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4.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ml.chartshapes+xml"/>
  <Override PartName="/xl/charts/chart2.xml" ContentType="application/vnd.openxmlformats-officedocument.drawingml.chart+xml"/>
  <Override PartName="/xl/drawings/drawing6.xml" ContentType="application/vnd.openxmlformats-officedocument.drawingml.chartshapes+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https://microsoftapc-my.sharepoint.com/personal/v-chizhang3_microsoft_com/Documents/Desktop/upload to MDA/"/>
    </mc:Choice>
  </mc:AlternateContent>
  <xr:revisionPtr revIDLastSave="5" documentId="8_{AE6F7183-23D7-4635-9DF2-698F39945E1A}" xr6:coauthVersionLast="47" xr6:coauthVersionMax="47" xr10:uidLastSave="{FE82C210-3CC4-4FF5-859A-5FC889183092}"/>
  <bookViews>
    <workbookView xWindow="-120" yWindow="-120" windowWidth="29040" windowHeight="15720" tabRatio="760" firstSheet="8" activeTab="9" xr2:uid="{00000000-000D-0000-FFFF-FFFF00000000}"/>
  </bookViews>
  <sheets>
    <sheet name="Revision block" sheetId="14680" r:id="rId1"/>
    <sheet name="Table of contents" sheetId="14685" r:id="rId2"/>
    <sheet name="Instructions" sheetId="14667" r:id="rId3"/>
    <sheet name="Tool and Part Trial Definitions" sheetId="14686" r:id="rId4"/>
    <sheet name="Drawing" sheetId="14666" r:id="rId5"/>
    <sheet name="Summary" sheetId="14664" r:id="rId6"/>
    <sheet name="Steel Measurement" sheetId="14687" r:id="rId7"/>
    <sheet name="Note Verifications" sheetId="14684" r:id="rId8"/>
    <sheet name="FAI" sheetId="14659" r:id="rId9"/>
    <sheet name="CPK" sheetId="15200" r:id="rId10"/>
    <sheet name="GRR Data" sheetId="15198" r:id="rId11"/>
    <sheet name="GRR Plots" sheetId="15196" r:id="rId12"/>
    <sheet name="Tool Steel COC" sheetId="14676" r:id="rId13"/>
    <sheet name="Heat treat COC" sheetId="14677" r:id="rId14"/>
    <sheet name="Part material COC" sheetId="14675" r:id="rId15"/>
    <sheet name="Process parameter" sheetId="14681" r:id="rId16"/>
    <sheet name="Residence time" sheetId="14682" r:id="rId17"/>
    <sheet name="Window Study" sheetId="14671" r:id="rId18"/>
    <sheet name="PMP" sheetId="15197" r:id="rId19"/>
    <sheet name="PFD" sheetId="15199" r:id="rId20"/>
    <sheet name="PFMEA" sheetId="14679" r:id="rId21"/>
    <sheet name="Measurement instructions" sheetId="14672" r:id="rId22"/>
    <sheet name="Packaging Instructions" sheetId="14674" r:id="rId23"/>
    <sheet name="Data Selections (Hide &amp; Lock) " sheetId="14683" state="hidden" r:id="rId24"/>
  </sheets>
  <externalReferences>
    <externalReference r:id="rId25"/>
  </externalReferences>
  <definedNames>
    <definedName name="_xlnm._FilterDatabase" localSheetId="8" hidden="1">FAI!$B$12:$AK$513</definedName>
    <definedName name="adawdwd" localSheetId="9">#REF!</definedName>
    <definedName name="adawdwd" localSheetId="13">#REF!</definedName>
    <definedName name="adawdwd" localSheetId="21">#REF!</definedName>
    <definedName name="adawdwd" localSheetId="22">#REF!</definedName>
    <definedName name="adawdwd" localSheetId="14">#REF!</definedName>
    <definedName name="adawdwd" localSheetId="20">#REF!</definedName>
    <definedName name="adawdwd" localSheetId="12">#REF!</definedName>
    <definedName name="adawdwd" localSheetId="17">#REF!</definedName>
    <definedName name="adawdwd">#REF!</definedName>
    <definedName name="Cavity" localSheetId="9">#REF!</definedName>
    <definedName name="Cavity" localSheetId="13">#REF!</definedName>
    <definedName name="Cavity" localSheetId="21">#REF!</definedName>
    <definedName name="Cavity" localSheetId="22">#REF!</definedName>
    <definedName name="Cavity" localSheetId="14">#REF!</definedName>
    <definedName name="Cavity" localSheetId="20">#REF!</definedName>
    <definedName name="Cavity" localSheetId="16">#REF!</definedName>
    <definedName name="Cavity" localSheetId="0">#REF!</definedName>
    <definedName name="Cavity" localSheetId="6">#REF!</definedName>
    <definedName name="Cavity" localSheetId="12">#REF!</definedName>
    <definedName name="Cavity" localSheetId="17">#REF!</definedName>
    <definedName name="Cavity">#REF!</definedName>
    <definedName name="Control_A2" localSheetId="11">'GRR Plots'!$Q$105</definedName>
    <definedName name="CPKDrop">'Data Selections (Hide &amp; Lock) '!$D$6:$D$7</definedName>
    <definedName name="CPKValueDrop">'Data Selections (Hide &amp; Lock) '!$F$6:$F$7</definedName>
    <definedName name="Customer" localSheetId="9">#REF!</definedName>
    <definedName name="Customer" localSheetId="13">#REF!</definedName>
    <definedName name="Customer" localSheetId="21">#REF!</definedName>
    <definedName name="Customer" localSheetId="22">#REF!</definedName>
    <definedName name="Customer" localSheetId="14">#REF!</definedName>
    <definedName name="Customer" localSheetId="20">#REF!</definedName>
    <definedName name="Customer" localSheetId="16">#REF!</definedName>
    <definedName name="Customer" localSheetId="0">#REF!</definedName>
    <definedName name="Customer" localSheetId="6">#REF!</definedName>
    <definedName name="Customer" localSheetId="12">#REF!</definedName>
    <definedName name="Customer" localSheetId="17">#REF!</definedName>
    <definedName name="Customer">#REF!</definedName>
    <definedName name="Date_Req" localSheetId="9">#REF!</definedName>
    <definedName name="Date_Req" localSheetId="13">#REF!</definedName>
    <definedName name="Date_Req" localSheetId="21">#REF!</definedName>
    <definedName name="Date_Req" localSheetId="22">#REF!</definedName>
    <definedName name="Date_Req" localSheetId="14">#REF!</definedName>
    <definedName name="Date_Req" localSheetId="20">#REF!</definedName>
    <definedName name="Date_Req" localSheetId="16">#REF!</definedName>
    <definedName name="Date_Req" localSheetId="0">#REF!</definedName>
    <definedName name="Date_Req" localSheetId="6">#REF!</definedName>
    <definedName name="Date_Req" localSheetId="12">#REF!</definedName>
    <definedName name="Date_Req" localSheetId="17">#REF!</definedName>
    <definedName name="Date_Req">#REF!</definedName>
    <definedName name="Description" localSheetId="9">#REF!</definedName>
    <definedName name="Description" localSheetId="13">#REF!</definedName>
    <definedName name="Description" localSheetId="21">#REF!</definedName>
    <definedName name="Description" localSheetId="22">#REF!</definedName>
    <definedName name="Description" localSheetId="14">#REF!</definedName>
    <definedName name="Description" localSheetId="20">#REF!</definedName>
    <definedName name="Description" localSheetId="16">#REF!</definedName>
    <definedName name="Description" localSheetId="0">#REF!</definedName>
    <definedName name="Description" localSheetId="6">#REF!</definedName>
    <definedName name="Description" localSheetId="12">#REF!</definedName>
    <definedName name="Description" localSheetId="17">#REF!</definedName>
    <definedName name="Description">#REF!</definedName>
    <definedName name="DFappraisers" localSheetId="11">'GRR Plots'!$D$48</definedName>
    <definedName name="DFappraisersXparts" localSheetId="11">'GRR Plots'!$D$50</definedName>
    <definedName name="DFerror" localSheetId="11">'GRR Plots'!$D$51</definedName>
    <definedName name="DFparts" localSheetId="11">'GRR Plots'!$D$49</definedName>
    <definedName name="DFtotal" localSheetId="11">'GRR Plots'!$D$52</definedName>
    <definedName name="Dimension_Notes" localSheetId="9">#REF!</definedName>
    <definedName name="Dimension_Notes" localSheetId="13">#REF!</definedName>
    <definedName name="Dimension_Notes" localSheetId="21">#REF!</definedName>
    <definedName name="Dimension_Notes" localSheetId="22">#REF!</definedName>
    <definedName name="Dimension_Notes" localSheetId="14">#REF!</definedName>
    <definedName name="Dimension_Notes" localSheetId="20">#REF!</definedName>
    <definedName name="Dimension_Notes" localSheetId="16">#REF!</definedName>
    <definedName name="Dimension_Notes" localSheetId="0">#REF!</definedName>
    <definedName name="Dimension_Notes" localSheetId="6">#REF!</definedName>
    <definedName name="Dimension_Notes" localSheetId="12">#REF!</definedName>
    <definedName name="Dimension_Notes" localSheetId="17">#REF!</definedName>
    <definedName name="Dimension_Notes">#REF!</definedName>
    <definedName name="DistrWidth" localSheetId="11">'GRR Plots'!$K$54</definedName>
    <definedName name="Drawing_Location" localSheetId="9">#REF!</definedName>
    <definedName name="Drawing_Location" localSheetId="13">#REF!</definedName>
    <definedName name="Drawing_Location" localSheetId="21">#REF!</definedName>
    <definedName name="Drawing_Location" localSheetId="22">#REF!</definedName>
    <definedName name="Drawing_Location" localSheetId="14">#REF!</definedName>
    <definedName name="Drawing_Location" localSheetId="20">#REF!</definedName>
    <definedName name="Drawing_Location" localSheetId="16">#REF!</definedName>
    <definedName name="Drawing_Location" localSheetId="0">#REF!</definedName>
    <definedName name="Drawing_Location" localSheetId="6">#REF!</definedName>
    <definedName name="Drawing_Location" localSheetId="12">#REF!</definedName>
    <definedName name="Drawing_Location" localSheetId="17">#REF!</definedName>
    <definedName name="Drawing_Location">#REF!</definedName>
    <definedName name="FAIDrop">'Data Selections (Hide &amp; Lock) '!$J$6:$J$10</definedName>
    <definedName name="FappraisersXparts" localSheetId="11">'GRR Plots'!$J$50</definedName>
    <definedName name="GRRDrop">'Data Selections (Hide &amp; Lock) '!$H$6:$H$8</definedName>
    <definedName name="Insp_Date" localSheetId="9">#REF!</definedName>
    <definedName name="Insp_Date" localSheetId="13">#REF!</definedName>
    <definedName name="Insp_Date" localSheetId="21">#REF!</definedName>
    <definedName name="Insp_Date" localSheetId="22">#REF!</definedName>
    <definedName name="Insp_Date" localSheetId="14">#REF!</definedName>
    <definedName name="Insp_Date" localSheetId="20">#REF!</definedName>
    <definedName name="Insp_Date" localSheetId="16">#REF!</definedName>
    <definedName name="Insp_Date" localSheetId="0">#REF!</definedName>
    <definedName name="Insp_Date" localSheetId="6">#REF!</definedName>
    <definedName name="Insp_Date" localSheetId="12">#REF!</definedName>
    <definedName name="Insp_Date" localSheetId="17">#REF!</definedName>
    <definedName name="Insp_Date">#REF!</definedName>
    <definedName name="Interaction" localSheetId="11">'GRR Plots'!$H$58</definedName>
    <definedName name="ISR_No." localSheetId="9">#REF!</definedName>
    <definedName name="ISR_No." localSheetId="13">#REF!</definedName>
    <definedName name="ISR_No." localSheetId="21">#REF!</definedName>
    <definedName name="ISR_No." localSheetId="22">#REF!</definedName>
    <definedName name="ISR_No." localSheetId="14">#REF!</definedName>
    <definedName name="ISR_No." localSheetId="20">#REF!</definedName>
    <definedName name="ISR_No." localSheetId="16">#REF!</definedName>
    <definedName name="ISR_No." localSheetId="0">#REF!</definedName>
    <definedName name="ISR_No." localSheetId="6">#REF!</definedName>
    <definedName name="ISR_No." localSheetId="12">#REF!</definedName>
    <definedName name="ISR_No." localSheetId="17">#REF!</definedName>
    <definedName name="ISR_No.">#REF!</definedName>
    <definedName name="Location" localSheetId="9">#REF!</definedName>
    <definedName name="Location" localSheetId="13">#REF!</definedName>
    <definedName name="Location" localSheetId="21">#REF!</definedName>
    <definedName name="Location" localSheetId="22">#REF!</definedName>
    <definedName name="Location" localSheetId="14">#REF!</definedName>
    <definedName name="Location" localSheetId="20">#REF!</definedName>
    <definedName name="Location" localSheetId="16">#REF!</definedName>
    <definedName name="Location" localSheetId="0">#REF!</definedName>
    <definedName name="Location" localSheetId="6">#REF!</definedName>
    <definedName name="Location" localSheetId="12">#REF!</definedName>
    <definedName name="Location" localSheetId="17">#REF!</definedName>
    <definedName name="Location">#REF!</definedName>
    <definedName name="Lower_Tolerance" localSheetId="9">#REF!</definedName>
    <definedName name="Lower_Tolerance" localSheetId="13">#REF!</definedName>
    <definedName name="Lower_Tolerance" localSheetId="21">#REF!</definedName>
    <definedName name="Lower_Tolerance" localSheetId="22">#REF!</definedName>
    <definedName name="Lower_Tolerance" localSheetId="14">#REF!</definedName>
    <definedName name="Lower_Tolerance" localSheetId="20">#REF!</definedName>
    <definedName name="Lower_Tolerance" localSheetId="16">#REF!</definedName>
    <definedName name="Lower_Tolerance" localSheetId="0">#REF!</definedName>
    <definedName name="Lower_Tolerance" localSheetId="6">#REF!</definedName>
    <definedName name="Lower_Tolerance" localSheetId="12">#REF!</definedName>
    <definedName name="Lower_Tolerance" localSheetId="17">#REF!</definedName>
    <definedName name="Lower_Tolerance">#REF!</definedName>
    <definedName name="Machine" localSheetId="9">#REF!</definedName>
    <definedName name="Machine" localSheetId="13">#REF!</definedName>
    <definedName name="Machine" localSheetId="21">#REF!</definedName>
    <definedName name="Machine" localSheetId="22">#REF!</definedName>
    <definedName name="Machine" localSheetId="14">#REF!</definedName>
    <definedName name="Machine" localSheetId="20">#REF!</definedName>
    <definedName name="Machine" localSheetId="16">#REF!</definedName>
    <definedName name="Machine" localSheetId="0">#REF!</definedName>
    <definedName name="Machine" localSheetId="6">#REF!</definedName>
    <definedName name="Machine" localSheetId="12">#REF!</definedName>
    <definedName name="Machine" localSheetId="17">#REF!</definedName>
    <definedName name="Machine">#REF!</definedName>
    <definedName name="MeasureDrop">'Data Selections (Hide &amp; Lock) '!$B$6:$B$13</definedName>
    <definedName name="MEAuth" localSheetId="9">#REF!</definedName>
    <definedName name="MEAuth" localSheetId="13">#REF!</definedName>
    <definedName name="MEAuth" localSheetId="21">#REF!</definedName>
    <definedName name="MEAuth" localSheetId="22">#REF!</definedName>
    <definedName name="MEAuth" localSheetId="14">#REF!</definedName>
    <definedName name="MEAuth" localSheetId="20">#REF!</definedName>
    <definedName name="MEAuth" localSheetId="16">#REF!</definedName>
    <definedName name="MEAuth" localSheetId="0">#REF!</definedName>
    <definedName name="MEAuth" localSheetId="6">#REF!</definedName>
    <definedName name="MEAuth" localSheetId="12">#REF!</definedName>
    <definedName name="MEAuth" localSheetId="17">#REF!</definedName>
    <definedName name="MEAuth">#REF!</definedName>
    <definedName name="Mike" localSheetId="9">#REF!</definedName>
    <definedName name="Mike" localSheetId="13">#REF!</definedName>
    <definedName name="Mike" localSheetId="21">#REF!</definedName>
    <definedName name="Mike" localSheetId="22">#REF!</definedName>
    <definedName name="Mike" localSheetId="14">#REF!</definedName>
    <definedName name="Mike" localSheetId="20">#REF!</definedName>
    <definedName name="Mike" localSheetId="16">#REF!</definedName>
    <definedName name="Mike" localSheetId="0">#REF!</definedName>
    <definedName name="Mike" localSheetId="6">#REF!</definedName>
    <definedName name="Mike" localSheetId="12">#REF!</definedName>
    <definedName name="Mike" localSheetId="17">#REF!</definedName>
    <definedName name="Mike">#REF!</definedName>
    <definedName name="MIke1" localSheetId="9">#REF!</definedName>
    <definedName name="MIke1" localSheetId="13">#REF!</definedName>
    <definedName name="MIke1" localSheetId="21">#REF!</definedName>
    <definedName name="MIke1" localSheetId="22">#REF!</definedName>
    <definedName name="MIke1" localSheetId="14">#REF!</definedName>
    <definedName name="MIke1" localSheetId="20">#REF!</definedName>
    <definedName name="MIke1" localSheetId="16">#REF!</definedName>
    <definedName name="MIke1" localSheetId="0">#REF!</definedName>
    <definedName name="MIke1" localSheetId="6">#REF!</definedName>
    <definedName name="MIke1" localSheetId="12">#REF!</definedName>
    <definedName name="MIke1" localSheetId="17">#REF!</definedName>
    <definedName name="MIke1">#REF!</definedName>
    <definedName name="mike2" localSheetId="9">#REF!</definedName>
    <definedName name="mike2" localSheetId="13">#REF!</definedName>
    <definedName name="mike2" localSheetId="21">#REF!</definedName>
    <definedName name="mike2" localSheetId="22">#REF!</definedName>
    <definedName name="mike2" localSheetId="14">#REF!</definedName>
    <definedName name="mike2" localSheetId="20">#REF!</definedName>
    <definedName name="mike2" localSheetId="16">#REF!</definedName>
    <definedName name="mike2" localSheetId="0">#REF!</definedName>
    <definedName name="mike2" localSheetId="6">#REF!</definedName>
    <definedName name="mike2" localSheetId="12">#REF!</definedName>
    <definedName name="mike2" localSheetId="17">#REF!</definedName>
    <definedName name="mike2">#REF!</definedName>
    <definedName name="mike3" localSheetId="9">#REF!</definedName>
    <definedName name="mike3" localSheetId="13">#REF!</definedName>
    <definedName name="mike3" localSheetId="21">#REF!</definedName>
    <definedName name="mike3" localSheetId="22">#REF!</definedName>
    <definedName name="mike3" localSheetId="14">#REF!</definedName>
    <definedName name="mike3" localSheetId="20">#REF!</definedName>
    <definedName name="mike3" localSheetId="16">#REF!</definedName>
    <definedName name="mike3" localSheetId="0">#REF!</definedName>
    <definedName name="mike3" localSheetId="6">#REF!</definedName>
    <definedName name="mike3" localSheetId="12">#REF!</definedName>
    <definedName name="mike3" localSheetId="17">#REF!</definedName>
    <definedName name="mike3">#REF!</definedName>
    <definedName name="mike4" localSheetId="9">#REF!</definedName>
    <definedName name="mike4" localSheetId="13">#REF!</definedName>
    <definedName name="mike4" localSheetId="21">#REF!</definedName>
    <definedName name="mike4" localSheetId="22">#REF!</definedName>
    <definedName name="mike4" localSheetId="14">#REF!</definedName>
    <definedName name="mike4" localSheetId="20">#REF!</definedName>
    <definedName name="mike4" localSheetId="16">#REF!</definedName>
    <definedName name="mike4" localSheetId="0">#REF!</definedName>
    <definedName name="mike4" localSheetId="6">#REF!</definedName>
    <definedName name="mike4" localSheetId="12">#REF!</definedName>
    <definedName name="mike4" localSheetId="17">#REF!</definedName>
    <definedName name="mike4">#REF!</definedName>
    <definedName name="MSappraisers" localSheetId="11">'GRR Plots'!$H$48</definedName>
    <definedName name="MSappraisersXparts" localSheetId="11">'GRR Plots'!$H$50</definedName>
    <definedName name="MSerror" localSheetId="11">'GRR Plots'!$H$51</definedName>
    <definedName name="MSparts" localSheetId="11">'GRR Plots'!$H$49</definedName>
    <definedName name="MSpool" localSheetId="11">'GRR Plots'!$H$52</definedName>
    <definedName name="nTrials" localSheetId="11">'GRR Plots'!$D$11</definedName>
    <definedName name="Number_Places" localSheetId="9">#REF!</definedName>
    <definedName name="Number_Places" localSheetId="13">#REF!</definedName>
    <definedName name="Number_Places" localSheetId="21">#REF!</definedName>
    <definedName name="Number_Places" localSheetId="22">#REF!</definedName>
    <definedName name="Number_Places" localSheetId="14">#REF!</definedName>
    <definedName name="Number_Places" localSheetId="20">#REF!</definedName>
    <definedName name="Number_Places" localSheetId="16">#REF!</definedName>
    <definedName name="Number_Places" localSheetId="0">#REF!</definedName>
    <definedName name="Number_Places" localSheetId="6">#REF!</definedName>
    <definedName name="Number_Places" localSheetId="12">#REF!</definedName>
    <definedName name="Number_Places" localSheetId="17">#REF!</definedName>
    <definedName name="Number_Places">#REF!</definedName>
    <definedName name="Orig_ISR" localSheetId="9">#REF!</definedName>
    <definedName name="Orig_ISR" localSheetId="13">#REF!</definedName>
    <definedName name="Orig_ISR" localSheetId="21">#REF!</definedName>
    <definedName name="Orig_ISR" localSheetId="22">#REF!</definedName>
    <definedName name="Orig_ISR" localSheetId="14">#REF!</definedName>
    <definedName name="Orig_ISR" localSheetId="20">#REF!</definedName>
    <definedName name="Orig_ISR" localSheetId="16">#REF!</definedName>
    <definedName name="Orig_ISR" localSheetId="0">#REF!</definedName>
    <definedName name="Orig_ISR" localSheetId="6">#REF!</definedName>
    <definedName name="Orig_ISR" localSheetId="12">#REF!</definedName>
    <definedName name="Orig_ISR" localSheetId="17">#REF!</definedName>
    <definedName name="Orig_ISR">#REF!</definedName>
    <definedName name="Orig_ISR_Date" localSheetId="9">#REF!</definedName>
    <definedName name="Orig_ISR_Date" localSheetId="13">#REF!</definedName>
    <definedName name="Orig_ISR_Date" localSheetId="21">#REF!</definedName>
    <definedName name="Orig_ISR_Date" localSheetId="22">#REF!</definedName>
    <definedName name="Orig_ISR_Date" localSheetId="14">#REF!</definedName>
    <definedName name="Orig_ISR_Date" localSheetId="20">#REF!</definedName>
    <definedName name="Orig_ISR_Date" localSheetId="16">#REF!</definedName>
    <definedName name="Orig_ISR_Date" localSheetId="0">#REF!</definedName>
    <definedName name="Orig_ISR_Date" localSheetId="6">#REF!</definedName>
    <definedName name="Orig_ISR_Date" localSheetId="12">#REF!</definedName>
    <definedName name="Orig_ISR_Date" localSheetId="17">#REF!</definedName>
    <definedName name="Orig_ISR_Date">#REF!</definedName>
    <definedName name="PappraisersXparts" localSheetId="11">'GRR Plots'!$L$50</definedName>
    <definedName name="Part_No" localSheetId="9">#REF!</definedName>
    <definedName name="Part_No" localSheetId="13">#REF!</definedName>
    <definedName name="Part_No" localSheetId="21">#REF!</definedName>
    <definedName name="Part_No" localSheetId="22">#REF!</definedName>
    <definedName name="Part_No" localSheetId="14">#REF!</definedName>
    <definedName name="Part_No" localSheetId="20">#REF!</definedName>
    <definedName name="Part_No" localSheetId="16">#REF!</definedName>
    <definedName name="Part_No" localSheetId="0">#REF!</definedName>
    <definedName name="Part_No" localSheetId="6">#REF!</definedName>
    <definedName name="Part_No" localSheetId="12">#REF!</definedName>
    <definedName name="Part_No" localSheetId="17">#REF!</definedName>
    <definedName name="Part_No">#REF!</definedName>
    <definedName name="Part_Variation" localSheetId="11">'GRR Plots'!$H$60</definedName>
    <definedName name="_xlnm.Print_Area" localSheetId="9">CPK!$A$1:$KP$33</definedName>
    <definedName name="_xlnm.Print_Area" localSheetId="16">'Residence time'!$A$1:$P$18</definedName>
    <definedName name="_xlnm.Print_Area" localSheetId="0">'Revision block'!$A$4:$C$17</definedName>
    <definedName name="_xlnm.Print_Area" localSheetId="6">'Steel Measurement'!$A$2:$AC$37</definedName>
    <definedName name="_xlnm.Print_Area" localSheetId="5">Summary!$B$2:$S$532</definedName>
    <definedName name="Print_Date" localSheetId="9">#REF!</definedName>
    <definedName name="Print_Date" localSheetId="13">#REF!</definedName>
    <definedName name="Print_Date" localSheetId="21">#REF!</definedName>
    <definedName name="Print_Date" localSheetId="22">#REF!</definedName>
    <definedName name="Print_Date" localSheetId="14">#REF!</definedName>
    <definedName name="Print_Date" localSheetId="20">#REF!</definedName>
    <definedName name="Print_Date" localSheetId="16">#REF!</definedName>
    <definedName name="Print_Date" localSheetId="0">#REF!</definedName>
    <definedName name="Print_Date" localSheetId="6">#REF!</definedName>
    <definedName name="Print_Date" localSheetId="12">#REF!</definedName>
    <definedName name="Print_Date" localSheetId="17">#REF!</definedName>
    <definedName name="Print_Date">#REF!</definedName>
    <definedName name="Print_No" localSheetId="9">#REF!</definedName>
    <definedName name="Print_No" localSheetId="13">#REF!</definedName>
    <definedName name="Print_No" localSheetId="21">#REF!</definedName>
    <definedName name="Print_No" localSheetId="22">#REF!</definedName>
    <definedName name="Print_No" localSheetId="14">#REF!</definedName>
    <definedName name="Print_No" localSheetId="20">#REF!</definedName>
    <definedName name="Print_No" localSheetId="16">#REF!</definedName>
    <definedName name="Print_No" localSheetId="0">#REF!</definedName>
    <definedName name="Print_No" localSheetId="6">#REF!</definedName>
    <definedName name="Print_No" localSheetId="12">#REF!</definedName>
    <definedName name="Print_No" localSheetId="17">#REF!</definedName>
    <definedName name="Print_No">#REF!</definedName>
    <definedName name="Project" localSheetId="9">#REF!</definedName>
    <definedName name="Project" localSheetId="13">#REF!</definedName>
    <definedName name="Project" localSheetId="21">#REF!</definedName>
    <definedName name="Project" localSheetId="22">#REF!</definedName>
    <definedName name="Project" localSheetId="14">#REF!</definedName>
    <definedName name="Project" localSheetId="20">#REF!</definedName>
    <definedName name="Project" localSheetId="16">#REF!</definedName>
    <definedName name="Project" localSheetId="0">#REF!</definedName>
    <definedName name="Project" localSheetId="6">#REF!</definedName>
    <definedName name="Project" localSheetId="12">#REF!</definedName>
    <definedName name="Project" localSheetId="17">#REF!</definedName>
    <definedName name="Project">#REF!</definedName>
    <definedName name="QA_Tech" localSheetId="9">#REF!</definedName>
    <definedName name="QA_Tech" localSheetId="13">#REF!</definedName>
    <definedName name="QA_Tech" localSheetId="21">#REF!</definedName>
    <definedName name="QA_Tech" localSheetId="22">#REF!</definedName>
    <definedName name="QA_Tech" localSheetId="14">#REF!</definedName>
    <definedName name="QA_Tech" localSheetId="20">#REF!</definedName>
    <definedName name="QA_Tech" localSheetId="16">#REF!</definedName>
    <definedName name="QA_Tech" localSheetId="0">#REF!</definedName>
    <definedName name="QA_Tech" localSheetId="6">#REF!</definedName>
    <definedName name="QA_Tech" localSheetId="12">#REF!</definedName>
    <definedName name="QA_Tech" localSheetId="17">#REF!</definedName>
    <definedName name="QA_Tech">#REF!</definedName>
    <definedName name="QEAuth" localSheetId="9">#REF!</definedName>
    <definedName name="QEAuth" localSheetId="13">#REF!</definedName>
    <definedName name="QEAuth" localSheetId="21">#REF!</definedName>
    <definedName name="QEAuth" localSheetId="22">#REF!</definedName>
    <definedName name="QEAuth" localSheetId="14">#REF!</definedName>
    <definedName name="QEAuth" localSheetId="20">#REF!</definedName>
    <definedName name="QEAuth" localSheetId="16">#REF!</definedName>
    <definedName name="QEAuth" localSheetId="0">#REF!</definedName>
    <definedName name="QEAuth" localSheetId="6">#REF!</definedName>
    <definedName name="QEAuth" localSheetId="12">#REF!</definedName>
    <definedName name="QEAuth" localSheetId="17">#REF!</definedName>
    <definedName name="QEAuth">#REF!</definedName>
    <definedName name="RangeCheckD3" localSheetId="11">'GRR Plots'!$Q$106</definedName>
    <definedName name="RangeCheckD4" localSheetId="11">'GRR Plots'!$Q$107</definedName>
    <definedName name="Reference_Number" localSheetId="9">#REF!</definedName>
    <definedName name="Reference_Number" localSheetId="13">#REF!</definedName>
    <definedName name="Reference_Number" localSheetId="21">#REF!</definedName>
    <definedName name="Reference_Number" localSheetId="22">#REF!</definedName>
    <definedName name="Reference_Number" localSheetId="14">#REF!</definedName>
    <definedName name="Reference_Number" localSheetId="20">#REF!</definedName>
    <definedName name="Reference_Number" localSheetId="16">#REF!</definedName>
    <definedName name="Reference_Number" localSheetId="0">#REF!</definedName>
    <definedName name="Reference_Number" localSheetId="6">#REF!</definedName>
    <definedName name="Reference_Number" localSheetId="12">#REF!</definedName>
    <definedName name="Reference_Number" localSheetId="17">#REF!</definedName>
    <definedName name="Reference_Number">#REF!</definedName>
    <definedName name="RepData" localSheetId="9">#REF!</definedName>
    <definedName name="RepData" localSheetId="13">#REF!</definedName>
    <definedName name="RepData" localSheetId="21">#REF!</definedName>
    <definedName name="RepData" localSheetId="22">#REF!</definedName>
    <definedName name="RepData" localSheetId="14">#REF!</definedName>
    <definedName name="RepData" localSheetId="20">#REF!</definedName>
    <definedName name="RepData" localSheetId="16">#REF!</definedName>
    <definedName name="RepData" localSheetId="0">#REF!</definedName>
    <definedName name="RepData" localSheetId="6">#REF!</definedName>
    <definedName name="RepData" localSheetId="12">#REF!</definedName>
    <definedName name="RepData" localSheetId="17">#REF!</definedName>
    <definedName name="RepData">#REF!</definedName>
    <definedName name="Repeatability" localSheetId="11">'GRR Plots'!$H$56</definedName>
    <definedName name="Reproducibility" localSheetId="11">'GRR Plots'!$H$57</definedName>
    <definedName name="Resubmit_ISR" localSheetId="9">#REF!</definedName>
    <definedName name="Resubmit_ISR" localSheetId="13">#REF!</definedName>
    <definedName name="Resubmit_ISR" localSheetId="21">#REF!</definedName>
    <definedName name="Resubmit_ISR" localSheetId="22">#REF!</definedName>
    <definedName name="Resubmit_ISR" localSheetId="14">#REF!</definedName>
    <definedName name="Resubmit_ISR" localSheetId="20">#REF!</definedName>
    <definedName name="Resubmit_ISR" localSheetId="16">#REF!</definedName>
    <definedName name="Resubmit_ISR" localSheetId="0">#REF!</definedName>
    <definedName name="Resubmit_ISR" localSheetId="6">#REF!</definedName>
    <definedName name="Resubmit_ISR" localSheetId="12">#REF!</definedName>
    <definedName name="Resubmit_ISR" localSheetId="17">#REF!</definedName>
    <definedName name="Resubmit_ISR">#REF!</definedName>
    <definedName name="Resubmit_ISR_Date" localSheetId="9">#REF!</definedName>
    <definedName name="Resubmit_ISR_Date" localSheetId="13">#REF!</definedName>
    <definedName name="Resubmit_ISR_Date" localSheetId="21">#REF!</definedName>
    <definedName name="Resubmit_ISR_Date" localSheetId="22">#REF!</definedName>
    <definedName name="Resubmit_ISR_Date" localSheetId="14">#REF!</definedName>
    <definedName name="Resubmit_ISR_Date" localSheetId="20">#REF!</definedName>
    <definedName name="Resubmit_ISR_Date" localSheetId="16">#REF!</definedName>
    <definedName name="Resubmit_ISR_Date" localSheetId="0">#REF!</definedName>
    <definedName name="Resubmit_ISR_Date" localSheetId="6">#REF!</definedName>
    <definedName name="Resubmit_ISR_Date" localSheetId="12">#REF!</definedName>
    <definedName name="Resubmit_ISR_Date" localSheetId="17">#REF!</definedName>
    <definedName name="Resubmit_ISR_Date">#REF!</definedName>
    <definedName name="Revised_ISR" localSheetId="9">#REF!</definedName>
    <definedName name="Revised_ISR" localSheetId="13">#REF!</definedName>
    <definedName name="Revised_ISR" localSheetId="21">#REF!</definedName>
    <definedName name="Revised_ISR" localSheetId="22">#REF!</definedName>
    <definedName name="Revised_ISR" localSheetId="14">#REF!</definedName>
    <definedName name="Revised_ISR" localSheetId="20">#REF!</definedName>
    <definedName name="Revised_ISR" localSheetId="16">#REF!</definedName>
    <definedName name="Revised_ISR" localSheetId="0">#REF!</definedName>
    <definedName name="Revised_ISR" localSheetId="6">#REF!</definedName>
    <definedName name="Revised_ISR" localSheetId="12">#REF!</definedName>
    <definedName name="Revised_ISR" localSheetId="17">#REF!</definedName>
    <definedName name="Revised_ISR">#REF!</definedName>
    <definedName name="Revised_ISR_Date" localSheetId="9">#REF!</definedName>
    <definedName name="Revised_ISR_Date" localSheetId="13">#REF!</definedName>
    <definedName name="Revised_ISR_Date" localSheetId="21">#REF!</definedName>
    <definedName name="Revised_ISR_Date" localSheetId="22">#REF!</definedName>
    <definedName name="Revised_ISR_Date" localSheetId="14">#REF!</definedName>
    <definedName name="Revised_ISR_Date" localSheetId="20">#REF!</definedName>
    <definedName name="Revised_ISR_Date" localSheetId="16">#REF!</definedName>
    <definedName name="Revised_ISR_Date" localSheetId="0">#REF!</definedName>
    <definedName name="Revised_ISR_Date" localSheetId="6">#REF!</definedName>
    <definedName name="Revised_ISR_Date" localSheetId="12">#REF!</definedName>
    <definedName name="Revised_ISR_Date" localSheetId="17">#REF!</definedName>
    <definedName name="Revised_ISR_Date">#REF!</definedName>
    <definedName name="Revision_Level" localSheetId="9">#REF!</definedName>
    <definedName name="Revision_Level" localSheetId="13">#REF!</definedName>
    <definedName name="Revision_Level" localSheetId="21">#REF!</definedName>
    <definedName name="Revision_Level" localSheetId="22">#REF!</definedName>
    <definedName name="Revision_Level" localSheetId="14">#REF!</definedName>
    <definedName name="Revision_Level" localSheetId="20">#REF!</definedName>
    <definedName name="Revision_Level" localSheetId="16">#REF!</definedName>
    <definedName name="Revision_Level" localSheetId="0">#REF!</definedName>
    <definedName name="Revision_Level" localSheetId="6">#REF!</definedName>
    <definedName name="Revision_Level" localSheetId="12">#REF!</definedName>
    <definedName name="Revision_Level" localSheetId="17">#REF!</definedName>
    <definedName name="Revision_Level">#REF!</definedName>
    <definedName name="RR" localSheetId="11">'GRR Plots'!$H$59</definedName>
    <definedName name="S" localSheetId="9">'[1]IP-1 INSP-CAV #2'!#REF!</definedName>
    <definedName name="S" localSheetId="13">'[1]IP-1 INSP-CAV #2'!#REF!</definedName>
    <definedName name="S" localSheetId="21">'[1]IP-1 INSP-CAV #2'!#REF!</definedName>
    <definedName name="S" localSheetId="22">'[1]IP-1 INSP-CAV #2'!#REF!</definedName>
    <definedName name="S" localSheetId="14">'[1]IP-1 INSP-CAV #2'!#REF!</definedName>
    <definedName name="S" localSheetId="20">'[1]IP-1 INSP-CAV #2'!#REF!</definedName>
    <definedName name="S" localSheetId="16">'[1]IP-1 INSP-CAV #2'!#REF!</definedName>
    <definedName name="S" localSheetId="0">'[1]IP-1 INSP-CAV #2'!#REF!</definedName>
    <definedName name="S" localSheetId="12">'[1]IP-1 INSP-CAV #2'!#REF!</definedName>
    <definedName name="S" localSheetId="17">'[1]IP-1 INSP-CAV #2'!#REF!</definedName>
    <definedName name="S">'[1]IP-1 INSP-CAV #2'!#REF!</definedName>
    <definedName name="s_Interaction" localSheetId="11">'GRR Plots'!$F$58</definedName>
    <definedName name="s_PartVariation" localSheetId="11">'GRR Plots'!$F$60</definedName>
    <definedName name="s_Repeatability" localSheetId="11">'GRR Plots'!$F$56</definedName>
    <definedName name="s_Reproducibility" localSheetId="11">'GRR Plots'!$F$57</definedName>
    <definedName name="s_RR" localSheetId="11">'GRR Plots'!$F$59</definedName>
    <definedName name="s_TotalVar" localSheetId="11">'GRR Plots'!$F$61</definedName>
    <definedName name="Sample_Size" localSheetId="9">#REF!</definedName>
    <definedName name="Sample_Size" localSheetId="13">#REF!</definedName>
    <definedName name="Sample_Size" localSheetId="21">#REF!</definedName>
    <definedName name="Sample_Size" localSheetId="22">#REF!</definedName>
    <definedName name="Sample_Size" localSheetId="14">#REF!</definedName>
    <definedName name="Sample_Size" localSheetId="20">#REF!</definedName>
    <definedName name="Sample_Size" localSheetId="16">#REF!</definedName>
    <definedName name="Sample_Size" localSheetId="0">#REF!</definedName>
    <definedName name="Sample_Size" localSheetId="6">#REF!</definedName>
    <definedName name="Sample_Size" localSheetId="12">#REF!</definedName>
    <definedName name="Sample_Size" localSheetId="17">#REF!</definedName>
    <definedName name="Sample_Size">#REF!</definedName>
    <definedName name="Spec_Char" localSheetId="9">#REF!</definedName>
    <definedName name="Spec_Char" localSheetId="13">#REF!</definedName>
    <definedName name="Spec_Char" localSheetId="21">#REF!</definedName>
    <definedName name="Spec_Char" localSheetId="22">#REF!</definedName>
    <definedName name="Spec_Char" localSheetId="14">#REF!</definedName>
    <definedName name="Spec_Char" localSheetId="20">#REF!</definedName>
    <definedName name="Spec_Char" localSheetId="16">#REF!</definedName>
    <definedName name="Spec_Char" localSheetId="0">#REF!</definedName>
    <definedName name="Spec_Char" localSheetId="6">#REF!</definedName>
    <definedName name="Spec_Char" localSheetId="12">#REF!</definedName>
    <definedName name="Spec_Char" localSheetId="17">#REF!</definedName>
    <definedName name="Spec_Char">#REF!</definedName>
    <definedName name="SSappraisers" localSheetId="11">'GRR Plots'!$F$48</definedName>
    <definedName name="SSappraisersXparts" localSheetId="11">'GRR Plots'!$F$50</definedName>
    <definedName name="SSerror" localSheetId="11">'GRR Plots'!$F$51</definedName>
    <definedName name="SSparts" localSheetId="11">'GRR Plots'!$F$49</definedName>
    <definedName name="SStotal" localSheetId="11">'GRR Plots'!$F$52</definedName>
    <definedName name="Sub_Supplier" localSheetId="9">#REF!</definedName>
    <definedName name="Sub_Supplier" localSheetId="13">#REF!</definedName>
    <definedName name="Sub_Supplier" localSheetId="21">#REF!</definedName>
    <definedName name="Sub_Supplier" localSheetId="22">#REF!</definedName>
    <definedName name="Sub_Supplier" localSheetId="14">#REF!</definedName>
    <definedName name="Sub_Supplier" localSheetId="20">#REF!</definedName>
    <definedName name="Sub_Supplier" localSheetId="16">#REF!</definedName>
    <definedName name="Sub_Supplier" localSheetId="0">#REF!</definedName>
    <definedName name="Sub_Supplier" localSheetId="6">#REF!</definedName>
    <definedName name="Sub_Supplier" localSheetId="12">#REF!</definedName>
    <definedName name="Sub_Supplier" localSheetId="17">#REF!</definedName>
    <definedName name="Sub_Supplier">#REF!</definedName>
    <definedName name="SuperAuth" localSheetId="9">#REF!</definedName>
    <definedName name="SuperAuth" localSheetId="13">#REF!</definedName>
    <definedName name="SuperAuth" localSheetId="21">#REF!</definedName>
    <definedName name="SuperAuth" localSheetId="22">#REF!</definedName>
    <definedName name="SuperAuth" localSheetId="14">#REF!</definedName>
    <definedName name="SuperAuth" localSheetId="20">#REF!</definedName>
    <definedName name="SuperAuth" localSheetId="16">#REF!</definedName>
    <definedName name="SuperAuth" localSheetId="0">#REF!</definedName>
    <definedName name="SuperAuth" localSheetId="6">#REF!</definedName>
    <definedName name="SuperAuth" localSheetId="12">#REF!</definedName>
    <definedName name="SuperAuth" localSheetId="17">#REF!</definedName>
    <definedName name="SuperAuth">#REF!</definedName>
    <definedName name="Supplier_Code" localSheetId="9">#REF!</definedName>
    <definedName name="Supplier_Code" localSheetId="8">#REF!</definedName>
    <definedName name="Supplier_Code" localSheetId="13">#REF!</definedName>
    <definedName name="Supplier_Code" localSheetId="21">#REF!</definedName>
    <definedName name="Supplier_Code" localSheetId="22">#REF!</definedName>
    <definedName name="Supplier_Code" localSheetId="14">#REF!</definedName>
    <definedName name="Supplier_Code" localSheetId="20">#REF!</definedName>
    <definedName name="Supplier_Code" localSheetId="16">#REF!</definedName>
    <definedName name="Supplier_Code" localSheetId="0">#REF!</definedName>
    <definedName name="Supplier_Code" localSheetId="6">#REF!</definedName>
    <definedName name="Supplier_Code" localSheetId="12">#REF!</definedName>
    <definedName name="Supplier_Code" localSheetId="17">#REF!</definedName>
    <definedName name="Supplier_Code">#REF!</definedName>
    <definedName name="Tolerance" localSheetId="11">'GRR Plots'!$G$11</definedName>
    <definedName name="Tool_Fixture" localSheetId="9">#REF!</definedName>
    <definedName name="Tool_Fixture" localSheetId="13">#REF!</definedName>
    <definedName name="Tool_Fixture" localSheetId="21">#REF!</definedName>
    <definedName name="Tool_Fixture" localSheetId="22">#REF!</definedName>
    <definedName name="Tool_Fixture" localSheetId="14">#REF!</definedName>
    <definedName name="Tool_Fixture" localSheetId="20">#REF!</definedName>
    <definedName name="Tool_Fixture" localSheetId="16">#REF!</definedName>
    <definedName name="Tool_Fixture" localSheetId="0">#REF!</definedName>
    <definedName name="Tool_Fixture" localSheetId="6">#REF!</definedName>
    <definedName name="Tool_Fixture" localSheetId="12">#REF!</definedName>
    <definedName name="Tool_Fixture" localSheetId="17">#REF!</definedName>
    <definedName name="Tool_Fixture">#REF!</definedName>
    <definedName name="Total_Variation" localSheetId="11">'GRR Plots'!$H$61</definedName>
    <definedName name="Trend_No" localSheetId="9">#REF!</definedName>
    <definedName name="Trend_No" localSheetId="13">#REF!</definedName>
    <definedName name="Trend_No" localSheetId="21">#REF!</definedName>
    <definedName name="Trend_No" localSheetId="22">#REF!</definedName>
    <definedName name="Trend_No" localSheetId="14">#REF!</definedName>
    <definedName name="Trend_No" localSheetId="20">#REF!</definedName>
    <definedName name="Trend_No" localSheetId="16">#REF!</definedName>
    <definedName name="Trend_No" localSheetId="0">#REF!</definedName>
    <definedName name="Trend_No" localSheetId="6">#REF!</definedName>
    <definedName name="Trend_No" localSheetId="12">#REF!</definedName>
    <definedName name="Trend_No" localSheetId="17">#REF!</definedName>
    <definedName name="Trend_No">#REF!</definedName>
    <definedName name="Trial" localSheetId="9">#REF!</definedName>
    <definedName name="Trial" localSheetId="8">#REF!</definedName>
    <definedName name="Trial" localSheetId="13">#REF!</definedName>
    <definedName name="Trial" localSheetId="21">#REF!</definedName>
    <definedName name="Trial" localSheetId="22">#REF!</definedName>
    <definedName name="Trial" localSheetId="14">#REF!</definedName>
    <definedName name="Trial" localSheetId="20">#REF!</definedName>
    <definedName name="Trial" localSheetId="16">#REF!</definedName>
    <definedName name="Trial" localSheetId="0">#REF!</definedName>
    <definedName name="Trial" localSheetId="6">#REF!</definedName>
    <definedName name="Trial" localSheetId="12">#REF!</definedName>
    <definedName name="Trial" localSheetId="17">#REF!</definedName>
    <definedName name="Trial">#REF!</definedName>
    <definedName name="Type" localSheetId="9">#REF!</definedName>
    <definedName name="Type" localSheetId="13">#REF!</definedName>
    <definedName name="Type" localSheetId="21">#REF!</definedName>
    <definedName name="Type" localSheetId="22">#REF!</definedName>
    <definedName name="Type" localSheetId="14">#REF!</definedName>
    <definedName name="Type" localSheetId="20">#REF!</definedName>
    <definedName name="Type" localSheetId="16">#REF!</definedName>
    <definedName name="Type" localSheetId="0">#REF!</definedName>
    <definedName name="Type" localSheetId="6">#REF!</definedName>
    <definedName name="Type" localSheetId="12">#REF!</definedName>
    <definedName name="Type" localSheetId="17">#REF!</definedName>
    <definedName name="Type">#REF!</definedName>
    <definedName name="Upper_Tolerance" localSheetId="9">#REF!</definedName>
    <definedName name="Upper_Tolerance" localSheetId="13">#REF!</definedName>
    <definedName name="Upper_Tolerance" localSheetId="21">#REF!</definedName>
    <definedName name="Upper_Tolerance" localSheetId="22">#REF!</definedName>
    <definedName name="Upper_Tolerance" localSheetId="14">#REF!</definedName>
    <definedName name="Upper_Tolerance" localSheetId="20">#REF!</definedName>
    <definedName name="Upper_Tolerance" localSheetId="16">#REF!</definedName>
    <definedName name="Upper_Tolerance" localSheetId="0">#REF!</definedName>
    <definedName name="Upper_Tolerance" localSheetId="6">#REF!</definedName>
    <definedName name="Upper_Tolerance" localSheetId="12">#REF!</definedName>
    <definedName name="Upper_Tolerance" localSheetId="17">#REF!</definedName>
    <definedName name="Upper_Tolerance">#REF!</definedName>
    <definedName name="Using_Plant" localSheetId="9">#REF!</definedName>
    <definedName name="Using_Plant" localSheetId="13">#REF!</definedName>
    <definedName name="Using_Plant" localSheetId="21">#REF!</definedName>
    <definedName name="Using_Plant" localSheetId="22">#REF!</definedName>
    <definedName name="Using_Plant" localSheetId="14">#REF!</definedName>
    <definedName name="Using_Plant" localSheetId="20">#REF!</definedName>
    <definedName name="Using_Plant" localSheetId="16">#REF!</definedName>
    <definedName name="Using_Plant" localSheetId="0">#REF!</definedName>
    <definedName name="Using_Plant" localSheetId="6">#REF!</definedName>
    <definedName name="Using_Plant" localSheetId="12">#REF!</definedName>
    <definedName name="Using_Plant" localSheetId="17">#REF!</definedName>
    <definedName name="Using_Plant">#REF!</definedName>
    <definedName name="Weight" localSheetId="9">#REF!</definedName>
    <definedName name="Weight" localSheetId="13">#REF!</definedName>
    <definedName name="Weight" localSheetId="21">#REF!</definedName>
    <definedName name="Weight" localSheetId="22">#REF!</definedName>
    <definedName name="Weight" localSheetId="14">#REF!</definedName>
    <definedName name="Weight" localSheetId="20">#REF!</definedName>
    <definedName name="Weight" localSheetId="16">#REF!</definedName>
    <definedName name="Weight" localSheetId="0">#REF!</definedName>
    <definedName name="Weight" localSheetId="6">#REF!</definedName>
    <definedName name="Weight" localSheetId="12">#REF!</definedName>
    <definedName name="Weight" localSheetId="17">#REF!</definedName>
    <definedName name="Weigh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100" i="15200" l="1"/>
  <c r="CN87" i="15200"/>
  <c r="EK111" i="15200" l="1"/>
  <c r="EA111" i="15200"/>
  <c r="DZ111" i="15200"/>
  <c r="DY111" i="15200"/>
  <c r="DX111" i="15200"/>
  <c r="CW111" i="15200"/>
  <c r="CU111" i="15200"/>
  <c r="CS111" i="15200"/>
  <c r="CQ111" i="15200"/>
  <c r="CP111" i="15200"/>
  <c r="CO111" i="15200"/>
  <c r="CN111" i="15200"/>
  <c r="EK110" i="15200"/>
  <c r="EA110" i="15200"/>
  <c r="DZ110" i="15200"/>
  <c r="DY110" i="15200"/>
  <c r="DX110" i="15200"/>
  <c r="CW110" i="15200"/>
  <c r="CU110" i="15200"/>
  <c r="CS110" i="15200"/>
  <c r="CQ110" i="15200"/>
  <c r="CP110" i="15200"/>
  <c r="CO110" i="15200"/>
  <c r="CN110" i="15200"/>
  <c r="EK109" i="15200"/>
  <c r="EA109" i="15200"/>
  <c r="DZ109" i="15200"/>
  <c r="DY109" i="15200"/>
  <c r="DX109" i="15200"/>
  <c r="CW109" i="15200"/>
  <c r="CU109" i="15200"/>
  <c r="CS109" i="15200"/>
  <c r="CQ109" i="15200"/>
  <c r="CP109" i="15200"/>
  <c r="CO109" i="15200"/>
  <c r="CN109" i="15200"/>
  <c r="EK108" i="15200"/>
  <c r="EA108" i="15200"/>
  <c r="DZ108" i="15200"/>
  <c r="DY108" i="15200"/>
  <c r="DX108" i="15200"/>
  <c r="CW108" i="15200"/>
  <c r="CU108" i="15200"/>
  <c r="CS108" i="15200"/>
  <c r="CQ108" i="15200"/>
  <c r="CP108" i="15200"/>
  <c r="CO108" i="15200"/>
  <c r="CN108" i="15200"/>
  <c r="EK107" i="15200"/>
  <c r="EA107" i="15200"/>
  <c r="DZ107" i="15200"/>
  <c r="DY107" i="15200"/>
  <c r="DX107" i="15200"/>
  <c r="CW107" i="15200"/>
  <c r="CU107" i="15200"/>
  <c r="CS107" i="15200"/>
  <c r="CQ107" i="15200"/>
  <c r="CP107" i="15200"/>
  <c r="CO107" i="15200"/>
  <c r="CN107" i="15200"/>
  <c r="EK106" i="15200"/>
  <c r="EA106" i="15200"/>
  <c r="DZ106" i="15200"/>
  <c r="DY106" i="15200"/>
  <c r="DX106" i="15200"/>
  <c r="CW106" i="15200"/>
  <c r="CU106" i="15200"/>
  <c r="CS106" i="15200"/>
  <c r="CQ106" i="15200"/>
  <c r="CP106" i="15200"/>
  <c r="CO106" i="15200"/>
  <c r="CN106" i="15200"/>
  <c r="EK105" i="15200"/>
  <c r="EA105" i="15200"/>
  <c r="DZ105" i="15200"/>
  <c r="DY105" i="15200"/>
  <c r="DX105" i="15200"/>
  <c r="CW105" i="15200"/>
  <c r="CU105" i="15200"/>
  <c r="CS105" i="15200"/>
  <c r="CQ105" i="15200"/>
  <c r="CP105" i="15200"/>
  <c r="CO105" i="15200"/>
  <c r="CN105" i="15200"/>
  <c r="EK104" i="15200"/>
  <c r="EA104" i="15200"/>
  <c r="DZ104" i="15200"/>
  <c r="DY104" i="15200"/>
  <c r="DX104" i="15200"/>
  <c r="CW104" i="15200"/>
  <c r="CU104" i="15200"/>
  <c r="CS104" i="15200"/>
  <c r="CQ104" i="15200"/>
  <c r="CP104" i="15200"/>
  <c r="CO104" i="15200"/>
  <c r="CN104" i="15200"/>
  <c r="EK103" i="15200"/>
  <c r="EA103" i="15200"/>
  <c r="DZ103" i="15200"/>
  <c r="DY103" i="15200"/>
  <c r="DX103" i="15200"/>
  <c r="CW103" i="15200"/>
  <c r="CU103" i="15200"/>
  <c r="CS103" i="15200"/>
  <c r="CQ103" i="15200"/>
  <c r="CP103" i="15200"/>
  <c r="CO103" i="15200"/>
  <c r="CN103" i="15200"/>
  <c r="EK102" i="15200"/>
  <c r="EA102" i="15200"/>
  <c r="DZ102" i="15200"/>
  <c r="DY102" i="15200"/>
  <c r="DX102" i="15200"/>
  <c r="CW102" i="15200"/>
  <c r="CU102" i="15200"/>
  <c r="CS102" i="15200"/>
  <c r="CQ102" i="15200"/>
  <c r="CP102" i="15200"/>
  <c r="CO102" i="15200"/>
  <c r="CN102" i="15200"/>
  <c r="EK101" i="15200"/>
  <c r="EA101" i="15200"/>
  <c r="DZ101" i="15200"/>
  <c r="DY101" i="15200"/>
  <c r="DX101" i="15200"/>
  <c r="CW101" i="15200"/>
  <c r="CU101" i="15200"/>
  <c r="CS101" i="15200"/>
  <c r="CQ101" i="15200"/>
  <c r="CP101" i="15200"/>
  <c r="CO101" i="15200"/>
  <c r="CN101" i="15200"/>
  <c r="EK100" i="15200"/>
  <c r="EA100" i="15200"/>
  <c r="DZ100" i="15200"/>
  <c r="DY100" i="15200"/>
  <c r="DX100" i="15200"/>
  <c r="CW100" i="15200"/>
  <c r="CU100" i="15200"/>
  <c r="CS100" i="15200"/>
  <c r="CQ100" i="15200"/>
  <c r="CP100" i="15200"/>
  <c r="CN100" i="15200"/>
  <c r="EK99" i="15200"/>
  <c r="EA99" i="15200"/>
  <c r="DZ99" i="15200"/>
  <c r="DY99" i="15200"/>
  <c r="DX99" i="15200"/>
  <c r="CW99" i="15200"/>
  <c r="CU99" i="15200"/>
  <c r="CS99" i="15200"/>
  <c r="CQ99" i="15200"/>
  <c r="CP99" i="15200"/>
  <c r="CO99" i="15200"/>
  <c r="CN99" i="15200"/>
  <c r="EK98" i="15200"/>
  <c r="EA98" i="15200"/>
  <c r="DZ98" i="15200"/>
  <c r="DY98" i="15200"/>
  <c r="DX98" i="15200"/>
  <c r="CW98" i="15200"/>
  <c r="CU98" i="15200"/>
  <c r="CS98" i="15200"/>
  <c r="CQ98" i="15200"/>
  <c r="CP98" i="15200"/>
  <c r="CO98" i="15200"/>
  <c r="CN98" i="15200"/>
  <c r="EK97" i="15200"/>
  <c r="EA97" i="15200"/>
  <c r="DZ97" i="15200"/>
  <c r="DY97" i="15200"/>
  <c r="DX97" i="15200"/>
  <c r="CW97" i="15200"/>
  <c r="CU97" i="15200"/>
  <c r="CS97" i="15200"/>
  <c r="CQ97" i="15200"/>
  <c r="CP97" i="15200"/>
  <c r="CO97" i="15200"/>
  <c r="CN97" i="15200"/>
  <c r="EK96" i="15200"/>
  <c r="EA96" i="15200"/>
  <c r="DZ96" i="15200"/>
  <c r="DY96" i="15200"/>
  <c r="DX96" i="15200"/>
  <c r="CW96" i="15200"/>
  <c r="CU96" i="15200"/>
  <c r="CS96" i="15200"/>
  <c r="CQ96" i="15200"/>
  <c r="CP96" i="15200"/>
  <c r="CO96" i="15200"/>
  <c r="CN96" i="15200"/>
  <c r="EK95" i="15200"/>
  <c r="EA95" i="15200"/>
  <c r="DZ95" i="15200"/>
  <c r="DY95" i="15200"/>
  <c r="DX95" i="15200"/>
  <c r="CW95" i="15200"/>
  <c r="CU95" i="15200"/>
  <c r="CS95" i="15200"/>
  <c r="CQ95" i="15200"/>
  <c r="CP95" i="15200"/>
  <c r="CO95" i="15200"/>
  <c r="CN95" i="15200"/>
  <c r="EK94" i="15200"/>
  <c r="EA94" i="15200"/>
  <c r="DZ94" i="15200"/>
  <c r="DY94" i="15200"/>
  <c r="DX94" i="15200"/>
  <c r="CW94" i="15200"/>
  <c r="CU94" i="15200"/>
  <c r="CS94" i="15200"/>
  <c r="CQ94" i="15200"/>
  <c r="CP94" i="15200"/>
  <c r="CO94" i="15200"/>
  <c r="CN94" i="15200"/>
  <c r="EK93" i="15200"/>
  <c r="EA93" i="15200"/>
  <c r="DZ93" i="15200"/>
  <c r="DY93" i="15200"/>
  <c r="DX93" i="15200"/>
  <c r="CW93" i="15200"/>
  <c r="CU93" i="15200"/>
  <c r="CS93" i="15200"/>
  <c r="CQ93" i="15200"/>
  <c r="CP93" i="15200"/>
  <c r="CO93" i="15200"/>
  <c r="CN93" i="15200"/>
  <c r="EK92" i="15200"/>
  <c r="EA92" i="15200"/>
  <c r="DZ92" i="15200"/>
  <c r="DY92" i="15200"/>
  <c r="DX92" i="15200"/>
  <c r="CW92" i="15200"/>
  <c r="CU92" i="15200"/>
  <c r="CS92" i="15200"/>
  <c r="CQ92" i="15200"/>
  <c r="CP92" i="15200"/>
  <c r="CO92" i="15200"/>
  <c r="CN92" i="15200"/>
  <c r="EK91" i="15200"/>
  <c r="EA91" i="15200"/>
  <c r="DZ91" i="15200"/>
  <c r="DY91" i="15200"/>
  <c r="DX91" i="15200"/>
  <c r="CW91" i="15200"/>
  <c r="CU91" i="15200"/>
  <c r="CS91" i="15200"/>
  <c r="CQ91" i="15200"/>
  <c r="CP91" i="15200"/>
  <c r="CO91" i="15200"/>
  <c r="CN91" i="15200"/>
  <c r="EK90" i="15200"/>
  <c r="EA90" i="15200"/>
  <c r="DZ90" i="15200"/>
  <c r="DY90" i="15200"/>
  <c r="DX90" i="15200"/>
  <c r="CW90" i="15200"/>
  <c r="CU90" i="15200"/>
  <c r="CS90" i="15200"/>
  <c r="CQ90" i="15200"/>
  <c r="CP90" i="15200"/>
  <c r="CO90" i="15200"/>
  <c r="CN90" i="15200"/>
  <c r="EK89" i="15200"/>
  <c r="EA89" i="15200"/>
  <c r="DZ89" i="15200"/>
  <c r="DY89" i="15200"/>
  <c r="DX89" i="15200"/>
  <c r="CW89" i="15200"/>
  <c r="CU89" i="15200"/>
  <c r="CS89" i="15200"/>
  <c r="CQ89" i="15200"/>
  <c r="CP89" i="15200"/>
  <c r="CO89" i="15200"/>
  <c r="CN89" i="15200"/>
  <c r="EK88" i="15200"/>
  <c r="EA88" i="15200"/>
  <c r="DZ88" i="15200"/>
  <c r="DY88" i="15200"/>
  <c r="DX88" i="15200"/>
  <c r="CW88" i="15200"/>
  <c r="CU88" i="15200"/>
  <c r="CS88" i="15200"/>
  <c r="CQ88" i="15200"/>
  <c r="CP88" i="15200"/>
  <c r="CO88" i="15200"/>
  <c r="CN88" i="15200"/>
  <c r="EK87" i="15200"/>
  <c r="EA87" i="15200"/>
  <c r="DZ87" i="15200"/>
  <c r="DY87" i="15200"/>
  <c r="DX87" i="15200"/>
  <c r="CW87" i="15200"/>
  <c r="CU87" i="15200"/>
  <c r="CS87" i="15200"/>
  <c r="CQ87" i="15200"/>
  <c r="CP87" i="15200"/>
  <c r="CO87" i="15200"/>
  <c r="EK86" i="15200"/>
  <c r="EA86" i="15200"/>
  <c r="DZ86" i="15200"/>
  <c r="DY86" i="15200"/>
  <c r="DX86" i="15200"/>
  <c r="CW86" i="15200"/>
  <c r="CU86" i="15200"/>
  <c r="CS86" i="15200"/>
  <c r="CQ86" i="15200"/>
  <c r="CP86" i="15200"/>
  <c r="CO86" i="15200"/>
  <c r="CN86" i="15200"/>
  <c r="EK85" i="15200"/>
  <c r="EA85" i="15200"/>
  <c r="DZ85" i="15200"/>
  <c r="DY85" i="15200"/>
  <c r="DX85" i="15200"/>
  <c r="CW85" i="15200"/>
  <c r="CU85" i="15200"/>
  <c r="CS85" i="15200"/>
  <c r="CQ85" i="15200"/>
  <c r="CP85" i="15200"/>
  <c r="CO85" i="15200"/>
  <c r="CN85" i="15200"/>
  <c r="EK84" i="15200"/>
  <c r="EA84" i="15200"/>
  <c r="DZ84" i="15200"/>
  <c r="DY84" i="15200"/>
  <c r="DX84" i="15200"/>
  <c r="CW84" i="15200"/>
  <c r="CU84" i="15200"/>
  <c r="CS84" i="15200"/>
  <c r="CQ84" i="15200"/>
  <c r="CP84" i="15200"/>
  <c r="CO84" i="15200"/>
  <c r="CN84" i="15200"/>
  <c r="EK83" i="15200"/>
  <c r="EA83" i="15200"/>
  <c r="DZ83" i="15200"/>
  <c r="DY83" i="15200"/>
  <c r="DX83" i="15200"/>
  <c r="CW83" i="15200"/>
  <c r="CU83" i="15200"/>
  <c r="CS83" i="15200"/>
  <c r="CQ83" i="15200"/>
  <c r="CP83" i="15200"/>
  <c r="CO83" i="15200"/>
  <c r="CN83" i="15200"/>
  <c r="EK82" i="15200"/>
  <c r="EA82" i="15200"/>
  <c r="DZ82" i="15200"/>
  <c r="DY82" i="15200"/>
  <c r="DX82" i="15200"/>
  <c r="CW82" i="15200"/>
  <c r="CU82" i="15200"/>
  <c r="CS82" i="15200"/>
  <c r="CQ82" i="15200"/>
  <c r="CP82" i="15200"/>
  <c r="CO82" i="15200"/>
  <c r="CN82" i="15200"/>
  <c r="EK81" i="15200"/>
  <c r="EA81" i="15200"/>
  <c r="DZ81" i="15200"/>
  <c r="DY81" i="15200"/>
  <c r="DX81" i="15200"/>
  <c r="CW81" i="15200"/>
  <c r="CU81" i="15200"/>
  <c r="CS81" i="15200"/>
  <c r="CQ81" i="15200"/>
  <c r="CP81" i="15200"/>
  <c r="CO81" i="15200"/>
  <c r="CN81" i="15200"/>
  <c r="EK80" i="15200"/>
  <c r="EA80" i="15200"/>
  <c r="DZ80" i="15200"/>
  <c r="DY80" i="15200"/>
  <c r="DX80" i="15200"/>
  <c r="CW80" i="15200"/>
  <c r="CU80" i="15200"/>
  <c r="CS80" i="15200"/>
  <c r="CQ80" i="15200"/>
  <c r="CP80" i="15200"/>
  <c r="CO80" i="15200"/>
  <c r="CN80" i="15200"/>
  <c r="SM514" i="15200" l="1"/>
  <c r="SM513" i="15200"/>
  <c r="SM512" i="15200"/>
  <c r="SM511" i="15200"/>
  <c r="SM510" i="15200"/>
  <c r="SM509" i="15200"/>
  <c r="SM508" i="15200"/>
  <c r="SM507" i="15200"/>
  <c r="SM506" i="15200"/>
  <c r="SM505" i="15200"/>
  <c r="SM504" i="15200"/>
  <c r="SM503" i="15200"/>
  <c r="SM502" i="15200"/>
  <c r="SM501" i="15200"/>
  <c r="SM500" i="15200"/>
  <c r="SM499" i="15200"/>
  <c r="SM498" i="15200"/>
  <c r="SM497" i="15200"/>
  <c r="SM496" i="15200"/>
  <c r="SM495" i="15200"/>
  <c r="SM494" i="15200"/>
  <c r="SM493" i="15200"/>
  <c r="SM492" i="15200"/>
  <c r="SM491" i="15200"/>
  <c r="SM490" i="15200"/>
  <c r="SM489" i="15200"/>
  <c r="SM488" i="15200"/>
  <c r="SM487" i="15200"/>
  <c r="SM486" i="15200"/>
  <c r="SM485" i="15200"/>
  <c r="SM484" i="15200"/>
  <c r="SM483" i="15200"/>
  <c r="SM482" i="15200"/>
  <c r="SM481" i="15200"/>
  <c r="SM480" i="15200"/>
  <c r="SM479" i="15200"/>
  <c r="SM478" i="15200"/>
  <c r="SM477" i="15200"/>
  <c r="SM476" i="15200"/>
  <c r="SM475" i="15200"/>
  <c r="SM474" i="15200"/>
  <c r="SM473" i="15200"/>
  <c r="SM472" i="15200"/>
  <c r="SM471" i="15200"/>
  <c r="SM470" i="15200"/>
  <c r="SM469" i="15200"/>
  <c r="SM468" i="15200"/>
  <c r="SM467" i="15200"/>
  <c r="SM466" i="15200"/>
  <c r="SM465" i="15200"/>
  <c r="SM464" i="15200"/>
  <c r="SM463" i="15200"/>
  <c r="SM462" i="15200"/>
  <c r="SM461" i="15200"/>
  <c r="SM460" i="15200"/>
  <c r="SM459" i="15200"/>
  <c r="SM458" i="15200"/>
  <c r="SM457" i="15200"/>
  <c r="SM456" i="15200"/>
  <c r="SM455" i="15200"/>
  <c r="SM454" i="15200"/>
  <c r="SM453" i="15200"/>
  <c r="SM452" i="15200"/>
  <c r="SM451" i="15200"/>
  <c r="SM450" i="15200"/>
  <c r="SM449" i="15200"/>
  <c r="SM448" i="15200"/>
  <c r="SM447" i="15200"/>
  <c r="SM446" i="15200"/>
  <c r="SM445" i="15200"/>
  <c r="SM444" i="15200"/>
  <c r="SM443" i="15200"/>
  <c r="SM442" i="15200"/>
  <c r="SM441" i="15200"/>
  <c r="SM440" i="15200"/>
  <c r="SM439" i="15200"/>
  <c r="SM438" i="15200"/>
  <c r="SM437" i="15200"/>
  <c r="SM436" i="15200"/>
  <c r="SM435" i="15200"/>
  <c r="SM434" i="15200"/>
  <c r="SM433" i="15200"/>
  <c r="SM432" i="15200"/>
  <c r="SM431" i="15200"/>
  <c r="SM430" i="15200"/>
  <c r="SM429" i="15200"/>
  <c r="SM428" i="15200"/>
  <c r="SM427" i="15200"/>
  <c r="SM426" i="15200"/>
  <c r="SM425" i="15200"/>
  <c r="SM424" i="15200"/>
  <c r="SM423" i="15200"/>
  <c r="SM422" i="15200"/>
  <c r="SM421" i="15200"/>
  <c r="SM420" i="15200"/>
  <c r="SM419" i="15200"/>
  <c r="SM418" i="15200"/>
  <c r="SM417" i="15200"/>
  <c r="SM416" i="15200"/>
  <c r="SM415" i="15200"/>
  <c r="SM414" i="15200"/>
  <c r="SM413" i="15200"/>
  <c r="SM412" i="15200"/>
  <c r="SM411" i="15200"/>
  <c r="SM410" i="15200"/>
  <c r="SM409" i="15200"/>
  <c r="SM408" i="15200"/>
  <c r="SM407" i="15200"/>
  <c r="SM406" i="15200"/>
  <c r="SM405" i="15200"/>
  <c r="SM404" i="15200"/>
  <c r="SM403" i="15200"/>
  <c r="SM402" i="15200"/>
  <c r="SM401" i="15200"/>
  <c r="SM400" i="15200"/>
  <c r="SM399" i="15200"/>
  <c r="SM398" i="15200"/>
  <c r="SM397" i="15200"/>
  <c r="SM396" i="15200"/>
  <c r="SM395" i="15200"/>
  <c r="SM394" i="15200"/>
  <c r="SM393" i="15200"/>
  <c r="SM392" i="15200"/>
  <c r="SM391" i="15200"/>
  <c r="SM390" i="15200"/>
  <c r="SM389" i="15200"/>
  <c r="SM388" i="15200"/>
  <c r="SM387" i="15200"/>
  <c r="SM386" i="15200"/>
  <c r="SM385" i="15200"/>
  <c r="SM384" i="15200"/>
  <c r="SM383" i="15200"/>
  <c r="SM382" i="15200"/>
  <c r="SM381" i="15200"/>
  <c r="SM380" i="15200"/>
  <c r="SM379" i="15200"/>
  <c r="SM378" i="15200"/>
  <c r="SM377" i="15200"/>
  <c r="SM376" i="15200"/>
  <c r="SM375" i="15200"/>
  <c r="SM374" i="15200"/>
  <c r="SM373" i="15200"/>
  <c r="SM372" i="15200"/>
  <c r="SM371" i="15200"/>
  <c r="SM370" i="15200"/>
  <c r="SM369" i="15200"/>
  <c r="SM368" i="15200"/>
  <c r="SM367" i="15200"/>
  <c r="SM366" i="15200"/>
  <c r="SM365" i="15200"/>
  <c r="SM364" i="15200"/>
  <c r="SM363" i="15200"/>
  <c r="SM362" i="15200"/>
  <c r="SM361" i="15200"/>
  <c r="SM360" i="15200"/>
  <c r="SM359" i="15200"/>
  <c r="SM358" i="15200"/>
  <c r="SM357" i="15200"/>
  <c r="SM356" i="15200"/>
  <c r="SM355" i="15200"/>
  <c r="SM354" i="15200"/>
  <c r="SM353" i="15200"/>
  <c r="SM352" i="15200"/>
  <c r="SM351" i="15200"/>
  <c r="SM350" i="15200"/>
  <c r="SM349" i="15200"/>
  <c r="SM348" i="15200"/>
  <c r="SM347" i="15200"/>
  <c r="SM346" i="15200"/>
  <c r="SM345" i="15200"/>
  <c r="SM344" i="15200"/>
  <c r="SM343" i="15200"/>
  <c r="SM342" i="15200"/>
  <c r="SM341" i="15200"/>
  <c r="SM340" i="15200"/>
  <c r="SM339" i="15200"/>
  <c r="SM338" i="15200"/>
  <c r="SM337" i="15200"/>
  <c r="SM336" i="15200"/>
  <c r="SM335" i="15200"/>
  <c r="SM334" i="15200"/>
  <c r="SM333" i="15200"/>
  <c r="SM332" i="15200"/>
  <c r="SM331" i="15200"/>
  <c r="SM330" i="15200"/>
  <c r="SM329" i="15200"/>
  <c r="SM328" i="15200"/>
  <c r="SM327" i="15200"/>
  <c r="SM326" i="15200"/>
  <c r="SM325" i="15200"/>
  <c r="SM324" i="15200"/>
  <c r="SM323" i="15200"/>
  <c r="SM322" i="15200"/>
  <c r="SM321" i="15200"/>
  <c r="SM320" i="15200"/>
  <c r="SM319" i="15200"/>
  <c r="SM318" i="15200"/>
  <c r="SM317" i="15200"/>
  <c r="SM316" i="15200"/>
  <c r="SM315" i="15200"/>
  <c r="SM314" i="15200"/>
  <c r="SM313" i="15200"/>
  <c r="SM312" i="15200"/>
  <c r="SM311" i="15200"/>
  <c r="SM310" i="15200"/>
  <c r="SM309" i="15200"/>
  <c r="SM308" i="15200"/>
  <c r="SM307" i="15200"/>
  <c r="SM306" i="15200"/>
  <c r="SM305" i="15200"/>
  <c r="SM304" i="15200"/>
  <c r="SM303" i="15200"/>
  <c r="SM302" i="15200"/>
  <c r="SM301" i="15200"/>
  <c r="SM300" i="15200"/>
  <c r="SM299" i="15200"/>
  <c r="SM298" i="15200"/>
  <c r="SM297" i="15200"/>
  <c r="SM296" i="15200"/>
  <c r="SM295" i="15200"/>
  <c r="SM294" i="15200"/>
  <c r="SM293" i="15200"/>
  <c r="SM292" i="15200"/>
  <c r="SM291" i="15200"/>
  <c r="SM290" i="15200"/>
  <c r="SM289" i="15200"/>
  <c r="SM288" i="15200"/>
  <c r="SM287" i="15200"/>
  <c r="SM286" i="15200"/>
  <c r="SM285" i="15200"/>
  <c r="SM284" i="15200"/>
  <c r="SM283" i="15200"/>
  <c r="SM282" i="15200"/>
  <c r="SM281" i="15200"/>
  <c r="SM280" i="15200"/>
  <c r="C280" i="15200"/>
  <c r="SM279" i="15200"/>
  <c r="SM278" i="15200"/>
  <c r="SM277" i="15200"/>
  <c r="SM276" i="15200"/>
  <c r="SM275" i="15200"/>
  <c r="SM274" i="15200"/>
  <c r="SM273" i="15200"/>
  <c r="SM272" i="15200"/>
  <c r="SM271" i="15200"/>
  <c r="SM270" i="15200"/>
  <c r="SM269" i="15200"/>
  <c r="SM268" i="15200"/>
  <c r="SM267" i="15200"/>
  <c r="SM266" i="15200"/>
  <c r="SM265" i="15200"/>
  <c r="SM264" i="15200"/>
  <c r="SM263" i="15200"/>
  <c r="SM262" i="15200"/>
  <c r="SM261" i="15200"/>
  <c r="SM260" i="15200"/>
  <c r="SM259" i="15200"/>
  <c r="SM258" i="15200"/>
  <c r="SM257" i="15200"/>
  <c r="SM256" i="15200"/>
  <c r="SM255" i="15200"/>
  <c r="SM254" i="15200"/>
  <c r="SM253" i="15200"/>
  <c r="SM252" i="15200"/>
  <c r="SM251" i="15200"/>
  <c r="SM250" i="15200"/>
  <c r="SM249" i="15200"/>
  <c r="SM248" i="15200"/>
  <c r="SM247" i="15200"/>
  <c r="SM246" i="15200"/>
  <c r="SM245" i="15200"/>
  <c r="SM244" i="15200"/>
  <c r="SM243" i="15200"/>
  <c r="SM242" i="15200"/>
  <c r="SM241" i="15200"/>
  <c r="SM240" i="15200"/>
  <c r="SM239" i="15200"/>
  <c r="SM238" i="15200"/>
  <c r="SM237" i="15200"/>
  <c r="SM236" i="15200"/>
  <c r="SM235" i="15200"/>
  <c r="SM234" i="15200"/>
  <c r="SM233" i="15200"/>
  <c r="SM232" i="15200"/>
  <c r="SM231" i="15200"/>
  <c r="SM230" i="15200"/>
  <c r="SM229" i="15200"/>
  <c r="SM228" i="15200"/>
  <c r="SM227" i="15200"/>
  <c r="SM226" i="15200"/>
  <c r="SM225" i="15200"/>
  <c r="SM224" i="15200"/>
  <c r="SM223" i="15200"/>
  <c r="SM222" i="15200"/>
  <c r="SM221" i="15200"/>
  <c r="SM220" i="15200"/>
  <c r="SM219" i="15200"/>
  <c r="SM218" i="15200"/>
  <c r="SM217" i="15200"/>
  <c r="SM216" i="15200"/>
  <c r="SM215" i="15200"/>
  <c r="SM214" i="15200"/>
  <c r="SM213" i="15200"/>
  <c r="SM212" i="15200"/>
  <c r="SM211" i="15200"/>
  <c r="SM210" i="15200"/>
  <c r="SM209" i="15200"/>
  <c r="SM208" i="15200"/>
  <c r="SM207" i="15200"/>
  <c r="SM206" i="15200"/>
  <c r="SM205" i="15200"/>
  <c r="SM204" i="15200"/>
  <c r="HN204" i="15200"/>
  <c r="K204" i="15200"/>
  <c r="SM203" i="15200"/>
  <c r="SM202" i="15200"/>
  <c r="SM201" i="15200"/>
  <c r="SM200" i="15200"/>
  <c r="SM199" i="15200"/>
  <c r="SM198" i="15200"/>
  <c r="SM197" i="15200"/>
  <c r="SM196" i="15200"/>
  <c r="SM195" i="15200"/>
  <c r="SM194" i="15200"/>
  <c r="SM193" i="15200"/>
  <c r="SM192" i="15200"/>
  <c r="SM191" i="15200"/>
  <c r="SM190" i="15200"/>
  <c r="SM189" i="15200"/>
  <c r="SM188" i="15200"/>
  <c r="SM187" i="15200"/>
  <c r="SM186" i="15200"/>
  <c r="HS186" i="15200"/>
  <c r="HC186" i="15200"/>
  <c r="HB186" i="15200"/>
  <c r="FK186" i="15200"/>
  <c r="DU186" i="15200"/>
  <c r="DI186" i="15200"/>
  <c r="BS186" i="15200"/>
  <c r="BO186" i="15200"/>
  <c r="X186" i="15200"/>
  <c r="Q186" i="15200"/>
  <c r="SM185" i="15200"/>
  <c r="SM184" i="15200"/>
  <c r="SM183" i="15200"/>
  <c r="SM182" i="15200"/>
  <c r="SM181" i="15200"/>
  <c r="SM180" i="15200"/>
  <c r="SM179" i="15200"/>
  <c r="SM178" i="15200"/>
  <c r="SM177" i="15200"/>
  <c r="SM176" i="15200"/>
  <c r="SM175" i="15200"/>
  <c r="SM174" i="15200"/>
  <c r="SM173" i="15200"/>
  <c r="SM172" i="15200"/>
  <c r="SM171" i="15200"/>
  <c r="SM170" i="15200"/>
  <c r="SM169" i="15200"/>
  <c r="SM168" i="15200"/>
  <c r="SM167" i="15200"/>
  <c r="SM166" i="15200"/>
  <c r="SM165" i="15200"/>
  <c r="SM164" i="15200"/>
  <c r="SM163" i="15200"/>
  <c r="SM162" i="15200"/>
  <c r="SM161" i="15200"/>
  <c r="SM160" i="15200"/>
  <c r="SM159" i="15200"/>
  <c r="SM158" i="15200"/>
  <c r="SM157" i="15200"/>
  <c r="SM156" i="15200"/>
  <c r="SM155" i="15200"/>
  <c r="SM154" i="15200"/>
  <c r="SM153" i="15200"/>
  <c r="SM152" i="15200"/>
  <c r="SM151" i="15200"/>
  <c r="SM150" i="15200"/>
  <c r="SM149" i="15200"/>
  <c r="SM148" i="15200"/>
  <c r="SM147" i="15200"/>
  <c r="SM146" i="15200"/>
  <c r="SM145" i="15200"/>
  <c r="SM144" i="15200"/>
  <c r="SM143" i="15200"/>
  <c r="SM142" i="15200"/>
  <c r="SM141" i="15200"/>
  <c r="SM140" i="15200"/>
  <c r="SM139" i="15200"/>
  <c r="SM138" i="15200"/>
  <c r="SM137" i="15200"/>
  <c r="SM136" i="15200"/>
  <c r="SM135" i="15200"/>
  <c r="SM134" i="15200"/>
  <c r="SM133" i="15200"/>
  <c r="SM132" i="15200"/>
  <c r="SM131" i="15200"/>
  <c r="SM130" i="15200"/>
  <c r="SM129" i="15200"/>
  <c r="SM128" i="15200"/>
  <c r="SM127" i="15200"/>
  <c r="SM126" i="15200"/>
  <c r="SM125" i="15200"/>
  <c r="SM124" i="15200"/>
  <c r="SM123" i="15200"/>
  <c r="SM122" i="15200"/>
  <c r="SM121" i="15200"/>
  <c r="SM120" i="15200"/>
  <c r="SM119" i="15200"/>
  <c r="SM118" i="15200"/>
  <c r="SM117" i="15200"/>
  <c r="SM116" i="15200"/>
  <c r="SM115" i="15200"/>
  <c r="SM114" i="15200"/>
  <c r="SM113" i="15200"/>
  <c r="SM112" i="15200"/>
  <c r="SM111" i="15200"/>
  <c r="SM110" i="15200"/>
  <c r="SM109" i="15200"/>
  <c r="SM108" i="15200"/>
  <c r="SM107" i="15200"/>
  <c r="SM106" i="15200"/>
  <c r="SM105" i="15200"/>
  <c r="SM104" i="15200"/>
  <c r="SM103" i="15200"/>
  <c r="SM102" i="15200"/>
  <c r="SM101" i="15200"/>
  <c r="SM100" i="15200"/>
  <c r="SM99" i="15200"/>
  <c r="SM98" i="15200"/>
  <c r="SM97" i="15200"/>
  <c r="SM96" i="15200"/>
  <c r="SM95" i="15200"/>
  <c r="SM94" i="15200"/>
  <c r="SM93" i="15200"/>
  <c r="SM92" i="15200"/>
  <c r="SM91" i="15200"/>
  <c r="SM90" i="15200"/>
  <c r="SM89" i="15200"/>
  <c r="SM88" i="15200"/>
  <c r="SM87" i="15200"/>
  <c r="SM86" i="15200"/>
  <c r="SM85" i="15200"/>
  <c r="SM84" i="15200"/>
  <c r="SM83" i="15200"/>
  <c r="SM82" i="15200"/>
  <c r="SM81" i="15200"/>
  <c r="SM80" i="15200"/>
  <c r="SM79" i="15200"/>
  <c r="GH79" i="15200"/>
  <c r="GH181" i="15200" s="1"/>
  <c r="FF79" i="15200"/>
  <c r="FF181" i="15200" s="1"/>
  <c r="EY79" i="15200"/>
  <c r="EY181" i="15200" s="1"/>
  <c r="EA79" i="15200"/>
  <c r="EA181" i="15200" s="1"/>
  <c r="BG79" i="15200"/>
  <c r="BG181" i="15200" s="1"/>
  <c r="BB79" i="15200"/>
  <c r="BB181" i="15200" s="1"/>
  <c r="V79" i="15200"/>
  <c r="V181" i="15200" s="1"/>
  <c r="SM78" i="15200"/>
  <c r="SM77" i="15200"/>
  <c r="SM76" i="15200"/>
  <c r="SM75" i="15200"/>
  <c r="SM74" i="15200"/>
  <c r="SM73" i="15200"/>
  <c r="SM72" i="15200"/>
  <c r="SM71" i="15200"/>
  <c r="SM70" i="15200"/>
  <c r="SM69" i="15200"/>
  <c r="SM68" i="15200"/>
  <c r="SM67" i="15200"/>
  <c r="SM66" i="15200"/>
  <c r="SM65" i="15200"/>
  <c r="SM64" i="15200"/>
  <c r="SM63" i="15200"/>
  <c r="SM62" i="15200"/>
  <c r="SM61" i="15200"/>
  <c r="SM60" i="15200"/>
  <c r="SM59" i="15200"/>
  <c r="SM58" i="15200"/>
  <c r="SM57" i="15200"/>
  <c r="SM56" i="15200"/>
  <c r="SM55" i="15200"/>
  <c r="SM54" i="15200"/>
  <c r="SM53" i="15200"/>
  <c r="SM52" i="15200"/>
  <c r="SM51" i="15200"/>
  <c r="SM50" i="15200"/>
  <c r="SM49" i="15200"/>
  <c r="SM48" i="15200"/>
  <c r="SM47" i="15200"/>
  <c r="SM46" i="15200"/>
  <c r="SM45" i="15200"/>
  <c r="SM44" i="15200"/>
  <c r="SM43" i="15200"/>
  <c r="SM42" i="15200"/>
  <c r="SM41" i="15200"/>
  <c r="SM40" i="15200"/>
  <c r="SM39" i="15200"/>
  <c r="SM38" i="15200"/>
  <c r="SM37" i="15200"/>
  <c r="SM36" i="15200"/>
  <c r="SM35" i="15200"/>
  <c r="SM34" i="15200"/>
  <c r="SM33" i="15200"/>
  <c r="SM32" i="15200"/>
  <c r="SM31" i="15200"/>
  <c r="SM30" i="15200"/>
  <c r="RO30" i="15200"/>
  <c r="NQ30" i="15200"/>
  <c r="MG30" i="15200"/>
  <c r="SM29" i="15200"/>
  <c r="RO29" i="15200"/>
  <c r="RO32" i="15200" s="1"/>
  <c r="PY29" i="15200"/>
  <c r="PY31" i="15200" s="1"/>
  <c r="NQ29" i="15200"/>
  <c r="MZ29" i="15200"/>
  <c r="MZ31" i="15200" s="1"/>
  <c r="MG29" i="15200"/>
  <c r="MA29" i="15200"/>
  <c r="MA32" i="15200" s="1"/>
  <c r="JE29" i="15200"/>
  <c r="JE32" i="15200" s="1"/>
  <c r="IZ29" i="15200"/>
  <c r="IZ30" i="15200" s="1"/>
  <c r="SM28" i="15200"/>
  <c r="SH28" i="15200"/>
  <c r="SG28" i="15200"/>
  <c r="SF28" i="15200"/>
  <c r="SE28" i="15200"/>
  <c r="SD28" i="15200"/>
  <c r="SD29" i="15200" s="1"/>
  <c r="SC28" i="15200"/>
  <c r="SB28" i="15200"/>
  <c r="SB29" i="15200" s="1"/>
  <c r="SA28" i="15200"/>
  <c r="SA29" i="15200" s="1"/>
  <c r="RZ28" i="15200"/>
  <c r="RY28" i="15200"/>
  <c r="RX28" i="15200"/>
  <c r="RW28" i="15200"/>
  <c r="RV28" i="15200"/>
  <c r="RU28" i="15200"/>
  <c r="RU29" i="15200" s="1"/>
  <c r="RU31" i="15200" s="1"/>
  <c r="RT28" i="15200"/>
  <c r="RS28" i="15200"/>
  <c r="RR28" i="15200"/>
  <c r="RQ28" i="15200"/>
  <c r="RP28" i="15200"/>
  <c r="RO28" i="15200"/>
  <c r="RO31" i="15200" s="1"/>
  <c r="RN28" i="15200"/>
  <c r="RM28" i="15200"/>
  <c r="RL28" i="15200"/>
  <c r="RK28" i="15200"/>
  <c r="RJ28" i="15200"/>
  <c r="RI28" i="15200"/>
  <c r="RH28" i="15200"/>
  <c r="RG28" i="15200"/>
  <c r="RF28" i="15200"/>
  <c r="RE28" i="15200"/>
  <c r="RD28" i="15200"/>
  <c r="RC28" i="15200"/>
  <c r="RB28" i="15200"/>
  <c r="RA28" i="15200"/>
  <c r="QZ28" i="15200"/>
  <c r="QY28" i="15200"/>
  <c r="QX28" i="15200"/>
  <c r="QW28" i="15200"/>
  <c r="QV28" i="15200"/>
  <c r="QV29" i="15200" s="1"/>
  <c r="QV31" i="15200" s="1"/>
  <c r="QU28" i="15200"/>
  <c r="QT28" i="15200"/>
  <c r="QS28" i="15200"/>
  <c r="QR28" i="15200"/>
  <c r="QQ28" i="15200"/>
  <c r="QQ29" i="15200" s="1"/>
  <c r="QP28" i="15200"/>
  <c r="QO28" i="15200"/>
  <c r="QN28" i="15200"/>
  <c r="QN29" i="15200" s="1"/>
  <c r="QM28" i="15200"/>
  <c r="QL28" i="15200"/>
  <c r="QK28" i="15200"/>
  <c r="QJ28" i="15200"/>
  <c r="QI28" i="15200"/>
  <c r="QH28" i="15200"/>
  <c r="QG28" i="15200"/>
  <c r="QF28" i="15200"/>
  <c r="QE28" i="15200"/>
  <c r="QE29" i="15200" s="1"/>
  <c r="QD28" i="15200"/>
  <c r="QC28" i="15200"/>
  <c r="QB28" i="15200"/>
  <c r="QA28" i="15200"/>
  <c r="PZ28" i="15200"/>
  <c r="PY28" i="15200"/>
  <c r="PY33" i="15200" s="1"/>
  <c r="PX28" i="15200"/>
  <c r="PW28" i="15200"/>
  <c r="PV28" i="15200"/>
  <c r="PU28" i="15200"/>
  <c r="PT28" i="15200"/>
  <c r="PS28" i="15200"/>
  <c r="PR28" i="15200"/>
  <c r="PQ28" i="15200"/>
  <c r="PP28" i="15200"/>
  <c r="PP29" i="15200" s="1"/>
  <c r="PP32" i="15200" s="1"/>
  <c r="PO28" i="15200"/>
  <c r="PN28" i="15200"/>
  <c r="PM28" i="15200"/>
  <c r="PL28" i="15200"/>
  <c r="PK28" i="15200"/>
  <c r="PJ28" i="15200"/>
  <c r="PJ29" i="15200" s="1"/>
  <c r="PI28" i="15200"/>
  <c r="PH28" i="15200"/>
  <c r="PH29" i="15200" s="1"/>
  <c r="PG28" i="15200"/>
  <c r="PG29" i="15200" s="1"/>
  <c r="PF28" i="15200"/>
  <c r="PF29" i="15200" s="1"/>
  <c r="PF33" i="15200" s="1"/>
  <c r="PE28" i="15200"/>
  <c r="PE29" i="15200" s="1"/>
  <c r="PE33" i="15200" s="1"/>
  <c r="PD28" i="15200"/>
  <c r="PC28" i="15200"/>
  <c r="PB28" i="15200"/>
  <c r="PA28" i="15200"/>
  <c r="OZ28" i="15200"/>
  <c r="OY28" i="15200"/>
  <c r="OX28" i="15200"/>
  <c r="OW28" i="15200"/>
  <c r="OV28" i="15200"/>
  <c r="OU28" i="15200"/>
  <c r="OU29" i="15200" s="1"/>
  <c r="OT28" i="15200"/>
  <c r="OS28" i="15200"/>
  <c r="OR28" i="15200"/>
  <c r="OQ28" i="15200"/>
  <c r="OP28" i="15200"/>
  <c r="OO28" i="15200"/>
  <c r="ON28" i="15200"/>
  <c r="OM28" i="15200"/>
  <c r="OL28" i="15200"/>
  <c r="OK28" i="15200"/>
  <c r="OJ28" i="15200"/>
  <c r="OI28" i="15200"/>
  <c r="OH28" i="15200"/>
  <c r="OG28" i="15200"/>
  <c r="OF28" i="15200"/>
  <c r="OE28" i="15200"/>
  <c r="OD28" i="15200"/>
  <c r="OC28" i="15200"/>
  <c r="OC29" i="15200" s="1"/>
  <c r="OC31" i="15200" s="1"/>
  <c r="OB28" i="15200"/>
  <c r="OA28" i="15200"/>
  <c r="NZ28" i="15200"/>
  <c r="NY28" i="15200"/>
  <c r="NX28" i="15200"/>
  <c r="NX29" i="15200" s="1"/>
  <c r="NW28" i="15200"/>
  <c r="NW29" i="15200" s="1"/>
  <c r="NV28" i="15200"/>
  <c r="NU28" i="15200"/>
  <c r="NT28" i="15200"/>
  <c r="NS28" i="15200"/>
  <c r="NR28" i="15200"/>
  <c r="NQ28" i="15200"/>
  <c r="NP28" i="15200"/>
  <c r="NO28" i="15200"/>
  <c r="NN28" i="15200"/>
  <c r="NM28" i="15200"/>
  <c r="NL28" i="15200"/>
  <c r="NK28" i="15200"/>
  <c r="NK29" i="15200" s="1"/>
  <c r="NK30" i="15200" s="1"/>
  <c r="NJ28" i="15200"/>
  <c r="NJ29" i="15200" s="1"/>
  <c r="NJ32" i="15200" s="1"/>
  <c r="NI28" i="15200"/>
  <c r="NH28" i="15200"/>
  <c r="NG28" i="15200"/>
  <c r="NF28" i="15200"/>
  <c r="NE28" i="15200"/>
  <c r="NE29" i="15200" s="1"/>
  <c r="ND28" i="15200"/>
  <c r="NC28" i="15200"/>
  <c r="NB28" i="15200"/>
  <c r="NB29" i="15200" s="1"/>
  <c r="NB31" i="15200" s="1"/>
  <c r="NA28" i="15200"/>
  <c r="MZ28" i="15200"/>
  <c r="MY28" i="15200"/>
  <c r="MY29" i="15200" s="1"/>
  <c r="MY30" i="15200" s="1"/>
  <c r="MX28" i="15200"/>
  <c r="MW28" i="15200"/>
  <c r="MV28" i="15200"/>
  <c r="MU28" i="15200"/>
  <c r="MT28" i="15200"/>
  <c r="MS28" i="15200"/>
  <c r="MR28" i="15200"/>
  <c r="MQ28" i="15200"/>
  <c r="MP28" i="15200"/>
  <c r="MO28" i="15200"/>
  <c r="MN28" i="15200"/>
  <c r="MM28" i="15200"/>
  <c r="MM29" i="15200" s="1"/>
  <c r="ML28" i="15200"/>
  <c r="MK28" i="15200"/>
  <c r="MJ28" i="15200"/>
  <c r="MI28" i="15200"/>
  <c r="MH28" i="15200"/>
  <c r="MG28" i="15200"/>
  <c r="MG33" i="15200" s="1"/>
  <c r="MF28" i="15200"/>
  <c r="ME28" i="15200"/>
  <c r="MD28" i="15200"/>
  <c r="MC28" i="15200"/>
  <c r="MB28" i="15200"/>
  <c r="MA28" i="15200"/>
  <c r="MA31" i="15200" s="1"/>
  <c r="LZ28" i="15200"/>
  <c r="LY28" i="15200"/>
  <c r="LX28" i="15200"/>
  <c r="LW28" i="15200"/>
  <c r="LV28" i="15200"/>
  <c r="LU28" i="15200"/>
  <c r="LT28" i="15200"/>
  <c r="LS28" i="15200"/>
  <c r="LR28" i="15200"/>
  <c r="LR29" i="15200" s="1"/>
  <c r="LR33" i="15200" s="1"/>
  <c r="LQ28" i="15200"/>
  <c r="LP28" i="15200"/>
  <c r="LO28" i="15200"/>
  <c r="LN28" i="15200"/>
  <c r="LM28" i="15200"/>
  <c r="LM29" i="15200" s="1"/>
  <c r="LL28" i="15200"/>
  <c r="LL29" i="15200" s="1"/>
  <c r="LL32" i="15200" s="1"/>
  <c r="LK28" i="15200"/>
  <c r="LJ28" i="15200"/>
  <c r="LI28" i="15200"/>
  <c r="LH28" i="15200"/>
  <c r="LG28" i="15200"/>
  <c r="LF28" i="15200"/>
  <c r="LE28" i="15200"/>
  <c r="LD28" i="15200"/>
  <c r="LD29" i="15200" s="1"/>
  <c r="LC28" i="15200"/>
  <c r="LB28" i="15200"/>
  <c r="LA28" i="15200"/>
  <c r="KZ28" i="15200"/>
  <c r="KZ29" i="15200" s="1"/>
  <c r="KZ30" i="15200" s="1"/>
  <c r="KY28" i="15200"/>
  <c r="KX28" i="15200"/>
  <c r="KW28" i="15200"/>
  <c r="KV28" i="15200"/>
  <c r="KU28" i="15200"/>
  <c r="KT28" i="15200"/>
  <c r="KT29" i="15200" s="1"/>
  <c r="KT33" i="15200" s="1"/>
  <c r="KS28" i="15200"/>
  <c r="KR28" i="15200"/>
  <c r="KQ28" i="15200"/>
  <c r="KQ29" i="15200" s="1"/>
  <c r="KQ32" i="15200" s="1"/>
  <c r="KP28" i="15200"/>
  <c r="KO28" i="15200"/>
  <c r="KN28" i="15200"/>
  <c r="KM28" i="15200"/>
  <c r="KL28" i="15200"/>
  <c r="KK28" i="15200"/>
  <c r="KK29" i="15200" s="1"/>
  <c r="KK32" i="15200" s="1"/>
  <c r="KJ28" i="15200"/>
  <c r="KJ29" i="15200" s="1"/>
  <c r="KJ30" i="15200" s="1"/>
  <c r="KI28" i="15200"/>
  <c r="KH28" i="15200"/>
  <c r="KG28" i="15200"/>
  <c r="KF28" i="15200"/>
  <c r="KF29" i="15200" s="1"/>
  <c r="KF31" i="15200" s="1"/>
  <c r="KE28" i="15200"/>
  <c r="KE29" i="15200" s="1"/>
  <c r="KD28" i="15200"/>
  <c r="KC28" i="15200"/>
  <c r="KB28" i="15200"/>
  <c r="KB29" i="15200" s="1"/>
  <c r="KB33" i="15200" s="1"/>
  <c r="KA28" i="15200"/>
  <c r="JZ28" i="15200"/>
  <c r="JY28" i="15200"/>
  <c r="JX28" i="15200"/>
  <c r="JW28" i="15200"/>
  <c r="JV28" i="15200"/>
  <c r="JU28" i="15200"/>
  <c r="JT28" i="15200"/>
  <c r="JS28" i="15200"/>
  <c r="JS29" i="15200" s="1"/>
  <c r="JR28" i="15200"/>
  <c r="JR29" i="15200" s="1"/>
  <c r="JQ28" i="15200"/>
  <c r="JP28" i="15200"/>
  <c r="JO28" i="15200"/>
  <c r="JN28" i="15200"/>
  <c r="JM28" i="15200"/>
  <c r="JL28" i="15200"/>
  <c r="JK28" i="15200"/>
  <c r="JJ28" i="15200"/>
  <c r="JI28" i="15200"/>
  <c r="JH28" i="15200"/>
  <c r="JG28" i="15200"/>
  <c r="JF28" i="15200"/>
  <c r="JF29" i="15200" s="1"/>
  <c r="JF32" i="15200" s="1"/>
  <c r="JE28" i="15200"/>
  <c r="JD28" i="15200"/>
  <c r="JC28" i="15200"/>
  <c r="JB28" i="15200"/>
  <c r="JA28" i="15200"/>
  <c r="IZ28" i="15200"/>
  <c r="IY28" i="15200"/>
  <c r="IX28" i="15200"/>
  <c r="IW28" i="15200"/>
  <c r="IV28" i="15200"/>
  <c r="IU28" i="15200"/>
  <c r="IT28" i="15200"/>
  <c r="IS28" i="15200"/>
  <c r="IR28" i="15200"/>
  <c r="IQ28" i="15200"/>
  <c r="IP28" i="15200"/>
  <c r="IO28" i="15200"/>
  <c r="IN28" i="15200"/>
  <c r="IM28" i="15200"/>
  <c r="IL28" i="15200"/>
  <c r="IK28" i="15200"/>
  <c r="IJ28" i="15200"/>
  <c r="II28" i="15200"/>
  <c r="IH28" i="15200"/>
  <c r="IG28" i="15200"/>
  <c r="IF28" i="15200"/>
  <c r="IE28" i="15200"/>
  <c r="ID28" i="15200"/>
  <c r="IC28" i="15200"/>
  <c r="IB28" i="15200"/>
  <c r="IA28" i="15200"/>
  <c r="HZ28" i="15200"/>
  <c r="HY28" i="15200"/>
  <c r="HX28" i="15200"/>
  <c r="HW28" i="15200"/>
  <c r="HV28" i="15200"/>
  <c r="HU28" i="15200"/>
  <c r="HT28" i="15200"/>
  <c r="HS28" i="15200"/>
  <c r="HR28" i="15200"/>
  <c r="HQ28" i="15200"/>
  <c r="HP28" i="15200"/>
  <c r="HO28" i="15200"/>
  <c r="HN28" i="15200"/>
  <c r="HM28" i="15200"/>
  <c r="HL28" i="15200"/>
  <c r="HK28" i="15200"/>
  <c r="HJ28" i="15200"/>
  <c r="HI28" i="15200"/>
  <c r="HH28" i="15200"/>
  <c r="HG28" i="15200"/>
  <c r="HF28" i="15200"/>
  <c r="HE28" i="15200"/>
  <c r="HD28" i="15200"/>
  <c r="HC28" i="15200"/>
  <c r="HB28" i="15200"/>
  <c r="HA28" i="15200"/>
  <c r="GZ28" i="15200"/>
  <c r="GY28" i="15200"/>
  <c r="GX28" i="15200"/>
  <c r="GW28" i="15200"/>
  <c r="GV28" i="15200"/>
  <c r="GU28" i="15200"/>
  <c r="GT28" i="15200"/>
  <c r="GS28" i="15200"/>
  <c r="GR28" i="15200"/>
  <c r="GQ28" i="15200"/>
  <c r="GP28" i="15200"/>
  <c r="GO28" i="15200"/>
  <c r="GN28" i="15200"/>
  <c r="GM28" i="15200"/>
  <c r="GL28" i="15200"/>
  <c r="GK28" i="15200"/>
  <c r="GJ28" i="15200"/>
  <c r="GI28" i="15200"/>
  <c r="GH28" i="15200"/>
  <c r="GG28" i="15200"/>
  <c r="GF28" i="15200"/>
  <c r="GE28" i="15200"/>
  <c r="GD28" i="15200"/>
  <c r="GC28" i="15200"/>
  <c r="GB28" i="15200"/>
  <c r="GA28" i="15200"/>
  <c r="FZ28" i="15200"/>
  <c r="FY28" i="15200"/>
  <c r="FX28" i="15200"/>
  <c r="FW28" i="15200"/>
  <c r="FV28" i="15200"/>
  <c r="FU28" i="15200"/>
  <c r="FT28" i="15200"/>
  <c r="FS28" i="15200"/>
  <c r="FR28" i="15200"/>
  <c r="FQ28" i="15200"/>
  <c r="FP28" i="15200"/>
  <c r="FO28" i="15200"/>
  <c r="FN28" i="15200"/>
  <c r="FM28" i="15200"/>
  <c r="FL28" i="15200"/>
  <c r="FK28" i="15200"/>
  <c r="FJ28" i="15200"/>
  <c r="FI28" i="15200"/>
  <c r="FH28" i="15200"/>
  <c r="FG28" i="15200"/>
  <c r="FF28" i="15200"/>
  <c r="FE28" i="15200"/>
  <c r="FD28" i="15200"/>
  <c r="FC28" i="15200"/>
  <c r="FB28" i="15200"/>
  <c r="FA28" i="15200"/>
  <c r="EZ28" i="15200"/>
  <c r="EY28" i="15200"/>
  <c r="EX28" i="15200"/>
  <c r="EW28" i="15200"/>
  <c r="EV28" i="15200"/>
  <c r="EU28" i="15200"/>
  <c r="ET28" i="15200"/>
  <c r="ES28" i="15200"/>
  <c r="ER28" i="15200"/>
  <c r="EQ28" i="15200"/>
  <c r="EP28" i="15200"/>
  <c r="EO28" i="15200"/>
  <c r="EN28" i="15200"/>
  <c r="EM28" i="15200"/>
  <c r="EL28" i="15200"/>
  <c r="EK28" i="15200"/>
  <c r="EJ28" i="15200"/>
  <c r="EI28" i="15200"/>
  <c r="EH28" i="15200"/>
  <c r="EG28" i="15200"/>
  <c r="EF28" i="15200"/>
  <c r="EE28" i="15200"/>
  <c r="ED28" i="15200"/>
  <c r="EC28" i="15200"/>
  <c r="EB28" i="15200"/>
  <c r="EA28" i="15200"/>
  <c r="DZ28" i="15200"/>
  <c r="DY28" i="15200"/>
  <c r="DX28" i="15200"/>
  <c r="DW28" i="15200"/>
  <c r="DV28" i="15200"/>
  <c r="DU28" i="15200"/>
  <c r="DT28" i="15200"/>
  <c r="DS28" i="15200"/>
  <c r="DR28" i="15200"/>
  <c r="DQ28" i="15200"/>
  <c r="DP28" i="15200"/>
  <c r="DO28" i="15200"/>
  <c r="DN28" i="15200"/>
  <c r="DM28" i="15200"/>
  <c r="DL28" i="15200"/>
  <c r="DK28" i="15200"/>
  <c r="DJ28" i="15200"/>
  <c r="DI28" i="15200"/>
  <c r="DH28" i="15200"/>
  <c r="DG28" i="15200"/>
  <c r="DF28" i="15200"/>
  <c r="DE28" i="15200"/>
  <c r="DD28" i="15200"/>
  <c r="DC28" i="15200"/>
  <c r="DB28" i="15200"/>
  <c r="DA28" i="15200"/>
  <c r="CZ28" i="15200"/>
  <c r="CY28" i="15200"/>
  <c r="CX28" i="15200"/>
  <c r="CW28" i="15200"/>
  <c r="CV28" i="15200"/>
  <c r="CU28" i="15200"/>
  <c r="CT28" i="15200"/>
  <c r="CS28" i="15200"/>
  <c r="CR28" i="15200"/>
  <c r="CQ28" i="15200"/>
  <c r="CP28" i="15200"/>
  <c r="CO28" i="15200"/>
  <c r="CN28" i="15200"/>
  <c r="CM28" i="15200"/>
  <c r="CL28" i="15200"/>
  <c r="CK28" i="15200"/>
  <c r="CJ28" i="15200"/>
  <c r="CI28" i="15200"/>
  <c r="CH28" i="15200"/>
  <c r="CG28" i="15200"/>
  <c r="CF28" i="15200"/>
  <c r="CE28" i="15200"/>
  <c r="CD28" i="15200"/>
  <c r="CC28" i="15200"/>
  <c r="CB28" i="15200"/>
  <c r="CA28" i="15200"/>
  <c r="BZ28" i="15200"/>
  <c r="BY28" i="15200"/>
  <c r="BX28" i="15200"/>
  <c r="BW28" i="15200"/>
  <c r="BV28" i="15200"/>
  <c r="BU28" i="15200"/>
  <c r="BT28" i="15200"/>
  <c r="BS28" i="15200"/>
  <c r="BR28" i="15200"/>
  <c r="BQ28" i="15200"/>
  <c r="BP28" i="15200"/>
  <c r="BO28" i="15200"/>
  <c r="BN28" i="15200"/>
  <c r="BM28" i="15200"/>
  <c r="BL28" i="15200"/>
  <c r="BK28" i="15200"/>
  <c r="BJ28" i="15200"/>
  <c r="BI28" i="15200"/>
  <c r="BH28" i="15200"/>
  <c r="BG28" i="15200"/>
  <c r="BF28" i="15200"/>
  <c r="BE28" i="15200"/>
  <c r="BD28" i="15200"/>
  <c r="BC28" i="15200"/>
  <c r="BB28" i="15200"/>
  <c r="BA28" i="15200"/>
  <c r="AZ28" i="15200"/>
  <c r="AY28" i="15200"/>
  <c r="AY29" i="15200" s="1"/>
  <c r="AX28" i="15200"/>
  <c r="AW28" i="15200"/>
  <c r="AV28" i="15200"/>
  <c r="AU28" i="15200"/>
  <c r="AT28" i="15200"/>
  <c r="AS28" i="15200"/>
  <c r="AR28" i="15200"/>
  <c r="AQ28" i="15200"/>
  <c r="AP28" i="15200"/>
  <c r="AO28" i="15200"/>
  <c r="AN28" i="15200"/>
  <c r="AM28" i="15200"/>
  <c r="AL28" i="15200"/>
  <c r="AK28" i="15200"/>
  <c r="AJ28" i="15200"/>
  <c r="AJ29" i="15200" s="1"/>
  <c r="AI28" i="15200"/>
  <c r="AH28" i="15200"/>
  <c r="AG28" i="15200"/>
  <c r="AF28" i="15200"/>
  <c r="AE28" i="15200"/>
  <c r="AD28" i="15200"/>
  <c r="AC28" i="15200"/>
  <c r="AB28" i="15200"/>
  <c r="AA28" i="15200"/>
  <c r="Z28" i="15200"/>
  <c r="Y28" i="15200"/>
  <c r="X28" i="15200"/>
  <c r="W28" i="15200"/>
  <c r="V28" i="15200"/>
  <c r="U28" i="15200"/>
  <c r="T28" i="15200"/>
  <c r="S28" i="15200"/>
  <c r="R28" i="15200"/>
  <c r="Q28" i="15200"/>
  <c r="P28" i="15200"/>
  <c r="O28" i="15200"/>
  <c r="O29" i="15200" s="1"/>
  <c r="O32" i="15200" s="1"/>
  <c r="N28" i="15200"/>
  <c r="M28" i="15200"/>
  <c r="L28" i="15200"/>
  <c r="K28" i="15200"/>
  <c r="J28" i="15200"/>
  <c r="I28" i="15200"/>
  <c r="H28" i="15200"/>
  <c r="G28" i="15200"/>
  <c r="F28" i="15200"/>
  <c r="E28" i="15200"/>
  <c r="D28" i="15200"/>
  <c r="C28" i="15200"/>
  <c r="SM27" i="15200"/>
  <c r="SH27" i="15200"/>
  <c r="SG27" i="15200"/>
  <c r="SF27" i="15200"/>
  <c r="SF29" i="15200" s="1"/>
  <c r="SE27" i="15200"/>
  <c r="SD27" i="15200"/>
  <c r="SD30" i="15200" s="1"/>
  <c r="SC27" i="15200"/>
  <c r="SB27" i="15200"/>
  <c r="SA27" i="15200"/>
  <c r="RZ27" i="15200"/>
  <c r="RY27" i="15200"/>
  <c r="RX27" i="15200"/>
  <c r="RW27" i="15200"/>
  <c r="RV27" i="15200"/>
  <c r="RU27" i="15200"/>
  <c r="RT27" i="15200"/>
  <c r="RS27" i="15200"/>
  <c r="RR27" i="15200"/>
  <c r="RQ27" i="15200"/>
  <c r="RP27" i="15200"/>
  <c r="RO27" i="15200"/>
  <c r="RN27" i="15200"/>
  <c r="RM27" i="15200"/>
  <c r="RL27" i="15200"/>
  <c r="RK27" i="15200"/>
  <c r="RJ27" i="15200"/>
  <c r="RI27" i="15200"/>
  <c r="RH27" i="15200"/>
  <c r="RG27" i="15200"/>
  <c r="RF27" i="15200"/>
  <c r="RE27" i="15200"/>
  <c r="RD27" i="15200"/>
  <c r="RC27" i="15200"/>
  <c r="RB27" i="15200"/>
  <c r="RA27" i="15200"/>
  <c r="RA29" i="15200" s="1"/>
  <c r="QZ27" i="15200"/>
  <c r="QY27" i="15200"/>
  <c r="QX27" i="15200"/>
  <c r="QW27" i="15200"/>
  <c r="QW29" i="15200" s="1"/>
  <c r="QW33" i="15200" s="1"/>
  <c r="QV27" i="15200"/>
  <c r="QU27" i="15200"/>
  <c r="QT27" i="15200"/>
  <c r="QS27" i="15200"/>
  <c r="QR27" i="15200"/>
  <c r="QQ27" i="15200"/>
  <c r="QP27" i="15200"/>
  <c r="QO27" i="15200"/>
  <c r="QN27" i="15200"/>
  <c r="QM27" i="15200"/>
  <c r="QL27" i="15200"/>
  <c r="QK27" i="15200"/>
  <c r="QJ27" i="15200"/>
  <c r="QI27" i="15200"/>
  <c r="QH27" i="15200"/>
  <c r="QH29" i="15200" s="1"/>
  <c r="QH31" i="15200" s="1"/>
  <c r="QG27" i="15200"/>
  <c r="QF27" i="15200"/>
  <c r="QE27" i="15200"/>
  <c r="QE32" i="15200" s="1"/>
  <c r="QD27" i="15200"/>
  <c r="QC27" i="15200"/>
  <c r="QC29" i="15200" s="1"/>
  <c r="QB27" i="15200"/>
  <c r="QA27" i="15200"/>
  <c r="PZ27" i="15200"/>
  <c r="PY27" i="15200"/>
  <c r="PX27" i="15200"/>
  <c r="PW27" i="15200"/>
  <c r="PV27" i="15200"/>
  <c r="PU27" i="15200"/>
  <c r="PT27" i="15200"/>
  <c r="PS27" i="15200"/>
  <c r="PR27" i="15200"/>
  <c r="PQ27" i="15200"/>
  <c r="PP27" i="15200"/>
  <c r="PO27" i="15200"/>
  <c r="PN27" i="15200"/>
  <c r="PM27" i="15200"/>
  <c r="PL27" i="15200"/>
  <c r="PK27" i="15200"/>
  <c r="PJ27" i="15200"/>
  <c r="PI27" i="15200"/>
  <c r="PH27" i="15200"/>
  <c r="PG27" i="15200"/>
  <c r="PF27" i="15200"/>
  <c r="PE27" i="15200"/>
  <c r="PD27" i="15200"/>
  <c r="PC27" i="15200"/>
  <c r="PB27" i="15200"/>
  <c r="PA27" i="15200"/>
  <c r="OZ27" i="15200"/>
  <c r="OY27" i="15200"/>
  <c r="OX27" i="15200"/>
  <c r="OW27" i="15200"/>
  <c r="OV27" i="15200"/>
  <c r="OU27" i="15200"/>
  <c r="OT27" i="15200"/>
  <c r="OS27" i="15200"/>
  <c r="OR27" i="15200"/>
  <c r="OQ27" i="15200"/>
  <c r="OP27" i="15200"/>
  <c r="OO27" i="15200"/>
  <c r="ON27" i="15200"/>
  <c r="OM27" i="15200"/>
  <c r="OL27" i="15200"/>
  <c r="OK27" i="15200"/>
  <c r="OJ27" i="15200"/>
  <c r="OI27" i="15200"/>
  <c r="OH27" i="15200"/>
  <c r="OG27" i="15200"/>
  <c r="OF27" i="15200"/>
  <c r="OE27" i="15200"/>
  <c r="OD27" i="15200"/>
  <c r="OC27" i="15200"/>
  <c r="OB27" i="15200"/>
  <c r="OA27" i="15200"/>
  <c r="NZ27" i="15200"/>
  <c r="NY27" i="15200"/>
  <c r="NX27" i="15200"/>
  <c r="NW27" i="15200"/>
  <c r="NV27" i="15200"/>
  <c r="NU27" i="15200"/>
  <c r="NT27" i="15200"/>
  <c r="NS27" i="15200"/>
  <c r="NR27" i="15200"/>
  <c r="NQ27" i="15200"/>
  <c r="NQ32" i="15200" s="1"/>
  <c r="NP27" i="15200"/>
  <c r="NO27" i="15200"/>
  <c r="NN27" i="15200"/>
  <c r="NM27" i="15200"/>
  <c r="NL27" i="15200"/>
  <c r="NK27" i="15200"/>
  <c r="NJ27" i="15200"/>
  <c r="NI27" i="15200"/>
  <c r="NH27" i="15200"/>
  <c r="NG27" i="15200"/>
  <c r="NF27" i="15200"/>
  <c r="NE27" i="15200"/>
  <c r="ND27" i="15200"/>
  <c r="NC27" i="15200"/>
  <c r="NB27" i="15200"/>
  <c r="NA27" i="15200"/>
  <c r="MZ27" i="15200"/>
  <c r="MY27" i="15200"/>
  <c r="MX27" i="15200"/>
  <c r="MW27" i="15200"/>
  <c r="MV27" i="15200"/>
  <c r="MU27" i="15200"/>
  <c r="MT27" i="15200"/>
  <c r="MS27" i="15200"/>
  <c r="MR27" i="15200"/>
  <c r="MQ27" i="15200"/>
  <c r="MP27" i="15200"/>
  <c r="MO27" i="15200"/>
  <c r="MO29" i="15200" s="1"/>
  <c r="MN27" i="15200"/>
  <c r="MM27" i="15200"/>
  <c r="ML27" i="15200"/>
  <c r="MK27" i="15200"/>
  <c r="MJ27" i="15200"/>
  <c r="MI27" i="15200"/>
  <c r="MH27" i="15200"/>
  <c r="MG27" i="15200"/>
  <c r="MF27" i="15200"/>
  <c r="ME27" i="15200"/>
  <c r="MD27" i="15200"/>
  <c r="MC27" i="15200"/>
  <c r="MB27" i="15200"/>
  <c r="MA27" i="15200"/>
  <c r="MA30" i="15200" s="1"/>
  <c r="LZ27" i="15200"/>
  <c r="LY27" i="15200"/>
  <c r="LY29" i="15200" s="1"/>
  <c r="LY33" i="15200" s="1"/>
  <c r="LX27" i="15200"/>
  <c r="LW27" i="15200"/>
  <c r="LV27" i="15200"/>
  <c r="LU27" i="15200"/>
  <c r="LT27" i="15200"/>
  <c r="LS27" i="15200"/>
  <c r="LR27" i="15200"/>
  <c r="LQ27" i="15200"/>
  <c r="LP27" i="15200"/>
  <c r="LO27" i="15200"/>
  <c r="LN27" i="15200"/>
  <c r="LM27" i="15200"/>
  <c r="LM30" i="15200" s="1"/>
  <c r="LL27" i="15200"/>
  <c r="LK27" i="15200"/>
  <c r="LJ27" i="15200"/>
  <c r="LI27" i="15200"/>
  <c r="LH27" i="15200"/>
  <c r="LG27" i="15200"/>
  <c r="LF27" i="15200"/>
  <c r="LE27" i="15200"/>
  <c r="LD27" i="15200"/>
  <c r="LC27" i="15200"/>
  <c r="LB27" i="15200"/>
  <c r="LA27" i="15200"/>
  <c r="KZ27" i="15200"/>
  <c r="KY27" i="15200"/>
  <c r="KX27" i="15200"/>
  <c r="KW27" i="15200"/>
  <c r="KV27" i="15200"/>
  <c r="KU27" i="15200"/>
  <c r="KT27" i="15200"/>
  <c r="KS27" i="15200"/>
  <c r="KR27" i="15200"/>
  <c r="KQ27" i="15200"/>
  <c r="KQ30" i="15200" s="1"/>
  <c r="KP27" i="15200"/>
  <c r="KO27" i="15200"/>
  <c r="KN27" i="15200"/>
  <c r="KM27" i="15200"/>
  <c r="KL27" i="15200"/>
  <c r="KK27" i="15200"/>
  <c r="KJ27" i="15200"/>
  <c r="KI27" i="15200"/>
  <c r="KH27" i="15200"/>
  <c r="KG27" i="15200"/>
  <c r="KF27" i="15200"/>
  <c r="KE27" i="15200"/>
  <c r="KD27" i="15200"/>
  <c r="KC27" i="15200"/>
  <c r="KB27" i="15200"/>
  <c r="KB32" i="15200" s="1"/>
  <c r="KA27" i="15200"/>
  <c r="JZ27" i="15200"/>
  <c r="JY27" i="15200"/>
  <c r="JX27" i="15200"/>
  <c r="JW27" i="15200"/>
  <c r="JV27" i="15200"/>
  <c r="JU27" i="15200"/>
  <c r="JT27" i="15200"/>
  <c r="JS27" i="15200"/>
  <c r="JR27" i="15200"/>
  <c r="JQ27" i="15200"/>
  <c r="JP27" i="15200"/>
  <c r="JO27" i="15200"/>
  <c r="JN27" i="15200"/>
  <c r="JM27" i="15200"/>
  <c r="JM29" i="15200" s="1"/>
  <c r="JL27" i="15200"/>
  <c r="JK27" i="15200"/>
  <c r="JJ27" i="15200"/>
  <c r="JI27" i="15200"/>
  <c r="JH27" i="15200"/>
  <c r="JG27" i="15200"/>
  <c r="JF27" i="15200"/>
  <c r="JE27" i="15200"/>
  <c r="JD27" i="15200"/>
  <c r="JC27" i="15200"/>
  <c r="JB27" i="15200"/>
  <c r="JA27" i="15200"/>
  <c r="IZ27" i="15200"/>
  <c r="IY27" i="15200"/>
  <c r="IX27" i="15200"/>
  <c r="IW27" i="15200"/>
  <c r="IV27" i="15200"/>
  <c r="IU27" i="15200"/>
  <c r="IT27" i="15200"/>
  <c r="IS27" i="15200"/>
  <c r="IR27" i="15200"/>
  <c r="IQ27" i="15200"/>
  <c r="IP27" i="15200"/>
  <c r="IO27" i="15200"/>
  <c r="IN27" i="15200"/>
  <c r="IM27" i="15200"/>
  <c r="IL27" i="15200"/>
  <c r="IK27" i="15200"/>
  <c r="IJ27" i="15200"/>
  <c r="II27" i="15200"/>
  <c r="IH27" i="15200"/>
  <c r="IG27" i="15200"/>
  <c r="IF27" i="15200"/>
  <c r="IE27" i="15200"/>
  <c r="ID27" i="15200"/>
  <c r="IC27" i="15200"/>
  <c r="IB27" i="15200"/>
  <c r="IA27" i="15200"/>
  <c r="HZ27" i="15200"/>
  <c r="HY27" i="15200"/>
  <c r="HX27" i="15200"/>
  <c r="HW27" i="15200"/>
  <c r="HV27" i="15200"/>
  <c r="HV29" i="15200" s="1"/>
  <c r="HU27" i="15200"/>
  <c r="HT27" i="15200"/>
  <c r="HS27" i="15200"/>
  <c r="HR27" i="15200"/>
  <c r="HQ27" i="15200"/>
  <c r="HP27" i="15200"/>
  <c r="HO27" i="15200"/>
  <c r="HN27" i="15200"/>
  <c r="HM27" i="15200"/>
  <c r="HL27" i="15200"/>
  <c r="HK27" i="15200"/>
  <c r="HJ27" i="15200"/>
  <c r="HI27" i="15200"/>
  <c r="HH27" i="15200"/>
  <c r="HG27" i="15200"/>
  <c r="HF27" i="15200"/>
  <c r="HE27" i="15200"/>
  <c r="HD27" i="15200"/>
  <c r="HC27" i="15200"/>
  <c r="HB27" i="15200"/>
  <c r="HA27" i="15200"/>
  <c r="GZ27" i="15200"/>
  <c r="GY27" i="15200"/>
  <c r="GX27" i="15200"/>
  <c r="GW27" i="15200"/>
  <c r="GV27" i="15200"/>
  <c r="GU27" i="15200"/>
  <c r="GT27" i="15200"/>
  <c r="GS27" i="15200"/>
  <c r="GR27" i="15200"/>
  <c r="GQ27" i="15200"/>
  <c r="GP27" i="15200"/>
  <c r="GO27" i="15200"/>
  <c r="GN27" i="15200"/>
  <c r="GM27" i="15200"/>
  <c r="GL27" i="15200"/>
  <c r="GK27" i="15200"/>
  <c r="GJ27" i="15200"/>
  <c r="GI27" i="15200"/>
  <c r="GH27" i="15200"/>
  <c r="GG27" i="15200"/>
  <c r="GF27" i="15200"/>
  <c r="GE27" i="15200"/>
  <c r="GD27" i="15200"/>
  <c r="GC27" i="15200"/>
  <c r="GB27" i="15200"/>
  <c r="GA27" i="15200"/>
  <c r="FZ27" i="15200"/>
  <c r="FZ29" i="15200" s="1"/>
  <c r="FZ31" i="15200" s="1"/>
  <c r="FY27" i="15200"/>
  <c r="FX27" i="15200"/>
  <c r="FW27" i="15200"/>
  <c r="FV27" i="15200"/>
  <c r="FU27" i="15200"/>
  <c r="FT27" i="15200"/>
  <c r="FS27" i="15200"/>
  <c r="FR27" i="15200"/>
  <c r="FQ27" i="15200"/>
  <c r="FP27" i="15200"/>
  <c r="FO27" i="15200"/>
  <c r="FN27" i="15200"/>
  <c r="FM27" i="15200"/>
  <c r="FL27" i="15200"/>
  <c r="FK27" i="15200"/>
  <c r="FJ27" i="15200"/>
  <c r="FI27" i="15200"/>
  <c r="FH27" i="15200"/>
  <c r="FG27" i="15200"/>
  <c r="FF27" i="15200"/>
  <c r="FF29" i="15200" s="1"/>
  <c r="FE27" i="15200"/>
  <c r="FD27" i="15200"/>
  <c r="FC27" i="15200"/>
  <c r="FB27" i="15200"/>
  <c r="FA27" i="15200"/>
  <c r="EZ27" i="15200"/>
  <c r="EY27" i="15200"/>
  <c r="EX27" i="15200"/>
  <c r="EW27" i="15200"/>
  <c r="EV27" i="15200"/>
  <c r="EU27" i="15200"/>
  <c r="ET27" i="15200"/>
  <c r="ES27" i="15200"/>
  <c r="ER27" i="15200"/>
  <c r="EQ27" i="15200"/>
  <c r="EP27" i="15200"/>
  <c r="EO27" i="15200"/>
  <c r="EN27" i="15200"/>
  <c r="EM27" i="15200"/>
  <c r="EL27" i="15200"/>
  <c r="EK27" i="15200"/>
  <c r="EJ27" i="15200"/>
  <c r="EI27" i="15200"/>
  <c r="EH27" i="15200"/>
  <c r="EG27" i="15200"/>
  <c r="EF27" i="15200"/>
  <c r="EE27" i="15200"/>
  <c r="ED27" i="15200"/>
  <c r="EC27" i="15200"/>
  <c r="EB27" i="15200"/>
  <c r="EA27" i="15200"/>
  <c r="DZ27" i="15200"/>
  <c r="DY27" i="15200"/>
  <c r="DX27" i="15200"/>
  <c r="DW27" i="15200"/>
  <c r="DV27" i="15200"/>
  <c r="DU27" i="15200"/>
  <c r="DT27" i="15200"/>
  <c r="DS27" i="15200"/>
  <c r="DR27" i="15200"/>
  <c r="DQ27" i="15200"/>
  <c r="DP27" i="15200"/>
  <c r="DO27" i="15200"/>
  <c r="DN27" i="15200"/>
  <c r="DM27" i="15200"/>
  <c r="DL27" i="15200"/>
  <c r="DK27" i="15200"/>
  <c r="DJ27" i="15200"/>
  <c r="DI27" i="15200"/>
  <c r="DH27" i="15200"/>
  <c r="DG27" i="15200"/>
  <c r="DF27" i="15200"/>
  <c r="DE27" i="15200"/>
  <c r="DD27" i="15200"/>
  <c r="DC27" i="15200"/>
  <c r="DB27" i="15200"/>
  <c r="DA27" i="15200"/>
  <c r="CZ27" i="15200"/>
  <c r="CY27" i="15200"/>
  <c r="CX27" i="15200"/>
  <c r="CW27" i="15200"/>
  <c r="CV27" i="15200"/>
  <c r="CU27" i="15200"/>
  <c r="CT27" i="15200"/>
  <c r="CS27" i="15200"/>
  <c r="CR27" i="15200"/>
  <c r="CQ27" i="15200"/>
  <c r="CP27" i="15200"/>
  <c r="CO27" i="15200"/>
  <c r="CN27" i="15200"/>
  <c r="CM27" i="15200"/>
  <c r="CL27" i="15200"/>
  <c r="CK27" i="15200"/>
  <c r="CJ27" i="15200"/>
  <c r="CI27" i="15200"/>
  <c r="CH27" i="15200"/>
  <c r="CG27" i="15200"/>
  <c r="CF27" i="15200"/>
  <c r="CE27" i="15200"/>
  <c r="CD27" i="15200"/>
  <c r="CC27" i="15200"/>
  <c r="CB27" i="15200"/>
  <c r="CA27" i="15200"/>
  <c r="BZ27" i="15200"/>
  <c r="BY27" i="15200"/>
  <c r="BX27" i="15200"/>
  <c r="BW27" i="15200"/>
  <c r="BV27" i="15200"/>
  <c r="BU27" i="15200"/>
  <c r="BT27" i="15200"/>
  <c r="BS27" i="15200"/>
  <c r="BR27" i="15200"/>
  <c r="BQ27" i="15200"/>
  <c r="BP27" i="15200"/>
  <c r="BO27" i="15200"/>
  <c r="BN27" i="15200"/>
  <c r="BM27" i="15200"/>
  <c r="BL27" i="15200"/>
  <c r="BK27" i="15200"/>
  <c r="BK29" i="15200" s="1"/>
  <c r="BJ27" i="15200"/>
  <c r="BJ29" i="15200" s="1"/>
  <c r="BJ31" i="15200" s="1"/>
  <c r="BI27" i="15200"/>
  <c r="BH27" i="15200"/>
  <c r="BG27" i="15200"/>
  <c r="BF27" i="15200"/>
  <c r="BE27" i="15200"/>
  <c r="BD27" i="15200"/>
  <c r="BC27" i="15200"/>
  <c r="BB27" i="15200"/>
  <c r="BA27" i="15200"/>
  <c r="AZ27" i="15200"/>
  <c r="AY27" i="15200"/>
  <c r="AX27" i="15200"/>
  <c r="AW27" i="15200"/>
  <c r="AV27" i="15200"/>
  <c r="AU27" i="15200"/>
  <c r="AT27" i="15200"/>
  <c r="AS27" i="15200"/>
  <c r="AR27" i="15200"/>
  <c r="AQ27" i="15200"/>
  <c r="AP27" i="15200"/>
  <c r="AO27" i="15200"/>
  <c r="AN27" i="15200"/>
  <c r="AM27" i="15200"/>
  <c r="AL27" i="15200"/>
  <c r="AK27" i="15200"/>
  <c r="AJ27" i="15200"/>
  <c r="AI27" i="15200"/>
  <c r="AH27" i="15200"/>
  <c r="AG27" i="15200"/>
  <c r="AF27" i="15200"/>
  <c r="AE27" i="15200"/>
  <c r="AD27" i="15200"/>
  <c r="AC27" i="15200"/>
  <c r="AB27" i="15200"/>
  <c r="AA27" i="15200"/>
  <c r="Z27" i="15200"/>
  <c r="Y27" i="15200"/>
  <c r="X27" i="15200"/>
  <c r="W27" i="15200"/>
  <c r="V27" i="15200"/>
  <c r="U27" i="15200"/>
  <c r="T27" i="15200"/>
  <c r="S27" i="15200"/>
  <c r="R27" i="15200"/>
  <c r="Q27" i="15200"/>
  <c r="P27" i="15200"/>
  <c r="O27" i="15200"/>
  <c r="N27" i="15200"/>
  <c r="M27" i="15200"/>
  <c r="L27" i="15200"/>
  <c r="K27" i="15200"/>
  <c r="J27" i="15200"/>
  <c r="I27" i="15200"/>
  <c r="I29" i="15200" s="1"/>
  <c r="I31" i="15200" s="1"/>
  <c r="H27" i="15200"/>
  <c r="G27" i="15200"/>
  <c r="F27" i="15200"/>
  <c r="E27" i="15200"/>
  <c r="D27" i="15200"/>
  <c r="C27" i="15200"/>
  <c r="SM26" i="15200"/>
  <c r="SH26" i="15200"/>
  <c r="SG26" i="15200"/>
  <c r="SF26" i="15200"/>
  <c r="SE26" i="15200"/>
  <c r="SD26" i="15200"/>
  <c r="SC26" i="15200"/>
  <c r="SB26" i="15200"/>
  <c r="SA26" i="15200"/>
  <c r="RZ26" i="15200"/>
  <c r="RY26" i="15200"/>
  <c r="RX26" i="15200"/>
  <c r="RW26" i="15200"/>
  <c r="RV26" i="15200"/>
  <c r="RU26" i="15200"/>
  <c r="RT26" i="15200"/>
  <c r="RS26" i="15200"/>
  <c r="RR26" i="15200"/>
  <c r="RQ26" i="15200"/>
  <c r="RP26" i="15200"/>
  <c r="RO26" i="15200"/>
  <c r="RN26" i="15200"/>
  <c r="RM26" i="15200"/>
  <c r="RL26" i="15200"/>
  <c r="RK26" i="15200"/>
  <c r="RJ26" i="15200"/>
  <c r="RI26" i="15200"/>
  <c r="RH26" i="15200"/>
  <c r="RG26" i="15200"/>
  <c r="RF26" i="15200"/>
  <c r="RE26" i="15200"/>
  <c r="RD26" i="15200"/>
  <c r="RC26" i="15200"/>
  <c r="RB26" i="15200"/>
  <c r="RA26" i="15200"/>
  <c r="QZ26" i="15200"/>
  <c r="QY26" i="15200"/>
  <c r="QX26" i="15200"/>
  <c r="QW26" i="15200"/>
  <c r="QV26" i="15200"/>
  <c r="QU26" i="15200"/>
  <c r="QT26" i="15200"/>
  <c r="QS26" i="15200"/>
  <c r="QR26" i="15200"/>
  <c r="QQ26" i="15200"/>
  <c r="QP26" i="15200"/>
  <c r="QO26" i="15200"/>
  <c r="QN26" i="15200"/>
  <c r="QM26" i="15200"/>
  <c r="QL26" i="15200"/>
  <c r="QK26" i="15200"/>
  <c r="QJ26" i="15200"/>
  <c r="QI26" i="15200"/>
  <c r="QH26" i="15200"/>
  <c r="QG26" i="15200"/>
  <c r="QF26" i="15200"/>
  <c r="QE26" i="15200"/>
  <c r="QD26" i="15200"/>
  <c r="QC26" i="15200"/>
  <c r="QB26" i="15200"/>
  <c r="QA26" i="15200"/>
  <c r="PZ26" i="15200"/>
  <c r="PY26" i="15200"/>
  <c r="PX26" i="15200"/>
  <c r="PW26" i="15200"/>
  <c r="PV26" i="15200"/>
  <c r="PU26" i="15200"/>
  <c r="PT26" i="15200"/>
  <c r="PS26" i="15200"/>
  <c r="PR26" i="15200"/>
  <c r="PQ26" i="15200"/>
  <c r="PP26" i="15200"/>
  <c r="PO26" i="15200"/>
  <c r="PN26" i="15200"/>
  <c r="PM26" i="15200"/>
  <c r="PL26" i="15200"/>
  <c r="PK26" i="15200"/>
  <c r="PJ26" i="15200"/>
  <c r="PI26" i="15200"/>
  <c r="PH26" i="15200"/>
  <c r="PG26" i="15200"/>
  <c r="PF26" i="15200"/>
  <c r="PE26" i="15200"/>
  <c r="PD26" i="15200"/>
  <c r="PC26" i="15200"/>
  <c r="PB26" i="15200"/>
  <c r="PA26" i="15200"/>
  <c r="OZ26" i="15200"/>
  <c r="OY26" i="15200"/>
  <c r="OX26" i="15200"/>
  <c r="OW26" i="15200"/>
  <c r="OV26" i="15200"/>
  <c r="OU26" i="15200"/>
  <c r="OT26" i="15200"/>
  <c r="OS26" i="15200"/>
  <c r="OR26" i="15200"/>
  <c r="OQ26" i="15200"/>
  <c r="OP26" i="15200"/>
  <c r="OO26" i="15200"/>
  <c r="ON26" i="15200"/>
  <c r="OM26" i="15200"/>
  <c r="OL26" i="15200"/>
  <c r="OK26" i="15200"/>
  <c r="OJ26" i="15200"/>
  <c r="OI26" i="15200"/>
  <c r="OH26" i="15200"/>
  <c r="OG26" i="15200"/>
  <c r="OF26" i="15200"/>
  <c r="OE26" i="15200"/>
  <c r="OD26" i="15200"/>
  <c r="OC26" i="15200"/>
  <c r="OB26" i="15200"/>
  <c r="OA26" i="15200"/>
  <c r="NZ26" i="15200"/>
  <c r="NY26" i="15200"/>
  <c r="NX26" i="15200"/>
  <c r="NW26" i="15200"/>
  <c r="NV26" i="15200"/>
  <c r="NU26" i="15200"/>
  <c r="NT26" i="15200"/>
  <c r="NS26" i="15200"/>
  <c r="NR26" i="15200"/>
  <c r="NQ26" i="15200"/>
  <c r="NP26" i="15200"/>
  <c r="NO26" i="15200"/>
  <c r="NN26" i="15200"/>
  <c r="NM26" i="15200"/>
  <c r="NL26" i="15200"/>
  <c r="NK26" i="15200"/>
  <c r="NJ26" i="15200"/>
  <c r="NI26" i="15200"/>
  <c r="NH26" i="15200"/>
  <c r="NG26" i="15200"/>
  <c r="NF26" i="15200"/>
  <c r="NE26" i="15200"/>
  <c r="ND26" i="15200"/>
  <c r="NC26" i="15200"/>
  <c r="NB26" i="15200"/>
  <c r="NA26" i="15200"/>
  <c r="MZ26" i="15200"/>
  <c r="MY26" i="15200"/>
  <c r="MX26" i="15200"/>
  <c r="MW26" i="15200"/>
  <c r="MV26" i="15200"/>
  <c r="MU26" i="15200"/>
  <c r="MT26" i="15200"/>
  <c r="MS26" i="15200"/>
  <c r="MR26" i="15200"/>
  <c r="MQ26" i="15200"/>
  <c r="MP26" i="15200"/>
  <c r="MO26" i="15200"/>
  <c r="MN26" i="15200"/>
  <c r="MM26" i="15200"/>
  <c r="ML26" i="15200"/>
  <c r="MK26" i="15200"/>
  <c r="MJ26" i="15200"/>
  <c r="MI26" i="15200"/>
  <c r="MH26" i="15200"/>
  <c r="MG26" i="15200"/>
  <c r="MF26" i="15200"/>
  <c r="ME26" i="15200"/>
  <c r="MD26" i="15200"/>
  <c r="MC26" i="15200"/>
  <c r="MB26" i="15200"/>
  <c r="MA26" i="15200"/>
  <c r="LZ26" i="15200"/>
  <c r="LY26" i="15200"/>
  <c r="LX26" i="15200"/>
  <c r="LW26" i="15200"/>
  <c r="LV26" i="15200"/>
  <c r="LU26" i="15200"/>
  <c r="LT26" i="15200"/>
  <c r="LS26" i="15200"/>
  <c r="LR26" i="15200"/>
  <c r="LQ26" i="15200"/>
  <c r="LP26" i="15200"/>
  <c r="LO26" i="15200"/>
  <c r="LN26" i="15200"/>
  <c r="LM26" i="15200"/>
  <c r="LL26" i="15200"/>
  <c r="LK26" i="15200"/>
  <c r="LJ26" i="15200"/>
  <c r="LI26" i="15200"/>
  <c r="LH26" i="15200"/>
  <c r="LG26" i="15200"/>
  <c r="LF26" i="15200"/>
  <c r="LE26" i="15200"/>
  <c r="LD26" i="15200"/>
  <c r="LC26" i="15200"/>
  <c r="LB26" i="15200"/>
  <c r="LA26" i="15200"/>
  <c r="KZ26" i="15200"/>
  <c r="KY26" i="15200"/>
  <c r="KX26" i="15200"/>
  <c r="KW26" i="15200"/>
  <c r="KV26" i="15200"/>
  <c r="KU26" i="15200"/>
  <c r="KT26" i="15200"/>
  <c r="KS26" i="15200"/>
  <c r="KR26" i="15200"/>
  <c r="KQ26" i="15200"/>
  <c r="KP26" i="15200"/>
  <c r="KO26" i="15200"/>
  <c r="KN26" i="15200"/>
  <c r="KM26" i="15200"/>
  <c r="KL26" i="15200"/>
  <c r="KK26" i="15200"/>
  <c r="KJ26" i="15200"/>
  <c r="KI26" i="15200"/>
  <c r="KH26" i="15200"/>
  <c r="KG26" i="15200"/>
  <c r="KF26" i="15200"/>
  <c r="KE26" i="15200"/>
  <c r="KD26" i="15200"/>
  <c r="KC26" i="15200"/>
  <c r="KB26" i="15200"/>
  <c r="KA26" i="15200"/>
  <c r="JZ26" i="15200"/>
  <c r="JY26" i="15200"/>
  <c r="JX26" i="15200"/>
  <c r="JW26" i="15200"/>
  <c r="JV26" i="15200"/>
  <c r="JU26" i="15200"/>
  <c r="JT26" i="15200"/>
  <c r="JS26" i="15200"/>
  <c r="JR26" i="15200"/>
  <c r="JQ26" i="15200"/>
  <c r="JP26" i="15200"/>
  <c r="JO26" i="15200"/>
  <c r="JN26" i="15200"/>
  <c r="JM26" i="15200"/>
  <c r="JL26" i="15200"/>
  <c r="JK26" i="15200"/>
  <c r="JJ26" i="15200"/>
  <c r="JI26" i="15200"/>
  <c r="JH26" i="15200"/>
  <c r="JG26" i="15200"/>
  <c r="JF26" i="15200"/>
  <c r="JE26" i="15200"/>
  <c r="JD26" i="15200"/>
  <c r="JC26" i="15200"/>
  <c r="JB26" i="15200"/>
  <c r="JA26" i="15200"/>
  <c r="IZ26" i="15200"/>
  <c r="IY26" i="15200"/>
  <c r="IX26" i="15200"/>
  <c r="IW26" i="15200"/>
  <c r="IV26" i="15200"/>
  <c r="IU26" i="15200"/>
  <c r="IT26" i="15200"/>
  <c r="IS26" i="15200"/>
  <c r="IR26" i="15200"/>
  <c r="IQ26" i="15200"/>
  <c r="IP26" i="15200"/>
  <c r="IO26" i="15200"/>
  <c r="IN26" i="15200"/>
  <c r="IM26" i="15200"/>
  <c r="IL26" i="15200"/>
  <c r="IK26" i="15200"/>
  <c r="IJ26" i="15200"/>
  <c r="II26" i="15200"/>
  <c r="IH26" i="15200"/>
  <c r="IG26" i="15200"/>
  <c r="IF26" i="15200"/>
  <c r="IE26" i="15200"/>
  <c r="ID26" i="15200"/>
  <c r="IC26" i="15200"/>
  <c r="IB26" i="15200"/>
  <c r="IA26" i="15200"/>
  <c r="HZ26" i="15200"/>
  <c r="HY26" i="15200"/>
  <c r="HX26" i="15200"/>
  <c r="HW26" i="15200"/>
  <c r="HV26" i="15200"/>
  <c r="HU26" i="15200"/>
  <c r="HT26" i="15200"/>
  <c r="HS26" i="15200"/>
  <c r="HR26" i="15200"/>
  <c r="HQ26" i="15200"/>
  <c r="HP26" i="15200"/>
  <c r="HO26" i="15200"/>
  <c r="HN26" i="15200"/>
  <c r="HM26" i="15200"/>
  <c r="HL26" i="15200"/>
  <c r="HK26" i="15200"/>
  <c r="HJ26" i="15200"/>
  <c r="HI26" i="15200"/>
  <c r="HH26" i="15200"/>
  <c r="HG26" i="15200"/>
  <c r="HF26" i="15200"/>
  <c r="HE26" i="15200"/>
  <c r="HD26" i="15200"/>
  <c r="HC26" i="15200"/>
  <c r="HB26" i="15200"/>
  <c r="HA26" i="15200"/>
  <c r="GZ26" i="15200"/>
  <c r="GY26" i="15200"/>
  <c r="GX26" i="15200"/>
  <c r="GW26" i="15200"/>
  <c r="GV26" i="15200"/>
  <c r="GU26" i="15200"/>
  <c r="GT26" i="15200"/>
  <c r="GS26" i="15200"/>
  <c r="GR26" i="15200"/>
  <c r="GQ26" i="15200"/>
  <c r="GP26" i="15200"/>
  <c r="GO26" i="15200"/>
  <c r="GN26" i="15200"/>
  <c r="GM26" i="15200"/>
  <c r="GL26" i="15200"/>
  <c r="GK26" i="15200"/>
  <c r="GJ26" i="15200"/>
  <c r="GI26" i="15200"/>
  <c r="GH26" i="15200"/>
  <c r="GG26" i="15200"/>
  <c r="GF26" i="15200"/>
  <c r="GE26" i="15200"/>
  <c r="GD26" i="15200"/>
  <c r="GC26" i="15200"/>
  <c r="GB26" i="15200"/>
  <c r="GA26" i="15200"/>
  <c r="FZ26" i="15200"/>
  <c r="FY26" i="15200"/>
  <c r="FX26" i="15200"/>
  <c r="FW26" i="15200"/>
  <c r="FV26" i="15200"/>
  <c r="FU26" i="15200"/>
  <c r="FT26" i="15200"/>
  <c r="FS26" i="15200"/>
  <c r="FR26" i="15200"/>
  <c r="FQ26" i="15200"/>
  <c r="FP26" i="15200"/>
  <c r="FO26" i="15200"/>
  <c r="FN26" i="15200"/>
  <c r="FM26" i="15200"/>
  <c r="FL26" i="15200"/>
  <c r="FK26" i="15200"/>
  <c r="FJ26" i="15200"/>
  <c r="FI26" i="15200"/>
  <c r="FH26" i="15200"/>
  <c r="FG26" i="15200"/>
  <c r="FF26" i="15200"/>
  <c r="FE26" i="15200"/>
  <c r="FD26" i="15200"/>
  <c r="FC26" i="15200"/>
  <c r="FB26" i="15200"/>
  <c r="FA26" i="15200"/>
  <c r="EZ26" i="15200"/>
  <c r="EY26" i="15200"/>
  <c r="EX26" i="15200"/>
  <c r="EW26" i="15200"/>
  <c r="EV26" i="15200"/>
  <c r="EU26" i="15200"/>
  <c r="ET26" i="15200"/>
  <c r="ES26" i="15200"/>
  <c r="ER26" i="15200"/>
  <c r="EQ26" i="15200"/>
  <c r="EP26" i="15200"/>
  <c r="EO26" i="15200"/>
  <c r="EN26" i="15200"/>
  <c r="EM26" i="15200"/>
  <c r="EL26" i="15200"/>
  <c r="EK26" i="15200"/>
  <c r="EJ26" i="15200"/>
  <c r="EI26" i="15200"/>
  <c r="EH26" i="15200"/>
  <c r="EG26" i="15200"/>
  <c r="EF26" i="15200"/>
  <c r="EE26" i="15200"/>
  <c r="ED26" i="15200"/>
  <c r="EC26" i="15200"/>
  <c r="EB26" i="15200"/>
  <c r="EA26" i="15200"/>
  <c r="DZ26" i="15200"/>
  <c r="DY26" i="15200"/>
  <c r="DX26" i="15200"/>
  <c r="DW26" i="15200"/>
  <c r="DV26" i="15200"/>
  <c r="DU26" i="15200"/>
  <c r="DT26" i="15200"/>
  <c r="DS26" i="15200"/>
  <c r="DR26" i="15200"/>
  <c r="DQ26" i="15200"/>
  <c r="DP26" i="15200"/>
  <c r="DO26" i="15200"/>
  <c r="DN26" i="15200"/>
  <c r="DM26" i="15200"/>
  <c r="DL26" i="15200"/>
  <c r="DK26" i="15200"/>
  <c r="DJ26" i="15200"/>
  <c r="DI26" i="15200"/>
  <c r="DH26" i="15200"/>
  <c r="DG26" i="15200"/>
  <c r="DF26" i="15200"/>
  <c r="DE26" i="15200"/>
  <c r="DD26" i="15200"/>
  <c r="DC26" i="15200"/>
  <c r="DB26" i="15200"/>
  <c r="DA26" i="15200"/>
  <c r="CZ26" i="15200"/>
  <c r="CY26" i="15200"/>
  <c r="CX26" i="15200"/>
  <c r="CW26" i="15200"/>
  <c r="CV26" i="15200"/>
  <c r="CU26" i="15200"/>
  <c r="CT26" i="15200"/>
  <c r="CS26" i="15200"/>
  <c r="CR26" i="15200"/>
  <c r="CQ26" i="15200"/>
  <c r="CP26" i="15200"/>
  <c r="CO26" i="15200"/>
  <c r="CN26" i="15200"/>
  <c r="CM26" i="15200"/>
  <c r="CL26" i="15200"/>
  <c r="CK26" i="15200"/>
  <c r="CJ26" i="15200"/>
  <c r="CI26" i="15200"/>
  <c r="CH26" i="15200"/>
  <c r="CG26" i="15200"/>
  <c r="CF26" i="15200"/>
  <c r="CE26" i="15200"/>
  <c r="CD26" i="15200"/>
  <c r="CC26" i="15200"/>
  <c r="CB26" i="15200"/>
  <c r="CA26" i="15200"/>
  <c r="BZ26" i="15200"/>
  <c r="BY26" i="15200"/>
  <c r="BX26" i="15200"/>
  <c r="BW26" i="15200"/>
  <c r="BV26" i="15200"/>
  <c r="BU26" i="15200"/>
  <c r="BT26" i="15200"/>
  <c r="BS26" i="15200"/>
  <c r="BR26" i="15200"/>
  <c r="BQ26" i="15200"/>
  <c r="BP26" i="15200"/>
  <c r="BO26" i="15200"/>
  <c r="BN26" i="15200"/>
  <c r="BM26" i="15200"/>
  <c r="BL26" i="15200"/>
  <c r="BK26" i="15200"/>
  <c r="BJ26" i="15200"/>
  <c r="BI26" i="15200"/>
  <c r="BH26" i="15200"/>
  <c r="BG26" i="15200"/>
  <c r="BF26" i="15200"/>
  <c r="BE26" i="15200"/>
  <c r="BD26" i="15200"/>
  <c r="BC26" i="15200"/>
  <c r="BB26" i="15200"/>
  <c r="BA26" i="15200"/>
  <c r="AZ26" i="15200"/>
  <c r="AY26" i="15200"/>
  <c r="AX26" i="15200"/>
  <c r="AW26" i="15200"/>
  <c r="AV26" i="15200"/>
  <c r="AU26" i="15200"/>
  <c r="AT26" i="15200"/>
  <c r="AS26" i="15200"/>
  <c r="AR26" i="15200"/>
  <c r="AQ26" i="15200"/>
  <c r="AP26" i="15200"/>
  <c r="AO26" i="15200"/>
  <c r="AN26" i="15200"/>
  <c r="AM26" i="15200"/>
  <c r="AL26" i="15200"/>
  <c r="AK26" i="15200"/>
  <c r="AJ26" i="15200"/>
  <c r="AI26" i="15200"/>
  <c r="AH26" i="15200"/>
  <c r="AG26" i="15200"/>
  <c r="AF26" i="15200"/>
  <c r="AE26" i="15200"/>
  <c r="AD26" i="15200"/>
  <c r="AC26" i="15200"/>
  <c r="AB26" i="15200"/>
  <c r="AA26" i="15200"/>
  <c r="Z26" i="15200"/>
  <c r="Y26" i="15200"/>
  <c r="X26" i="15200"/>
  <c r="W26" i="15200"/>
  <c r="V26" i="15200"/>
  <c r="U26" i="15200"/>
  <c r="T26" i="15200"/>
  <c r="S26" i="15200"/>
  <c r="R26" i="15200"/>
  <c r="Q26" i="15200"/>
  <c r="P26" i="15200"/>
  <c r="O26" i="15200"/>
  <c r="N26" i="15200"/>
  <c r="M26" i="15200"/>
  <c r="L26" i="15200"/>
  <c r="K26" i="15200"/>
  <c r="J26" i="15200"/>
  <c r="I26" i="15200"/>
  <c r="H26" i="15200"/>
  <c r="G26" i="15200"/>
  <c r="F26" i="15200"/>
  <c r="E26" i="15200"/>
  <c r="D26" i="15200"/>
  <c r="C26" i="15200"/>
  <c r="SM25" i="15200"/>
  <c r="SH25" i="15200"/>
  <c r="SG25" i="15200"/>
  <c r="SF25" i="15200"/>
  <c r="SE25" i="15200"/>
  <c r="SD25" i="15200"/>
  <c r="SC25" i="15200"/>
  <c r="SB25" i="15200"/>
  <c r="SA25" i="15200"/>
  <c r="RZ25" i="15200"/>
  <c r="RY25" i="15200"/>
  <c r="RX25" i="15200"/>
  <c r="RW25" i="15200"/>
  <c r="RV25" i="15200"/>
  <c r="RU25" i="15200"/>
  <c r="RT25" i="15200"/>
  <c r="RS25" i="15200"/>
  <c r="RR25" i="15200"/>
  <c r="RQ25" i="15200"/>
  <c r="RP25" i="15200"/>
  <c r="RO25" i="15200"/>
  <c r="RN25" i="15200"/>
  <c r="RM25" i="15200"/>
  <c r="RL25" i="15200"/>
  <c r="RK25" i="15200"/>
  <c r="RJ25" i="15200"/>
  <c r="RI25" i="15200"/>
  <c r="RH25" i="15200"/>
  <c r="RG25" i="15200"/>
  <c r="RF25" i="15200"/>
  <c r="RE25" i="15200"/>
  <c r="RD25" i="15200"/>
  <c r="RC25" i="15200"/>
  <c r="RB25" i="15200"/>
  <c r="RA25" i="15200"/>
  <c r="QZ25" i="15200"/>
  <c r="QY25" i="15200"/>
  <c r="QX25" i="15200"/>
  <c r="QW25" i="15200"/>
  <c r="QV25" i="15200"/>
  <c r="QU25" i="15200"/>
  <c r="QT25" i="15200"/>
  <c r="QS25" i="15200"/>
  <c r="QR25" i="15200"/>
  <c r="QQ25" i="15200"/>
  <c r="QP25" i="15200"/>
  <c r="QO25" i="15200"/>
  <c r="QN25" i="15200"/>
  <c r="QM25" i="15200"/>
  <c r="QL25" i="15200"/>
  <c r="QK25" i="15200"/>
  <c r="QJ25" i="15200"/>
  <c r="QI25" i="15200"/>
  <c r="QH25" i="15200"/>
  <c r="QG25" i="15200"/>
  <c r="QF25" i="15200"/>
  <c r="QE25" i="15200"/>
  <c r="QD25" i="15200"/>
  <c r="QC25" i="15200"/>
  <c r="QB25" i="15200"/>
  <c r="QA25" i="15200"/>
  <c r="PZ25" i="15200"/>
  <c r="PY25" i="15200"/>
  <c r="PX25" i="15200"/>
  <c r="PW25" i="15200"/>
  <c r="PV25" i="15200"/>
  <c r="PU25" i="15200"/>
  <c r="PT25" i="15200"/>
  <c r="PS25" i="15200"/>
  <c r="PR25" i="15200"/>
  <c r="PQ25" i="15200"/>
  <c r="PP25" i="15200"/>
  <c r="PO25" i="15200"/>
  <c r="PN25" i="15200"/>
  <c r="PM25" i="15200"/>
  <c r="PL25" i="15200"/>
  <c r="PK25" i="15200"/>
  <c r="PJ25" i="15200"/>
  <c r="PI25" i="15200"/>
  <c r="PH25" i="15200"/>
  <c r="PG25" i="15200"/>
  <c r="PF25" i="15200"/>
  <c r="PE25" i="15200"/>
  <c r="PD25" i="15200"/>
  <c r="PC25" i="15200"/>
  <c r="PB25" i="15200"/>
  <c r="PA25" i="15200"/>
  <c r="OZ25" i="15200"/>
  <c r="OY25" i="15200"/>
  <c r="OX25" i="15200"/>
  <c r="OW25" i="15200"/>
  <c r="OV25" i="15200"/>
  <c r="OU25" i="15200"/>
  <c r="OT25" i="15200"/>
  <c r="OS25" i="15200"/>
  <c r="OR25" i="15200"/>
  <c r="OQ25" i="15200"/>
  <c r="OP25" i="15200"/>
  <c r="OO25" i="15200"/>
  <c r="ON25" i="15200"/>
  <c r="OM25" i="15200"/>
  <c r="OL25" i="15200"/>
  <c r="OK25" i="15200"/>
  <c r="OJ25" i="15200"/>
  <c r="OI25" i="15200"/>
  <c r="OH25" i="15200"/>
  <c r="OG25" i="15200"/>
  <c r="OF25" i="15200"/>
  <c r="OE25" i="15200"/>
  <c r="OD25" i="15200"/>
  <c r="OC25" i="15200"/>
  <c r="OB25" i="15200"/>
  <c r="OA25" i="15200"/>
  <c r="NZ25" i="15200"/>
  <c r="NY25" i="15200"/>
  <c r="NX25" i="15200"/>
  <c r="NW25" i="15200"/>
  <c r="NV25" i="15200"/>
  <c r="NU25" i="15200"/>
  <c r="NT25" i="15200"/>
  <c r="NS25" i="15200"/>
  <c r="NR25" i="15200"/>
  <c r="NQ25" i="15200"/>
  <c r="NP25" i="15200"/>
  <c r="NO25" i="15200"/>
  <c r="NN25" i="15200"/>
  <c r="NM25" i="15200"/>
  <c r="NL25" i="15200"/>
  <c r="NK25" i="15200"/>
  <c r="NJ25" i="15200"/>
  <c r="NI25" i="15200"/>
  <c r="NH25" i="15200"/>
  <c r="NG25" i="15200"/>
  <c r="NF25" i="15200"/>
  <c r="NE25" i="15200"/>
  <c r="ND25" i="15200"/>
  <c r="NC25" i="15200"/>
  <c r="NB25" i="15200"/>
  <c r="NA25" i="15200"/>
  <c r="MZ25" i="15200"/>
  <c r="MY25" i="15200"/>
  <c r="MX25" i="15200"/>
  <c r="MW25" i="15200"/>
  <c r="MV25" i="15200"/>
  <c r="MU25" i="15200"/>
  <c r="MT25" i="15200"/>
  <c r="MS25" i="15200"/>
  <c r="MR25" i="15200"/>
  <c r="MQ25" i="15200"/>
  <c r="MP25" i="15200"/>
  <c r="MO25" i="15200"/>
  <c r="MN25" i="15200"/>
  <c r="MM25" i="15200"/>
  <c r="ML25" i="15200"/>
  <c r="MK25" i="15200"/>
  <c r="MJ25" i="15200"/>
  <c r="MI25" i="15200"/>
  <c r="MH25" i="15200"/>
  <c r="MG25" i="15200"/>
  <c r="MF25" i="15200"/>
  <c r="ME25" i="15200"/>
  <c r="MD25" i="15200"/>
  <c r="MC25" i="15200"/>
  <c r="MB25" i="15200"/>
  <c r="MA25" i="15200"/>
  <c r="LZ25" i="15200"/>
  <c r="LY25" i="15200"/>
  <c r="LX25" i="15200"/>
  <c r="LW25" i="15200"/>
  <c r="LV25" i="15200"/>
  <c r="LU25" i="15200"/>
  <c r="LT25" i="15200"/>
  <c r="LS25" i="15200"/>
  <c r="LR25" i="15200"/>
  <c r="LQ25" i="15200"/>
  <c r="LP25" i="15200"/>
  <c r="LO25" i="15200"/>
  <c r="LN25" i="15200"/>
  <c r="LM25" i="15200"/>
  <c r="LL25" i="15200"/>
  <c r="LK25" i="15200"/>
  <c r="LJ25" i="15200"/>
  <c r="LI25" i="15200"/>
  <c r="LH25" i="15200"/>
  <c r="LG25" i="15200"/>
  <c r="LF25" i="15200"/>
  <c r="LE25" i="15200"/>
  <c r="LD25" i="15200"/>
  <c r="LC25" i="15200"/>
  <c r="LB25" i="15200"/>
  <c r="LA25" i="15200"/>
  <c r="KZ25" i="15200"/>
  <c r="KY25" i="15200"/>
  <c r="KX25" i="15200"/>
  <c r="KW25" i="15200"/>
  <c r="KV25" i="15200"/>
  <c r="KU25" i="15200"/>
  <c r="KT25" i="15200"/>
  <c r="KS25" i="15200"/>
  <c r="KR25" i="15200"/>
  <c r="KQ25" i="15200"/>
  <c r="KP25" i="15200"/>
  <c r="KO25" i="15200"/>
  <c r="KN25" i="15200"/>
  <c r="KM25" i="15200"/>
  <c r="KL25" i="15200"/>
  <c r="KK25" i="15200"/>
  <c r="KJ25" i="15200"/>
  <c r="KI25" i="15200"/>
  <c r="KH25" i="15200"/>
  <c r="KG25" i="15200"/>
  <c r="KF25" i="15200"/>
  <c r="KE25" i="15200"/>
  <c r="KD25" i="15200"/>
  <c r="KC25" i="15200"/>
  <c r="KB25" i="15200"/>
  <c r="KA25" i="15200"/>
  <c r="JZ25" i="15200"/>
  <c r="JY25" i="15200"/>
  <c r="JX25" i="15200"/>
  <c r="JW25" i="15200"/>
  <c r="JV25" i="15200"/>
  <c r="JU25" i="15200"/>
  <c r="JT25" i="15200"/>
  <c r="JS25" i="15200"/>
  <c r="JR25" i="15200"/>
  <c r="JQ25" i="15200"/>
  <c r="JP25" i="15200"/>
  <c r="JO25" i="15200"/>
  <c r="JN25" i="15200"/>
  <c r="JM25" i="15200"/>
  <c r="JL25" i="15200"/>
  <c r="JK25" i="15200"/>
  <c r="JJ25" i="15200"/>
  <c r="JI25" i="15200"/>
  <c r="JH25" i="15200"/>
  <c r="JG25" i="15200"/>
  <c r="JF25" i="15200"/>
  <c r="JE25" i="15200"/>
  <c r="JD25" i="15200"/>
  <c r="JC25" i="15200"/>
  <c r="JB25" i="15200"/>
  <c r="JA25" i="15200"/>
  <c r="IZ25" i="15200"/>
  <c r="IY25" i="15200"/>
  <c r="IX25" i="15200"/>
  <c r="IW25" i="15200"/>
  <c r="IV25" i="15200"/>
  <c r="IU25" i="15200"/>
  <c r="IT25" i="15200"/>
  <c r="IS25" i="15200"/>
  <c r="IR25" i="15200"/>
  <c r="IQ25" i="15200"/>
  <c r="IP25" i="15200"/>
  <c r="IO25" i="15200"/>
  <c r="IN25" i="15200"/>
  <c r="IM25" i="15200"/>
  <c r="IL25" i="15200"/>
  <c r="IK25" i="15200"/>
  <c r="IJ25" i="15200"/>
  <c r="II25" i="15200"/>
  <c r="IH25" i="15200"/>
  <c r="IG25" i="15200"/>
  <c r="IF25" i="15200"/>
  <c r="IE25" i="15200"/>
  <c r="ID25" i="15200"/>
  <c r="IC25" i="15200"/>
  <c r="IB25" i="15200"/>
  <c r="IA25" i="15200"/>
  <c r="HZ25" i="15200"/>
  <c r="HY25" i="15200"/>
  <c r="HX25" i="15200"/>
  <c r="HW25" i="15200"/>
  <c r="HV25" i="15200"/>
  <c r="HU25" i="15200"/>
  <c r="HT25" i="15200"/>
  <c r="HS25" i="15200"/>
  <c r="HR25" i="15200"/>
  <c r="HQ25" i="15200"/>
  <c r="HP25" i="15200"/>
  <c r="HO25" i="15200"/>
  <c r="HN25" i="15200"/>
  <c r="HM25" i="15200"/>
  <c r="HL25" i="15200"/>
  <c r="HK25" i="15200"/>
  <c r="HJ25" i="15200"/>
  <c r="HI25" i="15200"/>
  <c r="HH25" i="15200"/>
  <c r="HG25" i="15200"/>
  <c r="HF25" i="15200"/>
  <c r="HE25" i="15200"/>
  <c r="HD25" i="15200"/>
  <c r="HC25" i="15200"/>
  <c r="HB25" i="15200"/>
  <c r="HA25" i="15200"/>
  <c r="GZ25" i="15200"/>
  <c r="GY25" i="15200"/>
  <c r="GX25" i="15200"/>
  <c r="GW25" i="15200"/>
  <c r="GV25" i="15200"/>
  <c r="GU25" i="15200"/>
  <c r="GT25" i="15200"/>
  <c r="GS25" i="15200"/>
  <c r="GR25" i="15200"/>
  <c r="GQ25" i="15200"/>
  <c r="GP25" i="15200"/>
  <c r="GO25" i="15200"/>
  <c r="GN25" i="15200"/>
  <c r="GM25" i="15200"/>
  <c r="GL25" i="15200"/>
  <c r="GK25" i="15200"/>
  <c r="GJ25" i="15200"/>
  <c r="GI25" i="15200"/>
  <c r="GH25" i="15200"/>
  <c r="GG25" i="15200"/>
  <c r="GF25" i="15200"/>
  <c r="GE25" i="15200"/>
  <c r="GD25" i="15200"/>
  <c r="GC25" i="15200"/>
  <c r="GB25" i="15200"/>
  <c r="GA25" i="15200"/>
  <c r="FZ25" i="15200"/>
  <c r="FY25" i="15200"/>
  <c r="FX25" i="15200"/>
  <c r="FW25" i="15200"/>
  <c r="FV25" i="15200"/>
  <c r="FU25" i="15200"/>
  <c r="FT25" i="15200"/>
  <c r="FS25" i="15200"/>
  <c r="FR25" i="15200"/>
  <c r="FQ25" i="15200"/>
  <c r="FP25" i="15200"/>
  <c r="FO25" i="15200"/>
  <c r="FN25" i="15200"/>
  <c r="FM25" i="15200"/>
  <c r="FL25" i="15200"/>
  <c r="FK25" i="15200"/>
  <c r="FJ25" i="15200"/>
  <c r="FI25" i="15200"/>
  <c r="FH25" i="15200"/>
  <c r="FG25" i="15200"/>
  <c r="FF25" i="15200"/>
  <c r="FE25" i="15200"/>
  <c r="FD25" i="15200"/>
  <c r="FC25" i="15200"/>
  <c r="FB25" i="15200"/>
  <c r="FA25" i="15200"/>
  <c r="EZ25" i="15200"/>
  <c r="EY25" i="15200"/>
  <c r="EX25" i="15200"/>
  <c r="EW25" i="15200"/>
  <c r="EV25" i="15200"/>
  <c r="EU25" i="15200"/>
  <c r="ET25" i="15200"/>
  <c r="ES25" i="15200"/>
  <c r="ER25" i="15200"/>
  <c r="EQ25" i="15200"/>
  <c r="EP25" i="15200"/>
  <c r="EO25" i="15200"/>
  <c r="EN25" i="15200"/>
  <c r="EM25" i="15200"/>
  <c r="EL25" i="15200"/>
  <c r="EK25" i="15200"/>
  <c r="EJ25" i="15200"/>
  <c r="EI25" i="15200"/>
  <c r="EH25" i="15200"/>
  <c r="EG25" i="15200"/>
  <c r="EF25" i="15200"/>
  <c r="EE25" i="15200"/>
  <c r="ED25" i="15200"/>
  <c r="EC25" i="15200"/>
  <c r="EB25" i="15200"/>
  <c r="EA25" i="15200"/>
  <c r="DZ25" i="15200"/>
  <c r="DY25" i="15200"/>
  <c r="DX25" i="15200"/>
  <c r="DW25" i="15200"/>
  <c r="DV25" i="15200"/>
  <c r="DU25" i="15200"/>
  <c r="DT25" i="15200"/>
  <c r="DS25" i="15200"/>
  <c r="DR25" i="15200"/>
  <c r="DQ25" i="15200"/>
  <c r="DP25" i="15200"/>
  <c r="DO25" i="15200"/>
  <c r="DN25" i="15200"/>
  <c r="DM25" i="15200"/>
  <c r="DL25" i="15200"/>
  <c r="DK25" i="15200"/>
  <c r="DJ25" i="15200"/>
  <c r="DI25" i="15200"/>
  <c r="DH25" i="15200"/>
  <c r="DG25" i="15200"/>
  <c r="DF25" i="15200"/>
  <c r="DE25" i="15200"/>
  <c r="DD25" i="15200"/>
  <c r="DC25" i="15200"/>
  <c r="DB25" i="15200"/>
  <c r="DA25" i="15200"/>
  <c r="CZ25" i="15200"/>
  <c r="CY25" i="15200"/>
  <c r="CX25" i="15200"/>
  <c r="CW25" i="15200"/>
  <c r="CV25" i="15200"/>
  <c r="CU25" i="15200"/>
  <c r="CT25" i="15200"/>
  <c r="CS25" i="15200"/>
  <c r="CR25" i="15200"/>
  <c r="CQ25" i="15200"/>
  <c r="CP25" i="15200"/>
  <c r="CO25" i="15200"/>
  <c r="CN25" i="15200"/>
  <c r="CM25" i="15200"/>
  <c r="CL25" i="15200"/>
  <c r="CK25" i="15200"/>
  <c r="CJ25" i="15200"/>
  <c r="CI25" i="15200"/>
  <c r="CH25" i="15200"/>
  <c r="CG25" i="15200"/>
  <c r="CF25" i="15200"/>
  <c r="CE25" i="15200"/>
  <c r="CD25" i="15200"/>
  <c r="CC25" i="15200"/>
  <c r="CB25" i="15200"/>
  <c r="CA25" i="15200"/>
  <c r="BZ25" i="15200"/>
  <c r="BY25" i="15200"/>
  <c r="BX25" i="15200"/>
  <c r="BW25" i="15200"/>
  <c r="BV25" i="15200"/>
  <c r="BU25" i="15200"/>
  <c r="BT25" i="15200"/>
  <c r="BS25" i="15200"/>
  <c r="BR25" i="15200"/>
  <c r="BQ25" i="15200"/>
  <c r="BP25" i="15200"/>
  <c r="BO25" i="15200"/>
  <c r="BN25" i="15200"/>
  <c r="BM25" i="15200"/>
  <c r="BL25" i="15200"/>
  <c r="BK25" i="15200"/>
  <c r="BJ25" i="15200"/>
  <c r="BI25" i="15200"/>
  <c r="BH25" i="15200"/>
  <c r="BG25" i="15200"/>
  <c r="BF25" i="15200"/>
  <c r="BE25" i="15200"/>
  <c r="BD25" i="15200"/>
  <c r="BC25" i="15200"/>
  <c r="BB25" i="15200"/>
  <c r="BA25" i="15200"/>
  <c r="AZ25" i="15200"/>
  <c r="AY25" i="15200"/>
  <c r="AX25" i="15200"/>
  <c r="AW25" i="15200"/>
  <c r="AV25" i="15200"/>
  <c r="AU25" i="15200"/>
  <c r="AT25" i="15200"/>
  <c r="AS25" i="15200"/>
  <c r="AR25" i="15200"/>
  <c r="AQ25" i="15200"/>
  <c r="AP25" i="15200"/>
  <c r="AO25" i="15200"/>
  <c r="AN25" i="15200"/>
  <c r="AM25" i="15200"/>
  <c r="AL25" i="15200"/>
  <c r="AK25" i="15200"/>
  <c r="AJ25" i="15200"/>
  <c r="AI25" i="15200"/>
  <c r="AH25" i="15200"/>
  <c r="AG25" i="15200"/>
  <c r="AF25" i="15200"/>
  <c r="AE25" i="15200"/>
  <c r="AD25" i="15200"/>
  <c r="AC25" i="15200"/>
  <c r="AB25" i="15200"/>
  <c r="AA25" i="15200"/>
  <c r="Z25" i="15200"/>
  <c r="Y25" i="15200"/>
  <c r="X25" i="15200"/>
  <c r="W25" i="15200"/>
  <c r="V25" i="15200"/>
  <c r="U25" i="15200"/>
  <c r="T25" i="15200"/>
  <c r="S25" i="15200"/>
  <c r="R25" i="15200"/>
  <c r="Q25" i="15200"/>
  <c r="P25" i="15200"/>
  <c r="O25" i="15200"/>
  <c r="N25" i="15200"/>
  <c r="M25" i="15200"/>
  <c r="L25" i="15200"/>
  <c r="K25" i="15200"/>
  <c r="J25" i="15200"/>
  <c r="I25" i="15200"/>
  <c r="H25" i="15200"/>
  <c r="G25" i="15200"/>
  <c r="F25" i="15200"/>
  <c r="E25" i="15200"/>
  <c r="D25" i="15200"/>
  <c r="C25" i="15200"/>
  <c r="SM24" i="15200"/>
  <c r="SH24" i="15200"/>
  <c r="SG24" i="15200"/>
  <c r="SF24" i="15200"/>
  <c r="SE24" i="15200"/>
  <c r="SD24" i="15200"/>
  <c r="SC24" i="15200"/>
  <c r="SB24" i="15200"/>
  <c r="SA24" i="15200"/>
  <c r="RZ24" i="15200"/>
  <c r="RY24" i="15200"/>
  <c r="RX24" i="15200"/>
  <c r="RW24" i="15200"/>
  <c r="RV24" i="15200"/>
  <c r="RU24" i="15200"/>
  <c r="RT24" i="15200"/>
  <c r="RS24" i="15200"/>
  <c r="RR24" i="15200"/>
  <c r="RQ24" i="15200"/>
  <c r="RP24" i="15200"/>
  <c r="RO24" i="15200"/>
  <c r="RN24" i="15200"/>
  <c r="RM24" i="15200"/>
  <c r="RL24" i="15200"/>
  <c r="RK24" i="15200"/>
  <c r="RJ24" i="15200"/>
  <c r="RI24" i="15200"/>
  <c r="RH24" i="15200"/>
  <c r="RG24" i="15200"/>
  <c r="RF24" i="15200"/>
  <c r="RE24" i="15200"/>
  <c r="RD24" i="15200"/>
  <c r="RC24" i="15200"/>
  <c r="RB24" i="15200"/>
  <c r="RA24" i="15200"/>
  <c r="QZ24" i="15200"/>
  <c r="QY24" i="15200"/>
  <c r="QX24" i="15200"/>
  <c r="QW24" i="15200"/>
  <c r="QV24" i="15200"/>
  <c r="QU24" i="15200"/>
  <c r="QT24" i="15200"/>
  <c r="QS24" i="15200"/>
  <c r="QR24" i="15200"/>
  <c r="QQ24" i="15200"/>
  <c r="QP24" i="15200"/>
  <c r="QO24" i="15200"/>
  <c r="QN24" i="15200"/>
  <c r="QM24" i="15200"/>
  <c r="QL24" i="15200"/>
  <c r="QK24" i="15200"/>
  <c r="QJ24" i="15200"/>
  <c r="QI24" i="15200"/>
  <c r="QH24" i="15200"/>
  <c r="QG24" i="15200"/>
  <c r="QF24" i="15200"/>
  <c r="QE24" i="15200"/>
  <c r="QD24" i="15200"/>
  <c r="QC24" i="15200"/>
  <c r="QB24" i="15200"/>
  <c r="QA24" i="15200"/>
  <c r="PZ24" i="15200"/>
  <c r="PY24" i="15200"/>
  <c r="PX24" i="15200"/>
  <c r="PW24" i="15200"/>
  <c r="PV24" i="15200"/>
  <c r="PU24" i="15200"/>
  <c r="PT24" i="15200"/>
  <c r="PS24" i="15200"/>
  <c r="PR24" i="15200"/>
  <c r="PQ24" i="15200"/>
  <c r="PP24" i="15200"/>
  <c r="PO24" i="15200"/>
  <c r="PN24" i="15200"/>
  <c r="PM24" i="15200"/>
  <c r="PL24" i="15200"/>
  <c r="PK24" i="15200"/>
  <c r="PJ24" i="15200"/>
  <c r="PI24" i="15200"/>
  <c r="PH24" i="15200"/>
  <c r="PG24" i="15200"/>
  <c r="PF24" i="15200"/>
  <c r="PE24" i="15200"/>
  <c r="PD24" i="15200"/>
  <c r="PC24" i="15200"/>
  <c r="PB24" i="15200"/>
  <c r="PA24" i="15200"/>
  <c r="OZ24" i="15200"/>
  <c r="OY24" i="15200"/>
  <c r="OX24" i="15200"/>
  <c r="OW24" i="15200"/>
  <c r="OV24" i="15200"/>
  <c r="OU24" i="15200"/>
  <c r="OT24" i="15200"/>
  <c r="OS24" i="15200"/>
  <c r="OR24" i="15200"/>
  <c r="OQ24" i="15200"/>
  <c r="OP24" i="15200"/>
  <c r="OO24" i="15200"/>
  <c r="ON24" i="15200"/>
  <c r="OM24" i="15200"/>
  <c r="OL24" i="15200"/>
  <c r="OK24" i="15200"/>
  <c r="OJ24" i="15200"/>
  <c r="OI24" i="15200"/>
  <c r="OH24" i="15200"/>
  <c r="OG24" i="15200"/>
  <c r="OF24" i="15200"/>
  <c r="OE24" i="15200"/>
  <c r="OD24" i="15200"/>
  <c r="OC24" i="15200"/>
  <c r="OB24" i="15200"/>
  <c r="OA24" i="15200"/>
  <c r="NZ24" i="15200"/>
  <c r="NY24" i="15200"/>
  <c r="NX24" i="15200"/>
  <c r="NW24" i="15200"/>
  <c r="NV24" i="15200"/>
  <c r="NU24" i="15200"/>
  <c r="NT24" i="15200"/>
  <c r="NS24" i="15200"/>
  <c r="NR24" i="15200"/>
  <c r="NQ24" i="15200"/>
  <c r="NP24" i="15200"/>
  <c r="NO24" i="15200"/>
  <c r="NN24" i="15200"/>
  <c r="NM24" i="15200"/>
  <c r="NL24" i="15200"/>
  <c r="NK24" i="15200"/>
  <c r="NJ24" i="15200"/>
  <c r="NI24" i="15200"/>
  <c r="NH24" i="15200"/>
  <c r="NG24" i="15200"/>
  <c r="NF24" i="15200"/>
  <c r="NE24" i="15200"/>
  <c r="ND24" i="15200"/>
  <c r="NC24" i="15200"/>
  <c r="NB24" i="15200"/>
  <c r="NA24" i="15200"/>
  <c r="MZ24" i="15200"/>
  <c r="MY24" i="15200"/>
  <c r="MX24" i="15200"/>
  <c r="MW24" i="15200"/>
  <c r="MV24" i="15200"/>
  <c r="MU24" i="15200"/>
  <c r="MT24" i="15200"/>
  <c r="MS24" i="15200"/>
  <c r="MR24" i="15200"/>
  <c r="MQ24" i="15200"/>
  <c r="MP24" i="15200"/>
  <c r="MO24" i="15200"/>
  <c r="MN24" i="15200"/>
  <c r="MM24" i="15200"/>
  <c r="ML24" i="15200"/>
  <c r="MK24" i="15200"/>
  <c r="MJ24" i="15200"/>
  <c r="MI24" i="15200"/>
  <c r="MH24" i="15200"/>
  <c r="MG24" i="15200"/>
  <c r="MF24" i="15200"/>
  <c r="ME24" i="15200"/>
  <c r="MD24" i="15200"/>
  <c r="MC24" i="15200"/>
  <c r="MB24" i="15200"/>
  <c r="MA24" i="15200"/>
  <c r="LZ24" i="15200"/>
  <c r="LY24" i="15200"/>
  <c r="LX24" i="15200"/>
  <c r="LW24" i="15200"/>
  <c r="LV24" i="15200"/>
  <c r="LU24" i="15200"/>
  <c r="LT24" i="15200"/>
  <c r="LS24" i="15200"/>
  <c r="LR24" i="15200"/>
  <c r="LQ24" i="15200"/>
  <c r="LP24" i="15200"/>
  <c r="LO24" i="15200"/>
  <c r="LN24" i="15200"/>
  <c r="LM24" i="15200"/>
  <c r="LL24" i="15200"/>
  <c r="LK24" i="15200"/>
  <c r="LJ24" i="15200"/>
  <c r="LI24" i="15200"/>
  <c r="LH24" i="15200"/>
  <c r="LG24" i="15200"/>
  <c r="LF24" i="15200"/>
  <c r="LE24" i="15200"/>
  <c r="LD24" i="15200"/>
  <c r="LC24" i="15200"/>
  <c r="LB24" i="15200"/>
  <c r="LA24" i="15200"/>
  <c r="KZ24" i="15200"/>
  <c r="KY24" i="15200"/>
  <c r="KX24" i="15200"/>
  <c r="KW24" i="15200"/>
  <c r="KV24" i="15200"/>
  <c r="KU24" i="15200"/>
  <c r="KT24" i="15200"/>
  <c r="KS24" i="15200"/>
  <c r="KR24" i="15200"/>
  <c r="KQ24" i="15200"/>
  <c r="KP24" i="15200"/>
  <c r="KO24" i="15200"/>
  <c r="KN24" i="15200"/>
  <c r="KM24" i="15200"/>
  <c r="KL24" i="15200"/>
  <c r="KK24" i="15200"/>
  <c r="KJ24" i="15200"/>
  <c r="KI24" i="15200"/>
  <c r="KH24" i="15200"/>
  <c r="KG24" i="15200"/>
  <c r="KF24" i="15200"/>
  <c r="KE24" i="15200"/>
  <c r="KD24" i="15200"/>
  <c r="KC24" i="15200"/>
  <c r="KB24" i="15200"/>
  <c r="KA24" i="15200"/>
  <c r="JZ24" i="15200"/>
  <c r="JY24" i="15200"/>
  <c r="JX24" i="15200"/>
  <c r="JW24" i="15200"/>
  <c r="JV24" i="15200"/>
  <c r="JU24" i="15200"/>
  <c r="JT24" i="15200"/>
  <c r="JS24" i="15200"/>
  <c r="JR24" i="15200"/>
  <c r="JQ24" i="15200"/>
  <c r="JP24" i="15200"/>
  <c r="JO24" i="15200"/>
  <c r="JN24" i="15200"/>
  <c r="JM24" i="15200"/>
  <c r="JL24" i="15200"/>
  <c r="JK24" i="15200"/>
  <c r="JJ24" i="15200"/>
  <c r="JI24" i="15200"/>
  <c r="JH24" i="15200"/>
  <c r="JG24" i="15200"/>
  <c r="JF24" i="15200"/>
  <c r="JE24" i="15200"/>
  <c r="JD24" i="15200"/>
  <c r="JC24" i="15200"/>
  <c r="JB24" i="15200"/>
  <c r="JA24" i="15200"/>
  <c r="IZ24" i="15200"/>
  <c r="IY24" i="15200"/>
  <c r="IX24" i="15200"/>
  <c r="IW24" i="15200"/>
  <c r="IV24" i="15200"/>
  <c r="IU24" i="15200"/>
  <c r="IT24" i="15200"/>
  <c r="IS24" i="15200"/>
  <c r="IR24" i="15200"/>
  <c r="IQ24" i="15200"/>
  <c r="IP24" i="15200"/>
  <c r="IO24" i="15200"/>
  <c r="IN24" i="15200"/>
  <c r="IM24" i="15200"/>
  <c r="IL24" i="15200"/>
  <c r="IK24" i="15200"/>
  <c r="IJ24" i="15200"/>
  <c r="II24" i="15200"/>
  <c r="IH24" i="15200"/>
  <c r="IG24" i="15200"/>
  <c r="IF24" i="15200"/>
  <c r="IE24" i="15200"/>
  <c r="ID24" i="15200"/>
  <c r="IC24" i="15200"/>
  <c r="IB24" i="15200"/>
  <c r="IA24" i="15200"/>
  <c r="HZ24" i="15200"/>
  <c r="HY24" i="15200"/>
  <c r="HX24" i="15200"/>
  <c r="HW24" i="15200"/>
  <c r="HV24" i="15200"/>
  <c r="HU24" i="15200"/>
  <c r="HT24" i="15200"/>
  <c r="HS24" i="15200"/>
  <c r="HR24" i="15200"/>
  <c r="HQ24" i="15200"/>
  <c r="HP24" i="15200"/>
  <c r="HO24" i="15200"/>
  <c r="HN24" i="15200"/>
  <c r="HM24" i="15200"/>
  <c r="HL24" i="15200"/>
  <c r="HK24" i="15200"/>
  <c r="HJ24" i="15200"/>
  <c r="HI24" i="15200"/>
  <c r="HH24" i="15200"/>
  <c r="HG24" i="15200"/>
  <c r="HF24" i="15200"/>
  <c r="HE24" i="15200"/>
  <c r="HD24" i="15200"/>
  <c r="HC24" i="15200"/>
  <c r="HB24" i="15200"/>
  <c r="HA24" i="15200"/>
  <c r="GZ24" i="15200"/>
  <c r="GY24" i="15200"/>
  <c r="GX24" i="15200"/>
  <c r="GW24" i="15200"/>
  <c r="GV24" i="15200"/>
  <c r="GU24" i="15200"/>
  <c r="GT24" i="15200"/>
  <c r="GS24" i="15200"/>
  <c r="GR24" i="15200"/>
  <c r="GQ24" i="15200"/>
  <c r="GP24" i="15200"/>
  <c r="GO24" i="15200"/>
  <c r="GN24" i="15200"/>
  <c r="GM24" i="15200"/>
  <c r="GL24" i="15200"/>
  <c r="GK24" i="15200"/>
  <c r="GJ24" i="15200"/>
  <c r="GI24" i="15200"/>
  <c r="GH24" i="15200"/>
  <c r="GG24" i="15200"/>
  <c r="GF24" i="15200"/>
  <c r="GE24" i="15200"/>
  <c r="GD24" i="15200"/>
  <c r="GC24" i="15200"/>
  <c r="GB24" i="15200"/>
  <c r="GA24" i="15200"/>
  <c r="FZ24" i="15200"/>
  <c r="FY24" i="15200"/>
  <c r="FX24" i="15200"/>
  <c r="FW24" i="15200"/>
  <c r="FV24" i="15200"/>
  <c r="FU24" i="15200"/>
  <c r="FT24" i="15200"/>
  <c r="FS24" i="15200"/>
  <c r="FR24" i="15200"/>
  <c r="FQ24" i="15200"/>
  <c r="FP24" i="15200"/>
  <c r="FO24" i="15200"/>
  <c r="FN24" i="15200"/>
  <c r="FM24" i="15200"/>
  <c r="FL24" i="15200"/>
  <c r="FK24" i="15200"/>
  <c r="FJ24" i="15200"/>
  <c r="FI24" i="15200"/>
  <c r="FH24" i="15200"/>
  <c r="FG24" i="15200"/>
  <c r="FF24" i="15200"/>
  <c r="FE24" i="15200"/>
  <c r="FD24" i="15200"/>
  <c r="FC24" i="15200"/>
  <c r="FB24" i="15200"/>
  <c r="FA24" i="15200"/>
  <c r="EZ24" i="15200"/>
  <c r="EY24" i="15200"/>
  <c r="EX24" i="15200"/>
  <c r="EW24" i="15200"/>
  <c r="EV24" i="15200"/>
  <c r="EU24" i="15200"/>
  <c r="ET24" i="15200"/>
  <c r="ES24" i="15200"/>
  <c r="ER24" i="15200"/>
  <c r="EQ24" i="15200"/>
  <c r="EP24" i="15200"/>
  <c r="EO24" i="15200"/>
  <c r="EN24" i="15200"/>
  <c r="EM24" i="15200"/>
  <c r="EL24" i="15200"/>
  <c r="EK24" i="15200"/>
  <c r="EJ24" i="15200"/>
  <c r="EI24" i="15200"/>
  <c r="EH24" i="15200"/>
  <c r="EG24" i="15200"/>
  <c r="EF24" i="15200"/>
  <c r="EE24" i="15200"/>
  <c r="ED24" i="15200"/>
  <c r="EC24" i="15200"/>
  <c r="EB24" i="15200"/>
  <c r="EA24" i="15200"/>
  <c r="DZ24" i="15200"/>
  <c r="DY24" i="15200"/>
  <c r="DX24" i="15200"/>
  <c r="DW24" i="15200"/>
  <c r="DV24" i="15200"/>
  <c r="DU24" i="15200"/>
  <c r="DT24" i="15200"/>
  <c r="DS24" i="15200"/>
  <c r="DR24" i="15200"/>
  <c r="DQ24" i="15200"/>
  <c r="DP24" i="15200"/>
  <c r="DO24" i="15200"/>
  <c r="DN24" i="15200"/>
  <c r="DM24" i="15200"/>
  <c r="DL24" i="15200"/>
  <c r="DK24" i="15200"/>
  <c r="DJ24" i="15200"/>
  <c r="DI24" i="15200"/>
  <c r="DH24" i="15200"/>
  <c r="DG24" i="15200"/>
  <c r="DF24" i="15200"/>
  <c r="DE24" i="15200"/>
  <c r="DD24" i="15200"/>
  <c r="DC24" i="15200"/>
  <c r="DB24" i="15200"/>
  <c r="DA24" i="15200"/>
  <c r="CZ24" i="15200"/>
  <c r="CY24" i="15200"/>
  <c r="CX24" i="15200"/>
  <c r="CW24" i="15200"/>
  <c r="CV24" i="15200"/>
  <c r="CU24" i="15200"/>
  <c r="CT24" i="15200"/>
  <c r="CS24" i="15200"/>
  <c r="CR24" i="15200"/>
  <c r="CQ24" i="15200"/>
  <c r="CP24" i="15200"/>
  <c r="CO24" i="15200"/>
  <c r="CN24" i="15200"/>
  <c r="CM24" i="15200"/>
  <c r="CL24" i="15200"/>
  <c r="CK24" i="15200"/>
  <c r="CJ24" i="15200"/>
  <c r="CI24" i="15200"/>
  <c r="CH24" i="15200"/>
  <c r="CG24" i="15200"/>
  <c r="CF24" i="15200"/>
  <c r="CE24" i="15200"/>
  <c r="CD24" i="15200"/>
  <c r="CC24" i="15200"/>
  <c r="CB24" i="15200"/>
  <c r="CA24" i="15200"/>
  <c r="BZ24" i="15200"/>
  <c r="BY24" i="15200"/>
  <c r="BX24" i="15200"/>
  <c r="BW24" i="15200"/>
  <c r="BV24" i="15200"/>
  <c r="BU24" i="15200"/>
  <c r="BT24" i="15200"/>
  <c r="BS24" i="15200"/>
  <c r="BR24" i="15200"/>
  <c r="BQ24" i="15200"/>
  <c r="BP24" i="15200"/>
  <c r="BO24" i="15200"/>
  <c r="BN24" i="15200"/>
  <c r="BM24" i="15200"/>
  <c r="BL24" i="15200"/>
  <c r="BK24" i="15200"/>
  <c r="BJ24" i="15200"/>
  <c r="BI24" i="15200"/>
  <c r="BH24" i="15200"/>
  <c r="BG24" i="15200"/>
  <c r="BF24" i="15200"/>
  <c r="BE24" i="15200"/>
  <c r="BD24" i="15200"/>
  <c r="BC24" i="15200"/>
  <c r="BB24" i="15200"/>
  <c r="BA24" i="15200"/>
  <c r="AZ24" i="15200"/>
  <c r="AY24" i="15200"/>
  <c r="AX24" i="15200"/>
  <c r="AW24" i="15200"/>
  <c r="AV24" i="15200"/>
  <c r="AU24" i="15200"/>
  <c r="AT24" i="15200"/>
  <c r="AS24" i="15200"/>
  <c r="AR24" i="15200"/>
  <c r="AQ24" i="15200"/>
  <c r="AP24" i="15200"/>
  <c r="AO24" i="15200"/>
  <c r="AN24" i="15200"/>
  <c r="AM24" i="15200"/>
  <c r="AL24" i="15200"/>
  <c r="AK24" i="15200"/>
  <c r="AJ24" i="15200"/>
  <c r="AI24" i="15200"/>
  <c r="AH24" i="15200"/>
  <c r="AG24" i="15200"/>
  <c r="AF24" i="15200"/>
  <c r="AE24" i="15200"/>
  <c r="AD24" i="15200"/>
  <c r="AC24" i="15200"/>
  <c r="AB24" i="15200"/>
  <c r="AA24" i="15200"/>
  <c r="Z24" i="15200"/>
  <c r="Y24" i="15200"/>
  <c r="X24" i="15200"/>
  <c r="W24" i="15200"/>
  <c r="V24" i="15200"/>
  <c r="U24" i="15200"/>
  <c r="T24" i="15200"/>
  <c r="S24" i="15200"/>
  <c r="R24" i="15200"/>
  <c r="Q24" i="15200"/>
  <c r="P24" i="15200"/>
  <c r="O24" i="15200"/>
  <c r="N24" i="15200"/>
  <c r="M24" i="15200"/>
  <c r="L24" i="15200"/>
  <c r="K24" i="15200"/>
  <c r="J24" i="15200"/>
  <c r="I24" i="15200"/>
  <c r="H24" i="15200"/>
  <c r="G24" i="15200"/>
  <c r="F24" i="15200"/>
  <c r="E24" i="15200"/>
  <c r="D24" i="15200"/>
  <c r="C24" i="15200"/>
  <c r="SM23" i="15200"/>
  <c r="SM22" i="15200"/>
  <c r="SB22" i="15200"/>
  <c r="SA22" i="15200"/>
  <c r="RT22" i="15200"/>
  <c r="RS22" i="15200"/>
  <c r="RR22" i="15200"/>
  <c r="RD22" i="15200"/>
  <c r="RC22" i="15200"/>
  <c r="QP22" i="15200"/>
  <c r="QF22" i="15200"/>
  <c r="QE22" i="15200"/>
  <c r="PV22" i="15200"/>
  <c r="PK22" i="15200"/>
  <c r="PG22" i="15200"/>
  <c r="OT22" i="15200"/>
  <c r="OP22" i="15200"/>
  <c r="OA22" i="15200"/>
  <c r="NZ22" i="15200"/>
  <c r="NK22" i="15200"/>
  <c r="NJ22" i="15200"/>
  <c r="NC22" i="15200"/>
  <c r="MM22" i="15200"/>
  <c r="ME22" i="15200"/>
  <c r="LO22" i="15200"/>
  <c r="LN22" i="15200"/>
  <c r="LB22" i="15200"/>
  <c r="KY22" i="15200"/>
  <c r="KQ22" i="15200"/>
  <c r="KJ22" i="15200"/>
  <c r="KI22" i="15200"/>
  <c r="JG22" i="15200"/>
  <c r="JF22" i="15200"/>
  <c r="SM21" i="15200"/>
  <c r="SA21" i="15200"/>
  <c r="RX21" i="15200"/>
  <c r="RW21" i="15200"/>
  <c r="RS21" i="15200"/>
  <c r="RH21" i="15200"/>
  <c r="RG21" i="15200"/>
  <c r="RD21" i="15200"/>
  <c r="RC21" i="15200"/>
  <c r="RB21" i="15200"/>
  <c r="RA21" i="15200"/>
  <c r="QU21" i="15200"/>
  <c r="QF21" i="15200"/>
  <c r="QE21" i="15200"/>
  <c r="QD21" i="15200"/>
  <c r="QA21" i="15200"/>
  <c r="PS21" i="15200"/>
  <c r="PP21" i="15200"/>
  <c r="PO21" i="15200"/>
  <c r="PL21" i="15200"/>
  <c r="PK21" i="15200"/>
  <c r="OW21" i="15200"/>
  <c r="OV21" i="15200"/>
  <c r="OM21" i="15200"/>
  <c r="OH21" i="15200"/>
  <c r="OG21" i="15200"/>
  <c r="OF21" i="15200"/>
  <c r="OE21" i="15200"/>
  <c r="NJ21" i="15200"/>
  <c r="NI21" i="15200"/>
  <c r="MY21" i="15200"/>
  <c r="MQ21" i="15200"/>
  <c r="MN21" i="15200"/>
  <c r="MM21" i="15200"/>
  <c r="LW21" i="15200"/>
  <c r="LT21" i="15200"/>
  <c r="LO21" i="15200"/>
  <c r="LN21" i="15200"/>
  <c r="LE21" i="15200"/>
  <c r="LD21" i="15200"/>
  <c r="KB21" i="15200"/>
  <c r="KA21" i="15200"/>
  <c r="JR21" i="15200"/>
  <c r="SM20" i="15200"/>
  <c r="SM19" i="15200"/>
  <c r="SH19" i="15200"/>
  <c r="SG19" i="15200"/>
  <c r="SF19" i="15200"/>
  <c r="SF22" i="15200" s="1"/>
  <c r="SE19" i="15200"/>
  <c r="SD19" i="15200"/>
  <c r="SC19" i="15200"/>
  <c r="SC22" i="15200" s="1"/>
  <c r="SB19" i="15200"/>
  <c r="SB194" i="15200" s="1"/>
  <c r="SA19" i="15200"/>
  <c r="SA194" i="15200" s="1"/>
  <c r="RZ19" i="15200"/>
  <c r="RZ22" i="15200" s="1"/>
  <c r="RY19" i="15200"/>
  <c r="RY21" i="15200" s="1"/>
  <c r="RX19" i="15200"/>
  <c r="RX194" i="15200" s="1"/>
  <c r="RW19" i="15200"/>
  <c r="RV19" i="15200"/>
  <c r="RU19" i="15200"/>
  <c r="RT19" i="15200"/>
  <c r="RS19" i="15200"/>
  <c r="RS194" i="15200" s="1"/>
  <c r="RR19" i="15200"/>
  <c r="RQ19" i="15200"/>
  <c r="RP19" i="15200"/>
  <c r="RO19" i="15200"/>
  <c r="RO194" i="15200" s="1"/>
  <c r="RN19" i="15200"/>
  <c r="RM19" i="15200"/>
  <c r="RM21" i="15200" s="1"/>
  <c r="RL19" i="15200"/>
  <c r="RK19" i="15200"/>
  <c r="RJ19" i="15200"/>
  <c r="RI19" i="15200"/>
  <c r="RH19" i="15200"/>
  <c r="RG19" i="15200"/>
  <c r="RG194" i="15200" s="1"/>
  <c r="RF19" i="15200"/>
  <c r="RF22" i="15200" s="1"/>
  <c r="RE19" i="15200"/>
  <c r="RE21" i="15200" s="1"/>
  <c r="RD19" i="15200"/>
  <c r="RD194" i="15200" s="1"/>
  <c r="RC19" i="15200"/>
  <c r="RC194" i="15200" s="1"/>
  <c r="RB19" i="15200"/>
  <c r="RA19" i="15200"/>
  <c r="QZ19" i="15200"/>
  <c r="QZ194" i="15200" s="1"/>
  <c r="QY19" i="15200"/>
  <c r="QX19" i="15200"/>
  <c r="QW19" i="15200"/>
  <c r="QV19" i="15200"/>
  <c r="QU19" i="15200"/>
  <c r="QU194" i="15200" s="1"/>
  <c r="QT19" i="15200"/>
  <c r="QT22" i="15200" s="1"/>
  <c r="QS19" i="15200"/>
  <c r="QR19" i="15200"/>
  <c r="QQ19" i="15200"/>
  <c r="QQ22" i="15200" s="1"/>
  <c r="QP19" i="15200"/>
  <c r="QP194" i="15200" s="1"/>
  <c r="QO19" i="15200"/>
  <c r="QN19" i="15200"/>
  <c r="QN194" i="15200" s="1"/>
  <c r="QM19" i="15200"/>
  <c r="QM22" i="15200" s="1"/>
  <c r="QL19" i="15200"/>
  <c r="QK19" i="15200"/>
  <c r="QJ19" i="15200"/>
  <c r="QI19" i="15200"/>
  <c r="QI194" i="15200" s="1"/>
  <c r="QH19" i="15200"/>
  <c r="QG19" i="15200"/>
  <c r="QG194" i="15200" s="1"/>
  <c r="QF19" i="15200"/>
  <c r="QF194" i="15200" s="1"/>
  <c r="QE19" i="15200"/>
  <c r="QE194" i="15200" s="1"/>
  <c r="QD19" i="15200"/>
  <c r="QD194" i="15200" s="1"/>
  <c r="QC19" i="15200"/>
  <c r="QC21" i="15200" s="1"/>
  <c r="QB19" i="15200"/>
  <c r="QA19" i="15200"/>
  <c r="PZ19" i="15200"/>
  <c r="PY19" i="15200"/>
  <c r="PX19" i="15200"/>
  <c r="PW19" i="15200"/>
  <c r="PV19" i="15200"/>
  <c r="PU19" i="15200"/>
  <c r="PU194" i="15200" s="1"/>
  <c r="PT19" i="15200"/>
  <c r="PT194" i="15200" s="1"/>
  <c r="PS19" i="15200"/>
  <c r="PS194" i="15200" s="1"/>
  <c r="PR19" i="15200"/>
  <c r="PR194" i="15200" s="1"/>
  <c r="PQ19" i="15200"/>
  <c r="PP19" i="15200"/>
  <c r="PP194" i="15200" s="1"/>
  <c r="PO19" i="15200"/>
  <c r="PN19" i="15200"/>
  <c r="PM19" i="15200"/>
  <c r="PL19" i="15200"/>
  <c r="PK19" i="15200"/>
  <c r="PK194" i="15200" s="1"/>
  <c r="PJ19" i="15200"/>
  <c r="PJ22" i="15200" s="1"/>
  <c r="PI19" i="15200"/>
  <c r="PH19" i="15200"/>
  <c r="PG19" i="15200"/>
  <c r="PG194" i="15200" s="1"/>
  <c r="PF19" i="15200"/>
  <c r="PE19" i="15200"/>
  <c r="PE21" i="15200" s="1"/>
  <c r="PD19" i="15200"/>
  <c r="PC19" i="15200"/>
  <c r="PB19" i="15200"/>
  <c r="PA19" i="15200"/>
  <c r="OZ19" i="15200"/>
  <c r="OY19" i="15200"/>
  <c r="OY194" i="15200" s="1"/>
  <c r="OX19" i="15200"/>
  <c r="OX22" i="15200" s="1"/>
  <c r="OW19" i="15200"/>
  <c r="OW194" i="15200" s="1"/>
  <c r="OV19" i="15200"/>
  <c r="OV194" i="15200" s="1"/>
  <c r="OU19" i="15200"/>
  <c r="OU194" i="15200" s="1"/>
  <c r="OT19" i="15200"/>
  <c r="OS19" i="15200"/>
  <c r="OR19" i="15200"/>
  <c r="OR194" i="15200" s="1"/>
  <c r="OQ19" i="15200"/>
  <c r="OP19" i="15200"/>
  <c r="OO19" i="15200"/>
  <c r="ON19" i="15200"/>
  <c r="ON22" i="15200" s="1"/>
  <c r="OM19" i="15200"/>
  <c r="OM194" i="15200" s="1"/>
  <c r="OL19" i="15200"/>
  <c r="OK19" i="15200"/>
  <c r="OK194" i="15200" s="1"/>
  <c r="OJ19" i="15200"/>
  <c r="OI19" i="15200"/>
  <c r="OH19" i="15200"/>
  <c r="OH194" i="15200" s="1"/>
  <c r="OG19" i="15200"/>
  <c r="OF19" i="15200"/>
  <c r="OF22" i="15200" s="1"/>
  <c r="OE19" i="15200"/>
  <c r="OD19" i="15200"/>
  <c r="OC19" i="15200"/>
  <c r="OB19" i="15200"/>
  <c r="OB21" i="15200" s="1"/>
  <c r="OA19" i="15200"/>
  <c r="OA194" i="15200" s="1"/>
  <c r="NZ19" i="15200"/>
  <c r="NY19" i="15200"/>
  <c r="NX19" i="15200"/>
  <c r="NX194" i="15200" s="1"/>
  <c r="NW19" i="15200"/>
  <c r="NW194" i="15200" s="1"/>
  <c r="NV19" i="15200"/>
  <c r="NV194" i="15200" s="1"/>
  <c r="NU19" i="15200"/>
  <c r="NT19" i="15200"/>
  <c r="NS19" i="15200"/>
  <c r="NR19" i="15200"/>
  <c r="NR194" i="15200" s="1"/>
  <c r="NQ19" i="15200"/>
  <c r="NP19" i="15200"/>
  <c r="NO19" i="15200"/>
  <c r="NN19" i="15200"/>
  <c r="NN22" i="15200" s="1"/>
  <c r="NM19" i="15200"/>
  <c r="NM194" i="15200" s="1"/>
  <c r="NL19" i="15200"/>
  <c r="NL194" i="15200" s="1"/>
  <c r="NK19" i="15200"/>
  <c r="NK194" i="15200" s="1"/>
  <c r="NJ19" i="15200"/>
  <c r="NJ194" i="15200" s="1"/>
  <c r="NI19" i="15200"/>
  <c r="NH19" i="15200"/>
  <c r="NH194" i="15200" s="1"/>
  <c r="NG19" i="15200"/>
  <c r="NF19" i="15200"/>
  <c r="NE19" i="15200"/>
  <c r="ND19" i="15200"/>
  <c r="NC19" i="15200"/>
  <c r="NC194" i="15200" s="1"/>
  <c r="NB19" i="15200"/>
  <c r="NB22" i="15200" s="1"/>
  <c r="NA19" i="15200"/>
  <c r="MZ19" i="15200"/>
  <c r="MY19" i="15200"/>
  <c r="MY194" i="15200" s="1"/>
  <c r="MX19" i="15200"/>
  <c r="MW19" i="15200"/>
  <c r="MW194" i="15200" s="1"/>
  <c r="MV19" i="15200"/>
  <c r="MV194" i="15200" s="1"/>
  <c r="MU19" i="15200"/>
  <c r="MU22" i="15200" s="1"/>
  <c r="MT19" i="15200"/>
  <c r="MS19" i="15200"/>
  <c r="MR19" i="15200"/>
  <c r="MQ19" i="15200"/>
  <c r="MQ194" i="15200" s="1"/>
  <c r="MP19" i="15200"/>
  <c r="MO19" i="15200"/>
  <c r="MO194" i="15200" s="1"/>
  <c r="MN19" i="15200"/>
  <c r="MN194" i="15200" s="1"/>
  <c r="MM19" i="15200"/>
  <c r="MM194" i="15200" s="1"/>
  <c r="ML19" i="15200"/>
  <c r="MK19" i="15200"/>
  <c r="MK21" i="15200" s="1"/>
  <c r="MJ19" i="15200"/>
  <c r="MJ194" i="15200" s="1"/>
  <c r="MI19" i="15200"/>
  <c r="MI21" i="15200" s="1"/>
  <c r="MH19" i="15200"/>
  <c r="MG19" i="15200"/>
  <c r="MF19" i="15200"/>
  <c r="MF22" i="15200" s="1"/>
  <c r="ME19" i="15200"/>
  <c r="ME194" i="15200" s="1"/>
  <c r="MD19" i="15200"/>
  <c r="MD22" i="15200" s="1"/>
  <c r="MC19" i="15200"/>
  <c r="MB19" i="15200"/>
  <c r="MA19" i="15200"/>
  <c r="LZ19" i="15200"/>
  <c r="LZ194" i="15200" s="1"/>
  <c r="LY19" i="15200"/>
  <c r="LX19" i="15200"/>
  <c r="LX194" i="15200" s="1"/>
  <c r="LW19" i="15200"/>
  <c r="LV19" i="15200"/>
  <c r="LU19" i="15200"/>
  <c r="LT19" i="15200"/>
  <c r="LS19" i="15200"/>
  <c r="LS194" i="15200" s="1"/>
  <c r="LR19" i="15200"/>
  <c r="LR22" i="15200" s="1"/>
  <c r="LQ19" i="15200"/>
  <c r="LP19" i="15200"/>
  <c r="LP194" i="15200" s="1"/>
  <c r="LO19" i="15200"/>
  <c r="LO194" i="15200" s="1"/>
  <c r="LN19" i="15200"/>
  <c r="LN194" i="15200" s="1"/>
  <c r="LM19" i="15200"/>
  <c r="LM21" i="15200" s="1"/>
  <c r="LL19" i="15200"/>
  <c r="LL194" i="15200" s="1"/>
  <c r="LK19" i="15200"/>
  <c r="LJ19" i="15200"/>
  <c r="LI19" i="15200"/>
  <c r="LH19" i="15200"/>
  <c r="LG19" i="15200"/>
  <c r="LF19" i="15200"/>
  <c r="LF22" i="15200" s="1"/>
  <c r="LE19" i="15200"/>
  <c r="LE194" i="15200" s="1"/>
  <c r="LD19" i="15200"/>
  <c r="LD22" i="15200" s="1"/>
  <c r="LC19" i="15200"/>
  <c r="LC194" i="15200" s="1"/>
  <c r="LB19" i="15200"/>
  <c r="LB194" i="15200" s="1"/>
  <c r="LA19" i="15200"/>
  <c r="KZ19" i="15200"/>
  <c r="KZ194" i="15200" s="1"/>
  <c r="KY19" i="15200"/>
  <c r="KX19" i="15200"/>
  <c r="KW19" i="15200"/>
  <c r="KV19" i="15200"/>
  <c r="KV22" i="15200" s="1"/>
  <c r="KU19" i="15200"/>
  <c r="KU22" i="15200" s="1"/>
  <c r="KT19" i="15200"/>
  <c r="KS19" i="15200"/>
  <c r="KR19" i="15200"/>
  <c r="KQ19" i="15200"/>
  <c r="KQ194" i="15200" s="1"/>
  <c r="KP19" i="15200"/>
  <c r="KO19" i="15200"/>
  <c r="KO21" i="15200" s="1"/>
  <c r="KN19" i="15200"/>
  <c r="KM19" i="15200"/>
  <c r="KM21" i="15200" s="1"/>
  <c r="KL19" i="15200"/>
  <c r="KK19" i="15200"/>
  <c r="KJ19" i="15200"/>
  <c r="KI19" i="15200"/>
  <c r="KI194" i="15200" s="1"/>
  <c r="KH19" i="15200"/>
  <c r="KH22" i="15200" s="1"/>
  <c r="KG19" i="15200"/>
  <c r="KG194" i="15200" s="1"/>
  <c r="KF19" i="15200"/>
  <c r="KF194" i="15200" s="1"/>
  <c r="KE19" i="15200"/>
  <c r="KE194" i="15200" s="1"/>
  <c r="KD19" i="15200"/>
  <c r="KC19" i="15200"/>
  <c r="KB19" i="15200"/>
  <c r="KB194" i="15200" s="1"/>
  <c r="KA19" i="15200"/>
  <c r="JZ19" i="15200"/>
  <c r="JY19" i="15200"/>
  <c r="JX19" i="15200"/>
  <c r="JW19" i="15200"/>
  <c r="JW194" i="15200" s="1"/>
  <c r="JV19" i="15200"/>
  <c r="JV22" i="15200" s="1"/>
  <c r="JU19" i="15200"/>
  <c r="JT19" i="15200"/>
  <c r="JS19" i="15200"/>
  <c r="JR19" i="15200"/>
  <c r="JR194" i="15200" s="1"/>
  <c r="JQ19" i="15200"/>
  <c r="JQ21" i="15200" s="1"/>
  <c r="JP19" i="15200"/>
  <c r="JP194" i="15200" s="1"/>
  <c r="JO19" i="15200"/>
  <c r="JN19" i="15200"/>
  <c r="JM19" i="15200"/>
  <c r="JL19" i="15200"/>
  <c r="JK19" i="15200"/>
  <c r="JK194" i="15200" s="1"/>
  <c r="JJ19" i="15200"/>
  <c r="JJ22" i="15200" s="1"/>
  <c r="JI19" i="15200"/>
  <c r="JH19" i="15200"/>
  <c r="JH194" i="15200" s="1"/>
  <c r="JG19" i="15200"/>
  <c r="JG194" i="15200" s="1"/>
  <c r="JF19" i="15200"/>
  <c r="JF194" i="15200" s="1"/>
  <c r="JE19" i="15200"/>
  <c r="JD19" i="15200"/>
  <c r="JC19" i="15200"/>
  <c r="JC22" i="15200" s="1"/>
  <c r="JB19" i="15200"/>
  <c r="JA19" i="15200"/>
  <c r="IZ19" i="15200"/>
  <c r="IY19" i="15200"/>
  <c r="IY22" i="15200" s="1"/>
  <c r="IX19" i="15200"/>
  <c r="IW19" i="15200"/>
  <c r="IW194" i="15200" s="1"/>
  <c r="IV19" i="15200"/>
  <c r="IV194" i="15200" s="1"/>
  <c r="IU19" i="15200"/>
  <c r="IU194" i="15200" s="1"/>
  <c r="IT19" i="15200"/>
  <c r="IT194" i="15200" s="1"/>
  <c r="IS19" i="15200"/>
  <c r="IS21" i="15200" s="1"/>
  <c r="IR19" i="15200"/>
  <c r="IR194" i="15200" s="1"/>
  <c r="IQ19" i="15200"/>
  <c r="IP19" i="15200"/>
  <c r="IO19" i="15200"/>
  <c r="IO194" i="15200" s="1"/>
  <c r="IN19" i="15200"/>
  <c r="IM19" i="15200"/>
  <c r="IM194" i="15200" s="1"/>
  <c r="IL19" i="15200"/>
  <c r="IK19" i="15200"/>
  <c r="IK194" i="15200" s="1"/>
  <c r="IJ19" i="15200"/>
  <c r="IJ194" i="15200" s="1"/>
  <c r="II19" i="15200"/>
  <c r="II194" i="15200" s="1"/>
  <c r="IH19" i="15200"/>
  <c r="IH194" i="15200" s="1"/>
  <c r="IG19" i="15200"/>
  <c r="IF19" i="15200"/>
  <c r="IF194" i="15200" s="1"/>
  <c r="IE19" i="15200"/>
  <c r="IE194" i="15200" s="1"/>
  <c r="ID19" i="15200"/>
  <c r="IC19" i="15200"/>
  <c r="IB19" i="15200"/>
  <c r="IA19" i="15200"/>
  <c r="IA194" i="15200" s="1"/>
  <c r="HZ19" i="15200"/>
  <c r="HY19" i="15200"/>
  <c r="HY194" i="15200" s="1"/>
  <c r="HX19" i="15200"/>
  <c r="HW19" i="15200"/>
  <c r="HW194" i="15200" s="1"/>
  <c r="HV19" i="15200"/>
  <c r="HV194" i="15200" s="1"/>
  <c r="HU19" i="15200"/>
  <c r="HT19" i="15200"/>
  <c r="HT194" i="15200" s="1"/>
  <c r="HS19" i="15200"/>
  <c r="HR19" i="15200"/>
  <c r="HQ19" i="15200"/>
  <c r="HP19" i="15200"/>
  <c r="HO19" i="15200"/>
  <c r="HO194" i="15200" s="1"/>
  <c r="HN19" i="15200"/>
  <c r="HM19" i="15200"/>
  <c r="HM194" i="15200" s="1"/>
  <c r="HL19" i="15200"/>
  <c r="HL194" i="15200" s="1"/>
  <c r="HK19" i="15200"/>
  <c r="HK194" i="15200" s="1"/>
  <c r="HJ19" i="15200"/>
  <c r="HJ194" i="15200" s="1"/>
  <c r="HI19" i="15200"/>
  <c r="HH19" i="15200"/>
  <c r="HH194" i="15200" s="1"/>
  <c r="HG19" i="15200"/>
  <c r="HF19" i="15200"/>
  <c r="HE19" i="15200"/>
  <c r="HD19" i="15200"/>
  <c r="HC19" i="15200"/>
  <c r="HC194" i="15200" s="1"/>
  <c r="HB19" i="15200"/>
  <c r="HA19" i="15200"/>
  <c r="HA194" i="15200" s="1"/>
  <c r="GZ19" i="15200"/>
  <c r="GZ194" i="15200" s="1"/>
  <c r="GY19" i="15200"/>
  <c r="GY194" i="15200" s="1"/>
  <c r="GX19" i="15200"/>
  <c r="GX194" i="15200" s="1"/>
  <c r="GW19" i="15200"/>
  <c r="GV19" i="15200"/>
  <c r="GU19" i="15200"/>
  <c r="GT19" i="15200"/>
  <c r="GS19" i="15200"/>
  <c r="GR19" i="15200"/>
  <c r="GQ19" i="15200"/>
  <c r="GQ194" i="15200" s="1"/>
  <c r="GP19" i="15200"/>
  <c r="GO19" i="15200"/>
  <c r="GO194" i="15200" s="1"/>
  <c r="GN19" i="15200"/>
  <c r="GN194" i="15200" s="1"/>
  <c r="GM19" i="15200"/>
  <c r="GM194" i="15200" s="1"/>
  <c r="GL19" i="15200"/>
  <c r="GL194" i="15200" s="1"/>
  <c r="GK19" i="15200"/>
  <c r="GJ19" i="15200"/>
  <c r="GJ194" i="15200" s="1"/>
  <c r="GI19" i="15200"/>
  <c r="GH19" i="15200"/>
  <c r="GG19" i="15200"/>
  <c r="GF19" i="15200"/>
  <c r="GE19" i="15200"/>
  <c r="GE194" i="15200" s="1"/>
  <c r="GD19" i="15200"/>
  <c r="GC19" i="15200"/>
  <c r="GC194" i="15200" s="1"/>
  <c r="GB19" i="15200"/>
  <c r="GB194" i="15200" s="1"/>
  <c r="GA19" i="15200"/>
  <c r="GA194" i="15200" s="1"/>
  <c r="FZ19" i="15200"/>
  <c r="FZ194" i="15200" s="1"/>
  <c r="FY19" i="15200"/>
  <c r="FX19" i="15200"/>
  <c r="FX194" i="15200" s="1"/>
  <c r="FW19" i="15200"/>
  <c r="FV19" i="15200"/>
  <c r="FU19" i="15200"/>
  <c r="FT19" i="15200"/>
  <c r="FS19" i="15200"/>
  <c r="FS194" i="15200" s="1"/>
  <c r="FR19" i="15200"/>
  <c r="FQ19" i="15200"/>
  <c r="FQ194" i="15200" s="1"/>
  <c r="FP19" i="15200"/>
  <c r="FP194" i="15200" s="1"/>
  <c r="FO19" i="15200"/>
  <c r="FO194" i="15200" s="1"/>
  <c r="FN19" i="15200"/>
  <c r="FN194" i="15200" s="1"/>
  <c r="FM19" i="15200"/>
  <c r="FL19" i="15200"/>
  <c r="FK19" i="15200"/>
  <c r="FJ19" i="15200"/>
  <c r="FI19" i="15200"/>
  <c r="FH19" i="15200"/>
  <c r="FG19" i="15200"/>
  <c r="FG194" i="15200" s="1"/>
  <c r="FF19" i="15200"/>
  <c r="FE19" i="15200"/>
  <c r="FE194" i="15200" s="1"/>
  <c r="FD19" i="15200"/>
  <c r="FD194" i="15200" s="1"/>
  <c r="FC19" i="15200"/>
  <c r="FC194" i="15200" s="1"/>
  <c r="FB19" i="15200"/>
  <c r="FB194" i="15200" s="1"/>
  <c r="FA19" i="15200"/>
  <c r="EZ19" i="15200"/>
  <c r="EZ194" i="15200" s="1"/>
  <c r="EY19" i="15200"/>
  <c r="EX19" i="15200"/>
  <c r="EW19" i="15200"/>
  <c r="EV19" i="15200"/>
  <c r="EU19" i="15200"/>
  <c r="EU194" i="15200" s="1"/>
  <c r="ET19" i="15200"/>
  <c r="ES19" i="15200"/>
  <c r="ES194" i="15200" s="1"/>
  <c r="ER19" i="15200"/>
  <c r="ER194" i="15200" s="1"/>
  <c r="EQ19" i="15200"/>
  <c r="EQ194" i="15200" s="1"/>
  <c r="EP19" i="15200"/>
  <c r="EP194" i="15200" s="1"/>
  <c r="EO19" i="15200"/>
  <c r="EN19" i="15200"/>
  <c r="EN194" i="15200" s="1"/>
  <c r="EM19" i="15200"/>
  <c r="EL19" i="15200"/>
  <c r="EK19" i="15200"/>
  <c r="EJ19" i="15200"/>
  <c r="EI19" i="15200"/>
  <c r="EI194" i="15200" s="1"/>
  <c r="EH19" i="15200"/>
  <c r="EG19" i="15200"/>
  <c r="EG194" i="15200" s="1"/>
  <c r="EF19" i="15200"/>
  <c r="EF194" i="15200" s="1"/>
  <c r="EE19" i="15200"/>
  <c r="EE194" i="15200" s="1"/>
  <c r="ED19" i="15200"/>
  <c r="ED194" i="15200" s="1"/>
  <c r="EC19" i="15200"/>
  <c r="EB19" i="15200"/>
  <c r="EB194" i="15200" s="1"/>
  <c r="EA19" i="15200"/>
  <c r="DZ19" i="15200"/>
  <c r="DY19" i="15200"/>
  <c r="DX19" i="15200"/>
  <c r="DW19" i="15200"/>
  <c r="DW194" i="15200" s="1"/>
  <c r="DV19" i="15200"/>
  <c r="DU19" i="15200"/>
  <c r="DU194" i="15200" s="1"/>
  <c r="DT19" i="15200"/>
  <c r="DT194" i="15200" s="1"/>
  <c r="DS19" i="15200"/>
  <c r="DS194" i="15200" s="1"/>
  <c r="DR19" i="15200"/>
  <c r="DR194" i="15200" s="1"/>
  <c r="DQ19" i="15200"/>
  <c r="DP19" i="15200"/>
  <c r="DP194" i="15200" s="1"/>
  <c r="DO19" i="15200"/>
  <c r="DN19" i="15200"/>
  <c r="DM19" i="15200"/>
  <c r="DL19" i="15200"/>
  <c r="DK19" i="15200"/>
  <c r="DK194" i="15200" s="1"/>
  <c r="DJ19" i="15200"/>
  <c r="DI19" i="15200"/>
  <c r="DI194" i="15200" s="1"/>
  <c r="DH19" i="15200"/>
  <c r="DH194" i="15200" s="1"/>
  <c r="DG19" i="15200"/>
  <c r="DG194" i="15200" s="1"/>
  <c r="DF19" i="15200"/>
  <c r="DF194" i="15200" s="1"/>
  <c r="DE19" i="15200"/>
  <c r="DD19" i="15200"/>
  <c r="DD194" i="15200" s="1"/>
  <c r="DC19" i="15200"/>
  <c r="DB19" i="15200"/>
  <c r="DA19" i="15200"/>
  <c r="CZ19" i="15200"/>
  <c r="CY19" i="15200"/>
  <c r="CY194" i="15200" s="1"/>
  <c r="CX19" i="15200"/>
  <c r="CW19" i="15200"/>
  <c r="CW194" i="15200" s="1"/>
  <c r="CV19" i="15200"/>
  <c r="CV194" i="15200" s="1"/>
  <c r="CU19" i="15200"/>
  <c r="CU194" i="15200" s="1"/>
  <c r="CT19" i="15200"/>
  <c r="CT194" i="15200" s="1"/>
  <c r="CS19" i="15200"/>
  <c r="CR19" i="15200"/>
  <c r="CR194" i="15200" s="1"/>
  <c r="CQ19" i="15200"/>
  <c r="CP19" i="15200"/>
  <c r="CO19" i="15200"/>
  <c r="CN19" i="15200"/>
  <c r="CM19" i="15200"/>
  <c r="CM194" i="15200" s="1"/>
  <c r="CL19" i="15200"/>
  <c r="CK19" i="15200"/>
  <c r="CK194" i="15200" s="1"/>
  <c r="CJ19" i="15200"/>
  <c r="CJ194" i="15200" s="1"/>
  <c r="CI19" i="15200"/>
  <c r="CI194" i="15200" s="1"/>
  <c r="CH19" i="15200"/>
  <c r="CH194" i="15200" s="1"/>
  <c r="CG19" i="15200"/>
  <c r="CF19" i="15200"/>
  <c r="CE19" i="15200"/>
  <c r="CD19" i="15200"/>
  <c r="CC19" i="15200"/>
  <c r="CB19" i="15200"/>
  <c r="CA19" i="15200"/>
  <c r="CA194" i="15200" s="1"/>
  <c r="BZ19" i="15200"/>
  <c r="BY19" i="15200"/>
  <c r="BX19" i="15200"/>
  <c r="BX194" i="15200" s="1"/>
  <c r="BW19" i="15200"/>
  <c r="BW194" i="15200" s="1"/>
  <c r="BV19" i="15200"/>
  <c r="BV194" i="15200" s="1"/>
  <c r="BU19" i="15200"/>
  <c r="BT19" i="15200"/>
  <c r="BS19" i="15200"/>
  <c r="BR19" i="15200"/>
  <c r="BQ19" i="15200"/>
  <c r="BP19" i="15200"/>
  <c r="BO19" i="15200"/>
  <c r="BO194" i="15200" s="1"/>
  <c r="BN19" i="15200"/>
  <c r="BM19" i="15200"/>
  <c r="BM194" i="15200" s="1"/>
  <c r="BL19" i="15200"/>
  <c r="BL194" i="15200" s="1"/>
  <c r="BK19" i="15200"/>
  <c r="BK194" i="15200" s="1"/>
  <c r="BJ19" i="15200"/>
  <c r="BJ194" i="15200" s="1"/>
  <c r="BI19" i="15200"/>
  <c r="BH19" i="15200"/>
  <c r="BG19" i="15200"/>
  <c r="BF19" i="15200"/>
  <c r="BE19" i="15200"/>
  <c r="BD19" i="15200"/>
  <c r="BC19" i="15200"/>
  <c r="BC194" i="15200" s="1"/>
  <c r="BB19" i="15200"/>
  <c r="BA19" i="15200"/>
  <c r="AZ19" i="15200"/>
  <c r="AZ194" i="15200" s="1"/>
  <c r="AY19" i="15200"/>
  <c r="AY194" i="15200" s="1"/>
  <c r="AX19" i="15200"/>
  <c r="AX194" i="15200" s="1"/>
  <c r="AW19" i="15200"/>
  <c r="AV19" i="15200"/>
  <c r="AU19" i="15200"/>
  <c r="AT19" i="15200"/>
  <c r="AS19" i="15200"/>
  <c r="AS194" i="15200" s="1"/>
  <c r="AR19" i="15200"/>
  <c r="AQ19" i="15200"/>
  <c r="AQ194" i="15200" s="1"/>
  <c r="AP19" i="15200"/>
  <c r="AO19" i="15200"/>
  <c r="AO194" i="15200" s="1"/>
  <c r="AN19" i="15200"/>
  <c r="AN194" i="15200" s="1"/>
  <c r="AM19" i="15200"/>
  <c r="AM194" i="15200" s="1"/>
  <c r="AL19" i="15200"/>
  <c r="AL194" i="15200" s="1"/>
  <c r="AK19" i="15200"/>
  <c r="AJ19" i="15200"/>
  <c r="AI19" i="15200"/>
  <c r="AH19" i="15200"/>
  <c r="AG19" i="15200"/>
  <c r="AF19" i="15200"/>
  <c r="AE19" i="15200"/>
  <c r="AE194" i="15200" s="1"/>
  <c r="AD19" i="15200"/>
  <c r="AC19" i="15200"/>
  <c r="AC194" i="15200" s="1"/>
  <c r="AB19" i="15200"/>
  <c r="AB194" i="15200" s="1"/>
  <c r="AA19" i="15200"/>
  <c r="AA194" i="15200" s="1"/>
  <c r="Z19" i="15200"/>
  <c r="Z194" i="15200" s="1"/>
  <c r="Y19" i="15200"/>
  <c r="X19" i="15200"/>
  <c r="W19" i="15200"/>
  <c r="V19" i="15200"/>
  <c r="U19" i="15200"/>
  <c r="T19" i="15200"/>
  <c r="S19" i="15200"/>
  <c r="R19" i="15200"/>
  <c r="Q19" i="15200"/>
  <c r="P19" i="15200"/>
  <c r="P194" i="15200" s="1"/>
  <c r="O19" i="15200"/>
  <c r="O194" i="15200" s="1"/>
  <c r="N19" i="15200"/>
  <c r="N194" i="15200" s="1"/>
  <c r="M19" i="15200"/>
  <c r="L19" i="15200"/>
  <c r="K19" i="15200"/>
  <c r="J19" i="15200"/>
  <c r="I19" i="15200"/>
  <c r="H19" i="15200"/>
  <c r="G19" i="15200"/>
  <c r="G194" i="15200" s="1"/>
  <c r="F19" i="15200"/>
  <c r="E19" i="15200"/>
  <c r="E194" i="15200" s="1"/>
  <c r="D19" i="15200"/>
  <c r="D194" i="15200" s="1"/>
  <c r="C19" i="15200"/>
  <c r="C194" i="15200" s="1"/>
  <c r="SM18" i="15200"/>
  <c r="SH18" i="15200"/>
  <c r="SG18" i="15200"/>
  <c r="SF18" i="15200"/>
  <c r="SE18" i="15200"/>
  <c r="SD18" i="15200"/>
  <c r="SC18" i="15200"/>
  <c r="SB18" i="15200"/>
  <c r="SA18" i="15200"/>
  <c r="RZ18" i="15200"/>
  <c r="RY18" i="15200"/>
  <c r="RY192" i="15200" s="1"/>
  <c r="RX18" i="15200"/>
  <c r="RW18" i="15200"/>
  <c r="RV18" i="15200"/>
  <c r="RU18" i="15200"/>
  <c r="RT18" i="15200"/>
  <c r="RS18" i="15200"/>
  <c r="RR18" i="15200"/>
  <c r="RQ18" i="15200"/>
  <c r="RP18" i="15200"/>
  <c r="RO18" i="15200"/>
  <c r="RN18" i="15200"/>
  <c r="RM18" i="15200"/>
  <c r="RL18" i="15200"/>
  <c r="RL192" i="15200" s="1"/>
  <c r="RK18" i="15200"/>
  <c r="RK192" i="15200" s="1"/>
  <c r="RJ18" i="15200"/>
  <c r="RJ192" i="15200" s="1"/>
  <c r="RI18" i="15200"/>
  <c r="RH18" i="15200"/>
  <c r="RG18" i="15200"/>
  <c r="RF18" i="15200"/>
  <c r="RE18" i="15200"/>
  <c r="RD18" i="15200"/>
  <c r="RC18" i="15200"/>
  <c r="RB18" i="15200"/>
  <c r="RA18" i="15200"/>
  <c r="RA192" i="15200" s="1"/>
  <c r="QZ18" i="15200"/>
  <c r="QY18" i="15200"/>
  <c r="QX18" i="15200"/>
  <c r="QW18" i="15200"/>
  <c r="QV18" i="15200"/>
  <c r="QU18" i="15200"/>
  <c r="QT18" i="15200"/>
  <c r="QS18" i="15200"/>
  <c r="QR18" i="15200"/>
  <c r="QQ18" i="15200"/>
  <c r="QP18" i="15200"/>
  <c r="QO18" i="15200"/>
  <c r="QO192" i="15200" s="1"/>
  <c r="QN18" i="15200"/>
  <c r="QM18" i="15200"/>
  <c r="QL18" i="15200"/>
  <c r="QL192" i="15200" s="1"/>
  <c r="QK18" i="15200"/>
  <c r="QJ18" i="15200"/>
  <c r="QI18" i="15200"/>
  <c r="QH18" i="15200"/>
  <c r="QG18" i="15200"/>
  <c r="QF18" i="15200"/>
  <c r="QE18" i="15200"/>
  <c r="QD18" i="15200"/>
  <c r="QC18" i="15200"/>
  <c r="QC192" i="15200" s="1"/>
  <c r="QB18" i="15200"/>
  <c r="QA18" i="15200"/>
  <c r="PZ18" i="15200"/>
  <c r="PY18" i="15200"/>
  <c r="PX18" i="15200"/>
  <c r="PW18" i="15200"/>
  <c r="PV18" i="15200"/>
  <c r="PU18" i="15200"/>
  <c r="PT18" i="15200"/>
  <c r="PT192" i="15200" s="1"/>
  <c r="PS18" i="15200"/>
  <c r="PR18" i="15200"/>
  <c r="PQ18" i="15200"/>
  <c r="PP18" i="15200"/>
  <c r="PP192" i="15200" s="1"/>
  <c r="PO18" i="15200"/>
  <c r="PN18" i="15200"/>
  <c r="PM18" i="15200"/>
  <c r="PL18" i="15200"/>
  <c r="PK18" i="15200"/>
  <c r="PJ18" i="15200"/>
  <c r="PI18" i="15200"/>
  <c r="PH18" i="15200"/>
  <c r="PH192" i="15200" s="1"/>
  <c r="PG18" i="15200"/>
  <c r="PF18" i="15200"/>
  <c r="PE18" i="15200"/>
  <c r="PD18" i="15200"/>
  <c r="PC18" i="15200"/>
  <c r="PB18" i="15200"/>
  <c r="PA18" i="15200"/>
  <c r="OZ18" i="15200"/>
  <c r="OY18" i="15200"/>
  <c r="OX18" i="15200"/>
  <c r="OW18" i="15200"/>
  <c r="OV18" i="15200"/>
  <c r="OU18" i="15200"/>
  <c r="OU192" i="15200" s="1"/>
  <c r="OT18" i="15200"/>
  <c r="OS18" i="15200"/>
  <c r="OR18" i="15200"/>
  <c r="OR192" i="15200" s="1"/>
  <c r="OQ18" i="15200"/>
  <c r="OP18" i="15200"/>
  <c r="OO18" i="15200"/>
  <c r="ON18" i="15200"/>
  <c r="OM18" i="15200"/>
  <c r="OL18" i="15200"/>
  <c r="OK18" i="15200"/>
  <c r="OJ18" i="15200"/>
  <c r="OJ192" i="15200" s="1"/>
  <c r="OI18" i="15200"/>
  <c r="OI192" i="15200" s="1"/>
  <c r="OH18" i="15200"/>
  <c r="OG18" i="15200"/>
  <c r="OG192" i="15200" s="1"/>
  <c r="OF18" i="15200"/>
  <c r="OE18" i="15200"/>
  <c r="OD18" i="15200"/>
  <c r="OC18" i="15200"/>
  <c r="OC192" i="15200" s="1"/>
  <c r="OB18" i="15200"/>
  <c r="OA18" i="15200"/>
  <c r="NZ18" i="15200"/>
  <c r="NY18" i="15200"/>
  <c r="NX18" i="15200"/>
  <c r="NW18" i="15200"/>
  <c r="NV18" i="15200"/>
  <c r="NU18" i="15200"/>
  <c r="NT18" i="15200"/>
  <c r="NS18" i="15200"/>
  <c r="NR18" i="15200"/>
  <c r="NQ18" i="15200"/>
  <c r="NP18" i="15200"/>
  <c r="NO18" i="15200"/>
  <c r="NN18" i="15200"/>
  <c r="NM18" i="15200"/>
  <c r="NL18" i="15200"/>
  <c r="NK18" i="15200"/>
  <c r="NJ18" i="15200"/>
  <c r="NI18" i="15200"/>
  <c r="NI192" i="15200" s="1"/>
  <c r="NH18" i="15200"/>
  <c r="NG18" i="15200"/>
  <c r="NF18" i="15200"/>
  <c r="NE18" i="15200"/>
  <c r="ND18" i="15200"/>
  <c r="NC18" i="15200"/>
  <c r="NB18" i="15200"/>
  <c r="NA18" i="15200"/>
  <c r="MZ18" i="15200"/>
  <c r="MY18" i="15200"/>
  <c r="MX18" i="15200"/>
  <c r="MW18" i="15200"/>
  <c r="MW192" i="15200" s="1"/>
  <c r="MV18" i="15200"/>
  <c r="MU18" i="15200"/>
  <c r="MT18" i="15200"/>
  <c r="MS18" i="15200"/>
  <c r="MR18" i="15200"/>
  <c r="MQ18" i="15200"/>
  <c r="MP18" i="15200"/>
  <c r="MO18" i="15200"/>
  <c r="MN18" i="15200"/>
  <c r="MM18" i="15200"/>
  <c r="ML18" i="15200"/>
  <c r="MK18" i="15200"/>
  <c r="MJ18" i="15200"/>
  <c r="MI18" i="15200"/>
  <c r="MH18" i="15200"/>
  <c r="MG18" i="15200"/>
  <c r="MF18" i="15200"/>
  <c r="ME18" i="15200"/>
  <c r="MD18" i="15200"/>
  <c r="MC18" i="15200"/>
  <c r="MB18" i="15200"/>
  <c r="MA18" i="15200"/>
  <c r="LZ18" i="15200"/>
  <c r="LY18" i="15200"/>
  <c r="LY192" i="15200" s="1"/>
  <c r="LX18" i="15200"/>
  <c r="LW18" i="15200"/>
  <c r="LV18" i="15200"/>
  <c r="LU18" i="15200"/>
  <c r="LT18" i="15200"/>
  <c r="LS18" i="15200"/>
  <c r="LR18" i="15200"/>
  <c r="LQ18" i="15200"/>
  <c r="LP18" i="15200"/>
  <c r="LP192" i="15200" s="1"/>
  <c r="LO18" i="15200"/>
  <c r="LO192" i="15200" s="1"/>
  <c r="LN18" i="15200"/>
  <c r="LM18" i="15200"/>
  <c r="LM192" i="15200" s="1"/>
  <c r="LL18" i="15200"/>
  <c r="LK18" i="15200"/>
  <c r="LJ18" i="15200"/>
  <c r="LI18" i="15200"/>
  <c r="LH18" i="15200"/>
  <c r="LG18" i="15200"/>
  <c r="LF18" i="15200"/>
  <c r="LE18" i="15200"/>
  <c r="LD18" i="15200"/>
  <c r="LC18" i="15200"/>
  <c r="LB18" i="15200"/>
  <c r="LA18" i="15200"/>
  <c r="KZ18" i="15200"/>
  <c r="KZ192" i="15200" s="1"/>
  <c r="KY18" i="15200"/>
  <c r="KX18" i="15200"/>
  <c r="KW18" i="15200"/>
  <c r="KV18" i="15200"/>
  <c r="KU18" i="15200"/>
  <c r="KT18" i="15200"/>
  <c r="KS18" i="15200"/>
  <c r="KR18" i="15200"/>
  <c r="KQ18" i="15200"/>
  <c r="KP18" i="15200"/>
  <c r="KO18" i="15200"/>
  <c r="KO192" i="15200" s="1"/>
  <c r="KN18" i="15200"/>
  <c r="KM18" i="15200"/>
  <c r="KL18" i="15200"/>
  <c r="KK18" i="15200"/>
  <c r="KJ18" i="15200"/>
  <c r="KI18" i="15200"/>
  <c r="KH18" i="15200"/>
  <c r="KG18" i="15200"/>
  <c r="KF18" i="15200"/>
  <c r="KE18" i="15200"/>
  <c r="KD18" i="15200"/>
  <c r="KC18" i="15200"/>
  <c r="KC192" i="15200" s="1"/>
  <c r="KB18" i="15200"/>
  <c r="KA18" i="15200"/>
  <c r="KA192" i="15200" s="1"/>
  <c r="JZ18" i="15200"/>
  <c r="JY18" i="15200"/>
  <c r="JX18" i="15200"/>
  <c r="JW18" i="15200"/>
  <c r="JV18" i="15200"/>
  <c r="JU18" i="15200"/>
  <c r="JT18" i="15200"/>
  <c r="JT192" i="15200" s="1"/>
  <c r="JS18" i="15200"/>
  <c r="JR18" i="15200"/>
  <c r="JQ18" i="15200"/>
  <c r="JQ192" i="15200" s="1"/>
  <c r="JP18" i="15200"/>
  <c r="JP192" i="15200" s="1"/>
  <c r="JP202" i="15200" s="1"/>
  <c r="JO18" i="15200"/>
  <c r="JN18" i="15200"/>
  <c r="JM18" i="15200"/>
  <c r="JL18" i="15200"/>
  <c r="JK18" i="15200"/>
  <c r="JJ18" i="15200"/>
  <c r="JI18" i="15200"/>
  <c r="JH18" i="15200"/>
  <c r="JG18" i="15200"/>
  <c r="JG192" i="15200" s="1"/>
  <c r="JF18" i="15200"/>
  <c r="JE18" i="15200"/>
  <c r="JE192" i="15200" s="1"/>
  <c r="JD18" i="15200"/>
  <c r="JC18" i="15200"/>
  <c r="JB18" i="15200"/>
  <c r="JA18" i="15200"/>
  <c r="JA192" i="15200" s="1"/>
  <c r="IZ18" i="15200"/>
  <c r="IY18" i="15200"/>
  <c r="IX18" i="15200"/>
  <c r="IW18" i="15200"/>
  <c r="IV18" i="15200"/>
  <c r="IU18" i="15200"/>
  <c r="IT18" i="15200"/>
  <c r="IS18" i="15200"/>
  <c r="IR18" i="15200"/>
  <c r="IQ18" i="15200"/>
  <c r="IP18" i="15200"/>
  <c r="IO18" i="15200"/>
  <c r="IN18" i="15200"/>
  <c r="IM18" i="15200"/>
  <c r="IL18" i="15200"/>
  <c r="IK18" i="15200"/>
  <c r="IJ18" i="15200"/>
  <c r="II18" i="15200"/>
  <c r="IH18" i="15200"/>
  <c r="IG18" i="15200"/>
  <c r="IF18" i="15200"/>
  <c r="IE18" i="15200"/>
  <c r="ID18" i="15200"/>
  <c r="IC18" i="15200"/>
  <c r="IC192" i="15200" s="1"/>
  <c r="IB18" i="15200"/>
  <c r="IA18" i="15200"/>
  <c r="HZ18" i="15200"/>
  <c r="HY18" i="15200"/>
  <c r="HX18" i="15200"/>
  <c r="HX192" i="15200" s="1"/>
  <c r="HW18" i="15200"/>
  <c r="HV18" i="15200"/>
  <c r="HU18" i="15200"/>
  <c r="HU192" i="15200" s="1"/>
  <c r="HT18" i="15200"/>
  <c r="HS18" i="15200"/>
  <c r="HR18" i="15200"/>
  <c r="HQ18" i="15200"/>
  <c r="HP18" i="15200"/>
  <c r="HO18" i="15200"/>
  <c r="HN18" i="15200"/>
  <c r="HM18" i="15200"/>
  <c r="HL18" i="15200"/>
  <c r="HK18" i="15200"/>
  <c r="HJ18" i="15200"/>
  <c r="HI18" i="15200"/>
  <c r="HH18" i="15200"/>
  <c r="HH192" i="15200" s="1"/>
  <c r="HG18" i="15200"/>
  <c r="HF18" i="15200"/>
  <c r="HE18" i="15200"/>
  <c r="HD18" i="15200"/>
  <c r="HC18" i="15200"/>
  <c r="HB18" i="15200"/>
  <c r="HA18" i="15200"/>
  <c r="GZ18" i="15200"/>
  <c r="GY18" i="15200"/>
  <c r="GX18" i="15200"/>
  <c r="GW18" i="15200"/>
  <c r="GW192" i="15200" s="1"/>
  <c r="GV18" i="15200"/>
  <c r="GV192" i="15200" s="1"/>
  <c r="GU18" i="15200"/>
  <c r="GT18" i="15200"/>
  <c r="GS18" i="15200"/>
  <c r="GR18" i="15200"/>
  <c r="GQ18" i="15200"/>
  <c r="GP18" i="15200"/>
  <c r="GO18" i="15200"/>
  <c r="GN18" i="15200"/>
  <c r="GM18" i="15200"/>
  <c r="GL18" i="15200"/>
  <c r="GK18" i="15200"/>
  <c r="GJ18" i="15200"/>
  <c r="GI18" i="15200"/>
  <c r="GH18" i="15200"/>
  <c r="GG18" i="15200"/>
  <c r="GF18" i="15200"/>
  <c r="GE18" i="15200"/>
  <c r="GD18" i="15200"/>
  <c r="GC18" i="15200"/>
  <c r="GB18" i="15200"/>
  <c r="GB192" i="15200" s="1"/>
  <c r="GA18" i="15200"/>
  <c r="FZ18" i="15200"/>
  <c r="FY18" i="15200"/>
  <c r="FY192" i="15200" s="1"/>
  <c r="FX18" i="15200"/>
  <c r="FW18" i="15200"/>
  <c r="FV18" i="15200"/>
  <c r="FV192" i="15200" s="1"/>
  <c r="FU18" i="15200"/>
  <c r="FT18" i="15200"/>
  <c r="FS18" i="15200"/>
  <c r="FR18" i="15200"/>
  <c r="FQ18" i="15200"/>
  <c r="FP18" i="15200"/>
  <c r="FO18" i="15200"/>
  <c r="FN18" i="15200"/>
  <c r="FM18" i="15200"/>
  <c r="FL18" i="15200"/>
  <c r="FK18" i="15200"/>
  <c r="FJ18" i="15200"/>
  <c r="FI18" i="15200"/>
  <c r="FH18" i="15200"/>
  <c r="FG18" i="15200"/>
  <c r="FF18" i="15200"/>
  <c r="FE18" i="15200"/>
  <c r="FD18" i="15200"/>
  <c r="FD192" i="15200" s="1"/>
  <c r="FC18" i="15200"/>
  <c r="FB18" i="15200"/>
  <c r="FA18" i="15200"/>
  <c r="FA192" i="15200" s="1"/>
  <c r="EZ18" i="15200"/>
  <c r="EY18" i="15200"/>
  <c r="EY192" i="15200" s="1"/>
  <c r="EX18" i="15200"/>
  <c r="EX192" i="15200" s="1"/>
  <c r="EW18" i="15200"/>
  <c r="EV18" i="15200"/>
  <c r="EU18" i="15200"/>
  <c r="ET18" i="15200"/>
  <c r="ES18" i="15200"/>
  <c r="ER18" i="15200"/>
  <c r="EQ18" i="15200"/>
  <c r="EP18" i="15200"/>
  <c r="EO18" i="15200"/>
  <c r="EN18" i="15200"/>
  <c r="EN192" i="15200" s="1"/>
  <c r="EM18" i="15200"/>
  <c r="EL18" i="15200"/>
  <c r="EK18" i="15200"/>
  <c r="EJ18" i="15200"/>
  <c r="EI18" i="15200"/>
  <c r="EH18" i="15200"/>
  <c r="EG18" i="15200"/>
  <c r="EF18" i="15200"/>
  <c r="EE18" i="15200"/>
  <c r="ED18" i="15200"/>
  <c r="EC18" i="15200"/>
  <c r="EC192" i="15200" s="1"/>
  <c r="EB18" i="15200"/>
  <c r="EA18" i="15200"/>
  <c r="DZ18" i="15200"/>
  <c r="DY18" i="15200"/>
  <c r="DX18" i="15200"/>
  <c r="DW18" i="15200"/>
  <c r="DV18" i="15200"/>
  <c r="DU18" i="15200"/>
  <c r="DT18" i="15200"/>
  <c r="DS18" i="15200"/>
  <c r="DS192" i="15200" s="1"/>
  <c r="DR18" i="15200"/>
  <c r="DQ18" i="15200"/>
  <c r="DQ192" i="15200" s="1"/>
  <c r="DP18" i="15200"/>
  <c r="DO18" i="15200"/>
  <c r="DN18" i="15200"/>
  <c r="DN192" i="15200" s="1"/>
  <c r="DM18" i="15200"/>
  <c r="DL18" i="15200"/>
  <c r="DK18" i="15200"/>
  <c r="DJ18" i="15200"/>
  <c r="DI18" i="15200"/>
  <c r="DH18" i="15200"/>
  <c r="DG18" i="15200"/>
  <c r="DF18" i="15200"/>
  <c r="DE18" i="15200"/>
  <c r="DE192" i="15200" s="1"/>
  <c r="DD18" i="15200"/>
  <c r="DC18" i="15200"/>
  <c r="DB18" i="15200"/>
  <c r="DA18" i="15200"/>
  <c r="CZ18" i="15200"/>
  <c r="CY18" i="15200"/>
  <c r="CY192" i="15200" s="1"/>
  <c r="CX18" i="15200"/>
  <c r="CW18" i="15200"/>
  <c r="CW192" i="15200" s="1"/>
  <c r="CV18" i="15200"/>
  <c r="CU18" i="15200"/>
  <c r="CT18" i="15200"/>
  <c r="CS18" i="15200"/>
  <c r="CR18" i="15200"/>
  <c r="CQ18" i="15200"/>
  <c r="CP18" i="15200"/>
  <c r="CO18" i="15200"/>
  <c r="CN18" i="15200"/>
  <c r="CM18" i="15200"/>
  <c r="CL18" i="15200"/>
  <c r="CK18" i="15200"/>
  <c r="CJ18" i="15200"/>
  <c r="CI18" i="15200"/>
  <c r="CH18" i="15200"/>
  <c r="CG18" i="15200"/>
  <c r="CG192" i="15200" s="1"/>
  <c r="CF18" i="15200"/>
  <c r="CE18" i="15200"/>
  <c r="CD18" i="15200"/>
  <c r="CC18" i="15200"/>
  <c r="CB18" i="15200"/>
  <c r="CA18" i="15200"/>
  <c r="BZ18" i="15200"/>
  <c r="BY18" i="15200"/>
  <c r="BX18" i="15200"/>
  <c r="BW18" i="15200"/>
  <c r="BV18" i="15200"/>
  <c r="BU18" i="15200"/>
  <c r="BU192" i="15200" s="1"/>
  <c r="BT18" i="15200"/>
  <c r="BT192" i="15200" s="1"/>
  <c r="BS18" i="15200"/>
  <c r="BR18" i="15200"/>
  <c r="BQ18" i="15200"/>
  <c r="BP18" i="15200"/>
  <c r="BO18" i="15200"/>
  <c r="BN18" i="15200"/>
  <c r="BM18" i="15200"/>
  <c r="BL18" i="15200"/>
  <c r="BL192" i="15200" s="1"/>
  <c r="BK18" i="15200"/>
  <c r="BJ18" i="15200"/>
  <c r="BI18" i="15200"/>
  <c r="BI192" i="15200" s="1"/>
  <c r="BH18" i="15200"/>
  <c r="BG18" i="15200"/>
  <c r="BF18" i="15200"/>
  <c r="BE18" i="15200"/>
  <c r="BD18" i="15200"/>
  <c r="BC18" i="15200"/>
  <c r="BB18" i="15200"/>
  <c r="BA18" i="15200"/>
  <c r="AZ18" i="15200"/>
  <c r="AY18" i="15200"/>
  <c r="AX18" i="15200"/>
  <c r="AW18" i="15200"/>
  <c r="AV18" i="15200"/>
  <c r="AU18" i="15200"/>
  <c r="AU192" i="15200" s="1"/>
  <c r="AT18" i="15200"/>
  <c r="AS18" i="15200"/>
  <c r="AR18" i="15200"/>
  <c r="AQ18" i="15200"/>
  <c r="AP18" i="15200"/>
  <c r="AO18" i="15200"/>
  <c r="AN18" i="15200"/>
  <c r="AM18" i="15200"/>
  <c r="AM192" i="15200" s="1"/>
  <c r="AL18" i="15200"/>
  <c r="AK18" i="15200"/>
  <c r="AK192" i="15200" s="1"/>
  <c r="AJ18" i="15200"/>
  <c r="AI18" i="15200"/>
  <c r="AH18" i="15200"/>
  <c r="AG18" i="15200"/>
  <c r="AF18" i="15200"/>
  <c r="AE18" i="15200"/>
  <c r="AD18" i="15200"/>
  <c r="AC18" i="15200"/>
  <c r="AB18" i="15200"/>
  <c r="AB192" i="15200" s="1"/>
  <c r="AA18" i="15200"/>
  <c r="Z18" i="15200"/>
  <c r="Y18" i="15200"/>
  <c r="Y192" i="15200" s="1"/>
  <c r="X18" i="15200"/>
  <c r="W18" i="15200"/>
  <c r="V18" i="15200"/>
  <c r="U18" i="15200"/>
  <c r="T18" i="15200"/>
  <c r="S18" i="15200"/>
  <c r="R18" i="15200"/>
  <c r="Q18" i="15200"/>
  <c r="P18" i="15200"/>
  <c r="O18" i="15200"/>
  <c r="N18" i="15200"/>
  <c r="M18" i="15200"/>
  <c r="M192" i="15200" s="1"/>
  <c r="L18" i="15200"/>
  <c r="L192" i="15200" s="1"/>
  <c r="K18" i="15200"/>
  <c r="J18" i="15200"/>
  <c r="I18" i="15200"/>
  <c r="H18" i="15200"/>
  <c r="H192" i="15200" s="1"/>
  <c r="G18" i="15200"/>
  <c r="F18" i="15200"/>
  <c r="E18" i="15200"/>
  <c r="D18" i="15200"/>
  <c r="D192" i="15200" s="1"/>
  <c r="C18" i="15200"/>
  <c r="SM17" i="15200"/>
  <c r="SM16" i="15200"/>
  <c r="IT16" i="15200"/>
  <c r="IT188" i="15200" s="1"/>
  <c r="IS16" i="15200"/>
  <c r="IS188" i="15200" s="1"/>
  <c r="IB16" i="15200"/>
  <c r="IB188" i="15200" s="1"/>
  <c r="GZ16" i="15200"/>
  <c r="GZ188" i="15200" s="1"/>
  <c r="FZ16" i="15200"/>
  <c r="FZ188" i="15200" s="1"/>
  <c r="EF16" i="15200"/>
  <c r="EF188" i="15200" s="1"/>
  <c r="EE16" i="15200"/>
  <c r="EE188" i="15200" s="1"/>
  <c r="ED16" i="15200"/>
  <c r="ED188" i="15200" s="1"/>
  <c r="DT16" i="15200"/>
  <c r="DT188" i="15200" s="1"/>
  <c r="CO16" i="15200"/>
  <c r="CO188" i="15200" s="1"/>
  <c r="CN16" i="15200"/>
  <c r="CN188" i="15200" s="1"/>
  <c r="BJ16" i="15200"/>
  <c r="BJ188" i="15200" s="1"/>
  <c r="AY16" i="15200"/>
  <c r="AY188" i="15200" s="1"/>
  <c r="AX16" i="15200"/>
  <c r="AX188" i="15200" s="1"/>
  <c r="AW16" i="15200"/>
  <c r="AW188" i="15200" s="1"/>
  <c r="AL16" i="15200"/>
  <c r="AL188" i="15200" s="1"/>
  <c r="H16" i="15200"/>
  <c r="H188" i="15200" s="1"/>
  <c r="D16" i="15200"/>
  <c r="D188" i="15200" s="1"/>
  <c r="SM15" i="15200"/>
  <c r="IH15" i="15200"/>
  <c r="IH187" i="15200" s="1"/>
  <c r="IG15" i="15200"/>
  <c r="IG187" i="15200" s="1"/>
  <c r="GQ15" i="15200"/>
  <c r="FG15" i="15200"/>
  <c r="FD15" i="15200"/>
  <c r="ED15" i="15200"/>
  <c r="DT15" i="15200"/>
  <c r="DR15" i="15200"/>
  <c r="DF15" i="15200"/>
  <c r="DF187" i="15200" s="1"/>
  <c r="CT15" i="15200"/>
  <c r="CT187" i="15200" s="1"/>
  <c r="CF15" i="15200"/>
  <c r="CF187" i="15200" s="1"/>
  <c r="BC15" i="15200"/>
  <c r="AT15" i="15200"/>
  <c r="S15" i="15200"/>
  <c r="Q15" i="15200"/>
  <c r="Q187" i="15200" s="1"/>
  <c r="SM14" i="15200"/>
  <c r="SM13" i="15200"/>
  <c r="IO16" i="15200"/>
  <c r="IO188" i="15200" s="1"/>
  <c r="IC16" i="15200"/>
  <c r="IC188" i="15200" s="1"/>
  <c r="IA16" i="15200"/>
  <c r="IA188" i="15200" s="1"/>
  <c r="HO16" i="15200"/>
  <c r="HO188" i="15200" s="1"/>
  <c r="FU16" i="15200"/>
  <c r="FU188" i="15200" s="1"/>
  <c r="FT16" i="15200"/>
  <c r="FI16" i="15200"/>
  <c r="FI188" i="15200" s="1"/>
  <c r="EU16" i="15200"/>
  <c r="EU188" i="15200" s="1"/>
  <c r="DE16" i="15200"/>
  <c r="DE188" i="15200" s="1"/>
  <c r="CB16" i="15200"/>
  <c r="CB188" i="15200" s="1"/>
  <c r="BK16" i="15200"/>
  <c r="BK188" i="15200" s="1"/>
  <c r="U16" i="15200"/>
  <c r="U188" i="15200" s="1"/>
  <c r="S16" i="15200"/>
  <c r="SM12" i="15200"/>
  <c r="IU15" i="15200"/>
  <c r="IS15" i="15200"/>
  <c r="IQ15" i="15200"/>
  <c r="GS15" i="15200"/>
  <c r="FP15" i="15200"/>
  <c r="EQ15" i="15200"/>
  <c r="EP15" i="15200"/>
  <c r="EF15" i="15200"/>
  <c r="EE15" i="15200"/>
  <c r="DS15" i="15200"/>
  <c r="DG15" i="15200"/>
  <c r="CG15" i="15200"/>
  <c r="BS15" i="15200"/>
  <c r="BE15" i="15200"/>
  <c r="AB15" i="15200"/>
  <c r="O15" i="15200"/>
  <c r="O21" i="15200" s="1"/>
  <c r="C15" i="15200"/>
  <c r="SM11" i="15200"/>
  <c r="HQ16" i="15200"/>
  <c r="HQ188" i="15200" s="1"/>
  <c r="HG15" i="15200"/>
  <c r="HC15" i="15200"/>
  <c r="GK23" i="15200"/>
  <c r="GJ16" i="15200"/>
  <c r="GJ188" i="15200" s="1"/>
  <c r="FV23" i="15200"/>
  <c r="FU23" i="15200"/>
  <c r="FT15" i="15200"/>
  <c r="FT187" i="15200" s="1"/>
  <c r="EP16" i="15200"/>
  <c r="EP188" i="15200" s="1"/>
  <c r="DC15" i="15200"/>
  <c r="CT16" i="15200"/>
  <c r="CT188" i="15200" s="1"/>
  <c r="CD16" i="15200"/>
  <c r="CD188" i="15200" s="1"/>
  <c r="BR15" i="15200"/>
  <c r="BO15" i="15200"/>
  <c r="BN15" i="15200"/>
  <c r="BL16" i="15200"/>
  <c r="BL188" i="15200" s="1"/>
  <c r="AX23" i="15200"/>
  <c r="AW23" i="15200"/>
  <c r="AG15" i="15200"/>
  <c r="AG187" i="15200" s="1"/>
  <c r="AF15" i="15200"/>
  <c r="AF187" i="15200" s="1"/>
  <c r="AE15" i="15200"/>
  <c r="AD15" i="15200"/>
  <c r="Q16" i="15200"/>
  <c r="Q188" i="15200" s="1"/>
  <c r="SM10" i="15200"/>
  <c r="IE204" i="15200"/>
  <c r="ID204" i="15200"/>
  <c r="GU79" i="15200"/>
  <c r="GU181" i="15200" s="1"/>
  <c r="GI186" i="15200"/>
  <c r="GC186" i="15200"/>
  <c r="FQ186" i="15200"/>
  <c r="FL186" i="15200"/>
  <c r="FK204" i="15200"/>
  <c r="FF204" i="15200"/>
  <c r="EA204" i="15200"/>
  <c r="DC79" i="15200"/>
  <c r="DC181" i="15200" s="1"/>
  <c r="CJ79" i="15200"/>
  <c r="CJ181" i="15200" s="1"/>
  <c r="CE204" i="15200"/>
  <c r="AI204" i="15200"/>
  <c r="M186" i="15200"/>
  <c r="K186" i="15200"/>
  <c r="SM9" i="15200"/>
  <c r="G4" i="15200"/>
  <c r="V3" i="15200"/>
  <c r="V2" i="15200"/>
  <c r="V1" i="15200"/>
  <c r="RK22" i="15200" l="1"/>
  <c r="RK194" i="15200"/>
  <c r="RL194" i="15200"/>
  <c r="RL21" i="15200"/>
  <c r="MC194" i="15200"/>
  <c r="MC22" i="15200"/>
  <c r="QS194" i="15200"/>
  <c r="QS21" i="15200"/>
  <c r="MV21" i="15200"/>
  <c r="QQ194" i="15200"/>
  <c r="QQ21" i="15200"/>
  <c r="AP22" i="15200"/>
  <c r="KP194" i="15200"/>
  <c r="KP21" i="15200"/>
  <c r="MX194" i="15200"/>
  <c r="MX21" i="15200"/>
  <c r="MX22" i="15200"/>
  <c r="PF194" i="15200"/>
  <c r="PF21" i="15200"/>
  <c r="PF22" i="15200"/>
  <c r="RN194" i="15200"/>
  <c r="RN22" i="15200"/>
  <c r="MB194" i="15200"/>
  <c r="MB22" i="15200"/>
  <c r="MB21" i="15200"/>
  <c r="NO194" i="15200"/>
  <c r="NO22" i="15200"/>
  <c r="NO21" i="15200"/>
  <c r="KN194" i="15200"/>
  <c r="KN21" i="15200"/>
  <c r="JD194" i="15200"/>
  <c r="JD21" i="15200"/>
  <c r="KR194" i="15200"/>
  <c r="KR21" i="15200"/>
  <c r="KR22" i="15200"/>
  <c r="MZ194" i="15200"/>
  <c r="MZ22" i="15200"/>
  <c r="MZ21" i="15200"/>
  <c r="NT22" i="15200"/>
  <c r="NT21" i="15200"/>
  <c r="PH194" i="15200"/>
  <c r="PH21" i="15200"/>
  <c r="PH22" i="15200"/>
  <c r="QB194" i="15200"/>
  <c r="QB21" i="15200"/>
  <c r="RP194" i="15200"/>
  <c r="RP21" i="15200"/>
  <c r="RP22" i="15200"/>
  <c r="JS194" i="15200"/>
  <c r="JS21" i="15200"/>
  <c r="JS22" i="15200"/>
  <c r="QR194" i="15200"/>
  <c r="QR22" i="15200"/>
  <c r="QR21" i="15200"/>
  <c r="MA194" i="15200"/>
  <c r="MA22" i="15200"/>
  <c r="MA21" i="15200"/>
  <c r="OJ194" i="15200"/>
  <c r="OJ21" i="15200"/>
  <c r="OJ22" i="15200"/>
  <c r="SE194" i="15200"/>
  <c r="SE21" i="15200"/>
  <c r="JU194" i="15200"/>
  <c r="JU22" i="15200"/>
  <c r="JU21" i="15200"/>
  <c r="JT194" i="15200"/>
  <c r="JT21" i="15200"/>
  <c r="JT22" i="15200"/>
  <c r="LL21" i="15200"/>
  <c r="BG194" i="15200"/>
  <c r="OI194" i="15200"/>
  <c r="OI21" i="15200"/>
  <c r="OI22" i="15200"/>
  <c r="JT197" i="15200"/>
  <c r="S194" i="15200"/>
  <c r="S21" i="15200"/>
  <c r="PW194" i="15200"/>
  <c r="PW22" i="15200"/>
  <c r="PW21" i="15200"/>
  <c r="QW31" i="15200"/>
  <c r="LG194" i="15200"/>
  <c r="LG22" i="15200"/>
  <c r="LG21" i="15200"/>
  <c r="PD194" i="15200"/>
  <c r="PD21" i="15200"/>
  <c r="BI21" i="15200"/>
  <c r="JG31" i="15200"/>
  <c r="NE30" i="15200"/>
  <c r="KS22" i="15200"/>
  <c r="KS194" i="15200"/>
  <c r="NA194" i="15200"/>
  <c r="NA21" i="15200"/>
  <c r="PI194" i="15200"/>
  <c r="PI21" i="15200"/>
  <c r="PI22" i="15200"/>
  <c r="RQ194" i="15200"/>
  <c r="RQ22" i="15200"/>
  <c r="JI194" i="15200"/>
  <c r="JI21" i="15200"/>
  <c r="LQ194" i="15200"/>
  <c r="LQ21" i="15200"/>
  <c r="LQ22" i="15200"/>
  <c r="NY194" i="15200"/>
  <c r="NY22" i="15200"/>
  <c r="KD194" i="15200"/>
  <c r="KD22" i="15200"/>
  <c r="ML194" i="15200"/>
  <c r="ML21" i="15200"/>
  <c r="OT194" i="15200"/>
  <c r="OT21" i="15200"/>
  <c r="RB194" i="15200"/>
  <c r="RB22" i="15200"/>
  <c r="PV32" i="15200"/>
  <c r="JR31" i="15200"/>
  <c r="JR33" i="15200"/>
  <c r="SD33" i="15200"/>
  <c r="SD31" i="15200"/>
  <c r="JS30" i="15200"/>
  <c r="JS32" i="15200"/>
  <c r="PH30" i="15200"/>
  <c r="KK31" i="15200"/>
  <c r="AK29" i="15200"/>
  <c r="KT31" i="15200"/>
  <c r="OB194" i="15200"/>
  <c r="LX21" i="15200"/>
  <c r="NK21" i="15200"/>
  <c r="OY21" i="15200"/>
  <c r="QI21" i="15200"/>
  <c r="LP22" i="15200"/>
  <c r="NL22" i="15200"/>
  <c r="RE22" i="15200"/>
  <c r="AL29" i="15200"/>
  <c r="LR31" i="15200"/>
  <c r="JS33" i="15200"/>
  <c r="OF194" i="15200"/>
  <c r="JF21" i="15200"/>
  <c r="NL21" i="15200"/>
  <c r="QN21" i="15200"/>
  <c r="NM22" i="15200"/>
  <c r="FC29" i="15200"/>
  <c r="KQ33" i="15200"/>
  <c r="JG21" i="15200"/>
  <c r="KQ21" i="15200"/>
  <c r="NM21" i="15200"/>
  <c r="QP21" i="15200"/>
  <c r="RZ21" i="15200"/>
  <c r="JW22" i="15200"/>
  <c r="RG22" i="15200"/>
  <c r="MB29" i="15200"/>
  <c r="MB30" i="15200" s="1"/>
  <c r="RL29" i="15200"/>
  <c r="RL30" i="15200" s="1"/>
  <c r="OH29" i="15200"/>
  <c r="OH31" i="15200" s="1"/>
  <c r="NE31" i="15200"/>
  <c r="JH21" i="15200"/>
  <c r="ME21" i="15200"/>
  <c r="LS22" i="15200"/>
  <c r="BI29" i="15200"/>
  <c r="NK33" i="15200"/>
  <c r="KU21" i="15200"/>
  <c r="PG21" i="15200"/>
  <c r="SB21" i="15200"/>
  <c r="KE22" i="15200"/>
  <c r="LZ22" i="15200"/>
  <c r="NV22" i="15200"/>
  <c r="PR22" i="15200"/>
  <c r="RO22" i="15200"/>
  <c r="KB30" i="15200"/>
  <c r="RE194" i="15200"/>
  <c r="JK21" i="15200"/>
  <c r="KZ21" i="15200"/>
  <c r="MJ21" i="15200"/>
  <c r="NW21" i="15200"/>
  <c r="KF22" i="15200"/>
  <c r="NW22" i="15200"/>
  <c r="PS22" i="15200"/>
  <c r="PP33" i="15200"/>
  <c r="JP21" i="15200"/>
  <c r="LB21" i="15200"/>
  <c r="NX21" i="15200"/>
  <c r="KG22" i="15200"/>
  <c r="NX22" i="15200"/>
  <c r="PT22" i="15200"/>
  <c r="X29" i="15200"/>
  <c r="X30" i="15200" s="1"/>
  <c r="EN29" i="15200"/>
  <c r="EN32" i="15200" s="1"/>
  <c r="RZ194" i="15200"/>
  <c r="LC21" i="15200"/>
  <c r="OA21" i="15200"/>
  <c r="QZ21" i="15200"/>
  <c r="PU22" i="15200"/>
  <c r="RL33" i="15200"/>
  <c r="SC194" i="15200"/>
  <c r="PV29" i="15200"/>
  <c r="PV31" i="15200" s="1"/>
  <c r="KU194" i="15200"/>
  <c r="D202" i="15200"/>
  <c r="GB201" i="15200"/>
  <c r="JW21" i="15200"/>
  <c r="PT21" i="15200"/>
  <c r="MN22" i="15200"/>
  <c r="AY32" i="15200"/>
  <c r="LD194" i="15200"/>
  <c r="AY31" i="15200"/>
  <c r="JG29" i="15200"/>
  <c r="OV29" i="15200"/>
  <c r="OV30" i="15200" s="1"/>
  <c r="BO21" i="15200"/>
  <c r="KE21" i="15200"/>
  <c r="LP21" i="15200"/>
  <c r="OR21" i="15200"/>
  <c r="JH22" i="15200"/>
  <c r="LC22" i="15200"/>
  <c r="MY22" i="15200"/>
  <c r="OU22" i="15200"/>
  <c r="CO29" i="15200"/>
  <c r="CO30" i="15200" s="1"/>
  <c r="KF21" i="15200"/>
  <c r="NC21" i="15200"/>
  <c r="RO21" i="15200"/>
  <c r="JK22" i="15200"/>
  <c r="OV22" i="15200"/>
  <c r="QU22" i="15200"/>
  <c r="AH29" i="15200"/>
  <c r="KI21" i="15200"/>
  <c r="LS21" i="15200"/>
  <c r="NH21" i="15200"/>
  <c r="OU21" i="15200"/>
  <c r="JR22" i="15200"/>
  <c r="OY22" i="15200"/>
  <c r="AJ32" i="15200"/>
  <c r="PS29" i="15200"/>
  <c r="PS31" i="15200" s="1"/>
  <c r="C29" i="15200"/>
  <c r="C31" i="15200" s="1"/>
  <c r="C21" i="15200"/>
  <c r="IS29" i="15200"/>
  <c r="CH21" i="15200"/>
  <c r="CO32" i="15200"/>
  <c r="FL29" i="15200"/>
  <c r="HU29" i="15200"/>
  <c r="ED29" i="15200"/>
  <c r="ED31" i="15200" s="1"/>
  <c r="EE29" i="15200"/>
  <c r="FO29" i="15200"/>
  <c r="FO32" i="15200" s="1"/>
  <c r="CV29" i="15200"/>
  <c r="EF29" i="15200"/>
  <c r="EF30" i="15200" s="1"/>
  <c r="CG21" i="15200"/>
  <c r="DJ29" i="15200"/>
  <c r="DJ31" i="15200" s="1"/>
  <c r="EH29" i="15200"/>
  <c r="ET29" i="15200"/>
  <c r="ET31" i="15200" s="1"/>
  <c r="FU29" i="15200"/>
  <c r="GS29" i="15200"/>
  <c r="GS31" i="15200" s="1"/>
  <c r="CP29" i="15200"/>
  <c r="EU22" i="15200"/>
  <c r="IA22" i="15200"/>
  <c r="DC21" i="15200"/>
  <c r="DF21" i="15200"/>
  <c r="BW29" i="15200"/>
  <c r="BW30" i="15200" s="1"/>
  <c r="EN33" i="15200"/>
  <c r="ET32" i="15200"/>
  <c r="EQ21" i="15200"/>
  <c r="EP22" i="15200"/>
  <c r="ED22" i="15200"/>
  <c r="EE22" i="15200"/>
  <c r="EF22" i="15200"/>
  <c r="ED21" i="15200"/>
  <c r="EE21" i="15200"/>
  <c r="EE23" i="15200" s="1"/>
  <c r="EF21" i="15200"/>
  <c r="DS200" i="15200"/>
  <c r="FH29" i="15200"/>
  <c r="FH30" i="15200" s="1"/>
  <c r="FD21" i="15200"/>
  <c r="FL194" i="15200"/>
  <c r="FG21" i="15200"/>
  <c r="IY21" i="15200"/>
  <c r="AV29" i="15200"/>
  <c r="AV31" i="15200" s="1"/>
  <c r="AY30" i="15200"/>
  <c r="BA194" i="15200"/>
  <c r="AX22" i="15200"/>
  <c r="AY22" i="15200"/>
  <c r="BF29" i="15200"/>
  <c r="BF32" i="15200" s="1"/>
  <c r="IF29" i="15200"/>
  <c r="IF31" i="15200" s="1"/>
  <c r="HB29" i="15200"/>
  <c r="HB30" i="15200" s="1"/>
  <c r="HZ29" i="15200"/>
  <c r="HX194" i="15200"/>
  <c r="HX196" i="15200" s="1"/>
  <c r="IO29" i="15200"/>
  <c r="IO30" i="15200" s="1"/>
  <c r="IR29" i="15200"/>
  <c r="IR31" i="15200" s="1"/>
  <c r="IR21" i="15200"/>
  <c r="IU22" i="15200"/>
  <c r="IY194" i="15200"/>
  <c r="IV22" i="15200"/>
  <c r="IV23" i="15200" s="1"/>
  <c r="IT21" i="15200"/>
  <c r="IU21" i="15200"/>
  <c r="IV21" i="15200"/>
  <c r="HO22" i="15200"/>
  <c r="CT22" i="15200"/>
  <c r="CN29" i="15200"/>
  <c r="CN30" i="15200" s="1"/>
  <c r="CC29" i="15200"/>
  <c r="DT22" i="15200"/>
  <c r="DT21" i="15200"/>
  <c r="DP29" i="15200"/>
  <c r="DP33" i="15200" s="1"/>
  <c r="CI29" i="15200"/>
  <c r="CI32" i="15200" s="1"/>
  <c r="CU29" i="15200"/>
  <c r="DS29" i="15200"/>
  <c r="DT29" i="15200"/>
  <c r="DT30" i="15200" s="1"/>
  <c r="CC31" i="15200"/>
  <c r="CC30" i="15200"/>
  <c r="DJ33" i="15200"/>
  <c r="DR21" i="15200"/>
  <c r="DS21" i="15200"/>
  <c r="CR29" i="15200"/>
  <c r="CR33" i="15200" s="1"/>
  <c r="BY194" i="15200"/>
  <c r="DG21" i="15200"/>
  <c r="HZ33" i="15200"/>
  <c r="HZ31" i="15200"/>
  <c r="HM29" i="15200"/>
  <c r="GZ22" i="15200"/>
  <c r="HW29" i="15200"/>
  <c r="HW33" i="15200" s="1"/>
  <c r="GL29" i="15200"/>
  <c r="GL32" i="15200" s="1"/>
  <c r="GV194" i="15200"/>
  <c r="GV200" i="15200" s="1"/>
  <c r="HH199" i="15200"/>
  <c r="HH29" i="15200"/>
  <c r="GM29" i="15200"/>
  <c r="GM32" i="15200" s="1"/>
  <c r="GY29" i="15200"/>
  <c r="GY30" i="15200" s="1"/>
  <c r="GJ29" i="15200"/>
  <c r="GJ32" i="15200" s="1"/>
  <c r="HC21" i="15200"/>
  <c r="GK29" i="15200"/>
  <c r="GK30" i="15200" s="1"/>
  <c r="FP29" i="15200"/>
  <c r="FP33" i="15200" s="1"/>
  <c r="FP21" i="15200"/>
  <c r="FP23" i="15200" s="1"/>
  <c r="FU31" i="15200"/>
  <c r="FU33" i="15200"/>
  <c r="FZ22" i="15200"/>
  <c r="BK22" i="15200"/>
  <c r="BL22" i="15200"/>
  <c r="G22" i="15200"/>
  <c r="Q22" i="15200"/>
  <c r="D22" i="15200"/>
  <c r="Q194" i="15200"/>
  <c r="AL33" i="15200"/>
  <c r="AB21" i="15200"/>
  <c r="AE21" i="15200"/>
  <c r="AL22" i="15200"/>
  <c r="Q20" i="15200"/>
  <c r="FH204" i="15200"/>
  <c r="FH186" i="15200"/>
  <c r="FH79" i="15200"/>
  <c r="FH181" i="15200" s="1"/>
  <c r="AC16" i="15200"/>
  <c r="AC188" i="15200" s="1"/>
  <c r="AC15" i="15200"/>
  <c r="AC183" i="15200" s="1"/>
  <c r="AG204" i="15200"/>
  <c r="AG79" i="15200"/>
  <c r="AG181" i="15200" s="1"/>
  <c r="AG186" i="15200"/>
  <c r="HP204" i="15200"/>
  <c r="HP186" i="15200"/>
  <c r="HP79" i="15200"/>
  <c r="HP181" i="15200" s="1"/>
  <c r="IO204" i="15200"/>
  <c r="IO79" i="15200"/>
  <c r="IO181" i="15200" s="1"/>
  <c r="IO186" i="15200"/>
  <c r="R15" i="15200"/>
  <c r="R16" i="15200"/>
  <c r="R188" i="15200" s="1"/>
  <c r="BT16" i="15200"/>
  <c r="BT188" i="15200" s="1"/>
  <c r="BT15" i="15200"/>
  <c r="DA16" i="15200"/>
  <c r="DA188" i="15200" s="1"/>
  <c r="DV16" i="15200"/>
  <c r="DV188" i="15200" s="1"/>
  <c r="DV15" i="15200"/>
  <c r="FX23" i="15200"/>
  <c r="FX15" i="15200"/>
  <c r="FX183" i="15200" s="1"/>
  <c r="FX16" i="15200"/>
  <c r="FX188" i="15200" s="1"/>
  <c r="HZ15" i="15200"/>
  <c r="HZ16" i="15200"/>
  <c r="HZ188" i="15200" s="1"/>
  <c r="BE187" i="15200"/>
  <c r="DG187" i="15200"/>
  <c r="I204" i="15200"/>
  <c r="I186" i="15200"/>
  <c r="I79" i="15200"/>
  <c r="I181" i="15200" s="1"/>
  <c r="CN204" i="15200"/>
  <c r="CN186" i="15200"/>
  <c r="CN79" i="15200"/>
  <c r="CN181" i="15200" s="1"/>
  <c r="DM204" i="15200"/>
  <c r="DM186" i="15200"/>
  <c r="DM79" i="15200"/>
  <c r="DM181" i="15200" s="1"/>
  <c r="GR204" i="15200"/>
  <c r="GR79" i="15200"/>
  <c r="GR181" i="15200" s="1"/>
  <c r="GR186" i="15200"/>
  <c r="HQ204" i="15200"/>
  <c r="HQ186" i="15200"/>
  <c r="HQ79" i="15200"/>
  <c r="HQ181" i="15200" s="1"/>
  <c r="AD187" i="15200"/>
  <c r="AO16" i="15200"/>
  <c r="AO188" i="15200" s="1"/>
  <c r="AO15" i="15200"/>
  <c r="AO21" i="15200" s="1"/>
  <c r="CQ16" i="15200"/>
  <c r="CQ188" i="15200" s="1"/>
  <c r="CQ15" i="15200"/>
  <c r="CQ21" i="15200" s="1"/>
  <c r="EH16" i="15200"/>
  <c r="ES16" i="15200"/>
  <c r="ES188" i="15200" s="1"/>
  <c r="ES15" i="15200"/>
  <c r="GU16" i="15200"/>
  <c r="GU188" i="15200" s="1"/>
  <c r="GU23" i="15200"/>
  <c r="GU15" i="15200"/>
  <c r="GU21" i="15200" s="1"/>
  <c r="IW16" i="15200"/>
  <c r="IW188" i="15200" s="1"/>
  <c r="IW15" i="15200"/>
  <c r="EE187" i="15200"/>
  <c r="EE20" i="15200"/>
  <c r="IQ187" i="15200"/>
  <c r="H204" i="15200"/>
  <c r="H186" i="15200"/>
  <c r="H79" i="15200"/>
  <c r="H181" i="15200" s="1"/>
  <c r="DL204" i="15200"/>
  <c r="DL186" i="15200"/>
  <c r="DL79" i="15200"/>
  <c r="DL181" i="15200" s="1"/>
  <c r="EK204" i="15200"/>
  <c r="EK186" i="15200"/>
  <c r="EK79" i="15200"/>
  <c r="EK181" i="15200" s="1"/>
  <c r="Z186" i="15200"/>
  <c r="Z204" i="15200"/>
  <c r="Z79" i="15200"/>
  <c r="Z181" i="15200" s="1"/>
  <c r="AY204" i="15200"/>
  <c r="AY186" i="15200"/>
  <c r="AY79" i="15200"/>
  <c r="AY181" i="15200" s="1"/>
  <c r="ED186" i="15200"/>
  <c r="ED79" i="15200"/>
  <c r="ED181" i="15200" s="1"/>
  <c r="ED204" i="15200"/>
  <c r="FC204" i="15200"/>
  <c r="FC79" i="15200"/>
  <c r="FC181" i="15200" s="1"/>
  <c r="FC186" i="15200"/>
  <c r="IH204" i="15200"/>
  <c r="IH186" i="15200"/>
  <c r="IH79" i="15200"/>
  <c r="IH181" i="15200" s="1"/>
  <c r="AE187" i="15200"/>
  <c r="AP16" i="15200"/>
  <c r="AP188" i="15200" s="1"/>
  <c r="AP15" i="15200"/>
  <c r="AP182" i="15200" s="1"/>
  <c r="CR15" i="15200"/>
  <c r="CR21" i="15200" s="1"/>
  <c r="CR16" i="15200"/>
  <c r="CR188" i="15200" s="1"/>
  <c r="ET15" i="15200"/>
  <c r="ET16" i="15200"/>
  <c r="GV16" i="15200"/>
  <c r="GV188" i="15200" s="1"/>
  <c r="GV15" i="15200"/>
  <c r="GV21" i="15200" s="1"/>
  <c r="GV23" i="15200" s="1"/>
  <c r="IX16" i="15200"/>
  <c r="IX188" i="15200" s="1"/>
  <c r="IX15" i="15200"/>
  <c r="IX182" i="15200" s="1"/>
  <c r="C187" i="15200"/>
  <c r="AB187" i="15200"/>
  <c r="EF187" i="15200"/>
  <c r="EF20" i="15200"/>
  <c r="FO204" i="15200"/>
  <c r="FO79" i="15200"/>
  <c r="FO181" i="15200" s="1"/>
  <c r="FO186" i="15200"/>
  <c r="HA15" i="15200"/>
  <c r="HA23" i="15200"/>
  <c r="HA16" i="15200"/>
  <c r="HA188" i="15200" s="1"/>
  <c r="CB204" i="15200"/>
  <c r="CB186" i="15200"/>
  <c r="CB79" i="15200"/>
  <c r="CB181" i="15200" s="1"/>
  <c r="DA204" i="15200"/>
  <c r="DA186" i="15200"/>
  <c r="DA79" i="15200"/>
  <c r="DA181" i="15200" s="1"/>
  <c r="GF204" i="15200"/>
  <c r="GF186" i="15200"/>
  <c r="GF79" i="15200"/>
  <c r="GF181" i="15200" s="1"/>
  <c r="HE204" i="15200"/>
  <c r="HE186" i="15200"/>
  <c r="HE79" i="15200"/>
  <c r="HE181" i="15200" s="1"/>
  <c r="AJ15" i="15200"/>
  <c r="AJ16" i="15200"/>
  <c r="AJ188" i="15200" s="1"/>
  <c r="CL15" i="15200"/>
  <c r="CL16" i="15200"/>
  <c r="CL188" i="15200" s="1"/>
  <c r="EN15" i="15200"/>
  <c r="EN182" i="15200" s="1"/>
  <c r="EN16" i="15200"/>
  <c r="EN188" i="15200" s="1"/>
  <c r="IR16" i="15200"/>
  <c r="IR188" i="15200" s="1"/>
  <c r="IR15" i="15200"/>
  <c r="O187" i="15200"/>
  <c r="EQ187" i="15200"/>
  <c r="BD204" i="15200"/>
  <c r="BD79" i="15200"/>
  <c r="BD181" i="15200" s="1"/>
  <c r="BD186" i="15200"/>
  <c r="GG204" i="15200"/>
  <c r="GG186" i="15200"/>
  <c r="GG79" i="15200"/>
  <c r="GG181" i="15200" s="1"/>
  <c r="BG16" i="15200"/>
  <c r="BG188" i="15200" s="1"/>
  <c r="BG23" i="15200"/>
  <c r="BG15" i="15200"/>
  <c r="BG21" i="15200" s="1"/>
  <c r="CT186" i="15200"/>
  <c r="CT204" i="15200"/>
  <c r="CT79" i="15200"/>
  <c r="CT181" i="15200" s="1"/>
  <c r="GX186" i="15200"/>
  <c r="GX79" i="15200"/>
  <c r="GX181" i="15200" s="1"/>
  <c r="GX204" i="15200"/>
  <c r="HW204" i="15200"/>
  <c r="HW79" i="15200"/>
  <c r="HW181" i="15200" s="1"/>
  <c r="HW186" i="15200"/>
  <c r="F16" i="15200"/>
  <c r="F15" i="15200"/>
  <c r="HC187" i="15200"/>
  <c r="BV186" i="15200"/>
  <c r="BV204" i="15200"/>
  <c r="BV79" i="15200"/>
  <c r="BV181" i="15200" s="1"/>
  <c r="CU204" i="15200"/>
  <c r="CU186" i="15200"/>
  <c r="CU79" i="15200"/>
  <c r="CU181" i="15200" s="1"/>
  <c r="FZ186" i="15200"/>
  <c r="FZ204" i="15200"/>
  <c r="FZ79" i="15200"/>
  <c r="FZ181" i="15200" s="1"/>
  <c r="GY204" i="15200"/>
  <c r="GY79" i="15200"/>
  <c r="GY181" i="15200" s="1"/>
  <c r="GY186" i="15200"/>
  <c r="CE16" i="15200"/>
  <c r="CE188" i="15200" s="1"/>
  <c r="CE15" i="15200"/>
  <c r="EG15" i="15200"/>
  <c r="EG21" i="15200" s="1"/>
  <c r="EG16" i="15200"/>
  <c r="EG188" i="15200" s="1"/>
  <c r="GI16" i="15200"/>
  <c r="GI188" i="15200" s="1"/>
  <c r="GI15" i="15200"/>
  <c r="GI182" i="15200" s="1"/>
  <c r="GI23" i="15200"/>
  <c r="IK16" i="15200"/>
  <c r="IK188" i="15200" s="1"/>
  <c r="IK15" i="15200"/>
  <c r="K16" i="15200"/>
  <c r="K188" i="15200" s="1"/>
  <c r="K15" i="15200"/>
  <c r="K21" i="15200" s="1"/>
  <c r="BM15" i="15200"/>
  <c r="BM183" i="15200" s="1"/>
  <c r="BM16" i="15200"/>
  <c r="BM188" i="15200" s="1"/>
  <c r="DO16" i="15200"/>
  <c r="DO188" i="15200" s="1"/>
  <c r="DO15" i="15200"/>
  <c r="FQ16" i="15200"/>
  <c r="FQ188" i="15200" s="1"/>
  <c r="FQ15" i="15200"/>
  <c r="FQ21" i="15200" s="1"/>
  <c r="HG187" i="15200"/>
  <c r="HS16" i="15200"/>
  <c r="HS188" i="15200" s="1"/>
  <c r="HS15" i="15200"/>
  <c r="FU204" i="15200"/>
  <c r="FU79" i="15200"/>
  <c r="FU181" i="15200" s="1"/>
  <c r="FU186" i="15200"/>
  <c r="IZ204" i="15200"/>
  <c r="IZ186" i="15200"/>
  <c r="IZ79" i="15200"/>
  <c r="IZ181" i="15200" s="1"/>
  <c r="IS187" i="15200"/>
  <c r="IS20" i="15200"/>
  <c r="C181" i="15200"/>
  <c r="C204" i="15200"/>
  <c r="C186" i="15200"/>
  <c r="C79" i="15200"/>
  <c r="T204" i="15200"/>
  <c r="T186" i="15200"/>
  <c r="T79" i="15200"/>
  <c r="T181" i="15200" s="1"/>
  <c r="AS204" i="15200"/>
  <c r="AS186" i="15200"/>
  <c r="AS79" i="15200"/>
  <c r="AS181" i="15200" s="1"/>
  <c r="DX204" i="15200"/>
  <c r="DX79" i="15200"/>
  <c r="DX181" i="15200" s="1"/>
  <c r="DX186" i="15200"/>
  <c r="EW204" i="15200"/>
  <c r="EW186" i="15200"/>
  <c r="EW79" i="15200"/>
  <c r="EW181" i="15200" s="1"/>
  <c r="IB204" i="15200"/>
  <c r="IB186" i="15200"/>
  <c r="IB79" i="15200"/>
  <c r="IB181" i="15200" s="1"/>
  <c r="W16" i="15200"/>
  <c r="W188" i="15200" s="1"/>
  <c r="W15" i="15200"/>
  <c r="BY15" i="15200"/>
  <c r="BY21" i="15200" s="1"/>
  <c r="BY16" i="15200"/>
  <c r="BY188" i="15200" s="1"/>
  <c r="EA16" i="15200"/>
  <c r="EA188" i="15200" s="1"/>
  <c r="EA15" i="15200"/>
  <c r="GC16" i="15200"/>
  <c r="GC188" i="15200" s="1"/>
  <c r="GC23" i="15200"/>
  <c r="GC15" i="15200"/>
  <c r="GC21" i="15200" s="1"/>
  <c r="IE16" i="15200"/>
  <c r="IE188" i="15200" s="1"/>
  <c r="IE15" i="15200"/>
  <c r="S182" i="15200"/>
  <c r="AL186" i="15200"/>
  <c r="AL204" i="15200"/>
  <c r="AL79" i="15200"/>
  <c r="AL181" i="15200" s="1"/>
  <c r="BK79" i="15200"/>
  <c r="BK181" i="15200" s="1"/>
  <c r="BK204" i="15200"/>
  <c r="BK186" i="15200"/>
  <c r="EP186" i="15200"/>
  <c r="EP204" i="15200"/>
  <c r="EP79" i="15200"/>
  <c r="EP181" i="15200" s="1"/>
  <c r="IT186" i="15200"/>
  <c r="IT204" i="15200"/>
  <c r="IT79" i="15200"/>
  <c r="IT181" i="15200" s="1"/>
  <c r="AU16" i="15200"/>
  <c r="AU188" i="15200" s="1"/>
  <c r="AU15" i="15200"/>
  <c r="AU21" i="15200" s="1"/>
  <c r="CW16" i="15200"/>
  <c r="CW188" i="15200" s="1"/>
  <c r="CW15" i="15200"/>
  <c r="EY16" i="15200"/>
  <c r="EY188" i="15200" s="1"/>
  <c r="EY15" i="15200"/>
  <c r="EY21" i="15200" s="1"/>
  <c r="DS187" i="15200"/>
  <c r="GP23" i="15200"/>
  <c r="GP16" i="15200"/>
  <c r="GP188" i="15200" s="1"/>
  <c r="GP15" i="15200"/>
  <c r="GP182" i="15200" s="1"/>
  <c r="CG187" i="15200"/>
  <c r="GS187" i="15200"/>
  <c r="IU187" i="15200"/>
  <c r="CC204" i="15200"/>
  <c r="CC186" i="15200"/>
  <c r="CC79" i="15200"/>
  <c r="CC181" i="15200" s="1"/>
  <c r="E15" i="15200"/>
  <c r="E16" i="15200"/>
  <c r="E188" i="15200" s="1"/>
  <c r="BR187" i="15200"/>
  <c r="DI16" i="15200"/>
  <c r="DI188" i="15200" s="1"/>
  <c r="DI15" i="15200"/>
  <c r="FK16" i="15200"/>
  <c r="FK188" i="15200" s="1"/>
  <c r="FK15" i="15200"/>
  <c r="HM23" i="15200"/>
  <c r="HM15" i="15200"/>
  <c r="HM182" i="15200" s="1"/>
  <c r="HM16" i="15200"/>
  <c r="HM188" i="15200" s="1"/>
  <c r="BS187" i="15200"/>
  <c r="FT188" i="15200"/>
  <c r="FT191" i="15200" s="1"/>
  <c r="FT20" i="15200"/>
  <c r="O204" i="15200"/>
  <c r="O186" i="15200"/>
  <c r="O79" i="15200"/>
  <c r="O181" i="15200" s="1"/>
  <c r="DS204" i="15200"/>
  <c r="DS186" i="15200"/>
  <c r="DS79" i="15200"/>
  <c r="DS181" i="15200" s="1"/>
  <c r="BH23" i="15200"/>
  <c r="BH16" i="15200"/>
  <c r="BH188" i="15200" s="1"/>
  <c r="BH15" i="15200"/>
  <c r="DJ16" i="15200"/>
  <c r="DJ188" i="15200" s="1"/>
  <c r="DJ15" i="15200"/>
  <c r="FL23" i="15200"/>
  <c r="FL15" i="15200"/>
  <c r="FL21" i="15200" s="1"/>
  <c r="FL16" i="15200"/>
  <c r="FL188" i="15200" s="1"/>
  <c r="HN23" i="15200"/>
  <c r="HN15" i="15200"/>
  <c r="HN16" i="15200"/>
  <c r="HN188" i="15200" s="1"/>
  <c r="FP187" i="15200"/>
  <c r="AA204" i="15200"/>
  <c r="AA186" i="15200"/>
  <c r="AA79" i="15200"/>
  <c r="AA181" i="15200" s="1"/>
  <c r="DF186" i="15200"/>
  <c r="DF204" i="15200"/>
  <c r="DF79" i="15200"/>
  <c r="DF181" i="15200" s="1"/>
  <c r="EE204" i="15200"/>
  <c r="EE79" i="15200"/>
  <c r="EE181" i="15200" s="1"/>
  <c r="EE186" i="15200"/>
  <c r="HJ186" i="15200"/>
  <c r="HJ204" i="15200"/>
  <c r="HJ79" i="15200"/>
  <c r="HJ181" i="15200" s="1"/>
  <c r="II204" i="15200"/>
  <c r="II79" i="15200"/>
  <c r="II181" i="15200" s="1"/>
  <c r="II186" i="15200"/>
  <c r="DC187" i="15200"/>
  <c r="AR204" i="15200"/>
  <c r="AR79" i="15200"/>
  <c r="AR181" i="15200" s="1"/>
  <c r="AR186" i="15200"/>
  <c r="BQ204" i="15200"/>
  <c r="BQ186" i="15200"/>
  <c r="BQ79" i="15200"/>
  <c r="BQ181" i="15200" s="1"/>
  <c r="EV204" i="15200"/>
  <c r="EV186" i="15200"/>
  <c r="EV79" i="15200"/>
  <c r="EV181" i="15200" s="1"/>
  <c r="BB23" i="15200"/>
  <c r="BB16" i="15200"/>
  <c r="BB188" i="15200" s="1"/>
  <c r="BB15" i="15200"/>
  <c r="DD16" i="15200"/>
  <c r="DD188" i="15200" s="1"/>
  <c r="DD15" i="15200"/>
  <c r="DD21" i="15200" s="1"/>
  <c r="FF16" i="15200"/>
  <c r="FF188" i="15200" s="1"/>
  <c r="FF15" i="15200"/>
  <c r="HH23" i="15200"/>
  <c r="HH16" i="15200"/>
  <c r="HH188" i="15200" s="1"/>
  <c r="HH15" i="15200"/>
  <c r="HH21" i="15200" s="1"/>
  <c r="BJ186" i="15200"/>
  <c r="BJ79" i="15200"/>
  <c r="BJ181" i="15200" s="1"/>
  <c r="BJ204" i="15200"/>
  <c r="CI204" i="15200"/>
  <c r="CI186" i="15200"/>
  <c r="CI79" i="15200"/>
  <c r="CI181" i="15200" s="1"/>
  <c r="FN186" i="15200"/>
  <c r="FN204" i="15200"/>
  <c r="FN79" i="15200"/>
  <c r="FN181" i="15200" s="1"/>
  <c r="GM204" i="15200"/>
  <c r="GM186" i="15200"/>
  <c r="GM79" i="15200"/>
  <c r="GM181" i="15200" s="1"/>
  <c r="X15" i="15200"/>
  <c r="X16" i="15200"/>
  <c r="X188" i="15200" s="1"/>
  <c r="BO187" i="15200"/>
  <c r="BZ15" i="15200"/>
  <c r="BZ16" i="15200"/>
  <c r="BZ188" i="15200" s="1"/>
  <c r="EB15" i="15200"/>
  <c r="EB21" i="15200" s="1"/>
  <c r="EB16" i="15200"/>
  <c r="EB188" i="15200" s="1"/>
  <c r="GD16" i="15200"/>
  <c r="GD188" i="15200" s="1"/>
  <c r="GD23" i="15200"/>
  <c r="GD15" i="15200"/>
  <c r="IF15" i="15200"/>
  <c r="IF21" i="15200" s="1"/>
  <c r="IF16" i="15200"/>
  <c r="IF188" i="15200" s="1"/>
  <c r="EP187" i="15200"/>
  <c r="EP20" i="15200"/>
  <c r="S188" i="15200"/>
  <c r="S184" i="15200"/>
  <c r="J204" i="15200"/>
  <c r="J186" i="15200"/>
  <c r="J79" i="15200"/>
  <c r="J181" i="15200" s="1"/>
  <c r="AT204" i="15200"/>
  <c r="AT186" i="15200"/>
  <c r="AT79" i="15200"/>
  <c r="AT181" i="15200" s="1"/>
  <c r="CD204" i="15200"/>
  <c r="CD186" i="15200"/>
  <c r="CD79" i="15200"/>
  <c r="CD181" i="15200" s="1"/>
  <c r="DN204" i="15200"/>
  <c r="DN186" i="15200"/>
  <c r="DN79" i="15200"/>
  <c r="DN181" i="15200" s="1"/>
  <c r="EX186" i="15200"/>
  <c r="EX204" i="15200"/>
  <c r="EX79" i="15200"/>
  <c r="EX181" i="15200" s="1"/>
  <c r="GH186" i="15200"/>
  <c r="GH204" i="15200"/>
  <c r="HR204" i="15200"/>
  <c r="HR186" i="15200"/>
  <c r="G15" i="15200"/>
  <c r="G16" i="15200"/>
  <c r="G188" i="15200" s="1"/>
  <c r="Y15" i="15200"/>
  <c r="Y16" i="15200"/>
  <c r="Y188" i="15200" s="1"/>
  <c r="AQ16" i="15200"/>
  <c r="AQ188" i="15200" s="1"/>
  <c r="BI16" i="15200"/>
  <c r="BI188" i="15200" s="1"/>
  <c r="BI23" i="15200"/>
  <c r="BI15" i="15200"/>
  <c r="CA15" i="15200"/>
  <c r="CA21" i="15200" s="1"/>
  <c r="CS16" i="15200"/>
  <c r="CS188" i="15200" s="1"/>
  <c r="CS15" i="15200"/>
  <c r="DK15" i="15200"/>
  <c r="DK21" i="15200" s="1"/>
  <c r="DK16" i="15200"/>
  <c r="DK188" i="15200" s="1"/>
  <c r="EC16" i="15200"/>
  <c r="EC188" i="15200" s="1"/>
  <c r="EC15" i="15200"/>
  <c r="EC21" i="15200" s="1"/>
  <c r="EU15" i="15200"/>
  <c r="EU184" i="15200" s="1"/>
  <c r="FM15" i="15200"/>
  <c r="FM16" i="15200"/>
  <c r="FM188" i="15200" s="1"/>
  <c r="GE23" i="15200"/>
  <c r="GE16" i="15200"/>
  <c r="GW16" i="15200"/>
  <c r="GW188" i="15200" s="1"/>
  <c r="GW15" i="15200"/>
  <c r="GW21" i="15200" s="1"/>
  <c r="HO15" i="15200"/>
  <c r="HO21" i="15200" s="1"/>
  <c r="IG16" i="15200"/>
  <c r="IG188" i="15200" s="1"/>
  <c r="IG191" i="15200" s="1"/>
  <c r="IY16" i="15200"/>
  <c r="IY188" i="15200" s="1"/>
  <c r="IY15" i="15200"/>
  <c r="IY23" i="15200"/>
  <c r="FU15" i="15200"/>
  <c r="ER16" i="15200"/>
  <c r="ER188" i="15200" s="1"/>
  <c r="E183" i="15200"/>
  <c r="E192" i="15200"/>
  <c r="Q183" i="15200"/>
  <c r="Q182" i="15200"/>
  <c r="Q192" i="15200"/>
  <c r="AC192" i="15200"/>
  <c r="AO192" i="15200"/>
  <c r="BA192" i="15200"/>
  <c r="BM192" i="15200"/>
  <c r="BY192" i="15200"/>
  <c r="CK192" i="15200"/>
  <c r="DI192" i="15200"/>
  <c r="DU192" i="15200"/>
  <c r="EG192" i="15200"/>
  <c r="EG182" i="15200"/>
  <c r="ES192" i="15200"/>
  <c r="FE192" i="15200"/>
  <c r="FQ192" i="15200"/>
  <c r="GC192" i="15200"/>
  <c r="GO192" i="15200"/>
  <c r="HA192" i="15200"/>
  <c r="HM192" i="15200"/>
  <c r="HY192" i="15200"/>
  <c r="IK183" i="15200"/>
  <c r="IK192" i="15200"/>
  <c r="IK184" i="15200"/>
  <c r="IK182" i="15200"/>
  <c r="IW192" i="15200"/>
  <c r="JI192" i="15200"/>
  <c r="JU192" i="15200"/>
  <c r="KG192" i="15200"/>
  <c r="KS192" i="15200"/>
  <c r="LQ192" i="15200"/>
  <c r="MC192" i="15200"/>
  <c r="MO192" i="15200"/>
  <c r="NA192" i="15200"/>
  <c r="NM192" i="15200"/>
  <c r="OK192" i="15200"/>
  <c r="OW192" i="15200"/>
  <c r="PI192" i="15200"/>
  <c r="PU192" i="15200"/>
  <c r="QG192" i="15200"/>
  <c r="QS192" i="15200"/>
  <c r="RE192" i="15200"/>
  <c r="RQ192" i="15200"/>
  <c r="SC192" i="15200"/>
  <c r="H194" i="15200"/>
  <c r="H201" i="15200" s="1"/>
  <c r="T194" i="15200"/>
  <c r="AF194" i="15200"/>
  <c r="AF21" i="15200"/>
  <c r="AR194" i="15200"/>
  <c r="AR22" i="15200"/>
  <c r="BD194" i="15200"/>
  <c r="BP194" i="15200"/>
  <c r="CB194" i="15200"/>
  <c r="CB22" i="15200"/>
  <c r="CN194" i="15200"/>
  <c r="CN22" i="15200"/>
  <c r="CZ194" i="15200"/>
  <c r="DL194" i="15200"/>
  <c r="DX194" i="15200"/>
  <c r="EJ194" i="15200"/>
  <c r="EV194" i="15200"/>
  <c r="FT194" i="15200"/>
  <c r="FT22" i="15200"/>
  <c r="FT23" i="15200" s="1"/>
  <c r="FT21" i="15200"/>
  <c r="GF194" i="15200"/>
  <c r="GR194" i="15200"/>
  <c r="HD194" i="15200"/>
  <c r="HP194" i="15200"/>
  <c r="IB194" i="15200"/>
  <c r="IB22" i="15200"/>
  <c r="IN194" i="15200"/>
  <c r="IN21" i="15200"/>
  <c r="IN22" i="15200"/>
  <c r="IZ194" i="15200"/>
  <c r="IZ21" i="15200"/>
  <c r="JL194" i="15200"/>
  <c r="JL22" i="15200"/>
  <c r="JL21" i="15200"/>
  <c r="JX194" i="15200"/>
  <c r="JX22" i="15200"/>
  <c r="KJ194" i="15200"/>
  <c r="KJ21" i="15200"/>
  <c r="KV194" i="15200"/>
  <c r="KV21" i="15200"/>
  <c r="LH194" i="15200"/>
  <c r="LH22" i="15200"/>
  <c r="LH21" i="15200"/>
  <c r="LT194" i="15200"/>
  <c r="LT22" i="15200"/>
  <c r="MF194" i="15200"/>
  <c r="MF21" i="15200"/>
  <c r="MR194" i="15200"/>
  <c r="MR21" i="15200"/>
  <c r="MR22" i="15200"/>
  <c r="ND194" i="15200"/>
  <c r="ND22" i="15200"/>
  <c r="ND21" i="15200"/>
  <c r="NP194" i="15200"/>
  <c r="NP22" i="15200"/>
  <c r="NP21" i="15200"/>
  <c r="ON194" i="15200"/>
  <c r="ON21" i="15200"/>
  <c r="OZ22" i="15200"/>
  <c r="OZ194" i="15200"/>
  <c r="OZ21" i="15200"/>
  <c r="PL194" i="15200"/>
  <c r="PL22" i="15200"/>
  <c r="PX194" i="15200"/>
  <c r="PX21" i="15200"/>
  <c r="PX22" i="15200"/>
  <c r="QJ194" i="15200"/>
  <c r="QJ21" i="15200"/>
  <c r="QV194" i="15200"/>
  <c r="QV22" i="15200"/>
  <c r="QV21" i="15200"/>
  <c r="RH194" i="15200"/>
  <c r="RH22" i="15200"/>
  <c r="RT194" i="15200"/>
  <c r="RT21" i="15200"/>
  <c r="SF194" i="15200"/>
  <c r="SF21" i="15200"/>
  <c r="F29" i="15200"/>
  <c r="F31" i="15200" s="1"/>
  <c r="R30" i="15200"/>
  <c r="R32" i="15200"/>
  <c r="R29" i="15200"/>
  <c r="AP29" i="15200"/>
  <c r="AP30" i="15200" s="1"/>
  <c r="BN30" i="15200"/>
  <c r="BN29" i="15200"/>
  <c r="BZ29" i="15200"/>
  <c r="BZ31" i="15200" s="1"/>
  <c r="CL29" i="15200"/>
  <c r="LY32" i="15200"/>
  <c r="KZ200" i="15200"/>
  <c r="KZ196" i="15200"/>
  <c r="KZ197" i="15200"/>
  <c r="KZ199" i="15200"/>
  <c r="KZ201" i="15200"/>
  <c r="KZ202" i="15200"/>
  <c r="KZ195" i="15200"/>
  <c r="KZ198" i="15200"/>
  <c r="RJ197" i="15200"/>
  <c r="GL186" i="15200"/>
  <c r="GL204" i="15200"/>
  <c r="GL79" i="15200"/>
  <c r="GL181" i="15200" s="1"/>
  <c r="BN187" i="15200"/>
  <c r="GT16" i="15200"/>
  <c r="GT188" i="15200" s="1"/>
  <c r="GT23" i="15200"/>
  <c r="GT15" i="15200"/>
  <c r="BF204" i="15200"/>
  <c r="BF186" i="15200"/>
  <c r="BF79" i="15200"/>
  <c r="BF181" i="15200" s="1"/>
  <c r="CP186" i="15200"/>
  <c r="CP204" i="15200"/>
  <c r="CP79" i="15200"/>
  <c r="CP181" i="15200" s="1"/>
  <c r="BO16" i="15200"/>
  <c r="BO188" i="15200" s="1"/>
  <c r="CY16" i="15200"/>
  <c r="CY188" i="15200" s="1"/>
  <c r="CY15" i="15200"/>
  <c r="IM16" i="15200"/>
  <c r="IM188" i="15200" s="1"/>
  <c r="IM15" i="15200"/>
  <c r="IM21" i="15200" s="1"/>
  <c r="AD204" i="15200"/>
  <c r="AD79" i="15200"/>
  <c r="AD181" i="15200" s="1"/>
  <c r="AD186" i="15200"/>
  <c r="BN204" i="15200"/>
  <c r="BN79" i="15200"/>
  <c r="BN181" i="15200" s="1"/>
  <c r="CX204" i="15200"/>
  <c r="CX186" i="15200"/>
  <c r="CX79" i="15200"/>
  <c r="CX181" i="15200" s="1"/>
  <c r="CZ15" i="15200"/>
  <c r="CZ21" i="15200" s="1"/>
  <c r="HV16" i="15200"/>
  <c r="HV188" i="15200" s="1"/>
  <c r="HV15" i="15200"/>
  <c r="HV182" i="15200" s="1"/>
  <c r="MY33" i="15200"/>
  <c r="MY31" i="15200"/>
  <c r="O16" i="15200"/>
  <c r="AE204" i="15200"/>
  <c r="AE186" i="15200"/>
  <c r="AE79" i="15200"/>
  <c r="AE181" i="15200" s="1"/>
  <c r="BO204" i="15200"/>
  <c r="BO79" i="15200"/>
  <c r="BO181" i="15200" s="1"/>
  <c r="CY204" i="15200"/>
  <c r="CY186" i="15200"/>
  <c r="CY79" i="15200"/>
  <c r="CY181" i="15200" s="1"/>
  <c r="FS204" i="15200"/>
  <c r="FS186" i="15200"/>
  <c r="FS79" i="15200"/>
  <c r="FS181" i="15200" s="1"/>
  <c r="GV186" i="15200"/>
  <c r="GV79" i="15200"/>
  <c r="GV181" i="15200" s="1"/>
  <c r="GV204" i="15200"/>
  <c r="IF204" i="15200"/>
  <c r="IF186" i="15200"/>
  <c r="IF79" i="15200"/>
  <c r="IF181" i="15200" s="1"/>
  <c r="P16" i="15200"/>
  <c r="P15" i="15200"/>
  <c r="P21" i="15200" s="1"/>
  <c r="DT23" i="15200"/>
  <c r="GN23" i="15200"/>
  <c r="GN15" i="15200"/>
  <c r="GN21" i="15200" s="1"/>
  <c r="KG29" i="15200"/>
  <c r="KG33" i="15200" s="1"/>
  <c r="SC29" i="15200"/>
  <c r="SC33" i="15200" s="1"/>
  <c r="AF29" i="15200"/>
  <c r="AF32" i="15200" s="1"/>
  <c r="CB29" i="15200"/>
  <c r="CB30" i="15200" s="1"/>
  <c r="DL29" i="15200"/>
  <c r="DL30" i="15200" s="1"/>
  <c r="EJ29" i="15200"/>
  <c r="EJ30" i="15200" s="1"/>
  <c r="EV29" i="15200"/>
  <c r="EV30" i="15200" s="1"/>
  <c r="FH31" i="15200"/>
  <c r="GF29" i="15200"/>
  <c r="GF30" i="15200" s="1"/>
  <c r="HD29" i="15200"/>
  <c r="HD30" i="15200" s="1"/>
  <c r="HP29" i="15200"/>
  <c r="HP30" i="15200" s="1"/>
  <c r="IB29" i="15200"/>
  <c r="IB30" i="15200" s="1"/>
  <c r="IB33" i="15200"/>
  <c r="IN29" i="15200"/>
  <c r="IN31" i="15200" s="1"/>
  <c r="IZ31" i="15200"/>
  <c r="IZ33" i="15200"/>
  <c r="JL29" i="15200"/>
  <c r="JL30" i="15200" s="1"/>
  <c r="JX29" i="15200"/>
  <c r="JX30" i="15200" s="1"/>
  <c r="KJ33" i="15200"/>
  <c r="KJ31" i="15200"/>
  <c r="KV29" i="15200"/>
  <c r="KV30" i="15200" s="1"/>
  <c r="LH29" i="15200"/>
  <c r="LH33" i="15200" s="1"/>
  <c r="LT29" i="15200"/>
  <c r="LT30" i="15200" s="1"/>
  <c r="MF29" i="15200"/>
  <c r="MF30" i="15200" s="1"/>
  <c r="MR29" i="15200"/>
  <c r="MR30" i="15200" s="1"/>
  <c r="MR31" i="15200"/>
  <c r="ND33" i="15200"/>
  <c r="ND31" i="15200"/>
  <c r="ND29" i="15200"/>
  <c r="ND30" i="15200" s="1"/>
  <c r="NP29" i="15200"/>
  <c r="NP30" i="15200" s="1"/>
  <c r="NP31" i="15200"/>
  <c r="OB29" i="15200"/>
  <c r="OB32" i="15200" s="1"/>
  <c r="OB33" i="15200"/>
  <c r="ON31" i="15200"/>
  <c r="ON29" i="15200"/>
  <c r="ON30" i="15200" s="1"/>
  <c r="OZ29" i="15200"/>
  <c r="OZ30" i="15200" s="1"/>
  <c r="PL29" i="15200"/>
  <c r="PL30" i="15200" s="1"/>
  <c r="PL31" i="15200"/>
  <c r="PX33" i="15200"/>
  <c r="PX29" i="15200"/>
  <c r="PX30" i="15200" s="1"/>
  <c r="QJ29" i="15200"/>
  <c r="QJ30" i="15200" s="1"/>
  <c r="QJ33" i="15200"/>
  <c r="QV33" i="15200"/>
  <c r="RH31" i="15200"/>
  <c r="RH29" i="15200"/>
  <c r="RT29" i="15200"/>
  <c r="RT31" i="15200" s="1"/>
  <c r="FF31" i="15200"/>
  <c r="FF33" i="15200"/>
  <c r="R204" i="15200"/>
  <c r="R186" i="15200"/>
  <c r="R79" i="15200"/>
  <c r="R181" i="15200" s="1"/>
  <c r="Y204" i="15200"/>
  <c r="Y79" i="15200"/>
  <c r="Y181" i="15200" s="1"/>
  <c r="Y186" i="15200"/>
  <c r="AF204" i="15200"/>
  <c r="AF79" i="15200"/>
  <c r="AF181" i="15200" s="1"/>
  <c r="AF186" i="15200"/>
  <c r="AM204" i="15200"/>
  <c r="AM186" i="15200"/>
  <c r="AM79" i="15200"/>
  <c r="AM181" i="15200" s="1"/>
  <c r="BB204" i="15200"/>
  <c r="BB186" i="15200"/>
  <c r="BI204" i="15200"/>
  <c r="BI79" i="15200"/>
  <c r="BI181" i="15200" s="1"/>
  <c r="BI186" i="15200"/>
  <c r="BP204" i="15200"/>
  <c r="BP186" i="15200"/>
  <c r="BP79" i="15200"/>
  <c r="BP181" i="15200" s="1"/>
  <c r="BW204" i="15200"/>
  <c r="BW186" i="15200"/>
  <c r="BW79" i="15200"/>
  <c r="BW181" i="15200" s="1"/>
  <c r="CL204" i="15200"/>
  <c r="CL186" i="15200"/>
  <c r="CS204" i="15200"/>
  <c r="CS79" i="15200"/>
  <c r="CS181" i="15200" s="1"/>
  <c r="CS186" i="15200"/>
  <c r="CZ204" i="15200"/>
  <c r="CZ79" i="15200"/>
  <c r="CZ181" i="15200" s="1"/>
  <c r="CZ186" i="15200"/>
  <c r="DG204" i="15200"/>
  <c r="DG79" i="15200"/>
  <c r="DG181" i="15200" s="1"/>
  <c r="DG186" i="15200"/>
  <c r="DV186" i="15200"/>
  <c r="DV204" i="15200"/>
  <c r="EC204" i="15200"/>
  <c r="EC79" i="15200"/>
  <c r="EC181" i="15200" s="1"/>
  <c r="EC186" i="15200"/>
  <c r="EJ204" i="15200"/>
  <c r="EJ79" i="15200"/>
  <c r="EJ181" i="15200" s="1"/>
  <c r="EJ186" i="15200"/>
  <c r="EQ204" i="15200"/>
  <c r="EQ186" i="15200"/>
  <c r="EQ79" i="15200"/>
  <c r="EQ181" i="15200" s="1"/>
  <c r="FM204" i="15200"/>
  <c r="FM79" i="15200"/>
  <c r="FM181" i="15200" s="1"/>
  <c r="FT204" i="15200"/>
  <c r="FT186" i="15200"/>
  <c r="FT79" i="15200"/>
  <c r="FT181" i="15200" s="1"/>
  <c r="GA204" i="15200"/>
  <c r="GA186" i="15200"/>
  <c r="GA79" i="15200"/>
  <c r="GA181" i="15200" s="1"/>
  <c r="GP204" i="15200"/>
  <c r="GP79" i="15200"/>
  <c r="GP181" i="15200" s="1"/>
  <c r="GP186" i="15200"/>
  <c r="GW204" i="15200"/>
  <c r="GW79" i="15200"/>
  <c r="GW181" i="15200" s="1"/>
  <c r="GW186" i="15200"/>
  <c r="HD204" i="15200"/>
  <c r="HD186" i="15200"/>
  <c r="HD79" i="15200"/>
  <c r="HD181" i="15200" s="1"/>
  <c r="HK204" i="15200"/>
  <c r="HK186" i="15200"/>
  <c r="HK79" i="15200"/>
  <c r="HK181" i="15200" s="1"/>
  <c r="HZ204" i="15200"/>
  <c r="HZ186" i="15200"/>
  <c r="HZ79" i="15200"/>
  <c r="HZ181" i="15200" s="1"/>
  <c r="IG204" i="15200"/>
  <c r="IG79" i="15200"/>
  <c r="IG181" i="15200" s="1"/>
  <c r="IG186" i="15200"/>
  <c r="IN204" i="15200"/>
  <c r="IN79" i="15200"/>
  <c r="IN181" i="15200" s="1"/>
  <c r="IN186" i="15200"/>
  <c r="IU204" i="15200"/>
  <c r="IU186" i="15200"/>
  <c r="IU79" i="15200"/>
  <c r="IU181" i="15200" s="1"/>
  <c r="H15" i="15200"/>
  <c r="H21" i="15200" s="1"/>
  <c r="Z15" i="15200"/>
  <c r="Z16" i="15200"/>
  <c r="Z188" i="15200" s="1"/>
  <c r="AI16" i="15200"/>
  <c r="AI188" i="15200" s="1"/>
  <c r="AI15" i="15200"/>
  <c r="AR15" i="15200"/>
  <c r="AR21" i="15200" s="1"/>
  <c r="AR16" i="15200"/>
  <c r="AR188" i="15200" s="1"/>
  <c r="BA15" i="15200"/>
  <c r="BA16" i="15200"/>
  <c r="BA188" i="15200" s="1"/>
  <c r="BJ15" i="15200"/>
  <c r="BS16" i="15200"/>
  <c r="BS188" i="15200" s="1"/>
  <c r="BS23" i="15200"/>
  <c r="CB15" i="15200"/>
  <c r="CB184" i="15200" s="1"/>
  <c r="CK16" i="15200"/>
  <c r="CK188" i="15200" s="1"/>
  <c r="CK15" i="15200"/>
  <c r="CK21" i="15200" s="1"/>
  <c r="DC16" i="15200"/>
  <c r="DC188" i="15200" s="1"/>
  <c r="DL15" i="15200"/>
  <c r="DL183" i="15200" s="1"/>
  <c r="DL16" i="15200"/>
  <c r="DL188" i="15200" s="1"/>
  <c r="DU15" i="15200"/>
  <c r="DU21" i="15200" s="1"/>
  <c r="DU16" i="15200"/>
  <c r="DU188" i="15200" s="1"/>
  <c r="ED23" i="15200"/>
  <c r="ED183" i="15200"/>
  <c r="EM16" i="15200"/>
  <c r="EM188" i="15200" s="1"/>
  <c r="EM15" i="15200"/>
  <c r="EV15" i="15200"/>
  <c r="EV21" i="15200" s="1"/>
  <c r="FE16" i="15200"/>
  <c r="FE188" i="15200" s="1"/>
  <c r="FE15" i="15200"/>
  <c r="FN15" i="15200"/>
  <c r="FN21" i="15200" s="1"/>
  <c r="FN23" i="15200"/>
  <c r="FN16" i="15200"/>
  <c r="FN188" i="15200" s="1"/>
  <c r="FW16" i="15200"/>
  <c r="FW188" i="15200" s="1"/>
  <c r="FW15" i="15200"/>
  <c r="FW23" i="15200"/>
  <c r="GF15" i="15200"/>
  <c r="GF16" i="15200"/>
  <c r="GF188" i="15200" s="1"/>
  <c r="GO15" i="15200"/>
  <c r="GO16" i="15200"/>
  <c r="GO188" i="15200" s="1"/>
  <c r="GX23" i="15200"/>
  <c r="GX15" i="15200"/>
  <c r="GX21" i="15200" s="1"/>
  <c r="HG16" i="15200"/>
  <c r="HG188" i="15200" s="1"/>
  <c r="HG23" i="15200"/>
  <c r="HP15" i="15200"/>
  <c r="HP21" i="15200" s="1"/>
  <c r="HP16" i="15200"/>
  <c r="HP188" i="15200" s="1"/>
  <c r="HY16" i="15200"/>
  <c r="HY188" i="15200" s="1"/>
  <c r="HY15" i="15200"/>
  <c r="IH16" i="15200"/>
  <c r="IH188" i="15200" s="1"/>
  <c r="IH191" i="15200" s="1"/>
  <c r="IQ16" i="15200"/>
  <c r="IQ188" i="15200" s="1"/>
  <c r="IZ15" i="15200"/>
  <c r="IZ16" i="15200"/>
  <c r="IZ188" i="15200" s="1"/>
  <c r="IZ23" i="15200"/>
  <c r="GK16" i="15200"/>
  <c r="GK188" i="15200" s="1"/>
  <c r="F192" i="15200"/>
  <c r="R192" i="15200"/>
  <c r="AD192" i="15200"/>
  <c r="AP192" i="15200"/>
  <c r="BB182" i="15200"/>
  <c r="BB192" i="15200"/>
  <c r="BB184" i="15200"/>
  <c r="BN192" i="15200"/>
  <c r="BZ192" i="15200"/>
  <c r="CL192" i="15200"/>
  <c r="CX192" i="15200"/>
  <c r="DJ192" i="15200"/>
  <c r="DV192" i="15200"/>
  <c r="EH192" i="15200"/>
  <c r="ET192" i="15200"/>
  <c r="ET184" i="15200"/>
  <c r="FF192" i="15200"/>
  <c r="FR192" i="15200"/>
  <c r="GD192" i="15200"/>
  <c r="GP192" i="15200"/>
  <c r="HB192" i="15200"/>
  <c r="HN192" i="15200"/>
  <c r="IL192" i="15200"/>
  <c r="IX192" i="15200"/>
  <c r="JJ192" i="15200"/>
  <c r="JV192" i="15200"/>
  <c r="KH192" i="15200"/>
  <c r="KT192" i="15200"/>
  <c r="LF192" i="15200"/>
  <c r="LR192" i="15200"/>
  <c r="MD192" i="15200"/>
  <c r="MP192" i="15200"/>
  <c r="NB192" i="15200"/>
  <c r="NN192" i="15200"/>
  <c r="NZ192" i="15200"/>
  <c r="OL192" i="15200"/>
  <c r="OX192" i="15200"/>
  <c r="PJ192" i="15200"/>
  <c r="PV192" i="15200"/>
  <c r="QH192" i="15200"/>
  <c r="QT192" i="15200"/>
  <c r="RF192" i="15200"/>
  <c r="RR192" i="15200"/>
  <c r="SD192" i="15200"/>
  <c r="I194" i="15200"/>
  <c r="I21" i="15200"/>
  <c r="U194" i="15200"/>
  <c r="U22" i="15200"/>
  <c r="AG21" i="15200"/>
  <c r="AG194" i="15200"/>
  <c r="AS22" i="15200"/>
  <c r="BE194" i="15200"/>
  <c r="BE21" i="15200"/>
  <c r="BQ194" i="15200"/>
  <c r="CC194" i="15200"/>
  <c r="CO22" i="15200"/>
  <c r="CO194" i="15200"/>
  <c r="DA22" i="15200"/>
  <c r="DA194" i="15200"/>
  <c r="DM194" i="15200"/>
  <c r="DY194" i="15200"/>
  <c r="EK194" i="15200"/>
  <c r="EW194" i="15200"/>
  <c r="FI194" i="15200"/>
  <c r="FI22" i="15200"/>
  <c r="FI23" i="15200" s="1"/>
  <c r="FU194" i="15200"/>
  <c r="FU21" i="15200"/>
  <c r="FU22" i="15200"/>
  <c r="GG194" i="15200"/>
  <c r="GS194" i="15200"/>
  <c r="GS21" i="15200"/>
  <c r="HE194" i="15200"/>
  <c r="HQ22" i="15200"/>
  <c r="HQ194" i="15200"/>
  <c r="IC22" i="15200"/>
  <c r="IC194" i="15200"/>
  <c r="IC196" i="15200" s="1"/>
  <c r="IO21" i="15200"/>
  <c r="IO22" i="15200"/>
  <c r="JA194" i="15200"/>
  <c r="JA202" i="15200" s="1"/>
  <c r="JA21" i="15200"/>
  <c r="JA22" i="15200"/>
  <c r="JM21" i="15200"/>
  <c r="JM22" i="15200"/>
  <c r="JM194" i="15200"/>
  <c r="JY21" i="15200"/>
  <c r="JY22" i="15200"/>
  <c r="JY194" i="15200"/>
  <c r="KK194" i="15200"/>
  <c r="KK21" i="15200"/>
  <c r="KK22" i="15200"/>
  <c r="KW194" i="15200"/>
  <c r="KW21" i="15200"/>
  <c r="KW22" i="15200"/>
  <c r="LI194" i="15200"/>
  <c r="LI21" i="15200"/>
  <c r="LI22" i="15200"/>
  <c r="LU194" i="15200"/>
  <c r="LU21" i="15200"/>
  <c r="LU22" i="15200"/>
  <c r="MG194" i="15200"/>
  <c r="MG21" i="15200"/>
  <c r="MG22" i="15200"/>
  <c r="MS194" i="15200"/>
  <c r="MS21" i="15200"/>
  <c r="MS22" i="15200"/>
  <c r="NE194" i="15200"/>
  <c r="NE21" i="15200"/>
  <c r="NE22" i="15200"/>
  <c r="NQ194" i="15200"/>
  <c r="NQ21" i="15200"/>
  <c r="NQ22" i="15200"/>
  <c r="OC194" i="15200"/>
  <c r="OC198" i="15200" s="1"/>
  <c r="OC21" i="15200"/>
  <c r="OC22" i="15200"/>
  <c r="OO194" i="15200"/>
  <c r="OO21" i="15200"/>
  <c r="OO22" i="15200"/>
  <c r="PA21" i="15200"/>
  <c r="PA22" i="15200"/>
  <c r="PA194" i="15200"/>
  <c r="PM194" i="15200"/>
  <c r="PM21" i="15200"/>
  <c r="PM22" i="15200"/>
  <c r="PY194" i="15200"/>
  <c r="PY21" i="15200"/>
  <c r="PY22" i="15200"/>
  <c r="QK194" i="15200"/>
  <c r="QK21" i="15200"/>
  <c r="QK22" i="15200"/>
  <c r="QW194" i="15200"/>
  <c r="QW21" i="15200"/>
  <c r="QW22" i="15200"/>
  <c r="RI194" i="15200"/>
  <c r="RI21" i="15200"/>
  <c r="RI22" i="15200"/>
  <c r="RU194" i="15200"/>
  <c r="RU21" i="15200"/>
  <c r="RU22" i="15200"/>
  <c r="SG194" i="15200"/>
  <c r="SG21" i="15200"/>
  <c r="SG22" i="15200"/>
  <c r="CT20" i="15200"/>
  <c r="J29" i="15200"/>
  <c r="J30" i="15200" s="1"/>
  <c r="AH33" i="15200"/>
  <c r="AH31" i="15200"/>
  <c r="AT29" i="15200"/>
  <c r="AT32" i="15200" s="1"/>
  <c r="BR29" i="15200"/>
  <c r="BR30" i="15200" s="1"/>
  <c r="CD29" i="15200"/>
  <c r="CD31" i="15200" s="1"/>
  <c r="CP33" i="15200"/>
  <c r="CP31" i="15200"/>
  <c r="DB29" i="15200"/>
  <c r="DB31" i="15200" s="1"/>
  <c r="DN29" i="15200"/>
  <c r="DN30" i="15200" s="1"/>
  <c r="DZ29" i="15200"/>
  <c r="DZ32" i="15200" s="1"/>
  <c r="EL29" i="15200"/>
  <c r="EL32" i="15200" s="1"/>
  <c r="EX29" i="15200"/>
  <c r="EX30" i="15200" s="1"/>
  <c r="EX31" i="15200"/>
  <c r="FJ29" i="15200"/>
  <c r="FJ32" i="15200" s="1"/>
  <c r="FV29" i="15200"/>
  <c r="FV31" i="15200" s="1"/>
  <c r="GH29" i="15200"/>
  <c r="GH31" i="15200" s="1"/>
  <c r="GH33" i="15200"/>
  <c r="GT29" i="15200"/>
  <c r="GT32" i="15200" s="1"/>
  <c r="HF29" i="15200"/>
  <c r="HF32" i="15200" s="1"/>
  <c r="HR29" i="15200"/>
  <c r="HR31" i="15200" s="1"/>
  <c r="ID29" i="15200"/>
  <c r="ID32" i="15200" s="1"/>
  <c r="IP29" i="15200"/>
  <c r="IP31" i="15200" s="1"/>
  <c r="JB29" i="15200"/>
  <c r="JB32" i="15200" s="1"/>
  <c r="JB33" i="15200"/>
  <c r="JN29" i="15200"/>
  <c r="JN33" i="15200" s="1"/>
  <c r="JZ29" i="15200"/>
  <c r="JZ32" i="15200" s="1"/>
  <c r="KL29" i="15200"/>
  <c r="KL32" i="15200" s="1"/>
  <c r="KX29" i="15200"/>
  <c r="KX32" i="15200" s="1"/>
  <c r="KX31" i="15200"/>
  <c r="LJ29" i="15200"/>
  <c r="LJ33" i="15200" s="1"/>
  <c r="LV29" i="15200"/>
  <c r="LV33" i="15200" s="1"/>
  <c r="MH29" i="15200"/>
  <c r="MH32" i="15200" s="1"/>
  <c r="MH33" i="15200"/>
  <c r="MT33" i="15200"/>
  <c r="MT29" i="15200"/>
  <c r="MT31" i="15200" s="1"/>
  <c r="NF29" i="15200"/>
  <c r="NF32" i="15200" s="1"/>
  <c r="NR29" i="15200"/>
  <c r="OD29" i="15200"/>
  <c r="OD33" i="15200" s="1"/>
  <c r="OP33" i="15200"/>
  <c r="OP29" i="15200"/>
  <c r="OP31" i="15200" s="1"/>
  <c r="PB29" i="15200"/>
  <c r="PB32" i="15200" s="1"/>
  <c r="PN33" i="15200"/>
  <c r="PN29" i="15200"/>
  <c r="PN31" i="15200" s="1"/>
  <c r="PZ29" i="15200"/>
  <c r="PZ31" i="15200" s="1"/>
  <c r="QL29" i="15200"/>
  <c r="QL33" i="15200" s="1"/>
  <c r="QL31" i="15200"/>
  <c r="QX31" i="15200"/>
  <c r="QX29" i="15200"/>
  <c r="QX33" i="15200" s="1"/>
  <c r="RJ29" i="15200"/>
  <c r="RJ33" i="15200" s="1"/>
  <c r="RV29" i="15200"/>
  <c r="RV32" i="15200" s="1"/>
  <c r="SH29" i="15200"/>
  <c r="FL33" i="15200"/>
  <c r="FL30" i="15200"/>
  <c r="SA31" i="15200"/>
  <c r="SA32" i="15200"/>
  <c r="SA30" i="15200"/>
  <c r="FJ31" i="15200"/>
  <c r="JB31" i="15200"/>
  <c r="CL79" i="15200"/>
  <c r="CL181" i="15200" s="1"/>
  <c r="HR79" i="15200"/>
  <c r="HR181" i="15200" s="1"/>
  <c r="EP184" i="15200"/>
  <c r="LE192" i="15200"/>
  <c r="RK202" i="15200"/>
  <c r="RK198" i="15200"/>
  <c r="RK201" i="15200"/>
  <c r="RK200" i="15200"/>
  <c r="RK199" i="15200"/>
  <c r="RK196" i="15200"/>
  <c r="RK195" i="15200"/>
  <c r="RK197" i="15200"/>
  <c r="L15" i="15200"/>
  <c r="L16" i="15200"/>
  <c r="L188" i="15200" s="1"/>
  <c r="AD16" i="15200"/>
  <c r="AD188" i="15200" s="1"/>
  <c r="AV23" i="15200"/>
  <c r="AV15" i="15200"/>
  <c r="AV183" i="15200" s="1"/>
  <c r="AV16" i="15200"/>
  <c r="AV188" i="15200" s="1"/>
  <c r="BX15" i="15200"/>
  <c r="BX21" i="15200" s="1"/>
  <c r="CP16" i="15200"/>
  <c r="CP188" i="15200" s="1"/>
  <c r="CX16" i="15200"/>
  <c r="CX188" i="15200" s="1"/>
  <c r="CX15" i="15200"/>
  <c r="DZ16" i="15200"/>
  <c r="DZ188" i="15200" s="1"/>
  <c r="DZ15" i="15200"/>
  <c r="DZ21" i="15200" s="1"/>
  <c r="EZ15" i="15200"/>
  <c r="EZ184" i="15200" s="1"/>
  <c r="EZ16" i="15200"/>
  <c r="EZ188" i="15200" s="1"/>
  <c r="GB23" i="15200"/>
  <c r="GB15" i="15200"/>
  <c r="GB21" i="15200" s="1"/>
  <c r="GB16" i="15200"/>
  <c r="HB15" i="15200"/>
  <c r="HB23" i="15200"/>
  <c r="HT16" i="15200"/>
  <c r="HT188" i="15200" s="1"/>
  <c r="IL15" i="15200"/>
  <c r="IL16" i="15200"/>
  <c r="IL188" i="15200" s="1"/>
  <c r="IV16" i="15200"/>
  <c r="IV188" i="15200" s="1"/>
  <c r="IV15" i="15200"/>
  <c r="GT186" i="15200"/>
  <c r="GT204" i="15200"/>
  <c r="GT79" i="15200"/>
  <c r="GT181" i="15200" s="1"/>
  <c r="ID186" i="15200"/>
  <c r="ID79" i="15200"/>
  <c r="ID181" i="15200" s="1"/>
  <c r="AW15" i="15200"/>
  <c r="AW183" i="15200" s="1"/>
  <c r="FS23" i="15200"/>
  <c r="FS16" i="15200"/>
  <c r="FS188" i="15200" s="1"/>
  <c r="HU16" i="15200"/>
  <c r="HU188" i="15200" s="1"/>
  <c r="FG187" i="15200"/>
  <c r="CH16" i="15200"/>
  <c r="CH188" i="15200" s="1"/>
  <c r="CH15" i="15200"/>
  <c r="CJ204" i="15200"/>
  <c r="CJ186" i="15200"/>
  <c r="DT204" i="15200"/>
  <c r="DT186" i="15200"/>
  <c r="DT79" i="15200"/>
  <c r="DT181" i="15200" s="1"/>
  <c r="FD79" i="15200"/>
  <c r="FD181" i="15200" s="1"/>
  <c r="FD186" i="15200"/>
  <c r="FD204" i="15200"/>
  <c r="GN204" i="15200"/>
  <c r="GN186" i="15200"/>
  <c r="GN79" i="15200"/>
  <c r="GN181" i="15200" s="1"/>
  <c r="DA15" i="15200"/>
  <c r="DA21" i="15200" s="1"/>
  <c r="EK16" i="15200"/>
  <c r="EK188" i="15200" s="1"/>
  <c r="EK15" i="15200"/>
  <c r="EK21" i="15200" s="1"/>
  <c r="GM23" i="15200"/>
  <c r="GM15" i="15200"/>
  <c r="GM21" i="15200" s="1"/>
  <c r="S187" i="15200"/>
  <c r="S20" i="15200"/>
  <c r="X204" i="15200"/>
  <c r="X79" i="15200"/>
  <c r="X181" i="15200" s="1"/>
  <c r="BH204" i="15200"/>
  <c r="BH186" i="15200"/>
  <c r="BH79" i="15200"/>
  <c r="BH181" i="15200" s="1"/>
  <c r="CR204" i="15200"/>
  <c r="CR186" i="15200"/>
  <c r="CR79" i="15200"/>
  <c r="CR181" i="15200" s="1"/>
  <c r="EI204" i="15200"/>
  <c r="EI186" i="15200"/>
  <c r="EI79" i="15200"/>
  <c r="EI181" i="15200" s="1"/>
  <c r="HX16" i="15200"/>
  <c r="HX188" i="15200" s="1"/>
  <c r="HX15" i="15200"/>
  <c r="HX21" i="15200" s="1"/>
  <c r="AT187" i="15200"/>
  <c r="DR187" i="15200"/>
  <c r="GQ187" i="15200"/>
  <c r="KE33" i="15200"/>
  <c r="KE30" i="15200"/>
  <c r="KE31" i="15200"/>
  <c r="G204" i="15200"/>
  <c r="G186" i="15200"/>
  <c r="G79" i="15200"/>
  <c r="G181" i="15200" s="1"/>
  <c r="N186" i="15200"/>
  <c r="N204" i="15200"/>
  <c r="N79" i="15200"/>
  <c r="N181" i="15200" s="1"/>
  <c r="U204" i="15200"/>
  <c r="U186" i="15200"/>
  <c r="U79" i="15200"/>
  <c r="U181" i="15200" s="1"/>
  <c r="AQ204" i="15200"/>
  <c r="AQ79" i="15200"/>
  <c r="AQ181" i="15200" s="1"/>
  <c r="AQ186" i="15200"/>
  <c r="AX204" i="15200"/>
  <c r="AX186" i="15200"/>
  <c r="BE204" i="15200"/>
  <c r="BE79" i="15200"/>
  <c r="BE181" i="15200" s="1"/>
  <c r="BT204" i="15200"/>
  <c r="BT79" i="15200"/>
  <c r="BT181" i="15200" s="1"/>
  <c r="BT186" i="15200"/>
  <c r="CA186" i="15200"/>
  <c r="CA79" i="15200"/>
  <c r="CA181" i="15200" s="1"/>
  <c r="CA204" i="15200"/>
  <c r="CH204" i="15200"/>
  <c r="CH186" i="15200"/>
  <c r="CH79" i="15200"/>
  <c r="CH181" i="15200" s="1"/>
  <c r="CO186" i="15200"/>
  <c r="CO204" i="15200"/>
  <c r="CO79" i="15200"/>
  <c r="CO181" i="15200" s="1"/>
  <c r="DD204" i="15200"/>
  <c r="DD186" i="15200"/>
  <c r="DD79" i="15200"/>
  <c r="DD181" i="15200" s="1"/>
  <c r="DK204" i="15200"/>
  <c r="DK79" i="15200"/>
  <c r="DK181" i="15200" s="1"/>
  <c r="DK186" i="15200"/>
  <c r="DR204" i="15200"/>
  <c r="DR186" i="15200"/>
  <c r="DR79" i="15200"/>
  <c r="DR181" i="15200" s="1"/>
  <c r="DY204" i="15200"/>
  <c r="DY79" i="15200"/>
  <c r="DY181" i="15200" s="1"/>
  <c r="DY186" i="15200"/>
  <c r="EN204" i="15200"/>
  <c r="EN186" i="15200"/>
  <c r="EN79" i="15200"/>
  <c r="EN181" i="15200" s="1"/>
  <c r="EU186" i="15200"/>
  <c r="EU204" i="15200"/>
  <c r="FB204" i="15200"/>
  <c r="FB186" i="15200"/>
  <c r="FB79" i="15200"/>
  <c r="FB181" i="15200" s="1"/>
  <c r="FI204" i="15200"/>
  <c r="FI186" i="15200"/>
  <c r="FI79" i="15200"/>
  <c r="FI181" i="15200" s="1"/>
  <c r="FX186" i="15200"/>
  <c r="FX79" i="15200"/>
  <c r="FX181" i="15200" s="1"/>
  <c r="FX204" i="15200"/>
  <c r="GE204" i="15200"/>
  <c r="GE79" i="15200"/>
  <c r="GE181" i="15200" s="1"/>
  <c r="GE186" i="15200"/>
  <c r="GS204" i="15200"/>
  <c r="GS186" i="15200"/>
  <c r="GS79" i="15200"/>
  <c r="GS181" i="15200" s="1"/>
  <c r="HH204" i="15200"/>
  <c r="HH79" i="15200"/>
  <c r="HH181" i="15200" s="1"/>
  <c r="HO186" i="15200"/>
  <c r="HO204" i="15200"/>
  <c r="HO79" i="15200"/>
  <c r="HO181" i="15200" s="1"/>
  <c r="HV186" i="15200"/>
  <c r="HV204" i="15200"/>
  <c r="HV79" i="15200"/>
  <c r="HV181" i="15200" s="1"/>
  <c r="IC204" i="15200"/>
  <c r="IC186" i="15200"/>
  <c r="IC79" i="15200"/>
  <c r="IC181" i="15200" s="1"/>
  <c r="IR204" i="15200"/>
  <c r="IR186" i="15200"/>
  <c r="IY204" i="15200"/>
  <c r="IY186" i="15200"/>
  <c r="IY79" i="15200"/>
  <c r="IY181" i="15200" s="1"/>
  <c r="D15" i="15200"/>
  <c r="D182" i="15200" s="1"/>
  <c r="V16" i="15200"/>
  <c r="V188" i="15200" s="1"/>
  <c r="V15" i="15200"/>
  <c r="AN15" i="15200"/>
  <c r="AN182" i="15200" s="1"/>
  <c r="AN16" i="15200"/>
  <c r="AN188" i="15200" s="1"/>
  <c r="BF16" i="15200"/>
  <c r="BF188" i="15200" s="1"/>
  <c r="BF23" i="15200"/>
  <c r="CF16" i="15200"/>
  <c r="CF188" i="15200" s="1"/>
  <c r="CF189" i="15200" s="1"/>
  <c r="CF190" i="15200" s="1"/>
  <c r="DH16" i="15200"/>
  <c r="DH188" i="15200" s="1"/>
  <c r="DH15" i="15200"/>
  <c r="DH21" i="15200" s="1"/>
  <c r="EH15" i="15200"/>
  <c r="EH184" i="15200" s="1"/>
  <c r="FJ16" i="15200"/>
  <c r="FJ15" i="15200"/>
  <c r="FR23" i="15200"/>
  <c r="FR16" i="15200"/>
  <c r="FR188" i="15200" s="1"/>
  <c r="GJ15" i="15200"/>
  <c r="GJ182" i="15200" s="1"/>
  <c r="HL23" i="15200"/>
  <c r="HL15" i="15200"/>
  <c r="HL21" i="15200" s="1"/>
  <c r="HL16" i="15200"/>
  <c r="HL188" i="15200" s="1"/>
  <c r="ID16" i="15200"/>
  <c r="ID188" i="15200" s="1"/>
  <c r="ID15" i="15200"/>
  <c r="ID182" i="15200" s="1"/>
  <c r="QN31" i="15200"/>
  <c r="QN33" i="15200"/>
  <c r="BE186" i="15200"/>
  <c r="JA199" i="15200"/>
  <c r="JA195" i="15200"/>
  <c r="JA198" i="15200"/>
  <c r="JA200" i="15200"/>
  <c r="JA196" i="15200"/>
  <c r="V186" i="15200"/>
  <c r="V204" i="15200"/>
  <c r="GK15" i="15200"/>
  <c r="GK183" i="15200" s="1"/>
  <c r="DT187" i="15200"/>
  <c r="DT20" i="15200"/>
  <c r="HB16" i="15200"/>
  <c r="HB188" i="15200" s="1"/>
  <c r="QQ32" i="15200"/>
  <c r="QQ31" i="15200"/>
  <c r="AX79" i="15200"/>
  <c r="AX181" i="15200" s="1"/>
  <c r="AK204" i="15200"/>
  <c r="AK79" i="15200"/>
  <c r="AK181" i="15200" s="1"/>
  <c r="AK186" i="15200"/>
  <c r="DE204" i="15200"/>
  <c r="DE79" i="15200"/>
  <c r="DE181" i="15200" s="1"/>
  <c r="DE186" i="15200"/>
  <c r="EO204" i="15200"/>
  <c r="EO79" i="15200"/>
  <c r="EO181" i="15200" s="1"/>
  <c r="EO186" i="15200"/>
  <c r="FR204" i="15200"/>
  <c r="FR186" i="15200"/>
  <c r="FR79" i="15200"/>
  <c r="FR181" i="15200" s="1"/>
  <c r="HI204" i="15200"/>
  <c r="HI79" i="15200"/>
  <c r="HI181" i="15200" s="1"/>
  <c r="HI186" i="15200"/>
  <c r="IS204" i="15200"/>
  <c r="IS79" i="15200"/>
  <c r="IS181" i="15200" s="1"/>
  <c r="IS186" i="15200"/>
  <c r="N15" i="15200"/>
  <c r="N21" i="15200" s="1"/>
  <c r="N16" i="15200"/>
  <c r="N188" i="15200" s="1"/>
  <c r="BP15" i="15200"/>
  <c r="BP21" i="15200" s="1"/>
  <c r="BP16" i="15200"/>
  <c r="BP188" i="15200" s="1"/>
  <c r="EJ15" i="15200"/>
  <c r="EJ16" i="15200"/>
  <c r="EJ188" i="15200" s="1"/>
  <c r="FB15" i="15200"/>
  <c r="FB21" i="15200" s="1"/>
  <c r="FB16" i="15200"/>
  <c r="FB188" i="15200" s="1"/>
  <c r="GL15" i="15200"/>
  <c r="GL16" i="15200"/>
  <c r="GL188" i="15200" s="1"/>
  <c r="IN15" i="15200"/>
  <c r="IN23" i="15200"/>
  <c r="ED187" i="15200"/>
  <c r="ED20" i="15200"/>
  <c r="P204" i="15200"/>
  <c r="P186" i="15200"/>
  <c r="P79" i="15200"/>
  <c r="P181" i="15200" s="1"/>
  <c r="HX204" i="15200"/>
  <c r="HX186" i="15200"/>
  <c r="HX79" i="15200"/>
  <c r="HX181" i="15200" s="1"/>
  <c r="HE23" i="15200"/>
  <c r="HE16" i="15200"/>
  <c r="HE188" i="15200" s="1"/>
  <c r="HW16" i="15200"/>
  <c r="HW188" i="15200" s="1"/>
  <c r="HW15" i="15200"/>
  <c r="HW21" i="15200" s="1"/>
  <c r="IO15" i="15200"/>
  <c r="BF15" i="15200"/>
  <c r="BF21" i="15200" s="1"/>
  <c r="FR15" i="15200"/>
  <c r="HE15" i="15200"/>
  <c r="HE21" i="15200" s="1"/>
  <c r="CU32" i="15200"/>
  <c r="CU31" i="15200"/>
  <c r="H198" i="15200"/>
  <c r="HC204" i="15200"/>
  <c r="HC79" i="15200"/>
  <c r="HC181" i="15200" s="1"/>
  <c r="IM186" i="15200"/>
  <c r="IM204" i="15200"/>
  <c r="IM79" i="15200"/>
  <c r="IM181" i="15200" s="1"/>
  <c r="AZ23" i="15200"/>
  <c r="AZ15" i="15200"/>
  <c r="AZ21" i="15200" s="1"/>
  <c r="AZ16" i="15200"/>
  <c r="BR16" i="15200"/>
  <c r="BR188" i="15200" s="1"/>
  <c r="CJ16" i="15200"/>
  <c r="CJ188" i="15200" s="1"/>
  <c r="CJ15" i="15200"/>
  <c r="CJ21" i="15200" s="1"/>
  <c r="EL16" i="15200"/>
  <c r="EL188" i="15200" s="1"/>
  <c r="EL15" i="15200"/>
  <c r="HF16" i="15200"/>
  <c r="HF188" i="15200" s="1"/>
  <c r="HF23" i="15200"/>
  <c r="IP16" i="15200"/>
  <c r="IP188" i="15200" s="1"/>
  <c r="IP15" i="15200"/>
  <c r="CT191" i="15200"/>
  <c r="CT189" i="15200"/>
  <c r="CT190" i="15200" s="1"/>
  <c r="FS15" i="15200"/>
  <c r="FS184" i="15200" s="1"/>
  <c r="HF15" i="15200"/>
  <c r="HF21" i="15200" s="1"/>
  <c r="CZ16" i="15200"/>
  <c r="CZ188" i="15200" s="1"/>
  <c r="DT184" i="15200"/>
  <c r="MO32" i="15200"/>
  <c r="NY29" i="15200"/>
  <c r="NY33" i="15200" s="1"/>
  <c r="T29" i="15200"/>
  <c r="T30" i="15200" s="1"/>
  <c r="BD29" i="15200"/>
  <c r="CN33" i="15200"/>
  <c r="CN31" i="15200"/>
  <c r="DX29" i="15200"/>
  <c r="DX33" i="15200" s="1"/>
  <c r="GR29" i="15200"/>
  <c r="GR30" i="15200" s="1"/>
  <c r="BX204" i="15200"/>
  <c r="BX79" i="15200"/>
  <c r="BX181" i="15200" s="1"/>
  <c r="BX186" i="15200"/>
  <c r="DH204" i="15200"/>
  <c r="DH186" i="15200"/>
  <c r="DH79" i="15200"/>
  <c r="DH181" i="15200" s="1"/>
  <c r="ER204" i="15200"/>
  <c r="ER79" i="15200"/>
  <c r="ER181" i="15200" s="1"/>
  <c r="ER186" i="15200"/>
  <c r="I15" i="15200"/>
  <c r="I16" i="15200"/>
  <c r="AA15" i="15200"/>
  <c r="AA21" i="15200" s="1"/>
  <c r="AA16" i="15200"/>
  <c r="AA188" i="15200" s="1"/>
  <c r="AS16" i="15200"/>
  <c r="AS188" i="15200" s="1"/>
  <c r="AS15" i="15200"/>
  <c r="AS21" i="15200" s="1"/>
  <c r="AS23" i="15200" s="1"/>
  <c r="BK23" i="15200"/>
  <c r="BK15" i="15200"/>
  <c r="BK21" i="15200" s="1"/>
  <c r="CC16" i="15200"/>
  <c r="CC188" i="15200" s="1"/>
  <c r="CC15" i="15200"/>
  <c r="CC21" i="15200" s="1"/>
  <c r="DM16" i="15200"/>
  <c r="DM188" i="15200" s="1"/>
  <c r="DM15" i="15200"/>
  <c r="DM21" i="15200" s="1"/>
  <c r="EW15" i="15200"/>
  <c r="EW21" i="15200" s="1"/>
  <c r="EW16" i="15200"/>
  <c r="EW188" i="15200" s="1"/>
  <c r="FO23" i="15200"/>
  <c r="FO15" i="15200"/>
  <c r="FO184" i="15200" s="1"/>
  <c r="FO16" i="15200"/>
  <c r="FO188" i="15200" s="1"/>
  <c r="GG16" i="15200"/>
  <c r="GG188" i="15200" s="1"/>
  <c r="GG23" i="15200"/>
  <c r="GY23" i="15200"/>
  <c r="GY15" i="15200"/>
  <c r="GY21" i="15200" s="1"/>
  <c r="II16" i="15200"/>
  <c r="II188" i="15200" s="1"/>
  <c r="II15" i="15200"/>
  <c r="ER15" i="15200"/>
  <c r="ER21" i="15200" s="1"/>
  <c r="HQ15" i="15200"/>
  <c r="HQ21" i="15200" s="1"/>
  <c r="HQ23" i="15200" s="1"/>
  <c r="AF16" i="15200"/>
  <c r="AF22" i="15200" s="1"/>
  <c r="GM16" i="15200"/>
  <c r="GM188" i="15200" s="1"/>
  <c r="G184" i="15200"/>
  <c r="G192" i="15200"/>
  <c r="S192" i="15200"/>
  <c r="S183" i="15200"/>
  <c r="AE192" i="15200"/>
  <c r="AQ192" i="15200"/>
  <c r="BC192" i="15200"/>
  <c r="BO192" i="15200"/>
  <c r="CA192" i="15200"/>
  <c r="CM192" i="15200"/>
  <c r="CY182" i="15200"/>
  <c r="DK192" i="15200"/>
  <c r="DW192" i="15200"/>
  <c r="EI192" i="15200"/>
  <c r="EU192" i="15200"/>
  <c r="FG192" i="15200"/>
  <c r="FS192" i="15200"/>
  <c r="GE192" i="15200"/>
  <c r="GQ192" i="15200"/>
  <c r="HC192" i="15200"/>
  <c r="HO192" i="15200"/>
  <c r="HO182" i="15200"/>
  <c r="IA192" i="15200"/>
  <c r="IM192" i="15200"/>
  <c r="IM184" i="15200"/>
  <c r="IM182" i="15200"/>
  <c r="IY192" i="15200"/>
  <c r="JK192" i="15200"/>
  <c r="JW192" i="15200"/>
  <c r="KI192" i="15200"/>
  <c r="KU192" i="15200"/>
  <c r="LG192" i="15200"/>
  <c r="LS192" i="15200"/>
  <c r="ME192" i="15200"/>
  <c r="MQ192" i="15200"/>
  <c r="NC192" i="15200"/>
  <c r="NO192" i="15200"/>
  <c r="OA192" i="15200"/>
  <c r="OM192" i="15200"/>
  <c r="OY192" i="15200"/>
  <c r="PK192" i="15200"/>
  <c r="PW192" i="15200"/>
  <c r="QI192" i="15200"/>
  <c r="QU192" i="15200"/>
  <c r="RG192" i="15200"/>
  <c r="RS192" i="15200"/>
  <c r="SE192" i="15200"/>
  <c r="J194" i="15200"/>
  <c r="V194" i="15200"/>
  <c r="V21" i="15200"/>
  <c r="AH194" i="15200"/>
  <c r="AT194" i="15200"/>
  <c r="AT21" i="15200"/>
  <c r="BF194" i="15200"/>
  <c r="BF22" i="15200"/>
  <c r="BR194" i="15200"/>
  <c r="BR21" i="15200"/>
  <c r="BR23" i="15200" s="1"/>
  <c r="CD194" i="15200"/>
  <c r="CD21" i="15200"/>
  <c r="CD22" i="15200"/>
  <c r="CP194" i="15200"/>
  <c r="CP22" i="15200"/>
  <c r="DB194" i="15200"/>
  <c r="DN194" i="15200"/>
  <c r="DN202" i="15200" s="1"/>
  <c r="DZ194" i="15200"/>
  <c r="DZ22" i="15200"/>
  <c r="EL21" i="15200"/>
  <c r="EL194" i="15200"/>
  <c r="EX194" i="15200"/>
  <c r="EX197" i="15200" s="1"/>
  <c r="FJ194" i="15200"/>
  <c r="FJ21" i="15200"/>
  <c r="FJ23" i="15200" s="1"/>
  <c r="FV194" i="15200"/>
  <c r="FV195" i="15200" s="1"/>
  <c r="GH194" i="15200"/>
  <c r="GT194" i="15200"/>
  <c r="GT21" i="15200"/>
  <c r="GT22" i="15200"/>
  <c r="HF194" i="15200"/>
  <c r="HR194" i="15200"/>
  <c r="ID194" i="15200"/>
  <c r="ID22" i="15200"/>
  <c r="IP194" i="15200"/>
  <c r="IP21" i="15200"/>
  <c r="IP23" i="15200" s="1"/>
  <c r="IP22" i="15200"/>
  <c r="JB194" i="15200"/>
  <c r="JB21" i="15200"/>
  <c r="JB22" i="15200"/>
  <c r="JN194" i="15200"/>
  <c r="JN21" i="15200"/>
  <c r="JN22" i="15200"/>
  <c r="JZ194" i="15200"/>
  <c r="JZ21" i="15200"/>
  <c r="JZ22" i="15200"/>
  <c r="KL194" i="15200"/>
  <c r="KL21" i="15200"/>
  <c r="KL22" i="15200"/>
  <c r="KX194" i="15200"/>
  <c r="KX21" i="15200"/>
  <c r="LJ21" i="15200"/>
  <c r="LJ194" i="15200"/>
  <c r="LJ22" i="15200"/>
  <c r="LV194" i="15200"/>
  <c r="LV21" i="15200"/>
  <c r="LV22" i="15200"/>
  <c r="MH194" i="15200"/>
  <c r="MH21" i="15200"/>
  <c r="MH22" i="15200"/>
  <c r="MT194" i="15200"/>
  <c r="MT21" i="15200"/>
  <c r="MT22" i="15200"/>
  <c r="NF194" i="15200"/>
  <c r="NF21" i="15200"/>
  <c r="NF22" i="15200"/>
  <c r="NR21" i="15200"/>
  <c r="NR22" i="15200"/>
  <c r="OD194" i="15200"/>
  <c r="OD21" i="15200"/>
  <c r="OD22" i="15200"/>
  <c r="OP194" i="15200"/>
  <c r="OP21" i="15200"/>
  <c r="PB194" i="15200"/>
  <c r="PB21" i="15200"/>
  <c r="PB22" i="15200"/>
  <c r="PN21" i="15200"/>
  <c r="PN194" i="15200"/>
  <c r="PN22" i="15200"/>
  <c r="PZ194" i="15200"/>
  <c r="PZ21" i="15200"/>
  <c r="PZ22" i="15200"/>
  <c r="QL194" i="15200"/>
  <c r="QL21" i="15200"/>
  <c r="QX194" i="15200"/>
  <c r="QX21" i="15200"/>
  <c r="QX22" i="15200"/>
  <c r="RJ194" i="15200"/>
  <c r="RJ201" i="15200" s="1"/>
  <c r="RJ21" i="15200"/>
  <c r="RJ22" i="15200"/>
  <c r="RV194" i="15200"/>
  <c r="RV21" i="15200"/>
  <c r="RV22" i="15200"/>
  <c r="SH194" i="15200"/>
  <c r="SH21" i="15200"/>
  <c r="BA23" i="15200"/>
  <c r="GL23" i="15200"/>
  <c r="IR79" i="15200"/>
  <c r="IR181" i="15200" s="1"/>
  <c r="FF186" i="15200"/>
  <c r="LO201" i="15200"/>
  <c r="LO197" i="15200"/>
  <c r="LO199" i="15200"/>
  <c r="LO195" i="15200"/>
  <c r="LO202" i="15200"/>
  <c r="LO198" i="15200"/>
  <c r="LO196" i="15200"/>
  <c r="LO200" i="15200"/>
  <c r="RL200" i="15200"/>
  <c r="RL196" i="15200"/>
  <c r="RL195" i="15200"/>
  <c r="RL197" i="15200"/>
  <c r="RL202" i="15200"/>
  <c r="RL198" i="15200"/>
  <c r="RL201" i="15200"/>
  <c r="RL199" i="15200"/>
  <c r="L204" i="15200"/>
  <c r="L79" i="15200"/>
  <c r="L181" i="15200" s="1"/>
  <c r="S79" i="15200"/>
  <c r="S181" i="15200" s="1"/>
  <c r="S186" i="15200"/>
  <c r="S204" i="15200"/>
  <c r="AV204" i="15200"/>
  <c r="AV186" i="15200"/>
  <c r="AV79" i="15200"/>
  <c r="AV181" i="15200" s="1"/>
  <c r="BC204" i="15200"/>
  <c r="BC186" i="15200"/>
  <c r="BC79" i="15200"/>
  <c r="BC181" i="15200" s="1"/>
  <c r="CF204" i="15200"/>
  <c r="CF79" i="15200"/>
  <c r="CF181" i="15200" s="1"/>
  <c r="CF186" i="15200"/>
  <c r="CM204" i="15200"/>
  <c r="CM79" i="15200"/>
  <c r="CM181" i="15200" s="1"/>
  <c r="CM186" i="15200"/>
  <c r="DP204" i="15200"/>
  <c r="DP79" i="15200"/>
  <c r="DP181" i="15200" s="1"/>
  <c r="DP186" i="15200"/>
  <c r="DW204" i="15200"/>
  <c r="DW186" i="15200"/>
  <c r="DW79" i="15200"/>
  <c r="DW181" i="15200" s="1"/>
  <c r="EZ204" i="15200"/>
  <c r="EZ186" i="15200"/>
  <c r="EZ79" i="15200"/>
  <c r="EZ181" i="15200" s="1"/>
  <c r="FG204" i="15200"/>
  <c r="FG186" i="15200"/>
  <c r="FG79" i="15200"/>
  <c r="FG181" i="15200" s="1"/>
  <c r="GJ204" i="15200"/>
  <c r="GJ79" i="15200"/>
  <c r="GJ181" i="15200" s="1"/>
  <c r="GJ186" i="15200"/>
  <c r="GQ204" i="15200"/>
  <c r="GQ79" i="15200"/>
  <c r="GQ181" i="15200" s="1"/>
  <c r="GQ186" i="15200"/>
  <c r="HT204" i="15200"/>
  <c r="HT79" i="15200"/>
  <c r="HT181" i="15200" s="1"/>
  <c r="HT186" i="15200"/>
  <c r="IA204" i="15200"/>
  <c r="IA79" i="15200"/>
  <c r="IA181" i="15200" s="1"/>
  <c r="IA186" i="15200"/>
  <c r="J16" i="15200"/>
  <c r="J15" i="15200"/>
  <c r="J21" i="15200" s="1"/>
  <c r="AB16" i="15200"/>
  <c r="AB188" i="15200" s="1"/>
  <c r="AT16" i="15200"/>
  <c r="BL23" i="15200"/>
  <c r="BL15" i="15200"/>
  <c r="GH16" i="15200"/>
  <c r="GH188" i="15200" s="1"/>
  <c r="GH23" i="15200"/>
  <c r="GH15" i="15200"/>
  <c r="GH21" i="15200" s="1"/>
  <c r="BX16" i="15200"/>
  <c r="H184" i="15200"/>
  <c r="H183" i="15200"/>
  <c r="H182" i="15200"/>
  <c r="AF192" i="15200"/>
  <c r="AF184" i="15200"/>
  <c r="BD192" i="15200"/>
  <c r="CB192" i="15200"/>
  <c r="CZ192" i="15200"/>
  <c r="DX192" i="15200"/>
  <c r="EV192" i="15200"/>
  <c r="GF192" i="15200"/>
  <c r="HD192" i="15200"/>
  <c r="IB192" i="15200"/>
  <c r="IZ184" i="15200"/>
  <c r="IZ192" i="15200"/>
  <c r="IZ183" i="15200"/>
  <c r="IZ182" i="15200"/>
  <c r="JX192" i="15200"/>
  <c r="LH192" i="15200"/>
  <c r="MF192" i="15200"/>
  <c r="ND192" i="15200"/>
  <c r="KX22" i="15200"/>
  <c r="SH22" i="15200"/>
  <c r="QN30" i="15200"/>
  <c r="DV79" i="15200"/>
  <c r="DV181" i="15200" s="1"/>
  <c r="L186" i="15200"/>
  <c r="AH186" i="15200"/>
  <c r="AH204" i="15200"/>
  <c r="AH79" i="15200"/>
  <c r="AH181" i="15200" s="1"/>
  <c r="BR204" i="15200"/>
  <c r="BR186" i="15200"/>
  <c r="BR79" i="15200"/>
  <c r="BR181" i="15200" s="1"/>
  <c r="DB204" i="15200"/>
  <c r="DB186" i="15200"/>
  <c r="DB79" i="15200"/>
  <c r="DB181" i="15200" s="1"/>
  <c r="EL204" i="15200"/>
  <c r="EL186" i="15200"/>
  <c r="EL79" i="15200"/>
  <c r="EL181" i="15200" s="1"/>
  <c r="FV204" i="15200"/>
  <c r="FV186" i="15200"/>
  <c r="FV79" i="15200"/>
  <c r="FV181" i="15200" s="1"/>
  <c r="HF204" i="15200"/>
  <c r="HF186" i="15200"/>
  <c r="HF79" i="15200"/>
  <c r="HF181" i="15200" s="1"/>
  <c r="IP186" i="15200"/>
  <c r="IP79" i="15200"/>
  <c r="IP181" i="15200" s="1"/>
  <c r="IP204" i="15200"/>
  <c r="AK15" i="15200"/>
  <c r="AK21" i="15200" s="1"/>
  <c r="BC16" i="15200"/>
  <c r="BC23" i="15200"/>
  <c r="BU16" i="15200"/>
  <c r="BU188" i="15200" s="1"/>
  <c r="BU15" i="15200"/>
  <c r="CM15" i="15200"/>
  <c r="CM21" i="15200" s="1"/>
  <c r="CM16" i="15200"/>
  <c r="CM188" i="15200" s="1"/>
  <c r="DE15" i="15200"/>
  <c r="DE183" i="15200" s="1"/>
  <c r="DW16" i="15200"/>
  <c r="DW188" i="15200" s="1"/>
  <c r="DW15" i="15200"/>
  <c r="DW21" i="15200" s="1"/>
  <c r="EO15" i="15200"/>
  <c r="EO16" i="15200"/>
  <c r="EO188" i="15200" s="1"/>
  <c r="FY15" i="15200"/>
  <c r="FY21" i="15200" s="1"/>
  <c r="FY23" i="15200"/>
  <c r="FY16" i="15200"/>
  <c r="FY188" i="15200" s="1"/>
  <c r="GQ16" i="15200"/>
  <c r="GQ188" i="15200" s="1"/>
  <c r="GQ23" i="15200"/>
  <c r="HI16" i="15200"/>
  <c r="HI188" i="15200" s="1"/>
  <c r="HI23" i="15200"/>
  <c r="HI15" i="15200"/>
  <c r="IA15" i="15200"/>
  <c r="IA184" i="15200" s="1"/>
  <c r="CD15" i="15200"/>
  <c r="CD182" i="15200" s="1"/>
  <c r="DP15" i="15200"/>
  <c r="GG15" i="15200"/>
  <c r="HT15" i="15200"/>
  <c r="HT21" i="15200" s="1"/>
  <c r="DQ16" i="15200"/>
  <c r="DQ188" i="15200" s="1"/>
  <c r="FG16" i="15200"/>
  <c r="FG188" i="15200" s="1"/>
  <c r="GX16" i="15200"/>
  <c r="GX188" i="15200" s="1"/>
  <c r="EJ21" i="15200"/>
  <c r="QJ22" i="15200"/>
  <c r="NW32" i="15200"/>
  <c r="NW31" i="15200"/>
  <c r="FH194" i="15200"/>
  <c r="CF191" i="15200"/>
  <c r="FD187" i="15200"/>
  <c r="CW202" i="15200"/>
  <c r="CW200" i="15200"/>
  <c r="CW198" i="15200"/>
  <c r="CW197" i="15200"/>
  <c r="CW199" i="15200"/>
  <c r="CW196" i="15200"/>
  <c r="CW195" i="15200"/>
  <c r="CW201" i="15200"/>
  <c r="AJ204" i="15200"/>
  <c r="AJ186" i="15200"/>
  <c r="AJ79" i="15200"/>
  <c r="AJ181" i="15200" s="1"/>
  <c r="MM32" i="15200"/>
  <c r="MM30" i="15200"/>
  <c r="MM33" i="15200"/>
  <c r="CY197" i="15200"/>
  <c r="CY202" i="15200"/>
  <c r="CY201" i="15200"/>
  <c r="CY200" i="15200"/>
  <c r="CY199" i="15200"/>
  <c r="CY196" i="15200"/>
  <c r="CY198" i="15200"/>
  <c r="CY195" i="15200"/>
  <c r="OJ198" i="15200"/>
  <c r="OJ201" i="15200"/>
  <c r="OJ197" i="15200"/>
  <c r="OJ202" i="15200"/>
  <c r="OJ199" i="15200"/>
  <c r="OJ200" i="15200"/>
  <c r="OJ195" i="15200"/>
  <c r="OJ196" i="15200"/>
  <c r="DZ186" i="15200"/>
  <c r="DZ204" i="15200"/>
  <c r="DZ79" i="15200"/>
  <c r="DZ181" i="15200" s="1"/>
  <c r="FJ204" i="15200"/>
  <c r="FJ186" i="15200"/>
  <c r="FJ79" i="15200"/>
  <c r="FJ181" i="15200" s="1"/>
  <c r="M15" i="15200"/>
  <c r="M21" i="15200" s="1"/>
  <c r="M16" i="15200"/>
  <c r="M188" i="15200" s="1"/>
  <c r="AE16" i="15200"/>
  <c r="CG16" i="15200"/>
  <c r="CG188" i="15200" s="1"/>
  <c r="EI16" i="15200"/>
  <c r="EI15" i="15200"/>
  <c r="EI21" i="15200" s="1"/>
  <c r="FA15" i="15200"/>
  <c r="FA21" i="15200" s="1"/>
  <c r="FA16" i="15200"/>
  <c r="FA188" i="15200" s="1"/>
  <c r="HC16" i="15200"/>
  <c r="HC188" i="15200" s="1"/>
  <c r="HC23" i="15200"/>
  <c r="Q189" i="15200"/>
  <c r="Q190" i="15200" s="1"/>
  <c r="Q191" i="15200"/>
  <c r="BC187" i="15200"/>
  <c r="CP15" i="15200"/>
  <c r="CP184" i="15200" s="1"/>
  <c r="HH186" i="15200"/>
  <c r="BU204" i="15200"/>
  <c r="BU79" i="15200"/>
  <c r="BU181" i="15200" s="1"/>
  <c r="BU186" i="15200"/>
  <c r="EH204" i="15200"/>
  <c r="EH186" i="15200"/>
  <c r="EH79" i="15200"/>
  <c r="EH181" i="15200" s="1"/>
  <c r="FY204" i="15200"/>
  <c r="FY79" i="15200"/>
  <c r="FY181" i="15200" s="1"/>
  <c r="FY186" i="15200"/>
  <c r="HB204" i="15200"/>
  <c r="HB79" i="15200"/>
  <c r="HB181" i="15200" s="1"/>
  <c r="IL204" i="15200"/>
  <c r="IL186" i="15200"/>
  <c r="IL79" i="15200"/>
  <c r="IL181" i="15200" s="1"/>
  <c r="AX15" i="15200"/>
  <c r="AX183" i="15200" s="1"/>
  <c r="HD15" i="15200"/>
  <c r="HD184" i="15200" s="1"/>
  <c r="HD16" i="15200"/>
  <c r="HD188" i="15200" s="1"/>
  <c r="HD23" i="15200"/>
  <c r="IH189" i="15200"/>
  <c r="IH190" i="15200" s="1"/>
  <c r="EP183" i="15200"/>
  <c r="GS33" i="15200"/>
  <c r="GS32" i="15200"/>
  <c r="BN186" i="15200"/>
  <c r="AZ204" i="15200"/>
  <c r="AZ186" i="15200"/>
  <c r="AZ79" i="15200"/>
  <c r="AZ181" i="15200" s="1"/>
  <c r="AY23" i="15200"/>
  <c r="AY15" i="15200"/>
  <c r="AY184" i="15200" s="1"/>
  <c r="AY182" i="15200"/>
  <c r="BQ16" i="15200"/>
  <c r="BQ15" i="15200"/>
  <c r="BQ21" i="15200" s="1"/>
  <c r="CI16" i="15200"/>
  <c r="CI188" i="15200" s="1"/>
  <c r="CI15" i="15200"/>
  <c r="CI21" i="15200" s="1"/>
  <c r="DS16" i="15200"/>
  <c r="DS188" i="15200" s="1"/>
  <c r="FC16" i="15200"/>
  <c r="FC188" i="15200" s="1"/>
  <c r="CF20" i="15200"/>
  <c r="FC30" i="15200"/>
  <c r="FC33" i="15200"/>
  <c r="FC32" i="15200"/>
  <c r="BO184" i="15200"/>
  <c r="EB204" i="15200"/>
  <c r="EB186" i="15200"/>
  <c r="EB79" i="15200"/>
  <c r="EB181" i="15200" s="1"/>
  <c r="FL204" i="15200"/>
  <c r="FL79" i="15200"/>
  <c r="FL181" i="15200" s="1"/>
  <c r="AH16" i="15200"/>
  <c r="AH188" i="15200" s="1"/>
  <c r="AH15" i="15200"/>
  <c r="AH21" i="15200" s="1"/>
  <c r="DB16" i="15200"/>
  <c r="DB188" i="15200" s="1"/>
  <c r="DB15" i="15200"/>
  <c r="DB21" i="15200" s="1"/>
  <c r="FD16" i="15200"/>
  <c r="FD188" i="15200" s="1"/>
  <c r="FV16" i="15200"/>
  <c r="FV188" i="15200" s="1"/>
  <c r="FV15" i="15200"/>
  <c r="BL197" i="15200"/>
  <c r="BL202" i="15200"/>
  <c r="BL200" i="15200"/>
  <c r="BL199" i="15200"/>
  <c r="BL201" i="15200"/>
  <c r="BL195" i="15200"/>
  <c r="BL196" i="15200"/>
  <c r="BL198" i="15200"/>
  <c r="E29" i="15200"/>
  <c r="E33" i="15200" s="1"/>
  <c r="BM29" i="15200"/>
  <c r="BM32" i="15200" s="1"/>
  <c r="EG29" i="15200"/>
  <c r="EG32" i="15200" s="1"/>
  <c r="HM32" i="15200"/>
  <c r="HM30" i="15200"/>
  <c r="IK29" i="15200"/>
  <c r="IK33" i="15200" s="1"/>
  <c r="NA29" i="15200"/>
  <c r="NA32" i="15200" s="1"/>
  <c r="H29" i="15200"/>
  <c r="H30" i="15200" s="1"/>
  <c r="AR29" i="15200"/>
  <c r="AR30" i="15200" s="1"/>
  <c r="AR33" i="15200"/>
  <c r="BP29" i="15200"/>
  <c r="BP30" i="15200" s="1"/>
  <c r="CZ29" i="15200"/>
  <c r="CZ32" i="15200" s="1"/>
  <c r="FT29" i="15200"/>
  <c r="FT32" i="15200" s="1"/>
  <c r="D204" i="15200"/>
  <c r="D79" i="15200"/>
  <c r="D181" i="15200" s="1"/>
  <c r="D186" i="15200"/>
  <c r="AN204" i="15200"/>
  <c r="AN186" i="15200"/>
  <c r="AN79" i="15200"/>
  <c r="AN181" i="15200" s="1"/>
  <c r="GB204" i="15200"/>
  <c r="GB186" i="15200"/>
  <c r="GB79" i="15200"/>
  <c r="GB181" i="15200" s="1"/>
  <c r="HL204" i="15200"/>
  <c r="HL79" i="15200"/>
  <c r="HL181" i="15200" s="1"/>
  <c r="HL186" i="15200"/>
  <c r="IV204" i="15200"/>
  <c r="IV186" i="15200"/>
  <c r="IV79" i="15200"/>
  <c r="IV181" i="15200" s="1"/>
  <c r="CU16" i="15200"/>
  <c r="CU188" i="15200" s="1"/>
  <c r="CU15" i="15200"/>
  <c r="CU21" i="15200" s="1"/>
  <c r="BN16" i="15200"/>
  <c r="BN188" i="15200" s="1"/>
  <c r="CV16" i="15200"/>
  <c r="CV188" i="15200" s="1"/>
  <c r="CV15" i="15200"/>
  <c r="CV21" i="15200" s="1"/>
  <c r="DN16" i="15200"/>
  <c r="DN188" i="15200" s="1"/>
  <c r="DN15" i="15200"/>
  <c r="DN21" i="15200" s="1"/>
  <c r="EF183" i="15200"/>
  <c r="EX16" i="15200"/>
  <c r="EX188" i="15200" s="1"/>
  <c r="EX15" i="15200"/>
  <c r="EX21" i="15200" s="1"/>
  <c r="FP16" i="15200"/>
  <c r="FP188" i="15200" s="1"/>
  <c r="GZ23" i="15200"/>
  <c r="GZ15" i="15200"/>
  <c r="GZ21" i="15200" s="1"/>
  <c r="HR16" i="15200"/>
  <c r="HR188" i="15200" s="1"/>
  <c r="HR15" i="15200"/>
  <c r="HR184" i="15200" s="1"/>
  <c r="IJ16" i="15200"/>
  <c r="IJ188" i="15200" s="1"/>
  <c r="IJ15" i="15200"/>
  <c r="IJ21" i="15200" s="1"/>
  <c r="GE15" i="15200"/>
  <c r="GE21" i="15200" s="1"/>
  <c r="AG16" i="15200"/>
  <c r="AG22" i="15200" s="1"/>
  <c r="DP16" i="15200"/>
  <c r="DP188" i="15200" s="1"/>
  <c r="EV16" i="15200"/>
  <c r="EV188" i="15200" s="1"/>
  <c r="GN16" i="15200"/>
  <c r="GN188" i="15200" s="1"/>
  <c r="T192" i="15200"/>
  <c r="AR184" i="15200"/>
  <c r="AR192" i="15200"/>
  <c r="AR183" i="15200"/>
  <c r="BP192" i="15200"/>
  <c r="BP182" i="15200"/>
  <c r="CN192" i="15200"/>
  <c r="DL184" i="15200"/>
  <c r="DL192" i="15200"/>
  <c r="EJ192" i="15200"/>
  <c r="FH192" i="15200"/>
  <c r="FT192" i="15200"/>
  <c r="FT184" i="15200"/>
  <c r="FT182" i="15200"/>
  <c r="FT183" i="15200"/>
  <c r="GR192" i="15200"/>
  <c r="HP192" i="15200"/>
  <c r="IN192" i="15200"/>
  <c r="JL192" i="15200"/>
  <c r="KJ192" i="15200"/>
  <c r="KV192" i="15200"/>
  <c r="LT192" i="15200"/>
  <c r="MR192" i="15200"/>
  <c r="IQ182" i="15200"/>
  <c r="GO23" i="15200"/>
  <c r="LQ29" i="15200"/>
  <c r="LQ31" i="15200" s="1"/>
  <c r="F204" i="15200"/>
  <c r="F186" i="15200"/>
  <c r="F79" i="15200"/>
  <c r="F181" i="15200" s="1"/>
  <c r="M204" i="15200"/>
  <c r="M79" i="15200"/>
  <c r="M181" i="15200" s="1"/>
  <c r="AP204" i="15200"/>
  <c r="AP186" i="15200"/>
  <c r="AP79" i="15200"/>
  <c r="AP181" i="15200" s="1"/>
  <c r="AW204" i="15200"/>
  <c r="AW79" i="15200"/>
  <c r="AW181" i="15200" s="1"/>
  <c r="AW186" i="15200"/>
  <c r="BZ204" i="15200"/>
  <c r="BZ186" i="15200"/>
  <c r="BZ79" i="15200"/>
  <c r="BZ181" i="15200" s="1"/>
  <c r="CG204" i="15200"/>
  <c r="CG79" i="15200"/>
  <c r="CG181" i="15200" s="1"/>
  <c r="CG186" i="15200"/>
  <c r="DJ204" i="15200"/>
  <c r="DJ79" i="15200"/>
  <c r="DJ181" i="15200" s="1"/>
  <c r="DJ186" i="15200"/>
  <c r="DQ204" i="15200"/>
  <c r="DQ79" i="15200"/>
  <c r="DQ181" i="15200" s="1"/>
  <c r="DQ186" i="15200"/>
  <c r="ET204" i="15200"/>
  <c r="ET186" i="15200"/>
  <c r="ET79" i="15200"/>
  <c r="ET181" i="15200" s="1"/>
  <c r="FA204" i="15200"/>
  <c r="FA79" i="15200"/>
  <c r="FA181" i="15200" s="1"/>
  <c r="FA186" i="15200"/>
  <c r="GD204" i="15200"/>
  <c r="GD79" i="15200"/>
  <c r="GD181" i="15200" s="1"/>
  <c r="GD186" i="15200"/>
  <c r="GK204" i="15200"/>
  <c r="GK79" i="15200"/>
  <c r="GK181" i="15200" s="1"/>
  <c r="GK186" i="15200"/>
  <c r="HN186" i="15200"/>
  <c r="HN79" i="15200"/>
  <c r="HN181" i="15200" s="1"/>
  <c r="HU204" i="15200"/>
  <c r="HU79" i="15200"/>
  <c r="HU181" i="15200" s="1"/>
  <c r="HU186" i="15200"/>
  <c r="IX204" i="15200"/>
  <c r="IX79" i="15200"/>
  <c r="IX181" i="15200" s="1"/>
  <c r="IX186" i="15200"/>
  <c r="T15" i="15200"/>
  <c r="T21" i="15200" s="1"/>
  <c r="T16" i="15200"/>
  <c r="AL15" i="15200"/>
  <c r="AL182" i="15200" s="1"/>
  <c r="BD15" i="15200"/>
  <c r="BD16" i="15200"/>
  <c r="BD23" i="15200"/>
  <c r="BV16" i="15200"/>
  <c r="BV15" i="15200"/>
  <c r="BV21" i="15200" s="1"/>
  <c r="CN15" i="15200"/>
  <c r="CN184" i="15200" s="1"/>
  <c r="DF16" i="15200"/>
  <c r="DF188" i="15200" s="1"/>
  <c r="DF191" i="15200" s="1"/>
  <c r="DX15" i="15200"/>
  <c r="DX16" i="15200"/>
  <c r="DX188" i="15200" s="1"/>
  <c r="FH15" i="15200"/>
  <c r="FH21" i="15200" s="1"/>
  <c r="FH23" i="15200"/>
  <c r="FZ15" i="15200"/>
  <c r="FZ23" i="15200"/>
  <c r="GR15" i="15200"/>
  <c r="GR21" i="15200" s="1"/>
  <c r="GR16" i="15200"/>
  <c r="GR188" i="15200" s="1"/>
  <c r="GR23" i="15200"/>
  <c r="HJ23" i="15200"/>
  <c r="HJ16" i="15200"/>
  <c r="HJ188" i="15200" s="1"/>
  <c r="HJ15" i="15200"/>
  <c r="HJ21" i="15200" s="1"/>
  <c r="IB15" i="15200"/>
  <c r="IB184" i="15200" s="1"/>
  <c r="IT15" i="15200"/>
  <c r="AQ15" i="15200"/>
  <c r="AQ183" i="15200" s="1"/>
  <c r="DQ15" i="15200"/>
  <c r="FC15" i="15200"/>
  <c r="FC21" i="15200" s="1"/>
  <c r="HU15" i="15200"/>
  <c r="HU182" i="15200" s="1"/>
  <c r="AK16" i="15200"/>
  <c r="AK188" i="15200" s="1"/>
  <c r="CA16" i="15200"/>
  <c r="DR16" i="15200"/>
  <c r="DR188" i="15200" s="1"/>
  <c r="FH16" i="15200"/>
  <c r="FH188" i="15200" s="1"/>
  <c r="GY16" i="15200"/>
  <c r="GY188" i="15200" s="1"/>
  <c r="IN16" i="15200"/>
  <c r="IN188" i="15200" s="1"/>
  <c r="DN197" i="15200"/>
  <c r="DN196" i="15200"/>
  <c r="DN195" i="15200"/>
  <c r="DN201" i="15200"/>
  <c r="EC182" i="15200"/>
  <c r="JX21" i="15200"/>
  <c r="H22" i="15200"/>
  <c r="IZ22" i="15200"/>
  <c r="OB22" i="15200"/>
  <c r="QL22" i="15200"/>
  <c r="V29" i="15200"/>
  <c r="V32" i="15200" s="1"/>
  <c r="EE30" i="15200"/>
  <c r="EE32" i="15200"/>
  <c r="MO30" i="15200"/>
  <c r="QH33" i="15200"/>
  <c r="EU79" i="15200"/>
  <c r="EU181" i="15200" s="1"/>
  <c r="HP182" i="15200"/>
  <c r="Q184" i="15200"/>
  <c r="FM186" i="15200"/>
  <c r="HZ192" i="15200"/>
  <c r="NY192" i="15200"/>
  <c r="RT30" i="15200"/>
  <c r="SF31" i="15200"/>
  <c r="SF33" i="15200"/>
  <c r="SF30" i="15200"/>
  <c r="PG30" i="15200"/>
  <c r="PG32" i="15200"/>
  <c r="LL30" i="15200"/>
  <c r="FD198" i="15200"/>
  <c r="FD199" i="15200"/>
  <c r="FD200" i="15200"/>
  <c r="FD197" i="15200"/>
  <c r="FD196" i="15200"/>
  <c r="FD202" i="15200"/>
  <c r="FD201" i="15200"/>
  <c r="FD195" i="15200"/>
  <c r="NP192" i="15200"/>
  <c r="OB192" i="15200"/>
  <c r="ON192" i="15200"/>
  <c r="OZ192" i="15200"/>
  <c r="PL192" i="15200"/>
  <c r="PX192" i="15200"/>
  <c r="QJ192" i="15200"/>
  <c r="QV192" i="15200"/>
  <c r="RH192" i="15200"/>
  <c r="RT192" i="15200"/>
  <c r="SF192" i="15200"/>
  <c r="K194" i="15200"/>
  <c r="K22" i="15200"/>
  <c r="K23" i="15200" s="1"/>
  <c r="W194" i="15200"/>
  <c r="W21" i="15200"/>
  <c r="AI194" i="15200"/>
  <c r="AI22" i="15200"/>
  <c r="AI21" i="15200"/>
  <c r="AI23" i="15200" s="1"/>
  <c r="AU194" i="15200"/>
  <c r="AU195" i="15200" s="1"/>
  <c r="AU22" i="15200"/>
  <c r="AU23" i="15200" s="1"/>
  <c r="BS194" i="15200"/>
  <c r="BS21" i="15200"/>
  <c r="CE194" i="15200"/>
  <c r="CE22" i="15200"/>
  <c r="CE21" i="15200"/>
  <c r="CQ194" i="15200"/>
  <c r="CQ22" i="15200"/>
  <c r="DC194" i="15200"/>
  <c r="DC22" i="15200"/>
  <c r="DC23" i="15200" s="1"/>
  <c r="DO194" i="15200"/>
  <c r="DO21" i="15200"/>
  <c r="EA194" i="15200"/>
  <c r="EA22" i="15200"/>
  <c r="EA21" i="15200"/>
  <c r="EM194" i="15200"/>
  <c r="EM182" i="15200"/>
  <c r="EM22" i="15200"/>
  <c r="EY194" i="15200"/>
  <c r="EY199" i="15200" s="1"/>
  <c r="EY22" i="15200"/>
  <c r="FK194" i="15200"/>
  <c r="FK21" i="15200"/>
  <c r="FK23" i="15200" s="1"/>
  <c r="FW194" i="15200"/>
  <c r="FW22" i="15200"/>
  <c r="FW21" i="15200"/>
  <c r="GI194" i="15200"/>
  <c r="GI22" i="15200"/>
  <c r="GU194" i="15200"/>
  <c r="GU22" i="15200"/>
  <c r="HG194" i="15200"/>
  <c r="HG21" i="15200"/>
  <c r="HS194" i="15200"/>
  <c r="HS22" i="15200"/>
  <c r="HS21" i="15200"/>
  <c r="HS23" i="15200" s="1"/>
  <c r="IQ194" i="15200"/>
  <c r="IQ22" i="15200"/>
  <c r="JC194" i="15200"/>
  <c r="JC21" i="15200"/>
  <c r="JO194" i="15200"/>
  <c r="JO22" i="15200"/>
  <c r="JO21" i="15200"/>
  <c r="KA194" i="15200"/>
  <c r="KA195" i="15200" s="1"/>
  <c r="KA22" i="15200"/>
  <c r="KM194" i="15200"/>
  <c r="KM22" i="15200"/>
  <c r="KY194" i="15200"/>
  <c r="KY21" i="15200"/>
  <c r="LK194" i="15200"/>
  <c r="LK22" i="15200"/>
  <c r="LK21" i="15200"/>
  <c r="LW194" i="15200"/>
  <c r="LW22" i="15200"/>
  <c r="MI194" i="15200"/>
  <c r="MI22" i="15200"/>
  <c r="MU194" i="15200"/>
  <c r="MU21" i="15200"/>
  <c r="NG194" i="15200"/>
  <c r="NG22" i="15200"/>
  <c r="NG21" i="15200"/>
  <c r="NS194" i="15200"/>
  <c r="NS22" i="15200"/>
  <c r="OE194" i="15200"/>
  <c r="OE22" i="15200"/>
  <c r="OQ194" i="15200"/>
  <c r="OQ21" i="15200"/>
  <c r="PC22" i="15200"/>
  <c r="PC194" i="15200"/>
  <c r="PC21" i="15200"/>
  <c r="PO194" i="15200"/>
  <c r="PO22" i="15200"/>
  <c r="QA194" i="15200"/>
  <c r="QA22" i="15200"/>
  <c r="QM194" i="15200"/>
  <c r="QM21" i="15200"/>
  <c r="QY194" i="15200"/>
  <c r="QY22" i="15200"/>
  <c r="QY21" i="15200"/>
  <c r="RW194" i="15200"/>
  <c r="RW22" i="15200"/>
  <c r="IQ21" i="15200"/>
  <c r="DO22" i="15200"/>
  <c r="OQ22" i="15200"/>
  <c r="BK32" i="15200"/>
  <c r="BK30" i="15200"/>
  <c r="BK33" i="15200"/>
  <c r="I183" i="15200"/>
  <c r="I184" i="15200"/>
  <c r="I192" i="15200"/>
  <c r="U192" i="15200"/>
  <c r="AG183" i="15200"/>
  <c r="AG192" i="15200"/>
  <c r="AS192" i="15200"/>
  <c r="BE192" i="15200"/>
  <c r="BQ192" i="15200"/>
  <c r="CC192" i="15200"/>
  <c r="CC182" i="15200"/>
  <c r="CC184" i="15200"/>
  <c r="CO192" i="15200"/>
  <c r="DA192" i="15200"/>
  <c r="DM192" i="15200"/>
  <c r="DY192" i="15200"/>
  <c r="EK192" i="15200"/>
  <c r="EW192" i="15200"/>
  <c r="FU192" i="15200"/>
  <c r="FU183" i="15200"/>
  <c r="GG192" i="15200"/>
  <c r="GG184" i="15200"/>
  <c r="GG182" i="15200"/>
  <c r="GS192" i="15200"/>
  <c r="HE192" i="15200"/>
  <c r="HQ192" i="15200"/>
  <c r="IO183" i="15200"/>
  <c r="IO192" i="15200"/>
  <c r="IO184" i="15200"/>
  <c r="IO182" i="15200"/>
  <c r="JM192" i="15200"/>
  <c r="JY192" i="15200"/>
  <c r="KK192" i="15200"/>
  <c r="KW192" i="15200"/>
  <c r="LI192" i="15200"/>
  <c r="LU192" i="15200"/>
  <c r="MG192" i="15200"/>
  <c r="MS192" i="15200"/>
  <c r="NE192" i="15200"/>
  <c r="NQ192" i="15200"/>
  <c r="OO192" i="15200"/>
  <c r="PA192" i="15200"/>
  <c r="PM192" i="15200"/>
  <c r="PY192" i="15200"/>
  <c r="QK192" i="15200"/>
  <c r="QW192" i="15200"/>
  <c r="RI192" i="15200"/>
  <c r="RU192" i="15200"/>
  <c r="SG192" i="15200"/>
  <c r="L194" i="15200"/>
  <c r="L22" i="15200"/>
  <c r="X194" i="15200"/>
  <c r="X21" i="15200"/>
  <c r="AJ194" i="15200"/>
  <c r="AJ22" i="15200"/>
  <c r="AJ182" i="15200"/>
  <c r="AJ21" i="15200"/>
  <c r="AV194" i="15200"/>
  <c r="AV22" i="15200"/>
  <c r="AV21" i="15200"/>
  <c r="BH22" i="15200"/>
  <c r="BH194" i="15200"/>
  <c r="BT194" i="15200"/>
  <c r="BT200" i="15200" s="1"/>
  <c r="BT22" i="15200"/>
  <c r="BT21" i="15200"/>
  <c r="BT23" i="15200" s="1"/>
  <c r="CF194" i="15200"/>
  <c r="CF22" i="15200"/>
  <c r="CF21" i="15200"/>
  <c r="NS21" i="15200"/>
  <c r="AB196" i="15200"/>
  <c r="AB202" i="15200"/>
  <c r="AB201" i="15200"/>
  <c r="AB200" i="15200"/>
  <c r="AB197" i="15200"/>
  <c r="AB199" i="15200"/>
  <c r="AB198" i="15200"/>
  <c r="AB195" i="15200"/>
  <c r="FI192" i="15200"/>
  <c r="AB204" i="15200"/>
  <c r="AB79" i="15200"/>
  <c r="AB181" i="15200" s="1"/>
  <c r="AB186" i="15200"/>
  <c r="BL204" i="15200"/>
  <c r="BL186" i="15200"/>
  <c r="BL79" i="15200"/>
  <c r="BL181" i="15200" s="1"/>
  <c r="CV204" i="15200"/>
  <c r="CV186" i="15200"/>
  <c r="CV79" i="15200"/>
  <c r="CV181" i="15200" s="1"/>
  <c r="EF204" i="15200"/>
  <c r="EF186" i="15200"/>
  <c r="EF79" i="15200"/>
  <c r="EF181" i="15200" s="1"/>
  <c r="FP204" i="15200"/>
  <c r="FP79" i="15200"/>
  <c r="FP181" i="15200" s="1"/>
  <c r="FP186" i="15200"/>
  <c r="GZ204" i="15200"/>
  <c r="GZ186" i="15200"/>
  <c r="GZ79" i="15200"/>
  <c r="GZ181" i="15200" s="1"/>
  <c r="IJ204" i="15200"/>
  <c r="IJ79" i="15200"/>
  <c r="IJ181" i="15200" s="1"/>
  <c r="IJ186" i="15200"/>
  <c r="C16" i="15200"/>
  <c r="U15" i="15200"/>
  <c r="AM15" i="15200"/>
  <c r="AM16" i="15200"/>
  <c r="AM188" i="15200" s="1"/>
  <c r="BE16" i="15200"/>
  <c r="BE23" i="15200"/>
  <c r="BW16" i="15200"/>
  <c r="BW188" i="15200" s="1"/>
  <c r="BW15" i="15200"/>
  <c r="BW21" i="15200" s="1"/>
  <c r="CO15" i="15200"/>
  <c r="CO183" i="15200" s="1"/>
  <c r="DG16" i="15200"/>
  <c r="DG188" i="15200" s="1"/>
  <c r="DY16" i="15200"/>
  <c r="DY188" i="15200" s="1"/>
  <c r="DY15" i="15200"/>
  <c r="DY21" i="15200" s="1"/>
  <c r="EQ16" i="15200"/>
  <c r="EQ188" i="15200" s="1"/>
  <c r="FI15" i="15200"/>
  <c r="FI21" i="15200" s="1"/>
  <c r="GA23" i="15200"/>
  <c r="GA15" i="15200"/>
  <c r="GA21" i="15200" s="1"/>
  <c r="GA16" i="15200"/>
  <c r="GA188" i="15200" s="1"/>
  <c r="GS16" i="15200"/>
  <c r="GS188" i="15200" s="1"/>
  <c r="GS23" i="15200"/>
  <c r="HK23" i="15200"/>
  <c r="HK16" i="15200"/>
  <c r="HK188" i="15200" s="1"/>
  <c r="HK15" i="15200"/>
  <c r="IC15" i="15200"/>
  <c r="IC184" i="15200" s="1"/>
  <c r="IU23" i="15200"/>
  <c r="IU16" i="15200"/>
  <c r="IU188" i="15200" s="1"/>
  <c r="EM21" i="15200"/>
  <c r="RK21" i="15200"/>
  <c r="AO29" i="15200"/>
  <c r="AO32" i="15200" s="1"/>
  <c r="DI29" i="15200"/>
  <c r="DI31" i="15200" s="1"/>
  <c r="HA29" i="15200"/>
  <c r="HA30" i="15200" s="1"/>
  <c r="HM33" i="15200"/>
  <c r="KS29" i="15200"/>
  <c r="KS31" i="15200" s="1"/>
  <c r="OK29" i="15200"/>
  <c r="AJ30" i="15200"/>
  <c r="AJ31" i="15200"/>
  <c r="GM31" i="15200"/>
  <c r="LP200" i="15200"/>
  <c r="LP196" i="15200"/>
  <c r="LP202" i="15200"/>
  <c r="LP201" i="15200"/>
  <c r="LP195" i="15200"/>
  <c r="LP198" i="15200"/>
  <c r="LP199" i="15200"/>
  <c r="LP197" i="15200"/>
  <c r="J192" i="15200"/>
  <c r="AH192" i="15200"/>
  <c r="AH182" i="15200"/>
  <c r="BF192" i="15200"/>
  <c r="CD192" i="15200"/>
  <c r="DB192" i="15200"/>
  <c r="DB184" i="15200"/>
  <c r="DZ192" i="15200"/>
  <c r="EL192" i="15200"/>
  <c r="FJ192" i="15200"/>
  <c r="FJ184" i="15200"/>
  <c r="GH192" i="15200"/>
  <c r="HF192" i="15200"/>
  <c r="ID192" i="15200"/>
  <c r="JB192" i="15200"/>
  <c r="JZ192" i="15200"/>
  <c r="LV192" i="15200"/>
  <c r="MT192" i="15200"/>
  <c r="NR192" i="15200"/>
  <c r="OP192" i="15200"/>
  <c r="PN192" i="15200"/>
  <c r="PZ192" i="15200"/>
  <c r="QX192" i="15200"/>
  <c r="RV192" i="15200"/>
  <c r="M194" i="15200"/>
  <c r="M198" i="15200" s="1"/>
  <c r="AK22" i="15200"/>
  <c r="AK194" i="15200"/>
  <c r="AK202" i="15200" s="1"/>
  <c r="BI194" i="15200"/>
  <c r="BI198" i="15200" s="1"/>
  <c r="BI22" i="15200"/>
  <c r="BU194" i="15200"/>
  <c r="BU200" i="15200" s="1"/>
  <c r="BU22" i="15200"/>
  <c r="CS194" i="15200"/>
  <c r="CS22" i="15200"/>
  <c r="DQ194" i="15200"/>
  <c r="DQ199" i="15200" s="1"/>
  <c r="DQ22" i="15200"/>
  <c r="EO194" i="15200"/>
  <c r="EO22" i="15200"/>
  <c r="FM194" i="15200"/>
  <c r="FM22" i="15200"/>
  <c r="GK194" i="15200"/>
  <c r="GK22" i="15200"/>
  <c r="HI194" i="15200"/>
  <c r="HI22" i="15200"/>
  <c r="IG194" i="15200"/>
  <c r="IG22" i="15200"/>
  <c r="JE194" i="15200"/>
  <c r="JE201" i="15200" s="1"/>
  <c r="JE22" i="15200"/>
  <c r="KC194" i="15200"/>
  <c r="KC200" i="15200" s="1"/>
  <c r="KC22" i="15200"/>
  <c r="LA194" i="15200"/>
  <c r="LA22" i="15200"/>
  <c r="LY194" i="15200"/>
  <c r="LY199" i="15200" s="1"/>
  <c r="LY22" i="15200"/>
  <c r="MW22" i="15200"/>
  <c r="NU194" i="15200"/>
  <c r="NU22" i="15200"/>
  <c r="OS194" i="15200"/>
  <c r="OS22" i="15200"/>
  <c r="PQ194" i="15200"/>
  <c r="PQ22" i="15200"/>
  <c r="QO194" i="15200"/>
  <c r="QO197" i="15200" s="1"/>
  <c r="QO22" i="15200"/>
  <c r="RA194" i="15200"/>
  <c r="RA201" i="15200" s="1"/>
  <c r="RA22" i="15200"/>
  <c r="RY194" i="15200"/>
  <c r="RY22" i="15200"/>
  <c r="CS21" i="15200"/>
  <c r="EO21" i="15200"/>
  <c r="GK21" i="15200"/>
  <c r="IG21" i="15200"/>
  <c r="KC21" i="15200"/>
  <c r="LY21" i="15200"/>
  <c r="NU21" i="15200"/>
  <c r="PQ21" i="15200"/>
  <c r="CP32" i="15200"/>
  <c r="PN32" i="15200"/>
  <c r="DQ29" i="15200"/>
  <c r="DQ31" i="15200" s="1"/>
  <c r="PQ29" i="15200"/>
  <c r="PQ33" i="15200" s="1"/>
  <c r="MB31" i="15200"/>
  <c r="OV31" i="15200"/>
  <c r="AK184" i="15200"/>
  <c r="EA186" i="15200"/>
  <c r="K192" i="15200"/>
  <c r="W192" i="15200"/>
  <c r="AI192" i="15200"/>
  <c r="AI182" i="15200"/>
  <c r="BG192" i="15200"/>
  <c r="BS192" i="15200"/>
  <c r="CE192" i="15200"/>
  <c r="CE182" i="15200"/>
  <c r="CE184" i="15200"/>
  <c r="CQ192" i="15200"/>
  <c r="DC184" i="15200"/>
  <c r="DC183" i="15200"/>
  <c r="DC192" i="15200"/>
  <c r="EA192" i="15200"/>
  <c r="EM192" i="15200"/>
  <c r="FK192" i="15200"/>
  <c r="FW192" i="15200"/>
  <c r="GI192" i="15200"/>
  <c r="GU192" i="15200"/>
  <c r="HG192" i="15200"/>
  <c r="HS192" i="15200"/>
  <c r="IE192" i="15200"/>
  <c r="IQ184" i="15200"/>
  <c r="IQ183" i="15200"/>
  <c r="IQ192" i="15200"/>
  <c r="JC192" i="15200"/>
  <c r="KA199" i="15200"/>
  <c r="KA198" i="15200"/>
  <c r="KA196" i="15200"/>
  <c r="KA197" i="15200"/>
  <c r="KY192" i="15200"/>
  <c r="LK192" i="15200"/>
  <c r="LW192" i="15200"/>
  <c r="MU192" i="15200"/>
  <c r="NG192" i="15200"/>
  <c r="NS192" i="15200"/>
  <c r="OE192" i="15200"/>
  <c r="OQ192" i="15200"/>
  <c r="PC192" i="15200"/>
  <c r="QA192" i="15200"/>
  <c r="QM192" i="15200"/>
  <c r="QY192" i="15200"/>
  <c r="RW192" i="15200"/>
  <c r="Q21" i="15200"/>
  <c r="Q23" i="15200" s="1"/>
  <c r="AX21" i="15200"/>
  <c r="BM21" i="15200"/>
  <c r="CT21" i="15200"/>
  <c r="CT23" i="15200" s="1"/>
  <c r="DI21" i="15200"/>
  <c r="EP21" i="15200"/>
  <c r="FE21" i="15200"/>
  <c r="GL21" i="15200"/>
  <c r="HA21" i="15200"/>
  <c r="IH21" i="15200"/>
  <c r="IW21" i="15200"/>
  <c r="KD21" i="15200"/>
  <c r="KS21" i="15200"/>
  <c r="LZ21" i="15200"/>
  <c r="MO21" i="15200"/>
  <c r="NV21" i="15200"/>
  <c r="OK21" i="15200"/>
  <c r="PR21" i="15200"/>
  <c r="QG21" i="15200"/>
  <c r="RN21" i="15200"/>
  <c r="SC21" i="15200"/>
  <c r="N22" i="15200"/>
  <c r="AC22" i="15200"/>
  <c r="BJ22" i="15200"/>
  <c r="DU22" i="15200"/>
  <c r="FB22" i="15200"/>
  <c r="FQ22" i="15200"/>
  <c r="FQ23" i="15200" s="1"/>
  <c r="GX22" i="15200"/>
  <c r="HM22" i="15200"/>
  <c r="IT22" i="15200"/>
  <c r="IT23" i="15200" s="1"/>
  <c r="JI22" i="15200"/>
  <c r="KP22" i="15200"/>
  <c r="LE22" i="15200"/>
  <c r="ML22" i="15200"/>
  <c r="NA22" i="15200"/>
  <c r="OH22" i="15200"/>
  <c r="OW22" i="15200"/>
  <c r="QD22" i="15200"/>
  <c r="QS22" i="15200"/>
  <c r="JC32" i="15200"/>
  <c r="N29" i="15200"/>
  <c r="N30" i="15200" s="1"/>
  <c r="N31" i="15200"/>
  <c r="Z29" i="15200"/>
  <c r="Z32" i="15200" s="1"/>
  <c r="AX29" i="15200"/>
  <c r="AX31" i="15200" s="1"/>
  <c r="BJ33" i="15200"/>
  <c r="BV29" i="15200"/>
  <c r="BV30" i="15200" s="1"/>
  <c r="CT29" i="15200"/>
  <c r="CT33" i="15200" s="1"/>
  <c r="DR29" i="15200"/>
  <c r="DR33" i="15200" s="1"/>
  <c r="ED33" i="15200"/>
  <c r="EP29" i="15200"/>
  <c r="EP33" i="15200" s="1"/>
  <c r="FN29" i="15200"/>
  <c r="FN30" i="15200" s="1"/>
  <c r="FZ33" i="15200"/>
  <c r="GL31" i="15200"/>
  <c r="GL33" i="15200"/>
  <c r="GX29" i="15200"/>
  <c r="GX30" i="15200" s="1"/>
  <c r="HJ29" i="15200"/>
  <c r="HJ31" i="15200" s="1"/>
  <c r="HV31" i="15200"/>
  <c r="IH29" i="15200"/>
  <c r="IH30" i="15200" s="1"/>
  <c r="IT29" i="15200"/>
  <c r="IT33" i="15200" s="1"/>
  <c r="JF31" i="15200"/>
  <c r="JF33" i="15200"/>
  <c r="KD29" i="15200"/>
  <c r="KD32" i="15200" s="1"/>
  <c r="KP29" i="15200"/>
  <c r="KP33" i="15200" s="1"/>
  <c r="LB29" i="15200"/>
  <c r="LB31" i="15200" s="1"/>
  <c r="LN29" i="15200"/>
  <c r="LN33" i="15200" s="1"/>
  <c r="LZ29" i="15200"/>
  <c r="LZ32" i="15200" s="1"/>
  <c r="ML29" i="15200"/>
  <c r="ML33" i="15200" s="1"/>
  <c r="MX29" i="15200"/>
  <c r="MX31" i="15200" s="1"/>
  <c r="NJ31" i="15200"/>
  <c r="NV29" i="15200"/>
  <c r="NV31" i="15200" s="1"/>
  <c r="NV33" i="15200"/>
  <c r="OT33" i="15200"/>
  <c r="OT29" i="15200"/>
  <c r="OT31" i="15200" s="1"/>
  <c r="PR29" i="15200"/>
  <c r="PR30" i="15200" s="1"/>
  <c r="QP29" i="15200"/>
  <c r="QP30" i="15200" s="1"/>
  <c r="QP33" i="15200"/>
  <c r="RZ29" i="15200"/>
  <c r="RZ33" i="15200" s="1"/>
  <c r="DF29" i="15200"/>
  <c r="DF31" i="15200" s="1"/>
  <c r="EH33" i="15200"/>
  <c r="EH31" i="15200"/>
  <c r="CR30" i="15200"/>
  <c r="JS31" i="15200"/>
  <c r="O33" i="15200"/>
  <c r="AV33" i="15200"/>
  <c r="FK79" i="15200"/>
  <c r="FK181" i="15200" s="1"/>
  <c r="IE79" i="15200"/>
  <c r="IE181" i="15200" s="1"/>
  <c r="CE186" i="15200"/>
  <c r="IE186" i="15200"/>
  <c r="JO192" i="15200"/>
  <c r="MI192" i="15200"/>
  <c r="PO192" i="15200"/>
  <c r="V192" i="15200"/>
  <c r="V184" i="15200"/>
  <c r="AT192" i="15200"/>
  <c r="AT182" i="15200"/>
  <c r="BR182" i="15200"/>
  <c r="BR184" i="15200"/>
  <c r="BR183" i="15200"/>
  <c r="CP192" i="15200"/>
  <c r="EX202" i="15200"/>
  <c r="EX200" i="15200"/>
  <c r="GT192" i="15200"/>
  <c r="GT183" i="15200"/>
  <c r="GT182" i="15200"/>
  <c r="HR192" i="15200"/>
  <c r="IP192" i="15200"/>
  <c r="JN192" i="15200"/>
  <c r="KL192" i="15200"/>
  <c r="LJ192" i="15200"/>
  <c r="MH192" i="15200"/>
  <c r="NF192" i="15200"/>
  <c r="OD192" i="15200"/>
  <c r="PB192" i="15200"/>
  <c r="QL202" i="15200"/>
  <c r="QL201" i="15200"/>
  <c r="QL199" i="15200"/>
  <c r="QL195" i="15200"/>
  <c r="QL200" i="15200"/>
  <c r="QL198" i="15200"/>
  <c r="QL197" i="15200"/>
  <c r="QL196" i="15200"/>
  <c r="SH192" i="15200"/>
  <c r="Y194" i="15200"/>
  <c r="Y201" i="15200" s="1"/>
  <c r="Y22" i="15200"/>
  <c r="AW194" i="15200"/>
  <c r="AW22" i="15200"/>
  <c r="CG194" i="15200"/>
  <c r="CG201" i="15200" s="1"/>
  <c r="CG22" i="15200"/>
  <c r="CG23" i="15200" s="1"/>
  <c r="CG182" i="15200"/>
  <c r="DE194" i="15200"/>
  <c r="DE196" i="15200" s="1"/>
  <c r="DE22" i="15200"/>
  <c r="DE182" i="15200"/>
  <c r="EC194" i="15200"/>
  <c r="EC195" i="15200" s="1"/>
  <c r="EC22" i="15200"/>
  <c r="EC23" i="15200" s="1"/>
  <c r="FA194" i="15200"/>
  <c r="FA197" i="15200" s="1"/>
  <c r="FA22" i="15200"/>
  <c r="FY194" i="15200"/>
  <c r="FY202" i="15200" s="1"/>
  <c r="FY22" i="15200"/>
  <c r="GW194" i="15200"/>
  <c r="GW202" i="15200" s="1"/>
  <c r="GW22" i="15200"/>
  <c r="GW23" i="15200" s="1"/>
  <c r="HU194" i="15200"/>
  <c r="HU196" i="15200" s="1"/>
  <c r="HU22" i="15200"/>
  <c r="IS194" i="15200"/>
  <c r="IS22" i="15200"/>
  <c r="IS23" i="15200" s="1"/>
  <c r="JQ22" i="15200"/>
  <c r="JQ194" i="15200"/>
  <c r="JQ196" i="15200" s="1"/>
  <c r="KO194" i="15200"/>
  <c r="KO197" i="15200" s="1"/>
  <c r="KO22" i="15200"/>
  <c r="LM194" i="15200"/>
  <c r="LM195" i="15200" s="1"/>
  <c r="LM22" i="15200"/>
  <c r="MK194" i="15200"/>
  <c r="MK22" i="15200"/>
  <c r="NI194" i="15200"/>
  <c r="NI197" i="15200" s="1"/>
  <c r="NI22" i="15200"/>
  <c r="OG194" i="15200"/>
  <c r="OG195" i="15200" s="1"/>
  <c r="OG22" i="15200"/>
  <c r="PE194" i="15200"/>
  <c r="PE22" i="15200"/>
  <c r="QC22" i="15200"/>
  <c r="RM194" i="15200"/>
  <c r="RM22" i="15200"/>
  <c r="MT32" i="15200"/>
  <c r="QL32" i="15200"/>
  <c r="BU29" i="15200"/>
  <c r="BU33" i="15200" s="1"/>
  <c r="JH29" i="15200"/>
  <c r="JH33" i="15200" s="1"/>
  <c r="FO31" i="15200"/>
  <c r="GB200" i="15200"/>
  <c r="GB202" i="15200"/>
  <c r="GB195" i="15200"/>
  <c r="GB199" i="15200"/>
  <c r="GB197" i="15200"/>
  <c r="GB198" i="15200"/>
  <c r="EY182" i="15200"/>
  <c r="EY184" i="15200"/>
  <c r="GV198" i="15200"/>
  <c r="GV202" i="15200"/>
  <c r="GV197" i="15200"/>
  <c r="GV201" i="15200"/>
  <c r="GV199" i="15200"/>
  <c r="GV195" i="15200"/>
  <c r="MM31" i="15200"/>
  <c r="BX29" i="15200"/>
  <c r="BX31" i="15200" s="1"/>
  <c r="RB29" i="15200"/>
  <c r="RB31" i="15200" s="1"/>
  <c r="AL31" i="15200"/>
  <c r="BW31" i="15200"/>
  <c r="HB31" i="15200"/>
  <c r="AI79" i="15200"/>
  <c r="AI181" i="15200" s="1"/>
  <c r="K183" i="15200"/>
  <c r="AI186" i="15200"/>
  <c r="DO192" i="15200"/>
  <c r="GW199" i="15200"/>
  <c r="GW198" i="15200"/>
  <c r="JP200" i="15200"/>
  <c r="JP196" i="15200"/>
  <c r="JP199" i="15200"/>
  <c r="JP197" i="15200"/>
  <c r="JP195" i="15200"/>
  <c r="JP201" i="15200"/>
  <c r="JP198" i="15200"/>
  <c r="PP200" i="15200"/>
  <c r="PP196" i="15200"/>
  <c r="PP198" i="15200"/>
  <c r="PP201" i="15200"/>
  <c r="PP195" i="15200"/>
  <c r="PP197" i="15200"/>
  <c r="PP199" i="15200"/>
  <c r="PP202" i="15200"/>
  <c r="I30" i="15200"/>
  <c r="PJ33" i="15200"/>
  <c r="PJ31" i="15200"/>
  <c r="U30" i="15200"/>
  <c r="I32" i="15200"/>
  <c r="FV199" i="15200"/>
  <c r="FV202" i="15200"/>
  <c r="FV197" i="15200"/>
  <c r="E79" i="15200"/>
  <c r="E181" i="15200" s="1"/>
  <c r="E204" i="15200"/>
  <c r="E186" i="15200"/>
  <c r="AC79" i="15200"/>
  <c r="AC181" i="15200" s="1"/>
  <c r="AC204" i="15200"/>
  <c r="AC186" i="15200"/>
  <c r="AO79" i="15200"/>
  <c r="AO181" i="15200" s="1"/>
  <c r="AO204" i="15200"/>
  <c r="AO186" i="15200"/>
  <c r="BA204" i="15200"/>
  <c r="BA79" i="15200"/>
  <c r="BA181" i="15200" s="1"/>
  <c r="BA186" i="15200"/>
  <c r="BY204" i="15200"/>
  <c r="BY79" i="15200"/>
  <c r="BY181" i="15200" s="1"/>
  <c r="BY186" i="15200"/>
  <c r="DU79" i="15200"/>
  <c r="DU181" i="15200" s="1"/>
  <c r="DU204" i="15200"/>
  <c r="GO79" i="15200"/>
  <c r="GO181" i="15200" s="1"/>
  <c r="GO204" i="15200"/>
  <c r="GO186" i="15200"/>
  <c r="IQ204" i="15200"/>
  <c r="IQ186" i="15200"/>
  <c r="IW204" i="15200"/>
  <c r="IW79" i="15200"/>
  <c r="IW181" i="15200" s="1"/>
  <c r="IW186" i="15200"/>
  <c r="MW199" i="15200"/>
  <c r="QO202" i="15200"/>
  <c r="RY200" i="15200"/>
  <c r="RY197" i="15200"/>
  <c r="RY199" i="15200"/>
  <c r="RY198" i="15200"/>
  <c r="RY195" i="15200"/>
  <c r="RY201" i="15200"/>
  <c r="RY202" i="15200"/>
  <c r="RY196" i="15200"/>
  <c r="AK32" i="15200"/>
  <c r="BI30" i="15200"/>
  <c r="BI32" i="15200"/>
  <c r="JE30" i="15200"/>
  <c r="LY30" i="15200"/>
  <c r="NU32" i="15200"/>
  <c r="PQ30" i="15200"/>
  <c r="P29" i="15200"/>
  <c r="P30" i="15200" s="1"/>
  <c r="P33" i="15200"/>
  <c r="AN29" i="15200"/>
  <c r="AN30" i="15200" s="1"/>
  <c r="BL29" i="15200"/>
  <c r="BL30" i="15200" s="1"/>
  <c r="CJ29" i="15200"/>
  <c r="CJ30" i="15200" s="1"/>
  <c r="DH29" i="15200"/>
  <c r="DH30" i="15200" s="1"/>
  <c r="EF31" i="15200"/>
  <c r="EF33" i="15200"/>
  <c r="FD29" i="15200"/>
  <c r="FD30" i="15200" s="1"/>
  <c r="GB29" i="15200"/>
  <c r="GB30" i="15200" s="1"/>
  <c r="GZ29" i="15200"/>
  <c r="GZ30" i="15200" s="1"/>
  <c r="HX29" i="15200"/>
  <c r="HX30" i="15200" s="1"/>
  <c r="IV29" i="15200"/>
  <c r="IV30" i="15200" s="1"/>
  <c r="JT29" i="15200"/>
  <c r="JT30" i="15200" s="1"/>
  <c r="KR29" i="15200"/>
  <c r="KR30" i="15200" s="1"/>
  <c r="KR33" i="15200"/>
  <c r="LP29" i="15200"/>
  <c r="LP33" i="15200" s="1"/>
  <c r="MN29" i="15200"/>
  <c r="MN30" i="15200" s="1"/>
  <c r="NL29" i="15200"/>
  <c r="NL31" i="15200"/>
  <c r="OJ29" i="15200"/>
  <c r="OJ30" i="15200" s="1"/>
  <c r="PH31" i="15200"/>
  <c r="PH33" i="15200"/>
  <c r="QF29" i="15200"/>
  <c r="QF32" i="15200" s="1"/>
  <c r="QF31" i="15200"/>
  <c r="RD29" i="15200"/>
  <c r="RD32" i="15200" s="1"/>
  <c r="EO29" i="15200"/>
  <c r="EO33" i="15200" s="1"/>
  <c r="KK33" i="15200"/>
  <c r="DS201" i="15200"/>
  <c r="DS197" i="15200"/>
  <c r="DS195" i="15200"/>
  <c r="DS196" i="15200"/>
  <c r="DS202" i="15200"/>
  <c r="JQ199" i="15200"/>
  <c r="JQ198" i="15200"/>
  <c r="JQ197" i="15200"/>
  <c r="PT199" i="15200"/>
  <c r="PT202" i="15200"/>
  <c r="PT200" i="15200"/>
  <c r="PT195" i="15200"/>
  <c r="PT197" i="15200"/>
  <c r="PT201" i="15200"/>
  <c r="PT198" i="15200"/>
  <c r="DS199" i="15200"/>
  <c r="N192" i="15200"/>
  <c r="AL192" i="15200"/>
  <c r="BJ192" i="15200"/>
  <c r="BJ183" i="15200"/>
  <c r="CH192" i="15200"/>
  <c r="DF192" i="15200"/>
  <c r="ED192" i="15200"/>
  <c r="ED182" i="15200"/>
  <c r="ED184" i="15200"/>
  <c r="FB192" i="15200"/>
  <c r="FB183" i="15200"/>
  <c r="FZ192" i="15200"/>
  <c r="GX192" i="15200"/>
  <c r="HV192" i="15200"/>
  <c r="HV184" i="15200"/>
  <c r="HV183" i="15200"/>
  <c r="IT192" i="15200"/>
  <c r="KD192" i="15200"/>
  <c r="LB192" i="15200"/>
  <c r="LZ192" i="15200"/>
  <c r="MX192" i="15200"/>
  <c r="NV192" i="15200"/>
  <c r="OT192" i="15200"/>
  <c r="PR192" i="15200"/>
  <c r="QP192" i="15200"/>
  <c r="RN192" i="15200"/>
  <c r="E21" i="15200"/>
  <c r="CW21" i="15200"/>
  <c r="KG21" i="15200"/>
  <c r="MC21" i="15200"/>
  <c r="BM22" i="15200"/>
  <c r="FE22" i="15200"/>
  <c r="AL30" i="15200"/>
  <c r="AL32" i="15200"/>
  <c r="BJ30" i="15200"/>
  <c r="BJ32" i="15200"/>
  <c r="DR30" i="15200"/>
  <c r="GL30" i="15200"/>
  <c r="HJ30" i="15200"/>
  <c r="JF30" i="15200"/>
  <c r="KD30" i="15200"/>
  <c r="LB30" i="15200"/>
  <c r="MX30" i="15200"/>
  <c r="MX32" i="15200"/>
  <c r="NV30" i="15200"/>
  <c r="OT32" i="15200"/>
  <c r="RB30" i="15200"/>
  <c r="RB32" i="15200"/>
  <c r="RZ30" i="15200"/>
  <c r="RZ32" i="15200"/>
  <c r="CK29" i="15200"/>
  <c r="CK33" i="15200" s="1"/>
  <c r="DU29" i="15200"/>
  <c r="DU32" i="15200" s="1"/>
  <c r="ES29" i="15200"/>
  <c r="ES31" i="15200" s="1"/>
  <c r="FQ29" i="15200"/>
  <c r="FQ33" i="15200" s="1"/>
  <c r="GO29" i="15200"/>
  <c r="GO31" i="15200" s="1"/>
  <c r="HM31" i="15200"/>
  <c r="JI29" i="15200"/>
  <c r="JI32" i="15200" s="1"/>
  <c r="KG31" i="15200"/>
  <c r="MC29" i="15200"/>
  <c r="MC30" i="15200" s="1"/>
  <c r="NY31" i="15200"/>
  <c r="OW29" i="15200"/>
  <c r="OW33" i="15200" s="1"/>
  <c r="PU29" i="15200"/>
  <c r="PU32" i="15200" s="1"/>
  <c r="QS29" i="15200"/>
  <c r="QS33" i="15200"/>
  <c r="SC31" i="15200"/>
  <c r="OU31" i="15200"/>
  <c r="OU32" i="15200"/>
  <c r="OU30" i="15200"/>
  <c r="JT195" i="15200"/>
  <c r="JT202" i="15200"/>
  <c r="JT200" i="15200"/>
  <c r="JT198" i="15200"/>
  <c r="JT196" i="15200"/>
  <c r="JT201" i="15200"/>
  <c r="JT199" i="15200"/>
  <c r="C192" i="15200"/>
  <c r="O192" i="15200"/>
  <c r="AA192" i="15200"/>
  <c r="AM201" i="15200"/>
  <c r="AM197" i="15200"/>
  <c r="AM202" i="15200"/>
  <c r="AM200" i="15200"/>
  <c r="AM198" i="15200"/>
  <c r="AM196" i="15200"/>
  <c r="AM199" i="15200"/>
  <c r="AM195" i="15200"/>
  <c r="AY192" i="15200"/>
  <c r="BK192" i="15200"/>
  <c r="BK184" i="15200"/>
  <c r="BK183" i="15200"/>
  <c r="BK182" i="15200"/>
  <c r="BW192" i="15200"/>
  <c r="BW182" i="15200"/>
  <c r="CI183" i="15200"/>
  <c r="CI192" i="15200"/>
  <c r="CU192" i="15200"/>
  <c r="DG192" i="15200"/>
  <c r="DS183" i="15200"/>
  <c r="EE192" i="15200"/>
  <c r="EE183" i="15200"/>
  <c r="EE184" i="15200"/>
  <c r="EE182" i="15200"/>
  <c r="EQ192" i="15200"/>
  <c r="FC192" i="15200"/>
  <c r="FO192" i="15200"/>
  <c r="GA192" i="15200"/>
  <c r="GA184" i="15200"/>
  <c r="GM183" i="15200"/>
  <c r="GM184" i="15200"/>
  <c r="GM192" i="15200"/>
  <c r="GY192" i="15200"/>
  <c r="HK192" i="15200"/>
  <c r="HW184" i="15200"/>
  <c r="HW192" i="15200"/>
  <c r="II192" i="15200"/>
  <c r="IU192" i="15200"/>
  <c r="JS192" i="15200"/>
  <c r="KE192" i="15200"/>
  <c r="KQ192" i="15200"/>
  <c r="LC192" i="15200"/>
  <c r="MA192" i="15200"/>
  <c r="MM192" i="15200"/>
  <c r="MY192" i="15200"/>
  <c r="NK192" i="15200"/>
  <c r="OI201" i="15200"/>
  <c r="OI197" i="15200"/>
  <c r="OI202" i="15200"/>
  <c r="OI195" i="15200"/>
  <c r="OI200" i="15200"/>
  <c r="OI199" i="15200"/>
  <c r="OI198" i="15200"/>
  <c r="OI196" i="15200"/>
  <c r="OU201" i="15200"/>
  <c r="OU197" i="15200"/>
  <c r="OU195" i="15200"/>
  <c r="OU200" i="15200"/>
  <c r="OU196" i="15200"/>
  <c r="OU198" i="15200"/>
  <c r="OU202" i="15200"/>
  <c r="OU199" i="15200"/>
  <c r="PG192" i="15200"/>
  <c r="PS192" i="15200"/>
  <c r="QQ192" i="15200"/>
  <c r="RC192" i="15200"/>
  <c r="RO192" i="15200"/>
  <c r="SA192" i="15200"/>
  <c r="F194" i="15200"/>
  <c r="F21" i="15200"/>
  <c r="R194" i="15200"/>
  <c r="R21" i="15200"/>
  <c r="AD194" i="15200"/>
  <c r="AD21" i="15200"/>
  <c r="AP194" i="15200"/>
  <c r="AP21" i="15200"/>
  <c r="BB194" i="15200"/>
  <c r="BB21" i="15200"/>
  <c r="BN194" i="15200"/>
  <c r="BN21" i="15200"/>
  <c r="BZ194" i="15200"/>
  <c r="BZ21" i="15200"/>
  <c r="CL194" i="15200"/>
  <c r="CL21" i="15200"/>
  <c r="CX194" i="15200"/>
  <c r="CX21" i="15200"/>
  <c r="CX23" i="15200" s="1"/>
  <c r="DJ194" i="15200"/>
  <c r="DJ21" i="15200"/>
  <c r="DV194" i="15200"/>
  <c r="DV21" i="15200"/>
  <c r="EH194" i="15200"/>
  <c r="EH21" i="15200"/>
  <c r="ET194" i="15200"/>
  <c r="ET21" i="15200"/>
  <c r="FF194" i="15200"/>
  <c r="FF21" i="15200"/>
  <c r="FF23" i="15200" s="1"/>
  <c r="FR194" i="15200"/>
  <c r="FR21" i="15200"/>
  <c r="GD194" i="15200"/>
  <c r="GD21" i="15200"/>
  <c r="GP194" i="15200"/>
  <c r="GP21" i="15200"/>
  <c r="HB194" i="15200"/>
  <c r="HB21" i="15200"/>
  <c r="HN194" i="15200"/>
  <c r="HN21" i="15200"/>
  <c r="HZ194" i="15200"/>
  <c r="HZ21" i="15200"/>
  <c r="IL194" i="15200"/>
  <c r="IL21" i="15200"/>
  <c r="IX194" i="15200"/>
  <c r="IX21" i="15200"/>
  <c r="JJ194" i="15200"/>
  <c r="JJ21" i="15200"/>
  <c r="JV194" i="15200"/>
  <c r="JV21" i="15200"/>
  <c r="KH194" i="15200"/>
  <c r="KH21" i="15200"/>
  <c r="KT194" i="15200"/>
  <c r="KT21" i="15200"/>
  <c r="LF194" i="15200"/>
  <c r="LF21" i="15200"/>
  <c r="LR194" i="15200"/>
  <c r="LR21" i="15200"/>
  <c r="MD194" i="15200"/>
  <c r="MD21" i="15200"/>
  <c r="MP194" i="15200"/>
  <c r="MP21" i="15200"/>
  <c r="NB194" i="15200"/>
  <c r="NB21" i="15200"/>
  <c r="NN194" i="15200"/>
  <c r="NN21" i="15200"/>
  <c r="NZ194" i="15200"/>
  <c r="NZ21" i="15200"/>
  <c r="OL194" i="15200"/>
  <c r="OL21" i="15200"/>
  <c r="OX194" i="15200"/>
  <c r="OX21" i="15200"/>
  <c r="PJ194" i="15200"/>
  <c r="PJ21" i="15200"/>
  <c r="PV194" i="15200"/>
  <c r="PV21" i="15200"/>
  <c r="QH194" i="15200"/>
  <c r="QH21" i="15200"/>
  <c r="QT194" i="15200"/>
  <c r="QT21" i="15200"/>
  <c r="RF194" i="15200"/>
  <c r="RF21" i="15200"/>
  <c r="RR194" i="15200"/>
  <c r="RR21" i="15200"/>
  <c r="SD194" i="15200"/>
  <c r="SD21" i="15200"/>
  <c r="G21" i="15200"/>
  <c r="G23" i="15200" s="1"/>
  <c r="BC21" i="15200"/>
  <c r="CY21" i="15200"/>
  <c r="EU21" i="15200"/>
  <c r="GQ21" i="15200"/>
  <c r="R22" i="15200"/>
  <c r="BN22" i="15200"/>
  <c r="DJ22" i="15200"/>
  <c r="FF22" i="15200"/>
  <c r="HB22" i="15200"/>
  <c r="IX22" i="15200"/>
  <c r="KT22" i="15200"/>
  <c r="MP22" i="15200"/>
  <c r="OL22" i="15200"/>
  <c r="QH22" i="15200"/>
  <c r="SD22" i="15200"/>
  <c r="CH29" i="15200"/>
  <c r="CH32" i="15200" s="1"/>
  <c r="HI29" i="15200"/>
  <c r="HI33" i="15200" s="1"/>
  <c r="QD29" i="15200"/>
  <c r="QD30" i="15200" s="1"/>
  <c r="RM29" i="15200"/>
  <c r="RM32" i="15200" s="1"/>
  <c r="IT31" i="15200"/>
  <c r="PF31" i="15200"/>
  <c r="Z33" i="15200"/>
  <c r="HV33" i="15200"/>
  <c r="V183" i="15200"/>
  <c r="EY183" i="15200"/>
  <c r="EA184" i="15200"/>
  <c r="BR192" i="15200"/>
  <c r="KM192" i="15200"/>
  <c r="NW192" i="15200"/>
  <c r="QE192" i="15200"/>
  <c r="PT196" i="15200"/>
  <c r="DS198" i="15200"/>
  <c r="BE32" i="15200"/>
  <c r="JG32" i="15200"/>
  <c r="JG30" i="15200"/>
  <c r="SB31" i="15200"/>
  <c r="SB33" i="15200"/>
  <c r="SB30" i="15200"/>
  <c r="JG201" i="15200"/>
  <c r="JG197" i="15200"/>
  <c r="JG202" i="15200"/>
  <c r="JG195" i="15200"/>
  <c r="JG198" i="15200"/>
  <c r="JG200" i="15200"/>
  <c r="JG199" i="15200"/>
  <c r="JG196" i="15200"/>
  <c r="PH202" i="15200"/>
  <c r="PH195" i="15200"/>
  <c r="PH201" i="15200"/>
  <c r="PH200" i="15200"/>
  <c r="PH199" i="15200"/>
  <c r="PH197" i="15200"/>
  <c r="PH196" i="15200"/>
  <c r="PH198" i="15200"/>
  <c r="Q204" i="15200"/>
  <c r="Q79" i="15200"/>
  <c r="Q181" i="15200" s="1"/>
  <c r="W204" i="15200"/>
  <c r="W79" i="15200"/>
  <c r="W181" i="15200" s="1"/>
  <c r="W186" i="15200"/>
  <c r="AU204" i="15200"/>
  <c r="AU79" i="15200"/>
  <c r="AU181" i="15200" s="1"/>
  <c r="AU186" i="15200"/>
  <c r="BG204" i="15200"/>
  <c r="BG186" i="15200"/>
  <c r="BM204" i="15200"/>
  <c r="BM79" i="15200"/>
  <c r="BM181" i="15200" s="1"/>
  <c r="BM186" i="15200"/>
  <c r="BS79" i="15200"/>
  <c r="BS181" i="15200" s="1"/>
  <c r="BS204" i="15200"/>
  <c r="CK79" i="15200"/>
  <c r="CK181" i="15200" s="1"/>
  <c r="CK204" i="15200"/>
  <c r="CK186" i="15200"/>
  <c r="CQ204" i="15200"/>
  <c r="CQ186" i="15200"/>
  <c r="CQ79" i="15200"/>
  <c r="CQ181" i="15200" s="1"/>
  <c r="CW204" i="15200"/>
  <c r="CW79" i="15200"/>
  <c r="CW181" i="15200" s="1"/>
  <c r="CW186" i="15200"/>
  <c r="DC204" i="15200"/>
  <c r="DC186" i="15200"/>
  <c r="DI79" i="15200"/>
  <c r="DI181" i="15200" s="1"/>
  <c r="DI204" i="15200"/>
  <c r="DO204" i="15200"/>
  <c r="DO79" i="15200"/>
  <c r="DO181" i="15200" s="1"/>
  <c r="DO186" i="15200"/>
  <c r="EG79" i="15200"/>
  <c r="EG181" i="15200" s="1"/>
  <c r="EG204" i="15200"/>
  <c r="EG186" i="15200"/>
  <c r="EM204" i="15200"/>
  <c r="EM79" i="15200"/>
  <c r="EM181" i="15200" s="1"/>
  <c r="EM186" i="15200"/>
  <c r="ES79" i="15200"/>
  <c r="ES181" i="15200" s="1"/>
  <c r="ES204" i="15200"/>
  <c r="ES186" i="15200"/>
  <c r="EY204" i="15200"/>
  <c r="EY186" i="15200"/>
  <c r="FE204" i="15200"/>
  <c r="FE79" i="15200"/>
  <c r="FE181" i="15200" s="1"/>
  <c r="FE186" i="15200"/>
  <c r="FQ79" i="15200"/>
  <c r="FQ181" i="15200" s="1"/>
  <c r="FQ204" i="15200"/>
  <c r="FW204" i="15200"/>
  <c r="FW186" i="15200"/>
  <c r="FW79" i="15200"/>
  <c r="FW181" i="15200" s="1"/>
  <c r="GC79" i="15200"/>
  <c r="GC181" i="15200" s="1"/>
  <c r="GC204" i="15200"/>
  <c r="GI204" i="15200"/>
  <c r="GI79" i="15200"/>
  <c r="GI181" i="15200" s="1"/>
  <c r="GU204" i="15200"/>
  <c r="GU186" i="15200"/>
  <c r="HA79" i="15200"/>
  <c r="HA181" i="15200" s="1"/>
  <c r="HA204" i="15200"/>
  <c r="HA186" i="15200"/>
  <c r="HG204" i="15200"/>
  <c r="HG186" i="15200"/>
  <c r="HG79" i="15200"/>
  <c r="HG181" i="15200" s="1"/>
  <c r="HM204" i="15200"/>
  <c r="HM79" i="15200"/>
  <c r="HM181" i="15200" s="1"/>
  <c r="HM186" i="15200"/>
  <c r="HS204" i="15200"/>
  <c r="HS79" i="15200"/>
  <c r="HS181" i="15200" s="1"/>
  <c r="HY204" i="15200"/>
  <c r="HY79" i="15200"/>
  <c r="HY181" i="15200" s="1"/>
  <c r="HY186" i="15200"/>
  <c r="IK204" i="15200"/>
  <c r="IK79" i="15200"/>
  <c r="IK181" i="15200" s="1"/>
  <c r="IK186" i="15200"/>
  <c r="IS183" i="15200"/>
  <c r="LM202" i="15200"/>
  <c r="LM197" i="15200"/>
  <c r="LM196" i="15200"/>
  <c r="LM198" i="15200"/>
  <c r="LM201" i="15200"/>
  <c r="LM199" i="15200"/>
  <c r="HU30" i="15200"/>
  <c r="HU32" i="15200"/>
  <c r="IS32" i="15200"/>
  <c r="IS30" i="15200"/>
  <c r="LM32" i="15200"/>
  <c r="PE30" i="15200"/>
  <c r="PE32" i="15200"/>
  <c r="QC30" i="15200"/>
  <c r="QC32" i="15200"/>
  <c r="RA30" i="15200"/>
  <c r="D29" i="15200"/>
  <c r="D33" i="15200" s="1"/>
  <c r="AB29" i="15200"/>
  <c r="AB31" i="15200" s="1"/>
  <c r="AZ29" i="15200"/>
  <c r="AZ30" i="15200" s="1"/>
  <c r="CV33" i="15200"/>
  <c r="CV31" i="15200"/>
  <c r="ER29" i="15200"/>
  <c r="ER31" i="15200" s="1"/>
  <c r="FP31" i="15200"/>
  <c r="GN29" i="15200"/>
  <c r="GN30" i="15200" s="1"/>
  <c r="IJ29" i="15200"/>
  <c r="IJ33" i="15200" s="1"/>
  <c r="KF33" i="15200"/>
  <c r="LD33" i="15200"/>
  <c r="LD31" i="15200"/>
  <c r="MB33" i="15200"/>
  <c r="MZ33" i="15200"/>
  <c r="NX33" i="15200"/>
  <c r="NX31" i="15200"/>
  <c r="OV33" i="15200"/>
  <c r="PT29" i="15200"/>
  <c r="PT31" i="15200" s="1"/>
  <c r="QR29" i="15200"/>
  <c r="QR33" i="15200" s="1"/>
  <c r="RP29" i="15200"/>
  <c r="RP30" i="15200" s="1"/>
  <c r="AK30" i="15200"/>
  <c r="Z192" i="15200"/>
  <c r="AX192" i="15200"/>
  <c r="AX182" i="15200"/>
  <c r="AX184" i="15200"/>
  <c r="BV192" i="15200"/>
  <c r="BV184" i="15200"/>
  <c r="CT192" i="15200"/>
  <c r="CT182" i="15200"/>
  <c r="CT183" i="15200"/>
  <c r="DR192" i="15200"/>
  <c r="DR183" i="15200"/>
  <c r="EP192" i="15200"/>
  <c r="EP182" i="15200"/>
  <c r="FN192" i="15200"/>
  <c r="FN182" i="15200"/>
  <c r="FN183" i="15200"/>
  <c r="GL192" i="15200"/>
  <c r="HJ192" i="15200"/>
  <c r="IH192" i="15200"/>
  <c r="IH182" i="15200"/>
  <c r="IH183" i="15200"/>
  <c r="JF192" i="15200"/>
  <c r="JR192" i="15200"/>
  <c r="KP192" i="15200"/>
  <c r="LN192" i="15200"/>
  <c r="ML192" i="15200"/>
  <c r="NJ192" i="15200"/>
  <c r="OH192" i="15200"/>
  <c r="PF192" i="15200"/>
  <c r="QD192" i="15200"/>
  <c r="RB192" i="15200"/>
  <c r="RZ192" i="15200"/>
  <c r="ES21" i="15200"/>
  <c r="GO21" i="15200"/>
  <c r="IK21" i="15200"/>
  <c r="NY21" i="15200"/>
  <c r="PU21" i="15200"/>
  <c r="RQ21" i="15200"/>
  <c r="DI22" i="15200"/>
  <c r="HA22" i="15200"/>
  <c r="IW22" i="15200"/>
  <c r="MO22" i="15200"/>
  <c r="OK22" i="15200"/>
  <c r="QG22" i="15200"/>
  <c r="Z30" i="15200"/>
  <c r="AX30" i="15200"/>
  <c r="AX32" i="15200"/>
  <c r="DF30" i="15200"/>
  <c r="DF32" i="15200"/>
  <c r="ED30" i="15200"/>
  <c r="ED32" i="15200"/>
  <c r="FZ30" i="15200"/>
  <c r="FZ32" i="15200"/>
  <c r="HV30" i="15200"/>
  <c r="HV32" i="15200"/>
  <c r="IT30" i="15200"/>
  <c r="JR30" i="15200"/>
  <c r="JR32" i="15200"/>
  <c r="KP30" i="15200"/>
  <c r="LN30" i="15200"/>
  <c r="NJ30" i="15200"/>
  <c r="OH30" i="15200"/>
  <c r="OH32" i="15200"/>
  <c r="PF30" i="15200"/>
  <c r="PF32" i="15200"/>
  <c r="E31" i="15200"/>
  <c r="AC29" i="15200"/>
  <c r="AC30" i="15200" s="1"/>
  <c r="BA29" i="15200"/>
  <c r="BA33" i="15200" s="1"/>
  <c r="BY29" i="15200"/>
  <c r="BY30" i="15200" s="1"/>
  <c r="CW29" i="15200"/>
  <c r="CW33" i="15200" s="1"/>
  <c r="EG31" i="15200"/>
  <c r="EG33" i="15200"/>
  <c r="FE29" i="15200"/>
  <c r="FE33" i="15200" s="1"/>
  <c r="GC29" i="15200"/>
  <c r="GC32" i="15200" s="1"/>
  <c r="HY29" i="15200"/>
  <c r="HY32" i="15200" s="1"/>
  <c r="IW29" i="15200"/>
  <c r="IW30" i="15200" s="1"/>
  <c r="JU29" i="15200"/>
  <c r="JU32" i="15200" s="1"/>
  <c r="MO31" i="15200"/>
  <c r="MO33" i="15200"/>
  <c r="NM29" i="15200"/>
  <c r="OK31" i="15200"/>
  <c r="OK33" i="15200"/>
  <c r="PI29" i="15200"/>
  <c r="QG29" i="15200"/>
  <c r="QG33" i="15200" s="1"/>
  <c r="RE29" i="15200"/>
  <c r="RE32" i="15200" s="1"/>
  <c r="RQ31" i="15200"/>
  <c r="RQ29" i="15200"/>
  <c r="RQ33" i="15200" s="1"/>
  <c r="Q29" i="15200"/>
  <c r="Q30" i="15200" s="1"/>
  <c r="AW29" i="15200"/>
  <c r="AW33" i="15200" s="1"/>
  <c r="HH200" i="15200"/>
  <c r="HH196" i="15200"/>
  <c r="HH202" i="15200"/>
  <c r="HH201" i="15200"/>
  <c r="HH195" i="15200"/>
  <c r="HH198" i="15200"/>
  <c r="HH197" i="15200"/>
  <c r="NI201" i="15200"/>
  <c r="NI195" i="15200"/>
  <c r="NI202" i="15200"/>
  <c r="QC194" i="15200"/>
  <c r="QC199" i="15200" s="1"/>
  <c r="D199" i="15200"/>
  <c r="D201" i="15200"/>
  <c r="D200" i="15200"/>
  <c r="D197" i="15200"/>
  <c r="D196" i="15200"/>
  <c r="D198" i="15200"/>
  <c r="D195" i="15200"/>
  <c r="P192" i="15200"/>
  <c r="AN192" i="15200"/>
  <c r="AZ192" i="15200"/>
  <c r="BX192" i="15200"/>
  <c r="CJ192" i="15200"/>
  <c r="CV192" i="15200"/>
  <c r="DH192" i="15200"/>
  <c r="DT192" i="15200"/>
  <c r="DT183" i="15200"/>
  <c r="DT182" i="15200"/>
  <c r="EF192" i="15200"/>
  <c r="EF184" i="15200"/>
  <c r="EF182" i="15200"/>
  <c r="ER192" i="15200"/>
  <c r="FD182" i="15200"/>
  <c r="FP192" i="15200"/>
  <c r="GB184" i="15200"/>
  <c r="GN184" i="15200"/>
  <c r="GN182" i="15200"/>
  <c r="GN192" i="15200"/>
  <c r="GN183" i="15200"/>
  <c r="GZ192" i="15200"/>
  <c r="HL192" i="15200"/>
  <c r="HX202" i="15200"/>
  <c r="HX198" i="15200"/>
  <c r="HX201" i="15200"/>
  <c r="HX197" i="15200"/>
  <c r="HX200" i="15200"/>
  <c r="HX199" i="15200"/>
  <c r="IJ183" i="15200"/>
  <c r="IJ192" i="15200"/>
  <c r="IV192" i="15200"/>
  <c r="JH192" i="15200"/>
  <c r="KF192" i="15200"/>
  <c r="KR192" i="15200"/>
  <c r="LD192" i="15200"/>
  <c r="MB192" i="15200"/>
  <c r="MN192" i="15200"/>
  <c r="MZ192" i="15200"/>
  <c r="NL192" i="15200"/>
  <c r="OV192" i="15200"/>
  <c r="QF192" i="15200"/>
  <c r="QR192" i="15200"/>
  <c r="RD192" i="15200"/>
  <c r="RP192" i="15200"/>
  <c r="SB192" i="15200"/>
  <c r="Y21" i="15200"/>
  <c r="Y23" i="15200" s="1"/>
  <c r="BU21" i="15200"/>
  <c r="DQ21" i="15200"/>
  <c r="FM21" i="15200"/>
  <c r="FM23" i="15200" s="1"/>
  <c r="HI21" i="15200"/>
  <c r="JE21" i="15200"/>
  <c r="LA21" i="15200"/>
  <c r="MW21" i="15200"/>
  <c r="OS21" i="15200"/>
  <c r="QO21" i="15200"/>
  <c r="S22" i="15200"/>
  <c r="S23" i="15200" s="1"/>
  <c r="BO22" i="15200"/>
  <c r="BO23" i="15200" s="1"/>
  <c r="DK22" i="15200"/>
  <c r="FG22" i="15200"/>
  <c r="FG23" i="15200" s="1"/>
  <c r="HC22" i="15200"/>
  <c r="MQ22" i="15200"/>
  <c r="OM22" i="15200"/>
  <c r="QI22" i="15200"/>
  <c r="SE22" i="15200"/>
  <c r="BE29" i="15200"/>
  <c r="BE33" i="15200" s="1"/>
  <c r="CI30" i="15200"/>
  <c r="CI33" i="15200"/>
  <c r="FB29" i="15200"/>
  <c r="FB33" i="15200" s="1"/>
  <c r="HL29" i="15200"/>
  <c r="HL32" i="15200" s="1"/>
  <c r="KC29" i="15200"/>
  <c r="KC31" i="15200" s="1"/>
  <c r="LE29" i="15200"/>
  <c r="MK29" i="15200"/>
  <c r="MK31" i="15200" s="1"/>
  <c r="QE30" i="15200"/>
  <c r="QE33" i="15200"/>
  <c r="RN29" i="15200"/>
  <c r="RN32" i="15200" s="1"/>
  <c r="O30" i="15200"/>
  <c r="LN31" i="15200"/>
  <c r="RZ31" i="15200"/>
  <c r="NB32" i="15200"/>
  <c r="RA32" i="15200"/>
  <c r="NJ33" i="15200"/>
  <c r="PT33" i="15200"/>
  <c r="K79" i="15200"/>
  <c r="K181" i="15200" s="1"/>
  <c r="CE79" i="15200"/>
  <c r="CE181" i="15200" s="1"/>
  <c r="IQ79" i="15200"/>
  <c r="IQ181" i="15200" s="1"/>
  <c r="O182" i="15200"/>
  <c r="CT184" i="15200"/>
  <c r="KX192" i="15200"/>
  <c r="NX192" i="15200"/>
  <c r="GB196" i="15200"/>
  <c r="DJ30" i="15200"/>
  <c r="DJ32" i="15200"/>
  <c r="EH32" i="15200"/>
  <c r="EH30" i="15200"/>
  <c r="FF30" i="15200"/>
  <c r="FF32" i="15200"/>
  <c r="GD29" i="15200"/>
  <c r="GD30" i="15200" s="1"/>
  <c r="HB32" i="15200"/>
  <c r="HN29" i="15200"/>
  <c r="HN30" i="15200" s="1"/>
  <c r="HZ30" i="15200"/>
  <c r="HZ32" i="15200"/>
  <c r="KH29" i="15200"/>
  <c r="KH33" i="15200" s="1"/>
  <c r="KT30" i="15200"/>
  <c r="KT32" i="15200"/>
  <c r="LR30" i="15200"/>
  <c r="LR32" i="15200"/>
  <c r="NN29" i="15200"/>
  <c r="NN30" i="15200" s="1"/>
  <c r="OL32" i="15200"/>
  <c r="PJ32" i="15200"/>
  <c r="PJ30" i="15200"/>
  <c r="QH30" i="15200"/>
  <c r="QH32" i="15200"/>
  <c r="RF29" i="15200"/>
  <c r="RF30" i="15200" s="1"/>
  <c r="RR32" i="15200"/>
  <c r="SD32" i="15200"/>
  <c r="AG29" i="15200"/>
  <c r="AG31" i="15200" s="1"/>
  <c r="AS29" i="15200"/>
  <c r="AS32" i="15200" s="1"/>
  <c r="AS31" i="15200"/>
  <c r="BQ29" i="15200"/>
  <c r="BQ30" i="15200" s="1"/>
  <c r="CC33" i="15200"/>
  <c r="CO31" i="15200"/>
  <c r="CO33" i="15200"/>
  <c r="DM29" i="15200"/>
  <c r="DM33" i="15200" s="1"/>
  <c r="DY29" i="15200"/>
  <c r="DY33" i="15200" s="1"/>
  <c r="EK29" i="15200"/>
  <c r="EK33" i="15200" s="1"/>
  <c r="FI29" i="15200"/>
  <c r="FI32" i="15200" s="1"/>
  <c r="GG29" i="15200"/>
  <c r="GG32" i="15200" s="1"/>
  <c r="HE29" i="15200"/>
  <c r="HE32" i="15200" s="1"/>
  <c r="IC29" i="15200"/>
  <c r="IC31" i="15200" s="1"/>
  <c r="JA29" i="15200"/>
  <c r="JA31" i="15200" s="1"/>
  <c r="JM33" i="15200"/>
  <c r="JM31" i="15200"/>
  <c r="JY29" i="15200"/>
  <c r="JY30" i="15200" s="1"/>
  <c r="JY33" i="15200"/>
  <c r="KW31" i="15200"/>
  <c r="LI29" i="15200"/>
  <c r="LU29" i="15200"/>
  <c r="LU33" i="15200" s="1"/>
  <c r="MG31" i="15200"/>
  <c r="MS29" i="15200"/>
  <c r="NE33" i="15200"/>
  <c r="NQ31" i="15200"/>
  <c r="NQ33" i="15200"/>
  <c r="OO29" i="15200"/>
  <c r="OO31" i="15200" s="1"/>
  <c r="PA29" i="15200"/>
  <c r="PA33" i="15200" s="1"/>
  <c r="PM29" i="15200"/>
  <c r="PM33" i="15200" s="1"/>
  <c r="QK31" i="15200"/>
  <c r="QK33" i="15200"/>
  <c r="QK29" i="15200"/>
  <c r="RI29" i="15200"/>
  <c r="RI30" i="15200" s="1"/>
  <c r="RI31" i="15200"/>
  <c r="RI33" i="15200"/>
  <c r="SG29" i="15200"/>
  <c r="SG32" i="15200" s="1"/>
  <c r="SG33" i="15200"/>
  <c r="U29" i="15200"/>
  <c r="U31" i="15200" s="1"/>
  <c r="HQ29" i="15200"/>
  <c r="OL29" i="15200"/>
  <c r="OL30" i="15200" s="1"/>
  <c r="PV30" i="15200"/>
  <c r="PA31" i="15200"/>
  <c r="NK32" i="15200"/>
  <c r="RU33" i="15200"/>
  <c r="BT198" i="15200"/>
  <c r="BT197" i="15200"/>
  <c r="CG199" i="15200"/>
  <c r="CG197" i="15200"/>
  <c r="CG196" i="15200"/>
  <c r="CC32" i="15200"/>
  <c r="FU32" i="15200"/>
  <c r="FU30" i="15200"/>
  <c r="GS30" i="15200"/>
  <c r="HE30" i="15200"/>
  <c r="IO32" i="15200"/>
  <c r="JM32" i="15200"/>
  <c r="JM30" i="15200"/>
  <c r="KK30" i="15200"/>
  <c r="LI32" i="15200"/>
  <c r="MG32" i="15200"/>
  <c r="NE32" i="15200"/>
  <c r="OC32" i="15200"/>
  <c r="OC30" i="15200"/>
  <c r="PY32" i="15200"/>
  <c r="QW32" i="15200"/>
  <c r="QW30" i="15200"/>
  <c r="RU30" i="15200"/>
  <c r="L29" i="15200"/>
  <c r="L30" i="15200" s="1"/>
  <c r="X33" i="15200"/>
  <c r="X31" i="15200"/>
  <c r="AJ33" i="15200"/>
  <c r="BH29" i="15200"/>
  <c r="BH30" i="15200" s="1"/>
  <c r="BT29" i="15200"/>
  <c r="CF29" i="15200"/>
  <c r="CR31" i="15200"/>
  <c r="DD29" i="15200"/>
  <c r="DD33" i="15200" s="1"/>
  <c r="DP31" i="15200"/>
  <c r="EB29" i="15200"/>
  <c r="EB33" i="15200" s="1"/>
  <c r="EN31" i="15200"/>
  <c r="EZ29" i="15200"/>
  <c r="EZ30" i="15200" s="1"/>
  <c r="FX29" i="15200"/>
  <c r="FX31" i="15200" s="1"/>
  <c r="GV29" i="15200"/>
  <c r="HH31" i="15200"/>
  <c r="HH33" i="15200"/>
  <c r="HT29" i="15200"/>
  <c r="HT30" i="15200" s="1"/>
  <c r="IR33" i="15200"/>
  <c r="JD29" i="15200"/>
  <c r="JD30" i="15200" s="1"/>
  <c r="JP29" i="15200"/>
  <c r="JP31" i="15200"/>
  <c r="KB31" i="15200"/>
  <c r="KN29" i="15200"/>
  <c r="KN30" i="15200" s="1"/>
  <c r="KZ33" i="15200"/>
  <c r="KZ31" i="15200"/>
  <c r="LL33" i="15200"/>
  <c r="MJ29" i="15200"/>
  <c r="MJ30" i="15200" s="1"/>
  <c r="MV29" i="15200"/>
  <c r="MV31" i="15200" s="1"/>
  <c r="NH29" i="15200"/>
  <c r="OF29" i="15200"/>
  <c r="PD29" i="15200"/>
  <c r="PD32" i="15200" s="1"/>
  <c r="PP31" i="15200"/>
  <c r="QB29" i="15200"/>
  <c r="QB33" i="15200" s="1"/>
  <c r="QZ29" i="15200"/>
  <c r="RL31" i="15200"/>
  <c r="RX29" i="15200"/>
  <c r="EW29" i="15200"/>
  <c r="EW30" i="15200" s="1"/>
  <c r="JV29" i="15200"/>
  <c r="JV32" i="15200" s="1"/>
  <c r="MP29" i="15200"/>
  <c r="MP30" i="15200" s="1"/>
  <c r="OR29" i="15200"/>
  <c r="OR33" i="15200" s="1"/>
  <c r="NB30" i="15200"/>
  <c r="PY30" i="15200"/>
  <c r="FL31" i="15200"/>
  <c r="MJ31" i="15200"/>
  <c r="I33" i="15200"/>
  <c r="IF33" i="15200"/>
  <c r="EN200" i="15200"/>
  <c r="EN196" i="15200"/>
  <c r="EN201" i="15200"/>
  <c r="EN198" i="15200"/>
  <c r="EN195" i="15200"/>
  <c r="EN197" i="15200"/>
  <c r="EN202" i="15200"/>
  <c r="EN199" i="15200"/>
  <c r="OR200" i="15200"/>
  <c r="OR196" i="15200"/>
  <c r="OR195" i="15200"/>
  <c r="OR202" i="15200"/>
  <c r="OR199" i="15200"/>
  <c r="OR198" i="15200"/>
  <c r="OR201" i="15200"/>
  <c r="OR197" i="15200"/>
  <c r="AH30" i="15200"/>
  <c r="AH32" i="15200"/>
  <c r="AT30" i="15200"/>
  <c r="CP30" i="15200"/>
  <c r="DB30" i="15200"/>
  <c r="DB32" i="15200"/>
  <c r="DN32" i="15200"/>
  <c r="FJ30" i="15200"/>
  <c r="GT30" i="15200"/>
  <c r="HF30" i="15200"/>
  <c r="HR30" i="15200"/>
  <c r="HR32" i="15200"/>
  <c r="ID30" i="15200"/>
  <c r="JB30" i="15200"/>
  <c r="JZ30" i="15200"/>
  <c r="KL30" i="15200"/>
  <c r="LJ30" i="15200"/>
  <c r="LJ32" i="15200"/>
  <c r="LV30" i="15200"/>
  <c r="MH30" i="15200"/>
  <c r="MT30" i="15200"/>
  <c r="OD30" i="15200"/>
  <c r="OD32" i="15200"/>
  <c r="OP30" i="15200"/>
  <c r="OP32" i="15200"/>
  <c r="PN30" i="15200"/>
  <c r="QX30" i="15200"/>
  <c r="QX32" i="15200"/>
  <c r="RJ30" i="15200"/>
  <c r="RJ32" i="15200"/>
  <c r="SH30" i="15200"/>
  <c r="M29" i="15200"/>
  <c r="M30" i="15200" s="1"/>
  <c r="Y29" i="15200"/>
  <c r="Y33" i="15200" s="1"/>
  <c r="AK31" i="15200"/>
  <c r="AK33" i="15200"/>
  <c r="BI31" i="15200"/>
  <c r="BI33" i="15200"/>
  <c r="CG29" i="15200"/>
  <c r="CG31" i="15200" s="1"/>
  <c r="CS29" i="15200"/>
  <c r="CS31" i="15200" s="1"/>
  <c r="DE29" i="15200"/>
  <c r="DE30" i="15200" s="1"/>
  <c r="FM29" i="15200"/>
  <c r="FM30" i="15200" s="1"/>
  <c r="GW29" i="15200"/>
  <c r="GW30" i="15200" s="1"/>
  <c r="HU31" i="15200"/>
  <c r="HU33" i="15200"/>
  <c r="IG29" i="15200"/>
  <c r="IG32" i="15200" s="1"/>
  <c r="IS31" i="15200"/>
  <c r="IS33" i="15200"/>
  <c r="JE31" i="15200"/>
  <c r="JE33" i="15200"/>
  <c r="JQ29" i="15200"/>
  <c r="JQ33" i="15200" s="1"/>
  <c r="KO31" i="15200"/>
  <c r="KO33" i="15200"/>
  <c r="KO29" i="15200"/>
  <c r="KO32" i="15200" s="1"/>
  <c r="LA29" i="15200"/>
  <c r="LA33" i="15200" s="1"/>
  <c r="LM31" i="15200"/>
  <c r="LM33" i="15200"/>
  <c r="LY31" i="15200"/>
  <c r="NI29" i="15200"/>
  <c r="NI32" i="15200" s="1"/>
  <c r="NU31" i="15200"/>
  <c r="NU29" i="15200"/>
  <c r="NU30" i="15200" s="1"/>
  <c r="OG29" i="15200"/>
  <c r="OG30" i="15200" s="1"/>
  <c r="PE31" i="15200"/>
  <c r="PQ31" i="15200"/>
  <c r="QC31" i="15200"/>
  <c r="QC33" i="15200"/>
  <c r="QO29" i="15200"/>
  <c r="QO31" i="15200" s="1"/>
  <c r="RA31" i="15200"/>
  <c r="RA33" i="15200"/>
  <c r="RM31" i="15200"/>
  <c r="RM33" i="15200"/>
  <c r="RY29" i="15200"/>
  <c r="RY31" i="15200" s="1"/>
  <c r="DA29" i="15200"/>
  <c r="EC29" i="15200"/>
  <c r="EC33" i="15200" s="1"/>
  <c r="FA29" i="15200"/>
  <c r="FA31" i="15200" s="1"/>
  <c r="FY29" i="15200"/>
  <c r="FY33" i="15200" s="1"/>
  <c r="IX29" i="15200"/>
  <c r="IX30" i="15200" s="1"/>
  <c r="KW29" i="15200"/>
  <c r="KW30" i="15200" s="1"/>
  <c r="LX29" i="15200"/>
  <c r="MW29" i="15200"/>
  <c r="MW33" i="15200" s="1"/>
  <c r="NT29" i="15200"/>
  <c r="OS29" i="15200"/>
  <c r="OS33" i="15200" s="1"/>
  <c r="LL31" i="15200"/>
  <c r="LV32" i="15200"/>
  <c r="RU32" i="15200"/>
  <c r="JD33" i="15200"/>
  <c r="OC33" i="15200"/>
  <c r="X32" i="15200"/>
  <c r="AV32" i="15200"/>
  <c r="CR32" i="15200"/>
  <c r="DP32" i="15200"/>
  <c r="FL32" i="15200"/>
  <c r="IF32" i="15200"/>
  <c r="KZ32" i="15200"/>
  <c r="NH30" i="15200"/>
  <c r="QB30" i="15200"/>
  <c r="QN32" i="15200"/>
  <c r="RL32" i="15200"/>
  <c r="O31" i="15200"/>
  <c r="AM29" i="15200"/>
  <c r="AM31" i="15200" s="1"/>
  <c r="AY33" i="15200"/>
  <c r="CI31" i="15200"/>
  <c r="CU33" i="15200"/>
  <c r="DG29" i="15200"/>
  <c r="DS33" i="15200"/>
  <c r="FC31" i="15200"/>
  <c r="FO33" i="15200"/>
  <c r="GA29" i="15200"/>
  <c r="GM33" i="15200"/>
  <c r="IU29" i="15200"/>
  <c r="JG33" i="15200"/>
  <c r="KQ31" i="15200"/>
  <c r="LO29" i="15200"/>
  <c r="LO31" i="15200" s="1"/>
  <c r="MA33" i="15200"/>
  <c r="NK31" i="15200"/>
  <c r="NW33" i="15200"/>
  <c r="OI29" i="15200"/>
  <c r="OU33" i="15200"/>
  <c r="QE31" i="15200"/>
  <c r="QQ33" i="15200"/>
  <c r="RC29" i="15200"/>
  <c r="RO33" i="15200"/>
  <c r="AA29" i="15200"/>
  <c r="AA33" i="15200" s="1"/>
  <c r="HK29" i="15200"/>
  <c r="HK32" i="15200" s="1"/>
  <c r="LC29" i="15200"/>
  <c r="LC30" i="15200" s="1"/>
  <c r="DP30" i="15200"/>
  <c r="HH30" i="15200"/>
  <c r="EE31" i="15200"/>
  <c r="PG31" i="15200"/>
  <c r="EB32" i="15200"/>
  <c r="GY33" i="15200"/>
  <c r="SA33" i="15200"/>
  <c r="IS182" i="15200"/>
  <c r="NT194" i="15200"/>
  <c r="L184" i="15200"/>
  <c r="L182" i="15200"/>
  <c r="X192" i="15200"/>
  <c r="AJ192" i="15200"/>
  <c r="AV192" i="15200"/>
  <c r="BH192" i="15200"/>
  <c r="BT183" i="15200"/>
  <c r="CF192" i="15200"/>
  <c r="CF184" i="15200"/>
  <c r="CF182" i="15200"/>
  <c r="DD192" i="15200"/>
  <c r="DP192" i="15200"/>
  <c r="EB192" i="15200"/>
  <c r="EZ192" i="15200"/>
  <c r="FL192" i="15200"/>
  <c r="FX192" i="15200"/>
  <c r="GJ192" i="15200"/>
  <c r="GJ184" i="15200"/>
  <c r="HH184" i="15200"/>
  <c r="HT192" i="15200"/>
  <c r="IF192" i="15200"/>
  <c r="JD192" i="15200"/>
  <c r="KB192" i="15200"/>
  <c r="KN192" i="15200"/>
  <c r="LL192" i="15200"/>
  <c r="LX192" i="15200"/>
  <c r="MJ192" i="15200"/>
  <c r="MV192" i="15200"/>
  <c r="NH192" i="15200"/>
  <c r="NT192" i="15200"/>
  <c r="OF192" i="15200"/>
  <c r="PD192" i="15200"/>
  <c r="QB192" i="15200"/>
  <c r="QN192" i="15200"/>
  <c r="QZ192" i="15200"/>
  <c r="RX192" i="15200"/>
  <c r="CR22" i="15200"/>
  <c r="CR23" i="15200" s="1"/>
  <c r="DD22" i="15200"/>
  <c r="DP22" i="15200"/>
  <c r="EB22" i="15200"/>
  <c r="EN22" i="15200"/>
  <c r="EZ22" i="15200"/>
  <c r="FX22" i="15200"/>
  <c r="GJ22" i="15200"/>
  <c r="HH22" i="15200"/>
  <c r="HT22" i="15200"/>
  <c r="IF22" i="15200"/>
  <c r="IR22" i="15200"/>
  <c r="IR23" i="15200" s="1"/>
  <c r="JD22" i="15200"/>
  <c r="JP22" i="15200"/>
  <c r="KB22" i="15200"/>
  <c r="KN22" i="15200"/>
  <c r="KZ22" i="15200"/>
  <c r="LL22" i="15200"/>
  <c r="LX22" i="15200"/>
  <c r="MJ22" i="15200"/>
  <c r="MV22" i="15200"/>
  <c r="NH22" i="15200"/>
  <c r="OR22" i="15200"/>
  <c r="PD22" i="15200"/>
  <c r="PP22" i="15200"/>
  <c r="QB22" i="15200"/>
  <c r="QN22" i="15200"/>
  <c r="QZ22" i="15200"/>
  <c r="RL22" i="15200"/>
  <c r="RX22" i="15200"/>
  <c r="C32" i="15200"/>
  <c r="EQ29" i="15200"/>
  <c r="EQ32" i="15200" s="1"/>
  <c r="II29" i="15200"/>
  <c r="II30" i="15200" s="1"/>
  <c r="AV30" i="15200"/>
  <c r="PP30" i="15200"/>
  <c r="BK31" i="15200"/>
  <c r="IU31" i="15200"/>
  <c r="MJ32" i="15200"/>
  <c r="EE33" i="15200"/>
  <c r="PG33" i="15200"/>
  <c r="CF183" i="15200"/>
  <c r="IR192" i="15200"/>
  <c r="M202" i="15200"/>
  <c r="M199" i="15200"/>
  <c r="AK197" i="15200"/>
  <c r="AK201" i="15200"/>
  <c r="AK195" i="15200"/>
  <c r="AK198" i="15200"/>
  <c r="AW192" i="15200"/>
  <c r="BI197" i="15200"/>
  <c r="CS192" i="15200"/>
  <c r="DE198" i="15200"/>
  <c r="DQ183" i="15200"/>
  <c r="EC196" i="15200"/>
  <c r="EC198" i="15200"/>
  <c r="EC199" i="15200"/>
  <c r="EC197" i="15200"/>
  <c r="EC200" i="15200"/>
  <c r="EC201" i="15200"/>
  <c r="EO192" i="15200"/>
  <c r="FA198" i="15200"/>
  <c r="FM192" i="15200"/>
  <c r="FY197" i="15200"/>
  <c r="FY201" i="15200"/>
  <c r="FY196" i="15200"/>
  <c r="FY195" i="15200"/>
  <c r="FY200" i="15200"/>
  <c r="GK192" i="15200"/>
  <c r="GW184" i="15200"/>
  <c r="HI192" i="15200"/>
  <c r="IG192" i="15200"/>
  <c r="IG182" i="15200"/>
  <c r="IS184" i="15200"/>
  <c r="JE200" i="15200"/>
  <c r="JE195" i="15200"/>
  <c r="JE199" i="15200"/>
  <c r="JE197" i="15200"/>
  <c r="JE196" i="15200"/>
  <c r="KC197" i="15200"/>
  <c r="KC202" i="15200"/>
  <c r="KC195" i="15200"/>
  <c r="KC201" i="15200"/>
  <c r="KC199" i="15200"/>
  <c r="KC196" i="15200"/>
  <c r="KO200" i="15200"/>
  <c r="KO201" i="15200"/>
  <c r="KO198" i="15200"/>
  <c r="KO199" i="15200"/>
  <c r="LA192" i="15200"/>
  <c r="LY197" i="15200"/>
  <c r="LY195" i="15200"/>
  <c r="MK192" i="15200"/>
  <c r="MW198" i="15200"/>
  <c r="MW197" i="15200"/>
  <c r="MW202" i="15200"/>
  <c r="MW196" i="15200"/>
  <c r="MW200" i="15200"/>
  <c r="MW201" i="15200"/>
  <c r="MW195" i="15200"/>
  <c r="NU192" i="15200"/>
  <c r="OS192" i="15200"/>
  <c r="PE192" i="15200"/>
  <c r="PQ192" i="15200"/>
  <c r="QC195" i="15200"/>
  <c r="QC198" i="15200"/>
  <c r="QC201" i="15200"/>
  <c r="RM192" i="15200"/>
  <c r="IF30" i="15200"/>
  <c r="HH32" i="15200"/>
  <c r="C33" i="15200"/>
  <c r="CR192" i="15200"/>
  <c r="IS192" i="15200"/>
  <c r="CU30" i="15200"/>
  <c r="FO30" i="15200"/>
  <c r="NW30" i="15200"/>
  <c r="QQ30" i="15200"/>
  <c r="BW32" i="15200"/>
  <c r="KE32" i="15200"/>
  <c r="MY32" i="15200"/>
  <c r="PS32" i="15200"/>
  <c r="BZ33" i="15200"/>
  <c r="ET33" i="15200"/>
  <c r="NB33" i="15200"/>
  <c r="PV33" i="15200"/>
  <c r="P32" i="15200"/>
  <c r="BX32" i="15200"/>
  <c r="CJ32" i="15200"/>
  <c r="CV32" i="15200"/>
  <c r="EF32" i="15200"/>
  <c r="FP32" i="15200"/>
  <c r="IJ32" i="15200"/>
  <c r="JH32" i="15200"/>
  <c r="KF32" i="15200"/>
  <c r="LD32" i="15200"/>
  <c r="LP32" i="15200"/>
  <c r="MB32" i="15200"/>
  <c r="MN32" i="15200"/>
  <c r="MZ32" i="15200"/>
  <c r="NL32" i="15200"/>
  <c r="NX32" i="15200"/>
  <c r="OJ32" i="15200"/>
  <c r="OV32" i="15200"/>
  <c r="PH32" i="15200"/>
  <c r="SB32" i="15200"/>
  <c r="G29" i="15200"/>
  <c r="S29" i="15200"/>
  <c r="S32" i="15200" s="1"/>
  <c r="AE29" i="15200"/>
  <c r="AE30" i="15200" s="1"/>
  <c r="AQ29" i="15200"/>
  <c r="AQ31" i="15200" s="1"/>
  <c r="BC33" i="15200"/>
  <c r="BC29" i="15200"/>
  <c r="BC31" i="15200" s="1"/>
  <c r="BO29" i="15200"/>
  <c r="CA29" i="15200"/>
  <c r="CA32" i="15200" s="1"/>
  <c r="CM29" i="15200"/>
  <c r="CM31" i="15200" s="1"/>
  <c r="CY29" i="15200"/>
  <c r="CY31" i="15200" s="1"/>
  <c r="DK29" i="15200"/>
  <c r="DK31" i="15200" s="1"/>
  <c r="DW29" i="15200"/>
  <c r="DW31" i="15200" s="1"/>
  <c r="EI29" i="15200"/>
  <c r="EI31" i="15200" s="1"/>
  <c r="EU29" i="15200"/>
  <c r="EU32" i="15200" s="1"/>
  <c r="FG29" i="15200"/>
  <c r="FG31" i="15200" s="1"/>
  <c r="FS29" i="15200"/>
  <c r="FS30" i="15200" s="1"/>
  <c r="GE29" i="15200"/>
  <c r="GQ29" i="15200"/>
  <c r="GQ31" i="15200" s="1"/>
  <c r="HC29" i="15200"/>
  <c r="HC31" i="15200" s="1"/>
  <c r="HO29" i="15200"/>
  <c r="HO30" i="15200" s="1"/>
  <c r="IA29" i="15200"/>
  <c r="IA31" i="15200" s="1"/>
  <c r="IM29" i="15200"/>
  <c r="IM32" i="15200" s="1"/>
  <c r="IY29" i="15200"/>
  <c r="IY31" i="15200" s="1"/>
  <c r="JK29" i="15200"/>
  <c r="JK31" i="15200" s="1"/>
  <c r="JW29" i="15200"/>
  <c r="JW31" i="15200" s="1"/>
  <c r="KI29" i="15200"/>
  <c r="KI30" i="15200" s="1"/>
  <c r="KU29" i="15200"/>
  <c r="KU31" i="15200" s="1"/>
  <c r="LG29" i="15200"/>
  <c r="LG33" i="15200" s="1"/>
  <c r="LS29" i="15200"/>
  <c r="ME29" i="15200"/>
  <c r="ME31" i="15200" s="1"/>
  <c r="MQ29" i="15200"/>
  <c r="MQ31" i="15200" s="1"/>
  <c r="NC33" i="15200"/>
  <c r="NC29" i="15200"/>
  <c r="NO29" i="15200"/>
  <c r="OA29" i="15200"/>
  <c r="OA30" i="15200" s="1"/>
  <c r="OM29" i="15200"/>
  <c r="OM31" i="15200" s="1"/>
  <c r="OY33" i="15200"/>
  <c r="OY29" i="15200"/>
  <c r="PK29" i="15200"/>
  <c r="PW29" i="15200"/>
  <c r="PW32" i="15200" s="1"/>
  <c r="QI29" i="15200"/>
  <c r="QI31" i="15200" s="1"/>
  <c r="QU33" i="15200"/>
  <c r="QU29" i="15200"/>
  <c r="RG29" i="15200"/>
  <c r="RS29" i="15200"/>
  <c r="SE29" i="15200"/>
  <c r="BB29" i="15200"/>
  <c r="BB32" i="15200" s="1"/>
  <c r="DV29" i="15200"/>
  <c r="GP29" i="15200"/>
  <c r="GP32" i="15200" s="1"/>
  <c r="JJ29" i="15200"/>
  <c r="MD29" i="15200"/>
  <c r="OX29" i="15200"/>
  <c r="RR29" i="15200"/>
  <c r="RR30" i="15200" s="1"/>
  <c r="CV30" i="15200"/>
  <c r="FP30" i="15200"/>
  <c r="IJ30" i="15200"/>
  <c r="LD30" i="15200"/>
  <c r="NX30" i="15200"/>
  <c r="QR30" i="15200"/>
  <c r="LG31" i="15200"/>
  <c r="OA31" i="15200"/>
  <c r="QU31" i="15200"/>
  <c r="AR32" i="15200"/>
  <c r="CB32" i="15200"/>
  <c r="CN32" i="15200"/>
  <c r="EV32" i="15200"/>
  <c r="FH32" i="15200"/>
  <c r="HP32" i="15200"/>
  <c r="IB32" i="15200"/>
  <c r="IN32" i="15200"/>
  <c r="IZ32" i="15200"/>
  <c r="KJ32" i="15200"/>
  <c r="KV32" i="15200"/>
  <c r="LH32" i="15200"/>
  <c r="ND32" i="15200"/>
  <c r="NP32" i="15200"/>
  <c r="ON32" i="15200"/>
  <c r="PX32" i="15200"/>
  <c r="QJ32" i="15200"/>
  <c r="QV32" i="15200"/>
  <c r="RH32" i="15200"/>
  <c r="RT32" i="15200"/>
  <c r="SF32" i="15200"/>
  <c r="K29" i="15200"/>
  <c r="K33" i="15200" s="1"/>
  <c r="W33" i="15200"/>
  <c r="W29" i="15200"/>
  <c r="W31" i="15200" s="1"/>
  <c r="AI29" i="15200"/>
  <c r="AI32" i="15200" s="1"/>
  <c r="AU29" i="15200"/>
  <c r="AU31" i="15200" s="1"/>
  <c r="BG29" i="15200"/>
  <c r="BG32" i="15200" s="1"/>
  <c r="BS29" i="15200"/>
  <c r="BS33" i="15200" s="1"/>
  <c r="CE29" i="15200"/>
  <c r="CE31" i="15200" s="1"/>
  <c r="CQ29" i="15200"/>
  <c r="DC29" i="15200"/>
  <c r="DC32" i="15200" s="1"/>
  <c r="DO29" i="15200"/>
  <c r="DO31" i="15200" s="1"/>
  <c r="EA29" i="15200"/>
  <c r="EA32" i="15200" s="1"/>
  <c r="EM29" i="15200"/>
  <c r="EM30" i="15200" s="1"/>
  <c r="EY29" i="15200"/>
  <c r="EY32" i="15200" s="1"/>
  <c r="FK29" i="15200"/>
  <c r="FW29" i="15200"/>
  <c r="FW32" i="15200" s="1"/>
  <c r="GI29" i="15200"/>
  <c r="GI31" i="15200" s="1"/>
  <c r="GU29" i="15200"/>
  <c r="GU31" i="15200" s="1"/>
  <c r="HG29" i="15200"/>
  <c r="HG31" i="15200" s="1"/>
  <c r="HS29" i="15200"/>
  <c r="HS32" i="15200" s="1"/>
  <c r="IE29" i="15200"/>
  <c r="IE30" i="15200" s="1"/>
  <c r="IQ29" i="15200"/>
  <c r="IQ30" i="15200" s="1"/>
  <c r="JC29" i="15200"/>
  <c r="JC31" i="15200" s="1"/>
  <c r="JO29" i="15200"/>
  <c r="JO32" i="15200" s="1"/>
  <c r="KA29" i="15200"/>
  <c r="KA31" i="15200" s="1"/>
  <c r="KM29" i="15200"/>
  <c r="KM33" i="15200" s="1"/>
  <c r="KY29" i="15200"/>
  <c r="KY31" i="15200" s="1"/>
  <c r="LK29" i="15200"/>
  <c r="LK31" i="15200" s="1"/>
  <c r="LW29" i="15200"/>
  <c r="LW31" i="15200" s="1"/>
  <c r="MI29" i="15200"/>
  <c r="MI32" i="15200" s="1"/>
  <c r="MU29" i="15200"/>
  <c r="MU31" i="15200" s="1"/>
  <c r="NG29" i="15200"/>
  <c r="NG31" i="15200" s="1"/>
  <c r="NS29" i="15200"/>
  <c r="NS31" i="15200" s="1"/>
  <c r="OE29" i="15200"/>
  <c r="OE32" i="15200" s="1"/>
  <c r="OQ29" i="15200"/>
  <c r="OQ31" i="15200" s="1"/>
  <c r="PC29" i="15200"/>
  <c r="PC31" i="15200" s="1"/>
  <c r="PO29" i="15200"/>
  <c r="PO31" i="15200" s="1"/>
  <c r="QA29" i="15200"/>
  <c r="QA30" i="15200" s="1"/>
  <c r="QM29" i="15200"/>
  <c r="QM31" i="15200" s="1"/>
  <c r="QY29" i="15200"/>
  <c r="QY30" i="15200" s="1"/>
  <c r="RK29" i="15200"/>
  <c r="RK31" i="15200" s="1"/>
  <c r="RW29" i="15200"/>
  <c r="RW31" i="15200" s="1"/>
  <c r="AD29" i="15200"/>
  <c r="AD33" i="15200" s="1"/>
  <c r="CX29" i="15200"/>
  <c r="CX31" i="15200" s="1"/>
  <c r="FR29" i="15200"/>
  <c r="FR31" i="15200" s="1"/>
  <c r="IL29" i="15200"/>
  <c r="IL32" i="15200" s="1"/>
  <c r="LF29" i="15200"/>
  <c r="LF31" i="15200" s="1"/>
  <c r="NZ29" i="15200"/>
  <c r="QT29" i="15200"/>
  <c r="BX30" i="15200"/>
  <c r="IN30" i="15200"/>
  <c r="KF30" i="15200"/>
  <c r="MZ30" i="15200"/>
  <c r="OB30" i="15200"/>
  <c r="QV30" i="15200"/>
  <c r="AI31" i="15200"/>
  <c r="KI31" i="15200"/>
  <c r="NC31" i="15200"/>
  <c r="EU23" i="15200" l="1"/>
  <c r="NG30" i="15200"/>
  <c r="BD182" i="15200"/>
  <c r="BD21" i="15200"/>
  <c r="BX188" i="15200"/>
  <c r="BX22" i="15200"/>
  <c r="KR31" i="15200"/>
  <c r="JC30" i="15200"/>
  <c r="L183" i="15200"/>
  <c r="L21" i="15200"/>
  <c r="L23" i="15200" s="1"/>
  <c r="RD33" i="15200"/>
  <c r="KC30" i="15200"/>
  <c r="BG30" i="15200"/>
  <c r="T188" i="15200"/>
  <c r="T22" i="15200"/>
  <c r="T23" i="15200" s="1"/>
  <c r="QA33" i="15200"/>
  <c r="PO33" i="15200"/>
  <c r="LS31" i="15200"/>
  <c r="LS32" i="15200"/>
  <c r="LC33" i="15200"/>
  <c r="OG33" i="15200"/>
  <c r="NS30" i="15200"/>
  <c r="PR33" i="15200"/>
  <c r="QS31" i="15200"/>
  <c r="QS32" i="15200"/>
  <c r="OT30" i="15200"/>
  <c r="GW195" i="15200"/>
  <c r="NU33" i="15200"/>
  <c r="SH32" i="15200"/>
  <c r="SH33" i="15200"/>
  <c r="SH31" i="15200"/>
  <c r="C188" i="15200"/>
  <c r="C22" i="15200"/>
  <c r="C23" i="15200" s="1"/>
  <c r="OS31" i="15200"/>
  <c r="JD32" i="15200"/>
  <c r="OG31" i="15200"/>
  <c r="KC33" i="15200"/>
  <c r="BE188" i="15200"/>
  <c r="BE22" i="15200"/>
  <c r="BQ188" i="15200"/>
  <c r="BQ22" i="15200"/>
  <c r="NS33" i="15200"/>
  <c r="KA33" i="15200"/>
  <c r="RS31" i="15200"/>
  <c r="RS30" i="15200"/>
  <c r="RS32" i="15200"/>
  <c r="F33" i="15200"/>
  <c r="SG31" i="15200"/>
  <c r="MJ33" i="15200"/>
  <c r="AB184" i="15200"/>
  <c r="BY33" i="15200"/>
  <c r="HX31" i="15200"/>
  <c r="KD33" i="15200"/>
  <c r="DB182" i="15200"/>
  <c r="HK183" i="15200"/>
  <c r="LJ31" i="15200"/>
  <c r="DS31" i="15200"/>
  <c r="DS30" i="15200"/>
  <c r="MC31" i="15200"/>
  <c r="OR31" i="15200"/>
  <c r="RG33" i="15200"/>
  <c r="RG30" i="15200"/>
  <c r="BO31" i="15200"/>
  <c r="BO32" i="15200"/>
  <c r="BO30" i="15200"/>
  <c r="AB183" i="15200"/>
  <c r="PO32" i="15200"/>
  <c r="AP23" i="15200"/>
  <c r="CU182" i="15200"/>
  <c r="OS30" i="15200"/>
  <c r="KD31" i="15200"/>
  <c r="DB183" i="15200"/>
  <c r="EY202" i="15200"/>
  <c r="PI30" i="15200"/>
  <c r="PI32" i="15200"/>
  <c r="GB31" i="15200"/>
  <c r="OR32" i="15200"/>
  <c r="AZ31" i="15200"/>
  <c r="LG30" i="15200"/>
  <c r="LG32" i="15200"/>
  <c r="OE33" i="15200"/>
  <c r="QU30" i="15200"/>
  <c r="QU32" i="15200"/>
  <c r="OR30" i="15200"/>
  <c r="BE31" i="15200"/>
  <c r="AW30" i="15200"/>
  <c r="MC33" i="15200"/>
  <c r="RN33" i="15200"/>
  <c r="OK30" i="15200"/>
  <c r="OK32" i="15200"/>
  <c r="U182" i="15200"/>
  <c r="U21" i="15200"/>
  <c r="U23" i="15200" s="1"/>
  <c r="AT188" i="15200"/>
  <c r="AT22" i="15200"/>
  <c r="AT23" i="15200" s="1"/>
  <c r="MC32" i="15200"/>
  <c r="GY183" i="15200"/>
  <c r="RW30" i="15200"/>
  <c r="AJ23" i="15200"/>
  <c r="J188" i="15200"/>
  <c r="J22" i="15200"/>
  <c r="J23" i="15200" s="1"/>
  <c r="BD32" i="15200"/>
  <c r="BD31" i="15200"/>
  <c r="F188" i="15200"/>
  <c r="F22" i="15200"/>
  <c r="F183" i="15200"/>
  <c r="CA188" i="15200"/>
  <c r="CA22" i="15200"/>
  <c r="CA23" i="15200" s="1"/>
  <c r="AZ188" i="15200"/>
  <c r="AZ22" i="15200"/>
  <c r="PW33" i="15200"/>
  <c r="NM33" i="15200"/>
  <c r="NM32" i="15200"/>
  <c r="F23" i="15200"/>
  <c r="EP30" i="15200"/>
  <c r="PO30" i="15200"/>
  <c r="J182" i="15200"/>
  <c r="I188" i="15200"/>
  <c r="I22" i="15200"/>
  <c r="I23" i="15200" s="1"/>
  <c r="BJ182" i="15200"/>
  <c r="BJ21" i="15200"/>
  <c r="AE33" i="15200"/>
  <c r="EK32" i="15200"/>
  <c r="MI33" i="15200"/>
  <c r="OY31" i="15200"/>
  <c r="OY32" i="15200"/>
  <c r="G31" i="15200"/>
  <c r="G32" i="15200"/>
  <c r="FD32" i="15200"/>
  <c r="QC202" i="15200"/>
  <c r="AG33" i="15200"/>
  <c r="EK30" i="15200"/>
  <c r="LM200" i="15200"/>
  <c r="DR32" i="15200"/>
  <c r="JQ195" i="15200"/>
  <c r="OJ33" i="15200"/>
  <c r="BX183" i="15200"/>
  <c r="OE30" i="15200"/>
  <c r="KA200" i="15200"/>
  <c r="J183" i="15200"/>
  <c r="DX182" i="15200"/>
  <c r="I182" i="15200"/>
  <c r="QM32" i="15200"/>
  <c r="NS32" i="15200"/>
  <c r="J184" i="15200"/>
  <c r="LW30" i="15200"/>
  <c r="BW22" i="15200"/>
  <c r="BW23" i="15200" s="1"/>
  <c r="GY182" i="15200"/>
  <c r="AE31" i="15200"/>
  <c r="LW33" i="15200"/>
  <c r="QR32" i="15200"/>
  <c r="KW32" i="15200"/>
  <c r="QR31" i="15200"/>
  <c r="RY30" i="15200"/>
  <c r="JQ200" i="15200"/>
  <c r="QO201" i="15200"/>
  <c r="AU196" i="15200"/>
  <c r="KY30" i="15200"/>
  <c r="BC188" i="15200"/>
  <c r="BC22" i="15200"/>
  <c r="OY30" i="15200"/>
  <c r="DI183" i="15200"/>
  <c r="PW31" i="15200"/>
  <c r="RK33" i="15200"/>
  <c r="OA33" i="15200"/>
  <c r="RM30" i="15200"/>
  <c r="DF184" i="15200"/>
  <c r="JQ201" i="15200"/>
  <c r="AU201" i="15200"/>
  <c r="KY32" i="15200"/>
  <c r="L198" i="15200"/>
  <c r="L201" i="15200"/>
  <c r="BD30" i="15200"/>
  <c r="BV188" i="15200"/>
  <c r="BV22" i="15200"/>
  <c r="BV23" i="15200" s="1"/>
  <c r="NR32" i="15200"/>
  <c r="NR31" i="15200"/>
  <c r="OA32" i="15200"/>
  <c r="O188" i="15200"/>
  <c r="O22" i="15200"/>
  <c r="O23" i="15200" s="1"/>
  <c r="AE188" i="15200"/>
  <c r="AE22" i="15200"/>
  <c r="AE23" i="15200" s="1"/>
  <c r="LE32" i="15200"/>
  <c r="LE30" i="15200"/>
  <c r="GB32" i="15200"/>
  <c r="PK31" i="15200"/>
  <c r="PK32" i="15200"/>
  <c r="SG30" i="15200"/>
  <c r="NO31" i="15200"/>
  <c r="NO32" i="15200"/>
  <c r="BL32" i="15200"/>
  <c r="OG202" i="15200"/>
  <c r="DY32" i="15200"/>
  <c r="OO33" i="15200"/>
  <c r="OG32" i="15200"/>
  <c r="JQ202" i="15200"/>
  <c r="M197" i="15200"/>
  <c r="AU197" i="15200"/>
  <c r="MX33" i="15200"/>
  <c r="KA32" i="15200"/>
  <c r="DF22" i="15200"/>
  <c r="DF23" i="15200" s="1"/>
  <c r="GG21" i="15200"/>
  <c r="GG183" i="15200"/>
  <c r="G30" i="15200"/>
  <c r="P23" i="15200"/>
  <c r="KS33" i="15200"/>
  <c r="KS32" i="15200"/>
  <c r="RW33" i="15200"/>
  <c r="RY32" i="15200"/>
  <c r="NC30" i="15200"/>
  <c r="NC32" i="15200"/>
  <c r="AZ32" i="15200"/>
  <c r="M201" i="15200"/>
  <c r="PD33" i="15200"/>
  <c r="EK31" i="15200"/>
  <c r="IT32" i="15200"/>
  <c r="OS32" i="15200"/>
  <c r="KA30" i="15200"/>
  <c r="BJ23" i="15200"/>
  <c r="M22" i="15200"/>
  <c r="M23" i="15200" s="1"/>
  <c r="BW184" i="15200"/>
  <c r="AG182" i="15200"/>
  <c r="BD188" i="15200"/>
  <c r="BD22" i="15200"/>
  <c r="CT213" i="15200"/>
  <c r="BP22" i="15200"/>
  <c r="CH22" i="15200"/>
  <c r="CH23" i="15200" s="1"/>
  <c r="GD183" i="15200"/>
  <c r="R182" i="15200"/>
  <c r="BG22" i="15200"/>
  <c r="GD184" i="15200"/>
  <c r="BA183" i="15200"/>
  <c r="FF183" i="15200"/>
  <c r="GC182" i="15200"/>
  <c r="BW33" i="15200"/>
  <c r="AY21" i="15200"/>
  <c r="AO22" i="15200"/>
  <c r="AO23" i="15200" s="1"/>
  <c r="BL182" i="15200"/>
  <c r="BL21" i="15200"/>
  <c r="AN22" i="15200"/>
  <c r="NY32" i="15200"/>
  <c r="RJ31" i="15200"/>
  <c r="RT33" i="15200"/>
  <c r="FQ184" i="15200"/>
  <c r="BH184" i="15200"/>
  <c r="FK184" i="15200"/>
  <c r="DM22" i="15200"/>
  <c r="AN21" i="15200"/>
  <c r="BA22" i="15200"/>
  <c r="LV31" i="15200"/>
  <c r="HO23" i="15200"/>
  <c r="AQ22" i="15200"/>
  <c r="MF31" i="15200"/>
  <c r="P188" i="15200"/>
  <c r="P22" i="15200"/>
  <c r="RJ202" i="15200"/>
  <c r="GJ33" i="15200"/>
  <c r="AQ21" i="15200"/>
  <c r="CC22" i="15200"/>
  <c r="ET183" i="15200"/>
  <c r="II184" i="15200"/>
  <c r="PX31" i="15200"/>
  <c r="EF23" i="15200"/>
  <c r="LH31" i="15200"/>
  <c r="AF31" i="15200"/>
  <c r="BZ22" i="15200"/>
  <c r="BZ23" i="15200" s="1"/>
  <c r="E22" i="15200"/>
  <c r="E23" i="15200" s="1"/>
  <c r="BS22" i="15200"/>
  <c r="PS33" i="15200"/>
  <c r="PS30" i="15200"/>
  <c r="BB22" i="15200"/>
  <c r="JZ33" i="15200"/>
  <c r="HB33" i="15200"/>
  <c r="OZ31" i="15200"/>
  <c r="BA182" i="15200"/>
  <c r="IR182" i="15200"/>
  <c r="CI22" i="15200"/>
  <c r="CI23" i="15200" s="1"/>
  <c r="BY22" i="15200"/>
  <c r="BY23" i="15200" s="1"/>
  <c r="BH21" i="15200"/>
  <c r="CB21" i="15200"/>
  <c r="CB23" i="15200" s="1"/>
  <c r="BA21" i="15200"/>
  <c r="OH33" i="15200"/>
  <c r="OD31" i="15200"/>
  <c r="HN182" i="15200"/>
  <c r="EN30" i="15200"/>
  <c r="BR22" i="15200"/>
  <c r="R183" i="15200"/>
  <c r="ON33" i="15200"/>
  <c r="D21" i="15200"/>
  <c r="D23" i="15200" s="1"/>
  <c r="AW21" i="15200"/>
  <c r="C30" i="15200"/>
  <c r="IV31" i="15200"/>
  <c r="IO23" i="15200"/>
  <c r="IQ31" i="15200"/>
  <c r="IW33" i="15200"/>
  <c r="IN33" i="15200"/>
  <c r="EZ33" i="15200"/>
  <c r="FD31" i="15200"/>
  <c r="CH31" i="15200"/>
  <c r="GJ30" i="15200"/>
  <c r="FE31" i="15200"/>
  <c r="HT23" i="15200"/>
  <c r="HT33" i="15200"/>
  <c r="EJ31" i="15200"/>
  <c r="FV33" i="15200"/>
  <c r="ET30" i="15200"/>
  <c r="EX33" i="15200"/>
  <c r="FY30" i="15200"/>
  <c r="FX33" i="15200"/>
  <c r="BX23" i="15200"/>
  <c r="EB23" i="15200"/>
  <c r="EO184" i="15200"/>
  <c r="GH22" i="15200"/>
  <c r="GF22" i="15200"/>
  <c r="HM183" i="15200"/>
  <c r="GE188" i="15200"/>
  <c r="GE22" i="15200"/>
  <c r="FS22" i="15200"/>
  <c r="HN22" i="15200"/>
  <c r="DH22" i="15200"/>
  <c r="DH23" i="15200" s="1"/>
  <c r="IA21" i="15200"/>
  <c r="IA23" i="15200" s="1"/>
  <c r="EZ21" i="15200"/>
  <c r="EZ23" i="15200" s="1"/>
  <c r="ES22" i="15200"/>
  <c r="ES23" i="15200" s="1"/>
  <c r="FN22" i="15200"/>
  <c r="DL182" i="15200"/>
  <c r="EI188" i="15200"/>
  <c r="EI22" i="15200"/>
  <c r="EI23" i="15200" s="1"/>
  <c r="IB21" i="15200"/>
  <c r="IB23" i="15200" s="1"/>
  <c r="DL21" i="15200"/>
  <c r="DL23" i="15200" s="1"/>
  <c r="ET188" i="15200"/>
  <c r="ET22" i="15200"/>
  <c r="ET23" i="15200" s="1"/>
  <c r="FS21" i="15200"/>
  <c r="HK21" i="15200"/>
  <c r="CJ22" i="15200"/>
  <c r="CJ23" i="15200" s="1"/>
  <c r="DS22" i="15200"/>
  <c r="DS23" i="15200" s="1"/>
  <c r="CX22" i="15200"/>
  <c r="ER22" i="15200"/>
  <c r="ER23" i="15200" s="1"/>
  <c r="DL22" i="15200"/>
  <c r="HG22" i="15200"/>
  <c r="DD23" i="15200"/>
  <c r="FV183" i="15200"/>
  <c r="ID21" i="15200"/>
  <c r="DZ23" i="15200"/>
  <c r="CH182" i="15200"/>
  <c r="GG22" i="15200"/>
  <c r="EK22" i="15200"/>
  <c r="FR22" i="15200"/>
  <c r="HV22" i="15200"/>
  <c r="CL22" i="15200"/>
  <c r="CL23" i="15200" s="1"/>
  <c r="HV21" i="15200"/>
  <c r="HV23" i="15200" s="1"/>
  <c r="IK22" i="15200"/>
  <c r="IK23" i="15200" s="1"/>
  <c r="DR22" i="15200"/>
  <c r="CZ22" i="15200"/>
  <c r="CZ23" i="15200" s="1"/>
  <c r="HU21" i="15200"/>
  <c r="HU23" i="15200" s="1"/>
  <c r="GR22" i="15200"/>
  <c r="DN22" i="15200"/>
  <c r="DN23" i="15200" s="1"/>
  <c r="FV22" i="15200"/>
  <c r="GF184" i="15200"/>
  <c r="HS182" i="15200"/>
  <c r="EH188" i="15200"/>
  <c r="EH22" i="15200"/>
  <c r="EH23" i="15200" s="1"/>
  <c r="II21" i="15200"/>
  <c r="FH22" i="15200"/>
  <c r="EG22" i="15200"/>
  <c r="EG23" i="15200" s="1"/>
  <c r="EQ22" i="15200"/>
  <c r="EQ23" i="15200" s="1"/>
  <c r="CN21" i="15200"/>
  <c r="CN23" i="15200" s="1"/>
  <c r="DQ182" i="15200"/>
  <c r="HR22" i="15200"/>
  <c r="FV21" i="15200"/>
  <c r="IC21" i="15200"/>
  <c r="IC23" i="15200" s="1"/>
  <c r="CO21" i="15200"/>
  <c r="CO23" i="15200" s="1"/>
  <c r="HY184" i="15200"/>
  <c r="HY21" i="15200"/>
  <c r="CQ183" i="15200"/>
  <c r="GC22" i="15200"/>
  <c r="GY22" i="15200"/>
  <c r="GN22" i="15200"/>
  <c r="GJ21" i="15200"/>
  <c r="GJ23" i="15200" s="1"/>
  <c r="DW22" i="15200"/>
  <c r="CY22" i="15200"/>
  <c r="HX22" i="15200"/>
  <c r="HX23" i="15200" s="1"/>
  <c r="IL22" i="15200"/>
  <c r="IL23" i="15200" s="1"/>
  <c r="IF23" i="15200"/>
  <c r="DK23" i="15200"/>
  <c r="CN182" i="15200"/>
  <c r="DP182" i="15200"/>
  <c r="HR21" i="15200"/>
  <c r="DY22" i="15200"/>
  <c r="HP22" i="15200"/>
  <c r="HP23" i="15200" s="1"/>
  <c r="EV22" i="15200"/>
  <c r="EV23" i="15200" s="1"/>
  <c r="HK22" i="15200"/>
  <c r="DG22" i="15200"/>
  <c r="DG23" i="15200" s="1"/>
  <c r="CV22" i="15200"/>
  <c r="CV23" i="15200" s="1"/>
  <c r="FD22" i="15200"/>
  <c r="FD23" i="15200" s="1"/>
  <c r="DV22" i="15200"/>
  <c r="DV23" i="15200" s="1"/>
  <c r="DE21" i="15200"/>
  <c r="DE23" i="15200" s="1"/>
  <c r="DJ23" i="15200"/>
  <c r="FJ182" i="15200"/>
  <c r="HJ22" i="15200"/>
  <c r="CM22" i="15200"/>
  <c r="CM23" i="15200" s="1"/>
  <c r="FO21" i="15200"/>
  <c r="HF22" i="15200"/>
  <c r="DY183" i="15200"/>
  <c r="DB22" i="15200"/>
  <c r="FJ188" i="15200"/>
  <c r="FJ22" i="15200"/>
  <c r="HD21" i="15200"/>
  <c r="FQ182" i="15200"/>
  <c r="GQ22" i="15200"/>
  <c r="GP22" i="15200"/>
  <c r="DR23" i="15200"/>
  <c r="IJ22" i="15200"/>
  <c r="IJ23" i="15200" s="1"/>
  <c r="EN21" i="15200"/>
  <c r="EN23" i="15200" s="1"/>
  <c r="FC22" i="15200"/>
  <c r="FC23" i="15200" s="1"/>
  <c r="GV22" i="15200"/>
  <c r="HK184" i="15200"/>
  <c r="FB23" i="15200"/>
  <c r="EY23" i="15200"/>
  <c r="CQ23" i="15200"/>
  <c r="EX22" i="15200"/>
  <c r="EX23" i="15200" s="1"/>
  <c r="ID183" i="15200"/>
  <c r="HX182" i="15200"/>
  <c r="HE22" i="15200"/>
  <c r="EJ22" i="15200"/>
  <c r="EJ23" i="15200" s="1"/>
  <c r="GM22" i="15200"/>
  <c r="HM21" i="15200"/>
  <c r="CU22" i="15200"/>
  <c r="CU23" i="15200" s="1"/>
  <c r="IE22" i="15200"/>
  <c r="IM22" i="15200"/>
  <c r="IM23" i="15200" s="1"/>
  <c r="FL22" i="15200"/>
  <c r="FA23" i="15200"/>
  <c r="GB188" i="15200"/>
  <c r="GB22" i="15200"/>
  <c r="DM23" i="15200"/>
  <c r="IE184" i="15200"/>
  <c r="GA22" i="15200"/>
  <c r="HY22" i="15200"/>
  <c r="HL22" i="15200"/>
  <c r="II22" i="15200"/>
  <c r="GD22" i="15200"/>
  <c r="DX21" i="15200"/>
  <c r="HM184" i="15200"/>
  <c r="BZ183" i="15200"/>
  <c r="FP22" i="15200"/>
  <c r="HZ22" i="15200"/>
  <c r="HZ23" i="15200" s="1"/>
  <c r="IE21" i="15200"/>
  <c r="IE23" i="15200" s="1"/>
  <c r="GI21" i="15200"/>
  <c r="FK22" i="15200"/>
  <c r="CY23" i="15200"/>
  <c r="EO23" i="15200"/>
  <c r="FZ183" i="15200"/>
  <c r="FZ21" i="15200"/>
  <c r="DN184" i="15200"/>
  <c r="EL22" i="15200"/>
  <c r="EL23" i="15200" s="1"/>
  <c r="CP21" i="15200"/>
  <c r="CP23" i="15200" s="1"/>
  <c r="GS22" i="15200"/>
  <c r="EW22" i="15200"/>
  <c r="EW23" i="15200" s="1"/>
  <c r="GF21" i="15200"/>
  <c r="DX22" i="15200"/>
  <c r="FL182" i="15200"/>
  <c r="FX21" i="15200"/>
  <c r="GL22" i="15200"/>
  <c r="GO22" i="15200"/>
  <c r="HW22" i="15200"/>
  <c r="HW23" i="15200" s="1"/>
  <c r="CW22" i="15200"/>
  <c r="CW23" i="15200" s="1"/>
  <c r="CK22" i="15200"/>
  <c r="CK23" i="15200" s="1"/>
  <c r="DP21" i="15200"/>
  <c r="DP23" i="15200" s="1"/>
  <c r="IH22" i="15200"/>
  <c r="IH23" i="15200" s="1"/>
  <c r="FO22" i="15200"/>
  <c r="HD22" i="15200"/>
  <c r="CE183" i="15200"/>
  <c r="DH33" i="15200"/>
  <c r="DM31" i="15200"/>
  <c r="BU23" i="15200"/>
  <c r="BU199" i="15200"/>
  <c r="AN31" i="15200"/>
  <c r="AN33" i="15200"/>
  <c r="EW32" i="15200"/>
  <c r="EK23" i="15200"/>
  <c r="EL30" i="15200"/>
  <c r="EM23" i="15200"/>
  <c r="EM33" i="15200"/>
  <c r="EL31" i="15200"/>
  <c r="EJ33" i="15200"/>
  <c r="EU33" i="15200"/>
  <c r="EP32" i="15200"/>
  <c r="EU31" i="15200"/>
  <c r="EP23" i="15200"/>
  <c r="EU30" i="15200"/>
  <c r="EC202" i="15200"/>
  <c r="EC30" i="15200"/>
  <c r="EG30" i="15200"/>
  <c r="DQ197" i="15200"/>
  <c r="DQ198" i="15200"/>
  <c r="DQ200" i="15200"/>
  <c r="DW23" i="15200"/>
  <c r="DT32" i="15200"/>
  <c r="DQ201" i="15200"/>
  <c r="DQ196" i="15200"/>
  <c r="DS32" i="15200"/>
  <c r="DT31" i="15200"/>
  <c r="DT33" i="15200"/>
  <c r="DU23" i="15200"/>
  <c r="DX30" i="15200"/>
  <c r="EY197" i="15200"/>
  <c r="FA195" i="15200"/>
  <c r="FA33" i="15200"/>
  <c r="FE32" i="15200"/>
  <c r="FA202" i="15200"/>
  <c r="FE30" i="15200"/>
  <c r="FA201" i="15200"/>
  <c r="FD33" i="15200"/>
  <c r="EX195" i="15200"/>
  <c r="FH33" i="15200"/>
  <c r="EY201" i="15200"/>
  <c r="FA32" i="15200"/>
  <c r="FN31" i="15200"/>
  <c r="EY195" i="15200"/>
  <c r="FA30" i="15200"/>
  <c r="FN33" i="15200"/>
  <c r="EY198" i="15200"/>
  <c r="IX23" i="15200"/>
  <c r="BI200" i="15200"/>
  <c r="BI201" i="15200"/>
  <c r="AU32" i="15200"/>
  <c r="BF30" i="15200"/>
  <c r="AZ33" i="15200"/>
  <c r="BA31" i="15200"/>
  <c r="BA30" i="15200"/>
  <c r="BF33" i="15200"/>
  <c r="BA32" i="15200"/>
  <c r="BF31" i="15200"/>
  <c r="BC32" i="15200"/>
  <c r="AT33" i="15200"/>
  <c r="BC30" i="15200"/>
  <c r="AT31" i="15200"/>
  <c r="IJ31" i="15200"/>
  <c r="IQ33" i="15200"/>
  <c r="IM31" i="15200"/>
  <c r="GX32" i="15200"/>
  <c r="IR32" i="15200"/>
  <c r="HS33" i="15200"/>
  <c r="IQ23" i="15200"/>
  <c r="IO33" i="15200"/>
  <c r="IG30" i="15200"/>
  <c r="GW196" i="15200"/>
  <c r="IW31" i="15200"/>
  <c r="GW197" i="15200"/>
  <c r="IW32" i="15200"/>
  <c r="IO31" i="15200"/>
  <c r="GW201" i="15200"/>
  <c r="IQ32" i="15200"/>
  <c r="HX195" i="15200"/>
  <c r="IR30" i="15200"/>
  <c r="IK32" i="15200"/>
  <c r="IC195" i="15200"/>
  <c r="CT30" i="15200"/>
  <c r="DU31" i="15200"/>
  <c r="CH33" i="15200"/>
  <c r="BU195" i="15200"/>
  <c r="BV33" i="15200"/>
  <c r="DN198" i="15200"/>
  <c r="BV31" i="15200"/>
  <c r="DN200" i="15200"/>
  <c r="BZ30" i="15200"/>
  <c r="BX33" i="15200"/>
  <c r="CZ33" i="15200"/>
  <c r="DB23" i="15200"/>
  <c r="DU30" i="15200"/>
  <c r="DU33" i="15200"/>
  <c r="CG32" i="15200"/>
  <c r="DW33" i="15200"/>
  <c r="DN199" i="15200"/>
  <c r="CF23" i="15200"/>
  <c r="EA23" i="15200"/>
  <c r="CA31" i="15200"/>
  <c r="DQ202" i="15200"/>
  <c r="BP32" i="15200"/>
  <c r="BU31" i="15200"/>
  <c r="DB33" i="15200"/>
  <c r="BR31" i="15200"/>
  <c r="CA30" i="15200"/>
  <c r="DQ23" i="15200"/>
  <c r="CG30" i="15200"/>
  <c r="BP33" i="15200"/>
  <c r="CJ33" i="15200"/>
  <c r="DW30" i="15200"/>
  <c r="BZ32" i="15200"/>
  <c r="BP31" i="15200"/>
  <c r="CS30" i="15200"/>
  <c r="CE30" i="15200"/>
  <c r="CA33" i="15200"/>
  <c r="BY32" i="15200"/>
  <c r="DZ33" i="15200"/>
  <c r="DI23" i="15200"/>
  <c r="EA31" i="15200"/>
  <c r="BY31" i="15200"/>
  <c r="DQ195" i="15200"/>
  <c r="DL33" i="15200"/>
  <c r="BV32" i="15200"/>
  <c r="BU32" i="15200"/>
  <c r="CD23" i="15200"/>
  <c r="BQ23" i="15200"/>
  <c r="GV196" i="15200"/>
  <c r="HN33" i="15200"/>
  <c r="HW31" i="15200"/>
  <c r="HY30" i="15200"/>
  <c r="HY33" i="15200"/>
  <c r="HO32" i="15200"/>
  <c r="HP31" i="15200"/>
  <c r="HO33" i="15200"/>
  <c r="HY31" i="15200"/>
  <c r="HR33" i="15200"/>
  <c r="HD33" i="15200"/>
  <c r="HO31" i="15200"/>
  <c r="HU200" i="15200"/>
  <c r="HU198" i="15200"/>
  <c r="HU195" i="15200"/>
  <c r="HW30" i="15200"/>
  <c r="HW32" i="15200"/>
  <c r="GK33" i="15200"/>
  <c r="GK31" i="15200"/>
  <c r="GM30" i="15200"/>
  <c r="GF23" i="15200"/>
  <c r="GK32" i="15200"/>
  <c r="HF31" i="15200"/>
  <c r="HF33" i="15200"/>
  <c r="GJ31" i="15200"/>
  <c r="GY31" i="15200"/>
  <c r="HE31" i="15200"/>
  <c r="HD32" i="15200"/>
  <c r="GR31" i="15200"/>
  <c r="GY32" i="15200"/>
  <c r="GI32" i="15200"/>
  <c r="GI30" i="15200"/>
  <c r="GN31" i="15200"/>
  <c r="GN33" i="15200"/>
  <c r="GO33" i="15200"/>
  <c r="GT31" i="15200"/>
  <c r="GQ33" i="15200"/>
  <c r="GO30" i="15200"/>
  <c r="GO32" i="15200"/>
  <c r="GT33" i="15200"/>
  <c r="FV32" i="15200"/>
  <c r="FV30" i="15200"/>
  <c r="FY32" i="15200"/>
  <c r="FV196" i="15200"/>
  <c r="GC30" i="15200"/>
  <c r="FV201" i="15200"/>
  <c r="FV200" i="15200"/>
  <c r="FV198" i="15200"/>
  <c r="FY31" i="15200"/>
  <c r="BM33" i="15200"/>
  <c r="BM31" i="15200"/>
  <c r="BM30" i="15200"/>
  <c r="BP23" i="15200"/>
  <c r="BM23" i="15200"/>
  <c r="BQ31" i="15200"/>
  <c r="T33" i="15200"/>
  <c r="T32" i="15200"/>
  <c r="N23" i="15200"/>
  <c r="Q32" i="15200"/>
  <c r="F30" i="15200"/>
  <c r="Q33" i="15200"/>
  <c r="E30" i="15200"/>
  <c r="V30" i="15200"/>
  <c r="L197" i="15200"/>
  <c r="E32" i="15200"/>
  <c r="H199" i="15200"/>
  <c r="R23" i="15200"/>
  <c r="HK182" i="15200"/>
  <c r="AM182" i="15200"/>
  <c r="X182" i="15200"/>
  <c r="IN184" i="15200"/>
  <c r="GP183" i="15200"/>
  <c r="Z184" i="15200"/>
  <c r="AC21" i="15200"/>
  <c r="IE182" i="15200"/>
  <c r="EM183" i="15200"/>
  <c r="X22" i="15200"/>
  <c r="X23" i="15200" s="1"/>
  <c r="BE183" i="15200"/>
  <c r="GP184" i="15200"/>
  <c r="AB22" i="15200"/>
  <c r="AB23" i="15200" s="1"/>
  <c r="EX183" i="15200"/>
  <c r="CT212" i="15200"/>
  <c r="AC23" i="15200"/>
  <c r="IW23" i="15200"/>
  <c r="IE183" i="15200"/>
  <c r="W182" i="15200"/>
  <c r="IA182" i="15200"/>
  <c r="CX182" i="15200"/>
  <c r="HA184" i="15200"/>
  <c r="ES183" i="15200"/>
  <c r="AC182" i="15200"/>
  <c r="BH183" i="15200"/>
  <c r="EG183" i="15200"/>
  <c r="AJ183" i="15200"/>
  <c r="X184" i="15200"/>
  <c r="O183" i="15200"/>
  <c r="W183" i="15200"/>
  <c r="AK23" i="15200"/>
  <c r="GF182" i="15200"/>
  <c r="CP182" i="15200"/>
  <c r="FR182" i="15200"/>
  <c r="HA182" i="15200"/>
  <c r="AC184" i="15200"/>
  <c r="AA22" i="15200"/>
  <c r="AA23" i="15200" s="1"/>
  <c r="HI183" i="15200"/>
  <c r="EM184" i="15200"/>
  <c r="BN23" i="15200"/>
  <c r="DO23" i="15200"/>
  <c r="GF183" i="15200"/>
  <c r="AR23" i="15200"/>
  <c r="HA183" i="15200"/>
  <c r="HI184" i="15200"/>
  <c r="CH183" i="15200"/>
  <c r="HE182" i="15200"/>
  <c r="CB182" i="15200"/>
  <c r="ER182" i="15200"/>
  <c r="CL183" i="15200"/>
  <c r="FN184" i="15200"/>
  <c r="AD22" i="15200"/>
  <c r="AD23" i="15200" s="1"/>
  <c r="BW183" i="15200"/>
  <c r="HE183" i="15200"/>
  <c r="ID23" i="15200"/>
  <c r="AH22" i="15200"/>
  <c r="AH23" i="15200" s="1"/>
  <c r="GM182" i="15200"/>
  <c r="FE183" i="15200"/>
  <c r="DK182" i="15200"/>
  <c r="AM21" i="15200"/>
  <c r="Z22" i="15200"/>
  <c r="ER183" i="15200"/>
  <c r="DS184" i="15200"/>
  <c r="HZ184" i="15200"/>
  <c r="CL182" i="15200"/>
  <c r="GV183" i="15200"/>
  <c r="AD20" i="15200"/>
  <c r="AL21" i="15200"/>
  <c r="AL23" i="15200" s="1"/>
  <c r="Z21" i="15200"/>
  <c r="ER184" i="15200"/>
  <c r="GI183" i="15200"/>
  <c r="W23" i="15200"/>
  <c r="GB183" i="15200"/>
  <c r="DA23" i="15200"/>
  <c r="HZ183" i="15200"/>
  <c r="AM22" i="15200"/>
  <c r="AN183" i="15200"/>
  <c r="AM183" i="15200"/>
  <c r="EX184" i="15200"/>
  <c r="EI184" i="15200"/>
  <c r="GH183" i="15200"/>
  <c r="BC183" i="15200"/>
  <c r="HZ182" i="15200"/>
  <c r="CK183" i="15200"/>
  <c r="W22" i="15200"/>
  <c r="HI182" i="15200"/>
  <c r="CE23" i="15200"/>
  <c r="H23" i="15200"/>
  <c r="AH184" i="15200"/>
  <c r="BE182" i="15200"/>
  <c r="FG183" i="15200"/>
  <c r="AZ183" i="15200"/>
  <c r="IV183" i="15200"/>
  <c r="DX23" i="15200"/>
  <c r="V22" i="15200"/>
  <c r="V23" i="15200" s="1"/>
  <c r="W30" i="15200"/>
  <c r="Z31" i="15200"/>
  <c r="W32" i="15200"/>
  <c r="V33" i="15200"/>
  <c r="V31" i="15200"/>
  <c r="Y199" i="15200"/>
  <c r="Y198" i="15200"/>
  <c r="Y197" i="15200"/>
  <c r="Y30" i="15200"/>
  <c r="Y200" i="15200"/>
  <c r="AE32" i="15200"/>
  <c r="AD30" i="15200"/>
  <c r="Y32" i="15200"/>
  <c r="Y202" i="15200"/>
  <c r="AG32" i="15200"/>
  <c r="AD31" i="15200"/>
  <c r="Y31" i="15200"/>
  <c r="AF33" i="15200"/>
  <c r="BG183" i="15200"/>
  <c r="CS23" i="15200"/>
  <c r="HD183" i="15200"/>
  <c r="HB182" i="15200"/>
  <c r="DY23" i="15200"/>
  <c r="CC23" i="15200"/>
  <c r="AG23" i="15200"/>
  <c r="EG184" i="15200"/>
  <c r="BA184" i="15200"/>
  <c r="IF184" i="15200"/>
  <c r="DS20" i="15200"/>
  <c r="AU183" i="15200"/>
  <c r="DS182" i="15200"/>
  <c r="CG183" i="15200"/>
  <c r="DY182" i="15200"/>
  <c r="AL183" i="15200"/>
  <c r="CN183" i="15200"/>
  <c r="FD183" i="15200"/>
  <c r="AE182" i="15200"/>
  <c r="CJ183" i="15200"/>
  <c r="AF23" i="15200"/>
  <c r="CS183" i="15200"/>
  <c r="W184" i="15200"/>
  <c r="GS182" i="15200"/>
  <c r="DY184" i="15200"/>
  <c r="CF212" i="15200"/>
  <c r="HC182" i="15200"/>
  <c r="EI183" i="15200"/>
  <c r="CA183" i="15200"/>
  <c r="AE184" i="15200"/>
  <c r="CC183" i="15200"/>
  <c r="CZ182" i="15200"/>
  <c r="GV184" i="15200"/>
  <c r="AE183" i="15200"/>
  <c r="FV184" i="15200"/>
  <c r="DN183" i="15200"/>
  <c r="N183" i="15200"/>
  <c r="GH184" i="15200"/>
  <c r="AK183" i="15200"/>
  <c r="GK182" i="15200"/>
  <c r="GQ183" i="15200"/>
  <c r="CA182" i="15200"/>
  <c r="HF184" i="15200"/>
  <c r="HX184" i="15200"/>
  <c r="BN183" i="15200"/>
  <c r="GO183" i="15200"/>
  <c r="IY183" i="15200"/>
  <c r="FM183" i="15200"/>
  <c r="IQ20" i="15200"/>
  <c r="N182" i="15200"/>
  <c r="GH182" i="15200"/>
  <c r="GS183" i="15200"/>
  <c r="Q213" i="15200"/>
  <c r="M184" i="15200"/>
  <c r="GQ182" i="15200"/>
  <c r="FJ183" i="15200"/>
  <c r="GQ20" i="15200"/>
  <c r="IX184" i="15200"/>
  <c r="EV183" i="15200"/>
  <c r="DD184" i="15200"/>
  <c r="AB20" i="15200"/>
  <c r="AE20" i="15200"/>
  <c r="EO183" i="15200"/>
  <c r="BU183" i="15200"/>
  <c r="AW184" i="15200"/>
  <c r="C183" i="15200"/>
  <c r="HR183" i="15200"/>
  <c r="GQ184" i="15200"/>
  <c r="DW184" i="15200"/>
  <c r="CP183" i="15200"/>
  <c r="DR20" i="15200"/>
  <c r="IX183" i="15200"/>
  <c r="BI184" i="15200"/>
  <c r="C184" i="15200"/>
  <c r="FE23" i="15200"/>
  <c r="BV182" i="15200"/>
  <c r="GE182" i="15200"/>
  <c r="FA183" i="15200"/>
  <c r="DW183" i="15200"/>
  <c r="IH20" i="15200"/>
  <c r="P184" i="15200"/>
  <c r="EB183" i="15200"/>
  <c r="GU183" i="15200"/>
  <c r="CO184" i="15200"/>
  <c r="FZ184" i="15200"/>
  <c r="DF20" i="15200"/>
  <c r="IN183" i="15200"/>
  <c r="AH183" i="15200"/>
  <c r="AB182" i="15200"/>
  <c r="DW182" i="15200"/>
  <c r="CX183" i="15200"/>
  <c r="DO184" i="15200"/>
  <c r="F182" i="15200"/>
  <c r="DH182" i="15200"/>
  <c r="HH182" i="15200"/>
  <c r="U184" i="15200"/>
  <c r="IN182" i="15200"/>
  <c r="CM183" i="15200"/>
  <c r="AQ182" i="15200"/>
  <c r="II183" i="15200"/>
  <c r="IL182" i="15200"/>
  <c r="BM182" i="15200"/>
  <c r="O20" i="15200"/>
  <c r="N184" i="15200"/>
  <c r="IG23" i="15200"/>
  <c r="FG184" i="15200"/>
  <c r="DK184" i="15200"/>
  <c r="AQ184" i="15200"/>
  <c r="DF189" i="15200"/>
  <c r="DF190" i="15200" s="1"/>
  <c r="DF213" i="15200" s="1"/>
  <c r="GS184" i="15200"/>
  <c r="CR183" i="15200"/>
  <c r="GU184" i="15200"/>
  <c r="FC183" i="15200"/>
  <c r="IF183" i="15200"/>
  <c r="HH183" i="15200"/>
  <c r="ID184" i="15200"/>
  <c r="FG182" i="15200"/>
  <c r="EK182" i="15200"/>
  <c r="DU183" i="15200"/>
  <c r="GS20" i="15200"/>
  <c r="HS184" i="15200"/>
  <c r="IH212" i="15200"/>
  <c r="IH213" i="15200"/>
  <c r="KB200" i="15200"/>
  <c r="KB196" i="15200"/>
  <c r="KB199" i="15200"/>
  <c r="KB202" i="15200"/>
  <c r="KB198" i="15200"/>
  <c r="KB201" i="15200"/>
  <c r="KB195" i="15200"/>
  <c r="KB197" i="15200"/>
  <c r="IV198" i="15200"/>
  <c r="IV195" i="15200"/>
  <c r="IV197" i="15200"/>
  <c r="IV202" i="15200"/>
  <c r="IV201" i="15200"/>
  <c r="IV196" i="15200"/>
  <c r="IV199" i="15200"/>
  <c r="IV200" i="15200"/>
  <c r="JS201" i="15200"/>
  <c r="JS197" i="15200"/>
  <c r="JS199" i="15200"/>
  <c r="JS195" i="15200"/>
  <c r="JS202" i="15200"/>
  <c r="JS200" i="15200"/>
  <c r="JS198" i="15200"/>
  <c r="JS196" i="15200"/>
  <c r="RV195" i="15200"/>
  <c r="RV197" i="15200"/>
  <c r="RV202" i="15200"/>
  <c r="RV199" i="15200"/>
  <c r="RV201" i="15200"/>
  <c r="RV198" i="15200"/>
  <c r="RV196" i="15200"/>
  <c r="RV200" i="15200"/>
  <c r="HE199" i="15200"/>
  <c r="HE195" i="15200"/>
  <c r="HE200" i="15200"/>
  <c r="HE198" i="15200"/>
  <c r="HE202" i="15200"/>
  <c r="HE196" i="15200"/>
  <c r="HE201" i="15200"/>
  <c r="HE197" i="15200"/>
  <c r="BE199" i="15200"/>
  <c r="BE195" i="15200"/>
  <c r="BE201" i="15200"/>
  <c r="BE202" i="15200"/>
  <c r="BE198" i="15200"/>
  <c r="BE196" i="15200"/>
  <c r="BE200" i="15200"/>
  <c r="BE197" i="15200"/>
  <c r="GR187" i="15200"/>
  <c r="GR20" i="15200"/>
  <c r="GL187" i="15200"/>
  <c r="GL20" i="15200"/>
  <c r="GL183" i="15200"/>
  <c r="LK32" i="15200"/>
  <c r="LK30" i="15200"/>
  <c r="AB32" i="15200"/>
  <c r="LJ198" i="15200"/>
  <c r="LJ202" i="15200"/>
  <c r="LJ199" i="15200"/>
  <c r="LJ200" i="15200"/>
  <c r="LJ196" i="15200"/>
  <c r="LJ201" i="15200"/>
  <c r="LJ195" i="15200"/>
  <c r="LJ197" i="15200"/>
  <c r="QM202" i="15200"/>
  <c r="QM201" i="15200"/>
  <c r="QM199" i="15200"/>
  <c r="QM200" i="15200"/>
  <c r="QM195" i="15200"/>
  <c r="QM196" i="15200"/>
  <c r="QM198" i="15200"/>
  <c r="QM197" i="15200"/>
  <c r="PY202" i="15200"/>
  <c r="PY199" i="15200"/>
  <c r="PY195" i="15200"/>
  <c r="PY200" i="15200"/>
  <c r="PY197" i="15200"/>
  <c r="PY198" i="15200"/>
  <c r="PY196" i="15200"/>
  <c r="PY201" i="15200"/>
  <c r="AR195" i="15200"/>
  <c r="AR200" i="15200"/>
  <c r="AR202" i="15200"/>
  <c r="AR201" i="15200"/>
  <c r="AR198" i="15200"/>
  <c r="AR197" i="15200"/>
  <c r="AR196" i="15200"/>
  <c r="AR199" i="15200"/>
  <c r="CV187" i="15200"/>
  <c r="CV20" i="15200"/>
  <c r="AF202" i="15200"/>
  <c r="AF198" i="15200"/>
  <c r="AF197" i="15200"/>
  <c r="AF196" i="15200"/>
  <c r="AF201" i="15200"/>
  <c r="AF195" i="15200"/>
  <c r="AF199" i="15200"/>
  <c r="AF200" i="15200"/>
  <c r="AS187" i="15200"/>
  <c r="AS20" i="15200"/>
  <c r="BF187" i="15200"/>
  <c r="BF20" i="15200"/>
  <c r="R198" i="15200"/>
  <c r="R195" i="15200"/>
  <c r="R202" i="15200"/>
  <c r="R199" i="15200"/>
  <c r="R197" i="15200"/>
  <c r="R201" i="15200"/>
  <c r="R196" i="15200"/>
  <c r="R200" i="15200"/>
  <c r="FW187" i="15200"/>
  <c r="FW20" i="15200"/>
  <c r="QY33" i="15200"/>
  <c r="FK31" i="15200"/>
  <c r="FK30" i="15200"/>
  <c r="FK32" i="15200"/>
  <c r="SE30" i="15200"/>
  <c r="SE31" i="15200"/>
  <c r="EN183" i="15200"/>
  <c r="OI31" i="15200"/>
  <c r="OI33" i="15200"/>
  <c r="OI30" i="15200"/>
  <c r="OI32" i="15200"/>
  <c r="LX33" i="15200"/>
  <c r="LX31" i="15200"/>
  <c r="QZ30" i="15200"/>
  <c r="QZ32" i="15200"/>
  <c r="RD200" i="15200"/>
  <c r="RD201" i="15200"/>
  <c r="RD197" i="15200"/>
  <c r="RD199" i="15200"/>
  <c r="RD202" i="15200"/>
  <c r="RD196" i="15200"/>
  <c r="RD198" i="15200"/>
  <c r="RD195" i="15200"/>
  <c r="BW202" i="15200"/>
  <c r="BW201" i="15200"/>
  <c r="BW197" i="15200"/>
  <c r="BW198" i="15200"/>
  <c r="BW200" i="15200"/>
  <c r="BW195" i="15200"/>
  <c r="BW196" i="15200"/>
  <c r="BW199" i="15200"/>
  <c r="HR199" i="15200"/>
  <c r="HR198" i="15200"/>
  <c r="HR201" i="15200"/>
  <c r="HR196" i="15200"/>
  <c r="HR200" i="15200"/>
  <c r="HR195" i="15200"/>
  <c r="HR197" i="15200"/>
  <c r="HR202" i="15200"/>
  <c r="ML31" i="15200"/>
  <c r="OE202" i="15200"/>
  <c r="OE201" i="15200"/>
  <c r="OE199" i="15200"/>
  <c r="OE198" i="15200"/>
  <c r="OE197" i="15200"/>
  <c r="OE200" i="15200"/>
  <c r="OE195" i="15200"/>
  <c r="OE196" i="15200"/>
  <c r="EA202" i="15200"/>
  <c r="EA200" i="15200"/>
  <c r="EA199" i="15200"/>
  <c r="EA201" i="15200"/>
  <c r="EA198" i="15200"/>
  <c r="EA197" i="15200"/>
  <c r="EA195" i="15200"/>
  <c r="EA196" i="15200"/>
  <c r="FI187" i="15200"/>
  <c r="FI20" i="15200"/>
  <c r="HU187" i="15200"/>
  <c r="HU20" i="15200"/>
  <c r="BV183" i="15200"/>
  <c r="DL197" i="15200"/>
  <c r="DL199" i="15200"/>
  <c r="DL200" i="15200"/>
  <c r="DL196" i="15200"/>
  <c r="DL201" i="15200"/>
  <c r="DL202" i="15200"/>
  <c r="DL195" i="15200"/>
  <c r="DL198" i="15200"/>
  <c r="DI32" i="15200"/>
  <c r="JI30" i="15200"/>
  <c r="FB187" i="15200"/>
  <c r="FB20" i="15200"/>
  <c r="EZ187" i="15200"/>
  <c r="EZ20" i="15200"/>
  <c r="JK30" i="15200"/>
  <c r="MD198" i="15200"/>
  <c r="MD196" i="15200"/>
  <c r="MD197" i="15200"/>
  <c r="MD201" i="15200"/>
  <c r="MD199" i="15200"/>
  <c r="MD200" i="15200"/>
  <c r="MD195" i="15200"/>
  <c r="MD202" i="15200"/>
  <c r="FF182" i="15200"/>
  <c r="HP187" i="15200"/>
  <c r="HP20" i="15200"/>
  <c r="OB31" i="15200"/>
  <c r="OW198" i="15200"/>
  <c r="OW199" i="15200"/>
  <c r="OW195" i="15200"/>
  <c r="OW202" i="15200"/>
  <c r="OW197" i="15200"/>
  <c r="OW201" i="15200"/>
  <c r="OW200" i="15200"/>
  <c r="OW196" i="15200"/>
  <c r="FK33" i="15200"/>
  <c r="OM33" i="15200"/>
  <c r="LY202" i="15200"/>
  <c r="GV182" i="15200"/>
  <c r="HI31" i="15200"/>
  <c r="KF199" i="15200"/>
  <c r="KF202" i="15200"/>
  <c r="KF196" i="15200"/>
  <c r="KF201" i="15200"/>
  <c r="KF195" i="15200"/>
  <c r="KF200" i="15200"/>
  <c r="KF198" i="15200"/>
  <c r="KF197" i="15200"/>
  <c r="ER199" i="15200"/>
  <c r="ER198" i="15200"/>
  <c r="ER197" i="15200"/>
  <c r="ER202" i="15200"/>
  <c r="ER201" i="15200"/>
  <c r="ER200" i="15200"/>
  <c r="ER196" i="15200"/>
  <c r="ER195" i="15200"/>
  <c r="AN200" i="15200"/>
  <c r="AN199" i="15200"/>
  <c r="AN195" i="15200"/>
  <c r="AN197" i="15200"/>
  <c r="AN202" i="15200"/>
  <c r="AN198" i="15200"/>
  <c r="AN196" i="15200"/>
  <c r="AN201" i="15200"/>
  <c r="RE31" i="15200"/>
  <c r="PG201" i="15200"/>
  <c r="PG197" i="15200"/>
  <c r="PG199" i="15200"/>
  <c r="PG198" i="15200"/>
  <c r="PG202" i="15200"/>
  <c r="PG200" i="15200"/>
  <c r="PG196" i="15200"/>
  <c r="PG195" i="15200"/>
  <c r="JI31" i="15200"/>
  <c r="FB182" i="15200"/>
  <c r="QJ202" i="15200"/>
  <c r="QJ201" i="15200"/>
  <c r="QJ198" i="15200"/>
  <c r="QJ200" i="15200"/>
  <c r="QJ195" i="15200"/>
  <c r="QJ196" i="15200"/>
  <c r="QJ199" i="15200"/>
  <c r="QJ197" i="15200"/>
  <c r="IN197" i="15200"/>
  <c r="IN196" i="15200"/>
  <c r="IN199" i="15200"/>
  <c r="IN200" i="15200"/>
  <c r="IN202" i="15200"/>
  <c r="IN198" i="15200"/>
  <c r="IN201" i="15200"/>
  <c r="IN195" i="15200"/>
  <c r="IK30" i="15200"/>
  <c r="CZ184" i="15200"/>
  <c r="JW198" i="15200"/>
  <c r="JW199" i="15200"/>
  <c r="JW201" i="15200"/>
  <c r="JW202" i="15200"/>
  <c r="JW200" i="15200"/>
  <c r="JW195" i="15200"/>
  <c r="JW196" i="15200"/>
  <c r="JW197" i="15200"/>
  <c r="EW187" i="15200"/>
  <c r="EW20" i="15200"/>
  <c r="FG32" i="15200"/>
  <c r="GD198" i="15200"/>
  <c r="GD201" i="15200"/>
  <c r="GD199" i="15200"/>
  <c r="GD196" i="15200"/>
  <c r="GD200" i="15200"/>
  <c r="GD197" i="15200"/>
  <c r="GD195" i="15200"/>
  <c r="GD202" i="15200"/>
  <c r="LQ30" i="15200"/>
  <c r="BT20" i="15200"/>
  <c r="BT187" i="15200"/>
  <c r="LX32" i="15200"/>
  <c r="QL30" i="15200"/>
  <c r="QZ33" i="15200"/>
  <c r="BT195" i="15200"/>
  <c r="FI33" i="15200"/>
  <c r="CJ182" i="15200"/>
  <c r="MV33" i="15200"/>
  <c r="FB200" i="15200"/>
  <c r="FB202" i="15200"/>
  <c r="FB201" i="15200"/>
  <c r="FB198" i="15200"/>
  <c r="FB196" i="15200"/>
  <c r="FB195" i="15200"/>
  <c r="FB197" i="15200"/>
  <c r="FB199" i="15200"/>
  <c r="DN182" i="15200"/>
  <c r="BS183" i="15200"/>
  <c r="DB196" i="15200"/>
  <c r="DB201" i="15200"/>
  <c r="DB199" i="15200"/>
  <c r="DB202" i="15200"/>
  <c r="DB200" i="15200"/>
  <c r="DB198" i="15200"/>
  <c r="DB197" i="15200"/>
  <c r="DB195" i="15200"/>
  <c r="DA187" i="15200"/>
  <c r="DA20" i="15200"/>
  <c r="NR33" i="15200"/>
  <c r="BR33" i="15200"/>
  <c r="JL33" i="15200"/>
  <c r="ES32" i="15200"/>
  <c r="CK184" i="15200"/>
  <c r="BZ187" i="15200"/>
  <c r="BZ20" i="15200"/>
  <c r="CX30" i="15200"/>
  <c r="CX33" i="15200"/>
  <c r="OQ33" i="15200"/>
  <c r="MU33" i="15200"/>
  <c r="CQ30" i="15200"/>
  <c r="CQ31" i="15200"/>
  <c r="MR32" i="15200"/>
  <c r="OG200" i="15200"/>
  <c r="DE202" i="15200"/>
  <c r="BH182" i="15200"/>
  <c r="DG33" i="15200"/>
  <c r="DG30" i="15200"/>
  <c r="DG31" i="15200"/>
  <c r="DG32" i="15200"/>
  <c r="IX32" i="15200"/>
  <c r="JN30" i="15200"/>
  <c r="EX32" i="15200"/>
  <c r="IC30" i="15200"/>
  <c r="OF30" i="15200"/>
  <c r="OF32" i="15200"/>
  <c r="OF31" i="15200"/>
  <c r="JP30" i="15200"/>
  <c r="JP32" i="15200"/>
  <c r="JP33" i="15200"/>
  <c r="BT201" i="15200"/>
  <c r="JI33" i="15200"/>
  <c r="CJ184" i="15200"/>
  <c r="CW31" i="15200"/>
  <c r="IH201" i="15200"/>
  <c r="IH199" i="15200"/>
  <c r="IH195" i="15200"/>
  <c r="IH208" i="15200" s="1"/>
  <c r="IH202" i="15200"/>
  <c r="IH200" i="15200"/>
  <c r="IH197" i="15200"/>
  <c r="IH210" i="15200" s="1"/>
  <c r="IH198" i="15200"/>
  <c r="IH211" i="15200" s="1"/>
  <c r="IH193" i="15200"/>
  <c r="IH207" i="15200" s="1"/>
  <c r="IH196" i="15200"/>
  <c r="IH209" i="15200" s="1"/>
  <c r="AX197" i="15200"/>
  <c r="AX198" i="15200"/>
  <c r="AX202" i="15200"/>
  <c r="AX200" i="15200"/>
  <c r="AX201" i="15200"/>
  <c r="AX196" i="15200"/>
  <c r="AX195" i="15200"/>
  <c r="AX199" i="15200"/>
  <c r="BH31" i="15200"/>
  <c r="FO201" i="15200"/>
  <c r="FO197" i="15200"/>
  <c r="FO200" i="15200"/>
  <c r="FO202" i="15200"/>
  <c r="FO196" i="15200"/>
  <c r="FO199" i="15200"/>
  <c r="FO198" i="15200"/>
  <c r="FO195" i="15200"/>
  <c r="DG182" i="15200"/>
  <c r="IK31" i="15200"/>
  <c r="BJ202" i="15200"/>
  <c r="BJ201" i="15200"/>
  <c r="BJ200" i="15200"/>
  <c r="BJ199" i="15200"/>
  <c r="BJ195" i="15200"/>
  <c r="BJ197" i="15200"/>
  <c r="BJ196" i="15200"/>
  <c r="BJ198" i="15200"/>
  <c r="JT33" i="15200"/>
  <c r="DO202" i="15200"/>
  <c r="DO196" i="15200"/>
  <c r="DO197" i="15200"/>
  <c r="DO199" i="15200"/>
  <c r="DO201" i="15200"/>
  <c r="DO198" i="15200"/>
  <c r="DO200" i="15200"/>
  <c r="DO195" i="15200"/>
  <c r="BR32" i="15200"/>
  <c r="OD196" i="15200"/>
  <c r="OD195" i="15200"/>
  <c r="OD201" i="15200"/>
  <c r="OD202" i="15200"/>
  <c r="OD199" i="15200"/>
  <c r="OD200" i="15200"/>
  <c r="OD197" i="15200"/>
  <c r="OD198" i="15200"/>
  <c r="GT195" i="15200"/>
  <c r="GT200" i="15200"/>
  <c r="GT199" i="15200"/>
  <c r="GT196" i="15200"/>
  <c r="GT198" i="15200"/>
  <c r="GT202" i="15200"/>
  <c r="GT197" i="15200"/>
  <c r="GT201" i="15200"/>
  <c r="MI202" i="15200"/>
  <c r="MI197" i="15200"/>
  <c r="MI199" i="15200"/>
  <c r="MI198" i="15200"/>
  <c r="MI200" i="15200"/>
  <c r="MI196" i="15200"/>
  <c r="MI195" i="15200"/>
  <c r="MI201" i="15200"/>
  <c r="QD33" i="15200"/>
  <c r="LZ33" i="15200"/>
  <c r="AU30" i="15200"/>
  <c r="IE202" i="15200"/>
  <c r="IE200" i="15200"/>
  <c r="IE196" i="15200"/>
  <c r="IE197" i="15200"/>
  <c r="IE198" i="15200"/>
  <c r="IE199" i="15200"/>
  <c r="IE201" i="15200"/>
  <c r="IE195" i="15200"/>
  <c r="BS184" i="15200"/>
  <c r="EL183" i="15200"/>
  <c r="J202" i="15200"/>
  <c r="J201" i="15200"/>
  <c r="J200" i="15200"/>
  <c r="J196" i="15200"/>
  <c r="J197" i="15200"/>
  <c r="J195" i="15200"/>
  <c r="J199" i="15200"/>
  <c r="J198" i="15200"/>
  <c r="NV32" i="15200"/>
  <c r="LI199" i="15200"/>
  <c r="LI195" i="15200"/>
  <c r="LI200" i="15200"/>
  <c r="LI201" i="15200"/>
  <c r="LI198" i="15200"/>
  <c r="LI196" i="15200"/>
  <c r="LI202" i="15200"/>
  <c r="LI197" i="15200"/>
  <c r="DM199" i="15200"/>
  <c r="DM195" i="15200"/>
  <c r="DM198" i="15200"/>
  <c r="DM200" i="15200"/>
  <c r="DM201" i="15200"/>
  <c r="DM202" i="15200"/>
  <c r="DM197" i="15200"/>
  <c r="DM196" i="15200"/>
  <c r="AS199" i="15200"/>
  <c r="AS195" i="15200"/>
  <c r="AS201" i="15200"/>
  <c r="AS197" i="15200"/>
  <c r="AS198" i="15200"/>
  <c r="AS200" i="15200"/>
  <c r="AS196" i="15200"/>
  <c r="AS202" i="15200"/>
  <c r="ON197" i="15200"/>
  <c r="ON198" i="15200"/>
  <c r="ON201" i="15200"/>
  <c r="ON200" i="15200"/>
  <c r="ON196" i="15200"/>
  <c r="ON202" i="15200"/>
  <c r="ON195" i="15200"/>
  <c r="ON199" i="15200"/>
  <c r="L195" i="15200"/>
  <c r="IB187" i="15200"/>
  <c r="IB20" i="15200"/>
  <c r="FH187" i="15200"/>
  <c r="FH20" i="15200"/>
  <c r="AU182" i="15200"/>
  <c r="FH182" i="15200"/>
  <c r="EX187" i="15200"/>
  <c r="EX20" i="15200"/>
  <c r="HI32" i="15200"/>
  <c r="HI187" i="15200"/>
  <c r="HI20" i="15200"/>
  <c r="IB200" i="15200"/>
  <c r="IB195" i="15200"/>
  <c r="IB196" i="15200"/>
  <c r="IB199" i="15200"/>
  <c r="IB197" i="15200"/>
  <c r="IB198" i="15200"/>
  <c r="IB201" i="15200"/>
  <c r="IB202" i="15200"/>
  <c r="CB196" i="15200"/>
  <c r="CB199" i="15200"/>
  <c r="CB202" i="15200"/>
  <c r="CB200" i="15200"/>
  <c r="CB201" i="15200"/>
  <c r="CB198" i="15200"/>
  <c r="CB197" i="15200"/>
  <c r="CB195" i="15200"/>
  <c r="IC197" i="15200"/>
  <c r="ME201" i="15200"/>
  <c r="ME202" i="15200"/>
  <c r="ME199" i="15200"/>
  <c r="ME200" i="15200"/>
  <c r="ME198" i="15200"/>
  <c r="ME195" i="15200"/>
  <c r="ME196" i="15200"/>
  <c r="ME197" i="15200"/>
  <c r="IA202" i="15200"/>
  <c r="IA200" i="15200"/>
  <c r="IA199" i="15200"/>
  <c r="IA201" i="15200"/>
  <c r="IA198" i="15200"/>
  <c r="IA195" i="15200"/>
  <c r="IA197" i="15200"/>
  <c r="IA196" i="15200"/>
  <c r="GQ202" i="15200"/>
  <c r="GQ200" i="15200"/>
  <c r="GQ199" i="15200"/>
  <c r="GQ197" i="15200"/>
  <c r="GQ201" i="15200"/>
  <c r="GQ195" i="15200"/>
  <c r="GQ198" i="15200"/>
  <c r="GQ196" i="15200"/>
  <c r="EU183" i="15200"/>
  <c r="M32" i="15200"/>
  <c r="HL187" i="15200"/>
  <c r="HL20" i="15200"/>
  <c r="EH187" i="15200"/>
  <c r="EH20" i="15200"/>
  <c r="CH187" i="15200"/>
  <c r="CH20" i="15200"/>
  <c r="RV31" i="15200"/>
  <c r="PB31" i="15200"/>
  <c r="OM32" i="15200"/>
  <c r="KU30" i="15200"/>
  <c r="CY30" i="15200"/>
  <c r="RR198" i="15200"/>
  <c r="RR196" i="15200"/>
  <c r="RR200" i="15200"/>
  <c r="RR201" i="15200"/>
  <c r="RR199" i="15200"/>
  <c r="RR197" i="15200"/>
  <c r="RR202" i="15200"/>
  <c r="RR195" i="15200"/>
  <c r="HN184" i="15200"/>
  <c r="ET182" i="15200"/>
  <c r="DJ182" i="15200"/>
  <c r="AP184" i="15200"/>
  <c r="IZ187" i="15200"/>
  <c r="IZ20" i="15200"/>
  <c r="FN20" i="15200"/>
  <c r="FN187" i="15200"/>
  <c r="OZ33" i="15200"/>
  <c r="MF33" i="15200"/>
  <c r="SC32" i="15200"/>
  <c r="CY20" i="15200"/>
  <c r="CY187" i="15200"/>
  <c r="DU184" i="15200"/>
  <c r="BA202" i="15200"/>
  <c r="BA200" i="15200"/>
  <c r="BA201" i="15200"/>
  <c r="BA197" i="15200"/>
  <c r="BA196" i="15200"/>
  <c r="BA195" i="15200"/>
  <c r="BA198" i="15200"/>
  <c r="BA199" i="15200"/>
  <c r="FU187" i="15200"/>
  <c r="FU20" i="15200"/>
  <c r="HO20" i="15200"/>
  <c r="HO187" i="15200"/>
  <c r="BI187" i="15200"/>
  <c r="BI20" i="15200"/>
  <c r="DD183" i="15200"/>
  <c r="BY187" i="15200"/>
  <c r="BY20" i="15200"/>
  <c r="HG20" i="15200"/>
  <c r="EG187" i="15200"/>
  <c r="EG20" i="15200"/>
  <c r="EQ189" i="15200"/>
  <c r="EQ190" i="15200" s="1"/>
  <c r="EQ191" i="15200"/>
  <c r="EQ193" i="15200" s="1"/>
  <c r="EQ207" i="15200" s="1"/>
  <c r="ES187" i="15200"/>
  <c r="ES20" i="15200"/>
  <c r="HZ20" i="15200"/>
  <c r="HZ187" i="15200"/>
  <c r="DC31" i="15200"/>
  <c r="FT30" i="15200"/>
  <c r="KY33" i="15200"/>
  <c r="GU33" i="15200"/>
  <c r="EM31" i="15200"/>
  <c r="EM32" i="15200"/>
  <c r="CQ33" i="15200"/>
  <c r="AU33" i="15200"/>
  <c r="JX32" i="15200"/>
  <c r="EJ32" i="15200"/>
  <c r="AB30" i="15200"/>
  <c r="RS33" i="15200"/>
  <c r="ME33" i="15200"/>
  <c r="KI33" i="15200"/>
  <c r="IM33" i="15200"/>
  <c r="CY33" i="15200"/>
  <c r="G33" i="15200"/>
  <c r="PT32" i="15200"/>
  <c r="ER32" i="15200"/>
  <c r="D32" i="15200"/>
  <c r="RA195" i="15200"/>
  <c r="OG199" i="15200"/>
  <c r="JE198" i="15200"/>
  <c r="GK202" i="15200"/>
  <c r="GK201" i="15200"/>
  <c r="GK195" i="15200"/>
  <c r="GK199" i="15200"/>
  <c r="GK196" i="15200"/>
  <c r="GK200" i="15200"/>
  <c r="GK197" i="15200"/>
  <c r="GK198" i="15200"/>
  <c r="DE197" i="15200"/>
  <c r="M195" i="15200"/>
  <c r="QB200" i="15200"/>
  <c r="QB196" i="15200"/>
  <c r="QB198" i="15200"/>
  <c r="QB201" i="15200"/>
  <c r="QB197" i="15200"/>
  <c r="QB202" i="15200"/>
  <c r="QB195" i="15200"/>
  <c r="QB199" i="15200"/>
  <c r="GJ200" i="15200"/>
  <c r="GJ196" i="15200"/>
  <c r="GJ202" i="15200"/>
  <c r="GJ195" i="15200"/>
  <c r="GJ199" i="15200"/>
  <c r="GJ198" i="15200"/>
  <c r="GJ197" i="15200"/>
  <c r="GJ201" i="15200"/>
  <c r="EB184" i="15200"/>
  <c r="BH200" i="15200"/>
  <c r="BH196" i="15200"/>
  <c r="BH198" i="15200"/>
  <c r="BH199" i="15200"/>
  <c r="BH201" i="15200"/>
  <c r="BH195" i="15200"/>
  <c r="BH197" i="15200"/>
  <c r="BH202" i="15200"/>
  <c r="M196" i="15200"/>
  <c r="QO33" i="15200"/>
  <c r="QO30" i="15200"/>
  <c r="GW31" i="15200"/>
  <c r="CS33" i="15200"/>
  <c r="CS32" i="15200"/>
  <c r="AW31" i="15200"/>
  <c r="PZ32" i="15200"/>
  <c r="OF33" i="15200"/>
  <c r="GV32" i="15200"/>
  <c r="GV31" i="15200"/>
  <c r="GV30" i="15200"/>
  <c r="GV33" i="15200"/>
  <c r="CF31" i="15200"/>
  <c r="CF32" i="15200"/>
  <c r="CF33" i="15200"/>
  <c r="CG200" i="15200"/>
  <c r="OL33" i="15200"/>
  <c r="OL31" i="15200"/>
  <c r="QK30" i="15200"/>
  <c r="QK32" i="15200"/>
  <c r="OO30" i="15200"/>
  <c r="OO32" i="15200"/>
  <c r="LU31" i="15200"/>
  <c r="HE33" i="15200"/>
  <c r="GD33" i="15200"/>
  <c r="GD31" i="15200"/>
  <c r="GD32" i="15200"/>
  <c r="AC33" i="15200"/>
  <c r="HI30" i="15200"/>
  <c r="SB202" i="15200"/>
  <c r="SB201" i="15200"/>
  <c r="SB197" i="15200"/>
  <c r="SB200" i="15200"/>
  <c r="SB196" i="15200"/>
  <c r="SB199" i="15200"/>
  <c r="SB195" i="15200"/>
  <c r="SB198" i="15200"/>
  <c r="EF195" i="15200"/>
  <c r="EF202" i="15200"/>
  <c r="EF197" i="15200"/>
  <c r="EF199" i="15200"/>
  <c r="EF196" i="15200"/>
  <c r="EF198" i="15200"/>
  <c r="EF200" i="15200"/>
  <c r="EF201" i="15200"/>
  <c r="CJ202" i="15200"/>
  <c r="CJ199" i="15200"/>
  <c r="CJ201" i="15200"/>
  <c r="CJ196" i="15200"/>
  <c r="CJ195" i="15200"/>
  <c r="CJ200" i="15200"/>
  <c r="CJ197" i="15200"/>
  <c r="CJ198" i="15200"/>
  <c r="P200" i="15200"/>
  <c r="P199" i="15200"/>
  <c r="P197" i="15200"/>
  <c r="P202" i="15200"/>
  <c r="P195" i="15200"/>
  <c r="P196" i="15200"/>
  <c r="P198" i="15200"/>
  <c r="P201" i="15200"/>
  <c r="GC33" i="15200"/>
  <c r="FB32" i="15200"/>
  <c r="OH195" i="15200"/>
  <c r="OH199" i="15200"/>
  <c r="OH198" i="15200"/>
  <c r="OH196" i="15200"/>
  <c r="OH200" i="15200"/>
  <c r="OH202" i="15200"/>
  <c r="OH201" i="15200"/>
  <c r="OH197" i="15200"/>
  <c r="KP200" i="15200"/>
  <c r="KP199" i="15200"/>
  <c r="KP196" i="15200"/>
  <c r="KP195" i="15200"/>
  <c r="KP201" i="15200"/>
  <c r="KP202" i="15200"/>
  <c r="KP198" i="15200"/>
  <c r="KP197" i="15200"/>
  <c r="HJ184" i="15200"/>
  <c r="DR184" i="15200"/>
  <c r="Z183" i="15200"/>
  <c r="MK32" i="15200"/>
  <c r="RI32" i="15200"/>
  <c r="QP31" i="15200"/>
  <c r="FC182" i="15200"/>
  <c r="DG184" i="15200"/>
  <c r="BK201" i="15200"/>
  <c r="BK197" i="15200"/>
  <c r="BK202" i="15200"/>
  <c r="BK196" i="15200"/>
  <c r="BK199" i="15200"/>
  <c r="BK198" i="15200"/>
  <c r="BK200" i="15200"/>
  <c r="BK195" i="15200"/>
  <c r="AA201" i="15200"/>
  <c r="AA197" i="15200"/>
  <c r="AA200" i="15200"/>
  <c r="AA195" i="15200"/>
  <c r="AA199" i="15200"/>
  <c r="AA202" i="15200"/>
  <c r="AA198" i="15200"/>
  <c r="AA196" i="15200"/>
  <c r="PU33" i="15200"/>
  <c r="QP32" i="15200"/>
  <c r="QF30" i="15200"/>
  <c r="QF33" i="15200"/>
  <c r="MN33" i="15200"/>
  <c r="JT31" i="15200"/>
  <c r="CJ31" i="15200"/>
  <c r="P31" i="15200"/>
  <c r="MW30" i="15200"/>
  <c r="QO196" i="15200"/>
  <c r="JD31" i="15200"/>
  <c r="GW182" i="15200"/>
  <c r="AU202" i="15200"/>
  <c r="FV182" i="15200"/>
  <c r="CP202" i="15200"/>
  <c r="CP201" i="15200"/>
  <c r="CP195" i="15200"/>
  <c r="CP198" i="15200"/>
  <c r="CP196" i="15200"/>
  <c r="CP200" i="15200"/>
  <c r="CP199" i="15200"/>
  <c r="CP197" i="15200"/>
  <c r="JO202" i="15200"/>
  <c r="JO200" i="15200"/>
  <c r="JO198" i="15200"/>
  <c r="JO196" i="15200"/>
  <c r="JO199" i="15200"/>
  <c r="JO201" i="15200"/>
  <c r="JO195" i="15200"/>
  <c r="JO197" i="15200"/>
  <c r="HL33" i="15200"/>
  <c r="LZ31" i="15200"/>
  <c r="HJ32" i="15200"/>
  <c r="HJ33" i="15200"/>
  <c r="N32" i="15200"/>
  <c r="N33" i="15200"/>
  <c r="CQ32" i="15200"/>
  <c r="AI30" i="15200"/>
  <c r="NG202" i="15200"/>
  <c r="NG199" i="15200"/>
  <c r="NG201" i="15200"/>
  <c r="NG195" i="15200"/>
  <c r="NG200" i="15200"/>
  <c r="NG196" i="15200"/>
  <c r="NG197" i="15200"/>
  <c r="NG198" i="15200"/>
  <c r="KA202" i="15200"/>
  <c r="FW183" i="15200"/>
  <c r="DC182" i="15200"/>
  <c r="BS202" i="15200"/>
  <c r="BS195" i="15200"/>
  <c r="BS201" i="15200"/>
  <c r="BS199" i="15200"/>
  <c r="BS196" i="15200"/>
  <c r="BS197" i="15200"/>
  <c r="BS200" i="15200"/>
  <c r="BS198" i="15200"/>
  <c r="RY33" i="15200"/>
  <c r="EL182" i="15200"/>
  <c r="CD184" i="15200"/>
  <c r="HK187" i="15200"/>
  <c r="HK20" i="15200"/>
  <c r="DY187" i="15200"/>
  <c r="DY20" i="15200"/>
  <c r="EW182" i="15200"/>
  <c r="DM184" i="15200"/>
  <c r="AG30" i="15200"/>
  <c r="CQ182" i="15200"/>
  <c r="L199" i="15200"/>
  <c r="QS30" i="15200"/>
  <c r="HJ20" i="15200"/>
  <c r="HJ187" i="15200"/>
  <c r="BD187" i="15200"/>
  <c r="BD20" i="15200"/>
  <c r="HP184" i="15200"/>
  <c r="FH183" i="15200"/>
  <c r="QG32" i="15200"/>
  <c r="IG189" i="15200"/>
  <c r="IG190" i="15200" s="1"/>
  <c r="IG212" i="15200" s="1"/>
  <c r="EI187" i="15200"/>
  <c r="EI20" i="15200"/>
  <c r="FD20" i="15200"/>
  <c r="HU202" i="15200"/>
  <c r="IB182" i="15200"/>
  <c r="QU195" i="15200"/>
  <c r="QU202" i="15200"/>
  <c r="QU197" i="15200"/>
  <c r="QU196" i="15200"/>
  <c r="QU201" i="15200"/>
  <c r="QU200" i="15200"/>
  <c r="QU199" i="15200"/>
  <c r="QU198" i="15200"/>
  <c r="JK202" i="15200"/>
  <c r="JK201" i="15200"/>
  <c r="JK196" i="15200"/>
  <c r="JK197" i="15200"/>
  <c r="JK198" i="15200"/>
  <c r="JK195" i="15200"/>
  <c r="JK200" i="15200"/>
  <c r="JK199" i="15200"/>
  <c r="HO183" i="15200"/>
  <c r="GE183" i="15200"/>
  <c r="DK183" i="15200"/>
  <c r="BO183" i="15200"/>
  <c r="GR33" i="15200"/>
  <c r="Q212" i="15200"/>
  <c r="H196" i="15200"/>
  <c r="EJ187" i="15200"/>
  <c r="EJ20" i="15200"/>
  <c r="V187" i="15200"/>
  <c r="V20" i="15200"/>
  <c r="HX187" i="15200"/>
  <c r="HX20" i="15200"/>
  <c r="HX183" i="15200"/>
  <c r="CX20" i="15200"/>
  <c r="CX187" i="15200"/>
  <c r="PZ33" i="15200"/>
  <c r="NF33" i="15200"/>
  <c r="KL33" i="15200"/>
  <c r="EL33" i="15200"/>
  <c r="J31" i="15200"/>
  <c r="OM30" i="15200"/>
  <c r="MQ32" i="15200"/>
  <c r="KU32" i="15200"/>
  <c r="GQ32" i="15200"/>
  <c r="CY32" i="15200"/>
  <c r="OL202" i="15200"/>
  <c r="OL198" i="15200"/>
  <c r="OL199" i="15200"/>
  <c r="OL200" i="15200"/>
  <c r="OL195" i="15200"/>
  <c r="OL196" i="15200"/>
  <c r="OL201" i="15200"/>
  <c r="OL197" i="15200"/>
  <c r="IX202" i="15200"/>
  <c r="IX198" i="15200"/>
  <c r="IX200" i="15200"/>
  <c r="IX199" i="15200"/>
  <c r="IX196" i="15200"/>
  <c r="IX195" i="15200"/>
  <c r="IX197" i="15200"/>
  <c r="IX201" i="15200"/>
  <c r="GD182" i="15200"/>
  <c r="ET198" i="15200"/>
  <c r="ET200" i="15200"/>
  <c r="ET199" i="15200"/>
  <c r="ET201" i="15200"/>
  <c r="ET202" i="15200"/>
  <c r="ET197" i="15200"/>
  <c r="ET196" i="15200"/>
  <c r="ET195" i="15200"/>
  <c r="DJ202" i="15200"/>
  <c r="DJ198" i="15200"/>
  <c r="DJ201" i="15200"/>
  <c r="DJ200" i="15200"/>
  <c r="DJ196" i="15200"/>
  <c r="DJ199" i="15200"/>
  <c r="DJ197" i="15200"/>
  <c r="DJ195" i="15200"/>
  <c r="BZ182" i="15200"/>
  <c r="F198" i="15200"/>
  <c r="F202" i="15200"/>
  <c r="F196" i="15200"/>
  <c r="F201" i="15200"/>
  <c r="F200" i="15200"/>
  <c r="F199" i="15200"/>
  <c r="F195" i="15200"/>
  <c r="F197" i="15200"/>
  <c r="FE187" i="15200"/>
  <c r="FE20" i="15200"/>
  <c r="H187" i="15200"/>
  <c r="H20" i="15200"/>
  <c r="DL31" i="15200"/>
  <c r="SC30" i="15200"/>
  <c r="KG30" i="15200"/>
  <c r="CW30" i="15200"/>
  <c r="GT187" i="15200"/>
  <c r="GT20" i="15200"/>
  <c r="RJ199" i="15200"/>
  <c r="RE196" i="15200"/>
  <c r="RE200" i="15200"/>
  <c r="RE199" i="15200"/>
  <c r="RE201" i="15200"/>
  <c r="RE197" i="15200"/>
  <c r="RE195" i="15200"/>
  <c r="RE198" i="15200"/>
  <c r="RE202" i="15200"/>
  <c r="HA201" i="15200"/>
  <c r="HA200" i="15200"/>
  <c r="HA196" i="15200"/>
  <c r="HA199" i="15200"/>
  <c r="HA195" i="15200"/>
  <c r="HA198" i="15200"/>
  <c r="HA197" i="15200"/>
  <c r="HA202" i="15200"/>
  <c r="FE184" i="15200"/>
  <c r="DU182" i="15200"/>
  <c r="E184" i="15200"/>
  <c r="BI182" i="15200"/>
  <c r="HU183" i="15200"/>
  <c r="BO20" i="15200"/>
  <c r="BR191" i="15200"/>
  <c r="BR193" i="15200" s="1"/>
  <c r="BR207" i="15200" s="1"/>
  <c r="BR189" i="15200"/>
  <c r="BR190" i="15200" s="1"/>
  <c r="IU20" i="15200"/>
  <c r="HG191" i="15200"/>
  <c r="HG189" i="15200"/>
  <c r="HG190" i="15200" s="1"/>
  <c r="EQ20" i="15200"/>
  <c r="IQ191" i="15200"/>
  <c r="IQ189" i="15200"/>
  <c r="IQ190" i="15200" s="1"/>
  <c r="AC187" i="15200"/>
  <c r="AC20" i="15200"/>
  <c r="QT33" i="15200"/>
  <c r="QT32" i="15200"/>
  <c r="HL201" i="15200"/>
  <c r="HL202" i="15200"/>
  <c r="HL196" i="15200"/>
  <c r="HL200" i="15200"/>
  <c r="HL195" i="15200"/>
  <c r="HL197" i="15200"/>
  <c r="HL199" i="15200"/>
  <c r="HL198" i="15200"/>
  <c r="QD200" i="15200"/>
  <c r="QD198" i="15200"/>
  <c r="QD197" i="15200"/>
  <c r="QD202" i="15200"/>
  <c r="QD199" i="15200"/>
  <c r="QD201" i="15200"/>
  <c r="QD196" i="15200"/>
  <c r="QD195" i="15200"/>
  <c r="RO197" i="15200"/>
  <c r="RO199" i="15200"/>
  <c r="RO196" i="15200"/>
  <c r="RO200" i="15200"/>
  <c r="RO198" i="15200"/>
  <c r="RO202" i="15200"/>
  <c r="RO195" i="15200"/>
  <c r="RO201" i="15200"/>
  <c r="EM202" i="15200"/>
  <c r="EM201" i="15200"/>
  <c r="EM200" i="15200"/>
  <c r="EM198" i="15200"/>
  <c r="EM196" i="15200"/>
  <c r="EM195" i="15200"/>
  <c r="EM199" i="15200"/>
  <c r="EM197" i="15200"/>
  <c r="JL201" i="15200"/>
  <c r="JL200" i="15200"/>
  <c r="JL197" i="15200"/>
  <c r="JL198" i="15200"/>
  <c r="JL196" i="15200"/>
  <c r="JL199" i="15200"/>
  <c r="JL202" i="15200"/>
  <c r="JL195" i="15200"/>
  <c r="FY187" i="15200"/>
  <c r="FY20" i="15200"/>
  <c r="CZ198" i="15200"/>
  <c r="CZ199" i="15200"/>
  <c r="CZ196" i="15200"/>
  <c r="CZ195" i="15200"/>
  <c r="CZ200" i="15200"/>
  <c r="CZ201" i="15200"/>
  <c r="CZ202" i="15200"/>
  <c r="CZ197" i="15200"/>
  <c r="GQ189" i="15200"/>
  <c r="GQ190" i="15200" s="1"/>
  <c r="GQ191" i="15200"/>
  <c r="GQ193" i="15200" s="1"/>
  <c r="S191" i="15200"/>
  <c r="S189" i="15200"/>
  <c r="S190" i="15200" s="1"/>
  <c r="FS33" i="15200"/>
  <c r="IG195" i="15200"/>
  <c r="IG208" i="15200" s="1"/>
  <c r="IG199" i="15200"/>
  <c r="IG198" i="15200"/>
  <c r="IG211" i="15200" s="1"/>
  <c r="IG200" i="15200"/>
  <c r="IG201" i="15200"/>
  <c r="IG197" i="15200"/>
  <c r="IG202" i="15200"/>
  <c r="IG193" i="15200"/>
  <c r="IG196" i="15200"/>
  <c r="KD196" i="15200"/>
  <c r="KD197" i="15200"/>
  <c r="KD202" i="15200"/>
  <c r="KD199" i="15200"/>
  <c r="KD201" i="15200"/>
  <c r="KD200" i="15200"/>
  <c r="KD195" i="15200"/>
  <c r="KD198" i="15200"/>
  <c r="DO32" i="15200"/>
  <c r="IT187" i="15200"/>
  <c r="IT20" i="15200"/>
  <c r="OC202" i="15200"/>
  <c r="MQ196" i="15200"/>
  <c r="MQ202" i="15200"/>
  <c r="MQ195" i="15200"/>
  <c r="MQ199" i="15200"/>
  <c r="MQ201" i="15200"/>
  <c r="MQ197" i="15200"/>
  <c r="MQ198" i="15200"/>
  <c r="MQ200" i="15200"/>
  <c r="JK32" i="15200"/>
  <c r="IW182" i="15200"/>
  <c r="LH30" i="15200"/>
  <c r="LY201" i="15200"/>
  <c r="LN199" i="15200"/>
  <c r="LN202" i="15200"/>
  <c r="LN200" i="15200"/>
  <c r="LN196" i="15200"/>
  <c r="LN201" i="15200"/>
  <c r="LN197" i="15200"/>
  <c r="LN195" i="15200"/>
  <c r="LN198" i="15200"/>
  <c r="FB184" i="15200"/>
  <c r="DO30" i="15200"/>
  <c r="FI182" i="15200"/>
  <c r="AS182" i="15200"/>
  <c r="NY202" i="15200"/>
  <c r="NY198" i="15200"/>
  <c r="NY200" i="15200"/>
  <c r="NY197" i="15200"/>
  <c r="NY199" i="15200"/>
  <c r="NY196" i="15200"/>
  <c r="NY201" i="15200"/>
  <c r="NY195" i="15200"/>
  <c r="BU187" i="15200"/>
  <c r="BU20" i="15200"/>
  <c r="JJ198" i="15200"/>
  <c r="JJ200" i="15200"/>
  <c r="JJ195" i="15200"/>
  <c r="JJ199" i="15200"/>
  <c r="JJ201" i="15200"/>
  <c r="JJ202" i="15200"/>
  <c r="JJ196" i="15200"/>
  <c r="JJ197" i="15200"/>
  <c r="DV182" i="15200"/>
  <c r="KG195" i="15200"/>
  <c r="KG199" i="15200"/>
  <c r="KG201" i="15200"/>
  <c r="KG197" i="15200"/>
  <c r="KG200" i="15200"/>
  <c r="KG198" i="15200"/>
  <c r="KG202" i="15200"/>
  <c r="KG196" i="15200"/>
  <c r="MQ33" i="15200"/>
  <c r="HC33" i="15200"/>
  <c r="HI198" i="15200"/>
  <c r="HI199" i="15200"/>
  <c r="HI196" i="15200"/>
  <c r="HI202" i="15200"/>
  <c r="HI200" i="15200"/>
  <c r="HI197" i="15200"/>
  <c r="HI195" i="15200"/>
  <c r="HI201" i="15200"/>
  <c r="NI31" i="15200"/>
  <c r="M33" i="15200"/>
  <c r="IU182" i="15200"/>
  <c r="EE201" i="15200"/>
  <c r="EE197" i="15200"/>
  <c r="EE199" i="15200"/>
  <c r="EE196" i="15200"/>
  <c r="EE200" i="15200"/>
  <c r="EE198" i="15200"/>
  <c r="EE202" i="15200"/>
  <c r="EE195" i="15200"/>
  <c r="NA31" i="15200"/>
  <c r="NL30" i="15200"/>
  <c r="NL33" i="15200"/>
  <c r="V202" i="15200"/>
  <c r="V200" i="15200"/>
  <c r="V201" i="15200"/>
  <c r="V198" i="15200"/>
  <c r="V197" i="15200"/>
  <c r="V196" i="15200"/>
  <c r="V195" i="15200"/>
  <c r="V199" i="15200"/>
  <c r="CE202" i="15200"/>
  <c r="CE199" i="15200"/>
  <c r="CE196" i="15200"/>
  <c r="CE201" i="15200"/>
  <c r="CE197" i="15200"/>
  <c r="CE195" i="15200"/>
  <c r="CE198" i="15200"/>
  <c r="CE200" i="15200"/>
  <c r="OZ201" i="15200"/>
  <c r="OZ199" i="15200"/>
  <c r="OZ197" i="15200"/>
  <c r="OZ202" i="15200"/>
  <c r="OZ195" i="15200"/>
  <c r="OZ198" i="15200"/>
  <c r="OZ196" i="15200"/>
  <c r="OZ200" i="15200"/>
  <c r="KV195" i="15200"/>
  <c r="KV199" i="15200"/>
  <c r="KV201" i="15200"/>
  <c r="KV197" i="15200"/>
  <c r="KV198" i="15200"/>
  <c r="KV200" i="15200"/>
  <c r="KV196" i="15200"/>
  <c r="KV202" i="15200"/>
  <c r="GE20" i="15200"/>
  <c r="GE187" i="15200"/>
  <c r="FP184" i="15200"/>
  <c r="H33" i="15200"/>
  <c r="DI30" i="15200"/>
  <c r="M187" i="15200"/>
  <c r="M20" i="15200"/>
  <c r="HL31" i="15200"/>
  <c r="BU201" i="15200"/>
  <c r="FG201" i="15200"/>
  <c r="FG196" i="15200"/>
  <c r="FG202" i="15200"/>
  <c r="FG197" i="15200"/>
  <c r="FG198" i="15200"/>
  <c r="FG199" i="15200"/>
  <c r="FG200" i="15200"/>
  <c r="FG195" i="15200"/>
  <c r="ES30" i="15200"/>
  <c r="FQ202" i="15200"/>
  <c r="FQ200" i="15200"/>
  <c r="FQ199" i="15200"/>
  <c r="FQ198" i="15200"/>
  <c r="FQ195" i="15200"/>
  <c r="FQ201" i="15200"/>
  <c r="FQ196" i="15200"/>
  <c r="FQ197" i="15200"/>
  <c r="DC33" i="15200"/>
  <c r="DE200" i="15200"/>
  <c r="BT184" i="15200"/>
  <c r="LA31" i="15200"/>
  <c r="M31" i="15200"/>
  <c r="QR196" i="15200"/>
  <c r="QR198" i="15200"/>
  <c r="QR200" i="15200"/>
  <c r="QR201" i="15200"/>
  <c r="QR197" i="15200"/>
  <c r="QR195" i="15200"/>
  <c r="QR202" i="15200"/>
  <c r="QR199" i="15200"/>
  <c r="NM31" i="15200"/>
  <c r="FO182" i="15200"/>
  <c r="ES33" i="15200"/>
  <c r="DO183" i="15200"/>
  <c r="BI199" i="15200"/>
  <c r="BI196" i="15200"/>
  <c r="BI195" i="15200"/>
  <c r="FI183" i="15200"/>
  <c r="RT201" i="15200"/>
  <c r="RT199" i="15200"/>
  <c r="RT200" i="15200"/>
  <c r="RT197" i="15200"/>
  <c r="RT202" i="15200"/>
  <c r="RT195" i="15200"/>
  <c r="RT198" i="15200"/>
  <c r="RT196" i="15200"/>
  <c r="L202" i="15200"/>
  <c r="HU201" i="15200"/>
  <c r="BD33" i="15200"/>
  <c r="DZ187" i="15200"/>
  <c r="DZ20" i="15200"/>
  <c r="BJ187" i="15200"/>
  <c r="BJ20" i="15200"/>
  <c r="BJ184" i="15200"/>
  <c r="EG202" i="15200"/>
  <c r="EG195" i="15200"/>
  <c r="EG200" i="15200"/>
  <c r="EG198" i="15200"/>
  <c r="EG199" i="15200"/>
  <c r="EG201" i="15200"/>
  <c r="EG196" i="15200"/>
  <c r="EG197" i="15200"/>
  <c r="IG183" i="15200"/>
  <c r="HL30" i="15200"/>
  <c r="QM33" i="15200"/>
  <c r="EY33" i="15200"/>
  <c r="PL32" i="15200"/>
  <c r="RM202" i="15200"/>
  <c r="RM201" i="15200"/>
  <c r="RM199" i="15200"/>
  <c r="RM198" i="15200"/>
  <c r="RM197" i="15200"/>
  <c r="RM200" i="15200"/>
  <c r="RM196" i="15200"/>
  <c r="RM195" i="15200"/>
  <c r="FM202" i="15200"/>
  <c r="FM199" i="15200"/>
  <c r="FM198" i="15200"/>
  <c r="FM196" i="15200"/>
  <c r="FM201" i="15200"/>
  <c r="FM200" i="15200"/>
  <c r="FM197" i="15200"/>
  <c r="FM195" i="15200"/>
  <c r="LX30" i="15200"/>
  <c r="JD200" i="15200"/>
  <c r="JD196" i="15200"/>
  <c r="JD195" i="15200"/>
  <c r="JD201" i="15200"/>
  <c r="JD197" i="15200"/>
  <c r="JD198" i="15200"/>
  <c r="JD202" i="15200"/>
  <c r="JD199" i="15200"/>
  <c r="EB200" i="15200"/>
  <c r="EB196" i="15200"/>
  <c r="EB198" i="15200"/>
  <c r="EB202" i="15200"/>
  <c r="EB195" i="15200"/>
  <c r="EB201" i="15200"/>
  <c r="EB199" i="15200"/>
  <c r="EB197" i="15200"/>
  <c r="RA200" i="15200"/>
  <c r="RC30" i="15200"/>
  <c r="RC33" i="15200"/>
  <c r="RC31" i="15200"/>
  <c r="RC32" i="15200"/>
  <c r="MW31" i="15200"/>
  <c r="FI31" i="15200"/>
  <c r="QF197" i="15200"/>
  <c r="QF202" i="15200"/>
  <c r="QF196" i="15200"/>
  <c r="QF199" i="15200"/>
  <c r="QF201" i="15200"/>
  <c r="QF198" i="15200"/>
  <c r="QF195" i="15200"/>
  <c r="QF200" i="15200"/>
  <c r="NI200" i="15200"/>
  <c r="BR199" i="15200"/>
  <c r="BR198" i="15200"/>
  <c r="BR195" i="15200"/>
  <c r="BR201" i="15200"/>
  <c r="BR200" i="15200"/>
  <c r="BR196" i="15200"/>
  <c r="BR197" i="15200"/>
  <c r="BR202" i="15200"/>
  <c r="MW32" i="15200"/>
  <c r="QQ201" i="15200"/>
  <c r="QQ197" i="15200"/>
  <c r="QQ200" i="15200"/>
  <c r="QQ199" i="15200"/>
  <c r="QQ196" i="15200"/>
  <c r="QQ198" i="15200"/>
  <c r="QQ195" i="15200"/>
  <c r="QQ202" i="15200"/>
  <c r="IU201" i="15200"/>
  <c r="IU197" i="15200"/>
  <c r="IU199" i="15200"/>
  <c r="IU200" i="15200"/>
  <c r="IU196" i="15200"/>
  <c r="IU198" i="15200"/>
  <c r="IU195" i="15200"/>
  <c r="IU202" i="15200"/>
  <c r="DH31" i="15200"/>
  <c r="CH30" i="15200"/>
  <c r="GZ31" i="15200"/>
  <c r="AU198" i="15200"/>
  <c r="KL201" i="15200"/>
  <c r="KL202" i="15200"/>
  <c r="KL199" i="15200"/>
  <c r="KL200" i="15200"/>
  <c r="KL197" i="15200"/>
  <c r="KL196" i="15200"/>
  <c r="KL195" i="15200"/>
  <c r="KL198" i="15200"/>
  <c r="DR31" i="15200"/>
  <c r="NG32" i="15200"/>
  <c r="NS202" i="15200"/>
  <c r="NS199" i="15200"/>
  <c r="NS198" i="15200"/>
  <c r="NS200" i="15200"/>
  <c r="NS201" i="15200"/>
  <c r="NS196" i="15200"/>
  <c r="NS197" i="15200"/>
  <c r="NS195" i="15200"/>
  <c r="FW182" i="15200"/>
  <c r="JB200" i="15200"/>
  <c r="JB202" i="15200"/>
  <c r="JB197" i="15200"/>
  <c r="JB196" i="15200"/>
  <c r="JB201" i="15200"/>
  <c r="JB195" i="15200"/>
  <c r="JB198" i="15200"/>
  <c r="JB199" i="15200"/>
  <c r="IC187" i="15200"/>
  <c r="IC20" i="15200"/>
  <c r="QW199" i="15200"/>
  <c r="QW195" i="15200"/>
  <c r="QW201" i="15200"/>
  <c r="QW200" i="15200"/>
  <c r="QW198" i="15200"/>
  <c r="QW196" i="15200"/>
  <c r="QW202" i="15200"/>
  <c r="QW197" i="15200"/>
  <c r="MS199" i="15200"/>
  <c r="MS195" i="15200"/>
  <c r="MS201" i="15200"/>
  <c r="MS202" i="15200"/>
  <c r="MS200" i="15200"/>
  <c r="MS196" i="15200"/>
  <c r="MS197" i="15200"/>
  <c r="MS198" i="15200"/>
  <c r="JY199" i="15200"/>
  <c r="JY195" i="15200"/>
  <c r="JY201" i="15200"/>
  <c r="JY200" i="15200"/>
  <c r="JY198" i="15200"/>
  <c r="JY197" i="15200"/>
  <c r="JY196" i="15200"/>
  <c r="JY202" i="15200"/>
  <c r="IC182" i="15200"/>
  <c r="EW202" i="15200"/>
  <c r="EW199" i="15200"/>
  <c r="EW195" i="15200"/>
  <c r="EW200" i="15200"/>
  <c r="EW196" i="15200"/>
  <c r="EW197" i="15200"/>
  <c r="EW201" i="15200"/>
  <c r="EW198" i="15200"/>
  <c r="CC199" i="15200"/>
  <c r="CC195" i="15200"/>
  <c r="CC202" i="15200"/>
  <c r="CC201" i="15200"/>
  <c r="CC200" i="15200"/>
  <c r="CC197" i="15200"/>
  <c r="CC198" i="15200"/>
  <c r="CC196" i="15200"/>
  <c r="AQ20" i="15200"/>
  <c r="AQ187" i="15200"/>
  <c r="HP183" i="15200"/>
  <c r="CN200" i="15200"/>
  <c r="CN195" i="15200"/>
  <c r="CN198" i="15200"/>
  <c r="CN202" i="15200"/>
  <c r="CN196" i="15200"/>
  <c r="CN201" i="15200"/>
  <c r="CN197" i="15200"/>
  <c r="CN199" i="15200"/>
  <c r="T201" i="15200"/>
  <c r="T196" i="15200"/>
  <c r="T202" i="15200"/>
  <c r="T198" i="15200"/>
  <c r="T195" i="15200"/>
  <c r="T197" i="15200"/>
  <c r="T200" i="15200"/>
  <c r="T199" i="15200"/>
  <c r="IJ187" i="15200"/>
  <c r="IJ20" i="15200"/>
  <c r="FP182" i="15200"/>
  <c r="BQ187" i="15200"/>
  <c r="BQ20" i="15200"/>
  <c r="IT184" i="15200"/>
  <c r="HU197" i="15200"/>
  <c r="BU198" i="15200"/>
  <c r="DW20" i="15200"/>
  <c r="DW187" i="15200"/>
  <c r="EV182" i="15200"/>
  <c r="SE196" i="15200"/>
  <c r="SE198" i="15200"/>
  <c r="SE195" i="15200"/>
  <c r="SE199" i="15200"/>
  <c r="SE200" i="15200"/>
  <c r="SE197" i="15200"/>
  <c r="SE202" i="15200"/>
  <c r="SE201" i="15200"/>
  <c r="BO182" i="15200"/>
  <c r="AA187" i="15200"/>
  <c r="AA20" i="15200"/>
  <c r="H202" i="15200"/>
  <c r="BP183" i="15200"/>
  <c r="AT189" i="15200"/>
  <c r="AT190" i="15200" s="1"/>
  <c r="AT191" i="15200"/>
  <c r="HT183" i="15200"/>
  <c r="PK30" i="15200"/>
  <c r="KX33" i="15200"/>
  <c r="MQ30" i="15200"/>
  <c r="IY30" i="15200"/>
  <c r="QH198" i="15200"/>
  <c r="QH195" i="15200"/>
  <c r="QH199" i="15200"/>
  <c r="QH201" i="15200"/>
  <c r="QH202" i="15200"/>
  <c r="QH196" i="15200"/>
  <c r="QH197" i="15200"/>
  <c r="QH200" i="15200"/>
  <c r="BZ198" i="15200"/>
  <c r="BZ201" i="15200"/>
  <c r="BZ200" i="15200"/>
  <c r="BZ199" i="15200"/>
  <c r="BZ196" i="15200"/>
  <c r="BZ195" i="15200"/>
  <c r="BZ197" i="15200"/>
  <c r="BZ202" i="15200"/>
  <c r="GX187" i="15200"/>
  <c r="GX183" i="15200"/>
  <c r="GX20" i="15200"/>
  <c r="QJ31" i="15200"/>
  <c r="NP33" i="15200"/>
  <c r="KV33" i="15200"/>
  <c r="IK202" i="15200"/>
  <c r="IK199" i="15200"/>
  <c r="IK200" i="15200"/>
  <c r="IK201" i="15200"/>
  <c r="IK196" i="15200"/>
  <c r="IK195" i="15200"/>
  <c r="IK198" i="15200"/>
  <c r="IK197" i="15200"/>
  <c r="FQ183" i="15200"/>
  <c r="CK182" i="15200"/>
  <c r="EC187" i="15200"/>
  <c r="EC20" i="15200"/>
  <c r="FL183" i="15200"/>
  <c r="BM187" i="15200"/>
  <c r="BM20" i="15200"/>
  <c r="ET187" i="15200"/>
  <c r="ET20" i="15200"/>
  <c r="ER30" i="15200"/>
  <c r="QA31" i="15200"/>
  <c r="QA32" i="15200"/>
  <c r="MI31" i="15200"/>
  <c r="MI30" i="15200"/>
  <c r="KM31" i="15200"/>
  <c r="KM30" i="15200"/>
  <c r="KM32" i="15200"/>
  <c r="OZ32" i="15200"/>
  <c r="MF32" i="15200"/>
  <c r="JL32" i="15200"/>
  <c r="GR32" i="15200"/>
  <c r="DX32" i="15200"/>
  <c r="RR31" i="15200"/>
  <c r="RR33" i="15200"/>
  <c r="JT32" i="15200"/>
  <c r="GZ32" i="15200"/>
  <c r="IF182" i="15200"/>
  <c r="RA202" i="15200"/>
  <c r="LA195" i="15200"/>
  <c r="LA202" i="15200"/>
  <c r="LA201" i="15200"/>
  <c r="LA197" i="15200"/>
  <c r="LA198" i="15200"/>
  <c r="LA196" i="15200"/>
  <c r="LA200" i="15200"/>
  <c r="LA199" i="15200"/>
  <c r="JE202" i="15200"/>
  <c r="FA199" i="15200"/>
  <c r="DE201" i="15200"/>
  <c r="AW202" i="15200"/>
  <c r="AW201" i="15200"/>
  <c r="AW196" i="15200"/>
  <c r="AW197" i="15200"/>
  <c r="AW200" i="15200"/>
  <c r="AW199" i="15200"/>
  <c r="AW198" i="15200"/>
  <c r="AW195" i="15200"/>
  <c r="M200" i="15200"/>
  <c r="FY182" i="15200"/>
  <c r="II31" i="15200"/>
  <c r="II32" i="15200"/>
  <c r="LL202" i="15200"/>
  <c r="LL200" i="15200"/>
  <c r="LL196" i="15200"/>
  <c r="LL201" i="15200"/>
  <c r="LL197" i="15200"/>
  <c r="LL199" i="15200"/>
  <c r="LL198" i="15200"/>
  <c r="LL195" i="15200"/>
  <c r="IR184" i="15200"/>
  <c r="FX184" i="15200"/>
  <c r="DP200" i="15200"/>
  <c r="DP196" i="15200"/>
  <c r="DP198" i="15200"/>
  <c r="DP202" i="15200"/>
  <c r="DP201" i="15200"/>
  <c r="DP195" i="15200"/>
  <c r="DP197" i="15200"/>
  <c r="DP199" i="15200"/>
  <c r="GA30" i="15200"/>
  <c r="GA31" i="15200"/>
  <c r="GA32" i="15200"/>
  <c r="GA33" i="15200"/>
  <c r="MK33" i="15200"/>
  <c r="PZ30" i="15200"/>
  <c r="NR30" i="15200"/>
  <c r="MP31" i="15200"/>
  <c r="MP32" i="15200"/>
  <c r="MP33" i="15200"/>
  <c r="CF213" i="15200"/>
  <c r="CG202" i="15200"/>
  <c r="BT196" i="15200"/>
  <c r="HQ31" i="15200"/>
  <c r="HQ33" i="15200"/>
  <c r="HQ32" i="15200"/>
  <c r="HQ30" i="15200"/>
  <c r="LF30" i="15200"/>
  <c r="FY184" i="15200"/>
  <c r="IP182" i="15200"/>
  <c r="FW30" i="15200"/>
  <c r="GB182" i="15200"/>
  <c r="BX184" i="15200"/>
  <c r="KC32" i="15200"/>
  <c r="QG31" i="15200"/>
  <c r="GC31" i="15200"/>
  <c r="RN30" i="15200"/>
  <c r="FB30" i="15200"/>
  <c r="HJ182" i="15200"/>
  <c r="DR182" i="15200"/>
  <c r="MK30" i="15200"/>
  <c r="EC32" i="15200"/>
  <c r="MY202" i="15200"/>
  <c r="MY201" i="15200"/>
  <c r="MY197" i="15200"/>
  <c r="MY196" i="15200"/>
  <c r="MY200" i="15200"/>
  <c r="MY198" i="15200"/>
  <c r="MY199" i="15200"/>
  <c r="MY195" i="15200"/>
  <c r="KQ201" i="15200"/>
  <c r="KQ197" i="15200"/>
  <c r="KQ196" i="15200"/>
  <c r="KQ198" i="15200"/>
  <c r="KQ200" i="15200"/>
  <c r="KQ199" i="15200"/>
  <c r="KQ195" i="15200"/>
  <c r="KQ202" i="15200"/>
  <c r="II201" i="15200"/>
  <c r="II197" i="15200"/>
  <c r="II198" i="15200"/>
  <c r="II202" i="15200"/>
  <c r="II196" i="15200"/>
  <c r="II199" i="15200"/>
  <c r="II195" i="15200"/>
  <c r="II200" i="15200"/>
  <c r="GY201" i="15200"/>
  <c r="GY197" i="15200"/>
  <c r="GY199" i="15200"/>
  <c r="GY202" i="15200"/>
  <c r="GY198" i="15200"/>
  <c r="GY195" i="15200"/>
  <c r="GY200" i="15200"/>
  <c r="GY196" i="15200"/>
  <c r="DG201" i="15200"/>
  <c r="DG197" i="15200"/>
  <c r="DG202" i="15200"/>
  <c r="DG200" i="15200"/>
  <c r="DG196" i="15200"/>
  <c r="DG198" i="15200"/>
  <c r="DG195" i="15200"/>
  <c r="DG199" i="15200"/>
  <c r="AA183" i="15200"/>
  <c r="PU31" i="15200"/>
  <c r="AO33" i="15200"/>
  <c r="LZ30" i="15200"/>
  <c r="HV198" i="15200"/>
  <c r="HV200" i="15200"/>
  <c r="HV202" i="15200"/>
  <c r="HV195" i="15200"/>
  <c r="HV197" i="15200"/>
  <c r="HV201" i="15200"/>
  <c r="HV199" i="15200"/>
  <c r="HV196" i="15200"/>
  <c r="ED200" i="15200"/>
  <c r="ED196" i="15200"/>
  <c r="ED199" i="15200"/>
  <c r="ED198" i="15200"/>
  <c r="ED197" i="15200"/>
  <c r="ED195" i="15200"/>
  <c r="ED201" i="15200"/>
  <c r="ED202" i="15200"/>
  <c r="AL201" i="15200"/>
  <c r="AL197" i="15200"/>
  <c r="AL202" i="15200"/>
  <c r="AL198" i="15200"/>
  <c r="AL199" i="15200"/>
  <c r="AL200" i="15200"/>
  <c r="AL196" i="15200"/>
  <c r="AL195" i="15200"/>
  <c r="MN31" i="15200"/>
  <c r="QO195" i="15200"/>
  <c r="LU30" i="15200"/>
  <c r="BS182" i="15200"/>
  <c r="NF202" i="15200"/>
  <c r="NF198" i="15200"/>
  <c r="NF195" i="15200"/>
  <c r="NF201" i="15200"/>
  <c r="NF196" i="15200"/>
  <c r="NF197" i="15200"/>
  <c r="NF200" i="15200"/>
  <c r="NF199" i="15200"/>
  <c r="EX199" i="15200"/>
  <c r="PR31" i="15200"/>
  <c r="FB31" i="15200"/>
  <c r="DF33" i="15200"/>
  <c r="MU32" i="15200"/>
  <c r="HG32" i="15200"/>
  <c r="RW202" i="15200"/>
  <c r="RW201" i="15200"/>
  <c r="RW196" i="15200"/>
  <c r="RW197" i="15200"/>
  <c r="RW200" i="15200"/>
  <c r="RW195" i="15200"/>
  <c r="RW198" i="15200"/>
  <c r="RW199" i="15200"/>
  <c r="PC202" i="15200"/>
  <c r="PC200" i="15200"/>
  <c r="PC197" i="15200"/>
  <c r="PC198" i="15200"/>
  <c r="PC196" i="15200"/>
  <c r="PC195" i="15200"/>
  <c r="PC199" i="15200"/>
  <c r="PC201" i="15200"/>
  <c r="KY202" i="15200"/>
  <c r="KY201" i="15200"/>
  <c r="KY199" i="15200"/>
  <c r="KY196" i="15200"/>
  <c r="KY195" i="15200"/>
  <c r="KY198" i="15200"/>
  <c r="KY197" i="15200"/>
  <c r="KY200" i="15200"/>
  <c r="HS202" i="15200"/>
  <c r="HS199" i="15200"/>
  <c r="HS195" i="15200"/>
  <c r="HS198" i="15200"/>
  <c r="HS200" i="15200"/>
  <c r="HS197" i="15200"/>
  <c r="HS196" i="15200"/>
  <c r="HS201" i="15200"/>
  <c r="FW202" i="15200"/>
  <c r="FW201" i="15200"/>
  <c r="FW195" i="15200"/>
  <c r="FW200" i="15200"/>
  <c r="FW199" i="15200"/>
  <c r="FW196" i="15200"/>
  <c r="FW197" i="15200"/>
  <c r="FW198" i="15200"/>
  <c r="DC202" i="15200"/>
  <c r="DC197" i="15200"/>
  <c r="DC201" i="15200"/>
  <c r="DC200" i="15200"/>
  <c r="DC199" i="15200"/>
  <c r="DC198" i="15200"/>
  <c r="DC195" i="15200"/>
  <c r="DC196" i="15200"/>
  <c r="BG182" i="15200"/>
  <c r="W202" i="15200"/>
  <c r="W201" i="15200"/>
  <c r="W197" i="15200"/>
  <c r="W200" i="15200"/>
  <c r="W195" i="15200"/>
  <c r="W199" i="15200"/>
  <c r="W198" i="15200"/>
  <c r="W196" i="15200"/>
  <c r="ID202" i="15200"/>
  <c r="ID201" i="15200"/>
  <c r="ID197" i="15200"/>
  <c r="ID196" i="15200"/>
  <c r="ID200" i="15200"/>
  <c r="ID198" i="15200"/>
  <c r="ID199" i="15200"/>
  <c r="ID195" i="15200"/>
  <c r="EL197" i="15200"/>
  <c r="EL202" i="15200"/>
  <c r="EL195" i="15200"/>
  <c r="EL201" i="15200"/>
  <c r="EL200" i="15200"/>
  <c r="EL196" i="15200"/>
  <c r="EL198" i="15200"/>
  <c r="EL199" i="15200"/>
  <c r="CD200" i="15200"/>
  <c r="CD202" i="15200"/>
  <c r="CD196" i="15200"/>
  <c r="CD198" i="15200"/>
  <c r="CD201" i="15200"/>
  <c r="CD195" i="15200"/>
  <c r="CD199" i="15200"/>
  <c r="CD197" i="15200"/>
  <c r="SG199" i="15200"/>
  <c r="SG195" i="15200"/>
  <c r="SG200" i="15200"/>
  <c r="SG201" i="15200"/>
  <c r="SG197" i="15200"/>
  <c r="SG202" i="15200"/>
  <c r="SG196" i="15200"/>
  <c r="SG198" i="15200"/>
  <c r="PM199" i="15200"/>
  <c r="PM195" i="15200"/>
  <c r="PM201" i="15200"/>
  <c r="PM200" i="15200"/>
  <c r="PM196" i="15200"/>
  <c r="PM197" i="15200"/>
  <c r="PM198" i="15200"/>
  <c r="PM202" i="15200"/>
  <c r="IC183" i="15200"/>
  <c r="EW184" i="15200"/>
  <c r="DM183" i="15200"/>
  <c r="BQ184" i="15200"/>
  <c r="AG199" i="15200"/>
  <c r="AG195" i="15200"/>
  <c r="AG197" i="15200"/>
  <c r="AG201" i="15200"/>
  <c r="AG196" i="15200"/>
  <c r="AG202" i="15200"/>
  <c r="AG200" i="15200"/>
  <c r="AG198" i="15200"/>
  <c r="U32" i="15200"/>
  <c r="RH201" i="15200"/>
  <c r="RH195" i="15200"/>
  <c r="RH197" i="15200"/>
  <c r="RH200" i="15200"/>
  <c r="RH199" i="15200"/>
  <c r="RH196" i="15200"/>
  <c r="RH202" i="15200"/>
  <c r="RH198" i="15200"/>
  <c r="PX198" i="15200"/>
  <c r="PX199" i="15200"/>
  <c r="PX202" i="15200"/>
  <c r="PX201" i="15200"/>
  <c r="PX200" i="15200"/>
  <c r="PX196" i="15200"/>
  <c r="PX197" i="15200"/>
  <c r="PX195" i="15200"/>
  <c r="L196" i="15200"/>
  <c r="GE184" i="15200"/>
  <c r="HJ183" i="15200"/>
  <c r="DX187" i="15200"/>
  <c r="DX20" i="15200"/>
  <c r="MR200" i="15200"/>
  <c r="MR202" i="15200"/>
  <c r="MR201" i="15200"/>
  <c r="MR198" i="15200"/>
  <c r="MR197" i="15200"/>
  <c r="MR195" i="15200"/>
  <c r="MR196" i="15200"/>
  <c r="MR199" i="15200"/>
  <c r="KJ198" i="15200"/>
  <c r="KJ200" i="15200"/>
  <c r="KJ196" i="15200"/>
  <c r="KJ197" i="15200"/>
  <c r="KJ202" i="15200"/>
  <c r="KJ201" i="15200"/>
  <c r="KJ199" i="15200"/>
  <c r="KJ195" i="15200"/>
  <c r="HP202" i="15200"/>
  <c r="HP196" i="15200"/>
  <c r="HP201" i="15200"/>
  <c r="HP197" i="15200"/>
  <c r="HP195" i="15200"/>
  <c r="HP199" i="15200"/>
  <c r="HP198" i="15200"/>
  <c r="HP200" i="15200"/>
  <c r="FH184" i="15200"/>
  <c r="QG30" i="15200"/>
  <c r="KS30" i="15200"/>
  <c r="DB187" i="15200"/>
  <c r="DB20" i="15200"/>
  <c r="EY200" i="15200"/>
  <c r="HD187" i="15200"/>
  <c r="HD20" i="15200"/>
  <c r="DE32" i="15200"/>
  <c r="FD189" i="15200"/>
  <c r="FD190" i="15200" s="1"/>
  <c r="FD191" i="15200"/>
  <c r="HU199" i="15200"/>
  <c r="GC184" i="15200"/>
  <c r="AK182" i="15200"/>
  <c r="IB183" i="15200"/>
  <c r="EV202" i="15200"/>
  <c r="EV198" i="15200"/>
  <c r="EV201" i="15200"/>
  <c r="EV197" i="15200"/>
  <c r="EV200" i="15200"/>
  <c r="EV199" i="15200"/>
  <c r="EV196" i="15200"/>
  <c r="EV195" i="15200"/>
  <c r="BD183" i="15200"/>
  <c r="IY182" i="15200"/>
  <c r="HO184" i="15200"/>
  <c r="GE199" i="15200"/>
  <c r="GE200" i="15200"/>
  <c r="GE202" i="15200"/>
  <c r="GE197" i="15200"/>
  <c r="GE198" i="15200"/>
  <c r="GE195" i="15200"/>
  <c r="GE196" i="15200"/>
  <c r="GE201" i="15200"/>
  <c r="EU202" i="15200"/>
  <c r="EU195" i="15200"/>
  <c r="EU200" i="15200"/>
  <c r="EU198" i="15200"/>
  <c r="EU196" i="15200"/>
  <c r="EU199" i="15200"/>
  <c r="EU197" i="15200"/>
  <c r="EU201" i="15200"/>
  <c r="DK201" i="15200"/>
  <c r="DK200" i="15200"/>
  <c r="DK199" i="15200"/>
  <c r="DK198" i="15200"/>
  <c r="DK197" i="15200"/>
  <c r="DK196" i="15200"/>
  <c r="DK202" i="15200"/>
  <c r="DK195" i="15200"/>
  <c r="BO202" i="15200"/>
  <c r="BO196" i="15200"/>
  <c r="BO201" i="15200"/>
  <c r="BO197" i="15200"/>
  <c r="BO200" i="15200"/>
  <c r="BO199" i="15200"/>
  <c r="BO198" i="15200"/>
  <c r="BO195" i="15200"/>
  <c r="AF188" i="15200"/>
  <c r="AF20" i="15200"/>
  <c r="AF183" i="15200"/>
  <c r="GY187" i="15200"/>
  <c r="GY20" i="15200"/>
  <c r="DM187" i="15200"/>
  <c r="DM20" i="15200"/>
  <c r="DM182" i="15200"/>
  <c r="T31" i="15200"/>
  <c r="NY30" i="15200"/>
  <c r="IJ182" i="15200"/>
  <c r="IP187" i="15200"/>
  <c r="IP20" i="15200"/>
  <c r="H197" i="15200"/>
  <c r="GY184" i="15200"/>
  <c r="JA197" i="15200"/>
  <c r="DH187" i="15200"/>
  <c r="DH20" i="15200"/>
  <c r="IC200" i="15200"/>
  <c r="L20" i="15200"/>
  <c r="L187" i="15200"/>
  <c r="NF31" i="15200"/>
  <c r="KL31" i="15200"/>
  <c r="J33" i="15200"/>
  <c r="QI30" i="15200"/>
  <c r="IM30" i="15200"/>
  <c r="GQ30" i="15200"/>
  <c r="AQ30" i="15200"/>
  <c r="HB183" i="15200"/>
  <c r="FR184" i="15200"/>
  <c r="EH198" i="15200"/>
  <c r="EH202" i="15200"/>
  <c r="EH201" i="15200"/>
  <c r="EH199" i="15200"/>
  <c r="EH197" i="15200"/>
  <c r="EH196" i="15200"/>
  <c r="EH195" i="15200"/>
  <c r="EH200" i="15200"/>
  <c r="CX184" i="15200"/>
  <c r="BN184" i="15200"/>
  <c r="AD184" i="15200"/>
  <c r="DL187" i="15200"/>
  <c r="DL20" i="15200"/>
  <c r="BA187" i="15200"/>
  <c r="BA20" i="15200"/>
  <c r="LT33" i="15200"/>
  <c r="HP33" i="15200"/>
  <c r="KG32" i="15200"/>
  <c r="CW32" i="15200"/>
  <c r="RJ195" i="15200"/>
  <c r="AD32" i="15200"/>
  <c r="MO202" i="15200"/>
  <c r="MO201" i="15200"/>
  <c r="MO200" i="15200"/>
  <c r="MO196" i="15200"/>
  <c r="MO197" i="15200"/>
  <c r="MO199" i="15200"/>
  <c r="MO195" i="15200"/>
  <c r="MO198" i="15200"/>
  <c r="JU202" i="15200"/>
  <c r="JU201" i="15200"/>
  <c r="JU197" i="15200"/>
  <c r="JU200" i="15200"/>
  <c r="JU196" i="15200"/>
  <c r="JU195" i="15200"/>
  <c r="JU198" i="15200"/>
  <c r="JU199" i="15200"/>
  <c r="GO182" i="15200"/>
  <c r="FE182" i="15200"/>
  <c r="CK201" i="15200"/>
  <c r="CK198" i="15200"/>
  <c r="CK200" i="15200"/>
  <c r="CK199" i="15200"/>
  <c r="CK202" i="15200"/>
  <c r="CK196" i="15200"/>
  <c r="CK197" i="15200"/>
  <c r="CK195" i="15200"/>
  <c r="AO196" i="15200"/>
  <c r="AO195" i="15200"/>
  <c r="AO202" i="15200"/>
  <c r="AO201" i="15200"/>
  <c r="AO197" i="15200"/>
  <c r="AO200" i="15200"/>
  <c r="AO198" i="15200"/>
  <c r="AO199" i="15200"/>
  <c r="E182" i="15200"/>
  <c r="GW187" i="15200"/>
  <c r="GW20" i="15200"/>
  <c r="GW183" i="15200"/>
  <c r="GD20" i="15200"/>
  <c r="GD187" i="15200"/>
  <c r="BO191" i="15200"/>
  <c r="BO193" i="15200" s="1"/>
  <c r="BO189" i="15200"/>
  <c r="BO190" i="15200" s="1"/>
  <c r="BB187" i="15200"/>
  <c r="BB20" i="15200"/>
  <c r="FL187" i="15200"/>
  <c r="FL20" i="15200"/>
  <c r="BR20" i="15200"/>
  <c r="IU191" i="15200"/>
  <c r="IU189" i="15200"/>
  <c r="IU190" i="15200" s="1"/>
  <c r="EY187" i="15200"/>
  <c r="EY20" i="15200"/>
  <c r="CY183" i="15200"/>
  <c r="IE187" i="15200"/>
  <c r="IE20" i="15200"/>
  <c r="FQ187" i="15200"/>
  <c r="FQ20" i="15200"/>
  <c r="K187" i="15200"/>
  <c r="K20" i="15200"/>
  <c r="CE187" i="15200"/>
  <c r="CE20" i="15200"/>
  <c r="BG187" i="15200"/>
  <c r="BG20" i="15200"/>
  <c r="O191" i="15200"/>
  <c r="O189" i="15200"/>
  <c r="O190" i="15200" s="1"/>
  <c r="CL20" i="15200"/>
  <c r="CL187" i="15200"/>
  <c r="DV32" i="15200"/>
  <c r="DV30" i="15200"/>
  <c r="DV33" i="15200"/>
  <c r="DV31" i="15200"/>
  <c r="HT200" i="15200"/>
  <c r="HT196" i="15200"/>
  <c r="HT195" i="15200"/>
  <c r="HT201" i="15200"/>
  <c r="HT202" i="15200"/>
  <c r="HT199" i="15200"/>
  <c r="HT198" i="15200"/>
  <c r="HT197" i="15200"/>
  <c r="X200" i="15200"/>
  <c r="X196" i="15200"/>
  <c r="X197" i="15200"/>
  <c r="X201" i="15200"/>
  <c r="X198" i="15200"/>
  <c r="X202" i="15200"/>
  <c r="X199" i="15200"/>
  <c r="X195" i="15200"/>
  <c r="HK31" i="15200"/>
  <c r="HK33" i="15200"/>
  <c r="HK30" i="15200"/>
  <c r="NT30" i="15200"/>
  <c r="NT33" i="15200"/>
  <c r="KR198" i="15200"/>
  <c r="KR199" i="15200"/>
  <c r="KR202" i="15200"/>
  <c r="KR201" i="15200"/>
  <c r="KR200" i="15200"/>
  <c r="KR197" i="15200"/>
  <c r="KR196" i="15200"/>
  <c r="KR195" i="15200"/>
  <c r="NV202" i="15200"/>
  <c r="NV201" i="15200"/>
  <c r="NV195" i="15200"/>
  <c r="NV199" i="15200"/>
  <c r="NV200" i="15200"/>
  <c r="NV198" i="15200"/>
  <c r="NV196" i="15200"/>
  <c r="NV197" i="15200"/>
  <c r="CQ202" i="15200"/>
  <c r="CQ201" i="15200"/>
  <c r="CQ197" i="15200"/>
  <c r="CQ200" i="15200"/>
  <c r="CQ199" i="15200"/>
  <c r="CQ198" i="15200"/>
  <c r="CQ196" i="15200"/>
  <c r="CQ195" i="15200"/>
  <c r="GA187" i="15200"/>
  <c r="GA20" i="15200"/>
  <c r="NE199" i="15200"/>
  <c r="NE195" i="15200"/>
  <c r="NE201" i="15200"/>
  <c r="NE197" i="15200"/>
  <c r="NE198" i="15200"/>
  <c r="NE200" i="15200"/>
  <c r="NE196" i="15200"/>
  <c r="NE202" i="15200"/>
  <c r="EK199" i="15200"/>
  <c r="EK195" i="15200"/>
  <c r="EK201" i="15200"/>
  <c r="EK200" i="15200"/>
  <c r="EK198" i="15200"/>
  <c r="EK197" i="15200"/>
  <c r="EK202" i="15200"/>
  <c r="EK196" i="15200"/>
  <c r="QV199" i="15200"/>
  <c r="QV198" i="15200"/>
  <c r="QV195" i="15200"/>
  <c r="QV202" i="15200"/>
  <c r="QV200" i="15200"/>
  <c r="QV196" i="15200"/>
  <c r="QV197" i="15200"/>
  <c r="QV201" i="15200"/>
  <c r="T187" i="15200"/>
  <c r="T20" i="15200"/>
  <c r="T182" i="15200"/>
  <c r="GZ187" i="15200"/>
  <c r="GZ20" i="15200"/>
  <c r="DP187" i="15200"/>
  <c r="DP20" i="15200"/>
  <c r="OM201" i="15200"/>
  <c r="OM202" i="15200"/>
  <c r="OM200" i="15200"/>
  <c r="OM197" i="15200"/>
  <c r="OM196" i="15200"/>
  <c r="OM199" i="15200"/>
  <c r="OM195" i="15200"/>
  <c r="OM198" i="15200"/>
  <c r="DT191" i="15200"/>
  <c r="DT193" i="15200" s="1"/>
  <c r="DT189" i="15200"/>
  <c r="DT190" i="15200" s="1"/>
  <c r="ER33" i="15200"/>
  <c r="FS32" i="15200"/>
  <c r="LF198" i="15200"/>
  <c r="LF199" i="15200"/>
  <c r="LF201" i="15200"/>
  <c r="LF202" i="15200"/>
  <c r="LF197" i="15200"/>
  <c r="LF200" i="15200"/>
  <c r="LF196" i="15200"/>
  <c r="LF195" i="15200"/>
  <c r="DV198" i="15200"/>
  <c r="DV202" i="15200"/>
  <c r="DV199" i="15200"/>
  <c r="DV200" i="15200"/>
  <c r="DV201" i="15200"/>
  <c r="DV195" i="15200"/>
  <c r="DV197" i="15200"/>
  <c r="DV196" i="15200"/>
  <c r="AI187" i="15200"/>
  <c r="AI20" i="15200"/>
  <c r="CZ187" i="15200"/>
  <c r="CZ20" i="15200"/>
  <c r="NM201" i="15200"/>
  <c r="NM196" i="15200"/>
  <c r="NM200" i="15200"/>
  <c r="NM202" i="15200"/>
  <c r="NM197" i="15200"/>
  <c r="NM195" i="15200"/>
  <c r="NM198" i="15200"/>
  <c r="NM199" i="15200"/>
  <c r="DO20" i="15200"/>
  <c r="DO187" i="15200"/>
  <c r="AP187" i="15200"/>
  <c r="AP20" i="15200"/>
  <c r="BE189" i="15200"/>
  <c r="BE190" i="15200" s="1"/>
  <c r="BE191" i="15200"/>
  <c r="NZ32" i="15200"/>
  <c r="NZ33" i="15200"/>
  <c r="NZ30" i="15200"/>
  <c r="JO33" i="15200"/>
  <c r="DO33" i="15200"/>
  <c r="JK33" i="15200"/>
  <c r="BH32" i="15200"/>
  <c r="QZ202" i="15200"/>
  <c r="QZ200" i="15200"/>
  <c r="QZ196" i="15200"/>
  <c r="QZ201" i="15200"/>
  <c r="QZ199" i="15200"/>
  <c r="QZ198" i="15200"/>
  <c r="QZ195" i="15200"/>
  <c r="QZ197" i="15200"/>
  <c r="AA32" i="15200"/>
  <c r="AA31" i="15200"/>
  <c r="JQ31" i="15200"/>
  <c r="KH32" i="15200"/>
  <c r="OV199" i="15200"/>
  <c r="OV198" i="15200"/>
  <c r="OV202" i="15200"/>
  <c r="OV201" i="15200"/>
  <c r="OV200" i="15200"/>
  <c r="OV196" i="15200"/>
  <c r="OV195" i="15200"/>
  <c r="OV197" i="15200"/>
  <c r="GZ184" i="15200"/>
  <c r="PS201" i="15200"/>
  <c r="PS197" i="15200"/>
  <c r="PS198" i="15200"/>
  <c r="PS196" i="15200"/>
  <c r="PS195" i="15200"/>
  <c r="PS202" i="15200"/>
  <c r="PS199" i="15200"/>
  <c r="PS200" i="15200"/>
  <c r="GA201" i="15200"/>
  <c r="GA197" i="15200"/>
  <c r="GA199" i="15200"/>
  <c r="GA202" i="15200"/>
  <c r="GA196" i="15200"/>
  <c r="GA200" i="15200"/>
  <c r="GA198" i="15200"/>
  <c r="GA195" i="15200"/>
  <c r="FQ31" i="15200"/>
  <c r="QP200" i="15200"/>
  <c r="QP199" i="15200"/>
  <c r="QP201" i="15200"/>
  <c r="QP198" i="15200"/>
  <c r="QP202" i="15200"/>
  <c r="QP197" i="15200"/>
  <c r="QP196" i="15200"/>
  <c r="QP195" i="15200"/>
  <c r="KP32" i="15200"/>
  <c r="KP31" i="15200"/>
  <c r="QY32" i="15200"/>
  <c r="LW202" i="15200"/>
  <c r="LW198" i="15200"/>
  <c r="LW201" i="15200"/>
  <c r="LW200" i="15200"/>
  <c r="LW197" i="15200"/>
  <c r="LW199" i="15200"/>
  <c r="LW195" i="15200"/>
  <c r="LW196" i="15200"/>
  <c r="FU199" i="15200"/>
  <c r="FU195" i="15200"/>
  <c r="FU196" i="15200"/>
  <c r="FU202" i="15200"/>
  <c r="FU200" i="15200"/>
  <c r="FU198" i="15200"/>
  <c r="FU201" i="15200"/>
  <c r="FU197" i="15200"/>
  <c r="CI187" i="15200"/>
  <c r="CI20" i="15200"/>
  <c r="CD187" i="15200"/>
  <c r="CD20" i="15200"/>
  <c r="CZ183" i="15200"/>
  <c r="HC184" i="15200"/>
  <c r="HQ187" i="15200"/>
  <c r="HQ20" i="15200"/>
  <c r="HQ182" i="15200"/>
  <c r="ID187" i="15200"/>
  <c r="ID20" i="15200"/>
  <c r="DN31" i="15200"/>
  <c r="KT198" i="15200"/>
  <c r="KT195" i="15200"/>
  <c r="KT196" i="15200"/>
  <c r="KT200" i="15200"/>
  <c r="KT202" i="15200"/>
  <c r="KT201" i="15200"/>
  <c r="KT197" i="15200"/>
  <c r="KT199" i="15200"/>
  <c r="GP198" i="15200"/>
  <c r="GP196" i="15200"/>
  <c r="GP201" i="15200"/>
  <c r="GP195" i="15200"/>
  <c r="GP202" i="15200"/>
  <c r="GP199" i="15200"/>
  <c r="GP197" i="15200"/>
  <c r="GP200" i="15200"/>
  <c r="CL198" i="15200"/>
  <c r="CL197" i="15200"/>
  <c r="CL202" i="15200"/>
  <c r="CL201" i="15200"/>
  <c r="CL196" i="15200"/>
  <c r="CL200" i="15200"/>
  <c r="CL195" i="15200"/>
  <c r="CL199" i="15200"/>
  <c r="BB198" i="15200"/>
  <c r="BB196" i="15200"/>
  <c r="BB200" i="15200"/>
  <c r="BB199" i="15200"/>
  <c r="BB202" i="15200"/>
  <c r="BB195" i="15200"/>
  <c r="BB197" i="15200"/>
  <c r="BB201" i="15200"/>
  <c r="P20" i="15200"/>
  <c r="P187" i="15200"/>
  <c r="GC183" i="15200"/>
  <c r="CW184" i="15200"/>
  <c r="AC201" i="15200"/>
  <c r="AC199" i="15200"/>
  <c r="AC200" i="15200"/>
  <c r="AC197" i="15200"/>
  <c r="AC198" i="15200"/>
  <c r="AC196" i="15200"/>
  <c r="AC195" i="15200"/>
  <c r="AC202" i="15200"/>
  <c r="Y187" i="15200"/>
  <c r="Y20" i="15200"/>
  <c r="GU20" i="15200"/>
  <c r="GU187" i="15200"/>
  <c r="PC33" i="15200"/>
  <c r="NI33" i="15200"/>
  <c r="IC32" i="15200"/>
  <c r="BT202" i="15200"/>
  <c r="PA30" i="15200"/>
  <c r="PA32" i="15200"/>
  <c r="RE33" i="15200"/>
  <c r="FN195" i="15200"/>
  <c r="FN202" i="15200"/>
  <c r="FN201" i="15200"/>
  <c r="FN197" i="15200"/>
  <c r="FN199" i="15200"/>
  <c r="FN200" i="15200"/>
  <c r="FN198" i="15200"/>
  <c r="FN196" i="15200"/>
  <c r="NA33" i="15200"/>
  <c r="IT182" i="15200"/>
  <c r="CH198" i="15200"/>
  <c r="CH202" i="15200"/>
  <c r="CH197" i="15200"/>
  <c r="CH201" i="15200"/>
  <c r="CH199" i="15200"/>
  <c r="CH195" i="15200"/>
  <c r="CH196" i="15200"/>
  <c r="CH200" i="15200"/>
  <c r="AI184" i="15200"/>
  <c r="IU183" i="15200"/>
  <c r="BW187" i="15200"/>
  <c r="BW20" i="15200"/>
  <c r="OO199" i="15200"/>
  <c r="OO195" i="15200"/>
  <c r="OO197" i="15200"/>
  <c r="OO196" i="15200"/>
  <c r="OO198" i="15200"/>
  <c r="OO202" i="15200"/>
  <c r="OO201" i="15200"/>
  <c r="OO200" i="15200"/>
  <c r="LU199" i="15200"/>
  <c r="LU195" i="15200"/>
  <c r="LU200" i="15200"/>
  <c r="LU197" i="15200"/>
  <c r="LU202" i="15200"/>
  <c r="LU201" i="15200"/>
  <c r="LU196" i="15200"/>
  <c r="LU198" i="15200"/>
  <c r="FK182" i="15200"/>
  <c r="IT183" i="15200"/>
  <c r="CZ31" i="15200"/>
  <c r="H31" i="15200"/>
  <c r="M183" i="15200"/>
  <c r="OC200" i="15200"/>
  <c r="IM197" i="15200"/>
  <c r="IM198" i="15200"/>
  <c r="IM200" i="15200"/>
  <c r="IM195" i="15200"/>
  <c r="IM201" i="15200"/>
  <c r="IM202" i="15200"/>
  <c r="IM196" i="15200"/>
  <c r="IM199" i="15200"/>
  <c r="ER187" i="15200"/>
  <c r="ER20" i="15200"/>
  <c r="CJ20" i="15200"/>
  <c r="CJ187" i="15200"/>
  <c r="AV187" i="15200"/>
  <c r="AV20" i="15200"/>
  <c r="ID33" i="15200"/>
  <c r="DN33" i="15200"/>
  <c r="GF33" i="15200"/>
  <c r="LQ32" i="15200"/>
  <c r="IW183" i="15200"/>
  <c r="CW182" i="15200"/>
  <c r="CA187" i="15200"/>
  <c r="CA20" i="15200"/>
  <c r="HN187" i="15200"/>
  <c r="HN20" i="15200"/>
  <c r="EA187" i="15200"/>
  <c r="EA20" i="15200"/>
  <c r="IS191" i="15200"/>
  <c r="IS193" i="15200" s="1"/>
  <c r="IS189" i="15200"/>
  <c r="IS190" i="15200" s="1"/>
  <c r="GI187" i="15200"/>
  <c r="GI20" i="15200"/>
  <c r="HC191" i="15200"/>
  <c r="HC189" i="15200"/>
  <c r="HC190" i="15200" s="1"/>
  <c r="C189" i="15200"/>
  <c r="C190" i="15200" s="1"/>
  <c r="C191" i="15200"/>
  <c r="IL33" i="15200"/>
  <c r="IL30" i="15200"/>
  <c r="NG33" i="15200"/>
  <c r="HG33" i="15200"/>
  <c r="SE33" i="15200"/>
  <c r="DK33" i="15200"/>
  <c r="FM182" i="15200"/>
  <c r="DE195" i="15200"/>
  <c r="Y182" i="15200"/>
  <c r="OF200" i="15200"/>
  <c r="OF196" i="15200"/>
  <c r="OF202" i="15200"/>
  <c r="OF201" i="15200"/>
  <c r="OF198" i="15200"/>
  <c r="OF195" i="15200"/>
  <c r="OF199" i="15200"/>
  <c r="OF197" i="15200"/>
  <c r="EN184" i="15200"/>
  <c r="AM32" i="15200"/>
  <c r="AM30" i="15200"/>
  <c r="AM33" i="15200"/>
  <c r="DE33" i="15200"/>
  <c r="QZ31" i="15200"/>
  <c r="JU33" i="15200"/>
  <c r="NK201" i="15200"/>
  <c r="NK197" i="15200"/>
  <c r="NK202" i="15200"/>
  <c r="NK198" i="15200"/>
  <c r="NK200" i="15200"/>
  <c r="NK199" i="15200"/>
  <c r="NK196" i="15200"/>
  <c r="NK195" i="15200"/>
  <c r="C201" i="15200"/>
  <c r="C197" i="15200"/>
  <c r="C198" i="15200"/>
  <c r="C199" i="15200"/>
  <c r="C196" i="15200"/>
  <c r="C202" i="15200"/>
  <c r="C200" i="15200"/>
  <c r="C195" i="15200"/>
  <c r="RD30" i="15200"/>
  <c r="RD31" i="15200"/>
  <c r="EA183" i="15200"/>
  <c r="AI202" i="15200"/>
  <c r="AI198" i="15200"/>
  <c r="AI200" i="15200"/>
  <c r="AI201" i="15200"/>
  <c r="AI199" i="15200"/>
  <c r="AI196" i="15200"/>
  <c r="AI195" i="15200"/>
  <c r="AI197" i="15200"/>
  <c r="FI184" i="15200"/>
  <c r="AS184" i="15200"/>
  <c r="FC20" i="15200"/>
  <c r="FC187" i="15200"/>
  <c r="FT197" i="15200"/>
  <c r="FT198" i="15200"/>
  <c r="FT202" i="15200"/>
  <c r="FT200" i="15200"/>
  <c r="FT196" i="15200"/>
  <c r="FT199" i="15200"/>
  <c r="FT195" i="15200"/>
  <c r="FT201" i="15200"/>
  <c r="FT193" i="15200"/>
  <c r="FA187" i="15200"/>
  <c r="FA20" i="15200"/>
  <c r="IZ197" i="15200"/>
  <c r="IZ200" i="15200"/>
  <c r="IZ202" i="15200"/>
  <c r="IZ199" i="15200"/>
  <c r="IZ201" i="15200"/>
  <c r="IZ196" i="15200"/>
  <c r="IZ195" i="15200"/>
  <c r="IZ198" i="15200"/>
  <c r="DW202" i="15200"/>
  <c r="DW195" i="15200"/>
  <c r="DW200" i="15200"/>
  <c r="DW197" i="15200"/>
  <c r="DW199" i="15200"/>
  <c r="DW201" i="15200"/>
  <c r="DW196" i="15200"/>
  <c r="DW198" i="15200"/>
  <c r="AQ199" i="15200"/>
  <c r="AQ201" i="15200"/>
  <c r="AQ202" i="15200"/>
  <c r="AQ195" i="15200"/>
  <c r="AQ198" i="15200"/>
  <c r="AQ196" i="15200"/>
  <c r="AQ197" i="15200"/>
  <c r="AQ200" i="15200"/>
  <c r="FJ187" i="15200"/>
  <c r="FJ20" i="15200"/>
  <c r="AN184" i="15200"/>
  <c r="HC30" i="15200"/>
  <c r="HN198" i="15200"/>
  <c r="HN195" i="15200"/>
  <c r="HN202" i="15200"/>
  <c r="HN197" i="15200"/>
  <c r="HN200" i="15200"/>
  <c r="HN201" i="15200"/>
  <c r="HN196" i="15200"/>
  <c r="HN199" i="15200"/>
  <c r="AP198" i="15200"/>
  <c r="AP200" i="15200"/>
  <c r="AP202" i="15200"/>
  <c r="AP199" i="15200"/>
  <c r="AP195" i="15200"/>
  <c r="AP201" i="15200"/>
  <c r="AP197" i="15200"/>
  <c r="AP196" i="15200"/>
  <c r="DU187" i="15200"/>
  <c r="DU20" i="15200"/>
  <c r="JL31" i="15200"/>
  <c r="GF31" i="15200"/>
  <c r="NA197" i="15200"/>
  <c r="NA195" i="15200"/>
  <c r="NA199" i="15200"/>
  <c r="NA201" i="15200"/>
  <c r="NA198" i="15200"/>
  <c r="NA202" i="15200"/>
  <c r="NA200" i="15200"/>
  <c r="NA196" i="15200"/>
  <c r="CW183" i="15200"/>
  <c r="EU20" i="15200"/>
  <c r="EU187" i="15200"/>
  <c r="G20" i="15200"/>
  <c r="G187" i="15200"/>
  <c r="BM184" i="15200"/>
  <c r="F187" i="15200"/>
  <c r="F20" i="15200"/>
  <c r="FR33" i="15200"/>
  <c r="FR30" i="15200"/>
  <c r="FR32" i="15200"/>
  <c r="EY31" i="15200"/>
  <c r="EY30" i="15200"/>
  <c r="HX32" i="15200"/>
  <c r="NT200" i="15200"/>
  <c r="NT196" i="15200"/>
  <c r="NT199" i="15200"/>
  <c r="NT198" i="15200"/>
  <c r="NT197" i="15200"/>
  <c r="NT195" i="15200"/>
  <c r="NT202" i="15200"/>
  <c r="NT201" i="15200"/>
  <c r="DE31" i="15200"/>
  <c r="EZ32" i="15200"/>
  <c r="EZ31" i="15200"/>
  <c r="MB202" i="15200"/>
  <c r="MB199" i="15200"/>
  <c r="MB196" i="15200"/>
  <c r="MB200" i="15200"/>
  <c r="MB198" i="15200"/>
  <c r="MB197" i="15200"/>
  <c r="MB201" i="15200"/>
  <c r="MB195" i="15200"/>
  <c r="BU182" i="15200"/>
  <c r="JU31" i="15200"/>
  <c r="RZ202" i="15200"/>
  <c r="RZ195" i="15200"/>
  <c r="RZ201" i="15200"/>
  <c r="RZ196" i="15200"/>
  <c r="RZ197" i="15200"/>
  <c r="RZ199" i="15200"/>
  <c r="RZ198" i="15200"/>
  <c r="RZ200" i="15200"/>
  <c r="RP33" i="15200"/>
  <c r="KM202" i="15200"/>
  <c r="KM197" i="15200"/>
  <c r="KM195" i="15200"/>
  <c r="KM198" i="15200"/>
  <c r="KM201" i="15200"/>
  <c r="KM200" i="15200"/>
  <c r="KM196" i="15200"/>
  <c r="KM199" i="15200"/>
  <c r="RC201" i="15200"/>
  <c r="RC197" i="15200"/>
  <c r="RC202" i="15200"/>
  <c r="RC195" i="15200"/>
  <c r="RC199" i="15200"/>
  <c r="RC200" i="15200"/>
  <c r="RC196" i="15200"/>
  <c r="RC198" i="15200"/>
  <c r="LC201" i="15200"/>
  <c r="LC197" i="15200"/>
  <c r="LC200" i="15200"/>
  <c r="LC198" i="15200"/>
  <c r="LC202" i="15200"/>
  <c r="LC196" i="15200"/>
  <c r="LC195" i="15200"/>
  <c r="LC199" i="15200"/>
  <c r="MX202" i="15200"/>
  <c r="MX199" i="15200"/>
  <c r="MX201" i="15200"/>
  <c r="MX198" i="15200"/>
  <c r="MX196" i="15200"/>
  <c r="MX195" i="15200"/>
  <c r="MX197" i="15200"/>
  <c r="MX200" i="15200"/>
  <c r="GZ33" i="15200"/>
  <c r="PO202" i="15200"/>
  <c r="PO199" i="15200"/>
  <c r="PO197" i="15200"/>
  <c r="PO201" i="15200"/>
  <c r="PO195" i="15200"/>
  <c r="PO200" i="15200"/>
  <c r="PO198" i="15200"/>
  <c r="PO196" i="15200"/>
  <c r="QD31" i="15200"/>
  <c r="DC30" i="15200"/>
  <c r="QA202" i="15200"/>
  <c r="QA197" i="15200"/>
  <c r="QA201" i="15200"/>
  <c r="QA200" i="15200"/>
  <c r="QA198" i="15200"/>
  <c r="QA196" i="15200"/>
  <c r="QA199" i="15200"/>
  <c r="QA195" i="15200"/>
  <c r="LK202" i="15200"/>
  <c r="LK201" i="15200"/>
  <c r="LK197" i="15200"/>
  <c r="LK195" i="15200"/>
  <c r="LK199" i="15200"/>
  <c r="LK200" i="15200"/>
  <c r="LK196" i="15200"/>
  <c r="LK198" i="15200"/>
  <c r="GI184" i="15200"/>
  <c r="QX202" i="15200"/>
  <c r="QX198" i="15200"/>
  <c r="QX201" i="15200"/>
  <c r="QX195" i="15200"/>
  <c r="QX197" i="15200"/>
  <c r="QX200" i="15200"/>
  <c r="QX199" i="15200"/>
  <c r="QX196" i="15200"/>
  <c r="FJ202" i="15200"/>
  <c r="FJ201" i="15200"/>
  <c r="FJ200" i="15200"/>
  <c r="FJ197" i="15200"/>
  <c r="FJ195" i="15200"/>
  <c r="FJ199" i="15200"/>
  <c r="FJ196" i="15200"/>
  <c r="FJ198" i="15200"/>
  <c r="AS183" i="15200"/>
  <c r="FH198" i="15200"/>
  <c r="FH201" i="15200"/>
  <c r="FH197" i="15200"/>
  <c r="FH202" i="15200"/>
  <c r="FH195" i="15200"/>
  <c r="FH196" i="15200"/>
  <c r="FH200" i="15200"/>
  <c r="FH199" i="15200"/>
  <c r="T184" i="15200"/>
  <c r="HU184" i="15200"/>
  <c r="EO187" i="15200"/>
  <c r="EO20" i="15200"/>
  <c r="OA197" i="15200"/>
  <c r="OA202" i="15200"/>
  <c r="OA196" i="15200"/>
  <c r="OA201" i="15200"/>
  <c r="OA198" i="15200"/>
  <c r="OA200" i="15200"/>
  <c r="OA195" i="15200"/>
  <c r="OA199" i="15200"/>
  <c r="LG195" i="15200"/>
  <c r="LG197" i="15200"/>
  <c r="LG198" i="15200"/>
  <c r="LG196" i="15200"/>
  <c r="LG200" i="15200"/>
  <c r="LG202" i="15200"/>
  <c r="LG199" i="15200"/>
  <c r="LG201" i="15200"/>
  <c r="II20" i="15200"/>
  <c r="II187" i="15200"/>
  <c r="PB33" i="15200"/>
  <c r="MH31" i="15200"/>
  <c r="HC32" i="15200"/>
  <c r="OX198" i="15200"/>
  <c r="OX201" i="15200"/>
  <c r="OX199" i="15200"/>
  <c r="OX196" i="15200"/>
  <c r="OX195" i="15200"/>
  <c r="OX197" i="15200"/>
  <c r="OX200" i="15200"/>
  <c r="OX202" i="15200"/>
  <c r="HN183" i="15200"/>
  <c r="DJ184" i="15200"/>
  <c r="IG20" i="15200"/>
  <c r="PU195" i="15200"/>
  <c r="PU202" i="15200"/>
  <c r="PU201" i="15200"/>
  <c r="PU198" i="15200"/>
  <c r="PU200" i="15200"/>
  <c r="PU197" i="15200"/>
  <c r="PU196" i="15200"/>
  <c r="PU199" i="15200"/>
  <c r="OK200" i="15200"/>
  <c r="OK202" i="15200"/>
  <c r="OK198" i="15200"/>
  <c r="OK197" i="15200"/>
  <c r="OK201" i="15200"/>
  <c r="OK195" i="15200"/>
  <c r="OK199" i="15200"/>
  <c r="OK196" i="15200"/>
  <c r="LQ196" i="15200"/>
  <c r="LQ202" i="15200"/>
  <c r="LQ201" i="15200"/>
  <c r="LQ198" i="15200"/>
  <c r="LQ195" i="15200"/>
  <c r="LQ199" i="15200"/>
  <c r="LQ200" i="15200"/>
  <c r="LQ197" i="15200"/>
  <c r="DD182" i="15200"/>
  <c r="DI187" i="15200"/>
  <c r="DI20" i="15200"/>
  <c r="EQ184" i="15200"/>
  <c r="QY31" i="15200"/>
  <c r="CZ30" i="15200"/>
  <c r="IE31" i="15200"/>
  <c r="IE32" i="15200"/>
  <c r="OX30" i="15200"/>
  <c r="OX31" i="15200"/>
  <c r="OX32" i="15200"/>
  <c r="OX33" i="15200"/>
  <c r="GE31" i="15200"/>
  <c r="GE30" i="15200"/>
  <c r="QT31" i="15200"/>
  <c r="EO182" i="15200"/>
  <c r="PQ200" i="15200"/>
  <c r="PQ197" i="15200"/>
  <c r="PQ202" i="15200"/>
  <c r="PQ199" i="15200"/>
  <c r="PQ198" i="15200"/>
  <c r="PQ201" i="15200"/>
  <c r="PQ196" i="15200"/>
  <c r="PQ195" i="15200"/>
  <c r="RX200" i="15200"/>
  <c r="RX196" i="15200"/>
  <c r="RX198" i="15200"/>
  <c r="RX202" i="15200"/>
  <c r="RX201" i="15200"/>
  <c r="RX197" i="15200"/>
  <c r="RX199" i="15200"/>
  <c r="RX195" i="15200"/>
  <c r="EO31" i="15200"/>
  <c r="RV30" i="15200"/>
  <c r="QB31" i="15200"/>
  <c r="QB32" i="15200"/>
  <c r="BT30" i="15200"/>
  <c r="BT32" i="15200"/>
  <c r="BT33" i="15200"/>
  <c r="U33" i="15200"/>
  <c r="NL202" i="15200"/>
  <c r="NL197" i="15200"/>
  <c r="NL201" i="15200"/>
  <c r="NL198" i="15200"/>
  <c r="NL200" i="15200"/>
  <c r="NL199" i="15200"/>
  <c r="NL195" i="15200"/>
  <c r="NL196" i="15200"/>
  <c r="QD32" i="15200"/>
  <c r="ML32" i="15200"/>
  <c r="RB202" i="15200"/>
  <c r="RB198" i="15200"/>
  <c r="RB195" i="15200"/>
  <c r="RB200" i="15200"/>
  <c r="RB201" i="15200"/>
  <c r="RB196" i="15200"/>
  <c r="RB199" i="15200"/>
  <c r="RB197" i="15200"/>
  <c r="NJ198" i="15200"/>
  <c r="NJ199" i="15200"/>
  <c r="NJ200" i="15200"/>
  <c r="NJ202" i="15200"/>
  <c r="NJ201" i="15200"/>
  <c r="NJ196" i="15200"/>
  <c r="NJ195" i="15200"/>
  <c r="NJ197" i="15200"/>
  <c r="HJ198" i="15200"/>
  <c r="HJ197" i="15200"/>
  <c r="HJ201" i="15200"/>
  <c r="HJ202" i="15200"/>
  <c r="HJ195" i="15200"/>
  <c r="HJ196" i="15200"/>
  <c r="HJ200" i="15200"/>
  <c r="HJ199" i="15200"/>
  <c r="DR199" i="15200"/>
  <c r="DR201" i="15200"/>
  <c r="DR195" i="15200"/>
  <c r="DR198" i="15200"/>
  <c r="DR202" i="15200"/>
  <c r="DR197" i="15200"/>
  <c r="DR196" i="15200"/>
  <c r="DR200" i="15200"/>
  <c r="RA196" i="15200"/>
  <c r="II182" i="15200"/>
  <c r="AY201" i="15200"/>
  <c r="AY197" i="15200"/>
  <c r="AY195" i="15200"/>
  <c r="AY200" i="15200"/>
  <c r="AY199" i="15200"/>
  <c r="AY196" i="15200"/>
  <c r="AY202" i="15200"/>
  <c r="AY198" i="15200"/>
  <c r="AA182" i="15200"/>
  <c r="OT202" i="15200"/>
  <c r="OT199" i="15200"/>
  <c r="OT197" i="15200"/>
  <c r="OT201" i="15200"/>
  <c r="OT195" i="15200"/>
  <c r="OT198" i="15200"/>
  <c r="OT200" i="15200"/>
  <c r="OT196" i="15200"/>
  <c r="LZ197" i="15200"/>
  <c r="LZ201" i="15200"/>
  <c r="LZ200" i="15200"/>
  <c r="LZ199" i="15200"/>
  <c r="LZ198" i="15200"/>
  <c r="LZ202" i="15200"/>
  <c r="LZ196" i="15200"/>
  <c r="LZ195" i="15200"/>
  <c r="GX182" i="15200"/>
  <c r="EX196" i="15200"/>
  <c r="PC30" i="15200"/>
  <c r="HG183" i="15200"/>
  <c r="K202" i="15200"/>
  <c r="K197" i="15200"/>
  <c r="K199" i="15200"/>
  <c r="K198" i="15200"/>
  <c r="K196" i="15200"/>
  <c r="K201" i="15200"/>
  <c r="K200" i="15200"/>
  <c r="K195" i="15200"/>
  <c r="PZ201" i="15200"/>
  <c r="PZ198" i="15200"/>
  <c r="PZ195" i="15200"/>
  <c r="PZ199" i="15200"/>
  <c r="PZ196" i="15200"/>
  <c r="PZ200" i="15200"/>
  <c r="PZ197" i="15200"/>
  <c r="PZ202" i="15200"/>
  <c r="FI199" i="15200"/>
  <c r="FI195" i="15200"/>
  <c r="FI198" i="15200"/>
  <c r="FI201" i="15200"/>
  <c r="FI200" i="15200"/>
  <c r="FI197" i="15200"/>
  <c r="FI202" i="15200"/>
  <c r="FI196" i="15200"/>
  <c r="JM199" i="15200"/>
  <c r="JM195" i="15200"/>
  <c r="JM197" i="15200"/>
  <c r="JM198" i="15200"/>
  <c r="JM201" i="15200"/>
  <c r="JM202" i="15200"/>
  <c r="JM200" i="15200"/>
  <c r="JM196" i="15200"/>
  <c r="EW183" i="15200"/>
  <c r="HR187" i="15200"/>
  <c r="HR182" i="15200"/>
  <c r="HR20" i="15200"/>
  <c r="CU187" i="15200"/>
  <c r="CU20" i="15200"/>
  <c r="CU184" i="15200"/>
  <c r="CU183" i="15200"/>
  <c r="FQ32" i="15200"/>
  <c r="AC32" i="15200"/>
  <c r="AW32" i="15200"/>
  <c r="HL182" i="15200"/>
  <c r="LH198" i="15200"/>
  <c r="LH196" i="15200"/>
  <c r="LH200" i="15200"/>
  <c r="LH197" i="15200"/>
  <c r="LH202" i="15200"/>
  <c r="LH199" i="15200"/>
  <c r="LH201" i="15200"/>
  <c r="LH195" i="15200"/>
  <c r="EV184" i="15200"/>
  <c r="RS201" i="15200"/>
  <c r="RS200" i="15200"/>
  <c r="RS199" i="15200"/>
  <c r="RS198" i="15200"/>
  <c r="RS202" i="15200"/>
  <c r="RS195" i="15200"/>
  <c r="RS197" i="15200"/>
  <c r="RS196" i="15200"/>
  <c r="OY202" i="15200"/>
  <c r="OY200" i="15200"/>
  <c r="OY197" i="15200"/>
  <c r="OY201" i="15200"/>
  <c r="OY196" i="15200"/>
  <c r="OY195" i="15200"/>
  <c r="OY198" i="15200"/>
  <c r="OY199" i="15200"/>
  <c r="IY184" i="15200"/>
  <c r="I187" i="15200"/>
  <c r="I20" i="15200"/>
  <c r="RP31" i="15200"/>
  <c r="GJ187" i="15200"/>
  <c r="GJ20" i="15200"/>
  <c r="IC201" i="15200"/>
  <c r="QI32" i="15200"/>
  <c r="EI30" i="15200"/>
  <c r="AQ32" i="15200"/>
  <c r="KH198" i="15200"/>
  <c r="KH201" i="15200"/>
  <c r="KH195" i="15200"/>
  <c r="KH196" i="15200"/>
  <c r="KH200" i="15200"/>
  <c r="KH202" i="15200"/>
  <c r="KH199" i="15200"/>
  <c r="KH197" i="15200"/>
  <c r="IL183" i="15200"/>
  <c r="HB184" i="15200"/>
  <c r="FR183" i="15200"/>
  <c r="AD183" i="15200"/>
  <c r="RJ196" i="15200"/>
  <c r="JI198" i="15200"/>
  <c r="JI199" i="15200"/>
  <c r="JI202" i="15200"/>
  <c r="JI200" i="15200"/>
  <c r="JI201" i="15200"/>
  <c r="JI197" i="15200"/>
  <c r="JI195" i="15200"/>
  <c r="JI196" i="15200"/>
  <c r="HY182" i="15200"/>
  <c r="DU198" i="15200"/>
  <c r="DU200" i="15200"/>
  <c r="DU196" i="15200"/>
  <c r="DU199" i="15200"/>
  <c r="DU202" i="15200"/>
  <c r="DU195" i="15200"/>
  <c r="DU201" i="15200"/>
  <c r="DU197" i="15200"/>
  <c r="AO184" i="15200"/>
  <c r="E195" i="15200"/>
  <c r="E197" i="15200"/>
  <c r="E199" i="15200"/>
  <c r="E202" i="15200"/>
  <c r="E200" i="15200"/>
  <c r="E201" i="15200"/>
  <c r="E198" i="15200"/>
  <c r="E196" i="15200"/>
  <c r="HH20" i="15200"/>
  <c r="HH187" i="15200"/>
  <c r="W187" i="15200"/>
  <c r="W20" i="15200"/>
  <c r="DX31" i="15200"/>
  <c r="R20" i="15200"/>
  <c r="R187" i="15200"/>
  <c r="IE33" i="15200"/>
  <c r="AI33" i="15200"/>
  <c r="MD33" i="15200"/>
  <c r="MD31" i="15200"/>
  <c r="MD32" i="15200"/>
  <c r="EI33" i="15200"/>
  <c r="AQ33" i="15200"/>
  <c r="AA30" i="15200"/>
  <c r="CR200" i="15200"/>
  <c r="CR196" i="15200"/>
  <c r="CR202" i="15200"/>
  <c r="CR199" i="15200"/>
  <c r="CR198" i="15200"/>
  <c r="CR197" i="15200"/>
  <c r="CR201" i="15200"/>
  <c r="CR195" i="15200"/>
  <c r="RA199" i="15200"/>
  <c r="NU195" i="15200"/>
  <c r="NU201" i="15200"/>
  <c r="NU200" i="15200"/>
  <c r="NU198" i="15200"/>
  <c r="NU202" i="15200"/>
  <c r="NU196" i="15200"/>
  <c r="NU199" i="15200"/>
  <c r="NU197" i="15200"/>
  <c r="CS182" i="15200"/>
  <c r="IR200" i="15200"/>
  <c r="IR196" i="15200"/>
  <c r="IR201" i="15200"/>
  <c r="IR197" i="15200"/>
  <c r="IR199" i="15200"/>
  <c r="IR198" i="15200"/>
  <c r="IR202" i="15200"/>
  <c r="IR195" i="15200"/>
  <c r="DD200" i="15200"/>
  <c r="DD196" i="15200"/>
  <c r="DD195" i="15200"/>
  <c r="DD201" i="15200"/>
  <c r="DD202" i="15200"/>
  <c r="DD197" i="15200"/>
  <c r="DD198" i="15200"/>
  <c r="DD199" i="15200"/>
  <c r="GH32" i="15200"/>
  <c r="EW31" i="15200"/>
  <c r="EW33" i="15200"/>
  <c r="EB31" i="15200"/>
  <c r="EB30" i="15200"/>
  <c r="CG195" i="15200"/>
  <c r="NN32" i="15200"/>
  <c r="DT202" i="15200"/>
  <c r="DT201" i="15200"/>
  <c r="DT197" i="15200"/>
  <c r="DT210" i="15200" s="1"/>
  <c r="DT195" i="15200"/>
  <c r="DT196" i="15200"/>
  <c r="DT198" i="15200"/>
  <c r="DT199" i="15200"/>
  <c r="DT200" i="15200"/>
  <c r="PI33" i="15200"/>
  <c r="ML30" i="15200"/>
  <c r="GL184" i="15200"/>
  <c r="Z199" i="15200"/>
  <c r="Z202" i="15200"/>
  <c r="Z201" i="15200"/>
  <c r="Z198" i="15200"/>
  <c r="Z197" i="15200"/>
  <c r="Z196" i="15200"/>
  <c r="Z200" i="15200"/>
  <c r="Z195" i="15200"/>
  <c r="CU201" i="15200"/>
  <c r="CU197" i="15200"/>
  <c r="CU198" i="15200"/>
  <c r="CU200" i="15200"/>
  <c r="CU195" i="15200"/>
  <c r="CU199" i="15200"/>
  <c r="CU202" i="15200"/>
  <c r="CU196" i="15200"/>
  <c r="AA184" i="15200"/>
  <c r="LE33" i="15200"/>
  <c r="PR32" i="15200"/>
  <c r="FN32" i="15200"/>
  <c r="JN199" i="15200"/>
  <c r="JN201" i="15200"/>
  <c r="JN200" i="15200"/>
  <c r="JN197" i="15200"/>
  <c r="JN202" i="15200"/>
  <c r="JN196" i="15200"/>
  <c r="JN198" i="15200"/>
  <c r="JN195" i="15200"/>
  <c r="EX198" i="15200"/>
  <c r="RN31" i="15200"/>
  <c r="CE32" i="15200"/>
  <c r="HG184" i="15200"/>
  <c r="FK183" i="15200"/>
  <c r="BG202" i="15200"/>
  <c r="BG200" i="15200"/>
  <c r="BG201" i="15200"/>
  <c r="BG197" i="15200"/>
  <c r="BG199" i="15200"/>
  <c r="BG198" i="15200"/>
  <c r="BG196" i="15200"/>
  <c r="BG195" i="15200"/>
  <c r="DQ33" i="15200"/>
  <c r="DQ30" i="15200"/>
  <c r="HF199" i="15200"/>
  <c r="HF201" i="15200"/>
  <c r="HF202" i="15200"/>
  <c r="HF195" i="15200"/>
  <c r="HF200" i="15200"/>
  <c r="HF196" i="15200"/>
  <c r="HF197" i="15200"/>
  <c r="HF198" i="15200"/>
  <c r="BF183" i="15200"/>
  <c r="HQ199" i="15200"/>
  <c r="HQ195" i="15200"/>
  <c r="HQ200" i="15200"/>
  <c r="HQ196" i="15200"/>
  <c r="HQ202" i="15200"/>
  <c r="HQ201" i="15200"/>
  <c r="HQ198" i="15200"/>
  <c r="HQ197" i="15200"/>
  <c r="EK184" i="15200"/>
  <c r="BQ182" i="15200"/>
  <c r="EJ182" i="15200"/>
  <c r="FQ30" i="15200"/>
  <c r="AY187" i="15200"/>
  <c r="AY20" i="15200"/>
  <c r="AX187" i="15200"/>
  <c r="AX20" i="15200"/>
  <c r="BC189" i="15200"/>
  <c r="BC190" i="15200" s="1"/>
  <c r="BC191" i="15200"/>
  <c r="BC193" i="15200" s="1"/>
  <c r="OC197" i="15200"/>
  <c r="BU197" i="15200"/>
  <c r="ES184" i="15200"/>
  <c r="HO200" i="15200"/>
  <c r="HO199" i="15200"/>
  <c r="HO201" i="15200"/>
  <c r="HO202" i="15200"/>
  <c r="HO198" i="15200"/>
  <c r="HO196" i="15200"/>
  <c r="HO197" i="15200"/>
  <c r="HO195" i="15200"/>
  <c r="FS182" i="15200"/>
  <c r="CY184" i="15200"/>
  <c r="CC187" i="15200"/>
  <c r="CC20" i="15200"/>
  <c r="CK30" i="15200"/>
  <c r="BX182" i="15200"/>
  <c r="AZ187" i="15200"/>
  <c r="AZ20" i="15200"/>
  <c r="H200" i="15200"/>
  <c r="GX184" i="15200"/>
  <c r="BP187" i="15200"/>
  <c r="BP20" i="15200"/>
  <c r="GJ183" i="15200"/>
  <c r="D187" i="15200"/>
  <c r="D20" i="15200"/>
  <c r="GE32" i="15200"/>
  <c r="CM32" i="15200"/>
  <c r="RF198" i="15200"/>
  <c r="RF202" i="15200"/>
  <c r="RF199" i="15200"/>
  <c r="RF201" i="15200"/>
  <c r="RF200" i="15200"/>
  <c r="RF197" i="15200"/>
  <c r="RF196" i="15200"/>
  <c r="RF195" i="15200"/>
  <c r="IL184" i="15200"/>
  <c r="FR198" i="15200"/>
  <c r="FR199" i="15200"/>
  <c r="FR196" i="15200"/>
  <c r="FR197" i="15200"/>
  <c r="FR201" i="15200"/>
  <c r="FR202" i="15200"/>
  <c r="FR200" i="15200"/>
  <c r="FR195" i="15200"/>
  <c r="BN198" i="15200"/>
  <c r="BN200" i="15200"/>
  <c r="BN202" i="15200"/>
  <c r="BN197" i="15200"/>
  <c r="BN199" i="15200"/>
  <c r="BN196" i="15200"/>
  <c r="BN195" i="15200"/>
  <c r="BN201" i="15200"/>
  <c r="AD198" i="15200"/>
  <c r="AD199" i="15200"/>
  <c r="AD200" i="15200"/>
  <c r="AD202" i="15200"/>
  <c r="AD201" i="15200"/>
  <c r="AD196" i="15200"/>
  <c r="AD195" i="15200"/>
  <c r="AD197" i="15200"/>
  <c r="IH184" i="15200"/>
  <c r="EV187" i="15200"/>
  <c r="EV20" i="15200"/>
  <c r="EV31" i="15200"/>
  <c r="GO200" i="15200"/>
  <c r="GO199" i="15200"/>
  <c r="GO202" i="15200"/>
  <c r="GO196" i="15200"/>
  <c r="GO201" i="15200"/>
  <c r="GO198" i="15200"/>
  <c r="GO197" i="15200"/>
  <c r="GO195" i="15200"/>
  <c r="DI184" i="15200"/>
  <c r="AO182" i="15200"/>
  <c r="X187" i="15200"/>
  <c r="X20" i="15200"/>
  <c r="OE31" i="15200"/>
  <c r="AF30" i="15200"/>
  <c r="GI33" i="15200"/>
  <c r="EA33" i="15200"/>
  <c r="CE33" i="15200"/>
  <c r="DL32" i="15200"/>
  <c r="JJ33" i="15200"/>
  <c r="JJ31" i="15200"/>
  <c r="JJ30" i="15200"/>
  <c r="JJ32" i="15200"/>
  <c r="LS33" i="15200"/>
  <c r="IA33" i="15200"/>
  <c r="RP32" i="15200"/>
  <c r="GN32" i="15200"/>
  <c r="IG184" i="15200"/>
  <c r="RA197" i="15200"/>
  <c r="LY196" i="15200"/>
  <c r="KC198" i="15200"/>
  <c r="FY199" i="15200"/>
  <c r="FA196" i="15200"/>
  <c r="CS195" i="15200"/>
  <c r="CS200" i="15200"/>
  <c r="CS196" i="15200"/>
  <c r="CS199" i="15200"/>
  <c r="CS202" i="15200"/>
  <c r="CS201" i="15200"/>
  <c r="CS197" i="15200"/>
  <c r="CS198" i="15200"/>
  <c r="AK199" i="15200"/>
  <c r="EC184" i="15200"/>
  <c r="PD200" i="15200"/>
  <c r="PD196" i="15200"/>
  <c r="PD201" i="15200"/>
  <c r="PD198" i="15200"/>
  <c r="PD199" i="15200"/>
  <c r="PD197" i="15200"/>
  <c r="PD202" i="15200"/>
  <c r="PD195" i="15200"/>
  <c r="MV200" i="15200"/>
  <c r="MV196" i="15200"/>
  <c r="MV202" i="15200"/>
  <c r="MV199" i="15200"/>
  <c r="MV198" i="15200"/>
  <c r="MV197" i="15200"/>
  <c r="MV195" i="15200"/>
  <c r="MV201" i="15200"/>
  <c r="KN200" i="15200"/>
  <c r="KN196" i="15200"/>
  <c r="KN201" i="15200"/>
  <c r="KN195" i="15200"/>
  <c r="KN198" i="15200"/>
  <c r="KN199" i="15200"/>
  <c r="KN202" i="15200"/>
  <c r="KN197" i="15200"/>
  <c r="HT182" i="15200"/>
  <c r="FL184" i="15200"/>
  <c r="AJ184" i="15200"/>
  <c r="BI183" i="15200"/>
  <c r="CF30" i="15200"/>
  <c r="IG33" i="15200"/>
  <c r="FI30" i="15200"/>
  <c r="IG31" i="15200"/>
  <c r="EC31" i="15200"/>
  <c r="CG33" i="15200"/>
  <c r="NF30" i="15200"/>
  <c r="IP30" i="15200"/>
  <c r="GH30" i="15200"/>
  <c r="DZ30" i="15200"/>
  <c r="J32" i="15200"/>
  <c r="LU32" i="15200"/>
  <c r="RX31" i="15200"/>
  <c r="RX32" i="15200"/>
  <c r="RX33" i="15200"/>
  <c r="RX30" i="15200"/>
  <c r="NH33" i="15200"/>
  <c r="NH31" i="15200"/>
  <c r="NH32" i="15200"/>
  <c r="FX32" i="15200"/>
  <c r="FX30" i="15200"/>
  <c r="PM30" i="15200"/>
  <c r="CG198" i="15200"/>
  <c r="JA33" i="15200"/>
  <c r="JA32" i="15200"/>
  <c r="JA30" i="15200"/>
  <c r="GG33" i="15200"/>
  <c r="NX199" i="15200"/>
  <c r="NX201" i="15200"/>
  <c r="NX197" i="15200"/>
  <c r="NX202" i="15200"/>
  <c r="NX200" i="15200"/>
  <c r="NX195" i="15200"/>
  <c r="NX196" i="15200"/>
  <c r="NX198" i="15200"/>
  <c r="BG184" i="15200"/>
  <c r="RP201" i="15200"/>
  <c r="RP198" i="15200"/>
  <c r="RP195" i="15200"/>
  <c r="RP202" i="15200"/>
  <c r="RP199" i="15200"/>
  <c r="RP200" i="15200"/>
  <c r="RP196" i="15200"/>
  <c r="RP197" i="15200"/>
  <c r="HL183" i="15200"/>
  <c r="FP196" i="15200"/>
  <c r="FP201" i="15200"/>
  <c r="FP199" i="15200"/>
  <c r="FP200" i="15200"/>
  <c r="FP202" i="15200"/>
  <c r="FP198" i="15200"/>
  <c r="FP195" i="15200"/>
  <c r="FP197" i="15200"/>
  <c r="DH183" i="15200"/>
  <c r="AZ182" i="15200"/>
  <c r="NI196" i="15200"/>
  <c r="PI31" i="15200"/>
  <c r="LN32" i="15200"/>
  <c r="ML202" i="15200"/>
  <c r="ML201" i="15200"/>
  <c r="ML200" i="15200"/>
  <c r="ML195" i="15200"/>
  <c r="ML199" i="15200"/>
  <c r="ML198" i="15200"/>
  <c r="ML197" i="15200"/>
  <c r="ML196" i="15200"/>
  <c r="JR196" i="15200"/>
  <c r="JR200" i="15200"/>
  <c r="JR198" i="15200"/>
  <c r="JR202" i="15200"/>
  <c r="JR195" i="15200"/>
  <c r="JR199" i="15200"/>
  <c r="JR197" i="15200"/>
  <c r="JR201" i="15200"/>
  <c r="GL182" i="15200"/>
  <c r="GW32" i="15200"/>
  <c r="DQ32" i="15200"/>
  <c r="BE30" i="15200"/>
  <c r="MM201" i="15200"/>
  <c r="MM197" i="15200"/>
  <c r="MM198" i="15200"/>
  <c r="MM195" i="15200"/>
  <c r="MM199" i="15200"/>
  <c r="MM196" i="15200"/>
  <c r="MM200" i="15200"/>
  <c r="MM202" i="15200"/>
  <c r="HW201" i="15200"/>
  <c r="HW197" i="15200"/>
  <c r="HW199" i="15200"/>
  <c r="HW202" i="15200"/>
  <c r="HW200" i="15200"/>
  <c r="HW198" i="15200"/>
  <c r="HW195" i="15200"/>
  <c r="HW196" i="15200"/>
  <c r="EQ201" i="15200"/>
  <c r="EQ197" i="15200"/>
  <c r="EQ202" i="15200"/>
  <c r="EQ199" i="15200"/>
  <c r="EQ198" i="15200"/>
  <c r="EQ195" i="15200"/>
  <c r="EQ196" i="15200"/>
  <c r="EQ200" i="15200"/>
  <c r="CI201" i="15200"/>
  <c r="CI197" i="15200"/>
  <c r="CI200" i="15200"/>
  <c r="CI199" i="15200"/>
  <c r="CI202" i="15200"/>
  <c r="CI198" i="15200"/>
  <c r="CI195" i="15200"/>
  <c r="CI196" i="15200"/>
  <c r="OW31" i="15200"/>
  <c r="LE31" i="15200"/>
  <c r="DI33" i="15200"/>
  <c r="Q31" i="15200"/>
  <c r="LB202" i="15200"/>
  <c r="LB201" i="15200"/>
  <c r="LB198" i="15200"/>
  <c r="LB200" i="15200"/>
  <c r="LB199" i="15200"/>
  <c r="LB195" i="15200"/>
  <c r="LB196" i="15200"/>
  <c r="LB197" i="15200"/>
  <c r="DF202" i="15200"/>
  <c r="DF195" i="15200"/>
  <c r="DF208" i="15200" s="1"/>
  <c r="DF200" i="15200"/>
  <c r="DF193" i="15200"/>
  <c r="DF207" i="15200" s="1"/>
  <c r="DF198" i="15200"/>
  <c r="DF211" i="15200" s="1"/>
  <c r="DF196" i="15200"/>
  <c r="DF209" i="15200" s="1"/>
  <c r="DF197" i="15200"/>
  <c r="DF210" i="15200" s="1"/>
  <c r="DF199" i="15200"/>
  <c r="DF201" i="15200"/>
  <c r="N200" i="15200"/>
  <c r="N201" i="15200"/>
  <c r="N202" i="15200"/>
  <c r="N196" i="15200"/>
  <c r="N198" i="15200"/>
  <c r="N199" i="15200"/>
  <c r="N195" i="15200"/>
  <c r="N197" i="15200"/>
  <c r="CD183" i="15200"/>
  <c r="LP30" i="15200"/>
  <c r="LP31" i="15200"/>
  <c r="BL33" i="15200"/>
  <c r="LA30" i="15200"/>
  <c r="EO32" i="15200"/>
  <c r="QO199" i="15200"/>
  <c r="CG184" i="15200"/>
  <c r="AU199" i="15200"/>
  <c r="MH195" i="15200"/>
  <c r="MH199" i="15200"/>
  <c r="MH198" i="15200"/>
  <c r="MH201" i="15200"/>
  <c r="MH202" i="15200"/>
  <c r="MH200" i="15200"/>
  <c r="MH197" i="15200"/>
  <c r="MH196" i="15200"/>
  <c r="IP183" i="15200"/>
  <c r="AT184" i="15200"/>
  <c r="EP31" i="15200"/>
  <c r="CT32" i="15200"/>
  <c r="CT31" i="15200"/>
  <c r="AX33" i="15200"/>
  <c r="RK32" i="15200"/>
  <c r="OQ32" i="15200"/>
  <c r="GU32" i="15200"/>
  <c r="QY202" i="15200"/>
  <c r="QY200" i="15200"/>
  <c r="QY196" i="15200"/>
  <c r="QY197" i="15200"/>
  <c r="QY201" i="15200"/>
  <c r="QY195" i="15200"/>
  <c r="QY198" i="15200"/>
  <c r="QY199" i="15200"/>
  <c r="KA201" i="15200"/>
  <c r="JC202" i="15200"/>
  <c r="JC196" i="15200"/>
  <c r="JC199" i="15200"/>
  <c r="JC198" i="15200"/>
  <c r="JC197" i="15200"/>
  <c r="JC195" i="15200"/>
  <c r="JC201" i="15200"/>
  <c r="JC200" i="15200"/>
  <c r="HG202" i="15200"/>
  <c r="HG195" i="15200"/>
  <c r="HG208" i="15200" s="1"/>
  <c r="HG200" i="15200"/>
  <c r="HG201" i="15200"/>
  <c r="HG193" i="15200"/>
  <c r="HG207" i="15200" s="1"/>
  <c r="HG197" i="15200"/>
  <c r="HG210" i="15200" s="1"/>
  <c r="HG199" i="15200"/>
  <c r="HG198" i="15200"/>
  <c r="HG211" i="15200" s="1"/>
  <c r="HG196" i="15200"/>
  <c r="HG209" i="15200" s="1"/>
  <c r="K184" i="15200"/>
  <c r="PN197" i="15200"/>
  <c r="PN199" i="15200"/>
  <c r="PN202" i="15200"/>
  <c r="PN198" i="15200"/>
  <c r="PN196" i="15200"/>
  <c r="PN201" i="15200"/>
  <c r="PN200" i="15200"/>
  <c r="PN195" i="15200"/>
  <c r="DZ184" i="15200"/>
  <c r="BF184" i="15200"/>
  <c r="QK199" i="15200"/>
  <c r="QK195" i="15200"/>
  <c r="QK198" i="15200"/>
  <c r="QK202" i="15200"/>
  <c r="QK200" i="15200"/>
  <c r="QK196" i="15200"/>
  <c r="QK197" i="15200"/>
  <c r="QK201" i="15200"/>
  <c r="PA199" i="15200"/>
  <c r="PA195" i="15200"/>
  <c r="PA197" i="15200"/>
  <c r="PA202" i="15200"/>
  <c r="PA201" i="15200"/>
  <c r="PA200" i="15200"/>
  <c r="PA198" i="15200"/>
  <c r="PA196" i="15200"/>
  <c r="NQ199" i="15200"/>
  <c r="NQ195" i="15200"/>
  <c r="NQ202" i="15200"/>
  <c r="NQ196" i="15200"/>
  <c r="NQ201" i="15200"/>
  <c r="NQ197" i="15200"/>
  <c r="NQ200" i="15200"/>
  <c r="NQ198" i="15200"/>
  <c r="HQ183" i="15200"/>
  <c r="FU182" i="15200"/>
  <c r="DA199" i="15200"/>
  <c r="DA195" i="15200"/>
  <c r="DA200" i="15200"/>
  <c r="DA202" i="15200"/>
  <c r="DA197" i="15200"/>
  <c r="DA196" i="15200"/>
  <c r="DA201" i="15200"/>
  <c r="DA198" i="15200"/>
  <c r="BQ183" i="15200"/>
  <c r="U199" i="15200"/>
  <c r="U195" i="15200"/>
  <c r="U198" i="15200"/>
  <c r="U201" i="15200"/>
  <c r="U202" i="15200"/>
  <c r="U200" i="15200"/>
  <c r="U196" i="15200"/>
  <c r="U197" i="15200"/>
  <c r="Y195" i="15200"/>
  <c r="Y183" i="15200"/>
  <c r="GR199" i="15200"/>
  <c r="GR201" i="15200"/>
  <c r="GR202" i="15200"/>
  <c r="GR196" i="15200"/>
  <c r="GR197" i="15200"/>
  <c r="GR200" i="15200"/>
  <c r="GR198" i="15200"/>
  <c r="GR195" i="15200"/>
  <c r="EJ184" i="15200"/>
  <c r="BP184" i="15200"/>
  <c r="AG188" i="15200"/>
  <c r="AG20" i="15200"/>
  <c r="AG184" i="15200"/>
  <c r="GZ183" i="15200"/>
  <c r="FT33" i="15200"/>
  <c r="AR31" i="15200"/>
  <c r="OW32" i="15200"/>
  <c r="JU30" i="15200"/>
  <c r="AH187" i="15200"/>
  <c r="AH20" i="15200"/>
  <c r="EY196" i="15200"/>
  <c r="AY183" i="15200"/>
  <c r="BC20" i="15200"/>
  <c r="OC196" i="15200"/>
  <c r="BU196" i="15200"/>
  <c r="HT187" i="15200"/>
  <c r="HT20" i="15200"/>
  <c r="ND196" i="15200"/>
  <c r="ND200" i="15200"/>
  <c r="ND199" i="15200"/>
  <c r="ND201" i="15200"/>
  <c r="ND195" i="15200"/>
  <c r="ND202" i="15200"/>
  <c r="ND197" i="15200"/>
  <c r="ND198" i="15200"/>
  <c r="HD182" i="15200"/>
  <c r="DX184" i="15200"/>
  <c r="BD184" i="15200"/>
  <c r="GT184" i="15200"/>
  <c r="EX182" i="15200"/>
  <c r="V182" i="15200"/>
  <c r="IY201" i="15200"/>
  <c r="IY199" i="15200"/>
  <c r="IY196" i="15200"/>
  <c r="IY202" i="15200"/>
  <c r="IY195" i="15200"/>
  <c r="IY198" i="15200"/>
  <c r="IY197" i="15200"/>
  <c r="IY200" i="15200"/>
  <c r="HC183" i="15200"/>
  <c r="EI182" i="15200"/>
  <c r="BC184" i="15200"/>
  <c r="G200" i="15200"/>
  <c r="G198" i="15200"/>
  <c r="G195" i="15200"/>
  <c r="G201" i="15200"/>
  <c r="G199" i="15200"/>
  <c r="G197" i="15200"/>
  <c r="G196" i="15200"/>
  <c r="G202" i="15200"/>
  <c r="RQ30" i="15200"/>
  <c r="H195" i="15200"/>
  <c r="IO187" i="15200"/>
  <c r="IO20" i="15200"/>
  <c r="DF183" i="15200"/>
  <c r="IN187" i="15200"/>
  <c r="IN20" i="15200"/>
  <c r="JA201" i="15200"/>
  <c r="IV33" i="15200"/>
  <c r="D183" i="15200"/>
  <c r="IC198" i="15200"/>
  <c r="GM20" i="15200"/>
  <c r="GM187" i="15200"/>
  <c r="JZ31" i="15200"/>
  <c r="IP33" i="15200"/>
  <c r="FJ33" i="15200"/>
  <c r="DZ31" i="15200"/>
  <c r="CD33" i="15200"/>
  <c r="SE32" i="15200"/>
  <c r="PW30" i="15200"/>
  <c r="ME30" i="15200"/>
  <c r="JW30" i="15200"/>
  <c r="IA30" i="15200"/>
  <c r="PJ198" i="15200"/>
  <c r="PJ199" i="15200"/>
  <c r="PJ197" i="15200"/>
  <c r="PJ200" i="15200"/>
  <c r="PJ196" i="15200"/>
  <c r="PJ202" i="15200"/>
  <c r="PJ201" i="15200"/>
  <c r="PJ195" i="15200"/>
  <c r="EH182" i="15200"/>
  <c r="CX198" i="15200"/>
  <c r="CX201" i="15200"/>
  <c r="CX199" i="15200"/>
  <c r="CX195" i="15200"/>
  <c r="CX200" i="15200"/>
  <c r="CX202" i="15200"/>
  <c r="CX197" i="15200"/>
  <c r="CX196" i="15200"/>
  <c r="BN182" i="15200"/>
  <c r="AD182" i="15200"/>
  <c r="EM187" i="15200"/>
  <c r="EM20" i="15200"/>
  <c r="AR20" i="15200"/>
  <c r="AR187" i="15200"/>
  <c r="RH30" i="15200"/>
  <c r="RH33" i="15200"/>
  <c r="JX33" i="15200"/>
  <c r="HD31" i="15200"/>
  <c r="EV33" i="15200"/>
  <c r="CB33" i="15200"/>
  <c r="AO30" i="15200"/>
  <c r="GN187" i="15200"/>
  <c r="GN20" i="15200"/>
  <c r="O184" i="15200"/>
  <c r="RJ198" i="15200"/>
  <c r="BN31" i="15200"/>
  <c r="BN33" i="15200"/>
  <c r="BN32" i="15200"/>
  <c r="R31" i="15200"/>
  <c r="R33" i="15200"/>
  <c r="SC201" i="15200"/>
  <c r="SC199" i="15200"/>
  <c r="SC198" i="15200"/>
  <c r="SC200" i="15200"/>
  <c r="SC196" i="15200"/>
  <c r="SC197" i="15200"/>
  <c r="SC202" i="15200"/>
  <c r="SC195" i="15200"/>
  <c r="PI200" i="15200"/>
  <c r="PI196" i="15200"/>
  <c r="PI202" i="15200"/>
  <c r="PI201" i="15200"/>
  <c r="PI198" i="15200"/>
  <c r="PI195" i="15200"/>
  <c r="PI197" i="15200"/>
  <c r="PI199" i="15200"/>
  <c r="HY201" i="15200"/>
  <c r="HY197" i="15200"/>
  <c r="HY200" i="15200"/>
  <c r="HY196" i="15200"/>
  <c r="HY199" i="15200"/>
  <c r="HY198" i="15200"/>
  <c r="HY202" i="15200"/>
  <c r="HY195" i="15200"/>
  <c r="ES182" i="15200"/>
  <c r="DI182" i="15200"/>
  <c r="BY197" i="15200"/>
  <c r="BY196" i="15200"/>
  <c r="BY199" i="15200"/>
  <c r="BY202" i="15200"/>
  <c r="BY198" i="15200"/>
  <c r="BY200" i="15200"/>
  <c r="BY195" i="15200"/>
  <c r="BY201" i="15200"/>
  <c r="AO183" i="15200"/>
  <c r="DK20" i="15200"/>
  <c r="DK187" i="15200"/>
  <c r="DX183" i="15200"/>
  <c r="X183" i="15200"/>
  <c r="DC20" i="15200"/>
  <c r="HM187" i="15200"/>
  <c r="HM20" i="15200"/>
  <c r="E187" i="15200"/>
  <c r="E20" i="15200"/>
  <c r="GS191" i="15200"/>
  <c r="GS193" i="15200" s="1"/>
  <c r="GS189" i="15200"/>
  <c r="GS190" i="15200" s="1"/>
  <c r="GP187" i="15200"/>
  <c r="GP20" i="15200"/>
  <c r="GC187" i="15200"/>
  <c r="GC20" i="15200"/>
  <c r="DO182" i="15200"/>
  <c r="IK187" i="15200"/>
  <c r="IK20" i="15200"/>
  <c r="IX20" i="15200"/>
  <c r="IX187" i="15200"/>
  <c r="DG189" i="15200"/>
  <c r="DG190" i="15200" s="1"/>
  <c r="DG191" i="15200"/>
  <c r="DG193" i="15200" s="1"/>
  <c r="JO31" i="15200"/>
  <c r="JO30" i="15200"/>
  <c r="MJ200" i="15200"/>
  <c r="MJ196" i="15200"/>
  <c r="MJ198" i="15200"/>
  <c r="MJ197" i="15200"/>
  <c r="MJ201" i="15200"/>
  <c r="MJ202" i="15200"/>
  <c r="MJ195" i="15200"/>
  <c r="MJ199" i="15200"/>
  <c r="EZ200" i="15200"/>
  <c r="EZ196" i="15200"/>
  <c r="EZ199" i="15200"/>
  <c r="EZ195" i="15200"/>
  <c r="EZ202" i="15200"/>
  <c r="EZ198" i="15200"/>
  <c r="EZ201" i="15200"/>
  <c r="EZ197" i="15200"/>
  <c r="MV32" i="15200"/>
  <c r="MV30" i="15200"/>
  <c r="KN32" i="15200"/>
  <c r="KN33" i="15200"/>
  <c r="KN31" i="15200"/>
  <c r="KH31" i="15200"/>
  <c r="KH30" i="15200"/>
  <c r="MN197" i="15200"/>
  <c r="MN201" i="15200"/>
  <c r="MN202" i="15200"/>
  <c r="MN200" i="15200"/>
  <c r="MN196" i="15200"/>
  <c r="MN195" i="15200"/>
  <c r="MN199" i="15200"/>
  <c r="MN198" i="15200"/>
  <c r="AZ199" i="15200"/>
  <c r="AZ200" i="15200"/>
  <c r="AZ196" i="15200"/>
  <c r="AZ202" i="15200"/>
  <c r="AZ197" i="15200"/>
  <c r="AZ201" i="15200"/>
  <c r="AZ198" i="15200"/>
  <c r="AZ195" i="15200"/>
  <c r="MA201" i="15200"/>
  <c r="MA197" i="15200"/>
  <c r="MA202" i="15200"/>
  <c r="MA200" i="15200"/>
  <c r="MA196" i="15200"/>
  <c r="MA198" i="15200"/>
  <c r="MA195" i="15200"/>
  <c r="MA199" i="15200"/>
  <c r="FZ202" i="15200"/>
  <c r="FZ200" i="15200"/>
  <c r="FZ196" i="15200"/>
  <c r="FZ197" i="15200"/>
  <c r="FZ198" i="15200"/>
  <c r="FZ201" i="15200"/>
  <c r="FZ199" i="15200"/>
  <c r="FZ195" i="15200"/>
  <c r="IP196" i="15200"/>
  <c r="IP202" i="15200"/>
  <c r="IP198" i="15200"/>
  <c r="IP197" i="15200"/>
  <c r="IP200" i="15200"/>
  <c r="IP201" i="15200"/>
  <c r="IP199" i="15200"/>
  <c r="IP195" i="15200"/>
  <c r="MU202" i="15200"/>
  <c r="MU195" i="15200"/>
  <c r="MU197" i="15200"/>
  <c r="MU200" i="15200"/>
  <c r="MU199" i="15200"/>
  <c r="MU198" i="15200"/>
  <c r="MU196" i="15200"/>
  <c r="MU201" i="15200"/>
  <c r="DZ201" i="15200"/>
  <c r="DZ202" i="15200"/>
  <c r="DZ200" i="15200"/>
  <c r="DZ197" i="15200"/>
  <c r="DZ196" i="15200"/>
  <c r="DZ199" i="15200"/>
  <c r="DZ198" i="15200"/>
  <c r="DZ195" i="15200"/>
  <c r="SF201" i="15200"/>
  <c r="SF202" i="15200"/>
  <c r="SF196" i="15200"/>
  <c r="SF200" i="15200"/>
  <c r="SF198" i="15200"/>
  <c r="SF199" i="15200"/>
  <c r="SF197" i="15200"/>
  <c r="SF195" i="15200"/>
  <c r="BV20" i="15200"/>
  <c r="BV187" i="15200"/>
  <c r="LT195" i="15200"/>
  <c r="LT198" i="15200"/>
  <c r="LT199" i="15200"/>
  <c r="LT202" i="15200"/>
  <c r="LT197" i="15200"/>
  <c r="LT201" i="15200"/>
  <c r="LT196" i="15200"/>
  <c r="LT200" i="15200"/>
  <c r="PW200" i="15200"/>
  <c r="PW196" i="15200"/>
  <c r="PW201" i="15200"/>
  <c r="PW202" i="15200"/>
  <c r="PW195" i="15200"/>
  <c r="PW198" i="15200"/>
  <c r="PW197" i="15200"/>
  <c r="PW199" i="15200"/>
  <c r="NC202" i="15200"/>
  <c r="NC200" i="15200"/>
  <c r="NC201" i="15200"/>
  <c r="NC198" i="15200"/>
  <c r="NC196" i="15200"/>
  <c r="NC195" i="15200"/>
  <c r="NC197" i="15200"/>
  <c r="NC199" i="15200"/>
  <c r="LS199" i="15200"/>
  <c r="LS200" i="15200"/>
  <c r="LS197" i="15200"/>
  <c r="LS201" i="15200"/>
  <c r="LS202" i="15200"/>
  <c r="LS198" i="15200"/>
  <c r="LS196" i="15200"/>
  <c r="LS195" i="15200"/>
  <c r="KI202" i="15200"/>
  <c r="KI201" i="15200"/>
  <c r="KI197" i="15200"/>
  <c r="KI196" i="15200"/>
  <c r="KI200" i="15200"/>
  <c r="KI199" i="15200"/>
  <c r="KI195" i="15200"/>
  <c r="KI198" i="15200"/>
  <c r="CM197" i="15200"/>
  <c r="CM196" i="15200"/>
  <c r="CM201" i="15200"/>
  <c r="CM198" i="15200"/>
  <c r="CM202" i="15200"/>
  <c r="CM195" i="15200"/>
  <c r="CM199" i="15200"/>
  <c r="CM200" i="15200"/>
  <c r="FO20" i="15200"/>
  <c r="FO187" i="15200"/>
  <c r="FR187" i="15200"/>
  <c r="FR20" i="15200"/>
  <c r="EK20" i="15200"/>
  <c r="EK187" i="15200"/>
  <c r="FG191" i="15200"/>
  <c r="FG189" i="15200"/>
  <c r="FG190" i="15200" s="1"/>
  <c r="QT198" i="15200"/>
  <c r="QT199" i="15200"/>
  <c r="QT197" i="15200"/>
  <c r="QT201" i="15200"/>
  <c r="QT202" i="15200"/>
  <c r="QT196" i="15200"/>
  <c r="QT195" i="15200"/>
  <c r="QT200" i="15200"/>
  <c r="MP198" i="15200"/>
  <c r="MP200" i="15200"/>
  <c r="MP199" i="15200"/>
  <c r="MP197" i="15200"/>
  <c r="MP202" i="15200"/>
  <c r="MP201" i="15200"/>
  <c r="MP195" i="15200"/>
  <c r="MP196" i="15200"/>
  <c r="FF198" i="15200"/>
  <c r="FF195" i="15200"/>
  <c r="FF200" i="15200"/>
  <c r="FF197" i="15200"/>
  <c r="FF202" i="15200"/>
  <c r="FF199" i="15200"/>
  <c r="FF201" i="15200"/>
  <c r="FF196" i="15200"/>
  <c r="BN189" i="15200"/>
  <c r="BN190" i="15200" s="1"/>
  <c r="BN191" i="15200"/>
  <c r="RQ200" i="15200"/>
  <c r="RQ202" i="15200"/>
  <c r="RQ201" i="15200"/>
  <c r="RQ198" i="15200"/>
  <c r="RQ197" i="15200"/>
  <c r="RQ196" i="15200"/>
  <c r="RQ199" i="15200"/>
  <c r="RQ195" i="15200"/>
  <c r="IW201" i="15200"/>
  <c r="IW198" i="15200"/>
  <c r="IW196" i="15200"/>
  <c r="IW195" i="15200"/>
  <c r="IW202" i="15200"/>
  <c r="IW197" i="15200"/>
  <c r="IW199" i="15200"/>
  <c r="IW200" i="15200"/>
  <c r="EB187" i="15200"/>
  <c r="EB20" i="15200"/>
  <c r="CG189" i="15200"/>
  <c r="CG190" i="15200" s="1"/>
  <c r="CG191" i="15200"/>
  <c r="CG209" i="15200" s="1"/>
  <c r="FT189" i="15200"/>
  <c r="FT190" i="15200" s="1"/>
  <c r="FT213" i="15200" s="1"/>
  <c r="FW33" i="15200"/>
  <c r="BB33" i="15200"/>
  <c r="BB31" i="15200"/>
  <c r="BB30" i="15200"/>
  <c r="PD30" i="15200"/>
  <c r="PD31" i="15200"/>
  <c r="DD32" i="15200"/>
  <c r="DD30" i="15200"/>
  <c r="DD31" i="15200"/>
  <c r="IJ200" i="15200"/>
  <c r="IJ201" i="15200"/>
  <c r="IJ202" i="15200"/>
  <c r="IJ198" i="15200"/>
  <c r="IJ195" i="15200"/>
  <c r="IJ199" i="15200"/>
  <c r="IJ197" i="15200"/>
  <c r="IJ196" i="15200"/>
  <c r="DH198" i="15200"/>
  <c r="DH199" i="15200"/>
  <c r="DH201" i="15200"/>
  <c r="DH195" i="15200"/>
  <c r="DH196" i="15200"/>
  <c r="DH200" i="15200"/>
  <c r="DH202" i="15200"/>
  <c r="DH197" i="15200"/>
  <c r="JQ32" i="15200"/>
  <c r="PC32" i="15200"/>
  <c r="SH199" i="15200"/>
  <c r="SH201" i="15200"/>
  <c r="SH197" i="15200"/>
  <c r="SH200" i="15200"/>
  <c r="SH202" i="15200"/>
  <c r="SH196" i="15200"/>
  <c r="SH195" i="15200"/>
  <c r="SH198" i="15200"/>
  <c r="AT199" i="15200"/>
  <c r="AT198" i="15200"/>
  <c r="AT211" i="15200" s="1"/>
  <c r="AT193" i="15200"/>
  <c r="AT207" i="15200" s="1"/>
  <c r="AT201" i="15200"/>
  <c r="AT202" i="15200"/>
  <c r="AT196" i="15200"/>
  <c r="AT195" i="15200"/>
  <c r="AT200" i="15200"/>
  <c r="AT197" i="15200"/>
  <c r="IH32" i="15200"/>
  <c r="IH33" i="15200"/>
  <c r="GU202" i="15200"/>
  <c r="GU199" i="15200"/>
  <c r="GU198" i="15200"/>
  <c r="GU197" i="15200"/>
  <c r="GU200" i="15200"/>
  <c r="GU196" i="15200"/>
  <c r="GU201" i="15200"/>
  <c r="GU195" i="15200"/>
  <c r="AI183" i="15200"/>
  <c r="JZ197" i="15200"/>
  <c r="JZ201" i="15200"/>
  <c r="JZ200" i="15200"/>
  <c r="JZ202" i="15200"/>
  <c r="JZ198" i="15200"/>
  <c r="JZ196" i="15200"/>
  <c r="JZ195" i="15200"/>
  <c r="JZ199" i="15200"/>
  <c r="AH198" i="15200"/>
  <c r="AH196" i="15200"/>
  <c r="AH200" i="15200"/>
  <c r="AH202" i="15200"/>
  <c r="AH201" i="15200"/>
  <c r="AH195" i="15200"/>
  <c r="AH197" i="15200"/>
  <c r="AH199" i="15200"/>
  <c r="KK202" i="15200"/>
  <c r="KK199" i="15200"/>
  <c r="KK195" i="15200"/>
  <c r="KK200" i="15200"/>
  <c r="KK198" i="15200"/>
  <c r="KK197" i="15200"/>
  <c r="KK196" i="15200"/>
  <c r="KK201" i="15200"/>
  <c r="CO199" i="15200"/>
  <c r="CO195" i="15200"/>
  <c r="CO196" i="15200"/>
  <c r="CO202" i="15200"/>
  <c r="CO200" i="15200"/>
  <c r="CO197" i="15200"/>
  <c r="CO198" i="15200"/>
  <c r="CO201" i="15200"/>
  <c r="I202" i="15200"/>
  <c r="I199" i="15200"/>
  <c r="I195" i="15200"/>
  <c r="I201" i="15200"/>
  <c r="I198" i="15200"/>
  <c r="I197" i="15200"/>
  <c r="I196" i="15200"/>
  <c r="I200" i="15200"/>
  <c r="NA30" i="15200"/>
  <c r="FV187" i="15200"/>
  <c r="FV20" i="15200"/>
  <c r="GA183" i="15200"/>
  <c r="CM20" i="15200"/>
  <c r="CM187" i="15200"/>
  <c r="CM182" i="15200"/>
  <c r="BL187" i="15200"/>
  <c r="BL183" i="15200"/>
  <c r="BL20" i="15200"/>
  <c r="GK187" i="15200"/>
  <c r="GK20" i="15200"/>
  <c r="IC199" i="15200"/>
  <c r="ID31" i="15200"/>
  <c r="SD198" i="15200"/>
  <c r="SD200" i="15200"/>
  <c r="SD201" i="15200"/>
  <c r="SD199" i="15200"/>
  <c r="SD195" i="15200"/>
  <c r="SD202" i="15200"/>
  <c r="SD197" i="15200"/>
  <c r="SD196" i="15200"/>
  <c r="NZ198" i="15200"/>
  <c r="NZ201" i="15200"/>
  <c r="NZ197" i="15200"/>
  <c r="NZ200" i="15200"/>
  <c r="NZ199" i="15200"/>
  <c r="NZ196" i="15200"/>
  <c r="NZ202" i="15200"/>
  <c r="NZ195" i="15200"/>
  <c r="DV184" i="15200"/>
  <c r="CB187" i="15200"/>
  <c r="CB20" i="15200"/>
  <c r="CV182" i="15200"/>
  <c r="BM198" i="15200"/>
  <c r="BM195" i="15200"/>
  <c r="BM202" i="15200"/>
  <c r="BM196" i="15200"/>
  <c r="BM201" i="15200"/>
  <c r="BM199" i="15200"/>
  <c r="BM200" i="15200"/>
  <c r="BM197" i="15200"/>
  <c r="IY187" i="15200"/>
  <c r="IY20" i="15200"/>
  <c r="FK187" i="15200"/>
  <c r="FK20" i="15200"/>
  <c r="HC20" i="15200"/>
  <c r="AB191" i="15200"/>
  <c r="AB209" i="15200" s="1"/>
  <c r="AB189" i="15200"/>
  <c r="AB190" i="15200" s="1"/>
  <c r="GV187" i="15200"/>
  <c r="GV20" i="15200"/>
  <c r="LF33" i="15200"/>
  <c r="LF32" i="15200"/>
  <c r="LK33" i="15200"/>
  <c r="K31" i="15200"/>
  <c r="K32" i="15200"/>
  <c r="S31" i="15200"/>
  <c r="S30" i="15200"/>
  <c r="OG197" i="15200"/>
  <c r="FY183" i="15200"/>
  <c r="QN200" i="15200"/>
  <c r="QN196" i="15200"/>
  <c r="QN197" i="15200"/>
  <c r="QN198" i="15200"/>
  <c r="QN195" i="15200"/>
  <c r="QN202" i="15200"/>
  <c r="QN201" i="15200"/>
  <c r="QN199" i="15200"/>
  <c r="CF200" i="15200"/>
  <c r="CF196" i="15200"/>
  <c r="CF209" i="15200" s="1"/>
  <c r="CF195" i="15200"/>
  <c r="CF208" i="15200" s="1"/>
  <c r="CF199" i="15200"/>
  <c r="CF197" i="15200"/>
  <c r="CF210" i="15200" s="1"/>
  <c r="CF193" i="15200"/>
  <c r="CF207" i="15200" s="1"/>
  <c r="CF202" i="15200"/>
  <c r="CF198" i="15200"/>
  <c r="CF211" i="15200" s="1"/>
  <c r="CF201" i="15200"/>
  <c r="FM32" i="15200"/>
  <c r="FM33" i="15200"/>
  <c r="HT32" i="15200"/>
  <c r="HT31" i="15200"/>
  <c r="MS32" i="15200"/>
  <c r="MS31" i="15200"/>
  <c r="MS33" i="15200"/>
  <c r="IC33" i="15200"/>
  <c r="GZ197" i="15200"/>
  <c r="GZ195" i="15200"/>
  <c r="GZ199" i="15200"/>
  <c r="GZ196" i="15200"/>
  <c r="GZ198" i="15200"/>
  <c r="GZ202" i="15200"/>
  <c r="GZ200" i="15200"/>
  <c r="GZ201" i="15200"/>
  <c r="CV201" i="15200"/>
  <c r="CV202" i="15200"/>
  <c r="CV198" i="15200"/>
  <c r="CV196" i="15200"/>
  <c r="CV199" i="15200"/>
  <c r="CV195" i="15200"/>
  <c r="CV200" i="15200"/>
  <c r="CV197" i="15200"/>
  <c r="HA33" i="15200"/>
  <c r="JF199" i="15200"/>
  <c r="JF202" i="15200"/>
  <c r="JF201" i="15200"/>
  <c r="JF197" i="15200"/>
  <c r="JF200" i="15200"/>
  <c r="JF195" i="15200"/>
  <c r="JF198" i="15200"/>
  <c r="JF196" i="15200"/>
  <c r="BV199" i="15200"/>
  <c r="BV202" i="15200"/>
  <c r="BV196" i="15200"/>
  <c r="BV201" i="15200"/>
  <c r="BV198" i="15200"/>
  <c r="BV197" i="15200"/>
  <c r="BV195" i="15200"/>
  <c r="BV200" i="15200"/>
  <c r="JQ30" i="15200"/>
  <c r="QE201" i="15200"/>
  <c r="QE197" i="15200"/>
  <c r="QE196" i="15200"/>
  <c r="QE199" i="15200"/>
  <c r="QE198" i="15200"/>
  <c r="QE200" i="15200"/>
  <c r="QE195" i="15200"/>
  <c r="QE202" i="15200"/>
  <c r="FO183" i="15200"/>
  <c r="C182" i="15200"/>
  <c r="CK31" i="15200"/>
  <c r="PB198" i="15200"/>
  <c r="PB202" i="15200"/>
  <c r="PB200" i="15200"/>
  <c r="PB201" i="15200"/>
  <c r="PB197" i="15200"/>
  <c r="PB195" i="15200"/>
  <c r="PB199" i="15200"/>
  <c r="PB196" i="15200"/>
  <c r="GK184" i="15200"/>
  <c r="OP200" i="15200"/>
  <c r="OP202" i="15200"/>
  <c r="OP199" i="15200"/>
  <c r="OP197" i="15200"/>
  <c r="OP196" i="15200"/>
  <c r="OP195" i="15200"/>
  <c r="OP198" i="15200"/>
  <c r="OP201" i="15200"/>
  <c r="GH198" i="15200"/>
  <c r="GH197" i="15200"/>
  <c r="GH201" i="15200"/>
  <c r="GH196" i="15200"/>
  <c r="GH200" i="15200"/>
  <c r="GH195" i="15200"/>
  <c r="GH199" i="15200"/>
  <c r="GH202" i="15200"/>
  <c r="NP200" i="15200"/>
  <c r="NP202" i="15200"/>
  <c r="NP201" i="15200"/>
  <c r="NP197" i="15200"/>
  <c r="NP198" i="15200"/>
  <c r="NP196" i="15200"/>
  <c r="NP199" i="15200"/>
  <c r="NP195" i="15200"/>
  <c r="BU202" i="15200"/>
  <c r="D31" i="15200"/>
  <c r="FG30" i="15200"/>
  <c r="DK32" i="15200"/>
  <c r="IM20" i="15200"/>
  <c r="IM187" i="15200"/>
  <c r="CL33" i="15200"/>
  <c r="CL31" i="15200"/>
  <c r="QG199" i="15200"/>
  <c r="QG202" i="15200"/>
  <c r="QG201" i="15200"/>
  <c r="QG196" i="15200"/>
  <c r="QG197" i="15200"/>
  <c r="QG200" i="15200"/>
  <c r="QG195" i="15200"/>
  <c r="QG198" i="15200"/>
  <c r="FM187" i="15200"/>
  <c r="FM20" i="15200"/>
  <c r="CV184" i="15200"/>
  <c r="DD187" i="15200"/>
  <c r="DD20" i="15200"/>
  <c r="FP191" i="15200"/>
  <c r="FP189" i="15200"/>
  <c r="FP190" i="15200" s="1"/>
  <c r="BH187" i="15200"/>
  <c r="BH20" i="15200"/>
  <c r="AU187" i="15200"/>
  <c r="AU20" i="15200"/>
  <c r="HS187" i="15200"/>
  <c r="HS20" i="15200"/>
  <c r="EN187" i="15200"/>
  <c r="EN20" i="15200"/>
  <c r="AD189" i="15200"/>
  <c r="AD190" i="15200" s="1"/>
  <c r="AD191" i="15200"/>
  <c r="BG33" i="15200"/>
  <c r="H32" i="15200"/>
  <c r="QI33" i="15200"/>
  <c r="KU33" i="15200"/>
  <c r="FG33" i="15200"/>
  <c r="S33" i="15200"/>
  <c r="KR32" i="15200"/>
  <c r="OG201" i="15200"/>
  <c r="EO200" i="15200"/>
  <c r="EO199" i="15200"/>
  <c r="EO195" i="15200"/>
  <c r="EO201" i="15200"/>
  <c r="EO196" i="15200"/>
  <c r="EO202" i="15200"/>
  <c r="EO197" i="15200"/>
  <c r="EO198" i="15200"/>
  <c r="LX200" i="15200"/>
  <c r="LX196" i="15200"/>
  <c r="LX198" i="15200"/>
  <c r="LX202" i="15200"/>
  <c r="LX199" i="15200"/>
  <c r="LX195" i="15200"/>
  <c r="LX197" i="15200"/>
  <c r="LX201" i="15200"/>
  <c r="FM31" i="15200"/>
  <c r="BT199" i="15200"/>
  <c r="DM32" i="15200"/>
  <c r="DM30" i="15200"/>
  <c r="CV183" i="15200"/>
  <c r="HA31" i="15200"/>
  <c r="PF202" i="15200"/>
  <c r="PF195" i="15200"/>
  <c r="PF197" i="15200"/>
  <c r="PF199" i="15200"/>
  <c r="PF198" i="15200"/>
  <c r="PF201" i="15200"/>
  <c r="PF200" i="15200"/>
  <c r="PF196" i="15200"/>
  <c r="NW201" i="15200"/>
  <c r="NW197" i="15200"/>
  <c r="NW198" i="15200"/>
  <c r="NW200" i="15200"/>
  <c r="NW196" i="15200"/>
  <c r="NW202" i="15200"/>
  <c r="NW199" i="15200"/>
  <c r="NW195" i="15200"/>
  <c r="CS184" i="15200"/>
  <c r="IT195" i="15200"/>
  <c r="IT200" i="15200"/>
  <c r="IT196" i="15200"/>
  <c r="IT201" i="15200"/>
  <c r="IT202" i="15200"/>
  <c r="IT198" i="15200"/>
  <c r="IT199" i="15200"/>
  <c r="IT197" i="15200"/>
  <c r="OG198" i="15200"/>
  <c r="EX201" i="15200"/>
  <c r="GI202" i="15200"/>
  <c r="GI198" i="15200"/>
  <c r="GI199" i="15200"/>
  <c r="GI201" i="15200"/>
  <c r="GI196" i="15200"/>
  <c r="GI200" i="15200"/>
  <c r="GI195" i="15200"/>
  <c r="GI197" i="15200"/>
  <c r="IO199" i="15200"/>
  <c r="IO195" i="15200"/>
  <c r="IO200" i="15200"/>
  <c r="IO202" i="15200"/>
  <c r="IO201" i="15200"/>
  <c r="IO198" i="15200"/>
  <c r="IO197" i="15200"/>
  <c r="IO196" i="15200"/>
  <c r="DY199" i="15200"/>
  <c r="DY195" i="15200"/>
  <c r="DY197" i="15200"/>
  <c r="DY201" i="15200"/>
  <c r="DY200" i="15200"/>
  <c r="DY202" i="15200"/>
  <c r="DY196" i="15200"/>
  <c r="DY198" i="15200"/>
  <c r="BG31" i="15200"/>
  <c r="HZ198" i="15200"/>
  <c r="HZ197" i="15200"/>
  <c r="HZ196" i="15200"/>
  <c r="HZ201" i="15200"/>
  <c r="HZ199" i="15200"/>
  <c r="HZ195" i="15200"/>
  <c r="HZ202" i="15200"/>
  <c r="HZ200" i="15200"/>
  <c r="FZ187" i="15200"/>
  <c r="FZ20" i="15200"/>
  <c r="T183" i="15200"/>
  <c r="CI184" i="15200"/>
  <c r="OC195" i="15200"/>
  <c r="GF195" i="15200"/>
  <c r="GF202" i="15200"/>
  <c r="GF199" i="15200"/>
  <c r="GF198" i="15200"/>
  <c r="GF200" i="15200"/>
  <c r="GF197" i="15200"/>
  <c r="GF196" i="15200"/>
  <c r="GF201" i="15200"/>
  <c r="RG199" i="15200"/>
  <c r="RG198" i="15200"/>
  <c r="RG201" i="15200"/>
  <c r="RG202" i="15200"/>
  <c r="RG200" i="15200"/>
  <c r="RG196" i="15200"/>
  <c r="RG195" i="15200"/>
  <c r="RG197" i="15200"/>
  <c r="CA200" i="15200"/>
  <c r="CA202" i="15200"/>
  <c r="CA195" i="15200"/>
  <c r="CA197" i="15200"/>
  <c r="CA198" i="15200"/>
  <c r="CA201" i="15200"/>
  <c r="CA199" i="15200"/>
  <c r="CA196" i="15200"/>
  <c r="HF187" i="15200"/>
  <c r="HF20" i="15200"/>
  <c r="ED189" i="15200"/>
  <c r="ED190" i="15200" s="1"/>
  <c r="ED191" i="15200"/>
  <c r="ED193" i="15200" s="1"/>
  <c r="DR189" i="15200"/>
  <c r="DR190" i="15200" s="1"/>
  <c r="DR191" i="15200"/>
  <c r="IL20" i="15200"/>
  <c r="IL187" i="15200"/>
  <c r="JN31" i="15200"/>
  <c r="DK30" i="15200"/>
  <c r="DJ183" i="15200"/>
  <c r="IB31" i="15200"/>
  <c r="P183" i="15200"/>
  <c r="CL32" i="15200"/>
  <c r="AP33" i="15200"/>
  <c r="AP31" i="15200"/>
  <c r="Q199" i="15200"/>
  <c r="Q193" i="15200"/>
  <c r="Q207" i="15200" s="1"/>
  <c r="Q202" i="15200"/>
  <c r="Q198" i="15200"/>
  <c r="Q211" i="15200" s="1"/>
  <c r="Q201" i="15200"/>
  <c r="Q195" i="15200"/>
  <c r="Q208" i="15200" s="1"/>
  <c r="Q197" i="15200"/>
  <c r="Q210" i="15200" s="1"/>
  <c r="Q196" i="15200"/>
  <c r="Q209" i="15200" s="1"/>
  <c r="Q200" i="15200"/>
  <c r="FP20" i="15200"/>
  <c r="BS191" i="15200"/>
  <c r="BS193" i="15200" s="1"/>
  <c r="BS189" i="15200"/>
  <c r="BS190" i="15200" s="1"/>
  <c r="DS189" i="15200"/>
  <c r="DS190" i="15200" s="1"/>
  <c r="DS191" i="15200"/>
  <c r="C20" i="15200"/>
  <c r="FW31" i="15200"/>
  <c r="JC33" i="15200"/>
  <c r="IY33" i="15200"/>
  <c r="BO33" i="15200"/>
  <c r="OG196" i="15200"/>
  <c r="FM184" i="15200"/>
  <c r="EB182" i="15200"/>
  <c r="IX33" i="15200"/>
  <c r="IX31" i="15200"/>
  <c r="JN32" i="15200"/>
  <c r="QT30" i="15200"/>
  <c r="JY31" i="15200"/>
  <c r="JY32" i="15200"/>
  <c r="AS33" i="15200"/>
  <c r="AS30" i="15200"/>
  <c r="RF33" i="15200"/>
  <c r="RF31" i="15200"/>
  <c r="RF32" i="15200"/>
  <c r="QM30" i="15200"/>
  <c r="GN202" i="15200"/>
  <c r="GN201" i="15200"/>
  <c r="GN200" i="15200"/>
  <c r="GN197" i="15200"/>
  <c r="GN196" i="15200"/>
  <c r="GN195" i="15200"/>
  <c r="GN199" i="15200"/>
  <c r="GN198" i="15200"/>
  <c r="NI199" i="15200"/>
  <c r="AC31" i="15200"/>
  <c r="EP196" i="15200"/>
  <c r="EP198" i="15200"/>
  <c r="EP201" i="15200"/>
  <c r="EP200" i="15200"/>
  <c r="EP199" i="15200"/>
  <c r="EP197" i="15200"/>
  <c r="EP195" i="15200"/>
  <c r="EP202" i="15200"/>
  <c r="NI30" i="15200"/>
  <c r="IU184" i="15200"/>
  <c r="HK202" i="15200"/>
  <c r="HK201" i="15200"/>
  <c r="HK197" i="15200"/>
  <c r="HK200" i="15200"/>
  <c r="HK199" i="15200"/>
  <c r="HK196" i="15200"/>
  <c r="HK195" i="15200"/>
  <c r="HK198" i="15200"/>
  <c r="PR196" i="15200"/>
  <c r="PR199" i="15200"/>
  <c r="PR201" i="15200"/>
  <c r="PR198" i="15200"/>
  <c r="PR195" i="15200"/>
  <c r="PR197" i="15200"/>
  <c r="PR200" i="15200"/>
  <c r="PR202" i="15200"/>
  <c r="AU200" i="15200"/>
  <c r="NR200" i="15200"/>
  <c r="NR196" i="15200"/>
  <c r="NR198" i="15200"/>
  <c r="NR201" i="15200"/>
  <c r="NR199" i="15200"/>
  <c r="NR202" i="15200"/>
  <c r="NR197" i="15200"/>
  <c r="NR195" i="15200"/>
  <c r="RI199" i="15200"/>
  <c r="RI195" i="15200"/>
  <c r="RI196" i="15200"/>
  <c r="RI202" i="15200"/>
  <c r="RI200" i="15200"/>
  <c r="RI198" i="15200"/>
  <c r="RI197" i="15200"/>
  <c r="RI201" i="15200"/>
  <c r="GS199" i="15200"/>
  <c r="GS195" i="15200"/>
  <c r="GS200" i="15200"/>
  <c r="GS198" i="15200"/>
  <c r="GS202" i="15200"/>
  <c r="GS201" i="15200"/>
  <c r="GS196" i="15200"/>
  <c r="GS197" i="15200"/>
  <c r="DQ187" i="15200"/>
  <c r="DQ20" i="15200"/>
  <c r="RE30" i="15200"/>
  <c r="OC199" i="15200"/>
  <c r="IA20" i="15200"/>
  <c r="IA187" i="15200"/>
  <c r="IA183" i="15200"/>
  <c r="MF199" i="15200"/>
  <c r="MF202" i="15200"/>
  <c r="MF200" i="15200"/>
  <c r="MF195" i="15200"/>
  <c r="MF198" i="15200"/>
  <c r="MF196" i="15200"/>
  <c r="MF201" i="15200"/>
  <c r="MF197" i="15200"/>
  <c r="CB183" i="15200"/>
  <c r="PK198" i="15200"/>
  <c r="PK195" i="15200"/>
  <c r="PK199" i="15200"/>
  <c r="PK201" i="15200"/>
  <c r="PK202" i="15200"/>
  <c r="PK200" i="15200"/>
  <c r="PK196" i="15200"/>
  <c r="PK197" i="15200"/>
  <c r="EU182" i="15200"/>
  <c r="CA184" i="15200"/>
  <c r="AE195" i="15200"/>
  <c r="AE199" i="15200"/>
  <c r="AE200" i="15200"/>
  <c r="AE196" i="15200"/>
  <c r="AE202" i="15200"/>
  <c r="AE198" i="15200"/>
  <c r="AE201" i="15200"/>
  <c r="AE197" i="15200"/>
  <c r="FS187" i="15200"/>
  <c r="FS20" i="15200"/>
  <c r="BU30" i="15200"/>
  <c r="AN187" i="15200"/>
  <c r="AN20" i="15200"/>
  <c r="AT20" i="15200"/>
  <c r="AW187" i="15200"/>
  <c r="AW20" i="15200"/>
  <c r="RV33" i="15200"/>
  <c r="IY32" i="15200"/>
  <c r="NN198" i="15200"/>
  <c r="NN197" i="15200"/>
  <c r="NN199" i="15200"/>
  <c r="NN202" i="15200"/>
  <c r="NN195" i="15200"/>
  <c r="NN196" i="15200"/>
  <c r="NN200" i="15200"/>
  <c r="NN201" i="15200"/>
  <c r="BZ184" i="15200"/>
  <c r="AP183" i="15200"/>
  <c r="F184" i="15200"/>
  <c r="Z187" i="15200"/>
  <c r="Z20" i="15200"/>
  <c r="KV31" i="15200"/>
  <c r="CL30" i="15200"/>
  <c r="AP32" i="15200"/>
  <c r="F32" i="15200"/>
  <c r="IF187" i="15200"/>
  <c r="IF20" i="15200"/>
  <c r="BS20" i="15200"/>
  <c r="AE191" i="15200"/>
  <c r="AE193" i="15200" s="1"/>
  <c r="AE189" i="15200"/>
  <c r="AE190" i="15200" s="1"/>
  <c r="IS202" i="15200"/>
  <c r="IS199" i="15200"/>
  <c r="IS200" i="15200"/>
  <c r="IS201" i="15200"/>
  <c r="IS196" i="15200"/>
  <c r="IS198" i="15200"/>
  <c r="IS197" i="15200"/>
  <c r="IS195" i="15200"/>
  <c r="RA198" i="15200"/>
  <c r="MK196" i="15200"/>
  <c r="MK202" i="15200"/>
  <c r="MK200" i="15200"/>
  <c r="MK201" i="15200"/>
  <c r="MK195" i="15200"/>
  <c r="MK199" i="15200"/>
  <c r="MK198" i="15200"/>
  <c r="MK197" i="15200"/>
  <c r="DE199" i="15200"/>
  <c r="EQ31" i="15200"/>
  <c r="EQ30" i="15200"/>
  <c r="EQ33" i="15200"/>
  <c r="NH200" i="15200"/>
  <c r="NH196" i="15200"/>
  <c r="NH195" i="15200"/>
  <c r="NH199" i="15200"/>
  <c r="NH202" i="15200"/>
  <c r="NH197" i="15200"/>
  <c r="NH201" i="15200"/>
  <c r="NH198" i="15200"/>
  <c r="IF200" i="15200"/>
  <c r="IF196" i="15200"/>
  <c r="IF199" i="15200"/>
  <c r="IF202" i="15200"/>
  <c r="IF201" i="15200"/>
  <c r="IF198" i="15200"/>
  <c r="IF197" i="15200"/>
  <c r="IF195" i="15200"/>
  <c r="FX202" i="15200"/>
  <c r="FX200" i="15200"/>
  <c r="FX196" i="15200"/>
  <c r="FX201" i="15200"/>
  <c r="FX198" i="15200"/>
  <c r="FX197" i="15200"/>
  <c r="FX195" i="15200"/>
  <c r="FX199" i="15200"/>
  <c r="DP184" i="15200"/>
  <c r="AV200" i="15200"/>
  <c r="AV196" i="15200"/>
  <c r="AV202" i="15200"/>
  <c r="AV199" i="15200"/>
  <c r="AV198" i="15200"/>
  <c r="AV197" i="15200"/>
  <c r="AV195" i="15200"/>
  <c r="AV201" i="15200"/>
  <c r="DA31" i="15200"/>
  <c r="DA33" i="15200"/>
  <c r="CD32" i="15200"/>
  <c r="JV33" i="15200"/>
  <c r="JV30" i="15200"/>
  <c r="JV31" i="15200"/>
  <c r="NT31" i="15200"/>
  <c r="L33" i="15200"/>
  <c r="L31" i="15200"/>
  <c r="L32" i="15200"/>
  <c r="MS30" i="15200"/>
  <c r="DA30" i="15200"/>
  <c r="NN31" i="15200"/>
  <c r="NN33" i="15200"/>
  <c r="BX201" i="15200"/>
  <c r="BX202" i="15200"/>
  <c r="BX200" i="15200"/>
  <c r="BX197" i="15200"/>
  <c r="BX195" i="15200"/>
  <c r="BX198" i="15200"/>
  <c r="BX199" i="15200"/>
  <c r="BX196" i="15200"/>
  <c r="Z182" i="15200"/>
  <c r="HG182" i="15200"/>
  <c r="KE201" i="15200"/>
  <c r="KE197" i="15200"/>
  <c r="KE200" i="15200"/>
  <c r="KE199" i="15200"/>
  <c r="KE202" i="15200"/>
  <c r="KE196" i="15200"/>
  <c r="KE195" i="15200"/>
  <c r="KE198" i="15200"/>
  <c r="GM201" i="15200"/>
  <c r="GM197" i="15200"/>
  <c r="GM198" i="15200"/>
  <c r="GM200" i="15200"/>
  <c r="GM202" i="15200"/>
  <c r="GM199" i="15200"/>
  <c r="GM196" i="15200"/>
  <c r="GM195" i="15200"/>
  <c r="FC201" i="15200"/>
  <c r="FC197" i="15200"/>
  <c r="FC196" i="15200"/>
  <c r="FC200" i="15200"/>
  <c r="FC199" i="15200"/>
  <c r="FC198" i="15200"/>
  <c r="FC202" i="15200"/>
  <c r="FC195" i="15200"/>
  <c r="QO200" i="15200"/>
  <c r="GG30" i="15200"/>
  <c r="Y184" i="15200"/>
  <c r="GX31" i="15200"/>
  <c r="GX33" i="15200"/>
  <c r="MU30" i="15200"/>
  <c r="HG30" i="15200"/>
  <c r="FW184" i="15200"/>
  <c r="GW33" i="15200"/>
  <c r="MT199" i="15200"/>
  <c r="MT200" i="15200"/>
  <c r="MT198" i="15200"/>
  <c r="MT197" i="15200"/>
  <c r="MT201" i="15200"/>
  <c r="MT202" i="15200"/>
  <c r="MT195" i="15200"/>
  <c r="MT196" i="15200"/>
  <c r="HF183" i="15200"/>
  <c r="EL184" i="15200"/>
  <c r="BF182" i="15200"/>
  <c r="MG199" i="15200"/>
  <c r="MG195" i="15200"/>
  <c r="MG198" i="15200"/>
  <c r="MG196" i="15200"/>
  <c r="MG202" i="15200"/>
  <c r="MG201" i="15200"/>
  <c r="MG200" i="15200"/>
  <c r="MG197" i="15200"/>
  <c r="KW199" i="15200"/>
  <c r="KW195" i="15200"/>
  <c r="KW202" i="15200"/>
  <c r="KW198" i="15200"/>
  <c r="KW201" i="15200"/>
  <c r="KW197" i="15200"/>
  <c r="KW196" i="15200"/>
  <c r="KW200" i="15200"/>
  <c r="HQ184" i="15200"/>
  <c r="DA182" i="15200"/>
  <c r="BQ199" i="15200"/>
  <c r="BQ195" i="15200"/>
  <c r="BQ200" i="15200"/>
  <c r="BQ198" i="15200"/>
  <c r="BQ201" i="15200"/>
  <c r="BQ196" i="15200"/>
  <c r="BQ202" i="15200"/>
  <c r="BQ197" i="15200"/>
  <c r="L200" i="15200"/>
  <c r="GR183" i="15200"/>
  <c r="EJ183" i="15200"/>
  <c r="FC184" i="15200"/>
  <c r="CP20" i="15200"/>
  <c r="CP187" i="15200"/>
  <c r="OC201" i="15200"/>
  <c r="DE187" i="15200"/>
  <c r="DE20" i="15200"/>
  <c r="J187" i="15200"/>
  <c r="J20" i="15200"/>
  <c r="NO198" i="15200"/>
  <c r="NO195" i="15200"/>
  <c r="NO202" i="15200"/>
  <c r="NO197" i="15200"/>
  <c r="NO196" i="15200"/>
  <c r="NO199" i="15200"/>
  <c r="NO201" i="15200"/>
  <c r="NO200" i="15200"/>
  <c r="KU202" i="15200"/>
  <c r="KU198" i="15200"/>
  <c r="KU197" i="15200"/>
  <c r="KU201" i="15200"/>
  <c r="KU195" i="15200"/>
  <c r="KU196" i="15200"/>
  <c r="KU199" i="15200"/>
  <c r="KU200" i="15200"/>
  <c r="FS183" i="15200"/>
  <c r="BC198" i="15200"/>
  <c r="BC195" i="15200"/>
  <c r="BC201" i="15200"/>
  <c r="BC200" i="15200"/>
  <c r="BC196" i="15200"/>
  <c r="BC202" i="15200"/>
  <c r="BC197" i="15200"/>
  <c r="BC199" i="15200"/>
  <c r="S199" i="15200"/>
  <c r="S202" i="15200"/>
  <c r="S198" i="15200"/>
  <c r="S197" i="15200"/>
  <c r="S196" i="15200"/>
  <c r="S201" i="15200"/>
  <c r="S195" i="15200"/>
  <c r="S193" i="15200"/>
  <c r="S200" i="15200"/>
  <c r="HA32" i="15200"/>
  <c r="CK32" i="15200"/>
  <c r="DG183" i="15200"/>
  <c r="HB187" i="15200"/>
  <c r="HB20" i="15200"/>
  <c r="LE198" i="15200"/>
  <c r="LE200" i="15200"/>
  <c r="LE202" i="15200"/>
  <c r="LE197" i="15200"/>
  <c r="LE196" i="15200"/>
  <c r="LE195" i="15200"/>
  <c r="LE201" i="15200"/>
  <c r="LE199" i="15200"/>
  <c r="KI32" i="15200"/>
  <c r="CM30" i="15200"/>
  <c r="LR198" i="15200"/>
  <c r="LR200" i="15200"/>
  <c r="LR199" i="15200"/>
  <c r="LR201" i="15200"/>
  <c r="LR197" i="15200"/>
  <c r="LR202" i="15200"/>
  <c r="LR195" i="15200"/>
  <c r="LR196" i="15200"/>
  <c r="GO187" i="15200"/>
  <c r="GO20" i="15200"/>
  <c r="PU30" i="15200"/>
  <c r="HV187" i="15200"/>
  <c r="HV20" i="15200"/>
  <c r="KS199" i="15200"/>
  <c r="KS202" i="15200"/>
  <c r="KS200" i="15200"/>
  <c r="KS197" i="15200"/>
  <c r="KS196" i="15200"/>
  <c r="KS201" i="15200"/>
  <c r="KS198" i="15200"/>
  <c r="KS195" i="15200"/>
  <c r="GO184" i="15200"/>
  <c r="BY184" i="15200"/>
  <c r="P182" i="15200"/>
  <c r="IR187" i="15200"/>
  <c r="IR20" i="15200"/>
  <c r="CR187" i="15200"/>
  <c r="CR20" i="15200"/>
  <c r="EE189" i="15200"/>
  <c r="EE190" i="15200" s="1"/>
  <c r="EE191" i="15200"/>
  <c r="CQ187" i="15200"/>
  <c r="CQ20" i="15200"/>
  <c r="FX187" i="15200"/>
  <c r="FX20" i="15200"/>
  <c r="LT32" i="15200"/>
  <c r="GF32" i="15200"/>
  <c r="FS31" i="15200"/>
  <c r="RG31" i="15200"/>
  <c r="RG32" i="15200"/>
  <c r="PK33" i="15200"/>
  <c r="NO33" i="15200"/>
  <c r="JW33" i="15200"/>
  <c r="GE33" i="15200"/>
  <c r="CM33" i="15200"/>
  <c r="NZ31" i="15200"/>
  <c r="AW182" i="15200"/>
  <c r="PE196" i="15200"/>
  <c r="PE199" i="15200"/>
  <c r="PE202" i="15200"/>
  <c r="PE201" i="15200"/>
  <c r="PE200" i="15200"/>
  <c r="PE198" i="15200"/>
  <c r="PE195" i="15200"/>
  <c r="PE197" i="15200"/>
  <c r="LY200" i="15200"/>
  <c r="AK200" i="15200"/>
  <c r="AV182" i="15200"/>
  <c r="FL200" i="15200"/>
  <c r="FL196" i="15200"/>
  <c r="FL202" i="15200"/>
  <c r="FL197" i="15200"/>
  <c r="FL201" i="15200"/>
  <c r="FL198" i="15200"/>
  <c r="FL199" i="15200"/>
  <c r="FL195" i="15200"/>
  <c r="AV184" i="15200"/>
  <c r="DE184" i="15200"/>
  <c r="IU32" i="15200"/>
  <c r="IU33" i="15200"/>
  <c r="IU30" i="15200"/>
  <c r="MD30" i="15200"/>
  <c r="KX30" i="15200"/>
  <c r="IP32" i="15200"/>
  <c r="CD30" i="15200"/>
  <c r="BT31" i="15200"/>
  <c r="PM32" i="15200"/>
  <c r="DA32" i="15200"/>
  <c r="LI30" i="15200"/>
  <c r="LI31" i="15200"/>
  <c r="LI33" i="15200"/>
  <c r="LD196" i="15200"/>
  <c r="LD200" i="15200"/>
  <c r="LD199" i="15200"/>
  <c r="LD201" i="15200"/>
  <c r="LD195" i="15200"/>
  <c r="LD202" i="15200"/>
  <c r="LD198" i="15200"/>
  <c r="LD197" i="15200"/>
  <c r="JH200" i="15200"/>
  <c r="JH196" i="15200"/>
  <c r="JH202" i="15200"/>
  <c r="JH199" i="15200"/>
  <c r="JH198" i="15200"/>
  <c r="JH201" i="15200"/>
  <c r="JH197" i="15200"/>
  <c r="JH195" i="15200"/>
  <c r="FP183" i="15200"/>
  <c r="BL184" i="15200"/>
  <c r="QC196" i="15200"/>
  <c r="QC200" i="15200"/>
  <c r="QC197" i="15200"/>
  <c r="LQ33" i="15200"/>
  <c r="BI202" i="15200"/>
  <c r="M182" i="15200"/>
  <c r="SA197" i="15200"/>
  <c r="SA202" i="15200"/>
  <c r="SA199" i="15200"/>
  <c r="SA201" i="15200"/>
  <c r="SA196" i="15200"/>
  <c r="SA200" i="15200"/>
  <c r="SA195" i="15200"/>
  <c r="SA198" i="15200"/>
  <c r="HW182" i="15200"/>
  <c r="EQ183" i="15200"/>
  <c r="AO31" i="15200"/>
  <c r="GX202" i="15200"/>
  <c r="GX201" i="15200"/>
  <c r="GX198" i="15200"/>
  <c r="GX196" i="15200"/>
  <c r="GX197" i="15200"/>
  <c r="GX200" i="15200"/>
  <c r="GX199" i="15200"/>
  <c r="GX195" i="15200"/>
  <c r="DF182" i="15200"/>
  <c r="QO198" i="15200"/>
  <c r="GW200" i="15200"/>
  <c r="KO195" i="15200"/>
  <c r="KO196" i="15200"/>
  <c r="K182" i="15200"/>
  <c r="DZ182" i="15200"/>
  <c r="AM187" i="15200"/>
  <c r="AM20" i="15200"/>
  <c r="GG199" i="15200"/>
  <c r="GG195" i="15200"/>
  <c r="GG198" i="15200"/>
  <c r="GG197" i="15200"/>
  <c r="GG201" i="15200"/>
  <c r="GG196" i="15200"/>
  <c r="GG202" i="15200"/>
  <c r="GG200" i="15200"/>
  <c r="DA184" i="15200"/>
  <c r="AL187" i="15200"/>
  <c r="AL20" i="15200"/>
  <c r="GR182" i="15200"/>
  <c r="BP200" i="15200"/>
  <c r="BP199" i="15200"/>
  <c r="BP196" i="15200"/>
  <c r="BP201" i="15200"/>
  <c r="BP197" i="15200"/>
  <c r="BP202" i="15200"/>
  <c r="BP198" i="15200"/>
  <c r="BP195" i="15200"/>
  <c r="FT31" i="15200"/>
  <c r="OW30" i="15200"/>
  <c r="AK187" i="15200"/>
  <c r="AK20" i="15200"/>
  <c r="BD199" i="15200"/>
  <c r="BD202" i="15200"/>
  <c r="BD195" i="15200"/>
  <c r="BD200" i="15200"/>
  <c r="BD197" i="15200"/>
  <c r="BD196" i="15200"/>
  <c r="BD198" i="15200"/>
  <c r="BD201" i="15200"/>
  <c r="GH187" i="15200"/>
  <c r="GH20" i="15200"/>
  <c r="QI195" i="15200"/>
  <c r="QI201" i="15200"/>
  <c r="QI196" i="15200"/>
  <c r="QI202" i="15200"/>
  <c r="QI199" i="15200"/>
  <c r="QI197" i="15200"/>
  <c r="QI200" i="15200"/>
  <c r="QI198" i="15200"/>
  <c r="G183" i="15200"/>
  <c r="IC202" i="15200"/>
  <c r="IV187" i="15200"/>
  <c r="IV20" i="15200"/>
  <c r="ME32" i="15200"/>
  <c r="EI32" i="15200"/>
  <c r="PV198" i="15200"/>
  <c r="PV202" i="15200"/>
  <c r="PV201" i="15200"/>
  <c r="PV200" i="15200"/>
  <c r="PV197" i="15200"/>
  <c r="PV195" i="15200"/>
  <c r="PV196" i="15200"/>
  <c r="PV199" i="15200"/>
  <c r="NB198" i="15200"/>
  <c r="NB200" i="15200"/>
  <c r="NB197" i="15200"/>
  <c r="NB199" i="15200"/>
  <c r="NB201" i="15200"/>
  <c r="NB195" i="15200"/>
  <c r="NB196" i="15200"/>
  <c r="NB202" i="15200"/>
  <c r="HB198" i="15200"/>
  <c r="HB202" i="15200"/>
  <c r="HB200" i="15200"/>
  <c r="HB201" i="15200"/>
  <c r="HB197" i="15200"/>
  <c r="HB196" i="15200"/>
  <c r="HB199" i="15200"/>
  <c r="HB195" i="15200"/>
  <c r="EH183" i="15200"/>
  <c r="LT31" i="15200"/>
  <c r="CB31" i="15200"/>
  <c r="DP183" i="15200"/>
  <c r="RJ200" i="15200"/>
  <c r="QS202" i="15200"/>
  <c r="QS200" i="15200"/>
  <c r="QS201" i="15200"/>
  <c r="QS197" i="15200"/>
  <c r="QS199" i="15200"/>
  <c r="QS196" i="15200"/>
  <c r="QS195" i="15200"/>
  <c r="QS198" i="15200"/>
  <c r="HY183" i="15200"/>
  <c r="FE199" i="15200"/>
  <c r="FE195" i="15200"/>
  <c r="FE200" i="15200"/>
  <c r="FE196" i="15200"/>
  <c r="FE202" i="15200"/>
  <c r="FE201" i="15200"/>
  <c r="FE197" i="15200"/>
  <c r="FE198" i="15200"/>
  <c r="BY182" i="15200"/>
  <c r="FA182" i="15200"/>
  <c r="AJ187" i="15200"/>
  <c r="AJ20" i="15200"/>
  <c r="CR182" i="15200"/>
  <c r="DG20" i="15200"/>
  <c r="FX182" i="15200"/>
  <c r="PT30" i="15200"/>
  <c r="D30" i="15200"/>
  <c r="HS30" i="15200"/>
  <c r="HS31" i="15200"/>
  <c r="BS32" i="15200"/>
  <c r="BS31" i="15200"/>
  <c r="GP31" i="15200"/>
  <c r="GP33" i="15200"/>
  <c r="GP30" i="15200"/>
  <c r="IV32" i="15200"/>
  <c r="DH32" i="15200"/>
  <c r="AN32" i="15200"/>
  <c r="IL31" i="15200"/>
  <c r="FA184" i="15200"/>
  <c r="OS201" i="15200"/>
  <c r="OS197" i="15200"/>
  <c r="OS196" i="15200"/>
  <c r="OS198" i="15200"/>
  <c r="OS200" i="15200"/>
  <c r="OS199" i="15200"/>
  <c r="OS195" i="15200"/>
  <c r="OS202" i="15200"/>
  <c r="LY198" i="15200"/>
  <c r="KO202" i="15200"/>
  <c r="FY198" i="15200"/>
  <c r="FA200" i="15200"/>
  <c r="DQ184" i="15200"/>
  <c r="BU184" i="15200"/>
  <c r="AK196" i="15200"/>
  <c r="HT184" i="15200"/>
  <c r="EZ182" i="15200"/>
  <c r="CR184" i="15200"/>
  <c r="AJ202" i="15200"/>
  <c r="AJ200" i="15200"/>
  <c r="AJ196" i="15200"/>
  <c r="AJ201" i="15200"/>
  <c r="AJ199" i="15200"/>
  <c r="AJ195" i="15200"/>
  <c r="AJ197" i="15200"/>
  <c r="AJ198" i="15200"/>
  <c r="LC31" i="15200"/>
  <c r="LC32" i="15200"/>
  <c r="LO33" i="15200"/>
  <c r="LO32" i="15200"/>
  <c r="LO30" i="15200"/>
  <c r="II33" i="15200"/>
  <c r="NT32" i="15200"/>
  <c r="PB30" i="15200"/>
  <c r="CX32" i="15200"/>
  <c r="BH33" i="15200"/>
  <c r="PM31" i="15200"/>
  <c r="KW33" i="15200"/>
  <c r="GG31" i="15200"/>
  <c r="DY30" i="15200"/>
  <c r="DY31" i="15200"/>
  <c r="BQ33" i="15200"/>
  <c r="BQ32" i="15200"/>
  <c r="HN31" i="15200"/>
  <c r="HN32" i="15200"/>
  <c r="KX202" i="15200"/>
  <c r="KX200" i="15200"/>
  <c r="KX199" i="15200"/>
  <c r="KX196" i="15200"/>
  <c r="KX201" i="15200"/>
  <c r="KX197" i="15200"/>
  <c r="KX195" i="15200"/>
  <c r="KX198" i="15200"/>
  <c r="MZ201" i="15200"/>
  <c r="MZ197" i="15200"/>
  <c r="MZ196" i="15200"/>
  <c r="MZ199" i="15200"/>
  <c r="MZ195" i="15200"/>
  <c r="MZ202" i="15200"/>
  <c r="MZ200" i="15200"/>
  <c r="MZ198" i="15200"/>
  <c r="IV182" i="15200"/>
  <c r="HL184" i="15200"/>
  <c r="FD184" i="15200"/>
  <c r="DH184" i="15200"/>
  <c r="AZ184" i="15200"/>
  <c r="NI198" i="15200"/>
  <c r="GL197" i="15200"/>
  <c r="GL202" i="15200"/>
  <c r="GL195" i="15200"/>
  <c r="GL198" i="15200"/>
  <c r="GL201" i="15200"/>
  <c r="GL200" i="15200"/>
  <c r="GL196" i="15200"/>
  <c r="GL199" i="15200"/>
  <c r="CT199" i="15200"/>
  <c r="CT202" i="15200"/>
  <c r="CT201" i="15200"/>
  <c r="CT198" i="15200"/>
  <c r="CT211" i="15200" s="1"/>
  <c r="CT200" i="15200"/>
  <c r="CT195" i="15200"/>
  <c r="CT208" i="15200" s="1"/>
  <c r="CT196" i="15200"/>
  <c r="CT209" i="15200" s="1"/>
  <c r="CT197" i="15200"/>
  <c r="CT210" i="15200" s="1"/>
  <c r="CT193" i="15200"/>
  <c r="CT207" i="15200" s="1"/>
  <c r="QO32" i="15200"/>
  <c r="AB33" i="15200"/>
  <c r="KO30" i="15200"/>
  <c r="HS183" i="15200"/>
  <c r="HW183" i="15200"/>
  <c r="GA182" i="15200"/>
  <c r="EQ182" i="15200"/>
  <c r="CI182" i="15200"/>
  <c r="O201" i="15200"/>
  <c r="O197" i="15200"/>
  <c r="O196" i="15200"/>
  <c r="O200" i="15200"/>
  <c r="O199" i="15200"/>
  <c r="O198" i="15200"/>
  <c r="O195" i="15200"/>
  <c r="O202" i="15200"/>
  <c r="RN202" i="15200"/>
  <c r="RN201" i="15200"/>
  <c r="RN197" i="15200"/>
  <c r="RN200" i="15200"/>
  <c r="RN196" i="15200"/>
  <c r="RN195" i="15200"/>
  <c r="RN199" i="15200"/>
  <c r="RN198" i="15200"/>
  <c r="FZ182" i="15200"/>
  <c r="CH184" i="15200"/>
  <c r="OJ31" i="15200"/>
  <c r="HX33" i="15200"/>
  <c r="BL31" i="15200"/>
  <c r="PQ32" i="15200"/>
  <c r="LA32" i="15200"/>
  <c r="EO30" i="15200"/>
  <c r="AM184" i="15200"/>
  <c r="RW32" i="15200"/>
  <c r="EZ183" i="15200"/>
  <c r="JH31" i="15200"/>
  <c r="JH30" i="15200"/>
  <c r="IP184" i="15200"/>
  <c r="AT183" i="15200"/>
  <c r="IJ184" i="15200"/>
  <c r="IH31" i="15200"/>
  <c r="RB33" i="15200"/>
  <c r="LB32" i="15200"/>
  <c r="LB33" i="15200"/>
  <c r="RK30" i="15200"/>
  <c r="OQ30" i="15200"/>
  <c r="LW32" i="15200"/>
  <c r="GU30" i="15200"/>
  <c r="EA30" i="15200"/>
  <c r="BS30" i="15200"/>
  <c r="K30" i="15200"/>
  <c r="OQ202" i="15200"/>
  <c r="OQ196" i="15200"/>
  <c r="OQ200" i="15200"/>
  <c r="OQ199" i="15200"/>
  <c r="OQ201" i="15200"/>
  <c r="OQ198" i="15200"/>
  <c r="OQ195" i="15200"/>
  <c r="OQ197" i="15200"/>
  <c r="IQ202" i="15200"/>
  <c r="IQ195" i="15200"/>
  <c r="IQ201" i="15200"/>
  <c r="IQ197" i="15200"/>
  <c r="IQ210" i="15200" s="1"/>
  <c r="IQ199" i="15200"/>
  <c r="IQ200" i="15200"/>
  <c r="IQ198" i="15200"/>
  <c r="IQ211" i="15200" s="1"/>
  <c r="IQ193" i="15200"/>
  <c r="IQ207" i="15200" s="1"/>
  <c r="IQ196" i="15200"/>
  <c r="GU182" i="15200"/>
  <c r="FK202" i="15200"/>
  <c r="FK201" i="15200"/>
  <c r="FK200" i="15200"/>
  <c r="FK196" i="15200"/>
  <c r="FK199" i="15200"/>
  <c r="FK198" i="15200"/>
  <c r="FK195" i="15200"/>
  <c r="FK197" i="15200"/>
  <c r="CQ184" i="15200"/>
  <c r="AU184" i="15200"/>
  <c r="LV201" i="15200"/>
  <c r="LV196" i="15200"/>
  <c r="LV195" i="15200"/>
  <c r="LV200" i="15200"/>
  <c r="LV202" i="15200"/>
  <c r="LV199" i="15200"/>
  <c r="LV197" i="15200"/>
  <c r="LV198" i="15200"/>
  <c r="HF182" i="15200"/>
  <c r="DZ183" i="15200"/>
  <c r="BF195" i="15200"/>
  <c r="BF200" i="15200"/>
  <c r="BF202" i="15200"/>
  <c r="BF199" i="15200"/>
  <c r="BF198" i="15200"/>
  <c r="BF197" i="15200"/>
  <c r="BF196" i="15200"/>
  <c r="BF201" i="15200"/>
  <c r="CO187" i="15200"/>
  <c r="CO20" i="15200"/>
  <c r="CO182" i="15200"/>
  <c r="U187" i="15200"/>
  <c r="U20" i="15200"/>
  <c r="BT182" i="15200"/>
  <c r="RU199" i="15200"/>
  <c r="RU195" i="15200"/>
  <c r="RU198" i="15200"/>
  <c r="RU202" i="15200"/>
  <c r="RU197" i="15200"/>
  <c r="RU201" i="15200"/>
  <c r="RU200" i="15200"/>
  <c r="RU196" i="15200"/>
  <c r="HE184" i="15200"/>
  <c r="FU184" i="15200"/>
  <c r="EK183" i="15200"/>
  <c r="DA183" i="15200"/>
  <c r="BE184" i="15200"/>
  <c r="U183" i="15200"/>
  <c r="Y196" i="15200"/>
  <c r="EA182" i="15200"/>
  <c r="PL202" i="15200"/>
  <c r="PL201" i="15200"/>
  <c r="PL198" i="15200"/>
  <c r="PL197" i="15200"/>
  <c r="PL200" i="15200"/>
  <c r="PL196" i="15200"/>
  <c r="PL195" i="15200"/>
  <c r="PL199" i="15200"/>
  <c r="OB199" i="15200"/>
  <c r="OB197" i="15200"/>
  <c r="OB196" i="15200"/>
  <c r="OB200" i="15200"/>
  <c r="OB195" i="15200"/>
  <c r="OB202" i="15200"/>
  <c r="OB198" i="15200"/>
  <c r="OB201" i="15200"/>
  <c r="CN187" i="15200"/>
  <c r="CN20" i="15200"/>
  <c r="GR184" i="15200"/>
  <c r="EJ202" i="15200"/>
  <c r="EJ199" i="15200"/>
  <c r="EJ201" i="15200"/>
  <c r="EJ196" i="15200"/>
  <c r="EJ198" i="15200"/>
  <c r="EJ200" i="15200"/>
  <c r="EJ197" i="15200"/>
  <c r="EJ195" i="15200"/>
  <c r="AR182" i="15200"/>
  <c r="GZ182" i="15200"/>
  <c r="DN187" i="15200"/>
  <c r="DN20" i="15200"/>
  <c r="GG20" i="15200"/>
  <c r="GG187" i="15200"/>
  <c r="EC183" i="15200"/>
  <c r="JX202" i="15200"/>
  <c r="JX195" i="15200"/>
  <c r="JX198" i="15200"/>
  <c r="JX197" i="15200"/>
  <c r="JX199" i="15200"/>
  <c r="JX200" i="15200"/>
  <c r="JX196" i="15200"/>
  <c r="JX201" i="15200"/>
  <c r="HD202" i="15200"/>
  <c r="HD195" i="15200"/>
  <c r="HD201" i="15200"/>
  <c r="HD200" i="15200"/>
  <c r="HD198" i="15200"/>
  <c r="HD199" i="15200"/>
  <c r="HD197" i="15200"/>
  <c r="HD196" i="15200"/>
  <c r="DX201" i="15200"/>
  <c r="DX198" i="15200"/>
  <c r="DX195" i="15200"/>
  <c r="DX199" i="15200"/>
  <c r="DX197" i="15200"/>
  <c r="DX200" i="15200"/>
  <c r="DX202" i="15200"/>
  <c r="DX196" i="15200"/>
  <c r="AF182" i="15200"/>
  <c r="IM183" i="15200"/>
  <c r="HC196" i="15200"/>
  <c r="HC200" i="15200"/>
  <c r="HC199" i="15200"/>
  <c r="HC198" i="15200"/>
  <c r="HC193" i="15200"/>
  <c r="HC207" i="15200" s="1"/>
  <c r="HC197" i="15200"/>
  <c r="HC195" i="15200"/>
  <c r="HC202" i="15200"/>
  <c r="HC201" i="15200"/>
  <c r="FS195" i="15200"/>
  <c r="FS198" i="15200"/>
  <c r="FS202" i="15200"/>
  <c r="FS201" i="15200"/>
  <c r="FS197" i="15200"/>
  <c r="FS200" i="15200"/>
  <c r="FS199" i="15200"/>
  <c r="FS196" i="15200"/>
  <c r="EI198" i="15200"/>
  <c r="EI200" i="15200"/>
  <c r="EI196" i="15200"/>
  <c r="EI199" i="15200"/>
  <c r="EI195" i="15200"/>
  <c r="EI202" i="15200"/>
  <c r="EI201" i="15200"/>
  <c r="EI197" i="15200"/>
  <c r="CM184" i="15200"/>
  <c r="BC182" i="15200"/>
  <c r="G182" i="15200"/>
  <c r="BK187" i="15200"/>
  <c r="BK20" i="15200"/>
  <c r="RQ32" i="15200"/>
  <c r="EL20" i="15200"/>
  <c r="EL187" i="15200"/>
  <c r="HE187" i="15200"/>
  <c r="HE20" i="15200"/>
  <c r="HW187" i="15200"/>
  <c r="HW20" i="15200"/>
  <c r="AL184" i="15200"/>
  <c r="N20" i="15200"/>
  <c r="N187" i="15200"/>
  <c r="GB33" i="15200"/>
  <c r="D184" i="15200"/>
  <c r="FG20" i="15200"/>
  <c r="IV184" i="15200"/>
  <c r="GB20" i="15200"/>
  <c r="GB187" i="15200"/>
  <c r="BX187" i="15200"/>
  <c r="BX20" i="15200"/>
  <c r="NO30" i="15200"/>
  <c r="LS30" i="15200"/>
  <c r="JW32" i="15200"/>
  <c r="IA32" i="15200"/>
  <c r="DW32" i="15200"/>
  <c r="JV198" i="15200"/>
  <c r="JV202" i="15200"/>
  <c r="JV200" i="15200"/>
  <c r="JV196" i="15200"/>
  <c r="JV195" i="15200"/>
  <c r="JV199" i="15200"/>
  <c r="JV201" i="15200"/>
  <c r="JV197" i="15200"/>
  <c r="IL198" i="15200"/>
  <c r="IL201" i="15200"/>
  <c r="IL202" i="15200"/>
  <c r="IL195" i="15200"/>
  <c r="IL199" i="15200"/>
  <c r="IL200" i="15200"/>
  <c r="IL197" i="15200"/>
  <c r="IL196" i="15200"/>
  <c r="FF184" i="15200"/>
  <c r="DV183" i="15200"/>
  <c r="CL184" i="15200"/>
  <c r="BB183" i="15200"/>
  <c r="R184" i="15200"/>
  <c r="HY187" i="15200"/>
  <c r="HY20" i="15200"/>
  <c r="GF187" i="15200"/>
  <c r="GF20" i="15200"/>
  <c r="CK187" i="15200"/>
  <c r="CK20" i="15200"/>
  <c r="PL33" i="15200"/>
  <c r="MR33" i="15200"/>
  <c r="JX31" i="15200"/>
  <c r="NM30" i="15200"/>
  <c r="BN20" i="15200"/>
  <c r="MC200" i="15200"/>
  <c r="MC195" i="15200"/>
  <c r="MC196" i="15200"/>
  <c r="MC201" i="15200"/>
  <c r="MC197" i="15200"/>
  <c r="MC199" i="15200"/>
  <c r="MC198" i="15200"/>
  <c r="MC202" i="15200"/>
  <c r="IW184" i="15200"/>
  <c r="HM197" i="15200"/>
  <c r="HM198" i="15200"/>
  <c r="HM202" i="15200"/>
  <c r="HM199" i="15200"/>
  <c r="HM201" i="15200"/>
  <c r="HM196" i="15200"/>
  <c r="HM195" i="15200"/>
  <c r="HM200" i="15200"/>
  <c r="GC196" i="15200"/>
  <c r="GC200" i="15200"/>
  <c r="GC201" i="15200"/>
  <c r="GC199" i="15200"/>
  <c r="GC195" i="15200"/>
  <c r="GC202" i="15200"/>
  <c r="GC198" i="15200"/>
  <c r="GC197" i="15200"/>
  <c r="ES195" i="15200"/>
  <c r="ES202" i="15200"/>
  <c r="ES196" i="15200"/>
  <c r="ES197" i="15200"/>
  <c r="ES198" i="15200"/>
  <c r="ES200" i="15200"/>
  <c r="ES199" i="15200"/>
  <c r="ES201" i="15200"/>
  <c r="DI195" i="15200"/>
  <c r="DI202" i="15200"/>
  <c r="DI198" i="15200"/>
  <c r="DI197" i="15200"/>
  <c r="DI196" i="15200"/>
  <c r="DI199" i="15200"/>
  <c r="DI201" i="15200"/>
  <c r="DI200" i="15200"/>
  <c r="BY183" i="15200"/>
  <c r="CS187" i="15200"/>
  <c r="CS20" i="15200"/>
  <c r="EP191" i="15200"/>
  <c r="EP189" i="15200"/>
  <c r="EP190" i="15200" s="1"/>
  <c r="FF187" i="15200"/>
  <c r="FF20" i="15200"/>
  <c r="DC191" i="15200"/>
  <c r="DC193" i="15200" s="1"/>
  <c r="DC189" i="15200"/>
  <c r="DC190" i="15200" s="1"/>
  <c r="DJ20" i="15200"/>
  <c r="DJ187" i="15200"/>
  <c r="CG20" i="15200"/>
  <c r="CW187" i="15200"/>
  <c r="CW20" i="15200"/>
  <c r="IR183" i="15200"/>
  <c r="HA187" i="15200"/>
  <c r="HA20" i="15200"/>
  <c r="EF189" i="15200"/>
  <c r="EF190" i="15200" s="1"/>
  <c r="EF191" i="15200"/>
  <c r="EF193" i="15200" s="1"/>
  <c r="IW187" i="15200"/>
  <c r="IW20" i="15200"/>
  <c r="AO187" i="15200"/>
  <c r="AO20" i="15200"/>
  <c r="BE20" i="15200"/>
  <c r="DV187" i="15200"/>
  <c r="DV20" i="15200"/>
  <c r="C211" i="15200" l="1"/>
  <c r="Z23" i="15200"/>
  <c r="HR23" i="15200"/>
  <c r="AN23" i="15200"/>
  <c r="BR208" i="15200"/>
  <c r="BR211" i="15200"/>
  <c r="BC208" i="15200"/>
  <c r="BS207" i="15200"/>
  <c r="C208" i="15200"/>
  <c r="AQ23" i="15200"/>
  <c r="C210" i="15200"/>
  <c r="HY23" i="15200"/>
  <c r="IS207" i="15200"/>
  <c r="II23" i="15200"/>
  <c r="S209" i="15200"/>
  <c r="BC211" i="15200"/>
  <c r="S210" i="15200"/>
  <c r="S211" i="15200"/>
  <c r="GS207" i="15200"/>
  <c r="BC210" i="15200"/>
  <c r="BO207" i="15200"/>
  <c r="DG207" i="15200"/>
  <c r="DT207" i="15200"/>
  <c r="AM23" i="15200"/>
  <c r="BC209" i="15200"/>
  <c r="S207" i="15200"/>
  <c r="ED207" i="15200"/>
  <c r="S208" i="15200"/>
  <c r="DS209" i="15200"/>
  <c r="BC207" i="15200"/>
  <c r="DT209" i="15200"/>
  <c r="BO208" i="15200"/>
  <c r="ED210" i="15200"/>
  <c r="EF207" i="15200"/>
  <c r="AE208" i="15200"/>
  <c r="DT208" i="15200"/>
  <c r="BO211" i="15200"/>
  <c r="BS208" i="15200"/>
  <c r="AD211" i="15200"/>
  <c r="EP211" i="15200"/>
  <c r="AE210" i="15200"/>
  <c r="EP209" i="15200"/>
  <c r="BO210" i="15200"/>
  <c r="EF211" i="15200"/>
  <c r="BE209" i="15200"/>
  <c r="C209" i="15200"/>
  <c r="BS211" i="15200"/>
  <c r="EF209" i="15200"/>
  <c r="FD209" i="15200"/>
  <c r="EE208" i="15200"/>
  <c r="GQ209" i="15200"/>
  <c r="FP211" i="15200"/>
  <c r="AD210" i="15200"/>
  <c r="GQ211" i="15200"/>
  <c r="AE207" i="15200"/>
  <c r="AD208" i="15200"/>
  <c r="DG209" i="15200"/>
  <c r="FG209" i="15200"/>
  <c r="BS210" i="15200"/>
  <c r="GQ208" i="15200"/>
  <c r="BE208" i="15200"/>
  <c r="AE209" i="15200"/>
  <c r="DT211" i="15200"/>
  <c r="BS209" i="15200"/>
  <c r="DF212" i="15200"/>
  <c r="DC207" i="15200"/>
  <c r="EP208" i="15200"/>
  <c r="DC210" i="15200"/>
  <c r="ED208" i="15200"/>
  <c r="GQ207" i="15200"/>
  <c r="CK191" i="15200"/>
  <c r="CK210" i="15200" s="1"/>
  <c r="CK189" i="15200"/>
  <c r="CK190" i="15200" s="1"/>
  <c r="CK209" i="15200" s="1"/>
  <c r="CL189" i="15200"/>
  <c r="CL190" i="15200" s="1"/>
  <c r="CL191" i="15200"/>
  <c r="BQ189" i="15200"/>
  <c r="BQ190" i="15200" s="1"/>
  <c r="BQ191" i="15200"/>
  <c r="DZ189" i="15200"/>
  <c r="DZ190" i="15200" s="1"/>
  <c r="DZ191" i="15200"/>
  <c r="DR213" i="15200"/>
  <c r="DR212" i="15200"/>
  <c r="BN213" i="15200"/>
  <c r="BN212" i="15200"/>
  <c r="FT207" i="15200"/>
  <c r="GS210" i="15200"/>
  <c r="FF189" i="15200"/>
  <c r="FF190" i="15200" s="1"/>
  <c r="FF191" i="15200"/>
  <c r="HY191" i="15200"/>
  <c r="HY189" i="15200"/>
  <c r="HY190" i="15200" s="1"/>
  <c r="DG210" i="15200"/>
  <c r="IC191" i="15200"/>
  <c r="IC189" i="15200"/>
  <c r="IC190" i="15200" s="1"/>
  <c r="O208" i="15200"/>
  <c r="R189" i="15200"/>
  <c r="R190" i="15200" s="1"/>
  <c r="R191" i="15200"/>
  <c r="R209" i="15200" s="1"/>
  <c r="DS210" i="15200"/>
  <c r="IS213" i="15200"/>
  <c r="IS212" i="15200"/>
  <c r="FL191" i="15200"/>
  <c r="FL189" i="15200"/>
  <c r="FL190" i="15200" s="1"/>
  <c r="FL208" i="15200" s="1"/>
  <c r="CK208" i="15200"/>
  <c r="ED209" i="15200"/>
  <c r="BU189" i="15200"/>
  <c r="BU190" i="15200" s="1"/>
  <c r="BU191" i="15200"/>
  <c r="AC189" i="15200"/>
  <c r="AC190" i="15200" s="1"/>
  <c r="AC191" i="15200"/>
  <c r="CH189" i="15200"/>
  <c r="CH190" i="15200" s="1"/>
  <c r="CH191" i="15200"/>
  <c r="GR189" i="15200"/>
  <c r="GR190" i="15200" s="1"/>
  <c r="GR210" i="15200" s="1"/>
  <c r="GR191" i="15200"/>
  <c r="BX191" i="15200"/>
  <c r="BX210" i="15200" s="1"/>
  <c r="BX189" i="15200"/>
  <c r="BX190" i="15200" s="1"/>
  <c r="BX211" i="15200" s="1"/>
  <c r="N191" i="15200"/>
  <c r="N189" i="15200"/>
  <c r="N190" i="15200" s="1"/>
  <c r="IQ208" i="15200"/>
  <c r="O211" i="15200"/>
  <c r="GH189" i="15200"/>
  <c r="GH190" i="15200" s="1"/>
  <c r="GH191" i="15200"/>
  <c r="AK191" i="15200"/>
  <c r="AK189" i="15200"/>
  <c r="AK190" i="15200" s="1"/>
  <c r="FD210" i="15200"/>
  <c r="CR191" i="15200"/>
  <c r="CR189" i="15200"/>
  <c r="CR190" i="15200" s="1"/>
  <c r="HV189" i="15200"/>
  <c r="HV190" i="15200" s="1"/>
  <c r="HV210" i="15200" s="1"/>
  <c r="HV191" i="15200"/>
  <c r="J191" i="15200"/>
  <c r="J189" i="15200"/>
  <c r="J190" i="15200" s="1"/>
  <c r="J209" i="15200" s="1"/>
  <c r="Z191" i="15200"/>
  <c r="Z189" i="15200"/>
  <c r="Z190" i="15200" s="1"/>
  <c r="HF189" i="15200"/>
  <c r="HF190" i="15200" s="1"/>
  <c r="HF191" i="15200"/>
  <c r="BH189" i="15200"/>
  <c r="BH190" i="15200" s="1"/>
  <c r="BH191" i="15200"/>
  <c r="BH211" i="15200" s="1"/>
  <c r="GK191" i="15200"/>
  <c r="GK189" i="15200"/>
  <c r="GK190" i="15200" s="1"/>
  <c r="AT210" i="15200"/>
  <c r="EB191" i="15200"/>
  <c r="EB189" i="15200"/>
  <c r="EB190" i="15200" s="1"/>
  <c r="BV191" i="15200"/>
  <c r="BV209" i="15200" s="1"/>
  <c r="BV189" i="15200"/>
  <c r="BV190" i="15200" s="1"/>
  <c r="IX189" i="15200"/>
  <c r="IX190" i="15200" s="1"/>
  <c r="IX191" i="15200"/>
  <c r="IN191" i="15200"/>
  <c r="IN210" i="15200" s="1"/>
  <c r="IN189" i="15200"/>
  <c r="IN190" i="15200" s="1"/>
  <c r="EV189" i="15200"/>
  <c r="EV190" i="15200" s="1"/>
  <c r="EV191" i="15200"/>
  <c r="BN193" i="15200"/>
  <c r="BN207" i="15200" s="1"/>
  <c r="DR210" i="15200"/>
  <c r="EO191" i="15200"/>
  <c r="EO210" i="15200" s="1"/>
  <c r="EO189" i="15200"/>
  <c r="EO190" i="15200" s="1"/>
  <c r="F189" i="15200"/>
  <c r="F190" i="15200" s="1"/>
  <c r="F191" i="15200"/>
  <c r="DU189" i="15200"/>
  <c r="DU190" i="15200" s="1"/>
  <c r="DU191" i="15200"/>
  <c r="FT209" i="15200"/>
  <c r="HQ191" i="15200"/>
  <c r="HQ189" i="15200"/>
  <c r="HQ190" i="15200" s="1"/>
  <c r="BE213" i="15200"/>
  <c r="BE212" i="15200"/>
  <c r="BG191" i="15200"/>
  <c r="BG211" i="15200" s="1"/>
  <c r="BG189" i="15200"/>
  <c r="BG190" i="15200" s="1"/>
  <c r="IE191" i="15200"/>
  <c r="IE189" i="15200"/>
  <c r="IE190" i="15200" s="1"/>
  <c r="GW189" i="15200"/>
  <c r="GW190" i="15200" s="1"/>
  <c r="GW191" i="15200"/>
  <c r="DC209" i="15200"/>
  <c r="EE209" i="15200"/>
  <c r="IG209" i="15200"/>
  <c r="EF210" i="15200"/>
  <c r="HZ189" i="15200"/>
  <c r="HZ190" i="15200" s="1"/>
  <c r="HZ191" i="15200"/>
  <c r="IZ189" i="15200"/>
  <c r="IZ190" i="15200" s="1"/>
  <c r="IZ191" i="15200"/>
  <c r="GQ210" i="15200"/>
  <c r="EZ191" i="15200"/>
  <c r="EZ210" i="15200" s="1"/>
  <c r="EZ189" i="15200"/>
  <c r="EZ190" i="15200" s="1"/>
  <c r="BE210" i="15200"/>
  <c r="IG213" i="15200"/>
  <c r="IU211" i="15200"/>
  <c r="V191" i="15200"/>
  <c r="V189" i="15200"/>
  <c r="V190" i="15200" s="1"/>
  <c r="FT212" i="15200"/>
  <c r="AU191" i="15200"/>
  <c r="AU189" i="15200"/>
  <c r="AU190" i="15200" s="1"/>
  <c r="BL189" i="15200"/>
  <c r="BL190" i="15200" s="1"/>
  <c r="BL191" i="15200"/>
  <c r="IK189" i="15200"/>
  <c r="IK190" i="15200" s="1"/>
  <c r="IK191" i="15200"/>
  <c r="AZ191" i="15200"/>
  <c r="AZ189" i="15200"/>
  <c r="AZ190" i="15200" s="1"/>
  <c r="ID191" i="15200"/>
  <c r="ID208" i="15200" s="1"/>
  <c r="ID189" i="15200"/>
  <c r="ID190" i="15200" s="1"/>
  <c r="IU213" i="15200"/>
  <c r="IU212" i="15200"/>
  <c r="GF191" i="15200"/>
  <c r="GF189" i="15200"/>
  <c r="GF190" i="15200" s="1"/>
  <c r="DQ189" i="15200"/>
  <c r="DQ190" i="15200" s="1"/>
  <c r="DQ191" i="15200"/>
  <c r="IW191" i="15200"/>
  <c r="IW208" i="15200" s="1"/>
  <c r="IW189" i="15200"/>
  <c r="IW190" i="15200" s="1"/>
  <c r="AN191" i="15200"/>
  <c r="AN189" i="15200"/>
  <c r="AN190" i="15200" s="1"/>
  <c r="IA191" i="15200"/>
  <c r="IA189" i="15200"/>
  <c r="IA190" i="15200" s="1"/>
  <c r="EQ210" i="15200"/>
  <c r="GM191" i="15200"/>
  <c r="GM209" i="15200" s="1"/>
  <c r="GM189" i="15200"/>
  <c r="GM190" i="15200" s="1"/>
  <c r="CL211" i="15200"/>
  <c r="IU193" i="15200"/>
  <c r="IU207" i="15200" s="1"/>
  <c r="AL191" i="15200"/>
  <c r="AL189" i="15200"/>
  <c r="AL190" i="15200" s="1"/>
  <c r="GM208" i="15200"/>
  <c r="HM191" i="15200"/>
  <c r="HM189" i="15200"/>
  <c r="HM190" i="15200" s="1"/>
  <c r="HM208" i="15200" s="1"/>
  <c r="FP209" i="15200"/>
  <c r="D191" i="15200"/>
  <c r="D189" i="15200"/>
  <c r="D190" i="15200" s="1"/>
  <c r="HQ211" i="15200"/>
  <c r="DR193" i="15200"/>
  <c r="DR207" i="15200" s="1"/>
  <c r="IZ209" i="15200"/>
  <c r="AC208" i="15200"/>
  <c r="DO191" i="15200"/>
  <c r="DO189" i="15200"/>
  <c r="DO190" i="15200" s="1"/>
  <c r="DM191" i="15200"/>
  <c r="DM189" i="15200"/>
  <c r="DM190" i="15200" s="1"/>
  <c r="IU210" i="15200"/>
  <c r="FG208" i="15200"/>
  <c r="M191" i="15200"/>
  <c r="M189" i="15200"/>
  <c r="M190" i="15200" s="1"/>
  <c r="IT191" i="15200"/>
  <c r="IT189" i="15200"/>
  <c r="IT190" i="15200" s="1"/>
  <c r="HP191" i="15200"/>
  <c r="HP189" i="15200"/>
  <c r="HP190" i="15200" s="1"/>
  <c r="CW191" i="15200"/>
  <c r="CW189" i="15200"/>
  <c r="CW190" i="15200" s="1"/>
  <c r="EP213" i="15200"/>
  <c r="EP212" i="15200"/>
  <c r="GB191" i="15200"/>
  <c r="GB189" i="15200"/>
  <c r="GB190" i="15200" s="1"/>
  <c r="U189" i="15200"/>
  <c r="U190" i="15200" s="1"/>
  <c r="U191" i="15200"/>
  <c r="U209" i="15200" s="1"/>
  <c r="AE212" i="15200"/>
  <c r="AE213" i="15200"/>
  <c r="FS189" i="15200"/>
  <c r="FS190" i="15200" s="1"/>
  <c r="FS210" i="15200" s="1"/>
  <c r="FS191" i="15200"/>
  <c r="GS211" i="15200"/>
  <c r="BS212" i="15200"/>
  <c r="BS213" i="15200"/>
  <c r="FZ191" i="15200"/>
  <c r="FZ189" i="15200"/>
  <c r="FZ190" i="15200" s="1"/>
  <c r="EM191" i="15200"/>
  <c r="EM189" i="15200"/>
  <c r="EM190" i="15200" s="1"/>
  <c r="HT189" i="15200"/>
  <c r="HT190" i="15200" s="1"/>
  <c r="HT208" i="15200" s="1"/>
  <c r="HT191" i="15200"/>
  <c r="BN208" i="15200"/>
  <c r="HF209" i="15200"/>
  <c r="I191" i="15200"/>
  <c r="I189" i="15200"/>
  <c r="I190" i="15200" s="1"/>
  <c r="EA191" i="15200"/>
  <c r="EA189" i="15200"/>
  <c r="EA190" i="15200" s="1"/>
  <c r="AC211" i="15200"/>
  <c r="BB191" i="15200"/>
  <c r="BB189" i="15200"/>
  <c r="BB190" i="15200" s="1"/>
  <c r="BB210" i="15200" s="1"/>
  <c r="GY191" i="15200"/>
  <c r="GY189" i="15200"/>
  <c r="GY190" i="15200" s="1"/>
  <c r="DC208" i="15200"/>
  <c r="IK208" i="15200"/>
  <c r="EB210" i="15200"/>
  <c r="BJ191" i="15200"/>
  <c r="BJ189" i="15200"/>
  <c r="BJ190" i="15200" s="1"/>
  <c r="IG207" i="15200"/>
  <c r="S212" i="15200"/>
  <c r="S213" i="15200"/>
  <c r="HG213" i="15200"/>
  <c r="HG212" i="15200"/>
  <c r="IX208" i="15200"/>
  <c r="HX189" i="15200"/>
  <c r="HX190" i="15200" s="1"/>
  <c r="HX191" i="15200"/>
  <c r="EG189" i="15200"/>
  <c r="EG190" i="15200" s="1"/>
  <c r="EG191" i="15200"/>
  <c r="EH189" i="15200"/>
  <c r="EH190" i="15200" s="1"/>
  <c r="EH208" i="15200" s="1"/>
  <c r="EH191" i="15200"/>
  <c r="DA191" i="15200"/>
  <c r="DA189" i="15200"/>
  <c r="DA190" i="15200" s="1"/>
  <c r="BE193" i="15200"/>
  <c r="BE207" i="15200" s="1"/>
  <c r="AB213" i="15200"/>
  <c r="AB193" i="15200"/>
  <c r="AB207" i="15200" s="1"/>
  <c r="AB212" i="15200"/>
  <c r="AX191" i="15200"/>
  <c r="AX189" i="15200"/>
  <c r="AX190" i="15200" s="1"/>
  <c r="GJ191" i="15200"/>
  <c r="GJ189" i="15200"/>
  <c r="GJ190" i="15200" s="1"/>
  <c r="GJ210" i="15200" s="1"/>
  <c r="GU191" i="15200"/>
  <c r="GU189" i="15200"/>
  <c r="GU190" i="15200" s="1"/>
  <c r="GD189" i="15200"/>
  <c r="GD190" i="15200" s="1"/>
  <c r="GD210" i="15200" s="1"/>
  <c r="GD191" i="15200"/>
  <c r="M209" i="15200"/>
  <c r="FH191" i="15200"/>
  <c r="FH189" i="15200"/>
  <c r="FH190" i="15200" s="1"/>
  <c r="BZ189" i="15200"/>
  <c r="BZ190" i="15200" s="1"/>
  <c r="BZ191" i="15200"/>
  <c r="HE189" i="15200"/>
  <c r="HE190" i="15200" s="1"/>
  <c r="HE191" i="15200"/>
  <c r="HC211" i="15200"/>
  <c r="FM189" i="15200"/>
  <c r="FM190" i="15200" s="1"/>
  <c r="FM191" i="15200"/>
  <c r="IY191" i="15200"/>
  <c r="IY210" i="15200" s="1"/>
  <c r="IY189" i="15200"/>
  <c r="IY190" i="15200" s="1"/>
  <c r="FR189" i="15200"/>
  <c r="FR190" i="15200" s="1"/>
  <c r="FR191" i="15200"/>
  <c r="BN211" i="15200"/>
  <c r="HH191" i="15200"/>
  <c r="HH189" i="15200"/>
  <c r="HH190" i="15200" s="1"/>
  <c r="FA191" i="15200"/>
  <c r="FA189" i="15200"/>
  <c r="FA190" i="15200" s="1"/>
  <c r="CI191" i="15200"/>
  <c r="CI189" i="15200"/>
  <c r="CI190" i="15200" s="1"/>
  <c r="IA211" i="15200"/>
  <c r="AN211" i="15200"/>
  <c r="HU189" i="15200"/>
  <c r="HU190" i="15200" s="1"/>
  <c r="HU191" i="15200"/>
  <c r="HU210" i="15200" s="1"/>
  <c r="DC213" i="15200"/>
  <c r="DC212" i="15200"/>
  <c r="BB208" i="15200"/>
  <c r="EC191" i="15200"/>
  <c r="EC189" i="15200"/>
  <c r="EC190" i="15200" s="1"/>
  <c r="DY191" i="15200"/>
  <c r="DY189" i="15200"/>
  <c r="DY190" i="15200" s="1"/>
  <c r="DY211" i="15200" s="1"/>
  <c r="EQ213" i="15200"/>
  <c r="EQ212" i="15200"/>
  <c r="IB191" i="15200"/>
  <c r="IB189" i="15200"/>
  <c r="IB190" i="15200" s="1"/>
  <c r="EE212" i="15200"/>
  <c r="EE213" i="15200"/>
  <c r="ED212" i="15200"/>
  <c r="ED213" i="15200"/>
  <c r="CB191" i="15200"/>
  <c r="CB189" i="15200"/>
  <c r="CB190" i="15200" s="1"/>
  <c r="CB211" i="15200" s="1"/>
  <c r="CG193" i="15200"/>
  <c r="CG207" i="15200" s="1"/>
  <c r="CG212" i="15200"/>
  <c r="CG213" i="15200"/>
  <c r="IZ211" i="15200"/>
  <c r="GI191" i="15200"/>
  <c r="GI189" i="15200"/>
  <c r="GI190" i="15200" s="1"/>
  <c r="DH189" i="15200"/>
  <c r="DH190" i="15200" s="1"/>
  <c r="DH191" i="15200"/>
  <c r="DH210" i="15200" s="1"/>
  <c r="FD213" i="15200"/>
  <c r="FD212" i="15200"/>
  <c r="FD193" i="15200"/>
  <c r="FD207" i="15200" s="1"/>
  <c r="DB191" i="15200"/>
  <c r="DB189" i="15200"/>
  <c r="DB190" i="15200" s="1"/>
  <c r="DB211" i="15200" s="1"/>
  <c r="DX191" i="15200"/>
  <c r="DX210" i="15200" s="1"/>
  <c r="DX189" i="15200"/>
  <c r="DX190" i="15200" s="1"/>
  <c r="ET189" i="15200"/>
  <c r="ET190" i="15200" s="1"/>
  <c r="ET191" i="15200"/>
  <c r="ET210" i="15200" s="1"/>
  <c r="IJ189" i="15200"/>
  <c r="IJ190" i="15200" s="1"/>
  <c r="IJ191" i="15200"/>
  <c r="IJ211" i="15200" s="1"/>
  <c r="EI189" i="15200"/>
  <c r="EI190" i="15200" s="1"/>
  <c r="EI191" i="15200"/>
  <c r="FN189" i="15200"/>
  <c r="FN190" i="15200" s="1"/>
  <c r="FN191" i="15200"/>
  <c r="FN209" i="15200" s="1"/>
  <c r="IE209" i="15200"/>
  <c r="IN211" i="15200"/>
  <c r="FI189" i="15200"/>
  <c r="FI190" i="15200" s="1"/>
  <c r="FI191" i="15200"/>
  <c r="GL191" i="15200"/>
  <c r="GL189" i="15200"/>
  <c r="GL190" i="15200" s="1"/>
  <c r="HC209" i="15200"/>
  <c r="DS212" i="15200"/>
  <c r="DS193" i="15200"/>
  <c r="DS207" i="15200" s="1"/>
  <c r="DS213" i="15200"/>
  <c r="IM189" i="15200"/>
  <c r="IM190" i="15200" s="1"/>
  <c r="IM191" i="15200"/>
  <c r="IM208" i="15200" s="1"/>
  <c r="HQ210" i="15200"/>
  <c r="Z211" i="15200"/>
  <c r="FT208" i="15200"/>
  <c r="ER189" i="15200"/>
  <c r="ER190" i="15200" s="1"/>
  <c r="ER191" i="15200"/>
  <c r="ER211" i="15200" s="1"/>
  <c r="P189" i="15200"/>
  <c r="P190" i="15200" s="1"/>
  <c r="P191" i="15200"/>
  <c r="P209" i="15200" s="1"/>
  <c r="O213" i="15200"/>
  <c r="O212" i="15200"/>
  <c r="EV211" i="15200"/>
  <c r="HK191" i="15200"/>
  <c r="HK189" i="15200"/>
  <c r="HK190" i="15200" s="1"/>
  <c r="BH208" i="15200"/>
  <c r="CV191" i="15200"/>
  <c r="CV211" i="15200" s="1"/>
  <c r="CV189" i="15200"/>
  <c r="CV190" i="15200" s="1"/>
  <c r="BK191" i="15200"/>
  <c r="BK189" i="15200"/>
  <c r="BK190" i="15200" s="1"/>
  <c r="FG213" i="15200"/>
  <c r="FG212" i="15200"/>
  <c r="AB211" i="15200"/>
  <c r="BN209" i="15200"/>
  <c r="II189" i="15200"/>
  <c r="II190" i="15200" s="1"/>
  <c r="II191" i="15200"/>
  <c r="G191" i="15200"/>
  <c r="G189" i="15200"/>
  <c r="G190" i="15200" s="1"/>
  <c r="FJ189" i="15200"/>
  <c r="FJ190" i="15200" s="1"/>
  <c r="FJ191" i="15200"/>
  <c r="AV191" i="15200"/>
  <c r="AV189" i="15200"/>
  <c r="AV190" i="15200" s="1"/>
  <c r="CZ191" i="15200"/>
  <c r="CZ189" i="15200"/>
  <c r="CZ190" i="15200" s="1"/>
  <c r="DC211" i="15200"/>
  <c r="FG211" i="15200"/>
  <c r="EE193" i="15200"/>
  <c r="EE207" i="15200" s="1"/>
  <c r="GQ212" i="15200"/>
  <c r="GQ213" i="15200"/>
  <c r="DS208" i="15200"/>
  <c r="EF208" i="15200"/>
  <c r="BH209" i="15200"/>
  <c r="CY191" i="15200"/>
  <c r="CY189" i="15200"/>
  <c r="CY190" i="15200" s="1"/>
  <c r="IB210" i="15200"/>
  <c r="EX191" i="15200"/>
  <c r="EX189" i="15200"/>
  <c r="EX190" i="15200" s="1"/>
  <c r="DB209" i="15200"/>
  <c r="DJ189" i="15200"/>
  <c r="DJ190" i="15200" s="1"/>
  <c r="DJ191" i="15200"/>
  <c r="CS191" i="15200"/>
  <c r="CS189" i="15200"/>
  <c r="CS190" i="15200" s="1"/>
  <c r="O193" i="15200"/>
  <c r="O207" i="15200" s="1"/>
  <c r="GO189" i="15200"/>
  <c r="GO190" i="15200" s="1"/>
  <c r="GO191" i="15200"/>
  <c r="GO210" i="15200" s="1"/>
  <c r="FK191" i="15200"/>
  <c r="FK189" i="15200"/>
  <c r="FK190" i="15200" s="1"/>
  <c r="GC191" i="15200"/>
  <c r="GC189" i="15200"/>
  <c r="GC190" i="15200" s="1"/>
  <c r="DK191" i="15200"/>
  <c r="DK189" i="15200"/>
  <c r="DK190" i="15200" s="1"/>
  <c r="IO191" i="15200"/>
  <c r="IO189" i="15200"/>
  <c r="IO190" i="15200" s="1"/>
  <c r="IY211" i="15200"/>
  <c r="FP210" i="15200"/>
  <c r="FT211" i="15200"/>
  <c r="C213" i="15200"/>
  <c r="C212" i="15200"/>
  <c r="HN189" i="15200"/>
  <c r="HN190" i="15200" s="1"/>
  <c r="HN191" i="15200"/>
  <c r="HN208" i="15200" s="1"/>
  <c r="BW191" i="15200"/>
  <c r="BW209" i="15200" s="1"/>
  <c r="BW189" i="15200"/>
  <c r="BW190" i="15200" s="1"/>
  <c r="T189" i="15200"/>
  <c r="T190" i="15200" s="1"/>
  <c r="T191" i="15200"/>
  <c r="CE191" i="15200"/>
  <c r="CE209" i="15200" s="1"/>
  <c r="CE189" i="15200"/>
  <c r="CE190" i="15200" s="1"/>
  <c r="BA191" i="15200"/>
  <c r="BA189" i="15200"/>
  <c r="BA190" i="15200" s="1"/>
  <c r="BA210" i="15200" s="1"/>
  <c r="EV208" i="15200"/>
  <c r="BM189" i="15200"/>
  <c r="BM190" i="15200" s="1"/>
  <c r="BM191" i="15200"/>
  <c r="FG193" i="15200"/>
  <c r="FG207" i="15200" s="1"/>
  <c r="GE191" i="15200"/>
  <c r="GE189" i="15200"/>
  <c r="GE190" i="15200" s="1"/>
  <c r="IG210" i="15200"/>
  <c r="H189" i="15200"/>
  <c r="H190" i="15200" s="1"/>
  <c r="H191" i="15200"/>
  <c r="IE208" i="15200"/>
  <c r="FD208" i="15200"/>
  <c r="HC208" i="15200"/>
  <c r="GG191" i="15200"/>
  <c r="GG189" i="15200"/>
  <c r="GG190" i="15200" s="1"/>
  <c r="CO191" i="15200"/>
  <c r="CO189" i="15200"/>
  <c r="CO190" i="15200" s="1"/>
  <c r="O209" i="15200"/>
  <c r="IV189" i="15200"/>
  <c r="IV190" i="15200" s="1"/>
  <c r="IV191" i="15200"/>
  <c r="FX189" i="15200"/>
  <c r="FX190" i="15200" s="1"/>
  <c r="FX191" i="15200"/>
  <c r="CP189" i="15200"/>
  <c r="CP190" i="15200" s="1"/>
  <c r="CP191" i="15200"/>
  <c r="GM211" i="15200"/>
  <c r="IS211" i="15200"/>
  <c r="AW191" i="15200"/>
  <c r="AW189" i="15200"/>
  <c r="AW190" i="15200" s="1"/>
  <c r="AE211" i="15200"/>
  <c r="GS208" i="15200"/>
  <c r="EP193" i="15200"/>
  <c r="EP207" i="15200" s="1"/>
  <c r="AD213" i="15200"/>
  <c r="AD212" i="15200"/>
  <c r="DD189" i="15200"/>
  <c r="DD190" i="15200" s="1"/>
  <c r="DD191" i="15200"/>
  <c r="GV189" i="15200"/>
  <c r="GV190" i="15200" s="1"/>
  <c r="GV191" i="15200"/>
  <c r="IW210" i="15200"/>
  <c r="FF208" i="15200"/>
  <c r="FD211" i="15200"/>
  <c r="AG189" i="15200"/>
  <c r="AG190" i="15200" s="1"/>
  <c r="AG191" i="15200"/>
  <c r="EQ208" i="15200"/>
  <c r="FP208" i="15200"/>
  <c r="AD209" i="15200"/>
  <c r="BN210" i="15200"/>
  <c r="DU209" i="15200"/>
  <c r="EU189" i="15200"/>
  <c r="EU190" i="15200" s="1"/>
  <c r="EU191" i="15200"/>
  <c r="FT210" i="15200"/>
  <c r="C193" i="15200"/>
  <c r="C207" i="15200" s="1"/>
  <c r="CD191" i="15200"/>
  <c r="CD189" i="15200"/>
  <c r="CD190" i="15200" s="1"/>
  <c r="AP189" i="15200"/>
  <c r="AP190" i="15200" s="1"/>
  <c r="AP191" i="15200"/>
  <c r="AI191" i="15200"/>
  <c r="AI189" i="15200"/>
  <c r="AI190" i="15200" s="1"/>
  <c r="BO209" i="15200"/>
  <c r="DG208" i="15200"/>
  <c r="BR210" i="15200"/>
  <c r="CG210" i="15200"/>
  <c r="EB208" i="15200"/>
  <c r="FG210" i="15200"/>
  <c r="BR212" i="15200"/>
  <c r="BR213" i="15200"/>
  <c r="BI191" i="15200"/>
  <c r="BI209" i="15200" s="1"/>
  <c r="BI189" i="15200"/>
  <c r="BI190" i="15200" s="1"/>
  <c r="IB209" i="15200"/>
  <c r="FB191" i="15200"/>
  <c r="FB189" i="15200"/>
  <c r="FB190" i="15200" s="1"/>
  <c r="BE211" i="15200"/>
  <c r="G211" i="15200"/>
  <c r="DU211" i="15200"/>
  <c r="AA191" i="15200"/>
  <c r="AA189" i="15200"/>
  <c r="AA190" i="15200" s="1"/>
  <c r="EB211" i="15200"/>
  <c r="CP208" i="15200"/>
  <c r="BY191" i="15200"/>
  <c r="BY189" i="15200"/>
  <c r="BY190" i="15200" s="1"/>
  <c r="IE211" i="15200"/>
  <c r="DB208" i="15200"/>
  <c r="AB210" i="15200"/>
  <c r="AO191" i="15200"/>
  <c r="AO211" i="15200" s="1"/>
  <c r="AO189" i="15200"/>
  <c r="AO190" i="15200" s="1"/>
  <c r="GS212" i="15200"/>
  <c r="GS213" i="15200"/>
  <c r="AI211" i="15200"/>
  <c r="HC213" i="15200"/>
  <c r="HC212" i="15200"/>
  <c r="CJ191" i="15200"/>
  <c r="CJ189" i="15200"/>
  <c r="CJ190" i="15200" s="1"/>
  <c r="CJ208" i="15200" s="1"/>
  <c r="DP191" i="15200"/>
  <c r="DP209" i="15200" s="1"/>
  <c r="DP189" i="15200"/>
  <c r="DP190" i="15200" s="1"/>
  <c r="FQ189" i="15200"/>
  <c r="FQ190" i="15200" s="1"/>
  <c r="FQ191" i="15200"/>
  <c r="IU209" i="15200"/>
  <c r="IE210" i="15200"/>
  <c r="DB210" i="15200"/>
  <c r="IN208" i="15200"/>
  <c r="EL191" i="15200"/>
  <c r="EL189" i="15200"/>
  <c r="EL190" i="15200" s="1"/>
  <c r="DX209" i="15200"/>
  <c r="AK209" i="15200"/>
  <c r="AJ191" i="15200"/>
  <c r="AJ209" i="15200" s="1"/>
  <c r="AJ189" i="15200"/>
  <c r="AJ190" i="15200" s="1"/>
  <c r="CQ191" i="15200"/>
  <c r="CQ209" i="15200" s="1"/>
  <c r="CQ189" i="15200"/>
  <c r="CQ190" i="15200" s="1"/>
  <c r="HZ209" i="15200"/>
  <c r="IW211" i="15200"/>
  <c r="FO191" i="15200"/>
  <c r="FO189" i="15200"/>
  <c r="FO190" i="15200" s="1"/>
  <c r="FZ211" i="15200"/>
  <c r="EZ209" i="15200"/>
  <c r="AY191" i="15200"/>
  <c r="AY189" i="15200"/>
  <c r="AY190" i="15200" s="1"/>
  <c r="Z209" i="15200"/>
  <c r="AF191" i="15200"/>
  <c r="AF189" i="15200"/>
  <c r="AF190" i="15200" s="1"/>
  <c r="BZ209" i="15200"/>
  <c r="DW189" i="15200"/>
  <c r="DW190" i="15200" s="1"/>
  <c r="DW191" i="15200"/>
  <c r="DW210" i="15200" s="1"/>
  <c r="AQ189" i="15200"/>
  <c r="AQ190" i="15200" s="1"/>
  <c r="AQ191" i="15200"/>
  <c r="AQ211" i="15200" s="1"/>
  <c r="EJ191" i="15200"/>
  <c r="EJ189" i="15200"/>
  <c r="EJ190" i="15200" s="1"/>
  <c r="BD189" i="15200"/>
  <c r="BD190" i="15200" s="1"/>
  <c r="BD191" i="15200"/>
  <c r="FU189" i="15200"/>
  <c r="FU190" i="15200" s="1"/>
  <c r="FU191" i="15200"/>
  <c r="FU210" i="15200" s="1"/>
  <c r="FB209" i="15200"/>
  <c r="BQ208" i="15200"/>
  <c r="GF210" i="15200"/>
  <c r="CM189" i="15200"/>
  <c r="CM190" i="15200" s="1"/>
  <c r="CM191" i="15200"/>
  <c r="CM210" i="15200" s="1"/>
  <c r="E191" i="15200"/>
  <c r="E189" i="15200"/>
  <c r="E190" i="15200" s="1"/>
  <c r="N208" i="15200"/>
  <c r="Z210" i="15200"/>
  <c r="Y191" i="15200"/>
  <c r="Y189" i="15200"/>
  <c r="Y190" i="15200" s="1"/>
  <c r="GA191" i="15200"/>
  <c r="GA189" i="15200"/>
  <c r="GA190" i="15200" s="1"/>
  <c r="ED211" i="15200"/>
  <c r="FM208" i="15200"/>
  <c r="CX191" i="15200"/>
  <c r="CX189" i="15200"/>
  <c r="CX190" i="15200" s="1"/>
  <c r="HJ191" i="15200"/>
  <c r="HJ189" i="15200"/>
  <c r="HJ190" i="15200" s="1"/>
  <c r="HI189" i="15200"/>
  <c r="HI190" i="15200" s="1"/>
  <c r="HI191" i="15200"/>
  <c r="FB211" i="15200"/>
  <c r="AN210" i="15200"/>
  <c r="AS191" i="15200"/>
  <c r="AS189" i="15200"/>
  <c r="AS190" i="15200" s="1"/>
  <c r="CN191" i="15200"/>
  <c r="CN210" i="15200" s="1"/>
  <c r="CN189" i="15200"/>
  <c r="CN190" i="15200" s="1"/>
  <c r="FX210" i="15200"/>
  <c r="GS209" i="15200"/>
  <c r="DG212" i="15200"/>
  <c r="DG213" i="15200"/>
  <c r="AR189" i="15200"/>
  <c r="AR190" i="15200" s="1"/>
  <c r="AR191" i="15200"/>
  <c r="DU210" i="15200"/>
  <c r="DR209" i="15200"/>
  <c r="IZ208" i="15200"/>
  <c r="GZ191" i="15200"/>
  <c r="GZ211" i="15200" s="1"/>
  <c r="GZ189" i="15200"/>
  <c r="GZ190" i="15200" s="1"/>
  <c r="AT212" i="15200"/>
  <c r="AT213" i="15200"/>
  <c r="FM210" i="15200"/>
  <c r="EE211" i="15200"/>
  <c r="BT189" i="15200"/>
  <c r="BT190" i="15200" s="1"/>
  <c r="BT191" i="15200"/>
  <c r="AN208" i="15200"/>
  <c r="EF212" i="15200"/>
  <c r="EF213" i="15200"/>
  <c r="DN191" i="15200"/>
  <c r="DN189" i="15200"/>
  <c r="DN190" i="15200" s="1"/>
  <c r="BD211" i="15200"/>
  <c r="IR189" i="15200"/>
  <c r="IR190" i="15200" s="1"/>
  <c r="IR191" i="15200"/>
  <c r="HB189" i="15200"/>
  <c r="HB190" i="15200" s="1"/>
  <c r="HB191" i="15200"/>
  <c r="DE191" i="15200"/>
  <c r="DE189" i="15200"/>
  <c r="DE190" i="15200" s="1"/>
  <c r="IS208" i="15200"/>
  <c r="FP213" i="15200"/>
  <c r="FP212" i="15200"/>
  <c r="AT208" i="15200"/>
  <c r="CM208" i="15200"/>
  <c r="AZ211" i="15200"/>
  <c r="HY210" i="15200"/>
  <c r="GN189" i="15200"/>
  <c r="GN190" i="15200" s="1"/>
  <c r="GN191" i="15200"/>
  <c r="GN211" i="15200" s="1"/>
  <c r="CG211" i="15200"/>
  <c r="FR209" i="15200"/>
  <c r="CC189" i="15200"/>
  <c r="CC190" i="15200" s="1"/>
  <c r="CC211" i="15200" s="1"/>
  <c r="CC191" i="15200"/>
  <c r="CU189" i="15200"/>
  <c r="CU190" i="15200" s="1"/>
  <c r="CU191" i="15200"/>
  <c r="CU209" i="15200" s="1"/>
  <c r="FI210" i="15200"/>
  <c r="DR211" i="15200"/>
  <c r="AC210" i="15200"/>
  <c r="L191" i="15200"/>
  <c r="L189" i="15200"/>
  <c r="L190" i="15200" s="1"/>
  <c r="GX189" i="15200"/>
  <c r="GX190" i="15200" s="1"/>
  <c r="GX191" i="15200"/>
  <c r="GX211" i="15200" s="1"/>
  <c r="FQ209" i="15200"/>
  <c r="IQ213" i="15200"/>
  <c r="IQ212" i="15200"/>
  <c r="GD208" i="15200"/>
  <c r="EW189" i="15200"/>
  <c r="EW190" i="15200" s="1"/>
  <c r="EW191" i="15200"/>
  <c r="AB208" i="15200"/>
  <c r="BQ210" i="15200"/>
  <c r="IS210" i="15200"/>
  <c r="EN191" i="15200"/>
  <c r="EN189" i="15200"/>
  <c r="EN190" i="15200" s="1"/>
  <c r="FV189" i="15200"/>
  <c r="FV190" i="15200" s="1"/>
  <c r="FV191" i="15200"/>
  <c r="AT209" i="15200"/>
  <c r="EK191" i="15200"/>
  <c r="EK189" i="15200"/>
  <c r="EK190" i="15200" s="1"/>
  <c r="BY209" i="15200"/>
  <c r="EQ209" i="15200"/>
  <c r="X191" i="15200"/>
  <c r="X189" i="15200"/>
  <c r="X190" i="15200" s="1"/>
  <c r="X211" i="15200" s="1"/>
  <c r="BP189" i="15200"/>
  <c r="BP190" i="15200" s="1"/>
  <c r="BP191" i="15200"/>
  <c r="BC212" i="15200"/>
  <c r="BC213" i="15200"/>
  <c r="HQ209" i="15200"/>
  <c r="CG208" i="15200"/>
  <c r="IR209" i="15200"/>
  <c r="DR208" i="15200"/>
  <c r="CH210" i="15200"/>
  <c r="ID211" i="15200"/>
  <c r="AW210" i="15200"/>
  <c r="EE210" i="15200"/>
  <c r="BK208" i="15200"/>
  <c r="ES191" i="15200"/>
  <c r="ES189" i="15200"/>
  <c r="ES190" i="15200" s="1"/>
  <c r="HL191" i="15200"/>
  <c r="HL189" i="15200"/>
  <c r="HL190" i="15200" s="1"/>
  <c r="DV189" i="15200"/>
  <c r="DV190" i="15200" s="1"/>
  <c r="DV191" i="15200"/>
  <c r="HW189" i="15200"/>
  <c r="HW190" i="15200" s="1"/>
  <c r="HW191" i="15200"/>
  <c r="HW209" i="15200" s="1"/>
  <c r="HA191" i="15200"/>
  <c r="HA189" i="15200"/>
  <c r="HA190" i="15200" s="1"/>
  <c r="GC211" i="15200"/>
  <c r="HC210" i="15200"/>
  <c r="IQ209" i="15200"/>
  <c r="O210" i="15200"/>
  <c r="DS211" i="15200"/>
  <c r="GG209" i="15200"/>
  <c r="AM189" i="15200"/>
  <c r="AM190" i="15200" s="1"/>
  <c r="AM191" i="15200"/>
  <c r="BQ209" i="15200"/>
  <c r="IS209" i="15200"/>
  <c r="IF191" i="15200"/>
  <c r="IF189" i="15200"/>
  <c r="IF190" i="15200" s="1"/>
  <c r="IF210" i="15200" s="1"/>
  <c r="EP210" i="15200"/>
  <c r="IL191" i="15200"/>
  <c r="IL189" i="15200"/>
  <c r="IL190" i="15200" s="1"/>
  <c r="HZ208" i="15200"/>
  <c r="HS191" i="15200"/>
  <c r="HS189" i="15200"/>
  <c r="HS190" i="15200" s="1"/>
  <c r="GU210" i="15200"/>
  <c r="EZ208" i="15200"/>
  <c r="GP191" i="15200"/>
  <c r="GP189" i="15200"/>
  <c r="GP190" i="15200" s="1"/>
  <c r="AH191" i="15200"/>
  <c r="AH189" i="15200"/>
  <c r="AH190" i="15200" s="1"/>
  <c r="CI209" i="15200"/>
  <c r="EQ211" i="15200"/>
  <c r="FP193" i="15200"/>
  <c r="FP207" i="15200" s="1"/>
  <c r="AD193" i="15200"/>
  <c r="AD207" i="15200" s="1"/>
  <c r="Z208" i="15200"/>
  <c r="W191" i="15200"/>
  <c r="W189" i="15200"/>
  <c r="W190" i="15200" s="1"/>
  <c r="HR189" i="15200"/>
  <c r="HR190" i="15200" s="1"/>
  <c r="HR191" i="15200"/>
  <c r="DI191" i="15200"/>
  <c r="DI189" i="15200"/>
  <c r="DI190" i="15200" s="1"/>
  <c r="AQ210" i="15200"/>
  <c r="IZ210" i="15200"/>
  <c r="FC191" i="15200"/>
  <c r="FC189" i="15200"/>
  <c r="FC190" i="15200" s="1"/>
  <c r="CA191" i="15200"/>
  <c r="CA189" i="15200"/>
  <c r="CA190" i="15200" s="1"/>
  <c r="DT213" i="15200"/>
  <c r="DT212" i="15200"/>
  <c r="X210" i="15200"/>
  <c r="K191" i="15200"/>
  <c r="K189" i="15200"/>
  <c r="K190" i="15200" s="1"/>
  <c r="EY191" i="15200"/>
  <c r="EY189" i="15200"/>
  <c r="EY190" i="15200" s="1"/>
  <c r="BO212" i="15200"/>
  <c r="BO213" i="15200"/>
  <c r="DL189" i="15200"/>
  <c r="DL190" i="15200" s="1"/>
  <c r="DL191" i="15200"/>
  <c r="IP191" i="15200"/>
  <c r="IP189" i="15200"/>
  <c r="IP190" i="15200" s="1"/>
  <c r="HD189" i="15200"/>
  <c r="HD190" i="15200" s="1"/>
  <c r="HD191" i="15200"/>
  <c r="HD209" i="15200" s="1"/>
  <c r="DG211" i="15200"/>
  <c r="IU208" i="15200"/>
  <c r="BR209" i="15200"/>
  <c r="EG211" i="15200"/>
  <c r="FY191" i="15200"/>
  <c r="FY189" i="15200"/>
  <c r="FY190" i="15200" s="1"/>
  <c r="EM210" i="15200"/>
  <c r="GT191" i="15200"/>
  <c r="GT189" i="15200"/>
  <c r="GT190" i="15200" s="1"/>
  <c r="FE191" i="15200"/>
  <c r="FE189" i="15200"/>
  <c r="FE190" i="15200" s="1"/>
  <c r="CP211" i="15200"/>
  <c r="HO191" i="15200"/>
  <c r="HO189" i="15200"/>
  <c r="HO190" i="15200" s="1"/>
  <c r="IB208" i="15200"/>
  <c r="DM209" i="15200"/>
  <c r="AN209" i="15200"/>
  <c r="FW191" i="15200"/>
  <c r="FW189" i="15200"/>
  <c r="FW190" i="15200" s="1"/>
  <c r="BF191" i="15200"/>
  <c r="BF189" i="15200"/>
  <c r="BF190" i="15200" s="1"/>
  <c r="AF211" i="15200"/>
  <c r="DP211" i="15200" l="1"/>
  <c r="AW211" i="15200"/>
  <c r="CE210" i="15200"/>
  <c r="CN208" i="15200"/>
  <c r="DV211" i="15200"/>
  <c r="J210" i="15200"/>
  <c r="AZ210" i="15200"/>
  <c r="BG208" i="15200"/>
  <c r="FE209" i="15200"/>
  <c r="GN208" i="15200"/>
  <c r="CZ210" i="15200"/>
  <c r="CK211" i="15200"/>
  <c r="I208" i="15200"/>
  <c r="AL208" i="15200"/>
  <c r="FC211" i="15200"/>
  <c r="BW210" i="15200"/>
  <c r="HN210" i="15200"/>
  <c r="FI211" i="15200"/>
  <c r="FS208" i="15200"/>
  <c r="HT209" i="15200"/>
  <c r="DI210" i="15200"/>
  <c r="HT211" i="15200"/>
  <c r="EJ211" i="15200"/>
  <c r="AA208" i="15200"/>
  <c r="CO208" i="15200"/>
  <c r="BV211" i="15200"/>
  <c r="GD211" i="15200"/>
  <c r="BX208" i="15200"/>
  <c r="CJ209" i="15200"/>
  <c r="AV211" i="15200"/>
  <c r="J208" i="15200"/>
  <c r="IP211" i="15200"/>
  <c r="J211" i="15200"/>
  <c r="CQ211" i="15200"/>
  <c r="FJ210" i="15200"/>
  <c r="DX211" i="15200"/>
  <c r="DO208" i="15200"/>
  <c r="R210" i="15200"/>
  <c r="IA209" i="15200"/>
  <c r="FB210" i="15200"/>
  <c r="HF208" i="15200"/>
  <c r="DY208" i="15200"/>
  <c r="R211" i="15200"/>
  <c r="BV210" i="15200"/>
  <c r="W210" i="15200"/>
  <c r="BA211" i="15200"/>
  <c r="ES210" i="15200"/>
  <c r="CN209" i="15200"/>
  <c r="AF210" i="15200"/>
  <c r="GE211" i="15200"/>
  <c r="HT210" i="15200"/>
  <c r="IR208" i="15200"/>
  <c r="IO209" i="15200"/>
  <c r="IT211" i="15200"/>
  <c r="HO210" i="15200"/>
  <c r="DU208" i="15200"/>
  <c r="EY209" i="15200"/>
  <c r="GG210" i="15200"/>
  <c r="EV210" i="15200"/>
  <c r="FE210" i="15200"/>
  <c r="HS209" i="15200"/>
  <c r="DK211" i="15200"/>
  <c r="FM209" i="15200"/>
  <c r="EW208" i="15200"/>
  <c r="CP210" i="15200"/>
  <c r="DI208" i="15200"/>
  <c r="EM211" i="15200"/>
  <c r="GH209" i="15200"/>
  <c r="FO211" i="15200"/>
  <c r="BY208" i="15200"/>
  <c r="FZ209" i="15200"/>
  <c r="GK209" i="15200"/>
  <c r="EK208" i="15200"/>
  <c r="DY209" i="15200"/>
  <c r="FO209" i="15200"/>
  <c r="DD211" i="15200"/>
  <c r="GF211" i="15200"/>
  <c r="CH211" i="15200"/>
  <c r="GT210" i="15200"/>
  <c r="CD209" i="15200"/>
  <c r="BY210" i="15200"/>
  <c r="BW211" i="15200"/>
  <c r="GC208" i="15200"/>
  <c r="GU211" i="15200"/>
  <c r="AX211" i="15200"/>
  <c r="DA211" i="15200"/>
  <c r="F208" i="15200"/>
  <c r="BV208" i="15200"/>
  <c r="HR211" i="15200"/>
  <c r="DE210" i="15200"/>
  <c r="HI210" i="15200"/>
  <c r="Y208" i="15200"/>
  <c r="CJ211" i="15200"/>
  <c r="BK211" i="15200"/>
  <c r="GL209" i="15200"/>
  <c r="BZ208" i="15200"/>
  <c r="EH209" i="15200"/>
  <c r="BJ211" i="15200"/>
  <c r="HB210" i="15200"/>
  <c r="AY209" i="15200"/>
  <c r="K208" i="15200"/>
  <c r="BP208" i="15200"/>
  <c r="GI210" i="15200"/>
  <c r="BK209" i="15200"/>
  <c r="EB209" i="15200"/>
  <c r="CR209" i="15200"/>
  <c r="FL211" i="15200"/>
  <c r="HJ209" i="15200"/>
  <c r="HN211" i="15200"/>
  <c r="CZ208" i="15200"/>
  <c r="II210" i="15200"/>
  <c r="AH211" i="15200"/>
  <c r="E211" i="15200"/>
  <c r="CO210" i="15200"/>
  <c r="GE209" i="15200"/>
  <c r="BB211" i="15200"/>
  <c r="FW208" i="15200"/>
  <c r="IF208" i="15200"/>
  <c r="FK211" i="15200"/>
  <c r="DL210" i="15200"/>
  <c r="CC210" i="15200"/>
  <c r="GZ209" i="15200"/>
  <c r="CX209" i="15200"/>
  <c r="FQ210" i="15200"/>
  <c r="BI208" i="15200"/>
  <c r="AI208" i="15200"/>
  <c r="AG209" i="15200"/>
  <c r="DJ208" i="15200"/>
  <c r="AP211" i="15200"/>
  <c r="IV208" i="15200"/>
  <c r="AF209" i="15200"/>
  <c r="IX209" i="15200"/>
  <c r="HK210" i="15200"/>
  <c r="IT210" i="15200"/>
  <c r="HM210" i="15200"/>
  <c r="HF210" i="15200"/>
  <c r="DI209" i="15200"/>
  <c r="IL210" i="15200"/>
  <c r="HA211" i="15200"/>
  <c r="EJ208" i="15200"/>
  <c r="DP208" i="15200"/>
  <c r="BA208" i="15200"/>
  <c r="IY209" i="15200"/>
  <c r="EA209" i="15200"/>
  <c r="I210" i="15200"/>
  <c r="AZ209" i="15200"/>
  <c r="AO210" i="15200"/>
  <c r="BF211" i="15200"/>
  <c r="GX210" i="15200"/>
  <c r="AS209" i="15200"/>
  <c r="GA210" i="15200"/>
  <c r="FU209" i="15200"/>
  <c r="BK210" i="15200"/>
  <c r="CI208" i="15200"/>
  <c r="CQ210" i="15200"/>
  <c r="FE208" i="15200"/>
  <c r="EZ211" i="15200"/>
  <c r="AL211" i="15200"/>
  <c r="GI208" i="15200"/>
  <c r="BZ210" i="15200"/>
  <c r="FW211" i="15200"/>
  <c r="BF208" i="15200"/>
  <c r="DE208" i="15200"/>
  <c r="GT211" i="15200"/>
  <c r="AI209" i="15200"/>
  <c r="IO210" i="15200"/>
  <c r="GC210" i="15200"/>
  <c r="CZ211" i="15200"/>
  <c r="II208" i="15200"/>
  <c r="HB208" i="15200"/>
  <c r="GK208" i="15200"/>
  <c r="AW208" i="15200"/>
  <c r="BA209" i="15200"/>
  <c r="GK211" i="15200"/>
  <c r="AV210" i="15200"/>
  <c r="EA208" i="15200"/>
  <c r="GM210" i="15200"/>
  <c r="HD211" i="15200"/>
  <c r="HR210" i="15200"/>
  <c r="HA210" i="15200"/>
  <c r="FC209" i="15200"/>
  <c r="IV210" i="15200"/>
  <c r="E209" i="15200"/>
  <c r="BP211" i="15200"/>
  <c r="GN210" i="15200"/>
  <c r="AH210" i="15200"/>
  <c r="HL211" i="15200"/>
  <c r="W209" i="15200"/>
  <c r="EK209" i="15200"/>
  <c r="FC210" i="15200"/>
  <c r="EL210" i="15200"/>
  <c r="HK208" i="15200"/>
  <c r="CS208" i="15200"/>
  <c r="IV211" i="15200"/>
  <c r="FN210" i="15200"/>
  <c r="CB208" i="15200"/>
  <c r="GU208" i="15200"/>
  <c r="EG209" i="15200"/>
  <c r="FN211" i="15200"/>
  <c r="K209" i="15200"/>
  <c r="IP210" i="15200"/>
  <c r="GI209" i="15200"/>
  <c r="U211" i="15200"/>
  <c r="DM210" i="15200"/>
  <c r="AO208" i="15200"/>
  <c r="FS211" i="15200"/>
  <c r="HY211" i="15200"/>
  <c r="DI211" i="15200"/>
  <c r="P210" i="15200"/>
  <c r="AY208" i="15200"/>
  <c r="AJ208" i="15200"/>
  <c r="AF208" i="15200"/>
  <c r="AJ210" i="15200"/>
  <c r="FO210" i="15200"/>
  <c r="IF209" i="15200"/>
  <c r="E208" i="15200"/>
  <c r="CL208" i="15200"/>
  <c r="CA208" i="15200"/>
  <c r="GT209" i="15200"/>
  <c r="BP209" i="15200"/>
  <c r="Y209" i="15200"/>
  <c r="HR208" i="15200"/>
  <c r="AY211" i="15200"/>
  <c r="AA209" i="15200"/>
  <c r="BM209" i="15200"/>
  <c r="DK209" i="15200"/>
  <c r="CV209" i="15200"/>
  <c r="EL208" i="15200"/>
  <c r="FJ211" i="15200"/>
  <c r="AX209" i="15200"/>
  <c r="GY210" i="15200"/>
  <c r="FZ208" i="15200"/>
  <c r="M208" i="15200"/>
  <c r="DM208" i="15200"/>
  <c r="N210" i="15200"/>
  <c r="R208" i="15200"/>
  <c r="HK211" i="15200"/>
  <c r="DL208" i="15200"/>
  <c r="DL211" i="15200"/>
  <c r="HI209" i="15200"/>
  <c r="CN211" i="15200"/>
  <c r="EK210" i="15200"/>
  <c r="GK210" i="15200"/>
  <c r="HR209" i="15200"/>
  <c r="DL209" i="15200"/>
  <c r="HI208" i="15200"/>
  <c r="HS208" i="15200"/>
  <c r="IP209" i="15200"/>
  <c r="AH208" i="15200"/>
  <c r="EW211" i="15200"/>
  <c r="FW209" i="15200"/>
  <c r="AR210" i="15200"/>
  <c r="AJ211" i="15200"/>
  <c r="CE208" i="15200"/>
  <c r="EI210" i="15200"/>
  <c r="ET211" i="15200"/>
  <c r="GT208" i="15200"/>
  <c r="BJ209" i="15200"/>
  <c r="FH211" i="15200"/>
  <c r="HQ208" i="15200"/>
  <c r="CS211" i="15200"/>
  <c r="AP210" i="15200"/>
  <c r="AG210" i="15200"/>
  <c r="IP208" i="15200"/>
  <c r="EL209" i="15200"/>
  <c r="V208" i="15200"/>
  <c r="CE211" i="15200"/>
  <c r="HW208" i="15200"/>
  <c r="GL211" i="15200"/>
  <c r="HS211" i="15200"/>
  <c r="DP210" i="15200"/>
  <c r="IF211" i="15200"/>
  <c r="EU208" i="15200"/>
  <c r="CM211" i="15200"/>
  <c r="CO211" i="15200"/>
  <c r="FC208" i="15200"/>
  <c r="HE208" i="15200"/>
  <c r="AX210" i="15200"/>
  <c r="AL209" i="15200"/>
  <c r="IA210" i="15200"/>
  <c r="CH208" i="15200"/>
  <c r="CM209" i="15200"/>
  <c r="GX208" i="15200"/>
  <c r="DX208" i="15200"/>
  <c r="IB211" i="15200"/>
  <c r="FM211" i="15200"/>
  <c r="EI208" i="15200"/>
  <c r="EL211" i="15200"/>
  <c r="IJ210" i="15200"/>
  <c r="CZ209" i="15200"/>
  <c r="GP208" i="15200"/>
  <c r="BF209" i="15200"/>
  <c r="HW210" i="15200"/>
  <c r="GE208" i="15200"/>
  <c r="T208" i="15200"/>
  <c r="G209" i="15200"/>
  <c r="HS210" i="15200"/>
  <c r="GJ211" i="15200"/>
  <c r="GG211" i="15200"/>
  <c r="BG209" i="15200"/>
  <c r="BU211" i="15200"/>
  <c r="BQ211" i="15200"/>
  <c r="H193" i="15200"/>
  <c r="H207" i="15200" s="1"/>
  <c r="H212" i="15200"/>
  <c r="H213" i="15200"/>
  <c r="H211" i="15200"/>
  <c r="BD212" i="15200"/>
  <c r="BD213" i="15200"/>
  <c r="BD193" i="15200"/>
  <c r="BD207" i="15200" s="1"/>
  <c r="FR213" i="15200"/>
  <c r="FR212" i="15200"/>
  <c r="FR193" i="15200"/>
  <c r="FR207" i="15200" s="1"/>
  <c r="FX212" i="15200"/>
  <c r="FX213" i="15200"/>
  <c r="FX193" i="15200"/>
  <c r="FX207" i="15200" s="1"/>
  <c r="ES212" i="15200"/>
  <c r="ES213" i="15200"/>
  <c r="ES193" i="15200"/>
  <c r="ES207" i="15200" s="1"/>
  <c r="DW212" i="15200"/>
  <c r="DW213" i="15200"/>
  <c r="DW193" i="15200"/>
  <c r="DW207" i="15200" s="1"/>
  <c r="DD212" i="15200"/>
  <c r="DD213" i="15200"/>
  <c r="DD193" i="15200"/>
  <c r="DD207" i="15200" s="1"/>
  <c r="DO209" i="15200"/>
  <c r="DD208" i="15200"/>
  <c r="HP213" i="15200"/>
  <c r="HP212" i="15200"/>
  <c r="HP193" i="15200"/>
  <c r="HP207" i="15200" s="1"/>
  <c r="GA211" i="15200"/>
  <c r="DZ213" i="15200"/>
  <c r="DZ212" i="15200"/>
  <c r="DZ193" i="15200"/>
  <c r="DZ207" i="15200" s="1"/>
  <c r="GH208" i="15200"/>
  <c r="CD210" i="15200"/>
  <c r="AA212" i="15200"/>
  <c r="AA213" i="15200"/>
  <c r="AA193" i="15200"/>
  <c r="AA207" i="15200" s="1"/>
  <c r="HJ211" i="15200"/>
  <c r="HJ208" i="15200"/>
  <c r="DH208" i="15200"/>
  <c r="EO213" i="15200"/>
  <c r="EO212" i="15200"/>
  <c r="EO193" i="15200"/>
  <c r="EO207" i="15200" s="1"/>
  <c r="I209" i="15200"/>
  <c r="IO211" i="15200"/>
  <c r="CH209" i="15200"/>
  <c r="N211" i="15200"/>
  <c r="BF210" i="15200"/>
  <c r="EU210" i="15200"/>
  <c r="W213" i="15200"/>
  <c r="W212" i="15200"/>
  <c r="W193" i="15200"/>
  <c r="W207" i="15200" s="1"/>
  <c r="DE212" i="15200"/>
  <c r="DE193" i="15200"/>
  <c r="DE207" i="15200" s="1"/>
  <c r="DE213" i="15200"/>
  <c r="DE211" i="15200"/>
  <c r="DE209" i="15200"/>
  <c r="BT213" i="15200"/>
  <c r="BT212" i="15200"/>
  <c r="BT193" i="15200"/>
  <c r="BT207" i="15200" s="1"/>
  <c r="BT210" i="15200"/>
  <c r="BT211" i="15200"/>
  <c r="EW210" i="15200"/>
  <c r="DJ209" i="15200"/>
  <c r="CP213" i="15200"/>
  <c r="CP212" i="15200"/>
  <c r="CP193" i="15200"/>
  <c r="CP207" i="15200" s="1"/>
  <c r="AP209" i="15200"/>
  <c r="H209" i="15200"/>
  <c r="HK213" i="15200"/>
  <c r="HK212" i="15200"/>
  <c r="HK193" i="15200"/>
  <c r="HK207" i="15200" s="1"/>
  <c r="ER212" i="15200"/>
  <c r="ER213" i="15200"/>
  <c r="ER193" i="15200"/>
  <c r="ER207" i="15200" s="1"/>
  <c r="ES211" i="15200"/>
  <c r="CV210" i="15200"/>
  <c r="FA213" i="15200"/>
  <c r="FA212" i="15200"/>
  <c r="FA193" i="15200"/>
  <c r="FA207" i="15200" s="1"/>
  <c r="FA210" i="15200"/>
  <c r="FA211" i="15200"/>
  <c r="FA208" i="15200"/>
  <c r="IY213" i="15200"/>
  <c r="IY212" i="15200"/>
  <c r="IY193" i="15200"/>
  <c r="IY207" i="15200" s="1"/>
  <c r="BZ212" i="15200"/>
  <c r="BZ213" i="15200"/>
  <c r="BZ193" i="15200"/>
  <c r="BZ207" i="15200" s="1"/>
  <c r="BT209" i="15200"/>
  <c r="P211" i="15200"/>
  <c r="HV209" i="15200"/>
  <c r="I213" i="15200"/>
  <c r="I212" i="15200"/>
  <c r="I193" i="15200"/>
  <c r="I207" i="15200" s="1"/>
  <c r="FS213" i="15200"/>
  <c r="FS212" i="15200"/>
  <c r="FS193" i="15200"/>
  <c r="FS207" i="15200" s="1"/>
  <c r="GB212" i="15200"/>
  <c r="GB193" i="15200"/>
  <c r="GB207" i="15200" s="1"/>
  <c r="GB213" i="15200"/>
  <c r="GB211" i="15200"/>
  <c r="GB209" i="15200"/>
  <c r="GB210" i="15200"/>
  <c r="GB208" i="15200"/>
  <c r="IT213" i="15200"/>
  <c r="IT212" i="15200"/>
  <c r="IT193" i="15200"/>
  <c r="IT207" i="15200" s="1"/>
  <c r="BX213" i="15200"/>
  <c r="BX212" i="15200"/>
  <c r="BX193" i="15200"/>
  <c r="BX207" i="15200" s="1"/>
  <c r="FW213" i="15200"/>
  <c r="FW212" i="15200"/>
  <c r="FW193" i="15200"/>
  <c r="FW207" i="15200" s="1"/>
  <c r="HV208" i="15200"/>
  <c r="K212" i="15200"/>
  <c r="K213" i="15200"/>
  <c r="K193" i="15200"/>
  <c r="K207" i="15200" s="1"/>
  <c r="HK209" i="15200"/>
  <c r="BP213" i="15200"/>
  <c r="BP212" i="15200"/>
  <c r="BP193" i="15200"/>
  <c r="BP207" i="15200" s="1"/>
  <c r="L213" i="15200"/>
  <c r="L193" i="15200"/>
  <c r="L207" i="15200" s="1"/>
  <c r="L212" i="15200"/>
  <c r="L211" i="15200"/>
  <c r="L210" i="15200"/>
  <c r="DA210" i="15200"/>
  <c r="EO209" i="15200"/>
  <c r="HB212" i="15200"/>
  <c r="HB213" i="15200"/>
  <c r="HB193" i="15200"/>
  <c r="HB207" i="15200" s="1"/>
  <c r="DN212" i="15200"/>
  <c r="DN193" i="15200"/>
  <c r="DN207" i="15200" s="1"/>
  <c r="DN213" i="15200"/>
  <c r="DN210" i="15200"/>
  <c r="DN211" i="15200"/>
  <c r="DN208" i="15200"/>
  <c r="DN209" i="15200"/>
  <c r="CR211" i="15200"/>
  <c r="AQ208" i="15200"/>
  <c r="FO213" i="15200"/>
  <c r="FO212" i="15200"/>
  <c r="FO193" i="15200"/>
  <c r="FO207" i="15200" s="1"/>
  <c r="CQ212" i="15200"/>
  <c r="CQ213" i="15200"/>
  <c r="CQ193" i="15200"/>
  <c r="CQ207" i="15200" s="1"/>
  <c r="DJ210" i="15200"/>
  <c r="BI212" i="15200"/>
  <c r="BI213" i="15200"/>
  <c r="BI193" i="15200"/>
  <c r="BI207" i="15200" s="1"/>
  <c r="BI211" i="15200"/>
  <c r="BI210" i="15200"/>
  <c r="AG208" i="15200"/>
  <c r="K210" i="15200"/>
  <c r="CO213" i="15200"/>
  <c r="CO212" i="15200"/>
  <c r="CO193" i="15200"/>
  <c r="CO207" i="15200" s="1"/>
  <c r="CB210" i="15200"/>
  <c r="BA213" i="15200"/>
  <c r="BA212" i="15200"/>
  <c r="BA193" i="15200"/>
  <c r="BA207" i="15200" s="1"/>
  <c r="GU209" i="15200"/>
  <c r="GL210" i="15200"/>
  <c r="HE211" i="15200"/>
  <c r="FJ213" i="15200"/>
  <c r="FJ212" i="15200"/>
  <c r="FJ193" i="15200"/>
  <c r="FJ207" i="15200" s="1"/>
  <c r="DZ208" i="15200"/>
  <c r="L208" i="15200"/>
  <c r="HV211" i="15200"/>
  <c r="DY213" i="15200"/>
  <c r="DY212" i="15200"/>
  <c r="DY193" i="15200"/>
  <c r="DY207" i="15200" s="1"/>
  <c r="EH210" i="15200"/>
  <c r="GJ212" i="15200"/>
  <c r="GJ213" i="15200"/>
  <c r="GJ193" i="15200"/>
  <c r="GJ207" i="15200" s="1"/>
  <c r="AA210" i="15200"/>
  <c r="IM209" i="15200"/>
  <c r="HT212" i="15200"/>
  <c r="HT213" i="15200"/>
  <c r="HT193" i="15200"/>
  <c r="HT207" i="15200" s="1"/>
  <c r="CD211" i="15200"/>
  <c r="FJ208" i="15200"/>
  <c r="D213" i="15200"/>
  <c r="D193" i="15200"/>
  <c r="D207" i="15200" s="1"/>
  <c r="D212" i="15200"/>
  <c r="D210" i="15200"/>
  <c r="D211" i="15200"/>
  <c r="D208" i="15200"/>
  <c r="D209" i="15200"/>
  <c r="AN213" i="15200"/>
  <c r="AN212" i="15200"/>
  <c r="AN193" i="15200"/>
  <c r="AN207" i="15200" s="1"/>
  <c r="AZ213" i="15200"/>
  <c r="AZ212" i="15200"/>
  <c r="AZ193" i="15200"/>
  <c r="AZ207" i="15200" s="1"/>
  <c r="DY210" i="15200"/>
  <c r="EA210" i="15200"/>
  <c r="GJ209" i="15200"/>
  <c r="F209" i="15200"/>
  <c r="DU213" i="15200"/>
  <c r="DU212" i="15200"/>
  <c r="DU193" i="15200"/>
  <c r="DU207" i="15200" s="1"/>
  <c r="U210" i="15200"/>
  <c r="GK213" i="15200"/>
  <c r="GK212" i="15200"/>
  <c r="GK193" i="15200"/>
  <c r="GK207" i="15200" s="1"/>
  <c r="IL211" i="15200"/>
  <c r="DJ211" i="15200"/>
  <c r="IL208" i="15200"/>
  <c r="U208" i="15200"/>
  <c r="BQ212" i="15200"/>
  <c r="BQ213" i="15200"/>
  <c r="BQ193" i="15200"/>
  <c r="BQ207" i="15200" s="1"/>
  <c r="DV212" i="15200"/>
  <c r="DV213" i="15200"/>
  <c r="DV193" i="15200"/>
  <c r="DV207" i="15200" s="1"/>
  <c r="CI212" i="15200"/>
  <c r="CI213" i="15200"/>
  <c r="CI193" i="15200"/>
  <c r="CI207" i="15200" s="1"/>
  <c r="CW212" i="15200"/>
  <c r="CW193" i="15200"/>
  <c r="CW207" i="15200" s="1"/>
  <c r="CW213" i="15200"/>
  <c r="CW210" i="15200"/>
  <c r="CW208" i="15200"/>
  <c r="CW211" i="15200"/>
  <c r="CW209" i="15200"/>
  <c r="HL213" i="15200"/>
  <c r="HL212" i="15200"/>
  <c r="HL193" i="15200"/>
  <c r="HL207" i="15200" s="1"/>
  <c r="CU212" i="15200"/>
  <c r="CU213" i="15200"/>
  <c r="CU193" i="15200"/>
  <c r="CU207" i="15200" s="1"/>
  <c r="BM212" i="15200"/>
  <c r="BM213" i="15200"/>
  <c r="BM193" i="15200"/>
  <c r="BM207" i="15200" s="1"/>
  <c r="GO213" i="15200"/>
  <c r="GO212" i="15200"/>
  <c r="GO193" i="15200"/>
  <c r="GO207" i="15200" s="1"/>
  <c r="IX212" i="15200"/>
  <c r="IX213" i="15200"/>
  <c r="IX193" i="15200"/>
  <c r="IX207" i="15200" s="1"/>
  <c r="GZ212" i="15200"/>
  <c r="GZ213" i="15200"/>
  <c r="GZ193" i="15200"/>
  <c r="GZ207" i="15200" s="1"/>
  <c r="IO213" i="15200"/>
  <c r="IO212" i="15200"/>
  <c r="IO193" i="15200"/>
  <c r="IO207" i="15200" s="1"/>
  <c r="DA208" i="15200"/>
  <c r="BF212" i="15200"/>
  <c r="BF213" i="15200"/>
  <c r="BF193" i="15200"/>
  <c r="BF207" i="15200" s="1"/>
  <c r="AS211" i="15200"/>
  <c r="EG210" i="15200"/>
  <c r="GW193" i="15200"/>
  <c r="GW207" i="15200" s="1"/>
  <c r="GW213" i="15200"/>
  <c r="GW212" i="15200"/>
  <c r="GW211" i="15200"/>
  <c r="GW209" i="15200"/>
  <c r="GW210" i="15200"/>
  <c r="GW208" i="15200"/>
  <c r="EW209" i="15200"/>
  <c r="GR211" i="15200"/>
  <c r="AH213" i="15200"/>
  <c r="AH212" i="15200"/>
  <c r="AH193" i="15200"/>
  <c r="AH207" i="15200" s="1"/>
  <c r="DW209" i="15200"/>
  <c r="CX212" i="15200"/>
  <c r="CX213" i="15200"/>
  <c r="CX193" i="15200"/>
  <c r="CX207" i="15200" s="1"/>
  <c r="CX211" i="15200"/>
  <c r="EL212" i="15200"/>
  <c r="EL213" i="15200"/>
  <c r="EL193" i="15200"/>
  <c r="EL207" i="15200" s="1"/>
  <c r="HP211" i="15200"/>
  <c r="CJ213" i="15200"/>
  <c r="CJ212" i="15200"/>
  <c r="CJ193" i="15200"/>
  <c r="CJ207" i="15200" s="1"/>
  <c r="IA208" i="15200"/>
  <c r="CR208" i="15200"/>
  <c r="FQ208" i="15200"/>
  <c r="DK212" i="15200"/>
  <c r="DK213" i="15200"/>
  <c r="DK193" i="15200"/>
  <c r="DK207" i="15200" s="1"/>
  <c r="EX213" i="15200"/>
  <c r="EX193" i="15200"/>
  <c r="EX207" i="15200" s="1"/>
  <c r="EX212" i="15200"/>
  <c r="EX210" i="15200"/>
  <c r="EX208" i="15200"/>
  <c r="EX209" i="15200"/>
  <c r="HU212" i="15200"/>
  <c r="HU193" i="15200"/>
  <c r="HU207" i="15200" s="1"/>
  <c r="HU213" i="15200"/>
  <c r="HU211" i="15200"/>
  <c r="HU208" i="15200"/>
  <c r="HU209" i="15200"/>
  <c r="ID210" i="15200"/>
  <c r="HL210" i="15200"/>
  <c r="FZ213" i="15200"/>
  <c r="FZ212" i="15200"/>
  <c r="FZ193" i="15200"/>
  <c r="FZ207" i="15200" s="1"/>
  <c r="IX210" i="15200"/>
  <c r="DW211" i="15200"/>
  <c r="AZ208" i="15200"/>
  <c r="FL212" i="15200"/>
  <c r="FL213" i="15200"/>
  <c r="FL193" i="15200"/>
  <c r="FL207" i="15200" s="1"/>
  <c r="CU208" i="15200"/>
  <c r="BW208" i="15200"/>
  <c r="CC208" i="15200"/>
  <c r="DI212" i="15200"/>
  <c r="DI213" i="15200"/>
  <c r="DI193" i="15200"/>
  <c r="DI207" i="15200" s="1"/>
  <c r="G208" i="15200"/>
  <c r="DZ209" i="15200"/>
  <c r="FS209" i="15200"/>
  <c r="HA213" i="15200"/>
  <c r="HA212" i="15200"/>
  <c r="HA193" i="15200"/>
  <c r="HA207" i="15200" s="1"/>
  <c r="DZ211" i="15200"/>
  <c r="GX213" i="15200"/>
  <c r="GX212" i="15200"/>
  <c r="GX193" i="15200"/>
  <c r="GX207" i="15200" s="1"/>
  <c r="G210" i="15200"/>
  <c r="CN212" i="15200"/>
  <c r="CN213" i="15200"/>
  <c r="CN193" i="15200"/>
  <c r="CN207" i="15200" s="1"/>
  <c r="HA208" i="15200"/>
  <c r="AG211" i="15200"/>
  <c r="E212" i="15200"/>
  <c r="E213" i="15200"/>
  <c r="E193" i="15200"/>
  <c r="E207" i="15200" s="1"/>
  <c r="GG208" i="15200"/>
  <c r="EM209" i="15200"/>
  <c r="AY212" i="15200"/>
  <c r="AY213" i="15200"/>
  <c r="AY193" i="15200"/>
  <c r="AY207" i="15200" s="1"/>
  <c r="BY213" i="15200"/>
  <c r="BY212" i="15200"/>
  <c r="BY193" i="15200"/>
  <c r="BY207" i="15200" s="1"/>
  <c r="FB212" i="15200"/>
  <c r="FB213" i="15200"/>
  <c r="FB193" i="15200"/>
  <c r="FB207" i="15200" s="1"/>
  <c r="AI213" i="15200"/>
  <c r="AI212" i="15200"/>
  <c r="AI193" i="15200"/>
  <c r="AI207" i="15200" s="1"/>
  <c r="BM208" i="15200"/>
  <c r="EO208" i="15200"/>
  <c r="AW213" i="15200"/>
  <c r="AW212" i="15200"/>
  <c r="AW193" i="15200"/>
  <c r="AW207" i="15200" s="1"/>
  <c r="IV213" i="15200"/>
  <c r="IV212" i="15200"/>
  <c r="IV193" i="15200"/>
  <c r="IV207" i="15200" s="1"/>
  <c r="W211" i="15200"/>
  <c r="GC212" i="15200"/>
  <c r="GC213" i="15200"/>
  <c r="GC193" i="15200"/>
  <c r="GC207" i="15200" s="1"/>
  <c r="F211" i="15200"/>
  <c r="FN212" i="15200"/>
  <c r="FN213" i="15200"/>
  <c r="FN193" i="15200"/>
  <c r="FN207" i="15200" s="1"/>
  <c r="CD208" i="15200"/>
  <c r="BJ210" i="15200"/>
  <c r="EU209" i="15200"/>
  <c r="FM212" i="15200"/>
  <c r="FM213" i="15200"/>
  <c r="FM193" i="15200"/>
  <c r="FM207" i="15200" s="1"/>
  <c r="E210" i="15200"/>
  <c r="EH212" i="15200"/>
  <c r="EH213" i="15200"/>
  <c r="EH193" i="15200"/>
  <c r="EH207" i="15200" s="1"/>
  <c r="BB213" i="15200"/>
  <c r="BB212" i="15200"/>
  <c r="BB193" i="15200"/>
  <c r="BB207" i="15200" s="1"/>
  <c r="CA209" i="15200"/>
  <c r="FE211" i="15200"/>
  <c r="HY209" i="15200"/>
  <c r="CV208" i="15200"/>
  <c r="BX209" i="15200"/>
  <c r="GR208" i="15200"/>
  <c r="CL209" i="15200"/>
  <c r="IE213" i="15200"/>
  <c r="IE212" i="15200"/>
  <c r="IE193" i="15200"/>
  <c r="IE207" i="15200" s="1"/>
  <c r="FU211" i="15200"/>
  <c r="EV213" i="15200"/>
  <c r="EV212" i="15200"/>
  <c r="EV193" i="15200"/>
  <c r="EV207" i="15200" s="1"/>
  <c r="GR209" i="15200"/>
  <c r="HF213" i="15200"/>
  <c r="HF212" i="15200"/>
  <c r="HF193" i="15200"/>
  <c r="HF207" i="15200" s="1"/>
  <c r="J212" i="15200"/>
  <c r="J213" i="15200"/>
  <c r="J193" i="15200"/>
  <c r="J207" i="15200" s="1"/>
  <c r="FK209" i="15200"/>
  <c r="ES209" i="15200"/>
  <c r="HA209" i="15200"/>
  <c r="R212" i="15200"/>
  <c r="R213" i="15200"/>
  <c r="R193" i="15200"/>
  <c r="R207" i="15200" s="1"/>
  <c r="HP210" i="15200"/>
  <c r="HY208" i="15200"/>
  <c r="DV209" i="15200"/>
  <c r="T213" i="15200"/>
  <c r="T212" i="15200"/>
  <c r="T193" i="15200"/>
  <c r="T207" i="15200" s="1"/>
  <c r="T209" i="15200"/>
  <c r="FH212" i="15200"/>
  <c r="FH213" i="15200"/>
  <c r="FH193" i="15200"/>
  <c r="FH207" i="15200" s="1"/>
  <c r="EG212" i="15200"/>
  <c r="EG213" i="15200"/>
  <c r="EG193" i="15200"/>
  <c r="EG207" i="15200" s="1"/>
  <c r="BJ212" i="15200"/>
  <c r="BJ213" i="15200"/>
  <c r="BJ193" i="15200"/>
  <c r="BJ207" i="15200" s="1"/>
  <c r="HN209" i="15200"/>
  <c r="U212" i="15200"/>
  <c r="U213" i="15200"/>
  <c r="U193" i="15200"/>
  <c r="U207" i="15200" s="1"/>
  <c r="BL213" i="15200"/>
  <c r="BL193" i="15200"/>
  <c r="BL207" i="15200" s="1"/>
  <c r="BL212" i="15200"/>
  <c r="BL209" i="15200"/>
  <c r="BL208" i="15200"/>
  <c r="BL210" i="15200"/>
  <c r="BL211" i="15200"/>
  <c r="GH212" i="15200"/>
  <c r="GH213" i="15200"/>
  <c r="GH193" i="15200"/>
  <c r="GH207" i="15200" s="1"/>
  <c r="AR213" i="15200"/>
  <c r="AR212" i="15200"/>
  <c r="AR193" i="15200"/>
  <c r="AR207" i="15200" s="1"/>
  <c r="HJ212" i="15200"/>
  <c r="HJ213" i="15200"/>
  <c r="HJ193" i="15200"/>
  <c r="HJ207" i="15200" s="1"/>
  <c r="II212" i="15200"/>
  <c r="II213" i="15200"/>
  <c r="II193" i="15200"/>
  <c r="II207" i="15200" s="1"/>
  <c r="EI212" i="15200"/>
  <c r="EI213" i="15200"/>
  <c r="EI193" i="15200"/>
  <c r="EI207" i="15200" s="1"/>
  <c r="V212" i="15200"/>
  <c r="V213" i="15200"/>
  <c r="V193" i="15200"/>
  <c r="V207" i="15200" s="1"/>
  <c r="II209" i="15200"/>
  <c r="BM211" i="15200"/>
  <c r="IM212" i="15200"/>
  <c r="IM213" i="15200"/>
  <c r="IM193" i="15200"/>
  <c r="IM207" i="15200" s="1"/>
  <c r="EC193" i="15200"/>
  <c r="EC207" i="15200" s="1"/>
  <c r="EC213" i="15200"/>
  <c r="EC212" i="15200"/>
  <c r="EC208" i="15200"/>
  <c r="EC211" i="15200"/>
  <c r="EC209" i="15200"/>
  <c r="EC210" i="15200"/>
  <c r="AR208" i="15200"/>
  <c r="HH212" i="15200"/>
  <c r="HH193" i="15200"/>
  <c r="HH207" i="15200" s="1"/>
  <c r="HH213" i="15200"/>
  <c r="HH211" i="15200"/>
  <c r="HH208" i="15200"/>
  <c r="HH209" i="15200"/>
  <c r="HH210" i="15200"/>
  <c r="DO213" i="15200"/>
  <c r="DO212" i="15200"/>
  <c r="DO193" i="15200"/>
  <c r="DO207" i="15200" s="1"/>
  <c r="DV210" i="15200"/>
  <c r="V210" i="15200"/>
  <c r="CH213" i="15200"/>
  <c r="CH212" i="15200"/>
  <c r="CH193" i="15200"/>
  <c r="CH207" i="15200" s="1"/>
  <c r="GA208" i="15200"/>
  <c r="FY213" i="15200"/>
  <c r="FY193" i="15200"/>
  <c r="FY207" i="15200" s="1"/>
  <c r="FY212" i="15200"/>
  <c r="FY209" i="15200"/>
  <c r="FY210" i="15200"/>
  <c r="FY208" i="15200"/>
  <c r="HD213" i="15200"/>
  <c r="HD212" i="15200"/>
  <c r="HD193" i="15200"/>
  <c r="HD207" i="15200" s="1"/>
  <c r="AO212" i="15200"/>
  <c r="AO213" i="15200"/>
  <c r="AO193" i="15200"/>
  <c r="AO207" i="15200" s="1"/>
  <c r="CS213" i="15200"/>
  <c r="CS212" i="15200"/>
  <c r="CS193" i="15200"/>
  <c r="CS207" i="15200" s="1"/>
  <c r="BU209" i="15200"/>
  <c r="BJ208" i="15200"/>
  <c r="DH212" i="15200"/>
  <c r="DH213" i="15200"/>
  <c r="DH193" i="15200"/>
  <c r="DH207" i="15200" s="1"/>
  <c r="BD208" i="15200"/>
  <c r="BU210" i="15200"/>
  <c r="FX211" i="15200"/>
  <c r="AU212" i="15200"/>
  <c r="AU213" i="15200"/>
  <c r="AU193" i="15200"/>
  <c r="AU207" i="15200" s="1"/>
  <c r="AU209" i="15200"/>
  <c r="AU210" i="15200"/>
  <c r="AU208" i="15200"/>
  <c r="AR209" i="15200"/>
  <c r="HZ212" i="15200"/>
  <c r="HZ213" i="15200"/>
  <c r="HZ193" i="15200"/>
  <c r="HZ207" i="15200" s="1"/>
  <c r="DD210" i="15200"/>
  <c r="CR212" i="15200"/>
  <c r="CR213" i="15200"/>
  <c r="CR193" i="15200"/>
  <c r="CR207" i="15200" s="1"/>
  <c r="N213" i="15200"/>
  <c r="N212" i="15200"/>
  <c r="N193" i="15200"/>
  <c r="N207" i="15200" s="1"/>
  <c r="IC213" i="15200"/>
  <c r="IC212" i="15200"/>
  <c r="IC193" i="15200"/>
  <c r="IC207" i="15200" s="1"/>
  <c r="IC209" i="15200"/>
  <c r="IC208" i="15200"/>
  <c r="FF212" i="15200"/>
  <c r="FF213" i="15200"/>
  <c r="FF193" i="15200"/>
  <c r="FF207" i="15200" s="1"/>
  <c r="IM210" i="15200"/>
  <c r="EJ213" i="15200"/>
  <c r="EJ212" i="15200"/>
  <c r="EJ193" i="15200"/>
  <c r="EJ207" i="15200" s="1"/>
  <c r="CI211" i="15200"/>
  <c r="FR211" i="15200"/>
  <c r="GE212" i="15200"/>
  <c r="GE213" i="15200"/>
  <c r="GE193" i="15200"/>
  <c r="GE207" i="15200" s="1"/>
  <c r="AV212" i="15200"/>
  <c r="AV213" i="15200"/>
  <c r="AV193" i="15200"/>
  <c r="AV207" i="15200" s="1"/>
  <c r="ET213" i="15200"/>
  <c r="ET212" i="15200"/>
  <c r="ET193" i="15200"/>
  <c r="ET207" i="15200" s="1"/>
  <c r="FX208" i="15200"/>
  <c r="AS210" i="15200"/>
  <c r="V211" i="15200"/>
  <c r="IT208" i="15200"/>
  <c r="IR213" i="15200"/>
  <c r="IR212" i="15200"/>
  <c r="IR193" i="15200"/>
  <c r="IR207" i="15200" s="1"/>
  <c r="HP208" i="15200"/>
  <c r="AG213" i="15200"/>
  <c r="AG212" i="15200"/>
  <c r="AG193" i="15200"/>
  <c r="AG207" i="15200" s="1"/>
  <c r="CE212" i="15200"/>
  <c r="CE213" i="15200"/>
  <c r="CE193" i="15200"/>
  <c r="CE207" i="15200" s="1"/>
  <c r="EJ209" i="15200"/>
  <c r="GI213" i="15200"/>
  <c r="GI212" i="15200"/>
  <c r="GI193" i="15200"/>
  <c r="GI207" i="15200" s="1"/>
  <c r="CB213" i="15200"/>
  <c r="CB212" i="15200"/>
  <c r="CB193" i="15200"/>
  <c r="CB207" i="15200" s="1"/>
  <c r="CR210" i="15200"/>
  <c r="IX211" i="15200"/>
  <c r="EA213" i="15200"/>
  <c r="EA212" i="15200"/>
  <c r="EA193" i="15200"/>
  <c r="EA207" i="15200" s="1"/>
  <c r="IR210" i="15200"/>
  <c r="ID213" i="15200"/>
  <c r="ID212" i="15200"/>
  <c r="ID193" i="15200"/>
  <c r="ID207" i="15200" s="1"/>
  <c r="IC210" i="15200"/>
  <c r="EJ210" i="15200"/>
  <c r="FK210" i="15200"/>
  <c r="HS213" i="15200"/>
  <c r="HS212" i="15200"/>
  <c r="HS193" i="15200"/>
  <c r="HS207" i="15200" s="1"/>
  <c r="EN212" i="15200"/>
  <c r="EN193" i="15200"/>
  <c r="EN207" i="15200" s="1"/>
  <c r="EN213" i="15200"/>
  <c r="EN209" i="15200"/>
  <c r="EN211" i="15200"/>
  <c r="EN208" i="15200"/>
  <c r="EN210" i="15200"/>
  <c r="ES208" i="15200"/>
  <c r="P208" i="15200"/>
  <c r="EV209" i="15200"/>
  <c r="GI211" i="15200"/>
  <c r="HL208" i="15200"/>
  <c r="CZ213" i="15200"/>
  <c r="CZ212" i="15200"/>
  <c r="CZ193" i="15200"/>
  <c r="CZ207" i="15200" s="1"/>
  <c r="DX212" i="15200"/>
  <c r="DX213" i="15200"/>
  <c r="DX193" i="15200"/>
  <c r="DX207" i="15200" s="1"/>
  <c r="FL210" i="15200"/>
  <c r="GD213" i="15200"/>
  <c r="GD212" i="15200"/>
  <c r="GD193" i="15200"/>
  <c r="GD207" i="15200" s="1"/>
  <c r="AX213" i="15200"/>
  <c r="AX212" i="15200"/>
  <c r="AX193" i="15200"/>
  <c r="AX207" i="15200" s="1"/>
  <c r="ER208" i="15200"/>
  <c r="CU210" i="15200"/>
  <c r="GL208" i="15200"/>
  <c r="HM213" i="15200"/>
  <c r="HM212" i="15200"/>
  <c r="HM193" i="15200"/>
  <c r="HM207" i="15200" s="1"/>
  <c r="AL213" i="15200"/>
  <c r="AL212" i="15200"/>
  <c r="AL193" i="15200"/>
  <c r="AL207" i="15200" s="1"/>
  <c r="FW210" i="15200"/>
  <c r="GF213" i="15200"/>
  <c r="GF212" i="15200"/>
  <c r="GF193" i="15200"/>
  <c r="GF207" i="15200" s="1"/>
  <c r="BG213" i="15200"/>
  <c r="BG212" i="15200"/>
  <c r="BG193" i="15200"/>
  <c r="BG207" i="15200" s="1"/>
  <c r="GO211" i="15200"/>
  <c r="BM210" i="15200"/>
  <c r="HR212" i="15200"/>
  <c r="HR213" i="15200"/>
  <c r="HR193" i="15200"/>
  <c r="HR207" i="15200" s="1"/>
  <c r="X213" i="15200"/>
  <c r="X212" i="15200"/>
  <c r="X193" i="15200"/>
  <c r="X207" i="15200" s="1"/>
  <c r="EK213" i="15200"/>
  <c r="EK212" i="15200"/>
  <c r="EK193" i="15200"/>
  <c r="EK207" i="15200" s="1"/>
  <c r="ET208" i="15200"/>
  <c r="GN213" i="15200"/>
  <c r="GN212" i="15200"/>
  <c r="GN193" i="15200"/>
  <c r="GN207" i="15200" s="1"/>
  <c r="GO208" i="15200"/>
  <c r="EO211" i="15200"/>
  <c r="HE210" i="15200"/>
  <c r="FR208" i="15200"/>
  <c r="CM212" i="15200"/>
  <c r="CM213" i="15200"/>
  <c r="CM193" i="15200"/>
  <c r="CM207" i="15200" s="1"/>
  <c r="AJ212" i="15200"/>
  <c r="AJ213" i="15200"/>
  <c r="AJ193" i="15200"/>
  <c r="AJ207" i="15200" s="1"/>
  <c r="GN209" i="15200"/>
  <c r="IV209" i="15200"/>
  <c r="CP209" i="15200"/>
  <c r="GE210" i="15200"/>
  <c r="DD209" i="15200"/>
  <c r="IY208" i="15200"/>
  <c r="GV212" i="15200"/>
  <c r="GV213" i="15200"/>
  <c r="GV193" i="15200"/>
  <c r="GV207" i="15200" s="1"/>
  <c r="GV208" i="15200"/>
  <c r="GV210" i="15200"/>
  <c r="GV209" i="15200"/>
  <c r="GV211" i="15200"/>
  <c r="IO208" i="15200"/>
  <c r="HB211" i="15200"/>
  <c r="AY210" i="15200"/>
  <c r="EA211" i="15200"/>
  <c r="CY212" i="15200"/>
  <c r="CY213" i="15200"/>
  <c r="CY193" i="15200"/>
  <c r="CY207" i="15200" s="1"/>
  <c r="CY208" i="15200"/>
  <c r="CY211" i="15200"/>
  <c r="CY210" i="15200"/>
  <c r="CY209" i="15200"/>
  <c r="II211" i="15200"/>
  <c r="GO209" i="15200"/>
  <c r="FF210" i="15200"/>
  <c r="BK212" i="15200"/>
  <c r="BK213" i="15200"/>
  <c r="BK193" i="15200"/>
  <c r="BK207" i="15200" s="1"/>
  <c r="DM211" i="15200"/>
  <c r="DH211" i="15200"/>
  <c r="FI212" i="15200"/>
  <c r="FI213" i="15200"/>
  <c r="FI193" i="15200"/>
  <c r="FI207" i="15200" s="1"/>
  <c r="FA209" i="15200"/>
  <c r="FB208" i="15200"/>
  <c r="FI208" i="15200"/>
  <c r="HD210" i="15200"/>
  <c r="HX209" i="15200"/>
  <c r="HX193" i="15200"/>
  <c r="HX207" i="15200" s="1"/>
  <c r="HX212" i="15200"/>
  <c r="HX208" i="15200"/>
  <c r="HX213" i="15200"/>
  <c r="HX210" i="15200"/>
  <c r="HX211" i="15200"/>
  <c r="HJ210" i="15200"/>
  <c r="EX211" i="15200"/>
  <c r="N209" i="15200"/>
  <c r="GM212" i="15200"/>
  <c r="GM213" i="15200"/>
  <c r="GM193" i="15200"/>
  <c r="GM207" i="15200" s="1"/>
  <c r="DK210" i="15200"/>
  <c r="IZ213" i="15200"/>
  <c r="IZ212" i="15200"/>
  <c r="IZ193" i="15200"/>
  <c r="IZ207" i="15200" s="1"/>
  <c r="X208" i="15200"/>
  <c r="BB209" i="15200"/>
  <c r="CS210" i="15200"/>
  <c r="BY211" i="15200"/>
  <c r="AC213" i="15200"/>
  <c r="AC212" i="15200"/>
  <c r="AC193" i="15200"/>
  <c r="AC207" i="15200" s="1"/>
  <c r="CU211" i="15200"/>
  <c r="FZ210" i="15200"/>
  <c r="HO213" i="15200"/>
  <c r="HO212" i="15200"/>
  <c r="HO193" i="15200"/>
  <c r="HO207" i="15200" s="1"/>
  <c r="GP213" i="15200"/>
  <c r="GP212" i="15200"/>
  <c r="GP193" i="15200"/>
  <c r="GP207" i="15200" s="1"/>
  <c r="DQ212" i="15200"/>
  <c r="DQ213" i="15200"/>
  <c r="DQ193" i="15200"/>
  <c r="DQ207" i="15200" s="1"/>
  <c r="DQ210" i="15200"/>
  <c r="DQ211" i="15200"/>
  <c r="DQ208" i="15200"/>
  <c r="DQ209" i="15200"/>
  <c r="FH209" i="15200"/>
  <c r="FV213" i="15200"/>
  <c r="FV193" i="15200"/>
  <c r="FV207" i="15200" s="1"/>
  <c r="FV212" i="15200"/>
  <c r="FV211" i="15200"/>
  <c r="FV209" i="15200"/>
  <c r="FV210" i="15200"/>
  <c r="FV208" i="15200"/>
  <c r="GA213" i="15200"/>
  <c r="GA212" i="15200"/>
  <c r="GA193" i="15200"/>
  <c r="GA207" i="15200" s="1"/>
  <c r="AQ212" i="15200"/>
  <c r="AQ213" i="15200"/>
  <c r="AQ193" i="15200"/>
  <c r="AQ207" i="15200" s="1"/>
  <c r="CD213" i="15200"/>
  <c r="CD212" i="15200"/>
  <c r="CD193" i="15200"/>
  <c r="CD207" i="15200" s="1"/>
  <c r="P212" i="15200"/>
  <c r="P213" i="15200"/>
  <c r="P193" i="15200"/>
  <c r="P207" i="15200" s="1"/>
  <c r="IJ213" i="15200"/>
  <c r="IJ212" i="15200"/>
  <c r="IJ193" i="15200"/>
  <c r="IJ207" i="15200" s="1"/>
  <c r="GP211" i="15200"/>
  <c r="DA212" i="15200"/>
  <c r="DA213" i="15200"/>
  <c r="DA193" i="15200"/>
  <c r="DA207" i="15200" s="1"/>
  <c r="FR210" i="15200"/>
  <c r="GH210" i="15200"/>
  <c r="BH213" i="15200"/>
  <c r="BH212" i="15200"/>
  <c r="BH193" i="15200"/>
  <c r="BH207" i="15200" s="1"/>
  <c r="FH210" i="15200"/>
  <c r="CL210" i="15200"/>
  <c r="AR211" i="15200"/>
  <c r="AS212" i="15200"/>
  <c r="AS213" i="15200"/>
  <c r="AS193" i="15200"/>
  <c r="AS207" i="15200" s="1"/>
  <c r="DV208" i="15200"/>
  <c r="H208" i="15200"/>
  <c r="EM212" i="15200"/>
  <c r="EM213" i="15200"/>
  <c r="EM193" i="15200"/>
  <c r="EM207" i="15200" s="1"/>
  <c r="GZ210" i="15200"/>
  <c r="CC209" i="15200"/>
  <c r="IJ209" i="15200"/>
  <c r="GY209" i="15200"/>
  <c r="CI210" i="15200"/>
  <c r="BU193" i="15200"/>
  <c r="BU207" i="15200" s="1"/>
  <c r="BU212" i="15200"/>
  <c r="BU213" i="15200"/>
  <c r="BU208" i="15200"/>
  <c r="HY212" i="15200"/>
  <c r="HY213" i="15200"/>
  <c r="HY193" i="15200"/>
  <c r="HY207" i="15200" s="1"/>
  <c r="IL212" i="15200"/>
  <c r="IL213" i="15200"/>
  <c r="IL193" i="15200"/>
  <c r="IL207" i="15200" s="1"/>
  <c r="EU212" i="15200"/>
  <c r="EU213" i="15200"/>
  <c r="EU193" i="15200"/>
  <c r="EU207" i="15200" s="1"/>
  <c r="DO210" i="15200"/>
  <c r="CV212" i="15200"/>
  <c r="CV213" i="15200"/>
  <c r="CV193" i="15200"/>
  <c r="CV207" i="15200" s="1"/>
  <c r="GY213" i="15200"/>
  <c r="GY212" i="15200"/>
  <c r="GY193" i="15200"/>
  <c r="GY207" i="15200" s="1"/>
  <c r="FY211" i="15200"/>
  <c r="HO208" i="15200"/>
  <c r="EY213" i="15200"/>
  <c r="EY212" i="15200"/>
  <c r="EY193" i="15200"/>
  <c r="EY207" i="15200" s="1"/>
  <c r="EY211" i="15200"/>
  <c r="EY210" i="15200"/>
  <c r="EY208" i="15200"/>
  <c r="BD210" i="15200"/>
  <c r="GY211" i="15200"/>
  <c r="H210" i="15200"/>
  <c r="DJ212" i="15200"/>
  <c r="DJ213" i="15200"/>
  <c r="DJ193" i="15200"/>
  <c r="DJ207" i="15200" s="1"/>
  <c r="HO209" i="15200"/>
  <c r="GU212" i="15200"/>
  <c r="GU213" i="15200"/>
  <c r="GU193" i="15200"/>
  <c r="GU207" i="15200" s="1"/>
  <c r="HO211" i="15200"/>
  <c r="IA213" i="15200"/>
  <c r="IA212" i="15200"/>
  <c r="IA193" i="15200"/>
  <c r="IA207" i="15200" s="1"/>
  <c r="DK208" i="15200"/>
  <c r="CA213" i="15200"/>
  <c r="CA212" i="15200"/>
  <c r="CA193" i="15200"/>
  <c r="CA207" i="15200" s="1"/>
  <c r="EI211" i="15200"/>
  <c r="IC211" i="15200"/>
  <c r="EI209" i="15200"/>
  <c r="Y213" i="15200"/>
  <c r="Y193" i="15200"/>
  <c r="Y207" i="15200" s="1"/>
  <c r="Y212" i="15200"/>
  <c r="Y210" i="15200"/>
  <c r="Y211" i="15200"/>
  <c r="FU212" i="15200"/>
  <c r="FU213" i="15200"/>
  <c r="FU193" i="15200"/>
  <c r="FU207" i="15200" s="1"/>
  <c r="EG208" i="15200"/>
  <c r="FQ212" i="15200"/>
  <c r="FQ213" i="15200"/>
  <c r="FQ193" i="15200"/>
  <c r="FQ207" i="15200" s="1"/>
  <c r="AP213" i="15200"/>
  <c r="AP212" i="15200"/>
  <c r="AP193" i="15200"/>
  <c r="AP207" i="15200" s="1"/>
  <c r="BW213" i="15200"/>
  <c r="BW212" i="15200"/>
  <c r="BW193" i="15200"/>
  <c r="BW207" i="15200" s="1"/>
  <c r="FK213" i="15200"/>
  <c r="FK212" i="15200"/>
  <c r="FK193" i="15200"/>
  <c r="FK207" i="15200" s="1"/>
  <c r="DO211" i="15200"/>
  <c r="GL212" i="15200"/>
  <c r="GL213" i="15200"/>
  <c r="GL193" i="15200"/>
  <c r="GL207" i="15200" s="1"/>
  <c r="IM211" i="15200"/>
  <c r="M193" i="15200"/>
  <c r="M207" i="15200" s="1"/>
  <c r="M212" i="15200"/>
  <c r="M213" i="15200"/>
  <c r="M211" i="15200"/>
  <c r="M210" i="15200"/>
  <c r="DM213" i="15200"/>
  <c r="DM212" i="15200"/>
  <c r="DM193" i="15200"/>
  <c r="DM207" i="15200" s="1"/>
  <c r="IK212" i="15200"/>
  <c r="IK213" i="15200"/>
  <c r="IK193" i="15200"/>
  <c r="IK207" i="15200" s="1"/>
  <c r="EZ212" i="15200"/>
  <c r="EZ213" i="15200"/>
  <c r="EZ193" i="15200"/>
  <c r="EZ207" i="15200" s="1"/>
  <c r="F213" i="15200"/>
  <c r="F212" i="15200"/>
  <c r="F193" i="15200"/>
  <c r="F207" i="15200" s="1"/>
  <c r="BV212" i="15200"/>
  <c r="BV213" i="15200"/>
  <c r="BV193" i="15200"/>
  <c r="BV207" i="15200" s="1"/>
  <c r="IK210" i="15200"/>
  <c r="FE212" i="15200"/>
  <c r="FE213" i="15200"/>
  <c r="FE193" i="15200"/>
  <c r="FE207" i="15200" s="1"/>
  <c r="T211" i="15200"/>
  <c r="IP213" i="15200"/>
  <c r="IP212" i="15200"/>
  <c r="IP193" i="15200"/>
  <c r="IP207" i="15200" s="1"/>
  <c r="HW213" i="15200"/>
  <c r="HW212" i="15200"/>
  <c r="HW193" i="15200"/>
  <c r="HW207" i="15200" s="1"/>
  <c r="BD209" i="15200"/>
  <c r="ER209" i="15200"/>
  <c r="IK209" i="15200"/>
  <c r="CX210" i="15200"/>
  <c r="GJ208" i="15200"/>
  <c r="GH211" i="15200"/>
  <c r="HI212" i="15200"/>
  <c r="HI213" i="15200"/>
  <c r="HI193" i="15200"/>
  <c r="HI207" i="15200" s="1"/>
  <c r="DW208" i="15200"/>
  <c r="GP209" i="15200"/>
  <c r="CA210" i="15200"/>
  <c r="HL209" i="15200"/>
  <c r="CS209" i="15200"/>
  <c r="GG212" i="15200"/>
  <c r="GG213" i="15200"/>
  <c r="GG193" i="15200"/>
  <c r="GG207" i="15200" s="1"/>
  <c r="G212" i="15200"/>
  <c r="G213" i="15200"/>
  <c r="G193" i="15200"/>
  <c r="G207" i="15200" s="1"/>
  <c r="V209" i="15200"/>
  <c r="FF209" i="15200"/>
  <c r="F210" i="15200"/>
  <c r="AP208" i="15200"/>
  <c r="HW211" i="15200"/>
  <c r="AQ209" i="15200"/>
  <c r="HP209" i="15200"/>
  <c r="HQ212" i="15200"/>
  <c r="HQ213" i="15200"/>
  <c r="HQ193" i="15200"/>
  <c r="HQ207" i="15200" s="1"/>
  <c r="IN212" i="15200"/>
  <c r="IN213" i="15200"/>
  <c r="IN193" i="15200"/>
  <c r="IN207" i="15200" s="1"/>
  <c r="IR211" i="15200"/>
  <c r="AV208" i="15200"/>
  <c r="BT208" i="15200"/>
  <c r="FQ211" i="15200"/>
  <c r="W208" i="15200"/>
  <c r="DL212" i="15200"/>
  <c r="DL213" i="15200"/>
  <c r="DL193" i="15200"/>
  <c r="DL207" i="15200" s="1"/>
  <c r="FC213" i="15200"/>
  <c r="FC212" i="15200"/>
  <c r="FC193" i="15200"/>
  <c r="FC207" i="15200" s="1"/>
  <c r="CX208" i="15200"/>
  <c r="FF211" i="15200"/>
  <c r="AM213" i="15200"/>
  <c r="AM212" i="15200"/>
  <c r="AM193" i="15200"/>
  <c r="AM207" i="15200" s="1"/>
  <c r="AM209" i="15200"/>
  <c r="AM208" i="15200"/>
  <c r="AM210" i="15200"/>
  <c r="AM211" i="15200"/>
  <c r="IL209" i="15200"/>
  <c r="AS208" i="15200"/>
  <c r="FO208" i="15200"/>
  <c r="GT212" i="15200"/>
  <c r="GT213" i="15200"/>
  <c r="GT193" i="15200"/>
  <c r="GT207" i="15200" s="1"/>
  <c r="ID209" i="15200"/>
  <c r="EK211" i="15200"/>
  <c r="DH209" i="15200"/>
  <c r="IT209" i="15200"/>
  <c r="IF213" i="15200"/>
  <c r="IF212" i="15200"/>
  <c r="IF193" i="15200"/>
  <c r="IF207" i="15200" s="1"/>
  <c r="GF208" i="15200"/>
  <c r="EW212" i="15200"/>
  <c r="EW213" i="15200"/>
  <c r="EW193" i="15200"/>
  <c r="EW207" i="15200" s="1"/>
  <c r="GY208" i="15200"/>
  <c r="K211" i="15200"/>
  <c r="CC212" i="15200"/>
  <c r="CC213" i="15200"/>
  <c r="CC193" i="15200"/>
  <c r="CC207" i="15200" s="1"/>
  <c r="I211" i="15200"/>
  <c r="BP210" i="15200"/>
  <c r="AO209" i="15200"/>
  <c r="HZ211" i="15200"/>
  <c r="CB209" i="15200"/>
  <c r="FJ209" i="15200"/>
  <c r="AA211" i="15200"/>
  <c r="AF213" i="15200"/>
  <c r="AF212" i="15200"/>
  <c r="AF193" i="15200"/>
  <c r="AF207" i="15200" s="1"/>
  <c r="ER210" i="15200"/>
  <c r="DP212" i="15200"/>
  <c r="DP213" i="15200"/>
  <c r="DP193" i="15200"/>
  <c r="DP207" i="15200" s="1"/>
  <c r="GD209" i="15200"/>
  <c r="HI211" i="15200"/>
  <c r="AW209" i="15200"/>
  <c r="FU208" i="15200"/>
  <c r="CA211" i="15200"/>
  <c r="AV209" i="15200"/>
  <c r="ET209" i="15200"/>
  <c r="T210" i="15200"/>
  <c r="HN213" i="15200"/>
  <c r="HN212" i="15200"/>
  <c r="HN193" i="15200"/>
  <c r="HN207" i="15200" s="1"/>
  <c r="AL210" i="15200"/>
  <c r="IJ208" i="15200"/>
  <c r="HM209" i="15200"/>
  <c r="AU211" i="15200"/>
  <c r="AH209" i="15200"/>
  <c r="BH210" i="15200"/>
  <c r="DB213" i="15200"/>
  <c r="DB212" i="15200"/>
  <c r="DB193" i="15200"/>
  <c r="DB207" i="15200" s="1"/>
  <c r="HZ210" i="15200"/>
  <c r="IB213" i="15200"/>
  <c r="IB212" i="15200"/>
  <c r="IB193" i="15200"/>
  <c r="IB207" i="15200" s="1"/>
  <c r="FN208" i="15200"/>
  <c r="FK208" i="15200"/>
  <c r="AX208" i="15200"/>
  <c r="HE213" i="15200"/>
  <c r="HE212" i="15200"/>
  <c r="HE193" i="15200"/>
  <c r="HE207" i="15200" s="1"/>
  <c r="X209" i="15200"/>
  <c r="IN209" i="15200"/>
  <c r="BZ211" i="15200"/>
  <c r="L209" i="15200"/>
  <c r="GP210" i="15200"/>
  <c r="AI210" i="15200"/>
  <c r="BG210" i="15200"/>
  <c r="DA209" i="15200"/>
  <c r="CO209" i="15200"/>
  <c r="FX209" i="15200"/>
  <c r="CJ210" i="15200"/>
  <c r="HB209" i="15200"/>
  <c r="GA209" i="15200"/>
  <c r="IW212" i="15200"/>
  <c r="IW213" i="15200"/>
  <c r="IW193" i="15200"/>
  <c r="IW207" i="15200" s="1"/>
  <c r="GF209" i="15200"/>
  <c r="EM208" i="15200"/>
  <c r="IW209" i="15200"/>
  <c r="HE209" i="15200"/>
  <c r="IK211" i="15200"/>
  <c r="EH211" i="15200"/>
  <c r="CQ208" i="15200"/>
  <c r="AC209" i="15200"/>
  <c r="FI209" i="15200"/>
  <c r="EB213" i="15200"/>
  <c r="EB212" i="15200"/>
  <c r="EB193" i="15200"/>
  <c r="EB207" i="15200" s="1"/>
  <c r="GZ208" i="15200"/>
  <c r="Z212" i="15200"/>
  <c r="Z213" i="15200"/>
  <c r="Z193" i="15200"/>
  <c r="Z207" i="15200" s="1"/>
  <c r="HV212" i="15200"/>
  <c r="HV213" i="15200"/>
  <c r="HV193" i="15200"/>
  <c r="HV207" i="15200" s="1"/>
  <c r="AK193" i="15200"/>
  <c r="AK207" i="15200" s="1"/>
  <c r="AK213" i="15200"/>
  <c r="AK212" i="15200"/>
  <c r="AK210" i="15200"/>
  <c r="AK208" i="15200"/>
  <c r="AK211" i="15200"/>
  <c r="HD208" i="15200"/>
  <c r="GR212" i="15200"/>
  <c r="GR213" i="15200"/>
  <c r="GR193" i="15200"/>
  <c r="GR207" i="15200" s="1"/>
  <c r="HF211" i="15200"/>
  <c r="GX209" i="15200"/>
  <c r="GC209" i="15200"/>
  <c r="FL209" i="15200"/>
  <c r="EU211" i="15200"/>
  <c r="FH208" i="15200"/>
  <c r="HM211" i="15200"/>
  <c r="CL213" i="15200"/>
  <c r="CL212" i="15200"/>
  <c r="CL193" i="15200"/>
  <c r="CL207" i="15200" s="1"/>
  <c r="DZ210" i="15200"/>
  <c r="CK212" i="15200"/>
  <c r="CK213" i="15200"/>
  <c r="CK193" i="15200"/>
  <c r="CK207" i="15200" s="1"/>
  <c r="L14" i="14659" l="1"/>
  <c r="L15" i="14659"/>
  <c r="L16" i="14659"/>
  <c r="L17" i="14659"/>
  <c r="L18" i="14659"/>
  <c r="L19" i="14659"/>
  <c r="L20" i="14659"/>
  <c r="L21" i="14659"/>
  <c r="L22" i="14659"/>
  <c r="L23" i="14659"/>
  <c r="L24" i="14659"/>
  <c r="L25" i="14659"/>
  <c r="L26" i="14659"/>
  <c r="L27" i="14659"/>
  <c r="L28" i="14659"/>
  <c r="L29" i="14659"/>
  <c r="L30" i="14659"/>
  <c r="L31" i="14659"/>
  <c r="L32" i="14659"/>
  <c r="L33" i="14659"/>
  <c r="L34" i="14659"/>
  <c r="L35" i="14659"/>
  <c r="L36" i="14659"/>
  <c r="L37" i="14659"/>
  <c r="L38" i="14659"/>
  <c r="L39" i="14659"/>
  <c r="L40" i="14659"/>
  <c r="L41" i="14659"/>
  <c r="L42" i="14659"/>
  <c r="L43" i="14659"/>
  <c r="L44" i="14659"/>
  <c r="L45" i="14659"/>
  <c r="L46" i="14659"/>
  <c r="L47" i="14659"/>
  <c r="L48" i="14659"/>
  <c r="L49" i="14659"/>
  <c r="L50" i="14659"/>
  <c r="L51" i="14659"/>
  <c r="L52" i="14659"/>
  <c r="L53" i="14659"/>
  <c r="L54" i="14659"/>
  <c r="L55" i="14659"/>
  <c r="L56" i="14659"/>
  <c r="L57" i="14659"/>
  <c r="L58" i="14659"/>
  <c r="L59" i="14659"/>
  <c r="L60" i="14659"/>
  <c r="L61" i="14659"/>
  <c r="L62" i="14659"/>
  <c r="L63" i="14659"/>
  <c r="L64" i="14659"/>
  <c r="L65" i="14659"/>
  <c r="L66" i="14659"/>
  <c r="L67" i="14659"/>
  <c r="L68" i="14659"/>
  <c r="L69" i="14659"/>
  <c r="L70" i="14659"/>
  <c r="L71" i="14659"/>
  <c r="L72" i="14659"/>
  <c r="L73" i="14659"/>
  <c r="L74" i="14659"/>
  <c r="L75" i="14659"/>
  <c r="L76" i="14659"/>
  <c r="L77" i="14659"/>
  <c r="L78" i="14659"/>
  <c r="L79" i="14659"/>
  <c r="L80" i="14659"/>
  <c r="L81" i="14659"/>
  <c r="L82" i="14659"/>
  <c r="L83" i="14659"/>
  <c r="L84" i="14659"/>
  <c r="L85" i="14659"/>
  <c r="L86" i="14659"/>
  <c r="L87" i="14659"/>
  <c r="L88" i="14659"/>
  <c r="L89" i="14659"/>
  <c r="L90" i="14659"/>
  <c r="L91" i="14659"/>
  <c r="L92" i="14659"/>
  <c r="L93" i="14659"/>
  <c r="L94" i="14659"/>
  <c r="L95" i="14659"/>
  <c r="L96" i="14659"/>
  <c r="L97" i="14659"/>
  <c r="L98" i="14659"/>
  <c r="L99" i="14659"/>
  <c r="L100" i="14659"/>
  <c r="L101" i="14659"/>
  <c r="L102" i="14659"/>
  <c r="L103" i="14659"/>
  <c r="L104" i="14659"/>
  <c r="L105" i="14659"/>
  <c r="L106" i="14659"/>
  <c r="L107" i="14659"/>
  <c r="L108" i="14659"/>
  <c r="L109" i="14659"/>
  <c r="L110" i="14659"/>
  <c r="L111" i="14659"/>
  <c r="L112" i="14659"/>
  <c r="L113" i="14659"/>
  <c r="L114" i="14659"/>
  <c r="L115" i="14659"/>
  <c r="L116" i="14659"/>
  <c r="L117" i="14659"/>
  <c r="L118" i="14659"/>
  <c r="L119" i="14659"/>
  <c r="L120" i="14659"/>
  <c r="L121" i="14659"/>
  <c r="L122" i="14659"/>
  <c r="L123" i="14659"/>
  <c r="L124" i="14659"/>
  <c r="L125" i="14659"/>
  <c r="L126" i="14659"/>
  <c r="L127" i="14659"/>
  <c r="L128" i="14659"/>
  <c r="L129" i="14659"/>
  <c r="L130" i="14659"/>
  <c r="L131" i="14659"/>
  <c r="L132" i="14659"/>
  <c r="L133" i="14659"/>
  <c r="L134" i="14659"/>
  <c r="L135" i="14659"/>
  <c r="L136" i="14659"/>
  <c r="L137" i="14659"/>
  <c r="L138" i="14659"/>
  <c r="L139" i="14659"/>
  <c r="L140" i="14659"/>
  <c r="L141" i="14659"/>
  <c r="L142" i="14659"/>
  <c r="L143" i="14659"/>
  <c r="L144" i="14659"/>
  <c r="L145" i="14659"/>
  <c r="L146" i="14659"/>
  <c r="L147" i="14659"/>
  <c r="L148" i="14659"/>
  <c r="L149" i="14659"/>
  <c r="L150" i="14659"/>
  <c r="L151" i="14659"/>
  <c r="L152" i="14659"/>
  <c r="L153" i="14659"/>
  <c r="L154" i="14659"/>
  <c r="L155" i="14659"/>
  <c r="L156" i="14659"/>
  <c r="L157" i="14659"/>
  <c r="L158" i="14659"/>
  <c r="L159" i="14659"/>
  <c r="L160" i="14659"/>
  <c r="L161" i="14659"/>
  <c r="L162" i="14659"/>
  <c r="L163" i="14659"/>
  <c r="L164" i="14659"/>
  <c r="L165" i="14659"/>
  <c r="L166" i="14659"/>
  <c r="L167" i="14659"/>
  <c r="L168" i="14659"/>
  <c r="L169" i="14659"/>
  <c r="L170" i="14659"/>
  <c r="L171" i="14659"/>
  <c r="L172" i="14659"/>
  <c r="L173" i="14659"/>
  <c r="L174" i="14659"/>
  <c r="L175" i="14659"/>
  <c r="L176" i="14659"/>
  <c r="L177" i="14659"/>
  <c r="L178" i="14659"/>
  <c r="L179" i="14659"/>
  <c r="L180" i="14659"/>
  <c r="L181" i="14659"/>
  <c r="L182" i="14659"/>
  <c r="L183" i="14659"/>
  <c r="L184" i="14659"/>
  <c r="L185" i="14659"/>
  <c r="L186" i="14659"/>
  <c r="L187" i="14659"/>
  <c r="L188" i="14659"/>
  <c r="L189" i="14659"/>
  <c r="L190" i="14659"/>
  <c r="L191" i="14659"/>
  <c r="L192" i="14659"/>
  <c r="L193" i="14659"/>
  <c r="L194" i="14659"/>
  <c r="L195" i="14659"/>
  <c r="L196" i="14659"/>
  <c r="L197" i="14659"/>
  <c r="L198" i="14659"/>
  <c r="L199" i="14659"/>
  <c r="L200" i="14659"/>
  <c r="L201" i="14659"/>
  <c r="L202" i="14659"/>
  <c r="L203" i="14659"/>
  <c r="L204" i="14659"/>
  <c r="L205" i="14659"/>
  <c r="L206" i="14659"/>
  <c r="L207" i="14659"/>
  <c r="L208" i="14659"/>
  <c r="L209" i="14659"/>
  <c r="L210" i="14659"/>
  <c r="L211" i="14659"/>
  <c r="L212" i="14659"/>
  <c r="L213" i="14659"/>
  <c r="L214" i="14659"/>
  <c r="L215" i="14659"/>
  <c r="L216" i="14659"/>
  <c r="L217" i="14659"/>
  <c r="L218" i="14659"/>
  <c r="L219" i="14659"/>
  <c r="L220" i="14659"/>
  <c r="L221" i="14659"/>
  <c r="L222" i="14659"/>
  <c r="L223" i="14659"/>
  <c r="L224" i="14659"/>
  <c r="L225" i="14659"/>
  <c r="L226" i="14659"/>
  <c r="L227" i="14659"/>
  <c r="L228" i="14659"/>
  <c r="L229" i="14659"/>
  <c r="L230" i="14659"/>
  <c r="L231" i="14659"/>
  <c r="L232" i="14659"/>
  <c r="L233" i="14659"/>
  <c r="L234" i="14659"/>
  <c r="L235" i="14659"/>
  <c r="L236" i="14659"/>
  <c r="L237" i="14659"/>
  <c r="L238" i="14659"/>
  <c r="L239" i="14659"/>
  <c r="L240" i="14659"/>
  <c r="L241" i="14659"/>
  <c r="L242" i="14659"/>
  <c r="L243" i="14659"/>
  <c r="L244" i="14659"/>
  <c r="L245" i="14659"/>
  <c r="L246" i="14659"/>
  <c r="L247" i="14659"/>
  <c r="L248" i="14659"/>
  <c r="L249" i="14659"/>
  <c r="L250" i="14659"/>
  <c r="L251" i="14659"/>
  <c r="L252" i="14659"/>
  <c r="L253" i="14659"/>
  <c r="L254" i="14659"/>
  <c r="L255" i="14659"/>
  <c r="L256" i="14659"/>
  <c r="L257" i="14659"/>
  <c r="L258" i="14659"/>
  <c r="L259" i="14659"/>
  <c r="L260" i="14659"/>
  <c r="L261" i="14659"/>
  <c r="L262" i="14659"/>
  <c r="L263" i="14659"/>
  <c r="L264" i="14659"/>
  <c r="L265" i="14659"/>
  <c r="L266" i="14659"/>
  <c r="L267" i="14659"/>
  <c r="L268" i="14659"/>
  <c r="L269" i="14659"/>
  <c r="L270" i="14659"/>
  <c r="L271" i="14659"/>
  <c r="L272" i="14659"/>
  <c r="L273" i="14659"/>
  <c r="L274" i="14659"/>
  <c r="L275" i="14659"/>
  <c r="L276" i="14659"/>
  <c r="L277" i="14659"/>
  <c r="L278" i="14659"/>
  <c r="L279" i="14659"/>
  <c r="L280" i="14659"/>
  <c r="L281" i="14659"/>
  <c r="L282" i="14659"/>
  <c r="L283" i="14659"/>
  <c r="L284" i="14659"/>
  <c r="L285" i="14659"/>
  <c r="L286" i="14659"/>
  <c r="L287" i="14659"/>
  <c r="L288" i="14659"/>
  <c r="L289" i="14659"/>
  <c r="L290" i="14659"/>
  <c r="L291" i="14659"/>
  <c r="L292" i="14659"/>
  <c r="L293" i="14659"/>
  <c r="L294" i="14659"/>
  <c r="L295" i="14659"/>
  <c r="L296" i="14659"/>
  <c r="L297" i="14659"/>
  <c r="L298" i="14659"/>
  <c r="L299" i="14659"/>
  <c r="L300" i="14659"/>
  <c r="L301" i="14659"/>
  <c r="L302" i="14659"/>
  <c r="L303" i="14659"/>
  <c r="L304" i="14659"/>
  <c r="L305" i="14659"/>
  <c r="L306" i="14659"/>
  <c r="L307" i="14659"/>
  <c r="L308" i="14659"/>
  <c r="L309" i="14659"/>
  <c r="L310" i="14659"/>
  <c r="L311" i="14659"/>
  <c r="L312" i="14659"/>
  <c r="L313" i="14659"/>
  <c r="L314" i="14659"/>
  <c r="L315" i="14659"/>
  <c r="L316" i="14659"/>
  <c r="L317" i="14659"/>
  <c r="L318" i="14659"/>
  <c r="L319" i="14659"/>
  <c r="L320" i="14659"/>
  <c r="L321" i="14659"/>
  <c r="L322" i="14659"/>
  <c r="L323" i="14659"/>
  <c r="L324" i="14659"/>
  <c r="L325" i="14659"/>
  <c r="L326" i="14659"/>
  <c r="L327" i="14659"/>
  <c r="L328" i="14659"/>
  <c r="L329" i="14659"/>
  <c r="L330" i="14659"/>
  <c r="L331" i="14659"/>
  <c r="L332" i="14659"/>
  <c r="L333" i="14659"/>
  <c r="L334" i="14659"/>
  <c r="L335" i="14659"/>
  <c r="L336" i="14659"/>
  <c r="L337" i="14659"/>
  <c r="L338" i="14659"/>
  <c r="L339" i="14659"/>
  <c r="L340" i="14659"/>
  <c r="L341" i="14659"/>
  <c r="L342" i="14659"/>
  <c r="L343" i="14659"/>
  <c r="L344" i="14659"/>
  <c r="L345" i="14659"/>
  <c r="L346" i="14659"/>
  <c r="L347" i="14659"/>
  <c r="L348" i="14659"/>
  <c r="L349" i="14659"/>
  <c r="L350" i="14659"/>
  <c r="L351" i="14659"/>
  <c r="L352" i="14659"/>
  <c r="L353" i="14659"/>
  <c r="L354" i="14659"/>
  <c r="L355" i="14659"/>
  <c r="L356" i="14659"/>
  <c r="L357" i="14659"/>
  <c r="L358" i="14659"/>
  <c r="L359" i="14659"/>
  <c r="L360" i="14659"/>
  <c r="L361" i="14659"/>
  <c r="L362" i="14659"/>
  <c r="L363" i="14659"/>
  <c r="L364" i="14659"/>
  <c r="L365" i="14659"/>
  <c r="L366" i="14659"/>
  <c r="L367" i="14659"/>
  <c r="L368" i="14659"/>
  <c r="L369" i="14659"/>
  <c r="L370" i="14659"/>
  <c r="L371" i="14659"/>
  <c r="L372" i="14659"/>
  <c r="L373" i="14659"/>
  <c r="L374" i="14659"/>
  <c r="L375" i="14659"/>
  <c r="L376" i="14659"/>
  <c r="L377" i="14659"/>
  <c r="L378" i="14659"/>
  <c r="L379" i="14659"/>
  <c r="L380" i="14659"/>
  <c r="L381" i="14659"/>
  <c r="L382" i="14659"/>
  <c r="L383" i="14659"/>
  <c r="L384" i="14659"/>
  <c r="L385" i="14659"/>
  <c r="L386" i="14659"/>
  <c r="L387" i="14659"/>
  <c r="L388" i="14659"/>
  <c r="L389" i="14659"/>
  <c r="L390" i="14659"/>
  <c r="L391" i="14659"/>
  <c r="L392" i="14659"/>
  <c r="L393" i="14659"/>
  <c r="L394" i="14659"/>
  <c r="L395" i="14659"/>
  <c r="L396" i="14659"/>
  <c r="L397" i="14659"/>
  <c r="L398" i="14659"/>
  <c r="L399" i="14659"/>
  <c r="L400" i="14659"/>
  <c r="L401" i="14659"/>
  <c r="L402" i="14659"/>
  <c r="L403" i="14659"/>
  <c r="L404" i="14659"/>
  <c r="L405" i="14659"/>
  <c r="L406" i="14659"/>
  <c r="L407" i="14659"/>
  <c r="L408" i="14659"/>
  <c r="L409" i="14659"/>
  <c r="L410" i="14659"/>
  <c r="L411" i="14659"/>
  <c r="L412" i="14659"/>
  <c r="L413" i="14659"/>
  <c r="L414" i="14659"/>
  <c r="L415" i="14659"/>
  <c r="L416" i="14659"/>
  <c r="L417" i="14659"/>
  <c r="L418" i="14659"/>
  <c r="L419" i="14659"/>
  <c r="L420" i="14659"/>
  <c r="L421" i="14659"/>
  <c r="L422" i="14659"/>
  <c r="L423" i="14659"/>
  <c r="L424" i="14659"/>
  <c r="L425" i="14659"/>
  <c r="L426" i="14659"/>
  <c r="L427" i="14659"/>
  <c r="L428" i="14659"/>
  <c r="L429" i="14659"/>
  <c r="L430" i="14659"/>
  <c r="L431" i="14659"/>
  <c r="L432" i="14659"/>
  <c r="L433" i="14659"/>
  <c r="L434" i="14659"/>
  <c r="L435" i="14659"/>
  <c r="L436" i="14659"/>
  <c r="L437" i="14659"/>
  <c r="L438" i="14659"/>
  <c r="L439" i="14659"/>
  <c r="L440" i="14659"/>
  <c r="L441" i="14659"/>
  <c r="L442" i="14659"/>
  <c r="L443" i="14659"/>
  <c r="L444" i="14659"/>
  <c r="L445" i="14659"/>
  <c r="L446" i="14659"/>
  <c r="L447" i="14659"/>
  <c r="L448" i="14659"/>
  <c r="L449" i="14659"/>
  <c r="L450" i="14659"/>
  <c r="L451" i="14659"/>
  <c r="L452" i="14659"/>
  <c r="L453" i="14659"/>
  <c r="L454" i="14659"/>
  <c r="L455" i="14659"/>
  <c r="L456" i="14659"/>
  <c r="L457" i="14659"/>
  <c r="L458" i="14659"/>
  <c r="L459" i="14659"/>
  <c r="L460" i="14659"/>
  <c r="L461" i="14659"/>
  <c r="L462" i="14659"/>
  <c r="L463" i="14659"/>
  <c r="L464" i="14659"/>
  <c r="L465" i="14659"/>
  <c r="L466" i="14659"/>
  <c r="L467" i="14659"/>
  <c r="L468" i="14659"/>
  <c r="L469" i="14659"/>
  <c r="L470" i="14659"/>
  <c r="L471" i="14659"/>
  <c r="L472" i="14659"/>
  <c r="L473" i="14659"/>
  <c r="L474" i="14659"/>
  <c r="L475" i="14659"/>
  <c r="L476" i="14659"/>
  <c r="L477" i="14659"/>
  <c r="L478" i="14659"/>
  <c r="L479" i="14659"/>
  <c r="L480" i="14659"/>
  <c r="L481" i="14659"/>
  <c r="L482" i="14659"/>
  <c r="L483" i="14659"/>
  <c r="L484" i="14659"/>
  <c r="L485" i="14659"/>
  <c r="L486" i="14659"/>
  <c r="L487" i="14659"/>
  <c r="L488" i="14659"/>
  <c r="L489" i="14659"/>
  <c r="L490" i="14659"/>
  <c r="L491" i="14659"/>
  <c r="L492" i="14659"/>
  <c r="L493" i="14659"/>
  <c r="L494" i="14659"/>
  <c r="L495" i="14659"/>
  <c r="L496" i="14659"/>
  <c r="L497" i="14659"/>
  <c r="L498" i="14659"/>
  <c r="L499" i="14659"/>
  <c r="L500" i="14659"/>
  <c r="L501" i="14659"/>
  <c r="L502" i="14659"/>
  <c r="L503" i="14659"/>
  <c r="L504" i="14659"/>
  <c r="L505" i="14659"/>
  <c r="L506" i="14659"/>
  <c r="L507" i="14659"/>
  <c r="L508" i="14659"/>
  <c r="L509" i="14659"/>
  <c r="L510" i="14659"/>
  <c r="L511" i="14659"/>
  <c r="L512" i="14659"/>
  <c r="L513" i="14659"/>
  <c r="L514" i="14659"/>
  <c r="L515" i="14659"/>
  <c r="L516" i="14659"/>
  <c r="L517" i="14659"/>
  <c r="L518" i="14659"/>
  <c r="L519" i="14659"/>
  <c r="L520" i="14659"/>
  <c r="L521" i="14659"/>
  <c r="L522" i="14659"/>
  <c r="L523" i="14659"/>
  <c r="L524" i="14659"/>
  <c r="L525" i="14659"/>
  <c r="L526" i="14659"/>
  <c r="L527" i="14659"/>
  <c r="L528" i="14659"/>
  <c r="L529" i="14659"/>
  <c r="L530" i="14659"/>
  <c r="L531" i="14659"/>
  <c r="L532" i="14659"/>
  <c r="L533" i="14659"/>
  <c r="L534" i="14659"/>
  <c r="L535" i="14659"/>
  <c r="L536" i="14659"/>
  <c r="L537" i="14659"/>
  <c r="L538" i="14659"/>
  <c r="L539" i="14659"/>
  <c r="L540" i="14659"/>
  <c r="L541" i="14659"/>
  <c r="L542" i="14659"/>
  <c r="L543" i="14659"/>
  <c r="L544" i="14659"/>
  <c r="L545" i="14659"/>
  <c r="L546" i="14659"/>
  <c r="L547" i="14659"/>
  <c r="L548" i="14659"/>
  <c r="L549" i="14659"/>
  <c r="L550" i="14659"/>
  <c r="L551" i="14659"/>
  <c r="L552" i="14659"/>
  <c r="L553" i="14659"/>
  <c r="L554" i="14659"/>
  <c r="L555" i="14659"/>
  <c r="L556" i="14659"/>
  <c r="L557" i="14659"/>
  <c r="L558" i="14659"/>
  <c r="L559" i="14659"/>
  <c r="L560" i="14659"/>
  <c r="L561" i="14659"/>
  <c r="L562" i="14659"/>
  <c r="L563" i="14659"/>
  <c r="L564" i="14659"/>
  <c r="L565" i="14659"/>
  <c r="L566" i="14659"/>
  <c r="L567" i="14659"/>
  <c r="L568" i="14659"/>
  <c r="L569" i="14659"/>
  <c r="L570" i="14659"/>
  <c r="L571" i="14659"/>
  <c r="L572" i="14659"/>
  <c r="L573" i="14659"/>
  <c r="L574" i="14659"/>
  <c r="L575" i="14659"/>
  <c r="L576" i="14659"/>
  <c r="L577" i="14659"/>
  <c r="L578" i="14659"/>
  <c r="L579" i="14659"/>
  <c r="L580" i="14659"/>
  <c r="L581" i="14659"/>
  <c r="L582" i="14659"/>
  <c r="L583" i="14659"/>
  <c r="L584" i="14659"/>
  <c r="L585" i="14659"/>
  <c r="L586" i="14659"/>
  <c r="L587" i="14659"/>
  <c r="L588" i="14659"/>
  <c r="L589" i="14659"/>
  <c r="L590" i="14659"/>
  <c r="L591" i="14659"/>
  <c r="L592" i="14659"/>
  <c r="L593" i="14659"/>
  <c r="L594" i="14659"/>
  <c r="L595" i="14659"/>
  <c r="L596" i="14659"/>
  <c r="L597" i="14659"/>
  <c r="L598" i="14659"/>
  <c r="L599" i="14659"/>
  <c r="L600" i="14659"/>
  <c r="L601" i="14659"/>
  <c r="L602" i="14659"/>
  <c r="L603" i="14659"/>
  <c r="L604" i="14659"/>
  <c r="L605" i="14659"/>
  <c r="L606" i="14659"/>
  <c r="L607" i="14659"/>
  <c r="L608" i="14659"/>
  <c r="L609" i="14659"/>
  <c r="L610" i="14659"/>
  <c r="L611" i="14659"/>
  <c r="L612" i="14659"/>
  <c r="L613" i="14659"/>
  <c r="L614" i="14659"/>
  <c r="L615" i="14659"/>
  <c r="L616" i="14659"/>
  <c r="L617" i="14659"/>
  <c r="L618" i="14659"/>
  <c r="L619" i="14659"/>
  <c r="L620" i="14659"/>
  <c r="L621" i="14659"/>
  <c r="L622" i="14659"/>
  <c r="L623" i="14659"/>
  <c r="L624" i="14659"/>
  <c r="L625" i="14659"/>
  <c r="L626" i="14659"/>
  <c r="L627" i="14659"/>
  <c r="L628" i="14659"/>
  <c r="L629" i="14659"/>
  <c r="L630" i="14659"/>
  <c r="L631" i="14659"/>
  <c r="L632" i="14659"/>
  <c r="L633" i="14659"/>
  <c r="L634" i="14659"/>
  <c r="L635" i="14659"/>
  <c r="L636" i="14659"/>
  <c r="L637" i="14659"/>
  <c r="L638" i="14659"/>
  <c r="L639" i="14659"/>
  <c r="L640" i="14659"/>
  <c r="L641" i="14659"/>
  <c r="L642" i="14659"/>
  <c r="L643" i="14659"/>
  <c r="L644" i="14659"/>
  <c r="L645" i="14659"/>
  <c r="L646" i="14659"/>
  <c r="L647" i="14659"/>
  <c r="L648" i="14659"/>
  <c r="L649" i="14659"/>
  <c r="L650" i="14659"/>
  <c r="L651" i="14659"/>
  <c r="L652" i="14659"/>
  <c r="L653" i="14659"/>
  <c r="L654" i="14659"/>
  <c r="L655" i="14659"/>
  <c r="L656" i="14659"/>
  <c r="L657" i="14659"/>
  <c r="L658" i="14659"/>
  <c r="L659" i="14659"/>
  <c r="L660" i="14659"/>
  <c r="L661" i="14659"/>
  <c r="L662" i="14659"/>
  <c r="L663" i="14659"/>
  <c r="L664" i="14659"/>
  <c r="L665" i="14659"/>
  <c r="L666" i="14659"/>
  <c r="L667" i="14659"/>
  <c r="L668" i="14659"/>
  <c r="L669" i="14659"/>
  <c r="L670" i="14659"/>
  <c r="L671" i="14659"/>
  <c r="L672" i="14659"/>
  <c r="L673" i="14659"/>
  <c r="L674" i="14659"/>
  <c r="L675" i="14659"/>
  <c r="L676" i="14659"/>
  <c r="L677" i="14659"/>
  <c r="L678" i="14659"/>
  <c r="L679" i="14659"/>
  <c r="L680" i="14659"/>
  <c r="L681" i="14659"/>
  <c r="L682" i="14659"/>
  <c r="L683" i="14659"/>
  <c r="L684" i="14659"/>
  <c r="L685" i="14659"/>
  <c r="L686" i="14659"/>
  <c r="L687" i="14659"/>
  <c r="L688" i="14659"/>
  <c r="L689" i="14659"/>
  <c r="L690" i="14659"/>
  <c r="L691" i="14659"/>
  <c r="L692" i="14659"/>
  <c r="L693" i="14659"/>
  <c r="L694" i="14659"/>
  <c r="L695" i="14659"/>
  <c r="L696" i="14659"/>
  <c r="L697" i="14659"/>
  <c r="L698" i="14659"/>
  <c r="L699" i="14659"/>
  <c r="L700" i="14659"/>
  <c r="L701" i="14659"/>
  <c r="L702" i="14659"/>
  <c r="L703" i="14659"/>
  <c r="L704" i="14659"/>
  <c r="L705" i="14659"/>
  <c r="L706" i="14659"/>
  <c r="L707" i="14659"/>
  <c r="L708" i="14659"/>
  <c r="L709" i="14659"/>
  <c r="L710" i="14659"/>
  <c r="L711" i="14659"/>
  <c r="L712" i="14659"/>
  <c r="L713" i="14659"/>
  <c r="L714" i="14659"/>
  <c r="L715" i="14659"/>
  <c r="L716" i="14659"/>
  <c r="L717" i="14659"/>
  <c r="L718" i="14659"/>
  <c r="L719" i="14659"/>
  <c r="L720" i="14659"/>
  <c r="L721" i="14659"/>
  <c r="L722" i="14659"/>
  <c r="L723" i="14659"/>
  <c r="L724" i="14659"/>
  <c r="L725" i="14659"/>
  <c r="L726" i="14659"/>
  <c r="L727" i="14659"/>
  <c r="L728" i="14659"/>
  <c r="L729" i="14659"/>
  <c r="L730" i="14659"/>
  <c r="L731" i="14659"/>
  <c r="L732" i="14659"/>
  <c r="L733" i="14659"/>
  <c r="L734" i="14659"/>
  <c r="L735" i="14659"/>
  <c r="L736" i="14659"/>
  <c r="L737" i="14659"/>
  <c r="L738" i="14659"/>
  <c r="L739" i="14659"/>
  <c r="L740" i="14659"/>
  <c r="L741" i="14659"/>
  <c r="L742" i="14659"/>
  <c r="L743" i="14659"/>
  <c r="L744" i="14659"/>
  <c r="L745" i="14659"/>
  <c r="L746" i="14659"/>
  <c r="L747" i="14659"/>
  <c r="L748" i="14659"/>
  <c r="L749" i="14659"/>
  <c r="L750" i="14659"/>
  <c r="L751" i="14659"/>
  <c r="L752" i="14659"/>
  <c r="L753" i="14659"/>
  <c r="L754" i="14659"/>
  <c r="L755" i="14659"/>
  <c r="L756" i="14659"/>
  <c r="L757" i="14659"/>
  <c r="L758" i="14659"/>
  <c r="L759" i="14659"/>
  <c r="L760" i="14659"/>
  <c r="L761" i="14659"/>
  <c r="L762" i="14659"/>
  <c r="L763" i="14659"/>
  <c r="L13" i="14659"/>
  <c r="G6" i="15198"/>
  <c r="H6" i="15198"/>
  <c r="G7" i="15198"/>
  <c r="H7" i="15198"/>
  <c r="G8" i="15198"/>
  <c r="H8" i="15198"/>
  <c r="G9" i="15198"/>
  <c r="H9" i="15198"/>
  <c r="G10" i="15198"/>
  <c r="H10" i="15198"/>
  <c r="G11" i="15198"/>
  <c r="H11" i="15198"/>
  <c r="G12" i="15198"/>
  <c r="H12" i="15198"/>
  <c r="G13" i="15198"/>
  <c r="H13" i="15198"/>
  <c r="G14" i="15198"/>
  <c r="H14" i="15198"/>
  <c r="G15" i="15198"/>
  <c r="H15" i="15198"/>
  <c r="G16" i="15198"/>
  <c r="H16" i="15198"/>
  <c r="G17" i="15198"/>
  <c r="H17" i="15198"/>
  <c r="G18" i="15198"/>
  <c r="H18" i="15198"/>
  <c r="G19" i="15198"/>
  <c r="H19" i="15198"/>
  <c r="G20" i="15198"/>
  <c r="H20" i="15198"/>
  <c r="G21" i="15198"/>
  <c r="H21" i="15198"/>
  <c r="G22" i="15198"/>
  <c r="H22" i="15198"/>
  <c r="G23" i="15198"/>
  <c r="H23" i="15198"/>
  <c r="G24" i="15198"/>
  <c r="H24" i="15198"/>
  <c r="G25" i="15198"/>
  <c r="H25" i="15198"/>
  <c r="G26" i="15198"/>
  <c r="H26" i="15198"/>
  <c r="G27" i="15198"/>
  <c r="H27" i="15198"/>
  <c r="G28" i="15198"/>
  <c r="H28" i="15198"/>
  <c r="G29" i="15198"/>
  <c r="H29" i="15198"/>
  <c r="G30" i="15198"/>
  <c r="H30" i="15198"/>
  <c r="G31" i="15198"/>
  <c r="H31" i="15198"/>
  <c r="G32" i="15198"/>
  <c r="H32" i="15198"/>
  <c r="G33" i="15198"/>
  <c r="H33" i="15198"/>
  <c r="G34" i="15198"/>
  <c r="H34" i="15198"/>
  <c r="G35" i="15198"/>
  <c r="H35" i="15198"/>
  <c r="G36" i="15198"/>
  <c r="H36" i="15198"/>
  <c r="G37" i="15198"/>
  <c r="H37" i="15198"/>
  <c r="G38" i="15198"/>
  <c r="H38" i="15198"/>
  <c r="G39" i="15198"/>
  <c r="H39" i="15198"/>
  <c r="G40" i="15198"/>
  <c r="H40" i="15198"/>
  <c r="G41" i="15198"/>
  <c r="H41" i="15198"/>
  <c r="G42" i="15198"/>
  <c r="H42" i="15198"/>
  <c r="G43" i="15198"/>
  <c r="H43" i="15198"/>
  <c r="G44" i="15198"/>
  <c r="H44" i="15198"/>
  <c r="G45" i="15198"/>
  <c r="H45" i="15198"/>
  <c r="G46" i="15198"/>
  <c r="H46" i="15198"/>
  <c r="G47" i="15198"/>
  <c r="H47" i="15198"/>
  <c r="G48" i="15198"/>
  <c r="H48" i="15198"/>
  <c r="G49" i="15198"/>
  <c r="H49" i="15198"/>
  <c r="G50" i="15198"/>
  <c r="H50" i="15198"/>
  <c r="G51" i="15198"/>
  <c r="H51" i="15198"/>
  <c r="G52" i="15198"/>
  <c r="H52" i="15198"/>
  <c r="G53" i="15198"/>
  <c r="H53" i="15198"/>
  <c r="G54" i="15198"/>
  <c r="H54" i="15198"/>
  <c r="G55" i="15198"/>
  <c r="H55" i="15198"/>
  <c r="G56" i="15198"/>
  <c r="H56" i="15198"/>
  <c r="G57" i="15198"/>
  <c r="H57" i="15198"/>
  <c r="G58" i="15198"/>
  <c r="H58" i="15198"/>
  <c r="G59" i="15198"/>
  <c r="H59" i="15198"/>
  <c r="G60" i="15198"/>
  <c r="H60" i="15198"/>
  <c r="G61" i="15198"/>
  <c r="H61" i="15198"/>
  <c r="G62" i="15198"/>
  <c r="H62" i="15198"/>
  <c r="G63" i="15198"/>
  <c r="H63" i="15198"/>
  <c r="G64" i="15198"/>
  <c r="H64" i="15198"/>
  <c r="G65" i="15198"/>
  <c r="H65" i="15198"/>
  <c r="G66" i="15198"/>
  <c r="H66" i="15198"/>
  <c r="G67" i="15198"/>
  <c r="H67" i="15198"/>
  <c r="G68" i="15198"/>
  <c r="H68" i="15198"/>
  <c r="G69" i="15198"/>
  <c r="H69" i="15198"/>
  <c r="G70" i="15198"/>
  <c r="H70" i="15198"/>
  <c r="G71" i="15198"/>
  <c r="H71" i="15198"/>
  <c r="G72" i="15198"/>
  <c r="H72" i="15198"/>
  <c r="G73" i="15198"/>
  <c r="H73" i="15198"/>
  <c r="G74" i="15198"/>
  <c r="H74" i="15198"/>
  <c r="G75" i="15198"/>
  <c r="H75" i="15198"/>
  <c r="G76" i="15198"/>
  <c r="H76" i="15198"/>
  <c r="G77" i="15198"/>
  <c r="H77" i="15198"/>
  <c r="G78" i="15198"/>
  <c r="H78" i="15198"/>
  <c r="G79" i="15198"/>
  <c r="H79" i="15198"/>
  <c r="G80" i="15198"/>
  <c r="H80" i="15198"/>
  <c r="G81" i="15198"/>
  <c r="H81" i="15198"/>
  <c r="G82" i="15198"/>
  <c r="H82" i="15198"/>
  <c r="G83" i="15198"/>
  <c r="H83" i="15198"/>
  <c r="G84" i="15198"/>
  <c r="H84" i="15198"/>
  <c r="G85" i="15198"/>
  <c r="H85" i="15198"/>
  <c r="G86" i="15198"/>
  <c r="H86" i="15198"/>
  <c r="G87" i="15198"/>
  <c r="H87" i="15198"/>
  <c r="G88" i="15198"/>
  <c r="H88" i="15198"/>
  <c r="G89" i="15198"/>
  <c r="H89" i="15198"/>
  <c r="G90" i="15198"/>
  <c r="H90" i="15198"/>
  <c r="G91" i="15198"/>
  <c r="H91" i="15198"/>
  <c r="G92" i="15198"/>
  <c r="H92" i="15198"/>
  <c r="G93" i="15198"/>
  <c r="H93" i="15198"/>
  <c r="G94" i="15198"/>
  <c r="H94" i="15198"/>
  <c r="G95" i="15198"/>
  <c r="H95" i="15198"/>
  <c r="G96" i="15198"/>
  <c r="H96" i="15198"/>
  <c r="G97" i="15198"/>
  <c r="H97" i="15198"/>
  <c r="G98" i="15198"/>
  <c r="H98" i="15198"/>
  <c r="G99" i="15198"/>
  <c r="H99" i="15198"/>
  <c r="G100" i="15198"/>
  <c r="H100" i="15198"/>
  <c r="G101" i="15198"/>
  <c r="H101" i="15198"/>
  <c r="G102" i="15198"/>
  <c r="H102" i="15198"/>
  <c r="G103" i="15198"/>
  <c r="H103" i="15198"/>
  <c r="G104" i="15198"/>
  <c r="H104" i="15198"/>
  <c r="G105" i="15198"/>
  <c r="H105" i="15198"/>
  <c r="G106" i="15198"/>
  <c r="H106" i="15198"/>
  <c r="G107" i="15198"/>
  <c r="H107" i="15198"/>
  <c r="G108" i="15198"/>
  <c r="H108" i="15198"/>
  <c r="G109" i="15198"/>
  <c r="H109" i="15198"/>
  <c r="G110" i="15198"/>
  <c r="H110" i="15198"/>
  <c r="G111" i="15198"/>
  <c r="H111" i="15198"/>
  <c r="G112" i="15198"/>
  <c r="H112" i="15198"/>
  <c r="G113" i="15198"/>
  <c r="H113" i="15198"/>
  <c r="G114" i="15198"/>
  <c r="H114" i="15198"/>
  <c r="G115" i="15198"/>
  <c r="H115" i="15198"/>
  <c r="G116" i="15198"/>
  <c r="H116" i="15198"/>
  <c r="G117" i="15198"/>
  <c r="H117" i="15198"/>
  <c r="G118" i="15198"/>
  <c r="H118" i="15198"/>
  <c r="G119" i="15198"/>
  <c r="H119" i="15198"/>
  <c r="G120" i="15198"/>
  <c r="H120" i="15198"/>
  <c r="G121" i="15198"/>
  <c r="H121" i="15198"/>
  <c r="G122" i="15198"/>
  <c r="H122" i="15198"/>
  <c r="G123" i="15198"/>
  <c r="H123" i="15198"/>
  <c r="G124" i="15198"/>
  <c r="H124" i="15198"/>
  <c r="G125" i="15198"/>
  <c r="H125" i="15198"/>
  <c r="G126" i="15198"/>
  <c r="H126" i="15198"/>
  <c r="G127" i="15198"/>
  <c r="H127" i="15198"/>
  <c r="G128" i="15198"/>
  <c r="H128" i="15198"/>
  <c r="G129" i="15198"/>
  <c r="H129" i="15198"/>
  <c r="G130" i="15198"/>
  <c r="H130" i="15198"/>
  <c r="G131" i="15198"/>
  <c r="H131" i="15198"/>
  <c r="G132" i="15198"/>
  <c r="H132" i="15198"/>
  <c r="G133" i="15198"/>
  <c r="H133" i="15198"/>
  <c r="G134" i="15198"/>
  <c r="H134" i="15198"/>
  <c r="G135" i="15198"/>
  <c r="H135" i="15198"/>
  <c r="G136" i="15198"/>
  <c r="H136" i="15198"/>
  <c r="G137" i="15198"/>
  <c r="H137" i="15198"/>
  <c r="G138" i="15198"/>
  <c r="H138" i="15198"/>
  <c r="G139" i="15198"/>
  <c r="H139" i="15198"/>
  <c r="G140" i="15198"/>
  <c r="H140" i="15198"/>
  <c r="G141" i="15198"/>
  <c r="H141" i="15198"/>
  <c r="G142" i="15198"/>
  <c r="H142" i="15198"/>
  <c r="G143" i="15198"/>
  <c r="H143" i="15198"/>
  <c r="G144" i="15198"/>
  <c r="H144" i="15198"/>
  <c r="G145" i="15198"/>
  <c r="H145" i="15198"/>
  <c r="G146" i="15198"/>
  <c r="H146" i="15198"/>
  <c r="G147" i="15198"/>
  <c r="H147" i="15198"/>
  <c r="G148" i="15198"/>
  <c r="H148" i="15198"/>
  <c r="G149" i="15198"/>
  <c r="H149" i="15198"/>
  <c r="G150" i="15198"/>
  <c r="H150" i="15198"/>
  <c r="G151" i="15198"/>
  <c r="H151" i="15198"/>
  <c r="G152" i="15198"/>
  <c r="H152" i="15198"/>
  <c r="G153" i="15198"/>
  <c r="H153" i="15198"/>
  <c r="G154" i="15198"/>
  <c r="H154" i="15198"/>
  <c r="G155" i="15198"/>
  <c r="H155" i="15198"/>
  <c r="G156" i="15198"/>
  <c r="H156" i="15198"/>
  <c r="G157" i="15198"/>
  <c r="H157" i="15198"/>
  <c r="G158" i="15198"/>
  <c r="H158" i="15198"/>
  <c r="G159" i="15198"/>
  <c r="H159" i="15198"/>
  <c r="G160" i="15198"/>
  <c r="H160" i="15198"/>
  <c r="G161" i="15198"/>
  <c r="H161" i="15198"/>
  <c r="G162" i="15198"/>
  <c r="H162" i="15198"/>
  <c r="G163" i="15198"/>
  <c r="H163" i="15198"/>
  <c r="G164" i="15198"/>
  <c r="H164" i="15198"/>
  <c r="G165" i="15198"/>
  <c r="H165" i="15198"/>
  <c r="G166" i="15198"/>
  <c r="H166" i="15198"/>
  <c r="G167" i="15198"/>
  <c r="H167" i="15198"/>
  <c r="G168" i="15198"/>
  <c r="H168" i="15198"/>
  <c r="G169" i="15198"/>
  <c r="H169" i="15198"/>
  <c r="G170" i="15198"/>
  <c r="H170" i="15198"/>
  <c r="G171" i="15198"/>
  <c r="H171" i="15198"/>
  <c r="G172" i="15198"/>
  <c r="H172" i="15198"/>
  <c r="G173" i="15198"/>
  <c r="H173" i="15198"/>
  <c r="G174" i="15198"/>
  <c r="H174" i="15198"/>
  <c r="G175" i="15198"/>
  <c r="H175" i="15198"/>
  <c r="G176" i="15198"/>
  <c r="H176" i="15198"/>
  <c r="G177" i="15198"/>
  <c r="H177" i="15198"/>
  <c r="G178" i="15198"/>
  <c r="H178" i="15198"/>
  <c r="G179" i="15198"/>
  <c r="H179" i="15198"/>
  <c r="G180" i="15198"/>
  <c r="H180" i="15198"/>
  <c r="G181" i="15198"/>
  <c r="H181" i="15198"/>
  <c r="G182" i="15198"/>
  <c r="H182" i="15198"/>
  <c r="G183" i="15198"/>
  <c r="H183" i="15198"/>
  <c r="G184" i="15198"/>
  <c r="H184" i="15198"/>
  <c r="G185" i="15198"/>
  <c r="H185" i="15198"/>
  <c r="G186" i="15198"/>
  <c r="H186" i="15198"/>
  <c r="G187" i="15198"/>
  <c r="H187" i="15198"/>
  <c r="G188" i="15198"/>
  <c r="H188" i="15198"/>
  <c r="G189" i="15198"/>
  <c r="H189" i="15198"/>
  <c r="G190" i="15198"/>
  <c r="H190" i="15198"/>
  <c r="G191" i="15198"/>
  <c r="H191" i="15198"/>
  <c r="G192" i="15198"/>
  <c r="H192" i="15198"/>
  <c r="G193" i="15198"/>
  <c r="H193" i="15198"/>
  <c r="G194" i="15198"/>
  <c r="H194" i="15198"/>
  <c r="G195" i="15198"/>
  <c r="H195" i="15198"/>
  <c r="G196" i="15198"/>
  <c r="H196" i="15198"/>
  <c r="G197" i="15198"/>
  <c r="H197" i="15198"/>
  <c r="G198" i="15198"/>
  <c r="H198" i="15198"/>
  <c r="G199" i="15198"/>
  <c r="H199" i="15198"/>
  <c r="G200" i="15198"/>
  <c r="H200" i="15198"/>
  <c r="G201" i="15198"/>
  <c r="H201" i="15198"/>
  <c r="G202" i="15198"/>
  <c r="H202" i="15198"/>
  <c r="G203" i="15198"/>
  <c r="H203" i="15198"/>
  <c r="G204" i="15198"/>
  <c r="H204" i="15198"/>
  <c r="G205" i="15198"/>
  <c r="H205" i="15198"/>
  <c r="G206" i="15198"/>
  <c r="H206" i="15198"/>
  <c r="G207" i="15198"/>
  <c r="H207" i="15198"/>
  <c r="G208" i="15198"/>
  <c r="H208" i="15198"/>
  <c r="G209" i="15198"/>
  <c r="H209" i="15198"/>
  <c r="G210" i="15198"/>
  <c r="H210" i="15198"/>
  <c r="G211" i="15198"/>
  <c r="H211" i="15198"/>
  <c r="G212" i="15198"/>
  <c r="H212" i="15198"/>
  <c r="G213" i="15198"/>
  <c r="H213" i="15198"/>
  <c r="G214" i="15198"/>
  <c r="H214" i="15198"/>
  <c r="G215" i="15198"/>
  <c r="H215" i="15198"/>
  <c r="G216" i="15198"/>
  <c r="H216" i="15198"/>
  <c r="G217" i="15198"/>
  <c r="H217" i="15198"/>
  <c r="G218" i="15198"/>
  <c r="H218" i="15198"/>
  <c r="G219" i="15198"/>
  <c r="H219" i="15198"/>
  <c r="G220" i="15198"/>
  <c r="H220" i="15198"/>
  <c r="G221" i="15198"/>
  <c r="H221" i="15198"/>
  <c r="G222" i="15198"/>
  <c r="H222" i="15198"/>
  <c r="G223" i="15198"/>
  <c r="H223" i="15198"/>
  <c r="G224" i="15198"/>
  <c r="H224" i="15198"/>
  <c r="G225" i="15198"/>
  <c r="H225" i="15198"/>
  <c r="G226" i="15198"/>
  <c r="H226" i="15198"/>
  <c r="G227" i="15198"/>
  <c r="H227" i="15198"/>
  <c r="G228" i="15198"/>
  <c r="H228" i="15198"/>
  <c r="G229" i="15198"/>
  <c r="H229" i="15198"/>
  <c r="G230" i="15198"/>
  <c r="H230" i="15198"/>
  <c r="G231" i="15198"/>
  <c r="H231" i="15198"/>
  <c r="G232" i="15198"/>
  <c r="H232" i="15198"/>
  <c r="G233" i="15198"/>
  <c r="H233" i="15198"/>
  <c r="G234" i="15198"/>
  <c r="H234" i="15198"/>
  <c r="G235" i="15198"/>
  <c r="H235" i="15198"/>
  <c r="G236" i="15198"/>
  <c r="H236" i="15198"/>
  <c r="G237" i="15198"/>
  <c r="H237" i="15198"/>
  <c r="G238" i="15198"/>
  <c r="H238" i="15198"/>
  <c r="G239" i="15198"/>
  <c r="H239" i="15198"/>
  <c r="G240" i="15198"/>
  <c r="H240" i="15198"/>
  <c r="G241" i="15198"/>
  <c r="H241" i="15198"/>
  <c r="G242" i="15198"/>
  <c r="H242" i="15198"/>
  <c r="G243" i="15198"/>
  <c r="H243" i="15198"/>
  <c r="G244" i="15198"/>
  <c r="H244" i="15198"/>
  <c r="G245" i="15198"/>
  <c r="H245" i="15198"/>
  <c r="G246" i="15198"/>
  <c r="H246" i="15198"/>
  <c r="G247" i="15198"/>
  <c r="H247" i="15198"/>
  <c r="G248" i="15198"/>
  <c r="H248" i="15198"/>
  <c r="G249" i="15198"/>
  <c r="H249" i="15198"/>
  <c r="G250" i="15198"/>
  <c r="H250" i="15198"/>
  <c r="G251" i="15198"/>
  <c r="H251" i="15198"/>
  <c r="G252" i="15198"/>
  <c r="H252" i="15198"/>
  <c r="G253" i="15198"/>
  <c r="H253" i="15198"/>
  <c r="G254" i="15198"/>
  <c r="H254" i="15198"/>
  <c r="G255" i="15198"/>
  <c r="H255" i="15198"/>
  <c r="G256" i="15198"/>
  <c r="H256" i="15198"/>
  <c r="G257" i="15198"/>
  <c r="H257" i="15198"/>
  <c r="G258" i="15198"/>
  <c r="H258" i="15198"/>
  <c r="G259" i="15198"/>
  <c r="H259" i="15198"/>
  <c r="G260" i="15198"/>
  <c r="H260" i="15198"/>
  <c r="G261" i="15198"/>
  <c r="H261" i="15198"/>
  <c r="G262" i="15198"/>
  <c r="H262" i="15198"/>
  <c r="G263" i="15198"/>
  <c r="H263" i="15198"/>
  <c r="G264" i="15198"/>
  <c r="H264" i="15198"/>
  <c r="G265" i="15198"/>
  <c r="H265" i="15198"/>
  <c r="G266" i="15198"/>
  <c r="H266" i="15198"/>
  <c r="G267" i="15198"/>
  <c r="H267" i="15198"/>
  <c r="G268" i="15198"/>
  <c r="H268" i="15198"/>
  <c r="G269" i="15198"/>
  <c r="H269" i="15198"/>
  <c r="G270" i="15198"/>
  <c r="H270" i="15198"/>
  <c r="G271" i="15198"/>
  <c r="H271" i="15198"/>
  <c r="G272" i="15198"/>
  <c r="H272" i="15198"/>
  <c r="G273" i="15198"/>
  <c r="H273" i="15198"/>
  <c r="G274" i="15198"/>
  <c r="H274" i="15198"/>
  <c r="G275" i="15198"/>
  <c r="H275" i="15198"/>
  <c r="G276" i="15198"/>
  <c r="H276" i="15198"/>
  <c r="G277" i="15198"/>
  <c r="H277" i="15198"/>
  <c r="G278" i="15198"/>
  <c r="H278" i="15198"/>
  <c r="G279" i="15198"/>
  <c r="H279" i="15198"/>
  <c r="G280" i="15198"/>
  <c r="H280" i="15198"/>
  <c r="G281" i="15198"/>
  <c r="H281" i="15198"/>
  <c r="G282" i="15198"/>
  <c r="H282" i="15198"/>
  <c r="G283" i="15198"/>
  <c r="H283" i="15198"/>
  <c r="G284" i="15198"/>
  <c r="H284" i="15198"/>
  <c r="G285" i="15198"/>
  <c r="H285" i="15198"/>
  <c r="G286" i="15198"/>
  <c r="H286" i="15198"/>
  <c r="G287" i="15198"/>
  <c r="H287" i="15198"/>
  <c r="G288" i="15198"/>
  <c r="H288" i="15198"/>
  <c r="G289" i="15198"/>
  <c r="H289" i="15198"/>
  <c r="G290" i="15198"/>
  <c r="H290" i="15198"/>
  <c r="G291" i="15198"/>
  <c r="H291" i="15198"/>
  <c r="G292" i="15198"/>
  <c r="H292" i="15198"/>
  <c r="G293" i="15198"/>
  <c r="H293" i="15198"/>
  <c r="G294" i="15198"/>
  <c r="H294" i="15198"/>
  <c r="G295" i="15198"/>
  <c r="H295" i="15198"/>
  <c r="G296" i="15198"/>
  <c r="H296" i="15198"/>
  <c r="G297" i="15198"/>
  <c r="H297" i="15198"/>
  <c r="G298" i="15198"/>
  <c r="H298" i="15198"/>
  <c r="G299" i="15198"/>
  <c r="H299" i="15198"/>
  <c r="G300" i="15198"/>
  <c r="H300" i="15198"/>
  <c r="G301" i="15198"/>
  <c r="H301" i="15198"/>
  <c r="G302" i="15198"/>
  <c r="H302" i="15198"/>
  <c r="G303" i="15198"/>
  <c r="H303" i="15198"/>
  <c r="G304" i="15198"/>
  <c r="H304" i="15198"/>
  <c r="G305" i="15198"/>
  <c r="H305" i="15198"/>
  <c r="G306" i="15198"/>
  <c r="H306" i="15198"/>
  <c r="G307" i="15198"/>
  <c r="H307" i="15198"/>
  <c r="G308" i="15198"/>
  <c r="H308" i="15198"/>
  <c r="G309" i="15198"/>
  <c r="H309" i="15198"/>
  <c r="G310" i="15198"/>
  <c r="H310" i="15198"/>
  <c r="G311" i="15198"/>
  <c r="H311" i="15198"/>
  <c r="G312" i="15198"/>
  <c r="H312" i="15198"/>
  <c r="G313" i="15198"/>
  <c r="H313" i="15198"/>
  <c r="G314" i="15198"/>
  <c r="H314" i="15198"/>
  <c r="G315" i="15198"/>
  <c r="H315" i="15198"/>
  <c r="G316" i="15198"/>
  <c r="H316" i="15198"/>
  <c r="G317" i="15198"/>
  <c r="H317" i="15198"/>
  <c r="G318" i="15198"/>
  <c r="H318" i="15198"/>
  <c r="G319" i="15198"/>
  <c r="H319" i="15198"/>
  <c r="G320" i="15198"/>
  <c r="H320" i="15198"/>
  <c r="G321" i="15198"/>
  <c r="H321" i="15198"/>
  <c r="G322" i="15198"/>
  <c r="H322" i="15198"/>
  <c r="G323" i="15198"/>
  <c r="H323" i="15198"/>
  <c r="G324" i="15198"/>
  <c r="H324" i="15198"/>
  <c r="G325" i="15198"/>
  <c r="H325" i="15198"/>
  <c r="G326" i="15198"/>
  <c r="H326" i="15198"/>
  <c r="G327" i="15198"/>
  <c r="H327" i="15198"/>
  <c r="G328" i="15198"/>
  <c r="H328" i="15198"/>
  <c r="G329" i="15198"/>
  <c r="H329" i="15198"/>
  <c r="G330" i="15198"/>
  <c r="H330" i="15198"/>
  <c r="G331" i="15198"/>
  <c r="H331" i="15198"/>
  <c r="G332" i="15198"/>
  <c r="H332" i="15198"/>
  <c r="G333" i="15198"/>
  <c r="H333" i="15198"/>
  <c r="G334" i="15198"/>
  <c r="H334" i="15198"/>
  <c r="G335" i="15198"/>
  <c r="H335" i="15198"/>
  <c r="G336" i="15198"/>
  <c r="H336" i="15198"/>
  <c r="G337" i="15198"/>
  <c r="H337" i="15198"/>
  <c r="G338" i="15198"/>
  <c r="H338" i="15198"/>
  <c r="G339" i="15198"/>
  <c r="H339" i="15198"/>
  <c r="G340" i="15198"/>
  <c r="H340" i="15198"/>
  <c r="G341" i="15198"/>
  <c r="H341" i="15198"/>
  <c r="G342" i="15198"/>
  <c r="H342" i="15198"/>
  <c r="G343" i="15198"/>
  <c r="H343" i="15198"/>
  <c r="G344" i="15198"/>
  <c r="H344" i="15198"/>
  <c r="G345" i="15198"/>
  <c r="H345" i="15198"/>
  <c r="G346" i="15198"/>
  <c r="H346" i="15198"/>
  <c r="G347" i="15198"/>
  <c r="H347" i="15198"/>
  <c r="G348" i="15198"/>
  <c r="H348" i="15198"/>
  <c r="G349" i="15198"/>
  <c r="H349" i="15198"/>
  <c r="G350" i="15198"/>
  <c r="H350" i="15198"/>
  <c r="G351" i="15198"/>
  <c r="H351" i="15198"/>
  <c r="G352" i="15198"/>
  <c r="H352" i="15198"/>
  <c r="G353" i="15198"/>
  <c r="H353" i="15198"/>
  <c r="G354" i="15198"/>
  <c r="H354" i="15198"/>
  <c r="G355" i="15198"/>
  <c r="H355" i="15198"/>
  <c r="G356" i="15198"/>
  <c r="H356" i="15198"/>
  <c r="G357" i="15198"/>
  <c r="H357" i="15198"/>
  <c r="G358" i="15198"/>
  <c r="H358" i="15198"/>
  <c r="G359" i="15198"/>
  <c r="H359" i="15198"/>
  <c r="G360" i="15198"/>
  <c r="H360" i="15198"/>
  <c r="G361" i="15198"/>
  <c r="H361" i="15198"/>
  <c r="G362" i="15198"/>
  <c r="H362" i="15198"/>
  <c r="G363" i="15198"/>
  <c r="H363" i="15198"/>
  <c r="G364" i="15198"/>
  <c r="H364" i="15198"/>
  <c r="G365" i="15198"/>
  <c r="H365" i="15198"/>
  <c r="G366" i="15198"/>
  <c r="H366" i="15198"/>
  <c r="G367" i="15198"/>
  <c r="H367" i="15198"/>
  <c r="G368" i="15198"/>
  <c r="H368" i="15198"/>
  <c r="G369" i="15198"/>
  <c r="H369" i="15198"/>
  <c r="G370" i="15198"/>
  <c r="H370" i="15198"/>
  <c r="G371" i="15198"/>
  <c r="H371" i="15198"/>
  <c r="G372" i="15198"/>
  <c r="H372" i="15198"/>
  <c r="G373" i="15198"/>
  <c r="H373" i="15198"/>
  <c r="G374" i="15198"/>
  <c r="H374" i="15198"/>
  <c r="G375" i="15198"/>
  <c r="H375" i="15198"/>
  <c r="G376" i="15198"/>
  <c r="H376" i="15198"/>
  <c r="G377" i="15198"/>
  <c r="H377" i="15198"/>
  <c r="G378" i="15198"/>
  <c r="H378" i="15198"/>
  <c r="G379" i="15198"/>
  <c r="H379" i="15198"/>
  <c r="G380" i="15198"/>
  <c r="H380" i="15198"/>
  <c r="G381" i="15198"/>
  <c r="H381" i="15198"/>
  <c r="G382" i="15198"/>
  <c r="H382" i="15198"/>
  <c r="G383" i="15198"/>
  <c r="H383" i="15198"/>
  <c r="G384" i="15198"/>
  <c r="H384" i="15198"/>
  <c r="G385" i="15198"/>
  <c r="H385" i="15198"/>
  <c r="G386" i="15198"/>
  <c r="H386" i="15198"/>
  <c r="G387" i="15198"/>
  <c r="H387" i="15198"/>
  <c r="G388" i="15198"/>
  <c r="H388" i="15198"/>
  <c r="G389" i="15198"/>
  <c r="H389" i="15198"/>
  <c r="G390" i="15198"/>
  <c r="H390" i="15198"/>
  <c r="G391" i="15198"/>
  <c r="H391" i="15198"/>
  <c r="G392" i="15198"/>
  <c r="H392" i="15198"/>
  <c r="G393" i="15198"/>
  <c r="H393" i="15198"/>
  <c r="G394" i="15198"/>
  <c r="H394" i="15198"/>
  <c r="G395" i="15198"/>
  <c r="H395" i="15198"/>
  <c r="G396" i="15198"/>
  <c r="H396" i="15198"/>
  <c r="G397" i="15198"/>
  <c r="H397" i="15198"/>
  <c r="G398" i="15198"/>
  <c r="H398" i="15198"/>
  <c r="G399" i="15198"/>
  <c r="H399" i="15198"/>
  <c r="G400" i="15198"/>
  <c r="H400" i="15198"/>
  <c r="G401" i="15198"/>
  <c r="H401" i="15198"/>
  <c r="G402" i="15198"/>
  <c r="H402" i="15198"/>
  <c r="G403" i="15198"/>
  <c r="H403" i="15198"/>
  <c r="G404" i="15198"/>
  <c r="H404" i="15198"/>
  <c r="G405" i="15198"/>
  <c r="H405" i="15198"/>
  <c r="G406" i="15198"/>
  <c r="H406" i="15198"/>
  <c r="G407" i="15198"/>
  <c r="H407" i="15198"/>
  <c r="G408" i="15198"/>
  <c r="H408" i="15198"/>
  <c r="G409" i="15198"/>
  <c r="H409" i="15198"/>
  <c r="G410" i="15198"/>
  <c r="H410" i="15198"/>
  <c r="G411" i="15198"/>
  <c r="H411" i="15198"/>
  <c r="G412" i="15198"/>
  <c r="H412" i="15198"/>
  <c r="G413" i="15198"/>
  <c r="H413" i="15198"/>
  <c r="G414" i="15198"/>
  <c r="H414" i="15198"/>
  <c r="G415" i="15198"/>
  <c r="H415" i="15198"/>
  <c r="G416" i="15198"/>
  <c r="H416" i="15198"/>
  <c r="G417" i="15198"/>
  <c r="H417" i="15198"/>
  <c r="G418" i="15198"/>
  <c r="H418" i="15198"/>
  <c r="G419" i="15198"/>
  <c r="H419" i="15198"/>
  <c r="G420" i="15198"/>
  <c r="H420" i="15198"/>
  <c r="G421" i="15198"/>
  <c r="H421" i="15198"/>
  <c r="G422" i="15198"/>
  <c r="H422" i="15198"/>
  <c r="G423" i="15198"/>
  <c r="H423" i="15198"/>
  <c r="G424" i="15198"/>
  <c r="H424" i="15198"/>
  <c r="G425" i="15198"/>
  <c r="H425" i="15198"/>
  <c r="G426" i="15198"/>
  <c r="H426" i="15198"/>
  <c r="G427" i="15198"/>
  <c r="H427" i="15198"/>
  <c r="G428" i="15198"/>
  <c r="H428" i="15198"/>
  <c r="G429" i="15198"/>
  <c r="H429" i="15198"/>
  <c r="G430" i="15198"/>
  <c r="H430" i="15198"/>
  <c r="G431" i="15198"/>
  <c r="H431" i="15198"/>
  <c r="G432" i="15198"/>
  <c r="H432" i="15198"/>
  <c r="G433" i="15198"/>
  <c r="H433" i="15198"/>
  <c r="G434" i="15198"/>
  <c r="H434" i="15198"/>
  <c r="G435" i="15198"/>
  <c r="H435" i="15198"/>
  <c r="G436" i="15198"/>
  <c r="H436" i="15198"/>
  <c r="G437" i="15198"/>
  <c r="H437" i="15198"/>
  <c r="G438" i="15198"/>
  <c r="H438" i="15198"/>
  <c r="G439" i="15198"/>
  <c r="H439" i="15198"/>
  <c r="G440" i="15198"/>
  <c r="H440" i="15198"/>
  <c r="G441" i="15198"/>
  <c r="H441" i="15198"/>
  <c r="G442" i="15198"/>
  <c r="H442" i="15198"/>
  <c r="G443" i="15198"/>
  <c r="H443" i="15198"/>
  <c r="G444" i="15198"/>
  <c r="H444" i="15198"/>
  <c r="G445" i="15198"/>
  <c r="H445" i="15198"/>
  <c r="G446" i="15198"/>
  <c r="H446" i="15198"/>
  <c r="G447" i="15198"/>
  <c r="H447" i="15198"/>
  <c r="G448" i="15198"/>
  <c r="H448" i="15198"/>
  <c r="G449" i="15198"/>
  <c r="H449" i="15198"/>
  <c r="G450" i="15198"/>
  <c r="H450" i="15198"/>
  <c r="G451" i="15198"/>
  <c r="H451" i="15198"/>
  <c r="G452" i="15198"/>
  <c r="H452" i="15198"/>
  <c r="G453" i="15198"/>
  <c r="H453" i="15198"/>
  <c r="G454" i="15198"/>
  <c r="H454" i="15198"/>
  <c r="G455" i="15198"/>
  <c r="H455" i="15198"/>
  <c r="G456" i="15198"/>
  <c r="H456" i="15198"/>
  <c r="G457" i="15198"/>
  <c r="H457" i="15198"/>
  <c r="G458" i="15198"/>
  <c r="H458" i="15198"/>
  <c r="G459" i="15198"/>
  <c r="H459" i="15198"/>
  <c r="G460" i="15198"/>
  <c r="H460" i="15198"/>
  <c r="G461" i="15198"/>
  <c r="H461" i="15198"/>
  <c r="G462" i="15198"/>
  <c r="H462" i="15198"/>
  <c r="G463" i="15198"/>
  <c r="H463" i="15198"/>
  <c r="G464" i="15198"/>
  <c r="H464" i="15198"/>
  <c r="G465" i="15198"/>
  <c r="H465" i="15198"/>
  <c r="G466" i="15198"/>
  <c r="H466" i="15198"/>
  <c r="G467" i="15198"/>
  <c r="H467" i="15198"/>
  <c r="G468" i="15198"/>
  <c r="H468" i="15198"/>
  <c r="G469" i="15198"/>
  <c r="H469" i="15198"/>
  <c r="G470" i="15198"/>
  <c r="H470" i="15198"/>
  <c r="G471" i="15198"/>
  <c r="H471" i="15198"/>
  <c r="G472" i="15198"/>
  <c r="H472" i="15198"/>
  <c r="G473" i="15198"/>
  <c r="H473" i="15198"/>
  <c r="G474" i="15198"/>
  <c r="H474" i="15198"/>
  <c r="G475" i="15198"/>
  <c r="H475" i="15198"/>
  <c r="G476" i="15198"/>
  <c r="H476" i="15198"/>
  <c r="G477" i="15198"/>
  <c r="H477" i="15198"/>
  <c r="G478" i="15198"/>
  <c r="H478" i="15198"/>
  <c r="G479" i="15198"/>
  <c r="H479" i="15198"/>
  <c r="G480" i="15198"/>
  <c r="H480" i="15198"/>
  <c r="G481" i="15198"/>
  <c r="H481" i="15198"/>
  <c r="G482" i="15198"/>
  <c r="H482" i="15198"/>
  <c r="G483" i="15198"/>
  <c r="H483" i="15198"/>
  <c r="G484" i="15198"/>
  <c r="H484" i="15198"/>
  <c r="G485" i="15198"/>
  <c r="H485" i="15198"/>
  <c r="G486" i="15198"/>
  <c r="H486" i="15198"/>
  <c r="G487" i="15198"/>
  <c r="H487" i="15198"/>
  <c r="G488" i="15198"/>
  <c r="H488" i="15198"/>
  <c r="G489" i="15198"/>
  <c r="H489" i="15198"/>
  <c r="G490" i="15198"/>
  <c r="H490" i="15198"/>
  <c r="G491" i="15198"/>
  <c r="H491" i="15198"/>
  <c r="G492" i="15198"/>
  <c r="H492" i="15198"/>
  <c r="G493" i="15198"/>
  <c r="H493" i="15198"/>
  <c r="G494" i="15198"/>
  <c r="H494" i="15198"/>
  <c r="G495" i="15198"/>
  <c r="H495" i="15198"/>
  <c r="G496" i="15198"/>
  <c r="H496" i="15198"/>
  <c r="G497" i="15198"/>
  <c r="H497" i="15198"/>
  <c r="G498" i="15198"/>
  <c r="H498" i="15198"/>
  <c r="G499" i="15198"/>
  <c r="H499" i="15198"/>
  <c r="G500" i="15198"/>
  <c r="H500" i="15198"/>
  <c r="G501" i="15198"/>
  <c r="H501" i="15198"/>
  <c r="G502" i="15198"/>
  <c r="H502" i="15198"/>
  <c r="G503" i="15198"/>
  <c r="H503" i="15198"/>
  <c r="G504" i="15198"/>
  <c r="H504" i="15198"/>
  <c r="H5" i="15198"/>
  <c r="G5" i="15198"/>
  <c r="P4" i="15199" l="1"/>
  <c r="P3" i="15199"/>
  <c r="P2" i="15199"/>
  <c r="AA14" i="14659"/>
  <c r="AB14" i="14659"/>
  <c r="AC14" i="14659"/>
  <c r="AD14" i="14659"/>
  <c r="AE14" i="14659"/>
  <c r="AF14" i="14659"/>
  <c r="AG14" i="14659"/>
  <c r="AH14" i="14659"/>
  <c r="AI14" i="14659"/>
  <c r="AJ14" i="14659"/>
  <c r="AA15" i="14659"/>
  <c r="AB15" i="14659"/>
  <c r="AC15" i="14659"/>
  <c r="AD15" i="14659"/>
  <c r="AE15" i="14659"/>
  <c r="AF15" i="14659"/>
  <c r="AG15" i="14659"/>
  <c r="AH15" i="14659"/>
  <c r="AI15" i="14659"/>
  <c r="AJ15" i="14659"/>
  <c r="AA16" i="14659"/>
  <c r="AB16" i="14659"/>
  <c r="AC16" i="14659"/>
  <c r="AD16" i="14659"/>
  <c r="AE16" i="14659"/>
  <c r="AF16" i="14659"/>
  <c r="AG16" i="14659"/>
  <c r="AH16" i="14659"/>
  <c r="AI16" i="14659"/>
  <c r="AJ16" i="14659"/>
  <c r="AA17" i="14659"/>
  <c r="AB17" i="14659"/>
  <c r="AC17" i="14659"/>
  <c r="AD17" i="14659"/>
  <c r="AE17" i="14659"/>
  <c r="AF17" i="14659"/>
  <c r="AG17" i="14659"/>
  <c r="AH17" i="14659"/>
  <c r="AI17" i="14659"/>
  <c r="AJ17" i="14659"/>
  <c r="AA18" i="14659"/>
  <c r="AB18" i="14659"/>
  <c r="AC18" i="14659"/>
  <c r="AD18" i="14659"/>
  <c r="AE18" i="14659"/>
  <c r="AF18" i="14659"/>
  <c r="AG18" i="14659"/>
  <c r="AH18" i="14659"/>
  <c r="AI18" i="14659"/>
  <c r="AJ18" i="14659"/>
  <c r="AA19" i="14659"/>
  <c r="AB19" i="14659"/>
  <c r="AC19" i="14659"/>
  <c r="AD19" i="14659"/>
  <c r="AE19" i="14659"/>
  <c r="AF19" i="14659"/>
  <c r="AG19" i="14659"/>
  <c r="AH19" i="14659"/>
  <c r="AI19" i="14659"/>
  <c r="AJ19" i="14659"/>
  <c r="AA20" i="14659"/>
  <c r="AB20" i="14659"/>
  <c r="AC20" i="14659"/>
  <c r="AD20" i="14659"/>
  <c r="AE20" i="14659"/>
  <c r="AF20" i="14659"/>
  <c r="AG20" i="14659"/>
  <c r="AH20" i="14659"/>
  <c r="AI20" i="14659"/>
  <c r="AJ20" i="14659"/>
  <c r="AA21" i="14659"/>
  <c r="AB21" i="14659"/>
  <c r="AC21" i="14659"/>
  <c r="AD21" i="14659"/>
  <c r="AE21" i="14659"/>
  <c r="AF21" i="14659"/>
  <c r="AG21" i="14659"/>
  <c r="AH21" i="14659"/>
  <c r="AI21" i="14659"/>
  <c r="AJ21" i="14659"/>
  <c r="AA22" i="14659"/>
  <c r="AB22" i="14659"/>
  <c r="AC22" i="14659"/>
  <c r="AD22" i="14659"/>
  <c r="AE22" i="14659"/>
  <c r="AF22" i="14659"/>
  <c r="AG22" i="14659"/>
  <c r="AH22" i="14659"/>
  <c r="AI22" i="14659"/>
  <c r="AJ22" i="14659"/>
  <c r="AA23" i="14659"/>
  <c r="AB23" i="14659"/>
  <c r="AC23" i="14659"/>
  <c r="AD23" i="14659"/>
  <c r="AE23" i="14659"/>
  <c r="AF23" i="14659"/>
  <c r="AG23" i="14659"/>
  <c r="AH23" i="14659"/>
  <c r="AI23" i="14659"/>
  <c r="AJ23" i="14659"/>
  <c r="AA24" i="14659"/>
  <c r="AB24" i="14659"/>
  <c r="AC24" i="14659"/>
  <c r="AD24" i="14659"/>
  <c r="AE24" i="14659"/>
  <c r="AF24" i="14659"/>
  <c r="AG24" i="14659"/>
  <c r="AH24" i="14659"/>
  <c r="AI24" i="14659"/>
  <c r="AJ24" i="14659"/>
  <c r="AA25" i="14659"/>
  <c r="AB25" i="14659"/>
  <c r="AC25" i="14659"/>
  <c r="AD25" i="14659"/>
  <c r="AE25" i="14659"/>
  <c r="AF25" i="14659"/>
  <c r="AG25" i="14659"/>
  <c r="AH25" i="14659"/>
  <c r="AI25" i="14659"/>
  <c r="AJ25" i="14659"/>
  <c r="AA26" i="14659"/>
  <c r="AB26" i="14659"/>
  <c r="AC26" i="14659"/>
  <c r="AD26" i="14659"/>
  <c r="AE26" i="14659"/>
  <c r="AF26" i="14659"/>
  <c r="AG26" i="14659"/>
  <c r="AH26" i="14659"/>
  <c r="AI26" i="14659"/>
  <c r="AJ26" i="14659"/>
  <c r="AA27" i="14659"/>
  <c r="AB27" i="14659"/>
  <c r="AC27" i="14659"/>
  <c r="AD27" i="14659"/>
  <c r="AE27" i="14659"/>
  <c r="AF27" i="14659"/>
  <c r="AG27" i="14659"/>
  <c r="AH27" i="14659"/>
  <c r="AI27" i="14659"/>
  <c r="AJ27" i="14659"/>
  <c r="AA28" i="14659"/>
  <c r="AB28" i="14659"/>
  <c r="AC28" i="14659"/>
  <c r="AD28" i="14659"/>
  <c r="AE28" i="14659"/>
  <c r="AF28" i="14659"/>
  <c r="AG28" i="14659"/>
  <c r="AH28" i="14659"/>
  <c r="AI28" i="14659"/>
  <c r="AJ28" i="14659"/>
  <c r="AA29" i="14659"/>
  <c r="AB29" i="14659"/>
  <c r="AC29" i="14659"/>
  <c r="AD29" i="14659"/>
  <c r="AE29" i="14659"/>
  <c r="AF29" i="14659"/>
  <c r="AG29" i="14659"/>
  <c r="AH29" i="14659"/>
  <c r="AI29" i="14659"/>
  <c r="AJ29" i="14659"/>
  <c r="AA30" i="14659"/>
  <c r="AB30" i="14659"/>
  <c r="AC30" i="14659"/>
  <c r="AD30" i="14659"/>
  <c r="AE30" i="14659"/>
  <c r="AF30" i="14659"/>
  <c r="AG30" i="14659"/>
  <c r="AH30" i="14659"/>
  <c r="AI30" i="14659"/>
  <c r="AJ30" i="14659"/>
  <c r="AA31" i="14659"/>
  <c r="AB31" i="14659"/>
  <c r="AC31" i="14659"/>
  <c r="AD31" i="14659"/>
  <c r="AE31" i="14659"/>
  <c r="AF31" i="14659"/>
  <c r="AG31" i="14659"/>
  <c r="AH31" i="14659"/>
  <c r="AI31" i="14659"/>
  <c r="AJ31" i="14659"/>
  <c r="AA32" i="14659"/>
  <c r="AB32" i="14659"/>
  <c r="AC32" i="14659"/>
  <c r="AD32" i="14659"/>
  <c r="AE32" i="14659"/>
  <c r="AF32" i="14659"/>
  <c r="AG32" i="14659"/>
  <c r="AH32" i="14659"/>
  <c r="AI32" i="14659"/>
  <c r="AJ32" i="14659"/>
  <c r="AA33" i="14659"/>
  <c r="AB33" i="14659"/>
  <c r="AC33" i="14659"/>
  <c r="AD33" i="14659"/>
  <c r="AE33" i="14659"/>
  <c r="AF33" i="14659"/>
  <c r="AG33" i="14659"/>
  <c r="AH33" i="14659"/>
  <c r="AI33" i="14659"/>
  <c r="AJ33" i="14659"/>
  <c r="AA34" i="14659"/>
  <c r="AB34" i="14659"/>
  <c r="AC34" i="14659"/>
  <c r="AD34" i="14659"/>
  <c r="AE34" i="14659"/>
  <c r="AF34" i="14659"/>
  <c r="AG34" i="14659"/>
  <c r="AH34" i="14659"/>
  <c r="AI34" i="14659"/>
  <c r="AJ34" i="14659"/>
  <c r="AA35" i="14659"/>
  <c r="AB35" i="14659"/>
  <c r="AC35" i="14659"/>
  <c r="AD35" i="14659"/>
  <c r="AE35" i="14659"/>
  <c r="AF35" i="14659"/>
  <c r="AG35" i="14659"/>
  <c r="AH35" i="14659"/>
  <c r="AI35" i="14659"/>
  <c r="AJ35" i="14659"/>
  <c r="AA36" i="14659"/>
  <c r="AB36" i="14659"/>
  <c r="AC36" i="14659"/>
  <c r="AD36" i="14659"/>
  <c r="AE36" i="14659"/>
  <c r="AF36" i="14659"/>
  <c r="AG36" i="14659"/>
  <c r="AH36" i="14659"/>
  <c r="AI36" i="14659"/>
  <c r="AJ36" i="14659"/>
  <c r="AA37" i="14659"/>
  <c r="AB37" i="14659"/>
  <c r="AC37" i="14659"/>
  <c r="AD37" i="14659"/>
  <c r="AE37" i="14659"/>
  <c r="AF37" i="14659"/>
  <c r="AG37" i="14659"/>
  <c r="AH37" i="14659"/>
  <c r="AI37" i="14659"/>
  <c r="AJ37" i="14659"/>
  <c r="AA38" i="14659"/>
  <c r="AB38" i="14659"/>
  <c r="AC38" i="14659"/>
  <c r="AD38" i="14659"/>
  <c r="AE38" i="14659"/>
  <c r="AF38" i="14659"/>
  <c r="AG38" i="14659"/>
  <c r="AH38" i="14659"/>
  <c r="AI38" i="14659"/>
  <c r="AJ38" i="14659"/>
  <c r="AA39" i="14659"/>
  <c r="AB39" i="14659"/>
  <c r="AC39" i="14659"/>
  <c r="AD39" i="14659"/>
  <c r="AE39" i="14659"/>
  <c r="AF39" i="14659"/>
  <c r="AG39" i="14659"/>
  <c r="AH39" i="14659"/>
  <c r="AI39" i="14659"/>
  <c r="AJ39" i="14659"/>
  <c r="AA40" i="14659"/>
  <c r="AB40" i="14659"/>
  <c r="AC40" i="14659"/>
  <c r="AD40" i="14659"/>
  <c r="AE40" i="14659"/>
  <c r="AF40" i="14659"/>
  <c r="AG40" i="14659"/>
  <c r="AH40" i="14659"/>
  <c r="AI40" i="14659"/>
  <c r="AJ40" i="14659"/>
  <c r="AA41" i="14659"/>
  <c r="AB41" i="14659"/>
  <c r="AC41" i="14659"/>
  <c r="AD41" i="14659"/>
  <c r="AE41" i="14659"/>
  <c r="AF41" i="14659"/>
  <c r="AG41" i="14659"/>
  <c r="AH41" i="14659"/>
  <c r="AI41" i="14659"/>
  <c r="AJ41" i="14659"/>
  <c r="AA42" i="14659"/>
  <c r="AB42" i="14659"/>
  <c r="AC42" i="14659"/>
  <c r="AD42" i="14659"/>
  <c r="AE42" i="14659"/>
  <c r="AF42" i="14659"/>
  <c r="AG42" i="14659"/>
  <c r="AH42" i="14659"/>
  <c r="AI42" i="14659"/>
  <c r="AJ42" i="14659"/>
  <c r="AA43" i="14659"/>
  <c r="AB43" i="14659"/>
  <c r="AC43" i="14659"/>
  <c r="AD43" i="14659"/>
  <c r="AE43" i="14659"/>
  <c r="AF43" i="14659"/>
  <c r="AG43" i="14659"/>
  <c r="AH43" i="14659"/>
  <c r="AI43" i="14659"/>
  <c r="AJ43" i="14659"/>
  <c r="AA44" i="14659"/>
  <c r="AB44" i="14659"/>
  <c r="AC44" i="14659"/>
  <c r="AD44" i="14659"/>
  <c r="AE44" i="14659"/>
  <c r="AF44" i="14659"/>
  <c r="AG44" i="14659"/>
  <c r="AH44" i="14659"/>
  <c r="AI44" i="14659"/>
  <c r="AJ44" i="14659"/>
  <c r="AA45" i="14659"/>
  <c r="AB45" i="14659"/>
  <c r="AC45" i="14659"/>
  <c r="AD45" i="14659"/>
  <c r="AE45" i="14659"/>
  <c r="AF45" i="14659"/>
  <c r="AG45" i="14659"/>
  <c r="AH45" i="14659"/>
  <c r="AI45" i="14659"/>
  <c r="AJ45" i="14659"/>
  <c r="AA46" i="14659"/>
  <c r="AB46" i="14659"/>
  <c r="AC46" i="14659"/>
  <c r="AD46" i="14659"/>
  <c r="AE46" i="14659"/>
  <c r="AF46" i="14659"/>
  <c r="AG46" i="14659"/>
  <c r="AH46" i="14659"/>
  <c r="AI46" i="14659"/>
  <c r="AJ46" i="14659"/>
  <c r="AA47" i="14659"/>
  <c r="AB47" i="14659"/>
  <c r="AC47" i="14659"/>
  <c r="AD47" i="14659"/>
  <c r="AE47" i="14659"/>
  <c r="AF47" i="14659"/>
  <c r="AG47" i="14659"/>
  <c r="AH47" i="14659"/>
  <c r="AI47" i="14659"/>
  <c r="AJ47" i="14659"/>
  <c r="AA48" i="14659"/>
  <c r="AB48" i="14659"/>
  <c r="AC48" i="14659"/>
  <c r="AD48" i="14659"/>
  <c r="AE48" i="14659"/>
  <c r="AF48" i="14659"/>
  <c r="AG48" i="14659"/>
  <c r="AH48" i="14659"/>
  <c r="AI48" i="14659"/>
  <c r="AJ48" i="14659"/>
  <c r="AA49" i="14659"/>
  <c r="AB49" i="14659"/>
  <c r="AC49" i="14659"/>
  <c r="AD49" i="14659"/>
  <c r="AE49" i="14659"/>
  <c r="AF49" i="14659"/>
  <c r="AG49" i="14659"/>
  <c r="AH49" i="14659"/>
  <c r="AI49" i="14659"/>
  <c r="AJ49" i="14659"/>
  <c r="AA50" i="14659"/>
  <c r="AB50" i="14659"/>
  <c r="AC50" i="14659"/>
  <c r="AD50" i="14659"/>
  <c r="AE50" i="14659"/>
  <c r="AF50" i="14659"/>
  <c r="AG50" i="14659"/>
  <c r="AH50" i="14659"/>
  <c r="AI50" i="14659"/>
  <c r="AJ50" i="14659"/>
  <c r="AA51" i="14659"/>
  <c r="AB51" i="14659"/>
  <c r="AC51" i="14659"/>
  <c r="AD51" i="14659"/>
  <c r="AE51" i="14659"/>
  <c r="AF51" i="14659"/>
  <c r="AG51" i="14659"/>
  <c r="AH51" i="14659"/>
  <c r="AI51" i="14659"/>
  <c r="AJ51" i="14659"/>
  <c r="AA52" i="14659"/>
  <c r="AB52" i="14659"/>
  <c r="AC52" i="14659"/>
  <c r="AD52" i="14659"/>
  <c r="AE52" i="14659"/>
  <c r="AF52" i="14659"/>
  <c r="AG52" i="14659"/>
  <c r="AH52" i="14659"/>
  <c r="AI52" i="14659"/>
  <c r="AJ52" i="14659"/>
  <c r="AA53" i="14659"/>
  <c r="AB53" i="14659"/>
  <c r="AC53" i="14659"/>
  <c r="AD53" i="14659"/>
  <c r="AE53" i="14659"/>
  <c r="AF53" i="14659"/>
  <c r="AG53" i="14659"/>
  <c r="AH53" i="14659"/>
  <c r="AI53" i="14659"/>
  <c r="AJ53" i="14659"/>
  <c r="AA54" i="14659"/>
  <c r="AB54" i="14659"/>
  <c r="AC54" i="14659"/>
  <c r="AD54" i="14659"/>
  <c r="AE54" i="14659"/>
  <c r="AF54" i="14659"/>
  <c r="AG54" i="14659"/>
  <c r="AH54" i="14659"/>
  <c r="AI54" i="14659"/>
  <c r="AJ54" i="14659"/>
  <c r="AA55" i="14659"/>
  <c r="AB55" i="14659"/>
  <c r="AC55" i="14659"/>
  <c r="AD55" i="14659"/>
  <c r="AE55" i="14659"/>
  <c r="AF55" i="14659"/>
  <c r="AG55" i="14659"/>
  <c r="AH55" i="14659"/>
  <c r="AI55" i="14659"/>
  <c r="AJ55" i="14659"/>
  <c r="AA56" i="14659"/>
  <c r="AB56" i="14659"/>
  <c r="AC56" i="14659"/>
  <c r="AD56" i="14659"/>
  <c r="AE56" i="14659"/>
  <c r="AF56" i="14659"/>
  <c r="AG56" i="14659"/>
  <c r="AH56" i="14659"/>
  <c r="AI56" i="14659"/>
  <c r="AJ56" i="14659"/>
  <c r="AA57" i="14659"/>
  <c r="AB57" i="14659"/>
  <c r="AC57" i="14659"/>
  <c r="AD57" i="14659"/>
  <c r="AE57" i="14659"/>
  <c r="AF57" i="14659"/>
  <c r="AG57" i="14659"/>
  <c r="AH57" i="14659"/>
  <c r="AI57" i="14659"/>
  <c r="AJ57" i="14659"/>
  <c r="AA58" i="14659"/>
  <c r="AB58" i="14659"/>
  <c r="AC58" i="14659"/>
  <c r="AD58" i="14659"/>
  <c r="AE58" i="14659"/>
  <c r="AF58" i="14659"/>
  <c r="AG58" i="14659"/>
  <c r="AH58" i="14659"/>
  <c r="AI58" i="14659"/>
  <c r="AJ58" i="14659"/>
  <c r="AA59" i="14659"/>
  <c r="AB59" i="14659"/>
  <c r="AC59" i="14659"/>
  <c r="AD59" i="14659"/>
  <c r="AE59" i="14659"/>
  <c r="AF59" i="14659"/>
  <c r="AG59" i="14659"/>
  <c r="AH59" i="14659"/>
  <c r="AI59" i="14659"/>
  <c r="AJ59" i="14659"/>
  <c r="AA60" i="14659"/>
  <c r="AB60" i="14659"/>
  <c r="AC60" i="14659"/>
  <c r="AD60" i="14659"/>
  <c r="AE60" i="14659"/>
  <c r="AF60" i="14659"/>
  <c r="AG60" i="14659"/>
  <c r="AH60" i="14659"/>
  <c r="AI60" i="14659"/>
  <c r="AJ60" i="14659"/>
  <c r="AA61" i="14659"/>
  <c r="AB61" i="14659"/>
  <c r="AC61" i="14659"/>
  <c r="AD61" i="14659"/>
  <c r="AE61" i="14659"/>
  <c r="AF61" i="14659"/>
  <c r="AG61" i="14659"/>
  <c r="AH61" i="14659"/>
  <c r="AI61" i="14659"/>
  <c r="AJ61" i="14659"/>
  <c r="AA62" i="14659"/>
  <c r="AB62" i="14659"/>
  <c r="AC62" i="14659"/>
  <c r="AD62" i="14659"/>
  <c r="AE62" i="14659"/>
  <c r="AF62" i="14659"/>
  <c r="AG62" i="14659"/>
  <c r="AH62" i="14659"/>
  <c r="AI62" i="14659"/>
  <c r="AJ62" i="14659"/>
  <c r="AA63" i="14659"/>
  <c r="AB63" i="14659"/>
  <c r="AC63" i="14659"/>
  <c r="AD63" i="14659"/>
  <c r="AE63" i="14659"/>
  <c r="AF63" i="14659"/>
  <c r="AG63" i="14659"/>
  <c r="AH63" i="14659"/>
  <c r="AI63" i="14659"/>
  <c r="AJ63" i="14659"/>
  <c r="AA64" i="14659"/>
  <c r="AB64" i="14659"/>
  <c r="AC64" i="14659"/>
  <c r="AD64" i="14659"/>
  <c r="AE64" i="14659"/>
  <c r="AF64" i="14659"/>
  <c r="AG64" i="14659"/>
  <c r="AH64" i="14659"/>
  <c r="AI64" i="14659"/>
  <c r="AJ64" i="14659"/>
  <c r="AA65" i="14659"/>
  <c r="AB65" i="14659"/>
  <c r="AC65" i="14659"/>
  <c r="AD65" i="14659"/>
  <c r="AE65" i="14659"/>
  <c r="AF65" i="14659"/>
  <c r="AG65" i="14659"/>
  <c r="AH65" i="14659"/>
  <c r="AI65" i="14659"/>
  <c r="AJ65" i="14659"/>
  <c r="AA66" i="14659"/>
  <c r="AB66" i="14659"/>
  <c r="AC66" i="14659"/>
  <c r="AD66" i="14659"/>
  <c r="AE66" i="14659"/>
  <c r="AF66" i="14659"/>
  <c r="AG66" i="14659"/>
  <c r="AH66" i="14659"/>
  <c r="AI66" i="14659"/>
  <c r="AJ66" i="14659"/>
  <c r="AA67" i="14659"/>
  <c r="AB67" i="14659"/>
  <c r="AC67" i="14659"/>
  <c r="AD67" i="14659"/>
  <c r="AE67" i="14659"/>
  <c r="AF67" i="14659"/>
  <c r="AG67" i="14659"/>
  <c r="AH67" i="14659"/>
  <c r="AI67" i="14659"/>
  <c r="AJ67" i="14659"/>
  <c r="AA68" i="14659"/>
  <c r="AB68" i="14659"/>
  <c r="AC68" i="14659"/>
  <c r="AD68" i="14659"/>
  <c r="AE68" i="14659"/>
  <c r="AF68" i="14659"/>
  <c r="AG68" i="14659"/>
  <c r="AH68" i="14659"/>
  <c r="AI68" i="14659"/>
  <c r="AJ68" i="14659"/>
  <c r="AA69" i="14659"/>
  <c r="AB69" i="14659"/>
  <c r="AC69" i="14659"/>
  <c r="AD69" i="14659"/>
  <c r="AE69" i="14659"/>
  <c r="AF69" i="14659"/>
  <c r="AG69" i="14659"/>
  <c r="AH69" i="14659"/>
  <c r="AI69" i="14659"/>
  <c r="AJ69" i="14659"/>
  <c r="AA70" i="14659"/>
  <c r="AB70" i="14659"/>
  <c r="AC70" i="14659"/>
  <c r="AD70" i="14659"/>
  <c r="AE70" i="14659"/>
  <c r="AF70" i="14659"/>
  <c r="AG70" i="14659"/>
  <c r="AH70" i="14659"/>
  <c r="AI70" i="14659"/>
  <c r="AJ70" i="14659"/>
  <c r="AA71" i="14659"/>
  <c r="AB71" i="14659"/>
  <c r="AC71" i="14659"/>
  <c r="AD71" i="14659"/>
  <c r="AE71" i="14659"/>
  <c r="AF71" i="14659"/>
  <c r="AG71" i="14659"/>
  <c r="AH71" i="14659"/>
  <c r="AI71" i="14659"/>
  <c r="AJ71" i="14659"/>
  <c r="AA72" i="14659"/>
  <c r="AB72" i="14659"/>
  <c r="AC72" i="14659"/>
  <c r="AD72" i="14659"/>
  <c r="AE72" i="14659"/>
  <c r="AF72" i="14659"/>
  <c r="AG72" i="14659"/>
  <c r="AH72" i="14659"/>
  <c r="AI72" i="14659"/>
  <c r="AJ72" i="14659"/>
  <c r="AA73" i="14659"/>
  <c r="AB73" i="14659"/>
  <c r="AC73" i="14659"/>
  <c r="AD73" i="14659"/>
  <c r="AE73" i="14659"/>
  <c r="AF73" i="14659"/>
  <c r="AG73" i="14659"/>
  <c r="AH73" i="14659"/>
  <c r="AI73" i="14659"/>
  <c r="AJ73" i="14659"/>
  <c r="AA74" i="14659"/>
  <c r="AB74" i="14659"/>
  <c r="AC74" i="14659"/>
  <c r="AD74" i="14659"/>
  <c r="AE74" i="14659"/>
  <c r="AF74" i="14659"/>
  <c r="AG74" i="14659"/>
  <c r="AH74" i="14659"/>
  <c r="AI74" i="14659"/>
  <c r="AJ74" i="14659"/>
  <c r="AA75" i="14659"/>
  <c r="AB75" i="14659"/>
  <c r="AC75" i="14659"/>
  <c r="AD75" i="14659"/>
  <c r="AE75" i="14659"/>
  <c r="AF75" i="14659"/>
  <c r="AG75" i="14659"/>
  <c r="AH75" i="14659"/>
  <c r="AI75" i="14659"/>
  <c r="AJ75" i="14659"/>
  <c r="AA76" i="14659"/>
  <c r="AB76" i="14659"/>
  <c r="AC76" i="14659"/>
  <c r="AD76" i="14659"/>
  <c r="AE76" i="14659"/>
  <c r="AF76" i="14659"/>
  <c r="AG76" i="14659"/>
  <c r="AH76" i="14659"/>
  <c r="AI76" i="14659"/>
  <c r="AJ76" i="14659"/>
  <c r="AA77" i="14659"/>
  <c r="AB77" i="14659"/>
  <c r="AC77" i="14659"/>
  <c r="AD77" i="14659"/>
  <c r="AE77" i="14659"/>
  <c r="AF77" i="14659"/>
  <c r="AG77" i="14659"/>
  <c r="AH77" i="14659"/>
  <c r="AI77" i="14659"/>
  <c r="AJ77" i="14659"/>
  <c r="AA78" i="14659"/>
  <c r="AB78" i="14659"/>
  <c r="AC78" i="14659"/>
  <c r="AD78" i="14659"/>
  <c r="AE78" i="14659"/>
  <c r="AF78" i="14659"/>
  <c r="AG78" i="14659"/>
  <c r="AH78" i="14659"/>
  <c r="AI78" i="14659"/>
  <c r="AJ78" i="14659"/>
  <c r="AA79" i="14659"/>
  <c r="AB79" i="14659"/>
  <c r="AC79" i="14659"/>
  <c r="AD79" i="14659"/>
  <c r="AE79" i="14659"/>
  <c r="AF79" i="14659"/>
  <c r="AG79" i="14659"/>
  <c r="AH79" i="14659"/>
  <c r="AI79" i="14659"/>
  <c r="AJ79" i="14659"/>
  <c r="AA80" i="14659"/>
  <c r="AB80" i="14659"/>
  <c r="AC80" i="14659"/>
  <c r="AD80" i="14659"/>
  <c r="AE80" i="14659"/>
  <c r="AF80" i="14659"/>
  <c r="AG80" i="14659"/>
  <c r="AH80" i="14659"/>
  <c r="AI80" i="14659"/>
  <c r="AJ80" i="14659"/>
  <c r="AA81" i="14659"/>
  <c r="AB81" i="14659"/>
  <c r="AC81" i="14659"/>
  <c r="AD81" i="14659"/>
  <c r="AE81" i="14659"/>
  <c r="AF81" i="14659"/>
  <c r="AG81" i="14659"/>
  <c r="AH81" i="14659"/>
  <c r="AI81" i="14659"/>
  <c r="AJ81" i="14659"/>
  <c r="AA82" i="14659"/>
  <c r="AB82" i="14659"/>
  <c r="AC82" i="14659"/>
  <c r="AD82" i="14659"/>
  <c r="AE82" i="14659"/>
  <c r="AF82" i="14659"/>
  <c r="AG82" i="14659"/>
  <c r="AH82" i="14659"/>
  <c r="AI82" i="14659"/>
  <c r="AJ82" i="14659"/>
  <c r="AA83" i="14659"/>
  <c r="AB83" i="14659"/>
  <c r="AC83" i="14659"/>
  <c r="AD83" i="14659"/>
  <c r="AE83" i="14659"/>
  <c r="AF83" i="14659"/>
  <c r="AG83" i="14659"/>
  <c r="AH83" i="14659"/>
  <c r="AI83" i="14659"/>
  <c r="AJ83" i="14659"/>
  <c r="AA84" i="14659"/>
  <c r="AB84" i="14659"/>
  <c r="AC84" i="14659"/>
  <c r="AD84" i="14659"/>
  <c r="AE84" i="14659"/>
  <c r="AF84" i="14659"/>
  <c r="AG84" i="14659"/>
  <c r="AH84" i="14659"/>
  <c r="AI84" i="14659"/>
  <c r="AJ84" i="14659"/>
  <c r="AA85" i="14659"/>
  <c r="AB85" i="14659"/>
  <c r="AC85" i="14659"/>
  <c r="AD85" i="14659"/>
  <c r="AE85" i="14659"/>
  <c r="AF85" i="14659"/>
  <c r="AG85" i="14659"/>
  <c r="AH85" i="14659"/>
  <c r="AI85" i="14659"/>
  <c r="AJ85" i="14659"/>
  <c r="AA86" i="14659"/>
  <c r="AB86" i="14659"/>
  <c r="AC86" i="14659"/>
  <c r="AD86" i="14659"/>
  <c r="AE86" i="14659"/>
  <c r="AF86" i="14659"/>
  <c r="AG86" i="14659"/>
  <c r="AH86" i="14659"/>
  <c r="AI86" i="14659"/>
  <c r="AJ86" i="14659"/>
  <c r="AA87" i="14659"/>
  <c r="AB87" i="14659"/>
  <c r="AC87" i="14659"/>
  <c r="AD87" i="14659"/>
  <c r="AE87" i="14659"/>
  <c r="AF87" i="14659"/>
  <c r="AG87" i="14659"/>
  <c r="AH87" i="14659"/>
  <c r="AI87" i="14659"/>
  <c r="AJ87" i="14659"/>
  <c r="AA88" i="14659"/>
  <c r="AB88" i="14659"/>
  <c r="AC88" i="14659"/>
  <c r="AD88" i="14659"/>
  <c r="AE88" i="14659"/>
  <c r="AF88" i="14659"/>
  <c r="AG88" i="14659"/>
  <c r="AH88" i="14659"/>
  <c r="AI88" i="14659"/>
  <c r="AJ88" i="14659"/>
  <c r="AA89" i="14659"/>
  <c r="AB89" i="14659"/>
  <c r="AC89" i="14659"/>
  <c r="AD89" i="14659"/>
  <c r="AE89" i="14659"/>
  <c r="AF89" i="14659"/>
  <c r="AG89" i="14659"/>
  <c r="AH89" i="14659"/>
  <c r="AI89" i="14659"/>
  <c r="AJ89" i="14659"/>
  <c r="AA90" i="14659"/>
  <c r="AB90" i="14659"/>
  <c r="AC90" i="14659"/>
  <c r="AD90" i="14659"/>
  <c r="AE90" i="14659"/>
  <c r="AF90" i="14659"/>
  <c r="AG90" i="14659"/>
  <c r="AH90" i="14659"/>
  <c r="AI90" i="14659"/>
  <c r="AJ90" i="14659"/>
  <c r="AA91" i="14659"/>
  <c r="AB91" i="14659"/>
  <c r="AC91" i="14659"/>
  <c r="AD91" i="14659"/>
  <c r="AE91" i="14659"/>
  <c r="AF91" i="14659"/>
  <c r="AG91" i="14659"/>
  <c r="AH91" i="14659"/>
  <c r="AI91" i="14659"/>
  <c r="AJ91" i="14659"/>
  <c r="AA92" i="14659"/>
  <c r="AB92" i="14659"/>
  <c r="AC92" i="14659"/>
  <c r="AD92" i="14659"/>
  <c r="AE92" i="14659"/>
  <c r="AF92" i="14659"/>
  <c r="AG92" i="14659"/>
  <c r="AH92" i="14659"/>
  <c r="AI92" i="14659"/>
  <c r="AJ92" i="14659"/>
  <c r="AA93" i="14659"/>
  <c r="AB93" i="14659"/>
  <c r="AC93" i="14659"/>
  <c r="AD93" i="14659"/>
  <c r="AE93" i="14659"/>
  <c r="AF93" i="14659"/>
  <c r="AG93" i="14659"/>
  <c r="AH93" i="14659"/>
  <c r="AI93" i="14659"/>
  <c r="AJ93" i="14659"/>
  <c r="AA94" i="14659"/>
  <c r="AB94" i="14659"/>
  <c r="AC94" i="14659"/>
  <c r="AD94" i="14659"/>
  <c r="AE94" i="14659"/>
  <c r="AF94" i="14659"/>
  <c r="AG94" i="14659"/>
  <c r="AH94" i="14659"/>
  <c r="AI94" i="14659"/>
  <c r="AJ94" i="14659"/>
  <c r="AA95" i="14659"/>
  <c r="AB95" i="14659"/>
  <c r="AC95" i="14659"/>
  <c r="AD95" i="14659"/>
  <c r="AE95" i="14659"/>
  <c r="AF95" i="14659"/>
  <c r="AG95" i="14659"/>
  <c r="AH95" i="14659"/>
  <c r="AI95" i="14659"/>
  <c r="AJ95" i="14659"/>
  <c r="AA96" i="14659"/>
  <c r="AB96" i="14659"/>
  <c r="AC96" i="14659"/>
  <c r="AD96" i="14659"/>
  <c r="AE96" i="14659"/>
  <c r="AF96" i="14659"/>
  <c r="AG96" i="14659"/>
  <c r="AH96" i="14659"/>
  <c r="AI96" i="14659"/>
  <c r="AJ96" i="14659"/>
  <c r="AA97" i="14659"/>
  <c r="AB97" i="14659"/>
  <c r="AC97" i="14659"/>
  <c r="AD97" i="14659"/>
  <c r="AE97" i="14659"/>
  <c r="AF97" i="14659"/>
  <c r="AG97" i="14659"/>
  <c r="AH97" i="14659"/>
  <c r="AI97" i="14659"/>
  <c r="AJ97" i="14659"/>
  <c r="AA98" i="14659"/>
  <c r="AB98" i="14659"/>
  <c r="AC98" i="14659"/>
  <c r="AD98" i="14659"/>
  <c r="AE98" i="14659"/>
  <c r="AF98" i="14659"/>
  <c r="AG98" i="14659"/>
  <c r="AH98" i="14659"/>
  <c r="AI98" i="14659"/>
  <c r="AJ98" i="14659"/>
  <c r="AA99" i="14659"/>
  <c r="AB99" i="14659"/>
  <c r="AC99" i="14659"/>
  <c r="AD99" i="14659"/>
  <c r="AE99" i="14659"/>
  <c r="AF99" i="14659"/>
  <c r="AG99" i="14659"/>
  <c r="AH99" i="14659"/>
  <c r="AI99" i="14659"/>
  <c r="AJ99" i="14659"/>
  <c r="AA100" i="14659"/>
  <c r="AB100" i="14659"/>
  <c r="AC100" i="14659"/>
  <c r="AD100" i="14659"/>
  <c r="AE100" i="14659"/>
  <c r="AF100" i="14659"/>
  <c r="AG100" i="14659"/>
  <c r="AH100" i="14659"/>
  <c r="AI100" i="14659"/>
  <c r="AJ100" i="14659"/>
  <c r="AA101" i="14659"/>
  <c r="AB101" i="14659"/>
  <c r="AC101" i="14659"/>
  <c r="AD101" i="14659"/>
  <c r="AE101" i="14659"/>
  <c r="AF101" i="14659"/>
  <c r="AG101" i="14659"/>
  <c r="AH101" i="14659"/>
  <c r="AI101" i="14659"/>
  <c r="AJ101" i="14659"/>
  <c r="AA102" i="14659"/>
  <c r="AB102" i="14659"/>
  <c r="AC102" i="14659"/>
  <c r="AD102" i="14659"/>
  <c r="AE102" i="14659"/>
  <c r="AF102" i="14659"/>
  <c r="AG102" i="14659"/>
  <c r="AH102" i="14659"/>
  <c r="AI102" i="14659"/>
  <c r="AJ102" i="14659"/>
  <c r="AA103" i="14659"/>
  <c r="AB103" i="14659"/>
  <c r="AC103" i="14659"/>
  <c r="AD103" i="14659"/>
  <c r="AE103" i="14659"/>
  <c r="AF103" i="14659"/>
  <c r="AG103" i="14659"/>
  <c r="AH103" i="14659"/>
  <c r="AI103" i="14659"/>
  <c r="AJ103" i="14659"/>
  <c r="AA104" i="14659"/>
  <c r="AB104" i="14659"/>
  <c r="AC104" i="14659"/>
  <c r="AD104" i="14659"/>
  <c r="AE104" i="14659"/>
  <c r="AF104" i="14659"/>
  <c r="AG104" i="14659"/>
  <c r="AH104" i="14659"/>
  <c r="AI104" i="14659"/>
  <c r="AJ104" i="14659"/>
  <c r="AA105" i="14659"/>
  <c r="AB105" i="14659"/>
  <c r="AC105" i="14659"/>
  <c r="AD105" i="14659"/>
  <c r="AE105" i="14659"/>
  <c r="AF105" i="14659"/>
  <c r="AG105" i="14659"/>
  <c r="AH105" i="14659"/>
  <c r="AI105" i="14659"/>
  <c r="AJ105" i="14659"/>
  <c r="AA106" i="14659"/>
  <c r="AB106" i="14659"/>
  <c r="AC106" i="14659"/>
  <c r="AD106" i="14659"/>
  <c r="AE106" i="14659"/>
  <c r="AF106" i="14659"/>
  <c r="AG106" i="14659"/>
  <c r="AH106" i="14659"/>
  <c r="AI106" i="14659"/>
  <c r="AJ106" i="14659"/>
  <c r="AA107" i="14659"/>
  <c r="AB107" i="14659"/>
  <c r="AC107" i="14659"/>
  <c r="AD107" i="14659"/>
  <c r="AE107" i="14659"/>
  <c r="AF107" i="14659"/>
  <c r="AG107" i="14659"/>
  <c r="AH107" i="14659"/>
  <c r="AI107" i="14659"/>
  <c r="AJ107" i="14659"/>
  <c r="AA108" i="14659"/>
  <c r="AB108" i="14659"/>
  <c r="AC108" i="14659"/>
  <c r="AD108" i="14659"/>
  <c r="AE108" i="14659"/>
  <c r="AF108" i="14659"/>
  <c r="AG108" i="14659"/>
  <c r="AH108" i="14659"/>
  <c r="AI108" i="14659"/>
  <c r="AJ108" i="14659"/>
  <c r="AA109" i="14659"/>
  <c r="AB109" i="14659"/>
  <c r="AC109" i="14659"/>
  <c r="AD109" i="14659"/>
  <c r="AE109" i="14659"/>
  <c r="AF109" i="14659"/>
  <c r="AG109" i="14659"/>
  <c r="AH109" i="14659"/>
  <c r="AI109" i="14659"/>
  <c r="AJ109" i="14659"/>
  <c r="AA110" i="14659"/>
  <c r="AB110" i="14659"/>
  <c r="AC110" i="14659"/>
  <c r="AD110" i="14659"/>
  <c r="AE110" i="14659"/>
  <c r="AF110" i="14659"/>
  <c r="AG110" i="14659"/>
  <c r="AH110" i="14659"/>
  <c r="AI110" i="14659"/>
  <c r="AJ110" i="14659"/>
  <c r="AA111" i="14659"/>
  <c r="AB111" i="14659"/>
  <c r="AC111" i="14659"/>
  <c r="AD111" i="14659"/>
  <c r="AE111" i="14659"/>
  <c r="AF111" i="14659"/>
  <c r="AG111" i="14659"/>
  <c r="AH111" i="14659"/>
  <c r="AI111" i="14659"/>
  <c r="AJ111" i="14659"/>
  <c r="AA112" i="14659"/>
  <c r="AB112" i="14659"/>
  <c r="AC112" i="14659"/>
  <c r="AD112" i="14659"/>
  <c r="AE112" i="14659"/>
  <c r="AF112" i="14659"/>
  <c r="AG112" i="14659"/>
  <c r="AH112" i="14659"/>
  <c r="AI112" i="14659"/>
  <c r="AJ112" i="14659"/>
  <c r="AA113" i="14659"/>
  <c r="AB113" i="14659"/>
  <c r="AC113" i="14659"/>
  <c r="AD113" i="14659"/>
  <c r="AE113" i="14659"/>
  <c r="AF113" i="14659"/>
  <c r="AG113" i="14659"/>
  <c r="AH113" i="14659"/>
  <c r="AI113" i="14659"/>
  <c r="AJ113" i="14659"/>
  <c r="AA114" i="14659"/>
  <c r="AB114" i="14659"/>
  <c r="AC114" i="14659"/>
  <c r="AD114" i="14659"/>
  <c r="AE114" i="14659"/>
  <c r="AF114" i="14659"/>
  <c r="AG114" i="14659"/>
  <c r="AH114" i="14659"/>
  <c r="AI114" i="14659"/>
  <c r="AJ114" i="14659"/>
  <c r="AA115" i="14659"/>
  <c r="AB115" i="14659"/>
  <c r="AC115" i="14659"/>
  <c r="AD115" i="14659"/>
  <c r="AE115" i="14659"/>
  <c r="AF115" i="14659"/>
  <c r="AG115" i="14659"/>
  <c r="AH115" i="14659"/>
  <c r="AI115" i="14659"/>
  <c r="AJ115" i="14659"/>
  <c r="AA116" i="14659"/>
  <c r="AB116" i="14659"/>
  <c r="AC116" i="14659"/>
  <c r="AD116" i="14659"/>
  <c r="AE116" i="14659"/>
  <c r="AF116" i="14659"/>
  <c r="AG116" i="14659"/>
  <c r="AH116" i="14659"/>
  <c r="AI116" i="14659"/>
  <c r="AJ116" i="14659"/>
  <c r="AA117" i="14659"/>
  <c r="AB117" i="14659"/>
  <c r="AC117" i="14659"/>
  <c r="AD117" i="14659"/>
  <c r="AE117" i="14659"/>
  <c r="AF117" i="14659"/>
  <c r="AG117" i="14659"/>
  <c r="AH117" i="14659"/>
  <c r="AI117" i="14659"/>
  <c r="AJ117" i="14659"/>
  <c r="AA118" i="14659"/>
  <c r="AB118" i="14659"/>
  <c r="AC118" i="14659"/>
  <c r="AD118" i="14659"/>
  <c r="AE118" i="14659"/>
  <c r="AF118" i="14659"/>
  <c r="AG118" i="14659"/>
  <c r="AH118" i="14659"/>
  <c r="AI118" i="14659"/>
  <c r="AJ118" i="14659"/>
  <c r="AA119" i="14659"/>
  <c r="AB119" i="14659"/>
  <c r="AC119" i="14659"/>
  <c r="AD119" i="14659"/>
  <c r="AE119" i="14659"/>
  <c r="AF119" i="14659"/>
  <c r="AG119" i="14659"/>
  <c r="AH119" i="14659"/>
  <c r="AI119" i="14659"/>
  <c r="AJ119" i="14659"/>
  <c r="AA120" i="14659"/>
  <c r="AB120" i="14659"/>
  <c r="AC120" i="14659"/>
  <c r="AD120" i="14659"/>
  <c r="AE120" i="14659"/>
  <c r="AF120" i="14659"/>
  <c r="AG120" i="14659"/>
  <c r="AH120" i="14659"/>
  <c r="AI120" i="14659"/>
  <c r="AJ120" i="14659"/>
  <c r="AA121" i="14659"/>
  <c r="AB121" i="14659"/>
  <c r="AC121" i="14659"/>
  <c r="AD121" i="14659"/>
  <c r="AE121" i="14659"/>
  <c r="AF121" i="14659"/>
  <c r="AG121" i="14659"/>
  <c r="AH121" i="14659"/>
  <c r="AI121" i="14659"/>
  <c r="AJ121" i="14659"/>
  <c r="AA122" i="14659"/>
  <c r="AB122" i="14659"/>
  <c r="AC122" i="14659"/>
  <c r="AD122" i="14659"/>
  <c r="AE122" i="14659"/>
  <c r="AF122" i="14659"/>
  <c r="AG122" i="14659"/>
  <c r="AH122" i="14659"/>
  <c r="AI122" i="14659"/>
  <c r="AJ122" i="14659"/>
  <c r="AA123" i="14659"/>
  <c r="AB123" i="14659"/>
  <c r="AC123" i="14659"/>
  <c r="AD123" i="14659"/>
  <c r="AE123" i="14659"/>
  <c r="AF123" i="14659"/>
  <c r="AG123" i="14659"/>
  <c r="AH123" i="14659"/>
  <c r="AI123" i="14659"/>
  <c r="AJ123" i="14659"/>
  <c r="AA124" i="14659"/>
  <c r="AB124" i="14659"/>
  <c r="AC124" i="14659"/>
  <c r="AD124" i="14659"/>
  <c r="AE124" i="14659"/>
  <c r="AF124" i="14659"/>
  <c r="AG124" i="14659"/>
  <c r="AH124" i="14659"/>
  <c r="AI124" i="14659"/>
  <c r="AJ124" i="14659"/>
  <c r="AA125" i="14659"/>
  <c r="AB125" i="14659"/>
  <c r="AC125" i="14659"/>
  <c r="AD125" i="14659"/>
  <c r="AE125" i="14659"/>
  <c r="AF125" i="14659"/>
  <c r="AG125" i="14659"/>
  <c r="AH125" i="14659"/>
  <c r="AI125" i="14659"/>
  <c r="AJ125" i="14659"/>
  <c r="AA126" i="14659"/>
  <c r="AB126" i="14659"/>
  <c r="AC126" i="14659"/>
  <c r="AD126" i="14659"/>
  <c r="AE126" i="14659"/>
  <c r="AF126" i="14659"/>
  <c r="AG126" i="14659"/>
  <c r="AH126" i="14659"/>
  <c r="AI126" i="14659"/>
  <c r="AJ126" i="14659"/>
  <c r="AA127" i="14659"/>
  <c r="AB127" i="14659"/>
  <c r="AC127" i="14659"/>
  <c r="AD127" i="14659"/>
  <c r="AE127" i="14659"/>
  <c r="AF127" i="14659"/>
  <c r="AG127" i="14659"/>
  <c r="AH127" i="14659"/>
  <c r="AI127" i="14659"/>
  <c r="AJ127" i="14659"/>
  <c r="AA128" i="14659"/>
  <c r="AB128" i="14659"/>
  <c r="AC128" i="14659"/>
  <c r="AD128" i="14659"/>
  <c r="AE128" i="14659"/>
  <c r="AF128" i="14659"/>
  <c r="AG128" i="14659"/>
  <c r="AH128" i="14659"/>
  <c r="AI128" i="14659"/>
  <c r="AJ128" i="14659"/>
  <c r="AA129" i="14659"/>
  <c r="AB129" i="14659"/>
  <c r="AC129" i="14659"/>
  <c r="AD129" i="14659"/>
  <c r="AE129" i="14659"/>
  <c r="AF129" i="14659"/>
  <c r="AG129" i="14659"/>
  <c r="AH129" i="14659"/>
  <c r="AI129" i="14659"/>
  <c r="AJ129" i="14659"/>
  <c r="AA130" i="14659"/>
  <c r="AB130" i="14659"/>
  <c r="AC130" i="14659"/>
  <c r="AD130" i="14659"/>
  <c r="AE130" i="14659"/>
  <c r="AF130" i="14659"/>
  <c r="AG130" i="14659"/>
  <c r="AH130" i="14659"/>
  <c r="AI130" i="14659"/>
  <c r="AJ130" i="14659"/>
  <c r="AA131" i="14659"/>
  <c r="AB131" i="14659"/>
  <c r="AC131" i="14659"/>
  <c r="AD131" i="14659"/>
  <c r="AE131" i="14659"/>
  <c r="AF131" i="14659"/>
  <c r="AG131" i="14659"/>
  <c r="AH131" i="14659"/>
  <c r="AI131" i="14659"/>
  <c r="AJ131" i="14659"/>
  <c r="AA132" i="14659"/>
  <c r="AB132" i="14659"/>
  <c r="AC132" i="14659"/>
  <c r="AD132" i="14659"/>
  <c r="AE132" i="14659"/>
  <c r="AF132" i="14659"/>
  <c r="AG132" i="14659"/>
  <c r="AH132" i="14659"/>
  <c r="AI132" i="14659"/>
  <c r="AJ132" i="14659"/>
  <c r="AA133" i="14659"/>
  <c r="AB133" i="14659"/>
  <c r="AC133" i="14659"/>
  <c r="AD133" i="14659"/>
  <c r="AE133" i="14659"/>
  <c r="AF133" i="14659"/>
  <c r="AG133" i="14659"/>
  <c r="AH133" i="14659"/>
  <c r="AI133" i="14659"/>
  <c r="AJ133" i="14659"/>
  <c r="AA134" i="14659"/>
  <c r="AB134" i="14659"/>
  <c r="AC134" i="14659"/>
  <c r="AD134" i="14659"/>
  <c r="AE134" i="14659"/>
  <c r="AF134" i="14659"/>
  <c r="AG134" i="14659"/>
  <c r="AH134" i="14659"/>
  <c r="AI134" i="14659"/>
  <c r="AJ134" i="14659"/>
  <c r="AA135" i="14659"/>
  <c r="AB135" i="14659"/>
  <c r="AC135" i="14659"/>
  <c r="AD135" i="14659"/>
  <c r="AE135" i="14659"/>
  <c r="AF135" i="14659"/>
  <c r="AG135" i="14659"/>
  <c r="AH135" i="14659"/>
  <c r="AI135" i="14659"/>
  <c r="AJ135" i="14659"/>
  <c r="AA136" i="14659"/>
  <c r="AB136" i="14659"/>
  <c r="AC136" i="14659"/>
  <c r="AD136" i="14659"/>
  <c r="AE136" i="14659"/>
  <c r="AF136" i="14659"/>
  <c r="AG136" i="14659"/>
  <c r="AH136" i="14659"/>
  <c r="AI136" i="14659"/>
  <c r="AJ136" i="14659"/>
  <c r="AA137" i="14659"/>
  <c r="AB137" i="14659"/>
  <c r="AC137" i="14659"/>
  <c r="AD137" i="14659"/>
  <c r="AE137" i="14659"/>
  <c r="AF137" i="14659"/>
  <c r="AG137" i="14659"/>
  <c r="AH137" i="14659"/>
  <c r="AI137" i="14659"/>
  <c r="AJ137" i="14659"/>
  <c r="AA138" i="14659"/>
  <c r="AB138" i="14659"/>
  <c r="AC138" i="14659"/>
  <c r="AD138" i="14659"/>
  <c r="AE138" i="14659"/>
  <c r="AF138" i="14659"/>
  <c r="AG138" i="14659"/>
  <c r="AH138" i="14659"/>
  <c r="AI138" i="14659"/>
  <c r="AJ138" i="14659"/>
  <c r="AA139" i="14659"/>
  <c r="AB139" i="14659"/>
  <c r="AC139" i="14659"/>
  <c r="AD139" i="14659"/>
  <c r="AE139" i="14659"/>
  <c r="AF139" i="14659"/>
  <c r="AG139" i="14659"/>
  <c r="AH139" i="14659"/>
  <c r="AI139" i="14659"/>
  <c r="AJ139" i="14659"/>
  <c r="AA140" i="14659"/>
  <c r="AB140" i="14659"/>
  <c r="AC140" i="14659"/>
  <c r="AD140" i="14659"/>
  <c r="AE140" i="14659"/>
  <c r="AF140" i="14659"/>
  <c r="AG140" i="14659"/>
  <c r="AH140" i="14659"/>
  <c r="AI140" i="14659"/>
  <c r="AJ140" i="14659"/>
  <c r="AA141" i="14659"/>
  <c r="AB141" i="14659"/>
  <c r="AC141" i="14659"/>
  <c r="AD141" i="14659"/>
  <c r="AE141" i="14659"/>
  <c r="AF141" i="14659"/>
  <c r="AG141" i="14659"/>
  <c r="AH141" i="14659"/>
  <c r="AI141" i="14659"/>
  <c r="AJ141" i="14659"/>
  <c r="AA142" i="14659"/>
  <c r="AB142" i="14659"/>
  <c r="AC142" i="14659"/>
  <c r="AD142" i="14659"/>
  <c r="AE142" i="14659"/>
  <c r="AF142" i="14659"/>
  <c r="AG142" i="14659"/>
  <c r="AH142" i="14659"/>
  <c r="AI142" i="14659"/>
  <c r="AJ142" i="14659"/>
  <c r="AA143" i="14659"/>
  <c r="AB143" i="14659"/>
  <c r="AC143" i="14659"/>
  <c r="AD143" i="14659"/>
  <c r="AE143" i="14659"/>
  <c r="AF143" i="14659"/>
  <c r="AG143" i="14659"/>
  <c r="AH143" i="14659"/>
  <c r="AI143" i="14659"/>
  <c r="AJ143" i="14659"/>
  <c r="AA144" i="14659"/>
  <c r="AB144" i="14659"/>
  <c r="AC144" i="14659"/>
  <c r="AD144" i="14659"/>
  <c r="AE144" i="14659"/>
  <c r="AF144" i="14659"/>
  <c r="AG144" i="14659"/>
  <c r="AH144" i="14659"/>
  <c r="AI144" i="14659"/>
  <c r="AJ144" i="14659"/>
  <c r="AA145" i="14659"/>
  <c r="AB145" i="14659"/>
  <c r="AC145" i="14659"/>
  <c r="AD145" i="14659"/>
  <c r="AE145" i="14659"/>
  <c r="AF145" i="14659"/>
  <c r="AG145" i="14659"/>
  <c r="AH145" i="14659"/>
  <c r="AI145" i="14659"/>
  <c r="AJ145" i="14659"/>
  <c r="AA146" i="14659"/>
  <c r="AB146" i="14659"/>
  <c r="AC146" i="14659"/>
  <c r="AD146" i="14659"/>
  <c r="AE146" i="14659"/>
  <c r="AF146" i="14659"/>
  <c r="AG146" i="14659"/>
  <c r="AH146" i="14659"/>
  <c r="AI146" i="14659"/>
  <c r="AJ146" i="14659"/>
  <c r="AA147" i="14659"/>
  <c r="AB147" i="14659"/>
  <c r="AC147" i="14659"/>
  <c r="AD147" i="14659"/>
  <c r="AE147" i="14659"/>
  <c r="AF147" i="14659"/>
  <c r="AG147" i="14659"/>
  <c r="AH147" i="14659"/>
  <c r="AI147" i="14659"/>
  <c r="AJ147" i="14659"/>
  <c r="AA148" i="14659"/>
  <c r="AB148" i="14659"/>
  <c r="AC148" i="14659"/>
  <c r="AD148" i="14659"/>
  <c r="AE148" i="14659"/>
  <c r="AF148" i="14659"/>
  <c r="AG148" i="14659"/>
  <c r="AH148" i="14659"/>
  <c r="AI148" i="14659"/>
  <c r="AJ148" i="14659"/>
  <c r="AA149" i="14659"/>
  <c r="AB149" i="14659"/>
  <c r="AC149" i="14659"/>
  <c r="AD149" i="14659"/>
  <c r="AE149" i="14659"/>
  <c r="AF149" i="14659"/>
  <c r="AG149" i="14659"/>
  <c r="AH149" i="14659"/>
  <c r="AI149" i="14659"/>
  <c r="AJ149" i="14659"/>
  <c r="AA150" i="14659"/>
  <c r="AB150" i="14659"/>
  <c r="AC150" i="14659"/>
  <c r="AD150" i="14659"/>
  <c r="AE150" i="14659"/>
  <c r="AF150" i="14659"/>
  <c r="AG150" i="14659"/>
  <c r="AH150" i="14659"/>
  <c r="AI150" i="14659"/>
  <c r="AJ150" i="14659"/>
  <c r="AA151" i="14659"/>
  <c r="AB151" i="14659"/>
  <c r="AC151" i="14659"/>
  <c r="AD151" i="14659"/>
  <c r="AE151" i="14659"/>
  <c r="AF151" i="14659"/>
  <c r="AG151" i="14659"/>
  <c r="AH151" i="14659"/>
  <c r="AI151" i="14659"/>
  <c r="AJ151" i="14659"/>
  <c r="AA152" i="14659"/>
  <c r="AB152" i="14659"/>
  <c r="AC152" i="14659"/>
  <c r="AD152" i="14659"/>
  <c r="AE152" i="14659"/>
  <c r="AF152" i="14659"/>
  <c r="AG152" i="14659"/>
  <c r="AH152" i="14659"/>
  <c r="AI152" i="14659"/>
  <c r="AJ152" i="14659"/>
  <c r="AA153" i="14659"/>
  <c r="AB153" i="14659"/>
  <c r="AC153" i="14659"/>
  <c r="AD153" i="14659"/>
  <c r="AE153" i="14659"/>
  <c r="AF153" i="14659"/>
  <c r="AG153" i="14659"/>
  <c r="AH153" i="14659"/>
  <c r="AI153" i="14659"/>
  <c r="AJ153" i="14659"/>
  <c r="AA154" i="14659"/>
  <c r="AB154" i="14659"/>
  <c r="AC154" i="14659"/>
  <c r="AD154" i="14659"/>
  <c r="AE154" i="14659"/>
  <c r="AF154" i="14659"/>
  <c r="AG154" i="14659"/>
  <c r="AH154" i="14659"/>
  <c r="AI154" i="14659"/>
  <c r="AJ154" i="14659"/>
  <c r="AA155" i="14659"/>
  <c r="AB155" i="14659"/>
  <c r="AC155" i="14659"/>
  <c r="AD155" i="14659"/>
  <c r="AE155" i="14659"/>
  <c r="AF155" i="14659"/>
  <c r="AG155" i="14659"/>
  <c r="AH155" i="14659"/>
  <c r="AI155" i="14659"/>
  <c r="AJ155" i="14659"/>
  <c r="AA156" i="14659"/>
  <c r="AB156" i="14659"/>
  <c r="AC156" i="14659"/>
  <c r="AD156" i="14659"/>
  <c r="AE156" i="14659"/>
  <c r="AF156" i="14659"/>
  <c r="AG156" i="14659"/>
  <c r="AH156" i="14659"/>
  <c r="AI156" i="14659"/>
  <c r="AJ156" i="14659"/>
  <c r="AA157" i="14659"/>
  <c r="AB157" i="14659"/>
  <c r="AC157" i="14659"/>
  <c r="AD157" i="14659"/>
  <c r="AE157" i="14659"/>
  <c r="AF157" i="14659"/>
  <c r="AG157" i="14659"/>
  <c r="AH157" i="14659"/>
  <c r="AI157" i="14659"/>
  <c r="AJ157" i="14659"/>
  <c r="AA158" i="14659"/>
  <c r="AB158" i="14659"/>
  <c r="AC158" i="14659"/>
  <c r="AD158" i="14659"/>
  <c r="AE158" i="14659"/>
  <c r="AF158" i="14659"/>
  <c r="AG158" i="14659"/>
  <c r="AH158" i="14659"/>
  <c r="AI158" i="14659"/>
  <c r="AJ158" i="14659"/>
  <c r="AA159" i="14659"/>
  <c r="AB159" i="14659"/>
  <c r="AC159" i="14659"/>
  <c r="AD159" i="14659"/>
  <c r="AE159" i="14659"/>
  <c r="AF159" i="14659"/>
  <c r="AG159" i="14659"/>
  <c r="AH159" i="14659"/>
  <c r="AI159" i="14659"/>
  <c r="AJ159" i="14659"/>
  <c r="AA160" i="14659"/>
  <c r="AB160" i="14659"/>
  <c r="AC160" i="14659"/>
  <c r="AD160" i="14659"/>
  <c r="AE160" i="14659"/>
  <c r="AF160" i="14659"/>
  <c r="AG160" i="14659"/>
  <c r="AH160" i="14659"/>
  <c r="AI160" i="14659"/>
  <c r="AJ160" i="14659"/>
  <c r="AA161" i="14659"/>
  <c r="AB161" i="14659"/>
  <c r="AC161" i="14659"/>
  <c r="AD161" i="14659"/>
  <c r="AE161" i="14659"/>
  <c r="AF161" i="14659"/>
  <c r="AG161" i="14659"/>
  <c r="AH161" i="14659"/>
  <c r="AI161" i="14659"/>
  <c r="AJ161" i="14659"/>
  <c r="AA162" i="14659"/>
  <c r="AB162" i="14659"/>
  <c r="AC162" i="14659"/>
  <c r="AD162" i="14659"/>
  <c r="AE162" i="14659"/>
  <c r="AF162" i="14659"/>
  <c r="AG162" i="14659"/>
  <c r="AH162" i="14659"/>
  <c r="AI162" i="14659"/>
  <c r="AJ162" i="14659"/>
  <c r="AA163" i="14659"/>
  <c r="AB163" i="14659"/>
  <c r="AC163" i="14659"/>
  <c r="AD163" i="14659"/>
  <c r="AE163" i="14659"/>
  <c r="AF163" i="14659"/>
  <c r="AG163" i="14659"/>
  <c r="AH163" i="14659"/>
  <c r="AI163" i="14659"/>
  <c r="AJ163" i="14659"/>
  <c r="AA164" i="14659"/>
  <c r="AB164" i="14659"/>
  <c r="AC164" i="14659"/>
  <c r="AD164" i="14659"/>
  <c r="AE164" i="14659"/>
  <c r="AF164" i="14659"/>
  <c r="AG164" i="14659"/>
  <c r="AH164" i="14659"/>
  <c r="AI164" i="14659"/>
  <c r="AJ164" i="14659"/>
  <c r="AA165" i="14659"/>
  <c r="AB165" i="14659"/>
  <c r="AC165" i="14659"/>
  <c r="AD165" i="14659"/>
  <c r="AE165" i="14659"/>
  <c r="AF165" i="14659"/>
  <c r="AG165" i="14659"/>
  <c r="AH165" i="14659"/>
  <c r="AI165" i="14659"/>
  <c r="AJ165" i="14659"/>
  <c r="AA166" i="14659"/>
  <c r="AB166" i="14659"/>
  <c r="AC166" i="14659"/>
  <c r="AD166" i="14659"/>
  <c r="AE166" i="14659"/>
  <c r="AF166" i="14659"/>
  <c r="AG166" i="14659"/>
  <c r="AH166" i="14659"/>
  <c r="AI166" i="14659"/>
  <c r="AJ166" i="14659"/>
  <c r="AA167" i="14659"/>
  <c r="AB167" i="14659"/>
  <c r="AC167" i="14659"/>
  <c r="AD167" i="14659"/>
  <c r="AE167" i="14659"/>
  <c r="AF167" i="14659"/>
  <c r="AG167" i="14659"/>
  <c r="AH167" i="14659"/>
  <c r="AI167" i="14659"/>
  <c r="AJ167" i="14659"/>
  <c r="AA168" i="14659"/>
  <c r="AB168" i="14659"/>
  <c r="AC168" i="14659"/>
  <c r="AD168" i="14659"/>
  <c r="AE168" i="14659"/>
  <c r="AF168" i="14659"/>
  <c r="AG168" i="14659"/>
  <c r="AH168" i="14659"/>
  <c r="AI168" i="14659"/>
  <c r="AJ168" i="14659"/>
  <c r="AA169" i="14659"/>
  <c r="AB169" i="14659"/>
  <c r="AC169" i="14659"/>
  <c r="AD169" i="14659"/>
  <c r="AE169" i="14659"/>
  <c r="AF169" i="14659"/>
  <c r="AG169" i="14659"/>
  <c r="AH169" i="14659"/>
  <c r="AI169" i="14659"/>
  <c r="AJ169" i="14659"/>
  <c r="AA170" i="14659"/>
  <c r="AB170" i="14659"/>
  <c r="AC170" i="14659"/>
  <c r="AD170" i="14659"/>
  <c r="AE170" i="14659"/>
  <c r="AF170" i="14659"/>
  <c r="AG170" i="14659"/>
  <c r="AH170" i="14659"/>
  <c r="AI170" i="14659"/>
  <c r="AJ170" i="14659"/>
  <c r="AA171" i="14659"/>
  <c r="AB171" i="14659"/>
  <c r="AC171" i="14659"/>
  <c r="AD171" i="14659"/>
  <c r="AE171" i="14659"/>
  <c r="AF171" i="14659"/>
  <c r="AG171" i="14659"/>
  <c r="AH171" i="14659"/>
  <c r="AI171" i="14659"/>
  <c r="AJ171" i="14659"/>
  <c r="AA172" i="14659"/>
  <c r="AB172" i="14659"/>
  <c r="AC172" i="14659"/>
  <c r="AD172" i="14659"/>
  <c r="AE172" i="14659"/>
  <c r="AF172" i="14659"/>
  <c r="AG172" i="14659"/>
  <c r="AH172" i="14659"/>
  <c r="AI172" i="14659"/>
  <c r="AJ172" i="14659"/>
  <c r="AA173" i="14659"/>
  <c r="AB173" i="14659"/>
  <c r="AC173" i="14659"/>
  <c r="AD173" i="14659"/>
  <c r="AE173" i="14659"/>
  <c r="AF173" i="14659"/>
  <c r="AG173" i="14659"/>
  <c r="AH173" i="14659"/>
  <c r="AI173" i="14659"/>
  <c r="AJ173" i="14659"/>
  <c r="AA174" i="14659"/>
  <c r="AB174" i="14659"/>
  <c r="AC174" i="14659"/>
  <c r="AD174" i="14659"/>
  <c r="AE174" i="14659"/>
  <c r="AF174" i="14659"/>
  <c r="AG174" i="14659"/>
  <c r="AH174" i="14659"/>
  <c r="AI174" i="14659"/>
  <c r="AJ174" i="14659"/>
  <c r="AA175" i="14659"/>
  <c r="AB175" i="14659"/>
  <c r="AC175" i="14659"/>
  <c r="AD175" i="14659"/>
  <c r="AE175" i="14659"/>
  <c r="AF175" i="14659"/>
  <c r="AG175" i="14659"/>
  <c r="AH175" i="14659"/>
  <c r="AI175" i="14659"/>
  <c r="AJ175" i="14659"/>
  <c r="AA176" i="14659"/>
  <c r="AB176" i="14659"/>
  <c r="AC176" i="14659"/>
  <c r="AD176" i="14659"/>
  <c r="AE176" i="14659"/>
  <c r="AF176" i="14659"/>
  <c r="AG176" i="14659"/>
  <c r="AH176" i="14659"/>
  <c r="AI176" i="14659"/>
  <c r="AJ176" i="14659"/>
  <c r="AA177" i="14659"/>
  <c r="AB177" i="14659"/>
  <c r="AC177" i="14659"/>
  <c r="AD177" i="14659"/>
  <c r="AE177" i="14659"/>
  <c r="AF177" i="14659"/>
  <c r="AG177" i="14659"/>
  <c r="AH177" i="14659"/>
  <c r="AI177" i="14659"/>
  <c r="AJ177" i="14659"/>
  <c r="AA178" i="14659"/>
  <c r="AB178" i="14659"/>
  <c r="AC178" i="14659"/>
  <c r="AD178" i="14659"/>
  <c r="AE178" i="14659"/>
  <c r="AF178" i="14659"/>
  <c r="AG178" i="14659"/>
  <c r="AH178" i="14659"/>
  <c r="AI178" i="14659"/>
  <c r="AJ178" i="14659"/>
  <c r="AA179" i="14659"/>
  <c r="AB179" i="14659"/>
  <c r="AC179" i="14659"/>
  <c r="AD179" i="14659"/>
  <c r="AE179" i="14659"/>
  <c r="AF179" i="14659"/>
  <c r="AG179" i="14659"/>
  <c r="AH179" i="14659"/>
  <c r="AI179" i="14659"/>
  <c r="AJ179" i="14659"/>
  <c r="AA180" i="14659"/>
  <c r="AB180" i="14659"/>
  <c r="AC180" i="14659"/>
  <c r="AD180" i="14659"/>
  <c r="AE180" i="14659"/>
  <c r="AF180" i="14659"/>
  <c r="AG180" i="14659"/>
  <c r="AH180" i="14659"/>
  <c r="AI180" i="14659"/>
  <c r="AJ180" i="14659"/>
  <c r="AA181" i="14659"/>
  <c r="AB181" i="14659"/>
  <c r="AC181" i="14659"/>
  <c r="AD181" i="14659"/>
  <c r="AE181" i="14659"/>
  <c r="AF181" i="14659"/>
  <c r="AG181" i="14659"/>
  <c r="AH181" i="14659"/>
  <c r="AI181" i="14659"/>
  <c r="AJ181" i="14659"/>
  <c r="AA182" i="14659"/>
  <c r="AB182" i="14659"/>
  <c r="AC182" i="14659"/>
  <c r="AD182" i="14659"/>
  <c r="AE182" i="14659"/>
  <c r="AF182" i="14659"/>
  <c r="AG182" i="14659"/>
  <c r="AH182" i="14659"/>
  <c r="AI182" i="14659"/>
  <c r="AJ182" i="14659"/>
  <c r="AA183" i="14659"/>
  <c r="AB183" i="14659"/>
  <c r="AC183" i="14659"/>
  <c r="AD183" i="14659"/>
  <c r="AE183" i="14659"/>
  <c r="AF183" i="14659"/>
  <c r="AG183" i="14659"/>
  <c r="AH183" i="14659"/>
  <c r="AI183" i="14659"/>
  <c r="AJ183" i="14659"/>
  <c r="AA184" i="14659"/>
  <c r="AB184" i="14659"/>
  <c r="AC184" i="14659"/>
  <c r="AD184" i="14659"/>
  <c r="AE184" i="14659"/>
  <c r="AF184" i="14659"/>
  <c r="AG184" i="14659"/>
  <c r="AH184" i="14659"/>
  <c r="AI184" i="14659"/>
  <c r="AJ184" i="14659"/>
  <c r="AA185" i="14659"/>
  <c r="AB185" i="14659"/>
  <c r="AC185" i="14659"/>
  <c r="AD185" i="14659"/>
  <c r="AE185" i="14659"/>
  <c r="AF185" i="14659"/>
  <c r="AG185" i="14659"/>
  <c r="AH185" i="14659"/>
  <c r="AI185" i="14659"/>
  <c r="AJ185" i="14659"/>
  <c r="AA186" i="14659"/>
  <c r="AB186" i="14659"/>
  <c r="AC186" i="14659"/>
  <c r="AD186" i="14659"/>
  <c r="AE186" i="14659"/>
  <c r="AF186" i="14659"/>
  <c r="AG186" i="14659"/>
  <c r="AH186" i="14659"/>
  <c r="AI186" i="14659"/>
  <c r="AJ186" i="14659"/>
  <c r="AA187" i="14659"/>
  <c r="AB187" i="14659"/>
  <c r="AC187" i="14659"/>
  <c r="AD187" i="14659"/>
  <c r="AE187" i="14659"/>
  <c r="AF187" i="14659"/>
  <c r="AG187" i="14659"/>
  <c r="AH187" i="14659"/>
  <c r="AI187" i="14659"/>
  <c r="AJ187" i="14659"/>
  <c r="AA188" i="14659"/>
  <c r="AB188" i="14659"/>
  <c r="AC188" i="14659"/>
  <c r="AD188" i="14659"/>
  <c r="AE188" i="14659"/>
  <c r="AF188" i="14659"/>
  <c r="AG188" i="14659"/>
  <c r="AH188" i="14659"/>
  <c r="AI188" i="14659"/>
  <c r="AJ188" i="14659"/>
  <c r="AA189" i="14659"/>
  <c r="AB189" i="14659"/>
  <c r="AC189" i="14659"/>
  <c r="AD189" i="14659"/>
  <c r="AE189" i="14659"/>
  <c r="AF189" i="14659"/>
  <c r="AG189" i="14659"/>
  <c r="AH189" i="14659"/>
  <c r="AI189" i="14659"/>
  <c r="AJ189" i="14659"/>
  <c r="AA190" i="14659"/>
  <c r="AB190" i="14659"/>
  <c r="AC190" i="14659"/>
  <c r="AD190" i="14659"/>
  <c r="AE190" i="14659"/>
  <c r="AF190" i="14659"/>
  <c r="AG190" i="14659"/>
  <c r="AH190" i="14659"/>
  <c r="AI190" i="14659"/>
  <c r="AJ190" i="14659"/>
  <c r="AA191" i="14659"/>
  <c r="AB191" i="14659"/>
  <c r="AC191" i="14659"/>
  <c r="AD191" i="14659"/>
  <c r="AE191" i="14659"/>
  <c r="AF191" i="14659"/>
  <c r="AG191" i="14659"/>
  <c r="AH191" i="14659"/>
  <c r="AI191" i="14659"/>
  <c r="AJ191" i="14659"/>
  <c r="AA192" i="14659"/>
  <c r="AB192" i="14659"/>
  <c r="AC192" i="14659"/>
  <c r="AD192" i="14659"/>
  <c r="AE192" i="14659"/>
  <c r="AF192" i="14659"/>
  <c r="AG192" i="14659"/>
  <c r="AH192" i="14659"/>
  <c r="AI192" i="14659"/>
  <c r="AJ192" i="14659"/>
  <c r="AA193" i="14659"/>
  <c r="AB193" i="14659"/>
  <c r="AC193" i="14659"/>
  <c r="AD193" i="14659"/>
  <c r="AE193" i="14659"/>
  <c r="AF193" i="14659"/>
  <c r="AG193" i="14659"/>
  <c r="AH193" i="14659"/>
  <c r="AI193" i="14659"/>
  <c r="AJ193" i="14659"/>
  <c r="AA194" i="14659"/>
  <c r="AB194" i="14659"/>
  <c r="AC194" i="14659"/>
  <c r="AD194" i="14659"/>
  <c r="AE194" i="14659"/>
  <c r="AF194" i="14659"/>
  <c r="AG194" i="14659"/>
  <c r="AH194" i="14659"/>
  <c r="AI194" i="14659"/>
  <c r="AJ194" i="14659"/>
  <c r="AA195" i="14659"/>
  <c r="AB195" i="14659"/>
  <c r="AC195" i="14659"/>
  <c r="AD195" i="14659"/>
  <c r="AE195" i="14659"/>
  <c r="AF195" i="14659"/>
  <c r="AG195" i="14659"/>
  <c r="AH195" i="14659"/>
  <c r="AI195" i="14659"/>
  <c r="AJ195" i="14659"/>
  <c r="AA196" i="14659"/>
  <c r="AB196" i="14659"/>
  <c r="AC196" i="14659"/>
  <c r="AD196" i="14659"/>
  <c r="AE196" i="14659"/>
  <c r="AF196" i="14659"/>
  <c r="AG196" i="14659"/>
  <c r="AH196" i="14659"/>
  <c r="AI196" i="14659"/>
  <c r="AJ196" i="14659"/>
  <c r="AA197" i="14659"/>
  <c r="AB197" i="14659"/>
  <c r="AC197" i="14659"/>
  <c r="AD197" i="14659"/>
  <c r="AE197" i="14659"/>
  <c r="AF197" i="14659"/>
  <c r="AG197" i="14659"/>
  <c r="AH197" i="14659"/>
  <c r="AI197" i="14659"/>
  <c r="AJ197" i="14659"/>
  <c r="AA198" i="14659"/>
  <c r="AB198" i="14659"/>
  <c r="AC198" i="14659"/>
  <c r="AD198" i="14659"/>
  <c r="AE198" i="14659"/>
  <c r="AF198" i="14659"/>
  <c r="AG198" i="14659"/>
  <c r="AH198" i="14659"/>
  <c r="AI198" i="14659"/>
  <c r="AJ198" i="14659"/>
  <c r="AA199" i="14659"/>
  <c r="AB199" i="14659"/>
  <c r="AC199" i="14659"/>
  <c r="AD199" i="14659"/>
  <c r="AE199" i="14659"/>
  <c r="AF199" i="14659"/>
  <c r="AG199" i="14659"/>
  <c r="AH199" i="14659"/>
  <c r="AI199" i="14659"/>
  <c r="AJ199" i="14659"/>
  <c r="AA200" i="14659"/>
  <c r="AB200" i="14659"/>
  <c r="AC200" i="14659"/>
  <c r="AD200" i="14659"/>
  <c r="AE200" i="14659"/>
  <c r="AF200" i="14659"/>
  <c r="AG200" i="14659"/>
  <c r="AH200" i="14659"/>
  <c r="AI200" i="14659"/>
  <c r="AJ200" i="14659"/>
  <c r="AA201" i="14659"/>
  <c r="AB201" i="14659"/>
  <c r="AC201" i="14659"/>
  <c r="AD201" i="14659"/>
  <c r="AE201" i="14659"/>
  <c r="AF201" i="14659"/>
  <c r="AG201" i="14659"/>
  <c r="AH201" i="14659"/>
  <c r="AI201" i="14659"/>
  <c r="AJ201" i="14659"/>
  <c r="AA202" i="14659"/>
  <c r="AB202" i="14659"/>
  <c r="AC202" i="14659"/>
  <c r="AD202" i="14659"/>
  <c r="AE202" i="14659"/>
  <c r="AF202" i="14659"/>
  <c r="AG202" i="14659"/>
  <c r="AH202" i="14659"/>
  <c r="AI202" i="14659"/>
  <c r="AJ202" i="14659"/>
  <c r="AA203" i="14659"/>
  <c r="AB203" i="14659"/>
  <c r="AC203" i="14659"/>
  <c r="AD203" i="14659"/>
  <c r="AE203" i="14659"/>
  <c r="AF203" i="14659"/>
  <c r="AG203" i="14659"/>
  <c r="AH203" i="14659"/>
  <c r="AI203" i="14659"/>
  <c r="AJ203" i="14659"/>
  <c r="AA204" i="14659"/>
  <c r="AB204" i="14659"/>
  <c r="AC204" i="14659"/>
  <c r="AD204" i="14659"/>
  <c r="AE204" i="14659"/>
  <c r="AF204" i="14659"/>
  <c r="AG204" i="14659"/>
  <c r="AH204" i="14659"/>
  <c r="AI204" i="14659"/>
  <c r="AJ204" i="14659"/>
  <c r="AA205" i="14659"/>
  <c r="AB205" i="14659"/>
  <c r="AC205" i="14659"/>
  <c r="AD205" i="14659"/>
  <c r="AE205" i="14659"/>
  <c r="AF205" i="14659"/>
  <c r="AG205" i="14659"/>
  <c r="AH205" i="14659"/>
  <c r="AI205" i="14659"/>
  <c r="AJ205" i="14659"/>
  <c r="AA206" i="14659"/>
  <c r="AB206" i="14659"/>
  <c r="AC206" i="14659"/>
  <c r="AD206" i="14659"/>
  <c r="AE206" i="14659"/>
  <c r="AF206" i="14659"/>
  <c r="AG206" i="14659"/>
  <c r="AH206" i="14659"/>
  <c r="AI206" i="14659"/>
  <c r="AJ206" i="14659"/>
  <c r="AA207" i="14659"/>
  <c r="AB207" i="14659"/>
  <c r="AC207" i="14659"/>
  <c r="AD207" i="14659"/>
  <c r="AE207" i="14659"/>
  <c r="AF207" i="14659"/>
  <c r="AG207" i="14659"/>
  <c r="AH207" i="14659"/>
  <c r="AI207" i="14659"/>
  <c r="AJ207" i="14659"/>
  <c r="AA208" i="14659"/>
  <c r="AB208" i="14659"/>
  <c r="AC208" i="14659"/>
  <c r="AD208" i="14659"/>
  <c r="AE208" i="14659"/>
  <c r="AF208" i="14659"/>
  <c r="AG208" i="14659"/>
  <c r="AH208" i="14659"/>
  <c r="AI208" i="14659"/>
  <c r="AJ208" i="14659"/>
  <c r="AA209" i="14659"/>
  <c r="AB209" i="14659"/>
  <c r="AC209" i="14659"/>
  <c r="AD209" i="14659"/>
  <c r="AE209" i="14659"/>
  <c r="AF209" i="14659"/>
  <c r="AG209" i="14659"/>
  <c r="AH209" i="14659"/>
  <c r="AI209" i="14659"/>
  <c r="AJ209" i="14659"/>
  <c r="AA210" i="14659"/>
  <c r="AB210" i="14659"/>
  <c r="AC210" i="14659"/>
  <c r="AD210" i="14659"/>
  <c r="AE210" i="14659"/>
  <c r="AF210" i="14659"/>
  <c r="AG210" i="14659"/>
  <c r="AH210" i="14659"/>
  <c r="AI210" i="14659"/>
  <c r="AJ210" i="14659"/>
  <c r="AA211" i="14659"/>
  <c r="AB211" i="14659"/>
  <c r="AC211" i="14659"/>
  <c r="AD211" i="14659"/>
  <c r="AE211" i="14659"/>
  <c r="AF211" i="14659"/>
  <c r="AG211" i="14659"/>
  <c r="AH211" i="14659"/>
  <c r="AI211" i="14659"/>
  <c r="AJ211" i="14659"/>
  <c r="AA212" i="14659"/>
  <c r="AB212" i="14659"/>
  <c r="AC212" i="14659"/>
  <c r="AD212" i="14659"/>
  <c r="AE212" i="14659"/>
  <c r="AF212" i="14659"/>
  <c r="AG212" i="14659"/>
  <c r="AH212" i="14659"/>
  <c r="AI212" i="14659"/>
  <c r="AJ212" i="14659"/>
  <c r="AA213" i="14659"/>
  <c r="AB213" i="14659"/>
  <c r="AC213" i="14659"/>
  <c r="AD213" i="14659"/>
  <c r="AE213" i="14659"/>
  <c r="AF213" i="14659"/>
  <c r="AG213" i="14659"/>
  <c r="AH213" i="14659"/>
  <c r="AI213" i="14659"/>
  <c r="AJ213" i="14659"/>
  <c r="AA214" i="14659"/>
  <c r="AB214" i="14659"/>
  <c r="AC214" i="14659"/>
  <c r="AD214" i="14659"/>
  <c r="AE214" i="14659"/>
  <c r="AF214" i="14659"/>
  <c r="AG214" i="14659"/>
  <c r="AH214" i="14659"/>
  <c r="AI214" i="14659"/>
  <c r="AJ214" i="14659"/>
  <c r="AA215" i="14659"/>
  <c r="AB215" i="14659"/>
  <c r="AC215" i="14659"/>
  <c r="AD215" i="14659"/>
  <c r="AE215" i="14659"/>
  <c r="AF215" i="14659"/>
  <c r="AG215" i="14659"/>
  <c r="AH215" i="14659"/>
  <c r="AI215" i="14659"/>
  <c r="AJ215" i="14659"/>
  <c r="AA216" i="14659"/>
  <c r="AB216" i="14659"/>
  <c r="AC216" i="14659"/>
  <c r="AD216" i="14659"/>
  <c r="AE216" i="14659"/>
  <c r="AF216" i="14659"/>
  <c r="AG216" i="14659"/>
  <c r="AH216" i="14659"/>
  <c r="AI216" i="14659"/>
  <c r="AJ216" i="14659"/>
  <c r="AA217" i="14659"/>
  <c r="AB217" i="14659"/>
  <c r="AC217" i="14659"/>
  <c r="AD217" i="14659"/>
  <c r="AE217" i="14659"/>
  <c r="AF217" i="14659"/>
  <c r="AG217" i="14659"/>
  <c r="AH217" i="14659"/>
  <c r="AI217" i="14659"/>
  <c r="AJ217" i="14659"/>
  <c r="AA218" i="14659"/>
  <c r="AB218" i="14659"/>
  <c r="AC218" i="14659"/>
  <c r="AD218" i="14659"/>
  <c r="AE218" i="14659"/>
  <c r="AF218" i="14659"/>
  <c r="AG218" i="14659"/>
  <c r="AH218" i="14659"/>
  <c r="AI218" i="14659"/>
  <c r="AJ218" i="14659"/>
  <c r="AA219" i="14659"/>
  <c r="AB219" i="14659"/>
  <c r="AC219" i="14659"/>
  <c r="AD219" i="14659"/>
  <c r="AE219" i="14659"/>
  <c r="AF219" i="14659"/>
  <c r="AG219" i="14659"/>
  <c r="AH219" i="14659"/>
  <c r="AI219" i="14659"/>
  <c r="AJ219" i="14659"/>
  <c r="AA220" i="14659"/>
  <c r="AB220" i="14659"/>
  <c r="AC220" i="14659"/>
  <c r="AD220" i="14659"/>
  <c r="AE220" i="14659"/>
  <c r="AF220" i="14659"/>
  <c r="AG220" i="14659"/>
  <c r="AH220" i="14659"/>
  <c r="AI220" i="14659"/>
  <c r="AJ220" i="14659"/>
  <c r="AA221" i="14659"/>
  <c r="AB221" i="14659"/>
  <c r="AC221" i="14659"/>
  <c r="AD221" i="14659"/>
  <c r="AE221" i="14659"/>
  <c r="AF221" i="14659"/>
  <c r="AG221" i="14659"/>
  <c r="AH221" i="14659"/>
  <c r="AI221" i="14659"/>
  <c r="AJ221" i="14659"/>
  <c r="AA222" i="14659"/>
  <c r="AB222" i="14659"/>
  <c r="AC222" i="14659"/>
  <c r="AD222" i="14659"/>
  <c r="AE222" i="14659"/>
  <c r="AF222" i="14659"/>
  <c r="AG222" i="14659"/>
  <c r="AH222" i="14659"/>
  <c r="AI222" i="14659"/>
  <c r="AJ222" i="14659"/>
  <c r="AA223" i="14659"/>
  <c r="AB223" i="14659"/>
  <c r="AC223" i="14659"/>
  <c r="AD223" i="14659"/>
  <c r="AE223" i="14659"/>
  <c r="AF223" i="14659"/>
  <c r="AG223" i="14659"/>
  <c r="AH223" i="14659"/>
  <c r="AI223" i="14659"/>
  <c r="AJ223" i="14659"/>
  <c r="AA224" i="14659"/>
  <c r="AB224" i="14659"/>
  <c r="AC224" i="14659"/>
  <c r="AD224" i="14659"/>
  <c r="AE224" i="14659"/>
  <c r="AF224" i="14659"/>
  <c r="AG224" i="14659"/>
  <c r="AH224" i="14659"/>
  <c r="AI224" i="14659"/>
  <c r="AJ224" i="14659"/>
  <c r="AA225" i="14659"/>
  <c r="AB225" i="14659"/>
  <c r="AC225" i="14659"/>
  <c r="AD225" i="14659"/>
  <c r="AE225" i="14659"/>
  <c r="AF225" i="14659"/>
  <c r="AG225" i="14659"/>
  <c r="AH225" i="14659"/>
  <c r="AI225" i="14659"/>
  <c r="AJ225" i="14659"/>
  <c r="AA226" i="14659"/>
  <c r="AB226" i="14659"/>
  <c r="AC226" i="14659"/>
  <c r="AD226" i="14659"/>
  <c r="AE226" i="14659"/>
  <c r="AF226" i="14659"/>
  <c r="AG226" i="14659"/>
  <c r="AH226" i="14659"/>
  <c r="AI226" i="14659"/>
  <c r="AJ226" i="14659"/>
  <c r="AA227" i="14659"/>
  <c r="AB227" i="14659"/>
  <c r="AC227" i="14659"/>
  <c r="AD227" i="14659"/>
  <c r="AE227" i="14659"/>
  <c r="AF227" i="14659"/>
  <c r="AG227" i="14659"/>
  <c r="AH227" i="14659"/>
  <c r="AI227" i="14659"/>
  <c r="AJ227" i="14659"/>
  <c r="AA228" i="14659"/>
  <c r="AB228" i="14659"/>
  <c r="AC228" i="14659"/>
  <c r="AD228" i="14659"/>
  <c r="AE228" i="14659"/>
  <c r="AF228" i="14659"/>
  <c r="AG228" i="14659"/>
  <c r="AH228" i="14659"/>
  <c r="AI228" i="14659"/>
  <c r="AJ228" i="14659"/>
  <c r="AA229" i="14659"/>
  <c r="AB229" i="14659"/>
  <c r="AC229" i="14659"/>
  <c r="AD229" i="14659"/>
  <c r="AE229" i="14659"/>
  <c r="AF229" i="14659"/>
  <c r="AG229" i="14659"/>
  <c r="AH229" i="14659"/>
  <c r="AI229" i="14659"/>
  <c r="AJ229" i="14659"/>
  <c r="AA230" i="14659"/>
  <c r="AB230" i="14659"/>
  <c r="AC230" i="14659"/>
  <c r="AD230" i="14659"/>
  <c r="AE230" i="14659"/>
  <c r="AF230" i="14659"/>
  <c r="AG230" i="14659"/>
  <c r="AH230" i="14659"/>
  <c r="AI230" i="14659"/>
  <c r="AJ230" i="14659"/>
  <c r="AA231" i="14659"/>
  <c r="AB231" i="14659"/>
  <c r="AC231" i="14659"/>
  <c r="AD231" i="14659"/>
  <c r="AE231" i="14659"/>
  <c r="AF231" i="14659"/>
  <c r="AG231" i="14659"/>
  <c r="AH231" i="14659"/>
  <c r="AI231" i="14659"/>
  <c r="AJ231" i="14659"/>
  <c r="AA232" i="14659"/>
  <c r="AB232" i="14659"/>
  <c r="AC232" i="14659"/>
  <c r="AD232" i="14659"/>
  <c r="AE232" i="14659"/>
  <c r="AF232" i="14659"/>
  <c r="AG232" i="14659"/>
  <c r="AH232" i="14659"/>
  <c r="AI232" i="14659"/>
  <c r="AJ232" i="14659"/>
  <c r="AA233" i="14659"/>
  <c r="AB233" i="14659"/>
  <c r="AC233" i="14659"/>
  <c r="AD233" i="14659"/>
  <c r="AE233" i="14659"/>
  <c r="AF233" i="14659"/>
  <c r="AG233" i="14659"/>
  <c r="AH233" i="14659"/>
  <c r="AI233" i="14659"/>
  <c r="AJ233" i="14659"/>
  <c r="AA234" i="14659"/>
  <c r="AB234" i="14659"/>
  <c r="AC234" i="14659"/>
  <c r="AD234" i="14659"/>
  <c r="AE234" i="14659"/>
  <c r="AF234" i="14659"/>
  <c r="AG234" i="14659"/>
  <c r="AH234" i="14659"/>
  <c r="AI234" i="14659"/>
  <c r="AJ234" i="14659"/>
  <c r="AA235" i="14659"/>
  <c r="AB235" i="14659"/>
  <c r="AC235" i="14659"/>
  <c r="AD235" i="14659"/>
  <c r="AE235" i="14659"/>
  <c r="AF235" i="14659"/>
  <c r="AG235" i="14659"/>
  <c r="AH235" i="14659"/>
  <c r="AI235" i="14659"/>
  <c r="AJ235" i="14659"/>
  <c r="AA236" i="14659"/>
  <c r="AB236" i="14659"/>
  <c r="AC236" i="14659"/>
  <c r="AD236" i="14659"/>
  <c r="AE236" i="14659"/>
  <c r="AF236" i="14659"/>
  <c r="AG236" i="14659"/>
  <c r="AH236" i="14659"/>
  <c r="AI236" i="14659"/>
  <c r="AJ236" i="14659"/>
  <c r="AA237" i="14659"/>
  <c r="AB237" i="14659"/>
  <c r="AC237" i="14659"/>
  <c r="AD237" i="14659"/>
  <c r="AE237" i="14659"/>
  <c r="AF237" i="14659"/>
  <c r="AG237" i="14659"/>
  <c r="AH237" i="14659"/>
  <c r="AI237" i="14659"/>
  <c r="AJ237" i="14659"/>
  <c r="AA238" i="14659"/>
  <c r="AB238" i="14659"/>
  <c r="AC238" i="14659"/>
  <c r="AD238" i="14659"/>
  <c r="AE238" i="14659"/>
  <c r="AF238" i="14659"/>
  <c r="AG238" i="14659"/>
  <c r="AH238" i="14659"/>
  <c r="AI238" i="14659"/>
  <c r="AJ238" i="14659"/>
  <c r="AA239" i="14659"/>
  <c r="AB239" i="14659"/>
  <c r="AC239" i="14659"/>
  <c r="AD239" i="14659"/>
  <c r="AE239" i="14659"/>
  <c r="AF239" i="14659"/>
  <c r="AG239" i="14659"/>
  <c r="AH239" i="14659"/>
  <c r="AI239" i="14659"/>
  <c r="AJ239" i="14659"/>
  <c r="AA240" i="14659"/>
  <c r="AB240" i="14659"/>
  <c r="AC240" i="14659"/>
  <c r="AD240" i="14659"/>
  <c r="AE240" i="14659"/>
  <c r="AF240" i="14659"/>
  <c r="AG240" i="14659"/>
  <c r="AH240" i="14659"/>
  <c r="AI240" i="14659"/>
  <c r="AJ240" i="14659"/>
  <c r="AA241" i="14659"/>
  <c r="AB241" i="14659"/>
  <c r="AC241" i="14659"/>
  <c r="AD241" i="14659"/>
  <c r="AE241" i="14659"/>
  <c r="AF241" i="14659"/>
  <c r="AG241" i="14659"/>
  <c r="AH241" i="14659"/>
  <c r="AI241" i="14659"/>
  <c r="AJ241" i="14659"/>
  <c r="AA242" i="14659"/>
  <c r="AB242" i="14659"/>
  <c r="AC242" i="14659"/>
  <c r="AD242" i="14659"/>
  <c r="AE242" i="14659"/>
  <c r="AF242" i="14659"/>
  <c r="AG242" i="14659"/>
  <c r="AH242" i="14659"/>
  <c r="AI242" i="14659"/>
  <c r="AJ242" i="14659"/>
  <c r="AA243" i="14659"/>
  <c r="AB243" i="14659"/>
  <c r="AC243" i="14659"/>
  <c r="AD243" i="14659"/>
  <c r="AE243" i="14659"/>
  <c r="AF243" i="14659"/>
  <c r="AG243" i="14659"/>
  <c r="AH243" i="14659"/>
  <c r="AI243" i="14659"/>
  <c r="AJ243" i="14659"/>
  <c r="AA244" i="14659"/>
  <c r="AB244" i="14659"/>
  <c r="AC244" i="14659"/>
  <c r="AD244" i="14659"/>
  <c r="AE244" i="14659"/>
  <c r="AF244" i="14659"/>
  <c r="AG244" i="14659"/>
  <c r="AH244" i="14659"/>
  <c r="AI244" i="14659"/>
  <c r="AJ244" i="14659"/>
  <c r="AA245" i="14659"/>
  <c r="AB245" i="14659"/>
  <c r="AC245" i="14659"/>
  <c r="AD245" i="14659"/>
  <c r="AE245" i="14659"/>
  <c r="AF245" i="14659"/>
  <c r="AG245" i="14659"/>
  <c r="AH245" i="14659"/>
  <c r="AI245" i="14659"/>
  <c r="AJ245" i="14659"/>
  <c r="AA246" i="14659"/>
  <c r="AB246" i="14659"/>
  <c r="AC246" i="14659"/>
  <c r="AD246" i="14659"/>
  <c r="AE246" i="14659"/>
  <c r="AF246" i="14659"/>
  <c r="AG246" i="14659"/>
  <c r="AH246" i="14659"/>
  <c r="AI246" i="14659"/>
  <c r="AJ246" i="14659"/>
  <c r="AA247" i="14659"/>
  <c r="AB247" i="14659"/>
  <c r="AC247" i="14659"/>
  <c r="AD247" i="14659"/>
  <c r="AE247" i="14659"/>
  <c r="AF247" i="14659"/>
  <c r="AG247" i="14659"/>
  <c r="AH247" i="14659"/>
  <c r="AI247" i="14659"/>
  <c r="AJ247" i="14659"/>
  <c r="AA248" i="14659"/>
  <c r="AB248" i="14659"/>
  <c r="AC248" i="14659"/>
  <c r="AD248" i="14659"/>
  <c r="AE248" i="14659"/>
  <c r="AF248" i="14659"/>
  <c r="AG248" i="14659"/>
  <c r="AH248" i="14659"/>
  <c r="AI248" i="14659"/>
  <c r="AJ248" i="14659"/>
  <c r="AA249" i="14659"/>
  <c r="AB249" i="14659"/>
  <c r="AC249" i="14659"/>
  <c r="AD249" i="14659"/>
  <c r="AE249" i="14659"/>
  <c r="AF249" i="14659"/>
  <c r="AG249" i="14659"/>
  <c r="AH249" i="14659"/>
  <c r="AI249" i="14659"/>
  <c r="AJ249" i="14659"/>
  <c r="AA250" i="14659"/>
  <c r="AB250" i="14659"/>
  <c r="AC250" i="14659"/>
  <c r="AD250" i="14659"/>
  <c r="AE250" i="14659"/>
  <c r="AF250" i="14659"/>
  <c r="AG250" i="14659"/>
  <c r="AH250" i="14659"/>
  <c r="AI250" i="14659"/>
  <c r="AJ250" i="14659"/>
  <c r="AA251" i="14659"/>
  <c r="AB251" i="14659"/>
  <c r="AC251" i="14659"/>
  <c r="AD251" i="14659"/>
  <c r="AE251" i="14659"/>
  <c r="AF251" i="14659"/>
  <c r="AG251" i="14659"/>
  <c r="AH251" i="14659"/>
  <c r="AI251" i="14659"/>
  <c r="AJ251" i="14659"/>
  <c r="AA252" i="14659"/>
  <c r="AB252" i="14659"/>
  <c r="AC252" i="14659"/>
  <c r="AD252" i="14659"/>
  <c r="AE252" i="14659"/>
  <c r="AF252" i="14659"/>
  <c r="AG252" i="14659"/>
  <c r="AH252" i="14659"/>
  <c r="AI252" i="14659"/>
  <c r="AJ252" i="14659"/>
  <c r="AA253" i="14659"/>
  <c r="AB253" i="14659"/>
  <c r="AC253" i="14659"/>
  <c r="AD253" i="14659"/>
  <c r="AE253" i="14659"/>
  <c r="AF253" i="14659"/>
  <c r="AG253" i="14659"/>
  <c r="AH253" i="14659"/>
  <c r="AI253" i="14659"/>
  <c r="AJ253" i="14659"/>
  <c r="AA254" i="14659"/>
  <c r="AB254" i="14659"/>
  <c r="AC254" i="14659"/>
  <c r="AD254" i="14659"/>
  <c r="AE254" i="14659"/>
  <c r="AF254" i="14659"/>
  <c r="AG254" i="14659"/>
  <c r="AH254" i="14659"/>
  <c r="AI254" i="14659"/>
  <c r="AJ254" i="14659"/>
  <c r="AA255" i="14659"/>
  <c r="AB255" i="14659"/>
  <c r="AC255" i="14659"/>
  <c r="AD255" i="14659"/>
  <c r="AE255" i="14659"/>
  <c r="AF255" i="14659"/>
  <c r="AG255" i="14659"/>
  <c r="AH255" i="14659"/>
  <c r="AI255" i="14659"/>
  <c r="AJ255" i="14659"/>
  <c r="AA256" i="14659"/>
  <c r="AB256" i="14659"/>
  <c r="AC256" i="14659"/>
  <c r="AD256" i="14659"/>
  <c r="AE256" i="14659"/>
  <c r="AF256" i="14659"/>
  <c r="AG256" i="14659"/>
  <c r="AH256" i="14659"/>
  <c r="AI256" i="14659"/>
  <c r="AJ256" i="14659"/>
  <c r="AA257" i="14659"/>
  <c r="AB257" i="14659"/>
  <c r="AC257" i="14659"/>
  <c r="AD257" i="14659"/>
  <c r="AE257" i="14659"/>
  <c r="AF257" i="14659"/>
  <c r="AG257" i="14659"/>
  <c r="AH257" i="14659"/>
  <c r="AI257" i="14659"/>
  <c r="AJ257" i="14659"/>
  <c r="AA258" i="14659"/>
  <c r="AB258" i="14659"/>
  <c r="AC258" i="14659"/>
  <c r="AD258" i="14659"/>
  <c r="AE258" i="14659"/>
  <c r="AF258" i="14659"/>
  <c r="AG258" i="14659"/>
  <c r="AH258" i="14659"/>
  <c r="AI258" i="14659"/>
  <c r="AJ258" i="14659"/>
  <c r="AA259" i="14659"/>
  <c r="AB259" i="14659"/>
  <c r="AC259" i="14659"/>
  <c r="AD259" i="14659"/>
  <c r="AE259" i="14659"/>
  <c r="AF259" i="14659"/>
  <c r="AG259" i="14659"/>
  <c r="AH259" i="14659"/>
  <c r="AI259" i="14659"/>
  <c r="AJ259" i="14659"/>
  <c r="AA260" i="14659"/>
  <c r="AB260" i="14659"/>
  <c r="AC260" i="14659"/>
  <c r="AD260" i="14659"/>
  <c r="AE260" i="14659"/>
  <c r="AF260" i="14659"/>
  <c r="AG260" i="14659"/>
  <c r="AH260" i="14659"/>
  <c r="AI260" i="14659"/>
  <c r="AJ260" i="14659"/>
  <c r="AA261" i="14659"/>
  <c r="AB261" i="14659"/>
  <c r="AC261" i="14659"/>
  <c r="AD261" i="14659"/>
  <c r="AE261" i="14659"/>
  <c r="AF261" i="14659"/>
  <c r="AG261" i="14659"/>
  <c r="AH261" i="14659"/>
  <c r="AI261" i="14659"/>
  <c r="AJ261" i="14659"/>
  <c r="AA262" i="14659"/>
  <c r="AB262" i="14659"/>
  <c r="AC262" i="14659"/>
  <c r="AD262" i="14659"/>
  <c r="AE262" i="14659"/>
  <c r="AF262" i="14659"/>
  <c r="AG262" i="14659"/>
  <c r="AH262" i="14659"/>
  <c r="AI262" i="14659"/>
  <c r="AJ262" i="14659"/>
  <c r="AA263" i="14659"/>
  <c r="AB263" i="14659"/>
  <c r="AC263" i="14659"/>
  <c r="AD263" i="14659"/>
  <c r="AE263" i="14659"/>
  <c r="AF263" i="14659"/>
  <c r="AG263" i="14659"/>
  <c r="AH263" i="14659"/>
  <c r="AI263" i="14659"/>
  <c r="AJ263" i="14659"/>
  <c r="AA264" i="14659"/>
  <c r="AB264" i="14659"/>
  <c r="AC264" i="14659"/>
  <c r="AD264" i="14659"/>
  <c r="AE264" i="14659"/>
  <c r="AF264" i="14659"/>
  <c r="AG264" i="14659"/>
  <c r="AH264" i="14659"/>
  <c r="AI264" i="14659"/>
  <c r="AJ264" i="14659"/>
  <c r="AA265" i="14659"/>
  <c r="AB265" i="14659"/>
  <c r="AC265" i="14659"/>
  <c r="AD265" i="14659"/>
  <c r="AE265" i="14659"/>
  <c r="AF265" i="14659"/>
  <c r="AG265" i="14659"/>
  <c r="AH265" i="14659"/>
  <c r="AI265" i="14659"/>
  <c r="AJ265" i="14659"/>
  <c r="AA266" i="14659"/>
  <c r="AB266" i="14659"/>
  <c r="AC266" i="14659"/>
  <c r="AD266" i="14659"/>
  <c r="AE266" i="14659"/>
  <c r="AF266" i="14659"/>
  <c r="AG266" i="14659"/>
  <c r="AH266" i="14659"/>
  <c r="AI266" i="14659"/>
  <c r="AJ266" i="14659"/>
  <c r="AA267" i="14659"/>
  <c r="AB267" i="14659"/>
  <c r="AC267" i="14659"/>
  <c r="AD267" i="14659"/>
  <c r="AE267" i="14659"/>
  <c r="AF267" i="14659"/>
  <c r="AG267" i="14659"/>
  <c r="AH267" i="14659"/>
  <c r="AI267" i="14659"/>
  <c r="AJ267" i="14659"/>
  <c r="AA268" i="14659"/>
  <c r="AB268" i="14659"/>
  <c r="AC268" i="14659"/>
  <c r="AD268" i="14659"/>
  <c r="AE268" i="14659"/>
  <c r="AF268" i="14659"/>
  <c r="AG268" i="14659"/>
  <c r="AH268" i="14659"/>
  <c r="AI268" i="14659"/>
  <c r="AJ268" i="14659"/>
  <c r="AA269" i="14659"/>
  <c r="AB269" i="14659"/>
  <c r="AC269" i="14659"/>
  <c r="AD269" i="14659"/>
  <c r="AE269" i="14659"/>
  <c r="AF269" i="14659"/>
  <c r="AG269" i="14659"/>
  <c r="AH269" i="14659"/>
  <c r="AI269" i="14659"/>
  <c r="AJ269" i="14659"/>
  <c r="AA270" i="14659"/>
  <c r="AB270" i="14659"/>
  <c r="AC270" i="14659"/>
  <c r="AD270" i="14659"/>
  <c r="AE270" i="14659"/>
  <c r="AF270" i="14659"/>
  <c r="AG270" i="14659"/>
  <c r="AH270" i="14659"/>
  <c r="AI270" i="14659"/>
  <c r="AJ270" i="14659"/>
  <c r="AA271" i="14659"/>
  <c r="AB271" i="14659"/>
  <c r="AC271" i="14659"/>
  <c r="AD271" i="14659"/>
  <c r="AE271" i="14659"/>
  <c r="AF271" i="14659"/>
  <c r="AG271" i="14659"/>
  <c r="AH271" i="14659"/>
  <c r="AI271" i="14659"/>
  <c r="AJ271" i="14659"/>
  <c r="AA272" i="14659"/>
  <c r="AB272" i="14659"/>
  <c r="AC272" i="14659"/>
  <c r="AD272" i="14659"/>
  <c r="AE272" i="14659"/>
  <c r="AF272" i="14659"/>
  <c r="AG272" i="14659"/>
  <c r="AH272" i="14659"/>
  <c r="AI272" i="14659"/>
  <c r="AJ272" i="14659"/>
  <c r="AA273" i="14659"/>
  <c r="AB273" i="14659"/>
  <c r="AC273" i="14659"/>
  <c r="AD273" i="14659"/>
  <c r="AE273" i="14659"/>
  <c r="AF273" i="14659"/>
  <c r="AG273" i="14659"/>
  <c r="AH273" i="14659"/>
  <c r="AI273" i="14659"/>
  <c r="AJ273" i="14659"/>
  <c r="AA274" i="14659"/>
  <c r="AB274" i="14659"/>
  <c r="AC274" i="14659"/>
  <c r="AD274" i="14659"/>
  <c r="AE274" i="14659"/>
  <c r="AF274" i="14659"/>
  <c r="AG274" i="14659"/>
  <c r="AH274" i="14659"/>
  <c r="AI274" i="14659"/>
  <c r="AJ274" i="14659"/>
  <c r="AA275" i="14659"/>
  <c r="AB275" i="14659"/>
  <c r="AC275" i="14659"/>
  <c r="AD275" i="14659"/>
  <c r="AE275" i="14659"/>
  <c r="AF275" i="14659"/>
  <c r="AG275" i="14659"/>
  <c r="AH275" i="14659"/>
  <c r="AI275" i="14659"/>
  <c r="AJ275" i="14659"/>
  <c r="AA276" i="14659"/>
  <c r="AB276" i="14659"/>
  <c r="AC276" i="14659"/>
  <c r="AD276" i="14659"/>
  <c r="AE276" i="14659"/>
  <c r="AF276" i="14659"/>
  <c r="AG276" i="14659"/>
  <c r="AH276" i="14659"/>
  <c r="AI276" i="14659"/>
  <c r="AJ276" i="14659"/>
  <c r="AA277" i="14659"/>
  <c r="AB277" i="14659"/>
  <c r="AC277" i="14659"/>
  <c r="AD277" i="14659"/>
  <c r="AE277" i="14659"/>
  <c r="AF277" i="14659"/>
  <c r="AG277" i="14659"/>
  <c r="AH277" i="14659"/>
  <c r="AI277" i="14659"/>
  <c r="AJ277" i="14659"/>
  <c r="AA278" i="14659"/>
  <c r="AB278" i="14659"/>
  <c r="AC278" i="14659"/>
  <c r="AD278" i="14659"/>
  <c r="AE278" i="14659"/>
  <c r="AF278" i="14659"/>
  <c r="AG278" i="14659"/>
  <c r="AH278" i="14659"/>
  <c r="AI278" i="14659"/>
  <c r="AJ278" i="14659"/>
  <c r="AA279" i="14659"/>
  <c r="AB279" i="14659"/>
  <c r="AC279" i="14659"/>
  <c r="AD279" i="14659"/>
  <c r="AE279" i="14659"/>
  <c r="AF279" i="14659"/>
  <c r="AG279" i="14659"/>
  <c r="AH279" i="14659"/>
  <c r="AI279" i="14659"/>
  <c r="AJ279" i="14659"/>
  <c r="AA280" i="14659"/>
  <c r="AB280" i="14659"/>
  <c r="AC280" i="14659"/>
  <c r="AD280" i="14659"/>
  <c r="AE280" i="14659"/>
  <c r="AF280" i="14659"/>
  <c r="AG280" i="14659"/>
  <c r="AH280" i="14659"/>
  <c r="AI280" i="14659"/>
  <c r="AJ280" i="14659"/>
  <c r="AA281" i="14659"/>
  <c r="AB281" i="14659"/>
  <c r="AC281" i="14659"/>
  <c r="AD281" i="14659"/>
  <c r="AE281" i="14659"/>
  <c r="AF281" i="14659"/>
  <c r="AG281" i="14659"/>
  <c r="AH281" i="14659"/>
  <c r="AI281" i="14659"/>
  <c r="AJ281" i="14659"/>
  <c r="AA282" i="14659"/>
  <c r="AB282" i="14659"/>
  <c r="AC282" i="14659"/>
  <c r="AD282" i="14659"/>
  <c r="AE282" i="14659"/>
  <c r="AF282" i="14659"/>
  <c r="AG282" i="14659"/>
  <c r="AH282" i="14659"/>
  <c r="AI282" i="14659"/>
  <c r="AJ282" i="14659"/>
  <c r="AA283" i="14659"/>
  <c r="AB283" i="14659"/>
  <c r="AC283" i="14659"/>
  <c r="AD283" i="14659"/>
  <c r="AE283" i="14659"/>
  <c r="AF283" i="14659"/>
  <c r="AG283" i="14659"/>
  <c r="AH283" i="14659"/>
  <c r="AI283" i="14659"/>
  <c r="AJ283" i="14659"/>
  <c r="AA284" i="14659"/>
  <c r="AB284" i="14659"/>
  <c r="AC284" i="14659"/>
  <c r="AD284" i="14659"/>
  <c r="AE284" i="14659"/>
  <c r="AF284" i="14659"/>
  <c r="AG284" i="14659"/>
  <c r="AH284" i="14659"/>
  <c r="AI284" i="14659"/>
  <c r="AJ284" i="14659"/>
  <c r="AA285" i="14659"/>
  <c r="AB285" i="14659"/>
  <c r="AC285" i="14659"/>
  <c r="AD285" i="14659"/>
  <c r="AE285" i="14659"/>
  <c r="AF285" i="14659"/>
  <c r="AG285" i="14659"/>
  <c r="AH285" i="14659"/>
  <c r="AI285" i="14659"/>
  <c r="AJ285" i="14659"/>
  <c r="AA286" i="14659"/>
  <c r="AB286" i="14659"/>
  <c r="AC286" i="14659"/>
  <c r="AD286" i="14659"/>
  <c r="AE286" i="14659"/>
  <c r="AF286" i="14659"/>
  <c r="AG286" i="14659"/>
  <c r="AH286" i="14659"/>
  <c r="AI286" i="14659"/>
  <c r="AJ286" i="14659"/>
  <c r="AA287" i="14659"/>
  <c r="AB287" i="14659"/>
  <c r="AC287" i="14659"/>
  <c r="AD287" i="14659"/>
  <c r="AE287" i="14659"/>
  <c r="AF287" i="14659"/>
  <c r="AG287" i="14659"/>
  <c r="AH287" i="14659"/>
  <c r="AI287" i="14659"/>
  <c r="AJ287" i="14659"/>
  <c r="AA288" i="14659"/>
  <c r="AB288" i="14659"/>
  <c r="AC288" i="14659"/>
  <c r="AD288" i="14659"/>
  <c r="AE288" i="14659"/>
  <c r="AF288" i="14659"/>
  <c r="AG288" i="14659"/>
  <c r="AH288" i="14659"/>
  <c r="AI288" i="14659"/>
  <c r="AJ288" i="14659"/>
  <c r="AA289" i="14659"/>
  <c r="AB289" i="14659"/>
  <c r="AC289" i="14659"/>
  <c r="AD289" i="14659"/>
  <c r="AE289" i="14659"/>
  <c r="AF289" i="14659"/>
  <c r="AG289" i="14659"/>
  <c r="AH289" i="14659"/>
  <c r="AI289" i="14659"/>
  <c r="AJ289" i="14659"/>
  <c r="AA290" i="14659"/>
  <c r="AB290" i="14659"/>
  <c r="AC290" i="14659"/>
  <c r="AD290" i="14659"/>
  <c r="AE290" i="14659"/>
  <c r="AF290" i="14659"/>
  <c r="AG290" i="14659"/>
  <c r="AH290" i="14659"/>
  <c r="AI290" i="14659"/>
  <c r="AJ290" i="14659"/>
  <c r="AA291" i="14659"/>
  <c r="AB291" i="14659"/>
  <c r="AC291" i="14659"/>
  <c r="AD291" i="14659"/>
  <c r="AE291" i="14659"/>
  <c r="AF291" i="14659"/>
  <c r="AG291" i="14659"/>
  <c r="AH291" i="14659"/>
  <c r="AI291" i="14659"/>
  <c r="AJ291" i="14659"/>
  <c r="AA292" i="14659"/>
  <c r="AB292" i="14659"/>
  <c r="AC292" i="14659"/>
  <c r="AD292" i="14659"/>
  <c r="AE292" i="14659"/>
  <c r="AF292" i="14659"/>
  <c r="AG292" i="14659"/>
  <c r="AH292" i="14659"/>
  <c r="AI292" i="14659"/>
  <c r="AJ292" i="14659"/>
  <c r="AA293" i="14659"/>
  <c r="AB293" i="14659"/>
  <c r="AC293" i="14659"/>
  <c r="AD293" i="14659"/>
  <c r="AE293" i="14659"/>
  <c r="AF293" i="14659"/>
  <c r="AG293" i="14659"/>
  <c r="AH293" i="14659"/>
  <c r="AI293" i="14659"/>
  <c r="AJ293" i="14659"/>
  <c r="AA294" i="14659"/>
  <c r="AB294" i="14659"/>
  <c r="AC294" i="14659"/>
  <c r="AD294" i="14659"/>
  <c r="AE294" i="14659"/>
  <c r="AF294" i="14659"/>
  <c r="AG294" i="14659"/>
  <c r="AH294" i="14659"/>
  <c r="AI294" i="14659"/>
  <c r="AJ294" i="14659"/>
  <c r="AA295" i="14659"/>
  <c r="AB295" i="14659"/>
  <c r="AC295" i="14659"/>
  <c r="AD295" i="14659"/>
  <c r="AE295" i="14659"/>
  <c r="AF295" i="14659"/>
  <c r="AG295" i="14659"/>
  <c r="AH295" i="14659"/>
  <c r="AI295" i="14659"/>
  <c r="AJ295" i="14659"/>
  <c r="AA296" i="14659"/>
  <c r="AB296" i="14659"/>
  <c r="AC296" i="14659"/>
  <c r="AD296" i="14659"/>
  <c r="AE296" i="14659"/>
  <c r="AF296" i="14659"/>
  <c r="AG296" i="14659"/>
  <c r="AH296" i="14659"/>
  <c r="AI296" i="14659"/>
  <c r="AJ296" i="14659"/>
  <c r="AA297" i="14659"/>
  <c r="AB297" i="14659"/>
  <c r="AC297" i="14659"/>
  <c r="AD297" i="14659"/>
  <c r="AE297" i="14659"/>
  <c r="AF297" i="14659"/>
  <c r="AG297" i="14659"/>
  <c r="AH297" i="14659"/>
  <c r="AI297" i="14659"/>
  <c r="AJ297" i="14659"/>
  <c r="AA298" i="14659"/>
  <c r="AB298" i="14659"/>
  <c r="AC298" i="14659"/>
  <c r="AD298" i="14659"/>
  <c r="AE298" i="14659"/>
  <c r="AF298" i="14659"/>
  <c r="AG298" i="14659"/>
  <c r="AH298" i="14659"/>
  <c r="AI298" i="14659"/>
  <c r="AJ298" i="14659"/>
  <c r="AA299" i="14659"/>
  <c r="AB299" i="14659"/>
  <c r="AC299" i="14659"/>
  <c r="AD299" i="14659"/>
  <c r="AE299" i="14659"/>
  <c r="AF299" i="14659"/>
  <c r="AG299" i="14659"/>
  <c r="AH299" i="14659"/>
  <c r="AI299" i="14659"/>
  <c r="AJ299" i="14659"/>
  <c r="AA300" i="14659"/>
  <c r="AB300" i="14659"/>
  <c r="AC300" i="14659"/>
  <c r="AD300" i="14659"/>
  <c r="AE300" i="14659"/>
  <c r="AF300" i="14659"/>
  <c r="AG300" i="14659"/>
  <c r="AH300" i="14659"/>
  <c r="AI300" i="14659"/>
  <c r="AJ300" i="14659"/>
  <c r="AA301" i="14659"/>
  <c r="AB301" i="14659"/>
  <c r="AC301" i="14659"/>
  <c r="AD301" i="14659"/>
  <c r="AE301" i="14659"/>
  <c r="AF301" i="14659"/>
  <c r="AG301" i="14659"/>
  <c r="AH301" i="14659"/>
  <c r="AI301" i="14659"/>
  <c r="AJ301" i="14659"/>
  <c r="AA302" i="14659"/>
  <c r="AB302" i="14659"/>
  <c r="AC302" i="14659"/>
  <c r="AD302" i="14659"/>
  <c r="AE302" i="14659"/>
  <c r="AF302" i="14659"/>
  <c r="AG302" i="14659"/>
  <c r="AH302" i="14659"/>
  <c r="AI302" i="14659"/>
  <c r="AJ302" i="14659"/>
  <c r="AA303" i="14659"/>
  <c r="AB303" i="14659"/>
  <c r="AC303" i="14659"/>
  <c r="AD303" i="14659"/>
  <c r="AE303" i="14659"/>
  <c r="AF303" i="14659"/>
  <c r="AG303" i="14659"/>
  <c r="AH303" i="14659"/>
  <c r="AI303" i="14659"/>
  <c r="AJ303" i="14659"/>
  <c r="AA304" i="14659"/>
  <c r="AB304" i="14659"/>
  <c r="AC304" i="14659"/>
  <c r="AD304" i="14659"/>
  <c r="AE304" i="14659"/>
  <c r="AF304" i="14659"/>
  <c r="AG304" i="14659"/>
  <c r="AH304" i="14659"/>
  <c r="AI304" i="14659"/>
  <c r="AJ304" i="14659"/>
  <c r="AA305" i="14659"/>
  <c r="AB305" i="14659"/>
  <c r="AC305" i="14659"/>
  <c r="AD305" i="14659"/>
  <c r="AE305" i="14659"/>
  <c r="AF305" i="14659"/>
  <c r="AG305" i="14659"/>
  <c r="AH305" i="14659"/>
  <c r="AI305" i="14659"/>
  <c r="AJ305" i="14659"/>
  <c r="AA306" i="14659"/>
  <c r="AB306" i="14659"/>
  <c r="AC306" i="14659"/>
  <c r="AD306" i="14659"/>
  <c r="AE306" i="14659"/>
  <c r="AF306" i="14659"/>
  <c r="AG306" i="14659"/>
  <c r="AH306" i="14659"/>
  <c r="AI306" i="14659"/>
  <c r="AJ306" i="14659"/>
  <c r="AA307" i="14659"/>
  <c r="AB307" i="14659"/>
  <c r="AC307" i="14659"/>
  <c r="AD307" i="14659"/>
  <c r="AE307" i="14659"/>
  <c r="AF307" i="14659"/>
  <c r="AG307" i="14659"/>
  <c r="AH307" i="14659"/>
  <c r="AI307" i="14659"/>
  <c r="AJ307" i="14659"/>
  <c r="AA308" i="14659"/>
  <c r="AB308" i="14659"/>
  <c r="AC308" i="14659"/>
  <c r="AD308" i="14659"/>
  <c r="AE308" i="14659"/>
  <c r="AF308" i="14659"/>
  <c r="AG308" i="14659"/>
  <c r="AH308" i="14659"/>
  <c r="AI308" i="14659"/>
  <c r="AJ308" i="14659"/>
  <c r="AA309" i="14659"/>
  <c r="AB309" i="14659"/>
  <c r="AC309" i="14659"/>
  <c r="AD309" i="14659"/>
  <c r="AE309" i="14659"/>
  <c r="AF309" i="14659"/>
  <c r="AG309" i="14659"/>
  <c r="AH309" i="14659"/>
  <c r="AI309" i="14659"/>
  <c r="AJ309" i="14659"/>
  <c r="AA310" i="14659"/>
  <c r="AB310" i="14659"/>
  <c r="AC310" i="14659"/>
  <c r="AD310" i="14659"/>
  <c r="AE310" i="14659"/>
  <c r="AF310" i="14659"/>
  <c r="AG310" i="14659"/>
  <c r="AH310" i="14659"/>
  <c r="AI310" i="14659"/>
  <c r="AJ310" i="14659"/>
  <c r="AA311" i="14659"/>
  <c r="AB311" i="14659"/>
  <c r="AC311" i="14659"/>
  <c r="AD311" i="14659"/>
  <c r="AE311" i="14659"/>
  <c r="AF311" i="14659"/>
  <c r="AG311" i="14659"/>
  <c r="AH311" i="14659"/>
  <c r="AI311" i="14659"/>
  <c r="AJ311" i="14659"/>
  <c r="AA312" i="14659"/>
  <c r="AB312" i="14659"/>
  <c r="AC312" i="14659"/>
  <c r="AD312" i="14659"/>
  <c r="AE312" i="14659"/>
  <c r="AF312" i="14659"/>
  <c r="AG312" i="14659"/>
  <c r="AH312" i="14659"/>
  <c r="AI312" i="14659"/>
  <c r="AJ312" i="14659"/>
  <c r="AA313" i="14659"/>
  <c r="AB313" i="14659"/>
  <c r="AC313" i="14659"/>
  <c r="AD313" i="14659"/>
  <c r="AE313" i="14659"/>
  <c r="AF313" i="14659"/>
  <c r="AG313" i="14659"/>
  <c r="AH313" i="14659"/>
  <c r="AI313" i="14659"/>
  <c r="AJ313" i="14659"/>
  <c r="AA314" i="14659"/>
  <c r="AB314" i="14659"/>
  <c r="AC314" i="14659"/>
  <c r="AD314" i="14659"/>
  <c r="AE314" i="14659"/>
  <c r="AF314" i="14659"/>
  <c r="AG314" i="14659"/>
  <c r="AH314" i="14659"/>
  <c r="AI314" i="14659"/>
  <c r="AJ314" i="14659"/>
  <c r="AA315" i="14659"/>
  <c r="AB315" i="14659"/>
  <c r="AC315" i="14659"/>
  <c r="AD315" i="14659"/>
  <c r="AE315" i="14659"/>
  <c r="AF315" i="14659"/>
  <c r="AG315" i="14659"/>
  <c r="AH315" i="14659"/>
  <c r="AI315" i="14659"/>
  <c r="AJ315" i="14659"/>
  <c r="AA316" i="14659"/>
  <c r="AB316" i="14659"/>
  <c r="AC316" i="14659"/>
  <c r="AD316" i="14659"/>
  <c r="AE316" i="14659"/>
  <c r="AF316" i="14659"/>
  <c r="AG316" i="14659"/>
  <c r="AH316" i="14659"/>
  <c r="AI316" i="14659"/>
  <c r="AJ316" i="14659"/>
  <c r="AA317" i="14659"/>
  <c r="AB317" i="14659"/>
  <c r="AC317" i="14659"/>
  <c r="AD317" i="14659"/>
  <c r="AE317" i="14659"/>
  <c r="AF317" i="14659"/>
  <c r="AG317" i="14659"/>
  <c r="AH317" i="14659"/>
  <c r="AI317" i="14659"/>
  <c r="AJ317" i="14659"/>
  <c r="AA318" i="14659"/>
  <c r="AB318" i="14659"/>
  <c r="AC318" i="14659"/>
  <c r="AD318" i="14659"/>
  <c r="AE318" i="14659"/>
  <c r="AF318" i="14659"/>
  <c r="AG318" i="14659"/>
  <c r="AH318" i="14659"/>
  <c r="AI318" i="14659"/>
  <c r="AJ318" i="14659"/>
  <c r="AA319" i="14659"/>
  <c r="AB319" i="14659"/>
  <c r="AC319" i="14659"/>
  <c r="AD319" i="14659"/>
  <c r="AE319" i="14659"/>
  <c r="AF319" i="14659"/>
  <c r="AG319" i="14659"/>
  <c r="AH319" i="14659"/>
  <c r="AI319" i="14659"/>
  <c r="AJ319" i="14659"/>
  <c r="AA320" i="14659"/>
  <c r="AB320" i="14659"/>
  <c r="AC320" i="14659"/>
  <c r="AD320" i="14659"/>
  <c r="AE320" i="14659"/>
  <c r="AF320" i="14659"/>
  <c r="AG320" i="14659"/>
  <c r="AH320" i="14659"/>
  <c r="AI320" i="14659"/>
  <c r="AJ320" i="14659"/>
  <c r="AA321" i="14659"/>
  <c r="AB321" i="14659"/>
  <c r="AC321" i="14659"/>
  <c r="AD321" i="14659"/>
  <c r="AE321" i="14659"/>
  <c r="AF321" i="14659"/>
  <c r="AG321" i="14659"/>
  <c r="AH321" i="14659"/>
  <c r="AI321" i="14659"/>
  <c r="AJ321" i="14659"/>
  <c r="AA322" i="14659"/>
  <c r="AB322" i="14659"/>
  <c r="AC322" i="14659"/>
  <c r="AD322" i="14659"/>
  <c r="AE322" i="14659"/>
  <c r="AF322" i="14659"/>
  <c r="AG322" i="14659"/>
  <c r="AH322" i="14659"/>
  <c r="AI322" i="14659"/>
  <c r="AJ322" i="14659"/>
  <c r="AA323" i="14659"/>
  <c r="AB323" i="14659"/>
  <c r="AC323" i="14659"/>
  <c r="AD323" i="14659"/>
  <c r="AE323" i="14659"/>
  <c r="AF323" i="14659"/>
  <c r="AG323" i="14659"/>
  <c r="AH323" i="14659"/>
  <c r="AI323" i="14659"/>
  <c r="AJ323" i="14659"/>
  <c r="AA324" i="14659"/>
  <c r="AB324" i="14659"/>
  <c r="AC324" i="14659"/>
  <c r="AD324" i="14659"/>
  <c r="AE324" i="14659"/>
  <c r="AF324" i="14659"/>
  <c r="AG324" i="14659"/>
  <c r="AH324" i="14659"/>
  <c r="AI324" i="14659"/>
  <c r="AJ324" i="14659"/>
  <c r="AA325" i="14659"/>
  <c r="AB325" i="14659"/>
  <c r="AC325" i="14659"/>
  <c r="AD325" i="14659"/>
  <c r="AE325" i="14659"/>
  <c r="AF325" i="14659"/>
  <c r="AG325" i="14659"/>
  <c r="AH325" i="14659"/>
  <c r="AI325" i="14659"/>
  <c r="AJ325" i="14659"/>
  <c r="AA326" i="14659"/>
  <c r="AB326" i="14659"/>
  <c r="AC326" i="14659"/>
  <c r="AD326" i="14659"/>
  <c r="AE326" i="14659"/>
  <c r="AF326" i="14659"/>
  <c r="AG326" i="14659"/>
  <c r="AH326" i="14659"/>
  <c r="AI326" i="14659"/>
  <c r="AJ326" i="14659"/>
  <c r="AA327" i="14659"/>
  <c r="AB327" i="14659"/>
  <c r="AC327" i="14659"/>
  <c r="AD327" i="14659"/>
  <c r="AE327" i="14659"/>
  <c r="AF327" i="14659"/>
  <c r="AG327" i="14659"/>
  <c r="AH327" i="14659"/>
  <c r="AI327" i="14659"/>
  <c r="AJ327" i="14659"/>
  <c r="AA328" i="14659"/>
  <c r="AB328" i="14659"/>
  <c r="AC328" i="14659"/>
  <c r="AD328" i="14659"/>
  <c r="AE328" i="14659"/>
  <c r="AF328" i="14659"/>
  <c r="AG328" i="14659"/>
  <c r="AH328" i="14659"/>
  <c r="AI328" i="14659"/>
  <c r="AJ328" i="14659"/>
  <c r="AA329" i="14659"/>
  <c r="AB329" i="14659"/>
  <c r="AC329" i="14659"/>
  <c r="AD329" i="14659"/>
  <c r="AE329" i="14659"/>
  <c r="AF329" i="14659"/>
  <c r="AG329" i="14659"/>
  <c r="AH329" i="14659"/>
  <c r="AI329" i="14659"/>
  <c r="AJ329" i="14659"/>
  <c r="AA330" i="14659"/>
  <c r="AB330" i="14659"/>
  <c r="AC330" i="14659"/>
  <c r="AD330" i="14659"/>
  <c r="AE330" i="14659"/>
  <c r="AF330" i="14659"/>
  <c r="AG330" i="14659"/>
  <c r="AH330" i="14659"/>
  <c r="AI330" i="14659"/>
  <c r="AJ330" i="14659"/>
  <c r="AA331" i="14659"/>
  <c r="AB331" i="14659"/>
  <c r="AC331" i="14659"/>
  <c r="AD331" i="14659"/>
  <c r="AE331" i="14659"/>
  <c r="AF331" i="14659"/>
  <c r="AG331" i="14659"/>
  <c r="AH331" i="14659"/>
  <c r="AI331" i="14659"/>
  <c r="AJ331" i="14659"/>
  <c r="AA332" i="14659"/>
  <c r="AB332" i="14659"/>
  <c r="AC332" i="14659"/>
  <c r="AD332" i="14659"/>
  <c r="AE332" i="14659"/>
  <c r="AF332" i="14659"/>
  <c r="AG332" i="14659"/>
  <c r="AH332" i="14659"/>
  <c r="AI332" i="14659"/>
  <c r="AJ332" i="14659"/>
  <c r="AA333" i="14659"/>
  <c r="AB333" i="14659"/>
  <c r="AC333" i="14659"/>
  <c r="AD333" i="14659"/>
  <c r="AE333" i="14659"/>
  <c r="AF333" i="14659"/>
  <c r="AG333" i="14659"/>
  <c r="AH333" i="14659"/>
  <c r="AI333" i="14659"/>
  <c r="AJ333" i="14659"/>
  <c r="AA334" i="14659"/>
  <c r="AB334" i="14659"/>
  <c r="AC334" i="14659"/>
  <c r="AD334" i="14659"/>
  <c r="AE334" i="14659"/>
  <c r="AF334" i="14659"/>
  <c r="AG334" i="14659"/>
  <c r="AH334" i="14659"/>
  <c r="AI334" i="14659"/>
  <c r="AJ334" i="14659"/>
  <c r="AA335" i="14659"/>
  <c r="AB335" i="14659"/>
  <c r="AC335" i="14659"/>
  <c r="AD335" i="14659"/>
  <c r="AE335" i="14659"/>
  <c r="AF335" i="14659"/>
  <c r="AG335" i="14659"/>
  <c r="AH335" i="14659"/>
  <c r="AI335" i="14659"/>
  <c r="AJ335" i="14659"/>
  <c r="AA336" i="14659"/>
  <c r="AB336" i="14659"/>
  <c r="AC336" i="14659"/>
  <c r="AD336" i="14659"/>
  <c r="AE336" i="14659"/>
  <c r="AF336" i="14659"/>
  <c r="AG336" i="14659"/>
  <c r="AH336" i="14659"/>
  <c r="AI336" i="14659"/>
  <c r="AJ336" i="14659"/>
  <c r="AA337" i="14659"/>
  <c r="AB337" i="14659"/>
  <c r="AC337" i="14659"/>
  <c r="AD337" i="14659"/>
  <c r="AE337" i="14659"/>
  <c r="AF337" i="14659"/>
  <c r="AG337" i="14659"/>
  <c r="AH337" i="14659"/>
  <c r="AI337" i="14659"/>
  <c r="AJ337" i="14659"/>
  <c r="AA338" i="14659"/>
  <c r="AB338" i="14659"/>
  <c r="AC338" i="14659"/>
  <c r="AD338" i="14659"/>
  <c r="AE338" i="14659"/>
  <c r="AF338" i="14659"/>
  <c r="AG338" i="14659"/>
  <c r="AH338" i="14659"/>
  <c r="AI338" i="14659"/>
  <c r="AJ338" i="14659"/>
  <c r="AA339" i="14659"/>
  <c r="AB339" i="14659"/>
  <c r="AC339" i="14659"/>
  <c r="AD339" i="14659"/>
  <c r="AE339" i="14659"/>
  <c r="AF339" i="14659"/>
  <c r="AG339" i="14659"/>
  <c r="AH339" i="14659"/>
  <c r="AI339" i="14659"/>
  <c r="AJ339" i="14659"/>
  <c r="AA340" i="14659"/>
  <c r="AB340" i="14659"/>
  <c r="AC340" i="14659"/>
  <c r="AD340" i="14659"/>
  <c r="AE340" i="14659"/>
  <c r="AF340" i="14659"/>
  <c r="AG340" i="14659"/>
  <c r="AH340" i="14659"/>
  <c r="AI340" i="14659"/>
  <c r="AJ340" i="14659"/>
  <c r="AA341" i="14659"/>
  <c r="AB341" i="14659"/>
  <c r="AC341" i="14659"/>
  <c r="AD341" i="14659"/>
  <c r="AE341" i="14659"/>
  <c r="AF341" i="14659"/>
  <c r="AG341" i="14659"/>
  <c r="AH341" i="14659"/>
  <c r="AI341" i="14659"/>
  <c r="AJ341" i="14659"/>
  <c r="AA342" i="14659"/>
  <c r="AB342" i="14659"/>
  <c r="AC342" i="14659"/>
  <c r="AD342" i="14659"/>
  <c r="AE342" i="14659"/>
  <c r="AF342" i="14659"/>
  <c r="AG342" i="14659"/>
  <c r="AH342" i="14659"/>
  <c r="AI342" i="14659"/>
  <c r="AJ342" i="14659"/>
  <c r="AA343" i="14659"/>
  <c r="AB343" i="14659"/>
  <c r="AC343" i="14659"/>
  <c r="AD343" i="14659"/>
  <c r="AE343" i="14659"/>
  <c r="AF343" i="14659"/>
  <c r="AG343" i="14659"/>
  <c r="AH343" i="14659"/>
  <c r="AI343" i="14659"/>
  <c r="AJ343" i="14659"/>
  <c r="AA344" i="14659"/>
  <c r="AB344" i="14659"/>
  <c r="AC344" i="14659"/>
  <c r="AD344" i="14659"/>
  <c r="AE344" i="14659"/>
  <c r="AF344" i="14659"/>
  <c r="AG344" i="14659"/>
  <c r="AH344" i="14659"/>
  <c r="AI344" i="14659"/>
  <c r="AJ344" i="14659"/>
  <c r="AA345" i="14659"/>
  <c r="AB345" i="14659"/>
  <c r="AC345" i="14659"/>
  <c r="AD345" i="14659"/>
  <c r="AE345" i="14659"/>
  <c r="AF345" i="14659"/>
  <c r="AG345" i="14659"/>
  <c r="AH345" i="14659"/>
  <c r="AI345" i="14659"/>
  <c r="AJ345" i="14659"/>
  <c r="AA346" i="14659"/>
  <c r="AB346" i="14659"/>
  <c r="AC346" i="14659"/>
  <c r="AD346" i="14659"/>
  <c r="AE346" i="14659"/>
  <c r="AF346" i="14659"/>
  <c r="AG346" i="14659"/>
  <c r="AH346" i="14659"/>
  <c r="AI346" i="14659"/>
  <c r="AJ346" i="14659"/>
  <c r="AA347" i="14659"/>
  <c r="AB347" i="14659"/>
  <c r="AC347" i="14659"/>
  <c r="AD347" i="14659"/>
  <c r="AE347" i="14659"/>
  <c r="AF347" i="14659"/>
  <c r="AG347" i="14659"/>
  <c r="AH347" i="14659"/>
  <c r="AI347" i="14659"/>
  <c r="AJ347" i="14659"/>
  <c r="AA348" i="14659"/>
  <c r="AB348" i="14659"/>
  <c r="AC348" i="14659"/>
  <c r="AD348" i="14659"/>
  <c r="AE348" i="14659"/>
  <c r="AF348" i="14659"/>
  <c r="AG348" i="14659"/>
  <c r="AH348" i="14659"/>
  <c r="AI348" i="14659"/>
  <c r="AJ348" i="14659"/>
  <c r="AA349" i="14659"/>
  <c r="AB349" i="14659"/>
  <c r="AC349" i="14659"/>
  <c r="AD349" i="14659"/>
  <c r="AE349" i="14659"/>
  <c r="AF349" i="14659"/>
  <c r="AG349" i="14659"/>
  <c r="AH349" i="14659"/>
  <c r="AI349" i="14659"/>
  <c r="AJ349" i="14659"/>
  <c r="AA350" i="14659"/>
  <c r="AB350" i="14659"/>
  <c r="AC350" i="14659"/>
  <c r="AD350" i="14659"/>
  <c r="AE350" i="14659"/>
  <c r="AF350" i="14659"/>
  <c r="AG350" i="14659"/>
  <c r="AH350" i="14659"/>
  <c r="AI350" i="14659"/>
  <c r="AJ350" i="14659"/>
  <c r="AA351" i="14659"/>
  <c r="AB351" i="14659"/>
  <c r="AC351" i="14659"/>
  <c r="AD351" i="14659"/>
  <c r="AE351" i="14659"/>
  <c r="AF351" i="14659"/>
  <c r="AG351" i="14659"/>
  <c r="AH351" i="14659"/>
  <c r="AI351" i="14659"/>
  <c r="AJ351" i="14659"/>
  <c r="AA352" i="14659"/>
  <c r="AB352" i="14659"/>
  <c r="AC352" i="14659"/>
  <c r="AD352" i="14659"/>
  <c r="AE352" i="14659"/>
  <c r="AF352" i="14659"/>
  <c r="AG352" i="14659"/>
  <c r="AH352" i="14659"/>
  <c r="AI352" i="14659"/>
  <c r="AJ352" i="14659"/>
  <c r="AA353" i="14659"/>
  <c r="AB353" i="14659"/>
  <c r="AC353" i="14659"/>
  <c r="AD353" i="14659"/>
  <c r="AE353" i="14659"/>
  <c r="AF353" i="14659"/>
  <c r="AG353" i="14659"/>
  <c r="AH353" i="14659"/>
  <c r="AI353" i="14659"/>
  <c r="AJ353" i="14659"/>
  <c r="AA354" i="14659"/>
  <c r="AB354" i="14659"/>
  <c r="AC354" i="14659"/>
  <c r="AD354" i="14659"/>
  <c r="AE354" i="14659"/>
  <c r="AF354" i="14659"/>
  <c r="AG354" i="14659"/>
  <c r="AH354" i="14659"/>
  <c r="AI354" i="14659"/>
  <c r="AJ354" i="14659"/>
  <c r="AA355" i="14659"/>
  <c r="AB355" i="14659"/>
  <c r="AC355" i="14659"/>
  <c r="AD355" i="14659"/>
  <c r="AE355" i="14659"/>
  <c r="AF355" i="14659"/>
  <c r="AG355" i="14659"/>
  <c r="AH355" i="14659"/>
  <c r="AI355" i="14659"/>
  <c r="AJ355" i="14659"/>
  <c r="AA356" i="14659"/>
  <c r="AB356" i="14659"/>
  <c r="AC356" i="14659"/>
  <c r="AD356" i="14659"/>
  <c r="AE356" i="14659"/>
  <c r="AF356" i="14659"/>
  <c r="AG356" i="14659"/>
  <c r="AH356" i="14659"/>
  <c r="AI356" i="14659"/>
  <c r="AJ356" i="14659"/>
  <c r="AA357" i="14659"/>
  <c r="AB357" i="14659"/>
  <c r="AC357" i="14659"/>
  <c r="AD357" i="14659"/>
  <c r="AE357" i="14659"/>
  <c r="AF357" i="14659"/>
  <c r="AG357" i="14659"/>
  <c r="AH357" i="14659"/>
  <c r="AI357" i="14659"/>
  <c r="AJ357" i="14659"/>
  <c r="AA358" i="14659"/>
  <c r="AB358" i="14659"/>
  <c r="AC358" i="14659"/>
  <c r="AD358" i="14659"/>
  <c r="AE358" i="14659"/>
  <c r="AF358" i="14659"/>
  <c r="AG358" i="14659"/>
  <c r="AH358" i="14659"/>
  <c r="AI358" i="14659"/>
  <c r="AJ358" i="14659"/>
  <c r="AA359" i="14659"/>
  <c r="AB359" i="14659"/>
  <c r="AC359" i="14659"/>
  <c r="AD359" i="14659"/>
  <c r="AE359" i="14659"/>
  <c r="AF359" i="14659"/>
  <c r="AG359" i="14659"/>
  <c r="AH359" i="14659"/>
  <c r="AI359" i="14659"/>
  <c r="AJ359" i="14659"/>
  <c r="AA360" i="14659"/>
  <c r="AB360" i="14659"/>
  <c r="AC360" i="14659"/>
  <c r="AD360" i="14659"/>
  <c r="AE360" i="14659"/>
  <c r="AF360" i="14659"/>
  <c r="AG360" i="14659"/>
  <c r="AH360" i="14659"/>
  <c r="AI360" i="14659"/>
  <c r="AJ360" i="14659"/>
  <c r="AA361" i="14659"/>
  <c r="AB361" i="14659"/>
  <c r="AC361" i="14659"/>
  <c r="AD361" i="14659"/>
  <c r="AE361" i="14659"/>
  <c r="AF361" i="14659"/>
  <c r="AG361" i="14659"/>
  <c r="AH361" i="14659"/>
  <c r="AI361" i="14659"/>
  <c r="AJ361" i="14659"/>
  <c r="AA362" i="14659"/>
  <c r="AB362" i="14659"/>
  <c r="AC362" i="14659"/>
  <c r="AD362" i="14659"/>
  <c r="AE362" i="14659"/>
  <c r="AF362" i="14659"/>
  <c r="AG362" i="14659"/>
  <c r="AH362" i="14659"/>
  <c r="AI362" i="14659"/>
  <c r="AJ362" i="14659"/>
  <c r="AA363" i="14659"/>
  <c r="AB363" i="14659"/>
  <c r="AC363" i="14659"/>
  <c r="AD363" i="14659"/>
  <c r="AE363" i="14659"/>
  <c r="AF363" i="14659"/>
  <c r="AG363" i="14659"/>
  <c r="AH363" i="14659"/>
  <c r="AI363" i="14659"/>
  <c r="AJ363" i="14659"/>
  <c r="AA364" i="14659"/>
  <c r="AB364" i="14659"/>
  <c r="AC364" i="14659"/>
  <c r="AD364" i="14659"/>
  <c r="AE364" i="14659"/>
  <c r="AF364" i="14659"/>
  <c r="AG364" i="14659"/>
  <c r="AH364" i="14659"/>
  <c r="AI364" i="14659"/>
  <c r="AJ364" i="14659"/>
  <c r="AA365" i="14659"/>
  <c r="AB365" i="14659"/>
  <c r="AC365" i="14659"/>
  <c r="AD365" i="14659"/>
  <c r="AE365" i="14659"/>
  <c r="AF365" i="14659"/>
  <c r="AG365" i="14659"/>
  <c r="AH365" i="14659"/>
  <c r="AI365" i="14659"/>
  <c r="AJ365" i="14659"/>
  <c r="AA366" i="14659"/>
  <c r="AB366" i="14659"/>
  <c r="AC366" i="14659"/>
  <c r="AD366" i="14659"/>
  <c r="AE366" i="14659"/>
  <c r="AF366" i="14659"/>
  <c r="AG366" i="14659"/>
  <c r="AH366" i="14659"/>
  <c r="AI366" i="14659"/>
  <c r="AJ366" i="14659"/>
  <c r="AA367" i="14659"/>
  <c r="AB367" i="14659"/>
  <c r="AC367" i="14659"/>
  <c r="AD367" i="14659"/>
  <c r="AE367" i="14659"/>
  <c r="AF367" i="14659"/>
  <c r="AG367" i="14659"/>
  <c r="AH367" i="14659"/>
  <c r="AI367" i="14659"/>
  <c r="AJ367" i="14659"/>
  <c r="AA368" i="14659"/>
  <c r="AB368" i="14659"/>
  <c r="AC368" i="14659"/>
  <c r="AD368" i="14659"/>
  <c r="AE368" i="14659"/>
  <c r="AF368" i="14659"/>
  <c r="AG368" i="14659"/>
  <c r="AH368" i="14659"/>
  <c r="AI368" i="14659"/>
  <c r="AJ368" i="14659"/>
  <c r="AA369" i="14659"/>
  <c r="AB369" i="14659"/>
  <c r="AC369" i="14659"/>
  <c r="AD369" i="14659"/>
  <c r="AE369" i="14659"/>
  <c r="AF369" i="14659"/>
  <c r="AG369" i="14659"/>
  <c r="AH369" i="14659"/>
  <c r="AI369" i="14659"/>
  <c r="AJ369" i="14659"/>
  <c r="AA370" i="14659"/>
  <c r="AB370" i="14659"/>
  <c r="AC370" i="14659"/>
  <c r="AD370" i="14659"/>
  <c r="AE370" i="14659"/>
  <c r="AF370" i="14659"/>
  <c r="AG370" i="14659"/>
  <c r="AH370" i="14659"/>
  <c r="AI370" i="14659"/>
  <c r="AJ370" i="14659"/>
  <c r="AA371" i="14659"/>
  <c r="AB371" i="14659"/>
  <c r="AC371" i="14659"/>
  <c r="AD371" i="14659"/>
  <c r="AE371" i="14659"/>
  <c r="AF371" i="14659"/>
  <c r="AG371" i="14659"/>
  <c r="AH371" i="14659"/>
  <c r="AI371" i="14659"/>
  <c r="AJ371" i="14659"/>
  <c r="AA372" i="14659"/>
  <c r="AB372" i="14659"/>
  <c r="AC372" i="14659"/>
  <c r="AD372" i="14659"/>
  <c r="AE372" i="14659"/>
  <c r="AF372" i="14659"/>
  <c r="AG372" i="14659"/>
  <c r="AH372" i="14659"/>
  <c r="AI372" i="14659"/>
  <c r="AJ372" i="14659"/>
  <c r="AA373" i="14659"/>
  <c r="AB373" i="14659"/>
  <c r="AC373" i="14659"/>
  <c r="AD373" i="14659"/>
  <c r="AE373" i="14659"/>
  <c r="AF373" i="14659"/>
  <c r="AG373" i="14659"/>
  <c r="AH373" i="14659"/>
  <c r="AI373" i="14659"/>
  <c r="AJ373" i="14659"/>
  <c r="AA374" i="14659"/>
  <c r="AB374" i="14659"/>
  <c r="AC374" i="14659"/>
  <c r="AD374" i="14659"/>
  <c r="AE374" i="14659"/>
  <c r="AF374" i="14659"/>
  <c r="AG374" i="14659"/>
  <c r="AH374" i="14659"/>
  <c r="AI374" i="14659"/>
  <c r="AJ374" i="14659"/>
  <c r="AA375" i="14659"/>
  <c r="AB375" i="14659"/>
  <c r="AC375" i="14659"/>
  <c r="AD375" i="14659"/>
  <c r="AE375" i="14659"/>
  <c r="AF375" i="14659"/>
  <c r="AG375" i="14659"/>
  <c r="AH375" i="14659"/>
  <c r="AI375" i="14659"/>
  <c r="AJ375" i="14659"/>
  <c r="AA376" i="14659"/>
  <c r="AB376" i="14659"/>
  <c r="AC376" i="14659"/>
  <c r="AD376" i="14659"/>
  <c r="AE376" i="14659"/>
  <c r="AF376" i="14659"/>
  <c r="AG376" i="14659"/>
  <c r="AH376" i="14659"/>
  <c r="AI376" i="14659"/>
  <c r="AJ376" i="14659"/>
  <c r="AA377" i="14659"/>
  <c r="AB377" i="14659"/>
  <c r="AC377" i="14659"/>
  <c r="AD377" i="14659"/>
  <c r="AE377" i="14659"/>
  <c r="AF377" i="14659"/>
  <c r="AG377" i="14659"/>
  <c r="AH377" i="14659"/>
  <c r="AI377" i="14659"/>
  <c r="AJ377" i="14659"/>
  <c r="AA378" i="14659"/>
  <c r="AB378" i="14659"/>
  <c r="AC378" i="14659"/>
  <c r="AD378" i="14659"/>
  <c r="AE378" i="14659"/>
  <c r="AF378" i="14659"/>
  <c r="AG378" i="14659"/>
  <c r="AH378" i="14659"/>
  <c r="AI378" i="14659"/>
  <c r="AJ378" i="14659"/>
  <c r="AA379" i="14659"/>
  <c r="AB379" i="14659"/>
  <c r="AC379" i="14659"/>
  <c r="AD379" i="14659"/>
  <c r="AE379" i="14659"/>
  <c r="AF379" i="14659"/>
  <c r="AG379" i="14659"/>
  <c r="AH379" i="14659"/>
  <c r="AI379" i="14659"/>
  <c r="AJ379" i="14659"/>
  <c r="AA380" i="14659"/>
  <c r="AB380" i="14659"/>
  <c r="AC380" i="14659"/>
  <c r="AD380" i="14659"/>
  <c r="AE380" i="14659"/>
  <c r="AF380" i="14659"/>
  <c r="AG380" i="14659"/>
  <c r="AH380" i="14659"/>
  <c r="AI380" i="14659"/>
  <c r="AJ380" i="14659"/>
  <c r="AA381" i="14659"/>
  <c r="AB381" i="14659"/>
  <c r="AC381" i="14659"/>
  <c r="AD381" i="14659"/>
  <c r="AE381" i="14659"/>
  <c r="AF381" i="14659"/>
  <c r="AG381" i="14659"/>
  <c r="AH381" i="14659"/>
  <c r="AI381" i="14659"/>
  <c r="AJ381" i="14659"/>
  <c r="AA382" i="14659"/>
  <c r="AB382" i="14659"/>
  <c r="AC382" i="14659"/>
  <c r="AD382" i="14659"/>
  <c r="AE382" i="14659"/>
  <c r="AF382" i="14659"/>
  <c r="AG382" i="14659"/>
  <c r="AH382" i="14659"/>
  <c r="AI382" i="14659"/>
  <c r="AJ382" i="14659"/>
  <c r="AA383" i="14659"/>
  <c r="AB383" i="14659"/>
  <c r="AC383" i="14659"/>
  <c r="AD383" i="14659"/>
  <c r="AE383" i="14659"/>
  <c r="AF383" i="14659"/>
  <c r="AG383" i="14659"/>
  <c r="AH383" i="14659"/>
  <c r="AI383" i="14659"/>
  <c r="AJ383" i="14659"/>
  <c r="AA384" i="14659"/>
  <c r="AB384" i="14659"/>
  <c r="AC384" i="14659"/>
  <c r="AD384" i="14659"/>
  <c r="AE384" i="14659"/>
  <c r="AF384" i="14659"/>
  <c r="AG384" i="14659"/>
  <c r="AH384" i="14659"/>
  <c r="AI384" i="14659"/>
  <c r="AJ384" i="14659"/>
  <c r="AA385" i="14659"/>
  <c r="AB385" i="14659"/>
  <c r="AC385" i="14659"/>
  <c r="AD385" i="14659"/>
  <c r="AE385" i="14659"/>
  <c r="AF385" i="14659"/>
  <c r="AG385" i="14659"/>
  <c r="AH385" i="14659"/>
  <c r="AI385" i="14659"/>
  <c r="AJ385" i="14659"/>
  <c r="AA386" i="14659"/>
  <c r="AB386" i="14659"/>
  <c r="AC386" i="14659"/>
  <c r="AD386" i="14659"/>
  <c r="AE386" i="14659"/>
  <c r="AF386" i="14659"/>
  <c r="AG386" i="14659"/>
  <c r="AH386" i="14659"/>
  <c r="AI386" i="14659"/>
  <c r="AJ386" i="14659"/>
  <c r="AA387" i="14659"/>
  <c r="AB387" i="14659"/>
  <c r="AC387" i="14659"/>
  <c r="AD387" i="14659"/>
  <c r="AE387" i="14659"/>
  <c r="AF387" i="14659"/>
  <c r="AG387" i="14659"/>
  <c r="AH387" i="14659"/>
  <c r="AI387" i="14659"/>
  <c r="AJ387" i="14659"/>
  <c r="AA388" i="14659"/>
  <c r="AB388" i="14659"/>
  <c r="AC388" i="14659"/>
  <c r="AD388" i="14659"/>
  <c r="AE388" i="14659"/>
  <c r="AF388" i="14659"/>
  <c r="AG388" i="14659"/>
  <c r="AH388" i="14659"/>
  <c r="AI388" i="14659"/>
  <c r="AJ388" i="14659"/>
  <c r="AA389" i="14659"/>
  <c r="AB389" i="14659"/>
  <c r="AC389" i="14659"/>
  <c r="AD389" i="14659"/>
  <c r="AE389" i="14659"/>
  <c r="AF389" i="14659"/>
  <c r="AG389" i="14659"/>
  <c r="AH389" i="14659"/>
  <c r="AI389" i="14659"/>
  <c r="AJ389" i="14659"/>
  <c r="AA390" i="14659"/>
  <c r="AB390" i="14659"/>
  <c r="AC390" i="14659"/>
  <c r="AD390" i="14659"/>
  <c r="AE390" i="14659"/>
  <c r="AF390" i="14659"/>
  <c r="AG390" i="14659"/>
  <c r="AH390" i="14659"/>
  <c r="AI390" i="14659"/>
  <c r="AJ390" i="14659"/>
  <c r="AA391" i="14659"/>
  <c r="AB391" i="14659"/>
  <c r="AC391" i="14659"/>
  <c r="AD391" i="14659"/>
  <c r="AE391" i="14659"/>
  <c r="AF391" i="14659"/>
  <c r="AG391" i="14659"/>
  <c r="AH391" i="14659"/>
  <c r="AI391" i="14659"/>
  <c r="AJ391" i="14659"/>
  <c r="AA392" i="14659"/>
  <c r="AB392" i="14659"/>
  <c r="AC392" i="14659"/>
  <c r="AD392" i="14659"/>
  <c r="AE392" i="14659"/>
  <c r="AF392" i="14659"/>
  <c r="AG392" i="14659"/>
  <c r="AH392" i="14659"/>
  <c r="AI392" i="14659"/>
  <c r="AJ392" i="14659"/>
  <c r="AA393" i="14659"/>
  <c r="AB393" i="14659"/>
  <c r="AC393" i="14659"/>
  <c r="AD393" i="14659"/>
  <c r="AE393" i="14659"/>
  <c r="AF393" i="14659"/>
  <c r="AG393" i="14659"/>
  <c r="AH393" i="14659"/>
  <c r="AI393" i="14659"/>
  <c r="AJ393" i="14659"/>
  <c r="AA394" i="14659"/>
  <c r="AB394" i="14659"/>
  <c r="AC394" i="14659"/>
  <c r="AD394" i="14659"/>
  <c r="AE394" i="14659"/>
  <c r="AF394" i="14659"/>
  <c r="AG394" i="14659"/>
  <c r="AH394" i="14659"/>
  <c r="AI394" i="14659"/>
  <c r="AJ394" i="14659"/>
  <c r="AA395" i="14659"/>
  <c r="AB395" i="14659"/>
  <c r="AC395" i="14659"/>
  <c r="AD395" i="14659"/>
  <c r="AE395" i="14659"/>
  <c r="AF395" i="14659"/>
  <c r="AG395" i="14659"/>
  <c r="AH395" i="14659"/>
  <c r="AI395" i="14659"/>
  <c r="AJ395" i="14659"/>
  <c r="AA396" i="14659"/>
  <c r="AB396" i="14659"/>
  <c r="AC396" i="14659"/>
  <c r="AD396" i="14659"/>
  <c r="AE396" i="14659"/>
  <c r="AF396" i="14659"/>
  <c r="AG396" i="14659"/>
  <c r="AH396" i="14659"/>
  <c r="AI396" i="14659"/>
  <c r="AJ396" i="14659"/>
  <c r="AA397" i="14659"/>
  <c r="AB397" i="14659"/>
  <c r="AC397" i="14659"/>
  <c r="AD397" i="14659"/>
  <c r="AE397" i="14659"/>
  <c r="AF397" i="14659"/>
  <c r="AG397" i="14659"/>
  <c r="AH397" i="14659"/>
  <c r="AI397" i="14659"/>
  <c r="AJ397" i="14659"/>
  <c r="AA398" i="14659"/>
  <c r="AB398" i="14659"/>
  <c r="AC398" i="14659"/>
  <c r="AD398" i="14659"/>
  <c r="AE398" i="14659"/>
  <c r="AF398" i="14659"/>
  <c r="AG398" i="14659"/>
  <c r="AH398" i="14659"/>
  <c r="AI398" i="14659"/>
  <c r="AJ398" i="14659"/>
  <c r="AA399" i="14659"/>
  <c r="AB399" i="14659"/>
  <c r="AC399" i="14659"/>
  <c r="AD399" i="14659"/>
  <c r="AE399" i="14659"/>
  <c r="AF399" i="14659"/>
  <c r="AG399" i="14659"/>
  <c r="AH399" i="14659"/>
  <c r="AI399" i="14659"/>
  <c r="AJ399" i="14659"/>
  <c r="AA400" i="14659"/>
  <c r="AB400" i="14659"/>
  <c r="AC400" i="14659"/>
  <c r="AD400" i="14659"/>
  <c r="AE400" i="14659"/>
  <c r="AF400" i="14659"/>
  <c r="AG400" i="14659"/>
  <c r="AH400" i="14659"/>
  <c r="AI400" i="14659"/>
  <c r="AJ400" i="14659"/>
  <c r="AA401" i="14659"/>
  <c r="AB401" i="14659"/>
  <c r="AC401" i="14659"/>
  <c r="AD401" i="14659"/>
  <c r="AE401" i="14659"/>
  <c r="AF401" i="14659"/>
  <c r="AG401" i="14659"/>
  <c r="AH401" i="14659"/>
  <c r="AI401" i="14659"/>
  <c r="AJ401" i="14659"/>
  <c r="AA402" i="14659"/>
  <c r="AB402" i="14659"/>
  <c r="AC402" i="14659"/>
  <c r="AD402" i="14659"/>
  <c r="AE402" i="14659"/>
  <c r="AF402" i="14659"/>
  <c r="AG402" i="14659"/>
  <c r="AH402" i="14659"/>
  <c r="AI402" i="14659"/>
  <c r="AJ402" i="14659"/>
  <c r="AA403" i="14659"/>
  <c r="AB403" i="14659"/>
  <c r="AC403" i="14659"/>
  <c r="AD403" i="14659"/>
  <c r="AE403" i="14659"/>
  <c r="AF403" i="14659"/>
  <c r="AG403" i="14659"/>
  <c r="AH403" i="14659"/>
  <c r="AI403" i="14659"/>
  <c r="AJ403" i="14659"/>
  <c r="AA404" i="14659"/>
  <c r="AB404" i="14659"/>
  <c r="AC404" i="14659"/>
  <c r="AD404" i="14659"/>
  <c r="AE404" i="14659"/>
  <c r="AF404" i="14659"/>
  <c r="AG404" i="14659"/>
  <c r="AH404" i="14659"/>
  <c r="AI404" i="14659"/>
  <c r="AJ404" i="14659"/>
  <c r="AA405" i="14659"/>
  <c r="AB405" i="14659"/>
  <c r="AC405" i="14659"/>
  <c r="AD405" i="14659"/>
  <c r="AE405" i="14659"/>
  <c r="AF405" i="14659"/>
  <c r="AG405" i="14659"/>
  <c r="AH405" i="14659"/>
  <c r="AI405" i="14659"/>
  <c r="AJ405" i="14659"/>
  <c r="AA406" i="14659"/>
  <c r="AB406" i="14659"/>
  <c r="AC406" i="14659"/>
  <c r="AD406" i="14659"/>
  <c r="AE406" i="14659"/>
  <c r="AF406" i="14659"/>
  <c r="AG406" i="14659"/>
  <c r="AH406" i="14659"/>
  <c r="AI406" i="14659"/>
  <c r="AJ406" i="14659"/>
  <c r="AA407" i="14659"/>
  <c r="AB407" i="14659"/>
  <c r="AC407" i="14659"/>
  <c r="AD407" i="14659"/>
  <c r="AE407" i="14659"/>
  <c r="AF407" i="14659"/>
  <c r="AG407" i="14659"/>
  <c r="AH407" i="14659"/>
  <c r="AI407" i="14659"/>
  <c r="AJ407" i="14659"/>
  <c r="AA408" i="14659"/>
  <c r="AB408" i="14659"/>
  <c r="AC408" i="14659"/>
  <c r="AD408" i="14659"/>
  <c r="AE408" i="14659"/>
  <c r="AF408" i="14659"/>
  <c r="AG408" i="14659"/>
  <c r="AH408" i="14659"/>
  <c r="AI408" i="14659"/>
  <c r="AJ408" i="14659"/>
  <c r="AA409" i="14659"/>
  <c r="AB409" i="14659"/>
  <c r="AC409" i="14659"/>
  <c r="AD409" i="14659"/>
  <c r="AE409" i="14659"/>
  <c r="AF409" i="14659"/>
  <c r="AG409" i="14659"/>
  <c r="AH409" i="14659"/>
  <c r="AI409" i="14659"/>
  <c r="AJ409" i="14659"/>
  <c r="AA410" i="14659"/>
  <c r="AB410" i="14659"/>
  <c r="AC410" i="14659"/>
  <c r="AD410" i="14659"/>
  <c r="AE410" i="14659"/>
  <c r="AF410" i="14659"/>
  <c r="AG410" i="14659"/>
  <c r="AH410" i="14659"/>
  <c r="AI410" i="14659"/>
  <c r="AJ410" i="14659"/>
  <c r="AA411" i="14659"/>
  <c r="AB411" i="14659"/>
  <c r="AC411" i="14659"/>
  <c r="AD411" i="14659"/>
  <c r="AE411" i="14659"/>
  <c r="AF411" i="14659"/>
  <c r="AG411" i="14659"/>
  <c r="AH411" i="14659"/>
  <c r="AI411" i="14659"/>
  <c r="AJ411" i="14659"/>
  <c r="AA412" i="14659"/>
  <c r="AB412" i="14659"/>
  <c r="AC412" i="14659"/>
  <c r="AD412" i="14659"/>
  <c r="AE412" i="14659"/>
  <c r="AF412" i="14659"/>
  <c r="AG412" i="14659"/>
  <c r="AH412" i="14659"/>
  <c r="AI412" i="14659"/>
  <c r="AJ412" i="14659"/>
  <c r="AA413" i="14659"/>
  <c r="AB413" i="14659"/>
  <c r="AC413" i="14659"/>
  <c r="AD413" i="14659"/>
  <c r="AE413" i="14659"/>
  <c r="AF413" i="14659"/>
  <c r="AG413" i="14659"/>
  <c r="AH413" i="14659"/>
  <c r="AI413" i="14659"/>
  <c r="AJ413" i="14659"/>
  <c r="AA414" i="14659"/>
  <c r="AB414" i="14659"/>
  <c r="AC414" i="14659"/>
  <c r="AD414" i="14659"/>
  <c r="AE414" i="14659"/>
  <c r="AF414" i="14659"/>
  <c r="AG414" i="14659"/>
  <c r="AH414" i="14659"/>
  <c r="AI414" i="14659"/>
  <c r="AJ414" i="14659"/>
  <c r="AA415" i="14659"/>
  <c r="AB415" i="14659"/>
  <c r="AC415" i="14659"/>
  <c r="AD415" i="14659"/>
  <c r="AE415" i="14659"/>
  <c r="AF415" i="14659"/>
  <c r="AG415" i="14659"/>
  <c r="AH415" i="14659"/>
  <c r="AI415" i="14659"/>
  <c r="AJ415" i="14659"/>
  <c r="AA416" i="14659"/>
  <c r="AB416" i="14659"/>
  <c r="AC416" i="14659"/>
  <c r="AD416" i="14659"/>
  <c r="AE416" i="14659"/>
  <c r="AF416" i="14659"/>
  <c r="AG416" i="14659"/>
  <c r="AH416" i="14659"/>
  <c r="AI416" i="14659"/>
  <c r="AJ416" i="14659"/>
  <c r="AA417" i="14659"/>
  <c r="AB417" i="14659"/>
  <c r="AC417" i="14659"/>
  <c r="AD417" i="14659"/>
  <c r="AE417" i="14659"/>
  <c r="AF417" i="14659"/>
  <c r="AG417" i="14659"/>
  <c r="AH417" i="14659"/>
  <c r="AI417" i="14659"/>
  <c r="AJ417" i="14659"/>
  <c r="AA418" i="14659"/>
  <c r="AB418" i="14659"/>
  <c r="AC418" i="14659"/>
  <c r="AD418" i="14659"/>
  <c r="AE418" i="14659"/>
  <c r="AF418" i="14659"/>
  <c r="AG418" i="14659"/>
  <c r="AH418" i="14659"/>
  <c r="AI418" i="14659"/>
  <c r="AJ418" i="14659"/>
  <c r="AA419" i="14659"/>
  <c r="AB419" i="14659"/>
  <c r="AC419" i="14659"/>
  <c r="AD419" i="14659"/>
  <c r="AE419" i="14659"/>
  <c r="AF419" i="14659"/>
  <c r="AG419" i="14659"/>
  <c r="AH419" i="14659"/>
  <c r="AI419" i="14659"/>
  <c r="AJ419" i="14659"/>
  <c r="AA420" i="14659"/>
  <c r="AB420" i="14659"/>
  <c r="AC420" i="14659"/>
  <c r="AD420" i="14659"/>
  <c r="AE420" i="14659"/>
  <c r="AF420" i="14659"/>
  <c r="AG420" i="14659"/>
  <c r="AH420" i="14659"/>
  <c r="AI420" i="14659"/>
  <c r="AJ420" i="14659"/>
  <c r="AA421" i="14659"/>
  <c r="AB421" i="14659"/>
  <c r="AC421" i="14659"/>
  <c r="AD421" i="14659"/>
  <c r="AE421" i="14659"/>
  <c r="AF421" i="14659"/>
  <c r="AG421" i="14659"/>
  <c r="AH421" i="14659"/>
  <c r="AI421" i="14659"/>
  <c r="AJ421" i="14659"/>
  <c r="AA422" i="14659"/>
  <c r="AB422" i="14659"/>
  <c r="AC422" i="14659"/>
  <c r="AD422" i="14659"/>
  <c r="AE422" i="14659"/>
  <c r="AF422" i="14659"/>
  <c r="AG422" i="14659"/>
  <c r="AH422" i="14659"/>
  <c r="AI422" i="14659"/>
  <c r="AJ422" i="14659"/>
  <c r="AA423" i="14659"/>
  <c r="AB423" i="14659"/>
  <c r="AC423" i="14659"/>
  <c r="AD423" i="14659"/>
  <c r="AE423" i="14659"/>
  <c r="AF423" i="14659"/>
  <c r="AG423" i="14659"/>
  <c r="AH423" i="14659"/>
  <c r="AI423" i="14659"/>
  <c r="AJ423" i="14659"/>
  <c r="AA424" i="14659"/>
  <c r="AB424" i="14659"/>
  <c r="AC424" i="14659"/>
  <c r="AD424" i="14659"/>
  <c r="AE424" i="14659"/>
  <c r="AF424" i="14659"/>
  <c r="AG424" i="14659"/>
  <c r="AH424" i="14659"/>
  <c r="AI424" i="14659"/>
  <c r="AJ424" i="14659"/>
  <c r="AA425" i="14659"/>
  <c r="AB425" i="14659"/>
  <c r="AC425" i="14659"/>
  <c r="AD425" i="14659"/>
  <c r="AE425" i="14659"/>
  <c r="AF425" i="14659"/>
  <c r="AG425" i="14659"/>
  <c r="AH425" i="14659"/>
  <c r="AI425" i="14659"/>
  <c r="AJ425" i="14659"/>
  <c r="AA426" i="14659"/>
  <c r="AB426" i="14659"/>
  <c r="AC426" i="14659"/>
  <c r="AD426" i="14659"/>
  <c r="AE426" i="14659"/>
  <c r="AF426" i="14659"/>
  <c r="AG426" i="14659"/>
  <c r="AH426" i="14659"/>
  <c r="AI426" i="14659"/>
  <c r="AJ426" i="14659"/>
  <c r="AA427" i="14659"/>
  <c r="AB427" i="14659"/>
  <c r="AC427" i="14659"/>
  <c r="AD427" i="14659"/>
  <c r="AE427" i="14659"/>
  <c r="AF427" i="14659"/>
  <c r="AG427" i="14659"/>
  <c r="AH427" i="14659"/>
  <c r="AI427" i="14659"/>
  <c r="AJ427" i="14659"/>
  <c r="AA428" i="14659"/>
  <c r="AB428" i="14659"/>
  <c r="AC428" i="14659"/>
  <c r="AD428" i="14659"/>
  <c r="AE428" i="14659"/>
  <c r="AF428" i="14659"/>
  <c r="AG428" i="14659"/>
  <c r="AH428" i="14659"/>
  <c r="AI428" i="14659"/>
  <c r="AJ428" i="14659"/>
  <c r="AA429" i="14659"/>
  <c r="AB429" i="14659"/>
  <c r="AC429" i="14659"/>
  <c r="AD429" i="14659"/>
  <c r="AE429" i="14659"/>
  <c r="AF429" i="14659"/>
  <c r="AG429" i="14659"/>
  <c r="AH429" i="14659"/>
  <c r="AI429" i="14659"/>
  <c r="AJ429" i="14659"/>
  <c r="AA430" i="14659"/>
  <c r="AB430" i="14659"/>
  <c r="AC430" i="14659"/>
  <c r="AD430" i="14659"/>
  <c r="AE430" i="14659"/>
  <c r="AF430" i="14659"/>
  <c r="AG430" i="14659"/>
  <c r="AH430" i="14659"/>
  <c r="AI430" i="14659"/>
  <c r="AJ430" i="14659"/>
  <c r="AA431" i="14659"/>
  <c r="AB431" i="14659"/>
  <c r="AC431" i="14659"/>
  <c r="AD431" i="14659"/>
  <c r="AE431" i="14659"/>
  <c r="AF431" i="14659"/>
  <c r="AG431" i="14659"/>
  <c r="AH431" i="14659"/>
  <c r="AI431" i="14659"/>
  <c r="AJ431" i="14659"/>
  <c r="AA432" i="14659"/>
  <c r="AB432" i="14659"/>
  <c r="AC432" i="14659"/>
  <c r="AD432" i="14659"/>
  <c r="AE432" i="14659"/>
  <c r="AF432" i="14659"/>
  <c r="AG432" i="14659"/>
  <c r="AH432" i="14659"/>
  <c r="AI432" i="14659"/>
  <c r="AJ432" i="14659"/>
  <c r="AA433" i="14659"/>
  <c r="AB433" i="14659"/>
  <c r="AC433" i="14659"/>
  <c r="AD433" i="14659"/>
  <c r="AE433" i="14659"/>
  <c r="AF433" i="14659"/>
  <c r="AG433" i="14659"/>
  <c r="AH433" i="14659"/>
  <c r="AI433" i="14659"/>
  <c r="AJ433" i="14659"/>
  <c r="AA434" i="14659"/>
  <c r="AB434" i="14659"/>
  <c r="AC434" i="14659"/>
  <c r="AD434" i="14659"/>
  <c r="AE434" i="14659"/>
  <c r="AF434" i="14659"/>
  <c r="AG434" i="14659"/>
  <c r="AH434" i="14659"/>
  <c r="AI434" i="14659"/>
  <c r="AJ434" i="14659"/>
  <c r="AA435" i="14659"/>
  <c r="AB435" i="14659"/>
  <c r="AC435" i="14659"/>
  <c r="AD435" i="14659"/>
  <c r="AE435" i="14659"/>
  <c r="AF435" i="14659"/>
  <c r="AG435" i="14659"/>
  <c r="AH435" i="14659"/>
  <c r="AI435" i="14659"/>
  <c r="AJ435" i="14659"/>
  <c r="AA436" i="14659"/>
  <c r="AB436" i="14659"/>
  <c r="AC436" i="14659"/>
  <c r="AD436" i="14659"/>
  <c r="AE436" i="14659"/>
  <c r="AF436" i="14659"/>
  <c r="AG436" i="14659"/>
  <c r="AH436" i="14659"/>
  <c r="AI436" i="14659"/>
  <c r="AJ436" i="14659"/>
  <c r="AA437" i="14659"/>
  <c r="AB437" i="14659"/>
  <c r="AC437" i="14659"/>
  <c r="AD437" i="14659"/>
  <c r="AE437" i="14659"/>
  <c r="AF437" i="14659"/>
  <c r="AG437" i="14659"/>
  <c r="AH437" i="14659"/>
  <c r="AI437" i="14659"/>
  <c r="AJ437" i="14659"/>
  <c r="AA438" i="14659"/>
  <c r="AB438" i="14659"/>
  <c r="AC438" i="14659"/>
  <c r="AD438" i="14659"/>
  <c r="AE438" i="14659"/>
  <c r="AF438" i="14659"/>
  <c r="AG438" i="14659"/>
  <c r="AH438" i="14659"/>
  <c r="AI438" i="14659"/>
  <c r="AJ438" i="14659"/>
  <c r="AA439" i="14659"/>
  <c r="AB439" i="14659"/>
  <c r="AC439" i="14659"/>
  <c r="AD439" i="14659"/>
  <c r="AE439" i="14659"/>
  <c r="AF439" i="14659"/>
  <c r="AG439" i="14659"/>
  <c r="AH439" i="14659"/>
  <c r="AI439" i="14659"/>
  <c r="AJ439" i="14659"/>
  <c r="AA440" i="14659"/>
  <c r="AB440" i="14659"/>
  <c r="AC440" i="14659"/>
  <c r="AD440" i="14659"/>
  <c r="AE440" i="14659"/>
  <c r="AF440" i="14659"/>
  <c r="AG440" i="14659"/>
  <c r="AH440" i="14659"/>
  <c r="AI440" i="14659"/>
  <c r="AJ440" i="14659"/>
  <c r="AA441" i="14659"/>
  <c r="AB441" i="14659"/>
  <c r="AC441" i="14659"/>
  <c r="AD441" i="14659"/>
  <c r="AE441" i="14659"/>
  <c r="AF441" i="14659"/>
  <c r="AG441" i="14659"/>
  <c r="AH441" i="14659"/>
  <c r="AI441" i="14659"/>
  <c r="AJ441" i="14659"/>
  <c r="AA442" i="14659"/>
  <c r="AB442" i="14659"/>
  <c r="AC442" i="14659"/>
  <c r="AD442" i="14659"/>
  <c r="AE442" i="14659"/>
  <c r="AF442" i="14659"/>
  <c r="AG442" i="14659"/>
  <c r="AH442" i="14659"/>
  <c r="AI442" i="14659"/>
  <c r="AJ442" i="14659"/>
  <c r="AA443" i="14659"/>
  <c r="AB443" i="14659"/>
  <c r="AC443" i="14659"/>
  <c r="AD443" i="14659"/>
  <c r="AE443" i="14659"/>
  <c r="AF443" i="14659"/>
  <c r="AG443" i="14659"/>
  <c r="AH443" i="14659"/>
  <c r="AI443" i="14659"/>
  <c r="AJ443" i="14659"/>
  <c r="AA444" i="14659"/>
  <c r="AB444" i="14659"/>
  <c r="AC444" i="14659"/>
  <c r="AD444" i="14659"/>
  <c r="AE444" i="14659"/>
  <c r="AF444" i="14659"/>
  <c r="AG444" i="14659"/>
  <c r="AH444" i="14659"/>
  <c r="AI444" i="14659"/>
  <c r="AJ444" i="14659"/>
  <c r="AA445" i="14659"/>
  <c r="AB445" i="14659"/>
  <c r="AC445" i="14659"/>
  <c r="AD445" i="14659"/>
  <c r="AE445" i="14659"/>
  <c r="AF445" i="14659"/>
  <c r="AG445" i="14659"/>
  <c r="AH445" i="14659"/>
  <c r="AI445" i="14659"/>
  <c r="AJ445" i="14659"/>
  <c r="AA446" i="14659"/>
  <c r="AB446" i="14659"/>
  <c r="AC446" i="14659"/>
  <c r="AD446" i="14659"/>
  <c r="AE446" i="14659"/>
  <c r="AF446" i="14659"/>
  <c r="AG446" i="14659"/>
  <c r="AH446" i="14659"/>
  <c r="AI446" i="14659"/>
  <c r="AJ446" i="14659"/>
  <c r="AA447" i="14659"/>
  <c r="AB447" i="14659"/>
  <c r="AC447" i="14659"/>
  <c r="AD447" i="14659"/>
  <c r="AE447" i="14659"/>
  <c r="AF447" i="14659"/>
  <c r="AG447" i="14659"/>
  <c r="AH447" i="14659"/>
  <c r="AI447" i="14659"/>
  <c r="AJ447" i="14659"/>
  <c r="AA448" i="14659"/>
  <c r="AB448" i="14659"/>
  <c r="AC448" i="14659"/>
  <c r="AD448" i="14659"/>
  <c r="AE448" i="14659"/>
  <c r="AF448" i="14659"/>
  <c r="AG448" i="14659"/>
  <c r="AH448" i="14659"/>
  <c r="AI448" i="14659"/>
  <c r="AJ448" i="14659"/>
  <c r="AA449" i="14659"/>
  <c r="AB449" i="14659"/>
  <c r="AC449" i="14659"/>
  <c r="AD449" i="14659"/>
  <c r="AE449" i="14659"/>
  <c r="AF449" i="14659"/>
  <c r="AG449" i="14659"/>
  <c r="AH449" i="14659"/>
  <c r="AI449" i="14659"/>
  <c r="AJ449" i="14659"/>
  <c r="AA450" i="14659"/>
  <c r="AB450" i="14659"/>
  <c r="AC450" i="14659"/>
  <c r="AD450" i="14659"/>
  <c r="AE450" i="14659"/>
  <c r="AF450" i="14659"/>
  <c r="AG450" i="14659"/>
  <c r="AH450" i="14659"/>
  <c r="AI450" i="14659"/>
  <c r="AJ450" i="14659"/>
  <c r="AA451" i="14659"/>
  <c r="AB451" i="14659"/>
  <c r="AC451" i="14659"/>
  <c r="AD451" i="14659"/>
  <c r="AE451" i="14659"/>
  <c r="AF451" i="14659"/>
  <c r="AG451" i="14659"/>
  <c r="AH451" i="14659"/>
  <c r="AI451" i="14659"/>
  <c r="AJ451" i="14659"/>
  <c r="AA452" i="14659"/>
  <c r="AB452" i="14659"/>
  <c r="AC452" i="14659"/>
  <c r="AD452" i="14659"/>
  <c r="AE452" i="14659"/>
  <c r="AF452" i="14659"/>
  <c r="AG452" i="14659"/>
  <c r="AH452" i="14659"/>
  <c r="AI452" i="14659"/>
  <c r="AJ452" i="14659"/>
  <c r="AA453" i="14659"/>
  <c r="AB453" i="14659"/>
  <c r="AC453" i="14659"/>
  <c r="AD453" i="14659"/>
  <c r="AE453" i="14659"/>
  <c r="AF453" i="14659"/>
  <c r="AG453" i="14659"/>
  <c r="AH453" i="14659"/>
  <c r="AI453" i="14659"/>
  <c r="AJ453" i="14659"/>
  <c r="AA454" i="14659"/>
  <c r="AB454" i="14659"/>
  <c r="AC454" i="14659"/>
  <c r="AD454" i="14659"/>
  <c r="AE454" i="14659"/>
  <c r="AF454" i="14659"/>
  <c r="AG454" i="14659"/>
  <c r="AH454" i="14659"/>
  <c r="AI454" i="14659"/>
  <c r="AJ454" i="14659"/>
  <c r="AA455" i="14659"/>
  <c r="AB455" i="14659"/>
  <c r="AC455" i="14659"/>
  <c r="AD455" i="14659"/>
  <c r="AE455" i="14659"/>
  <c r="AF455" i="14659"/>
  <c r="AG455" i="14659"/>
  <c r="AH455" i="14659"/>
  <c r="AI455" i="14659"/>
  <c r="AJ455" i="14659"/>
  <c r="AA456" i="14659"/>
  <c r="AB456" i="14659"/>
  <c r="AC456" i="14659"/>
  <c r="AD456" i="14659"/>
  <c r="AE456" i="14659"/>
  <c r="AF456" i="14659"/>
  <c r="AG456" i="14659"/>
  <c r="AH456" i="14659"/>
  <c r="AI456" i="14659"/>
  <c r="AJ456" i="14659"/>
  <c r="AA457" i="14659"/>
  <c r="AB457" i="14659"/>
  <c r="AC457" i="14659"/>
  <c r="AD457" i="14659"/>
  <c r="AE457" i="14659"/>
  <c r="AF457" i="14659"/>
  <c r="AG457" i="14659"/>
  <c r="AH457" i="14659"/>
  <c r="AI457" i="14659"/>
  <c r="AJ457" i="14659"/>
  <c r="AA458" i="14659"/>
  <c r="AB458" i="14659"/>
  <c r="AC458" i="14659"/>
  <c r="AD458" i="14659"/>
  <c r="AE458" i="14659"/>
  <c r="AF458" i="14659"/>
  <c r="AG458" i="14659"/>
  <c r="AH458" i="14659"/>
  <c r="AI458" i="14659"/>
  <c r="AJ458" i="14659"/>
  <c r="AA459" i="14659"/>
  <c r="AB459" i="14659"/>
  <c r="AC459" i="14659"/>
  <c r="AD459" i="14659"/>
  <c r="AE459" i="14659"/>
  <c r="AF459" i="14659"/>
  <c r="AG459" i="14659"/>
  <c r="AH459" i="14659"/>
  <c r="AI459" i="14659"/>
  <c r="AJ459" i="14659"/>
  <c r="AA460" i="14659"/>
  <c r="AB460" i="14659"/>
  <c r="AC460" i="14659"/>
  <c r="AD460" i="14659"/>
  <c r="AE460" i="14659"/>
  <c r="AF460" i="14659"/>
  <c r="AG460" i="14659"/>
  <c r="AH460" i="14659"/>
  <c r="AI460" i="14659"/>
  <c r="AJ460" i="14659"/>
  <c r="AA461" i="14659"/>
  <c r="AB461" i="14659"/>
  <c r="AC461" i="14659"/>
  <c r="AD461" i="14659"/>
  <c r="AE461" i="14659"/>
  <c r="AF461" i="14659"/>
  <c r="AG461" i="14659"/>
  <c r="AH461" i="14659"/>
  <c r="AI461" i="14659"/>
  <c r="AJ461" i="14659"/>
  <c r="AA462" i="14659"/>
  <c r="AB462" i="14659"/>
  <c r="AC462" i="14659"/>
  <c r="AD462" i="14659"/>
  <c r="AE462" i="14659"/>
  <c r="AF462" i="14659"/>
  <c r="AG462" i="14659"/>
  <c r="AH462" i="14659"/>
  <c r="AI462" i="14659"/>
  <c r="AJ462" i="14659"/>
  <c r="AA463" i="14659"/>
  <c r="AB463" i="14659"/>
  <c r="AC463" i="14659"/>
  <c r="AD463" i="14659"/>
  <c r="AE463" i="14659"/>
  <c r="AF463" i="14659"/>
  <c r="AG463" i="14659"/>
  <c r="AH463" i="14659"/>
  <c r="AI463" i="14659"/>
  <c r="AJ463" i="14659"/>
  <c r="AA464" i="14659"/>
  <c r="AB464" i="14659"/>
  <c r="AC464" i="14659"/>
  <c r="AD464" i="14659"/>
  <c r="AE464" i="14659"/>
  <c r="AF464" i="14659"/>
  <c r="AG464" i="14659"/>
  <c r="AH464" i="14659"/>
  <c r="AI464" i="14659"/>
  <c r="AJ464" i="14659"/>
  <c r="AA465" i="14659"/>
  <c r="AB465" i="14659"/>
  <c r="AC465" i="14659"/>
  <c r="AD465" i="14659"/>
  <c r="AE465" i="14659"/>
  <c r="AF465" i="14659"/>
  <c r="AG465" i="14659"/>
  <c r="AH465" i="14659"/>
  <c r="AI465" i="14659"/>
  <c r="AJ465" i="14659"/>
  <c r="AA466" i="14659"/>
  <c r="AB466" i="14659"/>
  <c r="AC466" i="14659"/>
  <c r="AD466" i="14659"/>
  <c r="AE466" i="14659"/>
  <c r="AF466" i="14659"/>
  <c r="AG466" i="14659"/>
  <c r="AH466" i="14659"/>
  <c r="AI466" i="14659"/>
  <c r="AJ466" i="14659"/>
  <c r="AA467" i="14659"/>
  <c r="AB467" i="14659"/>
  <c r="AC467" i="14659"/>
  <c r="AD467" i="14659"/>
  <c r="AE467" i="14659"/>
  <c r="AF467" i="14659"/>
  <c r="AG467" i="14659"/>
  <c r="AH467" i="14659"/>
  <c r="AI467" i="14659"/>
  <c r="AJ467" i="14659"/>
  <c r="AA468" i="14659"/>
  <c r="AB468" i="14659"/>
  <c r="AC468" i="14659"/>
  <c r="AD468" i="14659"/>
  <c r="AE468" i="14659"/>
  <c r="AF468" i="14659"/>
  <c r="AG468" i="14659"/>
  <c r="AH468" i="14659"/>
  <c r="AI468" i="14659"/>
  <c r="AJ468" i="14659"/>
  <c r="AA469" i="14659"/>
  <c r="AB469" i="14659"/>
  <c r="AC469" i="14659"/>
  <c r="AD469" i="14659"/>
  <c r="AE469" i="14659"/>
  <c r="AF469" i="14659"/>
  <c r="AG469" i="14659"/>
  <c r="AH469" i="14659"/>
  <c r="AI469" i="14659"/>
  <c r="AJ469" i="14659"/>
  <c r="AA470" i="14659"/>
  <c r="AB470" i="14659"/>
  <c r="AC470" i="14659"/>
  <c r="AD470" i="14659"/>
  <c r="AE470" i="14659"/>
  <c r="AF470" i="14659"/>
  <c r="AG470" i="14659"/>
  <c r="AH470" i="14659"/>
  <c r="AI470" i="14659"/>
  <c r="AJ470" i="14659"/>
  <c r="AA471" i="14659"/>
  <c r="AB471" i="14659"/>
  <c r="AC471" i="14659"/>
  <c r="AD471" i="14659"/>
  <c r="AE471" i="14659"/>
  <c r="AF471" i="14659"/>
  <c r="AG471" i="14659"/>
  <c r="AH471" i="14659"/>
  <c r="AI471" i="14659"/>
  <c r="AJ471" i="14659"/>
  <c r="AA472" i="14659"/>
  <c r="AB472" i="14659"/>
  <c r="AC472" i="14659"/>
  <c r="AD472" i="14659"/>
  <c r="AE472" i="14659"/>
  <c r="AF472" i="14659"/>
  <c r="AG472" i="14659"/>
  <c r="AH472" i="14659"/>
  <c r="AI472" i="14659"/>
  <c r="AJ472" i="14659"/>
  <c r="AA473" i="14659"/>
  <c r="AB473" i="14659"/>
  <c r="AC473" i="14659"/>
  <c r="AD473" i="14659"/>
  <c r="AE473" i="14659"/>
  <c r="AF473" i="14659"/>
  <c r="AG473" i="14659"/>
  <c r="AH473" i="14659"/>
  <c r="AI473" i="14659"/>
  <c r="AJ473" i="14659"/>
  <c r="AA474" i="14659"/>
  <c r="AB474" i="14659"/>
  <c r="AC474" i="14659"/>
  <c r="AD474" i="14659"/>
  <c r="AE474" i="14659"/>
  <c r="AF474" i="14659"/>
  <c r="AG474" i="14659"/>
  <c r="AH474" i="14659"/>
  <c r="AI474" i="14659"/>
  <c r="AJ474" i="14659"/>
  <c r="AA475" i="14659"/>
  <c r="AB475" i="14659"/>
  <c r="AC475" i="14659"/>
  <c r="AD475" i="14659"/>
  <c r="AE475" i="14659"/>
  <c r="AF475" i="14659"/>
  <c r="AG475" i="14659"/>
  <c r="AH475" i="14659"/>
  <c r="AI475" i="14659"/>
  <c r="AJ475" i="14659"/>
  <c r="AA476" i="14659"/>
  <c r="AB476" i="14659"/>
  <c r="AC476" i="14659"/>
  <c r="AD476" i="14659"/>
  <c r="AE476" i="14659"/>
  <c r="AF476" i="14659"/>
  <c r="AG476" i="14659"/>
  <c r="AH476" i="14659"/>
  <c r="AI476" i="14659"/>
  <c r="AJ476" i="14659"/>
  <c r="AA477" i="14659"/>
  <c r="AB477" i="14659"/>
  <c r="AC477" i="14659"/>
  <c r="AD477" i="14659"/>
  <c r="AE477" i="14659"/>
  <c r="AF477" i="14659"/>
  <c r="AG477" i="14659"/>
  <c r="AH477" i="14659"/>
  <c r="AI477" i="14659"/>
  <c r="AJ477" i="14659"/>
  <c r="AA478" i="14659"/>
  <c r="AB478" i="14659"/>
  <c r="AC478" i="14659"/>
  <c r="AD478" i="14659"/>
  <c r="AE478" i="14659"/>
  <c r="AF478" i="14659"/>
  <c r="AG478" i="14659"/>
  <c r="AH478" i="14659"/>
  <c r="AI478" i="14659"/>
  <c r="AJ478" i="14659"/>
  <c r="AA479" i="14659"/>
  <c r="AB479" i="14659"/>
  <c r="AC479" i="14659"/>
  <c r="AD479" i="14659"/>
  <c r="AE479" i="14659"/>
  <c r="AF479" i="14659"/>
  <c r="AG479" i="14659"/>
  <c r="AH479" i="14659"/>
  <c r="AI479" i="14659"/>
  <c r="AJ479" i="14659"/>
  <c r="AA480" i="14659"/>
  <c r="AB480" i="14659"/>
  <c r="AC480" i="14659"/>
  <c r="AD480" i="14659"/>
  <c r="AE480" i="14659"/>
  <c r="AF480" i="14659"/>
  <c r="AG480" i="14659"/>
  <c r="AH480" i="14659"/>
  <c r="AI480" i="14659"/>
  <c r="AJ480" i="14659"/>
  <c r="AA481" i="14659"/>
  <c r="AB481" i="14659"/>
  <c r="AC481" i="14659"/>
  <c r="AD481" i="14659"/>
  <c r="AE481" i="14659"/>
  <c r="AF481" i="14659"/>
  <c r="AG481" i="14659"/>
  <c r="AH481" i="14659"/>
  <c r="AI481" i="14659"/>
  <c r="AJ481" i="14659"/>
  <c r="AA482" i="14659"/>
  <c r="AB482" i="14659"/>
  <c r="AC482" i="14659"/>
  <c r="AD482" i="14659"/>
  <c r="AE482" i="14659"/>
  <c r="AF482" i="14659"/>
  <c r="AG482" i="14659"/>
  <c r="AH482" i="14659"/>
  <c r="AI482" i="14659"/>
  <c r="AJ482" i="14659"/>
  <c r="AA483" i="14659"/>
  <c r="AB483" i="14659"/>
  <c r="AC483" i="14659"/>
  <c r="AD483" i="14659"/>
  <c r="AE483" i="14659"/>
  <c r="AF483" i="14659"/>
  <c r="AG483" i="14659"/>
  <c r="AH483" i="14659"/>
  <c r="AI483" i="14659"/>
  <c r="AJ483" i="14659"/>
  <c r="AA484" i="14659"/>
  <c r="AB484" i="14659"/>
  <c r="AC484" i="14659"/>
  <c r="AD484" i="14659"/>
  <c r="AE484" i="14659"/>
  <c r="AF484" i="14659"/>
  <c r="AG484" i="14659"/>
  <c r="AH484" i="14659"/>
  <c r="AI484" i="14659"/>
  <c r="AJ484" i="14659"/>
  <c r="AA485" i="14659"/>
  <c r="AB485" i="14659"/>
  <c r="AC485" i="14659"/>
  <c r="AD485" i="14659"/>
  <c r="AE485" i="14659"/>
  <c r="AF485" i="14659"/>
  <c r="AG485" i="14659"/>
  <c r="AH485" i="14659"/>
  <c r="AI485" i="14659"/>
  <c r="AJ485" i="14659"/>
  <c r="AA486" i="14659"/>
  <c r="AB486" i="14659"/>
  <c r="AC486" i="14659"/>
  <c r="AD486" i="14659"/>
  <c r="AE486" i="14659"/>
  <c r="AF486" i="14659"/>
  <c r="AG486" i="14659"/>
  <c r="AH486" i="14659"/>
  <c r="AI486" i="14659"/>
  <c r="AJ486" i="14659"/>
  <c r="AA487" i="14659"/>
  <c r="AB487" i="14659"/>
  <c r="AC487" i="14659"/>
  <c r="AD487" i="14659"/>
  <c r="AE487" i="14659"/>
  <c r="AF487" i="14659"/>
  <c r="AG487" i="14659"/>
  <c r="AH487" i="14659"/>
  <c r="AI487" i="14659"/>
  <c r="AJ487" i="14659"/>
  <c r="AA488" i="14659"/>
  <c r="AB488" i="14659"/>
  <c r="AC488" i="14659"/>
  <c r="AD488" i="14659"/>
  <c r="AE488" i="14659"/>
  <c r="AF488" i="14659"/>
  <c r="AG488" i="14659"/>
  <c r="AH488" i="14659"/>
  <c r="AI488" i="14659"/>
  <c r="AJ488" i="14659"/>
  <c r="AA489" i="14659"/>
  <c r="AB489" i="14659"/>
  <c r="AC489" i="14659"/>
  <c r="AD489" i="14659"/>
  <c r="AE489" i="14659"/>
  <c r="AF489" i="14659"/>
  <c r="AG489" i="14659"/>
  <c r="AH489" i="14659"/>
  <c r="AI489" i="14659"/>
  <c r="AJ489" i="14659"/>
  <c r="AA490" i="14659"/>
  <c r="AB490" i="14659"/>
  <c r="AC490" i="14659"/>
  <c r="AD490" i="14659"/>
  <c r="AE490" i="14659"/>
  <c r="AF490" i="14659"/>
  <c r="AG490" i="14659"/>
  <c r="AH490" i="14659"/>
  <c r="AI490" i="14659"/>
  <c r="AJ490" i="14659"/>
  <c r="AA491" i="14659"/>
  <c r="AB491" i="14659"/>
  <c r="AC491" i="14659"/>
  <c r="AD491" i="14659"/>
  <c r="AE491" i="14659"/>
  <c r="AF491" i="14659"/>
  <c r="AG491" i="14659"/>
  <c r="AH491" i="14659"/>
  <c r="AI491" i="14659"/>
  <c r="AJ491" i="14659"/>
  <c r="AA492" i="14659"/>
  <c r="AB492" i="14659"/>
  <c r="AC492" i="14659"/>
  <c r="AD492" i="14659"/>
  <c r="AE492" i="14659"/>
  <c r="AF492" i="14659"/>
  <c r="AG492" i="14659"/>
  <c r="AH492" i="14659"/>
  <c r="AI492" i="14659"/>
  <c r="AJ492" i="14659"/>
  <c r="AA493" i="14659"/>
  <c r="AB493" i="14659"/>
  <c r="AC493" i="14659"/>
  <c r="AD493" i="14659"/>
  <c r="AE493" i="14659"/>
  <c r="AF493" i="14659"/>
  <c r="AG493" i="14659"/>
  <c r="AH493" i="14659"/>
  <c r="AI493" i="14659"/>
  <c r="AJ493" i="14659"/>
  <c r="AA494" i="14659"/>
  <c r="AB494" i="14659"/>
  <c r="AC494" i="14659"/>
  <c r="AD494" i="14659"/>
  <c r="AE494" i="14659"/>
  <c r="AF494" i="14659"/>
  <c r="AG494" i="14659"/>
  <c r="AH494" i="14659"/>
  <c r="AI494" i="14659"/>
  <c r="AJ494" i="14659"/>
  <c r="AA495" i="14659"/>
  <c r="AB495" i="14659"/>
  <c r="AC495" i="14659"/>
  <c r="AD495" i="14659"/>
  <c r="AE495" i="14659"/>
  <c r="AF495" i="14659"/>
  <c r="AG495" i="14659"/>
  <c r="AH495" i="14659"/>
  <c r="AI495" i="14659"/>
  <c r="AJ495" i="14659"/>
  <c r="AA496" i="14659"/>
  <c r="AB496" i="14659"/>
  <c r="AC496" i="14659"/>
  <c r="AD496" i="14659"/>
  <c r="AE496" i="14659"/>
  <c r="AF496" i="14659"/>
  <c r="AG496" i="14659"/>
  <c r="AH496" i="14659"/>
  <c r="AI496" i="14659"/>
  <c r="AJ496" i="14659"/>
  <c r="AA497" i="14659"/>
  <c r="AB497" i="14659"/>
  <c r="AC497" i="14659"/>
  <c r="AD497" i="14659"/>
  <c r="AE497" i="14659"/>
  <c r="AF497" i="14659"/>
  <c r="AG497" i="14659"/>
  <c r="AH497" i="14659"/>
  <c r="AI497" i="14659"/>
  <c r="AJ497" i="14659"/>
  <c r="AA498" i="14659"/>
  <c r="AB498" i="14659"/>
  <c r="AC498" i="14659"/>
  <c r="AD498" i="14659"/>
  <c r="AE498" i="14659"/>
  <c r="AF498" i="14659"/>
  <c r="AG498" i="14659"/>
  <c r="AH498" i="14659"/>
  <c r="AI498" i="14659"/>
  <c r="AJ498" i="14659"/>
  <c r="AA499" i="14659"/>
  <c r="AB499" i="14659"/>
  <c r="AC499" i="14659"/>
  <c r="AD499" i="14659"/>
  <c r="AE499" i="14659"/>
  <c r="AF499" i="14659"/>
  <c r="AG499" i="14659"/>
  <c r="AH499" i="14659"/>
  <c r="AI499" i="14659"/>
  <c r="AJ499" i="14659"/>
  <c r="AA500" i="14659"/>
  <c r="AB500" i="14659"/>
  <c r="AC500" i="14659"/>
  <c r="AD500" i="14659"/>
  <c r="AE500" i="14659"/>
  <c r="AF500" i="14659"/>
  <c r="AG500" i="14659"/>
  <c r="AH500" i="14659"/>
  <c r="AI500" i="14659"/>
  <c r="AJ500" i="14659"/>
  <c r="AA501" i="14659"/>
  <c r="AB501" i="14659"/>
  <c r="AC501" i="14659"/>
  <c r="AD501" i="14659"/>
  <c r="AE501" i="14659"/>
  <c r="AF501" i="14659"/>
  <c r="AG501" i="14659"/>
  <c r="AH501" i="14659"/>
  <c r="AI501" i="14659"/>
  <c r="AJ501" i="14659"/>
  <c r="AA502" i="14659"/>
  <c r="AB502" i="14659"/>
  <c r="AC502" i="14659"/>
  <c r="AD502" i="14659"/>
  <c r="AE502" i="14659"/>
  <c r="AF502" i="14659"/>
  <c r="AG502" i="14659"/>
  <c r="AH502" i="14659"/>
  <c r="AI502" i="14659"/>
  <c r="AJ502" i="14659"/>
  <c r="AA503" i="14659"/>
  <c r="AB503" i="14659"/>
  <c r="AC503" i="14659"/>
  <c r="AD503" i="14659"/>
  <c r="AE503" i="14659"/>
  <c r="AF503" i="14659"/>
  <c r="AG503" i="14659"/>
  <c r="AH503" i="14659"/>
  <c r="AI503" i="14659"/>
  <c r="AJ503" i="14659"/>
  <c r="AA504" i="14659"/>
  <c r="AB504" i="14659"/>
  <c r="AC504" i="14659"/>
  <c r="AD504" i="14659"/>
  <c r="AE504" i="14659"/>
  <c r="AF504" i="14659"/>
  <c r="AG504" i="14659"/>
  <c r="AH504" i="14659"/>
  <c r="AI504" i="14659"/>
  <c r="AJ504" i="14659"/>
  <c r="AA505" i="14659"/>
  <c r="AB505" i="14659"/>
  <c r="AC505" i="14659"/>
  <c r="AD505" i="14659"/>
  <c r="AE505" i="14659"/>
  <c r="AF505" i="14659"/>
  <c r="AG505" i="14659"/>
  <c r="AH505" i="14659"/>
  <c r="AI505" i="14659"/>
  <c r="AJ505" i="14659"/>
  <c r="AA506" i="14659"/>
  <c r="AB506" i="14659"/>
  <c r="AC506" i="14659"/>
  <c r="AD506" i="14659"/>
  <c r="AE506" i="14659"/>
  <c r="AF506" i="14659"/>
  <c r="AG506" i="14659"/>
  <c r="AH506" i="14659"/>
  <c r="AI506" i="14659"/>
  <c r="AJ506" i="14659"/>
  <c r="AA507" i="14659"/>
  <c r="AB507" i="14659"/>
  <c r="AC507" i="14659"/>
  <c r="AD507" i="14659"/>
  <c r="AE507" i="14659"/>
  <c r="AF507" i="14659"/>
  <c r="AG507" i="14659"/>
  <c r="AH507" i="14659"/>
  <c r="AI507" i="14659"/>
  <c r="AJ507" i="14659"/>
  <c r="AA508" i="14659"/>
  <c r="AB508" i="14659"/>
  <c r="AC508" i="14659"/>
  <c r="AD508" i="14659"/>
  <c r="AE508" i="14659"/>
  <c r="AF508" i="14659"/>
  <c r="AG508" i="14659"/>
  <c r="AH508" i="14659"/>
  <c r="AI508" i="14659"/>
  <c r="AJ508" i="14659"/>
  <c r="AA509" i="14659"/>
  <c r="AB509" i="14659"/>
  <c r="AC509" i="14659"/>
  <c r="AD509" i="14659"/>
  <c r="AE509" i="14659"/>
  <c r="AF509" i="14659"/>
  <c r="AG509" i="14659"/>
  <c r="AH509" i="14659"/>
  <c r="AI509" i="14659"/>
  <c r="AJ509" i="14659"/>
  <c r="AA510" i="14659"/>
  <c r="AB510" i="14659"/>
  <c r="AC510" i="14659"/>
  <c r="AD510" i="14659"/>
  <c r="AE510" i="14659"/>
  <c r="AF510" i="14659"/>
  <c r="AG510" i="14659"/>
  <c r="AH510" i="14659"/>
  <c r="AI510" i="14659"/>
  <c r="AJ510" i="14659"/>
  <c r="AA511" i="14659"/>
  <c r="AB511" i="14659"/>
  <c r="AC511" i="14659"/>
  <c r="AD511" i="14659"/>
  <c r="AE511" i="14659"/>
  <c r="AF511" i="14659"/>
  <c r="AG511" i="14659"/>
  <c r="AH511" i="14659"/>
  <c r="AI511" i="14659"/>
  <c r="AJ511" i="14659"/>
  <c r="AA512" i="14659"/>
  <c r="AB512" i="14659"/>
  <c r="AC512" i="14659"/>
  <c r="AD512" i="14659"/>
  <c r="AE512" i="14659"/>
  <c r="AF512" i="14659"/>
  <c r="AG512" i="14659"/>
  <c r="AH512" i="14659"/>
  <c r="AI512" i="14659"/>
  <c r="AJ512" i="14659"/>
  <c r="AA513" i="14659"/>
  <c r="AB513" i="14659"/>
  <c r="AC513" i="14659"/>
  <c r="AD513" i="14659"/>
  <c r="AE513" i="14659"/>
  <c r="AF513" i="14659"/>
  <c r="AG513" i="14659"/>
  <c r="AH513" i="14659"/>
  <c r="AI513" i="14659"/>
  <c r="AJ513" i="14659"/>
  <c r="AA514" i="14659"/>
  <c r="AB514" i="14659"/>
  <c r="AC514" i="14659"/>
  <c r="AD514" i="14659"/>
  <c r="AE514" i="14659"/>
  <c r="AF514" i="14659"/>
  <c r="AG514" i="14659"/>
  <c r="AH514" i="14659"/>
  <c r="AI514" i="14659"/>
  <c r="AJ514" i="14659"/>
  <c r="AA515" i="14659"/>
  <c r="AB515" i="14659"/>
  <c r="AC515" i="14659"/>
  <c r="AD515" i="14659"/>
  <c r="AE515" i="14659"/>
  <c r="AF515" i="14659"/>
  <c r="AG515" i="14659"/>
  <c r="AH515" i="14659"/>
  <c r="AI515" i="14659"/>
  <c r="AJ515" i="14659"/>
  <c r="AA516" i="14659"/>
  <c r="AB516" i="14659"/>
  <c r="AC516" i="14659"/>
  <c r="AD516" i="14659"/>
  <c r="AE516" i="14659"/>
  <c r="AF516" i="14659"/>
  <c r="AG516" i="14659"/>
  <c r="AH516" i="14659"/>
  <c r="AI516" i="14659"/>
  <c r="AJ516" i="14659"/>
  <c r="AA517" i="14659"/>
  <c r="AB517" i="14659"/>
  <c r="AC517" i="14659"/>
  <c r="AD517" i="14659"/>
  <c r="AE517" i="14659"/>
  <c r="AF517" i="14659"/>
  <c r="AG517" i="14659"/>
  <c r="AH517" i="14659"/>
  <c r="AI517" i="14659"/>
  <c r="AJ517" i="14659"/>
  <c r="AA518" i="14659"/>
  <c r="AB518" i="14659"/>
  <c r="AC518" i="14659"/>
  <c r="AD518" i="14659"/>
  <c r="AE518" i="14659"/>
  <c r="AF518" i="14659"/>
  <c r="AG518" i="14659"/>
  <c r="AH518" i="14659"/>
  <c r="AI518" i="14659"/>
  <c r="AJ518" i="14659"/>
  <c r="AA519" i="14659"/>
  <c r="AB519" i="14659"/>
  <c r="AC519" i="14659"/>
  <c r="AD519" i="14659"/>
  <c r="AE519" i="14659"/>
  <c r="AF519" i="14659"/>
  <c r="AG519" i="14659"/>
  <c r="AH519" i="14659"/>
  <c r="AI519" i="14659"/>
  <c r="AJ519" i="14659"/>
  <c r="AA520" i="14659"/>
  <c r="AB520" i="14659"/>
  <c r="AC520" i="14659"/>
  <c r="AD520" i="14659"/>
  <c r="AE520" i="14659"/>
  <c r="AF520" i="14659"/>
  <c r="AG520" i="14659"/>
  <c r="AH520" i="14659"/>
  <c r="AI520" i="14659"/>
  <c r="AJ520" i="14659"/>
  <c r="AA521" i="14659"/>
  <c r="AB521" i="14659"/>
  <c r="AC521" i="14659"/>
  <c r="AD521" i="14659"/>
  <c r="AE521" i="14659"/>
  <c r="AF521" i="14659"/>
  <c r="AG521" i="14659"/>
  <c r="AH521" i="14659"/>
  <c r="AI521" i="14659"/>
  <c r="AJ521" i="14659"/>
  <c r="AA522" i="14659"/>
  <c r="AB522" i="14659"/>
  <c r="AC522" i="14659"/>
  <c r="AD522" i="14659"/>
  <c r="AE522" i="14659"/>
  <c r="AF522" i="14659"/>
  <c r="AG522" i="14659"/>
  <c r="AH522" i="14659"/>
  <c r="AI522" i="14659"/>
  <c r="AJ522" i="14659"/>
  <c r="AA523" i="14659"/>
  <c r="AB523" i="14659"/>
  <c r="AC523" i="14659"/>
  <c r="AD523" i="14659"/>
  <c r="AE523" i="14659"/>
  <c r="AF523" i="14659"/>
  <c r="AG523" i="14659"/>
  <c r="AH523" i="14659"/>
  <c r="AI523" i="14659"/>
  <c r="AJ523" i="14659"/>
  <c r="AA524" i="14659"/>
  <c r="AB524" i="14659"/>
  <c r="AC524" i="14659"/>
  <c r="AD524" i="14659"/>
  <c r="AE524" i="14659"/>
  <c r="AF524" i="14659"/>
  <c r="AG524" i="14659"/>
  <c r="AH524" i="14659"/>
  <c r="AI524" i="14659"/>
  <c r="AJ524" i="14659"/>
  <c r="AA525" i="14659"/>
  <c r="AB525" i="14659"/>
  <c r="AC525" i="14659"/>
  <c r="AD525" i="14659"/>
  <c r="AE525" i="14659"/>
  <c r="AF525" i="14659"/>
  <c r="AG525" i="14659"/>
  <c r="AH525" i="14659"/>
  <c r="AI525" i="14659"/>
  <c r="AJ525" i="14659"/>
  <c r="AA526" i="14659"/>
  <c r="AB526" i="14659"/>
  <c r="AC526" i="14659"/>
  <c r="AD526" i="14659"/>
  <c r="AE526" i="14659"/>
  <c r="AF526" i="14659"/>
  <c r="AG526" i="14659"/>
  <c r="AH526" i="14659"/>
  <c r="AI526" i="14659"/>
  <c r="AJ526" i="14659"/>
  <c r="AA527" i="14659"/>
  <c r="AB527" i="14659"/>
  <c r="AC527" i="14659"/>
  <c r="AD527" i="14659"/>
  <c r="AE527" i="14659"/>
  <c r="AF527" i="14659"/>
  <c r="AG527" i="14659"/>
  <c r="AH527" i="14659"/>
  <c r="AI527" i="14659"/>
  <c r="AJ527" i="14659"/>
  <c r="AA528" i="14659"/>
  <c r="AB528" i="14659"/>
  <c r="AC528" i="14659"/>
  <c r="AD528" i="14659"/>
  <c r="AE528" i="14659"/>
  <c r="AF528" i="14659"/>
  <c r="AG528" i="14659"/>
  <c r="AH528" i="14659"/>
  <c r="AI528" i="14659"/>
  <c r="AJ528" i="14659"/>
  <c r="AA529" i="14659"/>
  <c r="AB529" i="14659"/>
  <c r="AC529" i="14659"/>
  <c r="AD529" i="14659"/>
  <c r="AE529" i="14659"/>
  <c r="AF529" i="14659"/>
  <c r="AG529" i="14659"/>
  <c r="AH529" i="14659"/>
  <c r="AI529" i="14659"/>
  <c r="AJ529" i="14659"/>
  <c r="AA530" i="14659"/>
  <c r="AB530" i="14659"/>
  <c r="AC530" i="14659"/>
  <c r="AD530" i="14659"/>
  <c r="AE530" i="14659"/>
  <c r="AF530" i="14659"/>
  <c r="AG530" i="14659"/>
  <c r="AH530" i="14659"/>
  <c r="AI530" i="14659"/>
  <c r="AJ530" i="14659"/>
  <c r="AA531" i="14659"/>
  <c r="AB531" i="14659"/>
  <c r="AC531" i="14659"/>
  <c r="AD531" i="14659"/>
  <c r="AE531" i="14659"/>
  <c r="AF531" i="14659"/>
  <c r="AG531" i="14659"/>
  <c r="AH531" i="14659"/>
  <c r="AI531" i="14659"/>
  <c r="AJ531" i="14659"/>
  <c r="AA532" i="14659"/>
  <c r="AB532" i="14659"/>
  <c r="AC532" i="14659"/>
  <c r="AD532" i="14659"/>
  <c r="AE532" i="14659"/>
  <c r="AF532" i="14659"/>
  <c r="AG532" i="14659"/>
  <c r="AH532" i="14659"/>
  <c r="AI532" i="14659"/>
  <c r="AJ532" i="14659"/>
  <c r="AA533" i="14659"/>
  <c r="AB533" i="14659"/>
  <c r="AC533" i="14659"/>
  <c r="AD533" i="14659"/>
  <c r="AE533" i="14659"/>
  <c r="AF533" i="14659"/>
  <c r="AG533" i="14659"/>
  <c r="AH533" i="14659"/>
  <c r="AI533" i="14659"/>
  <c r="AJ533" i="14659"/>
  <c r="AA534" i="14659"/>
  <c r="AB534" i="14659"/>
  <c r="AC534" i="14659"/>
  <c r="AD534" i="14659"/>
  <c r="AE534" i="14659"/>
  <c r="AF534" i="14659"/>
  <c r="AG534" i="14659"/>
  <c r="AH534" i="14659"/>
  <c r="AI534" i="14659"/>
  <c r="AJ534" i="14659"/>
  <c r="AA535" i="14659"/>
  <c r="AB535" i="14659"/>
  <c r="AC535" i="14659"/>
  <c r="AD535" i="14659"/>
  <c r="AE535" i="14659"/>
  <c r="AF535" i="14659"/>
  <c r="AG535" i="14659"/>
  <c r="AH535" i="14659"/>
  <c r="AI535" i="14659"/>
  <c r="AJ535" i="14659"/>
  <c r="AA536" i="14659"/>
  <c r="AB536" i="14659"/>
  <c r="AC536" i="14659"/>
  <c r="AD536" i="14659"/>
  <c r="AE536" i="14659"/>
  <c r="AF536" i="14659"/>
  <c r="AG536" i="14659"/>
  <c r="AH536" i="14659"/>
  <c r="AI536" i="14659"/>
  <c r="AJ536" i="14659"/>
  <c r="AA537" i="14659"/>
  <c r="AB537" i="14659"/>
  <c r="AC537" i="14659"/>
  <c r="AD537" i="14659"/>
  <c r="AE537" i="14659"/>
  <c r="AF537" i="14659"/>
  <c r="AG537" i="14659"/>
  <c r="AH537" i="14659"/>
  <c r="AI537" i="14659"/>
  <c r="AJ537" i="14659"/>
  <c r="AA538" i="14659"/>
  <c r="AB538" i="14659"/>
  <c r="AC538" i="14659"/>
  <c r="AD538" i="14659"/>
  <c r="AE538" i="14659"/>
  <c r="AF538" i="14659"/>
  <c r="AG538" i="14659"/>
  <c r="AH538" i="14659"/>
  <c r="AI538" i="14659"/>
  <c r="AJ538" i="14659"/>
  <c r="AA539" i="14659"/>
  <c r="AB539" i="14659"/>
  <c r="AC539" i="14659"/>
  <c r="AD539" i="14659"/>
  <c r="AE539" i="14659"/>
  <c r="AF539" i="14659"/>
  <c r="AG539" i="14659"/>
  <c r="AH539" i="14659"/>
  <c r="AI539" i="14659"/>
  <c r="AJ539" i="14659"/>
  <c r="AA540" i="14659"/>
  <c r="AB540" i="14659"/>
  <c r="AC540" i="14659"/>
  <c r="AD540" i="14659"/>
  <c r="AE540" i="14659"/>
  <c r="AF540" i="14659"/>
  <c r="AG540" i="14659"/>
  <c r="AH540" i="14659"/>
  <c r="AI540" i="14659"/>
  <c r="AJ540" i="14659"/>
  <c r="AA541" i="14659"/>
  <c r="AB541" i="14659"/>
  <c r="AC541" i="14659"/>
  <c r="AD541" i="14659"/>
  <c r="AE541" i="14659"/>
  <c r="AF541" i="14659"/>
  <c r="AG541" i="14659"/>
  <c r="AH541" i="14659"/>
  <c r="AI541" i="14659"/>
  <c r="AJ541" i="14659"/>
  <c r="AA542" i="14659"/>
  <c r="AB542" i="14659"/>
  <c r="AC542" i="14659"/>
  <c r="AD542" i="14659"/>
  <c r="AE542" i="14659"/>
  <c r="AF542" i="14659"/>
  <c r="AG542" i="14659"/>
  <c r="AH542" i="14659"/>
  <c r="AI542" i="14659"/>
  <c r="AJ542" i="14659"/>
  <c r="AA543" i="14659"/>
  <c r="AB543" i="14659"/>
  <c r="AC543" i="14659"/>
  <c r="AD543" i="14659"/>
  <c r="AE543" i="14659"/>
  <c r="AF543" i="14659"/>
  <c r="AG543" i="14659"/>
  <c r="AH543" i="14659"/>
  <c r="AI543" i="14659"/>
  <c r="AJ543" i="14659"/>
  <c r="AA544" i="14659"/>
  <c r="AB544" i="14659"/>
  <c r="AC544" i="14659"/>
  <c r="AD544" i="14659"/>
  <c r="AE544" i="14659"/>
  <c r="AF544" i="14659"/>
  <c r="AG544" i="14659"/>
  <c r="AH544" i="14659"/>
  <c r="AI544" i="14659"/>
  <c r="AJ544" i="14659"/>
  <c r="AA545" i="14659"/>
  <c r="AB545" i="14659"/>
  <c r="AC545" i="14659"/>
  <c r="AD545" i="14659"/>
  <c r="AE545" i="14659"/>
  <c r="AF545" i="14659"/>
  <c r="AG545" i="14659"/>
  <c r="AH545" i="14659"/>
  <c r="AI545" i="14659"/>
  <c r="AJ545" i="14659"/>
  <c r="AA546" i="14659"/>
  <c r="AB546" i="14659"/>
  <c r="AC546" i="14659"/>
  <c r="AD546" i="14659"/>
  <c r="AE546" i="14659"/>
  <c r="AF546" i="14659"/>
  <c r="AG546" i="14659"/>
  <c r="AH546" i="14659"/>
  <c r="AI546" i="14659"/>
  <c r="AJ546" i="14659"/>
  <c r="AA547" i="14659"/>
  <c r="AB547" i="14659"/>
  <c r="AC547" i="14659"/>
  <c r="AD547" i="14659"/>
  <c r="AE547" i="14659"/>
  <c r="AF547" i="14659"/>
  <c r="AG547" i="14659"/>
  <c r="AH547" i="14659"/>
  <c r="AI547" i="14659"/>
  <c r="AJ547" i="14659"/>
  <c r="AA548" i="14659"/>
  <c r="AB548" i="14659"/>
  <c r="AC548" i="14659"/>
  <c r="AD548" i="14659"/>
  <c r="AE548" i="14659"/>
  <c r="AF548" i="14659"/>
  <c r="AG548" i="14659"/>
  <c r="AH548" i="14659"/>
  <c r="AI548" i="14659"/>
  <c r="AJ548" i="14659"/>
  <c r="AA549" i="14659"/>
  <c r="AB549" i="14659"/>
  <c r="AC549" i="14659"/>
  <c r="AD549" i="14659"/>
  <c r="AE549" i="14659"/>
  <c r="AF549" i="14659"/>
  <c r="AG549" i="14659"/>
  <c r="AH549" i="14659"/>
  <c r="AI549" i="14659"/>
  <c r="AJ549" i="14659"/>
  <c r="AA550" i="14659"/>
  <c r="AB550" i="14659"/>
  <c r="AC550" i="14659"/>
  <c r="AD550" i="14659"/>
  <c r="AE550" i="14659"/>
  <c r="AF550" i="14659"/>
  <c r="AG550" i="14659"/>
  <c r="AH550" i="14659"/>
  <c r="AI550" i="14659"/>
  <c r="AJ550" i="14659"/>
  <c r="AA551" i="14659"/>
  <c r="AB551" i="14659"/>
  <c r="AC551" i="14659"/>
  <c r="AD551" i="14659"/>
  <c r="AE551" i="14659"/>
  <c r="AF551" i="14659"/>
  <c r="AG551" i="14659"/>
  <c r="AH551" i="14659"/>
  <c r="AI551" i="14659"/>
  <c r="AJ551" i="14659"/>
  <c r="AA552" i="14659"/>
  <c r="AB552" i="14659"/>
  <c r="AC552" i="14659"/>
  <c r="AD552" i="14659"/>
  <c r="AE552" i="14659"/>
  <c r="AF552" i="14659"/>
  <c r="AG552" i="14659"/>
  <c r="AH552" i="14659"/>
  <c r="AI552" i="14659"/>
  <c r="AJ552" i="14659"/>
  <c r="AA553" i="14659"/>
  <c r="AB553" i="14659"/>
  <c r="AC553" i="14659"/>
  <c r="AD553" i="14659"/>
  <c r="AE553" i="14659"/>
  <c r="AF553" i="14659"/>
  <c r="AG553" i="14659"/>
  <c r="AH553" i="14659"/>
  <c r="AI553" i="14659"/>
  <c r="AJ553" i="14659"/>
  <c r="AA554" i="14659"/>
  <c r="AB554" i="14659"/>
  <c r="AC554" i="14659"/>
  <c r="AD554" i="14659"/>
  <c r="AE554" i="14659"/>
  <c r="AF554" i="14659"/>
  <c r="AG554" i="14659"/>
  <c r="AH554" i="14659"/>
  <c r="AI554" i="14659"/>
  <c r="AJ554" i="14659"/>
  <c r="AA555" i="14659"/>
  <c r="AB555" i="14659"/>
  <c r="AC555" i="14659"/>
  <c r="AD555" i="14659"/>
  <c r="AE555" i="14659"/>
  <c r="AF555" i="14659"/>
  <c r="AG555" i="14659"/>
  <c r="AH555" i="14659"/>
  <c r="AI555" i="14659"/>
  <c r="AJ555" i="14659"/>
  <c r="AA556" i="14659"/>
  <c r="AB556" i="14659"/>
  <c r="AC556" i="14659"/>
  <c r="AD556" i="14659"/>
  <c r="AE556" i="14659"/>
  <c r="AF556" i="14659"/>
  <c r="AG556" i="14659"/>
  <c r="AH556" i="14659"/>
  <c r="AI556" i="14659"/>
  <c r="AJ556" i="14659"/>
  <c r="AA557" i="14659"/>
  <c r="AB557" i="14659"/>
  <c r="AC557" i="14659"/>
  <c r="AD557" i="14659"/>
  <c r="AE557" i="14659"/>
  <c r="AF557" i="14659"/>
  <c r="AG557" i="14659"/>
  <c r="AH557" i="14659"/>
  <c r="AI557" i="14659"/>
  <c r="AJ557" i="14659"/>
  <c r="AA558" i="14659"/>
  <c r="AB558" i="14659"/>
  <c r="AC558" i="14659"/>
  <c r="AD558" i="14659"/>
  <c r="AE558" i="14659"/>
  <c r="AF558" i="14659"/>
  <c r="AG558" i="14659"/>
  <c r="AH558" i="14659"/>
  <c r="AI558" i="14659"/>
  <c r="AJ558" i="14659"/>
  <c r="AA559" i="14659"/>
  <c r="AB559" i="14659"/>
  <c r="AC559" i="14659"/>
  <c r="AD559" i="14659"/>
  <c r="AE559" i="14659"/>
  <c r="AF559" i="14659"/>
  <c r="AG559" i="14659"/>
  <c r="AH559" i="14659"/>
  <c r="AI559" i="14659"/>
  <c r="AJ559" i="14659"/>
  <c r="AA560" i="14659"/>
  <c r="AB560" i="14659"/>
  <c r="AC560" i="14659"/>
  <c r="AD560" i="14659"/>
  <c r="AE560" i="14659"/>
  <c r="AF560" i="14659"/>
  <c r="AG560" i="14659"/>
  <c r="AH560" i="14659"/>
  <c r="AI560" i="14659"/>
  <c r="AJ560" i="14659"/>
  <c r="AA561" i="14659"/>
  <c r="AB561" i="14659"/>
  <c r="AC561" i="14659"/>
  <c r="AD561" i="14659"/>
  <c r="AE561" i="14659"/>
  <c r="AF561" i="14659"/>
  <c r="AG561" i="14659"/>
  <c r="AH561" i="14659"/>
  <c r="AI561" i="14659"/>
  <c r="AJ561" i="14659"/>
  <c r="AA562" i="14659"/>
  <c r="AB562" i="14659"/>
  <c r="AC562" i="14659"/>
  <c r="AD562" i="14659"/>
  <c r="AE562" i="14659"/>
  <c r="AF562" i="14659"/>
  <c r="AG562" i="14659"/>
  <c r="AH562" i="14659"/>
  <c r="AI562" i="14659"/>
  <c r="AJ562" i="14659"/>
  <c r="AA563" i="14659"/>
  <c r="AB563" i="14659"/>
  <c r="AC563" i="14659"/>
  <c r="AD563" i="14659"/>
  <c r="AE563" i="14659"/>
  <c r="AF563" i="14659"/>
  <c r="AG563" i="14659"/>
  <c r="AH563" i="14659"/>
  <c r="AI563" i="14659"/>
  <c r="AJ563" i="14659"/>
  <c r="AA564" i="14659"/>
  <c r="AB564" i="14659"/>
  <c r="AC564" i="14659"/>
  <c r="AD564" i="14659"/>
  <c r="AE564" i="14659"/>
  <c r="AF564" i="14659"/>
  <c r="AG564" i="14659"/>
  <c r="AH564" i="14659"/>
  <c r="AI564" i="14659"/>
  <c r="AJ564" i="14659"/>
  <c r="AA565" i="14659"/>
  <c r="AB565" i="14659"/>
  <c r="AC565" i="14659"/>
  <c r="AD565" i="14659"/>
  <c r="AE565" i="14659"/>
  <c r="AF565" i="14659"/>
  <c r="AG565" i="14659"/>
  <c r="AH565" i="14659"/>
  <c r="AI565" i="14659"/>
  <c r="AJ565" i="14659"/>
  <c r="AA566" i="14659"/>
  <c r="AB566" i="14659"/>
  <c r="AC566" i="14659"/>
  <c r="AD566" i="14659"/>
  <c r="AE566" i="14659"/>
  <c r="AF566" i="14659"/>
  <c r="AG566" i="14659"/>
  <c r="AH566" i="14659"/>
  <c r="AI566" i="14659"/>
  <c r="AJ566" i="14659"/>
  <c r="AA567" i="14659"/>
  <c r="AB567" i="14659"/>
  <c r="AC567" i="14659"/>
  <c r="AD567" i="14659"/>
  <c r="AE567" i="14659"/>
  <c r="AF567" i="14659"/>
  <c r="AG567" i="14659"/>
  <c r="AH567" i="14659"/>
  <c r="AI567" i="14659"/>
  <c r="AJ567" i="14659"/>
  <c r="AA568" i="14659"/>
  <c r="AB568" i="14659"/>
  <c r="AC568" i="14659"/>
  <c r="AD568" i="14659"/>
  <c r="AE568" i="14659"/>
  <c r="AF568" i="14659"/>
  <c r="AG568" i="14659"/>
  <c r="AH568" i="14659"/>
  <c r="AI568" i="14659"/>
  <c r="AJ568" i="14659"/>
  <c r="AA569" i="14659"/>
  <c r="AB569" i="14659"/>
  <c r="AC569" i="14659"/>
  <c r="AD569" i="14659"/>
  <c r="AE569" i="14659"/>
  <c r="AF569" i="14659"/>
  <c r="AG569" i="14659"/>
  <c r="AH569" i="14659"/>
  <c r="AI569" i="14659"/>
  <c r="AJ569" i="14659"/>
  <c r="AA570" i="14659"/>
  <c r="AB570" i="14659"/>
  <c r="AC570" i="14659"/>
  <c r="AD570" i="14659"/>
  <c r="AE570" i="14659"/>
  <c r="AF570" i="14659"/>
  <c r="AG570" i="14659"/>
  <c r="AH570" i="14659"/>
  <c r="AI570" i="14659"/>
  <c r="AJ570" i="14659"/>
  <c r="AA571" i="14659"/>
  <c r="AB571" i="14659"/>
  <c r="AC571" i="14659"/>
  <c r="AD571" i="14659"/>
  <c r="AE571" i="14659"/>
  <c r="AF571" i="14659"/>
  <c r="AG571" i="14659"/>
  <c r="AH571" i="14659"/>
  <c r="AI571" i="14659"/>
  <c r="AJ571" i="14659"/>
  <c r="AA572" i="14659"/>
  <c r="AB572" i="14659"/>
  <c r="AC572" i="14659"/>
  <c r="AD572" i="14659"/>
  <c r="AE572" i="14659"/>
  <c r="AF572" i="14659"/>
  <c r="AG572" i="14659"/>
  <c r="AH572" i="14659"/>
  <c r="AI572" i="14659"/>
  <c r="AJ572" i="14659"/>
  <c r="AA573" i="14659"/>
  <c r="AB573" i="14659"/>
  <c r="AC573" i="14659"/>
  <c r="AD573" i="14659"/>
  <c r="AE573" i="14659"/>
  <c r="AF573" i="14659"/>
  <c r="AG573" i="14659"/>
  <c r="AH573" i="14659"/>
  <c r="AI573" i="14659"/>
  <c r="AJ573" i="14659"/>
  <c r="AA574" i="14659"/>
  <c r="AB574" i="14659"/>
  <c r="AC574" i="14659"/>
  <c r="AD574" i="14659"/>
  <c r="AE574" i="14659"/>
  <c r="AF574" i="14659"/>
  <c r="AG574" i="14659"/>
  <c r="AH574" i="14659"/>
  <c r="AI574" i="14659"/>
  <c r="AJ574" i="14659"/>
  <c r="AA575" i="14659"/>
  <c r="AB575" i="14659"/>
  <c r="AC575" i="14659"/>
  <c r="AD575" i="14659"/>
  <c r="AE575" i="14659"/>
  <c r="AF575" i="14659"/>
  <c r="AG575" i="14659"/>
  <c r="AH575" i="14659"/>
  <c r="AI575" i="14659"/>
  <c r="AJ575" i="14659"/>
  <c r="AA576" i="14659"/>
  <c r="AB576" i="14659"/>
  <c r="AC576" i="14659"/>
  <c r="AD576" i="14659"/>
  <c r="AE576" i="14659"/>
  <c r="AF576" i="14659"/>
  <c r="AG576" i="14659"/>
  <c r="AH576" i="14659"/>
  <c r="AI576" i="14659"/>
  <c r="AJ576" i="14659"/>
  <c r="AA577" i="14659"/>
  <c r="AB577" i="14659"/>
  <c r="AC577" i="14659"/>
  <c r="AD577" i="14659"/>
  <c r="AE577" i="14659"/>
  <c r="AF577" i="14659"/>
  <c r="AG577" i="14659"/>
  <c r="AH577" i="14659"/>
  <c r="AI577" i="14659"/>
  <c r="AJ577" i="14659"/>
  <c r="AA578" i="14659"/>
  <c r="AB578" i="14659"/>
  <c r="AC578" i="14659"/>
  <c r="AD578" i="14659"/>
  <c r="AE578" i="14659"/>
  <c r="AF578" i="14659"/>
  <c r="AG578" i="14659"/>
  <c r="AH578" i="14659"/>
  <c r="AI578" i="14659"/>
  <c r="AJ578" i="14659"/>
  <c r="AA579" i="14659"/>
  <c r="AB579" i="14659"/>
  <c r="AC579" i="14659"/>
  <c r="AD579" i="14659"/>
  <c r="AE579" i="14659"/>
  <c r="AF579" i="14659"/>
  <c r="AG579" i="14659"/>
  <c r="AH579" i="14659"/>
  <c r="AI579" i="14659"/>
  <c r="AJ579" i="14659"/>
  <c r="AA580" i="14659"/>
  <c r="AB580" i="14659"/>
  <c r="AC580" i="14659"/>
  <c r="AD580" i="14659"/>
  <c r="AE580" i="14659"/>
  <c r="AF580" i="14659"/>
  <c r="AG580" i="14659"/>
  <c r="AH580" i="14659"/>
  <c r="AI580" i="14659"/>
  <c r="AJ580" i="14659"/>
  <c r="AA581" i="14659"/>
  <c r="AB581" i="14659"/>
  <c r="AC581" i="14659"/>
  <c r="AD581" i="14659"/>
  <c r="AE581" i="14659"/>
  <c r="AF581" i="14659"/>
  <c r="AG581" i="14659"/>
  <c r="AH581" i="14659"/>
  <c r="AI581" i="14659"/>
  <c r="AJ581" i="14659"/>
  <c r="AA582" i="14659"/>
  <c r="AB582" i="14659"/>
  <c r="AC582" i="14659"/>
  <c r="AD582" i="14659"/>
  <c r="AE582" i="14659"/>
  <c r="AF582" i="14659"/>
  <c r="AG582" i="14659"/>
  <c r="AH582" i="14659"/>
  <c r="AI582" i="14659"/>
  <c r="AJ582" i="14659"/>
  <c r="AA583" i="14659"/>
  <c r="AB583" i="14659"/>
  <c r="AC583" i="14659"/>
  <c r="AD583" i="14659"/>
  <c r="AE583" i="14659"/>
  <c r="AF583" i="14659"/>
  <c r="AG583" i="14659"/>
  <c r="AH583" i="14659"/>
  <c r="AI583" i="14659"/>
  <c r="AJ583" i="14659"/>
  <c r="AA584" i="14659"/>
  <c r="AB584" i="14659"/>
  <c r="AC584" i="14659"/>
  <c r="AD584" i="14659"/>
  <c r="AE584" i="14659"/>
  <c r="AF584" i="14659"/>
  <c r="AG584" i="14659"/>
  <c r="AH584" i="14659"/>
  <c r="AI584" i="14659"/>
  <c r="AJ584" i="14659"/>
  <c r="AA585" i="14659"/>
  <c r="AB585" i="14659"/>
  <c r="AC585" i="14659"/>
  <c r="AD585" i="14659"/>
  <c r="AE585" i="14659"/>
  <c r="AF585" i="14659"/>
  <c r="AG585" i="14659"/>
  <c r="AH585" i="14659"/>
  <c r="AI585" i="14659"/>
  <c r="AJ585" i="14659"/>
  <c r="AA586" i="14659"/>
  <c r="AB586" i="14659"/>
  <c r="AC586" i="14659"/>
  <c r="AD586" i="14659"/>
  <c r="AE586" i="14659"/>
  <c r="AF586" i="14659"/>
  <c r="AG586" i="14659"/>
  <c r="AH586" i="14659"/>
  <c r="AI586" i="14659"/>
  <c r="AJ586" i="14659"/>
  <c r="AA587" i="14659"/>
  <c r="AB587" i="14659"/>
  <c r="AC587" i="14659"/>
  <c r="AD587" i="14659"/>
  <c r="AE587" i="14659"/>
  <c r="AF587" i="14659"/>
  <c r="AG587" i="14659"/>
  <c r="AH587" i="14659"/>
  <c r="AI587" i="14659"/>
  <c r="AJ587" i="14659"/>
  <c r="AA588" i="14659"/>
  <c r="AB588" i="14659"/>
  <c r="AC588" i="14659"/>
  <c r="AD588" i="14659"/>
  <c r="AE588" i="14659"/>
  <c r="AF588" i="14659"/>
  <c r="AG588" i="14659"/>
  <c r="AH588" i="14659"/>
  <c r="AI588" i="14659"/>
  <c r="AJ588" i="14659"/>
  <c r="AA589" i="14659"/>
  <c r="AB589" i="14659"/>
  <c r="AC589" i="14659"/>
  <c r="AD589" i="14659"/>
  <c r="AE589" i="14659"/>
  <c r="AF589" i="14659"/>
  <c r="AG589" i="14659"/>
  <c r="AH589" i="14659"/>
  <c r="AI589" i="14659"/>
  <c r="AJ589" i="14659"/>
  <c r="AA590" i="14659"/>
  <c r="AB590" i="14659"/>
  <c r="AC590" i="14659"/>
  <c r="AD590" i="14659"/>
  <c r="AE590" i="14659"/>
  <c r="AF590" i="14659"/>
  <c r="AG590" i="14659"/>
  <c r="AH590" i="14659"/>
  <c r="AI590" i="14659"/>
  <c r="AJ590" i="14659"/>
  <c r="AA591" i="14659"/>
  <c r="AB591" i="14659"/>
  <c r="AC591" i="14659"/>
  <c r="AD591" i="14659"/>
  <c r="AE591" i="14659"/>
  <c r="AF591" i="14659"/>
  <c r="AG591" i="14659"/>
  <c r="AH591" i="14659"/>
  <c r="AI591" i="14659"/>
  <c r="AJ591" i="14659"/>
  <c r="AA592" i="14659"/>
  <c r="AB592" i="14659"/>
  <c r="AC592" i="14659"/>
  <c r="AD592" i="14659"/>
  <c r="AE592" i="14659"/>
  <c r="AF592" i="14659"/>
  <c r="AG592" i="14659"/>
  <c r="AH592" i="14659"/>
  <c r="AI592" i="14659"/>
  <c r="AJ592" i="14659"/>
  <c r="AA593" i="14659"/>
  <c r="AB593" i="14659"/>
  <c r="AC593" i="14659"/>
  <c r="AD593" i="14659"/>
  <c r="AE593" i="14659"/>
  <c r="AF593" i="14659"/>
  <c r="AG593" i="14659"/>
  <c r="AH593" i="14659"/>
  <c r="AI593" i="14659"/>
  <c r="AJ593" i="14659"/>
  <c r="AA594" i="14659"/>
  <c r="AB594" i="14659"/>
  <c r="AC594" i="14659"/>
  <c r="AD594" i="14659"/>
  <c r="AE594" i="14659"/>
  <c r="AF594" i="14659"/>
  <c r="AG594" i="14659"/>
  <c r="AH594" i="14659"/>
  <c r="AI594" i="14659"/>
  <c r="AJ594" i="14659"/>
  <c r="AA595" i="14659"/>
  <c r="AB595" i="14659"/>
  <c r="AC595" i="14659"/>
  <c r="AD595" i="14659"/>
  <c r="AE595" i="14659"/>
  <c r="AF595" i="14659"/>
  <c r="AG595" i="14659"/>
  <c r="AH595" i="14659"/>
  <c r="AI595" i="14659"/>
  <c r="AJ595" i="14659"/>
  <c r="AA596" i="14659"/>
  <c r="AB596" i="14659"/>
  <c r="AC596" i="14659"/>
  <c r="AD596" i="14659"/>
  <c r="AE596" i="14659"/>
  <c r="AF596" i="14659"/>
  <c r="AG596" i="14659"/>
  <c r="AH596" i="14659"/>
  <c r="AI596" i="14659"/>
  <c r="AJ596" i="14659"/>
  <c r="AA597" i="14659"/>
  <c r="AB597" i="14659"/>
  <c r="AC597" i="14659"/>
  <c r="AD597" i="14659"/>
  <c r="AE597" i="14659"/>
  <c r="AF597" i="14659"/>
  <c r="AG597" i="14659"/>
  <c r="AH597" i="14659"/>
  <c r="AI597" i="14659"/>
  <c r="AJ597" i="14659"/>
  <c r="AA598" i="14659"/>
  <c r="AB598" i="14659"/>
  <c r="AC598" i="14659"/>
  <c r="AD598" i="14659"/>
  <c r="AE598" i="14659"/>
  <c r="AF598" i="14659"/>
  <c r="AG598" i="14659"/>
  <c r="AH598" i="14659"/>
  <c r="AI598" i="14659"/>
  <c r="AJ598" i="14659"/>
  <c r="AA599" i="14659"/>
  <c r="AB599" i="14659"/>
  <c r="AC599" i="14659"/>
  <c r="AD599" i="14659"/>
  <c r="AE599" i="14659"/>
  <c r="AF599" i="14659"/>
  <c r="AG599" i="14659"/>
  <c r="AH599" i="14659"/>
  <c r="AI599" i="14659"/>
  <c r="AJ599" i="14659"/>
  <c r="AA600" i="14659"/>
  <c r="AB600" i="14659"/>
  <c r="AC600" i="14659"/>
  <c r="AD600" i="14659"/>
  <c r="AE600" i="14659"/>
  <c r="AF600" i="14659"/>
  <c r="AG600" i="14659"/>
  <c r="AH600" i="14659"/>
  <c r="AI600" i="14659"/>
  <c r="AJ600" i="14659"/>
  <c r="AA601" i="14659"/>
  <c r="AB601" i="14659"/>
  <c r="AC601" i="14659"/>
  <c r="AD601" i="14659"/>
  <c r="AE601" i="14659"/>
  <c r="AF601" i="14659"/>
  <c r="AG601" i="14659"/>
  <c r="AH601" i="14659"/>
  <c r="AI601" i="14659"/>
  <c r="AJ601" i="14659"/>
  <c r="AA602" i="14659"/>
  <c r="AB602" i="14659"/>
  <c r="AC602" i="14659"/>
  <c r="AD602" i="14659"/>
  <c r="AE602" i="14659"/>
  <c r="AF602" i="14659"/>
  <c r="AG602" i="14659"/>
  <c r="AH602" i="14659"/>
  <c r="AI602" i="14659"/>
  <c r="AJ602" i="14659"/>
  <c r="AA603" i="14659"/>
  <c r="AB603" i="14659"/>
  <c r="AC603" i="14659"/>
  <c r="AD603" i="14659"/>
  <c r="AE603" i="14659"/>
  <c r="AF603" i="14659"/>
  <c r="AG603" i="14659"/>
  <c r="AH603" i="14659"/>
  <c r="AI603" i="14659"/>
  <c r="AJ603" i="14659"/>
  <c r="AA604" i="14659"/>
  <c r="AB604" i="14659"/>
  <c r="AC604" i="14659"/>
  <c r="AD604" i="14659"/>
  <c r="AE604" i="14659"/>
  <c r="AF604" i="14659"/>
  <c r="AG604" i="14659"/>
  <c r="AH604" i="14659"/>
  <c r="AI604" i="14659"/>
  <c r="AJ604" i="14659"/>
  <c r="AA605" i="14659"/>
  <c r="AB605" i="14659"/>
  <c r="AC605" i="14659"/>
  <c r="AD605" i="14659"/>
  <c r="AE605" i="14659"/>
  <c r="AF605" i="14659"/>
  <c r="AG605" i="14659"/>
  <c r="AH605" i="14659"/>
  <c r="AI605" i="14659"/>
  <c r="AJ605" i="14659"/>
  <c r="AA606" i="14659"/>
  <c r="AB606" i="14659"/>
  <c r="AC606" i="14659"/>
  <c r="AD606" i="14659"/>
  <c r="AE606" i="14659"/>
  <c r="AF606" i="14659"/>
  <c r="AG606" i="14659"/>
  <c r="AH606" i="14659"/>
  <c r="AI606" i="14659"/>
  <c r="AJ606" i="14659"/>
  <c r="AA607" i="14659"/>
  <c r="AB607" i="14659"/>
  <c r="AC607" i="14659"/>
  <c r="AD607" i="14659"/>
  <c r="AE607" i="14659"/>
  <c r="AF607" i="14659"/>
  <c r="AG607" i="14659"/>
  <c r="AH607" i="14659"/>
  <c r="AI607" i="14659"/>
  <c r="AJ607" i="14659"/>
  <c r="AA608" i="14659"/>
  <c r="AB608" i="14659"/>
  <c r="AC608" i="14659"/>
  <c r="AD608" i="14659"/>
  <c r="AE608" i="14659"/>
  <c r="AF608" i="14659"/>
  <c r="AG608" i="14659"/>
  <c r="AH608" i="14659"/>
  <c r="AI608" i="14659"/>
  <c r="AJ608" i="14659"/>
  <c r="AA609" i="14659"/>
  <c r="AB609" i="14659"/>
  <c r="AC609" i="14659"/>
  <c r="AD609" i="14659"/>
  <c r="AE609" i="14659"/>
  <c r="AF609" i="14659"/>
  <c r="AG609" i="14659"/>
  <c r="AH609" i="14659"/>
  <c r="AI609" i="14659"/>
  <c r="AJ609" i="14659"/>
  <c r="AA610" i="14659"/>
  <c r="AB610" i="14659"/>
  <c r="AC610" i="14659"/>
  <c r="AD610" i="14659"/>
  <c r="AE610" i="14659"/>
  <c r="AF610" i="14659"/>
  <c r="AG610" i="14659"/>
  <c r="AH610" i="14659"/>
  <c r="AI610" i="14659"/>
  <c r="AJ610" i="14659"/>
  <c r="AA611" i="14659"/>
  <c r="AB611" i="14659"/>
  <c r="AC611" i="14659"/>
  <c r="AD611" i="14659"/>
  <c r="AE611" i="14659"/>
  <c r="AF611" i="14659"/>
  <c r="AG611" i="14659"/>
  <c r="AH611" i="14659"/>
  <c r="AI611" i="14659"/>
  <c r="AJ611" i="14659"/>
  <c r="AA612" i="14659"/>
  <c r="AB612" i="14659"/>
  <c r="AC612" i="14659"/>
  <c r="AD612" i="14659"/>
  <c r="AE612" i="14659"/>
  <c r="AF612" i="14659"/>
  <c r="AG612" i="14659"/>
  <c r="AH612" i="14659"/>
  <c r="AI612" i="14659"/>
  <c r="AJ612" i="14659"/>
  <c r="AA613" i="14659"/>
  <c r="AB613" i="14659"/>
  <c r="AC613" i="14659"/>
  <c r="AD613" i="14659"/>
  <c r="AE613" i="14659"/>
  <c r="AF613" i="14659"/>
  <c r="AG613" i="14659"/>
  <c r="AH613" i="14659"/>
  <c r="AI613" i="14659"/>
  <c r="AJ613" i="14659"/>
  <c r="AA614" i="14659"/>
  <c r="AB614" i="14659"/>
  <c r="AC614" i="14659"/>
  <c r="AD614" i="14659"/>
  <c r="AE614" i="14659"/>
  <c r="AF614" i="14659"/>
  <c r="AG614" i="14659"/>
  <c r="AH614" i="14659"/>
  <c r="AI614" i="14659"/>
  <c r="AJ614" i="14659"/>
  <c r="AA615" i="14659"/>
  <c r="AB615" i="14659"/>
  <c r="AC615" i="14659"/>
  <c r="AD615" i="14659"/>
  <c r="AE615" i="14659"/>
  <c r="AF615" i="14659"/>
  <c r="AG615" i="14659"/>
  <c r="AH615" i="14659"/>
  <c r="AI615" i="14659"/>
  <c r="AJ615" i="14659"/>
  <c r="AA616" i="14659"/>
  <c r="AB616" i="14659"/>
  <c r="AC616" i="14659"/>
  <c r="AD616" i="14659"/>
  <c r="AE616" i="14659"/>
  <c r="AF616" i="14659"/>
  <c r="AG616" i="14659"/>
  <c r="AH616" i="14659"/>
  <c r="AI616" i="14659"/>
  <c r="AJ616" i="14659"/>
  <c r="AA617" i="14659"/>
  <c r="AB617" i="14659"/>
  <c r="AC617" i="14659"/>
  <c r="AD617" i="14659"/>
  <c r="AE617" i="14659"/>
  <c r="AF617" i="14659"/>
  <c r="AG617" i="14659"/>
  <c r="AH617" i="14659"/>
  <c r="AI617" i="14659"/>
  <c r="AJ617" i="14659"/>
  <c r="AA618" i="14659"/>
  <c r="AB618" i="14659"/>
  <c r="AC618" i="14659"/>
  <c r="AD618" i="14659"/>
  <c r="AE618" i="14659"/>
  <c r="AF618" i="14659"/>
  <c r="AG618" i="14659"/>
  <c r="AH618" i="14659"/>
  <c r="AI618" i="14659"/>
  <c r="AJ618" i="14659"/>
  <c r="AA619" i="14659"/>
  <c r="AB619" i="14659"/>
  <c r="AC619" i="14659"/>
  <c r="AD619" i="14659"/>
  <c r="AE619" i="14659"/>
  <c r="AF619" i="14659"/>
  <c r="AG619" i="14659"/>
  <c r="AH619" i="14659"/>
  <c r="AI619" i="14659"/>
  <c r="AJ619" i="14659"/>
  <c r="AA620" i="14659"/>
  <c r="AB620" i="14659"/>
  <c r="AC620" i="14659"/>
  <c r="AD620" i="14659"/>
  <c r="AE620" i="14659"/>
  <c r="AF620" i="14659"/>
  <c r="AG620" i="14659"/>
  <c r="AH620" i="14659"/>
  <c r="AI620" i="14659"/>
  <c r="AJ620" i="14659"/>
  <c r="AA621" i="14659"/>
  <c r="AB621" i="14659"/>
  <c r="AC621" i="14659"/>
  <c r="AD621" i="14659"/>
  <c r="AE621" i="14659"/>
  <c r="AF621" i="14659"/>
  <c r="AG621" i="14659"/>
  <c r="AH621" i="14659"/>
  <c r="AI621" i="14659"/>
  <c r="AJ621" i="14659"/>
  <c r="AA622" i="14659"/>
  <c r="AB622" i="14659"/>
  <c r="AC622" i="14659"/>
  <c r="AD622" i="14659"/>
  <c r="AE622" i="14659"/>
  <c r="AF622" i="14659"/>
  <c r="AG622" i="14659"/>
  <c r="AH622" i="14659"/>
  <c r="AI622" i="14659"/>
  <c r="AJ622" i="14659"/>
  <c r="AA623" i="14659"/>
  <c r="AB623" i="14659"/>
  <c r="AC623" i="14659"/>
  <c r="AD623" i="14659"/>
  <c r="AE623" i="14659"/>
  <c r="AF623" i="14659"/>
  <c r="AG623" i="14659"/>
  <c r="AH623" i="14659"/>
  <c r="AI623" i="14659"/>
  <c r="AJ623" i="14659"/>
  <c r="AA624" i="14659"/>
  <c r="AB624" i="14659"/>
  <c r="AC624" i="14659"/>
  <c r="AD624" i="14659"/>
  <c r="AE624" i="14659"/>
  <c r="AF624" i="14659"/>
  <c r="AG624" i="14659"/>
  <c r="AH624" i="14659"/>
  <c r="AI624" i="14659"/>
  <c r="AJ624" i="14659"/>
  <c r="AA625" i="14659"/>
  <c r="AB625" i="14659"/>
  <c r="AC625" i="14659"/>
  <c r="AD625" i="14659"/>
  <c r="AE625" i="14659"/>
  <c r="AF625" i="14659"/>
  <c r="AG625" i="14659"/>
  <c r="AH625" i="14659"/>
  <c r="AI625" i="14659"/>
  <c r="AJ625" i="14659"/>
  <c r="AA626" i="14659"/>
  <c r="AB626" i="14659"/>
  <c r="AC626" i="14659"/>
  <c r="AD626" i="14659"/>
  <c r="AE626" i="14659"/>
  <c r="AF626" i="14659"/>
  <c r="AG626" i="14659"/>
  <c r="AH626" i="14659"/>
  <c r="AI626" i="14659"/>
  <c r="AJ626" i="14659"/>
  <c r="AA627" i="14659"/>
  <c r="AB627" i="14659"/>
  <c r="AC627" i="14659"/>
  <c r="AD627" i="14659"/>
  <c r="AE627" i="14659"/>
  <c r="AF627" i="14659"/>
  <c r="AG627" i="14659"/>
  <c r="AH627" i="14659"/>
  <c r="AI627" i="14659"/>
  <c r="AJ627" i="14659"/>
  <c r="AA628" i="14659"/>
  <c r="AB628" i="14659"/>
  <c r="AC628" i="14659"/>
  <c r="AD628" i="14659"/>
  <c r="AE628" i="14659"/>
  <c r="AF628" i="14659"/>
  <c r="AG628" i="14659"/>
  <c r="AH628" i="14659"/>
  <c r="AI628" i="14659"/>
  <c r="AJ628" i="14659"/>
  <c r="AA629" i="14659"/>
  <c r="AB629" i="14659"/>
  <c r="AC629" i="14659"/>
  <c r="AD629" i="14659"/>
  <c r="AE629" i="14659"/>
  <c r="AF629" i="14659"/>
  <c r="AG629" i="14659"/>
  <c r="AH629" i="14659"/>
  <c r="AI629" i="14659"/>
  <c r="AJ629" i="14659"/>
  <c r="AA630" i="14659"/>
  <c r="AB630" i="14659"/>
  <c r="AC630" i="14659"/>
  <c r="AD630" i="14659"/>
  <c r="AE630" i="14659"/>
  <c r="AF630" i="14659"/>
  <c r="AG630" i="14659"/>
  <c r="AH630" i="14659"/>
  <c r="AI630" i="14659"/>
  <c r="AJ630" i="14659"/>
  <c r="AA631" i="14659"/>
  <c r="AB631" i="14659"/>
  <c r="AC631" i="14659"/>
  <c r="AD631" i="14659"/>
  <c r="AE631" i="14659"/>
  <c r="AF631" i="14659"/>
  <c r="AG631" i="14659"/>
  <c r="AH631" i="14659"/>
  <c r="AI631" i="14659"/>
  <c r="AJ631" i="14659"/>
  <c r="AA632" i="14659"/>
  <c r="AB632" i="14659"/>
  <c r="AC632" i="14659"/>
  <c r="AD632" i="14659"/>
  <c r="AE632" i="14659"/>
  <c r="AF632" i="14659"/>
  <c r="AG632" i="14659"/>
  <c r="AH632" i="14659"/>
  <c r="AI632" i="14659"/>
  <c r="AJ632" i="14659"/>
  <c r="AA633" i="14659"/>
  <c r="AB633" i="14659"/>
  <c r="AC633" i="14659"/>
  <c r="AD633" i="14659"/>
  <c r="AE633" i="14659"/>
  <c r="AF633" i="14659"/>
  <c r="AG633" i="14659"/>
  <c r="AH633" i="14659"/>
  <c r="AI633" i="14659"/>
  <c r="AJ633" i="14659"/>
  <c r="AA634" i="14659"/>
  <c r="AB634" i="14659"/>
  <c r="AC634" i="14659"/>
  <c r="AD634" i="14659"/>
  <c r="AE634" i="14659"/>
  <c r="AF634" i="14659"/>
  <c r="AG634" i="14659"/>
  <c r="AH634" i="14659"/>
  <c r="AI634" i="14659"/>
  <c r="AJ634" i="14659"/>
  <c r="AA635" i="14659"/>
  <c r="AB635" i="14659"/>
  <c r="AC635" i="14659"/>
  <c r="AD635" i="14659"/>
  <c r="AE635" i="14659"/>
  <c r="AF635" i="14659"/>
  <c r="AG635" i="14659"/>
  <c r="AH635" i="14659"/>
  <c r="AI635" i="14659"/>
  <c r="AJ635" i="14659"/>
  <c r="AA636" i="14659"/>
  <c r="AB636" i="14659"/>
  <c r="AC636" i="14659"/>
  <c r="AD636" i="14659"/>
  <c r="AE636" i="14659"/>
  <c r="AF636" i="14659"/>
  <c r="AG636" i="14659"/>
  <c r="AH636" i="14659"/>
  <c r="AI636" i="14659"/>
  <c r="AJ636" i="14659"/>
  <c r="AA637" i="14659"/>
  <c r="AB637" i="14659"/>
  <c r="AC637" i="14659"/>
  <c r="AD637" i="14659"/>
  <c r="AE637" i="14659"/>
  <c r="AF637" i="14659"/>
  <c r="AG637" i="14659"/>
  <c r="AH637" i="14659"/>
  <c r="AI637" i="14659"/>
  <c r="AJ637" i="14659"/>
  <c r="AA638" i="14659"/>
  <c r="AB638" i="14659"/>
  <c r="AC638" i="14659"/>
  <c r="AD638" i="14659"/>
  <c r="AE638" i="14659"/>
  <c r="AF638" i="14659"/>
  <c r="AG638" i="14659"/>
  <c r="AH638" i="14659"/>
  <c r="AI638" i="14659"/>
  <c r="AJ638" i="14659"/>
  <c r="AA639" i="14659"/>
  <c r="AB639" i="14659"/>
  <c r="AC639" i="14659"/>
  <c r="AD639" i="14659"/>
  <c r="AE639" i="14659"/>
  <c r="AF639" i="14659"/>
  <c r="AG639" i="14659"/>
  <c r="AH639" i="14659"/>
  <c r="AI639" i="14659"/>
  <c r="AJ639" i="14659"/>
  <c r="AA640" i="14659"/>
  <c r="AB640" i="14659"/>
  <c r="AC640" i="14659"/>
  <c r="AD640" i="14659"/>
  <c r="AE640" i="14659"/>
  <c r="AF640" i="14659"/>
  <c r="AG640" i="14659"/>
  <c r="AH640" i="14659"/>
  <c r="AI640" i="14659"/>
  <c r="AJ640" i="14659"/>
  <c r="AA641" i="14659"/>
  <c r="AB641" i="14659"/>
  <c r="AC641" i="14659"/>
  <c r="AD641" i="14659"/>
  <c r="AE641" i="14659"/>
  <c r="AF641" i="14659"/>
  <c r="AG641" i="14659"/>
  <c r="AH641" i="14659"/>
  <c r="AI641" i="14659"/>
  <c r="AJ641" i="14659"/>
  <c r="AA642" i="14659"/>
  <c r="AB642" i="14659"/>
  <c r="AC642" i="14659"/>
  <c r="AD642" i="14659"/>
  <c r="AE642" i="14659"/>
  <c r="AF642" i="14659"/>
  <c r="AG642" i="14659"/>
  <c r="AH642" i="14659"/>
  <c r="AI642" i="14659"/>
  <c r="AJ642" i="14659"/>
  <c r="AA643" i="14659"/>
  <c r="AB643" i="14659"/>
  <c r="AC643" i="14659"/>
  <c r="AD643" i="14659"/>
  <c r="AE643" i="14659"/>
  <c r="AF643" i="14659"/>
  <c r="AG643" i="14659"/>
  <c r="AH643" i="14659"/>
  <c r="AI643" i="14659"/>
  <c r="AJ643" i="14659"/>
  <c r="AA644" i="14659"/>
  <c r="AB644" i="14659"/>
  <c r="AC644" i="14659"/>
  <c r="AD644" i="14659"/>
  <c r="AE644" i="14659"/>
  <c r="AF644" i="14659"/>
  <c r="AG644" i="14659"/>
  <c r="AH644" i="14659"/>
  <c r="AI644" i="14659"/>
  <c r="AJ644" i="14659"/>
  <c r="AA645" i="14659"/>
  <c r="AB645" i="14659"/>
  <c r="AC645" i="14659"/>
  <c r="AD645" i="14659"/>
  <c r="AE645" i="14659"/>
  <c r="AF645" i="14659"/>
  <c r="AG645" i="14659"/>
  <c r="AH645" i="14659"/>
  <c r="AI645" i="14659"/>
  <c r="AJ645" i="14659"/>
  <c r="AA646" i="14659"/>
  <c r="AB646" i="14659"/>
  <c r="AC646" i="14659"/>
  <c r="AD646" i="14659"/>
  <c r="AE646" i="14659"/>
  <c r="AF646" i="14659"/>
  <c r="AG646" i="14659"/>
  <c r="AH646" i="14659"/>
  <c r="AI646" i="14659"/>
  <c r="AJ646" i="14659"/>
  <c r="AA647" i="14659"/>
  <c r="AB647" i="14659"/>
  <c r="AC647" i="14659"/>
  <c r="AD647" i="14659"/>
  <c r="AE647" i="14659"/>
  <c r="AF647" i="14659"/>
  <c r="AG647" i="14659"/>
  <c r="AH647" i="14659"/>
  <c r="AI647" i="14659"/>
  <c r="AJ647" i="14659"/>
  <c r="AA648" i="14659"/>
  <c r="AB648" i="14659"/>
  <c r="AC648" i="14659"/>
  <c r="AD648" i="14659"/>
  <c r="AE648" i="14659"/>
  <c r="AF648" i="14659"/>
  <c r="AG648" i="14659"/>
  <c r="AH648" i="14659"/>
  <c r="AI648" i="14659"/>
  <c r="AJ648" i="14659"/>
  <c r="AA649" i="14659"/>
  <c r="AB649" i="14659"/>
  <c r="AC649" i="14659"/>
  <c r="AD649" i="14659"/>
  <c r="AE649" i="14659"/>
  <c r="AF649" i="14659"/>
  <c r="AG649" i="14659"/>
  <c r="AH649" i="14659"/>
  <c r="AI649" i="14659"/>
  <c r="AJ649" i="14659"/>
  <c r="AA650" i="14659"/>
  <c r="AB650" i="14659"/>
  <c r="AC650" i="14659"/>
  <c r="AD650" i="14659"/>
  <c r="AE650" i="14659"/>
  <c r="AF650" i="14659"/>
  <c r="AG650" i="14659"/>
  <c r="AH650" i="14659"/>
  <c r="AI650" i="14659"/>
  <c r="AJ650" i="14659"/>
  <c r="AA651" i="14659"/>
  <c r="AB651" i="14659"/>
  <c r="AC651" i="14659"/>
  <c r="AD651" i="14659"/>
  <c r="AE651" i="14659"/>
  <c r="AF651" i="14659"/>
  <c r="AG651" i="14659"/>
  <c r="AH651" i="14659"/>
  <c r="AI651" i="14659"/>
  <c r="AJ651" i="14659"/>
  <c r="AA652" i="14659"/>
  <c r="AB652" i="14659"/>
  <c r="AC652" i="14659"/>
  <c r="AD652" i="14659"/>
  <c r="AE652" i="14659"/>
  <c r="AF652" i="14659"/>
  <c r="AG652" i="14659"/>
  <c r="AH652" i="14659"/>
  <c r="AI652" i="14659"/>
  <c r="AJ652" i="14659"/>
  <c r="AA653" i="14659"/>
  <c r="AB653" i="14659"/>
  <c r="AC653" i="14659"/>
  <c r="AD653" i="14659"/>
  <c r="AE653" i="14659"/>
  <c r="AF653" i="14659"/>
  <c r="AG653" i="14659"/>
  <c r="AH653" i="14659"/>
  <c r="AI653" i="14659"/>
  <c r="AJ653" i="14659"/>
  <c r="AA654" i="14659"/>
  <c r="AB654" i="14659"/>
  <c r="AC654" i="14659"/>
  <c r="AD654" i="14659"/>
  <c r="AE654" i="14659"/>
  <c r="AF654" i="14659"/>
  <c r="AG654" i="14659"/>
  <c r="AH654" i="14659"/>
  <c r="AI654" i="14659"/>
  <c r="AJ654" i="14659"/>
  <c r="AA655" i="14659"/>
  <c r="AB655" i="14659"/>
  <c r="AC655" i="14659"/>
  <c r="AD655" i="14659"/>
  <c r="AE655" i="14659"/>
  <c r="AF655" i="14659"/>
  <c r="AG655" i="14659"/>
  <c r="AH655" i="14659"/>
  <c r="AI655" i="14659"/>
  <c r="AJ655" i="14659"/>
  <c r="AA656" i="14659"/>
  <c r="AB656" i="14659"/>
  <c r="AC656" i="14659"/>
  <c r="AD656" i="14659"/>
  <c r="AE656" i="14659"/>
  <c r="AF656" i="14659"/>
  <c r="AG656" i="14659"/>
  <c r="AH656" i="14659"/>
  <c r="AI656" i="14659"/>
  <c r="AJ656" i="14659"/>
  <c r="AA657" i="14659"/>
  <c r="AB657" i="14659"/>
  <c r="AC657" i="14659"/>
  <c r="AD657" i="14659"/>
  <c r="AE657" i="14659"/>
  <c r="AF657" i="14659"/>
  <c r="AG657" i="14659"/>
  <c r="AH657" i="14659"/>
  <c r="AI657" i="14659"/>
  <c r="AJ657" i="14659"/>
  <c r="AA658" i="14659"/>
  <c r="AB658" i="14659"/>
  <c r="AC658" i="14659"/>
  <c r="AD658" i="14659"/>
  <c r="AE658" i="14659"/>
  <c r="AF658" i="14659"/>
  <c r="AG658" i="14659"/>
  <c r="AH658" i="14659"/>
  <c r="AI658" i="14659"/>
  <c r="AJ658" i="14659"/>
  <c r="AA659" i="14659"/>
  <c r="AB659" i="14659"/>
  <c r="AC659" i="14659"/>
  <c r="AD659" i="14659"/>
  <c r="AE659" i="14659"/>
  <c r="AF659" i="14659"/>
  <c r="AG659" i="14659"/>
  <c r="AH659" i="14659"/>
  <c r="AI659" i="14659"/>
  <c r="AJ659" i="14659"/>
  <c r="AA660" i="14659"/>
  <c r="AB660" i="14659"/>
  <c r="AC660" i="14659"/>
  <c r="AD660" i="14659"/>
  <c r="AE660" i="14659"/>
  <c r="AF660" i="14659"/>
  <c r="AG660" i="14659"/>
  <c r="AH660" i="14659"/>
  <c r="AI660" i="14659"/>
  <c r="AJ660" i="14659"/>
  <c r="AA661" i="14659"/>
  <c r="AB661" i="14659"/>
  <c r="AC661" i="14659"/>
  <c r="AD661" i="14659"/>
  <c r="AE661" i="14659"/>
  <c r="AF661" i="14659"/>
  <c r="AG661" i="14659"/>
  <c r="AH661" i="14659"/>
  <c r="AI661" i="14659"/>
  <c r="AJ661" i="14659"/>
  <c r="AA662" i="14659"/>
  <c r="AB662" i="14659"/>
  <c r="AC662" i="14659"/>
  <c r="AD662" i="14659"/>
  <c r="AE662" i="14659"/>
  <c r="AF662" i="14659"/>
  <c r="AG662" i="14659"/>
  <c r="AH662" i="14659"/>
  <c r="AI662" i="14659"/>
  <c r="AJ662" i="14659"/>
  <c r="AA663" i="14659"/>
  <c r="AB663" i="14659"/>
  <c r="AC663" i="14659"/>
  <c r="AD663" i="14659"/>
  <c r="AE663" i="14659"/>
  <c r="AF663" i="14659"/>
  <c r="AG663" i="14659"/>
  <c r="AH663" i="14659"/>
  <c r="AI663" i="14659"/>
  <c r="AJ663" i="14659"/>
  <c r="AA664" i="14659"/>
  <c r="AB664" i="14659"/>
  <c r="AC664" i="14659"/>
  <c r="AD664" i="14659"/>
  <c r="AE664" i="14659"/>
  <c r="AF664" i="14659"/>
  <c r="AG664" i="14659"/>
  <c r="AH664" i="14659"/>
  <c r="AI664" i="14659"/>
  <c r="AJ664" i="14659"/>
  <c r="AA665" i="14659"/>
  <c r="AB665" i="14659"/>
  <c r="AC665" i="14659"/>
  <c r="AD665" i="14659"/>
  <c r="AE665" i="14659"/>
  <c r="AF665" i="14659"/>
  <c r="AG665" i="14659"/>
  <c r="AH665" i="14659"/>
  <c r="AI665" i="14659"/>
  <c r="AJ665" i="14659"/>
  <c r="AA666" i="14659"/>
  <c r="AB666" i="14659"/>
  <c r="AC666" i="14659"/>
  <c r="AD666" i="14659"/>
  <c r="AE666" i="14659"/>
  <c r="AF666" i="14659"/>
  <c r="AG666" i="14659"/>
  <c r="AH666" i="14659"/>
  <c r="AI666" i="14659"/>
  <c r="AJ666" i="14659"/>
  <c r="AA667" i="14659"/>
  <c r="AB667" i="14659"/>
  <c r="AC667" i="14659"/>
  <c r="AD667" i="14659"/>
  <c r="AE667" i="14659"/>
  <c r="AF667" i="14659"/>
  <c r="AG667" i="14659"/>
  <c r="AH667" i="14659"/>
  <c r="AI667" i="14659"/>
  <c r="AJ667" i="14659"/>
  <c r="AA668" i="14659"/>
  <c r="AB668" i="14659"/>
  <c r="AC668" i="14659"/>
  <c r="AD668" i="14659"/>
  <c r="AE668" i="14659"/>
  <c r="AF668" i="14659"/>
  <c r="AG668" i="14659"/>
  <c r="AH668" i="14659"/>
  <c r="AI668" i="14659"/>
  <c r="AJ668" i="14659"/>
  <c r="AA669" i="14659"/>
  <c r="AB669" i="14659"/>
  <c r="AC669" i="14659"/>
  <c r="AD669" i="14659"/>
  <c r="AE669" i="14659"/>
  <c r="AF669" i="14659"/>
  <c r="AG669" i="14659"/>
  <c r="AH669" i="14659"/>
  <c r="AI669" i="14659"/>
  <c r="AJ669" i="14659"/>
  <c r="AA670" i="14659"/>
  <c r="AB670" i="14659"/>
  <c r="AC670" i="14659"/>
  <c r="AD670" i="14659"/>
  <c r="AE670" i="14659"/>
  <c r="AF670" i="14659"/>
  <c r="AG670" i="14659"/>
  <c r="AH670" i="14659"/>
  <c r="AI670" i="14659"/>
  <c r="AJ670" i="14659"/>
  <c r="AA671" i="14659"/>
  <c r="AB671" i="14659"/>
  <c r="AC671" i="14659"/>
  <c r="AD671" i="14659"/>
  <c r="AE671" i="14659"/>
  <c r="AF671" i="14659"/>
  <c r="AG671" i="14659"/>
  <c r="AH671" i="14659"/>
  <c r="AI671" i="14659"/>
  <c r="AJ671" i="14659"/>
  <c r="AA672" i="14659"/>
  <c r="AB672" i="14659"/>
  <c r="AC672" i="14659"/>
  <c r="AD672" i="14659"/>
  <c r="AE672" i="14659"/>
  <c r="AF672" i="14659"/>
  <c r="AG672" i="14659"/>
  <c r="AH672" i="14659"/>
  <c r="AI672" i="14659"/>
  <c r="AJ672" i="14659"/>
  <c r="AA673" i="14659"/>
  <c r="AB673" i="14659"/>
  <c r="AC673" i="14659"/>
  <c r="AD673" i="14659"/>
  <c r="AE673" i="14659"/>
  <c r="AF673" i="14659"/>
  <c r="AG673" i="14659"/>
  <c r="AH673" i="14659"/>
  <c r="AI673" i="14659"/>
  <c r="AJ673" i="14659"/>
  <c r="AA674" i="14659"/>
  <c r="AB674" i="14659"/>
  <c r="AC674" i="14659"/>
  <c r="AD674" i="14659"/>
  <c r="AE674" i="14659"/>
  <c r="AF674" i="14659"/>
  <c r="AG674" i="14659"/>
  <c r="AH674" i="14659"/>
  <c r="AI674" i="14659"/>
  <c r="AJ674" i="14659"/>
  <c r="AA675" i="14659"/>
  <c r="AB675" i="14659"/>
  <c r="AC675" i="14659"/>
  <c r="AD675" i="14659"/>
  <c r="AE675" i="14659"/>
  <c r="AF675" i="14659"/>
  <c r="AG675" i="14659"/>
  <c r="AH675" i="14659"/>
  <c r="AI675" i="14659"/>
  <c r="AJ675" i="14659"/>
  <c r="AA676" i="14659"/>
  <c r="AB676" i="14659"/>
  <c r="AC676" i="14659"/>
  <c r="AD676" i="14659"/>
  <c r="AE676" i="14659"/>
  <c r="AF676" i="14659"/>
  <c r="AG676" i="14659"/>
  <c r="AH676" i="14659"/>
  <c r="AI676" i="14659"/>
  <c r="AJ676" i="14659"/>
  <c r="AA677" i="14659"/>
  <c r="AB677" i="14659"/>
  <c r="AC677" i="14659"/>
  <c r="AD677" i="14659"/>
  <c r="AE677" i="14659"/>
  <c r="AF677" i="14659"/>
  <c r="AG677" i="14659"/>
  <c r="AH677" i="14659"/>
  <c r="AI677" i="14659"/>
  <c r="AJ677" i="14659"/>
  <c r="AA678" i="14659"/>
  <c r="AB678" i="14659"/>
  <c r="AC678" i="14659"/>
  <c r="AD678" i="14659"/>
  <c r="AE678" i="14659"/>
  <c r="AF678" i="14659"/>
  <c r="AG678" i="14659"/>
  <c r="AH678" i="14659"/>
  <c r="AI678" i="14659"/>
  <c r="AJ678" i="14659"/>
  <c r="AA679" i="14659"/>
  <c r="AB679" i="14659"/>
  <c r="AC679" i="14659"/>
  <c r="AD679" i="14659"/>
  <c r="AE679" i="14659"/>
  <c r="AF679" i="14659"/>
  <c r="AG679" i="14659"/>
  <c r="AH679" i="14659"/>
  <c r="AI679" i="14659"/>
  <c r="AJ679" i="14659"/>
  <c r="AA680" i="14659"/>
  <c r="AB680" i="14659"/>
  <c r="AC680" i="14659"/>
  <c r="AD680" i="14659"/>
  <c r="AE680" i="14659"/>
  <c r="AF680" i="14659"/>
  <c r="AG680" i="14659"/>
  <c r="AH680" i="14659"/>
  <c r="AI680" i="14659"/>
  <c r="AJ680" i="14659"/>
  <c r="AA681" i="14659"/>
  <c r="AB681" i="14659"/>
  <c r="AC681" i="14659"/>
  <c r="AD681" i="14659"/>
  <c r="AE681" i="14659"/>
  <c r="AF681" i="14659"/>
  <c r="AG681" i="14659"/>
  <c r="AH681" i="14659"/>
  <c r="AI681" i="14659"/>
  <c r="AJ681" i="14659"/>
  <c r="AA682" i="14659"/>
  <c r="AB682" i="14659"/>
  <c r="AC682" i="14659"/>
  <c r="AD682" i="14659"/>
  <c r="AE682" i="14659"/>
  <c r="AF682" i="14659"/>
  <c r="AG682" i="14659"/>
  <c r="AH682" i="14659"/>
  <c r="AI682" i="14659"/>
  <c r="AJ682" i="14659"/>
  <c r="AA683" i="14659"/>
  <c r="AB683" i="14659"/>
  <c r="AC683" i="14659"/>
  <c r="AD683" i="14659"/>
  <c r="AE683" i="14659"/>
  <c r="AF683" i="14659"/>
  <c r="AG683" i="14659"/>
  <c r="AH683" i="14659"/>
  <c r="AI683" i="14659"/>
  <c r="AJ683" i="14659"/>
  <c r="AA684" i="14659"/>
  <c r="AB684" i="14659"/>
  <c r="AC684" i="14659"/>
  <c r="AD684" i="14659"/>
  <c r="AE684" i="14659"/>
  <c r="AF684" i="14659"/>
  <c r="AG684" i="14659"/>
  <c r="AH684" i="14659"/>
  <c r="AI684" i="14659"/>
  <c r="AJ684" i="14659"/>
  <c r="AA685" i="14659"/>
  <c r="AB685" i="14659"/>
  <c r="AC685" i="14659"/>
  <c r="AD685" i="14659"/>
  <c r="AE685" i="14659"/>
  <c r="AF685" i="14659"/>
  <c r="AG685" i="14659"/>
  <c r="AH685" i="14659"/>
  <c r="AI685" i="14659"/>
  <c r="AJ685" i="14659"/>
  <c r="AA686" i="14659"/>
  <c r="AB686" i="14659"/>
  <c r="AC686" i="14659"/>
  <c r="AD686" i="14659"/>
  <c r="AE686" i="14659"/>
  <c r="AF686" i="14659"/>
  <c r="AG686" i="14659"/>
  <c r="AH686" i="14659"/>
  <c r="AI686" i="14659"/>
  <c r="AJ686" i="14659"/>
  <c r="AA687" i="14659"/>
  <c r="AB687" i="14659"/>
  <c r="AC687" i="14659"/>
  <c r="AD687" i="14659"/>
  <c r="AE687" i="14659"/>
  <c r="AF687" i="14659"/>
  <c r="AG687" i="14659"/>
  <c r="AH687" i="14659"/>
  <c r="AI687" i="14659"/>
  <c r="AJ687" i="14659"/>
  <c r="AA688" i="14659"/>
  <c r="AB688" i="14659"/>
  <c r="AC688" i="14659"/>
  <c r="AD688" i="14659"/>
  <c r="AE688" i="14659"/>
  <c r="AF688" i="14659"/>
  <c r="AG688" i="14659"/>
  <c r="AH688" i="14659"/>
  <c r="AI688" i="14659"/>
  <c r="AJ688" i="14659"/>
  <c r="AA689" i="14659"/>
  <c r="AB689" i="14659"/>
  <c r="AC689" i="14659"/>
  <c r="AD689" i="14659"/>
  <c r="AE689" i="14659"/>
  <c r="AF689" i="14659"/>
  <c r="AG689" i="14659"/>
  <c r="AH689" i="14659"/>
  <c r="AI689" i="14659"/>
  <c r="AJ689" i="14659"/>
  <c r="AA690" i="14659"/>
  <c r="AB690" i="14659"/>
  <c r="AC690" i="14659"/>
  <c r="AD690" i="14659"/>
  <c r="AE690" i="14659"/>
  <c r="AF690" i="14659"/>
  <c r="AG690" i="14659"/>
  <c r="AH690" i="14659"/>
  <c r="AI690" i="14659"/>
  <c r="AJ690" i="14659"/>
  <c r="AA691" i="14659"/>
  <c r="AB691" i="14659"/>
  <c r="AC691" i="14659"/>
  <c r="AD691" i="14659"/>
  <c r="AE691" i="14659"/>
  <c r="AF691" i="14659"/>
  <c r="AG691" i="14659"/>
  <c r="AH691" i="14659"/>
  <c r="AI691" i="14659"/>
  <c r="AJ691" i="14659"/>
  <c r="AA692" i="14659"/>
  <c r="AB692" i="14659"/>
  <c r="AC692" i="14659"/>
  <c r="AD692" i="14659"/>
  <c r="AE692" i="14659"/>
  <c r="AF692" i="14659"/>
  <c r="AG692" i="14659"/>
  <c r="AH692" i="14659"/>
  <c r="AI692" i="14659"/>
  <c r="AJ692" i="14659"/>
  <c r="AA693" i="14659"/>
  <c r="AB693" i="14659"/>
  <c r="AC693" i="14659"/>
  <c r="AD693" i="14659"/>
  <c r="AE693" i="14659"/>
  <c r="AF693" i="14659"/>
  <c r="AG693" i="14659"/>
  <c r="AH693" i="14659"/>
  <c r="AI693" i="14659"/>
  <c r="AJ693" i="14659"/>
  <c r="AA694" i="14659"/>
  <c r="AB694" i="14659"/>
  <c r="AC694" i="14659"/>
  <c r="AD694" i="14659"/>
  <c r="AE694" i="14659"/>
  <c r="AF694" i="14659"/>
  <c r="AG694" i="14659"/>
  <c r="AH694" i="14659"/>
  <c r="AI694" i="14659"/>
  <c r="AJ694" i="14659"/>
  <c r="AA695" i="14659"/>
  <c r="AB695" i="14659"/>
  <c r="AC695" i="14659"/>
  <c r="AD695" i="14659"/>
  <c r="AE695" i="14659"/>
  <c r="AF695" i="14659"/>
  <c r="AG695" i="14659"/>
  <c r="AH695" i="14659"/>
  <c r="AI695" i="14659"/>
  <c r="AJ695" i="14659"/>
  <c r="AA696" i="14659"/>
  <c r="AB696" i="14659"/>
  <c r="AC696" i="14659"/>
  <c r="AD696" i="14659"/>
  <c r="AE696" i="14659"/>
  <c r="AF696" i="14659"/>
  <c r="AG696" i="14659"/>
  <c r="AH696" i="14659"/>
  <c r="AI696" i="14659"/>
  <c r="AJ696" i="14659"/>
  <c r="AA697" i="14659"/>
  <c r="AB697" i="14659"/>
  <c r="AC697" i="14659"/>
  <c r="AD697" i="14659"/>
  <c r="AE697" i="14659"/>
  <c r="AF697" i="14659"/>
  <c r="AG697" i="14659"/>
  <c r="AH697" i="14659"/>
  <c r="AI697" i="14659"/>
  <c r="AJ697" i="14659"/>
  <c r="AA698" i="14659"/>
  <c r="AB698" i="14659"/>
  <c r="AC698" i="14659"/>
  <c r="AD698" i="14659"/>
  <c r="AE698" i="14659"/>
  <c r="AF698" i="14659"/>
  <c r="AG698" i="14659"/>
  <c r="AH698" i="14659"/>
  <c r="AI698" i="14659"/>
  <c r="AJ698" i="14659"/>
  <c r="AA699" i="14659"/>
  <c r="AB699" i="14659"/>
  <c r="AC699" i="14659"/>
  <c r="AD699" i="14659"/>
  <c r="AE699" i="14659"/>
  <c r="AF699" i="14659"/>
  <c r="AG699" i="14659"/>
  <c r="AH699" i="14659"/>
  <c r="AI699" i="14659"/>
  <c r="AJ699" i="14659"/>
  <c r="AA700" i="14659"/>
  <c r="AB700" i="14659"/>
  <c r="AC700" i="14659"/>
  <c r="AD700" i="14659"/>
  <c r="AE700" i="14659"/>
  <c r="AF700" i="14659"/>
  <c r="AG700" i="14659"/>
  <c r="AH700" i="14659"/>
  <c r="AI700" i="14659"/>
  <c r="AJ700" i="14659"/>
  <c r="AA701" i="14659"/>
  <c r="AB701" i="14659"/>
  <c r="AC701" i="14659"/>
  <c r="AD701" i="14659"/>
  <c r="AE701" i="14659"/>
  <c r="AF701" i="14659"/>
  <c r="AG701" i="14659"/>
  <c r="AH701" i="14659"/>
  <c r="AI701" i="14659"/>
  <c r="AJ701" i="14659"/>
  <c r="AA702" i="14659"/>
  <c r="AB702" i="14659"/>
  <c r="AC702" i="14659"/>
  <c r="AD702" i="14659"/>
  <c r="AE702" i="14659"/>
  <c r="AF702" i="14659"/>
  <c r="AG702" i="14659"/>
  <c r="AH702" i="14659"/>
  <c r="AI702" i="14659"/>
  <c r="AJ702" i="14659"/>
  <c r="AA703" i="14659"/>
  <c r="AB703" i="14659"/>
  <c r="AC703" i="14659"/>
  <c r="AD703" i="14659"/>
  <c r="AE703" i="14659"/>
  <c r="AF703" i="14659"/>
  <c r="AG703" i="14659"/>
  <c r="AH703" i="14659"/>
  <c r="AI703" i="14659"/>
  <c r="AJ703" i="14659"/>
  <c r="AA704" i="14659"/>
  <c r="AB704" i="14659"/>
  <c r="AC704" i="14659"/>
  <c r="AD704" i="14659"/>
  <c r="AE704" i="14659"/>
  <c r="AF704" i="14659"/>
  <c r="AG704" i="14659"/>
  <c r="AH704" i="14659"/>
  <c r="AI704" i="14659"/>
  <c r="AJ704" i="14659"/>
  <c r="AA705" i="14659"/>
  <c r="AB705" i="14659"/>
  <c r="AC705" i="14659"/>
  <c r="AD705" i="14659"/>
  <c r="AE705" i="14659"/>
  <c r="AF705" i="14659"/>
  <c r="AG705" i="14659"/>
  <c r="AH705" i="14659"/>
  <c r="AI705" i="14659"/>
  <c r="AJ705" i="14659"/>
  <c r="AA706" i="14659"/>
  <c r="AB706" i="14659"/>
  <c r="AC706" i="14659"/>
  <c r="AD706" i="14659"/>
  <c r="AE706" i="14659"/>
  <c r="AF706" i="14659"/>
  <c r="AG706" i="14659"/>
  <c r="AH706" i="14659"/>
  <c r="AI706" i="14659"/>
  <c r="AJ706" i="14659"/>
  <c r="AA707" i="14659"/>
  <c r="AB707" i="14659"/>
  <c r="AC707" i="14659"/>
  <c r="AD707" i="14659"/>
  <c r="AE707" i="14659"/>
  <c r="AF707" i="14659"/>
  <c r="AG707" i="14659"/>
  <c r="AH707" i="14659"/>
  <c r="AI707" i="14659"/>
  <c r="AJ707" i="14659"/>
  <c r="AA708" i="14659"/>
  <c r="AB708" i="14659"/>
  <c r="AC708" i="14659"/>
  <c r="AD708" i="14659"/>
  <c r="AE708" i="14659"/>
  <c r="AF708" i="14659"/>
  <c r="AG708" i="14659"/>
  <c r="AH708" i="14659"/>
  <c r="AI708" i="14659"/>
  <c r="AJ708" i="14659"/>
  <c r="AA709" i="14659"/>
  <c r="AB709" i="14659"/>
  <c r="AC709" i="14659"/>
  <c r="AD709" i="14659"/>
  <c r="AE709" i="14659"/>
  <c r="AF709" i="14659"/>
  <c r="AG709" i="14659"/>
  <c r="AH709" i="14659"/>
  <c r="AI709" i="14659"/>
  <c r="AJ709" i="14659"/>
  <c r="AA710" i="14659"/>
  <c r="AB710" i="14659"/>
  <c r="AC710" i="14659"/>
  <c r="AD710" i="14659"/>
  <c r="AE710" i="14659"/>
  <c r="AF710" i="14659"/>
  <c r="AG710" i="14659"/>
  <c r="AH710" i="14659"/>
  <c r="AI710" i="14659"/>
  <c r="AJ710" i="14659"/>
  <c r="AA711" i="14659"/>
  <c r="AB711" i="14659"/>
  <c r="AC711" i="14659"/>
  <c r="AD711" i="14659"/>
  <c r="AE711" i="14659"/>
  <c r="AF711" i="14659"/>
  <c r="AG711" i="14659"/>
  <c r="AH711" i="14659"/>
  <c r="AI711" i="14659"/>
  <c r="AJ711" i="14659"/>
  <c r="AA712" i="14659"/>
  <c r="AB712" i="14659"/>
  <c r="AC712" i="14659"/>
  <c r="AD712" i="14659"/>
  <c r="AE712" i="14659"/>
  <c r="AF712" i="14659"/>
  <c r="AG712" i="14659"/>
  <c r="AH712" i="14659"/>
  <c r="AI712" i="14659"/>
  <c r="AJ712" i="14659"/>
  <c r="AA713" i="14659"/>
  <c r="AB713" i="14659"/>
  <c r="AC713" i="14659"/>
  <c r="AD713" i="14659"/>
  <c r="AE713" i="14659"/>
  <c r="AF713" i="14659"/>
  <c r="AG713" i="14659"/>
  <c r="AH713" i="14659"/>
  <c r="AI713" i="14659"/>
  <c r="AJ713" i="14659"/>
  <c r="AA714" i="14659"/>
  <c r="AB714" i="14659"/>
  <c r="AC714" i="14659"/>
  <c r="AD714" i="14659"/>
  <c r="AE714" i="14659"/>
  <c r="AF714" i="14659"/>
  <c r="AG714" i="14659"/>
  <c r="AH714" i="14659"/>
  <c r="AI714" i="14659"/>
  <c r="AJ714" i="14659"/>
  <c r="AA715" i="14659"/>
  <c r="AB715" i="14659"/>
  <c r="AC715" i="14659"/>
  <c r="AD715" i="14659"/>
  <c r="AE715" i="14659"/>
  <c r="AF715" i="14659"/>
  <c r="AG715" i="14659"/>
  <c r="AH715" i="14659"/>
  <c r="AI715" i="14659"/>
  <c r="AJ715" i="14659"/>
  <c r="AA716" i="14659"/>
  <c r="AB716" i="14659"/>
  <c r="AC716" i="14659"/>
  <c r="AD716" i="14659"/>
  <c r="AE716" i="14659"/>
  <c r="AF716" i="14659"/>
  <c r="AG716" i="14659"/>
  <c r="AH716" i="14659"/>
  <c r="AI716" i="14659"/>
  <c r="AJ716" i="14659"/>
  <c r="AA717" i="14659"/>
  <c r="AB717" i="14659"/>
  <c r="AC717" i="14659"/>
  <c r="AD717" i="14659"/>
  <c r="AE717" i="14659"/>
  <c r="AF717" i="14659"/>
  <c r="AG717" i="14659"/>
  <c r="AH717" i="14659"/>
  <c r="AI717" i="14659"/>
  <c r="AJ717" i="14659"/>
  <c r="AA718" i="14659"/>
  <c r="AB718" i="14659"/>
  <c r="AC718" i="14659"/>
  <c r="AD718" i="14659"/>
  <c r="AE718" i="14659"/>
  <c r="AF718" i="14659"/>
  <c r="AG718" i="14659"/>
  <c r="AH718" i="14659"/>
  <c r="AI718" i="14659"/>
  <c r="AJ718" i="14659"/>
  <c r="AA719" i="14659"/>
  <c r="AB719" i="14659"/>
  <c r="AC719" i="14659"/>
  <c r="AD719" i="14659"/>
  <c r="AE719" i="14659"/>
  <c r="AF719" i="14659"/>
  <c r="AG719" i="14659"/>
  <c r="AH719" i="14659"/>
  <c r="AI719" i="14659"/>
  <c r="AJ719" i="14659"/>
  <c r="AA720" i="14659"/>
  <c r="AB720" i="14659"/>
  <c r="AC720" i="14659"/>
  <c r="AD720" i="14659"/>
  <c r="AE720" i="14659"/>
  <c r="AF720" i="14659"/>
  <c r="AG720" i="14659"/>
  <c r="AH720" i="14659"/>
  <c r="AI720" i="14659"/>
  <c r="AJ720" i="14659"/>
  <c r="AA721" i="14659"/>
  <c r="AB721" i="14659"/>
  <c r="AC721" i="14659"/>
  <c r="AD721" i="14659"/>
  <c r="AE721" i="14659"/>
  <c r="AF721" i="14659"/>
  <c r="AG721" i="14659"/>
  <c r="AH721" i="14659"/>
  <c r="AI721" i="14659"/>
  <c r="AJ721" i="14659"/>
  <c r="AA722" i="14659"/>
  <c r="AB722" i="14659"/>
  <c r="AC722" i="14659"/>
  <c r="AD722" i="14659"/>
  <c r="AE722" i="14659"/>
  <c r="AF722" i="14659"/>
  <c r="AG722" i="14659"/>
  <c r="AH722" i="14659"/>
  <c r="AI722" i="14659"/>
  <c r="AJ722" i="14659"/>
  <c r="AA723" i="14659"/>
  <c r="AB723" i="14659"/>
  <c r="AC723" i="14659"/>
  <c r="AD723" i="14659"/>
  <c r="AE723" i="14659"/>
  <c r="AF723" i="14659"/>
  <c r="AG723" i="14659"/>
  <c r="AH723" i="14659"/>
  <c r="AI723" i="14659"/>
  <c r="AJ723" i="14659"/>
  <c r="AA724" i="14659"/>
  <c r="AB724" i="14659"/>
  <c r="AC724" i="14659"/>
  <c r="AD724" i="14659"/>
  <c r="AE724" i="14659"/>
  <c r="AF724" i="14659"/>
  <c r="AG724" i="14659"/>
  <c r="AH724" i="14659"/>
  <c r="AI724" i="14659"/>
  <c r="AJ724" i="14659"/>
  <c r="AA725" i="14659"/>
  <c r="AB725" i="14659"/>
  <c r="AC725" i="14659"/>
  <c r="AD725" i="14659"/>
  <c r="AE725" i="14659"/>
  <c r="AF725" i="14659"/>
  <c r="AG725" i="14659"/>
  <c r="AH725" i="14659"/>
  <c r="AI725" i="14659"/>
  <c r="AJ725" i="14659"/>
  <c r="AA726" i="14659"/>
  <c r="AB726" i="14659"/>
  <c r="AC726" i="14659"/>
  <c r="AD726" i="14659"/>
  <c r="AE726" i="14659"/>
  <c r="AF726" i="14659"/>
  <c r="AG726" i="14659"/>
  <c r="AH726" i="14659"/>
  <c r="AI726" i="14659"/>
  <c r="AJ726" i="14659"/>
  <c r="AA727" i="14659"/>
  <c r="AB727" i="14659"/>
  <c r="AC727" i="14659"/>
  <c r="AD727" i="14659"/>
  <c r="AE727" i="14659"/>
  <c r="AF727" i="14659"/>
  <c r="AG727" i="14659"/>
  <c r="AH727" i="14659"/>
  <c r="AI727" i="14659"/>
  <c r="AJ727" i="14659"/>
  <c r="AA728" i="14659"/>
  <c r="AB728" i="14659"/>
  <c r="AC728" i="14659"/>
  <c r="AD728" i="14659"/>
  <c r="AE728" i="14659"/>
  <c r="AF728" i="14659"/>
  <c r="AG728" i="14659"/>
  <c r="AH728" i="14659"/>
  <c r="AI728" i="14659"/>
  <c r="AJ728" i="14659"/>
  <c r="AA729" i="14659"/>
  <c r="AB729" i="14659"/>
  <c r="AC729" i="14659"/>
  <c r="AD729" i="14659"/>
  <c r="AE729" i="14659"/>
  <c r="AF729" i="14659"/>
  <c r="AG729" i="14659"/>
  <c r="AH729" i="14659"/>
  <c r="AI729" i="14659"/>
  <c r="AJ729" i="14659"/>
  <c r="AA730" i="14659"/>
  <c r="AB730" i="14659"/>
  <c r="AC730" i="14659"/>
  <c r="AD730" i="14659"/>
  <c r="AE730" i="14659"/>
  <c r="AF730" i="14659"/>
  <c r="AG730" i="14659"/>
  <c r="AH730" i="14659"/>
  <c r="AI730" i="14659"/>
  <c r="AJ730" i="14659"/>
  <c r="AA731" i="14659"/>
  <c r="AB731" i="14659"/>
  <c r="AC731" i="14659"/>
  <c r="AD731" i="14659"/>
  <c r="AE731" i="14659"/>
  <c r="AF731" i="14659"/>
  <c r="AG731" i="14659"/>
  <c r="AH731" i="14659"/>
  <c r="AI731" i="14659"/>
  <c r="AJ731" i="14659"/>
  <c r="AA732" i="14659"/>
  <c r="AB732" i="14659"/>
  <c r="AC732" i="14659"/>
  <c r="AD732" i="14659"/>
  <c r="AE732" i="14659"/>
  <c r="AF732" i="14659"/>
  <c r="AG732" i="14659"/>
  <c r="AH732" i="14659"/>
  <c r="AI732" i="14659"/>
  <c r="AJ732" i="14659"/>
  <c r="AA733" i="14659"/>
  <c r="AB733" i="14659"/>
  <c r="AC733" i="14659"/>
  <c r="AD733" i="14659"/>
  <c r="AE733" i="14659"/>
  <c r="AF733" i="14659"/>
  <c r="AG733" i="14659"/>
  <c r="AH733" i="14659"/>
  <c r="AI733" i="14659"/>
  <c r="AJ733" i="14659"/>
  <c r="AA734" i="14659"/>
  <c r="AB734" i="14659"/>
  <c r="AC734" i="14659"/>
  <c r="AD734" i="14659"/>
  <c r="AE734" i="14659"/>
  <c r="AF734" i="14659"/>
  <c r="AG734" i="14659"/>
  <c r="AH734" i="14659"/>
  <c r="AI734" i="14659"/>
  <c r="AJ734" i="14659"/>
  <c r="AA735" i="14659"/>
  <c r="AB735" i="14659"/>
  <c r="AC735" i="14659"/>
  <c r="AD735" i="14659"/>
  <c r="AE735" i="14659"/>
  <c r="AF735" i="14659"/>
  <c r="AG735" i="14659"/>
  <c r="AH735" i="14659"/>
  <c r="AI735" i="14659"/>
  <c r="AJ735" i="14659"/>
  <c r="AA736" i="14659"/>
  <c r="AB736" i="14659"/>
  <c r="AC736" i="14659"/>
  <c r="AD736" i="14659"/>
  <c r="AE736" i="14659"/>
  <c r="AF736" i="14659"/>
  <c r="AG736" i="14659"/>
  <c r="AH736" i="14659"/>
  <c r="AI736" i="14659"/>
  <c r="AJ736" i="14659"/>
  <c r="AA737" i="14659"/>
  <c r="AB737" i="14659"/>
  <c r="AC737" i="14659"/>
  <c r="AD737" i="14659"/>
  <c r="AE737" i="14659"/>
  <c r="AF737" i="14659"/>
  <c r="AG737" i="14659"/>
  <c r="AH737" i="14659"/>
  <c r="AI737" i="14659"/>
  <c r="AJ737" i="14659"/>
  <c r="AA738" i="14659"/>
  <c r="AB738" i="14659"/>
  <c r="AC738" i="14659"/>
  <c r="AD738" i="14659"/>
  <c r="AE738" i="14659"/>
  <c r="AF738" i="14659"/>
  <c r="AG738" i="14659"/>
  <c r="AH738" i="14659"/>
  <c r="AI738" i="14659"/>
  <c r="AJ738" i="14659"/>
  <c r="AA739" i="14659"/>
  <c r="AB739" i="14659"/>
  <c r="AC739" i="14659"/>
  <c r="AD739" i="14659"/>
  <c r="AE739" i="14659"/>
  <c r="AF739" i="14659"/>
  <c r="AG739" i="14659"/>
  <c r="AH739" i="14659"/>
  <c r="AI739" i="14659"/>
  <c r="AJ739" i="14659"/>
  <c r="AA740" i="14659"/>
  <c r="AB740" i="14659"/>
  <c r="AC740" i="14659"/>
  <c r="AD740" i="14659"/>
  <c r="AE740" i="14659"/>
  <c r="AF740" i="14659"/>
  <c r="AG740" i="14659"/>
  <c r="AH740" i="14659"/>
  <c r="AI740" i="14659"/>
  <c r="AJ740" i="14659"/>
  <c r="AA741" i="14659"/>
  <c r="AB741" i="14659"/>
  <c r="AC741" i="14659"/>
  <c r="AD741" i="14659"/>
  <c r="AE741" i="14659"/>
  <c r="AF741" i="14659"/>
  <c r="AG741" i="14659"/>
  <c r="AH741" i="14659"/>
  <c r="AI741" i="14659"/>
  <c r="AJ741" i="14659"/>
  <c r="AA742" i="14659"/>
  <c r="AB742" i="14659"/>
  <c r="AC742" i="14659"/>
  <c r="AD742" i="14659"/>
  <c r="AE742" i="14659"/>
  <c r="AF742" i="14659"/>
  <c r="AG742" i="14659"/>
  <c r="AH742" i="14659"/>
  <c r="AI742" i="14659"/>
  <c r="AJ742" i="14659"/>
  <c r="AA743" i="14659"/>
  <c r="AB743" i="14659"/>
  <c r="AC743" i="14659"/>
  <c r="AD743" i="14659"/>
  <c r="AE743" i="14659"/>
  <c r="AF743" i="14659"/>
  <c r="AG743" i="14659"/>
  <c r="AH743" i="14659"/>
  <c r="AI743" i="14659"/>
  <c r="AJ743" i="14659"/>
  <c r="AA744" i="14659"/>
  <c r="AB744" i="14659"/>
  <c r="AC744" i="14659"/>
  <c r="AD744" i="14659"/>
  <c r="AE744" i="14659"/>
  <c r="AF744" i="14659"/>
  <c r="AG744" i="14659"/>
  <c r="AH744" i="14659"/>
  <c r="AI744" i="14659"/>
  <c r="AJ744" i="14659"/>
  <c r="AA745" i="14659"/>
  <c r="AB745" i="14659"/>
  <c r="AC745" i="14659"/>
  <c r="AD745" i="14659"/>
  <c r="AE745" i="14659"/>
  <c r="AF745" i="14659"/>
  <c r="AG745" i="14659"/>
  <c r="AH745" i="14659"/>
  <c r="AI745" i="14659"/>
  <c r="AJ745" i="14659"/>
  <c r="AA746" i="14659"/>
  <c r="AB746" i="14659"/>
  <c r="AC746" i="14659"/>
  <c r="AD746" i="14659"/>
  <c r="AE746" i="14659"/>
  <c r="AF746" i="14659"/>
  <c r="AG746" i="14659"/>
  <c r="AH746" i="14659"/>
  <c r="AI746" i="14659"/>
  <c r="AJ746" i="14659"/>
  <c r="AA747" i="14659"/>
  <c r="AB747" i="14659"/>
  <c r="AC747" i="14659"/>
  <c r="AD747" i="14659"/>
  <c r="AE747" i="14659"/>
  <c r="AF747" i="14659"/>
  <c r="AG747" i="14659"/>
  <c r="AH747" i="14659"/>
  <c r="AI747" i="14659"/>
  <c r="AJ747" i="14659"/>
  <c r="AA748" i="14659"/>
  <c r="AB748" i="14659"/>
  <c r="AC748" i="14659"/>
  <c r="AD748" i="14659"/>
  <c r="AE748" i="14659"/>
  <c r="AF748" i="14659"/>
  <c r="AG748" i="14659"/>
  <c r="AH748" i="14659"/>
  <c r="AI748" i="14659"/>
  <c r="AJ748" i="14659"/>
  <c r="AA749" i="14659"/>
  <c r="AB749" i="14659"/>
  <c r="AC749" i="14659"/>
  <c r="AD749" i="14659"/>
  <c r="AE749" i="14659"/>
  <c r="AF749" i="14659"/>
  <c r="AG749" i="14659"/>
  <c r="AH749" i="14659"/>
  <c r="AI749" i="14659"/>
  <c r="AJ749" i="14659"/>
  <c r="AA750" i="14659"/>
  <c r="AB750" i="14659"/>
  <c r="AC750" i="14659"/>
  <c r="AD750" i="14659"/>
  <c r="AE750" i="14659"/>
  <c r="AF750" i="14659"/>
  <c r="AG750" i="14659"/>
  <c r="AH750" i="14659"/>
  <c r="AI750" i="14659"/>
  <c r="AJ750" i="14659"/>
  <c r="AA751" i="14659"/>
  <c r="AB751" i="14659"/>
  <c r="AC751" i="14659"/>
  <c r="AD751" i="14659"/>
  <c r="AE751" i="14659"/>
  <c r="AF751" i="14659"/>
  <c r="AG751" i="14659"/>
  <c r="AH751" i="14659"/>
  <c r="AI751" i="14659"/>
  <c r="AJ751" i="14659"/>
  <c r="AA752" i="14659"/>
  <c r="AB752" i="14659"/>
  <c r="AC752" i="14659"/>
  <c r="AD752" i="14659"/>
  <c r="AE752" i="14659"/>
  <c r="AF752" i="14659"/>
  <c r="AG752" i="14659"/>
  <c r="AH752" i="14659"/>
  <c r="AI752" i="14659"/>
  <c r="AJ752" i="14659"/>
  <c r="AA753" i="14659"/>
  <c r="AB753" i="14659"/>
  <c r="AC753" i="14659"/>
  <c r="AD753" i="14659"/>
  <c r="AE753" i="14659"/>
  <c r="AF753" i="14659"/>
  <c r="AG753" i="14659"/>
  <c r="AH753" i="14659"/>
  <c r="AI753" i="14659"/>
  <c r="AJ753" i="14659"/>
  <c r="AA754" i="14659"/>
  <c r="AB754" i="14659"/>
  <c r="AC754" i="14659"/>
  <c r="AD754" i="14659"/>
  <c r="AE754" i="14659"/>
  <c r="AF754" i="14659"/>
  <c r="AG754" i="14659"/>
  <c r="AH754" i="14659"/>
  <c r="AI754" i="14659"/>
  <c r="AJ754" i="14659"/>
  <c r="AA755" i="14659"/>
  <c r="AB755" i="14659"/>
  <c r="AC755" i="14659"/>
  <c r="AD755" i="14659"/>
  <c r="AE755" i="14659"/>
  <c r="AF755" i="14659"/>
  <c r="AG755" i="14659"/>
  <c r="AH755" i="14659"/>
  <c r="AI755" i="14659"/>
  <c r="AJ755" i="14659"/>
  <c r="AA756" i="14659"/>
  <c r="AB756" i="14659"/>
  <c r="AC756" i="14659"/>
  <c r="AD756" i="14659"/>
  <c r="AE756" i="14659"/>
  <c r="AF756" i="14659"/>
  <c r="AG756" i="14659"/>
  <c r="AH756" i="14659"/>
  <c r="AI756" i="14659"/>
  <c r="AJ756" i="14659"/>
  <c r="AA757" i="14659"/>
  <c r="AB757" i="14659"/>
  <c r="AC757" i="14659"/>
  <c r="AD757" i="14659"/>
  <c r="AE757" i="14659"/>
  <c r="AF757" i="14659"/>
  <c r="AG757" i="14659"/>
  <c r="AH757" i="14659"/>
  <c r="AI757" i="14659"/>
  <c r="AJ757" i="14659"/>
  <c r="AA758" i="14659"/>
  <c r="AB758" i="14659"/>
  <c r="AC758" i="14659"/>
  <c r="AD758" i="14659"/>
  <c r="AE758" i="14659"/>
  <c r="AF758" i="14659"/>
  <c r="AG758" i="14659"/>
  <c r="AH758" i="14659"/>
  <c r="AI758" i="14659"/>
  <c r="AJ758" i="14659"/>
  <c r="AA759" i="14659"/>
  <c r="AB759" i="14659"/>
  <c r="AC759" i="14659"/>
  <c r="AD759" i="14659"/>
  <c r="AE759" i="14659"/>
  <c r="AF759" i="14659"/>
  <c r="AG759" i="14659"/>
  <c r="AH759" i="14659"/>
  <c r="AI759" i="14659"/>
  <c r="AJ759" i="14659"/>
  <c r="AA760" i="14659"/>
  <c r="AB760" i="14659"/>
  <c r="AC760" i="14659"/>
  <c r="AD760" i="14659"/>
  <c r="AE760" i="14659"/>
  <c r="AF760" i="14659"/>
  <c r="AG760" i="14659"/>
  <c r="AH760" i="14659"/>
  <c r="AI760" i="14659"/>
  <c r="AJ760" i="14659"/>
  <c r="AA761" i="14659"/>
  <c r="AB761" i="14659"/>
  <c r="AC761" i="14659"/>
  <c r="AD761" i="14659"/>
  <c r="AE761" i="14659"/>
  <c r="AF761" i="14659"/>
  <c r="AG761" i="14659"/>
  <c r="AH761" i="14659"/>
  <c r="AI761" i="14659"/>
  <c r="AJ761" i="14659"/>
  <c r="AA762" i="14659"/>
  <c r="AB762" i="14659"/>
  <c r="AC762" i="14659"/>
  <c r="AD762" i="14659"/>
  <c r="AE762" i="14659"/>
  <c r="AF762" i="14659"/>
  <c r="AG762" i="14659"/>
  <c r="AH762" i="14659"/>
  <c r="AI762" i="14659"/>
  <c r="AJ762" i="14659"/>
  <c r="AA763" i="14659"/>
  <c r="AB763" i="14659"/>
  <c r="AC763" i="14659"/>
  <c r="AD763" i="14659"/>
  <c r="AE763" i="14659"/>
  <c r="AF763" i="14659"/>
  <c r="AG763" i="14659"/>
  <c r="AH763" i="14659"/>
  <c r="AI763" i="14659"/>
  <c r="AJ763" i="14659"/>
  <c r="AB13" i="14659"/>
  <c r="AC13" i="14659"/>
  <c r="AD13" i="14659"/>
  <c r="AE13" i="14659"/>
  <c r="AF13" i="14659"/>
  <c r="AG13" i="14659"/>
  <c r="AH13" i="14659"/>
  <c r="AI13" i="14659"/>
  <c r="AJ13" i="14659"/>
  <c r="AA13" i="14659"/>
  <c r="G521" i="14664" l="1" a="1"/>
  <c r="G521" i="14664" s="1"/>
  <c r="D521" i="14664" a="1"/>
  <c r="D521" i="14664" s="1"/>
  <c r="C521" i="14664" a="1"/>
  <c r="C521" i="14664" s="1"/>
  <c r="G520" i="14664" a="1"/>
  <c r="G520" i="14664" s="1"/>
  <c r="D520" i="14664" a="1"/>
  <c r="D520" i="14664" s="1"/>
  <c r="C520" i="14664" a="1"/>
  <c r="C520" i="14664" s="1"/>
  <c r="G519" i="14664" a="1"/>
  <c r="G519" i="14664" s="1"/>
  <c r="D519" i="14664" a="1"/>
  <c r="D519" i="14664" s="1"/>
  <c r="C519" i="14664" a="1"/>
  <c r="C519" i="14664" s="1"/>
  <c r="G518" i="14664" a="1"/>
  <c r="G518" i="14664" s="1"/>
  <c r="D518" i="14664" a="1"/>
  <c r="D518" i="14664" s="1"/>
  <c r="C518" i="14664" a="1"/>
  <c r="C518" i="14664" s="1"/>
  <c r="G517" i="14664" a="1"/>
  <c r="G517" i="14664" s="1"/>
  <c r="D517" i="14664" a="1"/>
  <c r="D517" i="14664" s="1"/>
  <c r="C517" i="14664" a="1"/>
  <c r="C517" i="14664" s="1"/>
  <c r="G516" i="14664" a="1"/>
  <c r="G516" i="14664" s="1"/>
  <c r="D516" i="14664" a="1"/>
  <c r="D516" i="14664" s="1"/>
  <c r="C516" i="14664" a="1"/>
  <c r="C516" i="14664" s="1"/>
  <c r="G515" i="14664" a="1"/>
  <c r="G515" i="14664" s="1"/>
  <c r="D515" i="14664" a="1"/>
  <c r="D515" i="14664" s="1"/>
  <c r="C515" i="14664" a="1"/>
  <c r="C515" i="14664" s="1"/>
  <c r="G514" i="14664" a="1"/>
  <c r="G514" i="14664" s="1"/>
  <c r="D514" i="14664" a="1"/>
  <c r="D514" i="14664" s="1"/>
  <c r="C514" i="14664" a="1"/>
  <c r="C514" i="14664" s="1"/>
  <c r="G513" i="14664" a="1"/>
  <c r="G513" i="14664" s="1"/>
  <c r="D513" i="14664" a="1"/>
  <c r="D513" i="14664" s="1"/>
  <c r="C513" i="14664" a="1"/>
  <c r="C513" i="14664" s="1"/>
  <c r="G512" i="14664" a="1"/>
  <c r="G512" i="14664" s="1"/>
  <c r="D512" i="14664" a="1"/>
  <c r="D512" i="14664" s="1"/>
  <c r="C512" i="14664" a="1"/>
  <c r="C512" i="14664" s="1"/>
  <c r="G511" i="14664" a="1"/>
  <c r="G511" i="14664" s="1"/>
  <c r="D511" i="14664" a="1"/>
  <c r="D511" i="14664" s="1"/>
  <c r="C511" i="14664" a="1"/>
  <c r="C511" i="14664" s="1"/>
  <c r="G510" i="14664" a="1"/>
  <c r="G510" i="14664" s="1"/>
  <c r="D510" i="14664" a="1"/>
  <c r="D510" i="14664" s="1"/>
  <c r="C510" i="14664" a="1"/>
  <c r="C510" i="14664" s="1"/>
  <c r="G509" i="14664" a="1"/>
  <c r="G509" i="14664" s="1"/>
  <c r="D509" i="14664" a="1"/>
  <c r="D509" i="14664" s="1"/>
  <c r="C509" i="14664" a="1"/>
  <c r="C509" i="14664" s="1"/>
  <c r="G508" i="14664" a="1"/>
  <c r="G508" i="14664" s="1"/>
  <c r="D508" i="14664" a="1"/>
  <c r="D508" i="14664" s="1"/>
  <c r="C508" i="14664" a="1"/>
  <c r="C508" i="14664" s="1"/>
  <c r="G507" i="14664" a="1"/>
  <c r="G507" i="14664" s="1"/>
  <c r="D507" i="14664" a="1"/>
  <c r="D507" i="14664" s="1"/>
  <c r="C507" i="14664" a="1"/>
  <c r="C507" i="14664" s="1"/>
  <c r="G506" i="14664" a="1"/>
  <c r="G506" i="14664" s="1"/>
  <c r="D506" i="14664" a="1"/>
  <c r="D506" i="14664" s="1"/>
  <c r="C506" i="14664" a="1"/>
  <c r="C506" i="14664" s="1"/>
  <c r="G505" i="14664" a="1"/>
  <c r="G505" i="14664" s="1"/>
  <c r="D505" i="14664" a="1"/>
  <c r="D505" i="14664" s="1"/>
  <c r="C505" i="14664" a="1"/>
  <c r="C505" i="14664" s="1"/>
  <c r="G504" i="14664" a="1"/>
  <c r="G504" i="14664" s="1"/>
  <c r="D504" i="14664" a="1"/>
  <c r="D504" i="14664" s="1"/>
  <c r="C504" i="14664" a="1"/>
  <c r="C504" i="14664" s="1"/>
  <c r="G503" i="14664" a="1"/>
  <c r="G503" i="14664" s="1"/>
  <c r="D503" i="14664" a="1"/>
  <c r="D503" i="14664" s="1"/>
  <c r="C503" i="14664" a="1"/>
  <c r="C503" i="14664" s="1"/>
  <c r="G502" i="14664" a="1"/>
  <c r="G502" i="14664" s="1"/>
  <c r="D502" i="14664" a="1"/>
  <c r="D502" i="14664" s="1"/>
  <c r="C502" i="14664" a="1"/>
  <c r="C502" i="14664" s="1"/>
  <c r="G501" i="14664" a="1"/>
  <c r="G501" i="14664" s="1"/>
  <c r="D501" i="14664" a="1"/>
  <c r="D501" i="14664" s="1"/>
  <c r="C501" i="14664" a="1"/>
  <c r="C501" i="14664" s="1"/>
  <c r="G500" i="14664" a="1"/>
  <c r="G500" i="14664" s="1"/>
  <c r="D500" i="14664" a="1"/>
  <c r="D500" i="14664" s="1"/>
  <c r="C500" i="14664" a="1"/>
  <c r="C500" i="14664" s="1"/>
  <c r="G499" i="14664" a="1"/>
  <c r="G499" i="14664" s="1"/>
  <c r="D499" i="14664" a="1"/>
  <c r="D499" i="14664" s="1"/>
  <c r="C499" i="14664" a="1"/>
  <c r="C499" i="14664" s="1"/>
  <c r="G498" i="14664" a="1"/>
  <c r="G498" i="14664" s="1"/>
  <c r="D498" i="14664" a="1"/>
  <c r="D498" i="14664" s="1"/>
  <c r="C498" i="14664" a="1"/>
  <c r="C498" i="14664" s="1"/>
  <c r="G497" i="14664" a="1"/>
  <c r="G497" i="14664" s="1"/>
  <c r="D497" i="14664" a="1"/>
  <c r="D497" i="14664" s="1"/>
  <c r="C497" i="14664" a="1"/>
  <c r="C497" i="14664" s="1"/>
  <c r="G496" i="14664" a="1"/>
  <c r="G496" i="14664" s="1"/>
  <c r="D496" i="14664" a="1"/>
  <c r="D496" i="14664" s="1"/>
  <c r="C496" i="14664" a="1"/>
  <c r="C496" i="14664" s="1"/>
  <c r="G495" i="14664" a="1"/>
  <c r="G495" i="14664" s="1"/>
  <c r="D495" i="14664" a="1"/>
  <c r="D495" i="14664" s="1"/>
  <c r="C495" i="14664" a="1"/>
  <c r="C495" i="14664" s="1"/>
  <c r="G494" i="14664" a="1"/>
  <c r="G494" i="14664" s="1"/>
  <c r="D494" i="14664" a="1"/>
  <c r="D494" i="14664" s="1"/>
  <c r="C494" i="14664" a="1"/>
  <c r="C494" i="14664" s="1"/>
  <c r="G493" i="14664" a="1"/>
  <c r="G493" i="14664" s="1"/>
  <c r="D493" i="14664" a="1"/>
  <c r="D493" i="14664" s="1"/>
  <c r="C493" i="14664" a="1"/>
  <c r="C493" i="14664" s="1"/>
  <c r="G492" i="14664" a="1"/>
  <c r="G492" i="14664" s="1"/>
  <c r="D492" i="14664" a="1"/>
  <c r="D492" i="14664" s="1"/>
  <c r="C492" i="14664" a="1"/>
  <c r="C492" i="14664" s="1"/>
  <c r="G491" i="14664" a="1"/>
  <c r="G491" i="14664" s="1"/>
  <c r="D491" i="14664" a="1"/>
  <c r="D491" i="14664" s="1"/>
  <c r="C491" i="14664" a="1"/>
  <c r="C491" i="14664" s="1"/>
  <c r="G490" i="14664" a="1"/>
  <c r="G490" i="14664" s="1"/>
  <c r="D490" i="14664" a="1"/>
  <c r="D490" i="14664" s="1"/>
  <c r="C490" i="14664" a="1"/>
  <c r="C490" i="14664" s="1"/>
  <c r="G489" i="14664" a="1"/>
  <c r="G489" i="14664" s="1"/>
  <c r="D489" i="14664" a="1"/>
  <c r="D489" i="14664" s="1"/>
  <c r="C489" i="14664" a="1"/>
  <c r="C489" i="14664" s="1"/>
  <c r="G488" i="14664" a="1"/>
  <c r="G488" i="14664" s="1"/>
  <c r="D488" i="14664" a="1"/>
  <c r="D488" i="14664" s="1"/>
  <c r="C488" i="14664" a="1"/>
  <c r="C488" i="14664" s="1"/>
  <c r="G487" i="14664" a="1"/>
  <c r="G487" i="14664" s="1"/>
  <c r="D487" i="14664" a="1"/>
  <c r="D487" i="14664" s="1"/>
  <c r="C487" i="14664" a="1"/>
  <c r="C487" i="14664" s="1"/>
  <c r="G486" i="14664" a="1"/>
  <c r="G486" i="14664" s="1"/>
  <c r="D486" i="14664" a="1"/>
  <c r="D486" i="14664" s="1"/>
  <c r="C486" i="14664" a="1"/>
  <c r="C486" i="14664" s="1"/>
  <c r="G485" i="14664" a="1"/>
  <c r="G485" i="14664" s="1"/>
  <c r="D485" i="14664" a="1"/>
  <c r="D485" i="14664" s="1"/>
  <c r="C485" i="14664" a="1"/>
  <c r="C485" i="14664" s="1"/>
  <c r="G484" i="14664" a="1"/>
  <c r="G484" i="14664" s="1"/>
  <c r="D484" i="14664" a="1"/>
  <c r="D484" i="14664" s="1"/>
  <c r="C484" i="14664" a="1"/>
  <c r="C484" i="14664" s="1"/>
  <c r="G483" i="14664" a="1"/>
  <c r="G483" i="14664" s="1"/>
  <c r="D483" i="14664" a="1"/>
  <c r="D483" i="14664" s="1"/>
  <c r="C483" i="14664" a="1"/>
  <c r="C483" i="14664" s="1"/>
  <c r="G482" i="14664" a="1"/>
  <c r="G482" i="14664" s="1"/>
  <c r="D482" i="14664" a="1"/>
  <c r="D482" i="14664" s="1"/>
  <c r="C482" i="14664" a="1"/>
  <c r="C482" i="14664" s="1"/>
  <c r="G481" i="14664" a="1"/>
  <c r="G481" i="14664" s="1"/>
  <c r="D481" i="14664" a="1"/>
  <c r="D481" i="14664" s="1"/>
  <c r="C481" i="14664" a="1"/>
  <c r="C481" i="14664" s="1"/>
  <c r="G480" i="14664" a="1"/>
  <c r="G480" i="14664" s="1"/>
  <c r="D480" i="14664" a="1"/>
  <c r="D480" i="14664" s="1"/>
  <c r="C480" i="14664" a="1"/>
  <c r="C480" i="14664" s="1"/>
  <c r="G479" i="14664" a="1"/>
  <c r="G479" i="14664" s="1"/>
  <c r="D479" i="14664" a="1"/>
  <c r="D479" i="14664" s="1"/>
  <c r="C479" i="14664" a="1"/>
  <c r="C479" i="14664" s="1"/>
  <c r="G478" i="14664" a="1"/>
  <c r="G478" i="14664" s="1"/>
  <c r="D478" i="14664" a="1"/>
  <c r="D478" i="14664" s="1"/>
  <c r="C478" i="14664" a="1"/>
  <c r="C478" i="14664" s="1"/>
  <c r="G477" i="14664" a="1"/>
  <c r="G477" i="14664" s="1"/>
  <c r="D477" i="14664" a="1"/>
  <c r="D477" i="14664" s="1"/>
  <c r="C477" i="14664" a="1"/>
  <c r="C477" i="14664" s="1"/>
  <c r="G476" i="14664" a="1"/>
  <c r="G476" i="14664" s="1"/>
  <c r="D476" i="14664" a="1"/>
  <c r="D476" i="14664" s="1"/>
  <c r="C476" i="14664" a="1"/>
  <c r="C476" i="14664" s="1"/>
  <c r="G475" i="14664" a="1"/>
  <c r="G475" i="14664" s="1"/>
  <c r="D475" i="14664" a="1"/>
  <c r="D475" i="14664" s="1"/>
  <c r="C475" i="14664" a="1"/>
  <c r="C475" i="14664" s="1"/>
  <c r="G474" i="14664" a="1"/>
  <c r="G474" i="14664" s="1"/>
  <c r="D474" i="14664" a="1"/>
  <c r="D474" i="14664" s="1"/>
  <c r="C474" i="14664" a="1"/>
  <c r="C474" i="14664" s="1"/>
  <c r="G473" i="14664" a="1"/>
  <c r="G473" i="14664" s="1"/>
  <c r="D473" i="14664" a="1"/>
  <c r="D473" i="14664" s="1"/>
  <c r="C473" i="14664" a="1"/>
  <c r="C473" i="14664" s="1"/>
  <c r="G472" i="14664" a="1"/>
  <c r="G472" i="14664" s="1"/>
  <c r="D472" i="14664" a="1"/>
  <c r="D472" i="14664" s="1"/>
  <c r="C472" i="14664" a="1"/>
  <c r="C472" i="14664" s="1"/>
  <c r="G471" i="14664" a="1"/>
  <c r="G471" i="14664" s="1"/>
  <c r="D471" i="14664" a="1"/>
  <c r="D471" i="14664" s="1"/>
  <c r="C471" i="14664" a="1"/>
  <c r="C471" i="14664" s="1"/>
  <c r="G470" i="14664" a="1"/>
  <c r="G470" i="14664" s="1"/>
  <c r="D470" i="14664" a="1"/>
  <c r="D470" i="14664" s="1"/>
  <c r="C470" i="14664" a="1"/>
  <c r="C470" i="14664" s="1"/>
  <c r="G469" i="14664" a="1"/>
  <c r="G469" i="14664" s="1"/>
  <c r="D469" i="14664" a="1"/>
  <c r="D469" i="14664" s="1"/>
  <c r="C469" i="14664" a="1"/>
  <c r="C469" i="14664" s="1"/>
  <c r="G468" i="14664" a="1"/>
  <c r="G468" i="14664" s="1"/>
  <c r="D468" i="14664" a="1"/>
  <c r="D468" i="14664" s="1"/>
  <c r="C468" i="14664" a="1"/>
  <c r="C468" i="14664" s="1"/>
  <c r="G467" i="14664" a="1"/>
  <c r="G467" i="14664" s="1"/>
  <c r="D467" i="14664" a="1"/>
  <c r="D467" i="14664" s="1"/>
  <c r="C467" i="14664" a="1"/>
  <c r="C467" i="14664" s="1"/>
  <c r="G466" i="14664" a="1"/>
  <c r="G466" i="14664" s="1"/>
  <c r="D466" i="14664" a="1"/>
  <c r="D466" i="14664" s="1"/>
  <c r="C466" i="14664" a="1"/>
  <c r="C466" i="14664" s="1"/>
  <c r="G465" i="14664" a="1"/>
  <c r="G465" i="14664" s="1"/>
  <c r="D465" i="14664" a="1"/>
  <c r="D465" i="14664" s="1"/>
  <c r="C465" i="14664" a="1"/>
  <c r="C465" i="14664" s="1"/>
  <c r="G464" i="14664" a="1"/>
  <c r="G464" i="14664" s="1"/>
  <c r="D464" i="14664" a="1"/>
  <c r="D464" i="14664" s="1"/>
  <c r="C464" i="14664" a="1"/>
  <c r="C464" i="14664" s="1"/>
  <c r="G463" i="14664" a="1"/>
  <c r="G463" i="14664" s="1"/>
  <c r="D463" i="14664" a="1"/>
  <c r="D463" i="14664" s="1"/>
  <c r="C463" i="14664" a="1"/>
  <c r="C463" i="14664" s="1"/>
  <c r="G462" i="14664" a="1"/>
  <c r="G462" i="14664" s="1"/>
  <c r="D462" i="14664" a="1"/>
  <c r="D462" i="14664" s="1"/>
  <c r="C462" i="14664" a="1"/>
  <c r="C462" i="14664" s="1"/>
  <c r="G461" i="14664" a="1"/>
  <c r="G461" i="14664" s="1"/>
  <c r="D461" i="14664" a="1"/>
  <c r="D461" i="14664" s="1"/>
  <c r="C461" i="14664" a="1"/>
  <c r="C461" i="14664" s="1"/>
  <c r="G460" i="14664" a="1"/>
  <c r="G460" i="14664" s="1"/>
  <c r="D460" i="14664" a="1"/>
  <c r="D460" i="14664" s="1"/>
  <c r="C460" i="14664" a="1"/>
  <c r="C460" i="14664" s="1"/>
  <c r="G459" i="14664" a="1"/>
  <c r="G459" i="14664" s="1"/>
  <c r="D459" i="14664" a="1"/>
  <c r="D459" i="14664" s="1"/>
  <c r="C459" i="14664" a="1"/>
  <c r="C459" i="14664" s="1"/>
  <c r="G458" i="14664" a="1"/>
  <c r="G458" i="14664" s="1"/>
  <c r="D458" i="14664" a="1"/>
  <c r="D458" i="14664" s="1"/>
  <c r="C458" i="14664" a="1"/>
  <c r="C458" i="14664" s="1"/>
  <c r="G457" i="14664" a="1"/>
  <c r="G457" i="14664" s="1"/>
  <c r="D457" i="14664" a="1"/>
  <c r="D457" i="14664" s="1"/>
  <c r="C457" i="14664" a="1"/>
  <c r="C457" i="14664" s="1"/>
  <c r="G456" i="14664" a="1"/>
  <c r="G456" i="14664" s="1"/>
  <c r="D456" i="14664" a="1"/>
  <c r="D456" i="14664" s="1"/>
  <c r="C456" i="14664" a="1"/>
  <c r="C456" i="14664" s="1"/>
  <c r="G455" i="14664" a="1"/>
  <c r="G455" i="14664" s="1"/>
  <c r="D455" i="14664" a="1"/>
  <c r="D455" i="14664" s="1"/>
  <c r="C455" i="14664" a="1"/>
  <c r="C455" i="14664" s="1"/>
  <c r="G454" i="14664" a="1"/>
  <c r="G454" i="14664" s="1"/>
  <c r="D454" i="14664" a="1"/>
  <c r="D454" i="14664" s="1"/>
  <c r="C454" i="14664" a="1"/>
  <c r="C454" i="14664" s="1"/>
  <c r="G453" i="14664" a="1"/>
  <c r="G453" i="14664" s="1"/>
  <c r="D453" i="14664" a="1"/>
  <c r="D453" i="14664" s="1"/>
  <c r="C453" i="14664" a="1"/>
  <c r="C453" i="14664" s="1"/>
  <c r="G452" i="14664" a="1"/>
  <c r="G452" i="14664" s="1"/>
  <c r="D452" i="14664" a="1"/>
  <c r="D452" i="14664" s="1"/>
  <c r="C452" i="14664" a="1"/>
  <c r="C452" i="14664" s="1"/>
  <c r="G451" i="14664" a="1"/>
  <c r="G451" i="14664" s="1"/>
  <c r="D451" i="14664" a="1"/>
  <c r="D451" i="14664" s="1"/>
  <c r="C451" i="14664" a="1"/>
  <c r="C451" i="14664" s="1"/>
  <c r="G450" i="14664" a="1"/>
  <c r="G450" i="14664" s="1"/>
  <c r="D450" i="14664" a="1"/>
  <c r="D450" i="14664" s="1"/>
  <c r="C450" i="14664" a="1"/>
  <c r="C450" i="14664" s="1"/>
  <c r="G449" i="14664" a="1"/>
  <c r="G449" i="14664" s="1"/>
  <c r="D449" i="14664" a="1"/>
  <c r="D449" i="14664" s="1"/>
  <c r="C449" i="14664" a="1"/>
  <c r="C449" i="14664" s="1"/>
  <c r="G448" i="14664"/>
  <c r="G448" i="14664" a="1"/>
  <c r="D448" i="14664" a="1"/>
  <c r="D448" i="14664" s="1"/>
  <c r="C448" i="14664" a="1"/>
  <c r="C448" i="14664" s="1"/>
  <c r="G447" i="14664" a="1"/>
  <c r="G447" i="14664" s="1"/>
  <c r="D447" i="14664" a="1"/>
  <c r="D447" i="14664" s="1"/>
  <c r="C447" i="14664" a="1"/>
  <c r="C447" i="14664" s="1"/>
  <c r="G446" i="14664" a="1"/>
  <c r="G446" i="14664" s="1"/>
  <c r="D446" i="14664" a="1"/>
  <c r="D446" i="14664" s="1"/>
  <c r="C446" i="14664" a="1"/>
  <c r="C446" i="14664" s="1"/>
  <c r="G445" i="14664" a="1"/>
  <c r="G445" i="14664" s="1"/>
  <c r="D445" i="14664" a="1"/>
  <c r="D445" i="14664" s="1"/>
  <c r="C445" i="14664" a="1"/>
  <c r="C445" i="14664" s="1"/>
  <c r="G444" i="14664" a="1"/>
  <c r="G444" i="14664" s="1"/>
  <c r="D444" i="14664" a="1"/>
  <c r="D444" i="14664" s="1"/>
  <c r="C444" i="14664" a="1"/>
  <c r="C444" i="14664" s="1"/>
  <c r="G443" i="14664" a="1"/>
  <c r="G443" i="14664" s="1"/>
  <c r="D443" i="14664" a="1"/>
  <c r="D443" i="14664" s="1"/>
  <c r="C443" i="14664" a="1"/>
  <c r="C443" i="14664" s="1"/>
  <c r="G442" i="14664" a="1"/>
  <c r="G442" i="14664" s="1"/>
  <c r="D442" i="14664" a="1"/>
  <c r="D442" i="14664" s="1"/>
  <c r="C442" i="14664" a="1"/>
  <c r="C442" i="14664" s="1"/>
  <c r="G441" i="14664" a="1"/>
  <c r="G441" i="14664" s="1"/>
  <c r="E441" i="14664" a="1"/>
  <c r="E441" i="14664" s="1"/>
  <c r="D441" i="14664" a="1"/>
  <c r="D441" i="14664" s="1"/>
  <c r="C441" i="14664" a="1"/>
  <c r="C441" i="14664" s="1"/>
  <c r="G440" i="14664" a="1"/>
  <c r="G440" i="14664" s="1"/>
  <c r="D440" i="14664" a="1"/>
  <c r="D440" i="14664" s="1"/>
  <c r="C440" i="14664" a="1"/>
  <c r="C440" i="14664" s="1"/>
  <c r="G439" i="14664" a="1"/>
  <c r="G439" i="14664" s="1"/>
  <c r="D439" i="14664" a="1"/>
  <c r="D439" i="14664" s="1"/>
  <c r="C439" i="14664" a="1"/>
  <c r="C439" i="14664" s="1"/>
  <c r="G438" i="14664" a="1"/>
  <c r="G438" i="14664" s="1"/>
  <c r="D438" i="14664" a="1"/>
  <c r="D438" i="14664" s="1"/>
  <c r="C438" i="14664" a="1"/>
  <c r="C438" i="14664" s="1"/>
  <c r="G437" i="14664" a="1"/>
  <c r="G437" i="14664" s="1"/>
  <c r="D437" i="14664" a="1"/>
  <c r="D437" i="14664" s="1"/>
  <c r="C437" i="14664" a="1"/>
  <c r="C437" i="14664" s="1"/>
  <c r="G436" i="14664" a="1"/>
  <c r="G436" i="14664" s="1"/>
  <c r="D436" i="14664" a="1"/>
  <c r="D436" i="14664" s="1"/>
  <c r="C436" i="14664" a="1"/>
  <c r="C436" i="14664" s="1"/>
  <c r="G435" i="14664" a="1"/>
  <c r="G435" i="14664" s="1"/>
  <c r="D435" i="14664" a="1"/>
  <c r="D435" i="14664" s="1"/>
  <c r="C435" i="14664" a="1"/>
  <c r="C435" i="14664" s="1"/>
  <c r="G434" i="14664" a="1"/>
  <c r="G434" i="14664" s="1"/>
  <c r="D434" i="14664" a="1"/>
  <c r="D434" i="14664" s="1"/>
  <c r="C434" i="14664" a="1"/>
  <c r="C434" i="14664" s="1"/>
  <c r="G433" i="14664" a="1"/>
  <c r="G433" i="14664" s="1"/>
  <c r="D433" i="14664" a="1"/>
  <c r="D433" i="14664" s="1"/>
  <c r="C433" i="14664" a="1"/>
  <c r="C433" i="14664" s="1"/>
  <c r="G432" i="14664" a="1"/>
  <c r="G432" i="14664" s="1"/>
  <c r="D432" i="14664" a="1"/>
  <c r="D432" i="14664" s="1"/>
  <c r="C432" i="14664" a="1"/>
  <c r="C432" i="14664" s="1"/>
  <c r="G431" i="14664" a="1"/>
  <c r="G431" i="14664" s="1"/>
  <c r="D431" i="14664" a="1"/>
  <c r="D431" i="14664" s="1"/>
  <c r="C431" i="14664" a="1"/>
  <c r="C431" i="14664" s="1"/>
  <c r="G430" i="14664" a="1"/>
  <c r="G430" i="14664" s="1"/>
  <c r="D430" i="14664" a="1"/>
  <c r="D430" i="14664" s="1"/>
  <c r="C430" i="14664" a="1"/>
  <c r="C430" i="14664" s="1"/>
  <c r="G429" i="14664" a="1"/>
  <c r="G429" i="14664" s="1"/>
  <c r="D429" i="14664" a="1"/>
  <c r="D429" i="14664" s="1"/>
  <c r="C429" i="14664" a="1"/>
  <c r="C429" i="14664" s="1"/>
  <c r="G428" i="14664" a="1"/>
  <c r="G428" i="14664" s="1"/>
  <c r="D428" i="14664" a="1"/>
  <c r="D428" i="14664" s="1"/>
  <c r="C428" i="14664" a="1"/>
  <c r="C428" i="14664" s="1"/>
  <c r="G427" i="14664" a="1"/>
  <c r="G427" i="14664" s="1"/>
  <c r="D427" i="14664" a="1"/>
  <c r="D427" i="14664" s="1"/>
  <c r="C427" i="14664" a="1"/>
  <c r="C427" i="14664" s="1"/>
  <c r="G426" i="14664" a="1"/>
  <c r="G426" i="14664" s="1"/>
  <c r="D426" i="14664" a="1"/>
  <c r="D426" i="14664" s="1"/>
  <c r="C426" i="14664" a="1"/>
  <c r="C426" i="14664" s="1"/>
  <c r="G425" i="14664" a="1"/>
  <c r="G425" i="14664" s="1"/>
  <c r="D425" i="14664" a="1"/>
  <c r="D425" i="14664" s="1"/>
  <c r="C425" i="14664" a="1"/>
  <c r="C425" i="14664" s="1"/>
  <c r="G424" i="14664" a="1"/>
  <c r="G424" i="14664" s="1"/>
  <c r="D424" i="14664" a="1"/>
  <c r="D424" i="14664" s="1"/>
  <c r="C424" i="14664" a="1"/>
  <c r="C424" i="14664" s="1"/>
  <c r="G423" i="14664" a="1"/>
  <c r="G423" i="14664" s="1"/>
  <c r="D423" i="14664" a="1"/>
  <c r="D423" i="14664" s="1"/>
  <c r="C423" i="14664" a="1"/>
  <c r="C423" i="14664" s="1"/>
  <c r="G422" i="14664" a="1"/>
  <c r="G422" i="14664" s="1"/>
  <c r="D422" i="14664" a="1"/>
  <c r="D422" i="14664" s="1"/>
  <c r="C422" i="14664" a="1"/>
  <c r="C422" i="14664" s="1"/>
  <c r="G421" i="14664" a="1"/>
  <c r="G421" i="14664" s="1"/>
  <c r="D421" i="14664" a="1"/>
  <c r="D421" i="14664" s="1"/>
  <c r="C421" i="14664" a="1"/>
  <c r="C421" i="14664" s="1"/>
  <c r="G420" i="14664" a="1"/>
  <c r="G420" i="14664" s="1"/>
  <c r="D420" i="14664" a="1"/>
  <c r="D420" i="14664" s="1"/>
  <c r="C420" i="14664" a="1"/>
  <c r="C420" i="14664" s="1"/>
  <c r="G419" i="14664" a="1"/>
  <c r="G419" i="14664" s="1"/>
  <c r="D419" i="14664" a="1"/>
  <c r="D419" i="14664" s="1"/>
  <c r="C419" i="14664" a="1"/>
  <c r="C419" i="14664" s="1"/>
  <c r="G418" i="14664" a="1"/>
  <c r="G418" i="14664" s="1"/>
  <c r="D418" i="14664" a="1"/>
  <c r="D418" i="14664" s="1"/>
  <c r="C418" i="14664" a="1"/>
  <c r="C418" i="14664" s="1"/>
  <c r="G417" i="14664" a="1"/>
  <c r="G417" i="14664" s="1"/>
  <c r="D417" i="14664" a="1"/>
  <c r="D417" i="14664" s="1"/>
  <c r="C417" i="14664" a="1"/>
  <c r="C417" i="14664" s="1"/>
  <c r="G416" i="14664" a="1"/>
  <c r="G416" i="14664" s="1"/>
  <c r="D416" i="14664" a="1"/>
  <c r="D416" i="14664" s="1"/>
  <c r="C416" i="14664" a="1"/>
  <c r="C416" i="14664" s="1"/>
  <c r="G415" i="14664" a="1"/>
  <c r="G415" i="14664" s="1"/>
  <c r="D415" i="14664" a="1"/>
  <c r="D415" i="14664" s="1"/>
  <c r="C415" i="14664" a="1"/>
  <c r="C415" i="14664" s="1"/>
  <c r="G414" i="14664" a="1"/>
  <c r="G414" i="14664" s="1"/>
  <c r="D414" i="14664" a="1"/>
  <c r="D414" i="14664" s="1"/>
  <c r="C414" i="14664" a="1"/>
  <c r="C414" i="14664" s="1"/>
  <c r="G413" i="14664" a="1"/>
  <c r="G413" i="14664" s="1"/>
  <c r="D413" i="14664" a="1"/>
  <c r="D413" i="14664" s="1"/>
  <c r="C413" i="14664" a="1"/>
  <c r="C413" i="14664" s="1"/>
  <c r="G412" i="14664" a="1"/>
  <c r="G412" i="14664" s="1"/>
  <c r="D412" i="14664" a="1"/>
  <c r="D412" i="14664" s="1"/>
  <c r="C412" i="14664" a="1"/>
  <c r="C412" i="14664" s="1"/>
  <c r="G411" i="14664" a="1"/>
  <c r="G411" i="14664" s="1"/>
  <c r="D411" i="14664" a="1"/>
  <c r="D411" i="14664" s="1"/>
  <c r="C411" i="14664" a="1"/>
  <c r="C411" i="14664" s="1"/>
  <c r="G410" i="14664" a="1"/>
  <c r="G410" i="14664" s="1"/>
  <c r="D410" i="14664" a="1"/>
  <c r="D410" i="14664" s="1"/>
  <c r="C410" i="14664" a="1"/>
  <c r="C410" i="14664" s="1"/>
  <c r="G409" i="14664" a="1"/>
  <c r="G409" i="14664" s="1"/>
  <c r="E409" i="14664" a="1"/>
  <c r="E409" i="14664" s="1"/>
  <c r="D409" i="14664" a="1"/>
  <c r="D409" i="14664" s="1"/>
  <c r="C409" i="14664" a="1"/>
  <c r="C409" i="14664" s="1"/>
  <c r="G408" i="14664" a="1"/>
  <c r="G408" i="14664" s="1"/>
  <c r="D408" i="14664" a="1"/>
  <c r="D408" i="14664" s="1"/>
  <c r="C408" i="14664" a="1"/>
  <c r="C408" i="14664" s="1"/>
  <c r="G407" i="14664" a="1"/>
  <c r="G407" i="14664" s="1"/>
  <c r="D407" i="14664" a="1"/>
  <c r="D407" i="14664" s="1"/>
  <c r="C407" i="14664" a="1"/>
  <c r="C407" i="14664" s="1"/>
  <c r="G406" i="14664" a="1"/>
  <c r="G406" i="14664" s="1"/>
  <c r="E406" i="14664" a="1"/>
  <c r="E406" i="14664" s="1"/>
  <c r="D406" i="14664" a="1"/>
  <c r="D406" i="14664" s="1"/>
  <c r="C406" i="14664" a="1"/>
  <c r="C406" i="14664" s="1"/>
  <c r="G405" i="14664" a="1"/>
  <c r="G405" i="14664" s="1"/>
  <c r="D405" i="14664" a="1"/>
  <c r="D405" i="14664" s="1"/>
  <c r="C405" i="14664" a="1"/>
  <c r="C405" i="14664" s="1"/>
  <c r="G404" i="14664" a="1"/>
  <c r="G404" i="14664" s="1"/>
  <c r="D404" i="14664" a="1"/>
  <c r="D404" i="14664" s="1"/>
  <c r="C404" i="14664" a="1"/>
  <c r="C404" i="14664" s="1"/>
  <c r="G403" i="14664" a="1"/>
  <c r="G403" i="14664" s="1"/>
  <c r="D403" i="14664" a="1"/>
  <c r="D403" i="14664" s="1"/>
  <c r="C403" i="14664" a="1"/>
  <c r="C403" i="14664" s="1"/>
  <c r="G402" i="14664" a="1"/>
  <c r="G402" i="14664" s="1"/>
  <c r="D402" i="14664" a="1"/>
  <c r="D402" i="14664" s="1"/>
  <c r="C402" i="14664" a="1"/>
  <c r="C402" i="14664" s="1"/>
  <c r="G401" i="14664" a="1"/>
  <c r="G401" i="14664" s="1"/>
  <c r="D401" i="14664" a="1"/>
  <c r="D401" i="14664" s="1"/>
  <c r="C401" i="14664" a="1"/>
  <c r="C401" i="14664" s="1"/>
  <c r="G400" i="14664" a="1"/>
  <c r="G400" i="14664" s="1"/>
  <c r="D400" i="14664" a="1"/>
  <c r="D400" i="14664" s="1"/>
  <c r="C400" i="14664" a="1"/>
  <c r="C400" i="14664" s="1"/>
  <c r="G399" i="14664" a="1"/>
  <c r="G399" i="14664" s="1"/>
  <c r="D399" i="14664" a="1"/>
  <c r="D399" i="14664" s="1"/>
  <c r="C399" i="14664" a="1"/>
  <c r="C399" i="14664" s="1"/>
  <c r="G398" i="14664" a="1"/>
  <c r="G398" i="14664" s="1"/>
  <c r="D398" i="14664" a="1"/>
  <c r="D398" i="14664" s="1"/>
  <c r="C398" i="14664" a="1"/>
  <c r="C398" i="14664" s="1"/>
  <c r="G397" i="14664" a="1"/>
  <c r="G397" i="14664" s="1"/>
  <c r="D397" i="14664" a="1"/>
  <c r="D397" i="14664" s="1"/>
  <c r="C397" i="14664" a="1"/>
  <c r="C397" i="14664" s="1"/>
  <c r="G396" i="14664" a="1"/>
  <c r="G396" i="14664" s="1"/>
  <c r="D396" i="14664" a="1"/>
  <c r="D396" i="14664" s="1"/>
  <c r="C396" i="14664" a="1"/>
  <c r="C396" i="14664" s="1"/>
  <c r="G395" i="14664" a="1"/>
  <c r="G395" i="14664" s="1"/>
  <c r="D395" i="14664" a="1"/>
  <c r="D395" i="14664" s="1"/>
  <c r="C395" i="14664" a="1"/>
  <c r="C395" i="14664" s="1"/>
  <c r="G394" i="14664" a="1"/>
  <c r="G394" i="14664" s="1"/>
  <c r="D394" i="14664" a="1"/>
  <c r="D394" i="14664" s="1"/>
  <c r="C394" i="14664" a="1"/>
  <c r="C394" i="14664" s="1"/>
  <c r="G393" i="14664" a="1"/>
  <c r="G393" i="14664" s="1"/>
  <c r="D393" i="14664" a="1"/>
  <c r="D393" i="14664" s="1"/>
  <c r="C393" i="14664" a="1"/>
  <c r="C393" i="14664" s="1"/>
  <c r="G392" i="14664" a="1"/>
  <c r="G392" i="14664" s="1"/>
  <c r="D392" i="14664" a="1"/>
  <c r="D392" i="14664" s="1"/>
  <c r="C392" i="14664" a="1"/>
  <c r="C392" i="14664" s="1"/>
  <c r="G391" i="14664" a="1"/>
  <c r="G391" i="14664" s="1"/>
  <c r="D391" i="14664" a="1"/>
  <c r="D391" i="14664" s="1"/>
  <c r="C391" i="14664" a="1"/>
  <c r="C391" i="14664" s="1"/>
  <c r="G390" i="14664" a="1"/>
  <c r="G390" i="14664" s="1"/>
  <c r="D390" i="14664" a="1"/>
  <c r="D390" i="14664" s="1"/>
  <c r="C390" i="14664" a="1"/>
  <c r="C390" i="14664" s="1"/>
  <c r="G389" i="14664" a="1"/>
  <c r="G389" i="14664" s="1"/>
  <c r="D389" i="14664" a="1"/>
  <c r="D389" i="14664" s="1"/>
  <c r="C389" i="14664" a="1"/>
  <c r="C389" i="14664" s="1"/>
  <c r="G388" i="14664" a="1"/>
  <c r="G388" i="14664" s="1"/>
  <c r="D388" i="14664" a="1"/>
  <c r="D388" i="14664" s="1"/>
  <c r="C388" i="14664" a="1"/>
  <c r="C388" i="14664" s="1"/>
  <c r="G387" i="14664" a="1"/>
  <c r="G387" i="14664" s="1"/>
  <c r="D387" i="14664" a="1"/>
  <c r="D387" i="14664" s="1"/>
  <c r="C387" i="14664" a="1"/>
  <c r="C387" i="14664" s="1"/>
  <c r="G386" i="14664" a="1"/>
  <c r="G386" i="14664" s="1"/>
  <c r="D386" i="14664" a="1"/>
  <c r="D386" i="14664" s="1"/>
  <c r="C386" i="14664" a="1"/>
  <c r="C386" i="14664" s="1"/>
  <c r="G385" i="14664" a="1"/>
  <c r="G385" i="14664" s="1"/>
  <c r="D385" i="14664" a="1"/>
  <c r="D385" i="14664" s="1"/>
  <c r="C385" i="14664" a="1"/>
  <c r="C385" i="14664" s="1"/>
  <c r="G384" i="14664" a="1"/>
  <c r="G384" i="14664" s="1"/>
  <c r="D384" i="14664" a="1"/>
  <c r="D384" i="14664" s="1"/>
  <c r="C384" i="14664" a="1"/>
  <c r="C384" i="14664" s="1"/>
  <c r="G383" i="14664" a="1"/>
  <c r="G383" i="14664" s="1"/>
  <c r="D383" i="14664" a="1"/>
  <c r="D383" i="14664" s="1"/>
  <c r="C383" i="14664" a="1"/>
  <c r="C383" i="14664" s="1"/>
  <c r="G382" i="14664" a="1"/>
  <c r="G382" i="14664" s="1"/>
  <c r="D382" i="14664" a="1"/>
  <c r="D382" i="14664" s="1"/>
  <c r="C382" i="14664" a="1"/>
  <c r="C382" i="14664" s="1"/>
  <c r="G381" i="14664" a="1"/>
  <c r="G381" i="14664" s="1"/>
  <c r="D381" i="14664" a="1"/>
  <c r="D381" i="14664" s="1"/>
  <c r="C381" i="14664" a="1"/>
  <c r="C381" i="14664" s="1"/>
  <c r="G380" i="14664" a="1"/>
  <c r="G380" i="14664" s="1"/>
  <c r="D380" i="14664" a="1"/>
  <c r="D380" i="14664" s="1"/>
  <c r="C380" i="14664" a="1"/>
  <c r="C380" i="14664" s="1"/>
  <c r="G379" i="14664" a="1"/>
  <c r="G379" i="14664" s="1"/>
  <c r="D379" i="14664" a="1"/>
  <c r="D379" i="14664" s="1"/>
  <c r="C379" i="14664" a="1"/>
  <c r="C379" i="14664" s="1"/>
  <c r="G378" i="14664" a="1"/>
  <c r="G378" i="14664" s="1"/>
  <c r="D378" i="14664" a="1"/>
  <c r="D378" i="14664" s="1"/>
  <c r="C378" i="14664" a="1"/>
  <c r="C378" i="14664" s="1"/>
  <c r="G377" i="14664" a="1"/>
  <c r="G377" i="14664" s="1"/>
  <c r="D377" i="14664" a="1"/>
  <c r="D377" i="14664" s="1"/>
  <c r="C377" i="14664" a="1"/>
  <c r="C377" i="14664" s="1"/>
  <c r="G376" i="14664" a="1"/>
  <c r="G376" i="14664" s="1"/>
  <c r="D376" i="14664" a="1"/>
  <c r="D376" i="14664" s="1"/>
  <c r="C376" i="14664" a="1"/>
  <c r="C376" i="14664" s="1"/>
  <c r="G375" i="14664" a="1"/>
  <c r="G375" i="14664" s="1"/>
  <c r="D375" i="14664" a="1"/>
  <c r="D375" i="14664" s="1"/>
  <c r="C375" i="14664" a="1"/>
  <c r="C375" i="14664" s="1"/>
  <c r="G374" i="14664" a="1"/>
  <c r="G374" i="14664" s="1"/>
  <c r="D374" i="14664" a="1"/>
  <c r="D374" i="14664" s="1"/>
  <c r="C374" i="14664" a="1"/>
  <c r="C374" i="14664" s="1"/>
  <c r="G373" i="14664" a="1"/>
  <c r="G373" i="14664" s="1"/>
  <c r="D373" i="14664" a="1"/>
  <c r="D373" i="14664" s="1"/>
  <c r="C373" i="14664" a="1"/>
  <c r="C373" i="14664" s="1"/>
  <c r="G372" i="14664" a="1"/>
  <c r="G372" i="14664" s="1"/>
  <c r="D372" i="14664" a="1"/>
  <c r="D372" i="14664" s="1"/>
  <c r="C372" i="14664" a="1"/>
  <c r="C372" i="14664" s="1"/>
  <c r="G371" i="14664" a="1"/>
  <c r="G371" i="14664" s="1"/>
  <c r="D371" i="14664" a="1"/>
  <c r="D371" i="14664" s="1"/>
  <c r="C371" i="14664" a="1"/>
  <c r="C371" i="14664" s="1"/>
  <c r="G370" i="14664" a="1"/>
  <c r="G370" i="14664" s="1"/>
  <c r="D370" i="14664" a="1"/>
  <c r="D370" i="14664" s="1"/>
  <c r="C370" i="14664" a="1"/>
  <c r="C370" i="14664" s="1"/>
  <c r="G369" i="14664" a="1"/>
  <c r="G369" i="14664" s="1"/>
  <c r="D369" i="14664" a="1"/>
  <c r="D369" i="14664" s="1"/>
  <c r="C369" i="14664" a="1"/>
  <c r="C369" i="14664" s="1"/>
  <c r="G368" i="14664" a="1"/>
  <c r="G368" i="14664" s="1"/>
  <c r="D368" i="14664" a="1"/>
  <c r="D368" i="14664" s="1"/>
  <c r="C368" i="14664" a="1"/>
  <c r="C368" i="14664" s="1"/>
  <c r="G367" i="14664" a="1"/>
  <c r="G367" i="14664" s="1"/>
  <c r="D367" i="14664" a="1"/>
  <c r="D367" i="14664" s="1"/>
  <c r="C367" i="14664" a="1"/>
  <c r="C367" i="14664" s="1"/>
  <c r="G366" i="14664" a="1"/>
  <c r="G366" i="14664" s="1"/>
  <c r="D366" i="14664" a="1"/>
  <c r="D366" i="14664" s="1"/>
  <c r="C366" i="14664" a="1"/>
  <c r="C366" i="14664" s="1"/>
  <c r="G365" i="14664" a="1"/>
  <c r="G365" i="14664" s="1"/>
  <c r="D365" i="14664" a="1"/>
  <c r="D365" i="14664" s="1"/>
  <c r="C365" i="14664" a="1"/>
  <c r="C365" i="14664" s="1"/>
  <c r="G364" i="14664" a="1"/>
  <c r="G364" i="14664" s="1"/>
  <c r="D364" i="14664" a="1"/>
  <c r="D364" i="14664" s="1"/>
  <c r="C364" i="14664" a="1"/>
  <c r="C364" i="14664" s="1"/>
  <c r="G363" i="14664" a="1"/>
  <c r="G363" i="14664" s="1"/>
  <c r="D363" i="14664" a="1"/>
  <c r="D363" i="14664" s="1"/>
  <c r="C363" i="14664" a="1"/>
  <c r="C363" i="14664" s="1"/>
  <c r="G362" i="14664" a="1"/>
  <c r="G362" i="14664" s="1"/>
  <c r="D362" i="14664" a="1"/>
  <c r="D362" i="14664" s="1"/>
  <c r="C362" i="14664" a="1"/>
  <c r="C362" i="14664" s="1"/>
  <c r="G361" i="14664" a="1"/>
  <c r="G361" i="14664" s="1"/>
  <c r="D361" i="14664" a="1"/>
  <c r="D361" i="14664" s="1"/>
  <c r="C361" i="14664" a="1"/>
  <c r="C361" i="14664" s="1"/>
  <c r="G360" i="14664" a="1"/>
  <c r="G360" i="14664" s="1"/>
  <c r="D360" i="14664" a="1"/>
  <c r="D360" i="14664" s="1"/>
  <c r="C360" i="14664" a="1"/>
  <c r="C360" i="14664" s="1"/>
  <c r="G359" i="14664" a="1"/>
  <c r="G359" i="14664" s="1"/>
  <c r="D359" i="14664" a="1"/>
  <c r="D359" i="14664" s="1"/>
  <c r="C359" i="14664" a="1"/>
  <c r="C359" i="14664" s="1"/>
  <c r="G358" i="14664" a="1"/>
  <c r="G358" i="14664" s="1"/>
  <c r="D358" i="14664" a="1"/>
  <c r="D358" i="14664" s="1"/>
  <c r="C358" i="14664" a="1"/>
  <c r="C358" i="14664" s="1"/>
  <c r="G357" i="14664" a="1"/>
  <c r="G357" i="14664" s="1"/>
  <c r="D357" i="14664" a="1"/>
  <c r="D357" i="14664" s="1"/>
  <c r="C357" i="14664" a="1"/>
  <c r="C357" i="14664" s="1"/>
  <c r="G356" i="14664" a="1"/>
  <c r="G356" i="14664" s="1"/>
  <c r="D356" i="14664" a="1"/>
  <c r="D356" i="14664" s="1"/>
  <c r="C356" i="14664" a="1"/>
  <c r="C356" i="14664" s="1"/>
  <c r="G355" i="14664" a="1"/>
  <c r="G355" i="14664" s="1"/>
  <c r="D355" i="14664" a="1"/>
  <c r="D355" i="14664" s="1"/>
  <c r="C355" i="14664" a="1"/>
  <c r="C355" i="14664" s="1"/>
  <c r="G354" i="14664" a="1"/>
  <c r="G354" i="14664" s="1"/>
  <c r="D354" i="14664" a="1"/>
  <c r="D354" i="14664" s="1"/>
  <c r="C354" i="14664" a="1"/>
  <c r="C354" i="14664" s="1"/>
  <c r="G353" i="14664" a="1"/>
  <c r="G353" i="14664" s="1"/>
  <c r="D353" i="14664" a="1"/>
  <c r="D353" i="14664" s="1"/>
  <c r="C353" i="14664" a="1"/>
  <c r="C353" i="14664" s="1"/>
  <c r="G352" i="14664" a="1"/>
  <c r="G352" i="14664" s="1"/>
  <c r="D352" i="14664" a="1"/>
  <c r="D352" i="14664" s="1"/>
  <c r="C352" i="14664" a="1"/>
  <c r="C352" i="14664" s="1"/>
  <c r="G351" i="14664" a="1"/>
  <c r="G351" i="14664" s="1"/>
  <c r="D351" i="14664" a="1"/>
  <c r="D351" i="14664" s="1"/>
  <c r="C351" i="14664" a="1"/>
  <c r="C351" i="14664" s="1"/>
  <c r="G350" i="14664" a="1"/>
  <c r="G350" i="14664" s="1"/>
  <c r="D350" i="14664" a="1"/>
  <c r="D350" i="14664" s="1"/>
  <c r="C350" i="14664" a="1"/>
  <c r="C350" i="14664" s="1"/>
  <c r="G349" i="14664" a="1"/>
  <c r="G349" i="14664" s="1"/>
  <c r="D349" i="14664" a="1"/>
  <c r="D349" i="14664" s="1"/>
  <c r="C349" i="14664" a="1"/>
  <c r="C349" i="14664" s="1"/>
  <c r="G348" i="14664" a="1"/>
  <c r="G348" i="14664" s="1"/>
  <c r="D348" i="14664" a="1"/>
  <c r="D348" i="14664" s="1"/>
  <c r="C348" i="14664" a="1"/>
  <c r="C348" i="14664" s="1"/>
  <c r="G347" i="14664" a="1"/>
  <c r="G347" i="14664" s="1"/>
  <c r="D347" i="14664" a="1"/>
  <c r="D347" i="14664" s="1"/>
  <c r="C347" i="14664" a="1"/>
  <c r="C347" i="14664" s="1"/>
  <c r="G346" i="14664" a="1"/>
  <c r="G346" i="14664" s="1"/>
  <c r="D346" i="14664" a="1"/>
  <c r="D346" i="14664" s="1"/>
  <c r="C346" i="14664" a="1"/>
  <c r="C346" i="14664" s="1"/>
  <c r="G345" i="14664" a="1"/>
  <c r="G345" i="14664" s="1"/>
  <c r="D345" i="14664" a="1"/>
  <c r="D345" i="14664" s="1"/>
  <c r="C345" i="14664" a="1"/>
  <c r="C345" i="14664" s="1"/>
  <c r="G344" i="14664" a="1"/>
  <c r="G344" i="14664" s="1"/>
  <c r="D344" i="14664" a="1"/>
  <c r="D344" i="14664" s="1"/>
  <c r="C344" i="14664" a="1"/>
  <c r="C344" i="14664" s="1"/>
  <c r="G343" i="14664" a="1"/>
  <c r="G343" i="14664" s="1"/>
  <c r="D343" i="14664" a="1"/>
  <c r="D343" i="14664" s="1"/>
  <c r="C343" i="14664" a="1"/>
  <c r="C343" i="14664" s="1"/>
  <c r="G342" i="14664" a="1"/>
  <c r="G342" i="14664" s="1"/>
  <c r="D342" i="14664" a="1"/>
  <c r="D342" i="14664" s="1"/>
  <c r="C342" i="14664" a="1"/>
  <c r="C342" i="14664" s="1"/>
  <c r="G341" i="14664" a="1"/>
  <c r="G341" i="14664" s="1"/>
  <c r="D341" i="14664" a="1"/>
  <c r="D341" i="14664" s="1"/>
  <c r="C341" i="14664" a="1"/>
  <c r="C341" i="14664" s="1"/>
  <c r="G340" i="14664" a="1"/>
  <c r="G340" i="14664" s="1"/>
  <c r="D340" i="14664" a="1"/>
  <c r="D340" i="14664" s="1"/>
  <c r="C340" i="14664" a="1"/>
  <c r="C340" i="14664" s="1"/>
  <c r="G339" i="14664" a="1"/>
  <c r="G339" i="14664" s="1"/>
  <c r="D339" i="14664" a="1"/>
  <c r="D339" i="14664" s="1"/>
  <c r="C339" i="14664" a="1"/>
  <c r="C339" i="14664" s="1"/>
  <c r="G338" i="14664" a="1"/>
  <c r="G338" i="14664" s="1"/>
  <c r="D338" i="14664" a="1"/>
  <c r="D338" i="14664" s="1"/>
  <c r="C338" i="14664" a="1"/>
  <c r="C338" i="14664" s="1"/>
  <c r="G337" i="14664" a="1"/>
  <c r="G337" i="14664" s="1"/>
  <c r="D337" i="14664" a="1"/>
  <c r="D337" i="14664" s="1"/>
  <c r="C337" i="14664" a="1"/>
  <c r="C337" i="14664" s="1"/>
  <c r="G336" i="14664" a="1"/>
  <c r="G336" i="14664" s="1"/>
  <c r="D336" i="14664" a="1"/>
  <c r="D336" i="14664" s="1"/>
  <c r="C336" i="14664" a="1"/>
  <c r="C336" i="14664" s="1"/>
  <c r="G335" i="14664" a="1"/>
  <c r="G335" i="14664" s="1"/>
  <c r="D335" i="14664" a="1"/>
  <c r="D335" i="14664" s="1"/>
  <c r="C335" i="14664" a="1"/>
  <c r="C335" i="14664" s="1"/>
  <c r="G334" i="14664" a="1"/>
  <c r="G334" i="14664" s="1"/>
  <c r="D334" i="14664" a="1"/>
  <c r="D334" i="14664" s="1"/>
  <c r="C334" i="14664" a="1"/>
  <c r="C334" i="14664" s="1"/>
  <c r="G333" i="14664" a="1"/>
  <c r="G333" i="14664" s="1"/>
  <c r="D333" i="14664" a="1"/>
  <c r="D333" i="14664" s="1"/>
  <c r="C333" i="14664" a="1"/>
  <c r="C333" i="14664" s="1"/>
  <c r="G332" i="14664" a="1"/>
  <c r="G332" i="14664" s="1"/>
  <c r="D332" i="14664" a="1"/>
  <c r="D332" i="14664" s="1"/>
  <c r="C332" i="14664" a="1"/>
  <c r="C332" i="14664" s="1"/>
  <c r="G331" i="14664" a="1"/>
  <c r="G331" i="14664" s="1"/>
  <c r="D331" i="14664" a="1"/>
  <c r="D331" i="14664" s="1"/>
  <c r="C331" i="14664" a="1"/>
  <c r="C331" i="14664" s="1"/>
  <c r="G330" i="14664" a="1"/>
  <c r="G330" i="14664" s="1"/>
  <c r="D330" i="14664" a="1"/>
  <c r="D330" i="14664" s="1"/>
  <c r="C330" i="14664" a="1"/>
  <c r="C330" i="14664" s="1"/>
  <c r="G329" i="14664" a="1"/>
  <c r="G329" i="14664" s="1"/>
  <c r="D329" i="14664" a="1"/>
  <c r="D329" i="14664" s="1"/>
  <c r="C329" i="14664" a="1"/>
  <c r="C329" i="14664" s="1"/>
  <c r="G328" i="14664" a="1"/>
  <c r="G328" i="14664" s="1"/>
  <c r="D328" i="14664" a="1"/>
  <c r="D328" i="14664" s="1"/>
  <c r="C328" i="14664" a="1"/>
  <c r="C328" i="14664" s="1"/>
  <c r="G327" i="14664" a="1"/>
  <c r="G327" i="14664" s="1"/>
  <c r="D327" i="14664" a="1"/>
  <c r="D327" i="14664" s="1"/>
  <c r="C327" i="14664" a="1"/>
  <c r="C327" i="14664" s="1"/>
  <c r="G326" i="14664" a="1"/>
  <c r="G326" i="14664" s="1"/>
  <c r="D326" i="14664" a="1"/>
  <c r="D326" i="14664" s="1"/>
  <c r="C326" i="14664" a="1"/>
  <c r="C326" i="14664" s="1"/>
  <c r="G325" i="14664" a="1"/>
  <c r="G325" i="14664" s="1"/>
  <c r="D325" i="14664" a="1"/>
  <c r="D325" i="14664" s="1"/>
  <c r="C325" i="14664" a="1"/>
  <c r="C325" i="14664" s="1"/>
  <c r="G324" i="14664" a="1"/>
  <c r="G324" i="14664" s="1"/>
  <c r="D324" i="14664" a="1"/>
  <c r="D324" i="14664" s="1"/>
  <c r="C324" i="14664" a="1"/>
  <c r="C324" i="14664" s="1"/>
  <c r="G323" i="14664" a="1"/>
  <c r="G323" i="14664" s="1"/>
  <c r="D323" i="14664" a="1"/>
  <c r="D323" i="14664" s="1"/>
  <c r="C323" i="14664" a="1"/>
  <c r="C323" i="14664" s="1"/>
  <c r="G322" i="14664" a="1"/>
  <c r="G322" i="14664" s="1"/>
  <c r="D322" i="14664" a="1"/>
  <c r="D322" i="14664" s="1"/>
  <c r="C322" i="14664" a="1"/>
  <c r="C322" i="14664" s="1"/>
  <c r="G321" i="14664" a="1"/>
  <c r="G321" i="14664" s="1"/>
  <c r="D321" i="14664" a="1"/>
  <c r="D321" i="14664" s="1"/>
  <c r="C321" i="14664" a="1"/>
  <c r="C321" i="14664" s="1"/>
  <c r="G320" i="14664" a="1"/>
  <c r="G320" i="14664" s="1"/>
  <c r="D320" i="14664" a="1"/>
  <c r="D320" i="14664" s="1"/>
  <c r="C320" i="14664" a="1"/>
  <c r="C320" i="14664" s="1"/>
  <c r="G319" i="14664" a="1"/>
  <c r="G319" i="14664" s="1"/>
  <c r="D319" i="14664" a="1"/>
  <c r="D319" i="14664" s="1"/>
  <c r="C319" i="14664" a="1"/>
  <c r="C319" i="14664" s="1"/>
  <c r="G318" i="14664" a="1"/>
  <c r="G318" i="14664" s="1"/>
  <c r="D318" i="14664" a="1"/>
  <c r="D318" i="14664" s="1"/>
  <c r="C318" i="14664" a="1"/>
  <c r="C318" i="14664" s="1"/>
  <c r="G317" i="14664" a="1"/>
  <c r="G317" i="14664" s="1"/>
  <c r="D317" i="14664" a="1"/>
  <c r="D317" i="14664" s="1"/>
  <c r="C317" i="14664" a="1"/>
  <c r="C317" i="14664" s="1"/>
  <c r="G316" i="14664" a="1"/>
  <c r="G316" i="14664" s="1"/>
  <c r="D316" i="14664" a="1"/>
  <c r="D316" i="14664" s="1"/>
  <c r="C316" i="14664" a="1"/>
  <c r="C316" i="14664" s="1"/>
  <c r="G315" i="14664" a="1"/>
  <c r="G315" i="14664" s="1"/>
  <c r="D315" i="14664" a="1"/>
  <c r="D315" i="14664" s="1"/>
  <c r="C315" i="14664" a="1"/>
  <c r="C315" i="14664" s="1"/>
  <c r="G314" i="14664" a="1"/>
  <c r="G314" i="14664" s="1"/>
  <c r="D314" i="14664" a="1"/>
  <c r="D314" i="14664" s="1"/>
  <c r="C314" i="14664" a="1"/>
  <c r="C314" i="14664" s="1"/>
  <c r="G313" i="14664" a="1"/>
  <c r="G313" i="14664" s="1"/>
  <c r="D313" i="14664" a="1"/>
  <c r="D313" i="14664" s="1"/>
  <c r="C313" i="14664" a="1"/>
  <c r="C313" i="14664" s="1"/>
  <c r="G312" i="14664" a="1"/>
  <c r="G312" i="14664" s="1"/>
  <c r="D312" i="14664" a="1"/>
  <c r="D312" i="14664" s="1"/>
  <c r="C312" i="14664" a="1"/>
  <c r="C312" i="14664" s="1"/>
  <c r="G311" i="14664" a="1"/>
  <c r="G311" i="14664" s="1"/>
  <c r="D311" i="14664" a="1"/>
  <c r="D311" i="14664" s="1"/>
  <c r="C311" i="14664" a="1"/>
  <c r="C311" i="14664" s="1"/>
  <c r="G310" i="14664" a="1"/>
  <c r="G310" i="14664" s="1"/>
  <c r="D310" i="14664" a="1"/>
  <c r="D310" i="14664" s="1"/>
  <c r="C310" i="14664" a="1"/>
  <c r="C310" i="14664" s="1"/>
  <c r="G309" i="14664" a="1"/>
  <c r="G309" i="14664" s="1"/>
  <c r="D309" i="14664" a="1"/>
  <c r="D309" i="14664" s="1"/>
  <c r="C309" i="14664" a="1"/>
  <c r="C309" i="14664" s="1"/>
  <c r="G308" i="14664" a="1"/>
  <c r="G308" i="14664" s="1"/>
  <c r="D308" i="14664" a="1"/>
  <c r="D308" i="14664" s="1"/>
  <c r="C308" i="14664" a="1"/>
  <c r="C308" i="14664" s="1"/>
  <c r="G307" i="14664" a="1"/>
  <c r="G307" i="14664" s="1"/>
  <c r="D307" i="14664" a="1"/>
  <c r="D307" i="14664" s="1"/>
  <c r="C307" i="14664" a="1"/>
  <c r="C307" i="14664" s="1"/>
  <c r="G306" i="14664" a="1"/>
  <c r="G306" i="14664" s="1"/>
  <c r="D306" i="14664" a="1"/>
  <c r="D306" i="14664" s="1"/>
  <c r="C306" i="14664" a="1"/>
  <c r="C306" i="14664" s="1"/>
  <c r="G305" i="14664" a="1"/>
  <c r="G305" i="14664" s="1"/>
  <c r="D305" i="14664" a="1"/>
  <c r="D305" i="14664" s="1"/>
  <c r="C305" i="14664" a="1"/>
  <c r="C305" i="14664" s="1"/>
  <c r="G304" i="14664" a="1"/>
  <c r="G304" i="14664" s="1"/>
  <c r="D304" i="14664" a="1"/>
  <c r="D304" i="14664" s="1"/>
  <c r="C304" i="14664" a="1"/>
  <c r="C304" i="14664" s="1"/>
  <c r="G303" i="14664" a="1"/>
  <c r="G303" i="14664" s="1"/>
  <c r="D303" i="14664" a="1"/>
  <c r="D303" i="14664" s="1"/>
  <c r="C303" i="14664" a="1"/>
  <c r="C303" i="14664" s="1"/>
  <c r="G302" i="14664" a="1"/>
  <c r="G302" i="14664" s="1"/>
  <c r="D302" i="14664" a="1"/>
  <c r="D302" i="14664" s="1"/>
  <c r="C302" i="14664" a="1"/>
  <c r="C302" i="14664" s="1"/>
  <c r="G301" i="14664" a="1"/>
  <c r="G301" i="14664" s="1"/>
  <c r="D301" i="14664" a="1"/>
  <c r="D301" i="14664" s="1"/>
  <c r="C301" i="14664" a="1"/>
  <c r="C301" i="14664" s="1"/>
  <c r="G300" i="14664" a="1"/>
  <c r="G300" i="14664" s="1"/>
  <c r="D300" i="14664" a="1"/>
  <c r="D300" i="14664" s="1"/>
  <c r="C300" i="14664" a="1"/>
  <c r="C300" i="14664" s="1"/>
  <c r="G299" i="14664" a="1"/>
  <c r="G299" i="14664" s="1"/>
  <c r="D299" i="14664" a="1"/>
  <c r="D299" i="14664" s="1"/>
  <c r="C299" i="14664" a="1"/>
  <c r="C299" i="14664" s="1"/>
  <c r="G298" i="14664" a="1"/>
  <c r="G298" i="14664" s="1"/>
  <c r="D298" i="14664" a="1"/>
  <c r="D298" i="14664" s="1"/>
  <c r="C298" i="14664" a="1"/>
  <c r="C298" i="14664" s="1"/>
  <c r="G297" i="14664" a="1"/>
  <c r="G297" i="14664" s="1"/>
  <c r="D297" i="14664" a="1"/>
  <c r="D297" i="14664" s="1"/>
  <c r="C297" i="14664" a="1"/>
  <c r="C297" i="14664" s="1"/>
  <c r="G296" i="14664" a="1"/>
  <c r="G296" i="14664" s="1"/>
  <c r="D296" i="14664" a="1"/>
  <c r="D296" i="14664" s="1"/>
  <c r="C296" i="14664" a="1"/>
  <c r="C296" i="14664" s="1"/>
  <c r="G295" i="14664" a="1"/>
  <c r="G295" i="14664" s="1"/>
  <c r="D295" i="14664" a="1"/>
  <c r="D295" i="14664" s="1"/>
  <c r="C295" i="14664" a="1"/>
  <c r="C295" i="14664" s="1"/>
  <c r="G294" i="14664" a="1"/>
  <c r="G294" i="14664" s="1"/>
  <c r="D294" i="14664" a="1"/>
  <c r="D294" i="14664" s="1"/>
  <c r="C294" i="14664" a="1"/>
  <c r="C294" i="14664" s="1"/>
  <c r="G293" i="14664" a="1"/>
  <c r="G293" i="14664" s="1"/>
  <c r="D293" i="14664" a="1"/>
  <c r="D293" i="14664" s="1"/>
  <c r="C293" i="14664" a="1"/>
  <c r="C293" i="14664" s="1"/>
  <c r="G292" i="14664" a="1"/>
  <c r="G292" i="14664" s="1"/>
  <c r="D292" i="14664" a="1"/>
  <c r="D292" i="14664" s="1"/>
  <c r="C292" i="14664" a="1"/>
  <c r="C292" i="14664" s="1"/>
  <c r="G291" i="14664" a="1"/>
  <c r="G291" i="14664" s="1"/>
  <c r="D291" i="14664" a="1"/>
  <c r="D291" i="14664" s="1"/>
  <c r="C291" i="14664" a="1"/>
  <c r="C291" i="14664" s="1"/>
  <c r="G290" i="14664" a="1"/>
  <c r="G290" i="14664" s="1"/>
  <c r="D290" i="14664" a="1"/>
  <c r="D290" i="14664" s="1"/>
  <c r="C290" i="14664" a="1"/>
  <c r="C290" i="14664" s="1"/>
  <c r="G289" i="14664" a="1"/>
  <c r="G289" i="14664" s="1"/>
  <c r="D289" i="14664" a="1"/>
  <c r="D289" i="14664" s="1"/>
  <c r="C289" i="14664" a="1"/>
  <c r="C289" i="14664" s="1"/>
  <c r="G288" i="14664" a="1"/>
  <c r="G288" i="14664" s="1"/>
  <c r="D288" i="14664" a="1"/>
  <c r="D288" i="14664" s="1"/>
  <c r="C288" i="14664" a="1"/>
  <c r="C288" i="14664" s="1"/>
  <c r="G287" i="14664" a="1"/>
  <c r="G287" i="14664" s="1"/>
  <c r="D287" i="14664" a="1"/>
  <c r="D287" i="14664" s="1"/>
  <c r="C287" i="14664" a="1"/>
  <c r="C287" i="14664" s="1"/>
  <c r="G286" i="14664" a="1"/>
  <c r="G286" i="14664" s="1"/>
  <c r="D286" i="14664" a="1"/>
  <c r="D286" i="14664" s="1"/>
  <c r="C286" i="14664" a="1"/>
  <c r="C286" i="14664" s="1"/>
  <c r="G285" i="14664" a="1"/>
  <c r="G285" i="14664" s="1"/>
  <c r="D285" i="14664" a="1"/>
  <c r="D285" i="14664" s="1"/>
  <c r="C285" i="14664" a="1"/>
  <c r="C285" i="14664" s="1"/>
  <c r="G284" i="14664" a="1"/>
  <c r="G284" i="14664" s="1"/>
  <c r="D284" i="14664" a="1"/>
  <c r="D284" i="14664" s="1"/>
  <c r="C284" i="14664" a="1"/>
  <c r="C284" i="14664" s="1"/>
  <c r="G283" i="14664" a="1"/>
  <c r="G283" i="14664" s="1"/>
  <c r="D283" i="14664" a="1"/>
  <c r="D283" i="14664" s="1"/>
  <c r="C283" i="14664" a="1"/>
  <c r="C283" i="14664" s="1"/>
  <c r="G282" i="14664" a="1"/>
  <c r="G282" i="14664" s="1"/>
  <c r="D282" i="14664" a="1"/>
  <c r="D282" i="14664" s="1"/>
  <c r="C282" i="14664" a="1"/>
  <c r="C282" i="14664" s="1"/>
  <c r="G281" i="14664" a="1"/>
  <c r="G281" i="14664" s="1"/>
  <c r="D281" i="14664" a="1"/>
  <c r="D281" i="14664" s="1"/>
  <c r="C281" i="14664" a="1"/>
  <c r="C281" i="14664" s="1"/>
  <c r="G280" i="14664" a="1"/>
  <c r="G280" i="14664" s="1"/>
  <c r="D280" i="14664" a="1"/>
  <c r="D280" i="14664" s="1"/>
  <c r="C280" i="14664" a="1"/>
  <c r="C280" i="14664" s="1"/>
  <c r="G279" i="14664" a="1"/>
  <c r="G279" i="14664" s="1"/>
  <c r="D279" i="14664" a="1"/>
  <c r="D279" i="14664" s="1"/>
  <c r="C279" i="14664" a="1"/>
  <c r="C279" i="14664" s="1"/>
  <c r="G278" i="14664" a="1"/>
  <c r="G278" i="14664" s="1"/>
  <c r="D278" i="14664" a="1"/>
  <c r="D278" i="14664" s="1"/>
  <c r="C278" i="14664" a="1"/>
  <c r="C278" i="14664" s="1"/>
  <c r="G277" i="14664" a="1"/>
  <c r="G277" i="14664" s="1"/>
  <c r="D277" i="14664" a="1"/>
  <c r="D277" i="14664" s="1"/>
  <c r="C277" i="14664" a="1"/>
  <c r="C277" i="14664" s="1"/>
  <c r="G276" i="14664" a="1"/>
  <c r="G276" i="14664" s="1"/>
  <c r="D276" i="14664" a="1"/>
  <c r="D276" i="14664" s="1"/>
  <c r="C276" i="14664" a="1"/>
  <c r="C276" i="14664" s="1"/>
  <c r="G275" i="14664" a="1"/>
  <c r="G275" i="14664" s="1"/>
  <c r="D275" i="14664" a="1"/>
  <c r="D275" i="14664" s="1"/>
  <c r="C275" i="14664" a="1"/>
  <c r="C275" i="14664" s="1"/>
  <c r="G274" i="14664" a="1"/>
  <c r="G274" i="14664" s="1"/>
  <c r="D274" i="14664" a="1"/>
  <c r="D274" i="14664" s="1"/>
  <c r="C274" i="14664" a="1"/>
  <c r="C274" i="14664" s="1"/>
  <c r="G273" i="14664" a="1"/>
  <c r="G273" i="14664" s="1"/>
  <c r="D273" i="14664" a="1"/>
  <c r="D273" i="14664" s="1"/>
  <c r="C273" i="14664" a="1"/>
  <c r="C273" i="14664" s="1"/>
  <c r="G272" i="14664" a="1"/>
  <c r="G272" i="14664" s="1"/>
  <c r="D272" i="14664" a="1"/>
  <c r="D272" i="14664" s="1"/>
  <c r="C272" i="14664" a="1"/>
  <c r="C272" i="14664" s="1"/>
  <c r="G271" i="14664" a="1"/>
  <c r="G271" i="14664" s="1"/>
  <c r="D271" i="14664" a="1"/>
  <c r="D271" i="14664" s="1"/>
  <c r="C271" i="14664" a="1"/>
  <c r="C271" i="14664" s="1"/>
  <c r="G270" i="14664" a="1"/>
  <c r="G270" i="14664" s="1"/>
  <c r="D270" i="14664" a="1"/>
  <c r="D270" i="14664" s="1"/>
  <c r="C270" i="14664" a="1"/>
  <c r="C270" i="14664" s="1"/>
  <c r="G269" i="14664" a="1"/>
  <c r="G269" i="14664" s="1"/>
  <c r="D269" i="14664" a="1"/>
  <c r="D269" i="14664" s="1"/>
  <c r="C269" i="14664" a="1"/>
  <c r="C269" i="14664" s="1"/>
  <c r="G268" i="14664" a="1"/>
  <c r="G268" i="14664" s="1"/>
  <c r="D268" i="14664" a="1"/>
  <c r="D268" i="14664" s="1"/>
  <c r="C268" i="14664" a="1"/>
  <c r="C268" i="14664" s="1"/>
  <c r="G267" i="14664" a="1"/>
  <c r="G267" i="14664" s="1"/>
  <c r="D267" i="14664" a="1"/>
  <c r="D267" i="14664" s="1"/>
  <c r="C267" i="14664" a="1"/>
  <c r="C267" i="14664" s="1"/>
  <c r="G266" i="14664" a="1"/>
  <c r="G266" i="14664" s="1"/>
  <c r="D266" i="14664" a="1"/>
  <c r="D266" i="14664" s="1"/>
  <c r="C266" i="14664" a="1"/>
  <c r="C266" i="14664" s="1"/>
  <c r="G265" i="14664" a="1"/>
  <c r="G265" i="14664" s="1"/>
  <c r="D265" i="14664" a="1"/>
  <c r="D265" i="14664" s="1"/>
  <c r="C265" i="14664" a="1"/>
  <c r="C265" i="14664" s="1"/>
  <c r="G264" i="14664" a="1"/>
  <c r="G264" i="14664" s="1"/>
  <c r="D264" i="14664" a="1"/>
  <c r="D264" i="14664" s="1"/>
  <c r="C264" i="14664" a="1"/>
  <c r="C264" i="14664" s="1"/>
  <c r="G263" i="14664" a="1"/>
  <c r="G263" i="14664" s="1"/>
  <c r="D263" i="14664" a="1"/>
  <c r="D263" i="14664" s="1"/>
  <c r="C263" i="14664" a="1"/>
  <c r="C263" i="14664" s="1"/>
  <c r="G262" i="14664" a="1"/>
  <c r="G262" i="14664" s="1"/>
  <c r="D262" i="14664" a="1"/>
  <c r="D262" i="14664" s="1"/>
  <c r="C262" i="14664" a="1"/>
  <c r="C262" i="14664" s="1"/>
  <c r="G261" i="14664" a="1"/>
  <c r="G261" i="14664" s="1"/>
  <c r="D261" i="14664" a="1"/>
  <c r="D261" i="14664" s="1"/>
  <c r="C261" i="14664" a="1"/>
  <c r="C261" i="14664" s="1"/>
  <c r="G260" i="14664" a="1"/>
  <c r="G260" i="14664" s="1"/>
  <c r="D260" i="14664" a="1"/>
  <c r="D260" i="14664" s="1"/>
  <c r="C260" i="14664" a="1"/>
  <c r="C260" i="14664" s="1"/>
  <c r="G259" i="14664" a="1"/>
  <c r="G259" i="14664" s="1"/>
  <c r="D259" i="14664" a="1"/>
  <c r="D259" i="14664" s="1"/>
  <c r="C259" i="14664" a="1"/>
  <c r="C259" i="14664" s="1"/>
  <c r="G258" i="14664" a="1"/>
  <c r="G258" i="14664" s="1"/>
  <c r="D258" i="14664" a="1"/>
  <c r="D258" i="14664" s="1"/>
  <c r="C258" i="14664" a="1"/>
  <c r="C258" i="14664" s="1"/>
  <c r="G257" i="14664" a="1"/>
  <c r="G257" i="14664" s="1"/>
  <c r="D257" i="14664" a="1"/>
  <c r="D257" i="14664" s="1"/>
  <c r="C257" i="14664" a="1"/>
  <c r="C257" i="14664" s="1"/>
  <c r="G256" i="14664" a="1"/>
  <c r="G256" i="14664" s="1"/>
  <c r="D256" i="14664" a="1"/>
  <c r="D256" i="14664" s="1"/>
  <c r="C256" i="14664" a="1"/>
  <c r="C256" i="14664" s="1"/>
  <c r="G255" i="14664" a="1"/>
  <c r="G255" i="14664" s="1"/>
  <c r="D255" i="14664" a="1"/>
  <c r="D255" i="14664" s="1"/>
  <c r="C255" i="14664" a="1"/>
  <c r="C255" i="14664" s="1"/>
  <c r="G254" i="14664" a="1"/>
  <c r="G254" i="14664" s="1"/>
  <c r="D254" i="14664" a="1"/>
  <c r="D254" i="14664" s="1"/>
  <c r="C254" i="14664" a="1"/>
  <c r="C254" i="14664" s="1"/>
  <c r="G253" i="14664" a="1"/>
  <c r="G253" i="14664" s="1"/>
  <c r="D253" i="14664" a="1"/>
  <c r="D253" i="14664" s="1"/>
  <c r="C253" i="14664" a="1"/>
  <c r="C253" i="14664" s="1"/>
  <c r="G252" i="14664" a="1"/>
  <c r="G252" i="14664" s="1"/>
  <c r="D252" i="14664" a="1"/>
  <c r="D252" i="14664" s="1"/>
  <c r="C252" i="14664" a="1"/>
  <c r="C252" i="14664" s="1"/>
  <c r="G251" i="14664"/>
  <c r="G251" i="14664" a="1"/>
  <c r="D251" i="14664" a="1"/>
  <c r="D251" i="14664" s="1"/>
  <c r="C251" i="14664" a="1"/>
  <c r="C251" i="14664" s="1"/>
  <c r="G250" i="14664" a="1"/>
  <c r="G250" i="14664" s="1"/>
  <c r="D250" i="14664" a="1"/>
  <c r="D250" i="14664" s="1"/>
  <c r="C250" i="14664" a="1"/>
  <c r="C250" i="14664" s="1"/>
  <c r="G249" i="14664" a="1"/>
  <c r="G249" i="14664" s="1"/>
  <c r="D249" i="14664" a="1"/>
  <c r="D249" i="14664" s="1"/>
  <c r="C249" i="14664" a="1"/>
  <c r="C249" i="14664" s="1"/>
  <c r="G248" i="14664" a="1"/>
  <c r="G248" i="14664" s="1"/>
  <c r="D248" i="14664" a="1"/>
  <c r="D248" i="14664" s="1"/>
  <c r="C248" i="14664" a="1"/>
  <c r="C248" i="14664" s="1"/>
  <c r="G247" i="14664" a="1"/>
  <c r="G247" i="14664" s="1"/>
  <c r="D247" i="14664" a="1"/>
  <c r="D247" i="14664" s="1"/>
  <c r="C247" i="14664" a="1"/>
  <c r="C247" i="14664" s="1"/>
  <c r="G246" i="14664" a="1"/>
  <c r="G246" i="14664" s="1"/>
  <c r="D246" i="14664" a="1"/>
  <c r="D246" i="14664" s="1"/>
  <c r="C246" i="14664" a="1"/>
  <c r="C246" i="14664" s="1"/>
  <c r="G245" i="14664" a="1"/>
  <c r="G245" i="14664" s="1"/>
  <c r="D245" i="14664" a="1"/>
  <c r="D245" i="14664" s="1"/>
  <c r="C245" i="14664" a="1"/>
  <c r="C245" i="14664" s="1"/>
  <c r="G244" i="14664" a="1"/>
  <c r="G244" i="14664" s="1"/>
  <c r="D244" i="14664" a="1"/>
  <c r="D244" i="14664" s="1"/>
  <c r="C244" i="14664" a="1"/>
  <c r="C244" i="14664" s="1"/>
  <c r="G243" i="14664" a="1"/>
  <c r="G243" i="14664" s="1"/>
  <c r="D243" i="14664" a="1"/>
  <c r="D243" i="14664" s="1"/>
  <c r="C243" i="14664" a="1"/>
  <c r="C243" i="14664" s="1"/>
  <c r="G242" i="14664" a="1"/>
  <c r="G242" i="14664" s="1"/>
  <c r="D242" i="14664" a="1"/>
  <c r="D242" i="14664" s="1"/>
  <c r="C242" i="14664" a="1"/>
  <c r="C242" i="14664" s="1"/>
  <c r="G241" i="14664" a="1"/>
  <c r="G241" i="14664" s="1"/>
  <c r="D241" i="14664" a="1"/>
  <c r="D241" i="14664" s="1"/>
  <c r="C241" i="14664" a="1"/>
  <c r="C241" i="14664" s="1"/>
  <c r="G240" i="14664" a="1"/>
  <c r="G240" i="14664" s="1"/>
  <c r="D240" i="14664" a="1"/>
  <c r="D240" i="14664" s="1"/>
  <c r="C240" i="14664" a="1"/>
  <c r="C240" i="14664" s="1"/>
  <c r="G239" i="14664" a="1"/>
  <c r="G239" i="14664" s="1"/>
  <c r="D239" i="14664" a="1"/>
  <c r="D239" i="14664" s="1"/>
  <c r="C239" i="14664" a="1"/>
  <c r="C239" i="14664" s="1"/>
  <c r="G238" i="14664" a="1"/>
  <c r="G238" i="14664" s="1"/>
  <c r="D238" i="14664" a="1"/>
  <c r="D238" i="14664" s="1"/>
  <c r="C238" i="14664" a="1"/>
  <c r="C238" i="14664" s="1"/>
  <c r="G237" i="14664" a="1"/>
  <c r="G237" i="14664" s="1"/>
  <c r="D237" i="14664" a="1"/>
  <c r="D237" i="14664" s="1"/>
  <c r="C237" i="14664" a="1"/>
  <c r="C237" i="14664" s="1"/>
  <c r="G236" i="14664" a="1"/>
  <c r="G236" i="14664" s="1"/>
  <c r="D236" i="14664" a="1"/>
  <c r="D236" i="14664" s="1"/>
  <c r="C236" i="14664" a="1"/>
  <c r="C236" i="14664" s="1"/>
  <c r="G235" i="14664"/>
  <c r="G235" i="14664" a="1"/>
  <c r="D235" i="14664" a="1"/>
  <c r="D235" i="14664" s="1"/>
  <c r="C235" i="14664" a="1"/>
  <c r="C235" i="14664" s="1"/>
  <c r="G234" i="14664" a="1"/>
  <c r="G234" i="14664" s="1"/>
  <c r="D234" i="14664" a="1"/>
  <c r="D234" i="14664" s="1"/>
  <c r="C234" i="14664" a="1"/>
  <c r="C234" i="14664" s="1"/>
  <c r="G233" i="14664" a="1"/>
  <c r="G233" i="14664" s="1"/>
  <c r="D233" i="14664" a="1"/>
  <c r="D233" i="14664" s="1"/>
  <c r="C233" i="14664" a="1"/>
  <c r="C233" i="14664" s="1"/>
  <c r="G232" i="14664" a="1"/>
  <c r="G232" i="14664" s="1"/>
  <c r="D232" i="14664" a="1"/>
  <c r="D232" i="14664" s="1"/>
  <c r="C232" i="14664" a="1"/>
  <c r="C232" i="14664" s="1"/>
  <c r="G231" i="14664" a="1"/>
  <c r="G231" i="14664" s="1"/>
  <c r="D231" i="14664" a="1"/>
  <c r="D231" i="14664" s="1"/>
  <c r="C231" i="14664" a="1"/>
  <c r="C231" i="14664" s="1"/>
  <c r="G230" i="14664" a="1"/>
  <c r="G230" i="14664" s="1"/>
  <c r="D230" i="14664" a="1"/>
  <c r="D230" i="14664" s="1"/>
  <c r="C230" i="14664" a="1"/>
  <c r="C230" i="14664" s="1"/>
  <c r="G229" i="14664" a="1"/>
  <c r="G229" i="14664" s="1"/>
  <c r="D229" i="14664" a="1"/>
  <c r="D229" i="14664" s="1"/>
  <c r="C229" i="14664" a="1"/>
  <c r="C229" i="14664" s="1"/>
  <c r="G228" i="14664" a="1"/>
  <c r="G228" i="14664" s="1"/>
  <c r="D228" i="14664" a="1"/>
  <c r="D228" i="14664" s="1"/>
  <c r="C228" i="14664" a="1"/>
  <c r="C228" i="14664" s="1"/>
  <c r="G227" i="14664" a="1"/>
  <c r="G227" i="14664" s="1"/>
  <c r="D227" i="14664" a="1"/>
  <c r="D227" i="14664" s="1"/>
  <c r="C227" i="14664" a="1"/>
  <c r="C227" i="14664" s="1"/>
  <c r="G226" i="14664" a="1"/>
  <c r="G226" i="14664" s="1"/>
  <c r="D226" i="14664" a="1"/>
  <c r="D226" i="14664" s="1"/>
  <c r="C226" i="14664" a="1"/>
  <c r="C226" i="14664" s="1"/>
  <c r="G225" i="14664" a="1"/>
  <c r="G225" i="14664" s="1"/>
  <c r="D225" i="14664" a="1"/>
  <c r="D225" i="14664" s="1"/>
  <c r="C225" i="14664" a="1"/>
  <c r="C225" i="14664" s="1"/>
  <c r="G224" i="14664" a="1"/>
  <c r="G224" i="14664" s="1"/>
  <c r="D224" i="14664" a="1"/>
  <c r="D224" i="14664" s="1"/>
  <c r="C224" i="14664" a="1"/>
  <c r="C224" i="14664" s="1"/>
  <c r="G223" i="14664" a="1"/>
  <c r="G223" i="14664" s="1"/>
  <c r="D223" i="14664" a="1"/>
  <c r="D223" i="14664" s="1"/>
  <c r="C223" i="14664" a="1"/>
  <c r="C223" i="14664" s="1"/>
  <c r="G222" i="14664" a="1"/>
  <c r="G222" i="14664" s="1"/>
  <c r="D222" i="14664" a="1"/>
  <c r="D222" i="14664" s="1"/>
  <c r="C222" i="14664" a="1"/>
  <c r="C222" i="14664" s="1"/>
  <c r="G221" i="14664" a="1"/>
  <c r="G221" i="14664" s="1"/>
  <c r="D221" i="14664" a="1"/>
  <c r="D221" i="14664" s="1"/>
  <c r="C221" i="14664" a="1"/>
  <c r="C221" i="14664" s="1"/>
  <c r="G220" i="14664" a="1"/>
  <c r="G220" i="14664" s="1"/>
  <c r="D220" i="14664" a="1"/>
  <c r="D220" i="14664" s="1"/>
  <c r="C220" i="14664" a="1"/>
  <c r="C220" i="14664" s="1"/>
  <c r="G219" i="14664" a="1"/>
  <c r="G219" i="14664" s="1"/>
  <c r="D219" i="14664" a="1"/>
  <c r="D219" i="14664" s="1"/>
  <c r="C219" i="14664" a="1"/>
  <c r="C219" i="14664" s="1"/>
  <c r="G218" i="14664" a="1"/>
  <c r="G218" i="14664" s="1"/>
  <c r="D218" i="14664" a="1"/>
  <c r="D218" i="14664" s="1"/>
  <c r="C218" i="14664" a="1"/>
  <c r="C218" i="14664" s="1"/>
  <c r="G217" i="14664" a="1"/>
  <c r="G217" i="14664" s="1"/>
  <c r="D217" i="14664" a="1"/>
  <c r="D217" i="14664" s="1"/>
  <c r="C217" i="14664" a="1"/>
  <c r="C217" i="14664" s="1"/>
  <c r="G216" i="14664" a="1"/>
  <c r="G216" i="14664" s="1"/>
  <c r="D216" i="14664" a="1"/>
  <c r="D216" i="14664" s="1"/>
  <c r="C216" i="14664" a="1"/>
  <c r="C216" i="14664" s="1"/>
  <c r="G215" i="14664" a="1"/>
  <c r="G215" i="14664" s="1"/>
  <c r="D215" i="14664" a="1"/>
  <c r="D215" i="14664" s="1"/>
  <c r="C215" i="14664" a="1"/>
  <c r="C215" i="14664" s="1"/>
  <c r="G214" i="14664" a="1"/>
  <c r="G214" i="14664" s="1"/>
  <c r="D214" i="14664"/>
  <c r="D214" i="14664" a="1"/>
  <c r="C214" i="14664" a="1"/>
  <c r="C214" i="14664" s="1"/>
  <c r="G213" i="14664" a="1"/>
  <c r="G213" i="14664" s="1"/>
  <c r="D213" i="14664" a="1"/>
  <c r="D213" i="14664" s="1"/>
  <c r="C213" i="14664" a="1"/>
  <c r="C213" i="14664" s="1"/>
  <c r="G212" i="14664" a="1"/>
  <c r="G212" i="14664" s="1"/>
  <c r="D212" i="14664" a="1"/>
  <c r="D212" i="14664" s="1"/>
  <c r="C212" i="14664" a="1"/>
  <c r="C212" i="14664" s="1"/>
  <c r="G211" i="14664" a="1"/>
  <c r="G211" i="14664" s="1"/>
  <c r="D211" i="14664" a="1"/>
  <c r="D211" i="14664" s="1"/>
  <c r="C211" i="14664" a="1"/>
  <c r="C211" i="14664" s="1"/>
  <c r="G210" i="14664" a="1"/>
  <c r="G210" i="14664" s="1"/>
  <c r="D210" i="14664" a="1"/>
  <c r="D210" i="14664" s="1"/>
  <c r="C210" i="14664" a="1"/>
  <c r="C210" i="14664" s="1"/>
  <c r="G209" i="14664" a="1"/>
  <c r="G209" i="14664" s="1"/>
  <c r="D209" i="14664" a="1"/>
  <c r="D209" i="14664" s="1"/>
  <c r="C209" i="14664" a="1"/>
  <c r="C209" i="14664" s="1"/>
  <c r="G208" i="14664" a="1"/>
  <c r="G208" i="14664" s="1"/>
  <c r="D208" i="14664" a="1"/>
  <c r="D208" i="14664" s="1"/>
  <c r="C208" i="14664" a="1"/>
  <c r="C208" i="14664" s="1"/>
  <c r="G207" i="14664" a="1"/>
  <c r="G207" i="14664" s="1"/>
  <c r="D207" i="14664" a="1"/>
  <c r="D207" i="14664" s="1"/>
  <c r="C207" i="14664" a="1"/>
  <c r="C207" i="14664" s="1"/>
  <c r="G206" i="14664" a="1"/>
  <c r="G206" i="14664" s="1"/>
  <c r="D206" i="14664" a="1"/>
  <c r="D206" i="14664" s="1"/>
  <c r="C206" i="14664" a="1"/>
  <c r="C206" i="14664" s="1"/>
  <c r="G205" i="14664" a="1"/>
  <c r="G205" i="14664" s="1"/>
  <c r="D205" i="14664" a="1"/>
  <c r="D205" i="14664" s="1"/>
  <c r="C205" i="14664" a="1"/>
  <c r="C205" i="14664" s="1"/>
  <c r="G204" i="14664" a="1"/>
  <c r="G204" i="14664" s="1"/>
  <c r="D204" i="14664" a="1"/>
  <c r="D204" i="14664" s="1"/>
  <c r="C204" i="14664" a="1"/>
  <c r="C204" i="14664" s="1"/>
  <c r="G203" i="14664" a="1"/>
  <c r="G203" i="14664" s="1"/>
  <c r="D203" i="14664" a="1"/>
  <c r="D203" i="14664" s="1"/>
  <c r="C203" i="14664" a="1"/>
  <c r="C203" i="14664" s="1"/>
  <c r="G202" i="14664" a="1"/>
  <c r="G202" i="14664" s="1"/>
  <c r="D202" i="14664" a="1"/>
  <c r="D202" i="14664" s="1"/>
  <c r="C202" i="14664" a="1"/>
  <c r="C202" i="14664" s="1"/>
  <c r="G201" i="14664" a="1"/>
  <c r="G201" i="14664" s="1"/>
  <c r="D201" i="14664" a="1"/>
  <c r="D201" i="14664" s="1"/>
  <c r="C201" i="14664" a="1"/>
  <c r="C201" i="14664" s="1"/>
  <c r="G200" i="14664" a="1"/>
  <c r="G200" i="14664" s="1"/>
  <c r="D200" i="14664" a="1"/>
  <c r="D200" i="14664" s="1"/>
  <c r="C200" i="14664" a="1"/>
  <c r="C200" i="14664" s="1"/>
  <c r="G199" i="14664" a="1"/>
  <c r="G199" i="14664" s="1"/>
  <c r="D199" i="14664" a="1"/>
  <c r="D199" i="14664" s="1"/>
  <c r="C199" i="14664" a="1"/>
  <c r="C199" i="14664" s="1"/>
  <c r="G198" i="14664" a="1"/>
  <c r="G198" i="14664" s="1"/>
  <c r="D198" i="14664" a="1"/>
  <c r="D198" i="14664" s="1"/>
  <c r="C198" i="14664" a="1"/>
  <c r="C198" i="14664" s="1"/>
  <c r="G197" i="14664" a="1"/>
  <c r="G197" i="14664" s="1"/>
  <c r="D197" i="14664" a="1"/>
  <c r="D197" i="14664" s="1"/>
  <c r="C197" i="14664" a="1"/>
  <c r="C197" i="14664" s="1"/>
  <c r="G196" i="14664" a="1"/>
  <c r="G196" i="14664" s="1"/>
  <c r="D196" i="14664" a="1"/>
  <c r="D196" i="14664" s="1"/>
  <c r="C196" i="14664" a="1"/>
  <c r="C196" i="14664" s="1"/>
  <c r="G195" i="14664" a="1"/>
  <c r="G195" i="14664" s="1"/>
  <c r="D195" i="14664" a="1"/>
  <c r="D195" i="14664" s="1"/>
  <c r="C195" i="14664" a="1"/>
  <c r="C195" i="14664" s="1"/>
  <c r="G194" i="14664" a="1"/>
  <c r="G194" i="14664" s="1"/>
  <c r="D194" i="14664" a="1"/>
  <c r="D194" i="14664" s="1"/>
  <c r="C194" i="14664" a="1"/>
  <c r="C194" i="14664" s="1"/>
  <c r="G193" i="14664" a="1"/>
  <c r="G193" i="14664" s="1"/>
  <c r="D193" i="14664" a="1"/>
  <c r="D193" i="14664" s="1"/>
  <c r="C193" i="14664" a="1"/>
  <c r="C193" i="14664" s="1"/>
  <c r="G192" i="14664" a="1"/>
  <c r="G192" i="14664" s="1"/>
  <c r="D192" i="14664" a="1"/>
  <c r="D192" i="14664" s="1"/>
  <c r="C192" i="14664" a="1"/>
  <c r="C192" i="14664" s="1"/>
  <c r="G191" i="14664" a="1"/>
  <c r="G191" i="14664" s="1"/>
  <c r="D191" i="14664" a="1"/>
  <c r="D191" i="14664" s="1"/>
  <c r="C191" i="14664" a="1"/>
  <c r="C191" i="14664" s="1"/>
  <c r="G190" i="14664" a="1"/>
  <c r="G190" i="14664" s="1"/>
  <c r="D190" i="14664" a="1"/>
  <c r="D190" i="14664" s="1"/>
  <c r="C190" i="14664" a="1"/>
  <c r="C190" i="14664" s="1"/>
  <c r="G189" i="14664" a="1"/>
  <c r="G189" i="14664" s="1"/>
  <c r="D189" i="14664" a="1"/>
  <c r="D189" i="14664" s="1"/>
  <c r="C189" i="14664" a="1"/>
  <c r="C189" i="14664" s="1"/>
  <c r="G188" i="14664" a="1"/>
  <c r="G188" i="14664" s="1"/>
  <c r="D188" i="14664" a="1"/>
  <c r="D188" i="14664" s="1"/>
  <c r="C188" i="14664" a="1"/>
  <c r="C188" i="14664" s="1"/>
  <c r="G187" i="14664" a="1"/>
  <c r="G187" i="14664" s="1"/>
  <c r="D187" i="14664" a="1"/>
  <c r="D187" i="14664" s="1"/>
  <c r="C187" i="14664" a="1"/>
  <c r="C187" i="14664" s="1"/>
  <c r="G186" i="14664" a="1"/>
  <c r="G186" i="14664" s="1"/>
  <c r="D186" i="14664" a="1"/>
  <c r="D186" i="14664" s="1"/>
  <c r="C186" i="14664" a="1"/>
  <c r="C186" i="14664" s="1"/>
  <c r="G185" i="14664" a="1"/>
  <c r="G185" i="14664" s="1"/>
  <c r="D185" i="14664" a="1"/>
  <c r="D185" i="14664" s="1"/>
  <c r="C185" i="14664" a="1"/>
  <c r="C185" i="14664" s="1"/>
  <c r="G184" i="14664" a="1"/>
  <c r="G184" i="14664" s="1"/>
  <c r="D184" i="14664" a="1"/>
  <c r="D184" i="14664" s="1"/>
  <c r="C184" i="14664" a="1"/>
  <c r="C184" i="14664" s="1"/>
  <c r="G183" i="14664" a="1"/>
  <c r="G183" i="14664" s="1"/>
  <c r="D183" i="14664" a="1"/>
  <c r="D183" i="14664" s="1"/>
  <c r="C183" i="14664" a="1"/>
  <c r="C183" i="14664" s="1"/>
  <c r="G182" i="14664" a="1"/>
  <c r="G182" i="14664" s="1"/>
  <c r="D182" i="14664" a="1"/>
  <c r="D182" i="14664" s="1"/>
  <c r="C182" i="14664" a="1"/>
  <c r="C182" i="14664" s="1"/>
  <c r="G181" i="14664" a="1"/>
  <c r="G181" i="14664" s="1"/>
  <c r="D181" i="14664" a="1"/>
  <c r="D181" i="14664" s="1"/>
  <c r="C181" i="14664" a="1"/>
  <c r="C181" i="14664" s="1"/>
  <c r="G180" i="14664" a="1"/>
  <c r="G180" i="14664" s="1"/>
  <c r="D180" i="14664" a="1"/>
  <c r="D180" i="14664" s="1"/>
  <c r="C180" i="14664" a="1"/>
  <c r="C180" i="14664" s="1"/>
  <c r="G179" i="14664" a="1"/>
  <c r="G179" i="14664" s="1"/>
  <c r="D179" i="14664" a="1"/>
  <c r="D179" i="14664" s="1"/>
  <c r="C179" i="14664" a="1"/>
  <c r="C179" i="14664" s="1"/>
  <c r="G178" i="14664" a="1"/>
  <c r="G178" i="14664" s="1"/>
  <c r="D178" i="14664" a="1"/>
  <c r="D178" i="14664" s="1"/>
  <c r="C178" i="14664" a="1"/>
  <c r="C178" i="14664" s="1"/>
  <c r="G177" i="14664" a="1"/>
  <c r="G177" i="14664" s="1"/>
  <c r="D177" i="14664" a="1"/>
  <c r="D177" i="14664" s="1"/>
  <c r="C177" i="14664" a="1"/>
  <c r="C177" i="14664" s="1"/>
  <c r="G176" i="14664" a="1"/>
  <c r="G176" i="14664" s="1"/>
  <c r="D176" i="14664" a="1"/>
  <c r="D176" i="14664" s="1"/>
  <c r="C176" i="14664" a="1"/>
  <c r="C176" i="14664" s="1"/>
  <c r="G175" i="14664" a="1"/>
  <c r="G175" i="14664" s="1"/>
  <c r="D175" i="14664" a="1"/>
  <c r="D175" i="14664" s="1"/>
  <c r="C175" i="14664" a="1"/>
  <c r="C175" i="14664" s="1"/>
  <c r="G174" i="14664" a="1"/>
  <c r="G174" i="14664" s="1"/>
  <c r="D174" i="14664" a="1"/>
  <c r="D174" i="14664" s="1"/>
  <c r="C174" i="14664" a="1"/>
  <c r="C174" i="14664" s="1"/>
  <c r="G173" i="14664" a="1"/>
  <c r="G173" i="14664" s="1"/>
  <c r="D173" i="14664" a="1"/>
  <c r="D173" i="14664" s="1"/>
  <c r="C173" i="14664" a="1"/>
  <c r="C173" i="14664" s="1"/>
  <c r="G172" i="14664" a="1"/>
  <c r="G172" i="14664" s="1"/>
  <c r="D172" i="14664" a="1"/>
  <c r="D172" i="14664" s="1"/>
  <c r="C172" i="14664" a="1"/>
  <c r="C172" i="14664" s="1"/>
  <c r="G171" i="14664" a="1"/>
  <c r="G171" i="14664" s="1"/>
  <c r="D171" i="14664" a="1"/>
  <c r="D171" i="14664" s="1"/>
  <c r="C171" i="14664" a="1"/>
  <c r="C171" i="14664" s="1"/>
  <c r="G170" i="14664" a="1"/>
  <c r="G170" i="14664" s="1"/>
  <c r="D170" i="14664" a="1"/>
  <c r="D170" i="14664" s="1"/>
  <c r="C170" i="14664" a="1"/>
  <c r="C170" i="14664" s="1"/>
  <c r="G169" i="14664" a="1"/>
  <c r="G169" i="14664" s="1"/>
  <c r="D169" i="14664" a="1"/>
  <c r="D169" i="14664" s="1"/>
  <c r="C169" i="14664" a="1"/>
  <c r="C169" i="14664" s="1"/>
  <c r="G168" i="14664" a="1"/>
  <c r="G168" i="14664" s="1"/>
  <c r="D168" i="14664" a="1"/>
  <c r="D168" i="14664" s="1"/>
  <c r="C168" i="14664" a="1"/>
  <c r="C168" i="14664" s="1"/>
  <c r="G167" i="14664" a="1"/>
  <c r="G167" i="14664" s="1"/>
  <c r="D167" i="14664" a="1"/>
  <c r="D167" i="14664" s="1"/>
  <c r="C167" i="14664" a="1"/>
  <c r="C167" i="14664" s="1"/>
  <c r="G166" i="14664" a="1"/>
  <c r="G166" i="14664" s="1"/>
  <c r="D166" i="14664" a="1"/>
  <c r="D166" i="14664" s="1"/>
  <c r="C166" i="14664" a="1"/>
  <c r="C166" i="14664" s="1"/>
  <c r="G165" i="14664" a="1"/>
  <c r="G165" i="14664" s="1"/>
  <c r="D165" i="14664" a="1"/>
  <c r="D165" i="14664" s="1"/>
  <c r="C165" i="14664" a="1"/>
  <c r="C165" i="14664" s="1"/>
  <c r="G164" i="14664" a="1"/>
  <c r="G164" i="14664" s="1"/>
  <c r="D164" i="14664" a="1"/>
  <c r="D164" i="14664" s="1"/>
  <c r="C164" i="14664" a="1"/>
  <c r="C164" i="14664" s="1"/>
  <c r="G163" i="14664" a="1"/>
  <c r="G163" i="14664" s="1"/>
  <c r="D163" i="14664" a="1"/>
  <c r="D163" i="14664" s="1"/>
  <c r="C163" i="14664" a="1"/>
  <c r="C163" i="14664" s="1"/>
  <c r="G162" i="14664" a="1"/>
  <c r="G162" i="14664" s="1"/>
  <c r="D162" i="14664" a="1"/>
  <c r="D162" i="14664" s="1"/>
  <c r="C162" i="14664" a="1"/>
  <c r="C162" i="14664" s="1"/>
  <c r="G161" i="14664" a="1"/>
  <c r="G161" i="14664" s="1"/>
  <c r="D161" i="14664" a="1"/>
  <c r="D161" i="14664" s="1"/>
  <c r="C161" i="14664" a="1"/>
  <c r="C161" i="14664" s="1"/>
  <c r="G160" i="14664" a="1"/>
  <c r="G160" i="14664" s="1"/>
  <c r="D160" i="14664" a="1"/>
  <c r="D160" i="14664" s="1"/>
  <c r="C160" i="14664" a="1"/>
  <c r="C160" i="14664" s="1"/>
  <c r="G159" i="14664" a="1"/>
  <c r="G159" i="14664" s="1"/>
  <c r="D159" i="14664" a="1"/>
  <c r="D159" i="14664" s="1"/>
  <c r="C159" i="14664" a="1"/>
  <c r="C159" i="14664" s="1"/>
  <c r="G158" i="14664" a="1"/>
  <c r="G158" i="14664" s="1"/>
  <c r="D158" i="14664" a="1"/>
  <c r="D158" i="14664" s="1"/>
  <c r="C158" i="14664" a="1"/>
  <c r="C158" i="14664" s="1"/>
  <c r="G157" i="14664" a="1"/>
  <c r="G157" i="14664" s="1"/>
  <c r="D157" i="14664" a="1"/>
  <c r="D157" i="14664" s="1"/>
  <c r="C157" i="14664" a="1"/>
  <c r="C157" i="14664" s="1"/>
  <c r="G156" i="14664" a="1"/>
  <c r="G156" i="14664" s="1"/>
  <c r="D156" i="14664" a="1"/>
  <c r="D156" i="14664" s="1"/>
  <c r="C156" i="14664" a="1"/>
  <c r="C156" i="14664" s="1"/>
  <c r="G155" i="14664" a="1"/>
  <c r="G155" i="14664" s="1"/>
  <c r="D155" i="14664" a="1"/>
  <c r="D155" i="14664" s="1"/>
  <c r="C155" i="14664" a="1"/>
  <c r="C155" i="14664" s="1"/>
  <c r="G154" i="14664" a="1"/>
  <c r="G154" i="14664" s="1"/>
  <c r="D154" i="14664" a="1"/>
  <c r="D154" i="14664" s="1"/>
  <c r="C154" i="14664" a="1"/>
  <c r="C154" i="14664" s="1"/>
  <c r="G153" i="14664" a="1"/>
  <c r="G153" i="14664" s="1"/>
  <c r="D153" i="14664" a="1"/>
  <c r="D153" i="14664" s="1"/>
  <c r="C153" i="14664" a="1"/>
  <c r="C153" i="14664" s="1"/>
  <c r="G152" i="14664" a="1"/>
  <c r="G152" i="14664" s="1"/>
  <c r="D152" i="14664" a="1"/>
  <c r="D152" i="14664" s="1"/>
  <c r="C152" i="14664" a="1"/>
  <c r="C152" i="14664" s="1"/>
  <c r="G151" i="14664" a="1"/>
  <c r="G151" i="14664" s="1"/>
  <c r="D151" i="14664" a="1"/>
  <c r="D151" i="14664" s="1"/>
  <c r="C151" i="14664" a="1"/>
  <c r="C151" i="14664" s="1"/>
  <c r="G150" i="14664" a="1"/>
  <c r="G150" i="14664" s="1"/>
  <c r="D150" i="14664" a="1"/>
  <c r="D150" i="14664" s="1"/>
  <c r="C150" i="14664" a="1"/>
  <c r="C150" i="14664" s="1"/>
  <c r="G149" i="14664" a="1"/>
  <c r="G149" i="14664" s="1"/>
  <c r="D149" i="14664" a="1"/>
  <c r="D149" i="14664" s="1"/>
  <c r="C149" i="14664" a="1"/>
  <c r="C149" i="14664" s="1"/>
  <c r="G148" i="14664" a="1"/>
  <c r="G148" i="14664" s="1"/>
  <c r="D148" i="14664" a="1"/>
  <c r="D148" i="14664" s="1"/>
  <c r="C148" i="14664" a="1"/>
  <c r="C148" i="14664" s="1"/>
  <c r="G147" i="14664" a="1"/>
  <c r="G147" i="14664" s="1"/>
  <c r="D147" i="14664" a="1"/>
  <c r="D147" i="14664" s="1"/>
  <c r="C147" i="14664" a="1"/>
  <c r="C147" i="14664" s="1"/>
  <c r="G146" i="14664" a="1"/>
  <c r="G146" i="14664" s="1"/>
  <c r="D146" i="14664" a="1"/>
  <c r="D146" i="14664" s="1"/>
  <c r="C146" i="14664" a="1"/>
  <c r="C146" i="14664" s="1"/>
  <c r="G145" i="14664" a="1"/>
  <c r="G145" i="14664" s="1"/>
  <c r="D145" i="14664" a="1"/>
  <c r="D145" i="14664" s="1"/>
  <c r="C145" i="14664" a="1"/>
  <c r="C145" i="14664" s="1"/>
  <c r="G144" i="14664" a="1"/>
  <c r="G144" i="14664" s="1"/>
  <c r="D144" i="14664" a="1"/>
  <c r="D144" i="14664" s="1"/>
  <c r="C144" i="14664" a="1"/>
  <c r="C144" i="14664" s="1"/>
  <c r="G143" i="14664" a="1"/>
  <c r="G143" i="14664" s="1"/>
  <c r="D143" i="14664" a="1"/>
  <c r="D143" i="14664" s="1"/>
  <c r="C143" i="14664" a="1"/>
  <c r="C143" i="14664" s="1"/>
  <c r="G142" i="14664" a="1"/>
  <c r="G142" i="14664" s="1"/>
  <c r="D142" i="14664" a="1"/>
  <c r="D142" i="14664" s="1"/>
  <c r="C142" i="14664" a="1"/>
  <c r="C142" i="14664" s="1"/>
  <c r="G141" i="14664" a="1"/>
  <c r="G141" i="14664" s="1"/>
  <c r="D141" i="14664" a="1"/>
  <c r="D141" i="14664" s="1"/>
  <c r="C141" i="14664" a="1"/>
  <c r="C141" i="14664" s="1"/>
  <c r="G140" i="14664" a="1"/>
  <c r="G140" i="14664" s="1"/>
  <c r="D140" i="14664" a="1"/>
  <c r="D140" i="14664" s="1"/>
  <c r="C140" i="14664" a="1"/>
  <c r="C140" i="14664" s="1"/>
  <c r="G139" i="14664" a="1"/>
  <c r="G139" i="14664" s="1"/>
  <c r="D139" i="14664" a="1"/>
  <c r="D139" i="14664" s="1"/>
  <c r="C139" i="14664" a="1"/>
  <c r="C139" i="14664" s="1"/>
  <c r="G138" i="14664" a="1"/>
  <c r="G138" i="14664" s="1"/>
  <c r="D138" i="14664" a="1"/>
  <c r="D138" i="14664" s="1"/>
  <c r="C138" i="14664" a="1"/>
  <c r="C138" i="14664" s="1"/>
  <c r="G137" i="14664" a="1"/>
  <c r="G137" i="14664" s="1"/>
  <c r="D137" i="14664" a="1"/>
  <c r="D137" i="14664" s="1"/>
  <c r="C137" i="14664" a="1"/>
  <c r="C137" i="14664" s="1"/>
  <c r="G136" i="14664" a="1"/>
  <c r="G136" i="14664" s="1"/>
  <c r="D136" i="14664" a="1"/>
  <c r="D136" i="14664" s="1"/>
  <c r="C136" i="14664" a="1"/>
  <c r="C136" i="14664" s="1"/>
  <c r="G135" i="14664" a="1"/>
  <c r="G135" i="14664" s="1"/>
  <c r="D135" i="14664" a="1"/>
  <c r="D135" i="14664" s="1"/>
  <c r="C135" i="14664" a="1"/>
  <c r="C135" i="14664" s="1"/>
  <c r="G134" i="14664" a="1"/>
  <c r="G134" i="14664" s="1"/>
  <c r="D134" i="14664" a="1"/>
  <c r="D134" i="14664" s="1"/>
  <c r="C134" i="14664" a="1"/>
  <c r="C134" i="14664" s="1"/>
  <c r="G133" i="14664" a="1"/>
  <c r="G133" i="14664" s="1"/>
  <c r="D133" i="14664" a="1"/>
  <c r="D133" i="14664" s="1"/>
  <c r="C133" i="14664" a="1"/>
  <c r="C133" i="14664" s="1"/>
  <c r="G132" i="14664" a="1"/>
  <c r="G132" i="14664" s="1"/>
  <c r="D132" i="14664" a="1"/>
  <c r="D132" i="14664" s="1"/>
  <c r="C132" i="14664" a="1"/>
  <c r="C132" i="14664" s="1"/>
  <c r="G131" i="14664" a="1"/>
  <c r="G131" i="14664" s="1"/>
  <c r="D131" i="14664" a="1"/>
  <c r="D131" i="14664" s="1"/>
  <c r="C131" i="14664" a="1"/>
  <c r="C131" i="14664" s="1"/>
  <c r="G130" i="14664" a="1"/>
  <c r="G130" i="14664" s="1"/>
  <c r="D130" i="14664" a="1"/>
  <c r="D130" i="14664" s="1"/>
  <c r="C130" i="14664" a="1"/>
  <c r="C130" i="14664" s="1"/>
  <c r="G129" i="14664" a="1"/>
  <c r="G129" i="14664" s="1"/>
  <c r="D129" i="14664" a="1"/>
  <c r="D129" i="14664" s="1"/>
  <c r="C129" i="14664" a="1"/>
  <c r="C129" i="14664" s="1"/>
  <c r="G128" i="14664" a="1"/>
  <c r="G128" i="14664" s="1"/>
  <c r="D128" i="14664" a="1"/>
  <c r="D128" i="14664" s="1"/>
  <c r="C128" i="14664" a="1"/>
  <c r="C128" i="14664" s="1"/>
  <c r="G127" i="14664" a="1"/>
  <c r="G127" i="14664" s="1"/>
  <c r="D127" i="14664" a="1"/>
  <c r="D127" i="14664" s="1"/>
  <c r="C127" i="14664" a="1"/>
  <c r="C127" i="14664" s="1"/>
  <c r="G126" i="14664" a="1"/>
  <c r="G126" i="14664" s="1"/>
  <c r="D126" i="14664" a="1"/>
  <c r="D126" i="14664" s="1"/>
  <c r="C126" i="14664" a="1"/>
  <c r="C126" i="14664" s="1"/>
  <c r="G125" i="14664" a="1"/>
  <c r="G125" i="14664" s="1"/>
  <c r="D125" i="14664" a="1"/>
  <c r="D125" i="14664" s="1"/>
  <c r="C125" i="14664" a="1"/>
  <c r="C125" i="14664" s="1"/>
  <c r="G124" i="14664" a="1"/>
  <c r="G124" i="14664" s="1"/>
  <c r="D124" i="14664" a="1"/>
  <c r="D124" i="14664" s="1"/>
  <c r="C124" i="14664" a="1"/>
  <c r="C124" i="14664" s="1"/>
  <c r="G123" i="14664" a="1"/>
  <c r="G123" i="14664" s="1"/>
  <c r="D123" i="14664" a="1"/>
  <c r="D123" i="14664" s="1"/>
  <c r="C123" i="14664" a="1"/>
  <c r="C123" i="14664" s="1"/>
  <c r="G122" i="14664" a="1"/>
  <c r="G122" i="14664" s="1"/>
  <c r="D122" i="14664" a="1"/>
  <c r="D122" i="14664" s="1"/>
  <c r="C122" i="14664" a="1"/>
  <c r="C122" i="14664" s="1"/>
  <c r="G121" i="14664" a="1"/>
  <c r="G121" i="14664" s="1"/>
  <c r="D121" i="14664" a="1"/>
  <c r="D121" i="14664" s="1"/>
  <c r="C121" i="14664" a="1"/>
  <c r="C121" i="14664" s="1"/>
  <c r="G120" i="14664" a="1"/>
  <c r="G120" i="14664" s="1"/>
  <c r="D120" i="14664" a="1"/>
  <c r="D120" i="14664" s="1"/>
  <c r="C120" i="14664" a="1"/>
  <c r="C120" i="14664" s="1"/>
  <c r="G119" i="14664" a="1"/>
  <c r="G119" i="14664" s="1"/>
  <c r="D119" i="14664" a="1"/>
  <c r="D119" i="14664" s="1"/>
  <c r="C119" i="14664" a="1"/>
  <c r="C119" i="14664" s="1"/>
  <c r="G118" i="14664" a="1"/>
  <c r="G118" i="14664" s="1"/>
  <c r="D118" i="14664" a="1"/>
  <c r="D118" i="14664" s="1"/>
  <c r="C118" i="14664" a="1"/>
  <c r="C118" i="14664" s="1"/>
  <c r="G117" i="14664" a="1"/>
  <c r="G117" i="14664" s="1"/>
  <c r="D117" i="14664" a="1"/>
  <c r="D117" i="14664" s="1"/>
  <c r="C117" i="14664" a="1"/>
  <c r="C117" i="14664" s="1"/>
  <c r="G116" i="14664" a="1"/>
  <c r="G116" i="14664" s="1"/>
  <c r="D116" i="14664" a="1"/>
  <c r="D116" i="14664" s="1"/>
  <c r="C116" i="14664" a="1"/>
  <c r="C116" i="14664" s="1"/>
  <c r="G115" i="14664" a="1"/>
  <c r="G115" i="14664" s="1"/>
  <c r="D115" i="14664" a="1"/>
  <c r="D115" i="14664" s="1"/>
  <c r="C115" i="14664" a="1"/>
  <c r="C115" i="14664" s="1"/>
  <c r="G114" i="14664" a="1"/>
  <c r="G114" i="14664" s="1"/>
  <c r="D114" i="14664" a="1"/>
  <c r="D114" i="14664" s="1"/>
  <c r="C114" i="14664" a="1"/>
  <c r="C114" i="14664" s="1"/>
  <c r="G113" i="14664" a="1"/>
  <c r="G113" i="14664" s="1"/>
  <c r="D113" i="14664" a="1"/>
  <c r="D113" i="14664" s="1"/>
  <c r="C113" i="14664" a="1"/>
  <c r="C113" i="14664" s="1"/>
  <c r="G112" i="14664" a="1"/>
  <c r="G112" i="14664" s="1"/>
  <c r="D112" i="14664" a="1"/>
  <c r="D112" i="14664" s="1"/>
  <c r="C112" i="14664" a="1"/>
  <c r="C112" i="14664" s="1"/>
  <c r="G111" i="14664" a="1"/>
  <c r="G111" i="14664" s="1"/>
  <c r="D111" i="14664" a="1"/>
  <c r="D111" i="14664" s="1"/>
  <c r="C111" i="14664" a="1"/>
  <c r="C111" i="14664" s="1"/>
  <c r="G110" i="14664" a="1"/>
  <c r="G110" i="14664" s="1"/>
  <c r="D110" i="14664" a="1"/>
  <c r="D110" i="14664" s="1"/>
  <c r="C110" i="14664" a="1"/>
  <c r="C110" i="14664" s="1"/>
  <c r="G109" i="14664" a="1"/>
  <c r="G109" i="14664" s="1"/>
  <c r="D109" i="14664" a="1"/>
  <c r="D109" i="14664" s="1"/>
  <c r="C109" i="14664" a="1"/>
  <c r="C109" i="14664" s="1"/>
  <c r="G108" i="14664" a="1"/>
  <c r="G108" i="14664" s="1"/>
  <c r="D108" i="14664" a="1"/>
  <c r="D108" i="14664" s="1"/>
  <c r="C108" i="14664" a="1"/>
  <c r="C108" i="14664" s="1"/>
  <c r="G107" i="14664" a="1"/>
  <c r="G107" i="14664" s="1"/>
  <c r="D107" i="14664" a="1"/>
  <c r="D107" i="14664" s="1"/>
  <c r="C107" i="14664" a="1"/>
  <c r="C107" i="14664" s="1"/>
  <c r="G106" i="14664" a="1"/>
  <c r="G106" i="14664" s="1"/>
  <c r="D106" i="14664" a="1"/>
  <c r="D106" i="14664" s="1"/>
  <c r="C106" i="14664" a="1"/>
  <c r="C106" i="14664" s="1"/>
  <c r="G105" i="14664" a="1"/>
  <c r="G105" i="14664" s="1"/>
  <c r="D105" i="14664" a="1"/>
  <c r="D105" i="14664" s="1"/>
  <c r="C105" i="14664" a="1"/>
  <c r="C105" i="14664" s="1"/>
  <c r="G104" i="14664" a="1"/>
  <c r="G104" i="14664" s="1"/>
  <c r="D104" i="14664" a="1"/>
  <c r="D104" i="14664" s="1"/>
  <c r="C104" i="14664" a="1"/>
  <c r="C104" i="14664" s="1"/>
  <c r="G103" i="14664" a="1"/>
  <c r="G103" i="14664" s="1"/>
  <c r="D103" i="14664" a="1"/>
  <c r="D103" i="14664" s="1"/>
  <c r="C103" i="14664" a="1"/>
  <c r="C103" i="14664" s="1"/>
  <c r="G102" i="14664" a="1"/>
  <c r="G102" i="14664" s="1"/>
  <c r="D102" i="14664" a="1"/>
  <c r="D102" i="14664" s="1"/>
  <c r="C102" i="14664" a="1"/>
  <c r="C102" i="14664" s="1"/>
  <c r="G101" i="14664" a="1"/>
  <c r="G101" i="14664" s="1"/>
  <c r="D101" i="14664" a="1"/>
  <c r="D101" i="14664" s="1"/>
  <c r="C101" i="14664" a="1"/>
  <c r="C101" i="14664" s="1"/>
  <c r="G100" i="14664" a="1"/>
  <c r="G100" i="14664" s="1"/>
  <c r="D100" i="14664" a="1"/>
  <c r="D100" i="14664" s="1"/>
  <c r="C100" i="14664" a="1"/>
  <c r="C100" i="14664" s="1"/>
  <c r="G99" i="14664" a="1"/>
  <c r="G99" i="14664" s="1"/>
  <c r="D99" i="14664" a="1"/>
  <c r="D99" i="14664" s="1"/>
  <c r="C99" i="14664" a="1"/>
  <c r="C99" i="14664" s="1"/>
  <c r="G98" i="14664" a="1"/>
  <c r="G98" i="14664" s="1"/>
  <c r="D98" i="14664" a="1"/>
  <c r="D98" i="14664" s="1"/>
  <c r="C98" i="14664" a="1"/>
  <c r="C98" i="14664" s="1"/>
  <c r="G97" i="14664" a="1"/>
  <c r="G97" i="14664" s="1"/>
  <c r="D97" i="14664" a="1"/>
  <c r="D97" i="14664" s="1"/>
  <c r="C97" i="14664" a="1"/>
  <c r="C97" i="14664" s="1"/>
  <c r="G96" i="14664" a="1"/>
  <c r="G96" i="14664" s="1"/>
  <c r="D96" i="14664" a="1"/>
  <c r="D96" i="14664" s="1"/>
  <c r="C96" i="14664" a="1"/>
  <c r="C96" i="14664" s="1"/>
  <c r="G95" i="14664" a="1"/>
  <c r="G95" i="14664" s="1"/>
  <c r="D95" i="14664" a="1"/>
  <c r="D95" i="14664" s="1"/>
  <c r="C95" i="14664" a="1"/>
  <c r="C95" i="14664" s="1"/>
  <c r="G94" i="14664" a="1"/>
  <c r="G94" i="14664" s="1"/>
  <c r="D94" i="14664" a="1"/>
  <c r="D94" i="14664" s="1"/>
  <c r="C94" i="14664" a="1"/>
  <c r="C94" i="14664" s="1"/>
  <c r="G93" i="14664" a="1"/>
  <c r="G93" i="14664" s="1"/>
  <c r="D93" i="14664" a="1"/>
  <c r="D93" i="14664" s="1"/>
  <c r="C93" i="14664" a="1"/>
  <c r="C93" i="14664" s="1"/>
  <c r="G92" i="14664" a="1"/>
  <c r="G92" i="14664" s="1"/>
  <c r="D92" i="14664" a="1"/>
  <c r="D92" i="14664" s="1"/>
  <c r="C92" i="14664" a="1"/>
  <c r="C92" i="14664" s="1"/>
  <c r="G91" i="14664" a="1"/>
  <c r="G91" i="14664" s="1"/>
  <c r="D91" i="14664" a="1"/>
  <c r="D91" i="14664" s="1"/>
  <c r="C91" i="14664" a="1"/>
  <c r="C91" i="14664" s="1"/>
  <c r="G90" i="14664" a="1"/>
  <c r="G90" i="14664" s="1"/>
  <c r="D90" i="14664" a="1"/>
  <c r="D90" i="14664" s="1"/>
  <c r="C90" i="14664" a="1"/>
  <c r="C90" i="14664" s="1"/>
  <c r="G89" i="14664" a="1"/>
  <c r="G89" i="14664" s="1"/>
  <c r="D89" i="14664" a="1"/>
  <c r="D89" i="14664" s="1"/>
  <c r="C89" i="14664" a="1"/>
  <c r="C89" i="14664" s="1"/>
  <c r="G88" i="14664" a="1"/>
  <c r="G88" i="14664" s="1"/>
  <c r="D88" i="14664" a="1"/>
  <c r="D88" i="14664" s="1"/>
  <c r="C88" i="14664" a="1"/>
  <c r="C88" i="14664" s="1"/>
  <c r="G87" i="14664" a="1"/>
  <c r="G87" i="14664" s="1"/>
  <c r="D87" i="14664" a="1"/>
  <c r="D87" i="14664" s="1"/>
  <c r="C87" i="14664" a="1"/>
  <c r="C87" i="14664" s="1"/>
  <c r="G86" i="14664" a="1"/>
  <c r="G86" i="14664" s="1"/>
  <c r="D86" i="14664" a="1"/>
  <c r="D86" i="14664" s="1"/>
  <c r="C86" i="14664" a="1"/>
  <c r="C86" i="14664" s="1"/>
  <c r="G85" i="14664" a="1"/>
  <c r="G85" i="14664" s="1"/>
  <c r="D85" i="14664" a="1"/>
  <c r="D85" i="14664" s="1"/>
  <c r="C85" i="14664" a="1"/>
  <c r="C85" i="14664" s="1"/>
  <c r="G84" i="14664" a="1"/>
  <c r="G84" i="14664" s="1"/>
  <c r="D84" i="14664" a="1"/>
  <c r="D84" i="14664" s="1"/>
  <c r="C84" i="14664" a="1"/>
  <c r="C84" i="14664" s="1"/>
  <c r="G83" i="14664" a="1"/>
  <c r="G83" i="14664" s="1"/>
  <c r="D83" i="14664" a="1"/>
  <c r="D83" i="14664" s="1"/>
  <c r="C83" i="14664" a="1"/>
  <c r="C83" i="14664" s="1"/>
  <c r="G82" i="14664" a="1"/>
  <c r="G82" i="14664" s="1"/>
  <c r="D82" i="14664" a="1"/>
  <c r="D82" i="14664" s="1"/>
  <c r="C82" i="14664" a="1"/>
  <c r="C82" i="14664" s="1"/>
  <c r="G81" i="14664" a="1"/>
  <c r="G81" i="14664" s="1"/>
  <c r="D81" i="14664" a="1"/>
  <c r="D81" i="14664" s="1"/>
  <c r="C81" i="14664" a="1"/>
  <c r="C81" i="14664" s="1"/>
  <c r="G80" i="14664" a="1"/>
  <c r="G80" i="14664" s="1"/>
  <c r="D80" i="14664" a="1"/>
  <c r="D80" i="14664" s="1"/>
  <c r="C80" i="14664" a="1"/>
  <c r="C80" i="14664" s="1"/>
  <c r="G79" i="14664" a="1"/>
  <c r="G79" i="14664" s="1"/>
  <c r="D79" i="14664" a="1"/>
  <c r="D79" i="14664" s="1"/>
  <c r="C79" i="14664" a="1"/>
  <c r="C79" i="14664" s="1"/>
  <c r="G78" i="14664" a="1"/>
  <c r="G78" i="14664" s="1"/>
  <c r="D78" i="14664" a="1"/>
  <c r="D78" i="14664" s="1"/>
  <c r="C78" i="14664" a="1"/>
  <c r="C78" i="14664" s="1"/>
  <c r="G77" i="14664" a="1"/>
  <c r="G77" i="14664" s="1"/>
  <c r="D77" i="14664" a="1"/>
  <c r="D77" i="14664" s="1"/>
  <c r="C77" i="14664" a="1"/>
  <c r="C77" i="14664" s="1"/>
  <c r="G76" i="14664" a="1"/>
  <c r="G76" i="14664" s="1"/>
  <c r="D76" i="14664" a="1"/>
  <c r="D76" i="14664" s="1"/>
  <c r="C76" i="14664" a="1"/>
  <c r="C76" i="14664" s="1"/>
  <c r="G75" i="14664" a="1"/>
  <c r="G75" i="14664" s="1"/>
  <c r="D75" i="14664" a="1"/>
  <c r="D75" i="14664" s="1"/>
  <c r="C75" i="14664" a="1"/>
  <c r="C75" i="14664" s="1"/>
  <c r="G74" i="14664" a="1"/>
  <c r="G74" i="14664" s="1"/>
  <c r="D74" i="14664" a="1"/>
  <c r="D74" i="14664" s="1"/>
  <c r="C74" i="14664" a="1"/>
  <c r="C74" i="14664" s="1"/>
  <c r="G73" i="14664" a="1"/>
  <c r="G73" i="14664" s="1"/>
  <c r="D73" i="14664" a="1"/>
  <c r="D73" i="14664" s="1"/>
  <c r="C73" i="14664" a="1"/>
  <c r="C73" i="14664" s="1"/>
  <c r="G72" i="14664" a="1"/>
  <c r="G72" i="14664" s="1"/>
  <c r="D72" i="14664" a="1"/>
  <c r="D72" i="14664" s="1"/>
  <c r="C72" i="14664" a="1"/>
  <c r="C72" i="14664" s="1"/>
  <c r="G71" i="14664" a="1"/>
  <c r="G71" i="14664" s="1"/>
  <c r="D71" i="14664" a="1"/>
  <c r="D71" i="14664" s="1"/>
  <c r="C71" i="14664" a="1"/>
  <c r="C71" i="14664" s="1"/>
  <c r="G70" i="14664" a="1"/>
  <c r="G70" i="14664" s="1"/>
  <c r="D70" i="14664" a="1"/>
  <c r="D70" i="14664" s="1"/>
  <c r="C70" i="14664" a="1"/>
  <c r="C70" i="14664" s="1"/>
  <c r="G69" i="14664" a="1"/>
  <c r="G69" i="14664" s="1"/>
  <c r="D69" i="14664" a="1"/>
  <c r="D69" i="14664" s="1"/>
  <c r="C69" i="14664" a="1"/>
  <c r="C69" i="14664" s="1"/>
  <c r="G68" i="14664" a="1"/>
  <c r="G68" i="14664" s="1"/>
  <c r="D68" i="14664" a="1"/>
  <c r="D68" i="14664" s="1"/>
  <c r="C68" i="14664" a="1"/>
  <c r="C68" i="14664" s="1"/>
  <c r="G67" i="14664" a="1"/>
  <c r="G67" i="14664" s="1"/>
  <c r="D67" i="14664" a="1"/>
  <c r="D67" i="14664" s="1"/>
  <c r="C67" i="14664" a="1"/>
  <c r="C67" i="14664" s="1"/>
  <c r="G66" i="14664" a="1"/>
  <c r="G66" i="14664" s="1"/>
  <c r="D66" i="14664" a="1"/>
  <c r="D66" i="14664" s="1"/>
  <c r="C66" i="14664" a="1"/>
  <c r="C66" i="14664" s="1"/>
  <c r="G65" i="14664" a="1"/>
  <c r="G65" i="14664" s="1"/>
  <c r="D65" i="14664" a="1"/>
  <c r="D65" i="14664" s="1"/>
  <c r="C65" i="14664" a="1"/>
  <c r="C65" i="14664" s="1"/>
  <c r="G64" i="14664" a="1"/>
  <c r="G64" i="14664" s="1"/>
  <c r="D64" i="14664" a="1"/>
  <c r="D64" i="14664" s="1"/>
  <c r="C64" i="14664" a="1"/>
  <c r="C64" i="14664" s="1"/>
  <c r="G63" i="14664" a="1"/>
  <c r="G63" i="14664" s="1"/>
  <c r="D63" i="14664" a="1"/>
  <c r="D63" i="14664" s="1"/>
  <c r="C63" i="14664" a="1"/>
  <c r="C63" i="14664" s="1"/>
  <c r="G62" i="14664" a="1"/>
  <c r="G62" i="14664" s="1"/>
  <c r="D62" i="14664" a="1"/>
  <c r="D62" i="14664" s="1"/>
  <c r="C62" i="14664" a="1"/>
  <c r="C62" i="14664" s="1"/>
  <c r="G61" i="14664" a="1"/>
  <c r="G61" i="14664" s="1"/>
  <c r="D61" i="14664" a="1"/>
  <c r="D61" i="14664" s="1"/>
  <c r="C61" i="14664" a="1"/>
  <c r="C61" i="14664" s="1"/>
  <c r="G60" i="14664" a="1"/>
  <c r="G60" i="14664" s="1"/>
  <c r="D60" i="14664" a="1"/>
  <c r="D60" i="14664" s="1"/>
  <c r="C60" i="14664" a="1"/>
  <c r="C60" i="14664" s="1"/>
  <c r="G59" i="14664" a="1"/>
  <c r="G59" i="14664" s="1"/>
  <c r="D59" i="14664" a="1"/>
  <c r="D59" i="14664" s="1"/>
  <c r="C59" i="14664" a="1"/>
  <c r="C59" i="14664" s="1"/>
  <c r="G58" i="14664" a="1"/>
  <c r="G58" i="14664" s="1"/>
  <c r="D58" i="14664" a="1"/>
  <c r="D58" i="14664" s="1"/>
  <c r="C58" i="14664" a="1"/>
  <c r="C58" i="14664" s="1"/>
  <c r="G57" i="14664" a="1"/>
  <c r="G57" i="14664" s="1"/>
  <c r="D57" i="14664" a="1"/>
  <c r="D57" i="14664" s="1"/>
  <c r="C57" i="14664" a="1"/>
  <c r="C57" i="14664" s="1"/>
  <c r="G56" i="14664" a="1"/>
  <c r="G56" i="14664" s="1"/>
  <c r="D56" i="14664" a="1"/>
  <c r="D56" i="14664" s="1"/>
  <c r="C56" i="14664" a="1"/>
  <c r="C56" i="14664" s="1"/>
  <c r="G55" i="14664" a="1"/>
  <c r="G55" i="14664" s="1"/>
  <c r="D55" i="14664" a="1"/>
  <c r="D55" i="14664" s="1"/>
  <c r="C55" i="14664" a="1"/>
  <c r="C55" i="14664" s="1"/>
  <c r="G54" i="14664" a="1"/>
  <c r="G54" i="14664" s="1"/>
  <c r="D54" i="14664" a="1"/>
  <c r="D54" i="14664" s="1"/>
  <c r="C54" i="14664" a="1"/>
  <c r="C54" i="14664" s="1"/>
  <c r="G53" i="14664" a="1"/>
  <c r="G53" i="14664" s="1"/>
  <c r="E53" i="14664" a="1"/>
  <c r="E53" i="14664" s="1"/>
  <c r="D53" i="14664" a="1"/>
  <c r="D53" i="14664" s="1"/>
  <c r="C53" i="14664" a="1"/>
  <c r="C53" i="14664" s="1"/>
  <c r="G52" i="14664" a="1"/>
  <c r="G52" i="14664" s="1"/>
  <c r="D52" i="14664" a="1"/>
  <c r="D52" i="14664" s="1"/>
  <c r="C52" i="14664" a="1"/>
  <c r="C52" i="14664" s="1"/>
  <c r="G51" i="14664" a="1"/>
  <c r="G51" i="14664" s="1"/>
  <c r="D51" i="14664" a="1"/>
  <c r="D51" i="14664" s="1"/>
  <c r="C51" i="14664" a="1"/>
  <c r="C51" i="14664" s="1"/>
  <c r="G50" i="14664" a="1"/>
  <c r="G50" i="14664" s="1"/>
  <c r="D50" i="14664" a="1"/>
  <c r="D50" i="14664" s="1"/>
  <c r="C50" i="14664" a="1"/>
  <c r="C50" i="14664" s="1"/>
  <c r="G49" i="14664" a="1"/>
  <c r="G49" i="14664" s="1"/>
  <c r="D49" i="14664" a="1"/>
  <c r="D49" i="14664" s="1"/>
  <c r="C49" i="14664" a="1"/>
  <c r="C49" i="14664" s="1"/>
  <c r="G48" i="14664" a="1"/>
  <c r="G48" i="14664" s="1"/>
  <c r="D48" i="14664" a="1"/>
  <c r="D48" i="14664" s="1"/>
  <c r="C48" i="14664" a="1"/>
  <c r="C48" i="14664" s="1"/>
  <c r="G47" i="14664" a="1"/>
  <c r="G47" i="14664" s="1"/>
  <c r="D47" i="14664" a="1"/>
  <c r="D47" i="14664" s="1"/>
  <c r="C47" i="14664" a="1"/>
  <c r="C47" i="14664" s="1"/>
  <c r="G46" i="14664" a="1"/>
  <c r="G46" i="14664" s="1"/>
  <c r="D46" i="14664" a="1"/>
  <c r="D46" i="14664" s="1"/>
  <c r="C46" i="14664" a="1"/>
  <c r="C46" i="14664" s="1"/>
  <c r="G45" i="14664" a="1"/>
  <c r="G45" i="14664" s="1"/>
  <c r="D45" i="14664" a="1"/>
  <c r="D45" i="14664" s="1"/>
  <c r="C45" i="14664" a="1"/>
  <c r="C45" i="14664" s="1"/>
  <c r="G44" i="14664" a="1"/>
  <c r="G44" i="14664" s="1"/>
  <c r="D44" i="14664" a="1"/>
  <c r="D44" i="14664" s="1"/>
  <c r="C44" i="14664" a="1"/>
  <c r="C44" i="14664" s="1"/>
  <c r="G43" i="14664" a="1"/>
  <c r="G43" i="14664" s="1"/>
  <c r="D43" i="14664" a="1"/>
  <c r="D43" i="14664" s="1"/>
  <c r="C43" i="14664" a="1"/>
  <c r="C43" i="14664" s="1"/>
  <c r="G42" i="14664" a="1"/>
  <c r="G42" i="14664" s="1"/>
  <c r="D42" i="14664" a="1"/>
  <c r="D42" i="14664" s="1"/>
  <c r="C42" i="14664" a="1"/>
  <c r="C42" i="14664" s="1"/>
  <c r="G41" i="14664" a="1"/>
  <c r="G41" i="14664" s="1"/>
  <c r="D41" i="14664" a="1"/>
  <c r="D41" i="14664" s="1"/>
  <c r="C41" i="14664" a="1"/>
  <c r="C41" i="14664" s="1"/>
  <c r="G40" i="14664" a="1"/>
  <c r="G40" i="14664" s="1"/>
  <c r="D40" i="14664" a="1"/>
  <c r="D40" i="14664" s="1"/>
  <c r="C40" i="14664" a="1"/>
  <c r="C40" i="14664" s="1"/>
  <c r="G39" i="14664" a="1"/>
  <c r="G39" i="14664" s="1"/>
  <c r="D39" i="14664" a="1"/>
  <c r="D39" i="14664" s="1"/>
  <c r="C39" i="14664" a="1"/>
  <c r="C39" i="14664" s="1"/>
  <c r="G38" i="14664" a="1"/>
  <c r="G38" i="14664" s="1"/>
  <c r="D38" i="14664" a="1"/>
  <c r="D38" i="14664" s="1"/>
  <c r="C38" i="14664" a="1"/>
  <c r="C38" i="14664" s="1"/>
  <c r="G37" i="14664" a="1"/>
  <c r="G37" i="14664" s="1"/>
  <c r="D37" i="14664" a="1"/>
  <c r="D37" i="14664" s="1"/>
  <c r="C37" i="14664" a="1"/>
  <c r="C37" i="14664" s="1"/>
  <c r="G36" i="14664" a="1"/>
  <c r="G36" i="14664" s="1"/>
  <c r="D36" i="14664" a="1"/>
  <c r="D36" i="14664" s="1"/>
  <c r="C36" i="14664" a="1"/>
  <c r="C36" i="14664" s="1"/>
  <c r="G35" i="14664" a="1"/>
  <c r="G35" i="14664" s="1"/>
  <c r="D35" i="14664" a="1"/>
  <c r="D35" i="14664" s="1"/>
  <c r="C35" i="14664" a="1"/>
  <c r="C35" i="14664" s="1"/>
  <c r="G34" i="14664" a="1"/>
  <c r="G34" i="14664" s="1"/>
  <c r="D34" i="14664" a="1"/>
  <c r="D34" i="14664" s="1"/>
  <c r="C34" i="14664" a="1"/>
  <c r="C34" i="14664" s="1"/>
  <c r="G33" i="14664" a="1"/>
  <c r="G33" i="14664" s="1"/>
  <c r="D33" i="14664" a="1"/>
  <c r="D33" i="14664" s="1"/>
  <c r="C33" i="14664" a="1"/>
  <c r="C33" i="14664" s="1"/>
  <c r="G32" i="14664" a="1"/>
  <c r="G32" i="14664" s="1"/>
  <c r="D32" i="14664" a="1"/>
  <c r="D32" i="14664" s="1"/>
  <c r="C32" i="14664" a="1"/>
  <c r="C32" i="14664" s="1"/>
  <c r="G31" i="14664" a="1"/>
  <c r="G31" i="14664" s="1"/>
  <c r="D31" i="14664" a="1"/>
  <c r="D31" i="14664" s="1"/>
  <c r="C31" i="14664" a="1"/>
  <c r="C31" i="14664" s="1"/>
  <c r="G30" i="14664" a="1"/>
  <c r="G30" i="14664" s="1"/>
  <c r="D30" i="14664" a="1"/>
  <c r="D30" i="14664" s="1"/>
  <c r="C30" i="14664" a="1"/>
  <c r="C30" i="14664" s="1"/>
  <c r="G29" i="14664" a="1"/>
  <c r="G29" i="14664" s="1"/>
  <c r="D29" i="14664" a="1"/>
  <c r="D29" i="14664" s="1"/>
  <c r="C29" i="14664" a="1"/>
  <c r="C29" i="14664" s="1"/>
  <c r="G28" i="14664" a="1"/>
  <c r="G28" i="14664" s="1"/>
  <c r="D28" i="14664" a="1"/>
  <c r="D28" i="14664" s="1"/>
  <c r="C28" i="14664" a="1"/>
  <c r="C28" i="14664" s="1"/>
  <c r="G27" i="14664" a="1"/>
  <c r="G27" i="14664" s="1"/>
  <c r="D27" i="14664" a="1"/>
  <c r="D27" i="14664" s="1"/>
  <c r="C27" i="14664" a="1"/>
  <c r="C27" i="14664" s="1"/>
  <c r="G26" i="14664" a="1"/>
  <c r="G26" i="14664" s="1"/>
  <c r="D26" i="14664" a="1"/>
  <c r="D26" i="14664" s="1"/>
  <c r="C26" i="14664" a="1"/>
  <c r="C26" i="14664" s="1"/>
  <c r="G25" i="14664" a="1"/>
  <c r="G25" i="14664" s="1"/>
  <c r="D25" i="14664" a="1"/>
  <c r="D25" i="14664" s="1"/>
  <c r="C25" i="14664" a="1"/>
  <c r="C25" i="14664" s="1"/>
  <c r="G24" i="14664" a="1"/>
  <c r="G24" i="14664" s="1"/>
  <c r="D24" i="14664" a="1"/>
  <c r="D24" i="14664" s="1"/>
  <c r="C24" i="14664" a="1"/>
  <c r="C24" i="14664" s="1"/>
  <c r="G23" i="14664" a="1"/>
  <c r="G23" i="14664" s="1"/>
  <c r="D23" i="14664" a="1"/>
  <c r="D23" i="14664" s="1"/>
  <c r="C23" i="14664" a="1"/>
  <c r="C23" i="14664" s="1"/>
  <c r="G22" i="14664" a="1"/>
  <c r="G22" i="14664" s="1"/>
  <c r="D22" i="14664" a="1"/>
  <c r="D22" i="14664" s="1"/>
  <c r="C22" i="14664" a="1"/>
  <c r="C22" i="14664" s="1"/>
  <c r="K54" i="15196"/>
  <c r="F521" i="14664" a="1"/>
  <c r="F521" i="14664" s="1"/>
  <c r="E521" i="14664" a="1"/>
  <c r="E521" i="14664" s="1"/>
  <c r="F520" i="14664" a="1"/>
  <c r="F520" i="14664" s="1"/>
  <c r="E520" i="14664" a="1"/>
  <c r="E520" i="14664" s="1"/>
  <c r="F519" i="14664" a="1"/>
  <c r="F519" i="14664" s="1"/>
  <c r="E519" i="14664" a="1"/>
  <c r="E519" i="14664" s="1"/>
  <c r="F518" i="14664" a="1"/>
  <c r="F518" i="14664" s="1"/>
  <c r="E518" i="14664" a="1"/>
  <c r="E518" i="14664" s="1"/>
  <c r="F517" i="14664" a="1"/>
  <c r="F517" i="14664" s="1"/>
  <c r="E517" i="14664" a="1"/>
  <c r="E517" i="14664" s="1"/>
  <c r="F516" i="14664" a="1"/>
  <c r="F516" i="14664" s="1"/>
  <c r="E516" i="14664" a="1"/>
  <c r="E516" i="14664" s="1"/>
  <c r="F515" i="14664" a="1"/>
  <c r="F515" i="14664" s="1"/>
  <c r="E515" i="14664" a="1"/>
  <c r="E515" i="14664" s="1"/>
  <c r="F514" i="14664" a="1"/>
  <c r="F514" i="14664" s="1"/>
  <c r="E514" i="14664" a="1"/>
  <c r="E514" i="14664" s="1"/>
  <c r="F513" i="14664" a="1"/>
  <c r="F513" i="14664" s="1"/>
  <c r="E513" i="14664" a="1"/>
  <c r="E513" i="14664" s="1"/>
  <c r="F512" i="14664" a="1"/>
  <c r="F512" i="14664" s="1"/>
  <c r="E512" i="14664" a="1"/>
  <c r="E512" i="14664" s="1"/>
  <c r="F511" i="14664" a="1"/>
  <c r="F511" i="14664" s="1"/>
  <c r="E511" i="14664" a="1"/>
  <c r="E511" i="14664" s="1"/>
  <c r="F510" i="14664" a="1"/>
  <c r="F510" i="14664" s="1"/>
  <c r="E510" i="14664" a="1"/>
  <c r="E510" i="14664" s="1"/>
  <c r="F509" i="14664" a="1"/>
  <c r="F509" i="14664" s="1"/>
  <c r="E509" i="14664" a="1"/>
  <c r="E509" i="14664" s="1"/>
  <c r="F508" i="14664" a="1"/>
  <c r="F508" i="14664" s="1"/>
  <c r="E508" i="14664" a="1"/>
  <c r="E508" i="14664" s="1"/>
  <c r="F507" i="14664" a="1"/>
  <c r="F507" i="14664" s="1"/>
  <c r="E507" i="14664" a="1"/>
  <c r="E507" i="14664" s="1"/>
  <c r="F506" i="14664" a="1"/>
  <c r="F506" i="14664" s="1"/>
  <c r="E506" i="14664" a="1"/>
  <c r="E506" i="14664" s="1"/>
  <c r="F505" i="14664" a="1"/>
  <c r="F505" i="14664" s="1"/>
  <c r="E505" i="14664" a="1"/>
  <c r="E505" i="14664" s="1"/>
  <c r="F504" i="14664" a="1"/>
  <c r="F504" i="14664" s="1"/>
  <c r="E504" i="14664" a="1"/>
  <c r="E504" i="14664" s="1"/>
  <c r="F503" i="14664" a="1"/>
  <c r="F503" i="14664" s="1"/>
  <c r="E503" i="14664" a="1"/>
  <c r="E503" i="14664" s="1"/>
  <c r="F502" i="14664" a="1"/>
  <c r="F502" i="14664" s="1"/>
  <c r="E502" i="14664" a="1"/>
  <c r="E502" i="14664" s="1"/>
  <c r="F501" i="14664" a="1"/>
  <c r="F501" i="14664" s="1"/>
  <c r="E501" i="14664" a="1"/>
  <c r="E501" i="14664" s="1"/>
  <c r="F500" i="14664" a="1"/>
  <c r="F500" i="14664" s="1"/>
  <c r="E500" i="14664" a="1"/>
  <c r="E500" i="14664" s="1"/>
  <c r="F499" i="14664" a="1"/>
  <c r="F499" i="14664" s="1"/>
  <c r="E499" i="14664" a="1"/>
  <c r="E499" i="14664" s="1"/>
  <c r="F498" i="14664" a="1"/>
  <c r="F498" i="14664" s="1"/>
  <c r="E498" i="14664" a="1"/>
  <c r="E498" i="14664" s="1"/>
  <c r="F497" i="14664" a="1"/>
  <c r="F497" i="14664" s="1"/>
  <c r="E497" i="14664" a="1"/>
  <c r="E497" i="14664" s="1"/>
  <c r="F496" i="14664" a="1"/>
  <c r="F496" i="14664" s="1"/>
  <c r="E496" i="14664" a="1"/>
  <c r="E496" i="14664" s="1"/>
  <c r="F495" i="14664" a="1"/>
  <c r="F495" i="14664" s="1"/>
  <c r="E495" i="14664" a="1"/>
  <c r="E495" i="14664" s="1"/>
  <c r="F494" i="14664" a="1"/>
  <c r="F494" i="14664" s="1"/>
  <c r="E494" i="14664" a="1"/>
  <c r="E494" i="14664" s="1"/>
  <c r="F493" i="14664" a="1"/>
  <c r="F493" i="14664" s="1"/>
  <c r="E493" i="14664" a="1"/>
  <c r="E493" i="14664" s="1"/>
  <c r="F492" i="14664" a="1"/>
  <c r="F492" i="14664" s="1"/>
  <c r="E492" i="14664" a="1"/>
  <c r="E492" i="14664" s="1"/>
  <c r="F491" i="14664" a="1"/>
  <c r="F491" i="14664" s="1"/>
  <c r="E491" i="14664" a="1"/>
  <c r="E491" i="14664" s="1"/>
  <c r="F490" i="14664" a="1"/>
  <c r="F490" i="14664" s="1"/>
  <c r="E490" i="14664" a="1"/>
  <c r="E490" i="14664" s="1"/>
  <c r="F489" i="14664" a="1"/>
  <c r="F489" i="14664" s="1"/>
  <c r="E489" i="14664" a="1"/>
  <c r="E489" i="14664" s="1"/>
  <c r="F488" i="14664" a="1"/>
  <c r="F488" i="14664" s="1"/>
  <c r="E488" i="14664" a="1"/>
  <c r="E488" i="14664" s="1"/>
  <c r="F487" i="14664" a="1"/>
  <c r="F487" i="14664" s="1"/>
  <c r="E487" i="14664" a="1"/>
  <c r="E487" i="14664" s="1"/>
  <c r="F486" i="14664" a="1"/>
  <c r="F486" i="14664" s="1"/>
  <c r="E486" i="14664" a="1"/>
  <c r="E486" i="14664" s="1"/>
  <c r="F485" i="14664" a="1"/>
  <c r="F485" i="14664" s="1"/>
  <c r="E485" i="14664" a="1"/>
  <c r="E485" i="14664" s="1"/>
  <c r="F484" i="14664" a="1"/>
  <c r="F484" i="14664" s="1"/>
  <c r="E484" i="14664" a="1"/>
  <c r="E484" i="14664" s="1"/>
  <c r="F483" i="14664" a="1"/>
  <c r="F483" i="14664" s="1"/>
  <c r="E483" i="14664" a="1"/>
  <c r="E483" i="14664" s="1"/>
  <c r="F482" i="14664" a="1"/>
  <c r="F482" i="14664" s="1"/>
  <c r="E482" i="14664" a="1"/>
  <c r="E482" i="14664" s="1"/>
  <c r="F481" i="14664" a="1"/>
  <c r="F481" i="14664" s="1"/>
  <c r="E481" i="14664" a="1"/>
  <c r="E481" i="14664" s="1"/>
  <c r="F480" i="14664" a="1"/>
  <c r="F480" i="14664" s="1"/>
  <c r="E480" i="14664" a="1"/>
  <c r="E480" i="14664" s="1"/>
  <c r="F479" i="14664" a="1"/>
  <c r="F479" i="14664" s="1"/>
  <c r="E479" i="14664" a="1"/>
  <c r="E479" i="14664" s="1"/>
  <c r="F478" i="14664" a="1"/>
  <c r="F478" i="14664" s="1"/>
  <c r="E478" i="14664" a="1"/>
  <c r="E478" i="14664" s="1"/>
  <c r="F477" i="14664" a="1"/>
  <c r="F477" i="14664" s="1"/>
  <c r="E477" i="14664" a="1"/>
  <c r="E477" i="14664" s="1"/>
  <c r="F476" i="14664" a="1"/>
  <c r="F476" i="14664" s="1"/>
  <c r="E476" i="14664" a="1"/>
  <c r="E476" i="14664" s="1"/>
  <c r="F475" i="14664" a="1"/>
  <c r="F475" i="14664" s="1"/>
  <c r="E475" i="14664" a="1"/>
  <c r="E475" i="14664" s="1"/>
  <c r="F474" i="14664" a="1"/>
  <c r="F474" i="14664" s="1"/>
  <c r="E474" i="14664" a="1"/>
  <c r="E474" i="14664" s="1"/>
  <c r="F473" i="14664" a="1"/>
  <c r="F473" i="14664" s="1"/>
  <c r="E473" i="14664" a="1"/>
  <c r="E473" i="14664" s="1"/>
  <c r="F472" i="14664" a="1"/>
  <c r="F472" i="14664" s="1"/>
  <c r="E472" i="14664" a="1"/>
  <c r="E472" i="14664" s="1"/>
  <c r="F471" i="14664" a="1"/>
  <c r="F471" i="14664" s="1"/>
  <c r="E471" i="14664" a="1"/>
  <c r="E471" i="14664" s="1"/>
  <c r="F470" i="14664" a="1"/>
  <c r="F470" i="14664" s="1"/>
  <c r="E470" i="14664" a="1"/>
  <c r="E470" i="14664" s="1"/>
  <c r="F469" i="14664" a="1"/>
  <c r="F469" i="14664" s="1"/>
  <c r="E469" i="14664" a="1"/>
  <c r="E469" i="14664" s="1"/>
  <c r="F468" i="14664" a="1"/>
  <c r="F468" i="14664" s="1"/>
  <c r="E468" i="14664" a="1"/>
  <c r="E468" i="14664" s="1"/>
  <c r="F467" i="14664" a="1"/>
  <c r="F467" i="14664" s="1"/>
  <c r="E467" i="14664" a="1"/>
  <c r="E467" i="14664" s="1"/>
  <c r="F466" i="14664" a="1"/>
  <c r="F466" i="14664" s="1"/>
  <c r="E466" i="14664" a="1"/>
  <c r="E466" i="14664" s="1"/>
  <c r="F465" i="14664" a="1"/>
  <c r="F465" i="14664" s="1"/>
  <c r="E465" i="14664" a="1"/>
  <c r="E465" i="14664" s="1"/>
  <c r="F464" i="14664" a="1"/>
  <c r="F464" i="14664" s="1"/>
  <c r="E464" i="14664" a="1"/>
  <c r="E464" i="14664" s="1"/>
  <c r="F463" i="14664" a="1"/>
  <c r="F463" i="14664" s="1"/>
  <c r="E463" i="14664" a="1"/>
  <c r="E463" i="14664" s="1"/>
  <c r="F462" i="14664" a="1"/>
  <c r="F462" i="14664" s="1"/>
  <c r="E462" i="14664" a="1"/>
  <c r="E462" i="14664" s="1"/>
  <c r="F461" i="14664" a="1"/>
  <c r="F461" i="14664" s="1"/>
  <c r="E461" i="14664" a="1"/>
  <c r="E461" i="14664" s="1"/>
  <c r="F460" i="14664" a="1"/>
  <c r="F460" i="14664" s="1"/>
  <c r="E460" i="14664" a="1"/>
  <c r="E460" i="14664" s="1"/>
  <c r="F459" i="14664" a="1"/>
  <c r="F459" i="14664" s="1"/>
  <c r="E459" i="14664" a="1"/>
  <c r="E459" i="14664" s="1"/>
  <c r="F458" i="14664" a="1"/>
  <c r="F458" i="14664" s="1"/>
  <c r="E458" i="14664" a="1"/>
  <c r="E458" i="14664" s="1"/>
  <c r="F457" i="14664" a="1"/>
  <c r="F457" i="14664" s="1"/>
  <c r="E457" i="14664" a="1"/>
  <c r="E457" i="14664" s="1"/>
  <c r="F456" i="14664" a="1"/>
  <c r="F456" i="14664" s="1"/>
  <c r="E456" i="14664" a="1"/>
  <c r="E456" i="14664" s="1"/>
  <c r="F455" i="14664" a="1"/>
  <c r="F455" i="14664" s="1"/>
  <c r="E455" i="14664" a="1"/>
  <c r="E455" i="14664" s="1"/>
  <c r="F454" i="14664" a="1"/>
  <c r="F454" i="14664" s="1"/>
  <c r="E454" i="14664" a="1"/>
  <c r="E454" i="14664" s="1"/>
  <c r="F453" i="14664" a="1"/>
  <c r="F453" i="14664" s="1"/>
  <c r="E453" i="14664" a="1"/>
  <c r="E453" i="14664" s="1"/>
  <c r="F452" i="14664" a="1"/>
  <c r="F452" i="14664" s="1"/>
  <c r="E452" i="14664" a="1"/>
  <c r="E452" i="14664" s="1"/>
  <c r="F451" i="14664" a="1"/>
  <c r="F451" i="14664" s="1"/>
  <c r="E451" i="14664" a="1"/>
  <c r="E451" i="14664" s="1"/>
  <c r="F450" i="14664" a="1"/>
  <c r="F450" i="14664" s="1"/>
  <c r="E450" i="14664" a="1"/>
  <c r="E450" i="14664" s="1"/>
  <c r="F449" i="14664" a="1"/>
  <c r="F449" i="14664" s="1"/>
  <c r="E449" i="14664" a="1"/>
  <c r="E449" i="14664" s="1"/>
  <c r="F448" i="14664" a="1"/>
  <c r="F448" i="14664" s="1"/>
  <c r="E448" i="14664" a="1"/>
  <c r="E448" i="14664" s="1"/>
  <c r="F447" i="14664" a="1"/>
  <c r="F447" i="14664" s="1"/>
  <c r="E447" i="14664" a="1"/>
  <c r="E447" i="14664" s="1"/>
  <c r="F446" i="14664" a="1"/>
  <c r="F446" i="14664" s="1"/>
  <c r="E446" i="14664" a="1"/>
  <c r="E446" i="14664" s="1"/>
  <c r="F445" i="14664" a="1"/>
  <c r="F445" i="14664" s="1"/>
  <c r="E445" i="14664" a="1"/>
  <c r="E445" i="14664" s="1"/>
  <c r="F444" i="14664" a="1"/>
  <c r="F444" i="14664" s="1"/>
  <c r="E444" i="14664" a="1"/>
  <c r="E444" i="14664" s="1"/>
  <c r="F443" i="14664" a="1"/>
  <c r="F443" i="14664" s="1"/>
  <c r="E443" i="14664" a="1"/>
  <c r="E443" i="14664" s="1"/>
  <c r="F442" i="14664" a="1"/>
  <c r="F442" i="14664" s="1"/>
  <c r="E442" i="14664" a="1"/>
  <c r="E442" i="14664" s="1"/>
  <c r="F441" i="14664" a="1"/>
  <c r="F441" i="14664" s="1"/>
  <c r="F440" i="14664" a="1"/>
  <c r="F440" i="14664" s="1"/>
  <c r="E440" i="14664" a="1"/>
  <c r="E440" i="14664" s="1"/>
  <c r="F439" i="14664" a="1"/>
  <c r="F439" i="14664" s="1"/>
  <c r="E439" i="14664" a="1"/>
  <c r="E439" i="14664" s="1"/>
  <c r="F438" i="14664" a="1"/>
  <c r="F438" i="14664" s="1"/>
  <c r="E438" i="14664" a="1"/>
  <c r="E438" i="14664" s="1"/>
  <c r="F437" i="14664" a="1"/>
  <c r="F437" i="14664" s="1"/>
  <c r="E437" i="14664" a="1"/>
  <c r="E437" i="14664" s="1"/>
  <c r="F436" i="14664" a="1"/>
  <c r="F436" i="14664" s="1"/>
  <c r="E436" i="14664" a="1"/>
  <c r="E436" i="14664" s="1"/>
  <c r="F435" i="14664" a="1"/>
  <c r="F435" i="14664" s="1"/>
  <c r="E435" i="14664" a="1"/>
  <c r="E435" i="14664" s="1"/>
  <c r="F434" i="14664" a="1"/>
  <c r="F434" i="14664" s="1"/>
  <c r="E434" i="14664" a="1"/>
  <c r="E434" i="14664" s="1"/>
  <c r="F433" i="14664" a="1"/>
  <c r="F433" i="14664" s="1"/>
  <c r="E433" i="14664" a="1"/>
  <c r="E433" i="14664" s="1"/>
  <c r="F432" i="14664" a="1"/>
  <c r="F432" i="14664" s="1"/>
  <c r="E432" i="14664" a="1"/>
  <c r="E432" i="14664" s="1"/>
  <c r="F431" i="14664" a="1"/>
  <c r="F431" i="14664" s="1"/>
  <c r="E431" i="14664" a="1"/>
  <c r="E431" i="14664" s="1"/>
  <c r="F430" i="14664" a="1"/>
  <c r="F430" i="14664" s="1"/>
  <c r="E430" i="14664" a="1"/>
  <c r="E430" i="14664" s="1"/>
  <c r="F429" i="14664" a="1"/>
  <c r="F429" i="14664" s="1"/>
  <c r="E429" i="14664" a="1"/>
  <c r="E429" i="14664" s="1"/>
  <c r="F428" i="14664" a="1"/>
  <c r="F428" i="14664" s="1"/>
  <c r="E428" i="14664" a="1"/>
  <c r="E428" i="14664" s="1"/>
  <c r="F427" i="14664" a="1"/>
  <c r="F427" i="14664" s="1"/>
  <c r="E427" i="14664" a="1"/>
  <c r="E427" i="14664" s="1"/>
  <c r="F426" i="14664" a="1"/>
  <c r="F426" i="14664" s="1"/>
  <c r="E426" i="14664" a="1"/>
  <c r="E426" i="14664" s="1"/>
  <c r="F425" i="14664" a="1"/>
  <c r="F425" i="14664" s="1"/>
  <c r="E425" i="14664" a="1"/>
  <c r="E425" i="14664" s="1"/>
  <c r="F424" i="14664" a="1"/>
  <c r="F424" i="14664" s="1"/>
  <c r="E424" i="14664" a="1"/>
  <c r="E424" i="14664" s="1"/>
  <c r="F423" i="14664" a="1"/>
  <c r="F423" i="14664" s="1"/>
  <c r="E423" i="14664" a="1"/>
  <c r="E423" i="14664" s="1"/>
  <c r="F422" i="14664" a="1"/>
  <c r="F422" i="14664" s="1"/>
  <c r="E422" i="14664" a="1"/>
  <c r="E422" i="14664" s="1"/>
  <c r="F421" i="14664" a="1"/>
  <c r="F421" i="14664" s="1"/>
  <c r="E421" i="14664" a="1"/>
  <c r="E421" i="14664" s="1"/>
  <c r="F420" i="14664" a="1"/>
  <c r="F420" i="14664" s="1"/>
  <c r="E420" i="14664" a="1"/>
  <c r="E420" i="14664" s="1"/>
  <c r="F419" i="14664" a="1"/>
  <c r="F419" i="14664" s="1"/>
  <c r="E419" i="14664" a="1"/>
  <c r="E419" i="14664" s="1"/>
  <c r="F418" i="14664" a="1"/>
  <c r="F418" i="14664" s="1"/>
  <c r="E418" i="14664" a="1"/>
  <c r="E418" i="14664" s="1"/>
  <c r="F417" i="14664" a="1"/>
  <c r="F417" i="14664" s="1"/>
  <c r="E417" i="14664" a="1"/>
  <c r="E417" i="14664" s="1"/>
  <c r="F416" i="14664" a="1"/>
  <c r="F416" i="14664" s="1"/>
  <c r="E416" i="14664" a="1"/>
  <c r="E416" i="14664" s="1"/>
  <c r="F415" i="14664" a="1"/>
  <c r="F415" i="14664" s="1"/>
  <c r="E415" i="14664" a="1"/>
  <c r="E415" i="14664" s="1"/>
  <c r="F414" i="14664" a="1"/>
  <c r="F414" i="14664" s="1"/>
  <c r="E414" i="14664" a="1"/>
  <c r="E414" i="14664" s="1"/>
  <c r="F413" i="14664" a="1"/>
  <c r="F413" i="14664" s="1"/>
  <c r="E413" i="14664" a="1"/>
  <c r="E413" i="14664" s="1"/>
  <c r="F412" i="14664" a="1"/>
  <c r="F412" i="14664" s="1"/>
  <c r="E412" i="14664" a="1"/>
  <c r="E412" i="14664" s="1"/>
  <c r="F411" i="14664" a="1"/>
  <c r="F411" i="14664" s="1"/>
  <c r="E411" i="14664" a="1"/>
  <c r="E411" i="14664" s="1"/>
  <c r="F410" i="14664" a="1"/>
  <c r="F410" i="14664" s="1"/>
  <c r="E410" i="14664" a="1"/>
  <c r="E410" i="14664" s="1"/>
  <c r="F409" i="14664" a="1"/>
  <c r="F409" i="14664" s="1"/>
  <c r="F408" i="14664" a="1"/>
  <c r="F408" i="14664" s="1"/>
  <c r="E408" i="14664" a="1"/>
  <c r="E408" i="14664" s="1"/>
  <c r="F407" i="14664" a="1"/>
  <c r="F407" i="14664" s="1"/>
  <c r="E407" i="14664" a="1"/>
  <c r="E407" i="14664" s="1"/>
  <c r="F406" i="14664" a="1"/>
  <c r="F406" i="14664" s="1"/>
  <c r="F405" i="14664" a="1"/>
  <c r="F405" i="14664" s="1"/>
  <c r="E405" i="14664" a="1"/>
  <c r="E405" i="14664" s="1"/>
  <c r="F404" i="14664" a="1"/>
  <c r="F404" i="14664" s="1"/>
  <c r="E404" i="14664" a="1"/>
  <c r="E404" i="14664" s="1"/>
  <c r="F403" i="14664" a="1"/>
  <c r="F403" i="14664" s="1"/>
  <c r="E403" i="14664" a="1"/>
  <c r="E403" i="14664" s="1"/>
  <c r="F402" i="14664" a="1"/>
  <c r="F402" i="14664" s="1"/>
  <c r="E402" i="14664" a="1"/>
  <c r="E402" i="14664" s="1"/>
  <c r="F401" i="14664" a="1"/>
  <c r="F401" i="14664" s="1"/>
  <c r="E401" i="14664" a="1"/>
  <c r="E401" i="14664" s="1"/>
  <c r="F400" i="14664" a="1"/>
  <c r="F400" i="14664" s="1"/>
  <c r="E400" i="14664" a="1"/>
  <c r="E400" i="14664" s="1"/>
  <c r="F399" i="14664" a="1"/>
  <c r="F399" i="14664" s="1"/>
  <c r="E399" i="14664" a="1"/>
  <c r="E399" i="14664" s="1"/>
  <c r="F398" i="14664" a="1"/>
  <c r="F398" i="14664" s="1"/>
  <c r="E398" i="14664" a="1"/>
  <c r="E398" i="14664" s="1"/>
  <c r="F397" i="14664" a="1"/>
  <c r="F397" i="14664" s="1"/>
  <c r="E397" i="14664" a="1"/>
  <c r="E397" i="14664" s="1"/>
  <c r="F396" i="14664" a="1"/>
  <c r="F396" i="14664" s="1"/>
  <c r="E396" i="14664" a="1"/>
  <c r="E396" i="14664" s="1"/>
  <c r="F395" i="14664" a="1"/>
  <c r="F395" i="14664" s="1"/>
  <c r="E395" i="14664" a="1"/>
  <c r="E395" i="14664" s="1"/>
  <c r="F394" i="14664" a="1"/>
  <c r="F394" i="14664" s="1"/>
  <c r="E394" i="14664" a="1"/>
  <c r="E394" i="14664" s="1"/>
  <c r="F393" i="14664" a="1"/>
  <c r="F393" i="14664" s="1"/>
  <c r="E393" i="14664" a="1"/>
  <c r="E393" i="14664" s="1"/>
  <c r="F392" i="14664" a="1"/>
  <c r="F392" i="14664" s="1"/>
  <c r="E392" i="14664" a="1"/>
  <c r="E392" i="14664" s="1"/>
  <c r="F391" i="14664" a="1"/>
  <c r="F391" i="14664" s="1"/>
  <c r="E391" i="14664" a="1"/>
  <c r="E391" i="14664" s="1"/>
  <c r="F390" i="14664" a="1"/>
  <c r="F390" i="14664" s="1"/>
  <c r="E390" i="14664" a="1"/>
  <c r="E390" i="14664" s="1"/>
  <c r="F389" i="14664" a="1"/>
  <c r="F389" i="14664" s="1"/>
  <c r="E389" i="14664" a="1"/>
  <c r="E389" i="14664" s="1"/>
  <c r="F388" i="14664" a="1"/>
  <c r="F388" i="14664" s="1"/>
  <c r="E388" i="14664" a="1"/>
  <c r="E388" i="14664" s="1"/>
  <c r="F387" i="14664" a="1"/>
  <c r="F387" i="14664" s="1"/>
  <c r="E387" i="14664" a="1"/>
  <c r="E387" i="14664" s="1"/>
  <c r="F386" i="14664" a="1"/>
  <c r="F386" i="14664" s="1"/>
  <c r="E386" i="14664" a="1"/>
  <c r="E386" i="14664" s="1"/>
  <c r="F385" i="14664" a="1"/>
  <c r="F385" i="14664" s="1"/>
  <c r="E385" i="14664" a="1"/>
  <c r="E385" i="14664" s="1"/>
  <c r="F384" i="14664" a="1"/>
  <c r="F384" i="14664" s="1"/>
  <c r="E384" i="14664" a="1"/>
  <c r="E384" i="14664" s="1"/>
  <c r="F383" i="14664" a="1"/>
  <c r="F383" i="14664" s="1"/>
  <c r="E383" i="14664" a="1"/>
  <c r="E383" i="14664" s="1"/>
  <c r="F382" i="14664" a="1"/>
  <c r="F382" i="14664" s="1"/>
  <c r="E382" i="14664" a="1"/>
  <c r="E382" i="14664" s="1"/>
  <c r="F381" i="14664" a="1"/>
  <c r="F381" i="14664" s="1"/>
  <c r="E381" i="14664" a="1"/>
  <c r="E381" i="14664" s="1"/>
  <c r="F380" i="14664" a="1"/>
  <c r="F380" i="14664" s="1"/>
  <c r="E380" i="14664" a="1"/>
  <c r="E380" i="14664" s="1"/>
  <c r="F379" i="14664" a="1"/>
  <c r="F379" i="14664" s="1"/>
  <c r="E379" i="14664" a="1"/>
  <c r="E379" i="14664" s="1"/>
  <c r="F378" i="14664" a="1"/>
  <c r="F378" i="14664" s="1"/>
  <c r="E378" i="14664" a="1"/>
  <c r="E378" i="14664" s="1"/>
  <c r="F377" i="14664" a="1"/>
  <c r="F377" i="14664" s="1"/>
  <c r="E377" i="14664" a="1"/>
  <c r="E377" i="14664" s="1"/>
  <c r="F376" i="14664" a="1"/>
  <c r="F376" i="14664" s="1"/>
  <c r="E376" i="14664" a="1"/>
  <c r="E376" i="14664" s="1"/>
  <c r="F375" i="14664" a="1"/>
  <c r="F375" i="14664" s="1"/>
  <c r="E375" i="14664" a="1"/>
  <c r="E375" i="14664" s="1"/>
  <c r="F374" i="14664" a="1"/>
  <c r="F374" i="14664" s="1"/>
  <c r="E374" i="14664" a="1"/>
  <c r="E374" i="14664" s="1"/>
  <c r="F373" i="14664" a="1"/>
  <c r="F373" i="14664" s="1"/>
  <c r="E373" i="14664" a="1"/>
  <c r="E373" i="14664" s="1"/>
  <c r="F372" i="14664" a="1"/>
  <c r="F372" i="14664" s="1"/>
  <c r="E372" i="14664" a="1"/>
  <c r="E372" i="14664" s="1"/>
  <c r="F371" i="14664" a="1"/>
  <c r="F371" i="14664" s="1"/>
  <c r="E371" i="14664" a="1"/>
  <c r="E371" i="14664" s="1"/>
  <c r="F370" i="14664" a="1"/>
  <c r="F370" i="14664" s="1"/>
  <c r="E370" i="14664" a="1"/>
  <c r="E370" i="14664" s="1"/>
  <c r="F369" i="14664" a="1"/>
  <c r="F369" i="14664" s="1"/>
  <c r="E369" i="14664" a="1"/>
  <c r="E369" i="14664" s="1"/>
  <c r="F368" i="14664" a="1"/>
  <c r="F368" i="14664" s="1"/>
  <c r="E368" i="14664" a="1"/>
  <c r="E368" i="14664" s="1"/>
  <c r="F367" i="14664" a="1"/>
  <c r="F367" i="14664" s="1"/>
  <c r="E367" i="14664" a="1"/>
  <c r="E367" i="14664" s="1"/>
  <c r="F366" i="14664" a="1"/>
  <c r="F366" i="14664" s="1"/>
  <c r="E366" i="14664" a="1"/>
  <c r="E366" i="14664" s="1"/>
  <c r="F365" i="14664" a="1"/>
  <c r="F365" i="14664" s="1"/>
  <c r="E365" i="14664" a="1"/>
  <c r="E365" i="14664" s="1"/>
  <c r="F364" i="14664" a="1"/>
  <c r="F364" i="14664" s="1"/>
  <c r="E364" i="14664" a="1"/>
  <c r="E364" i="14664" s="1"/>
  <c r="F363" i="14664" a="1"/>
  <c r="F363" i="14664" s="1"/>
  <c r="E363" i="14664" a="1"/>
  <c r="E363" i="14664" s="1"/>
  <c r="F362" i="14664" a="1"/>
  <c r="F362" i="14664" s="1"/>
  <c r="E362" i="14664" a="1"/>
  <c r="E362" i="14664" s="1"/>
  <c r="F361" i="14664" a="1"/>
  <c r="F361" i="14664" s="1"/>
  <c r="E361" i="14664" a="1"/>
  <c r="E361" i="14664" s="1"/>
  <c r="F360" i="14664" a="1"/>
  <c r="F360" i="14664" s="1"/>
  <c r="E360" i="14664" a="1"/>
  <c r="E360" i="14664" s="1"/>
  <c r="F359" i="14664" a="1"/>
  <c r="F359" i="14664" s="1"/>
  <c r="E359" i="14664" a="1"/>
  <c r="E359" i="14664" s="1"/>
  <c r="F358" i="14664" a="1"/>
  <c r="F358" i="14664" s="1"/>
  <c r="E358" i="14664" a="1"/>
  <c r="E358" i="14664" s="1"/>
  <c r="F357" i="14664" a="1"/>
  <c r="F357" i="14664" s="1"/>
  <c r="E357" i="14664" a="1"/>
  <c r="E357" i="14664" s="1"/>
  <c r="F356" i="14664" a="1"/>
  <c r="F356" i="14664" s="1"/>
  <c r="E356" i="14664" a="1"/>
  <c r="E356" i="14664" s="1"/>
  <c r="F355" i="14664" a="1"/>
  <c r="F355" i="14664" s="1"/>
  <c r="E355" i="14664" a="1"/>
  <c r="E355" i="14664" s="1"/>
  <c r="F354" i="14664" a="1"/>
  <c r="F354" i="14664" s="1"/>
  <c r="E354" i="14664" a="1"/>
  <c r="E354" i="14664" s="1"/>
  <c r="F353" i="14664" a="1"/>
  <c r="F353" i="14664" s="1"/>
  <c r="E353" i="14664" a="1"/>
  <c r="E353" i="14664" s="1"/>
  <c r="F352" i="14664" a="1"/>
  <c r="F352" i="14664" s="1"/>
  <c r="E352" i="14664" a="1"/>
  <c r="E352" i="14664" s="1"/>
  <c r="F351" i="14664" a="1"/>
  <c r="F351" i="14664" s="1"/>
  <c r="E351" i="14664" a="1"/>
  <c r="E351" i="14664" s="1"/>
  <c r="F350" i="14664" a="1"/>
  <c r="F350" i="14664" s="1"/>
  <c r="E350" i="14664" a="1"/>
  <c r="E350" i="14664" s="1"/>
  <c r="F349" i="14664" a="1"/>
  <c r="F349" i="14664" s="1"/>
  <c r="E349" i="14664" a="1"/>
  <c r="E349" i="14664" s="1"/>
  <c r="F348" i="14664" a="1"/>
  <c r="F348" i="14664" s="1"/>
  <c r="E348" i="14664" a="1"/>
  <c r="E348" i="14664" s="1"/>
  <c r="F347" i="14664" a="1"/>
  <c r="F347" i="14664" s="1"/>
  <c r="E347" i="14664" a="1"/>
  <c r="E347" i="14664" s="1"/>
  <c r="F346" i="14664" a="1"/>
  <c r="F346" i="14664" s="1"/>
  <c r="E346" i="14664" a="1"/>
  <c r="E346" i="14664" s="1"/>
  <c r="F345" i="14664" a="1"/>
  <c r="F345" i="14664" s="1"/>
  <c r="E345" i="14664" a="1"/>
  <c r="E345" i="14664" s="1"/>
  <c r="F344" i="14664" a="1"/>
  <c r="F344" i="14664" s="1"/>
  <c r="E344" i="14664" a="1"/>
  <c r="E344" i="14664" s="1"/>
  <c r="F343" i="14664" a="1"/>
  <c r="F343" i="14664" s="1"/>
  <c r="E343" i="14664" a="1"/>
  <c r="E343" i="14664" s="1"/>
  <c r="F342" i="14664" a="1"/>
  <c r="F342" i="14664" s="1"/>
  <c r="E342" i="14664" a="1"/>
  <c r="E342" i="14664" s="1"/>
  <c r="F341" i="14664" a="1"/>
  <c r="F341" i="14664" s="1"/>
  <c r="E341" i="14664" a="1"/>
  <c r="E341" i="14664" s="1"/>
  <c r="F340" i="14664" a="1"/>
  <c r="F340" i="14664" s="1"/>
  <c r="E340" i="14664" a="1"/>
  <c r="E340" i="14664" s="1"/>
  <c r="F339" i="14664" a="1"/>
  <c r="F339" i="14664" s="1"/>
  <c r="E339" i="14664" a="1"/>
  <c r="E339" i="14664" s="1"/>
  <c r="F338" i="14664" a="1"/>
  <c r="F338" i="14664" s="1"/>
  <c r="E338" i="14664" a="1"/>
  <c r="E338" i="14664" s="1"/>
  <c r="F337" i="14664" a="1"/>
  <c r="F337" i="14664" s="1"/>
  <c r="E337" i="14664" a="1"/>
  <c r="E337" i="14664" s="1"/>
  <c r="F336" i="14664" a="1"/>
  <c r="F336" i="14664" s="1"/>
  <c r="E336" i="14664" a="1"/>
  <c r="E336" i="14664" s="1"/>
  <c r="F335" i="14664" a="1"/>
  <c r="F335" i="14664" s="1"/>
  <c r="E335" i="14664" a="1"/>
  <c r="E335" i="14664" s="1"/>
  <c r="F334" i="14664" a="1"/>
  <c r="F334" i="14664" s="1"/>
  <c r="E334" i="14664" a="1"/>
  <c r="E334" i="14664" s="1"/>
  <c r="F333" i="14664" a="1"/>
  <c r="F333" i="14664" s="1"/>
  <c r="E333" i="14664" a="1"/>
  <c r="E333" i="14664" s="1"/>
  <c r="F332" i="14664" a="1"/>
  <c r="F332" i="14664" s="1"/>
  <c r="E332" i="14664" a="1"/>
  <c r="E332" i="14664" s="1"/>
  <c r="F331" i="14664" a="1"/>
  <c r="F331" i="14664" s="1"/>
  <c r="E331" i="14664" a="1"/>
  <c r="E331" i="14664" s="1"/>
  <c r="F330" i="14664" a="1"/>
  <c r="F330" i="14664" s="1"/>
  <c r="E330" i="14664" a="1"/>
  <c r="E330" i="14664" s="1"/>
  <c r="F329" i="14664" a="1"/>
  <c r="F329" i="14664" s="1"/>
  <c r="E329" i="14664" a="1"/>
  <c r="E329" i="14664" s="1"/>
  <c r="F328" i="14664" a="1"/>
  <c r="F328" i="14664" s="1"/>
  <c r="E328" i="14664" a="1"/>
  <c r="E328" i="14664" s="1"/>
  <c r="F327" i="14664" a="1"/>
  <c r="F327" i="14664" s="1"/>
  <c r="E327" i="14664" a="1"/>
  <c r="E327" i="14664" s="1"/>
  <c r="F326" i="14664" a="1"/>
  <c r="F326" i="14664" s="1"/>
  <c r="E326" i="14664" a="1"/>
  <c r="E326" i="14664" s="1"/>
  <c r="F325" i="14664" a="1"/>
  <c r="F325" i="14664" s="1"/>
  <c r="E325" i="14664" a="1"/>
  <c r="E325" i="14664" s="1"/>
  <c r="F324" i="14664" a="1"/>
  <c r="F324" i="14664" s="1"/>
  <c r="E324" i="14664" a="1"/>
  <c r="E324" i="14664" s="1"/>
  <c r="F323" i="14664" a="1"/>
  <c r="F323" i="14664" s="1"/>
  <c r="E323" i="14664" a="1"/>
  <c r="E323" i="14664" s="1"/>
  <c r="F322" i="14664" a="1"/>
  <c r="F322" i="14664" s="1"/>
  <c r="E322" i="14664" a="1"/>
  <c r="E322" i="14664" s="1"/>
  <c r="F321" i="14664" a="1"/>
  <c r="F321" i="14664" s="1"/>
  <c r="E321" i="14664" a="1"/>
  <c r="E321" i="14664" s="1"/>
  <c r="F320" i="14664" a="1"/>
  <c r="F320" i="14664" s="1"/>
  <c r="E320" i="14664" a="1"/>
  <c r="E320" i="14664" s="1"/>
  <c r="F319" i="14664" a="1"/>
  <c r="F319" i="14664" s="1"/>
  <c r="E319" i="14664" a="1"/>
  <c r="E319" i="14664" s="1"/>
  <c r="F318" i="14664" a="1"/>
  <c r="F318" i="14664" s="1"/>
  <c r="E318" i="14664" a="1"/>
  <c r="E318" i="14664" s="1"/>
  <c r="F317" i="14664" a="1"/>
  <c r="F317" i="14664" s="1"/>
  <c r="E317" i="14664" a="1"/>
  <c r="E317" i="14664" s="1"/>
  <c r="F316" i="14664" a="1"/>
  <c r="F316" i="14664" s="1"/>
  <c r="E316" i="14664" a="1"/>
  <c r="E316" i="14664" s="1"/>
  <c r="F315" i="14664" a="1"/>
  <c r="F315" i="14664" s="1"/>
  <c r="E315" i="14664" a="1"/>
  <c r="E315" i="14664" s="1"/>
  <c r="F314" i="14664" a="1"/>
  <c r="F314" i="14664" s="1"/>
  <c r="E314" i="14664" a="1"/>
  <c r="E314" i="14664" s="1"/>
  <c r="F313" i="14664" a="1"/>
  <c r="F313" i="14664" s="1"/>
  <c r="E313" i="14664" a="1"/>
  <c r="E313" i="14664" s="1"/>
  <c r="F312" i="14664" a="1"/>
  <c r="F312" i="14664" s="1"/>
  <c r="E312" i="14664" a="1"/>
  <c r="E312" i="14664" s="1"/>
  <c r="F311" i="14664" a="1"/>
  <c r="F311" i="14664" s="1"/>
  <c r="E311" i="14664" a="1"/>
  <c r="E311" i="14664" s="1"/>
  <c r="F310" i="14664" a="1"/>
  <c r="F310" i="14664" s="1"/>
  <c r="E310" i="14664" a="1"/>
  <c r="E310" i="14664" s="1"/>
  <c r="F309" i="14664" a="1"/>
  <c r="F309" i="14664" s="1"/>
  <c r="E309" i="14664" a="1"/>
  <c r="E309" i="14664" s="1"/>
  <c r="F308" i="14664" a="1"/>
  <c r="F308" i="14664" s="1"/>
  <c r="E308" i="14664" a="1"/>
  <c r="E308" i="14664" s="1"/>
  <c r="F307" i="14664" a="1"/>
  <c r="F307" i="14664" s="1"/>
  <c r="E307" i="14664" a="1"/>
  <c r="E307" i="14664" s="1"/>
  <c r="F306" i="14664" a="1"/>
  <c r="F306" i="14664" s="1"/>
  <c r="E306" i="14664" a="1"/>
  <c r="E306" i="14664" s="1"/>
  <c r="F305" i="14664" a="1"/>
  <c r="F305" i="14664" s="1"/>
  <c r="E305" i="14664" a="1"/>
  <c r="E305" i="14664" s="1"/>
  <c r="F304" i="14664" a="1"/>
  <c r="F304" i="14664" s="1"/>
  <c r="E304" i="14664" a="1"/>
  <c r="E304" i="14664" s="1"/>
  <c r="F303" i="14664" a="1"/>
  <c r="F303" i="14664" s="1"/>
  <c r="E303" i="14664" a="1"/>
  <c r="E303" i="14664" s="1"/>
  <c r="F302" i="14664" a="1"/>
  <c r="F302" i="14664" s="1"/>
  <c r="E302" i="14664" a="1"/>
  <c r="E302" i="14664" s="1"/>
  <c r="F301" i="14664" a="1"/>
  <c r="F301" i="14664" s="1"/>
  <c r="E301" i="14664" a="1"/>
  <c r="E301" i="14664" s="1"/>
  <c r="F300" i="14664" a="1"/>
  <c r="F300" i="14664" s="1"/>
  <c r="E300" i="14664" a="1"/>
  <c r="E300" i="14664" s="1"/>
  <c r="F299" i="14664" a="1"/>
  <c r="F299" i="14664" s="1"/>
  <c r="E299" i="14664" a="1"/>
  <c r="E299" i="14664" s="1"/>
  <c r="F298" i="14664" a="1"/>
  <c r="F298" i="14664" s="1"/>
  <c r="E298" i="14664" a="1"/>
  <c r="E298" i="14664" s="1"/>
  <c r="F297" i="14664" a="1"/>
  <c r="F297" i="14664" s="1"/>
  <c r="E297" i="14664" a="1"/>
  <c r="E297" i="14664" s="1"/>
  <c r="F296" i="14664" a="1"/>
  <c r="F296" i="14664" s="1"/>
  <c r="E296" i="14664" a="1"/>
  <c r="E296" i="14664" s="1"/>
  <c r="F295" i="14664" a="1"/>
  <c r="F295" i="14664" s="1"/>
  <c r="E295" i="14664" a="1"/>
  <c r="E295" i="14664" s="1"/>
  <c r="F294" i="14664" a="1"/>
  <c r="F294" i="14664" s="1"/>
  <c r="E294" i="14664" a="1"/>
  <c r="E294" i="14664" s="1"/>
  <c r="F293" i="14664" a="1"/>
  <c r="F293" i="14664" s="1"/>
  <c r="E293" i="14664" a="1"/>
  <c r="E293" i="14664" s="1"/>
  <c r="F292" i="14664" a="1"/>
  <c r="F292" i="14664" s="1"/>
  <c r="E292" i="14664" a="1"/>
  <c r="E292" i="14664" s="1"/>
  <c r="F291" i="14664" a="1"/>
  <c r="F291" i="14664" s="1"/>
  <c r="E291" i="14664" a="1"/>
  <c r="E291" i="14664" s="1"/>
  <c r="F290" i="14664" a="1"/>
  <c r="F290" i="14664" s="1"/>
  <c r="E290" i="14664" a="1"/>
  <c r="E290" i="14664" s="1"/>
  <c r="F289" i="14664" a="1"/>
  <c r="F289" i="14664" s="1"/>
  <c r="E289" i="14664" a="1"/>
  <c r="E289" i="14664" s="1"/>
  <c r="F288" i="14664" a="1"/>
  <c r="F288" i="14664" s="1"/>
  <c r="E288" i="14664" a="1"/>
  <c r="E288" i="14664" s="1"/>
  <c r="F287" i="14664" a="1"/>
  <c r="F287" i="14664" s="1"/>
  <c r="E287" i="14664" a="1"/>
  <c r="E287" i="14664" s="1"/>
  <c r="F286" i="14664" a="1"/>
  <c r="F286" i="14664" s="1"/>
  <c r="E286" i="14664" a="1"/>
  <c r="E286" i="14664" s="1"/>
  <c r="F285" i="14664" a="1"/>
  <c r="F285" i="14664" s="1"/>
  <c r="E285" i="14664" a="1"/>
  <c r="E285" i="14664" s="1"/>
  <c r="F284" i="14664" a="1"/>
  <c r="F284" i="14664" s="1"/>
  <c r="E284" i="14664" a="1"/>
  <c r="E284" i="14664" s="1"/>
  <c r="F283" i="14664" a="1"/>
  <c r="F283" i="14664" s="1"/>
  <c r="E283" i="14664" a="1"/>
  <c r="E283" i="14664" s="1"/>
  <c r="F282" i="14664" a="1"/>
  <c r="F282" i="14664" s="1"/>
  <c r="E282" i="14664" a="1"/>
  <c r="E282" i="14664" s="1"/>
  <c r="F281" i="14664" a="1"/>
  <c r="F281" i="14664" s="1"/>
  <c r="E281" i="14664" a="1"/>
  <c r="E281" i="14664" s="1"/>
  <c r="F280" i="14664" a="1"/>
  <c r="F280" i="14664" s="1"/>
  <c r="E280" i="14664" a="1"/>
  <c r="E280" i="14664" s="1"/>
  <c r="F279" i="14664" a="1"/>
  <c r="F279" i="14664" s="1"/>
  <c r="E279" i="14664" a="1"/>
  <c r="E279" i="14664" s="1"/>
  <c r="F278" i="14664" a="1"/>
  <c r="F278" i="14664" s="1"/>
  <c r="E278" i="14664" a="1"/>
  <c r="E278" i="14664" s="1"/>
  <c r="F277" i="14664" a="1"/>
  <c r="F277" i="14664" s="1"/>
  <c r="E277" i="14664" a="1"/>
  <c r="E277" i="14664" s="1"/>
  <c r="F276" i="14664" a="1"/>
  <c r="F276" i="14664" s="1"/>
  <c r="E276" i="14664" a="1"/>
  <c r="E276" i="14664" s="1"/>
  <c r="F275" i="14664" a="1"/>
  <c r="F275" i="14664" s="1"/>
  <c r="E275" i="14664" a="1"/>
  <c r="E275" i="14664" s="1"/>
  <c r="F274" i="14664" a="1"/>
  <c r="F274" i="14664" s="1"/>
  <c r="E274" i="14664" a="1"/>
  <c r="E274" i="14664" s="1"/>
  <c r="F273" i="14664" a="1"/>
  <c r="F273" i="14664" s="1"/>
  <c r="E273" i="14664" a="1"/>
  <c r="E273" i="14664" s="1"/>
  <c r="F272" i="14664" a="1"/>
  <c r="F272" i="14664" s="1"/>
  <c r="E272" i="14664" a="1"/>
  <c r="E272" i="14664" s="1"/>
  <c r="F271" i="14664" a="1"/>
  <c r="F271" i="14664" s="1"/>
  <c r="E271" i="14664" a="1"/>
  <c r="E271" i="14664" s="1"/>
  <c r="F270" i="14664" a="1"/>
  <c r="F270" i="14664" s="1"/>
  <c r="E270" i="14664" a="1"/>
  <c r="E270" i="14664" s="1"/>
  <c r="F269" i="14664" a="1"/>
  <c r="F269" i="14664" s="1"/>
  <c r="E269" i="14664" a="1"/>
  <c r="E269" i="14664" s="1"/>
  <c r="F268" i="14664" a="1"/>
  <c r="F268" i="14664" s="1"/>
  <c r="E268" i="14664" a="1"/>
  <c r="E268" i="14664" s="1"/>
  <c r="F267" i="14664" a="1"/>
  <c r="F267" i="14664" s="1"/>
  <c r="E267" i="14664" a="1"/>
  <c r="E267" i="14664" s="1"/>
  <c r="F266" i="14664" a="1"/>
  <c r="F266" i="14664" s="1"/>
  <c r="E266" i="14664" a="1"/>
  <c r="E266" i="14664" s="1"/>
  <c r="F265" i="14664" a="1"/>
  <c r="F265" i="14664" s="1"/>
  <c r="E265" i="14664" a="1"/>
  <c r="E265" i="14664" s="1"/>
  <c r="F264" i="14664" a="1"/>
  <c r="F264" i="14664" s="1"/>
  <c r="E264" i="14664" a="1"/>
  <c r="E264" i="14664" s="1"/>
  <c r="F263" i="14664" a="1"/>
  <c r="F263" i="14664" s="1"/>
  <c r="E263" i="14664" a="1"/>
  <c r="E263" i="14664" s="1"/>
  <c r="F262" i="14664" a="1"/>
  <c r="F262" i="14664" s="1"/>
  <c r="E262" i="14664" a="1"/>
  <c r="E262" i="14664" s="1"/>
  <c r="F261" i="14664" a="1"/>
  <c r="F261" i="14664" s="1"/>
  <c r="E261" i="14664" a="1"/>
  <c r="E261" i="14664" s="1"/>
  <c r="F260" i="14664" a="1"/>
  <c r="F260" i="14664" s="1"/>
  <c r="E260" i="14664" a="1"/>
  <c r="E260" i="14664" s="1"/>
  <c r="F259" i="14664" a="1"/>
  <c r="F259" i="14664" s="1"/>
  <c r="E259" i="14664" a="1"/>
  <c r="E259" i="14664" s="1"/>
  <c r="F258" i="14664" a="1"/>
  <c r="F258" i="14664" s="1"/>
  <c r="E258" i="14664" a="1"/>
  <c r="E258" i="14664" s="1"/>
  <c r="F257" i="14664" a="1"/>
  <c r="F257" i="14664" s="1"/>
  <c r="E257" i="14664" a="1"/>
  <c r="E257" i="14664" s="1"/>
  <c r="F256" i="14664" a="1"/>
  <c r="F256" i="14664" s="1"/>
  <c r="E256" i="14664" a="1"/>
  <c r="E256" i="14664" s="1"/>
  <c r="F255" i="14664" a="1"/>
  <c r="F255" i="14664" s="1"/>
  <c r="E255" i="14664" a="1"/>
  <c r="E255" i="14664" s="1"/>
  <c r="F254" i="14664" a="1"/>
  <c r="F254" i="14664" s="1"/>
  <c r="E254" i="14664" a="1"/>
  <c r="E254" i="14664" s="1"/>
  <c r="F253" i="14664" a="1"/>
  <c r="F253" i="14664" s="1"/>
  <c r="E253" i="14664" a="1"/>
  <c r="E253" i="14664" s="1"/>
  <c r="F252" i="14664" a="1"/>
  <c r="F252" i="14664" s="1"/>
  <c r="E252" i="14664" a="1"/>
  <c r="E252" i="14664" s="1"/>
  <c r="F251" i="14664" a="1"/>
  <c r="F251" i="14664" s="1"/>
  <c r="E251" i="14664" a="1"/>
  <c r="E251" i="14664" s="1"/>
  <c r="F250" i="14664" a="1"/>
  <c r="F250" i="14664" s="1"/>
  <c r="E250" i="14664" a="1"/>
  <c r="E250" i="14664" s="1"/>
  <c r="F249" i="14664" a="1"/>
  <c r="F249" i="14664" s="1"/>
  <c r="E249" i="14664" a="1"/>
  <c r="E249" i="14664" s="1"/>
  <c r="F248" i="14664" a="1"/>
  <c r="F248" i="14664" s="1"/>
  <c r="E248" i="14664" a="1"/>
  <c r="E248" i="14664" s="1"/>
  <c r="F247" i="14664" a="1"/>
  <c r="F247" i="14664" s="1"/>
  <c r="E247" i="14664" a="1"/>
  <c r="E247" i="14664" s="1"/>
  <c r="F246" i="14664" a="1"/>
  <c r="F246" i="14664" s="1"/>
  <c r="E246" i="14664" a="1"/>
  <c r="E246" i="14664" s="1"/>
  <c r="F245" i="14664" a="1"/>
  <c r="F245" i="14664" s="1"/>
  <c r="E245" i="14664" a="1"/>
  <c r="E245" i="14664" s="1"/>
  <c r="F244" i="14664" a="1"/>
  <c r="F244" i="14664" s="1"/>
  <c r="E244" i="14664" a="1"/>
  <c r="E244" i="14664" s="1"/>
  <c r="F243" i="14664" a="1"/>
  <c r="F243" i="14664" s="1"/>
  <c r="E243" i="14664" a="1"/>
  <c r="E243" i="14664" s="1"/>
  <c r="F242" i="14664" a="1"/>
  <c r="F242" i="14664" s="1"/>
  <c r="E242" i="14664" a="1"/>
  <c r="E242" i="14664" s="1"/>
  <c r="F241" i="14664" a="1"/>
  <c r="F241" i="14664" s="1"/>
  <c r="E241" i="14664" a="1"/>
  <c r="E241" i="14664" s="1"/>
  <c r="F240" i="14664" a="1"/>
  <c r="F240" i="14664" s="1"/>
  <c r="E240" i="14664" a="1"/>
  <c r="E240" i="14664" s="1"/>
  <c r="F239" i="14664" a="1"/>
  <c r="F239" i="14664" s="1"/>
  <c r="E239" i="14664" a="1"/>
  <c r="E239" i="14664" s="1"/>
  <c r="F238" i="14664" a="1"/>
  <c r="F238" i="14664" s="1"/>
  <c r="E238" i="14664" a="1"/>
  <c r="E238" i="14664" s="1"/>
  <c r="F237" i="14664" a="1"/>
  <c r="F237" i="14664" s="1"/>
  <c r="E237" i="14664" a="1"/>
  <c r="E237" i="14664" s="1"/>
  <c r="F236" i="14664" a="1"/>
  <c r="F236" i="14664" s="1"/>
  <c r="E236" i="14664" a="1"/>
  <c r="E236" i="14664" s="1"/>
  <c r="F235" i="14664" a="1"/>
  <c r="F235" i="14664" s="1"/>
  <c r="E235" i="14664" a="1"/>
  <c r="E235" i="14664" s="1"/>
  <c r="WI217" i="15198"/>
  <c r="WH217" i="15198"/>
  <c r="WG217" i="15198"/>
  <c r="WF217" i="15198"/>
  <c r="WE217" i="15198"/>
  <c r="WD217" i="15198"/>
  <c r="WC217" i="15198"/>
  <c r="WB217" i="15198"/>
  <c r="WA217" i="15198"/>
  <c r="VZ217" i="15198"/>
  <c r="VY217" i="15198"/>
  <c r="VX217" i="15198"/>
  <c r="VW217" i="15198"/>
  <c r="VV217" i="15198"/>
  <c r="VU217" i="15198"/>
  <c r="VT217" i="15198"/>
  <c r="VS217" i="15198"/>
  <c r="VR217" i="15198"/>
  <c r="VQ217" i="15198"/>
  <c r="VP217" i="15198"/>
  <c r="VO217" i="15198"/>
  <c r="VN217" i="15198"/>
  <c r="VM217" i="15198"/>
  <c r="VL217" i="15198"/>
  <c r="VK217" i="15198"/>
  <c r="VJ217" i="15198"/>
  <c r="VI217" i="15198"/>
  <c r="VH217" i="15198"/>
  <c r="VG217" i="15198"/>
  <c r="VF217" i="15198"/>
  <c r="VE217" i="15198"/>
  <c r="VD217" i="15198"/>
  <c r="VC217" i="15198"/>
  <c r="VB217" i="15198"/>
  <c r="VA217" i="15198"/>
  <c r="UZ217" i="15198"/>
  <c r="UY217" i="15198"/>
  <c r="UX217" i="15198"/>
  <c r="UW217" i="15198"/>
  <c r="UV217" i="15198"/>
  <c r="UU217" i="15198"/>
  <c r="UT217" i="15198"/>
  <c r="US217" i="15198"/>
  <c r="UR217" i="15198"/>
  <c r="UQ217" i="15198"/>
  <c r="UP217" i="15198"/>
  <c r="UO217" i="15198"/>
  <c r="UN217" i="15198"/>
  <c r="UM217" i="15198"/>
  <c r="UL217" i="15198"/>
  <c r="UK217" i="15198"/>
  <c r="UJ217" i="15198"/>
  <c r="UI217" i="15198"/>
  <c r="UH217" i="15198"/>
  <c r="UG217" i="15198"/>
  <c r="UF217" i="15198"/>
  <c r="UE217" i="15198"/>
  <c r="UD217" i="15198"/>
  <c r="UC217" i="15198"/>
  <c r="UB217" i="15198"/>
  <c r="UA217" i="15198"/>
  <c r="TZ217" i="15198"/>
  <c r="TY217" i="15198"/>
  <c r="TX217" i="15198"/>
  <c r="TW217" i="15198"/>
  <c r="TV217" i="15198"/>
  <c r="TU217" i="15198"/>
  <c r="TT217" i="15198"/>
  <c r="TS217" i="15198"/>
  <c r="TR217" i="15198"/>
  <c r="TQ217" i="15198"/>
  <c r="TP217" i="15198"/>
  <c r="TO217" i="15198"/>
  <c r="TN217" i="15198"/>
  <c r="TM217" i="15198"/>
  <c r="TL217" i="15198"/>
  <c r="TK217" i="15198"/>
  <c r="TJ217" i="15198"/>
  <c r="TI217" i="15198"/>
  <c r="TH217" i="15198"/>
  <c r="TG217" i="15198"/>
  <c r="TF217" i="15198"/>
  <c r="TE217" i="15198"/>
  <c r="TD217" i="15198"/>
  <c r="TC217" i="15198"/>
  <c r="TB217" i="15198"/>
  <c r="TA217" i="15198"/>
  <c r="SZ217" i="15198"/>
  <c r="SY217" i="15198"/>
  <c r="SX217" i="15198"/>
  <c r="SW217" i="15198"/>
  <c r="SV217" i="15198"/>
  <c r="SU217" i="15198"/>
  <c r="ST217" i="15198"/>
  <c r="SS217" i="15198"/>
  <c r="SR217" i="15198"/>
  <c r="SQ217" i="15198"/>
  <c r="SP217" i="15198"/>
  <c r="SO217" i="15198"/>
  <c r="SN217" i="15198"/>
  <c r="SM217" i="15198"/>
  <c r="SL217" i="15198"/>
  <c r="SK217" i="15198"/>
  <c r="SJ217" i="15198"/>
  <c r="SI217" i="15198"/>
  <c r="SH217" i="15198"/>
  <c r="SG217" i="15198"/>
  <c r="SF217" i="15198"/>
  <c r="SE217" i="15198"/>
  <c r="SD217" i="15198"/>
  <c r="SC217" i="15198"/>
  <c r="SB217" i="15198"/>
  <c r="SA217" i="15198"/>
  <c r="RZ217" i="15198"/>
  <c r="RY217" i="15198"/>
  <c r="RX217" i="15198"/>
  <c r="RW217" i="15198"/>
  <c r="RV217" i="15198"/>
  <c r="RU217" i="15198"/>
  <c r="RT217" i="15198"/>
  <c r="RS217" i="15198"/>
  <c r="RR217" i="15198"/>
  <c r="RQ217" i="15198"/>
  <c r="RP217" i="15198"/>
  <c r="RO217" i="15198"/>
  <c r="RN217" i="15198"/>
  <c r="RM217" i="15198"/>
  <c r="RL217" i="15198"/>
  <c r="RK217" i="15198"/>
  <c r="RJ217" i="15198"/>
  <c r="RI217" i="15198"/>
  <c r="RH217" i="15198"/>
  <c r="RG217" i="15198"/>
  <c r="RF217" i="15198"/>
  <c r="RE217" i="15198"/>
  <c r="RD217" i="15198"/>
  <c r="RC217" i="15198"/>
  <c r="RB217" i="15198"/>
  <c r="RA217" i="15198"/>
  <c r="QZ217" i="15198"/>
  <c r="QY217" i="15198"/>
  <c r="QX217" i="15198"/>
  <c r="QW217" i="15198"/>
  <c r="QV217" i="15198"/>
  <c r="QU217" i="15198"/>
  <c r="QT217" i="15198"/>
  <c r="QS217" i="15198"/>
  <c r="QR217" i="15198"/>
  <c r="QQ217" i="15198"/>
  <c r="QP217" i="15198"/>
  <c r="QO217" i="15198"/>
  <c r="QN217" i="15198"/>
  <c r="QM217" i="15198"/>
  <c r="QL217" i="15198"/>
  <c r="QK217" i="15198"/>
  <c r="QJ217" i="15198"/>
  <c r="QI217" i="15198"/>
  <c r="QH217" i="15198"/>
  <c r="QG217" i="15198"/>
  <c r="QF217" i="15198"/>
  <c r="QE217" i="15198"/>
  <c r="QD217" i="15198"/>
  <c r="QC217" i="15198"/>
  <c r="QB217" i="15198"/>
  <c r="QA217" i="15198"/>
  <c r="PZ217" i="15198"/>
  <c r="PY217" i="15198"/>
  <c r="PX217" i="15198"/>
  <c r="PW217" i="15198"/>
  <c r="PV217" i="15198"/>
  <c r="PU217" i="15198"/>
  <c r="PT217" i="15198"/>
  <c r="PS217" i="15198"/>
  <c r="PR217" i="15198"/>
  <c r="PQ217" i="15198"/>
  <c r="PP217" i="15198"/>
  <c r="PO217" i="15198"/>
  <c r="PN217" i="15198"/>
  <c r="PM217" i="15198"/>
  <c r="PL217" i="15198"/>
  <c r="PK217" i="15198"/>
  <c r="PJ217" i="15198"/>
  <c r="PI217" i="15198"/>
  <c r="PH217" i="15198"/>
  <c r="PG217" i="15198"/>
  <c r="PF217" i="15198"/>
  <c r="PE217" i="15198"/>
  <c r="PD217" i="15198"/>
  <c r="PC217" i="15198"/>
  <c r="PB217" i="15198"/>
  <c r="PA217" i="15198"/>
  <c r="OZ217" i="15198"/>
  <c r="OY217" i="15198"/>
  <c r="OX217" i="15198"/>
  <c r="OW217" i="15198"/>
  <c r="OV217" i="15198"/>
  <c r="OU217" i="15198"/>
  <c r="OT217" i="15198"/>
  <c r="OS217" i="15198"/>
  <c r="OR217" i="15198"/>
  <c r="OQ217" i="15198"/>
  <c r="OP217" i="15198"/>
  <c r="OO217" i="15198"/>
  <c r="ON217" i="15198"/>
  <c r="OM217" i="15198"/>
  <c r="OL217" i="15198"/>
  <c r="OK217" i="15198"/>
  <c r="OJ217" i="15198"/>
  <c r="OI217" i="15198"/>
  <c r="OH217" i="15198"/>
  <c r="OG217" i="15198"/>
  <c r="OF217" i="15198"/>
  <c r="OE217" i="15198"/>
  <c r="OD217" i="15198"/>
  <c r="OC217" i="15198"/>
  <c r="OB217" i="15198"/>
  <c r="OA217" i="15198"/>
  <c r="NZ217" i="15198"/>
  <c r="NY217" i="15198"/>
  <c r="NX217" i="15198"/>
  <c r="NW217" i="15198"/>
  <c r="NV217" i="15198"/>
  <c r="NU217" i="15198"/>
  <c r="NT217" i="15198"/>
  <c r="NS217" i="15198"/>
  <c r="NR217" i="15198"/>
  <c r="NQ217" i="15198"/>
  <c r="NP217" i="15198"/>
  <c r="NO217" i="15198"/>
  <c r="NN217" i="15198"/>
  <c r="NM217" i="15198"/>
  <c r="NL217" i="15198"/>
  <c r="NK217" i="15198"/>
  <c r="NJ217" i="15198"/>
  <c r="NI217" i="15198"/>
  <c r="NH217" i="15198"/>
  <c r="NG217" i="15198"/>
  <c r="NF217" i="15198"/>
  <c r="NE217" i="15198"/>
  <c r="ND217" i="15198"/>
  <c r="NC217" i="15198"/>
  <c r="NB217" i="15198"/>
  <c r="NA217" i="15198"/>
  <c r="MZ217" i="15198"/>
  <c r="MY217" i="15198"/>
  <c r="MX217" i="15198"/>
  <c r="MW217" i="15198"/>
  <c r="MV217" i="15198"/>
  <c r="MU217" i="15198"/>
  <c r="MT217" i="15198"/>
  <c r="MS217" i="15198"/>
  <c r="MR217" i="15198"/>
  <c r="MQ217" i="15198"/>
  <c r="MP217" i="15198"/>
  <c r="MO217" i="15198"/>
  <c r="MN217" i="15198"/>
  <c r="MM217" i="15198"/>
  <c r="ML217" i="15198"/>
  <c r="MK217" i="15198"/>
  <c r="MJ217" i="15198"/>
  <c r="MI217" i="15198"/>
  <c r="MH217" i="15198"/>
  <c r="MG217" i="15198"/>
  <c r="MF217" i="15198"/>
  <c r="ME217" i="15198"/>
  <c r="MD217" i="15198"/>
  <c r="MC217" i="15198"/>
  <c r="MB217" i="15198"/>
  <c r="MA217" i="15198"/>
  <c r="LZ217" i="15198"/>
  <c r="LY217" i="15198"/>
  <c r="LX217" i="15198"/>
  <c r="LW217" i="15198"/>
  <c r="LV217" i="15198"/>
  <c r="LU217" i="15198"/>
  <c r="LT217" i="15198"/>
  <c r="LS217" i="15198"/>
  <c r="LR217" i="15198"/>
  <c r="LQ217" i="15198"/>
  <c r="LP217" i="15198"/>
  <c r="LO217" i="15198"/>
  <c r="LN217" i="15198"/>
  <c r="LM217" i="15198"/>
  <c r="LL217" i="15198"/>
  <c r="LK217" i="15198"/>
  <c r="LJ217" i="15198"/>
  <c r="LI217" i="15198"/>
  <c r="LH217" i="15198"/>
  <c r="LG217" i="15198"/>
  <c r="LF217" i="15198"/>
  <c r="LE217" i="15198"/>
  <c r="LD217" i="15198"/>
  <c r="LC217" i="15198"/>
  <c r="LB217" i="15198"/>
  <c r="LA217" i="15198"/>
  <c r="KZ217" i="15198"/>
  <c r="KY217" i="15198"/>
  <c r="KX217" i="15198"/>
  <c r="KW217" i="15198"/>
  <c r="KV217" i="15198"/>
  <c r="KU217" i="15198"/>
  <c r="KT217" i="15198"/>
  <c r="KS217" i="15198"/>
  <c r="KR217" i="15198"/>
  <c r="KQ217" i="15198"/>
  <c r="KP217" i="15198"/>
  <c r="KO217" i="15198"/>
  <c r="KN217" i="15198"/>
  <c r="KM217" i="15198"/>
  <c r="KL217" i="15198"/>
  <c r="KK217" i="15198"/>
  <c r="KJ217" i="15198"/>
  <c r="KI217" i="15198"/>
  <c r="KH217" i="15198"/>
  <c r="KG217" i="15198"/>
  <c r="KF217" i="15198"/>
  <c r="KE217" i="15198"/>
  <c r="KD217" i="15198"/>
  <c r="KC217" i="15198"/>
  <c r="KB217" i="15198"/>
  <c r="KA217" i="15198"/>
  <c r="JZ217" i="15198"/>
  <c r="JY217" i="15198"/>
  <c r="JX217" i="15198"/>
  <c r="JW217" i="15198"/>
  <c r="JV217" i="15198"/>
  <c r="JU217" i="15198"/>
  <c r="JT217" i="15198"/>
  <c r="JS217" i="15198"/>
  <c r="JR217" i="15198"/>
  <c r="JQ217" i="15198"/>
  <c r="JP217" i="15198"/>
  <c r="JO217" i="15198"/>
  <c r="JN217" i="15198"/>
  <c r="JM217" i="15198"/>
  <c r="JL217" i="15198"/>
  <c r="JK217" i="15198"/>
  <c r="JJ217" i="15198"/>
  <c r="JI217" i="15198"/>
  <c r="JH217" i="15198"/>
  <c r="JG217" i="15198"/>
  <c r="JF217" i="15198"/>
  <c r="JE217" i="15198"/>
  <c r="JD217" i="15198"/>
  <c r="JC217" i="15198"/>
  <c r="JB217" i="15198"/>
  <c r="JA217" i="15198"/>
  <c r="IZ217" i="15198"/>
  <c r="IY217" i="15198"/>
  <c r="IX217" i="15198"/>
  <c r="IW217" i="15198"/>
  <c r="IV217" i="15198"/>
  <c r="IU217" i="15198"/>
  <c r="IT217" i="15198"/>
  <c r="IS217" i="15198"/>
  <c r="IR217" i="15198"/>
  <c r="IQ217" i="15198"/>
  <c r="IP217" i="15198"/>
  <c r="IO217" i="15198"/>
  <c r="IN217" i="15198"/>
  <c r="IM217" i="15198"/>
  <c r="IL217" i="15198"/>
  <c r="IK217" i="15198"/>
  <c r="IJ217" i="15198"/>
  <c r="II217" i="15198"/>
  <c r="IH217" i="15198"/>
  <c r="IG217" i="15198"/>
  <c r="IF217" i="15198"/>
  <c r="IE217" i="15198"/>
  <c r="ID217" i="15198"/>
  <c r="IC217" i="15198"/>
  <c r="IB217" i="15198"/>
  <c r="IA217" i="15198"/>
  <c r="HZ217" i="15198"/>
  <c r="HY217" i="15198"/>
  <c r="HX217" i="15198"/>
  <c r="HW217" i="15198"/>
  <c r="HV217" i="15198"/>
  <c r="HU217" i="15198"/>
  <c r="HT217" i="15198"/>
  <c r="HS217" i="15198"/>
  <c r="HR217" i="15198"/>
  <c r="HQ217" i="15198"/>
  <c r="HP217" i="15198"/>
  <c r="HO217" i="15198"/>
  <c r="HN217" i="15198"/>
  <c r="HM217" i="15198"/>
  <c r="HL217" i="15198"/>
  <c r="HK217" i="15198"/>
  <c r="HJ217" i="15198"/>
  <c r="HI217" i="15198"/>
  <c r="HH217" i="15198"/>
  <c r="HG217" i="15198"/>
  <c r="HF217" i="15198"/>
  <c r="HE217" i="15198"/>
  <c r="HD217" i="15198"/>
  <c r="HC217" i="15198"/>
  <c r="HB217" i="15198"/>
  <c r="HA217" i="15198"/>
  <c r="GZ217" i="15198"/>
  <c r="GY217" i="15198"/>
  <c r="GX217" i="15198"/>
  <c r="GW217" i="15198"/>
  <c r="GV217" i="15198"/>
  <c r="GU217" i="15198"/>
  <c r="GT217" i="15198"/>
  <c r="GS217" i="15198"/>
  <c r="GR217" i="15198"/>
  <c r="GQ217" i="15198"/>
  <c r="GP217" i="15198"/>
  <c r="GO217" i="15198"/>
  <c r="GN217" i="15198"/>
  <c r="GM217" i="15198"/>
  <c r="GL217" i="15198"/>
  <c r="GK217" i="15198"/>
  <c r="GJ217" i="15198"/>
  <c r="GI217" i="15198"/>
  <c r="GH217" i="15198"/>
  <c r="GG217" i="15198"/>
  <c r="GF217" i="15198"/>
  <c r="GE217" i="15198"/>
  <c r="GD217" i="15198"/>
  <c r="GC217" i="15198"/>
  <c r="GB217" i="15198"/>
  <c r="GA217" i="15198"/>
  <c r="FZ217" i="15198"/>
  <c r="FY217" i="15198"/>
  <c r="FX217" i="15198"/>
  <c r="FW217" i="15198"/>
  <c r="FV217" i="15198"/>
  <c r="FU217" i="15198"/>
  <c r="FT217" i="15198"/>
  <c r="FS217" i="15198"/>
  <c r="FR217" i="15198"/>
  <c r="FQ217" i="15198"/>
  <c r="FP217" i="15198"/>
  <c r="FO217" i="15198"/>
  <c r="FN217" i="15198"/>
  <c r="FM217" i="15198"/>
  <c r="FL217" i="15198"/>
  <c r="FK217" i="15198"/>
  <c r="FJ217" i="15198"/>
  <c r="FI217" i="15198"/>
  <c r="FH217" i="15198"/>
  <c r="FG217" i="15198"/>
  <c r="FF217" i="15198"/>
  <c r="FE217" i="15198"/>
  <c r="FD217" i="15198"/>
  <c r="FC217" i="15198"/>
  <c r="FB217" i="15198"/>
  <c r="FA217" i="15198"/>
  <c r="EZ217" i="15198"/>
  <c r="EY217" i="15198"/>
  <c r="EX217" i="15198"/>
  <c r="EW217" i="15198"/>
  <c r="EV217" i="15198"/>
  <c r="EU217" i="15198"/>
  <c r="ET217" i="15198"/>
  <c r="ES217" i="15198"/>
  <c r="ER217" i="15198"/>
  <c r="EQ217" i="15198"/>
  <c r="EP217" i="15198"/>
  <c r="EO217" i="15198"/>
  <c r="EN217" i="15198"/>
  <c r="EM217" i="15198"/>
  <c r="EL217" i="15198"/>
  <c r="EK217" i="15198"/>
  <c r="EJ217" i="15198"/>
  <c r="EI217" i="15198"/>
  <c r="EH217" i="15198"/>
  <c r="EG217" i="15198"/>
  <c r="EF217" i="15198"/>
  <c r="EE217" i="15198"/>
  <c r="ED217" i="15198"/>
  <c r="EC217" i="15198"/>
  <c r="EB217" i="15198"/>
  <c r="EA217" i="15198"/>
  <c r="DZ217" i="15198"/>
  <c r="DY217" i="15198"/>
  <c r="DX217" i="15198"/>
  <c r="DW217" i="15198"/>
  <c r="DV217" i="15198"/>
  <c r="DU217" i="15198"/>
  <c r="DT217" i="15198"/>
  <c r="DS217" i="15198"/>
  <c r="DR217" i="15198"/>
  <c r="DQ217" i="15198"/>
  <c r="DP217" i="15198"/>
  <c r="DO217" i="15198"/>
  <c r="DN217" i="15198"/>
  <c r="DM217" i="15198"/>
  <c r="DL217" i="15198"/>
  <c r="DK217" i="15198"/>
  <c r="DJ217" i="15198"/>
  <c r="DI217" i="15198"/>
  <c r="DH217" i="15198"/>
  <c r="DG217" i="15198"/>
  <c r="DF217" i="15198"/>
  <c r="DE217" i="15198"/>
  <c r="F234" i="14664" a="1"/>
  <c r="F234" i="14664" s="1"/>
  <c r="E234" i="14664" a="1"/>
  <c r="E234" i="14664" s="1"/>
  <c r="F233" i="14664" a="1"/>
  <c r="F233" i="14664" s="1"/>
  <c r="E233" i="14664" a="1"/>
  <c r="E233" i="14664" s="1"/>
  <c r="F232" i="14664" a="1"/>
  <c r="F232" i="14664" s="1"/>
  <c r="E232" i="14664" a="1"/>
  <c r="E232" i="14664" s="1"/>
  <c r="F231" i="14664" a="1"/>
  <c r="F231" i="14664" s="1"/>
  <c r="E231" i="14664" a="1"/>
  <c r="E231" i="14664" s="1"/>
  <c r="F230" i="14664" a="1"/>
  <c r="F230" i="14664" s="1"/>
  <c r="E230" i="14664" a="1"/>
  <c r="E230" i="14664" s="1"/>
  <c r="F229" i="14664" a="1"/>
  <c r="F229" i="14664" s="1"/>
  <c r="E229" i="14664" a="1"/>
  <c r="E229" i="14664" s="1"/>
  <c r="F228" i="14664" a="1"/>
  <c r="F228" i="14664" s="1"/>
  <c r="E228" i="14664" a="1"/>
  <c r="E228" i="14664" s="1"/>
  <c r="F227" i="14664" a="1"/>
  <c r="F227" i="14664" s="1"/>
  <c r="E227" i="14664" a="1"/>
  <c r="E227" i="14664" s="1"/>
  <c r="F226" i="14664" a="1"/>
  <c r="F226" i="14664" s="1"/>
  <c r="E226" i="14664" a="1"/>
  <c r="E226" i="14664" s="1"/>
  <c r="F225" i="14664" a="1"/>
  <c r="F225" i="14664" s="1"/>
  <c r="E225" i="14664" a="1"/>
  <c r="E225" i="14664" s="1"/>
  <c r="F224" i="14664" a="1"/>
  <c r="F224" i="14664" s="1"/>
  <c r="E224" i="14664" a="1"/>
  <c r="E224" i="14664" s="1"/>
  <c r="F223" i="14664" a="1"/>
  <c r="F223" i="14664" s="1"/>
  <c r="E223" i="14664" a="1"/>
  <c r="E223" i="14664" s="1"/>
  <c r="F222" i="14664" a="1"/>
  <c r="F222" i="14664" s="1"/>
  <c r="E222" i="14664" a="1"/>
  <c r="E222" i="14664" s="1"/>
  <c r="F221" i="14664" a="1"/>
  <c r="F221" i="14664" s="1"/>
  <c r="E221" i="14664" a="1"/>
  <c r="E221" i="14664" s="1"/>
  <c r="F220" i="14664" a="1"/>
  <c r="F220" i="14664" s="1"/>
  <c r="E220" i="14664" a="1"/>
  <c r="E220" i="14664" s="1"/>
  <c r="F219" i="14664" a="1"/>
  <c r="F219" i="14664" s="1"/>
  <c r="E219" i="14664" a="1"/>
  <c r="E219" i="14664" s="1"/>
  <c r="F218" i="14664" a="1"/>
  <c r="F218" i="14664" s="1"/>
  <c r="E218" i="14664" a="1"/>
  <c r="E218" i="14664" s="1"/>
  <c r="F217" i="14664" a="1"/>
  <c r="F217" i="14664" s="1"/>
  <c r="E217" i="14664" a="1"/>
  <c r="E217" i="14664" s="1"/>
  <c r="F216" i="14664" a="1"/>
  <c r="F216" i="14664" s="1"/>
  <c r="E216" i="14664" a="1"/>
  <c r="E216" i="14664" s="1"/>
  <c r="F215" i="14664" a="1"/>
  <c r="F215" i="14664" s="1"/>
  <c r="E215" i="14664" a="1"/>
  <c r="E215" i="14664" s="1"/>
  <c r="F214" i="14664" a="1"/>
  <c r="F214" i="14664" s="1"/>
  <c r="E214" i="14664" a="1"/>
  <c r="E214" i="14664" s="1"/>
  <c r="F213" i="14664" a="1"/>
  <c r="F213" i="14664" s="1"/>
  <c r="E213" i="14664" a="1"/>
  <c r="E213" i="14664" s="1"/>
  <c r="F212" i="14664" a="1"/>
  <c r="F212" i="14664" s="1"/>
  <c r="E212" i="14664" a="1"/>
  <c r="E212" i="14664" s="1"/>
  <c r="F211" i="14664" a="1"/>
  <c r="F211" i="14664" s="1"/>
  <c r="E211" i="14664" a="1"/>
  <c r="E211" i="14664" s="1"/>
  <c r="F210" i="14664" a="1"/>
  <c r="F210" i="14664" s="1"/>
  <c r="E210" i="14664" a="1"/>
  <c r="E210" i="14664" s="1"/>
  <c r="F209" i="14664" a="1"/>
  <c r="F209" i="14664" s="1"/>
  <c r="E209" i="14664" a="1"/>
  <c r="E209" i="14664" s="1"/>
  <c r="F208" i="14664" a="1"/>
  <c r="F208" i="14664" s="1"/>
  <c r="E208" i="14664" a="1"/>
  <c r="E208" i="14664" s="1"/>
  <c r="F207" i="14664" a="1"/>
  <c r="F207" i="14664" s="1"/>
  <c r="E207" i="14664" a="1"/>
  <c r="E207" i="14664" s="1"/>
  <c r="F206" i="14664" a="1"/>
  <c r="F206" i="14664" s="1"/>
  <c r="E206" i="14664" a="1"/>
  <c r="E206" i="14664" s="1"/>
  <c r="F205" i="14664" a="1"/>
  <c r="F205" i="14664" s="1"/>
  <c r="E205" i="14664" a="1"/>
  <c r="E205" i="14664" s="1"/>
  <c r="F204" i="14664" a="1"/>
  <c r="F204" i="14664" s="1"/>
  <c r="E204" i="14664" a="1"/>
  <c r="E204" i="14664" s="1"/>
  <c r="F203" i="14664" a="1"/>
  <c r="F203" i="14664" s="1"/>
  <c r="E203" i="14664" a="1"/>
  <c r="E203" i="14664" s="1"/>
  <c r="F202" i="14664" a="1"/>
  <c r="F202" i="14664" s="1"/>
  <c r="E202" i="14664" a="1"/>
  <c r="E202" i="14664" s="1"/>
  <c r="F201" i="14664" a="1"/>
  <c r="F201" i="14664" s="1"/>
  <c r="E201" i="14664" a="1"/>
  <c r="E201" i="14664" s="1"/>
  <c r="F200" i="14664" a="1"/>
  <c r="F200" i="14664" s="1"/>
  <c r="E200" i="14664" a="1"/>
  <c r="E200" i="14664" s="1"/>
  <c r="F199" i="14664" a="1"/>
  <c r="F199" i="14664" s="1"/>
  <c r="E199" i="14664" a="1"/>
  <c r="E199" i="14664" s="1"/>
  <c r="F198" i="14664" a="1"/>
  <c r="F198" i="14664" s="1"/>
  <c r="E198" i="14664" a="1"/>
  <c r="E198" i="14664" s="1"/>
  <c r="F197" i="14664" a="1"/>
  <c r="F197" i="14664" s="1"/>
  <c r="E197" i="14664" a="1"/>
  <c r="E197" i="14664" s="1"/>
  <c r="F196" i="14664" a="1"/>
  <c r="F196" i="14664" s="1"/>
  <c r="E196" i="14664" a="1"/>
  <c r="E196" i="14664" s="1"/>
  <c r="F195" i="14664" a="1"/>
  <c r="F195" i="14664" s="1"/>
  <c r="E195" i="14664" a="1"/>
  <c r="E195" i="14664" s="1"/>
  <c r="F194" i="14664" a="1"/>
  <c r="F194" i="14664" s="1"/>
  <c r="E194" i="14664" a="1"/>
  <c r="E194" i="14664" s="1"/>
  <c r="F193" i="14664" a="1"/>
  <c r="F193" i="14664" s="1"/>
  <c r="E193" i="14664" a="1"/>
  <c r="E193" i="14664" s="1"/>
  <c r="F192" i="14664" a="1"/>
  <c r="F192" i="14664" s="1"/>
  <c r="E192" i="14664" a="1"/>
  <c r="E192" i="14664" s="1"/>
  <c r="F191" i="14664" a="1"/>
  <c r="F191" i="14664" s="1"/>
  <c r="E191" i="14664" a="1"/>
  <c r="E191" i="14664" s="1"/>
  <c r="F190" i="14664" a="1"/>
  <c r="F190" i="14664" s="1"/>
  <c r="E190" i="14664" a="1"/>
  <c r="E190" i="14664" s="1"/>
  <c r="F189" i="14664" a="1"/>
  <c r="F189" i="14664" s="1"/>
  <c r="E189" i="14664" a="1"/>
  <c r="E189" i="14664" s="1"/>
  <c r="F188" i="14664" a="1"/>
  <c r="F188" i="14664" s="1"/>
  <c r="E188" i="14664" a="1"/>
  <c r="E188" i="14664" s="1"/>
  <c r="F187" i="14664" a="1"/>
  <c r="F187" i="14664" s="1"/>
  <c r="E187" i="14664" a="1"/>
  <c r="E187" i="14664" s="1"/>
  <c r="F186" i="14664" a="1"/>
  <c r="F186" i="14664" s="1"/>
  <c r="E186" i="14664" a="1"/>
  <c r="E186" i="14664" s="1"/>
  <c r="F185" i="14664" a="1"/>
  <c r="F185" i="14664" s="1"/>
  <c r="E185" i="14664" a="1"/>
  <c r="E185" i="14664" s="1"/>
  <c r="F184" i="14664" a="1"/>
  <c r="F184" i="14664" s="1"/>
  <c r="E184" i="14664" a="1"/>
  <c r="E184" i="14664" s="1"/>
  <c r="F183" i="14664" a="1"/>
  <c r="F183" i="14664" s="1"/>
  <c r="E183" i="14664" a="1"/>
  <c r="E183" i="14664" s="1"/>
  <c r="F182" i="14664" a="1"/>
  <c r="F182" i="14664" s="1"/>
  <c r="E182" i="14664" a="1"/>
  <c r="E182" i="14664" s="1"/>
  <c r="F181" i="14664" a="1"/>
  <c r="F181" i="14664" s="1"/>
  <c r="E181" i="14664" a="1"/>
  <c r="E181" i="14664" s="1"/>
  <c r="F180" i="14664" a="1"/>
  <c r="F180" i="14664" s="1"/>
  <c r="E180" i="14664" a="1"/>
  <c r="E180" i="14664" s="1"/>
  <c r="F179" i="14664" a="1"/>
  <c r="F179" i="14664" s="1"/>
  <c r="E179" i="14664" a="1"/>
  <c r="E179" i="14664" s="1"/>
  <c r="F178" i="14664" a="1"/>
  <c r="F178" i="14664" s="1"/>
  <c r="E178" i="14664" a="1"/>
  <c r="E178" i="14664" s="1"/>
  <c r="F177" i="14664" a="1"/>
  <c r="F177" i="14664" s="1"/>
  <c r="E177" i="14664" a="1"/>
  <c r="E177" i="14664" s="1"/>
  <c r="F176" i="14664" a="1"/>
  <c r="F176" i="14664" s="1"/>
  <c r="E176" i="14664" a="1"/>
  <c r="E176" i="14664" s="1"/>
  <c r="F175" i="14664" a="1"/>
  <c r="F175" i="14664" s="1"/>
  <c r="E175" i="14664" a="1"/>
  <c r="E175" i="14664" s="1"/>
  <c r="F174" i="14664" a="1"/>
  <c r="F174" i="14664" s="1"/>
  <c r="E174" i="14664" a="1"/>
  <c r="E174" i="14664" s="1"/>
  <c r="F173" i="14664" a="1"/>
  <c r="F173" i="14664" s="1"/>
  <c r="E173" i="14664" a="1"/>
  <c r="E173" i="14664" s="1"/>
  <c r="F172" i="14664" a="1"/>
  <c r="F172" i="14664" s="1"/>
  <c r="E172" i="14664" a="1"/>
  <c r="E172" i="14664" s="1"/>
  <c r="F171" i="14664" a="1"/>
  <c r="F171" i="14664" s="1"/>
  <c r="E171" i="14664" a="1"/>
  <c r="E171" i="14664" s="1"/>
  <c r="F170" i="14664" a="1"/>
  <c r="F170" i="14664" s="1"/>
  <c r="E170" i="14664" a="1"/>
  <c r="E170" i="14664" s="1"/>
  <c r="F169" i="14664" a="1"/>
  <c r="F169" i="14664" s="1"/>
  <c r="E169" i="14664" a="1"/>
  <c r="E169" i="14664" s="1"/>
  <c r="F168" i="14664" a="1"/>
  <c r="F168" i="14664" s="1"/>
  <c r="E168" i="14664" a="1"/>
  <c r="E168" i="14664" s="1"/>
  <c r="F167" i="14664" a="1"/>
  <c r="F167" i="14664" s="1"/>
  <c r="E167" i="14664" a="1"/>
  <c r="E167" i="14664" s="1"/>
  <c r="F166" i="14664" a="1"/>
  <c r="F166" i="14664" s="1"/>
  <c r="E166" i="14664" a="1"/>
  <c r="E166" i="14664" s="1"/>
  <c r="F165" i="14664" a="1"/>
  <c r="F165" i="14664" s="1"/>
  <c r="E165" i="14664" a="1"/>
  <c r="E165" i="14664" s="1"/>
  <c r="F164" i="14664" a="1"/>
  <c r="F164" i="14664" s="1"/>
  <c r="E164" i="14664" a="1"/>
  <c r="E164" i="14664" s="1"/>
  <c r="F163" i="14664" a="1"/>
  <c r="F163" i="14664" s="1"/>
  <c r="E163" i="14664" a="1"/>
  <c r="E163" i="14664" s="1"/>
  <c r="F162" i="14664" a="1"/>
  <c r="F162" i="14664" s="1"/>
  <c r="E162" i="14664" a="1"/>
  <c r="E162" i="14664" s="1"/>
  <c r="F161" i="14664" a="1"/>
  <c r="F161" i="14664" s="1"/>
  <c r="E161" i="14664" a="1"/>
  <c r="E161" i="14664" s="1"/>
  <c r="F160" i="14664" a="1"/>
  <c r="F160" i="14664" s="1"/>
  <c r="E160" i="14664" a="1"/>
  <c r="E160" i="14664" s="1"/>
  <c r="F159" i="14664" a="1"/>
  <c r="F159" i="14664" s="1"/>
  <c r="E159" i="14664" a="1"/>
  <c r="E159" i="14664" s="1"/>
  <c r="F158" i="14664" a="1"/>
  <c r="F158" i="14664" s="1"/>
  <c r="E158" i="14664" a="1"/>
  <c r="E158" i="14664" s="1"/>
  <c r="F157" i="14664" a="1"/>
  <c r="F157" i="14664" s="1"/>
  <c r="E157" i="14664" a="1"/>
  <c r="E157" i="14664" s="1"/>
  <c r="F156" i="14664" a="1"/>
  <c r="F156" i="14664" s="1"/>
  <c r="E156" i="14664" a="1"/>
  <c r="E156" i="14664" s="1"/>
  <c r="F155" i="14664" a="1"/>
  <c r="F155" i="14664" s="1"/>
  <c r="E155" i="14664" a="1"/>
  <c r="E155" i="14664" s="1"/>
  <c r="F154" i="14664" a="1"/>
  <c r="F154" i="14664" s="1"/>
  <c r="E154" i="14664" a="1"/>
  <c r="E154" i="14664" s="1"/>
  <c r="F153" i="14664" a="1"/>
  <c r="F153" i="14664" s="1"/>
  <c r="E153" i="14664" a="1"/>
  <c r="E153" i="14664" s="1"/>
  <c r="F152" i="14664" a="1"/>
  <c r="F152" i="14664" s="1"/>
  <c r="E152" i="14664" a="1"/>
  <c r="E152" i="14664" s="1"/>
  <c r="F151" i="14664" a="1"/>
  <c r="F151" i="14664" s="1"/>
  <c r="E151" i="14664" a="1"/>
  <c r="E151" i="14664" s="1"/>
  <c r="F150" i="14664" a="1"/>
  <c r="F150" i="14664" s="1"/>
  <c r="E150" i="14664" a="1"/>
  <c r="E150" i="14664" s="1"/>
  <c r="F149" i="14664" a="1"/>
  <c r="F149" i="14664" s="1"/>
  <c r="E149" i="14664" a="1"/>
  <c r="E149" i="14664" s="1"/>
  <c r="F148" i="14664" a="1"/>
  <c r="F148" i="14664" s="1"/>
  <c r="E148" i="14664" a="1"/>
  <c r="E148" i="14664" s="1"/>
  <c r="F147" i="14664" a="1"/>
  <c r="F147" i="14664" s="1"/>
  <c r="E147" i="14664" a="1"/>
  <c r="E147" i="14664" s="1"/>
  <c r="F146" i="14664" a="1"/>
  <c r="F146" i="14664" s="1"/>
  <c r="E146" i="14664" a="1"/>
  <c r="E146" i="14664" s="1"/>
  <c r="F145" i="14664" a="1"/>
  <c r="F145" i="14664" s="1"/>
  <c r="E145" i="14664" a="1"/>
  <c r="E145" i="14664" s="1"/>
  <c r="F144" i="14664" a="1"/>
  <c r="F144" i="14664" s="1"/>
  <c r="E144" i="14664" a="1"/>
  <c r="E144" i="14664" s="1"/>
  <c r="F143" i="14664" a="1"/>
  <c r="F143" i="14664" s="1"/>
  <c r="E143" i="14664" a="1"/>
  <c r="E143" i="14664" s="1"/>
  <c r="F142" i="14664" a="1"/>
  <c r="F142" i="14664" s="1"/>
  <c r="E142" i="14664" a="1"/>
  <c r="E142" i="14664" s="1"/>
  <c r="F141" i="14664" a="1"/>
  <c r="F141" i="14664" s="1"/>
  <c r="E141" i="14664" a="1"/>
  <c r="E141" i="14664" s="1"/>
  <c r="F140" i="14664" a="1"/>
  <c r="F140" i="14664" s="1"/>
  <c r="E140" i="14664" a="1"/>
  <c r="E140" i="14664" s="1"/>
  <c r="F139" i="14664" a="1"/>
  <c r="F139" i="14664" s="1"/>
  <c r="E139" i="14664" a="1"/>
  <c r="E139" i="14664" s="1"/>
  <c r="F138" i="14664" a="1"/>
  <c r="F138" i="14664" s="1"/>
  <c r="E138" i="14664" a="1"/>
  <c r="E138" i="14664" s="1"/>
  <c r="F137" i="14664" a="1"/>
  <c r="F137" i="14664" s="1"/>
  <c r="E137" i="14664" a="1"/>
  <c r="E137" i="14664" s="1"/>
  <c r="F136" i="14664" a="1"/>
  <c r="F136" i="14664" s="1"/>
  <c r="E136" i="14664" a="1"/>
  <c r="E136" i="14664" s="1"/>
  <c r="F135" i="14664" a="1"/>
  <c r="F135" i="14664" s="1"/>
  <c r="E135" i="14664" a="1"/>
  <c r="E135" i="14664" s="1"/>
  <c r="F134" i="14664" a="1"/>
  <c r="F134" i="14664" s="1"/>
  <c r="E134" i="14664" a="1"/>
  <c r="E134" i="14664" s="1"/>
  <c r="F133" i="14664" a="1"/>
  <c r="F133" i="14664" s="1"/>
  <c r="E133" i="14664" a="1"/>
  <c r="E133" i="14664" s="1"/>
  <c r="F132" i="14664" a="1"/>
  <c r="F132" i="14664" s="1"/>
  <c r="E132" i="14664" a="1"/>
  <c r="E132" i="14664" s="1"/>
  <c r="F131" i="14664" a="1"/>
  <c r="F131" i="14664" s="1"/>
  <c r="E131" i="14664" a="1"/>
  <c r="E131" i="14664" s="1"/>
  <c r="F130" i="14664" a="1"/>
  <c r="F130" i="14664" s="1"/>
  <c r="E130" i="14664" a="1"/>
  <c r="E130" i="14664" s="1"/>
  <c r="F129" i="14664" a="1"/>
  <c r="F129" i="14664" s="1"/>
  <c r="E129" i="14664" a="1"/>
  <c r="E129" i="14664" s="1"/>
  <c r="F128" i="14664" a="1"/>
  <c r="F128" i="14664" s="1"/>
  <c r="E128" i="14664" a="1"/>
  <c r="E128" i="14664" s="1"/>
  <c r="F127" i="14664" a="1"/>
  <c r="F127" i="14664" s="1"/>
  <c r="E127" i="14664" a="1"/>
  <c r="E127" i="14664" s="1"/>
  <c r="F126" i="14664" a="1"/>
  <c r="F126" i="14664" s="1"/>
  <c r="E126" i="14664" a="1"/>
  <c r="E126" i="14664" s="1"/>
  <c r="F125" i="14664" a="1"/>
  <c r="F125" i="14664" s="1"/>
  <c r="E125" i="14664" a="1"/>
  <c r="E125" i="14664" s="1"/>
  <c r="F124" i="14664" a="1"/>
  <c r="F124" i="14664" s="1"/>
  <c r="E124" i="14664" a="1"/>
  <c r="E124" i="14664" s="1"/>
  <c r="F123" i="14664" a="1"/>
  <c r="F123" i="14664" s="1"/>
  <c r="E123" i="14664" a="1"/>
  <c r="E123" i="14664" s="1"/>
  <c r="DD105" i="15198" a="1"/>
  <c r="VW105" i="15198" s="1"/>
  <c r="RV9" i="15200" s="1" a="1"/>
  <c r="RV9" i="15200" s="1"/>
  <c r="F122" i="14664" a="1"/>
  <c r="F122" i="14664" s="1"/>
  <c r="E122" i="14664" a="1"/>
  <c r="E122" i="14664" s="1"/>
  <c r="F121" i="14664" a="1"/>
  <c r="F121" i="14664" s="1"/>
  <c r="E121" i="14664" a="1"/>
  <c r="E121" i="14664" s="1"/>
  <c r="F120" i="14664" a="1"/>
  <c r="F120" i="14664" s="1"/>
  <c r="E120" i="14664" a="1"/>
  <c r="E120" i="14664" s="1"/>
  <c r="F119" i="14664" a="1"/>
  <c r="F119" i="14664" s="1"/>
  <c r="E119" i="14664" a="1"/>
  <c r="E119" i="14664" s="1"/>
  <c r="F118" i="14664" a="1"/>
  <c r="F118" i="14664" s="1"/>
  <c r="E118" i="14664" a="1"/>
  <c r="E118" i="14664" s="1"/>
  <c r="F117" i="14664" a="1"/>
  <c r="F117" i="14664" s="1"/>
  <c r="E117" i="14664" a="1"/>
  <c r="E117" i="14664" s="1"/>
  <c r="F116" i="14664" a="1"/>
  <c r="F116" i="14664" s="1"/>
  <c r="E116" i="14664" a="1"/>
  <c r="E116" i="14664" s="1"/>
  <c r="F115" i="14664" a="1"/>
  <c r="F115" i="14664" s="1"/>
  <c r="E115" i="14664" a="1"/>
  <c r="E115" i="14664" s="1"/>
  <c r="F114" i="14664" a="1"/>
  <c r="F114" i="14664" s="1"/>
  <c r="E114" i="14664" a="1"/>
  <c r="E114" i="14664" s="1"/>
  <c r="F113" i="14664" a="1"/>
  <c r="F113" i="14664" s="1"/>
  <c r="E113" i="14664" a="1"/>
  <c r="E113" i="14664" s="1"/>
  <c r="F112" i="14664" a="1"/>
  <c r="F112" i="14664" s="1"/>
  <c r="E112" i="14664" a="1"/>
  <c r="E112" i="14664" s="1"/>
  <c r="F111" i="14664" a="1"/>
  <c r="F111" i="14664" s="1"/>
  <c r="E111" i="14664" a="1"/>
  <c r="E111" i="14664" s="1"/>
  <c r="F110" i="14664" a="1"/>
  <c r="F110" i="14664" s="1"/>
  <c r="E110" i="14664" a="1"/>
  <c r="E110" i="14664" s="1"/>
  <c r="F109" i="14664" a="1"/>
  <c r="F109" i="14664" s="1"/>
  <c r="E109" i="14664" a="1"/>
  <c r="E109" i="14664" s="1"/>
  <c r="F108" i="14664" a="1"/>
  <c r="F108" i="14664" s="1"/>
  <c r="E108" i="14664" a="1"/>
  <c r="E108" i="14664" s="1"/>
  <c r="F107" i="14664" a="1"/>
  <c r="F107" i="14664" s="1"/>
  <c r="E107" i="14664" a="1"/>
  <c r="E107" i="14664" s="1"/>
  <c r="F106" i="14664" a="1"/>
  <c r="F106" i="14664" s="1"/>
  <c r="E106" i="14664" a="1"/>
  <c r="E106" i="14664" s="1"/>
  <c r="F105" i="14664" a="1"/>
  <c r="F105" i="14664" s="1"/>
  <c r="E105" i="14664" a="1"/>
  <c r="E105" i="14664" s="1"/>
  <c r="F104" i="14664" a="1"/>
  <c r="F104" i="14664" s="1"/>
  <c r="E104" i="14664" a="1"/>
  <c r="E104" i="14664" s="1"/>
  <c r="F103" i="14664" a="1"/>
  <c r="F103" i="14664" s="1"/>
  <c r="E103" i="14664" a="1"/>
  <c r="E103" i="14664" s="1"/>
  <c r="F102" i="14664" a="1"/>
  <c r="F102" i="14664" s="1"/>
  <c r="E102" i="14664" a="1"/>
  <c r="E102" i="14664" s="1"/>
  <c r="F101" i="14664" a="1"/>
  <c r="F101" i="14664" s="1"/>
  <c r="E101" i="14664" a="1"/>
  <c r="E101" i="14664" s="1"/>
  <c r="F100" i="14664" a="1"/>
  <c r="F100" i="14664" s="1"/>
  <c r="E100" i="14664" a="1"/>
  <c r="E100" i="14664" s="1"/>
  <c r="F99" i="14664" a="1"/>
  <c r="F99" i="14664" s="1"/>
  <c r="E99" i="14664" a="1"/>
  <c r="E99" i="14664" s="1"/>
  <c r="F98" i="14664" a="1"/>
  <c r="F98" i="14664" s="1"/>
  <c r="E98" i="14664" a="1"/>
  <c r="E98" i="14664" s="1"/>
  <c r="F97" i="14664" a="1"/>
  <c r="F97" i="14664" s="1"/>
  <c r="E97" i="14664" a="1"/>
  <c r="E97" i="14664" s="1"/>
  <c r="F96" i="14664" a="1"/>
  <c r="F96" i="14664" s="1"/>
  <c r="E96" i="14664" a="1"/>
  <c r="E96" i="14664" s="1"/>
  <c r="F95" i="14664" a="1"/>
  <c r="F95" i="14664" s="1"/>
  <c r="E95" i="14664" a="1"/>
  <c r="E95" i="14664" s="1"/>
  <c r="F94" i="14664" a="1"/>
  <c r="F94" i="14664" s="1"/>
  <c r="E94" i="14664" a="1"/>
  <c r="E94" i="14664" s="1"/>
  <c r="F93" i="14664" a="1"/>
  <c r="F93" i="14664" s="1"/>
  <c r="E93" i="14664" a="1"/>
  <c r="E93" i="14664" s="1"/>
  <c r="F92" i="14664" a="1"/>
  <c r="F92" i="14664" s="1"/>
  <c r="E92" i="14664" a="1"/>
  <c r="E92" i="14664" s="1"/>
  <c r="F91" i="14664" a="1"/>
  <c r="F91" i="14664" s="1"/>
  <c r="E91" i="14664" a="1"/>
  <c r="E91" i="14664" s="1"/>
  <c r="F90" i="14664" a="1"/>
  <c r="F90" i="14664" s="1"/>
  <c r="E90" i="14664" a="1"/>
  <c r="E90" i="14664" s="1"/>
  <c r="F89" i="14664" a="1"/>
  <c r="F89" i="14664" s="1"/>
  <c r="E89" i="14664" a="1"/>
  <c r="E89" i="14664" s="1"/>
  <c r="F88" i="14664" a="1"/>
  <c r="F88" i="14664" s="1"/>
  <c r="E88" i="14664" a="1"/>
  <c r="E88" i="14664" s="1"/>
  <c r="F87" i="14664" a="1"/>
  <c r="F87" i="14664" s="1"/>
  <c r="E87" i="14664" a="1"/>
  <c r="E87" i="14664" s="1"/>
  <c r="F86" i="14664" a="1"/>
  <c r="F86" i="14664" s="1"/>
  <c r="E86" i="14664" a="1"/>
  <c r="E86" i="14664" s="1"/>
  <c r="F85" i="14664" a="1"/>
  <c r="F85" i="14664" s="1"/>
  <c r="E85" i="14664" a="1"/>
  <c r="E85" i="14664" s="1"/>
  <c r="F84" i="14664" a="1"/>
  <c r="F84" i="14664" s="1"/>
  <c r="E84" i="14664" a="1"/>
  <c r="E84" i="14664" s="1"/>
  <c r="F83" i="14664" a="1"/>
  <c r="F83" i="14664" s="1"/>
  <c r="E83" i="14664" a="1"/>
  <c r="E83" i="14664" s="1"/>
  <c r="F82" i="14664" a="1"/>
  <c r="F82" i="14664" s="1"/>
  <c r="E82" i="14664" a="1"/>
  <c r="E82" i="14664" s="1"/>
  <c r="F81" i="14664" a="1"/>
  <c r="F81" i="14664" s="1"/>
  <c r="E81" i="14664" a="1"/>
  <c r="E81" i="14664" s="1"/>
  <c r="F80" i="14664" a="1"/>
  <c r="F80" i="14664" s="1"/>
  <c r="E80" i="14664" a="1"/>
  <c r="E80" i="14664" s="1"/>
  <c r="F79" i="14664" a="1"/>
  <c r="F79" i="14664" s="1"/>
  <c r="E79" i="14664" a="1"/>
  <c r="E79" i="14664" s="1"/>
  <c r="F78" i="14664" a="1"/>
  <c r="F78" i="14664" s="1"/>
  <c r="E78" i="14664" a="1"/>
  <c r="E78" i="14664" s="1"/>
  <c r="F77" i="14664" a="1"/>
  <c r="F77" i="14664" s="1"/>
  <c r="E77" i="14664" a="1"/>
  <c r="E77" i="14664" s="1"/>
  <c r="F76" i="14664" a="1"/>
  <c r="F76" i="14664" s="1"/>
  <c r="E76" i="14664" a="1"/>
  <c r="E76" i="14664" s="1"/>
  <c r="F75" i="14664" a="1"/>
  <c r="F75" i="14664" s="1"/>
  <c r="E75" i="14664" a="1"/>
  <c r="E75" i="14664" s="1"/>
  <c r="F74" i="14664" a="1"/>
  <c r="F74" i="14664" s="1"/>
  <c r="E74" i="14664" a="1"/>
  <c r="E74" i="14664" s="1"/>
  <c r="F73" i="14664" a="1"/>
  <c r="F73" i="14664" s="1"/>
  <c r="E73" i="14664" a="1"/>
  <c r="E73" i="14664" s="1"/>
  <c r="F72" i="14664" a="1"/>
  <c r="F72" i="14664" s="1"/>
  <c r="E72" i="14664" a="1"/>
  <c r="E72" i="14664" s="1"/>
  <c r="F71" i="14664" a="1"/>
  <c r="F71" i="14664" s="1"/>
  <c r="E71" i="14664" a="1"/>
  <c r="E71" i="14664" s="1"/>
  <c r="F70" i="14664" a="1"/>
  <c r="F70" i="14664" s="1"/>
  <c r="E70" i="14664" a="1"/>
  <c r="E70" i="14664" s="1"/>
  <c r="F69" i="14664" a="1"/>
  <c r="F69" i="14664" s="1"/>
  <c r="E69" i="14664" a="1"/>
  <c r="E69" i="14664" s="1"/>
  <c r="F68" i="14664" a="1"/>
  <c r="F68" i="14664" s="1"/>
  <c r="E68" i="14664" a="1"/>
  <c r="E68" i="14664" s="1"/>
  <c r="F67" i="14664" a="1"/>
  <c r="F67" i="14664" s="1"/>
  <c r="E67" i="14664" a="1"/>
  <c r="E67" i="14664" s="1"/>
  <c r="F66" i="14664" a="1"/>
  <c r="F66" i="14664" s="1"/>
  <c r="E66" i="14664" a="1"/>
  <c r="E66" i="14664" s="1"/>
  <c r="F65" i="14664" a="1"/>
  <c r="F65" i="14664" s="1"/>
  <c r="E65" i="14664" a="1"/>
  <c r="E65" i="14664" s="1"/>
  <c r="F64" i="14664" a="1"/>
  <c r="F64" i="14664" s="1"/>
  <c r="E64" i="14664" a="1"/>
  <c r="E64" i="14664" s="1"/>
  <c r="F63" i="14664" a="1"/>
  <c r="F63" i="14664" s="1"/>
  <c r="E63" i="14664" a="1"/>
  <c r="E63" i="14664" s="1"/>
  <c r="F62" i="14664" a="1"/>
  <c r="F62" i="14664" s="1"/>
  <c r="E62" i="14664" a="1"/>
  <c r="E62" i="14664" s="1"/>
  <c r="F61" i="14664" a="1"/>
  <c r="F61" i="14664" s="1"/>
  <c r="E61" i="14664" a="1"/>
  <c r="E61" i="14664" s="1"/>
  <c r="F60" i="14664" a="1"/>
  <c r="F60" i="14664" s="1"/>
  <c r="E60" i="14664" a="1"/>
  <c r="E60" i="14664" s="1"/>
  <c r="F59" i="14664" a="1"/>
  <c r="F59" i="14664" s="1"/>
  <c r="E59" i="14664" a="1"/>
  <c r="E59" i="14664" s="1"/>
  <c r="F58" i="14664" a="1"/>
  <c r="F58" i="14664" s="1"/>
  <c r="E58" i="14664" a="1"/>
  <c r="E58" i="14664" s="1"/>
  <c r="F57" i="14664" a="1"/>
  <c r="F57" i="14664" s="1"/>
  <c r="E57" i="14664" a="1"/>
  <c r="E57" i="14664" s="1"/>
  <c r="F56" i="14664" a="1"/>
  <c r="F56" i="14664" s="1"/>
  <c r="E56" i="14664" a="1"/>
  <c r="E56" i="14664" s="1"/>
  <c r="F55" i="14664" a="1"/>
  <c r="F55" i="14664" s="1"/>
  <c r="E55" i="14664" a="1"/>
  <c r="E55" i="14664" s="1"/>
  <c r="F54" i="14664" a="1"/>
  <c r="F54" i="14664" s="1"/>
  <c r="E54" i="14664" a="1"/>
  <c r="E54" i="14664" s="1"/>
  <c r="F53" i="14664" a="1"/>
  <c r="F53" i="14664" s="1"/>
  <c r="F52" i="14664" a="1"/>
  <c r="F52" i="14664" s="1"/>
  <c r="E52" i="14664" a="1"/>
  <c r="E52" i="14664" s="1"/>
  <c r="F51" i="14664" a="1"/>
  <c r="F51" i="14664" s="1"/>
  <c r="E51" i="14664" a="1"/>
  <c r="E51" i="14664" s="1"/>
  <c r="F50" i="14664" a="1"/>
  <c r="F50" i="14664" s="1"/>
  <c r="E50" i="14664" a="1"/>
  <c r="E50" i="14664" s="1"/>
  <c r="F49" i="14664" a="1"/>
  <c r="F49" i="14664" s="1"/>
  <c r="E49" i="14664" a="1"/>
  <c r="E49" i="14664" s="1"/>
  <c r="F48" i="14664" a="1"/>
  <c r="F48" i="14664" s="1"/>
  <c r="E48" i="14664" a="1"/>
  <c r="E48" i="14664" s="1"/>
  <c r="F47" i="14664" a="1"/>
  <c r="F47" i="14664" s="1"/>
  <c r="E47" i="14664" a="1"/>
  <c r="E47" i="14664" s="1"/>
  <c r="F46" i="14664" a="1"/>
  <c r="F46" i="14664" s="1"/>
  <c r="E46" i="14664" a="1"/>
  <c r="E46" i="14664" s="1"/>
  <c r="F45" i="14664" a="1"/>
  <c r="F45" i="14664" s="1"/>
  <c r="E45" i="14664" a="1"/>
  <c r="E45" i="14664" s="1"/>
  <c r="F44" i="14664" a="1"/>
  <c r="F44" i="14664" s="1"/>
  <c r="E44" i="14664" a="1"/>
  <c r="E44" i="14664" s="1"/>
  <c r="F43" i="14664" a="1"/>
  <c r="F43" i="14664" s="1"/>
  <c r="E43" i="14664" a="1"/>
  <c r="E43" i="14664" s="1"/>
  <c r="F42" i="14664" a="1"/>
  <c r="F42" i="14664" s="1"/>
  <c r="E42" i="14664" a="1"/>
  <c r="E42" i="14664" s="1"/>
  <c r="F41" i="14664" a="1"/>
  <c r="F41" i="14664" s="1"/>
  <c r="E41" i="14664" a="1"/>
  <c r="E41" i="14664" s="1"/>
  <c r="F40" i="14664" a="1"/>
  <c r="F40" i="14664" s="1"/>
  <c r="E40" i="14664" a="1"/>
  <c r="E40" i="14664" s="1"/>
  <c r="F39" i="14664" a="1"/>
  <c r="F39" i="14664" s="1"/>
  <c r="E39" i="14664" a="1"/>
  <c r="E39" i="14664" s="1"/>
  <c r="F38" i="14664" a="1"/>
  <c r="F38" i="14664" s="1"/>
  <c r="E38" i="14664" a="1"/>
  <c r="E38" i="14664" s="1"/>
  <c r="F37" i="14664" a="1"/>
  <c r="F37" i="14664" s="1"/>
  <c r="E37" i="14664" a="1"/>
  <c r="E37" i="14664" s="1"/>
  <c r="F36" i="14664" a="1"/>
  <c r="F36" i="14664" s="1"/>
  <c r="E36" i="14664" a="1"/>
  <c r="E36" i="14664" s="1"/>
  <c r="F35" i="14664" a="1"/>
  <c r="F35" i="14664" s="1"/>
  <c r="E35" i="14664" a="1"/>
  <c r="E35" i="14664" s="1"/>
  <c r="F34" i="14664" a="1"/>
  <c r="F34" i="14664" s="1"/>
  <c r="E34" i="14664" a="1"/>
  <c r="E34" i="14664" s="1"/>
  <c r="F33" i="14664" a="1"/>
  <c r="F33" i="14664" s="1"/>
  <c r="E33" i="14664" a="1"/>
  <c r="E33" i="14664" s="1"/>
  <c r="F32" i="14664" a="1"/>
  <c r="F32" i="14664" s="1"/>
  <c r="E32" i="14664" a="1"/>
  <c r="E32" i="14664" s="1"/>
  <c r="F31" i="14664" a="1"/>
  <c r="F31" i="14664" s="1"/>
  <c r="E31" i="14664" a="1"/>
  <c r="E31" i="14664" s="1"/>
  <c r="F30" i="14664" a="1"/>
  <c r="F30" i="14664" s="1"/>
  <c r="E30" i="14664" a="1"/>
  <c r="E30" i="14664" s="1"/>
  <c r="F29" i="14664" a="1"/>
  <c r="F29" i="14664" s="1"/>
  <c r="E29" i="14664" a="1"/>
  <c r="E29" i="14664" s="1"/>
  <c r="F28" i="14664" a="1"/>
  <c r="F28" i="14664" s="1"/>
  <c r="E28" i="14664" a="1"/>
  <c r="E28" i="14664" s="1"/>
  <c r="F27" i="14664" a="1"/>
  <c r="F27" i="14664" s="1"/>
  <c r="E27" i="14664" a="1"/>
  <c r="E27" i="14664" s="1"/>
  <c r="F26" i="14664" a="1"/>
  <c r="F26" i="14664" s="1"/>
  <c r="E26" i="14664" a="1"/>
  <c r="E26" i="14664" s="1"/>
  <c r="F25" i="14664" a="1"/>
  <c r="F25" i="14664" s="1"/>
  <c r="E25" i="14664" a="1"/>
  <c r="E25" i="14664" s="1"/>
  <c r="F24" i="14664" a="1"/>
  <c r="F24" i="14664" s="1"/>
  <c r="E24" i="14664" a="1"/>
  <c r="E24" i="14664" s="1"/>
  <c r="F23" i="14664" a="1"/>
  <c r="F23" i="14664" s="1"/>
  <c r="F22" i="14664" a="1"/>
  <c r="F22" i="14664" s="1"/>
  <c r="E22" i="14664" a="1"/>
  <c r="E22" i="14664" s="1"/>
  <c r="DD3" i="15198" l="1" a="1"/>
  <c r="E23" i="14664" a="1"/>
  <c r="E23" i="14664" s="1"/>
  <c r="DK105" i="15198"/>
  <c r="ED105" i="15198"/>
  <c r="EZ105" i="15198"/>
  <c r="FW105" i="15198"/>
  <c r="GP105" i="15198"/>
  <c r="HL105" i="15198"/>
  <c r="II105" i="15198"/>
  <c r="JB105" i="15198"/>
  <c r="JX105" i="15198"/>
  <c r="KU105" i="15198"/>
  <c r="LN105" i="15198"/>
  <c r="MJ105" i="15198"/>
  <c r="NG105" i="15198"/>
  <c r="NZ105" i="15198"/>
  <c r="OV105" i="15198"/>
  <c r="PS105" i="15198"/>
  <c r="QL105" i="15198"/>
  <c r="RH105" i="15198"/>
  <c r="SE105" i="15198"/>
  <c r="SX105" i="15198"/>
  <c r="TT105" i="15198"/>
  <c r="UQ105" i="15198"/>
  <c r="VJ105" i="15198"/>
  <c r="WF105" i="15198"/>
  <c r="DL105" i="15198"/>
  <c r="EI105" i="15198"/>
  <c r="FB105" i="15198"/>
  <c r="FX105" i="15198"/>
  <c r="GU105" i="15198"/>
  <c r="HN105" i="15198"/>
  <c r="IJ105" i="15198"/>
  <c r="JG105" i="15198"/>
  <c r="JZ105" i="15198"/>
  <c r="KV105" i="15198"/>
  <c r="LS105" i="15198"/>
  <c r="ML105" i="15198"/>
  <c r="NH105" i="15198"/>
  <c r="OE105" i="15198"/>
  <c r="OX105" i="15198"/>
  <c r="PT105" i="15198"/>
  <c r="QQ105" i="15198"/>
  <c r="RJ105" i="15198"/>
  <c r="SF105" i="15198"/>
  <c r="TC105" i="15198"/>
  <c r="TV105" i="15198"/>
  <c r="UR105" i="15198"/>
  <c r="VO105" i="15198"/>
  <c r="WH105" i="15198"/>
  <c r="DN105" i="15198"/>
  <c r="EJ105" i="15198"/>
  <c r="FG105" i="15198"/>
  <c r="FZ105" i="15198"/>
  <c r="GV105" i="15198"/>
  <c r="HS105" i="15198"/>
  <c r="IL105" i="15198"/>
  <c r="JH105" i="15198"/>
  <c r="KE105" i="15198"/>
  <c r="KX105" i="15198"/>
  <c r="LT105" i="15198"/>
  <c r="MQ105" i="15198"/>
  <c r="NJ105" i="15198"/>
  <c r="OF105" i="15198"/>
  <c r="PC105" i="15198"/>
  <c r="PV105" i="15198"/>
  <c r="QR105" i="15198"/>
  <c r="RO105" i="15198"/>
  <c r="SH105" i="15198"/>
  <c r="TD105" i="15198"/>
  <c r="UA105" i="15198"/>
  <c r="UT105" i="15198"/>
  <c r="VP105" i="15198"/>
  <c r="DS105" i="15198"/>
  <c r="GE105" i="15198"/>
  <c r="HT105" i="15198"/>
  <c r="KF105" i="15198"/>
  <c r="LV105" i="15198"/>
  <c r="OH105" i="15198"/>
  <c r="QT105" i="15198"/>
  <c r="TF105" i="15198"/>
  <c r="UY105" i="15198"/>
  <c r="EL105" i="15198"/>
  <c r="FH105" i="15198"/>
  <c r="GX105" i="15198"/>
  <c r="IQ105" i="15198"/>
  <c r="JJ105" i="15198"/>
  <c r="LC105" i="15198"/>
  <c r="MR105" i="15198"/>
  <c r="NO105" i="15198"/>
  <c r="PD105" i="15198"/>
  <c r="QA105" i="15198"/>
  <c r="RP105" i="15198"/>
  <c r="SM105" i="15198"/>
  <c r="UB105" i="15198"/>
  <c r="VR105" i="15198"/>
  <c r="DT105" i="15198"/>
  <c r="EQ105" i="15198"/>
  <c r="FJ105" i="15198"/>
  <c r="GF105" i="15198"/>
  <c r="HC105" i="15198"/>
  <c r="HV105" i="15198"/>
  <c r="IR105" i="15198"/>
  <c r="JO105" i="15198"/>
  <c r="KH105" i="15198"/>
  <c r="LD105" i="15198"/>
  <c r="MA105" i="15198"/>
  <c r="MT105" i="15198"/>
  <c r="NP105" i="15198"/>
  <c r="OM105" i="15198"/>
  <c r="PF105" i="15198"/>
  <c r="QB105" i="15198"/>
  <c r="QY105" i="15198"/>
  <c r="RR105" i="15198"/>
  <c r="SN105" i="15198"/>
  <c r="TK105" i="15198"/>
  <c r="UD105" i="15198"/>
  <c r="UZ105" i="15198"/>
  <c r="WD105" i="15198"/>
  <c r="VV105" i="15198"/>
  <c r="VN105" i="15198"/>
  <c r="VF105" i="15198"/>
  <c r="UX105" i="15198"/>
  <c r="UP105" i="15198"/>
  <c r="UH105" i="15198"/>
  <c r="TZ105" i="15198"/>
  <c r="TR105" i="15198"/>
  <c r="TJ105" i="15198"/>
  <c r="TB105" i="15198"/>
  <c r="ST105" i="15198"/>
  <c r="SL105" i="15198"/>
  <c r="SD105" i="15198"/>
  <c r="RV105" i="15198"/>
  <c r="RN105" i="15198"/>
  <c r="RF105" i="15198"/>
  <c r="QX105" i="15198"/>
  <c r="QP105" i="15198"/>
  <c r="QH105" i="15198"/>
  <c r="PZ105" i="15198"/>
  <c r="PR105" i="15198"/>
  <c r="PJ105" i="15198"/>
  <c r="PB105" i="15198"/>
  <c r="OT105" i="15198"/>
  <c r="OL105" i="15198"/>
  <c r="OD105" i="15198"/>
  <c r="NV105" i="15198"/>
  <c r="NN105" i="15198"/>
  <c r="NF105" i="15198"/>
  <c r="MX105" i="15198"/>
  <c r="MP105" i="15198"/>
  <c r="MH105" i="15198"/>
  <c r="LZ105" i="15198"/>
  <c r="LR105" i="15198"/>
  <c r="LJ105" i="15198"/>
  <c r="LB105" i="15198"/>
  <c r="KT105" i="15198"/>
  <c r="KL105" i="15198"/>
  <c r="KD105" i="15198"/>
  <c r="JV105" i="15198"/>
  <c r="JN105" i="15198"/>
  <c r="JF105" i="15198"/>
  <c r="IX105" i="15198"/>
  <c r="IP105" i="15198"/>
  <c r="IH105" i="15198"/>
  <c r="HZ105" i="15198"/>
  <c r="HR105" i="15198"/>
  <c r="HJ105" i="15198"/>
  <c r="HB105" i="15198"/>
  <c r="GT105" i="15198"/>
  <c r="GL105" i="15198"/>
  <c r="GD105" i="15198"/>
  <c r="FV105" i="15198"/>
  <c r="FN105" i="15198"/>
  <c r="FF105" i="15198"/>
  <c r="EX105" i="15198"/>
  <c r="EP105" i="15198"/>
  <c r="EH105" i="15198"/>
  <c r="DZ105" i="15198"/>
  <c r="DR105" i="15198"/>
  <c r="DJ105" i="15198"/>
  <c r="SZ105" i="15198"/>
  <c r="WC105" i="15198"/>
  <c r="VU105" i="15198"/>
  <c r="VM105" i="15198"/>
  <c r="VE105" i="15198"/>
  <c r="UW105" i="15198"/>
  <c r="UO105" i="15198"/>
  <c r="UG105" i="15198"/>
  <c r="TY105" i="15198"/>
  <c r="TQ105" i="15198"/>
  <c r="TI105" i="15198"/>
  <c r="TA105" i="15198"/>
  <c r="SS105" i="15198"/>
  <c r="SK105" i="15198"/>
  <c r="SC105" i="15198"/>
  <c r="RU105" i="15198"/>
  <c r="RM105" i="15198"/>
  <c r="RE105" i="15198"/>
  <c r="QW105" i="15198"/>
  <c r="QO105" i="15198"/>
  <c r="QG105" i="15198"/>
  <c r="PY105" i="15198"/>
  <c r="PQ105" i="15198"/>
  <c r="PI105" i="15198"/>
  <c r="PA105" i="15198"/>
  <c r="OS105" i="15198"/>
  <c r="OK105" i="15198"/>
  <c r="OC105" i="15198"/>
  <c r="NU105" i="15198"/>
  <c r="NM105" i="15198"/>
  <c r="NE105" i="15198"/>
  <c r="MW105" i="15198"/>
  <c r="MO105" i="15198"/>
  <c r="MG105" i="15198"/>
  <c r="LY105" i="15198"/>
  <c r="LQ105" i="15198"/>
  <c r="LI105" i="15198"/>
  <c r="LA105" i="15198"/>
  <c r="KS105" i="15198"/>
  <c r="KK105" i="15198"/>
  <c r="KC105" i="15198"/>
  <c r="JU105" i="15198"/>
  <c r="JM105" i="15198"/>
  <c r="JE105" i="15198"/>
  <c r="IW105" i="15198"/>
  <c r="IO105" i="15198"/>
  <c r="IG105" i="15198"/>
  <c r="HY105" i="15198"/>
  <c r="HQ105" i="15198"/>
  <c r="HI105" i="15198"/>
  <c r="HA105" i="15198"/>
  <c r="GS105" i="15198"/>
  <c r="GK105" i="15198"/>
  <c r="GC105" i="15198"/>
  <c r="FU105" i="15198"/>
  <c r="FM105" i="15198"/>
  <c r="FE105" i="15198"/>
  <c r="EW105" i="15198"/>
  <c r="EO105" i="15198"/>
  <c r="EG105" i="15198"/>
  <c r="DY105" i="15198"/>
  <c r="DQ105" i="15198"/>
  <c r="DI105" i="15198"/>
  <c r="VD105" i="15198"/>
  <c r="UN105" i="15198"/>
  <c r="UF105" i="15198"/>
  <c r="TP105" i="15198"/>
  <c r="SR105" i="15198"/>
  <c r="OZ105" i="15198"/>
  <c r="MV105" i="15198"/>
  <c r="LX105" i="15198"/>
  <c r="KZ105" i="15198"/>
  <c r="KJ105" i="15198"/>
  <c r="JT105" i="15198"/>
  <c r="JD105" i="15198"/>
  <c r="IV105" i="15198"/>
  <c r="IF105" i="15198"/>
  <c r="HX105" i="15198"/>
  <c r="HH105" i="15198"/>
  <c r="GZ105" i="15198"/>
  <c r="GJ105" i="15198"/>
  <c r="GB105" i="15198"/>
  <c r="FL105" i="15198"/>
  <c r="EV105" i="15198"/>
  <c r="EF105" i="15198"/>
  <c r="DP105" i="15198"/>
  <c r="WB105" i="15198"/>
  <c r="VT105" i="15198"/>
  <c r="VL105" i="15198"/>
  <c r="UV105" i="15198"/>
  <c r="TX105" i="15198"/>
  <c r="TH105" i="15198"/>
  <c r="SJ105" i="15198"/>
  <c r="SB105" i="15198"/>
  <c r="RT105" i="15198"/>
  <c r="RL105" i="15198"/>
  <c r="RD105" i="15198"/>
  <c r="QV105" i="15198"/>
  <c r="QN105" i="15198"/>
  <c r="QF105" i="15198"/>
  <c r="PX105" i="15198"/>
  <c r="PP105" i="15198"/>
  <c r="PH105" i="15198"/>
  <c r="OR105" i="15198"/>
  <c r="OJ105" i="15198"/>
  <c r="OB105" i="15198"/>
  <c r="NT105" i="15198"/>
  <c r="NL105" i="15198"/>
  <c r="ND105" i="15198"/>
  <c r="MN105" i="15198"/>
  <c r="MF105" i="15198"/>
  <c r="LP105" i="15198"/>
  <c r="LH105" i="15198"/>
  <c r="KR105" i="15198"/>
  <c r="KB105" i="15198"/>
  <c r="JL105" i="15198"/>
  <c r="IN105" i="15198"/>
  <c r="HP105" i="15198"/>
  <c r="GR105" i="15198"/>
  <c r="FT105" i="15198"/>
  <c r="FD105" i="15198"/>
  <c r="EN105" i="15198"/>
  <c r="DX105" i="15198"/>
  <c r="DH105" i="15198"/>
  <c r="WI105" i="15198"/>
  <c r="WA105" i="15198"/>
  <c r="VS105" i="15198"/>
  <c r="VK105" i="15198"/>
  <c r="VC105" i="15198"/>
  <c r="UU105" i="15198"/>
  <c r="UM105" i="15198"/>
  <c r="UE105" i="15198"/>
  <c r="TW105" i="15198"/>
  <c r="TO105" i="15198"/>
  <c r="TG105" i="15198"/>
  <c r="SY105" i="15198"/>
  <c r="SQ105" i="15198"/>
  <c r="SI105" i="15198"/>
  <c r="SA105" i="15198"/>
  <c r="RS105" i="15198"/>
  <c r="RK105" i="15198"/>
  <c r="RC105" i="15198"/>
  <c r="QU105" i="15198"/>
  <c r="QM105" i="15198"/>
  <c r="QE105" i="15198"/>
  <c r="PW105" i="15198"/>
  <c r="PO105" i="15198"/>
  <c r="PG105" i="15198"/>
  <c r="OY105" i="15198"/>
  <c r="OQ105" i="15198"/>
  <c r="OI105" i="15198"/>
  <c r="OA105" i="15198"/>
  <c r="NS105" i="15198"/>
  <c r="NK105" i="15198"/>
  <c r="NC105" i="15198"/>
  <c r="MU105" i="15198"/>
  <c r="MM105" i="15198"/>
  <c r="ME105" i="15198"/>
  <c r="LW105" i="15198"/>
  <c r="LO105" i="15198"/>
  <c r="LG105" i="15198"/>
  <c r="KY105" i="15198"/>
  <c r="KQ105" i="15198"/>
  <c r="KI105" i="15198"/>
  <c r="KA105" i="15198"/>
  <c r="JS105" i="15198"/>
  <c r="JK105" i="15198"/>
  <c r="JC105" i="15198"/>
  <c r="IU105" i="15198"/>
  <c r="IM105" i="15198"/>
  <c r="IE105" i="15198"/>
  <c r="HW105" i="15198"/>
  <c r="HO105" i="15198"/>
  <c r="HG105" i="15198"/>
  <c r="GY105" i="15198"/>
  <c r="GQ105" i="15198"/>
  <c r="GI105" i="15198"/>
  <c r="GA105" i="15198"/>
  <c r="FS105" i="15198"/>
  <c r="FK105" i="15198"/>
  <c r="FC105" i="15198"/>
  <c r="EU105" i="15198"/>
  <c r="EM105" i="15198"/>
  <c r="EE105" i="15198"/>
  <c r="DW105" i="15198"/>
  <c r="DO105" i="15198"/>
  <c r="DG105" i="15198"/>
  <c r="WG105" i="15198"/>
  <c r="VY105" i="15198"/>
  <c r="VQ105" i="15198"/>
  <c r="VI105" i="15198"/>
  <c r="VA105" i="15198"/>
  <c r="US105" i="15198"/>
  <c r="UK105" i="15198"/>
  <c r="UC105" i="15198"/>
  <c r="TU105" i="15198"/>
  <c r="TM105" i="15198"/>
  <c r="TE105" i="15198"/>
  <c r="SW105" i="15198"/>
  <c r="SO105" i="15198"/>
  <c r="SG105" i="15198"/>
  <c r="RY105" i="15198"/>
  <c r="RQ105" i="15198"/>
  <c r="RI105" i="15198"/>
  <c r="RA105" i="15198"/>
  <c r="QS105" i="15198"/>
  <c r="QK105" i="15198"/>
  <c r="QC105" i="15198"/>
  <c r="PU105" i="15198"/>
  <c r="PM105" i="15198"/>
  <c r="PE105" i="15198"/>
  <c r="OW105" i="15198"/>
  <c r="OO105" i="15198"/>
  <c r="OG105" i="15198"/>
  <c r="NY105" i="15198"/>
  <c r="NQ105" i="15198"/>
  <c r="NI105" i="15198"/>
  <c r="NA105" i="15198"/>
  <c r="MS105" i="15198"/>
  <c r="MK105" i="15198"/>
  <c r="MC105" i="15198"/>
  <c r="LU105" i="15198"/>
  <c r="LM105" i="15198"/>
  <c r="LE105" i="15198"/>
  <c r="KW105" i="15198"/>
  <c r="KO105" i="15198"/>
  <c r="KG105" i="15198"/>
  <c r="JY105" i="15198"/>
  <c r="JQ105" i="15198"/>
  <c r="JI105" i="15198"/>
  <c r="JA105" i="15198"/>
  <c r="IS105" i="15198"/>
  <c r="IK105" i="15198"/>
  <c r="IC105" i="15198"/>
  <c r="HU105" i="15198"/>
  <c r="HM105" i="15198"/>
  <c r="HE105" i="15198"/>
  <c r="GW105" i="15198"/>
  <c r="GO105" i="15198"/>
  <c r="GG105" i="15198"/>
  <c r="FY105" i="15198"/>
  <c r="FQ105" i="15198"/>
  <c r="FI105" i="15198"/>
  <c r="FA105" i="15198"/>
  <c r="ES105" i="15198"/>
  <c r="EK105" i="15198"/>
  <c r="EC105" i="15198"/>
  <c r="DU105" i="15198"/>
  <c r="DM105" i="15198"/>
  <c r="DE105" i="15198"/>
  <c r="DV105" i="15198"/>
  <c r="ER105" i="15198"/>
  <c r="FO105" i="15198"/>
  <c r="GH105" i="15198"/>
  <c r="HD105" i="15198"/>
  <c r="IA105" i="15198"/>
  <c r="IT105" i="15198"/>
  <c r="JP105" i="15198"/>
  <c r="KM105" i="15198"/>
  <c r="LF105" i="15198"/>
  <c r="MB105" i="15198"/>
  <c r="MY105" i="15198"/>
  <c r="NR105" i="15198"/>
  <c r="ON105" i="15198"/>
  <c r="PK105" i="15198"/>
  <c r="QD105" i="15198"/>
  <c r="QZ105" i="15198"/>
  <c r="RW105" i="15198"/>
  <c r="SP105" i="15198"/>
  <c r="TL105" i="15198"/>
  <c r="UI105" i="15198"/>
  <c r="VB105" i="15198"/>
  <c r="VX105" i="15198"/>
  <c r="DD105" i="15198"/>
  <c r="EA105" i="15198"/>
  <c r="ET105" i="15198"/>
  <c r="FP105" i="15198"/>
  <c r="GM105" i="15198"/>
  <c r="HF105" i="15198"/>
  <c r="IB105" i="15198"/>
  <c r="IY105" i="15198"/>
  <c r="JR105" i="15198"/>
  <c r="KN105" i="15198"/>
  <c r="LK105" i="15198"/>
  <c r="MD105" i="15198"/>
  <c r="MZ105" i="15198"/>
  <c r="NW105" i="15198"/>
  <c r="OP105" i="15198"/>
  <c r="PL105" i="15198"/>
  <c r="QI105" i="15198"/>
  <c r="RB105" i="15198"/>
  <c r="RX105" i="15198"/>
  <c r="SU105" i="15198"/>
  <c r="TN105" i="15198"/>
  <c r="UJ105" i="15198"/>
  <c r="VG105" i="15198"/>
  <c r="VZ105" i="15198"/>
  <c r="DF105" i="15198"/>
  <c r="EB105" i="15198"/>
  <c r="EY105" i="15198"/>
  <c r="FR105" i="15198"/>
  <c r="GN105" i="15198"/>
  <c r="HK105" i="15198"/>
  <c r="ID105" i="15198"/>
  <c r="IZ105" i="15198"/>
  <c r="JW105" i="15198"/>
  <c r="KP105" i="15198"/>
  <c r="LL105" i="15198"/>
  <c r="MI105" i="15198"/>
  <c r="NB105" i="15198"/>
  <c r="NX105" i="15198"/>
  <c r="OU105" i="15198"/>
  <c r="PN105" i="15198"/>
  <c r="QJ105" i="15198"/>
  <c r="RG105" i="15198"/>
  <c r="RZ105" i="15198"/>
  <c r="SV105" i="15198"/>
  <c r="TS105" i="15198"/>
  <c r="UL105" i="15198"/>
  <c r="VH105" i="15198"/>
  <c r="WE105" i="15198"/>
  <c r="OH9" i="15200" l="1" a="1"/>
  <c r="OH9" i="15200" s="1"/>
  <c r="Y9" i="15200" a="1"/>
  <c r="Y9" i="15200" s="1"/>
  <c r="EE9" i="15200" a="1"/>
  <c r="EE9" i="15200" s="1"/>
  <c r="KU9" i="15200" a="1"/>
  <c r="KU9" i="15200" s="1"/>
  <c r="NY9" i="15200" a="1"/>
  <c r="NY9" i="15200" s="1"/>
  <c r="RF9" i="15200" a="1"/>
  <c r="RF9" i="15200" s="1"/>
  <c r="AS9" i="15200" a="1"/>
  <c r="AS9" i="15200" s="1"/>
  <c r="DZ9" i="15200" a="1"/>
  <c r="DZ9" i="15200" s="1"/>
  <c r="DL9" i="15200" a="1"/>
  <c r="DL9" i="15200" s="1"/>
  <c r="JP9" i="15200" a="1"/>
  <c r="JP9" i="15200" s="1"/>
  <c r="PT9" i="15200" a="1"/>
  <c r="PT9" i="15200" s="1"/>
  <c r="CP9" i="15200" a="1"/>
  <c r="CP9" i="15200" s="1"/>
  <c r="IT9" i="15200" a="1"/>
  <c r="IT9" i="15200" s="1"/>
  <c r="OX9" i="15200" a="1"/>
  <c r="OX9" i="15200" s="1"/>
  <c r="FK9" i="15200" a="1"/>
  <c r="FK9" i="15200" s="1"/>
  <c r="NK9" i="15200" a="1"/>
  <c r="NK9" i="15200" s="1"/>
  <c r="EU9" i="15200" a="1"/>
  <c r="EU9" i="15200" s="1"/>
  <c r="BL9" i="15200" a="1"/>
  <c r="BL9" i="15200" s="1"/>
  <c r="HP9" i="15200" a="1"/>
  <c r="HP9" i="15200" s="1"/>
  <c r="NT9" i="15200" a="1"/>
  <c r="NT9" i="15200" s="1"/>
  <c r="AO9" i="15200" a="1"/>
  <c r="AO9" i="15200" s="1"/>
  <c r="GS9" i="15200" a="1"/>
  <c r="GS9" i="15200" s="1"/>
  <c r="MW9" i="15200" a="1"/>
  <c r="MW9" i="15200" s="1"/>
  <c r="PJ9" i="15200" a="1"/>
  <c r="PJ9" i="15200" s="1"/>
  <c r="RQ9" i="15200" a="1"/>
  <c r="RQ9" i="15200" s="1"/>
  <c r="DS9" i="15200" a="1"/>
  <c r="DS9" i="15200" s="1"/>
  <c r="DR9" i="15200" a="1"/>
  <c r="DR9" i="15200" s="1"/>
  <c r="GU9" i="15200" a="1"/>
  <c r="GU9" i="15200" s="1"/>
  <c r="JY9" i="15200" a="1"/>
  <c r="JY9" i="15200" s="1"/>
  <c r="NF9" i="15200" a="1"/>
  <c r="NF9" i="15200" s="1"/>
  <c r="QI9" i="15200" a="1"/>
  <c r="QI9" i="15200" s="1"/>
  <c r="Z9" i="15200" a="1"/>
  <c r="Z9" i="15200" s="1"/>
  <c r="DC9" i="15200" a="1"/>
  <c r="DC9" i="15200" s="1"/>
  <c r="DT9" i="15200" a="1"/>
  <c r="DT9" i="15200" s="1"/>
  <c r="JX9" i="15200" a="1"/>
  <c r="JX9" i="15200" s="1"/>
  <c r="QB9" i="15200" a="1"/>
  <c r="QB9" i="15200" s="1"/>
  <c r="CX9" i="15200" a="1"/>
  <c r="CX9" i="15200" s="1"/>
  <c r="JB9" i="15200" a="1"/>
  <c r="JB9" i="15200" s="1"/>
  <c r="PF9" i="15200" a="1"/>
  <c r="PF9" i="15200" s="1"/>
  <c r="GA9" i="15200" a="1"/>
  <c r="GA9" i="15200" s="1"/>
  <c r="NS9" i="15200" a="1"/>
  <c r="NS9" i="15200" s="1"/>
  <c r="FC9" i="15200" a="1"/>
  <c r="FC9" i="15200" s="1"/>
  <c r="BT9" i="15200" a="1"/>
  <c r="BT9" i="15200" s="1"/>
  <c r="HX9" i="15200" a="1"/>
  <c r="HX9" i="15200" s="1"/>
  <c r="OB9" i="15200" a="1"/>
  <c r="OB9" i="15200" s="1"/>
  <c r="AW9" i="15200" a="1"/>
  <c r="AW9" i="15200" s="1"/>
  <c r="HA9" i="15200" a="1"/>
  <c r="HA9" i="15200" s="1"/>
  <c r="NE9" i="15200" a="1"/>
  <c r="NE9" i="15200" s="1"/>
  <c r="OM9" i="15200" a="1"/>
  <c r="OM9" i="15200" s="1"/>
  <c r="QA9" i="15200" a="1"/>
  <c r="QA9" i="15200" s="1"/>
  <c r="CD9" i="15200" a="1"/>
  <c r="CD9" i="15200" s="1"/>
  <c r="CU9" i="15200" a="1"/>
  <c r="CU9" i="15200" s="1"/>
  <c r="FY9" i="15200" a="1"/>
  <c r="FY9" i="15200" s="1"/>
  <c r="JF9" i="15200" a="1"/>
  <c r="JF9" i="15200" s="1"/>
  <c r="PR9" i="15200" a="1"/>
  <c r="PR9" i="15200" s="1"/>
  <c r="DO9" i="15200" a="1"/>
  <c r="DO9" i="15200" s="1"/>
  <c r="GC9" i="15200" a="1"/>
  <c r="GC9" i="15200" s="1"/>
  <c r="EM9" i="15200" a="1"/>
  <c r="EM9" i="15200" s="1"/>
  <c r="EK9" i="15200" a="1"/>
  <c r="EK9" i="15200" s="1"/>
  <c r="PM9" i="15200" a="1"/>
  <c r="PM9" i="15200" s="1"/>
  <c r="GQ9" i="15200" a="1"/>
  <c r="GQ9" i="15200" s="1"/>
  <c r="HI9" i="15200" a="1"/>
  <c r="HI9" i="15200" s="1"/>
  <c r="EJ9" i="15200" a="1"/>
  <c r="EJ9" i="15200" s="1"/>
  <c r="EI9" i="15200" a="1"/>
  <c r="EI9" i="15200" s="1"/>
  <c r="QZ9" i="15200" a="1"/>
  <c r="QZ9" i="15200" s="1"/>
  <c r="OZ9" i="15200" a="1"/>
  <c r="OZ9" i="15200" s="1"/>
  <c r="PH9" i="15200" a="1"/>
  <c r="PH9" i="15200" s="1"/>
  <c r="IZ9" i="15200" a="1"/>
  <c r="IZ9" i="15200" s="1"/>
  <c r="HU9" i="15200" a="1"/>
  <c r="HU9" i="15200" s="1"/>
  <c r="OU9" i="15200" a="1"/>
  <c r="OU9" i="15200" s="1"/>
  <c r="HH9" i="15200" a="1"/>
  <c r="HH9" i="15200" s="1"/>
  <c r="FF9" i="15200" a="1"/>
  <c r="FF9" i="15200" s="1"/>
  <c r="KN9" i="15200" a="1"/>
  <c r="KN9" i="15200" s="1"/>
  <c r="GI9" i="15200" a="1"/>
  <c r="GI9" i="15200" s="1"/>
  <c r="NU9" i="15200" a="1"/>
  <c r="NU9" i="15200" s="1"/>
  <c r="DV9" i="15200" a="1"/>
  <c r="DV9" i="15200" s="1"/>
  <c r="IK9" i="15200" a="1"/>
  <c r="IK9" i="15200" s="1"/>
  <c r="DD9" i="15200" a="1"/>
  <c r="DD9" i="15200" s="1"/>
  <c r="NC9" i="15200" a="1"/>
  <c r="NC9" i="15200" s="1"/>
  <c r="MO9" i="15200" a="1"/>
  <c r="MO9" i="15200" s="1"/>
  <c r="KF9" i="15200" a="1"/>
  <c r="KF9" i="15200" s="1"/>
  <c r="NM9" i="15200" a="1"/>
  <c r="NM9" i="15200" s="1"/>
  <c r="OI9" i="15200" a="1"/>
  <c r="OI9" i="15200" s="1"/>
  <c r="HQ9" i="15200" a="1"/>
  <c r="HQ9" i="15200" s="1"/>
  <c r="CR9" i="15200" a="1"/>
  <c r="CR9" i="15200" s="1"/>
  <c r="CC9" i="15200" a="1"/>
  <c r="CC9" i="15200" s="1"/>
  <c r="CL9" i="15200" a="1"/>
  <c r="CL9" i="15200" s="1"/>
  <c r="MG9" i="15200" a="1"/>
  <c r="MG9" i="15200" s="1"/>
  <c r="ES9" i="15200" a="1"/>
  <c r="ES9" i="15200" s="1"/>
  <c r="NL9" i="15200" a="1"/>
  <c r="NL9" i="15200" s="1"/>
  <c r="R9" i="15200" a="1"/>
  <c r="R9" i="15200" s="1"/>
  <c r="DN9" i="15200" a="1"/>
  <c r="DN9" i="15200" s="1"/>
  <c r="OR9" i="15200" a="1"/>
  <c r="OR9" i="15200" s="1"/>
  <c r="AQ9" i="15200" a="1"/>
  <c r="AQ9" i="15200" s="1"/>
  <c r="AI9" i="15200" a="1"/>
  <c r="AI9" i="15200" s="1"/>
  <c r="QH9" i="15200" a="1"/>
  <c r="QH9" i="15200" s="1"/>
  <c r="PW9" i="15200" a="1"/>
  <c r="PW9" i="15200" s="1"/>
  <c r="M9" i="15200" a="1"/>
  <c r="M9" i="15200" s="1"/>
  <c r="RP9" i="15200" a="1"/>
  <c r="RP9" i="15200" s="1"/>
  <c r="JL9" i="15200" a="1"/>
  <c r="JL9" i="15200" s="1"/>
  <c r="SG9" i="15200" a="1"/>
  <c r="SG9" i="15200" s="1"/>
  <c r="L9" i="15200" a="1"/>
  <c r="L9" i="15200" s="1"/>
  <c r="DP9" i="15200" a="1"/>
  <c r="DP9" i="15200" s="1"/>
  <c r="EH9" i="15200" a="1"/>
  <c r="EH9" i="15200" s="1"/>
  <c r="KO9" i="15200" a="1"/>
  <c r="KO9" i="15200" s="1"/>
  <c r="NV9" i="15200" a="1"/>
  <c r="NV9" i="15200" s="1"/>
  <c r="FX9" i="15200" a="1"/>
  <c r="FX9" i="15200" s="1"/>
  <c r="MB9" i="15200" a="1"/>
  <c r="MB9" i="15200" s="1"/>
  <c r="SF9" i="15200" a="1"/>
  <c r="SF9" i="15200" s="1"/>
  <c r="FB9" i="15200" a="1"/>
  <c r="FB9" i="15200" s="1"/>
  <c r="RJ9" i="15200" a="1"/>
  <c r="RJ9" i="15200" s="1"/>
  <c r="JK9" i="15200" a="1"/>
  <c r="JK9" i="15200" s="1"/>
  <c r="RS9" i="15200" a="1"/>
  <c r="RS9" i="15200" s="1"/>
  <c r="OQ9" i="15200" a="1"/>
  <c r="OQ9" i="15200" s="1"/>
  <c r="DX9" i="15200" a="1"/>
  <c r="DX9" i="15200" s="1"/>
  <c r="KB9" i="15200" a="1"/>
  <c r="KB9" i="15200" s="1"/>
  <c r="QF9" i="15200" a="1"/>
  <c r="QF9" i="15200" s="1"/>
  <c r="JE9" i="15200" a="1"/>
  <c r="JE9" i="15200" s="1"/>
  <c r="PI9" i="15200" a="1"/>
  <c r="PI9" i="15200" s="1"/>
  <c r="IS9" i="15200" a="1"/>
  <c r="IS9" i="15200" s="1"/>
  <c r="HB9" i="15200" a="1"/>
  <c r="HB9" i="15200" s="1"/>
  <c r="NN9" i="15200" a="1"/>
  <c r="NN9" i="15200" s="1"/>
  <c r="QQ9" i="15200" a="1"/>
  <c r="QQ9" i="15200" s="1"/>
  <c r="AH9" i="15200" a="1"/>
  <c r="AH9" i="15200" s="1"/>
  <c r="DK9" i="15200" a="1"/>
  <c r="DK9" i="15200" s="1"/>
  <c r="CV9" i="15200" a="1"/>
  <c r="CV9" i="15200" s="1"/>
  <c r="AP9" i="15200" a="1"/>
  <c r="AP9" i="15200" s="1"/>
  <c r="BD9" i="15200" a="1"/>
  <c r="BD9" i="15200" s="1"/>
  <c r="BY9" i="15200" a="1"/>
  <c r="BY9" i="15200" s="1"/>
  <c r="OT9" i="15200" a="1"/>
  <c r="OT9" i="15200" s="1"/>
  <c r="PV9" i="15200" a="1"/>
  <c r="PV9" i="15200" s="1"/>
  <c r="MX9" i="15200" a="1"/>
  <c r="MX9" i="15200" s="1"/>
  <c r="GY9" i="15200" a="1"/>
  <c r="GY9" i="15200" s="1"/>
  <c r="DM9" i="15200" a="1"/>
  <c r="DM9" i="15200" s="1"/>
  <c r="EZ9" i="15200" a="1"/>
  <c r="EZ9" i="15200" s="1"/>
  <c r="HW9" i="15200" a="1"/>
  <c r="HW9" i="15200" s="1"/>
  <c r="OK9" i="15200" a="1"/>
  <c r="OK9" i="15200" s="1"/>
  <c r="QT9" i="15200" a="1"/>
  <c r="QT9" i="15200" s="1"/>
  <c r="FA9" i="15200" a="1"/>
  <c r="FA9" i="15200" s="1"/>
  <c r="OO9" i="15200" a="1"/>
  <c r="OO9" i="15200" s="1"/>
  <c r="FP9" i="15200" a="1"/>
  <c r="FP9" i="15200" s="1"/>
  <c r="ET9" i="15200" a="1"/>
  <c r="ET9" i="15200" s="1"/>
  <c r="JC9" i="15200" a="1"/>
  <c r="JC9" i="15200" s="1"/>
  <c r="KY9" i="15200" a="1"/>
  <c r="KY9" i="15200" s="1"/>
  <c r="CS9" i="15200" a="1"/>
  <c r="CS9" i="15200" s="1"/>
  <c r="PA9" i="15200" a="1"/>
  <c r="PA9" i="15200" s="1"/>
  <c r="BA9" i="15200" a="1"/>
  <c r="BA9" i="15200" s="1"/>
  <c r="HK9" i="15200" a="1"/>
  <c r="HK9" i="15200" s="1"/>
  <c r="T9" i="15200" a="1"/>
  <c r="T9" i="15200" s="1"/>
  <c r="LF9" i="15200" a="1"/>
  <c r="LF9" i="15200" s="1"/>
  <c r="DA9" i="15200" a="1"/>
  <c r="DA9" i="15200" s="1"/>
  <c r="GO9" i="15200" a="1"/>
  <c r="GO9" i="15200" s="1"/>
  <c r="JV9" i="15200" a="1"/>
  <c r="JV9" i="15200" s="1"/>
  <c r="MY9" i="15200" a="1"/>
  <c r="MY9" i="15200" s="1"/>
  <c r="AB9" i="15200" a="1"/>
  <c r="AB9" i="15200" s="1"/>
  <c r="GF9" i="15200" a="1"/>
  <c r="GF9" i="15200" s="1"/>
  <c r="MJ9" i="15200" a="1"/>
  <c r="MJ9" i="15200" s="1"/>
  <c r="F9" i="15200" a="1"/>
  <c r="F9" i="15200" s="1"/>
  <c r="FJ9" i="15200" a="1"/>
  <c r="FJ9" i="15200" s="1"/>
  <c r="LN9" i="15200" a="1"/>
  <c r="LN9" i="15200" s="1"/>
  <c r="RR9" i="15200" a="1"/>
  <c r="RR9" i="15200" s="1"/>
  <c r="JS9" i="15200" a="1"/>
  <c r="JS9" i="15200" s="1"/>
  <c r="SA9" i="15200" a="1"/>
  <c r="SA9" i="15200" s="1"/>
  <c r="PO9" i="15200" a="1"/>
  <c r="PO9" i="15200" s="1"/>
  <c r="EF9" i="15200" a="1"/>
  <c r="EF9" i="15200" s="1"/>
  <c r="KJ9" i="15200" a="1"/>
  <c r="KJ9" i="15200" s="1"/>
  <c r="QN9" i="15200" a="1"/>
  <c r="QN9" i="15200" s="1"/>
  <c r="DI9" i="15200" a="1"/>
  <c r="DI9" i="15200" s="1"/>
  <c r="JM9" i="15200" a="1"/>
  <c r="JM9" i="15200" s="1"/>
  <c r="PQ9" i="15200" a="1"/>
  <c r="PQ9" i="15200" s="1"/>
  <c r="HZ9" i="15200" a="1"/>
  <c r="HZ9" i="15200" s="1"/>
  <c r="FI9" i="15200" a="1"/>
  <c r="FI9" i="15200" s="1"/>
  <c r="MQ9" i="15200" a="1"/>
  <c r="MQ9" i="15200" s="1"/>
  <c r="PU9" i="15200" a="1"/>
  <c r="PU9" i="15200" s="1"/>
  <c r="K9" i="15200" a="1"/>
  <c r="K9" i="15200" s="1"/>
  <c r="CO9" i="15200" a="1"/>
  <c r="CO9" i="15200" s="1"/>
  <c r="ID9" i="15200" a="1"/>
  <c r="ID9" i="15200" s="1"/>
  <c r="AV9" i="15200" a="1"/>
  <c r="AV9" i="15200" s="1"/>
  <c r="BO9" i="15200" a="1"/>
  <c r="BO9" i="15200" s="1"/>
  <c r="S9" i="15200" a="1"/>
  <c r="S9" i="15200" s="1"/>
  <c r="EB9" i="15200" a="1"/>
  <c r="EB9" i="15200" s="1"/>
  <c r="PN9" i="15200" a="1"/>
  <c r="PN9" i="15200" s="1"/>
  <c r="IF9" i="15200" a="1"/>
  <c r="IF9" i="15200" s="1"/>
  <c r="BN9" i="15200" a="1"/>
  <c r="BN9" i="15200" s="1"/>
  <c r="NO9" i="15200" a="1"/>
  <c r="NO9" i="15200" s="1"/>
  <c r="JZ9" i="15200" a="1"/>
  <c r="JZ9" i="15200" s="1"/>
  <c r="HY9" i="15200" a="1"/>
  <c r="HY9" i="15200" s="1"/>
  <c r="QL9" i="15200" a="1"/>
  <c r="QL9" i="15200" s="1"/>
  <c r="FW9" i="15200" a="1"/>
  <c r="FW9" i="15200" s="1"/>
  <c r="MH9" i="15200" a="1"/>
  <c r="MH9" i="15200" s="1"/>
  <c r="D9" i="15200" a="1"/>
  <c r="D9" i="15200" s="1"/>
  <c r="LL9" i="15200" a="1"/>
  <c r="LL9" i="15200" s="1"/>
  <c r="KP9" i="15200" a="1"/>
  <c r="KP9" i="15200" s="1"/>
  <c r="IU9" i="15200" a="1"/>
  <c r="IU9" i="15200" s="1"/>
  <c r="IO9" i="15200" a="1"/>
  <c r="IO9" i="15200" s="1"/>
  <c r="PC9" i="15200" a="1"/>
  <c r="PC9" i="15200" s="1"/>
  <c r="RX9" i="15200" a="1"/>
  <c r="RX9" i="15200" s="1"/>
  <c r="JT9" i="15200" a="1"/>
  <c r="JT9" i="15200" s="1"/>
  <c r="OG9" i="15200" a="1"/>
  <c r="OG9" i="15200" s="1"/>
  <c r="FV9" i="15200" a="1"/>
  <c r="FV9" i="15200" s="1"/>
  <c r="MC9" i="15200" a="1"/>
  <c r="MC9" i="15200" s="1"/>
  <c r="AJ9" i="15200" a="1"/>
  <c r="AJ9" i="15200" s="1"/>
  <c r="GN9" i="15200" a="1"/>
  <c r="GN9" i="15200" s="1"/>
  <c r="MR9" i="15200" a="1"/>
  <c r="MR9" i="15200" s="1"/>
  <c r="N9" i="15200" a="1"/>
  <c r="N9" i="15200" s="1"/>
  <c r="FR9" i="15200" a="1"/>
  <c r="FR9" i="15200" s="1"/>
  <c r="RZ9" i="15200" a="1"/>
  <c r="RZ9" i="15200" s="1"/>
  <c r="KA9" i="15200" a="1"/>
  <c r="KA9" i="15200" s="1"/>
  <c r="O9" i="15200" a="1"/>
  <c r="O9" i="15200" s="1"/>
  <c r="QE9" i="15200" a="1"/>
  <c r="QE9" i="15200" s="1"/>
  <c r="EN9" i="15200" a="1"/>
  <c r="EN9" i="15200" s="1"/>
  <c r="KR9" i="15200" a="1"/>
  <c r="KR9" i="15200" s="1"/>
  <c r="QV9" i="15200" a="1"/>
  <c r="QV9" i="15200" s="1"/>
  <c r="DQ9" i="15200" a="1"/>
  <c r="DQ9" i="15200" s="1"/>
  <c r="JU9" i="15200" a="1"/>
  <c r="JU9" i="15200" s="1"/>
  <c r="PY9" i="15200" a="1"/>
  <c r="PY9" i="15200" s="1"/>
  <c r="HC9" i="15200" a="1"/>
  <c r="HC9" i="15200" s="1"/>
  <c r="EP9" i="15200" a="1"/>
  <c r="EP9" i="15200" s="1"/>
  <c r="LU9" i="15200" a="1"/>
  <c r="LU9" i="15200" s="1"/>
  <c r="SE9" i="15200" a="1"/>
  <c r="SE9" i="15200" s="1"/>
  <c r="BV9" i="15200" a="1"/>
  <c r="BV9" i="15200" s="1"/>
  <c r="FO9" i="15200" a="1"/>
  <c r="FO9" i="15200" s="1"/>
  <c r="MU9" i="15200" a="1"/>
  <c r="MU9" i="15200" s="1"/>
  <c r="ND9" i="15200" a="1"/>
  <c r="ND9" i="15200" s="1"/>
  <c r="JH9" i="15200" a="1"/>
  <c r="JH9" i="15200" s="1"/>
  <c r="HR9" i="15200" a="1"/>
  <c r="HR9" i="15200" s="1"/>
  <c r="CG9" i="15200" a="1"/>
  <c r="CG9" i="15200" s="1"/>
  <c r="OA9" i="15200" a="1"/>
  <c r="OA9" i="15200" s="1"/>
  <c r="BE9" i="15200" a="1"/>
  <c r="BE9" i="15200" s="1"/>
  <c r="HG9" i="15200" a="1"/>
  <c r="HG9" i="15200" s="1"/>
  <c r="BF9" i="15200" a="1"/>
  <c r="BF9" i="15200" s="1"/>
  <c r="KT9" i="15200" a="1"/>
  <c r="KT9" i="15200" s="1"/>
  <c r="PG9" i="15200" a="1"/>
  <c r="PG9" i="15200" s="1"/>
  <c r="MA9" i="15200" a="1"/>
  <c r="MA9" i="15200" s="1"/>
  <c r="ED9" i="15200" a="1"/>
  <c r="ED9" i="15200" s="1"/>
  <c r="JD9" i="15200" a="1"/>
  <c r="JD9" i="15200" s="1"/>
  <c r="PZ9" i="15200" a="1"/>
  <c r="PZ9" i="15200" s="1"/>
  <c r="IM9" i="15200" a="1"/>
  <c r="IM9" i="15200" s="1"/>
  <c r="BW9" i="15200" a="1"/>
  <c r="BW9" i="15200" s="1"/>
  <c r="IH9" i="15200" a="1"/>
  <c r="IH9" i="15200" s="1"/>
  <c r="LT9" i="15200" a="1"/>
  <c r="LT9" i="15200" s="1"/>
  <c r="RK9" i="15200" a="1"/>
  <c r="RK9" i="15200" s="1"/>
  <c r="IQ9" i="15200" a="1"/>
  <c r="IQ9" i="15200" s="1"/>
  <c r="LV9" i="15200" a="1"/>
  <c r="LV9" i="15200" s="1"/>
  <c r="PB9" i="15200" a="1"/>
  <c r="PB9" i="15200" s="1"/>
  <c r="EY9" i="15200" a="1"/>
  <c r="EY9" i="15200" s="1"/>
  <c r="IC9" i="15200" a="1"/>
  <c r="IC9" i="15200" s="1"/>
  <c r="LJ9" i="15200" a="1"/>
  <c r="LJ9" i="15200" s="1"/>
  <c r="AR9" i="15200" a="1"/>
  <c r="AR9" i="15200" s="1"/>
  <c r="GV9" i="15200" a="1"/>
  <c r="GV9" i="15200" s="1"/>
  <c r="MZ9" i="15200" a="1"/>
  <c r="MZ9" i="15200" s="1"/>
  <c r="V9" i="15200" a="1"/>
  <c r="V9" i="15200" s="1"/>
  <c r="FZ9" i="15200" a="1"/>
  <c r="FZ9" i="15200" s="1"/>
  <c r="MD9" i="15200" a="1"/>
  <c r="MD9" i="15200" s="1"/>
  <c r="SH9" i="15200" a="1"/>
  <c r="SH9" i="15200" s="1"/>
  <c r="KI9" i="15200" a="1"/>
  <c r="KI9" i="15200" s="1"/>
  <c r="AE9" i="15200" a="1"/>
  <c r="AE9" i="15200" s="1"/>
  <c r="QM9" i="15200" a="1"/>
  <c r="QM9" i="15200" s="1"/>
  <c r="EV9" i="15200" a="1"/>
  <c r="EV9" i="15200" s="1"/>
  <c r="KZ9" i="15200" a="1"/>
  <c r="KZ9" i="15200" s="1"/>
  <c r="RD9" i="15200" a="1"/>
  <c r="RD9" i="15200" s="1"/>
  <c r="DY9" i="15200" a="1"/>
  <c r="DY9" i="15200" s="1"/>
  <c r="KC9" i="15200" a="1"/>
  <c r="KC9" i="15200" s="1"/>
  <c r="QG9" i="15200" a="1"/>
  <c r="QG9" i="15200" s="1"/>
  <c r="GG9" i="15200" a="1"/>
  <c r="GG9" i="15200" s="1"/>
  <c r="CW9" i="15200" a="1"/>
  <c r="CW9" i="15200" s="1"/>
  <c r="LB9" i="15200" a="1"/>
  <c r="LB9" i="15200" s="1"/>
  <c r="OE9" i="15200" a="1"/>
  <c r="OE9" i="15200" s="1"/>
  <c r="RI9" i="15200" a="1"/>
  <c r="RI9" i="15200" s="1"/>
  <c r="AY9" i="15200" a="1"/>
  <c r="AY9" i="15200" s="1"/>
  <c r="BZ9" i="15200" a="1"/>
  <c r="BZ9" i="15200" s="1"/>
  <c r="GZ9" i="15200" a="1"/>
  <c r="GZ9" i="15200" s="1"/>
  <c r="PL9" i="15200" a="1"/>
  <c r="PL9" i="15200" s="1"/>
  <c r="GE9" i="15200" a="1"/>
  <c r="GE9" i="15200" s="1"/>
  <c r="MI9" i="15200" a="1"/>
  <c r="MI9" i="15200" s="1"/>
  <c r="DF9" i="15200" a="1"/>
  <c r="DF9" i="15200" s="1"/>
  <c r="FS9" i="15200" a="1"/>
  <c r="FS9" i="15200" s="1"/>
  <c r="CB9" i="15200" a="1"/>
  <c r="CB9" i="15200" s="1"/>
  <c r="OJ9" i="15200" a="1"/>
  <c r="OJ9" i="15200" s="1"/>
  <c r="QR9" i="15200" a="1"/>
  <c r="QR9" i="15200" s="1"/>
  <c r="RO9" i="15200" a="1"/>
  <c r="RO9" i="15200" s="1"/>
  <c r="NW9" i="15200" a="1"/>
  <c r="NW9" i="15200" s="1"/>
  <c r="QD9" i="15200" a="1"/>
  <c r="QD9" i="15200" s="1"/>
  <c r="OC9" i="15200" a="1"/>
  <c r="OC9" i="15200" s="1"/>
  <c r="NA9" i="15200" a="1"/>
  <c r="NA9" i="15200" s="1"/>
  <c r="KH9" i="15200" a="1"/>
  <c r="KH9" i="15200" s="1"/>
  <c r="LC9" i="15200" a="1"/>
  <c r="LC9" i="15200" s="1"/>
  <c r="JA9" i="15200" a="1"/>
  <c r="JA9" i="15200" s="1"/>
  <c r="DH9" i="15200" a="1"/>
  <c r="DH9" i="15200" s="1"/>
  <c r="JO9" i="15200" a="1"/>
  <c r="JO9" i="15200" s="1"/>
  <c r="KM9" i="15200" a="1"/>
  <c r="KM9" i="15200" s="1"/>
  <c r="GH9" i="15200" a="1"/>
  <c r="GH9" i="15200" s="1"/>
  <c r="G9" i="15200" a="1"/>
  <c r="G9" i="15200" s="1"/>
  <c r="AU9" i="15200" a="1"/>
  <c r="AU9" i="15200" s="1"/>
  <c r="RC9" i="15200" a="1"/>
  <c r="RC9" i="15200" s="1"/>
  <c r="FD9" i="15200" a="1"/>
  <c r="FD9" i="15200" s="1"/>
  <c r="LH9" i="15200" a="1"/>
  <c r="LH9" i="15200" s="1"/>
  <c r="RL9" i="15200" a="1"/>
  <c r="RL9" i="15200" s="1"/>
  <c r="EG9" i="15200" a="1"/>
  <c r="EG9" i="15200" s="1"/>
  <c r="QO9" i="15200" a="1"/>
  <c r="QO9" i="15200" s="1"/>
  <c r="FN9" i="15200" a="1"/>
  <c r="FN9" i="15200" s="1"/>
  <c r="BG9" i="15200" a="1"/>
  <c r="BG9" i="15200" s="1"/>
  <c r="KE9" i="15200" a="1"/>
  <c r="KE9" i="15200" s="1"/>
  <c r="NI9" i="15200" a="1"/>
  <c r="NI9" i="15200" s="1"/>
  <c r="QP9" i="15200" a="1"/>
  <c r="QP9" i="15200" s="1"/>
  <c r="AC9" i="15200" a="1"/>
  <c r="AC9" i="15200" s="1"/>
  <c r="PD9" i="15200" a="1"/>
  <c r="PD9" i="15200" s="1"/>
  <c r="DW9" i="15200" a="1"/>
  <c r="DW9" i="15200" s="1"/>
  <c r="RY9" i="15200" a="1"/>
  <c r="RY9" i="15200" s="1"/>
  <c r="QC9" i="15200" a="1"/>
  <c r="QC9" i="15200" s="1"/>
  <c r="JJ9" i="15200" a="1"/>
  <c r="JJ9" i="15200" s="1"/>
  <c r="HM9" i="15200" a="1"/>
  <c r="HM9" i="15200" s="1"/>
  <c r="KV9" i="15200" a="1"/>
  <c r="KV9" i="15200" s="1"/>
  <c r="HO9" i="15200" a="1"/>
  <c r="HO9" i="15200" s="1"/>
  <c r="IV9" i="15200" a="1"/>
  <c r="IV9" i="15200" s="1"/>
  <c r="BU9" i="15200" a="1"/>
  <c r="BU9" i="15200" s="1"/>
  <c r="RH9" i="15200" a="1"/>
  <c r="RH9" i="15200" s="1"/>
  <c r="CT9" i="15200" a="1"/>
  <c r="CT9" i="15200" s="1"/>
  <c r="FH9" i="15200" a="1"/>
  <c r="FH9" i="15200" s="1"/>
  <c r="QU9" i="15200" a="1"/>
  <c r="QU9" i="15200" s="1"/>
  <c r="CK9" i="15200" a="1"/>
  <c r="CK9" i="15200" s="1"/>
  <c r="OS9" i="15200" a="1"/>
  <c r="OS9" i="15200" s="1"/>
  <c r="KL9" i="15200" a="1"/>
  <c r="KL9" i="15200" s="1"/>
  <c r="KX9" i="15200" a="1"/>
  <c r="KX9" i="15200" s="1"/>
  <c r="PX9" i="15200" a="1"/>
  <c r="PX9" i="15200" s="1"/>
  <c r="RN9" i="15200" a="1"/>
  <c r="RN9" i="15200" s="1"/>
  <c r="IY9" i="15200" a="1"/>
  <c r="IY9" i="15200" s="1"/>
  <c r="EC9" i="15200" a="1"/>
  <c r="EC9" i="15200" s="1"/>
  <c r="HJ9" i="15200" a="1"/>
  <c r="HJ9" i="15200" s="1"/>
  <c r="AZ9" i="15200" a="1"/>
  <c r="AZ9" i="15200" s="1"/>
  <c r="HD9" i="15200" a="1"/>
  <c r="HD9" i="15200" s="1"/>
  <c r="NH9" i="15200" a="1"/>
  <c r="NH9" i="15200" s="1"/>
  <c r="AD9" i="15200" a="1"/>
  <c r="AD9" i="15200" s="1"/>
  <c r="ML9" i="15200" a="1"/>
  <c r="ML9" i="15200" s="1"/>
  <c r="KQ9" i="15200" a="1"/>
  <c r="KQ9" i="15200" s="1"/>
  <c r="KK9" i="15200" a="1"/>
  <c r="KK9" i="15200" s="1"/>
  <c r="DJ9" i="15200" a="1"/>
  <c r="DJ9" i="15200" s="1"/>
  <c r="GM9" i="15200" a="1"/>
  <c r="GM9" i="15200" s="1"/>
  <c r="JQ9" i="15200" a="1"/>
  <c r="JQ9" i="15200" s="1"/>
  <c r="BH9" i="15200" a="1"/>
  <c r="BH9" i="15200" s="1"/>
  <c r="HL9" i="15200" a="1"/>
  <c r="HL9" i="15200" s="1"/>
  <c r="NP9" i="15200" a="1"/>
  <c r="NP9" i="15200" s="1"/>
  <c r="AL9" i="15200" a="1"/>
  <c r="AL9" i="15200" s="1"/>
  <c r="GP9" i="15200" a="1"/>
  <c r="GP9" i="15200" s="1"/>
  <c r="MT9" i="15200" a="1"/>
  <c r="MT9" i="15200" s="1"/>
  <c r="W9" i="15200" a="1"/>
  <c r="W9" i="15200" s="1"/>
  <c r="LG9" i="15200" a="1"/>
  <c r="LG9" i="15200" s="1"/>
  <c r="BK9" i="15200" a="1"/>
  <c r="BK9" i="15200" s="1"/>
  <c r="H9" i="15200" a="1"/>
  <c r="H9" i="15200" s="1"/>
  <c r="FL9" i="15200" a="1"/>
  <c r="FL9" i="15200" s="1"/>
  <c r="LP9" i="15200" a="1"/>
  <c r="LP9" i="15200" s="1"/>
  <c r="RT9" i="15200" a="1"/>
  <c r="RT9" i="15200" s="1"/>
  <c r="EO9" i="15200" a="1"/>
  <c r="EO9" i="15200" s="1"/>
  <c r="KS9" i="15200" a="1"/>
  <c r="KS9" i="15200" s="1"/>
  <c r="QW9" i="15200" a="1"/>
  <c r="QW9" i="15200" s="1"/>
  <c r="EQ9" i="15200" a="1"/>
  <c r="EQ9" i="15200" s="1"/>
  <c r="AK9" i="15200" a="1"/>
  <c r="AK9" i="15200" s="1"/>
  <c r="JI9" i="15200" a="1"/>
  <c r="JI9" i="15200" s="1"/>
  <c r="MP9" i="15200" a="1"/>
  <c r="MP9" i="15200" s="1"/>
  <c r="PS9" i="15200" a="1"/>
  <c r="PS9" i="15200" s="1"/>
  <c r="J9" i="15200" a="1"/>
  <c r="J9" i="15200" s="1"/>
  <c r="E9" i="15200" a="1"/>
  <c r="E9" i="15200" s="1"/>
  <c r="QY9" i="15200" a="1"/>
  <c r="QY9" i="15200" s="1"/>
  <c r="CH9" i="15200" a="1"/>
  <c r="CH9" i="15200" s="1"/>
  <c r="AG9" i="15200" a="1"/>
  <c r="AG9" i="15200" s="1"/>
  <c r="QJ9" i="15200" a="1"/>
  <c r="QJ9" i="15200" s="1"/>
  <c r="NQ9" i="15200" a="1"/>
  <c r="NQ9" i="15200" s="1"/>
  <c r="RW9" i="15200" a="1"/>
  <c r="RW9" i="15200" s="1"/>
  <c r="CJ9" i="15200" a="1"/>
  <c r="CJ9" i="15200" s="1"/>
  <c r="RA9" i="15200" a="1"/>
  <c r="RA9" i="15200" s="1"/>
  <c r="QS9" i="15200" a="1"/>
  <c r="QS9" i="15200" s="1"/>
  <c r="U9" i="15200" a="1"/>
  <c r="U9" i="15200" s="1"/>
  <c r="IE9" i="15200" a="1"/>
  <c r="IE9" i="15200" s="1"/>
  <c r="IG9" i="15200" a="1"/>
  <c r="IG9" i="15200" s="1"/>
  <c r="EL9" i="15200" a="1"/>
  <c r="EL9" i="15200" s="1"/>
  <c r="JN9" i="15200" a="1"/>
  <c r="JN9" i="15200" s="1"/>
  <c r="LK9" i="15200" a="1"/>
  <c r="LK9" i="15200" s="1"/>
  <c r="RB9" i="15200" a="1"/>
  <c r="RB9" i="15200" s="1"/>
  <c r="CM9" i="15200" a="1"/>
  <c r="CM9" i="15200" s="1"/>
  <c r="FQ9" i="15200" a="1"/>
  <c r="FQ9" i="15200" s="1"/>
  <c r="IX9" i="15200" a="1"/>
  <c r="IX9" i="15200" s="1"/>
  <c r="BP9" i="15200" a="1"/>
  <c r="BP9" i="15200" s="1"/>
  <c r="HT9" i="15200" a="1"/>
  <c r="HT9" i="15200" s="1"/>
  <c r="NX9" i="15200" a="1"/>
  <c r="NX9" i="15200" s="1"/>
  <c r="AT9" i="15200" a="1"/>
  <c r="AT9" i="15200" s="1"/>
  <c r="GX9" i="15200" a="1"/>
  <c r="GX9" i="15200" s="1"/>
  <c r="NB9" i="15200" a="1"/>
  <c r="NB9" i="15200" s="1"/>
  <c r="AM9" i="15200" a="1"/>
  <c r="AM9" i="15200" s="1"/>
  <c r="LO9" i="15200" a="1"/>
  <c r="LO9" i="15200" s="1"/>
  <c r="CA9" i="15200" a="1"/>
  <c r="CA9" i="15200" s="1"/>
  <c r="P9" i="15200" a="1"/>
  <c r="P9" i="15200" s="1"/>
  <c r="FT9" i="15200" a="1"/>
  <c r="FT9" i="15200" s="1"/>
  <c r="LX9" i="15200" a="1"/>
  <c r="LX9" i="15200" s="1"/>
  <c r="SB9" i="15200" a="1"/>
  <c r="SB9" i="15200" s="1"/>
  <c r="EW9" i="15200" a="1"/>
  <c r="EW9" i="15200" s="1"/>
  <c r="LA9" i="15200" a="1"/>
  <c r="LA9" i="15200" s="1"/>
  <c r="RE9" i="15200" a="1"/>
  <c r="RE9" i="15200" s="1"/>
  <c r="DU9" i="15200" a="1"/>
  <c r="DU9" i="15200" s="1"/>
  <c r="QX9" i="15200" a="1"/>
  <c r="QX9" i="15200" s="1"/>
  <c r="IP9" i="15200" a="1"/>
  <c r="IP9" i="15200" s="1"/>
  <c r="LS9" i="15200" a="1"/>
  <c r="LS9" i="15200" s="1"/>
  <c r="OW9" i="15200" a="1"/>
  <c r="OW9" i="15200" s="1"/>
  <c r="FG9" i="15200" a="1"/>
  <c r="FG9" i="15200" s="1"/>
  <c r="OP9" i="15200" a="1"/>
  <c r="OP9" i="15200" s="1"/>
  <c r="GK9" i="15200" a="1"/>
  <c r="GK9" i="15200" s="1"/>
  <c r="C9" i="15200" a="1"/>
  <c r="C9" i="15200" s="1"/>
  <c r="OL9" i="15200" a="1"/>
  <c r="OL9" i="15200" s="1"/>
  <c r="JR9" i="15200" a="1"/>
  <c r="JR9" i="15200" s="1"/>
  <c r="IN9" i="15200" a="1"/>
  <c r="IN9" i="15200" s="1"/>
  <c r="BM9" i="15200" a="1"/>
  <c r="BM9" i="15200" s="1"/>
  <c r="ER9" i="15200" a="1"/>
  <c r="ER9" i="15200" s="1"/>
  <c r="LZ9" i="15200" a="1"/>
  <c r="LZ9" i="15200" s="1"/>
  <c r="LD9" i="15200" a="1"/>
  <c r="LD9" i="15200" s="1"/>
  <c r="CZ9" i="15200" a="1"/>
  <c r="CZ9" i="15200" s="1"/>
  <c r="LE9" i="15200" a="1"/>
  <c r="LE9" i="15200" s="1"/>
  <c r="PK9" i="15200" a="1"/>
  <c r="PK9" i="15200" s="1"/>
  <c r="PP9" i="15200" a="1"/>
  <c r="PP9" i="15200" s="1"/>
  <c r="IW9" i="15200" a="1"/>
  <c r="IW9" i="15200" s="1"/>
  <c r="SD9" i="15200" a="1"/>
  <c r="SD9" i="15200" s="1"/>
  <c r="BQ9" i="15200" a="1"/>
  <c r="BQ9" i="15200" s="1"/>
  <c r="EX9" i="15200" a="1"/>
  <c r="EX9" i="15200" s="1"/>
  <c r="IA9" i="15200" a="1"/>
  <c r="IA9" i="15200" s="1"/>
  <c r="BX9" i="15200" a="1"/>
  <c r="BX9" i="15200" s="1"/>
  <c r="IB9" i="15200" a="1"/>
  <c r="IB9" i="15200" s="1"/>
  <c r="OF9" i="15200" a="1"/>
  <c r="OF9" i="15200" s="1"/>
  <c r="BB9" i="15200" a="1"/>
  <c r="BB9" i="15200" s="1"/>
  <c r="HF9" i="15200" a="1"/>
  <c r="HF9" i="15200" s="1"/>
  <c r="NJ9" i="15200" a="1"/>
  <c r="NJ9" i="15200" s="1"/>
  <c r="BC9" i="15200" a="1"/>
  <c r="BC9" i="15200" s="1"/>
  <c r="LW9" i="15200" a="1"/>
  <c r="LW9" i="15200" s="1"/>
  <c r="CI9" i="15200" a="1"/>
  <c r="CI9" i="15200" s="1"/>
  <c r="X9" i="15200" a="1"/>
  <c r="X9" i="15200" s="1"/>
  <c r="GB9" i="15200" a="1"/>
  <c r="GB9" i="15200" s="1"/>
  <c r="MF9" i="15200" a="1"/>
  <c r="MF9" i="15200" s="1"/>
  <c r="OY9" i="15200" a="1"/>
  <c r="OY9" i="15200" s="1"/>
  <c r="FE9" i="15200" a="1"/>
  <c r="FE9" i="15200" s="1"/>
  <c r="LI9" i="15200" a="1"/>
  <c r="LI9" i="15200" s="1"/>
  <c r="RM9" i="15200" a="1"/>
  <c r="RM9" i="15200" s="1"/>
  <c r="DB9" i="15200" a="1"/>
  <c r="DB9" i="15200" s="1"/>
  <c r="PE9" i="15200" a="1"/>
  <c r="PE9" i="15200" s="1"/>
  <c r="HS9" i="15200" a="1"/>
  <c r="HS9" i="15200" s="1"/>
  <c r="KW9" i="15200" a="1"/>
  <c r="KW9" i="15200" s="1"/>
  <c r="OD9" i="15200" a="1"/>
  <c r="OD9" i="15200" s="1"/>
  <c r="QK13" i="15200" a="1"/>
  <c r="QK13" i="15200" s="1"/>
  <c r="PT13" i="15200" a="1"/>
  <c r="PT13" i="15200" s="1"/>
  <c r="PD13" i="15200" a="1"/>
  <c r="PD13" i="15200" s="1"/>
  <c r="OO13" i="15200" a="1"/>
  <c r="OO13" i="15200" s="1"/>
  <c r="NW13" i="15200" a="1"/>
  <c r="NW13" i="15200" s="1"/>
  <c r="NG13" i="15200" a="1"/>
  <c r="NG13" i="15200" s="1"/>
  <c r="LZ13" i="15200" a="1"/>
  <c r="LZ13" i="15200" s="1"/>
  <c r="KS13" i="15200" a="1"/>
  <c r="KS13" i="15200" s="1"/>
  <c r="KB13" i="15200" a="1"/>
  <c r="KB13" i="15200" s="1"/>
  <c r="JL13" i="15200" a="1"/>
  <c r="JL13" i="15200" s="1"/>
  <c r="SA12" i="15200" a="1"/>
  <c r="SA12" i="15200" s="1"/>
  <c r="RM12" i="15200" a="1"/>
  <c r="RM12" i="15200" s="1"/>
  <c r="RA12" i="15200" a="1"/>
  <c r="RA12" i="15200" s="1"/>
  <c r="PA12" i="15200" a="1"/>
  <c r="PA12" i="15200" s="1"/>
  <c r="NB12" i="15200" a="1"/>
  <c r="NB12" i="15200" s="1"/>
  <c r="MP12" i="15200" a="1"/>
  <c r="MP12" i="15200" s="1"/>
  <c r="MB12" i="15200" a="1"/>
  <c r="MB12" i="15200" s="1"/>
  <c r="LC12" i="15200" a="1"/>
  <c r="LC12" i="15200" s="1"/>
  <c r="KO12" i="15200" a="1"/>
  <c r="KO12" i="15200" s="1"/>
  <c r="KC12" i="15200" a="1"/>
  <c r="KC12" i="15200" s="1"/>
  <c r="RU11" i="15200" a="1"/>
  <c r="RU11" i="15200" s="1"/>
  <c r="RE11" i="15200" a="1"/>
  <c r="RE11" i="15200" s="1"/>
  <c r="QO11" i="15200" a="1"/>
  <c r="QO11" i="15200" s="1"/>
  <c r="PY11" i="15200" a="1"/>
  <c r="PY11" i="15200" s="1"/>
  <c r="PI11" i="15200" a="1"/>
  <c r="PI11" i="15200" s="1"/>
  <c r="RZ10" i="15200" a="1"/>
  <c r="RZ10" i="15200" s="1"/>
  <c r="RM10" i="15200" a="1"/>
  <c r="RM10" i="15200" s="1"/>
  <c r="QY10" i="15200" a="1"/>
  <c r="QY10" i="15200" s="1"/>
  <c r="QK10" i="15200" a="1"/>
  <c r="QK10" i="15200" s="1"/>
  <c r="PW10" i="15200" a="1"/>
  <c r="PW10" i="15200" s="1"/>
  <c r="OU10" i="15200" a="1"/>
  <c r="OU10" i="15200" s="1"/>
  <c r="NF10" i="15200" a="1"/>
  <c r="NF10" i="15200" s="1"/>
  <c r="MR10" i="15200" a="1"/>
  <c r="MR10" i="15200" s="1"/>
  <c r="MD10" i="15200" a="1"/>
  <c r="MD10" i="15200" s="1"/>
  <c r="LP10" i="15200" a="1"/>
  <c r="LP10" i="15200" s="1"/>
  <c r="SG13" i="15200" a="1"/>
  <c r="SG13" i="15200" s="1"/>
  <c r="RQ13" i="15200" a="1"/>
  <c r="RQ13" i="15200" s="1"/>
  <c r="QZ13" i="15200" a="1"/>
  <c r="QZ13" i="15200" s="1"/>
  <c r="QJ13" i="15200" a="1"/>
  <c r="QJ13" i="15200" s="1"/>
  <c r="PS13" i="15200" a="1"/>
  <c r="PS13" i="15200" s="1"/>
  <c r="PC13" i="15200" a="1"/>
  <c r="PC13" i="15200" s="1"/>
  <c r="ON13" i="15200" a="1"/>
  <c r="ON13" i="15200" s="1"/>
  <c r="NV13" i="15200" a="1"/>
  <c r="NV13" i="15200" s="1"/>
  <c r="MP13" i="15200" a="1"/>
  <c r="MP13" i="15200" s="1"/>
  <c r="LJ13" i="15200" a="1"/>
  <c r="LJ13" i="15200" s="1"/>
  <c r="KR13" i="15200" a="1"/>
  <c r="KR13" i="15200" s="1"/>
  <c r="JK13" i="15200" a="1"/>
  <c r="JK13" i="15200" s="1"/>
  <c r="QN12" i="15200" a="1"/>
  <c r="QN12" i="15200" s="1"/>
  <c r="PZ12" i="15200" a="1"/>
  <c r="PZ12" i="15200" s="1"/>
  <c r="PN12" i="15200" a="1"/>
  <c r="PN12" i="15200" s="1"/>
  <c r="ON12" i="15200" a="1"/>
  <c r="ON12" i="15200" s="1"/>
  <c r="OB12" i="15200" a="1"/>
  <c r="OB12" i="15200" s="1"/>
  <c r="NN12" i="15200" a="1"/>
  <c r="NN12" i="15200" s="1"/>
  <c r="NA12" i="15200" a="1"/>
  <c r="NA12" i="15200" s="1"/>
  <c r="MO12" i="15200" a="1"/>
  <c r="MO12" i="15200" s="1"/>
  <c r="MA12" i="15200" a="1"/>
  <c r="MA12" i="15200" s="1"/>
  <c r="LO12" i="15200" a="1"/>
  <c r="LO12" i="15200" s="1"/>
  <c r="JP12" i="15200" a="1"/>
  <c r="JP12" i="15200" s="1"/>
  <c r="JB12" i="15200" a="1"/>
  <c r="JB12" i="15200" s="1"/>
  <c r="RT11" i="15200" a="1"/>
  <c r="RT11" i="15200" s="1"/>
  <c r="QN11" i="15200" a="1"/>
  <c r="QN11" i="15200" s="1"/>
  <c r="PX11" i="15200" a="1"/>
  <c r="PX11" i="15200" s="1"/>
  <c r="OR11" i="15200" a="1"/>
  <c r="OR11" i="15200" s="1"/>
  <c r="NZ11" i="15200" a="1"/>
  <c r="NZ11" i="15200" s="1"/>
  <c r="NH11" i="15200" a="1"/>
  <c r="NH11" i="15200" s="1"/>
  <c r="MP11" i="15200" a="1"/>
  <c r="MP11" i="15200" s="1"/>
  <c r="LX11" i="15200" a="1"/>
  <c r="LX11" i="15200" s="1"/>
  <c r="LF11" i="15200" a="1"/>
  <c r="LF11" i="15200" s="1"/>
  <c r="KN11" i="15200" a="1"/>
  <c r="KN11" i="15200" s="1"/>
  <c r="JV11" i="15200" a="1"/>
  <c r="JV11" i="15200" s="1"/>
  <c r="JD11" i="15200" a="1"/>
  <c r="JD11" i="15200" s="1"/>
  <c r="RL10" i="15200" a="1"/>
  <c r="RL10" i="15200" s="1"/>
  <c r="QX10" i="15200" a="1"/>
  <c r="QX10" i="15200" s="1"/>
  <c r="QJ10" i="15200" a="1"/>
  <c r="QJ10" i="15200" s="1"/>
  <c r="PV10" i="15200" a="1"/>
  <c r="PV10" i="15200" s="1"/>
  <c r="PI10" i="15200" a="1"/>
  <c r="PI10" i="15200" s="1"/>
  <c r="OG10" i="15200" a="1"/>
  <c r="OG10" i="15200" s="1"/>
  <c r="NS10" i="15200" a="1"/>
  <c r="NS10" i="15200" s="1"/>
  <c r="SF13" i="15200" a="1"/>
  <c r="SF13" i="15200" s="1"/>
  <c r="RP13" i="15200" a="1"/>
  <c r="RP13" i="15200" s="1"/>
  <c r="RP16" i="15200" s="1"/>
  <c r="RP188" i="15200" s="1"/>
  <c r="QY13" i="15200" a="1"/>
  <c r="QY13" i="15200" s="1"/>
  <c r="QI13" i="15200" a="1"/>
  <c r="QI13" i="15200" s="1"/>
  <c r="PR13" i="15200" a="1"/>
  <c r="PR13" i="15200" s="1"/>
  <c r="OM13" i="15200" a="1"/>
  <c r="OM13" i="15200" s="1"/>
  <c r="NF13" i="15200" a="1"/>
  <c r="NF13" i="15200" s="1"/>
  <c r="LY13" i="15200" a="1"/>
  <c r="LY13" i="15200" s="1"/>
  <c r="LI13" i="15200" a="1"/>
  <c r="LI13" i="15200" s="1"/>
  <c r="KQ13" i="15200" a="1"/>
  <c r="KQ13" i="15200" s="1"/>
  <c r="KA13" i="15200" a="1"/>
  <c r="KA13" i="15200" s="1"/>
  <c r="JJ13" i="15200" a="1"/>
  <c r="JJ13" i="15200" s="1"/>
  <c r="RZ12" i="15200" a="1"/>
  <c r="RZ12" i="15200" s="1"/>
  <c r="RL12" i="15200" a="1"/>
  <c r="RL12" i="15200" s="1"/>
  <c r="QZ12" i="15200" a="1"/>
  <c r="QZ12" i="15200" s="1"/>
  <c r="QM12" i="15200" a="1"/>
  <c r="QM12" i="15200" s="1"/>
  <c r="OZ12" i="15200" a="1"/>
  <c r="OZ12" i="15200" s="1"/>
  <c r="OM12" i="15200" a="1"/>
  <c r="OM12" i="15200" s="1"/>
  <c r="OA12" i="15200" a="1"/>
  <c r="OA12" i="15200" s="1"/>
  <c r="NM12" i="15200" a="1"/>
  <c r="NM12" i="15200" s="1"/>
  <c r="MN12" i="15200" a="1"/>
  <c r="MN12" i="15200" s="1"/>
  <c r="LB12" i="15200" a="1"/>
  <c r="LB12" i="15200" s="1"/>
  <c r="KN12" i="15200" a="1"/>
  <c r="KN12" i="15200" s="1"/>
  <c r="KB12" i="15200" a="1"/>
  <c r="KB12" i="15200" s="1"/>
  <c r="JO12" i="15200" a="1"/>
  <c r="JO12" i="15200" s="1"/>
  <c r="RS11" i="15200" a="1"/>
  <c r="RS11" i="15200" s="1"/>
  <c r="RD11" i="15200" a="1"/>
  <c r="RD11" i="15200" s="1"/>
  <c r="QM11" i="15200" a="1"/>
  <c r="QM11" i="15200" s="1"/>
  <c r="PW11" i="15200" a="1"/>
  <c r="PW11" i="15200" s="1"/>
  <c r="PH11" i="15200" a="1"/>
  <c r="PH11" i="15200" s="1"/>
  <c r="OQ11" i="15200" a="1"/>
  <c r="OQ11" i="15200" s="1"/>
  <c r="NY11" i="15200" a="1"/>
  <c r="NY11" i="15200" s="1"/>
  <c r="NG11" i="15200" a="1"/>
  <c r="NG11" i="15200" s="1"/>
  <c r="MO11" i="15200" a="1"/>
  <c r="MO11" i="15200" s="1"/>
  <c r="LW11" i="15200" a="1"/>
  <c r="LW11" i="15200" s="1"/>
  <c r="LE11" i="15200" a="1"/>
  <c r="LE11" i="15200" s="1"/>
  <c r="KM11" i="15200" a="1"/>
  <c r="KM11" i="15200" s="1"/>
  <c r="JU11" i="15200" a="1"/>
  <c r="JU11" i="15200" s="1"/>
  <c r="JC11" i="15200" a="1"/>
  <c r="JC11" i="15200" s="1"/>
  <c r="RY10" i="15200" a="1"/>
  <c r="RY10" i="15200" s="1"/>
  <c r="QW10" i="15200" a="1"/>
  <c r="QW10" i="15200" s="1"/>
  <c r="PH10" i="15200" a="1"/>
  <c r="PH10" i="15200" s="1"/>
  <c r="OT10" i="15200" a="1"/>
  <c r="OT10" i="15200" s="1"/>
  <c r="OF10" i="15200" a="1"/>
  <c r="OF10" i="15200" s="1"/>
  <c r="QW13" i="15200" a="1"/>
  <c r="QW13" i="15200" s="1"/>
  <c r="QF13" i="15200" a="1"/>
  <c r="QF13" i="15200" s="1"/>
  <c r="PP13" i="15200" a="1"/>
  <c r="PP13" i="15200" s="1"/>
  <c r="OZ13" i="15200" a="1"/>
  <c r="OZ13" i="15200" s="1"/>
  <c r="OJ13" i="15200" a="1"/>
  <c r="OJ13" i="15200" s="1"/>
  <c r="NC13" i="15200" a="1"/>
  <c r="NC13" i="15200" s="1"/>
  <c r="MM13" i="15200" a="1"/>
  <c r="MM13" i="15200" s="1"/>
  <c r="LV13" i="15200" a="1"/>
  <c r="LV13" i="15200" s="1"/>
  <c r="LF13" i="15200" a="1"/>
  <c r="LF13" i="15200" s="1"/>
  <c r="KO13" i="15200" a="1"/>
  <c r="KO13" i="15200" s="1"/>
  <c r="JY13" i="15200" a="1"/>
  <c r="JY13" i="15200" s="1"/>
  <c r="JH13" i="15200" a="1"/>
  <c r="JH13" i="15200" s="1"/>
  <c r="RX12" i="15200" a="1"/>
  <c r="RX12" i="15200" s="1"/>
  <c r="RJ12" i="15200" a="1"/>
  <c r="RJ12" i="15200" s="1"/>
  <c r="QX12" i="15200" a="1"/>
  <c r="QX12" i="15200" s="1"/>
  <c r="PX12" i="15200" a="1"/>
  <c r="PX12" i="15200" s="1"/>
  <c r="PL12" i="15200" a="1"/>
  <c r="PL12" i="15200" s="1"/>
  <c r="OX12" i="15200" a="1"/>
  <c r="OX12" i="15200" s="1"/>
  <c r="OK12" i="15200" a="1"/>
  <c r="OK12" i="15200" s="1"/>
  <c r="NY12" i="15200" a="1"/>
  <c r="NY12" i="15200" s="1"/>
  <c r="NK12" i="15200" a="1"/>
  <c r="NK12" i="15200" s="1"/>
  <c r="MY12" i="15200" a="1"/>
  <c r="MY12" i="15200" s="1"/>
  <c r="KZ12" i="15200" a="1"/>
  <c r="KZ12" i="15200" s="1"/>
  <c r="KL12" i="15200" a="1"/>
  <c r="KL12" i="15200" s="1"/>
  <c r="JZ12" i="15200" a="1"/>
  <c r="JZ12" i="15200" s="1"/>
  <c r="SF11" i="15200" a="1"/>
  <c r="SF11" i="15200" s="1"/>
  <c r="RA11" i="15200" a="1"/>
  <c r="RA11" i="15200" s="1"/>
  <c r="QK11" i="15200" a="1"/>
  <c r="QK11" i="15200" s="1"/>
  <c r="PU11" i="15200" a="1"/>
  <c r="PU11" i="15200" s="1"/>
  <c r="PE11" i="15200" a="1"/>
  <c r="PE11" i="15200" s="1"/>
  <c r="ON11" i="15200" a="1"/>
  <c r="ON11" i="15200" s="1"/>
  <c r="NV11" i="15200" a="1"/>
  <c r="NV11" i="15200" s="1"/>
  <c r="ND11" i="15200" a="1"/>
  <c r="ND11" i="15200" s="1"/>
  <c r="ML11" i="15200" a="1"/>
  <c r="ML11" i="15200" s="1"/>
  <c r="LT11" i="15200" a="1"/>
  <c r="LT11" i="15200" s="1"/>
  <c r="LB11" i="15200" a="1"/>
  <c r="LB11" i="15200" s="1"/>
  <c r="KJ11" i="15200" a="1"/>
  <c r="KJ11" i="15200" s="1"/>
  <c r="JR11" i="15200" a="1"/>
  <c r="JR11" i="15200" s="1"/>
  <c r="RW10" i="15200" a="1"/>
  <c r="RW10" i="15200" s="1"/>
  <c r="RI10" i="15200" a="1"/>
  <c r="RI10" i="15200" s="1"/>
  <c r="OR10" i="15200" a="1"/>
  <c r="OR10" i="15200" s="1"/>
  <c r="OD10" i="15200" a="1"/>
  <c r="OD10" i="15200" s="1"/>
  <c r="NP10" i="15200" a="1"/>
  <c r="NP10" i="15200" s="1"/>
  <c r="NB10" i="15200" a="1"/>
  <c r="NB10" i="15200" s="1"/>
  <c r="MO10" i="15200" a="1"/>
  <c r="MO10" i="15200" s="1"/>
  <c r="RY13" i="15200" a="1"/>
  <c r="RY13" i="15200" s="1"/>
  <c r="QR13" i="15200" a="1"/>
  <c r="QR13" i="15200" s="1"/>
  <c r="PM13" i="15200" a="1"/>
  <c r="PM13" i="15200" s="1"/>
  <c r="OV13" i="15200" a="1"/>
  <c r="OV13" i="15200" s="1"/>
  <c r="OF13" i="15200" a="1"/>
  <c r="OF13" i="15200" s="1"/>
  <c r="NP13" i="15200" a="1"/>
  <c r="NP13" i="15200" s="1"/>
  <c r="MX13" i="15200" a="1"/>
  <c r="MX13" i="15200" s="1"/>
  <c r="MI13" i="15200" a="1"/>
  <c r="MI13" i="15200" s="1"/>
  <c r="LR13" i="15200" a="1"/>
  <c r="LR13" i="15200" s="1"/>
  <c r="KL13" i="15200" a="1"/>
  <c r="KL13" i="15200" s="1"/>
  <c r="JT13" i="15200" a="1"/>
  <c r="JT13" i="15200" s="1"/>
  <c r="JD13" i="15200" a="1"/>
  <c r="JD13" i="15200" s="1"/>
  <c r="SG12" i="15200" a="1"/>
  <c r="SG12" i="15200" s="1"/>
  <c r="RT12" i="15200" a="1"/>
  <c r="RT12" i="15200" s="1"/>
  <c r="RG12" i="15200" a="1"/>
  <c r="RG12" i="15200" s="1"/>
  <c r="QU12" i="15200" a="1"/>
  <c r="QU12" i="15200" s="1"/>
  <c r="QG12" i="15200" a="1"/>
  <c r="QG12" i="15200" s="1"/>
  <c r="PH12" i="15200" a="1"/>
  <c r="PH12" i="15200" s="1"/>
  <c r="NV12" i="15200" a="1"/>
  <c r="NV12" i="15200" s="1"/>
  <c r="NH12" i="15200" a="1"/>
  <c r="NH12" i="15200" s="1"/>
  <c r="MV12" i="15200" a="1"/>
  <c r="MV12" i="15200" s="1"/>
  <c r="MI12" i="15200" a="1"/>
  <c r="MI12" i="15200" s="1"/>
  <c r="KV12" i="15200" a="1"/>
  <c r="KV12" i="15200" s="1"/>
  <c r="KI12" i="15200" a="1"/>
  <c r="KI12" i="15200" s="1"/>
  <c r="JW12" i="15200" a="1"/>
  <c r="JW12" i="15200" s="1"/>
  <c r="JI12" i="15200" a="1"/>
  <c r="JI12" i="15200" s="1"/>
  <c r="SC11" i="15200" a="1"/>
  <c r="SC11" i="15200" s="1"/>
  <c r="RL11" i="15200" a="1"/>
  <c r="RL11" i="15200" s="1"/>
  <c r="QW11" i="15200" a="1"/>
  <c r="QW11" i="15200" s="1"/>
  <c r="QG11" i="15200" a="1"/>
  <c r="QG11" i="15200" s="1"/>
  <c r="PQ11" i="15200" a="1"/>
  <c r="PQ11" i="15200" s="1"/>
  <c r="PA11" i="15200" a="1"/>
  <c r="PA11" i="15200" s="1"/>
  <c r="OI11" i="15200" a="1"/>
  <c r="OI11" i="15200" s="1"/>
  <c r="NQ11" i="15200" a="1"/>
  <c r="NQ11" i="15200" s="1"/>
  <c r="MY11" i="15200" a="1"/>
  <c r="MY11" i="15200" s="1"/>
  <c r="MG11" i="15200" a="1"/>
  <c r="MG11" i="15200" s="1"/>
  <c r="LO11" i="15200" a="1"/>
  <c r="LO11" i="15200" s="1"/>
  <c r="KW11" i="15200" a="1"/>
  <c r="KW11" i="15200" s="1"/>
  <c r="KE11" i="15200" a="1"/>
  <c r="KE11" i="15200" s="1"/>
  <c r="JM11" i="15200" a="1"/>
  <c r="JM11" i="15200" s="1"/>
  <c r="SG10" i="15200" a="1"/>
  <c r="SG10" i="15200" s="1"/>
  <c r="QR10" i="15200" a="1"/>
  <c r="QR10" i="15200" s="1"/>
  <c r="QD10" i="15200" a="1"/>
  <c r="QD10" i="15200" s="1"/>
  <c r="PP10" i="15200" a="1"/>
  <c r="PP10" i="15200" s="1"/>
  <c r="RX13" i="15200" a="1"/>
  <c r="RX13" i="15200" s="1"/>
  <c r="RI13" i="15200" a="1"/>
  <c r="RI13" i="15200" s="1"/>
  <c r="QQ13" i="15200" a="1"/>
  <c r="QQ13" i="15200" s="1"/>
  <c r="QB13" i="15200" a="1"/>
  <c r="QB13" i="15200" s="1"/>
  <c r="PL13" i="15200" a="1"/>
  <c r="PL13" i="15200" s="1"/>
  <c r="OU13" i="15200" a="1"/>
  <c r="OU13" i="15200" s="1"/>
  <c r="OE13" i="15200" a="1"/>
  <c r="OE13" i="15200" s="1"/>
  <c r="NO13" i="15200" a="1"/>
  <c r="NO13" i="15200" s="1"/>
  <c r="NO16" i="15200" s="1"/>
  <c r="NO188" i="15200" s="1"/>
  <c r="MW13" i="15200" a="1"/>
  <c r="MW13" i="15200" s="1"/>
  <c r="LQ13" i="15200" a="1"/>
  <c r="LQ13" i="15200" s="1"/>
  <c r="LA13" i="15200" a="1"/>
  <c r="LA13" i="15200" s="1"/>
  <c r="KK13" i="15200" a="1"/>
  <c r="KK13" i="15200" s="1"/>
  <c r="JS13" i="15200" a="1"/>
  <c r="JS13" i="15200" s="1"/>
  <c r="JC13" i="15200" a="1"/>
  <c r="JC13" i="15200" s="1"/>
  <c r="RS12" i="15200" a="1"/>
  <c r="RS12" i="15200" s="1"/>
  <c r="PT12" i="15200" a="1"/>
  <c r="PT12" i="15200" s="1"/>
  <c r="OT12" i="15200" a="1"/>
  <c r="OT12" i="15200" s="1"/>
  <c r="OH12" i="15200" a="1"/>
  <c r="OH12" i="15200" s="1"/>
  <c r="NU12" i="15200" a="1"/>
  <c r="NU12" i="15200" s="1"/>
  <c r="NG12" i="15200" a="1"/>
  <c r="NG12" i="15200" s="1"/>
  <c r="MU12" i="15200" a="1"/>
  <c r="MU12" i="15200" s="1"/>
  <c r="MH12" i="15200" a="1"/>
  <c r="MH12" i="15200" s="1"/>
  <c r="MH15" i="15200" s="1"/>
  <c r="LU12" i="15200" a="1"/>
  <c r="LU12" i="15200" s="1"/>
  <c r="LI12" i="15200" a="1"/>
  <c r="LI12" i="15200" s="1"/>
  <c r="KU12" i="15200" a="1"/>
  <c r="KU12" i="15200" s="1"/>
  <c r="QV11" i="15200" a="1"/>
  <c r="QV11" i="15200" s="1"/>
  <c r="PP11" i="15200" a="1"/>
  <c r="PP11" i="15200" s="1"/>
  <c r="OZ11" i="15200" a="1"/>
  <c r="OZ11" i="15200" s="1"/>
  <c r="OH11" i="15200" a="1"/>
  <c r="OH11" i="15200" s="1"/>
  <c r="NP11" i="15200" a="1"/>
  <c r="NP11" i="15200" s="1"/>
  <c r="MX11" i="15200" a="1"/>
  <c r="MX11" i="15200" s="1"/>
  <c r="MF11" i="15200" a="1"/>
  <c r="MF11" i="15200" s="1"/>
  <c r="LN11" i="15200" a="1"/>
  <c r="LN11" i="15200" s="1"/>
  <c r="KV11" i="15200" a="1"/>
  <c r="KV11" i="15200" s="1"/>
  <c r="KD11" i="15200" a="1"/>
  <c r="KD11" i="15200" s="1"/>
  <c r="JL11" i="15200" a="1"/>
  <c r="JL11" i="15200" s="1"/>
  <c r="RS10" i="15200" a="1"/>
  <c r="RS10" i="15200" s="1"/>
  <c r="RE10" i="15200" a="1"/>
  <c r="RE10" i="15200" s="1"/>
  <c r="QQ10" i="15200" a="1"/>
  <c r="QQ10" i="15200" s="1"/>
  <c r="RH13" i="15200" a="1"/>
  <c r="RH13" i="15200" s="1"/>
  <c r="QP13" i="15200" a="1"/>
  <c r="QP13" i="15200" s="1"/>
  <c r="QA13" i="15200" a="1"/>
  <c r="QA13" i="15200" s="1"/>
  <c r="PK13" i="15200" a="1"/>
  <c r="PK13" i="15200" s="1"/>
  <c r="OT13" i="15200" a="1"/>
  <c r="OT13" i="15200" s="1"/>
  <c r="OD13" i="15200" a="1"/>
  <c r="OD13" i="15200" s="1"/>
  <c r="NN13" i="15200" a="1"/>
  <c r="NN13" i="15200" s="1"/>
  <c r="MV13" i="15200" a="1"/>
  <c r="MV13" i="15200" s="1"/>
  <c r="MH13" i="15200" a="1"/>
  <c r="MH13" i="15200" s="1"/>
  <c r="KZ13" i="15200" a="1"/>
  <c r="KZ13" i="15200" s="1"/>
  <c r="KJ13" i="15200" a="1"/>
  <c r="KJ13" i="15200" s="1"/>
  <c r="JR13" i="15200" a="1"/>
  <c r="JR13" i="15200" s="1"/>
  <c r="JB13" i="15200" a="1"/>
  <c r="JB13" i="15200" s="1"/>
  <c r="SF12" i="15200" a="1"/>
  <c r="SF12" i="15200" s="1"/>
  <c r="RF12" i="15200" a="1"/>
  <c r="RF12" i="15200" s="1"/>
  <c r="QT12" i="15200" a="1"/>
  <c r="QT12" i="15200" s="1"/>
  <c r="QF12" i="15200" a="1"/>
  <c r="QF12" i="15200" s="1"/>
  <c r="PG12" i="15200" a="1"/>
  <c r="PG12" i="15200" s="1"/>
  <c r="OS12" i="15200" a="1"/>
  <c r="OS12" i="15200" s="1"/>
  <c r="OG12" i="15200" a="1"/>
  <c r="OG12" i="15200" s="1"/>
  <c r="MG12" i="15200" a="1"/>
  <c r="MG12" i="15200" s="1"/>
  <c r="KH12" i="15200" a="1"/>
  <c r="KH12" i="15200" s="1"/>
  <c r="JV12" i="15200" a="1"/>
  <c r="JV12" i="15200" s="1"/>
  <c r="JH12" i="15200" a="1"/>
  <c r="JH12" i="15200" s="1"/>
  <c r="SB11" i="15200" a="1"/>
  <c r="SB11" i="15200" s="1"/>
  <c r="RK11" i="15200" a="1"/>
  <c r="RK11" i="15200" s="1"/>
  <c r="QU11" i="15200" a="1"/>
  <c r="QU11" i="15200" s="1"/>
  <c r="QF11" i="15200" a="1"/>
  <c r="QF11" i="15200" s="1"/>
  <c r="PO11" i="15200" a="1"/>
  <c r="PO11" i="15200" s="1"/>
  <c r="OY11" i="15200" a="1"/>
  <c r="OY11" i="15200" s="1"/>
  <c r="OG11" i="15200" a="1"/>
  <c r="OG11" i="15200" s="1"/>
  <c r="NO11" i="15200" a="1"/>
  <c r="NO11" i="15200" s="1"/>
  <c r="MW11" i="15200" a="1"/>
  <c r="MW11" i="15200" s="1"/>
  <c r="ME11" i="15200" a="1"/>
  <c r="ME11" i="15200" s="1"/>
  <c r="LM11" i="15200" a="1"/>
  <c r="LM11" i="15200" s="1"/>
  <c r="KU11" i="15200" a="1"/>
  <c r="KU11" i="15200" s="1"/>
  <c r="KC11" i="15200" a="1"/>
  <c r="KC11" i="15200" s="1"/>
  <c r="JK11" i="15200" a="1"/>
  <c r="JK11" i="15200" s="1"/>
  <c r="SF10" i="15200" a="1"/>
  <c r="SF10" i="15200" s="1"/>
  <c r="RR10" i="15200" a="1"/>
  <c r="RR10" i="15200" s="1"/>
  <c r="RD10" i="15200" a="1"/>
  <c r="RD10" i="15200" s="1"/>
  <c r="QP10" i="15200" a="1"/>
  <c r="QP10" i="15200" s="1"/>
  <c r="QC10" i="15200" a="1"/>
  <c r="QC10" i="15200" s="1"/>
  <c r="PO10" i="15200" a="1"/>
  <c r="PO10" i="15200" s="1"/>
  <c r="PA10" i="15200" a="1"/>
  <c r="PA10" i="15200" s="1"/>
  <c r="OM10" i="15200" a="1"/>
  <c r="OM10" i="15200" s="1"/>
  <c r="NK10" i="15200" a="1"/>
  <c r="NK10" i="15200" s="1"/>
  <c r="RW13" i="15200" a="1"/>
  <c r="RW13" i="15200" s="1"/>
  <c r="RG13" i="15200" a="1"/>
  <c r="RG13" i="15200" s="1"/>
  <c r="PJ13" i="15200" a="1"/>
  <c r="PJ13" i="15200" s="1"/>
  <c r="NM13" i="15200" a="1"/>
  <c r="NM13" i="15200" s="1"/>
  <c r="MG13" i="15200" a="1"/>
  <c r="MG13" i="15200" s="1"/>
  <c r="LP13" i="15200" a="1"/>
  <c r="LP13" i="15200" s="1"/>
  <c r="KI13" i="15200" a="1"/>
  <c r="KI13" i="15200" s="1"/>
  <c r="JQ13" i="15200" a="1"/>
  <c r="JQ13" i="15200" s="1"/>
  <c r="SE12" i="15200" a="1"/>
  <c r="SE12" i="15200" s="1"/>
  <c r="RR12" i="15200" a="1"/>
  <c r="RR12" i="15200" s="1"/>
  <c r="RE12" i="15200" a="1"/>
  <c r="RE12" i="15200" s="1"/>
  <c r="QS12" i="15200" a="1"/>
  <c r="QS12" i="15200" s="1"/>
  <c r="QE12" i="15200" a="1"/>
  <c r="QE12" i="15200" s="1"/>
  <c r="PS12" i="15200" a="1"/>
  <c r="PS12" i="15200" s="1"/>
  <c r="NT12" i="15200" a="1"/>
  <c r="NT12" i="15200" s="1"/>
  <c r="NF12" i="15200" a="1"/>
  <c r="NF12" i="15200" s="1"/>
  <c r="MT12" i="15200" a="1"/>
  <c r="MT12" i="15200" s="1"/>
  <c r="MT15" i="15200" s="1"/>
  <c r="LT12" i="15200" a="1"/>
  <c r="LT12" i="15200" s="1"/>
  <c r="LH12" i="15200" a="1"/>
  <c r="LH12" i="15200" s="1"/>
  <c r="KT12" i="15200" a="1"/>
  <c r="KT12" i="15200" s="1"/>
  <c r="KG12" i="15200" a="1"/>
  <c r="KG12" i="15200" s="1"/>
  <c r="JU12" i="15200" a="1"/>
  <c r="JU12" i="15200" s="1"/>
  <c r="JG12" i="15200" a="1"/>
  <c r="JG12" i="15200" s="1"/>
  <c r="SA11" i="15200" a="1"/>
  <c r="SA11" i="15200" s="1"/>
  <c r="QE11" i="15200" a="1"/>
  <c r="QE11" i="15200" s="1"/>
  <c r="OX11" i="15200" a="1"/>
  <c r="OX11" i="15200" s="1"/>
  <c r="OF11" i="15200" a="1"/>
  <c r="OF11" i="15200" s="1"/>
  <c r="NN11" i="15200" a="1"/>
  <c r="NN11" i="15200" s="1"/>
  <c r="MV11" i="15200" a="1"/>
  <c r="MV11" i="15200" s="1"/>
  <c r="MD11" i="15200" a="1"/>
  <c r="MD11" i="15200" s="1"/>
  <c r="LL11" i="15200" a="1"/>
  <c r="LL11" i="15200" s="1"/>
  <c r="KT11" i="15200" a="1"/>
  <c r="KT11" i="15200" s="1"/>
  <c r="KB11" i="15200" a="1"/>
  <c r="KB11" i="15200" s="1"/>
  <c r="JJ11" i="15200" a="1"/>
  <c r="JJ11" i="15200" s="1"/>
  <c r="QB10" i="15200" a="1"/>
  <c r="QB10" i="15200" s="1"/>
  <c r="PN10" i="15200" a="1"/>
  <c r="PN10" i="15200" s="1"/>
  <c r="OZ10" i="15200" a="1"/>
  <c r="OZ10" i="15200" s="1"/>
  <c r="OL10" i="15200" a="1"/>
  <c r="OL10" i="15200" s="1"/>
  <c r="NY10" i="15200" a="1"/>
  <c r="NY10" i="15200" s="1"/>
  <c r="MW10" i="15200" a="1"/>
  <c r="MW10" i="15200" s="1"/>
  <c r="MI10" i="15200" a="1"/>
  <c r="MI10" i="15200" s="1"/>
  <c r="RF13" i="15200" a="1"/>
  <c r="RF13" i="15200" s="1"/>
  <c r="QO13" i="15200" a="1"/>
  <c r="QO13" i="15200" s="1"/>
  <c r="PZ13" i="15200" a="1"/>
  <c r="PZ13" i="15200" s="1"/>
  <c r="PI13" i="15200" a="1"/>
  <c r="PI13" i="15200" s="1"/>
  <c r="OS13" i="15200" a="1"/>
  <c r="OS13" i="15200" s="1"/>
  <c r="OC13" i="15200" a="1"/>
  <c r="OC13" i="15200" s="1"/>
  <c r="NL13" i="15200" a="1"/>
  <c r="NL13" i="15200" s="1"/>
  <c r="MU13" i="15200" a="1"/>
  <c r="MU13" i="15200" s="1"/>
  <c r="MF13" i="15200" a="1"/>
  <c r="MF13" i="15200" s="1"/>
  <c r="LO13" i="15200" a="1"/>
  <c r="LO13" i="15200" s="1"/>
  <c r="KY13" i="15200" a="1"/>
  <c r="KY13" i="15200" s="1"/>
  <c r="KH13" i="15200" a="1"/>
  <c r="KH13" i="15200" s="1"/>
  <c r="JA13" i="15200" a="1"/>
  <c r="JA13" i="15200" s="1"/>
  <c r="RQ12" i="15200" a="1"/>
  <c r="RQ12" i="15200" s="1"/>
  <c r="QR12" i="15200" a="1"/>
  <c r="QR12" i="15200" s="1"/>
  <c r="PF12" i="15200" a="1"/>
  <c r="PF12" i="15200" s="1"/>
  <c r="OR12" i="15200" a="1"/>
  <c r="OR12" i="15200" s="1"/>
  <c r="OF12" i="15200" a="1"/>
  <c r="OF12" i="15200" s="1"/>
  <c r="NS12" i="15200" a="1"/>
  <c r="NS12" i="15200" s="1"/>
  <c r="MF12" i="15200" a="1"/>
  <c r="MF12" i="15200" s="1"/>
  <c r="LS12" i="15200" a="1"/>
  <c r="LS12" i="15200" s="1"/>
  <c r="LG12" i="15200" a="1"/>
  <c r="LG12" i="15200" s="1"/>
  <c r="KS12" i="15200" a="1"/>
  <c r="KS12" i="15200" s="1"/>
  <c r="JT12" i="15200" a="1"/>
  <c r="JT12" i="15200" s="1"/>
  <c r="RZ11" i="15200" a="1"/>
  <c r="RZ11" i="15200" s="1"/>
  <c r="RJ11" i="15200" a="1"/>
  <c r="RJ11" i="15200" s="1"/>
  <c r="QT11" i="15200" a="1"/>
  <c r="QT11" i="15200" s="1"/>
  <c r="QD11" i="15200" a="1"/>
  <c r="QD11" i="15200" s="1"/>
  <c r="PN11" i="15200" a="1"/>
  <c r="PN11" i="15200" s="1"/>
  <c r="SE10" i="15200" a="1"/>
  <c r="SE10" i="15200" s="1"/>
  <c r="RQ10" i="15200" a="1"/>
  <c r="RQ10" i="15200" s="1"/>
  <c r="RC10" i="15200" a="1"/>
  <c r="RC10" i="15200" s="1"/>
  <c r="QO10" i="15200" a="1"/>
  <c r="QO10" i="15200" s="1"/>
  <c r="PM10" i="15200" a="1"/>
  <c r="PM10" i="15200" s="1"/>
  <c r="NX10" i="15200" a="1"/>
  <c r="NX10" i="15200" s="1"/>
  <c r="NJ10" i="15200" a="1"/>
  <c r="NJ10" i="15200" s="1"/>
  <c r="MV10" i="15200" a="1"/>
  <c r="MV10" i="15200" s="1"/>
  <c r="MH10" i="15200" a="1"/>
  <c r="MH10" i="15200" s="1"/>
  <c r="LT10" i="15200" a="1"/>
  <c r="LT10" i="15200" s="1"/>
  <c r="LG10" i="15200" a="1"/>
  <c r="LG10" i="15200" s="1"/>
  <c r="RV13" i="15200" a="1"/>
  <c r="RV13" i="15200" s="1"/>
  <c r="RE13" i="15200" a="1"/>
  <c r="RE13" i="15200" s="1"/>
  <c r="QN13" i="15200" a="1"/>
  <c r="QN13" i="15200" s="1"/>
  <c r="PY13" i="15200" a="1"/>
  <c r="PY13" i="15200" s="1"/>
  <c r="PH13" i="15200" a="1"/>
  <c r="PH13" i="15200" s="1"/>
  <c r="OR13" i="15200" a="1"/>
  <c r="OR13" i="15200" s="1"/>
  <c r="OB13" i="15200" a="1"/>
  <c r="OB13" i="15200" s="1"/>
  <c r="NK13" i="15200" a="1"/>
  <c r="NK13" i="15200" s="1"/>
  <c r="MT13" i="15200" a="1"/>
  <c r="MT13" i="15200" s="1"/>
  <c r="ME13" i="15200" a="1"/>
  <c r="ME13" i="15200" s="1"/>
  <c r="LN13" i="15200" a="1"/>
  <c r="LN13" i="15200" s="1"/>
  <c r="KX13" i="15200" a="1"/>
  <c r="KX13" i="15200" s="1"/>
  <c r="KG13" i="15200" a="1"/>
  <c r="KG13" i="15200" s="1"/>
  <c r="JP13" i="15200" a="1"/>
  <c r="JP13" i="15200" s="1"/>
  <c r="SD12" i="15200" a="1"/>
  <c r="SD12" i="15200" s="1"/>
  <c r="RD12" i="15200" a="1"/>
  <c r="RD12" i="15200" s="1"/>
  <c r="QD12" i="15200" a="1"/>
  <c r="QD12" i="15200" s="1"/>
  <c r="PR12" i="15200" a="1"/>
  <c r="PR12" i="15200" s="1"/>
  <c r="PE12" i="15200" a="1"/>
  <c r="PE12" i="15200" s="1"/>
  <c r="OQ12" i="15200" a="1"/>
  <c r="OQ12" i="15200" s="1"/>
  <c r="OE12" i="15200" a="1"/>
  <c r="OE12" i="15200" s="1"/>
  <c r="NR12" i="15200" a="1"/>
  <c r="NR12" i="15200" s="1"/>
  <c r="NE12" i="15200" a="1"/>
  <c r="NE12" i="15200" s="1"/>
  <c r="MS12" i="15200" a="1"/>
  <c r="MS12" i="15200" s="1"/>
  <c r="ME12" i="15200" a="1"/>
  <c r="ME12" i="15200" s="1"/>
  <c r="KF12" i="15200" a="1"/>
  <c r="KF12" i="15200" s="1"/>
  <c r="JF12" i="15200" a="1"/>
  <c r="JF12" i="15200" s="1"/>
  <c r="RY11" i="15200" a="1"/>
  <c r="RY11" i="15200" s="1"/>
  <c r="RI11" i="15200" a="1"/>
  <c r="RI11" i="15200" s="1"/>
  <c r="QS11" i="15200" a="1"/>
  <c r="QS11" i="15200" s="1"/>
  <c r="QC11" i="15200" a="1"/>
  <c r="QC11" i="15200" s="1"/>
  <c r="PM11" i="15200" a="1"/>
  <c r="PM11" i="15200" s="1"/>
  <c r="OW11" i="15200" a="1"/>
  <c r="OW11" i="15200" s="1"/>
  <c r="OE11" i="15200" a="1"/>
  <c r="OE11" i="15200" s="1"/>
  <c r="NM11" i="15200" a="1"/>
  <c r="NM11" i="15200" s="1"/>
  <c r="MU11" i="15200" a="1"/>
  <c r="MU11" i="15200" s="1"/>
  <c r="MC11" i="15200" a="1"/>
  <c r="MC11" i="15200" s="1"/>
  <c r="LK11" i="15200" a="1"/>
  <c r="LK11" i="15200" s="1"/>
  <c r="KS11" i="15200" a="1"/>
  <c r="KS11" i="15200" s="1"/>
  <c r="KA11" i="15200" a="1"/>
  <c r="KA11" i="15200" s="1"/>
  <c r="JI11" i="15200" a="1"/>
  <c r="JI11" i="15200" s="1"/>
  <c r="SD10" i="15200" a="1"/>
  <c r="SD10" i="15200" s="1"/>
  <c r="RP10" i="15200" a="1"/>
  <c r="RP10" i="15200" s="1"/>
  <c r="RB10" i="15200" a="1"/>
  <c r="RB10" i="15200" s="1"/>
  <c r="QN10" i="15200" a="1"/>
  <c r="QN10" i="15200" s="1"/>
  <c r="QA10" i="15200" a="1"/>
  <c r="QA10" i="15200" s="1"/>
  <c r="OY10" i="15200" a="1"/>
  <c r="OY10" i="15200" s="1"/>
  <c r="OK10" i="15200" a="1"/>
  <c r="OK10" i="15200" s="1"/>
  <c r="NW10" i="15200" a="1"/>
  <c r="NW10" i="15200" s="1"/>
  <c r="RU13" i="15200" a="1"/>
  <c r="RU13" i="15200" s="1"/>
  <c r="RD13" i="15200" a="1"/>
  <c r="RD13" i="15200" s="1"/>
  <c r="PX13" i="15200" a="1"/>
  <c r="PX13" i="15200" s="1"/>
  <c r="PG13" i="15200" a="1"/>
  <c r="PG13" i="15200" s="1"/>
  <c r="OA13" i="15200" a="1"/>
  <c r="OA13" i="15200" s="1"/>
  <c r="NJ13" i="15200" a="1"/>
  <c r="NJ13" i="15200" s="1"/>
  <c r="MD13" i="15200" a="1"/>
  <c r="MD13" i="15200" s="1"/>
  <c r="LM13" i="15200" a="1"/>
  <c r="LM13" i="15200" s="1"/>
  <c r="KW13" i="15200" a="1"/>
  <c r="KW13" i="15200" s="1"/>
  <c r="KF13" i="15200" a="1"/>
  <c r="KF13" i="15200" s="1"/>
  <c r="JO13" i="15200" a="1"/>
  <c r="JO13" i="15200" s="1"/>
  <c r="RP12" i="15200" a="1"/>
  <c r="RP12" i="15200" s="1"/>
  <c r="QQ12" i="15200" a="1"/>
  <c r="QQ12" i="15200" s="1"/>
  <c r="QC12" i="15200" a="1"/>
  <c r="QC12" i="15200" s="1"/>
  <c r="PQ12" i="15200" a="1"/>
  <c r="PQ12" i="15200" s="1"/>
  <c r="NQ12" i="15200" a="1"/>
  <c r="NQ12" i="15200" s="1"/>
  <c r="LR12" i="15200" a="1"/>
  <c r="LR12" i="15200" s="1"/>
  <c r="LF12" i="15200" a="1"/>
  <c r="LF12" i="15200" s="1"/>
  <c r="KR12" i="15200" a="1"/>
  <c r="KR12" i="15200" s="1"/>
  <c r="JS12" i="15200" a="1"/>
  <c r="JS12" i="15200" s="1"/>
  <c r="JS15" i="15200" s="1"/>
  <c r="JE12" i="15200" a="1"/>
  <c r="JE12" i="15200" s="1"/>
  <c r="RX11" i="15200" a="1"/>
  <c r="RX11" i="15200" s="1"/>
  <c r="RH11" i="15200" a="1"/>
  <c r="RH11" i="15200" s="1"/>
  <c r="QB11" i="15200" a="1"/>
  <c r="QB11" i="15200" s="1"/>
  <c r="PL11" i="15200" a="1"/>
  <c r="PL11" i="15200" s="1"/>
  <c r="OV11" i="15200" a="1"/>
  <c r="OV11" i="15200" s="1"/>
  <c r="OD11" i="15200" a="1"/>
  <c r="OD11" i="15200" s="1"/>
  <c r="NL11" i="15200" a="1"/>
  <c r="NL11" i="15200" s="1"/>
  <c r="MT11" i="15200" a="1"/>
  <c r="MT11" i="15200" s="1"/>
  <c r="MB11" i="15200" a="1"/>
  <c r="MB11" i="15200" s="1"/>
  <c r="LJ11" i="15200" a="1"/>
  <c r="LJ11" i="15200" s="1"/>
  <c r="KR11" i="15200" a="1"/>
  <c r="KR11" i="15200" s="1"/>
  <c r="JZ11" i="15200" a="1"/>
  <c r="JZ11" i="15200" s="1"/>
  <c r="JH11" i="15200" a="1"/>
  <c r="JH11" i="15200" s="1"/>
  <c r="RO10" i="15200" a="1"/>
  <c r="RO10" i="15200" s="1"/>
  <c r="PZ10" i="15200" a="1"/>
  <c r="PZ10" i="15200" s="1"/>
  <c r="PL10" i="15200" a="1"/>
  <c r="PL10" i="15200" s="1"/>
  <c r="OX10" i="15200" a="1"/>
  <c r="OX10" i="15200" s="1"/>
  <c r="OJ10" i="15200" a="1"/>
  <c r="OJ10" i="15200" s="1"/>
  <c r="NV10" i="15200" a="1"/>
  <c r="NV10" i="15200" s="1"/>
  <c r="NI10" i="15200" a="1"/>
  <c r="NI10" i="15200" s="1"/>
  <c r="MU10" i="15200" a="1"/>
  <c r="MU10" i="15200" s="1"/>
  <c r="MG10" i="15200" a="1"/>
  <c r="MG10" i="15200" s="1"/>
  <c r="RT13" i="15200" a="1"/>
  <c r="RT13" i="15200" s="1"/>
  <c r="RC13" i="15200" a="1"/>
  <c r="RC13" i="15200" s="1"/>
  <c r="QM13" i="15200" a="1"/>
  <c r="QM13" i="15200" s="1"/>
  <c r="PW13" i="15200" a="1"/>
  <c r="PW13" i="15200" s="1"/>
  <c r="PF13" i="15200" a="1"/>
  <c r="PF13" i="15200" s="1"/>
  <c r="OQ13" i="15200" a="1"/>
  <c r="OQ13" i="15200" s="1"/>
  <c r="NZ13" i="15200" a="1"/>
  <c r="NZ13" i="15200" s="1"/>
  <c r="NI13" i="15200" a="1"/>
  <c r="NI13" i="15200" s="1"/>
  <c r="MS13" i="15200" a="1"/>
  <c r="MS13" i="15200" s="1"/>
  <c r="MC13" i="15200" a="1"/>
  <c r="MC13" i="15200" s="1"/>
  <c r="KV13" i="15200" a="1"/>
  <c r="KV13" i="15200" s="1"/>
  <c r="KE13" i="15200" a="1"/>
  <c r="KE13" i="15200" s="1"/>
  <c r="SC12" i="15200" a="1"/>
  <c r="SC12" i="15200" s="1"/>
  <c r="RO12" i="15200" a="1"/>
  <c r="RO12" i="15200" s="1"/>
  <c r="RC12" i="15200" a="1"/>
  <c r="RC12" i="15200" s="1"/>
  <c r="PD12" i="15200" a="1"/>
  <c r="PD12" i="15200" s="1"/>
  <c r="OP12" i="15200" a="1"/>
  <c r="OP12" i="15200" s="1"/>
  <c r="OD12" i="15200" a="1"/>
  <c r="OD12" i="15200" s="1"/>
  <c r="ND12" i="15200" a="1"/>
  <c r="ND12" i="15200" s="1"/>
  <c r="MR12" i="15200" a="1"/>
  <c r="MR12" i="15200" s="1"/>
  <c r="MD12" i="15200" a="1"/>
  <c r="MD12" i="15200" s="1"/>
  <c r="LQ12" i="15200" a="1"/>
  <c r="LQ12" i="15200" s="1"/>
  <c r="LE12" i="15200" a="1"/>
  <c r="LE12" i="15200" s="1"/>
  <c r="KQ12" i="15200" a="1"/>
  <c r="KQ12" i="15200" s="1"/>
  <c r="KE12" i="15200" a="1"/>
  <c r="KE12" i="15200" s="1"/>
  <c r="RW11" i="15200" a="1"/>
  <c r="RW11" i="15200" s="1"/>
  <c r="RG11" i="15200" a="1"/>
  <c r="RG11" i="15200" s="1"/>
  <c r="QR11" i="15200" a="1"/>
  <c r="QR11" i="15200" s="1"/>
  <c r="QA11" i="15200" a="1"/>
  <c r="QA11" i="15200" s="1"/>
  <c r="PK11" i="15200" a="1"/>
  <c r="PK11" i="15200" s="1"/>
  <c r="OU11" i="15200" a="1"/>
  <c r="OU11" i="15200" s="1"/>
  <c r="OC11" i="15200" a="1"/>
  <c r="OC11" i="15200" s="1"/>
  <c r="NK11" i="15200" a="1"/>
  <c r="NK11" i="15200" s="1"/>
  <c r="MS11" i="15200" a="1"/>
  <c r="MS11" i="15200" s="1"/>
  <c r="MA11" i="15200" a="1"/>
  <c r="MA11" i="15200" s="1"/>
  <c r="LI11" i="15200" a="1"/>
  <c r="LI11" i="15200" s="1"/>
  <c r="KQ11" i="15200" a="1"/>
  <c r="KQ11" i="15200" s="1"/>
  <c r="JY11" i="15200" a="1"/>
  <c r="JY11" i="15200" s="1"/>
  <c r="JG11" i="15200" a="1"/>
  <c r="JG11" i="15200" s="1"/>
  <c r="SC10" i="15200" a="1"/>
  <c r="SC10" i="15200" s="1"/>
  <c r="RA10" i="15200" a="1"/>
  <c r="RA10" i="15200" s="1"/>
  <c r="QM10" i="15200" a="1"/>
  <c r="QM10" i="15200" s="1"/>
  <c r="PY10" i="15200" a="1"/>
  <c r="PY10" i="15200" s="1"/>
  <c r="NH10" i="15200" a="1"/>
  <c r="NH10" i="15200" s="1"/>
  <c r="MT10" i="15200" a="1"/>
  <c r="MT10" i="15200" s="1"/>
  <c r="RK13" i="15200" a="1"/>
  <c r="RK13" i="15200" s="1"/>
  <c r="PQ13" i="15200" a="1"/>
  <c r="PQ13" i="15200" s="1"/>
  <c r="OG13" i="15200" a="1"/>
  <c r="OG13" i="15200" s="1"/>
  <c r="MO13" i="15200" a="1"/>
  <c r="MO13" i="15200" s="1"/>
  <c r="LC13" i="15200" a="1"/>
  <c r="LC13" i="15200" s="1"/>
  <c r="JI13" i="15200" a="1"/>
  <c r="JI13" i="15200" s="1"/>
  <c r="SH12" i="15200" a="1"/>
  <c r="SH12" i="15200" s="1"/>
  <c r="PU12" i="15200" a="1"/>
  <c r="PU12" i="15200" s="1"/>
  <c r="OL12" i="15200" a="1"/>
  <c r="OL12" i="15200" s="1"/>
  <c r="LY12" i="15200" a="1"/>
  <c r="LY12" i="15200" s="1"/>
  <c r="JM12" i="15200" a="1"/>
  <c r="JM12" i="15200" s="1"/>
  <c r="RF11" i="15200" a="1"/>
  <c r="RF11" i="15200" s="1"/>
  <c r="OB11" i="15200" a="1"/>
  <c r="OB11" i="15200" s="1"/>
  <c r="MK11" i="15200" a="1"/>
  <c r="MK11" i="15200" s="1"/>
  <c r="KP11" i="15200" a="1"/>
  <c r="KP11" i="15200" s="1"/>
  <c r="RF10" i="15200" a="1"/>
  <c r="RF10" i="15200" s="1"/>
  <c r="PT10" i="15200" a="1"/>
  <c r="PT10" i="15200" s="1"/>
  <c r="OP10" i="15200" a="1"/>
  <c r="OP10" i="15200" s="1"/>
  <c r="NN10" i="15200" a="1"/>
  <c r="NN10" i="15200" s="1"/>
  <c r="MP10" i="15200" a="1"/>
  <c r="MP10" i="15200" s="1"/>
  <c r="LX10" i="15200" a="1"/>
  <c r="LX10" i="15200" s="1"/>
  <c r="KT10" i="15200" a="1"/>
  <c r="KT10" i="15200" s="1"/>
  <c r="KF10" i="15200" a="1"/>
  <c r="KF10" i="15200" s="1"/>
  <c r="JR10" i="15200" a="1"/>
  <c r="JR10" i="15200" s="1"/>
  <c r="JE10" i="15200" a="1"/>
  <c r="JE10" i="15200" s="1"/>
  <c r="KM12" i="15200" a="1"/>
  <c r="KM12" i="15200" s="1"/>
  <c r="MM10" i="15200" a="1"/>
  <c r="MM10" i="15200" s="1"/>
  <c r="KR10" i="15200" a="1"/>
  <c r="KR10" i="15200" s="1"/>
  <c r="JP10" i="15200" a="1"/>
  <c r="JP10" i="15200" s="1"/>
  <c r="RJ13" i="15200" a="1"/>
  <c r="RJ13" i="15200" s="1"/>
  <c r="MN13" i="15200" a="1"/>
  <c r="MN13" i="15200" s="1"/>
  <c r="LB13" i="15200" a="1"/>
  <c r="LB13" i="15200" s="1"/>
  <c r="SB12" i="15200" a="1"/>
  <c r="SB12" i="15200" s="1"/>
  <c r="SB15" i="15200" s="1"/>
  <c r="PP12" i="15200" a="1"/>
  <c r="PP12" i="15200" s="1"/>
  <c r="NC12" i="15200" a="1"/>
  <c r="NC12" i="15200" s="1"/>
  <c r="LX12" i="15200" a="1"/>
  <c r="LX12" i="15200" s="1"/>
  <c r="JL12" i="15200" a="1"/>
  <c r="JL12" i="15200" s="1"/>
  <c r="PT11" i="15200" a="1"/>
  <c r="PT11" i="15200" s="1"/>
  <c r="OA11" i="15200" a="1"/>
  <c r="OA11" i="15200" s="1"/>
  <c r="MJ11" i="15200" a="1"/>
  <c r="MJ11" i="15200" s="1"/>
  <c r="KO11" i="15200" a="1"/>
  <c r="KO11" i="15200" s="1"/>
  <c r="QZ10" i="15200" a="1"/>
  <c r="QZ10" i="15200" s="1"/>
  <c r="PS10" i="15200" a="1"/>
  <c r="PS10" i="15200" s="1"/>
  <c r="OO10" i="15200" a="1"/>
  <c r="OO10" i="15200" s="1"/>
  <c r="LH10" i="15200" a="1"/>
  <c r="LH10" i="15200" s="1"/>
  <c r="JD10" i="15200" a="1"/>
  <c r="JD10" i="15200" s="1"/>
  <c r="RB13" i="15200" a="1"/>
  <c r="RB13" i="15200" s="1"/>
  <c r="NY13" i="15200" a="1"/>
  <c r="NY13" i="15200" s="1"/>
  <c r="ML13" i="15200" a="1"/>
  <c r="ML13" i="15200" s="1"/>
  <c r="KU13" i="15200" a="1"/>
  <c r="KU13" i="15200" s="1"/>
  <c r="JG13" i="15200" a="1"/>
  <c r="JG13" i="15200" s="1"/>
  <c r="QW12" i="15200" a="1"/>
  <c r="QW12" i="15200" s="1"/>
  <c r="PO12" i="15200" a="1"/>
  <c r="PO12" i="15200" s="1"/>
  <c r="OJ12" i="15200" a="1"/>
  <c r="OJ12" i="15200" s="1"/>
  <c r="LW12" i="15200" a="1"/>
  <c r="LW12" i="15200" s="1"/>
  <c r="KP12" i="15200" a="1"/>
  <c r="KP12" i="15200" s="1"/>
  <c r="JK12" i="15200" a="1"/>
  <c r="JK12" i="15200" s="1"/>
  <c r="RC11" i="15200" a="1"/>
  <c r="RC11" i="15200" s="1"/>
  <c r="PS11" i="15200" a="1"/>
  <c r="PS11" i="15200" s="1"/>
  <c r="NX11" i="15200" a="1"/>
  <c r="NX11" i="15200" s="1"/>
  <c r="MI11" i="15200" a="1"/>
  <c r="MI11" i="15200" s="1"/>
  <c r="KL11" i="15200" a="1"/>
  <c r="KL11" i="15200" s="1"/>
  <c r="PR10" i="15200" a="1"/>
  <c r="PR10" i="15200" s="1"/>
  <c r="ON10" i="15200" a="1"/>
  <c r="ON10" i="15200" s="1"/>
  <c r="NM10" i="15200" a="1"/>
  <c r="NM10" i="15200" s="1"/>
  <c r="MN10" i="15200" a="1"/>
  <c r="MN10" i="15200" s="1"/>
  <c r="LW10" i="15200" a="1"/>
  <c r="LW10" i="15200" s="1"/>
  <c r="KS10" i="15200" a="1"/>
  <c r="KS10" i="15200" s="1"/>
  <c r="KE10" i="15200" a="1"/>
  <c r="KE10" i="15200" s="1"/>
  <c r="JQ10" i="15200" a="1"/>
  <c r="JQ10" i="15200" s="1"/>
  <c r="OI10" i="15200" a="1"/>
  <c r="OI10" i="15200" s="1"/>
  <c r="NL10" i="15200" a="1"/>
  <c r="NL10" i="15200" s="1"/>
  <c r="LV10" i="15200" a="1"/>
  <c r="LV10" i="15200" s="1"/>
  <c r="LF10" i="15200" a="1"/>
  <c r="LF10" i="15200" s="1"/>
  <c r="KD10" i="15200" a="1"/>
  <c r="KD10" i="15200" s="1"/>
  <c r="JC10" i="15200" a="1"/>
  <c r="JC10" i="15200" s="1"/>
  <c r="RA13" i="15200" a="1"/>
  <c r="RA13" i="15200" s="1"/>
  <c r="PO13" i="15200" a="1"/>
  <c r="PO13" i="15200" s="1"/>
  <c r="NX13" i="15200" a="1"/>
  <c r="NX13" i="15200" s="1"/>
  <c r="MK13" i="15200" a="1"/>
  <c r="MK13" i="15200" s="1"/>
  <c r="KT13" i="15200" a="1"/>
  <c r="KT13" i="15200" s="1"/>
  <c r="JF13" i="15200" a="1"/>
  <c r="JF13" i="15200" s="1"/>
  <c r="RY12" i="15200" a="1"/>
  <c r="RY12" i="15200" s="1"/>
  <c r="PM12" i="15200" a="1"/>
  <c r="PM12" i="15200" s="1"/>
  <c r="MZ12" i="15200" a="1"/>
  <c r="MZ12" i="15200" s="1"/>
  <c r="RB11" i="15200" a="1"/>
  <c r="RB11" i="15200" s="1"/>
  <c r="PR11" i="15200" a="1"/>
  <c r="PR11" i="15200" s="1"/>
  <c r="NW11" i="15200" a="1"/>
  <c r="NW11" i="15200" s="1"/>
  <c r="MH11" i="15200" a="1"/>
  <c r="MH11" i="15200" s="1"/>
  <c r="KK11" i="15200" a="1"/>
  <c r="KK11" i="15200" s="1"/>
  <c r="PN13" i="15200" a="1"/>
  <c r="PN13" i="15200" s="1"/>
  <c r="NU13" i="15200" a="1"/>
  <c r="NU13" i="15200" s="1"/>
  <c r="NU23" i="15200" s="1"/>
  <c r="MJ13" i="15200" a="1"/>
  <c r="MJ13" i="15200" s="1"/>
  <c r="KP13" i="15200" a="1"/>
  <c r="KP13" i="15200" s="1"/>
  <c r="QV12" i="15200" a="1"/>
  <c r="QV12" i="15200" s="1"/>
  <c r="OI12" i="15200" a="1"/>
  <c r="OI12" i="15200" s="1"/>
  <c r="LV12" i="15200" a="1"/>
  <c r="LV12" i="15200" s="1"/>
  <c r="LV15" i="15200" s="1"/>
  <c r="JJ12" i="15200" a="1"/>
  <c r="JJ12" i="15200" s="1"/>
  <c r="QZ11" i="15200" a="1"/>
  <c r="QZ11" i="15200" s="1"/>
  <c r="PJ11" i="15200" a="1"/>
  <c r="PJ11" i="15200" s="1"/>
  <c r="NU11" i="15200" a="1"/>
  <c r="NU11" i="15200" s="1"/>
  <c r="LZ11" i="15200" a="1"/>
  <c r="LZ11" i="15200" s="1"/>
  <c r="KI11" i="15200" a="1"/>
  <c r="KI11" i="15200" s="1"/>
  <c r="SH10" i="15200" a="1"/>
  <c r="SH10" i="15200" s="1"/>
  <c r="QV10" i="15200" a="1"/>
  <c r="QV10" i="15200" s="1"/>
  <c r="PQ10" i="15200" a="1"/>
  <c r="PQ10" i="15200" s="1"/>
  <c r="OH10" i="15200" a="1"/>
  <c r="OH10" i="15200" s="1"/>
  <c r="ML10" i="15200" a="1"/>
  <c r="ML10" i="15200" s="1"/>
  <c r="LU10" i="15200" a="1"/>
  <c r="LU10" i="15200" s="1"/>
  <c r="KQ10" i="15200" a="1"/>
  <c r="KQ10" i="15200" s="1"/>
  <c r="JB10" i="15200" a="1"/>
  <c r="JB10" i="15200" s="1"/>
  <c r="QX13" i="15200" a="1"/>
  <c r="QX13" i="15200" s="1"/>
  <c r="NT13" i="15200" a="1"/>
  <c r="NT13" i="15200" s="1"/>
  <c r="JE13" i="15200" a="1"/>
  <c r="JE13" i="15200" s="1"/>
  <c r="RW12" i="15200" a="1"/>
  <c r="RW12" i="15200" s="1"/>
  <c r="QP12" i="15200" a="1"/>
  <c r="QP12" i="15200" s="1"/>
  <c r="PK12" i="15200" a="1"/>
  <c r="PK12" i="15200" s="1"/>
  <c r="JD12" i="15200" a="1"/>
  <c r="JD12" i="15200" s="1"/>
  <c r="QY11" i="15200" a="1"/>
  <c r="QY11" i="15200" s="1"/>
  <c r="NT11" i="15200" a="1"/>
  <c r="NT11" i="15200" s="1"/>
  <c r="LY11" i="15200" a="1"/>
  <c r="LY11" i="15200" s="1"/>
  <c r="KH11" i="15200" a="1"/>
  <c r="KH11" i="15200" s="1"/>
  <c r="SB10" i="15200" a="1"/>
  <c r="SB10" i="15200" s="1"/>
  <c r="QU10" i="15200" a="1"/>
  <c r="QU10" i="15200" s="1"/>
  <c r="PK10" i="15200" a="1"/>
  <c r="PK10" i="15200" s="1"/>
  <c r="NG10" i="15200" a="1"/>
  <c r="NG10" i="15200" s="1"/>
  <c r="LE10" i="15200" a="1"/>
  <c r="LE10" i="15200" s="1"/>
  <c r="KC10" i="15200" a="1"/>
  <c r="KC10" i="15200" s="1"/>
  <c r="JO10" i="15200" a="1"/>
  <c r="JO10" i="15200" s="1"/>
  <c r="JA10" i="15200" a="1"/>
  <c r="JA10" i="15200" s="1"/>
  <c r="SC13" i="15200" a="1"/>
  <c r="SC13" i="15200" s="1"/>
  <c r="SC16" i="15200" s="1"/>
  <c r="SC188" i="15200" s="1"/>
  <c r="QL13" i="15200" a="1"/>
  <c r="QL13" i="15200" s="1"/>
  <c r="OY13" i="15200" a="1"/>
  <c r="OY13" i="15200" s="1"/>
  <c r="KD13" i="15200" a="1"/>
  <c r="KD13" i="15200" s="1"/>
  <c r="RN12" i="15200" a="1"/>
  <c r="RN12" i="15200" s="1"/>
  <c r="RN23" i="15200" s="1"/>
  <c r="QI12" i="15200" a="1"/>
  <c r="QI12" i="15200" s="1"/>
  <c r="PB12" i="15200" a="1"/>
  <c r="PB12" i="15200" s="1"/>
  <c r="LK12" i="15200" a="1"/>
  <c r="LK12" i="15200" s="1"/>
  <c r="KD12" i="15200" a="1"/>
  <c r="KD12" i="15200" s="1"/>
  <c r="SD11" i="15200" a="1"/>
  <c r="SD11" i="15200" s="1"/>
  <c r="NF11" i="15200" a="1"/>
  <c r="NF11" i="15200" s="1"/>
  <c r="LQ11" i="15200" a="1"/>
  <c r="LQ11" i="15200" s="1"/>
  <c r="JT11" i="15200" a="1"/>
  <c r="JT11" i="15200" s="1"/>
  <c r="PD10" i="15200" a="1"/>
  <c r="PD10" i="15200" s="1"/>
  <c r="LA10" i="15200" a="1"/>
  <c r="LA10" i="15200" s="1"/>
  <c r="JY10" i="15200" a="1"/>
  <c r="JY10" i="15200" s="1"/>
  <c r="RR13" i="15200" a="1"/>
  <c r="RR13" i="15200" s="1"/>
  <c r="QD13" i="15200" a="1"/>
  <c r="QD13" i="15200" s="1"/>
  <c r="NA13" i="15200" a="1"/>
  <c r="NA13" i="15200" s="1"/>
  <c r="LK13" i="15200" a="1"/>
  <c r="LK13" i="15200" s="1"/>
  <c r="JW13" i="15200" a="1"/>
  <c r="JW13" i="15200" s="1"/>
  <c r="SD13" i="15200" a="1"/>
  <c r="SD13" i="15200" s="1"/>
  <c r="PU13" i="15200" a="1"/>
  <c r="PU13" i="15200" s="1"/>
  <c r="NB13" i="15200" a="1"/>
  <c r="NB13" i="15200" s="1"/>
  <c r="OO12" i="15200" a="1"/>
  <c r="OO12" i="15200" s="1"/>
  <c r="MM12" i="15200" a="1"/>
  <c r="MM12" i="15200" s="1"/>
  <c r="KW12" i="15200" a="1"/>
  <c r="KW12" i="15200" s="1"/>
  <c r="RV11" i="15200" a="1"/>
  <c r="RV11" i="15200" s="1"/>
  <c r="PG11" i="15200" a="1"/>
  <c r="PG11" i="15200" s="1"/>
  <c r="NA11" i="15200" a="1"/>
  <c r="NA11" i="15200" s="1"/>
  <c r="KF11" i="15200" a="1"/>
  <c r="KF11" i="15200" s="1"/>
  <c r="RU10" i="15200" a="1"/>
  <c r="RU10" i="15200" s="1"/>
  <c r="NZ10" i="15200" a="1"/>
  <c r="NZ10" i="15200" s="1"/>
  <c r="MQ10" i="15200" a="1"/>
  <c r="MQ10" i="15200" s="1"/>
  <c r="KP10" i="15200" a="1"/>
  <c r="KP10" i="15200" s="1"/>
  <c r="JW10" i="15200" a="1"/>
  <c r="JW10" i="15200" s="1"/>
  <c r="JQ11" i="15200" a="1"/>
  <c r="JQ11" i="15200" s="1"/>
  <c r="KM10" i="15200" a="1"/>
  <c r="KM10" i="15200" s="1"/>
  <c r="MA13" i="15200" a="1"/>
  <c r="MA13" i="15200" s="1"/>
  <c r="OS11" i="15200" a="1"/>
  <c r="OS11" i="15200" s="1"/>
  <c r="KK10" i="15200" a="1"/>
  <c r="KK10" i="15200" s="1"/>
  <c r="KW10" i="15200" a="1"/>
  <c r="KW10" i="15200" s="1"/>
  <c r="NE11" i="15200" a="1"/>
  <c r="NE11" i="15200" s="1"/>
  <c r="KN13" i="15200" a="1"/>
  <c r="KN13" i="15200" s="1"/>
  <c r="KX11" i="15200" a="1"/>
  <c r="KX11" i="15200" s="1"/>
  <c r="KG11" i="15200" a="1"/>
  <c r="KG11" i="15200" s="1"/>
  <c r="KU10" i="15200" a="1"/>
  <c r="KU10" i="15200" s="1"/>
  <c r="SB13" i="15200" a="1"/>
  <c r="SB13" i="15200" s="1"/>
  <c r="SB16" i="15200" s="1"/>
  <c r="SB188" i="15200" s="1"/>
  <c r="PE13" i="15200" a="1"/>
  <c r="PE13" i="15200" s="1"/>
  <c r="MZ13" i="15200" a="1"/>
  <c r="MZ13" i="15200" s="1"/>
  <c r="KC13" i="15200" a="1"/>
  <c r="KC13" i="15200" s="1"/>
  <c r="QH12" i="15200" a="1"/>
  <c r="QH12" i="15200" s="1"/>
  <c r="ML12" i="15200" a="1"/>
  <c r="ML12" i="15200" s="1"/>
  <c r="KK12" i="15200" a="1"/>
  <c r="KK12" i="15200" s="1"/>
  <c r="RR11" i="15200" a="1"/>
  <c r="RR11" i="15200" s="1"/>
  <c r="PF11" i="15200" a="1"/>
  <c r="PF11" i="15200" s="1"/>
  <c r="MZ11" i="15200" a="1"/>
  <c r="MZ11" i="15200" s="1"/>
  <c r="JX11" i="15200" a="1"/>
  <c r="JX11" i="15200" s="1"/>
  <c r="RT10" i="15200" a="1"/>
  <c r="RT10" i="15200" s="1"/>
  <c r="PU10" i="15200" a="1"/>
  <c r="PU10" i="15200" s="1"/>
  <c r="NU10" i="15200" a="1"/>
  <c r="NU10" i="15200" s="1"/>
  <c r="MK10" i="15200" a="1"/>
  <c r="MK10" i="15200" s="1"/>
  <c r="LM10" i="15200" a="1"/>
  <c r="LM10" i="15200" s="1"/>
  <c r="JV10" i="15200" a="1"/>
  <c r="JV10" i="15200" s="1"/>
  <c r="PG10" i="15200" a="1"/>
  <c r="PG10" i="15200" s="1"/>
  <c r="NR10" i="15200" a="1"/>
  <c r="NR10" i="15200" s="1"/>
  <c r="KN10" i="15200" a="1"/>
  <c r="KN10" i="15200" s="1"/>
  <c r="PB11" i="15200" a="1"/>
  <c r="PB11" i="15200" s="1"/>
  <c r="RN13" i="15200" a="1"/>
  <c r="RN13" i="15200" s="1"/>
  <c r="PW12" i="15200" a="1"/>
  <c r="PW12" i="15200" s="1"/>
  <c r="LV11" i="15200" a="1"/>
  <c r="LV11" i="15200" s="1"/>
  <c r="JN10" i="15200" a="1"/>
  <c r="JN10" i="15200" s="1"/>
  <c r="LQ10" i="15200" a="1"/>
  <c r="LQ10" i="15200" s="1"/>
  <c r="MQ12" i="15200" a="1"/>
  <c r="MQ12" i="15200" s="1"/>
  <c r="SA13" i="15200" a="1"/>
  <c r="SA13" i="15200" s="1"/>
  <c r="MY13" i="15200" a="1"/>
  <c r="MY13" i="15200" s="1"/>
  <c r="JZ13" i="15200" a="1"/>
  <c r="JZ13" i="15200" s="1"/>
  <c r="QB12" i="15200" a="1"/>
  <c r="QB12" i="15200" s="1"/>
  <c r="OC12" i="15200" a="1"/>
  <c r="OC12" i="15200" s="1"/>
  <c r="MK12" i="15200" a="1"/>
  <c r="MK12" i="15200" s="1"/>
  <c r="RQ11" i="15200" a="1"/>
  <c r="RQ11" i="15200" s="1"/>
  <c r="PD11" i="15200" a="1"/>
  <c r="PD11" i="15200" s="1"/>
  <c r="MR11" i="15200" a="1"/>
  <c r="MR11" i="15200" s="1"/>
  <c r="JW11" i="15200" a="1"/>
  <c r="JW11" i="15200" s="1"/>
  <c r="RN10" i="15200" a="1"/>
  <c r="RN10" i="15200" s="1"/>
  <c r="PJ10" i="15200" a="1"/>
  <c r="PJ10" i="15200" s="1"/>
  <c r="NT10" i="15200" a="1"/>
  <c r="NT10" i="15200" s="1"/>
  <c r="MJ10" i="15200" a="1"/>
  <c r="MJ10" i="15200" s="1"/>
  <c r="LL10" i="15200" a="1"/>
  <c r="LL10" i="15200" s="1"/>
  <c r="KO10" i="15200" a="1"/>
  <c r="KO10" i="15200" s="1"/>
  <c r="RP11" i="15200" a="1"/>
  <c r="RP11" i="15200" s="1"/>
  <c r="RK10" i="15200" a="1"/>
  <c r="RK10" i="15200" s="1"/>
  <c r="OW13" i="15200" a="1"/>
  <c r="OW13" i="15200" s="1"/>
  <c r="NW12" i="15200" a="1"/>
  <c r="NW12" i="15200" s="1"/>
  <c r="RM11" i="15200" a="1"/>
  <c r="RM11" i="15200" s="1"/>
  <c r="RH10" i="15200" a="1"/>
  <c r="RH10" i="15200" s="1"/>
  <c r="LI10" i="15200" a="1"/>
  <c r="LI10" i="15200" s="1"/>
  <c r="OC10" i="15200" a="1"/>
  <c r="OC10" i="15200" s="1"/>
  <c r="QE10" i="15200" a="1"/>
  <c r="QE10" i="15200" s="1"/>
  <c r="KY12" i="15200" a="1"/>
  <c r="KY12" i="15200" s="1"/>
  <c r="ND13" i="15200" a="1"/>
  <c r="ND13" i="15200" s="1"/>
  <c r="PV11" i="15200" a="1"/>
  <c r="PV11" i="15200" s="1"/>
  <c r="LN10" i="15200" a="1"/>
  <c r="LN10" i="15200" s="1"/>
  <c r="RZ13" i="15200" a="1"/>
  <c r="RZ13" i="15200" s="1"/>
  <c r="PB13" i="15200" a="1"/>
  <c r="PB13" i="15200" s="1"/>
  <c r="MR13" i="15200" a="1"/>
  <c r="MR13" i="15200" s="1"/>
  <c r="RV12" i="15200" a="1"/>
  <c r="RV12" i="15200" s="1"/>
  <c r="QA12" i="15200" a="1"/>
  <c r="QA12" i="15200" s="1"/>
  <c r="KJ12" i="15200" a="1"/>
  <c r="KJ12" i="15200" s="1"/>
  <c r="PC11" i="15200" a="1"/>
  <c r="PC11" i="15200" s="1"/>
  <c r="MQ11" i="15200" a="1"/>
  <c r="MQ11" i="15200" s="1"/>
  <c r="JS11" i="15200" a="1"/>
  <c r="JS11" i="15200" s="1"/>
  <c r="JU10" i="15200" a="1"/>
  <c r="JU10" i="15200" s="1"/>
  <c r="RS13" i="15200" a="1"/>
  <c r="RS13" i="15200" s="1"/>
  <c r="PA13" i="15200" a="1"/>
  <c r="PA13" i="15200" s="1"/>
  <c r="MQ13" i="15200" a="1"/>
  <c r="MQ13" i="15200" s="1"/>
  <c r="JX13" i="15200" a="1"/>
  <c r="JX13" i="15200" s="1"/>
  <c r="RU12" i="15200" a="1"/>
  <c r="RU12" i="15200" s="1"/>
  <c r="PY12" i="15200" a="1"/>
  <c r="PY12" i="15200" s="1"/>
  <c r="NZ12" i="15200" a="1"/>
  <c r="NZ12" i="15200" s="1"/>
  <c r="MJ12" i="15200" a="1"/>
  <c r="MJ12" i="15200" s="1"/>
  <c r="RO11" i="15200" a="1"/>
  <c r="RO11" i="15200" s="1"/>
  <c r="MN11" i="15200" a="1"/>
  <c r="MN11" i="15200" s="1"/>
  <c r="PF10" i="15200" a="1"/>
  <c r="PF10" i="15200" s="1"/>
  <c r="MF10" i="15200" a="1"/>
  <c r="MF10" i="15200" s="1"/>
  <c r="LK10" i="15200" a="1"/>
  <c r="LK10" i="15200" s="1"/>
  <c r="JT10" i="15200" a="1"/>
  <c r="JT10" i="15200" s="1"/>
  <c r="JU13" i="15200" a="1"/>
  <c r="JU13" i="15200" s="1"/>
  <c r="RO13" i="15200" a="1"/>
  <c r="RO13" i="15200" s="1"/>
  <c r="OX13" i="15200" a="1"/>
  <c r="OX13" i="15200" s="1"/>
  <c r="MB13" i="15200" a="1"/>
  <c r="MB13" i="15200" s="1"/>
  <c r="JV13" i="15200" a="1"/>
  <c r="JV13" i="15200" s="1"/>
  <c r="NX12" i="15200" a="1"/>
  <c r="NX12" i="15200" s="1"/>
  <c r="MC12" i="15200" a="1"/>
  <c r="MC12" i="15200" s="1"/>
  <c r="KA12" i="15200" a="1"/>
  <c r="KA12" i="15200" s="1"/>
  <c r="RN11" i="15200" a="1"/>
  <c r="RN11" i="15200" s="1"/>
  <c r="OT11" i="15200" a="1"/>
  <c r="OT11" i="15200" s="1"/>
  <c r="MM11" i="15200" a="1"/>
  <c r="MM11" i="15200" s="1"/>
  <c r="JP11" i="15200" a="1"/>
  <c r="JP11" i="15200" s="1"/>
  <c r="RJ10" i="15200" a="1"/>
  <c r="RJ10" i="15200" s="1"/>
  <c r="PE10" i="15200" a="1"/>
  <c r="PE10" i="15200" s="1"/>
  <c r="NQ10" i="15200" a="1"/>
  <c r="NQ10" i="15200" s="1"/>
  <c r="ME10" i="15200" a="1"/>
  <c r="ME10" i="15200" s="1"/>
  <c r="LJ10" i="15200" a="1"/>
  <c r="LJ10" i="15200" s="1"/>
  <c r="KL10" i="15200" a="1"/>
  <c r="KL10" i="15200" s="1"/>
  <c r="JS10" i="15200" a="1"/>
  <c r="JS10" i="15200" s="1"/>
  <c r="JO11" i="15200" a="1"/>
  <c r="JO11" i="15200" s="1"/>
  <c r="LA12" i="15200" a="1"/>
  <c r="LA12" i="15200" s="1"/>
  <c r="RM13" i="15200" a="1"/>
  <c r="RM13" i="15200" s="1"/>
  <c r="LX13" i="15200" a="1"/>
  <c r="LX13" i="15200" s="1"/>
  <c r="JN13" i="15200" a="1"/>
  <c r="JN13" i="15200" s="1"/>
  <c r="RK12" i="15200" a="1"/>
  <c r="RK12" i="15200" s="1"/>
  <c r="LZ12" i="15200" a="1"/>
  <c r="LZ12" i="15200" s="1"/>
  <c r="OP11" i="15200" a="1"/>
  <c r="OP11" i="15200" s="1"/>
  <c r="LU11" i="15200" a="1"/>
  <c r="LU11" i="15200" s="1"/>
  <c r="JN11" i="15200" a="1"/>
  <c r="JN11" i="15200" s="1"/>
  <c r="PC10" i="15200" a="1"/>
  <c r="PC10" i="15200" s="1"/>
  <c r="NO10" i="15200" a="1"/>
  <c r="NO10" i="15200" s="1"/>
  <c r="MC10" i="15200" a="1"/>
  <c r="MC10" i="15200" s="1"/>
  <c r="LD10" i="15200" a="1"/>
  <c r="LD10" i="15200" s="1"/>
  <c r="KJ10" i="15200" a="1"/>
  <c r="KJ10" i="15200" s="1"/>
  <c r="RL13" i="15200" a="1"/>
  <c r="RL13" i="15200" s="1"/>
  <c r="RL16" i="15200" s="1"/>
  <c r="RL188" i="15200" s="1"/>
  <c r="OP13" i="15200" a="1"/>
  <c r="OP13" i="15200" s="1"/>
  <c r="LW13" i="15200" a="1"/>
  <c r="LW13" i="15200" s="1"/>
  <c r="JM13" i="15200" a="1"/>
  <c r="JM13" i="15200" s="1"/>
  <c r="PV12" i="15200" a="1"/>
  <c r="PV12" i="15200" s="1"/>
  <c r="NP12" i="15200" a="1"/>
  <c r="NP12" i="15200" s="1"/>
  <c r="LP12" i="15200" a="1"/>
  <c r="LP12" i="15200" s="1"/>
  <c r="JY12" i="15200" a="1"/>
  <c r="JY12" i="15200" s="1"/>
  <c r="QX11" i="15200" a="1"/>
  <c r="QX11" i="15200" s="1"/>
  <c r="OO11" i="15200" a="1"/>
  <c r="OO11" i="15200" s="1"/>
  <c r="LS11" i="15200" a="1"/>
  <c r="LS11" i="15200" s="1"/>
  <c r="JF11" i="15200" a="1"/>
  <c r="JF11" i="15200" s="1"/>
  <c r="RG10" i="15200" a="1"/>
  <c r="RG10" i="15200" s="1"/>
  <c r="PB10" i="15200" a="1"/>
  <c r="PB10" i="15200" s="1"/>
  <c r="NE10" i="15200" a="1"/>
  <c r="NE10" i="15200" s="1"/>
  <c r="MB10" i="15200" a="1"/>
  <c r="MB10" i="15200" s="1"/>
  <c r="LC10" i="15200" a="1"/>
  <c r="LC10" i="15200" s="1"/>
  <c r="JM10" i="15200" a="1"/>
  <c r="JM10" i="15200" s="1"/>
  <c r="QV13" i="15200" a="1"/>
  <c r="QV13" i="15200" s="1"/>
  <c r="QV23" i="15200" s="1"/>
  <c r="OL13" i="15200" a="1"/>
  <c r="OL13" i="15200" s="1"/>
  <c r="LU13" i="15200" a="1"/>
  <c r="LU13" i="15200" s="1"/>
  <c r="NO12" i="15200" a="1"/>
  <c r="NO12" i="15200" s="1"/>
  <c r="LN12" i="15200" a="1"/>
  <c r="LN12" i="15200" s="1"/>
  <c r="QQ11" i="15200" a="1"/>
  <c r="QQ11" i="15200" s="1"/>
  <c r="OM11" i="15200" a="1"/>
  <c r="OM11" i="15200" s="1"/>
  <c r="LR11" i="15200" a="1"/>
  <c r="LR11" i="15200" s="1"/>
  <c r="JE11" i="15200" a="1"/>
  <c r="JE11" i="15200" s="1"/>
  <c r="QT10" i="15200" a="1"/>
  <c r="QT10" i="15200" s="1"/>
  <c r="OW10" i="15200" a="1"/>
  <c r="OW10" i="15200" s="1"/>
  <c r="ND10" i="15200" a="1"/>
  <c r="ND10" i="15200" s="1"/>
  <c r="MA10" i="15200" a="1"/>
  <c r="MA10" i="15200" s="1"/>
  <c r="LB10" i="15200" a="1"/>
  <c r="LB10" i="15200" s="1"/>
  <c r="KI10" i="15200" a="1"/>
  <c r="KI10" i="15200" s="1"/>
  <c r="JL10" i="15200" a="1"/>
  <c r="JL10" i="15200" s="1"/>
  <c r="QT13" i="15200" a="1"/>
  <c r="QT13" i="15200" s="1"/>
  <c r="PI12" i="15200" a="1"/>
  <c r="PI12" i="15200" s="1"/>
  <c r="LL12" i="15200" a="1"/>
  <c r="LL12" i="15200" s="1"/>
  <c r="LZ10" i="15200" a="1"/>
  <c r="LZ10" i="15200" s="1"/>
  <c r="RX10" i="15200" a="1"/>
  <c r="RX10" i="15200" s="1"/>
  <c r="JF10" i="15200" a="1"/>
  <c r="JF10" i="15200" s="1"/>
  <c r="QK12" i="15200" a="1"/>
  <c r="QK12" i="15200" s="1"/>
  <c r="SE13" i="15200" a="1"/>
  <c r="SE13" i="15200" s="1"/>
  <c r="OA10" i="15200" a="1"/>
  <c r="OA10" i="15200" s="1"/>
  <c r="QU13" i="15200" a="1"/>
  <c r="QU13" i="15200" s="1"/>
  <c r="OK13" i="15200" a="1"/>
  <c r="OK13" i="15200" s="1"/>
  <c r="LT13" i="15200" a="1"/>
  <c r="LT13" i="15200" s="1"/>
  <c r="RI12" i="15200" a="1"/>
  <c r="RI12" i="15200" s="1"/>
  <c r="PJ12" i="15200" a="1"/>
  <c r="PJ12" i="15200" s="1"/>
  <c r="LM12" i="15200" a="1"/>
  <c r="LM12" i="15200" s="1"/>
  <c r="JX12" i="15200" a="1"/>
  <c r="JX12" i="15200" s="1"/>
  <c r="QP11" i="15200" a="1"/>
  <c r="QP11" i="15200" s="1"/>
  <c r="OL11" i="15200" a="1"/>
  <c r="OL11" i="15200" s="1"/>
  <c r="LP11" i="15200" a="1"/>
  <c r="LP11" i="15200" s="1"/>
  <c r="JB11" i="15200" a="1"/>
  <c r="JB11" i="15200" s="1"/>
  <c r="OV10" i="15200" a="1"/>
  <c r="OV10" i="15200" s="1"/>
  <c r="KH10" i="15200" a="1"/>
  <c r="KH10" i="15200" s="1"/>
  <c r="JK10" i="15200" a="1"/>
  <c r="JK10" i="15200" s="1"/>
  <c r="OI13" i="15200" a="1"/>
  <c r="OI13" i="15200" s="1"/>
  <c r="NL12" i="15200" a="1"/>
  <c r="NL12" i="15200" s="1"/>
  <c r="JR12" i="15200" a="1"/>
  <c r="JR12" i="15200" s="1"/>
  <c r="QL11" i="15200" a="1"/>
  <c r="QL11" i="15200" s="1"/>
  <c r="OK11" i="15200" a="1"/>
  <c r="OK11" i="15200" s="1"/>
  <c r="LH11" i="15200" a="1"/>
  <c r="LH11" i="15200" s="1"/>
  <c r="JA11" i="15200" a="1"/>
  <c r="JA11" i="15200" s="1"/>
  <c r="NC10" i="15200" a="1"/>
  <c r="NC10" i="15200" s="1"/>
  <c r="KZ10" i="15200" a="1"/>
  <c r="KZ10" i="15200" s="1"/>
  <c r="JJ10" i="15200" a="1"/>
  <c r="JJ10" i="15200" s="1"/>
  <c r="QI10" i="15200" a="1"/>
  <c r="QI10" i="15200" s="1"/>
  <c r="LD13" i="15200" a="1"/>
  <c r="LD13" i="15200" s="1"/>
  <c r="NI11" i="15200" a="1"/>
  <c r="NI11" i="15200" s="1"/>
  <c r="JZ10" i="15200" a="1"/>
  <c r="JZ10" i="15200" s="1"/>
  <c r="PZ11" i="15200" a="1"/>
  <c r="PZ11" i="15200" s="1"/>
  <c r="RV10" i="15200" a="1"/>
  <c r="RV10" i="15200" s="1"/>
  <c r="LS13" i="15200" a="1"/>
  <c r="LS13" i="15200" s="1"/>
  <c r="QS10" i="15200" a="1"/>
  <c r="QS10" i="15200" s="1"/>
  <c r="SA10" i="15200" a="1"/>
  <c r="SA10" i="15200" s="1"/>
  <c r="QS13" i="15200" a="1"/>
  <c r="QS13" i="15200" s="1"/>
  <c r="OH13" i="15200" a="1"/>
  <c r="OH13" i="15200" s="1"/>
  <c r="LL13" i="15200" a="1"/>
  <c r="LL13" i="15200" s="1"/>
  <c r="RH12" i="15200" a="1"/>
  <c r="RH12" i="15200" s="1"/>
  <c r="PC12" i="15200" a="1"/>
  <c r="PC12" i="15200" s="1"/>
  <c r="JQ12" i="15200" a="1"/>
  <c r="JQ12" i="15200" s="1"/>
  <c r="QJ11" i="15200" a="1"/>
  <c r="QJ11" i="15200" s="1"/>
  <c r="OJ11" i="15200" a="1"/>
  <c r="OJ11" i="15200" s="1"/>
  <c r="LG11" i="15200" a="1"/>
  <c r="LG11" i="15200" s="1"/>
  <c r="QL10" i="15200" a="1"/>
  <c r="QL10" i="15200" s="1"/>
  <c r="OS10" i="15200" a="1"/>
  <c r="OS10" i="15200" s="1"/>
  <c r="NA10" i="15200" a="1"/>
  <c r="NA10" i="15200" s="1"/>
  <c r="KG10" i="15200" a="1"/>
  <c r="KG10" i="15200" s="1"/>
  <c r="LH13" i="15200" a="1"/>
  <c r="LH13" i="15200" s="1"/>
  <c r="NJ12" i="15200" a="1"/>
  <c r="NJ12" i="15200" s="1"/>
  <c r="LJ12" i="15200" a="1"/>
  <c r="LJ12" i="15200" s="1"/>
  <c r="QI11" i="15200" a="1"/>
  <c r="QI11" i="15200" s="1"/>
  <c r="LD11" i="15200" a="1"/>
  <c r="LD11" i="15200" s="1"/>
  <c r="MZ10" i="15200" a="1"/>
  <c r="MZ10" i="15200" s="1"/>
  <c r="LY10" i="15200" a="1"/>
  <c r="LY10" i="15200" s="1"/>
  <c r="KB10" i="15200" a="1"/>
  <c r="KB10" i="15200" s="1"/>
  <c r="NQ13" i="15200" a="1"/>
  <c r="NQ13" i="15200" s="1"/>
  <c r="MW12" i="15200" a="1"/>
  <c r="MW12" i="15200" s="1"/>
  <c r="QF10" i="15200" a="1"/>
  <c r="QF10" i="15200" s="1"/>
  <c r="OV12" i="15200" a="1"/>
  <c r="OV12" i="15200" s="1"/>
  <c r="KV10" i="15200" a="1"/>
  <c r="KV10" i="15200" s="1"/>
  <c r="NE13" i="15200" a="1"/>
  <c r="NE13" i="15200" s="1"/>
  <c r="KX12" i="15200" a="1"/>
  <c r="KX12" i="15200" s="1"/>
  <c r="NS13" i="15200" a="1"/>
  <c r="NS13" i="15200" s="1"/>
  <c r="OY12" i="15200" a="1"/>
  <c r="OY12" i="15200" s="1"/>
  <c r="JN12" i="15200" a="1"/>
  <c r="JN12" i="15200" s="1"/>
  <c r="NS11" i="15200" a="1"/>
  <c r="NS11" i="15200" s="1"/>
  <c r="KY10" i="15200" a="1"/>
  <c r="KY10" i="15200" s="1"/>
  <c r="JI10" i="15200" a="1"/>
  <c r="JI10" i="15200" s="1"/>
  <c r="QE13" i="15200" a="1"/>
  <c r="QE13" i="15200" s="1"/>
  <c r="KZ11" i="15200" a="1"/>
  <c r="KZ11" i="15200" s="1"/>
  <c r="QL12" i="15200" a="1"/>
  <c r="QL12" i="15200" s="1"/>
  <c r="OU12" i="15200" a="1"/>
  <c r="OU12" i="15200" s="1"/>
  <c r="QJ12" i="15200" a="1"/>
  <c r="QJ12" i="15200" s="1"/>
  <c r="QH13" i="15200" a="1"/>
  <c r="QH13" i="15200" s="1"/>
  <c r="NR13" i="15200" a="1"/>
  <c r="NR13" i="15200" s="1"/>
  <c r="LG13" i="15200" a="1"/>
  <c r="LG13" i="15200" s="1"/>
  <c r="RB12" i="15200" a="1"/>
  <c r="RB12" i="15200" s="1"/>
  <c r="NI12" i="15200" a="1"/>
  <c r="NI12" i="15200" s="1"/>
  <c r="LD12" i="15200" a="1"/>
  <c r="LD12" i="15200" s="1"/>
  <c r="JC12" i="15200" a="1"/>
  <c r="JC12" i="15200" s="1"/>
  <c r="SH11" i="15200" a="1"/>
  <c r="SH11" i="15200" s="1"/>
  <c r="QH11" i="15200" a="1"/>
  <c r="QH11" i="15200" s="1"/>
  <c r="NR11" i="15200" a="1"/>
  <c r="NR11" i="15200" s="1"/>
  <c r="LC11" i="15200" a="1"/>
  <c r="LC11" i="15200" s="1"/>
  <c r="QH10" i="15200" a="1"/>
  <c r="QH10" i="15200" s="1"/>
  <c r="OQ10" i="15200" a="1"/>
  <c r="OQ10" i="15200" s="1"/>
  <c r="LS10" i="15200" a="1"/>
  <c r="LS10" i="15200" s="1"/>
  <c r="KX10" i="15200" a="1"/>
  <c r="KX10" i="15200" s="1"/>
  <c r="JH10" i="15200" a="1"/>
  <c r="JH10" i="15200" s="1"/>
  <c r="OW12" i="15200" a="1"/>
  <c r="OW12" i="15200" s="1"/>
  <c r="JA12" i="15200" a="1"/>
  <c r="JA12" i="15200" s="1"/>
  <c r="NJ11" i="15200" a="1"/>
  <c r="NJ11" i="15200" s="1"/>
  <c r="OE10" i="15200" a="1"/>
  <c r="OE10" i="15200" s="1"/>
  <c r="LR10" i="15200" a="1"/>
  <c r="LR10" i="15200" s="1"/>
  <c r="JG10" i="15200" a="1"/>
  <c r="JG10" i="15200" s="1"/>
  <c r="MX10" i="15200" a="1"/>
  <c r="MX10" i="15200" s="1"/>
  <c r="MS10" i="15200" a="1"/>
  <c r="MS10" i="15200" s="1"/>
  <c r="NC11" i="15200" a="1"/>
  <c r="NC11" i="15200" s="1"/>
  <c r="JX10" i="15200" a="1"/>
  <c r="JX10" i="15200" s="1"/>
  <c r="QG13" i="15200" a="1"/>
  <c r="QG13" i="15200" s="1"/>
  <c r="LE13" i="15200" a="1"/>
  <c r="LE13" i="15200" s="1"/>
  <c r="QY12" i="15200" a="1"/>
  <c r="QY12" i="15200" s="1"/>
  <c r="MX12" i="15200" a="1"/>
  <c r="MX12" i="15200" s="1"/>
  <c r="SG11" i="15200" a="1"/>
  <c r="SG11" i="15200" s="1"/>
  <c r="LA11" i="15200" a="1"/>
  <c r="LA11" i="15200" s="1"/>
  <c r="QG10" i="15200" a="1"/>
  <c r="QG10" i="15200" s="1"/>
  <c r="MY10" i="15200" a="1"/>
  <c r="MY10" i="15200" s="1"/>
  <c r="KA10" i="15200" a="1"/>
  <c r="KA10" i="15200" s="1"/>
  <c r="SE11" i="15200" a="1"/>
  <c r="SE11" i="15200" s="1"/>
  <c r="QC13" i="15200" a="1"/>
  <c r="QC13" i="15200" s="1"/>
  <c r="OB10" i="15200" a="1"/>
  <c r="OB10" i="15200" s="1"/>
  <c r="PV13" i="15200" a="1"/>
  <c r="PV13" i="15200" s="1"/>
  <c r="PX10" i="15200" a="1"/>
  <c r="PX10" i="15200" s="1"/>
  <c r="QO12" i="15200" a="1"/>
  <c r="QO12" i="15200" s="1"/>
  <c r="NH13" i="15200" a="1"/>
  <c r="NH13" i="15200" s="1"/>
  <c r="KY11" i="15200" a="1"/>
  <c r="KY11" i="15200" s="1"/>
  <c r="SH13" i="15200" a="1"/>
  <c r="SH13" i="15200" s="1"/>
  <c r="LO10" i="15200" a="1"/>
  <c r="LO10" i="15200" s="1"/>
  <c r="KM13" i="15200" a="1"/>
  <c r="KM13" i="15200" s="1"/>
  <c r="NB11" i="15200" a="1"/>
  <c r="NB11" i="15200" s="1"/>
  <c r="LR9" i="15200" a="1"/>
  <c r="LR9" i="15200" s="1"/>
  <c r="IL9" i="15200" a="1"/>
  <c r="IL9" i="15200" s="1"/>
  <c r="II9" i="15200" a="1"/>
  <c r="II9" i="15200" s="1"/>
  <c r="LM9" i="15200" a="1"/>
  <c r="LM9" i="15200" s="1"/>
  <c r="GT9" i="15200" a="1"/>
  <c r="GT9" i="15200" s="1"/>
  <c r="JW9" i="15200" a="1"/>
  <c r="JW9" i="15200" s="1"/>
  <c r="RG9" i="15200" a="1"/>
  <c r="RG9" i="15200" s="1"/>
  <c r="AX9" i="15200" a="1"/>
  <c r="AX9" i="15200" s="1"/>
  <c r="EA9" i="15200" a="1"/>
  <c r="EA9" i="15200" s="1"/>
  <c r="HE9" i="15200" a="1"/>
  <c r="HE9" i="15200" s="1"/>
  <c r="CF9" i="15200" a="1"/>
  <c r="CF9" i="15200" s="1"/>
  <c r="IJ9" i="15200" a="1"/>
  <c r="IJ9" i="15200" s="1"/>
  <c r="ON9" i="15200" a="1"/>
  <c r="ON9" i="15200" s="1"/>
  <c r="BJ9" i="15200" a="1"/>
  <c r="BJ9" i="15200" s="1"/>
  <c r="HN9" i="15200" a="1"/>
  <c r="HN9" i="15200" s="1"/>
  <c r="NR9" i="15200" a="1"/>
  <c r="NR9" i="15200" s="1"/>
  <c r="BS9" i="15200" a="1"/>
  <c r="BS9" i="15200" s="1"/>
  <c r="ME9" i="15200" a="1"/>
  <c r="ME9" i="15200" s="1"/>
  <c r="CY9" i="15200" a="1"/>
  <c r="CY9" i="15200" s="1"/>
  <c r="AF9" i="15200" a="1"/>
  <c r="AF9" i="15200" s="1"/>
  <c r="GJ9" i="15200" a="1"/>
  <c r="GJ9" i="15200" s="1"/>
  <c r="MN9" i="15200" a="1"/>
  <c r="MN9" i="15200" s="1"/>
  <c r="I9" i="15200" a="1"/>
  <c r="I9" i="15200" s="1"/>
  <c r="FM9" i="15200" a="1"/>
  <c r="FM9" i="15200" s="1"/>
  <c r="LQ9" i="15200" a="1"/>
  <c r="LQ9" i="15200" s="1"/>
  <c r="RU9" i="15200" a="1"/>
  <c r="RU9" i="15200" s="1"/>
  <c r="CE9" i="15200" a="1"/>
  <c r="CE9" i="15200" s="1"/>
  <c r="MS9" i="15200" a="1"/>
  <c r="MS9" i="15200" s="1"/>
  <c r="GW9" i="15200" a="1"/>
  <c r="GW9" i="15200" s="1"/>
  <c r="KD9" i="15200" a="1"/>
  <c r="KD9" i="15200" s="1"/>
  <c r="NG9" i="15200" a="1"/>
  <c r="NG9" i="15200" s="1"/>
  <c r="QK9" i="15200" a="1"/>
  <c r="QK9" i="15200" s="1"/>
  <c r="AA9" i="15200" a="1"/>
  <c r="AA9" i="15200" s="1"/>
  <c r="DE9" i="15200" a="1"/>
  <c r="DE9" i="15200" s="1"/>
  <c r="GL9" i="15200" a="1"/>
  <c r="GL9" i="15200" s="1"/>
  <c r="CN9" i="15200" a="1"/>
  <c r="CN9" i="15200" s="1"/>
  <c r="IR9" i="15200" a="1"/>
  <c r="IR9" i="15200" s="1"/>
  <c r="OV9" i="15200" a="1"/>
  <c r="OV9" i="15200" s="1"/>
  <c r="BR9" i="15200" a="1"/>
  <c r="BR9" i="15200" s="1"/>
  <c r="HV9" i="15200" a="1"/>
  <c r="HV9" i="15200" s="1"/>
  <c r="NZ9" i="15200" a="1"/>
  <c r="NZ9" i="15200" s="1"/>
  <c r="CQ9" i="15200" a="1"/>
  <c r="CQ9" i="15200" s="1"/>
  <c r="MM9" i="15200" a="1"/>
  <c r="MM9" i="15200" s="1"/>
  <c r="DG9" i="15200" a="1"/>
  <c r="DG9" i="15200" s="1"/>
  <c r="AN9" i="15200" a="1"/>
  <c r="AN9" i="15200" s="1"/>
  <c r="GR9" i="15200" a="1"/>
  <c r="GR9" i="15200" s="1"/>
  <c r="MV9" i="15200" a="1"/>
  <c r="MV9" i="15200" s="1"/>
  <c r="Q9" i="15200" a="1"/>
  <c r="Q9" i="15200" s="1"/>
  <c r="FU9" i="15200" a="1"/>
  <c r="FU9" i="15200" s="1"/>
  <c r="LY9" i="15200" a="1"/>
  <c r="LY9" i="15200" s="1"/>
  <c r="SC9" i="15200" a="1"/>
  <c r="SC9" i="15200" s="1"/>
  <c r="BI9" i="15200" a="1"/>
  <c r="BI9" i="15200" s="1"/>
  <c r="KG9" i="15200" a="1"/>
  <c r="KG9" i="15200" s="1"/>
  <c r="GD9" i="15200" a="1"/>
  <c r="GD9" i="15200" s="1"/>
  <c r="JG9" i="15200" a="1"/>
  <c r="JG9" i="15200" s="1"/>
  <c r="MK9" i="15200" a="1"/>
  <c r="MK9" i="15200" s="1"/>
  <c r="DG146" i="15198"/>
  <c r="DO146" i="15198"/>
  <c r="DW146" i="15198"/>
  <c r="EE146" i="15198"/>
  <c r="EM146" i="15198"/>
  <c r="EU146" i="15198"/>
  <c r="FC146" i="15198"/>
  <c r="FK146" i="15198"/>
  <c r="FS146" i="15198"/>
  <c r="GA146" i="15198"/>
  <c r="GI146" i="15198"/>
  <c r="GQ146" i="15198"/>
  <c r="GY146" i="15198"/>
  <c r="HG146" i="15198"/>
  <c r="HO146" i="15198"/>
  <c r="HW146" i="15198"/>
  <c r="IE146" i="15198"/>
  <c r="IM146" i="15198"/>
  <c r="IU146" i="15198"/>
  <c r="JC146" i="15198"/>
  <c r="DH146" i="15198"/>
  <c r="DP146" i="15198"/>
  <c r="DX146" i="15198"/>
  <c r="EF146" i="15198"/>
  <c r="EN146" i="15198"/>
  <c r="EV146" i="15198"/>
  <c r="FD146" i="15198"/>
  <c r="FL146" i="15198"/>
  <c r="FT146" i="15198"/>
  <c r="GB146" i="15198"/>
  <c r="GJ146" i="15198"/>
  <c r="GR146" i="15198"/>
  <c r="GZ146" i="15198"/>
  <c r="HH146" i="15198"/>
  <c r="HP146" i="15198"/>
  <c r="HX146" i="15198"/>
  <c r="IF146" i="15198"/>
  <c r="IN146" i="15198"/>
  <c r="IV146" i="15198"/>
  <c r="DI146" i="15198"/>
  <c r="DQ146" i="15198"/>
  <c r="DY146" i="15198"/>
  <c r="EG146" i="15198"/>
  <c r="EO146" i="15198"/>
  <c r="EW146" i="15198"/>
  <c r="FE146" i="15198"/>
  <c r="FM146" i="15198"/>
  <c r="FU146" i="15198"/>
  <c r="GC146" i="15198"/>
  <c r="GK146" i="15198"/>
  <c r="GS146" i="15198"/>
  <c r="HA146" i="15198"/>
  <c r="HI146" i="15198"/>
  <c r="HQ146" i="15198"/>
  <c r="HY146" i="15198"/>
  <c r="IG146" i="15198"/>
  <c r="IO146" i="15198"/>
  <c r="IW146" i="15198"/>
  <c r="JE146" i="15198"/>
  <c r="DJ146" i="15198"/>
  <c r="DR146" i="15198"/>
  <c r="DZ146" i="15198"/>
  <c r="EH146" i="15198"/>
  <c r="EP146" i="15198"/>
  <c r="EX146" i="15198"/>
  <c r="FF146" i="15198"/>
  <c r="FN146" i="15198"/>
  <c r="FV146" i="15198"/>
  <c r="GD146" i="15198"/>
  <c r="GL146" i="15198"/>
  <c r="GT146" i="15198"/>
  <c r="HB146" i="15198"/>
  <c r="HJ146" i="15198"/>
  <c r="HR146" i="15198"/>
  <c r="HZ146" i="15198"/>
  <c r="IH146" i="15198"/>
  <c r="IP146" i="15198"/>
  <c r="IX146" i="15198"/>
  <c r="DK146" i="15198"/>
  <c r="DS146" i="15198"/>
  <c r="EA146" i="15198"/>
  <c r="EI146" i="15198"/>
  <c r="EQ146" i="15198"/>
  <c r="EY146" i="15198"/>
  <c r="FG146" i="15198"/>
  <c r="FO146" i="15198"/>
  <c r="FW146" i="15198"/>
  <c r="GE146" i="15198"/>
  <c r="GM146" i="15198"/>
  <c r="GU146" i="15198"/>
  <c r="HC146" i="15198"/>
  <c r="HK146" i="15198"/>
  <c r="HS146" i="15198"/>
  <c r="IA146" i="15198"/>
  <c r="II146" i="15198"/>
  <c r="IQ146" i="15198"/>
  <c r="IY146" i="15198"/>
  <c r="JG146" i="15198"/>
  <c r="DL146" i="15198"/>
  <c r="DT146" i="15198"/>
  <c r="EB146" i="15198"/>
  <c r="EJ146" i="15198"/>
  <c r="ER146" i="15198"/>
  <c r="EZ146" i="15198"/>
  <c r="FH146" i="15198"/>
  <c r="FP146" i="15198"/>
  <c r="FX146" i="15198"/>
  <c r="GF146" i="15198"/>
  <c r="GN146" i="15198"/>
  <c r="GV146" i="15198"/>
  <c r="HD146" i="15198"/>
  <c r="HL146" i="15198"/>
  <c r="HT146" i="15198"/>
  <c r="IB146" i="15198"/>
  <c r="IJ146" i="15198"/>
  <c r="IR146" i="15198"/>
  <c r="IZ146" i="15198"/>
  <c r="DF146" i="15198"/>
  <c r="DN146" i="15198"/>
  <c r="DV146" i="15198"/>
  <c r="ED146" i="15198"/>
  <c r="EL146" i="15198"/>
  <c r="ET146" i="15198"/>
  <c r="FB146" i="15198"/>
  <c r="FJ146" i="15198"/>
  <c r="FR146" i="15198"/>
  <c r="FZ146" i="15198"/>
  <c r="GH146" i="15198"/>
  <c r="GP146" i="15198"/>
  <c r="GX146" i="15198"/>
  <c r="HF146" i="15198"/>
  <c r="HN146" i="15198"/>
  <c r="HV146" i="15198"/>
  <c r="ID146" i="15198"/>
  <c r="IL146" i="15198"/>
  <c r="IT146" i="15198"/>
  <c r="JB146" i="15198"/>
  <c r="ES146" i="15198"/>
  <c r="HE146" i="15198"/>
  <c r="JF146" i="15198"/>
  <c r="JO146" i="15198"/>
  <c r="JW146" i="15198"/>
  <c r="KE146" i="15198"/>
  <c r="KM146" i="15198"/>
  <c r="KU146" i="15198"/>
  <c r="LC146" i="15198"/>
  <c r="LK146" i="15198"/>
  <c r="LS146" i="15198"/>
  <c r="MA146" i="15198"/>
  <c r="MI146" i="15198"/>
  <c r="MQ146" i="15198"/>
  <c r="MY146" i="15198"/>
  <c r="NG146" i="15198"/>
  <c r="NO146" i="15198"/>
  <c r="NW146" i="15198"/>
  <c r="OE146" i="15198"/>
  <c r="OM146" i="15198"/>
  <c r="OU146" i="15198"/>
  <c r="PC146" i="15198"/>
  <c r="PK146" i="15198"/>
  <c r="PS146" i="15198"/>
  <c r="QA146" i="15198"/>
  <c r="QI146" i="15198"/>
  <c r="QQ146" i="15198"/>
  <c r="QY146" i="15198"/>
  <c r="RG146" i="15198"/>
  <c r="RO146" i="15198"/>
  <c r="RW146" i="15198"/>
  <c r="SE146" i="15198"/>
  <c r="SM146" i="15198"/>
  <c r="SU146" i="15198"/>
  <c r="TC146" i="15198"/>
  <c r="TK146" i="15198"/>
  <c r="TS146" i="15198"/>
  <c r="UA146" i="15198"/>
  <c r="UI146" i="15198"/>
  <c r="UQ146" i="15198"/>
  <c r="UY146" i="15198"/>
  <c r="VG146" i="15198"/>
  <c r="VO146" i="15198"/>
  <c r="VW146" i="15198"/>
  <c r="WE146" i="15198"/>
  <c r="DH147" i="15198"/>
  <c r="DP147" i="15198"/>
  <c r="DX147" i="15198"/>
  <c r="EF147" i="15198"/>
  <c r="EN147" i="15198"/>
  <c r="EV147" i="15198"/>
  <c r="FD147" i="15198"/>
  <c r="FL147" i="15198"/>
  <c r="FT147" i="15198"/>
  <c r="GB147" i="15198"/>
  <c r="GJ147" i="15198"/>
  <c r="GR147" i="15198"/>
  <c r="GZ147" i="15198"/>
  <c r="HH147" i="15198"/>
  <c r="HP147" i="15198"/>
  <c r="HX147" i="15198"/>
  <c r="IF147" i="15198"/>
  <c r="IN147" i="15198"/>
  <c r="IV147" i="15198"/>
  <c r="JD147" i="15198"/>
  <c r="JL147" i="15198"/>
  <c r="JT147" i="15198"/>
  <c r="KB147" i="15198"/>
  <c r="KJ147" i="15198"/>
  <c r="KR147" i="15198"/>
  <c r="KZ147" i="15198"/>
  <c r="LH147" i="15198"/>
  <c r="LP147" i="15198"/>
  <c r="LX147" i="15198"/>
  <c r="MF147" i="15198"/>
  <c r="MN147" i="15198"/>
  <c r="MV147" i="15198"/>
  <c r="ND147" i="15198"/>
  <c r="FA146" i="15198"/>
  <c r="HM146" i="15198"/>
  <c r="JH146" i="15198"/>
  <c r="JP146" i="15198"/>
  <c r="JX146" i="15198"/>
  <c r="KF146" i="15198"/>
  <c r="KN146" i="15198"/>
  <c r="KV146" i="15198"/>
  <c r="LD146" i="15198"/>
  <c r="LL146" i="15198"/>
  <c r="LT146" i="15198"/>
  <c r="MB146" i="15198"/>
  <c r="MJ146" i="15198"/>
  <c r="MR146" i="15198"/>
  <c r="MZ146" i="15198"/>
  <c r="NH146" i="15198"/>
  <c r="NP146" i="15198"/>
  <c r="NX146" i="15198"/>
  <c r="OF146" i="15198"/>
  <c r="ON146" i="15198"/>
  <c r="OV146" i="15198"/>
  <c r="PD146" i="15198"/>
  <c r="PL146" i="15198"/>
  <c r="PT146" i="15198"/>
  <c r="QB146" i="15198"/>
  <c r="QJ146" i="15198"/>
  <c r="QR146" i="15198"/>
  <c r="QZ146" i="15198"/>
  <c r="RH146" i="15198"/>
  <c r="RP146" i="15198"/>
  <c r="RX146" i="15198"/>
  <c r="SF146" i="15198"/>
  <c r="SN146" i="15198"/>
  <c r="SV146" i="15198"/>
  <c r="TD146" i="15198"/>
  <c r="TL146" i="15198"/>
  <c r="TT146" i="15198"/>
  <c r="UB146" i="15198"/>
  <c r="UJ146" i="15198"/>
  <c r="UR146" i="15198"/>
  <c r="UZ146" i="15198"/>
  <c r="VH146" i="15198"/>
  <c r="VP146" i="15198"/>
  <c r="VX146" i="15198"/>
  <c r="WF146" i="15198"/>
  <c r="DI147" i="15198"/>
  <c r="DQ147" i="15198"/>
  <c r="DY147" i="15198"/>
  <c r="EG147" i="15198"/>
  <c r="EO147" i="15198"/>
  <c r="EW147" i="15198"/>
  <c r="FE147" i="15198"/>
  <c r="FM147" i="15198"/>
  <c r="FU147" i="15198"/>
  <c r="GC147" i="15198"/>
  <c r="GK147" i="15198"/>
  <c r="GS147" i="15198"/>
  <c r="HA147" i="15198"/>
  <c r="HI147" i="15198"/>
  <c r="HQ147" i="15198"/>
  <c r="HY147" i="15198"/>
  <c r="IG147" i="15198"/>
  <c r="IO147" i="15198"/>
  <c r="IW147" i="15198"/>
  <c r="JE147" i="15198"/>
  <c r="JM147" i="15198"/>
  <c r="JU147" i="15198"/>
  <c r="KC147" i="15198"/>
  <c r="KK147" i="15198"/>
  <c r="KS147" i="15198"/>
  <c r="LA147" i="15198"/>
  <c r="LI147" i="15198"/>
  <c r="LQ147" i="15198"/>
  <c r="LY147" i="15198"/>
  <c r="MG147" i="15198"/>
  <c r="MO147" i="15198"/>
  <c r="MW147" i="15198"/>
  <c r="NE147" i="15198"/>
  <c r="NM147" i="15198"/>
  <c r="FI146" i="15198"/>
  <c r="HU146" i="15198"/>
  <c r="JI146" i="15198"/>
  <c r="JQ146" i="15198"/>
  <c r="JY146" i="15198"/>
  <c r="KG146" i="15198"/>
  <c r="KO146" i="15198"/>
  <c r="KW146" i="15198"/>
  <c r="LE146" i="15198"/>
  <c r="LM146" i="15198"/>
  <c r="LU146" i="15198"/>
  <c r="MC146" i="15198"/>
  <c r="MK146" i="15198"/>
  <c r="MS146" i="15198"/>
  <c r="NA146" i="15198"/>
  <c r="NI146" i="15198"/>
  <c r="NQ146" i="15198"/>
  <c r="NY146" i="15198"/>
  <c r="OG146" i="15198"/>
  <c r="OO146" i="15198"/>
  <c r="OW146" i="15198"/>
  <c r="PE146" i="15198"/>
  <c r="PM146" i="15198"/>
  <c r="PU146" i="15198"/>
  <c r="QC146" i="15198"/>
  <c r="QK146" i="15198"/>
  <c r="QS146" i="15198"/>
  <c r="RA146" i="15198"/>
  <c r="RI146" i="15198"/>
  <c r="RQ146" i="15198"/>
  <c r="RY146" i="15198"/>
  <c r="SG146" i="15198"/>
  <c r="SO146" i="15198"/>
  <c r="SW146" i="15198"/>
  <c r="TE146" i="15198"/>
  <c r="TM146" i="15198"/>
  <c r="TU146" i="15198"/>
  <c r="UC146" i="15198"/>
  <c r="UK146" i="15198"/>
  <c r="US146" i="15198"/>
  <c r="VA146" i="15198"/>
  <c r="VI146" i="15198"/>
  <c r="VQ146" i="15198"/>
  <c r="VY146" i="15198"/>
  <c r="WG146" i="15198"/>
  <c r="DJ147" i="15198"/>
  <c r="DR147" i="15198"/>
  <c r="DZ147" i="15198"/>
  <c r="EH147" i="15198"/>
  <c r="EP147" i="15198"/>
  <c r="EX147" i="15198"/>
  <c r="FF147" i="15198"/>
  <c r="FN147" i="15198"/>
  <c r="FV147" i="15198"/>
  <c r="GD147" i="15198"/>
  <c r="GL147" i="15198"/>
  <c r="GT147" i="15198"/>
  <c r="HB147" i="15198"/>
  <c r="HJ147" i="15198"/>
  <c r="HR147" i="15198"/>
  <c r="HZ147" i="15198"/>
  <c r="IH147" i="15198"/>
  <c r="IP147" i="15198"/>
  <c r="IX147" i="15198"/>
  <c r="JF147" i="15198"/>
  <c r="JN147" i="15198"/>
  <c r="JV147" i="15198"/>
  <c r="KD147" i="15198"/>
  <c r="KL147" i="15198"/>
  <c r="KT147" i="15198"/>
  <c r="LB147" i="15198"/>
  <c r="LJ147" i="15198"/>
  <c r="LR147" i="15198"/>
  <c r="LZ147" i="15198"/>
  <c r="MH147" i="15198"/>
  <c r="MP147" i="15198"/>
  <c r="MX147" i="15198"/>
  <c r="NF147" i="15198"/>
  <c r="NN147" i="15198"/>
  <c r="DE146" i="15198"/>
  <c r="FQ146" i="15198"/>
  <c r="IC146" i="15198"/>
  <c r="JJ146" i="15198"/>
  <c r="JR146" i="15198"/>
  <c r="JZ146" i="15198"/>
  <c r="KH146" i="15198"/>
  <c r="KP146" i="15198"/>
  <c r="KX146" i="15198"/>
  <c r="LF146" i="15198"/>
  <c r="LN146" i="15198"/>
  <c r="LV146" i="15198"/>
  <c r="MD146" i="15198"/>
  <c r="ML146" i="15198"/>
  <c r="MT146" i="15198"/>
  <c r="NB146" i="15198"/>
  <c r="NJ146" i="15198"/>
  <c r="NR146" i="15198"/>
  <c r="NZ146" i="15198"/>
  <c r="OH146" i="15198"/>
  <c r="OP146" i="15198"/>
  <c r="OX146" i="15198"/>
  <c r="PF146" i="15198"/>
  <c r="PN146" i="15198"/>
  <c r="PV146" i="15198"/>
  <c r="QD146" i="15198"/>
  <c r="QL146" i="15198"/>
  <c r="QT146" i="15198"/>
  <c r="RB146" i="15198"/>
  <c r="RJ146" i="15198"/>
  <c r="RR146" i="15198"/>
  <c r="RZ146" i="15198"/>
  <c r="SH146" i="15198"/>
  <c r="SP146" i="15198"/>
  <c r="SX146" i="15198"/>
  <c r="TF146" i="15198"/>
  <c r="TN146" i="15198"/>
  <c r="TV146" i="15198"/>
  <c r="UD146" i="15198"/>
  <c r="UL146" i="15198"/>
  <c r="UT146" i="15198"/>
  <c r="VB146" i="15198"/>
  <c r="VJ146" i="15198"/>
  <c r="VR146" i="15198"/>
  <c r="VZ146" i="15198"/>
  <c r="WH146" i="15198"/>
  <c r="DK147" i="15198"/>
  <c r="DS147" i="15198"/>
  <c r="EA147" i="15198"/>
  <c r="EI147" i="15198"/>
  <c r="EQ147" i="15198"/>
  <c r="EY147" i="15198"/>
  <c r="FG147" i="15198"/>
  <c r="FO147" i="15198"/>
  <c r="FW147" i="15198"/>
  <c r="GE147" i="15198"/>
  <c r="GM147" i="15198"/>
  <c r="GU147" i="15198"/>
  <c r="HC147" i="15198"/>
  <c r="HK147" i="15198"/>
  <c r="HS147" i="15198"/>
  <c r="IA147" i="15198"/>
  <c r="II147" i="15198"/>
  <c r="IQ147" i="15198"/>
  <c r="IY147" i="15198"/>
  <c r="JG147" i="15198"/>
  <c r="JO147" i="15198"/>
  <c r="JW147" i="15198"/>
  <c r="KE147" i="15198"/>
  <c r="KM147" i="15198"/>
  <c r="KU147" i="15198"/>
  <c r="LC147" i="15198"/>
  <c r="LK147" i="15198"/>
  <c r="LS147" i="15198"/>
  <c r="MA147" i="15198"/>
  <c r="MI147" i="15198"/>
  <c r="MQ147" i="15198"/>
  <c r="DM146" i="15198"/>
  <c r="FY146" i="15198"/>
  <c r="IK146" i="15198"/>
  <c r="JK146" i="15198"/>
  <c r="JS146" i="15198"/>
  <c r="KA146" i="15198"/>
  <c r="KI146" i="15198"/>
  <c r="KQ146" i="15198"/>
  <c r="KY146" i="15198"/>
  <c r="LG146" i="15198"/>
  <c r="LO146" i="15198"/>
  <c r="LW146" i="15198"/>
  <c r="ME146" i="15198"/>
  <c r="MM146" i="15198"/>
  <c r="MU146" i="15198"/>
  <c r="NC146" i="15198"/>
  <c r="NK146" i="15198"/>
  <c r="NS146" i="15198"/>
  <c r="OA146" i="15198"/>
  <c r="OI146" i="15198"/>
  <c r="OQ146" i="15198"/>
  <c r="OY146" i="15198"/>
  <c r="PG146" i="15198"/>
  <c r="PO146" i="15198"/>
  <c r="PW146" i="15198"/>
  <c r="QE146" i="15198"/>
  <c r="QM146" i="15198"/>
  <c r="QU146" i="15198"/>
  <c r="RC146" i="15198"/>
  <c r="RK146" i="15198"/>
  <c r="RS146" i="15198"/>
  <c r="SA146" i="15198"/>
  <c r="SI146" i="15198"/>
  <c r="SQ146" i="15198"/>
  <c r="SY146" i="15198"/>
  <c r="TG146" i="15198"/>
  <c r="TO146" i="15198"/>
  <c r="TW146" i="15198"/>
  <c r="UE146" i="15198"/>
  <c r="UM146" i="15198"/>
  <c r="UU146" i="15198"/>
  <c r="VC146" i="15198"/>
  <c r="VK146" i="15198"/>
  <c r="VS146" i="15198"/>
  <c r="WA146" i="15198"/>
  <c r="WI146" i="15198"/>
  <c r="DL147" i="15198"/>
  <c r="DT147" i="15198"/>
  <c r="EB147" i="15198"/>
  <c r="EJ147" i="15198"/>
  <c r="ER147" i="15198"/>
  <c r="EZ147" i="15198"/>
  <c r="FH147" i="15198"/>
  <c r="FP147" i="15198"/>
  <c r="FX147" i="15198"/>
  <c r="GF147" i="15198"/>
  <c r="GN147" i="15198"/>
  <c r="GV147" i="15198"/>
  <c r="HD147" i="15198"/>
  <c r="HL147" i="15198"/>
  <c r="HT147" i="15198"/>
  <c r="IB147" i="15198"/>
  <c r="IJ147" i="15198"/>
  <c r="IR147" i="15198"/>
  <c r="IZ147" i="15198"/>
  <c r="JH147" i="15198"/>
  <c r="JP147" i="15198"/>
  <c r="JX147" i="15198"/>
  <c r="KF147" i="15198"/>
  <c r="KN147" i="15198"/>
  <c r="KV147" i="15198"/>
  <c r="LD147" i="15198"/>
  <c r="LL147" i="15198"/>
  <c r="LT147" i="15198"/>
  <c r="MB147" i="15198"/>
  <c r="MJ147" i="15198"/>
  <c r="MR147" i="15198"/>
  <c r="MZ147" i="15198"/>
  <c r="NH147" i="15198"/>
  <c r="DU146" i="15198"/>
  <c r="GG146" i="15198"/>
  <c r="IS146" i="15198"/>
  <c r="JL146" i="15198"/>
  <c r="JT146" i="15198"/>
  <c r="KB146" i="15198"/>
  <c r="KJ146" i="15198"/>
  <c r="KR146" i="15198"/>
  <c r="KZ146" i="15198"/>
  <c r="LH146" i="15198"/>
  <c r="LP146" i="15198"/>
  <c r="LX146" i="15198"/>
  <c r="MF146" i="15198"/>
  <c r="MN146" i="15198"/>
  <c r="MV146" i="15198"/>
  <c r="ND146" i="15198"/>
  <c r="NL146" i="15198"/>
  <c r="NT146" i="15198"/>
  <c r="OB146" i="15198"/>
  <c r="OJ146" i="15198"/>
  <c r="OR146" i="15198"/>
  <c r="OZ146" i="15198"/>
  <c r="PH146" i="15198"/>
  <c r="PP146" i="15198"/>
  <c r="PX146" i="15198"/>
  <c r="QF146" i="15198"/>
  <c r="QN146" i="15198"/>
  <c r="QV146" i="15198"/>
  <c r="RD146" i="15198"/>
  <c r="RL146" i="15198"/>
  <c r="RT146" i="15198"/>
  <c r="SB146" i="15198"/>
  <c r="SJ146" i="15198"/>
  <c r="SR146" i="15198"/>
  <c r="SZ146" i="15198"/>
  <c r="TH146" i="15198"/>
  <c r="TP146" i="15198"/>
  <c r="TX146" i="15198"/>
  <c r="UF146" i="15198"/>
  <c r="UN146" i="15198"/>
  <c r="UV146" i="15198"/>
  <c r="VD146" i="15198"/>
  <c r="VL146" i="15198"/>
  <c r="VT146" i="15198"/>
  <c r="WB146" i="15198"/>
  <c r="DE147" i="15198"/>
  <c r="DM147" i="15198"/>
  <c r="DU147" i="15198"/>
  <c r="EC147" i="15198"/>
  <c r="EK147" i="15198"/>
  <c r="ES147" i="15198"/>
  <c r="FA147" i="15198"/>
  <c r="FI147" i="15198"/>
  <c r="FQ147" i="15198"/>
  <c r="FY147" i="15198"/>
  <c r="GG147" i="15198"/>
  <c r="GO147" i="15198"/>
  <c r="GW147" i="15198"/>
  <c r="HE147" i="15198"/>
  <c r="HM147" i="15198"/>
  <c r="HU147" i="15198"/>
  <c r="IC147" i="15198"/>
  <c r="IK147" i="15198"/>
  <c r="IS147" i="15198"/>
  <c r="JA147" i="15198"/>
  <c r="JI147" i="15198"/>
  <c r="JQ147" i="15198"/>
  <c r="JY147" i="15198"/>
  <c r="KG147" i="15198"/>
  <c r="KO147" i="15198"/>
  <c r="KW147" i="15198"/>
  <c r="LE147" i="15198"/>
  <c r="LM147" i="15198"/>
  <c r="LU147" i="15198"/>
  <c r="MC147" i="15198"/>
  <c r="MK147" i="15198"/>
  <c r="MS147" i="15198"/>
  <c r="NA147" i="15198"/>
  <c r="NI147" i="15198"/>
  <c r="EK146" i="15198"/>
  <c r="GW146" i="15198"/>
  <c r="JD146" i="15198"/>
  <c r="JN146" i="15198"/>
  <c r="JV146" i="15198"/>
  <c r="KD146" i="15198"/>
  <c r="KL146" i="15198"/>
  <c r="KT146" i="15198"/>
  <c r="LB146" i="15198"/>
  <c r="LJ146" i="15198"/>
  <c r="LR146" i="15198"/>
  <c r="LZ146" i="15198"/>
  <c r="MH146" i="15198"/>
  <c r="MP146" i="15198"/>
  <c r="MX146" i="15198"/>
  <c r="NF146" i="15198"/>
  <c r="NN146" i="15198"/>
  <c r="NV146" i="15198"/>
  <c r="OD146" i="15198"/>
  <c r="OL146" i="15198"/>
  <c r="OT146" i="15198"/>
  <c r="PB146" i="15198"/>
  <c r="PJ146" i="15198"/>
  <c r="PR146" i="15198"/>
  <c r="PZ146" i="15198"/>
  <c r="QH146" i="15198"/>
  <c r="QP146" i="15198"/>
  <c r="QX146" i="15198"/>
  <c r="RF146" i="15198"/>
  <c r="RN146" i="15198"/>
  <c r="RV146" i="15198"/>
  <c r="SD146" i="15198"/>
  <c r="SL146" i="15198"/>
  <c r="ST146" i="15198"/>
  <c r="TB146" i="15198"/>
  <c r="TJ146" i="15198"/>
  <c r="TR146" i="15198"/>
  <c r="TZ146" i="15198"/>
  <c r="UH146" i="15198"/>
  <c r="UP146" i="15198"/>
  <c r="UX146" i="15198"/>
  <c r="VF146" i="15198"/>
  <c r="VN146" i="15198"/>
  <c r="VV146" i="15198"/>
  <c r="WD146" i="15198"/>
  <c r="DG147" i="15198"/>
  <c r="DO147" i="15198"/>
  <c r="DW147" i="15198"/>
  <c r="EE147" i="15198"/>
  <c r="EM147" i="15198"/>
  <c r="EU147" i="15198"/>
  <c r="FC147" i="15198"/>
  <c r="FK147" i="15198"/>
  <c r="FS147" i="15198"/>
  <c r="GA147" i="15198"/>
  <c r="GI147" i="15198"/>
  <c r="GQ147" i="15198"/>
  <c r="GY147" i="15198"/>
  <c r="HG147" i="15198"/>
  <c r="HO147" i="15198"/>
  <c r="HW147" i="15198"/>
  <c r="IE147" i="15198"/>
  <c r="IM147" i="15198"/>
  <c r="IU147" i="15198"/>
  <c r="JC147" i="15198"/>
  <c r="JK147" i="15198"/>
  <c r="JS147" i="15198"/>
  <c r="KA147" i="15198"/>
  <c r="KI147" i="15198"/>
  <c r="KQ147" i="15198"/>
  <c r="KY147" i="15198"/>
  <c r="LG147" i="15198"/>
  <c r="LO147" i="15198"/>
  <c r="LW147" i="15198"/>
  <c r="ME147" i="15198"/>
  <c r="MM147" i="15198"/>
  <c r="MU147" i="15198"/>
  <c r="NC147" i="15198"/>
  <c r="KK146" i="15198"/>
  <c r="MW146" i="15198"/>
  <c r="PI146" i="15198"/>
  <c r="RU146" i="15198"/>
  <c r="UG146" i="15198"/>
  <c r="DN147" i="15198"/>
  <c r="FZ147" i="15198"/>
  <c r="IL147" i="15198"/>
  <c r="KX147" i="15198"/>
  <c r="NB147" i="15198"/>
  <c r="NR147" i="15198"/>
  <c r="NZ147" i="15198"/>
  <c r="OH147" i="15198"/>
  <c r="OP147" i="15198"/>
  <c r="OX147" i="15198"/>
  <c r="PF147" i="15198"/>
  <c r="PN147" i="15198"/>
  <c r="PV147" i="15198"/>
  <c r="QD147" i="15198"/>
  <c r="QL147" i="15198"/>
  <c r="QT147" i="15198"/>
  <c r="RB147" i="15198"/>
  <c r="RJ147" i="15198"/>
  <c r="RR147" i="15198"/>
  <c r="RZ147" i="15198"/>
  <c r="SH147" i="15198"/>
  <c r="SP147" i="15198"/>
  <c r="SX147" i="15198"/>
  <c r="TF147" i="15198"/>
  <c r="TN147" i="15198"/>
  <c r="TV147" i="15198"/>
  <c r="UD147" i="15198"/>
  <c r="UL147" i="15198"/>
  <c r="UT147" i="15198"/>
  <c r="VB147" i="15198"/>
  <c r="VJ147" i="15198"/>
  <c r="VR147" i="15198"/>
  <c r="VZ147" i="15198"/>
  <c r="WH147" i="15198"/>
  <c r="DK148" i="15198"/>
  <c r="DS148" i="15198"/>
  <c r="EA148" i="15198"/>
  <c r="EI148" i="15198"/>
  <c r="EQ148" i="15198"/>
  <c r="EY148" i="15198"/>
  <c r="FG148" i="15198"/>
  <c r="FO148" i="15198"/>
  <c r="FW148" i="15198"/>
  <c r="GE148" i="15198"/>
  <c r="GM148" i="15198"/>
  <c r="GU148" i="15198"/>
  <c r="HC148" i="15198"/>
  <c r="HK148" i="15198"/>
  <c r="HS148" i="15198"/>
  <c r="IA148" i="15198"/>
  <c r="II148" i="15198"/>
  <c r="IQ148" i="15198"/>
  <c r="IY148" i="15198"/>
  <c r="JG148" i="15198"/>
  <c r="JO148" i="15198"/>
  <c r="JW148" i="15198"/>
  <c r="KE148" i="15198"/>
  <c r="KM148" i="15198"/>
  <c r="KU148" i="15198"/>
  <c r="LC148" i="15198"/>
  <c r="LK148" i="15198"/>
  <c r="LS148" i="15198"/>
  <c r="MA148" i="15198"/>
  <c r="MI148" i="15198"/>
  <c r="MQ148" i="15198"/>
  <c r="MY148" i="15198"/>
  <c r="NG148" i="15198"/>
  <c r="NO148" i="15198"/>
  <c r="NW148" i="15198"/>
  <c r="OE148" i="15198"/>
  <c r="OM148" i="15198"/>
  <c r="OU148" i="15198"/>
  <c r="PC148" i="15198"/>
  <c r="PK148" i="15198"/>
  <c r="PS148" i="15198"/>
  <c r="QA148" i="15198"/>
  <c r="QI148" i="15198"/>
  <c r="QQ148" i="15198"/>
  <c r="QY148" i="15198"/>
  <c r="RG148" i="15198"/>
  <c r="RO148" i="15198"/>
  <c r="RW148" i="15198"/>
  <c r="SE148" i="15198"/>
  <c r="SM148" i="15198"/>
  <c r="SU148" i="15198"/>
  <c r="TC148" i="15198"/>
  <c r="TK148" i="15198"/>
  <c r="TS148" i="15198"/>
  <c r="UA148" i="15198"/>
  <c r="UI148" i="15198"/>
  <c r="UQ148" i="15198"/>
  <c r="UY148" i="15198"/>
  <c r="VG148" i="15198"/>
  <c r="VO148" i="15198"/>
  <c r="VW148" i="15198"/>
  <c r="WE148" i="15198"/>
  <c r="DH149" i="15198"/>
  <c r="DP149" i="15198"/>
  <c r="DX149" i="15198"/>
  <c r="EF149" i="15198"/>
  <c r="EN149" i="15198"/>
  <c r="EV149" i="15198"/>
  <c r="FD149" i="15198"/>
  <c r="FL149" i="15198"/>
  <c r="FT149" i="15198"/>
  <c r="GB149" i="15198"/>
  <c r="GJ149" i="15198"/>
  <c r="GR149" i="15198"/>
  <c r="GZ149" i="15198"/>
  <c r="HH149" i="15198"/>
  <c r="HP149" i="15198"/>
  <c r="HX149" i="15198"/>
  <c r="IF149" i="15198"/>
  <c r="IN149" i="15198"/>
  <c r="IV149" i="15198"/>
  <c r="JD149" i="15198"/>
  <c r="JL149" i="15198"/>
  <c r="JT149" i="15198"/>
  <c r="KB149" i="15198"/>
  <c r="KJ149" i="15198"/>
  <c r="KR149" i="15198"/>
  <c r="KZ149" i="15198"/>
  <c r="LH149" i="15198"/>
  <c r="LP149" i="15198"/>
  <c r="LX149" i="15198"/>
  <c r="MF149" i="15198"/>
  <c r="MN149" i="15198"/>
  <c r="MV149" i="15198"/>
  <c r="ND149" i="15198"/>
  <c r="NL149" i="15198"/>
  <c r="NT149" i="15198"/>
  <c r="OB149" i="15198"/>
  <c r="OJ149" i="15198"/>
  <c r="OR149" i="15198"/>
  <c r="OZ149" i="15198"/>
  <c r="PH149" i="15198"/>
  <c r="PP149" i="15198"/>
  <c r="PX149" i="15198"/>
  <c r="QF149" i="15198"/>
  <c r="QN149" i="15198"/>
  <c r="QV149" i="15198"/>
  <c r="RD149" i="15198"/>
  <c r="RL149" i="15198"/>
  <c r="RT149" i="15198"/>
  <c r="SB149" i="15198"/>
  <c r="SJ149" i="15198"/>
  <c r="SR149" i="15198"/>
  <c r="SZ149" i="15198"/>
  <c r="TH149" i="15198"/>
  <c r="TP149" i="15198"/>
  <c r="TX149" i="15198"/>
  <c r="UF149" i="15198"/>
  <c r="UN149" i="15198"/>
  <c r="UV149" i="15198"/>
  <c r="VD149" i="15198"/>
  <c r="VL149" i="15198"/>
  <c r="VT149" i="15198"/>
  <c r="WB149" i="15198"/>
  <c r="DE150" i="15198"/>
  <c r="DM150" i="15198"/>
  <c r="DU150" i="15198"/>
  <c r="EC150" i="15198"/>
  <c r="EK150" i="15198"/>
  <c r="ES150" i="15198"/>
  <c r="KS146" i="15198"/>
  <c r="NE146" i="15198"/>
  <c r="PQ146" i="15198"/>
  <c r="SC146" i="15198"/>
  <c r="UO146" i="15198"/>
  <c r="DV147" i="15198"/>
  <c r="GH147" i="15198"/>
  <c r="IT147" i="15198"/>
  <c r="LF147" i="15198"/>
  <c r="NG147" i="15198"/>
  <c r="NS147" i="15198"/>
  <c r="OA147" i="15198"/>
  <c r="OI147" i="15198"/>
  <c r="OQ147" i="15198"/>
  <c r="OY147" i="15198"/>
  <c r="PG147" i="15198"/>
  <c r="PO147" i="15198"/>
  <c r="PW147" i="15198"/>
  <c r="QE147" i="15198"/>
  <c r="QM147" i="15198"/>
  <c r="QU147" i="15198"/>
  <c r="RC147" i="15198"/>
  <c r="RK147" i="15198"/>
  <c r="RS147" i="15198"/>
  <c r="SA147" i="15198"/>
  <c r="SI147" i="15198"/>
  <c r="SQ147" i="15198"/>
  <c r="SY147" i="15198"/>
  <c r="TG147" i="15198"/>
  <c r="TO147" i="15198"/>
  <c r="TW147" i="15198"/>
  <c r="UE147" i="15198"/>
  <c r="UM147" i="15198"/>
  <c r="UU147" i="15198"/>
  <c r="VC147" i="15198"/>
  <c r="VK147" i="15198"/>
  <c r="VS147" i="15198"/>
  <c r="WA147" i="15198"/>
  <c r="WI147" i="15198"/>
  <c r="DL148" i="15198"/>
  <c r="DT148" i="15198"/>
  <c r="EB148" i="15198"/>
  <c r="EJ148" i="15198"/>
  <c r="ER148" i="15198"/>
  <c r="EZ148" i="15198"/>
  <c r="FH148" i="15198"/>
  <c r="FP148" i="15198"/>
  <c r="FX148" i="15198"/>
  <c r="GF148" i="15198"/>
  <c r="GN148" i="15198"/>
  <c r="GV148" i="15198"/>
  <c r="HD148" i="15198"/>
  <c r="HL148" i="15198"/>
  <c r="HT148" i="15198"/>
  <c r="IB148" i="15198"/>
  <c r="IJ148" i="15198"/>
  <c r="IR148" i="15198"/>
  <c r="IZ148" i="15198"/>
  <c r="JH148" i="15198"/>
  <c r="JP148" i="15198"/>
  <c r="JX148" i="15198"/>
  <c r="KF148" i="15198"/>
  <c r="KN148" i="15198"/>
  <c r="KV148" i="15198"/>
  <c r="LD148" i="15198"/>
  <c r="LL148" i="15198"/>
  <c r="LT148" i="15198"/>
  <c r="MB148" i="15198"/>
  <c r="MJ148" i="15198"/>
  <c r="MR148" i="15198"/>
  <c r="MZ148" i="15198"/>
  <c r="NH148" i="15198"/>
  <c r="NP148" i="15198"/>
  <c r="NX148" i="15198"/>
  <c r="OF148" i="15198"/>
  <c r="ON148" i="15198"/>
  <c r="OV148" i="15198"/>
  <c r="PD148" i="15198"/>
  <c r="PL148" i="15198"/>
  <c r="PT148" i="15198"/>
  <c r="QB148" i="15198"/>
  <c r="QJ148" i="15198"/>
  <c r="QR148" i="15198"/>
  <c r="QZ148" i="15198"/>
  <c r="RH148" i="15198"/>
  <c r="RP148" i="15198"/>
  <c r="RX148" i="15198"/>
  <c r="SF148" i="15198"/>
  <c r="SN148" i="15198"/>
  <c r="SV148" i="15198"/>
  <c r="TD148" i="15198"/>
  <c r="TL148" i="15198"/>
  <c r="TT148" i="15198"/>
  <c r="UB148" i="15198"/>
  <c r="UJ148" i="15198"/>
  <c r="UR148" i="15198"/>
  <c r="UZ148" i="15198"/>
  <c r="VH148" i="15198"/>
  <c r="VP148" i="15198"/>
  <c r="VX148" i="15198"/>
  <c r="WF148" i="15198"/>
  <c r="DI149" i="15198"/>
  <c r="DQ149" i="15198"/>
  <c r="DY149" i="15198"/>
  <c r="EG149" i="15198"/>
  <c r="EO149" i="15198"/>
  <c r="EW149" i="15198"/>
  <c r="FE149" i="15198"/>
  <c r="FM149" i="15198"/>
  <c r="FU149" i="15198"/>
  <c r="GC149" i="15198"/>
  <c r="GK149" i="15198"/>
  <c r="GS149" i="15198"/>
  <c r="HA149" i="15198"/>
  <c r="HI149" i="15198"/>
  <c r="HQ149" i="15198"/>
  <c r="HY149" i="15198"/>
  <c r="IG149" i="15198"/>
  <c r="IO149" i="15198"/>
  <c r="IW149" i="15198"/>
  <c r="JE149" i="15198"/>
  <c r="JM149" i="15198"/>
  <c r="JU149" i="15198"/>
  <c r="KC149" i="15198"/>
  <c r="KK149" i="15198"/>
  <c r="KS149" i="15198"/>
  <c r="LA149" i="15198"/>
  <c r="LI149" i="15198"/>
  <c r="LQ149" i="15198"/>
  <c r="LY149" i="15198"/>
  <c r="MG149" i="15198"/>
  <c r="MO149" i="15198"/>
  <c r="MW149" i="15198"/>
  <c r="NE149" i="15198"/>
  <c r="NM149" i="15198"/>
  <c r="NU149" i="15198"/>
  <c r="OC149" i="15198"/>
  <c r="OK149" i="15198"/>
  <c r="OS149" i="15198"/>
  <c r="PA149" i="15198"/>
  <c r="PI149" i="15198"/>
  <c r="PQ149" i="15198"/>
  <c r="PY149" i="15198"/>
  <c r="QG149" i="15198"/>
  <c r="QO149" i="15198"/>
  <c r="QW149" i="15198"/>
  <c r="RE149" i="15198"/>
  <c r="RM149" i="15198"/>
  <c r="RU149" i="15198"/>
  <c r="SC149" i="15198"/>
  <c r="SK149" i="15198"/>
  <c r="SS149" i="15198"/>
  <c r="TA149" i="15198"/>
  <c r="TI149" i="15198"/>
  <c r="TQ149" i="15198"/>
  <c r="TY149" i="15198"/>
  <c r="UG149" i="15198"/>
  <c r="UO149" i="15198"/>
  <c r="UW149" i="15198"/>
  <c r="VE149" i="15198"/>
  <c r="VM149" i="15198"/>
  <c r="VU149" i="15198"/>
  <c r="WC149" i="15198"/>
  <c r="DF150" i="15198"/>
  <c r="DN150" i="15198"/>
  <c r="DV150" i="15198"/>
  <c r="ED150" i="15198"/>
  <c r="EL150" i="15198"/>
  <c r="ET150" i="15198"/>
  <c r="EC146" i="15198"/>
  <c r="LA146" i="15198"/>
  <c r="NM146" i="15198"/>
  <c r="PY146" i="15198"/>
  <c r="SK146" i="15198"/>
  <c r="UW146" i="15198"/>
  <c r="ED147" i="15198"/>
  <c r="GP147" i="15198"/>
  <c r="JB147" i="15198"/>
  <c r="LN147" i="15198"/>
  <c r="NJ147" i="15198"/>
  <c r="NT147" i="15198"/>
  <c r="OB147" i="15198"/>
  <c r="OJ147" i="15198"/>
  <c r="OR147" i="15198"/>
  <c r="OZ147" i="15198"/>
  <c r="PH147" i="15198"/>
  <c r="PP147" i="15198"/>
  <c r="PX147" i="15198"/>
  <c r="QF147" i="15198"/>
  <c r="QN147" i="15198"/>
  <c r="QV147" i="15198"/>
  <c r="RD147" i="15198"/>
  <c r="RL147" i="15198"/>
  <c r="RT147" i="15198"/>
  <c r="SB147" i="15198"/>
  <c r="SJ147" i="15198"/>
  <c r="SR147" i="15198"/>
  <c r="SZ147" i="15198"/>
  <c r="TH147" i="15198"/>
  <c r="TP147" i="15198"/>
  <c r="TX147" i="15198"/>
  <c r="UF147" i="15198"/>
  <c r="UN147" i="15198"/>
  <c r="UV147" i="15198"/>
  <c r="VD147" i="15198"/>
  <c r="VL147" i="15198"/>
  <c r="VT147" i="15198"/>
  <c r="WB147" i="15198"/>
  <c r="DE148" i="15198"/>
  <c r="DM148" i="15198"/>
  <c r="DU148" i="15198"/>
  <c r="EC148" i="15198"/>
  <c r="EK148" i="15198"/>
  <c r="ES148" i="15198"/>
  <c r="FA148" i="15198"/>
  <c r="FI148" i="15198"/>
  <c r="FQ148" i="15198"/>
  <c r="FY148" i="15198"/>
  <c r="GG148" i="15198"/>
  <c r="GO148" i="15198"/>
  <c r="GW148" i="15198"/>
  <c r="HE148" i="15198"/>
  <c r="HM148" i="15198"/>
  <c r="HU148" i="15198"/>
  <c r="IC148" i="15198"/>
  <c r="IK148" i="15198"/>
  <c r="IS148" i="15198"/>
  <c r="JA148" i="15198"/>
  <c r="JI148" i="15198"/>
  <c r="JQ148" i="15198"/>
  <c r="JY148" i="15198"/>
  <c r="KG148" i="15198"/>
  <c r="KO148" i="15198"/>
  <c r="KW148" i="15198"/>
  <c r="LE148" i="15198"/>
  <c r="LM148" i="15198"/>
  <c r="LU148" i="15198"/>
  <c r="MC148" i="15198"/>
  <c r="MK148" i="15198"/>
  <c r="MS148" i="15198"/>
  <c r="NA148" i="15198"/>
  <c r="NI148" i="15198"/>
  <c r="NQ148" i="15198"/>
  <c r="NY148" i="15198"/>
  <c r="OG148" i="15198"/>
  <c r="OO148" i="15198"/>
  <c r="OW148" i="15198"/>
  <c r="PE148" i="15198"/>
  <c r="PM148" i="15198"/>
  <c r="PU148" i="15198"/>
  <c r="QC148" i="15198"/>
  <c r="QK148" i="15198"/>
  <c r="QS148" i="15198"/>
  <c r="RA148" i="15198"/>
  <c r="RI148" i="15198"/>
  <c r="RQ148" i="15198"/>
  <c r="RY148" i="15198"/>
  <c r="SG148" i="15198"/>
  <c r="SO148" i="15198"/>
  <c r="SW148" i="15198"/>
  <c r="TE148" i="15198"/>
  <c r="TM148" i="15198"/>
  <c r="TU148" i="15198"/>
  <c r="UC148" i="15198"/>
  <c r="UK148" i="15198"/>
  <c r="US148" i="15198"/>
  <c r="VA148" i="15198"/>
  <c r="VI148" i="15198"/>
  <c r="VQ148" i="15198"/>
  <c r="VY148" i="15198"/>
  <c r="WG148" i="15198"/>
  <c r="DJ149" i="15198"/>
  <c r="DR149" i="15198"/>
  <c r="DZ149" i="15198"/>
  <c r="EH149" i="15198"/>
  <c r="EP149" i="15198"/>
  <c r="EX149" i="15198"/>
  <c r="FF149" i="15198"/>
  <c r="FN149" i="15198"/>
  <c r="FV149" i="15198"/>
  <c r="GD149" i="15198"/>
  <c r="GL149" i="15198"/>
  <c r="GT149" i="15198"/>
  <c r="HB149" i="15198"/>
  <c r="HJ149" i="15198"/>
  <c r="HR149" i="15198"/>
  <c r="HZ149" i="15198"/>
  <c r="IH149" i="15198"/>
  <c r="IP149" i="15198"/>
  <c r="IX149" i="15198"/>
  <c r="JF149" i="15198"/>
  <c r="JN149" i="15198"/>
  <c r="JV149" i="15198"/>
  <c r="KD149" i="15198"/>
  <c r="KL149" i="15198"/>
  <c r="KT149" i="15198"/>
  <c r="LB149" i="15198"/>
  <c r="LJ149" i="15198"/>
  <c r="LR149" i="15198"/>
  <c r="LZ149" i="15198"/>
  <c r="MH149" i="15198"/>
  <c r="MP149" i="15198"/>
  <c r="MX149" i="15198"/>
  <c r="NF149" i="15198"/>
  <c r="NN149" i="15198"/>
  <c r="NV149" i="15198"/>
  <c r="OD149" i="15198"/>
  <c r="OL149" i="15198"/>
  <c r="OT149" i="15198"/>
  <c r="PB149" i="15198"/>
  <c r="PJ149" i="15198"/>
  <c r="PR149" i="15198"/>
  <c r="PZ149" i="15198"/>
  <c r="QH149" i="15198"/>
  <c r="QP149" i="15198"/>
  <c r="QX149" i="15198"/>
  <c r="RF149" i="15198"/>
  <c r="RN149" i="15198"/>
  <c r="RV149" i="15198"/>
  <c r="SD149" i="15198"/>
  <c r="SL149" i="15198"/>
  <c r="ST149" i="15198"/>
  <c r="TB149" i="15198"/>
  <c r="TJ149" i="15198"/>
  <c r="TR149" i="15198"/>
  <c r="TZ149" i="15198"/>
  <c r="UH149" i="15198"/>
  <c r="UP149" i="15198"/>
  <c r="UX149" i="15198"/>
  <c r="VF149" i="15198"/>
  <c r="VN149" i="15198"/>
  <c r="VV149" i="15198"/>
  <c r="WD149" i="15198"/>
  <c r="DG150" i="15198"/>
  <c r="DO150" i="15198"/>
  <c r="DW150" i="15198"/>
  <c r="EE150" i="15198"/>
  <c r="GO146" i="15198"/>
  <c r="LI146" i="15198"/>
  <c r="NU146" i="15198"/>
  <c r="QG146" i="15198"/>
  <c r="SS146" i="15198"/>
  <c r="VE146" i="15198"/>
  <c r="EL147" i="15198"/>
  <c r="GX147" i="15198"/>
  <c r="JJ147" i="15198"/>
  <c r="LV147" i="15198"/>
  <c r="NK147" i="15198"/>
  <c r="NU147" i="15198"/>
  <c r="OC147" i="15198"/>
  <c r="OK147" i="15198"/>
  <c r="OS147" i="15198"/>
  <c r="PA147" i="15198"/>
  <c r="PI147" i="15198"/>
  <c r="PQ147" i="15198"/>
  <c r="PY147" i="15198"/>
  <c r="QG147" i="15198"/>
  <c r="QO147" i="15198"/>
  <c r="QW147" i="15198"/>
  <c r="RE147" i="15198"/>
  <c r="RM147" i="15198"/>
  <c r="RU147" i="15198"/>
  <c r="SC147" i="15198"/>
  <c r="SK147" i="15198"/>
  <c r="SS147" i="15198"/>
  <c r="TA147" i="15198"/>
  <c r="TI147" i="15198"/>
  <c r="TQ147" i="15198"/>
  <c r="TY147" i="15198"/>
  <c r="UG147" i="15198"/>
  <c r="UO147" i="15198"/>
  <c r="UW147" i="15198"/>
  <c r="VE147" i="15198"/>
  <c r="VM147" i="15198"/>
  <c r="VU147" i="15198"/>
  <c r="WC147" i="15198"/>
  <c r="DF148" i="15198"/>
  <c r="DN148" i="15198"/>
  <c r="DV148" i="15198"/>
  <c r="ED148" i="15198"/>
  <c r="EL148" i="15198"/>
  <c r="ET148" i="15198"/>
  <c r="FB148" i="15198"/>
  <c r="FJ148" i="15198"/>
  <c r="FR148" i="15198"/>
  <c r="FZ148" i="15198"/>
  <c r="GH148" i="15198"/>
  <c r="GP148" i="15198"/>
  <c r="GX148" i="15198"/>
  <c r="HF148" i="15198"/>
  <c r="HN148" i="15198"/>
  <c r="HV148" i="15198"/>
  <c r="ID148" i="15198"/>
  <c r="IL148" i="15198"/>
  <c r="IT148" i="15198"/>
  <c r="JB148" i="15198"/>
  <c r="JJ148" i="15198"/>
  <c r="JR148" i="15198"/>
  <c r="JZ148" i="15198"/>
  <c r="KH148" i="15198"/>
  <c r="KP148" i="15198"/>
  <c r="KX148" i="15198"/>
  <c r="LF148" i="15198"/>
  <c r="LN148" i="15198"/>
  <c r="LV148" i="15198"/>
  <c r="MD148" i="15198"/>
  <c r="ML148" i="15198"/>
  <c r="MT148" i="15198"/>
  <c r="NB148" i="15198"/>
  <c r="NJ148" i="15198"/>
  <c r="NR148" i="15198"/>
  <c r="NZ148" i="15198"/>
  <c r="OH148" i="15198"/>
  <c r="OP148" i="15198"/>
  <c r="OX148" i="15198"/>
  <c r="PF148" i="15198"/>
  <c r="PN148" i="15198"/>
  <c r="PV148" i="15198"/>
  <c r="QD148" i="15198"/>
  <c r="QL148" i="15198"/>
  <c r="QT148" i="15198"/>
  <c r="RB148" i="15198"/>
  <c r="RJ148" i="15198"/>
  <c r="RR148" i="15198"/>
  <c r="RZ148" i="15198"/>
  <c r="SH148" i="15198"/>
  <c r="SP148" i="15198"/>
  <c r="SX148" i="15198"/>
  <c r="TF148" i="15198"/>
  <c r="TN148" i="15198"/>
  <c r="TV148" i="15198"/>
  <c r="UD148" i="15198"/>
  <c r="UL148" i="15198"/>
  <c r="UT148" i="15198"/>
  <c r="VB148" i="15198"/>
  <c r="VJ148" i="15198"/>
  <c r="VR148" i="15198"/>
  <c r="VZ148" i="15198"/>
  <c r="WH148" i="15198"/>
  <c r="DK149" i="15198"/>
  <c r="DS149" i="15198"/>
  <c r="EA149" i="15198"/>
  <c r="EI149" i="15198"/>
  <c r="EQ149" i="15198"/>
  <c r="EY149" i="15198"/>
  <c r="FG149" i="15198"/>
  <c r="FO149" i="15198"/>
  <c r="FW149" i="15198"/>
  <c r="GE149" i="15198"/>
  <c r="GM149" i="15198"/>
  <c r="GU149" i="15198"/>
  <c r="HC149" i="15198"/>
  <c r="HK149" i="15198"/>
  <c r="HS149" i="15198"/>
  <c r="IA149" i="15198"/>
  <c r="II149" i="15198"/>
  <c r="IQ149" i="15198"/>
  <c r="IY149" i="15198"/>
  <c r="JG149" i="15198"/>
  <c r="JO149" i="15198"/>
  <c r="JW149" i="15198"/>
  <c r="KE149" i="15198"/>
  <c r="KM149" i="15198"/>
  <c r="KU149" i="15198"/>
  <c r="LC149" i="15198"/>
  <c r="LK149" i="15198"/>
  <c r="LS149" i="15198"/>
  <c r="MA149" i="15198"/>
  <c r="MI149" i="15198"/>
  <c r="MQ149" i="15198"/>
  <c r="MY149" i="15198"/>
  <c r="NG149" i="15198"/>
  <c r="NO149" i="15198"/>
  <c r="NW149" i="15198"/>
  <c r="OE149" i="15198"/>
  <c r="OM149" i="15198"/>
  <c r="OU149" i="15198"/>
  <c r="PC149" i="15198"/>
  <c r="PK149" i="15198"/>
  <c r="PS149" i="15198"/>
  <c r="QA149" i="15198"/>
  <c r="QI149" i="15198"/>
  <c r="QQ149" i="15198"/>
  <c r="QY149" i="15198"/>
  <c r="RG149" i="15198"/>
  <c r="RO149" i="15198"/>
  <c r="RW149" i="15198"/>
  <c r="SE149" i="15198"/>
  <c r="SM149" i="15198"/>
  <c r="SU149" i="15198"/>
  <c r="TC149" i="15198"/>
  <c r="TK149" i="15198"/>
  <c r="TS149" i="15198"/>
  <c r="UA149" i="15198"/>
  <c r="UI149" i="15198"/>
  <c r="UQ149" i="15198"/>
  <c r="UY149" i="15198"/>
  <c r="VG149" i="15198"/>
  <c r="VO149" i="15198"/>
  <c r="VW149" i="15198"/>
  <c r="WE149" i="15198"/>
  <c r="DH150" i="15198"/>
  <c r="DP150" i="15198"/>
  <c r="DX150" i="15198"/>
  <c r="EF150" i="15198"/>
  <c r="EN150" i="15198"/>
  <c r="JA146" i="15198"/>
  <c r="LQ146" i="15198"/>
  <c r="OC146" i="15198"/>
  <c r="QO146" i="15198"/>
  <c r="TA146" i="15198"/>
  <c r="VM146" i="15198"/>
  <c r="ET147" i="15198"/>
  <c r="HF147" i="15198"/>
  <c r="JR147" i="15198"/>
  <c r="MD147" i="15198"/>
  <c r="NL147" i="15198"/>
  <c r="NV147" i="15198"/>
  <c r="OD147" i="15198"/>
  <c r="OL147" i="15198"/>
  <c r="OT147" i="15198"/>
  <c r="PB147" i="15198"/>
  <c r="PJ147" i="15198"/>
  <c r="PR147" i="15198"/>
  <c r="PZ147" i="15198"/>
  <c r="QH147" i="15198"/>
  <c r="QP147" i="15198"/>
  <c r="QX147" i="15198"/>
  <c r="RF147" i="15198"/>
  <c r="RN147" i="15198"/>
  <c r="RV147" i="15198"/>
  <c r="SD147" i="15198"/>
  <c r="SL147" i="15198"/>
  <c r="ST147" i="15198"/>
  <c r="TB147" i="15198"/>
  <c r="TJ147" i="15198"/>
  <c r="TR147" i="15198"/>
  <c r="TZ147" i="15198"/>
  <c r="UH147" i="15198"/>
  <c r="UP147" i="15198"/>
  <c r="UX147" i="15198"/>
  <c r="VF147" i="15198"/>
  <c r="VN147" i="15198"/>
  <c r="VV147" i="15198"/>
  <c r="WD147" i="15198"/>
  <c r="DG148" i="15198"/>
  <c r="DO148" i="15198"/>
  <c r="DW148" i="15198"/>
  <c r="EE148" i="15198"/>
  <c r="EM148" i="15198"/>
  <c r="EU148" i="15198"/>
  <c r="FC148" i="15198"/>
  <c r="FK148" i="15198"/>
  <c r="FS148" i="15198"/>
  <c r="GA148" i="15198"/>
  <c r="GI148" i="15198"/>
  <c r="GQ148" i="15198"/>
  <c r="GY148" i="15198"/>
  <c r="HG148" i="15198"/>
  <c r="HO148" i="15198"/>
  <c r="HW148" i="15198"/>
  <c r="IE148" i="15198"/>
  <c r="IM148" i="15198"/>
  <c r="IU148" i="15198"/>
  <c r="JC148" i="15198"/>
  <c r="JK148" i="15198"/>
  <c r="JS148" i="15198"/>
  <c r="KA148" i="15198"/>
  <c r="KI148" i="15198"/>
  <c r="KQ148" i="15198"/>
  <c r="KY148" i="15198"/>
  <c r="LG148" i="15198"/>
  <c r="LO148" i="15198"/>
  <c r="LW148" i="15198"/>
  <c r="ME148" i="15198"/>
  <c r="MM148" i="15198"/>
  <c r="MU148" i="15198"/>
  <c r="NC148" i="15198"/>
  <c r="NK148" i="15198"/>
  <c r="NS148" i="15198"/>
  <c r="OA148" i="15198"/>
  <c r="OI148" i="15198"/>
  <c r="OQ148" i="15198"/>
  <c r="OY148" i="15198"/>
  <c r="PG148" i="15198"/>
  <c r="PO148" i="15198"/>
  <c r="PW148" i="15198"/>
  <c r="QE148" i="15198"/>
  <c r="QM148" i="15198"/>
  <c r="QU148" i="15198"/>
  <c r="RC148" i="15198"/>
  <c r="RK148" i="15198"/>
  <c r="RS148" i="15198"/>
  <c r="SA148" i="15198"/>
  <c r="SI148" i="15198"/>
  <c r="SQ148" i="15198"/>
  <c r="SY148" i="15198"/>
  <c r="TG148" i="15198"/>
  <c r="TO148" i="15198"/>
  <c r="TW148" i="15198"/>
  <c r="UE148" i="15198"/>
  <c r="UM148" i="15198"/>
  <c r="UU148" i="15198"/>
  <c r="VC148" i="15198"/>
  <c r="VK148" i="15198"/>
  <c r="VS148" i="15198"/>
  <c r="WA148" i="15198"/>
  <c r="WI148" i="15198"/>
  <c r="DL149" i="15198"/>
  <c r="DT149" i="15198"/>
  <c r="EB149" i="15198"/>
  <c r="EJ149" i="15198"/>
  <c r="ER149" i="15198"/>
  <c r="EZ149" i="15198"/>
  <c r="FH149" i="15198"/>
  <c r="FP149" i="15198"/>
  <c r="FX149" i="15198"/>
  <c r="GF149" i="15198"/>
  <c r="GN149" i="15198"/>
  <c r="GV149" i="15198"/>
  <c r="HD149" i="15198"/>
  <c r="HL149" i="15198"/>
  <c r="HT149" i="15198"/>
  <c r="IB149" i="15198"/>
  <c r="IJ149" i="15198"/>
  <c r="IR149" i="15198"/>
  <c r="IZ149" i="15198"/>
  <c r="JH149" i="15198"/>
  <c r="JP149" i="15198"/>
  <c r="JX149" i="15198"/>
  <c r="KF149" i="15198"/>
  <c r="KN149" i="15198"/>
  <c r="KV149" i="15198"/>
  <c r="LD149" i="15198"/>
  <c r="LL149" i="15198"/>
  <c r="LT149" i="15198"/>
  <c r="MB149" i="15198"/>
  <c r="MJ149" i="15198"/>
  <c r="MR149" i="15198"/>
  <c r="MZ149" i="15198"/>
  <c r="NH149" i="15198"/>
  <c r="NP149" i="15198"/>
  <c r="NX149" i="15198"/>
  <c r="OF149" i="15198"/>
  <c r="ON149" i="15198"/>
  <c r="OV149" i="15198"/>
  <c r="PD149" i="15198"/>
  <c r="PL149" i="15198"/>
  <c r="PT149" i="15198"/>
  <c r="QB149" i="15198"/>
  <c r="QJ149" i="15198"/>
  <c r="QR149" i="15198"/>
  <c r="QZ149" i="15198"/>
  <c r="RH149" i="15198"/>
  <c r="RP149" i="15198"/>
  <c r="RX149" i="15198"/>
  <c r="SF149" i="15198"/>
  <c r="SN149" i="15198"/>
  <c r="SV149" i="15198"/>
  <c r="TD149" i="15198"/>
  <c r="TL149" i="15198"/>
  <c r="TT149" i="15198"/>
  <c r="UB149" i="15198"/>
  <c r="UJ149" i="15198"/>
  <c r="UR149" i="15198"/>
  <c r="UZ149" i="15198"/>
  <c r="VH149" i="15198"/>
  <c r="VP149" i="15198"/>
  <c r="VX149" i="15198"/>
  <c r="WF149" i="15198"/>
  <c r="DI150" i="15198"/>
  <c r="DQ150" i="15198"/>
  <c r="DY150" i="15198"/>
  <c r="EG150" i="15198"/>
  <c r="EO150" i="15198"/>
  <c r="JM146" i="15198"/>
  <c r="LY146" i="15198"/>
  <c r="OK146" i="15198"/>
  <c r="QW146" i="15198"/>
  <c r="TI146" i="15198"/>
  <c r="VU146" i="15198"/>
  <c r="FB147" i="15198"/>
  <c r="HN147" i="15198"/>
  <c r="JZ147" i="15198"/>
  <c r="ML147" i="15198"/>
  <c r="NO147" i="15198"/>
  <c r="NW147" i="15198"/>
  <c r="OE147" i="15198"/>
  <c r="OM147" i="15198"/>
  <c r="OU147" i="15198"/>
  <c r="PC147" i="15198"/>
  <c r="PK147" i="15198"/>
  <c r="PS147" i="15198"/>
  <c r="QA147" i="15198"/>
  <c r="QI147" i="15198"/>
  <c r="QQ147" i="15198"/>
  <c r="QY147" i="15198"/>
  <c r="RG147" i="15198"/>
  <c r="RO147" i="15198"/>
  <c r="RW147" i="15198"/>
  <c r="SE147" i="15198"/>
  <c r="SM147" i="15198"/>
  <c r="SU147" i="15198"/>
  <c r="TC147" i="15198"/>
  <c r="TK147" i="15198"/>
  <c r="TS147" i="15198"/>
  <c r="UA147" i="15198"/>
  <c r="UI147" i="15198"/>
  <c r="UQ147" i="15198"/>
  <c r="UY147" i="15198"/>
  <c r="VG147" i="15198"/>
  <c r="VO147" i="15198"/>
  <c r="VW147" i="15198"/>
  <c r="WE147" i="15198"/>
  <c r="DH148" i="15198"/>
  <c r="DP148" i="15198"/>
  <c r="DX148" i="15198"/>
  <c r="EF148" i="15198"/>
  <c r="EN148" i="15198"/>
  <c r="EV148" i="15198"/>
  <c r="FD148" i="15198"/>
  <c r="FL148" i="15198"/>
  <c r="FT148" i="15198"/>
  <c r="GB148" i="15198"/>
  <c r="GJ148" i="15198"/>
  <c r="GR148" i="15198"/>
  <c r="GZ148" i="15198"/>
  <c r="HH148" i="15198"/>
  <c r="HP148" i="15198"/>
  <c r="HX148" i="15198"/>
  <c r="IF148" i="15198"/>
  <c r="IN148" i="15198"/>
  <c r="IV148" i="15198"/>
  <c r="JD148" i="15198"/>
  <c r="JL148" i="15198"/>
  <c r="JT148" i="15198"/>
  <c r="KB148" i="15198"/>
  <c r="KJ148" i="15198"/>
  <c r="KR148" i="15198"/>
  <c r="KZ148" i="15198"/>
  <c r="LH148" i="15198"/>
  <c r="LP148" i="15198"/>
  <c r="LX148" i="15198"/>
  <c r="MF148" i="15198"/>
  <c r="MN148" i="15198"/>
  <c r="MV148" i="15198"/>
  <c r="ND148" i="15198"/>
  <c r="NL148" i="15198"/>
  <c r="NT148" i="15198"/>
  <c r="OB148" i="15198"/>
  <c r="OJ148" i="15198"/>
  <c r="OR148" i="15198"/>
  <c r="OZ148" i="15198"/>
  <c r="PH148" i="15198"/>
  <c r="PP148" i="15198"/>
  <c r="PX148" i="15198"/>
  <c r="QF148" i="15198"/>
  <c r="QN148" i="15198"/>
  <c r="QV148" i="15198"/>
  <c r="RD148" i="15198"/>
  <c r="RL148" i="15198"/>
  <c r="RT148" i="15198"/>
  <c r="SB148" i="15198"/>
  <c r="SJ148" i="15198"/>
  <c r="SR148" i="15198"/>
  <c r="SZ148" i="15198"/>
  <c r="TH148" i="15198"/>
  <c r="TP148" i="15198"/>
  <c r="TX148" i="15198"/>
  <c r="UF148" i="15198"/>
  <c r="UN148" i="15198"/>
  <c r="UV148" i="15198"/>
  <c r="VD148" i="15198"/>
  <c r="VL148" i="15198"/>
  <c r="VT148" i="15198"/>
  <c r="WB148" i="15198"/>
  <c r="DE149" i="15198"/>
  <c r="DM149" i="15198"/>
  <c r="DU149" i="15198"/>
  <c r="EC149" i="15198"/>
  <c r="EK149" i="15198"/>
  <c r="ES149" i="15198"/>
  <c r="FA149" i="15198"/>
  <c r="FI149" i="15198"/>
  <c r="FQ149" i="15198"/>
  <c r="FY149" i="15198"/>
  <c r="GG149" i="15198"/>
  <c r="GO149" i="15198"/>
  <c r="GW149" i="15198"/>
  <c r="HE149" i="15198"/>
  <c r="HM149" i="15198"/>
  <c r="HU149" i="15198"/>
  <c r="IC149" i="15198"/>
  <c r="IK149" i="15198"/>
  <c r="IS149" i="15198"/>
  <c r="JA149" i="15198"/>
  <c r="JI149" i="15198"/>
  <c r="JQ149" i="15198"/>
  <c r="JY149" i="15198"/>
  <c r="KG149" i="15198"/>
  <c r="KO149" i="15198"/>
  <c r="KW149" i="15198"/>
  <c r="LE149" i="15198"/>
  <c r="LM149" i="15198"/>
  <c r="LU149" i="15198"/>
  <c r="MC149" i="15198"/>
  <c r="MK149" i="15198"/>
  <c r="MS149" i="15198"/>
  <c r="NA149" i="15198"/>
  <c r="NI149" i="15198"/>
  <c r="NQ149" i="15198"/>
  <c r="NY149" i="15198"/>
  <c r="OG149" i="15198"/>
  <c r="OO149" i="15198"/>
  <c r="OW149" i="15198"/>
  <c r="PE149" i="15198"/>
  <c r="PM149" i="15198"/>
  <c r="PU149" i="15198"/>
  <c r="QC149" i="15198"/>
  <c r="QK149" i="15198"/>
  <c r="QS149" i="15198"/>
  <c r="RA149" i="15198"/>
  <c r="RI149" i="15198"/>
  <c r="RQ149" i="15198"/>
  <c r="RY149" i="15198"/>
  <c r="SG149" i="15198"/>
  <c r="SO149" i="15198"/>
  <c r="SW149" i="15198"/>
  <c r="TE149" i="15198"/>
  <c r="TM149" i="15198"/>
  <c r="TU149" i="15198"/>
  <c r="UC149" i="15198"/>
  <c r="UK149" i="15198"/>
  <c r="US149" i="15198"/>
  <c r="VA149" i="15198"/>
  <c r="VI149" i="15198"/>
  <c r="VQ149" i="15198"/>
  <c r="VY149" i="15198"/>
  <c r="WG149" i="15198"/>
  <c r="DJ150" i="15198"/>
  <c r="DR150" i="15198"/>
  <c r="DZ150" i="15198"/>
  <c r="EH150" i="15198"/>
  <c r="EP150" i="15198"/>
  <c r="KC146" i="15198"/>
  <c r="MO146" i="15198"/>
  <c r="PA146" i="15198"/>
  <c r="RM146" i="15198"/>
  <c r="TY146" i="15198"/>
  <c r="DF147" i="15198"/>
  <c r="FR147" i="15198"/>
  <c r="ID147" i="15198"/>
  <c r="KP147" i="15198"/>
  <c r="MY147" i="15198"/>
  <c r="NQ147" i="15198"/>
  <c r="NY147" i="15198"/>
  <c r="OG147" i="15198"/>
  <c r="OO147" i="15198"/>
  <c r="OW147" i="15198"/>
  <c r="PE147" i="15198"/>
  <c r="PM147" i="15198"/>
  <c r="PU147" i="15198"/>
  <c r="QC147" i="15198"/>
  <c r="QK147" i="15198"/>
  <c r="QS147" i="15198"/>
  <c r="RA147" i="15198"/>
  <c r="RI147" i="15198"/>
  <c r="RQ147" i="15198"/>
  <c r="RY147" i="15198"/>
  <c r="SG147" i="15198"/>
  <c r="SO147" i="15198"/>
  <c r="SW147" i="15198"/>
  <c r="TE147" i="15198"/>
  <c r="TM147" i="15198"/>
  <c r="TU147" i="15198"/>
  <c r="UC147" i="15198"/>
  <c r="UK147" i="15198"/>
  <c r="US147" i="15198"/>
  <c r="VA147" i="15198"/>
  <c r="VI147" i="15198"/>
  <c r="VQ147" i="15198"/>
  <c r="VY147" i="15198"/>
  <c r="WG147" i="15198"/>
  <c r="DJ148" i="15198"/>
  <c r="DR148" i="15198"/>
  <c r="DZ148" i="15198"/>
  <c r="EH148" i="15198"/>
  <c r="EP148" i="15198"/>
  <c r="EX148" i="15198"/>
  <c r="FF148" i="15198"/>
  <c r="FN148" i="15198"/>
  <c r="FV148" i="15198"/>
  <c r="GD148" i="15198"/>
  <c r="GL148" i="15198"/>
  <c r="GT148" i="15198"/>
  <c r="HB148" i="15198"/>
  <c r="HJ148" i="15198"/>
  <c r="HR148" i="15198"/>
  <c r="HZ148" i="15198"/>
  <c r="IH148" i="15198"/>
  <c r="IP148" i="15198"/>
  <c r="IX148" i="15198"/>
  <c r="JF148" i="15198"/>
  <c r="JN148" i="15198"/>
  <c r="JV148" i="15198"/>
  <c r="KD148" i="15198"/>
  <c r="KL148" i="15198"/>
  <c r="KT148" i="15198"/>
  <c r="LB148" i="15198"/>
  <c r="LJ148" i="15198"/>
  <c r="LR148" i="15198"/>
  <c r="LZ148" i="15198"/>
  <c r="MH148" i="15198"/>
  <c r="MP148" i="15198"/>
  <c r="MX148" i="15198"/>
  <c r="NF148" i="15198"/>
  <c r="NN148" i="15198"/>
  <c r="NV148" i="15198"/>
  <c r="OD148" i="15198"/>
  <c r="OL148" i="15198"/>
  <c r="OT148" i="15198"/>
  <c r="PB148" i="15198"/>
  <c r="PJ148" i="15198"/>
  <c r="PR148" i="15198"/>
  <c r="PZ148" i="15198"/>
  <c r="QH148" i="15198"/>
  <c r="QP148" i="15198"/>
  <c r="QX148" i="15198"/>
  <c r="RF148" i="15198"/>
  <c r="RN148" i="15198"/>
  <c r="RV148" i="15198"/>
  <c r="SD148" i="15198"/>
  <c r="SL148" i="15198"/>
  <c r="ST148" i="15198"/>
  <c r="TB148" i="15198"/>
  <c r="TJ148" i="15198"/>
  <c r="TR148" i="15198"/>
  <c r="TZ148" i="15198"/>
  <c r="UH148" i="15198"/>
  <c r="UP148" i="15198"/>
  <c r="UX148" i="15198"/>
  <c r="VF148" i="15198"/>
  <c r="VN148" i="15198"/>
  <c r="VV148" i="15198"/>
  <c r="WD148" i="15198"/>
  <c r="DG149" i="15198"/>
  <c r="DO149" i="15198"/>
  <c r="DW149" i="15198"/>
  <c r="EE149" i="15198"/>
  <c r="EM149" i="15198"/>
  <c r="EU149" i="15198"/>
  <c r="FC149" i="15198"/>
  <c r="FK149" i="15198"/>
  <c r="FS149" i="15198"/>
  <c r="GA149" i="15198"/>
  <c r="GI149" i="15198"/>
  <c r="GQ149" i="15198"/>
  <c r="GY149" i="15198"/>
  <c r="HG149" i="15198"/>
  <c r="HO149" i="15198"/>
  <c r="HW149" i="15198"/>
  <c r="IE149" i="15198"/>
  <c r="IM149" i="15198"/>
  <c r="IU149" i="15198"/>
  <c r="JC149" i="15198"/>
  <c r="JK149" i="15198"/>
  <c r="JS149" i="15198"/>
  <c r="KA149" i="15198"/>
  <c r="KI149" i="15198"/>
  <c r="KQ149" i="15198"/>
  <c r="KY149" i="15198"/>
  <c r="LG149" i="15198"/>
  <c r="LO149" i="15198"/>
  <c r="LW149" i="15198"/>
  <c r="ME149" i="15198"/>
  <c r="MM149" i="15198"/>
  <c r="MU149" i="15198"/>
  <c r="NC149" i="15198"/>
  <c r="NK149" i="15198"/>
  <c r="NS149" i="15198"/>
  <c r="OA149" i="15198"/>
  <c r="OI149" i="15198"/>
  <c r="OQ149" i="15198"/>
  <c r="OY149" i="15198"/>
  <c r="PG149" i="15198"/>
  <c r="PO149" i="15198"/>
  <c r="PW149" i="15198"/>
  <c r="QE149" i="15198"/>
  <c r="QM149" i="15198"/>
  <c r="QU149" i="15198"/>
  <c r="RC149" i="15198"/>
  <c r="RK149" i="15198"/>
  <c r="RS149" i="15198"/>
  <c r="SA149" i="15198"/>
  <c r="SI149" i="15198"/>
  <c r="SQ149" i="15198"/>
  <c r="SY149" i="15198"/>
  <c r="TG149" i="15198"/>
  <c r="TO149" i="15198"/>
  <c r="TW149" i="15198"/>
  <c r="UE149" i="15198"/>
  <c r="UM149" i="15198"/>
  <c r="UU149" i="15198"/>
  <c r="VC149" i="15198"/>
  <c r="VK149" i="15198"/>
  <c r="VS149" i="15198"/>
  <c r="WA149" i="15198"/>
  <c r="WI149" i="15198"/>
  <c r="DL150" i="15198"/>
  <c r="DT150" i="15198"/>
  <c r="EB150" i="15198"/>
  <c r="EJ150" i="15198"/>
  <c r="ER150" i="15198"/>
  <c r="WC146" i="15198"/>
  <c r="ON147" i="15198"/>
  <c r="QZ147" i="15198"/>
  <c r="TL147" i="15198"/>
  <c r="VX147" i="15198"/>
  <c r="FE148" i="15198"/>
  <c r="HQ148" i="15198"/>
  <c r="KC148" i="15198"/>
  <c r="MO148" i="15198"/>
  <c r="PA148" i="15198"/>
  <c r="RM148" i="15198"/>
  <c r="TY148" i="15198"/>
  <c r="DF149" i="15198"/>
  <c r="FR149" i="15198"/>
  <c r="ID149" i="15198"/>
  <c r="KP149" i="15198"/>
  <c r="NB149" i="15198"/>
  <c r="PN149" i="15198"/>
  <c r="RZ149" i="15198"/>
  <c r="UL149" i="15198"/>
  <c r="DS150" i="15198"/>
  <c r="EX150" i="15198"/>
  <c r="FF150" i="15198"/>
  <c r="FN150" i="15198"/>
  <c r="FV150" i="15198"/>
  <c r="GD150" i="15198"/>
  <c r="GL150" i="15198"/>
  <c r="GT150" i="15198"/>
  <c r="HB150" i="15198"/>
  <c r="HJ150" i="15198"/>
  <c r="HR150" i="15198"/>
  <c r="HZ150" i="15198"/>
  <c r="IH150" i="15198"/>
  <c r="IP150" i="15198"/>
  <c r="IX150" i="15198"/>
  <c r="JF150" i="15198"/>
  <c r="JN150" i="15198"/>
  <c r="JV150" i="15198"/>
  <c r="KD150" i="15198"/>
  <c r="KL150" i="15198"/>
  <c r="KT150" i="15198"/>
  <c r="LB150" i="15198"/>
  <c r="LJ150" i="15198"/>
  <c r="LR150" i="15198"/>
  <c r="LZ150" i="15198"/>
  <c r="MH150" i="15198"/>
  <c r="MP150" i="15198"/>
  <c r="MX150" i="15198"/>
  <c r="NF150" i="15198"/>
  <c r="NN150" i="15198"/>
  <c r="NV150" i="15198"/>
  <c r="OD150" i="15198"/>
  <c r="OL150" i="15198"/>
  <c r="OT150" i="15198"/>
  <c r="PB150" i="15198"/>
  <c r="PJ150" i="15198"/>
  <c r="PR150" i="15198"/>
  <c r="PZ150" i="15198"/>
  <c r="QH150" i="15198"/>
  <c r="QP150" i="15198"/>
  <c r="QX150" i="15198"/>
  <c r="RF150" i="15198"/>
  <c r="RN150" i="15198"/>
  <c r="RV150" i="15198"/>
  <c r="SD150" i="15198"/>
  <c r="SL150" i="15198"/>
  <c r="ST150" i="15198"/>
  <c r="TB150" i="15198"/>
  <c r="TJ150" i="15198"/>
  <c r="TR150" i="15198"/>
  <c r="TZ150" i="15198"/>
  <c r="UH150" i="15198"/>
  <c r="UP150" i="15198"/>
  <c r="UX150" i="15198"/>
  <c r="VF150" i="15198"/>
  <c r="VN150" i="15198"/>
  <c r="VV150" i="15198"/>
  <c r="WD150" i="15198"/>
  <c r="DG151" i="15198"/>
  <c r="DO151" i="15198"/>
  <c r="DW151" i="15198"/>
  <c r="EE151" i="15198"/>
  <c r="EM151" i="15198"/>
  <c r="EU151" i="15198"/>
  <c r="FC151" i="15198"/>
  <c r="FK151" i="15198"/>
  <c r="FS151" i="15198"/>
  <c r="GA151" i="15198"/>
  <c r="GI151" i="15198"/>
  <c r="GQ151" i="15198"/>
  <c r="GY151" i="15198"/>
  <c r="HG151" i="15198"/>
  <c r="HO151" i="15198"/>
  <c r="HW151" i="15198"/>
  <c r="IE151" i="15198"/>
  <c r="IM151" i="15198"/>
  <c r="IU151" i="15198"/>
  <c r="JC151" i="15198"/>
  <c r="JK151" i="15198"/>
  <c r="JS151" i="15198"/>
  <c r="KA151" i="15198"/>
  <c r="KI151" i="15198"/>
  <c r="KQ151" i="15198"/>
  <c r="KY151" i="15198"/>
  <c r="LG151" i="15198"/>
  <c r="LO151" i="15198"/>
  <c r="LW151" i="15198"/>
  <c r="ME151" i="15198"/>
  <c r="MM151" i="15198"/>
  <c r="MU151" i="15198"/>
  <c r="NC151" i="15198"/>
  <c r="NK151" i="15198"/>
  <c r="NS151" i="15198"/>
  <c r="OA151" i="15198"/>
  <c r="OI151" i="15198"/>
  <c r="OQ151" i="15198"/>
  <c r="OY151" i="15198"/>
  <c r="PG151" i="15198"/>
  <c r="PO151" i="15198"/>
  <c r="PW151" i="15198"/>
  <c r="QE151" i="15198"/>
  <c r="QM151" i="15198"/>
  <c r="QU151" i="15198"/>
  <c r="RC151" i="15198"/>
  <c r="RK151" i="15198"/>
  <c r="RS151" i="15198"/>
  <c r="SA151" i="15198"/>
  <c r="SI151" i="15198"/>
  <c r="SQ151" i="15198"/>
  <c r="SY151" i="15198"/>
  <c r="TG151" i="15198"/>
  <c r="TO151" i="15198"/>
  <c r="TW151" i="15198"/>
  <c r="UE151" i="15198"/>
  <c r="UM151" i="15198"/>
  <c r="UU151" i="15198"/>
  <c r="VC151" i="15198"/>
  <c r="VK151" i="15198"/>
  <c r="VS151" i="15198"/>
  <c r="WA151" i="15198"/>
  <c r="WI151" i="15198"/>
  <c r="DL152" i="15198"/>
  <c r="DT152" i="15198"/>
  <c r="EB152" i="15198"/>
  <c r="EJ152" i="15198"/>
  <c r="ER152" i="15198"/>
  <c r="EZ152" i="15198"/>
  <c r="FH152" i="15198"/>
  <c r="FP152" i="15198"/>
  <c r="FX152" i="15198"/>
  <c r="GF152" i="15198"/>
  <c r="GN152" i="15198"/>
  <c r="GV152" i="15198"/>
  <c r="HD152" i="15198"/>
  <c r="HL152" i="15198"/>
  <c r="HT152" i="15198"/>
  <c r="IB152" i="15198"/>
  <c r="IJ152" i="15198"/>
  <c r="IR152" i="15198"/>
  <c r="IZ152" i="15198"/>
  <c r="JH152" i="15198"/>
  <c r="JP152" i="15198"/>
  <c r="JX152" i="15198"/>
  <c r="KF152" i="15198"/>
  <c r="KN152" i="15198"/>
  <c r="KV152" i="15198"/>
  <c r="LD152" i="15198"/>
  <c r="LL152" i="15198"/>
  <c r="LT152" i="15198"/>
  <c r="FJ147" i="15198"/>
  <c r="OV147" i="15198"/>
  <c r="RH147" i="15198"/>
  <c r="TT147" i="15198"/>
  <c r="WF147" i="15198"/>
  <c r="FM148" i="15198"/>
  <c r="HY148" i="15198"/>
  <c r="KK148" i="15198"/>
  <c r="MW148" i="15198"/>
  <c r="PI148" i="15198"/>
  <c r="RU148" i="15198"/>
  <c r="UG148" i="15198"/>
  <c r="DN149" i="15198"/>
  <c r="FZ149" i="15198"/>
  <c r="IL149" i="15198"/>
  <c r="KX149" i="15198"/>
  <c r="NJ149" i="15198"/>
  <c r="PV149" i="15198"/>
  <c r="SH149" i="15198"/>
  <c r="UT149" i="15198"/>
  <c r="EA150" i="15198"/>
  <c r="EY150" i="15198"/>
  <c r="FG150" i="15198"/>
  <c r="FO150" i="15198"/>
  <c r="FW150" i="15198"/>
  <c r="GE150" i="15198"/>
  <c r="GM150" i="15198"/>
  <c r="GU150" i="15198"/>
  <c r="HC150" i="15198"/>
  <c r="HK150" i="15198"/>
  <c r="HS150" i="15198"/>
  <c r="IA150" i="15198"/>
  <c r="II150" i="15198"/>
  <c r="IQ150" i="15198"/>
  <c r="IY150" i="15198"/>
  <c r="JG150" i="15198"/>
  <c r="JO150" i="15198"/>
  <c r="JW150" i="15198"/>
  <c r="KE150" i="15198"/>
  <c r="KM150" i="15198"/>
  <c r="KU150" i="15198"/>
  <c r="LC150" i="15198"/>
  <c r="LK150" i="15198"/>
  <c r="LS150" i="15198"/>
  <c r="MA150" i="15198"/>
  <c r="MI150" i="15198"/>
  <c r="MQ150" i="15198"/>
  <c r="MY150" i="15198"/>
  <c r="NG150" i="15198"/>
  <c r="NO150" i="15198"/>
  <c r="NW150" i="15198"/>
  <c r="OE150" i="15198"/>
  <c r="OM150" i="15198"/>
  <c r="OU150" i="15198"/>
  <c r="PC150" i="15198"/>
  <c r="PK150" i="15198"/>
  <c r="PS150" i="15198"/>
  <c r="QA150" i="15198"/>
  <c r="QI150" i="15198"/>
  <c r="QQ150" i="15198"/>
  <c r="QY150" i="15198"/>
  <c r="RG150" i="15198"/>
  <c r="RO150" i="15198"/>
  <c r="RW150" i="15198"/>
  <c r="SE150" i="15198"/>
  <c r="SM150" i="15198"/>
  <c r="SU150" i="15198"/>
  <c r="TC150" i="15198"/>
  <c r="TK150" i="15198"/>
  <c r="TS150" i="15198"/>
  <c r="UA150" i="15198"/>
  <c r="UI150" i="15198"/>
  <c r="UQ150" i="15198"/>
  <c r="UY150" i="15198"/>
  <c r="VG150" i="15198"/>
  <c r="VO150" i="15198"/>
  <c r="VW150" i="15198"/>
  <c r="WE150" i="15198"/>
  <c r="DH151" i="15198"/>
  <c r="DP151" i="15198"/>
  <c r="DX151" i="15198"/>
  <c r="EF151" i="15198"/>
  <c r="EN151" i="15198"/>
  <c r="EV151" i="15198"/>
  <c r="FD151" i="15198"/>
  <c r="FL151" i="15198"/>
  <c r="FT151" i="15198"/>
  <c r="GB151" i="15198"/>
  <c r="GJ151" i="15198"/>
  <c r="GR151" i="15198"/>
  <c r="GZ151" i="15198"/>
  <c r="HH151" i="15198"/>
  <c r="HP151" i="15198"/>
  <c r="HX151" i="15198"/>
  <c r="IF151" i="15198"/>
  <c r="IN151" i="15198"/>
  <c r="IV151" i="15198"/>
  <c r="JD151" i="15198"/>
  <c r="JL151" i="15198"/>
  <c r="JT151" i="15198"/>
  <c r="KB151" i="15198"/>
  <c r="KJ151" i="15198"/>
  <c r="KR151" i="15198"/>
  <c r="KZ151" i="15198"/>
  <c r="LH151" i="15198"/>
  <c r="LP151" i="15198"/>
  <c r="LX151" i="15198"/>
  <c r="MF151" i="15198"/>
  <c r="MN151" i="15198"/>
  <c r="MV151" i="15198"/>
  <c r="ND151" i="15198"/>
  <c r="NL151" i="15198"/>
  <c r="NT151" i="15198"/>
  <c r="OB151" i="15198"/>
  <c r="OJ151" i="15198"/>
  <c r="OR151" i="15198"/>
  <c r="OZ151" i="15198"/>
  <c r="PH151" i="15198"/>
  <c r="PP151" i="15198"/>
  <c r="PX151" i="15198"/>
  <c r="QF151" i="15198"/>
  <c r="QN151" i="15198"/>
  <c r="QV151" i="15198"/>
  <c r="RD151" i="15198"/>
  <c r="RL151" i="15198"/>
  <c r="RT151" i="15198"/>
  <c r="SB151" i="15198"/>
  <c r="SJ151" i="15198"/>
  <c r="SR151" i="15198"/>
  <c r="SZ151" i="15198"/>
  <c r="TH151" i="15198"/>
  <c r="TP151" i="15198"/>
  <c r="TX151" i="15198"/>
  <c r="UF151" i="15198"/>
  <c r="UN151" i="15198"/>
  <c r="UV151" i="15198"/>
  <c r="VD151" i="15198"/>
  <c r="VL151" i="15198"/>
  <c r="VT151" i="15198"/>
  <c r="WB151" i="15198"/>
  <c r="DE152" i="15198"/>
  <c r="DM152" i="15198"/>
  <c r="DU152" i="15198"/>
  <c r="EC152" i="15198"/>
  <c r="EK152" i="15198"/>
  <c r="ES152" i="15198"/>
  <c r="FA152" i="15198"/>
  <c r="FI152" i="15198"/>
  <c r="FQ152" i="15198"/>
  <c r="FY152" i="15198"/>
  <c r="GG152" i="15198"/>
  <c r="GO152" i="15198"/>
  <c r="GW152" i="15198"/>
  <c r="HE152" i="15198"/>
  <c r="HM152" i="15198"/>
  <c r="HU152" i="15198"/>
  <c r="IC152" i="15198"/>
  <c r="IK152" i="15198"/>
  <c r="IS152" i="15198"/>
  <c r="JA152" i="15198"/>
  <c r="JI152" i="15198"/>
  <c r="JQ152" i="15198"/>
  <c r="JY152" i="15198"/>
  <c r="KG152" i="15198"/>
  <c r="KO152" i="15198"/>
  <c r="KW152" i="15198"/>
  <c r="LE152" i="15198"/>
  <c r="LM152" i="15198"/>
  <c r="LU152" i="15198"/>
  <c r="HV147" i="15198"/>
  <c r="PD147" i="15198"/>
  <c r="RP147" i="15198"/>
  <c r="UB147" i="15198"/>
  <c r="DI148" i="15198"/>
  <c r="FU148" i="15198"/>
  <c r="IG148" i="15198"/>
  <c r="KS148" i="15198"/>
  <c r="NE148" i="15198"/>
  <c r="PQ148" i="15198"/>
  <c r="SC148" i="15198"/>
  <c r="UO148" i="15198"/>
  <c r="DV149" i="15198"/>
  <c r="GH149" i="15198"/>
  <c r="IT149" i="15198"/>
  <c r="LF149" i="15198"/>
  <c r="NR149" i="15198"/>
  <c r="QD149" i="15198"/>
  <c r="SP149" i="15198"/>
  <c r="VB149" i="15198"/>
  <c r="EI150" i="15198"/>
  <c r="EZ150" i="15198"/>
  <c r="FH150" i="15198"/>
  <c r="FP150" i="15198"/>
  <c r="FX150" i="15198"/>
  <c r="GF150" i="15198"/>
  <c r="GN150" i="15198"/>
  <c r="GV150" i="15198"/>
  <c r="HD150" i="15198"/>
  <c r="HL150" i="15198"/>
  <c r="HT150" i="15198"/>
  <c r="IB150" i="15198"/>
  <c r="IJ150" i="15198"/>
  <c r="IR150" i="15198"/>
  <c r="IZ150" i="15198"/>
  <c r="JH150" i="15198"/>
  <c r="JP150" i="15198"/>
  <c r="JX150" i="15198"/>
  <c r="KF150" i="15198"/>
  <c r="KN150" i="15198"/>
  <c r="KV150" i="15198"/>
  <c r="LD150" i="15198"/>
  <c r="LL150" i="15198"/>
  <c r="LT150" i="15198"/>
  <c r="MB150" i="15198"/>
  <c r="MJ150" i="15198"/>
  <c r="MR150" i="15198"/>
  <c r="MZ150" i="15198"/>
  <c r="NH150" i="15198"/>
  <c r="NP150" i="15198"/>
  <c r="NX150" i="15198"/>
  <c r="OF150" i="15198"/>
  <c r="ON150" i="15198"/>
  <c r="OV150" i="15198"/>
  <c r="PD150" i="15198"/>
  <c r="PL150" i="15198"/>
  <c r="PT150" i="15198"/>
  <c r="QB150" i="15198"/>
  <c r="QJ150" i="15198"/>
  <c r="QR150" i="15198"/>
  <c r="QZ150" i="15198"/>
  <c r="RH150" i="15198"/>
  <c r="RP150" i="15198"/>
  <c r="RX150" i="15198"/>
  <c r="SF150" i="15198"/>
  <c r="SN150" i="15198"/>
  <c r="SV150" i="15198"/>
  <c r="TD150" i="15198"/>
  <c r="TL150" i="15198"/>
  <c r="TT150" i="15198"/>
  <c r="UB150" i="15198"/>
  <c r="UJ150" i="15198"/>
  <c r="UR150" i="15198"/>
  <c r="UZ150" i="15198"/>
  <c r="VH150" i="15198"/>
  <c r="VP150" i="15198"/>
  <c r="VX150" i="15198"/>
  <c r="WF150" i="15198"/>
  <c r="DI151" i="15198"/>
  <c r="DQ151" i="15198"/>
  <c r="DY151" i="15198"/>
  <c r="EG151" i="15198"/>
  <c r="EO151" i="15198"/>
  <c r="EW151" i="15198"/>
  <c r="FE151" i="15198"/>
  <c r="FM151" i="15198"/>
  <c r="FU151" i="15198"/>
  <c r="GC151" i="15198"/>
  <c r="GK151" i="15198"/>
  <c r="GS151" i="15198"/>
  <c r="HA151" i="15198"/>
  <c r="HI151" i="15198"/>
  <c r="HQ151" i="15198"/>
  <c r="HY151" i="15198"/>
  <c r="IG151" i="15198"/>
  <c r="IO151" i="15198"/>
  <c r="IW151" i="15198"/>
  <c r="JE151" i="15198"/>
  <c r="JM151" i="15198"/>
  <c r="JU151" i="15198"/>
  <c r="KC151" i="15198"/>
  <c r="KK151" i="15198"/>
  <c r="KS151" i="15198"/>
  <c r="LA151" i="15198"/>
  <c r="LI151" i="15198"/>
  <c r="LQ151" i="15198"/>
  <c r="LY151" i="15198"/>
  <c r="MG151" i="15198"/>
  <c r="MO151" i="15198"/>
  <c r="MW151" i="15198"/>
  <c r="NE151" i="15198"/>
  <c r="NM151" i="15198"/>
  <c r="NU151" i="15198"/>
  <c r="OC151" i="15198"/>
  <c r="OK151" i="15198"/>
  <c r="OS151" i="15198"/>
  <c r="PA151" i="15198"/>
  <c r="PI151" i="15198"/>
  <c r="PQ151" i="15198"/>
  <c r="PY151" i="15198"/>
  <c r="QG151" i="15198"/>
  <c r="QO151" i="15198"/>
  <c r="QW151" i="15198"/>
  <c r="RE151" i="15198"/>
  <c r="RM151" i="15198"/>
  <c r="RU151" i="15198"/>
  <c r="SC151" i="15198"/>
  <c r="SK151" i="15198"/>
  <c r="SS151" i="15198"/>
  <c r="TA151" i="15198"/>
  <c r="TI151" i="15198"/>
  <c r="TQ151" i="15198"/>
  <c r="TY151" i="15198"/>
  <c r="UG151" i="15198"/>
  <c r="UO151" i="15198"/>
  <c r="UW151" i="15198"/>
  <c r="VE151" i="15198"/>
  <c r="VM151" i="15198"/>
  <c r="VU151" i="15198"/>
  <c r="WC151" i="15198"/>
  <c r="DF152" i="15198"/>
  <c r="DN152" i="15198"/>
  <c r="DV152" i="15198"/>
  <c r="ED152" i="15198"/>
  <c r="EL152" i="15198"/>
  <c r="ET152" i="15198"/>
  <c r="FB152" i="15198"/>
  <c r="FJ152" i="15198"/>
  <c r="FR152" i="15198"/>
  <c r="FZ152" i="15198"/>
  <c r="GH152" i="15198"/>
  <c r="GP152" i="15198"/>
  <c r="GX152" i="15198"/>
  <c r="HF152" i="15198"/>
  <c r="HN152" i="15198"/>
  <c r="HV152" i="15198"/>
  <c r="ID152" i="15198"/>
  <c r="IL152" i="15198"/>
  <c r="IT152" i="15198"/>
  <c r="JB152" i="15198"/>
  <c r="JJ152" i="15198"/>
  <c r="JR152" i="15198"/>
  <c r="JZ152" i="15198"/>
  <c r="KH152" i="15198"/>
  <c r="KP152" i="15198"/>
  <c r="KX152" i="15198"/>
  <c r="LF152" i="15198"/>
  <c r="LN152" i="15198"/>
  <c r="LV152" i="15198"/>
  <c r="JU146" i="15198"/>
  <c r="KH147" i="15198"/>
  <c r="PL147" i="15198"/>
  <c r="RX147" i="15198"/>
  <c r="UJ147" i="15198"/>
  <c r="DQ148" i="15198"/>
  <c r="GC148" i="15198"/>
  <c r="IO148" i="15198"/>
  <c r="LA148" i="15198"/>
  <c r="NM148" i="15198"/>
  <c r="PY148" i="15198"/>
  <c r="SK148" i="15198"/>
  <c r="UW148" i="15198"/>
  <c r="ED149" i="15198"/>
  <c r="GP149" i="15198"/>
  <c r="JB149" i="15198"/>
  <c r="LN149" i="15198"/>
  <c r="NZ149" i="15198"/>
  <c r="QL149" i="15198"/>
  <c r="SX149" i="15198"/>
  <c r="VJ149" i="15198"/>
  <c r="EM150" i="15198"/>
  <c r="FA150" i="15198"/>
  <c r="FI150" i="15198"/>
  <c r="FQ150" i="15198"/>
  <c r="FY150" i="15198"/>
  <c r="GG150" i="15198"/>
  <c r="GO150" i="15198"/>
  <c r="GW150" i="15198"/>
  <c r="HE150" i="15198"/>
  <c r="HM150" i="15198"/>
  <c r="HU150" i="15198"/>
  <c r="IC150" i="15198"/>
  <c r="IK150" i="15198"/>
  <c r="IS150" i="15198"/>
  <c r="JA150" i="15198"/>
  <c r="JI150" i="15198"/>
  <c r="JQ150" i="15198"/>
  <c r="JY150" i="15198"/>
  <c r="KG150" i="15198"/>
  <c r="KO150" i="15198"/>
  <c r="KW150" i="15198"/>
  <c r="LE150" i="15198"/>
  <c r="LM150" i="15198"/>
  <c r="LU150" i="15198"/>
  <c r="MC150" i="15198"/>
  <c r="MK150" i="15198"/>
  <c r="MS150" i="15198"/>
  <c r="NA150" i="15198"/>
  <c r="NI150" i="15198"/>
  <c r="NQ150" i="15198"/>
  <c r="NY150" i="15198"/>
  <c r="OG150" i="15198"/>
  <c r="OO150" i="15198"/>
  <c r="OW150" i="15198"/>
  <c r="PE150" i="15198"/>
  <c r="PM150" i="15198"/>
  <c r="PU150" i="15198"/>
  <c r="QC150" i="15198"/>
  <c r="QK150" i="15198"/>
  <c r="QS150" i="15198"/>
  <c r="RA150" i="15198"/>
  <c r="RI150" i="15198"/>
  <c r="RQ150" i="15198"/>
  <c r="RY150" i="15198"/>
  <c r="SG150" i="15198"/>
  <c r="SO150" i="15198"/>
  <c r="SW150" i="15198"/>
  <c r="TE150" i="15198"/>
  <c r="TM150" i="15198"/>
  <c r="TU150" i="15198"/>
  <c r="UC150" i="15198"/>
  <c r="UK150" i="15198"/>
  <c r="US150" i="15198"/>
  <c r="VA150" i="15198"/>
  <c r="VI150" i="15198"/>
  <c r="VQ150" i="15198"/>
  <c r="VY150" i="15198"/>
  <c r="WG150" i="15198"/>
  <c r="DJ151" i="15198"/>
  <c r="DR151" i="15198"/>
  <c r="DZ151" i="15198"/>
  <c r="EH151" i="15198"/>
  <c r="EP151" i="15198"/>
  <c r="EX151" i="15198"/>
  <c r="FF151" i="15198"/>
  <c r="FN151" i="15198"/>
  <c r="FV151" i="15198"/>
  <c r="GD151" i="15198"/>
  <c r="GL151" i="15198"/>
  <c r="GT151" i="15198"/>
  <c r="HB151" i="15198"/>
  <c r="HJ151" i="15198"/>
  <c r="HR151" i="15198"/>
  <c r="HZ151" i="15198"/>
  <c r="IH151" i="15198"/>
  <c r="IP151" i="15198"/>
  <c r="IX151" i="15198"/>
  <c r="JF151" i="15198"/>
  <c r="JN151" i="15198"/>
  <c r="JV151" i="15198"/>
  <c r="KD151" i="15198"/>
  <c r="KL151" i="15198"/>
  <c r="KT151" i="15198"/>
  <c r="LB151" i="15198"/>
  <c r="LJ151" i="15198"/>
  <c r="LR151" i="15198"/>
  <c r="LZ151" i="15198"/>
  <c r="MH151" i="15198"/>
  <c r="MP151" i="15198"/>
  <c r="MX151" i="15198"/>
  <c r="NF151" i="15198"/>
  <c r="NN151" i="15198"/>
  <c r="NV151" i="15198"/>
  <c r="OD151" i="15198"/>
  <c r="OL151" i="15198"/>
  <c r="OT151" i="15198"/>
  <c r="PB151" i="15198"/>
  <c r="PJ151" i="15198"/>
  <c r="PR151" i="15198"/>
  <c r="PZ151" i="15198"/>
  <c r="QH151" i="15198"/>
  <c r="QP151" i="15198"/>
  <c r="QX151" i="15198"/>
  <c r="RF151" i="15198"/>
  <c r="RN151" i="15198"/>
  <c r="RV151" i="15198"/>
  <c r="SD151" i="15198"/>
  <c r="SL151" i="15198"/>
  <c r="ST151" i="15198"/>
  <c r="TB151" i="15198"/>
  <c r="TJ151" i="15198"/>
  <c r="TR151" i="15198"/>
  <c r="TZ151" i="15198"/>
  <c r="UH151" i="15198"/>
  <c r="UP151" i="15198"/>
  <c r="UX151" i="15198"/>
  <c r="VF151" i="15198"/>
  <c r="VN151" i="15198"/>
  <c r="VV151" i="15198"/>
  <c r="WD151" i="15198"/>
  <c r="DG152" i="15198"/>
  <c r="DO152" i="15198"/>
  <c r="DW152" i="15198"/>
  <c r="EE152" i="15198"/>
  <c r="EM152" i="15198"/>
  <c r="EU152" i="15198"/>
  <c r="FC152" i="15198"/>
  <c r="FK152" i="15198"/>
  <c r="FS152" i="15198"/>
  <c r="GA152" i="15198"/>
  <c r="GI152" i="15198"/>
  <c r="GQ152" i="15198"/>
  <c r="GY152" i="15198"/>
  <c r="HG152" i="15198"/>
  <c r="HO152" i="15198"/>
  <c r="HW152" i="15198"/>
  <c r="IE152" i="15198"/>
  <c r="IM152" i="15198"/>
  <c r="IU152" i="15198"/>
  <c r="JC152" i="15198"/>
  <c r="JK152" i="15198"/>
  <c r="JS152" i="15198"/>
  <c r="KA152" i="15198"/>
  <c r="KI152" i="15198"/>
  <c r="KQ152" i="15198"/>
  <c r="KY152" i="15198"/>
  <c r="LG152" i="15198"/>
  <c r="LO152" i="15198"/>
  <c r="LW152" i="15198"/>
  <c r="MG146" i="15198"/>
  <c r="MT147" i="15198"/>
  <c r="PT147" i="15198"/>
  <c r="SF147" i="15198"/>
  <c r="UR147" i="15198"/>
  <c r="DY148" i="15198"/>
  <c r="GK148" i="15198"/>
  <c r="IW148" i="15198"/>
  <c r="LI148" i="15198"/>
  <c r="NU148" i="15198"/>
  <c r="QG148" i="15198"/>
  <c r="SS148" i="15198"/>
  <c r="VE148" i="15198"/>
  <c r="EL149" i="15198"/>
  <c r="GX149" i="15198"/>
  <c r="JJ149" i="15198"/>
  <c r="LV149" i="15198"/>
  <c r="OH149" i="15198"/>
  <c r="QT149" i="15198"/>
  <c r="TF149" i="15198"/>
  <c r="VR149" i="15198"/>
  <c r="EQ150" i="15198"/>
  <c r="FB150" i="15198"/>
  <c r="FJ150" i="15198"/>
  <c r="FR150" i="15198"/>
  <c r="FZ150" i="15198"/>
  <c r="GH150" i="15198"/>
  <c r="GP150" i="15198"/>
  <c r="GX150" i="15198"/>
  <c r="HF150" i="15198"/>
  <c r="HN150" i="15198"/>
  <c r="HV150" i="15198"/>
  <c r="ID150" i="15198"/>
  <c r="IL150" i="15198"/>
  <c r="IT150" i="15198"/>
  <c r="JB150" i="15198"/>
  <c r="JJ150" i="15198"/>
  <c r="JR150" i="15198"/>
  <c r="JZ150" i="15198"/>
  <c r="KH150" i="15198"/>
  <c r="KP150" i="15198"/>
  <c r="KX150" i="15198"/>
  <c r="LF150" i="15198"/>
  <c r="LN150" i="15198"/>
  <c r="LV150" i="15198"/>
  <c r="MD150" i="15198"/>
  <c r="ML150" i="15198"/>
  <c r="MT150" i="15198"/>
  <c r="NB150" i="15198"/>
  <c r="NJ150" i="15198"/>
  <c r="NR150" i="15198"/>
  <c r="NZ150" i="15198"/>
  <c r="OH150" i="15198"/>
  <c r="OP150" i="15198"/>
  <c r="OX150" i="15198"/>
  <c r="PF150" i="15198"/>
  <c r="PN150" i="15198"/>
  <c r="PV150" i="15198"/>
  <c r="QD150" i="15198"/>
  <c r="QL150" i="15198"/>
  <c r="QT150" i="15198"/>
  <c r="RB150" i="15198"/>
  <c r="RJ150" i="15198"/>
  <c r="RR150" i="15198"/>
  <c r="RZ150" i="15198"/>
  <c r="SH150" i="15198"/>
  <c r="SP150" i="15198"/>
  <c r="SX150" i="15198"/>
  <c r="TF150" i="15198"/>
  <c r="TN150" i="15198"/>
  <c r="TV150" i="15198"/>
  <c r="UD150" i="15198"/>
  <c r="UL150" i="15198"/>
  <c r="UT150" i="15198"/>
  <c r="VB150" i="15198"/>
  <c r="VJ150" i="15198"/>
  <c r="VR150" i="15198"/>
  <c r="VZ150" i="15198"/>
  <c r="WH150" i="15198"/>
  <c r="DK151" i="15198"/>
  <c r="DS151" i="15198"/>
  <c r="EA151" i="15198"/>
  <c r="EI151" i="15198"/>
  <c r="EQ151" i="15198"/>
  <c r="EY151" i="15198"/>
  <c r="FG151" i="15198"/>
  <c r="FO151" i="15198"/>
  <c r="FW151" i="15198"/>
  <c r="GE151" i="15198"/>
  <c r="GM151" i="15198"/>
  <c r="GU151" i="15198"/>
  <c r="HC151" i="15198"/>
  <c r="HK151" i="15198"/>
  <c r="HS151" i="15198"/>
  <c r="IA151" i="15198"/>
  <c r="II151" i="15198"/>
  <c r="IQ151" i="15198"/>
  <c r="IY151" i="15198"/>
  <c r="JG151" i="15198"/>
  <c r="JO151" i="15198"/>
  <c r="JW151" i="15198"/>
  <c r="KE151" i="15198"/>
  <c r="KM151" i="15198"/>
  <c r="KU151" i="15198"/>
  <c r="LC151" i="15198"/>
  <c r="LK151" i="15198"/>
  <c r="LS151" i="15198"/>
  <c r="MA151" i="15198"/>
  <c r="MI151" i="15198"/>
  <c r="MQ151" i="15198"/>
  <c r="MY151" i="15198"/>
  <c r="NG151" i="15198"/>
  <c r="NO151" i="15198"/>
  <c r="NW151" i="15198"/>
  <c r="OE151" i="15198"/>
  <c r="OM151" i="15198"/>
  <c r="OU151" i="15198"/>
  <c r="PC151" i="15198"/>
  <c r="PK151" i="15198"/>
  <c r="PS151" i="15198"/>
  <c r="QA151" i="15198"/>
  <c r="QI151" i="15198"/>
  <c r="QQ151" i="15198"/>
  <c r="QY151" i="15198"/>
  <c r="RG151" i="15198"/>
  <c r="RO151" i="15198"/>
  <c r="RW151" i="15198"/>
  <c r="SE151" i="15198"/>
  <c r="SM151" i="15198"/>
  <c r="SU151" i="15198"/>
  <c r="TC151" i="15198"/>
  <c r="TK151" i="15198"/>
  <c r="TS151" i="15198"/>
  <c r="UA151" i="15198"/>
  <c r="UI151" i="15198"/>
  <c r="UQ151" i="15198"/>
  <c r="UY151" i="15198"/>
  <c r="VG151" i="15198"/>
  <c r="VO151" i="15198"/>
  <c r="VW151" i="15198"/>
  <c r="WE151" i="15198"/>
  <c r="DH152" i="15198"/>
  <c r="DP152" i="15198"/>
  <c r="DX152" i="15198"/>
  <c r="EF152" i="15198"/>
  <c r="EN152" i="15198"/>
  <c r="EV152" i="15198"/>
  <c r="FD152" i="15198"/>
  <c r="FL152" i="15198"/>
  <c r="FT152" i="15198"/>
  <c r="GB152" i="15198"/>
  <c r="GJ152" i="15198"/>
  <c r="GR152" i="15198"/>
  <c r="GZ152" i="15198"/>
  <c r="HH152" i="15198"/>
  <c r="HP152" i="15198"/>
  <c r="HX152" i="15198"/>
  <c r="IF152" i="15198"/>
  <c r="IN152" i="15198"/>
  <c r="IV152" i="15198"/>
  <c r="JD152" i="15198"/>
  <c r="JL152" i="15198"/>
  <c r="JT152" i="15198"/>
  <c r="KB152" i="15198"/>
  <c r="KJ152" i="15198"/>
  <c r="KR152" i="15198"/>
  <c r="KZ152" i="15198"/>
  <c r="LH152" i="15198"/>
  <c r="LP152" i="15198"/>
  <c r="OS146" i="15198"/>
  <c r="NP147" i="15198"/>
  <c r="QB147" i="15198"/>
  <c r="SN147" i="15198"/>
  <c r="UZ147" i="15198"/>
  <c r="EG148" i="15198"/>
  <c r="GS148" i="15198"/>
  <c r="JE148" i="15198"/>
  <c r="LQ148" i="15198"/>
  <c r="OC148" i="15198"/>
  <c r="QO148" i="15198"/>
  <c r="TA148" i="15198"/>
  <c r="VM148" i="15198"/>
  <c r="ET149" i="15198"/>
  <c r="HF149" i="15198"/>
  <c r="JR149" i="15198"/>
  <c r="MD149" i="15198"/>
  <c r="OP149" i="15198"/>
  <c r="RB149" i="15198"/>
  <c r="TN149" i="15198"/>
  <c r="VZ149" i="15198"/>
  <c r="EU150" i="15198"/>
  <c r="FC150" i="15198"/>
  <c r="FK150" i="15198"/>
  <c r="FS150" i="15198"/>
  <c r="GA150" i="15198"/>
  <c r="GI150" i="15198"/>
  <c r="GQ150" i="15198"/>
  <c r="GY150" i="15198"/>
  <c r="HG150" i="15198"/>
  <c r="HO150" i="15198"/>
  <c r="HW150" i="15198"/>
  <c r="IE150" i="15198"/>
  <c r="IM150" i="15198"/>
  <c r="IU150" i="15198"/>
  <c r="JC150" i="15198"/>
  <c r="JK150" i="15198"/>
  <c r="JS150" i="15198"/>
  <c r="KA150" i="15198"/>
  <c r="KI150" i="15198"/>
  <c r="KQ150" i="15198"/>
  <c r="KY150" i="15198"/>
  <c r="LG150" i="15198"/>
  <c r="LO150" i="15198"/>
  <c r="LW150" i="15198"/>
  <c r="ME150" i="15198"/>
  <c r="MM150" i="15198"/>
  <c r="MU150" i="15198"/>
  <c r="NC150" i="15198"/>
  <c r="NK150" i="15198"/>
  <c r="NS150" i="15198"/>
  <c r="OA150" i="15198"/>
  <c r="OI150" i="15198"/>
  <c r="OQ150" i="15198"/>
  <c r="OY150" i="15198"/>
  <c r="PG150" i="15198"/>
  <c r="PO150" i="15198"/>
  <c r="PW150" i="15198"/>
  <c r="QE150" i="15198"/>
  <c r="QM150" i="15198"/>
  <c r="QU150" i="15198"/>
  <c r="RC150" i="15198"/>
  <c r="RK150" i="15198"/>
  <c r="RS150" i="15198"/>
  <c r="SA150" i="15198"/>
  <c r="SI150" i="15198"/>
  <c r="SQ150" i="15198"/>
  <c r="SY150" i="15198"/>
  <c r="TG150" i="15198"/>
  <c r="TO150" i="15198"/>
  <c r="TW150" i="15198"/>
  <c r="UE150" i="15198"/>
  <c r="UM150" i="15198"/>
  <c r="UU150" i="15198"/>
  <c r="VC150" i="15198"/>
  <c r="VK150" i="15198"/>
  <c r="VS150" i="15198"/>
  <c r="WA150" i="15198"/>
  <c r="WI150" i="15198"/>
  <c r="DL151" i="15198"/>
  <c r="DT151" i="15198"/>
  <c r="EB151" i="15198"/>
  <c r="EJ151" i="15198"/>
  <c r="ER151" i="15198"/>
  <c r="EZ151" i="15198"/>
  <c r="FH151" i="15198"/>
  <c r="FP151" i="15198"/>
  <c r="FX151" i="15198"/>
  <c r="GF151" i="15198"/>
  <c r="GN151" i="15198"/>
  <c r="GV151" i="15198"/>
  <c r="HD151" i="15198"/>
  <c r="HL151" i="15198"/>
  <c r="HT151" i="15198"/>
  <c r="IB151" i="15198"/>
  <c r="IJ151" i="15198"/>
  <c r="IR151" i="15198"/>
  <c r="IZ151" i="15198"/>
  <c r="JH151" i="15198"/>
  <c r="JP151" i="15198"/>
  <c r="JX151" i="15198"/>
  <c r="KF151" i="15198"/>
  <c r="KN151" i="15198"/>
  <c r="KV151" i="15198"/>
  <c r="LD151" i="15198"/>
  <c r="LL151" i="15198"/>
  <c r="LT151" i="15198"/>
  <c r="MB151" i="15198"/>
  <c r="MJ151" i="15198"/>
  <c r="MR151" i="15198"/>
  <c r="MZ151" i="15198"/>
  <c r="NH151" i="15198"/>
  <c r="NP151" i="15198"/>
  <c r="NX151" i="15198"/>
  <c r="OF151" i="15198"/>
  <c r="ON151" i="15198"/>
  <c r="OV151" i="15198"/>
  <c r="PD151" i="15198"/>
  <c r="PL151" i="15198"/>
  <c r="PT151" i="15198"/>
  <c r="QB151" i="15198"/>
  <c r="QJ151" i="15198"/>
  <c r="QR151" i="15198"/>
  <c r="QZ151" i="15198"/>
  <c r="RH151" i="15198"/>
  <c r="RP151" i="15198"/>
  <c r="RX151" i="15198"/>
  <c r="SF151" i="15198"/>
  <c r="SN151" i="15198"/>
  <c r="SV151" i="15198"/>
  <c r="TD151" i="15198"/>
  <c r="TL151" i="15198"/>
  <c r="TT151" i="15198"/>
  <c r="UB151" i="15198"/>
  <c r="UJ151" i="15198"/>
  <c r="UR151" i="15198"/>
  <c r="UZ151" i="15198"/>
  <c r="VH151" i="15198"/>
  <c r="VP151" i="15198"/>
  <c r="VX151" i="15198"/>
  <c r="WF151" i="15198"/>
  <c r="DI152" i="15198"/>
  <c r="DQ152" i="15198"/>
  <c r="DY152" i="15198"/>
  <c r="EG152" i="15198"/>
  <c r="EO152" i="15198"/>
  <c r="EW152" i="15198"/>
  <c r="FE152" i="15198"/>
  <c r="FM152" i="15198"/>
  <c r="FU152" i="15198"/>
  <c r="GC152" i="15198"/>
  <c r="GK152" i="15198"/>
  <c r="GS152" i="15198"/>
  <c r="HA152" i="15198"/>
  <c r="HI152" i="15198"/>
  <c r="HQ152" i="15198"/>
  <c r="HY152" i="15198"/>
  <c r="IG152" i="15198"/>
  <c r="IO152" i="15198"/>
  <c r="IW152" i="15198"/>
  <c r="JE152" i="15198"/>
  <c r="JM152" i="15198"/>
  <c r="JU152" i="15198"/>
  <c r="KC152" i="15198"/>
  <c r="KK152" i="15198"/>
  <c r="KS152" i="15198"/>
  <c r="LA152" i="15198"/>
  <c r="LI152" i="15198"/>
  <c r="LQ152" i="15198"/>
  <c r="LY152" i="15198"/>
  <c r="TQ146" i="15198"/>
  <c r="OF147" i="15198"/>
  <c r="QR147" i="15198"/>
  <c r="TD147" i="15198"/>
  <c r="VP147" i="15198"/>
  <c r="EW148" i="15198"/>
  <c r="HI148" i="15198"/>
  <c r="JU148" i="15198"/>
  <c r="MG148" i="15198"/>
  <c r="OS148" i="15198"/>
  <c r="RE148" i="15198"/>
  <c r="TQ148" i="15198"/>
  <c r="WC148" i="15198"/>
  <c r="FJ149" i="15198"/>
  <c r="HV149" i="15198"/>
  <c r="KH149" i="15198"/>
  <c r="MT149" i="15198"/>
  <c r="PF149" i="15198"/>
  <c r="RR149" i="15198"/>
  <c r="UD149" i="15198"/>
  <c r="DK150" i="15198"/>
  <c r="EW150" i="15198"/>
  <c r="FE150" i="15198"/>
  <c r="FM150" i="15198"/>
  <c r="FU150" i="15198"/>
  <c r="GC150" i="15198"/>
  <c r="GK150" i="15198"/>
  <c r="GS150" i="15198"/>
  <c r="HA150" i="15198"/>
  <c r="HI150" i="15198"/>
  <c r="HQ150" i="15198"/>
  <c r="HY150" i="15198"/>
  <c r="IG150" i="15198"/>
  <c r="IO150" i="15198"/>
  <c r="IW150" i="15198"/>
  <c r="JE150" i="15198"/>
  <c r="JM150" i="15198"/>
  <c r="JU150" i="15198"/>
  <c r="KC150" i="15198"/>
  <c r="KK150" i="15198"/>
  <c r="KS150" i="15198"/>
  <c r="LA150" i="15198"/>
  <c r="LI150" i="15198"/>
  <c r="LQ150" i="15198"/>
  <c r="LY150" i="15198"/>
  <c r="MG150" i="15198"/>
  <c r="MO150" i="15198"/>
  <c r="MW150" i="15198"/>
  <c r="NE150" i="15198"/>
  <c r="NM150" i="15198"/>
  <c r="NU150" i="15198"/>
  <c r="OC150" i="15198"/>
  <c r="OK150" i="15198"/>
  <c r="OS150" i="15198"/>
  <c r="PA150" i="15198"/>
  <c r="PI150" i="15198"/>
  <c r="PQ150" i="15198"/>
  <c r="PY150" i="15198"/>
  <c r="QG150" i="15198"/>
  <c r="QO150" i="15198"/>
  <c r="QW150" i="15198"/>
  <c r="RE150" i="15198"/>
  <c r="RM150" i="15198"/>
  <c r="RU150" i="15198"/>
  <c r="SC150" i="15198"/>
  <c r="SK150" i="15198"/>
  <c r="SS150" i="15198"/>
  <c r="TA150" i="15198"/>
  <c r="TI150" i="15198"/>
  <c r="TQ150" i="15198"/>
  <c r="TY150" i="15198"/>
  <c r="UG150" i="15198"/>
  <c r="UO150" i="15198"/>
  <c r="UW150" i="15198"/>
  <c r="VE150" i="15198"/>
  <c r="VM150" i="15198"/>
  <c r="VU150" i="15198"/>
  <c r="WC150" i="15198"/>
  <c r="DF151" i="15198"/>
  <c r="DN151" i="15198"/>
  <c r="DV151" i="15198"/>
  <c r="ED151" i="15198"/>
  <c r="EL151" i="15198"/>
  <c r="ET151" i="15198"/>
  <c r="FB151" i="15198"/>
  <c r="FJ151" i="15198"/>
  <c r="FR151" i="15198"/>
  <c r="FZ151" i="15198"/>
  <c r="GH151" i="15198"/>
  <c r="GP151" i="15198"/>
  <c r="GX151" i="15198"/>
  <c r="HF151" i="15198"/>
  <c r="HN151" i="15198"/>
  <c r="HV151" i="15198"/>
  <c r="ID151" i="15198"/>
  <c r="IL151" i="15198"/>
  <c r="IT151" i="15198"/>
  <c r="JB151" i="15198"/>
  <c r="JJ151" i="15198"/>
  <c r="JR151" i="15198"/>
  <c r="JZ151" i="15198"/>
  <c r="KH151" i="15198"/>
  <c r="KP151" i="15198"/>
  <c r="KX151" i="15198"/>
  <c r="LF151" i="15198"/>
  <c r="LN151" i="15198"/>
  <c r="LV151" i="15198"/>
  <c r="MD151" i="15198"/>
  <c r="ML151" i="15198"/>
  <c r="MT151" i="15198"/>
  <c r="NB151" i="15198"/>
  <c r="NJ151" i="15198"/>
  <c r="NR151" i="15198"/>
  <c r="NZ151" i="15198"/>
  <c r="OH151" i="15198"/>
  <c r="OP151" i="15198"/>
  <c r="OX151" i="15198"/>
  <c r="PF151" i="15198"/>
  <c r="PN151" i="15198"/>
  <c r="PV151" i="15198"/>
  <c r="QD151" i="15198"/>
  <c r="QL151" i="15198"/>
  <c r="QT151" i="15198"/>
  <c r="RB151" i="15198"/>
  <c r="RJ151" i="15198"/>
  <c r="RR151" i="15198"/>
  <c r="RZ151" i="15198"/>
  <c r="SH151" i="15198"/>
  <c r="SP151" i="15198"/>
  <c r="SX151" i="15198"/>
  <c r="TF151" i="15198"/>
  <c r="TN151" i="15198"/>
  <c r="TV151" i="15198"/>
  <c r="UD151" i="15198"/>
  <c r="UL151" i="15198"/>
  <c r="UT151" i="15198"/>
  <c r="VB151" i="15198"/>
  <c r="VJ151" i="15198"/>
  <c r="VR151" i="15198"/>
  <c r="VZ151" i="15198"/>
  <c r="WH151" i="15198"/>
  <c r="DK152" i="15198"/>
  <c r="DS152" i="15198"/>
  <c r="EA152" i="15198"/>
  <c r="EI152" i="15198"/>
  <c r="EQ152" i="15198"/>
  <c r="EY152" i="15198"/>
  <c r="FG152" i="15198"/>
  <c r="FO152" i="15198"/>
  <c r="FW152" i="15198"/>
  <c r="GE152" i="15198"/>
  <c r="GM152" i="15198"/>
  <c r="GU152" i="15198"/>
  <c r="HC152" i="15198"/>
  <c r="HK152" i="15198"/>
  <c r="HS152" i="15198"/>
  <c r="IA152" i="15198"/>
  <c r="II152" i="15198"/>
  <c r="IQ152" i="15198"/>
  <c r="IY152" i="15198"/>
  <c r="JG152" i="15198"/>
  <c r="JO152" i="15198"/>
  <c r="JW152" i="15198"/>
  <c r="KE152" i="15198"/>
  <c r="KM152" i="15198"/>
  <c r="KU152" i="15198"/>
  <c r="LC152" i="15198"/>
  <c r="LK152" i="15198"/>
  <c r="LS152" i="15198"/>
  <c r="HA148" i="15198"/>
  <c r="HN149" i="15198"/>
  <c r="FD150" i="15198"/>
  <c r="HP150" i="15198"/>
  <c r="KB150" i="15198"/>
  <c r="MN150" i="15198"/>
  <c r="OZ150" i="15198"/>
  <c r="RL150" i="15198"/>
  <c r="TX150" i="15198"/>
  <c r="DE151" i="15198"/>
  <c r="FQ151" i="15198"/>
  <c r="IC151" i="15198"/>
  <c r="KO151" i="15198"/>
  <c r="NA151" i="15198"/>
  <c r="PM151" i="15198"/>
  <c r="RY151" i="15198"/>
  <c r="UK151" i="15198"/>
  <c r="DR152" i="15198"/>
  <c r="GD152" i="15198"/>
  <c r="IP152" i="15198"/>
  <c r="LB152" i="15198"/>
  <c r="MD152" i="15198"/>
  <c r="ML152" i="15198"/>
  <c r="MT152" i="15198"/>
  <c r="NB152" i="15198"/>
  <c r="NJ152" i="15198"/>
  <c r="NR152" i="15198"/>
  <c r="NZ152" i="15198"/>
  <c r="OH152" i="15198"/>
  <c r="OP152" i="15198"/>
  <c r="OX152" i="15198"/>
  <c r="PF152" i="15198"/>
  <c r="PN152" i="15198"/>
  <c r="PV152" i="15198"/>
  <c r="QD152" i="15198"/>
  <c r="QL152" i="15198"/>
  <c r="QT152" i="15198"/>
  <c r="RB152" i="15198"/>
  <c r="RJ152" i="15198"/>
  <c r="RR152" i="15198"/>
  <c r="RZ152" i="15198"/>
  <c r="SH152" i="15198"/>
  <c r="SP152" i="15198"/>
  <c r="SX152" i="15198"/>
  <c r="TF152" i="15198"/>
  <c r="TN152" i="15198"/>
  <c r="TV152" i="15198"/>
  <c r="UD152" i="15198"/>
  <c r="UL152" i="15198"/>
  <c r="UT152" i="15198"/>
  <c r="VB152" i="15198"/>
  <c r="VJ152" i="15198"/>
  <c r="VR152" i="15198"/>
  <c r="VZ152" i="15198"/>
  <c r="WH152" i="15198"/>
  <c r="DK153" i="15198"/>
  <c r="DS153" i="15198"/>
  <c r="EA153" i="15198"/>
  <c r="EI153" i="15198"/>
  <c r="EQ153" i="15198"/>
  <c r="EY153" i="15198"/>
  <c r="FG153" i="15198"/>
  <c r="FO153" i="15198"/>
  <c r="FW153" i="15198"/>
  <c r="GE153" i="15198"/>
  <c r="GM153" i="15198"/>
  <c r="GU153" i="15198"/>
  <c r="HC153" i="15198"/>
  <c r="HK153" i="15198"/>
  <c r="HS153" i="15198"/>
  <c r="IA153" i="15198"/>
  <c r="II153" i="15198"/>
  <c r="IQ153" i="15198"/>
  <c r="IY153" i="15198"/>
  <c r="JG153" i="15198"/>
  <c r="JO153" i="15198"/>
  <c r="JW153" i="15198"/>
  <c r="KE153" i="15198"/>
  <c r="KM153" i="15198"/>
  <c r="KU153" i="15198"/>
  <c r="LC153" i="15198"/>
  <c r="LK153" i="15198"/>
  <c r="LS153" i="15198"/>
  <c r="MA153" i="15198"/>
  <c r="MI153" i="15198"/>
  <c r="MQ153" i="15198"/>
  <c r="MY153" i="15198"/>
  <c r="NG153" i="15198"/>
  <c r="NO153" i="15198"/>
  <c r="NW153" i="15198"/>
  <c r="OE153" i="15198"/>
  <c r="OM153" i="15198"/>
  <c r="OU153" i="15198"/>
  <c r="PC153" i="15198"/>
  <c r="PK153" i="15198"/>
  <c r="PS153" i="15198"/>
  <c r="QA153" i="15198"/>
  <c r="QI153" i="15198"/>
  <c r="QQ153" i="15198"/>
  <c r="QY153" i="15198"/>
  <c r="RG153" i="15198"/>
  <c r="RO153" i="15198"/>
  <c r="RW153" i="15198"/>
  <c r="SE153" i="15198"/>
  <c r="SM153" i="15198"/>
  <c r="SU153" i="15198"/>
  <c r="TC153" i="15198"/>
  <c r="TK153" i="15198"/>
  <c r="TS153" i="15198"/>
  <c r="UA153" i="15198"/>
  <c r="UI153" i="15198"/>
  <c r="UQ153" i="15198"/>
  <c r="UY153" i="15198"/>
  <c r="VG153" i="15198"/>
  <c r="VO153" i="15198"/>
  <c r="VW153" i="15198"/>
  <c r="WE153" i="15198"/>
  <c r="DH154" i="15198"/>
  <c r="DP154" i="15198"/>
  <c r="DX154" i="15198"/>
  <c r="EF154" i="15198"/>
  <c r="EN154" i="15198"/>
  <c r="EV154" i="15198"/>
  <c r="FD154" i="15198"/>
  <c r="FL154" i="15198"/>
  <c r="FT154" i="15198"/>
  <c r="GB154" i="15198"/>
  <c r="GJ154" i="15198"/>
  <c r="GR154" i="15198"/>
  <c r="GZ154" i="15198"/>
  <c r="HH154" i="15198"/>
  <c r="HP154" i="15198"/>
  <c r="HX154" i="15198"/>
  <c r="IF154" i="15198"/>
  <c r="IN154" i="15198"/>
  <c r="IV154" i="15198"/>
  <c r="JD154" i="15198"/>
  <c r="JL154" i="15198"/>
  <c r="JT154" i="15198"/>
  <c r="KB154" i="15198"/>
  <c r="KJ154" i="15198"/>
  <c r="KR154" i="15198"/>
  <c r="KZ154" i="15198"/>
  <c r="LH154" i="15198"/>
  <c r="LP154" i="15198"/>
  <c r="LX154" i="15198"/>
  <c r="MF154" i="15198"/>
  <c r="MN154" i="15198"/>
  <c r="MV154" i="15198"/>
  <c r="ND154" i="15198"/>
  <c r="NL154" i="15198"/>
  <c r="NT154" i="15198"/>
  <c r="OB154" i="15198"/>
  <c r="OJ154" i="15198"/>
  <c r="OR154" i="15198"/>
  <c r="OZ154" i="15198"/>
  <c r="PH154" i="15198"/>
  <c r="PP154" i="15198"/>
  <c r="PX154" i="15198"/>
  <c r="QF154" i="15198"/>
  <c r="QN154" i="15198"/>
  <c r="QV154" i="15198"/>
  <c r="RD154" i="15198"/>
  <c r="RL154" i="15198"/>
  <c r="RT154" i="15198"/>
  <c r="SB154" i="15198"/>
  <c r="SJ154" i="15198"/>
  <c r="SR154" i="15198"/>
  <c r="SZ154" i="15198"/>
  <c r="TH154" i="15198"/>
  <c r="JM148" i="15198"/>
  <c r="JZ149" i="15198"/>
  <c r="FL150" i="15198"/>
  <c r="HX150" i="15198"/>
  <c r="KJ150" i="15198"/>
  <c r="MV150" i="15198"/>
  <c r="PH150" i="15198"/>
  <c r="RT150" i="15198"/>
  <c r="UF150" i="15198"/>
  <c r="DM151" i="15198"/>
  <c r="FY151" i="15198"/>
  <c r="IK151" i="15198"/>
  <c r="KW151" i="15198"/>
  <c r="NI151" i="15198"/>
  <c r="PU151" i="15198"/>
  <c r="SG151" i="15198"/>
  <c r="US151" i="15198"/>
  <c r="DZ152" i="15198"/>
  <c r="GL152" i="15198"/>
  <c r="IX152" i="15198"/>
  <c r="LJ152" i="15198"/>
  <c r="ME152" i="15198"/>
  <c r="MM152" i="15198"/>
  <c r="MU152" i="15198"/>
  <c r="NC152" i="15198"/>
  <c r="NK152" i="15198"/>
  <c r="NS152" i="15198"/>
  <c r="OA152" i="15198"/>
  <c r="OI152" i="15198"/>
  <c r="OQ152" i="15198"/>
  <c r="OY152" i="15198"/>
  <c r="PG152" i="15198"/>
  <c r="PO152" i="15198"/>
  <c r="PW152" i="15198"/>
  <c r="QE152" i="15198"/>
  <c r="QM152" i="15198"/>
  <c r="QU152" i="15198"/>
  <c r="RC152" i="15198"/>
  <c r="RK152" i="15198"/>
  <c r="RS152" i="15198"/>
  <c r="SA152" i="15198"/>
  <c r="SI152" i="15198"/>
  <c r="SQ152" i="15198"/>
  <c r="SY152" i="15198"/>
  <c r="TG152" i="15198"/>
  <c r="TO152" i="15198"/>
  <c r="TW152" i="15198"/>
  <c r="UE152" i="15198"/>
  <c r="UM152" i="15198"/>
  <c r="UU152" i="15198"/>
  <c r="VC152" i="15198"/>
  <c r="VK152" i="15198"/>
  <c r="VS152" i="15198"/>
  <c r="WA152" i="15198"/>
  <c r="WI152" i="15198"/>
  <c r="DL153" i="15198"/>
  <c r="DT153" i="15198"/>
  <c r="EB153" i="15198"/>
  <c r="EJ153" i="15198"/>
  <c r="ER153" i="15198"/>
  <c r="EZ153" i="15198"/>
  <c r="FH153" i="15198"/>
  <c r="FP153" i="15198"/>
  <c r="FX153" i="15198"/>
  <c r="GF153" i="15198"/>
  <c r="GN153" i="15198"/>
  <c r="GV153" i="15198"/>
  <c r="HD153" i="15198"/>
  <c r="HL153" i="15198"/>
  <c r="HT153" i="15198"/>
  <c r="IB153" i="15198"/>
  <c r="IJ153" i="15198"/>
  <c r="IR153" i="15198"/>
  <c r="IZ153" i="15198"/>
  <c r="JH153" i="15198"/>
  <c r="JP153" i="15198"/>
  <c r="JX153" i="15198"/>
  <c r="KF153" i="15198"/>
  <c r="KN153" i="15198"/>
  <c r="KV153" i="15198"/>
  <c r="LD153" i="15198"/>
  <c r="LL153" i="15198"/>
  <c r="LT153" i="15198"/>
  <c r="MB153" i="15198"/>
  <c r="MJ153" i="15198"/>
  <c r="MR153" i="15198"/>
  <c r="MZ153" i="15198"/>
  <c r="NH153" i="15198"/>
  <c r="NP153" i="15198"/>
  <c r="NX153" i="15198"/>
  <c r="OF153" i="15198"/>
  <c r="ON153" i="15198"/>
  <c r="OV153" i="15198"/>
  <c r="PD153" i="15198"/>
  <c r="PL153" i="15198"/>
  <c r="PT153" i="15198"/>
  <c r="QB153" i="15198"/>
  <c r="QJ153" i="15198"/>
  <c r="QR153" i="15198"/>
  <c r="QZ153" i="15198"/>
  <c r="RH153" i="15198"/>
  <c r="RP153" i="15198"/>
  <c r="RX153" i="15198"/>
  <c r="SF153" i="15198"/>
  <c r="SN153" i="15198"/>
  <c r="SV153" i="15198"/>
  <c r="TD153" i="15198"/>
  <c r="TL153" i="15198"/>
  <c r="TT153" i="15198"/>
  <c r="UB153" i="15198"/>
  <c r="UJ153" i="15198"/>
  <c r="UR153" i="15198"/>
  <c r="UZ153" i="15198"/>
  <c r="VH153" i="15198"/>
  <c r="VP153" i="15198"/>
  <c r="VX153" i="15198"/>
  <c r="WF153" i="15198"/>
  <c r="DI154" i="15198"/>
  <c r="DQ154" i="15198"/>
  <c r="DY154" i="15198"/>
  <c r="EG154" i="15198"/>
  <c r="EO154" i="15198"/>
  <c r="EW154" i="15198"/>
  <c r="FE154" i="15198"/>
  <c r="FM154" i="15198"/>
  <c r="FU154" i="15198"/>
  <c r="GC154" i="15198"/>
  <c r="GK154" i="15198"/>
  <c r="GS154" i="15198"/>
  <c r="HA154" i="15198"/>
  <c r="HI154" i="15198"/>
  <c r="HQ154" i="15198"/>
  <c r="HY154" i="15198"/>
  <c r="IG154" i="15198"/>
  <c r="IO154" i="15198"/>
  <c r="IW154" i="15198"/>
  <c r="JE154" i="15198"/>
  <c r="JM154" i="15198"/>
  <c r="JU154" i="15198"/>
  <c r="KC154" i="15198"/>
  <c r="KK154" i="15198"/>
  <c r="KS154" i="15198"/>
  <c r="LA154" i="15198"/>
  <c r="LI154" i="15198"/>
  <c r="LQ154" i="15198"/>
  <c r="LY154" i="15198"/>
  <c r="MG154" i="15198"/>
  <c r="MO154" i="15198"/>
  <c r="MW154" i="15198"/>
  <c r="NE154" i="15198"/>
  <c r="NM154" i="15198"/>
  <c r="NU154" i="15198"/>
  <c r="OC154" i="15198"/>
  <c r="OK154" i="15198"/>
  <c r="OS154" i="15198"/>
  <c r="PA154" i="15198"/>
  <c r="PI154" i="15198"/>
  <c r="PQ154" i="15198"/>
  <c r="PY154" i="15198"/>
  <c r="QG154" i="15198"/>
  <c r="QO154" i="15198"/>
  <c r="QW154" i="15198"/>
  <c r="RE154" i="15198"/>
  <c r="RM154" i="15198"/>
  <c r="RU154" i="15198"/>
  <c r="SC154" i="15198"/>
  <c r="SK154" i="15198"/>
  <c r="SS154" i="15198"/>
  <c r="TA154" i="15198"/>
  <c r="TI154" i="15198"/>
  <c r="RE146" i="15198"/>
  <c r="LY148" i="15198"/>
  <c r="ML149" i="15198"/>
  <c r="FT150" i="15198"/>
  <c r="IF150" i="15198"/>
  <c r="KR150" i="15198"/>
  <c r="ND150" i="15198"/>
  <c r="PP150" i="15198"/>
  <c r="SB150" i="15198"/>
  <c r="UN150" i="15198"/>
  <c r="DU151" i="15198"/>
  <c r="GG151" i="15198"/>
  <c r="IS151" i="15198"/>
  <c r="LE151" i="15198"/>
  <c r="NQ151" i="15198"/>
  <c r="QC151" i="15198"/>
  <c r="SO151" i="15198"/>
  <c r="VA151" i="15198"/>
  <c r="EH152" i="15198"/>
  <c r="GT152" i="15198"/>
  <c r="JF152" i="15198"/>
  <c r="LR152" i="15198"/>
  <c r="MF152" i="15198"/>
  <c r="MN152" i="15198"/>
  <c r="MV152" i="15198"/>
  <c r="ND152" i="15198"/>
  <c r="NL152" i="15198"/>
  <c r="NT152" i="15198"/>
  <c r="OB152" i="15198"/>
  <c r="OJ152" i="15198"/>
  <c r="OR152" i="15198"/>
  <c r="OZ152" i="15198"/>
  <c r="PH152" i="15198"/>
  <c r="PP152" i="15198"/>
  <c r="PX152" i="15198"/>
  <c r="QF152" i="15198"/>
  <c r="QN152" i="15198"/>
  <c r="QV152" i="15198"/>
  <c r="RD152" i="15198"/>
  <c r="RL152" i="15198"/>
  <c r="RT152" i="15198"/>
  <c r="SB152" i="15198"/>
  <c r="SJ152" i="15198"/>
  <c r="SR152" i="15198"/>
  <c r="SZ152" i="15198"/>
  <c r="TH152" i="15198"/>
  <c r="TP152" i="15198"/>
  <c r="TX152" i="15198"/>
  <c r="UF152" i="15198"/>
  <c r="UN152" i="15198"/>
  <c r="UV152" i="15198"/>
  <c r="VD152" i="15198"/>
  <c r="VL152" i="15198"/>
  <c r="VT152" i="15198"/>
  <c r="WB152" i="15198"/>
  <c r="DE153" i="15198"/>
  <c r="DM153" i="15198"/>
  <c r="DU153" i="15198"/>
  <c r="EC153" i="15198"/>
  <c r="EK153" i="15198"/>
  <c r="ES153" i="15198"/>
  <c r="FA153" i="15198"/>
  <c r="FI153" i="15198"/>
  <c r="FQ153" i="15198"/>
  <c r="FY153" i="15198"/>
  <c r="GG153" i="15198"/>
  <c r="GO153" i="15198"/>
  <c r="GW153" i="15198"/>
  <c r="HE153" i="15198"/>
  <c r="HM153" i="15198"/>
  <c r="HU153" i="15198"/>
  <c r="IC153" i="15198"/>
  <c r="IK153" i="15198"/>
  <c r="IS153" i="15198"/>
  <c r="JA153" i="15198"/>
  <c r="JI153" i="15198"/>
  <c r="JQ153" i="15198"/>
  <c r="JY153" i="15198"/>
  <c r="KG153" i="15198"/>
  <c r="KO153" i="15198"/>
  <c r="KW153" i="15198"/>
  <c r="LE153" i="15198"/>
  <c r="LM153" i="15198"/>
  <c r="LU153" i="15198"/>
  <c r="MC153" i="15198"/>
  <c r="MK153" i="15198"/>
  <c r="MS153" i="15198"/>
  <c r="NA153" i="15198"/>
  <c r="NI153" i="15198"/>
  <c r="NQ153" i="15198"/>
  <c r="NY153" i="15198"/>
  <c r="OG153" i="15198"/>
  <c r="OO153" i="15198"/>
  <c r="OW153" i="15198"/>
  <c r="PE153" i="15198"/>
  <c r="PM153" i="15198"/>
  <c r="PU153" i="15198"/>
  <c r="QC153" i="15198"/>
  <c r="QK153" i="15198"/>
  <c r="QS153" i="15198"/>
  <c r="RA153" i="15198"/>
  <c r="RI153" i="15198"/>
  <c r="RQ153" i="15198"/>
  <c r="RY153" i="15198"/>
  <c r="SG153" i="15198"/>
  <c r="SO153" i="15198"/>
  <c r="SW153" i="15198"/>
  <c r="TE153" i="15198"/>
  <c r="TM153" i="15198"/>
  <c r="TU153" i="15198"/>
  <c r="UC153" i="15198"/>
  <c r="UK153" i="15198"/>
  <c r="US153" i="15198"/>
  <c r="VA153" i="15198"/>
  <c r="VI153" i="15198"/>
  <c r="VQ153" i="15198"/>
  <c r="VY153" i="15198"/>
  <c r="WG153" i="15198"/>
  <c r="DJ154" i="15198"/>
  <c r="DR154" i="15198"/>
  <c r="DZ154" i="15198"/>
  <c r="EH154" i="15198"/>
  <c r="EP154" i="15198"/>
  <c r="EX154" i="15198"/>
  <c r="FF154" i="15198"/>
  <c r="FN154" i="15198"/>
  <c r="FV154" i="15198"/>
  <c r="GD154" i="15198"/>
  <c r="GL154" i="15198"/>
  <c r="GT154" i="15198"/>
  <c r="HB154" i="15198"/>
  <c r="HJ154" i="15198"/>
  <c r="HR154" i="15198"/>
  <c r="HZ154" i="15198"/>
  <c r="IH154" i="15198"/>
  <c r="IP154" i="15198"/>
  <c r="IX154" i="15198"/>
  <c r="JF154" i="15198"/>
  <c r="JN154" i="15198"/>
  <c r="JV154" i="15198"/>
  <c r="KD154" i="15198"/>
  <c r="KL154" i="15198"/>
  <c r="KT154" i="15198"/>
  <c r="LB154" i="15198"/>
  <c r="LJ154" i="15198"/>
  <c r="LR154" i="15198"/>
  <c r="LZ154" i="15198"/>
  <c r="MH154" i="15198"/>
  <c r="MP154" i="15198"/>
  <c r="MX154" i="15198"/>
  <c r="NF154" i="15198"/>
  <c r="NN154" i="15198"/>
  <c r="NV154" i="15198"/>
  <c r="OD154" i="15198"/>
  <c r="OL154" i="15198"/>
  <c r="OT154" i="15198"/>
  <c r="PB154" i="15198"/>
  <c r="PJ154" i="15198"/>
  <c r="PR154" i="15198"/>
  <c r="PZ154" i="15198"/>
  <c r="QH154" i="15198"/>
  <c r="QP154" i="15198"/>
  <c r="QX154" i="15198"/>
  <c r="RF154" i="15198"/>
  <c r="RN154" i="15198"/>
  <c r="RV154" i="15198"/>
  <c r="SD154" i="15198"/>
  <c r="SL154" i="15198"/>
  <c r="ST154" i="15198"/>
  <c r="TB154" i="15198"/>
  <c r="TJ154" i="15198"/>
  <c r="NX147" i="15198"/>
  <c r="OK148" i="15198"/>
  <c r="OX149" i="15198"/>
  <c r="GB150" i="15198"/>
  <c r="IN150" i="15198"/>
  <c r="KZ150" i="15198"/>
  <c r="NL150" i="15198"/>
  <c r="PX150" i="15198"/>
  <c r="SJ150" i="15198"/>
  <c r="UV150" i="15198"/>
  <c r="EC151" i="15198"/>
  <c r="GO151" i="15198"/>
  <c r="JA151" i="15198"/>
  <c r="LM151" i="15198"/>
  <c r="NY151" i="15198"/>
  <c r="QK151" i="15198"/>
  <c r="SW151" i="15198"/>
  <c r="VI151" i="15198"/>
  <c r="EP152" i="15198"/>
  <c r="HB152" i="15198"/>
  <c r="JN152" i="15198"/>
  <c r="LX152" i="15198"/>
  <c r="MG152" i="15198"/>
  <c r="MO152" i="15198"/>
  <c r="MW152" i="15198"/>
  <c r="NE152" i="15198"/>
  <c r="NM152" i="15198"/>
  <c r="NU152" i="15198"/>
  <c r="OC152" i="15198"/>
  <c r="OK152" i="15198"/>
  <c r="OS152" i="15198"/>
  <c r="PA152" i="15198"/>
  <c r="PI152" i="15198"/>
  <c r="PQ152" i="15198"/>
  <c r="PY152" i="15198"/>
  <c r="QG152" i="15198"/>
  <c r="QO152" i="15198"/>
  <c r="QW152" i="15198"/>
  <c r="RE152" i="15198"/>
  <c r="RM152" i="15198"/>
  <c r="RU152" i="15198"/>
  <c r="SC152" i="15198"/>
  <c r="SK152" i="15198"/>
  <c r="SS152" i="15198"/>
  <c r="TA152" i="15198"/>
  <c r="TI152" i="15198"/>
  <c r="TQ152" i="15198"/>
  <c r="TY152" i="15198"/>
  <c r="UG152" i="15198"/>
  <c r="UO152" i="15198"/>
  <c r="UW152" i="15198"/>
  <c r="VE152" i="15198"/>
  <c r="VM152" i="15198"/>
  <c r="VU152" i="15198"/>
  <c r="WC152" i="15198"/>
  <c r="DF153" i="15198"/>
  <c r="DN153" i="15198"/>
  <c r="DV153" i="15198"/>
  <c r="ED153" i="15198"/>
  <c r="EL153" i="15198"/>
  <c r="ET153" i="15198"/>
  <c r="FB153" i="15198"/>
  <c r="FJ153" i="15198"/>
  <c r="FR153" i="15198"/>
  <c r="FZ153" i="15198"/>
  <c r="GH153" i="15198"/>
  <c r="GP153" i="15198"/>
  <c r="GX153" i="15198"/>
  <c r="HF153" i="15198"/>
  <c r="HN153" i="15198"/>
  <c r="HV153" i="15198"/>
  <c r="ID153" i="15198"/>
  <c r="IL153" i="15198"/>
  <c r="IT153" i="15198"/>
  <c r="JB153" i="15198"/>
  <c r="JJ153" i="15198"/>
  <c r="JR153" i="15198"/>
  <c r="JZ153" i="15198"/>
  <c r="KH153" i="15198"/>
  <c r="KP153" i="15198"/>
  <c r="KX153" i="15198"/>
  <c r="LF153" i="15198"/>
  <c r="LN153" i="15198"/>
  <c r="LV153" i="15198"/>
  <c r="MD153" i="15198"/>
  <c r="ML153" i="15198"/>
  <c r="MT153" i="15198"/>
  <c r="NB153" i="15198"/>
  <c r="NJ153" i="15198"/>
  <c r="NR153" i="15198"/>
  <c r="NZ153" i="15198"/>
  <c r="OH153" i="15198"/>
  <c r="OP153" i="15198"/>
  <c r="OX153" i="15198"/>
  <c r="PF153" i="15198"/>
  <c r="PN153" i="15198"/>
  <c r="PV153" i="15198"/>
  <c r="QD153" i="15198"/>
  <c r="QL153" i="15198"/>
  <c r="QT153" i="15198"/>
  <c r="RB153" i="15198"/>
  <c r="RJ153" i="15198"/>
  <c r="RR153" i="15198"/>
  <c r="RZ153" i="15198"/>
  <c r="SH153" i="15198"/>
  <c r="SP153" i="15198"/>
  <c r="SX153" i="15198"/>
  <c r="TF153" i="15198"/>
  <c r="TN153" i="15198"/>
  <c r="TV153" i="15198"/>
  <c r="UD153" i="15198"/>
  <c r="UL153" i="15198"/>
  <c r="UT153" i="15198"/>
  <c r="VB153" i="15198"/>
  <c r="VJ153" i="15198"/>
  <c r="VR153" i="15198"/>
  <c r="VZ153" i="15198"/>
  <c r="WH153" i="15198"/>
  <c r="DK154" i="15198"/>
  <c r="DS154" i="15198"/>
  <c r="EA154" i="15198"/>
  <c r="EI154" i="15198"/>
  <c r="EQ154" i="15198"/>
  <c r="EY154" i="15198"/>
  <c r="FG154" i="15198"/>
  <c r="FO154" i="15198"/>
  <c r="FW154" i="15198"/>
  <c r="GE154" i="15198"/>
  <c r="GM154" i="15198"/>
  <c r="GU154" i="15198"/>
  <c r="HC154" i="15198"/>
  <c r="HK154" i="15198"/>
  <c r="HS154" i="15198"/>
  <c r="IA154" i="15198"/>
  <c r="II154" i="15198"/>
  <c r="IQ154" i="15198"/>
  <c r="IY154" i="15198"/>
  <c r="JG154" i="15198"/>
  <c r="JO154" i="15198"/>
  <c r="JW154" i="15198"/>
  <c r="KE154" i="15198"/>
  <c r="KM154" i="15198"/>
  <c r="KU154" i="15198"/>
  <c r="LC154" i="15198"/>
  <c r="LK154" i="15198"/>
  <c r="LS154" i="15198"/>
  <c r="MA154" i="15198"/>
  <c r="MI154" i="15198"/>
  <c r="MQ154" i="15198"/>
  <c r="MY154" i="15198"/>
  <c r="NG154" i="15198"/>
  <c r="NO154" i="15198"/>
  <c r="NW154" i="15198"/>
  <c r="OE154" i="15198"/>
  <c r="OM154" i="15198"/>
  <c r="OU154" i="15198"/>
  <c r="PC154" i="15198"/>
  <c r="PK154" i="15198"/>
  <c r="PS154" i="15198"/>
  <c r="QA154" i="15198"/>
  <c r="QI154" i="15198"/>
  <c r="QQ154" i="15198"/>
  <c r="QY154" i="15198"/>
  <c r="RG154" i="15198"/>
  <c r="RO154" i="15198"/>
  <c r="RW154" i="15198"/>
  <c r="SE154" i="15198"/>
  <c r="SM154" i="15198"/>
  <c r="SU154" i="15198"/>
  <c r="TC154" i="15198"/>
  <c r="TK154" i="15198"/>
  <c r="QJ147" i="15198"/>
  <c r="QW148" i="15198"/>
  <c r="RJ149" i="15198"/>
  <c r="GJ150" i="15198"/>
  <c r="IV150" i="15198"/>
  <c r="LH150" i="15198"/>
  <c r="NT150" i="15198"/>
  <c r="QF150" i="15198"/>
  <c r="SR150" i="15198"/>
  <c r="VD150" i="15198"/>
  <c r="EK151" i="15198"/>
  <c r="GW151" i="15198"/>
  <c r="JI151" i="15198"/>
  <c r="LU151" i="15198"/>
  <c r="OG151" i="15198"/>
  <c r="QS151" i="15198"/>
  <c r="TE151" i="15198"/>
  <c r="VQ151" i="15198"/>
  <c r="EX152" i="15198"/>
  <c r="HJ152" i="15198"/>
  <c r="JV152" i="15198"/>
  <c r="LZ152" i="15198"/>
  <c r="MH152" i="15198"/>
  <c r="MP152" i="15198"/>
  <c r="MX152" i="15198"/>
  <c r="NF152" i="15198"/>
  <c r="NN152" i="15198"/>
  <c r="NV152" i="15198"/>
  <c r="OD152" i="15198"/>
  <c r="OL152" i="15198"/>
  <c r="OT152" i="15198"/>
  <c r="PB152" i="15198"/>
  <c r="PJ152" i="15198"/>
  <c r="PR152" i="15198"/>
  <c r="PZ152" i="15198"/>
  <c r="QH152" i="15198"/>
  <c r="QP152" i="15198"/>
  <c r="QX152" i="15198"/>
  <c r="RF152" i="15198"/>
  <c r="RN152" i="15198"/>
  <c r="RV152" i="15198"/>
  <c r="SD152" i="15198"/>
  <c r="SL152" i="15198"/>
  <c r="ST152" i="15198"/>
  <c r="TB152" i="15198"/>
  <c r="TJ152" i="15198"/>
  <c r="TR152" i="15198"/>
  <c r="TZ152" i="15198"/>
  <c r="UH152" i="15198"/>
  <c r="UP152" i="15198"/>
  <c r="UX152" i="15198"/>
  <c r="VF152" i="15198"/>
  <c r="VN152" i="15198"/>
  <c r="VV152" i="15198"/>
  <c r="WD152" i="15198"/>
  <c r="DG153" i="15198"/>
  <c r="DO153" i="15198"/>
  <c r="DW153" i="15198"/>
  <c r="EE153" i="15198"/>
  <c r="EM153" i="15198"/>
  <c r="EU153" i="15198"/>
  <c r="FC153" i="15198"/>
  <c r="FK153" i="15198"/>
  <c r="FS153" i="15198"/>
  <c r="GA153" i="15198"/>
  <c r="GI153" i="15198"/>
  <c r="GQ153" i="15198"/>
  <c r="GY153" i="15198"/>
  <c r="HG153" i="15198"/>
  <c r="HO153" i="15198"/>
  <c r="HW153" i="15198"/>
  <c r="IE153" i="15198"/>
  <c r="IM153" i="15198"/>
  <c r="IU153" i="15198"/>
  <c r="JC153" i="15198"/>
  <c r="JK153" i="15198"/>
  <c r="JS153" i="15198"/>
  <c r="KA153" i="15198"/>
  <c r="KI153" i="15198"/>
  <c r="KQ153" i="15198"/>
  <c r="KY153" i="15198"/>
  <c r="LG153" i="15198"/>
  <c r="LO153" i="15198"/>
  <c r="LW153" i="15198"/>
  <c r="ME153" i="15198"/>
  <c r="MM153" i="15198"/>
  <c r="MU153" i="15198"/>
  <c r="NC153" i="15198"/>
  <c r="NK153" i="15198"/>
  <c r="NS153" i="15198"/>
  <c r="OA153" i="15198"/>
  <c r="OI153" i="15198"/>
  <c r="OQ153" i="15198"/>
  <c r="OY153" i="15198"/>
  <c r="PG153" i="15198"/>
  <c r="PO153" i="15198"/>
  <c r="PW153" i="15198"/>
  <c r="QE153" i="15198"/>
  <c r="QM153" i="15198"/>
  <c r="QU153" i="15198"/>
  <c r="RC153" i="15198"/>
  <c r="RK153" i="15198"/>
  <c r="RS153" i="15198"/>
  <c r="SA153" i="15198"/>
  <c r="SI153" i="15198"/>
  <c r="SQ153" i="15198"/>
  <c r="SY153" i="15198"/>
  <c r="TG153" i="15198"/>
  <c r="TO153" i="15198"/>
  <c r="TW153" i="15198"/>
  <c r="UE153" i="15198"/>
  <c r="UM153" i="15198"/>
  <c r="UU153" i="15198"/>
  <c r="VC153" i="15198"/>
  <c r="VK153" i="15198"/>
  <c r="VS153" i="15198"/>
  <c r="WA153" i="15198"/>
  <c r="WI153" i="15198"/>
  <c r="DL154" i="15198"/>
  <c r="DT154" i="15198"/>
  <c r="EB154" i="15198"/>
  <c r="EJ154" i="15198"/>
  <c r="ER154" i="15198"/>
  <c r="EZ154" i="15198"/>
  <c r="FH154" i="15198"/>
  <c r="FP154" i="15198"/>
  <c r="FX154" i="15198"/>
  <c r="GF154" i="15198"/>
  <c r="GN154" i="15198"/>
  <c r="GV154" i="15198"/>
  <c r="HD154" i="15198"/>
  <c r="HL154" i="15198"/>
  <c r="HT154" i="15198"/>
  <c r="IB154" i="15198"/>
  <c r="IJ154" i="15198"/>
  <c r="IR154" i="15198"/>
  <c r="IZ154" i="15198"/>
  <c r="JH154" i="15198"/>
  <c r="JP154" i="15198"/>
  <c r="JX154" i="15198"/>
  <c r="KF154" i="15198"/>
  <c r="KN154" i="15198"/>
  <c r="KV154" i="15198"/>
  <c r="LD154" i="15198"/>
  <c r="LL154" i="15198"/>
  <c r="LT154" i="15198"/>
  <c r="MB154" i="15198"/>
  <c r="MJ154" i="15198"/>
  <c r="MR154" i="15198"/>
  <c r="MZ154" i="15198"/>
  <c r="NH154" i="15198"/>
  <c r="NP154" i="15198"/>
  <c r="NX154" i="15198"/>
  <c r="OF154" i="15198"/>
  <c r="ON154" i="15198"/>
  <c r="OV154" i="15198"/>
  <c r="PD154" i="15198"/>
  <c r="PL154" i="15198"/>
  <c r="PT154" i="15198"/>
  <c r="QB154" i="15198"/>
  <c r="QJ154" i="15198"/>
  <c r="QR154" i="15198"/>
  <c r="QZ154" i="15198"/>
  <c r="RH154" i="15198"/>
  <c r="RP154" i="15198"/>
  <c r="RX154" i="15198"/>
  <c r="SF154" i="15198"/>
  <c r="SN154" i="15198"/>
  <c r="SV154" i="15198"/>
  <c r="TD154" i="15198"/>
  <c r="SV147" i="15198"/>
  <c r="TI148" i="15198"/>
  <c r="TV149" i="15198"/>
  <c r="GR150" i="15198"/>
  <c r="JD150" i="15198"/>
  <c r="LP150" i="15198"/>
  <c r="OB150" i="15198"/>
  <c r="QN150" i="15198"/>
  <c r="SZ150" i="15198"/>
  <c r="VL150" i="15198"/>
  <c r="ES151" i="15198"/>
  <c r="HE151" i="15198"/>
  <c r="JQ151" i="15198"/>
  <c r="MC151" i="15198"/>
  <c r="OO151" i="15198"/>
  <c r="RA151" i="15198"/>
  <c r="TM151" i="15198"/>
  <c r="VY151" i="15198"/>
  <c r="FF152" i="15198"/>
  <c r="HR152" i="15198"/>
  <c r="KD152" i="15198"/>
  <c r="MA152" i="15198"/>
  <c r="MI152" i="15198"/>
  <c r="MQ152" i="15198"/>
  <c r="MY152" i="15198"/>
  <c r="NG152" i="15198"/>
  <c r="NO152" i="15198"/>
  <c r="NW152" i="15198"/>
  <c r="OE152" i="15198"/>
  <c r="OM152" i="15198"/>
  <c r="OU152" i="15198"/>
  <c r="PC152" i="15198"/>
  <c r="PK152" i="15198"/>
  <c r="PS152" i="15198"/>
  <c r="QA152" i="15198"/>
  <c r="QI152" i="15198"/>
  <c r="QQ152" i="15198"/>
  <c r="QY152" i="15198"/>
  <c r="RG152" i="15198"/>
  <c r="RO152" i="15198"/>
  <c r="RW152" i="15198"/>
  <c r="SE152" i="15198"/>
  <c r="SM152" i="15198"/>
  <c r="SU152" i="15198"/>
  <c r="TC152" i="15198"/>
  <c r="TK152" i="15198"/>
  <c r="TS152" i="15198"/>
  <c r="UA152" i="15198"/>
  <c r="UI152" i="15198"/>
  <c r="UQ152" i="15198"/>
  <c r="UY152" i="15198"/>
  <c r="VG152" i="15198"/>
  <c r="VO152" i="15198"/>
  <c r="VW152" i="15198"/>
  <c r="WE152" i="15198"/>
  <c r="DH153" i="15198"/>
  <c r="DP153" i="15198"/>
  <c r="DX153" i="15198"/>
  <c r="EF153" i="15198"/>
  <c r="EN153" i="15198"/>
  <c r="EV153" i="15198"/>
  <c r="FD153" i="15198"/>
  <c r="FL153" i="15198"/>
  <c r="FT153" i="15198"/>
  <c r="GB153" i="15198"/>
  <c r="GJ153" i="15198"/>
  <c r="GR153" i="15198"/>
  <c r="GZ153" i="15198"/>
  <c r="HH153" i="15198"/>
  <c r="HP153" i="15198"/>
  <c r="HX153" i="15198"/>
  <c r="IF153" i="15198"/>
  <c r="IN153" i="15198"/>
  <c r="IV153" i="15198"/>
  <c r="JD153" i="15198"/>
  <c r="JL153" i="15198"/>
  <c r="JT153" i="15198"/>
  <c r="KB153" i="15198"/>
  <c r="KJ153" i="15198"/>
  <c r="KR153" i="15198"/>
  <c r="KZ153" i="15198"/>
  <c r="LH153" i="15198"/>
  <c r="LP153" i="15198"/>
  <c r="LX153" i="15198"/>
  <c r="MF153" i="15198"/>
  <c r="MN153" i="15198"/>
  <c r="MV153" i="15198"/>
  <c r="ND153" i="15198"/>
  <c r="NL153" i="15198"/>
  <c r="NT153" i="15198"/>
  <c r="OB153" i="15198"/>
  <c r="OJ153" i="15198"/>
  <c r="OR153" i="15198"/>
  <c r="OZ153" i="15198"/>
  <c r="PH153" i="15198"/>
  <c r="PP153" i="15198"/>
  <c r="PX153" i="15198"/>
  <c r="QF153" i="15198"/>
  <c r="QN153" i="15198"/>
  <c r="QV153" i="15198"/>
  <c r="RD153" i="15198"/>
  <c r="RL153" i="15198"/>
  <c r="RT153" i="15198"/>
  <c r="SB153" i="15198"/>
  <c r="SJ153" i="15198"/>
  <c r="SR153" i="15198"/>
  <c r="SZ153" i="15198"/>
  <c r="TH153" i="15198"/>
  <c r="TP153" i="15198"/>
  <c r="TX153" i="15198"/>
  <c r="UF153" i="15198"/>
  <c r="UN153" i="15198"/>
  <c r="UV153" i="15198"/>
  <c r="VD153" i="15198"/>
  <c r="VL153" i="15198"/>
  <c r="VT153" i="15198"/>
  <c r="WB153" i="15198"/>
  <c r="DE154" i="15198"/>
  <c r="DM154" i="15198"/>
  <c r="DU154" i="15198"/>
  <c r="EC154" i="15198"/>
  <c r="EK154" i="15198"/>
  <c r="ES154" i="15198"/>
  <c r="FA154" i="15198"/>
  <c r="FI154" i="15198"/>
  <c r="FQ154" i="15198"/>
  <c r="FY154" i="15198"/>
  <c r="GG154" i="15198"/>
  <c r="GO154" i="15198"/>
  <c r="GW154" i="15198"/>
  <c r="HE154" i="15198"/>
  <c r="HM154" i="15198"/>
  <c r="HU154" i="15198"/>
  <c r="IC154" i="15198"/>
  <c r="IK154" i="15198"/>
  <c r="IS154" i="15198"/>
  <c r="JA154" i="15198"/>
  <c r="JI154" i="15198"/>
  <c r="JQ154" i="15198"/>
  <c r="JY154" i="15198"/>
  <c r="KG154" i="15198"/>
  <c r="KO154" i="15198"/>
  <c r="KW154" i="15198"/>
  <c r="LE154" i="15198"/>
  <c r="LM154" i="15198"/>
  <c r="LU154" i="15198"/>
  <c r="MC154" i="15198"/>
  <c r="MK154" i="15198"/>
  <c r="MS154" i="15198"/>
  <c r="NA154" i="15198"/>
  <c r="NI154" i="15198"/>
  <c r="NQ154" i="15198"/>
  <c r="NY154" i="15198"/>
  <c r="OG154" i="15198"/>
  <c r="OO154" i="15198"/>
  <c r="OW154" i="15198"/>
  <c r="PE154" i="15198"/>
  <c r="PM154" i="15198"/>
  <c r="PU154" i="15198"/>
  <c r="QC154" i="15198"/>
  <c r="QK154" i="15198"/>
  <c r="QS154" i="15198"/>
  <c r="RA154" i="15198"/>
  <c r="RI154" i="15198"/>
  <c r="RQ154" i="15198"/>
  <c r="RY154" i="15198"/>
  <c r="SG154" i="15198"/>
  <c r="SO154" i="15198"/>
  <c r="SW154" i="15198"/>
  <c r="TE154" i="15198"/>
  <c r="EO148" i="15198"/>
  <c r="FB149" i="15198"/>
  <c r="EV150" i="15198"/>
  <c r="HH150" i="15198"/>
  <c r="JT150" i="15198"/>
  <c r="MF150" i="15198"/>
  <c r="OR150" i="15198"/>
  <c r="RD150" i="15198"/>
  <c r="TP150" i="15198"/>
  <c r="WB150" i="15198"/>
  <c r="FI151" i="15198"/>
  <c r="HU151" i="15198"/>
  <c r="KG151" i="15198"/>
  <c r="MS151" i="15198"/>
  <c r="PE151" i="15198"/>
  <c r="RQ151" i="15198"/>
  <c r="UC151" i="15198"/>
  <c r="DJ152" i="15198"/>
  <c r="FV152" i="15198"/>
  <c r="IH152" i="15198"/>
  <c r="KT152" i="15198"/>
  <c r="MC152" i="15198"/>
  <c r="MK152" i="15198"/>
  <c r="MS152" i="15198"/>
  <c r="NA152" i="15198"/>
  <c r="NI152" i="15198"/>
  <c r="NQ152" i="15198"/>
  <c r="NY152" i="15198"/>
  <c r="OG152" i="15198"/>
  <c r="OO152" i="15198"/>
  <c r="OW152" i="15198"/>
  <c r="PE152" i="15198"/>
  <c r="PM152" i="15198"/>
  <c r="PU152" i="15198"/>
  <c r="QC152" i="15198"/>
  <c r="QK152" i="15198"/>
  <c r="QS152" i="15198"/>
  <c r="RA152" i="15198"/>
  <c r="RI152" i="15198"/>
  <c r="RQ152" i="15198"/>
  <c r="RY152" i="15198"/>
  <c r="SG152" i="15198"/>
  <c r="SO152" i="15198"/>
  <c r="SW152" i="15198"/>
  <c r="TE152" i="15198"/>
  <c r="TM152" i="15198"/>
  <c r="TU152" i="15198"/>
  <c r="UC152" i="15198"/>
  <c r="UK152" i="15198"/>
  <c r="US152" i="15198"/>
  <c r="VA152" i="15198"/>
  <c r="VI152" i="15198"/>
  <c r="VQ152" i="15198"/>
  <c r="VY152" i="15198"/>
  <c r="WG152" i="15198"/>
  <c r="DJ153" i="15198"/>
  <c r="DR153" i="15198"/>
  <c r="DZ153" i="15198"/>
  <c r="EH153" i="15198"/>
  <c r="EP153" i="15198"/>
  <c r="EX153" i="15198"/>
  <c r="FF153" i="15198"/>
  <c r="FN153" i="15198"/>
  <c r="FV153" i="15198"/>
  <c r="GD153" i="15198"/>
  <c r="GL153" i="15198"/>
  <c r="GT153" i="15198"/>
  <c r="HB153" i="15198"/>
  <c r="HJ153" i="15198"/>
  <c r="HR153" i="15198"/>
  <c r="HZ153" i="15198"/>
  <c r="IH153" i="15198"/>
  <c r="IP153" i="15198"/>
  <c r="IX153" i="15198"/>
  <c r="JF153" i="15198"/>
  <c r="JN153" i="15198"/>
  <c r="JV153" i="15198"/>
  <c r="KD153" i="15198"/>
  <c r="KL153" i="15198"/>
  <c r="KT153" i="15198"/>
  <c r="LB153" i="15198"/>
  <c r="LJ153" i="15198"/>
  <c r="LR153" i="15198"/>
  <c r="LZ153" i="15198"/>
  <c r="MH153" i="15198"/>
  <c r="MP153" i="15198"/>
  <c r="MX153" i="15198"/>
  <c r="NF153" i="15198"/>
  <c r="NN153" i="15198"/>
  <c r="NV153" i="15198"/>
  <c r="OD153" i="15198"/>
  <c r="OL153" i="15198"/>
  <c r="OT153" i="15198"/>
  <c r="PB153" i="15198"/>
  <c r="PJ153" i="15198"/>
  <c r="PR153" i="15198"/>
  <c r="PZ153" i="15198"/>
  <c r="QH153" i="15198"/>
  <c r="QP153" i="15198"/>
  <c r="QX153" i="15198"/>
  <c r="RF153" i="15198"/>
  <c r="RN153" i="15198"/>
  <c r="RV153" i="15198"/>
  <c r="SD153" i="15198"/>
  <c r="SL153" i="15198"/>
  <c r="ST153" i="15198"/>
  <c r="TB153" i="15198"/>
  <c r="TJ153" i="15198"/>
  <c r="TR153" i="15198"/>
  <c r="TZ153" i="15198"/>
  <c r="UH153" i="15198"/>
  <c r="UP153" i="15198"/>
  <c r="UX153" i="15198"/>
  <c r="VF153" i="15198"/>
  <c r="VN153" i="15198"/>
  <c r="VV153" i="15198"/>
  <c r="WD153" i="15198"/>
  <c r="DG154" i="15198"/>
  <c r="DO154" i="15198"/>
  <c r="DW154" i="15198"/>
  <c r="EE154" i="15198"/>
  <c r="EM154" i="15198"/>
  <c r="EU154" i="15198"/>
  <c r="FC154" i="15198"/>
  <c r="FK154" i="15198"/>
  <c r="FS154" i="15198"/>
  <c r="GA154" i="15198"/>
  <c r="GI154" i="15198"/>
  <c r="GQ154" i="15198"/>
  <c r="GY154" i="15198"/>
  <c r="HG154" i="15198"/>
  <c r="HO154" i="15198"/>
  <c r="HW154" i="15198"/>
  <c r="IE154" i="15198"/>
  <c r="IM154" i="15198"/>
  <c r="IU154" i="15198"/>
  <c r="JC154" i="15198"/>
  <c r="JK154" i="15198"/>
  <c r="JS154" i="15198"/>
  <c r="KA154" i="15198"/>
  <c r="KI154" i="15198"/>
  <c r="KQ154" i="15198"/>
  <c r="KY154" i="15198"/>
  <c r="LG154" i="15198"/>
  <c r="LO154" i="15198"/>
  <c r="LW154" i="15198"/>
  <c r="ME154" i="15198"/>
  <c r="MM154" i="15198"/>
  <c r="MU154" i="15198"/>
  <c r="NC154" i="15198"/>
  <c r="NK154" i="15198"/>
  <c r="NS154" i="15198"/>
  <c r="OA154" i="15198"/>
  <c r="OI154" i="15198"/>
  <c r="OQ154" i="15198"/>
  <c r="OY154" i="15198"/>
  <c r="PG154" i="15198"/>
  <c r="PO154" i="15198"/>
  <c r="PW154" i="15198"/>
  <c r="QE154" i="15198"/>
  <c r="QM154" i="15198"/>
  <c r="QU154" i="15198"/>
  <c r="RC154" i="15198"/>
  <c r="RK154" i="15198"/>
  <c r="RS154" i="15198"/>
  <c r="SA154" i="15198"/>
  <c r="SI154" i="15198"/>
  <c r="SQ154" i="15198"/>
  <c r="SY154" i="15198"/>
  <c r="TG154" i="15198"/>
  <c r="OJ150" i="15198"/>
  <c r="OW151" i="15198"/>
  <c r="MJ152" i="15198"/>
  <c r="OV152" i="15198"/>
  <c r="RH152" i="15198"/>
  <c r="TT152" i="15198"/>
  <c r="WF152" i="15198"/>
  <c r="FM153" i="15198"/>
  <c r="HY153" i="15198"/>
  <c r="KK153" i="15198"/>
  <c r="MW153" i="15198"/>
  <c r="PI153" i="15198"/>
  <c r="RU153" i="15198"/>
  <c r="UG153" i="15198"/>
  <c r="DN154" i="15198"/>
  <c r="FZ154" i="15198"/>
  <c r="IL154" i="15198"/>
  <c r="KX154" i="15198"/>
  <c r="NJ154" i="15198"/>
  <c r="PV154" i="15198"/>
  <c r="SH154" i="15198"/>
  <c r="TP154" i="15198"/>
  <c r="TX154" i="15198"/>
  <c r="UF154" i="15198"/>
  <c r="UN154" i="15198"/>
  <c r="UV154" i="15198"/>
  <c r="VD154" i="15198"/>
  <c r="VL154" i="15198"/>
  <c r="VT154" i="15198"/>
  <c r="WB154" i="15198"/>
  <c r="DE155" i="15198"/>
  <c r="DM155" i="15198"/>
  <c r="DU155" i="15198"/>
  <c r="EC155" i="15198"/>
  <c r="EK155" i="15198"/>
  <c r="ES155" i="15198"/>
  <c r="FA155" i="15198"/>
  <c r="FI155" i="15198"/>
  <c r="FQ155" i="15198"/>
  <c r="FY155" i="15198"/>
  <c r="GG155" i="15198"/>
  <c r="GO155" i="15198"/>
  <c r="GW155" i="15198"/>
  <c r="HE155" i="15198"/>
  <c r="HM155" i="15198"/>
  <c r="HU155" i="15198"/>
  <c r="IC155" i="15198"/>
  <c r="IK155" i="15198"/>
  <c r="IS155" i="15198"/>
  <c r="JA155" i="15198"/>
  <c r="JI155" i="15198"/>
  <c r="JQ155" i="15198"/>
  <c r="JY155" i="15198"/>
  <c r="KG155" i="15198"/>
  <c r="KO155" i="15198"/>
  <c r="KW155" i="15198"/>
  <c r="LE155" i="15198"/>
  <c r="LM155" i="15198"/>
  <c r="LU155" i="15198"/>
  <c r="MC155" i="15198"/>
  <c r="MK155" i="15198"/>
  <c r="MS155" i="15198"/>
  <c r="NA155" i="15198"/>
  <c r="NI155" i="15198"/>
  <c r="NQ155" i="15198"/>
  <c r="NY155" i="15198"/>
  <c r="OG155" i="15198"/>
  <c r="OO155" i="15198"/>
  <c r="OW155" i="15198"/>
  <c r="PE155" i="15198"/>
  <c r="PM155" i="15198"/>
  <c r="PU155" i="15198"/>
  <c r="QC155" i="15198"/>
  <c r="QK155" i="15198"/>
  <c r="QS155" i="15198"/>
  <c r="RA155" i="15198"/>
  <c r="RI155" i="15198"/>
  <c r="RQ155" i="15198"/>
  <c r="RY155" i="15198"/>
  <c r="SG155" i="15198"/>
  <c r="SO155" i="15198"/>
  <c r="SW155" i="15198"/>
  <c r="TE155" i="15198"/>
  <c r="TM155" i="15198"/>
  <c r="TU155" i="15198"/>
  <c r="UC155" i="15198"/>
  <c r="UK155" i="15198"/>
  <c r="US155" i="15198"/>
  <c r="VA155" i="15198"/>
  <c r="VI155" i="15198"/>
  <c r="VQ155" i="15198"/>
  <c r="VY155" i="15198"/>
  <c r="WG155" i="15198"/>
  <c r="DD150" i="15198"/>
  <c r="DH136" i="15198"/>
  <c r="DP136" i="15198"/>
  <c r="DX136" i="15198"/>
  <c r="EF136" i="15198"/>
  <c r="EN136" i="15198"/>
  <c r="EV136" i="15198"/>
  <c r="FD136" i="15198"/>
  <c r="FL136" i="15198"/>
  <c r="FT136" i="15198"/>
  <c r="GB136" i="15198"/>
  <c r="GJ136" i="15198"/>
  <c r="GR136" i="15198"/>
  <c r="GZ136" i="15198"/>
  <c r="HH136" i="15198"/>
  <c r="HP136" i="15198"/>
  <c r="HX136" i="15198"/>
  <c r="IF136" i="15198"/>
  <c r="IN136" i="15198"/>
  <c r="IV136" i="15198"/>
  <c r="JD136" i="15198"/>
  <c r="JL136" i="15198"/>
  <c r="JT136" i="15198"/>
  <c r="KB136" i="15198"/>
  <c r="KJ136" i="15198"/>
  <c r="KR136" i="15198"/>
  <c r="KZ136" i="15198"/>
  <c r="LH136" i="15198"/>
  <c r="LP136" i="15198"/>
  <c r="LX136" i="15198"/>
  <c r="MF136" i="15198"/>
  <c r="MN136" i="15198"/>
  <c r="MV136" i="15198"/>
  <c r="ND136" i="15198"/>
  <c r="NL136" i="15198"/>
  <c r="NT136" i="15198"/>
  <c r="OB136" i="15198"/>
  <c r="OJ136" i="15198"/>
  <c r="OR136" i="15198"/>
  <c r="OZ136" i="15198"/>
  <c r="PH136" i="15198"/>
  <c r="PP136" i="15198"/>
  <c r="PX136" i="15198"/>
  <c r="QF136" i="15198"/>
  <c r="QN136" i="15198"/>
  <c r="QV136" i="15198"/>
  <c r="RD136" i="15198"/>
  <c r="RL136" i="15198"/>
  <c r="RT136" i="15198"/>
  <c r="SB136" i="15198"/>
  <c r="SJ136" i="15198"/>
  <c r="SR136" i="15198"/>
  <c r="SZ136" i="15198"/>
  <c r="TH136" i="15198"/>
  <c r="TP136" i="15198"/>
  <c r="TX136" i="15198"/>
  <c r="UF136" i="15198"/>
  <c r="UN136" i="15198"/>
  <c r="UV136" i="15198"/>
  <c r="VD136" i="15198"/>
  <c r="VL136" i="15198"/>
  <c r="VT136" i="15198"/>
  <c r="WB136" i="15198"/>
  <c r="DE137" i="15198"/>
  <c r="DM137" i="15198"/>
  <c r="DU137" i="15198"/>
  <c r="EC137" i="15198"/>
  <c r="EK137" i="15198"/>
  <c r="ES137" i="15198"/>
  <c r="QV150" i="15198"/>
  <c r="RI151" i="15198"/>
  <c r="MR152" i="15198"/>
  <c r="PD152" i="15198"/>
  <c r="RP152" i="15198"/>
  <c r="UB152" i="15198"/>
  <c r="DI153" i="15198"/>
  <c r="FU153" i="15198"/>
  <c r="IG153" i="15198"/>
  <c r="KS153" i="15198"/>
  <c r="NE153" i="15198"/>
  <c r="PQ153" i="15198"/>
  <c r="SC153" i="15198"/>
  <c r="UO153" i="15198"/>
  <c r="DV154" i="15198"/>
  <c r="GH154" i="15198"/>
  <c r="IT154" i="15198"/>
  <c r="LF154" i="15198"/>
  <c r="NR154" i="15198"/>
  <c r="QD154" i="15198"/>
  <c r="SP154" i="15198"/>
  <c r="TQ154" i="15198"/>
  <c r="TY154" i="15198"/>
  <c r="UG154" i="15198"/>
  <c r="UO154" i="15198"/>
  <c r="UW154" i="15198"/>
  <c r="VE154" i="15198"/>
  <c r="VM154" i="15198"/>
  <c r="VU154" i="15198"/>
  <c r="WC154" i="15198"/>
  <c r="DF155" i="15198"/>
  <c r="DN155" i="15198"/>
  <c r="DV155" i="15198"/>
  <c r="ED155" i="15198"/>
  <c r="EL155" i="15198"/>
  <c r="ET155" i="15198"/>
  <c r="FB155" i="15198"/>
  <c r="FJ155" i="15198"/>
  <c r="FR155" i="15198"/>
  <c r="FZ155" i="15198"/>
  <c r="GH155" i="15198"/>
  <c r="GP155" i="15198"/>
  <c r="GX155" i="15198"/>
  <c r="HF155" i="15198"/>
  <c r="HN155" i="15198"/>
  <c r="HV155" i="15198"/>
  <c r="ID155" i="15198"/>
  <c r="IL155" i="15198"/>
  <c r="IT155" i="15198"/>
  <c r="JB155" i="15198"/>
  <c r="JJ155" i="15198"/>
  <c r="JR155" i="15198"/>
  <c r="JZ155" i="15198"/>
  <c r="KH155" i="15198"/>
  <c r="KP155" i="15198"/>
  <c r="KX155" i="15198"/>
  <c r="LF155" i="15198"/>
  <c r="LN155" i="15198"/>
  <c r="LV155" i="15198"/>
  <c r="MD155" i="15198"/>
  <c r="ML155" i="15198"/>
  <c r="MT155" i="15198"/>
  <c r="NB155" i="15198"/>
  <c r="NJ155" i="15198"/>
  <c r="NR155" i="15198"/>
  <c r="NZ155" i="15198"/>
  <c r="OH155" i="15198"/>
  <c r="OP155" i="15198"/>
  <c r="OX155" i="15198"/>
  <c r="PF155" i="15198"/>
  <c r="PN155" i="15198"/>
  <c r="PV155" i="15198"/>
  <c r="QD155" i="15198"/>
  <c r="QL155" i="15198"/>
  <c r="QT155" i="15198"/>
  <c r="RB155" i="15198"/>
  <c r="RJ155" i="15198"/>
  <c r="RR155" i="15198"/>
  <c r="RZ155" i="15198"/>
  <c r="SH155" i="15198"/>
  <c r="SP155" i="15198"/>
  <c r="SX155" i="15198"/>
  <c r="TF155" i="15198"/>
  <c r="TN155" i="15198"/>
  <c r="TV155" i="15198"/>
  <c r="UD155" i="15198"/>
  <c r="UL155" i="15198"/>
  <c r="UT155" i="15198"/>
  <c r="VB155" i="15198"/>
  <c r="VJ155" i="15198"/>
  <c r="VR155" i="15198"/>
  <c r="VZ155" i="15198"/>
  <c r="WH155" i="15198"/>
  <c r="DD149" i="15198"/>
  <c r="DI136" i="15198"/>
  <c r="DQ136" i="15198"/>
  <c r="DY136" i="15198"/>
  <c r="EG136" i="15198"/>
  <c r="EO136" i="15198"/>
  <c r="EW136" i="15198"/>
  <c r="FE136" i="15198"/>
  <c r="FM136" i="15198"/>
  <c r="FU136" i="15198"/>
  <c r="GC136" i="15198"/>
  <c r="GK136" i="15198"/>
  <c r="GS136" i="15198"/>
  <c r="HA136" i="15198"/>
  <c r="HI136" i="15198"/>
  <c r="HQ136" i="15198"/>
  <c r="HY136" i="15198"/>
  <c r="IG136" i="15198"/>
  <c r="IO136" i="15198"/>
  <c r="IW136" i="15198"/>
  <c r="JE136" i="15198"/>
  <c r="JM136" i="15198"/>
  <c r="JU136" i="15198"/>
  <c r="KC136" i="15198"/>
  <c r="KK136" i="15198"/>
  <c r="KS136" i="15198"/>
  <c r="LA136" i="15198"/>
  <c r="LI136" i="15198"/>
  <c r="LQ136" i="15198"/>
  <c r="LY136" i="15198"/>
  <c r="MG136" i="15198"/>
  <c r="MO136" i="15198"/>
  <c r="MW136" i="15198"/>
  <c r="NE136" i="15198"/>
  <c r="NM136" i="15198"/>
  <c r="NU136" i="15198"/>
  <c r="OC136" i="15198"/>
  <c r="OK136" i="15198"/>
  <c r="OS136" i="15198"/>
  <c r="PA136" i="15198"/>
  <c r="PI136" i="15198"/>
  <c r="PQ136" i="15198"/>
  <c r="PY136" i="15198"/>
  <c r="QG136" i="15198"/>
  <c r="QO136" i="15198"/>
  <c r="QW136" i="15198"/>
  <c r="RE136" i="15198"/>
  <c r="RM136" i="15198"/>
  <c r="RU136" i="15198"/>
  <c r="SC136" i="15198"/>
  <c r="SK136" i="15198"/>
  <c r="SS136" i="15198"/>
  <c r="TA136" i="15198"/>
  <c r="TI136" i="15198"/>
  <c r="TQ136" i="15198"/>
  <c r="TY136" i="15198"/>
  <c r="UG136" i="15198"/>
  <c r="UO136" i="15198"/>
  <c r="UW136" i="15198"/>
  <c r="VE136" i="15198"/>
  <c r="VM136" i="15198"/>
  <c r="VU136" i="15198"/>
  <c r="WC136" i="15198"/>
  <c r="DF137" i="15198"/>
  <c r="DN137" i="15198"/>
  <c r="DV137" i="15198"/>
  <c r="ED137" i="15198"/>
  <c r="EL137" i="15198"/>
  <c r="ET137" i="15198"/>
  <c r="VH147" i="15198"/>
  <c r="TH150" i="15198"/>
  <c r="TU151" i="15198"/>
  <c r="MZ152" i="15198"/>
  <c r="PL152" i="15198"/>
  <c r="RX152" i="15198"/>
  <c r="UJ152" i="15198"/>
  <c r="DQ153" i="15198"/>
  <c r="GC153" i="15198"/>
  <c r="IO153" i="15198"/>
  <c r="LA153" i="15198"/>
  <c r="NM153" i="15198"/>
  <c r="PY153" i="15198"/>
  <c r="SK153" i="15198"/>
  <c r="UW153" i="15198"/>
  <c r="ED154" i="15198"/>
  <c r="GP154" i="15198"/>
  <c r="JB154" i="15198"/>
  <c r="LN154" i="15198"/>
  <c r="NZ154" i="15198"/>
  <c r="QL154" i="15198"/>
  <c r="SX154" i="15198"/>
  <c r="TR154" i="15198"/>
  <c r="TZ154" i="15198"/>
  <c r="UH154" i="15198"/>
  <c r="UP154" i="15198"/>
  <c r="UX154" i="15198"/>
  <c r="VF154" i="15198"/>
  <c r="VN154" i="15198"/>
  <c r="VV154" i="15198"/>
  <c r="WD154" i="15198"/>
  <c r="DG155" i="15198"/>
  <c r="DO155" i="15198"/>
  <c r="DW155" i="15198"/>
  <c r="EE155" i="15198"/>
  <c r="EM155" i="15198"/>
  <c r="EU155" i="15198"/>
  <c r="FC155" i="15198"/>
  <c r="FK155" i="15198"/>
  <c r="FS155" i="15198"/>
  <c r="GA155" i="15198"/>
  <c r="GI155" i="15198"/>
  <c r="GQ155" i="15198"/>
  <c r="GY155" i="15198"/>
  <c r="HG155" i="15198"/>
  <c r="HO155" i="15198"/>
  <c r="HW155" i="15198"/>
  <c r="IE155" i="15198"/>
  <c r="IM155" i="15198"/>
  <c r="IU155" i="15198"/>
  <c r="JC155" i="15198"/>
  <c r="JK155" i="15198"/>
  <c r="JS155" i="15198"/>
  <c r="KA155" i="15198"/>
  <c r="KI155" i="15198"/>
  <c r="KQ155" i="15198"/>
  <c r="KY155" i="15198"/>
  <c r="LG155" i="15198"/>
  <c r="LO155" i="15198"/>
  <c r="LW155" i="15198"/>
  <c r="ME155" i="15198"/>
  <c r="MM155" i="15198"/>
  <c r="MU155" i="15198"/>
  <c r="NC155" i="15198"/>
  <c r="NK155" i="15198"/>
  <c r="NS155" i="15198"/>
  <c r="OA155" i="15198"/>
  <c r="OI155" i="15198"/>
  <c r="OQ155" i="15198"/>
  <c r="OY155" i="15198"/>
  <c r="PG155" i="15198"/>
  <c r="PO155" i="15198"/>
  <c r="PW155" i="15198"/>
  <c r="QE155" i="15198"/>
  <c r="QM155" i="15198"/>
  <c r="QU155" i="15198"/>
  <c r="RC155" i="15198"/>
  <c r="RK155" i="15198"/>
  <c r="RS155" i="15198"/>
  <c r="SA155" i="15198"/>
  <c r="SI155" i="15198"/>
  <c r="SQ155" i="15198"/>
  <c r="SY155" i="15198"/>
  <c r="TG155" i="15198"/>
  <c r="TO155" i="15198"/>
  <c r="TW155" i="15198"/>
  <c r="UE155" i="15198"/>
  <c r="UM155" i="15198"/>
  <c r="UU155" i="15198"/>
  <c r="VC155" i="15198"/>
  <c r="VK155" i="15198"/>
  <c r="VS155" i="15198"/>
  <c r="WA155" i="15198"/>
  <c r="WI155" i="15198"/>
  <c r="DD148" i="15198"/>
  <c r="DJ136" i="15198"/>
  <c r="DR136" i="15198"/>
  <c r="DZ136" i="15198"/>
  <c r="EH136" i="15198"/>
  <c r="EP136" i="15198"/>
  <c r="EX136" i="15198"/>
  <c r="FF136" i="15198"/>
  <c r="FN136" i="15198"/>
  <c r="FV136" i="15198"/>
  <c r="GD136" i="15198"/>
  <c r="GL136" i="15198"/>
  <c r="GT136" i="15198"/>
  <c r="HB136" i="15198"/>
  <c r="HJ136" i="15198"/>
  <c r="HR136" i="15198"/>
  <c r="HZ136" i="15198"/>
  <c r="IH136" i="15198"/>
  <c r="IP136" i="15198"/>
  <c r="IX136" i="15198"/>
  <c r="JF136" i="15198"/>
  <c r="JN136" i="15198"/>
  <c r="JV136" i="15198"/>
  <c r="KD136" i="15198"/>
  <c r="KL136" i="15198"/>
  <c r="KT136" i="15198"/>
  <c r="LB136" i="15198"/>
  <c r="LJ136" i="15198"/>
  <c r="LR136" i="15198"/>
  <c r="LZ136" i="15198"/>
  <c r="MH136" i="15198"/>
  <c r="MP136" i="15198"/>
  <c r="MX136" i="15198"/>
  <c r="NF136" i="15198"/>
  <c r="NN136" i="15198"/>
  <c r="NV136" i="15198"/>
  <c r="OD136" i="15198"/>
  <c r="OL136" i="15198"/>
  <c r="OT136" i="15198"/>
  <c r="PB136" i="15198"/>
  <c r="PJ136" i="15198"/>
  <c r="PR136" i="15198"/>
  <c r="PZ136" i="15198"/>
  <c r="QH136" i="15198"/>
  <c r="QP136" i="15198"/>
  <c r="QX136" i="15198"/>
  <c r="RF136" i="15198"/>
  <c r="RN136" i="15198"/>
  <c r="RV136" i="15198"/>
  <c r="SD136" i="15198"/>
  <c r="SL136" i="15198"/>
  <c r="ST136" i="15198"/>
  <c r="TB136" i="15198"/>
  <c r="TJ136" i="15198"/>
  <c r="TR136" i="15198"/>
  <c r="TZ136" i="15198"/>
  <c r="UH136" i="15198"/>
  <c r="UP136" i="15198"/>
  <c r="UX136" i="15198"/>
  <c r="VF136" i="15198"/>
  <c r="VN136" i="15198"/>
  <c r="VV136" i="15198"/>
  <c r="WD136" i="15198"/>
  <c r="DG137" i="15198"/>
  <c r="DO137" i="15198"/>
  <c r="DW137" i="15198"/>
  <c r="EE137" i="15198"/>
  <c r="EM137" i="15198"/>
  <c r="EU137" i="15198"/>
  <c r="VU148" i="15198"/>
  <c r="VT150" i="15198"/>
  <c r="WG151" i="15198"/>
  <c r="NH152" i="15198"/>
  <c r="PT152" i="15198"/>
  <c r="SF152" i="15198"/>
  <c r="UR152" i="15198"/>
  <c r="DY153" i="15198"/>
  <c r="GK153" i="15198"/>
  <c r="IW153" i="15198"/>
  <c r="LI153" i="15198"/>
  <c r="NU153" i="15198"/>
  <c r="QG153" i="15198"/>
  <c r="SS153" i="15198"/>
  <c r="VE153" i="15198"/>
  <c r="EL154" i="15198"/>
  <c r="GX154" i="15198"/>
  <c r="JJ154" i="15198"/>
  <c r="LV154" i="15198"/>
  <c r="OH154" i="15198"/>
  <c r="QT154" i="15198"/>
  <c r="TF154" i="15198"/>
  <c r="TS154" i="15198"/>
  <c r="UA154" i="15198"/>
  <c r="UI154" i="15198"/>
  <c r="UQ154" i="15198"/>
  <c r="UY154" i="15198"/>
  <c r="VG154" i="15198"/>
  <c r="VO154" i="15198"/>
  <c r="VW154" i="15198"/>
  <c r="WE154" i="15198"/>
  <c r="DH155" i="15198"/>
  <c r="DP155" i="15198"/>
  <c r="DX155" i="15198"/>
  <c r="EF155" i="15198"/>
  <c r="EN155" i="15198"/>
  <c r="EV155" i="15198"/>
  <c r="FD155" i="15198"/>
  <c r="FL155" i="15198"/>
  <c r="FT155" i="15198"/>
  <c r="GB155" i="15198"/>
  <c r="GJ155" i="15198"/>
  <c r="GR155" i="15198"/>
  <c r="GZ155" i="15198"/>
  <c r="HH155" i="15198"/>
  <c r="HP155" i="15198"/>
  <c r="HX155" i="15198"/>
  <c r="IF155" i="15198"/>
  <c r="IN155" i="15198"/>
  <c r="IV155" i="15198"/>
  <c r="JD155" i="15198"/>
  <c r="JL155" i="15198"/>
  <c r="JT155" i="15198"/>
  <c r="KB155" i="15198"/>
  <c r="KJ155" i="15198"/>
  <c r="KR155" i="15198"/>
  <c r="KZ155" i="15198"/>
  <c r="LH155" i="15198"/>
  <c r="LP155" i="15198"/>
  <c r="LX155" i="15198"/>
  <c r="MF155" i="15198"/>
  <c r="MN155" i="15198"/>
  <c r="MV155" i="15198"/>
  <c r="ND155" i="15198"/>
  <c r="NL155" i="15198"/>
  <c r="NT155" i="15198"/>
  <c r="OB155" i="15198"/>
  <c r="OJ155" i="15198"/>
  <c r="OR155" i="15198"/>
  <c r="OZ155" i="15198"/>
  <c r="PH155" i="15198"/>
  <c r="PP155" i="15198"/>
  <c r="PX155" i="15198"/>
  <c r="QF155" i="15198"/>
  <c r="QN155" i="15198"/>
  <c r="QV155" i="15198"/>
  <c r="RD155" i="15198"/>
  <c r="RL155" i="15198"/>
  <c r="RT155" i="15198"/>
  <c r="SB155" i="15198"/>
  <c r="SJ155" i="15198"/>
  <c r="SR155" i="15198"/>
  <c r="SZ155" i="15198"/>
  <c r="TH155" i="15198"/>
  <c r="TP155" i="15198"/>
  <c r="TX155" i="15198"/>
  <c r="UF155" i="15198"/>
  <c r="UN155" i="15198"/>
  <c r="UV155" i="15198"/>
  <c r="VD155" i="15198"/>
  <c r="VL155" i="15198"/>
  <c r="VT155" i="15198"/>
  <c r="WB155" i="15198"/>
  <c r="DD155" i="15198"/>
  <c r="DD147" i="15198"/>
  <c r="DK136" i="15198"/>
  <c r="DS136" i="15198"/>
  <c r="EA136" i="15198"/>
  <c r="EI136" i="15198"/>
  <c r="EQ136" i="15198"/>
  <c r="EY136" i="15198"/>
  <c r="FG136" i="15198"/>
  <c r="FO136" i="15198"/>
  <c r="FW136" i="15198"/>
  <c r="GE136" i="15198"/>
  <c r="GM136" i="15198"/>
  <c r="GU136" i="15198"/>
  <c r="HC136" i="15198"/>
  <c r="HK136" i="15198"/>
  <c r="HS136" i="15198"/>
  <c r="IA136" i="15198"/>
  <c r="II136" i="15198"/>
  <c r="IQ136" i="15198"/>
  <c r="IY136" i="15198"/>
  <c r="JG136" i="15198"/>
  <c r="JO136" i="15198"/>
  <c r="JW136" i="15198"/>
  <c r="KE136" i="15198"/>
  <c r="KM136" i="15198"/>
  <c r="KU136" i="15198"/>
  <c r="LC136" i="15198"/>
  <c r="LK136" i="15198"/>
  <c r="LS136" i="15198"/>
  <c r="MA136" i="15198"/>
  <c r="MI136" i="15198"/>
  <c r="MQ136" i="15198"/>
  <c r="MY136" i="15198"/>
  <c r="NG136" i="15198"/>
  <c r="NO136" i="15198"/>
  <c r="NW136" i="15198"/>
  <c r="OE136" i="15198"/>
  <c r="OM136" i="15198"/>
  <c r="OU136" i="15198"/>
  <c r="PC136" i="15198"/>
  <c r="PK136" i="15198"/>
  <c r="PS136" i="15198"/>
  <c r="QA136" i="15198"/>
  <c r="QI136" i="15198"/>
  <c r="QQ136" i="15198"/>
  <c r="QY136" i="15198"/>
  <c r="RG136" i="15198"/>
  <c r="RO136" i="15198"/>
  <c r="RW136" i="15198"/>
  <c r="SE136" i="15198"/>
  <c r="SM136" i="15198"/>
  <c r="SU136" i="15198"/>
  <c r="TC136" i="15198"/>
  <c r="TK136" i="15198"/>
  <c r="TS136" i="15198"/>
  <c r="UA136" i="15198"/>
  <c r="UI136" i="15198"/>
  <c r="UQ136" i="15198"/>
  <c r="UY136" i="15198"/>
  <c r="VG136" i="15198"/>
  <c r="VO136" i="15198"/>
  <c r="VW136" i="15198"/>
  <c r="WE136" i="15198"/>
  <c r="DH137" i="15198"/>
  <c r="DP137" i="15198"/>
  <c r="DX137" i="15198"/>
  <c r="EF137" i="15198"/>
  <c r="EN137" i="15198"/>
  <c r="EV137" i="15198"/>
  <c r="WH149" i="15198"/>
  <c r="FA151" i="15198"/>
  <c r="FN152" i="15198"/>
  <c r="NP152" i="15198"/>
  <c r="QB152" i="15198"/>
  <c r="SN152" i="15198"/>
  <c r="UZ152" i="15198"/>
  <c r="EG153" i="15198"/>
  <c r="GS153" i="15198"/>
  <c r="JE153" i="15198"/>
  <c r="LQ153" i="15198"/>
  <c r="OC153" i="15198"/>
  <c r="QO153" i="15198"/>
  <c r="TA153" i="15198"/>
  <c r="VM153" i="15198"/>
  <c r="ET154" i="15198"/>
  <c r="HF154" i="15198"/>
  <c r="JR154" i="15198"/>
  <c r="MD154" i="15198"/>
  <c r="OP154" i="15198"/>
  <c r="RB154" i="15198"/>
  <c r="TL154" i="15198"/>
  <c r="TT154" i="15198"/>
  <c r="UB154" i="15198"/>
  <c r="UJ154" i="15198"/>
  <c r="UR154" i="15198"/>
  <c r="UZ154" i="15198"/>
  <c r="VH154" i="15198"/>
  <c r="VP154" i="15198"/>
  <c r="VX154" i="15198"/>
  <c r="WF154" i="15198"/>
  <c r="DI155" i="15198"/>
  <c r="DQ155" i="15198"/>
  <c r="DY155" i="15198"/>
  <c r="EG155" i="15198"/>
  <c r="EO155" i="15198"/>
  <c r="EW155" i="15198"/>
  <c r="FE155" i="15198"/>
  <c r="FM155" i="15198"/>
  <c r="FU155" i="15198"/>
  <c r="GC155" i="15198"/>
  <c r="GK155" i="15198"/>
  <c r="GS155" i="15198"/>
  <c r="HA155" i="15198"/>
  <c r="HI155" i="15198"/>
  <c r="HQ155" i="15198"/>
  <c r="HY155" i="15198"/>
  <c r="IG155" i="15198"/>
  <c r="IO155" i="15198"/>
  <c r="IW155" i="15198"/>
  <c r="JE155" i="15198"/>
  <c r="JM155" i="15198"/>
  <c r="JU155" i="15198"/>
  <c r="KC155" i="15198"/>
  <c r="KK155" i="15198"/>
  <c r="KS155" i="15198"/>
  <c r="LA155" i="15198"/>
  <c r="LI155" i="15198"/>
  <c r="LQ155" i="15198"/>
  <c r="LY155" i="15198"/>
  <c r="MG155" i="15198"/>
  <c r="MO155" i="15198"/>
  <c r="MW155" i="15198"/>
  <c r="NE155" i="15198"/>
  <c r="NM155" i="15198"/>
  <c r="NU155" i="15198"/>
  <c r="OC155" i="15198"/>
  <c r="OK155" i="15198"/>
  <c r="OS155" i="15198"/>
  <c r="PA155" i="15198"/>
  <c r="PI155" i="15198"/>
  <c r="PQ155" i="15198"/>
  <c r="PY155" i="15198"/>
  <c r="QG155" i="15198"/>
  <c r="QO155" i="15198"/>
  <c r="QW155" i="15198"/>
  <c r="RE155" i="15198"/>
  <c r="RM155" i="15198"/>
  <c r="RU155" i="15198"/>
  <c r="SC155" i="15198"/>
  <c r="SK155" i="15198"/>
  <c r="SS155" i="15198"/>
  <c r="TA155" i="15198"/>
  <c r="TI155" i="15198"/>
  <c r="TQ155" i="15198"/>
  <c r="TY155" i="15198"/>
  <c r="UG155" i="15198"/>
  <c r="UO155" i="15198"/>
  <c r="UW155" i="15198"/>
  <c r="VE155" i="15198"/>
  <c r="VM155" i="15198"/>
  <c r="VU155" i="15198"/>
  <c r="WC155" i="15198"/>
  <c r="DD154" i="15198"/>
  <c r="DD146" i="15198"/>
  <c r="DL136" i="15198"/>
  <c r="DT136" i="15198"/>
  <c r="EB136" i="15198"/>
  <c r="EJ136" i="15198"/>
  <c r="ER136" i="15198"/>
  <c r="EZ136" i="15198"/>
  <c r="FH136" i="15198"/>
  <c r="FP136" i="15198"/>
  <c r="FX136" i="15198"/>
  <c r="GF136" i="15198"/>
  <c r="GN136" i="15198"/>
  <c r="GV136" i="15198"/>
  <c r="HD136" i="15198"/>
  <c r="HL136" i="15198"/>
  <c r="HT136" i="15198"/>
  <c r="IB136" i="15198"/>
  <c r="IJ136" i="15198"/>
  <c r="IR136" i="15198"/>
  <c r="IZ136" i="15198"/>
  <c r="JH136" i="15198"/>
  <c r="JP136" i="15198"/>
  <c r="JX136" i="15198"/>
  <c r="KF136" i="15198"/>
  <c r="KN136" i="15198"/>
  <c r="KV136" i="15198"/>
  <c r="LD136" i="15198"/>
  <c r="LL136" i="15198"/>
  <c r="LT136" i="15198"/>
  <c r="MB136" i="15198"/>
  <c r="MJ136" i="15198"/>
  <c r="MR136" i="15198"/>
  <c r="MZ136" i="15198"/>
  <c r="NH136" i="15198"/>
  <c r="NP136" i="15198"/>
  <c r="NX136" i="15198"/>
  <c r="OF136" i="15198"/>
  <c r="ON136" i="15198"/>
  <c r="OV136" i="15198"/>
  <c r="PD136" i="15198"/>
  <c r="PL136" i="15198"/>
  <c r="PT136" i="15198"/>
  <c r="QB136" i="15198"/>
  <c r="QJ136" i="15198"/>
  <c r="QR136" i="15198"/>
  <c r="QZ136" i="15198"/>
  <c r="RH136" i="15198"/>
  <c r="RP136" i="15198"/>
  <c r="RX136" i="15198"/>
  <c r="SF136" i="15198"/>
  <c r="SN136" i="15198"/>
  <c r="SV136" i="15198"/>
  <c r="TD136" i="15198"/>
  <c r="TL136" i="15198"/>
  <c r="TT136" i="15198"/>
  <c r="UB136" i="15198"/>
  <c r="UJ136" i="15198"/>
  <c r="UR136" i="15198"/>
  <c r="UZ136" i="15198"/>
  <c r="VH136" i="15198"/>
  <c r="VP136" i="15198"/>
  <c r="VX136" i="15198"/>
  <c r="WF136" i="15198"/>
  <c r="DI137" i="15198"/>
  <c r="DQ137" i="15198"/>
  <c r="DY137" i="15198"/>
  <c r="EG137" i="15198"/>
  <c r="EO137" i="15198"/>
  <c r="EW137" i="15198"/>
  <c r="GZ150" i="15198"/>
  <c r="HM151" i="15198"/>
  <c r="HZ152" i="15198"/>
  <c r="NX152" i="15198"/>
  <c r="QJ152" i="15198"/>
  <c r="SV152" i="15198"/>
  <c r="VH152" i="15198"/>
  <c r="EO153" i="15198"/>
  <c r="HA153" i="15198"/>
  <c r="JM153" i="15198"/>
  <c r="LY153" i="15198"/>
  <c r="OK153" i="15198"/>
  <c r="QW153" i="15198"/>
  <c r="TI153" i="15198"/>
  <c r="VU153" i="15198"/>
  <c r="FB154" i="15198"/>
  <c r="HN154" i="15198"/>
  <c r="JZ154" i="15198"/>
  <c r="ML154" i="15198"/>
  <c r="OX154" i="15198"/>
  <c r="RJ154" i="15198"/>
  <c r="TM154" i="15198"/>
  <c r="TU154" i="15198"/>
  <c r="UC154" i="15198"/>
  <c r="UK154" i="15198"/>
  <c r="US154" i="15198"/>
  <c r="VA154" i="15198"/>
  <c r="VI154" i="15198"/>
  <c r="VQ154" i="15198"/>
  <c r="VY154" i="15198"/>
  <c r="WG154" i="15198"/>
  <c r="DJ155" i="15198"/>
  <c r="DR155" i="15198"/>
  <c r="DZ155" i="15198"/>
  <c r="EH155" i="15198"/>
  <c r="EP155" i="15198"/>
  <c r="EX155" i="15198"/>
  <c r="FF155" i="15198"/>
  <c r="FN155" i="15198"/>
  <c r="FV155" i="15198"/>
  <c r="GD155" i="15198"/>
  <c r="GL155" i="15198"/>
  <c r="GT155" i="15198"/>
  <c r="HB155" i="15198"/>
  <c r="HJ155" i="15198"/>
  <c r="HR155" i="15198"/>
  <c r="HZ155" i="15198"/>
  <c r="IH155" i="15198"/>
  <c r="IP155" i="15198"/>
  <c r="IX155" i="15198"/>
  <c r="JF155" i="15198"/>
  <c r="JN155" i="15198"/>
  <c r="JV155" i="15198"/>
  <c r="KD155" i="15198"/>
  <c r="KL155" i="15198"/>
  <c r="KT155" i="15198"/>
  <c r="LB155" i="15198"/>
  <c r="LJ155" i="15198"/>
  <c r="LR155" i="15198"/>
  <c r="LZ155" i="15198"/>
  <c r="MH155" i="15198"/>
  <c r="MP155" i="15198"/>
  <c r="MX155" i="15198"/>
  <c r="NF155" i="15198"/>
  <c r="NN155" i="15198"/>
  <c r="NV155" i="15198"/>
  <c r="OD155" i="15198"/>
  <c r="OL155" i="15198"/>
  <c r="OT155" i="15198"/>
  <c r="PB155" i="15198"/>
  <c r="PJ155" i="15198"/>
  <c r="PR155" i="15198"/>
  <c r="PZ155" i="15198"/>
  <c r="QH155" i="15198"/>
  <c r="QP155" i="15198"/>
  <c r="QX155" i="15198"/>
  <c r="RF155" i="15198"/>
  <c r="RN155" i="15198"/>
  <c r="RV155" i="15198"/>
  <c r="SD155" i="15198"/>
  <c r="SL155" i="15198"/>
  <c r="ST155" i="15198"/>
  <c r="TB155" i="15198"/>
  <c r="TJ155" i="15198"/>
  <c r="TR155" i="15198"/>
  <c r="TZ155" i="15198"/>
  <c r="UH155" i="15198"/>
  <c r="UP155" i="15198"/>
  <c r="UX155" i="15198"/>
  <c r="VF155" i="15198"/>
  <c r="VN155" i="15198"/>
  <c r="VV155" i="15198"/>
  <c r="WD155" i="15198"/>
  <c r="DD153" i="15198"/>
  <c r="DE136" i="15198"/>
  <c r="DM136" i="15198"/>
  <c r="DU136" i="15198"/>
  <c r="EC136" i="15198"/>
  <c r="EK136" i="15198"/>
  <c r="ES136" i="15198"/>
  <c r="FA136" i="15198"/>
  <c r="FI136" i="15198"/>
  <c r="FQ136" i="15198"/>
  <c r="FY136" i="15198"/>
  <c r="GG136" i="15198"/>
  <c r="GO136" i="15198"/>
  <c r="GW136" i="15198"/>
  <c r="HE136" i="15198"/>
  <c r="HM136" i="15198"/>
  <c r="HU136" i="15198"/>
  <c r="IC136" i="15198"/>
  <c r="IK136" i="15198"/>
  <c r="IS136" i="15198"/>
  <c r="JA136" i="15198"/>
  <c r="JI136" i="15198"/>
  <c r="JQ136" i="15198"/>
  <c r="JY136" i="15198"/>
  <c r="KG136" i="15198"/>
  <c r="KO136" i="15198"/>
  <c r="KW136" i="15198"/>
  <c r="LE136" i="15198"/>
  <c r="LM136" i="15198"/>
  <c r="LU136" i="15198"/>
  <c r="MC136" i="15198"/>
  <c r="MK136" i="15198"/>
  <c r="MS136" i="15198"/>
  <c r="NA136" i="15198"/>
  <c r="NI136" i="15198"/>
  <c r="NQ136" i="15198"/>
  <c r="NY136" i="15198"/>
  <c r="OG136" i="15198"/>
  <c r="OO136" i="15198"/>
  <c r="OW136" i="15198"/>
  <c r="PE136" i="15198"/>
  <c r="PM136" i="15198"/>
  <c r="PU136" i="15198"/>
  <c r="QC136" i="15198"/>
  <c r="QK136" i="15198"/>
  <c r="QS136" i="15198"/>
  <c r="RA136" i="15198"/>
  <c r="RI136" i="15198"/>
  <c r="RQ136" i="15198"/>
  <c r="RY136" i="15198"/>
  <c r="SG136" i="15198"/>
  <c r="SO136" i="15198"/>
  <c r="SW136" i="15198"/>
  <c r="TE136" i="15198"/>
  <c r="TM136" i="15198"/>
  <c r="TU136" i="15198"/>
  <c r="UC136" i="15198"/>
  <c r="UK136" i="15198"/>
  <c r="US136" i="15198"/>
  <c r="VA136" i="15198"/>
  <c r="VI136" i="15198"/>
  <c r="VQ136" i="15198"/>
  <c r="VY136" i="15198"/>
  <c r="WG136" i="15198"/>
  <c r="DJ137" i="15198"/>
  <c r="DR137" i="15198"/>
  <c r="DZ137" i="15198"/>
  <c r="EH137" i="15198"/>
  <c r="EP137" i="15198"/>
  <c r="LX150" i="15198"/>
  <c r="MK151" i="15198"/>
  <c r="MB152" i="15198"/>
  <c r="ON152" i="15198"/>
  <c r="QZ152" i="15198"/>
  <c r="TL152" i="15198"/>
  <c r="VX152" i="15198"/>
  <c r="FE153" i="15198"/>
  <c r="HQ153" i="15198"/>
  <c r="KC153" i="15198"/>
  <c r="MO153" i="15198"/>
  <c r="PA153" i="15198"/>
  <c r="RM153" i="15198"/>
  <c r="TY153" i="15198"/>
  <c r="DF154" i="15198"/>
  <c r="FR154" i="15198"/>
  <c r="ID154" i="15198"/>
  <c r="KP154" i="15198"/>
  <c r="NB154" i="15198"/>
  <c r="PN154" i="15198"/>
  <c r="RZ154" i="15198"/>
  <c r="TO154" i="15198"/>
  <c r="TW154" i="15198"/>
  <c r="UE154" i="15198"/>
  <c r="UM154" i="15198"/>
  <c r="UU154" i="15198"/>
  <c r="VC154" i="15198"/>
  <c r="VK154" i="15198"/>
  <c r="VS154" i="15198"/>
  <c r="WA154" i="15198"/>
  <c r="WI154" i="15198"/>
  <c r="DL155" i="15198"/>
  <c r="DT155" i="15198"/>
  <c r="EB155" i="15198"/>
  <c r="EJ155" i="15198"/>
  <c r="ER155" i="15198"/>
  <c r="EZ155" i="15198"/>
  <c r="FH155" i="15198"/>
  <c r="FP155" i="15198"/>
  <c r="FX155" i="15198"/>
  <c r="GF155" i="15198"/>
  <c r="GN155" i="15198"/>
  <c r="GV155" i="15198"/>
  <c r="HD155" i="15198"/>
  <c r="HL155" i="15198"/>
  <c r="HT155" i="15198"/>
  <c r="IB155" i="15198"/>
  <c r="IJ155" i="15198"/>
  <c r="IR155" i="15198"/>
  <c r="IZ155" i="15198"/>
  <c r="JH155" i="15198"/>
  <c r="JP155" i="15198"/>
  <c r="JX155" i="15198"/>
  <c r="KF155" i="15198"/>
  <c r="KN155" i="15198"/>
  <c r="KV155" i="15198"/>
  <c r="LD155" i="15198"/>
  <c r="LL155" i="15198"/>
  <c r="LT155" i="15198"/>
  <c r="MB155" i="15198"/>
  <c r="MJ155" i="15198"/>
  <c r="MR155" i="15198"/>
  <c r="MZ155" i="15198"/>
  <c r="NH155" i="15198"/>
  <c r="NP155" i="15198"/>
  <c r="NX155" i="15198"/>
  <c r="OF155" i="15198"/>
  <c r="ON155" i="15198"/>
  <c r="OV155" i="15198"/>
  <c r="PD155" i="15198"/>
  <c r="PL155" i="15198"/>
  <c r="PT155" i="15198"/>
  <c r="QB155" i="15198"/>
  <c r="QJ155" i="15198"/>
  <c r="QR155" i="15198"/>
  <c r="QZ155" i="15198"/>
  <c r="RH155" i="15198"/>
  <c r="RP155" i="15198"/>
  <c r="RX155" i="15198"/>
  <c r="SF155" i="15198"/>
  <c r="SN155" i="15198"/>
  <c r="SV155" i="15198"/>
  <c r="TD155" i="15198"/>
  <c r="TL155" i="15198"/>
  <c r="TT155" i="15198"/>
  <c r="UB155" i="15198"/>
  <c r="UJ155" i="15198"/>
  <c r="UR155" i="15198"/>
  <c r="UZ155" i="15198"/>
  <c r="VH155" i="15198"/>
  <c r="VP155" i="15198"/>
  <c r="VX155" i="15198"/>
  <c r="WF155" i="15198"/>
  <c r="DD151" i="15198"/>
  <c r="DG136" i="15198"/>
  <c r="DO136" i="15198"/>
  <c r="DW136" i="15198"/>
  <c r="EE136" i="15198"/>
  <c r="EM136" i="15198"/>
  <c r="EU136" i="15198"/>
  <c r="FC136" i="15198"/>
  <c r="FK136" i="15198"/>
  <c r="FS136" i="15198"/>
  <c r="GA136" i="15198"/>
  <c r="GI136" i="15198"/>
  <c r="GQ136" i="15198"/>
  <c r="GY136" i="15198"/>
  <c r="HG136" i="15198"/>
  <c r="HO136" i="15198"/>
  <c r="HW136" i="15198"/>
  <c r="IE136" i="15198"/>
  <c r="IM136" i="15198"/>
  <c r="IU136" i="15198"/>
  <c r="JC136" i="15198"/>
  <c r="JK136" i="15198"/>
  <c r="JS136" i="15198"/>
  <c r="KA136" i="15198"/>
  <c r="KI136" i="15198"/>
  <c r="KQ136" i="15198"/>
  <c r="KY136" i="15198"/>
  <c r="LG136" i="15198"/>
  <c r="LO136" i="15198"/>
  <c r="LW136" i="15198"/>
  <c r="ME136" i="15198"/>
  <c r="MM136" i="15198"/>
  <c r="MU136" i="15198"/>
  <c r="NC136" i="15198"/>
  <c r="NK136" i="15198"/>
  <c r="NS136" i="15198"/>
  <c r="OA136" i="15198"/>
  <c r="OI136" i="15198"/>
  <c r="OQ136" i="15198"/>
  <c r="OY136" i="15198"/>
  <c r="PG136" i="15198"/>
  <c r="PO136" i="15198"/>
  <c r="PW136" i="15198"/>
  <c r="QE136" i="15198"/>
  <c r="QM136" i="15198"/>
  <c r="QU136" i="15198"/>
  <c r="RC136" i="15198"/>
  <c r="RK136" i="15198"/>
  <c r="RS136" i="15198"/>
  <c r="SA136" i="15198"/>
  <c r="SI136" i="15198"/>
  <c r="SQ136" i="15198"/>
  <c r="SY136" i="15198"/>
  <c r="TG136" i="15198"/>
  <c r="TO136" i="15198"/>
  <c r="TW136" i="15198"/>
  <c r="UE136" i="15198"/>
  <c r="UM136" i="15198"/>
  <c r="UU136" i="15198"/>
  <c r="VC136" i="15198"/>
  <c r="VK136" i="15198"/>
  <c r="VS136" i="15198"/>
  <c r="WA136" i="15198"/>
  <c r="WI136" i="15198"/>
  <c r="DL137" i="15198"/>
  <c r="DT137" i="15198"/>
  <c r="EB137" i="15198"/>
  <c r="EJ137" i="15198"/>
  <c r="ER137" i="15198"/>
  <c r="VP152" i="15198"/>
  <c r="WC153" i="15198"/>
  <c r="TV154" i="15198"/>
  <c r="WH154" i="15198"/>
  <c r="FO155" i="15198"/>
  <c r="IA155" i="15198"/>
  <c r="KM155" i="15198"/>
  <c r="MY155" i="15198"/>
  <c r="PK155" i="15198"/>
  <c r="RW155" i="15198"/>
  <c r="UI155" i="15198"/>
  <c r="DF136" i="15198"/>
  <c r="FR136" i="15198"/>
  <c r="ID136" i="15198"/>
  <c r="KP136" i="15198"/>
  <c r="NB136" i="15198"/>
  <c r="PN136" i="15198"/>
  <c r="RZ136" i="15198"/>
  <c r="UL136" i="15198"/>
  <c r="DS137" i="15198"/>
  <c r="FB137" i="15198"/>
  <c r="FJ137" i="15198"/>
  <c r="FR137" i="15198"/>
  <c r="FZ137" i="15198"/>
  <c r="GH137" i="15198"/>
  <c r="GP137" i="15198"/>
  <c r="GX137" i="15198"/>
  <c r="HF137" i="15198"/>
  <c r="HN137" i="15198"/>
  <c r="HV137" i="15198"/>
  <c r="ID137" i="15198"/>
  <c r="IL137" i="15198"/>
  <c r="IT137" i="15198"/>
  <c r="JB137" i="15198"/>
  <c r="JJ137" i="15198"/>
  <c r="JR137" i="15198"/>
  <c r="JZ137" i="15198"/>
  <c r="KH137" i="15198"/>
  <c r="KP137" i="15198"/>
  <c r="KX137" i="15198"/>
  <c r="LF137" i="15198"/>
  <c r="LN137" i="15198"/>
  <c r="LV137" i="15198"/>
  <c r="MD137" i="15198"/>
  <c r="ML137" i="15198"/>
  <c r="MT137" i="15198"/>
  <c r="NB137" i="15198"/>
  <c r="NJ137" i="15198"/>
  <c r="NR137" i="15198"/>
  <c r="NZ137" i="15198"/>
  <c r="OH137" i="15198"/>
  <c r="OP137" i="15198"/>
  <c r="OX137" i="15198"/>
  <c r="PF137" i="15198"/>
  <c r="PN137" i="15198"/>
  <c r="PV137" i="15198"/>
  <c r="QD137" i="15198"/>
  <c r="QL137" i="15198"/>
  <c r="QT137" i="15198"/>
  <c r="RB137" i="15198"/>
  <c r="RJ137" i="15198"/>
  <c r="RR137" i="15198"/>
  <c r="RZ137" i="15198"/>
  <c r="SH137" i="15198"/>
  <c r="SP137" i="15198"/>
  <c r="SX137" i="15198"/>
  <c r="TF137" i="15198"/>
  <c r="TN137" i="15198"/>
  <c r="TV137" i="15198"/>
  <c r="UD137" i="15198"/>
  <c r="UL137" i="15198"/>
  <c r="UT137" i="15198"/>
  <c r="VB137" i="15198"/>
  <c r="VJ137" i="15198"/>
  <c r="VR137" i="15198"/>
  <c r="VZ137" i="15198"/>
  <c r="WH137" i="15198"/>
  <c r="DK138" i="15198"/>
  <c r="DS138" i="15198"/>
  <c r="EA138" i="15198"/>
  <c r="EI138" i="15198"/>
  <c r="EQ138" i="15198"/>
  <c r="EY138" i="15198"/>
  <c r="FG138" i="15198"/>
  <c r="FO138" i="15198"/>
  <c r="FW138" i="15198"/>
  <c r="GE138" i="15198"/>
  <c r="GM138" i="15198"/>
  <c r="GU138" i="15198"/>
  <c r="HC138" i="15198"/>
  <c r="HK138" i="15198"/>
  <c r="HS138" i="15198"/>
  <c r="IA138" i="15198"/>
  <c r="II138" i="15198"/>
  <c r="IQ138" i="15198"/>
  <c r="IY138" i="15198"/>
  <c r="JG138" i="15198"/>
  <c r="JO138" i="15198"/>
  <c r="JW138" i="15198"/>
  <c r="KE138" i="15198"/>
  <c r="KM138" i="15198"/>
  <c r="KU138" i="15198"/>
  <c r="LC138" i="15198"/>
  <c r="LK138" i="15198"/>
  <c r="LS138" i="15198"/>
  <c r="MA138" i="15198"/>
  <c r="MI138" i="15198"/>
  <c r="MQ138" i="15198"/>
  <c r="MY138" i="15198"/>
  <c r="NG138" i="15198"/>
  <c r="NO138" i="15198"/>
  <c r="NW138" i="15198"/>
  <c r="OE138" i="15198"/>
  <c r="OM138" i="15198"/>
  <c r="OU138" i="15198"/>
  <c r="PC138" i="15198"/>
  <c r="PK138" i="15198"/>
  <c r="PS138" i="15198"/>
  <c r="QA138" i="15198"/>
  <c r="QI138" i="15198"/>
  <c r="QQ138" i="15198"/>
  <c r="QY138" i="15198"/>
  <c r="RG138" i="15198"/>
  <c r="RO138" i="15198"/>
  <c r="RW138" i="15198"/>
  <c r="SE138" i="15198"/>
  <c r="SM138" i="15198"/>
  <c r="SU138" i="15198"/>
  <c r="TC138" i="15198"/>
  <c r="TK138" i="15198"/>
  <c r="TS138" i="15198"/>
  <c r="UA138" i="15198"/>
  <c r="UI138" i="15198"/>
  <c r="UQ138" i="15198"/>
  <c r="UY138" i="15198"/>
  <c r="VG138" i="15198"/>
  <c r="VO138" i="15198"/>
  <c r="VW138" i="15198"/>
  <c r="WE138" i="15198"/>
  <c r="DH139" i="15198"/>
  <c r="DP139" i="15198"/>
  <c r="DX139" i="15198"/>
  <c r="EF139" i="15198"/>
  <c r="EN139" i="15198"/>
  <c r="EV139" i="15198"/>
  <c r="FD139" i="15198"/>
  <c r="FL139" i="15198"/>
  <c r="FT139" i="15198"/>
  <c r="GB139" i="15198"/>
  <c r="GJ139" i="15198"/>
  <c r="GR139" i="15198"/>
  <c r="GZ139" i="15198"/>
  <c r="HH139" i="15198"/>
  <c r="HP139" i="15198"/>
  <c r="HX139" i="15198"/>
  <c r="IF139" i="15198"/>
  <c r="IN139" i="15198"/>
  <c r="IV139" i="15198"/>
  <c r="JD139" i="15198"/>
  <c r="JL139" i="15198"/>
  <c r="JT139" i="15198"/>
  <c r="KB139" i="15198"/>
  <c r="KJ139" i="15198"/>
  <c r="KR139" i="15198"/>
  <c r="KZ139" i="15198"/>
  <c r="LH139" i="15198"/>
  <c r="LP139" i="15198"/>
  <c r="LX139" i="15198"/>
  <c r="MF139" i="15198"/>
  <c r="EW153" i="15198"/>
  <c r="FJ154" i="15198"/>
  <c r="UD154" i="15198"/>
  <c r="DK155" i="15198"/>
  <c r="FW155" i="15198"/>
  <c r="II155" i="15198"/>
  <c r="KU155" i="15198"/>
  <c r="NG155" i="15198"/>
  <c r="PS155" i="15198"/>
  <c r="SE155" i="15198"/>
  <c r="UQ155" i="15198"/>
  <c r="DN136" i="15198"/>
  <c r="FZ136" i="15198"/>
  <c r="IL136" i="15198"/>
  <c r="KX136" i="15198"/>
  <c r="NJ136" i="15198"/>
  <c r="PV136" i="15198"/>
  <c r="SH136" i="15198"/>
  <c r="UT136" i="15198"/>
  <c r="EA137" i="15198"/>
  <c r="FC137" i="15198"/>
  <c r="FK137" i="15198"/>
  <c r="FS137" i="15198"/>
  <c r="GA137" i="15198"/>
  <c r="GI137" i="15198"/>
  <c r="GQ137" i="15198"/>
  <c r="GY137" i="15198"/>
  <c r="HG137" i="15198"/>
  <c r="HO137" i="15198"/>
  <c r="HW137" i="15198"/>
  <c r="IE137" i="15198"/>
  <c r="IM137" i="15198"/>
  <c r="IU137" i="15198"/>
  <c r="JC137" i="15198"/>
  <c r="JK137" i="15198"/>
  <c r="JS137" i="15198"/>
  <c r="KA137" i="15198"/>
  <c r="KI137" i="15198"/>
  <c r="KQ137" i="15198"/>
  <c r="KY137" i="15198"/>
  <c r="LG137" i="15198"/>
  <c r="LO137" i="15198"/>
  <c r="LW137" i="15198"/>
  <c r="ME137" i="15198"/>
  <c r="MM137" i="15198"/>
  <c r="MU137" i="15198"/>
  <c r="NC137" i="15198"/>
  <c r="NK137" i="15198"/>
  <c r="NS137" i="15198"/>
  <c r="OA137" i="15198"/>
  <c r="OI137" i="15198"/>
  <c r="OQ137" i="15198"/>
  <c r="OY137" i="15198"/>
  <c r="PG137" i="15198"/>
  <c r="PO137" i="15198"/>
  <c r="PW137" i="15198"/>
  <c r="QE137" i="15198"/>
  <c r="QM137" i="15198"/>
  <c r="QU137" i="15198"/>
  <c r="RC137" i="15198"/>
  <c r="RK137" i="15198"/>
  <c r="RS137" i="15198"/>
  <c r="SA137" i="15198"/>
  <c r="SI137" i="15198"/>
  <c r="SQ137" i="15198"/>
  <c r="SY137" i="15198"/>
  <c r="TG137" i="15198"/>
  <c r="TO137" i="15198"/>
  <c r="TW137" i="15198"/>
  <c r="UE137" i="15198"/>
  <c r="UM137" i="15198"/>
  <c r="UU137" i="15198"/>
  <c r="VC137" i="15198"/>
  <c r="VK137" i="15198"/>
  <c r="VS137" i="15198"/>
  <c r="WA137" i="15198"/>
  <c r="WI137" i="15198"/>
  <c r="DL138" i="15198"/>
  <c r="DT138" i="15198"/>
  <c r="EB138" i="15198"/>
  <c r="EJ138" i="15198"/>
  <c r="ER138" i="15198"/>
  <c r="EZ138" i="15198"/>
  <c r="FH138" i="15198"/>
  <c r="FP138" i="15198"/>
  <c r="FX138" i="15198"/>
  <c r="GF138" i="15198"/>
  <c r="GN138" i="15198"/>
  <c r="GV138" i="15198"/>
  <c r="HD138" i="15198"/>
  <c r="HL138" i="15198"/>
  <c r="HT138" i="15198"/>
  <c r="IB138" i="15198"/>
  <c r="IJ138" i="15198"/>
  <c r="IR138" i="15198"/>
  <c r="IZ138" i="15198"/>
  <c r="JH138" i="15198"/>
  <c r="JP138" i="15198"/>
  <c r="JX138" i="15198"/>
  <c r="KF138" i="15198"/>
  <c r="KN138" i="15198"/>
  <c r="KV138" i="15198"/>
  <c r="LD138" i="15198"/>
  <c r="LL138" i="15198"/>
  <c r="LT138" i="15198"/>
  <c r="MB138" i="15198"/>
  <c r="MJ138" i="15198"/>
  <c r="MR138" i="15198"/>
  <c r="MZ138" i="15198"/>
  <c r="NH138" i="15198"/>
  <c r="NP138" i="15198"/>
  <c r="NX138" i="15198"/>
  <c r="OF138" i="15198"/>
  <c r="ON138" i="15198"/>
  <c r="OV138" i="15198"/>
  <c r="PD138" i="15198"/>
  <c r="PL138" i="15198"/>
  <c r="PT138" i="15198"/>
  <c r="QB138" i="15198"/>
  <c r="QJ138" i="15198"/>
  <c r="QR138" i="15198"/>
  <c r="QZ138" i="15198"/>
  <c r="RH138" i="15198"/>
  <c r="RP138" i="15198"/>
  <c r="RX138" i="15198"/>
  <c r="SF138" i="15198"/>
  <c r="SN138" i="15198"/>
  <c r="SV138" i="15198"/>
  <c r="TD138" i="15198"/>
  <c r="TL138" i="15198"/>
  <c r="TT138" i="15198"/>
  <c r="UB138" i="15198"/>
  <c r="UJ138" i="15198"/>
  <c r="UR138" i="15198"/>
  <c r="UZ138" i="15198"/>
  <c r="VH138" i="15198"/>
  <c r="VP138" i="15198"/>
  <c r="VX138" i="15198"/>
  <c r="WF138" i="15198"/>
  <c r="DI139" i="15198"/>
  <c r="DQ139" i="15198"/>
  <c r="DY139" i="15198"/>
  <c r="EG139" i="15198"/>
  <c r="EO139" i="15198"/>
  <c r="EW139" i="15198"/>
  <c r="FE139" i="15198"/>
  <c r="FM139" i="15198"/>
  <c r="FU139" i="15198"/>
  <c r="GC139" i="15198"/>
  <c r="GK139" i="15198"/>
  <c r="GS139" i="15198"/>
  <c r="HA139" i="15198"/>
  <c r="HI139" i="15198"/>
  <c r="HQ139" i="15198"/>
  <c r="HY139" i="15198"/>
  <c r="IG139" i="15198"/>
  <c r="IO139" i="15198"/>
  <c r="IW139" i="15198"/>
  <c r="JE139" i="15198"/>
  <c r="JM139" i="15198"/>
  <c r="JU139" i="15198"/>
  <c r="KC139" i="15198"/>
  <c r="KK139" i="15198"/>
  <c r="KS139" i="15198"/>
  <c r="LA139" i="15198"/>
  <c r="LI139" i="15198"/>
  <c r="LQ139" i="15198"/>
  <c r="JL150" i="15198"/>
  <c r="HI153" i="15198"/>
  <c r="HV154" i="15198"/>
  <c r="UL154" i="15198"/>
  <c r="DS155" i="15198"/>
  <c r="GE155" i="15198"/>
  <c r="IQ155" i="15198"/>
  <c r="LC155" i="15198"/>
  <c r="NO155" i="15198"/>
  <c r="QA155" i="15198"/>
  <c r="SM155" i="15198"/>
  <c r="UY155" i="15198"/>
  <c r="DV136" i="15198"/>
  <c r="GH136" i="15198"/>
  <c r="IT136" i="15198"/>
  <c r="LF136" i="15198"/>
  <c r="NR136" i="15198"/>
  <c r="QD136" i="15198"/>
  <c r="SP136" i="15198"/>
  <c r="VB136" i="15198"/>
  <c r="EI137" i="15198"/>
  <c r="FD137" i="15198"/>
  <c r="FL137" i="15198"/>
  <c r="FT137" i="15198"/>
  <c r="GB137" i="15198"/>
  <c r="GJ137" i="15198"/>
  <c r="GR137" i="15198"/>
  <c r="GZ137" i="15198"/>
  <c r="HH137" i="15198"/>
  <c r="HP137" i="15198"/>
  <c r="HX137" i="15198"/>
  <c r="IF137" i="15198"/>
  <c r="IN137" i="15198"/>
  <c r="IV137" i="15198"/>
  <c r="JD137" i="15198"/>
  <c r="JL137" i="15198"/>
  <c r="JT137" i="15198"/>
  <c r="KB137" i="15198"/>
  <c r="KJ137" i="15198"/>
  <c r="KR137" i="15198"/>
  <c r="KZ137" i="15198"/>
  <c r="LH137" i="15198"/>
  <c r="LP137" i="15198"/>
  <c r="LX137" i="15198"/>
  <c r="MF137" i="15198"/>
  <c r="MN137" i="15198"/>
  <c r="MV137" i="15198"/>
  <c r="ND137" i="15198"/>
  <c r="NL137" i="15198"/>
  <c r="NT137" i="15198"/>
  <c r="OB137" i="15198"/>
  <c r="OJ137" i="15198"/>
  <c r="OR137" i="15198"/>
  <c r="OZ137" i="15198"/>
  <c r="PH137" i="15198"/>
  <c r="PP137" i="15198"/>
  <c r="PX137" i="15198"/>
  <c r="QF137" i="15198"/>
  <c r="QN137" i="15198"/>
  <c r="QV137" i="15198"/>
  <c r="RD137" i="15198"/>
  <c r="RL137" i="15198"/>
  <c r="RT137" i="15198"/>
  <c r="SB137" i="15198"/>
  <c r="SJ137" i="15198"/>
  <c r="SR137" i="15198"/>
  <c r="SZ137" i="15198"/>
  <c r="TH137" i="15198"/>
  <c r="TP137" i="15198"/>
  <c r="TX137" i="15198"/>
  <c r="UF137" i="15198"/>
  <c r="UN137" i="15198"/>
  <c r="UV137" i="15198"/>
  <c r="VD137" i="15198"/>
  <c r="VL137" i="15198"/>
  <c r="VT137" i="15198"/>
  <c r="WB137" i="15198"/>
  <c r="DE138" i="15198"/>
  <c r="DM138" i="15198"/>
  <c r="DU138" i="15198"/>
  <c r="EC138" i="15198"/>
  <c r="EK138" i="15198"/>
  <c r="ES138" i="15198"/>
  <c r="FA138" i="15198"/>
  <c r="FI138" i="15198"/>
  <c r="FQ138" i="15198"/>
  <c r="FY138" i="15198"/>
  <c r="GG138" i="15198"/>
  <c r="GO138" i="15198"/>
  <c r="GW138" i="15198"/>
  <c r="HE138" i="15198"/>
  <c r="HM138" i="15198"/>
  <c r="HU138" i="15198"/>
  <c r="IC138" i="15198"/>
  <c r="IK138" i="15198"/>
  <c r="IS138" i="15198"/>
  <c r="JA138" i="15198"/>
  <c r="JI138" i="15198"/>
  <c r="JQ138" i="15198"/>
  <c r="JY138" i="15198"/>
  <c r="KG138" i="15198"/>
  <c r="KO138" i="15198"/>
  <c r="KW138" i="15198"/>
  <c r="LE138" i="15198"/>
  <c r="LM138" i="15198"/>
  <c r="LU138" i="15198"/>
  <c r="MC138" i="15198"/>
  <c r="MK138" i="15198"/>
  <c r="MS138" i="15198"/>
  <c r="NA138" i="15198"/>
  <c r="NI138" i="15198"/>
  <c r="NQ138" i="15198"/>
  <c r="NY138" i="15198"/>
  <c r="OG138" i="15198"/>
  <c r="OO138" i="15198"/>
  <c r="OW138" i="15198"/>
  <c r="PE138" i="15198"/>
  <c r="PM138" i="15198"/>
  <c r="PU138" i="15198"/>
  <c r="QC138" i="15198"/>
  <c r="QK138" i="15198"/>
  <c r="QS138" i="15198"/>
  <c r="RA138" i="15198"/>
  <c r="RI138" i="15198"/>
  <c r="RQ138" i="15198"/>
  <c r="RY138" i="15198"/>
  <c r="SG138" i="15198"/>
  <c r="SO138" i="15198"/>
  <c r="SW138" i="15198"/>
  <c r="TE138" i="15198"/>
  <c r="TM138" i="15198"/>
  <c r="TU138" i="15198"/>
  <c r="UC138" i="15198"/>
  <c r="UK138" i="15198"/>
  <c r="US138" i="15198"/>
  <c r="VA138" i="15198"/>
  <c r="VI138" i="15198"/>
  <c r="VQ138" i="15198"/>
  <c r="VY138" i="15198"/>
  <c r="WG138" i="15198"/>
  <c r="DJ139" i="15198"/>
  <c r="DR139" i="15198"/>
  <c r="DZ139" i="15198"/>
  <c r="EH139" i="15198"/>
  <c r="EP139" i="15198"/>
  <c r="EX139" i="15198"/>
  <c r="FF139" i="15198"/>
  <c r="FN139" i="15198"/>
  <c r="FV139" i="15198"/>
  <c r="GD139" i="15198"/>
  <c r="GL139" i="15198"/>
  <c r="GT139" i="15198"/>
  <c r="HB139" i="15198"/>
  <c r="HJ139" i="15198"/>
  <c r="HR139" i="15198"/>
  <c r="HZ139" i="15198"/>
  <c r="IH139" i="15198"/>
  <c r="IP139" i="15198"/>
  <c r="IX139" i="15198"/>
  <c r="JF139" i="15198"/>
  <c r="JN139" i="15198"/>
  <c r="JV139" i="15198"/>
  <c r="KD139" i="15198"/>
  <c r="KL139" i="15198"/>
  <c r="KT139" i="15198"/>
  <c r="LB139" i="15198"/>
  <c r="LJ139" i="15198"/>
  <c r="LR139" i="15198"/>
  <c r="LZ139" i="15198"/>
  <c r="MH139" i="15198"/>
  <c r="MP139" i="15198"/>
  <c r="JY151" i="15198"/>
  <c r="JU153" i="15198"/>
  <c r="KH154" i="15198"/>
  <c r="UT154" i="15198"/>
  <c r="EA155" i="15198"/>
  <c r="GM155" i="15198"/>
  <c r="IY155" i="15198"/>
  <c r="LK155" i="15198"/>
  <c r="NW155" i="15198"/>
  <c r="QI155" i="15198"/>
  <c r="SU155" i="15198"/>
  <c r="VG155" i="15198"/>
  <c r="ED136" i="15198"/>
  <c r="GP136" i="15198"/>
  <c r="JB136" i="15198"/>
  <c r="LN136" i="15198"/>
  <c r="NZ136" i="15198"/>
  <c r="QL136" i="15198"/>
  <c r="SX136" i="15198"/>
  <c r="VJ136" i="15198"/>
  <c r="EQ137" i="15198"/>
  <c r="FE137" i="15198"/>
  <c r="FM137" i="15198"/>
  <c r="FU137" i="15198"/>
  <c r="GC137" i="15198"/>
  <c r="GK137" i="15198"/>
  <c r="GS137" i="15198"/>
  <c r="HA137" i="15198"/>
  <c r="HI137" i="15198"/>
  <c r="HQ137" i="15198"/>
  <c r="HY137" i="15198"/>
  <c r="IG137" i="15198"/>
  <c r="IO137" i="15198"/>
  <c r="IW137" i="15198"/>
  <c r="JE137" i="15198"/>
  <c r="JM137" i="15198"/>
  <c r="JU137" i="15198"/>
  <c r="KC137" i="15198"/>
  <c r="KK137" i="15198"/>
  <c r="KS137" i="15198"/>
  <c r="LA137" i="15198"/>
  <c r="LI137" i="15198"/>
  <c r="LQ137" i="15198"/>
  <c r="LY137" i="15198"/>
  <c r="MG137" i="15198"/>
  <c r="MO137" i="15198"/>
  <c r="MW137" i="15198"/>
  <c r="NE137" i="15198"/>
  <c r="NM137" i="15198"/>
  <c r="NU137" i="15198"/>
  <c r="OC137" i="15198"/>
  <c r="OK137" i="15198"/>
  <c r="OS137" i="15198"/>
  <c r="PA137" i="15198"/>
  <c r="PI137" i="15198"/>
  <c r="PQ137" i="15198"/>
  <c r="PY137" i="15198"/>
  <c r="QG137" i="15198"/>
  <c r="QO137" i="15198"/>
  <c r="QW137" i="15198"/>
  <c r="RE137" i="15198"/>
  <c r="RM137" i="15198"/>
  <c r="RU137" i="15198"/>
  <c r="SC137" i="15198"/>
  <c r="SK137" i="15198"/>
  <c r="SS137" i="15198"/>
  <c r="TA137" i="15198"/>
  <c r="TI137" i="15198"/>
  <c r="TQ137" i="15198"/>
  <c r="TY137" i="15198"/>
  <c r="UG137" i="15198"/>
  <c r="UO137" i="15198"/>
  <c r="UW137" i="15198"/>
  <c r="VE137" i="15198"/>
  <c r="VM137" i="15198"/>
  <c r="VU137" i="15198"/>
  <c r="WC137" i="15198"/>
  <c r="DF138" i="15198"/>
  <c r="DN138" i="15198"/>
  <c r="DV138" i="15198"/>
  <c r="ED138" i="15198"/>
  <c r="EL138" i="15198"/>
  <c r="ET138" i="15198"/>
  <c r="FB138" i="15198"/>
  <c r="FJ138" i="15198"/>
  <c r="FR138" i="15198"/>
  <c r="FZ138" i="15198"/>
  <c r="GH138" i="15198"/>
  <c r="GP138" i="15198"/>
  <c r="GX138" i="15198"/>
  <c r="HF138" i="15198"/>
  <c r="HN138" i="15198"/>
  <c r="HV138" i="15198"/>
  <c r="ID138" i="15198"/>
  <c r="IL138" i="15198"/>
  <c r="IT138" i="15198"/>
  <c r="JB138" i="15198"/>
  <c r="JJ138" i="15198"/>
  <c r="JR138" i="15198"/>
  <c r="JZ138" i="15198"/>
  <c r="KH138" i="15198"/>
  <c r="KP138" i="15198"/>
  <c r="KX138" i="15198"/>
  <c r="LF138" i="15198"/>
  <c r="LN138" i="15198"/>
  <c r="LV138" i="15198"/>
  <c r="MD138" i="15198"/>
  <c r="ML138" i="15198"/>
  <c r="MT138" i="15198"/>
  <c r="NB138" i="15198"/>
  <c r="NJ138" i="15198"/>
  <c r="NR138" i="15198"/>
  <c r="NZ138" i="15198"/>
  <c r="OH138" i="15198"/>
  <c r="OP138" i="15198"/>
  <c r="OX138" i="15198"/>
  <c r="PF138" i="15198"/>
  <c r="PN138" i="15198"/>
  <c r="PV138" i="15198"/>
  <c r="QD138" i="15198"/>
  <c r="QL138" i="15198"/>
  <c r="QT138" i="15198"/>
  <c r="RB138" i="15198"/>
  <c r="RJ138" i="15198"/>
  <c r="RR138" i="15198"/>
  <c r="RZ138" i="15198"/>
  <c r="SH138" i="15198"/>
  <c r="SP138" i="15198"/>
  <c r="SX138" i="15198"/>
  <c r="TF138" i="15198"/>
  <c r="TN138" i="15198"/>
  <c r="TV138" i="15198"/>
  <c r="UD138" i="15198"/>
  <c r="UL138" i="15198"/>
  <c r="UT138" i="15198"/>
  <c r="VB138" i="15198"/>
  <c r="VJ138" i="15198"/>
  <c r="VR138" i="15198"/>
  <c r="VZ138" i="15198"/>
  <c r="WH138" i="15198"/>
  <c r="DK139" i="15198"/>
  <c r="DS139" i="15198"/>
  <c r="EA139" i="15198"/>
  <c r="EI139" i="15198"/>
  <c r="EQ139" i="15198"/>
  <c r="EY139" i="15198"/>
  <c r="FG139" i="15198"/>
  <c r="FO139" i="15198"/>
  <c r="FW139" i="15198"/>
  <c r="GE139" i="15198"/>
  <c r="GM139" i="15198"/>
  <c r="GU139" i="15198"/>
  <c r="HC139" i="15198"/>
  <c r="HK139" i="15198"/>
  <c r="HS139" i="15198"/>
  <c r="IA139" i="15198"/>
  <c r="II139" i="15198"/>
  <c r="IQ139" i="15198"/>
  <c r="IY139" i="15198"/>
  <c r="JG139" i="15198"/>
  <c r="JO139" i="15198"/>
  <c r="JW139" i="15198"/>
  <c r="KE139" i="15198"/>
  <c r="KM139" i="15198"/>
  <c r="KU139" i="15198"/>
  <c r="LC139" i="15198"/>
  <c r="LK139" i="15198"/>
  <c r="LS139" i="15198"/>
  <c r="MA139" i="15198"/>
  <c r="MI139" i="15198"/>
  <c r="KL152" i="15198"/>
  <c r="MG153" i="15198"/>
  <c r="MT154" i="15198"/>
  <c r="VB154" i="15198"/>
  <c r="EI155" i="15198"/>
  <c r="GU155" i="15198"/>
  <c r="JG155" i="15198"/>
  <c r="LS155" i="15198"/>
  <c r="OE155" i="15198"/>
  <c r="QQ155" i="15198"/>
  <c r="TC155" i="15198"/>
  <c r="VO155" i="15198"/>
  <c r="EL136" i="15198"/>
  <c r="GX136" i="15198"/>
  <c r="JJ136" i="15198"/>
  <c r="LV136" i="15198"/>
  <c r="OH136" i="15198"/>
  <c r="QT136" i="15198"/>
  <c r="TF136" i="15198"/>
  <c r="VR136" i="15198"/>
  <c r="EX137" i="15198"/>
  <c r="FF137" i="15198"/>
  <c r="FN137" i="15198"/>
  <c r="FV137" i="15198"/>
  <c r="GD137" i="15198"/>
  <c r="GL137" i="15198"/>
  <c r="GT137" i="15198"/>
  <c r="HB137" i="15198"/>
  <c r="HJ137" i="15198"/>
  <c r="HR137" i="15198"/>
  <c r="HZ137" i="15198"/>
  <c r="IH137" i="15198"/>
  <c r="IP137" i="15198"/>
  <c r="IX137" i="15198"/>
  <c r="JF137" i="15198"/>
  <c r="JN137" i="15198"/>
  <c r="JV137" i="15198"/>
  <c r="KD137" i="15198"/>
  <c r="KL137" i="15198"/>
  <c r="KT137" i="15198"/>
  <c r="LB137" i="15198"/>
  <c r="LJ137" i="15198"/>
  <c r="LR137" i="15198"/>
  <c r="LZ137" i="15198"/>
  <c r="MH137" i="15198"/>
  <c r="MP137" i="15198"/>
  <c r="MX137" i="15198"/>
  <c r="NF137" i="15198"/>
  <c r="NN137" i="15198"/>
  <c r="NV137" i="15198"/>
  <c r="OD137" i="15198"/>
  <c r="OL137" i="15198"/>
  <c r="OT137" i="15198"/>
  <c r="PB137" i="15198"/>
  <c r="PJ137" i="15198"/>
  <c r="PR137" i="15198"/>
  <c r="PZ137" i="15198"/>
  <c r="QH137" i="15198"/>
  <c r="QP137" i="15198"/>
  <c r="QX137" i="15198"/>
  <c r="RF137" i="15198"/>
  <c r="RN137" i="15198"/>
  <c r="RV137" i="15198"/>
  <c r="SD137" i="15198"/>
  <c r="SL137" i="15198"/>
  <c r="ST137" i="15198"/>
  <c r="TB137" i="15198"/>
  <c r="TJ137" i="15198"/>
  <c r="TR137" i="15198"/>
  <c r="TZ137" i="15198"/>
  <c r="UH137" i="15198"/>
  <c r="UP137" i="15198"/>
  <c r="UX137" i="15198"/>
  <c r="VF137" i="15198"/>
  <c r="VN137" i="15198"/>
  <c r="VV137" i="15198"/>
  <c r="WD137" i="15198"/>
  <c r="DG138" i="15198"/>
  <c r="DO138" i="15198"/>
  <c r="DW138" i="15198"/>
  <c r="EE138" i="15198"/>
  <c r="EM138" i="15198"/>
  <c r="EU138" i="15198"/>
  <c r="FC138" i="15198"/>
  <c r="FK138" i="15198"/>
  <c r="FS138" i="15198"/>
  <c r="GA138" i="15198"/>
  <c r="GI138" i="15198"/>
  <c r="GQ138" i="15198"/>
  <c r="GY138" i="15198"/>
  <c r="HG138" i="15198"/>
  <c r="HO138" i="15198"/>
  <c r="HW138" i="15198"/>
  <c r="IE138" i="15198"/>
  <c r="IM138" i="15198"/>
  <c r="IU138" i="15198"/>
  <c r="JC138" i="15198"/>
  <c r="JK138" i="15198"/>
  <c r="JS138" i="15198"/>
  <c r="KA138" i="15198"/>
  <c r="KI138" i="15198"/>
  <c r="KQ138" i="15198"/>
  <c r="KY138" i="15198"/>
  <c r="LG138" i="15198"/>
  <c r="LO138" i="15198"/>
  <c r="LW138" i="15198"/>
  <c r="ME138" i="15198"/>
  <c r="MM138" i="15198"/>
  <c r="MU138" i="15198"/>
  <c r="NC138" i="15198"/>
  <c r="NK138" i="15198"/>
  <c r="NS138" i="15198"/>
  <c r="OA138" i="15198"/>
  <c r="OI138" i="15198"/>
  <c r="OQ138" i="15198"/>
  <c r="OY138" i="15198"/>
  <c r="PG138" i="15198"/>
  <c r="PO138" i="15198"/>
  <c r="PW138" i="15198"/>
  <c r="QE138" i="15198"/>
  <c r="QM138" i="15198"/>
  <c r="QU138" i="15198"/>
  <c r="RC138" i="15198"/>
  <c r="RK138" i="15198"/>
  <c r="RS138" i="15198"/>
  <c r="SA138" i="15198"/>
  <c r="SI138" i="15198"/>
  <c r="SQ138" i="15198"/>
  <c r="SY138" i="15198"/>
  <c r="TG138" i="15198"/>
  <c r="TO138" i="15198"/>
  <c r="TW138" i="15198"/>
  <c r="UE138" i="15198"/>
  <c r="UM138" i="15198"/>
  <c r="UU138" i="15198"/>
  <c r="VC138" i="15198"/>
  <c r="VK138" i="15198"/>
  <c r="VS138" i="15198"/>
  <c r="WA138" i="15198"/>
  <c r="WI138" i="15198"/>
  <c r="DL139" i="15198"/>
  <c r="DT139" i="15198"/>
  <c r="EB139" i="15198"/>
  <c r="EJ139" i="15198"/>
  <c r="ER139" i="15198"/>
  <c r="EZ139" i="15198"/>
  <c r="FH139" i="15198"/>
  <c r="FP139" i="15198"/>
  <c r="FX139" i="15198"/>
  <c r="GF139" i="15198"/>
  <c r="GN139" i="15198"/>
  <c r="GV139" i="15198"/>
  <c r="HD139" i="15198"/>
  <c r="HL139" i="15198"/>
  <c r="HT139" i="15198"/>
  <c r="IB139" i="15198"/>
  <c r="IJ139" i="15198"/>
  <c r="IR139" i="15198"/>
  <c r="IZ139" i="15198"/>
  <c r="JH139" i="15198"/>
  <c r="JP139" i="15198"/>
  <c r="JX139" i="15198"/>
  <c r="KF139" i="15198"/>
  <c r="KN139" i="15198"/>
  <c r="KV139" i="15198"/>
  <c r="LD139" i="15198"/>
  <c r="LL139" i="15198"/>
  <c r="LT139" i="15198"/>
  <c r="MB139" i="15198"/>
  <c r="MJ139" i="15198"/>
  <c r="MR139" i="15198"/>
  <c r="OF152" i="15198"/>
  <c r="OS153" i="15198"/>
  <c r="PF154" i="15198"/>
  <c r="VJ154" i="15198"/>
  <c r="EQ155" i="15198"/>
  <c r="HC155" i="15198"/>
  <c r="JO155" i="15198"/>
  <c r="MA155" i="15198"/>
  <c r="OM155" i="15198"/>
  <c r="QY155" i="15198"/>
  <c r="TK155" i="15198"/>
  <c r="VW155" i="15198"/>
  <c r="ET136" i="15198"/>
  <c r="HF136" i="15198"/>
  <c r="JR136" i="15198"/>
  <c r="MD136" i="15198"/>
  <c r="OP136" i="15198"/>
  <c r="RB136" i="15198"/>
  <c r="TN136" i="15198"/>
  <c r="VZ136" i="15198"/>
  <c r="EY137" i="15198"/>
  <c r="FG137" i="15198"/>
  <c r="FO137" i="15198"/>
  <c r="FW137" i="15198"/>
  <c r="GE137" i="15198"/>
  <c r="GM137" i="15198"/>
  <c r="GU137" i="15198"/>
  <c r="HC137" i="15198"/>
  <c r="HK137" i="15198"/>
  <c r="HS137" i="15198"/>
  <c r="IA137" i="15198"/>
  <c r="II137" i="15198"/>
  <c r="IQ137" i="15198"/>
  <c r="IY137" i="15198"/>
  <c r="JG137" i="15198"/>
  <c r="JO137" i="15198"/>
  <c r="JW137" i="15198"/>
  <c r="KE137" i="15198"/>
  <c r="KM137" i="15198"/>
  <c r="KU137" i="15198"/>
  <c r="LC137" i="15198"/>
  <c r="LK137" i="15198"/>
  <c r="LS137" i="15198"/>
  <c r="MA137" i="15198"/>
  <c r="MI137" i="15198"/>
  <c r="MQ137" i="15198"/>
  <c r="MY137" i="15198"/>
  <c r="NG137" i="15198"/>
  <c r="NO137" i="15198"/>
  <c r="NW137" i="15198"/>
  <c r="OE137" i="15198"/>
  <c r="OM137" i="15198"/>
  <c r="OU137" i="15198"/>
  <c r="PC137" i="15198"/>
  <c r="PK137" i="15198"/>
  <c r="PS137" i="15198"/>
  <c r="QA137" i="15198"/>
  <c r="QI137" i="15198"/>
  <c r="QQ137" i="15198"/>
  <c r="QY137" i="15198"/>
  <c r="RG137" i="15198"/>
  <c r="RO137" i="15198"/>
  <c r="RW137" i="15198"/>
  <c r="SE137" i="15198"/>
  <c r="SM137" i="15198"/>
  <c r="SU137" i="15198"/>
  <c r="TC137" i="15198"/>
  <c r="TK137" i="15198"/>
  <c r="TS137" i="15198"/>
  <c r="UA137" i="15198"/>
  <c r="UI137" i="15198"/>
  <c r="UQ137" i="15198"/>
  <c r="UY137" i="15198"/>
  <c r="VG137" i="15198"/>
  <c r="VO137" i="15198"/>
  <c r="VW137" i="15198"/>
  <c r="WE137" i="15198"/>
  <c r="DH138" i="15198"/>
  <c r="DP138" i="15198"/>
  <c r="DX138" i="15198"/>
  <c r="EF138" i="15198"/>
  <c r="EN138" i="15198"/>
  <c r="EV138" i="15198"/>
  <c r="FD138" i="15198"/>
  <c r="FL138" i="15198"/>
  <c r="FT138" i="15198"/>
  <c r="GB138" i="15198"/>
  <c r="GJ138" i="15198"/>
  <c r="GR138" i="15198"/>
  <c r="GZ138" i="15198"/>
  <c r="HH138" i="15198"/>
  <c r="HP138" i="15198"/>
  <c r="HX138" i="15198"/>
  <c r="IF138" i="15198"/>
  <c r="IN138" i="15198"/>
  <c r="IV138" i="15198"/>
  <c r="JD138" i="15198"/>
  <c r="JL138" i="15198"/>
  <c r="JT138" i="15198"/>
  <c r="KB138" i="15198"/>
  <c r="KJ138" i="15198"/>
  <c r="KR138" i="15198"/>
  <c r="KZ138" i="15198"/>
  <c r="LH138" i="15198"/>
  <c r="LP138" i="15198"/>
  <c r="LX138" i="15198"/>
  <c r="MF138" i="15198"/>
  <c r="MN138" i="15198"/>
  <c r="MV138" i="15198"/>
  <c r="ND138" i="15198"/>
  <c r="NL138" i="15198"/>
  <c r="NT138" i="15198"/>
  <c r="OB138" i="15198"/>
  <c r="OJ138" i="15198"/>
  <c r="OR138" i="15198"/>
  <c r="OZ138" i="15198"/>
  <c r="PH138" i="15198"/>
  <c r="PP138" i="15198"/>
  <c r="PX138" i="15198"/>
  <c r="QF138" i="15198"/>
  <c r="QN138" i="15198"/>
  <c r="QV138" i="15198"/>
  <c r="RD138" i="15198"/>
  <c r="RL138" i="15198"/>
  <c r="RT138" i="15198"/>
  <c r="SB138" i="15198"/>
  <c r="SJ138" i="15198"/>
  <c r="SR138" i="15198"/>
  <c r="SZ138" i="15198"/>
  <c r="TH138" i="15198"/>
  <c r="TP138" i="15198"/>
  <c r="TX138" i="15198"/>
  <c r="UF138" i="15198"/>
  <c r="UN138" i="15198"/>
  <c r="UV138" i="15198"/>
  <c r="VD138" i="15198"/>
  <c r="VL138" i="15198"/>
  <c r="VT138" i="15198"/>
  <c r="WB138" i="15198"/>
  <c r="DE139" i="15198"/>
  <c r="DM139" i="15198"/>
  <c r="DU139" i="15198"/>
  <c r="EC139" i="15198"/>
  <c r="EK139" i="15198"/>
  <c r="ES139" i="15198"/>
  <c r="FA139" i="15198"/>
  <c r="FI139" i="15198"/>
  <c r="FQ139" i="15198"/>
  <c r="FY139" i="15198"/>
  <c r="GG139" i="15198"/>
  <c r="GO139" i="15198"/>
  <c r="GW139" i="15198"/>
  <c r="HE139" i="15198"/>
  <c r="HM139" i="15198"/>
  <c r="HU139" i="15198"/>
  <c r="IC139" i="15198"/>
  <c r="IK139" i="15198"/>
  <c r="IS139" i="15198"/>
  <c r="JA139" i="15198"/>
  <c r="JI139" i="15198"/>
  <c r="JQ139" i="15198"/>
  <c r="JY139" i="15198"/>
  <c r="KG139" i="15198"/>
  <c r="KO139" i="15198"/>
  <c r="KW139" i="15198"/>
  <c r="LE139" i="15198"/>
  <c r="LM139" i="15198"/>
  <c r="LU139" i="15198"/>
  <c r="MC139" i="15198"/>
  <c r="MK139" i="15198"/>
  <c r="TD152" i="15198"/>
  <c r="TQ153" i="15198"/>
  <c r="TN154" i="15198"/>
  <c r="VZ154" i="15198"/>
  <c r="FG155" i="15198"/>
  <c r="HS155" i="15198"/>
  <c r="KE155" i="15198"/>
  <c r="MQ155" i="15198"/>
  <c r="PC155" i="15198"/>
  <c r="RO155" i="15198"/>
  <c r="UA155" i="15198"/>
  <c r="DD152" i="15198"/>
  <c r="FJ136" i="15198"/>
  <c r="HV136" i="15198"/>
  <c r="KH136" i="15198"/>
  <c r="MT136" i="15198"/>
  <c r="PF136" i="15198"/>
  <c r="RR136" i="15198"/>
  <c r="UD136" i="15198"/>
  <c r="DK137" i="15198"/>
  <c r="FA137" i="15198"/>
  <c r="FI137" i="15198"/>
  <c r="FQ137" i="15198"/>
  <c r="FY137" i="15198"/>
  <c r="GG137" i="15198"/>
  <c r="GO137" i="15198"/>
  <c r="GW137" i="15198"/>
  <c r="HE137" i="15198"/>
  <c r="HM137" i="15198"/>
  <c r="HU137" i="15198"/>
  <c r="IC137" i="15198"/>
  <c r="IK137" i="15198"/>
  <c r="IS137" i="15198"/>
  <c r="JA137" i="15198"/>
  <c r="JI137" i="15198"/>
  <c r="JQ137" i="15198"/>
  <c r="JY137" i="15198"/>
  <c r="KG137" i="15198"/>
  <c r="KO137" i="15198"/>
  <c r="KW137" i="15198"/>
  <c r="LE137" i="15198"/>
  <c r="LM137" i="15198"/>
  <c r="LU137" i="15198"/>
  <c r="MC137" i="15198"/>
  <c r="MK137" i="15198"/>
  <c r="MS137" i="15198"/>
  <c r="NA137" i="15198"/>
  <c r="NI137" i="15198"/>
  <c r="NQ137" i="15198"/>
  <c r="NY137" i="15198"/>
  <c r="OG137" i="15198"/>
  <c r="OO137" i="15198"/>
  <c r="OW137" i="15198"/>
  <c r="PE137" i="15198"/>
  <c r="PM137" i="15198"/>
  <c r="PU137" i="15198"/>
  <c r="QC137" i="15198"/>
  <c r="QK137" i="15198"/>
  <c r="QS137" i="15198"/>
  <c r="RA137" i="15198"/>
  <c r="RI137" i="15198"/>
  <c r="RQ137" i="15198"/>
  <c r="RY137" i="15198"/>
  <c r="SG137" i="15198"/>
  <c r="SO137" i="15198"/>
  <c r="SW137" i="15198"/>
  <c r="TE137" i="15198"/>
  <c r="TM137" i="15198"/>
  <c r="TU137" i="15198"/>
  <c r="UC137" i="15198"/>
  <c r="UK137" i="15198"/>
  <c r="US137" i="15198"/>
  <c r="VA137" i="15198"/>
  <c r="VI137" i="15198"/>
  <c r="VQ137" i="15198"/>
  <c r="VY137" i="15198"/>
  <c r="WG137" i="15198"/>
  <c r="DJ138" i="15198"/>
  <c r="DR138" i="15198"/>
  <c r="DZ138" i="15198"/>
  <c r="EH138" i="15198"/>
  <c r="EP138" i="15198"/>
  <c r="EX138" i="15198"/>
  <c r="FF138" i="15198"/>
  <c r="FN138" i="15198"/>
  <c r="FV138" i="15198"/>
  <c r="GD138" i="15198"/>
  <c r="GL138" i="15198"/>
  <c r="GT138" i="15198"/>
  <c r="HB138" i="15198"/>
  <c r="HJ138" i="15198"/>
  <c r="HR138" i="15198"/>
  <c r="HZ138" i="15198"/>
  <c r="IH138" i="15198"/>
  <c r="IP138" i="15198"/>
  <c r="IX138" i="15198"/>
  <c r="JF138" i="15198"/>
  <c r="JN138" i="15198"/>
  <c r="JV138" i="15198"/>
  <c r="KD138" i="15198"/>
  <c r="KL138" i="15198"/>
  <c r="KT138" i="15198"/>
  <c r="LB138" i="15198"/>
  <c r="LJ138" i="15198"/>
  <c r="LR138" i="15198"/>
  <c r="LZ138" i="15198"/>
  <c r="MH138" i="15198"/>
  <c r="MP138" i="15198"/>
  <c r="MX138" i="15198"/>
  <c r="NF138" i="15198"/>
  <c r="NN138" i="15198"/>
  <c r="NV138" i="15198"/>
  <c r="OD138" i="15198"/>
  <c r="OL138" i="15198"/>
  <c r="OT138" i="15198"/>
  <c r="PB138" i="15198"/>
  <c r="PJ138" i="15198"/>
  <c r="PR138" i="15198"/>
  <c r="PZ138" i="15198"/>
  <c r="QH138" i="15198"/>
  <c r="QP138" i="15198"/>
  <c r="QX138" i="15198"/>
  <c r="RF138" i="15198"/>
  <c r="RN138" i="15198"/>
  <c r="RV138" i="15198"/>
  <c r="SD138" i="15198"/>
  <c r="SL138" i="15198"/>
  <c r="ST138" i="15198"/>
  <c r="TB138" i="15198"/>
  <c r="TJ138" i="15198"/>
  <c r="TR138" i="15198"/>
  <c r="TZ138" i="15198"/>
  <c r="UH138" i="15198"/>
  <c r="UP138" i="15198"/>
  <c r="UX138" i="15198"/>
  <c r="VF138" i="15198"/>
  <c r="VN138" i="15198"/>
  <c r="VV138" i="15198"/>
  <c r="WD138" i="15198"/>
  <c r="DG139" i="15198"/>
  <c r="DO139" i="15198"/>
  <c r="DW139" i="15198"/>
  <c r="EE139" i="15198"/>
  <c r="EM139" i="15198"/>
  <c r="EU139" i="15198"/>
  <c r="FC139" i="15198"/>
  <c r="FK139" i="15198"/>
  <c r="FS139" i="15198"/>
  <c r="GA139" i="15198"/>
  <c r="GI139" i="15198"/>
  <c r="GQ139" i="15198"/>
  <c r="GY139" i="15198"/>
  <c r="HG139" i="15198"/>
  <c r="HO139" i="15198"/>
  <c r="HW139" i="15198"/>
  <c r="IE139" i="15198"/>
  <c r="IM139" i="15198"/>
  <c r="IU139" i="15198"/>
  <c r="JC139" i="15198"/>
  <c r="JK139" i="15198"/>
  <c r="JS139" i="15198"/>
  <c r="KA139" i="15198"/>
  <c r="KI139" i="15198"/>
  <c r="KQ139" i="15198"/>
  <c r="KY139" i="15198"/>
  <c r="LG139" i="15198"/>
  <c r="LO139" i="15198"/>
  <c r="LW139" i="15198"/>
  <c r="ME139" i="15198"/>
  <c r="JW155" i="15198"/>
  <c r="HN136" i="15198"/>
  <c r="FH137" i="15198"/>
  <c r="HT137" i="15198"/>
  <c r="KF137" i="15198"/>
  <c r="MR137" i="15198"/>
  <c r="PD137" i="15198"/>
  <c r="RP137" i="15198"/>
  <c r="UB137" i="15198"/>
  <c r="DI138" i="15198"/>
  <c r="FU138" i="15198"/>
  <c r="IG138" i="15198"/>
  <c r="KS138" i="15198"/>
  <c r="NE138" i="15198"/>
  <c r="PQ138" i="15198"/>
  <c r="SC138" i="15198"/>
  <c r="UO138" i="15198"/>
  <c r="DV139" i="15198"/>
  <c r="GH139" i="15198"/>
  <c r="IT139" i="15198"/>
  <c r="LF139" i="15198"/>
  <c r="MN139" i="15198"/>
  <c r="MX139" i="15198"/>
  <c r="NF139" i="15198"/>
  <c r="NN139" i="15198"/>
  <c r="NV139" i="15198"/>
  <c r="OD139" i="15198"/>
  <c r="OL139" i="15198"/>
  <c r="OT139" i="15198"/>
  <c r="PB139" i="15198"/>
  <c r="PJ139" i="15198"/>
  <c r="PR139" i="15198"/>
  <c r="PZ139" i="15198"/>
  <c r="QH139" i="15198"/>
  <c r="QP139" i="15198"/>
  <c r="QX139" i="15198"/>
  <c r="RF139" i="15198"/>
  <c r="RN139" i="15198"/>
  <c r="RV139" i="15198"/>
  <c r="SD139" i="15198"/>
  <c r="SL139" i="15198"/>
  <c r="ST139" i="15198"/>
  <c r="TB139" i="15198"/>
  <c r="TJ139" i="15198"/>
  <c r="TR139" i="15198"/>
  <c r="TZ139" i="15198"/>
  <c r="UH139" i="15198"/>
  <c r="UP139" i="15198"/>
  <c r="UX139" i="15198"/>
  <c r="VF139" i="15198"/>
  <c r="VN139" i="15198"/>
  <c r="VV139" i="15198"/>
  <c r="WD139" i="15198"/>
  <c r="DG140" i="15198"/>
  <c r="DO140" i="15198"/>
  <c r="DW140" i="15198"/>
  <c r="EE140" i="15198"/>
  <c r="EM140" i="15198"/>
  <c r="EU140" i="15198"/>
  <c r="FC140" i="15198"/>
  <c r="FK140" i="15198"/>
  <c r="FS140" i="15198"/>
  <c r="GA140" i="15198"/>
  <c r="GI140" i="15198"/>
  <c r="GQ140" i="15198"/>
  <c r="GY140" i="15198"/>
  <c r="HG140" i="15198"/>
  <c r="HO140" i="15198"/>
  <c r="HW140" i="15198"/>
  <c r="IE140" i="15198"/>
  <c r="IM140" i="15198"/>
  <c r="IU140" i="15198"/>
  <c r="JC140" i="15198"/>
  <c r="JK140" i="15198"/>
  <c r="JS140" i="15198"/>
  <c r="KA140" i="15198"/>
  <c r="KI140" i="15198"/>
  <c r="KQ140" i="15198"/>
  <c r="KY140" i="15198"/>
  <c r="LG140" i="15198"/>
  <c r="LO140" i="15198"/>
  <c r="LW140" i="15198"/>
  <c r="ME140" i="15198"/>
  <c r="MM140" i="15198"/>
  <c r="MU140" i="15198"/>
  <c r="NC140" i="15198"/>
  <c r="NK140" i="15198"/>
  <c r="NS140" i="15198"/>
  <c r="OA140" i="15198"/>
  <c r="OI140" i="15198"/>
  <c r="OQ140" i="15198"/>
  <c r="OY140" i="15198"/>
  <c r="PG140" i="15198"/>
  <c r="PO140" i="15198"/>
  <c r="PW140" i="15198"/>
  <c r="QE140" i="15198"/>
  <c r="QM140" i="15198"/>
  <c r="QU140" i="15198"/>
  <c r="RC140" i="15198"/>
  <c r="RK140" i="15198"/>
  <c r="RS140" i="15198"/>
  <c r="SA140" i="15198"/>
  <c r="SI140" i="15198"/>
  <c r="SQ140" i="15198"/>
  <c r="SY140" i="15198"/>
  <c r="TG140" i="15198"/>
  <c r="TO140" i="15198"/>
  <c r="TW140" i="15198"/>
  <c r="UE140" i="15198"/>
  <c r="UM140" i="15198"/>
  <c r="UU140" i="15198"/>
  <c r="VC140" i="15198"/>
  <c r="VK140" i="15198"/>
  <c r="VS140" i="15198"/>
  <c r="WA140" i="15198"/>
  <c r="WI140" i="15198"/>
  <c r="DL141" i="15198"/>
  <c r="DT141" i="15198"/>
  <c r="EB141" i="15198"/>
  <c r="EJ141" i="15198"/>
  <c r="ER141" i="15198"/>
  <c r="EZ141" i="15198"/>
  <c r="FH141" i="15198"/>
  <c r="FP141" i="15198"/>
  <c r="FX141" i="15198"/>
  <c r="GF141" i="15198"/>
  <c r="GN141" i="15198"/>
  <c r="GV141" i="15198"/>
  <c r="HD141" i="15198"/>
  <c r="HL141" i="15198"/>
  <c r="HT141" i="15198"/>
  <c r="IB141" i="15198"/>
  <c r="IJ141" i="15198"/>
  <c r="IR141" i="15198"/>
  <c r="IZ141" i="15198"/>
  <c r="JH141" i="15198"/>
  <c r="JP141" i="15198"/>
  <c r="JX141" i="15198"/>
  <c r="KF141" i="15198"/>
  <c r="KN141" i="15198"/>
  <c r="KV141" i="15198"/>
  <c r="LD141" i="15198"/>
  <c r="LL141" i="15198"/>
  <c r="LT141" i="15198"/>
  <c r="MB141" i="15198"/>
  <c r="MJ141" i="15198"/>
  <c r="MR141" i="15198"/>
  <c r="MZ141" i="15198"/>
  <c r="NH141" i="15198"/>
  <c r="NP141" i="15198"/>
  <c r="NX141" i="15198"/>
  <c r="OF141" i="15198"/>
  <c r="ON141" i="15198"/>
  <c r="OV141" i="15198"/>
  <c r="PD141" i="15198"/>
  <c r="PL141" i="15198"/>
  <c r="PT141" i="15198"/>
  <c r="QB141" i="15198"/>
  <c r="QJ141" i="15198"/>
  <c r="QR141" i="15198"/>
  <c r="QZ141" i="15198"/>
  <c r="RH141" i="15198"/>
  <c r="RP141" i="15198"/>
  <c r="RX141" i="15198"/>
  <c r="SF141" i="15198"/>
  <c r="SN141" i="15198"/>
  <c r="SV141" i="15198"/>
  <c r="TD141" i="15198"/>
  <c r="TL141" i="15198"/>
  <c r="TT141" i="15198"/>
  <c r="MI155" i="15198"/>
  <c r="JZ136" i="15198"/>
  <c r="FP137" i="15198"/>
  <c r="IB137" i="15198"/>
  <c r="KN137" i="15198"/>
  <c r="MZ137" i="15198"/>
  <c r="PL137" i="15198"/>
  <c r="RX137" i="15198"/>
  <c r="UJ137" i="15198"/>
  <c r="DQ138" i="15198"/>
  <c r="GC138" i="15198"/>
  <c r="IO138" i="15198"/>
  <c r="LA138" i="15198"/>
  <c r="NM138" i="15198"/>
  <c r="PY138" i="15198"/>
  <c r="SK138" i="15198"/>
  <c r="UW138" i="15198"/>
  <c r="ED139" i="15198"/>
  <c r="GP139" i="15198"/>
  <c r="JB139" i="15198"/>
  <c r="LN139" i="15198"/>
  <c r="MO139" i="15198"/>
  <c r="MY139" i="15198"/>
  <c r="NG139" i="15198"/>
  <c r="NO139" i="15198"/>
  <c r="NW139" i="15198"/>
  <c r="OE139" i="15198"/>
  <c r="OM139" i="15198"/>
  <c r="OU139" i="15198"/>
  <c r="PC139" i="15198"/>
  <c r="PK139" i="15198"/>
  <c r="PS139" i="15198"/>
  <c r="QA139" i="15198"/>
  <c r="QI139" i="15198"/>
  <c r="QQ139" i="15198"/>
  <c r="QY139" i="15198"/>
  <c r="RG139" i="15198"/>
  <c r="RO139" i="15198"/>
  <c r="RW139" i="15198"/>
  <c r="SE139" i="15198"/>
  <c r="SM139" i="15198"/>
  <c r="SU139" i="15198"/>
  <c r="TC139" i="15198"/>
  <c r="TK139" i="15198"/>
  <c r="TS139" i="15198"/>
  <c r="UA139" i="15198"/>
  <c r="UI139" i="15198"/>
  <c r="UQ139" i="15198"/>
  <c r="UY139" i="15198"/>
  <c r="VG139" i="15198"/>
  <c r="VO139" i="15198"/>
  <c r="VW139" i="15198"/>
  <c r="WE139" i="15198"/>
  <c r="DH140" i="15198"/>
  <c r="DP140" i="15198"/>
  <c r="DX140" i="15198"/>
  <c r="EF140" i="15198"/>
  <c r="EN140" i="15198"/>
  <c r="EV140" i="15198"/>
  <c r="FD140" i="15198"/>
  <c r="FL140" i="15198"/>
  <c r="FT140" i="15198"/>
  <c r="GB140" i="15198"/>
  <c r="GJ140" i="15198"/>
  <c r="GR140" i="15198"/>
  <c r="GZ140" i="15198"/>
  <c r="HH140" i="15198"/>
  <c r="HP140" i="15198"/>
  <c r="HX140" i="15198"/>
  <c r="IF140" i="15198"/>
  <c r="IN140" i="15198"/>
  <c r="IV140" i="15198"/>
  <c r="JD140" i="15198"/>
  <c r="JL140" i="15198"/>
  <c r="JT140" i="15198"/>
  <c r="KB140" i="15198"/>
  <c r="KJ140" i="15198"/>
  <c r="KR140" i="15198"/>
  <c r="KZ140" i="15198"/>
  <c r="LH140" i="15198"/>
  <c r="LP140" i="15198"/>
  <c r="LX140" i="15198"/>
  <c r="MF140" i="15198"/>
  <c r="MN140" i="15198"/>
  <c r="MV140" i="15198"/>
  <c r="ND140" i="15198"/>
  <c r="NL140" i="15198"/>
  <c r="NT140" i="15198"/>
  <c r="OB140" i="15198"/>
  <c r="OJ140" i="15198"/>
  <c r="OR140" i="15198"/>
  <c r="OZ140" i="15198"/>
  <c r="PH140" i="15198"/>
  <c r="PP140" i="15198"/>
  <c r="PX140" i="15198"/>
  <c r="QF140" i="15198"/>
  <c r="QN140" i="15198"/>
  <c r="QV140" i="15198"/>
  <c r="RD140" i="15198"/>
  <c r="RL140" i="15198"/>
  <c r="RT140" i="15198"/>
  <c r="SB140" i="15198"/>
  <c r="SJ140" i="15198"/>
  <c r="SR140" i="15198"/>
  <c r="SZ140" i="15198"/>
  <c r="TH140" i="15198"/>
  <c r="TP140" i="15198"/>
  <c r="TX140" i="15198"/>
  <c r="UF140" i="15198"/>
  <c r="UN140" i="15198"/>
  <c r="UV140" i="15198"/>
  <c r="VD140" i="15198"/>
  <c r="VL140" i="15198"/>
  <c r="VT140" i="15198"/>
  <c r="WB140" i="15198"/>
  <c r="DE141" i="15198"/>
  <c r="DM141" i="15198"/>
  <c r="DU141" i="15198"/>
  <c r="EC141" i="15198"/>
  <c r="EK141" i="15198"/>
  <c r="ES141" i="15198"/>
  <c r="FA141" i="15198"/>
  <c r="FI141" i="15198"/>
  <c r="FQ141" i="15198"/>
  <c r="FY141" i="15198"/>
  <c r="GG141" i="15198"/>
  <c r="GO141" i="15198"/>
  <c r="GW141" i="15198"/>
  <c r="HE141" i="15198"/>
  <c r="HM141" i="15198"/>
  <c r="HU141" i="15198"/>
  <c r="IC141" i="15198"/>
  <c r="IK141" i="15198"/>
  <c r="IS141" i="15198"/>
  <c r="JA141" i="15198"/>
  <c r="JI141" i="15198"/>
  <c r="JQ141" i="15198"/>
  <c r="JY141" i="15198"/>
  <c r="KG141" i="15198"/>
  <c r="KO141" i="15198"/>
  <c r="KW141" i="15198"/>
  <c r="LE141" i="15198"/>
  <c r="LM141" i="15198"/>
  <c r="LU141" i="15198"/>
  <c r="MC141" i="15198"/>
  <c r="MK141" i="15198"/>
  <c r="MS141" i="15198"/>
  <c r="NA141" i="15198"/>
  <c r="NI141" i="15198"/>
  <c r="NQ141" i="15198"/>
  <c r="NY141" i="15198"/>
  <c r="OG141" i="15198"/>
  <c r="OO141" i="15198"/>
  <c r="OW141" i="15198"/>
  <c r="PE141" i="15198"/>
  <c r="PM141" i="15198"/>
  <c r="PU141" i="15198"/>
  <c r="QC141" i="15198"/>
  <c r="QK141" i="15198"/>
  <c r="QS141" i="15198"/>
  <c r="RA141" i="15198"/>
  <c r="RI141" i="15198"/>
  <c r="RQ141" i="15198"/>
  <c r="RY141" i="15198"/>
  <c r="SG141" i="15198"/>
  <c r="SO141" i="15198"/>
  <c r="SW141" i="15198"/>
  <c r="TE141" i="15198"/>
  <c r="TM141" i="15198"/>
  <c r="TU141" i="15198"/>
  <c r="QR152" i="15198"/>
  <c r="OU155" i="15198"/>
  <c r="ML136" i="15198"/>
  <c r="FX137" i="15198"/>
  <c r="IJ137" i="15198"/>
  <c r="KV137" i="15198"/>
  <c r="NH137" i="15198"/>
  <c r="PT137" i="15198"/>
  <c r="SF137" i="15198"/>
  <c r="UR137" i="15198"/>
  <c r="DY138" i="15198"/>
  <c r="GK138" i="15198"/>
  <c r="IW138" i="15198"/>
  <c r="LI138" i="15198"/>
  <c r="NU138" i="15198"/>
  <c r="QG138" i="15198"/>
  <c r="SS138" i="15198"/>
  <c r="VE138" i="15198"/>
  <c r="EL139" i="15198"/>
  <c r="GX139" i="15198"/>
  <c r="JJ139" i="15198"/>
  <c r="LV139" i="15198"/>
  <c r="MQ139" i="15198"/>
  <c r="MZ139" i="15198"/>
  <c r="NH139" i="15198"/>
  <c r="NP139" i="15198"/>
  <c r="NX139" i="15198"/>
  <c r="OF139" i="15198"/>
  <c r="ON139" i="15198"/>
  <c r="OV139" i="15198"/>
  <c r="PD139" i="15198"/>
  <c r="PL139" i="15198"/>
  <c r="PT139" i="15198"/>
  <c r="QB139" i="15198"/>
  <c r="QJ139" i="15198"/>
  <c r="QR139" i="15198"/>
  <c r="QZ139" i="15198"/>
  <c r="RH139" i="15198"/>
  <c r="RP139" i="15198"/>
  <c r="RX139" i="15198"/>
  <c r="SF139" i="15198"/>
  <c r="SN139" i="15198"/>
  <c r="SV139" i="15198"/>
  <c r="TD139" i="15198"/>
  <c r="TL139" i="15198"/>
  <c r="TT139" i="15198"/>
  <c r="UB139" i="15198"/>
  <c r="UJ139" i="15198"/>
  <c r="UR139" i="15198"/>
  <c r="UZ139" i="15198"/>
  <c r="VH139" i="15198"/>
  <c r="VP139" i="15198"/>
  <c r="VX139" i="15198"/>
  <c r="WF139" i="15198"/>
  <c r="DI140" i="15198"/>
  <c r="DQ140" i="15198"/>
  <c r="DY140" i="15198"/>
  <c r="EG140" i="15198"/>
  <c r="EO140" i="15198"/>
  <c r="EW140" i="15198"/>
  <c r="FE140" i="15198"/>
  <c r="FM140" i="15198"/>
  <c r="FU140" i="15198"/>
  <c r="GC140" i="15198"/>
  <c r="GK140" i="15198"/>
  <c r="GS140" i="15198"/>
  <c r="HA140" i="15198"/>
  <c r="HI140" i="15198"/>
  <c r="HQ140" i="15198"/>
  <c r="HY140" i="15198"/>
  <c r="IG140" i="15198"/>
  <c r="IO140" i="15198"/>
  <c r="IW140" i="15198"/>
  <c r="JE140" i="15198"/>
  <c r="JM140" i="15198"/>
  <c r="JU140" i="15198"/>
  <c r="KC140" i="15198"/>
  <c r="KK140" i="15198"/>
  <c r="KS140" i="15198"/>
  <c r="LA140" i="15198"/>
  <c r="LI140" i="15198"/>
  <c r="LQ140" i="15198"/>
  <c r="LY140" i="15198"/>
  <c r="MG140" i="15198"/>
  <c r="MO140" i="15198"/>
  <c r="MW140" i="15198"/>
  <c r="NE140" i="15198"/>
  <c r="NM140" i="15198"/>
  <c r="NU140" i="15198"/>
  <c r="OC140" i="15198"/>
  <c r="OK140" i="15198"/>
  <c r="OS140" i="15198"/>
  <c r="PA140" i="15198"/>
  <c r="PI140" i="15198"/>
  <c r="PQ140" i="15198"/>
  <c r="PY140" i="15198"/>
  <c r="QG140" i="15198"/>
  <c r="QO140" i="15198"/>
  <c r="QW140" i="15198"/>
  <c r="RE140" i="15198"/>
  <c r="RM140" i="15198"/>
  <c r="RU140" i="15198"/>
  <c r="SC140" i="15198"/>
  <c r="SK140" i="15198"/>
  <c r="SS140" i="15198"/>
  <c r="TA140" i="15198"/>
  <c r="TI140" i="15198"/>
  <c r="TQ140" i="15198"/>
  <c r="TY140" i="15198"/>
  <c r="UG140" i="15198"/>
  <c r="UO140" i="15198"/>
  <c r="UW140" i="15198"/>
  <c r="VE140" i="15198"/>
  <c r="VM140" i="15198"/>
  <c r="VU140" i="15198"/>
  <c r="WC140" i="15198"/>
  <c r="DF141" i="15198"/>
  <c r="DN141" i="15198"/>
  <c r="DV141" i="15198"/>
  <c r="ED141" i="15198"/>
  <c r="EL141" i="15198"/>
  <c r="ET141" i="15198"/>
  <c r="FB141" i="15198"/>
  <c r="FJ141" i="15198"/>
  <c r="FR141" i="15198"/>
  <c r="FZ141" i="15198"/>
  <c r="GH141" i="15198"/>
  <c r="GP141" i="15198"/>
  <c r="GX141" i="15198"/>
  <c r="HF141" i="15198"/>
  <c r="HN141" i="15198"/>
  <c r="HV141" i="15198"/>
  <c r="ID141" i="15198"/>
  <c r="IL141" i="15198"/>
  <c r="IT141" i="15198"/>
  <c r="JB141" i="15198"/>
  <c r="JJ141" i="15198"/>
  <c r="JR141" i="15198"/>
  <c r="JZ141" i="15198"/>
  <c r="KH141" i="15198"/>
  <c r="KP141" i="15198"/>
  <c r="KX141" i="15198"/>
  <c r="LF141" i="15198"/>
  <c r="LN141" i="15198"/>
  <c r="LV141" i="15198"/>
  <c r="MD141" i="15198"/>
  <c r="ML141" i="15198"/>
  <c r="MT141" i="15198"/>
  <c r="NB141" i="15198"/>
  <c r="NJ141" i="15198"/>
  <c r="NR141" i="15198"/>
  <c r="NZ141" i="15198"/>
  <c r="OH141" i="15198"/>
  <c r="OP141" i="15198"/>
  <c r="OX141" i="15198"/>
  <c r="PF141" i="15198"/>
  <c r="PN141" i="15198"/>
  <c r="PV141" i="15198"/>
  <c r="QD141" i="15198"/>
  <c r="QL141" i="15198"/>
  <c r="QT141" i="15198"/>
  <c r="RB141" i="15198"/>
  <c r="RJ141" i="15198"/>
  <c r="RR141" i="15198"/>
  <c r="RZ141" i="15198"/>
  <c r="SH141" i="15198"/>
  <c r="SP141" i="15198"/>
  <c r="SX141" i="15198"/>
  <c r="TF141" i="15198"/>
  <c r="TN141" i="15198"/>
  <c r="TV141" i="15198"/>
  <c r="RE153" i="15198"/>
  <c r="RG155" i="15198"/>
  <c r="OX136" i="15198"/>
  <c r="GF137" i="15198"/>
  <c r="IR137" i="15198"/>
  <c r="LD137" i="15198"/>
  <c r="NP137" i="15198"/>
  <c r="QB137" i="15198"/>
  <c r="SN137" i="15198"/>
  <c r="UZ137" i="15198"/>
  <c r="EG138" i="15198"/>
  <c r="GS138" i="15198"/>
  <c r="JE138" i="15198"/>
  <c r="LQ138" i="15198"/>
  <c r="OC138" i="15198"/>
  <c r="QO138" i="15198"/>
  <c r="TA138" i="15198"/>
  <c r="VM138" i="15198"/>
  <c r="ET139" i="15198"/>
  <c r="HF139" i="15198"/>
  <c r="JR139" i="15198"/>
  <c r="LY139" i="15198"/>
  <c r="MS139" i="15198"/>
  <c r="NA139" i="15198"/>
  <c r="NI139" i="15198"/>
  <c r="NQ139" i="15198"/>
  <c r="NY139" i="15198"/>
  <c r="OG139" i="15198"/>
  <c r="OO139" i="15198"/>
  <c r="OW139" i="15198"/>
  <c r="PE139" i="15198"/>
  <c r="PM139" i="15198"/>
  <c r="PU139" i="15198"/>
  <c r="QC139" i="15198"/>
  <c r="QK139" i="15198"/>
  <c r="QS139" i="15198"/>
  <c r="RA139" i="15198"/>
  <c r="RI139" i="15198"/>
  <c r="RQ139" i="15198"/>
  <c r="RY139" i="15198"/>
  <c r="SG139" i="15198"/>
  <c r="SO139" i="15198"/>
  <c r="SW139" i="15198"/>
  <c r="TE139" i="15198"/>
  <c r="TM139" i="15198"/>
  <c r="TU139" i="15198"/>
  <c r="UC139" i="15198"/>
  <c r="UK139" i="15198"/>
  <c r="US139" i="15198"/>
  <c r="VA139" i="15198"/>
  <c r="VI139" i="15198"/>
  <c r="VQ139" i="15198"/>
  <c r="VY139" i="15198"/>
  <c r="WG139" i="15198"/>
  <c r="DJ140" i="15198"/>
  <c r="DR140" i="15198"/>
  <c r="DZ140" i="15198"/>
  <c r="EH140" i="15198"/>
  <c r="EP140" i="15198"/>
  <c r="EX140" i="15198"/>
  <c r="FF140" i="15198"/>
  <c r="FN140" i="15198"/>
  <c r="FV140" i="15198"/>
  <c r="GD140" i="15198"/>
  <c r="GL140" i="15198"/>
  <c r="GT140" i="15198"/>
  <c r="HB140" i="15198"/>
  <c r="HJ140" i="15198"/>
  <c r="HR140" i="15198"/>
  <c r="HZ140" i="15198"/>
  <c r="IH140" i="15198"/>
  <c r="IP140" i="15198"/>
  <c r="IX140" i="15198"/>
  <c r="JF140" i="15198"/>
  <c r="JN140" i="15198"/>
  <c r="JV140" i="15198"/>
  <c r="KD140" i="15198"/>
  <c r="KL140" i="15198"/>
  <c r="KT140" i="15198"/>
  <c r="LB140" i="15198"/>
  <c r="LJ140" i="15198"/>
  <c r="LR140" i="15198"/>
  <c r="LZ140" i="15198"/>
  <c r="MH140" i="15198"/>
  <c r="MP140" i="15198"/>
  <c r="MX140" i="15198"/>
  <c r="NF140" i="15198"/>
  <c r="NN140" i="15198"/>
  <c r="NV140" i="15198"/>
  <c r="OD140" i="15198"/>
  <c r="OL140" i="15198"/>
  <c r="OT140" i="15198"/>
  <c r="PB140" i="15198"/>
  <c r="PJ140" i="15198"/>
  <c r="PR140" i="15198"/>
  <c r="PZ140" i="15198"/>
  <c r="QH140" i="15198"/>
  <c r="QP140" i="15198"/>
  <c r="QX140" i="15198"/>
  <c r="RF140" i="15198"/>
  <c r="RN140" i="15198"/>
  <c r="RV140" i="15198"/>
  <c r="SD140" i="15198"/>
  <c r="SL140" i="15198"/>
  <c r="ST140" i="15198"/>
  <c r="TB140" i="15198"/>
  <c r="TJ140" i="15198"/>
  <c r="TR140" i="15198"/>
  <c r="TZ140" i="15198"/>
  <c r="UH140" i="15198"/>
  <c r="UP140" i="15198"/>
  <c r="UX140" i="15198"/>
  <c r="VF140" i="15198"/>
  <c r="VN140" i="15198"/>
  <c r="VV140" i="15198"/>
  <c r="WD140" i="15198"/>
  <c r="DG141" i="15198"/>
  <c r="DO141" i="15198"/>
  <c r="DW141" i="15198"/>
  <c r="EE141" i="15198"/>
  <c r="EM141" i="15198"/>
  <c r="EU141" i="15198"/>
  <c r="FC141" i="15198"/>
  <c r="FK141" i="15198"/>
  <c r="FS141" i="15198"/>
  <c r="GA141" i="15198"/>
  <c r="GI141" i="15198"/>
  <c r="GQ141" i="15198"/>
  <c r="GY141" i="15198"/>
  <c r="HG141" i="15198"/>
  <c r="HO141" i="15198"/>
  <c r="HW141" i="15198"/>
  <c r="IE141" i="15198"/>
  <c r="IM141" i="15198"/>
  <c r="IU141" i="15198"/>
  <c r="JC141" i="15198"/>
  <c r="JK141" i="15198"/>
  <c r="JS141" i="15198"/>
  <c r="KA141" i="15198"/>
  <c r="KI141" i="15198"/>
  <c r="KQ141" i="15198"/>
  <c r="KY141" i="15198"/>
  <c r="LG141" i="15198"/>
  <c r="LO141" i="15198"/>
  <c r="LW141" i="15198"/>
  <c r="ME141" i="15198"/>
  <c r="MM141" i="15198"/>
  <c r="MU141" i="15198"/>
  <c r="NC141" i="15198"/>
  <c r="NK141" i="15198"/>
  <c r="NS141" i="15198"/>
  <c r="OA141" i="15198"/>
  <c r="OI141" i="15198"/>
  <c r="OQ141" i="15198"/>
  <c r="OY141" i="15198"/>
  <c r="PG141" i="15198"/>
  <c r="PO141" i="15198"/>
  <c r="PW141" i="15198"/>
  <c r="QE141" i="15198"/>
  <c r="QM141" i="15198"/>
  <c r="QU141" i="15198"/>
  <c r="RC141" i="15198"/>
  <c r="RK141" i="15198"/>
  <c r="RS141" i="15198"/>
  <c r="SA141" i="15198"/>
  <c r="SI141" i="15198"/>
  <c r="SQ141" i="15198"/>
  <c r="SY141" i="15198"/>
  <c r="TG141" i="15198"/>
  <c r="TO141" i="15198"/>
  <c r="TW141" i="15198"/>
  <c r="RR154" i="15198"/>
  <c r="TS155" i="15198"/>
  <c r="RJ136" i="15198"/>
  <c r="GN137" i="15198"/>
  <c r="IZ137" i="15198"/>
  <c r="LL137" i="15198"/>
  <c r="NX137" i="15198"/>
  <c r="QJ137" i="15198"/>
  <c r="SV137" i="15198"/>
  <c r="VH137" i="15198"/>
  <c r="EO138" i="15198"/>
  <c r="HA138" i="15198"/>
  <c r="JM138" i="15198"/>
  <c r="LY138" i="15198"/>
  <c r="OK138" i="15198"/>
  <c r="QW138" i="15198"/>
  <c r="TI138" i="15198"/>
  <c r="VU138" i="15198"/>
  <c r="FB139" i="15198"/>
  <c r="HN139" i="15198"/>
  <c r="JZ139" i="15198"/>
  <c r="MD139" i="15198"/>
  <c r="MT139" i="15198"/>
  <c r="NB139" i="15198"/>
  <c r="NJ139" i="15198"/>
  <c r="NR139" i="15198"/>
  <c r="NZ139" i="15198"/>
  <c r="OH139" i="15198"/>
  <c r="OP139" i="15198"/>
  <c r="OX139" i="15198"/>
  <c r="PF139" i="15198"/>
  <c r="PN139" i="15198"/>
  <c r="PV139" i="15198"/>
  <c r="QD139" i="15198"/>
  <c r="QL139" i="15198"/>
  <c r="QT139" i="15198"/>
  <c r="RB139" i="15198"/>
  <c r="RJ139" i="15198"/>
  <c r="RR139" i="15198"/>
  <c r="RZ139" i="15198"/>
  <c r="SH139" i="15198"/>
  <c r="SP139" i="15198"/>
  <c r="SX139" i="15198"/>
  <c r="TF139" i="15198"/>
  <c r="TN139" i="15198"/>
  <c r="TV139" i="15198"/>
  <c r="UD139" i="15198"/>
  <c r="UL139" i="15198"/>
  <c r="UT139" i="15198"/>
  <c r="VB139" i="15198"/>
  <c r="VJ139" i="15198"/>
  <c r="VR139" i="15198"/>
  <c r="VZ139" i="15198"/>
  <c r="WH139" i="15198"/>
  <c r="DK140" i="15198"/>
  <c r="DS140" i="15198"/>
  <c r="EA140" i="15198"/>
  <c r="EI140" i="15198"/>
  <c r="EQ140" i="15198"/>
  <c r="EY140" i="15198"/>
  <c r="FG140" i="15198"/>
  <c r="FO140" i="15198"/>
  <c r="FW140" i="15198"/>
  <c r="GE140" i="15198"/>
  <c r="GM140" i="15198"/>
  <c r="GU140" i="15198"/>
  <c r="HC140" i="15198"/>
  <c r="HK140" i="15198"/>
  <c r="HS140" i="15198"/>
  <c r="IA140" i="15198"/>
  <c r="II140" i="15198"/>
  <c r="IQ140" i="15198"/>
  <c r="IY140" i="15198"/>
  <c r="JG140" i="15198"/>
  <c r="JO140" i="15198"/>
  <c r="JW140" i="15198"/>
  <c r="KE140" i="15198"/>
  <c r="KM140" i="15198"/>
  <c r="KU140" i="15198"/>
  <c r="LC140" i="15198"/>
  <c r="LK140" i="15198"/>
  <c r="LS140" i="15198"/>
  <c r="MA140" i="15198"/>
  <c r="MI140" i="15198"/>
  <c r="MQ140" i="15198"/>
  <c r="MY140" i="15198"/>
  <c r="NG140" i="15198"/>
  <c r="NO140" i="15198"/>
  <c r="NW140" i="15198"/>
  <c r="OE140" i="15198"/>
  <c r="OM140" i="15198"/>
  <c r="OU140" i="15198"/>
  <c r="PC140" i="15198"/>
  <c r="PK140" i="15198"/>
  <c r="PS140" i="15198"/>
  <c r="QA140" i="15198"/>
  <c r="QI140" i="15198"/>
  <c r="QQ140" i="15198"/>
  <c r="QY140" i="15198"/>
  <c r="RG140" i="15198"/>
  <c r="RO140" i="15198"/>
  <c r="RW140" i="15198"/>
  <c r="SE140" i="15198"/>
  <c r="SM140" i="15198"/>
  <c r="SU140" i="15198"/>
  <c r="TC140" i="15198"/>
  <c r="TK140" i="15198"/>
  <c r="TS140" i="15198"/>
  <c r="UA140" i="15198"/>
  <c r="UI140" i="15198"/>
  <c r="UQ140" i="15198"/>
  <c r="UY140" i="15198"/>
  <c r="VG140" i="15198"/>
  <c r="VO140" i="15198"/>
  <c r="VW140" i="15198"/>
  <c r="WE140" i="15198"/>
  <c r="DH141" i="15198"/>
  <c r="DP141" i="15198"/>
  <c r="DX141" i="15198"/>
  <c r="EF141" i="15198"/>
  <c r="EN141" i="15198"/>
  <c r="EV141" i="15198"/>
  <c r="FD141" i="15198"/>
  <c r="FL141" i="15198"/>
  <c r="FT141" i="15198"/>
  <c r="GB141" i="15198"/>
  <c r="GJ141" i="15198"/>
  <c r="GR141" i="15198"/>
  <c r="GZ141" i="15198"/>
  <c r="HH141" i="15198"/>
  <c r="HP141" i="15198"/>
  <c r="HX141" i="15198"/>
  <c r="IF141" i="15198"/>
  <c r="IN141" i="15198"/>
  <c r="IV141" i="15198"/>
  <c r="JD141" i="15198"/>
  <c r="JL141" i="15198"/>
  <c r="JT141" i="15198"/>
  <c r="KB141" i="15198"/>
  <c r="KJ141" i="15198"/>
  <c r="KR141" i="15198"/>
  <c r="KZ141" i="15198"/>
  <c r="LH141" i="15198"/>
  <c r="LP141" i="15198"/>
  <c r="LX141" i="15198"/>
  <c r="MF141" i="15198"/>
  <c r="MN141" i="15198"/>
  <c r="MV141" i="15198"/>
  <c r="ND141" i="15198"/>
  <c r="NL141" i="15198"/>
  <c r="NT141" i="15198"/>
  <c r="OB141" i="15198"/>
  <c r="OJ141" i="15198"/>
  <c r="OR141" i="15198"/>
  <c r="OZ141" i="15198"/>
  <c r="PH141" i="15198"/>
  <c r="PP141" i="15198"/>
  <c r="PX141" i="15198"/>
  <c r="QF141" i="15198"/>
  <c r="QN141" i="15198"/>
  <c r="QV141" i="15198"/>
  <c r="RD141" i="15198"/>
  <c r="RL141" i="15198"/>
  <c r="RT141" i="15198"/>
  <c r="SB141" i="15198"/>
  <c r="SJ141" i="15198"/>
  <c r="SR141" i="15198"/>
  <c r="SZ141" i="15198"/>
  <c r="TH141" i="15198"/>
  <c r="TP141" i="15198"/>
  <c r="TX141" i="15198"/>
  <c r="VR154" i="15198"/>
  <c r="WE155" i="15198"/>
  <c r="TV136" i="15198"/>
  <c r="GV137" i="15198"/>
  <c r="JH137" i="15198"/>
  <c r="LT137" i="15198"/>
  <c r="OF137" i="15198"/>
  <c r="QR137" i="15198"/>
  <c r="TD137" i="15198"/>
  <c r="VP137" i="15198"/>
  <c r="EW138" i="15198"/>
  <c r="HI138" i="15198"/>
  <c r="JU138" i="15198"/>
  <c r="MG138" i="15198"/>
  <c r="OS138" i="15198"/>
  <c r="RE138" i="15198"/>
  <c r="TQ138" i="15198"/>
  <c r="WC138" i="15198"/>
  <c r="FJ139" i="15198"/>
  <c r="HV139" i="15198"/>
  <c r="KH139" i="15198"/>
  <c r="MG139" i="15198"/>
  <c r="MU139" i="15198"/>
  <c r="NC139" i="15198"/>
  <c r="NK139" i="15198"/>
  <c r="NS139" i="15198"/>
  <c r="OA139" i="15198"/>
  <c r="OI139" i="15198"/>
  <c r="OQ139" i="15198"/>
  <c r="OY139" i="15198"/>
  <c r="PG139" i="15198"/>
  <c r="PO139" i="15198"/>
  <c r="PW139" i="15198"/>
  <c r="QE139" i="15198"/>
  <c r="QM139" i="15198"/>
  <c r="QU139" i="15198"/>
  <c r="RC139" i="15198"/>
  <c r="RK139" i="15198"/>
  <c r="RS139" i="15198"/>
  <c r="SA139" i="15198"/>
  <c r="SI139" i="15198"/>
  <c r="SQ139" i="15198"/>
  <c r="SY139" i="15198"/>
  <c r="TG139" i="15198"/>
  <c r="TO139" i="15198"/>
  <c r="TW139" i="15198"/>
  <c r="UE139" i="15198"/>
  <c r="UM139" i="15198"/>
  <c r="UU139" i="15198"/>
  <c r="VC139" i="15198"/>
  <c r="VK139" i="15198"/>
  <c r="VS139" i="15198"/>
  <c r="WA139" i="15198"/>
  <c r="WI139" i="15198"/>
  <c r="DL140" i="15198"/>
  <c r="DT140" i="15198"/>
  <c r="EB140" i="15198"/>
  <c r="EJ140" i="15198"/>
  <c r="ER140" i="15198"/>
  <c r="EZ140" i="15198"/>
  <c r="FH140" i="15198"/>
  <c r="FP140" i="15198"/>
  <c r="FX140" i="15198"/>
  <c r="GF140" i="15198"/>
  <c r="GN140" i="15198"/>
  <c r="GV140" i="15198"/>
  <c r="HD140" i="15198"/>
  <c r="HL140" i="15198"/>
  <c r="HT140" i="15198"/>
  <c r="IB140" i="15198"/>
  <c r="IJ140" i="15198"/>
  <c r="IR140" i="15198"/>
  <c r="IZ140" i="15198"/>
  <c r="JH140" i="15198"/>
  <c r="JP140" i="15198"/>
  <c r="JX140" i="15198"/>
  <c r="KF140" i="15198"/>
  <c r="KN140" i="15198"/>
  <c r="KV140" i="15198"/>
  <c r="LD140" i="15198"/>
  <c r="LL140" i="15198"/>
  <c r="LT140" i="15198"/>
  <c r="MB140" i="15198"/>
  <c r="MJ140" i="15198"/>
  <c r="MR140" i="15198"/>
  <c r="MZ140" i="15198"/>
  <c r="NH140" i="15198"/>
  <c r="NP140" i="15198"/>
  <c r="NX140" i="15198"/>
  <c r="OF140" i="15198"/>
  <c r="ON140" i="15198"/>
  <c r="OV140" i="15198"/>
  <c r="PD140" i="15198"/>
  <c r="PL140" i="15198"/>
  <c r="PT140" i="15198"/>
  <c r="QB140" i="15198"/>
  <c r="QJ140" i="15198"/>
  <c r="QR140" i="15198"/>
  <c r="QZ140" i="15198"/>
  <c r="RH140" i="15198"/>
  <c r="RP140" i="15198"/>
  <c r="RX140" i="15198"/>
  <c r="SF140" i="15198"/>
  <c r="SN140" i="15198"/>
  <c r="SV140" i="15198"/>
  <c r="TD140" i="15198"/>
  <c r="TL140" i="15198"/>
  <c r="TT140" i="15198"/>
  <c r="UB140" i="15198"/>
  <c r="UJ140" i="15198"/>
  <c r="UR140" i="15198"/>
  <c r="UZ140" i="15198"/>
  <c r="VH140" i="15198"/>
  <c r="VP140" i="15198"/>
  <c r="VX140" i="15198"/>
  <c r="WF140" i="15198"/>
  <c r="DI141" i="15198"/>
  <c r="DQ141" i="15198"/>
  <c r="DY141" i="15198"/>
  <c r="EG141" i="15198"/>
  <c r="EO141" i="15198"/>
  <c r="EW141" i="15198"/>
  <c r="FE141" i="15198"/>
  <c r="FM141" i="15198"/>
  <c r="FU141" i="15198"/>
  <c r="GC141" i="15198"/>
  <c r="GK141" i="15198"/>
  <c r="GS141" i="15198"/>
  <c r="HA141" i="15198"/>
  <c r="HI141" i="15198"/>
  <c r="HQ141" i="15198"/>
  <c r="HY141" i="15198"/>
  <c r="IG141" i="15198"/>
  <c r="IO141" i="15198"/>
  <c r="IW141" i="15198"/>
  <c r="JE141" i="15198"/>
  <c r="JM141" i="15198"/>
  <c r="JU141" i="15198"/>
  <c r="KC141" i="15198"/>
  <c r="KK141" i="15198"/>
  <c r="KS141" i="15198"/>
  <c r="LA141" i="15198"/>
  <c r="LI141" i="15198"/>
  <c r="LQ141" i="15198"/>
  <c r="LY141" i="15198"/>
  <c r="MG141" i="15198"/>
  <c r="MO141" i="15198"/>
  <c r="MW141" i="15198"/>
  <c r="NE141" i="15198"/>
  <c r="NM141" i="15198"/>
  <c r="NU141" i="15198"/>
  <c r="OC141" i="15198"/>
  <c r="OK141" i="15198"/>
  <c r="OS141" i="15198"/>
  <c r="PA141" i="15198"/>
  <c r="PI141" i="15198"/>
  <c r="PQ141" i="15198"/>
  <c r="PY141" i="15198"/>
  <c r="QG141" i="15198"/>
  <c r="QO141" i="15198"/>
  <c r="QW141" i="15198"/>
  <c r="RE141" i="15198"/>
  <c r="RM141" i="15198"/>
  <c r="RU141" i="15198"/>
  <c r="SC141" i="15198"/>
  <c r="SK141" i="15198"/>
  <c r="SS141" i="15198"/>
  <c r="TA141" i="15198"/>
  <c r="TI141" i="15198"/>
  <c r="TQ141" i="15198"/>
  <c r="TY141" i="15198"/>
  <c r="HK155" i="15198"/>
  <c r="FB136" i="15198"/>
  <c r="EZ137" i="15198"/>
  <c r="HL137" i="15198"/>
  <c r="JX137" i="15198"/>
  <c r="MJ137" i="15198"/>
  <c r="OV137" i="15198"/>
  <c r="RH137" i="15198"/>
  <c r="TT137" i="15198"/>
  <c r="WF137" i="15198"/>
  <c r="FM138" i="15198"/>
  <c r="HY138" i="15198"/>
  <c r="KK138" i="15198"/>
  <c r="MW138" i="15198"/>
  <c r="PI138" i="15198"/>
  <c r="RU138" i="15198"/>
  <c r="UG138" i="15198"/>
  <c r="DN139" i="15198"/>
  <c r="FZ139" i="15198"/>
  <c r="IL139" i="15198"/>
  <c r="KX139" i="15198"/>
  <c r="MM139" i="15198"/>
  <c r="MW139" i="15198"/>
  <c r="NE139" i="15198"/>
  <c r="NM139" i="15198"/>
  <c r="NU139" i="15198"/>
  <c r="OC139" i="15198"/>
  <c r="OK139" i="15198"/>
  <c r="OS139" i="15198"/>
  <c r="PA139" i="15198"/>
  <c r="PI139" i="15198"/>
  <c r="PQ139" i="15198"/>
  <c r="PY139" i="15198"/>
  <c r="QG139" i="15198"/>
  <c r="QO139" i="15198"/>
  <c r="QW139" i="15198"/>
  <c r="RE139" i="15198"/>
  <c r="RM139" i="15198"/>
  <c r="RU139" i="15198"/>
  <c r="SC139" i="15198"/>
  <c r="SK139" i="15198"/>
  <c r="SS139" i="15198"/>
  <c r="TA139" i="15198"/>
  <c r="TI139" i="15198"/>
  <c r="TQ139" i="15198"/>
  <c r="TY139" i="15198"/>
  <c r="UG139" i="15198"/>
  <c r="UO139" i="15198"/>
  <c r="UW139" i="15198"/>
  <c r="VE139" i="15198"/>
  <c r="VM139" i="15198"/>
  <c r="VU139" i="15198"/>
  <c r="WC139" i="15198"/>
  <c r="DF140" i="15198"/>
  <c r="DN140" i="15198"/>
  <c r="DV140" i="15198"/>
  <c r="ED140" i="15198"/>
  <c r="EL140" i="15198"/>
  <c r="ET140" i="15198"/>
  <c r="FB140" i="15198"/>
  <c r="FJ140" i="15198"/>
  <c r="FR140" i="15198"/>
  <c r="FZ140" i="15198"/>
  <c r="GH140" i="15198"/>
  <c r="GP140" i="15198"/>
  <c r="GX140" i="15198"/>
  <c r="HF140" i="15198"/>
  <c r="HN140" i="15198"/>
  <c r="HV140" i="15198"/>
  <c r="ID140" i="15198"/>
  <c r="IL140" i="15198"/>
  <c r="IT140" i="15198"/>
  <c r="JB140" i="15198"/>
  <c r="JJ140" i="15198"/>
  <c r="JR140" i="15198"/>
  <c r="JZ140" i="15198"/>
  <c r="KH140" i="15198"/>
  <c r="KP140" i="15198"/>
  <c r="KX140" i="15198"/>
  <c r="LF140" i="15198"/>
  <c r="LN140" i="15198"/>
  <c r="LV140" i="15198"/>
  <c r="MD140" i="15198"/>
  <c r="ML140" i="15198"/>
  <c r="MT140" i="15198"/>
  <c r="NB140" i="15198"/>
  <c r="NJ140" i="15198"/>
  <c r="NR140" i="15198"/>
  <c r="NZ140" i="15198"/>
  <c r="OH140" i="15198"/>
  <c r="OP140" i="15198"/>
  <c r="OX140" i="15198"/>
  <c r="PF140" i="15198"/>
  <c r="PN140" i="15198"/>
  <c r="PV140" i="15198"/>
  <c r="QD140" i="15198"/>
  <c r="QL140" i="15198"/>
  <c r="QT140" i="15198"/>
  <c r="RB140" i="15198"/>
  <c r="RJ140" i="15198"/>
  <c r="RR140" i="15198"/>
  <c r="RZ140" i="15198"/>
  <c r="SH140" i="15198"/>
  <c r="SP140" i="15198"/>
  <c r="SX140" i="15198"/>
  <c r="TF140" i="15198"/>
  <c r="TN140" i="15198"/>
  <c r="TV140" i="15198"/>
  <c r="UD140" i="15198"/>
  <c r="UL140" i="15198"/>
  <c r="UT140" i="15198"/>
  <c r="VB140" i="15198"/>
  <c r="VJ140" i="15198"/>
  <c r="VR140" i="15198"/>
  <c r="VZ140" i="15198"/>
  <c r="WH140" i="15198"/>
  <c r="DK141" i="15198"/>
  <c r="DS141" i="15198"/>
  <c r="EA141" i="15198"/>
  <c r="EI141" i="15198"/>
  <c r="EQ141" i="15198"/>
  <c r="EY141" i="15198"/>
  <c r="FG141" i="15198"/>
  <c r="FO141" i="15198"/>
  <c r="FW141" i="15198"/>
  <c r="GE141" i="15198"/>
  <c r="GM141" i="15198"/>
  <c r="GU141" i="15198"/>
  <c r="HC141" i="15198"/>
  <c r="HK141" i="15198"/>
  <c r="HS141" i="15198"/>
  <c r="IA141" i="15198"/>
  <c r="II141" i="15198"/>
  <c r="IQ141" i="15198"/>
  <c r="IY141" i="15198"/>
  <c r="JG141" i="15198"/>
  <c r="JO141" i="15198"/>
  <c r="JW141" i="15198"/>
  <c r="KE141" i="15198"/>
  <c r="KM141" i="15198"/>
  <c r="KU141" i="15198"/>
  <c r="LC141" i="15198"/>
  <c r="LK141" i="15198"/>
  <c r="LS141" i="15198"/>
  <c r="MA141" i="15198"/>
  <c r="MI141" i="15198"/>
  <c r="MQ141" i="15198"/>
  <c r="MY141" i="15198"/>
  <c r="NG141" i="15198"/>
  <c r="NO141" i="15198"/>
  <c r="NW141" i="15198"/>
  <c r="OE141" i="15198"/>
  <c r="OM141" i="15198"/>
  <c r="OU141" i="15198"/>
  <c r="PC141" i="15198"/>
  <c r="PK141" i="15198"/>
  <c r="PS141" i="15198"/>
  <c r="QA141" i="15198"/>
  <c r="QI141" i="15198"/>
  <c r="QQ141" i="15198"/>
  <c r="QY141" i="15198"/>
  <c r="RG141" i="15198"/>
  <c r="RO141" i="15198"/>
  <c r="RW141" i="15198"/>
  <c r="SE141" i="15198"/>
  <c r="SM141" i="15198"/>
  <c r="SU141" i="15198"/>
  <c r="TC141" i="15198"/>
  <c r="TK141" i="15198"/>
  <c r="TS141" i="15198"/>
  <c r="UA141" i="15198"/>
  <c r="ON137" i="15198"/>
  <c r="PA138" i="15198"/>
  <c r="MV139" i="15198"/>
  <c r="PH139" i="15198"/>
  <c r="RT139" i="15198"/>
  <c r="UF139" i="15198"/>
  <c r="DM140" i="15198"/>
  <c r="FY140" i="15198"/>
  <c r="IK140" i="15198"/>
  <c r="KW140" i="15198"/>
  <c r="NI140" i="15198"/>
  <c r="PU140" i="15198"/>
  <c r="SG140" i="15198"/>
  <c r="US140" i="15198"/>
  <c r="DZ141" i="15198"/>
  <c r="GL141" i="15198"/>
  <c r="IX141" i="15198"/>
  <c r="LJ141" i="15198"/>
  <c r="NV141" i="15198"/>
  <c r="QH141" i="15198"/>
  <c r="ST141" i="15198"/>
  <c r="UE141" i="15198"/>
  <c r="UM141" i="15198"/>
  <c r="UU141" i="15198"/>
  <c r="VC141" i="15198"/>
  <c r="VK141" i="15198"/>
  <c r="VS141" i="15198"/>
  <c r="WA141" i="15198"/>
  <c r="WI141" i="15198"/>
  <c r="DL142" i="15198"/>
  <c r="DT142" i="15198"/>
  <c r="EB142" i="15198"/>
  <c r="EJ142" i="15198"/>
  <c r="ER142" i="15198"/>
  <c r="EZ142" i="15198"/>
  <c r="FH142" i="15198"/>
  <c r="FP142" i="15198"/>
  <c r="FX142" i="15198"/>
  <c r="GF142" i="15198"/>
  <c r="GN142" i="15198"/>
  <c r="GV142" i="15198"/>
  <c r="HD142" i="15198"/>
  <c r="HL142" i="15198"/>
  <c r="HT142" i="15198"/>
  <c r="IB142" i="15198"/>
  <c r="IJ142" i="15198"/>
  <c r="IR142" i="15198"/>
  <c r="IZ142" i="15198"/>
  <c r="JH142" i="15198"/>
  <c r="JP142" i="15198"/>
  <c r="JX142" i="15198"/>
  <c r="KF142" i="15198"/>
  <c r="KN142" i="15198"/>
  <c r="KV142" i="15198"/>
  <c r="LD142" i="15198"/>
  <c r="LL142" i="15198"/>
  <c r="LT142" i="15198"/>
  <c r="MB142" i="15198"/>
  <c r="MJ142" i="15198"/>
  <c r="MR142" i="15198"/>
  <c r="MZ142" i="15198"/>
  <c r="NH142" i="15198"/>
  <c r="NP142" i="15198"/>
  <c r="NX142" i="15198"/>
  <c r="OF142" i="15198"/>
  <c r="ON142" i="15198"/>
  <c r="OV142" i="15198"/>
  <c r="PD142" i="15198"/>
  <c r="PL142" i="15198"/>
  <c r="PT142" i="15198"/>
  <c r="QB142" i="15198"/>
  <c r="QJ142" i="15198"/>
  <c r="QR142" i="15198"/>
  <c r="QZ142" i="15198"/>
  <c r="RH142" i="15198"/>
  <c r="RP142" i="15198"/>
  <c r="RX142" i="15198"/>
  <c r="SF142" i="15198"/>
  <c r="SN142" i="15198"/>
  <c r="SV142" i="15198"/>
  <c r="TD142" i="15198"/>
  <c r="TL142" i="15198"/>
  <c r="TT142" i="15198"/>
  <c r="UB142" i="15198"/>
  <c r="UJ142" i="15198"/>
  <c r="UR142" i="15198"/>
  <c r="UZ142" i="15198"/>
  <c r="VH142" i="15198"/>
  <c r="VP142" i="15198"/>
  <c r="VX142" i="15198"/>
  <c r="WF142" i="15198"/>
  <c r="DI143" i="15198"/>
  <c r="DQ143" i="15198"/>
  <c r="DY143" i="15198"/>
  <c r="EG143" i="15198"/>
  <c r="EO143" i="15198"/>
  <c r="EW143" i="15198"/>
  <c r="FE143" i="15198"/>
  <c r="FM143" i="15198"/>
  <c r="FU143" i="15198"/>
  <c r="GC143" i="15198"/>
  <c r="GK143" i="15198"/>
  <c r="GS143" i="15198"/>
  <c r="HA143" i="15198"/>
  <c r="HI143" i="15198"/>
  <c r="HQ143" i="15198"/>
  <c r="HY143" i="15198"/>
  <c r="IG143" i="15198"/>
  <c r="IO143" i="15198"/>
  <c r="IW143" i="15198"/>
  <c r="JE143" i="15198"/>
  <c r="JM143" i="15198"/>
  <c r="JU143" i="15198"/>
  <c r="KC143" i="15198"/>
  <c r="KK143" i="15198"/>
  <c r="KS143" i="15198"/>
  <c r="LA143" i="15198"/>
  <c r="LI143" i="15198"/>
  <c r="LQ143" i="15198"/>
  <c r="LY143" i="15198"/>
  <c r="MG143" i="15198"/>
  <c r="MO143" i="15198"/>
  <c r="MW143" i="15198"/>
  <c r="NE143" i="15198"/>
  <c r="NM143" i="15198"/>
  <c r="NU143" i="15198"/>
  <c r="OC143" i="15198"/>
  <c r="OK143" i="15198"/>
  <c r="OS143" i="15198"/>
  <c r="PA143" i="15198"/>
  <c r="PI143" i="15198"/>
  <c r="PQ143" i="15198"/>
  <c r="PY143" i="15198"/>
  <c r="QG143" i="15198"/>
  <c r="QO143" i="15198"/>
  <c r="QW143" i="15198"/>
  <c r="RE143" i="15198"/>
  <c r="RM143" i="15198"/>
  <c r="RU143" i="15198"/>
  <c r="SC143" i="15198"/>
  <c r="SK143" i="15198"/>
  <c r="SS143" i="15198"/>
  <c r="TA143" i="15198"/>
  <c r="TI143" i="15198"/>
  <c r="TQ143" i="15198"/>
  <c r="TY143" i="15198"/>
  <c r="UG143" i="15198"/>
  <c r="UO143" i="15198"/>
  <c r="UW143" i="15198"/>
  <c r="VE143" i="15198"/>
  <c r="VM143" i="15198"/>
  <c r="VU143" i="15198"/>
  <c r="WC143" i="15198"/>
  <c r="DF144" i="15198"/>
  <c r="DN144" i="15198"/>
  <c r="DV144" i="15198"/>
  <c r="ED144" i="15198"/>
  <c r="EL144" i="15198"/>
  <c r="ET144" i="15198"/>
  <c r="FB144" i="15198"/>
  <c r="FJ144" i="15198"/>
  <c r="FR144" i="15198"/>
  <c r="FZ144" i="15198"/>
  <c r="GH144" i="15198"/>
  <c r="GP144" i="15198"/>
  <c r="GX144" i="15198"/>
  <c r="HF144" i="15198"/>
  <c r="HN144" i="15198"/>
  <c r="HV144" i="15198"/>
  <c r="ID144" i="15198"/>
  <c r="IL144" i="15198"/>
  <c r="QZ137" i="15198"/>
  <c r="RM138" i="15198"/>
  <c r="ND139" i="15198"/>
  <c r="PP139" i="15198"/>
  <c r="SB139" i="15198"/>
  <c r="UN139" i="15198"/>
  <c r="DU140" i="15198"/>
  <c r="GG140" i="15198"/>
  <c r="IS140" i="15198"/>
  <c r="LE140" i="15198"/>
  <c r="NQ140" i="15198"/>
  <c r="QC140" i="15198"/>
  <c r="SO140" i="15198"/>
  <c r="VA140" i="15198"/>
  <c r="EH141" i="15198"/>
  <c r="GT141" i="15198"/>
  <c r="JF141" i="15198"/>
  <c r="LR141" i="15198"/>
  <c r="OD141" i="15198"/>
  <c r="QP141" i="15198"/>
  <c r="TB141" i="15198"/>
  <c r="UF141" i="15198"/>
  <c r="UN141" i="15198"/>
  <c r="UV141" i="15198"/>
  <c r="VD141" i="15198"/>
  <c r="VL141" i="15198"/>
  <c r="VT141" i="15198"/>
  <c r="WB141" i="15198"/>
  <c r="DE142" i="15198"/>
  <c r="DM142" i="15198"/>
  <c r="DU142" i="15198"/>
  <c r="EC142" i="15198"/>
  <c r="EK142" i="15198"/>
  <c r="ES142" i="15198"/>
  <c r="FA142" i="15198"/>
  <c r="FI142" i="15198"/>
  <c r="FQ142" i="15198"/>
  <c r="FY142" i="15198"/>
  <c r="GG142" i="15198"/>
  <c r="GO142" i="15198"/>
  <c r="GW142" i="15198"/>
  <c r="HE142" i="15198"/>
  <c r="HM142" i="15198"/>
  <c r="HU142" i="15198"/>
  <c r="IC142" i="15198"/>
  <c r="IK142" i="15198"/>
  <c r="IS142" i="15198"/>
  <c r="JA142" i="15198"/>
  <c r="JI142" i="15198"/>
  <c r="JQ142" i="15198"/>
  <c r="JY142" i="15198"/>
  <c r="KG142" i="15198"/>
  <c r="KO142" i="15198"/>
  <c r="KW142" i="15198"/>
  <c r="LE142" i="15198"/>
  <c r="LM142" i="15198"/>
  <c r="LU142" i="15198"/>
  <c r="MC142" i="15198"/>
  <c r="MK142" i="15198"/>
  <c r="MS142" i="15198"/>
  <c r="NA142" i="15198"/>
  <c r="NI142" i="15198"/>
  <c r="NQ142" i="15198"/>
  <c r="NY142" i="15198"/>
  <c r="OG142" i="15198"/>
  <c r="OO142" i="15198"/>
  <c r="OW142" i="15198"/>
  <c r="PE142" i="15198"/>
  <c r="PM142" i="15198"/>
  <c r="PU142" i="15198"/>
  <c r="QC142" i="15198"/>
  <c r="QK142" i="15198"/>
  <c r="QS142" i="15198"/>
  <c r="RA142" i="15198"/>
  <c r="RI142" i="15198"/>
  <c r="RQ142" i="15198"/>
  <c r="RY142" i="15198"/>
  <c r="SG142" i="15198"/>
  <c r="SO142" i="15198"/>
  <c r="SW142" i="15198"/>
  <c r="TE142" i="15198"/>
  <c r="TM142" i="15198"/>
  <c r="TU142" i="15198"/>
  <c r="UC142" i="15198"/>
  <c r="UK142" i="15198"/>
  <c r="US142" i="15198"/>
  <c r="VA142" i="15198"/>
  <c r="VI142" i="15198"/>
  <c r="VQ142" i="15198"/>
  <c r="VY142" i="15198"/>
  <c r="WG142" i="15198"/>
  <c r="DJ143" i="15198"/>
  <c r="DR143" i="15198"/>
  <c r="DZ143" i="15198"/>
  <c r="EH143" i="15198"/>
  <c r="EP143" i="15198"/>
  <c r="EX143" i="15198"/>
  <c r="FF143" i="15198"/>
  <c r="FN143" i="15198"/>
  <c r="FV143" i="15198"/>
  <c r="GD143" i="15198"/>
  <c r="GL143" i="15198"/>
  <c r="GT143" i="15198"/>
  <c r="HB143" i="15198"/>
  <c r="HJ143" i="15198"/>
  <c r="HR143" i="15198"/>
  <c r="HZ143" i="15198"/>
  <c r="IH143" i="15198"/>
  <c r="IP143" i="15198"/>
  <c r="IX143" i="15198"/>
  <c r="JF143" i="15198"/>
  <c r="JN143" i="15198"/>
  <c r="JV143" i="15198"/>
  <c r="KD143" i="15198"/>
  <c r="KL143" i="15198"/>
  <c r="KT143" i="15198"/>
  <c r="LB143" i="15198"/>
  <c r="LJ143" i="15198"/>
  <c r="LR143" i="15198"/>
  <c r="LZ143" i="15198"/>
  <c r="MH143" i="15198"/>
  <c r="MP143" i="15198"/>
  <c r="MX143" i="15198"/>
  <c r="NF143" i="15198"/>
  <c r="NN143" i="15198"/>
  <c r="NV143" i="15198"/>
  <c r="OD143" i="15198"/>
  <c r="OL143" i="15198"/>
  <c r="OT143" i="15198"/>
  <c r="PB143" i="15198"/>
  <c r="PJ143" i="15198"/>
  <c r="PR143" i="15198"/>
  <c r="PZ143" i="15198"/>
  <c r="QH143" i="15198"/>
  <c r="QP143" i="15198"/>
  <c r="QX143" i="15198"/>
  <c r="RF143" i="15198"/>
  <c r="RN143" i="15198"/>
  <c r="RV143" i="15198"/>
  <c r="SD143" i="15198"/>
  <c r="SL143" i="15198"/>
  <c r="ST143" i="15198"/>
  <c r="TB143" i="15198"/>
  <c r="TJ143" i="15198"/>
  <c r="TR143" i="15198"/>
  <c r="TZ143" i="15198"/>
  <c r="UH143" i="15198"/>
  <c r="UP143" i="15198"/>
  <c r="UX143" i="15198"/>
  <c r="VF143" i="15198"/>
  <c r="VN143" i="15198"/>
  <c r="VV143" i="15198"/>
  <c r="WD143" i="15198"/>
  <c r="DG144" i="15198"/>
  <c r="DO144" i="15198"/>
  <c r="DW144" i="15198"/>
  <c r="EE144" i="15198"/>
  <c r="EM144" i="15198"/>
  <c r="EU144" i="15198"/>
  <c r="FC144" i="15198"/>
  <c r="FK144" i="15198"/>
  <c r="FS144" i="15198"/>
  <c r="GA144" i="15198"/>
  <c r="GI144" i="15198"/>
  <c r="GQ144" i="15198"/>
  <c r="GY144" i="15198"/>
  <c r="HG144" i="15198"/>
  <c r="HO144" i="15198"/>
  <c r="HW144" i="15198"/>
  <c r="IE144" i="15198"/>
  <c r="EY155" i="15198"/>
  <c r="TL137" i="15198"/>
  <c r="TY138" i="15198"/>
  <c r="NL139" i="15198"/>
  <c r="PX139" i="15198"/>
  <c r="SJ139" i="15198"/>
  <c r="UV139" i="15198"/>
  <c r="EC140" i="15198"/>
  <c r="GO140" i="15198"/>
  <c r="JA140" i="15198"/>
  <c r="LM140" i="15198"/>
  <c r="NY140" i="15198"/>
  <c r="QK140" i="15198"/>
  <c r="SW140" i="15198"/>
  <c r="VI140" i="15198"/>
  <c r="EP141" i="15198"/>
  <c r="HB141" i="15198"/>
  <c r="JN141" i="15198"/>
  <c r="LZ141" i="15198"/>
  <c r="OL141" i="15198"/>
  <c r="QX141" i="15198"/>
  <c r="TJ141" i="15198"/>
  <c r="UG141" i="15198"/>
  <c r="UO141" i="15198"/>
  <c r="UW141" i="15198"/>
  <c r="VE141" i="15198"/>
  <c r="VM141" i="15198"/>
  <c r="VU141" i="15198"/>
  <c r="WC141" i="15198"/>
  <c r="DF142" i="15198"/>
  <c r="DN142" i="15198"/>
  <c r="DV142" i="15198"/>
  <c r="ED142" i="15198"/>
  <c r="EL142" i="15198"/>
  <c r="ET142" i="15198"/>
  <c r="FB142" i="15198"/>
  <c r="FJ142" i="15198"/>
  <c r="FR142" i="15198"/>
  <c r="FZ142" i="15198"/>
  <c r="GH142" i="15198"/>
  <c r="GP142" i="15198"/>
  <c r="GX142" i="15198"/>
  <c r="HF142" i="15198"/>
  <c r="HN142" i="15198"/>
  <c r="HV142" i="15198"/>
  <c r="ID142" i="15198"/>
  <c r="IL142" i="15198"/>
  <c r="IT142" i="15198"/>
  <c r="JB142" i="15198"/>
  <c r="JJ142" i="15198"/>
  <c r="JR142" i="15198"/>
  <c r="JZ142" i="15198"/>
  <c r="KH142" i="15198"/>
  <c r="KP142" i="15198"/>
  <c r="KX142" i="15198"/>
  <c r="LF142" i="15198"/>
  <c r="LN142" i="15198"/>
  <c r="LV142" i="15198"/>
  <c r="MD142" i="15198"/>
  <c r="ML142" i="15198"/>
  <c r="MT142" i="15198"/>
  <c r="NB142" i="15198"/>
  <c r="NJ142" i="15198"/>
  <c r="NR142" i="15198"/>
  <c r="NZ142" i="15198"/>
  <c r="OH142" i="15198"/>
  <c r="OP142" i="15198"/>
  <c r="OX142" i="15198"/>
  <c r="PF142" i="15198"/>
  <c r="PN142" i="15198"/>
  <c r="PV142" i="15198"/>
  <c r="QD142" i="15198"/>
  <c r="QL142" i="15198"/>
  <c r="QT142" i="15198"/>
  <c r="RB142" i="15198"/>
  <c r="RJ142" i="15198"/>
  <c r="RR142" i="15198"/>
  <c r="RZ142" i="15198"/>
  <c r="SH142" i="15198"/>
  <c r="SP142" i="15198"/>
  <c r="SX142" i="15198"/>
  <c r="TF142" i="15198"/>
  <c r="TN142" i="15198"/>
  <c r="TV142" i="15198"/>
  <c r="UD142" i="15198"/>
  <c r="UL142" i="15198"/>
  <c r="UT142" i="15198"/>
  <c r="VB142" i="15198"/>
  <c r="VJ142" i="15198"/>
  <c r="VR142" i="15198"/>
  <c r="VZ142" i="15198"/>
  <c r="WH142" i="15198"/>
  <c r="DK143" i="15198"/>
  <c r="DS143" i="15198"/>
  <c r="EA143" i="15198"/>
  <c r="EI143" i="15198"/>
  <c r="EQ143" i="15198"/>
  <c r="EY143" i="15198"/>
  <c r="FG143" i="15198"/>
  <c r="FO143" i="15198"/>
  <c r="FW143" i="15198"/>
  <c r="GE143" i="15198"/>
  <c r="GM143" i="15198"/>
  <c r="GU143" i="15198"/>
  <c r="HC143" i="15198"/>
  <c r="HK143" i="15198"/>
  <c r="HS143" i="15198"/>
  <c r="IA143" i="15198"/>
  <c r="II143" i="15198"/>
  <c r="IQ143" i="15198"/>
  <c r="IY143" i="15198"/>
  <c r="JG143" i="15198"/>
  <c r="JO143" i="15198"/>
  <c r="JW143" i="15198"/>
  <c r="KE143" i="15198"/>
  <c r="KM143" i="15198"/>
  <c r="KU143" i="15198"/>
  <c r="LC143" i="15198"/>
  <c r="LK143" i="15198"/>
  <c r="LS143" i="15198"/>
  <c r="MA143" i="15198"/>
  <c r="MI143" i="15198"/>
  <c r="MQ143" i="15198"/>
  <c r="MY143" i="15198"/>
  <c r="NG143" i="15198"/>
  <c r="NO143" i="15198"/>
  <c r="NW143" i="15198"/>
  <c r="OE143" i="15198"/>
  <c r="OM143" i="15198"/>
  <c r="OU143" i="15198"/>
  <c r="PC143" i="15198"/>
  <c r="PK143" i="15198"/>
  <c r="PS143" i="15198"/>
  <c r="QA143" i="15198"/>
  <c r="QI143" i="15198"/>
  <c r="QQ143" i="15198"/>
  <c r="QY143" i="15198"/>
  <c r="RG143" i="15198"/>
  <c r="RO143" i="15198"/>
  <c r="RW143" i="15198"/>
  <c r="SE143" i="15198"/>
  <c r="SM143" i="15198"/>
  <c r="SU143" i="15198"/>
  <c r="TC143" i="15198"/>
  <c r="TK143" i="15198"/>
  <c r="TS143" i="15198"/>
  <c r="UA143" i="15198"/>
  <c r="UI143" i="15198"/>
  <c r="UQ143" i="15198"/>
  <c r="UY143" i="15198"/>
  <c r="VG143" i="15198"/>
  <c r="VO143" i="15198"/>
  <c r="VW143" i="15198"/>
  <c r="WE143" i="15198"/>
  <c r="DH144" i="15198"/>
  <c r="DP144" i="15198"/>
  <c r="DX144" i="15198"/>
  <c r="EF144" i="15198"/>
  <c r="EN144" i="15198"/>
  <c r="EV144" i="15198"/>
  <c r="FD144" i="15198"/>
  <c r="FL144" i="15198"/>
  <c r="FT144" i="15198"/>
  <c r="GB144" i="15198"/>
  <c r="GJ144" i="15198"/>
  <c r="GR144" i="15198"/>
  <c r="GZ144" i="15198"/>
  <c r="HH144" i="15198"/>
  <c r="HP144" i="15198"/>
  <c r="HX144" i="15198"/>
  <c r="IF144" i="15198"/>
  <c r="IN144" i="15198"/>
  <c r="VX137" i="15198"/>
  <c r="DF139" i="15198"/>
  <c r="NT139" i="15198"/>
  <c r="QF139" i="15198"/>
  <c r="SR139" i="15198"/>
  <c r="VD139" i="15198"/>
  <c r="EK140" i="15198"/>
  <c r="GW140" i="15198"/>
  <c r="JI140" i="15198"/>
  <c r="LU140" i="15198"/>
  <c r="OG140" i="15198"/>
  <c r="QS140" i="15198"/>
  <c r="TE140" i="15198"/>
  <c r="VQ140" i="15198"/>
  <c r="EX141" i="15198"/>
  <c r="HJ141" i="15198"/>
  <c r="JV141" i="15198"/>
  <c r="MH141" i="15198"/>
  <c r="OT141" i="15198"/>
  <c r="RF141" i="15198"/>
  <c r="TR141" i="15198"/>
  <c r="UH141" i="15198"/>
  <c r="UP141" i="15198"/>
  <c r="UX141" i="15198"/>
  <c r="VF141" i="15198"/>
  <c r="VN141" i="15198"/>
  <c r="VV141" i="15198"/>
  <c r="WD141" i="15198"/>
  <c r="DG142" i="15198"/>
  <c r="DO142" i="15198"/>
  <c r="DW142" i="15198"/>
  <c r="EE142" i="15198"/>
  <c r="EM142" i="15198"/>
  <c r="EU142" i="15198"/>
  <c r="FC142" i="15198"/>
  <c r="FK142" i="15198"/>
  <c r="FS142" i="15198"/>
  <c r="GA142" i="15198"/>
  <c r="GI142" i="15198"/>
  <c r="GQ142" i="15198"/>
  <c r="GY142" i="15198"/>
  <c r="HG142" i="15198"/>
  <c r="HO142" i="15198"/>
  <c r="HW142" i="15198"/>
  <c r="IE142" i="15198"/>
  <c r="IM142" i="15198"/>
  <c r="IU142" i="15198"/>
  <c r="JC142" i="15198"/>
  <c r="JK142" i="15198"/>
  <c r="JS142" i="15198"/>
  <c r="KA142" i="15198"/>
  <c r="KI142" i="15198"/>
  <c r="KQ142" i="15198"/>
  <c r="KY142" i="15198"/>
  <c r="LG142" i="15198"/>
  <c r="LO142" i="15198"/>
  <c r="LW142" i="15198"/>
  <c r="ME142" i="15198"/>
  <c r="MM142" i="15198"/>
  <c r="MU142" i="15198"/>
  <c r="NC142" i="15198"/>
  <c r="NK142" i="15198"/>
  <c r="NS142" i="15198"/>
  <c r="OA142" i="15198"/>
  <c r="OI142" i="15198"/>
  <c r="OQ142" i="15198"/>
  <c r="OY142" i="15198"/>
  <c r="PG142" i="15198"/>
  <c r="PO142" i="15198"/>
  <c r="PW142" i="15198"/>
  <c r="QE142" i="15198"/>
  <c r="QM142" i="15198"/>
  <c r="QU142" i="15198"/>
  <c r="RC142" i="15198"/>
  <c r="RK142" i="15198"/>
  <c r="RS142" i="15198"/>
  <c r="SA142" i="15198"/>
  <c r="SI142" i="15198"/>
  <c r="SQ142" i="15198"/>
  <c r="SY142" i="15198"/>
  <c r="TG142" i="15198"/>
  <c r="TO142" i="15198"/>
  <c r="TW142" i="15198"/>
  <c r="UE142" i="15198"/>
  <c r="UM142" i="15198"/>
  <c r="UU142" i="15198"/>
  <c r="VC142" i="15198"/>
  <c r="VK142" i="15198"/>
  <c r="VS142" i="15198"/>
  <c r="WA142" i="15198"/>
  <c r="WI142" i="15198"/>
  <c r="DL143" i="15198"/>
  <c r="DT143" i="15198"/>
  <c r="EB143" i="15198"/>
  <c r="EJ143" i="15198"/>
  <c r="ER143" i="15198"/>
  <c r="EZ143" i="15198"/>
  <c r="FH143" i="15198"/>
  <c r="FP143" i="15198"/>
  <c r="FX143" i="15198"/>
  <c r="GF143" i="15198"/>
  <c r="GN143" i="15198"/>
  <c r="GV143" i="15198"/>
  <c r="HD143" i="15198"/>
  <c r="HL143" i="15198"/>
  <c r="HT143" i="15198"/>
  <c r="IB143" i="15198"/>
  <c r="IJ143" i="15198"/>
  <c r="IR143" i="15198"/>
  <c r="IZ143" i="15198"/>
  <c r="JH143" i="15198"/>
  <c r="JP143" i="15198"/>
  <c r="JX143" i="15198"/>
  <c r="KF143" i="15198"/>
  <c r="KN143" i="15198"/>
  <c r="KV143" i="15198"/>
  <c r="LD143" i="15198"/>
  <c r="LL143" i="15198"/>
  <c r="LT143" i="15198"/>
  <c r="MB143" i="15198"/>
  <c r="MJ143" i="15198"/>
  <c r="MR143" i="15198"/>
  <c r="MZ143" i="15198"/>
  <c r="NH143" i="15198"/>
  <c r="NP143" i="15198"/>
  <c r="NX143" i="15198"/>
  <c r="OF143" i="15198"/>
  <c r="ON143" i="15198"/>
  <c r="OV143" i="15198"/>
  <c r="PD143" i="15198"/>
  <c r="PL143" i="15198"/>
  <c r="PT143" i="15198"/>
  <c r="QB143" i="15198"/>
  <c r="QJ143" i="15198"/>
  <c r="QR143" i="15198"/>
  <c r="QZ143" i="15198"/>
  <c r="RH143" i="15198"/>
  <c r="RP143" i="15198"/>
  <c r="RX143" i="15198"/>
  <c r="SF143" i="15198"/>
  <c r="SN143" i="15198"/>
  <c r="SV143" i="15198"/>
  <c r="TD143" i="15198"/>
  <c r="TL143" i="15198"/>
  <c r="TT143" i="15198"/>
  <c r="UB143" i="15198"/>
  <c r="UJ143" i="15198"/>
  <c r="UR143" i="15198"/>
  <c r="UZ143" i="15198"/>
  <c r="VH143" i="15198"/>
  <c r="VP143" i="15198"/>
  <c r="VX143" i="15198"/>
  <c r="WF143" i="15198"/>
  <c r="DI144" i="15198"/>
  <c r="DQ144" i="15198"/>
  <c r="DY144" i="15198"/>
  <c r="EG144" i="15198"/>
  <c r="EO144" i="15198"/>
  <c r="EW144" i="15198"/>
  <c r="FE144" i="15198"/>
  <c r="FM144" i="15198"/>
  <c r="FU144" i="15198"/>
  <c r="GC144" i="15198"/>
  <c r="GK144" i="15198"/>
  <c r="GS144" i="15198"/>
  <c r="HA144" i="15198"/>
  <c r="HI144" i="15198"/>
  <c r="HQ144" i="15198"/>
  <c r="HY144" i="15198"/>
  <c r="IG144" i="15198"/>
  <c r="WH136" i="15198"/>
  <c r="FE138" i="15198"/>
  <c r="FR139" i="15198"/>
  <c r="OB139" i="15198"/>
  <c r="QN139" i="15198"/>
  <c r="SZ139" i="15198"/>
  <c r="VL139" i="15198"/>
  <c r="ES140" i="15198"/>
  <c r="HE140" i="15198"/>
  <c r="JQ140" i="15198"/>
  <c r="MC140" i="15198"/>
  <c r="OO140" i="15198"/>
  <c r="RA140" i="15198"/>
  <c r="TM140" i="15198"/>
  <c r="VY140" i="15198"/>
  <c r="FF141" i="15198"/>
  <c r="HR141" i="15198"/>
  <c r="KD141" i="15198"/>
  <c r="MP141" i="15198"/>
  <c r="PB141" i="15198"/>
  <c r="RN141" i="15198"/>
  <c r="TZ141" i="15198"/>
  <c r="UI141" i="15198"/>
  <c r="UQ141" i="15198"/>
  <c r="UY141" i="15198"/>
  <c r="VG141" i="15198"/>
  <c r="VO141" i="15198"/>
  <c r="VW141" i="15198"/>
  <c r="WE141" i="15198"/>
  <c r="DH142" i="15198"/>
  <c r="DP142" i="15198"/>
  <c r="DX142" i="15198"/>
  <c r="EF142" i="15198"/>
  <c r="EN142" i="15198"/>
  <c r="EV142" i="15198"/>
  <c r="FD142" i="15198"/>
  <c r="FL142" i="15198"/>
  <c r="FT142" i="15198"/>
  <c r="GB142" i="15198"/>
  <c r="GJ142" i="15198"/>
  <c r="GR142" i="15198"/>
  <c r="GZ142" i="15198"/>
  <c r="HH142" i="15198"/>
  <c r="HP142" i="15198"/>
  <c r="HX142" i="15198"/>
  <c r="IF142" i="15198"/>
  <c r="IN142" i="15198"/>
  <c r="IV142" i="15198"/>
  <c r="JD142" i="15198"/>
  <c r="JL142" i="15198"/>
  <c r="JT142" i="15198"/>
  <c r="KB142" i="15198"/>
  <c r="KJ142" i="15198"/>
  <c r="KR142" i="15198"/>
  <c r="KZ142" i="15198"/>
  <c r="LH142" i="15198"/>
  <c r="LP142" i="15198"/>
  <c r="LX142" i="15198"/>
  <c r="MF142" i="15198"/>
  <c r="MN142" i="15198"/>
  <c r="MV142" i="15198"/>
  <c r="ND142" i="15198"/>
  <c r="NL142" i="15198"/>
  <c r="NT142" i="15198"/>
  <c r="OB142" i="15198"/>
  <c r="OJ142" i="15198"/>
  <c r="OR142" i="15198"/>
  <c r="OZ142" i="15198"/>
  <c r="PH142" i="15198"/>
  <c r="PP142" i="15198"/>
  <c r="PX142" i="15198"/>
  <c r="QF142" i="15198"/>
  <c r="QN142" i="15198"/>
  <c r="QV142" i="15198"/>
  <c r="RD142" i="15198"/>
  <c r="RL142" i="15198"/>
  <c r="RT142" i="15198"/>
  <c r="SB142" i="15198"/>
  <c r="SJ142" i="15198"/>
  <c r="SR142" i="15198"/>
  <c r="SZ142" i="15198"/>
  <c r="TH142" i="15198"/>
  <c r="TP142" i="15198"/>
  <c r="TX142" i="15198"/>
  <c r="UF142" i="15198"/>
  <c r="UN142" i="15198"/>
  <c r="UV142" i="15198"/>
  <c r="VD142" i="15198"/>
  <c r="VL142" i="15198"/>
  <c r="VT142" i="15198"/>
  <c r="WB142" i="15198"/>
  <c r="DE143" i="15198"/>
  <c r="DM143" i="15198"/>
  <c r="DU143" i="15198"/>
  <c r="EC143" i="15198"/>
  <c r="EK143" i="15198"/>
  <c r="ES143" i="15198"/>
  <c r="FA143" i="15198"/>
  <c r="FI143" i="15198"/>
  <c r="FQ143" i="15198"/>
  <c r="FY143" i="15198"/>
  <c r="GG143" i="15198"/>
  <c r="GO143" i="15198"/>
  <c r="GW143" i="15198"/>
  <c r="HE143" i="15198"/>
  <c r="HM143" i="15198"/>
  <c r="HU143" i="15198"/>
  <c r="IC143" i="15198"/>
  <c r="IK143" i="15198"/>
  <c r="IS143" i="15198"/>
  <c r="JA143" i="15198"/>
  <c r="JI143" i="15198"/>
  <c r="JQ143" i="15198"/>
  <c r="JY143" i="15198"/>
  <c r="KG143" i="15198"/>
  <c r="KO143" i="15198"/>
  <c r="KW143" i="15198"/>
  <c r="LE143" i="15198"/>
  <c r="LM143" i="15198"/>
  <c r="LU143" i="15198"/>
  <c r="MC143" i="15198"/>
  <c r="MK143" i="15198"/>
  <c r="MS143" i="15198"/>
  <c r="NA143" i="15198"/>
  <c r="NI143" i="15198"/>
  <c r="NQ143" i="15198"/>
  <c r="NY143" i="15198"/>
  <c r="OG143" i="15198"/>
  <c r="OO143" i="15198"/>
  <c r="OW143" i="15198"/>
  <c r="PE143" i="15198"/>
  <c r="PM143" i="15198"/>
  <c r="PU143" i="15198"/>
  <c r="QC143" i="15198"/>
  <c r="QK143" i="15198"/>
  <c r="QS143" i="15198"/>
  <c r="RA143" i="15198"/>
  <c r="RI143" i="15198"/>
  <c r="RQ143" i="15198"/>
  <c r="RY143" i="15198"/>
  <c r="SG143" i="15198"/>
  <c r="SO143" i="15198"/>
  <c r="SW143" i="15198"/>
  <c r="TE143" i="15198"/>
  <c r="TM143" i="15198"/>
  <c r="TU143" i="15198"/>
  <c r="UC143" i="15198"/>
  <c r="UK143" i="15198"/>
  <c r="US143" i="15198"/>
  <c r="VA143" i="15198"/>
  <c r="VI143" i="15198"/>
  <c r="VQ143" i="15198"/>
  <c r="VY143" i="15198"/>
  <c r="WG143" i="15198"/>
  <c r="DJ144" i="15198"/>
  <c r="DR144" i="15198"/>
  <c r="DZ144" i="15198"/>
  <c r="EH144" i="15198"/>
  <c r="EP144" i="15198"/>
  <c r="EX144" i="15198"/>
  <c r="FF144" i="15198"/>
  <c r="FN144" i="15198"/>
  <c r="FV144" i="15198"/>
  <c r="GD144" i="15198"/>
  <c r="GL144" i="15198"/>
  <c r="GT144" i="15198"/>
  <c r="HB144" i="15198"/>
  <c r="HJ144" i="15198"/>
  <c r="HR144" i="15198"/>
  <c r="HZ144" i="15198"/>
  <c r="IH144" i="15198"/>
  <c r="IP144" i="15198"/>
  <c r="MB137" i="15198"/>
  <c r="MO138" i="15198"/>
  <c r="ML139" i="15198"/>
  <c r="OZ139" i="15198"/>
  <c r="RL139" i="15198"/>
  <c r="TX139" i="15198"/>
  <c r="DE140" i="15198"/>
  <c r="FQ140" i="15198"/>
  <c r="IC140" i="15198"/>
  <c r="KO140" i="15198"/>
  <c r="NA140" i="15198"/>
  <c r="PM140" i="15198"/>
  <c r="RY140" i="15198"/>
  <c r="UK140" i="15198"/>
  <c r="DR141" i="15198"/>
  <c r="GD141" i="15198"/>
  <c r="IP141" i="15198"/>
  <c r="LB141" i="15198"/>
  <c r="NN141" i="15198"/>
  <c r="PZ141" i="15198"/>
  <c r="SL141" i="15198"/>
  <c r="UD141" i="15198"/>
  <c r="UL141" i="15198"/>
  <c r="UT141" i="15198"/>
  <c r="VB141" i="15198"/>
  <c r="VJ141" i="15198"/>
  <c r="VR141" i="15198"/>
  <c r="VZ141" i="15198"/>
  <c r="WH141" i="15198"/>
  <c r="DK142" i="15198"/>
  <c r="DS142" i="15198"/>
  <c r="EA142" i="15198"/>
  <c r="EI142" i="15198"/>
  <c r="EQ142" i="15198"/>
  <c r="EY142" i="15198"/>
  <c r="FG142" i="15198"/>
  <c r="FO142" i="15198"/>
  <c r="FW142" i="15198"/>
  <c r="GE142" i="15198"/>
  <c r="GM142" i="15198"/>
  <c r="GU142" i="15198"/>
  <c r="HC142" i="15198"/>
  <c r="HK142" i="15198"/>
  <c r="HS142" i="15198"/>
  <c r="IA142" i="15198"/>
  <c r="II142" i="15198"/>
  <c r="IQ142" i="15198"/>
  <c r="IY142" i="15198"/>
  <c r="JG142" i="15198"/>
  <c r="JO142" i="15198"/>
  <c r="JW142" i="15198"/>
  <c r="KE142" i="15198"/>
  <c r="KM142" i="15198"/>
  <c r="KU142" i="15198"/>
  <c r="LC142" i="15198"/>
  <c r="LK142" i="15198"/>
  <c r="LS142" i="15198"/>
  <c r="MA142" i="15198"/>
  <c r="MI142" i="15198"/>
  <c r="MQ142" i="15198"/>
  <c r="MY142" i="15198"/>
  <c r="NG142" i="15198"/>
  <c r="NO142" i="15198"/>
  <c r="NW142" i="15198"/>
  <c r="OE142" i="15198"/>
  <c r="OM142" i="15198"/>
  <c r="OU142" i="15198"/>
  <c r="PC142" i="15198"/>
  <c r="PK142" i="15198"/>
  <c r="PS142" i="15198"/>
  <c r="QA142" i="15198"/>
  <c r="QI142" i="15198"/>
  <c r="QQ142" i="15198"/>
  <c r="QY142" i="15198"/>
  <c r="RG142" i="15198"/>
  <c r="RO142" i="15198"/>
  <c r="RW142" i="15198"/>
  <c r="SE142" i="15198"/>
  <c r="SM142" i="15198"/>
  <c r="SU142" i="15198"/>
  <c r="TC142" i="15198"/>
  <c r="TK142" i="15198"/>
  <c r="TS142" i="15198"/>
  <c r="UA142" i="15198"/>
  <c r="UI142" i="15198"/>
  <c r="UQ142" i="15198"/>
  <c r="UY142" i="15198"/>
  <c r="VG142" i="15198"/>
  <c r="VO142" i="15198"/>
  <c r="VW142" i="15198"/>
  <c r="WE142" i="15198"/>
  <c r="DH143" i="15198"/>
  <c r="DP143" i="15198"/>
  <c r="DX143" i="15198"/>
  <c r="EF143" i="15198"/>
  <c r="EN143" i="15198"/>
  <c r="EV143" i="15198"/>
  <c r="FD143" i="15198"/>
  <c r="FL143" i="15198"/>
  <c r="FT143" i="15198"/>
  <c r="GB143" i="15198"/>
  <c r="GJ143" i="15198"/>
  <c r="GR143" i="15198"/>
  <c r="GZ143" i="15198"/>
  <c r="HH143" i="15198"/>
  <c r="HP143" i="15198"/>
  <c r="HX143" i="15198"/>
  <c r="IF143" i="15198"/>
  <c r="IN143" i="15198"/>
  <c r="IV143" i="15198"/>
  <c r="JD143" i="15198"/>
  <c r="JL143" i="15198"/>
  <c r="JT143" i="15198"/>
  <c r="KB143" i="15198"/>
  <c r="KJ143" i="15198"/>
  <c r="KR143" i="15198"/>
  <c r="KZ143" i="15198"/>
  <c r="LH143" i="15198"/>
  <c r="LP143" i="15198"/>
  <c r="LX143" i="15198"/>
  <c r="MF143" i="15198"/>
  <c r="MN143" i="15198"/>
  <c r="MV143" i="15198"/>
  <c r="ND143" i="15198"/>
  <c r="NL143" i="15198"/>
  <c r="NT143" i="15198"/>
  <c r="OB143" i="15198"/>
  <c r="OJ143" i="15198"/>
  <c r="OR143" i="15198"/>
  <c r="OZ143" i="15198"/>
  <c r="PH143" i="15198"/>
  <c r="PP143" i="15198"/>
  <c r="PX143" i="15198"/>
  <c r="QF143" i="15198"/>
  <c r="QN143" i="15198"/>
  <c r="QV143" i="15198"/>
  <c r="RD143" i="15198"/>
  <c r="RL143" i="15198"/>
  <c r="RT143" i="15198"/>
  <c r="SB143" i="15198"/>
  <c r="SJ143" i="15198"/>
  <c r="SR143" i="15198"/>
  <c r="SZ143" i="15198"/>
  <c r="TH143" i="15198"/>
  <c r="TP143" i="15198"/>
  <c r="TX143" i="15198"/>
  <c r="UF143" i="15198"/>
  <c r="UN143" i="15198"/>
  <c r="UV143" i="15198"/>
  <c r="VD143" i="15198"/>
  <c r="VL143" i="15198"/>
  <c r="VT143" i="15198"/>
  <c r="WB143" i="15198"/>
  <c r="DE144" i="15198"/>
  <c r="DM144" i="15198"/>
  <c r="DU144" i="15198"/>
  <c r="EC144" i="15198"/>
  <c r="EK144" i="15198"/>
  <c r="ES144" i="15198"/>
  <c r="FA144" i="15198"/>
  <c r="FI144" i="15198"/>
  <c r="FQ144" i="15198"/>
  <c r="FY144" i="15198"/>
  <c r="GG144" i="15198"/>
  <c r="GO144" i="15198"/>
  <c r="GW144" i="15198"/>
  <c r="HE144" i="15198"/>
  <c r="HM144" i="15198"/>
  <c r="HU144" i="15198"/>
  <c r="IC144" i="15198"/>
  <c r="IK144" i="15198"/>
  <c r="OJ139" i="15198"/>
  <c r="FA140" i="15198"/>
  <c r="OW140" i="15198"/>
  <c r="FN141" i="15198"/>
  <c r="PJ141" i="15198"/>
  <c r="UR141" i="15198"/>
  <c r="VX141" i="15198"/>
  <c r="DY142" i="15198"/>
  <c r="FE142" i="15198"/>
  <c r="GK142" i="15198"/>
  <c r="HQ142" i="15198"/>
  <c r="IW142" i="15198"/>
  <c r="KC142" i="15198"/>
  <c r="LI142" i="15198"/>
  <c r="MO142" i="15198"/>
  <c r="NU142" i="15198"/>
  <c r="PA142" i="15198"/>
  <c r="QG142" i="15198"/>
  <c r="RM142" i="15198"/>
  <c r="SS142" i="15198"/>
  <c r="TY142" i="15198"/>
  <c r="VE142" i="15198"/>
  <c r="DF143" i="15198"/>
  <c r="EL143" i="15198"/>
  <c r="FR143" i="15198"/>
  <c r="GX143" i="15198"/>
  <c r="ID143" i="15198"/>
  <c r="JJ143" i="15198"/>
  <c r="KP143" i="15198"/>
  <c r="LV143" i="15198"/>
  <c r="NB143" i="15198"/>
  <c r="OH143" i="15198"/>
  <c r="PN143" i="15198"/>
  <c r="QT143" i="15198"/>
  <c r="RZ143" i="15198"/>
  <c r="TF143" i="15198"/>
  <c r="UL143" i="15198"/>
  <c r="VR143" i="15198"/>
  <c r="DS144" i="15198"/>
  <c r="EY144" i="15198"/>
  <c r="GE144" i="15198"/>
  <c r="HK144" i="15198"/>
  <c r="IM144" i="15198"/>
  <c r="IW144" i="15198"/>
  <c r="JE144" i="15198"/>
  <c r="JM144" i="15198"/>
  <c r="JU144" i="15198"/>
  <c r="KC144" i="15198"/>
  <c r="KK144" i="15198"/>
  <c r="KS144" i="15198"/>
  <c r="LA144" i="15198"/>
  <c r="LI144" i="15198"/>
  <c r="LQ144" i="15198"/>
  <c r="LY144" i="15198"/>
  <c r="MG144" i="15198"/>
  <c r="MO144" i="15198"/>
  <c r="MW144" i="15198"/>
  <c r="NE144" i="15198"/>
  <c r="NM144" i="15198"/>
  <c r="NU144" i="15198"/>
  <c r="OC144" i="15198"/>
  <c r="OK144" i="15198"/>
  <c r="OS144" i="15198"/>
  <c r="PA144" i="15198"/>
  <c r="PI144" i="15198"/>
  <c r="PQ144" i="15198"/>
  <c r="PY144" i="15198"/>
  <c r="QG144" i="15198"/>
  <c r="QO144" i="15198"/>
  <c r="QW144" i="15198"/>
  <c r="RE144" i="15198"/>
  <c r="RM144" i="15198"/>
  <c r="RU144" i="15198"/>
  <c r="SC144" i="15198"/>
  <c r="SK144" i="15198"/>
  <c r="SS144" i="15198"/>
  <c r="TA144" i="15198"/>
  <c r="TI144" i="15198"/>
  <c r="TQ144" i="15198"/>
  <c r="TY144" i="15198"/>
  <c r="UG144" i="15198"/>
  <c r="UO144" i="15198"/>
  <c r="UW144" i="15198"/>
  <c r="VE144" i="15198"/>
  <c r="VM144" i="15198"/>
  <c r="VU144" i="15198"/>
  <c r="WC144" i="15198"/>
  <c r="DF145" i="15198"/>
  <c r="DN145" i="15198"/>
  <c r="DV145" i="15198"/>
  <c r="ED145" i="15198"/>
  <c r="EL145" i="15198"/>
  <c r="ET145" i="15198"/>
  <c r="FB145" i="15198"/>
  <c r="FJ145" i="15198"/>
  <c r="FR145" i="15198"/>
  <c r="FZ145" i="15198"/>
  <c r="GH145" i="15198"/>
  <c r="GP145" i="15198"/>
  <c r="GX145" i="15198"/>
  <c r="HF145" i="15198"/>
  <c r="HN145" i="15198"/>
  <c r="HV145" i="15198"/>
  <c r="ID145" i="15198"/>
  <c r="IL145" i="15198"/>
  <c r="IT145" i="15198"/>
  <c r="JB145" i="15198"/>
  <c r="JJ145" i="15198"/>
  <c r="JR145" i="15198"/>
  <c r="JZ145" i="15198"/>
  <c r="KH145" i="15198"/>
  <c r="KP145" i="15198"/>
  <c r="KX145" i="15198"/>
  <c r="LF145" i="15198"/>
  <c r="LN145" i="15198"/>
  <c r="LV145" i="15198"/>
  <c r="MD145" i="15198"/>
  <c r="ML145" i="15198"/>
  <c r="MT145" i="15198"/>
  <c r="NB145" i="15198"/>
  <c r="NJ145" i="15198"/>
  <c r="NR145" i="15198"/>
  <c r="NZ145" i="15198"/>
  <c r="OH145" i="15198"/>
  <c r="OP145" i="15198"/>
  <c r="OX145" i="15198"/>
  <c r="PF145" i="15198"/>
  <c r="PN145" i="15198"/>
  <c r="PV145" i="15198"/>
  <c r="QD145" i="15198"/>
  <c r="QL145" i="15198"/>
  <c r="QT145" i="15198"/>
  <c r="RB145" i="15198"/>
  <c r="RJ145" i="15198"/>
  <c r="RR145" i="15198"/>
  <c r="RZ145" i="15198"/>
  <c r="SH145" i="15198"/>
  <c r="SP145" i="15198"/>
  <c r="SX145" i="15198"/>
  <c r="TF145" i="15198"/>
  <c r="TN145" i="15198"/>
  <c r="TV145" i="15198"/>
  <c r="UD145" i="15198"/>
  <c r="UL145" i="15198"/>
  <c r="UT145" i="15198"/>
  <c r="VB145" i="15198"/>
  <c r="VJ145" i="15198"/>
  <c r="VR145" i="15198"/>
  <c r="VZ145" i="15198"/>
  <c r="WH145" i="15198"/>
  <c r="DD139" i="15198"/>
  <c r="DI126" i="15198"/>
  <c r="DQ126" i="15198"/>
  <c r="DY126" i="15198"/>
  <c r="EG126" i="15198"/>
  <c r="EO126" i="15198"/>
  <c r="EW126" i="15198"/>
  <c r="FE126" i="15198"/>
  <c r="FM126" i="15198"/>
  <c r="FU126" i="15198"/>
  <c r="GC126" i="15198"/>
  <c r="GK126" i="15198"/>
  <c r="GS126" i="15198"/>
  <c r="HA126" i="15198"/>
  <c r="HI126" i="15198"/>
  <c r="HQ126" i="15198"/>
  <c r="HY126" i="15198"/>
  <c r="IG126" i="15198"/>
  <c r="IO126" i="15198"/>
  <c r="IW126" i="15198"/>
  <c r="JE126" i="15198"/>
  <c r="JM126" i="15198"/>
  <c r="JU126" i="15198"/>
  <c r="KC126" i="15198"/>
  <c r="KK126" i="15198"/>
  <c r="KS126" i="15198"/>
  <c r="LA126" i="15198"/>
  <c r="LI126" i="15198"/>
  <c r="LQ126" i="15198"/>
  <c r="LY126" i="15198"/>
  <c r="MG126" i="15198"/>
  <c r="MO126" i="15198"/>
  <c r="MW126" i="15198"/>
  <c r="NE126" i="15198"/>
  <c r="NM126" i="15198"/>
  <c r="NU126" i="15198"/>
  <c r="OC126" i="15198"/>
  <c r="OK126" i="15198"/>
  <c r="OS126" i="15198"/>
  <c r="PA126" i="15198"/>
  <c r="PI126" i="15198"/>
  <c r="PQ126" i="15198"/>
  <c r="PY126" i="15198"/>
  <c r="QG126" i="15198"/>
  <c r="QO126" i="15198"/>
  <c r="QW126" i="15198"/>
  <c r="RE126" i="15198"/>
  <c r="RM126" i="15198"/>
  <c r="RU126" i="15198"/>
  <c r="SC126" i="15198"/>
  <c r="SK126" i="15198"/>
  <c r="SS126" i="15198"/>
  <c r="TA126" i="15198"/>
  <c r="TI126" i="15198"/>
  <c r="TQ126" i="15198"/>
  <c r="TY126" i="15198"/>
  <c r="UG126" i="15198"/>
  <c r="UO126" i="15198"/>
  <c r="UW126" i="15198"/>
  <c r="VE126" i="15198"/>
  <c r="VM126" i="15198"/>
  <c r="VU126" i="15198"/>
  <c r="WC126" i="15198"/>
  <c r="DF127" i="15198"/>
  <c r="DN127" i="15198"/>
  <c r="DV127" i="15198"/>
  <c r="ED127" i="15198"/>
  <c r="EL127" i="15198"/>
  <c r="ET127" i="15198"/>
  <c r="FB127" i="15198"/>
  <c r="FJ127" i="15198"/>
  <c r="FR127" i="15198"/>
  <c r="FZ127" i="15198"/>
  <c r="GH127" i="15198"/>
  <c r="GP127" i="15198"/>
  <c r="GX127" i="15198"/>
  <c r="HF127" i="15198"/>
  <c r="HN127" i="15198"/>
  <c r="HV127" i="15198"/>
  <c r="ID127" i="15198"/>
  <c r="IL127" i="15198"/>
  <c r="IT127" i="15198"/>
  <c r="JB127" i="15198"/>
  <c r="JJ127" i="15198"/>
  <c r="JR127" i="15198"/>
  <c r="JZ127" i="15198"/>
  <c r="KH127" i="15198"/>
  <c r="KP127" i="15198"/>
  <c r="KX127" i="15198"/>
  <c r="LF127" i="15198"/>
  <c r="LN127" i="15198"/>
  <c r="LV127" i="15198"/>
  <c r="MD127" i="15198"/>
  <c r="ML127" i="15198"/>
  <c r="MT127" i="15198"/>
  <c r="NB127" i="15198"/>
  <c r="NJ127" i="15198"/>
  <c r="NR127" i="15198"/>
  <c r="NZ127" i="15198"/>
  <c r="OH127" i="15198"/>
  <c r="OP127" i="15198"/>
  <c r="OX127" i="15198"/>
  <c r="PF127" i="15198"/>
  <c r="PN127" i="15198"/>
  <c r="PV127" i="15198"/>
  <c r="QD127" i="15198"/>
  <c r="QL127" i="15198"/>
  <c r="QT127" i="15198"/>
  <c r="RB127" i="15198"/>
  <c r="RJ127" i="15198"/>
  <c r="RR127" i="15198"/>
  <c r="RZ127" i="15198"/>
  <c r="SH127" i="15198"/>
  <c r="SP127" i="15198"/>
  <c r="SX127" i="15198"/>
  <c r="TF127" i="15198"/>
  <c r="TN127" i="15198"/>
  <c r="TV127" i="15198"/>
  <c r="UD127" i="15198"/>
  <c r="UL127" i="15198"/>
  <c r="UT127" i="15198"/>
  <c r="VB127" i="15198"/>
  <c r="VJ127" i="15198"/>
  <c r="VR127" i="15198"/>
  <c r="VZ127" i="15198"/>
  <c r="WH127" i="15198"/>
  <c r="DK128" i="15198"/>
  <c r="DS128" i="15198"/>
  <c r="EA128" i="15198"/>
  <c r="EI128" i="15198"/>
  <c r="EQ128" i="15198"/>
  <c r="EY128" i="15198"/>
  <c r="FG128" i="15198"/>
  <c r="FO128" i="15198"/>
  <c r="FW128" i="15198"/>
  <c r="GE128" i="15198"/>
  <c r="GM128" i="15198"/>
  <c r="GU128" i="15198"/>
  <c r="HC128" i="15198"/>
  <c r="HK128" i="15198"/>
  <c r="HS128" i="15198"/>
  <c r="IA128" i="15198"/>
  <c r="II128" i="15198"/>
  <c r="IQ128" i="15198"/>
  <c r="IY128" i="15198"/>
  <c r="JG128" i="15198"/>
  <c r="JO128" i="15198"/>
  <c r="JW128" i="15198"/>
  <c r="KE128" i="15198"/>
  <c r="KM128" i="15198"/>
  <c r="KU128" i="15198"/>
  <c r="LC128" i="15198"/>
  <c r="LK128" i="15198"/>
  <c r="LS128" i="15198"/>
  <c r="MA128" i="15198"/>
  <c r="MI128" i="15198"/>
  <c r="MQ128" i="15198"/>
  <c r="MY128" i="15198"/>
  <c r="NG128" i="15198"/>
  <c r="NO128" i="15198"/>
  <c r="NW128" i="15198"/>
  <c r="OE128" i="15198"/>
  <c r="OM128" i="15198"/>
  <c r="OU128" i="15198"/>
  <c r="PC128" i="15198"/>
  <c r="PK128" i="15198"/>
  <c r="PS128" i="15198"/>
  <c r="QA128" i="15198"/>
  <c r="QI128" i="15198"/>
  <c r="QQ128" i="15198"/>
  <c r="QY128" i="15198"/>
  <c r="RG128" i="15198"/>
  <c r="RO128" i="15198"/>
  <c r="RW128" i="15198"/>
  <c r="SE128" i="15198"/>
  <c r="SM128" i="15198"/>
  <c r="SU128" i="15198"/>
  <c r="TC128" i="15198"/>
  <c r="TK128" i="15198"/>
  <c r="TS128" i="15198"/>
  <c r="UA128" i="15198"/>
  <c r="UI128" i="15198"/>
  <c r="UQ128" i="15198"/>
  <c r="UY128" i="15198"/>
  <c r="VG128" i="15198"/>
  <c r="VO128" i="15198"/>
  <c r="VW128" i="15198"/>
  <c r="WE128" i="15198"/>
  <c r="DH129" i="15198"/>
  <c r="DP129" i="15198"/>
  <c r="OR139" i="15198"/>
  <c r="FI140" i="15198"/>
  <c r="PE140" i="15198"/>
  <c r="FV141" i="15198"/>
  <c r="PR141" i="15198"/>
  <c r="US141" i="15198"/>
  <c r="VY141" i="15198"/>
  <c r="DZ142" i="15198"/>
  <c r="FF142" i="15198"/>
  <c r="GL142" i="15198"/>
  <c r="HR142" i="15198"/>
  <c r="IX142" i="15198"/>
  <c r="KD142" i="15198"/>
  <c r="LJ142" i="15198"/>
  <c r="MP142" i="15198"/>
  <c r="NV142" i="15198"/>
  <c r="PB142" i="15198"/>
  <c r="QH142" i="15198"/>
  <c r="RN142" i="15198"/>
  <c r="ST142" i="15198"/>
  <c r="TZ142" i="15198"/>
  <c r="VF142" i="15198"/>
  <c r="DG143" i="15198"/>
  <c r="EM143" i="15198"/>
  <c r="FS143" i="15198"/>
  <c r="GY143" i="15198"/>
  <c r="IE143" i="15198"/>
  <c r="JK143" i="15198"/>
  <c r="KQ143" i="15198"/>
  <c r="LW143" i="15198"/>
  <c r="NC143" i="15198"/>
  <c r="OI143" i="15198"/>
  <c r="PO143" i="15198"/>
  <c r="QU143" i="15198"/>
  <c r="SA143" i="15198"/>
  <c r="TG143" i="15198"/>
  <c r="UM143" i="15198"/>
  <c r="VS143" i="15198"/>
  <c r="DT144" i="15198"/>
  <c r="EZ144" i="15198"/>
  <c r="GF144" i="15198"/>
  <c r="HL144" i="15198"/>
  <c r="IO144" i="15198"/>
  <c r="IX144" i="15198"/>
  <c r="JF144" i="15198"/>
  <c r="JN144" i="15198"/>
  <c r="JV144" i="15198"/>
  <c r="KD144" i="15198"/>
  <c r="KL144" i="15198"/>
  <c r="KT144" i="15198"/>
  <c r="LB144" i="15198"/>
  <c r="LJ144" i="15198"/>
  <c r="LR144" i="15198"/>
  <c r="LZ144" i="15198"/>
  <c r="MH144" i="15198"/>
  <c r="MP144" i="15198"/>
  <c r="MX144" i="15198"/>
  <c r="NF144" i="15198"/>
  <c r="NN144" i="15198"/>
  <c r="NV144" i="15198"/>
  <c r="OD144" i="15198"/>
  <c r="OL144" i="15198"/>
  <c r="OT144" i="15198"/>
  <c r="PB144" i="15198"/>
  <c r="PJ144" i="15198"/>
  <c r="PR144" i="15198"/>
  <c r="PZ144" i="15198"/>
  <c r="QH144" i="15198"/>
  <c r="QP144" i="15198"/>
  <c r="QX144" i="15198"/>
  <c r="RF144" i="15198"/>
  <c r="RN144" i="15198"/>
  <c r="RV144" i="15198"/>
  <c r="SD144" i="15198"/>
  <c r="SL144" i="15198"/>
  <c r="ST144" i="15198"/>
  <c r="TB144" i="15198"/>
  <c r="TJ144" i="15198"/>
  <c r="TR144" i="15198"/>
  <c r="TZ144" i="15198"/>
  <c r="UH144" i="15198"/>
  <c r="UP144" i="15198"/>
  <c r="UX144" i="15198"/>
  <c r="VF144" i="15198"/>
  <c r="VN144" i="15198"/>
  <c r="VV144" i="15198"/>
  <c r="WD144" i="15198"/>
  <c r="DG145" i="15198"/>
  <c r="DO145" i="15198"/>
  <c r="DW145" i="15198"/>
  <c r="EE145" i="15198"/>
  <c r="EM145" i="15198"/>
  <c r="EU145" i="15198"/>
  <c r="FC145" i="15198"/>
  <c r="FK145" i="15198"/>
  <c r="FS145" i="15198"/>
  <c r="GA145" i="15198"/>
  <c r="GI145" i="15198"/>
  <c r="GQ145" i="15198"/>
  <c r="GY145" i="15198"/>
  <c r="HG145" i="15198"/>
  <c r="HO145" i="15198"/>
  <c r="HW145" i="15198"/>
  <c r="IE145" i="15198"/>
  <c r="IM145" i="15198"/>
  <c r="IU145" i="15198"/>
  <c r="JC145" i="15198"/>
  <c r="JK145" i="15198"/>
  <c r="JS145" i="15198"/>
  <c r="KA145" i="15198"/>
  <c r="KI145" i="15198"/>
  <c r="KQ145" i="15198"/>
  <c r="KY145" i="15198"/>
  <c r="LG145" i="15198"/>
  <c r="LO145" i="15198"/>
  <c r="LW145" i="15198"/>
  <c r="ME145" i="15198"/>
  <c r="MM145" i="15198"/>
  <c r="MU145" i="15198"/>
  <c r="NC145" i="15198"/>
  <c r="NK145" i="15198"/>
  <c r="NS145" i="15198"/>
  <c r="OA145" i="15198"/>
  <c r="OI145" i="15198"/>
  <c r="OQ145" i="15198"/>
  <c r="OY145" i="15198"/>
  <c r="PG145" i="15198"/>
  <c r="PO145" i="15198"/>
  <c r="PW145" i="15198"/>
  <c r="QE145" i="15198"/>
  <c r="QM145" i="15198"/>
  <c r="QU145" i="15198"/>
  <c r="RC145" i="15198"/>
  <c r="RK145" i="15198"/>
  <c r="RS145" i="15198"/>
  <c r="SA145" i="15198"/>
  <c r="SI145" i="15198"/>
  <c r="SQ145" i="15198"/>
  <c r="SY145" i="15198"/>
  <c r="TG145" i="15198"/>
  <c r="TO145" i="15198"/>
  <c r="TW145" i="15198"/>
  <c r="UE145" i="15198"/>
  <c r="UM145" i="15198"/>
  <c r="UU145" i="15198"/>
  <c r="VC145" i="15198"/>
  <c r="VK145" i="15198"/>
  <c r="VS145" i="15198"/>
  <c r="WA145" i="15198"/>
  <c r="WI145" i="15198"/>
  <c r="DD138" i="15198"/>
  <c r="DJ126" i="15198"/>
  <c r="DR126" i="15198"/>
  <c r="DZ126" i="15198"/>
  <c r="EH126" i="15198"/>
  <c r="EP126" i="15198"/>
  <c r="EX126" i="15198"/>
  <c r="FF126" i="15198"/>
  <c r="FN126" i="15198"/>
  <c r="FV126" i="15198"/>
  <c r="GD126" i="15198"/>
  <c r="GL126" i="15198"/>
  <c r="GT126" i="15198"/>
  <c r="HB126" i="15198"/>
  <c r="HJ126" i="15198"/>
  <c r="HR126" i="15198"/>
  <c r="HZ126" i="15198"/>
  <c r="IH126" i="15198"/>
  <c r="IP126" i="15198"/>
  <c r="IX126" i="15198"/>
  <c r="JF126" i="15198"/>
  <c r="JN126" i="15198"/>
  <c r="JV126" i="15198"/>
  <c r="KD126" i="15198"/>
  <c r="KL126" i="15198"/>
  <c r="KT126" i="15198"/>
  <c r="LB126" i="15198"/>
  <c r="LJ126" i="15198"/>
  <c r="LR126" i="15198"/>
  <c r="LZ126" i="15198"/>
  <c r="MH126" i="15198"/>
  <c r="MP126" i="15198"/>
  <c r="MX126" i="15198"/>
  <c r="NF126" i="15198"/>
  <c r="NN126" i="15198"/>
  <c r="NV126" i="15198"/>
  <c r="OD126" i="15198"/>
  <c r="OL126" i="15198"/>
  <c r="OT126" i="15198"/>
  <c r="PB126" i="15198"/>
  <c r="PJ126" i="15198"/>
  <c r="PR126" i="15198"/>
  <c r="PZ126" i="15198"/>
  <c r="QH126" i="15198"/>
  <c r="QP126" i="15198"/>
  <c r="QX126" i="15198"/>
  <c r="RF126" i="15198"/>
  <c r="RN126" i="15198"/>
  <c r="RV126" i="15198"/>
  <c r="SD126" i="15198"/>
  <c r="SL126" i="15198"/>
  <c r="ST126" i="15198"/>
  <c r="TB126" i="15198"/>
  <c r="TJ126" i="15198"/>
  <c r="TR126" i="15198"/>
  <c r="TZ126" i="15198"/>
  <c r="UH126" i="15198"/>
  <c r="UP126" i="15198"/>
  <c r="UX126" i="15198"/>
  <c r="VF126" i="15198"/>
  <c r="VN126" i="15198"/>
  <c r="VV126" i="15198"/>
  <c r="WD126" i="15198"/>
  <c r="DG127" i="15198"/>
  <c r="DO127" i="15198"/>
  <c r="DW127" i="15198"/>
  <c r="EE127" i="15198"/>
  <c r="EM127" i="15198"/>
  <c r="EU127" i="15198"/>
  <c r="FC127" i="15198"/>
  <c r="FK127" i="15198"/>
  <c r="FS127" i="15198"/>
  <c r="GA127" i="15198"/>
  <c r="GI127" i="15198"/>
  <c r="GQ127" i="15198"/>
  <c r="GY127" i="15198"/>
  <c r="HG127" i="15198"/>
  <c r="HO127" i="15198"/>
  <c r="HW127" i="15198"/>
  <c r="IE127" i="15198"/>
  <c r="IM127" i="15198"/>
  <c r="IU127" i="15198"/>
  <c r="JC127" i="15198"/>
  <c r="JK127" i="15198"/>
  <c r="JS127" i="15198"/>
  <c r="KA127" i="15198"/>
  <c r="KI127" i="15198"/>
  <c r="KQ127" i="15198"/>
  <c r="KY127" i="15198"/>
  <c r="LG127" i="15198"/>
  <c r="LO127" i="15198"/>
  <c r="LW127" i="15198"/>
  <c r="ME127" i="15198"/>
  <c r="MM127" i="15198"/>
  <c r="MU127" i="15198"/>
  <c r="NC127" i="15198"/>
  <c r="NK127" i="15198"/>
  <c r="NS127" i="15198"/>
  <c r="OA127" i="15198"/>
  <c r="OI127" i="15198"/>
  <c r="OQ127" i="15198"/>
  <c r="OY127" i="15198"/>
  <c r="PG127" i="15198"/>
  <c r="PO127" i="15198"/>
  <c r="PW127" i="15198"/>
  <c r="QE127" i="15198"/>
  <c r="QM127" i="15198"/>
  <c r="QU127" i="15198"/>
  <c r="RC127" i="15198"/>
  <c r="RK127" i="15198"/>
  <c r="RS127" i="15198"/>
  <c r="SA127" i="15198"/>
  <c r="SI127" i="15198"/>
  <c r="SQ127" i="15198"/>
  <c r="SY127" i="15198"/>
  <c r="TG127" i="15198"/>
  <c r="TO127" i="15198"/>
  <c r="TW127" i="15198"/>
  <c r="UE127" i="15198"/>
  <c r="UM127" i="15198"/>
  <c r="UU127" i="15198"/>
  <c r="VC127" i="15198"/>
  <c r="VK127" i="15198"/>
  <c r="VS127" i="15198"/>
  <c r="WA127" i="15198"/>
  <c r="WI127" i="15198"/>
  <c r="DL128" i="15198"/>
  <c r="DT128" i="15198"/>
  <c r="EB128" i="15198"/>
  <c r="EJ128" i="15198"/>
  <c r="ER128" i="15198"/>
  <c r="EZ128" i="15198"/>
  <c r="FH128" i="15198"/>
  <c r="FP128" i="15198"/>
  <c r="FX128" i="15198"/>
  <c r="GF128" i="15198"/>
  <c r="GN128" i="15198"/>
  <c r="GV128" i="15198"/>
  <c r="HD128" i="15198"/>
  <c r="HL128" i="15198"/>
  <c r="HT128" i="15198"/>
  <c r="IB128" i="15198"/>
  <c r="IJ128" i="15198"/>
  <c r="IR128" i="15198"/>
  <c r="IZ128" i="15198"/>
  <c r="JH128" i="15198"/>
  <c r="JP128" i="15198"/>
  <c r="JX128" i="15198"/>
  <c r="KF128" i="15198"/>
  <c r="KN128" i="15198"/>
  <c r="KV128" i="15198"/>
  <c r="LD128" i="15198"/>
  <c r="LL128" i="15198"/>
  <c r="LT128" i="15198"/>
  <c r="MB128" i="15198"/>
  <c r="MJ128" i="15198"/>
  <c r="MR128" i="15198"/>
  <c r="MZ128" i="15198"/>
  <c r="NH128" i="15198"/>
  <c r="NP128" i="15198"/>
  <c r="NX128" i="15198"/>
  <c r="OF128" i="15198"/>
  <c r="ON128" i="15198"/>
  <c r="OV128" i="15198"/>
  <c r="PD128" i="15198"/>
  <c r="PL128" i="15198"/>
  <c r="PT128" i="15198"/>
  <c r="QB128" i="15198"/>
  <c r="QJ128" i="15198"/>
  <c r="QR128" i="15198"/>
  <c r="QZ128" i="15198"/>
  <c r="RH128" i="15198"/>
  <c r="RP128" i="15198"/>
  <c r="RX128" i="15198"/>
  <c r="SF128" i="15198"/>
  <c r="SN128" i="15198"/>
  <c r="SV128" i="15198"/>
  <c r="TD128" i="15198"/>
  <c r="TL128" i="15198"/>
  <c r="TT128" i="15198"/>
  <c r="UB128" i="15198"/>
  <c r="UJ128" i="15198"/>
  <c r="UR128" i="15198"/>
  <c r="UZ128" i="15198"/>
  <c r="VH128" i="15198"/>
  <c r="VP128" i="15198"/>
  <c r="VX128" i="15198"/>
  <c r="WF128" i="15198"/>
  <c r="DI129" i="15198"/>
  <c r="DQ129" i="15198"/>
  <c r="DY129" i="15198"/>
  <c r="HD137" i="15198"/>
  <c r="QV139" i="15198"/>
  <c r="HM140" i="15198"/>
  <c r="RI140" i="15198"/>
  <c r="HZ141" i="15198"/>
  <c r="RV141" i="15198"/>
  <c r="UZ141" i="15198"/>
  <c r="WF141" i="15198"/>
  <c r="EG142" i="15198"/>
  <c r="FM142" i="15198"/>
  <c r="GS142" i="15198"/>
  <c r="HY142" i="15198"/>
  <c r="JE142" i="15198"/>
  <c r="KK142" i="15198"/>
  <c r="LQ142" i="15198"/>
  <c r="MW142" i="15198"/>
  <c r="OC142" i="15198"/>
  <c r="PI142" i="15198"/>
  <c r="QO142" i="15198"/>
  <c r="RU142" i="15198"/>
  <c r="TA142" i="15198"/>
  <c r="UG142" i="15198"/>
  <c r="VM142" i="15198"/>
  <c r="DN143" i="15198"/>
  <c r="ET143" i="15198"/>
  <c r="FZ143" i="15198"/>
  <c r="HF143" i="15198"/>
  <c r="IL143" i="15198"/>
  <c r="JR143" i="15198"/>
  <c r="KX143" i="15198"/>
  <c r="MD143" i="15198"/>
  <c r="NJ143" i="15198"/>
  <c r="OP143" i="15198"/>
  <c r="PV143" i="15198"/>
  <c r="RB143" i="15198"/>
  <c r="SH143" i="15198"/>
  <c r="TN143" i="15198"/>
  <c r="UT143" i="15198"/>
  <c r="VZ143" i="15198"/>
  <c r="EA144" i="15198"/>
  <c r="FG144" i="15198"/>
  <c r="GM144" i="15198"/>
  <c r="HS144" i="15198"/>
  <c r="IQ144" i="15198"/>
  <c r="IY144" i="15198"/>
  <c r="JG144" i="15198"/>
  <c r="JO144" i="15198"/>
  <c r="JW144" i="15198"/>
  <c r="KE144" i="15198"/>
  <c r="KM144" i="15198"/>
  <c r="KU144" i="15198"/>
  <c r="LC144" i="15198"/>
  <c r="LK144" i="15198"/>
  <c r="LS144" i="15198"/>
  <c r="MA144" i="15198"/>
  <c r="MI144" i="15198"/>
  <c r="MQ144" i="15198"/>
  <c r="MY144" i="15198"/>
  <c r="NG144" i="15198"/>
  <c r="NO144" i="15198"/>
  <c r="NW144" i="15198"/>
  <c r="OE144" i="15198"/>
  <c r="OM144" i="15198"/>
  <c r="OU144" i="15198"/>
  <c r="PC144" i="15198"/>
  <c r="PK144" i="15198"/>
  <c r="PS144" i="15198"/>
  <c r="QA144" i="15198"/>
  <c r="QI144" i="15198"/>
  <c r="QQ144" i="15198"/>
  <c r="QY144" i="15198"/>
  <c r="RG144" i="15198"/>
  <c r="RO144" i="15198"/>
  <c r="RW144" i="15198"/>
  <c r="SE144" i="15198"/>
  <c r="SM144" i="15198"/>
  <c r="SU144" i="15198"/>
  <c r="TC144" i="15198"/>
  <c r="TK144" i="15198"/>
  <c r="TS144" i="15198"/>
  <c r="UA144" i="15198"/>
  <c r="UI144" i="15198"/>
  <c r="UQ144" i="15198"/>
  <c r="UY144" i="15198"/>
  <c r="VG144" i="15198"/>
  <c r="VO144" i="15198"/>
  <c r="VW144" i="15198"/>
  <c r="WE144" i="15198"/>
  <c r="DH145" i="15198"/>
  <c r="DP145" i="15198"/>
  <c r="DX145" i="15198"/>
  <c r="EF145" i="15198"/>
  <c r="EN145" i="15198"/>
  <c r="EV145" i="15198"/>
  <c r="FD145" i="15198"/>
  <c r="FL145" i="15198"/>
  <c r="FT145" i="15198"/>
  <c r="GB145" i="15198"/>
  <c r="GJ145" i="15198"/>
  <c r="GR145" i="15198"/>
  <c r="GZ145" i="15198"/>
  <c r="HH145" i="15198"/>
  <c r="HP145" i="15198"/>
  <c r="HX145" i="15198"/>
  <c r="IF145" i="15198"/>
  <c r="IN145" i="15198"/>
  <c r="IV145" i="15198"/>
  <c r="JD145" i="15198"/>
  <c r="JL145" i="15198"/>
  <c r="JT145" i="15198"/>
  <c r="KB145" i="15198"/>
  <c r="KJ145" i="15198"/>
  <c r="KR145" i="15198"/>
  <c r="KZ145" i="15198"/>
  <c r="LH145" i="15198"/>
  <c r="LP145" i="15198"/>
  <c r="LX145" i="15198"/>
  <c r="MF145" i="15198"/>
  <c r="MN145" i="15198"/>
  <c r="MV145" i="15198"/>
  <c r="ND145" i="15198"/>
  <c r="NL145" i="15198"/>
  <c r="NT145" i="15198"/>
  <c r="OB145" i="15198"/>
  <c r="OJ145" i="15198"/>
  <c r="OR145" i="15198"/>
  <c r="OZ145" i="15198"/>
  <c r="PH145" i="15198"/>
  <c r="PP145" i="15198"/>
  <c r="PX145" i="15198"/>
  <c r="QF145" i="15198"/>
  <c r="QN145" i="15198"/>
  <c r="QV145" i="15198"/>
  <c r="RD145" i="15198"/>
  <c r="RL145" i="15198"/>
  <c r="RT145" i="15198"/>
  <c r="SB145" i="15198"/>
  <c r="SJ145" i="15198"/>
  <c r="SR145" i="15198"/>
  <c r="SZ145" i="15198"/>
  <c r="TH145" i="15198"/>
  <c r="TP145" i="15198"/>
  <c r="TX145" i="15198"/>
  <c r="UF145" i="15198"/>
  <c r="UN145" i="15198"/>
  <c r="UV145" i="15198"/>
  <c r="VD145" i="15198"/>
  <c r="VL145" i="15198"/>
  <c r="VT145" i="15198"/>
  <c r="WB145" i="15198"/>
  <c r="DD145" i="15198"/>
  <c r="DD137" i="15198"/>
  <c r="DK126" i="15198"/>
  <c r="DS126" i="15198"/>
  <c r="EA126" i="15198"/>
  <c r="EI126" i="15198"/>
  <c r="EQ126" i="15198"/>
  <c r="EY126" i="15198"/>
  <c r="FG126" i="15198"/>
  <c r="FO126" i="15198"/>
  <c r="FW126" i="15198"/>
  <c r="GE126" i="15198"/>
  <c r="GM126" i="15198"/>
  <c r="GU126" i="15198"/>
  <c r="HC126" i="15198"/>
  <c r="HK126" i="15198"/>
  <c r="HS126" i="15198"/>
  <c r="IA126" i="15198"/>
  <c r="II126" i="15198"/>
  <c r="IQ126" i="15198"/>
  <c r="IY126" i="15198"/>
  <c r="JG126" i="15198"/>
  <c r="JO126" i="15198"/>
  <c r="JW126" i="15198"/>
  <c r="KE126" i="15198"/>
  <c r="KM126" i="15198"/>
  <c r="KU126" i="15198"/>
  <c r="LC126" i="15198"/>
  <c r="LK126" i="15198"/>
  <c r="LS126" i="15198"/>
  <c r="MA126" i="15198"/>
  <c r="MI126" i="15198"/>
  <c r="MQ126" i="15198"/>
  <c r="MY126" i="15198"/>
  <c r="NG126" i="15198"/>
  <c r="NO126" i="15198"/>
  <c r="NW126" i="15198"/>
  <c r="OE126" i="15198"/>
  <c r="OM126" i="15198"/>
  <c r="OU126" i="15198"/>
  <c r="PC126" i="15198"/>
  <c r="PK126" i="15198"/>
  <c r="PS126" i="15198"/>
  <c r="QA126" i="15198"/>
  <c r="QI126" i="15198"/>
  <c r="QQ126" i="15198"/>
  <c r="QY126" i="15198"/>
  <c r="RG126" i="15198"/>
  <c r="RO126" i="15198"/>
  <c r="RW126" i="15198"/>
  <c r="SE126" i="15198"/>
  <c r="SM126" i="15198"/>
  <c r="SU126" i="15198"/>
  <c r="TC126" i="15198"/>
  <c r="TK126" i="15198"/>
  <c r="TS126" i="15198"/>
  <c r="UA126" i="15198"/>
  <c r="UI126" i="15198"/>
  <c r="UQ126" i="15198"/>
  <c r="UY126" i="15198"/>
  <c r="VG126" i="15198"/>
  <c r="VO126" i="15198"/>
  <c r="VW126" i="15198"/>
  <c r="WE126" i="15198"/>
  <c r="DH127" i="15198"/>
  <c r="DP127" i="15198"/>
  <c r="DX127" i="15198"/>
  <c r="EF127" i="15198"/>
  <c r="EN127" i="15198"/>
  <c r="EV127" i="15198"/>
  <c r="FD127" i="15198"/>
  <c r="FL127" i="15198"/>
  <c r="FT127" i="15198"/>
  <c r="GB127" i="15198"/>
  <c r="GJ127" i="15198"/>
  <c r="GR127" i="15198"/>
  <c r="GZ127" i="15198"/>
  <c r="HH127" i="15198"/>
  <c r="HP127" i="15198"/>
  <c r="HX127" i="15198"/>
  <c r="IF127" i="15198"/>
  <c r="IN127" i="15198"/>
  <c r="IV127" i="15198"/>
  <c r="JD127" i="15198"/>
  <c r="JL127" i="15198"/>
  <c r="JT127" i="15198"/>
  <c r="KB127" i="15198"/>
  <c r="KJ127" i="15198"/>
  <c r="KR127" i="15198"/>
  <c r="KZ127" i="15198"/>
  <c r="LH127" i="15198"/>
  <c r="LP127" i="15198"/>
  <c r="LX127" i="15198"/>
  <c r="MF127" i="15198"/>
  <c r="MN127" i="15198"/>
  <c r="MV127" i="15198"/>
  <c r="ND127" i="15198"/>
  <c r="NL127" i="15198"/>
  <c r="NT127" i="15198"/>
  <c r="OB127" i="15198"/>
  <c r="OJ127" i="15198"/>
  <c r="OR127" i="15198"/>
  <c r="OZ127" i="15198"/>
  <c r="PH127" i="15198"/>
  <c r="PP127" i="15198"/>
  <c r="PX127" i="15198"/>
  <c r="QF127" i="15198"/>
  <c r="QN127" i="15198"/>
  <c r="QV127" i="15198"/>
  <c r="RD127" i="15198"/>
  <c r="RL127" i="15198"/>
  <c r="RT127" i="15198"/>
  <c r="SB127" i="15198"/>
  <c r="SJ127" i="15198"/>
  <c r="SR127" i="15198"/>
  <c r="SZ127" i="15198"/>
  <c r="TH127" i="15198"/>
  <c r="TP127" i="15198"/>
  <c r="TX127" i="15198"/>
  <c r="UF127" i="15198"/>
  <c r="UN127" i="15198"/>
  <c r="UV127" i="15198"/>
  <c r="VD127" i="15198"/>
  <c r="VL127" i="15198"/>
  <c r="VT127" i="15198"/>
  <c r="WB127" i="15198"/>
  <c r="DE128" i="15198"/>
  <c r="DM128" i="15198"/>
  <c r="DU128" i="15198"/>
  <c r="EC128" i="15198"/>
  <c r="EK128" i="15198"/>
  <c r="ES128" i="15198"/>
  <c r="FA128" i="15198"/>
  <c r="FI128" i="15198"/>
  <c r="FQ128" i="15198"/>
  <c r="FY128" i="15198"/>
  <c r="GG128" i="15198"/>
  <c r="GO128" i="15198"/>
  <c r="GW128" i="15198"/>
  <c r="HE128" i="15198"/>
  <c r="HM128" i="15198"/>
  <c r="HU128" i="15198"/>
  <c r="IC128" i="15198"/>
  <c r="IK128" i="15198"/>
  <c r="IS128" i="15198"/>
  <c r="JA128" i="15198"/>
  <c r="JI128" i="15198"/>
  <c r="JQ128" i="15198"/>
  <c r="JY128" i="15198"/>
  <c r="KG128" i="15198"/>
  <c r="KO128" i="15198"/>
  <c r="KW128" i="15198"/>
  <c r="LE128" i="15198"/>
  <c r="LM128" i="15198"/>
  <c r="LU128" i="15198"/>
  <c r="MC128" i="15198"/>
  <c r="MK128" i="15198"/>
  <c r="MS128" i="15198"/>
  <c r="NA128" i="15198"/>
  <c r="NI128" i="15198"/>
  <c r="NQ128" i="15198"/>
  <c r="NY128" i="15198"/>
  <c r="OG128" i="15198"/>
  <c r="OO128" i="15198"/>
  <c r="OW128" i="15198"/>
  <c r="PE128" i="15198"/>
  <c r="PM128" i="15198"/>
  <c r="PU128" i="15198"/>
  <c r="QC128" i="15198"/>
  <c r="QK128" i="15198"/>
  <c r="QS128" i="15198"/>
  <c r="RA128" i="15198"/>
  <c r="RI128" i="15198"/>
  <c r="RQ128" i="15198"/>
  <c r="RY128" i="15198"/>
  <c r="SG128" i="15198"/>
  <c r="SO128" i="15198"/>
  <c r="SW128" i="15198"/>
  <c r="TE128" i="15198"/>
  <c r="TM128" i="15198"/>
  <c r="TU128" i="15198"/>
  <c r="UC128" i="15198"/>
  <c r="UK128" i="15198"/>
  <c r="US128" i="15198"/>
  <c r="VA128" i="15198"/>
  <c r="VI128" i="15198"/>
  <c r="VQ128" i="15198"/>
  <c r="VY128" i="15198"/>
  <c r="WG128" i="15198"/>
  <c r="DJ129" i="15198"/>
  <c r="DR129" i="15198"/>
  <c r="JP137" i="15198"/>
  <c r="RD139" i="15198"/>
  <c r="HU140" i="15198"/>
  <c r="RQ140" i="15198"/>
  <c r="IH141" i="15198"/>
  <c r="SD141" i="15198"/>
  <c r="VA141" i="15198"/>
  <c r="WG141" i="15198"/>
  <c r="EH142" i="15198"/>
  <c r="FN142" i="15198"/>
  <c r="GT142" i="15198"/>
  <c r="HZ142" i="15198"/>
  <c r="JF142" i="15198"/>
  <c r="KL142" i="15198"/>
  <c r="LR142" i="15198"/>
  <c r="MX142" i="15198"/>
  <c r="OD142" i="15198"/>
  <c r="PJ142" i="15198"/>
  <c r="QP142" i="15198"/>
  <c r="RV142" i="15198"/>
  <c r="TB142" i="15198"/>
  <c r="UH142" i="15198"/>
  <c r="VN142" i="15198"/>
  <c r="DO143" i="15198"/>
  <c r="EU143" i="15198"/>
  <c r="GA143" i="15198"/>
  <c r="HG143" i="15198"/>
  <c r="IM143" i="15198"/>
  <c r="JS143" i="15198"/>
  <c r="KY143" i="15198"/>
  <c r="ME143" i="15198"/>
  <c r="NK143" i="15198"/>
  <c r="OQ143" i="15198"/>
  <c r="PW143" i="15198"/>
  <c r="RC143" i="15198"/>
  <c r="SI143" i="15198"/>
  <c r="TO143" i="15198"/>
  <c r="UU143" i="15198"/>
  <c r="WA143" i="15198"/>
  <c r="EB144" i="15198"/>
  <c r="FH144" i="15198"/>
  <c r="GN144" i="15198"/>
  <c r="HT144" i="15198"/>
  <c r="IR144" i="15198"/>
  <c r="IZ144" i="15198"/>
  <c r="JH144" i="15198"/>
  <c r="JP144" i="15198"/>
  <c r="JX144" i="15198"/>
  <c r="KF144" i="15198"/>
  <c r="KN144" i="15198"/>
  <c r="KV144" i="15198"/>
  <c r="LD144" i="15198"/>
  <c r="LL144" i="15198"/>
  <c r="LT144" i="15198"/>
  <c r="MB144" i="15198"/>
  <c r="MJ144" i="15198"/>
  <c r="MR144" i="15198"/>
  <c r="MZ144" i="15198"/>
  <c r="NH144" i="15198"/>
  <c r="NP144" i="15198"/>
  <c r="NX144" i="15198"/>
  <c r="OF144" i="15198"/>
  <c r="ON144" i="15198"/>
  <c r="OV144" i="15198"/>
  <c r="PD144" i="15198"/>
  <c r="PL144" i="15198"/>
  <c r="PT144" i="15198"/>
  <c r="QB144" i="15198"/>
  <c r="QJ144" i="15198"/>
  <c r="QR144" i="15198"/>
  <c r="QZ144" i="15198"/>
  <c r="RH144" i="15198"/>
  <c r="RP144" i="15198"/>
  <c r="RX144" i="15198"/>
  <c r="SF144" i="15198"/>
  <c r="SN144" i="15198"/>
  <c r="SV144" i="15198"/>
  <c r="TD144" i="15198"/>
  <c r="TL144" i="15198"/>
  <c r="TT144" i="15198"/>
  <c r="UB144" i="15198"/>
  <c r="UJ144" i="15198"/>
  <c r="UR144" i="15198"/>
  <c r="UZ144" i="15198"/>
  <c r="VH144" i="15198"/>
  <c r="VP144" i="15198"/>
  <c r="VX144" i="15198"/>
  <c r="WF144" i="15198"/>
  <c r="DI145" i="15198"/>
  <c r="DQ145" i="15198"/>
  <c r="DY145" i="15198"/>
  <c r="EG145" i="15198"/>
  <c r="EO145" i="15198"/>
  <c r="EW145" i="15198"/>
  <c r="FE145" i="15198"/>
  <c r="FM145" i="15198"/>
  <c r="FU145" i="15198"/>
  <c r="GC145" i="15198"/>
  <c r="GK145" i="15198"/>
  <c r="GS145" i="15198"/>
  <c r="HA145" i="15198"/>
  <c r="HI145" i="15198"/>
  <c r="HQ145" i="15198"/>
  <c r="HY145" i="15198"/>
  <c r="IG145" i="15198"/>
  <c r="IO145" i="15198"/>
  <c r="IW145" i="15198"/>
  <c r="JE145" i="15198"/>
  <c r="JM145" i="15198"/>
  <c r="JU145" i="15198"/>
  <c r="KC145" i="15198"/>
  <c r="KK145" i="15198"/>
  <c r="KS145" i="15198"/>
  <c r="LA145" i="15198"/>
  <c r="LI145" i="15198"/>
  <c r="LQ145" i="15198"/>
  <c r="LY145" i="15198"/>
  <c r="MG145" i="15198"/>
  <c r="MO145" i="15198"/>
  <c r="MW145" i="15198"/>
  <c r="NE145" i="15198"/>
  <c r="NM145" i="15198"/>
  <c r="NU145" i="15198"/>
  <c r="OC145" i="15198"/>
  <c r="OK145" i="15198"/>
  <c r="OS145" i="15198"/>
  <c r="PA145" i="15198"/>
  <c r="PI145" i="15198"/>
  <c r="PQ145" i="15198"/>
  <c r="PY145" i="15198"/>
  <c r="QG145" i="15198"/>
  <c r="QO145" i="15198"/>
  <c r="QW145" i="15198"/>
  <c r="RE145" i="15198"/>
  <c r="RM145" i="15198"/>
  <c r="RU145" i="15198"/>
  <c r="SC145" i="15198"/>
  <c r="SK145" i="15198"/>
  <c r="SS145" i="15198"/>
  <c r="TA145" i="15198"/>
  <c r="TI145" i="15198"/>
  <c r="TQ145" i="15198"/>
  <c r="TY145" i="15198"/>
  <c r="UG145" i="15198"/>
  <c r="UO145" i="15198"/>
  <c r="UW145" i="15198"/>
  <c r="VE145" i="15198"/>
  <c r="VM145" i="15198"/>
  <c r="VU145" i="15198"/>
  <c r="WC145" i="15198"/>
  <c r="DD144" i="15198"/>
  <c r="DD136" i="15198"/>
  <c r="DL126" i="15198"/>
  <c r="DT126" i="15198"/>
  <c r="EB126" i="15198"/>
  <c r="EJ126" i="15198"/>
  <c r="ER126" i="15198"/>
  <c r="EZ126" i="15198"/>
  <c r="FH126" i="15198"/>
  <c r="FP126" i="15198"/>
  <c r="FX126" i="15198"/>
  <c r="GF126" i="15198"/>
  <c r="GN126" i="15198"/>
  <c r="GV126" i="15198"/>
  <c r="HD126" i="15198"/>
  <c r="HL126" i="15198"/>
  <c r="HT126" i="15198"/>
  <c r="IB126" i="15198"/>
  <c r="IJ126" i="15198"/>
  <c r="IR126" i="15198"/>
  <c r="IZ126" i="15198"/>
  <c r="JH126" i="15198"/>
  <c r="JP126" i="15198"/>
  <c r="JX126" i="15198"/>
  <c r="KF126" i="15198"/>
  <c r="KN126" i="15198"/>
  <c r="KV126" i="15198"/>
  <c r="LD126" i="15198"/>
  <c r="LL126" i="15198"/>
  <c r="LT126" i="15198"/>
  <c r="MB126" i="15198"/>
  <c r="MJ126" i="15198"/>
  <c r="MR126" i="15198"/>
  <c r="MZ126" i="15198"/>
  <c r="NH126" i="15198"/>
  <c r="NP126" i="15198"/>
  <c r="NX126" i="15198"/>
  <c r="OF126" i="15198"/>
  <c r="ON126" i="15198"/>
  <c r="OV126" i="15198"/>
  <c r="PD126" i="15198"/>
  <c r="PL126" i="15198"/>
  <c r="PT126" i="15198"/>
  <c r="QB126" i="15198"/>
  <c r="QJ126" i="15198"/>
  <c r="QR126" i="15198"/>
  <c r="QZ126" i="15198"/>
  <c r="RH126" i="15198"/>
  <c r="RP126" i="15198"/>
  <c r="RX126" i="15198"/>
  <c r="SF126" i="15198"/>
  <c r="SN126" i="15198"/>
  <c r="SV126" i="15198"/>
  <c r="TD126" i="15198"/>
  <c r="TL126" i="15198"/>
  <c r="TT126" i="15198"/>
  <c r="UB126" i="15198"/>
  <c r="UJ126" i="15198"/>
  <c r="UR126" i="15198"/>
  <c r="UZ126" i="15198"/>
  <c r="VH126" i="15198"/>
  <c r="VP126" i="15198"/>
  <c r="VX126" i="15198"/>
  <c r="WF126" i="15198"/>
  <c r="DI127" i="15198"/>
  <c r="DQ127" i="15198"/>
  <c r="DY127" i="15198"/>
  <c r="EG127" i="15198"/>
  <c r="EO127" i="15198"/>
  <c r="EW127" i="15198"/>
  <c r="FE127" i="15198"/>
  <c r="FM127" i="15198"/>
  <c r="FU127" i="15198"/>
  <c r="GC127" i="15198"/>
  <c r="GK127" i="15198"/>
  <c r="GS127" i="15198"/>
  <c r="HA127" i="15198"/>
  <c r="HI127" i="15198"/>
  <c r="HQ127" i="15198"/>
  <c r="HY127" i="15198"/>
  <c r="IG127" i="15198"/>
  <c r="IO127" i="15198"/>
  <c r="IW127" i="15198"/>
  <c r="JE127" i="15198"/>
  <c r="JM127" i="15198"/>
  <c r="JU127" i="15198"/>
  <c r="KC127" i="15198"/>
  <c r="KK127" i="15198"/>
  <c r="KS127" i="15198"/>
  <c r="LA127" i="15198"/>
  <c r="LI127" i="15198"/>
  <c r="LQ127" i="15198"/>
  <c r="LY127" i="15198"/>
  <c r="MG127" i="15198"/>
  <c r="MO127" i="15198"/>
  <c r="MW127" i="15198"/>
  <c r="NE127" i="15198"/>
  <c r="NM127" i="15198"/>
  <c r="NU127" i="15198"/>
  <c r="OC127" i="15198"/>
  <c r="OK127" i="15198"/>
  <c r="OS127" i="15198"/>
  <c r="PA127" i="15198"/>
  <c r="PI127" i="15198"/>
  <c r="PQ127" i="15198"/>
  <c r="PY127" i="15198"/>
  <c r="QG127" i="15198"/>
  <c r="QO127" i="15198"/>
  <c r="QW127" i="15198"/>
  <c r="RE127" i="15198"/>
  <c r="RM127" i="15198"/>
  <c r="RU127" i="15198"/>
  <c r="SC127" i="15198"/>
  <c r="SK127" i="15198"/>
  <c r="SS127" i="15198"/>
  <c r="TA127" i="15198"/>
  <c r="TI127" i="15198"/>
  <c r="TQ127" i="15198"/>
  <c r="TY127" i="15198"/>
  <c r="UG127" i="15198"/>
  <c r="UO127" i="15198"/>
  <c r="UW127" i="15198"/>
  <c r="VE127" i="15198"/>
  <c r="VM127" i="15198"/>
  <c r="VU127" i="15198"/>
  <c r="WC127" i="15198"/>
  <c r="DF128" i="15198"/>
  <c r="DN128" i="15198"/>
  <c r="DV128" i="15198"/>
  <c r="ED128" i="15198"/>
  <c r="EL128" i="15198"/>
  <c r="ET128" i="15198"/>
  <c r="FB128" i="15198"/>
  <c r="FJ128" i="15198"/>
  <c r="FR128" i="15198"/>
  <c r="FZ128" i="15198"/>
  <c r="GH128" i="15198"/>
  <c r="GP128" i="15198"/>
  <c r="GX128" i="15198"/>
  <c r="HF128" i="15198"/>
  <c r="HN128" i="15198"/>
  <c r="HV128" i="15198"/>
  <c r="ID128" i="15198"/>
  <c r="IL128" i="15198"/>
  <c r="IT128" i="15198"/>
  <c r="JB128" i="15198"/>
  <c r="JJ128" i="15198"/>
  <c r="JR128" i="15198"/>
  <c r="JZ128" i="15198"/>
  <c r="KH128" i="15198"/>
  <c r="KP128" i="15198"/>
  <c r="KX128" i="15198"/>
  <c r="LF128" i="15198"/>
  <c r="LN128" i="15198"/>
  <c r="LV128" i="15198"/>
  <c r="MD128" i="15198"/>
  <c r="ML128" i="15198"/>
  <c r="MT128" i="15198"/>
  <c r="NB128" i="15198"/>
  <c r="NJ128" i="15198"/>
  <c r="NR128" i="15198"/>
  <c r="NZ128" i="15198"/>
  <c r="OH128" i="15198"/>
  <c r="OP128" i="15198"/>
  <c r="OX128" i="15198"/>
  <c r="PF128" i="15198"/>
  <c r="PN128" i="15198"/>
  <c r="PV128" i="15198"/>
  <c r="QD128" i="15198"/>
  <c r="QL128" i="15198"/>
  <c r="QT128" i="15198"/>
  <c r="RB128" i="15198"/>
  <c r="RJ128" i="15198"/>
  <c r="RR128" i="15198"/>
  <c r="RZ128" i="15198"/>
  <c r="SH128" i="15198"/>
  <c r="SP128" i="15198"/>
  <c r="SX128" i="15198"/>
  <c r="TF128" i="15198"/>
  <c r="TN128" i="15198"/>
  <c r="TV128" i="15198"/>
  <c r="UD128" i="15198"/>
  <c r="UL128" i="15198"/>
  <c r="UT128" i="15198"/>
  <c r="VB128" i="15198"/>
  <c r="VJ128" i="15198"/>
  <c r="VR128" i="15198"/>
  <c r="VZ128" i="15198"/>
  <c r="WH128" i="15198"/>
  <c r="DK129" i="15198"/>
  <c r="DS129" i="15198"/>
  <c r="HQ138" i="15198"/>
  <c r="TH139" i="15198"/>
  <c r="JY140" i="15198"/>
  <c r="TU140" i="15198"/>
  <c r="KL141" i="15198"/>
  <c r="UB141" i="15198"/>
  <c r="VH141" i="15198"/>
  <c r="DI142" i="15198"/>
  <c r="EO142" i="15198"/>
  <c r="FU142" i="15198"/>
  <c r="HA142" i="15198"/>
  <c r="IG142" i="15198"/>
  <c r="JM142" i="15198"/>
  <c r="KS142" i="15198"/>
  <c r="LY142" i="15198"/>
  <c r="NE142" i="15198"/>
  <c r="OK142" i="15198"/>
  <c r="PQ142" i="15198"/>
  <c r="QW142" i="15198"/>
  <c r="SC142" i="15198"/>
  <c r="TI142" i="15198"/>
  <c r="UO142" i="15198"/>
  <c r="VU142" i="15198"/>
  <c r="DV143" i="15198"/>
  <c r="FB143" i="15198"/>
  <c r="GH143" i="15198"/>
  <c r="HN143" i="15198"/>
  <c r="IT143" i="15198"/>
  <c r="JZ143" i="15198"/>
  <c r="LF143" i="15198"/>
  <c r="ML143" i="15198"/>
  <c r="NR143" i="15198"/>
  <c r="OX143" i="15198"/>
  <c r="QD143" i="15198"/>
  <c r="RJ143" i="15198"/>
  <c r="SP143" i="15198"/>
  <c r="TV143" i="15198"/>
  <c r="VB143" i="15198"/>
  <c r="WH143" i="15198"/>
  <c r="EI144" i="15198"/>
  <c r="FO144" i="15198"/>
  <c r="GU144" i="15198"/>
  <c r="IA144" i="15198"/>
  <c r="IS144" i="15198"/>
  <c r="JA144" i="15198"/>
  <c r="JI144" i="15198"/>
  <c r="JQ144" i="15198"/>
  <c r="JY144" i="15198"/>
  <c r="KG144" i="15198"/>
  <c r="KO144" i="15198"/>
  <c r="KW144" i="15198"/>
  <c r="LE144" i="15198"/>
  <c r="LM144" i="15198"/>
  <c r="LU144" i="15198"/>
  <c r="MC144" i="15198"/>
  <c r="MK144" i="15198"/>
  <c r="MS144" i="15198"/>
  <c r="NA144" i="15198"/>
  <c r="NI144" i="15198"/>
  <c r="NQ144" i="15198"/>
  <c r="NY144" i="15198"/>
  <c r="OG144" i="15198"/>
  <c r="OO144" i="15198"/>
  <c r="OW144" i="15198"/>
  <c r="PE144" i="15198"/>
  <c r="PM144" i="15198"/>
  <c r="PU144" i="15198"/>
  <c r="QC144" i="15198"/>
  <c r="QK144" i="15198"/>
  <c r="QS144" i="15198"/>
  <c r="RA144" i="15198"/>
  <c r="RI144" i="15198"/>
  <c r="RQ144" i="15198"/>
  <c r="RY144" i="15198"/>
  <c r="SG144" i="15198"/>
  <c r="SO144" i="15198"/>
  <c r="SW144" i="15198"/>
  <c r="TE144" i="15198"/>
  <c r="TM144" i="15198"/>
  <c r="TU144" i="15198"/>
  <c r="UC144" i="15198"/>
  <c r="UK144" i="15198"/>
  <c r="US144" i="15198"/>
  <c r="VA144" i="15198"/>
  <c r="VI144" i="15198"/>
  <c r="VQ144" i="15198"/>
  <c r="VY144" i="15198"/>
  <c r="WG144" i="15198"/>
  <c r="DJ145" i="15198"/>
  <c r="DR145" i="15198"/>
  <c r="DZ145" i="15198"/>
  <c r="EH145" i="15198"/>
  <c r="EP145" i="15198"/>
  <c r="EX145" i="15198"/>
  <c r="FF145" i="15198"/>
  <c r="FN145" i="15198"/>
  <c r="FV145" i="15198"/>
  <c r="GD145" i="15198"/>
  <c r="GL145" i="15198"/>
  <c r="GT145" i="15198"/>
  <c r="HB145" i="15198"/>
  <c r="HJ145" i="15198"/>
  <c r="HR145" i="15198"/>
  <c r="HZ145" i="15198"/>
  <c r="IH145" i="15198"/>
  <c r="IP145" i="15198"/>
  <c r="IX145" i="15198"/>
  <c r="JF145" i="15198"/>
  <c r="JN145" i="15198"/>
  <c r="JV145" i="15198"/>
  <c r="KD145" i="15198"/>
  <c r="KL145" i="15198"/>
  <c r="KT145" i="15198"/>
  <c r="LB145" i="15198"/>
  <c r="LJ145" i="15198"/>
  <c r="LR145" i="15198"/>
  <c r="LZ145" i="15198"/>
  <c r="MH145" i="15198"/>
  <c r="MP145" i="15198"/>
  <c r="MX145" i="15198"/>
  <c r="NF145" i="15198"/>
  <c r="NN145" i="15198"/>
  <c r="NV145" i="15198"/>
  <c r="OD145" i="15198"/>
  <c r="OL145" i="15198"/>
  <c r="OT145" i="15198"/>
  <c r="PB145" i="15198"/>
  <c r="PJ145" i="15198"/>
  <c r="PR145" i="15198"/>
  <c r="PZ145" i="15198"/>
  <c r="QH145" i="15198"/>
  <c r="QP145" i="15198"/>
  <c r="QX145" i="15198"/>
  <c r="RF145" i="15198"/>
  <c r="RN145" i="15198"/>
  <c r="RV145" i="15198"/>
  <c r="SD145" i="15198"/>
  <c r="SL145" i="15198"/>
  <c r="ST145" i="15198"/>
  <c r="TB145" i="15198"/>
  <c r="TJ145" i="15198"/>
  <c r="TR145" i="15198"/>
  <c r="TZ145" i="15198"/>
  <c r="UH145" i="15198"/>
  <c r="UP145" i="15198"/>
  <c r="UX145" i="15198"/>
  <c r="VF145" i="15198"/>
  <c r="VN145" i="15198"/>
  <c r="VV145" i="15198"/>
  <c r="WD145" i="15198"/>
  <c r="DD143" i="15198"/>
  <c r="DE126" i="15198"/>
  <c r="DM126" i="15198"/>
  <c r="DU126" i="15198"/>
  <c r="EC126" i="15198"/>
  <c r="EK126" i="15198"/>
  <c r="ES126" i="15198"/>
  <c r="FA126" i="15198"/>
  <c r="FI126" i="15198"/>
  <c r="FQ126" i="15198"/>
  <c r="FY126" i="15198"/>
  <c r="GG126" i="15198"/>
  <c r="GO126" i="15198"/>
  <c r="GW126" i="15198"/>
  <c r="HE126" i="15198"/>
  <c r="HM126" i="15198"/>
  <c r="HU126" i="15198"/>
  <c r="IC126" i="15198"/>
  <c r="IK126" i="15198"/>
  <c r="IS126" i="15198"/>
  <c r="JA126" i="15198"/>
  <c r="JI126" i="15198"/>
  <c r="JQ126" i="15198"/>
  <c r="JY126" i="15198"/>
  <c r="KG126" i="15198"/>
  <c r="KO126" i="15198"/>
  <c r="KW126" i="15198"/>
  <c r="LE126" i="15198"/>
  <c r="LM126" i="15198"/>
  <c r="LU126" i="15198"/>
  <c r="MC126" i="15198"/>
  <c r="MK126" i="15198"/>
  <c r="MS126" i="15198"/>
  <c r="NA126" i="15198"/>
  <c r="NI126" i="15198"/>
  <c r="NQ126" i="15198"/>
  <c r="NY126" i="15198"/>
  <c r="OG126" i="15198"/>
  <c r="OO126" i="15198"/>
  <c r="OW126" i="15198"/>
  <c r="PE126" i="15198"/>
  <c r="PM126" i="15198"/>
  <c r="PU126" i="15198"/>
  <c r="QC126" i="15198"/>
  <c r="QK126" i="15198"/>
  <c r="QS126" i="15198"/>
  <c r="RA126" i="15198"/>
  <c r="RI126" i="15198"/>
  <c r="RQ126" i="15198"/>
  <c r="RY126" i="15198"/>
  <c r="SG126" i="15198"/>
  <c r="SO126" i="15198"/>
  <c r="SW126" i="15198"/>
  <c r="TE126" i="15198"/>
  <c r="TM126" i="15198"/>
  <c r="TU126" i="15198"/>
  <c r="UC126" i="15198"/>
  <c r="UK126" i="15198"/>
  <c r="US126" i="15198"/>
  <c r="VA126" i="15198"/>
  <c r="VI126" i="15198"/>
  <c r="VQ126" i="15198"/>
  <c r="VY126" i="15198"/>
  <c r="WG126" i="15198"/>
  <c r="DJ127" i="15198"/>
  <c r="DR127" i="15198"/>
  <c r="DZ127" i="15198"/>
  <c r="EH127" i="15198"/>
  <c r="EP127" i="15198"/>
  <c r="EX127" i="15198"/>
  <c r="FF127" i="15198"/>
  <c r="FN127" i="15198"/>
  <c r="FV127" i="15198"/>
  <c r="GD127" i="15198"/>
  <c r="GL127" i="15198"/>
  <c r="GT127" i="15198"/>
  <c r="HB127" i="15198"/>
  <c r="HJ127" i="15198"/>
  <c r="HR127" i="15198"/>
  <c r="HZ127" i="15198"/>
  <c r="IH127" i="15198"/>
  <c r="IP127" i="15198"/>
  <c r="IX127" i="15198"/>
  <c r="JF127" i="15198"/>
  <c r="JN127" i="15198"/>
  <c r="JV127" i="15198"/>
  <c r="KD127" i="15198"/>
  <c r="KL127" i="15198"/>
  <c r="KT127" i="15198"/>
  <c r="LB127" i="15198"/>
  <c r="LJ127" i="15198"/>
  <c r="LR127" i="15198"/>
  <c r="LZ127" i="15198"/>
  <c r="MH127" i="15198"/>
  <c r="MP127" i="15198"/>
  <c r="MX127" i="15198"/>
  <c r="NF127" i="15198"/>
  <c r="NN127" i="15198"/>
  <c r="NV127" i="15198"/>
  <c r="OD127" i="15198"/>
  <c r="OL127" i="15198"/>
  <c r="OT127" i="15198"/>
  <c r="PB127" i="15198"/>
  <c r="PJ127" i="15198"/>
  <c r="PR127" i="15198"/>
  <c r="PZ127" i="15198"/>
  <c r="QH127" i="15198"/>
  <c r="QP127" i="15198"/>
  <c r="QX127" i="15198"/>
  <c r="RF127" i="15198"/>
  <c r="RN127" i="15198"/>
  <c r="RV127" i="15198"/>
  <c r="SD127" i="15198"/>
  <c r="SL127" i="15198"/>
  <c r="ST127" i="15198"/>
  <c r="TB127" i="15198"/>
  <c r="TJ127" i="15198"/>
  <c r="TR127" i="15198"/>
  <c r="TZ127" i="15198"/>
  <c r="UH127" i="15198"/>
  <c r="UP127" i="15198"/>
  <c r="UX127" i="15198"/>
  <c r="VF127" i="15198"/>
  <c r="VN127" i="15198"/>
  <c r="VV127" i="15198"/>
  <c r="WD127" i="15198"/>
  <c r="DG128" i="15198"/>
  <c r="DO128" i="15198"/>
  <c r="DW128" i="15198"/>
  <c r="EE128" i="15198"/>
  <c r="EM128" i="15198"/>
  <c r="EU128" i="15198"/>
  <c r="FC128" i="15198"/>
  <c r="FK128" i="15198"/>
  <c r="FS128" i="15198"/>
  <c r="GA128" i="15198"/>
  <c r="GI128" i="15198"/>
  <c r="GQ128" i="15198"/>
  <c r="GY128" i="15198"/>
  <c r="HG128" i="15198"/>
  <c r="HO128" i="15198"/>
  <c r="HW128" i="15198"/>
  <c r="IE128" i="15198"/>
  <c r="IM128" i="15198"/>
  <c r="IU128" i="15198"/>
  <c r="JC128" i="15198"/>
  <c r="JK128" i="15198"/>
  <c r="JS128" i="15198"/>
  <c r="KA128" i="15198"/>
  <c r="KI128" i="15198"/>
  <c r="KQ128" i="15198"/>
  <c r="KY128" i="15198"/>
  <c r="LG128" i="15198"/>
  <c r="LO128" i="15198"/>
  <c r="LW128" i="15198"/>
  <c r="ME128" i="15198"/>
  <c r="MM128" i="15198"/>
  <c r="MU128" i="15198"/>
  <c r="NC128" i="15198"/>
  <c r="NK128" i="15198"/>
  <c r="NS128" i="15198"/>
  <c r="OA128" i="15198"/>
  <c r="OI128" i="15198"/>
  <c r="OQ128" i="15198"/>
  <c r="OY128" i="15198"/>
  <c r="PG128" i="15198"/>
  <c r="PO128" i="15198"/>
  <c r="PW128" i="15198"/>
  <c r="QE128" i="15198"/>
  <c r="QM128" i="15198"/>
  <c r="QU128" i="15198"/>
  <c r="RC128" i="15198"/>
  <c r="RK128" i="15198"/>
  <c r="RS128" i="15198"/>
  <c r="SA128" i="15198"/>
  <c r="SI128" i="15198"/>
  <c r="SQ128" i="15198"/>
  <c r="SY128" i="15198"/>
  <c r="TG128" i="15198"/>
  <c r="TO128" i="15198"/>
  <c r="TW128" i="15198"/>
  <c r="UE128" i="15198"/>
  <c r="UM128" i="15198"/>
  <c r="UU128" i="15198"/>
  <c r="VC128" i="15198"/>
  <c r="VK128" i="15198"/>
  <c r="VS128" i="15198"/>
  <c r="WA128" i="15198"/>
  <c r="WI128" i="15198"/>
  <c r="DL129" i="15198"/>
  <c r="DT129" i="15198"/>
  <c r="KC138" i="15198"/>
  <c r="TP139" i="15198"/>
  <c r="KG140" i="15198"/>
  <c r="UC140" i="15198"/>
  <c r="KT141" i="15198"/>
  <c r="UC141" i="15198"/>
  <c r="VI141" i="15198"/>
  <c r="DJ142" i="15198"/>
  <c r="EP142" i="15198"/>
  <c r="FV142" i="15198"/>
  <c r="HB142" i="15198"/>
  <c r="IH142" i="15198"/>
  <c r="JN142" i="15198"/>
  <c r="KT142" i="15198"/>
  <c r="LZ142" i="15198"/>
  <c r="NF142" i="15198"/>
  <c r="OL142" i="15198"/>
  <c r="PR142" i="15198"/>
  <c r="QX142" i="15198"/>
  <c r="SD142" i="15198"/>
  <c r="TJ142" i="15198"/>
  <c r="UP142" i="15198"/>
  <c r="VV142" i="15198"/>
  <c r="DW143" i="15198"/>
  <c r="FC143" i="15198"/>
  <c r="GI143" i="15198"/>
  <c r="HO143" i="15198"/>
  <c r="IU143" i="15198"/>
  <c r="KA143" i="15198"/>
  <c r="LG143" i="15198"/>
  <c r="MM143" i="15198"/>
  <c r="NS143" i="15198"/>
  <c r="OY143" i="15198"/>
  <c r="QE143" i="15198"/>
  <c r="RK143" i="15198"/>
  <c r="SQ143" i="15198"/>
  <c r="TW143" i="15198"/>
  <c r="VC143" i="15198"/>
  <c r="WI143" i="15198"/>
  <c r="EJ144" i="15198"/>
  <c r="FP144" i="15198"/>
  <c r="GV144" i="15198"/>
  <c r="IB144" i="15198"/>
  <c r="IT144" i="15198"/>
  <c r="JB144" i="15198"/>
  <c r="JJ144" i="15198"/>
  <c r="JR144" i="15198"/>
  <c r="JZ144" i="15198"/>
  <c r="KH144" i="15198"/>
  <c r="KP144" i="15198"/>
  <c r="KX144" i="15198"/>
  <c r="LF144" i="15198"/>
  <c r="LN144" i="15198"/>
  <c r="LV144" i="15198"/>
  <c r="MD144" i="15198"/>
  <c r="ML144" i="15198"/>
  <c r="MT144" i="15198"/>
  <c r="NB144" i="15198"/>
  <c r="NJ144" i="15198"/>
  <c r="NR144" i="15198"/>
  <c r="NZ144" i="15198"/>
  <c r="OH144" i="15198"/>
  <c r="OP144" i="15198"/>
  <c r="OX144" i="15198"/>
  <c r="PF144" i="15198"/>
  <c r="PN144" i="15198"/>
  <c r="PV144" i="15198"/>
  <c r="QD144" i="15198"/>
  <c r="QL144" i="15198"/>
  <c r="QT144" i="15198"/>
  <c r="RB144" i="15198"/>
  <c r="RJ144" i="15198"/>
  <c r="RR144" i="15198"/>
  <c r="RZ144" i="15198"/>
  <c r="SH144" i="15198"/>
  <c r="SP144" i="15198"/>
  <c r="SX144" i="15198"/>
  <c r="TF144" i="15198"/>
  <c r="TN144" i="15198"/>
  <c r="TV144" i="15198"/>
  <c r="UD144" i="15198"/>
  <c r="UL144" i="15198"/>
  <c r="UT144" i="15198"/>
  <c r="VB144" i="15198"/>
  <c r="VJ144" i="15198"/>
  <c r="VR144" i="15198"/>
  <c r="VZ144" i="15198"/>
  <c r="WH144" i="15198"/>
  <c r="DK145" i="15198"/>
  <c r="DS145" i="15198"/>
  <c r="EA145" i="15198"/>
  <c r="EI145" i="15198"/>
  <c r="EQ145" i="15198"/>
  <c r="EY145" i="15198"/>
  <c r="FG145" i="15198"/>
  <c r="FO145" i="15198"/>
  <c r="FW145" i="15198"/>
  <c r="GE145" i="15198"/>
  <c r="GM145" i="15198"/>
  <c r="GU145" i="15198"/>
  <c r="HC145" i="15198"/>
  <c r="HK145" i="15198"/>
  <c r="HS145" i="15198"/>
  <c r="IA145" i="15198"/>
  <c r="II145" i="15198"/>
  <c r="IQ145" i="15198"/>
  <c r="IY145" i="15198"/>
  <c r="JG145" i="15198"/>
  <c r="JO145" i="15198"/>
  <c r="JW145" i="15198"/>
  <c r="KE145" i="15198"/>
  <c r="KM145" i="15198"/>
  <c r="KU145" i="15198"/>
  <c r="LC145" i="15198"/>
  <c r="LK145" i="15198"/>
  <c r="LS145" i="15198"/>
  <c r="MA145" i="15198"/>
  <c r="MI145" i="15198"/>
  <c r="MQ145" i="15198"/>
  <c r="MY145" i="15198"/>
  <c r="NG145" i="15198"/>
  <c r="NO145" i="15198"/>
  <c r="NW145" i="15198"/>
  <c r="OE145" i="15198"/>
  <c r="OM145" i="15198"/>
  <c r="OU145" i="15198"/>
  <c r="PC145" i="15198"/>
  <c r="PK145" i="15198"/>
  <c r="PS145" i="15198"/>
  <c r="QA145" i="15198"/>
  <c r="QI145" i="15198"/>
  <c r="QQ145" i="15198"/>
  <c r="QY145" i="15198"/>
  <c r="RG145" i="15198"/>
  <c r="RO145" i="15198"/>
  <c r="RW145" i="15198"/>
  <c r="SE145" i="15198"/>
  <c r="SM145" i="15198"/>
  <c r="SU145" i="15198"/>
  <c r="TC145" i="15198"/>
  <c r="TK145" i="15198"/>
  <c r="TS145" i="15198"/>
  <c r="UA145" i="15198"/>
  <c r="UI145" i="15198"/>
  <c r="UQ145" i="15198"/>
  <c r="UY145" i="15198"/>
  <c r="VG145" i="15198"/>
  <c r="VO145" i="15198"/>
  <c r="VW145" i="15198"/>
  <c r="WE145" i="15198"/>
  <c r="DD142" i="15198"/>
  <c r="DF126" i="15198"/>
  <c r="DN126" i="15198"/>
  <c r="DV126" i="15198"/>
  <c r="ED126" i="15198"/>
  <c r="EL126" i="15198"/>
  <c r="ET126" i="15198"/>
  <c r="FB126" i="15198"/>
  <c r="FJ126" i="15198"/>
  <c r="FR126" i="15198"/>
  <c r="FZ126" i="15198"/>
  <c r="GH126" i="15198"/>
  <c r="GP126" i="15198"/>
  <c r="GX126" i="15198"/>
  <c r="HF126" i="15198"/>
  <c r="HN126" i="15198"/>
  <c r="HV126" i="15198"/>
  <c r="ID126" i="15198"/>
  <c r="IL126" i="15198"/>
  <c r="IT126" i="15198"/>
  <c r="JB126" i="15198"/>
  <c r="JJ126" i="15198"/>
  <c r="JR126" i="15198"/>
  <c r="JZ126" i="15198"/>
  <c r="KH126" i="15198"/>
  <c r="KP126" i="15198"/>
  <c r="KX126" i="15198"/>
  <c r="LF126" i="15198"/>
  <c r="LN126" i="15198"/>
  <c r="LV126" i="15198"/>
  <c r="MD126" i="15198"/>
  <c r="ML126" i="15198"/>
  <c r="MT126" i="15198"/>
  <c r="NB126" i="15198"/>
  <c r="NJ126" i="15198"/>
  <c r="NR126" i="15198"/>
  <c r="NZ126" i="15198"/>
  <c r="OH126" i="15198"/>
  <c r="OP126" i="15198"/>
  <c r="OX126" i="15198"/>
  <c r="PF126" i="15198"/>
  <c r="PN126" i="15198"/>
  <c r="PV126" i="15198"/>
  <c r="QD126" i="15198"/>
  <c r="QL126" i="15198"/>
  <c r="QT126" i="15198"/>
  <c r="RB126" i="15198"/>
  <c r="RJ126" i="15198"/>
  <c r="RR126" i="15198"/>
  <c r="RZ126" i="15198"/>
  <c r="SH126" i="15198"/>
  <c r="SP126" i="15198"/>
  <c r="SX126" i="15198"/>
  <c r="TF126" i="15198"/>
  <c r="TN126" i="15198"/>
  <c r="TV126" i="15198"/>
  <c r="UD126" i="15198"/>
  <c r="UL126" i="15198"/>
  <c r="UT126" i="15198"/>
  <c r="VB126" i="15198"/>
  <c r="VJ126" i="15198"/>
  <c r="VR126" i="15198"/>
  <c r="VZ126" i="15198"/>
  <c r="WH126" i="15198"/>
  <c r="DK127" i="15198"/>
  <c r="DS127" i="15198"/>
  <c r="EA127" i="15198"/>
  <c r="EI127" i="15198"/>
  <c r="EQ127" i="15198"/>
  <c r="EY127" i="15198"/>
  <c r="FG127" i="15198"/>
  <c r="FO127" i="15198"/>
  <c r="FW127" i="15198"/>
  <c r="GE127" i="15198"/>
  <c r="GM127" i="15198"/>
  <c r="GU127" i="15198"/>
  <c r="HC127" i="15198"/>
  <c r="HK127" i="15198"/>
  <c r="HS127" i="15198"/>
  <c r="IA127" i="15198"/>
  <c r="II127" i="15198"/>
  <c r="IQ127" i="15198"/>
  <c r="IY127" i="15198"/>
  <c r="JG127" i="15198"/>
  <c r="JO127" i="15198"/>
  <c r="JW127" i="15198"/>
  <c r="KE127" i="15198"/>
  <c r="KM127" i="15198"/>
  <c r="KU127" i="15198"/>
  <c r="LC127" i="15198"/>
  <c r="LK127" i="15198"/>
  <c r="LS127" i="15198"/>
  <c r="MA127" i="15198"/>
  <c r="MI127" i="15198"/>
  <c r="MQ127" i="15198"/>
  <c r="MY127" i="15198"/>
  <c r="NG127" i="15198"/>
  <c r="NO127" i="15198"/>
  <c r="NW127" i="15198"/>
  <c r="OE127" i="15198"/>
  <c r="OM127" i="15198"/>
  <c r="OU127" i="15198"/>
  <c r="PC127" i="15198"/>
  <c r="PK127" i="15198"/>
  <c r="PS127" i="15198"/>
  <c r="QA127" i="15198"/>
  <c r="QI127" i="15198"/>
  <c r="QQ127" i="15198"/>
  <c r="QY127" i="15198"/>
  <c r="RG127" i="15198"/>
  <c r="RO127" i="15198"/>
  <c r="RW127" i="15198"/>
  <c r="SE127" i="15198"/>
  <c r="SM127" i="15198"/>
  <c r="SU127" i="15198"/>
  <c r="TC127" i="15198"/>
  <c r="TK127" i="15198"/>
  <c r="TS127" i="15198"/>
  <c r="UA127" i="15198"/>
  <c r="UI127" i="15198"/>
  <c r="UQ127" i="15198"/>
  <c r="UY127" i="15198"/>
  <c r="VG127" i="15198"/>
  <c r="VO127" i="15198"/>
  <c r="VW127" i="15198"/>
  <c r="WE127" i="15198"/>
  <c r="DH128" i="15198"/>
  <c r="DP128" i="15198"/>
  <c r="DX128" i="15198"/>
  <c r="EF128" i="15198"/>
  <c r="EN128" i="15198"/>
  <c r="EV128" i="15198"/>
  <c r="FD128" i="15198"/>
  <c r="FL128" i="15198"/>
  <c r="FT128" i="15198"/>
  <c r="GB128" i="15198"/>
  <c r="GJ128" i="15198"/>
  <c r="GR128" i="15198"/>
  <c r="GZ128" i="15198"/>
  <c r="HH128" i="15198"/>
  <c r="HP128" i="15198"/>
  <c r="HX128" i="15198"/>
  <c r="IF128" i="15198"/>
  <c r="IN128" i="15198"/>
  <c r="IV128" i="15198"/>
  <c r="JD128" i="15198"/>
  <c r="JL128" i="15198"/>
  <c r="JT128" i="15198"/>
  <c r="KB128" i="15198"/>
  <c r="KJ128" i="15198"/>
  <c r="KR128" i="15198"/>
  <c r="KZ128" i="15198"/>
  <c r="LH128" i="15198"/>
  <c r="LP128" i="15198"/>
  <c r="LX128" i="15198"/>
  <c r="MF128" i="15198"/>
  <c r="MN128" i="15198"/>
  <c r="MV128" i="15198"/>
  <c r="ND128" i="15198"/>
  <c r="NL128" i="15198"/>
  <c r="NT128" i="15198"/>
  <c r="OB128" i="15198"/>
  <c r="OJ128" i="15198"/>
  <c r="OR128" i="15198"/>
  <c r="OZ128" i="15198"/>
  <c r="PH128" i="15198"/>
  <c r="PP128" i="15198"/>
  <c r="PX128" i="15198"/>
  <c r="QF128" i="15198"/>
  <c r="QN128" i="15198"/>
  <c r="QV128" i="15198"/>
  <c r="RD128" i="15198"/>
  <c r="RL128" i="15198"/>
  <c r="RT128" i="15198"/>
  <c r="SB128" i="15198"/>
  <c r="SJ128" i="15198"/>
  <c r="SR128" i="15198"/>
  <c r="SZ128" i="15198"/>
  <c r="TH128" i="15198"/>
  <c r="TP128" i="15198"/>
  <c r="TX128" i="15198"/>
  <c r="UF128" i="15198"/>
  <c r="UN128" i="15198"/>
  <c r="UV128" i="15198"/>
  <c r="VD128" i="15198"/>
  <c r="VL128" i="15198"/>
  <c r="VT128" i="15198"/>
  <c r="WB128" i="15198"/>
  <c r="DE129" i="15198"/>
  <c r="DM129" i="15198"/>
  <c r="DU129" i="15198"/>
  <c r="KP139" i="15198"/>
  <c r="WB139" i="15198"/>
  <c r="MS140" i="15198"/>
  <c r="DJ141" i="15198"/>
  <c r="NF141" i="15198"/>
  <c r="UK141" i="15198"/>
  <c r="VQ141" i="15198"/>
  <c r="DR142" i="15198"/>
  <c r="EX142" i="15198"/>
  <c r="GD142" i="15198"/>
  <c r="HJ142" i="15198"/>
  <c r="IP142" i="15198"/>
  <c r="JV142" i="15198"/>
  <c r="LB142" i="15198"/>
  <c r="MH142" i="15198"/>
  <c r="NN142" i="15198"/>
  <c r="OT142" i="15198"/>
  <c r="PZ142" i="15198"/>
  <c r="RF142" i="15198"/>
  <c r="SL142" i="15198"/>
  <c r="TR142" i="15198"/>
  <c r="UX142" i="15198"/>
  <c r="WD142" i="15198"/>
  <c r="EE143" i="15198"/>
  <c r="FK143" i="15198"/>
  <c r="GQ143" i="15198"/>
  <c r="HW143" i="15198"/>
  <c r="JC143" i="15198"/>
  <c r="KI143" i="15198"/>
  <c r="LO143" i="15198"/>
  <c r="MU143" i="15198"/>
  <c r="OA143" i="15198"/>
  <c r="PG143" i="15198"/>
  <c r="QM143" i="15198"/>
  <c r="RS143" i="15198"/>
  <c r="SY143" i="15198"/>
  <c r="UE143" i="15198"/>
  <c r="VK143" i="15198"/>
  <c r="DL144" i="15198"/>
  <c r="ER144" i="15198"/>
  <c r="FX144" i="15198"/>
  <c r="HD144" i="15198"/>
  <c r="IJ144" i="15198"/>
  <c r="IV144" i="15198"/>
  <c r="JD144" i="15198"/>
  <c r="JL144" i="15198"/>
  <c r="JT144" i="15198"/>
  <c r="KB144" i="15198"/>
  <c r="KJ144" i="15198"/>
  <c r="KR144" i="15198"/>
  <c r="KZ144" i="15198"/>
  <c r="LH144" i="15198"/>
  <c r="LP144" i="15198"/>
  <c r="LX144" i="15198"/>
  <c r="MF144" i="15198"/>
  <c r="MN144" i="15198"/>
  <c r="MV144" i="15198"/>
  <c r="ND144" i="15198"/>
  <c r="NL144" i="15198"/>
  <c r="NT144" i="15198"/>
  <c r="OB144" i="15198"/>
  <c r="OJ144" i="15198"/>
  <c r="OR144" i="15198"/>
  <c r="OZ144" i="15198"/>
  <c r="PH144" i="15198"/>
  <c r="PP144" i="15198"/>
  <c r="PX144" i="15198"/>
  <c r="QF144" i="15198"/>
  <c r="QN144" i="15198"/>
  <c r="QV144" i="15198"/>
  <c r="RD144" i="15198"/>
  <c r="RL144" i="15198"/>
  <c r="RT144" i="15198"/>
  <c r="SB144" i="15198"/>
  <c r="SJ144" i="15198"/>
  <c r="SR144" i="15198"/>
  <c r="SZ144" i="15198"/>
  <c r="TH144" i="15198"/>
  <c r="TP144" i="15198"/>
  <c r="TX144" i="15198"/>
  <c r="UF144" i="15198"/>
  <c r="UN144" i="15198"/>
  <c r="UV144" i="15198"/>
  <c r="VD144" i="15198"/>
  <c r="VL144" i="15198"/>
  <c r="VT144" i="15198"/>
  <c r="WB144" i="15198"/>
  <c r="DE145" i="15198"/>
  <c r="DM145" i="15198"/>
  <c r="DU145" i="15198"/>
  <c r="EC145" i="15198"/>
  <c r="EK145" i="15198"/>
  <c r="ES145" i="15198"/>
  <c r="FA145" i="15198"/>
  <c r="FI145" i="15198"/>
  <c r="FQ145" i="15198"/>
  <c r="FY145" i="15198"/>
  <c r="GG145" i="15198"/>
  <c r="GO145" i="15198"/>
  <c r="GW145" i="15198"/>
  <c r="HE145" i="15198"/>
  <c r="HM145" i="15198"/>
  <c r="HU145" i="15198"/>
  <c r="IC145" i="15198"/>
  <c r="IK145" i="15198"/>
  <c r="IS145" i="15198"/>
  <c r="JA145" i="15198"/>
  <c r="JI145" i="15198"/>
  <c r="JQ145" i="15198"/>
  <c r="JY145" i="15198"/>
  <c r="KG145" i="15198"/>
  <c r="KO145" i="15198"/>
  <c r="KW145" i="15198"/>
  <c r="LE145" i="15198"/>
  <c r="LM145" i="15198"/>
  <c r="LU145" i="15198"/>
  <c r="MC145" i="15198"/>
  <c r="MK145" i="15198"/>
  <c r="MS145" i="15198"/>
  <c r="NA145" i="15198"/>
  <c r="NI145" i="15198"/>
  <c r="NQ145" i="15198"/>
  <c r="NY145" i="15198"/>
  <c r="OG145" i="15198"/>
  <c r="OO145" i="15198"/>
  <c r="OW145" i="15198"/>
  <c r="PE145" i="15198"/>
  <c r="PM145" i="15198"/>
  <c r="PU145" i="15198"/>
  <c r="QC145" i="15198"/>
  <c r="QK145" i="15198"/>
  <c r="QS145" i="15198"/>
  <c r="RA145" i="15198"/>
  <c r="RI145" i="15198"/>
  <c r="RQ145" i="15198"/>
  <c r="RY145" i="15198"/>
  <c r="SG145" i="15198"/>
  <c r="SO145" i="15198"/>
  <c r="SW145" i="15198"/>
  <c r="TE145" i="15198"/>
  <c r="TM145" i="15198"/>
  <c r="TU145" i="15198"/>
  <c r="UC145" i="15198"/>
  <c r="UK145" i="15198"/>
  <c r="US145" i="15198"/>
  <c r="VA145" i="15198"/>
  <c r="VI145" i="15198"/>
  <c r="VQ145" i="15198"/>
  <c r="VY145" i="15198"/>
  <c r="WG145" i="15198"/>
  <c r="DD140" i="15198"/>
  <c r="DH126" i="15198"/>
  <c r="DP126" i="15198"/>
  <c r="DX126" i="15198"/>
  <c r="EF126" i="15198"/>
  <c r="EN126" i="15198"/>
  <c r="EV126" i="15198"/>
  <c r="FD126" i="15198"/>
  <c r="FL126" i="15198"/>
  <c r="FT126" i="15198"/>
  <c r="GB126" i="15198"/>
  <c r="GJ126" i="15198"/>
  <c r="GR126" i="15198"/>
  <c r="GZ126" i="15198"/>
  <c r="HH126" i="15198"/>
  <c r="HP126" i="15198"/>
  <c r="HX126" i="15198"/>
  <c r="IF126" i="15198"/>
  <c r="IN126" i="15198"/>
  <c r="IV126" i="15198"/>
  <c r="JD126" i="15198"/>
  <c r="JL126" i="15198"/>
  <c r="JT126" i="15198"/>
  <c r="KB126" i="15198"/>
  <c r="KJ126" i="15198"/>
  <c r="KR126" i="15198"/>
  <c r="KZ126" i="15198"/>
  <c r="LH126" i="15198"/>
  <c r="LP126" i="15198"/>
  <c r="LX126" i="15198"/>
  <c r="MF126" i="15198"/>
  <c r="MN126" i="15198"/>
  <c r="MV126" i="15198"/>
  <c r="ND126" i="15198"/>
  <c r="NL126" i="15198"/>
  <c r="NT126" i="15198"/>
  <c r="OB126" i="15198"/>
  <c r="OJ126" i="15198"/>
  <c r="OR126" i="15198"/>
  <c r="OZ126" i="15198"/>
  <c r="PH126" i="15198"/>
  <c r="PP126" i="15198"/>
  <c r="PX126" i="15198"/>
  <c r="QF126" i="15198"/>
  <c r="QN126" i="15198"/>
  <c r="QV126" i="15198"/>
  <c r="RD126" i="15198"/>
  <c r="RL126" i="15198"/>
  <c r="RT126" i="15198"/>
  <c r="SB126" i="15198"/>
  <c r="SJ126" i="15198"/>
  <c r="SR126" i="15198"/>
  <c r="SZ126" i="15198"/>
  <c r="TH126" i="15198"/>
  <c r="TP126" i="15198"/>
  <c r="TX126" i="15198"/>
  <c r="UF126" i="15198"/>
  <c r="UN126" i="15198"/>
  <c r="UV126" i="15198"/>
  <c r="VD126" i="15198"/>
  <c r="VL126" i="15198"/>
  <c r="VT126" i="15198"/>
  <c r="WB126" i="15198"/>
  <c r="DE127" i="15198"/>
  <c r="DM127" i="15198"/>
  <c r="DU127" i="15198"/>
  <c r="EC127" i="15198"/>
  <c r="EK127" i="15198"/>
  <c r="ES127" i="15198"/>
  <c r="FA127" i="15198"/>
  <c r="FI127" i="15198"/>
  <c r="FQ127" i="15198"/>
  <c r="FY127" i="15198"/>
  <c r="GG127" i="15198"/>
  <c r="GO127" i="15198"/>
  <c r="GW127" i="15198"/>
  <c r="HE127" i="15198"/>
  <c r="HM127" i="15198"/>
  <c r="HU127" i="15198"/>
  <c r="IC127" i="15198"/>
  <c r="IK127" i="15198"/>
  <c r="IS127" i="15198"/>
  <c r="JA127" i="15198"/>
  <c r="JI127" i="15198"/>
  <c r="JQ127" i="15198"/>
  <c r="JY127" i="15198"/>
  <c r="KG127" i="15198"/>
  <c r="KO127" i="15198"/>
  <c r="KW127" i="15198"/>
  <c r="LE127" i="15198"/>
  <c r="LM127" i="15198"/>
  <c r="LU127" i="15198"/>
  <c r="MC127" i="15198"/>
  <c r="MK127" i="15198"/>
  <c r="MS127" i="15198"/>
  <c r="NA127" i="15198"/>
  <c r="NI127" i="15198"/>
  <c r="NQ127" i="15198"/>
  <c r="NY127" i="15198"/>
  <c r="OG127" i="15198"/>
  <c r="OO127" i="15198"/>
  <c r="OW127" i="15198"/>
  <c r="PE127" i="15198"/>
  <c r="PM127" i="15198"/>
  <c r="PU127" i="15198"/>
  <c r="QC127" i="15198"/>
  <c r="QK127" i="15198"/>
  <c r="QS127" i="15198"/>
  <c r="RA127" i="15198"/>
  <c r="RI127" i="15198"/>
  <c r="RQ127" i="15198"/>
  <c r="RY127" i="15198"/>
  <c r="SG127" i="15198"/>
  <c r="SO127" i="15198"/>
  <c r="SW127" i="15198"/>
  <c r="TE127" i="15198"/>
  <c r="TM127" i="15198"/>
  <c r="TU127" i="15198"/>
  <c r="UC127" i="15198"/>
  <c r="UK127" i="15198"/>
  <c r="US127" i="15198"/>
  <c r="VA127" i="15198"/>
  <c r="VI127" i="15198"/>
  <c r="VQ127" i="15198"/>
  <c r="VY127" i="15198"/>
  <c r="WG127" i="15198"/>
  <c r="DJ128" i="15198"/>
  <c r="DR128" i="15198"/>
  <c r="DZ128" i="15198"/>
  <c r="EH128" i="15198"/>
  <c r="EP128" i="15198"/>
  <c r="EX128" i="15198"/>
  <c r="FF128" i="15198"/>
  <c r="FN128" i="15198"/>
  <c r="FV128" i="15198"/>
  <c r="GD128" i="15198"/>
  <c r="GL128" i="15198"/>
  <c r="GT128" i="15198"/>
  <c r="HB128" i="15198"/>
  <c r="HJ128" i="15198"/>
  <c r="HR128" i="15198"/>
  <c r="HZ128" i="15198"/>
  <c r="IH128" i="15198"/>
  <c r="IP128" i="15198"/>
  <c r="IX128" i="15198"/>
  <c r="JF128" i="15198"/>
  <c r="JN128" i="15198"/>
  <c r="JV128" i="15198"/>
  <c r="KD128" i="15198"/>
  <c r="KL128" i="15198"/>
  <c r="KT128" i="15198"/>
  <c r="LB128" i="15198"/>
  <c r="LJ128" i="15198"/>
  <c r="LR128" i="15198"/>
  <c r="LZ128" i="15198"/>
  <c r="MH128" i="15198"/>
  <c r="MP128" i="15198"/>
  <c r="MX128" i="15198"/>
  <c r="NF128" i="15198"/>
  <c r="NN128" i="15198"/>
  <c r="NV128" i="15198"/>
  <c r="OD128" i="15198"/>
  <c r="OL128" i="15198"/>
  <c r="OT128" i="15198"/>
  <c r="PB128" i="15198"/>
  <c r="PJ128" i="15198"/>
  <c r="PR128" i="15198"/>
  <c r="PZ128" i="15198"/>
  <c r="QH128" i="15198"/>
  <c r="QP128" i="15198"/>
  <c r="QX128" i="15198"/>
  <c r="RF128" i="15198"/>
  <c r="RN128" i="15198"/>
  <c r="RV128" i="15198"/>
  <c r="SD128" i="15198"/>
  <c r="SL128" i="15198"/>
  <c r="ST128" i="15198"/>
  <c r="TB128" i="15198"/>
  <c r="TJ128" i="15198"/>
  <c r="TR128" i="15198"/>
  <c r="TZ128" i="15198"/>
  <c r="UH128" i="15198"/>
  <c r="UP128" i="15198"/>
  <c r="UX128" i="15198"/>
  <c r="VF128" i="15198"/>
  <c r="VN128" i="15198"/>
  <c r="VV128" i="15198"/>
  <c r="WD128" i="15198"/>
  <c r="DG129" i="15198"/>
  <c r="DO129" i="15198"/>
  <c r="DW129" i="15198"/>
  <c r="VP141" i="15198"/>
  <c r="MG142" i="15198"/>
  <c r="WC142" i="15198"/>
  <c r="MT143" i="15198"/>
  <c r="DK144" i="15198"/>
  <c r="JS144" i="15198"/>
  <c r="ME144" i="15198"/>
  <c r="OQ144" i="15198"/>
  <c r="RC144" i="15198"/>
  <c r="TO144" i="15198"/>
  <c r="WA144" i="15198"/>
  <c r="FH145" i="15198"/>
  <c r="HT145" i="15198"/>
  <c r="KF145" i="15198"/>
  <c r="MR145" i="15198"/>
  <c r="PD145" i="15198"/>
  <c r="RP145" i="15198"/>
  <c r="UB145" i="15198"/>
  <c r="DD141" i="15198"/>
  <c r="FK126" i="15198"/>
  <c r="HW126" i="15198"/>
  <c r="KI126" i="15198"/>
  <c r="MU126" i="15198"/>
  <c r="PG126" i="15198"/>
  <c r="RS126" i="15198"/>
  <c r="UE126" i="15198"/>
  <c r="DL127" i="15198"/>
  <c r="FX127" i="15198"/>
  <c r="IJ127" i="15198"/>
  <c r="KV127" i="15198"/>
  <c r="NH127" i="15198"/>
  <c r="PT127" i="15198"/>
  <c r="SF127" i="15198"/>
  <c r="UR127" i="15198"/>
  <c r="DY128" i="15198"/>
  <c r="GK128" i="15198"/>
  <c r="IW128" i="15198"/>
  <c r="LI128" i="15198"/>
  <c r="NU128" i="15198"/>
  <c r="QG128" i="15198"/>
  <c r="SS128" i="15198"/>
  <c r="VE128" i="15198"/>
  <c r="DZ129" i="15198"/>
  <c r="EH129" i="15198"/>
  <c r="EP129" i="15198"/>
  <c r="EX129" i="15198"/>
  <c r="FF129" i="15198"/>
  <c r="FN129" i="15198"/>
  <c r="FV129" i="15198"/>
  <c r="GD129" i="15198"/>
  <c r="GL129" i="15198"/>
  <c r="GT129" i="15198"/>
  <c r="HB129" i="15198"/>
  <c r="HJ129" i="15198"/>
  <c r="HR129" i="15198"/>
  <c r="HZ129" i="15198"/>
  <c r="IH129" i="15198"/>
  <c r="IP129" i="15198"/>
  <c r="IX129" i="15198"/>
  <c r="JF129" i="15198"/>
  <c r="JN129" i="15198"/>
  <c r="JV129" i="15198"/>
  <c r="KD129" i="15198"/>
  <c r="KL129" i="15198"/>
  <c r="KT129" i="15198"/>
  <c r="LB129" i="15198"/>
  <c r="LJ129" i="15198"/>
  <c r="LR129" i="15198"/>
  <c r="LZ129" i="15198"/>
  <c r="MH129" i="15198"/>
  <c r="MP129" i="15198"/>
  <c r="MX129" i="15198"/>
  <c r="NF129" i="15198"/>
  <c r="NN129" i="15198"/>
  <c r="NV129" i="15198"/>
  <c r="OD129" i="15198"/>
  <c r="OL129" i="15198"/>
  <c r="OT129" i="15198"/>
  <c r="PB129" i="15198"/>
  <c r="PJ129" i="15198"/>
  <c r="PR129" i="15198"/>
  <c r="PZ129" i="15198"/>
  <c r="QH129" i="15198"/>
  <c r="QP129" i="15198"/>
  <c r="QX129" i="15198"/>
  <c r="RF129" i="15198"/>
  <c r="RN129" i="15198"/>
  <c r="RV129" i="15198"/>
  <c r="SD129" i="15198"/>
  <c r="SL129" i="15198"/>
  <c r="ST129" i="15198"/>
  <c r="TB129" i="15198"/>
  <c r="TJ129" i="15198"/>
  <c r="TR129" i="15198"/>
  <c r="TZ129" i="15198"/>
  <c r="UH129" i="15198"/>
  <c r="UP129" i="15198"/>
  <c r="UX129" i="15198"/>
  <c r="VF129" i="15198"/>
  <c r="VN129" i="15198"/>
  <c r="VV129" i="15198"/>
  <c r="WD129" i="15198"/>
  <c r="DG130" i="15198"/>
  <c r="DO130" i="15198"/>
  <c r="DW130" i="15198"/>
  <c r="EE130" i="15198"/>
  <c r="EM130" i="15198"/>
  <c r="EU130" i="15198"/>
  <c r="FC130" i="15198"/>
  <c r="FK130" i="15198"/>
  <c r="FS130" i="15198"/>
  <c r="GA130" i="15198"/>
  <c r="GI130" i="15198"/>
  <c r="GQ130" i="15198"/>
  <c r="GY130" i="15198"/>
  <c r="HG130" i="15198"/>
  <c r="HO130" i="15198"/>
  <c r="HW130" i="15198"/>
  <c r="IE130" i="15198"/>
  <c r="IM130" i="15198"/>
  <c r="IU130" i="15198"/>
  <c r="JC130" i="15198"/>
  <c r="JK130" i="15198"/>
  <c r="JS130" i="15198"/>
  <c r="KA130" i="15198"/>
  <c r="KI130" i="15198"/>
  <c r="KQ130" i="15198"/>
  <c r="KY130" i="15198"/>
  <c r="LG130" i="15198"/>
  <c r="LO130" i="15198"/>
  <c r="LW130" i="15198"/>
  <c r="ME130" i="15198"/>
  <c r="MM130" i="15198"/>
  <c r="MU130" i="15198"/>
  <c r="NC130" i="15198"/>
  <c r="NK130" i="15198"/>
  <c r="NS130" i="15198"/>
  <c r="OA130" i="15198"/>
  <c r="OI130" i="15198"/>
  <c r="OQ130" i="15198"/>
  <c r="OY130" i="15198"/>
  <c r="PG130" i="15198"/>
  <c r="PO130" i="15198"/>
  <c r="PW130" i="15198"/>
  <c r="QE130" i="15198"/>
  <c r="QM130" i="15198"/>
  <c r="QU130" i="15198"/>
  <c r="RC130" i="15198"/>
  <c r="RK130" i="15198"/>
  <c r="RS130" i="15198"/>
  <c r="SA130" i="15198"/>
  <c r="SI130" i="15198"/>
  <c r="SQ130" i="15198"/>
  <c r="SY130" i="15198"/>
  <c r="TG130" i="15198"/>
  <c r="TO130" i="15198"/>
  <c r="TW130" i="15198"/>
  <c r="UE130" i="15198"/>
  <c r="UM130" i="15198"/>
  <c r="UU130" i="15198"/>
  <c r="VC130" i="15198"/>
  <c r="VK130" i="15198"/>
  <c r="VS130" i="15198"/>
  <c r="WA130" i="15198"/>
  <c r="WI130" i="15198"/>
  <c r="DL131" i="15198"/>
  <c r="DT131" i="15198"/>
  <c r="EB131" i="15198"/>
  <c r="EJ131" i="15198"/>
  <c r="ER131" i="15198"/>
  <c r="EZ131" i="15198"/>
  <c r="FH131" i="15198"/>
  <c r="FP131" i="15198"/>
  <c r="FX131" i="15198"/>
  <c r="GF131" i="15198"/>
  <c r="GN131" i="15198"/>
  <c r="GV131" i="15198"/>
  <c r="HD131" i="15198"/>
  <c r="HL131" i="15198"/>
  <c r="HT131" i="15198"/>
  <c r="IB131" i="15198"/>
  <c r="IJ131" i="15198"/>
  <c r="IR131" i="15198"/>
  <c r="IZ131" i="15198"/>
  <c r="JH131" i="15198"/>
  <c r="JP131" i="15198"/>
  <c r="JX131" i="15198"/>
  <c r="KF131" i="15198"/>
  <c r="KN131" i="15198"/>
  <c r="KV131" i="15198"/>
  <c r="LD131" i="15198"/>
  <c r="LL131" i="15198"/>
  <c r="LT131" i="15198"/>
  <c r="MB131" i="15198"/>
  <c r="MJ131" i="15198"/>
  <c r="MR131" i="15198"/>
  <c r="MZ131" i="15198"/>
  <c r="NH131" i="15198"/>
  <c r="NP131" i="15198"/>
  <c r="NX131" i="15198"/>
  <c r="OF131" i="15198"/>
  <c r="ON131" i="15198"/>
  <c r="OV131" i="15198"/>
  <c r="PD131" i="15198"/>
  <c r="PL131" i="15198"/>
  <c r="PT131" i="15198"/>
  <c r="QB131" i="15198"/>
  <c r="QJ131" i="15198"/>
  <c r="QR131" i="15198"/>
  <c r="QZ131" i="15198"/>
  <c r="RH131" i="15198"/>
  <c r="RP131" i="15198"/>
  <c r="RX131" i="15198"/>
  <c r="SF131" i="15198"/>
  <c r="SN131" i="15198"/>
  <c r="SV131" i="15198"/>
  <c r="TD131" i="15198"/>
  <c r="TL131" i="15198"/>
  <c r="TT131" i="15198"/>
  <c r="UB131" i="15198"/>
  <c r="UJ131" i="15198"/>
  <c r="UR131" i="15198"/>
  <c r="UZ131" i="15198"/>
  <c r="VH131" i="15198"/>
  <c r="VP131" i="15198"/>
  <c r="VX131" i="15198"/>
  <c r="WF131" i="15198"/>
  <c r="DI132" i="15198"/>
  <c r="DQ132" i="15198"/>
  <c r="DY132" i="15198"/>
  <c r="EG132" i="15198"/>
  <c r="EO132" i="15198"/>
  <c r="EW132" i="15198"/>
  <c r="FE132" i="15198"/>
  <c r="FM132" i="15198"/>
  <c r="FU132" i="15198"/>
  <c r="GC132" i="15198"/>
  <c r="GK132" i="15198"/>
  <c r="GS132" i="15198"/>
  <c r="HA132" i="15198"/>
  <c r="HI132" i="15198"/>
  <c r="HQ132" i="15198"/>
  <c r="HY132" i="15198"/>
  <c r="IG132" i="15198"/>
  <c r="IO132" i="15198"/>
  <c r="IW132" i="15198"/>
  <c r="JE132" i="15198"/>
  <c r="JM132" i="15198"/>
  <c r="JU132" i="15198"/>
  <c r="KC132" i="15198"/>
  <c r="KK132" i="15198"/>
  <c r="KS132" i="15198"/>
  <c r="LA132" i="15198"/>
  <c r="LI132" i="15198"/>
  <c r="LQ132" i="15198"/>
  <c r="LY132" i="15198"/>
  <c r="MG132" i="15198"/>
  <c r="MO132" i="15198"/>
  <c r="MW132" i="15198"/>
  <c r="NE132" i="15198"/>
  <c r="NM132" i="15198"/>
  <c r="NU132" i="15198"/>
  <c r="OC132" i="15198"/>
  <c r="OK132" i="15198"/>
  <c r="OS132" i="15198"/>
  <c r="PA132" i="15198"/>
  <c r="PI132" i="15198"/>
  <c r="PQ132" i="15198"/>
  <c r="PY132" i="15198"/>
  <c r="QG132" i="15198"/>
  <c r="QO132" i="15198"/>
  <c r="QW132" i="15198"/>
  <c r="RE132" i="15198"/>
  <c r="RM132" i="15198"/>
  <c r="RU132" i="15198"/>
  <c r="SC132" i="15198"/>
  <c r="SK132" i="15198"/>
  <c r="SS132" i="15198"/>
  <c r="TA132" i="15198"/>
  <c r="TI132" i="15198"/>
  <c r="TQ132" i="15198"/>
  <c r="TY132" i="15198"/>
  <c r="UG132" i="15198"/>
  <c r="UO132" i="15198"/>
  <c r="UW132" i="15198"/>
  <c r="VE132" i="15198"/>
  <c r="VM132" i="15198"/>
  <c r="VU132" i="15198"/>
  <c r="WC132" i="15198"/>
  <c r="DF133" i="15198"/>
  <c r="DN133" i="15198"/>
  <c r="DV133" i="15198"/>
  <c r="ED133" i="15198"/>
  <c r="EL133" i="15198"/>
  <c r="ET133" i="15198"/>
  <c r="FB133" i="15198"/>
  <c r="FJ133" i="15198"/>
  <c r="FR133" i="15198"/>
  <c r="FZ133" i="15198"/>
  <c r="GH133" i="15198"/>
  <c r="GP133" i="15198"/>
  <c r="GX133" i="15198"/>
  <c r="HF133" i="15198"/>
  <c r="HN133" i="15198"/>
  <c r="HV133" i="15198"/>
  <c r="ID133" i="15198"/>
  <c r="IL133" i="15198"/>
  <c r="IT133" i="15198"/>
  <c r="JB133" i="15198"/>
  <c r="JJ133" i="15198"/>
  <c r="JR133" i="15198"/>
  <c r="JZ133" i="15198"/>
  <c r="KH133" i="15198"/>
  <c r="KP133" i="15198"/>
  <c r="KX133" i="15198"/>
  <c r="LF133" i="15198"/>
  <c r="LN133" i="15198"/>
  <c r="LV133" i="15198"/>
  <c r="MD133" i="15198"/>
  <c r="ML133" i="15198"/>
  <c r="MT133" i="15198"/>
  <c r="NB133" i="15198"/>
  <c r="NJ133" i="15198"/>
  <c r="NR133" i="15198"/>
  <c r="NZ133" i="15198"/>
  <c r="OH133" i="15198"/>
  <c r="OP133" i="15198"/>
  <c r="OX133" i="15198"/>
  <c r="PF133" i="15198"/>
  <c r="PN133" i="15198"/>
  <c r="PV133" i="15198"/>
  <c r="QD133" i="15198"/>
  <c r="QL133" i="15198"/>
  <c r="QT133" i="15198"/>
  <c r="RB133" i="15198"/>
  <c r="RJ133" i="15198"/>
  <c r="RR133" i="15198"/>
  <c r="RZ133" i="15198"/>
  <c r="SH133" i="15198"/>
  <c r="SP133" i="15198"/>
  <c r="DQ142" i="15198"/>
  <c r="NM142" i="15198"/>
  <c r="ED143" i="15198"/>
  <c r="NZ143" i="15198"/>
  <c r="EQ144" i="15198"/>
  <c r="KA144" i="15198"/>
  <c r="MM144" i="15198"/>
  <c r="OY144" i="15198"/>
  <c r="RK144" i="15198"/>
  <c r="TW144" i="15198"/>
  <c r="WI144" i="15198"/>
  <c r="FP145" i="15198"/>
  <c r="IB145" i="15198"/>
  <c r="KN145" i="15198"/>
  <c r="MZ145" i="15198"/>
  <c r="PL145" i="15198"/>
  <c r="RX145" i="15198"/>
  <c r="UJ145" i="15198"/>
  <c r="DG126" i="15198"/>
  <c r="FS126" i="15198"/>
  <c r="IE126" i="15198"/>
  <c r="KQ126" i="15198"/>
  <c r="NC126" i="15198"/>
  <c r="PO126" i="15198"/>
  <c r="SA126" i="15198"/>
  <c r="UM126" i="15198"/>
  <c r="DT127" i="15198"/>
  <c r="GF127" i="15198"/>
  <c r="IR127" i="15198"/>
  <c r="LD127" i="15198"/>
  <c r="NP127" i="15198"/>
  <c r="QB127" i="15198"/>
  <c r="SN127" i="15198"/>
  <c r="UZ127" i="15198"/>
  <c r="EG128" i="15198"/>
  <c r="GS128" i="15198"/>
  <c r="JE128" i="15198"/>
  <c r="LQ128" i="15198"/>
  <c r="OC128" i="15198"/>
  <c r="QO128" i="15198"/>
  <c r="TA128" i="15198"/>
  <c r="VM128" i="15198"/>
  <c r="EA129" i="15198"/>
  <c r="EI129" i="15198"/>
  <c r="EQ129" i="15198"/>
  <c r="EY129" i="15198"/>
  <c r="FG129" i="15198"/>
  <c r="FO129" i="15198"/>
  <c r="FW129" i="15198"/>
  <c r="GE129" i="15198"/>
  <c r="GM129" i="15198"/>
  <c r="GU129" i="15198"/>
  <c r="HC129" i="15198"/>
  <c r="HK129" i="15198"/>
  <c r="HS129" i="15198"/>
  <c r="IA129" i="15198"/>
  <c r="II129" i="15198"/>
  <c r="IQ129" i="15198"/>
  <c r="IY129" i="15198"/>
  <c r="JG129" i="15198"/>
  <c r="JO129" i="15198"/>
  <c r="JW129" i="15198"/>
  <c r="KE129" i="15198"/>
  <c r="KM129" i="15198"/>
  <c r="KU129" i="15198"/>
  <c r="LC129" i="15198"/>
  <c r="LK129" i="15198"/>
  <c r="LS129" i="15198"/>
  <c r="MA129" i="15198"/>
  <c r="MI129" i="15198"/>
  <c r="MQ129" i="15198"/>
  <c r="MY129" i="15198"/>
  <c r="NG129" i="15198"/>
  <c r="NO129" i="15198"/>
  <c r="NW129" i="15198"/>
  <c r="OE129" i="15198"/>
  <c r="OM129" i="15198"/>
  <c r="OU129" i="15198"/>
  <c r="PC129" i="15198"/>
  <c r="PK129" i="15198"/>
  <c r="PS129" i="15198"/>
  <c r="QA129" i="15198"/>
  <c r="QI129" i="15198"/>
  <c r="QQ129" i="15198"/>
  <c r="QY129" i="15198"/>
  <c r="RG129" i="15198"/>
  <c r="RO129" i="15198"/>
  <c r="RW129" i="15198"/>
  <c r="SE129" i="15198"/>
  <c r="SM129" i="15198"/>
  <c r="SU129" i="15198"/>
  <c r="TC129" i="15198"/>
  <c r="TK129" i="15198"/>
  <c r="TS129" i="15198"/>
  <c r="UA129" i="15198"/>
  <c r="UI129" i="15198"/>
  <c r="UQ129" i="15198"/>
  <c r="UY129" i="15198"/>
  <c r="VG129" i="15198"/>
  <c r="VO129" i="15198"/>
  <c r="VW129" i="15198"/>
  <c r="WE129" i="15198"/>
  <c r="DH130" i="15198"/>
  <c r="DP130" i="15198"/>
  <c r="DX130" i="15198"/>
  <c r="EF130" i="15198"/>
  <c r="EN130" i="15198"/>
  <c r="EV130" i="15198"/>
  <c r="FD130" i="15198"/>
  <c r="FL130" i="15198"/>
  <c r="FT130" i="15198"/>
  <c r="GB130" i="15198"/>
  <c r="GJ130" i="15198"/>
  <c r="GR130" i="15198"/>
  <c r="GZ130" i="15198"/>
  <c r="HH130" i="15198"/>
  <c r="HP130" i="15198"/>
  <c r="HX130" i="15198"/>
  <c r="IF130" i="15198"/>
  <c r="IN130" i="15198"/>
  <c r="IV130" i="15198"/>
  <c r="JD130" i="15198"/>
  <c r="JL130" i="15198"/>
  <c r="JT130" i="15198"/>
  <c r="KB130" i="15198"/>
  <c r="KJ130" i="15198"/>
  <c r="KR130" i="15198"/>
  <c r="KZ130" i="15198"/>
  <c r="LH130" i="15198"/>
  <c r="LP130" i="15198"/>
  <c r="LX130" i="15198"/>
  <c r="MF130" i="15198"/>
  <c r="MN130" i="15198"/>
  <c r="MV130" i="15198"/>
  <c r="ND130" i="15198"/>
  <c r="NL130" i="15198"/>
  <c r="NT130" i="15198"/>
  <c r="OB130" i="15198"/>
  <c r="OJ130" i="15198"/>
  <c r="OR130" i="15198"/>
  <c r="OZ130" i="15198"/>
  <c r="PH130" i="15198"/>
  <c r="PP130" i="15198"/>
  <c r="PX130" i="15198"/>
  <c r="QF130" i="15198"/>
  <c r="QN130" i="15198"/>
  <c r="QV130" i="15198"/>
  <c r="RD130" i="15198"/>
  <c r="RL130" i="15198"/>
  <c r="RT130" i="15198"/>
  <c r="SB130" i="15198"/>
  <c r="SJ130" i="15198"/>
  <c r="SR130" i="15198"/>
  <c r="SZ130" i="15198"/>
  <c r="TH130" i="15198"/>
  <c r="TP130" i="15198"/>
  <c r="TX130" i="15198"/>
  <c r="UF130" i="15198"/>
  <c r="UN130" i="15198"/>
  <c r="UV130" i="15198"/>
  <c r="VD130" i="15198"/>
  <c r="VL130" i="15198"/>
  <c r="VT130" i="15198"/>
  <c r="WB130" i="15198"/>
  <c r="DE131" i="15198"/>
  <c r="DM131" i="15198"/>
  <c r="DU131" i="15198"/>
  <c r="EC131" i="15198"/>
  <c r="EK131" i="15198"/>
  <c r="ES131" i="15198"/>
  <c r="FA131" i="15198"/>
  <c r="FI131" i="15198"/>
  <c r="FQ131" i="15198"/>
  <c r="FY131" i="15198"/>
  <c r="GG131" i="15198"/>
  <c r="GO131" i="15198"/>
  <c r="GW131" i="15198"/>
  <c r="HE131" i="15198"/>
  <c r="HM131" i="15198"/>
  <c r="HU131" i="15198"/>
  <c r="IC131" i="15198"/>
  <c r="IK131" i="15198"/>
  <c r="IS131" i="15198"/>
  <c r="JA131" i="15198"/>
  <c r="JI131" i="15198"/>
  <c r="JQ131" i="15198"/>
  <c r="JY131" i="15198"/>
  <c r="KG131" i="15198"/>
  <c r="KO131" i="15198"/>
  <c r="KW131" i="15198"/>
  <c r="LE131" i="15198"/>
  <c r="LM131" i="15198"/>
  <c r="LU131" i="15198"/>
  <c r="MC131" i="15198"/>
  <c r="MK131" i="15198"/>
  <c r="MS131" i="15198"/>
  <c r="NA131" i="15198"/>
  <c r="NI131" i="15198"/>
  <c r="NQ131" i="15198"/>
  <c r="NY131" i="15198"/>
  <c r="OG131" i="15198"/>
  <c r="OO131" i="15198"/>
  <c r="OW131" i="15198"/>
  <c r="PE131" i="15198"/>
  <c r="PM131" i="15198"/>
  <c r="PU131" i="15198"/>
  <c r="QC131" i="15198"/>
  <c r="QK131" i="15198"/>
  <c r="QS131" i="15198"/>
  <c r="RA131" i="15198"/>
  <c r="RI131" i="15198"/>
  <c r="RQ131" i="15198"/>
  <c r="RY131" i="15198"/>
  <c r="SG131" i="15198"/>
  <c r="SO131" i="15198"/>
  <c r="SW131" i="15198"/>
  <c r="TE131" i="15198"/>
  <c r="TM131" i="15198"/>
  <c r="TU131" i="15198"/>
  <c r="UC131" i="15198"/>
  <c r="UK131" i="15198"/>
  <c r="US131" i="15198"/>
  <c r="VA131" i="15198"/>
  <c r="VI131" i="15198"/>
  <c r="VQ131" i="15198"/>
  <c r="VY131" i="15198"/>
  <c r="WG131" i="15198"/>
  <c r="DJ132" i="15198"/>
  <c r="DR132" i="15198"/>
  <c r="DZ132" i="15198"/>
  <c r="EH132" i="15198"/>
  <c r="EP132" i="15198"/>
  <c r="EX132" i="15198"/>
  <c r="FF132" i="15198"/>
  <c r="FN132" i="15198"/>
  <c r="FV132" i="15198"/>
  <c r="GD132" i="15198"/>
  <c r="GL132" i="15198"/>
  <c r="GT132" i="15198"/>
  <c r="HB132" i="15198"/>
  <c r="HJ132" i="15198"/>
  <c r="HR132" i="15198"/>
  <c r="HZ132" i="15198"/>
  <c r="IH132" i="15198"/>
  <c r="IP132" i="15198"/>
  <c r="IX132" i="15198"/>
  <c r="JF132" i="15198"/>
  <c r="JN132" i="15198"/>
  <c r="JV132" i="15198"/>
  <c r="KD132" i="15198"/>
  <c r="KL132" i="15198"/>
  <c r="KT132" i="15198"/>
  <c r="LB132" i="15198"/>
  <c r="LJ132" i="15198"/>
  <c r="LR132" i="15198"/>
  <c r="LZ132" i="15198"/>
  <c r="MH132" i="15198"/>
  <c r="MP132" i="15198"/>
  <c r="MX132" i="15198"/>
  <c r="NF132" i="15198"/>
  <c r="NN132" i="15198"/>
  <c r="NV132" i="15198"/>
  <c r="OD132" i="15198"/>
  <c r="OL132" i="15198"/>
  <c r="OT132" i="15198"/>
  <c r="PB132" i="15198"/>
  <c r="PJ132" i="15198"/>
  <c r="PR132" i="15198"/>
  <c r="PZ132" i="15198"/>
  <c r="QH132" i="15198"/>
  <c r="QP132" i="15198"/>
  <c r="QX132" i="15198"/>
  <c r="RF132" i="15198"/>
  <c r="RN132" i="15198"/>
  <c r="RV132" i="15198"/>
  <c r="SD132" i="15198"/>
  <c r="SL132" i="15198"/>
  <c r="ST132" i="15198"/>
  <c r="TB132" i="15198"/>
  <c r="TJ132" i="15198"/>
  <c r="TR132" i="15198"/>
  <c r="TZ132" i="15198"/>
  <c r="UH132" i="15198"/>
  <c r="UP132" i="15198"/>
  <c r="UX132" i="15198"/>
  <c r="VF132" i="15198"/>
  <c r="VN132" i="15198"/>
  <c r="VV132" i="15198"/>
  <c r="WD132" i="15198"/>
  <c r="DG133" i="15198"/>
  <c r="DO133" i="15198"/>
  <c r="DW133" i="15198"/>
  <c r="EE133" i="15198"/>
  <c r="EM133" i="15198"/>
  <c r="EU133" i="15198"/>
  <c r="FC133" i="15198"/>
  <c r="FK133" i="15198"/>
  <c r="FS133" i="15198"/>
  <c r="GA133" i="15198"/>
  <c r="GI133" i="15198"/>
  <c r="GQ133" i="15198"/>
  <c r="GY133" i="15198"/>
  <c r="HG133" i="15198"/>
  <c r="HO133" i="15198"/>
  <c r="HW133" i="15198"/>
  <c r="IE133" i="15198"/>
  <c r="IM133" i="15198"/>
  <c r="IU133" i="15198"/>
  <c r="JC133" i="15198"/>
  <c r="JK133" i="15198"/>
  <c r="JS133" i="15198"/>
  <c r="KA133" i="15198"/>
  <c r="KI133" i="15198"/>
  <c r="KQ133" i="15198"/>
  <c r="KY133" i="15198"/>
  <c r="LG133" i="15198"/>
  <c r="LO133" i="15198"/>
  <c r="LW133" i="15198"/>
  <c r="ME133" i="15198"/>
  <c r="MM133" i="15198"/>
  <c r="MU133" i="15198"/>
  <c r="NC133" i="15198"/>
  <c r="NK133" i="15198"/>
  <c r="NS133" i="15198"/>
  <c r="OA133" i="15198"/>
  <c r="OI133" i="15198"/>
  <c r="OQ133" i="15198"/>
  <c r="OY133" i="15198"/>
  <c r="PG133" i="15198"/>
  <c r="PO133" i="15198"/>
  <c r="PW133" i="15198"/>
  <c r="QE133" i="15198"/>
  <c r="QM133" i="15198"/>
  <c r="QU133" i="15198"/>
  <c r="RC133" i="15198"/>
  <c r="RK133" i="15198"/>
  <c r="RS133" i="15198"/>
  <c r="SA133" i="15198"/>
  <c r="SI133" i="15198"/>
  <c r="SQ133" i="15198"/>
  <c r="ID139" i="15198"/>
  <c r="EW142" i="15198"/>
  <c r="OS142" i="15198"/>
  <c r="FJ143" i="15198"/>
  <c r="PF143" i="15198"/>
  <c r="FW144" i="15198"/>
  <c r="KI144" i="15198"/>
  <c r="MU144" i="15198"/>
  <c r="PG144" i="15198"/>
  <c r="RS144" i="15198"/>
  <c r="UE144" i="15198"/>
  <c r="DL145" i="15198"/>
  <c r="FX145" i="15198"/>
  <c r="IJ145" i="15198"/>
  <c r="KV145" i="15198"/>
  <c r="NH145" i="15198"/>
  <c r="PT145" i="15198"/>
  <c r="SF145" i="15198"/>
  <c r="UR145" i="15198"/>
  <c r="DO126" i="15198"/>
  <c r="GA126" i="15198"/>
  <c r="IM126" i="15198"/>
  <c r="KY126" i="15198"/>
  <c r="NK126" i="15198"/>
  <c r="PW126" i="15198"/>
  <c r="SI126" i="15198"/>
  <c r="UU126" i="15198"/>
  <c r="EB127" i="15198"/>
  <c r="GN127" i="15198"/>
  <c r="IZ127" i="15198"/>
  <c r="LL127" i="15198"/>
  <c r="NX127" i="15198"/>
  <c r="QJ127" i="15198"/>
  <c r="SV127" i="15198"/>
  <c r="VH127" i="15198"/>
  <c r="EO128" i="15198"/>
  <c r="HA128" i="15198"/>
  <c r="JM128" i="15198"/>
  <c r="LY128" i="15198"/>
  <c r="OK128" i="15198"/>
  <c r="QW128" i="15198"/>
  <c r="TI128" i="15198"/>
  <c r="VU128" i="15198"/>
  <c r="EB129" i="15198"/>
  <c r="EJ129" i="15198"/>
  <c r="ER129" i="15198"/>
  <c r="EZ129" i="15198"/>
  <c r="FH129" i="15198"/>
  <c r="FP129" i="15198"/>
  <c r="FX129" i="15198"/>
  <c r="GF129" i="15198"/>
  <c r="GN129" i="15198"/>
  <c r="GV129" i="15198"/>
  <c r="HD129" i="15198"/>
  <c r="HL129" i="15198"/>
  <c r="HT129" i="15198"/>
  <c r="IB129" i="15198"/>
  <c r="IJ129" i="15198"/>
  <c r="IR129" i="15198"/>
  <c r="IZ129" i="15198"/>
  <c r="JH129" i="15198"/>
  <c r="JP129" i="15198"/>
  <c r="JX129" i="15198"/>
  <c r="KF129" i="15198"/>
  <c r="KN129" i="15198"/>
  <c r="KV129" i="15198"/>
  <c r="LD129" i="15198"/>
  <c r="LL129" i="15198"/>
  <c r="LT129" i="15198"/>
  <c r="MB129" i="15198"/>
  <c r="MJ129" i="15198"/>
  <c r="MR129" i="15198"/>
  <c r="MZ129" i="15198"/>
  <c r="NH129" i="15198"/>
  <c r="NP129" i="15198"/>
  <c r="NX129" i="15198"/>
  <c r="OF129" i="15198"/>
  <c r="ON129" i="15198"/>
  <c r="OV129" i="15198"/>
  <c r="PD129" i="15198"/>
  <c r="PL129" i="15198"/>
  <c r="PT129" i="15198"/>
  <c r="QB129" i="15198"/>
  <c r="QJ129" i="15198"/>
  <c r="QR129" i="15198"/>
  <c r="QZ129" i="15198"/>
  <c r="RH129" i="15198"/>
  <c r="RP129" i="15198"/>
  <c r="RX129" i="15198"/>
  <c r="SF129" i="15198"/>
  <c r="SN129" i="15198"/>
  <c r="SV129" i="15198"/>
  <c r="TD129" i="15198"/>
  <c r="TL129" i="15198"/>
  <c r="TT129" i="15198"/>
  <c r="UB129" i="15198"/>
  <c r="UJ129" i="15198"/>
  <c r="UR129" i="15198"/>
  <c r="UZ129" i="15198"/>
  <c r="VH129" i="15198"/>
  <c r="VP129" i="15198"/>
  <c r="VX129" i="15198"/>
  <c r="WF129" i="15198"/>
  <c r="DI130" i="15198"/>
  <c r="DQ130" i="15198"/>
  <c r="DY130" i="15198"/>
  <c r="EG130" i="15198"/>
  <c r="EO130" i="15198"/>
  <c r="EW130" i="15198"/>
  <c r="FE130" i="15198"/>
  <c r="FM130" i="15198"/>
  <c r="FU130" i="15198"/>
  <c r="GC130" i="15198"/>
  <c r="GK130" i="15198"/>
  <c r="GS130" i="15198"/>
  <c r="HA130" i="15198"/>
  <c r="HI130" i="15198"/>
  <c r="HQ130" i="15198"/>
  <c r="HY130" i="15198"/>
  <c r="IG130" i="15198"/>
  <c r="IO130" i="15198"/>
  <c r="IW130" i="15198"/>
  <c r="JE130" i="15198"/>
  <c r="JM130" i="15198"/>
  <c r="JU130" i="15198"/>
  <c r="KC130" i="15198"/>
  <c r="KK130" i="15198"/>
  <c r="KS130" i="15198"/>
  <c r="LA130" i="15198"/>
  <c r="LI130" i="15198"/>
  <c r="LQ130" i="15198"/>
  <c r="LY130" i="15198"/>
  <c r="MG130" i="15198"/>
  <c r="MO130" i="15198"/>
  <c r="MW130" i="15198"/>
  <c r="NE130" i="15198"/>
  <c r="NM130" i="15198"/>
  <c r="NU130" i="15198"/>
  <c r="OC130" i="15198"/>
  <c r="OK130" i="15198"/>
  <c r="OS130" i="15198"/>
  <c r="PA130" i="15198"/>
  <c r="PI130" i="15198"/>
  <c r="PQ130" i="15198"/>
  <c r="PY130" i="15198"/>
  <c r="QG130" i="15198"/>
  <c r="QO130" i="15198"/>
  <c r="QW130" i="15198"/>
  <c r="RE130" i="15198"/>
  <c r="RM130" i="15198"/>
  <c r="RU130" i="15198"/>
  <c r="SC130" i="15198"/>
  <c r="SK130" i="15198"/>
  <c r="SS130" i="15198"/>
  <c r="TA130" i="15198"/>
  <c r="TI130" i="15198"/>
  <c r="TQ130" i="15198"/>
  <c r="TY130" i="15198"/>
  <c r="UG130" i="15198"/>
  <c r="UO130" i="15198"/>
  <c r="UW130" i="15198"/>
  <c r="VE130" i="15198"/>
  <c r="VM130" i="15198"/>
  <c r="VU130" i="15198"/>
  <c r="WC130" i="15198"/>
  <c r="DF131" i="15198"/>
  <c r="DN131" i="15198"/>
  <c r="DV131" i="15198"/>
  <c r="ED131" i="15198"/>
  <c r="EL131" i="15198"/>
  <c r="ET131" i="15198"/>
  <c r="FB131" i="15198"/>
  <c r="FJ131" i="15198"/>
  <c r="FR131" i="15198"/>
  <c r="FZ131" i="15198"/>
  <c r="GH131" i="15198"/>
  <c r="GP131" i="15198"/>
  <c r="GX131" i="15198"/>
  <c r="HF131" i="15198"/>
  <c r="HN131" i="15198"/>
  <c r="HV131" i="15198"/>
  <c r="ID131" i="15198"/>
  <c r="IL131" i="15198"/>
  <c r="IT131" i="15198"/>
  <c r="JB131" i="15198"/>
  <c r="JJ131" i="15198"/>
  <c r="JR131" i="15198"/>
  <c r="JZ131" i="15198"/>
  <c r="KH131" i="15198"/>
  <c r="KP131" i="15198"/>
  <c r="KX131" i="15198"/>
  <c r="LF131" i="15198"/>
  <c r="LN131" i="15198"/>
  <c r="LV131" i="15198"/>
  <c r="MD131" i="15198"/>
  <c r="ML131" i="15198"/>
  <c r="MT131" i="15198"/>
  <c r="NB131" i="15198"/>
  <c r="NJ131" i="15198"/>
  <c r="NR131" i="15198"/>
  <c r="NZ131" i="15198"/>
  <c r="OH131" i="15198"/>
  <c r="OP131" i="15198"/>
  <c r="OX131" i="15198"/>
  <c r="PF131" i="15198"/>
  <c r="PN131" i="15198"/>
  <c r="PV131" i="15198"/>
  <c r="QD131" i="15198"/>
  <c r="QL131" i="15198"/>
  <c r="QT131" i="15198"/>
  <c r="RB131" i="15198"/>
  <c r="RJ131" i="15198"/>
  <c r="RR131" i="15198"/>
  <c r="RZ131" i="15198"/>
  <c r="SH131" i="15198"/>
  <c r="SP131" i="15198"/>
  <c r="SX131" i="15198"/>
  <c r="TF131" i="15198"/>
  <c r="TN131" i="15198"/>
  <c r="TV131" i="15198"/>
  <c r="UD131" i="15198"/>
  <c r="UL131" i="15198"/>
  <c r="UT131" i="15198"/>
  <c r="VB131" i="15198"/>
  <c r="VJ131" i="15198"/>
  <c r="VR131" i="15198"/>
  <c r="VZ131" i="15198"/>
  <c r="WH131" i="15198"/>
  <c r="DK132" i="15198"/>
  <c r="DS132" i="15198"/>
  <c r="EA132" i="15198"/>
  <c r="EI132" i="15198"/>
  <c r="EQ132" i="15198"/>
  <c r="EY132" i="15198"/>
  <c r="FG132" i="15198"/>
  <c r="FO132" i="15198"/>
  <c r="FW132" i="15198"/>
  <c r="GE132" i="15198"/>
  <c r="GM132" i="15198"/>
  <c r="GU132" i="15198"/>
  <c r="HC132" i="15198"/>
  <c r="HK132" i="15198"/>
  <c r="HS132" i="15198"/>
  <c r="IA132" i="15198"/>
  <c r="II132" i="15198"/>
  <c r="IQ132" i="15198"/>
  <c r="IY132" i="15198"/>
  <c r="JG132" i="15198"/>
  <c r="JO132" i="15198"/>
  <c r="JW132" i="15198"/>
  <c r="KE132" i="15198"/>
  <c r="KM132" i="15198"/>
  <c r="KU132" i="15198"/>
  <c r="LC132" i="15198"/>
  <c r="LK132" i="15198"/>
  <c r="LS132" i="15198"/>
  <c r="MA132" i="15198"/>
  <c r="MI132" i="15198"/>
  <c r="MQ132" i="15198"/>
  <c r="MY132" i="15198"/>
  <c r="NG132" i="15198"/>
  <c r="NO132" i="15198"/>
  <c r="NW132" i="15198"/>
  <c r="OE132" i="15198"/>
  <c r="OM132" i="15198"/>
  <c r="OU132" i="15198"/>
  <c r="PC132" i="15198"/>
  <c r="PK132" i="15198"/>
  <c r="PS132" i="15198"/>
  <c r="QA132" i="15198"/>
  <c r="QI132" i="15198"/>
  <c r="QQ132" i="15198"/>
  <c r="QY132" i="15198"/>
  <c r="RG132" i="15198"/>
  <c r="RO132" i="15198"/>
  <c r="RW132" i="15198"/>
  <c r="SE132" i="15198"/>
  <c r="SM132" i="15198"/>
  <c r="SU132" i="15198"/>
  <c r="TC132" i="15198"/>
  <c r="TK132" i="15198"/>
  <c r="TS132" i="15198"/>
  <c r="UA132" i="15198"/>
  <c r="UI132" i="15198"/>
  <c r="UQ132" i="15198"/>
  <c r="UY132" i="15198"/>
  <c r="VG132" i="15198"/>
  <c r="VO132" i="15198"/>
  <c r="VW132" i="15198"/>
  <c r="WE132" i="15198"/>
  <c r="DH133" i="15198"/>
  <c r="DP133" i="15198"/>
  <c r="DX133" i="15198"/>
  <c r="EF133" i="15198"/>
  <c r="EN133" i="15198"/>
  <c r="EV133" i="15198"/>
  <c r="FD133" i="15198"/>
  <c r="FL133" i="15198"/>
  <c r="FT133" i="15198"/>
  <c r="GB133" i="15198"/>
  <c r="GJ133" i="15198"/>
  <c r="GR133" i="15198"/>
  <c r="GZ133" i="15198"/>
  <c r="HH133" i="15198"/>
  <c r="HP133" i="15198"/>
  <c r="HX133" i="15198"/>
  <c r="IF133" i="15198"/>
  <c r="IN133" i="15198"/>
  <c r="IV133" i="15198"/>
  <c r="JD133" i="15198"/>
  <c r="JL133" i="15198"/>
  <c r="JT133" i="15198"/>
  <c r="KB133" i="15198"/>
  <c r="KJ133" i="15198"/>
  <c r="KR133" i="15198"/>
  <c r="KZ133" i="15198"/>
  <c r="LH133" i="15198"/>
  <c r="LP133" i="15198"/>
  <c r="LX133" i="15198"/>
  <c r="MF133" i="15198"/>
  <c r="MN133" i="15198"/>
  <c r="MV133" i="15198"/>
  <c r="ND133" i="15198"/>
  <c r="NL133" i="15198"/>
  <c r="NT133" i="15198"/>
  <c r="OB133" i="15198"/>
  <c r="OJ133" i="15198"/>
  <c r="OR133" i="15198"/>
  <c r="OZ133" i="15198"/>
  <c r="PH133" i="15198"/>
  <c r="PP133" i="15198"/>
  <c r="PX133" i="15198"/>
  <c r="QF133" i="15198"/>
  <c r="QN133" i="15198"/>
  <c r="QV133" i="15198"/>
  <c r="RD133" i="15198"/>
  <c r="RL133" i="15198"/>
  <c r="RT133" i="15198"/>
  <c r="SB133" i="15198"/>
  <c r="SJ133" i="15198"/>
  <c r="SR133" i="15198"/>
  <c r="VT139" i="15198"/>
  <c r="GC142" i="15198"/>
  <c r="PY142" i="15198"/>
  <c r="GP143" i="15198"/>
  <c r="QL143" i="15198"/>
  <c r="HC144" i="15198"/>
  <c r="KQ144" i="15198"/>
  <c r="NC144" i="15198"/>
  <c r="PO144" i="15198"/>
  <c r="SA144" i="15198"/>
  <c r="UM144" i="15198"/>
  <c r="DT145" i="15198"/>
  <c r="GF145" i="15198"/>
  <c r="IR145" i="15198"/>
  <c r="LD145" i="15198"/>
  <c r="NP145" i="15198"/>
  <c r="QB145" i="15198"/>
  <c r="SN145" i="15198"/>
  <c r="UZ145" i="15198"/>
  <c r="DW126" i="15198"/>
  <c r="GI126" i="15198"/>
  <c r="IU126" i="15198"/>
  <c r="LG126" i="15198"/>
  <c r="NS126" i="15198"/>
  <c r="QE126" i="15198"/>
  <c r="SQ126" i="15198"/>
  <c r="VC126" i="15198"/>
  <c r="EJ127" i="15198"/>
  <c r="GV127" i="15198"/>
  <c r="JH127" i="15198"/>
  <c r="LT127" i="15198"/>
  <c r="OF127" i="15198"/>
  <c r="QR127" i="15198"/>
  <c r="TD127" i="15198"/>
  <c r="VP127" i="15198"/>
  <c r="EW128" i="15198"/>
  <c r="HI128" i="15198"/>
  <c r="JU128" i="15198"/>
  <c r="MG128" i="15198"/>
  <c r="OS128" i="15198"/>
  <c r="RE128" i="15198"/>
  <c r="TQ128" i="15198"/>
  <c r="WC128" i="15198"/>
  <c r="EC129" i="15198"/>
  <c r="EK129" i="15198"/>
  <c r="ES129" i="15198"/>
  <c r="FA129" i="15198"/>
  <c r="FI129" i="15198"/>
  <c r="FQ129" i="15198"/>
  <c r="FY129" i="15198"/>
  <c r="GG129" i="15198"/>
  <c r="GO129" i="15198"/>
  <c r="GW129" i="15198"/>
  <c r="HE129" i="15198"/>
  <c r="HM129" i="15198"/>
  <c r="HU129" i="15198"/>
  <c r="IC129" i="15198"/>
  <c r="IK129" i="15198"/>
  <c r="IS129" i="15198"/>
  <c r="JA129" i="15198"/>
  <c r="JI129" i="15198"/>
  <c r="JQ129" i="15198"/>
  <c r="JY129" i="15198"/>
  <c r="KG129" i="15198"/>
  <c r="KO129" i="15198"/>
  <c r="KW129" i="15198"/>
  <c r="LE129" i="15198"/>
  <c r="LM129" i="15198"/>
  <c r="LU129" i="15198"/>
  <c r="MC129" i="15198"/>
  <c r="MK129" i="15198"/>
  <c r="MS129" i="15198"/>
  <c r="NA129" i="15198"/>
  <c r="NI129" i="15198"/>
  <c r="NQ129" i="15198"/>
  <c r="NY129" i="15198"/>
  <c r="OG129" i="15198"/>
  <c r="OO129" i="15198"/>
  <c r="OW129" i="15198"/>
  <c r="PE129" i="15198"/>
  <c r="PM129" i="15198"/>
  <c r="PU129" i="15198"/>
  <c r="QC129" i="15198"/>
  <c r="QK129" i="15198"/>
  <c r="QS129" i="15198"/>
  <c r="RA129" i="15198"/>
  <c r="RI129" i="15198"/>
  <c r="RQ129" i="15198"/>
  <c r="RY129" i="15198"/>
  <c r="SG129" i="15198"/>
  <c r="SO129" i="15198"/>
  <c r="SW129" i="15198"/>
  <c r="TE129" i="15198"/>
  <c r="TM129" i="15198"/>
  <c r="TU129" i="15198"/>
  <c r="UC129" i="15198"/>
  <c r="UK129" i="15198"/>
  <c r="US129" i="15198"/>
  <c r="VA129" i="15198"/>
  <c r="VI129" i="15198"/>
  <c r="VQ129" i="15198"/>
  <c r="VY129" i="15198"/>
  <c r="WG129" i="15198"/>
  <c r="DJ130" i="15198"/>
  <c r="DR130" i="15198"/>
  <c r="DZ130" i="15198"/>
  <c r="EH130" i="15198"/>
  <c r="EP130" i="15198"/>
  <c r="EX130" i="15198"/>
  <c r="FF130" i="15198"/>
  <c r="FN130" i="15198"/>
  <c r="FV130" i="15198"/>
  <c r="GD130" i="15198"/>
  <c r="GL130" i="15198"/>
  <c r="GT130" i="15198"/>
  <c r="HB130" i="15198"/>
  <c r="HJ130" i="15198"/>
  <c r="HR130" i="15198"/>
  <c r="HZ130" i="15198"/>
  <c r="IH130" i="15198"/>
  <c r="IP130" i="15198"/>
  <c r="IX130" i="15198"/>
  <c r="JF130" i="15198"/>
  <c r="JN130" i="15198"/>
  <c r="JV130" i="15198"/>
  <c r="KD130" i="15198"/>
  <c r="KL130" i="15198"/>
  <c r="KT130" i="15198"/>
  <c r="LB130" i="15198"/>
  <c r="LJ130" i="15198"/>
  <c r="LR130" i="15198"/>
  <c r="LZ130" i="15198"/>
  <c r="MH130" i="15198"/>
  <c r="MP130" i="15198"/>
  <c r="MX130" i="15198"/>
  <c r="NF130" i="15198"/>
  <c r="NN130" i="15198"/>
  <c r="NV130" i="15198"/>
  <c r="OD130" i="15198"/>
  <c r="OL130" i="15198"/>
  <c r="OT130" i="15198"/>
  <c r="PB130" i="15198"/>
  <c r="PJ130" i="15198"/>
  <c r="PR130" i="15198"/>
  <c r="PZ130" i="15198"/>
  <c r="QH130" i="15198"/>
  <c r="QP130" i="15198"/>
  <c r="QX130" i="15198"/>
  <c r="RF130" i="15198"/>
  <c r="RN130" i="15198"/>
  <c r="RV130" i="15198"/>
  <c r="SD130" i="15198"/>
  <c r="SL130" i="15198"/>
  <c r="ST130" i="15198"/>
  <c r="TB130" i="15198"/>
  <c r="TJ130" i="15198"/>
  <c r="TR130" i="15198"/>
  <c r="TZ130" i="15198"/>
  <c r="UH130" i="15198"/>
  <c r="UP130" i="15198"/>
  <c r="UX130" i="15198"/>
  <c r="VF130" i="15198"/>
  <c r="VN130" i="15198"/>
  <c r="VV130" i="15198"/>
  <c r="WD130" i="15198"/>
  <c r="DG131" i="15198"/>
  <c r="DO131" i="15198"/>
  <c r="DW131" i="15198"/>
  <c r="EE131" i="15198"/>
  <c r="EM131" i="15198"/>
  <c r="EU131" i="15198"/>
  <c r="FC131" i="15198"/>
  <c r="FK131" i="15198"/>
  <c r="FS131" i="15198"/>
  <c r="GA131" i="15198"/>
  <c r="GI131" i="15198"/>
  <c r="GQ131" i="15198"/>
  <c r="GY131" i="15198"/>
  <c r="HG131" i="15198"/>
  <c r="HO131" i="15198"/>
  <c r="HW131" i="15198"/>
  <c r="IE131" i="15198"/>
  <c r="IM131" i="15198"/>
  <c r="IU131" i="15198"/>
  <c r="JC131" i="15198"/>
  <c r="JK131" i="15198"/>
  <c r="JS131" i="15198"/>
  <c r="KA131" i="15198"/>
  <c r="KI131" i="15198"/>
  <c r="KQ131" i="15198"/>
  <c r="KY131" i="15198"/>
  <c r="LG131" i="15198"/>
  <c r="LO131" i="15198"/>
  <c r="LW131" i="15198"/>
  <c r="ME131" i="15198"/>
  <c r="MM131" i="15198"/>
  <c r="MU131" i="15198"/>
  <c r="NC131" i="15198"/>
  <c r="NK131" i="15198"/>
  <c r="NS131" i="15198"/>
  <c r="OA131" i="15198"/>
  <c r="OI131" i="15198"/>
  <c r="OQ131" i="15198"/>
  <c r="OY131" i="15198"/>
  <c r="PG131" i="15198"/>
  <c r="PO131" i="15198"/>
  <c r="PW131" i="15198"/>
  <c r="QE131" i="15198"/>
  <c r="QM131" i="15198"/>
  <c r="QU131" i="15198"/>
  <c r="RC131" i="15198"/>
  <c r="RK131" i="15198"/>
  <c r="RS131" i="15198"/>
  <c r="SA131" i="15198"/>
  <c r="SI131" i="15198"/>
  <c r="SQ131" i="15198"/>
  <c r="SY131" i="15198"/>
  <c r="TG131" i="15198"/>
  <c r="TO131" i="15198"/>
  <c r="TW131" i="15198"/>
  <c r="UE131" i="15198"/>
  <c r="UM131" i="15198"/>
  <c r="UU131" i="15198"/>
  <c r="VC131" i="15198"/>
  <c r="VK131" i="15198"/>
  <c r="VS131" i="15198"/>
  <c r="WA131" i="15198"/>
  <c r="WI131" i="15198"/>
  <c r="DL132" i="15198"/>
  <c r="DT132" i="15198"/>
  <c r="EB132" i="15198"/>
  <c r="EJ132" i="15198"/>
  <c r="ER132" i="15198"/>
  <c r="EZ132" i="15198"/>
  <c r="FH132" i="15198"/>
  <c r="FP132" i="15198"/>
  <c r="FX132" i="15198"/>
  <c r="GF132" i="15198"/>
  <c r="GN132" i="15198"/>
  <c r="GV132" i="15198"/>
  <c r="HD132" i="15198"/>
  <c r="HL132" i="15198"/>
  <c r="HT132" i="15198"/>
  <c r="IB132" i="15198"/>
  <c r="IJ132" i="15198"/>
  <c r="IR132" i="15198"/>
  <c r="IZ132" i="15198"/>
  <c r="JH132" i="15198"/>
  <c r="JP132" i="15198"/>
  <c r="JX132" i="15198"/>
  <c r="KF132" i="15198"/>
  <c r="KN132" i="15198"/>
  <c r="KV132" i="15198"/>
  <c r="LD132" i="15198"/>
  <c r="LL132" i="15198"/>
  <c r="LT132" i="15198"/>
  <c r="MB132" i="15198"/>
  <c r="MJ132" i="15198"/>
  <c r="MR132" i="15198"/>
  <c r="MZ132" i="15198"/>
  <c r="NH132" i="15198"/>
  <c r="NP132" i="15198"/>
  <c r="NX132" i="15198"/>
  <c r="OF132" i="15198"/>
  <c r="ON132" i="15198"/>
  <c r="OV132" i="15198"/>
  <c r="PD132" i="15198"/>
  <c r="PL132" i="15198"/>
  <c r="PT132" i="15198"/>
  <c r="QB132" i="15198"/>
  <c r="QJ132" i="15198"/>
  <c r="QR132" i="15198"/>
  <c r="QZ132" i="15198"/>
  <c r="RH132" i="15198"/>
  <c r="RP132" i="15198"/>
  <c r="RX132" i="15198"/>
  <c r="SF132" i="15198"/>
  <c r="SN132" i="15198"/>
  <c r="SV132" i="15198"/>
  <c r="TD132" i="15198"/>
  <c r="TL132" i="15198"/>
  <c r="TT132" i="15198"/>
  <c r="UB132" i="15198"/>
  <c r="UJ132" i="15198"/>
  <c r="UR132" i="15198"/>
  <c r="UZ132" i="15198"/>
  <c r="VH132" i="15198"/>
  <c r="VP132" i="15198"/>
  <c r="VX132" i="15198"/>
  <c r="WF132" i="15198"/>
  <c r="DI133" i="15198"/>
  <c r="DQ133" i="15198"/>
  <c r="DY133" i="15198"/>
  <c r="EG133" i="15198"/>
  <c r="EO133" i="15198"/>
  <c r="EW133" i="15198"/>
  <c r="FE133" i="15198"/>
  <c r="FM133" i="15198"/>
  <c r="FU133" i="15198"/>
  <c r="GC133" i="15198"/>
  <c r="GK133" i="15198"/>
  <c r="GS133" i="15198"/>
  <c r="HA133" i="15198"/>
  <c r="HI133" i="15198"/>
  <c r="HQ133" i="15198"/>
  <c r="HY133" i="15198"/>
  <c r="IG133" i="15198"/>
  <c r="IO133" i="15198"/>
  <c r="IW133" i="15198"/>
  <c r="JE133" i="15198"/>
  <c r="JM133" i="15198"/>
  <c r="JU133" i="15198"/>
  <c r="KC133" i="15198"/>
  <c r="KK133" i="15198"/>
  <c r="KS133" i="15198"/>
  <c r="LA133" i="15198"/>
  <c r="LI133" i="15198"/>
  <c r="LQ133" i="15198"/>
  <c r="LY133" i="15198"/>
  <c r="MG133" i="15198"/>
  <c r="MO133" i="15198"/>
  <c r="MW133" i="15198"/>
  <c r="NE133" i="15198"/>
  <c r="NM133" i="15198"/>
  <c r="NU133" i="15198"/>
  <c r="OC133" i="15198"/>
  <c r="OK133" i="15198"/>
  <c r="OS133" i="15198"/>
  <c r="PA133" i="15198"/>
  <c r="PI133" i="15198"/>
  <c r="PQ133" i="15198"/>
  <c r="PY133" i="15198"/>
  <c r="QG133" i="15198"/>
  <c r="QO133" i="15198"/>
  <c r="QW133" i="15198"/>
  <c r="RE133" i="15198"/>
  <c r="RM133" i="15198"/>
  <c r="RU133" i="15198"/>
  <c r="SC133" i="15198"/>
  <c r="SK133" i="15198"/>
  <c r="SS133" i="15198"/>
  <c r="MK140" i="15198"/>
  <c r="HI142" i="15198"/>
  <c r="RE142" i="15198"/>
  <c r="HV143" i="15198"/>
  <c r="RR143" i="15198"/>
  <c r="II144" i="15198"/>
  <c r="KY144" i="15198"/>
  <c r="NK144" i="15198"/>
  <c r="PW144" i="15198"/>
  <c r="SI144" i="15198"/>
  <c r="UU144" i="15198"/>
  <c r="EB145" i="15198"/>
  <c r="GN145" i="15198"/>
  <c r="IZ145" i="15198"/>
  <c r="LL145" i="15198"/>
  <c r="NX145" i="15198"/>
  <c r="QJ145" i="15198"/>
  <c r="SV145" i="15198"/>
  <c r="VH145" i="15198"/>
  <c r="EE126" i="15198"/>
  <c r="GQ126" i="15198"/>
  <c r="JC126" i="15198"/>
  <c r="LO126" i="15198"/>
  <c r="OA126" i="15198"/>
  <c r="QM126" i="15198"/>
  <c r="SY126" i="15198"/>
  <c r="VK126" i="15198"/>
  <c r="ER127" i="15198"/>
  <c r="HD127" i="15198"/>
  <c r="JP127" i="15198"/>
  <c r="MB127" i="15198"/>
  <c r="ON127" i="15198"/>
  <c r="QZ127" i="15198"/>
  <c r="TL127" i="15198"/>
  <c r="VX127" i="15198"/>
  <c r="FE128" i="15198"/>
  <c r="HQ128" i="15198"/>
  <c r="KC128" i="15198"/>
  <c r="MO128" i="15198"/>
  <c r="PA128" i="15198"/>
  <c r="RM128" i="15198"/>
  <c r="TY128" i="15198"/>
  <c r="DF129" i="15198"/>
  <c r="ED129" i="15198"/>
  <c r="EL129" i="15198"/>
  <c r="ET129" i="15198"/>
  <c r="FB129" i="15198"/>
  <c r="FJ129" i="15198"/>
  <c r="FR129" i="15198"/>
  <c r="FZ129" i="15198"/>
  <c r="GH129" i="15198"/>
  <c r="GP129" i="15198"/>
  <c r="GX129" i="15198"/>
  <c r="HF129" i="15198"/>
  <c r="HN129" i="15198"/>
  <c r="HV129" i="15198"/>
  <c r="ID129" i="15198"/>
  <c r="IL129" i="15198"/>
  <c r="IT129" i="15198"/>
  <c r="JB129" i="15198"/>
  <c r="JJ129" i="15198"/>
  <c r="JR129" i="15198"/>
  <c r="JZ129" i="15198"/>
  <c r="KH129" i="15198"/>
  <c r="KP129" i="15198"/>
  <c r="KX129" i="15198"/>
  <c r="LF129" i="15198"/>
  <c r="LN129" i="15198"/>
  <c r="LV129" i="15198"/>
  <c r="MD129" i="15198"/>
  <c r="ML129" i="15198"/>
  <c r="MT129" i="15198"/>
  <c r="NB129" i="15198"/>
  <c r="NJ129" i="15198"/>
  <c r="NR129" i="15198"/>
  <c r="NZ129" i="15198"/>
  <c r="OH129" i="15198"/>
  <c r="OP129" i="15198"/>
  <c r="OX129" i="15198"/>
  <c r="PF129" i="15198"/>
  <c r="PN129" i="15198"/>
  <c r="PV129" i="15198"/>
  <c r="QD129" i="15198"/>
  <c r="QL129" i="15198"/>
  <c r="QT129" i="15198"/>
  <c r="RB129" i="15198"/>
  <c r="RJ129" i="15198"/>
  <c r="RR129" i="15198"/>
  <c r="RZ129" i="15198"/>
  <c r="SH129" i="15198"/>
  <c r="SP129" i="15198"/>
  <c r="SX129" i="15198"/>
  <c r="TF129" i="15198"/>
  <c r="TN129" i="15198"/>
  <c r="TV129" i="15198"/>
  <c r="UD129" i="15198"/>
  <c r="UL129" i="15198"/>
  <c r="UT129" i="15198"/>
  <c r="VB129" i="15198"/>
  <c r="VJ129" i="15198"/>
  <c r="VR129" i="15198"/>
  <c r="VZ129" i="15198"/>
  <c r="WH129" i="15198"/>
  <c r="DK130" i="15198"/>
  <c r="DS130" i="15198"/>
  <c r="EA130" i="15198"/>
  <c r="EI130" i="15198"/>
  <c r="EQ130" i="15198"/>
  <c r="EY130" i="15198"/>
  <c r="FG130" i="15198"/>
  <c r="FO130" i="15198"/>
  <c r="FW130" i="15198"/>
  <c r="GE130" i="15198"/>
  <c r="GM130" i="15198"/>
  <c r="GU130" i="15198"/>
  <c r="HC130" i="15198"/>
  <c r="HK130" i="15198"/>
  <c r="HS130" i="15198"/>
  <c r="IA130" i="15198"/>
  <c r="II130" i="15198"/>
  <c r="IQ130" i="15198"/>
  <c r="IY130" i="15198"/>
  <c r="JG130" i="15198"/>
  <c r="JO130" i="15198"/>
  <c r="JW130" i="15198"/>
  <c r="KE130" i="15198"/>
  <c r="KM130" i="15198"/>
  <c r="KU130" i="15198"/>
  <c r="LC130" i="15198"/>
  <c r="LK130" i="15198"/>
  <c r="LS130" i="15198"/>
  <c r="MA130" i="15198"/>
  <c r="MI130" i="15198"/>
  <c r="MQ130" i="15198"/>
  <c r="MY130" i="15198"/>
  <c r="NG130" i="15198"/>
  <c r="NO130" i="15198"/>
  <c r="NW130" i="15198"/>
  <c r="OE130" i="15198"/>
  <c r="OM130" i="15198"/>
  <c r="OU130" i="15198"/>
  <c r="PC130" i="15198"/>
  <c r="PK130" i="15198"/>
  <c r="PS130" i="15198"/>
  <c r="QA130" i="15198"/>
  <c r="QI130" i="15198"/>
  <c r="QQ130" i="15198"/>
  <c r="QY130" i="15198"/>
  <c r="RG130" i="15198"/>
  <c r="RO130" i="15198"/>
  <c r="RW130" i="15198"/>
  <c r="SE130" i="15198"/>
  <c r="SM130" i="15198"/>
  <c r="SU130" i="15198"/>
  <c r="TC130" i="15198"/>
  <c r="TK130" i="15198"/>
  <c r="TS130" i="15198"/>
  <c r="UA130" i="15198"/>
  <c r="UI130" i="15198"/>
  <c r="UQ130" i="15198"/>
  <c r="UY130" i="15198"/>
  <c r="VG130" i="15198"/>
  <c r="VO130" i="15198"/>
  <c r="VW130" i="15198"/>
  <c r="WE130" i="15198"/>
  <c r="DH131" i="15198"/>
  <c r="DP131" i="15198"/>
  <c r="DX131" i="15198"/>
  <c r="EF131" i="15198"/>
  <c r="EN131" i="15198"/>
  <c r="EV131" i="15198"/>
  <c r="FD131" i="15198"/>
  <c r="FL131" i="15198"/>
  <c r="FT131" i="15198"/>
  <c r="GB131" i="15198"/>
  <c r="GJ131" i="15198"/>
  <c r="GR131" i="15198"/>
  <c r="GZ131" i="15198"/>
  <c r="HH131" i="15198"/>
  <c r="HP131" i="15198"/>
  <c r="HX131" i="15198"/>
  <c r="IF131" i="15198"/>
  <c r="IN131" i="15198"/>
  <c r="IV131" i="15198"/>
  <c r="JD131" i="15198"/>
  <c r="JL131" i="15198"/>
  <c r="JT131" i="15198"/>
  <c r="KB131" i="15198"/>
  <c r="KJ131" i="15198"/>
  <c r="KR131" i="15198"/>
  <c r="KZ131" i="15198"/>
  <c r="LH131" i="15198"/>
  <c r="LP131" i="15198"/>
  <c r="LX131" i="15198"/>
  <c r="MF131" i="15198"/>
  <c r="MN131" i="15198"/>
  <c r="MV131" i="15198"/>
  <c r="ND131" i="15198"/>
  <c r="NL131" i="15198"/>
  <c r="NT131" i="15198"/>
  <c r="OB131" i="15198"/>
  <c r="OJ131" i="15198"/>
  <c r="OR131" i="15198"/>
  <c r="OZ131" i="15198"/>
  <c r="PH131" i="15198"/>
  <c r="PP131" i="15198"/>
  <c r="PX131" i="15198"/>
  <c r="QF131" i="15198"/>
  <c r="QN131" i="15198"/>
  <c r="QV131" i="15198"/>
  <c r="RD131" i="15198"/>
  <c r="RL131" i="15198"/>
  <c r="RT131" i="15198"/>
  <c r="SB131" i="15198"/>
  <c r="SJ131" i="15198"/>
  <c r="SR131" i="15198"/>
  <c r="SZ131" i="15198"/>
  <c r="TH131" i="15198"/>
  <c r="TP131" i="15198"/>
  <c r="TX131" i="15198"/>
  <c r="UF131" i="15198"/>
  <c r="UN131" i="15198"/>
  <c r="UV131" i="15198"/>
  <c r="VD131" i="15198"/>
  <c r="VL131" i="15198"/>
  <c r="VT131" i="15198"/>
  <c r="WB131" i="15198"/>
  <c r="DE132" i="15198"/>
  <c r="DM132" i="15198"/>
  <c r="DU132" i="15198"/>
  <c r="EC132" i="15198"/>
  <c r="EK132" i="15198"/>
  <c r="ES132" i="15198"/>
  <c r="FA132" i="15198"/>
  <c r="FI132" i="15198"/>
  <c r="FQ132" i="15198"/>
  <c r="FY132" i="15198"/>
  <c r="GG132" i="15198"/>
  <c r="GO132" i="15198"/>
  <c r="GW132" i="15198"/>
  <c r="HE132" i="15198"/>
  <c r="HM132" i="15198"/>
  <c r="HU132" i="15198"/>
  <c r="IC132" i="15198"/>
  <c r="IK132" i="15198"/>
  <c r="IS132" i="15198"/>
  <c r="JA132" i="15198"/>
  <c r="JI132" i="15198"/>
  <c r="JQ132" i="15198"/>
  <c r="JY132" i="15198"/>
  <c r="KG132" i="15198"/>
  <c r="KO132" i="15198"/>
  <c r="KW132" i="15198"/>
  <c r="LE132" i="15198"/>
  <c r="LM132" i="15198"/>
  <c r="LU132" i="15198"/>
  <c r="MC132" i="15198"/>
  <c r="MK132" i="15198"/>
  <c r="MS132" i="15198"/>
  <c r="NA132" i="15198"/>
  <c r="NI132" i="15198"/>
  <c r="NQ132" i="15198"/>
  <c r="NY132" i="15198"/>
  <c r="OG132" i="15198"/>
  <c r="OO132" i="15198"/>
  <c r="OW132" i="15198"/>
  <c r="PE132" i="15198"/>
  <c r="PM132" i="15198"/>
  <c r="PU132" i="15198"/>
  <c r="QC132" i="15198"/>
  <c r="QK132" i="15198"/>
  <c r="QS132" i="15198"/>
  <c r="RA132" i="15198"/>
  <c r="RI132" i="15198"/>
  <c r="RQ132" i="15198"/>
  <c r="RY132" i="15198"/>
  <c r="SG132" i="15198"/>
  <c r="SO132" i="15198"/>
  <c r="SW132" i="15198"/>
  <c r="TE132" i="15198"/>
  <c r="TM132" i="15198"/>
  <c r="TU132" i="15198"/>
  <c r="UC132" i="15198"/>
  <c r="UK132" i="15198"/>
  <c r="US132" i="15198"/>
  <c r="VA132" i="15198"/>
  <c r="VI132" i="15198"/>
  <c r="VQ132" i="15198"/>
  <c r="VY132" i="15198"/>
  <c r="WG132" i="15198"/>
  <c r="DJ133" i="15198"/>
  <c r="DR133" i="15198"/>
  <c r="DZ133" i="15198"/>
  <c r="EH133" i="15198"/>
  <c r="EP133" i="15198"/>
  <c r="EX133" i="15198"/>
  <c r="FF133" i="15198"/>
  <c r="FN133" i="15198"/>
  <c r="FV133" i="15198"/>
  <c r="GD133" i="15198"/>
  <c r="GL133" i="15198"/>
  <c r="GT133" i="15198"/>
  <c r="HB133" i="15198"/>
  <c r="HJ133" i="15198"/>
  <c r="HR133" i="15198"/>
  <c r="HZ133" i="15198"/>
  <c r="IH133" i="15198"/>
  <c r="IP133" i="15198"/>
  <c r="IX133" i="15198"/>
  <c r="JF133" i="15198"/>
  <c r="JN133" i="15198"/>
  <c r="JV133" i="15198"/>
  <c r="KD133" i="15198"/>
  <c r="KL133" i="15198"/>
  <c r="KT133" i="15198"/>
  <c r="LB133" i="15198"/>
  <c r="LJ133" i="15198"/>
  <c r="LR133" i="15198"/>
  <c r="LZ133" i="15198"/>
  <c r="MH133" i="15198"/>
  <c r="MP133" i="15198"/>
  <c r="MX133" i="15198"/>
  <c r="NF133" i="15198"/>
  <c r="NN133" i="15198"/>
  <c r="NV133" i="15198"/>
  <c r="OD133" i="15198"/>
  <c r="OL133" i="15198"/>
  <c r="OT133" i="15198"/>
  <c r="PB133" i="15198"/>
  <c r="PJ133" i="15198"/>
  <c r="PR133" i="15198"/>
  <c r="PZ133" i="15198"/>
  <c r="QH133" i="15198"/>
  <c r="QP133" i="15198"/>
  <c r="QX133" i="15198"/>
  <c r="RF133" i="15198"/>
  <c r="RN133" i="15198"/>
  <c r="RV133" i="15198"/>
  <c r="SD133" i="15198"/>
  <c r="SL133" i="15198"/>
  <c r="ST133" i="15198"/>
  <c r="WG140" i="15198"/>
  <c r="IO142" i="15198"/>
  <c r="SK142" i="15198"/>
  <c r="JB143" i="15198"/>
  <c r="SX143" i="15198"/>
  <c r="IU144" i="15198"/>
  <c r="LG144" i="15198"/>
  <c r="NS144" i="15198"/>
  <c r="QE144" i="15198"/>
  <c r="SQ144" i="15198"/>
  <c r="VC144" i="15198"/>
  <c r="EJ145" i="15198"/>
  <c r="GV145" i="15198"/>
  <c r="JH145" i="15198"/>
  <c r="LT145" i="15198"/>
  <c r="OF145" i="15198"/>
  <c r="QR145" i="15198"/>
  <c r="TD145" i="15198"/>
  <c r="VP145" i="15198"/>
  <c r="EM126" i="15198"/>
  <c r="GY126" i="15198"/>
  <c r="JK126" i="15198"/>
  <c r="LW126" i="15198"/>
  <c r="OI126" i="15198"/>
  <c r="QU126" i="15198"/>
  <c r="TG126" i="15198"/>
  <c r="VS126" i="15198"/>
  <c r="EZ127" i="15198"/>
  <c r="HL127" i="15198"/>
  <c r="JX127" i="15198"/>
  <c r="MJ127" i="15198"/>
  <c r="OV127" i="15198"/>
  <c r="RH127" i="15198"/>
  <c r="TT127" i="15198"/>
  <c r="WF127" i="15198"/>
  <c r="FM128" i="15198"/>
  <c r="HY128" i="15198"/>
  <c r="KK128" i="15198"/>
  <c r="MW128" i="15198"/>
  <c r="PI128" i="15198"/>
  <c r="RU128" i="15198"/>
  <c r="UG128" i="15198"/>
  <c r="DN129" i="15198"/>
  <c r="EE129" i="15198"/>
  <c r="EM129" i="15198"/>
  <c r="EU129" i="15198"/>
  <c r="FC129" i="15198"/>
  <c r="FK129" i="15198"/>
  <c r="FS129" i="15198"/>
  <c r="GA129" i="15198"/>
  <c r="GI129" i="15198"/>
  <c r="GQ129" i="15198"/>
  <c r="GY129" i="15198"/>
  <c r="HG129" i="15198"/>
  <c r="HO129" i="15198"/>
  <c r="HW129" i="15198"/>
  <c r="IE129" i="15198"/>
  <c r="IM129" i="15198"/>
  <c r="IU129" i="15198"/>
  <c r="JC129" i="15198"/>
  <c r="JK129" i="15198"/>
  <c r="JS129" i="15198"/>
  <c r="KA129" i="15198"/>
  <c r="KI129" i="15198"/>
  <c r="KQ129" i="15198"/>
  <c r="KY129" i="15198"/>
  <c r="LG129" i="15198"/>
  <c r="LO129" i="15198"/>
  <c r="LW129" i="15198"/>
  <c r="ME129" i="15198"/>
  <c r="MM129" i="15198"/>
  <c r="MU129" i="15198"/>
  <c r="NC129" i="15198"/>
  <c r="NK129" i="15198"/>
  <c r="NS129" i="15198"/>
  <c r="OA129" i="15198"/>
  <c r="OI129" i="15198"/>
  <c r="OQ129" i="15198"/>
  <c r="OY129" i="15198"/>
  <c r="PG129" i="15198"/>
  <c r="PO129" i="15198"/>
  <c r="PW129" i="15198"/>
  <c r="QE129" i="15198"/>
  <c r="QM129" i="15198"/>
  <c r="QU129" i="15198"/>
  <c r="RC129" i="15198"/>
  <c r="RK129" i="15198"/>
  <c r="RS129" i="15198"/>
  <c r="SA129" i="15198"/>
  <c r="SI129" i="15198"/>
  <c r="SQ129" i="15198"/>
  <c r="SY129" i="15198"/>
  <c r="TG129" i="15198"/>
  <c r="TO129" i="15198"/>
  <c r="TW129" i="15198"/>
  <c r="UE129" i="15198"/>
  <c r="UM129" i="15198"/>
  <c r="UU129" i="15198"/>
  <c r="VC129" i="15198"/>
  <c r="VK129" i="15198"/>
  <c r="VS129" i="15198"/>
  <c r="WA129" i="15198"/>
  <c r="WI129" i="15198"/>
  <c r="DL130" i="15198"/>
  <c r="DT130" i="15198"/>
  <c r="EB130" i="15198"/>
  <c r="EJ130" i="15198"/>
  <c r="ER130" i="15198"/>
  <c r="EZ130" i="15198"/>
  <c r="FH130" i="15198"/>
  <c r="FP130" i="15198"/>
  <c r="FX130" i="15198"/>
  <c r="GF130" i="15198"/>
  <c r="GN130" i="15198"/>
  <c r="GV130" i="15198"/>
  <c r="HD130" i="15198"/>
  <c r="HL130" i="15198"/>
  <c r="HT130" i="15198"/>
  <c r="IB130" i="15198"/>
  <c r="IJ130" i="15198"/>
  <c r="IR130" i="15198"/>
  <c r="IZ130" i="15198"/>
  <c r="JH130" i="15198"/>
  <c r="JP130" i="15198"/>
  <c r="JX130" i="15198"/>
  <c r="KF130" i="15198"/>
  <c r="KN130" i="15198"/>
  <c r="KV130" i="15198"/>
  <c r="LD130" i="15198"/>
  <c r="LL130" i="15198"/>
  <c r="LT130" i="15198"/>
  <c r="MB130" i="15198"/>
  <c r="MJ130" i="15198"/>
  <c r="MR130" i="15198"/>
  <c r="MZ130" i="15198"/>
  <c r="NH130" i="15198"/>
  <c r="NP130" i="15198"/>
  <c r="NX130" i="15198"/>
  <c r="OF130" i="15198"/>
  <c r="ON130" i="15198"/>
  <c r="OV130" i="15198"/>
  <c r="PD130" i="15198"/>
  <c r="PL130" i="15198"/>
  <c r="PT130" i="15198"/>
  <c r="QB130" i="15198"/>
  <c r="QJ130" i="15198"/>
  <c r="QR130" i="15198"/>
  <c r="QZ130" i="15198"/>
  <c r="RH130" i="15198"/>
  <c r="RP130" i="15198"/>
  <c r="RX130" i="15198"/>
  <c r="SF130" i="15198"/>
  <c r="SN130" i="15198"/>
  <c r="SV130" i="15198"/>
  <c r="TD130" i="15198"/>
  <c r="TL130" i="15198"/>
  <c r="TT130" i="15198"/>
  <c r="UB130" i="15198"/>
  <c r="UJ130" i="15198"/>
  <c r="UR130" i="15198"/>
  <c r="UZ130" i="15198"/>
  <c r="VH130" i="15198"/>
  <c r="VP130" i="15198"/>
  <c r="VX130" i="15198"/>
  <c r="WF130" i="15198"/>
  <c r="DI131" i="15198"/>
  <c r="DQ131" i="15198"/>
  <c r="DY131" i="15198"/>
  <c r="EG131" i="15198"/>
  <c r="EO131" i="15198"/>
  <c r="EW131" i="15198"/>
  <c r="FE131" i="15198"/>
  <c r="FM131" i="15198"/>
  <c r="FU131" i="15198"/>
  <c r="GC131" i="15198"/>
  <c r="GK131" i="15198"/>
  <c r="GS131" i="15198"/>
  <c r="HA131" i="15198"/>
  <c r="HI131" i="15198"/>
  <c r="HQ131" i="15198"/>
  <c r="HY131" i="15198"/>
  <c r="IG131" i="15198"/>
  <c r="IO131" i="15198"/>
  <c r="IW131" i="15198"/>
  <c r="JE131" i="15198"/>
  <c r="JM131" i="15198"/>
  <c r="JU131" i="15198"/>
  <c r="KC131" i="15198"/>
  <c r="KK131" i="15198"/>
  <c r="KS131" i="15198"/>
  <c r="LA131" i="15198"/>
  <c r="LI131" i="15198"/>
  <c r="LQ131" i="15198"/>
  <c r="LY131" i="15198"/>
  <c r="MG131" i="15198"/>
  <c r="MO131" i="15198"/>
  <c r="MW131" i="15198"/>
  <c r="NE131" i="15198"/>
  <c r="NM131" i="15198"/>
  <c r="NU131" i="15198"/>
  <c r="OC131" i="15198"/>
  <c r="OK131" i="15198"/>
  <c r="OS131" i="15198"/>
  <c r="PA131" i="15198"/>
  <c r="PI131" i="15198"/>
  <c r="PQ131" i="15198"/>
  <c r="PY131" i="15198"/>
  <c r="QG131" i="15198"/>
  <c r="QO131" i="15198"/>
  <c r="QW131" i="15198"/>
  <c r="RE131" i="15198"/>
  <c r="RM131" i="15198"/>
  <c r="RU131" i="15198"/>
  <c r="SC131" i="15198"/>
  <c r="SK131" i="15198"/>
  <c r="SS131" i="15198"/>
  <c r="TA131" i="15198"/>
  <c r="TI131" i="15198"/>
  <c r="TQ131" i="15198"/>
  <c r="TY131" i="15198"/>
  <c r="UG131" i="15198"/>
  <c r="UO131" i="15198"/>
  <c r="UW131" i="15198"/>
  <c r="VE131" i="15198"/>
  <c r="VM131" i="15198"/>
  <c r="VU131" i="15198"/>
  <c r="WC131" i="15198"/>
  <c r="DF132" i="15198"/>
  <c r="DN132" i="15198"/>
  <c r="DV132" i="15198"/>
  <c r="ED132" i="15198"/>
  <c r="EL132" i="15198"/>
  <c r="ET132" i="15198"/>
  <c r="FB132" i="15198"/>
  <c r="FJ132" i="15198"/>
  <c r="FR132" i="15198"/>
  <c r="FZ132" i="15198"/>
  <c r="GH132" i="15198"/>
  <c r="GP132" i="15198"/>
  <c r="GX132" i="15198"/>
  <c r="HF132" i="15198"/>
  <c r="HN132" i="15198"/>
  <c r="HV132" i="15198"/>
  <c r="ID132" i="15198"/>
  <c r="IL132" i="15198"/>
  <c r="IT132" i="15198"/>
  <c r="JB132" i="15198"/>
  <c r="JJ132" i="15198"/>
  <c r="JR132" i="15198"/>
  <c r="JZ132" i="15198"/>
  <c r="KH132" i="15198"/>
  <c r="KP132" i="15198"/>
  <c r="KX132" i="15198"/>
  <c r="LF132" i="15198"/>
  <c r="LN132" i="15198"/>
  <c r="LV132" i="15198"/>
  <c r="MD132" i="15198"/>
  <c r="ML132" i="15198"/>
  <c r="MT132" i="15198"/>
  <c r="NB132" i="15198"/>
  <c r="NJ132" i="15198"/>
  <c r="NR132" i="15198"/>
  <c r="NZ132" i="15198"/>
  <c r="OH132" i="15198"/>
  <c r="OP132" i="15198"/>
  <c r="OX132" i="15198"/>
  <c r="PF132" i="15198"/>
  <c r="PN132" i="15198"/>
  <c r="PV132" i="15198"/>
  <c r="QD132" i="15198"/>
  <c r="QL132" i="15198"/>
  <c r="QT132" i="15198"/>
  <c r="RB132" i="15198"/>
  <c r="RJ132" i="15198"/>
  <c r="RR132" i="15198"/>
  <c r="RZ132" i="15198"/>
  <c r="SH132" i="15198"/>
  <c r="SP132" i="15198"/>
  <c r="SX132" i="15198"/>
  <c r="TF132" i="15198"/>
  <c r="TN132" i="15198"/>
  <c r="TV132" i="15198"/>
  <c r="UD132" i="15198"/>
  <c r="UL132" i="15198"/>
  <c r="UT132" i="15198"/>
  <c r="VB132" i="15198"/>
  <c r="VJ132" i="15198"/>
  <c r="VR132" i="15198"/>
  <c r="VZ132" i="15198"/>
  <c r="WH132" i="15198"/>
  <c r="DK133" i="15198"/>
  <c r="DS133" i="15198"/>
  <c r="EA133" i="15198"/>
  <c r="EI133" i="15198"/>
  <c r="EQ133" i="15198"/>
  <c r="EY133" i="15198"/>
  <c r="FG133" i="15198"/>
  <c r="FO133" i="15198"/>
  <c r="FW133" i="15198"/>
  <c r="GE133" i="15198"/>
  <c r="GM133" i="15198"/>
  <c r="GU133" i="15198"/>
  <c r="HC133" i="15198"/>
  <c r="HK133" i="15198"/>
  <c r="HS133" i="15198"/>
  <c r="IA133" i="15198"/>
  <c r="II133" i="15198"/>
  <c r="IQ133" i="15198"/>
  <c r="IY133" i="15198"/>
  <c r="JG133" i="15198"/>
  <c r="JO133" i="15198"/>
  <c r="JW133" i="15198"/>
  <c r="KE133" i="15198"/>
  <c r="KM133" i="15198"/>
  <c r="KU133" i="15198"/>
  <c r="LC133" i="15198"/>
  <c r="LK133" i="15198"/>
  <c r="LS133" i="15198"/>
  <c r="MA133" i="15198"/>
  <c r="MI133" i="15198"/>
  <c r="MQ133" i="15198"/>
  <c r="MY133" i="15198"/>
  <c r="NG133" i="15198"/>
  <c r="NO133" i="15198"/>
  <c r="NW133" i="15198"/>
  <c r="OE133" i="15198"/>
  <c r="OM133" i="15198"/>
  <c r="OU133" i="15198"/>
  <c r="PC133" i="15198"/>
  <c r="PK133" i="15198"/>
  <c r="PS133" i="15198"/>
  <c r="QA133" i="15198"/>
  <c r="QI133" i="15198"/>
  <c r="QQ133" i="15198"/>
  <c r="QY133" i="15198"/>
  <c r="RG133" i="15198"/>
  <c r="RO133" i="15198"/>
  <c r="RW133" i="15198"/>
  <c r="SE133" i="15198"/>
  <c r="SM133" i="15198"/>
  <c r="SU133" i="15198"/>
  <c r="UJ141" i="15198"/>
  <c r="LA142" i="15198"/>
  <c r="UW142" i="15198"/>
  <c r="LN143" i="15198"/>
  <c r="VJ143" i="15198"/>
  <c r="JK144" i="15198"/>
  <c r="LW144" i="15198"/>
  <c r="OI144" i="15198"/>
  <c r="QU144" i="15198"/>
  <c r="TG144" i="15198"/>
  <c r="VS144" i="15198"/>
  <c r="EZ145" i="15198"/>
  <c r="HL145" i="15198"/>
  <c r="JX145" i="15198"/>
  <c r="MJ145" i="15198"/>
  <c r="OV145" i="15198"/>
  <c r="RH145" i="15198"/>
  <c r="TT145" i="15198"/>
  <c r="WF145" i="15198"/>
  <c r="FC126" i="15198"/>
  <c r="HO126" i="15198"/>
  <c r="KA126" i="15198"/>
  <c r="MM126" i="15198"/>
  <c r="OY126" i="15198"/>
  <c r="RK126" i="15198"/>
  <c r="TW126" i="15198"/>
  <c r="WI126" i="15198"/>
  <c r="FP127" i="15198"/>
  <c r="IB127" i="15198"/>
  <c r="KN127" i="15198"/>
  <c r="MZ127" i="15198"/>
  <c r="PL127" i="15198"/>
  <c r="RX127" i="15198"/>
  <c r="UJ127" i="15198"/>
  <c r="DQ128" i="15198"/>
  <c r="GC128" i="15198"/>
  <c r="IO128" i="15198"/>
  <c r="LA128" i="15198"/>
  <c r="NM128" i="15198"/>
  <c r="PY128" i="15198"/>
  <c r="SK128" i="15198"/>
  <c r="UW128" i="15198"/>
  <c r="DX129" i="15198"/>
  <c r="EG129" i="15198"/>
  <c r="EO129" i="15198"/>
  <c r="EW129" i="15198"/>
  <c r="FE129" i="15198"/>
  <c r="FM129" i="15198"/>
  <c r="FU129" i="15198"/>
  <c r="GC129" i="15198"/>
  <c r="GK129" i="15198"/>
  <c r="GS129" i="15198"/>
  <c r="HA129" i="15198"/>
  <c r="HI129" i="15198"/>
  <c r="HQ129" i="15198"/>
  <c r="HY129" i="15198"/>
  <c r="IG129" i="15198"/>
  <c r="IO129" i="15198"/>
  <c r="IW129" i="15198"/>
  <c r="JE129" i="15198"/>
  <c r="JM129" i="15198"/>
  <c r="JU129" i="15198"/>
  <c r="KC129" i="15198"/>
  <c r="KK129" i="15198"/>
  <c r="KS129" i="15198"/>
  <c r="LA129" i="15198"/>
  <c r="LI129" i="15198"/>
  <c r="LQ129" i="15198"/>
  <c r="LY129" i="15198"/>
  <c r="MG129" i="15198"/>
  <c r="MO129" i="15198"/>
  <c r="MW129" i="15198"/>
  <c r="NE129" i="15198"/>
  <c r="NM129" i="15198"/>
  <c r="NU129" i="15198"/>
  <c r="OC129" i="15198"/>
  <c r="OK129" i="15198"/>
  <c r="OS129" i="15198"/>
  <c r="PA129" i="15198"/>
  <c r="PI129" i="15198"/>
  <c r="PQ129" i="15198"/>
  <c r="PY129" i="15198"/>
  <c r="QG129" i="15198"/>
  <c r="QO129" i="15198"/>
  <c r="QW129" i="15198"/>
  <c r="RE129" i="15198"/>
  <c r="RM129" i="15198"/>
  <c r="RU129" i="15198"/>
  <c r="SC129" i="15198"/>
  <c r="SK129" i="15198"/>
  <c r="SS129" i="15198"/>
  <c r="TA129" i="15198"/>
  <c r="TI129" i="15198"/>
  <c r="TQ129" i="15198"/>
  <c r="TY129" i="15198"/>
  <c r="UG129" i="15198"/>
  <c r="UO129" i="15198"/>
  <c r="UW129" i="15198"/>
  <c r="VE129" i="15198"/>
  <c r="VM129" i="15198"/>
  <c r="VU129" i="15198"/>
  <c r="WC129" i="15198"/>
  <c r="DF130" i="15198"/>
  <c r="DN130" i="15198"/>
  <c r="DV130" i="15198"/>
  <c r="ED130" i="15198"/>
  <c r="EL130" i="15198"/>
  <c r="ET130" i="15198"/>
  <c r="FB130" i="15198"/>
  <c r="FJ130" i="15198"/>
  <c r="FR130" i="15198"/>
  <c r="FZ130" i="15198"/>
  <c r="GH130" i="15198"/>
  <c r="GP130" i="15198"/>
  <c r="GX130" i="15198"/>
  <c r="HF130" i="15198"/>
  <c r="HN130" i="15198"/>
  <c r="HV130" i="15198"/>
  <c r="ID130" i="15198"/>
  <c r="IL130" i="15198"/>
  <c r="IT130" i="15198"/>
  <c r="JB130" i="15198"/>
  <c r="JJ130" i="15198"/>
  <c r="JR130" i="15198"/>
  <c r="JZ130" i="15198"/>
  <c r="KH130" i="15198"/>
  <c r="KP130" i="15198"/>
  <c r="KX130" i="15198"/>
  <c r="LF130" i="15198"/>
  <c r="LN130" i="15198"/>
  <c r="LV130" i="15198"/>
  <c r="MD130" i="15198"/>
  <c r="ML130" i="15198"/>
  <c r="MT130" i="15198"/>
  <c r="NB130" i="15198"/>
  <c r="NJ130" i="15198"/>
  <c r="NR130" i="15198"/>
  <c r="NZ130" i="15198"/>
  <c r="OH130" i="15198"/>
  <c r="OP130" i="15198"/>
  <c r="OX130" i="15198"/>
  <c r="PF130" i="15198"/>
  <c r="PN130" i="15198"/>
  <c r="PV130" i="15198"/>
  <c r="QD130" i="15198"/>
  <c r="QL130" i="15198"/>
  <c r="QT130" i="15198"/>
  <c r="RB130" i="15198"/>
  <c r="RJ130" i="15198"/>
  <c r="RR130" i="15198"/>
  <c r="RZ130" i="15198"/>
  <c r="SH130" i="15198"/>
  <c r="SP130" i="15198"/>
  <c r="SX130" i="15198"/>
  <c r="TF130" i="15198"/>
  <c r="TN130" i="15198"/>
  <c r="TV130" i="15198"/>
  <c r="UD130" i="15198"/>
  <c r="UL130" i="15198"/>
  <c r="UT130" i="15198"/>
  <c r="VB130" i="15198"/>
  <c r="VJ130" i="15198"/>
  <c r="VR130" i="15198"/>
  <c r="VZ130" i="15198"/>
  <c r="WH130" i="15198"/>
  <c r="DK131" i="15198"/>
  <c r="DS131" i="15198"/>
  <c r="EA131" i="15198"/>
  <c r="EI131" i="15198"/>
  <c r="EQ131" i="15198"/>
  <c r="EY131" i="15198"/>
  <c r="FG131" i="15198"/>
  <c r="FO131" i="15198"/>
  <c r="FW131" i="15198"/>
  <c r="GE131" i="15198"/>
  <c r="GM131" i="15198"/>
  <c r="GU131" i="15198"/>
  <c r="HC131" i="15198"/>
  <c r="HK131" i="15198"/>
  <c r="HS131" i="15198"/>
  <c r="IA131" i="15198"/>
  <c r="II131" i="15198"/>
  <c r="IQ131" i="15198"/>
  <c r="IY131" i="15198"/>
  <c r="JG131" i="15198"/>
  <c r="JO131" i="15198"/>
  <c r="JW131" i="15198"/>
  <c r="KE131" i="15198"/>
  <c r="KM131" i="15198"/>
  <c r="KU131" i="15198"/>
  <c r="LC131" i="15198"/>
  <c r="LK131" i="15198"/>
  <c r="LS131" i="15198"/>
  <c r="MA131" i="15198"/>
  <c r="MI131" i="15198"/>
  <c r="MQ131" i="15198"/>
  <c r="MY131" i="15198"/>
  <c r="NG131" i="15198"/>
  <c r="NO131" i="15198"/>
  <c r="NW131" i="15198"/>
  <c r="OE131" i="15198"/>
  <c r="OM131" i="15198"/>
  <c r="OU131" i="15198"/>
  <c r="PC131" i="15198"/>
  <c r="PK131" i="15198"/>
  <c r="PS131" i="15198"/>
  <c r="QA131" i="15198"/>
  <c r="QI131" i="15198"/>
  <c r="QQ131" i="15198"/>
  <c r="QY131" i="15198"/>
  <c r="RG131" i="15198"/>
  <c r="RO131" i="15198"/>
  <c r="RW131" i="15198"/>
  <c r="SE131" i="15198"/>
  <c r="SM131" i="15198"/>
  <c r="SU131" i="15198"/>
  <c r="TC131" i="15198"/>
  <c r="TK131" i="15198"/>
  <c r="TS131" i="15198"/>
  <c r="UA131" i="15198"/>
  <c r="UI131" i="15198"/>
  <c r="UQ131" i="15198"/>
  <c r="UY131" i="15198"/>
  <c r="VG131" i="15198"/>
  <c r="VO131" i="15198"/>
  <c r="VW131" i="15198"/>
  <c r="WE131" i="15198"/>
  <c r="DH132" i="15198"/>
  <c r="DP132" i="15198"/>
  <c r="DX132" i="15198"/>
  <c r="EF132" i="15198"/>
  <c r="EN132" i="15198"/>
  <c r="EV132" i="15198"/>
  <c r="FD132" i="15198"/>
  <c r="FL132" i="15198"/>
  <c r="FT132" i="15198"/>
  <c r="GB132" i="15198"/>
  <c r="GJ132" i="15198"/>
  <c r="GR132" i="15198"/>
  <c r="GZ132" i="15198"/>
  <c r="HH132" i="15198"/>
  <c r="HP132" i="15198"/>
  <c r="HX132" i="15198"/>
  <c r="IF132" i="15198"/>
  <c r="IN132" i="15198"/>
  <c r="IV132" i="15198"/>
  <c r="JD132" i="15198"/>
  <c r="JL132" i="15198"/>
  <c r="JT132" i="15198"/>
  <c r="KB132" i="15198"/>
  <c r="KJ132" i="15198"/>
  <c r="KR132" i="15198"/>
  <c r="KZ132" i="15198"/>
  <c r="LH132" i="15198"/>
  <c r="LP132" i="15198"/>
  <c r="LX132" i="15198"/>
  <c r="MF132" i="15198"/>
  <c r="MN132" i="15198"/>
  <c r="MV132" i="15198"/>
  <c r="ND132" i="15198"/>
  <c r="NL132" i="15198"/>
  <c r="NT132" i="15198"/>
  <c r="OB132" i="15198"/>
  <c r="OJ132" i="15198"/>
  <c r="OR132" i="15198"/>
  <c r="OZ132" i="15198"/>
  <c r="PH132" i="15198"/>
  <c r="PP132" i="15198"/>
  <c r="PX132" i="15198"/>
  <c r="QF132" i="15198"/>
  <c r="QN132" i="15198"/>
  <c r="QV132" i="15198"/>
  <c r="RD132" i="15198"/>
  <c r="RL132" i="15198"/>
  <c r="RT132" i="15198"/>
  <c r="SB132" i="15198"/>
  <c r="SJ132" i="15198"/>
  <c r="SR132" i="15198"/>
  <c r="SZ132" i="15198"/>
  <c r="TH132" i="15198"/>
  <c r="TP132" i="15198"/>
  <c r="TX132" i="15198"/>
  <c r="UF132" i="15198"/>
  <c r="UN132" i="15198"/>
  <c r="UV132" i="15198"/>
  <c r="VD132" i="15198"/>
  <c r="VL132" i="15198"/>
  <c r="VT132" i="15198"/>
  <c r="WB132" i="15198"/>
  <c r="DE133" i="15198"/>
  <c r="DM133" i="15198"/>
  <c r="DU133" i="15198"/>
  <c r="EC133" i="15198"/>
  <c r="EK133" i="15198"/>
  <c r="ES133" i="15198"/>
  <c r="FA133" i="15198"/>
  <c r="FI133" i="15198"/>
  <c r="FQ133" i="15198"/>
  <c r="FY133" i="15198"/>
  <c r="GG133" i="15198"/>
  <c r="GO133" i="15198"/>
  <c r="GW133" i="15198"/>
  <c r="HE133" i="15198"/>
  <c r="HM133" i="15198"/>
  <c r="HU133" i="15198"/>
  <c r="IC133" i="15198"/>
  <c r="IK133" i="15198"/>
  <c r="IS133" i="15198"/>
  <c r="JA133" i="15198"/>
  <c r="JI133" i="15198"/>
  <c r="JQ133" i="15198"/>
  <c r="JY133" i="15198"/>
  <c r="KG133" i="15198"/>
  <c r="KO133" i="15198"/>
  <c r="KW133" i="15198"/>
  <c r="LE133" i="15198"/>
  <c r="LM133" i="15198"/>
  <c r="LU133" i="15198"/>
  <c r="MC133" i="15198"/>
  <c r="MK133" i="15198"/>
  <c r="MS133" i="15198"/>
  <c r="NA133" i="15198"/>
  <c r="NI133" i="15198"/>
  <c r="NQ133" i="15198"/>
  <c r="NY133" i="15198"/>
  <c r="OG133" i="15198"/>
  <c r="OO133" i="15198"/>
  <c r="OW133" i="15198"/>
  <c r="PE133" i="15198"/>
  <c r="PM133" i="15198"/>
  <c r="PU133" i="15198"/>
  <c r="QC133" i="15198"/>
  <c r="QK133" i="15198"/>
  <c r="QS133" i="15198"/>
  <c r="RA133" i="15198"/>
  <c r="RI133" i="15198"/>
  <c r="RQ133" i="15198"/>
  <c r="RY133" i="15198"/>
  <c r="SG133" i="15198"/>
  <c r="SO133" i="15198"/>
  <c r="SW133" i="15198"/>
  <c r="LO144" i="15198"/>
  <c r="MB145" i="15198"/>
  <c r="ME126" i="15198"/>
  <c r="MR127" i="15198"/>
  <c r="NE128" i="15198"/>
  <c r="FD129" i="15198"/>
  <c r="HP129" i="15198"/>
  <c r="KB129" i="15198"/>
  <c r="MN129" i="15198"/>
  <c r="OZ129" i="15198"/>
  <c r="RL129" i="15198"/>
  <c r="TX129" i="15198"/>
  <c r="DE130" i="15198"/>
  <c r="FQ130" i="15198"/>
  <c r="IC130" i="15198"/>
  <c r="KO130" i="15198"/>
  <c r="NA130" i="15198"/>
  <c r="PM130" i="15198"/>
  <c r="RY130" i="15198"/>
  <c r="UK130" i="15198"/>
  <c r="DR131" i="15198"/>
  <c r="GD131" i="15198"/>
  <c r="IP131" i="15198"/>
  <c r="LB131" i="15198"/>
  <c r="NN131" i="15198"/>
  <c r="PZ131" i="15198"/>
  <c r="SL131" i="15198"/>
  <c r="UX131" i="15198"/>
  <c r="EE132" i="15198"/>
  <c r="GQ132" i="15198"/>
  <c r="JC132" i="15198"/>
  <c r="LO132" i="15198"/>
  <c r="OA132" i="15198"/>
  <c r="QM132" i="15198"/>
  <c r="SY132" i="15198"/>
  <c r="VK132" i="15198"/>
  <c r="ER133" i="15198"/>
  <c r="HD133" i="15198"/>
  <c r="JP133" i="15198"/>
  <c r="MB133" i="15198"/>
  <c r="ON133" i="15198"/>
  <c r="QZ133" i="15198"/>
  <c r="SY133" i="15198"/>
  <c r="TG133" i="15198"/>
  <c r="TO133" i="15198"/>
  <c r="TW133" i="15198"/>
  <c r="UE133" i="15198"/>
  <c r="UM133" i="15198"/>
  <c r="UU133" i="15198"/>
  <c r="VC133" i="15198"/>
  <c r="VK133" i="15198"/>
  <c r="VS133" i="15198"/>
  <c r="WA133" i="15198"/>
  <c r="WI133" i="15198"/>
  <c r="DL134" i="15198"/>
  <c r="DT134" i="15198"/>
  <c r="EB134" i="15198"/>
  <c r="EJ134" i="15198"/>
  <c r="ER134" i="15198"/>
  <c r="EZ134" i="15198"/>
  <c r="FH134" i="15198"/>
  <c r="FP134" i="15198"/>
  <c r="FX134" i="15198"/>
  <c r="GF134" i="15198"/>
  <c r="GN134" i="15198"/>
  <c r="GV134" i="15198"/>
  <c r="HD134" i="15198"/>
  <c r="HL134" i="15198"/>
  <c r="HT134" i="15198"/>
  <c r="IB134" i="15198"/>
  <c r="IJ134" i="15198"/>
  <c r="IR134" i="15198"/>
  <c r="IZ134" i="15198"/>
  <c r="JH134" i="15198"/>
  <c r="JP134" i="15198"/>
  <c r="JX134" i="15198"/>
  <c r="KF134" i="15198"/>
  <c r="KN134" i="15198"/>
  <c r="KV134" i="15198"/>
  <c r="LD134" i="15198"/>
  <c r="LL134" i="15198"/>
  <c r="LT134" i="15198"/>
  <c r="MB134" i="15198"/>
  <c r="MJ134" i="15198"/>
  <c r="MR134" i="15198"/>
  <c r="MZ134" i="15198"/>
  <c r="NH134" i="15198"/>
  <c r="NP134" i="15198"/>
  <c r="NX134" i="15198"/>
  <c r="OF134" i="15198"/>
  <c r="ON134" i="15198"/>
  <c r="OV134" i="15198"/>
  <c r="PD134" i="15198"/>
  <c r="PL134" i="15198"/>
  <c r="PT134" i="15198"/>
  <c r="QB134" i="15198"/>
  <c r="QJ134" i="15198"/>
  <c r="QR134" i="15198"/>
  <c r="QZ134" i="15198"/>
  <c r="RH134" i="15198"/>
  <c r="RP134" i="15198"/>
  <c r="RX134" i="15198"/>
  <c r="SF134" i="15198"/>
  <c r="SN134" i="15198"/>
  <c r="SV134" i="15198"/>
  <c r="TD134" i="15198"/>
  <c r="TL134" i="15198"/>
  <c r="TT134" i="15198"/>
  <c r="UB134" i="15198"/>
  <c r="UJ134" i="15198"/>
  <c r="UR134" i="15198"/>
  <c r="UZ134" i="15198"/>
  <c r="VH134" i="15198"/>
  <c r="VP134" i="15198"/>
  <c r="VX134" i="15198"/>
  <c r="WF134" i="15198"/>
  <c r="DI135" i="15198"/>
  <c r="DQ135" i="15198"/>
  <c r="DY135" i="15198"/>
  <c r="EG135" i="15198"/>
  <c r="EO135" i="15198"/>
  <c r="EW135" i="15198"/>
  <c r="FE135" i="15198"/>
  <c r="FM135" i="15198"/>
  <c r="FU135" i="15198"/>
  <c r="GC135" i="15198"/>
  <c r="GK135" i="15198"/>
  <c r="GS135" i="15198"/>
  <c r="HA135" i="15198"/>
  <c r="HI135" i="15198"/>
  <c r="HQ135" i="15198"/>
  <c r="HY135" i="15198"/>
  <c r="IG135" i="15198"/>
  <c r="IO135" i="15198"/>
  <c r="IW135" i="15198"/>
  <c r="JE135" i="15198"/>
  <c r="JM135" i="15198"/>
  <c r="JU135" i="15198"/>
  <c r="KC135" i="15198"/>
  <c r="KK135" i="15198"/>
  <c r="KS135" i="15198"/>
  <c r="LA135" i="15198"/>
  <c r="LI135" i="15198"/>
  <c r="LQ135" i="15198"/>
  <c r="LY135" i="15198"/>
  <c r="MG135" i="15198"/>
  <c r="MO135" i="15198"/>
  <c r="MW135" i="15198"/>
  <c r="NE135" i="15198"/>
  <c r="NM135" i="15198"/>
  <c r="NU135" i="15198"/>
  <c r="OC135" i="15198"/>
  <c r="OK135" i="15198"/>
  <c r="OS135" i="15198"/>
  <c r="PA135" i="15198"/>
  <c r="PI135" i="15198"/>
  <c r="PQ135" i="15198"/>
  <c r="PY135" i="15198"/>
  <c r="QG135" i="15198"/>
  <c r="QO135" i="15198"/>
  <c r="QW135" i="15198"/>
  <c r="RE135" i="15198"/>
  <c r="RM135" i="15198"/>
  <c r="RU135" i="15198"/>
  <c r="SC135" i="15198"/>
  <c r="SK135" i="15198"/>
  <c r="SS135" i="15198"/>
  <c r="TA135" i="15198"/>
  <c r="TI135" i="15198"/>
  <c r="TQ135" i="15198"/>
  <c r="TY135" i="15198"/>
  <c r="UG135" i="15198"/>
  <c r="UO135" i="15198"/>
  <c r="UW135" i="15198"/>
  <c r="VE135" i="15198"/>
  <c r="VM135" i="15198"/>
  <c r="VU135" i="15198"/>
  <c r="WC135" i="15198"/>
  <c r="DD134" i="15198"/>
  <c r="DD126" i="15198"/>
  <c r="DL116" i="15198"/>
  <c r="DT116" i="15198"/>
  <c r="EB116" i="15198"/>
  <c r="EJ116" i="15198"/>
  <c r="ER116" i="15198"/>
  <c r="EZ116" i="15198"/>
  <c r="FH116" i="15198"/>
  <c r="FP116" i="15198"/>
  <c r="FX116" i="15198"/>
  <c r="GF116" i="15198"/>
  <c r="GN116" i="15198"/>
  <c r="GV116" i="15198"/>
  <c r="HD116" i="15198"/>
  <c r="HL116" i="15198"/>
  <c r="HT116" i="15198"/>
  <c r="IB116" i="15198"/>
  <c r="IJ116" i="15198"/>
  <c r="IR116" i="15198"/>
  <c r="IZ116" i="15198"/>
  <c r="JH116" i="15198"/>
  <c r="JP116" i="15198"/>
  <c r="JX116" i="15198"/>
  <c r="KF116" i="15198"/>
  <c r="KN116" i="15198"/>
  <c r="KV116" i="15198"/>
  <c r="LD116" i="15198"/>
  <c r="LL116" i="15198"/>
  <c r="LT116" i="15198"/>
  <c r="MB116" i="15198"/>
  <c r="MJ116" i="15198"/>
  <c r="MR116" i="15198"/>
  <c r="MZ116" i="15198"/>
  <c r="NH116" i="15198"/>
  <c r="NP116" i="15198"/>
  <c r="NX116" i="15198"/>
  <c r="OF116" i="15198"/>
  <c r="ON116" i="15198"/>
  <c r="OV116" i="15198"/>
  <c r="PD116" i="15198"/>
  <c r="PL116" i="15198"/>
  <c r="PT116" i="15198"/>
  <c r="QB116" i="15198"/>
  <c r="QJ116" i="15198"/>
  <c r="QR116" i="15198"/>
  <c r="QZ116" i="15198"/>
  <c r="RH116" i="15198"/>
  <c r="RP116" i="15198"/>
  <c r="RX116" i="15198"/>
  <c r="SF116" i="15198"/>
  <c r="SN116" i="15198"/>
  <c r="SV116" i="15198"/>
  <c r="TD116" i="15198"/>
  <c r="TL116" i="15198"/>
  <c r="TT116" i="15198"/>
  <c r="UB116" i="15198"/>
  <c r="UJ116" i="15198"/>
  <c r="UR116" i="15198"/>
  <c r="UZ116" i="15198"/>
  <c r="VH116" i="15198"/>
  <c r="VP116" i="15198"/>
  <c r="VX116" i="15198"/>
  <c r="WF116" i="15198"/>
  <c r="DI117" i="15198"/>
  <c r="DQ117" i="15198"/>
  <c r="DY117" i="15198"/>
  <c r="EG117" i="15198"/>
  <c r="EO117" i="15198"/>
  <c r="EW117" i="15198"/>
  <c r="FE117" i="15198"/>
  <c r="FM117" i="15198"/>
  <c r="FU117" i="15198"/>
  <c r="GC117" i="15198"/>
  <c r="GK117" i="15198"/>
  <c r="GS117" i="15198"/>
  <c r="HA117" i="15198"/>
  <c r="HI117" i="15198"/>
  <c r="HQ117" i="15198"/>
  <c r="HY117" i="15198"/>
  <c r="IG117" i="15198"/>
  <c r="IO117" i="15198"/>
  <c r="IW117" i="15198"/>
  <c r="JE117" i="15198"/>
  <c r="JM117" i="15198"/>
  <c r="JU117" i="15198"/>
  <c r="KC117" i="15198"/>
  <c r="KK117" i="15198"/>
  <c r="KS117" i="15198"/>
  <c r="LA117" i="15198"/>
  <c r="LI117" i="15198"/>
  <c r="LQ117" i="15198"/>
  <c r="LY117" i="15198"/>
  <c r="MG117" i="15198"/>
  <c r="MO117" i="15198"/>
  <c r="MW117" i="15198"/>
  <c r="NE117" i="15198"/>
  <c r="NM117" i="15198"/>
  <c r="NU117" i="15198"/>
  <c r="OC117" i="15198"/>
  <c r="OK117" i="15198"/>
  <c r="OS117" i="15198"/>
  <c r="PA117" i="15198"/>
  <c r="PI117" i="15198"/>
  <c r="PQ117" i="15198"/>
  <c r="PY117" i="15198"/>
  <c r="QG117" i="15198"/>
  <c r="QO117" i="15198"/>
  <c r="QW117" i="15198"/>
  <c r="RE117" i="15198"/>
  <c r="RM117" i="15198"/>
  <c r="RU117" i="15198"/>
  <c r="SC117" i="15198"/>
  <c r="SK117" i="15198"/>
  <c r="SS117" i="15198"/>
  <c r="TA117" i="15198"/>
  <c r="TI117" i="15198"/>
  <c r="TQ117" i="15198"/>
  <c r="TY117" i="15198"/>
  <c r="UG117" i="15198"/>
  <c r="UO117" i="15198"/>
  <c r="UW117" i="15198"/>
  <c r="VE117" i="15198"/>
  <c r="VM117" i="15198"/>
  <c r="VU117" i="15198"/>
  <c r="WC117" i="15198"/>
  <c r="DF118" i="15198"/>
  <c r="DN118" i="15198"/>
  <c r="DV118" i="15198"/>
  <c r="ED118" i="15198"/>
  <c r="EL118" i="15198"/>
  <c r="ET118" i="15198"/>
  <c r="FB118" i="15198"/>
  <c r="FJ118" i="15198"/>
  <c r="FR118" i="15198"/>
  <c r="FZ118" i="15198"/>
  <c r="GH118" i="15198"/>
  <c r="GP118" i="15198"/>
  <c r="GX118" i="15198"/>
  <c r="HF118" i="15198"/>
  <c r="HN118" i="15198"/>
  <c r="HV118" i="15198"/>
  <c r="ID118" i="15198"/>
  <c r="IL118" i="15198"/>
  <c r="IT118" i="15198"/>
  <c r="JB118" i="15198"/>
  <c r="JJ118" i="15198"/>
  <c r="JR118" i="15198"/>
  <c r="JZ118" i="15198"/>
  <c r="KH118" i="15198"/>
  <c r="KP118" i="15198"/>
  <c r="KX118" i="15198"/>
  <c r="LF118" i="15198"/>
  <c r="LN118" i="15198"/>
  <c r="LV118" i="15198"/>
  <c r="MD118" i="15198"/>
  <c r="ML118" i="15198"/>
  <c r="MT118" i="15198"/>
  <c r="NB118" i="15198"/>
  <c r="NJ118" i="15198"/>
  <c r="NR118" i="15198"/>
  <c r="NZ118" i="15198"/>
  <c r="OH118" i="15198"/>
  <c r="OA144" i="15198"/>
  <c r="ON145" i="15198"/>
  <c r="OQ126" i="15198"/>
  <c r="PD127" i="15198"/>
  <c r="PQ128" i="15198"/>
  <c r="FL129" i="15198"/>
  <c r="HX129" i="15198"/>
  <c r="KJ129" i="15198"/>
  <c r="MV129" i="15198"/>
  <c r="PH129" i="15198"/>
  <c r="RT129" i="15198"/>
  <c r="UF129" i="15198"/>
  <c r="DM130" i="15198"/>
  <c r="FY130" i="15198"/>
  <c r="IK130" i="15198"/>
  <c r="KW130" i="15198"/>
  <c r="NI130" i="15198"/>
  <c r="PU130" i="15198"/>
  <c r="SG130" i="15198"/>
  <c r="US130" i="15198"/>
  <c r="DZ131" i="15198"/>
  <c r="GL131" i="15198"/>
  <c r="IX131" i="15198"/>
  <c r="LJ131" i="15198"/>
  <c r="NV131" i="15198"/>
  <c r="QH131" i="15198"/>
  <c r="ST131" i="15198"/>
  <c r="VF131" i="15198"/>
  <c r="EM132" i="15198"/>
  <c r="GY132" i="15198"/>
  <c r="JK132" i="15198"/>
  <c r="LW132" i="15198"/>
  <c r="OI132" i="15198"/>
  <c r="QU132" i="15198"/>
  <c r="TG132" i="15198"/>
  <c r="VS132" i="15198"/>
  <c r="EZ133" i="15198"/>
  <c r="HL133" i="15198"/>
  <c r="JX133" i="15198"/>
  <c r="MJ133" i="15198"/>
  <c r="OV133" i="15198"/>
  <c r="RH133" i="15198"/>
  <c r="SZ133" i="15198"/>
  <c r="TH133" i="15198"/>
  <c r="TP133" i="15198"/>
  <c r="TX133" i="15198"/>
  <c r="UF133" i="15198"/>
  <c r="UN133" i="15198"/>
  <c r="UV133" i="15198"/>
  <c r="VD133" i="15198"/>
  <c r="VL133" i="15198"/>
  <c r="VT133" i="15198"/>
  <c r="WB133" i="15198"/>
  <c r="DE134" i="15198"/>
  <c r="DM134" i="15198"/>
  <c r="DU134" i="15198"/>
  <c r="EC134" i="15198"/>
  <c r="EK134" i="15198"/>
  <c r="ES134" i="15198"/>
  <c r="FA134" i="15198"/>
  <c r="FI134" i="15198"/>
  <c r="FQ134" i="15198"/>
  <c r="FY134" i="15198"/>
  <c r="GG134" i="15198"/>
  <c r="GO134" i="15198"/>
  <c r="GW134" i="15198"/>
  <c r="HE134" i="15198"/>
  <c r="HM134" i="15198"/>
  <c r="HU134" i="15198"/>
  <c r="IC134" i="15198"/>
  <c r="IK134" i="15198"/>
  <c r="IS134" i="15198"/>
  <c r="JA134" i="15198"/>
  <c r="JI134" i="15198"/>
  <c r="JQ134" i="15198"/>
  <c r="JY134" i="15198"/>
  <c r="KG134" i="15198"/>
  <c r="KO134" i="15198"/>
  <c r="KW134" i="15198"/>
  <c r="LE134" i="15198"/>
  <c r="LM134" i="15198"/>
  <c r="LU134" i="15198"/>
  <c r="MC134" i="15198"/>
  <c r="MK134" i="15198"/>
  <c r="MS134" i="15198"/>
  <c r="NA134" i="15198"/>
  <c r="NI134" i="15198"/>
  <c r="NQ134" i="15198"/>
  <c r="NY134" i="15198"/>
  <c r="OG134" i="15198"/>
  <c r="OO134" i="15198"/>
  <c r="OW134" i="15198"/>
  <c r="PE134" i="15198"/>
  <c r="PM134" i="15198"/>
  <c r="PU134" i="15198"/>
  <c r="QC134" i="15198"/>
  <c r="QK134" i="15198"/>
  <c r="QS134" i="15198"/>
  <c r="RA134" i="15198"/>
  <c r="RI134" i="15198"/>
  <c r="RQ134" i="15198"/>
  <c r="RY134" i="15198"/>
  <c r="SG134" i="15198"/>
  <c r="SO134" i="15198"/>
  <c r="SW134" i="15198"/>
  <c r="TE134" i="15198"/>
  <c r="TM134" i="15198"/>
  <c r="TU134" i="15198"/>
  <c r="UC134" i="15198"/>
  <c r="UK134" i="15198"/>
  <c r="US134" i="15198"/>
  <c r="VA134" i="15198"/>
  <c r="VI134" i="15198"/>
  <c r="VQ134" i="15198"/>
  <c r="VY134" i="15198"/>
  <c r="WG134" i="15198"/>
  <c r="DJ135" i="15198"/>
  <c r="DR135" i="15198"/>
  <c r="DZ135" i="15198"/>
  <c r="EH135" i="15198"/>
  <c r="EP135" i="15198"/>
  <c r="EX135" i="15198"/>
  <c r="FF135" i="15198"/>
  <c r="FN135" i="15198"/>
  <c r="FV135" i="15198"/>
  <c r="GD135" i="15198"/>
  <c r="GL135" i="15198"/>
  <c r="GT135" i="15198"/>
  <c r="HB135" i="15198"/>
  <c r="HJ135" i="15198"/>
  <c r="HR135" i="15198"/>
  <c r="HZ135" i="15198"/>
  <c r="IH135" i="15198"/>
  <c r="IP135" i="15198"/>
  <c r="IX135" i="15198"/>
  <c r="JF135" i="15198"/>
  <c r="JN135" i="15198"/>
  <c r="JV135" i="15198"/>
  <c r="KD135" i="15198"/>
  <c r="KL135" i="15198"/>
  <c r="KT135" i="15198"/>
  <c r="LB135" i="15198"/>
  <c r="LJ135" i="15198"/>
  <c r="LR135" i="15198"/>
  <c r="LZ135" i="15198"/>
  <c r="MH135" i="15198"/>
  <c r="MP135" i="15198"/>
  <c r="MX135" i="15198"/>
  <c r="NF135" i="15198"/>
  <c r="NN135" i="15198"/>
  <c r="NV135" i="15198"/>
  <c r="OD135" i="15198"/>
  <c r="OL135" i="15198"/>
  <c r="OT135" i="15198"/>
  <c r="PB135" i="15198"/>
  <c r="PJ135" i="15198"/>
  <c r="PR135" i="15198"/>
  <c r="PZ135" i="15198"/>
  <c r="QH135" i="15198"/>
  <c r="QP135" i="15198"/>
  <c r="QX135" i="15198"/>
  <c r="RF135" i="15198"/>
  <c r="RN135" i="15198"/>
  <c r="RV135" i="15198"/>
  <c r="SD135" i="15198"/>
  <c r="SL135" i="15198"/>
  <c r="ST135" i="15198"/>
  <c r="TB135" i="15198"/>
  <c r="TJ135" i="15198"/>
  <c r="TR135" i="15198"/>
  <c r="TZ135" i="15198"/>
  <c r="UH135" i="15198"/>
  <c r="UP135" i="15198"/>
  <c r="UX135" i="15198"/>
  <c r="VF135" i="15198"/>
  <c r="VN135" i="15198"/>
  <c r="VV135" i="15198"/>
  <c r="WD135" i="15198"/>
  <c r="DD133" i="15198"/>
  <c r="DE116" i="15198"/>
  <c r="DM116" i="15198"/>
  <c r="DU116" i="15198"/>
  <c r="EC116" i="15198"/>
  <c r="EK116" i="15198"/>
  <c r="ES116" i="15198"/>
  <c r="FA116" i="15198"/>
  <c r="FI116" i="15198"/>
  <c r="FQ116" i="15198"/>
  <c r="FY116" i="15198"/>
  <c r="GG116" i="15198"/>
  <c r="GO116" i="15198"/>
  <c r="GW116" i="15198"/>
  <c r="HE116" i="15198"/>
  <c r="HM116" i="15198"/>
  <c r="HU116" i="15198"/>
  <c r="IC116" i="15198"/>
  <c r="IK116" i="15198"/>
  <c r="IS116" i="15198"/>
  <c r="JA116" i="15198"/>
  <c r="JI116" i="15198"/>
  <c r="JQ116" i="15198"/>
  <c r="JY116" i="15198"/>
  <c r="KG116" i="15198"/>
  <c r="KO116" i="15198"/>
  <c r="KW116" i="15198"/>
  <c r="LE116" i="15198"/>
  <c r="LM116" i="15198"/>
  <c r="LU116" i="15198"/>
  <c r="MC116" i="15198"/>
  <c r="MK116" i="15198"/>
  <c r="MS116" i="15198"/>
  <c r="NA116" i="15198"/>
  <c r="NI116" i="15198"/>
  <c r="NQ116" i="15198"/>
  <c r="NY116" i="15198"/>
  <c r="OG116" i="15198"/>
  <c r="OO116" i="15198"/>
  <c r="OW116" i="15198"/>
  <c r="PE116" i="15198"/>
  <c r="PM116" i="15198"/>
  <c r="PU116" i="15198"/>
  <c r="QC116" i="15198"/>
  <c r="QK116" i="15198"/>
  <c r="QS116" i="15198"/>
  <c r="RA116" i="15198"/>
  <c r="RI116" i="15198"/>
  <c r="RQ116" i="15198"/>
  <c r="RY116" i="15198"/>
  <c r="SG116" i="15198"/>
  <c r="SO116" i="15198"/>
  <c r="SW116" i="15198"/>
  <c r="TE116" i="15198"/>
  <c r="TM116" i="15198"/>
  <c r="TU116" i="15198"/>
  <c r="UC116" i="15198"/>
  <c r="UK116" i="15198"/>
  <c r="US116" i="15198"/>
  <c r="VA116" i="15198"/>
  <c r="VI116" i="15198"/>
  <c r="VQ116" i="15198"/>
  <c r="VY116" i="15198"/>
  <c r="WG116" i="15198"/>
  <c r="DJ117" i="15198"/>
  <c r="DR117" i="15198"/>
  <c r="DZ117" i="15198"/>
  <c r="EH117" i="15198"/>
  <c r="EP117" i="15198"/>
  <c r="EX117" i="15198"/>
  <c r="FF117" i="15198"/>
  <c r="FN117" i="15198"/>
  <c r="FV117" i="15198"/>
  <c r="GD117" i="15198"/>
  <c r="GL117" i="15198"/>
  <c r="GT117" i="15198"/>
  <c r="HB117" i="15198"/>
  <c r="HJ117" i="15198"/>
  <c r="HR117" i="15198"/>
  <c r="HZ117" i="15198"/>
  <c r="IH117" i="15198"/>
  <c r="IP117" i="15198"/>
  <c r="IX117" i="15198"/>
  <c r="JF117" i="15198"/>
  <c r="JN117" i="15198"/>
  <c r="JV117" i="15198"/>
  <c r="KD117" i="15198"/>
  <c r="KL117" i="15198"/>
  <c r="KT117" i="15198"/>
  <c r="LB117" i="15198"/>
  <c r="LJ117" i="15198"/>
  <c r="LR117" i="15198"/>
  <c r="LZ117" i="15198"/>
  <c r="MH117" i="15198"/>
  <c r="MP117" i="15198"/>
  <c r="MX117" i="15198"/>
  <c r="NF117" i="15198"/>
  <c r="NN117" i="15198"/>
  <c r="NV117" i="15198"/>
  <c r="OD117" i="15198"/>
  <c r="OL117" i="15198"/>
  <c r="OT117" i="15198"/>
  <c r="PB117" i="15198"/>
  <c r="PJ117" i="15198"/>
  <c r="PR117" i="15198"/>
  <c r="PZ117" i="15198"/>
  <c r="QH117" i="15198"/>
  <c r="QP117" i="15198"/>
  <c r="QX117" i="15198"/>
  <c r="RF117" i="15198"/>
  <c r="RN117" i="15198"/>
  <c r="RV117" i="15198"/>
  <c r="SD117" i="15198"/>
  <c r="SL117" i="15198"/>
  <c r="ST117" i="15198"/>
  <c r="TB117" i="15198"/>
  <c r="TJ117" i="15198"/>
  <c r="TR117" i="15198"/>
  <c r="TZ117" i="15198"/>
  <c r="UH117" i="15198"/>
  <c r="UP117" i="15198"/>
  <c r="UX117" i="15198"/>
  <c r="VF117" i="15198"/>
  <c r="VN117" i="15198"/>
  <c r="VV117" i="15198"/>
  <c r="WD117" i="15198"/>
  <c r="DG118" i="15198"/>
  <c r="DO118" i="15198"/>
  <c r="DW118" i="15198"/>
  <c r="EE118" i="15198"/>
  <c r="EM118" i="15198"/>
  <c r="EU118" i="15198"/>
  <c r="FC118" i="15198"/>
  <c r="FK118" i="15198"/>
  <c r="FS118" i="15198"/>
  <c r="GA118" i="15198"/>
  <c r="GI118" i="15198"/>
  <c r="GQ118" i="15198"/>
  <c r="GY118" i="15198"/>
  <c r="HG118" i="15198"/>
  <c r="HO118" i="15198"/>
  <c r="HW118" i="15198"/>
  <c r="IE118" i="15198"/>
  <c r="IM118" i="15198"/>
  <c r="IU118" i="15198"/>
  <c r="JC118" i="15198"/>
  <c r="JK118" i="15198"/>
  <c r="JS118" i="15198"/>
  <c r="KA118" i="15198"/>
  <c r="KI118" i="15198"/>
  <c r="KQ118" i="15198"/>
  <c r="KY118" i="15198"/>
  <c r="LG118" i="15198"/>
  <c r="LO118" i="15198"/>
  <c r="LW118" i="15198"/>
  <c r="ME118" i="15198"/>
  <c r="MM118" i="15198"/>
  <c r="MU118" i="15198"/>
  <c r="NC118" i="15198"/>
  <c r="NK118" i="15198"/>
  <c r="NS118" i="15198"/>
  <c r="OA118" i="15198"/>
  <c r="MX141" i="15198"/>
  <c r="QM144" i="15198"/>
  <c r="QZ145" i="15198"/>
  <c r="RC126" i="15198"/>
  <c r="RP127" i="15198"/>
  <c r="SC128" i="15198"/>
  <c r="FT129" i="15198"/>
  <c r="IF129" i="15198"/>
  <c r="KR129" i="15198"/>
  <c r="ND129" i="15198"/>
  <c r="PP129" i="15198"/>
  <c r="SB129" i="15198"/>
  <c r="UN129" i="15198"/>
  <c r="DU130" i="15198"/>
  <c r="GG130" i="15198"/>
  <c r="IS130" i="15198"/>
  <c r="LE130" i="15198"/>
  <c r="NQ130" i="15198"/>
  <c r="QC130" i="15198"/>
  <c r="SO130" i="15198"/>
  <c r="VA130" i="15198"/>
  <c r="EH131" i="15198"/>
  <c r="GT131" i="15198"/>
  <c r="JF131" i="15198"/>
  <c r="LR131" i="15198"/>
  <c r="OD131" i="15198"/>
  <c r="QP131" i="15198"/>
  <c r="TB131" i="15198"/>
  <c r="VN131" i="15198"/>
  <c r="EU132" i="15198"/>
  <c r="HG132" i="15198"/>
  <c r="JS132" i="15198"/>
  <c r="ME132" i="15198"/>
  <c r="OQ132" i="15198"/>
  <c r="RC132" i="15198"/>
  <c r="TO132" i="15198"/>
  <c r="WA132" i="15198"/>
  <c r="FH133" i="15198"/>
  <c r="HT133" i="15198"/>
  <c r="KF133" i="15198"/>
  <c r="MR133" i="15198"/>
  <c r="PD133" i="15198"/>
  <c r="RP133" i="15198"/>
  <c r="TA133" i="15198"/>
  <c r="TI133" i="15198"/>
  <c r="TQ133" i="15198"/>
  <c r="TY133" i="15198"/>
  <c r="UG133" i="15198"/>
  <c r="UO133" i="15198"/>
  <c r="UW133" i="15198"/>
  <c r="VE133" i="15198"/>
  <c r="VM133" i="15198"/>
  <c r="VU133" i="15198"/>
  <c r="WC133" i="15198"/>
  <c r="DF134" i="15198"/>
  <c r="DN134" i="15198"/>
  <c r="DV134" i="15198"/>
  <c r="ED134" i="15198"/>
  <c r="EL134" i="15198"/>
  <c r="ET134" i="15198"/>
  <c r="FB134" i="15198"/>
  <c r="FJ134" i="15198"/>
  <c r="FR134" i="15198"/>
  <c r="FZ134" i="15198"/>
  <c r="GH134" i="15198"/>
  <c r="GP134" i="15198"/>
  <c r="GX134" i="15198"/>
  <c r="HF134" i="15198"/>
  <c r="HN134" i="15198"/>
  <c r="HV134" i="15198"/>
  <c r="ID134" i="15198"/>
  <c r="IL134" i="15198"/>
  <c r="IT134" i="15198"/>
  <c r="JB134" i="15198"/>
  <c r="JJ134" i="15198"/>
  <c r="JR134" i="15198"/>
  <c r="JZ134" i="15198"/>
  <c r="KH134" i="15198"/>
  <c r="KP134" i="15198"/>
  <c r="KX134" i="15198"/>
  <c r="LF134" i="15198"/>
  <c r="LN134" i="15198"/>
  <c r="LV134" i="15198"/>
  <c r="MD134" i="15198"/>
  <c r="ML134" i="15198"/>
  <c r="MT134" i="15198"/>
  <c r="NB134" i="15198"/>
  <c r="NJ134" i="15198"/>
  <c r="NR134" i="15198"/>
  <c r="NZ134" i="15198"/>
  <c r="OH134" i="15198"/>
  <c r="OP134" i="15198"/>
  <c r="OX134" i="15198"/>
  <c r="PF134" i="15198"/>
  <c r="PN134" i="15198"/>
  <c r="PV134" i="15198"/>
  <c r="QD134" i="15198"/>
  <c r="QL134" i="15198"/>
  <c r="QT134" i="15198"/>
  <c r="RB134" i="15198"/>
  <c r="RJ134" i="15198"/>
  <c r="RR134" i="15198"/>
  <c r="RZ134" i="15198"/>
  <c r="SH134" i="15198"/>
  <c r="SP134" i="15198"/>
  <c r="SX134" i="15198"/>
  <c r="TF134" i="15198"/>
  <c r="TN134" i="15198"/>
  <c r="TV134" i="15198"/>
  <c r="UD134" i="15198"/>
  <c r="UL134" i="15198"/>
  <c r="UT134" i="15198"/>
  <c r="VB134" i="15198"/>
  <c r="VJ134" i="15198"/>
  <c r="VR134" i="15198"/>
  <c r="VZ134" i="15198"/>
  <c r="WH134" i="15198"/>
  <c r="DK135" i="15198"/>
  <c r="DS135" i="15198"/>
  <c r="EA135" i="15198"/>
  <c r="EI135" i="15198"/>
  <c r="EQ135" i="15198"/>
  <c r="EY135" i="15198"/>
  <c r="FG135" i="15198"/>
  <c r="FO135" i="15198"/>
  <c r="FW135" i="15198"/>
  <c r="GE135" i="15198"/>
  <c r="GM135" i="15198"/>
  <c r="GU135" i="15198"/>
  <c r="HC135" i="15198"/>
  <c r="HK135" i="15198"/>
  <c r="HS135" i="15198"/>
  <c r="IA135" i="15198"/>
  <c r="II135" i="15198"/>
  <c r="IQ135" i="15198"/>
  <c r="IY135" i="15198"/>
  <c r="JG135" i="15198"/>
  <c r="JO135" i="15198"/>
  <c r="JW135" i="15198"/>
  <c r="KE135" i="15198"/>
  <c r="KM135" i="15198"/>
  <c r="KU135" i="15198"/>
  <c r="LC135" i="15198"/>
  <c r="LK135" i="15198"/>
  <c r="LS135" i="15198"/>
  <c r="MA135" i="15198"/>
  <c r="MI135" i="15198"/>
  <c r="MQ135" i="15198"/>
  <c r="MY135" i="15198"/>
  <c r="NG135" i="15198"/>
  <c r="NO135" i="15198"/>
  <c r="NW135" i="15198"/>
  <c r="OE135" i="15198"/>
  <c r="OM135" i="15198"/>
  <c r="OU135" i="15198"/>
  <c r="PC135" i="15198"/>
  <c r="PK135" i="15198"/>
  <c r="PS135" i="15198"/>
  <c r="QA135" i="15198"/>
  <c r="QI135" i="15198"/>
  <c r="QQ135" i="15198"/>
  <c r="QY135" i="15198"/>
  <c r="RG135" i="15198"/>
  <c r="RO135" i="15198"/>
  <c r="RW135" i="15198"/>
  <c r="SE135" i="15198"/>
  <c r="SM135" i="15198"/>
  <c r="SU135" i="15198"/>
  <c r="TC135" i="15198"/>
  <c r="TK135" i="15198"/>
  <c r="TS135" i="15198"/>
  <c r="UA135" i="15198"/>
  <c r="UI135" i="15198"/>
  <c r="UQ135" i="15198"/>
  <c r="UY135" i="15198"/>
  <c r="VG135" i="15198"/>
  <c r="VO135" i="15198"/>
  <c r="VW135" i="15198"/>
  <c r="WE135" i="15198"/>
  <c r="DD132" i="15198"/>
  <c r="DF116" i="15198"/>
  <c r="DN116" i="15198"/>
  <c r="DV116" i="15198"/>
  <c r="ED116" i="15198"/>
  <c r="EL116" i="15198"/>
  <c r="ET116" i="15198"/>
  <c r="FB116" i="15198"/>
  <c r="FJ116" i="15198"/>
  <c r="FR116" i="15198"/>
  <c r="FZ116" i="15198"/>
  <c r="GH116" i="15198"/>
  <c r="GP116" i="15198"/>
  <c r="GX116" i="15198"/>
  <c r="HF116" i="15198"/>
  <c r="HN116" i="15198"/>
  <c r="HV116" i="15198"/>
  <c r="ID116" i="15198"/>
  <c r="IL116" i="15198"/>
  <c r="IT116" i="15198"/>
  <c r="JB116" i="15198"/>
  <c r="JJ116" i="15198"/>
  <c r="JR116" i="15198"/>
  <c r="JZ116" i="15198"/>
  <c r="KH116" i="15198"/>
  <c r="KP116" i="15198"/>
  <c r="KX116" i="15198"/>
  <c r="LF116" i="15198"/>
  <c r="LN116" i="15198"/>
  <c r="LV116" i="15198"/>
  <c r="MD116" i="15198"/>
  <c r="ML116" i="15198"/>
  <c r="MT116" i="15198"/>
  <c r="NB116" i="15198"/>
  <c r="NJ116" i="15198"/>
  <c r="NR116" i="15198"/>
  <c r="NZ116" i="15198"/>
  <c r="OH116" i="15198"/>
  <c r="OP116" i="15198"/>
  <c r="OX116" i="15198"/>
  <c r="PF116" i="15198"/>
  <c r="PN116" i="15198"/>
  <c r="PV116" i="15198"/>
  <c r="QD116" i="15198"/>
  <c r="QL116" i="15198"/>
  <c r="QT116" i="15198"/>
  <c r="RB116" i="15198"/>
  <c r="RJ116" i="15198"/>
  <c r="RR116" i="15198"/>
  <c r="RZ116" i="15198"/>
  <c r="SH116" i="15198"/>
  <c r="SP116" i="15198"/>
  <c r="SX116" i="15198"/>
  <c r="TF116" i="15198"/>
  <c r="TN116" i="15198"/>
  <c r="TV116" i="15198"/>
  <c r="UD116" i="15198"/>
  <c r="UL116" i="15198"/>
  <c r="UT116" i="15198"/>
  <c r="VB116" i="15198"/>
  <c r="VJ116" i="15198"/>
  <c r="VR116" i="15198"/>
  <c r="VZ116" i="15198"/>
  <c r="WH116" i="15198"/>
  <c r="DK117" i="15198"/>
  <c r="DS117" i="15198"/>
  <c r="EA117" i="15198"/>
  <c r="EI117" i="15198"/>
  <c r="EQ117" i="15198"/>
  <c r="EY117" i="15198"/>
  <c r="FG117" i="15198"/>
  <c r="FO117" i="15198"/>
  <c r="FW117" i="15198"/>
  <c r="GE117" i="15198"/>
  <c r="GM117" i="15198"/>
  <c r="GU117" i="15198"/>
  <c r="HC117" i="15198"/>
  <c r="HK117" i="15198"/>
  <c r="HS117" i="15198"/>
  <c r="IA117" i="15198"/>
  <c r="II117" i="15198"/>
  <c r="IQ117" i="15198"/>
  <c r="IY117" i="15198"/>
  <c r="JG117" i="15198"/>
  <c r="JO117" i="15198"/>
  <c r="JW117" i="15198"/>
  <c r="KE117" i="15198"/>
  <c r="KM117" i="15198"/>
  <c r="KU117" i="15198"/>
  <c r="LC117" i="15198"/>
  <c r="LK117" i="15198"/>
  <c r="LS117" i="15198"/>
  <c r="MA117" i="15198"/>
  <c r="MI117" i="15198"/>
  <c r="MQ117" i="15198"/>
  <c r="MY117" i="15198"/>
  <c r="NG117" i="15198"/>
  <c r="NO117" i="15198"/>
  <c r="NW117" i="15198"/>
  <c r="OE117" i="15198"/>
  <c r="OM117" i="15198"/>
  <c r="OU117" i="15198"/>
  <c r="PC117" i="15198"/>
  <c r="PK117" i="15198"/>
  <c r="PS117" i="15198"/>
  <c r="QA117" i="15198"/>
  <c r="QI117" i="15198"/>
  <c r="QQ117" i="15198"/>
  <c r="QY117" i="15198"/>
  <c r="RG117" i="15198"/>
  <c r="RO117" i="15198"/>
  <c r="RW117" i="15198"/>
  <c r="SE117" i="15198"/>
  <c r="SM117" i="15198"/>
  <c r="SU117" i="15198"/>
  <c r="TC117" i="15198"/>
  <c r="TK117" i="15198"/>
  <c r="TS117" i="15198"/>
  <c r="UA117" i="15198"/>
  <c r="UI117" i="15198"/>
  <c r="UQ117" i="15198"/>
  <c r="UY117" i="15198"/>
  <c r="VG117" i="15198"/>
  <c r="VO117" i="15198"/>
  <c r="VW117" i="15198"/>
  <c r="WE117" i="15198"/>
  <c r="DH118" i="15198"/>
  <c r="DP118" i="15198"/>
  <c r="DX118" i="15198"/>
  <c r="EF118" i="15198"/>
  <c r="EN118" i="15198"/>
  <c r="EV118" i="15198"/>
  <c r="FD118" i="15198"/>
  <c r="FL118" i="15198"/>
  <c r="FT118" i="15198"/>
  <c r="GB118" i="15198"/>
  <c r="GJ118" i="15198"/>
  <c r="GR118" i="15198"/>
  <c r="GZ118" i="15198"/>
  <c r="HH118" i="15198"/>
  <c r="HP118" i="15198"/>
  <c r="HX118" i="15198"/>
  <c r="IF118" i="15198"/>
  <c r="IN118" i="15198"/>
  <c r="IV118" i="15198"/>
  <c r="JD118" i="15198"/>
  <c r="JL118" i="15198"/>
  <c r="JT118" i="15198"/>
  <c r="KB118" i="15198"/>
  <c r="KJ118" i="15198"/>
  <c r="KR118" i="15198"/>
  <c r="KZ118" i="15198"/>
  <c r="LH118" i="15198"/>
  <c r="LP118" i="15198"/>
  <c r="LX118" i="15198"/>
  <c r="MF118" i="15198"/>
  <c r="MN118" i="15198"/>
  <c r="MV118" i="15198"/>
  <c r="ND118" i="15198"/>
  <c r="NL118" i="15198"/>
  <c r="NT118" i="15198"/>
  <c r="OB118" i="15198"/>
  <c r="JU142" i="15198"/>
  <c r="SY144" i="15198"/>
  <c r="TL145" i="15198"/>
  <c r="TO126" i="15198"/>
  <c r="UB127" i="15198"/>
  <c r="UO128" i="15198"/>
  <c r="GB129" i="15198"/>
  <c r="IN129" i="15198"/>
  <c r="KZ129" i="15198"/>
  <c r="NL129" i="15198"/>
  <c r="PX129" i="15198"/>
  <c r="SJ129" i="15198"/>
  <c r="UV129" i="15198"/>
  <c r="EC130" i="15198"/>
  <c r="GO130" i="15198"/>
  <c r="JA130" i="15198"/>
  <c r="LM130" i="15198"/>
  <c r="NY130" i="15198"/>
  <c r="QK130" i="15198"/>
  <c r="SW130" i="15198"/>
  <c r="VI130" i="15198"/>
  <c r="EP131" i="15198"/>
  <c r="HB131" i="15198"/>
  <c r="JN131" i="15198"/>
  <c r="LZ131" i="15198"/>
  <c r="OL131" i="15198"/>
  <c r="QX131" i="15198"/>
  <c r="TJ131" i="15198"/>
  <c r="VV131" i="15198"/>
  <c r="FC132" i="15198"/>
  <c r="HO132" i="15198"/>
  <c r="KA132" i="15198"/>
  <c r="MM132" i="15198"/>
  <c r="OY132" i="15198"/>
  <c r="RK132" i="15198"/>
  <c r="TW132" i="15198"/>
  <c r="WI132" i="15198"/>
  <c r="FP133" i="15198"/>
  <c r="IB133" i="15198"/>
  <c r="KN133" i="15198"/>
  <c r="MZ133" i="15198"/>
  <c r="PL133" i="15198"/>
  <c r="RX133" i="15198"/>
  <c r="TB133" i="15198"/>
  <c r="TJ133" i="15198"/>
  <c r="TR133" i="15198"/>
  <c r="TZ133" i="15198"/>
  <c r="UH133" i="15198"/>
  <c r="UP133" i="15198"/>
  <c r="UX133" i="15198"/>
  <c r="VF133" i="15198"/>
  <c r="VN133" i="15198"/>
  <c r="VV133" i="15198"/>
  <c r="WD133" i="15198"/>
  <c r="DG134" i="15198"/>
  <c r="DO134" i="15198"/>
  <c r="DW134" i="15198"/>
  <c r="EE134" i="15198"/>
  <c r="EM134" i="15198"/>
  <c r="EU134" i="15198"/>
  <c r="FC134" i="15198"/>
  <c r="FK134" i="15198"/>
  <c r="FS134" i="15198"/>
  <c r="GA134" i="15198"/>
  <c r="GI134" i="15198"/>
  <c r="GQ134" i="15198"/>
  <c r="GY134" i="15198"/>
  <c r="HG134" i="15198"/>
  <c r="HO134" i="15198"/>
  <c r="HW134" i="15198"/>
  <c r="IE134" i="15198"/>
  <c r="IM134" i="15198"/>
  <c r="IU134" i="15198"/>
  <c r="JC134" i="15198"/>
  <c r="JK134" i="15198"/>
  <c r="JS134" i="15198"/>
  <c r="KA134" i="15198"/>
  <c r="KI134" i="15198"/>
  <c r="KQ134" i="15198"/>
  <c r="KY134" i="15198"/>
  <c r="LG134" i="15198"/>
  <c r="LO134" i="15198"/>
  <c r="LW134" i="15198"/>
  <c r="ME134" i="15198"/>
  <c r="MM134" i="15198"/>
  <c r="MU134" i="15198"/>
  <c r="NC134" i="15198"/>
  <c r="NK134" i="15198"/>
  <c r="NS134" i="15198"/>
  <c r="OA134" i="15198"/>
  <c r="OI134" i="15198"/>
  <c r="OQ134" i="15198"/>
  <c r="OY134" i="15198"/>
  <c r="PG134" i="15198"/>
  <c r="PO134" i="15198"/>
  <c r="PW134" i="15198"/>
  <c r="QE134" i="15198"/>
  <c r="QM134" i="15198"/>
  <c r="QU134" i="15198"/>
  <c r="RC134" i="15198"/>
  <c r="RK134" i="15198"/>
  <c r="RS134" i="15198"/>
  <c r="SA134" i="15198"/>
  <c r="SI134" i="15198"/>
  <c r="SQ134" i="15198"/>
  <c r="SY134" i="15198"/>
  <c r="TG134" i="15198"/>
  <c r="TO134" i="15198"/>
  <c r="TW134" i="15198"/>
  <c r="UE134" i="15198"/>
  <c r="UM134" i="15198"/>
  <c r="UU134" i="15198"/>
  <c r="VC134" i="15198"/>
  <c r="VK134" i="15198"/>
  <c r="VS134" i="15198"/>
  <c r="WA134" i="15198"/>
  <c r="WI134" i="15198"/>
  <c r="DL135" i="15198"/>
  <c r="DT135" i="15198"/>
  <c r="EB135" i="15198"/>
  <c r="EJ135" i="15198"/>
  <c r="ER135" i="15198"/>
  <c r="EZ135" i="15198"/>
  <c r="FH135" i="15198"/>
  <c r="FP135" i="15198"/>
  <c r="FX135" i="15198"/>
  <c r="GF135" i="15198"/>
  <c r="GN135" i="15198"/>
  <c r="GV135" i="15198"/>
  <c r="HD135" i="15198"/>
  <c r="HL135" i="15198"/>
  <c r="HT135" i="15198"/>
  <c r="IB135" i="15198"/>
  <c r="IJ135" i="15198"/>
  <c r="IR135" i="15198"/>
  <c r="IZ135" i="15198"/>
  <c r="JH135" i="15198"/>
  <c r="JP135" i="15198"/>
  <c r="JX135" i="15198"/>
  <c r="KF135" i="15198"/>
  <c r="KN135" i="15198"/>
  <c r="KV135" i="15198"/>
  <c r="LD135" i="15198"/>
  <c r="LL135" i="15198"/>
  <c r="LT135" i="15198"/>
  <c r="MB135" i="15198"/>
  <c r="MJ135" i="15198"/>
  <c r="MR135" i="15198"/>
  <c r="MZ135" i="15198"/>
  <c r="NH135" i="15198"/>
  <c r="NP135" i="15198"/>
  <c r="NX135" i="15198"/>
  <c r="OF135" i="15198"/>
  <c r="ON135" i="15198"/>
  <c r="OV135" i="15198"/>
  <c r="PD135" i="15198"/>
  <c r="PL135" i="15198"/>
  <c r="PT135" i="15198"/>
  <c r="QB135" i="15198"/>
  <c r="QJ135" i="15198"/>
  <c r="QR135" i="15198"/>
  <c r="QZ135" i="15198"/>
  <c r="RH135" i="15198"/>
  <c r="RP135" i="15198"/>
  <c r="RX135" i="15198"/>
  <c r="SF135" i="15198"/>
  <c r="SN135" i="15198"/>
  <c r="SV135" i="15198"/>
  <c r="TD135" i="15198"/>
  <c r="TL135" i="15198"/>
  <c r="TT135" i="15198"/>
  <c r="UB135" i="15198"/>
  <c r="UJ135" i="15198"/>
  <c r="UR135" i="15198"/>
  <c r="UZ135" i="15198"/>
  <c r="VH135" i="15198"/>
  <c r="VP135" i="15198"/>
  <c r="VX135" i="15198"/>
  <c r="WF135" i="15198"/>
  <c r="DD131" i="15198"/>
  <c r="DG116" i="15198"/>
  <c r="DO116" i="15198"/>
  <c r="DW116" i="15198"/>
  <c r="EE116" i="15198"/>
  <c r="EM116" i="15198"/>
  <c r="EU116" i="15198"/>
  <c r="FC116" i="15198"/>
  <c r="FK116" i="15198"/>
  <c r="FS116" i="15198"/>
  <c r="GA116" i="15198"/>
  <c r="GI116" i="15198"/>
  <c r="GQ116" i="15198"/>
  <c r="GY116" i="15198"/>
  <c r="HG116" i="15198"/>
  <c r="HO116" i="15198"/>
  <c r="HW116" i="15198"/>
  <c r="IE116" i="15198"/>
  <c r="IM116" i="15198"/>
  <c r="IU116" i="15198"/>
  <c r="JC116" i="15198"/>
  <c r="JK116" i="15198"/>
  <c r="JS116" i="15198"/>
  <c r="KA116" i="15198"/>
  <c r="KI116" i="15198"/>
  <c r="KQ116" i="15198"/>
  <c r="KY116" i="15198"/>
  <c r="LG116" i="15198"/>
  <c r="LO116" i="15198"/>
  <c r="LW116" i="15198"/>
  <c r="ME116" i="15198"/>
  <c r="MM116" i="15198"/>
  <c r="MU116" i="15198"/>
  <c r="NC116" i="15198"/>
  <c r="NK116" i="15198"/>
  <c r="NS116" i="15198"/>
  <c r="OA116" i="15198"/>
  <c r="OI116" i="15198"/>
  <c r="OQ116" i="15198"/>
  <c r="OY116" i="15198"/>
  <c r="PG116" i="15198"/>
  <c r="PO116" i="15198"/>
  <c r="PW116" i="15198"/>
  <c r="QE116" i="15198"/>
  <c r="QM116" i="15198"/>
  <c r="QU116" i="15198"/>
  <c r="RC116" i="15198"/>
  <c r="RK116" i="15198"/>
  <c r="RS116" i="15198"/>
  <c r="SA116" i="15198"/>
  <c r="SI116" i="15198"/>
  <c r="SQ116" i="15198"/>
  <c r="SY116" i="15198"/>
  <c r="TG116" i="15198"/>
  <c r="TO116" i="15198"/>
  <c r="TW116" i="15198"/>
  <c r="UE116" i="15198"/>
  <c r="UM116" i="15198"/>
  <c r="UU116" i="15198"/>
  <c r="VC116" i="15198"/>
  <c r="VK116" i="15198"/>
  <c r="VS116" i="15198"/>
  <c r="WA116" i="15198"/>
  <c r="WI116" i="15198"/>
  <c r="DL117" i="15198"/>
  <c r="DT117" i="15198"/>
  <c r="EB117" i="15198"/>
  <c r="EJ117" i="15198"/>
  <c r="ER117" i="15198"/>
  <c r="EZ117" i="15198"/>
  <c r="FH117" i="15198"/>
  <c r="FP117" i="15198"/>
  <c r="FX117" i="15198"/>
  <c r="GF117" i="15198"/>
  <c r="GN117" i="15198"/>
  <c r="GV117" i="15198"/>
  <c r="HD117" i="15198"/>
  <c r="HL117" i="15198"/>
  <c r="HT117" i="15198"/>
  <c r="IB117" i="15198"/>
  <c r="IJ117" i="15198"/>
  <c r="IR117" i="15198"/>
  <c r="IZ117" i="15198"/>
  <c r="JH117" i="15198"/>
  <c r="JP117" i="15198"/>
  <c r="JX117" i="15198"/>
  <c r="KF117" i="15198"/>
  <c r="KN117" i="15198"/>
  <c r="KV117" i="15198"/>
  <c r="LD117" i="15198"/>
  <c r="LL117" i="15198"/>
  <c r="LT117" i="15198"/>
  <c r="MB117" i="15198"/>
  <c r="MJ117" i="15198"/>
  <c r="MR117" i="15198"/>
  <c r="MZ117" i="15198"/>
  <c r="NH117" i="15198"/>
  <c r="NP117" i="15198"/>
  <c r="NX117" i="15198"/>
  <c r="OF117" i="15198"/>
  <c r="ON117" i="15198"/>
  <c r="OV117" i="15198"/>
  <c r="PD117" i="15198"/>
  <c r="PL117" i="15198"/>
  <c r="PT117" i="15198"/>
  <c r="QB117" i="15198"/>
  <c r="QJ117" i="15198"/>
  <c r="QR117" i="15198"/>
  <c r="QZ117" i="15198"/>
  <c r="RH117" i="15198"/>
  <c r="RP117" i="15198"/>
  <c r="RX117" i="15198"/>
  <c r="SF117" i="15198"/>
  <c r="SN117" i="15198"/>
  <c r="SV117" i="15198"/>
  <c r="TD117" i="15198"/>
  <c r="TL117" i="15198"/>
  <c r="TT117" i="15198"/>
  <c r="UB117" i="15198"/>
  <c r="UJ117" i="15198"/>
  <c r="UR117" i="15198"/>
  <c r="UZ117" i="15198"/>
  <c r="VH117" i="15198"/>
  <c r="VP117" i="15198"/>
  <c r="VX117" i="15198"/>
  <c r="WF117" i="15198"/>
  <c r="DI118" i="15198"/>
  <c r="DQ118" i="15198"/>
  <c r="DY118" i="15198"/>
  <c r="EG118" i="15198"/>
  <c r="EO118" i="15198"/>
  <c r="EW118" i="15198"/>
  <c r="FE118" i="15198"/>
  <c r="FM118" i="15198"/>
  <c r="FU118" i="15198"/>
  <c r="GC118" i="15198"/>
  <c r="GK118" i="15198"/>
  <c r="GS118" i="15198"/>
  <c r="HA118" i="15198"/>
  <c r="HI118" i="15198"/>
  <c r="HQ118" i="15198"/>
  <c r="HY118" i="15198"/>
  <c r="IG118" i="15198"/>
  <c r="IO118" i="15198"/>
  <c r="IW118" i="15198"/>
  <c r="JE118" i="15198"/>
  <c r="JM118" i="15198"/>
  <c r="JU118" i="15198"/>
  <c r="KC118" i="15198"/>
  <c r="KK118" i="15198"/>
  <c r="KS118" i="15198"/>
  <c r="LA118" i="15198"/>
  <c r="LI118" i="15198"/>
  <c r="LQ118" i="15198"/>
  <c r="LY118" i="15198"/>
  <c r="MG118" i="15198"/>
  <c r="MO118" i="15198"/>
  <c r="MW118" i="15198"/>
  <c r="NE118" i="15198"/>
  <c r="NM118" i="15198"/>
  <c r="NU118" i="15198"/>
  <c r="OC118" i="15198"/>
  <c r="OK118" i="15198"/>
  <c r="TQ142" i="15198"/>
  <c r="VK144" i="15198"/>
  <c r="VX145" i="15198"/>
  <c r="WA126" i="15198"/>
  <c r="DI128" i="15198"/>
  <c r="DV129" i="15198"/>
  <c r="GJ129" i="15198"/>
  <c r="IV129" i="15198"/>
  <c r="LH129" i="15198"/>
  <c r="NT129" i="15198"/>
  <c r="QF129" i="15198"/>
  <c r="SR129" i="15198"/>
  <c r="VD129" i="15198"/>
  <c r="EK130" i="15198"/>
  <c r="GW130" i="15198"/>
  <c r="JI130" i="15198"/>
  <c r="LU130" i="15198"/>
  <c r="OG130" i="15198"/>
  <c r="QS130" i="15198"/>
  <c r="TE130" i="15198"/>
  <c r="VQ130" i="15198"/>
  <c r="EX131" i="15198"/>
  <c r="HJ131" i="15198"/>
  <c r="JV131" i="15198"/>
  <c r="MH131" i="15198"/>
  <c r="OT131" i="15198"/>
  <c r="RF131" i="15198"/>
  <c r="TR131" i="15198"/>
  <c r="WD131" i="15198"/>
  <c r="FK132" i="15198"/>
  <c r="HW132" i="15198"/>
  <c r="KI132" i="15198"/>
  <c r="MU132" i="15198"/>
  <c r="PG132" i="15198"/>
  <c r="RS132" i="15198"/>
  <c r="UE132" i="15198"/>
  <c r="DL133" i="15198"/>
  <c r="FX133" i="15198"/>
  <c r="IJ133" i="15198"/>
  <c r="KV133" i="15198"/>
  <c r="NH133" i="15198"/>
  <c r="PT133" i="15198"/>
  <c r="SF133" i="15198"/>
  <c r="TC133" i="15198"/>
  <c r="TK133" i="15198"/>
  <c r="TS133" i="15198"/>
  <c r="UA133" i="15198"/>
  <c r="UI133" i="15198"/>
  <c r="UQ133" i="15198"/>
  <c r="UY133" i="15198"/>
  <c r="VG133" i="15198"/>
  <c r="VO133" i="15198"/>
  <c r="VW133" i="15198"/>
  <c r="WE133" i="15198"/>
  <c r="DH134" i="15198"/>
  <c r="DP134" i="15198"/>
  <c r="DX134" i="15198"/>
  <c r="EF134" i="15198"/>
  <c r="EN134" i="15198"/>
  <c r="EV134" i="15198"/>
  <c r="FD134" i="15198"/>
  <c r="FL134" i="15198"/>
  <c r="FT134" i="15198"/>
  <c r="GB134" i="15198"/>
  <c r="GJ134" i="15198"/>
  <c r="GR134" i="15198"/>
  <c r="GZ134" i="15198"/>
  <c r="HH134" i="15198"/>
  <c r="HP134" i="15198"/>
  <c r="HX134" i="15198"/>
  <c r="IF134" i="15198"/>
  <c r="IN134" i="15198"/>
  <c r="IV134" i="15198"/>
  <c r="JD134" i="15198"/>
  <c r="JL134" i="15198"/>
  <c r="JT134" i="15198"/>
  <c r="KB134" i="15198"/>
  <c r="KJ134" i="15198"/>
  <c r="KR134" i="15198"/>
  <c r="KZ134" i="15198"/>
  <c r="LH134" i="15198"/>
  <c r="LP134" i="15198"/>
  <c r="LX134" i="15198"/>
  <c r="MF134" i="15198"/>
  <c r="MN134" i="15198"/>
  <c r="MV134" i="15198"/>
  <c r="ND134" i="15198"/>
  <c r="NL134" i="15198"/>
  <c r="NT134" i="15198"/>
  <c r="OB134" i="15198"/>
  <c r="OJ134" i="15198"/>
  <c r="OR134" i="15198"/>
  <c r="OZ134" i="15198"/>
  <c r="PH134" i="15198"/>
  <c r="PP134" i="15198"/>
  <c r="PX134" i="15198"/>
  <c r="QF134" i="15198"/>
  <c r="QN134" i="15198"/>
  <c r="QV134" i="15198"/>
  <c r="RD134" i="15198"/>
  <c r="RL134" i="15198"/>
  <c r="RT134" i="15198"/>
  <c r="SB134" i="15198"/>
  <c r="SJ134" i="15198"/>
  <c r="SR134" i="15198"/>
  <c r="SZ134" i="15198"/>
  <c r="TH134" i="15198"/>
  <c r="TP134" i="15198"/>
  <c r="TX134" i="15198"/>
  <c r="UF134" i="15198"/>
  <c r="UN134" i="15198"/>
  <c r="UV134" i="15198"/>
  <c r="VD134" i="15198"/>
  <c r="VL134" i="15198"/>
  <c r="VT134" i="15198"/>
  <c r="WB134" i="15198"/>
  <c r="DE135" i="15198"/>
  <c r="DM135" i="15198"/>
  <c r="DU135" i="15198"/>
  <c r="EC135" i="15198"/>
  <c r="EK135" i="15198"/>
  <c r="ES135" i="15198"/>
  <c r="FA135" i="15198"/>
  <c r="FI135" i="15198"/>
  <c r="FQ135" i="15198"/>
  <c r="FY135" i="15198"/>
  <c r="GG135" i="15198"/>
  <c r="GO135" i="15198"/>
  <c r="GW135" i="15198"/>
  <c r="HE135" i="15198"/>
  <c r="HM135" i="15198"/>
  <c r="HU135" i="15198"/>
  <c r="IC135" i="15198"/>
  <c r="IK135" i="15198"/>
  <c r="IS135" i="15198"/>
  <c r="JA135" i="15198"/>
  <c r="JI135" i="15198"/>
  <c r="JQ135" i="15198"/>
  <c r="JY135" i="15198"/>
  <c r="KG135" i="15198"/>
  <c r="KO135" i="15198"/>
  <c r="KW135" i="15198"/>
  <c r="LE135" i="15198"/>
  <c r="LM135" i="15198"/>
  <c r="LU135" i="15198"/>
  <c r="MC135" i="15198"/>
  <c r="MK135" i="15198"/>
  <c r="MS135" i="15198"/>
  <c r="NA135" i="15198"/>
  <c r="NI135" i="15198"/>
  <c r="NQ135" i="15198"/>
  <c r="NY135" i="15198"/>
  <c r="OG135" i="15198"/>
  <c r="OO135" i="15198"/>
  <c r="OW135" i="15198"/>
  <c r="PE135" i="15198"/>
  <c r="PM135" i="15198"/>
  <c r="PU135" i="15198"/>
  <c r="QC135" i="15198"/>
  <c r="QK135" i="15198"/>
  <c r="QS135" i="15198"/>
  <c r="RA135" i="15198"/>
  <c r="RI135" i="15198"/>
  <c r="RQ135" i="15198"/>
  <c r="RY135" i="15198"/>
  <c r="SG135" i="15198"/>
  <c r="SO135" i="15198"/>
  <c r="SW135" i="15198"/>
  <c r="TE135" i="15198"/>
  <c r="TM135" i="15198"/>
  <c r="TU135" i="15198"/>
  <c r="UC135" i="15198"/>
  <c r="UK135" i="15198"/>
  <c r="US135" i="15198"/>
  <c r="VA135" i="15198"/>
  <c r="VI135" i="15198"/>
  <c r="VQ135" i="15198"/>
  <c r="VY135" i="15198"/>
  <c r="WG135" i="15198"/>
  <c r="DD130" i="15198"/>
  <c r="DH116" i="15198"/>
  <c r="DP116" i="15198"/>
  <c r="DX116" i="15198"/>
  <c r="EF116" i="15198"/>
  <c r="EN116" i="15198"/>
  <c r="EV116" i="15198"/>
  <c r="FD116" i="15198"/>
  <c r="FL116" i="15198"/>
  <c r="FT116" i="15198"/>
  <c r="GB116" i="15198"/>
  <c r="GJ116" i="15198"/>
  <c r="GR116" i="15198"/>
  <c r="GZ116" i="15198"/>
  <c r="HH116" i="15198"/>
  <c r="HP116" i="15198"/>
  <c r="HX116" i="15198"/>
  <c r="IF116" i="15198"/>
  <c r="IN116" i="15198"/>
  <c r="IV116" i="15198"/>
  <c r="JD116" i="15198"/>
  <c r="JL116" i="15198"/>
  <c r="JT116" i="15198"/>
  <c r="KB116" i="15198"/>
  <c r="KJ116" i="15198"/>
  <c r="KR116" i="15198"/>
  <c r="KZ116" i="15198"/>
  <c r="LH116" i="15198"/>
  <c r="LP116" i="15198"/>
  <c r="LX116" i="15198"/>
  <c r="MF116" i="15198"/>
  <c r="MN116" i="15198"/>
  <c r="MV116" i="15198"/>
  <c r="ND116" i="15198"/>
  <c r="NL116" i="15198"/>
  <c r="NT116" i="15198"/>
  <c r="OB116" i="15198"/>
  <c r="OJ116" i="15198"/>
  <c r="OR116" i="15198"/>
  <c r="OZ116" i="15198"/>
  <c r="PH116" i="15198"/>
  <c r="PP116" i="15198"/>
  <c r="PX116" i="15198"/>
  <c r="QF116" i="15198"/>
  <c r="QN116" i="15198"/>
  <c r="QV116" i="15198"/>
  <c r="RD116" i="15198"/>
  <c r="RL116" i="15198"/>
  <c r="RT116" i="15198"/>
  <c r="SB116" i="15198"/>
  <c r="SJ116" i="15198"/>
  <c r="SR116" i="15198"/>
  <c r="SZ116" i="15198"/>
  <c r="TH116" i="15198"/>
  <c r="TP116" i="15198"/>
  <c r="TX116" i="15198"/>
  <c r="UF116" i="15198"/>
  <c r="KH143" i="15198"/>
  <c r="ER145" i="15198"/>
  <c r="EU126" i="15198"/>
  <c r="FH127" i="15198"/>
  <c r="FU128" i="15198"/>
  <c r="EF129" i="15198"/>
  <c r="GR129" i="15198"/>
  <c r="JD129" i="15198"/>
  <c r="LP129" i="15198"/>
  <c r="OB129" i="15198"/>
  <c r="QN129" i="15198"/>
  <c r="SZ129" i="15198"/>
  <c r="VL129" i="15198"/>
  <c r="ES130" i="15198"/>
  <c r="HE130" i="15198"/>
  <c r="JQ130" i="15198"/>
  <c r="MC130" i="15198"/>
  <c r="OO130" i="15198"/>
  <c r="RA130" i="15198"/>
  <c r="TM130" i="15198"/>
  <c r="VY130" i="15198"/>
  <c r="FF131" i="15198"/>
  <c r="HR131" i="15198"/>
  <c r="KD131" i="15198"/>
  <c r="MP131" i="15198"/>
  <c r="PB131" i="15198"/>
  <c r="RN131" i="15198"/>
  <c r="TZ131" i="15198"/>
  <c r="DG132" i="15198"/>
  <c r="FS132" i="15198"/>
  <c r="IE132" i="15198"/>
  <c r="KQ132" i="15198"/>
  <c r="NC132" i="15198"/>
  <c r="PO132" i="15198"/>
  <c r="SA132" i="15198"/>
  <c r="UM132" i="15198"/>
  <c r="DT133" i="15198"/>
  <c r="GF133" i="15198"/>
  <c r="IR133" i="15198"/>
  <c r="LD133" i="15198"/>
  <c r="NP133" i="15198"/>
  <c r="QB133" i="15198"/>
  <c r="SN133" i="15198"/>
  <c r="TD133" i="15198"/>
  <c r="TL133" i="15198"/>
  <c r="TT133" i="15198"/>
  <c r="UB133" i="15198"/>
  <c r="UJ133" i="15198"/>
  <c r="UR133" i="15198"/>
  <c r="UZ133" i="15198"/>
  <c r="VH133" i="15198"/>
  <c r="VP133" i="15198"/>
  <c r="VX133" i="15198"/>
  <c r="WF133" i="15198"/>
  <c r="DI134" i="15198"/>
  <c r="DQ134" i="15198"/>
  <c r="DY134" i="15198"/>
  <c r="EG134" i="15198"/>
  <c r="EO134" i="15198"/>
  <c r="EW134" i="15198"/>
  <c r="FE134" i="15198"/>
  <c r="FM134" i="15198"/>
  <c r="FU134" i="15198"/>
  <c r="GC134" i="15198"/>
  <c r="GK134" i="15198"/>
  <c r="GS134" i="15198"/>
  <c r="HA134" i="15198"/>
  <c r="HI134" i="15198"/>
  <c r="HQ134" i="15198"/>
  <c r="HY134" i="15198"/>
  <c r="IG134" i="15198"/>
  <c r="IO134" i="15198"/>
  <c r="IW134" i="15198"/>
  <c r="JE134" i="15198"/>
  <c r="JM134" i="15198"/>
  <c r="JU134" i="15198"/>
  <c r="KC134" i="15198"/>
  <c r="KK134" i="15198"/>
  <c r="KS134" i="15198"/>
  <c r="LA134" i="15198"/>
  <c r="LI134" i="15198"/>
  <c r="LQ134" i="15198"/>
  <c r="LY134" i="15198"/>
  <c r="MG134" i="15198"/>
  <c r="MO134" i="15198"/>
  <c r="MW134" i="15198"/>
  <c r="NE134" i="15198"/>
  <c r="NM134" i="15198"/>
  <c r="NU134" i="15198"/>
  <c r="OC134" i="15198"/>
  <c r="OK134" i="15198"/>
  <c r="OS134" i="15198"/>
  <c r="PA134" i="15198"/>
  <c r="PI134" i="15198"/>
  <c r="PQ134" i="15198"/>
  <c r="PY134" i="15198"/>
  <c r="QG134" i="15198"/>
  <c r="QO134" i="15198"/>
  <c r="QW134" i="15198"/>
  <c r="RE134" i="15198"/>
  <c r="RM134" i="15198"/>
  <c r="RU134" i="15198"/>
  <c r="SC134" i="15198"/>
  <c r="SK134" i="15198"/>
  <c r="SS134" i="15198"/>
  <c r="TA134" i="15198"/>
  <c r="TI134" i="15198"/>
  <c r="TQ134" i="15198"/>
  <c r="TY134" i="15198"/>
  <c r="UG134" i="15198"/>
  <c r="UO134" i="15198"/>
  <c r="UW134" i="15198"/>
  <c r="VE134" i="15198"/>
  <c r="VM134" i="15198"/>
  <c r="JC144" i="15198"/>
  <c r="JP145" i="15198"/>
  <c r="JS126" i="15198"/>
  <c r="KF127" i="15198"/>
  <c r="KS128" i="15198"/>
  <c r="EV129" i="15198"/>
  <c r="HH129" i="15198"/>
  <c r="JT129" i="15198"/>
  <c r="MF129" i="15198"/>
  <c r="OR129" i="15198"/>
  <c r="RD129" i="15198"/>
  <c r="TP129" i="15198"/>
  <c r="WB129" i="15198"/>
  <c r="FI130" i="15198"/>
  <c r="HU130" i="15198"/>
  <c r="KG130" i="15198"/>
  <c r="MS130" i="15198"/>
  <c r="PE130" i="15198"/>
  <c r="RQ130" i="15198"/>
  <c r="UC130" i="15198"/>
  <c r="DJ131" i="15198"/>
  <c r="FV131" i="15198"/>
  <c r="IH131" i="15198"/>
  <c r="KT131" i="15198"/>
  <c r="NF131" i="15198"/>
  <c r="PR131" i="15198"/>
  <c r="SD131" i="15198"/>
  <c r="UP131" i="15198"/>
  <c r="DW132" i="15198"/>
  <c r="GI132" i="15198"/>
  <c r="IU132" i="15198"/>
  <c r="LG132" i="15198"/>
  <c r="NS132" i="15198"/>
  <c r="QE132" i="15198"/>
  <c r="SQ132" i="15198"/>
  <c r="VC132" i="15198"/>
  <c r="EJ133" i="15198"/>
  <c r="GV133" i="15198"/>
  <c r="JH133" i="15198"/>
  <c r="LT133" i="15198"/>
  <c r="OF133" i="15198"/>
  <c r="QR133" i="15198"/>
  <c r="SX133" i="15198"/>
  <c r="TF133" i="15198"/>
  <c r="TN133" i="15198"/>
  <c r="TV133" i="15198"/>
  <c r="UD133" i="15198"/>
  <c r="UL133" i="15198"/>
  <c r="UT133" i="15198"/>
  <c r="VB133" i="15198"/>
  <c r="VJ133" i="15198"/>
  <c r="VR133" i="15198"/>
  <c r="VZ133" i="15198"/>
  <c r="WH133" i="15198"/>
  <c r="DK134" i="15198"/>
  <c r="DS134" i="15198"/>
  <c r="EA134" i="15198"/>
  <c r="EI134" i="15198"/>
  <c r="EQ134" i="15198"/>
  <c r="EY134" i="15198"/>
  <c r="FG134" i="15198"/>
  <c r="FO134" i="15198"/>
  <c r="FW134" i="15198"/>
  <c r="GE134" i="15198"/>
  <c r="GM134" i="15198"/>
  <c r="GU134" i="15198"/>
  <c r="HC134" i="15198"/>
  <c r="HK134" i="15198"/>
  <c r="HS134" i="15198"/>
  <c r="IA134" i="15198"/>
  <c r="II134" i="15198"/>
  <c r="IQ134" i="15198"/>
  <c r="IY134" i="15198"/>
  <c r="JG134" i="15198"/>
  <c r="JO134" i="15198"/>
  <c r="JW134" i="15198"/>
  <c r="KE134" i="15198"/>
  <c r="KM134" i="15198"/>
  <c r="KU134" i="15198"/>
  <c r="LC134" i="15198"/>
  <c r="LK134" i="15198"/>
  <c r="LS134" i="15198"/>
  <c r="MA134" i="15198"/>
  <c r="MI134" i="15198"/>
  <c r="MQ134" i="15198"/>
  <c r="MY134" i="15198"/>
  <c r="NG134" i="15198"/>
  <c r="NO134" i="15198"/>
  <c r="NW134" i="15198"/>
  <c r="OE134" i="15198"/>
  <c r="OM134" i="15198"/>
  <c r="OU134" i="15198"/>
  <c r="PC134" i="15198"/>
  <c r="PK134" i="15198"/>
  <c r="PS134" i="15198"/>
  <c r="QA134" i="15198"/>
  <c r="QI134" i="15198"/>
  <c r="QQ134" i="15198"/>
  <c r="QY134" i="15198"/>
  <c r="RG134" i="15198"/>
  <c r="RO134" i="15198"/>
  <c r="RW134" i="15198"/>
  <c r="SE134" i="15198"/>
  <c r="SM134" i="15198"/>
  <c r="SU134" i="15198"/>
  <c r="TC134" i="15198"/>
  <c r="TK134" i="15198"/>
  <c r="TS134" i="15198"/>
  <c r="UA134" i="15198"/>
  <c r="UI134" i="15198"/>
  <c r="UQ134" i="15198"/>
  <c r="UY134" i="15198"/>
  <c r="VG134" i="15198"/>
  <c r="VO134" i="15198"/>
  <c r="VW134" i="15198"/>
  <c r="WE134" i="15198"/>
  <c r="DH135" i="15198"/>
  <c r="DP135" i="15198"/>
  <c r="DX135" i="15198"/>
  <c r="EF135" i="15198"/>
  <c r="EN135" i="15198"/>
  <c r="EV135" i="15198"/>
  <c r="FD135" i="15198"/>
  <c r="FL135" i="15198"/>
  <c r="FT135" i="15198"/>
  <c r="GB135" i="15198"/>
  <c r="GJ135" i="15198"/>
  <c r="GR135" i="15198"/>
  <c r="GZ135" i="15198"/>
  <c r="HH135" i="15198"/>
  <c r="HP135" i="15198"/>
  <c r="HX135" i="15198"/>
  <c r="IF135" i="15198"/>
  <c r="IN135" i="15198"/>
  <c r="IV135" i="15198"/>
  <c r="JD135" i="15198"/>
  <c r="JL135" i="15198"/>
  <c r="JT135" i="15198"/>
  <c r="KB135" i="15198"/>
  <c r="KJ135" i="15198"/>
  <c r="KR135" i="15198"/>
  <c r="KZ135" i="15198"/>
  <c r="LH135" i="15198"/>
  <c r="LP135" i="15198"/>
  <c r="LX135" i="15198"/>
  <c r="MF135" i="15198"/>
  <c r="MN135" i="15198"/>
  <c r="MV135" i="15198"/>
  <c r="ND135" i="15198"/>
  <c r="NL135" i="15198"/>
  <c r="NT135" i="15198"/>
  <c r="OB135" i="15198"/>
  <c r="OJ135" i="15198"/>
  <c r="OR135" i="15198"/>
  <c r="OZ135" i="15198"/>
  <c r="PH135" i="15198"/>
  <c r="PP135" i="15198"/>
  <c r="PX135" i="15198"/>
  <c r="QF135" i="15198"/>
  <c r="QN135" i="15198"/>
  <c r="QV135" i="15198"/>
  <c r="RD135" i="15198"/>
  <c r="RL135" i="15198"/>
  <c r="RT135" i="15198"/>
  <c r="SB135" i="15198"/>
  <c r="SJ135" i="15198"/>
  <c r="SR135" i="15198"/>
  <c r="SZ135" i="15198"/>
  <c r="TH135" i="15198"/>
  <c r="TP135" i="15198"/>
  <c r="TX135" i="15198"/>
  <c r="UF135" i="15198"/>
  <c r="UN135" i="15198"/>
  <c r="UV135" i="15198"/>
  <c r="VD135" i="15198"/>
  <c r="VL135" i="15198"/>
  <c r="VT135" i="15198"/>
  <c r="WB135" i="15198"/>
  <c r="DD135" i="15198"/>
  <c r="DD127" i="15198"/>
  <c r="DK116" i="15198"/>
  <c r="DS116" i="15198"/>
  <c r="EA116" i="15198"/>
  <c r="EI116" i="15198"/>
  <c r="EQ116" i="15198"/>
  <c r="EY116" i="15198"/>
  <c r="FG116" i="15198"/>
  <c r="FO116" i="15198"/>
  <c r="FW116" i="15198"/>
  <c r="GE116" i="15198"/>
  <c r="GM116" i="15198"/>
  <c r="GU116" i="15198"/>
  <c r="HC116" i="15198"/>
  <c r="HK116" i="15198"/>
  <c r="HS116" i="15198"/>
  <c r="IA116" i="15198"/>
  <c r="II116" i="15198"/>
  <c r="IQ116" i="15198"/>
  <c r="IY116" i="15198"/>
  <c r="JG116" i="15198"/>
  <c r="JO116" i="15198"/>
  <c r="JW116" i="15198"/>
  <c r="KE116" i="15198"/>
  <c r="KM116" i="15198"/>
  <c r="KU116" i="15198"/>
  <c r="LC116" i="15198"/>
  <c r="LK116" i="15198"/>
  <c r="LS116" i="15198"/>
  <c r="MA116" i="15198"/>
  <c r="MI116" i="15198"/>
  <c r="MQ116" i="15198"/>
  <c r="MY116" i="15198"/>
  <c r="NG116" i="15198"/>
  <c r="NO116" i="15198"/>
  <c r="NW116" i="15198"/>
  <c r="OE116" i="15198"/>
  <c r="OM116" i="15198"/>
  <c r="OU116" i="15198"/>
  <c r="PC116" i="15198"/>
  <c r="PK116" i="15198"/>
  <c r="PS116" i="15198"/>
  <c r="QA116" i="15198"/>
  <c r="QI116" i="15198"/>
  <c r="QQ116" i="15198"/>
  <c r="QY116" i="15198"/>
  <c r="RG116" i="15198"/>
  <c r="RO116" i="15198"/>
  <c r="RW116" i="15198"/>
  <c r="SE116" i="15198"/>
  <c r="SM116" i="15198"/>
  <c r="SU116" i="15198"/>
  <c r="TC116" i="15198"/>
  <c r="TK116" i="15198"/>
  <c r="TS116" i="15198"/>
  <c r="UA116" i="15198"/>
  <c r="UI116" i="15198"/>
  <c r="UQ116" i="15198"/>
  <c r="UY116" i="15198"/>
  <c r="VG116" i="15198"/>
  <c r="VO116" i="15198"/>
  <c r="VW116" i="15198"/>
  <c r="WE116" i="15198"/>
  <c r="DH117" i="15198"/>
  <c r="DP117" i="15198"/>
  <c r="DX117" i="15198"/>
  <c r="EF117" i="15198"/>
  <c r="EN117" i="15198"/>
  <c r="EV117" i="15198"/>
  <c r="FD117" i="15198"/>
  <c r="FL117" i="15198"/>
  <c r="FT117" i="15198"/>
  <c r="GB117" i="15198"/>
  <c r="GJ117" i="15198"/>
  <c r="GR117" i="15198"/>
  <c r="GZ117" i="15198"/>
  <c r="HH117" i="15198"/>
  <c r="HP117" i="15198"/>
  <c r="HX117" i="15198"/>
  <c r="IF117" i="15198"/>
  <c r="IN117" i="15198"/>
  <c r="IV117" i="15198"/>
  <c r="JD117" i="15198"/>
  <c r="JL117" i="15198"/>
  <c r="JT117" i="15198"/>
  <c r="KB117" i="15198"/>
  <c r="KJ117" i="15198"/>
  <c r="KR117" i="15198"/>
  <c r="KZ117" i="15198"/>
  <c r="LH117" i="15198"/>
  <c r="LP117" i="15198"/>
  <c r="LX117" i="15198"/>
  <c r="MF117" i="15198"/>
  <c r="MN117" i="15198"/>
  <c r="MV117" i="15198"/>
  <c r="ND117" i="15198"/>
  <c r="NL117" i="15198"/>
  <c r="NT117" i="15198"/>
  <c r="OB117" i="15198"/>
  <c r="OJ117" i="15198"/>
  <c r="OR117" i="15198"/>
  <c r="OZ117" i="15198"/>
  <c r="PH117" i="15198"/>
  <c r="PP117" i="15198"/>
  <c r="PX117" i="15198"/>
  <c r="QF117" i="15198"/>
  <c r="QN117" i="15198"/>
  <c r="QV117" i="15198"/>
  <c r="RD117" i="15198"/>
  <c r="RL117" i="15198"/>
  <c r="RT117" i="15198"/>
  <c r="SB117" i="15198"/>
  <c r="SJ117" i="15198"/>
  <c r="SR117" i="15198"/>
  <c r="SZ117" i="15198"/>
  <c r="TH117" i="15198"/>
  <c r="TP117" i="15198"/>
  <c r="TX117" i="15198"/>
  <c r="UF117" i="15198"/>
  <c r="UN117" i="15198"/>
  <c r="UV117" i="15198"/>
  <c r="VD117" i="15198"/>
  <c r="VL117" i="15198"/>
  <c r="VT117" i="15198"/>
  <c r="WB117" i="15198"/>
  <c r="DE118" i="15198"/>
  <c r="DM118" i="15198"/>
  <c r="DU118" i="15198"/>
  <c r="EC118" i="15198"/>
  <c r="EK118" i="15198"/>
  <c r="ES118" i="15198"/>
  <c r="FA118" i="15198"/>
  <c r="FI118" i="15198"/>
  <c r="FQ118" i="15198"/>
  <c r="FY118" i="15198"/>
  <c r="GG118" i="15198"/>
  <c r="GO118" i="15198"/>
  <c r="GW118" i="15198"/>
  <c r="HE118" i="15198"/>
  <c r="HM118" i="15198"/>
  <c r="HU118" i="15198"/>
  <c r="IC118" i="15198"/>
  <c r="IK118" i="15198"/>
  <c r="IS118" i="15198"/>
  <c r="JA118" i="15198"/>
  <c r="JI118" i="15198"/>
  <c r="JQ118" i="15198"/>
  <c r="JY118" i="15198"/>
  <c r="KG118" i="15198"/>
  <c r="KO118" i="15198"/>
  <c r="KW118" i="15198"/>
  <c r="LE118" i="15198"/>
  <c r="LM118" i="15198"/>
  <c r="LU118" i="15198"/>
  <c r="MC118" i="15198"/>
  <c r="MK118" i="15198"/>
  <c r="MS118" i="15198"/>
  <c r="NA118" i="15198"/>
  <c r="NI118" i="15198"/>
  <c r="NQ118" i="15198"/>
  <c r="NY118" i="15198"/>
  <c r="OG118" i="15198"/>
  <c r="GZ129" i="15198"/>
  <c r="HM130" i="15198"/>
  <c r="HZ131" i="15198"/>
  <c r="IM132" i="15198"/>
  <c r="IZ133" i="15198"/>
  <c r="UC133" i="15198"/>
  <c r="DJ134" i="15198"/>
  <c r="FV134" i="15198"/>
  <c r="IH134" i="15198"/>
  <c r="KT134" i="15198"/>
  <c r="NF134" i="15198"/>
  <c r="PR134" i="15198"/>
  <c r="SD134" i="15198"/>
  <c r="UP134" i="15198"/>
  <c r="DF135" i="15198"/>
  <c r="EL135" i="15198"/>
  <c r="FR135" i="15198"/>
  <c r="GX135" i="15198"/>
  <c r="ID135" i="15198"/>
  <c r="JJ135" i="15198"/>
  <c r="KP135" i="15198"/>
  <c r="LV135" i="15198"/>
  <c r="NB135" i="15198"/>
  <c r="OH135" i="15198"/>
  <c r="PN135" i="15198"/>
  <c r="QT135" i="15198"/>
  <c r="RZ135" i="15198"/>
  <c r="TF135" i="15198"/>
  <c r="UL135" i="15198"/>
  <c r="VR135" i="15198"/>
  <c r="DI116" i="15198"/>
  <c r="EO116" i="15198"/>
  <c r="FU116" i="15198"/>
  <c r="HA116" i="15198"/>
  <c r="IG116" i="15198"/>
  <c r="JM116" i="15198"/>
  <c r="KS116" i="15198"/>
  <c r="LY116" i="15198"/>
  <c r="NE116" i="15198"/>
  <c r="OK116" i="15198"/>
  <c r="PQ116" i="15198"/>
  <c r="QW116" i="15198"/>
  <c r="SC116" i="15198"/>
  <c r="TI116" i="15198"/>
  <c r="UN116" i="15198"/>
  <c r="VF116" i="15198"/>
  <c r="WC116" i="15198"/>
  <c r="DU117" i="15198"/>
  <c r="EM117" i="15198"/>
  <c r="FJ117" i="15198"/>
  <c r="GG117" i="15198"/>
  <c r="GY117" i="15198"/>
  <c r="HV117" i="15198"/>
  <c r="IS117" i="15198"/>
  <c r="JK117" i="15198"/>
  <c r="KH117" i="15198"/>
  <c r="LE117" i="15198"/>
  <c r="LW117" i="15198"/>
  <c r="MT117" i="15198"/>
  <c r="NQ117" i="15198"/>
  <c r="OI117" i="15198"/>
  <c r="PF117" i="15198"/>
  <c r="QC117" i="15198"/>
  <c r="QU117" i="15198"/>
  <c r="RR117" i="15198"/>
  <c r="SO117" i="15198"/>
  <c r="TG117" i="15198"/>
  <c r="UD117" i="15198"/>
  <c r="VA117" i="15198"/>
  <c r="VS117" i="15198"/>
  <c r="DK118" i="15198"/>
  <c r="EH118" i="15198"/>
  <c r="EZ118" i="15198"/>
  <c r="FW118" i="15198"/>
  <c r="GT118" i="15198"/>
  <c r="HL118" i="15198"/>
  <c r="II118" i="15198"/>
  <c r="JF118" i="15198"/>
  <c r="JX118" i="15198"/>
  <c r="KU118" i="15198"/>
  <c r="LR118" i="15198"/>
  <c r="MJ118" i="15198"/>
  <c r="NG118" i="15198"/>
  <c r="OD118" i="15198"/>
  <c r="OO118" i="15198"/>
  <c r="OW118" i="15198"/>
  <c r="PE118" i="15198"/>
  <c r="PM118" i="15198"/>
  <c r="PU118" i="15198"/>
  <c r="QC118" i="15198"/>
  <c r="QK118" i="15198"/>
  <c r="QS118" i="15198"/>
  <c r="RA118" i="15198"/>
  <c r="RI118" i="15198"/>
  <c r="RQ118" i="15198"/>
  <c r="RY118" i="15198"/>
  <c r="SG118" i="15198"/>
  <c r="SO118" i="15198"/>
  <c r="SW118" i="15198"/>
  <c r="TE118" i="15198"/>
  <c r="TM118" i="15198"/>
  <c r="TU118" i="15198"/>
  <c r="UC118" i="15198"/>
  <c r="UK118" i="15198"/>
  <c r="US118" i="15198"/>
  <c r="VA118" i="15198"/>
  <c r="VI118" i="15198"/>
  <c r="VQ118" i="15198"/>
  <c r="VY118" i="15198"/>
  <c r="WG118" i="15198"/>
  <c r="DJ119" i="15198"/>
  <c r="DR119" i="15198"/>
  <c r="DZ119" i="15198"/>
  <c r="EH119" i="15198"/>
  <c r="EP119" i="15198"/>
  <c r="EX119" i="15198"/>
  <c r="FF119" i="15198"/>
  <c r="FN119" i="15198"/>
  <c r="FV119" i="15198"/>
  <c r="GD119" i="15198"/>
  <c r="GL119" i="15198"/>
  <c r="GT119" i="15198"/>
  <c r="HB119" i="15198"/>
  <c r="HJ119" i="15198"/>
  <c r="HR119" i="15198"/>
  <c r="HZ119" i="15198"/>
  <c r="IH119" i="15198"/>
  <c r="IP119" i="15198"/>
  <c r="IX119" i="15198"/>
  <c r="JF119" i="15198"/>
  <c r="JN119" i="15198"/>
  <c r="JV119" i="15198"/>
  <c r="KD119" i="15198"/>
  <c r="KL119" i="15198"/>
  <c r="KT119" i="15198"/>
  <c r="LB119" i="15198"/>
  <c r="LJ119" i="15198"/>
  <c r="LR119" i="15198"/>
  <c r="LZ119" i="15198"/>
  <c r="MH119" i="15198"/>
  <c r="MP119" i="15198"/>
  <c r="MX119" i="15198"/>
  <c r="NF119" i="15198"/>
  <c r="NN119" i="15198"/>
  <c r="NV119" i="15198"/>
  <c r="OD119" i="15198"/>
  <c r="OL119" i="15198"/>
  <c r="OT119" i="15198"/>
  <c r="PB119" i="15198"/>
  <c r="PJ119" i="15198"/>
  <c r="PR119" i="15198"/>
  <c r="PZ119" i="15198"/>
  <c r="QH119" i="15198"/>
  <c r="QP119" i="15198"/>
  <c r="QX119" i="15198"/>
  <c r="RF119" i="15198"/>
  <c r="RN119" i="15198"/>
  <c r="RV119" i="15198"/>
  <c r="SD119" i="15198"/>
  <c r="SL119" i="15198"/>
  <c r="ST119" i="15198"/>
  <c r="TB119" i="15198"/>
  <c r="TJ119" i="15198"/>
  <c r="TR119" i="15198"/>
  <c r="TZ119" i="15198"/>
  <c r="UH119" i="15198"/>
  <c r="UP119" i="15198"/>
  <c r="UX119" i="15198"/>
  <c r="VF119" i="15198"/>
  <c r="VN119" i="15198"/>
  <c r="VV119" i="15198"/>
  <c r="WD119" i="15198"/>
  <c r="DG120" i="15198"/>
  <c r="DO120" i="15198"/>
  <c r="DW120" i="15198"/>
  <c r="EE120" i="15198"/>
  <c r="EM120" i="15198"/>
  <c r="EU120" i="15198"/>
  <c r="FC120" i="15198"/>
  <c r="FK120" i="15198"/>
  <c r="FS120" i="15198"/>
  <c r="GA120" i="15198"/>
  <c r="GI120" i="15198"/>
  <c r="GQ120" i="15198"/>
  <c r="GY120" i="15198"/>
  <c r="HG120" i="15198"/>
  <c r="HO120" i="15198"/>
  <c r="HW120" i="15198"/>
  <c r="IE120" i="15198"/>
  <c r="IM120" i="15198"/>
  <c r="IU120" i="15198"/>
  <c r="JC120" i="15198"/>
  <c r="JK120" i="15198"/>
  <c r="JS120" i="15198"/>
  <c r="KA120" i="15198"/>
  <c r="KI120" i="15198"/>
  <c r="KQ120" i="15198"/>
  <c r="KY120" i="15198"/>
  <c r="LG120" i="15198"/>
  <c r="LO120" i="15198"/>
  <c r="LW120" i="15198"/>
  <c r="ME120" i="15198"/>
  <c r="MM120" i="15198"/>
  <c r="MU120" i="15198"/>
  <c r="NC120" i="15198"/>
  <c r="NK120" i="15198"/>
  <c r="NS120" i="15198"/>
  <c r="OA120" i="15198"/>
  <c r="OI120" i="15198"/>
  <c r="OQ120" i="15198"/>
  <c r="OY120" i="15198"/>
  <c r="PG120" i="15198"/>
  <c r="PO120" i="15198"/>
  <c r="PW120" i="15198"/>
  <c r="QE120" i="15198"/>
  <c r="QM120" i="15198"/>
  <c r="QU120" i="15198"/>
  <c r="RC120" i="15198"/>
  <c r="RK120" i="15198"/>
  <c r="RS120" i="15198"/>
  <c r="SA120" i="15198"/>
  <c r="SI120" i="15198"/>
  <c r="SQ120" i="15198"/>
  <c r="SY120" i="15198"/>
  <c r="TG120" i="15198"/>
  <c r="TO120" i="15198"/>
  <c r="TW120" i="15198"/>
  <c r="UE120" i="15198"/>
  <c r="UM120" i="15198"/>
  <c r="UU120" i="15198"/>
  <c r="VC120" i="15198"/>
  <c r="VK120" i="15198"/>
  <c r="VS120" i="15198"/>
  <c r="WA120" i="15198"/>
  <c r="WI120" i="15198"/>
  <c r="DL121" i="15198"/>
  <c r="DT121" i="15198"/>
  <c r="EB121" i="15198"/>
  <c r="EJ121" i="15198"/>
  <c r="ER121" i="15198"/>
  <c r="EZ121" i="15198"/>
  <c r="FH121" i="15198"/>
  <c r="FP121" i="15198"/>
  <c r="FX121" i="15198"/>
  <c r="GF121" i="15198"/>
  <c r="GN121" i="15198"/>
  <c r="GV121" i="15198"/>
  <c r="HD121" i="15198"/>
  <c r="HL121" i="15198"/>
  <c r="HT121" i="15198"/>
  <c r="IB121" i="15198"/>
  <c r="IJ121" i="15198"/>
  <c r="IR121" i="15198"/>
  <c r="IZ121" i="15198"/>
  <c r="JH121" i="15198"/>
  <c r="JP121" i="15198"/>
  <c r="JX121" i="15198"/>
  <c r="KF121" i="15198"/>
  <c r="KN121" i="15198"/>
  <c r="KV121" i="15198"/>
  <c r="LD121" i="15198"/>
  <c r="LL121" i="15198"/>
  <c r="LT121" i="15198"/>
  <c r="MB121" i="15198"/>
  <c r="MJ121" i="15198"/>
  <c r="MR121" i="15198"/>
  <c r="MZ121" i="15198"/>
  <c r="NH121" i="15198"/>
  <c r="NP121" i="15198"/>
  <c r="NX121" i="15198"/>
  <c r="OF121" i="15198"/>
  <c r="ON121" i="15198"/>
  <c r="OV121" i="15198"/>
  <c r="PD121" i="15198"/>
  <c r="PL121" i="15198"/>
  <c r="JL129" i="15198"/>
  <c r="JY130" i="15198"/>
  <c r="KL131" i="15198"/>
  <c r="KY132" i="15198"/>
  <c r="LL133" i="15198"/>
  <c r="UK133" i="15198"/>
  <c r="DR134" i="15198"/>
  <c r="GD134" i="15198"/>
  <c r="IP134" i="15198"/>
  <c r="LB134" i="15198"/>
  <c r="NN134" i="15198"/>
  <c r="PZ134" i="15198"/>
  <c r="SL134" i="15198"/>
  <c r="UX134" i="15198"/>
  <c r="DG135" i="15198"/>
  <c r="EM135" i="15198"/>
  <c r="FS135" i="15198"/>
  <c r="GY135" i="15198"/>
  <c r="IE135" i="15198"/>
  <c r="JK135" i="15198"/>
  <c r="KQ135" i="15198"/>
  <c r="LW135" i="15198"/>
  <c r="NC135" i="15198"/>
  <c r="OI135" i="15198"/>
  <c r="PO135" i="15198"/>
  <c r="QU135" i="15198"/>
  <c r="SA135" i="15198"/>
  <c r="TG135" i="15198"/>
  <c r="UM135" i="15198"/>
  <c r="VS135" i="15198"/>
  <c r="DJ116" i="15198"/>
  <c r="EP116" i="15198"/>
  <c r="FV116" i="15198"/>
  <c r="HB116" i="15198"/>
  <c r="IH116" i="15198"/>
  <c r="JN116" i="15198"/>
  <c r="KT116" i="15198"/>
  <c r="LZ116" i="15198"/>
  <c r="NF116" i="15198"/>
  <c r="OL116" i="15198"/>
  <c r="PR116" i="15198"/>
  <c r="QX116" i="15198"/>
  <c r="SD116" i="15198"/>
  <c r="TJ116" i="15198"/>
  <c r="UO116" i="15198"/>
  <c r="VL116" i="15198"/>
  <c r="WD116" i="15198"/>
  <c r="DV117" i="15198"/>
  <c r="ES117" i="15198"/>
  <c r="FK117" i="15198"/>
  <c r="GH117" i="15198"/>
  <c r="HE117" i="15198"/>
  <c r="HW117" i="15198"/>
  <c r="IT117" i="15198"/>
  <c r="JQ117" i="15198"/>
  <c r="KI117" i="15198"/>
  <c r="LF117" i="15198"/>
  <c r="MC117" i="15198"/>
  <c r="MU117" i="15198"/>
  <c r="NR117" i="15198"/>
  <c r="OO117" i="15198"/>
  <c r="PG117" i="15198"/>
  <c r="QD117" i="15198"/>
  <c r="RA117" i="15198"/>
  <c r="RS117" i="15198"/>
  <c r="SP117" i="15198"/>
  <c r="TM117" i="15198"/>
  <c r="UE117" i="15198"/>
  <c r="VB117" i="15198"/>
  <c r="VY117" i="15198"/>
  <c r="DL118" i="15198"/>
  <c r="EI118" i="15198"/>
  <c r="FF118" i="15198"/>
  <c r="FX118" i="15198"/>
  <c r="GU118" i="15198"/>
  <c r="HR118" i="15198"/>
  <c r="IJ118" i="15198"/>
  <c r="JG118" i="15198"/>
  <c r="KD118" i="15198"/>
  <c r="KV118" i="15198"/>
  <c r="LS118" i="15198"/>
  <c r="MP118" i="15198"/>
  <c r="NH118" i="15198"/>
  <c r="OE118" i="15198"/>
  <c r="OP118" i="15198"/>
  <c r="OX118" i="15198"/>
  <c r="PF118" i="15198"/>
  <c r="PN118" i="15198"/>
  <c r="PV118" i="15198"/>
  <c r="QD118" i="15198"/>
  <c r="QL118" i="15198"/>
  <c r="QT118" i="15198"/>
  <c r="RB118" i="15198"/>
  <c r="RJ118" i="15198"/>
  <c r="RR118" i="15198"/>
  <c r="RZ118" i="15198"/>
  <c r="SH118" i="15198"/>
  <c r="SP118" i="15198"/>
  <c r="SX118" i="15198"/>
  <c r="TF118" i="15198"/>
  <c r="TN118" i="15198"/>
  <c r="TV118" i="15198"/>
  <c r="UD118" i="15198"/>
  <c r="UL118" i="15198"/>
  <c r="UT118" i="15198"/>
  <c r="VB118" i="15198"/>
  <c r="VJ118" i="15198"/>
  <c r="VR118" i="15198"/>
  <c r="VZ118" i="15198"/>
  <c r="WH118" i="15198"/>
  <c r="DK119" i="15198"/>
  <c r="DS119" i="15198"/>
  <c r="EA119" i="15198"/>
  <c r="EI119" i="15198"/>
  <c r="EQ119" i="15198"/>
  <c r="EY119" i="15198"/>
  <c r="FG119" i="15198"/>
  <c r="FO119" i="15198"/>
  <c r="FW119" i="15198"/>
  <c r="GE119" i="15198"/>
  <c r="GM119" i="15198"/>
  <c r="GU119" i="15198"/>
  <c r="HC119" i="15198"/>
  <c r="HK119" i="15198"/>
  <c r="HS119" i="15198"/>
  <c r="IA119" i="15198"/>
  <c r="II119" i="15198"/>
  <c r="IQ119" i="15198"/>
  <c r="IY119" i="15198"/>
  <c r="JG119" i="15198"/>
  <c r="JO119" i="15198"/>
  <c r="JW119" i="15198"/>
  <c r="KE119" i="15198"/>
  <c r="KM119" i="15198"/>
  <c r="KU119" i="15198"/>
  <c r="LC119" i="15198"/>
  <c r="LK119" i="15198"/>
  <c r="LS119" i="15198"/>
  <c r="MA119" i="15198"/>
  <c r="MI119" i="15198"/>
  <c r="MQ119" i="15198"/>
  <c r="MY119" i="15198"/>
  <c r="NG119" i="15198"/>
  <c r="NO119" i="15198"/>
  <c r="NW119" i="15198"/>
  <c r="OE119" i="15198"/>
  <c r="OM119" i="15198"/>
  <c r="OU119" i="15198"/>
  <c r="PC119" i="15198"/>
  <c r="PK119" i="15198"/>
  <c r="PS119" i="15198"/>
  <c r="QA119" i="15198"/>
  <c r="QI119" i="15198"/>
  <c r="QQ119" i="15198"/>
  <c r="QY119" i="15198"/>
  <c r="RG119" i="15198"/>
  <c r="RO119" i="15198"/>
  <c r="RW119" i="15198"/>
  <c r="SE119" i="15198"/>
  <c r="SM119" i="15198"/>
  <c r="SU119" i="15198"/>
  <c r="TC119" i="15198"/>
  <c r="TK119" i="15198"/>
  <c r="TS119" i="15198"/>
  <c r="UA119" i="15198"/>
  <c r="UI119" i="15198"/>
  <c r="UQ119" i="15198"/>
  <c r="UY119" i="15198"/>
  <c r="VG119" i="15198"/>
  <c r="VO119" i="15198"/>
  <c r="VW119" i="15198"/>
  <c r="WE119" i="15198"/>
  <c r="DH120" i="15198"/>
  <c r="DP120" i="15198"/>
  <c r="DX120" i="15198"/>
  <c r="EF120" i="15198"/>
  <c r="EN120" i="15198"/>
  <c r="EV120" i="15198"/>
  <c r="FD120" i="15198"/>
  <c r="FL120" i="15198"/>
  <c r="FT120" i="15198"/>
  <c r="GB120" i="15198"/>
  <c r="GJ120" i="15198"/>
  <c r="GR120" i="15198"/>
  <c r="GZ120" i="15198"/>
  <c r="HH120" i="15198"/>
  <c r="HP120" i="15198"/>
  <c r="HX120" i="15198"/>
  <c r="IF120" i="15198"/>
  <c r="IN120" i="15198"/>
  <c r="IV120" i="15198"/>
  <c r="JD120" i="15198"/>
  <c r="JL120" i="15198"/>
  <c r="JT120" i="15198"/>
  <c r="KB120" i="15198"/>
  <c r="KJ120" i="15198"/>
  <c r="KR120" i="15198"/>
  <c r="KZ120" i="15198"/>
  <c r="LH120" i="15198"/>
  <c r="LP120" i="15198"/>
  <c r="LX120" i="15198"/>
  <c r="MF120" i="15198"/>
  <c r="MN120" i="15198"/>
  <c r="MV120" i="15198"/>
  <c r="ND120" i="15198"/>
  <c r="NL120" i="15198"/>
  <c r="NT120" i="15198"/>
  <c r="OB120" i="15198"/>
  <c r="UD143" i="15198"/>
  <c r="LX129" i="15198"/>
  <c r="MK130" i="15198"/>
  <c r="MX131" i="15198"/>
  <c r="NK132" i="15198"/>
  <c r="NX133" i="15198"/>
  <c r="US133" i="15198"/>
  <c r="DZ134" i="15198"/>
  <c r="GL134" i="15198"/>
  <c r="IX134" i="15198"/>
  <c r="LJ134" i="15198"/>
  <c r="NV134" i="15198"/>
  <c r="QH134" i="15198"/>
  <c r="ST134" i="15198"/>
  <c r="VF134" i="15198"/>
  <c r="DN135" i="15198"/>
  <c r="ET135" i="15198"/>
  <c r="FZ135" i="15198"/>
  <c r="HF135" i="15198"/>
  <c r="IL135" i="15198"/>
  <c r="JR135" i="15198"/>
  <c r="KX135" i="15198"/>
  <c r="MD135" i="15198"/>
  <c r="NJ135" i="15198"/>
  <c r="OP135" i="15198"/>
  <c r="PV135" i="15198"/>
  <c r="RB135" i="15198"/>
  <c r="SH135" i="15198"/>
  <c r="TN135" i="15198"/>
  <c r="UT135" i="15198"/>
  <c r="VZ135" i="15198"/>
  <c r="DQ116" i="15198"/>
  <c r="EW116" i="15198"/>
  <c r="GC116" i="15198"/>
  <c r="HI116" i="15198"/>
  <c r="IO116" i="15198"/>
  <c r="JU116" i="15198"/>
  <c r="LA116" i="15198"/>
  <c r="MG116" i="15198"/>
  <c r="NM116" i="15198"/>
  <c r="OS116" i="15198"/>
  <c r="PY116" i="15198"/>
  <c r="RE116" i="15198"/>
  <c r="SK116" i="15198"/>
  <c r="TQ116" i="15198"/>
  <c r="UP116" i="15198"/>
  <c r="VM116" i="15198"/>
  <c r="DE117" i="15198"/>
  <c r="DW117" i="15198"/>
  <c r="ET117" i="15198"/>
  <c r="FQ117" i="15198"/>
  <c r="GI117" i="15198"/>
  <c r="HF117" i="15198"/>
  <c r="IC117" i="15198"/>
  <c r="IU117" i="15198"/>
  <c r="JR117" i="15198"/>
  <c r="KO117" i="15198"/>
  <c r="LG117" i="15198"/>
  <c r="MD117" i="15198"/>
  <c r="NA117" i="15198"/>
  <c r="NS117" i="15198"/>
  <c r="OP117" i="15198"/>
  <c r="PM117" i="15198"/>
  <c r="QE117" i="15198"/>
  <c r="RB117" i="15198"/>
  <c r="RY117" i="15198"/>
  <c r="SQ117" i="15198"/>
  <c r="TN117" i="15198"/>
  <c r="UK117" i="15198"/>
  <c r="VC117" i="15198"/>
  <c r="VZ117" i="15198"/>
  <c r="DR118" i="15198"/>
  <c r="EJ118" i="15198"/>
  <c r="FG118" i="15198"/>
  <c r="GD118" i="15198"/>
  <c r="GV118" i="15198"/>
  <c r="HS118" i="15198"/>
  <c r="IP118" i="15198"/>
  <c r="JH118" i="15198"/>
  <c r="KE118" i="15198"/>
  <c r="LB118" i="15198"/>
  <c r="LT118" i="15198"/>
  <c r="MQ118" i="15198"/>
  <c r="NN118" i="15198"/>
  <c r="OF118" i="15198"/>
  <c r="OQ118" i="15198"/>
  <c r="OY118" i="15198"/>
  <c r="PG118" i="15198"/>
  <c r="PO118" i="15198"/>
  <c r="PW118" i="15198"/>
  <c r="QE118" i="15198"/>
  <c r="QM118" i="15198"/>
  <c r="QU118" i="15198"/>
  <c r="RC118" i="15198"/>
  <c r="RK118" i="15198"/>
  <c r="RS118" i="15198"/>
  <c r="SA118" i="15198"/>
  <c r="SI118" i="15198"/>
  <c r="SQ118" i="15198"/>
  <c r="SY118" i="15198"/>
  <c r="TG118" i="15198"/>
  <c r="TO118" i="15198"/>
  <c r="TW118" i="15198"/>
  <c r="UE118" i="15198"/>
  <c r="UM118" i="15198"/>
  <c r="UU118" i="15198"/>
  <c r="VC118" i="15198"/>
  <c r="VK118" i="15198"/>
  <c r="VS118" i="15198"/>
  <c r="WA118" i="15198"/>
  <c r="WI118" i="15198"/>
  <c r="DL119" i="15198"/>
  <c r="DT119" i="15198"/>
  <c r="EB119" i="15198"/>
  <c r="EJ119" i="15198"/>
  <c r="ER119" i="15198"/>
  <c r="EZ119" i="15198"/>
  <c r="FH119" i="15198"/>
  <c r="FP119" i="15198"/>
  <c r="FX119" i="15198"/>
  <c r="GF119" i="15198"/>
  <c r="GN119" i="15198"/>
  <c r="GV119" i="15198"/>
  <c r="HD119" i="15198"/>
  <c r="HL119" i="15198"/>
  <c r="HT119" i="15198"/>
  <c r="IB119" i="15198"/>
  <c r="IJ119" i="15198"/>
  <c r="IR119" i="15198"/>
  <c r="IZ119" i="15198"/>
  <c r="JH119" i="15198"/>
  <c r="JP119" i="15198"/>
  <c r="JX119" i="15198"/>
  <c r="KF119" i="15198"/>
  <c r="KN119" i="15198"/>
  <c r="KV119" i="15198"/>
  <c r="LD119" i="15198"/>
  <c r="LL119" i="15198"/>
  <c r="LT119" i="15198"/>
  <c r="MB119" i="15198"/>
  <c r="MJ119" i="15198"/>
  <c r="MR119" i="15198"/>
  <c r="MZ119" i="15198"/>
  <c r="NH119" i="15198"/>
  <c r="NP119" i="15198"/>
  <c r="NX119" i="15198"/>
  <c r="OF119" i="15198"/>
  <c r="ON119" i="15198"/>
  <c r="OV119" i="15198"/>
  <c r="PD119" i="15198"/>
  <c r="PL119" i="15198"/>
  <c r="PT119" i="15198"/>
  <c r="QB119" i="15198"/>
  <c r="QJ119" i="15198"/>
  <c r="QR119" i="15198"/>
  <c r="QZ119" i="15198"/>
  <c r="RH119" i="15198"/>
  <c r="RP119" i="15198"/>
  <c r="RX119" i="15198"/>
  <c r="SF119" i="15198"/>
  <c r="SN119" i="15198"/>
  <c r="SV119" i="15198"/>
  <c r="TD119" i="15198"/>
  <c r="TL119" i="15198"/>
  <c r="TT119" i="15198"/>
  <c r="UB119" i="15198"/>
  <c r="UJ119" i="15198"/>
  <c r="UR119" i="15198"/>
  <c r="UZ119" i="15198"/>
  <c r="VH119" i="15198"/>
  <c r="VP119" i="15198"/>
  <c r="VX119" i="15198"/>
  <c r="WF119" i="15198"/>
  <c r="DI120" i="15198"/>
  <c r="DQ120" i="15198"/>
  <c r="DY120" i="15198"/>
  <c r="EG120" i="15198"/>
  <c r="EO120" i="15198"/>
  <c r="EW120" i="15198"/>
  <c r="FE120" i="15198"/>
  <c r="FM120" i="15198"/>
  <c r="FU120" i="15198"/>
  <c r="GC120" i="15198"/>
  <c r="GK120" i="15198"/>
  <c r="GS120" i="15198"/>
  <c r="HA120" i="15198"/>
  <c r="HI120" i="15198"/>
  <c r="HQ120" i="15198"/>
  <c r="HY120" i="15198"/>
  <c r="IG120" i="15198"/>
  <c r="IO120" i="15198"/>
  <c r="IW120" i="15198"/>
  <c r="JE120" i="15198"/>
  <c r="JM120" i="15198"/>
  <c r="JU120" i="15198"/>
  <c r="KC120" i="15198"/>
  <c r="KK120" i="15198"/>
  <c r="KS120" i="15198"/>
  <c r="LA120" i="15198"/>
  <c r="LI120" i="15198"/>
  <c r="LQ120" i="15198"/>
  <c r="LY120" i="15198"/>
  <c r="MG120" i="15198"/>
  <c r="MO120" i="15198"/>
  <c r="MW120" i="15198"/>
  <c r="NE120" i="15198"/>
  <c r="NM120" i="15198"/>
  <c r="NU120" i="15198"/>
  <c r="OC120" i="15198"/>
  <c r="OK120" i="15198"/>
  <c r="OS120" i="15198"/>
  <c r="PA120" i="15198"/>
  <c r="PI120" i="15198"/>
  <c r="PQ120" i="15198"/>
  <c r="PY120" i="15198"/>
  <c r="QG120" i="15198"/>
  <c r="QO120" i="15198"/>
  <c r="QW120" i="15198"/>
  <c r="RE120" i="15198"/>
  <c r="RM120" i="15198"/>
  <c r="RU120" i="15198"/>
  <c r="SC120" i="15198"/>
  <c r="SK120" i="15198"/>
  <c r="SS120" i="15198"/>
  <c r="TA120" i="15198"/>
  <c r="TI120" i="15198"/>
  <c r="TQ120" i="15198"/>
  <c r="TY120" i="15198"/>
  <c r="UG120" i="15198"/>
  <c r="UO120" i="15198"/>
  <c r="UW120" i="15198"/>
  <c r="VE120" i="15198"/>
  <c r="VM120" i="15198"/>
  <c r="VU120" i="15198"/>
  <c r="WC120" i="15198"/>
  <c r="DF121" i="15198"/>
  <c r="DN121" i="15198"/>
  <c r="DV121" i="15198"/>
  <c r="ED121" i="15198"/>
  <c r="EL121" i="15198"/>
  <c r="ET121" i="15198"/>
  <c r="FB121" i="15198"/>
  <c r="FJ121" i="15198"/>
  <c r="FR121" i="15198"/>
  <c r="FZ121" i="15198"/>
  <c r="GH121" i="15198"/>
  <c r="GP121" i="15198"/>
  <c r="GX121" i="15198"/>
  <c r="HF121" i="15198"/>
  <c r="HN121" i="15198"/>
  <c r="HV121" i="15198"/>
  <c r="ID121" i="15198"/>
  <c r="IL121" i="15198"/>
  <c r="IT121" i="15198"/>
  <c r="JB121" i="15198"/>
  <c r="JJ121" i="15198"/>
  <c r="JR121" i="15198"/>
  <c r="JZ121" i="15198"/>
  <c r="KH121" i="15198"/>
  <c r="KP121" i="15198"/>
  <c r="KX121" i="15198"/>
  <c r="LF121" i="15198"/>
  <c r="LN121" i="15198"/>
  <c r="LV121" i="15198"/>
  <c r="MD121" i="15198"/>
  <c r="ML121" i="15198"/>
  <c r="MT121" i="15198"/>
  <c r="NB121" i="15198"/>
  <c r="NJ121" i="15198"/>
  <c r="NR121" i="15198"/>
  <c r="NZ121" i="15198"/>
  <c r="OH121" i="15198"/>
  <c r="OP121" i="15198"/>
  <c r="OX121" i="15198"/>
  <c r="PF121" i="15198"/>
  <c r="PN121" i="15198"/>
  <c r="PV121" i="15198"/>
  <c r="QD121" i="15198"/>
  <c r="QL121" i="15198"/>
  <c r="QT121" i="15198"/>
  <c r="RB121" i="15198"/>
  <c r="RJ121" i="15198"/>
  <c r="RR121" i="15198"/>
  <c r="RZ121" i="15198"/>
  <c r="SH121" i="15198"/>
  <c r="SP121" i="15198"/>
  <c r="SX121" i="15198"/>
  <c r="TF121" i="15198"/>
  <c r="TN121" i="15198"/>
  <c r="TV121" i="15198"/>
  <c r="UD121" i="15198"/>
  <c r="UL121" i="15198"/>
  <c r="UT121" i="15198"/>
  <c r="VB121" i="15198"/>
  <c r="VJ121" i="15198"/>
  <c r="VR121" i="15198"/>
  <c r="VZ121" i="15198"/>
  <c r="WH121" i="15198"/>
  <c r="DK122" i="15198"/>
  <c r="DS122" i="15198"/>
  <c r="EA122" i="15198"/>
  <c r="EI122" i="15198"/>
  <c r="EQ122" i="15198"/>
  <c r="EY122" i="15198"/>
  <c r="FG122" i="15198"/>
  <c r="FO122" i="15198"/>
  <c r="FW122" i="15198"/>
  <c r="GE122" i="15198"/>
  <c r="GM122" i="15198"/>
  <c r="GU122" i="15198"/>
  <c r="HC122" i="15198"/>
  <c r="HK122" i="15198"/>
  <c r="HS122" i="15198"/>
  <c r="IA122" i="15198"/>
  <c r="II122" i="15198"/>
  <c r="IQ122" i="15198"/>
  <c r="IY122" i="15198"/>
  <c r="JG122" i="15198"/>
  <c r="JO122" i="15198"/>
  <c r="JW122" i="15198"/>
  <c r="KE122" i="15198"/>
  <c r="KM122" i="15198"/>
  <c r="KU122" i="15198"/>
  <c r="LC122" i="15198"/>
  <c r="LK122" i="15198"/>
  <c r="LS122" i="15198"/>
  <c r="MA122" i="15198"/>
  <c r="MI122" i="15198"/>
  <c r="MQ122" i="15198"/>
  <c r="MY122" i="15198"/>
  <c r="NG122" i="15198"/>
  <c r="NO122" i="15198"/>
  <c r="NW122" i="15198"/>
  <c r="OE122" i="15198"/>
  <c r="OM122" i="15198"/>
  <c r="OU122" i="15198"/>
  <c r="PC122" i="15198"/>
  <c r="PK122" i="15198"/>
  <c r="PS122" i="15198"/>
  <c r="QA122" i="15198"/>
  <c r="QI122" i="15198"/>
  <c r="QQ122" i="15198"/>
  <c r="QY122" i="15198"/>
  <c r="HD145" i="15198"/>
  <c r="OJ129" i="15198"/>
  <c r="OW130" i="15198"/>
  <c r="PJ131" i="15198"/>
  <c r="PW132" i="15198"/>
  <c r="QJ133" i="15198"/>
  <c r="VA133" i="15198"/>
  <c r="EH134" i="15198"/>
  <c r="GT134" i="15198"/>
  <c r="JF134" i="15198"/>
  <c r="LR134" i="15198"/>
  <c r="OD134" i="15198"/>
  <c r="QP134" i="15198"/>
  <c r="TB134" i="15198"/>
  <c r="VN134" i="15198"/>
  <c r="DO135" i="15198"/>
  <c r="EU135" i="15198"/>
  <c r="GA135" i="15198"/>
  <c r="HG135" i="15198"/>
  <c r="IM135" i="15198"/>
  <c r="JS135" i="15198"/>
  <c r="KY135" i="15198"/>
  <c r="ME135" i="15198"/>
  <c r="NK135" i="15198"/>
  <c r="OQ135" i="15198"/>
  <c r="PW135" i="15198"/>
  <c r="RC135" i="15198"/>
  <c r="SI135" i="15198"/>
  <c r="TO135" i="15198"/>
  <c r="UU135" i="15198"/>
  <c r="WA135" i="15198"/>
  <c r="DR116" i="15198"/>
  <c r="EX116" i="15198"/>
  <c r="GD116" i="15198"/>
  <c r="HJ116" i="15198"/>
  <c r="IP116" i="15198"/>
  <c r="JV116" i="15198"/>
  <c r="LB116" i="15198"/>
  <c r="MH116" i="15198"/>
  <c r="NN116" i="15198"/>
  <c r="OT116" i="15198"/>
  <c r="PZ116" i="15198"/>
  <c r="RF116" i="15198"/>
  <c r="SL116" i="15198"/>
  <c r="TR116" i="15198"/>
  <c r="UV116" i="15198"/>
  <c r="VN116" i="15198"/>
  <c r="DF117" i="15198"/>
  <c r="EC117" i="15198"/>
  <c r="EU117" i="15198"/>
  <c r="FR117" i="15198"/>
  <c r="GO117" i="15198"/>
  <c r="HG117" i="15198"/>
  <c r="ID117" i="15198"/>
  <c r="JA117" i="15198"/>
  <c r="JS117" i="15198"/>
  <c r="KP117" i="15198"/>
  <c r="LM117" i="15198"/>
  <c r="ME117" i="15198"/>
  <c r="NB117" i="15198"/>
  <c r="NY117" i="15198"/>
  <c r="OQ117" i="15198"/>
  <c r="PN117" i="15198"/>
  <c r="QK117" i="15198"/>
  <c r="RC117" i="15198"/>
  <c r="RZ117" i="15198"/>
  <c r="SW117" i="15198"/>
  <c r="TO117" i="15198"/>
  <c r="UL117" i="15198"/>
  <c r="VI117" i="15198"/>
  <c r="WA117" i="15198"/>
  <c r="DS118" i="15198"/>
  <c r="EP118" i="15198"/>
  <c r="FH118" i="15198"/>
  <c r="GE118" i="15198"/>
  <c r="HB118" i="15198"/>
  <c r="HT118" i="15198"/>
  <c r="IQ118" i="15198"/>
  <c r="JN118" i="15198"/>
  <c r="KF118" i="15198"/>
  <c r="LC118" i="15198"/>
  <c r="LZ118" i="15198"/>
  <c r="MR118" i="15198"/>
  <c r="NO118" i="15198"/>
  <c r="OI118" i="15198"/>
  <c r="OR118" i="15198"/>
  <c r="OZ118" i="15198"/>
  <c r="PH118" i="15198"/>
  <c r="PP118" i="15198"/>
  <c r="PX118" i="15198"/>
  <c r="QF118" i="15198"/>
  <c r="QN118" i="15198"/>
  <c r="QV118" i="15198"/>
  <c r="RD118" i="15198"/>
  <c r="RL118" i="15198"/>
  <c r="RT118" i="15198"/>
  <c r="SB118" i="15198"/>
  <c r="SJ118" i="15198"/>
  <c r="SR118" i="15198"/>
  <c r="SZ118" i="15198"/>
  <c r="TH118" i="15198"/>
  <c r="TP118" i="15198"/>
  <c r="TX118" i="15198"/>
  <c r="UF118" i="15198"/>
  <c r="UN118" i="15198"/>
  <c r="UV118" i="15198"/>
  <c r="VD118" i="15198"/>
  <c r="VL118" i="15198"/>
  <c r="VT118" i="15198"/>
  <c r="WB118" i="15198"/>
  <c r="DE119" i="15198"/>
  <c r="DM119" i="15198"/>
  <c r="DU119" i="15198"/>
  <c r="EC119" i="15198"/>
  <c r="EK119" i="15198"/>
  <c r="ES119" i="15198"/>
  <c r="FA119" i="15198"/>
  <c r="FI119" i="15198"/>
  <c r="FQ119" i="15198"/>
  <c r="FY119" i="15198"/>
  <c r="GG119" i="15198"/>
  <c r="GO119" i="15198"/>
  <c r="GW119" i="15198"/>
  <c r="HE119" i="15198"/>
  <c r="HM119" i="15198"/>
  <c r="HU119" i="15198"/>
  <c r="IC119" i="15198"/>
  <c r="IK119" i="15198"/>
  <c r="IS119" i="15198"/>
  <c r="JA119" i="15198"/>
  <c r="JI119" i="15198"/>
  <c r="JQ119" i="15198"/>
  <c r="JY119" i="15198"/>
  <c r="KG119" i="15198"/>
  <c r="KO119" i="15198"/>
  <c r="KW119" i="15198"/>
  <c r="LE119" i="15198"/>
  <c r="LM119" i="15198"/>
  <c r="LU119" i="15198"/>
  <c r="MC119" i="15198"/>
  <c r="MK119" i="15198"/>
  <c r="MS119" i="15198"/>
  <c r="NA119" i="15198"/>
  <c r="NI119" i="15198"/>
  <c r="NQ119" i="15198"/>
  <c r="NY119" i="15198"/>
  <c r="OG119" i="15198"/>
  <c r="OO119" i="15198"/>
  <c r="OW119" i="15198"/>
  <c r="PE119" i="15198"/>
  <c r="PM119" i="15198"/>
  <c r="PU119" i="15198"/>
  <c r="QC119" i="15198"/>
  <c r="QK119" i="15198"/>
  <c r="QS119" i="15198"/>
  <c r="RA119" i="15198"/>
  <c r="RI119" i="15198"/>
  <c r="RQ119" i="15198"/>
  <c r="RY119" i="15198"/>
  <c r="SG119" i="15198"/>
  <c r="SO119" i="15198"/>
  <c r="SW119" i="15198"/>
  <c r="TE119" i="15198"/>
  <c r="TM119" i="15198"/>
  <c r="TU119" i="15198"/>
  <c r="UC119" i="15198"/>
  <c r="UK119" i="15198"/>
  <c r="US119" i="15198"/>
  <c r="VA119" i="15198"/>
  <c r="VI119" i="15198"/>
  <c r="VQ119" i="15198"/>
  <c r="VY119" i="15198"/>
  <c r="WG119" i="15198"/>
  <c r="DJ120" i="15198"/>
  <c r="DR120" i="15198"/>
  <c r="DZ120" i="15198"/>
  <c r="EH120" i="15198"/>
  <c r="EP120" i="15198"/>
  <c r="EX120" i="15198"/>
  <c r="FF120" i="15198"/>
  <c r="FN120" i="15198"/>
  <c r="FV120" i="15198"/>
  <c r="GD120" i="15198"/>
  <c r="GL120" i="15198"/>
  <c r="GT120" i="15198"/>
  <c r="HB120" i="15198"/>
  <c r="HJ120" i="15198"/>
  <c r="HR120" i="15198"/>
  <c r="HZ120" i="15198"/>
  <c r="IH120" i="15198"/>
  <c r="IP120" i="15198"/>
  <c r="IX120" i="15198"/>
  <c r="JF120" i="15198"/>
  <c r="JN120" i="15198"/>
  <c r="JV120" i="15198"/>
  <c r="KD120" i="15198"/>
  <c r="KL120" i="15198"/>
  <c r="KT120" i="15198"/>
  <c r="LB120" i="15198"/>
  <c r="LJ120" i="15198"/>
  <c r="LR120" i="15198"/>
  <c r="LZ120" i="15198"/>
  <c r="MH120" i="15198"/>
  <c r="MP120" i="15198"/>
  <c r="MX120" i="15198"/>
  <c r="NF120" i="15198"/>
  <c r="NN120" i="15198"/>
  <c r="NV120" i="15198"/>
  <c r="OD120" i="15198"/>
  <c r="OL120" i="15198"/>
  <c r="OT120" i="15198"/>
  <c r="PB120" i="15198"/>
  <c r="PJ120" i="15198"/>
  <c r="PR120" i="15198"/>
  <c r="PZ120" i="15198"/>
  <c r="QH120" i="15198"/>
  <c r="QP120" i="15198"/>
  <c r="QX120" i="15198"/>
  <c r="RF120" i="15198"/>
  <c r="RN120" i="15198"/>
  <c r="RV120" i="15198"/>
  <c r="SD120" i="15198"/>
  <c r="SL120" i="15198"/>
  <c r="ST120" i="15198"/>
  <c r="TB120" i="15198"/>
  <c r="TJ120" i="15198"/>
  <c r="TR120" i="15198"/>
  <c r="TZ120" i="15198"/>
  <c r="UH120" i="15198"/>
  <c r="UP120" i="15198"/>
  <c r="UX120" i="15198"/>
  <c r="VF120" i="15198"/>
  <c r="VN120" i="15198"/>
  <c r="VV120" i="15198"/>
  <c r="WD120" i="15198"/>
  <c r="DG121" i="15198"/>
  <c r="DO121" i="15198"/>
  <c r="DW121" i="15198"/>
  <c r="EE121" i="15198"/>
  <c r="EM121" i="15198"/>
  <c r="EU121" i="15198"/>
  <c r="FC121" i="15198"/>
  <c r="FK121" i="15198"/>
  <c r="FS121" i="15198"/>
  <c r="GA121" i="15198"/>
  <c r="GI121" i="15198"/>
  <c r="GQ121" i="15198"/>
  <c r="GY121" i="15198"/>
  <c r="HG121" i="15198"/>
  <c r="HO121" i="15198"/>
  <c r="HW121" i="15198"/>
  <c r="IE121" i="15198"/>
  <c r="IM121" i="15198"/>
  <c r="IU121" i="15198"/>
  <c r="JC121" i="15198"/>
  <c r="JK121" i="15198"/>
  <c r="JS121" i="15198"/>
  <c r="KA121" i="15198"/>
  <c r="KI121" i="15198"/>
  <c r="KQ121" i="15198"/>
  <c r="KY121" i="15198"/>
  <c r="LG121" i="15198"/>
  <c r="LO121" i="15198"/>
  <c r="LW121" i="15198"/>
  <c r="ME121" i="15198"/>
  <c r="MM121" i="15198"/>
  <c r="MU121" i="15198"/>
  <c r="NC121" i="15198"/>
  <c r="NK121" i="15198"/>
  <c r="NS121" i="15198"/>
  <c r="OA121" i="15198"/>
  <c r="OI121" i="15198"/>
  <c r="OQ121" i="15198"/>
  <c r="OY121" i="15198"/>
  <c r="PG121" i="15198"/>
  <c r="PO121" i="15198"/>
  <c r="PW121" i="15198"/>
  <c r="QE121" i="15198"/>
  <c r="QM121" i="15198"/>
  <c r="QU121" i="15198"/>
  <c r="RC121" i="15198"/>
  <c r="RK121" i="15198"/>
  <c r="RS121" i="15198"/>
  <c r="SA121" i="15198"/>
  <c r="SI121" i="15198"/>
  <c r="SQ121" i="15198"/>
  <c r="SY121" i="15198"/>
  <c r="TG121" i="15198"/>
  <c r="TO121" i="15198"/>
  <c r="TW121" i="15198"/>
  <c r="UE121" i="15198"/>
  <c r="UM121" i="15198"/>
  <c r="UU121" i="15198"/>
  <c r="VC121" i="15198"/>
  <c r="VK121" i="15198"/>
  <c r="VS121" i="15198"/>
  <c r="WA121" i="15198"/>
  <c r="WI121" i="15198"/>
  <c r="DL122" i="15198"/>
  <c r="DT122" i="15198"/>
  <c r="EB122" i="15198"/>
  <c r="EJ122" i="15198"/>
  <c r="ER122" i="15198"/>
  <c r="EZ122" i="15198"/>
  <c r="FH122" i="15198"/>
  <c r="FP122" i="15198"/>
  <c r="FX122" i="15198"/>
  <c r="GF122" i="15198"/>
  <c r="GN122" i="15198"/>
  <c r="GV122" i="15198"/>
  <c r="HD122" i="15198"/>
  <c r="HL122" i="15198"/>
  <c r="HT122" i="15198"/>
  <c r="IB122" i="15198"/>
  <c r="IJ122" i="15198"/>
  <c r="IR122" i="15198"/>
  <c r="IZ122" i="15198"/>
  <c r="JH122" i="15198"/>
  <c r="JP122" i="15198"/>
  <c r="JX122" i="15198"/>
  <c r="KF122" i="15198"/>
  <c r="KN122" i="15198"/>
  <c r="KV122" i="15198"/>
  <c r="LD122" i="15198"/>
  <c r="LL122" i="15198"/>
  <c r="LT122" i="15198"/>
  <c r="MB122" i="15198"/>
  <c r="MJ122" i="15198"/>
  <c r="MR122" i="15198"/>
  <c r="MZ122" i="15198"/>
  <c r="NH122" i="15198"/>
  <c r="NP122" i="15198"/>
  <c r="NX122" i="15198"/>
  <c r="OF122" i="15198"/>
  <c r="ON122" i="15198"/>
  <c r="OV122" i="15198"/>
  <c r="PD122" i="15198"/>
  <c r="PL122" i="15198"/>
  <c r="PT122" i="15198"/>
  <c r="QB122" i="15198"/>
  <c r="QJ122" i="15198"/>
  <c r="QR122" i="15198"/>
  <c r="QZ122" i="15198"/>
  <c r="RH122" i="15198"/>
  <c r="RP122" i="15198"/>
  <c r="HG126" i="15198"/>
  <c r="QV129" i="15198"/>
  <c r="RI130" i="15198"/>
  <c r="RV131" i="15198"/>
  <c r="SI132" i="15198"/>
  <c r="SV133" i="15198"/>
  <c r="VI133" i="15198"/>
  <c r="EP134" i="15198"/>
  <c r="HB134" i="15198"/>
  <c r="JN134" i="15198"/>
  <c r="LZ134" i="15198"/>
  <c r="OL134" i="15198"/>
  <c r="QX134" i="15198"/>
  <c r="TJ134" i="15198"/>
  <c r="VU134" i="15198"/>
  <c r="DV135" i="15198"/>
  <c r="FB135" i="15198"/>
  <c r="GH135" i="15198"/>
  <c r="HN135" i="15198"/>
  <c r="IT135" i="15198"/>
  <c r="JZ135" i="15198"/>
  <c r="LF135" i="15198"/>
  <c r="ML135" i="15198"/>
  <c r="NR135" i="15198"/>
  <c r="OX135" i="15198"/>
  <c r="QD135" i="15198"/>
  <c r="RJ135" i="15198"/>
  <c r="SP135" i="15198"/>
  <c r="TV135" i="15198"/>
  <c r="VB135" i="15198"/>
  <c r="WH135" i="15198"/>
  <c r="DY116" i="15198"/>
  <c r="FE116" i="15198"/>
  <c r="GK116" i="15198"/>
  <c r="HQ116" i="15198"/>
  <c r="IW116" i="15198"/>
  <c r="KC116" i="15198"/>
  <c r="LI116" i="15198"/>
  <c r="MO116" i="15198"/>
  <c r="NU116" i="15198"/>
  <c r="PA116" i="15198"/>
  <c r="QG116" i="15198"/>
  <c r="RM116" i="15198"/>
  <c r="SS116" i="15198"/>
  <c r="TY116" i="15198"/>
  <c r="UW116" i="15198"/>
  <c r="VT116" i="15198"/>
  <c r="DG117" i="15198"/>
  <c r="ED117" i="15198"/>
  <c r="FA117" i="15198"/>
  <c r="FS117" i="15198"/>
  <c r="GP117" i="15198"/>
  <c r="HM117" i="15198"/>
  <c r="IE117" i="15198"/>
  <c r="JB117" i="15198"/>
  <c r="JY117" i="15198"/>
  <c r="KQ117" i="15198"/>
  <c r="LN117" i="15198"/>
  <c r="MK117" i="15198"/>
  <c r="NC117" i="15198"/>
  <c r="NZ117" i="15198"/>
  <c r="OW117" i="15198"/>
  <c r="PO117" i="15198"/>
  <c r="QL117" i="15198"/>
  <c r="RI117" i="15198"/>
  <c r="SA117" i="15198"/>
  <c r="SX117" i="15198"/>
  <c r="TU117" i="15198"/>
  <c r="UM117" i="15198"/>
  <c r="VJ117" i="15198"/>
  <c r="WG117" i="15198"/>
  <c r="DT118" i="15198"/>
  <c r="EQ118" i="15198"/>
  <c r="FN118" i="15198"/>
  <c r="GF118" i="15198"/>
  <c r="HC118" i="15198"/>
  <c r="HZ118" i="15198"/>
  <c r="IR118" i="15198"/>
  <c r="JO118" i="15198"/>
  <c r="KL118" i="15198"/>
  <c r="LD118" i="15198"/>
  <c r="MA118" i="15198"/>
  <c r="MX118" i="15198"/>
  <c r="NP118" i="15198"/>
  <c r="OJ118" i="15198"/>
  <c r="OS118" i="15198"/>
  <c r="PA118" i="15198"/>
  <c r="PI118" i="15198"/>
  <c r="PQ118" i="15198"/>
  <c r="PY118" i="15198"/>
  <c r="QG118" i="15198"/>
  <c r="QO118" i="15198"/>
  <c r="QW118" i="15198"/>
  <c r="RE118" i="15198"/>
  <c r="RM118" i="15198"/>
  <c r="RU118" i="15198"/>
  <c r="SC118" i="15198"/>
  <c r="SK118" i="15198"/>
  <c r="SS118" i="15198"/>
  <c r="TA118" i="15198"/>
  <c r="TI118" i="15198"/>
  <c r="TQ118" i="15198"/>
  <c r="TY118" i="15198"/>
  <c r="UG118" i="15198"/>
  <c r="UO118" i="15198"/>
  <c r="UW118" i="15198"/>
  <c r="VE118" i="15198"/>
  <c r="VM118" i="15198"/>
  <c r="VU118" i="15198"/>
  <c r="WC118" i="15198"/>
  <c r="DF119" i="15198"/>
  <c r="DN119" i="15198"/>
  <c r="DV119" i="15198"/>
  <c r="ED119" i="15198"/>
  <c r="EL119" i="15198"/>
  <c r="ET119" i="15198"/>
  <c r="FB119" i="15198"/>
  <c r="FJ119" i="15198"/>
  <c r="FR119" i="15198"/>
  <c r="FZ119" i="15198"/>
  <c r="GH119" i="15198"/>
  <c r="GP119" i="15198"/>
  <c r="GX119" i="15198"/>
  <c r="HF119" i="15198"/>
  <c r="HN119" i="15198"/>
  <c r="HV119" i="15198"/>
  <c r="ID119" i="15198"/>
  <c r="IL119" i="15198"/>
  <c r="IT119" i="15198"/>
  <c r="JB119" i="15198"/>
  <c r="JJ119" i="15198"/>
  <c r="JR119" i="15198"/>
  <c r="JZ119" i="15198"/>
  <c r="KH119" i="15198"/>
  <c r="KP119" i="15198"/>
  <c r="KX119" i="15198"/>
  <c r="LF119" i="15198"/>
  <c r="LN119" i="15198"/>
  <c r="LV119" i="15198"/>
  <c r="MD119" i="15198"/>
  <c r="ML119" i="15198"/>
  <c r="MT119" i="15198"/>
  <c r="NB119" i="15198"/>
  <c r="NJ119" i="15198"/>
  <c r="NR119" i="15198"/>
  <c r="NZ119" i="15198"/>
  <c r="OH119" i="15198"/>
  <c r="OP119" i="15198"/>
  <c r="OX119" i="15198"/>
  <c r="PF119" i="15198"/>
  <c r="PN119" i="15198"/>
  <c r="PV119" i="15198"/>
  <c r="QD119" i="15198"/>
  <c r="QL119" i="15198"/>
  <c r="QT119" i="15198"/>
  <c r="RB119" i="15198"/>
  <c r="RJ119" i="15198"/>
  <c r="RR119" i="15198"/>
  <c r="RZ119" i="15198"/>
  <c r="SH119" i="15198"/>
  <c r="SP119" i="15198"/>
  <c r="SX119" i="15198"/>
  <c r="TF119" i="15198"/>
  <c r="TN119" i="15198"/>
  <c r="TV119" i="15198"/>
  <c r="UD119" i="15198"/>
  <c r="UL119" i="15198"/>
  <c r="UT119" i="15198"/>
  <c r="VB119" i="15198"/>
  <c r="VJ119" i="15198"/>
  <c r="VR119" i="15198"/>
  <c r="VZ119" i="15198"/>
  <c r="WH119" i="15198"/>
  <c r="DK120" i="15198"/>
  <c r="DS120" i="15198"/>
  <c r="EA120" i="15198"/>
  <c r="EI120" i="15198"/>
  <c r="EQ120" i="15198"/>
  <c r="EY120" i="15198"/>
  <c r="FG120" i="15198"/>
  <c r="FO120" i="15198"/>
  <c r="FW120" i="15198"/>
  <c r="GE120" i="15198"/>
  <c r="GM120" i="15198"/>
  <c r="GU120" i="15198"/>
  <c r="HC120" i="15198"/>
  <c r="HK120" i="15198"/>
  <c r="HS120" i="15198"/>
  <c r="IA120" i="15198"/>
  <c r="II120" i="15198"/>
  <c r="IQ120" i="15198"/>
  <c r="IY120" i="15198"/>
  <c r="JG120" i="15198"/>
  <c r="JO120" i="15198"/>
  <c r="JW120" i="15198"/>
  <c r="KE120" i="15198"/>
  <c r="KM120" i="15198"/>
  <c r="KU120" i="15198"/>
  <c r="LC120" i="15198"/>
  <c r="LK120" i="15198"/>
  <c r="LS120" i="15198"/>
  <c r="MA120" i="15198"/>
  <c r="MI120" i="15198"/>
  <c r="MQ120" i="15198"/>
  <c r="MY120" i="15198"/>
  <c r="NG120" i="15198"/>
  <c r="NO120" i="15198"/>
  <c r="NW120" i="15198"/>
  <c r="OE120" i="15198"/>
  <c r="OM120" i="15198"/>
  <c r="OU120" i="15198"/>
  <c r="PC120" i="15198"/>
  <c r="PK120" i="15198"/>
  <c r="PS120" i="15198"/>
  <c r="QA120" i="15198"/>
  <c r="QI120" i="15198"/>
  <c r="QQ120" i="15198"/>
  <c r="QY120" i="15198"/>
  <c r="RG120" i="15198"/>
  <c r="RO120" i="15198"/>
  <c r="RW120" i="15198"/>
  <c r="SE120" i="15198"/>
  <c r="SM120" i="15198"/>
  <c r="SU120" i="15198"/>
  <c r="TC120" i="15198"/>
  <c r="TK120" i="15198"/>
  <c r="TS120" i="15198"/>
  <c r="UA120" i="15198"/>
  <c r="UI120" i="15198"/>
  <c r="UQ120" i="15198"/>
  <c r="UY120" i="15198"/>
  <c r="VG120" i="15198"/>
  <c r="VO120" i="15198"/>
  <c r="VW120" i="15198"/>
  <c r="WE120" i="15198"/>
  <c r="DH121" i="15198"/>
  <c r="DP121" i="15198"/>
  <c r="DX121" i="15198"/>
  <c r="EF121" i="15198"/>
  <c r="EN121" i="15198"/>
  <c r="EV121" i="15198"/>
  <c r="FD121" i="15198"/>
  <c r="FL121" i="15198"/>
  <c r="FT121" i="15198"/>
  <c r="GB121" i="15198"/>
  <c r="GJ121" i="15198"/>
  <c r="GR121" i="15198"/>
  <c r="GZ121" i="15198"/>
  <c r="HH121" i="15198"/>
  <c r="HP121" i="15198"/>
  <c r="HX121" i="15198"/>
  <c r="IF121" i="15198"/>
  <c r="IN121" i="15198"/>
  <c r="IV121" i="15198"/>
  <c r="JD121" i="15198"/>
  <c r="JL121" i="15198"/>
  <c r="JT121" i="15198"/>
  <c r="KB121" i="15198"/>
  <c r="KJ121" i="15198"/>
  <c r="KR121" i="15198"/>
  <c r="KZ121" i="15198"/>
  <c r="LH121" i="15198"/>
  <c r="LP121" i="15198"/>
  <c r="LX121" i="15198"/>
  <c r="MF121" i="15198"/>
  <c r="MN121" i="15198"/>
  <c r="MV121" i="15198"/>
  <c r="ND121" i="15198"/>
  <c r="NL121" i="15198"/>
  <c r="NT121" i="15198"/>
  <c r="OB121" i="15198"/>
  <c r="OJ121" i="15198"/>
  <c r="OR121" i="15198"/>
  <c r="OZ121" i="15198"/>
  <c r="PH121" i="15198"/>
  <c r="PP121" i="15198"/>
  <c r="HT127" i="15198"/>
  <c r="TH129" i="15198"/>
  <c r="TU130" i="15198"/>
  <c r="UH131" i="15198"/>
  <c r="UU132" i="15198"/>
  <c r="TE133" i="15198"/>
  <c r="VQ133" i="15198"/>
  <c r="EX134" i="15198"/>
  <c r="HJ134" i="15198"/>
  <c r="JV134" i="15198"/>
  <c r="MH134" i="15198"/>
  <c r="OT134" i="15198"/>
  <c r="RF134" i="15198"/>
  <c r="TR134" i="15198"/>
  <c r="VV134" i="15198"/>
  <c r="DW135" i="15198"/>
  <c r="FC135" i="15198"/>
  <c r="GI135" i="15198"/>
  <c r="HO135" i="15198"/>
  <c r="IU135" i="15198"/>
  <c r="KA135" i="15198"/>
  <c r="LG135" i="15198"/>
  <c r="MM135" i="15198"/>
  <c r="NS135" i="15198"/>
  <c r="OY135" i="15198"/>
  <c r="QE135" i="15198"/>
  <c r="RK135" i="15198"/>
  <c r="SQ135" i="15198"/>
  <c r="TW135" i="15198"/>
  <c r="VC135" i="15198"/>
  <c r="WI135" i="15198"/>
  <c r="DZ116" i="15198"/>
  <c r="FF116" i="15198"/>
  <c r="GL116" i="15198"/>
  <c r="HR116" i="15198"/>
  <c r="IX116" i="15198"/>
  <c r="KD116" i="15198"/>
  <c r="LJ116" i="15198"/>
  <c r="MP116" i="15198"/>
  <c r="NV116" i="15198"/>
  <c r="PB116" i="15198"/>
  <c r="QH116" i="15198"/>
  <c r="RN116" i="15198"/>
  <c r="ST116" i="15198"/>
  <c r="TZ116" i="15198"/>
  <c r="UX116" i="15198"/>
  <c r="VU116" i="15198"/>
  <c r="DM117" i="15198"/>
  <c r="EE117" i="15198"/>
  <c r="FB117" i="15198"/>
  <c r="FY117" i="15198"/>
  <c r="GQ117" i="15198"/>
  <c r="HN117" i="15198"/>
  <c r="IK117" i="15198"/>
  <c r="JC117" i="15198"/>
  <c r="JZ117" i="15198"/>
  <c r="KW117" i="15198"/>
  <c r="LO117" i="15198"/>
  <c r="ML117" i="15198"/>
  <c r="NI117" i="15198"/>
  <c r="OA117" i="15198"/>
  <c r="OX117" i="15198"/>
  <c r="PU117" i="15198"/>
  <c r="QM117" i="15198"/>
  <c r="RJ117" i="15198"/>
  <c r="SG117" i="15198"/>
  <c r="SY117" i="15198"/>
  <c r="TV117" i="15198"/>
  <c r="US117" i="15198"/>
  <c r="VK117" i="15198"/>
  <c r="WH117" i="15198"/>
  <c r="DZ118" i="15198"/>
  <c r="ER118" i="15198"/>
  <c r="FO118" i="15198"/>
  <c r="GL118" i="15198"/>
  <c r="HD118" i="15198"/>
  <c r="IA118" i="15198"/>
  <c r="IX118" i="15198"/>
  <c r="JP118" i="15198"/>
  <c r="KM118" i="15198"/>
  <c r="LJ118" i="15198"/>
  <c r="MB118" i="15198"/>
  <c r="MY118" i="15198"/>
  <c r="NV118" i="15198"/>
  <c r="OL118" i="15198"/>
  <c r="OT118" i="15198"/>
  <c r="PB118" i="15198"/>
  <c r="PJ118" i="15198"/>
  <c r="PR118" i="15198"/>
  <c r="PZ118" i="15198"/>
  <c r="QH118" i="15198"/>
  <c r="QP118" i="15198"/>
  <c r="QX118" i="15198"/>
  <c r="RF118" i="15198"/>
  <c r="RN118" i="15198"/>
  <c r="RV118" i="15198"/>
  <c r="SD118" i="15198"/>
  <c r="SL118" i="15198"/>
  <c r="ST118" i="15198"/>
  <c r="TB118" i="15198"/>
  <c r="TJ118" i="15198"/>
  <c r="TR118" i="15198"/>
  <c r="TZ118" i="15198"/>
  <c r="UH118" i="15198"/>
  <c r="UP118" i="15198"/>
  <c r="UX118" i="15198"/>
  <c r="VF118" i="15198"/>
  <c r="VN118" i="15198"/>
  <c r="VV118" i="15198"/>
  <c r="WD118" i="15198"/>
  <c r="DG119" i="15198"/>
  <c r="DO119" i="15198"/>
  <c r="DW119" i="15198"/>
  <c r="EE119" i="15198"/>
  <c r="EM119" i="15198"/>
  <c r="EU119" i="15198"/>
  <c r="FC119" i="15198"/>
  <c r="FK119" i="15198"/>
  <c r="FS119" i="15198"/>
  <c r="GA119" i="15198"/>
  <c r="GI119" i="15198"/>
  <c r="GQ119" i="15198"/>
  <c r="GY119" i="15198"/>
  <c r="HG119" i="15198"/>
  <c r="HO119" i="15198"/>
  <c r="HW119" i="15198"/>
  <c r="IE119" i="15198"/>
  <c r="IM119" i="15198"/>
  <c r="IU119" i="15198"/>
  <c r="JC119" i="15198"/>
  <c r="JK119" i="15198"/>
  <c r="JS119" i="15198"/>
  <c r="KA119" i="15198"/>
  <c r="KI119" i="15198"/>
  <c r="KQ119" i="15198"/>
  <c r="KY119" i="15198"/>
  <c r="LG119" i="15198"/>
  <c r="LO119" i="15198"/>
  <c r="LW119" i="15198"/>
  <c r="ME119" i="15198"/>
  <c r="MM119" i="15198"/>
  <c r="MU119" i="15198"/>
  <c r="NC119" i="15198"/>
  <c r="NK119" i="15198"/>
  <c r="NS119" i="15198"/>
  <c r="OA119" i="15198"/>
  <c r="OI119" i="15198"/>
  <c r="OQ119" i="15198"/>
  <c r="OY119" i="15198"/>
  <c r="PG119" i="15198"/>
  <c r="PO119" i="15198"/>
  <c r="PW119" i="15198"/>
  <c r="QE119" i="15198"/>
  <c r="QM119" i="15198"/>
  <c r="QU119" i="15198"/>
  <c r="RC119" i="15198"/>
  <c r="RK119" i="15198"/>
  <c r="RS119" i="15198"/>
  <c r="SA119" i="15198"/>
  <c r="SI119" i="15198"/>
  <c r="SQ119" i="15198"/>
  <c r="SY119" i="15198"/>
  <c r="TG119" i="15198"/>
  <c r="TO119" i="15198"/>
  <c r="TW119" i="15198"/>
  <c r="UE119" i="15198"/>
  <c r="UM119" i="15198"/>
  <c r="UU119" i="15198"/>
  <c r="VC119" i="15198"/>
  <c r="VK119" i="15198"/>
  <c r="VS119" i="15198"/>
  <c r="WA119" i="15198"/>
  <c r="WI119" i="15198"/>
  <c r="DL120" i="15198"/>
  <c r="DT120" i="15198"/>
  <c r="EB120" i="15198"/>
  <c r="EJ120" i="15198"/>
  <c r="ER120" i="15198"/>
  <c r="EZ120" i="15198"/>
  <c r="FH120" i="15198"/>
  <c r="FP120" i="15198"/>
  <c r="FX120" i="15198"/>
  <c r="GF120" i="15198"/>
  <c r="GN120" i="15198"/>
  <c r="GV120" i="15198"/>
  <c r="HD120" i="15198"/>
  <c r="HL120" i="15198"/>
  <c r="HT120" i="15198"/>
  <c r="IB120" i="15198"/>
  <c r="IJ120" i="15198"/>
  <c r="IR120" i="15198"/>
  <c r="IZ120" i="15198"/>
  <c r="JH120" i="15198"/>
  <c r="JP120" i="15198"/>
  <c r="JX120" i="15198"/>
  <c r="KF120" i="15198"/>
  <c r="KN120" i="15198"/>
  <c r="KV120" i="15198"/>
  <c r="LD120" i="15198"/>
  <c r="LL120" i="15198"/>
  <c r="LT120" i="15198"/>
  <c r="MB120" i="15198"/>
  <c r="MJ120" i="15198"/>
  <c r="MR120" i="15198"/>
  <c r="MZ120" i="15198"/>
  <c r="NH120" i="15198"/>
  <c r="NP120" i="15198"/>
  <c r="NX120" i="15198"/>
  <c r="OF120" i="15198"/>
  <c r="EN129" i="15198"/>
  <c r="FA130" i="15198"/>
  <c r="FN131" i="15198"/>
  <c r="GA132" i="15198"/>
  <c r="GN133" i="15198"/>
  <c r="TU133" i="15198"/>
  <c r="WG133" i="15198"/>
  <c r="FN134" i="15198"/>
  <c r="HZ134" i="15198"/>
  <c r="KL134" i="15198"/>
  <c r="MX134" i="15198"/>
  <c r="PJ134" i="15198"/>
  <c r="RV134" i="15198"/>
  <c r="UH134" i="15198"/>
  <c r="WD134" i="15198"/>
  <c r="EE135" i="15198"/>
  <c r="FK135" i="15198"/>
  <c r="GQ135" i="15198"/>
  <c r="HW135" i="15198"/>
  <c r="JC135" i="15198"/>
  <c r="KI135" i="15198"/>
  <c r="LO135" i="15198"/>
  <c r="MU135" i="15198"/>
  <c r="OA135" i="15198"/>
  <c r="PG135" i="15198"/>
  <c r="QM135" i="15198"/>
  <c r="RS135" i="15198"/>
  <c r="SY135" i="15198"/>
  <c r="UE135" i="15198"/>
  <c r="VK135" i="15198"/>
  <c r="DD128" i="15198"/>
  <c r="EH116" i="15198"/>
  <c r="FN116" i="15198"/>
  <c r="GT116" i="15198"/>
  <c r="HZ116" i="15198"/>
  <c r="JF116" i="15198"/>
  <c r="KL116" i="15198"/>
  <c r="LR116" i="15198"/>
  <c r="MX116" i="15198"/>
  <c r="OD116" i="15198"/>
  <c r="PJ116" i="15198"/>
  <c r="QP116" i="15198"/>
  <c r="RV116" i="15198"/>
  <c r="TB116" i="15198"/>
  <c r="UH116" i="15198"/>
  <c r="VE116" i="15198"/>
  <c r="WB116" i="15198"/>
  <c r="DO117" i="15198"/>
  <c r="EL117" i="15198"/>
  <c r="FI117" i="15198"/>
  <c r="GA117" i="15198"/>
  <c r="GX117" i="15198"/>
  <c r="HU117" i="15198"/>
  <c r="IM117" i="15198"/>
  <c r="JJ117" i="15198"/>
  <c r="KG117" i="15198"/>
  <c r="KY117" i="15198"/>
  <c r="LV117" i="15198"/>
  <c r="MS117" i="15198"/>
  <c r="NK117" i="15198"/>
  <c r="OH117" i="15198"/>
  <c r="PE117" i="15198"/>
  <c r="PW117" i="15198"/>
  <c r="QT117" i="15198"/>
  <c r="RQ117" i="15198"/>
  <c r="SI117" i="15198"/>
  <c r="TF117" i="15198"/>
  <c r="UC117" i="15198"/>
  <c r="UU117" i="15198"/>
  <c r="VR117" i="15198"/>
  <c r="DJ118" i="15198"/>
  <c r="EB118" i="15198"/>
  <c r="EY118" i="15198"/>
  <c r="FV118" i="15198"/>
  <c r="GN118" i="15198"/>
  <c r="HK118" i="15198"/>
  <c r="IH118" i="15198"/>
  <c r="IZ118" i="15198"/>
  <c r="JW118" i="15198"/>
  <c r="KT118" i="15198"/>
  <c r="LL118" i="15198"/>
  <c r="MI118" i="15198"/>
  <c r="NF118" i="15198"/>
  <c r="NX118" i="15198"/>
  <c r="ON118" i="15198"/>
  <c r="OV118" i="15198"/>
  <c r="PD118" i="15198"/>
  <c r="PL118" i="15198"/>
  <c r="PT118" i="15198"/>
  <c r="QB118" i="15198"/>
  <c r="QJ118" i="15198"/>
  <c r="QR118" i="15198"/>
  <c r="QZ118" i="15198"/>
  <c r="RH118" i="15198"/>
  <c r="RP118" i="15198"/>
  <c r="RX118" i="15198"/>
  <c r="SF118" i="15198"/>
  <c r="SN118" i="15198"/>
  <c r="SV118" i="15198"/>
  <c r="TD118" i="15198"/>
  <c r="TL118" i="15198"/>
  <c r="TT118" i="15198"/>
  <c r="UB118" i="15198"/>
  <c r="UJ118" i="15198"/>
  <c r="UR118" i="15198"/>
  <c r="UZ118" i="15198"/>
  <c r="VH118" i="15198"/>
  <c r="VP118" i="15198"/>
  <c r="VX118" i="15198"/>
  <c r="WF118" i="15198"/>
  <c r="DI119" i="15198"/>
  <c r="DQ119" i="15198"/>
  <c r="DY119" i="15198"/>
  <c r="EG119" i="15198"/>
  <c r="EO119" i="15198"/>
  <c r="EW119" i="15198"/>
  <c r="FE119" i="15198"/>
  <c r="FM119" i="15198"/>
  <c r="FU119" i="15198"/>
  <c r="GC119" i="15198"/>
  <c r="GK119" i="15198"/>
  <c r="GS119" i="15198"/>
  <c r="HA119" i="15198"/>
  <c r="HI119" i="15198"/>
  <c r="HQ119" i="15198"/>
  <c r="HY119" i="15198"/>
  <c r="IG119" i="15198"/>
  <c r="IO119" i="15198"/>
  <c r="IW119" i="15198"/>
  <c r="JE119" i="15198"/>
  <c r="JM119" i="15198"/>
  <c r="JU119" i="15198"/>
  <c r="KC119" i="15198"/>
  <c r="KK119" i="15198"/>
  <c r="KS119" i="15198"/>
  <c r="LA119" i="15198"/>
  <c r="LI119" i="15198"/>
  <c r="LQ119" i="15198"/>
  <c r="LY119" i="15198"/>
  <c r="MG119" i="15198"/>
  <c r="MO119" i="15198"/>
  <c r="MW119" i="15198"/>
  <c r="NE119" i="15198"/>
  <c r="NM119" i="15198"/>
  <c r="NU119" i="15198"/>
  <c r="OC119" i="15198"/>
  <c r="OK119" i="15198"/>
  <c r="OS119" i="15198"/>
  <c r="PA119" i="15198"/>
  <c r="PI119" i="15198"/>
  <c r="PQ119" i="15198"/>
  <c r="PY119" i="15198"/>
  <c r="QG119" i="15198"/>
  <c r="QO119" i="15198"/>
  <c r="QW119" i="15198"/>
  <c r="RE119" i="15198"/>
  <c r="RM119" i="15198"/>
  <c r="RU119" i="15198"/>
  <c r="SC119" i="15198"/>
  <c r="SK119" i="15198"/>
  <c r="SS119" i="15198"/>
  <c r="TA119" i="15198"/>
  <c r="TI119" i="15198"/>
  <c r="TQ119" i="15198"/>
  <c r="TY119" i="15198"/>
  <c r="UG119" i="15198"/>
  <c r="UO119" i="15198"/>
  <c r="UW119" i="15198"/>
  <c r="VE119" i="15198"/>
  <c r="VM119" i="15198"/>
  <c r="VU119" i="15198"/>
  <c r="WC119" i="15198"/>
  <c r="DF120" i="15198"/>
  <c r="DN120" i="15198"/>
  <c r="DV120" i="15198"/>
  <c r="ED120" i="15198"/>
  <c r="EL120" i="15198"/>
  <c r="ET120" i="15198"/>
  <c r="FB120" i="15198"/>
  <c r="FJ120" i="15198"/>
  <c r="FR120" i="15198"/>
  <c r="FZ120" i="15198"/>
  <c r="GH120" i="15198"/>
  <c r="GP120" i="15198"/>
  <c r="GX120" i="15198"/>
  <c r="HF120" i="15198"/>
  <c r="HN120" i="15198"/>
  <c r="HV120" i="15198"/>
  <c r="ID120" i="15198"/>
  <c r="IL120" i="15198"/>
  <c r="IT120" i="15198"/>
  <c r="JB120" i="15198"/>
  <c r="JJ120" i="15198"/>
  <c r="JR120" i="15198"/>
  <c r="JZ120" i="15198"/>
  <c r="KH120" i="15198"/>
  <c r="KP120" i="15198"/>
  <c r="KX120" i="15198"/>
  <c r="LF120" i="15198"/>
  <c r="LN120" i="15198"/>
  <c r="LV120" i="15198"/>
  <c r="MD120" i="15198"/>
  <c r="ML120" i="15198"/>
  <c r="MT120" i="15198"/>
  <c r="NB120" i="15198"/>
  <c r="NJ120" i="15198"/>
  <c r="NR120" i="15198"/>
  <c r="NZ120" i="15198"/>
  <c r="OH120" i="15198"/>
  <c r="OP120" i="15198"/>
  <c r="OX120" i="15198"/>
  <c r="PF120" i="15198"/>
  <c r="PN120" i="15198"/>
  <c r="PV120" i="15198"/>
  <c r="QD120" i="15198"/>
  <c r="QL120" i="15198"/>
  <c r="QT120" i="15198"/>
  <c r="RB120" i="15198"/>
  <c r="RJ120" i="15198"/>
  <c r="RR120" i="15198"/>
  <c r="RZ120" i="15198"/>
  <c r="SH120" i="15198"/>
  <c r="SP120" i="15198"/>
  <c r="SX120" i="15198"/>
  <c r="TF120" i="15198"/>
  <c r="TN120" i="15198"/>
  <c r="TV120" i="15198"/>
  <c r="UD120" i="15198"/>
  <c r="UL120" i="15198"/>
  <c r="UT120" i="15198"/>
  <c r="VB120" i="15198"/>
  <c r="VJ120" i="15198"/>
  <c r="VR120" i="15198"/>
  <c r="VZ120" i="15198"/>
  <c r="WH120" i="15198"/>
  <c r="DK121" i="15198"/>
  <c r="DS121" i="15198"/>
  <c r="EA121" i="15198"/>
  <c r="EI121" i="15198"/>
  <c r="EQ121" i="15198"/>
  <c r="EY121" i="15198"/>
  <c r="FG121" i="15198"/>
  <c r="FO121" i="15198"/>
  <c r="FW121" i="15198"/>
  <c r="GE121" i="15198"/>
  <c r="GM121" i="15198"/>
  <c r="GU121" i="15198"/>
  <c r="HC121" i="15198"/>
  <c r="HK121" i="15198"/>
  <c r="HS121" i="15198"/>
  <c r="IA121" i="15198"/>
  <c r="II121" i="15198"/>
  <c r="IQ121" i="15198"/>
  <c r="IY121" i="15198"/>
  <c r="JG121" i="15198"/>
  <c r="JO121" i="15198"/>
  <c r="JW121" i="15198"/>
  <c r="KE121" i="15198"/>
  <c r="KM121" i="15198"/>
  <c r="KU121" i="15198"/>
  <c r="LC121" i="15198"/>
  <c r="LK121" i="15198"/>
  <c r="LS121" i="15198"/>
  <c r="MA121" i="15198"/>
  <c r="MI121" i="15198"/>
  <c r="MQ121" i="15198"/>
  <c r="MY121" i="15198"/>
  <c r="NG121" i="15198"/>
  <c r="NO121" i="15198"/>
  <c r="NW121" i="15198"/>
  <c r="OE121" i="15198"/>
  <c r="OM121" i="15198"/>
  <c r="OU121" i="15198"/>
  <c r="PC121" i="15198"/>
  <c r="PK121" i="15198"/>
  <c r="PS121" i="15198"/>
  <c r="QA121" i="15198"/>
  <c r="QI121" i="15198"/>
  <c r="QQ121" i="15198"/>
  <c r="QY121" i="15198"/>
  <c r="RG121" i="15198"/>
  <c r="RO121" i="15198"/>
  <c r="RW121" i="15198"/>
  <c r="SE121" i="15198"/>
  <c r="SM121" i="15198"/>
  <c r="SU121" i="15198"/>
  <c r="TC121" i="15198"/>
  <c r="TK121" i="15198"/>
  <c r="TS121" i="15198"/>
  <c r="UA121" i="15198"/>
  <c r="UI121" i="15198"/>
  <c r="UQ121" i="15198"/>
  <c r="UY121" i="15198"/>
  <c r="VG121" i="15198"/>
  <c r="VO121" i="15198"/>
  <c r="VW121" i="15198"/>
  <c r="WE121" i="15198"/>
  <c r="DH122" i="15198"/>
  <c r="DP122" i="15198"/>
  <c r="DX122" i="15198"/>
  <c r="EF122" i="15198"/>
  <c r="EN122" i="15198"/>
  <c r="EV122" i="15198"/>
  <c r="FD122" i="15198"/>
  <c r="FL122" i="15198"/>
  <c r="FT122" i="15198"/>
  <c r="GB122" i="15198"/>
  <c r="GJ122" i="15198"/>
  <c r="GR122" i="15198"/>
  <c r="GZ122" i="15198"/>
  <c r="HH122" i="15198"/>
  <c r="HP122" i="15198"/>
  <c r="HX122" i="15198"/>
  <c r="IF122" i="15198"/>
  <c r="IN122" i="15198"/>
  <c r="IV122" i="15198"/>
  <c r="JD122" i="15198"/>
  <c r="JL122" i="15198"/>
  <c r="JT122" i="15198"/>
  <c r="KB122" i="15198"/>
  <c r="KJ122" i="15198"/>
  <c r="KR122" i="15198"/>
  <c r="KZ122" i="15198"/>
  <c r="LH122" i="15198"/>
  <c r="LP122" i="15198"/>
  <c r="LX122" i="15198"/>
  <c r="MF122" i="15198"/>
  <c r="MN122" i="15198"/>
  <c r="MV122" i="15198"/>
  <c r="ND122" i="15198"/>
  <c r="NL122" i="15198"/>
  <c r="NT122" i="15198"/>
  <c r="OB122" i="15198"/>
  <c r="OJ122" i="15198"/>
  <c r="OR122" i="15198"/>
  <c r="OZ122" i="15198"/>
  <c r="PH122" i="15198"/>
  <c r="PP122" i="15198"/>
  <c r="PX122" i="15198"/>
  <c r="QF122" i="15198"/>
  <c r="QN122" i="15198"/>
  <c r="VY133" i="15198"/>
  <c r="WC134" i="15198"/>
  <c r="MT135" i="15198"/>
  <c r="DD129" i="15198"/>
  <c r="MW116" i="15198"/>
  <c r="VV116" i="15198"/>
  <c r="JI117" i="15198"/>
  <c r="PV117" i="15198"/>
  <c r="WI117" i="15198"/>
  <c r="JV118" i="15198"/>
  <c r="PC118" i="15198"/>
  <c r="RO118" i="15198"/>
  <c r="UA118" i="15198"/>
  <c r="DH119" i="15198"/>
  <c r="FT119" i="15198"/>
  <c r="IF119" i="15198"/>
  <c r="KR119" i="15198"/>
  <c r="ND119" i="15198"/>
  <c r="PP119" i="15198"/>
  <c r="SB119" i="15198"/>
  <c r="UN119" i="15198"/>
  <c r="DU120" i="15198"/>
  <c r="GG120" i="15198"/>
  <c r="IS120" i="15198"/>
  <c r="LE120" i="15198"/>
  <c r="NQ120" i="15198"/>
  <c r="OW120" i="15198"/>
  <c r="PT120" i="15198"/>
  <c r="QN120" i="15198"/>
  <c r="RI120" i="15198"/>
  <c r="SF120" i="15198"/>
  <c r="SZ120" i="15198"/>
  <c r="TU120" i="15198"/>
  <c r="UR120" i="15198"/>
  <c r="VL120" i="15198"/>
  <c r="WG120" i="15198"/>
  <c r="DY121" i="15198"/>
  <c r="ES121" i="15198"/>
  <c r="FN121" i="15198"/>
  <c r="GK121" i="15198"/>
  <c r="HE121" i="15198"/>
  <c r="HZ121" i="15198"/>
  <c r="IW121" i="15198"/>
  <c r="FF134" i="15198"/>
  <c r="ED135" i="15198"/>
  <c r="NZ135" i="15198"/>
  <c r="EG116" i="15198"/>
  <c r="OC116" i="15198"/>
  <c r="IG128" i="15198"/>
  <c r="HR134" i="15198"/>
  <c r="FJ135" i="15198"/>
  <c r="PF135" i="15198"/>
  <c r="FM116" i="15198"/>
  <c r="PI116" i="15198"/>
  <c r="EK117" i="15198"/>
  <c r="KX117" i="15198"/>
  <c r="RK117" i="15198"/>
  <c r="EX118" i="15198"/>
  <c r="LK118" i="15198"/>
  <c r="PS118" i="15198"/>
  <c r="SE118" i="15198"/>
  <c r="UQ118" i="15198"/>
  <c r="DX119" i="15198"/>
  <c r="GJ119" i="15198"/>
  <c r="IV119" i="15198"/>
  <c r="LH119" i="15198"/>
  <c r="NT119" i="15198"/>
  <c r="QF119" i="15198"/>
  <c r="SR119" i="15198"/>
  <c r="VD119" i="15198"/>
  <c r="EK120" i="15198"/>
  <c r="GW120" i="15198"/>
  <c r="JI120" i="15198"/>
  <c r="LU120" i="15198"/>
  <c r="OG120" i="15198"/>
  <c r="PD120" i="15198"/>
  <c r="PX120" i="15198"/>
  <c r="QS120" i="15198"/>
  <c r="RP120" i="15198"/>
  <c r="SJ120" i="15198"/>
  <c r="TE120" i="15198"/>
  <c r="UB120" i="15198"/>
  <c r="UV120" i="15198"/>
  <c r="VQ120" i="15198"/>
  <c r="DI121" i="15198"/>
  <c r="EC121" i="15198"/>
  <c r="EX121" i="15198"/>
  <c r="FU121" i="15198"/>
  <c r="GO121" i="15198"/>
  <c r="HJ121" i="15198"/>
  <c r="IG121" i="15198"/>
  <c r="VT129" i="15198"/>
  <c r="KD134" i="15198"/>
  <c r="GP135" i="15198"/>
  <c r="QL135" i="15198"/>
  <c r="GS116" i="15198"/>
  <c r="QO116" i="15198"/>
  <c r="WG130" i="15198"/>
  <c r="MP134" i="15198"/>
  <c r="HV135" i="15198"/>
  <c r="RR135" i="15198"/>
  <c r="HY116" i="15198"/>
  <c r="RU116" i="15198"/>
  <c r="FZ117" i="15198"/>
  <c r="MM117" i="15198"/>
  <c r="TE117" i="15198"/>
  <c r="GM118" i="15198"/>
  <c r="MZ118" i="15198"/>
  <c r="QI118" i="15198"/>
  <c r="SU118" i="15198"/>
  <c r="VG118" i="15198"/>
  <c r="EN119" i="15198"/>
  <c r="GZ119" i="15198"/>
  <c r="JL119" i="15198"/>
  <c r="LX119" i="15198"/>
  <c r="OJ119" i="15198"/>
  <c r="QV119" i="15198"/>
  <c r="TH119" i="15198"/>
  <c r="VT119" i="15198"/>
  <c r="FA120" i="15198"/>
  <c r="HM120" i="15198"/>
  <c r="JY120" i="15198"/>
  <c r="MK120" i="15198"/>
  <c r="ON120" i="15198"/>
  <c r="PH120" i="15198"/>
  <c r="QC120" i="15198"/>
  <c r="QZ120" i="15198"/>
  <c r="RT120" i="15198"/>
  <c r="SO120" i="15198"/>
  <c r="TL120" i="15198"/>
  <c r="UF120" i="15198"/>
  <c r="VA120" i="15198"/>
  <c r="VX120" i="15198"/>
  <c r="DM121" i="15198"/>
  <c r="EH121" i="15198"/>
  <c r="FE121" i="15198"/>
  <c r="FY121" i="15198"/>
  <c r="GT121" i="15198"/>
  <c r="HQ121" i="15198"/>
  <c r="IK121" i="15198"/>
  <c r="JF121" i="15198"/>
  <c r="KC121" i="15198"/>
  <c r="KW121" i="15198"/>
  <c r="LR121" i="15198"/>
  <c r="MO121" i="15198"/>
  <c r="NI121" i="15198"/>
  <c r="OD121" i="15198"/>
  <c r="PA121" i="15198"/>
  <c r="PT121" i="15198"/>
  <c r="QG121" i="15198"/>
  <c r="QS121" i="15198"/>
  <c r="RF121" i="15198"/>
  <c r="RT121" i="15198"/>
  <c r="SF121" i="15198"/>
  <c r="SS121" i="15198"/>
  <c r="TE121" i="15198"/>
  <c r="TR121" i="15198"/>
  <c r="UF121" i="15198"/>
  <c r="UR121" i="15198"/>
  <c r="VE121" i="15198"/>
  <c r="VQ121" i="15198"/>
  <c r="WD121" i="15198"/>
  <c r="DM122" i="15198"/>
  <c r="DY122" i="15198"/>
  <c r="EL122" i="15198"/>
  <c r="EX122" i="15198"/>
  <c r="FK122" i="15198"/>
  <c r="FY122" i="15198"/>
  <c r="GK122" i="15198"/>
  <c r="GX122" i="15198"/>
  <c r="HJ122" i="15198"/>
  <c r="HW122" i="15198"/>
  <c r="IK122" i="15198"/>
  <c r="IW122" i="15198"/>
  <c r="JJ122" i="15198"/>
  <c r="JV122" i="15198"/>
  <c r="KI122" i="15198"/>
  <c r="KW122" i="15198"/>
  <c r="LI122" i="15198"/>
  <c r="LV122" i="15198"/>
  <c r="MH122" i="15198"/>
  <c r="MU122" i="15198"/>
  <c r="NI122" i="15198"/>
  <c r="NU122" i="15198"/>
  <c r="OH122" i="15198"/>
  <c r="OT122" i="15198"/>
  <c r="PG122" i="15198"/>
  <c r="PU122" i="15198"/>
  <c r="QG122" i="15198"/>
  <c r="QT122" i="15198"/>
  <c r="RD122" i="15198"/>
  <c r="RM122" i="15198"/>
  <c r="RV122" i="15198"/>
  <c r="SD122" i="15198"/>
  <c r="SL122" i="15198"/>
  <c r="ST122" i="15198"/>
  <c r="TB122" i="15198"/>
  <c r="TJ122" i="15198"/>
  <c r="DO132" i="15198"/>
  <c r="PB134" i="15198"/>
  <c r="JB135" i="15198"/>
  <c r="SX135" i="15198"/>
  <c r="JE116" i="15198"/>
  <c r="TA116" i="15198"/>
  <c r="GW117" i="15198"/>
  <c r="NJ117" i="15198"/>
  <c r="TW117" i="15198"/>
  <c r="HJ118" i="15198"/>
  <c r="NW118" i="15198"/>
  <c r="QQ118" i="15198"/>
  <c r="TC118" i="15198"/>
  <c r="VO118" i="15198"/>
  <c r="EV119" i="15198"/>
  <c r="HH119" i="15198"/>
  <c r="JT119" i="15198"/>
  <c r="MF119" i="15198"/>
  <c r="OR119" i="15198"/>
  <c r="RD119" i="15198"/>
  <c r="TP119" i="15198"/>
  <c r="WB119" i="15198"/>
  <c r="FI120" i="15198"/>
  <c r="HU120" i="15198"/>
  <c r="KG120" i="15198"/>
  <c r="MS120" i="15198"/>
  <c r="OO120" i="15198"/>
  <c r="PL120" i="15198"/>
  <c r="QF120" i="15198"/>
  <c r="RA120" i="15198"/>
  <c r="RX120" i="15198"/>
  <c r="SR120" i="15198"/>
  <c r="TM120" i="15198"/>
  <c r="UJ120" i="15198"/>
  <c r="VD120" i="15198"/>
  <c r="VY120" i="15198"/>
  <c r="DQ121" i="15198"/>
  <c r="EK121" i="15198"/>
  <c r="FF121" i="15198"/>
  <c r="GC121" i="15198"/>
  <c r="GW121" i="15198"/>
  <c r="HR121" i="15198"/>
  <c r="IO121" i="15198"/>
  <c r="JI121" i="15198"/>
  <c r="KD121" i="15198"/>
  <c r="LA121" i="15198"/>
  <c r="LU121" i="15198"/>
  <c r="MP121" i="15198"/>
  <c r="NM121" i="15198"/>
  <c r="OG121" i="15198"/>
  <c r="PB121" i="15198"/>
  <c r="PU121" i="15198"/>
  <c r="QH121" i="15198"/>
  <c r="QV121" i="15198"/>
  <c r="RH121" i="15198"/>
  <c r="RU121" i="15198"/>
  <c r="SG121" i="15198"/>
  <c r="ST121" i="15198"/>
  <c r="TH121" i="15198"/>
  <c r="TT121" i="15198"/>
  <c r="UG121" i="15198"/>
  <c r="US121" i="15198"/>
  <c r="VF121" i="15198"/>
  <c r="VT121" i="15198"/>
  <c r="WF121" i="15198"/>
  <c r="DN122" i="15198"/>
  <c r="DZ122" i="15198"/>
  <c r="EM122" i="15198"/>
  <c r="FA122" i="15198"/>
  <c r="FM122" i="15198"/>
  <c r="FZ122" i="15198"/>
  <c r="GL122" i="15198"/>
  <c r="GY122" i="15198"/>
  <c r="HM122" i="15198"/>
  <c r="HY122" i="15198"/>
  <c r="IL122" i="15198"/>
  <c r="IX122" i="15198"/>
  <c r="JK122" i="15198"/>
  <c r="JY122" i="15198"/>
  <c r="KK122" i="15198"/>
  <c r="KX122" i="15198"/>
  <c r="LJ122" i="15198"/>
  <c r="LW122" i="15198"/>
  <c r="MK122" i="15198"/>
  <c r="MW122" i="15198"/>
  <c r="NJ122" i="15198"/>
  <c r="EB133" i="15198"/>
  <c r="RN134" i="15198"/>
  <c r="KH135" i="15198"/>
  <c r="UD135" i="15198"/>
  <c r="KK116" i="15198"/>
  <c r="UG116" i="15198"/>
  <c r="HO117" i="15198"/>
  <c r="OG117" i="15198"/>
  <c r="UT117" i="15198"/>
  <c r="IB118" i="15198"/>
  <c r="OM118" i="15198"/>
  <c r="QY118" i="15198"/>
  <c r="TK118" i="15198"/>
  <c r="VW118" i="15198"/>
  <c r="FD119" i="15198"/>
  <c r="HP119" i="15198"/>
  <c r="KB119" i="15198"/>
  <c r="MN119" i="15198"/>
  <c r="OZ119" i="15198"/>
  <c r="RL119" i="15198"/>
  <c r="TX119" i="15198"/>
  <c r="DE120" i="15198"/>
  <c r="FQ120" i="15198"/>
  <c r="IC120" i="15198"/>
  <c r="KO120" i="15198"/>
  <c r="NA120" i="15198"/>
  <c r="OR120" i="15198"/>
  <c r="PM120" i="15198"/>
  <c r="QJ120" i="15198"/>
  <c r="RD120" i="15198"/>
  <c r="RY120" i="15198"/>
  <c r="SV120" i="15198"/>
  <c r="TP120" i="15198"/>
  <c r="UK120" i="15198"/>
  <c r="VH120" i="15198"/>
  <c r="WB120" i="15198"/>
  <c r="DR121" i="15198"/>
  <c r="EO121" i="15198"/>
  <c r="FI121" i="15198"/>
  <c r="GD121" i="15198"/>
  <c r="HA121" i="15198"/>
  <c r="HU121" i="15198"/>
  <c r="IP121" i="15198"/>
  <c r="JM121" i="15198"/>
  <c r="KG121" i="15198"/>
  <c r="LB121" i="15198"/>
  <c r="LY121" i="15198"/>
  <c r="MS121" i="15198"/>
  <c r="NN121" i="15198"/>
  <c r="OK121" i="15198"/>
  <c r="PE121" i="15198"/>
  <c r="PX121" i="15198"/>
  <c r="QJ121" i="15198"/>
  <c r="QW121" i="15198"/>
  <c r="RI121" i="15198"/>
  <c r="RV121" i="15198"/>
  <c r="SJ121" i="15198"/>
  <c r="SV121" i="15198"/>
  <c r="TI121" i="15198"/>
  <c r="TU121" i="15198"/>
  <c r="UH121" i="15198"/>
  <c r="UV121" i="15198"/>
  <c r="VH121" i="15198"/>
  <c r="VU121" i="15198"/>
  <c r="WG121" i="15198"/>
  <c r="DO122" i="15198"/>
  <c r="EC122" i="15198"/>
  <c r="EO122" i="15198"/>
  <c r="FB122" i="15198"/>
  <c r="FN122" i="15198"/>
  <c r="GA122" i="15198"/>
  <c r="GO122" i="15198"/>
  <c r="HA122" i="15198"/>
  <c r="HN122" i="15198"/>
  <c r="HZ122" i="15198"/>
  <c r="IM122" i="15198"/>
  <c r="JA122" i="15198"/>
  <c r="JM122" i="15198"/>
  <c r="JZ122" i="15198"/>
  <c r="KL122" i="15198"/>
  <c r="KY122" i="15198"/>
  <c r="LM122" i="15198"/>
  <c r="LY122" i="15198"/>
  <c r="ML122" i="15198"/>
  <c r="MX122" i="15198"/>
  <c r="TM133" i="15198"/>
  <c r="TZ134" i="15198"/>
  <c r="LN135" i="15198"/>
  <c r="VJ135" i="15198"/>
  <c r="LQ116" i="15198"/>
  <c r="VD116" i="15198"/>
  <c r="IL117" i="15198"/>
  <c r="OY117" i="15198"/>
  <c r="VQ117" i="15198"/>
  <c r="IY118" i="15198"/>
  <c r="OU118" i="15198"/>
  <c r="RG118" i="15198"/>
  <c r="TS118" i="15198"/>
  <c r="WE118" i="15198"/>
  <c r="FL119" i="15198"/>
  <c r="HX119" i="15198"/>
  <c r="KJ119" i="15198"/>
  <c r="MV119" i="15198"/>
  <c r="PH119" i="15198"/>
  <c r="RT119" i="15198"/>
  <c r="UF119" i="15198"/>
  <c r="DM120" i="15198"/>
  <c r="FY120" i="15198"/>
  <c r="IK120" i="15198"/>
  <c r="KW120" i="15198"/>
  <c r="NI120" i="15198"/>
  <c r="OV120" i="15198"/>
  <c r="PP120" i="15198"/>
  <c r="QK120" i="15198"/>
  <c r="RH120" i="15198"/>
  <c r="SB120" i="15198"/>
  <c r="SW120" i="15198"/>
  <c r="TT120" i="15198"/>
  <c r="UN120" i="15198"/>
  <c r="VI120" i="15198"/>
  <c r="WF120" i="15198"/>
  <c r="DU121" i="15198"/>
  <c r="EP121" i="15198"/>
  <c r="FM121" i="15198"/>
  <c r="GG121" i="15198"/>
  <c r="HB121" i="15198"/>
  <c r="HY121" i="15198"/>
  <c r="IS121" i="15198"/>
  <c r="JN121" i="15198"/>
  <c r="KK121" i="15198"/>
  <c r="LE121" i="15198"/>
  <c r="LZ121" i="15198"/>
  <c r="MW121" i="15198"/>
  <c r="NQ121" i="15198"/>
  <c r="OL121" i="15198"/>
  <c r="PI121" i="15198"/>
  <c r="PY121" i="15198"/>
  <c r="QK121" i="15198"/>
  <c r="QX121" i="15198"/>
  <c r="RL121" i="15198"/>
  <c r="RX121" i="15198"/>
  <c r="SK121" i="15198"/>
  <c r="SW121" i="15198"/>
  <c r="TJ121" i="15198"/>
  <c r="TX121" i="15198"/>
  <c r="UJ121" i="15198"/>
  <c r="UW121" i="15198"/>
  <c r="VI121" i="15198"/>
  <c r="VV121" i="15198"/>
  <c r="DE122" i="15198"/>
  <c r="DQ122" i="15198"/>
  <c r="ED122" i="15198"/>
  <c r="EP122" i="15198"/>
  <c r="FC122" i="15198"/>
  <c r="FQ122" i="15198"/>
  <c r="GC122" i="15198"/>
  <c r="GP122" i="15198"/>
  <c r="HB122" i="15198"/>
  <c r="HO122" i="15198"/>
  <c r="IC122" i="15198"/>
  <c r="IO122" i="15198"/>
  <c r="JB122" i="15198"/>
  <c r="JN122" i="15198"/>
  <c r="KA122" i="15198"/>
  <c r="KO122" i="15198"/>
  <c r="LA122" i="15198"/>
  <c r="LN122" i="15198"/>
  <c r="LZ122" i="15198"/>
  <c r="MM122" i="15198"/>
  <c r="NA122" i="15198"/>
  <c r="NM122" i="15198"/>
  <c r="NZ122" i="15198"/>
  <c r="OL122" i="15198"/>
  <c r="OY122" i="15198"/>
  <c r="PM122" i="15198"/>
  <c r="PY122" i="15198"/>
  <c r="QL122" i="15198"/>
  <c r="QW122" i="15198"/>
  <c r="RG122" i="15198"/>
  <c r="RQ122" i="15198"/>
  <c r="RY122" i="15198"/>
  <c r="SG122" i="15198"/>
  <c r="SO122" i="15198"/>
  <c r="SW122" i="15198"/>
  <c r="TE122" i="15198"/>
  <c r="EA118" i="15198"/>
  <c r="UI118" i="15198"/>
  <c r="KZ119" i="15198"/>
  <c r="UV119" i="15198"/>
  <c r="LM120" i="15198"/>
  <c r="QR120" i="15198"/>
  <c r="TX120" i="15198"/>
  <c r="DZ121" i="15198"/>
  <c r="HI121" i="15198"/>
  <c r="JU121" i="15198"/>
  <c r="LJ121" i="15198"/>
  <c r="NA121" i="15198"/>
  <c r="OS121" i="15198"/>
  <c r="QB121" i="15198"/>
  <c r="RA121" i="15198"/>
  <c r="SB121" i="15198"/>
  <c r="TA121" i="15198"/>
  <c r="TZ121" i="15198"/>
  <c r="UZ121" i="15198"/>
  <c r="VY121" i="15198"/>
  <c r="DU122" i="15198"/>
  <c r="ET122" i="15198"/>
  <c r="FS122" i="15198"/>
  <c r="GS122" i="15198"/>
  <c r="HR122" i="15198"/>
  <c r="IS122" i="15198"/>
  <c r="JR122" i="15198"/>
  <c r="KQ122" i="15198"/>
  <c r="LQ122" i="15198"/>
  <c r="MP122" i="15198"/>
  <c r="NN122" i="15198"/>
  <c r="OD122" i="15198"/>
  <c r="OW122" i="15198"/>
  <c r="PN122" i="15198"/>
  <c r="QD122" i="15198"/>
  <c r="QU122" i="15198"/>
  <c r="RI122" i="15198"/>
  <c r="RT122" i="15198"/>
  <c r="SE122" i="15198"/>
  <c r="SP122" i="15198"/>
  <c r="SZ122" i="15198"/>
  <c r="TK122" i="15198"/>
  <c r="TS122" i="15198"/>
  <c r="UA122" i="15198"/>
  <c r="UI122" i="15198"/>
  <c r="UQ122" i="15198"/>
  <c r="UY122" i="15198"/>
  <c r="VG122" i="15198"/>
  <c r="VO122" i="15198"/>
  <c r="VW122" i="15198"/>
  <c r="WE122" i="15198"/>
  <c r="DH123" i="15198"/>
  <c r="DP123" i="15198"/>
  <c r="DX123" i="15198"/>
  <c r="EF123" i="15198"/>
  <c r="EN123" i="15198"/>
  <c r="EV123" i="15198"/>
  <c r="FD123" i="15198"/>
  <c r="FL123" i="15198"/>
  <c r="FT123" i="15198"/>
  <c r="GB123" i="15198"/>
  <c r="GJ123" i="15198"/>
  <c r="GR123" i="15198"/>
  <c r="GZ123" i="15198"/>
  <c r="HH123" i="15198"/>
  <c r="HP123" i="15198"/>
  <c r="HX123" i="15198"/>
  <c r="IF123" i="15198"/>
  <c r="IN123" i="15198"/>
  <c r="IV123" i="15198"/>
  <c r="JD123" i="15198"/>
  <c r="JL123" i="15198"/>
  <c r="JT123" i="15198"/>
  <c r="KB123" i="15198"/>
  <c r="KJ123" i="15198"/>
  <c r="KR123" i="15198"/>
  <c r="KZ123" i="15198"/>
  <c r="LH123" i="15198"/>
  <c r="LP123" i="15198"/>
  <c r="LX123" i="15198"/>
  <c r="MF123" i="15198"/>
  <c r="MN123" i="15198"/>
  <c r="MV123" i="15198"/>
  <c r="ND123" i="15198"/>
  <c r="NL123" i="15198"/>
  <c r="NT123" i="15198"/>
  <c r="OB123" i="15198"/>
  <c r="OJ123" i="15198"/>
  <c r="OR123" i="15198"/>
  <c r="OZ123" i="15198"/>
  <c r="PH123" i="15198"/>
  <c r="PP123" i="15198"/>
  <c r="PX123" i="15198"/>
  <c r="QF123" i="15198"/>
  <c r="QN123" i="15198"/>
  <c r="QV123" i="15198"/>
  <c r="RD123" i="15198"/>
  <c r="RL123" i="15198"/>
  <c r="RT123" i="15198"/>
  <c r="SB123" i="15198"/>
  <c r="SJ123" i="15198"/>
  <c r="SR123" i="15198"/>
  <c r="SZ123" i="15198"/>
  <c r="TH123" i="15198"/>
  <c r="TP123" i="15198"/>
  <c r="TX123" i="15198"/>
  <c r="UF123" i="15198"/>
  <c r="UN123" i="15198"/>
  <c r="UV123" i="15198"/>
  <c r="VD123" i="15198"/>
  <c r="VL123" i="15198"/>
  <c r="VT123" i="15198"/>
  <c r="WB123" i="15198"/>
  <c r="DE124" i="15198"/>
  <c r="DM124" i="15198"/>
  <c r="DU124" i="15198"/>
  <c r="EC124" i="15198"/>
  <c r="EK124" i="15198"/>
  <c r="ES124" i="15198"/>
  <c r="FA124" i="15198"/>
  <c r="FI124" i="15198"/>
  <c r="FQ124" i="15198"/>
  <c r="FP118" i="15198"/>
  <c r="UY118" i="15198"/>
  <c r="LP119" i="15198"/>
  <c r="VL119" i="15198"/>
  <c r="MC120" i="15198"/>
  <c r="QV120" i="15198"/>
  <c r="UC120" i="15198"/>
  <c r="EG121" i="15198"/>
  <c r="HM121" i="15198"/>
  <c r="JV121" i="15198"/>
  <c r="LM121" i="15198"/>
  <c r="NE121" i="15198"/>
  <c r="OT121" i="15198"/>
  <c r="QC121" i="15198"/>
  <c r="RD121" i="15198"/>
  <c r="SC121" i="15198"/>
  <c r="TB121" i="15198"/>
  <c r="UB121" i="15198"/>
  <c r="VA121" i="15198"/>
  <c r="WB121" i="15198"/>
  <c r="DV122" i="15198"/>
  <c r="EU122" i="15198"/>
  <c r="FU122" i="15198"/>
  <c r="GT122" i="15198"/>
  <c r="HU122" i="15198"/>
  <c r="IT122" i="15198"/>
  <c r="JS122" i="15198"/>
  <c r="KS122" i="15198"/>
  <c r="LR122" i="15198"/>
  <c r="MS122" i="15198"/>
  <c r="NQ122" i="15198"/>
  <c r="OG122" i="15198"/>
  <c r="OX122" i="15198"/>
  <c r="PO122" i="15198"/>
  <c r="QE122" i="15198"/>
  <c r="QV122" i="15198"/>
  <c r="RJ122" i="15198"/>
  <c r="RU122" i="15198"/>
  <c r="SF122" i="15198"/>
  <c r="SQ122" i="15198"/>
  <c r="TA122" i="15198"/>
  <c r="TL122" i="15198"/>
  <c r="TT122" i="15198"/>
  <c r="UB122" i="15198"/>
  <c r="UJ122" i="15198"/>
  <c r="UR122" i="15198"/>
  <c r="UZ122" i="15198"/>
  <c r="VH122" i="15198"/>
  <c r="VP122" i="15198"/>
  <c r="VX122" i="15198"/>
  <c r="WF122" i="15198"/>
  <c r="DI123" i="15198"/>
  <c r="DQ123" i="15198"/>
  <c r="DY123" i="15198"/>
  <c r="EG123" i="15198"/>
  <c r="EO123" i="15198"/>
  <c r="EW123" i="15198"/>
  <c r="FE123" i="15198"/>
  <c r="FM123" i="15198"/>
  <c r="FU123" i="15198"/>
  <c r="GC123" i="15198"/>
  <c r="GK123" i="15198"/>
  <c r="GS123" i="15198"/>
  <c r="HA123" i="15198"/>
  <c r="HI123" i="15198"/>
  <c r="HQ123" i="15198"/>
  <c r="HY123" i="15198"/>
  <c r="IG123" i="15198"/>
  <c r="IO123" i="15198"/>
  <c r="IW123" i="15198"/>
  <c r="DN117" i="15198"/>
  <c r="KN118" i="15198"/>
  <c r="DP119" i="15198"/>
  <c r="NL119" i="15198"/>
  <c r="EC120" i="15198"/>
  <c r="NY120" i="15198"/>
  <c r="RL120" i="15198"/>
  <c r="US120" i="15198"/>
  <c r="EW121" i="15198"/>
  <c r="IC121" i="15198"/>
  <c r="JY121" i="15198"/>
  <c r="LQ121" i="15198"/>
  <c r="NF121" i="15198"/>
  <c r="OW121" i="15198"/>
  <c r="QF121" i="15198"/>
  <c r="RE121" i="15198"/>
  <c r="SD121" i="15198"/>
  <c r="TD121" i="15198"/>
  <c r="UC121" i="15198"/>
  <c r="VD121" i="15198"/>
  <c r="WC121" i="15198"/>
  <c r="DW122" i="15198"/>
  <c r="EW122" i="15198"/>
  <c r="FV122" i="15198"/>
  <c r="GW122" i="15198"/>
  <c r="HV122" i="15198"/>
  <c r="IU122" i="15198"/>
  <c r="JU122" i="15198"/>
  <c r="KT122" i="15198"/>
  <c r="LU122" i="15198"/>
  <c r="MT122" i="15198"/>
  <c r="NR122" i="15198"/>
  <c r="OI122" i="15198"/>
  <c r="PA122" i="15198"/>
  <c r="PQ122" i="15198"/>
  <c r="QH122" i="15198"/>
  <c r="QX122" i="15198"/>
  <c r="RK122" i="15198"/>
  <c r="RW122" i="15198"/>
  <c r="SH122" i="15198"/>
  <c r="SR122" i="15198"/>
  <c r="TC122" i="15198"/>
  <c r="TM122" i="15198"/>
  <c r="TU122" i="15198"/>
  <c r="UC122" i="15198"/>
  <c r="UK122" i="15198"/>
  <c r="US122" i="15198"/>
  <c r="VA122" i="15198"/>
  <c r="VI122" i="15198"/>
  <c r="VQ122" i="15198"/>
  <c r="VY122" i="15198"/>
  <c r="WG122" i="15198"/>
  <c r="DJ123" i="15198"/>
  <c r="DR123" i="15198"/>
  <c r="DZ123" i="15198"/>
  <c r="EH123" i="15198"/>
  <c r="EP123" i="15198"/>
  <c r="EX123" i="15198"/>
  <c r="FF123" i="15198"/>
  <c r="FN123" i="15198"/>
  <c r="FV123" i="15198"/>
  <c r="GD123" i="15198"/>
  <c r="GL123" i="15198"/>
  <c r="GT123" i="15198"/>
  <c r="HB123" i="15198"/>
  <c r="HJ123" i="15198"/>
  <c r="HR123" i="15198"/>
  <c r="HZ123" i="15198"/>
  <c r="IH123" i="15198"/>
  <c r="IP123" i="15198"/>
  <c r="IX123" i="15198"/>
  <c r="JF123" i="15198"/>
  <c r="JN123" i="15198"/>
  <c r="JV123" i="15198"/>
  <c r="KD123" i="15198"/>
  <c r="KL123" i="15198"/>
  <c r="KT123" i="15198"/>
  <c r="LB123" i="15198"/>
  <c r="LJ123" i="15198"/>
  <c r="LR123" i="15198"/>
  <c r="LZ123" i="15198"/>
  <c r="MH123" i="15198"/>
  <c r="MP123" i="15198"/>
  <c r="MX123" i="15198"/>
  <c r="NF123" i="15198"/>
  <c r="NN123" i="15198"/>
  <c r="NV123" i="15198"/>
  <c r="OD123" i="15198"/>
  <c r="OL123" i="15198"/>
  <c r="OT123" i="15198"/>
  <c r="PB123" i="15198"/>
  <c r="PJ123" i="15198"/>
  <c r="PR123" i="15198"/>
  <c r="PZ123" i="15198"/>
  <c r="QH123" i="15198"/>
  <c r="QP123" i="15198"/>
  <c r="QX123" i="15198"/>
  <c r="RF123" i="15198"/>
  <c r="RN123" i="15198"/>
  <c r="RV123" i="15198"/>
  <c r="SD123" i="15198"/>
  <c r="SL123" i="15198"/>
  <c r="ST123" i="15198"/>
  <c r="TB123" i="15198"/>
  <c r="TJ123" i="15198"/>
  <c r="TR123" i="15198"/>
  <c r="TZ123" i="15198"/>
  <c r="UH123" i="15198"/>
  <c r="UP123" i="15198"/>
  <c r="UX123" i="15198"/>
  <c r="VF123" i="15198"/>
  <c r="VN123" i="15198"/>
  <c r="VV123" i="15198"/>
  <c r="WD123" i="15198"/>
  <c r="DG124" i="15198"/>
  <c r="DO124" i="15198"/>
  <c r="DW124" i="15198"/>
  <c r="EE124" i="15198"/>
  <c r="EM124" i="15198"/>
  <c r="EU124" i="15198"/>
  <c r="FC124" i="15198"/>
  <c r="FK124" i="15198"/>
  <c r="FS124" i="15198"/>
  <c r="FC117" i="15198"/>
  <c r="MH118" i="15198"/>
  <c r="EF119" i="15198"/>
  <c r="OB119" i="15198"/>
  <c r="ES120" i="15198"/>
  <c r="OJ120" i="15198"/>
  <c r="RQ120" i="15198"/>
  <c r="UZ120" i="15198"/>
  <c r="FA121" i="15198"/>
  <c r="IH121" i="15198"/>
  <c r="KL121" i="15198"/>
  <c r="MC121" i="15198"/>
  <c r="NU121" i="15198"/>
  <c r="PJ121" i="15198"/>
  <c r="QN121" i="15198"/>
  <c r="RM121" i="15198"/>
  <c r="SL121" i="15198"/>
  <c r="TL121" i="15198"/>
  <c r="UK121" i="15198"/>
  <c r="VL121" i="15198"/>
  <c r="DF122" i="15198"/>
  <c r="EE122" i="15198"/>
  <c r="FE122" i="15198"/>
  <c r="GD122" i="15198"/>
  <c r="HE122" i="15198"/>
  <c r="ID122" i="15198"/>
  <c r="JC122" i="15198"/>
  <c r="KC122" i="15198"/>
  <c r="LB122" i="15198"/>
  <c r="MC122" i="15198"/>
  <c r="NB122" i="15198"/>
  <c r="NS122" i="15198"/>
  <c r="OK122" i="15198"/>
  <c r="PB122" i="15198"/>
  <c r="PR122" i="15198"/>
  <c r="QK122" i="15198"/>
  <c r="RA122" i="15198"/>
  <c r="RL122" i="15198"/>
  <c r="RX122" i="15198"/>
  <c r="SI122" i="15198"/>
  <c r="SS122" i="15198"/>
  <c r="TD122" i="15198"/>
  <c r="TN122" i="15198"/>
  <c r="TV122" i="15198"/>
  <c r="UD122" i="15198"/>
  <c r="UL122" i="15198"/>
  <c r="UT122" i="15198"/>
  <c r="VB122" i="15198"/>
  <c r="VJ122" i="15198"/>
  <c r="VR122" i="15198"/>
  <c r="VZ122" i="15198"/>
  <c r="WH122" i="15198"/>
  <c r="DK123" i="15198"/>
  <c r="DS123" i="15198"/>
  <c r="EA123" i="15198"/>
  <c r="EI123" i="15198"/>
  <c r="EQ123" i="15198"/>
  <c r="EY123" i="15198"/>
  <c r="FG123" i="15198"/>
  <c r="FO123" i="15198"/>
  <c r="FW123" i="15198"/>
  <c r="GE123" i="15198"/>
  <c r="GM123" i="15198"/>
  <c r="GU123" i="15198"/>
  <c r="HC123" i="15198"/>
  <c r="HK123" i="15198"/>
  <c r="HS123" i="15198"/>
  <c r="IA123" i="15198"/>
  <c r="II123" i="15198"/>
  <c r="IQ123" i="15198"/>
  <c r="IY123" i="15198"/>
  <c r="JG123" i="15198"/>
  <c r="JO123" i="15198"/>
  <c r="JW123" i="15198"/>
  <c r="KE123" i="15198"/>
  <c r="KM123" i="15198"/>
  <c r="KU123" i="15198"/>
  <c r="LC123" i="15198"/>
  <c r="LK123" i="15198"/>
  <c r="LS123" i="15198"/>
  <c r="MA123" i="15198"/>
  <c r="MI123" i="15198"/>
  <c r="MQ123" i="15198"/>
  <c r="MY123" i="15198"/>
  <c r="NG123" i="15198"/>
  <c r="NO123" i="15198"/>
  <c r="NW123" i="15198"/>
  <c r="OE123" i="15198"/>
  <c r="OM123" i="15198"/>
  <c r="OU123" i="15198"/>
  <c r="PC123" i="15198"/>
  <c r="PK123" i="15198"/>
  <c r="PS123" i="15198"/>
  <c r="QA123" i="15198"/>
  <c r="QI123" i="15198"/>
  <c r="QQ123" i="15198"/>
  <c r="QY123" i="15198"/>
  <c r="RG123" i="15198"/>
  <c r="RO123" i="15198"/>
  <c r="RW123" i="15198"/>
  <c r="SE123" i="15198"/>
  <c r="SM123" i="15198"/>
  <c r="SU123" i="15198"/>
  <c r="TC123" i="15198"/>
  <c r="TK123" i="15198"/>
  <c r="TS123" i="15198"/>
  <c r="UA123" i="15198"/>
  <c r="UI123" i="15198"/>
  <c r="UQ123" i="15198"/>
  <c r="UY123" i="15198"/>
  <c r="VG123" i="15198"/>
  <c r="VO123" i="15198"/>
  <c r="VW123" i="15198"/>
  <c r="WE123" i="15198"/>
  <c r="DH124" i="15198"/>
  <c r="DP124" i="15198"/>
  <c r="DX124" i="15198"/>
  <c r="EF124" i="15198"/>
  <c r="EN124" i="15198"/>
  <c r="EV124" i="15198"/>
  <c r="FD124" i="15198"/>
  <c r="FL124" i="15198"/>
  <c r="FT124" i="15198"/>
  <c r="GB124" i="15198"/>
  <c r="GJ124" i="15198"/>
  <c r="GR124" i="15198"/>
  <c r="GZ124" i="15198"/>
  <c r="HH124" i="15198"/>
  <c r="HP124" i="15198"/>
  <c r="HX124" i="15198"/>
  <c r="IF124" i="15198"/>
  <c r="IN124" i="15198"/>
  <c r="IV124" i="15198"/>
  <c r="JD124" i="15198"/>
  <c r="JL124" i="15198"/>
  <c r="JT124" i="15198"/>
  <c r="KB124" i="15198"/>
  <c r="KJ124" i="15198"/>
  <c r="KR124" i="15198"/>
  <c r="KZ124" i="15198"/>
  <c r="LH124" i="15198"/>
  <c r="LP124" i="15198"/>
  <c r="LX124" i="15198"/>
  <c r="MF124" i="15198"/>
  <c r="MN124" i="15198"/>
  <c r="MV124" i="15198"/>
  <c r="ND124" i="15198"/>
  <c r="NL124" i="15198"/>
  <c r="NT124" i="15198"/>
  <c r="OB124" i="15198"/>
  <c r="OJ124" i="15198"/>
  <c r="OR124" i="15198"/>
  <c r="OZ124" i="15198"/>
  <c r="PH124" i="15198"/>
  <c r="PP124" i="15198"/>
  <c r="PX124" i="15198"/>
  <c r="QF124" i="15198"/>
  <c r="QN124" i="15198"/>
  <c r="QV124" i="15198"/>
  <c r="RD124" i="15198"/>
  <c r="RL124" i="15198"/>
  <c r="RT124" i="15198"/>
  <c r="SB124" i="15198"/>
  <c r="SJ124" i="15198"/>
  <c r="SR124" i="15198"/>
  <c r="SZ124" i="15198"/>
  <c r="TH124" i="15198"/>
  <c r="TP124" i="15198"/>
  <c r="TX124" i="15198"/>
  <c r="UF124" i="15198"/>
  <c r="KA117" i="15198"/>
  <c r="PK118" i="15198"/>
  <c r="GB119" i="15198"/>
  <c r="PX119" i="15198"/>
  <c r="GO120" i="15198"/>
  <c r="OZ120" i="15198"/>
  <c r="SG120" i="15198"/>
  <c r="VP120" i="15198"/>
  <c r="FQ121" i="15198"/>
  <c r="IX121" i="15198"/>
  <c r="KO121" i="15198"/>
  <c r="MG121" i="15198"/>
  <c r="NV121" i="15198"/>
  <c r="PM121" i="15198"/>
  <c r="QO121" i="15198"/>
  <c r="RN121" i="15198"/>
  <c r="SN121" i="15198"/>
  <c r="TM121" i="15198"/>
  <c r="UN121" i="15198"/>
  <c r="VM121" i="15198"/>
  <c r="DG122" i="15198"/>
  <c r="EG122" i="15198"/>
  <c r="FF122" i="15198"/>
  <c r="GG122" i="15198"/>
  <c r="HF122" i="15198"/>
  <c r="IE122" i="15198"/>
  <c r="JE122" i="15198"/>
  <c r="KD122" i="15198"/>
  <c r="LE122" i="15198"/>
  <c r="MD122" i="15198"/>
  <c r="NC122" i="15198"/>
  <c r="NV122" i="15198"/>
  <c r="OO122" i="15198"/>
  <c r="PE122" i="15198"/>
  <c r="PV122" i="15198"/>
  <c r="QM122" i="15198"/>
  <c r="RB122" i="15198"/>
  <c r="RN122" i="15198"/>
  <c r="RZ122" i="15198"/>
  <c r="SJ122" i="15198"/>
  <c r="SU122" i="15198"/>
  <c r="TF122" i="15198"/>
  <c r="TO122" i="15198"/>
  <c r="TW122" i="15198"/>
  <c r="UE122" i="15198"/>
  <c r="UM122" i="15198"/>
  <c r="UU122" i="15198"/>
  <c r="VC122" i="15198"/>
  <c r="VK122" i="15198"/>
  <c r="VS122" i="15198"/>
  <c r="WA122" i="15198"/>
  <c r="WI122" i="15198"/>
  <c r="DL123" i="15198"/>
  <c r="DT123" i="15198"/>
  <c r="EB123" i="15198"/>
  <c r="EJ123" i="15198"/>
  <c r="ER123" i="15198"/>
  <c r="EZ123" i="15198"/>
  <c r="FH123" i="15198"/>
  <c r="FP123" i="15198"/>
  <c r="FX123" i="15198"/>
  <c r="GF123" i="15198"/>
  <c r="GN123" i="15198"/>
  <c r="GV123" i="15198"/>
  <c r="HD123" i="15198"/>
  <c r="HL123" i="15198"/>
  <c r="HT123" i="15198"/>
  <c r="IB123" i="15198"/>
  <c r="IJ123" i="15198"/>
  <c r="IR123" i="15198"/>
  <c r="IZ123" i="15198"/>
  <c r="JH123" i="15198"/>
  <c r="JP123" i="15198"/>
  <c r="JX123" i="15198"/>
  <c r="KF123" i="15198"/>
  <c r="KN123" i="15198"/>
  <c r="KV123" i="15198"/>
  <c r="LD123" i="15198"/>
  <c r="LL123" i="15198"/>
  <c r="LT123" i="15198"/>
  <c r="MB123" i="15198"/>
  <c r="MJ123" i="15198"/>
  <c r="MR123" i="15198"/>
  <c r="MZ123" i="15198"/>
  <c r="NH123" i="15198"/>
  <c r="NP123" i="15198"/>
  <c r="NX123" i="15198"/>
  <c r="OF123" i="15198"/>
  <c r="ON123" i="15198"/>
  <c r="OV123" i="15198"/>
  <c r="PD123" i="15198"/>
  <c r="PL123" i="15198"/>
  <c r="PT123" i="15198"/>
  <c r="QB123" i="15198"/>
  <c r="QJ123" i="15198"/>
  <c r="QR123" i="15198"/>
  <c r="QZ123" i="15198"/>
  <c r="RH123" i="15198"/>
  <c r="RP123" i="15198"/>
  <c r="RX123" i="15198"/>
  <c r="SF123" i="15198"/>
  <c r="SN123" i="15198"/>
  <c r="SV123" i="15198"/>
  <c r="TD123" i="15198"/>
  <c r="TL123" i="15198"/>
  <c r="TT123" i="15198"/>
  <c r="UB123" i="15198"/>
  <c r="UJ123" i="15198"/>
  <c r="UR123" i="15198"/>
  <c r="UZ123" i="15198"/>
  <c r="VH123" i="15198"/>
  <c r="VP123" i="15198"/>
  <c r="VX123" i="15198"/>
  <c r="WF123" i="15198"/>
  <c r="DI124" i="15198"/>
  <c r="DQ124" i="15198"/>
  <c r="DY124" i="15198"/>
  <c r="EG124" i="15198"/>
  <c r="EO124" i="15198"/>
  <c r="EW124" i="15198"/>
  <c r="FE124" i="15198"/>
  <c r="FM124" i="15198"/>
  <c r="FU124" i="15198"/>
  <c r="GC124" i="15198"/>
  <c r="GK124" i="15198"/>
  <c r="GS124" i="15198"/>
  <c r="HA124" i="15198"/>
  <c r="HI124" i="15198"/>
  <c r="HQ124" i="15198"/>
  <c r="HY124" i="15198"/>
  <c r="IG124" i="15198"/>
  <c r="IO124" i="15198"/>
  <c r="IW124" i="15198"/>
  <c r="JE124" i="15198"/>
  <c r="JM124" i="15198"/>
  <c r="JU124" i="15198"/>
  <c r="KC124" i="15198"/>
  <c r="KK124" i="15198"/>
  <c r="KS124" i="15198"/>
  <c r="LA124" i="15198"/>
  <c r="LI124" i="15198"/>
  <c r="LQ124" i="15198"/>
  <c r="LY124" i="15198"/>
  <c r="MG124" i="15198"/>
  <c r="MO124" i="15198"/>
  <c r="MW124" i="15198"/>
  <c r="NE124" i="15198"/>
  <c r="NM124" i="15198"/>
  <c r="NU124" i="15198"/>
  <c r="OC124" i="15198"/>
  <c r="OK124" i="15198"/>
  <c r="OS124" i="15198"/>
  <c r="PA124" i="15198"/>
  <c r="PI124" i="15198"/>
  <c r="PQ124" i="15198"/>
  <c r="PY124" i="15198"/>
  <c r="QG124" i="15198"/>
  <c r="QO124" i="15198"/>
  <c r="QW124" i="15198"/>
  <c r="RE124" i="15198"/>
  <c r="RM124" i="15198"/>
  <c r="RU124" i="15198"/>
  <c r="SC124" i="15198"/>
  <c r="SK124" i="15198"/>
  <c r="SS124" i="15198"/>
  <c r="TA124" i="15198"/>
  <c r="TI124" i="15198"/>
  <c r="TQ124" i="15198"/>
  <c r="TY124" i="15198"/>
  <c r="LU117" i="15198"/>
  <c r="QA118" i="15198"/>
  <c r="GR119" i="15198"/>
  <c r="QN119" i="15198"/>
  <c r="HE120" i="15198"/>
  <c r="PE120" i="15198"/>
  <c r="SN120" i="15198"/>
  <c r="VT120" i="15198"/>
  <c r="FV121" i="15198"/>
  <c r="JA121" i="15198"/>
  <c r="KS121" i="15198"/>
  <c r="MH121" i="15198"/>
  <c r="NY121" i="15198"/>
  <c r="PQ121" i="15198"/>
  <c r="QP121" i="15198"/>
  <c r="RP121" i="15198"/>
  <c r="SO121" i="15198"/>
  <c r="TP121" i="15198"/>
  <c r="UO121" i="15198"/>
  <c r="VN121" i="15198"/>
  <c r="DI122" i="15198"/>
  <c r="EH122" i="15198"/>
  <c r="FI122" i="15198"/>
  <c r="GH122" i="15198"/>
  <c r="HG122" i="15198"/>
  <c r="IG122" i="15198"/>
  <c r="JF122" i="15198"/>
  <c r="KG122" i="15198"/>
  <c r="LF122" i="15198"/>
  <c r="ME122" i="15198"/>
  <c r="NE122" i="15198"/>
  <c r="NY122" i="15198"/>
  <c r="OP122" i="15198"/>
  <c r="PF122" i="15198"/>
  <c r="PW122" i="15198"/>
  <c r="QO122" i="15198"/>
  <c r="RC122" i="15198"/>
  <c r="RO122" i="15198"/>
  <c r="SA122" i="15198"/>
  <c r="SK122" i="15198"/>
  <c r="SV122" i="15198"/>
  <c r="TG122" i="15198"/>
  <c r="TP122" i="15198"/>
  <c r="TX122" i="15198"/>
  <c r="UF122" i="15198"/>
  <c r="UN122" i="15198"/>
  <c r="UV122" i="15198"/>
  <c r="VD122" i="15198"/>
  <c r="VL122" i="15198"/>
  <c r="VT122" i="15198"/>
  <c r="WB122" i="15198"/>
  <c r="DE123" i="15198"/>
  <c r="DM123" i="15198"/>
  <c r="DU123" i="15198"/>
  <c r="EC123" i="15198"/>
  <c r="EK123" i="15198"/>
  <c r="ES123" i="15198"/>
  <c r="FA123" i="15198"/>
  <c r="FI123" i="15198"/>
  <c r="FQ123" i="15198"/>
  <c r="FY123" i="15198"/>
  <c r="GG123" i="15198"/>
  <c r="GO123" i="15198"/>
  <c r="GW123" i="15198"/>
  <c r="HE123" i="15198"/>
  <c r="HM123" i="15198"/>
  <c r="HU123" i="15198"/>
  <c r="IC123" i="15198"/>
  <c r="IK123" i="15198"/>
  <c r="IS123" i="15198"/>
  <c r="QS117" i="15198"/>
  <c r="RW118" i="15198"/>
  <c r="IN119" i="15198"/>
  <c r="SJ119" i="15198"/>
  <c r="JA120" i="15198"/>
  <c r="PU120" i="15198"/>
  <c r="TD120" i="15198"/>
  <c r="DE121" i="15198"/>
  <c r="GL121" i="15198"/>
  <c r="JE121" i="15198"/>
  <c r="KT121" i="15198"/>
  <c r="MK121" i="15198"/>
  <c r="OC121" i="15198"/>
  <c r="PR121" i="15198"/>
  <c r="QR121" i="15198"/>
  <c r="RQ121" i="15198"/>
  <c r="SR121" i="15198"/>
  <c r="TQ121" i="15198"/>
  <c r="UP121" i="15198"/>
  <c r="VP121" i="15198"/>
  <c r="DJ122" i="15198"/>
  <c r="EK122" i="15198"/>
  <c r="FJ122" i="15198"/>
  <c r="GI122" i="15198"/>
  <c r="HI122" i="15198"/>
  <c r="IH122" i="15198"/>
  <c r="JI122" i="15198"/>
  <c r="KH122" i="15198"/>
  <c r="LG122" i="15198"/>
  <c r="MG122" i="15198"/>
  <c r="NF122" i="15198"/>
  <c r="OA122" i="15198"/>
  <c r="OQ122" i="15198"/>
  <c r="PI122" i="15198"/>
  <c r="PZ122" i="15198"/>
  <c r="QP122" i="15198"/>
  <c r="RE122" i="15198"/>
  <c r="RR122" i="15198"/>
  <c r="SB122" i="15198"/>
  <c r="SM122" i="15198"/>
  <c r="SX122" i="15198"/>
  <c r="TH122" i="15198"/>
  <c r="TQ122" i="15198"/>
  <c r="TY122" i="15198"/>
  <c r="UG122" i="15198"/>
  <c r="UO122" i="15198"/>
  <c r="UW122" i="15198"/>
  <c r="VE122" i="15198"/>
  <c r="VM122" i="15198"/>
  <c r="VU122" i="15198"/>
  <c r="WC122" i="15198"/>
  <c r="DF123" i="15198"/>
  <c r="DN123" i="15198"/>
  <c r="DV123" i="15198"/>
  <c r="ED123" i="15198"/>
  <c r="EL123" i="15198"/>
  <c r="ET123" i="15198"/>
  <c r="FB123" i="15198"/>
  <c r="FJ123" i="15198"/>
  <c r="FR123" i="15198"/>
  <c r="FZ123" i="15198"/>
  <c r="GH123" i="15198"/>
  <c r="GP123" i="15198"/>
  <c r="GX123" i="15198"/>
  <c r="HF123" i="15198"/>
  <c r="HN123" i="15198"/>
  <c r="HV123" i="15198"/>
  <c r="ID123" i="15198"/>
  <c r="IL123" i="15198"/>
  <c r="IT123" i="15198"/>
  <c r="JB123" i="15198"/>
  <c r="JJ123" i="15198"/>
  <c r="JR123" i="15198"/>
  <c r="JZ123" i="15198"/>
  <c r="KH123" i="15198"/>
  <c r="KP123" i="15198"/>
  <c r="KX123" i="15198"/>
  <c r="LF123" i="15198"/>
  <c r="LN123" i="15198"/>
  <c r="LV123" i="15198"/>
  <c r="MD123" i="15198"/>
  <c r="ML123" i="15198"/>
  <c r="MT123" i="15198"/>
  <c r="NB123" i="15198"/>
  <c r="NJ123" i="15198"/>
  <c r="NR123" i="15198"/>
  <c r="NZ123" i="15198"/>
  <c r="OH123" i="15198"/>
  <c r="OP123" i="15198"/>
  <c r="OX123" i="15198"/>
  <c r="PF123" i="15198"/>
  <c r="PN123" i="15198"/>
  <c r="PV123" i="15198"/>
  <c r="QD123" i="15198"/>
  <c r="QL123" i="15198"/>
  <c r="QT123" i="15198"/>
  <c r="RB123" i="15198"/>
  <c r="RJ123" i="15198"/>
  <c r="RR123" i="15198"/>
  <c r="RZ123" i="15198"/>
  <c r="SH123" i="15198"/>
  <c r="SP123" i="15198"/>
  <c r="SX123" i="15198"/>
  <c r="TF123" i="15198"/>
  <c r="TN123" i="15198"/>
  <c r="TV123" i="15198"/>
  <c r="UD123" i="15198"/>
  <c r="UL123" i="15198"/>
  <c r="UT123" i="15198"/>
  <c r="VB123" i="15198"/>
  <c r="VJ123" i="15198"/>
  <c r="VR123" i="15198"/>
  <c r="VZ123" i="15198"/>
  <c r="WH123" i="15198"/>
  <c r="DK124" i="15198"/>
  <c r="DS124" i="15198"/>
  <c r="EA124" i="15198"/>
  <c r="EI124" i="15198"/>
  <c r="EQ124" i="15198"/>
  <c r="EY124" i="15198"/>
  <c r="FG124" i="15198"/>
  <c r="FO124" i="15198"/>
  <c r="FW124" i="15198"/>
  <c r="GE124" i="15198"/>
  <c r="GM124" i="15198"/>
  <c r="GU124" i="15198"/>
  <c r="HC124" i="15198"/>
  <c r="HK124" i="15198"/>
  <c r="HS124" i="15198"/>
  <c r="IA124" i="15198"/>
  <c r="II124" i="15198"/>
  <c r="IQ124" i="15198"/>
  <c r="IY124" i="15198"/>
  <c r="JG124" i="15198"/>
  <c r="JO124" i="15198"/>
  <c r="JW124" i="15198"/>
  <c r="KE124" i="15198"/>
  <c r="KM124" i="15198"/>
  <c r="KU124" i="15198"/>
  <c r="LC124" i="15198"/>
  <c r="LK124" i="15198"/>
  <c r="LS124" i="15198"/>
  <c r="MA124" i="15198"/>
  <c r="MI124" i="15198"/>
  <c r="MQ124" i="15198"/>
  <c r="MY124" i="15198"/>
  <c r="NG124" i="15198"/>
  <c r="NO124" i="15198"/>
  <c r="NW124" i="15198"/>
  <c r="OE124" i="15198"/>
  <c r="OM124" i="15198"/>
  <c r="OU124" i="15198"/>
  <c r="PC124" i="15198"/>
  <c r="PK124" i="15198"/>
  <c r="PS124" i="15198"/>
  <c r="QA124" i="15198"/>
  <c r="QI124" i="15198"/>
  <c r="QQ124" i="15198"/>
  <c r="QY124" i="15198"/>
  <c r="RG124" i="15198"/>
  <c r="RO124" i="15198"/>
  <c r="RW124" i="15198"/>
  <c r="SE124" i="15198"/>
  <c r="SM124" i="15198"/>
  <c r="SU124" i="15198"/>
  <c r="TC124" i="15198"/>
  <c r="TK124" i="15198"/>
  <c r="TS124" i="15198"/>
  <c r="UA124" i="15198"/>
  <c r="UI124" i="15198"/>
  <c r="SH117" i="15198"/>
  <c r="SM118" i="15198"/>
  <c r="JD119" i="15198"/>
  <c r="SZ119" i="15198"/>
  <c r="JQ120" i="15198"/>
  <c r="QB120" i="15198"/>
  <c r="TH120" i="15198"/>
  <c r="DJ121" i="15198"/>
  <c r="GS121" i="15198"/>
  <c r="JQ121" i="15198"/>
  <c r="LI121" i="15198"/>
  <c r="MX121" i="15198"/>
  <c r="OO121" i="15198"/>
  <c r="PZ121" i="15198"/>
  <c r="QZ121" i="15198"/>
  <c r="RY121" i="15198"/>
  <c r="SZ121" i="15198"/>
  <c r="TY121" i="15198"/>
  <c r="UX121" i="15198"/>
  <c r="VX121" i="15198"/>
  <c r="DR122" i="15198"/>
  <c r="ES122" i="15198"/>
  <c r="FR122" i="15198"/>
  <c r="GQ122" i="15198"/>
  <c r="HQ122" i="15198"/>
  <c r="IP122" i="15198"/>
  <c r="JQ122" i="15198"/>
  <c r="KP122" i="15198"/>
  <c r="LO122" i="15198"/>
  <c r="MO122" i="15198"/>
  <c r="NK122" i="15198"/>
  <c r="OC122" i="15198"/>
  <c r="OS122" i="15198"/>
  <c r="PJ122" i="15198"/>
  <c r="QC122" i="15198"/>
  <c r="QS122" i="15198"/>
  <c r="RF122" i="15198"/>
  <c r="RS122" i="15198"/>
  <c r="SC122" i="15198"/>
  <c r="SN122" i="15198"/>
  <c r="SY122" i="15198"/>
  <c r="TI122" i="15198"/>
  <c r="TR122" i="15198"/>
  <c r="TZ122" i="15198"/>
  <c r="UH122" i="15198"/>
  <c r="UP122" i="15198"/>
  <c r="UX122" i="15198"/>
  <c r="VF122" i="15198"/>
  <c r="VN122" i="15198"/>
  <c r="VV122" i="15198"/>
  <c r="WD122" i="15198"/>
  <c r="DG123" i="15198"/>
  <c r="DO123" i="15198"/>
  <c r="DW123" i="15198"/>
  <c r="EE123" i="15198"/>
  <c r="EM123" i="15198"/>
  <c r="EU123" i="15198"/>
  <c r="FC123" i="15198"/>
  <c r="FK123" i="15198"/>
  <c r="FS123" i="15198"/>
  <c r="GA123" i="15198"/>
  <c r="GI123" i="15198"/>
  <c r="GQ123" i="15198"/>
  <c r="GY123" i="15198"/>
  <c r="HG123" i="15198"/>
  <c r="HO123" i="15198"/>
  <c r="HW123" i="15198"/>
  <c r="IE123" i="15198"/>
  <c r="IM123" i="15198"/>
  <c r="IU123" i="15198"/>
  <c r="JC123" i="15198"/>
  <c r="JK123" i="15198"/>
  <c r="JS123" i="15198"/>
  <c r="KA123" i="15198"/>
  <c r="KI123" i="15198"/>
  <c r="KQ123" i="15198"/>
  <c r="KY123" i="15198"/>
  <c r="LG123" i="15198"/>
  <c r="LO123" i="15198"/>
  <c r="LW123" i="15198"/>
  <c r="ME123" i="15198"/>
  <c r="MM123" i="15198"/>
  <c r="MU123" i="15198"/>
  <c r="NC123" i="15198"/>
  <c r="NK123" i="15198"/>
  <c r="NS123" i="15198"/>
  <c r="OA123" i="15198"/>
  <c r="OI123" i="15198"/>
  <c r="OQ123" i="15198"/>
  <c r="OY123" i="15198"/>
  <c r="PG123" i="15198"/>
  <c r="PO123" i="15198"/>
  <c r="PW123" i="15198"/>
  <c r="QE123" i="15198"/>
  <c r="QM123" i="15198"/>
  <c r="QU123" i="15198"/>
  <c r="RC123" i="15198"/>
  <c r="RK123" i="15198"/>
  <c r="RS123" i="15198"/>
  <c r="SA123" i="15198"/>
  <c r="SI123" i="15198"/>
  <c r="SQ123" i="15198"/>
  <c r="SY123" i="15198"/>
  <c r="TG123" i="15198"/>
  <c r="TO123" i="15198"/>
  <c r="TW123" i="15198"/>
  <c r="UE123" i="15198"/>
  <c r="UM123" i="15198"/>
  <c r="UU123" i="15198"/>
  <c r="VC123" i="15198"/>
  <c r="VK123" i="15198"/>
  <c r="VS123" i="15198"/>
  <c r="WA123" i="15198"/>
  <c r="WI123" i="15198"/>
  <c r="DL124" i="15198"/>
  <c r="DT124" i="15198"/>
  <c r="EB124" i="15198"/>
  <c r="EJ124" i="15198"/>
  <c r="ER124" i="15198"/>
  <c r="EZ124" i="15198"/>
  <c r="FH124" i="15198"/>
  <c r="FP124" i="15198"/>
  <c r="FX124" i="15198"/>
  <c r="GF124" i="15198"/>
  <c r="GN124" i="15198"/>
  <c r="GV124" i="15198"/>
  <c r="HD124" i="15198"/>
  <c r="HL124" i="15198"/>
  <c r="HT124" i="15198"/>
  <c r="IB124" i="15198"/>
  <c r="IJ124" i="15198"/>
  <c r="IR124" i="15198"/>
  <c r="IZ124" i="15198"/>
  <c r="JH124" i="15198"/>
  <c r="JP124" i="15198"/>
  <c r="JX124" i="15198"/>
  <c r="KF124" i="15198"/>
  <c r="KN124" i="15198"/>
  <c r="KV124" i="15198"/>
  <c r="LD124" i="15198"/>
  <c r="LL124" i="15198"/>
  <c r="JY123" i="15198"/>
  <c r="LE123" i="15198"/>
  <c r="MK123" i="15198"/>
  <c r="NQ123" i="15198"/>
  <c r="OW123" i="15198"/>
  <c r="QC123" i="15198"/>
  <c r="RI123" i="15198"/>
  <c r="SO123" i="15198"/>
  <c r="TU123" i="15198"/>
  <c r="VA123" i="15198"/>
  <c r="WG123" i="15198"/>
  <c r="EH124" i="15198"/>
  <c r="FN124" i="15198"/>
  <c r="GH124" i="15198"/>
  <c r="GX124" i="15198"/>
  <c r="HN124" i="15198"/>
  <c r="ID124" i="15198"/>
  <c r="IT124" i="15198"/>
  <c r="JJ124" i="15198"/>
  <c r="JZ124" i="15198"/>
  <c r="KP124" i="15198"/>
  <c r="LF124" i="15198"/>
  <c r="LU124" i="15198"/>
  <c r="MH124" i="15198"/>
  <c r="MT124" i="15198"/>
  <c r="NH124" i="15198"/>
  <c r="NS124" i="15198"/>
  <c r="OG124" i="15198"/>
  <c r="OT124" i="15198"/>
  <c r="PF124" i="15198"/>
  <c r="PT124" i="15198"/>
  <c r="QE124" i="15198"/>
  <c r="QS124" i="15198"/>
  <c r="RF124" i="15198"/>
  <c r="RR124" i="15198"/>
  <c r="SF124" i="15198"/>
  <c r="SQ124" i="15198"/>
  <c r="TE124" i="15198"/>
  <c r="TR124" i="15198"/>
  <c r="UD124" i="15198"/>
  <c r="UN124" i="15198"/>
  <c r="UV124" i="15198"/>
  <c r="VD124" i="15198"/>
  <c r="VL124" i="15198"/>
  <c r="VT124" i="15198"/>
  <c r="WB124" i="15198"/>
  <c r="DE125" i="15198"/>
  <c r="DM125" i="15198"/>
  <c r="DU125" i="15198"/>
  <c r="EC125" i="15198"/>
  <c r="EK125" i="15198"/>
  <c r="ES125" i="15198"/>
  <c r="FA125" i="15198"/>
  <c r="FI125" i="15198"/>
  <c r="FQ125" i="15198"/>
  <c r="FY125" i="15198"/>
  <c r="GG125" i="15198"/>
  <c r="GO125" i="15198"/>
  <c r="GW125" i="15198"/>
  <c r="HE125" i="15198"/>
  <c r="HM125" i="15198"/>
  <c r="HU125" i="15198"/>
  <c r="IC125" i="15198"/>
  <c r="IK125" i="15198"/>
  <c r="IS125" i="15198"/>
  <c r="JA125" i="15198"/>
  <c r="JI125" i="15198"/>
  <c r="JQ125" i="15198"/>
  <c r="JY125" i="15198"/>
  <c r="KG125" i="15198"/>
  <c r="KO125" i="15198"/>
  <c r="KW125" i="15198"/>
  <c r="LE125" i="15198"/>
  <c r="LM125" i="15198"/>
  <c r="LU125" i="15198"/>
  <c r="MC125" i="15198"/>
  <c r="MK125" i="15198"/>
  <c r="MS125" i="15198"/>
  <c r="NA125" i="15198"/>
  <c r="NI125" i="15198"/>
  <c r="NQ125" i="15198"/>
  <c r="NY125" i="15198"/>
  <c r="OG125" i="15198"/>
  <c r="OO125" i="15198"/>
  <c r="OW125" i="15198"/>
  <c r="PE125" i="15198"/>
  <c r="PM125" i="15198"/>
  <c r="PU125" i="15198"/>
  <c r="QC125" i="15198"/>
  <c r="QK125" i="15198"/>
  <c r="QS125" i="15198"/>
  <c r="RA125" i="15198"/>
  <c r="RI125" i="15198"/>
  <c r="RQ125" i="15198"/>
  <c r="RY125" i="15198"/>
  <c r="SG125" i="15198"/>
  <c r="SO125" i="15198"/>
  <c r="SW125" i="15198"/>
  <c r="TE125" i="15198"/>
  <c r="TM125" i="15198"/>
  <c r="TU125" i="15198"/>
  <c r="UC125" i="15198"/>
  <c r="UK125" i="15198"/>
  <c r="US125" i="15198"/>
  <c r="VA125" i="15198"/>
  <c r="VI125" i="15198"/>
  <c r="VQ125" i="15198"/>
  <c r="VY125" i="15198"/>
  <c r="WG125" i="15198"/>
  <c r="DD120" i="15198"/>
  <c r="DH110" i="15198"/>
  <c r="DP110" i="15198"/>
  <c r="DX110" i="15198"/>
  <c r="EF110" i="15198"/>
  <c r="EN110" i="15198"/>
  <c r="EV110" i="15198"/>
  <c r="FD110" i="15198"/>
  <c r="FL110" i="15198"/>
  <c r="FT110" i="15198"/>
  <c r="GB110" i="15198"/>
  <c r="GJ110" i="15198"/>
  <c r="GR110" i="15198"/>
  <c r="GZ110" i="15198"/>
  <c r="HH110" i="15198"/>
  <c r="HP110" i="15198"/>
  <c r="HX110" i="15198"/>
  <c r="IF110" i="15198"/>
  <c r="IN110" i="15198"/>
  <c r="IV110" i="15198"/>
  <c r="JD110" i="15198"/>
  <c r="JL110" i="15198"/>
  <c r="JT110" i="15198"/>
  <c r="KB110" i="15198"/>
  <c r="KJ110" i="15198"/>
  <c r="KR110" i="15198"/>
  <c r="KZ110" i="15198"/>
  <c r="LH110" i="15198"/>
  <c r="LP110" i="15198"/>
  <c r="LX110" i="15198"/>
  <c r="MF110" i="15198"/>
  <c r="MN110" i="15198"/>
  <c r="MV110" i="15198"/>
  <c r="ND110" i="15198"/>
  <c r="NL110" i="15198"/>
  <c r="NT110" i="15198"/>
  <c r="OB110" i="15198"/>
  <c r="OJ110" i="15198"/>
  <c r="OR110" i="15198"/>
  <c r="OZ110" i="15198"/>
  <c r="PH110" i="15198"/>
  <c r="PP110" i="15198"/>
  <c r="PX110" i="15198"/>
  <c r="QF110" i="15198"/>
  <c r="QN110" i="15198"/>
  <c r="QV110" i="15198"/>
  <c r="RD110" i="15198"/>
  <c r="RL110" i="15198"/>
  <c r="RT110" i="15198"/>
  <c r="SB110" i="15198"/>
  <c r="SJ110" i="15198"/>
  <c r="SR110" i="15198"/>
  <c r="SZ110" i="15198"/>
  <c r="TH110" i="15198"/>
  <c r="TP110" i="15198"/>
  <c r="TX110" i="15198"/>
  <c r="UF110" i="15198"/>
  <c r="UN110" i="15198"/>
  <c r="UV110" i="15198"/>
  <c r="VD110" i="15198"/>
  <c r="VL110" i="15198"/>
  <c r="VT110" i="15198"/>
  <c r="WB110" i="15198"/>
  <c r="DE111" i="15198"/>
  <c r="DM111" i="15198"/>
  <c r="DU111" i="15198"/>
  <c r="EC111" i="15198"/>
  <c r="EK111" i="15198"/>
  <c r="ES111" i="15198"/>
  <c r="FA111" i="15198"/>
  <c r="FI111" i="15198"/>
  <c r="FQ111" i="15198"/>
  <c r="FY111" i="15198"/>
  <c r="GG111" i="15198"/>
  <c r="GO111" i="15198"/>
  <c r="GW111" i="15198"/>
  <c r="HE111" i="15198"/>
  <c r="HM111" i="15198"/>
  <c r="HU111" i="15198"/>
  <c r="IC111" i="15198"/>
  <c r="IK111" i="15198"/>
  <c r="IS111" i="15198"/>
  <c r="JA111" i="15198"/>
  <c r="JI111" i="15198"/>
  <c r="JQ111" i="15198"/>
  <c r="JY111" i="15198"/>
  <c r="KG111" i="15198"/>
  <c r="KO111" i="15198"/>
  <c r="KW111" i="15198"/>
  <c r="LE111" i="15198"/>
  <c r="LM111" i="15198"/>
  <c r="LU111" i="15198"/>
  <c r="MC111" i="15198"/>
  <c r="MK111" i="15198"/>
  <c r="MS111" i="15198"/>
  <c r="NA111" i="15198"/>
  <c r="NI111" i="15198"/>
  <c r="NQ111" i="15198"/>
  <c r="NY111" i="15198"/>
  <c r="OG111" i="15198"/>
  <c r="OO111" i="15198"/>
  <c r="OW111" i="15198"/>
  <c r="PE111" i="15198"/>
  <c r="PM111" i="15198"/>
  <c r="PU111" i="15198"/>
  <c r="QC111" i="15198"/>
  <c r="QK111" i="15198"/>
  <c r="QS111" i="15198"/>
  <c r="RA111" i="15198"/>
  <c r="RI111" i="15198"/>
  <c r="RQ111" i="15198"/>
  <c r="RY111" i="15198"/>
  <c r="SG111" i="15198"/>
  <c r="SO111" i="15198"/>
  <c r="SW111" i="15198"/>
  <c r="TE111" i="15198"/>
  <c r="TM111" i="15198"/>
  <c r="TU111" i="15198"/>
  <c r="UC111" i="15198"/>
  <c r="UK111" i="15198"/>
  <c r="US111" i="15198"/>
  <c r="VA111" i="15198"/>
  <c r="VI111" i="15198"/>
  <c r="VQ111" i="15198"/>
  <c r="VY111" i="15198"/>
  <c r="WG111" i="15198"/>
  <c r="DJ112" i="15198"/>
  <c r="DR112" i="15198"/>
  <c r="DZ112" i="15198"/>
  <c r="EH112" i="15198"/>
  <c r="EP112" i="15198"/>
  <c r="EX112" i="15198"/>
  <c r="FF112" i="15198"/>
  <c r="FN112" i="15198"/>
  <c r="FV112" i="15198"/>
  <c r="GD112" i="15198"/>
  <c r="GL112" i="15198"/>
  <c r="GT112" i="15198"/>
  <c r="HB112" i="15198"/>
  <c r="HJ112" i="15198"/>
  <c r="HR112" i="15198"/>
  <c r="HZ112" i="15198"/>
  <c r="IH112" i="15198"/>
  <c r="IP112" i="15198"/>
  <c r="IX112" i="15198"/>
  <c r="JF112" i="15198"/>
  <c r="JN112" i="15198"/>
  <c r="JV112" i="15198"/>
  <c r="KD112" i="15198"/>
  <c r="KL112" i="15198"/>
  <c r="KT112" i="15198"/>
  <c r="LB112" i="15198"/>
  <c r="LJ112" i="15198"/>
  <c r="LR112" i="15198"/>
  <c r="LZ112" i="15198"/>
  <c r="MH112" i="15198"/>
  <c r="MP112" i="15198"/>
  <c r="MX112" i="15198"/>
  <c r="MX107" i="15198" s="1"/>
  <c r="NF112" i="15198"/>
  <c r="NN112" i="15198"/>
  <c r="NV112" i="15198"/>
  <c r="OD112" i="15198"/>
  <c r="OL112" i="15198"/>
  <c r="OT112" i="15198"/>
  <c r="PB112" i="15198"/>
  <c r="PJ112" i="15198"/>
  <c r="PR112" i="15198"/>
  <c r="PZ112" i="15198"/>
  <c r="QH112" i="15198"/>
  <c r="QP112" i="15198"/>
  <c r="QX112" i="15198"/>
  <c r="RF112" i="15198"/>
  <c r="RN112" i="15198"/>
  <c r="RV112" i="15198"/>
  <c r="SD112" i="15198"/>
  <c r="SL112" i="15198"/>
  <c r="ST112" i="15198"/>
  <c r="TB112" i="15198"/>
  <c r="TJ112" i="15198"/>
  <c r="TR112" i="15198"/>
  <c r="TZ112" i="15198"/>
  <c r="UH112" i="15198"/>
  <c r="UP112" i="15198"/>
  <c r="UX112" i="15198"/>
  <c r="VF112" i="15198"/>
  <c r="VN112" i="15198"/>
  <c r="VV112" i="15198"/>
  <c r="WD112" i="15198"/>
  <c r="DG113" i="15198"/>
  <c r="DO113" i="15198"/>
  <c r="DW113" i="15198"/>
  <c r="EE113" i="15198"/>
  <c r="EM113" i="15198"/>
  <c r="EU113" i="15198"/>
  <c r="FC113" i="15198"/>
  <c r="FK113" i="15198"/>
  <c r="FS113" i="15198"/>
  <c r="GA113" i="15198"/>
  <c r="GI113" i="15198"/>
  <c r="GQ113" i="15198"/>
  <c r="GY113" i="15198"/>
  <c r="HG113" i="15198"/>
  <c r="HO113" i="15198"/>
  <c r="HW113" i="15198"/>
  <c r="IE113" i="15198"/>
  <c r="IM113" i="15198"/>
  <c r="IU113" i="15198"/>
  <c r="JC113" i="15198"/>
  <c r="JK113" i="15198"/>
  <c r="JS113" i="15198"/>
  <c r="KA113" i="15198"/>
  <c r="KI113" i="15198"/>
  <c r="KQ113" i="15198"/>
  <c r="KY113" i="15198"/>
  <c r="LG113" i="15198"/>
  <c r="LO113" i="15198"/>
  <c r="LW113" i="15198"/>
  <c r="ME113" i="15198"/>
  <c r="MM113" i="15198"/>
  <c r="MU113" i="15198"/>
  <c r="NC113" i="15198"/>
  <c r="NK113" i="15198"/>
  <c r="NS113" i="15198"/>
  <c r="OA113" i="15198"/>
  <c r="OI113" i="15198"/>
  <c r="OQ113" i="15198"/>
  <c r="OY113" i="15198"/>
  <c r="PG113" i="15198"/>
  <c r="PO113" i="15198"/>
  <c r="PW113" i="15198"/>
  <c r="QE113" i="15198"/>
  <c r="QM113" i="15198"/>
  <c r="KC123" i="15198"/>
  <c r="LI123" i="15198"/>
  <c r="MO123" i="15198"/>
  <c r="NU123" i="15198"/>
  <c r="PA123" i="15198"/>
  <c r="QG123" i="15198"/>
  <c r="RM123" i="15198"/>
  <c r="SS123" i="15198"/>
  <c r="TY123" i="15198"/>
  <c r="VE123" i="15198"/>
  <c r="DF124" i="15198"/>
  <c r="EL124" i="15198"/>
  <c r="FR124" i="15198"/>
  <c r="GI124" i="15198"/>
  <c r="GY124" i="15198"/>
  <c r="HO124" i="15198"/>
  <c r="IE124" i="15198"/>
  <c r="IU124" i="15198"/>
  <c r="JK124" i="15198"/>
  <c r="KA124" i="15198"/>
  <c r="KQ124" i="15198"/>
  <c r="LG124" i="15198"/>
  <c r="LV124" i="15198"/>
  <c r="MJ124" i="15198"/>
  <c r="MU124" i="15198"/>
  <c r="NI124" i="15198"/>
  <c r="NV124" i="15198"/>
  <c r="OH124" i="15198"/>
  <c r="OV124" i="15198"/>
  <c r="PG124" i="15198"/>
  <c r="PU124" i="15198"/>
  <c r="QH124" i="15198"/>
  <c r="QT124" i="15198"/>
  <c r="RH124" i="15198"/>
  <c r="RS124" i="15198"/>
  <c r="SG124" i="15198"/>
  <c r="ST124" i="15198"/>
  <c r="TF124" i="15198"/>
  <c r="TT124" i="15198"/>
  <c r="UE124" i="15198"/>
  <c r="UO124" i="15198"/>
  <c r="UW124" i="15198"/>
  <c r="VE124" i="15198"/>
  <c r="VM124" i="15198"/>
  <c r="VU124" i="15198"/>
  <c r="WC124" i="15198"/>
  <c r="DF125" i="15198"/>
  <c r="DN125" i="15198"/>
  <c r="DV125" i="15198"/>
  <c r="ED125" i="15198"/>
  <c r="EL125" i="15198"/>
  <c r="ET125" i="15198"/>
  <c r="FB125" i="15198"/>
  <c r="FJ125" i="15198"/>
  <c r="FR125" i="15198"/>
  <c r="FZ125" i="15198"/>
  <c r="GH125" i="15198"/>
  <c r="GP125" i="15198"/>
  <c r="GX125" i="15198"/>
  <c r="HF125" i="15198"/>
  <c r="HN125" i="15198"/>
  <c r="HV125" i="15198"/>
  <c r="ID125" i="15198"/>
  <c r="IL125" i="15198"/>
  <c r="IT125" i="15198"/>
  <c r="JB125" i="15198"/>
  <c r="JJ125" i="15198"/>
  <c r="JR125" i="15198"/>
  <c r="JZ125" i="15198"/>
  <c r="KH125" i="15198"/>
  <c r="KP125" i="15198"/>
  <c r="KX125" i="15198"/>
  <c r="LF125" i="15198"/>
  <c r="LN125" i="15198"/>
  <c r="LV125" i="15198"/>
  <c r="MD125" i="15198"/>
  <c r="ML125" i="15198"/>
  <c r="MT125" i="15198"/>
  <c r="NB125" i="15198"/>
  <c r="NJ125" i="15198"/>
  <c r="NR125" i="15198"/>
  <c r="NZ125" i="15198"/>
  <c r="OH125" i="15198"/>
  <c r="OP125" i="15198"/>
  <c r="OX125" i="15198"/>
  <c r="PF125" i="15198"/>
  <c r="PN125" i="15198"/>
  <c r="PV125" i="15198"/>
  <c r="QD125" i="15198"/>
  <c r="QL125" i="15198"/>
  <c r="QT125" i="15198"/>
  <c r="RB125" i="15198"/>
  <c r="RJ125" i="15198"/>
  <c r="RR125" i="15198"/>
  <c r="RZ125" i="15198"/>
  <c r="SH125" i="15198"/>
  <c r="SP125" i="15198"/>
  <c r="SX125" i="15198"/>
  <c r="TF125" i="15198"/>
  <c r="TN125" i="15198"/>
  <c r="TV125" i="15198"/>
  <c r="UD125" i="15198"/>
  <c r="UL125" i="15198"/>
  <c r="UT125" i="15198"/>
  <c r="VB125" i="15198"/>
  <c r="VJ125" i="15198"/>
  <c r="VR125" i="15198"/>
  <c r="VZ125" i="15198"/>
  <c r="WH125" i="15198"/>
  <c r="DD119" i="15198"/>
  <c r="DI110" i="15198"/>
  <c r="DQ110" i="15198"/>
  <c r="DY110" i="15198"/>
  <c r="EG110" i="15198"/>
  <c r="EO110" i="15198"/>
  <c r="EW110" i="15198"/>
  <c r="FE110" i="15198"/>
  <c r="FM110" i="15198"/>
  <c r="FU110" i="15198"/>
  <c r="GC110" i="15198"/>
  <c r="GK110" i="15198"/>
  <c r="GS110" i="15198"/>
  <c r="HA110" i="15198"/>
  <c r="HI110" i="15198"/>
  <c r="HQ110" i="15198"/>
  <c r="HY110" i="15198"/>
  <c r="IG110" i="15198"/>
  <c r="IO110" i="15198"/>
  <c r="IW110" i="15198"/>
  <c r="JE110" i="15198"/>
  <c r="JM110" i="15198"/>
  <c r="JU110" i="15198"/>
  <c r="KC110" i="15198"/>
  <c r="KK110" i="15198"/>
  <c r="KS110" i="15198"/>
  <c r="LA110" i="15198"/>
  <c r="LI110" i="15198"/>
  <c r="LQ110" i="15198"/>
  <c r="LY110" i="15198"/>
  <c r="MG110" i="15198"/>
  <c r="MO110" i="15198"/>
  <c r="MW110" i="15198"/>
  <c r="NE110" i="15198"/>
  <c r="NM110" i="15198"/>
  <c r="NU110" i="15198"/>
  <c r="OC110" i="15198"/>
  <c r="OK110" i="15198"/>
  <c r="OS110" i="15198"/>
  <c r="PA110" i="15198"/>
  <c r="PI110" i="15198"/>
  <c r="PQ110" i="15198"/>
  <c r="PY110" i="15198"/>
  <c r="QG110" i="15198"/>
  <c r="QO110" i="15198"/>
  <c r="QW110" i="15198"/>
  <c r="RE110" i="15198"/>
  <c r="RM110" i="15198"/>
  <c r="RU110" i="15198"/>
  <c r="SC110" i="15198"/>
  <c r="SK110" i="15198"/>
  <c r="SS110" i="15198"/>
  <c r="TA110" i="15198"/>
  <c r="TI110" i="15198"/>
  <c r="TQ110" i="15198"/>
  <c r="TY110" i="15198"/>
  <c r="UG110" i="15198"/>
  <c r="UO110" i="15198"/>
  <c r="UW110" i="15198"/>
  <c r="VE110" i="15198"/>
  <c r="VM110" i="15198"/>
  <c r="VU110" i="15198"/>
  <c r="WC110" i="15198"/>
  <c r="DF111" i="15198"/>
  <c r="DN111" i="15198"/>
  <c r="DV111" i="15198"/>
  <c r="ED111" i="15198"/>
  <c r="EL111" i="15198"/>
  <c r="ET111" i="15198"/>
  <c r="FB111" i="15198"/>
  <c r="FJ111" i="15198"/>
  <c r="FR111" i="15198"/>
  <c r="FZ111" i="15198"/>
  <c r="GH111" i="15198"/>
  <c r="GP111" i="15198"/>
  <c r="GX111" i="15198"/>
  <c r="HF111" i="15198"/>
  <c r="HN111" i="15198"/>
  <c r="HV111" i="15198"/>
  <c r="ID111" i="15198"/>
  <c r="IL111" i="15198"/>
  <c r="IT111" i="15198"/>
  <c r="JB111" i="15198"/>
  <c r="JJ111" i="15198"/>
  <c r="JR111" i="15198"/>
  <c r="JZ111" i="15198"/>
  <c r="KH111" i="15198"/>
  <c r="KP111" i="15198"/>
  <c r="KX111" i="15198"/>
  <c r="LF111" i="15198"/>
  <c r="LN111" i="15198"/>
  <c r="LV111" i="15198"/>
  <c r="MD111" i="15198"/>
  <c r="ML111" i="15198"/>
  <c r="MT111" i="15198"/>
  <c r="NB111" i="15198"/>
  <c r="NJ111" i="15198"/>
  <c r="NR111" i="15198"/>
  <c r="NZ111" i="15198"/>
  <c r="OH111" i="15198"/>
  <c r="OP111" i="15198"/>
  <c r="OX111" i="15198"/>
  <c r="PF111" i="15198"/>
  <c r="PN111" i="15198"/>
  <c r="PV111" i="15198"/>
  <c r="QD111" i="15198"/>
  <c r="QL111" i="15198"/>
  <c r="QT111" i="15198"/>
  <c r="RB111" i="15198"/>
  <c r="RJ111" i="15198"/>
  <c r="RR111" i="15198"/>
  <c r="RZ111" i="15198"/>
  <c r="SH111" i="15198"/>
  <c r="SP111" i="15198"/>
  <c r="SX111" i="15198"/>
  <c r="TF111" i="15198"/>
  <c r="TN111" i="15198"/>
  <c r="TV111" i="15198"/>
  <c r="UD111" i="15198"/>
  <c r="UL111" i="15198"/>
  <c r="UT111" i="15198"/>
  <c r="VB111" i="15198"/>
  <c r="VJ111" i="15198"/>
  <c r="VR111" i="15198"/>
  <c r="VZ111" i="15198"/>
  <c r="WH111" i="15198"/>
  <c r="DK112" i="15198"/>
  <c r="DS112" i="15198"/>
  <c r="EA112" i="15198"/>
  <c r="EI112" i="15198"/>
  <c r="EQ112" i="15198"/>
  <c r="EY112" i="15198"/>
  <c r="FG112" i="15198"/>
  <c r="FO112" i="15198"/>
  <c r="FW112" i="15198"/>
  <c r="GE112" i="15198"/>
  <c r="GM112" i="15198"/>
  <c r="GU112" i="15198"/>
  <c r="HC112" i="15198"/>
  <c r="HK112" i="15198"/>
  <c r="HS112" i="15198"/>
  <c r="IA112" i="15198"/>
  <c r="JA123" i="15198"/>
  <c r="KG123" i="15198"/>
  <c r="LM123" i="15198"/>
  <c r="MS123" i="15198"/>
  <c r="NY123" i="15198"/>
  <c r="PE123" i="15198"/>
  <c r="QK123" i="15198"/>
  <c r="RQ123" i="15198"/>
  <c r="SW123" i="15198"/>
  <c r="UC123" i="15198"/>
  <c r="VI123" i="15198"/>
  <c r="DJ124" i="15198"/>
  <c r="EP124" i="15198"/>
  <c r="FV124" i="15198"/>
  <c r="GL124" i="15198"/>
  <c r="HB124" i="15198"/>
  <c r="HR124" i="15198"/>
  <c r="IH124" i="15198"/>
  <c r="IX124" i="15198"/>
  <c r="JN124" i="15198"/>
  <c r="KD124" i="15198"/>
  <c r="KT124" i="15198"/>
  <c r="LJ124" i="15198"/>
  <c r="LW124" i="15198"/>
  <c r="MK124" i="15198"/>
  <c r="MX124" i="15198"/>
  <c r="NJ124" i="15198"/>
  <c r="NX124" i="15198"/>
  <c r="OI124" i="15198"/>
  <c r="OW124" i="15198"/>
  <c r="PJ124" i="15198"/>
  <c r="PV124" i="15198"/>
  <c r="QJ124" i="15198"/>
  <c r="QU124" i="15198"/>
  <c r="RI124" i="15198"/>
  <c r="RV124" i="15198"/>
  <c r="SH124" i="15198"/>
  <c r="SV124" i="15198"/>
  <c r="TG124" i="15198"/>
  <c r="TU124" i="15198"/>
  <c r="UG124" i="15198"/>
  <c r="UP124" i="15198"/>
  <c r="UX124" i="15198"/>
  <c r="VF124" i="15198"/>
  <c r="VN124" i="15198"/>
  <c r="VV124" i="15198"/>
  <c r="WD124" i="15198"/>
  <c r="DG125" i="15198"/>
  <c r="DO125" i="15198"/>
  <c r="DW125" i="15198"/>
  <c r="EE125" i="15198"/>
  <c r="EM125" i="15198"/>
  <c r="EU125" i="15198"/>
  <c r="FC125" i="15198"/>
  <c r="FK125" i="15198"/>
  <c r="FS125" i="15198"/>
  <c r="GA125" i="15198"/>
  <c r="GI125" i="15198"/>
  <c r="GQ125" i="15198"/>
  <c r="GY125" i="15198"/>
  <c r="HG125" i="15198"/>
  <c r="HO125" i="15198"/>
  <c r="HW125" i="15198"/>
  <c r="IE125" i="15198"/>
  <c r="IM125" i="15198"/>
  <c r="IU125" i="15198"/>
  <c r="JC125" i="15198"/>
  <c r="JK125" i="15198"/>
  <c r="JS125" i="15198"/>
  <c r="KA125" i="15198"/>
  <c r="KI125" i="15198"/>
  <c r="KQ125" i="15198"/>
  <c r="KY125" i="15198"/>
  <c r="LG125" i="15198"/>
  <c r="LO125" i="15198"/>
  <c r="LW125" i="15198"/>
  <c r="ME125" i="15198"/>
  <c r="MM125" i="15198"/>
  <c r="MU125" i="15198"/>
  <c r="NC125" i="15198"/>
  <c r="NK125" i="15198"/>
  <c r="NS125" i="15198"/>
  <c r="OA125" i="15198"/>
  <c r="OI125" i="15198"/>
  <c r="OQ125" i="15198"/>
  <c r="OY125" i="15198"/>
  <c r="PG125" i="15198"/>
  <c r="PO125" i="15198"/>
  <c r="PW125" i="15198"/>
  <c r="QE125" i="15198"/>
  <c r="QM125" i="15198"/>
  <c r="QU125" i="15198"/>
  <c r="RC125" i="15198"/>
  <c r="RK125" i="15198"/>
  <c r="RS125" i="15198"/>
  <c r="SA125" i="15198"/>
  <c r="SI125" i="15198"/>
  <c r="SQ125" i="15198"/>
  <c r="SY125" i="15198"/>
  <c r="TG125" i="15198"/>
  <c r="TO125" i="15198"/>
  <c r="TW125" i="15198"/>
  <c r="UE125" i="15198"/>
  <c r="UM125" i="15198"/>
  <c r="UU125" i="15198"/>
  <c r="VC125" i="15198"/>
  <c r="VK125" i="15198"/>
  <c r="VS125" i="15198"/>
  <c r="WA125" i="15198"/>
  <c r="WI125" i="15198"/>
  <c r="DD118" i="15198"/>
  <c r="DJ110" i="15198"/>
  <c r="DR110" i="15198"/>
  <c r="DZ110" i="15198"/>
  <c r="EH110" i="15198"/>
  <c r="EP110" i="15198"/>
  <c r="EX110" i="15198"/>
  <c r="FF110" i="15198"/>
  <c r="FN110" i="15198"/>
  <c r="FV110" i="15198"/>
  <c r="GD110" i="15198"/>
  <c r="GL110" i="15198"/>
  <c r="GT110" i="15198"/>
  <c r="HB110" i="15198"/>
  <c r="HJ110" i="15198"/>
  <c r="HR110" i="15198"/>
  <c r="HZ110" i="15198"/>
  <c r="IH110" i="15198"/>
  <c r="IP110" i="15198"/>
  <c r="IX110" i="15198"/>
  <c r="JF110" i="15198"/>
  <c r="JN110" i="15198"/>
  <c r="JV110" i="15198"/>
  <c r="KD110" i="15198"/>
  <c r="KL110" i="15198"/>
  <c r="KT110" i="15198"/>
  <c r="LB110" i="15198"/>
  <c r="LJ110" i="15198"/>
  <c r="LR110" i="15198"/>
  <c r="LZ110" i="15198"/>
  <c r="MH110" i="15198"/>
  <c r="MP110" i="15198"/>
  <c r="MX110" i="15198"/>
  <c r="NF110" i="15198"/>
  <c r="NN110" i="15198"/>
  <c r="NV110" i="15198"/>
  <c r="OD110" i="15198"/>
  <c r="OL110" i="15198"/>
  <c r="OT110" i="15198"/>
  <c r="PB110" i="15198"/>
  <c r="PJ110" i="15198"/>
  <c r="PR110" i="15198"/>
  <c r="PZ110" i="15198"/>
  <c r="QH110" i="15198"/>
  <c r="QP110" i="15198"/>
  <c r="QX110" i="15198"/>
  <c r="RF110" i="15198"/>
  <c r="RN110" i="15198"/>
  <c r="RV110" i="15198"/>
  <c r="SD110" i="15198"/>
  <c r="SL110" i="15198"/>
  <c r="ST110" i="15198"/>
  <c r="TB110" i="15198"/>
  <c r="TJ110" i="15198"/>
  <c r="TR110" i="15198"/>
  <c r="TZ110" i="15198"/>
  <c r="UH110" i="15198"/>
  <c r="UP110" i="15198"/>
  <c r="UX110" i="15198"/>
  <c r="VF110" i="15198"/>
  <c r="VN110" i="15198"/>
  <c r="VV110" i="15198"/>
  <c r="WD110" i="15198"/>
  <c r="DG111" i="15198"/>
  <c r="DO111" i="15198"/>
  <c r="DW111" i="15198"/>
  <c r="EE111" i="15198"/>
  <c r="EM111" i="15198"/>
  <c r="EU111" i="15198"/>
  <c r="FC111" i="15198"/>
  <c r="FK111" i="15198"/>
  <c r="FS111" i="15198"/>
  <c r="GA111" i="15198"/>
  <c r="GI111" i="15198"/>
  <c r="GQ111" i="15198"/>
  <c r="GY111" i="15198"/>
  <c r="HG111" i="15198"/>
  <c r="HO111" i="15198"/>
  <c r="HW111" i="15198"/>
  <c r="IE111" i="15198"/>
  <c r="IM111" i="15198"/>
  <c r="IU111" i="15198"/>
  <c r="JC111" i="15198"/>
  <c r="JK111" i="15198"/>
  <c r="JS111" i="15198"/>
  <c r="KA111" i="15198"/>
  <c r="KI111" i="15198"/>
  <c r="KQ111" i="15198"/>
  <c r="KY111" i="15198"/>
  <c r="LG111" i="15198"/>
  <c r="LO111" i="15198"/>
  <c r="LW111" i="15198"/>
  <c r="ME111" i="15198"/>
  <c r="MM111" i="15198"/>
  <c r="MU111" i="15198"/>
  <c r="NC111" i="15198"/>
  <c r="NK111" i="15198"/>
  <c r="NS111" i="15198"/>
  <c r="OA111" i="15198"/>
  <c r="OI111" i="15198"/>
  <c r="OQ111" i="15198"/>
  <c r="OY111" i="15198"/>
  <c r="PG111" i="15198"/>
  <c r="PO111" i="15198"/>
  <c r="PW111" i="15198"/>
  <c r="QE111" i="15198"/>
  <c r="QM111" i="15198"/>
  <c r="QU111" i="15198"/>
  <c r="RC111" i="15198"/>
  <c r="RK111" i="15198"/>
  <c r="RS111" i="15198"/>
  <c r="SA111" i="15198"/>
  <c r="SI111" i="15198"/>
  <c r="SQ111" i="15198"/>
  <c r="SY111" i="15198"/>
  <c r="TG111" i="15198"/>
  <c r="TO111" i="15198"/>
  <c r="TW111" i="15198"/>
  <c r="UE111" i="15198"/>
  <c r="UM111" i="15198"/>
  <c r="UU111" i="15198"/>
  <c r="VC111" i="15198"/>
  <c r="VK111" i="15198"/>
  <c r="VS111" i="15198"/>
  <c r="WA111" i="15198"/>
  <c r="WI111" i="15198"/>
  <c r="DL112" i="15198"/>
  <c r="DT112" i="15198"/>
  <c r="EB112" i="15198"/>
  <c r="EJ112" i="15198"/>
  <c r="ER112" i="15198"/>
  <c r="EZ112" i="15198"/>
  <c r="FH112" i="15198"/>
  <c r="FP112" i="15198"/>
  <c r="FX112" i="15198"/>
  <c r="GF112" i="15198"/>
  <c r="GN112" i="15198"/>
  <c r="GV112" i="15198"/>
  <c r="HD112" i="15198"/>
  <c r="HL112" i="15198"/>
  <c r="HT112" i="15198"/>
  <c r="IB112" i="15198"/>
  <c r="IJ112" i="15198"/>
  <c r="IR112" i="15198"/>
  <c r="IZ112" i="15198"/>
  <c r="JH112" i="15198"/>
  <c r="JP112" i="15198"/>
  <c r="JX112" i="15198"/>
  <c r="KF112" i="15198"/>
  <c r="KN112" i="15198"/>
  <c r="KV112" i="15198"/>
  <c r="LD112" i="15198"/>
  <c r="LL112" i="15198"/>
  <c r="LT112" i="15198"/>
  <c r="MB112" i="15198"/>
  <c r="MJ112" i="15198"/>
  <c r="MR112" i="15198"/>
  <c r="MZ112" i="15198"/>
  <c r="NH112" i="15198"/>
  <c r="NP112" i="15198"/>
  <c r="NX112" i="15198"/>
  <c r="OF112" i="15198"/>
  <c r="ON112" i="15198"/>
  <c r="OV112" i="15198"/>
  <c r="PD112" i="15198"/>
  <c r="PL112" i="15198"/>
  <c r="PT112" i="15198"/>
  <c r="QB112" i="15198"/>
  <c r="QJ112" i="15198"/>
  <c r="QR112" i="15198"/>
  <c r="QZ112" i="15198"/>
  <c r="RH112" i="15198"/>
  <c r="RP112" i="15198"/>
  <c r="RX112" i="15198"/>
  <c r="SF112" i="15198"/>
  <c r="SN112" i="15198"/>
  <c r="SV112" i="15198"/>
  <c r="TD112" i="15198"/>
  <c r="TL112" i="15198"/>
  <c r="TT112" i="15198"/>
  <c r="UB112" i="15198"/>
  <c r="UJ112" i="15198"/>
  <c r="UR112" i="15198"/>
  <c r="UZ112" i="15198"/>
  <c r="VH112" i="15198"/>
  <c r="VP112" i="15198"/>
  <c r="VX112" i="15198"/>
  <c r="WF112" i="15198"/>
  <c r="DI113" i="15198"/>
  <c r="DQ113" i="15198"/>
  <c r="DY113" i="15198"/>
  <c r="EG113" i="15198"/>
  <c r="EO113" i="15198"/>
  <c r="EW113" i="15198"/>
  <c r="FE113" i="15198"/>
  <c r="FM113" i="15198"/>
  <c r="FU113" i="15198"/>
  <c r="GC113" i="15198"/>
  <c r="GK113" i="15198"/>
  <c r="GS113" i="15198"/>
  <c r="HA113" i="15198"/>
  <c r="HI113" i="15198"/>
  <c r="HQ113" i="15198"/>
  <c r="HY113" i="15198"/>
  <c r="IG113" i="15198"/>
  <c r="IO113" i="15198"/>
  <c r="IW113" i="15198"/>
  <c r="JE113" i="15198"/>
  <c r="JM113" i="15198"/>
  <c r="JU113" i="15198"/>
  <c r="KC113" i="15198"/>
  <c r="KK113" i="15198"/>
  <c r="KS113" i="15198"/>
  <c r="LA113" i="15198"/>
  <c r="LI113" i="15198"/>
  <c r="LQ113" i="15198"/>
  <c r="LY113" i="15198"/>
  <c r="MG113" i="15198"/>
  <c r="MO113" i="15198"/>
  <c r="MW113" i="15198"/>
  <c r="NE113" i="15198"/>
  <c r="NM113" i="15198"/>
  <c r="NU113" i="15198"/>
  <c r="OC113" i="15198"/>
  <c r="OK113" i="15198"/>
  <c r="OS113" i="15198"/>
  <c r="PA113" i="15198"/>
  <c r="PI113" i="15198"/>
  <c r="PQ113" i="15198"/>
  <c r="PY113" i="15198"/>
  <c r="QG113" i="15198"/>
  <c r="QO113" i="15198"/>
  <c r="QW113" i="15198"/>
  <c r="RE113" i="15198"/>
  <c r="RM113" i="15198"/>
  <c r="RU113" i="15198"/>
  <c r="SC113" i="15198"/>
  <c r="SK113" i="15198"/>
  <c r="SS113" i="15198"/>
  <c r="TA113" i="15198"/>
  <c r="TI113" i="15198"/>
  <c r="TQ113" i="15198"/>
  <c r="JE123" i="15198"/>
  <c r="KK123" i="15198"/>
  <c r="LQ123" i="15198"/>
  <c r="MW123" i="15198"/>
  <c r="OC123" i="15198"/>
  <c r="PI123" i="15198"/>
  <c r="QO123" i="15198"/>
  <c r="RU123" i="15198"/>
  <c r="TA123" i="15198"/>
  <c r="UG123" i="15198"/>
  <c r="VM123" i="15198"/>
  <c r="DN124" i="15198"/>
  <c r="ET124" i="15198"/>
  <c r="FY124" i="15198"/>
  <c r="GO124" i="15198"/>
  <c r="HE124" i="15198"/>
  <c r="HU124" i="15198"/>
  <c r="IK124" i="15198"/>
  <c r="JA124" i="15198"/>
  <c r="JQ124" i="15198"/>
  <c r="KG124" i="15198"/>
  <c r="KW124" i="15198"/>
  <c r="LM124" i="15198"/>
  <c r="LZ124" i="15198"/>
  <c r="ML124" i="15198"/>
  <c r="MZ124" i="15198"/>
  <c r="NK124" i="15198"/>
  <c r="NY124" i="15198"/>
  <c r="OL124" i="15198"/>
  <c r="OX124" i="15198"/>
  <c r="PL124" i="15198"/>
  <c r="PW124" i="15198"/>
  <c r="QK124" i="15198"/>
  <c r="QX124" i="15198"/>
  <c r="RJ124" i="15198"/>
  <c r="RX124" i="15198"/>
  <c r="SI124" i="15198"/>
  <c r="SW124" i="15198"/>
  <c r="TJ124" i="15198"/>
  <c r="TV124" i="15198"/>
  <c r="UH124" i="15198"/>
  <c r="UQ124" i="15198"/>
  <c r="UY124" i="15198"/>
  <c r="VG124" i="15198"/>
  <c r="VO124" i="15198"/>
  <c r="VW124" i="15198"/>
  <c r="WE124" i="15198"/>
  <c r="DH125" i="15198"/>
  <c r="DP125" i="15198"/>
  <c r="DX125" i="15198"/>
  <c r="EF125" i="15198"/>
  <c r="EN125" i="15198"/>
  <c r="EV125" i="15198"/>
  <c r="FD125" i="15198"/>
  <c r="FL125" i="15198"/>
  <c r="FT125" i="15198"/>
  <c r="GB125" i="15198"/>
  <c r="GJ125" i="15198"/>
  <c r="GR125" i="15198"/>
  <c r="GZ125" i="15198"/>
  <c r="HH125" i="15198"/>
  <c r="HP125" i="15198"/>
  <c r="HX125" i="15198"/>
  <c r="IF125" i="15198"/>
  <c r="IN125" i="15198"/>
  <c r="IV125" i="15198"/>
  <c r="JD125" i="15198"/>
  <c r="JL125" i="15198"/>
  <c r="JT125" i="15198"/>
  <c r="KB125" i="15198"/>
  <c r="KJ125" i="15198"/>
  <c r="KR125" i="15198"/>
  <c r="KZ125" i="15198"/>
  <c r="LH125" i="15198"/>
  <c r="LP125" i="15198"/>
  <c r="LX125" i="15198"/>
  <c r="MF125" i="15198"/>
  <c r="MN125" i="15198"/>
  <c r="MV125" i="15198"/>
  <c r="ND125" i="15198"/>
  <c r="NL125" i="15198"/>
  <c r="NT125" i="15198"/>
  <c r="OB125" i="15198"/>
  <c r="OJ125" i="15198"/>
  <c r="OR125" i="15198"/>
  <c r="OZ125" i="15198"/>
  <c r="PH125" i="15198"/>
  <c r="PP125" i="15198"/>
  <c r="PX125" i="15198"/>
  <c r="QF125" i="15198"/>
  <c r="QN125" i="15198"/>
  <c r="QV125" i="15198"/>
  <c r="RD125" i="15198"/>
  <c r="RL125" i="15198"/>
  <c r="RT125" i="15198"/>
  <c r="SB125" i="15198"/>
  <c r="SJ125" i="15198"/>
  <c r="SR125" i="15198"/>
  <c r="SZ125" i="15198"/>
  <c r="TH125" i="15198"/>
  <c r="TP125" i="15198"/>
  <c r="TX125" i="15198"/>
  <c r="UF125" i="15198"/>
  <c r="UN125" i="15198"/>
  <c r="UV125" i="15198"/>
  <c r="VD125" i="15198"/>
  <c r="VL125" i="15198"/>
  <c r="VT125" i="15198"/>
  <c r="WB125" i="15198"/>
  <c r="DD125" i="15198"/>
  <c r="DD117" i="15198"/>
  <c r="DK110" i="15198"/>
  <c r="DS110" i="15198"/>
  <c r="EA110" i="15198"/>
  <c r="EI110" i="15198"/>
  <c r="EQ110" i="15198"/>
  <c r="EY110" i="15198"/>
  <c r="FG110" i="15198"/>
  <c r="FO110" i="15198"/>
  <c r="FW110" i="15198"/>
  <c r="GE110" i="15198"/>
  <c r="GM110" i="15198"/>
  <c r="GU110" i="15198"/>
  <c r="HC110" i="15198"/>
  <c r="HK110" i="15198"/>
  <c r="HS110" i="15198"/>
  <c r="IA110" i="15198"/>
  <c r="II110" i="15198"/>
  <c r="IQ110" i="15198"/>
  <c r="IY110" i="15198"/>
  <c r="JG110" i="15198"/>
  <c r="JO110" i="15198"/>
  <c r="JW110" i="15198"/>
  <c r="KE110" i="15198"/>
  <c r="KM110" i="15198"/>
  <c r="KU110" i="15198"/>
  <c r="LC110" i="15198"/>
  <c r="LK110" i="15198"/>
  <c r="LS110" i="15198"/>
  <c r="MA110" i="15198"/>
  <c r="MI110" i="15198"/>
  <c r="MQ110" i="15198"/>
  <c r="MY110" i="15198"/>
  <c r="NG110" i="15198"/>
  <c r="NO110" i="15198"/>
  <c r="NW110" i="15198"/>
  <c r="OE110" i="15198"/>
  <c r="OM110" i="15198"/>
  <c r="OU110" i="15198"/>
  <c r="PC110" i="15198"/>
  <c r="PK110" i="15198"/>
  <c r="PS110" i="15198"/>
  <c r="QA110" i="15198"/>
  <c r="QI110" i="15198"/>
  <c r="QQ110" i="15198"/>
  <c r="QY110" i="15198"/>
  <c r="RG110" i="15198"/>
  <c r="RO110" i="15198"/>
  <c r="RW110" i="15198"/>
  <c r="SE110" i="15198"/>
  <c r="SM110" i="15198"/>
  <c r="SU110" i="15198"/>
  <c r="TC110" i="15198"/>
  <c r="TK110" i="15198"/>
  <c r="TS110" i="15198"/>
  <c r="UA110" i="15198"/>
  <c r="UI110" i="15198"/>
  <c r="UQ110" i="15198"/>
  <c r="UY110" i="15198"/>
  <c r="VG110" i="15198"/>
  <c r="VO110" i="15198"/>
  <c r="VW110" i="15198"/>
  <c r="WE110" i="15198"/>
  <c r="DH111" i="15198"/>
  <c r="DP111" i="15198"/>
  <c r="DX111" i="15198"/>
  <c r="EF111" i="15198"/>
  <c r="EN111" i="15198"/>
  <c r="EV111" i="15198"/>
  <c r="FD111" i="15198"/>
  <c r="FL111" i="15198"/>
  <c r="FT111" i="15198"/>
  <c r="GB111" i="15198"/>
  <c r="GJ111" i="15198"/>
  <c r="GR111" i="15198"/>
  <c r="GZ111" i="15198"/>
  <c r="HH111" i="15198"/>
  <c r="HP111" i="15198"/>
  <c r="HX111" i="15198"/>
  <c r="IF111" i="15198"/>
  <c r="IN111" i="15198"/>
  <c r="IV111" i="15198"/>
  <c r="JD111" i="15198"/>
  <c r="JL111" i="15198"/>
  <c r="JT111" i="15198"/>
  <c r="KB111" i="15198"/>
  <c r="KJ111" i="15198"/>
  <c r="KR111" i="15198"/>
  <c r="KZ111" i="15198"/>
  <c r="LH111" i="15198"/>
  <c r="LP111" i="15198"/>
  <c r="LX111" i="15198"/>
  <c r="MF111" i="15198"/>
  <c r="MN111" i="15198"/>
  <c r="MV111" i="15198"/>
  <c r="ND111" i="15198"/>
  <c r="NL111" i="15198"/>
  <c r="NT111" i="15198"/>
  <c r="OB111" i="15198"/>
  <c r="OJ111" i="15198"/>
  <c r="OR111" i="15198"/>
  <c r="OZ111" i="15198"/>
  <c r="PH111" i="15198"/>
  <c r="PP111" i="15198"/>
  <c r="PX111" i="15198"/>
  <c r="QF111" i="15198"/>
  <c r="QN111" i="15198"/>
  <c r="QV111" i="15198"/>
  <c r="RD111" i="15198"/>
  <c r="RL111" i="15198"/>
  <c r="RT111" i="15198"/>
  <c r="SB111" i="15198"/>
  <c r="SJ111" i="15198"/>
  <c r="SR111" i="15198"/>
  <c r="SZ111" i="15198"/>
  <c r="TH111" i="15198"/>
  <c r="TP111" i="15198"/>
  <c r="TX111" i="15198"/>
  <c r="UF111" i="15198"/>
  <c r="UN111" i="15198"/>
  <c r="UV111" i="15198"/>
  <c r="VD111" i="15198"/>
  <c r="VL111" i="15198"/>
  <c r="VT111" i="15198"/>
  <c r="WB111" i="15198"/>
  <c r="DE112" i="15198"/>
  <c r="DM112" i="15198"/>
  <c r="DU112" i="15198"/>
  <c r="EC112" i="15198"/>
  <c r="EK112" i="15198"/>
  <c r="ES112" i="15198"/>
  <c r="FA112" i="15198"/>
  <c r="FI112" i="15198"/>
  <c r="FQ112" i="15198"/>
  <c r="FY112" i="15198"/>
  <c r="GG112" i="15198"/>
  <c r="GO112" i="15198"/>
  <c r="GW112" i="15198"/>
  <c r="HE112" i="15198"/>
  <c r="HM112" i="15198"/>
  <c r="HU112" i="15198"/>
  <c r="JI123" i="15198"/>
  <c r="KO123" i="15198"/>
  <c r="LU123" i="15198"/>
  <c r="NA123" i="15198"/>
  <c r="OG123" i="15198"/>
  <c r="PM123" i="15198"/>
  <c r="QS123" i="15198"/>
  <c r="RY123" i="15198"/>
  <c r="TE123" i="15198"/>
  <c r="UK123" i="15198"/>
  <c r="VQ123" i="15198"/>
  <c r="DR124" i="15198"/>
  <c r="EX124" i="15198"/>
  <c r="FZ124" i="15198"/>
  <c r="GP124" i="15198"/>
  <c r="HF124" i="15198"/>
  <c r="HV124" i="15198"/>
  <c r="IL124" i="15198"/>
  <c r="JB124" i="15198"/>
  <c r="JR124" i="15198"/>
  <c r="KH124" i="15198"/>
  <c r="KX124" i="15198"/>
  <c r="LN124" i="15198"/>
  <c r="MB124" i="15198"/>
  <c r="MM124" i="15198"/>
  <c r="NA124" i="15198"/>
  <c r="NN124" i="15198"/>
  <c r="NZ124" i="15198"/>
  <c r="ON124" i="15198"/>
  <c r="OY124" i="15198"/>
  <c r="PM124" i="15198"/>
  <c r="PZ124" i="15198"/>
  <c r="QL124" i="15198"/>
  <c r="QZ124" i="15198"/>
  <c r="RK124" i="15198"/>
  <c r="RY124" i="15198"/>
  <c r="SL124" i="15198"/>
  <c r="SX124" i="15198"/>
  <c r="TL124" i="15198"/>
  <c r="TW124" i="15198"/>
  <c r="UJ124" i="15198"/>
  <c r="UR124" i="15198"/>
  <c r="UZ124" i="15198"/>
  <c r="VH124" i="15198"/>
  <c r="VP124" i="15198"/>
  <c r="VX124" i="15198"/>
  <c r="WF124" i="15198"/>
  <c r="DI125" i="15198"/>
  <c r="DQ125" i="15198"/>
  <c r="DY125" i="15198"/>
  <c r="EG125" i="15198"/>
  <c r="EO125" i="15198"/>
  <c r="EW125" i="15198"/>
  <c r="FE125" i="15198"/>
  <c r="FM125" i="15198"/>
  <c r="FU125" i="15198"/>
  <c r="GC125" i="15198"/>
  <c r="GK125" i="15198"/>
  <c r="GS125" i="15198"/>
  <c r="HA125" i="15198"/>
  <c r="HI125" i="15198"/>
  <c r="HQ125" i="15198"/>
  <c r="HY125" i="15198"/>
  <c r="IG125" i="15198"/>
  <c r="IO125" i="15198"/>
  <c r="IW125" i="15198"/>
  <c r="JE125" i="15198"/>
  <c r="JM125" i="15198"/>
  <c r="JU125" i="15198"/>
  <c r="KC125" i="15198"/>
  <c r="KK125" i="15198"/>
  <c r="KS125" i="15198"/>
  <c r="LA125" i="15198"/>
  <c r="LI125" i="15198"/>
  <c r="LQ125" i="15198"/>
  <c r="LY125" i="15198"/>
  <c r="MG125" i="15198"/>
  <c r="MO125" i="15198"/>
  <c r="MW125" i="15198"/>
  <c r="NE125" i="15198"/>
  <c r="NM125" i="15198"/>
  <c r="NU125" i="15198"/>
  <c r="OC125" i="15198"/>
  <c r="OK125" i="15198"/>
  <c r="OS125" i="15198"/>
  <c r="PA125" i="15198"/>
  <c r="PI125" i="15198"/>
  <c r="PQ125" i="15198"/>
  <c r="PY125" i="15198"/>
  <c r="QG125" i="15198"/>
  <c r="QO125" i="15198"/>
  <c r="QW125" i="15198"/>
  <c r="RE125" i="15198"/>
  <c r="RM125" i="15198"/>
  <c r="RU125" i="15198"/>
  <c r="SC125" i="15198"/>
  <c r="SK125" i="15198"/>
  <c r="SS125" i="15198"/>
  <c r="TA125" i="15198"/>
  <c r="TI125" i="15198"/>
  <c r="TQ125" i="15198"/>
  <c r="TY125" i="15198"/>
  <c r="UG125" i="15198"/>
  <c r="UO125" i="15198"/>
  <c r="UW125" i="15198"/>
  <c r="VE125" i="15198"/>
  <c r="VM125" i="15198"/>
  <c r="VU125" i="15198"/>
  <c r="WC125" i="15198"/>
  <c r="DD124" i="15198"/>
  <c r="DD116" i="15198"/>
  <c r="DL110" i="15198"/>
  <c r="DT110" i="15198"/>
  <c r="EB110" i="15198"/>
  <c r="EJ110" i="15198"/>
  <c r="ER110" i="15198"/>
  <c r="EZ110" i="15198"/>
  <c r="FH110" i="15198"/>
  <c r="FP110" i="15198"/>
  <c r="FX110" i="15198"/>
  <c r="GF110" i="15198"/>
  <c r="GN110" i="15198"/>
  <c r="GV110" i="15198"/>
  <c r="HD110" i="15198"/>
  <c r="HL110" i="15198"/>
  <c r="HT110" i="15198"/>
  <c r="IB110" i="15198"/>
  <c r="IJ110" i="15198"/>
  <c r="IR110" i="15198"/>
  <c r="IZ110" i="15198"/>
  <c r="JH110" i="15198"/>
  <c r="JP110" i="15198"/>
  <c r="JX110" i="15198"/>
  <c r="KF110" i="15198"/>
  <c r="KN110" i="15198"/>
  <c r="KV110" i="15198"/>
  <c r="LD110" i="15198"/>
  <c r="LL110" i="15198"/>
  <c r="LT110" i="15198"/>
  <c r="MB110" i="15198"/>
  <c r="MJ110" i="15198"/>
  <c r="MR110" i="15198"/>
  <c r="MZ110" i="15198"/>
  <c r="NH110" i="15198"/>
  <c r="NP110" i="15198"/>
  <c r="NX110" i="15198"/>
  <c r="OF110" i="15198"/>
  <c r="ON110" i="15198"/>
  <c r="OV110" i="15198"/>
  <c r="PD110" i="15198"/>
  <c r="PL110" i="15198"/>
  <c r="PT110" i="15198"/>
  <c r="QB110" i="15198"/>
  <c r="QJ110" i="15198"/>
  <c r="QR110" i="15198"/>
  <c r="QZ110" i="15198"/>
  <c r="RH110" i="15198"/>
  <c r="RP110" i="15198"/>
  <c r="RX110" i="15198"/>
  <c r="SF110" i="15198"/>
  <c r="SN110" i="15198"/>
  <c r="SV110" i="15198"/>
  <c r="TD110" i="15198"/>
  <c r="TL110" i="15198"/>
  <c r="TT110" i="15198"/>
  <c r="UB110" i="15198"/>
  <c r="UJ110" i="15198"/>
  <c r="UR110" i="15198"/>
  <c r="UZ110" i="15198"/>
  <c r="VH110" i="15198"/>
  <c r="VP110" i="15198"/>
  <c r="VX110" i="15198"/>
  <c r="WF110" i="15198"/>
  <c r="DI111" i="15198"/>
  <c r="DQ111" i="15198"/>
  <c r="DY111" i="15198"/>
  <c r="EG111" i="15198"/>
  <c r="EO111" i="15198"/>
  <c r="EW111" i="15198"/>
  <c r="FE111" i="15198"/>
  <c r="FM111" i="15198"/>
  <c r="FU111" i="15198"/>
  <c r="GC111" i="15198"/>
  <c r="GK111" i="15198"/>
  <c r="GS111" i="15198"/>
  <c r="HA111" i="15198"/>
  <c r="HI111" i="15198"/>
  <c r="HQ111" i="15198"/>
  <c r="HY111" i="15198"/>
  <c r="IG111" i="15198"/>
  <c r="IO111" i="15198"/>
  <c r="IW111" i="15198"/>
  <c r="IW107" i="15198" s="1"/>
  <c r="JE111" i="15198"/>
  <c r="JM111" i="15198"/>
  <c r="JU111" i="15198"/>
  <c r="KC111" i="15198"/>
  <c r="KK111" i="15198"/>
  <c r="KS111" i="15198"/>
  <c r="LA111" i="15198"/>
  <c r="LI111" i="15198"/>
  <c r="LQ111" i="15198"/>
  <c r="LY111" i="15198"/>
  <c r="MG111" i="15198"/>
  <c r="MO111" i="15198"/>
  <c r="MW111" i="15198"/>
  <c r="NE111" i="15198"/>
  <c r="NM111" i="15198"/>
  <c r="NU111" i="15198"/>
  <c r="OC111" i="15198"/>
  <c r="OK111" i="15198"/>
  <c r="OS111" i="15198"/>
  <c r="PA111" i="15198"/>
  <c r="PI111" i="15198"/>
  <c r="PQ111" i="15198"/>
  <c r="PY111" i="15198"/>
  <c r="QG111" i="15198"/>
  <c r="QO111" i="15198"/>
  <c r="QW111" i="15198"/>
  <c r="RE111" i="15198"/>
  <c r="RM111" i="15198"/>
  <c r="RU111" i="15198"/>
  <c r="SC111" i="15198"/>
  <c r="SK111" i="15198"/>
  <c r="SS111" i="15198"/>
  <c r="TA111" i="15198"/>
  <c r="TI111" i="15198"/>
  <c r="TQ111" i="15198"/>
  <c r="TY111" i="15198"/>
  <c r="UG111" i="15198"/>
  <c r="UO111" i="15198"/>
  <c r="UW111" i="15198"/>
  <c r="VE111" i="15198"/>
  <c r="VM111" i="15198"/>
  <c r="VU111" i="15198"/>
  <c r="WC111" i="15198"/>
  <c r="DF112" i="15198"/>
  <c r="DN112" i="15198"/>
  <c r="DV112" i="15198"/>
  <c r="ED112" i="15198"/>
  <c r="EL112" i="15198"/>
  <c r="ET112" i="15198"/>
  <c r="FB112" i="15198"/>
  <c r="FJ112" i="15198"/>
  <c r="FR112" i="15198"/>
  <c r="FZ112" i="15198"/>
  <c r="GH112" i="15198"/>
  <c r="GP112" i="15198"/>
  <c r="GX112" i="15198"/>
  <c r="HF112" i="15198"/>
  <c r="HN112" i="15198"/>
  <c r="HV112" i="15198"/>
  <c r="ID112" i="15198"/>
  <c r="IL112" i="15198"/>
  <c r="IT112" i="15198"/>
  <c r="JB112" i="15198"/>
  <c r="JJ112" i="15198"/>
  <c r="JR112" i="15198"/>
  <c r="JZ112" i="15198"/>
  <c r="KH112" i="15198"/>
  <c r="KP112" i="15198"/>
  <c r="KX112" i="15198"/>
  <c r="LF112" i="15198"/>
  <c r="LN112" i="15198"/>
  <c r="LV112" i="15198"/>
  <c r="MD112" i="15198"/>
  <c r="ML112" i="15198"/>
  <c r="MT112" i="15198"/>
  <c r="NB112" i="15198"/>
  <c r="NJ112" i="15198"/>
  <c r="NR112" i="15198"/>
  <c r="NZ112" i="15198"/>
  <c r="OH112" i="15198"/>
  <c r="OP112" i="15198"/>
  <c r="OX112" i="15198"/>
  <c r="PF112" i="15198"/>
  <c r="PN112" i="15198"/>
  <c r="PV112" i="15198"/>
  <c r="QD112" i="15198"/>
  <c r="QL112" i="15198"/>
  <c r="QT112" i="15198"/>
  <c r="RB112" i="15198"/>
  <c r="RJ112" i="15198"/>
  <c r="RR112" i="15198"/>
  <c r="RZ112" i="15198"/>
  <c r="SH112" i="15198"/>
  <c r="SP112" i="15198"/>
  <c r="SX112" i="15198"/>
  <c r="TF112" i="15198"/>
  <c r="TN112" i="15198"/>
  <c r="TV112" i="15198"/>
  <c r="UD112" i="15198"/>
  <c r="UL112" i="15198"/>
  <c r="UT112" i="15198"/>
  <c r="VB112" i="15198"/>
  <c r="VJ112" i="15198"/>
  <c r="VR112" i="15198"/>
  <c r="VZ112" i="15198"/>
  <c r="WH112" i="15198"/>
  <c r="DK113" i="15198"/>
  <c r="DS113" i="15198"/>
  <c r="EA113" i="15198"/>
  <c r="EI113" i="15198"/>
  <c r="EQ113" i="15198"/>
  <c r="EY113" i="15198"/>
  <c r="FG113" i="15198"/>
  <c r="FO113" i="15198"/>
  <c r="FW113" i="15198"/>
  <c r="GE113" i="15198"/>
  <c r="GM113" i="15198"/>
  <c r="GU113" i="15198"/>
  <c r="HC113" i="15198"/>
  <c r="HK113" i="15198"/>
  <c r="JM123" i="15198"/>
  <c r="KS123" i="15198"/>
  <c r="LY123" i="15198"/>
  <c r="NE123" i="15198"/>
  <c r="OK123" i="15198"/>
  <c r="PQ123" i="15198"/>
  <c r="QW123" i="15198"/>
  <c r="SC123" i="15198"/>
  <c r="TI123" i="15198"/>
  <c r="UO123" i="15198"/>
  <c r="VU123" i="15198"/>
  <c r="DV124" i="15198"/>
  <c r="FB124" i="15198"/>
  <c r="GA124" i="15198"/>
  <c r="GQ124" i="15198"/>
  <c r="HG124" i="15198"/>
  <c r="HW124" i="15198"/>
  <c r="IM124" i="15198"/>
  <c r="JC124" i="15198"/>
  <c r="JS124" i="15198"/>
  <c r="KI124" i="15198"/>
  <c r="KY124" i="15198"/>
  <c r="LO124" i="15198"/>
  <c r="MC124" i="15198"/>
  <c r="MP124" i="15198"/>
  <c r="NB124" i="15198"/>
  <c r="NP124" i="15198"/>
  <c r="OA124" i="15198"/>
  <c r="OO124" i="15198"/>
  <c r="PB124" i="15198"/>
  <c r="PN124" i="15198"/>
  <c r="QB124" i="15198"/>
  <c r="QM124" i="15198"/>
  <c r="RA124" i="15198"/>
  <c r="RN124" i="15198"/>
  <c r="RZ124" i="15198"/>
  <c r="SN124" i="15198"/>
  <c r="SY124" i="15198"/>
  <c r="TM124" i="15198"/>
  <c r="TZ124" i="15198"/>
  <c r="UK124" i="15198"/>
  <c r="US124" i="15198"/>
  <c r="VA124" i="15198"/>
  <c r="VI124" i="15198"/>
  <c r="VQ124" i="15198"/>
  <c r="VY124" i="15198"/>
  <c r="WG124" i="15198"/>
  <c r="DJ125" i="15198"/>
  <c r="DR125" i="15198"/>
  <c r="DZ125" i="15198"/>
  <c r="EH125" i="15198"/>
  <c r="EP125" i="15198"/>
  <c r="EX125" i="15198"/>
  <c r="FF125" i="15198"/>
  <c r="FN125" i="15198"/>
  <c r="FV125" i="15198"/>
  <c r="GD125" i="15198"/>
  <c r="GL125" i="15198"/>
  <c r="GT125" i="15198"/>
  <c r="HB125" i="15198"/>
  <c r="HJ125" i="15198"/>
  <c r="HR125" i="15198"/>
  <c r="HZ125" i="15198"/>
  <c r="IH125" i="15198"/>
  <c r="IP125" i="15198"/>
  <c r="IX125" i="15198"/>
  <c r="JF125" i="15198"/>
  <c r="JN125" i="15198"/>
  <c r="JV125" i="15198"/>
  <c r="KD125" i="15198"/>
  <c r="KL125" i="15198"/>
  <c r="KT125" i="15198"/>
  <c r="LB125" i="15198"/>
  <c r="LJ125" i="15198"/>
  <c r="LR125" i="15198"/>
  <c r="LZ125" i="15198"/>
  <c r="MH125" i="15198"/>
  <c r="MP125" i="15198"/>
  <c r="MX125" i="15198"/>
  <c r="NF125" i="15198"/>
  <c r="NN125" i="15198"/>
  <c r="NV125" i="15198"/>
  <c r="OD125" i="15198"/>
  <c r="OL125" i="15198"/>
  <c r="OT125" i="15198"/>
  <c r="PB125" i="15198"/>
  <c r="PJ125" i="15198"/>
  <c r="PR125" i="15198"/>
  <c r="PZ125" i="15198"/>
  <c r="QH125" i="15198"/>
  <c r="QP125" i="15198"/>
  <c r="QX125" i="15198"/>
  <c r="RF125" i="15198"/>
  <c r="RN125" i="15198"/>
  <c r="RV125" i="15198"/>
  <c r="SD125" i="15198"/>
  <c r="SL125" i="15198"/>
  <c r="ST125" i="15198"/>
  <c r="TB125" i="15198"/>
  <c r="TJ125" i="15198"/>
  <c r="TR125" i="15198"/>
  <c r="TZ125" i="15198"/>
  <c r="UH125" i="15198"/>
  <c r="UP125" i="15198"/>
  <c r="UX125" i="15198"/>
  <c r="VF125" i="15198"/>
  <c r="VN125" i="15198"/>
  <c r="VV125" i="15198"/>
  <c r="WD125" i="15198"/>
  <c r="DD123" i="15198"/>
  <c r="DE110" i="15198"/>
  <c r="DM110" i="15198"/>
  <c r="DU110" i="15198"/>
  <c r="EC110" i="15198"/>
  <c r="EK110" i="15198"/>
  <c r="ES110" i="15198"/>
  <c r="FA110" i="15198"/>
  <c r="FI110" i="15198"/>
  <c r="FQ110" i="15198"/>
  <c r="FY110" i="15198"/>
  <c r="GG110" i="15198"/>
  <c r="GO110" i="15198"/>
  <c r="GW110" i="15198"/>
  <c r="HE110" i="15198"/>
  <c r="HM110" i="15198"/>
  <c r="HU110" i="15198"/>
  <c r="IC110" i="15198"/>
  <c r="IK110" i="15198"/>
  <c r="IS110" i="15198"/>
  <c r="JA110" i="15198"/>
  <c r="JI110" i="15198"/>
  <c r="JQ110" i="15198"/>
  <c r="JY110" i="15198"/>
  <c r="KG110" i="15198"/>
  <c r="KO110" i="15198"/>
  <c r="KW110" i="15198"/>
  <c r="LE110" i="15198"/>
  <c r="LM110" i="15198"/>
  <c r="LU110" i="15198"/>
  <c r="MC110" i="15198"/>
  <c r="MK110" i="15198"/>
  <c r="MS110" i="15198"/>
  <c r="NA110" i="15198"/>
  <c r="NI110" i="15198"/>
  <c r="NQ110" i="15198"/>
  <c r="NY110" i="15198"/>
  <c r="OG110" i="15198"/>
  <c r="OO110" i="15198"/>
  <c r="OW110" i="15198"/>
  <c r="PE110" i="15198"/>
  <c r="PM110" i="15198"/>
  <c r="PU110" i="15198"/>
  <c r="QC110" i="15198"/>
  <c r="QK110" i="15198"/>
  <c r="QS110" i="15198"/>
  <c r="RA110" i="15198"/>
  <c r="RI110" i="15198"/>
  <c r="RQ110" i="15198"/>
  <c r="RY110" i="15198"/>
  <c r="SG110" i="15198"/>
  <c r="SO110" i="15198"/>
  <c r="SW110" i="15198"/>
  <c r="TE110" i="15198"/>
  <c r="TM110" i="15198"/>
  <c r="TU110" i="15198"/>
  <c r="UC110" i="15198"/>
  <c r="UK110" i="15198"/>
  <c r="US110" i="15198"/>
  <c r="VA110" i="15198"/>
  <c r="VI110" i="15198"/>
  <c r="VQ110" i="15198"/>
  <c r="VY110" i="15198"/>
  <c r="WG110" i="15198"/>
  <c r="DJ111" i="15198"/>
  <c r="DR111" i="15198"/>
  <c r="DZ111" i="15198"/>
  <c r="EH111" i="15198"/>
  <c r="EP111" i="15198"/>
  <c r="EX111" i="15198"/>
  <c r="FF111" i="15198"/>
  <c r="FN111" i="15198"/>
  <c r="FV111" i="15198"/>
  <c r="GD111" i="15198"/>
  <c r="GL111" i="15198"/>
  <c r="GT111" i="15198"/>
  <c r="HB111" i="15198"/>
  <c r="HJ111" i="15198"/>
  <c r="HR111" i="15198"/>
  <c r="HZ111" i="15198"/>
  <c r="IH111" i="15198"/>
  <c r="IP111" i="15198"/>
  <c r="IX111" i="15198"/>
  <c r="JF111" i="15198"/>
  <c r="JN111" i="15198"/>
  <c r="JV111" i="15198"/>
  <c r="KD111" i="15198"/>
  <c r="KL111" i="15198"/>
  <c r="KT111" i="15198"/>
  <c r="LB111" i="15198"/>
  <c r="LJ111" i="15198"/>
  <c r="LR111" i="15198"/>
  <c r="LZ111" i="15198"/>
  <c r="MH111" i="15198"/>
  <c r="MP111" i="15198"/>
  <c r="MX111" i="15198"/>
  <c r="NF111" i="15198"/>
  <c r="NN111" i="15198"/>
  <c r="NV111" i="15198"/>
  <c r="OD111" i="15198"/>
  <c r="OL111" i="15198"/>
  <c r="OT111" i="15198"/>
  <c r="PB111" i="15198"/>
  <c r="PJ111" i="15198"/>
  <c r="PR111" i="15198"/>
  <c r="PZ111" i="15198"/>
  <c r="QH111" i="15198"/>
  <c r="QP111" i="15198"/>
  <c r="QX111" i="15198"/>
  <c r="RF111" i="15198"/>
  <c r="RN111" i="15198"/>
  <c r="RV111" i="15198"/>
  <c r="SD111" i="15198"/>
  <c r="SL111" i="15198"/>
  <c r="ST111" i="15198"/>
  <c r="TB111" i="15198"/>
  <c r="TJ111" i="15198"/>
  <c r="TR111" i="15198"/>
  <c r="TZ111" i="15198"/>
  <c r="UH111" i="15198"/>
  <c r="UP111" i="15198"/>
  <c r="UX111" i="15198"/>
  <c r="VF111" i="15198"/>
  <c r="VN111" i="15198"/>
  <c r="VV111" i="15198"/>
  <c r="WD111" i="15198"/>
  <c r="DG112" i="15198"/>
  <c r="DO112" i="15198"/>
  <c r="DW112" i="15198"/>
  <c r="EE112" i="15198"/>
  <c r="EM112" i="15198"/>
  <c r="EU112" i="15198"/>
  <c r="FC112" i="15198"/>
  <c r="FK112" i="15198"/>
  <c r="FS112" i="15198"/>
  <c r="GA112" i="15198"/>
  <c r="GI112" i="15198"/>
  <c r="GQ112" i="15198"/>
  <c r="GY112" i="15198"/>
  <c r="HG112" i="15198"/>
  <c r="HO112" i="15198"/>
  <c r="HW112" i="15198"/>
  <c r="IE112" i="15198"/>
  <c r="IM112" i="15198"/>
  <c r="IU112" i="15198"/>
  <c r="JC112" i="15198"/>
  <c r="JK112" i="15198"/>
  <c r="JS112" i="15198"/>
  <c r="KA112" i="15198"/>
  <c r="KI112" i="15198"/>
  <c r="KQ112" i="15198"/>
  <c r="KY112" i="15198"/>
  <c r="LG112" i="15198"/>
  <c r="LO112" i="15198"/>
  <c r="LW112" i="15198"/>
  <c r="ME112" i="15198"/>
  <c r="MM112" i="15198"/>
  <c r="MU112" i="15198"/>
  <c r="NC112" i="15198"/>
  <c r="NK112" i="15198"/>
  <c r="NS112" i="15198"/>
  <c r="OA112" i="15198"/>
  <c r="OI112" i="15198"/>
  <c r="OQ112" i="15198"/>
  <c r="OY112" i="15198"/>
  <c r="PG112" i="15198"/>
  <c r="PO112" i="15198"/>
  <c r="PW112" i="15198"/>
  <c r="QE112" i="15198"/>
  <c r="QM112" i="15198"/>
  <c r="QU112" i="15198"/>
  <c r="RC112" i="15198"/>
  <c r="RK112" i="15198"/>
  <c r="RS112" i="15198"/>
  <c r="SA112" i="15198"/>
  <c r="SI112" i="15198"/>
  <c r="SQ112" i="15198"/>
  <c r="SY112" i="15198"/>
  <c r="TG112" i="15198"/>
  <c r="TO112" i="15198"/>
  <c r="TW112" i="15198"/>
  <c r="UE112" i="15198"/>
  <c r="UM112" i="15198"/>
  <c r="UU112" i="15198"/>
  <c r="VC112" i="15198"/>
  <c r="VK112" i="15198"/>
  <c r="VS112" i="15198"/>
  <c r="WA112" i="15198"/>
  <c r="WI112" i="15198"/>
  <c r="DL113" i="15198"/>
  <c r="DT113" i="15198"/>
  <c r="EB113" i="15198"/>
  <c r="EJ113" i="15198"/>
  <c r="ER113" i="15198"/>
  <c r="EZ113" i="15198"/>
  <c r="FH113" i="15198"/>
  <c r="FP113" i="15198"/>
  <c r="FX113" i="15198"/>
  <c r="GF113" i="15198"/>
  <c r="GN113" i="15198"/>
  <c r="GV113" i="15198"/>
  <c r="HD113" i="15198"/>
  <c r="HL113" i="15198"/>
  <c r="HT113" i="15198"/>
  <c r="IB113" i="15198"/>
  <c r="IJ113" i="15198"/>
  <c r="IR113" i="15198"/>
  <c r="JQ123" i="15198"/>
  <c r="KW123" i="15198"/>
  <c r="MC123" i="15198"/>
  <c r="NI123" i="15198"/>
  <c r="OO123" i="15198"/>
  <c r="PU123" i="15198"/>
  <c r="RA123" i="15198"/>
  <c r="SG123" i="15198"/>
  <c r="TM123" i="15198"/>
  <c r="US123" i="15198"/>
  <c r="VY123" i="15198"/>
  <c r="DZ124" i="15198"/>
  <c r="FF124" i="15198"/>
  <c r="GD124" i="15198"/>
  <c r="GT124" i="15198"/>
  <c r="HJ124" i="15198"/>
  <c r="HZ124" i="15198"/>
  <c r="IP124" i="15198"/>
  <c r="JF124" i="15198"/>
  <c r="JV124" i="15198"/>
  <c r="KL124" i="15198"/>
  <c r="LB124" i="15198"/>
  <c r="LR124" i="15198"/>
  <c r="MD124" i="15198"/>
  <c r="MR124" i="15198"/>
  <c r="NC124" i="15198"/>
  <c r="NQ124" i="15198"/>
  <c r="OD124" i="15198"/>
  <c r="OP124" i="15198"/>
  <c r="PD124" i="15198"/>
  <c r="PO124" i="15198"/>
  <c r="QC124" i="15198"/>
  <c r="QP124" i="15198"/>
  <c r="RB124" i="15198"/>
  <c r="RP124" i="15198"/>
  <c r="SA124" i="15198"/>
  <c r="SO124" i="15198"/>
  <c r="TB124" i="15198"/>
  <c r="TN124" i="15198"/>
  <c r="UB124" i="15198"/>
  <c r="UL124" i="15198"/>
  <c r="UT124" i="15198"/>
  <c r="VB124" i="15198"/>
  <c r="VJ124" i="15198"/>
  <c r="VR124" i="15198"/>
  <c r="VZ124" i="15198"/>
  <c r="WH124" i="15198"/>
  <c r="DK125" i="15198"/>
  <c r="DS125" i="15198"/>
  <c r="EA125" i="15198"/>
  <c r="EI125" i="15198"/>
  <c r="EQ125" i="15198"/>
  <c r="EY125" i="15198"/>
  <c r="FG125" i="15198"/>
  <c r="FO125" i="15198"/>
  <c r="FW125" i="15198"/>
  <c r="GE125" i="15198"/>
  <c r="GM125" i="15198"/>
  <c r="GU125" i="15198"/>
  <c r="HC125" i="15198"/>
  <c r="HK125" i="15198"/>
  <c r="HS125" i="15198"/>
  <c r="IA125" i="15198"/>
  <c r="II125" i="15198"/>
  <c r="IQ125" i="15198"/>
  <c r="IY125" i="15198"/>
  <c r="JG125" i="15198"/>
  <c r="JO125" i="15198"/>
  <c r="JW125" i="15198"/>
  <c r="KE125" i="15198"/>
  <c r="KM125" i="15198"/>
  <c r="KU125" i="15198"/>
  <c r="LC125" i="15198"/>
  <c r="LK125" i="15198"/>
  <c r="LS125" i="15198"/>
  <c r="MA125" i="15198"/>
  <c r="MI125" i="15198"/>
  <c r="MQ125" i="15198"/>
  <c r="MY125" i="15198"/>
  <c r="NG125" i="15198"/>
  <c r="NO125" i="15198"/>
  <c r="NW125" i="15198"/>
  <c r="OE125" i="15198"/>
  <c r="OM125" i="15198"/>
  <c r="OU125" i="15198"/>
  <c r="PC125" i="15198"/>
  <c r="PK125" i="15198"/>
  <c r="PS125" i="15198"/>
  <c r="QA125" i="15198"/>
  <c r="QI125" i="15198"/>
  <c r="QQ125" i="15198"/>
  <c r="QY125" i="15198"/>
  <c r="RG125" i="15198"/>
  <c r="RO125" i="15198"/>
  <c r="RW125" i="15198"/>
  <c r="SE125" i="15198"/>
  <c r="SM125" i="15198"/>
  <c r="SU125" i="15198"/>
  <c r="TC125" i="15198"/>
  <c r="TK125" i="15198"/>
  <c r="TS125" i="15198"/>
  <c r="UA125" i="15198"/>
  <c r="UI125" i="15198"/>
  <c r="UQ125" i="15198"/>
  <c r="UY125" i="15198"/>
  <c r="VG125" i="15198"/>
  <c r="VO125" i="15198"/>
  <c r="VW125" i="15198"/>
  <c r="WE125" i="15198"/>
  <c r="DD122" i="15198"/>
  <c r="DF110" i="15198"/>
  <c r="DN110" i="15198"/>
  <c r="DV110" i="15198"/>
  <c r="ED110" i="15198"/>
  <c r="EL110" i="15198"/>
  <c r="ET110" i="15198"/>
  <c r="FB110" i="15198"/>
  <c r="FJ110" i="15198"/>
  <c r="FR110" i="15198"/>
  <c r="FZ110" i="15198"/>
  <c r="GH110" i="15198"/>
  <c r="GP110" i="15198"/>
  <c r="GX110" i="15198"/>
  <c r="HF110" i="15198"/>
  <c r="HN110" i="15198"/>
  <c r="HV110" i="15198"/>
  <c r="ID110" i="15198"/>
  <c r="IL110" i="15198"/>
  <c r="IT110" i="15198"/>
  <c r="JB110" i="15198"/>
  <c r="JJ110" i="15198"/>
  <c r="JR110" i="15198"/>
  <c r="JZ110" i="15198"/>
  <c r="KH110" i="15198"/>
  <c r="KP110" i="15198"/>
  <c r="KX110" i="15198"/>
  <c r="LF110" i="15198"/>
  <c r="LN110" i="15198"/>
  <c r="LV110" i="15198"/>
  <c r="MD110" i="15198"/>
  <c r="ML110" i="15198"/>
  <c r="MT110" i="15198"/>
  <c r="NB110" i="15198"/>
  <c r="NJ110" i="15198"/>
  <c r="NR110" i="15198"/>
  <c r="NZ110" i="15198"/>
  <c r="OH110" i="15198"/>
  <c r="OP110" i="15198"/>
  <c r="OX110" i="15198"/>
  <c r="PF110" i="15198"/>
  <c r="PN110" i="15198"/>
  <c r="PV110" i="15198"/>
  <c r="QD110" i="15198"/>
  <c r="QL110" i="15198"/>
  <c r="QT110" i="15198"/>
  <c r="RB110" i="15198"/>
  <c r="RJ110" i="15198"/>
  <c r="RR110" i="15198"/>
  <c r="RZ110" i="15198"/>
  <c r="SH110" i="15198"/>
  <c r="SP110" i="15198"/>
  <c r="SX110" i="15198"/>
  <c r="TF110" i="15198"/>
  <c r="TN110" i="15198"/>
  <c r="TV110" i="15198"/>
  <c r="UD110" i="15198"/>
  <c r="UL110" i="15198"/>
  <c r="UT110" i="15198"/>
  <c r="VB110" i="15198"/>
  <c r="VJ110" i="15198"/>
  <c r="VR110" i="15198"/>
  <c r="VZ110" i="15198"/>
  <c r="WH110" i="15198"/>
  <c r="DK111" i="15198"/>
  <c r="DS111" i="15198"/>
  <c r="EA111" i="15198"/>
  <c r="EI111" i="15198"/>
  <c r="EQ111" i="15198"/>
  <c r="EY111" i="15198"/>
  <c r="FG111" i="15198"/>
  <c r="FO111" i="15198"/>
  <c r="FW111" i="15198"/>
  <c r="GE111" i="15198"/>
  <c r="GM111" i="15198"/>
  <c r="GU111" i="15198"/>
  <c r="HC111" i="15198"/>
  <c r="HK111" i="15198"/>
  <c r="HS111" i="15198"/>
  <c r="IA111" i="15198"/>
  <c r="II111" i="15198"/>
  <c r="IQ111" i="15198"/>
  <c r="IY111" i="15198"/>
  <c r="JG111" i="15198"/>
  <c r="JO111" i="15198"/>
  <c r="JW111" i="15198"/>
  <c r="KE111" i="15198"/>
  <c r="KM111" i="15198"/>
  <c r="KU111" i="15198"/>
  <c r="LC111" i="15198"/>
  <c r="LK111" i="15198"/>
  <c r="LS111" i="15198"/>
  <c r="MA111" i="15198"/>
  <c r="MI111" i="15198"/>
  <c r="MQ111" i="15198"/>
  <c r="MY111" i="15198"/>
  <c r="NG111" i="15198"/>
  <c r="NO111" i="15198"/>
  <c r="NW111" i="15198"/>
  <c r="OE111" i="15198"/>
  <c r="OM111" i="15198"/>
  <c r="OU111" i="15198"/>
  <c r="PC111" i="15198"/>
  <c r="PK111" i="15198"/>
  <c r="PS111" i="15198"/>
  <c r="QA111" i="15198"/>
  <c r="QI111" i="15198"/>
  <c r="QQ111" i="15198"/>
  <c r="QY111" i="15198"/>
  <c r="RG111" i="15198"/>
  <c r="RO111" i="15198"/>
  <c r="RW111" i="15198"/>
  <c r="SE111" i="15198"/>
  <c r="SM111" i="15198"/>
  <c r="SU111" i="15198"/>
  <c r="TC111" i="15198"/>
  <c r="TK111" i="15198"/>
  <c r="TS111" i="15198"/>
  <c r="UA111" i="15198"/>
  <c r="UI111" i="15198"/>
  <c r="UQ111" i="15198"/>
  <c r="UY111" i="15198"/>
  <c r="VG111" i="15198"/>
  <c r="VO111" i="15198"/>
  <c r="VW111" i="15198"/>
  <c r="WE111" i="15198"/>
  <c r="DH112" i="15198"/>
  <c r="DP112" i="15198"/>
  <c r="DX112" i="15198"/>
  <c r="EF112" i="15198"/>
  <c r="EN112" i="15198"/>
  <c r="EV112" i="15198"/>
  <c r="FD112" i="15198"/>
  <c r="FL112" i="15198"/>
  <c r="FT112" i="15198"/>
  <c r="GB112" i="15198"/>
  <c r="GJ112" i="15198"/>
  <c r="GR112" i="15198"/>
  <c r="GZ112" i="15198"/>
  <c r="HH112" i="15198"/>
  <c r="HP112" i="15198"/>
  <c r="HX112" i="15198"/>
  <c r="IF112" i="15198"/>
  <c r="IN112" i="15198"/>
  <c r="IV112" i="15198"/>
  <c r="JD112" i="15198"/>
  <c r="JL112" i="15198"/>
  <c r="JT112" i="15198"/>
  <c r="KB112" i="15198"/>
  <c r="KJ112" i="15198"/>
  <c r="KR112" i="15198"/>
  <c r="KZ112" i="15198"/>
  <c r="LH112" i="15198"/>
  <c r="LP112" i="15198"/>
  <c r="LX112" i="15198"/>
  <c r="MF112" i="15198"/>
  <c r="MN112" i="15198"/>
  <c r="MV112" i="15198"/>
  <c r="ND112" i="15198"/>
  <c r="NL112" i="15198"/>
  <c r="NT112" i="15198"/>
  <c r="OB112" i="15198"/>
  <c r="OJ112" i="15198"/>
  <c r="OR112" i="15198"/>
  <c r="OZ112" i="15198"/>
  <c r="PH112" i="15198"/>
  <c r="PP112" i="15198"/>
  <c r="PX112" i="15198"/>
  <c r="QF112" i="15198"/>
  <c r="QN112" i="15198"/>
  <c r="QV112" i="15198"/>
  <c r="RD112" i="15198"/>
  <c r="RL112" i="15198"/>
  <c r="RT112" i="15198"/>
  <c r="SB112" i="15198"/>
  <c r="SJ112" i="15198"/>
  <c r="SR112" i="15198"/>
  <c r="SZ112" i="15198"/>
  <c r="TH112" i="15198"/>
  <c r="TP112" i="15198"/>
  <c r="TX112" i="15198"/>
  <c r="UF112" i="15198"/>
  <c r="UN112" i="15198"/>
  <c r="UV112" i="15198"/>
  <c r="VD112" i="15198"/>
  <c r="VL112" i="15198"/>
  <c r="VT112" i="15198"/>
  <c r="WB112" i="15198"/>
  <c r="DE113" i="15198"/>
  <c r="DM113" i="15198"/>
  <c r="DU113" i="15198"/>
  <c r="EC113" i="15198"/>
  <c r="EK113" i="15198"/>
  <c r="ES113" i="15198"/>
  <c r="FA113" i="15198"/>
  <c r="FI113" i="15198"/>
  <c r="FQ113" i="15198"/>
  <c r="FY113" i="15198"/>
  <c r="GG113" i="15198"/>
  <c r="GO113" i="15198"/>
  <c r="GW113" i="15198"/>
  <c r="HE113" i="15198"/>
  <c r="HM113" i="15198"/>
  <c r="HU113" i="15198"/>
  <c r="IC113" i="15198"/>
  <c r="IK113" i="15198"/>
  <c r="IS113" i="15198"/>
  <c r="JA113" i="15198"/>
  <c r="JI113" i="15198"/>
  <c r="RE123" i="15198"/>
  <c r="GW124" i="15198"/>
  <c r="LT124" i="15198"/>
  <c r="PR124" i="15198"/>
  <c r="TO124" i="15198"/>
  <c r="WI124" i="15198"/>
  <c r="FP125" i="15198"/>
  <c r="IB125" i="15198"/>
  <c r="KN125" i="15198"/>
  <c r="MZ125" i="15198"/>
  <c r="PL125" i="15198"/>
  <c r="RX125" i="15198"/>
  <c r="UJ125" i="15198"/>
  <c r="DG110" i="15198"/>
  <c r="FS110" i="15198"/>
  <c r="IE110" i="15198"/>
  <c r="KQ110" i="15198"/>
  <c r="NC110" i="15198"/>
  <c r="PO110" i="15198"/>
  <c r="SA110" i="15198"/>
  <c r="UM110" i="15198"/>
  <c r="DT111" i="15198"/>
  <c r="GF111" i="15198"/>
  <c r="IR111" i="15198"/>
  <c r="LD111" i="15198"/>
  <c r="NP111" i="15198"/>
  <c r="QB111" i="15198"/>
  <c r="SN111" i="15198"/>
  <c r="UZ111" i="15198"/>
  <c r="EG112" i="15198"/>
  <c r="GS112" i="15198"/>
  <c r="IK112" i="15198"/>
  <c r="JG112" i="15198"/>
  <c r="KC112" i="15198"/>
  <c r="KW112" i="15198"/>
  <c r="LS112" i="15198"/>
  <c r="LS107" i="15198" s="1"/>
  <c r="MO112" i="15198"/>
  <c r="NI112" i="15198"/>
  <c r="OE112" i="15198"/>
  <c r="OE107" i="15198" s="1"/>
  <c r="PA112" i="15198"/>
  <c r="PU112" i="15198"/>
  <c r="QQ112" i="15198"/>
  <c r="RM112" i="15198"/>
  <c r="SG112" i="15198"/>
  <c r="TC112" i="15198"/>
  <c r="TY112" i="15198"/>
  <c r="US112" i="15198"/>
  <c r="VO112" i="15198"/>
  <c r="DF113" i="15198"/>
  <c r="DZ113" i="15198"/>
  <c r="EV113" i="15198"/>
  <c r="FR113" i="15198"/>
  <c r="GL113" i="15198"/>
  <c r="HH113" i="15198"/>
  <c r="HZ113" i="15198"/>
  <c r="IP113" i="15198"/>
  <c r="JD113" i="15198"/>
  <c r="JP113" i="15198"/>
  <c r="JZ113" i="15198"/>
  <c r="KL113" i="15198"/>
  <c r="KV113" i="15198"/>
  <c r="LF113" i="15198"/>
  <c r="LR113" i="15198"/>
  <c r="MB113" i="15198"/>
  <c r="ML113" i="15198"/>
  <c r="MX113" i="15198"/>
  <c r="NH113" i="15198"/>
  <c r="NR113" i="15198"/>
  <c r="OD113" i="15198"/>
  <c r="ON113" i="15198"/>
  <c r="OX113" i="15198"/>
  <c r="PJ113" i="15198"/>
  <c r="PT113" i="15198"/>
  <c r="QD113" i="15198"/>
  <c r="QP113" i="15198"/>
  <c r="QY113" i="15198"/>
  <c r="RH113" i="15198"/>
  <c r="RQ113" i="15198"/>
  <c r="RZ113" i="15198"/>
  <c r="SI113" i="15198"/>
  <c r="SR113" i="15198"/>
  <c r="TB113" i="15198"/>
  <c r="TK113" i="15198"/>
  <c r="TT113" i="15198"/>
  <c r="UB113" i="15198"/>
  <c r="UJ113" i="15198"/>
  <c r="UR113" i="15198"/>
  <c r="UZ113" i="15198"/>
  <c r="VH113" i="15198"/>
  <c r="VP113" i="15198"/>
  <c r="VX113" i="15198"/>
  <c r="WF113" i="15198"/>
  <c r="DI114" i="15198"/>
  <c r="DQ114" i="15198"/>
  <c r="DY114" i="15198"/>
  <c r="EG114" i="15198"/>
  <c r="EO114" i="15198"/>
  <c r="EW114" i="15198"/>
  <c r="FE114" i="15198"/>
  <c r="FM114" i="15198"/>
  <c r="FU114" i="15198"/>
  <c r="GC114" i="15198"/>
  <c r="GK114" i="15198"/>
  <c r="GS114" i="15198"/>
  <c r="HA114" i="15198"/>
  <c r="HI114" i="15198"/>
  <c r="HQ114" i="15198"/>
  <c r="HY114" i="15198"/>
  <c r="IG114" i="15198"/>
  <c r="IO114" i="15198"/>
  <c r="IW114" i="15198"/>
  <c r="JE114" i="15198"/>
  <c r="JM114" i="15198"/>
  <c r="JU114" i="15198"/>
  <c r="KC114" i="15198"/>
  <c r="KK114" i="15198"/>
  <c r="KS114" i="15198"/>
  <c r="LA114" i="15198"/>
  <c r="LI114" i="15198"/>
  <c r="LQ114" i="15198"/>
  <c r="LY114" i="15198"/>
  <c r="MG114" i="15198"/>
  <c r="MO114" i="15198"/>
  <c r="MW114" i="15198"/>
  <c r="NE114" i="15198"/>
  <c r="NM114" i="15198"/>
  <c r="NU114" i="15198"/>
  <c r="OC114" i="15198"/>
  <c r="OK114" i="15198"/>
  <c r="OS114" i="15198"/>
  <c r="PA114" i="15198"/>
  <c r="PI114" i="15198"/>
  <c r="PQ114" i="15198"/>
  <c r="PY114" i="15198"/>
  <c r="QG114" i="15198"/>
  <c r="QO114" i="15198"/>
  <c r="QW114" i="15198"/>
  <c r="RE114" i="15198"/>
  <c r="RM114" i="15198"/>
  <c r="RU114" i="15198"/>
  <c r="SC114" i="15198"/>
  <c r="SK114" i="15198"/>
  <c r="SS114" i="15198"/>
  <c r="TA114" i="15198"/>
  <c r="TI114" i="15198"/>
  <c r="TQ114" i="15198"/>
  <c r="TY114" i="15198"/>
  <c r="UG114" i="15198"/>
  <c r="UO114" i="15198"/>
  <c r="UW114" i="15198"/>
  <c r="VE114" i="15198"/>
  <c r="VM114" i="15198"/>
  <c r="VU114" i="15198"/>
  <c r="WC114" i="15198"/>
  <c r="DF115" i="15198"/>
  <c r="DN115" i="15198"/>
  <c r="DV115" i="15198"/>
  <c r="ED115" i="15198"/>
  <c r="EL115" i="15198"/>
  <c r="ET115" i="15198"/>
  <c r="FB115" i="15198"/>
  <c r="FJ115" i="15198"/>
  <c r="FR115" i="15198"/>
  <c r="FZ115" i="15198"/>
  <c r="GH115" i="15198"/>
  <c r="GP115" i="15198"/>
  <c r="GX115" i="15198"/>
  <c r="HF115" i="15198"/>
  <c r="HN115" i="15198"/>
  <c r="HV115" i="15198"/>
  <c r="ID115" i="15198"/>
  <c r="IL115" i="15198"/>
  <c r="IT115" i="15198"/>
  <c r="JB115" i="15198"/>
  <c r="JJ115" i="15198"/>
  <c r="JR115" i="15198"/>
  <c r="JZ115" i="15198"/>
  <c r="KH115" i="15198"/>
  <c r="KP115" i="15198"/>
  <c r="KX115" i="15198"/>
  <c r="LF115" i="15198"/>
  <c r="LN115" i="15198"/>
  <c r="LV115" i="15198"/>
  <c r="MD115" i="15198"/>
  <c r="ML115" i="15198"/>
  <c r="MT115" i="15198"/>
  <c r="NB115" i="15198"/>
  <c r="NJ115" i="15198"/>
  <c r="NR115" i="15198"/>
  <c r="NZ115" i="15198"/>
  <c r="OH115" i="15198"/>
  <c r="OP115" i="15198"/>
  <c r="OX115" i="15198"/>
  <c r="PF115" i="15198"/>
  <c r="PN115" i="15198"/>
  <c r="PV115" i="15198"/>
  <c r="QD115" i="15198"/>
  <c r="QL115" i="15198"/>
  <c r="QT115" i="15198"/>
  <c r="RB115" i="15198"/>
  <c r="RJ115" i="15198"/>
  <c r="RR115" i="15198"/>
  <c r="RZ115" i="15198"/>
  <c r="SH115" i="15198"/>
  <c r="SP115" i="15198"/>
  <c r="SX115" i="15198"/>
  <c r="TF115" i="15198"/>
  <c r="TN115" i="15198"/>
  <c r="TV115" i="15198"/>
  <c r="UD115" i="15198"/>
  <c r="UL115" i="15198"/>
  <c r="UT115" i="15198"/>
  <c r="VB115" i="15198"/>
  <c r="VJ115" i="15198"/>
  <c r="VR115" i="15198"/>
  <c r="VZ115" i="15198"/>
  <c r="WH115" i="15198"/>
  <c r="RV114" i="15198"/>
  <c r="FS115" i="15198"/>
  <c r="GQ115" i="15198"/>
  <c r="HO115" i="15198"/>
  <c r="IE115" i="15198"/>
  <c r="IU115" i="15198"/>
  <c r="JK115" i="15198"/>
  <c r="KA115" i="15198"/>
  <c r="KQ115" i="15198"/>
  <c r="LG115" i="15198"/>
  <c r="ME115" i="15198"/>
  <c r="MU115" i="15198"/>
  <c r="NK115" i="15198"/>
  <c r="OA115" i="15198"/>
  <c r="OQ115" i="15198"/>
  <c r="PO115" i="15198"/>
  <c r="QE115" i="15198"/>
  <c r="QU115" i="15198"/>
  <c r="RK115" i="15198"/>
  <c r="SI115" i="15198"/>
  <c r="SY115" i="15198"/>
  <c r="TO115" i="15198"/>
  <c r="UE115" i="15198"/>
  <c r="UU115" i="15198"/>
  <c r="VK115" i="15198"/>
  <c r="WA115" i="15198"/>
  <c r="QO112" i="15198"/>
  <c r="HH114" i="15198"/>
  <c r="NL114" i="15198"/>
  <c r="SB114" i="15198"/>
  <c r="UV114" i="15198"/>
  <c r="EK115" i="15198"/>
  <c r="GO115" i="15198"/>
  <c r="IS115" i="15198"/>
  <c r="KW115" i="15198"/>
  <c r="MC115" i="15198"/>
  <c r="NY115" i="15198"/>
  <c r="QS115" i="15198"/>
  <c r="SW115" i="15198"/>
  <c r="US115" i="15198"/>
  <c r="SK123" i="15198"/>
  <c r="HM124" i="15198"/>
  <c r="ME124" i="15198"/>
  <c r="QD124" i="15198"/>
  <c r="UC124" i="15198"/>
  <c r="DL125" i="15198"/>
  <c r="FX125" i="15198"/>
  <c r="IJ125" i="15198"/>
  <c r="KV125" i="15198"/>
  <c r="NH125" i="15198"/>
  <c r="PT125" i="15198"/>
  <c r="SF125" i="15198"/>
  <c r="UR125" i="15198"/>
  <c r="DO110" i="15198"/>
  <c r="GA110" i="15198"/>
  <c r="IM110" i="15198"/>
  <c r="KY110" i="15198"/>
  <c r="NK110" i="15198"/>
  <c r="PW110" i="15198"/>
  <c r="SI110" i="15198"/>
  <c r="UU110" i="15198"/>
  <c r="EB111" i="15198"/>
  <c r="GN111" i="15198"/>
  <c r="IZ111" i="15198"/>
  <c r="LL111" i="15198"/>
  <c r="NX111" i="15198"/>
  <c r="QJ111" i="15198"/>
  <c r="SV111" i="15198"/>
  <c r="VH111" i="15198"/>
  <c r="EO112" i="15198"/>
  <c r="HA112" i="15198"/>
  <c r="IO112" i="15198"/>
  <c r="JI112" i="15198"/>
  <c r="KE112" i="15198"/>
  <c r="LA112" i="15198"/>
  <c r="LU112" i="15198"/>
  <c r="MQ112" i="15198"/>
  <c r="NM112" i="15198"/>
  <c r="OG112" i="15198"/>
  <c r="PC112" i="15198"/>
  <c r="PY112" i="15198"/>
  <c r="QS112" i="15198"/>
  <c r="RO112" i="15198"/>
  <c r="SK112" i="15198"/>
  <c r="TE112" i="15198"/>
  <c r="UA112" i="15198"/>
  <c r="UW112" i="15198"/>
  <c r="VQ112" i="15198"/>
  <c r="DH113" i="15198"/>
  <c r="ED113" i="15198"/>
  <c r="EX113" i="15198"/>
  <c r="FT113" i="15198"/>
  <c r="GP113" i="15198"/>
  <c r="HJ113" i="15198"/>
  <c r="IA113" i="15198"/>
  <c r="IQ113" i="15198"/>
  <c r="JF113" i="15198"/>
  <c r="JQ113" i="15198"/>
  <c r="KB113" i="15198"/>
  <c r="KM113" i="15198"/>
  <c r="KW113" i="15198"/>
  <c r="LH113" i="15198"/>
  <c r="LS113" i="15198"/>
  <c r="MC113" i="15198"/>
  <c r="MN113" i="15198"/>
  <c r="MY113" i="15198"/>
  <c r="NI113" i="15198"/>
  <c r="NT113" i="15198"/>
  <c r="OE113" i="15198"/>
  <c r="OO113" i="15198"/>
  <c r="OZ113" i="15198"/>
  <c r="PK113" i="15198"/>
  <c r="PU113" i="15198"/>
  <c r="QF113" i="15198"/>
  <c r="QQ113" i="15198"/>
  <c r="QZ113" i="15198"/>
  <c r="RI113" i="15198"/>
  <c r="RR113" i="15198"/>
  <c r="SA113" i="15198"/>
  <c r="SJ113" i="15198"/>
  <c r="ST113" i="15198"/>
  <c r="TC113" i="15198"/>
  <c r="TL113" i="15198"/>
  <c r="TU113" i="15198"/>
  <c r="UC113" i="15198"/>
  <c r="UK113" i="15198"/>
  <c r="US113" i="15198"/>
  <c r="VA113" i="15198"/>
  <c r="VI113" i="15198"/>
  <c r="VQ113" i="15198"/>
  <c r="VY113" i="15198"/>
  <c r="WG113" i="15198"/>
  <c r="DJ114" i="15198"/>
  <c r="DR114" i="15198"/>
  <c r="DZ114" i="15198"/>
  <c r="EH114" i="15198"/>
  <c r="EP114" i="15198"/>
  <c r="EX114" i="15198"/>
  <c r="FF114" i="15198"/>
  <c r="FN114" i="15198"/>
  <c r="FV114" i="15198"/>
  <c r="GD114" i="15198"/>
  <c r="GL114" i="15198"/>
  <c r="GT114" i="15198"/>
  <c r="HB114" i="15198"/>
  <c r="HJ114" i="15198"/>
  <c r="HR114" i="15198"/>
  <c r="HZ114" i="15198"/>
  <c r="IH114" i="15198"/>
  <c r="IP114" i="15198"/>
  <c r="IX114" i="15198"/>
  <c r="JF114" i="15198"/>
  <c r="JN114" i="15198"/>
  <c r="JV114" i="15198"/>
  <c r="KD114" i="15198"/>
  <c r="KL114" i="15198"/>
  <c r="KT114" i="15198"/>
  <c r="LB114" i="15198"/>
  <c r="LJ114" i="15198"/>
  <c r="LR114" i="15198"/>
  <c r="LZ114" i="15198"/>
  <c r="MH114" i="15198"/>
  <c r="MP114" i="15198"/>
  <c r="MX114" i="15198"/>
  <c r="NF114" i="15198"/>
  <c r="NN114" i="15198"/>
  <c r="NV114" i="15198"/>
  <c r="OD114" i="15198"/>
  <c r="OL114" i="15198"/>
  <c r="OT114" i="15198"/>
  <c r="PB114" i="15198"/>
  <c r="PJ114" i="15198"/>
  <c r="PR114" i="15198"/>
  <c r="PZ114" i="15198"/>
  <c r="QH114" i="15198"/>
  <c r="QP114" i="15198"/>
  <c r="QX114" i="15198"/>
  <c r="RF114" i="15198"/>
  <c r="RN114" i="15198"/>
  <c r="SD114" i="15198"/>
  <c r="SL114" i="15198"/>
  <c r="ST114" i="15198"/>
  <c r="TB114" i="15198"/>
  <c r="TJ114" i="15198"/>
  <c r="TR114" i="15198"/>
  <c r="TZ114" i="15198"/>
  <c r="UH114" i="15198"/>
  <c r="UP114" i="15198"/>
  <c r="UX114" i="15198"/>
  <c r="VF114" i="15198"/>
  <c r="VN114" i="15198"/>
  <c r="VV114" i="15198"/>
  <c r="WD114" i="15198"/>
  <c r="DG115" i="15198"/>
  <c r="DO115" i="15198"/>
  <c r="DW115" i="15198"/>
  <c r="EE115" i="15198"/>
  <c r="EM115" i="15198"/>
  <c r="EU115" i="15198"/>
  <c r="FC115" i="15198"/>
  <c r="FK115" i="15198"/>
  <c r="GA115" i="15198"/>
  <c r="GI115" i="15198"/>
  <c r="GY115" i="15198"/>
  <c r="HG115" i="15198"/>
  <c r="HW115" i="15198"/>
  <c r="IM115" i="15198"/>
  <c r="JC115" i="15198"/>
  <c r="JS115" i="15198"/>
  <c r="KI115" i="15198"/>
  <c r="KY115" i="15198"/>
  <c r="LO115" i="15198"/>
  <c r="LW115" i="15198"/>
  <c r="MM115" i="15198"/>
  <c r="NC115" i="15198"/>
  <c r="NS115" i="15198"/>
  <c r="OI115" i="15198"/>
  <c r="OY115" i="15198"/>
  <c r="PG115" i="15198"/>
  <c r="PW115" i="15198"/>
  <c r="QM115" i="15198"/>
  <c r="RC115" i="15198"/>
  <c r="RS115" i="15198"/>
  <c r="SA115" i="15198"/>
  <c r="SQ115" i="15198"/>
  <c r="TG115" i="15198"/>
  <c r="TW115" i="15198"/>
  <c r="UM115" i="15198"/>
  <c r="VC115" i="15198"/>
  <c r="VS115" i="15198"/>
  <c r="WI115" i="15198"/>
  <c r="RI112" i="15198"/>
  <c r="FT114" i="15198"/>
  <c r="KJ114" i="15198"/>
  <c r="MF114" i="15198"/>
  <c r="OB114" i="15198"/>
  <c r="PX114" i="15198"/>
  <c r="RD114" i="15198"/>
  <c r="TH114" i="15198"/>
  <c r="VL114" i="15198"/>
  <c r="EC115" i="15198"/>
  <c r="FY115" i="15198"/>
  <c r="IC115" i="15198"/>
  <c r="KO115" i="15198"/>
  <c r="NA115" i="15198"/>
  <c r="OO115" i="15198"/>
  <c r="QK115" i="15198"/>
  <c r="RA115" i="15198"/>
  <c r="TE115" i="15198"/>
  <c r="VQ115" i="15198"/>
  <c r="JU123" i="15198"/>
  <c r="TQ123" i="15198"/>
  <c r="IC124" i="15198"/>
  <c r="MS124" i="15198"/>
  <c r="QR124" i="15198"/>
  <c r="UM124" i="15198"/>
  <c r="DT125" i="15198"/>
  <c r="GF125" i="15198"/>
  <c r="IR125" i="15198"/>
  <c r="LD125" i="15198"/>
  <c r="NP125" i="15198"/>
  <c r="QB125" i="15198"/>
  <c r="SN125" i="15198"/>
  <c r="UZ125" i="15198"/>
  <c r="DW110" i="15198"/>
  <c r="GI110" i="15198"/>
  <c r="IU110" i="15198"/>
  <c r="LG110" i="15198"/>
  <c r="NS110" i="15198"/>
  <c r="QE110" i="15198"/>
  <c r="SQ110" i="15198"/>
  <c r="VC110" i="15198"/>
  <c r="EJ111" i="15198"/>
  <c r="GV111" i="15198"/>
  <c r="JH111" i="15198"/>
  <c r="LT111" i="15198"/>
  <c r="OF111" i="15198"/>
  <c r="QR111" i="15198"/>
  <c r="TD111" i="15198"/>
  <c r="VP111" i="15198"/>
  <c r="EW112" i="15198"/>
  <c r="HI112" i="15198"/>
  <c r="IQ112" i="15198"/>
  <c r="JM112" i="15198"/>
  <c r="KG112" i="15198"/>
  <c r="LC112" i="15198"/>
  <c r="LY112" i="15198"/>
  <c r="MS112" i="15198"/>
  <c r="NO112" i="15198"/>
  <c r="OK112" i="15198"/>
  <c r="PE112" i="15198"/>
  <c r="QA112" i="15198"/>
  <c r="QW112" i="15198"/>
  <c r="RQ112" i="15198"/>
  <c r="SM112" i="15198"/>
  <c r="TI112" i="15198"/>
  <c r="UC112" i="15198"/>
  <c r="UY112" i="15198"/>
  <c r="VU112" i="15198"/>
  <c r="DJ113" i="15198"/>
  <c r="EF113" i="15198"/>
  <c r="FB113" i="15198"/>
  <c r="FV113" i="15198"/>
  <c r="GR113" i="15198"/>
  <c r="HN113" i="15198"/>
  <c r="ID113" i="15198"/>
  <c r="IT113" i="15198"/>
  <c r="JG113" i="15198"/>
  <c r="JR113" i="15198"/>
  <c r="KD113" i="15198"/>
  <c r="KN113" i="15198"/>
  <c r="KX113" i="15198"/>
  <c r="LJ113" i="15198"/>
  <c r="LT113" i="15198"/>
  <c r="MD113" i="15198"/>
  <c r="MP113" i="15198"/>
  <c r="MZ113" i="15198"/>
  <c r="NJ113" i="15198"/>
  <c r="NV113" i="15198"/>
  <c r="OF113" i="15198"/>
  <c r="OP113" i="15198"/>
  <c r="PB113" i="15198"/>
  <c r="PL113" i="15198"/>
  <c r="PV113" i="15198"/>
  <c r="QH113" i="15198"/>
  <c r="QR113" i="15198"/>
  <c r="RA113" i="15198"/>
  <c r="RJ113" i="15198"/>
  <c r="RS113" i="15198"/>
  <c r="SB113" i="15198"/>
  <c r="SL113" i="15198"/>
  <c r="SU113" i="15198"/>
  <c r="TD113" i="15198"/>
  <c r="TM113" i="15198"/>
  <c r="TV113" i="15198"/>
  <c r="UD113" i="15198"/>
  <c r="UL113" i="15198"/>
  <c r="UT113" i="15198"/>
  <c r="VB113" i="15198"/>
  <c r="VJ113" i="15198"/>
  <c r="VR113" i="15198"/>
  <c r="VZ113" i="15198"/>
  <c r="WH113" i="15198"/>
  <c r="DK114" i="15198"/>
  <c r="DS114" i="15198"/>
  <c r="EA114" i="15198"/>
  <c r="EI114" i="15198"/>
  <c r="EQ114" i="15198"/>
  <c r="EY114" i="15198"/>
  <c r="FG114" i="15198"/>
  <c r="FO114" i="15198"/>
  <c r="FW114" i="15198"/>
  <c r="GE114" i="15198"/>
  <c r="GM114" i="15198"/>
  <c r="GU114" i="15198"/>
  <c r="HC114" i="15198"/>
  <c r="HK114" i="15198"/>
  <c r="HS114" i="15198"/>
  <c r="IA114" i="15198"/>
  <c r="II114" i="15198"/>
  <c r="IQ114" i="15198"/>
  <c r="IY114" i="15198"/>
  <c r="JG114" i="15198"/>
  <c r="JO114" i="15198"/>
  <c r="JW114" i="15198"/>
  <c r="KE114" i="15198"/>
  <c r="KM114" i="15198"/>
  <c r="KU114" i="15198"/>
  <c r="LC114" i="15198"/>
  <c r="LK114" i="15198"/>
  <c r="LS114" i="15198"/>
  <c r="MA114" i="15198"/>
  <c r="MI114" i="15198"/>
  <c r="MQ114" i="15198"/>
  <c r="MY114" i="15198"/>
  <c r="NG114" i="15198"/>
  <c r="NO114" i="15198"/>
  <c r="NW114" i="15198"/>
  <c r="OE114" i="15198"/>
  <c r="OM114" i="15198"/>
  <c r="OU114" i="15198"/>
  <c r="PC114" i="15198"/>
  <c r="PK114" i="15198"/>
  <c r="PS114" i="15198"/>
  <c r="QA114" i="15198"/>
  <c r="QI114" i="15198"/>
  <c r="QQ114" i="15198"/>
  <c r="QY114" i="15198"/>
  <c r="RG114" i="15198"/>
  <c r="RO114" i="15198"/>
  <c r="RW114" i="15198"/>
  <c r="SE114" i="15198"/>
  <c r="SM114" i="15198"/>
  <c r="SU114" i="15198"/>
  <c r="TC114" i="15198"/>
  <c r="TK114" i="15198"/>
  <c r="TS114" i="15198"/>
  <c r="UA114" i="15198"/>
  <c r="UI114" i="15198"/>
  <c r="UQ114" i="15198"/>
  <c r="UY114" i="15198"/>
  <c r="VG114" i="15198"/>
  <c r="VO114" i="15198"/>
  <c r="VW114" i="15198"/>
  <c r="WE114" i="15198"/>
  <c r="DH115" i="15198"/>
  <c r="DP115" i="15198"/>
  <c r="DX115" i="15198"/>
  <c r="EF115" i="15198"/>
  <c r="EN115" i="15198"/>
  <c r="EV115" i="15198"/>
  <c r="FD115" i="15198"/>
  <c r="FL115" i="15198"/>
  <c r="FT115" i="15198"/>
  <c r="GB115" i="15198"/>
  <c r="GJ115" i="15198"/>
  <c r="GR115" i="15198"/>
  <c r="GZ115" i="15198"/>
  <c r="HH115" i="15198"/>
  <c r="HP115" i="15198"/>
  <c r="HX115" i="15198"/>
  <c r="IF115" i="15198"/>
  <c r="IN115" i="15198"/>
  <c r="IV115" i="15198"/>
  <c r="JD115" i="15198"/>
  <c r="JL115" i="15198"/>
  <c r="JT115" i="15198"/>
  <c r="KB115" i="15198"/>
  <c r="KJ115" i="15198"/>
  <c r="KR115" i="15198"/>
  <c r="KZ115" i="15198"/>
  <c r="LH115" i="15198"/>
  <c r="LP115" i="15198"/>
  <c r="LX115" i="15198"/>
  <c r="MF115" i="15198"/>
  <c r="MN115" i="15198"/>
  <c r="MV115" i="15198"/>
  <c r="ND115" i="15198"/>
  <c r="NL115" i="15198"/>
  <c r="NT115" i="15198"/>
  <c r="OB115" i="15198"/>
  <c r="OJ115" i="15198"/>
  <c r="OR115" i="15198"/>
  <c r="OZ115" i="15198"/>
  <c r="PH115" i="15198"/>
  <c r="PP115" i="15198"/>
  <c r="PX115" i="15198"/>
  <c r="QF115" i="15198"/>
  <c r="QN115" i="15198"/>
  <c r="QV115" i="15198"/>
  <c r="RD115" i="15198"/>
  <c r="RL115" i="15198"/>
  <c r="RT115" i="15198"/>
  <c r="SB115" i="15198"/>
  <c r="SJ115" i="15198"/>
  <c r="SR115" i="15198"/>
  <c r="SZ115" i="15198"/>
  <c r="TH115" i="15198"/>
  <c r="TP115" i="15198"/>
  <c r="TX115" i="15198"/>
  <c r="UF115" i="15198"/>
  <c r="UN115" i="15198"/>
  <c r="UV115" i="15198"/>
  <c r="VD115" i="15198"/>
  <c r="VL115" i="15198"/>
  <c r="VT115" i="15198"/>
  <c r="WB115" i="15198"/>
  <c r="DD115" i="15198"/>
  <c r="VX114" i="15198"/>
  <c r="HQ115" i="15198"/>
  <c r="IO115" i="15198"/>
  <c r="JE115" i="15198"/>
  <c r="JU115" i="15198"/>
  <c r="KS115" i="15198"/>
  <c r="LI115" i="15198"/>
  <c r="MG115" i="15198"/>
  <c r="MW115" i="15198"/>
  <c r="NM115" i="15198"/>
  <c r="OC115" i="15198"/>
  <c r="OS115" i="15198"/>
  <c r="PQ115" i="15198"/>
  <c r="QG115" i="15198"/>
  <c r="QW115" i="15198"/>
  <c r="RM115" i="15198"/>
  <c r="SC115" i="15198"/>
  <c r="SS115" i="15198"/>
  <c r="TI115" i="15198"/>
  <c r="TY115" i="15198"/>
  <c r="UO115" i="15198"/>
  <c r="VE115" i="15198"/>
  <c r="VU115" i="15198"/>
  <c r="DD113" i="15198"/>
  <c r="TU112" i="15198"/>
  <c r="IN114" i="15198"/>
  <c r="OJ114" i="15198"/>
  <c r="SJ114" i="15198"/>
  <c r="UF114" i="15198"/>
  <c r="DE115" i="15198"/>
  <c r="GG115" i="15198"/>
  <c r="IK115" i="15198"/>
  <c r="JY115" i="15198"/>
  <c r="MS115" i="15198"/>
  <c r="PM115" i="15198"/>
  <c r="SO115" i="15198"/>
  <c r="VA115" i="15198"/>
  <c r="LA123" i="15198"/>
  <c r="UW123" i="15198"/>
  <c r="IS124" i="15198"/>
  <c r="NF124" i="15198"/>
  <c r="RC124" i="15198"/>
  <c r="UU124" i="15198"/>
  <c r="EB125" i="15198"/>
  <c r="GN125" i="15198"/>
  <c r="IZ125" i="15198"/>
  <c r="LL125" i="15198"/>
  <c r="NX125" i="15198"/>
  <c r="QJ125" i="15198"/>
  <c r="SV125" i="15198"/>
  <c r="VH125" i="15198"/>
  <c r="EE110" i="15198"/>
  <c r="GQ110" i="15198"/>
  <c r="JC110" i="15198"/>
  <c r="LO110" i="15198"/>
  <c r="OA110" i="15198"/>
  <c r="QM110" i="15198"/>
  <c r="SY110" i="15198"/>
  <c r="VK110" i="15198"/>
  <c r="ER111" i="15198"/>
  <c r="HD111" i="15198"/>
  <c r="JP111" i="15198"/>
  <c r="MB111" i="15198"/>
  <c r="ON111" i="15198"/>
  <c r="QZ111" i="15198"/>
  <c r="TL111" i="15198"/>
  <c r="VX111" i="15198"/>
  <c r="FE112" i="15198"/>
  <c r="HQ112" i="15198"/>
  <c r="IS112" i="15198"/>
  <c r="JO112" i="15198"/>
  <c r="KK112" i="15198"/>
  <c r="KK107" i="15198" s="1"/>
  <c r="LE112" i="15198"/>
  <c r="MA112" i="15198"/>
  <c r="MW112" i="15198"/>
  <c r="NQ112" i="15198"/>
  <c r="OM112" i="15198"/>
  <c r="PI112" i="15198"/>
  <c r="QC112" i="15198"/>
  <c r="QY112" i="15198"/>
  <c r="RU112" i="15198"/>
  <c r="SO112" i="15198"/>
  <c r="TK112" i="15198"/>
  <c r="UG112" i="15198"/>
  <c r="VA112" i="15198"/>
  <c r="VW112" i="15198"/>
  <c r="DN113" i="15198"/>
  <c r="EH113" i="15198"/>
  <c r="FD113" i="15198"/>
  <c r="FZ113" i="15198"/>
  <c r="GT113" i="15198"/>
  <c r="HP113" i="15198"/>
  <c r="IF113" i="15198"/>
  <c r="IV113" i="15198"/>
  <c r="JH113" i="15198"/>
  <c r="JT113" i="15198"/>
  <c r="KE113" i="15198"/>
  <c r="KO113" i="15198"/>
  <c r="KZ113" i="15198"/>
  <c r="LK113" i="15198"/>
  <c r="LU113" i="15198"/>
  <c r="MF113" i="15198"/>
  <c r="MQ113" i="15198"/>
  <c r="NA113" i="15198"/>
  <c r="NL113" i="15198"/>
  <c r="NW113" i="15198"/>
  <c r="OG113" i="15198"/>
  <c r="OR113" i="15198"/>
  <c r="PC113" i="15198"/>
  <c r="PM113" i="15198"/>
  <c r="PX113" i="15198"/>
  <c r="QI113" i="15198"/>
  <c r="QS113" i="15198"/>
  <c r="RB113" i="15198"/>
  <c r="RK113" i="15198"/>
  <c r="RT113" i="15198"/>
  <c r="SD113" i="15198"/>
  <c r="SM113" i="15198"/>
  <c r="SV113" i="15198"/>
  <c r="TE113" i="15198"/>
  <c r="TN113" i="15198"/>
  <c r="TW113" i="15198"/>
  <c r="UE113" i="15198"/>
  <c r="UM113" i="15198"/>
  <c r="UU113" i="15198"/>
  <c r="VC113" i="15198"/>
  <c r="VK113" i="15198"/>
  <c r="VS113" i="15198"/>
  <c r="WA113" i="15198"/>
  <c r="WI113" i="15198"/>
  <c r="DL114" i="15198"/>
  <c r="DT114" i="15198"/>
  <c r="EB114" i="15198"/>
  <c r="EJ114" i="15198"/>
  <c r="ER114" i="15198"/>
  <c r="EZ114" i="15198"/>
  <c r="FH114" i="15198"/>
  <c r="FP114" i="15198"/>
  <c r="FX114" i="15198"/>
  <c r="GF114" i="15198"/>
  <c r="GN114" i="15198"/>
  <c r="GV114" i="15198"/>
  <c r="HD114" i="15198"/>
  <c r="HL114" i="15198"/>
  <c r="HT114" i="15198"/>
  <c r="IB114" i="15198"/>
  <c r="IJ114" i="15198"/>
  <c r="IR114" i="15198"/>
  <c r="IZ114" i="15198"/>
  <c r="JH114" i="15198"/>
  <c r="JP114" i="15198"/>
  <c r="JX114" i="15198"/>
  <c r="KF114" i="15198"/>
  <c r="KN114" i="15198"/>
  <c r="KV114" i="15198"/>
  <c r="LD114" i="15198"/>
  <c r="LL114" i="15198"/>
  <c r="LT114" i="15198"/>
  <c r="MB114" i="15198"/>
  <c r="MJ114" i="15198"/>
  <c r="MR114" i="15198"/>
  <c r="MZ114" i="15198"/>
  <c r="NH114" i="15198"/>
  <c r="NP114" i="15198"/>
  <c r="NX114" i="15198"/>
  <c r="OF114" i="15198"/>
  <c r="ON114" i="15198"/>
  <c r="OV114" i="15198"/>
  <c r="PD114" i="15198"/>
  <c r="PL114" i="15198"/>
  <c r="PT114" i="15198"/>
  <c r="QB114" i="15198"/>
  <c r="QJ114" i="15198"/>
  <c r="QR114" i="15198"/>
  <c r="QZ114" i="15198"/>
  <c r="RH114" i="15198"/>
  <c r="RP114" i="15198"/>
  <c r="RX114" i="15198"/>
  <c r="SF114" i="15198"/>
  <c r="SN114" i="15198"/>
  <c r="SV114" i="15198"/>
  <c r="TD114" i="15198"/>
  <c r="TL114" i="15198"/>
  <c r="TT114" i="15198"/>
  <c r="UB114" i="15198"/>
  <c r="UJ114" i="15198"/>
  <c r="UR114" i="15198"/>
  <c r="UZ114" i="15198"/>
  <c r="VH114" i="15198"/>
  <c r="VP114" i="15198"/>
  <c r="WF114" i="15198"/>
  <c r="DI115" i="15198"/>
  <c r="DQ115" i="15198"/>
  <c r="DY115" i="15198"/>
  <c r="EG115" i="15198"/>
  <c r="EO115" i="15198"/>
  <c r="EW115" i="15198"/>
  <c r="FE115" i="15198"/>
  <c r="FM115" i="15198"/>
  <c r="FU115" i="15198"/>
  <c r="GC115" i="15198"/>
  <c r="GK115" i="15198"/>
  <c r="GS115" i="15198"/>
  <c r="HA115" i="15198"/>
  <c r="HI115" i="15198"/>
  <c r="HY115" i="15198"/>
  <c r="IG115" i="15198"/>
  <c r="IW115" i="15198"/>
  <c r="JM115" i="15198"/>
  <c r="KC115" i="15198"/>
  <c r="KK115" i="15198"/>
  <c r="LA115" i="15198"/>
  <c r="LQ115" i="15198"/>
  <c r="LY115" i="15198"/>
  <c r="MO115" i="15198"/>
  <c r="NE115" i="15198"/>
  <c r="NU115" i="15198"/>
  <c r="OK115" i="15198"/>
  <c r="PA115" i="15198"/>
  <c r="PI115" i="15198"/>
  <c r="PY115" i="15198"/>
  <c r="QO115" i="15198"/>
  <c r="RE115" i="15198"/>
  <c r="RU115" i="15198"/>
  <c r="SK115" i="15198"/>
  <c r="TA115" i="15198"/>
  <c r="TQ115" i="15198"/>
  <c r="UG115" i="15198"/>
  <c r="UW115" i="15198"/>
  <c r="VM115" i="15198"/>
  <c r="WC115" i="15198"/>
  <c r="SE112" i="15198"/>
  <c r="FD114" i="15198"/>
  <c r="KB114" i="15198"/>
  <c r="LX114" i="15198"/>
  <c r="NT114" i="15198"/>
  <c r="PP114" i="15198"/>
  <c r="RL114" i="15198"/>
  <c r="TP114" i="15198"/>
  <c r="VD114" i="15198"/>
  <c r="DU115" i="15198"/>
  <c r="FI115" i="15198"/>
  <c r="HE115" i="15198"/>
  <c r="JI115" i="15198"/>
  <c r="LM115" i="15198"/>
  <c r="OG115" i="15198"/>
  <c r="QC115" i="15198"/>
  <c r="RQ115" i="15198"/>
  <c r="TM115" i="15198"/>
  <c r="VY115" i="15198"/>
  <c r="MG123" i="15198"/>
  <c r="WC123" i="15198"/>
  <c r="JI124" i="15198"/>
  <c r="NR124" i="15198"/>
  <c r="RQ124" i="15198"/>
  <c r="VC124" i="15198"/>
  <c r="EJ125" i="15198"/>
  <c r="GV125" i="15198"/>
  <c r="JH125" i="15198"/>
  <c r="LT125" i="15198"/>
  <c r="OF125" i="15198"/>
  <c r="QR125" i="15198"/>
  <c r="TD125" i="15198"/>
  <c r="VP125" i="15198"/>
  <c r="EM110" i="15198"/>
  <c r="GY110" i="15198"/>
  <c r="JK110" i="15198"/>
  <c r="LW110" i="15198"/>
  <c r="OI110" i="15198"/>
  <c r="QU110" i="15198"/>
  <c r="TG110" i="15198"/>
  <c r="VS110" i="15198"/>
  <c r="EZ111" i="15198"/>
  <c r="HL111" i="15198"/>
  <c r="JX111" i="15198"/>
  <c r="MJ111" i="15198"/>
  <c r="OV111" i="15198"/>
  <c r="RH111" i="15198"/>
  <c r="TT111" i="15198"/>
  <c r="WF111" i="15198"/>
  <c r="WF107" i="15198" s="1"/>
  <c r="FM112" i="15198"/>
  <c r="FM107" i="15198" s="1"/>
  <c r="HY112" i="15198"/>
  <c r="IW112" i="15198"/>
  <c r="JQ112" i="15198"/>
  <c r="KM112" i="15198"/>
  <c r="LI112" i="15198"/>
  <c r="MC112" i="15198"/>
  <c r="MY112" i="15198"/>
  <c r="NU112" i="15198"/>
  <c r="OO112" i="15198"/>
  <c r="PK112" i="15198"/>
  <c r="QG112" i="15198"/>
  <c r="RA112" i="15198"/>
  <c r="RW112" i="15198"/>
  <c r="SS112" i="15198"/>
  <c r="TM112" i="15198"/>
  <c r="UI112" i="15198"/>
  <c r="VE112" i="15198"/>
  <c r="VY112" i="15198"/>
  <c r="DP113" i="15198"/>
  <c r="EL113" i="15198"/>
  <c r="FF113" i="15198"/>
  <c r="GB113" i="15198"/>
  <c r="GX113" i="15198"/>
  <c r="HR113" i="15198"/>
  <c r="IH113" i="15198"/>
  <c r="IX113" i="15198"/>
  <c r="JJ113" i="15198"/>
  <c r="JV113" i="15198"/>
  <c r="KF113" i="15198"/>
  <c r="KP113" i="15198"/>
  <c r="LB113" i="15198"/>
  <c r="LL113" i="15198"/>
  <c r="LV113" i="15198"/>
  <c r="MH113" i="15198"/>
  <c r="MR113" i="15198"/>
  <c r="NB113" i="15198"/>
  <c r="NN113" i="15198"/>
  <c r="NX113" i="15198"/>
  <c r="OH113" i="15198"/>
  <c r="OT113" i="15198"/>
  <c r="PD113" i="15198"/>
  <c r="PN113" i="15198"/>
  <c r="PZ113" i="15198"/>
  <c r="QJ113" i="15198"/>
  <c r="QT113" i="15198"/>
  <c r="RC113" i="15198"/>
  <c r="RL113" i="15198"/>
  <c r="RV113" i="15198"/>
  <c r="SE113" i="15198"/>
  <c r="SN113" i="15198"/>
  <c r="SW113" i="15198"/>
  <c r="TF113" i="15198"/>
  <c r="TO113" i="15198"/>
  <c r="TX113" i="15198"/>
  <c r="UF113" i="15198"/>
  <c r="UN113" i="15198"/>
  <c r="UV113" i="15198"/>
  <c r="VD113" i="15198"/>
  <c r="VL113" i="15198"/>
  <c r="VT113" i="15198"/>
  <c r="WB113" i="15198"/>
  <c r="DE114" i="15198"/>
  <c r="DM114" i="15198"/>
  <c r="DU114" i="15198"/>
  <c r="EC114" i="15198"/>
  <c r="EK114" i="15198"/>
  <c r="ES114" i="15198"/>
  <c r="FA114" i="15198"/>
  <c r="FI114" i="15198"/>
  <c r="FQ114" i="15198"/>
  <c r="FY114" i="15198"/>
  <c r="GG114" i="15198"/>
  <c r="GO114" i="15198"/>
  <c r="GW114" i="15198"/>
  <c r="HE114" i="15198"/>
  <c r="HM114" i="15198"/>
  <c r="HU114" i="15198"/>
  <c r="IC114" i="15198"/>
  <c r="IK114" i="15198"/>
  <c r="IS114" i="15198"/>
  <c r="JA114" i="15198"/>
  <c r="JI114" i="15198"/>
  <c r="JQ114" i="15198"/>
  <c r="JY114" i="15198"/>
  <c r="KG114" i="15198"/>
  <c r="KO114" i="15198"/>
  <c r="KW114" i="15198"/>
  <c r="LE114" i="15198"/>
  <c r="LM114" i="15198"/>
  <c r="LU114" i="15198"/>
  <c r="MC114" i="15198"/>
  <c r="MK114" i="15198"/>
  <c r="MS114" i="15198"/>
  <c r="NA114" i="15198"/>
  <c r="NI114" i="15198"/>
  <c r="NQ114" i="15198"/>
  <c r="NY114" i="15198"/>
  <c r="OG114" i="15198"/>
  <c r="OO114" i="15198"/>
  <c r="OW114" i="15198"/>
  <c r="PE114" i="15198"/>
  <c r="PM114" i="15198"/>
  <c r="PU114" i="15198"/>
  <c r="QC114" i="15198"/>
  <c r="QK114" i="15198"/>
  <c r="QS114" i="15198"/>
  <c r="RA114" i="15198"/>
  <c r="RI114" i="15198"/>
  <c r="RQ114" i="15198"/>
  <c r="RY114" i="15198"/>
  <c r="SG114" i="15198"/>
  <c r="SO114" i="15198"/>
  <c r="SW114" i="15198"/>
  <c r="TE114" i="15198"/>
  <c r="TM114" i="15198"/>
  <c r="TU114" i="15198"/>
  <c r="UC114" i="15198"/>
  <c r="UK114" i="15198"/>
  <c r="US114" i="15198"/>
  <c r="VA114" i="15198"/>
  <c r="VI114" i="15198"/>
  <c r="VQ114" i="15198"/>
  <c r="VY114" i="15198"/>
  <c r="WG114" i="15198"/>
  <c r="DJ115" i="15198"/>
  <c r="DR115" i="15198"/>
  <c r="DZ115" i="15198"/>
  <c r="EH115" i="15198"/>
  <c r="EP115" i="15198"/>
  <c r="EX115" i="15198"/>
  <c r="FF115" i="15198"/>
  <c r="FN115" i="15198"/>
  <c r="FV115" i="15198"/>
  <c r="GD115" i="15198"/>
  <c r="GL115" i="15198"/>
  <c r="GT115" i="15198"/>
  <c r="HB115" i="15198"/>
  <c r="HJ115" i="15198"/>
  <c r="HR115" i="15198"/>
  <c r="HZ115" i="15198"/>
  <c r="IH115" i="15198"/>
  <c r="IP115" i="15198"/>
  <c r="IX115" i="15198"/>
  <c r="JF115" i="15198"/>
  <c r="JN115" i="15198"/>
  <c r="JV115" i="15198"/>
  <c r="KD115" i="15198"/>
  <c r="KL115" i="15198"/>
  <c r="KT115" i="15198"/>
  <c r="LB115" i="15198"/>
  <c r="LJ115" i="15198"/>
  <c r="LR115" i="15198"/>
  <c r="LZ115" i="15198"/>
  <c r="MH115" i="15198"/>
  <c r="MP115" i="15198"/>
  <c r="MX115" i="15198"/>
  <c r="NF115" i="15198"/>
  <c r="NN115" i="15198"/>
  <c r="NV115" i="15198"/>
  <c r="OD115" i="15198"/>
  <c r="OL115" i="15198"/>
  <c r="OT115" i="15198"/>
  <c r="PB115" i="15198"/>
  <c r="PJ115" i="15198"/>
  <c r="PR115" i="15198"/>
  <c r="PZ115" i="15198"/>
  <c r="QH115" i="15198"/>
  <c r="QP115" i="15198"/>
  <c r="QX115" i="15198"/>
  <c r="RF115" i="15198"/>
  <c r="RN115" i="15198"/>
  <c r="RV115" i="15198"/>
  <c r="SD115" i="15198"/>
  <c r="SL115" i="15198"/>
  <c r="ST115" i="15198"/>
  <c r="TB115" i="15198"/>
  <c r="TJ115" i="15198"/>
  <c r="TR115" i="15198"/>
  <c r="TZ115" i="15198"/>
  <c r="UH115" i="15198"/>
  <c r="UP115" i="15198"/>
  <c r="UX115" i="15198"/>
  <c r="VF115" i="15198"/>
  <c r="VN115" i="15198"/>
  <c r="VV115" i="15198"/>
  <c r="WD115" i="15198"/>
  <c r="DD114" i="15198"/>
  <c r="GG124" i="15198"/>
  <c r="WA124" i="15198"/>
  <c r="KF125" i="15198"/>
  <c r="RP125" i="15198"/>
  <c r="FK110" i="15198"/>
  <c r="KI110" i="15198"/>
  <c r="RS110" i="15198"/>
  <c r="FX111" i="15198"/>
  <c r="NH111" i="15198"/>
  <c r="UR111" i="15198"/>
  <c r="II112" i="15198"/>
  <c r="KU112" i="15198"/>
  <c r="NG112" i="15198"/>
  <c r="NG107" i="15198" s="1"/>
  <c r="PS112" i="15198"/>
  <c r="VM112" i="15198"/>
  <c r="ET113" i="15198"/>
  <c r="HF113" i="15198"/>
  <c r="JO113" i="15198"/>
  <c r="LE113" i="15198"/>
  <c r="MK113" i="15198"/>
  <c r="NQ113" i="15198"/>
  <c r="OW113" i="15198"/>
  <c r="QC113" i="15198"/>
  <c r="RG113" i="15198"/>
  <c r="SH113" i="15198"/>
  <c r="TS113" i="15198"/>
  <c r="UQ113" i="15198"/>
  <c r="VO113" i="15198"/>
  <c r="DH114" i="15198"/>
  <c r="EN114" i="15198"/>
  <c r="FL114" i="15198"/>
  <c r="GR114" i="15198"/>
  <c r="HP114" i="15198"/>
  <c r="IV114" i="15198"/>
  <c r="JL114" i="15198"/>
  <c r="KZ114" i="15198"/>
  <c r="MN114" i="15198"/>
  <c r="OR114" i="15198"/>
  <c r="QN114" i="15198"/>
  <c r="SZ114" i="15198"/>
  <c r="VT114" i="15198"/>
  <c r="ES115" i="15198"/>
  <c r="GW115" i="15198"/>
  <c r="JA115" i="15198"/>
  <c r="KG115" i="15198"/>
  <c r="LU115" i="15198"/>
  <c r="NQ115" i="15198"/>
  <c r="PU115" i="15198"/>
  <c r="RY115" i="15198"/>
  <c r="UC115" i="15198"/>
  <c r="WG115" i="15198"/>
  <c r="NM123" i="15198"/>
  <c r="ED124" i="15198"/>
  <c r="JY124" i="15198"/>
  <c r="OF124" i="15198"/>
  <c r="SD124" i="15198"/>
  <c r="VK124" i="15198"/>
  <c r="ER125" i="15198"/>
  <c r="HD125" i="15198"/>
  <c r="JP125" i="15198"/>
  <c r="MB125" i="15198"/>
  <c r="ON125" i="15198"/>
  <c r="QZ125" i="15198"/>
  <c r="TL125" i="15198"/>
  <c r="VX125" i="15198"/>
  <c r="EU110" i="15198"/>
  <c r="HG110" i="15198"/>
  <c r="JS110" i="15198"/>
  <c r="ME110" i="15198"/>
  <c r="OQ110" i="15198"/>
  <c r="RC110" i="15198"/>
  <c r="TO110" i="15198"/>
  <c r="WA110" i="15198"/>
  <c r="FH111" i="15198"/>
  <c r="HT111" i="15198"/>
  <c r="KF111" i="15198"/>
  <c r="MR111" i="15198"/>
  <c r="PD111" i="15198"/>
  <c r="RP111" i="15198"/>
  <c r="UB111" i="15198"/>
  <c r="DI112" i="15198"/>
  <c r="FU112" i="15198"/>
  <c r="IC112" i="15198"/>
  <c r="IY112" i="15198"/>
  <c r="JU112" i="15198"/>
  <c r="KO112" i="15198"/>
  <c r="LK112" i="15198"/>
  <c r="MG112" i="15198"/>
  <c r="NA112" i="15198"/>
  <c r="NW112" i="15198"/>
  <c r="OS112" i="15198"/>
  <c r="PM112" i="15198"/>
  <c r="QI112" i="15198"/>
  <c r="RE112" i="15198"/>
  <c r="RY112" i="15198"/>
  <c r="SU112" i="15198"/>
  <c r="TQ112" i="15198"/>
  <c r="UK112" i="15198"/>
  <c r="VG112" i="15198"/>
  <c r="WC112" i="15198"/>
  <c r="DR113" i="15198"/>
  <c r="EN113" i="15198"/>
  <c r="FJ113" i="15198"/>
  <c r="GD113" i="15198"/>
  <c r="GZ113" i="15198"/>
  <c r="HS113" i="15198"/>
  <c r="II113" i="15198"/>
  <c r="IY113" i="15198"/>
  <c r="JL113" i="15198"/>
  <c r="JW113" i="15198"/>
  <c r="KG113" i="15198"/>
  <c r="KR113" i="15198"/>
  <c r="LC113" i="15198"/>
  <c r="LM113" i="15198"/>
  <c r="LX113" i="15198"/>
  <c r="MI113" i="15198"/>
  <c r="MS113" i="15198"/>
  <c r="ND113" i="15198"/>
  <c r="NO113" i="15198"/>
  <c r="NY113" i="15198"/>
  <c r="OJ113" i="15198"/>
  <c r="OU113" i="15198"/>
  <c r="PE113" i="15198"/>
  <c r="PP113" i="15198"/>
  <c r="QA113" i="15198"/>
  <c r="QK113" i="15198"/>
  <c r="QU113" i="15198"/>
  <c r="RD113" i="15198"/>
  <c r="RN113" i="15198"/>
  <c r="RW113" i="15198"/>
  <c r="SF113" i="15198"/>
  <c r="SO113" i="15198"/>
  <c r="SX113" i="15198"/>
  <c r="TG113" i="15198"/>
  <c r="TP113" i="15198"/>
  <c r="TY113" i="15198"/>
  <c r="UG113" i="15198"/>
  <c r="UO113" i="15198"/>
  <c r="UW113" i="15198"/>
  <c r="VE113" i="15198"/>
  <c r="VM113" i="15198"/>
  <c r="VU113" i="15198"/>
  <c r="WC113" i="15198"/>
  <c r="DF114" i="15198"/>
  <c r="DN114" i="15198"/>
  <c r="DV114" i="15198"/>
  <c r="ED114" i="15198"/>
  <c r="EL114" i="15198"/>
  <c r="ET114" i="15198"/>
  <c r="FB114" i="15198"/>
  <c r="FJ114" i="15198"/>
  <c r="FR114" i="15198"/>
  <c r="FZ114" i="15198"/>
  <c r="GH114" i="15198"/>
  <c r="GP114" i="15198"/>
  <c r="GX114" i="15198"/>
  <c r="HF114" i="15198"/>
  <c r="HN114" i="15198"/>
  <c r="HV114" i="15198"/>
  <c r="ID114" i="15198"/>
  <c r="IL114" i="15198"/>
  <c r="IT114" i="15198"/>
  <c r="JB114" i="15198"/>
  <c r="JJ114" i="15198"/>
  <c r="JR114" i="15198"/>
  <c r="JZ114" i="15198"/>
  <c r="KH114" i="15198"/>
  <c r="KP114" i="15198"/>
  <c r="KX114" i="15198"/>
  <c r="LF114" i="15198"/>
  <c r="LN114" i="15198"/>
  <c r="LV114" i="15198"/>
  <c r="MD114" i="15198"/>
  <c r="ML114" i="15198"/>
  <c r="MT114" i="15198"/>
  <c r="NB114" i="15198"/>
  <c r="NJ114" i="15198"/>
  <c r="NR114" i="15198"/>
  <c r="NZ114" i="15198"/>
  <c r="OH114" i="15198"/>
  <c r="OP114" i="15198"/>
  <c r="OX114" i="15198"/>
  <c r="PF114" i="15198"/>
  <c r="PN114" i="15198"/>
  <c r="PV114" i="15198"/>
  <c r="QD114" i="15198"/>
  <c r="QL114" i="15198"/>
  <c r="QT114" i="15198"/>
  <c r="RB114" i="15198"/>
  <c r="RJ114" i="15198"/>
  <c r="RR114" i="15198"/>
  <c r="RZ114" i="15198"/>
  <c r="SH114" i="15198"/>
  <c r="SP114" i="15198"/>
  <c r="SX114" i="15198"/>
  <c r="TF114" i="15198"/>
  <c r="TN114" i="15198"/>
  <c r="TV114" i="15198"/>
  <c r="UD114" i="15198"/>
  <c r="UL114" i="15198"/>
  <c r="UT114" i="15198"/>
  <c r="VB114" i="15198"/>
  <c r="VJ114" i="15198"/>
  <c r="VR114" i="15198"/>
  <c r="VZ114" i="15198"/>
  <c r="WH114" i="15198"/>
  <c r="DK115" i="15198"/>
  <c r="DS115" i="15198"/>
  <c r="EA115" i="15198"/>
  <c r="EI115" i="15198"/>
  <c r="EQ115" i="15198"/>
  <c r="EY115" i="15198"/>
  <c r="FG115" i="15198"/>
  <c r="FO115" i="15198"/>
  <c r="FW115" i="15198"/>
  <c r="GE115" i="15198"/>
  <c r="GM115" i="15198"/>
  <c r="GU115" i="15198"/>
  <c r="HC115" i="15198"/>
  <c r="HK115" i="15198"/>
  <c r="HS115" i="15198"/>
  <c r="IA115" i="15198"/>
  <c r="II115" i="15198"/>
  <c r="IQ115" i="15198"/>
  <c r="IY115" i="15198"/>
  <c r="JG115" i="15198"/>
  <c r="JO115" i="15198"/>
  <c r="JW115" i="15198"/>
  <c r="KE115" i="15198"/>
  <c r="KM115" i="15198"/>
  <c r="KU115" i="15198"/>
  <c r="LC115" i="15198"/>
  <c r="LK115" i="15198"/>
  <c r="LS115" i="15198"/>
  <c r="MA115" i="15198"/>
  <c r="MI115" i="15198"/>
  <c r="MQ115" i="15198"/>
  <c r="MY115" i="15198"/>
  <c r="NG115" i="15198"/>
  <c r="NO115" i="15198"/>
  <c r="NW115" i="15198"/>
  <c r="OE115" i="15198"/>
  <c r="OM115" i="15198"/>
  <c r="OU115" i="15198"/>
  <c r="PC115" i="15198"/>
  <c r="PK115" i="15198"/>
  <c r="PS115" i="15198"/>
  <c r="QA115" i="15198"/>
  <c r="QI115" i="15198"/>
  <c r="QQ115" i="15198"/>
  <c r="QY115" i="15198"/>
  <c r="RG115" i="15198"/>
  <c r="RO115" i="15198"/>
  <c r="RW115" i="15198"/>
  <c r="SE115" i="15198"/>
  <c r="SM115" i="15198"/>
  <c r="SU115" i="15198"/>
  <c r="TC115" i="15198"/>
  <c r="TK115" i="15198"/>
  <c r="TS115" i="15198"/>
  <c r="UA115" i="15198"/>
  <c r="UI115" i="15198"/>
  <c r="UQ115" i="15198"/>
  <c r="UY115" i="15198"/>
  <c r="VG115" i="15198"/>
  <c r="VO115" i="15198"/>
  <c r="VW115" i="15198"/>
  <c r="WE115" i="15198"/>
  <c r="DD112" i="15198"/>
  <c r="PY123" i="15198"/>
  <c r="TD124" i="15198"/>
  <c r="HT125" i="15198"/>
  <c r="PD125" i="15198"/>
  <c r="DD121" i="15198"/>
  <c r="MU110" i="15198"/>
  <c r="UE110" i="15198"/>
  <c r="KV111" i="15198"/>
  <c r="SF111" i="15198"/>
  <c r="GK112" i="15198"/>
  <c r="JY112" i="15198"/>
  <c r="MK112" i="15198"/>
  <c r="OW112" i="15198"/>
  <c r="UQ112" i="15198"/>
  <c r="DX113" i="15198"/>
  <c r="GJ113" i="15198"/>
  <c r="IN113" i="15198"/>
  <c r="JY113" i="15198"/>
  <c r="KJ113" i="15198"/>
  <c r="LP113" i="15198"/>
  <c r="MV113" i="15198"/>
  <c r="OB113" i="15198"/>
  <c r="PH113" i="15198"/>
  <c r="QN113" i="15198"/>
  <c r="RP113" i="15198"/>
  <c r="SQ113" i="15198"/>
  <c r="TJ113" i="15198"/>
  <c r="UA113" i="15198"/>
  <c r="UY113" i="15198"/>
  <c r="VW113" i="15198"/>
  <c r="DP114" i="15198"/>
  <c r="DX114" i="15198"/>
  <c r="EV114" i="15198"/>
  <c r="GB114" i="15198"/>
  <c r="GZ114" i="15198"/>
  <c r="HX114" i="15198"/>
  <c r="JD114" i="15198"/>
  <c r="KR114" i="15198"/>
  <c r="LP114" i="15198"/>
  <c r="MV114" i="15198"/>
  <c r="OZ114" i="15198"/>
  <c r="QF114" i="15198"/>
  <c r="RT114" i="15198"/>
  <c r="TX114" i="15198"/>
  <c r="WB114" i="15198"/>
  <c r="FA115" i="15198"/>
  <c r="HM115" i="15198"/>
  <c r="LE115" i="15198"/>
  <c r="NI115" i="15198"/>
  <c r="OW115" i="15198"/>
  <c r="RI115" i="15198"/>
  <c r="TU115" i="15198"/>
  <c r="VI115" i="15198"/>
  <c r="OS123" i="15198"/>
  <c r="FJ124" i="15198"/>
  <c r="KO124" i="15198"/>
  <c r="OQ124" i="15198"/>
  <c r="SP124" i="15198"/>
  <c r="VS124" i="15198"/>
  <c r="EZ125" i="15198"/>
  <c r="HL125" i="15198"/>
  <c r="JX125" i="15198"/>
  <c r="MJ125" i="15198"/>
  <c r="OV125" i="15198"/>
  <c r="RH125" i="15198"/>
  <c r="TT125" i="15198"/>
  <c r="WF125" i="15198"/>
  <c r="FC110" i="15198"/>
  <c r="HO110" i="15198"/>
  <c r="KA110" i="15198"/>
  <c r="MM110" i="15198"/>
  <c r="OY110" i="15198"/>
  <c r="RK110" i="15198"/>
  <c r="TW110" i="15198"/>
  <c r="WI110" i="15198"/>
  <c r="FP111" i="15198"/>
  <c r="IB111" i="15198"/>
  <c r="KN111" i="15198"/>
  <c r="MZ111" i="15198"/>
  <c r="PL111" i="15198"/>
  <c r="RX111" i="15198"/>
  <c r="UJ111" i="15198"/>
  <c r="DQ112" i="15198"/>
  <c r="GC112" i="15198"/>
  <c r="IG112" i="15198"/>
  <c r="JA112" i="15198"/>
  <c r="JW112" i="15198"/>
  <c r="KS112" i="15198"/>
  <c r="LM112" i="15198"/>
  <c r="MI112" i="15198"/>
  <c r="NE112" i="15198"/>
  <c r="NY112" i="15198"/>
  <c r="OU112" i="15198"/>
  <c r="PQ112" i="15198"/>
  <c r="QK112" i="15198"/>
  <c r="QK107" i="15198" s="1"/>
  <c r="RG112" i="15198"/>
  <c r="SC112" i="15198"/>
  <c r="SW112" i="15198"/>
  <c r="TS112" i="15198"/>
  <c r="UO112" i="15198"/>
  <c r="VI112" i="15198"/>
  <c r="WE112" i="15198"/>
  <c r="DV113" i="15198"/>
  <c r="EP113" i="15198"/>
  <c r="FL113" i="15198"/>
  <c r="GH113" i="15198"/>
  <c r="HB113" i="15198"/>
  <c r="HV113" i="15198"/>
  <c r="IL113" i="15198"/>
  <c r="IZ113" i="15198"/>
  <c r="JN113" i="15198"/>
  <c r="JX113" i="15198"/>
  <c r="KH113" i="15198"/>
  <c r="KT113" i="15198"/>
  <c r="LD113" i="15198"/>
  <c r="LN113" i="15198"/>
  <c r="LZ113" i="15198"/>
  <c r="MJ113" i="15198"/>
  <c r="MT113" i="15198"/>
  <c r="NF113" i="15198"/>
  <c r="NP113" i="15198"/>
  <c r="NZ113" i="15198"/>
  <c r="OL113" i="15198"/>
  <c r="OV113" i="15198"/>
  <c r="PF113" i="15198"/>
  <c r="PR113" i="15198"/>
  <c r="QB113" i="15198"/>
  <c r="QL113" i="15198"/>
  <c r="QV113" i="15198"/>
  <c r="RF113" i="15198"/>
  <c r="RO113" i="15198"/>
  <c r="RX113" i="15198"/>
  <c r="SG113" i="15198"/>
  <c r="SP113" i="15198"/>
  <c r="SY113" i="15198"/>
  <c r="TH113" i="15198"/>
  <c r="TR113" i="15198"/>
  <c r="TZ113" i="15198"/>
  <c r="UH113" i="15198"/>
  <c r="UP113" i="15198"/>
  <c r="UX113" i="15198"/>
  <c r="VF113" i="15198"/>
  <c r="VN113" i="15198"/>
  <c r="VV113" i="15198"/>
  <c r="WD113" i="15198"/>
  <c r="DG114" i="15198"/>
  <c r="DO114" i="15198"/>
  <c r="DW114" i="15198"/>
  <c r="EE114" i="15198"/>
  <c r="EM114" i="15198"/>
  <c r="EU114" i="15198"/>
  <c r="FC114" i="15198"/>
  <c r="FK114" i="15198"/>
  <c r="FS114" i="15198"/>
  <c r="GA114" i="15198"/>
  <c r="GI114" i="15198"/>
  <c r="GQ114" i="15198"/>
  <c r="GY114" i="15198"/>
  <c r="HG114" i="15198"/>
  <c r="HO114" i="15198"/>
  <c r="HW114" i="15198"/>
  <c r="IE114" i="15198"/>
  <c r="IM114" i="15198"/>
  <c r="IU114" i="15198"/>
  <c r="JC114" i="15198"/>
  <c r="JK114" i="15198"/>
  <c r="JS114" i="15198"/>
  <c r="KA114" i="15198"/>
  <c r="KI114" i="15198"/>
  <c r="KQ114" i="15198"/>
  <c r="KY114" i="15198"/>
  <c r="LG114" i="15198"/>
  <c r="LO114" i="15198"/>
  <c r="LW114" i="15198"/>
  <c r="ME114" i="15198"/>
  <c r="MM114" i="15198"/>
  <c r="MU114" i="15198"/>
  <c r="NC114" i="15198"/>
  <c r="NK114" i="15198"/>
  <c r="NS114" i="15198"/>
  <c r="OA114" i="15198"/>
  <c r="OI114" i="15198"/>
  <c r="OQ114" i="15198"/>
  <c r="OY114" i="15198"/>
  <c r="PG114" i="15198"/>
  <c r="PO114" i="15198"/>
  <c r="PW114" i="15198"/>
  <c r="QE114" i="15198"/>
  <c r="QM114" i="15198"/>
  <c r="QU114" i="15198"/>
  <c r="RC114" i="15198"/>
  <c r="RK114" i="15198"/>
  <c r="RS114" i="15198"/>
  <c r="SA114" i="15198"/>
  <c r="SI114" i="15198"/>
  <c r="SQ114" i="15198"/>
  <c r="SY114" i="15198"/>
  <c r="TG114" i="15198"/>
  <c r="TO114" i="15198"/>
  <c r="TW114" i="15198"/>
  <c r="UE114" i="15198"/>
  <c r="UM114" i="15198"/>
  <c r="UU114" i="15198"/>
  <c r="VC114" i="15198"/>
  <c r="VK114" i="15198"/>
  <c r="VS114" i="15198"/>
  <c r="WA114" i="15198"/>
  <c r="WI114" i="15198"/>
  <c r="DL115" i="15198"/>
  <c r="DT115" i="15198"/>
  <c r="EB115" i="15198"/>
  <c r="EJ115" i="15198"/>
  <c r="ER115" i="15198"/>
  <c r="EZ115" i="15198"/>
  <c r="FH115" i="15198"/>
  <c r="FP115" i="15198"/>
  <c r="FX115" i="15198"/>
  <c r="GF115" i="15198"/>
  <c r="GN115" i="15198"/>
  <c r="GV115" i="15198"/>
  <c r="HD115" i="15198"/>
  <c r="HL115" i="15198"/>
  <c r="HT115" i="15198"/>
  <c r="IB115" i="15198"/>
  <c r="IJ115" i="15198"/>
  <c r="IR115" i="15198"/>
  <c r="IZ115" i="15198"/>
  <c r="JH115" i="15198"/>
  <c r="JP115" i="15198"/>
  <c r="JX115" i="15198"/>
  <c r="KF115" i="15198"/>
  <c r="KN115" i="15198"/>
  <c r="KV115" i="15198"/>
  <c r="LD115" i="15198"/>
  <c r="LL115" i="15198"/>
  <c r="LT115" i="15198"/>
  <c r="MB115" i="15198"/>
  <c r="MJ115" i="15198"/>
  <c r="MR115" i="15198"/>
  <c r="MZ115" i="15198"/>
  <c r="NH115" i="15198"/>
  <c r="NP115" i="15198"/>
  <c r="NX115" i="15198"/>
  <c r="OF115" i="15198"/>
  <c r="ON115" i="15198"/>
  <c r="OV115" i="15198"/>
  <c r="PD115" i="15198"/>
  <c r="PL115" i="15198"/>
  <c r="PT115" i="15198"/>
  <c r="QB115" i="15198"/>
  <c r="QJ115" i="15198"/>
  <c r="QR115" i="15198"/>
  <c r="QZ115" i="15198"/>
  <c r="RH115" i="15198"/>
  <c r="RP115" i="15198"/>
  <c r="RX115" i="15198"/>
  <c r="SF115" i="15198"/>
  <c r="SN115" i="15198"/>
  <c r="SV115" i="15198"/>
  <c r="TD115" i="15198"/>
  <c r="TL115" i="15198"/>
  <c r="TT115" i="15198"/>
  <c r="UB115" i="15198"/>
  <c r="UJ115" i="15198"/>
  <c r="UR115" i="15198"/>
  <c r="UZ115" i="15198"/>
  <c r="VH115" i="15198"/>
  <c r="VP115" i="15198"/>
  <c r="VX115" i="15198"/>
  <c r="WF115" i="15198"/>
  <c r="DD111" i="15198"/>
  <c r="LE124" i="15198"/>
  <c r="PE124" i="15198"/>
  <c r="FH125" i="15198"/>
  <c r="MR125" i="15198"/>
  <c r="UB125" i="15198"/>
  <c r="HW110" i="15198"/>
  <c r="PG110" i="15198"/>
  <c r="DL111" i="15198"/>
  <c r="IJ111" i="15198"/>
  <c r="PT111" i="15198"/>
  <c r="DY112" i="15198"/>
  <c r="JE112" i="15198"/>
  <c r="LQ112" i="15198"/>
  <c r="OC112" i="15198"/>
  <c r="TA112" i="15198"/>
  <c r="WG112" i="15198"/>
  <c r="FN113" i="15198"/>
  <c r="HX113" i="15198"/>
  <c r="JB113" i="15198"/>
  <c r="KU113" i="15198"/>
  <c r="MA113" i="15198"/>
  <c r="NG113" i="15198"/>
  <c r="OM113" i="15198"/>
  <c r="PS113" i="15198"/>
  <c r="QX113" i="15198"/>
  <c r="RY113" i="15198"/>
  <c r="SZ113" i="15198"/>
  <c r="UI113" i="15198"/>
  <c r="VG113" i="15198"/>
  <c r="WE113" i="15198"/>
  <c r="EF114" i="15198"/>
  <c r="GJ114" i="15198"/>
  <c r="IF114" i="15198"/>
  <c r="JT114" i="15198"/>
  <c r="LH114" i="15198"/>
  <c r="ND114" i="15198"/>
  <c r="PH114" i="15198"/>
  <c r="QV114" i="15198"/>
  <c r="SR114" i="15198"/>
  <c r="UN114" i="15198"/>
  <c r="DM115" i="15198"/>
  <c r="FQ115" i="15198"/>
  <c r="HU115" i="15198"/>
  <c r="JQ115" i="15198"/>
  <c r="MK115" i="15198"/>
  <c r="PE115" i="15198"/>
  <c r="SG115" i="15198"/>
  <c r="UK115" i="15198"/>
  <c r="DD110" i="15198"/>
  <c r="JG109" i="15198"/>
  <c r="JI109" i="15198"/>
  <c r="JI201" i="15198" s="1"/>
  <c r="JI206" i="15198" s="1"/>
  <c r="OX106" i="15198"/>
  <c r="LM109" i="15198"/>
  <c r="OQ109" i="15198"/>
  <c r="UR109" i="15198"/>
  <c r="OE109" i="15198"/>
  <c r="HN109" i="15198"/>
  <c r="US106" i="15198"/>
  <c r="OB106" i="15198"/>
  <c r="HN106" i="15198"/>
  <c r="LO106" i="15198"/>
  <c r="VK106" i="15198"/>
  <c r="LU109" i="15198"/>
  <c r="VQ109" i="15198"/>
  <c r="VQ201" i="15198" s="1"/>
  <c r="VQ206" i="15198" s="1"/>
  <c r="WI109" i="15198"/>
  <c r="WH109" i="15198"/>
  <c r="JD106" i="15198"/>
  <c r="JC106" i="15198"/>
  <c r="OX109" i="15198"/>
  <c r="TV109" i="15198"/>
  <c r="NH109" i="15198"/>
  <c r="GU109" i="15198"/>
  <c r="TV106" i="15198"/>
  <c r="NI106" i="15198"/>
  <c r="GR106" i="15198"/>
  <c r="DW106" i="15198"/>
  <c r="NS106" i="15198"/>
  <c r="EC109" i="15198"/>
  <c r="EC201" i="15198" s="1"/>
  <c r="EC206" i="15198" s="1"/>
  <c r="NY109" i="15198"/>
  <c r="NY200" i="15198" s="1"/>
  <c r="NY205" i="15198" s="1"/>
  <c r="TE109" i="15198"/>
  <c r="VO109" i="15198"/>
  <c r="IK106" i="15198"/>
  <c r="LG106" i="15198"/>
  <c r="TC109" i="15198"/>
  <c r="ML109" i="15198"/>
  <c r="FX109" i="15198"/>
  <c r="SZ106" i="15198"/>
  <c r="ML106" i="15198"/>
  <c r="FY106" i="15198"/>
  <c r="EE106" i="15198"/>
  <c r="OA106" i="15198"/>
  <c r="EK109" i="15198"/>
  <c r="OG109" i="15198"/>
  <c r="OG200" i="15198" s="1"/>
  <c r="OG205" i="15198" s="1"/>
  <c r="PT109" i="15198"/>
  <c r="SY106" i="15198"/>
  <c r="VL106" i="15198"/>
  <c r="VC106" i="15198"/>
  <c r="SF109" i="15198"/>
  <c r="LS109" i="15198"/>
  <c r="LS201" i="15198" s="1"/>
  <c r="LS206" i="15198" s="1"/>
  <c r="FB109" i="15198"/>
  <c r="SG106" i="15198"/>
  <c r="LP106" i="15198"/>
  <c r="FB106" i="15198"/>
  <c r="GI106" i="15198"/>
  <c r="QE106" i="15198"/>
  <c r="GO109" i="15198"/>
  <c r="GO201" i="15198" s="1"/>
  <c r="GO206" i="15198" s="1"/>
  <c r="QK109" i="15198"/>
  <c r="QK201" i="15198" s="1"/>
  <c r="QK206" i="15198" s="1"/>
  <c r="WH106" i="15198"/>
  <c r="RJ109" i="15198"/>
  <c r="KV109" i="15198"/>
  <c r="EI109" i="15198"/>
  <c r="RJ106" i="15198"/>
  <c r="KW106" i="15198"/>
  <c r="EF106" i="15198"/>
  <c r="GQ106" i="15198"/>
  <c r="QM106" i="15198"/>
  <c r="GW109" i="15198"/>
  <c r="GW201" i="15198" s="1"/>
  <c r="GW206" i="15198" s="1"/>
  <c r="QS109" i="15198"/>
  <c r="PU106" i="15198"/>
  <c r="GT106" i="15198"/>
  <c r="IJ109" i="15198"/>
  <c r="IJ201" i="15198" s="1"/>
  <c r="IJ206" i="15198" s="1"/>
  <c r="VI109" i="15198"/>
  <c r="QQ109" i="15198"/>
  <c r="JZ109" i="15198"/>
  <c r="DL109" i="15198"/>
  <c r="QN106" i="15198"/>
  <c r="JZ106" i="15198"/>
  <c r="DM106" i="15198"/>
  <c r="IU106" i="15198"/>
  <c r="SQ106" i="15198"/>
  <c r="JA109" i="15198"/>
  <c r="JA201" i="15198" s="1"/>
  <c r="JA206" i="15198" s="1"/>
  <c r="SW109" i="15198"/>
  <c r="EM106" i="15198"/>
  <c r="GY106" i="15198"/>
  <c r="JK106" i="15198"/>
  <c r="LW106" i="15198"/>
  <c r="OI106" i="15198"/>
  <c r="QU106" i="15198"/>
  <c r="TG106" i="15198"/>
  <c r="VS106" i="15198"/>
  <c r="ES109" i="15198"/>
  <c r="HE109" i="15198"/>
  <c r="JQ109" i="15198"/>
  <c r="MC109" i="15198"/>
  <c r="OO109" i="15198"/>
  <c r="RA109" i="15198"/>
  <c r="RA200" i="15198" s="1"/>
  <c r="RA205" i="15198" s="1"/>
  <c r="TM109" i="15198"/>
  <c r="TM201" i="15198" s="1"/>
  <c r="TM206" i="15198" s="1"/>
  <c r="VY109" i="15198"/>
  <c r="EG106" i="15198"/>
  <c r="VN106" i="15198"/>
  <c r="EU106" i="15198"/>
  <c r="HG106" i="15198"/>
  <c r="JS106" i="15198"/>
  <c r="ME106" i="15198"/>
  <c r="OQ106" i="15198"/>
  <c r="RC106" i="15198"/>
  <c r="TO106" i="15198"/>
  <c r="WA106" i="15198"/>
  <c r="FA109" i="15198"/>
  <c r="FA201" i="15198" s="1"/>
  <c r="FA206" i="15198" s="1"/>
  <c r="HM109" i="15198"/>
  <c r="JY109" i="15198"/>
  <c r="MK109" i="15198"/>
  <c r="OW109" i="15198"/>
  <c r="OW201" i="15198" s="1"/>
  <c r="OW206" i="15198" s="1"/>
  <c r="RI109" i="15198"/>
  <c r="TU109" i="15198"/>
  <c r="WG109" i="15198"/>
  <c r="WG200" i="15198" s="1"/>
  <c r="WG205" i="15198" s="1"/>
  <c r="LY106" i="15198"/>
  <c r="FC106" i="15198"/>
  <c r="HO106" i="15198"/>
  <c r="KA106" i="15198"/>
  <c r="MM106" i="15198"/>
  <c r="OY106" i="15198"/>
  <c r="RK106" i="15198"/>
  <c r="TW106" i="15198"/>
  <c r="WI106" i="15198"/>
  <c r="FI109" i="15198"/>
  <c r="HU109" i="15198"/>
  <c r="KG109" i="15198"/>
  <c r="KG200" i="15198" s="1"/>
  <c r="KG205" i="15198" s="1"/>
  <c r="MS109" i="15198"/>
  <c r="MS201" i="15198" s="1"/>
  <c r="MS206" i="15198" s="1"/>
  <c r="PE109" i="15198"/>
  <c r="RQ109" i="15198"/>
  <c r="UC109" i="15198"/>
  <c r="OC106" i="15198"/>
  <c r="FK106" i="15198"/>
  <c r="HW106" i="15198"/>
  <c r="KI106" i="15198"/>
  <c r="MU106" i="15198"/>
  <c r="PG106" i="15198"/>
  <c r="RS106" i="15198"/>
  <c r="UE106" i="15198"/>
  <c r="DE109" i="15198"/>
  <c r="FQ109" i="15198"/>
  <c r="IC109" i="15198"/>
  <c r="KO109" i="15198"/>
  <c r="NA109" i="15198"/>
  <c r="NA201" i="15198" s="1"/>
  <c r="NA206" i="15198" s="1"/>
  <c r="PM109" i="15198"/>
  <c r="RY109" i="15198"/>
  <c r="RY200" i="15198" s="1"/>
  <c r="RY205" i="15198" s="1"/>
  <c r="UK109" i="15198"/>
  <c r="UK201" i="15198" s="1"/>
  <c r="UK206" i="15198" s="1"/>
  <c r="VU106" i="15198"/>
  <c r="DG106" i="15198"/>
  <c r="FS106" i="15198"/>
  <c r="IE106" i="15198"/>
  <c r="KQ106" i="15198"/>
  <c r="NC106" i="15198"/>
  <c r="PO106" i="15198"/>
  <c r="SA106" i="15198"/>
  <c r="UM106" i="15198"/>
  <c r="DM109" i="15198"/>
  <c r="FY109" i="15198"/>
  <c r="FY201" i="15198" s="1"/>
  <c r="FY206" i="15198" s="1"/>
  <c r="IK109" i="15198"/>
  <c r="IK201" i="15198" s="1"/>
  <c r="IK206" i="15198" s="1"/>
  <c r="KW109" i="15198"/>
  <c r="KW201" i="15198" s="1"/>
  <c r="KW206" i="15198" s="1"/>
  <c r="NI109" i="15198"/>
  <c r="PU109" i="15198"/>
  <c r="SG109" i="15198"/>
  <c r="US109" i="15198"/>
  <c r="EU109" i="15198"/>
  <c r="DO106" i="15198"/>
  <c r="GA106" i="15198"/>
  <c r="IM106" i="15198"/>
  <c r="KY106" i="15198"/>
  <c r="NK106" i="15198"/>
  <c r="PW106" i="15198"/>
  <c r="SI106" i="15198"/>
  <c r="UU106" i="15198"/>
  <c r="DU109" i="15198"/>
  <c r="GG109" i="15198"/>
  <c r="IS109" i="15198"/>
  <c r="IS201" i="15198" s="1"/>
  <c r="IS206" i="15198" s="1"/>
  <c r="LE109" i="15198"/>
  <c r="NQ109" i="15198"/>
  <c r="NQ201" i="15198" s="1"/>
  <c r="NQ206" i="15198" s="1"/>
  <c r="QC109" i="15198"/>
  <c r="QC201" i="15198" s="1"/>
  <c r="QC206" i="15198" s="1"/>
  <c r="SO109" i="15198"/>
  <c r="VA109" i="15198"/>
  <c r="MM109" i="15198"/>
  <c r="EO106" i="15198"/>
  <c r="OK106" i="15198"/>
  <c r="FC109" i="15198"/>
  <c r="OY109" i="15198"/>
  <c r="WD106" i="15198"/>
  <c r="OV106" i="15198"/>
  <c r="GS106" i="15198"/>
  <c r="QO106" i="15198"/>
  <c r="HG109" i="15198"/>
  <c r="HG200" i="15198" s="1"/>
  <c r="HG205" i="15198" s="1"/>
  <c r="RC109" i="15198"/>
  <c r="RC201" i="15198" s="1"/>
  <c r="RC206" i="15198" s="1"/>
  <c r="TH109" i="15198"/>
  <c r="HA106" i="15198"/>
  <c r="QW106" i="15198"/>
  <c r="HO109" i="15198"/>
  <c r="RK109" i="15198"/>
  <c r="JE106" i="15198"/>
  <c r="TA106" i="15198"/>
  <c r="JS109" i="15198"/>
  <c r="TO109" i="15198"/>
  <c r="TO200" i="15198" s="1"/>
  <c r="TO205" i="15198" s="1"/>
  <c r="JM106" i="15198"/>
  <c r="TI106" i="15198"/>
  <c r="KA109" i="15198"/>
  <c r="KA201" i="15198" s="1"/>
  <c r="KA206" i="15198" s="1"/>
  <c r="TW109" i="15198"/>
  <c r="TW200" i="15198" s="1"/>
  <c r="TW205" i="15198" s="1"/>
  <c r="LQ106" i="15198"/>
  <c r="VM106" i="15198"/>
  <c r="ME109" i="15198"/>
  <c r="WA109" i="15198"/>
  <c r="FV106" i="15198"/>
  <c r="EW106" i="15198"/>
  <c r="HI106" i="15198"/>
  <c r="JU106" i="15198"/>
  <c r="MG106" i="15198"/>
  <c r="OS106" i="15198"/>
  <c r="RE106" i="15198"/>
  <c r="TQ106" i="15198"/>
  <c r="WC106" i="15198"/>
  <c r="FK109" i="15198"/>
  <c r="HW109" i="15198"/>
  <c r="KI109" i="15198"/>
  <c r="MU109" i="15198"/>
  <c r="MU201" i="15198" s="1"/>
  <c r="MU206" i="15198" s="1"/>
  <c r="PG109" i="15198"/>
  <c r="RS109" i="15198"/>
  <c r="RS201" i="15198" s="1"/>
  <c r="RS206" i="15198" s="1"/>
  <c r="UE109" i="15198"/>
  <c r="UE200" i="15198" s="1"/>
  <c r="UE205" i="15198" s="1"/>
  <c r="IX106" i="15198"/>
  <c r="EN109" i="15198"/>
  <c r="JG106" i="15198"/>
  <c r="VF109" i="15198"/>
  <c r="VF200" i="15198" s="1"/>
  <c r="VF205" i="15198" s="1"/>
  <c r="FE106" i="15198"/>
  <c r="HQ106" i="15198"/>
  <c r="KC106" i="15198"/>
  <c r="MO106" i="15198"/>
  <c r="PA106" i="15198"/>
  <c r="RM106" i="15198"/>
  <c r="TY106" i="15198"/>
  <c r="DG109" i="15198"/>
  <c r="DG201" i="15198" s="1"/>
  <c r="DG206" i="15198" s="1"/>
  <c r="FS109" i="15198"/>
  <c r="IE109" i="15198"/>
  <c r="KQ109" i="15198"/>
  <c r="NC109" i="15198"/>
  <c r="PO109" i="15198"/>
  <c r="SA109" i="15198"/>
  <c r="UM109" i="15198"/>
  <c r="JN106" i="15198"/>
  <c r="LH109" i="15198"/>
  <c r="LH200" i="15198" s="1"/>
  <c r="LH205" i="15198" s="1"/>
  <c r="EH106" i="15198"/>
  <c r="LS106" i="15198"/>
  <c r="FM106" i="15198"/>
  <c r="HY106" i="15198"/>
  <c r="KK106" i="15198"/>
  <c r="MW106" i="15198"/>
  <c r="PI106" i="15198"/>
  <c r="RU106" i="15198"/>
  <c r="UG106" i="15198"/>
  <c r="DO109" i="15198"/>
  <c r="GA109" i="15198"/>
  <c r="IM109" i="15198"/>
  <c r="KY109" i="15198"/>
  <c r="KY201" i="15198" s="1"/>
  <c r="KY206" i="15198" s="1"/>
  <c r="NK109" i="15198"/>
  <c r="NK200" i="15198" s="1"/>
  <c r="NK205" i="15198" s="1"/>
  <c r="PW109" i="15198"/>
  <c r="PW200" i="15198" s="1"/>
  <c r="PW205" i="15198" s="1"/>
  <c r="SI109" i="15198"/>
  <c r="UU109" i="15198"/>
  <c r="LR106" i="15198"/>
  <c r="MN109" i="15198"/>
  <c r="KT106" i="15198"/>
  <c r="QQ106" i="15198"/>
  <c r="DI106" i="15198"/>
  <c r="FU106" i="15198"/>
  <c r="IG106" i="15198"/>
  <c r="KS106" i="15198"/>
  <c r="NE106" i="15198"/>
  <c r="PQ106" i="15198"/>
  <c r="SC106" i="15198"/>
  <c r="UO106" i="15198"/>
  <c r="DW109" i="15198"/>
  <c r="GI109" i="15198"/>
  <c r="GI201" i="15198" s="1"/>
  <c r="GI206" i="15198" s="1"/>
  <c r="IU109" i="15198"/>
  <c r="LG109" i="15198"/>
  <c r="NS109" i="15198"/>
  <c r="QE109" i="15198"/>
  <c r="SQ109" i="15198"/>
  <c r="SQ200" i="15198" s="1"/>
  <c r="SQ205" i="15198" s="1"/>
  <c r="VC109" i="15198"/>
  <c r="VC201" i="15198" s="1"/>
  <c r="VC206" i="15198" s="1"/>
  <c r="RF106" i="15198"/>
  <c r="NT109" i="15198"/>
  <c r="NT201" i="15198" s="1"/>
  <c r="NT206" i="15198" s="1"/>
  <c r="RN106" i="15198"/>
  <c r="JU109" i="15198"/>
  <c r="JU201" i="15198" s="1"/>
  <c r="JU206" i="15198" s="1"/>
  <c r="DQ106" i="15198"/>
  <c r="GC106" i="15198"/>
  <c r="IO106" i="15198"/>
  <c r="LA106" i="15198"/>
  <c r="NM106" i="15198"/>
  <c r="PY106" i="15198"/>
  <c r="SK106" i="15198"/>
  <c r="UW106" i="15198"/>
  <c r="EE109" i="15198"/>
  <c r="GQ109" i="15198"/>
  <c r="GQ201" i="15198" s="1"/>
  <c r="GQ206" i="15198" s="1"/>
  <c r="JC109" i="15198"/>
  <c r="JC201" i="15198" s="1"/>
  <c r="JC206" i="15198" s="1"/>
  <c r="LO109" i="15198"/>
  <c r="OA109" i="15198"/>
  <c r="QM109" i="15198"/>
  <c r="QM201" i="15198" s="1"/>
  <c r="QM206" i="15198" s="1"/>
  <c r="SY109" i="15198"/>
  <c r="VK109" i="15198"/>
  <c r="VK201" i="15198" s="1"/>
  <c r="VK206" i="15198" s="1"/>
  <c r="RV106" i="15198"/>
  <c r="RL109" i="15198"/>
  <c r="RL200" i="15198" s="1"/>
  <c r="RL205" i="15198" s="1"/>
  <c r="MG109" i="15198"/>
  <c r="MG201" i="15198" s="1"/>
  <c r="MG206" i="15198" s="1"/>
  <c r="DY106" i="15198"/>
  <c r="GK106" i="15198"/>
  <c r="IW106" i="15198"/>
  <c r="LI106" i="15198"/>
  <c r="NU106" i="15198"/>
  <c r="QG106" i="15198"/>
  <c r="SS106" i="15198"/>
  <c r="VE106" i="15198"/>
  <c r="EM109" i="15198"/>
  <c r="GY109" i="15198"/>
  <c r="GY201" i="15198" s="1"/>
  <c r="GY206" i="15198" s="1"/>
  <c r="JK109" i="15198"/>
  <c r="JK200" i="15198" s="1"/>
  <c r="JK205" i="15198" s="1"/>
  <c r="LW109" i="15198"/>
  <c r="OI109" i="15198"/>
  <c r="OI200" i="15198" s="1"/>
  <c r="OI205" i="15198" s="1"/>
  <c r="QU109" i="15198"/>
  <c r="TG109" i="15198"/>
  <c r="VS109" i="15198"/>
  <c r="FN106" i="15198"/>
  <c r="ST106" i="15198"/>
  <c r="SB109" i="15198"/>
  <c r="RE109" i="15198"/>
  <c r="GD106" i="15198"/>
  <c r="KD106" i="15198"/>
  <c r="SL106" i="15198"/>
  <c r="DH109" i="15198"/>
  <c r="DH200" i="15198" s="1"/>
  <c r="DH205" i="15198" s="1"/>
  <c r="NL109" i="15198"/>
  <c r="SR109" i="15198"/>
  <c r="SR201" i="15198" s="1"/>
  <c r="SR206" i="15198" s="1"/>
  <c r="NV106" i="15198"/>
  <c r="OE106" i="15198"/>
  <c r="OS109" i="15198"/>
  <c r="HB106" i="15198"/>
  <c r="MX106" i="15198"/>
  <c r="TJ106" i="15198"/>
  <c r="FT109" i="15198"/>
  <c r="OJ109" i="15198"/>
  <c r="TX109" i="15198"/>
  <c r="TX201" i="15198" s="1"/>
  <c r="TX206" i="15198" s="1"/>
  <c r="FD109" i="15198"/>
  <c r="TC106" i="15198"/>
  <c r="TQ109" i="15198"/>
  <c r="DR106" i="15198"/>
  <c r="HR106" i="15198"/>
  <c r="OD106" i="15198"/>
  <c r="TZ106" i="15198"/>
  <c r="GZ109" i="15198"/>
  <c r="GZ200" i="15198" s="1"/>
  <c r="GZ205" i="15198" s="1"/>
  <c r="PH109" i="15198"/>
  <c r="UF109" i="15198"/>
  <c r="QV109" i="15198"/>
  <c r="VO106" i="15198"/>
  <c r="WC109" i="15198"/>
  <c r="WC201" i="15198" s="1"/>
  <c r="WC206" i="15198" s="1"/>
  <c r="EP106" i="15198"/>
  <c r="HZ106" i="15198"/>
  <c r="PJ106" i="15198"/>
  <c r="UP106" i="15198"/>
  <c r="IN109" i="15198"/>
  <c r="IN201" i="15198" s="1"/>
  <c r="IN206" i="15198" s="1"/>
  <c r="PX109" i="15198"/>
  <c r="VD109" i="15198"/>
  <c r="VD200" i="15198" s="1"/>
  <c r="VD205" i="15198" s="1"/>
  <c r="EI106" i="15198"/>
  <c r="EW109" i="15198"/>
  <c r="EX106" i="15198"/>
  <c r="IP106" i="15198"/>
  <c r="PZ106" i="15198"/>
  <c r="VF106" i="15198"/>
  <c r="KB109" i="15198"/>
  <c r="QN109" i="15198"/>
  <c r="VT109" i="15198"/>
  <c r="VT200" i="15198" s="1"/>
  <c r="VT205" i="15198" s="1"/>
  <c r="GU106" i="15198"/>
  <c r="HI109" i="15198"/>
  <c r="HI201" i="15198" s="1"/>
  <c r="HI206" i="15198" s="1"/>
  <c r="FF106" i="15198"/>
  <c r="LB106" i="15198"/>
  <c r="OL106" i="15198"/>
  <c r="SD106" i="15198"/>
  <c r="GJ109" i="15198"/>
  <c r="SJ109" i="15198"/>
  <c r="SJ201" i="15198" s="1"/>
  <c r="SJ206" i="15198" s="1"/>
  <c r="EQ106" i="15198"/>
  <c r="HC106" i="15198"/>
  <c r="JO106" i="15198"/>
  <c r="MA106" i="15198"/>
  <c r="OM106" i="15198"/>
  <c r="QY106" i="15198"/>
  <c r="TK106" i="15198"/>
  <c r="VW106" i="15198"/>
  <c r="FE109" i="15198"/>
  <c r="HQ109" i="15198"/>
  <c r="KC109" i="15198"/>
  <c r="KC201" i="15198" s="1"/>
  <c r="KC206" i="15198" s="1"/>
  <c r="MO109" i="15198"/>
  <c r="MO200" i="15198" s="1"/>
  <c r="MO205" i="15198" s="1"/>
  <c r="PA109" i="15198"/>
  <c r="RM109" i="15198"/>
  <c r="TY109" i="15198"/>
  <c r="KU107" i="15198"/>
  <c r="FL109" i="15198"/>
  <c r="RH106" i="15198"/>
  <c r="GL106" i="15198"/>
  <c r="LJ106" i="15198"/>
  <c r="OT106" i="15198"/>
  <c r="TB106" i="15198"/>
  <c r="HP109" i="15198"/>
  <c r="HP201" i="15198" s="1"/>
  <c r="HP206" i="15198" s="1"/>
  <c r="TP109" i="15198"/>
  <c r="EY106" i="15198"/>
  <c r="HK106" i="15198"/>
  <c r="JW106" i="15198"/>
  <c r="MI106" i="15198"/>
  <c r="OU106" i="15198"/>
  <c r="RG106" i="15198"/>
  <c r="TS106" i="15198"/>
  <c r="WE106" i="15198"/>
  <c r="FM109" i="15198"/>
  <c r="HY109" i="15198"/>
  <c r="KK109" i="15198"/>
  <c r="MW109" i="15198"/>
  <c r="MW200" i="15198" s="1"/>
  <c r="MW205" i="15198" s="1"/>
  <c r="PI109" i="15198"/>
  <c r="RU109" i="15198"/>
  <c r="RU200" i="15198" s="1"/>
  <c r="RU205" i="15198" s="1"/>
  <c r="UG109" i="15198"/>
  <c r="UG201" i="15198" s="1"/>
  <c r="UG206" i="15198" s="1"/>
  <c r="JT109" i="15198"/>
  <c r="TT106" i="15198"/>
  <c r="HJ106" i="15198"/>
  <c r="LZ106" i="15198"/>
  <c r="PB106" i="15198"/>
  <c r="TR106" i="15198"/>
  <c r="JD109" i="15198"/>
  <c r="UN109" i="15198"/>
  <c r="UN200" i="15198" s="1"/>
  <c r="UN205" i="15198" s="1"/>
  <c r="FG106" i="15198"/>
  <c r="HS106" i="15198"/>
  <c r="KE106" i="15198"/>
  <c r="MQ106" i="15198"/>
  <c r="PC106" i="15198"/>
  <c r="RO106" i="15198"/>
  <c r="UA106" i="15198"/>
  <c r="DI109" i="15198"/>
  <c r="DI201" i="15198" s="1"/>
  <c r="DI206" i="15198" s="1"/>
  <c r="FU109" i="15198"/>
  <c r="FU201" i="15198" s="1"/>
  <c r="FU206" i="15198" s="1"/>
  <c r="IG109" i="15198"/>
  <c r="KS109" i="15198"/>
  <c r="NE109" i="15198"/>
  <c r="PQ109" i="15198"/>
  <c r="SC109" i="15198"/>
  <c r="SC200" i="15198" s="1"/>
  <c r="SC205" i="15198" s="1"/>
  <c r="UO109" i="15198"/>
  <c r="PP109" i="15198"/>
  <c r="PP200" i="15198" s="1"/>
  <c r="PP205" i="15198" s="1"/>
  <c r="WF106" i="15198"/>
  <c r="QP159" i="15198"/>
  <c r="IH106" i="15198"/>
  <c r="MH106" i="15198"/>
  <c r="PR106" i="15198"/>
  <c r="UH106" i="15198"/>
  <c r="KR109" i="15198"/>
  <c r="VL109" i="15198"/>
  <c r="FO106" i="15198"/>
  <c r="IA106" i="15198"/>
  <c r="KM106" i="15198"/>
  <c r="MY106" i="15198"/>
  <c r="PK106" i="15198"/>
  <c r="RW106" i="15198"/>
  <c r="UI106" i="15198"/>
  <c r="DQ109" i="15198"/>
  <c r="GC109" i="15198"/>
  <c r="GC200" i="15198" s="1"/>
  <c r="GC205" i="15198" s="1"/>
  <c r="IO109" i="15198"/>
  <c r="LA109" i="15198"/>
  <c r="LA201" i="15198" s="1"/>
  <c r="LA206" i="15198" s="1"/>
  <c r="NM109" i="15198"/>
  <c r="NM201" i="15198" s="1"/>
  <c r="NM206" i="15198" s="1"/>
  <c r="PY109" i="15198"/>
  <c r="SK109" i="15198"/>
  <c r="UW109" i="15198"/>
  <c r="EZ106" i="15198"/>
  <c r="FN109" i="15198"/>
  <c r="DD3" i="15198"/>
  <c r="BI56" i="15196" s="1" a="1"/>
  <c r="BI56" i="15196" s="1"/>
  <c r="JF106" i="15198"/>
  <c r="MP106" i="15198"/>
  <c r="QH106" i="15198"/>
  <c r="UX106" i="15198"/>
  <c r="LX109" i="15198"/>
  <c r="LX200" i="15198" s="1"/>
  <c r="LX205" i="15198" s="1"/>
  <c r="WB109" i="15198"/>
  <c r="DK106" i="15198"/>
  <c r="FW106" i="15198"/>
  <c r="II106" i="15198"/>
  <c r="KU106" i="15198"/>
  <c r="NG106" i="15198"/>
  <c r="PS106" i="15198"/>
  <c r="SE106" i="15198"/>
  <c r="UQ106" i="15198"/>
  <c r="DY109" i="15198"/>
  <c r="GK109" i="15198"/>
  <c r="GK200" i="15198" s="1"/>
  <c r="GK205" i="15198" s="1"/>
  <c r="IW109" i="15198"/>
  <c r="LI109" i="15198"/>
  <c r="NU109" i="15198"/>
  <c r="NU201" i="15198" s="1"/>
  <c r="NU206" i="15198" s="1"/>
  <c r="QG109" i="15198"/>
  <c r="SS109" i="15198"/>
  <c r="SS201" i="15198" s="1"/>
  <c r="SS206" i="15198" s="1"/>
  <c r="VE109" i="15198"/>
  <c r="VE200" i="15198" s="1"/>
  <c r="VE205" i="15198" s="1"/>
  <c r="HL106" i="15198"/>
  <c r="HZ109" i="15198"/>
  <c r="DJ106" i="15198"/>
  <c r="JV106" i="15198"/>
  <c r="NF106" i="15198"/>
  <c r="QP106" i="15198"/>
  <c r="VV106" i="15198"/>
  <c r="MV109" i="15198"/>
  <c r="MV200" i="15198" s="1"/>
  <c r="MV205" i="15198" s="1"/>
  <c r="HZ107" i="15198"/>
  <c r="DS106" i="15198"/>
  <c r="GE106" i="15198"/>
  <c r="IQ106" i="15198"/>
  <c r="LC106" i="15198"/>
  <c r="NO106" i="15198"/>
  <c r="QA106" i="15198"/>
  <c r="SM106" i="15198"/>
  <c r="UY106" i="15198"/>
  <c r="EG109" i="15198"/>
  <c r="GS109" i="15198"/>
  <c r="GS200" i="15198" s="1"/>
  <c r="GS205" i="15198" s="1"/>
  <c r="JE109" i="15198"/>
  <c r="JE200" i="15198" s="1"/>
  <c r="JE205" i="15198" s="1"/>
  <c r="LQ109" i="15198"/>
  <c r="OC109" i="15198"/>
  <c r="QO109" i="15198"/>
  <c r="TA109" i="15198"/>
  <c r="TA200" i="15198" s="1"/>
  <c r="TA205" i="15198" s="1"/>
  <c r="VM109" i="15198"/>
  <c r="VM200" i="15198" s="1"/>
  <c r="VM205" i="15198" s="1"/>
  <c r="JX106" i="15198"/>
  <c r="KL109" i="15198"/>
  <c r="DZ106" i="15198"/>
  <c r="KL106" i="15198"/>
  <c r="NN106" i="15198"/>
  <c r="QX106" i="15198"/>
  <c r="DX109" i="15198"/>
  <c r="OR109" i="15198"/>
  <c r="EA106" i="15198"/>
  <c r="GM106" i="15198"/>
  <c r="IY106" i="15198"/>
  <c r="LK106" i="15198"/>
  <c r="NW106" i="15198"/>
  <c r="QI106" i="15198"/>
  <c r="SU106" i="15198"/>
  <c r="VG106" i="15198"/>
  <c r="EO109" i="15198"/>
  <c r="HA109" i="15198"/>
  <c r="JM109" i="15198"/>
  <c r="JM200" i="15198" s="1"/>
  <c r="JM205" i="15198" s="1"/>
  <c r="LY109" i="15198"/>
  <c r="LY201" i="15198" s="1"/>
  <c r="LY206" i="15198" s="1"/>
  <c r="OK109" i="15198"/>
  <c r="OK200" i="15198" s="1"/>
  <c r="OK205" i="15198" s="1"/>
  <c r="QW109" i="15198"/>
  <c r="QW200" i="15198" s="1"/>
  <c r="QW205" i="15198" s="1"/>
  <c r="TI109" i="15198"/>
  <c r="VU109" i="15198"/>
  <c r="PC107" i="15198"/>
  <c r="MJ106" i="15198"/>
  <c r="MX109" i="15198"/>
  <c r="MX201" i="15198" s="1"/>
  <c r="MX206" i="15198" s="1"/>
  <c r="GB109" i="15198"/>
  <c r="KJ109" i="15198"/>
  <c r="QF109" i="15198"/>
  <c r="QF201" i="15198" s="1"/>
  <c r="QF206" i="15198" s="1"/>
  <c r="FH106" i="15198"/>
  <c r="HT106" i="15198"/>
  <c r="KF106" i="15198"/>
  <c r="MR106" i="15198"/>
  <c r="PD106" i="15198"/>
  <c r="RP106" i="15198"/>
  <c r="UB106" i="15198"/>
  <c r="DJ109" i="15198"/>
  <c r="DJ200" i="15198" s="1"/>
  <c r="DJ205" i="15198" s="1"/>
  <c r="FV109" i="15198"/>
  <c r="IH109" i="15198"/>
  <c r="IH201" i="15198" s="1"/>
  <c r="IH206" i="15198" s="1"/>
  <c r="KT109" i="15198"/>
  <c r="KT201" i="15198" s="1"/>
  <c r="KT206" i="15198" s="1"/>
  <c r="NF109" i="15198"/>
  <c r="GR109" i="15198"/>
  <c r="GR200" i="15198" s="1"/>
  <c r="GR205" i="15198" s="1"/>
  <c r="KZ109" i="15198"/>
  <c r="RD109" i="15198"/>
  <c r="FP106" i="15198"/>
  <c r="IB106" i="15198"/>
  <c r="KN106" i="15198"/>
  <c r="MZ106" i="15198"/>
  <c r="PL106" i="15198"/>
  <c r="RX106" i="15198"/>
  <c r="UJ106" i="15198"/>
  <c r="DR109" i="15198"/>
  <c r="GD109" i="15198"/>
  <c r="IP109" i="15198"/>
  <c r="LB109" i="15198"/>
  <c r="LB201" i="15198" s="1"/>
  <c r="LB206" i="15198" s="1"/>
  <c r="NN109" i="15198"/>
  <c r="HH109" i="15198"/>
  <c r="LP109" i="15198"/>
  <c r="LP200" i="15198" s="1"/>
  <c r="LP205" i="15198" s="1"/>
  <c r="RT109" i="15198"/>
  <c r="RT201" i="15198" s="1"/>
  <c r="RT206" i="15198" s="1"/>
  <c r="DL106" i="15198"/>
  <c r="FX106" i="15198"/>
  <c r="IJ106" i="15198"/>
  <c r="KV106" i="15198"/>
  <c r="NH106" i="15198"/>
  <c r="PT106" i="15198"/>
  <c r="SF106" i="15198"/>
  <c r="UR106" i="15198"/>
  <c r="DZ109" i="15198"/>
  <c r="DZ200" i="15198" s="1"/>
  <c r="DZ205" i="15198" s="1"/>
  <c r="GL109" i="15198"/>
  <c r="IX109" i="15198"/>
  <c r="LJ109" i="15198"/>
  <c r="NV109" i="15198"/>
  <c r="HX109" i="15198"/>
  <c r="MF109" i="15198"/>
  <c r="MF200" i="15198" s="1"/>
  <c r="MF205" i="15198" s="1"/>
  <c r="SZ109" i="15198"/>
  <c r="SZ200" i="15198" s="1"/>
  <c r="SZ205" i="15198" s="1"/>
  <c r="DT106" i="15198"/>
  <c r="GF106" i="15198"/>
  <c r="IR106" i="15198"/>
  <c r="LD106" i="15198"/>
  <c r="NP106" i="15198"/>
  <c r="QB106" i="15198"/>
  <c r="SN106" i="15198"/>
  <c r="UZ106" i="15198"/>
  <c r="EH109" i="15198"/>
  <c r="EH201" i="15198" s="1"/>
  <c r="EH206" i="15198" s="1"/>
  <c r="GT109" i="15198"/>
  <c r="JF109" i="15198"/>
  <c r="JF201" i="15198" s="1"/>
  <c r="JF206" i="15198" s="1"/>
  <c r="LR109" i="15198"/>
  <c r="LR200" i="15198" s="1"/>
  <c r="LR205" i="15198" s="1"/>
  <c r="OD109" i="15198"/>
  <c r="DP109" i="15198"/>
  <c r="DP200" i="15198" s="1"/>
  <c r="DP205" i="15198" s="1"/>
  <c r="IF109" i="15198"/>
  <c r="IF200" i="15198" s="1"/>
  <c r="IF205" i="15198" s="1"/>
  <c r="ND109" i="15198"/>
  <c r="UV109" i="15198"/>
  <c r="EB106" i="15198"/>
  <c r="GN106" i="15198"/>
  <c r="IZ106" i="15198"/>
  <c r="LL106" i="15198"/>
  <c r="NX106" i="15198"/>
  <c r="QJ106" i="15198"/>
  <c r="SV106" i="15198"/>
  <c r="VH106" i="15198"/>
  <c r="EP109" i="15198"/>
  <c r="HB109" i="15198"/>
  <c r="JN109" i="15198"/>
  <c r="LZ109" i="15198"/>
  <c r="LZ201" i="15198" s="1"/>
  <c r="LZ206" i="15198" s="1"/>
  <c r="OL109" i="15198"/>
  <c r="EF109" i="15198"/>
  <c r="IV109" i="15198"/>
  <c r="IV200" i="15198" s="1"/>
  <c r="IV205" i="15198" s="1"/>
  <c r="OB109" i="15198"/>
  <c r="EJ106" i="15198"/>
  <c r="GV106" i="15198"/>
  <c r="JH106" i="15198"/>
  <c r="LT106" i="15198"/>
  <c r="OF106" i="15198"/>
  <c r="QR106" i="15198"/>
  <c r="TD106" i="15198"/>
  <c r="VP106" i="15198"/>
  <c r="EX109" i="15198"/>
  <c r="EX201" i="15198" s="1"/>
  <c r="EX206" i="15198" s="1"/>
  <c r="HJ109" i="15198"/>
  <c r="HJ201" i="15198" s="1"/>
  <c r="HJ206" i="15198" s="1"/>
  <c r="JV109" i="15198"/>
  <c r="JV201" i="15198" s="1"/>
  <c r="JV206" i="15198" s="1"/>
  <c r="MH109" i="15198"/>
  <c r="QH109" i="15198"/>
  <c r="EV109" i="15198"/>
  <c r="JL109" i="15198"/>
  <c r="OZ109" i="15198"/>
  <c r="ER106" i="15198"/>
  <c r="HD106" i="15198"/>
  <c r="JP106" i="15198"/>
  <c r="MB106" i="15198"/>
  <c r="ON106" i="15198"/>
  <c r="QZ106" i="15198"/>
  <c r="TL106" i="15198"/>
  <c r="VX106" i="15198"/>
  <c r="FF109" i="15198"/>
  <c r="HR109" i="15198"/>
  <c r="HR201" i="15198" s="1"/>
  <c r="HR206" i="15198" s="1"/>
  <c r="KD109" i="15198"/>
  <c r="KD200" i="15198" s="1"/>
  <c r="KD205" i="15198" s="1"/>
  <c r="MP109" i="15198"/>
  <c r="MP200" i="15198" s="1"/>
  <c r="MP205" i="15198" s="1"/>
  <c r="ST109" i="15198"/>
  <c r="ST201" i="15198" s="1"/>
  <c r="ST206" i="15198" s="1"/>
  <c r="QP109" i="15198"/>
  <c r="TB109" i="15198"/>
  <c r="VN109" i="15198"/>
  <c r="VN200" i="15198" s="1"/>
  <c r="VN205" i="15198" s="1"/>
  <c r="QX109" i="15198"/>
  <c r="QX200" i="15198" s="1"/>
  <c r="QX205" i="15198" s="1"/>
  <c r="TJ109" i="15198"/>
  <c r="VV109" i="15198"/>
  <c r="VV200" i="15198" s="1"/>
  <c r="VV205" i="15198" s="1"/>
  <c r="OT109" i="15198"/>
  <c r="OT201" i="15198" s="1"/>
  <c r="OT206" i="15198" s="1"/>
  <c r="RF109" i="15198"/>
  <c r="TR109" i="15198"/>
  <c r="TR200" i="15198" s="1"/>
  <c r="TR205" i="15198" s="1"/>
  <c r="WD109" i="15198"/>
  <c r="WD200" i="15198" s="1"/>
  <c r="WD205" i="15198" s="1"/>
  <c r="PB109" i="15198"/>
  <c r="RN109" i="15198"/>
  <c r="TZ109" i="15198"/>
  <c r="PJ109" i="15198"/>
  <c r="PJ200" i="15198" s="1"/>
  <c r="PJ205" i="15198" s="1"/>
  <c r="RV109" i="15198"/>
  <c r="RV201" i="15198" s="1"/>
  <c r="RV206" i="15198" s="1"/>
  <c r="UH109" i="15198"/>
  <c r="PR109" i="15198"/>
  <c r="SD109" i="15198"/>
  <c r="SD201" i="15198" s="1"/>
  <c r="SD206" i="15198" s="1"/>
  <c r="UP109" i="15198"/>
  <c r="PZ109" i="15198"/>
  <c r="SL109" i="15198"/>
  <c r="UX109" i="15198"/>
  <c r="HM175" i="15198"/>
  <c r="TV157" i="15198"/>
  <c r="GL157" i="15198"/>
  <c r="MF157" i="15198"/>
  <c r="HH161" i="15198"/>
  <c r="GT159" i="15198"/>
  <c r="LV164" i="15198"/>
  <c r="SO167" i="15198"/>
  <c r="WD162" i="15198"/>
  <c r="GR165" i="15198"/>
  <c r="HR158" i="15198"/>
  <c r="ML160" i="15198"/>
  <c r="RN158" i="15198"/>
  <c r="QZ163" i="15198"/>
  <c r="HB157" i="15198"/>
  <c r="DL157" i="15198"/>
  <c r="VB157" i="15198"/>
  <c r="TL163" i="15198"/>
  <c r="KD158" i="15198"/>
  <c r="JD165" i="15198"/>
  <c r="TZ158" i="15198"/>
  <c r="NB157" i="15198"/>
  <c r="EH166" i="15198"/>
  <c r="UB159" i="15198"/>
  <c r="RJ160" i="15198"/>
  <c r="IX158" i="15198"/>
  <c r="QT164" i="15198"/>
  <c r="ST158" i="15198"/>
  <c r="LP165" i="15198"/>
  <c r="HZ159" i="15198"/>
  <c r="EB157" i="15198"/>
  <c r="MO173" i="15198"/>
  <c r="EX162" i="15198"/>
  <c r="WH157" i="15198"/>
  <c r="OH164" i="15198"/>
  <c r="JF159" i="15198"/>
  <c r="GT166" i="15198"/>
  <c r="RV159" i="15198"/>
  <c r="DK170" i="15198"/>
  <c r="HR157" i="15198"/>
  <c r="MF161" i="15198"/>
  <c r="DT157" i="15198"/>
  <c r="OX160" i="15198"/>
  <c r="NV157" i="15198"/>
  <c r="HJ162" i="15198"/>
  <c r="JT161" i="15198"/>
  <c r="VX163" i="15198"/>
  <c r="LJ158" i="15198"/>
  <c r="RD161" i="15198"/>
  <c r="VF158" i="15198"/>
  <c r="OB165" i="15198"/>
  <c r="JF166" i="15198"/>
  <c r="KL159" i="15198"/>
  <c r="NK168" i="15198"/>
  <c r="TV160" i="15198"/>
  <c r="DD176" i="15198"/>
  <c r="OR161" i="15198"/>
  <c r="EJ157" i="15198"/>
  <c r="JV162" i="15198"/>
  <c r="IH157" i="15198"/>
  <c r="ER163" i="15198"/>
  <c r="OR157" i="15198"/>
  <c r="TF164" i="15198"/>
  <c r="MH162" i="15198"/>
  <c r="NV158" i="15198"/>
  <c r="ER157" i="15198"/>
  <c r="HD163" i="15198"/>
  <c r="OD166" i="15198"/>
  <c r="IX157" i="15198"/>
  <c r="VR164" i="15198"/>
  <c r="PN157" i="15198"/>
  <c r="QN165" i="15198"/>
  <c r="MP158" i="15198"/>
  <c r="LR166" i="15198"/>
  <c r="LR159" i="15198"/>
  <c r="RY171" i="15198"/>
  <c r="WH160" i="15198"/>
  <c r="MX159" i="15198"/>
  <c r="KE174" i="15198"/>
  <c r="VL161" i="15198"/>
  <c r="FB160" i="15198"/>
  <c r="TX157" i="15198"/>
  <c r="TP161" i="15198"/>
  <c r="HN160" i="15198"/>
  <c r="EZ157" i="15198"/>
  <c r="OT162" i="15198"/>
  <c r="JT157" i="15198"/>
  <c r="JP163" i="15198"/>
  <c r="QH157" i="15198"/>
  <c r="EL164" i="15198"/>
  <c r="DZ158" i="15198"/>
  <c r="SZ165" i="15198"/>
  <c r="FH157" i="15198"/>
  <c r="WB161" i="15198"/>
  <c r="KS169" i="15198"/>
  <c r="KP157" i="15198"/>
  <c r="RF162" i="15198"/>
  <c r="EX157" i="15198"/>
  <c r="RJ157" i="15198"/>
  <c r="MB163" i="15198"/>
  <c r="JN157" i="15198"/>
  <c r="FF158" i="15198"/>
  <c r="GX164" i="15198"/>
  <c r="LJ157" i="15198"/>
  <c r="QD157" i="15198"/>
  <c r="HT159" i="15198"/>
  <c r="PB158" i="15198"/>
  <c r="VL165" i="15198"/>
  <c r="TR162" i="15198"/>
  <c r="GD158" i="15198"/>
  <c r="VG166" i="15198"/>
  <c r="EH159" i="15198"/>
  <c r="IG169" i="15198"/>
  <c r="PZ158" i="15198"/>
  <c r="OD159" i="15198"/>
  <c r="NF181" i="15198"/>
  <c r="GL159" i="15198"/>
  <c r="SP157" i="15198"/>
  <c r="ON163" i="15198"/>
  <c r="FF157" i="15198"/>
  <c r="KJ157" i="15198"/>
  <c r="RB157" i="15198"/>
  <c r="HJ158" i="15198"/>
  <c r="RF158" i="15198"/>
  <c r="HR159" i="15198"/>
  <c r="VN162" i="15198"/>
  <c r="RP159" i="15198"/>
  <c r="HS174" i="15198"/>
  <c r="LP158" i="15198"/>
  <c r="GL158" i="15198"/>
  <c r="JJ164" i="15198"/>
  <c r="FS157" i="15198"/>
  <c r="LF157" i="15198"/>
  <c r="SH157" i="15198"/>
  <c r="IP158" i="15198"/>
  <c r="SL158" i="15198"/>
  <c r="IX159" i="15198"/>
  <c r="VH163" i="15198"/>
  <c r="RB160" i="15198"/>
  <c r="VL158" i="15198"/>
  <c r="HU163" i="15198"/>
  <c r="QH158" i="15198"/>
  <c r="EF165" i="15198"/>
  <c r="DJ157" i="15198"/>
  <c r="GI157" i="15198"/>
  <c r="LZ157" i="15198"/>
  <c r="TN157" i="15198"/>
  <c r="JV158" i="15198"/>
  <c r="TR158" i="15198"/>
  <c r="KD159" i="15198"/>
  <c r="VB164" i="15198"/>
  <c r="EY157" i="15198"/>
  <c r="QV161" i="15198"/>
  <c r="LT159" i="15198"/>
  <c r="JF158" i="15198"/>
  <c r="FN159" i="15198"/>
  <c r="PG172" i="15198"/>
  <c r="DR157" i="15198"/>
  <c r="GY157" i="15198"/>
  <c r="MV157" i="15198"/>
  <c r="UT157" i="15198"/>
  <c r="LB158" i="15198"/>
  <c r="UX158" i="15198"/>
  <c r="LJ159" i="15198"/>
  <c r="UV165" i="15198"/>
  <c r="JR157" i="15198"/>
  <c r="QX162" i="15198"/>
  <c r="HV160" i="15198"/>
  <c r="JT165" i="15198"/>
  <c r="PJ159" i="15198"/>
  <c r="DZ157" i="15198"/>
  <c r="HO157" i="15198"/>
  <c r="NR157" i="15198"/>
  <c r="VZ157" i="15198"/>
  <c r="MH158" i="15198"/>
  <c r="WD158" i="15198"/>
  <c r="MP159" i="15198"/>
  <c r="IM168" i="15198"/>
  <c r="QF157" i="15198"/>
  <c r="QR163" i="15198"/>
  <c r="DM157" i="15198"/>
  <c r="KB161" i="15198"/>
  <c r="DD157" i="15198"/>
  <c r="JZ160" i="15198"/>
  <c r="EH157" i="15198"/>
  <c r="IE157" i="15198"/>
  <c r="OL157" i="15198"/>
  <c r="DR158" i="15198"/>
  <c r="NN158" i="15198"/>
  <c r="DZ159" i="15198"/>
  <c r="VX159" i="15198"/>
  <c r="GB190" i="15198"/>
  <c r="GJ158" i="15198"/>
  <c r="QL164" i="15198"/>
  <c r="GP157" i="15198"/>
  <c r="MP162" i="15198"/>
  <c r="FV157" i="15198"/>
  <c r="EV161" i="15198"/>
  <c r="EP157" i="15198"/>
  <c r="IU157" i="15198"/>
  <c r="PH157" i="15198"/>
  <c r="EX158" i="15198"/>
  <c r="OT158" i="15198"/>
  <c r="FF159" i="15198"/>
  <c r="VR160" i="15198"/>
  <c r="QF158" i="15198"/>
  <c r="QF165" i="15198"/>
  <c r="MH157" i="15198"/>
  <c r="OV163" i="15198"/>
  <c r="LR157" i="15198"/>
  <c r="EL160" i="15198"/>
  <c r="EF161" i="15198"/>
  <c r="EH162" i="15198"/>
  <c r="EB163" i="15198"/>
  <c r="DV164" i="15198"/>
  <c r="DP165" i="15198"/>
  <c r="DR166" i="15198"/>
  <c r="DI169" i="15198"/>
  <c r="FG157" i="15198"/>
  <c r="KL157" i="15198"/>
  <c r="RD157" i="15198"/>
  <c r="HP158" i="15198"/>
  <c r="RL158" i="15198"/>
  <c r="IZ159" i="15198"/>
  <c r="TT159" i="15198"/>
  <c r="TN160" i="15198"/>
  <c r="TH161" i="15198"/>
  <c r="TJ162" i="15198"/>
  <c r="TD163" i="15198"/>
  <c r="SX164" i="15198"/>
  <c r="SR165" i="15198"/>
  <c r="QC167" i="15198"/>
  <c r="FA175" i="15198"/>
  <c r="DU157" i="15198"/>
  <c r="HF157" i="15198"/>
  <c r="ND157" i="15198"/>
  <c r="VD157" i="15198"/>
  <c r="MV158" i="15198"/>
  <c r="DD159" i="15198"/>
  <c r="MZ159" i="15198"/>
  <c r="KH160" i="15198"/>
  <c r="MN161" i="15198"/>
  <c r="PB162" i="15198"/>
  <c r="RH163" i="15198"/>
  <c r="TB158" i="15198"/>
  <c r="JV166" i="15198"/>
  <c r="SZ157" i="15198"/>
  <c r="PQ165" i="15198"/>
  <c r="GX160" i="15198"/>
  <c r="GR161" i="15198"/>
  <c r="GT162" i="15198"/>
  <c r="GN163" i="15198"/>
  <c r="GH164" i="15198"/>
  <c r="GB165" i="15198"/>
  <c r="GD166" i="15198"/>
  <c r="SE170" i="15198"/>
  <c r="FT157" i="15198"/>
  <c r="LH157" i="15198"/>
  <c r="SJ157" i="15198"/>
  <c r="IV158" i="15198"/>
  <c r="SR158" i="15198"/>
  <c r="KF159" i="15198"/>
  <c r="WF159" i="15198"/>
  <c r="VZ160" i="15198"/>
  <c r="VT161" i="15198"/>
  <c r="VV162" i="15198"/>
  <c r="VP163" i="15198"/>
  <c r="VJ164" i="15198"/>
  <c r="VD165" i="15198"/>
  <c r="KY168" i="15198"/>
  <c r="IR178" i="15198"/>
  <c r="EC157" i="15198"/>
  <c r="HV157" i="15198"/>
  <c r="NZ157" i="15198"/>
  <c r="EF158" i="15198"/>
  <c r="OB158" i="15198"/>
  <c r="EJ159" i="15198"/>
  <c r="OF159" i="15198"/>
  <c r="MT160" i="15198"/>
  <c r="OZ161" i="15198"/>
  <c r="RN162" i="15198"/>
  <c r="TT163" i="15198"/>
  <c r="JN159" i="15198"/>
  <c r="UE172" i="15198"/>
  <c r="JL158" i="15198"/>
  <c r="MT157" i="15198"/>
  <c r="HJ165" i="15198"/>
  <c r="NV159" i="15198"/>
  <c r="JJ160" i="15198"/>
  <c r="JD161" i="15198"/>
  <c r="JF162" i="15198"/>
  <c r="IZ163" i="15198"/>
  <c r="IT164" i="15198"/>
  <c r="IN165" i="15198"/>
  <c r="IP166" i="15198"/>
  <c r="NA171" i="15198"/>
  <c r="DK157" i="15198"/>
  <c r="GJ157" i="15198"/>
  <c r="MD157" i="15198"/>
  <c r="TP157" i="15198"/>
  <c r="KB158" i="15198"/>
  <c r="TX158" i="15198"/>
  <c r="LL159" i="15198"/>
  <c r="ET160" i="15198"/>
  <c r="EN161" i="15198"/>
  <c r="EP162" i="15198"/>
  <c r="EJ163" i="15198"/>
  <c r="ED164" i="15198"/>
  <c r="DX165" i="15198"/>
  <c r="DZ166" i="15198"/>
  <c r="FU169" i="15198"/>
  <c r="EK157" i="15198"/>
  <c r="IL157" i="15198"/>
  <c r="OT157" i="15198"/>
  <c r="FL158" i="15198"/>
  <c r="PH158" i="15198"/>
  <c r="FP159" i="15198"/>
  <c r="PL159" i="15198"/>
  <c r="PF160" i="15198"/>
  <c r="RL161" i="15198"/>
  <c r="TZ162" i="15198"/>
  <c r="WF163" i="15198"/>
  <c r="UR159" i="15198"/>
  <c r="TH158" i="15198"/>
  <c r="LD159" i="15198"/>
  <c r="PB159" i="15198"/>
  <c r="LV160" i="15198"/>
  <c r="LP161" i="15198"/>
  <c r="LR162" i="15198"/>
  <c r="LL163" i="15198"/>
  <c r="LF164" i="15198"/>
  <c r="KZ165" i="15198"/>
  <c r="LB166" i="15198"/>
  <c r="KI172" i="15198"/>
  <c r="DS157" i="15198"/>
  <c r="GZ157" i="15198"/>
  <c r="MX157" i="15198"/>
  <c r="UV157" i="15198"/>
  <c r="LH158" i="15198"/>
  <c r="VD158" i="15198"/>
  <c r="MR159" i="15198"/>
  <c r="HF160" i="15198"/>
  <c r="GZ161" i="15198"/>
  <c r="HB162" i="15198"/>
  <c r="GV163" i="15198"/>
  <c r="GP164" i="15198"/>
  <c r="GJ165" i="15198"/>
  <c r="GL166" i="15198"/>
  <c r="UQ170" i="15198"/>
  <c r="ES157" i="15198"/>
  <c r="JB157" i="15198"/>
  <c r="PP157" i="15198"/>
  <c r="GR158" i="15198"/>
  <c r="QN158" i="15198"/>
  <c r="GV159" i="15198"/>
  <c r="QR159" i="15198"/>
  <c r="RR160" i="15198"/>
  <c r="TX161" i="15198"/>
  <c r="EZ163" i="15198"/>
  <c r="ET164" i="15198"/>
  <c r="UL160" i="15198"/>
  <c r="JP159" i="15198"/>
  <c r="EN157" i="15198"/>
  <c r="DT163" i="15198"/>
  <c r="QH159" i="15198"/>
  <c r="OH160" i="15198"/>
  <c r="OB161" i="15198"/>
  <c r="OD162" i="15198"/>
  <c r="NX163" i="15198"/>
  <c r="NR164" i="15198"/>
  <c r="NL165" i="15198"/>
  <c r="NN166" i="15198"/>
  <c r="HQ173" i="15198"/>
  <c r="EA157" i="15198"/>
  <c r="HP157" i="15198"/>
  <c r="NT157" i="15198"/>
  <c r="WB157" i="15198"/>
  <c r="MN158" i="15198"/>
  <c r="EB159" i="15198"/>
  <c r="NX159" i="15198"/>
  <c r="JR160" i="15198"/>
  <c r="JL161" i="15198"/>
  <c r="JN162" i="15198"/>
  <c r="JH163" i="15198"/>
  <c r="JB164" i="15198"/>
  <c r="IV165" i="15198"/>
  <c r="IX166" i="15198"/>
  <c r="PM171" i="15198"/>
  <c r="FA157" i="15198"/>
  <c r="JV157" i="15198"/>
  <c r="QL157" i="15198"/>
  <c r="HX158" i="15198"/>
  <c r="RT158" i="15198"/>
  <c r="IB159" i="15198"/>
  <c r="RX159" i="15198"/>
  <c r="UD160" i="15198"/>
  <c r="FF162" i="15198"/>
  <c r="HL163" i="15198"/>
  <c r="HF164" i="15198"/>
  <c r="FK157" i="15198"/>
  <c r="FN162" i="15198"/>
  <c r="UZ159" i="15198"/>
  <c r="OL158" i="15198"/>
  <c r="TU175" i="15198"/>
  <c r="RN159" i="15198"/>
  <c r="QT160" i="15198"/>
  <c r="QN161" i="15198"/>
  <c r="QP162" i="15198"/>
  <c r="QJ163" i="15198"/>
  <c r="QD164" i="15198"/>
  <c r="PX165" i="15198"/>
  <c r="SU166" i="15198"/>
  <c r="FG174" i="15198"/>
  <c r="EI157" i="15198"/>
  <c r="IF157" i="15198"/>
  <c r="OP157" i="15198"/>
  <c r="DX158" i="15198"/>
  <c r="NT158" i="15198"/>
  <c r="FH159" i="15198"/>
  <c r="PD159" i="15198"/>
  <c r="MD160" i="15198"/>
  <c r="LX161" i="15198"/>
  <c r="LZ162" i="15198"/>
  <c r="LT163" i="15198"/>
  <c r="LN164" i="15198"/>
  <c r="LH165" i="15198"/>
  <c r="LJ166" i="15198"/>
  <c r="MU172" i="15198"/>
  <c r="FJ157" i="15198"/>
  <c r="KR157" i="15198"/>
  <c r="RL157" i="15198"/>
  <c r="JD158" i="15198"/>
  <c r="SZ158" i="15198"/>
  <c r="JH159" i="15198"/>
  <c r="UJ159" i="15198"/>
  <c r="FD161" i="15198"/>
  <c r="HR162" i="15198"/>
  <c r="JX163" i="15198"/>
  <c r="VZ164" i="15198"/>
  <c r="KT157" i="15198"/>
  <c r="HT163" i="15198"/>
  <c r="DG157" i="15198"/>
  <c r="RX163" i="15198"/>
  <c r="KZ161" i="15198"/>
  <c r="FY159" i="15198"/>
  <c r="TL159" i="15198"/>
  <c r="TF160" i="15198"/>
  <c r="SZ161" i="15198"/>
  <c r="TB162" i="15198"/>
  <c r="SV163" i="15198"/>
  <c r="SP164" i="15198"/>
  <c r="SJ165" i="15198"/>
  <c r="NQ167" i="15198"/>
  <c r="FJ183" i="15198"/>
  <c r="EQ157" i="15198"/>
  <c r="IV157" i="15198"/>
  <c r="PJ157" i="15198"/>
  <c r="FD158" i="15198"/>
  <c r="OZ158" i="15198"/>
  <c r="GN159" i="15198"/>
  <c r="QJ159" i="15198"/>
  <c r="OP160" i="15198"/>
  <c r="OJ161" i="15198"/>
  <c r="OL162" i="15198"/>
  <c r="OF163" i="15198"/>
  <c r="NZ164" i="15198"/>
  <c r="NT165" i="15198"/>
  <c r="NV166" i="15198"/>
  <c r="KC173" i="15198"/>
  <c r="DE157" i="15198"/>
  <c r="FZ157" i="15198"/>
  <c r="LN157" i="15198"/>
  <c r="SR157" i="15198"/>
  <c r="KJ158" i="15198"/>
  <c r="UF158" i="15198"/>
  <c r="KN159" i="15198"/>
  <c r="FJ160" i="15198"/>
  <c r="HP161" i="15198"/>
  <c r="KD162" i="15198"/>
  <c r="MJ163" i="15198"/>
  <c r="VT165" i="15198"/>
  <c r="RR157" i="15198"/>
  <c r="JZ164" i="15198"/>
  <c r="GB157" i="15198"/>
  <c r="MV165" i="15198"/>
  <c r="GS161" i="15198"/>
  <c r="EN165" i="15198"/>
  <c r="EP166" i="15198"/>
  <c r="FW170" i="15198"/>
  <c r="DF157" i="15198"/>
  <c r="GA157" i="15198"/>
  <c r="LP157" i="15198"/>
  <c r="SX157" i="15198"/>
  <c r="KL158" i="15198"/>
  <c r="UH158" i="15198"/>
  <c r="KT159" i="15198"/>
  <c r="DF160" i="15198"/>
  <c r="FL161" i="15198"/>
  <c r="HZ162" i="15198"/>
  <c r="KF163" i="15198"/>
  <c r="ML164" i="15198"/>
  <c r="MF165" i="15198"/>
  <c r="MH166" i="15198"/>
  <c r="RM173" i="15198"/>
  <c r="DO157" i="15198"/>
  <c r="GR157" i="15198"/>
  <c r="MN157" i="15198"/>
  <c r="UF157" i="15198"/>
  <c r="KR158" i="15198"/>
  <c r="UN158" i="15198"/>
  <c r="KV159" i="15198"/>
  <c r="PV160" i="15198"/>
  <c r="RR164" i="15198"/>
  <c r="HZ157" i="15198"/>
  <c r="DR159" i="15198"/>
  <c r="IP162" i="15198"/>
  <c r="MX166" i="15198"/>
  <c r="TH157" i="15198"/>
  <c r="VP159" i="15198"/>
  <c r="UZ163" i="15198"/>
  <c r="MO157" i="15198"/>
  <c r="NQ159" i="15198"/>
  <c r="OK161" i="15198"/>
  <c r="PM163" i="15198"/>
  <c r="SG171" i="15198"/>
  <c r="LM162" i="15198"/>
  <c r="GZ165" i="15198"/>
  <c r="HB166" i="15198"/>
  <c r="UK171" i="15198"/>
  <c r="DN157" i="15198"/>
  <c r="GQ157" i="15198"/>
  <c r="ML157" i="15198"/>
  <c r="UD157" i="15198"/>
  <c r="LR158" i="15198"/>
  <c r="VN158" i="15198"/>
  <c r="LZ159" i="15198"/>
  <c r="FR160" i="15198"/>
  <c r="HX161" i="15198"/>
  <c r="KL162" i="15198"/>
  <c r="MR163" i="15198"/>
  <c r="OX164" i="15198"/>
  <c r="OR165" i="15198"/>
  <c r="OT166" i="15198"/>
  <c r="PC174" i="15198"/>
  <c r="DW157" i="15198"/>
  <c r="HH157" i="15198"/>
  <c r="NJ157" i="15198"/>
  <c r="VL157" i="15198"/>
  <c r="LX158" i="15198"/>
  <c r="VT158" i="15198"/>
  <c r="MB159" i="15198"/>
  <c r="SH160" i="15198"/>
  <c r="UD164" i="15198"/>
  <c r="IP157" i="15198"/>
  <c r="EX159" i="15198"/>
  <c r="LB162" i="15198"/>
  <c r="PO166" i="15198"/>
  <c r="UN157" i="15198"/>
  <c r="ED160" i="15198"/>
  <c r="DN164" i="15198"/>
  <c r="OS157" i="15198"/>
  <c r="PU159" i="15198"/>
  <c r="QO161" i="15198"/>
  <c r="RQ163" i="15198"/>
  <c r="HU175" i="15198"/>
  <c r="GF161" i="15198"/>
  <c r="JR164" i="15198"/>
  <c r="JL165" i="15198"/>
  <c r="JN166" i="15198"/>
  <c r="RS172" i="15198"/>
  <c r="DV157" i="15198"/>
  <c r="HG157" i="15198"/>
  <c r="NF157" i="15198"/>
  <c r="VJ157" i="15198"/>
  <c r="MX158" i="15198"/>
  <c r="DJ159" i="15198"/>
  <c r="NF159" i="15198"/>
  <c r="ID160" i="15198"/>
  <c r="KJ161" i="15198"/>
  <c r="MX162" i="15198"/>
  <c r="PD163" i="15198"/>
  <c r="RJ164" i="15198"/>
  <c r="RD165" i="15198"/>
  <c r="DU167" i="15198"/>
  <c r="MK175" i="15198"/>
  <c r="EE157" i="15198"/>
  <c r="HX157" i="15198"/>
  <c r="OD157" i="15198"/>
  <c r="DH158" i="15198"/>
  <c r="ND158" i="15198"/>
  <c r="DL159" i="15198"/>
  <c r="NH159" i="15198"/>
  <c r="PP161" i="15198"/>
  <c r="TX165" i="15198"/>
  <c r="OH157" i="15198"/>
  <c r="NN159" i="15198"/>
  <c r="IJ163" i="15198"/>
  <c r="UA174" i="15198"/>
  <c r="DI157" i="15198"/>
  <c r="JT158" i="15198"/>
  <c r="VJ160" i="15198"/>
  <c r="UT164" i="15198"/>
  <c r="DK158" i="15198"/>
  <c r="EE160" i="15198"/>
  <c r="FG162" i="15198"/>
  <c r="GA164" i="15198"/>
  <c r="FB159" i="15198"/>
  <c r="MD164" i="15198"/>
  <c r="LX165" i="15198"/>
  <c r="LZ166" i="15198"/>
  <c r="PA173" i="15198"/>
  <c r="ED157" i="15198"/>
  <c r="HW157" i="15198"/>
  <c r="OB157" i="15198"/>
  <c r="EH158" i="15198"/>
  <c r="OD158" i="15198"/>
  <c r="EP159" i="15198"/>
  <c r="OL159" i="15198"/>
  <c r="KP160" i="15198"/>
  <c r="MV161" i="15198"/>
  <c r="PJ162" i="15198"/>
  <c r="RP163" i="15198"/>
  <c r="TV164" i="15198"/>
  <c r="TP165" i="15198"/>
  <c r="SI168" i="15198"/>
  <c r="DN179" i="15198"/>
  <c r="EM157" i="15198"/>
  <c r="IN157" i="15198"/>
  <c r="OZ157" i="15198"/>
  <c r="EN158" i="15198"/>
  <c r="OJ158" i="15198"/>
  <c r="ER159" i="15198"/>
  <c r="ON159" i="15198"/>
  <c r="SB161" i="15198"/>
  <c r="FF166" i="15198"/>
  <c r="PB157" i="15198"/>
  <c r="OT159" i="15198"/>
  <c r="KV163" i="15198"/>
  <c r="RI175" i="15198"/>
  <c r="DQ157" i="15198"/>
  <c r="KZ158" i="15198"/>
  <c r="DX161" i="15198"/>
  <c r="DH165" i="15198"/>
  <c r="FO158" i="15198"/>
  <c r="GI160" i="15198"/>
  <c r="HK162" i="15198"/>
  <c r="IE164" i="15198"/>
  <c r="MT159" i="15198"/>
  <c r="OP164" i="15198"/>
  <c r="OJ165" i="15198"/>
  <c r="OL166" i="15198"/>
  <c r="MQ174" i="15198"/>
  <c r="EL157" i="15198"/>
  <c r="IM157" i="15198"/>
  <c r="OX157" i="15198"/>
  <c r="FN158" i="15198"/>
  <c r="PJ158" i="15198"/>
  <c r="FV159" i="15198"/>
  <c r="PR159" i="15198"/>
  <c r="NB160" i="15198"/>
  <c r="PH161" i="15198"/>
  <c r="RV162" i="15198"/>
  <c r="UB163" i="15198"/>
  <c r="WH164" i="15198"/>
  <c r="WB165" i="15198"/>
  <c r="NE169" i="15198"/>
  <c r="EU157" i="15198"/>
  <c r="JF157" i="15198"/>
  <c r="PV157" i="15198"/>
  <c r="FT158" i="15198"/>
  <c r="PP158" i="15198"/>
  <c r="FX159" i="15198"/>
  <c r="PT159" i="15198"/>
  <c r="PR162" i="15198"/>
  <c r="PQ169" i="15198"/>
  <c r="DJ158" i="15198"/>
  <c r="IT160" i="15198"/>
  <c r="ID164" i="15198"/>
  <c r="GH157" i="15198"/>
  <c r="TP158" i="15198"/>
  <c r="VD161" i="15198"/>
  <c r="UN165" i="15198"/>
  <c r="NG158" i="15198"/>
  <c r="OA160" i="15198"/>
  <c r="PC162" i="15198"/>
  <c r="PW164" i="15198"/>
  <c r="GD161" i="15198"/>
  <c r="RB164" i="15198"/>
  <c r="QV165" i="15198"/>
  <c r="VA167" i="15198"/>
  <c r="JY175" i="15198"/>
  <c r="ET157" i="15198"/>
  <c r="JD157" i="15198"/>
  <c r="PR157" i="15198"/>
  <c r="GT158" i="15198"/>
  <c r="QP158" i="15198"/>
  <c r="HB159" i="15198"/>
  <c r="QX159" i="15198"/>
  <c r="PN160" i="15198"/>
  <c r="RT161" i="15198"/>
  <c r="UH162" i="15198"/>
  <c r="FB164" i="15198"/>
  <c r="EV165" i="15198"/>
  <c r="EX166" i="15198"/>
  <c r="II170" i="15198"/>
  <c r="FC157" i="15198"/>
  <c r="KB157" i="15198"/>
  <c r="QP157" i="15198"/>
  <c r="GZ158" i="15198"/>
  <c r="QV158" i="15198"/>
  <c r="HD159" i="15198"/>
  <c r="QZ159" i="15198"/>
  <c r="SD162" i="15198"/>
  <c r="KU170" i="15198"/>
  <c r="EP158" i="15198"/>
  <c r="LF160" i="15198"/>
  <c r="KP164" i="15198"/>
  <c r="GX157" i="15198"/>
  <c r="UV158" i="15198"/>
  <c r="DZ162" i="15198"/>
  <c r="DJ166" i="15198"/>
  <c r="PK158" i="15198"/>
  <c r="QE160" i="15198"/>
  <c r="RG162" i="15198"/>
  <c r="SA164" i="15198"/>
  <c r="NV161" i="15198"/>
  <c r="TN164" i="15198"/>
  <c r="TH165" i="15198"/>
  <c r="PW168" i="15198"/>
  <c r="MZ176" i="15198"/>
  <c r="FB157" i="15198"/>
  <c r="JZ157" i="15198"/>
  <c r="QN157" i="15198"/>
  <c r="HZ158" i="15198"/>
  <c r="RV158" i="15198"/>
  <c r="IH159" i="15198"/>
  <c r="SF159" i="15198"/>
  <c r="RZ160" i="15198"/>
  <c r="UF161" i="15198"/>
  <c r="FH163" i="15198"/>
  <c r="HN164" i="15198"/>
  <c r="HH165" i="15198"/>
  <c r="HJ166" i="15198"/>
  <c r="DE171" i="15198"/>
  <c r="FL157" i="15198"/>
  <c r="KX157" i="15198"/>
  <c r="RT157" i="15198"/>
  <c r="IF158" i="15198"/>
  <c r="SB158" i="15198"/>
  <c r="IJ159" i="15198"/>
  <c r="SN159" i="15198"/>
  <c r="PL163" i="15198"/>
  <c r="EF157" i="15198"/>
  <c r="NF158" i="15198"/>
  <c r="IN161" i="15198"/>
  <c r="KJ165" i="15198"/>
  <c r="LX157" i="15198"/>
  <c r="JX159" i="15198"/>
  <c r="VF162" i="15198"/>
  <c r="GA168" i="15198"/>
  <c r="DU159" i="15198"/>
  <c r="EO161" i="15198"/>
  <c r="FQ163" i="15198"/>
  <c r="HY165" i="15198"/>
  <c r="NZ163" i="15198"/>
  <c r="UT160" i="15198"/>
  <c r="UN161" i="15198"/>
  <c r="UP162" i="15198"/>
  <c r="UJ163" i="15198"/>
  <c r="FD165" i="15198"/>
  <c r="HR166" i="15198"/>
  <c r="FQ171" i="15198"/>
  <c r="EV157" i="15198"/>
  <c r="JJ157" i="15198"/>
  <c r="PX157" i="15198"/>
  <c r="FV158" i="15198"/>
  <c r="PR158" i="15198"/>
  <c r="GD159" i="15198"/>
  <c r="PZ159" i="15198"/>
  <c r="NR160" i="15198"/>
  <c r="NL161" i="15198"/>
  <c r="NN162" i="15198"/>
  <c r="NH163" i="15198"/>
  <c r="NB164" i="15198"/>
  <c r="PH165" i="15198"/>
  <c r="IS167" i="15198"/>
  <c r="NV177" i="15198"/>
  <c r="DY157" i="15198"/>
  <c r="HN157" i="15198"/>
  <c r="NN157" i="15198"/>
  <c r="VT157" i="15198"/>
  <c r="MF158" i="15198"/>
  <c r="WB158" i="15198"/>
  <c r="MJ159" i="15198"/>
  <c r="GP160" i="15198"/>
  <c r="GJ161" i="15198"/>
  <c r="GL162" i="15198"/>
  <c r="GF163" i="15198"/>
  <c r="FZ164" i="15198"/>
  <c r="FT165" i="15198"/>
  <c r="FV166" i="15198"/>
  <c r="SB180" i="15198"/>
  <c r="PA157" i="15198"/>
  <c r="FW158" i="15198"/>
  <c r="PS158" i="15198"/>
  <c r="GG159" i="15198"/>
  <c r="QC159" i="15198"/>
  <c r="GQ160" i="15198"/>
  <c r="QM160" i="15198"/>
  <c r="HA161" i="15198"/>
  <c r="QW161" i="15198"/>
  <c r="HS162" i="15198"/>
  <c r="RO162" i="15198"/>
  <c r="IC163" i="15198"/>
  <c r="RY163" i="15198"/>
  <c r="IM164" i="15198"/>
  <c r="SI164" i="15198"/>
  <c r="RU165" i="15198"/>
  <c r="OF176" i="15198"/>
  <c r="OX159" i="15198"/>
  <c r="PZ161" i="15198"/>
  <c r="PB165" i="15198"/>
  <c r="HO158" i="15198"/>
  <c r="DN160" i="15198"/>
  <c r="DH161" i="15198"/>
  <c r="DJ162" i="15198"/>
  <c r="DD163" i="15198"/>
  <c r="FJ164" i="15198"/>
  <c r="HP165" i="15198"/>
  <c r="KD166" i="15198"/>
  <c r="TY173" i="15198"/>
  <c r="FD157" i="15198"/>
  <c r="KD157" i="15198"/>
  <c r="QT157" i="15198"/>
  <c r="HB158" i="15198"/>
  <c r="QX158" i="15198"/>
  <c r="HJ159" i="15198"/>
  <c r="RF159" i="15198"/>
  <c r="QD160" i="15198"/>
  <c r="PX161" i="15198"/>
  <c r="PZ162" i="15198"/>
  <c r="PT163" i="15198"/>
  <c r="PN164" i="15198"/>
  <c r="RT165" i="15198"/>
  <c r="DO168" i="15198"/>
  <c r="EG157" i="15198"/>
  <c r="ID157" i="15198"/>
  <c r="OJ157" i="15198"/>
  <c r="DP158" i="15198"/>
  <c r="NL158" i="15198"/>
  <c r="DT159" i="15198"/>
  <c r="NP159" i="15198"/>
  <c r="JB160" i="15198"/>
  <c r="IV161" i="15198"/>
  <c r="IX162" i="15198"/>
  <c r="IR163" i="15198"/>
  <c r="IL164" i="15198"/>
  <c r="IF165" i="15198"/>
  <c r="IH166" i="15198"/>
  <c r="HI157" i="15198"/>
  <c r="RE157" i="15198"/>
  <c r="IA158" i="15198"/>
  <c r="RW158" i="15198"/>
  <c r="IK159" i="15198"/>
  <c r="SG159" i="15198"/>
  <c r="IU160" i="15198"/>
  <c r="SQ160" i="15198"/>
  <c r="JE161" i="15198"/>
  <c r="TA161" i="15198"/>
  <c r="JW162" i="15198"/>
  <c r="TS162" i="15198"/>
  <c r="KG163" i="15198"/>
  <c r="UC163" i="15198"/>
  <c r="KQ164" i="15198"/>
  <c r="UM164" i="15198"/>
  <c r="GM166" i="15198"/>
  <c r="VV157" i="15198"/>
  <c r="DH160" i="15198"/>
  <c r="EJ162" i="15198"/>
  <c r="LE171" i="15198"/>
  <c r="FZ160" i="15198"/>
  <c r="FT161" i="15198"/>
  <c r="FV162" i="15198"/>
  <c r="FP163" i="15198"/>
  <c r="HV164" i="15198"/>
  <c r="KB165" i="15198"/>
  <c r="MP166" i="15198"/>
  <c r="RO174" i="15198"/>
  <c r="FN157" i="15198"/>
  <c r="KZ157" i="15198"/>
  <c r="RZ157" i="15198"/>
  <c r="IH158" i="15198"/>
  <c r="SD158" i="15198"/>
  <c r="IP159" i="15198"/>
  <c r="SV159" i="15198"/>
  <c r="SP160" i="15198"/>
  <c r="SJ161" i="15198"/>
  <c r="SL162" i="15198"/>
  <c r="SF163" i="15198"/>
  <c r="RZ164" i="15198"/>
  <c r="UF165" i="15198"/>
  <c r="SC169" i="15198"/>
  <c r="EO157" i="15198"/>
  <c r="IT157" i="15198"/>
  <c r="PF157" i="15198"/>
  <c r="EV158" i="15198"/>
  <c r="OR158" i="15198"/>
  <c r="EZ159" i="15198"/>
  <c r="OV159" i="15198"/>
  <c r="LN160" i="15198"/>
  <c r="LH161" i="15198"/>
  <c r="LJ162" i="15198"/>
  <c r="LD163" i="15198"/>
  <c r="KX164" i="15198"/>
  <c r="KR165" i="15198"/>
  <c r="KT166" i="15198"/>
  <c r="HQ157" i="15198"/>
  <c r="RM157" i="15198"/>
  <c r="II158" i="15198"/>
  <c r="SE158" i="15198"/>
  <c r="IS159" i="15198"/>
  <c r="SO159" i="15198"/>
  <c r="JC160" i="15198"/>
  <c r="SY160" i="15198"/>
  <c r="JM161" i="15198"/>
  <c r="TI161" i="15198"/>
  <c r="KE162" i="15198"/>
  <c r="UA162" i="15198"/>
  <c r="KO163" i="15198"/>
  <c r="UK163" i="15198"/>
  <c r="KY164" i="15198"/>
  <c r="UU164" i="15198"/>
  <c r="IQ166" i="15198"/>
  <c r="ER158" i="15198"/>
  <c r="FL160" i="15198"/>
  <c r="GN162" i="15198"/>
  <c r="NG174" i="15198"/>
  <c r="IL160" i="15198"/>
  <c r="IF161" i="15198"/>
  <c r="IH162" i="15198"/>
  <c r="IB163" i="15198"/>
  <c r="KH164" i="15198"/>
  <c r="MN165" i="15198"/>
  <c r="PC166" i="15198"/>
  <c r="OW175" i="15198"/>
  <c r="DH157" i="15198"/>
  <c r="GD157" i="15198"/>
  <c r="LV157" i="15198"/>
  <c r="TF157" i="15198"/>
  <c r="JN158" i="15198"/>
  <c r="TJ158" i="15198"/>
  <c r="JV159" i="15198"/>
  <c r="VH159" i="15198"/>
  <c r="VB160" i="15198"/>
  <c r="UV161" i="15198"/>
  <c r="UX162" i="15198"/>
  <c r="UR163" i="15198"/>
  <c r="UL164" i="15198"/>
  <c r="FN166" i="15198"/>
  <c r="NG170" i="15198"/>
  <c r="EW157" i="15198"/>
  <c r="JL157" i="15198"/>
  <c r="PZ157" i="15198"/>
  <c r="GB158" i="15198"/>
  <c r="PX158" i="15198"/>
  <c r="GF159" i="15198"/>
  <c r="QB159" i="15198"/>
  <c r="NZ160" i="15198"/>
  <c r="NT161" i="15198"/>
  <c r="NV162" i="15198"/>
  <c r="NP163" i="15198"/>
  <c r="NJ164" i="15198"/>
  <c r="ND165" i="15198"/>
  <c r="NF166" i="15198"/>
  <c r="JU157" i="15198"/>
  <c r="TQ157" i="15198"/>
  <c r="KM158" i="15198"/>
  <c r="UI158" i="15198"/>
  <c r="KW159" i="15198"/>
  <c r="US159" i="15198"/>
  <c r="LG160" i="15198"/>
  <c r="VC160" i="15198"/>
  <c r="LQ161" i="15198"/>
  <c r="VM161" i="15198"/>
  <c r="MI162" i="15198"/>
  <c r="WE162" i="15198"/>
  <c r="MS163" i="15198"/>
  <c r="DG164" i="15198"/>
  <c r="NC164" i="15198"/>
  <c r="DQ165" i="15198"/>
  <c r="VO166" i="15198"/>
  <c r="MJ158" i="15198"/>
  <c r="ND160" i="15198"/>
  <c r="OF162" i="15198"/>
  <c r="KG158" i="15198"/>
  <c r="KX160" i="15198"/>
  <c r="KR161" i="15198"/>
  <c r="KT162" i="15198"/>
  <c r="KN163" i="15198"/>
  <c r="MT164" i="15198"/>
  <c r="OZ165" i="15198"/>
  <c r="GG167" i="15198"/>
  <c r="IB182" i="15198"/>
  <c r="DP157" i="15198"/>
  <c r="GT157" i="15198"/>
  <c r="MP157" i="15198"/>
  <c r="UL157" i="15198"/>
  <c r="KT158" i="15198"/>
  <c r="UP158" i="15198"/>
  <c r="LB159" i="15198"/>
  <c r="DV160" i="15198"/>
  <c r="DP161" i="15198"/>
  <c r="DR162" i="15198"/>
  <c r="DL163" i="15198"/>
  <c r="DF164" i="15198"/>
  <c r="FL165" i="15198"/>
  <c r="HZ166" i="15198"/>
  <c r="IC171" i="15198"/>
  <c r="FE157" i="15198"/>
  <c r="KH157" i="15198"/>
  <c r="QV157" i="15198"/>
  <c r="HH158" i="15198"/>
  <c r="RD158" i="15198"/>
  <c r="HL159" i="15198"/>
  <c r="RH159" i="15198"/>
  <c r="QL160" i="15198"/>
  <c r="QF161" i="15198"/>
  <c r="QH162" i="15198"/>
  <c r="QB163" i="15198"/>
  <c r="PV164" i="15198"/>
  <c r="PP165" i="15198"/>
  <c r="QI166" i="15198"/>
  <c r="KC157" i="15198"/>
  <c r="TY157" i="15198"/>
  <c r="KU158" i="15198"/>
  <c r="UQ158" i="15198"/>
  <c r="LE159" i="15198"/>
  <c r="VA159" i="15198"/>
  <c r="LO160" i="15198"/>
  <c r="VK160" i="15198"/>
  <c r="LY161" i="15198"/>
  <c r="VU161" i="15198"/>
  <c r="MQ162" i="15198"/>
  <c r="DE163" i="15198"/>
  <c r="NA163" i="15198"/>
  <c r="DO164" i="15198"/>
  <c r="NK164" i="15198"/>
  <c r="DY165" i="15198"/>
  <c r="SW167" i="15198"/>
  <c r="ON158" i="15198"/>
  <c r="PH160" i="15198"/>
  <c r="QJ162" i="15198"/>
  <c r="RY158" i="15198"/>
  <c r="NJ160" i="15198"/>
  <c r="ND161" i="15198"/>
  <c r="NF162" i="15198"/>
  <c r="MZ163" i="15198"/>
  <c r="PF164" i="15198"/>
  <c r="RL165" i="15198"/>
  <c r="UU168" i="15198"/>
  <c r="TZ185" i="15198"/>
  <c r="DX157" i="15198"/>
  <c r="HJ157" i="15198"/>
  <c r="NL157" i="15198"/>
  <c r="VR157" i="15198"/>
  <c r="LZ158" i="15198"/>
  <c r="VV158" i="15198"/>
  <c r="MH159" i="15198"/>
  <c r="GH160" i="15198"/>
  <c r="GB161" i="15198"/>
  <c r="GD162" i="15198"/>
  <c r="FX163" i="15198"/>
  <c r="FR164" i="15198"/>
  <c r="HX165" i="15198"/>
  <c r="KL166" i="15198"/>
  <c r="FK172" i="15198"/>
  <c r="FR157" i="15198"/>
  <c r="LB157" i="15198"/>
  <c r="SB157" i="15198"/>
  <c r="IN158" i="15198"/>
  <c r="SJ158" i="15198"/>
  <c r="IR159" i="15198"/>
  <c r="TD159" i="15198"/>
  <c r="SX160" i="15198"/>
  <c r="SR161" i="15198"/>
  <c r="ST162" i="15198"/>
  <c r="SN163" i="15198"/>
  <c r="SH164" i="15198"/>
  <c r="SB165" i="15198"/>
  <c r="LE167" i="15198"/>
  <c r="MG157" i="15198"/>
  <c r="WC157" i="15198"/>
  <c r="MY158" i="15198"/>
  <c r="DM159" i="15198"/>
  <c r="NI159" i="15198"/>
  <c r="DW160" i="15198"/>
  <c r="NS160" i="15198"/>
  <c r="EG161" i="15198"/>
  <c r="OC161" i="15198"/>
  <c r="EY162" i="15198"/>
  <c r="OU162" i="15198"/>
  <c r="FI163" i="15198"/>
  <c r="PE163" i="15198"/>
  <c r="FS164" i="15198"/>
  <c r="PO164" i="15198"/>
  <c r="GC165" i="15198"/>
  <c r="UY170" i="15198"/>
  <c r="WF158" i="15198"/>
  <c r="DZ161" i="15198"/>
  <c r="GH163" i="15198"/>
  <c r="SC160" i="15198"/>
  <c r="FM157" i="15198"/>
  <c r="HY157" i="15198"/>
  <c r="KK157" i="15198"/>
  <c r="MW157" i="15198"/>
  <c r="PI157" i="15198"/>
  <c r="RU157" i="15198"/>
  <c r="UG157" i="15198"/>
  <c r="DS158" i="15198"/>
  <c r="GE158" i="15198"/>
  <c r="IQ158" i="15198"/>
  <c r="LC158" i="15198"/>
  <c r="NO158" i="15198"/>
  <c r="QA158" i="15198"/>
  <c r="SM158" i="15198"/>
  <c r="UY158" i="15198"/>
  <c r="EC159" i="15198"/>
  <c r="GO159" i="15198"/>
  <c r="JA159" i="15198"/>
  <c r="LM159" i="15198"/>
  <c r="NY159" i="15198"/>
  <c r="QK159" i="15198"/>
  <c r="SW159" i="15198"/>
  <c r="VI159" i="15198"/>
  <c r="EM160" i="15198"/>
  <c r="GY160" i="15198"/>
  <c r="JK160" i="15198"/>
  <c r="LW160" i="15198"/>
  <c r="OI160" i="15198"/>
  <c r="QU160" i="15198"/>
  <c r="TG160" i="15198"/>
  <c r="VS160" i="15198"/>
  <c r="EW161" i="15198"/>
  <c r="HI161" i="15198"/>
  <c r="JU161" i="15198"/>
  <c r="MG161" i="15198"/>
  <c r="OS161" i="15198"/>
  <c r="RE161" i="15198"/>
  <c r="TQ161" i="15198"/>
  <c r="WC161" i="15198"/>
  <c r="FO162" i="15198"/>
  <c r="IA162" i="15198"/>
  <c r="KM162" i="15198"/>
  <c r="MY162" i="15198"/>
  <c r="PK162" i="15198"/>
  <c r="RW162" i="15198"/>
  <c r="UI162" i="15198"/>
  <c r="DM163" i="15198"/>
  <c r="FY163" i="15198"/>
  <c r="IK163" i="15198"/>
  <c r="KW163" i="15198"/>
  <c r="NI163" i="15198"/>
  <c r="PU163" i="15198"/>
  <c r="SG163" i="15198"/>
  <c r="US163" i="15198"/>
  <c r="DW164" i="15198"/>
  <c r="GI164" i="15198"/>
  <c r="IU164" i="15198"/>
  <c r="LG164" i="15198"/>
  <c r="NS164" i="15198"/>
  <c r="QE164" i="15198"/>
  <c r="SQ164" i="15198"/>
  <c r="VC164" i="15198"/>
  <c r="EG165" i="15198"/>
  <c r="IG165" i="15198"/>
  <c r="SC165" i="15198"/>
  <c r="IY166" i="15198"/>
  <c r="VI167" i="15198"/>
  <c r="US171" i="15198"/>
  <c r="QH177" i="15198"/>
  <c r="EZ158" i="15198"/>
  <c r="OV158" i="15198"/>
  <c r="FJ159" i="15198"/>
  <c r="PF159" i="15198"/>
  <c r="FT160" i="15198"/>
  <c r="PP160" i="15198"/>
  <c r="GL161" i="15198"/>
  <c r="QH161" i="15198"/>
  <c r="GV162" i="15198"/>
  <c r="QR162" i="15198"/>
  <c r="QD163" i="15198"/>
  <c r="RF165" i="15198"/>
  <c r="KO175" i="15198"/>
  <c r="UC158" i="15198"/>
  <c r="TE162" i="15198"/>
  <c r="RI165" i="15198"/>
  <c r="UO169" i="15198"/>
  <c r="FU157" i="15198"/>
  <c r="IG157" i="15198"/>
  <c r="KS157" i="15198"/>
  <c r="NE157" i="15198"/>
  <c r="PQ157" i="15198"/>
  <c r="SC157" i="15198"/>
  <c r="UO157" i="15198"/>
  <c r="EA158" i="15198"/>
  <c r="GM158" i="15198"/>
  <c r="IY158" i="15198"/>
  <c r="LK158" i="15198"/>
  <c r="NW158" i="15198"/>
  <c r="QI158" i="15198"/>
  <c r="SU158" i="15198"/>
  <c r="VG158" i="15198"/>
  <c r="EK159" i="15198"/>
  <c r="GW159" i="15198"/>
  <c r="JI159" i="15198"/>
  <c r="LU159" i="15198"/>
  <c r="OG159" i="15198"/>
  <c r="QS159" i="15198"/>
  <c r="TE159" i="15198"/>
  <c r="VQ159" i="15198"/>
  <c r="EU160" i="15198"/>
  <c r="HG160" i="15198"/>
  <c r="JS160" i="15198"/>
  <c r="ME160" i="15198"/>
  <c r="OQ160" i="15198"/>
  <c r="RC160" i="15198"/>
  <c r="TO160" i="15198"/>
  <c r="WA160" i="15198"/>
  <c r="FE161" i="15198"/>
  <c r="HQ161" i="15198"/>
  <c r="KC161" i="15198"/>
  <c r="MO161" i="15198"/>
  <c r="PA161" i="15198"/>
  <c r="RM161" i="15198"/>
  <c r="TY161" i="15198"/>
  <c r="DK162" i="15198"/>
  <c r="FW162" i="15198"/>
  <c r="II162" i="15198"/>
  <c r="KU162" i="15198"/>
  <c r="NG162" i="15198"/>
  <c r="PS162" i="15198"/>
  <c r="SE162" i="15198"/>
  <c r="UQ162" i="15198"/>
  <c r="DU163" i="15198"/>
  <c r="GG163" i="15198"/>
  <c r="IS163" i="15198"/>
  <c r="LE163" i="15198"/>
  <c r="NQ163" i="15198"/>
  <c r="QC163" i="15198"/>
  <c r="SO163" i="15198"/>
  <c r="VA163" i="15198"/>
  <c r="EE164" i="15198"/>
  <c r="GQ164" i="15198"/>
  <c r="JC164" i="15198"/>
  <c r="LO164" i="15198"/>
  <c r="OA164" i="15198"/>
  <c r="QM164" i="15198"/>
  <c r="SY164" i="15198"/>
  <c r="VK164" i="15198"/>
  <c r="EO165" i="15198"/>
  <c r="KK165" i="15198"/>
  <c r="UG165" i="15198"/>
  <c r="LC166" i="15198"/>
  <c r="SQ168" i="15198"/>
  <c r="SA172" i="15198"/>
  <c r="FD184" i="15198"/>
  <c r="HD158" i="15198"/>
  <c r="QZ158" i="15198"/>
  <c r="HN159" i="15198"/>
  <c r="RJ159" i="15198"/>
  <c r="HX160" i="15198"/>
  <c r="RT160" i="15198"/>
  <c r="IP161" i="15198"/>
  <c r="SL161" i="15198"/>
  <c r="IZ162" i="15198"/>
  <c r="SV162" i="15198"/>
  <c r="EN164" i="15198"/>
  <c r="FP166" i="15198"/>
  <c r="HS157" i="15198"/>
  <c r="IM159" i="15198"/>
  <c r="MG164" i="15198"/>
  <c r="PS170" i="15198"/>
  <c r="GC157" i="15198"/>
  <c r="IO157" i="15198"/>
  <c r="LA157" i="15198"/>
  <c r="NM157" i="15198"/>
  <c r="PY157" i="15198"/>
  <c r="SK157" i="15198"/>
  <c r="UW157" i="15198"/>
  <c r="EI158" i="15198"/>
  <c r="GU158" i="15198"/>
  <c r="JG158" i="15198"/>
  <c r="LS158" i="15198"/>
  <c r="OE158" i="15198"/>
  <c r="QQ158" i="15198"/>
  <c r="TC158" i="15198"/>
  <c r="VO158" i="15198"/>
  <c r="ES159" i="15198"/>
  <c r="HE159" i="15198"/>
  <c r="JQ159" i="15198"/>
  <c r="MC159" i="15198"/>
  <c r="OO159" i="15198"/>
  <c r="RA159" i="15198"/>
  <c r="TM159" i="15198"/>
  <c r="VY159" i="15198"/>
  <c r="FC160" i="15198"/>
  <c r="HO160" i="15198"/>
  <c r="KA160" i="15198"/>
  <c r="MM160" i="15198"/>
  <c r="OY160" i="15198"/>
  <c r="RK160" i="15198"/>
  <c r="TW160" i="15198"/>
  <c r="WI160" i="15198"/>
  <c r="FM161" i="15198"/>
  <c r="HY161" i="15198"/>
  <c r="KK161" i="15198"/>
  <c r="MW161" i="15198"/>
  <c r="PI161" i="15198"/>
  <c r="RU161" i="15198"/>
  <c r="UG161" i="15198"/>
  <c r="DS162" i="15198"/>
  <c r="GE162" i="15198"/>
  <c r="IQ162" i="15198"/>
  <c r="LC162" i="15198"/>
  <c r="NO162" i="15198"/>
  <c r="QA162" i="15198"/>
  <c r="SM162" i="15198"/>
  <c r="UY162" i="15198"/>
  <c r="EC163" i="15198"/>
  <c r="GO163" i="15198"/>
  <c r="JA163" i="15198"/>
  <c r="LM163" i="15198"/>
  <c r="NY163" i="15198"/>
  <c r="QK163" i="15198"/>
  <c r="SW163" i="15198"/>
  <c r="VI163" i="15198"/>
  <c r="EM164" i="15198"/>
  <c r="GY164" i="15198"/>
  <c r="JK164" i="15198"/>
  <c r="LW164" i="15198"/>
  <c r="OI164" i="15198"/>
  <c r="QU164" i="15198"/>
  <c r="TG164" i="15198"/>
  <c r="VS164" i="15198"/>
  <c r="EW165" i="15198"/>
  <c r="KS165" i="15198"/>
  <c r="UO165" i="15198"/>
  <c r="LK166" i="15198"/>
  <c r="VC168" i="15198"/>
  <c r="UM172" i="15198"/>
  <c r="QX157" i="15198"/>
  <c r="HL158" i="15198"/>
  <c r="RH158" i="15198"/>
  <c r="HV159" i="15198"/>
  <c r="RR159" i="15198"/>
  <c r="IF160" i="15198"/>
  <c r="SB160" i="15198"/>
  <c r="IX161" i="15198"/>
  <c r="ST161" i="15198"/>
  <c r="JH162" i="15198"/>
  <c r="TD162" i="15198"/>
  <c r="GR164" i="15198"/>
  <c r="HT166" i="15198"/>
  <c r="JW157" i="15198"/>
  <c r="KQ159" i="15198"/>
  <c r="TY164" i="15198"/>
  <c r="KO171" i="15198"/>
  <c r="GK157" i="15198"/>
  <c r="IW157" i="15198"/>
  <c r="LI157" i="15198"/>
  <c r="NU157" i="15198"/>
  <c r="QG157" i="15198"/>
  <c r="SS157" i="15198"/>
  <c r="VE157" i="15198"/>
  <c r="EQ158" i="15198"/>
  <c r="HC158" i="15198"/>
  <c r="JO158" i="15198"/>
  <c r="MA158" i="15198"/>
  <c r="OM158" i="15198"/>
  <c r="QY158" i="15198"/>
  <c r="TK158" i="15198"/>
  <c r="VW158" i="15198"/>
  <c r="FA159" i="15198"/>
  <c r="HM159" i="15198"/>
  <c r="JY159" i="15198"/>
  <c r="MK159" i="15198"/>
  <c r="OW159" i="15198"/>
  <c r="RI159" i="15198"/>
  <c r="TU159" i="15198"/>
  <c r="WG159" i="15198"/>
  <c r="FK160" i="15198"/>
  <c r="HW160" i="15198"/>
  <c r="KI160" i="15198"/>
  <c r="MU160" i="15198"/>
  <c r="PG160" i="15198"/>
  <c r="RS160" i="15198"/>
  <c r="UE160" i="15198"/>
  <c r="DI161" i="15198"/>
  <c r="FU161" i="15198"/>
  <c r="IG161" i="15198"/>
  <c r="KS161" i="15198"/>
  <c r="NE161" i="15198"/>
  <c r="PQ161" i="15198"/>
  <c r="SC161" i="15198"/>
  <c r="UO161" i="15198"/>
  <c r="EA162" i="15198"/>
  <c r="GM162" i="15198"/>
  <c r="IY162" i="15198"/>
  <c r="LK162" i="15198"/>
  <c r="NW162" i="15198"/>
  <c r="QI162" i="15198"/>
  <c r="SU162" i="15198"/>
  <c r="VG162" i="15198"/>
  <c r="EK163" i="15198"/>
  <c r="GW163" i="15198"/>
  <c r="JI163" i="15198"/>
  <c r="LU163" i="15198"/>
  <c r="OG163" i="15198"/>
  <c r="QS163" i="15198"/>
  <c r="TE163" i="15198"/>
  <c r="VQ163" i="15198"/>
  <c r="EU164" i="15198"/>
  <c r="HG164" i="15198"/>
  <c r="JS164" i="15198"/>
  <c r="ME164" i="15198"/>
  <c r="OQ164" i="15198"/>
  <c r="RC164" i="15198"/>
  <c r="TO164" i="15198"/>
  <c r="WA164" i="15198"/>
  <c r="FE165" i="15198"/>
  <c r="MW165" i="15198"/>
  <c r="DS166" i="15198"/>
  <c r="NO166" i="15198"/>
  <c r="SK169" i="15198"/>
  <c r="UG173" i="15198"/>
  <c r="TB157" i="15198"/>
  <c r="JP158" i="15198"/>
  <c r="TL158" i="15198"/>
  <c r="JZ159" i="15198"/>
  <c r="TV159" i="15198"/>
  <c r="KJ160" i="15198"/>
  <c r="UF160" i="15198"/>
  <c r="LB161" i="15198"/>
  <c r="UX161" i="15198"/>
  <c r="LL162" i="15198"/>
  <c r="VH162" i="15198"/>
  <c r="OJ164" i="15198"/>
  <c r="PQ166" i="15198"/>
  <c r="RO157" i="15198"/>
  <c r="SI159" i="15198"/>
  <c r="VY167" i="15198"/>
  <c r="HW172" i="15198"/>
  <c r="GS157" i="15198"/>
  <c r="JE157" i="15198"/>
  <c r="LQ157" i="15198"/>
  <c r="OC157" i="15198"/>
  <c r="QO157" i="15198"/>
  <c r="TA157" i="15198"/>
  <c r="VM157" i="15198"/>
  <c r="EY158" i="15198"/>
  <c r="HK158" i="15198"/>
  <c r="JW158" i="15198"/>
  <c r="MI158" i="15198"/>
  <c r="OU158" i="15198"/>
  <c r="RG158" i="15198"/>
  <c r="TS158" i="15198"/>
  <c r="WE158" i="15198"/>
  <c r="FI159" i="15198"/>
  <c r="HU159" i="15198"/>
  <c r="KG159" i="15198"/>
  <c r="MS159" i="15198"/>
  <c r="PE159" i="15198"/>
  <c r="RQ159" i="15198"/>
  <c r="UC159" i="15198"/>
  <c r="DG160" i="15198"/>
  <c r="FS160" i="15198"/>
  <c r="IE160" i="15198"/>
  <c r="KQ160" i="15198"/>
  <c r="NC160" i="15198"/>
  <c r="PO160" i="15198"/>
  <c r="SA160" i="15198"/>
  <c r="UM160" i="15198"/>
  <c r="DQ161" i="15198"/>
  <c r="GC161" i="15198"/>
  <c r="IO161" i="15198"/>
  <c r="LA161" i="15198"/>
  <c r="NM161" i="15198"/>
  <c r="PY161" i="15198"/>
  <c r="SK161" i="15198"/>
  <c r="UW161" i="15198"/>
  <c r="EI162" i="15198"/>
  <c r="GU162" i="15198"/>
  <c r="JG162" i="15198"/>
  <c r="LS162" i="15198"/>
  <c r="OE162" i="15198"/>
  <c r="QQ162" i="15198"/>
  <c r="TC162" i="15198"/>
  <c r="VO162" i="15198"/>
  <c r="ES163" i="15198"/>
  <c r="HE163" i="15198"/>
  <c r="JQ163" i="15198"/>
  <c r="MC163" i="15198"/>
  <c r="OO163" i="15198"/>
  <c r="RA163" i="15198"/>
  <c r="TM163" i="15198"/>
  <c r="VY163" i="15198"/>
  <c r="FC164" i="15198"/>
  <c r="HO164" i="15198"/>
  <c r="KA164" i="15198"/>
  <c r="MM164" i="15198"/>
  <c r="OY164" i="15198"/>
  <c r="RK164" i="15198"/>
  <c r="TW164" i="15198"/>
  <c r="WI164" i="15198"/>
  <c r="FM165" i="15198"/>
  <c r="NE165" i="15198"/>
  <c r="EA166" i="15198"/>
  <c r="NW166" i="15198"/>
  <c r="UW169" i="15198"/>
  <c r="FO174" i="15198"/>
  <c r="TJ157" i="15198"/>
  <c r="JX158" i="15198"/>
  <c r="TT158" i="15198"/>
  <c r="KH159" i="15198"/>
  <c r="UD159" i="15198"/>
  <c r="KR160" i="15198"/>
  <c r="UN160" i="15198"/>
  <c r="LJ161" i="15198"/>
  <c r="VF161" i="15198"/>
  <c r="LT162" i="15198"/>
  <c r="VP162" i="15198"/>
  <c r="QN164" i="15198"/>
  <c r="LU167" i="15198"/>
  <c r="TS157" i="15198"/>
  <c r="UM159" i="15198"/>
  <c r="IU172" i="15198"/>
  <c r="FE173" i="15198"/>
  <c r="HA157" i="15198"/>
  <c r="JM157" i="15198"/>
  <c r="LY157" i="15198"/>
  <c r="OK157" i="15198"/>
  <c r="QW157" i="15198"/>
  <c r="TI157" i="15198"/>
  <c r="VU157" i="15198"/>
  <c r="FG158" i="15198"/>
  <c r="HS158" i="15198"/>
  <c r="KE158" i="15198"/>
  <c r="MQ158" i="15198"/>
  <c r="PC158" i="15198"/>
  <c r="RO158" i="15198"/>
  <c r="UA158" i="15198"/>
  <c r="DE159" i="15198"/>
  <c r="FQ159" i="15198"/>
  <c r="IC159" i="15198"/>
  <c r="KO159" i="15198"/>
  <c r="NA159" i="15198"/>
  <c r="PM159" i="15198"/>
  <c r="RY159" i="15198"/>
  <c r="UK159" i="15198"/>
  <c r="DO160" i="15198"/>
  <c r="GA160" i="15198"/>
  <c r="IM160" i="15198"/>
  <c r="KY160" i="15198"/>
  <c r="NK160" i="15198"/>
  <c r="PW160" i="15198"/>
  <c r="SI160" i="15198"/>
  <c r="UU160" i="15198"/>
  <c r="DY161" i="15198"/>
  <c r="GK161" i="15198"/>
  <c r="IW161" i="15198"/>
  <c r="LI161" i="15198"/>
  <c r="NU161" i="15198"/>
  <c r="QG161" i="15198"/>
  <c r="SS161" i="15198"/>
  <c r="VE161" i="15198"/>
  <c r="EQ162" i="15198"/>
  <c r="HC162" i="15198"/>
  <c r="JO162" i="15198"/>
  <c r="MA162" i="15198"/>
  <c r="OM162" i="15198"/>
  <c r="QY162" i="15198"/>
  <c r="TK162" i="15198"/>
  <c r="VW162" i="15198"/>
  <c r="FA163" i="15198"/>
  <c r="HM163" i="15198"/>
  <c r="JY163" i="15198"/>
  <c r="MK163" i="15198"/>
  <c r="OW163" i="15198"/>
  <c r="RI163" i="15198"/>
  <c r="TU163" i="15198"/>
  <c r="WG163" i="15198"/>
  <c r="FK164" i="15198"/>
  <c r="HW164" i="15198"/>
  <c r="KI164" i="15198"/>
  <c r="MU164" i="15198"/>
  <c r="PG164" i="15198"/>
  <c r="RS164" i="15198"/>
  <c r="UE164" i="15198"/>
  <c r="DI165" i="15198"/>
  <c r="FU165" i="15198"/>
  <c r="PI165" i="15198"/>
  <c r="GE166" i="15198"/>
  <c r="TC166" i="15198"/>
  <c r="SM170" i="15198"/>
  <c r="FI175" i="15198"/>
  <c r="VN157" i="15198"/>
  <c r="MB158" i="15198"/>
  <c r="VX158" i="15198"/>
  <c r="ML159" i="15198"/>
  <c r="WH159" i="15198"/>
  <c r="MV160" i="15198"/>
  <c r="DR161" i="15198"/>
  <c r="NN161" i="15198"/>
  <c r="EB162" i="15198"/>
  <c r="NX162" i="15198"/>
  <c r="EL163" i="15198"/>
  <c r="FF165" i="15198"/>
  <c r="NW170" i="15198"/>
  <c r="IC158" i="15198"/>
  <c r="KK160" i="15198"/>
  <c r="EX160" i="15198"/>
  <c r="IO165" i="15198"/>
  <c r="LA165" i="15198"/>
  <c r="NM165" i="15198"/>
  <c r="PY165" i="15198"/>
  <c r="SK165" i="15198"/>
  <c r="UW165" i="15198"/>
  <c r="EI166" i="15198"/>
  <c r="GU166" i="15198"/>
  <c r="JG166" i="15198"/>
  <c r="LS166" i="15198"/>
  <c r="OE166" i="15198"/>
  <c r="EC167" i="15198"/>
  <c r="DW168" i="15198"/>
  <c r="DQ169" i="15198"/>
  <c r="DS170" i="15198"/>
  <c r="DM171" i="15198"/>
  <c r="DG172" i="15198"/>
  <c r="FM173" i="15198"/>
  <c r="IA174" i="15198"/>
  <c r="KG175" i="15198"/>
  <c r="LD178" i="15198"/>
  <c r="RF157" i="15198"/>
  <c r="TR157" i="15198"/>
  <c r="WD157" i="15198"/>
  <c r="FH158" i="15198"/>
  <c r="HT158" i="15198"/>
  <c r="KF158" i="15198"/>
  <c r="MR158" i="15198"/>
  <c r="PD158" i="15198"/>
  <c r="RP158" i="15198"/>
  <c r="UB158" i="15198"/>
  <c r="DF159" i="15198"/>
  <c r="FR159" i="15198"/>
  <c r="ID159" i="15198"/>
  <c r="KP159" i="15198"/>
  <c r="NB159" i="15198"/>
  <c r="PN159" i="15198"/>
  <c r="RZ159" i="15198"/>
  <c r="UL159" i="15198"/>
  <c r="DP160" i="15198"/>
  <c r="GB160" i="15198"/>
  <c r="IN160" i="15198"/>
  <c r="KZ160" i="15198"/>
  <c r="NL160" i="15198"/>
  <c r="PX160" i="15198"/>
  <c r="SJ160" i="15198"/>
  <c r="UV160" i="15198"/>
  <c r="EH161" i="15198"/>
  <c r="GT161" i="15198"/>
  <c r="JF161" i="15198"/>
  <c r="LR161" i="15198"/>
  <c r="OD161" i="15198"/>
  <c r="QP161" i="15198"/>
  <c r="TB161" i="15198"/>
  <c r="VN161" i="15198"/>
  <c r="ER162" i="15198"/>
  <c r="HD162" i="15198"/>
  <c r="JP162" i="15198"/>
  <c r="MB162" i="15198"/>
  <c r="ON162" i="15198"/>
  <c r="QZ162" i="15198"/>
  <c r="TL162" i="15198"/>
  <c r="VX162" i="15198"/>
  <c r="GP163" i="15198"/>
  <c r="QL163" i="15198"/>
  <c r="GZ164" i="15198"/>
  <c r="QV164" i="15198"/>
  <c r="HR165" i="15198"/>
  <c r="RN165" i="15198"/>
  <c r="IB166" i="15198"/>
  <c r="OG167" i="15198"/>
  <c r="NQ171" i="15198"/>
  <c r="NA175" i="15198"/>
  <c r="KE157" i="15198"/>
  <c r="UA157" i="15198"/>
  <c r="KO158" i="15198"/>
  <c r="UK158" i="15198"/>
  <c r="KY159" i="15198"/>
  <c r="UU159" i="15198"/>
  <c r="UG160" i="15198"/>
  <c r="VI162" i="15198"/>
  <c r="WC164" i="15198"/>
  <c r="SM174" i="15198"/>
  <c r="LL161" i="15198"/>
  <c r="PN165" i="15198"/>
  <c r="GK165" i="15198"/>
  <c r="IW165" i="15198"/>
  <c r="LI165" i="15198"/>
  <c r="NU165" i="15198"/>
  <c r="QG165" i="15198"/>
  <c r="SS165" i="15198"/>
  <c r="VE165" i="15198"/>
  <c r="EQ166" i="15198"/>
  <c r="HC166" i="15198"/>
  <c r="JO166" i="15198"/>
  <c r="MA166" i="15198"/>
  <c r="OM166" i="15198"/>
  <c r="GO167" i="15198"/>
  <c r="GI168" i="15198"/>
  <c r="GC169" i="15198"/>
  <c r="GE170" i="15198"/>
  <c r="FY171" i="15198"/>
  <c r="FS172" i="15198"/>
  <c r="HY173" i="15198"/>
  <c r="KM174" i="15198"/>
  <c r="MS175" i="15198"/>
  <c r="FZ179" i="15198"/>
  <c r="RN157" i="15198"/>
  <c r="TZ157" i="15198"/>
  <c r="DD158" i="15198"/>
  <c r="FP158" i="15198"/>
  <c r="IB158" i="15198"/>
  <c r="KN158" i="15198"/>
  <c r="MZ158" i="15198"/>
  <c r="PL158" i="15198"/>
  <c r="RX158" i="15198"/>
  <c r="UJ158" i="15198"/>
  <c r="DN159" i="15198"/>
  <c r="FZ159" i="15198"/>
  <c r="IL159" i="15198"/>
  <c r="KX159" i="15198"/>
  <c r="NJ159" i="15198"/>
  <c r="PV159" i="15198"/>
  <c r="SH159" i="15198"/>
  <c r="UT159" i="15198"/>
  <c r="DX160" i="15198"/>
  <c r="GJ160" i="15198"/>
  <c r="IV160" i="15198"/>
  <c r="LH160" i="15198"/>
  <c r="NT160" i="15198"/>
  <c r="QF160" i="15198"/>
  <c r="SR160" i="15198"/>
  <c r="VD160" i="15198"/>
  <c r="EP161" i="15198"/>
  <c r="HB161" i="15198"/>
  <c r="JN161" i="15198"/>
  <c r="LZ161" i="15198"/>
  <c r="OL161" i="15198"/>
  <c r="QX161" i="15198"/>
  <c r="TJ161" i="15198"/>
  <c r="VV161" i="15198"/>
  <c r="EZ162" i="15198"/>
  <c r="HL162" i="15198"/>
  <c r="JX162" i="15198"/>
  <c r="MJ162" i="15198"/>
  <c r="OV162" i="15198"/>
  <c r="RH162" i="15198"/>
  <c r="TT162" i="15198"/>
  <c r="WF162" i="15198"/>
  <c r="IT163" i="15198"/>
  <c r="SP163" i="15198"/>
  <c r="JD164" i="15198"/>
  <c r="SZ164" i="15198"/>
  <c r="JV165" i="15198"/>
  <c r="TR165" i="15198"/>
  <c r="KF166" i="15198"/>
  <c r="LO168" i="15198"/>
  <c r="KY172" i="15198"/>
  <c r="ST177" i="15198"/>
  <c r="MI157" i="15198"/>
  <c r="WE157" i="15198"/>
  <c r="MS158" i="15198"/>
  <c r="DG159" i="15198"/>
  <c r="NC159" i="15198"/>
  <c r="DQ160" i="15198"/>
  <c r="IY161" i="15198"/>
  <c r="JS163" i="15198"/>
  <c r="LK165" i="15198"/>
  <c r="NP157" i="15198"/>
  <c r="NB162" i="15198"/>
  <c r="GS165" i="15198"/>
  <c r="JE165" i="15198"/>
  <c r="LQ165" i="15198"/>
  <c r="OC165" i="15198"/>
  <c r="QO165" i="15198"/>
  <c r="TA165" i="15198"/>
  <c r="VM165" i="15198"/>
  <c r="EY166" i="15198"/>
  <c r="HK166" i="15198"/>
  <c r="JW166" i="15198"/>
  <c r="MI166" i="15198"/>
  <c r="OU166" i="15198"/>
  <c r="JA167" i="15198"/>
  <c r="IU168" i="15198"/>
  <c r="IO169" i="15198"/>
  <c r="IQ170" i="15198"/>
  <c r="IK171" i="15198"/>
  <c r="IE172" i="15198"/>
  <c r="KK173" i="15198"/>
  <c r="MY174" i="15198"/>
  <c r="PE175" i="15198"/>
  <c r="UN180" i="15198"/>
  <c r="RV157" i="15198"/>
  <c r="UH157" i="15198"/>
  <c r="DL158" i="15198"/>
  <c r="FX158" i="15198"/>
  <c r="IJ158" i="15198"/>
  <c r="KV158" i="15198"/>
  <c r="NH158" i="15198"/>
  <c r="PT158" i="15198"/>
  <c r="SF158" i="15198"/>
  <c r="UR158" i="15198"/>
  <c r="DV159" i="15198"/>
  <c r="GH159" i="15198"/>
  <c r="IT159" i="15198"/>
  <c r="LF159" i="15198"/>
  <c r="NR159" i="15198"/>
  <c r="QD159" i="15198"/>
  <c r="SP159" i="15198"/>
  <c r="VB159" i="15198"/>
  <c r="EF160" i="15198"/>
  <c r="GR160" i="15198"/>
  <c r="JD160" i="15198"/>
  <c r="LP160" i="15198"/>
  <c r="OB160" i="15198"/>
  <c r="QN160" i="15198"/>
  <c r="SZ160" i="15198"/>
  <c r="VL160" i="15198"/>
  <c r="EX161" i="15198"/>
  <c r="HJ161" i="15198"/>
  <c r="JV161" i="15198"/>
  <c r="MH161" i="15198"/>
  <c r="OT161" i="15198"/>
  <c r="RF161" i="15198"/>
  <c r="TR161" i="15198"/>
  <c r="WD161" i="15198"/>
  <c r="FH162" i="15198"/>
  <c r="HT162" i="15198"/>
  <c r="KF162" i="15198"/>
  <c r="MR162" i="15198"/>
  <c r="PD162" i="15198"/>
  <c r="RP162" i="15198"/>
  <c r="UB162" i="15198"/>
  <c r="DF163" i="15198"/>
  <c r="JB163" i="15198"/>
  <c r="SX163" i="15198"/>
  <c r="JL164" i="15198"/>
  <c r="TH164" i="15198"/>
  <c r="KD165" i="15198"/>
  <c r="TZ165" i="15198"/>
  <c r="KN166" i="15198"/>
  <c r="OA168" i="15198"/>
  <c r="NK172" i="15198"/>
  <c r="NP178" i="15198"/>
  <c r="MQ157" i="15198"/>
  <c r="DE158" i="15198"/>
  <c r="NA158" i="15198"/>
  <c r="DO159" i="15198"/>
  <c r="NK159" i="15198"/>
  <c r="DY160" i="15198"/>
  <c r="LC161" i="15198"/>
  <c r="LW163" i="15198"/>
  <c r="NW165" i="15198"/>
  <c r="QZ157" i="15198"/>
  <c r="SX162" i="15198"/>
  <c r="HA165" i="15198"/>
  <c r="JM165" i="15198"/>
  <c r="LY165" i="15198"/>
  <c r="OK165" i="15198"/>
  <c r="QW165" i="15198"/>
  <c r="TI165" i="15198"/>
  <c r="VU165" i="15198"/>
  <c r="FG166" i="15198"/>
  <c r="HS166" i="15198"/>
  <c r="KE166" i="15198"/>
  <c r="MQ166" i="15198"/>
  <c r="PD166" i="15198"/>
  <c r="LM167" i="15198"/>
  <c r="LG168" i="15198"/>
  <c r="LA169" i="15198"/>
  <c r="LC170" i="15198"/>
  <c r="KW171" i="15198"/>
  <c r="KQ172" i="15198"/>
  <c r="MW173" i="15198"/>
  <c r="PK174" i="15198"/>
  <c r="RQ175" i="15198"/>
  <c r="PR181" i="15198"/>
  <c r="SD157" i="15198"/>
  <c r="UP157" i="15198"/>
  <c r="DT158" i="15198"/>
  <c r="GF158" i="15198"/>
  <c r="IR158" i="15198"/>
  <c r="LD158" i="15198"/>
  <c r="NP158" i="15198"/>
  <c r="QB158" i="15198"/>
  <c r="SN158" i="15198"/>
  <c r="UZ158" i="15198"/>
  <c r="ED159" i="15198"/>
  <c r="GP159" i="15198"/>
  <c r="JB159" i="15198"/>
  <c r="LN159" i="15198"/>
  <c r="NZ159" i="15198"/>
  <c r="QL159" i="15198"/>
  <c r="SX159" i="15198"/>
  <c r="VJ159" i="15198"/>
  <c r="EN160" i="15198"/>
  <c r="GZ160" i="15198"/>
  <c r="JL160" i="15198"/>
  <c r="LX160" i="15198"/>
  <c r="OJ160" i="15198"/>
  <c r="QV160" i="15198"/>
  <c r="TH160" i="15198"/>
  <c r="VT160" i="15198"/>
  <c r="FF161" i="15198"/>
  <c r="HR161" i="15198"/>
  <c r="KD161" i="15198"/>
  <c r="MP161" i="15198"/>
  <c r="PB161" i="15198"/>
  <c r="RN161" i="15198"/>
  <c r="TZ161" i="15198"/>
  <c r="DD162" i="15198"/>
  <c r="FP162" i="15198"/>
  <c r="IB162" i="15198"/>
  <c r="KN162" i="15198"/>
  <c r="MZ162" i="15198"/>
  <c r="PL162" i="15198"/>
  <c r="RX162" i="15198"/>
  <c r="UJ162" i="15198"/>
  <c r="DN163" i="15198"/>
  <c r="LF163" i="15198"/>
  <c r="VB163" i="15198"/>
  <c r="LP164" i="15198"/>
  <c r="VL164" i="15198"/>
  <c r="MH165" i="15198"/>
  <c r="WD165" i="15198"/>
  <c r="MR166" i="15198"/>
  <c r="LI169" i="15198"/>
  <c r="KS173" i="15198"/>
  <c r="FF185" i="15198"/>
  <c r="OU157" i="15198"/>
  <c r="FI158" i="15198"/>
  <c r="PE158" i="15198"/>
  <c r="FS159" i="15198"/>
  <c r="PO159" i="15198"/>
  <c r="GC160" i="15198"/>
  <c r="SU161" i="15198"/>
  <c r="TO163" i="15198"/>
  <c r="DM166" i="15198"/>
  <c r="MD158" i="15198"/>
  <c r="TP163" i="15198"/>
  <c r="HI165" i="15198"/>
  <c r="JU165" i="15198"/>
  <c r="MG165" i="15198"/>
  <c r="OS165" i="15198"/>
  <c r="RE165" i="15198"/>
  <c r="TQ165" i="15198"/>
  <c r="WC165" i="15198"/>
  <c r="FO166" i="15198"/>
  <c r="IA166" i="15198"/>
  <c r="KM166" i="15198"/>
  <c r="MY166" i="15198"/>
  <c r="PP166" i="15198"/>
  <c r="NY167" i="15198"/>
  <c r="NS168" i="15198"/>
  <c r="NM169" i="15198"/>
  <c r="NO170" i="15198"/>
  <c r="NI171" i="15198"/>
  <c r="NC172" i="15198"/>
  <c r="PI173" i="15198"/>
  <c r="RW174" i="15198"/>
  <c r="UC175" i="15198"/>
  <c r="KN182" i="15198"/>
  <c r="SL157" i="15198"/>
  <c r="UX157" i="15198"/>
  <c r="EB158" i="15198"/>
  <c r="GN158" i="15198"/>
  <c r="IZ158" i="15198"/>
  <c r="LL158" i="15198"/>
  <c r="NX158" i="15198"/>
  <c r="QJ158" i="15198"/>
  <c r="SV158" i="15198"/>
  <c r="VH158" i="15198"/>
  <c r="EL159" i="15198"/>
  <c r="GX159" i="15198"/>
  <c r="JJ159" i="15198"/>
  <c r="LV159" i="15198"/>
  <c r="OH159" i="15198"/>
  <c r="QT159" i="15198"/>
  <c r="TF159" i="15198"/>
  <c r="VR159" i="15198"/>
  <c r="EV160" i="15198"/>
  <c r="HH160" i="15198"/>
  <c r="JT160" i="15198"/>
  <c r="MF160" i="15198"/>
  <c r="OR160" i="15198"/>
  <c r="RD160" i="15198"/>
  <c r="TP160" i="15198"/>
  <c r="WB160" i="15198"/>
  <c r="FN161" i="15198"/>
  <c r="HZ161" i="15198"/>
  <c r="KL161" i="15198"/>
  <c r="MX161" i="15198"/>
  <c r="PJ161" i="15198"/>
  <c r="RV161" i="15198"/>
  <c r="UH161" i="15198"/>
  <c r="DL162" i="15198"/>
  <c r="FX162" i="15198"/>
  <c r="IJ162" i="15198"/>
  <c r="KV162" i="15198"/>
  <c r="NH162" i="15198"/>
  <c r="PT162" i="15198"/>
  <c r="SF162" i="15198"/>
  <c r="UR162" i="15198"/>
  <c r="DV163" i="15198"/>
  <c r="LN163" i="15198"/>
  <c r="VJ163" i="15198"/>
  <c r="LX164" i="15198"/>
  <c r="VT164" i="15198"/>
  <c r="MP165" i="15198"/>
  <c r="DD166" i="15198"/>
  <c r="MZ166" i="15198"/>
  <c r="NU169" i="15198"/>
  <c r="NE173" i="15198"/>
  <c r="IN188" i="15198"/>
  <c r="PC157" i="15198"/>
  <c r="FQ158" i="15198"/>
  <c r="PM158" i="15198"/>
  <c r="GA159" i="15198"/>
  <c r="PW159" i="15198"/>
  <c r="GK160" i="15198"/>
  <c r="UY161" i="15198"/>
  <c r="VS163" i="15198"/>
  <c r="GG166" i="15198"/>
  <c r="RB158" i="15198"/>
  <c r="GT164" i="15198"/>
  <c r="HQ165" i="15198"/>
  <c r="KC165" i="15198"/>
  <c r="MO165" i="15198"/>
  <c r="PA165" i="15198"/>
  <c r="RM165" i="15198"/>
  <c r="TY165" i="15198"/>
  <c r="DK166" i="15198"/>
  <c r="FW166" i="15198"/>
  <c r="II166" i="15198"/>
  <c r="KU166" i="15198"/>
  <c r="NG166" i="15198"/>
  <c r="QQ166" i="15198"/>
  <c r="QK167" i="15198"/>
  <c r="QE168" i="15198"/>
  <c r="PY169" i="15198"/>
  <c r="QA170" i="15198"/>
  <c r="PU171" i="15198"/>
  <c r="PO172" i="15198"/>
  <c r="RU173" i="15198"/>
  <c r="UI174" i="15198"/>
  <c r="EJ176" i="15198"/>
  <c r="HV183" i="15198"/>
  <c r="ST157" i="15198"/>
  <c r="VF157" i="15198"/>
  <c r="EJ158" i="15198"/>
  <c r="GV158" i="15198"/>
  <c r="JH158" i="15198"/>
  <c r="LT158" i="15198"/>
  <c r="OF158" i="15198"/>
  <c r="QR158" i="15198"/>
  <c r="TD158" i="15198"/>
  <c r="VP158" i="15198"/>
  <c r="ET159" i="15198"/>
  <c r="HF159" i="15198"/>
  <c r="JR159" i="15198"/>
  <c r="MD159" i="15198"/>
  <c r="OP159" i="15198"/>
  <c r="RB159" i="15198"/>
  <c r="TN159" i="15198"/>
  <c r="VZ159" i="15198"/>
  <c r="FD160" i="15198"/>
  <c r="HP160" i="15198"/>
  <c r="KB160" i="15198"/>
  <c r="MN160" i="15198"/>
  <c r="OZ160" i="15198"/>
  <c r="RL160" i="15198"/>
  <c r="TX160" i="15198"/>
  <c r="DJ161" i="15198"/>
  <c r="FV161" i="15198"/>
  <c r="IH161" i="15198"/>
  <c r="KT161" i="15198"/>
  <c r="NF161" i="15198"/>
  <c r="PR161" i="15198"/>
  <c r="SD161" i="15198"/>
  <c r="UP161" i="15198"/>
  <c r="DT162" i="15198"/>
  <c r="GF162" i="15198"/>
  <c r="IR162" i="15198"/>
  <c r="LD162" i="15198"/>
  <c r="NP162" i="15198"/>
  <c r="QB162" i="15198"/>
  <c r="SN162" i="15198"/>
  <c r="UZ162" i="15198"/>
  <c r="ED163" i="15198"/>
  <c r="NR163" i="15198"/>
  <c r="EF164" i="15198"/>
  <c r="OB164" i="15198"/>
  <c r="EX165" i="15198"/>
  <c r="OT165" i="15198"/>
  <c r="FH166" i="15198"/>
  <c r="PE166" i="15198"/>
  <c r="LK170" i="15198"/>
  <c r="KU174" i="15198"/>
  <c r="HK157" i="15198"/>
  <c r="RG157" i="15198"/>
  <c r="HU158" i="15198"/>
  <c r="RQ158" i="15198"/>
  <c r="IE159" i="15198"/>
  <c r="SA159" i="15198"/>
  <c r="IO160" i="15198"/>
  <c r="JI162" i="15198"/>
  <c r="KC164" i="15198"/>
  <c r="ES167" i="15198"/>
  <c r="RT159" i="15198"/>
  <c r="GW157" i="15198"/>
  <c r="GX163" i="15198"/>
  <c r="JJ163" i="15198"/>
  <c r="LV163" i="15198"/>
  <c r="OH163" i="15198"/>
  <c r="QT163" i="15198"/>
  <c r="TF163" i="15198"/>
  <c r="VR163" i="15198"/>
  <c r="EV164" i="15198"/>
  <c r="HH164" i="15198"/>
  <c r="JT164" i="15198"/>
  <c r="MF164" i="15198"/>
  <c r="OR164" i="15198"/>
  <c r="RD164" i="15198"/>
  <c r="TP164" i="15198"/>
  <c r="WB164" i="15198"/>
  <c r="FN165" i="15198"/>
  <c r="HZ165" i="15198"/>
  <c r="KL165" i="15198"/>
  <c r="MX165" i="15198"/>
  <c r="PJ165" i="15198"/>
  <c r="RV165" i="15198"/>
  <c r="UH165" i="15198"/>
  <c r="DL166" i="15198"/>
  <c r="FX166" i="15198"/>
  <c r="IJ166" i="15198"/>
  <c r="KV166" i="15198"/>
  <c r="NH166" i="15198"/>
  <c r="QY166" i="15198"/>
  <c r="QS167" i="15198"/>
  <c r="QM168" i="15198"/>
  <c r="QG169" i="15198"/>
  <c r="QI170" i="15198"/>
  <c r="QC171" i="15198"/>
  <c r="PW172" i="15198"/>
  <c r="PQ173" i="15198"/>
  <c r="PS174" i="15198"/>
  <c r="PM175" i="15198"/>
  <c r="IL179" i="15198"/>
  <c r="FO157" i="15198"/>
  <c r="IA157" i="15198"/>
  <c r="KM157" i="15198"/>
  <c r="MY157" i="15198"/>
  <c r="PK157" i="15198"/>
  <c r="RW157" i="15198"/>
  <c r="UI157" i="15198"/>
  <c r="DM158" i="15198"/>
  <c r="FY158" i="15198"/>
  <c r="IK158" i="15198"/>
  <c r="KW158" i="15198"/>
  <c r="NI158" i="15198"/>
  <c r="PU158" i="15198"/>
  <c r="SG158" i="15198"/>
  <c r="US158" i="15198"/>
  <c r="DW159" i="15198"/>
  <c r="GI159" i="15198"/>
  <c r="IU159" i="15198"/>
  <c r="LG159" i="15198"/>
  <c r="NS159" i="15198"/>
  <c r="QE159" i="15198"/>
  <c r="SQ159" i="15198"/>
  <c r="VC159" i="15198"/>
  <c r="EG160" i="15198"/>
  <c r="GS160" i="15198"/>
  <c r="KS160" i="15198"/>
  <c r="UO160" i="15198"/>
  <c r="LK161" i="15198"/>
  <c r="VG161" i="15198"/>
  <c r="LU162" i="15198"/>
  <c r="VQ162" i="15198"/>
  <c r="ME163" i="15198"/>
  <c r="WA163" i="15198"/>
  <c r="MO164" i="15198"/>
  <c r="DK165" i="15198"/>
  <c r="OE165" i="15198"/>
  <c r="GW166" i="15198"/>
  <c r="EM168" i="15198"/>
  <c r="FY175" i="15198"/>
  <c r="RP157" i="15198"/>
  <c r="RJ158" i="15198"/>
  <c r="FV160" i="15198"/>
  <c r="MR161" i="15198"/>
  <c r="TF162" i="15198"/>
  <c r="HR164" i="15198"/>
  <c r="MM158" i="15198"/>
  <c r="DX166" i="15198"/>
  <c r="ET163" i="15198"/>
  <c r="HF163" i="15198"/>
  <c r="JR163" i="15198"/>
  <c r="MD163" i="15198"/>
  <c r="OP163" i="15198"/>
  <c r="RB163" i="15198"/>
  <c r="TN163" i="15198"/>
  <c r="VZ163" i="15198"/>
  <c r="FD164" i="15198"/>
  <c r="HP164" i="15198"/>
  <c r="KB164" i="15198"/>
  <c r="MN164" i="15198"/>
  <c r="OZ164" i="15198"/>
  <c r="RL164" i="15198"/>
  <c r="TX164" i="15198"/>
  <c r="DJ165" i="15198"/>
  <c r="FV165" i="15198"/>
  <c r="IH165" i="15198"/>
  <c r="KT165" i="15198"/>
  <c r="NF165" i="15198"/>
  <c r="PR165" i="15198"/>
  <c r="SD165" i="15198"/>
  <c r="UP165" i="15198"/>
  <c r="DT166" i="15198"/>
  <c r="GF166" i="15198"/>
  <c r="IR166" i="15198"/>
  <c r="LD166" i="15198"/>
  <c r="NP166" i="15198"/>
  <c r="TK166" i="15198"/>
  <c r="TE167" i="15198"/>
  <c r="SY168" i="15198"/>
  <c r="SS169" i="15198"/>
  <c r="SU170" i="15198"/>
  <c r="SO171" i="15198"/>
  <c r="SI172" i="15198"/>
  <c r="SC173" i="15198"/>
  <c r="SE174" i="15198"/>
  <c r="RY175" i="15198"/>
  <c r="DH180" i="15198"/>
  <c r="FW157" i="15198"/>
  <c r="II157" i="15198"/>
  <c r="KU157" i="15198"/>
  <c r="NG157" i="15198"/>
  <c r="PS157" i="15198"/>
  <c r="SE157" i="15198"/>
  <c r="UQ157" i="15198"/>
  <c r="DU158" i="15198"/>
  <c r="GG158" i="15198"/>
  <c r="IS158" i="15198"/>
  <c r="LE158" i="15198"/>
  <c r="NQ158" i="15198"/>
  <c r="QC158" i="15198"/>
  <c r="SO158" i="15198"/>
  <c r="VA158" i="15198"/>
  <c r="EE159" i="15198"/>
  <c r="GQ159" i="15198"/>
  <c r="JC159" i="15198"/>
  <c r="LO159" i="15198"/>
  <c r="OA159" i="15198"/>
  <c r="QM159" i="15198"/>
  <c r="SY159" i="15198"/>
  <c r="VK159" i="15198"/>
  <c r="EO160" i="15198"/>
  <c r="HA160" i="15198"/>
  <c r="MW160" i="15198"/>
  <c r="DS161" i="15198"/>
  <c r="NO161" i="15198"/>
  <c r="EC162" i="15198"/>
  <c r="NY162" i="15198"/>
  <c r="EM163" i="15198"/>
  <c r="OI163" i="15198"/>
  <c r="EW164" i="15198"/>
  <c r="OS164" i="15198"/>
  <c r="FO165" i="15198"/>
  <c r="QQ165" i="15198"/>
  <c r="JQ166" i="15198"/>
  <c r="VS168" i="15198"/>
  <c r="KB184" i="15198"/>
  <c r="UZ157" i="15198"/>
  <c r="EF159" i="15198"/>
  <c r="LB160" i="15198"/>
  <c r="SN161" i="15198"/>
  <c r="GB163" i="15198"/>
  <c r="EJ165" i="15198"/>
  <c r="RM159" i="15198"/>
  <c r="FB163" i="15198"/>
  <c r="HN163" i="15198"/>
  <c r="JZ163" i="15198"/>
  <c r="ML163" i="15198"/>
  <c r="OX163" i="15198"/>
  <c r="RJ163" i="15198"/>
  <c r="TV163" i="15198"/>
  <c r="WH163" i="15198"/>
  <c r="FL164" i="15198"/>
  <c r="HX164" i="15198"/>
  <c r="KJ164" i="15198"/>
  <c r="MV164" i="15198"/>
  <c r="PH164" i="15198"/>
  <c r="RT164" i="15198"/>
  <c r="UF164" i="15198"/>
  <c r="DR165" i="15198"/>
  <c r="GD165" i="15198"/>
  <c r="IP165" i="15198"/>
  <c r="LB165" i="15198"/>
  <c r="NN165" i="15198"/>
  <c r="PZ165" i="15198"/>
  <c r="SL165" i="15198"/>
  <c r="UX165" i="15198"/>
  <c r="EB166" i="15198"/>
  <c r="GN166" i="15198"/>
  <c r="IZ166" i="15198"/>
  <c r="LL166" i="15198"/>
  <c r="NX166" i="15198"/>
  <c r="VW166" i="15198"/>
  <c r="VQ167" i="15198"/>
  <c r="VK168" i="15198"/>
  <c r="VE169" i="15198"/>
  <c r="VG170" i="15198"/>
  <c r="VA171" i="15198"/>
  <c r="UU172" i="15198"/>
  <c r="UO173" i="15198"/>
  <c r="UQ174" i="15198"/>
  <c r="UK175" i="15198"/>
  <c r="SD181" i="15198"/>
  <c r="GE157" i="15198"/>
  <c r="IQ157" i="15198"/>
  <c r="LC157" i="15198"/>
  <c r="NO157" i="15198"/>
  <c r="QA157" i="15198"/>
  <c r="SM157" i="15198"/>
  <c r="UY157" i="15198"/>
  <c r="EC158" i="15198"/>
  <c r="GO158" i="15198"/>
  <c r="JA158" i="15198"/>
  <c r="LM158" i="15198"/>
  <c r="NY158" i="15198"/>
  <c r="QK158" i="15198"/>
  <c r="SW158" i="15198"/>
  <c r="VI158" i="15198"/>
  <c r="EM159" i="15198"/>
  <c r="GY159" i="15198"/>
  <c r="JK159" i="15198"/>
  <c r="LW159" i="15198"/>
  <c r="OI159" i="15198"/>
  <c r="QU159" i="15198"/>
  <c r="TG159" i="15198"/>
  <c r="VS159" i="15198"/>
  <c r="EW160" i="15198"/>
  <c r="HI160" i="15198"/>
  <c r="NE160" i="15198"/>
  <c r="EA161" i="15198"/>
  <c r="NW161" i="15198"/>
  <c r="EK162" i="15198"/>
  <c r="OG162" i="15198"/>
  <c r="EU163" i="15198"/>
  <c r="OQ163" i="15198"/>
  <c r="FE164" i="15198"/>
  <c r="PA164" i="15198"/>
  <c r="FW165" i="15198"/>
  <c r="QY165" i="15198"/>
  <c r="JY166" i="15198"/>
  <c r="EG169" i="15198"/>
  <c r="FX157" i="15198"/>
  <c r="VP157" i="15198"/>
  <c r="FD159" i="15198"/>
  <c r="MH160" i="15198"/>
  <c r="SV161" i="15198"/>
  <c r="GZ163" i="15198"/>
  <c r="JH165" i="15198"/>
  <c r="RU159" i="15198"/>
  <c r="FJ163" i="15198"/>
  <c r="HV163" i="15198"/>
  <c r="KH163" i="15198"/>
  <c r="MT163" i="15198"/>
  <c r="PF163" i="15198"/>
  <c r="RR163" i="15198"/>
  <c r="UD163" i="15198"/>
  <c r="DH164" i="15198"/>
  <c r="FT164" i="15198"/>
  <c r="IF164" i="15198"/>
  <c r="KR164" i="15198"/>
  <c r="ND164" i="15198"/>
  <c r="PP164" i="15198"/>
  <c r="SB164" i="15198"/>
  <c r="UN164" i="15198"/>
  <c r="DZ165" i="15198"/>
  <c r="GL165" i="15198"/>
  <c r="IX165" i="15198"/>
  <c r="LJ165" i="15198"/>
  <c r="NV165" i="15198"/>
  <c r="QH165" i="15198"/>
  <c r="ST165" i="15198"/>
  <c r="VF165" i="15198"/>
  <c r="EJ166" i="15198"/>
  <c r="GV166" i="15198"/>
  <c r="JH166" i="15198"/>
  <c r="LT166" i="15198"/>
  <c r="OF166" i="15198"/>
  <c r="EK167" i="15198"/>
  <c r="EE168" i="15198"/>
  <c r="DY169" i="15198"/>
  <c r="EA170" i="15198"/>
  <c r="DU171" i="15198"/>
  <c r="DO172" i="15198"/>
  <c r="DI173" i="15198"/>
  <c r="DK174" i="15198"/>
  <c r="DE175" i="15198"/>
  <c r="FP176" i="15198"/>
  <c r="MZ182" i="15198"/>
  <c r="GM157" i="15198"/>
  <c r="IY157" i="15198"/>
  <c r="LK157" i="15198"/>
  <c r="NW157" i="15198"/>
  <c r="QI157" i="15198"/>
  <c r="SU157" i="15198"/>
  <c r="VG157" i="15198"/>
  <c r="EK158" i="15198"/>
  <c r="GW158" i="15198"/>
  <c r="JI158" i="15198"/>
  <c r="LU158" i="15198"/>
  <c r="OG158" i="15198"/>
  <c r="QS158" i="15198"/>
  <c r="TE158" i="15198"/>
  <c r="VQ158" i="15198"/>
  <c r="EU159" i="15198"/>
  <c r="HG159" i="15198"/>
  <c r="JS159" i="15198"/>
  <c r="ME159" i="15198"/>
  <c r="OQ159" i="15198"/>
  <c r="RC159" i="15198"/>
  <c r="TO159" i="15198"/>
  <c r="WA159" i="15198"/>
  <c r="FE160" i="15198"/>
  <c r="HQ160" i="15198"/>
  <c r="PI160" i="15198"/>
  <c r="GE161" i="15198"/>
  <c r="QA161" i="15198"/>
  <c r="GO162" i="15198"/>
  <c r="QK162" i="15198"/>
  <c r="GY163" i="15198"/>
  <c r="QU163" i="15198"/>
  <c r="HI164" i="15198"/>
  <c r="RE164" i="15198"/>
  <c r="IA165" i="15198"/>
  <c r="TK165" i="15198"/>
  <c r="MS166" i="15198"/>
  <c r="VM169" i="15198"/>
  <c r="JH157" i="15198"/>
  <c r="GP158" i="15198"/>
  <c r="KJ159" i="15198"/>
  <c r="SD160" i="15198"/>
  <c r="FR162" i="15198"/>
  <c r="MF163" i="15198"/>
  <c r="OH166" i="15198"/>
  <c r="EC161" i="15198"/>
  <c r="FR163" i="15198"/>
  <c r="ID163" i="15198"/>
  <c r="KP163" i="15198"/>
  <c r="NB163" i="15198"/>
  <c r="PN163" i="15198"/>
  <c r="RZ163" i="15198"/>
  <c r="UL163" i="15198"/>
  <c r="DP164" i="15198"/>
  <c r="GB164" i="15198"/>
  <c r="IN164" i="15198"/>
  <c r="KZ164" i="15198"/>
  <c r="NL164" i="15198"/>
  <c r="PX164" i="15198"/>
  <c r="SJ164" i="15198"/>
  <c r="UV164" i="15198"/>
  <c r="EH165" i="15198"/>
  <c r="GT165" i="15198"/>
  <c r="JF165" i="15198"/>
  <c r="LR165" i="15198"/>
  <c r="OD165" i="15198"/>
  <c r="QP165" i="15198"/>
  <c r="TB165" i="15198"/>
  <c r="VN165" i="15198"/>
  <c r="ER166" i="15198"/>
  <c r="HD166" i="15198"/>
  <c r="JP166" i="15198"/>
  <c r="MB166" i="15198"/>
  <c r="ON166" i="15198"/>
  <c r="GW167" i="15198"/>
  <c r="GQ168" i="15198"/>
  <c r="GK169" i="15198"/>
  <c r="GM170" i="15198"/>
  <c r="GG171" i="15198"/>
  <c r="GA172" i="15198"/>
  <c r="FU173" i="15198"/>
  <c r="FW174" i="15198"/>
  <c r="FQ175" i="15198"/>
  <c r="PL176" i="15198"/>
  <c r="KH183" i="15198"/>
  <c r="GU157" i="15198"/>
  <c r="JG157" i="15198"/>
  <c r="LS157" i="15198"/>
  <c r="OE157" i="15198"/>
  <c r="QQ157" i="15198"/>
  <c r="TC157" i="15198"/>
  <c r="VO157" i="15198"/>
  <c r="ES158" i="15198"/>
  <c r="HE158" i="15198"/>
  <c r="JQ158" i="15198"/>
  <c r="MC158" i="15198"/>
  <c r="OO158" i="15198"/>
  <c r="RA158" i="15198"/>
  <c r="TM158" i="15198"/>
  <c r="VY158" i="15198"/>
  <c r="FC159" i="15198"/>
  <c r="HO159" i="15198"/>
  <c r="KA159" i="15198"/>
  <c r="MM159" i="15198"/>
  <c r="OY159" i="15198"/>
  <c r="RK159" i="15198"/>
  <c r="TW159" i="15198"/>
  <c r="WI159" i="15198"/>
  <c r="FM160" i="15198"/>
  <c r="HY160" i="15198"/>
  <c r="PQ160" i="15198"/>
  <c r="GM161" i="15198"/>
  <c r="QI161" i="15198"/>
  <c r="GW162" i="15198"/>
  <c r="QS162" i="15198"/>
  <c r="HG163" i="15198"/>
  <c r="RC163" i="15198"/>
  <c r="HQ164" i="15198"/>
  <c r="RM164" i="15198"/>
  <c r="II165" i="15198"/>
  <c r="TS165" i="15198"/>
  <c r="NI166" i="15198"/>
  <c r="EI170" i="15198"/>
  <c r="JP157" i="15198"/>
  <c r="HF158" i="15198"/>
  <c r="LP159" i="15198"/>
  <c r="SL160" i="15198"/>
  <c r="GP162" i="15198"/>
  <c r="NL163" i="15198"/>
  <c r="OP166" i="15198"/>
  <c r="IS161" i="15198"/>
  <c r="FZ163" i="15198"/>
  <c r="IL163" i="15198"/>
  <c r="KX163" i="15198"/>
  <c r="NJ163" i="15198"/>
  <c r="PV163" i="15198"/>
  <c r="SH163" i="15198"/>
  <c r="UT163" i="15198"/>
  <c r="DX164" i="15198"/>
  <c r="GJ164" i="15198"/>
  <c r="IV164" i="15198"/>
  <c r="LH164" i="15198"/>
  <c r="NT164" i="15198"/>
  <c r="QF164" i="15198"/>
  <c r="SR164" i="15198"/>
  <c r="VD164" i="15198"/>
  <c r="EP165" i="15198"/>
  <c r="HB165" i="15198"/>
  <c r="JN165" i="15198"/>
  <c r="LZ165" i="15198"/>
  <c r="OL165" i="15198"/>
  <c r="QX165" i="15198"/>
  <c r="TJ165" i="15198"/>
  <c r="VV165" i="15198"/>
  <c r="EZ166" i="15198"/>
  <c r="HL166" i="15198"/>
  <c r="JX166" i="15198"/>
  <c r="MJ166" i="15198"/>
  <c r="OV166" i="15198"/>
  <c r="JI167" i="15198"/>
  <c r="JC168" i="15198"/>
  <c r="IW169" i="15198"/>
  <c r="IY170" i="15198"/>
  <c r="IS171" i="15198"/>
  <c r="IM172" i="15198"/>
  <c r="IG173" i="15198"/>
  <c r="II174" i="15198"/>
  <c r="IC175" i="15198"/>
  <c r="DJ177" i="15198"/>
  <c r="HP184" i="15198"/>
  <c r="HC157" i="15198"/>
  <c r="JO157" i="15198"/>
  <c r="MA157" i="15198"/>
  <c r="OM157" i="15198"/>
  <c r="QY157" i="15198"/>
  <c r="TK157" i="15198"/>
  <c r="VW157" i="15198"/>
  <c r="FA158" i="15198"/>
  <c r="HM158" i="15198"/>
  <c r="JY158" i="15198"/>
  <c r="MK158" i="15198"/>
  <c r="OW158" i="15198"/>
  <c r="RI158" i="15198"/>
  <c r="TU158" i="15198"/>
  <c r="WG158" i="15198"/>
  <c r="FK159" i="15198"/>
  <c r="HW159" i="15198"/>
  <c r="KI159" i="15198"/>
  <c r="MU159" i="15198"/>
  <c r="PG159" i="15198"/>
  <c r="RS159" i="15198"/>
  <c r="UE159" i="15198"/>
  <c r="DI160" i="15198"/>
  <c r="FU160" i="15198"/>
  <c r="IG160" i="15198"/>
  <c r="RU160" i="15198"/>
  <c r="IQ161" i="15198"/>
  <c r="SM161" i="15198"/>
  <c r="JA162" i="15198"/>
  <c r="SW162" i="15198"/>
  <c r="JK163" i="15198"/>
  <c r="TG163" i="15198"/>
  <c r="JU164" i="15198"/>
  <c r="TQ164" i="15198"/>
  <c r="KU165" i="15198"/>
  <c r="WE165" i="15198"/>
  <c r="TS166" i="15198"/>
  <c r="GI172" i="15198"/>
  <c r="NH157" i="15198"/>
  <c r="LN158" i="15198"/>
  <c r="RL159" i="15198"/>
  <c r="FH161" i="15198"/>
  <c r="LV162" i="15198"/>
  <c r="TH163" i="15198"/>
  <c r="FV177" i="15198"/>
  <c r="QY164" i="15198"/>
  <c r="LA160" i="15198"/>
  <c r="NM160" i="15198"/>
  <c r="PY160" i="15198"/>
  <c r="SK160" i="15198"/>
  <c r="UW160" i="15198"/>
  <c r="EI161" i="15198"/>
  <c r="GU161" i="15198"/>
  <c r="JG161" i="15198"/>
  <c r="LS161" i="15198"/>
  <c r="OE161" i="15198"/>
  <c r="QQ161" i="15198"/>
  <c r="TC161" i="15198"/>
  <c r="VO161" i="15198"/>
  <c r="ES162" i="15198"/>
  <c r="HE162" i="15198"/>
  <c r="JQ162" i="15198"/>
  <c r="MC162" i="15198"/>
  <c r="OO162" i="15198"/>
  <c r="RA162" i="15198"/>
  <c r="TM162" i="15198"/>
  <c r="VY162" i="15198"/>
  <c r="FC163" i="15198"/>
  <c r="HO163" i="15198"/>
  <c r="KA163" i="15198"/>
  <c r="MM163" i="15198"/>
  <c r="OY163" i="15198"/>
  <c r="RK163" i="15198"/>
  <c r="TW163" i="15198"/>
  <c r="WI163" i="15198"/>
  <c r="FM164" i="15198"/>
  <c r="HY164" i="15198"/>
  <c r="KK164" i="15198"/>
  <c r="MW164" i="15198"/>
  <c r="PI164" i="15198"/>
  <c r="RU164" i="15198"/>
  <c r="UG164" i="15198"/>
  <c r="DS165" i="15198"/>
  <c r="GE165" i="15198"/>
  <c r="IY165" i="15198"/>
  <c r="LS165" i="15198"/>
  <c r="OM165" i="15198"/>
  <c r="RG165" i="15198"/>
  <c r="UA165" i="15198"/>
  <c r="DU166" i="15198"/>
  <c r="HE166" i="15198"/>
  <c r="KG166" i="15198"/>
  <c r="NQ166" i="15198"/>
  <c r="HE167" i="15198"/>
  <c r="GY168" i="15198"/>
  <c r="GS169" i="15198"/>
  <c r="GU170" i="15198"/>
  <c r="SQ172" i="15198"/>
  <c r="IK175" i="15198"/>
  <c r="GF157" i="15198"/>
  <c r="KF157" i="15198"/>
  <c r="OF157" i="15198"/>
  <c r="SF157" i="15198"/>
  <c r="VX157" i="15198"/>
  <c r="HN158" i="15198"/>
  <c r="ML158" i="15198"/>
  <c r="SP158" i="15198"/>
  <c r="FL159" i="15198"/>
  <c r="MN159" i="15198"/>
  <c r="SZ159" i="15198"/>
  <c r="GD160" i="15198"/>
  <c r="NF160" i="15198"/>
  <c r="TR160" i="15198"/>
  <c r="GN161" i="15198"/>
  <c r="NP161" i="15198"/>
  <c r="UB161" i="15198"/>
  <c r="GX162" i="15198"/>
  <c r="NZ162" i="15198"/>
  <c r="UL162" i="15198"/>
  <c r="HH163" i="15198"/>
  <c r="OJ163" i="15198"/>
  <c r="UV163" i="15198"/>
  <c r="HZ164" i="15198"/>
  <c r="NX165" i="15198"/>
  <c r="JS168" i="15198"/>
  <c r="HE157" i="15198"/>
  <c r="RC158" i="15198"/>
  <c r="DS160" i="15198"/>
  <c r="JA161" i="15198"/>
  <c r="PW166" i="15198"/>
  <c r="FC161" i="15198"/>
  <c r="IW160" i="15198"/>
  <c r="LI160" i="15198"/>
  <c r="NU160" i="15198"/>
  <c r="QG160" i="15198"/>
  <c r="SS160" i="15198"/>
  <c r="VE160" i="15198"/>
  <c r="EQ161" i="15198"/>
  <c r="HC161" i="15198"/>
  <c r="JO161" i="15198"/>
  <c r="MA161" i="15198"/>
  <c r="OM161" i="15198"/>
  <c r="QY161" i="15198"/>
  <c r="TK161" i="15198"/>
  <c r="VW161" i="15198"/>
  <c r="FA162" i="15198"/>
  <c r="HM162" i="15198"/>
  <c r="JY162" i="15198"/>
  <c r="MK162" i="15198"/>
  <c r="OW162" i="15198"/>
  <c r="RI162" i="15198"/>
  <c r="TU162" i="15198"/>
  <c r="WG162" i="15198"/>
  <c r="FK163" i="15198"/>
  <c r="HW163" i="15198"/>
  <c r="KI163" i="15198"/>
  <c r="MU163" i="15198"/>
  <c r="PG163" i="15198"/>
  <c r="RS163" i="15198"/>
  <c r="UE163" i="15198"/>
  <c r="DI164" i="15198"/>
  <c r="FU164" i="15198"/>
  <c r="IG164" i="15198"/>
  <c r="KS164" i="15198"/>
  <c r="NE164" i="15198"/>
  <c r="PQ164" i="15198"/>
  <c r="SC164" i="15198"/>
  <c r="UO164" i="15198"/>
  <c r="EA165" i="15198"/>
  <c r="GM165" i="15198"/>
  <c r="JG165" i="15198"/>
  <c r="MA165" i="15198"/>
  <c r="OU165" i="15198"/>
  <c r="RO165" i="15198"/>
  <c r="UI165" i="15198"/>
  <c r="EK166" i="15198"/>
  <c r="HM166" i="15198"/>
  <c r="KW166" i="15198"/>
  <c r="OG166" i="15198"/>
  <c r="JQ167" i="15198"/>
  <c r="JK168" i="15198"/>
  <c r="JE169" i="15198"/>
  <c r="JG170" i="15198"/>
  <c r="GC173" i="15198"/>
  <c r="SG175" i="15198"/>
  <c r="GV157" i="15198"/>
  <c r="KV157" i="15198"/>
  <c r="ON157" i="15198"/>
  <c r="SN157" i="15198"/>
  <c r="DV158" i="15198"/>
  <c r="IT158" i="15198"/>
  <c r="NR158" i="15198"/>
  <c r="TN158" i="15198"/>
  <c r="GR159" i="15198"/>
  <c r="MV159" i="15198"/>
  <c r="TX159" i="15198"/>
  <c r="HJ160" i="15198"/>
  <c r="NN160" i="15198"/>
  <c r="UP160" i="15198"/>
  <c r="HT161" i="15198"/>
  <c r="NX161" i="15198"/>
  <c r="UZ161" i="15198"/>
  <c r="ID162" i="15198"/>
  <c r="OH162" i="15198"/>
  <c r="VJ162" i="15198"/>
  <c r="IN163" i="15198"/>
  <c r="OR163" i="15198"/>
  <c r="VT163" i="15198"/>
  <c r="JF164" i="15198"/>
  <c r="OF165" i="15198"/>
  <c r="HC170" i="15198"/>
  <c r="MC157" i="15198"/>
  <c r="RK158" i="15198"/>
  <c r="II160" i="15198"/>
  <c r="PM161" i="15198"/>
  <c r="PE167" i="15198"/>
  <c r="JE160" i="15198"/>
  <c r="LQ160" i="15198"/>
  <c r="OC160" i="15198"/>
  <c r="QO160" i="15198"/>
  <c r="TA160" i="15198"/>
  <c r="VM160" i="15198"/>
  <c r="EY161" i="15198"/>
  <c r="HK161" i="15198"/>
  <c r="JW161" i="15198"/>
  <c r="MI161" i="15198"/>
  <c r="OU161" i="15198"/>
  <c r="RG161" i="15198"/>
  <c r="TS161" i="15198"/>
  <c r="WE161" i="15198"/>
  <c r="FI162" i="15198"/>
  <c r="HU162" i="15198"/>
  <c r="KG162" i="15198"/>
  <c r="MS162" i="15198"/>
  <c r="PE162" i="15198"/>
  <c r="RQ162" i="15198"/>
  <c r="UC162" i="15198"/>
  <c r="DG163" i="15198"/>
  <c r="FS163" i="15198"/>
  <c r="IE163" i="15198"/>
  <c r="KQ163" i="15198"/>
  <c r="NC163" i="15198"/>
  <c r="PO163" i="15198"/>
  <c r="SA163" i="15198"/>
  <c r="UM163" i="15198"/>
  <c r="DQ164" i="15198"/>
  <c r="GC164" i="15198"/>
  <c r="IO164" i="15198"/>
  <c r="LA164" i="15198"/>
  <c r="NM164" i="15198"/>
  <c r="PY164" i="15198"/>
  <c r="SK164" i="15198"/>
  <c r="UW164" i="15198"/>
  <c r="EI165" i="15198"/>
  <c r="GU165" i="15198"/>
  <c r="JO165" i="15198"/>
  <c r="MI165" i="15198"/>
  <c r="PC165" i="15198"/>
  <c r="RW165" i="15198"/>
  <c r="UQ165" i="15198"/>
  <c r="ES166" i="15198"/>
  <c r="HU166" i="15198"/>
  <c r="LE166" i="15198"/>
  <c r="OO166" i="15198"/>
  <c r="MC167" i="15198"/>
  <c r="LW168" i="15198"/>
  <c r="LQ169" i="15198"/>
  <c r="TC170" i="15198"/>
  <c r="IO173" i="15198"/>
  <c r="QR176" i="15198"/>
  <c r="HD157" i="15198"/>
  <c r="LD157" i="15198"/>
  <c r="PD157" i="15198"/>
  <c r="TD157" i="15198"/>
  <c r="ED158" i="15198"/>
  <c r="JB158" i="15198"/>
  <c r="NZ158" i="15198"/>
  <c r="TV158" i="15198"/>
  <c r="HP159" i="15198"/>
  <c r="OB159" i="15198"/>
  <c r="UF159" i="15198"/>
  <c r="IH160" i="15198"/>
  <c r="OT160" i="15198"/>
  <c r="UX160" i="15198"/>
  <c r="IR161" i="15198"/>
  <c r="PD161" i="15198"/>
  <c r="VH161" i="15198"/>
  <c r="JB162" i="15198"/>
  <c r="PN162" i="15198"/>
  <c r="VR162" i="15198"/>
  <c r="JL163" i="15198"/>
  <c r="PX163" i="15198"/>
  <c r="WB163" i="15198"/>
  <c r="NN164" i="15198"/>
  <c r="TD165" i="15198"/>
  <c r="JO170" i="15198"/>
  <c r="QS157" i="15198"/>
  <c r="WI158" i="15198"/>
  <c r="IQ160" i="15198"/>
  <c r="NS162" i="15198"/>
  <c r="QK175" i="15198"/>
  <c r="JM160" i="15198"/>
  <c r="LY160" i="15198"/>
  <c r="OK160" i="15198"/>
  <c r="QW160" i="15198"/>
  <c r="TI160" i="15198"/>
  <c r="VU160" i="15198"/>
  <c r="FG161" i="15198"/>
  <c r="HS161" i="15198"/>
  <c r="KE161" i="15198"/>
  <c r="MQ161" i="15198"/>
  <c r="PC161" i="15198"/>
  <c r="RO161" i="15198"/>
  <c r="UA161" i="15198"/>
  <c r="DE162" i="15198"/>
  <c r="FQ162" i="15198"/>
  <c r="IC162" i="15198"/>
  <c r="KO162" i="15198"/>
  <c r="NA162" i="15198"/>
  <c r="PM162" i="15198"/>
  <c r="RY162" i="15198"/>
  <c r="UK162" i="15198"/>
  <c r="DO163" i="15198"/>
  <c r="GA163" i="15198"/>
  <c r="IM163" i="15198"/>
  <c r="KY163" i="15198"/>
  <c r="NK163" i="15198"/>
  <c r="PW163" i="15198"/>
  <c r="SI163" i="15198"/>
  <c r="UU163" i="15198"/>
  <c r="DY164" i="15198"/>
  <c r="GK164" i="15198"/>
  <c r="IW164" i="15198"/>
  <c r="LI164" i="15198"/>
  <c r="NU164" i="15198"/>
  <c r="QG164" i="15198"/>
  <c r="SS164" i="15198"/>
  <c r="VE164" i="15198"/>
  <c r="EQ165" i="15198"/>
  <c r="HC165" i="15198"/>
  <c r="JW165" i="15198"/>
  <c r="MQ165" i="15198"/>
  <c r="PK165" i="15198"/>
  <c r="SE165" i="15198"/>
  <c r="VG165" i="15198"/>
  <c r="FA166" i="15198"/>
  <c r="IK166" i="15198"/>
  <c r="LU166" i="15198"/>
  <c r="OW166" i="15198"/>
  <c r="OO167" i="15198"/>
  <c r="OI168" i="15198"/>
  <c r="OC169" i="15198"/>
  <c r="GO171" i="15198"/>
  <c r="SK173" i="15198"/>
  <c r="EP177" i="15198"/>
  <c r="HT157" i="15198"/>
  <c r="LT157" i="15198"/>
  <c r="PT157" i="15198"/>
  <c r="TL157" i="15198"/>
  <c r="ET158" i="15198"/>
  <c r="JR158" i="15198"/>
  <c r="OP158" i="15198"/>
  <c r="VB158" i="15198"/>
  <c r="HX159" i="15198"/>
  <c r="OZ159" i="15198"/>
  <c r="VL159" i="15198"/>
  <c r="IP160" i="15198"/>
  <c r="PR160" i="15198"/>
  <c r="WD160" i="15198"/>
  <c r="IZ161" i="15198"/>
  <c r="QB161" i="15198"/>
  <c r="DF162" i="15198"/>
  <c r="JJ162" i="15198"/>
  <c r="QL162" i="15198"/>
  <c r="DP163" i="15198"/>
  <c r="JT163" i="15198"/>
  <c r="QV163" i="15198"/>
  <c r="EH164" i="15198"/>
  <c r="NV164" i="15198"/>
  <c r="EL166" i="15198"/>
  <c r="JC172" i="15198"/>
  <c r="RA157" i="15198"/>
  <c r="HQ159" i="15198"/>
  <c r="NO160" i="15198"/>
  <c r="PW162" i="15198"/>
  <c r="LT160" i="15198"/>
  <c r="JU160" i="15198"/>
  <c r="MG160" i="15198"/>
  <c r="OS160" i="15198"/>
  <c r="RE160" i="15198"/>
  <c r="TQ160" i="15198"/>
  <c r="WC160" i="15198"/>
  <c r="FO161" i="15198"/>
  <c r="IA161" i="15198"/>
  <c r="KM161" i="15198"/>
  <c r="MY161" i="15198"/>
  <c r="PK161" i="15198"/>
  <c r="RW161" i="15198"/>
  <c r="UI161" i="15198"/>
  <c r="DM162" i="15198"/>
  <c r="FY162" i="15198"/>
  <c r="IK162" i="15198"/>
  <c r="KW162" i="15198"/>
  <c r="NI162" i="15198"/>
  <c r="PU162" i="15198"/>
  <c r="SG162" i="15198"/>
  <c r="US162" i="15198"/>
  <c r="DW163" i="15198"/>
  <c r="GI163" i="15198"/>
  <c r="IU163" i="15198"/>
  <c r="LG163" i="15198"/>
  <c r="NS163" i="15198"/>
  <c r="QE163" i="15198"/>
  <c r="SQ163" i="15198"/>
  <c r="VC163" i="15198"/>
  <c r="EG164" i="15198"/>
  <c r="GS164" i="15198"/>
  <c r="JE164" i="15198"/>
  <c r="LQ164" i="15198"/>
  <c r="OC164" i="15198"/>
  <c r="QO164" i="15198"/>
  <c r="TA164" i="15198"/>
  <c r="VM164" i="15198"/>
  <c r="EY165" i="15198"/>
  <c r="HK165" i="15198"/>
  <c r="KE165" i="15198"/>
  <c r="MY165" i="15198"/>
  <c r="PS165" i="15198"/>
  <c r="SU165" i="15198"/>
  <c r="VO165" i="15198"/>
  <c r="FI166" i="15198"/>
  <c r="IS166" i="15198"/>
  <c r="MC166" i="15198"/>
  <c r="PG166" i="15198"/>
  <c r="RA167" i="15198"/>
  <c r="QU168" i="15198"/>
  <c r="QO169" i="15198"/>
  <c r="JA171" i="15198"/>
  <c r="GE174" i="15198"/>
  <c r="FT180" i="15198"/>
  <c r="IJ157" i="15198"/>
  <c r="MB157" i="15198"/>
  <c r="QB157" i="15198"/>
  <c r="UB157" i="15198"/>
  <c r="FB158" i="15198"/>
  <c r="JZ158" i="15198"/>
  <c r="OX158" i="15198"/>
  <c r="VZ158" i="15198"/>
  <c r="JD159" i="15198"/>
  <c r="PH159" i="15198"/>
  <c r="DJ160" i="15198"/>
  <c r="JV160" i="15198"/>
  <c r="PZ160" i="15198"/>
  <c r="DT161" i="15198"/>
  <c r="KF161" i="15198"/>
  <c r="QJ161" i="15198"/>
  <c r="ED162" i="15198"/>
  <c r="KP162" i="15198"/>
  <c r="QT162" i="15198"/>
  <c r="EN163" i="15198"/>
  <c r="KZ163" i="15198"/>
  <c r="RD163" i="15198"/>
  <c r="FF164" i="15198"/>
  <c r="ST164" i="15198"/>
  <c r="ET166" i="15198"/>
  <c r="GM174" i="15198"/>
  <c r="VY157" i="15198"/>
  <c r="HY159" i="15198"/>
  <c r="SE160" i="15198"/>
  <c r="QG163" i="15198"/>
  <c r="NX160" i="15198"/>
  <c r="KC160" i="15198"/>
  <c r="MO160" i="15198"/>
  <c r="PA160" i="15198"/>
  <c r="RM160" i="15198"/>
  <c r="TY160" i="15198"/>
  <c r="DK161" i="15198"/>
  <c r="FW161" i="15198"/>
  <c r="II161" i="15198"/>
  <c r="KU161" i="15198"/>
  <c r="NG161" i="15198"/>
  <c r="PS161" i="15198"/>
  <c r="SE161" i="15198"/>
  <c r="UQ161" i="15198"/>
  <c r="DU162" i="15198"/>
  <c r="GG162" i="15198"/>
  <c r="IS162" i="15198"/>
  <c r="LE162" i="15198"/>
  <c r="NQ162" i="15198"/>
  <c r="QC162" i="15198"/>
  <c r="SO162" i="15198"/>
  <c r="VA162" i="15198"/>
  <c r="EE163" i="15198"/>
  <c r="GQ163" i="15198"/>
  <c r="JC163" i="15198"/>
  <c r="LO163" i="15198"/>
  <c r="OA163" i="15198"/>
  <c r="QM163" i="15198"/>
  <c r="SY163" i="15198"/>
  <c r="VK163" i="15198"/>
  <c r="EO164" i="15198"/>
  <c r="HA164" i="15198"/>
  <c r="JM164" i="15198"/>
  <c r="LY164" i="15198"/>
  <c r="OK164" i="15198"/>
  <c r="QW164" i="15198"/>
  <c r="TI164" i="15198"/>
  <c r="VU164" i="15198"/>
  <c r="FG165" i="15198"/>
  <c r="HS165" i="15198"/>
  <c r="KM165" i="15198"/>
  <c r="NG165" i="15198"/>
  <c r="QI165" i="15198"/>
  <c r="TC165" i="15198"/>
  <c r="VW165" i="15198"/>
  <c r="FY166" i="15198"/>
  <c r="JI166" i="15198"/>
  <c r="MK166" i="15198"/>
  <c r="RG166" i="15198"/>
  <c r="TM167" i="15198"/>
  <c r="TG168" i="15198"/>
  <c r="TA169" i="15198"/>
  <c r="SW171" i="15198"/>
  <c r="IQ174" i="15198"/>
  <c r="MT183" i="15198"/>
  <c r="IR157" i="15198"/>
  <c r="MR157" i="15198"/>
  <c r="QR157" i="15198"/>
  <c r="UR157" i="15198"/>
  <c r="GH158" i="15198"/>
  <c r="LF158" i="15198"/>
  <c r="QD158" i="15198"/>
  <c r="WH158" i="15198"/>
  <c r="KB159" i="15198"/>
  <c r="QN159" i="15198"/>
  <c r="DR160" i="15198"/>
  <c r="KT160" i="15198"/>
  <c r="RF160" i="15198"/>
  <c r="EB161" i="15198"/>
  <c r="LD161" i="15198"/>
  <c r="RP161" i="15198"/>
  <c r="EL162" i="15198"/>
  <c r="LN162" i="15198"/>
  <c r="RZ162" i="15198"/>
  <c r="EV163" i="15198"/>
  <c r="LX163" i="15198"/>
  <c r="SJ163" i="15198"/>
  <c r="FN164" i="15198"/>
  <c r="EB165" i="15198"/>
  <c r="JR166" i="15198"/>
  <c r="IY174" i="15198"/>
  <c r="HG158" i="15198"/>
  <c r="MW159" i="15198"/>
  <c r="SM160" i="15198"/>
  <c r="OU164" i="15198"/>
  <c r="VJ161" i="15198"/>
  <c r="IQ165" i="15198"/>
  <c r="LC165" i="15198"/>
  <c r="NO165" i="15198"/>
  <c r="QA165" i="15198"/>
  <c r="SM165" i="15198"/>
  <c r="UY165" i="15198"/>
  <c r="EC166" i="15198"/>
  <c r="GO166" i="15198"/>
  <c r="JA166" i="15198"/>
  <c r="LM166" i="15198"/>
  <c r="NY166" i="15198"/>
  <c r="WE166" i="15198"/>
  <c r="VO170" i="15198"/>
  <c r="VI171" i="15198"/>
  <c r="VC172" i="15198"/>
  <c r="UW173" i="15198"/>
  <c r="UY174" i="15198"/>
  <c r="US175" i="15198"/>
  <c r="UP181" i="15198"/>
  <c r="QL158" i="15198"/>
  <c r="SX158" i="15198"/>
  <c r="VJ158" i="15198"/>
  <c r="EN159" i="15198"/>
  <c r="GZ159" i="15198"/>
  <c r="JL159" i="15198"/>
  <c r="LX159" i="15198"/>
  <c r="OJ159" i="15198"/>
  <c r="QV159" i="15198"/>
  <c r="TH159" i="15198"/>
  <c r="VT159" i="15198"/>
  <c r="FF160" i="15198"/>
  <c r="HR160" i="15198"/>
  <c r="KD160" i="15198"/>
  <c r="MP160" i="15198"/>
  <c r="PB160" i="15198"/>
  <c r="RN160" i="15198"/>
  <c r="TZ160" i="15198"/>
  <c r="DD161" i="15198"/>
  <c r="FP161" i="15198"/>
  <c r="IB161" i="15198"/>
  <c r="KN161" i="15198"/>
  <c r="MZ161" i="15198"/>
  <c r="PL161" i="15198"/>
  <c r="RX161" i="15198"/>
  <c r="UJ161" i="15198"/>
  <c r="DN162" i="15198"/>
  <c r="FZ162" i="15198"/>
  <c r="IL162" i="15198"/>
  <c r="KX162" i="15198"/>
  <c r="NJ162" i="15198"/>
  <c r="PV162" i="15198"/>
  <c r="SH162" i="15198"/>
  <c r="UT162" i="15198"/>
  <c r="DX163" i="15198"/>
  <c r="GJ163" i="15198"/>
  <c r="IV163" i="15198"/>
  <c r="LH163" i="15198"/>
  <c r="NT163" i="15198"/>
  <c r="QF163" i="15198"/>
  <c r="SR163" i="15198"/>
  <c r="VD163" i="15198"/>
  <c r="EP164" i="15198"/>
  <c r="HB164" i="15198"/>
  <c r="LB164" i="15198"/>
  <c r="UX164" i="15198"/>
  <c r="LL165" i="15198"/>
  <c r="VH165" i="15198"/>
  <c r="LV166" i="15198"/>
  <c r="HA169" i="15198"/>
  <c r="GK173" i="15198"/>
  <c r="MN184" i="15198"/>
  <c r="OG157" i="15198"/>
  <c r="EU158" i="15198"/>
  <c r="OQ158" i="15198"/>
  <c r="FE159" i="15198"/>
  <c r="PA159" i="15198"/>
  <c r="FW160" i="15198"/>
  <c r="PS160" i="15198"/>
  <c r="GG161" i="15198"/>
  <c r="DW162" i="15198"/>
  <c r="EY164" i="15198"/>
  <c r="FS166" i="15198"/>
  <c r="VF159" i="15198"/>
  <c r="OT163" i="15198"/>
  <c r="VB167" i="15198"/>
  <c r="EC171" i="15198"/>
  <c r="DW172" i="15198"/>
  <c r="DQ173" i="15198"/>
  <c r="DS174" i="15198"/>
  <c r="DM175" i="15198"/>
  <c r="GV176" i="15198"/>
  <c r="PL182" i="15198"/>
  <c r="GN157" i="15198"/>
  <c r="IZ157" i="15198"/>
  <c r="LL157" i="15198"/>
  <c r="NX157" i="15198"/>
  <c r="QJ157" i="15198"/>
  <c r="SV157" i="15198"/>
  <c r="VH157" i="15198"/>
  <c r="EL158" i="15198"/>
  <c r="GX158" i="15198"/>
  <c r="JJ158" i="15198"/>
  <c r="LV158" i="15198"/>
  <c r="OH158" i="15198"/>
  <c r="QT158" i="15198"/>
  <c r="TF158" i="15198"/>
  <c r="VR158" i="15198"/>
  <c r="EV159" i="15198"/>
  <c r="HH159" i="15198"/>
  <c r="JT159" i="15198"/>
  <c r="MF159" i="15198"/>
  <c r="OR159" i="15198"/>
  <c r="RD159" i="15198"/>
  <c r="TP159" i="15198"/>
  <c r="WB159" i="15198"/>
  <c r="FN160" i="15198"/>
  <c r="HZ160" i="15198"/>
  <c r="KL160" i="15198"/>
  <c r="MX160" i="15198"/>
  <c r="PJ160" i="15198"/>
  <c r="RV160" i="15198"/>
  <c r="UH160" i="15198"/>
  <c r="DL161" i="15198"/>
  <c r="FX161" i="15198"/>
  <c r="IJ161" i="15198"/>
  <c r="KV161" i="15198"/>
  <c r="NH161" i="15198"/>
  <c r="PT161" i="15198"/>
  <c r="SF161" i="15198"/>
  <c r="UR161" i="15198"/>
  <c r="DV162" i="15198"/>
  <c r="GH162" i="15198"/>
  <c r="IT162" i="15198"/>
  <c r="LF162" i="15198"/>
  <c r="NR162" i="15198"/>
  <c r="QD162" i="15198"/>
  <c r="SP162" i="15198"/>
  <c r="VB162" i="15198"/>
  <c r="EF163" i="15198"/>
  <c r="GR163" i="15198"/>
  <c r="JD163" i="15198"/>
  <c r="LP163" i="15198"/>
  <c r="OB163" i="15198"/>
  <c r="QN163" i="15198"/>
  <c r="SZ163" i="15198"/>
  <c r="VL163" i="15198"/>
  <c r="EX164" i="15198"/>
  <c r="HJ164" i="15198"/>
  <c r="LJ164" i="15198"/>
  <c r="VF164" i="15198"/>
  <c r="LT165" i="15198"/>
  <c r="VP165" i="15198"/>
  <c r="MD166" i="15198"/>
  <c r="JM169" i="15198"/>
  <c r="IW173" i="15198"/>
  <c r="KD185" i="15198"/>
  <c r="OO157" i="15198"/>
  <c r="FC158" i="15198"/>
  <c r="OY158" i="15198"/>
  <c r="FM159" i="15198"/>
  <c r="PI159" i="15198"/>
  <c r="GE160" i="15198"/>
  <c r="QA160" i="15198"/>
  <c r="GO161" i="15198"/>
  <c r="GA162" i="15198"/>
  <c r="HC164" i="15198"/>
  <c r="HW166" i="15198"/>
  <c r="EB160" i="15198"/>
  <c r="DD164" i="15198"/>
  <c r="ND176" i="15198"/>
  <c r="LS170" i="15198"/>
  <c r="LM171" i="15198"/>
  <c r="LG172" i="15198"/>
  <c r="LA173" i="15198"/>
  <c r="LC174" i="15198"/>
  <c r="KW175" i="15198"/>
  <c r="VF177" i="15198"/>
  <c r="HR185" i="15198"/>
  <c r="HL157" i="15198"/>
  <c r="JX157" i="15198"/>
  <c r="MJ157" i="15198"/>
  <c r="OV157" i="15198"/>
  <c r="RH157" i="15198"/>
  <c r="TT157" i="15198"/>
  <c r="WF157" i="15198"/>
  <c r="FJ158" i="15198"/>
  <c r="HV158" i="15198"/>
  <c r="KH158" i="15198"/>
  <c r="MT158" i="15198"/>
  <c r="PF158" i="15198"/>
  <c r="RR158" i="15198"/>
  <c r="UD158" i="15198"/>
  <c r="DH159" i="15198"/>
  <c r="FT159" i="15198"/>
  <c r="IF159" i="15198"/>
  <c r="KR159" i="15198"/>
  <c r="ND159" i="15198"/>
  <c r="PP159" i="15198"/>
  <c r="SB159" i="15198"/>
  <c r="UN159" i="15198"/>
  <c r="DZ160" i="15198"/>
  <c r="GL160" i="15198"/>
  <c r="IX160" i="15198"/>
  <c r="LJ160" i="15198"/>
  <c r="NV160" i="15198"/>
  <c r="QH160" i="15198"/>
  <c r="ST160" i="15198"/>
  <c r="VF160" i="15198"/>
  <c r="EJ161" i="15198"/>
  <c r="GV161" i="15198"/>
  <c r="JH161" i="15198"/>
  <c r="LT161" i="15198"/>
  <c r="OF161" i="15198"/>
  <c r="QR161" i="15198"/>
  <c r="TD161" i="15198"/>
  <c r="VP161" i="15198"/>
  <c r="ET162" i="15198"/>
  <c r="HF162" i="15198"/>
  <c r="JR162" i="15198"/>
  <c r="MD162" i="15198"/>
  <c r="OP162" i="15198"/>
  <c r="RB162" i="15198"/>
  <c r="TN162" i="15198"/>
  <c r="VZ162" i="15198"/>
  <c r="FD163" i="15198"/>
  <c r="HP163" i="15198"/>
  <c r="KB163" i="15198"/>
  <c r="MN163" i="15198"/>
  <c r="OZ163" i="15198"/>
  <c r="RL163" i="15198"/>
  <c r="TX163" i="15198"/>
  <c r="DJ164" i="15198"/>
  <c r="FV164" i="15198"/>
  <c r="IH164" i="15198"/>
  <c r="PZ164" i="15198"/>
  <c r="GN165" i="15198"/>
  <c r="QJ165" i="15198"/>
  <c r="GX166" i="15198"/>
  <c r="HM167" i="15198"/>
  <c r="GW171" i="15198"/>
  <c r="GG175" i="15198"/>
  <c r="JI157" i="15198"/>
  <c r="TE157" i="15198"/>
  <c r="JS158" i="15198"/>
  <c r="TO158" i="15198"/>
  <c r="KC159" i="15198"/>
  <c r="TY159" i="15198"/>
  <c r="KU160" i="15198"/>
  <c r="UQ160" i="15198"/>
  <c r="LE161" i="15198"/>
  <c r="EG163" i="15198"/>
  <c r="FI165" i="15198"/>
  <c r="TS170" i="15198"/>
  <c r="VP160" i="15198"/>
  <c r="GW175" i="15198"/>
  <c r="DE166" i="15198"/>
  <c r="FQ166" i="15198"/>
  <c r="IC166" i="15198"/>
  <c r="KO166" i="15198"/>
  <c r="NA166" i="15198"/>
  <c r="PR166" i="15198"/>
  <c r="OE170" i="15198"/>
  <c r="NY171" i="15198"/>
  <c r="NS172" i="15198"/>
  <c r="NM173" i="15198"/>
  <c r="NO174" i="15198"/>
  <c r="NI175" i="15198"/>
  <c r="QB178" i="15198"/>
  <c r="FE186" i="15198"/>
  <c r="DF158" i="15198"/>
  <c r="FR158" i="15198"/>
  <c r="ID158" i="15198"/>
  <c r="KP158" i="15198"/>
  <c r="NB158" i="15198"/>
  <c r="PN158" i="15198"/>
  <c r="RZ158" i="15198"/>
  <c r="UL158" i="15198"/>
  <c r="DP159" i="15198"/>
  <c r="GB159" i="15198"/>
  <c r="IN159" i="15198"/>
  <c r="KZ159" i="15198"/>
  <c r="NL159" i="15198"/>
  <c r="PX159" i="15198"/>
  <c r="SJ159" i="15198"/>
  <c r="UV159" i="15198"/>
  <c r="EH160" i="15198"/>
  <c r="GT160" i="15198"/>
  <c r="JF160" i="15198"/>
  <c r="LR160" i="15198"/>
  <c r="OD160" i="15198"/>
  <c r="QP160" i="15198"/>
  <c r="TB160" i="15198"/>
  <c r="VN160" i="15198"/>
  <c r="ER161" i="15198"/>
  <c r="HD161" i="15198"/>
  <c r="JP161" i="15198"/>
  <c r="MB161" i="15198"/>
  <c r="ON161" i="15198"/>
  <c r="QZ161" i="15198"/>
  <c r="TL161" i="15198"/>
  <c r="VX161" i="15198"/>
  <c r="FB162" i="15198"/>
  <c r="HN162" i="15198"/>
  <c r="JZ162" i="15198"/>
  <c r="ML162" i="15198"/>
  <c r="OX162" i="15198"/>
  <c r="RJ162" i="15198"/>
  <c r="TV162" i="15198"/>
  <c r="WH162" i="15198"/>
  <c r="FL163" i="15198"/>
  <c r="HX163" i="15198"/>
  <c r="KJ163" i="15198"/>
  <c r="MV163" i="15198"/>
  <c r="PH163" i="15198"/>
  <c r="RT163" i="15198"/>
  <c r="UF163" i="15198"/>
  <c r="DR164" i="15198"/>
  <c r="GD164" i="15198"/>
  <c r="IP164" i="15198"/>
  <c r="QH164" i="15198"/>
  <c r="GV165" i="15198"/>
  <c r="QR165" i="15198"/>
  <c r="HF166" i="15198"/>
  <c r="JY167" i="15198"/>
  <c r="JI171" i="15198"/>
  <c r="IS175" i="15198"/>
  <c r="JQ157" i="15198"/>
  <c r="TM157" i="15198"/>
  <c r="KA158" i="15198"/>
  <c r="TW158" i="15198"/>
  <c r="KK159" i="15198"/>
  <c r="UG159" i="15198"/>
  <c r="LC160" i="15198"/>
  <c r="UY160" i="15198"/>
  <c r="LM161" i="15198"/>
  <c r="GK163" i="15198"/>
  <c r="HM165" i="15198"/>
  <c r="RA171" i="15198"/>
  <c r="EL161" i="15198"/>
  <c r="LO157" i="15198"/>
  <c r="QQ170" i="15198"/>
  <c r="QK171" i="15198"/>
  <c r="QE172" i="15198"/>
  <c r="PY173" i="15198"/>
  <c r="QA174" i="15198"/>
  <c r="PU175" i="15198"/>
  <c r="KX179" i="15198"/>
  <c r="FP157" i="15198"/>
  <c r="IB157" i="15198"/>
  <c r="KN157" i="15198"/>
  <c r="MZ157" i="15198"/>
  <c r="PL157" i="15198"/>
  <c r="RX157" i="15198"/>
  <c r="UJ157" i="15198"/>
  <c r="DN158" i="15198"/>
  <c r="FZ158" i="15198"/>
  <c r="IL158" i="15198"/>
  <c r="KX158" i="15198"/>
  <c r="NJ158" i="15198"/>
  <c r="PV158" i="15198"/>
  <c r="SH158" i="15198"/>
  <c r="UT158" i="15198"/>
  <c r="DX159" i="15198"/>
  <c r="GJ159" i="15198"/>
  <c r="IV159" i="15198"/>
  <c r="LH159" i="15198"/>
  <c r="NT159" i="15198"/>
  <c r="QF159" i="15198"/>
  <c r="SR159" i="15198"/>
  <c r="VD159" i="15198"/>
  <c r="EP160" i="15198"/>
  <c r="HB160" i="15198"/>
  <c r="JN160" i="15198"/>
  <c r="LZ160" i="15198"/>
  <c r="OL160" i="15198"/>
  <c r="QX160" i="15198"/>
  <c r="TJ160" i="15198"/>
  <c r="VV160" i="15198"/>
  <c r="EZ161" i="15198"/>
  <c r="HL161" i="15198"/>
  <c r="JX161" i="15198"/>
  <c r="MJ161" i="15198"/>
  <c r="OV161" i="15198"/>
  <c r="RH161" i="15198"/>
  <c r="TT161" i="15198"/>
  <c r="WF161" i="15198"/>
  <c r="FJ162" i="15198"/>
  <c r="HV162" i="15198"/>
  <c r="KH162" i="15198"/>
  <c r="MT162" i="15198"/>
  <c r="PF162" i="15198"/>
  <c r="RR162" i="15198"/>
  <c r="UD162" i="15198"/>
  <c r="DH163" i="15198"/>
  <c r="FT163" i="15198"/>
  <c r="IF163" i="15198"/>
  <c r="KR163" i="15198"/>
  <c r="ND163" i="15198"/>
  <c r="PP163" i="15198"/>
  <c r="SB163" i="15198"/>
  <c r="UN163" i="15198"/>
  <c r="DZ164" i="15198"/>
  <c r="GL164" i="15198"/>
  <c r="IX164" i="15198"/>
  <c r="SL164" i="15198"/>
  <c r="IZ165" i="15198"/>
  <c r="SV165" i="15198"/>
  <c r="JJ166" i="15198"/>
  <c r="HG168" i="15198"/>
  <c r="GQ172" i="15198"/>
  <c r="RX176" i="15198"/>
  <c r="LU157" i="15198"/>
  <c r="VQ157" i="15198"/>
  <c r="ME158" i="15198"/>
  <c r="WA158" i="15198"/>
  <c r="MO159" i="15198"/>
  <c r="DK160" i="15198"/>
  <c r="NG160" i="15198"/>
  <c r="DU161" i="15198"/>
  <c r="NQ161" i="15198"/>
  <c r="OC163" i="15198"/>
  <c r="PE165" i="15198"/>
  <c r="TC174" i="15198"/>
  <c r="NR161" i="15198"/>
  <c r="MA159" i="15198"/>
  <c r="LR164" i="15198"/>
  <c r="OD164" i="15198"/>
  <c r="QP164" i="15198"/>
  <c r="TB164" i="15198"/>
  <c r="VN164" i="15198"/>
  <c r="ER165" i="15198"/>
  <c r="HD165" i="15198"/>
  <c r="JP165" i="15198"/>
  <c r="MB165" i="15198"/>
  <c r="ON165" i="15198"/>
  <c r="QZ165" i="15198"/>
  <c r="TL165" i="15198"/>
  <c r="VX165" i="15198"/>
  <c r="FB166" i="15198"/>
  <c r="HN166" i="15198"/>
  <c r="JZ166" i="15198"/>
  <c r="ML166" i="15198"/>
  <c r="OY166" i="15198"/>
  <c r="MK167" i="15198"/>
  <c r="ME168" i="15198"/>
  <c r="LY169" i="15198"/>
  <c r="MA170" i="15198"/>
  <c r="LU171" i="15198"/>
  <c r="LO172" i="15198"/>
  <c r="LI173" i="15198"/>
  <c r="LK174" i="15198"/>
  <c r="LE175" i="15198"/>
  <c r="SN178" i="15198"/>
  <c r="SV186" i="15198"/>
  <c r="HM157" i="15198"/>
  <c r="JY157" i="15198"/>
  <c r="MK157" i="15198"/>
  <c r="OW157" i="15198"/>
  <c r="RI157" i="15198"/>
  <c r="TU157" i="15198"/>
  <c r="WG157" i="15198"/>
  <c r="FK158" i="15198"/>
  <c r="HW158" i="15198"/>
  <c r="KI158" i="15198"/>
  <c r="MU158" i="15198"/>
  <c r="PG158" i="15198"/>
  <c r="RS158" i="15198"/>
  <c r="UE158" i="15198"/>
  <c r="DI159" i="15198"/>
  <c r="FU159" i="15198"/>
  <c r="IG159" i="15198"/>
  <c r="KS159" i="15198"/>
  <c r="NE159" i="15198"/>
  <c r="PQ159" i="15198"/>
  <c r="SC159" i="15198"/>
  <c r="UO159" i="15198"/>
  <c r="EA160" i="15198"/>
  <c r="GM160" i="15198"/>
  <c r="IY160" i="15198"/>
  <c r="LK160" i="15198"/>
  <c r="NW160" i="15198"/>
  <c r="QI160" i="15198"/>
  <c r="SU160" i="15198"/>
  <c r="VG160" i="15198"/>
  <c r="EK161" i="15198"/>
  <c r="GW161" i="15198"/>
  <c r="JI161" i="15198"/>
  <c r="LU161" i="15198"/>
  <c r="PU161" i="15198"/>
  <c r="GI162" i="15198"/>
  <c r="QE162" i="15198"/>
  <c r="GS163" i="15198"/>
  <c r="QO163" i="15198"/>
  <c r="HK164" i="15198"/>
  <c r="RG164" i="15198"/>
  <c r="HU165" i="15198"/>
  <c r="RQ165" i="15198"/>
  <c r="IE166" i="15198"/>
  <c r="RQ167" i="15198"/>
  <c r="TM171" i="15198"/>
  <c r="SW175" i="15198"/>
  <c r="EJ160" i="15198"/>
  <c r="OF160" i="15198"/>
  <c r="ET161" i="15198"/>
  <c r="EF162" i="15198"/>
  <c r="FH164" i="15198"/>
  <c r="GB166" i="15198"/>
  <c r="NS157" i="15198"/>
  <c r="MU161" i="15198"/>
  <c r="LC173" i="15198"/>
  <c r="JN164" i="15198"/>
  <c r="LZ164" i="15198"/>
  <c r="OL164" i="15198"/>
  <c r="QX164" i="15198"/>
  <c r="TJ164" i="15198"/>
  <c r="VV164" i="15198"/>
  <c r="EZ165" i="15198"/>
  <c r="HL165" i="15198"/>
  <c r="JX165" i="15198"/>
  <c r="MJ165" i="15198"/>
  <c r="OV165" i="15198"/>
  <c r="RH165" i="15198"/>
  <c r="TT165" i="15198"/>
  <c r="WF165" i="15198"/>
  <c r="FJ166" i="15198"/>
  <c r="HV166" i="15198"/>
  <c r="KH166" i="15198"/>
  <c r="MT166" i="15198"/>
  <c r="PH166" i="15198"/>
  <c r="OW167" i="15198"/>
  <c r="OQ168" i="15198"/>
  <c r="OK169" i="15198"/>
  <c r="OM170" i="15198"/>
  <c r="OG171" i="15198"/>
  <c r="OA172" i="15198"/>
  <c r="NU173" i="15198"/>
  <c r="NW174" i="15198"/>
  <c r="NQ175" i="15198"/>
  <c r="NJ179" i="15198"/>
  <c r="FI157" i="15198"/>
  <c r="HU157" i="15198"/>
  <c r="KG157" i="15198"/>
  <c r="MS157" i="15198"/>
  <c r="PE157" i="15198"/>
  <c r="RQ157" i="15198"/>
  <c r="UC157" i="15198"/>
  <c r="DG158" i="15198"/>
  <c r="FS158" i="15198"/>
  <c r="IE158" i="15198"/>
  <c r="KQ158" i="15198"/>
  <c r="NC158" i="15198"/>
  <c r="PO158" i="15198"/>
  <c r="SA158" i="15198"/>
  <c r="UM158" i="15198"/>
  <c r="DQ159" i="15198"/>
  <c r="GC159" i="15198"/>
  <c r="IO159" i="15198"/>
  <c r="LA159" i="15198"/>
  <c r="NM159" i="15198"/>
  <c r="PY159" i="15198"/>
  <c r="SK159" i="15198"/>
  <c r="UW159" i="15198"/>
  <c r="EI160" i="15198"/>
  <c r="GU160" i="15198"/>
  <c r="JG160" i="15198"/>
  <c r="LS160" i="15198"/>
  <c r="OE160" i="15198"/>
  <c r="QQ160" i="15198"/>
  <c r="TC160" i="15198"/>
  <c r="VO160" i="15198"/>
  <c r="ES161" i="15198"/>
  <c r="HE161" i="15198"/>
  <c r="JQ161" i="15198"/>
  <c r="MC161" i="15198"/>
  <c r="RY161" i="15198"/>
  <c r="IM162" i="15198"/>
  <c r="SI162" i="15198"/>
  <c r="IW163" i="15198"/>
  <c r="SS163" i="15198"/>
  <c r="JO164" i="15198"/>
  <c r="TK164" i="15198"/>
  <c r="JY165" i="15198"/>
  <c r="TU165" i="15198"/>
  <c r="KI166" i="15198"/>
  <c r="RK168" i="15198"/>
  <c r="QU172" i="15198"/>
  <c r="KR180" i="15198"/>
  <c r="GN160" i="15198"/>
  <c r="QJ160" i="15198"/>
  <c r="GX161" i="15198"/>
  <c r="LX162" i="15198"/>
  <c r="MZ164" i="15198"/>
  <c r="NT166" i="15198"/>
  <c r="VK157" i="15198"/>
  <c r="GE163" i="15198"/>
  <c r="JV164" i="15198"/>
  <c r="MH164" i="15198"/>
  <c r="OT164" i="15198"/>
  <c r="RF164" i="15198"/>
  <c r="TR164" i="15198"/>
  <c r="WD164" i="15198"/>
  <c r="FH165" i="15198"/>
  <c r="HT165" i="15198"/>
  <c r="KF165" i="15198"/>
  <c r="MR165" i="15198"/>
  <c r="PD165" i="15198"/>
  <c r="RP165" i="15198"/>
  <c r="UB165" i="15198"/>
  <c r="DF166" i="15198"/>
  <c r="FR166" i="15198"/>
  <c r="ID166" i="15198"/>
  <c r="KP166" i="15198"/>
  <c r="NB166" i="15198"/>
  <c r="PS166" i="15198"/>
  <c r="RI167" i="15198"/>
  <c r="RC168" i="15198"/>
  <c r="QW169" i="15198"/>
  <c r="QY170" i="15198"/>
  <c r="QS171" i="15198"/>
  <c r="QM172" i="15198"/>
  <c r="QG173" i="15198"/>
  <c r="QI174" i="15198"/>
  <c r="QC175" i="15198"/>
  <c r="IF180" i="15198"/>
  <c r="FQ157" i="15198"/>
  <c r="IC157" i="15198"/>
  <c r="KO157" i="15198"/>
  <c r="NA157" i="15198"/>
  <c r="PM157" i="15198"/>
  <c r="RY157" i="15198"/>
  <c r="UK157" i="15198"/>
  <c r="DO158" i="15198"/>
  <c r="GA158" i="15198"/>
  <c r="IM158" i="15198"/>
  <c r="KY158" i="15198"/>
  <c r="NK158" i="15198"/>
  <c r="PW158" i="15198"/>
  <c r="SI158" i="15198"/>
  <c r="UU158" i="15198"/>
  <c r="DY159" i="15198"/>
  <c r="GK159" i="15198"/>
  <c r="IW159" i="15198"/>
  <c r="LI159" i="15198"/>
  <c r="NU159" i="15198"/>
  <c r="QG159" i="15198"/>
  <c r="SS159" i="15198"/>
  <c r="VE159" i="15198"/>
  <c r="EQ160" i="15198"/>
  <c r="HC160" i="15198"/>
  <c r="JO160" i="15198"/>
  <c r="MA160" i="15198"/>
  <c r="OM160" i="15198"/>
  <c r="QY160" i="15198"/>
  <c r="TK160" i="15198"/>
  <c r="VW160" i="15198"/>
  <c r="FA161" i="15198"/>
  <c r="HM161" i="15198"/>
  <c r="JY161" i="15198"/>
  <c r="MK161" i="15198"/>
  <c r="SG161" i="15198"/>
  <c r="IU162" i="15198"/>
  <c r="SQ162" i="15198"/>
  <c r="JE163" i="15198"/>
  <c r="TA163" i="15198"/>
  <c r="JW164" i="15198"/>
  <c r="TS164" i="15198"/>
  <c r="KG165" i="15198"/>
  <c r="UC165" i="15198"/>
  <c r="KQ166" i="15198"/>
  <c r="TW168" i="15198"/>
  <c r="TG172" i="15198"/>
  <c r="FV181" i="15198"/>
  <c r="GV160" i="15198"/>
  <c r="QR160" i="15198"/>
  <c r="HF161" i="15198"/>
  <c r="OB162" i="15198"/>
  <c r="PD164" i="15198"/>
  <c r="SE166" i="15198"/>
  <c r="EG158" i="15198"/>
  <c r="NW163" i="15198"/>
  <c r="KD164" i="15198"/>
  <c r="MP164" i="15198"/>
  <c r="PB164" i="15198"/>
  <c r="RN164" i="15198"/>
  <c r="TZ164" i="15198"/>
  <c r="DD165" i="15198"/>
  <c r="FP165" i="15198"/>
  <c r="IB165" i="15198"/>
  <c r="KN165" i="15198"/>
  <c r="MZ165" i="15198"/>
  <c r="PL165" i="15198"/>
  <c r="RX165" i="15198"/>
  <c r="UJ165" i="15198"/>
  <c r="DN166" i="15198"/>
  <c r="FZ166" i="15198"/>
  <c r="IL166" i="15198"/>
  <c r="KX166" i="15198"/>
  <c r="NJ166" i="15198"/>
  <c r="RO166" i="15198"/>
  <c r="TU167" i="15198"/>
  <c r="TO168" i="15198"/>
  <c r="TI169" i="15198"/>
  <c r="TK170" i="15198"/>
  <c r="TE171" i="15198"/>
  <c r="SY172" i="15198"/>
  <c r="SS173" i="15198"/>
  <c r="SU174" i="15198"/>
  <c r="SO175" i="15198"/>
  <c r="DJ181" i="15198"/>
  <c r="FY157" i="15198"/>
  <c r="IK157" i="15198"/>
  <c r="KW157" i="15198"/>
  <c r="NI157" i="15198"/>
  <c r="PU157" i="15198"/>
  <c r="SG157" i="15198"/>
  <c r="US157" i="15198"/>
  <c r="DW158" i="15198"/>
  <c r="GI158" i="15198"/>
  <c r="IU158" i="15198"/>
  <c r="LG158" i="15198"/>
  <c r="NS158" i="15198"/>
  <c r="QE158" i="15198"/>
  <c r="SQ158" i="15198"/>
  <c r="VC158" i="15198"/>
  <c r="EG159" i="15198"/>
  <c r="GS159" i="15198"/>
  <c r="JE159" i="15198"/>
  <c r="LQ159" i="15198"/>
  <c r="OC159" i="15198"/>
  <c r="QO159" i="15198"/>
  <c r="TA159" i="15198"/>
  <c r="VM159" i="15198"/>
  <c r="EY160" i="15198"/>
  <c r="HK160" i="15198"/>
  <c r="JW160" i="15198"/>
  <c r="MI160" i="15198"/>
  <c r="OU160" i="15198"/>
  <c r="RG160" i="15198"/>
  <c r="TS160" i="15198"/>
  <c r="WE160" i="15198"/>
  <c r="FI161" i="15198"/>
  <c r="HU161" i="15198"/>
  <c r="KG161" i="15198"/>
  <c r="MS161" i="15198"/>
  <c r="UK161" i="15198"/>
  <c r="KY162" i="15198"/>
  <c r="UU162" i="15198"/>
  <c r="LI163" i="15198"/>
  <c r="VE163" i="15198"/>
  <c r="MA164" i="15198"/>
  <c r="VW164" i="15198"/>
  <c r="MK165" i="15198"/>
  <c r="WG165" i="15198"/>
  <c r="MU166" i="15198"/>
  <c r="RE169" i="15198"/>
  <c r="QO173" i="15198"/>
  <c r="SL159" i="15198"/>
  <c r="IZ160" i="15198"/>
  <c r="SV160" i="15198"/>
  <c r="JJ161" i="15198"/>
  <c r="VT162" i="15198"/>
  <c r="DN165" i="15198"/>
  <c r="HS170" i="15198"/>
  <c r="LY158" i="15198"/>
  <c r="GY165" i="15198"/>
  <c r="KL164" i="15198"/>
  <c r="MX164" i="15198"/>
  <c r="PJ164" i="15198"/>
  <c r="RV164" i="15198"/>
  <c r="UH164" i="15198"/>
  <c r="DL165" i="15198"/>
  <c r="FX165" i="15198"/>
  <c r="IJ165" i="15198"/>
  <c r="KV165" i="15198"/>
  <c r="NH165" i="15198"/>
  <c r="PT165" i="15198"/>
  <c r="SF165" i="15198"/>
  <c r="UR165" i="15198"/>
  <c r="DV166" i="15198"/>
  <c r="GH166" i="15198"/>
  <c r="IT166" i="15198"/>
  <c r="LF166" i="15198"/>
  <c r="NR166" i="15198"/>
  <c r="UA166" i="15198"/>
  <c r="WG167" i="15198"/>
  <c r="WA168" i="15198"/>
  <c r="VU169" i="15198"/>
  <c r="VW170" i="15198"/>
  <c r="VQ171" i="15198"/>
  <c r="VK172" i="15198"/>
  <c r="VE173" i="15198"/>
  <c r="VG174" i="15198"/>
  <c r="VA175" i="15198"/>
  <c r="RX182" i="15198"/>
  <c r="GG157" i="15198"/>
  <c r="IS157" i="15198"/>
  <c r="LE157" i="15198"/>
  <c r="NQ157" i="15198"/>
  <c r="QC157" i="15198"/>
  <c r="SO157" i="15198"/>
  <c r="VA157" i="15198"/>
  <c r="EE158" i="15198"/>
  <c r="GQ158" i="15198"/>
  <c r="JC158" i="15198"/>
  <c r="LO158" i="15198"/>
  <c r="OA158" i="15198"/>
  <c r="QM158" i="15198"/>
  <c r="SY158" i="15198"/>
  <c r="VK158" i="15198"/>
  <c r="EO159" i="15198"/>
  <c r="HA159" i="15198"/>
  <c r="JM159" i="15198"/>
  <c r="LY159" i="15198"/>
  <c r="OK159" i="15198"/>
  <c r="QW159" i="15198"/>
  <c r="TI159" i="15198"/>
  <c r="VU159" i="15198"/>
  <c r="FG160" i="15198"/>
  <c r="HS160" i="15198"/>
  <c r="KE160" i="15198"/>
  <c r="MQ160" i="15198"/>
  <c r="PC160" i="15198"/>
  <c r="RO160" i="15198"/>
  <c r="UA160" i="15198"/>
  <c r="DE161" i="15198"/>
  <c r="FQ161" i="15198"/>
  <c r="IC161" i="15198"/>
  <c r="KO161" i="15198"/>
  <c r="NA161" i="15198"/>
  <c r="US161" i="15198"/>
  <c r="LG162" i="15198"/>
  <c r="VC162" i="15198"/>
  <c r="LQ163" i="15198"/>
  <c r="VM163" i="15198"/>
  <c r="MI164" i="15198"/>
  <c r="WE164" i="15198"/>
  <c r="MS165" i="15198"/>
  <c r="DG166" i="15198"/>
  <c r="NC166" i="15198"/>
  <c r="TQ169" i="15198"/>
  <c r="TA173" i="15198"/>
  <c r="ST159" i="15198"/>
  <c r="JH160" i="15198"/>
  <c r="TD160" i="15198"/>
  <c r="JR161" i="15198"/>
  <c r="EX163" i="15198"/>
  <c r="FR165" i="15198"/>
  <c r="HM171" i="15198"/>
  <c r="OC158" i="15198"/>
  <c r="OQ165" i="15198"/>
  <c r="KT164" i="15198"/>
  <c r="NF164" i="15198"/>
  <c r="PR164" i="15198"/>
  <c r="SD164" i="15198"/>
  <c r="UP164" i="15198"/>
  <c r="DT165" i="15198"/>
  <c r="GF165" i="15198"/>
  <c r="IR165" i="15198"/>
  <c r="LD165" i="15198"/>
  <c r="NP165" i="15198"/>
  <c r="QB165" i="15198"/>
  <c r="SN165" i="15198"/>
  <c r="UZ165" i="15198"/>
  <c r="ED166" i="15198"/>
  <c r="GP166" i="15198"/>
  <c r="JB166" i="15198"/>
  <c r="LN166" i="15198"/>
  <c r="NZ166" i="15198"/>
  <c r="FA167" i="15198"/>
  <c r="EU168" i="15198"/>
  <c r="EO169" i="15198"/>
  <c r="EQ170" i="15198"/>
  <c r="EK171" i="15198"/>
  <c r="EE172" i="15198"/>
  <c r="DY173" i="15198"/>
  <c r="EA174" i="15198"/>
  <c r="DU175" i="15198"/>
  <c r="IB176" i="15198"/>
  <c r="PF183" i="15198"/>
  <c r="GO157" i="15198"/>
  <c r="JA157" i="15198"/>
  <c r="LM157" i="15198"/>
  <c r="NY157" i="15198"/>
  <c r="QK157" i="15198"/>
  <c r="SW157" i="15198"/>
  <c r="VI157" i="15198"/>
  <c r="EM158" i="15198"/>
  <c r="GY158" i="15198"/>
  <c r="JK158" i="15198"/>
  <c r="LW158" i="15198"/>
  <c r="OI158" i="15198"/>
  <c r="QU158" i="15198"/>
  <c r="TG158" i="15198"/>
  <c r="VS158" i="15198"/>
  <c r="EW159" i="15198"/>
  <c r="HI159" i="15198"/>
  <c r="JU159" i="15198"/>
  <c r="MG159" i="15198"/>
  <c r="OS159" i="15198"/>
  <c r="RE159" i="15198"/>
  <c r="TQ159" i="15198"/>
  <c r="WC159" i="15198"/>
  <c r="FO160" i="15198"/>
  <c r="IA160" i="15198"/>
  <c r="KM160" i="15198"/>
  <c r="MY160" i="15198"/>
  <c r="PK160" i="15198"/>
  <c r="RW160" i="15198"/>
  <c r="UI160" i="15198"/>
  <c r="DM161" i="15198"/>
  <c r="FY161" i="15198"/>
  <c r="IK161" i="15198"/>
  <c r="KW161" i="15198"/>
  <c r="NI161" i="15198"/>
  <c r="DO162" i="15198"/>
  <c r="NK162" i="15198"/>
  <c r="DY163" i="15198"/>
  <c r="NU163" i="15198"/>
  <c r="EQ164" i="15198"/>
  <c r="OM164" i="15198"/>
  <c r="FA165" i="15198"/>
  <c r="OW165" i="15198"/>
  <c r="FK166" i="15198"/>
  <c r="PI166" i="15198"/>
  <c r="RG170" i="15198"/>
  <c r="QQ174" i="15198"/>
  <c r="UX159" i="15198"/>
  <c r="LL160" i="15198"/>
  <c r="VH160" i="15198"/>
  <c r="LV161" i="15198"/>
  <c r="MP163" i="15198"/>
  <c r="NJ165" i="15198"/>
  <c r="JO174" i="15198"/>
  <c r="EI159" i="15198"/>
  <c r="OU174" i="15198"/>
  <c r="QC161" i="15198"/>
  <c r="SO161" i="15198"/>
  <c r="VA161" i="15198"/>
  <c r="EE162" i="15198"/>
  <c r="GQ162" i="15198"/>
  <c r="JC162" i="15198"/>
  <c r="LO162" i="15198"/>
  <c r="OA162" i="15198"/>
  <c r="QM162" i="15198"/>
  <c r="SY162" i="15198"/>
  <c r="VK162" i="15198"/>
  <c r="EO163" i="15198"/>
  <c r="HA163" i="15198"/>
  <c r="JM163" i="15198"/>
  <c r="LY163" i="15198"/>
  <c r="OK163" i="15198"/>
  <c r="QW163" i="15198"/>
  <c r="TI163" i="15198"/>
  <c r="VU163" i="15198"/>
  <c r="FG164" i="15198"/>
  <c r="HS164" i="15198"/>
  <c r="KE164" i="15198"/>
  <c r="MQ164" i="15198"/>
  <c r="PC164" i="15198"/>
  <c r="RO164" i="15198"/>
  <c r="UA164" i="15198"/>
  <c r="DE165" i="15198"/>
  <c r="FQ165" i="15198"/>
  <c r="IC165" i="15198"/>
  <c r="KO165" i="15198"/>
  <c r="NA165" i="15198"/>
  <c r="PM165" i="15198"/>
  <c r="RY165" i="15198"/>
  <c r="UK165" i="15198"/>
  <c r="DO166" i="15198"/>
  <c r="GA166" i="15198"/>
  <c r="IM166" i="15198"/>
  <c r="KY166" i="15198"/>
  <c r="NK166" i="15198"/>
  <c r="RW166" i="15198"/>
  <c r="UC167" i="15198"/>
  <c r="WI168" i="15198"/>
  <c r="WC169" i="15198"/>
  <c r="WE170" i="15198"/>
  <c r="VY171" i="15198"/>
  <c r="VS172" i="15198"/>
  <c r="VM173" i="15198"/>
  <c r="VO174" i="15198"/>
  <c r="VN175" i="15198"/>
  <c r="UJ182" i="15198"/>
  <c r="TB159" i="15198"/>
  <c r="VN159" i="15198"/>
  <c r="ER160" i="15198"/>
  <c r="HD160" i="15198"/>
  <c r="JP160" i="15198"/>
  <c r="MB160" i="15198"/>
  <c r="ON160" i="15198"/>
  <c r="QZ160" i="15198"/>
  <c r="TL160" i="15198"/>
  <c r="VX160" i="15198"/>
  <c r="FB161" i="15198"/>
  <c r="HN161" i="15198"/>
  <c r="JZ161" i="15198"/>
  <c r="NZ161" i="15198"/>
  <c r="EN162" i="15198"/>
  <c r="OJ162" i="15198"/>
  <c r="FF163" i="15198"/>
  <c r="PB163" i="15198"/>
  <c r="FP164" i="15198"/>
  <c r="PL164" i="15198"/>
  <c r="FZ165" i="15198"/>
  <c r="PV165" i="15198"/>
  <c r="GJ166" i="15198"/>
  <c r="UQ166" i="15198"/>
  <c r="JY171" i="15198"/>
  <c r="JI175" i="15198"/>
  <c r="OA157" i="15198"/>
  <c r="EO158" i="15198"/>
  <c r="OK158" i="15198"/>
  <c r="OE159" i="15198"/>
  <c r="OY161" i="15198"/>
  <c r="QA163" i="15198"/>
  <c r="QU165" i="15198"/>
  <c r="JL168" i="15198"/>
  <c r="PN170" i="15198"/>
  <c r="NY161" i="15198"/>
  <c r="QK161" i="15198"/>
  <c r="SW161" i="15198"/>
  <c r="VI161" i="15198"/>
  <c r="EM162" i="15198"/>
  <c r="GY162" i="15198"/>
  <c r="JK162" i="15198"/>
  <c r="LW162" i="15198"/>
  <c r="OI162" i="15198"/>
  <c r="QU162" i="15198"/>
  <c r="TG162" i="15198"/>
  <c r="VS162" i="15198"/>
  <c r="EW163" i="15198"/>
  <c r="HI163" i="15198"/>
  <c r="JU163" i="15198"/>
  <c r="MG163" i="15198"/>
  <c r="OS163" i="15198"/>
  <c r="RE163" i="15198"/>
  <c r="TQ163" i="15198"/>
  <c r="WC163" i="15198"/>
  <c r="FO164" i="15198"/>
  <c r="IA164" i="15198"/>
  <c r="KM164" i="15198"/>
  <c r="MY164" i="15198"/>
  <c r="PK164" i="15198"/>
  <c r="RW164" i="15198"/>
  <c r="UI164" i="15198"/>
  <c r="DM165" i="15198"/>
  <c r="FY165" i="15198"/>
  <c r="IK165" i="15198"/>
  <c r="KW165" i="15198"/>
  <c r="NI165" i="15198"/>
  <c r="PU165" i="15198"/>
  <c r="SG165" i="15198"/>
  <c r="US165" i="15198"/>
  <c r="DW166" i="15198"/>
  <c r="GI166" i="15198"/>
  <c r="IU166" i="15198"/>
  <c r="LG166" i="15198"/>
  <c r="NS166" i="15198"/>
  <c r="UI166" i="15198"/>
  <c r="FC168" i="15198"/>
  <c r="EW169" i="15198"/>
  <c r="EY170" i="15198"/>
  <c r="ES171" i="15198"/>
  <c r="EM172" i="15198"/>
  <c r="EG173" i="15198"/>
  <c r="EI174" i="15198"/>
  <c r="EC175" i="15198"/>
  <c r="JH176" i="15198"/>
  <c r="RR183" i="15198"/>
  <c r="TJ159" i="15198"/>
  <c r="VV159" i="15198"/>
  <c r="EZ160" i="15198"/>
  <c r="HL160" i="15198"/>
  <c r="JX160" i="15198"/>
  <c r="MJ160" i="15198"/>
  <c r="OV160" i="15198"/>
  <c r="RH160" i="15198"/>
  <c r="TT160" i="15198"/>
  <c r="WF160" i="15198"/>
  <c r="FJ161" i="15198"/>
  <c r="HV161" i="15198"/>
  <c r="KH161" i="15198"/>
  <c r="QD161" i="15198"/>
  <c r="GR162" i="15198"/>
  <c r="QN162" i="15198"/>
  <c r="HJ163" i="15198"/>
  <c r="RF163" i="15198"/>
  <c r="HT164" i="15198"/>
  <c r="RP164" i="15198"/>
  <c r="ID165" i="15198"/>
  <c r="RZ165" i="15198"/>
  <c r="IN166" i="15198"/>
  <c r="RY167" i="15198"/>
  <c r="HG172" i="15198"/>
  <c r="IX177" i="15198"/>
  <c r="QE157" i="15198"/>
  <c r="GS158" i="15198"/>
  <c r="QO158" i="15198"/>
  <c r="VW159" i="15198"/>
  <c r="DI162" i="15198"/>
  <c r="EK164" i="15198"/>
  <c r="FE166" i="15198"/>
  <c r="WD169" i="15198"/>
  <c r="OG161" i="15198"/>
  <c r="QS161" i="15198"/>
  <c r="TE161" i="15198"/>
  <c r="VQ161" i="15198"/>
  <c r="EU162" i="15198"/>
  <c r="HG162" i="15198"/>
  <c r="JS162" i="15198"/>
  <c r="ME162" i="15198"/>
  <c r="OQ162" i="15198"/>
  <c r="RC162" i="15198"/>
  <c r="TO162" i="15198"/>
  <c r="WA162" i="15198"/>
  <c r="FE163" i="15198"/>
  <c r="HQ163" i="15198"/>
  <c r="KC163" i="15198"/>
  <c r="MO163" i="15198"/>
  <c r="PA163" i="15198"/>
  <c r="RM163" i="15198"/>
  <c r="TY163" i="15198"/>
  <c r="DK164" i="15198"/>
  <c r="FW164" i="15198"/>
  <c r="II164" i="15198"/>
  <c r="KU164" i="15198"/>
  <c r="NG164" i="15198"/>
  <c r="PS164" i="15198"/>
  <c r="SE164" i="15198"/>
  <c r="UQ164" i="15198"/>
  <c r="DU165" i="15198"/>
  <c r="GG165" i="15198"/>
  <c r="IS165" i="15198"/>
  <c r="LE165" i="15198"/>
  <c r="NQ165" i="15198"/>
  <c r="QC165" i="15198"/>
  <c r="SO165" i="15198"/>
  <c r="VA165" i="15198"/>
  <c r="EE166" i="15198"/>
  <c r="GQ166" i="15198"/>
  <c r="JC166" i="15198"/>
  <c r="LO166" i="15198"/>
  <c r="OA166" i="15198"/>
  <c r="FI167" i="15198"/>
  <c r="HO168" i="15198"/>
  <c r="HI169" i="15198"/>
  <c r="HK170" i="15198"/>
  <c r="HE171" i="15198"/>
  <c r="GY172" i="15198"/>
  <c r="GS173" i="15198"/>
  <c r="GU174" i="15198"/>
  <c r="GO175" i="15198"/>
  <c r="TD176" i="15198"/>
  <c r="OZ184" i="15198"/>
  <c r="TR159" i="15198"/>
  <c r="WD159" i="15198"/>
  <c r="FH160" i="15198"/>
  <c r="HT160" i="15198"/>
  <c r="KF160" i="15198"/>
  <c r="MR160" i="15198"/>
  <c r="PD160" i="15198"/>
  <c r="RP160" i="15198"/>
  <c r="UB160" i="15198"/>
  <c r="DF161" i="15198"/>
  <c r="FR161" i="15198"/>
  <c r="ID161" i="15198"/>
  <c r="KP161" i="15198"/>
  <c r="QL161" i="15198"/>
  <c r="GZ162" i="15198"/>
  <c r="QV162" i="15198"/>
  <c r="HR163" i="15198"/>
  <c r="RN163" i="15198"/>
  <c r="IB164" i="15198"/>
  <c r="RX164" i="15198"/>
  <c r="IL165" i="15198"/>
  <c r="SH165" i="15198"/>
  <c r="IV166" i="15198"/>
  <c r="UK167" i="15198"/>
  <c r="JS172" i="15198"/>
  <c r="DT178" i="15198"/>
  <c r="QM157" i="15198"/>
  <c r="HA158" i="15198"/>
  <c r="QW158" i="15198"/>
  <c r="ES160" i="15198"/>
  <c r="FM162" i="15198"/>
  <c r="GO164" i="15198"/>
  <c r="HI166" i="15198"/>
  <c r="KN170" i="15198"/>
  <c r="OO161" i="15198"/>
  <c r="RA161" i="15198"/>
  <c r="TM161" i="15198"/>
  <c r="VY161" i="15198"/>
  <c r="FC162" i="15198"/>
  <c r="HO162" i="15198"/>
  <c r="KA162" i="15198"/>
  <c r="MM162" i="15198"/>
  <c r="OY162" i="15198"/>
  <c r="RK162" i="15198"/>
  <c r="TW162" i="15198"/>
  <c r="WI162" i="15198"/>
  <c r="FM163" i="15198"/>
  <c r="HY163" i="15198"/>
  <c r="KK163" i="15198"/>
  <c r="MW163" i="15198"/>
  <c r="PI163" i="15198"/>
  <c r="RU163" i="15198"/>
  <c r="UG163" i="15198"/>
  <c r="DS164" i="15198"/>
  <c r="GE164" i="15198"/>
  <c r="IQ164" i="15198"/>
  <c r="LC164" i="15198"/>
  <c r="NO164" i="15198"/>
  <c r="QA164" i="15198"/>
  <c r="SM164" i="15198"/>
  <c r="UY164" i="15198"/>
  <c r="EC165" i="15198"/>
  <c r="GO165" i="15198"/>
  <c r="JA165" i="15198"/>
  <c r="LM165" i="15198"/>
  <c r="NY165" i="15198"/>
  <c r="QK165" i="15198"/>
  <c r="SW165" i="15198"/>
  <c r="VI165" i="15198"/>
  <c r="EM166" i="15198"/>
  <c r="GY166" i="15198"/>
  <c r="JK166" i="15198"/>
  <c r="LW166" i="15198"/>
  <c r="OI166" i="15198"/>
  <c r="HU167" i="15198"/>
  <c r="KA168" i="15198"/>
  <c r="JU169" i="15198"/>
  <c r="JW170" i="15198"/>
  <c r="JQ171" i="15198"/>
  <c r="JK172" i="15198"/>
  <c r="JE173" i="15198"/>
  <c r="JG174" i="15198"/>
  <c r="JA175" i="15198"/>
  <c r="HB177" i="15198"/>
  <c r="MP185" i="15198"/>
  <c r="TZ159" i="15198"/>
  <c r="DD160" i="15198"/>
  <c r="FP160" i="15198"/>
  <c r="IB160" i="15198"/>
  <c r="KN160" i="15198"/>
  <c r="MZ160" i="15198"/>
  <c r="PL160" i="15198"/>
  <c r="RX160" i="15198"/>
  <c r="UJ160" i="15198"/>
  <c r="DN161" i="15198"/>
  <c r="FZ161" i="15198"/>
  <c r="IL161" i="15198"/>
  <c r="KX161" i="15198"/>
  <c r="SP161" i="15198"/>
  <c r="JD162" i="15198"/>
  <c r="SZ162" i="15198"/>
  <c r="JV163" i="15198"/>
  <c r="TR163" i="15198"/>
  <c r="KF164" i="15198"/>
  <c r="UB164" i="15198"/>
  <c r="KP165" i="15198"/>
  <c r="UL165" i="15198"/>
  <c r="KZ166" i="15198"/>
  <c r="UE168" i="15198"/>
  <c r="HA173" i="15198"/>
  <c r="PB185" i="15198"/>
  <c r="SQ157" i="15198"/>
  <c r="JE158" i="15198"/>
  <c r="TA158" i="15198"/>
  <c r="MK160" i="15198"/>
  <c r="NE162" i="15198"/>
  <c r="OG164" i="15198"/>
  <c r="PB166" i="15198"/>
  <c r="DP172" i="15198"/>
  <c r="OW161" i="15198"/>
  <c r="RI161" i="15198"/>
  <c r="TU161" i="15198"/>
  <c r="WG161" i="15198"/>
  <c r="FK162" i="15198"/>
  <c r="HW162" i="15198"/>
  <c r="KI162" i="15198"/>
  <c r="MU162" i="15198"/>
  <c r="PG162" i="15198"/>
  <c r="RS162" i="15198"/>
  <c r="UE162" i="15198"/>
  <c r="DI163" i="15198"/>
  <c r="FU163" i="15198"/>
  <c r="IG163" i="15198"/>
  <c r="KS163" i="15198"/>
  <c r="NE163" i="15198"/>
  <c r="PQ163" i="15198"/>
  <c r="SC163" i="15198"/>
  <c r="UO163" i="15198"/>
  <c r="EA164" i="15198"/>
  <c r="GM164" i="15198"/>
  <c r="IY164" i="15198"/>
  <c r="LK164" i="15198"/>
  <c r="NW164" i="15198"/>
  <c r="QI164" i="15198"/>
  <c r="SU164" i="15198"/>
  <c r="VG164" i="15198"/>
  <c r="EK165" i="15198"/>
  <c r="GW165" i="15198"/>
  <c r="JI165" i="15198"/>
  <c r="LU165" i="15198"/>
  <c r="OG165" i="15198"/>
  <c r="QS165" i="15198"/>
  <c r="TE165" i="15198"/>
  <c r="VQ165" i="15198"/>
  <c r="EU166" i="15198"/>
  <c r="HG166" i="15198"/>
  <c r="JS166" i="15198"/>
  <c r="ME166" i="15198"/>
  <c r="OQ166" i="15198"/>
  <c r="KG167" i="15198"/>
  <c r="MM168" i="15198"/>
  <c r="MG169" i="15198"/>
  <c r="MI170" i="15198"/>
  <c r="MC171" i="15198"/>
  <c r="LW172" i="15198"/>
  <c r="LQ173" i="15198"/>
  <c r="LS174" i="15198"/>
  <c r="LM175" i="15198"/>
  <c r="UZ178" i="15198"/>
  <c r="DR189" i="15198"/>
  <c r="UH159" i="15198"/>
  <c r="DL160" i="15198"/>
  <c r="FX160" i="15198"/>
  <c r="IJ160" i="15198"/>
  <c r="KV160" i="15198"/>
  <c r="NH160" i="15198"/>
  <c r="PT160" i="15198"/>
  <c r="SF160" i="15198"/>
  <c r="UR160" i="15198"/>
  <c r="DV161" i="15198"/>
  <c r="GH161" i="15198"/>
  <c r="IT161" i="15198"/>
  <c r="LF161" i="15198"/>
  <c r="SX161" i="15198"/>
  <c r="JL162" i="15198"/>
  <c r="TH162" i="15198"/>
  <c r="KD163" i="15198"/>
  <c r="TZ163" i="15198"/>
  <c r="KN164" i="15198"/>
  <c r="UJ164" i="15198"/>
  <c r="KX165" i="15198"/>
  <c r="UT165" i="15198"/>
  <c r="LH166" i="15198"/>
  <c r="FE169" i="15198"/>
  <c r="JM173" i="15198"/>
  <c r="JC157" i="15198"/>
  <c r="SY157" i="15198"/>
  <c r="JM158" i="15198"/>
  <c r="TI158" i="15198"/>
  <c r="OO160" i="15198"/>
  <c r="PI162" i="15198"/>
  <c r="QK164" i="15198"/>
  <c r="IK167" i="15198"/>
  <c r="LH172" i="15198"/>
  <c r="PE161" i="15198"/>
  <c r="RQ161" i="15198"/>
  <c r="UC161" i="15198"/>
  <c r="DG162" i="15198"/>
  <c r="FS162" i="15198"/>
  <c r="IE162" i="15198"/>
  <c r="KQ162" i="15198"/>
  <c r="NC162" i="15198"/>
  <c r="PO162" i="15198"/>
  <c r="SA162" i="15198"/>
  <c r="UM162" i="15198"/>
  <c r="DQ163" i="15198"/>
  <c r="GC163" i="15198"/>
  <c r="IO163" i="15198"/>
  <c r="LA163" i="15198"/>
  <c r="NM163" i="15198"/>
  <c r="PY163" i="15198"/>
  <c r="SK163" i="15198"/>
  <c r="UW163" i="15198"/>
  <c r="EI164" i="15198"/>
  <c r="GU164" i="15198"/>
  <c r="JG164" i="15198"/>
  <c r="LS164" i="15198"/>
  <c r="OE164" i="15198"/>
  <c r="QQ164" i="15198"/>
  <c r="TC164" i="15198"/>
  <c r="VO164" i="15198"/>
  <c r="ES165" i="15198"/>
  <c r="HE165" i="15198"/>
  <c r="JQ165" i="15198"/>
  <c r="MC165" i="15198"/>
  <c r="OO165" i="15198"/>
  <c r="RA165" i="15198"/>
  <c r="TM165" i="15198"/>
  <c r="VY165" i="15198"/>
  <c r="FC166" i="15198"/>
  <c r="HO166" i="15198"/>
  <c r="KA166" i="15198"/>
  <c r="MM166" i="15198"/>
  <c r="OZ166" i="15198"/>
  <c r="MS167" i="15198"/>
  <c r="OY168" i="15198"/>
  <c r="OS169" i="15198"/>
  <c r="OU170" i="15198"/>
  <c r="OO171" i="15198"/>
  <c r="OI172" i="15198"/>
  <c r="OC173" i="15198"/>
  <c r="OE174" i="15198"/>
  <c r="NY175" i="15198"/>
  <c r="PV179" i="15198"/>
  <c r="SD159" i="15198"/>
  <c r="UP159" i="15198"/>
  <c r="DT160" i="15198"/>
  <c r="GF160" i="15198"/>
  <c r="IR160" i="15198"/>
  <c r="LD160" i="15198"/>
  <c r="NP160" i="15198"/>
  <c r="QB160" i="15198"/>
  <c r="SN160" i="15198"/>
  <c r="UZ160" i="15198"/>
  <c r="ED161" i="15198"/>
  <c r="GP161" i="15198"/>
  <c r="JB161" i="15198"/>
  <c r="LN161" i="15198"/>
  <c r="VB161" i="15198"/>
  <c r="LP162" i="15198"/>
  <c r="VL162" i="15198"/>
  <c r="MH163" i="15198"/>
  <c r="WD163" i="15198"/>
  <c r="MR164" i="15198"/>
  <c r="DF165" i="15198"/>
  <c r="NB165" i="15198"/>
  <c r="DP166" i="15198"/>
  <c r="NL166" i="15198"/>
  <c r="FG170" i="15198"/>
  <c r="HC174" i="15198"/>
  <c r="LG157" i="15198"/>
  <c r="VC157" i="15198"/>
  <c r="LQ158" i="15198"/>
  <c r="VM158" i="15198"/>
  <c r="WG160" i="15198"/>
  <c r="EA163" i="15198"/>
  <c r="EU165" i="15198"/>
  <c r="KG171" i="15198"/>
  <c r="LT174" i="15198"/>
  <c r="OH161" i="15198"/>
  <c r="QT161" i="15198"/>
  <c r="TF161" i="15198"/>
  <c r="VR161" i="15198"/>
  <c r="EV162" i="15198"/>
  <c r="HH162" i="15198"/>
  <c r="JT162" i="15198"/>
  <c r="MF162" i="15198"/>
  <c r="OR162" i="15198"/>
  <c r="RD162" i="15198"/>
  <c r="TP162" i="15198"/>
  <c r="WB162" i="15198"/>
  <c r="FN163" i="15198"/>
  <c r="HZ163" i="15198"/>
  <c r="KL163" i="15198"/>
  <c r="MX163" i="15198"/>
  <c r="PJ163" i="15198"/>
  <c r="RV163" i="15198"/>
  <c r="UH163" i="15198"/>
  <c r="DL164" i="15198"/>
  <c r="FX164" i="15198"/>
  <c r="IJ164" i="15198"/>
  <c r="KV164" i="15198"/>
  <c r="NH164" i="15198"/>
  <c r="PT164" i="15198"/>
  <c r="SF164" i="15198"/>
  <c r="UR164" i="15198"/>
  <c r="DV165" i="15198"/>
  <c r="GH165" i="15198"/>
  <c r="IT165" i="15198"/>
  <c r="LF165" i="15198"/>
  <c r="NR165" i="15198"/>
  <c r="QD165" i="15198"/>
  <c r="SP165" i="15198"/>
  <c r="VB165" i="15198"/>
  <c r="EF166" i="15198"/>
  <c r="GR166" i="15198"/>
  <c r="JD166" i="15198"/>
  <c r="LP166" i="15198"/>
  <c r="OB166" i="15198"/>
  <c r="DE167" i="15198"/>
  <c r="FK168" i="15198"/>
  <c r="HQ169" i="15198"/>
  <c r="KE170" i="15198"/>
  <c r="MK171" i="15198"/>
  <c r="ME172" i="15198"/>
  <c r="LY173" i="15198"/>
  <c r="MA174" i="15198"/>
  <c r="LU175" i="15198"/>
  <c r="SH179" i="15198"/>
  <c r="JK157" i="15198"/>
  <c r="LW157" i="15198"/>
  <c r="OI157" i="15198"/>
  <c r="QU157" i="15198"/>
  <c r="TG157" i="15198"/>
  <c r="VS157" i="15198"/>
  <c r="EW158" i="15198"/>
  <c r="HI158" i="15198"/>
  <c r="JU158" i="15198"/>
  <c r="MG158" i="15198"/>
  <c r="OS158" i="15198"/>
  <c r="RE158" i="15198"/>
  <c r="TQ158" i="15198"/>
  <c r="EQ159" i="15198"/>
  <c r="OM159" i="15198"/>
  <c r="FA160" i="15198"/>
  <c r="OW160" i="15198"/>
  <c r="FK161" i="15198"/>
  <c r="PG161" i="15198"/>
  <c r="FU162" i="15198"/>
  <c r="PQ162" i="15198"/>
  <c r="GM163" i="15198"/>
  <c r="QI163" i="15198"/>
  <c r="GW164" i="15198"/>
  <c r="QS164" i="15198"/>
  <c r="HG165" i="15198"/>
  <c r="RC165" i="15198"/>
  <c r="HQ166" i="15198"/>
  <c r="KW167" i="15198"/>
  <c r="MC175" i="15198"/>
  <c r="LP168" i="15198"/>
  <c r="MR170" i="15198"/>
  <c r="NL172" i="15198"/>
  <c r="VH178" i="15198"/>
  <c r="VM167" i="15198"/>
  <c r="MD161" i="15198"/>
  <c r="OP161" i="15198"/>
  <c r="RB161" i="15198"/>
  <c r="TN161" i="15198"/>
  <c r="VZ161" i="15198"/>
  <c r="FD162" i="15198"/>
  <c r="HP162" i="15198"/>
  <c r="KB162" i="15198"/>
  <c r="MN162" i="15198"/>
  <c r="OZ162" i="15198"/>
  <c r="RL162" i="15198"/>
  <c r="TX162" i="15198"/>
  <c r="DJ163" i="15198"/>
  <c r="FV163" i="15198"/>
  <c r="IH163" i="15198"/>
  <c r="KT163" i="15198"/>
  <c r="NF163" i="15198"/>
  <c r="PR163" i="15198"/>
  <c r="SD163" i="15198"/>
  <c r="UP163" i="15198"/>
  <c r="DT164" i="15198"/>
  <c r="GF164" i="15198"/>
  <c r="IR164" i="15198"/>
  <c r="LD164" i="15198"/>
  <c r="NP164" i="15198"/>
  <c r="QB164" i="15198"/>
  <c r="SN164" i="15198"/>
  <c r="UZ164" i="15198"/>
  <c r="ED165" i="15198"/>
  <c r="GP165" i="15198"/>
  <c r="JB165" i="15198"/>
  <c r="LN165" i="15198"/>
  <c r="NZ165" i="15198"/>
  <c r="QL165" i="15198"/>
  <c r="SX165" i="15198"/>
  <c r="VJ165" i="15198"/>
  <c r="EN166" i="15198"/>
  <c r="GZ166" i="15198"/>
  <c r="JL166" i="15198"/>
  <c r="LX166" i="15198"/>
  <c r="OJ166" i="15198"/>
  <c r="FQ167" i="15198"/>
  <c r="HW168" i="15198"/>
  <c r="KC169" i="15198"/>
  <c r="MQ170" i="15198"/>
  <c r="OW171" i="15198"/>
  <c r="OQ172" i="15198"/>
  <c r="OK173" i="15198"/>
  <c r="OM174" i="15198"/>
  <c r="OG175" i="15198"/>
  <c r="ND180" i="15198"/>
  <c r="JS157" i="15198"/>
  <c r="ME157" i="15198"/>
  <c r="OQ157" i="15198"/>
  <c r="RC157" i="15198"/>
  <c r="TO157" i="15198"/>
  <c r="WA157" i="15198"/>
  <c r="FE158" i="15198"/>
  <c r="HQ158" i="15198"/>
  <c r="KC158" i="15198"/>
  <c r="MO158" i="15198"/>
  <c r="PA158" i="15198"/>
  <c r="RM158" i="15198"/>
  <c r="TY158" i="15198"/>
  <c r="GU159" i="15198"/>
  <c r="QQ159" i="15198"/>
  <c r="HE160" i="15198"/>
  <c r="RA160" i="15198"/>
  <c r="HO161" i="15198"/>
  <c r="RK161" i="15198"/>
  <c r="HY162" i="15198"/>
  <c r="RU162" i="15198"/>
  <c r="IQ163" i="15198"/>
  <c r="SM163" i="15198"/>
  <c r="JA164" i="15198"/>
  <c r="SW164" i="15198"/>
  <c r="JK165" i="15198"/>
  <c r="TG165" i="15198"/>
  <c r="JU166" i="15198"/>
  <c r="IE168" i="15198"/>
  <c r="SN166" i="15198"/>
  <c r="TH168" i="15198"/>
  <c r="UJ170" i="15198"/>
  <c r="VD172" i="15198"/>
  <c r="IU167" i="15198"/>
  <c r="ML161" i="15198"/>
  <c r="OX161" i="15198"/>
  <c r="RJ161" i="15198"/>
  <c r="TV161" i="15198"/>
  <c r="WH161" i="15198"/>
  <c r="FL162" i="15198"/>
  <c r="HX162" i="15198"/>
  <c r="KJ162" i="15198"/>
  <c r="MV162" i="15198"/>
  <c r="PH162" i="15198"/>
  <c r="RT162" i="15198"/>
  <c r="UF162" i="15198"/>
  <c r="DR163" i="15198"/>
  <c r="GD163" i="15198"/>
  <c r="IP163" i="15198"/>
  <c r="LB163" i="15198"/>
  <c r="NN163" i="15198"/>
  <c r="PZ163" i="15198"/>
  <c r="SL163" i="15198"/>
  <c r="UX163" i="15198"/>
  <c r="EB164" i="15198"/>
  <c r="GN164" i="15198"/>
  <c r="IZ164" i="15198"/>
  <c r="LL164" i="15198"/>
  <c r="NX164" i="15198"/>
  <c r="QJ164" i="15198"/>
  <c r="SV164" i="15198"/>
  <c r="VH164" i="15198"/>
  <c r="EL165" i="15198"/>
  <c r="GX165" i="15198"/>
  <c r="JJ165" i="15198"/>
  <c r="LV165" i="15198"/>
  <c r="OH165" i="15198"/>
  <c r="QT165" i="15198"/>
  <c r="TF165" i="15198"/>
  <c r="VR165" i="15198"/>
  <c r="EV166" i="15198"/>
  <c r="HH166" i="15198"/>
  <c r="JT166" i="15198"/>
  <c r="MF166" i="15198"/>
  <c r="OR166" i="15198"/>
  <c r="IC167" i="15198"/>
  <c r="KI168" i="15198"/>
  <c r="MO169" i="15198"/>
  <c r="PC170" i="15198"/>
  <c r="RI171" i="15198"/>
  <c r="RC172" i="15198"/>
  <c r="QW173" i="15198"/>
  <c r="QY174" i="15198"/>
  <c r="QS175" i="15198"/>
  <c r="IH181" i="15198"/>
  <c r="KA157" i="15198"/>
  <c r="MM157" i="15198"/>
  <c r="OY157" i="15198"/>
  <c r="RK157" i="15198"/>
  <c r="TW157" i="15198"/>
  <c r="WI157" i="15198"/>
  <c r="FM158" i="15198"/>
  <c r="HY158" i="15198"/>
  <c r="KK158" i="15198"/>
  <c r="MW158" i="15198"/>
  <c r="PI158" i="15198"/>
  <c r="RU158" i="15198"/>
  <c r="UG158" i="15198"/>
  <c r="HC159" i="15198"/>
  <c r="QY159" i="15198"/>
  <c r="HM160" i="15198"/>
  <c r="RI160" i="15198"/>
  <c r="HW161" i="15198"/>
  <c r="RS161" i="15198"/>
  <c r="IG162" i="15198"/>
  <c r="SC162" i="15198"/>
  <c r="IY163" i="15198"/>
  <c r="SU163" i="15198"/>
  <c r="JI164" i="15198"/>
  <c r="TE164" i="15198"/>
  <c r="JS165" i="15198"/>
  <c r="TO165" i="15198"/>
  <c r="KC166" i="15198"/>
  <c r="KQ168" i="15198"/>
  <c r="UR166" i="15198"/>
  <c r="VL168" i="15198"/>
  <c r="DF171" i="15198"/>
  <c r="EH173" i="15198"/>
  <c r="QM167" i="15198"/>
  <c r="MT161" i="15198"/>
  <c r="PF161" i="15198"/>
  <c r="RR161" i="15198"/>
  <c r="UD161" i="15198"/>
  <c r="DH162" i="15198"/>
  <c r="FT162" i="15198"/>
  <c r="IF162" i="15198"/>
  <c r="KR162" i="15198"/>
  <c r="ND162" i="15198"/>
  <c r="PP162" i="15198"/>
  <c r="SB162" i="15198"/>
  <c r="UN162" i="15198"/>
  <c r="DZ163" i="15198"/>
  <c r="GL163" i="15198"/>
  <c r="IX163" i="15198"/>
  <c r="LJ163" i="15198"/>
  <c r="NV163" i="15198"/>
  <c r="QH163" i="15198"/>
  <c r="ST163" i="15198"/>
  <c r="VF163" i="15198"/>
  <c r="EJ164" i="15198"/>
  <c r="GV164" i="15198"/>
  <c r="JH164" i="15198"/>
  <c r="LT164" i="15198"/>
  <c r="OF164" i="15198"/>
  <c r="QR164" i="15198"/>
  <c r="TD164" i="15198"/>
  <c r="VP164" i="15198"/>
  <c r="ET165" i="15198"/>
  <c r="HF165" i="15198"/>
  <c r="JR165" i="15198"/>
  <c r="MD165" i="15198"/>
  <c r="OP165" i="15198"/>
  <c r="RB165" i="15198"/>
  <c r="TN165" i="15198"/>
  <c r="VZ165" i="15198"/>
  <c r="FD166" i="15198"/>
  <c r="HP166" i="15198"/>
  <c r="KB166" i="15198"/>
  <c r="MN166" i="15198"/>
  <c r="PA166" i="15198"/>
  <c r="KO167" i="15198"/>
  <c r="MU168" i="15198"/>
  <c r="PA169" i="15198"/>
  <c r="RO170" i="15198"/>
  <c r="TU171" i="15198"/>
  <c r="TO172" i="15198"/>
  <c r="TI173" i="15198"/>
  <c r="TK174" i="15198"/>
  <c r="TE175" i="15198"/>
  <c r="DD182" i="15198"/>
  <c r="KI157" i="15198"/>
  <c r="MU157" i="15198"/>
  <c r="PG157" i="15198"/>
  <c r="RS157" i="15198"/>
  <c r="UE157" i="15198"/>
  <c r="DI158" i="15198"/>
  <c r="FU158" i="15198"/>
  <c r="IG158" i="15198"/>
  <c r="KS158" i="15198"/>
  <c r="NE158" i="15198"/>
  <c r="PQ158" i="15198"/>
  <c r="SC158" i="15198"/>
  <c r="UO158" i="15198"/>
  <c r="JG159" i="15198"/>
  <c r="TC159" i="15198"/>
  <c r="JQ160" i="15198"/>
  <c r="TM160" i="15198"/>
  <c r="KA161" i="15198"/>
  <c r="TW161" i="15198"/>
  <c r="KK162" i="15198"/>
  <c r="UG162" i="15198"/>
  <c r="LC163" i="15198"/>
  <c r="UY163" i="15198"/>
  <c r="LM164" i="15198"/>
  <c r="VI164" i="15198"/>
  <c r="LW165" i="15198"/>
  <c r="VS165" i="15198"/>
  <c r="MG166" i="15198"/>
  <c r="KK169" i="15198"/>
  <c r="JB167" i="15198"/>
  <c r="KD169" i="15198"/>
  <c r="KX171" i="15198"/>
  <c r="LZ173" i="15198"/>
  <c r="JW169" i="15198"/>
  <c r="NB161" i="15198"/>
  <c r="PN161" i="15198"/>
  <c r="RZ161" i="15198"/>
  <c r="UL161" i="15198"/>
  <c r="DP162" i="15198"/>
  <c r="GB162" i="15198"/>
  <c r="IN162" i="15198"/>
  <c r="KZ162" i="15198"/>
  <c r="NL162" i="15198"/>
  <c r="PX162" i="15198"/>
  <c r="SJ162" i="15198"/>
  <c r="UV162" i="15198"/>
  <c r="EH163" i="15198"/>
  <c r="GT163" i="15198"/>
  <c r="JF163" i="15198"/>
  <c r="LR163" i="15198"/>
  <c r="OD163" i="15198"/>
  <c r="QP163" i="15198"/>
  <c r="TB163" i="15198"/>
  <c r="VN163" i="15198"/>
  <c r="ER164" i="15198"/>
  <c r="HD164" i="15198"/>
  <c r="JP164" i="15198"/>
  <c r="MB164" i="15198"/>
  <c r="ON164" i="15198"/>
  <c r="QZ164" i="15198"/>
  <c r="TL164" i="15198"/>
  <c r="VX164" i="15198"/>
  <c r="FB165" i="15198"/>
  <c r="HN165" i="15198"/>
  <c r="JZ165" i="15198"/>
  <c r="ML165" i="15198"/>
  <c r="OX165" i="15198"/>
  <c r="RJ165" i="15198"/>
  <c r="TV165" i="15198"/>
  <c r="WH165" i="15198"/>
  <c r="FL166" i="15198"/>
  <c r="HX166" i="15198"/>
  <c r="KJ166" i="15198"/>
  <c r="MV166" i="15198"/>
  <c r="PJ166" i="15198"/>
  <c r="NA167" i="15198"/>
  <c r="PG168" i="15198"/>
  <c r="RM169" i="15198"/>
  <c r="UA170" i="15198"/>
  <c r="WG171" i="15198"/>
  <c r="WA172" i="15198"/>
  <c r="VU173" i="15198"/>
  <c r="VW174" i="15198"/>
  <c r="KN176" i="15198"/>
  <c r="UD183" i="15198"/>
  <c r="KQ157" i="15198"/>
  <c r="NC157" i="15198"/>
  <c r="PO157" i="15198"/>
  <c r="SA157" i="15198"/>
  <c r="UM157" i="15198"/>
  <c r="DQ158" i="15198"/>
  <c r="GC158" i="15198"/>
  <c r="IO158" i="15198"/>
  <c r="LA158" i="15198"/>
  <c r="NM158" i="15198"/>
  <c r="PY158" i="15198"/>
  <c r="SK158" i="15198"/>
  <c r="UW158" i="15198"/>
  <c r="JO159" i="15198"/>
  <c r="TK159" i="15198"/>
  <c r="JY160" i="15198"/>
  <c r="TU160" i="15198"/>
  <c r="KI161" i="15198"/>
  <c r="UE161" i="15198"/>
  <c r="KS162" i="15198"/>
  <c r="UO162" i="15198"/>
  <c r="LK163" i="15198"/>
  <c r="VG163" i="15198"/>
  <c r="LU164" i="15198"/>
  <c r="VQ164" i="15198"/>
  <c r="ME165" i="15198"/>
  <c r="WA165" i="15198"/>
  <c r="MO166" i="15198"/>
  <c r="MW169" i="15198"/>
  <c r="LF167" i="15198"/>
  <c r="MH169" i="15198"/>
  <c r="NB171" i="15198"/>
  <c r="OD173" i="15198"/>
  <c r="RO169" i="15198"/>
  <c r="NJ161" i="15198"/>
  <c r="PV161" i="15198"/>
  <c r="SH161" i="15198"/>
  <c r="UT161" i="15198"/>
  <c r="DX162" i="15198"/>
  <c r="GJ162" i="15198"/>
  <c r="IV162" i="15198"/>
  <c r="LH162" i="15198"/>
  <c r="NT162" i="15198"/>
  <c r="QF162" i="15198"/>
  <c r="SR162" i="15198"/>
  <c r="VD162" i="15198"/>
  <c r="EP163" i="15198"/>
  <c r="HB163" i="15198"/>
  <c r="JN163" i="15198"/>
  <c r="LZ163" i="15198"/>
  <c r="OL163" i="15198"/>
  <c r="QX163" i="15198"/>
  <c r="TJ163" i="15198"/>
  <c r="VV163" i="15198"/>
  <c r="EZ164" i="15198"/>
  <c r="HL164" i="15198"/>
  <c r="JX164" i="15198"/>
  <c r="MJ164" i="15198"/>
  <c r="OV164" i="15198"/>
  <c r="RH164" i="15198"/>
  <c r="TT164" i="15198"/>
  <c r="WF164" i="15198"/>
  <c r="FJ165" i="15198"/>
  <c r="HV165" i="15198"/>
  <c r="KH165" i="15198"/>
  <c r="MT165" i="15198"/>
  <c r="PF165" i="15198"/>
  <c r="RR165" i="15198"/>
  <c r="UD165" i="15198"/>
  <c r="DH166" i="15198"/>
  <c r="FT166" i="15198"/>
  <c r="IF166" i="15198"/>
  <c r="KR166" i="15198"/>
  <c r="ND166" i="15198"/>
  <c r="PX166" i="15198"/>
  <c r="PM167" i="15198"/>
  <c r="RS168" i="15198"/>
  <c r="TY169" i="15198"/>
  <c r="FA171" i="15198"/>
  <c r="EU172" i="15198"/>
  <c r="EO173" i="15198"/>
  <c r="EQ174" i="15198"/>
  <c r="EK175" i="15198"/>
  <c r="UJ176" i="15198"/>
  <c r="RL184" i="15198"/>
  <c r="KY157" i="15198"/>
  <c r="NK157" i="15198"/>
  <c r="PW157" i="15198"/>
  <c r="SI157" i="15198"/>
  <c r="UU157" i="15198"/>
  <c r="DY158" i="15198"/>
  <c r="GK158" i="15198"/>
  <c r="IW158" i="15198"/>
  <c r="LI158" i="15198"/>
  <c r="NU158" i="15198"/>
  <c r="QG158" i="15198"/>
  <c r="SS158" i="15198"/>
  <c r="VE158" i="15198"/>
  <c r="LS159" i="15198"/>
  <c r="VO159" i="15198"/>
  <c r="MC160" i="15198"/>
  <c r="VY160" i="15198"/>
  <c r="MM161" i="15198"/>
  <c r="WI161" i="15198"/>
  <c r="MW162" i="15198"/>
  <c r="DS163" i="15198"/>
  <c r="NO163" i="15198"/>
  <c r="EC164" i="15198"/>
  <c r="NY164" i="15198"/>
  <c r="EM165" i="15198"/>
  <c r="OI165" i="15198"/>
  <c r="EW166" i="15198"/>
  <c r="OS166" i="15198"/>
  <c r="MY170" i="15198"/>
  <c r="SX167" i="15198"/>
  <c r="TZ169" i="15198"/>
  <c r="UT171" i="15198"/>
  <c r="EB174" i="15198"/>
  <c r="RS171" i="15198"/>
  <c r="EY159" i="15198"/>
  <c r="HK159" i="15198"/>
  <c r="JW159" i="15198"/>
  <c r="MI159" i="15198"/>
  <c r="OU159" i="15198"/>
  <c r="RG159" i="15198"/>
  <c r="TS159" i="15198"/>
  <c r="WE159" i="15198"/>
  <c r="FI160" i="15198"/>
  <c r="HU160" i="15198"/>
  <c r="KG160" i="15198"/>
  <c r="MS160" i="15198"/>
  <c r="PE160" i="15198"/>
  <c r="RQ160" i="15198"/>
  <c r="UC160" i="15198"/>
  <c r="DG161" i="15198"/>
  <c r="FS161" i="15198"/>
  <c r="IE161" i="15198"/>
  <c r="KQ161" i="15198"/>
  <c r="NC161" i="15198"/>
  <c r="PO161" i="15198"/>
  <c r="SA161" i="15198"/>
  <c r="UM161" i="15198"/>
  <c r="DQ162" i="15198"/>
  <c r="GC162" i="15198"/>
  <c r="IO162" i="15198"/>
  <c r="LA162" i="15198"/>
  <c r="NM162" i="15198"/>
  <c r="PY162" i="15198"/>
  <c r="SK162" i="15198"/>
  <c r="UW162" i="15198"/>
  <c r="EI163" i="15198"/>
  <c r="GU163" i="15198"/>
  <c r="JG163" i="15198"/>
  <c r="LS163" i="15198"/>
  <c r="OE163" i="15198"/>
  <c r="QQ163" i="15198"/>
  <c r="TC163" i="15198"/>
  <c r="VO163" i="15198"/>
  <c r="ES164" i="15198"/>
  <c r="HE164" i="15198"/>
  <c r="JQ164" i="15198"/>
  <c r="MC164" i="15198"/>
  <c r="OO164" i="15198"/>
  <c r="RA164" i="15198"/>
  <c r="TM164" i="15198"/>
  <c r="VY164" i="15198"/>
  <c r="FC165" i="15198"/>
  <c r="HO165" i="15198"/>
  <c r="KA165" i="15198"/>
  <c r="MM165" i="15198"/>
  <c r="OY165" i="15198"/>
  <c r="RK165" i="15198"/>
  <c r="TW165" i="15198"/>
  <c r="WI165" i="15198"/>
  <c r="FM166" i="15198"/>
  <c r="HY166" i="15198"/>
  <c r="KK166" i="15198"/>
  <c r="MW166" i="15198"/>
  <c r="PK166" i="15198"/>
  <c r="NI167" i="15198"/>
  <c r="NC168" i="15198"/>
  <c r="PI169" i="15198"/>
  <c r="MS171" i="15198"/>
  <c r="OO175" i="15198"/>
  <c r="UZ166" i="15198"/>
  <c r="LN167" i="15198"/>
  <c r="VJ167" i="15198"/>
  <c r="LX168" i="15198"/>
  <c r="VT168" i="15198"/>
  <c r="MP169" i="15198"/>
  <c r="DD170" i="15198"/>
  <c r="MZ170" i="15198"/>
  <c r="DN171" i="15198"/>
  <c r="NJ171" i="15198"/>
  <c r="DX172" i="15198"/>
  <c r="NT172" i="15198"/>
  <c r="EP173" i="15198"/>
  <c r="OL173" i="15198"/>
  <c r="NX174" i="15198"/>
  <c r="SP179" i="15198"/>
  <c r="SQ167" i="15198"/>
  <c r="TS169" i="15198"/>
  <c r="SU173" i="15198"/>
  <c r="MU174" i="15198"/>
  <c r="VU158" i="15198"/>
  <c r="FG159" i="15198"/>
  <c r="HS159" i="15198"/>
  <c r="KE159" i="15198"/>
  <c r="MQ159" i="15198"/>
  <c r="PC159" i="15198"/>
  <c r="RO159" i="15198"/>
  <c r="UA159" i="15198"/>
  <c r="DE160" i="15198"/>
  <c r="FQ160" i="15198"/>
  <c r="IC160" i="15198"/>
  <c r="KO160" i="15198"/>
  <c r="NA160" i="15198"/>
  <c r="PM160" i="15198"/>
  <c r="RY160" i="15198"/>
  <c r="UK160" i="15198"/>
  <c r="DO161" i="15198"/>
  <c r="GA161" i="15198"/>
  <c r="IM161" i="15198"/>
  <c r="KY161" i="15198"/>
  <c r="NK161" i="15198"/>
  <c r="PW161" i="15198"/>
  <c r="SI161" i="15198"/>
  <c r="UU161" i="15198"/>
  <c r="DY162" i="15198"/>
  <c r="GK162" i="15198"/>
  <c r="IW162" i="15198"/>
  <c r="LI162" i="15198"/>
  <c r="NU162" i="15198"/>
  <c r="QG162" i="15198"/>
  <c r="SS162" i="15198"/>
  <c r="VE162" i="15198"/>
  <c r="EQ163" i="15198"/>
  <c r="HC163" i="15198"/>
  <c r="JO163" i="15198"/>
  <c r="MA163" i="15198"/>
  <c r="OM163" i="15198"/>
  <c r="QY163" i="15198"/>
  <c r="TK163" i="15198"/>
  <c r="VW163" i="15198"/>
  <c r="FA164" i="15198"/>
  <c r="HM164" i="15198"/>
  <c r="JY164" i="15198"/>
  <c r="MK164" i="15198"/>
  <c r="OW164" i="15198"/>
  <c r="RI164" i="15198"/>
  <c r="TU164" i="15198"/>
  <c r="WG164" i="15198"/>
  <c r="FK165" i="15198"/>
  <c r="HW165" i="15198"/>
  <c r="KI165" i="15198"/>
  <c r="MU165" i="15198"/>
  <c r="PG165" i="15198"/>
  <c r="RS165" i="15198"/>
  <c r="UE165" i="15198"/>
  <c r="DI166" i="15198"/>
  <c r="FU166" i="15198"/>
  <c r="IG166" i="15198"/>
  <c r="KS166" i="15198"/>
  <c r="NE166" i="15198"/>
  <c r="QA166" i="15198"/>
  <c r="PU167" i="15198"/>
  <c r="PO168" i="15198"/>
  <c r="RU169" i="15198"/>
  <c r="MM172" i="15198"/>
  <c r="UT179" i="15198"/>
  <c r="DV167" i="15198"/>
  <c r="NR167" i="15198"/>
  <c r="EF168" i="15198"/>
  <c r="OB168" i="15198"/>
  <c r="EX169" i="15198"/>
  <c r="OT169" i="15198"/>
  <c r="FH170" i="15198"/>
  <c r="PD170" i="15198"/>
  <c r="FR171" i="15198"/>
  <c r="PN171" i="15198"/>
  <c r="GB172" i="15198"/>
  <c r="PX172" i="15198"/>
  <c r="GT173" i="15198"/>
  <c r="QP173" i="15198"/>
  <c r="VP174" i="15198"/>
  <c r="UR182" i="15198"/>
  <c r="HA168" i="15198"/>
  <c r="IC170" i="15198"/>
  <c r="LW175" i="15198"/>
  <c r="WC158" i="15198"/>
  <c r="FO159" i="15198"/>
  <c r="IA159" i="15198"/>
  <c r="KM159" i="15198"/>
  <c r="MY159" i="15198"/>
  <c r="PK159" i="15198"/>
  <c r="RW159" i="15198"/>
  <c r="UI159" i="15198"/>
  <c r="DM160" i="15198"/>
  <c r="FY160" i="15198"/>
  <c r="IK160" i="15198"/>
  <c r="KW160" i="15198"/>
  <c r="NI160" i="15198"/>
  <c r="PU160" i="15198"/>
  <c r="SG160" i="15198"/>
  <c r="US160" i="15198"/>
  <c r="DW161" i="15198"/>
  <c r="GI161" i="15198"/>
  <c r="IU161" i="15198"/>
  <c r="LG161" i="15198"/>
  <c r="NS161" i="15198"/>
  <c r="QE161" i="15198"/>
  <c r="SQ161" i="15198"/>
  <c r="VC161" i="15198"/>
  <c r="EG162" i="15198"/>
  <c r="GS162" i="15198"/>
  <c r="JE162" i="15198"/>
  <c r="LQ162" i="15198"/>
  <c r="OC162" i="15198"/>
  <c r="QO162" i="15198"/>
  <c r="TA162" i="15198"/>
  <c r="VM162" i="15198"/>
  <c r="EY163" i="15198"/>
  <c r="HK163" i="15198"/>
  <c r="JW163" i="15198"/>
  <c r="MI163" i="15198"/>
  <c r="OU163" i="15198"/>
  <c r="RG163" i="15198"/>
  <c r="TS163" i="15198"/>
  <c r="WE163" i="15198"/>
  <c r="FI164" i="15198"/>
  <c r="HU164" i="15198"/>
  <c r="KG164" i="15198"/>
  <c r="MS164" i="15198"/>
  <c r="PE164" i="15198"/>
  <c r="RQ164" i="15198"/>
  <c r="UC164" i="15198"/>
  <c r="DG165" i="15198"/>
  <c r="FS165" i="15198"/>
  <c r="IE165" i="15198"/>
  <c r="KQ165" i="15198"/>
  <c r="NC165" i="15198"/>
  <c r="PO165" i="15198"/>
  <c r="SA165" i="15198"/>
  <c r="UM165" i="15198"/>
  <c r="DQ166" i="15198"/>
  <c r="GC166" i="15198"/>
  <c r="IO166" i="15198"/>
  <c r="LA166" i="15198"/>
  <c r="NM166" i="15198"/>
  <c r="SM166" i="15198"/>
  <c r="SG167" i="15198"/>
  <c r="SA168" i="15198"/>
  <c r="UG169" i="15198"/>
  <c r="OY172" i="15198"/>
  <c r="PP180" i="15198"/>
  <c r="ED167" i="15198"/>
  <c r="NZ167" i="15198"/>
  <c r="EN168" i="15198"/>
  <c r="OJ168" i="15198"/>
  <c r="FF169" i="15198"/>
  <c r="PB169" i="15198"/>
  <c r="FP170" i="15198"/>
  <c r="PL170" i="15198"/>
  <c r="FZ171" i="15198"/>
  <c r="PV171" i="15198"/>
  <c r="GJ172" i="15198"/>
  <c r="QF172" i="15198"/>
  <c r="HB173" i="15198"/>
  <c r="QX173" i="15198"/>
  <c r="EL175" i="15198"/>
  <c r="RZ183" i="15198"/>
  <c r="JE168" i="15198"/>
  <c r="KG170" i="15198"/>
  <c r="TO175" i="15198"/>
  <c r="DK159" i="15198"/>
  <c r="FW159" i="15198"/>
  <c r="II159" i="15198"/>
  <c r="KU159" i="15198"/>
  <c r="NG159" i="15198"/>
  <c r="PS159" i="15198"/>
  <c r="SE159" i="15198"/>
  <c r="UQ159" i="15198"/>
  <c r="DU160" i="15198"/>
  <c r="GG160" i="15198"/>
  <c r="IS160" i="15198"/>
  <c r="LE160" i="15198"/>
  <c r="NQ160" i="15198"/>
  <c r="QC160" i="15198"/>
  <c r="SO160" i="15198"/>
  <c r="VA160" i="15198"/>
  <c r="EE161" i="15198"/>
  <c r="GQ161" i="15198"/>
  <c r="JC161" i="15198"/>
  <c r="LO161" i="15198"/>
  <c r="OA161" i="15198"/>
  <c r="QM161" i="15198"/>
  <c r="SY161" i="15198"/>
  <c r="VK161" i="15198"/>
  <c r="EO162" i="15198"/>
  <c r="HA162" i="15198"/>
  <c r="JM162" i="15198"/>
  <c r="LY162" i="15198"/>
  <c r="OK162" i="15198"/>
  <c r="QW162" i="15198"/>
  <c r="TI162" i="15198"/>
  <c r="VU162" i="15198"/>
  <c r="FG163" i="15198"/>
  <c r="HS163" i="15198"/>
  <c r="KE163" i="15198"/>
  <c r="MQ163" i="15198"/>
  <c r="PC163" i="15198"/>
  <c r="RO163" i="15198"/>
  <c r="UA163" i="15198"/>
  <c r="DE164" i="15198"/>
  <c r="FQ164" i="15198"/>
  <c r="IC164" i="15198"/>
  <c r="KO164" i="15198"/>
  <c r="NA164" i="15198"/>
  <c r="PM164" i="15198"/>
  <c r="RY164" i="15198"/>
  <c r="UK164" i="15198"/>
  <c r="DO165" i="15198"/>
  <c r="GA165" i="15198"/>
  <c r="IM165" i="15198"/>
  <c r="KY165" i="15198"/>
  <c r="NK165" i="15198"/>
  <c r="PW165" i="15198"/>
  <c r="SI165" i="15198"/>
  <c r="UU165" i="15198"/>
  <c r="DY166" i="15198"/>
  <c r="GK166" i="15198"/>
  <c r="IW166" i="15198"/>
  <c r="LI166" i="15198"/>
  <c r="NU166" i="15198"/>
  <c r="UY166" i="15198"/>
  <c r="US167" i="15198"/>
  <c r="UM168" i="15198"/>
  <c r="FO170" i="15198"/>
  <c r="MG173" i="15198"/>
  <c r="PT166" i="15198"/>
  <c r="GH167" i="15198"/>
  <c r="QD167" i="15198"/>
  <c r="GR168" i="15198"/>
  <c r="QN168" i="15198"/>
  <c r="HJ169" i="15198"/>
  <c r="RF169" i="15198"/>
  <c r="HT170" i="15198"/>
  <c r="RP170" i="15198"/>
  <c r="ID171" i="15198"/>
  <c r="RZ171" i="15198"/>
  <c r="IN172" i="15198"/>
  <c r="SJ172" i="15198"/>
  <c r="JF173" i="15198"/>
  <c r="TB173" i="15198"/>
  <c r="MD175" i="15198"/>
  <c r="QC166" i="15198"/>
  <c r="QW168" i="15198"/>
  <c r="RY170" i="15198"/>
  <c r="GD192" i="15198"/>
  <c r="DS159" i="15198"/>
  <c r="GE159" i="15198"/>
  <c r="IQ159" i="15198"/>
  <c r="LC159" i="15198"/>
  <c r="NO159" i="15198"/>
  <c r="QA159" i="15198"/>
  <c r="SM159" i="15198"/>
  <c r="UY159" i="15198"/>
  <c r="EC160" i="15198"/>
  <c r="GO160" i="15198"/>
  <c r="JA160" i="15198"/>
  <c r="LM160" i="15198"/>
  <c r="NY160" i="15198"/>
  <c r="QK160" i="15198"/>
  <c r="SW160" i="15198"/>
  <c r="VI160" i="15198"/>
  <c r="EM161" i="15198"/>
  <c r="GY161" i="15198"/>
  <c r="JK161" i="15198"/>
  <c r="LW161" i="15198"/>
  <c r="OI161" i="15198"/>
  <c r="QU161" i="15198"/>
  <c r="TG161" i="15198"/>
  <c r="VS161" i="15198"/>
  <c r="EW162" i="15198"/>
  <c r="HI162" i="15198"/>
  <c r="JU162" i="15198"/>
  <c r="MG162" i="15198"/>
  <c r="OS162" i="15198"/>
  <c r="RE162" i="15198"/>
  <c r="TQ162" i="15198"/>
  <c r="WC162" i="15198"/>
  <c r="FO163" i="15198"/>
  <c r="IA163" i="15198"/>
  <c r="KM163" i="15198"/>
  <c r="MY163" i="15198"/>
  <c r="PK163" i="15198"/>
  <c r="RW163" i="15198"/>
  <c r="UI163" i="15198"/>
  <c r="DM164" i="15198"/>
  <c r="FY164" i="15198"/>
  <c r="IK164" i="15198"/>
  <c r="KW164" i="15198"/>
  <c r="NI164" i="15198"/>
  <c r="PU164" i="15198"/>
  <c r="SG164" i="15198"/>
  <c r="US164" i="15198"/>
  <c r="DW165" i="15198"/>
  <c r="GI165" i="15198"/>
  <c r="IU165" i="15198"/>
  <c r="LG165" i="15198"/>
  <c r="NS165" i="15198"/>
  <c r="QE165" i="15198"/>
  <c r="SQ165" i="15198"/>
  <c r="VC165" i="15198"/>
  <c r="EG166" i="15198"/>
  <c r="GS166" i="15198"/>
  <c r="JE166" i="15198"/>
  <c r="LQ166" i="15198"/>
  <c r="OC166" i="15198"/>
  <c r="DM167" i="15198"/>
  <c r="DG168" i="15198"/>
  <c r="FM169" i="15198"/>
  <c r="IA170" i="15198"/>
  <c r="OS173" i="15198"/>
  <c r="QB166" i="15198"/>
  <c r="GP167" i="15198"/>
  <c r="QL167" i="15198"/>
  <c r="GZ168" i="15198"/>
  <c r="QV168" i="15198"/>
  <c r="HR169" i="15198"/>
  <c r="RN169" i="15198"/>
  <c r="IB170" i="15198"/>
  <c r="RX170" i="15198"/>
  <c r="IL171" i="15198"/>
  <c r="SH171" i="15198"/>
  <c r="IV172" i="15198"/>
  <c r="SR172" i="15198"/>
  <c r="JN173" i="15198"/>
  <c r="TJ173" i="15198"/>
  <c r="OH175" i="15198"/>
  <c r="SG166" i="15198"/>
  <c r="TA168" i="15198"/>
  <c r="UC170" i="15198"/>
  <c r="VZ166" i="15198"/>
  <c r="EA159" i="15198"/>
  <c r="GM159" i="15198"/>
  <c r="IY159" i="15198"/>
  <c r="LK159" i="15198"/>
  <c r="NW159" i="15198"/>
  <c r="QI159" i="15198"/>
  <c r="SU159" i="15198"/>
  <c r="VG159" i="15198"/>
  <c r="EK160" i="15198"/>
  <c r="GW160" i="15198"/>
  <c r="JI160" i="15198"/>
  <c r="LU160" i="15198"/>
  <c r="OG160" i="15198"/>
  <c r="QS160" i="15198"/>
  <c r="TE160" i="15198"/>
  <c r="VQ160" i="15198"/>
  <c r="EU161" i="15198"/>
  <c r="HG161" i="15198"/>
  <c r="JS161" i="15198"/>
  <c r="ME161" i="15198"/>
  <c r="OQ161" i="15198"/>
  <c r="RC161" i="15198"/>
  <c r="TO161" i="15198"/>
  <c r="WA161" i="15198"/>
  <c r="FE162" i="15198"/>
  <c r="HQ162" i="15198"/>
  <c r="KC162" i="15198"/>
  <c r="MO162" i="15198"/>
  <c r="PA162" i="15198"/>
  <c r="RM162" i="15198"/>
  <c r="TY162" i="15198"/>
  <c r="DK163" i="15198"/>
  <c r="FW163" i="15198"/>
  <c r="II163" i="15198"/>
  <c r="KU163" i="15198"/>
  <c r="NG163" i="15198"/>
  <c r="PS163" i="15198"/>
  <c r="SE163" i="15198"/>
  <c r="UQ163" i="15198"/>
  <c r="DU164" i="15198"/>
  <c r="GG164" i="15198"/>
  <c r="IS164" i="15198"/>
  <c r="LE164" i="15198"/>
  <c r="NQ164" i="15198"/>
  <c r="QC164" i="15198"/>
  <c r="SO164" i="15198"/>
  <c r="VA164" i="15198"/>
  <c r="EE165" i="15198"/>
  <c r="GQ165" i="15198"/>
  <c r="JC165" i="15198"/>
  <c r="LO165" i="15198"/>
  <c r="OA165" i="15198"/>
  <c r="QM165" i="15198"/>
  <c r="SY165" i="15198"/>
  <c r="VK165" i="15198"/>
  <c r="EO166" i="15198"/>
  <c r="HA166" i="15198"/>
  <c r="JM166" i="15198"/>
  <c r="LY166" i="15198"/>
  <c r="OK166" i="15198"/>
  <c r="FY167" i="15198"/>
  <c r="FS168" i="15198"/>
  <c r="HY169" i="15198"/>
  <c r="KM170" i="15198"/>
  <c r="MI174" i="15198"/>
  <c r="SF166" i="15198"/>
  <c r="IT167" i="15198"/>
  <c r="SP167" i="15198"/>
  <c r="JD168" i="15198"/>
  <c r="SZ168" i="15198"/>
  <c r="JV169" i="15198"/>
  <c r="TR169" i="15198"/>
  <c r="KF170" i="15198"/>
  <c r="UB170" i="15198"/>
  <c r="KP171" i="15198"/>
  <c r="UL171" i="15198"/>
  <c r="KZ172" i="15198"/>
  <c r="UV172" i="15198"/>
  <c r="LR173" i="15198"/>
  <c r="VN173" i="15198"/>
  <c r="EN176" i="15198"/>
  <c r="GQ167" i="15198"/>
  <c r="HS169" i="15198"/>
  <c r="KA171" i="15198"/>
  <c r="DD169" i="15198"/>
  <c r="PE171" i="15198"/>
  <c r="RK172" i="15198"/>
  <c r="RE173" i="15198"/>
  <c r="RG174" i="15198"/>
  <c r="RA175" i="15198"/>
  <c r="KT181" i="15198"/>
  <c r="QJ166" i="15198"/>
  <c r="SV166" i="15198"/>
  <c r="VH166" i="15198"/>
  <c r="EL167" i="15198"/>
  <c r="GX167" i="15198"/>
  <c r="JJ167" i="15198"/>
  <c r="LV167" i="15198"/>
  <c r="OH167" i="15198"/>
  <c r="QT167" i="15198"/>
  <c r="TF167" i="15198"/>
  <c r="VR167" i="15198"/>
  <c r="EV168" i="15198"/>
  <c r="HH168" i="15198"/>
  <c r="JT168" i="15198"/>
  <c r="MF168" i="15198"/>
  <c r="OR168" i="15198"/>
  <c r="RD168" i="15198"/>
  <c r="TP168" i="15198"/>
  <c r="WB168" i="15198"/>
  <c r="FN169" i="15198"/>
  <c r="HZ169" i="15198"/>
  <c r="KL169" i="15198"/>
  <c r="MX169" i="15198"/>
  <c r="PJ169" i="15198"/>
  <c r="RV169" i="15198"/>
  <c r="UH169" i="15198"/>
  <c r="DL170" i="15198"/>
  <c r="FX170" i="15198"/>
  <c r="IJ170" i="15198"/>
  <c r="KV170" i="15198"/>
  <c r="NH170" i="15198"/>
  <c r="PT170" i="15198"/>
  <c r="SF170" i="15198"/>
  <c r="UR170" i="15198"/>
  <c r="DV171" i="15198"/>
  <c r="GH171" i="15198"/>
  <c r="IT171" i="15198"/>
  <c r="LF171" i="15198"/>
  <c r="NR171" i="15198"/>
  <c r="QD171" i="15198"/>
  <c r="SP171" i="15198"/>
  <c r="VB171" i="15198"/>
  <c r="EF172" i="15198"/>
  <c r="GR172" i="15198"/>
  <c r="JD172" i="15198"/>
  <c r="LP172" i="15198"/>
  <c r="OB172" i="15198"/>
  <c r="QN172" i="15198"/>
  <c r="SZ172" i="15198"/>
  <c r="VL172" i="15198"/>
  <c r="EX173" i="15198"/>
  <c r="HJ173" i="15198"/>
  <c r="JV173" i="15198"/>
  <c r="MH173" i="15198"/>
  <c r="OT173" i="15198"/>
  <c r="RF173" i="15198"/>
  <c r="TR173" i="15198"/>
  <c r="EJ174" i="15198"/>
  <c r="OF174" i="15198"/>
  <c r="ET175" i="15198"/>
  <c r="OP175" i="15198"/>
  <c r="OJ176" i="15198"/>
  <c r="VB179" i="15198"/>
  <c r="UL183" i="15198"/>
  <c r="SO166" i="15198"/>
  <c r="JC167" i="15198"/>
  <c r="SY167" i="15198"/>
  <c r="JM168" i="15198"/>
  <c r="TI168" i="15198"/>
  <c r="KE169" i="15198"/>
  <c r="UA169" i="15198"/>
  <c r="KO170" i="15198"/>
  <c r="UK170" i="15198"/>
  <c r="TW171" i="15198"/>
  <c r="UY173" i="15198"/>
  <c r="DL176" i="15198"/>
  <c r="EV167" i="15198"/>
  <c r="DX171" i="15198"/>
  <c r="DZ171" i="15198"/>
  <c r="PK170" i="15198"/>
  <c r="RQ171" i="15198"/>
  <c r="TW172" i="15198"/>
  <c r="TQ173" i="15198"/>
  <c r="TS174" i="15198"/>
  <c r="TM175" i="15198"/>
  <c r="FP182" i="15198"/>
  <c r="QR166" i="15198"/>
  <c r="TD166" i="15198"/>
  <c r="VP166" i="15198"/>
  <c r="ET167" i="15198"/>
  <c r="HF167" i="15198"/>
  <c r="JR167" i="15198"/>
  <c r="MD167" i="15198"/>
  <c r="OP167" i="15198"/>
  <c r="RB167" i="15198"/>
  <c r="TN167" i="15198"/>
  <c r="VZ167" i="15198"/>
  <c r="FD168" i="15198"/>
  <c r="HP168" i="15198"/>
  <c r="KB168" i="15198"/>
  <c r="MN168" i="15198"/>
  <c r="OZ168" i="15198"/>
  <c r="RL168" i="15198"/>
  <c r="TX168" i="15198"/>
  <c r="DJ169" i="15198"/>
  <c r="FV169" i="15198"/>
  <c r="IH169" i="15198"/>
  <c r="KT169" i="15198"/>
  <c r="NF169" i="15198"/>
  <c r="PR169" i="15198"/>
  <c r="SD169" i="15198"/>
  <c r="UP169" i="15198"/>
  <c r="DT170" i="15198"/>
  <c r="GF170" i="15198"/>
  <c r="IR170" i="15198"/>
  <c r="LD170" i="15198"/>
  <c r="NP170" i="15198"/>
  <c r="QB170" i="15198"/>
  <c r="SN170" i="15198"/>
  <c r="UZ170" i="15198"/>
  <c r="ED171" i="15198"/>
  <c r="GP171" i="15198"/>
  <c r="JB171" i="15198"/>
  <c r="LN171" i="15198"/>
  <c r="NZ171" i="15198"/>
  <c r="QL171" i="15198"/>
  <c r="SX171" i="15198"/>
  <c r="VJ171" i="15198"/>
  <c r="EN172" i="15198"/>
  <c r="GZ172" i="15198"/>
  <c r="JL172" i="15198"/>
  <c r="LX172" i="15198"/>
  <c r="OJ172" i="15198"/>
  <c r="QV172" i="15198"/>
  <c r="TH172" i="15198"/>
  <c r="VT172" i="15198"/>
  <c r="FF173" i="15198"/>
  <c r="HR173" i="15198"/>
  <c r="KD173" i="15198"/>
  <c r="MP173" i="15198"/>
  <c r="PB173" i="15198"/>
  <c r="RN173" i="15198"/>
  <c r="TZ173" i="15198"/>
  <c r="GN174" i="15198"/>
  <c r="QJ174" i="15198"/>
  <c r="GX175" i="15198"/>
  <c r="QT175" i="15198"/>
  <c r="DN177" i="15198"/>
  <c r="SJ180" i="15198"/>
  <c r="UF184" i="15198"/>
  <c r="US166" i="15198"/>
  <c r="LG167" i="15198"/>
  <c r="VC167" i="15198"/>
  <c r="LQ168" i="15198"/>
  <c r="VM168" i="15198"/>
  <c r="MI169" i="15198"/>
  <c r="WE169" i="15198"/>
  <c r="MS170" i="15198"/>
  <c r="DG171" i="15198"/>
  <c r="IG172" i="15198"/>
  <c r="JI174" i="15198"/>
  <c r="VV177" i="15198"/>
  <c r="MN167" i="15198"/>
  <c r="QP172" i="15198"/>
  <c r="RW170" i="15198"/>
  <c r="UC171" i="15198"/>
  <c r="WI172" i="15198"/>
  <c r="WC173" i="15198"/>
  <c r="WE174" i="15198"/>
  <c r="LT176" i="15198"/>
  <c r="TX184" i="15198"/>
  <c r="QZ166" i="15198"/>
  <c r="TL166" i="15198"/>
  <c r="VX166" i="15198"/>
  <c r="FB167" i="15198"/>
  <c r="HN167" i="15198"/>
  <c r="JZ167" i="15198"/>
  <c r="ML167" i="15198"/>
  <c r="OX167" i="15198"/>
  <c r="RJ167" i="15198"/>
  <c r="TV167" i="15198"/>
  <c r="WH167" i="15198"/>
  <c r="FL168" i="15198"/>
  <c r="HX168" i="15198"/>
  <c r="KJ168" i="15198"/>
  <c r="MV168" i="15198"/>
  <c r="PH168" i="15198"/>
  <c r="RT168" i="15198"/>
  <c r="UF168" i="15198"/>
  <c r="DR169" i="15198"/>
  <c r="GD169" i="15198"/>
  <c r="IP169" i="15198"/>
  <c r="LB169" i="15198"/>
  <c r="NN169" i="15198"/>
  <c r="PZ169" i="15198"/>
  <c r="SL169" i="15198"/>
  <c r="UX169" i="15198"/>
  <c r="EB170" i="15198"/>
  <c r="GN170" i="15198"/>
  <c r="IZ170" i="15198"/>
  <c r="LL170" i="15198"/>
  <c r="NX170" i="15198"/>
  <c r="QJ170" i="15198"/>
  <c r="SV170" i="15198"/>
  <c r="VH170" i="15198"/>
  <c r="EL171" i="15198"/>
  <c r="GX171" i="15198"/>
  <c r="JJ171" i="15198"/>
  <c r="LV171" i="15198"/>
  <c r="OH171" i="15198"/>
  <c r="QT171" i="15198"/>
  <c r="TF171" i="15198"/>
  <c r="VR171" i="15198"/>
  <c r="EV172" i="15198"/>
  <c r="HH172" i="15198"/>
  <c r="JT172" i="15198"/>
  <c r="MF172" i="15198"/>
  <c r="OR172" i="15198"/>
  <c r="RD172" i="15198"/>
  <c r="TP172" i="15198"/>
  <c r="WB172" i="15198"/>
  <c r="FN173" i="15198"/>
  <c r="HZ173" i="15198"/>
  <c r="KL173" i="15198"/>
  <c r="MX173" i="15198"/>
  <c r="PJ173" i="15198"/>
  <c r="RV173" i="15198"/>
  <c r="UH173" i="15198"/>
  <c r="GV174" i="15198"/>
  <c r="QR174" i="15198"/>
  <c r="HF175" i="15198"/>
  <c r="RB175" i="15198"/>
  <c r="ET177" i="15198"/>
  <c r="UV180" i="15198"/>
  <c r="FN185" i="15198"/>
  <c r="VA166" i="15198"/>
  <c r="LO167" i="15198"/>
  <c r="VK167" i="15198"/>
  <c r="LY168" i="15198"/>
  <c r="VU168" i="15198"/>
  <c r="MQ169" i="15198"/>
  <c r="DE170" i="15198"/>
  <c r="NA170" i="15198"/>
  <c r="DO171" i="15198"/>
  <c r="KK172" i="15198"/>
  <c r="LM174" i="15198"/>
  <c r="TD178" i="15198"/>
  <c r="OR167" i="15198"/>
  <c r="EZ173" i="15198"/>
  <c r="UI170" i="15198"/>
  <c r="FC172" i="15198"/>
  <c r="EW173" i="15198"/>
  <c r="EY174" i="15198"/>
  <c r="ES175" i="15198"/>
  <c r="VP176" i="15198"/>
  <c r="RN185" i="15198"/>
  <c r="RH166" i="15198"/>
  <c r="TT166" i="15198"/>
  <c r="WF166" i="15198"/>
  <c r="FJ167" i="15198"/>
  <c r="HV167" i="15198"/>
  <c r="KH167" i="15198"/>
  <c r="MT167" i="15198"/>
  <c r="PF167" i="15198"/>
  <c r="RR167" i="15198"/>
  <c r="UD167" i="15198"/>
  <c r="DH168" i="15198"/>
  <c r="FT168" i="15198"/>
  <c r="IF168" i="15198"/>
  <c r="KR168" i="15198"/>
  <c r="ND168" i="15198"/>
  <c r="PP168" i="15198"/>
  <c r="SB168" i="15198"/>
  <c r="UN168" i="15198"/>
  <c r="DZ169" i="15198"/>
  <c r="GL169" i="15198"/>
  <c r="IX169" i="15198"/>
  <c r="LJ169" i="15198"/>
  <c r="NV169" i="15198"/>
  <c r="QH169" i="15198"/>
  <c r="ST169" i="15198"/>
  <c r="VF169" i="15198"/>
  <c r="EJ170" i="15198"/>
  <c r="GV170" i="15198"/>
  <c r="JH170" i="15198"/>
  <c r="LT170" i="15198"/>
  <c r="OF170" i="15198"/>
  <c r="QR170" i="15198"/>
  <c r="TD170" i="15198"/>
  <c r="VP170" i="15198"/>
  <c r="ET171" i="15198"/>
  <c r="HF171" i="15198"/>
  <c r="JR171" i="15198"/>
  <c r="MD171" i="15198"/>
  <c r="OP171" i="15198"/>
  <c r="RB171" i="15198"/>
  <c r="TN171" i="15198"/>
  <c r="VZ171" i="15198"/>
  <c r="FD172" i="15198"/>
  <c r="HP172" i="15198"/>
  <c r="KB172" i="15198"/>
  <c r="MN172" i="15198"/>
  <c r="OZ172" i="15198"/>
  <c r="RL172" i="15198"/>
  <c r="TX172" i="15198"/>
  <c r="DJ173" i="15198"/>
  <c r="FV173" i="15198"/>
  <c r="IH173" i="15198"/>
  <c r="KT173" i="15198"/>
  <c r="NF173" i="15198"/>
  <c r="PR173" i="15198"/>
  <c r="SD173" i="15198"/>
  <c r="UP173" i="15198"/>
  <c r="IZ174" i="15198"/>
  <c r="SV174" i="15198"/>
  <c r="JJ175" i="15198"/>
  <c r="TF175" i="15198"/>
  <c r="TB177" i="15198"/>
  <c r="SL181" i="15198"/>
  <c r="FP186" i="15198"/>
  <c r="DW167" i="15198"/>
  <c r="NS167" i="15198"/>
  <c r="EG168" i="15198"/>
  <c r="OC168" i="15198"/>
  <c r="EY169" i="15198"/>
  <c r="OU169" i="15198"/>
  <c r="FI170" i="15198"/>
  <c r="PE170" i="15198"/>
  <c r="FS171" i="15198"/>
  <c r="SC172" i="15198"/>
  <c r="TE174" i="15198"/>
  <c r="VF181" i="15198"/>
  <c r="DJ168" i="15198"/>
  <c r="RJ174" i="15198"/>
  <c r="FI171" i="15198"/>
  <c r="HO172" i="15198"/>
  <c r="HI173" i="15198"/>
  <c r="HK174" i="15198"/>
  <c r="HE175" i="15198"/>
  <c r="LJ177" i="15198"/>
  <c r="NR187" i="15198"/>
  <c r="RP166" i="15198"/>
  <c r="UB166" i="15198"/>
  <c r="DF167" i="15198"/>
  <c r="FR167" i="15198"/>
  <c r="ID167" i="15198"/>
  <c r="KP167" i="15198"/>
  <c r="NB167" i="15198"/>
  <c r="PN167" i="15198"/>
  <c r="RZ167" i="15198"/>
  <c r="UL167" i="15198"/>
  <c r="DP168" i="15198"/>
  <c r="GB168" i="15198"/>
  <c r="IN168" i="15198"/>
  <c r="KZ168" i="15198"/>
  <c r="NL168" i="15198"/>
  <c r="PX168" i="15198"/>
  <c r="SJ168" i="15198"/>
  <c r="UV168" i="15198"/>
  <c r="EH169" i="15198"/>
  <c r="GT169" i="15198"/>
  <c r="JF169" i="15198"/>
  <c r="LR169" i="15198"/>
  <c r="OD169" i="15198"/>
  <c r="QP169" i="15198"/>
  <c r="TB169" i="15198"/>
  <c r="VN169" i="15198"/>
  <c r="ER170" i="15198"/>
  <c r="HD170" i="15198"/>
  <c r="JP170" i="15198"/>
  <c r="MB170" i="15198"/>
  <c r="ON170" i="15198"/>
  <c r="QZ170" i="15198"/>
  <c r="TL170" i="15198"/>
  <c r="VX170" i="15198"/>
  <c r="FB171" i="15198"/>
  <c r="HN171" i="15198"/>
  <c r="JZ171" i="15198"/>
  <c r="ML171" i="15198"/>
  <c r="OX171" i="15198"/>
  <c r="RJ171" i="15198"/>
  <c r="TV171" i="15198"/>
  <c r="WH171" i="15198"/>
  <c r="FL172" i="15198"/>
  <c r="HX172" i="15198"/>
  <c r="KJ172" i="15198"/>
  <c r="MV172" i="15198"/>
  <c r="PH172" i="15198"/>
  <c r="RT172" i="15198"/>
  <c r="UF172" i="15198"/>
  <c r="DR173" i="15198"/>
  <c r="GD173" i="15198"/>
  <c r="IP173" i="15198"/>
  <c r="LB173" i="15198"/>
  <c r="NN173" i="15198"/>
  <c r="PZ173" i="15198"/>
  <c r="SL173" i="15198"/>
  <c r="UX173" i="15198"/>
  <c r="JH174" i="15198"/>
  <c r="TD174" i="15198"/>
  <c r="JR175" i="15198"/>
  <c r="TN175" i="15198"/>
  <c r="VN177" i="15198"/>
  <c r="UX181" i="15198"/>
  <c r="VH186" i="15198"/>
  <c r="EE167" i="15198"/>
  <c r="OA167" i="15198"/>
  <c r="EO168" i="15198"/>
  <c r="OK168" i="15198"/>
  <c r="FG169" i="15198"/>
  <c r="PC169" i="15198"/>
  <c r="FQ170" i="15198"/>
  <c r="PM170" i="15198"/>
  <c r="GA171" i="15198"/>
  <c r="UG172" i="15198"/>
  <c r="VI174" i="15198"/>
  <c r="SN182" i="15198"/>
  <c r="FN168" i="15198"/>
  <c r="FT175" i="15198"/>
  <c r="HU171" i="15198"/>
  <c r="KA172" i="15198"/>
  <c r="JU173" i="15198"/>
  <c r="JW174" i="15198"/>
  <c r="JQ175" i="15198"/>
  <c r="GF178" i="15198"/>
  <c r="PL166" i="15198"/>
  <c r="RX166" i="15198"/>
  <c r="UJ166" i="15198"/>
  <c r="DN167" i="15198"/>
  <c r="FZ167" i="15198"/>
  <c r="IL167" i="15198"/>
  <c r="KX167" i="15198"/>
  <c r="NJ167" i="15198"/>
  <c r="PV167" i="15198"/>
  <c r="SH167" i="15198"/>
  <c r="UT167" i="15198"/>
  <c r="DX168" i="15198"/>
  <c r="GJ168" i="15198"/>
  <c r="IV168" i="15198"/>
  <c r="LH168" i="15198"/>
  <c r="NT168" i="15198"/>
  <c r="QF168" i="15198"/>
  <c r="SR168" i="15198"/>
  <c r="VD168" i="15198"/>
  <c r="EP169" i="15198"/>
  <c r="HB169" i="15198"/>
  <c r="JN169" i="15198"/>
  <c r="LZ169" i="15198"/>
  <c r="OL169" i="15198"/>
  <c r="QX169" i="15198"/>
  <c r="TJ169" i="15198"/>
  <c r="VV169" i="15198"/>
  <c r="EZ170" i="15198"/>
  <c r="HL170" i="15198"/>
  <c r="JX170" i="15198"/>
  <c r="MJ170" i="15198"/>
  <c r="OV170" i="15198"/>
  <c r="RH170" i="15198"/>
  <c r="TT170" i="15198"/>
  <c r="WF170" i="15198"/>
  <c r="FJ171" i="15198"/>
  <c r="HV171" i="15198"/>
  <c r="KH171" i="15198"/>
  <c r="MT171" i="15198"/>
  <c r="PF171" i="15198"/>
  <c r="RR171" i="15198"/>
  <c r="UD171" i="15198"/>
  <c r="DH172" i="15198"/>
  <c r="FT172" i="15198"/>
  <c r="IF172" i="15198"/>
  <c r="KR172" i="15198"/>
  <c r="ND172" i="15198"/>
  <c r="PP172" i="15198"/>
  <c r="SB172" i="15198"/>
  <c r="UN172" i="15198"/>
  <c r="DZ173" i="15198"/>
  <c r="GL173" i="15198"/>
  <c r="IX173" i="15198"/>
  <c r="LJ173" i="15198"/>
  <c r="NV173" i="15198"/>
  <c r="QH173" i="15198"/>
  <c r="ST173" i="15198"/>
  <c r="VF173" i="15198"/>
  <c r="LL174" i="15198"/>
  <c r="VH174" i="15198"/>
  <c r="LV175" i="15198"/>
  <c r="DH176" i="15198"/>
  <c r="SV178" i="15198"/>
  <c r="SF182" i="15198"/>
  <c r="PU166" i="15198"/>
  <c r="GI167" i="15198"/>
  <c r="QE167" i="15198"/>
  <c r="GS168" i="15198"/>
  <c r="QO168" i="15198"/>
  <c r="HK169" i="15198"/>
  <c r="RG169" i="15198"/>
  <c r="HU170" i="15198"/>
  <c r="RQ170" i="15198"/>
  <c r="IE171" i="15198"/>
  <c r="IY173" i="15198"/>
  <c r="JS175" i="15198"/>
  <c r="UP185" i="15198"/>
  <c r="OT168" i="15198"/>
  <c r="DP184" i="15198"/>
  <c r="ER174" i="15198"/>
  <c r="HD174" i="15198"/>
  <c r="JP174" i="15198"/>
  <c r="MB174" i="15198"/>
  <c r="ON174" i="15198"/>
  <c r="QZ174" i="15198"/>
  <c r="TL174" i="15198"/>
  <c r="VX174" i="15198"/>
  <c r="FB175" i="15198"/>
  <c r="HN175" i="15198"/>
  <c r="JZ175" i="15198"/>
  <c r="ML175" i="15198"/>
  <c r="OX175" i="15198"/>
  <c r="RJ175" i="15198"/>
  <c r="TV175" i="15198"/>
  <c r="FT176" i="15198"/>
  <c r="PP176" i="15198"/>
  <c r="FZ177" i="15198"/>
  <c r="EB178" i="15198"/>
  <c r="DV179" i="15198"/>
  <c r="DP180" i="15198"/>
  <c r="DR181" i="15198"/>
  <c r="DL182" i="15198"/>
  <c r="DF183" i="15198"/>
  <c r="FL184" i="15198"/>
  <c r="HZ185" i="15198"/>
  <c r="QD187" i="15198"/>
  <c r="QK166" i="15198"/>
  <c r="SW166" i="15198"/>
  <c r="VI166" i="15198"/>
  <c r="EM167" i="15198"/>
  <c r="GY167" i="15198"/>
  <c r="JK167" i="15198"/>
  <c r="LW167" i="15198"/>
  <c r="OI167" i="15198"/>
  <c r="QU167" i="15198"/>
  <c r="TG167" i="15198"/>
  <c r="VS167" i="15198"/>
  <c r="EW168" i="15198"/>
  <c r="HI168" i="15198"/>
  <c r="JU168" i="15198"/>
  <c r="MG168" i="15198"/>
  <c r="OS168" i="15198"/>
  <c r="RE168" i="15198"/>
  <c r="TQ168" i="15198"/>
  <c r="WC168" i="15198"/>
  <c r="FO169" i="15198"/>
  <c r="IA169" i="15198"/>
  <c r="KM169" i="15198"/>
  <c r="MY169" i="15198"/>
  <c r="PK169" i="15198"/>
  <c r="RW169" i="15198"/>
  <c r="UI169" i="15198"/>
  <c r="DM170" i="15198"/>
  <c r="FY170" i="15198"/>
  <c r="IK170" i="15198"/>
  <c r="KW170" i="15198"/>
  <c r="NI170" i="15198"/>
  <c r="PU170" i="15198"/>
  <c r="SG170" i="15198"/>
  <c r="US170" i="15198"/>
  <c r="DW171" i="15198"/>
  <c r="GI171" i="15198"/>
  <c r="KI171" i="15198"/>
  <c r="UE171" i="15198"/>
  <c r="KS172" i="15198"/>
  <c r="UO172" i="15198"/>
  <c r="LK173" i="15198"/>
  <c r="VG173" i="15198"/>
  <c r="LU174" i="15198"/>
  <c r="VQ174" i="15198"/>
  <c r="ME175" i="15198"/>
  <c r="ER176" i="15198"/>
  <c r="VP178" i="15198"/>
  <c r="UZ182" i="15198"/>
  <c r="LF194" i="15198"/>
  <c r="FD167" i="15198"/>
  <c r="OZ167" i="15198"/>
  <c r="FV168" i="15198"/>
  <c r="FH169" i="15198"/>
  <c r="GB171" i="15198"/>
  <c r="HD173" i="15198"/>
  <c r="HX175" i="15198"/>
  <c r="KE168" i="15198"/>
  <c r="IK168" i="15198"/>
  <c r="VV173" i="15198"/>
  <c r="EZ174" i="15198"/>
  <c r="HL174" i="15198"/>
  <c r="JX174" i="15198"/>
  <c r="MJ174" i="15198"/>
  <c r="OV174" i="15198"/>
  <c r="RH174" i="15198"/>
  <c r="TT174" i="15198"/>
  <c r="WF174" i="15198"/>
  <c r="FJ175" i="15198"/>
  <c r="HV175" i="15198"/>
  <c r="KH175" i="15198"/>
  <c r="MT175" i="15198"/>
  <c r="PF175" i="15198"/>
  <c r="RR175" i="15198"/>
  <c r="UD175" i="15198"/>
  <c r="GZ176" i="15198"/>
  <c r="QV176" i="15198"/>
  <c r="HF177" i="15198"/>
  <c r="GN178" i="15198"/>
  <c r="GH179" i="15198"/>
  <c r="GB180" i="15198"/>
  <c r="GD181" i="15198"/>
  <c r="FX182" i="15198"/>
  <c r="FR183" i="15198"/>
  <c r="HX184" i="15198"/>
  <c r="KL185" i="15198"/>
  <c r="KZ188" i="15198"/>
  <c r="QS166" i="15198"/>
  <c r="TE166" i="15198"/>
  <c r="VQ166" i="15198"/>
  <c r="EU167" i="15198"/>
  <c r="HG167" i="15198"/>
  <c r="JS167" i="15198"/>
  <c r="ME167" i="15198"/>
  <c r="OQ167" i="15198"/>
  <c r="RC167" i="15198"/>
  <c r="TO167" i="15198"/>
  <c r="WA167" i="15198"/>
  <c r="FE168" i="15198"/>
  <c r="HQ168" i="15198"/>
  <c r="KC168" i="15198"/>
  <c r="MO168" i="15198"/>
  <c r="PA168" i="15198"/>
  <c r="RM168" i="15198"/>
  <c r="TY168" i="15198"/>
  <c r="DK169" i="15198"/>
  <c r="FW169" i="15198"/>
  <c r="II169" i="15198"/>
  <c r="KU169" i="15198"/>
  <c r="NG169" i="15198"/>
  <c r="PS169" i="15198"/>
  <c r="SE169" i="15198"/>
  <c r="UQ169" i="15198"/>
  <c r="DU170" i="15198"/>
  <c r="GG170" i="15198"/>
  <c r="IS170" i="15198"/>
  <c r="LE170" i="15198"/>
  <c r="NQ170" i="15198"/>
  <c r="QC170" i="15198"/>
  <c r="SO170" i="15198"/>
  <c r="VA170" i="15198"/>
  <c r="EE171" i="15198"/>
  <c r="GQ171" i="15198"/>
  <c r="MM171" i="15198"/>
  <c r="WI171" i="15198"/>
  <c r="MW172" i="15198"/>
  <c r="DS173" i="15198"/>
  <c r="NO173" i="15198"/>
  <c r="EC174" i="15198"/>
  <c r="NY174" i="15198"/>
  <c r="EM175" i="15198"/>
  <c r="OI175" i="15198"/>
  <c r="NH176" i="15198"/>
  <c r="SX179" i="15198"/>
  <c r="SH183" i="15198"/>
  <c r="QT166" i="15198"/>
  <c r="HH167" i="15198"/>
  <c r="RD167" i="15198"/>
  <c r="HZ168" i="15198"/>
  <c r="MZ169" i="15198"/>
  <c r="NT171" i="15198"/>
  <c r="OV173" i="15198"/>
  <c r="PP175" i="15198"/>
  <c r="DG170" i="15198"/>
  <c r="WD173" i="15198"/>
  <c r="FH174" i="15198"/>
  <c r="HT174" i="15198"/>
  <c r="KF174" i="15198"/>
  <c r="MR174" i="15198"/>
  <c r="PD174" i="15198"/>
  <c r="RP174" i="15198"/>
  <c r="UB174" i="15198"/>
  <c r="DF175" i="15198"/>
  <c r="FR175" i="15198"/>
  <c r="ID175" i="15198"/>
  <c r="KP175" i="15198"/>
  <c r="NB175" i="15198"/>
  <c r="PN175" i="15198"/>
  <c r="RZ175" i="15198"/>
  <c r="UL175" i="15198"/>
  <c r="IF176" i="15198"/>
  <c r="SB176" i="15198"/>
  <c r="JF177" i="15198"/>
  <c r="IZ178" i="15198"/>
  <c r="IT179" i="15198"/>
  <c r="IN180" i="15198"/>
  <c r="IP181" i="15198"/>
  <c r="IJ182" i="15198"/>
  <c r="ID183" i="15198"/>
  <c r="KJ184" i="15198"/>
  <c r="MX185" i="15198"/>
  <c r="GD189" i="15198"/>
  <c r="RA166" i="15198"/>
  <c r="TM166" i="15198"/>
  <c r="VY166" i="15198"/>
  <c r="FC167" i="15198"/>
  <c r="HO167" i="15198"/>
  <c r="KA167" i="15198"/>
  <c r="MM167" i="15198"/>
  <c r="OY167" i="15198"/>
  <c r="RK167" i="15198"/>
  <c r="TW167" i="15198"/>
  <c r="WI167" i="15198"/>
  <c r="FM168" i="15198"/>
  <c r="HY168" i="15198"/>
  <c r="KK168" i="15198"/>
  <c r="MW168" i="15198"/>
  <c r="PI168" i="15198"/>
  <c r="RU168" i="15198"/>
  <c r="UG168" i="15198"/>
  <c r="DS169" i="15198"/>
  <c r="GE169" i="15198"/>
  <c r="IQ169" i="15198"/>
  <c r="LC169" i="15198"/>
  <c r="NO169" i="15198"/>
  <c r="QA169" i="15198"/>
  <c r="SM169" i="15198"/>
  <c r="UY169" i="15198"/>
  <c r="EC170" i="15198"/>
  <c r="GO170" i="15198"/>
  <c r="JA170" i="15198"/>
  <c r="LM170" i="15198"/>
  <c r="NY170" i="15198"/>
  <c r="QK170" i="15198"/>
  <c r="SW170" i="15198"/>
  <c r="VI170" i="15198"/>
  <c r="EM171" i="15198"/>
  <c r="GY171" i="15198"/>
  <c r="MU171" i="15198"/>
  <c r="DI172" i="15198"/>
  <c r="NE172" i="15198"/>
  <c r="EA173" i="15198"/>
  <c r="NW173" i="15198"/>
  <c r="EK174" i="15198"/>
  <c r="OG174" i="15198"/>
  <c r="EU175" i="15198"/>
  <c r="OQ175" i="15198"/>
  <c r="ON176" i="15198"/>
  <c r="VJ179" i="15198"/>
  <c r="UT183" i="15198"/>
  <c r="RB166" i="15198"/>
  <c r="HP167" i="15198"/>
  <c r="RL167" i="15198"/>
  <c r="IH168" i="15198"/>
  <c r="PD169" i="15198"/>
  <c r="PX171" i="15198"/>
  <c r="QZ173" i="15198"/>
  <c r="RT175" i="15198"/>
  <c r="KY170" i="15198"/>
  <c r="DD174" i="15198"/>
  <c r="FP174" i="15198"/>
  <c r="IB174" i="15198"/>
  <c r="KN174" i="15198"/>
  <c r="MZ174" i="15198"/>
  <c r="PL174" i="15198"/>
  <c r="RX174" i="15198"/>
  <c r="UJ174" i="15198"/>
  <c r="DN175" i="15198"/>
  <c r="FZ175" i="15198"/>
  <c r="IL175" i="15198"/>
  <c r="KX175" i="15198"/>
  <c r="NJ175" i="15198"/>
  <c r="PV175" i="15198"/>
  <c r="SH175" i="15198"/>
  <c r="UT175" i="15198"/>
  <c r="JL176" i="15198"/>
  <c r="TH176" i="15198"/>
  <c r="LR177" i="15198"/>
  <c r="LL178" i="15198"/>
  <c r="LF179" i="15198"/>
  <c r="KZ180" i="15198"/>
  <c r="LB181" i="15198"/>
  <c r="KV182" i="15198"/>
  <c r="KP183" i="15198"/>
  <c r="MV184" i="15198"/>
  <c r="PJ185" i="15198"/>
  <c r="MQ190" i="15198"/>
  <c r="RI166" i="15198"/>
  <c r="TU166" i="15198"/>
  <c r="WG166" i="15198"/>
  <c r="FK167" i="15198"/>
  <c r="HW167" i="15198"/>
  <c r="KI167" i="15198"/>
  <c r="MU167" i="15198"/>
  <c r="PG167" i="15198"/>
  <c r="RS167" i="15198"/>
  <c r="UE167" i="15198"/>
  <c r="DI168" i="15198"/>
  <c r="FU168" i="15198"/>
  <c r="IG168" i="15198"/>
  <c r="KS168" i="15198"/>
  <c r="NE168" i="15198"/>
  <c r="PQ168" i="15198"/>
  <c r="SC168" i="15198"/>
  <c r="UO168" i="15198"/>
  <c r="EA169" i="15198"/>
  <c r="GM169" i="15198"/>
  <c r="IY169" i="15198"/>
  <c r="LK169" i="15198"/>
  <c r="NW169" i="15198"/>
  <c r="QI169" i="15198"/>
  <c r="SU169" i="15198"/>
  <c r="VG169" i="15198"/>
  <c r="EK170" i="15198"/>
  <c r="GW170" i="15198"/>
  <c r="JI170" i="15198"/>
  <c r="LU170" i="15198"/>
  <c r="OG170" i="15198"/>
  <c r="QS170" i="15198"/>
  <c r="TE170" i="15198"/>
  <c r="VQ170" i="15198"/>
  <c r="EU171" i="15198"/>
  <c r="HG171" i="15198"/>
  <c r="OY171" i="15198"/>
  <c r="FM172" i="15198"/>
  <c r="PI172" i="15198"/>
  <c r="GE173" i="15198"/>
  <c r="QA173" i="15198"/>
  <c r="GO174" i="15198"/>
  <c r="QK174" i="15198"/>
  <c r="GY175" i="15198"/>
  <c r="QU175" i="15198"/>
  <c r="DR177" i="15198"/>
  <c r="SR180" i="15198"/>
  <c r="SB184" i="15198"/>
  <c r="TF166" i="15198"/>
  <c r="JT167" i="15198"/>
  <c r="TP167" i="15198"/>
  <c r="KL168" i="15198"/>
  <c r="DN170" i="15198"/>
  <c r="EP172" i="15198"/>
  <c r="FJ174" i="15198"/>
  <c r="SJ176" i="15198"/>
  <c r="EI172" i="15198"/>
  <c r="DL174" i="15198"/>
  <c r="FX174" i="15198"/>
  <c r="IJ174" i="15198"/>
  <c r="KV174" i="15198"/>
  <c r="NH174" i="15198"/>
  <c r="PT174" i="15198"/>
  <c r="SF174" i="15198"/>
  <c r="UR174" i="15198"/>
  <c r="DV175" i="15198"/>
  <c r="GH175" i="15198"/>
  <c r="IT175" i="15198"/>
  <c r="LF175" i="15198"/>
  <c r="NR175" i="15198"/>
  <c r="QD175" i="15198"/>
  <c r="SP175" i="15198"/>
  <c r="VB175" i="15198"/>
  <c r="KR176" i="15198"/>
  <c r="UN176" i="15198"/>
  <c r="OD177" i="15198"/>
  <c r="NX178" i="15198"/>
  <c r="NR179" i="15198"/>
  <c r="NL180" i="15198"/>
  <c r="NN181" i="15198"/>
  <c r="NH182" i="15198"/>
  <c r="NB183" i="15198"/>
  <c r="PH184" i="15198"/>
  <c r="RV185" i="15198"/>
  <c r="FY196" i="15198"/>
  <c r="RQ166" i="15198"/>
  <c r="UC166" i="15198"/>
  <c r="DG167" i="15198"/>
  <c r="FS167" i="15198"/>
  <c r="IE167" i="15198"/>
  <c r="KQ167" i="15198"/>
  <c r="NC167" i="15198"/>
  <c r="PO167" i="15198"/>
  <c r="SA167" i="15198"/>
  <c r="UM167" i="15198"/>
  <c r="DQ168" i="15198"/>
  <c r="GC168" i="15198"/>
  <c r="IO168" i="15198"/>
  <c r="LA168" i="15198"/>
  <c r="NM168" i="15198"/>
  <c r="PY168" i="15198"/>
  <c r="SK168" i="15198"/>
  <c r="UW168" i="15198"/>
  <c r="EI169" i="15198"/>
  <c r="GU169" i="15198"/>
  <c r="JG169" i="15198"/>
  <c r="LS169" i="15198"/>
  <c r="OE169" i="15198"/>
  <c r="QQ169" i="15198"/>
  <c r="TC169" i="15198"/>
  <c r="VO169" i="15198"/>
  <c r="ES170" i="15198"/>
  <c r="HE170" i="15198"/>
  <c r="JQ170" i="15198"/>
  <c r="MC170" i="15198"/>
  <c r="OO170" i="15198"/>
  <c r="RA170" i="15198"/>
  <c r="TM170" i="15198"/>
  <c r="VY170" i="15198"/>
  <c r="FC171" i="15198"/>
  <c r="HO171" i="15198"/>
  <c r="PG171" i="15198"/>
  <c r="FU172" i="15198"/>
  <c r="PQ172" i="15198"/>
  <c r="GM173" i="15198"/>
  <c r="QI173" i="15198"/>
  <c r="GW174" i="15198"/>
  <c r="QS174" i="15198"/>
  <c r="HG175" i="15198"/>
  <c r="RC175" i="15198"/>
  <c r="EX177" i="15198"/>
  <c r="VD180" i="15198"/>
  <c r="UN184" i="15198"/>
  <c r="TN166" i="15198"/>
  <c r="KB167" i="15198"/>
  <c r="TX167" i="15198"/>
  <c r="KT168" i="15198"/>
  <c r="FR170" i="15198"/>
  <c r="GT172" i="15198"/>
  <c r="HN174" i="15198"/>
  <c r="HN177" i="15198"/>
  <c r="MA172" i="15198"/>
  <c r="DT174" i="15198"/>
  <c r="GF174" i="15198"/>
  <c r="IR174" i="15198"/>
  <c r="LD174" i="15198"/>
  <c r="NP174" i="15198"/>
  <c r="QB174" i="15198"/>
  <c r="SN174" i="15198"/>
  <c r="UZ174" i="15198"/>
  <c r="ED175" i="15198"/>
  <c r="GP175" i="15198"/>
  <c r="JB175" i="15198"/>
  <c r="LN175" i="15198"/>
  <c r="NZ175" i="15198"/>
  <c r="QL175" i="15198"/>
  <c r="SX175" i="15198"/>
  <c r="VR175" i="15198"/>
  <c r="LX176" i="15198"/>
  <c r="VT176" i="15198"/>
  <c r="QP177" i="15198"/>
  <c r="QJ178" i="15198"/>
  <c r="QD179" i="15198"/>
  <c r="PX180" i="15198"/>
  <c r="PZ181" i="15198"/>
  <c r="PT182" i="15198"/>
  <c r="PN183" i="15198"/>
  <c r="RT184" i="15198"/>
  <c r="UH185" i="15198"/>
  <c r="PM166" i="15198"/>
  <c r="RY166" i="15198"/>
  <c r="UK166" i="15198"/>
  <c r="DO167" i="15198"/>
  <c r="GA167" i="15198"/>
  <c r="IM167" i="15198"/>
  <c r="KY167" i="15198"/>
  <c r="NK167" i="15198"/>
  <c r="PW167" i="15198"/>
  <c r="SI167" i="15198"/>
  <c r="UU167" i="15198"/>
  <c r="DY168" i="15198"/>
  <c r="GK168" i="15198"/>
  <c r="IW168" i="15198"/>
  <c r="LI168" i="15198"/>
  <c r="NU168" i="15198"/>
  <c r="QG168" i="15198"/>
  <c r="SS168" i="15198"/>
  <c r="VE168" i="15198"/>
  <c r="EQ169" i="15198"/>
  <c r="HC169" i="15198"/>
  <c r="JO169" i="15198"/>
  <c r="MA169" i="15198"/>
  <c r="OM169" i="15198"/>
  <c r="QY169" i="15198"/>
  <c r="TK169" i="15198"/>
  <c r="VW169" i="15198"/>
  <c r="FA170" i="15198"/>
  <c r="HM170" i="15198"/>
  <c r="JY170" i="15198"/>
  <c r="MK170" i="15198"/>
  <c r="OW170" i="15198"/>
  <c r="RI170" i="15198"/>
  <c r="TU170" i="15198"/>
  <c r="WG170" i="15198"/>
  <c r="FK171" i="15198"/>
  <c r="HW171" i="15198"/>
  <c r="RK171" i="15198"/>
  <c r="HY172" i="15198"/>
  <c r="RU172" i="15198"/>
  <c r="IQ173" i="15198"/>
  <c r="SM173" i="15198"/>
  <c r="JA174" i="15198"/>
  <c r="SW174" i="15198"/>
  <c r="JK175" i="15198"/>
  <c r="TG175" i="15198"/>
  <c r="TJ177" i="15198"/>
  <c r="ST181" i="15198"/>
  <c r="SD185" i="15198"/>
  <c r="VR166" i="15198"/>
  <c r="MF167" i="15198"/>
  <c r="WB167" i="15198"/>
  <c r="MX168" i="15198"/>
  <c r="NJ170" i="15198"/>
  <c r="OL172" i="15198"/>
  <c r="PF174" i="15198"/>
  <c r="VL180" i="15198"/>
  <c r="FC174" i="15198"/>
  <c r="KQ171" i="15198"/>
  <c r="NC171" i="15198"/>
  <c r="PO171" i="15198"/>
  <c r="SA171" i="15198"/>
  <c r="UM171" i="15198"/>
  <c r="DQ172" i="15198"/>
  <c r="GC172" i="15198"/>
  <c r="IO172" i="15198"/>
  <c r="LA172" i="15198"/>
  <c r="NM172" i="15198"/>
  <c r="PY172" i="15198"/>
  <c r="SK172" i="15198"/>
  <c r="UW172" i="15198"/>
  <c r="EI173" i="15198"/>
  <c r="GU173" i="15198"/>
  <c r="JG173" i="15198"/>
  <c r="LS173" i="15198"/>
  <c r="OE173" i="15198"/>
  <c r="QQ173" i="15198"/>
  <c r="TC173" i="15198"/>
  <c r="VO173" i="15198"/>
  <c r="ES174" i="15198"/>
  <c r="HE174" i="15198"/>
  <c r="JQ174" i="15198"/>
  <c r="MC174" i="15198"/>
  <c r="OO174" i="15198"/>
  <c r="RA174" i="15198"/>
  <c r="TM174" i="15198"/>
  <c r="VY174" i="15198"/>
  <c r="FC175" i="15198"/>
  <c r="HO175" i="15198"/>
  <c r="KA175" i="15198"/>
  <c r="MM175" i="15198"/>
  <c r="OY175" i="15198"/>
  <c r="RK175" i="15198"/>
  <c r="TW175" i="15198"/>
  <c r="FX176" i="15198"/>
  <c r="PT176" i="15198"/>
  <c r="GD177" i="15198"/>
  <c r="EJ178" i="15198"/>
  <c r="ED179" i="15198"/>
  <c r="DX180" i="15198"/>
  <c r="DZ181" i="15198"/>
  <c r="DT182" i="15198"/>
  <c r="DN183" i="15198"/>
  <c r="DH184" i="15198"/>
  <c r="DJ185" i="15198"/>
  <c r="DD186" i="15198"/>
  <c r="OX166" i="15198"/>
  <c r="RJ166" i="15198"/>
  <c r="TV166" i="15198"/>
  <c r="WH166" i="15198"/>
  <c r="FL167" i="15198"/>
  <c r="HX167" i="15198"/>
  <c r="KJ167" i="15198"/>
  <c r="MV167" i="15198"/>
  <c r="PH167" i="15198"/>
  <c r="RT167" i="15198"/>
  <c r="UF167" i="15198"/>
  <c r="DR168" i="15198"/>
  <c r="GD168" i="15198"/>
  <c r="IP168" i="15198"/>
  <c r="LB168" i="15198"/>
  <c r="PB168" i="15198"/>
  <c r="FP169" i="15198"/>
  <c r="PL169" i="15198"/>
  <c r="FZ170" i="15198"/>
  <c r="PV170" i="15198"/>
  <c r="GJ171" i="15198"/>
  <c r="QF171" i="15198"/>
  <c r="HB172" i="15198"/>
  <c r="QX172" i="15198"/>
  <c r="HL173" i="15198"/>
  <c r="RH173" i="15198"/>
  <c r="HV174" i="15198"/>
  <c r="RR174" i="15198"/>
  <c r="IF175" i="15198"/>
  <c r="SB175" i="15198"/>
  <c r="JV177" i="15198"/>
  <c r="UV184" i="15198"/>
  <c r="MI168" i="15198"/>
  <c r="NC170" i="15198"/>
  <c r="OE172" i="15198"/>
  <c r="OY174" i="15198"/>
  <c r="FD180" i="15198"/>
  <c r="IM171" i="15198"/>
  <c r="KY171" i="15198"/>
  <c r="NK171" i="15198"/>
  <c r="PW171" i="15198"/>
  <c r="SI171" i="15198"/>
  <c r="UU171" i="15198"/>
  <c r="DY172" i="15198"/>
  <c r="GK172" i="15198"/>
  <c r="IW172" i="15198"/>
  <c r="LI172" i="15198"/>
  <c r="NU172" i="15198"/>
  <c r="QG172" i="15198"/>
  <c r="SS172" i="15198"/>
  <c r="VE172" i="15198"/>
  <c r="EQ173" i="15198"/>
  <c r="HC173" i="15198"/>
  <c r="JO173" i="15198"/>
  <c r="MA173" i="15198"/>
  <c r="OM173" i="15198"/>
  <c r="QY173" i="15198"/>
  <c r="TK173" i="15198"/>
  <c r="VW173" i="15198"/>
  <c r="FA174" i="15198"/>
  <c r="HM174" i="15198"/>
  <c r="JY174" i="15198"/>
  <c r="MK174" i="15198"/>
  <c r="OW174" i="15198"/>
  <c r="RI174" i="15198"/>
  <c r="TU174" i="15198"/>
  <c r="WG174" i="15198"/>
  <c r="FK175" i="15198"/>
  <c r="HW175" i="15198"/>
  <c r="KI175" i="15198"/>
  <c r="MU175" i="15198"/>
  <c r="PG175" i="15198"/>
  <c r="RS175" i="15198"/>
  <c r="UE175" i="15198"/>
  <c r="HD176" i="15198"/>
  <c r="QZ176" i="15198"/>
  <c r="HJ177" i="15198"/>
  <c r="GV178" i="15198"/>
  <c r="GP179" i="15198"/>
  <c r="GJ180" i="15198"/>
  <c r="GL181" i="15198"/>
  <c r="GF182" i="15198"/>
  <c r="FZ183" i="15198"/>
  <c r="FT184" i="15198"/>
  <c r="FV185" i="15198"/>
  <c r="GB186" i="15198"/>
  <c r="PF166" i="15198"/>
  <c r="RR166" i="15198"/>
  <c r="UD166" i="15198"/>
  <c r="DH167" i="15198"/>
  <c r="FT167" i="15198"/>
  <c r="IF167" i="15198"/>
  <c r="KR167" i="15198"/>
  <c r="ND167" i="15198"/>
  <c r="PP167" i="15198"/>
  <c r="SB167" i="15198"/>
  <c r="UN167" i="15198"/>
  <c r="DZ168" i="15198"/>
  <c r="GL168" i="15198"/>
  <c r="IX168" i="15198"/>
  <c r="LJ168" i="15198"/>
  <c r="RF168" i="15198"/>
  <c r="HT169" i="15198"/>
  <c r="RP169" i="15198"/>
  <c r="ID170" i="15198"/>
  <c r="RZ170" i="15198"/>
  <c r="IN171" i="15198"/>
  <c r="SJ171" i="15198"/>
  <c r="JF172" i="15198"/>
  <c r="TB172" i="15198"/>
  <c r="JP173" i="15198"/>
  <c r="TL173" i="15198"/>
  <c r="JZ174" i="15198"/>
  <c r="TV174" i="15198"/>
  <c r="KJ175" i="15198"/>
  <c r="UF175" i="15198"/>
  <c r="HD178" i="15198"/>
  <c r="SY166" i="15198"/>
  <c r="UA168" i="15198"/>
  <c r="UU170" i="15198"/>
  <c r="VW172" i="15198"/>
  <c r="DI175" i="15198"/>
  <c r="IU171" i="15198"/>
  <c r="LG171" i="15198"/>
  <c r="NS171" i="15198"/>
  <c r="QE171" i="15198"/>
  <c r="SQ171" i="15198"/>
  <c r="VC171" i="15198"/>
  <c r="EG172" i="15198"/>
  <c r="GS172" i="15198"/>
  <c r="JE172" i="15198"/>
  <c r="LQ172" i="15198"/>
  <c r="OC172" i="15198"/>
  <c r="QO172" i="15198"/>
  <c r="TA172" i="15198"/>
  <c r="VM172" i="15198"/>
  <c r="EY173" i="15198"/>
  <c r="HK173" i="15198"/>
  <c r="JW173" i="15198"/>
  <c r="MI173" i="15198"/>
  <c r="OU173" i="15198"/>
  <c r="RG173" i="15198"/>
  <c r="TS173" i="15198"/>
  <c r="WE173" i="15198"/>
  <c r="FI174" i="15198"/>
  <c r="HU174" i="15198"/>
  <c r="KG174" i="15198"/>
  <c r="MS174" i="15198"/>
  <c r="PE174" i="15198"/>
  <c r="RQ174" i="15198"/>
  <c r="UC174" i="15198"/>
  <c r="DG175" i="15198"/>
  <c r="FS175" i="15198"/>
  <c r="IE175" i="15198"/>
  <c r="KQ175" i="15198"/>
  <c r="NC175" i="15198"/>
  <c r="PO175" i="15198"/>
  <c r="SA175" i="15198"/>
  <c r="UM175" i="15198"/>
  <c r="IJ176" i="15198"/>
  <c r="SF176" i="15198"/>
  <c r="JN177" i="15198"/>
  <c r="JH178" i="15198"/>
  <c r="JB179" i="15198"/>
  <c r="IV180" i="15198"/>
  <c r="IX181" i="15198"/>
  <c r="IR182" i="15198"/>
  <c r="IL183" i="15198"/>
  <c r="IF184" i="15198"/>
  <c r="IH185" i="15198"/>
  <c r="SP187" i="15198"/>
  <c r="PN166" i="15198"/>
  <c r="RZ166" i="15198"/>
  <c r="UL166" i="15198"/>
  <c r="DP167" i="15198"/>
  <c r="GB167" i="15198"/>
  <c r="IN167" i="15198"/>
  <c r="KZ167" i="15198"/>
  <c r="NL167" i="15198"/>
  <c r="PX167" i="15198"/>
  <c r="SJ167" i="15198"/>
  <c r="UV167" i="15198"/>
  <c r="EH168" i="15198"/>
  <c r="GT168" i="15198"/>
  <c r="JF168" i="15198"/>
  <c r="LR168" i="15198"/>
  <c r="RN168" i="15198"/>
  <c r="IB169" i="15198"/>
  <c r="RX169" i="15198"/>
  <c r="IL170" i="15198"/>
  <c r="SH170" i="15198"/>
  <c r="IV171" i="15198"/>
  <c r="SR171" i="15198"/>
  <c r="JN172" i="15198"/>
  <c r="TJ172" i="15198"/>
  <c r="JX173" i="15198"/>
  <c r="TT173" i="15198"/>
  <c r="KH174" i="15198"/>
  <c r="UD174" i="15198"/>
  <c r="KR175" i="15198"/>
  <c r="UN175" i="15198"/>
  <c r="JP178" i="15198"/>
  <c r="VC166" i="15198"/>
  <c r="WE168" i="15198"/>
  <c r="DQ171" i="15198"/>
  <c r="ES173" i="15198"/>
  <c r="FM175" i="15198"/>
  <c r="JC171" i="15198"/>
  <c r="LO171" i="15198"/>
  <c r="OA171" i="15198"/>
  <c r="QM171" i="15198"/>
  <c r="SY171" i="15198"/>
  <c r="VK171" i="15198"/>
  <c r="EO172" i="15198"/>
  <c r="HA172" i="15198"/>
  <c r="JM172" i="15198"/>
  <c r="LY172" i="15198"/>
  <c r="OK172" i="15198"/>
  <c r="QW172" i="15198"/>
  <c r="TI172" i="15198"/>
  <c r="VU172" i="15198"/>
  <c r="FG173" i="15198"/>
  <c r="HS173" i="15198"/>
  <c r="KE173" i="15198"/>
  <c r="MQ173" i="15198"/>
  <c r="PC173" i="15198"/>
  <c r="RO173" i="15198"/>
  <c r="UA173" i="15198"/>
  <c r="DE174" i="15198"/>
  <c r="FQ174" i="15198"/>
  <c r="IC174" i="15198"/>
  <c r="KO174" i="15198"/>
  <c r="NA174" i="15198"/>
  <c r="PM174" i="15198"/>
  <c r="RY174" i="15198"/>
  <c r="UK174" i="15198"/>
  <c r="DO175" i="15198"/>
  <c r="GA175" i="15198"/>
  <c r="IM175" i="15198"/>
  <c r="KY175" i="15198"/>
  <c r="NK175" i="15198"/>
  <c r="PW175" i="15198"/>
  <c r="SI175" i="15198"/>
  <c r="UU175" i="15198"/>
  <c r="JP176" i="15198"/>
  <c r="TL176" i="15198"/>
  <c r="LZ177" i="15198"/>
  <c r="LT178" i="15198"/>
  <c r="LN179" i="15198"/>
  <c r="LH180" i="15198"/>
  <c r="LJ181" i="15198"/>
  <c r="LD182" i="15198"/>
  <c r="KX183" i="15198"/>
  <c r="KR184" i="15198"/>
  <c r="KT185" i="15198"/>
  <c r="NL188" i="15198"/>
  <c r="PV166" i="15198"/>
  <c r="SH166" i="15198"/>
  <c r="UT166" i="15198"/>
  <c r="DX167" i="15198"/>
  <c r="GJ167" i="15198"/>
  <c r="IV167" i="15198"/>
  <c r="LH167" i="15198"/>
  <c r="NT167" i="15198"/>
  <c r="QF167" i="15198"/>
  <c r="SR167" i="15198"/>
  <c r="VD167" i="15198"/>
  <c r="EP168" i="15198"/>
  <c r="HB168" i="15198"/>
  <c r="JN168" i="15198"/>
  <c r="LZ168" i="15198"/>
  <c r="TR168" i="15198"/>
  <c r="KF169" i="15198"/>
  <c r="UB169" i="15198"/>
  <c r="KP170" i="15198"/>
  <c r="UL170" i="15198"/>
  <c r="KZ171" i="15198"/>
  <c r="UV171" i="15198"/>
  <c r="LR172" i="15198"/>
  <c r="VN172" i="15198"/>
  <c r="MB173" i="15198"/>
  <c r="VX173" i="15198"/>
  <c r="ML174" i="15198"/>
  <c r="WH174" i="15198"/>
  <c r="MV175" i="15198"/>
  <c r="HH176" i="15198"/>
  <c r="GX179" i="15198"/>
  <c r="JM167" i="15198"/>
  <c r="KO169" i="15198"/>
  <c r="LI171" i="15198"/>
  <c r="MK173" i="15198"/>
  <c r="QX181" i="15198"/>
  <c r="JK171" i="15198"/>
  <c r="LW171" i="15198"/>
  <c r="OI171" i="15198"/>
  <c r="QU171" i="15198"/>
  <c r="TG171" i="15198"/>
  <c r="VS171" i="15198"/>
  <c r="EW172" i="15198"/>
  <c r="HI172" i="15198"/>
  <c r="JU172" i="15198"/>
  <c r="MG172" i="15198"/>
  <c r="OS172" i="15198"/>
  <c r="RE172" i="15198"/>
  <c r="TQ172" i="15198"/>
  <c r="WC172" i="15198"/>
  <c r="FO173" i="15198"/>
  <c r="IA173" i="15198"/>
  <c r="KM173" i="15198"/>
  <c r="MY173" i="15198"/>
  <c r="PK173" i="15198"/>
  <c r="RW173" i="15198"/>
  <c r="UI173" i="15198"/>
  <c r="DM174" i="15198"/>
  <c r="FY174" i="15198"/>
  <c r="IK174" i="15198"/>
  <c r="KW174" i="15198"/>
  <c r="NI174" i="15198"/>
  <c r="PU174" i="15198"/>
  <c r="SG174" i="15198"/>
  <c r="US174" i="15198"/>
  <c r="DW175" i="15198"/>
  <c r="GI175" i="15198"/>
  <c r="IU175" i="15198"/>
  <c r="LG175" i="15198"/>
  <c r="NS175" i="15198"/>
  <c r="QE175" i="15198"/>
  <c r="SQ175" i="15198"/>
  <c r="VC175" i="15198"/>
  <c r="KV176" i="15198"/>
  <c r="UR176" i="15198"/>
  <c r="OL177" i="15198"/>
  <c r="OF178" i="15198"/>
  <c r="NZ179" i="15198"/>
  <c r="NT180" i="15198"/>
  <c r="NV181" i="15198"/>
  <c r="NP182" i="15198"/>
  <c r="NJ183" i="15198"/>
  <c r="ND184" i="15198"/>
  <c r="NF185" i="15198"/>
  <c r="IP189" i="15198"/>
  <c r="QD166" i="15198"/>
  <c r="SP166" i="15198"/>
  <c r="VB166" i="15198"/>
  <c r="EF167" i="15198"/>
  <c r="GR167" i="15198"/>
  <c r="JD167" i="15198"/>
  <c r="LP167" i="15198"/>
  <c r="OB167" i="15198"/>
  <c r="QN167" i="15198"/>
  <c r="SZ167" i="15198"/>
  <c r="VL167" i="15198"/>
  <c r="EX168" i="15198"/>
  <c r="HJ168" i="15198"/>
  <c r="JV168" i="15198"/>
  <c r="MH168" i="15198"/>
  <c r="TZ168" i="15198"/>
  <c r="KN169" i="15198"/>
  <c r="UJ169" i="15198"/>
  <c r="KX170" i="15198"/>
  <c r="UT170" i="15198"/>
  <c r="LH171" i="15198"/>
  <c r="VD171" i="15198"/>
  <c r="LZ172" i="15198"/>
  <c r="VV172" i="15198"/>
  <c r="MJ173" i="15198"/>
  <c r="WF173" i="15198"/>
  <c r="MT174" i="15198"/>
  <c r="DH175" i="15198"/>
  <c r="ND175" i="15198"/>
  <c r="IN176" i="15198"/>
  <c r="JJ179" i="15198"/>
  <c r="LQ167" i="15198"/>
  <c r="MS169" i="15198"/>
  <c r="NM171" i="15198"/>
  <c r="OO173" i="15198"/>
  <c r="VD166" i="15198"/>
  <c r="JS171" i="15198"/>
  <c r="ME171" i="15198"/>
  <c r="OQ171" i="15198"/>
  <c r="RC171" i="15198"/>
  <c r="TO171" i="15198"/>
  <c r="WA171" i="15198"/>
  <c r="FE172" i="15198"/>
  <c r="HQ172" i="15198"/>
  <c r="KC172" i="15198"/>
  <c r="MO172" i="15198"/>
  <c r="PA172" i="15198"/>
  <c r="RM172" i="15198"/>
  <c r="TY172" i="15198"/>
  <c r="DK173" i="15198"/>
  <c r="FW173" i="15198"/>
  <c r="II173" i="15198"/>
  <c r="KU173" i="15198"/>
  <c r="NG173" i="15198"/>
  <c r="PS173" i="15198"/>
  <c r="SE173" i="15198"/>
  <c r="UQ173" i="15198"/>
  <c r="DU174" i="15198"/>
  <c r="GG174" i="15198"/>
  <c r="IS174" i="15198"/>
  <c r="LE174" i="15198"/>
  <c r="NQ174" i="15198"/>
  <c r="QC174" i="15198"/>
  <c r="SO174" i="15198"/>
  <c r="VA174" i="15198"/>
  <c r="EE175" i="15198"/>
  <c r="GQ175" i="15198"/>
  <c r="JC175" i="15198"/>
  <c r="LO175" i="15198"/>
  <c r="OA175" i="15198"/>
  <c r="QM175" i="15198"/>
  <c r="SY175" i="15198"/>
  <c r="VV175" i="15198"/>
  <c r="MB176" i="15198"/>
  <c r="VX176" i="15198"/>
  <c r="QX177" i="15198"/>
  <c r="QR178" i="15198"/>
  <c r="QL179" i="15198"/>
  <c r="QF180" i="15198"/>
  <c r="QH181" i="15198"/>
  <c r="QB182" i="15198"/>
  <c r="PV183" i="15198"/>
  <c r="PP184" i="15198"/>
  <c r="PR185" i="15198"/>
  <c r="TF190" i="15198"/>
  <c r="QL166" i="15198"/>
  <c r="SX166" i="15198"/>
  <c r="VJ166" i="15198"/>
  <c r="EN167" i="15198"/>
  <c r="GZ167" i="15198"/>
  <c r="JL167" i="15198"/>
  <c r="LX167" i="15198"/>
  <c r="OJ167" i="15198"/>
  <c r="QV167" i="15198"/>
  <c r="TH167" i="15198"/>
  <c r="VT167" i="15198"/>
  <c r="FF168" i="15198"/>
  <c r="HR168" i="15198"/>
  <c r="KD168" i="15198"/>
  <c r="MP168" i="15198"/>
  <c r="WD168" i="15198"/>
  <c r="MR169" i="15198"/>
  <c r="DF170" i="15198"/>
  <c r="NB170" i="15198"/>
  <c r="DP171" i="15198"/>
  <c r="NL171" i="15198"/>
  <c r="EH172" i="15198"/>
  <c r="OD172" i="15198"/>
  <c r="ER173" i="15198"/>
  <c r="ON173" i="15198"/>
  <c r="FB174" i="15198"/>
  <c r="OX174" i="15198"/>
  <c r="FL175" i="15198"/>
  <c r="PH175" i="15198"/>
  <c r="RD176" i="15198"/>
  <c r="GR180" i="15198"/>
  <c r="TI167" i="15198"/>
  <c r="UK169" i="15198"/>
  <c r="VE171" i="15198"/>
  <c r="WG173" i="15198"/>
  <c r="FT170" i="15198"/>
  <c r="PJ168" i="15198"/>
  <c r="RV168" i="15198"/>
  <c r="UH168" i="15198"/>
  <c r="DL169" i="15198"/>
  <c r="FX169" i="15198"/>
  <c r="IJ169" i="15198"/>
  <c r="KV169" i="15198"/>
  <c r="NH169" i="15198"/>
  <c r="PT169" i="15198"/>
  <c r="SF169" i="15198"/>
  <c r="UR169" i="15198"/>
  <c r="DV170" i="15198"/>
  <c r="GH170" i="15198"/>
  <c r="IT170" i="15198"/>
  <c r="LF170" i="15198"/>
  <c r="NR170" i="15198"/>
  <c r="QD170" i="15198"/>
  <c r="SP170" i="15198"/>
  <c r="VB170" i="15198"/>
  <c r="EF171" i="15198"/>
  <c r="GR171" i="15198"/>
  <c r="JD171" i="15198"/>
  <c r="LP171" i="15198"/>
  <c r="OB171" i="15198"/>
  <c r="QN171" i="15198"/>
  <c r="SZ171" i="15198"/>
  <c r="VL171" i="15198"/>
  <c r="EX172" i="15198"/>
  <c r="HJ172" i="15198"/>
  <c r="JV172" i="15198"/>
  <c r="MH172" i="15198"/>
  <c r="OT172" i="15198"/>
  <c r="RF172" i="15198"/>
  <c r="TR172" i="15198"/>
  <c r="WD172" i="15198"/>
  <c r="FH173" i="15198"/>
  <c r="HT173" i="15198"/>
  <c r="KF173" i="15198"/>
  <c r="MR173" i="15198"/>
  <c r="PD173" i="15198"/>
  <c r="RP173" i="15198"/>
  <c r="UB173" i="15198"/>
  <c r="DF174" i="15198"/>
  <c r="FR174" i="15198"/>
  <c r="ID174" i="15198"/>
  <c r="KP174" i="15198"/>
  <c r="NB174" i="15198"/>
  <c r="PN174" i="15198"/>
  <c r="RZ174" i="15198"/>
  <c r="UL174" i="15198"/>
  <c r="DP175" i="15198"/>
  <c r="GB175" i="15198"/>
  <c r="IN175" i="15198"/>
  <c r="KZ175" i="15198"/>
  <c r="NL175" i="15198"/>
  <c r="PX175" i="15198"/>
  <c r="SJ175" i="15198"/>
  <c r="UV175" i="15198"/>
  <c r="JT176" i="15198"/>
  <c r="TP176" i="15198"/>
  <c r="MH177" i="15198"/>
  <c r="MB178" i="15198"/>
  <c r="LV179" i="15198"/>
  <c r="EH181" i="15198"/>
  <c r="DR185" i="15198"/>
  <c r="VK166" i="15198"/>
  <c r="LY167" i="15198"/>
  <c r="VU167" i="15198"/>
  <c r="MQ168" i="15198"/>
  <c r="DE169" i="15198"/>
  <c r="NA169" i="15198"/>
  <c r="DO170" i="15198"/>
  <c r="NK170" i="15198"/>
  <c r="DY171" i="15198"/>
  <c r="NU171" i="15198"/>
  <c r="EQ172" i="15198"/>
  <c r="OM172" i="15198"/>
  <c r="FA173" i="15198"/>
  <c r="OW173" i="15198"/>
  <c r="FK174" i="15198"/>
  <c r="PG174" i="15198"/>
  <c r="FU175" i="15198"/>
  <c r="EP167" i="15198"/>
  <c r="GL171" i="15198"/>
  <c r="VP167" i="15198"/>
  <c r="NF168" i="15198"/>
  <c r="PR168" i="15198"/>
  <c r="SD168" i="15198"/>
  <c r="UP168" i="15198"/>
  <c r="DT169" i="15198"/>
  <c r="GF169" i="15198"/>
  <c r="IR169" i="15198"/>
  <c r="LD169" i="15198"/>
  <c r="NP169" i="15198"/>
  <c r="QB169" i="15198"/>
  <c r="SN169" i="15198"/>
  <c r="UZ169" i="15198"/>
  <c r="ED170" i="15198"/>
  <c r="GP170" i="15198"/>
  <c r="JB170" i="15198"/>
  <c r="LN170" i="15198"/>
  <c r="NZ170" i="15198"/>
  <c r="QL170" i="15198"/>
  <c r="SX170" i="15198"/>
  <c r="VJ170" i="15198"/>
  <c r="EN171" i="15198"/>
  <c r="GZ171" i="15198"/>
  <c r="JL171" i="15198"/>
  <c r="LX171" i="15198"/>
  <c r="OJ171" i="15198"/>
  <c r="QV171" i="15198"/>
  <c r="TH171" i="15198"/>
  <c r="VT171" i="15198"/>
  <c r="FF172" i="15198"/>
  <c r="HR172" i="15198"/>
  <c r="KD172" i="15198"/>
  <c r="MP172" i="15198"/>
  <c r="PB172" i="15198"/>
  <c r="RN172" i="15198"/>
  <c r="TZ172" i="15198"/>
  <c r="DD173" i="15198"/>
  <c r="FP173" i="15198"/>
  <c r="IB173" i="15198"/>
  <c r="KN173" i="15198"/>
  <c r="MZ173" i="15198"/>
  <c r="PL173" i="15198"/>
  <c r="RX173" i="15198"/>
  <c r="UJ173" i="15198"/>
  <c r="DN174" i="15198"/>
  <c r="FZ174" i="15198"/>
  <c r="IL174" i="15198"/>
  <c r="KX174" i="15198"/>
  <c r="NJ174" i="15198"/>
  <c r="PV174" i="15198"/>
  <c r="SH174" i="15198"/>
  <c r="UT174" i="15198"/>
  <c r="DX175" i="15198"/>
  <c r="GJ175" i="15198"/>
  <c r="IV175" i="15198"/>
  <c r="LH175" i="15198"/>
  <c r="NT175" i="15198"/>
  <c r="QF175" i="15198"/>
  <c r="SR175" i="15198"/>
  <c r="VD175" i="15198"/>
  <c r="KZ176" i="15198"/>
  <c r="UV176" i="15198"/>
  <c r="OT177" i="15198"/>
  <c r="ON178" i="15198"/>
  <c r="OH179" i="15198"/>
  <c r="VN181" i="15198"/>
  <c r="UX185" i="15198"/>
  <c r="EG167" i="15198"/>
  <c r="OC167" i="15198"/>
  <c r="EY168" i="15198"/>
  <c r="OU168" i="15198"/>
  <c r="FI169" i="15198"/>
  <c r="PE169" i="15198"/>
  <c r="FS170" i="15198"/>
  <c r="PO170" i="15198"/>
  <c r="GC171" i="15198"/>
  <c r="PY171" i="15198"/>
  <c r="GU172" i="15198"/>
  <c r="QQ172" i="15198"/>
  <c r="HE173" i="15198"/>
  <c r="RA173" i="15198"/>
  <c r="HO174" i="15198"/>
  <c r="RK174" i="15198"/>
  <c r="HY175" i="15198"/>
  <c r="VV167" i="15198"/>
  <c r="EJ172" i="15198"/>
  <c r="NN168" i="15198"/>
  <c r="PZ168" i="15198"/>
  <c r="SL168" i="15198"/>
  <c r="UX168" i="15198"/>
  <c r="EB169" i="15198"/>
  <c r="GN169" i="15198"/>
  <c r="IZ169" i="15198"/>
  <c r="LL169" i="15198"/>
  <c r="NX169" i="15198"/>
  <c r="QJ169" i="15198"/>
  <c r="SV169" i="15198"/>
  <c r="VH169" i="15198"/>
  <c r="EL170" i="15198"/>
  <c r="GX170" i="15198"/>
  <c r="JJ170" i="15198"/>
  <c r="LV170" i="15198"/>
  <c r="OH170" i="15198"/>
  <c r="QT170" i="15198"/>
  <c r="TF170" i="15198"/>
  <c r="VR170" i="15198"/>
  <c r="EV171" i="15198"/>
  <c r="HH171" i="15198"/>
  <c r="JT171" i="15198"/>
  <c r="MF171" i="15198"/>
  <c r="OR171" i="15198"/>
  <c r="RD171" i="15198"/>
  <c r="TP171" i="15198"/>
  <c r="WB171" i="15198"/>
  <c r="FN172" i="15198"/>
  <c r="HZ172" i="15198"/>
  <c r="KL172" i="15198"/>
  <c r="MX172" i="15198"/>
  <c r="PJ172" i="15198"/>
  <c r="RV172" i="15198"/>
  <c r="UH172" i="15198"/>
  <c r="DL173" i="15198"/>
  <c r="FX173" i="15198"/>
  <c r="IJ173" i="15198"/>
  <c r="KV173" i="15198"/>
  <c r="NH173" i="15198"/>
  <c r="PT173" i="15198"/>
  <c r="SF173" i="15198"/>
  <c r="UR173" i="15198"/>
  <c r="DV174" i="15198"/>
  <c r="GH174" i="15198"/>
  <c r="IT174" i="15198"/>
  <c r="LF174" i="15198"/>
  <c r="NR174" i="15198"/>
  <c r="QD174" i="15198"/>
  <c r="SP174" i="15198"/>
  <c r="VB174" i="15198"/>
  <c r="EF175" i="15198"/>
  <c r="GR175" i="15198"/>
  <c r="JD175" i="15198"/>
  <c r="LP175" i="15198"/>
  <c r="OB175" i="15198"/>
  <c r="QN175" i="15198"/>
  <c r="SZ175" i="15198"/>
  <c r="VZ175" i="15198"/>
  <c r="MF176" i="15198"/>
  <c r="WB176" i="15198"/>
  <c r="RF177" i="15198"/>
  <c r="QZ178" i="15198"/>
  <c r="QT179" i="15198"/>
  <c r="EB182" i="15198"/>
  <c r="DL186" i="15198"/>
  <c r="EO167" i="15198"/>
  <c r="OK167" i="15198"/>
  <c r="FG168" i="15198"/>
  <c r="PC168" i="15198"/>
  <c r="FQ169" i="15198"/>
  <c r="PM169" i="15198"/>
  <c r="GA170" i="15198"/>
  <c r="PW170" i="15198"/>
  <c r="GK171" i="15198"/>
  <c r="QG171" i="15198"/>
  <c r="HC172" i="15198"/>
  <c r="QY172" i="15198"/>
  <c r="HM173" i="15198"/>
  <c r="RI173" i="15198"/>
  <c r="HW174" i="15198"/>
  <c r="RS174" i="15198"/>
  <c r="IG175" i="15198"/>
  <c r="EZ168" i="15198"/>
  <c r="GV172" i="15198"/>
  <c r="NV168" i="15198"/>
  <c r="QH168" i="15198"/>
  <c r="ST168" i="15198"/>
  <c r="VF168" i="15198"/>
  <c r="EJ169" i="15198"/>
  <c r="GV169" i="15198"/>
  <c r="JH169" i="15198"/>
  <c r="LT169" i="15198"/>
  <c r="OF169" i="15198"/>
  <c r="QR169" i="15198"/>
  <c r="TD169" i="15198"/>
  <c r="VP169" i="15198"/>
  <c r="ET170" i="15198"/>
  <c r="HF170" i="15198"/>
  <c r="JR170" i="15198"/>
  <c r="MD170" i="15198"/>
  <c r="OP170" i="15198"/>
  <c r="RB170" i="15198"/>
  <c r="TN170" i="15198"/>
  <c r="VZ170" i="15198"/>
  <c r="FD171" i="15198"/>
  <c r="HP171" i="15198"/>
  <c r="KB171" i="15198"/>
  <c r="MN171" i="15198"/>
  <c r="OZ171" i="15198"/>
  <c r="RL171" i="15198"/>
  <c r="TX171" i="15198"/>
  <c r="DJ172" i="15198"/>
  <c r="FV172" i="15198"/>
  <c r="IH172" i="15198"/>
  <c r="KT172" i="15198"/>
  <c r="NF172" i="15198"/>
  <c r="PR172" i="15198"/>
  <c r="SD172" i="15198"/>
  <c r="UP172" i="15198"/>
  <c r="DT173" i="15198"/>
  <c r="GF173" i="15198"/>
  <c r="IR173" i="15198"/>
  <c r="LD173" i="15198"/>
  <c r="NP173" i="15198"/>
  <c r="QB173" i="15198"/>
  <c r="SN173" i="15198"/>
  <c r="UZ173" i="15198"/>
  <c r="ED174" i="15198"/>
  <c r="GP174" i="15198"/>
  <c r="JB174" i="15198"/>
  <c r="LN174" i="15198"/>
  <c r="NZ174" i="15198"/>
  <c r="QL174" i="15198"/>
  <c r="SX174" i="15198"/>
  <c r="VJ174" i="15198"/>
  <c r="EN175" i="15198"/>
  <c r="GZ175" i="15198"/>
  <c r="JL175" i="15198"/>
  <c r="LX175" i="15198"/>
  <c r="OJ175" i="15198"/>
  <c r="QV175" i="15198"/>
  <c r="TH175" i="15198"/>
  <c r="DP176" i="15198"/>
  <c r="NL176" i="15198"/>
  <c r="DV177" i="15198"/>
  <c r="TR177" i="15198"/>
  <c r="TL178" i="15198"/>
  <c r="TF179" i="15198"/>
  <c r="VH182" i="15198"/>
  <c r="QE166" i="15198"/>
  <c r="GS167" i="15198"/>
  <c r="QO167" i="15198"/>
  <c r="HK168" i="15198"/>
  <c r="RG168" i="15198"/>
  <c r="HU169" i="15198"/>
  <c r="RQ169" i="15198"/>
  <c r="IE170" i="15198"/>
  <c r="SA170" i="15198"/>
  <c r="IO171" i="15198"/>
  <c r="SK171" i="15198"/>
  <c r="JG172" i="15198"/>
  <c r="TC172" i="15198"/>
  <c r="JQ173" i="15198"/>
  <c r="TM173" i="15198"/>
  <c r="KA174" i="15198"/>
  <c r="TW174" i="15198"/>
  <c r="QG175" i="15198"/>
  <c r="WF168" i="15198"/>
  <c r="HH174" i="15198"/>
  <c r="OD168" i="15198"/>
  <c r="QP168" i="15198"/>
  <c r="TB168" i="15198"/>
  <c r="VN168" i="15198"/>
  <c r="ER169" i="15198"/>
  <c r="HD169" i="15198"/>
  <c r="JP169" i="15198"/>
  <c r="MB169" i="15198"/>
  <c r="ON169" i="15198"/>
  <c r="QZ169" i="15198"/>
  <c r="TL169" i="15198"/>
  <c r="VX169" i="15198"/>
  <c r="FB170" i="15198"/>
  <c r="HN170" i="15198"/>
  <c r="JZ170" i="15198"/>
  <c r="ML170" i="15198"/>
  <c r="OX170" i="15198"/>
  <c r="RJ170" i="15198"/>
  <c r="TV170" i="15198"/>
  <c r="WH170" i="15198"/>
  <c r="FL171" i="15198"/>
  <c r="HX171" i="15198"/>
  <c r="KJ171" i="15198"/>
  <c r="MV171" i="15198"/>
  <c r="PH171" i="15198"/>
  <c r="RT171" i="15198"/>
  <c r="UF171" i="15198"/>
  <c r="DR172" i="15198"/>
  <c r="GD172" i="15198"/>
  <c r="IP172" i="15198"/>
  <c r="LB172" i="15198"/>
  <c r="NN172" i="15198"/>
  <c r="PZ172" i="15198"/>
  <c r="SL172" i="15198"/>
  <c r="UX172" i="15198"/>
  <c r="EB173" i="15198"/>
  <c r="GN173" i="15198"/>
  <c r="IZ173" i="15198"/>
  <c r="LL173" i="15198"/>
  <c r="NX173" i="15198"/>
  <c r="QJ173" i="15198"/>
  <c r="SV173" i="15198"/>
  <c r="VH173" i="15198"/>
  <c r="EL174" i="15198"/>
  <c r="GX174" i="15198"/>
  <c r="JJ174" i="15198"/>
  <c r="LV174" i="15198"/>
  <c r="OH174" i="15198"/>
  <c r="QT174" i="15198"/>
  <c r="TF174" i="15198"/>
  <c r="VR174" i="15198"/>
  <c r="EV175" i="15198"/>
  <c r="HH175" i="15198"/>
  <c r="JT175" i="15198"/>
  <c r="MF175" i="15198"/>
  <c r="OR175" i="15198"/>
  <c r="RD175" i="15198"/>
  <c r="TP175" i="15198"/>
  <c r="EV176" i="15198"/>
  <c r="OR176" i="15198"/>
  <c r="FB177" i="15198"/>
  <c r="WD177" i="15198"/>
  <c r="VX178" i="15198"/>
  <c r="VR179" i="15198"/>
  <c r="DV183" i="15198"/>
  <c r="QM166" i="15198"/>
  <c r="HA167" i="15198"/>
  <c r="QW167" i="15198"/>
  <c r="HS168" i="15198"/>
  <c r="RO168" i="15198"/>
  <c r="IC169" i="15198"/>
  <c r="RY169" i="15198"/>
  <c r="IM170" i="15198"/>
  <c r="SI170" i="15198"/>
  <c r="IW171" i="15198"/>
  <c r="SS171" i="15198"/>
  <c r="JO172" i="15198"/>
  <c r="TK172" i="15198"/>
  <c r="JY173" i="15198"/>
  <c r="TU173" i="15198"/>
  <c r="KI174" i="15198"/>
  <c r="UE174" i="15198"/>
  <c r="SS175" i="15198"/>
  <c r="FJ169" i="15198"/>
  <c r="RD174" i="15198"/>
  <c r="OL168" i="15198"/>
  <c r="QX168" i="15198"/>
  <c r="TJ168" i="15198"/>
  <c r="VV168" i="15198"/>
  <c r="EZ169" i="15198"/>
  <c r="HL169" i="15198"/>
  <c r="JX169" i="15198"/>
  <c r="MJ169" i="15198"/>
  <c r="OV169" i="15198"/>
  <c r="RH169" i="15198"/>
  <c r="TT169" i="15198"/>
  <c r="WF169" i="15198"/>
  <c r="FJ170" i="15198"/>
  <c r="HV170" i="15198"/>
  <c r="KH170" i="15198"/>
  <c r="MT170" i="15198"/>
  <c r="PF170" i="15198"/>
  <c r="RR170" i="15198"/>
  <c r="UD170" i="15198"/>
  <c r="DH171" i="15198"/>
  <c r="FT171" i="15198"/>
  <c r="IF171" i="15198"/>
  <c r="KR171" i="15198"/>
  <c r="ND171" i="15198"/>
  <c r="PP171" i="15198"/>
  <c r="SB171" i="15198"/>
  <c r="UN171" i="15198"/>
  <c r="DZ172" i="15198"/>
  <c r="GL172" i="15198"/>
  <c r="IX172" i="15198"/>
  <c r="LJ172" i="15198"/>
  <c r="NV172" i="15198"/>
  <c r="QH172" i="15198"/>
  <c r="ST172" i="15198"/>
  <c r="VF172" i="15198"/>
  <c r="EJ173" i="15198"/>
  <c r="GV173" i="15198"/>
  <c r="JH173" i="15198"/>
  <c r="LT173" i="15198"/>
  <c r="OF173" i="15198"/>
  <c r="QR173" i="15198"/>
  <c r="TD173" i="15198"/>
  <c r="VP173" i="15198"/>
  <c r="ET174" i="15198"/>
  <c r="HF174" i="15198"/>
  <c r="JR174" i="15198"/>
  <c r="MD174" i="15198"/>
  <c r="OP174" i="15198"/>
  <c r="RB174" i="15198"/>
  <c r="TN174" i="15198"/>
  <c r="VZ174" i="15198"/>
  <c r="FD175" i="15198"/>
  <c r="HP175" i="15198"/>
  <c r="KB175" i="15198"/>
  <c r="MN175" i="15198"/>
  <c r="OZ175" i="15198"/>
  <c r="RL175" i="15198"/>
  <c r="TX175" i="15198"/>
  <c r="GB176" i="15198"/>
  <c r="PX176" i="15198"/>
  <c r="GH177" i="15198"/>
  <c r="ER178" i="15198"/>
  <c r="EL179" i="15198"/>
  <c r="EF180" i="15198"/>
  <c r="VB183" i="15198"/>
  <c r="SQ166" i="15198"/>
  <c r="JE167" i="15198"/>
  <c r="TA167" i="15198"/>
  <c r="JW168" i="15198"/>
  <c r="TS168" i="15198"/>
  <c r="KG169" i="15198"/>
  <c r="UC169" i="15198"/>
  <c r="KQ170" i="15198"/>
  <c r="UM170" i="15198"/>
  <c r="LA171" i="15198"/>
  <c r="UW171" i="15198"/>
  <c r="LS172" i="15198"/>
  <c r="VO172" i="15198"/>
  <c r="MC173" i="15198"/>
  <c r="VY173" i="15198"/>
  <c r="MM174" i="15198"/>
  <c r="WI174" i="15198"/>
  <c r="QV180" i="15198"/>
  <c r="DH170" i="15198"/>
  <c r="RW167" i="15198"/>
  <c r="GT181" i="15198"/>
  <c r="GN182" i="15198"/>
  <c r="GH183" i="15198"/>
  <c r="GB184" i="15198"/>
  <c r="GD185" i="15198"/>
  <c r="HD186" i="15198"/>
  <c r="QU166" i="15198"/>
  <c r="TG166" i="15198"/>
  <c r="VS166" i="15198"/>
  <c r="EW167" i="15198"/>
  <c r="HI167" i="15198"/>
  <c r="JU167" i="15198"/>
  <c r="MG167" i="15198"/>
  <c r="OS167" i="15198"/>
  <c r="RE167" i="15198"/>
  <c r="TQ167" i="15198"/>
  <c r="WC167" i="15198"/>
  <c r="FO168" i="15198"/>
  <c r="IA168" i="15198"/>
  <c r="KM168" i="15198"/>
  <c r="MY168" i="15198"/>
  <c r="PK168" i="15198"/>
  <c r="RW168" i="15198"/>
  <c r="UI168" i="15198"/>
  <c r="DM169" i="15198"/>
  <c r="FY169" i="15198"/>
  <c r="IK169" i="15198"/>
  <c r="KW169" i="15198"/>
  <c r="NI169" i="15198"/>
  <c r="PU169" i="15198"/>
  <c r="SG169" i="15198"/>
  <c r="US169" i="15198"/>
  <c r="DW170" i="15198"/>
  <c r="GI170" i="15198"/>
  <c r="IU170" i="15198"/>
  <c r="LG170" i="15198"/>
  <c r="NS170" i="15198"/>
  <c r="QE170" i="15198"/>
  <c r="SQ170" i="15198"/>
  <c r="VC170" i="15198"/>
  <c r="EG171" i="15198"/>
  <c r="GS171" i="15198"/>
  <c r="JE171" i="15198"/>
  <c r="LQ171" i="15198"/>
  <c r="OC171" i="15198"/>
  <c r="QO171" i="15198"/>
  <c r="TA171" i="15198"/>
  <c r="VM171" i="15198"/>
  <c r="EY172" i="15198"/>
  <c r="HK172" i="15198"/>
  <c r="JW172" i="15198"/>
  <c r="MI172" i="15198"/>
  <c r="OU172" i="15198"/>
  <c r="RG172" i="15198"/>
  <c r="TS172" i="15198"/>
  <c r="WE172" i="15198"/>
  <c r="FI173" i="15198"/>
  <c r="HU173" i="15198"/>
  <c r="KG173" i="15198"/>
  <c r="MS173" i="15198"/>
  <c r="PE173" i="15198"/>
  <c r="RQ173" i="15198"/>
  <c r="UC173" i="15198"/>
  <c r="DG174" i="15198"/>
  <c r="FS174" i="15198"/>
  <c r="IE174" i="15198"/>
  <c r="KQ174" i="15198"/>
  <c r="NC174" i="15198"/>
  <c r="PO174" i="15198"/>
  <c r="SA174" i="15198"/>
  <c r="UM174" i="15198"/>
  <c r="DQ175" i="15198"/>
  <c r="GC175" i="15198"/>
  <c r="IO175" i="15198"/>
  <c r="VE175" i="15198"/>
  <c r="QR182" i="15198"/>
  <c r="HB167" i="15198"/>
  <c r="HL168" i="15198"/>
  <c r="HV169" i="15198"/>
  <c r="IF170" i="15198"/>
  <c r="IX171" i="15198"/>
  <c r="JH172" i="15198"/>
  <c r="HZ175" i="15198"/>
  <c r="SG168" i="15198"/>
  <c r="KJ180" i="15198"/>
  <c r="JD180" i="15198"/>
  <c r="JF181" i="15198"/>
  <c r="IZ182" i="15198"/>
  <c r="IT183" i="15198"/>
  <c r="IN184" i="15198"/>
  <c r="IP185" i="15198"/>
  <c r="VB187" i="15198"/>
  <c r="RC166" i="15198"/>
  <c r="TO166" i="15198"/>
  <c r="WA166" i="15198"/>
  <c r="FE167" i="15198"/>
  <c r="HQ167" i="15198"/>
  <c r="KC167" i="15198"/>
  <c r="MO167" i="15198"/>
  <c r="PA167" i="15198"/>
  <c r="RM167" i="15198"/>
  <c r="TY167" i="15198"/>
  <c r="DK168" i="15198"/>
  <c r="FW168" i="15198"/>
  <c r="II168" i="15198"/>
  <c r="KU168" i="15198"/>
  <c r="NG168" i="15198"/>
  <c r="PS168" i="15198"/>
  <c r="SE168" i="15198"/>
  <c r="UQ168" i="15198"/>
  <c r="DU169" i="15198"/>
  <c r="GG169" i="15198"/>
  <c r="IS169" i="15198"/>
  <c r="LE169" i="15198"/>
  <c r="NQ169" i="15198"/>
  <c r="QC169" i="15198"/>
  <c r="SO169" i="15198"/>
  <c r="VA169" i="15198"/>
  <c r="EE170" i="15198"/>
  <c r="GQ170" i="15198"/>
  <c r="JC170" i="15198"/>
  <c r="LO170" i="15198"/>
  <c r="OA170" i="15198"/>
  <c r="QM170" i="15198"/>
  <c r="SY170" i="15198"/>
  <c r="VK170" i="15198"/>
  <c r="EO171" i="15198"/>
  <c r="HA171" i="15198"/>
  <c r="JM171" i="15198"/>
  <c r="LY171" i="15198"/>
  <c r="OK171" i="15198"/>
  <c r="QW171" i="15198"/>
  <c r="TI171" i="15198"/>
  <c r="VU171" i="15198"/>
  <c r="FG172" i="15198"/>
  <c r="HS172" i="15198"/>
  <c r="KE172" i="15198"/>
  <c r="MQ172" i="15198"/>
  <c r="PC172" i="15198"/>
  <c r="RO172" i="15198"/>
  <c r="UA172" i="15198"/>
  <c r="DE173" i="15198"/>
  <c r="FQ173" i="15198"/>
  <c r="IC173" i="15198"/>
  <c r="KO173" i="15198"/>
  <c r="NA173" i="15198"/>
  <c r="PM173" i="15198"/>
  <c r="RY173" i="15198"/>
  <c r="UK173" i="15198"/>
  <c r="DO174" i="15198"/>
  <c r="GA174" i="15198"/>
  <c r="IM174" i="15198"/>
  <c r="KY174" i="15198"/>
  <c r="NK174" i="15198"/>
  <c r="PW174" i="15198"/>
  <c r="SI174" i="15198"/>
  <c r="UU174" i="15198"/>
  <c r="DY175" i="15198"/>
  <c r="GK175" i="15198"/>
  <c r="IW175" i="15198"/>
  <c r="LD176" i="15198"/>
  <c r="QL183" i="15198"/>
  <c r="JN167" i="15198"/>
  <c r="JX168" i="15198"/>
  <c r="KH169" i="15198"/>
  <c r="KR170" i="15198"/>
  <c r="LJ171" i="15198"/>
  <c r="LT172" i="15198"/>
  <c r="TJ175" i="15198"/>
  <c r="IU169" i="15198"/>
  <c r="LP180" i="15198"/>
  <c r="LR181" i="15198"/>
  <c r="LL182" i="15198"/>
  <c r="LF183" i="15198"/>
  <c r="KZ184" i="15198"/>
  <c r="LB185" i="15198"/>
  <c r="PX188" i="15198"/>
  <c r="RK166" i="15198"/>
  <c r="TW166" i="15198"/>
  <c r="WI166" i="15198"/>
  <c r="FM167" i="15198"/>
  <c r="HY167" i="15198"/>
  <c r="KK167" i="15198"/>
  <c r="MW167" i="15198"/>
  <c r="PI167" i="15198"/>
  <c r="RU167" i="15198"/>
  <c r="UG167" i="15198"/>
  <c r="DS168" i="15198"/>
  <c r="GE168" i="15198"/>
  <c r="IQ168" i="15198"/>
  <c r="LC168" i="15198"/>
  <c r="NO168" i="15198"/>
  <c r="QA168" i="15198"/>
  <c r="SM168" i="15198"/>
  <c r="UY168" i="15198"/>
  <c r="EC169" i="15198"/>
  <c r="GO169" i="15198"/>
  <c r="JA169" i="15198"/>
  <c r="LM169" i="15198"/>
  <c r="NY169" i="15198"/>
  <c r="QK169" i="15198"/>
  <c r="SW169" i="15198"/>
  <c r="VI169" i="15198"/>
  <c r="EM170" i="15198"/>
  <c r="GY170" i="15198"/>
  <c r="JK170" i="15198"/>
  <c r="LW170" i="15198"/>
  <c r="OI170" i="15198"/>
  <c r="QU170" i="15198"/>
  <c r="TG170" i="15198"/>
  <c r="VS170" i="15198"/>
  <c r="EW171" i="15198"/>
  <c r="HI171" i="15198"/>
  <c r="JU171" i="15198"/>
  <c r="MG171" i="15198"/>
  <c r="OS171" i="15198"/>
  <c r="RE171" i="15198"/>
  <c r="TQ171" i="15198"/>
  <c r="WC171" i="15198"/>
  <c r="FO172" i="15198"/>
  <c r="IA172" i="15198"/>
  <c r="KM172" i="15198"/>
  <c r="MY172" i="15198"/>
  <c r="PK172" i="15198"/>
  <c r="RW172" i="15198"/>
  <c r="UI172" i="15198"/>
  <c r="DM173" i="15198"/>
  <c r="FY173" i="15198"/>
  <c r="IK173" i="15198"/>
  <c r="KW173" i="15198"/>
  <c r="NI173" i="15198"/>
  <c r="PU173" i="15198"/>
  <c r="SG173" i="15198"/>
  <c r="US173" i="15198"/>
  <c r="DW174" i="15198"/>
  <c r="GI174" i="15198"/>
  <c r="IU174" i="15198"/>
  <c r="LG174" i="15198"/>
  <c r="NS174" i="15198"/>
  <c r="QE174" i="15198"/>
  <c r="SQ174" i="15198"/>
  <c r="VC174" i="15198"/>
  <c r="EG175" i="15198"/>
  <c r="GS175" i="15198"/>
  <c r="JE175" i="15198"/>
  <c r="UZ176" i="15198"/>
  <c r="QF184" i="15198"/>
  <c r="LZ167" i="15198"/>
  <c r="MJ168" i="15198"/>
  <c r="MT169" i="15198"/>
  <c r="ND170" i="15198"/>
  <c r="NV171" i="15198"/>
  <c r="OF172" i="15198"/>
  <c r="KF178" i="15198"/>
  <c r="SQ169" i="15198"/>
  <c r="OB180" i="15198"/>
  <c r="OD181" i="15198"/>
  <c r="NX182" i="15198"/>
  <c r="NR183" i="15198"/>
  <c r="NL184" i="15198"/>
  <c r="NN185" i="15198"/>
  <c r="LB189" i="15198"/>
  <c r="RS166" i="15198"/>
  <c r="UE166" i="15198"/>
  <c r="DI167" i="15198"/>
  <c r="FU167" i="15198"/>
  <c r="IG167" i="15198"/>
  <c r="KS167" i="15198"/>
  <c r="NE167" i="15198"/>
  <c r="PQ167" i="15198"/>
  <c r="SC167" i="15198"/>
  <c r="UO167" i="15198"/>
  <c r="EA168" i="15198"/>
  <c r="GM168" i="15198"/>
  <c r="IY168" i="15198"/>
  <c r="LK168" i="15198"/>
  <c r="NW168" i="15198"/>
  <c r="QI168" i="15198"/>
  <c r="SU168" i="15198"/>
  <c r="VG168" i="15198"/>
  <c r="EK169" i="15198"/>
  <c r="GW169" i="15198"/>
  <c r="JI169" i="15198"/>
  <c r="LU169" i="15198"/>
  <c r="OG169" i="15198"/>
  <c r="QS169" i="15198"/>
  <c r="TE169" i="15198"/>
  <c r="VQ169" i="15198"/>
  <c r="EU170" i="15198"/>
  <c r="HG170" i="15198"/>
  <c r="JS170" i="15198"/>
  <c r="ME170" i="15198"/>
  <c r="OQ170" i="15198"/>
  <c r="RC170" i="15198"/>
  <c r="TO170" i="15198"/>
  <c r="WA170" i="15198"/>
  <c r="FE171" i="15198"/>
  <c r="HQ171" i="15198"/>
  <c r="KC171" i="15198"/>
  <c r="MO171" i="15198"/>
  <c r="PA171" i="15198"/>
  <c r="RM171" i="15198"/>
  <c r="TY171" i="15198"/>
  <c r="DK172" i="15198"/>
  <c r="FW172" i="15198"/>
  <c r="II172" i="15198"/>
  <c r="KU172" i="15198"/>
  <c r="NG172" i="15198"/>
  <c r="PS172" i="15198"/>
  <c r="SE172" i="15198"/>
  <c r="UQ172" i="15198"/>
  <c r="DU173" i="15198"/>
  <c r="GG173" i="15198"/>
  <c r="IS173" i="15198"/>
  <c r="LE173" i="15198"/>
  <c r="NQ173" i="15198"/>
  <c r="QC173" i="15198"/>
  <c r="SO173" i="15198"/>
  <c r="VA173" i="15198"/>
  <c r="EE174" i="15198"/>
  <c r="GQ174" i="15198"/>
  <c r="JC174" i="15198"/>
  <c r="LO174" i="15198"/>
  <c r="OA174" i="15198"/>
  <c r="QM174" i="15198"/>
  <c r="SY174" i="15198"/>
  <c r="VK174" i="15198"/>
  <c r="EO175" i="15198"/>
  <c r="HA175" i="15198"/>
  <c r="JM175" i="15198"/>
  <c r="PB177" i="15198"/>
  <c r="QH185" i="15198"/>
  <c r="OL167" i="15198"/>
  <c r="OV168" i="15198"/>
  <c r="PF169" i="15198"/>
  <c r="PP170" i="15198"/>
  <c r="QH171" i="15198"/>
  <c r="QR172" i="15198"/>
  <c r="MB182" i="15198"/>
  <c r="QG170" i="15198"/>
  <c r="QN180" i="15198"/>
  <c r="QP181" i="15198"/>
  <c r="QJ182" i="15198"/>
  <c r="QD183" i="15198"/>
  <c r="PX184" i="15198"/>
  <c r="PZ185" i="15198"/>
  <c r="PZ192" i="15198"/>
  <c r="SA166" i="15198"/>
  <c r="UM166" i="15198"/>
  <c r="DQ167" i="15198"/>
  <c r="GC167" i="15198"/>
  <c r="IO167" i="15198"/>
  <c r="LA167" i="15198"/>
  <c r="NM167" i="15198"/>
  <c r="PY167" i="15198"/>
  <c r="SK167" i="15198"/>
  <c r="UW167" i="15198"/>
  <c r="EI168" i="15198"/>
  <c r="GU168" i="15198"/>
  <c r="JG168" i="15198"/>
  <c r="LS168" i="15198"/>
  <c r="OE168" i="15198"/>
  <c r="QQ168" i="15198"/>
  <c r="TC168" i="15198"/>
  <c r="VO168" i="15198"/>
  <c r="ES169" i="15198"/>
  <c r="HE169" i="15198"/>
  <c r="JQ169" i="15198"/>
  <c r="MC169" i="15198"/>
  <c r="OO169" i="15198"/>
  <c r="RA169" i="15198"/>
  <c r="TM169" i="15198"/>
  <c r="VY169" i="15198"/>
  <c r="FC170" i="15198"/>
  <c r="HO170" i="15198"/>
  <c r="KA170" i="15198"/>
  <c r="MM170" i="15198"/>
  <c r="OY170" i="15198"/>
  <c r="RK170" i="15198"/>
  <c r="TW170" i="15198"/>
  <c r="WI170" i="15198"/>
  <c r="FM171" i="15198"/>
  <c r="HY171" i="15198"/>
  <c r="KK171" i="15198"/>
  <c r="MW171" i="15198"/>
  <c r="PI171" i="15198"/>
  <c r="RU171" i="15198"/>
  <c r="UG171" i="15198"/>
  <c r="DS172" i="15198"/>
  <c r="GE172" i="15198"/>
  <c r="IQ172" i="15198"/>
  <c r="LC172" i="15198"/>
  <c r="NO172" i="15198"/>
  <c r="QA172" i="15198"/>
  <c r="SM172" i="15198"/>
  <c r="UY172" i="15198"/>
  <c r="EC173" i="15198"/>
  <c r="GO173" i="15198"/>
  <c r="JA173" i="15198"/>
  <c r="LM173" i="15198"/>
  <c r="NY173" i="15198"/>
  <c r="QK173" i="15198"/>
  <c r="SW173" i="15198"/>
  <c r="VI173" i="15198"/>
  <c r="EM174" i="15198"/>
  <c r="GY174" i="15198"/>
  <c r="JK174" i="15198"/>
  <c r="LW174" i="15198"/>
  <c r="OI174" i="15198"/>
  <c r="QU174" i="15198"/>
  <c r="TG174" i="15198"/>
  <c r="VS174" i="15198"/>
  <c r="EW175" i="15198"/>
  <c r="HI175" i="15198"/>
  <c r="LI175" i="15198"/>
  <c r="RH178" i="15198"/>
  <c r="QF166" i="15198"/>
  <c r="QX167" i="15198"/>
  <c r="RH168" i="15198"/>
  <c r="RR169" i="15198"/>
  <c r="SB170" i="15198"/>
  <c r="ST171" i="15198"/>
  <c r="GX173" i="15198"/>
  <c r="QG166" i="15198"/>
  <c r="OW172" i="15198"/>
  <c r="SZ180" i="15198"/>
  <c r="TB181" i="15198"/>
  <c r="SV182" i="15198"/>
  <c r="SP183" i="15198"/>
  <c r="SJ184" i="15198"/>
  <c r="SL185" i="15198"/>
  <c r="VB194" i="15198"/>
  <c r="SI166" i="15198"/>
  <c r="UU166" i="15198"/>
  <c r="DY167" i="15198"/>
  <c r="GK167" i="15198"/>
  <c r="IW167" i="15198"/>
  <c r="LI167" i="15198"/>
  <c r="NU167" i="15198"/>
  <c r="QG167" i="15198"/>
  <c r="SS167" i="15198"/>
  <c r="VE167" i="15198"/>
  <c r="EQ168" i="15198"/>
  <c r="HC168" i="15198"/>
  <c r="JO168" i="15198"/>
  <c r="MA168" i="15198"/>
  <c r="OM168" i="15198"/>
  <c r="QY168" i="15198"/>
  <c r="TK168" i="15198"/>
  <c r="VW168" i="15198"/>
  <c r="FA169" i="15198"/>
  <c r="HM169" i="15198"/>
  <c r="JY169" i="15198"/>
  <c r="MK169" i="15198"/>
  <c r="OW169" i="15198"/>
  <c r="RI169" i="15198"/>
  <c r="TU169" i="15198"/>
  <c r="WG169" i="15198"/>
  <c r="FK170" i="15198"/>
  <c r="HW170" i="15198"/>
  <c r="KI170" i="15198"/>
  <c r="MU170" i="15198"/>
  <c r="PG170" i="15198"/>
  <c r="RS170" i="15198"/>
  <c r="UE170" i="15198"/>
  <c r="DI171" i="15198"/>
  <c r="FU171" i="15198"/>
  <c r="IG171" i="15198"/>
  <c r="KS171" i="15198"/>
  <c r="NE171" i="15198"/>
  <c r="PQ171" i="15198"/>
  <c r="SC171" i="15198"/>
  <c r="UO171" i="15198"/>
  <c r="EA172" i="15198"/>
  <c r="GM172" i="15198"/>
  <c r="IY172" i="15198"/>
  <c r="LK172" i="15198"/>
  <c r="NW172" i="15198"/>
  <c r="QI172" i="15198"/>
  <c r="SU172" i="15198"/>
  <c r="VG172" i="15198"/>
  <c r="EK173" i="15198"/>
  <c r="GW173" i="15198"/>
  <c r="JI173" i="15198"/>
  <c r="LU173" i="15198"/>
  <c r="OG173" i="15198"/>
  <c r="QS173" i="15198"/>
  <c r="TE173" i="15198"/>
  <c r="VQ173" i="15198"/>
  <c r="EU174" i="15198"/>
  <c r="HG174" i="15198"/>
  <c r="JS174" i="15198"/>
  <c r="ME174" i="15198"/>
  <c r="OQ174" i="15198"/>
  <c r="RC174" i="15198"/>
  <c r="TO174" i="15198"/>
  <c r="WA174" i="15198"/>
  <c r="FE175" i="15198"/>
  <c r="HQ175" i="15198"/>
  <c r="NU175" i="15198"/>
  <c r="RB179" i="15198"/>
  <c r="SR166" i="15198"/>
  <c r="TJ167" i="15198"/>
  <c r="TT168" i="15198"/>
  <c r="UD169" i="15198"/>
  <c r="UN170" i="15198"/>
  <c r="VF171" i="15198"/>
  <c r="QT173" i="15198"/>
  <c r="IA167" i="15198"/>
  <c r="PQ174" i="15198"/>
  <c r="LQ175" i="15198"/>
  <c r="OC175" i="15198"/>
  <c r="QO175" i="15198"/>
  <c r="TA175" i="15198"/>
  <c r="WD175" i="15198"/>
  <c r="MJ176" i="15198"/>
  <c r="WF176" i="15198"/>
  <c r="RN177" i="15198"/>
  <c r="TT178" i="15198"/>
  <c r="TN179" i="15198"/>
  <c r="TH180" i="15198"/>
  <c r="TJ181" i="15198"/>
  <c r="TD182" i="15198"/>
  <c r="SX183" i="15198"/>
  <c r="SR184" i="15198"/>
  <c r="ST185" i="15198"/>
  <c r="QN166" i="15198"/>
  <c r="SZ166" i="15198"/>
  <c r="VL166" i="15198"/>
  <c r="EX167" i="15198"/>
  <c r="HJ167" i="15198"/>
  <c r="JV167" i="15198"/>
  <c r="MH167" i="15198"/>
  <c r="OT167" i="15198"/>
  <c r="RF167" i="15198"/>
  <c r="TR167" i="15198"/>
  <c r="WD167" i="15198"/>
  <c r="FH168" i="15198"/>
  <c r="HT168" i="15198"/>
  <c r="KF168" i="15198"/>
  <c r="MR168" i="15198"/>
  <c r="PD168" i="15198"/>
  <c r="RP168" i="15198"/>
  <c r="UB168" i="15198"/>
  <c r="DF169" i="15198"/>
  <c r="FR169" i="15198"/>
  <c r="ID169" i="15198"/>
  <c r="KP169" i="15198"/>
  <c r="NB169" i="15198"/>
  <c r="PN169" i="15198"/>
  <c r="RZ169" i="15198"/>
  <c r="UL169" i="15198"/>
  <c r="DP170" i="15198"/>
  <c r="GB170" i="15198"/>
  <c r="IN170" i="15198"/>
  <c r="KZ170" i="15198"/>
  <c r="NL170" i="15198"/>
  <c r="PX170" i="15198"/>
  <c r="SJ170" i="15198"/>
  <c r="UV170" i="15198"/>
  <c r="EH171" i="15198"/>
  <c r="GT171" i="15198"/>
  <c r="JF171" i="15198"/>
  <c r="LR171" i="15198"/>
  <c r="OD171" i="15198"/>
  <c r="QP171" i="15198"/>
  <c r="TB171" i="15198"/>
  <c r="VN171" i="15198"/>
  <c r="ER172" i="15198"/>
  <c r="HD172" i="15198"/>
  <c r="JP172" i="15198"/>
  <c r="MB172" i="15198"/>
  <c r="ON172" i="15198"/>
  <c r="SN172" i="15198"/>
  <c r="JB173" i="15198"/>
  <c r="SX173" i="15198"/>
  <c r="JL174" i="15198"/>
  <c r="TH174" i="15198"/>
  <c r="KL175" i="15198"/>
  <c r="DX176" i="15198"/>
  <c r="JZ179" i="15198"/>
  <c r="LV183" i="15198"/>
  <c r="SS166" i="15198"/>
  <c r="KE167" i="15198"/>
  <c r="UA167" i="15198"/>
  <c r="KO168" i="15198"/>
  <c r="UK168" i="15198"/>
  <c r="KY169" i="15198"/>
  <c r="UU169" i="15198"/>
  <c r="WC170" i="15198"/>
  <c r="DW173" i="15198"/>
  <c r="EY175" i="15198"/>
  <c r="RB183" i="15198"/>
  <c r="MV169" i="15198"/>
  <c r="SW182" i="15198"/>
  <c r="LY175" i="15198"/>
  <c r="OK175" i="15198"/>
  <c r="QW175" i="15198"/>
  <c r="TI175" i="15198"/>
  <c r="DT176" i="15198"/>
  <c r="NP176" i="15198"/>
  <c r="DZ177" i="15198"/>
  <c r="TZ177" i="15198"/>
  <c r="WF178" i="15198"/>
  <c r="VZ179" i="15198"/>
  <c r="VT180" i="15198"/>
  <c r="VV181" i="15198"/>
  <c r="VP182" i="15198"/>
  <c r="VJ183" i="15198"/>
  <c r="VD184" i="15198"/>
  <c r="VF185" i="15198"/>
  <c r="QV166" i="15198"/>
  <c r="TH166" i="15198"/>
  <c r="VT166" i="15198"/>
  <c r="FF167" i="15198"/>
  <c r="HR167" i="15198"/>
  <c r="KD167" i="15198"/>
  <c r="MP167" i="15198"/>
  <c r="PB167" i="15198"/>
  <c r="RN167" i="15198"/>
  <c r="TZ167" i="15198"/>
  <c r="DD168" i="15198"/>
  <c r="FP168" i="15198"/>
  <c r="IB168" i="15198"/>
  <c r="KN168" i="15198"/>
  <c r="MZ168" i="15198"/>
  <c r="PL168" i="15198"/>
  <c r="RX168" i="15198"/>
  <c r="UJ168" i="15198"/>
  <c r="DN169" i="15198"/>
  <c r="FZ169" i="15198"/>
  <c r="IL169" i="15198"/>
  <c r="KX169" i="15198"/>
  <c r="NJ169" i="15198"/>
  <c r="PV169" i="15198"/>
  <c r="SH169" i="15198"/>
  <c r="UT169" i="15198"/>
  <c r="DX170" i="15198"/>
  <c r="GJ170" i="15198"/>
  <c r="IV170" i="15198"/>
  <c r="LH170" i="15198"/>
  <c r="NT170" i="15198"/>
  <c r="QF170" i="15198"/>
  <c r="SR170" i="15198"/>
  <c r="VD170" i="15198"/>
  <c r="EP171" i="15198"/>
  <c r="HB171" i="15198"/>
  <c r="JN171" i="15198"/>
  <c r="LZ171" i="15198"/>
  <c r="OL171" i="15198"/>
  <c r="QX171" i="15198"/>
  <c r="TJ171" i="15198"/>
  <c r="VV171" i="15198"/>
  <c r="EZ172" i="15198"/>
  <c r="HL172" i="15198"/>
  <c r="JX172" i="15198"/>
  <c r="MJ172" i="15198"/>
  <c r="OV172" i="15198"/>
  <c r="SV172" i="15198"/>
  <c r="JJ173" i="15198"/>
  <c r="TF173" i="15198"/>
  <c r="JT174" i="15198"/>
  <c r="TP174" i="15198"/>
  <c r="KT175" i="15198"/>
  <c r="FD176" i="15198"/>
  <c r="ML179" i="15198"/>
  <c r="OH183" i="15198"/>
  <c r="TI166" i="15198"/>
  <c r="KM167" i="15198"/>
  <c r="UI167" i="15198"/>
  <c r="KW168" i="15198"/>
  <c r="US168" i="15198"/>
  <c r="LG169" i="15198"/>
  <c r="VC169" i="15198"/>
  <c r="EQ171" i="15198"/>
  <c r="FK173" i="15198"/>
  <c r="GM175" i="15198"/>
  <c r="JL184" i="15198"/>
  <c r="RL169" i="15198"/>
  <c r="DZ189" i="15198"/>
  <c r="JU175" i="15198"/>
  <c r="MG175" i="15198"/>
  <c r="OS175" i="15198"/>
  <c r="RE175" i="15198"/>
  <c r="TQ175" i="15198"/>
  <c r="EZ176" i="15198"/>
  <c r="OV176" i="15198"/>
  <c r="FF177" i="15198"/>
  <c r="EZ178" i="15198"/>
  <c r="ET179" i="15198"/>
  <c r="EN180" i="15198"/>
  <c r="EP181" i="15198"/>
  <c r="EJ182" i="15198"/>
  <c r="ED183" i="15198"/>
  <c r="DX184" i="15198"/>
  <c r="DZ185" i="15198"/>
  <c r="DT186" i="15198"/>
  <c r="RD166" i="15198"/>
  <c r="TP166" i="15198"/>
  <c r="WB166" i="15198"/>
  <c r="FN167" i="15198"/>
  <c r="HZ167" i="15198"/>
  <c r="KL167" i="15198"/>
  <c r="MX167" i="15198"/>
  <c r="PJ167" i="15198"/>
  <c r="RV167" i="15198"/>
  <c r="UH167" i="15198"/>
  <c r="DL168" i="15198"/>
  <c r="FX168" i="15198"/>
  <c r="IJ168" i="15198"/>
  <c r="KV168" i="15198"/>
  <c r="NH168" i="15198"/>
  <c r="PT168" i="15198"/>
  <c r="SF168" i="15198"/>
  <c r="UR168" i="15198"/>
  <c r="DV169" i="15198"/>
  <c r="GH169" i="15198"/>
  <c r="IT169" i="15198"/>
  <c r="LF169" i="15198"/>
  <c r="NR169" i="15198"/>
  <c r="QD169" i="15198"/>
  <c r="SP169" i="15198"/>
  <c r="VB169" i="15198"/>
  <c r="EF170" i="15198"/>
  <c r="GR170" i="15198"/>
  <c r="JD170" i="15198"/>
  <c r="LP170" i="15198"/>
  <c r="OB170" i="15198"/>
  <c r="QN170" i="15198"/>
  <c r="SZ170" i="15198"/>
  <c r="VL170" i="15198"/>
  <c r="EX171" i="15198"/>
  <c r="HJ171" i="15198"/>
  <c r="JV171" i="15198"/>
  <c r="MH171" i="15198"/>
  <c r="OT171" i="15198"/>
  <c r="RF171" i="15198"/>
  <c r="TR171" i="15198"/>
  <c r="WD171" i="15198"/>
  <c r="FH172" i="15198"/>
  <c r="HT172" i="15198"/>
  <c r="KF172" i="15198"/>
  <c r="MR172" i="15198"/>
  <c r="PD172" i="15198"/>
  <c r="UZ172" i="15198"/>
  <c r="LN173" i="15198"/>
  <c r="VJ173" i="15198"/>
  <c r="LX174" i="15198"/>
  <c r="VT174" i="15198"/>
  <c r="NF175" i="15198"/>
  <c r="OZ176" i="15198"/>
  <c r="JT180" i="15198"/>
  <c r="OB184" i="15198"/>
  <c r="VU166" i="15198"/>
  <c r="MQ167" i="15198"/>
  <c r="DE168" i="15198"/>
  <c r="NA168" i="15198"/>
  <c r="DO169" i="15198"/>
  <c r="NK169" i="15198"/>
  <c r="DY170" i="15198"/>
  <c r="MY171" i="15198"/>
  <c r="NS173" i="15198"/>
  <c r="OU175" i="15198"/>
  <c r="RV166" i="15198"/>
  <c r="NX171" i="15198"/>
  <c r="KC175" i="15198"/>
  <c r="MO175" i="15198"/>
  <c r="PA175" i="15198"/>
  <c r="RM175" i="15198"/>
  <c r="TY175" i="15198"/>
  <c r="GF176" i="15198"/>
  <c r="QB176" i="15198"/>
  <c r="GL177" i="15198"/>
  <c r="HL178" i="15198"/>
  <c r="HF179" i="15198"/>
  <c r="GZ180" i="15198"/>
  <c r="HB181" i="15198"/>
  <c r="GV182" i="15198"/>
  <c r="GP183" i="15198"/>
  <c r="GJ184" i="15198"/>
  <c r="GL185" i="15198"/>
  <c r="IZ186" i="15198"/>
  <c r="RL166" i="15198"/>
  <c r="TX166" i="15198"/>
  <c r="DJ167" i="15198"/>
  <c r="FV167" i="15198"/>
  <c r="IH167" i="15198"/>
  <c r="KT167" i="15198"/>
  <c r="NF167" i="15198"/>
  <c r="PR167" i="15198"/>
  <c r="SD167" i="15198"/>
  <c r="UP167" i="15198"/>
  <c r="DT168" i="15198"/>
  <c r="GF168" i="15198"/>
  <c r="IR168" i="15198"/>
  <c r="LD168" i="15198"/>
  <c r="NP168" i="15198"/>
  <c r="QB168" i="15198"/>
  <c r="SN168" i="15198"/>
  <c r="UZ168" i="15198"/>
  <c r="ED169" i="15198"/>
  <c r="GP169" i="15198"/>
  <c r="JB169" i="15198"/>
  <c r="LN169" i="15198"/>
  <c r="NZ169" i="15198"/>
  <c r="QL169" i="15198"/>
  <c r="SX169" i="15198"/>
  <c r="VJ169" i="15198"/>
  <c r="EN170" i="15198"/>
  <c r="GZ170" i="15198"/>
  <c r="JL170" i="15198"/>
  <c r="LX170" i="15198"/>
  <c r="OJ170" i="15198"/>
  <c r="QV170" i="15198"/>
  <c r="TH170" i="15198"/>
  <c r="VT170" i="15198"/>
  <c r="FF171" i="15198"/>
  <c r="HR171" i="15198"/>
  <c r="KD171" i="15198"/>
  <c r="MP171" i="15198"/>
  <c r="PB171" i="15198"/>
  <c r="RN171" i="15198"/>
  <c r="TZ171" i="15198"/>
  <c r="DD172" i="15198"/>
  <c r="FP172" i="15198"/>
  <c r="IB172" i="15198"/>
  <c r="KN172" i="15198"/>
  <c r="MZ172" i="15198"/>
  <c r="PL172" i="15198"/>
  <c r="VH172" i="15198"/>
  <c r="LV173" i="15198"/>
  <c r="VR173" i="15198"/>
  <c r="MF174" i="15198"/>
  <c r="WB174" i="15198"/>
  <c r="NN175" i="15198"/>
  <c r="QF176" i="15198"/>
  <c r="MF180" i="15198"/>
  <c r="QN184" i="15198"/>
  <c r="WC166" i="15198"/>
  <c r="MY167" i="15198"/>
  <c r="DM168" i="15198"/>
  <c r="NI168" i="15198"/>
  <c r="DW169" i="15198"/>
  <c r="NS169" i="15198"/>
  <c r="EG170" i="15198"/>
  <c r="OM171" i="15198"/>
  <c r="PG173" i="15198"/>
  <c r="QI175" i="15198"/>
  <c r="TJ166" i="15198"/>
  <c r="SN171" i="15198"/>
  <c r="KK175" i="15198"/>
  <c r="MW175" i="15198"/>
  <c r="PI175" i="15198"/>
  <c r="RU175" i="15198"/>
  <c r="UG175" i="15198"/>
  <c r="HL176" i="15198"/>
  <c r="RH176" i="15198"/>
  <c r="HR177" i="15198"/>
  <c r="JX178" i="15198"/>
  <c r="JR179" i="15198"/>
  <c r="JL180" i="15198"/>
  <c r="JN181" i="15198"/>
  <c r="JH182" i="15198"/>
  <c r="JB183" i="15198"/>
  <c r="IV184" i="15198"/>
  <c r="IX185" i="15198"/>
  <c r="DV187" i="15198"/>
  <c r="RT166" i="15198"/>
  <c r="UF166" i="15198"/>
  <c r="DR167" i="15198"/>
  <c r="GD167" i="15198"/>
  <c r="IP167" i="15198"/>
  <c r="LB167" i="15198"/>
  <c r="NN167" i="15198"/>
  <c r="PZ167" i="15198"/>
  <c r="SL167" i="15198"/>
  <c r="UX167" i="15198"/>
  <c r="EB168" i="15198"/>
  <c r="GN168" i="15198"/>
  <c r="IZ168" i="15198"/>
  <c r="LL168" i="15198"/>
  <c r="NX168" i="15198"/>
  <c r="QJ168" i="15198"/>
  <c r="SV168" i="15198"/>
  <c r="VH168" i="15198"/>
  <c r="EL169" i="15198"/>
  <c r="GX169" i="15198"/>
  <c r="JJ169" i="15198"/>
  <c r="LV169" i="15198"/>
  <c r="OH169" i="15198"/>
  <c r="QT169" i="15198"/>
  <c r="TF169" i="15198"/>
  <c r="VR169" i="15198"/>
  <c r="EV170" i="15198"/>
  <c r="HH170" i="15198"/>
  <c r="JT170" i="15198"/>
  <c r="MF170" i="15198"/>
  <c r="OR170" i="15198"/>
  <c r="RD170" i="15198"/>
  <c r="TP170" i="15198"/>
  <c r="WB170" i="15198"/>
  <c r="FN171" i="15198"/>
  <c r="HZ171" i="15198"/>
  <c r="KL171" i="15198"/>
  <c r="MX171" i="15198"/>
  <c r="PJ171" i="15198"/>
  <c r="RV171" i="15198"/>
  <c r="UH171" i="15198"/>
  <c r="DL172" i="15198"/>
  <c r="FX172" i="15198"/>
  <c r="IJ172" i="15198"/>
  <c r="KV172" i="15198"/>
  <c r="NH172" i="15198"/>
  <c r="PT172" i="15198"/>
  <c r="ED173" i="15198"/>
  <c r="NZ173" i="15198"/>
  <c r="EN174" i="15198"/>
  <c r="OJ174" i="15198"/>
  <c r="FF175" i="15198"/>
  <c r="PZ175" i="15198"/>
  <c r="GP177" i="15198"/>
  <c r="JV181" i="15198"/>
  <c r="QP185" i="15198"/>
  <c r="FG167" i="15198"/>
  <c r="PC167" i="15198"/>
  <c r="FQ168" i="15198"/>
  <c r="PM168" i="15198"/>
  <c r="GA169" i="15198"/>
  <c r="PW169" i="15198"/>
  <c r="IW170" i="15198"/>
  <c r="DM172" i="15198"/>
  <c r="EG174" i="15198"/>
  <c r="QJ176" i="15198"/>
  <c r="HD167" i="15198"/>
  <c r="OR173" i="15198"/>
  <c r="KS175" i="15198"/>
  <c r="NE175" i="15198"/>
  <c r="PQ175" i="15198"/>
  <c r="SC175" i="15198"/>
  <c r="UO175" i="15198"/>
  <c r="IR176" i="15198"/>
  <c r="SN176" i="15198"/>
  <c r="KD177" i="15198"/>
  <c r="MJ178" i="15198"/>
  <c r="MD179" i="15198"/>
  <c r="LX180" i="15198"/>
  <c r="LZ181" i="15198"/>
  <c r="LT182" i="15198"/>
  <c r="LN183" i="15198"/>
  <c r="LH184" i="15198"/>
  <c r="LJ185" i="15198"/>
  <c r="SJ188" i="15198"/>
  <c r="SB166" i="15198"/>
  <c r="UN166" i="15198"/>
  <c r="DZ167" i="15198"/>
  <c r="GL167" i="15198"/>
  <c r="IX167" i="15198"/>
  <c r="LJ167" i="15198"/>
  <c r="NV167" i="15198"/>
  <c r="QH167" i="15198"/>
  <c r="ST167" i="15198"/>
  <c r="VF167" i="15198"/>
  <c r="EJ168" i="15198"/>
  <c r="GV168" i="15198"/>
  <c r="JH168" i="15198"/>
  <c r="LT168" i="15198"/>
  <c r="OF168" i="15198"/>
  <c r="QR168" i="15198"/>
  <c r="TD168" i="15198"/>
  <c r="VP168" i="15198"/>
  <c r="ET169" i="15198"/>
  <c r="HF169" i="15198"/>
  <c r="JR169" i="15198"/>
  <c r="MD169" i="15198"/>
  <c r="OP169" i="15198"/>
  <c r="RB169" i="15198"/>
  <c r="TN169" i="15198"/>
  <c r="VZ169" i="15198"/>
  <c r="FD170" i="15198"/>
  <c r="HP170" i="15198"/>
  <c r="KB170" i="15198"/>
  <c r="MN170" i="15198"/>
  <c r="OZ170" i="15198"/>
  <c r="RL170" i="15198"/>
  <c r="TX170" i="15198"/>
  <c r="DJ171" i="15198"/>
  <c r="FV171" i="15198"/>
  <c r="IH171" i="15198"/>
  <c r="KT171" i="15198"/>
  <c r="NF171" i="15198"/>
  <c r="PR171" i="15198"/>
  <c r="SD171" i="15198"/>
  <c r="UP171" i="15198"/>
  <c r="DT172" i="15198"/>
  <c r="GF172" i="15198"/>
  <c r="IR172" i="15198"/>
  <c r="LD172" i="15198"/>
  <c r="NP172" i="15198"/>
  <c r="QB172" i="15198"/>
  <c r="EL173" i="15198"/>
  <c r="OH173" i="15198"/>
  <c r="EV174" i="15198"/>
  <c r="OR174" i="15198"/>
  <c r="FN175" i="15198"/>
  <c r="QH175" i="15198"/>
  <c r="HZ177" i="15198"/>
  <c r="MH181" i="15198"/>
  <c r="TB185" i="15198"/>
  <c r="FO167" i="15198"/>
  <c r="PK167" i="15198"/>
  <c r="FY168" i="15198"/>
  <c r="PU168" i="15198"/>
  <c r="GI169" i="15198"/>
  <c r="QE169" i="15198"/>
  <c r="JU170" i="15198"/>
  <c r="FA172" i="15198"/>
  <c r="FU174" i="15198"/>
  <c r="EH177" i="15198"/>
  <c r="HL167" i="15198"/>
  <c r="TH173" i="15198"/>
  <c r="LA175" i="15198"/>
  <c r="NM175" i="15198"/>
  <c r="PY175" i="15198"/>
  <c r="SK175" i="15198"/>
  <c r="UW175" i="15198"/>
  <c r="JX176" i="15198"/>
  <c r="TT176" i="15198"/>
  <c r="MP177" i="15198"/>
  <c r="OV178" i="15198"/>
  <c r="OP179" i="15198"/>
  <c r="OJ180" i="15198"/>
  <c r="OL181" i="15198"/>
  <c r="OF182" i="15198"/>
  <c r="NZ183" i="15198"/>
  <c r="NT184" i="15198"/>
  <c r="NV185" i="15198"/>
  <c r="NZ189" i="15198"/>
  <c r="SJ166" i="15198"/>
  <c r="UV166" i="15198"/>
  <c r="EH167" i="15198"/>
  <c r="GT167" i="15198"/>
  <c r="JF167" i="15198"/>
  <c r="LR167" i="15198"/>
  <c r="OD167" i="15198"/>
  <c r="QP167" i="15198"/>
  <c r="TB167" i="15198"/>
  <c r="VN167" i="15198"/>
  <c r="ER168" i="15198"/>
  <c r="HD168" i="15198"/>
  <c r="JP168" i="15198"/>
  <c r="MB168" i="15198"/>
  <c r="ON168" i="15198"/>
  <c r="QZ168" i="15198"/>
  <c r="TL168" i="15198"/>
  <c r="VX168" i="15198"/>
  <c r="FB169" i="15198"/>
  <c r="HN169" i="15198"/>
  <c r="JZ169" i="15198"/>
  <c r="ML169" i="15198"/>
  <c r="OX169" i="15198"/>
  <c r="RJ169" i="15198"/>
  <c r="TV169" i="15198"/>
  <c r="WH169" i="15198"/>
  <c r="FL170" i="15198"/>
  <c r="HX170" i="15198"/>
  <c r="KJ170" i="15198"/>
  <c r="MV170" i="15198"/>
  <c r="PH170" i="15198"/>
  <c r="RT170" i="15198"/>
  <c r="UF170" i="15198"/>
  <c r="DR171" i="15198"/>
  <c r="GD171" i="15198"/>
  <c r="IP171" i="15198"/>
  <c r="LB171" i="15198"/>
  <c r="NN171" i="15198"/>
  <c r="PZ171" i="15198"/>
  <c r="SL171" i="15198"/>
  <c r="UX171" i="15198"/>
  <c r="EB172" i="15198"/>
  <c r="GN172" i="15198"/>
  <c r="IZ172" i="15198"/>
  <c r="LL172" i="15198"/>
  <c r="NX172" i="15198"/>
  <c r="QJ172" i="15198"/>
  <c r="GP173" i="15198"/>
  <c r="QL173" i="15198"/>
  <c r="GZ174" i="15198"/>
  <c r="QV174" i="15198"/>
  <c r="HR175" i="15198"/>
  <c r="ST175" i="15198"/>
  <c r="HT178" i="15198"/>
  <c r="JP182" i="15198"/>
  <c r="PY166" i="15198"/>
  <c r="HS167" i="15198"/>
  <c r="RO167" i="15198"/>
  <c r="IC168" i="15198"/>
  <c r="RY168" i="15198"/>
  <c r="IM169" i="15198"/>
  <c r="SI169" i="15198"/>
  <c r="PY170" i="15198"/>
  <c r="NI172" i="15198"/>
  <c r="OC174" i="15198"/>
  <c r="KH179" i="15198"/>
  <c r="QR167" i="15198"/>
  <c r="RH175" i="15198"/>
  <c r="TD172" i="15198"/>
  <c r="VP172" i="15198"/>
  <c r="ET173" i="15198"/>
  <c r="HF173" i="15198"/>
  <c r="JR173" i="15198"/>
  <c r="MD173" i="15198"/>
  <c r="OP173" i="15198"/>
  <c r="RB173" i="15198"/>
  <c r="TN173" i="15198"/>
  <c r="VZ173" i="15198"/>
  <c r="FD174" i="15198"/>
  <c r="HP174" i="15198"/>
  <c r="KB174" i="15198"/>
  <c r="MN174" i="15198"/>
  <c r="OZ174" i="15198"/>
  <c r="RL174" i="15198"/>
  <c r="TX174" i="15198"/>
  <c r="DJ175" i="15198"/>
  <c r="FV175" i="15198"/>
  <c r="IH175" i="15198"/>
  <c r="LB175" i="15198"/>
  <c r="NV175" i="15198"/>
  <c r="QX175" i="15198"/>
  <c r="TR175" i="15198"/>
  <c r="GJ176" i="15198"/>
  <c r="RL176" i="15198"/>
  <c r="KL177" i="15198"/>
  <c r="MR178" i="15198"/>
  <c r="OX179" i="15198"/>
  <c r="OR180" i="15198"/>
  <c r="OT181" i="15198"/>
  <c r="ON182" i="15198"/>
  <c r="QT183" i="15198"/>
  <c r="SZ184" i="15198"/>
  <c r="VN185" i="15198"/>
  <c r="QW166" i="15198"/>
  <c r="TQ166" i="15198"/>
  <c r="DK167" i="15198"/>
  <c r="FW167" i="15198"/>
  <c r="II167" i="15198"/>
  <c r="KU167" i="15198"/>
  <c r="NG167" i="15198"/>
  <c r="PS167" i="15198"/>
  <c r="SE167" i="15198"/>
  <c r="UQ167" i="15198"/>
  <c r="DU168" i="15198"/>
  <c r="GG168" i="15198"/>
  <c r="IS168" i="15198"/>
  <c r="LE168" i="15198"/>
  <c r="NQ168" i="15198"/>
  <c r="QC168" i="15198"/>
  <c r="SO168" i="15198"/>
  <c r="VA168" i="15198"/>
  <c r="EE169" i="15198"/>
  <c r="GQ169" i="15198"/>
  <c r="JC169" i="15198"/>
  <c r="LO169" i="15198"/>
  <c r="OA169" i="15198"/>
  <c r="QM169" i="15198"/>
  <c r="SY169" i="15198"/>
  <c r="VK169" i="15198"/>
  <c r="EO170" i="15198"/>
  <c r="LA170" i="15198"/>
  <c r="RE170" i="15198"/>
  <c r="FO171" i="15198"/>
  <c r="PK171" i="15198"/>
  <c r="FY172" i="15198"/>
  <c r="PU172" i="15198"/>
  <c r="GI173" i="15198"/>
  <c r="QE173" i="15198"/>
  <c r="GS174" i="15198"/>
  <c r="QO174" i="15198"/>
  <c r="HK175" i="15198"/>
  <c r="RG175" i="15198"/>
  <c r="IH177" i="15198"/>
  <c r="MN180" i="15198"/>
  <c r="QV184" i="15198"/>
  <c r="UH166" i="15198"/>
  <c r="IJ167" i="15198"/>
  <c r="VX167" i="15198"/>
  <c r="DR170" i="15198"/>
  <c r="EL172" i="15198"/>
  <c r="FN174" i="15198"/>
  <c r="IW176" i="15198"/>
  <c r="RP181" i="15198"/>
  <c r="QZ172" i="15198"/>
  <c r="TL172" i="15198"/>
  <c r="VX172" i="15198"/>
  <c r="FB173" i="15198"/>
  <c r="HN173" i="15198"/>
  <c r="JZ173" i="15198"/>
  <c r="ML173" i="15198"/>
  <c r="OX173" i="15198"/>
  <c r="RJ173" i="15198"/>
  <c r="TV173" i="15198"/>
  <c r="WH173" i="15198"/>
  <c r="FL174" i="15198"/>
  <c r="HX174" i="15198"/>
  <c r="KJ174" i="15198"/>
  <c r="MV174" i="15198"/>
  <c r="PH174" i="15198"/>
  <c r="RT174" i="15198"/>
  <c r="UF174" i="15198"/>
  <c r="DR175" i="15198"/>
  <c r="GD175" i="15198"/>
  <c r="IP175" i="15198"/>
  <c r="LJ175" i="15198"/>
  <c r="OL175" i="15198"/>
  <c r="RF175" i="15198"/>
  <c r="TZ175" i="15198"/>
  <c r="HP176" i="15198"/>
  <c r="SR176" i="15198"/>
  <c r="MX177" i="15198"/>
  <c r="PD178" i="15198"/>
  <c r="RJ179" i="15198"/>
  <c r="RD180" i="15198"/>
  <c r="RF181" i="15198"/>
  <c r="QZ182" i="15198"/>
  <c r="TF183" i="15198"/>
  <c r="VL184" i="15198"/>
  <c r="LL186" i="15198"/>
  <c r="RE166" i="15198"/>
  <c r="TY166" i="15198"/>
  <c r="DS167" i="15198"/>
  <c r="GE167" i="15198"/>
  <c r="IQ167" i="15198"/>
  <c r="LC167" i="15198"/>
  <c r="NO167" i="15198"/>
  <c r="QA167" i="15198"/>
  <c r="SM167" i="15198"/>
  <c r="UY167" i="15198"/>
  <c r="EC168" i="15198"/>
  <c r="GO168" i="15198"/>
  <c r="JA168" i="15198"/>
  <c r="LM168" i="15198"/>
  <c r="NY168" i="15198"/>
  <c r="QK168" i="15198"/>
  <c r="SW168" i="15198"/>
  <c r="VI168" i="15198"/>
  <c r="EM169" i="15198"/>
  <c r="GY169" i="15198"/>
  <c r="JK169" i="15198"/>
  <c r="LW169" i="15198"/>
  <c r="OI169" i="15198"/>
  <c r="QU169" i="15198"/>
  <c r="TG169" i="15198"/>
  <c r="VS169" i="15198"/>
  <c r="EW170" i="15198"/>
  <c r="LI170" i="15198"/>
  <c r="SK170" i="15198"/>
  <c r="HC171" i="15198"/>
  <c r="QY171" i="15198"/>
  <c r="HM172" i="15198"/>
  <c r="RI172" i="15198"/>
  <c r="HW173" i="15198"/>
  <c r="RS173" i="15198"/>
  <c r="IG174" i="15198"/>
  <c r="SC174" i="15198"/>
  <c r="IY175" i="15198"/>
  <c r="SU175" i="15198"/>
  <c r="SD177" i="15198"/>
  <c r="HR181" i="15198"/>
  <c r="JN185" i="15198"/>
  <c r="VV166" i="15198"/>
  <c r="JP167" i="15198"/>
  <c r="HF168" i="15198"/>
  <c r="IH170" i="15198"/>
  <c r="JB172" i="15198"/>
  <c r="KD174" i="15198"/>
  <c r="HK177" i="15198"/>
  <c r="RH172" i="15198"/>
  <c r="TT172" i="15198"/>
  <c r="WF172" i="15198"/>
  <c r="FJ173" i="15198"/>
  <c r="HV173" i="15198"/>
  <c r="KH173" i="15198"/>
  <c r="MT173" i="15198"/>
  <c r="PF173" i="15198"/>
  <c r="RR173" i="15198"/>
  <c r="UD173" i="15198"/>
  <c r="DH174" i="15198"/>
  <c r="FT174" i="15198"/>
  <c r="IF174" i="15198"/>
  <c r="KR174" i="15198"/>
  <c r="ND174" i="15198"/>
  <c r="PP174" i="15198"/>
  <c r="SB174" i="15198"/>
  <c r="UN174" i="15198"/>
  <c r="DZ175" i="15198"/>
  <c r="GL175" i="15198"/>
  <c r="IX175" i="15198"/>
  <c r="LZ175" i="15198"/>
  <c r="OT175" i="15198"/>
  <c r="RN175" i="15198"/>
  <c r="UH175" i="15198"/>
  <c r="IV176" i="15198"/>
  <c r="TX176" i="15198"/>
  <c r="PJ177" i="15198"/>
  <c r="RP178" i="15198"/>
  <c r="TV179" i="15198"/>
  <c r="TP180" i="15198"/>
  <c r="TR181" i="15198"/>
  <c r="TL182" i="15198"/>
  <c r="VR183" i="15198"/>
  <c r="GT185" i="15198"/>
  <c r="GH187" i="15198"/>
  <c r="RM166" i="15198"/>
  <c r="UG166" i="15198"/>
  <c r="EA167" i="15198"/>
  <c r="GM167" i="15198"/>
  <c r="IY167" i="15198"/>
  <c r="LK167" i="15198"/>
  <c r="NW167" i="15198"/>
  <c r="QI167" i="15198"/>
  <c r="SU167" i="15198"/>
  <c r="VG167" i="15198"/>
  <c r="EK168" i="15198"/>
  <c r="GW168" i="15198"/>
  <c r="JI168" i="15198"/>
  <c r="LU168" i="15198"/>
  <c r="OG168" i="15198"/>
  <c r="QS168" i="15198"/>
  <c r="TE168" i="15198"/>
  <c r="VQ168" i="15198"/>
  <c r="EU169" i="15198"/>
  <c r="HG169" i="15198"/>
  <c r="JS169" i="15198"/>
  <c r="ME169" i="15198"/>
  <c r="OQ169" i="15198"/>
  <c r="RC169" i="15198"/>
  <c r="TO169" i="15198"/>
  <c r="WA169" i="15198"/>
  <c r="GC170" i="15198"/>
  <c r="MG170" i="15198"/>
  <c r="SS170" i="15198"/>
  <c r="IA171" i="15198"/>
  <c r="RW171" i="15198"/>
  <c r="IK172" i="15198"/>
  <c r="SG172" i="15198"/>
  <c r="IU173" i="15198"/>
  <c r="SQ173" i="15198"/>
  <c r="JE174" i="15198"/>
  <c r="TA174" i="15198"/>
  <c r="JW175" i="15198"/>
  <c r="TS175" i="15198"/>
  <c r="UP177" i="15198"/>
  <c r="PB181" i="15198"/>
  <c r="QX185" i="15198"/>
  <c r="DL167" i="15198"/>
  <c r="JX167" i="15198"/>
  <c r="ML168" i="15198"/>
  <c r="NN170" i="15198"/>
  <c r="OH172" i="15198"/>
  <c r="PJ174" i="15198"/>
  <c r="JY178" i="15198"/>
  <c r="RP172" i="15198"/>
  <c r="UB172" i="15198"/>
  <c r="DF173" i="15198"/>
  <c r="FR173" i="15198"/>
  <c r="ID173" i="15198"/>
  <c r="KP173" i="15198"/>
  <c r="NB173" i="15198"/>
  <c r="PN173" i="15198"/>
  <c r="RZ173" i="15198"/>
  <c r="UL173" i="15198"/>
  <c r="DP174" i="15198"/>
  <c r="GB174" i="15198"/>
  <c r="IN174" i="15198"/>
  <c r="KZ174" i="15198"/>
  <c r="NL174" i="15198"/>
  <c r="PX174" i="15198"/>
  <c r="SJ174" i="15198"/>
  <c r="UV174" i="15198"/>
  <c r="EH175" i="15198"/>
  <c r="GT175" i="15198"/>
  <c r="JN175" i="15198"/>
  <c r="MH175" i="15198"/>
  <c r="PB175" i="15198"/>
  <c r="RV175" i="15198"/>
  <c r="UP175" i="15198"/>
  <c r="KB176" i="15198"/>
  <c r="VD176" i="15198"/>
  <c r="RV177" i="15198"/>
  <c r="UB178" i="15198"/>
  <c r="WH179" i="15198"/>
  <c r="WB180" i="15198"/>
  <c r="WD181" i="15198"/>
  <c r="VX182" i="15198"/>
  <c r="GR184" i="15198"/>
  <c r="JF185" i="15198"/>
  <c r="UV188" i="15198"/>
  <c r="RU166" i="15198"/>
  <c r="UO166" i="15198"/>
  <c r="EI167" i="15198"/>
  <c r="GU167" i="15198"/>
  <c r="JG167" i="15198"/>
  <c r="LS167" i="15198"/>
  <c r="OE167" i="15198"/>
  <c r="QQ167" i="15198"/>
  <c r="TC167" i="15198"/>
  <c r="VO167" i="15198"/>
  <c r="ES168" i="15198"/>
  <c r="HE168" i="15198"/>
  <c r="JQ168" i="15198"/>
  <c r="MC168" i="15198"/>
  <c r="OO168" i="15198"/>
  <c r="RA168" i="15198"/>
  <c r="TM168" i="15198"/>
  <c r="VY168" i="15198"/>
  <c r="FC169" i="15198"/>
  <c r="HO169" i="15198"/>
  <c r="KA169" i="15198"/>
  <c r="MM169" i="15198"/>
  <c r="OY169" i="15198"/>
  <c r="RK169" i="15198"/>
  <c r="TW169" i="15198"/>
  <c r="WI169" i="15198"/>
  <c r="GK170" i="15198"/>
  <c r="NM170" i="15198"/>
  <c r="TQ170" i="15198"/>
  <c r="JO171" i="15198"/>
  <c r="TK171" i="15198"/>
  <c r="JY172" i="15198"/>
  <c r="TU172" i="15198"/>
  <c r="KI173" i="15198"/>
  <c r="UE173" i="15198"/>
  <c r="KS174" i="15198"/>
  <c r="UO174" i="15198"/>
  <c r="LK175" i="15198"/>
  <c r="VG175" i="15198"/>
  <c r="IB178" i="15198"/>
  <c r="JX182" i="15198"/>
  <c r="IT187" i="15198"/>
  <c r="ER167" i="15198"/>
  <c r="KV167" i="15198"/>
  <c r="RB168" i="15198"/>
  <c r="SD170" i="15198"/>
  <c r="SX172" i="15198"/>
  <c r="TZ174" i="15198"/>
  <c r="IE179" i="15198"/>
  <c r="RX172" i="15198"/>
  <c r="UJ172" i="15198"/>
  <c r="DN173" i="15198"/>
  <c r="FZ173" i="15198"/>
  <c r="IL173" i="15198"/>
  <c r="KX173" i="15198"/>
  <c r="NJ173" i="15198"/>
  <c r="PV173" i="15198"/>
  <c r="SH173" i="15198"/>
  <c r="UT173" i="15198"/>
  <c r="DX174" i="15198"/>
  <c r="GJ174" i="15198"/>
  <c r="IV174" i="15198"/>
  <c r="LH174" i="15198"/>
  <c r="NT174" i="15198"/>
  <c r="QF174" i="15198"/>
  <c r="SR174" i="15198"/>
  <c r="VD174" i="15198"/>
  <c r="EP175" i="15198"/>
  <c r="HB175" i="15198"/>
  <c r="JV175" i="15198"/>
  <c r="MP175" i="15198"/>
  <c r="PJ175" i="15198"/>
  <c r="SD175" i="15198"/>
  <c r="UX175" i="15198"/>
  <c r="LH176" i="15198"/>
  <c r="ED177" i="15198"/>
  <c r="UH177" i="15198"/>
  <c r="FB179" i="15198"/>
  <c r="EV180" i="15198"/>
  <c r="EX181" i="15198"/>
  <c r="ER182" i="15198"/>
  <c r="GX183" i="15198"/>
  <c r="JD184" i="15198"/>
  <c r="LR185" i="15198"/>
  <c r="UO189" i="15198"/>
  <c r="SC166" i="15198"/>
  <c r="UW166" i="15198"/>
  <c r="EQ167" i="15198"/>
  <c r="HC167" i="15198"/>
  <c r="JO167" i="15198"/>
  <c r="MA167" i="15198"/>
  <c r="OM167" i="15198"/>
  <c r="QY167" i="15198"/>
  <c r="TK167" i="15198"/>
  <c r="VW167" i="15198"/>
  <c r="FA168" i="15198"/>
  <c r="HM168" i="15198"/>
  <c r="JY168" i="15198"/>
  <c r="MK168" i="15198"/>
  <c r="OW168" i="15198"/>
  <c r="RI168" i="15198"/>
  <c r="TU168" i="15198"/>
  <c r="WG168" i="15198"/>
  <c r="FK169" i="15198"/>
  <c r="HW169" i="15198"/>
  <c r="KI169" i="15198"/>
  <c r="MU169" i="15198"/>
  <c r="PG169" i="15198"/>
  <c r="RS169" i="15198"/>
  <c r="UE169" i="15198"/>
  <c r="DI170" i="15198"/>
  <c r="HI170" i="15198"/>
  <c r="NU170" i="15198"/>
  <c r="UW170" i="15198"/>
  <c r="KM171" i="15198"/>
  <c r="UI171" i="15198"/>
  <c r="KW172" i="15198"/>
  <c r="US172" i="15198"/>
  <c r="LG173" i="15198"/>
  <c r="VC173" i="15198"/>
  <c r="LQ174" i="15198"/>
  <c r="VM174" i="15198"/>
  <c r="MI175" i="15198"/>
  <c r="GN176" i="15198"/>
  <c r="RX178" i="15198"/>
  <c r="RH182" i="15198"/>
  <c r="DT193" i="15198"/>
  <c r="EZ167" i="15198"/>
  <c r="MB167" i="15198"/>
  <c r="WH168" i="15198"/>
  <c r="EB171" i="15198"/>
  <c r="EV173" i="15198"/>
  <c r="FX175" i="15198"/>
  <c r="KS180" i="15198"/>
  <c r="SF172" i="15198"/>
  <c r="UR172" i="15198"/>
  <c r="DV173" i="15198"/>
  <c r="GH173" i="15198"/>
  <c r="IT173" i="15198"/>
  <c r="LF173" i="15198"/>
  <c r="NR173" i="15198"/>
  <c r="QD173" i="15198"/>
  <c r="SP173" i="15198"/>
  <c r="VB173" i="15198"/>
  <c r="EF174" i="15198"/>
  <c r="GR174" i="15198"/>
  <c r="JD174" i="15198"/>
  <c r="LP174" i="15198"/>
  <c r="OB174" i="15198"/>
  <c r="QN174" i="15198"/>
  <c r="SZ174" i="15198"/>
  <c r="VL174" i="15198"/>
  <c r="EX175" i="15198"/>
  <c r="HJ175" i="15198"/>
  <c r="KD175" i="15198"/>
  <c r="MX175" i="15198"/>
  <c r="PR175" i="15198"/>
  <c r="SL175" i="15198"/>
  <c r="VF175" i="15198"/>
  <c r="NT176" i="15198"/>
  <c r="FJ177" i="15198"/>
  <c r="FH178" i="15198"/>
  <c r="HN179" i="15198"/>
  <c r="HH180" i="15198"/>
  <c r="HJ181" i="15198"/>
  <c r="HD182" i="15198"/>
  <c r="JJ183" i="15198"/>
  <c r="LP184" i="15198"/>
  <c r="OD185" i="15198"/>
  <c r="FN191" i="15198"/>
  <c r="SK166" i="15198"/>
  <c r="VE166" i="15198"/>
  <c r="EY167" i="15198"/>
  <c r="HK167" i="15198"/>
  <c r="JW167" i="15198"/>
  <c r="MI167" i="15198"/>
  <c r="OU167" i="15198"/>
  <c r="RG167" i="15198"/>
  <c r="TS167" i="15198"/>
  <c r="WE167" i="15198"/>
  <c r="FI168" i="15198"/>
  <c r="HU168" i="15198"/>
  <c r="KG168" i="15198"/>
  <c r="MS168" i="15198"/>
  <c r="PE168" i="15198"/>
  <c r="RQ168" i="15198"/>
  <c r="UC168" i="15198"/>
  <c r="DG169" i="15198"/>
  <c r="FS169" i="15198"/>
  <c r="IE169" i="15198"/>
  <c r="KQ169" i="15198"/>
  <c r="NC169" i="15198"/>
  <c r="PO169" i="15198"/>
  <c r="SA169" i="15198"/>
  <c r="UM169" i="15198"/>
  <c r="DQ170" i="15198"/>
  <c r="IO170" i="15198"/>
  <c r="OS170" i="15198"/>
  <c r="VE170" i="15198"/>
  <c r="MA171" i="15198"/>
  <c r="VW171" i="15198"/>
  <c r="MK172" i="15198"/>
  <c r="WG172" i="15198"/>
  <c r="MU173" i="15198"/>
  <c r="DI174" i="15198"/>
  <c r="NE174" i="15198"/>
  <c r="EA175" i="15198"/>
  <c r="NW175" i="15198"/>
  <c r="MR176" i="15198"/>
  <c r="UJ178" i="15198"/>
  <c r="JR183" i="15198"/>
  <c r="QX166" i="15198"/>
  <c r="FX167" i="15198"/>
  <c r="MJ167" i="15198"/>
  <c r="HP169" i="15198"/>
  <c r="IR171" i="15198"/>
  <c r="JL173" i="15198"/>
  <c r="KN175" i="15198"/>
  <c r="JG181" i="15198"/>
  <c r="GS170" i="15198"/>
  <c r="JE170" i="15198"/>
  <c r="LQ170" i="15198"/>
  <c r="OC170" i="15198"/>
  <c r="QO170" i="15198"/>
  <c r="TA170" i="15198"/>
  <c r="VM170" i="15198"/>
  <c r="EY171" i="15198"/>
  <c r="HK171" i="15198"/>
  <c r="JW171" i="15198"/>
  <c r="MI171" i="15198"/>
  <c r="OU171" i="15198"/>
  <c r="RG171" i="15198"/>
  <c r="TS171" i="15198"/>
  <c r="WE171" i="15198"/>
  <c r="FI172" i="15198"/>
  <c r="HU172" i="15198"/>
  <c r="KG172" i="15198"/>
  <c r="MS172" i="15198"/>
  <c r="PE172" i="15198"/>
  <c r="RQ172" i="15198"/>
  <c r="UC172" i="15198"/>
  <c r="DG173" i="15198"/>
  <c r="FS173" i="15198"/>
  <c r="IE173" i="15198"/>
  <c r="KQ173" i="15198"/>
  <c r="NC173" i="15198"/>
  <c r="PO173" i="15198"/>
  <c r="SA173" i="15198"/>
  <c r="UM173" i="15198"/>
  <c r="DQ174" i="15198"/>
  <c r="GC174" i="15198"/>
  <c r="IO174" i="15198"/>
  <c r="LA174" i="15198"/>
  <c r="NM174" i="15198"/>
  <c r="PY174" i="15198"/>
  <c r="SK174" i="15198"/>
  <c r="UW174" i="15198"/>
  <c r="EI175" i="15198"/>
  <c r="GU175" i="15198"/>
  <c r="JG175" i="15198"/>
  <c r="LS175" i="15198"/>
  <c r="OE175" i="15198"/>
  <c r="QQ175" i="15198"/>
  <c r="TC175" i="15198"/>
  <c r="EB176" i="15198"/>
  <c r="NX176" i="15198"/>
  <c r="FN177" i="15198"/>
  <c r="DD178" i="15198"/>
  <c r="FJ179" i="15198"/>
  <c r="HP180" i="15198"/>
  <c r="KD181" i="15198"/>
  <c r="MJ182" i="15198"/>
  <c r="MD183" i="15198"/>
  <c r="LX184" i="15198"/>
  <c r="LZ185" i="15198"/>
  <c r="DP188" i="15198"/>
  <c r="RF166" i="15198"/>
  <c r="TR166" i="15198"/>
  <c r="WD166" i="15198"/>
  <c r="FH167" i="15198"/>
  <c r="HT167" i="15198"/>
  <c r="KF167" i="15198"/>
  <c r="OF167" i="15198"/>
  <c r="ET168" i="15198"/>
  <c r="OP168" i="15198"/>
  <c r="FD169" i="15198"/>
  <c r="OZ169" i="15198"/>
  <c r="FV170" i="15198"/>
  <c r="PR170" i="15198"/>
  <c r="GF171" i="15198"/>
  <c r="QB171" i="15198"/>
  <c r="GP172" i="15198"/>
  <c r="QL172" i="15198"/>
  <c r="GZ173" i="15198"/>
  <c r="QV173" i="15198"/>
  <c r="HR174" i="15198"/>
  <c r="RN174" i="15198"/>
  <c r="IB175" i="15198"/>
  <c r="RT176" i="15198"/>
  <c r="QO176" i="15198"/>
  <c r="RQ178" i="15198"/>
  <c r="SK180" i="15198"/>
  <c r="LY184" i="15198"/>
  <c r="NO180" i="15198"/>
  <c r="HA170" i="15198"/>
  <c r="JM170" i="15198"/>
  <c r="LY170" i="15198"/>
  <c r="OK170" i="15198"/>
  <c r="QW170" i="15198"/>
  <c r="TI170" i="15198"/>
  <c r="VU170" i="15198"/>
  <c r="FG171" i="15198"/>
  <c r="HS171" i="15198"/>
  <c r="KE171" i="15198"/>
  <c r="MQ171" i="15198"/>
  <c r="PC171" i="15198"/>
  <c r="RO171" i="15198"/>
  <c r="UA171" i="15198"/>
  <c r="DE172" i="15198"/>
  <c r="FQ172" i="15198"/>
  <c r="IC172" i="15198"/>
  <c r="KO172" i="15198"/>
  <c r="NA172" i="15198"/>
  <c r="PM172" i="15198"/>
  <c r="RY172" i="15198"/>
  <c r="UK172" i="15198"/>
  <c r="DO173" i="15198"/>
  <c r="GA173" i="15198"/>
  <c r="IM173" i="15198"/>
  <c r="KY173" i="15198"/>
  <c r="NK173" i="15198"/>
  <c r="PW173" i="15198"/>
  <c r="SI173" i="15198"/>
  <c r="UU173" i="15198"/>
  <c r="DY174" i="15198"/>
  <c r="GK174" i="15198"/>
  <c r="IW174" i="15198"/>
  <c r="LI174" i="15198"/>
  <c r="NU174" i="15198"/>
  <c r="QG174" i="15198"/>
  <c r="SS174" i="15198"/>
  <c r="VE174" i="15198"/>
  <c r="EQ175" i="15198"/>
  <c r="HC175" i="15198"/>
  <c r="JO175" i="15198"/>
  <c r="MA175" i="15198"/>
  <c r="OM175" i="15198"/>
  <c r="QY175" i="15198"/>
  <c r="TK175" i="15198"/>
  <c r="FH176" i="15198"/>
  <c r="PD176" i="15198"/>
  <c r="GT177" i="15198"/>
  <c r="FP178" i="15198"/>
  <c r="HV179" i="15198"/>
  <c r="KB180" i="15198"/>
  <c r="MP181" i="15198"/>
  <c r="OV182" i="15198"/>
  <c r="OP183" i="15198"/>
  <c r="OJ184" i="15198"/>
  <c r="OL185" i="15198"/>
  <c r="MC191" i="15198"/>
  <c r="RN166" i="15198"/>
  <c r="TZ166" i="15198"/>
  <c r="DD167" i="15198"/>
  <c r="FP167" i="15198"/>
  <c r="IB167" i="15198"/>
  <c r="KN167" i="15198"/>
  <c r="ON167" i="15198"/>
  <c r="FB168" i="15198"/>
  <c r="OX168" i="15198"/>
  <c r="FL169" i="15198"/>
  <c r="PH169" i="15198"/>
  <c r="GD170" i="15198"/>
  <c r="PZ170" i="15198"/>
  <c r="GN171" i="15198"/>
  <c r="QJ171" i="15198"/>
  <c r="GX172" i="15198"/>
  <c r="QT172" i="15198"/>
  <c r="HH173" i="15198"/>
  <c r="RD173" i="15198"/>
  <c r="HZ174" i="15198"/>
  <c r="RV174" i="15198"/>
  <c r="IJ175" i="15198"/>
  <c r="GX177" i="15198"/>
  <c r="SS176" i="15198"/>
  <c r="TU178" i="15198"/>
  <c r="UO180" i="15198"/>
  <c r="TQ184" i="15198"/>
  <c r="MF178" i="15198"/>
  <c r="FE170" i="15198"/>
  <c r="HQ170" i="15198"/>
  <c r="KC170" i="15198"/>
  <c r="MO170" i="15198"/>
  <c r="PA170" i="15198"/>
  <c r="RM170" i="15198"/>
  <c r="TY170" i="15198"/>
  <c r="DK171" i="15198"/>
  <c r="FW171" i="15198"/>
  <c r="II171" i="15198"/>
  <c r="KU171" i="15198"/>
  <c r="NG171" i="15198"/>
  <c r="PS171" i="15198"/>
  <c r="SE171" i="15198"/>
  <c r="UQ171" i="15198"/>
  <c r="DU172" i="15198"/>
  <c r="GG172" i="15198"/>
  <c r="IS172" i="15198"/>
  <c r="LE172" i="15198"/>
  <c r="NQ172" i="15198"/>
  <c r="QC172" i="15198"/>
  <c r="SO172" i="15198"/>
  <c r="VA172" i="15198"/>
  <c r="EE173" i="15198"/>
  <c r="GQ173" i="15198"/>
  <c r="JC173" i="15198"/>
  <c r="LO173" i="15198"/>
  <c r="OA173" i="15198"/>
  <c r="QM173" i="15198"/>
  <c r="SY173" i="15198"/>
  <c r="VK173" i="15198"/>
  <c r="EO174" i="15198"/>
  <c r="HA174" i="15198"/>
  <c r="JM174" i="15198"/>
  <c r="LY174" i="15198"/>
  <c r="OK174" i="15198"/>
  <c r="QW174" i="15198"/>
  <c r="TI174" i="15198"/>
  <c r="VU174" i="15198"/>
  <c r="FG175" i="15198"/>
  <c r="HS175" i="15198"/>
  <c r="KE175" i="15198"/>
  <c r="MQ175" i="15198"/>
  <c r="PC175" i="15198"/>
  <c r="RO175" i="15198"/>
  <c r="UA175" i="15198"/>
  <c r="HT176" i="15198"/>
  <c r="RP176" i="15198"/>
  <c r="KT177" i="15198"/>
  <c r="KN178" i="15198"/>
  <c r="MT179" i="15198"/>
  <c r="OZ180" i="15198"/>
  <c r="RN181" i="15198"/>
  <c r="TT182" i="15198"/>
  <c r="TN183" i="15198"/>
  <c r="TH184" i="15198"/>
  <c r="TJ185" i="15198"/>
  <c r="IX195" i="15198"/>
  <c r="SD166" i="15198"/>
  <c r="UP166" i="15198"/>
  <c r="DT167" i="15198"/>
  <c r="GF167" i="15198"/>
  <c r="IR167" i="15198"/>
  <c r="LD167" i="15198"/>
  <c r="QZ167" i="15198"/>
  <c r="HN168" i="15198"/>
  <c r="RJ168" i="15198"/>
  <c r="HX169" i="15198"/>
  <c r="RT169" i="15198"/>
  <c r="IP170" i="15198"/>
  <c r="SL170" i="15198"/>
  <c r="IZ171" i="15198"/>
  <c r="SV171" i="15198"/>
  <c r="JJ172" i="15198"/>
  <c r="TF172" i="15198"/>
  <c r="JT173" i="15198"/>
  <c r="TP173" i="15198"/>
  <c r="KL174" i="15198"/>
  <c r="UH174" i="15198"/>
  <c r="KV175" i="15198"/>
  <c r="KL181" i="15198"/>
  <c r="JO177" i="15198"/>
  <c r="KI179" i="15198"/>
  <c r="LK181" i="15198"/>
  <c r="DZ176" i="15198"/>
  <c r="FM170" i="15198"/>
  <c r="HY170" i="15198"/>
  <c r="KK170" i="15198"/>
  <c r="MW170" i="15198"/>
  <c r="PI170" i="15198"/>
  <c r="RU170" i="15198"/>
  <c r="UG170" i="15198"/>
  <c r="DS171" i="15198"/>
  <c r="GE171" i="15198"/>
  <c r="IQ171" i="15198"/>
  <c r="LC171" i="15198"/>
  <c r="NO171" i="15198"/>
  <c r="QA171" i="15198"/>
  <c r="SM171" i="15198"/>
  <c r="UY171" i="15198"/>
  <c r="EC172" i="15198"/>
  <c r="GO172" i="15198"/>
  <c r="JA172" i="15198"/>
  <c r="LM172" i="15198"/>
  <c r="NY172" i="15198"/>
  <c r="QK172" i="15198"/>
  <c r="SW172" i="15198"/>
  <c r="VI172" i="15198"/>
  <c r="EM173" i="15198"/>
  <c r="GY173" i="15198"/>
  <c r="JK173" i="15198"/>
  <c r="LW173" i="15198"/>
  <c r="OI173" i="15198"/>
  <c r="QU173" i="15198"/>
  <c r="TG173" i="15198"/>
  <c r="VS173" i="15198"/>
  <c r="EW174" i="15198"/>
  <c r="HI174" i="15198"/>
  <c r="JU174" i="15198"/>
  <c r="MG174" i="15198"/>
  <c r="OS174" i="15198"/>
  <c r="RE174" i="15198"/>
  <c r="TQ174" i="15198"/>
  <c r="WC174" i="15198"/>
  <c r="FO175" i="15198"/>
  <c r="IA175" i="15198"/>
  <c r="KM175" i="15198"/>
  <c r="MY175" i="15198"/>
  <c r="PK175" i="15198"/>
  <c r="RW175" i="15198"/>
  <c r="UI175" i="15198"/>
  <c r="IZ176" i="15198"/>
  <c r="SV176" i="15198"/>
  <c r="NF177" i="15198"/>
  <c r="MZ178" i="15198"/>
  <c r="PF179" i="15198"/>
  <c r="RL180" i="15198"/>
  <c r="TZ181" i="15198"/>
  <c r="WF182" i="15198"/>
  <c r="VZ183" i="15198"/>
  <c r="VT184" i="15198"/>
  <c r="VV185" i="15198"/>
  <c r="PZ166" i="15198"/>
  <c r="SL166" i="15198"/>
  <c r="UX166" i="15198"/>
  <c r="EB167" i="15198"/>
  <c r="GN167" i="15198"/>
  <c r="IZ167" i="15198"/>
  <c r="LL167" i="15198"/>
  <c r="TD167" i="15198"/>
  <c r="JR168" i="15198"/>
  <c r="TN168" i="15198"/>
  <c r="KB169" i="15198"/>
  <c r="TX169" i="15198"/>
  <c r="KT170" i="15198"/>
  <c r="UP170" i="15198"/>
  <c r="LD171" i="15198"/>
  <c r="UZ171" i="15198"/>
  <c r="LN172" i="15198"/>
  <c r="VJ172" i="15198"/>
  <c r="LX173" i="15198"/>
  <c r="VT173" i="15198"/>
  <c r="MP174" i="15198"/>
  <c r="DD175" i="15198"/>
  <c r="MZ175" i="15198"/>
  <c r="RD184" i="15198"/>
  <c r="RG177" i="15198"/>
  <c r="SA179" i="15198"/>
  <c r="TC181" i="15198"/>
  <c r="RH177" i="15198"/>
  <c r="FU170" i="15198"/>
  <c r="IG170" i="15198"/>
  <c r="KS170" i="15198"/>
  <c r="NE170" i="15198"/>
  <c r="PQ170" i="15198"/>
  <c r="SC170" i="15198"/>
  <c r="UO170" i="15198"/>
  <c r="EA171" i="15198"/>
  <c r="GM171" i="15198"/>
  <c r="IY171" i="15198"/>
  <c r="LK171" i="15198"/>
  <c r="NW171" i="15198"/>
  <c r="QI171" i="15198"/>
  <c r="SU171" i="15198"/>
  <c r="VG171" i="15198"/>
  <c r="EK172" i="15198"/>
  <c r="GW172" i="15198"/>
  <c r="JI172" i="15198"/>
  <c r="LU172" i="15198"/>
  <c r="OG172" i="15198"/>
  <c r="QS172" i="15198"/>
  <c r="TE172" i="15198"/>
  <c r="VQ172" i="15198"/>
  <c r="EU173" i="15198"/>
  <c r="HG173" i="15198"/>
  <c r="JS173" i="15198"/>
  <c r="ME173" i="15198"/>
  <c r="OQ173" i="15198"/>
  <c r="RC173" i="15198"/>
  <c r="TO173" i="15198"/>
  <c r="WA173" i="15198"/>
  <c r="FE174" i="15198"/>
  <c r="HQ174" i="15198"/>
  <c r="KC174" i="15198"/>
  <c r="MO174" i="15198"/>
  <c r="PA174" i="15198"/>
  <c r="RM174" i="15198"/>
  <c r="TY174" i="15198"/>
  <c r="DK175" i="15198"/>
  <c r="FW175" i="15198"/>
  <c r="II175" i="15198"/>
  <c r="KU175" i="15198"/>
  <c r="NG175" i="15198"/>
  <c r="PS175" i="15198"/>
  <c r="SE175" i="15198"/>
  <c r="UQ175" i="15198"/>
  <c r="KF176" i="15198"/>
  <c r="UB176" i="15198"/>
  <c r="PR177" i="15198"/>
  <c r="PL178" i="15198"/>
  <c r="RR179" i="15198"/>
  <c r="TX180" i="15198"/>
  <c r="EZ182" i="15198"/>
  <c r="ET183" i="15198"/>
  <c r="EN184" i="15198"/>
  <c r="EP185" i="15198"/>
  <c r="EJ186" i="15198"/>
  <c r="QH166" i="15198"/>
  <c r="ST166" i="15198"/>
  <c r="VF166" i="15198"/>
  <c r="EJ167" i="15198"/>
  <c r="GV167" i="15198"/>
  <c r="JH167" i="15198"/>
  <c r="LT167" i="15198"/>
  <c r="TL167" i="15198"/>
  <c r="JZ168" i="15198"/>
  <c r="TV168" i="15198"/>
  <c r="KJ169" i="15198"/>
  <c r="UF169" i="15198"/>
  <c r="LB170" i="15198"/>
  <c r="UX170" i="15198"/>
  <c r="LL171" i="15198"/>
  <c r="VH171" i="15198"/>
  <c r="LV172" i="15198"/>
  <c r="VR172" i="15198"/>
  <c r="MF173" i="15198"/>
  <c r="WB173" i="15198"/>
  <c r="MX174" i="15198"/>
  <c r="DL175" i="15198"/>
  <c r="NH175" i="15198"/>
  <c r="OT185" i="15198"/>
  <c r="TK177" i="15198"/>
  <c r="UE179" i="15198"/>
  <c r="VG181" i="15198"/>
  <c r="FR178" i="15198"/>
  <c r="JF175" i="15198"/>
  <c r="LR175" i="15198"/>
  <c r="OD175" i="15198"/>
  <c r="QP175" i="15198"/>
  <c r="TB175" i="15198"/>
  <c r="WH175" i="15198"/>
  <c r="MN176" i="15198"/>
  <c r="EL183" i="15198"/>
  <c r="EF184" i="15198"/>
  <c r="EH185" i="15198"/>
  <c r="EB186" i="15198"/>
  <c r="QO166" i="15198"/>
  <c r="TA166" i="15198"/>
  <c r="VM166" i="15198"/>
  <c r="EI171" i="15198"/>
  <c r="GU171" i="15198"/>
  <c r="JG171" i="15198"/>
  <c r="LS171" i="15198"/>
  <c r="OE171" i="15198"/>
  <c r="QQ171" i="15198"/>
  <c r="TC171" i="15198"/>
  <c r="VO171" i="15198"/>
  <c r="ES172" i="15198"/>
  <c r="HE172" i="15198"/>
  <c r="JQ172" i="15198"/>
  <c r="MC172" i="15198"/>
  <c r="OO172" i="15198"/>
  <c r="RA172" i="15198"/>
  <c r="TM172" i="15198"/>
  <c r="VY172" i="15198"/>
  <c r="FC173" i="15198"/>
  <c r="HO173" i="15198"/>
  <c r="KA173" i="15198"/>
  <c r="MM173" i="15198"/>
  <c r="OY173" i="15198"/>
  <c r="RK173" i="15198"/>
  <c r="TW173" i="15198"/>
  <c r="WI173" i="15198"/>
  <c r="FM174" i="15198"/>
  <c r="HY174" i="15198"/>
  <c r="KK174" i="15198"/>
  <c r="MW174" i="15198"/>
  <c r="PI174" i="15198"/>
  <c r="RU174" i="15198"/>
  <c r="UG174" i="15198"/>
  <c r="DS175" i="15198"/>
  <c r="GE175" i="15198"/>
  <c r="IQ175" i="15198"/>
  <c r="LC175" i="15198"/>
  <c r="NO175" i="15198"/>
  <c r="QA175" i="15198"/>
  <c r="SM175" i="15198"/>
  <c r="UY175" i="15198"/>
  <c r="LL176" i="15198"/>
  <c r="VH176" i="15198"/>
  <c r="UD179" i="15198"/>
  <c r="FF181" i="15198"/>
  <c r="HL182" i="15198"/>
  <c r="HF183" i="15198"/>
  <c r="GZ184" i="15198"/>
  <c r="HB185" i="15198"/>
  <c r="NX186" i="15198"/>
  <c r="QP166" i="15198"/>
  <c r="TB166" i="15198"/>
  <c r="VN166" i="15198"/>
  <c r="MD168" i="15198"/>
  <c r="VZ168" i="15198"/>
  <c r="MN169" i="15198"/>
  <c r="DJ170" i="15198"/>
  <c r="NF170" i="15198"/>
  <c r="DT171" i="15198"/>
  <c r="NP171" i="15198"/>
  <c r="ED172" i="15198"/>
  <c r="NZ172" i="15198"/>
  <c r="EN173" i="15198"/>
  <c r="OJ173" i="15198"/>
  <c r="FF174" i="15198"/>
  <c r="PB174" i="15198"/>
  <c r="FP175" i="15198"/>
  <c r="PL175" i="15198"/>
  <c r="GS176" i="15198"/>
  <c r="HU178" i="15198"/>
  <c r="IO180" i="15198"/>
  <c r="LE182" i="15198"/>
  <c r="FF180" i="15198"/>
  <c r="OV167" i="15198"/>
  <c r="RH167" i="15198"/>
  <c r="TT167" i="15198"/>
  <c r="WF167" i="15198"/>
  <c r="FJ168" i="15198"/>
  <c r="HV168" i="15198"/>
  <c r="KH168" i="15198"/>
  <c r="MT168" i="15198"/>
  <c r="PF168" i="15198"/>
  <c r="RR168" i="15198"/>
  <c r="UD168" i="15198"/>
  <c r="DH169" i="15198"/>
  <c r="FT169" i="15198"/>
  <c r="IF169" i="15198"/>
  <c r="KR169" i="15198"/>
  <c r="ND169" i="15198"/>
  <c r="PP169" i="15198"/>
  <c r="SB169" i="15198"/>
  <c r="UN169" i="15198"/>
  <c r="DZ170" i="15198"/>
  <c r="GL170" i="15198"/>
  <c r="IX170" i="15198"/>
  <c r="LJ170" i="15198"/>
  <c r="NV170" i="15198"/>
  <c r="QH170" i="15198"/>
  <c r="ST170" i="15198"/>
  <c r="VF170" i="15198"/>
  <c r="EJ171" i="15198"/>
  <c r="GV171" i="15198"/>
  <c r="JH171" i="15198"/>
  <c r="LT171" i="15198"/>
  <c r="OF171" i="15198"/>
  <c r="QR171" i="15198"/>
  <c r="TD171" i="15198"/>
  <c r="VP171" i="15198"/>
  <c r="ET172" i="15198"/>
  <c r="HF172" i="15198"/>
  <c r="JR172" i="15198"/>
  <c r="MD172" i="15198"/>
  <c r="OP172" i="15198"/>
  <c r="RB172" i="15198"/>
  <c r="TN172" i="15198"/>
  <c r="VZ172" i="15198"/>
  <c r="FD173" i="15198"/>
  <c r="HP173" i="15198"/>
  <c r="KB173" i="15198"/>
  <c r="MN173" i="15198"/>
  <c r="OZ173" i="15198"/>
  <c r="RL173" i="15198"/>
  <c r="TX173" i="15198"/>
  <c r="DJ174" i="15198"/>
  <c r="FV174" i="15198"/>
  <c r="IH174" i="15198"/>
  <c r="KT174" i="15198"/>
  <c r="NF174" i="15198"/>
  <c r="PR174" i="15198"/>
  <c r="SD174" i="15198"/>
  <c r="UP174" i="15198"/>
  <c r="DT175" i="15198"/>
  <c r="GF175" i="15198"/>
  <c r="IR175" i="15198"/>
  <c r="LD175" i="15198"/>
  <c r="NP175" i="15198"/>
  <c r="RP175" i="15198"/>
  <c r="IP177" i="15198"/>
  <c r="MX181" i="15198"/>
  <c r="RF185" i="15198"/>
  <c r="JE176" i="15198"/>
  <c r="TA176" i="15198"/>
  <c r="JW177" i="15198"/>
  <c r="TS177" i="15198"/>
  <c r="KG178" i="15198"/>
  <c r="UC178" i="15198"/>
  <c r="KQ179" i="15198"/>
  <c r="UM179" i="15198"/>
  <c r="LA180" i="15198"/>
  <c r="UW180" i="15198"/>
  <c r="LS181" i="15198"/>
  <c r="VO181" i="15198"/>
  <c r="VA182" i="15198"/>
  <c r="VU184" i="15198"/>
  <c r="GD176" i="15198"/>
  <c r="HV178" i="15198"/>
  <c r="FZ182" i="15198"/>
  <c r="VR185" i="15198"/>
  <c r="MR167" i="15198"/>
  <c r="PD167" i="15198"/>
  <c r="RP167" i="15198"/>
  <c r="UB167" i="15198"/>
  <c r="DF168" i="15198"/>
  <c r="FR168" i="15198"/>
  <c r="ID168" i="15198"/>
  <c r="KP168" i="15198"/>
  <c r="NB168" i="15198"/>
  <c r="PN168" i="15198"/>
  <c r="RZ168" i="15198"/>
  <c r="UL168" i="15198"/>
  <c r="DP169" i="15198"/>
  <c r="GB169" i="15198"/>
  <c r="IN169" i="15198"/>
  <c r="KZ169" i="15198"/>
  <c r="NL169" i="15198"/>
  <c r="PX169" i="15198"/>
  <c r="SJ169" i="15198"/>
  <c r="UV169" i="15198"/>
  <c r="EH170" i="15198"/>
  <c r="GT170" i="15198"/>
  <c r="JF170" i="15198"/>
  <c r="LR170" i="15198"/>
  <c r="OD170" i="15198"/>
  <c r="QP170" i="15198"/>
  <c r="TB170" i="15198"/>
  <c r="VN170" i="15198"/>
  <c r="ER171" i="15198"/>
  <c r="HD171" i="15198"/>
  <c r="JP171" i="15198"/>
  <c r="MB171" i="15198"/>
  <c r="ON171" i="15198"/>
  <c r="QZ171" i="15198"/>
  <c r="TL171" i="15198"/>
  <c r="VX171" i="15198"/>
  <c r="FB172" i="15198"/>
  <c r="HN172" i="15198"/>
  <c r="JZ172" i="15198"/>
  <c r="ML172" i="15198"/>
  <c r="OX172" i="15198"/>
  <c r="RJ172" i="15198"/>
  <c r="TV172" i="15198"/>
  <c r="WH172" i="15198"/>
  <c r="FL173" i="15198"/>
  <c r="HX173" i="15198"/>
  <c r="KJ173" i="15198"/>
  <c r="MV173" i="15198"/>
  <c r="PH173" i="15198"/>
  <c r="RT173" i="15198"/>
  <c r="UF173" i="15198"/>
  <c r="DR174" i="15198"/>
  <c r="GD174" i="15198"/>
  <c r="IP174" i="15198"/>
  <c r="LB174" i="15198"/>
  <c r="NN174" i="15198"/>
  <c r="PZ174" i="15198"/>
  <c r="SL174" i="15198"/>
  <c r="UX174" i="15198"/>
  <c r="EB175" i="15198"/>
  <c r="GN175" i="15198"/>
  <c r="IZ175" i="15198"/>
  <c r="LL175" i="15198"/>
  <c r="NX175" i="15198"/>
  <c r="TT175" i="15198"/>
  <c r="FX178" i="15198"/>
  <c r="MR182" i="15198"/>
  <c r="SR191" i="15198"/>
  <c r="LI176" i="15198"/>
  <c r="VE176" i="15198"/>
  <c r="MA177" i="15198"/>
  <c r="VW177" i="15198"/>
  <c r="MK178" i="15198"/>
  <c r="WG178" i="15198"/>
  <c r="MU179" i="15198"/>
  <c r="DI180" i="15198"/>
  <c r="NE180" i="15198"/>
  <c r="EA181" i="15198"/>
  <c r="NW181" i="15198"/>
  <c r="EK182" i="15198"/>
  <c r="JK183" i="15198"/>
  <c r="KM185" i="15198"/>
  <c r="NV176" i="15198"/>
  <c r="PN178" i="15198"/>
  <c r="SJ183" i="15198"/>
  <c r="MZ167" i="15198"/>
  <c r="PL167" i="15198"/>
  <c r="RX167" i="15198"/>
  <c r="UJ167" i="15198"/>
  <c r="DN168" i="15198"/>
  <c r="FZ168" i="15198"/>
  <c r="IL168" i="15198"/>
  <c r="KX168" i="15198"/>
  <c r="NJ168" i="15198"/>
  <c r="PV168" i="15198"/>
  <c r="SH168" i="15198"/>
  <c r="UT168" i="15198"/>
  <c r="DX169" i="15198"/>
  <c r="GJ169" i="15198"/>
  <c r="IV169" i="15198"/>
  <c r="LH169" i="15198"/>
  <c r="NT169" i="15198"/>
  <c r="QF169" i="15198"/>
  <c r="SR169" i="15198"/>
  <c r="VD169" i="15198"/>
  <c r="EP170" i="15198"/>
  <c r="HB170" i="15198"/>
  <c r="JN170" i="15198"/>
  <c r="LZ170" i="15198"/>
  <c r="OL170" i="15198"/>
  <c r="QX170" i="15198"/>
  <c r="TJ170" i="15198"/>
  <c r="VV170" i="15198"/>
  <c r="EZ171" i="15198"/>
  <c r="HL171" i="15198"/>
  <c r="JX171" i="15198"/>
  <c r="MJ171" i="15198"/>
  <c r="OV171" i="15198"/>
  <c r="RH171" i="15198"/>
  <c r="TT171" i="15198"/>
  <c r="WF171" i="15198"/>
  <c r="FJ172" i="15198"/>
  <c r="HV172" i="15198"/>
  <c r="KH172" i="15198"/>
  <c r="MT172" i="15198"/>
  <c r="PF172" i="15198"/>
  <c r="RR172" i="15198"/>
  <c r="UD172" i="15198"/>
  <c r="DH173" i="15198"/>
  <c r="FT173" i="15198"/>
  <c r="IF173" i="15198"/>
  <c r="KR173" i="15198"/>
  <c r="ND173" i="15198"/>
  <c r="PP173" i="15198"/>
  <c r="SB173" i="15198"/>
  <c r="UN173" i="15198"/>
  <c r="DZ174" i="15198"/>
  <c r="GL174" i="15198"/>
  <c r="IX174" i="15198"/>
  <c r="LJ174" i="15198"/>
  <c r="NV174" i="15198"/>
  <c r="QH174" i="15198"/>
  <c r="ST174" i="15198"/>
  <c r="VF174" i="15198"/>
  <c r="EJ175" i="15198"/>
  <c r="GV175" i="15198"/>
  <c r="JH175" i="15198"/>
  <c r="LT175" i="15198"/>
  <c r="OF175" i="15198"/>
  <c r="UB175" i="15198"/>
  <c r="IJ178" i="15198"/>
  <c r="PD182" i="15198"/>
  <c r="NP193" i="15198"/>
  <c r="LQ176" i="15198"/>
  <c r="VM176" i="15198"/>
  <c r="MI177" i="15198"/>
  <c r="WE177" i="15198"/>
  <c r="MS178" i="15198"/>
  <c r="DG179" i="15198"/>
  <c r="NC179" i="15198"/>
  <c r="DQ180" i="15198"/>
  <c r="NM180" i="15198"/>
  <c r="EI181" i="15198"/>
  <c r="OE181" i="15198"/>
  <c r="ES182" i="15198"/>
  <c r="LO183" i="15198"/>
  <c r="MQ185" i="15198"/>
  <c r="PZ176" i="15198"/>
  <c r="RR178" i="15198"/>
  <c r="HB184" i="15198"/>
  <c r="NH167" i="15198"/>
  <c r="PT167" i="15198"/>
  <c r="SF167" i="15198"/>
  <c r="UR167" i="15198"/>
  <c r="DV168" i="15198"/>
  <c r="GH168" i="15198"/>
  <c r="IT168" i="15198"/>
  <c r="LF168" i="15198"/>
  <c r="NR168" i="15198"/>
  <c r="QD168" i="15198"/>
  <c r="SP168" i="15198"/>
  <c r="VB168" i="15198"/>
  <c r="EF169" i="15198"/>
  <c r="GR169" i="15198"/>
  <c r="JD169" i="15198"/>
  <c r="LP169" i="15198"/>
  <c r="OB169" i="15198"/>
  <c r="QN169" i="15198"/>
  <c r="SZ169" i="15198"/>
  <c r="VL169" i="15198"/>
  <c r="EX170" i="15198"/>
  <c r="HJ170" i="15198"/>
  <c r="JV170" i="15198"/>
  <c r="MH170" i="15198"/>
  <c r="OT170" i="15198"/>
  <c r="RF170" i="15198"/>
  <c r="TR170" i="15198"/>
  <c r="WD170" i="15198"/>
  <c r="FH171" i="15198"/>
  <c r="HT171" i="15198"/>
  <c r="KF171" i="15198"/>
  <c r="MR171" i="15198"/>
  <c r="PD171" i="15198"/>
  <c r="RP171" i="15198"/>
  <c r="UB171" i="15198"/>
  <c r="DF172" i="15198"/>
  <c r="FR172" i="15198"/>
  <c r="ID172" i="15198"/>
  <c r="KP172" i="15198"/>
  <c r="NB172" i="15198"/>
  <c r="PN172" i="15198"/>
  <c r="RZ172" i="15198"/>
  <c r="UL172" i="15198"/>
  <c r="DP173" i="15198"/>
  <c r="GB173" i="15198"/>
  <c r="IN173" i="15198"/>
  <c r="KZ173" i="15198"/>
  <c r="NL173" i="15198"/>
  <c r="PX173" i="15198"/>
  <c r="SJ173" i="15198"/>
  <c r="UV173" i="15198"/>
  <c r="EH174" i="15198"/>
  <c r="GT174" i="15198"/>
  <c r="JF174" i="15198"/>
  <c r="LR174" i="15198"/>
  <c r="OD174" i="15198"/>
  <c r="QP174" i="15198"/>
  <c r="TB174" i="15198"/>
  <c r="VN174" i="15198"/>
  <c r="ER175" i="15198"/>
  <c r="HD175" i="15198"/>
  <c r="JP175" i="15198"/>
  <c r="MB175" i="15198"/>
  <c r="ON175" i="15198"/>
  <c r="GR176" i="15198"/>
  <c r="FR179" i="15198"/>
  <c r="OX183" i="15198"/>
  <c r="DY176" i="15198"/>
  <c r="NU176" i="15198"/>
  <c r="EQ177" i="15198"/>
  <c r="OM177" i="15198"/>
  <c r="FA178" i="15198"/>
  <c r="OW178" i="15198"/>
  <c r="FK179" i="15198"/>
  <c r="PG179" i="15198"/>
  <c r="FU180" i="15198"/>
  <c r="PQ180" i="15198"/>
  <c r="GM181" i="15198"/>
  <c r="QI181" i="15198"/>
  <c r="GW182" i="15198"/>
  <c r="TG183" i="15198"/>
  <c r="UI185" i="15198"/>
  <c r="FH177" i="15198"/>
  <c r="GB179" i="15198"/>
  <c r="TL185" i="15198"/>
  <c r="NP167" i="15198"/>
  <c r="QB167" i="15198"/>
  <c r="SN167" i="15198"/>
  <c r="UZ167" i="15198"/>
  <c r="ED168" i="15198"/>
  <c r="GP168" i="15198"/>
  <c r="JB168" i="15198"/>
  <c r="LN168" i="15198"/>
  <c r="NZ168" i="15198"/>
  <c r="QL168" i="15198"/>
  <c r="SX168" i="15198"/>
  <c r="VJ168" i="15198"/>
  <c r="EN169" i="15198"/>
  <c r="GZ169" i="15198"/>
  <c r="JL169" i="15198"/>
  <c r="LX169" i="15198"/>
  <c r="OJ169" i="15198"/>
  <c r="QV169" i="15198"/>
  <c r="TH169" i="15198"/>
  <c r="VT169" i="15198"/>
  <c r="FF170" i="15198"/>
  <c r="HR170" i="15198"/>
  <c r="KD170" i="15198"/>
  <c r="MP170" i="15198"/>
  <c r="PB170" i="15198"/>
  <c r="RN170" i="15198"/>
  <c r="TZ170" i="15198"/>
  <c r="DD171" i="15198"/>
  <c r="FP171" i="15198"/>
  <c r="IB171" i="15198"/>
  <c r="KN171" i="15198"/>
  <c r="MZ171" i="15198"/>
  <c r="PL171" i="15198"/>
  <c r="RX171" i="15198"/>
  <c r="UJ171" i="15198"/>
  <c r="DN172" i="15198"/>
  <c r="FZ172" i="15198"/>
  <c r="IL172" i="15198"/>
  <c r="KX172" i="15198"/>
  <c r="NJ172" i="15198"/>
  <c r="PV172" i="15198"/>
  <c r="SH172" i="15198"/>
  <c r="UT172" i="15198"/>
  <c r="DX173" i="15198"/>
  <c r="GJ173" i="15198"/>
  <c r="IV173" i="15198"/>
  <c r="LH173" i="15198"/>
  <c r="NT173" i="15198"/>
  <c r="QF173" i="15198"/>
  <c r="SR173" i="15198"/>
  <c r="VD173" i="15198"/>
  <c r="EP174" i="15198"/>
  <c r="HB174" i="15198"/>
  <c r="JN174" i="15198"/>
  <c r="LZ174" i="15198"/>
  <c r="OL174" i="15198"/>
  <c r="QX174" i="15198"/>
  <c r="TJ174" i="15198"/>
  <c r="VV174" i="15198"/>
  <c r="EZ175" i="15198"/>
  <c r="HL175" i="15198"/>
  <c r="JX175" i="15198"/>
  <c r="MJ175" i="15198"/>
  <c r="OV175" i="15198"/>
  <c r="HX176" i="15198"/>
  <c r="ID179" i="15198"/>
  <c r="RJ183" i="15198"/>
  <c r="EG176" i="15198"/>
  <c r="OC176" i="15198"/>
  <c r="EY177" i="15198"/>
  <c r="OU177" i="15198"/>
  <c r="FI178" i="15198"/>
  <c r="PE178" i="15198"/>
  <c r="FS179" i="15198"/>
  <c r="PO179" i="15198"/>
  <c r="GC180" i="15198"/>
  <c r="PY180" i="15198"/>
  <c r="GU181" i="15198"/>
  <c r="QQ181" i="15198"/>
  <c r="HE182" i="15198"/>
  <c r="VK183" i="15198"/>
  <c r="DE186" i="15198"/>
  <c r="HL177" i="15198"/>
  <c r="IF179" i="15198"/>
  <c r="VX186" i="15198"/>
  <c r="NX167" i="15198"/>
  <c r="QJ167" i="15198"/>
  <c r="SV167" i="15198"/>
  <c r="VH167" i="15198"/>
  <c r="EL168" i="15198"/>
  <c r="GX168" i="15198"/>
  <c r="JJ168" i="15198"/>
  <c r="LV168" i="15198"/>
  <c r="OH168" i="15198"/>
  <c r="QT168" i="15198"/>
  <c r="TF168" i="15198"/>
  <c r="VR168" i="15198"/>
  <c r="EV169" i="15198"/>
  <c r="HH169" i="15198"/>
  <c r="JT169" i="15198"/>
  <c r="MF169" i="15198"/>
  <c r="OR169" i="15198"/>
  <c r="RD169" i="15198"/>
  <c r="TP169" i="15198"/>
  <c r="WB169" i="15198"/>
  <c r="FN170" i="15198"/>
  <c r="HZ170" i="15198"/>
  <c r="KL170" i="15198"/>
  <c r="MX170" i="15198"/>
  <c r="PJ170" i="15198"/>
  <c r="RV170" i="15198"/>
  <c r="UH170" i="15198"/>
  <c r="DL171" i="15198"/>
  <c r="FX171" i="15198"/>
  <c r="IJ171" i="15198"/>
  <c r="KV171" i="15198"/>
  <c r="NH171" i="15198"/>
  <c r="PT171" i="15198"/>
  <c r="SF171" i="15198"/>
  <c r="UR171" i="15198"/>
  <c r="DV172" i="15198"/>
  <c r="GH172" i="15198"/>
  <c r="IT172" i="15198"/>
  <c r="LF172" i="15198"/>
  <c r="NR172" i="15198"/>
  <c r="QD172" i="15198"/>
  <c r="SP172" i="15198"/>
  <c r="VB172" i="15198"/>
  <c r="EF173" i="15198"/>
  <c r="GR173" i="15198"/>
  <c r="JD173" i="15198"/>
  <c r="LP173" i="15198"/>
  <c r="OB173" i="15198"/>
  <c r="QN173" i="15198"/>
  <c r="SZ173" i="15198"/>
  <c r="VL173" i="15198"/>
  <c r="EX174" i="15198"/>
  <c r="HJ174" i="15198"/>
  <c r="JV174" i="15198"/>
  <c r="MH174" i="15198"/>
  <c r="OT174" i="15198"/>
  <c r="RF174" i="15198"/>
  <c r="TR174" i="15198"/>
  <c r="WD174" i="15198"/>
  <c r="FH175" i="15198"/>
  <c r="HT175" i="15198"/>
  <c r="KF175" i="15198"/>
  <c r="MR175" i="15198"/>
  <c r="PD175" i="15198"/>
  <c r="QN176" i="15198"/>
  <c r="HX180" i="15198"/>
  <c r="OR184" i="15198"/>
  <c r="GK176" i="15198"/>
  <c r="QG176" i="15198"/>
  <c r="HC177" i="15198"/>
  <c r="QY177" i="15198"/>
  <c r="HM178" i="15198"/>
  <c r="RI178" i="15198"/>
  <c r="HW179" i="15198"/>
  <c r="RS179" i="15198"/>
  <c r="IG180" i="15198"/>
  <c r="SC180" i="15198"/>
  <c r="IY181" i="15198"/>
  <c r="SU181" i="15198"/>
  <c r="JI182" i="15198"/>
  <c r="JU184" i="15198"/>
  <c r="GJ188" i="15198"/>
  <c r="PD177" i="15198"/>
  <c r="SJ179" i="15198"/>
  <c r="LY179" i="15198"/>
  <c r="RX175" i="15198"/>
  <c r="UJ175" i="15198"/>
  <c r="JD176" i="15198"/>
  <c r="SZ176" i="15198"/>
  <c r="LB177" i="15198"/>
  <c r="KV178" i="15198"/>
  <c r="KP179" i="15198"/>
  <c r="MV180" i="15198"/>
  <c r="PJ181" i="15198"/>
  <c r="RP182" i="15198"/>
  <c r="TV183" i="15198"/>
  <c r="TP184" i="15198"/>
  <c r="TR185" i="15198"/>
  <c r="VK175" i="15198"/>
  <c r="EO176" i="15198"/>
  <c r="HA176" i="15198"/>
  <c r="JM176" i="15198"/>
  <c r="LY176" i="15198"/>
  <c r="OK176" i="15198"/>
  <c r="QW176" i="15198"/>
  <c r="TI176" i="15198"/>
  <c r="VU176" i="15198"/>
  <c r="FG177" i="15198"/>
  <c r="HS177" i="15198"/>
  <c r="KE177" i="15198"/>
  <c r="MQ177" i="15198"/>
  <c r="PC177" i="15198"/>
  <c r="RO177" i="15198"/>
  <c r="UA177" i="15198"/>
  <c r="DE178" i="15198"/>
  <c r="FQ178" i="15198"/>
  <c r="IC178" i="15198"/>
  <c r="KO178" i="15198"/>
  <c r="NA178" i="15198"/>
  <c r="PM178" i="15198"/>
  <c r="RY178" i="15198"/>
  <c r="UK178" i="15198"/>
  <c r="DO179" i="15198"/>
  <c r="GA179" i="15198"/>
  <c r="IM179" i="15198"/>
  <c r="KY179" i="15198"/>
  <c r="NK179" i="15198"/>
  <c r="PW179" i="15198"/>
  <c r="SI179" i="15198"/>
  <c r="UU179" i="15198"/>
  <c r="DY180" i="15198"/>
  <c r="GK180" i="15198"/>
  <c r="IW180" i="15198"/>
  <c r="LI180" i="15198"/>
  <c r="NU180" i="15198"/>
  <c r="QG180" i="15198"/>
  <c r="SS180" i="15198"/>
  <c r="VE180" i="15198"/>
  <c r="EQ181" i="15198"/>
  <c r="HC181" i="15198"/>
  <c r="JO181" i="15198"/>
  <c r="MA181" i="15198"/>
  <c r="OM181" i="15198"/>
  <c r="QY181" i="15198"/>
  <c r="TK181" i="15198"/>
  <c r="VW181" i="15198"/>
  <c r="FA182" i="15198"/>
  <c r="HM182" i="15198"/>
  <c r="LM182" i="15198"/>
  <c r="VI182" i="15198"/>
  <c r="LW183" i="15198"/>
  <c r="VS183" i="15198"/>
  <c r="MG184" i="15198"/>
  <c r="WC184" i="15198"/>
  <c r="MY185" i="15198"/>
  <c r="DM186" i="15198"/>
  <c r="GL189" i="15198"/>
  <c r="GL176" i="15198"/>
  <c r="QH176" i="15198"/>
  <c r="HT177" i="15198"/>
  <c r="RP177" i="15198"/>
  <c r="ID178" i="15198"/>
  <c r="RZ178" i="15198"/>
  <c r="IN179" i="15198"/>
  <c r="HJ180" i="15198"/>
  <c r="ID182" i="15198"/>
  <c r="JF184" i="15198"/>
  <c r="TF187" i="15198"/>
  <c r="SU180" i="15198"/>
  <c r="IY183" i="15198"/>
  <c r="PT175" i="15198"/>
  <c r="SF175" i="15198"/>
  <c r="UR175" i="15198"/>
  <c r="KJ176" i="15198"/>
  <c r="UF176" i="15198"/>
  <c r="NN177" i="15198"/>
  <c r="NH178" i="15198"/>
  <c r="NB179" i="15198"/>
  <c r="PH180" i="15198"/>
  <c r="RV181" i="15198"/>
  <c r="UB182" i="15198"/>
  <c r="WH183" i="15198"/>
  <c r="WB184" i="15198"/>
  <c r="WD185" i="15198"/>
  <c r="VS175" i="15198"/>
  <c r="EW176" i="15198"/>
  <c r="HI176" i="15198"/>
  <c r="JU176" i="15198"/>
  <c r="MG176" i="15198"/>
  <c r="OS176" i="15198"/>
  <c r="RE176" i="15198"/>
  <c r="TQ176" i="15198"/>
  <c r="WC176" i="15198"/>
  <c r="FO177" i="15198"/>
  <c r="IA177" i="15198"/>
  <c r="KM177" i="15198"/>
  <c r="MY177" i="15198"/>
  <c r="PK177" i="15198"/>
  <c r="RW177" i="15198"/>
  <c r="UI177" i="15198"/>
  <c r="DM178" i="15198"/>
  <c r="FY178" i="15198"/>
  <c r="IK178" i="15198"/>
  <c r="KW178" i="15198"/>
  <c r="NI178" i="15198"/>
  <c r="PU178" i="15198"/>
  <c r="SG178" i="15198"/>
  <c r="US178" i="15198"/>
  <c r="DW179" i="15198"/>
  <c r="GI179" i="15198"/>
  <c r="IU179" i="15198"/>
  <c r="LG179" i="15198"/>
  <c r="NS179" i="15198"/>
  <c r="QE179" i="15198"/>
  <c r="SQ179" i="15198"/>
  <c r="VC179" i="15198"/>
  <c r="EG180" i="15198"/>
  <c r="GS180" i="15198"/>
  <c r="JE180" i="15198"/>
  <c r="LQ180" i="15198"/>
  <c r="OC180" i="15198"/>
  <c r="QO180" i="15198"/>
  <c r="TA180" i="15198"/>
  <c r="VM180" i="15198"/>
  <c r="EY181" i="15198"/>
  <c r="HK181" i="15198"/>
  <c r="JW181" i="15198"/>
  <c r="MI181" i="15198"/>
  <c r="OU181" i="15198"/>
  <c r="RG181" i="15198"/>
  <c r="TS181" i="15198"/>
  <c r="WE181" i="15198"/>
  <c r="FI182" i="15198"/>
  <c r="HU182" i="15198"/>
  <c r="NQ182" i="15198"/>
  <c r="EE183" i="15198"/>
  <c r="OA183" i="15198"/>
  <c r="EO184" i="15198"/>
  <c r="OK184" i="15198"/>
  <c r="FG185" i="15198"/>
  <c r="PC185" i="15198"/>
  <c r="GC186" i="15198"/>
  <c r="UA190" i="15198"/>
  <c r="IP176" i="15198"/>
  <c r="ST176" i="15198"/>
  <c r="JX177" i="15198"/>
  <c r="TT177" i="15198"/>
  <c r="KH178" i="15198"/>
  <c r="UD178" i="15198"/>
  <c r="KR179" i="15198"/>
  <c r="PB180" i="15198"/>
  <c r="PV182" i="15198"/>
  <c r="QX184" i="15198"/>
  <c r="LS176" i="15198"/>
  <c r="UK181" i="15198"/>
  <c r="QB175" i="15198"/>
  <c r="SN175" i="15198"/>
  <c r="UZ175" i="15198"/>
  <c r="LP176" i="15198"/>
  <c r="VL176" i="15198"/>
  <c r="PZ177" i="15198"/>
  <c r="PT178" i="15198"/>
  <c r="PN179" i="15198"/>
  <c r="RT180" i="15198"/>
  <c r="UH181" i="15198"/>
  <c r="FB183" i="15198"/>
  <c r="EV184" i="15198"/>
  <c r="EX185" i="15198"/>
  <c r="ET186" i="15198"/>
  <c r="WA175" i="15198"/>
  <c r="FE176" i="15198"/>
  <c r="HQ176" i="15198"/>
  <c r="KC176" i="15198"/>
  <c r="MO176" i="15198"/>
  <c r="PA176" i="15198"/>
  <c r="RM176" i="15198"/>
  <c r="TY176" i="15198"/>
  <c r="DK177" i="15198"/>
  <c r="FW177" i="15198"/>
  <c r="II177" i="15198"/>
  <c r="KU177" i="15198"/>
  <c r="NG177" i="15198"/>
  <c r="PS177" i="15198"/>
  <c r="SE177" i="15198"/>
  <c r="UQ177" i="15198"/>
  <c r="DU178" i="15198"/>
  <c r="GG178" i="15198"/>
  <c r="IS178" i="15198"/>
  <c r="LE178" i="15198"/>
  <c r="NQ178" i="15198"/>
  <c r="QC178" i="15198"/>
  <c r="SO178" i="15198"/>
  <c r="VA178" i="15198"/>
  <c r="EE179" i="15198"/>
  <c r="GQ179" i="15198"/>
  <c r="JC179" i="15198"/>
  <c r="LO179" i="15198"/>
  <c r="OA179" i="15198"/>
  <c r="QM179" i="15198"/>
  <c r="SY179" i="15198"/>
  <c r="VK179" i="15198"/>
  <c r="EO180" i="15198"/>
  <c r="HA180" i="15198"/>
  <c r="JM180" i="15198"/>
  <c r="LY180" i="15198"/>
  <c r="OK180" i="15198"/>
  <c r="QW180" i="15198"/>
  <c r="TI180" i="15198"/>
  <c r="VU180" i="15198"/>
  <c r="FG181" i="15198"/>
  <c r="HS181" i="15198"/>
  <c r="KE181" i="15198"/>
  <c r="MQ181" i="15198"/>
  <c r="PC181" i="15198"/>
  <c r="RO181" i="15198"/>
  <c r="UA181" i="15198"/>
  <c r="DE182" i="15198"/>
  <c r="FQ182" i="15198"/>
  <c r="IC182" i="15198"/>
  <c r="NY182" i="15198"/>
  <c r="EM183" i="15198"/>
  <c r="OI183" i="15198"/>
  <c r="EW184" i="15198"/>
  <c r="OS184" i="15198"/>
  <c r="FO185" i="15198"/>
  <c r="PK185" i="15198"/>
  <c r="HH186" i="15198"/>
  <c r="GJ191" i="15198"/>
  <c r="IX176" i="15198"/>
  <c r="TB176" i="15198"/>
  <c r="KF177" i="15198"/>
  <c r="UB177" i="15198"/>
  <c r="KP178" i="15198"/>
  <c r="UL178" i="15198"/>
  <c r="KZ179" i="15198"/>
  <c r="RF180" i="15198"/>
  <c r="RZ182" i="15198"/>
  <c r="TB184" i="15198"/>
  <c r="QY176" i="15198"/>
  <c r="GY182" i="15198"/>
  <c r="QJ175" i="15198"/>
  <c r="SV175" i="15198"/>
  <c r="VJ175" i="15198"/>
  <c r="MV176" i="15198"/>
  <c r="DF177" i="15198"/>
  <c r="SL177" i="15198"/>
  <c r="SF178" i="15198"/>
  <c r="RZ179" i="15198"/>
  <c r="UF180" i="15198"/>
  <c r="FH182" i="15198"/>
  <c r="HN183" i="15198"/>
  <c r="HH184" i="15198"/>
  <c r="HJ185" i="15198"/>
  <c r="QJ186" i="15198"/>
  <c r="WI175" i="15198"/>
  <c r="FM176" i="15198"/>
  <c r="HY176" i="15198"/>
  <c r="KK176" i="15198"/>
  <c r="MW176" i="15198"/>
  <c r="PI176" i="15198"/>
  <c r="RU176" i="15198"/>
  <c r="UG176" i="15198"/>
  <c r="DS177" i="15198"/>
  <c r="GE177" i="15198"/>
  <c r="IQ177" i="15198"/>
  <c r="LC177" i="15198"/>
  <c r="NO177" i="15198"/>
  <c r="QA177" i="15198"/>
  <c r="SM177" i="15198"/>
  <c r="UY177" i="15198"/>
  <c r="EC178" i="15198"/>
  <c r="GO178" i="15198"/>
  <c r="JA178" i="15198"/>
  <c r="LM178" i="15198"/>
  <c r="NY178" i="15198"/>
  <c r="QK178" i="15198"/>
  <c r="SW178" i="15198"/>
  <c r="VI178" i="15198"/>
  <c r="EM179" i="15198"/>
  <c r="GY179" i="15198"/>
  <c r="JK179" i="15198"/>
  <c r="LW179" i="15198"/>
  <c r="OI179" i="15198"/>
  <c r="QU179" i="15198"/>
  <c r="TG179" i="15198"/>
  <c r="VS179" i="15198"/>
  <c r="EW180" i="15198"/>
  <c r="HI180" i="15198"/>
  <c r="JU180" i="15198"/>
  <c r="MG180" i="15198"/>
  <c r="OS180" i="15198"/>
  <c r="RE180" i="15198"/>
  <c r="TQ180" i="15198"/>
  <c r="WC180" i="15198"/>
  <c r="FO181" i="15198"/>
  <c r="IA181" i="15198"/>
  <c r="KM181" i="15198"/>
  <c r="MY181" i="15198"/>
  <c r="PK181" i="15198"/>
  <c r="RW181" i="15198"/>
  <c r="UI181" i="15198"/>
  <c r="DM182" i="15198"/>
  <c r="FY182" i="15198"/>
  <c r="IK182" i="15198"/>
  <c r="QC182" i="15198"/>
  <c r="GQ183" i="15198"/>
  <c r="QM183" i="15198"/>
  <c r="HA184" i="15198"/>
  <c r="QW184" i="15198"/>
  <c r="HS185" i="15198"/>
  <c r="RO185" i="15198"/>
  <c r="ED187" i="15198"/>
  <c r="ML194" i="15198"/>
  <c r="LB176" i="15198"/>
  <c r="VN176" i="15198"/>
  <c r="MJ177" i="15198"/>
  <c r="WF177" i="15198"/>
  <c r="MT178" i="15198"/>
  <c r="DH179" i="15198"/>
  <c r="ND179" i="15198"/>
  <c r="FP181" i="15198"/>
  <c r="GJ183" i="15198"/>
  <c r="HL185" i="15198"/>
  <c r="SO177" i="15198"/>
  <c r="IW183" i="15198"/>
  <c r="QR175" i="15198"/>
  <c r="TD175" i="15198"/>
  <c r="EF176" i="15198"/>
  <c r="OB176" i="15198"/>
  <c r="EL177" i="15198"/>
  <c r="UX177" i="15198"/>
  <c r="UR178" i="15198"/>
  <c r="UL179" i="15198"/>
  <c r="FN181" i="15198"/>
  <c r="HT182" i="15198"/>
  <c r="JZ183" i="15198"/>
  <c r="JT184" i="15198"/>
  <c r="JV185" i="15198"/>
  <c r="LF187" i="15198"/>
  <c r="DI176" i="15198"/>
  <c r="FU176" i="15198"/>
  <c r="IG176" i="15198"/>
  <c r="KS176" i="15198"/>
  <c r="NE176" i="15198"/>
  <c r="PQ176" i="15198"/>
  <c r="SC176" i="15198"/>
  <c r="UO176" i="15198"/>
  <c r="EA177" i="15198"/>
  <c r="GM177" i="15198"/>
  <c r="IY177" i="15198"/>
  <c r="LK177" i="15198"/>
  <c r="NW177" i="15198"/>
  <c r="QI177" i="15198"/>
  <c r="SU177" i="15198"/>
  <c r="VG177" i="15198"/>
  <c r="EK178" i="15198"/>
  <c r="GW178" i="15198"/>
  <c r="JI178" i="15198"/>
  <c r="LU178" i="15198"/>
  <c r="OG178" i="15198"/>
  <c r="QS178" i="15198"/>
  <c r="TE178" i="15198"/>
  <c r="VQ178" i="15198"/>
  <c r="EU179" i="15198"/>
  <c r="HG179" i="15198"/>
  <c r="JS179" i="15198"/>
  <c r="ME179" i="15198"/>
  <c r="OQ179" i="15198"/>
  <c r="RC179" i="15198"/>
  <c r="TO179" i="15198"/>
  <c r="WA179" i="15198"/>
  <c r="FE180" i="15198"/>
  <c r="HQ180" i="15198"/>
  <c r="KC180" i="15198"/>
  <c r="MO180" i="15198"/>
  <c r="PA180" i="15198"/>
  <c r="RM180" i="15198"/>
  <c r="TY180" i="15198"/>
  <c r="DK181" i="15198"/>
  <c r="FW181" i="15198"/>
  <c r="II181" i="15198"/>
  <c r="KU181" i="15198"/>
  <c r="NG181" i="15198"/>
  <c r="PS181" i="15198"/>
  <c r="SE181" i="15198"/>
  <c r="UQ181" i="15198"/>
  <c r="DU182" i="15198"/>
  <c r="GG182" i="15198"/>
  <c r="IS182" i="15198"/>
  <c r="QK182" i="15198"/>
  <c r="GY183" i="15198"/>
  <c r="QU183" i="15198"/>
  <c r="HI184" i="15198"/>
  <c r="RE184" i="15198"/>
  <c r="IA185" i="15198"/>
  <c r="RW185" i="15198"/>
  <c r="GP187" i="15198"/>
  <c r="WH194" i="15198"/>
  <c r="LJ176" i="15198"/>
  <c r="VV176" i="15198"/>
  <c r="MR177" i="15198"/>
  <c r="DF178" i="15198"/>
  <c r="NB178" i="15198"/>
  <c r="DP179" i="15198"/>
  <c r="NL179" i="15198"/>
  <c r="HT181" i="15198"/>
  <c r="IN183" i="15198"/>
  <c r="JP185" i="15198"/>
  <c r="FC178" i="15198"/>
  <c r="VU183" i="15198"/>
  <c r="QZ175" i="15198"/>
  <c r="TL175" i="15198"/>
  <c r="FL176" i="15198"/>
  <c r="PH176" i="15198"/>
  <c r="FR177" i="15198"/>
  <c r="DL178" i="15198"/>
  <c r="DF179" i="15198"/>
  <c r="FL180" i="15198"/>
  <c r="HZ181" i="15198"/>
  <c r="KF182" i="15198"/>
  <c r="ML183" i="15198"/>
  <c r="MF184" i="15198"/>
  <c r="MH185" i="15198"/>
  <c r="GB188" i="15198"/>
  <c r="DQ176" i="15198"/>
  <c r="GC176" i="15198"/>
  <c r="IO176" i="15198"/>
  <c r="LA176" i="15198"/>
  <c r="NM176" i="15198"/>
  <c r="PY176" i="15198"/>
  <c r="SK176" i="15198"/>
  <c r="UW176" i="15198"/>
  <c r="EI177" i="15198"/>
  <c r="GU177" i="15198"/>
  <c r="JG177" i="15198"/>
  <c r="LS177" i="15198"/>
  <c r="OE177" i="15198"/>
  <c r="QQ177" i="15198"/>
  <c r="TC177" i="15198"/>
  <c r="VO177" i="15198"/>
  <c r="ES178" i="15198"/>
  <c r="HE178" i="15198"/>
  <c r="JQ178" i="15198"/>
  <c r="MC178" i="15198"/>
  <c r="OO178" i="15198"/>
  <c r="RA178" i="15198"/>
  <c r="TM178" i="15198"/>
  <c r="VY178" i="15198"/>
  <c r="FC179" i="15198"/>
  <c r="HO179" i="15198"/>
  <c r="KA179" i="15198"/>
  <c r="MM179" i="15198"/>
  <c r="OY179" i="15198"/>
  <c r="RK179" i="15198"/>
  <c r="TW179" i="15198"/>
  <c r="WI179" i="15198"/>
  <c r="FM180" i="15198"/>
  <c r="HY180" i="15198"/>
  <c r="KK180" i="15198"/>
  <c r="MW180" i="15198"/>
  <c r="PI180" i="15198"/>
  <c r="RU180" i="15198"/>
  <c r="UG180" i="15198"/>
  <c r="DS181" i="15198"/>
  <c r="GE181" i="15198"/>
  <c r="IQ181" i="15198"/>
  <c r="LC181" i="15198"/>
  <c r="NO181" i="15198"/>
  <c r="QA181" i="15198"/>
  <c r="SM181" i="15198"/>
  <c r="UY181" i="15198"/>
  <c r="EC182" i="15198"/>
  <c r="GO182" i="15198"/>
  <c r="JA182" i="15198"/>
  <c r="SO182" i="15198"/>
  <c r="JC183" i="15198"/>
  <c r="SY183" i="15198"/>
  <c r="JM184" i="15198"/>
  <c r="TI184" i="15198"/>
  <c r="KE185" i="15198"/>
  <c r="UA185" i="15198"/>
  <c r="DX188" i="15198"/>
  <c r="DR176" i="15198"/>
  <c r="NN176" i="15198"/>
  <c r="EZ177" i="15198"/>
  <c r="OV177" i="15198"/>
  <c r="FJ178" i="15198"/>
  <c r="PF178" i="15198"/>
  <c r="FT179" i="15198"/>
  <c r="QV179" i="15198"/>
  <c r="PL181" i="15198"/>
  <c r="QF183" i="15198"/>
  <c r="RH185" i="15198"/>
  <c r="FU179" i="15198"/>
  <c r="LN177" i="15198"/>
  <c r="LU182" i="15198"/>
  <c r="OG182" i="15198"/>
  <c r="QS182" i="15198"/>
  <c r="TE182" i="15198"/>
  <c r="VQ182" i="15198"/>
  <c r="EU183" i="15198"/>
  <c r="HG183" i="15198"/>
  <c r="JS183" i="15198"/>
  <c r="ME183" i="15198"/>
  <c r="OQ183" i="15198"/>
  <c r="RC183" i="15198"/>
  <c r="TO183" i="15198"/>
  <c r="WA183" i="15198"/>
  <c r="FE184" i="15198"/>
  <c r="HQ184" i="15198"/>
  <c r="KC184" i="15198"/>
  <c r="MO184" i="15198"/>
  <c r="PA184" i="15198"/>
  <c r="RM184" i="15198"/>
  <c r="TY184" i="15198"/>
  <c r="DK185" i="15198"/>
  <c r="FW185" i="15198"/>
  <c r="II185" i="15198"/>
  <c r="KU185" i="15198"/>
  <c r="NG185" i="15198"/>
  <c r="PS185" i="15198"/>
  <c r="SE185" i="15198"/>
  <c r="UQ185" i="15198"/>
  <c r="DU186" i="15198"/>
  <c r="JH186" i="15198"/>
  <c r="JB187" i="15198"/>
  <c r="IV188" i="15198"/>
  <c r="IX189" i="15198"/>
  <c r="MX191" i="15198"/>
  <c r="KD195" i="15198"/>
  <c r="EH176" i="15198"/>
  <c r="GT176" i="15198"/>
  <c r="JF176" i="15198"/>
  <c r="LR176" i="15198"/>
  <c r="OD176" i="15198"/>
  <c r="QP176" i="15198"/>
  <c r="TJ176" i="15198"/>
  <c r="DD177" i="15198"/>
  <c r="FP177" i="15198"/>
  <c r="IB177" i="15198"/>
  <c r="KN177" i="15198"/>
  <c r="MZ177" i="15198"/>
  <c r="PL177" i="15198"/>
  <c r="RX177" i="15198"/>
  <c r="UJ177" i="15198"/>
  <c r="DN178" i="15198"/>
  <c r="FZ178" i="15198"/>
  <c r="IL178" i="15198"/>
  <c r="KX178" i="15198"/>
  <c r="NJ178" i="15198"/>
  <c r="PV178" i="15198"/>
  <c r="SH178" i="15198"/>
  <c r="UT178" i="15198"/>
  <c r="DX179" i="15198"/>
  <c r="GJ179" i="15198"/>
  <c r="IV179" i="15198"/>
  <c r="LH179" i="15198"/>
  <c r="NT179" i="15198"/>
  <c r="SZ179" i="15198"/>
  <c r="HR180" i="15198"/>
  <c r="RN180" i="15198"/>
  <c r="IB181" i="15198"/>
  <c r="RX181" i="15198"/>
  <c r="IL182" i="15198"/>
  <c r="SH182" i="15198"/>
  <c r="IV183" i="15198"/>
  <c r="SR183" i="15198"/>
  <c r="JN184" i="15198"/>
  <c r="TJ184" i="15198"/>
  <c r="JX185" i="15198"/>
  <c r="TT185" i="15198"/>
  <c r="VR187" i="15198"/>
  <c r="SE176" i="15198"/>
  <c r="FK178" i="15198"/>
  <c r="MW179" i="15198"/>
  <c r="UA180" i="15198"/>
  <c r="HG182" i="15198"/>
  <c r="FG184" i="15198"/>
  <c r="RD178" i="15198"/>
  <c r="QQ183" i="15198"/>
  <c r="JQ182" i="15198"/>
  <c r="MC182" i="15198"/>
  <c r="OO182" i="15198"/>
  <c r="RA182" i="15198"/>
  <c r="TM182" i="15198"/>
  <c r="VY182" i="15198"/>
  <c r="FC183" i="15198"/>
  <c r="HO183" i="15198"/>
  <c r="KA183" i="15198"/>
  <c r="MM183" i="15198"/>
  <c r="OY183" i="15198"/>
  <c r="RK183" i="15198"/>
  <c r="TW183" i="15198"/>
  <c r="WI183" i="15198"/>
  <c r="FM184" i="15198"/>
  <c r="HY184" i="15198"/>
  <c r="KK184" i="15198"/>
  <c r="MW184" i="15198"/>
  <c r="PI184" i="15198"/>
  <c r="RU184" i="15198"/>
  <c r="UG184" i="15198"/>
  <c r="DS185" i="15198"/>
  <c r="GE185" i="15198"/>
  <c r="IQ185" i="15198"/>
  <c r="LC185" i="15198"/>
  <c r="NO185" i="15198"/>
  <c r="QA185" i="15198"/>
  <c r="SM185" i="15198"/>
  <c r="UY185" i="15198"/>
  <c r="EC186" i="15198"/>
  <c r="LT186" i="15198"/>
  <c r="LN187" i="15198"/>
  <c r="LH188" i="15198"/>
  <c r="LJ189" i="15198"/>
  <c r="TM191" i="15198"/>
  <c r="KW196" i="15198"/>
  <c r="EP176" i="15198"/>
  <c r="HB176" i="15198"/>
  <c r="JN176" i="15198"/>
  <c r="LZ176" i="15198"/>
  <c r="OL176" i="15198"/>
  <c r="QX176" i="15198"/>
  <c r="TZ176" i="15198"/>
  <c r="DL177" i="15198"/>
  <c r="FX177" i="15198"/>
  <c r="IJ177" i="15198"/>
  <c r="KV177" i="15198"/>
  <c r="NH177" i="15198"/>
  <c r="PT177" i="15198"/>
  <c r="SF177" i="15198"/>
  <c r="UR177" i="15198"/>
  <c r="DV178" i="15198"/>
  <c r="GH178" i="15198"/>
  <c r="IT178" i="15198"/>
  <c r="LF178" i="15198"/>
  <c r="NR178" i="15198"/>
  <c r="QD178" i="15198"/>
  <c r="SP178" i="15198"/>
  <c r="VB178" i="15198"/>
  <c r="EF179" i="15198"/>
  <c r="GR179" i="15198"/>
  <c r="JD179" i="15198"/>
  <c r="LP179" i="15198"/>
  <c r="OB179" i="15198"/>
  <c r="TH179" i="15198"/>
  <c r="JV180" i="15198"/>
  <c r="TR180" i="15198"/>
  <c r="KF181" i="15198"/>
  <c r="UB181" i="15198"/>
  <c r="KP182" i="15198"/>
  <c r="UL182" i="15198"/>
  <c r="KZ183" i="15198"/>
  <c r="UV183" i="15198"/>
  <c r="LR184" i="15198"/>
  <c r="VN184" i="15198"/>
  <c r="MB185" i="15198"/>
  <c r="VX185" i="15198"/>
  <c r="LR189" i="15198"/>
  <c r="ES177" i="15198"/>
  <c r="LO178" i="15198"/>
  <c r="SC179" i="15198"/>
  <c r="GO181" i="15198"/>
  <c r="NK182" i="15198"/>
  <c r="TS184" i="15198"/>
  <c r="DD180" i="15198"/>
  <c r="JY182" i="15198"/>
  <c r="MK182" i="15198"/>
  <c r="OW182" i="15198"/>
  <c r="RI182" i="15198"/>
  <c r="TU182" i="15198"/>
  <c r="WG182" i="15198"/>
  <c r="FK183" i="15198"/>
  <c r="HW183" i="15198"/>
  <c r="KI183" i="15198"/>
  <c r="MU183" i="15198"/>
  <c r="PG183" i="15198"/>
  <c r="RS183" i="15198"/>
  <c r="UE183" i="15198"/>
  <c r="DI184" i="15198"/>
  <c r="FU184" i="15198"/>
  <c r="IG184" i="15198"/>
  <c r="KS184" i="15198"/>
  <c r="NE184" i="15198"/>
  <c r="PQ184" i="15198"/>
  <c r="SC184" i="15198"/>
  <c r="UO184" i="15198"/>
  <c r="EA185" i="15198"/>
  <c r="GM185" i="15198"/>
  <c r="IY185" i="15198"/>
  <c r="LK185" i="15198"/>
  <c r="NW185" i="15198"/>
  <c r="QI185" i="15198"/>
  <c r="SU185" i="15198"/>
  <c r="VG185" i="15198"/>
  <c r="EK186" i="15198"/>
  <c r="OF186" i="15198"/>
  <c r="NZ187" i="15198"/>
  <c r="NT188" i="15198"/>
  <c r="OV189" i="15198"/>
  <c r="HJ192" i="15198"/>
  <c r="VL175" i="15198"/>
  <c r="EX176" i="15198"/>
  <c r="HJ176" i="15198"/>
  <c r="JV176" i="15198"/>
  <c r="MH176" i="15198"/>
  <c r="OT176" i="15198"/>
  <c r="RN176" i="15198"/>
  <c r="UH176" i="15198"/>
  <c r="DT177" i="15198"/>
  <c r="GF177" i="15198"/>
  <c r="IR177" i="15198"/>
  <c r="LD177" i="15198"/>
  <c r="NP177" i="15198"/>
  <c r="QB177" i="15198"/>
  <c r="SN177" i="15198"/>
  <c r="UZ177" i="15198"/>
  <c r="ED178" i="15198"/>
  <c r="GP178" i="15198"/>
  <c r="JB178" i="15198"/>
  <c r="LN178" i="15198"/>
  <c r="NZ178" i="15198"/>
  <c r="QL178" i="15198"/>
  <c r="SX178" i="15198"/>
  <c r="VJ178" i="15198"/>
  <c r="EN179" i="15198"/>
  <c r="GZ179" i="15198"/>
  <c r="JL179" i="15198"/>
  <c r="LX179" i="15198"/>
  <c r="OJ179" i="15198"/>
  <c r="UV179" i="15198"/>
  <c r="KD180" i="15198"/>
  <c r="TZ180" i="15198"/>
  <c r="KN181" i="15198"/>
  <c r="UJ181" i="15198"/>
  <c r="KX182" i="15198"/>
  <c r="UT182" i="15198"/>
  <c r="LH183" i="15198"/>
  <c r="VD183" i="15198"/>
  <c r="LZ184" i="15198"/>
  <c r="VV184" i="15198"/>
  <c r="MJ185" i="15198"/>
  <c r="WF185" i="15198"/>
  <c r="OH190" i="15198"/>
  <c r="FA177" i="15198"/>
  <c r="MM178" i="15198"/>
  <c r="TI179" i="15198"/>
  <c r="GW181" i="15198"/>
  <c r="OI182" i="15198"/>
  <c r="DE185" i="15198"/>
  <c r="DL180" i="15198"/>
  <c r="KG182" i="15198"/>
  <c r="MS182" i="15198"/>
  <c r="PE182" i="15198"/>
  <c r="RQ182" i="15198"/>
  <c r="UC182" i="15198"/>
  <c r="DG183" i="15198"/>
  <c r="FS183" i="15198"/>
  <c r="IE183" i="15198"/>
  <c r="KQ183" i="15198"/>
  <c r="NC183" i="15198"/>
  <c r="PO183" i="15198"/>
  <c r="SA183" i="15198"/>
  <c r="UM183" i="15198"/>
  <c r="DQ184" i="15198"/>
  <c r="GC184" i="15198"/>
  <c r="IO184" i="15198"/>
  <c r="LA184" i="15198"/>
  <c r="NM184" i="15198"/>
  <c r="PY184" i="15198"/>
  <c r="SK184" i="15198"/>
  <c r="UW184" i="15198"/>
  <c r="EI185" i="15198"/>
  <c r="GU185" i="15198"/>
  <c r="JG185" i="15198"/>
  <c r="LS185" i="15198"/>
  <c r="OE185" i="15198"/>
  <c r="QQ185" i="15198"/>
  <c r="TC185" i="15198"/>
  <c r="VO185" i="15198"/>
  <c r="EV186" i="15198"/>
  <c r="QR186" i="15198"/>
  <c r="QL187" i="15198"/>
  <c r="QF188" i="15198"/>
  <c r="VJ189" i="15198"/>
  <c r="RF192" i="15198"/>
  <c r="VT175" i="15198"/>
  <c r="FF176" i="15198"/>
  <c r="HR176" i="15198"/>
  <c r="KD176" i="15198"/>
  <c r="MP176" i="15198"/>
  <c r="PB176" i="15198"/>
  <c r="RV176" i="15198"/>
  <c r="UP176" i="15198"/>
  <c r="EB177" i="15198"/>
  <c r="GN177" i="15198"/>
  <c r="IZ177" i="15198"/>
  <c r="LL177" i="15198"/>
  <c r="NX177" i="15198"/>
  <c r="QJ177" i="15198"/>
  <c r="SV177" i="15198"/>
  <c r="VH177" i="15198"/>
  <c r="EL178" i="15198"/>
  <c r="GX178" i="15198"/>
  <c r="JJ178" i="15198"/>
  <c r="LV178" i="15198"/>
  <c r="OH178" i="15198"/>
  <c r="QT178" i="15198"/>
  <c r="TF178" i="15198"/>
  <c r="VR178" i="15198"/>
  <c r="EV179" i="15198"/>
  <c r="HH179" i="15198"/>
  <c r="JT179" i="15198"/>
  <c r="MF179" i="15198"/>
  <c r="OR179" i="15198"/>
  <c r="VL179" i="15198"/>
  <c r="MH180" i="15198"/>
  <c r="WD180" i="15198"/>
  <c r="MR181" i="15198"/>
  <c r="DF182" i="15198"/>
  <c r="NB182" i="15198"/>
  <c r="DP183" i="15198"/>
  <c r="NL183" i="15198"/>
  <c r="EH184" i="15198"/>
  <c r="OD184" i="15198"/>
  <c r="ER185" i="15198"/>
  <c r="ON185" i="15198"/>
  <c r="FH186" i="15198"/>
  <c r="EI176" i="15198"/>
  <c r="LE177" i="15198"/>
  <c r="RS178" i="15198"/>
  <c r="GE180" i="15198"/>
  <c r="NA181" i="15198"/>
  <c r="TO182" i="15198"/>
  <c r="TU185" i="15198"/>
  <c r="IT181" i="15198"/>
  <c r="KO182" i="15198"/>
  <c r="NA182" i="15198"/>
  <c r="PM182" i="15198"/>
  <c r="RY182" i="15198"/>
  <c r="UK182" i="15198"/>
  <c r="DO183" i="15198"/>
  <c r="GA183" i="15198"/>
  <c r="IM183" i="15198"/>
  <c r="KY183" i="15198"/>
  <c r="NK183" i="15198"/>
  <c r="PW183" i="15198"/>
  <c r="SI183" i="15198"/>
  <c r="UU183" i="15198"/>
  <c r="DY184" i="15198"/>
  <c r="GK184" i="15198"/>
  <c r="IW184" i="15198"/>
  <c r="LI184" i="15198"/>
  <c r="NU184" i="15198"/>
  <c r="QG184" i="15198"/>
  <c r="SS184" i="15198"/>
  <c r="VE184" i="15198"/>
  <c r="EQ185" i="15198"/>
  <c r="HC185" i="15198"/>
  <c r="JO185" i="15198"/>
  <c r="MA185" i="15198"/>
  <c r="OM185" i="15198"/>
  <c r="QY185" i="15198"/>
  <c r="TK185" i="15198"/>
  <c r="VW185" i="15198"/>
  <c r="FF186" i="15198"/>
  <c r="TD186" i="15198"/>
  <c r="SX187" i="15198"/>
  <c r="SR188" i="15198"/>
  <c r="GX190" i="15198"/>
  <c r="EZ193" i="15198"/>
  <c r="WB175" i="15198"/>
  <c r="FN176" i="15198"/>
  <c r="HZ176" i="15198"/>
  <c r="KL176" i="15198"/>
  <c r="MX176" i="15198"/>
  <c r="PJ176" i="15198"/>
  <c r="SD176" i="15198"/>
  <c r="UX176" i="15198"/>
  <c r="EJ177" i="15198"/>
  <c r="GV177" i="15198"/>
  <c r="JH177" i="15198"/>
  <c r="LT177" i="15198"/>
  <c r="OF177" i="15198"/>
  <c r="QR177" i="15198"/>
  <c r="TD177" i="15198"/>
  <c r="VP177" i="15198"/>
  <c r="ET178" i="15198"/>
  <c r="HF178" i="15198"/>
  <c r="JR178" i="15198"/>
  <c r="MD178" i="15198"/>
  <c r="OP178" i="15198"/>
  <c r="RB178" i="15198"/>
  <c r="TN178" i="15198"/>
  <c r="VZ178" i="15198"/>
  <c r="FD179" i="15198"/>
  <c r="HP179" i="15198"/>
  <c r="KB179" i="15198"/>
  <c r="MN179" i="15198"/>
  <c r="PX179" i="15198"/>
  <c r="VT179" i="15198"/>
  <c r="MP180" i="15198"/>
  <c r="DD181" i="15198"/>
  <c r="MZ181" i="15198"/>
  <c r="DN182" i="15198"/>
  <c r="NJ182" i="15198"/>
  <c r="DX183" i="15198"/>
  <c r="NT183" i="15198"/>
  <c r="EP184" i="15198"/>
  <c r="OL184" i="15198"/>
  <c r="EZ185" i="15198"/>
  <c r="OV185" i="15198"/>
  <c r="FR186" i="15198"/>
  <c r="EQ176" i="15198"/>
  <c r="MC177" i="15198"/>
  <c r="SY178" i="15198"/>
  <c r="GM180" i="15198"/>
  <c r="NY181" i="15198"/>
  <c r="UU182" i="15198"/>
  <c r="UC185" i="15198"/>
  <c r="NJ181" i="15198"/>
  <c r="KW182" i="15198"/>
  <c r="NI182" i="15198"/>
  <c r="PU182" i="15198"/>
  <c r="SG182" i="15198"/>
  <c r="US182" i="15198"/>
  <c r="DW183" i="15198"/>
  <c r="GI183" i="15198"/>
  <c r="IU183" i="15198"/>
  <c r="LG183" i="15198"/>
  <c r="NS183" i="15198"/>
  <c r="QE183" i="15198"/>
  <c r="SQ183" i="15198"/>
  <c r="VC183" i="15198"/>
  <c r="EG184" i="15198"/>
  <c r="GS184" i="15198"/>
  <c r="JE184" i="15198"/>
  <c r="LQ184" i="15198"/>
  <c r="OC184" i="15198"/>
  <c r="QO184" i="15198"/>
  <c r="TA184" i="15198"/>
  <c r="VM184" i="15198"/>
  <c r="EY185" i="15198"/>
  <c r="HK185" i="15198"/>
  <c r="JW185" i="15198"/>
  <c r="MI185" i="15198"/>
  <c r="OU185" i="15198"/>
  <c r="RG185" i="15198"/>
  <c r="TS185" i="15198"/>
  <c r="WE185" i="15198"/>
  <c r="FQ186" i="15198"/>
  <c r="VP186" i="15198"/>
  <c r="VJ187" i="15198"/>
  <c r="VD188" i="15198"/>
  <c r="NL190" i="15198"/>
  <c r="OV193" i="15198"/>
  <c r="DJ176" i="15198"/>
  <c r="FV176" i="15198"/>
  <c r="IH176" i="15198"/>
  <c r="KT176" i="15198"/>
  <c r="NF176" i="15198"/>
  <c r="PR176" i="15198"/>
  <c r="SL176" i="15198"/>
  <c r="VF176" i="15198"/>
  <c r="ER177" i="15198"/>
  <c r="HD177" i="15198"/>
  <c r="JP177" i="15198"/>
  <c r="MB177" i="15198"/>
  <c r="ON177" i="15198"/>
  <c r="QZ177" i="15198"/>
  <c r="TL177" i="15198"/>
  <c r="VX177" i="15198"/>
  <c r="FB178" i="15198"/>
  <c r="HN178" i="15198"/>
  <c r="JZ178" i="15198"/>
  <c r="ML178" i="15198"/>
  <c r="OX178" i="15198"/>
  <c r="RJ178" i="15198"/>
  <c r="TV178" i="15198"/>
  <c r="WH178" i="15198"/>
  <c r="FL179" i="15198"/>
  <c r="HX179" i="15198"/>
  <c r="KJ179" i="15198"/>
  <c r="MV179" i="15198"/>
  <c r="QN179" i="15198"/>
  <c r="EX180" i="15198"/>
  <c r="OT180" i="15198"/>
  <c r="FH181" i="15198"/>
  <c r="PD181" i="15198"/>
  <c r="FR182" i="15198"/>
  <c r="PN182" i="15198"/>
  <c r="GB183" i="15198"/>
  <c r="PX183" i="15198"/>
  <c r="GT184" i="15198"/>
  <c r="QP184" i="15198"/>
  <c r="HD185" i="15198"/>
  <c r="QZ185" i="15198"/>
  <c r="TL186" i="15198"/>
  <c r="KU176" i="15198"/>
  <c r="RI177" i="15198"/>
  <c r="FM179" i="15198"/>
  <c r="MQ180" i="15198"/>
  <c r="TE181" i="15198"/>
  <c r="HY183" i="15198"/>
  <c r="OX194" i="15198"/>
  <c r="VH184" i="15198"/>
  <c r="RD179" i="15198"/>
  <c r="TP179" i="15198"/>
  <c r="WB179" i="15198"/>
  <c r="FN180" i="15198"/>
  <c r="HZ180" i="15198"/>
  <c r="KL180" i="15198"/>
  <c r="MX180" i="15198"/>
  <c r="PJ180" i="15198"/>
  <c r="RV180" i="15198"/>
  <c r="UH180" i="15198"/>
  <c r="DL181" i="15198"/>
  <c r="FX181" i="15198"/>
  <c r="IJ181" i="15198"/>
  <c r="KV181" i="15198"/>
  <c r="NH181" i="15198"/>
  <c r="PT181" i="15198"/>
  <c r="SF181" i="15198"/>
  <c r="UR181" i="15198"/>
  <c r="DV182" i="15198"/>
  <c r="GH182" i="15198"/>
  <c r="IT182" i="15198"/>
  <c r="LF182" i="15198"/>
  <c r="NR182" i="15198"/>
  <c r="QD182" i="15198"/>
  <c r="SP182" i="15198"/>
  <c r="VB182" i="15198"/>
  <c r="EF183" i="15198"/>
  <c r="GR183" i="15198"/>
  <c r="JD183" i="15198"/>
  <c r="LP183" i="15198"/>
  <c r="OB183" i="15198"/>
  <c r="QN183" i="15198"/>
  <c r="SZ183" i="15198"/>
  <c r="VL183" i="15198"/>
  <c r="EX184" i="15198"/>
  <c r="HJ184" i="15198"/>
  <c r="JV184" i="15198"/>
  <c r="MH184" i="15198"/>
  <c r="OT184" i="15198"/>
  <c r="RF184" i="15198"/>
  <c r="TR184" i="15198"/>
  <c r="WD184" i="15198"/>
  <c r="FH185" i="15198"/>
  <c r="HT185" i="15198"/>
  <c r="KF185" i="15198"/>
  <c r="MR185" i="15198"/>
  <c r="PD185" i="15198"/>
  <c r="RP185" i="15198"/>
  <c r="UB185" i="15198"/>
  <c r="DF186" i="15198"/>
  <c r="GF186" i="15198"/>
  <c r="EL187" i="15198"/>
  <c r="EF188" i="15198"/>
  <c r="NT191" i="15198"/>
  <c r="FW176" i="15198"/>
  <c r="MA176" i="15198"/>
  <c r="TC176" i="15198"/>
  <c r="GG177" i="15198"/>
  <c r="MK177" i="15198"/>
  <c r="TM177" i="15198"/>
  <c r="GQ178" i="15198"/>
  <c r="MU178" i="15198"/>
  <c r="TW178" i="15198"/>
  <c r="HA179" i="15198"/>
  <c r="NE179" i="15198"/>
  <c r="UG179" i="15198"/>
  <c r="HS180" i="15198"/>
  <c r="NW180" i="15198"/>
  <c r="UY180" i="15198"/>
  <c r="IC181" i="15198"/>
  <c r="OG181" i="15198"/>
  <c r="VI181" i="15198"/>
  <c r="IM182" i="15198"/>
  <c r="OQ182" i="15198"/>
  <c r="VS182" i="15198"/>
  <c r="LI183" i="15198"/>
  <c r="HC184" i="15198"/>
  <c r="FQ185" i="15198"/>
  <c r="DO186" i="15198"/>
  <c r="LV177" i="15198"/>
  <c r="VT178" i="15198"/>
  <c r="IJ180" i="15198"/>
  <c r="NR181" i="15198"/>
  <c r="EC176" i="15198"/>
  <c r="OL178" i="15198"/>
  <c r="OZ179" i="15198"/>
  <c r="RL179" i="15198"/>
  <c r="TX179" i="15198"/>
  <c r="DJ180" i="15198"/>
  <c r="FV180" i="15198"/>
  <c r="IH180" i="15198"/>
  <c r="KT180" i="15198"/>
  <c r="NF180" i="15198"/>
  <c r="PR180" i="15198"/>
  <c r="SD180" i="15198"/>
  <c r="UP180" i="15198"/>
  <c r="DT181" i="15198"/>
  <c r="GF181" i="15198"/>
  <c r="IR181" i="15198"/>
  <c r="LD181" i="15198"/>
  <c r="NP181" i="15198"/>
  <c r="QB181" i="15198"/>
  <c r="SN181" i="15198"/>
  <c r="UZ181" i="15198"/>
  <c r="ED182" i="15198"/>
  <c r="GP182" i="15198"/>
  <c r="JB182" i="15198"/>
  <c r="LN182" i="15198"/>
  <c r="NZ182" i="15198"/>
  <c r="QL182" i="15198"/>
  <c r="SX182" i="15198"/>
  <c r="VJ182" i="15198"/>
  <c r="EN183" i="15198"/>
  <c r="GZ183" i="15198"/>
  <c r="JL183" i="15198"/>
  <c r="LX183" i="15198"/>
  <c r="OJ183" i="15198"/>
  <c r="QV183" i="15198"/>
  <c r="TH183" i="15198"/>
  <c r="VT183" i="15198"/>
  <c r="FF184" i="15198"/>
  <c r="HR184" i="15198"/>
  <c r="KD184" i="15198"/>
  <c r="MP184" i="15198"/>
  <c r="PB184" i="15198"/>
  <c r="RN184" i="15198"/>
  <c r="TZ184" i="15198"/>
  <c r="DD185" i="15198"/>
  <c r="FP185" i="15198"/>
  <c r="IB185" i="15198"/>
  <c r="KN185" i="15198"/>
  <c r="MZ185" i="15198"/>
  <c r="PL185" i="15198"/>
  <c r="RX185" i="15198"/>
  <c r="UJ185" i="15198"/>
  <c r="DN186" i="15198"/>
  <c r="HL186" i="15198"/>
  <c r="GX187" i="15198"/>
  <c r="GR188" i="15198"/>
  <c r="UP191" i="15198"/>
  <c r="GU176" i="15198"/>
  <c r="NG176" i="15198"/>
  <c r="TK176" i="15198"/>
  <c r="HE177" i="15198"/>
  <c r="NQ177" i="15198"/>
  <c r="TU177" i="15198"/>
  <c r="HO178" i="15198"/>
  <c r="OA178" i="15198"/>
  <c r="UE178" i="15198"/>
  <c r="HY179" i="15198"/>
  <c r="OK179" i="15198"/>
  <c r="UO179" i="15198"/>
  <c r="IQ180" i="15198"/>
  <c r="PC180" i="15198"/>
  <c r="VG180" i="15198"/>
  <c r="JA181" i="15198"/>
  <c r="PM181" i="15198"/>
  <c r="VQ181" i="15198"/>
  <c r="JK182" i="15198"/>
  <c r="PW182" i="15198"/>
  <c r="WA182" i="15198"/>
  <c r="MW183" i="15198"/>
  <c r="JW184" i="15198"/>
  <c r="HM185" i="15198"/>
  <c r="HP186" i="15198"/>
  <c r="QT177" i="15198"/>
  <c r="WB178" i="15198"/>
  <c r="MZ180" i="15198"/>
  <c r="TV181" i="15198"/>
  <c r="GG176" i="15198"/>
  <c r="PH179" i="15198"/>
  <c r="RT179" i="15198"/>
  <c r="UF179" i="15198"/>
  <c r="DR180" i="15198"/>
  <c r="GD180" i="15198"/>
  <c r="IP180" i="15198"/>
  <c r="LB180" i="15198"/>
  <c r="NN180" i="15198"/>
  <c r="PZ180" i="15198"/>
  <c r="SL180" i="15198"/>
  <c r="UX180" i="15198"/>
  <c r="EB181" i="15198"/>
  <c r="GN181" i="15198"/>
  <c r="IZ181" i="15198"/>
  <c r="LL181" i="15198"/>
  <c r="NX181" i="15198"/>
  <c r="QJ181" i="15198"/>
  <c r="SV181" i="15198"/>
  <c r="VH181" i="15198"/>
  <c r="EL182" i="15198"/>
  <c r="GX182" i="15198"/>
  <c r="JJ182" i="15198"/>
  <c r="LV182" i="15198"/>
  <c r="OH182" i="15198"/>
  <c r="QT182" i="15198"/>
  <c r="TF182" i="15198"/>
  <c r="VR182" i="15198"/>
  <c r="EV183" i="15198"/>
  <c r="HH183" i="15198"/>
  <c r="JT183" i="15198"/>
  <c r="MF183" i="15198"/>
  <c r="OR183" i="15198"/>
  <c r="RD183" i="15198"/>
  <c r="TP183" i="15198"/>
  <c r="WB183" i="15198"/>
  <c r="FN184" i="15198"/>
  <c r="HZ184" i="15198"/>
  <c r="KL184" i="15198"/>
  <c r="MX184" i="15198"/>
  <c r="PJ184" i="15198"/>
  <c r="RV184" i="15198"/>
  <c r="UH184" i="15198"/>
  <c r="DL185" i="15198"/>
  <c r="FX185" i="15198"/>
  <c r="IJ185" i="15198"/>
  <c r="KV185" i="15198"/>
  <c r="NH185" i="15198"/>
  <c r="PT185" i="15198"/>
  <c r="SF185" i="15198"/>
  <c r="UR185" i="15198"/>
  <c r="DV186" i="15198"/>
  <c r="JP186" i="15198"/>
  <c r="JJ187" i="15198"/>
  <c r="JD188" i="15198"/>
  <c r="QB193" i="15198"/>
  <c r="HC176" i="15198"/>
  <c r="OE176" i="15198"/>
  <c r="UQ176" i="15198"/>
  <c r="HM177" i="15198"/>
  <c r="OO177" i="15198"/>
  <c r="VA177" i="15198"/>
  <c r="HW178" i="15198"/>
  <c r="OY178" i="15198"/>
  <c r="VK178" i="15198"/>
  <c r="IG179" i="15198"/>
  <c r="PI179" i="15198"/>
  <c r="VU179" i="15198"/>
  <c r="IY180" i="15198"/>
  <c r="QA180" i="15198"/>
  <c r="DE181" i="15198"/>
  <c r="JI181" i="15198"/>
  <c r="QK181" i="15198"/>
  <c r="DO182" i="15198"/>
  <c r="JS182" i="15198"/>
  <c r="QU182" i="15198"/>
  <c r="DY183" i="15198"/>
  <c r="NU183" i="15198"/>
  <c r="MI184" i="15198"/>
  <c r="KG185" i="15198"/>
  <c r="WF186" i="15198"/>
  <c r="VJ177" i="15198"/>
  <c r="HZ179" i="15198"/>
  <c r="NH180" i="15198"/>
  <c r="SB182" i="15198"/>
  <c r="GQ177" i="15198"/>
  <c r="PP179" i="15198"/>
  <c r="SB179" i="15198"/>
  <c r="UN179" i="15198"/>
  <c r="DZ180" i="15198"/>
  <c r="GL180" i="15198"/>
  <c r="IX180" i="15198"/>
  <c r="LJ180" i="15198"/>
  <c r="NV180" i="15198"/>
  <c r="QH180" i="15198"/>
  <c r="ST180" i="15198"/>
  <c r="VF180" i="15198"/>
  <c r="EJ181" i="15198"/>
  <c r="GV181" i="15198"/>
  <c r="JH181" i="15198"/>
  <c r="LT181" i="15198"/>
  <c r="OF181" i="15198"/>
  <c r="QR181" i="15198"/>
  <c r="TD181" i="15198"/>
  <c r="VP181" i="15198"/>
  <c r="ET182" i="15198"/>
  <c r="HF182" i="15198"/>
  <c r="JR182" i="15198"/>
  <c r="MD182" i="15198"/>
  <c r="OP182" i="15198"/>
  <c r="RB182" i="15198"/>
  <c r="TN182" i="15198"/>
  <c r="VZ182" i="15198"/>
  <c r="FD183" i="15198"/>
  <c r="HP183" i="15198"/>
  <c r="KB183" i="15198"/>
  <c r="MN183" i="15198"/>
  <c r="OZ183" i="15198"/>
  <c r="RL183" i="15198"/>
  <c r="TX183" i="15198"/>
  <c r="DJ184" i="15198"/>
  <c r="FV184" i="15198"/>
  <c r="IH184" i="15198"/>
  <c r="KT184" i="15198"/>
  <c r="NF184" i="15198"/>
  <c r="PR184" i="15198"/>
  <c r="SD184" i="15198"/>
  <c r="UP184" i="15198"/>
  <c r="DT185" i="15198"/>
  <c r="GF185" i="15198"/>
  <c r="IR185" i="15198"/>
  <c r="LD185" i="15198"/>
  <c r="NP185" i="15198"/>
  <c r="QB185" i="15198"/>
  <c r="SN185" i="15198"/>
  <c r="UZ185" i="15198"/>
  <c r="ED186" i="15198"/>
  <c r="MB186" i="15198"/>
  <c r="LV187" i="15198"/>
  <c r="LP188" i="15198"/>
  <c r="LJ195" i="15198"/>
  <c r="II176" i="15198"/>
  <c r="OM176" i="15198"/>
  <c r="VO176" i="15198"/>
  <c r="IS177" i="15198"/>
  <c r="OW177" i="15198"/>
  <c r="VY177" i="15198"/>
  <c r="JC178" i="15198"/>
  <c r="PG178" i="15198"/>
  <c r="WI178" i="15198"/>
  <c r="JM179" i="15198"/>
  <c r="PQ179" i="15198"/>
  <c r="DS180" i="15198"/>
  <c r="KE180" i="15198"/>
  <c r="QI180" i="15198"/>
  <c r="EC181" i="15198"/>
  <c r="KO181" i="15198"/>
  <c r="QS181" i="15198"/>
  <c r="EM182" i="15198"/>
  <c r="KY182" i="15198"/>
  <c r="RC182" i="15198"/>
  <c r="EW183" i="15198"/>
  <c r="QG183" i="15198"/>
  <c r="MQ184" i="15198"/>
  <c r="MS185" i="15198"/>
  <c r="EN188" i="15198"/>
  <c r="VR177" i="15198"/>
  <c r="MP179" i="15198"/>
  <c r="SF180" i="15198"/>
  <c r="UF182" i="15198"/>
  <c r="EW178" i="15198"/>
  <c r="RF176" i="15198"/>
  <c r="TR176" i="15198"/>
  <c r="WD176" i="15198"/>
  <c r="EH180" i="15198"/>
  <c r="GT180" i="15198"/>
  <c r="JF180" i="15198"/>
  <c r="LR180" i="15198"/>
  <c r="OD180" i="15198"/>
  <c r="QP180" i="15198"/>
  <c r="TB180" i="15198"/>
  <c r="VN180" i="15198"/>
  <c r="ER181" i="15198"/>
  <c r="HD181" i="15198"/>
  <c r="JP181" i="15198"/>
  <c r="MB181" i="15198"/>
  <c r="ON181" i="15198"/>
  <c r="QZ181" i="15198"/>
  <c r="TL181" i="15198"/>
  <c r="VX181" i="15198"/>
  <c r="FB182" i="15198"/>
  <c r="HN182" i="15198"/>
  <c r="JZ182" i="15198"/>
  <c r="ML182" i="15198"/>
  <c r="OX182" i="15198"/>
  <c r="RJ182" i="15198"/>
  <c r="TV182" i="15198"/>
  <c r="WH182" i="15198"/>
  <c r="FL183" i="15198"/>
  <c r="HX183" i="15198"/>
  <c r="KJ183" i="15198"/>
  <c r="MV183" i="15198"/>
  <c r="PH183" i="15198"/>
  <c r="RT183" i="15198"/>
  <c r="UF183" i="15198"/>
  <c r="DR184" i="15198"/>
  <c r="GD184" i="15198"/>
  <c r="IP184" i="15198"/>
  <c r="LB184" i="15198"/>
  <c r="NN184" i="15198"/>
  <c r="PZ184" i="15198"/>
  <c r="SL184" i="15198"/>
  <c r="UX184" i="15198"/>
  <c r="EB185" i="15198"/>
  <c r="GN185" i="15198"/>
  <c r="IZ185" i="15198"/>
  <c r="LL185" i="15198"/>
  <c r="NX185" i="15198"/>
  <c r="QJ185" i="15198"/>
  <c r="SV185" i="15198"/>
  <c r="VH185" i="15198"/>
  <c r="EL186" i="15198"/>
  <c r="ON186" i="15198"/>
  <c r="OH187" i="15198"/>
  <c r="VL188" i="15198"/>
  <c r="PU196" i="15198"/>
  <c r="JG176" i="15198"/>
  <c r="PS176" i="15198"/>
  <c r="VW176" i="15198"/>
  <c r="JQ177" i="15198"/>
  <c r="QC177" i="15198"/>
  <c r="WG177" i="15198"/>
  <c r="KA178" i="15198"/>
  <c r="QM178" i="15198"/>
  <c r="DI179" i="15198"/>
  <c r="KK179" i="15198"/>
  <c r="QW179" i="15198"/>
  <c r="EA180" i="15198"/>
  <c r="LC180" i="15198"/>
  <c r="RO180" i="15198"/>
  <c r="EK181" i="15198"/>
  <c r="LM181" i="15198"/>
  <c r="RY181" i="15198"/>
  <c r="EU182" i="15198"/>
  <c r="LW182" i="15198"/>
  <c r="SI182" i="15198"/>
  <c r="FE183" i="15198"/>
  <c r="SS183" i="15198"/>
  <c r="QY184" i="15198"/>
  <c r="NA185" i="15198"/>
  <c r="EP189" i="15198"/>
  <c r="HH178" i="15198"/>
  <c r="MX179" i="15198"/>
  <c r="DN181" i="15198"/>
  <c r="UX183" i="15198"/>
  <c r="HA178" i="15198"/>
  <c r="QF179" i="15198"/>
  <c r="SR179" i="15198"/>
  <c r="VD179" i="15198"/>
  <c r="EP180" i="15198"/>
  <c r="HB180" i="15198"/>
  <c r="JN180" i="15198"/>
  <c r="LZ180" i="15198"/>
  <c r="OL180" i="15198"/>
  <c r="QX180" i="15198"/>
  <c r="TJ180" i="15198"/>
  <c r="VV180" i="15198"/>
  <c r="EZ181" i="15198"/>
  <c r="HL181" i="15198"/>
  <c r="JX181" i="15198"/>
  <c r="MJ181" i="15198"/>
  <c r="OV181" i="15198"/>
  <c r="RH181" i="15198"/>
  <c r="TT181" i="15198"/>
  <c r="WF181" i="15198"/>
  <c r="FJ182" i="15198"/>
  <c r="HV182" i="15198"/>
  <c r="KH182" i="15198"/>
  <c r="MT182" i="15198"/>
  <c r="PF182" i="15198"/>
  <c r="RR182" i="15198"/>
  <c r="UD182" i="15198"/>
  <c r="DH183" i="15198"/>
  <c r="FT183" i="15198"/>
  <c r="IF183" i="15198"/>
  <c r="KR183" i="15198"/>
  <c r="ND183" i="15198"/>
  <c r="PP183" i="15198"/>
  <c r="SB183" i="15198"/>
  <c r="UN183" i="15198"/>
  <c r="DZ184" i="15198"/>
  <c r="GL184" i="15198"/>
  <c r="IX184" i="15198"/>
  <c r="LJ184" i="15198"/>
  <c r="NV184" i="15198"/>
  <c r="QH184" i="15198"/>
  <c r="ST184" i="15198"/>
  <c r="VF184" i="15198"/>
  <c r="EJ185" i="15198"/>
  <c r="GV185" i="15198"/>
  <c r="JH185" i="15198"/>
  <c r="LT185" i="15198"/>
  <c r="OF185" i="15198"/>
  <c r="QR185" i="15198"/>
  <c r="TD185" i="15198"/>
  <c r="VP185" i="15198"/>
  <c r="EW186" i="15198"/>
  <c r="QZ186" i="15198"/>
  <c r="QT187" i="15198"/>
  <c r="JF189" i="15198"/>
  <c r="DK176" i="15198"/>
  <c r="JO176" i="15198"/>
  <c r="QQ176" i="15198"/>
  <c r="DU177" i="15198"/>
  <c r="JY177" i="15198"/>
  <c r="RA177" i="15198"/>
  <c r="EE178" i="15198"/>
  <c r="KI178" i="15198"/>
  <c r="RK178" i="15198"/>
  <c r="EO179" i="15198"/>
  <c r="KS179" i="15198"/>
  <c r="RU179" i="15198"/>
  <c r="FG180" i="15198"/>
  <c r="LK180" i="15198"/>
  <c r="SM180" i="15198"/>
  <c r="FQ181" i="15198"/>
  <c r="LU181" i="15198"/>
  <c r="SW181" i="15198"/>
  <c r="GA182" i="15198"/>
  <c r="ME182" i="15198"/>
  <c r="TG182" i="15198"/>
  <c r="GK183" i="15198"/>
  <c r="TA183" i="15198"/>
  <c r="TK184" i="15198"/>
  <c r="RI185" i="15198"/>
  <c r="HB189" i="15198"/>
  <c r="LX178" i="15198"/>
  <c r="RV179" i="15198"/>
  <c r="DV181" i="15198"/>
  <c r="TD184" i="15198"/>
  <c r="OU179" i="15198"/>
  <c r="EH189" i="15198"/>
  <c r="UV190" i="15198"/>
  <c r="DV194" i="15198"/>
  <c r="DS176" i="15198"/>
  <c r="GE176" i="15198"/>
  <c r="IQ176" i="15198"/>
  <c r="LC176" i="15198"/>
  <c r="NO176" i="15198"/>
  <c r="QA176" i="15198"/>
  <c r="SM176" i="15198"/>
  <c r="UY176" i="15198"/>
  <c r="EC177" i="15198"/>
  <c r="GO177" i="15198"/>
  <c r="JA177" i="15198"/>
  <c r="LM177" i="15198"/>
  <c r="NY177" i="15198"/>
  <c r="QK177" i="15198"/>
  <c r="SW177" i="15198"/>
  <c r="VI177" i="15198"/>
  <c r="EM178" i="15198"/>
  <c r="GY178" i="15198"/>
  <c r="JK178" i="15198"/>
  <c r="LW178" i="15198"/>
  <c r="OI178" i="15198"/>
  <c r="QU178" i="15198"/>
  <c r="TG178" i="15198"/>
  <c r="VS178" i="15198"/>
  <c r="EW179" i="15198"/>
  <c r="HI179" i="15198"/>
  <c r="JU179" i="15198"/>
  <c r="MG179" i="15198"/>
  <c r="OS179" i="15198"/>
  <c r="RE179" i="15198"/>
  <c r="TQ179" i="15198"/>
  <c r="WC179" i="15198"/>
  <c r="FO180" i="15198"/>
  <c r="IA180" i="15198"/>
  <c r="KM180" i="15198"/>
  <c r="MY180" i="15198"/>
  <c r="PK180" i="15198"/>
  <c r="RW180" i="15198"/>
  <c r="UI180" i="15198"/>
  <c r="DM181" i="15198"/>
  <c r="FY181" i="15198"/>
  <c r="IK181" i="15198"/>
  <c r="KW181" i="15198"/>
  <c r="NI181" i="15198"/>
  <c r="PU181" i="15198"/>
  <c r="SG181" i="15198"/>
  <c r="US181" i="15198"/>
  <c r="DW182" i="15198"/>
  <c r="GI182" i="15198"/>
  <c r="IU182" i="15198"/>
  <c r="LG182" i="15198"/>
  <c r="NS182" i="15198"/>
  <c r="QE182" i="15198"/>
  <c r="SQ182" i="15198"/>
  <c r="VC182" i="15198"/>
  <c r="EG183" i="15198"/>
  <c r="GS183" i="15198"/>
  <c r="LQ183" i="15198"/>
  <c r="QO183" i="15198"/>
  <c r="EQ184" i="15198"/>
  <c r="KE184" i="15198"/>
  <c r="RG184" i="15198"/>
  <c r="FA185" i="15198"/>
  <c r="KO185" i="15198"/>
  <c r="RQ185" i="15198"/>
  <c r="FT186" i="15198"/>
  <c r="GZ188" i="15198"/>
  <c r="JB177" i="15198"/>
  <c r="SX177" i="15198"/>
  <c r="JL178" i="15198"/>
  <c r="TH178" i="15198"/>
  <c r="KD179" i="15198"/>
  <c r="TZ179" i="15198"/>
  <c r="KN180" i="15198"/>
  <c r="UJ180" i="15198"/>
  <c r="KX181" i="15198"/>
  <c r="IF182" i="15198"/>
  <c r="JH184" i="15198"/>
  <c r="WH187" i="15198"/>
  <c r="OI177" i="15198"/>
  <c r="HW181" i="15198"/>
  <c r="HZ189" i="15198"/>
  <c r="GT189" i="15198"/>
  <c r="HE191" i="15198"/>
  <c r="NR194" i="15198"/>
  <c r="EA176" i="15198"/>
  <c r="GM176" i="15198"/>
  <c r="IY176" i="15198"/>
  <c r="LK176" i="15198"/>
  <c r="NW176" i="15198"/>
  <c r="QI176" i="15198"/>
  <c r="SU176" i="15198"/>
  <c r="VG176" i="15198"/>
  <c r="EK177" i="15198"/>
  <c r="GW177" i="15198"/>
  <c r="JI177" i="15198"/>
  <c r="LU177" i="15198"/>
  <c r="OG177" i="15198"/>
  <c r="QS177" i="15198"/>
  <c r="TE177" i="15198"/>
  <c r="VQ177" i="15198"/>
  <c r="EU178" i="15198"/>
  <c r="HG178" i="15198"/>
  <c r="JS178" i="15198"/>
  <c r="ME178" i="15198"/>
  <c r="OQ178" i="15198"/>
  <c r="RC178" i="15198"/>
  <c r="TO178" i="15198"/>
  <c r="WA178" i="15198"/>
  <c r="FE179" i="15198"/>
  <c r="HQ179" i="15198"/>
  <c r="KC179" i="15198"/>
  <c r="MO179" i="15198"/>
  <c r="PA179" i="15198"/>
  <c r="RM179" i="15198"/>
  <c r="TY179" i="15198"/>
  <c r="DK180" i="15198"/>
  <c r="FW180" i="15198"/>
  <c r="II180" i="15198"/>
  <c r="KU180" i="15198"/>
  <c r="NG180" i="15198"/>
  <c r="PS180" i="15198"/>
  <c r="SE180" i="15198"/>
  <c r="UQ180" i="15198"/>
  <c r="DU181" i="15198"/>
  <c r="GG181" i="15198"/>
  <c r="IS181" i="15198"/>
  <c r="LE181" i="15198"/>
  <c r="NQ181" i="15198"/>
  <c r="QC181" i="15198"/>
  <c r="SO181" i="15198"/>
  <c r="VA181" i="15198"/>
  <c r="EE182" i="15198"/>
  <c r="GQ182" i="15198"/>
  <c r="JC182" i="15198"/>
  <c r="LO182" i="15198"/>
  <c r="OA182" i="15198"/>
  <c r="QM182" i="15198"/>
  <c r="SY182" i="15198"/>
  <c r="VK182" i="15198"/>
  <c r="EO183" i="15198"/>
  <c r="HA183" i="15198"/>
  <c r="LY183" i="15198"/>
  <c r="QW183" i="15198"/>
  <c r="EY184" i="15198"/>
  <c r="MA184" i="15198"/>
  <c r="RO184" i="15198"/>
  <c r="FI185" i="15198"/>
  <c r="MK185" i="15198"/>
  <c r="RY185" i="15198"/>
  <c r="GJ186" i="15198"/>
  <c r="VT188" i="15198"/>
  <c r="JJ177" i="15198"/>
  <c r="TF177" i="15198"/>
  <c r="JT178" i="15198"/>
  <c r="TP178" i="15198"/>
  <c r="KL179" i="15198"/>
  <c r="UH179" i="15198"/>
  <c r="KV180" i="15198"/>
  <c r="UR180" i="15198"/>
  <c r="LF181" i="15198"/>
  <c r="KJ182" i="15198"/>
  <c r="LL184" i="15198"/>
  <c r="TP188" i="15198"/>
  <c r="QM177" i="15198"/>
  <c r="PO181" i="15198"/>
  <c r="RI183" i="15198"/>
  <c r="OB188" i="15198"/>
  <c r="PQ189" i="15198"/>
  <c r="IP192" i="15198"/>
  <c r="VM175" i="15198"/>
  <c r="EY176" i="15198"/>
  <c r="HK176" i="15198"/>
  <c r="JW176" i="15198"/>
  <c r="MI176" i="15198"/>
  <c r="OU176" i="15198"/>
  <c r="RG176" i="15198"/>
  <c r="TS176" i="15198"/>
  <c r="WE176" i="15198"/>
  <c r="FI177" i="15198"/>
  <c r="HU177" i="15198"/>
  <c r="KG177" i="15198"/>
  <c r="MS177" i="15198"/>
  <c r="PE177" i="15198"/>
  <c r="RQ177" i="15198"/>
  <c r="UC177" i="15198"/>
  <c r="DG178" i="15198"/>
  <c r="FS178" i="15198"/>
  <c r="IE178" i="15198"/>
  <c r="KQ178" i="15198"/>
  <c r="NC178" i="15198"/>
  <c r="PO178" i="15198"/>
  <c r="SA178" i="15198"/>
  <c r="UM178" i="15198"/>
  <c r="DQ179" i="15198"/>
  <c r="GC179" i="15198"/>
  <c r="IO179" i="15198"/>
  <c r="LA179" i="15198"/>
  <c r="NM179" i="15198"/>
  <c r="PY179" i="15198"/>
  <c r="SK179" i="15198"/>
  <c r="UW179" i="15198"/>
  <c r="EI180" i="15198"/>
  <c r="GU180" i="15198"/>
  <c r="JG180" i="15198"/>
  <c r="LS180" i="15198"/>
  <c r="OE180" i="15198"/>
  <c r="QQ180" i="15198"/>
  <c r="TC180" i="15198"/>
  <c r="VO180" i="15198"/>
  <c r="ES181" i="15198"/>
  <c r="HE181" i="15198"/>
  <c r="JQ181" i="15198"/>
  <c r="MC181" i="15198"/>
  <c r="OO181" i="15198"/>
  <c r="RA181" i="15198"/>
  <c r="TM181" i="15198"/>
  <c r="VY181" i="15198"/>
  <c r="FC182" i="15198"/>
  <c r="HO182" i="15198"/>
  <c r="KA182" i="15198"/>
  <c r="MM182" i="15198"/>
  <c r="OY182" i="15198"/>
  <c r="RK182" i="15198"/>
  <c r="TW182" i="15198"/>
  <c r="WI182" i="15198"/>
  <c r="FM183" i="15198"/>
  <c r="JE183" i="15198"/>
  <c r="OC183" i="15198"/>
  <c r="TI183" i="15198"/>
  <c r="HK184" i="15198"/>
  <c r="OM184" i="15198"/>
  <c r="UA184" i="15198"/>
  <c r="HU185" i="15198"/>
  <c r="OW185" i="15198"/>
  <c r="UK185" i="15198"/>
  <c r="ET187" i="15198"/>
  <c r="VR190" i="15198"/>
  <c r="NZ177" i="15198"/>
  <c r="EN178" i="15198"/>
  <c r="OJ178" i="15198"/>
  <c r="FF179" i="15198"/>
  <c r="PB179" i="15198"/>
  <c r="FP180" i="15198"/>
  <c r="PL180" i="15198"/>
  <c r="FZ181" i="15198"/>
  <c r="PV181" i="15198"/>
  <c r="IX183" i="15198"/>
  <c r="JR185" i="15198"/>
  <c r="NY176" i="15198"/>
  <c r="OS178" i="15198"/>
  <c r="JS185" i="15198"/>
  <c r="QN188" i="15198"/>
  <c r="WF189" i="15198"/>
  <c r="SL192" i="15198"/>
  <c r="VU175" i="15198"/>
  <c r="FG176" i="15198"/>
  <c r="HS176" i="15198"/>
  <c r="KE176" i="15198"/>
  <c r="MQ176" i="15198"/>
  <c r="PC176" i="15198"/>
  <c r="RO176" i="15198"/>
  <c r="UA176" i="15198"/>
  <c r="DE177" i="15198"/>
  <c r="FQ177" i="15198"/>
  <c r="IC177" i="15198"/>
  <c r="KO177" i="15198"/>
  <c r="NA177" i="15198"/>
  <c r="PM177" i="15198"/>
  <c r="RY177" i="15198"/>
  <c r="UK177" i="15198"/>
  <c r="DO178" i="15198"/>
  <c r="GA178" i="15198"/>
  <c r="IM178" i="15198"/>
  <c r="KY178" i="15198"/>
  <c r="NK178" i="15198"/>
  <c r="PW178" i="15198"/>
  <c r="SI178" i="15198"/>
  <c r="UU178" i="15198"/>
  <c r="DY179" i="15198"/>
  <c r="GK179" i="15198"/>
  <c r="IW179" i="15198"/>
  <c r="LI179" i="15198"/>
  <c r="NU179" i="15198"/>
  <c r="QG179" i="15198"/>
  <c r="SS179" i="15198"/>
  <c r="VE179" i="15198"/>
  <c r="EQ180" i="15198"/>
  <c r="HC180" i="15198"/>
  <c r="JO180" i="15198"/>
  <c r="MA180" i="15198"/>
  <c r="OM180" i="15198"/>
  <c r="QY180" i="15198"/>
  <c r="TK180" i="15198"/>
  <c r="VW180" i="15198"/>
  <c r="FA181" i="15198"/>
  <c r="HM181" i="15198"/>
  <c r="JY181" i="15198"/>
  <c r="MK181" i="15198"/>
  <c r="OW181" i="15198"/>
  <c r="RI181" i="15198"/>
  <c r="TU181" i="15198"/>
  <c r="WG181" i="15198"/>
  <c r="FK182" i="15198"/>
  <c r="HW182" i="15198"/>
  <c r="KI182" i="15198"/>
  <c r="MU182" i="15198"/>
  <c r="PG182" i="15198"/>
  <c r="RS182" i="15198"/>
  <c r="UE182" i="15198"/>
  <c r="DI183" i="15198"/>
  <c r="FU183" i="15198"/>
  <c r="JM183" i="15198"/>
  <c r="OK183" i="15198"/>
  <c r="VE183" i="15198"/>
  <c r="HS184" i="15198"/>
  <c r="OU184" i="15198"/>
  <c r="VW184" i="15198"/>
  <c r="IC185" i="15198"/>
  <c r="PE185" i="15198"/>
  <c r="WG185" i="15198"/>
  <c r="HF187" i="15198"/>
  <c r="HZ191" i="15198"/>
  <c r="OH177" i="15198"/>
  <c r="EV178" i="15198"/>
  <c r="OR178" i="15198"/>
  <c r="FN179" i="15198"/>
  <c r="PJ179" i="15198"/>
  <c r="FX180" i="15198"/>
  <c r="PT180" i="15198"/>
  <c r="GH181" i="15198"/>
  <c r="QD181" i="15198"/>
  <c r="LB183" i="15198"/>
  <c r="LV185" i="15198"/>
  <c r="QC176" i="15198"/>
  <c r="QW178" i="15198"/>
  <c r="RK185" i="15198"/>
  <c r="SZ188" i="15198"/>
  <c r="HS190" i="15198"/>
  <c r="GF193" i="15198"/>
  <c r="WC175" i="15198"/>
  <c r="FO176" i="15198"/>
  <c r="IA176" i="15198"/>
  <c r="KM176" i="15198"/>
  <c r="MY176" i="15198"/>
  <c r="PK176" i="15198"/>
  <c r="RW176" i="15198"/>
  <c r="UI176" i="15198"/>
  <c r="DM177" i="15198"/>
  <c r="FY177" i="15198"/>
  <c r="IK177" i="15198"/>
  <c r="KW177" i="15198"/>
  <c r="NI177" i="15198"/>
  <c r="PU177" i="15198"/>
  <c r="SG177" i="15198"/>
  <c r="US177" i="15198"/>
  <c r="DW178" i="15198"/>
  <c r="GI178" i="15198"/>
  <c r="IU178" i="15198"/>
  <c r="LG178" i="15198"/>
  <c r="NS178" i="15198"/>
  <c r="QE178" i="15198"/>
  <c r="SQ178" i="15198"/>
  <c r="VC178" i="15198"/>
  <c r="EG179" i="15198"/>
  <c r="GS179" i="15198"/>
  <c r="JE179" i="15198"/>
  <c r="LQ179" i="15198"/>
  <c r="OC179" i="15198"/>
  <c r="QO179" i="15198"/>
  <c r="TA179" i="15198"/>
  <c r="VM179" i="15198"/>
  <c r="EY180" i="15198"/>
  <c r="HK180" i="15198"/>
  <c r="JW180" i="15198"/>
  <c r="MI180" i="15198"/>
  <c r="OU180" i="15198"/>
  <c r="RG180" i="15198"/>
  <c r="TS180" i="15198"/>
  <c r="WE180" i="15198"/>
  <c r="FI181" i="15198"/>
  <c r="HU181" i="15198"/>
  <c r="KG181" i="15198"/>
  <c r="MS181" i="15198"/>
  <c r="PE181" i="15198"/>
  <c r="RQ181" i="15198"/>
  <c r="UC181" i="15198"/>
  <c r="DG182" i="15198"/>
  <c r="FS182" i="15198"/>
  <c r="IE182" i="15198"/>
  <c r="KQ182" i="15198"/>
  <c r="NC182" i="15198"/>
  <c r="PO182" i="15198"/>
  <c r="SA182" i="15198"/>
  <c r="UM182" i="15198"/>
  <c r="DQ183" i="15198"/>
  <c r="GC183" i="15198"/>
  <c r="KK183" i="15198"/>
  <c r="PI183" i="15198"/>
  <c r="VM183" i="15198"/>
  <c r="JO184" i="15198"/>
  <c r="PC184" i="15198"/>
  <c r="WE184" i="15198"/>
  <c r="JY185" i="15198"/>
  <c r="PM185" i="15198"/>
  <c r="DG186" i="15198"/>
  <c r="VZ187" i="15198"/>
  <c r="FB194" i="15198"/>
  <c r="QL177" i="15198"/>
  <c r="GZ178" i="15198"/>
  <c r="QV178" i="15198"/>
  <c r="HR179" i="15198"/>
  <c r="RN179" i="15198"/>
  <c r="IB180" i="15198"/>
  <c r="RX180" i="15198"/>
  <c r="IL181" i="15198"/>
  <c r="SH181" i="15198"/>
  <c r="ST183" i="15198"/>
  <c r="TN185" i="15198"/>
  <c r="EM177" i="15198"/>
  <c r="HC179" i="15198"/>
  <c r="VB176" i="15198"/>
  <c r="OO191" i="15198"/>
  <c r="MP195" i="15198"/>
  <c r="JR177" i="15198"/>
  <c r="MD177" i="15198"/>
  <c r="OP177" i="15198"/>
  <c r="RB177" i="15198"/>
  <c r="TN177" i="15198"/>
  <c r="VZ177" i="15198"/>
  <c r="FD178" i="15198"/>
  <c r="HP178" i="15198"/>
  <c r="KB178" i="15198"/>
  <c r="MN178" i="15198"/>
  <c r="OZ178" i="15198"/>
  <c r="RL178" i="15198"/>
  <c r="TX178" i="15198"/>
  <c r="DJ179" i="15198"/>
  <c r="FV179" i="15198"/>
  <c r="IH179" i="15198"/>
  <c r="KT179" i="15198"/>
  <c r="NF179" i="15198"/>
  <c r="PR179" i="15198"/>
  <c r="SD179" i="15198"/>
  <c r="UP179" i="15198"/>
  <c r="DT180" i="15198"/>
  <c r="GF180" i="15198"/>
  <c r="IR180" i="15198"/>
  <c r="LD180" i="15198"/>
  <c r="NP180" i="15198"/>
  <c r="QB180" i="15198"/>
  <c r="SN180" i="15198"/>
  <c r="UZ180" i="15198"/>
  <c r="ED181" i="15198"/>
  <c r="GP181" i="15198"/>
  <c r="JB181" i="15198"/>
  <c r="LN181" i="15198"/>
  <c r="NZ181" i="15198"/>
  <c r="QL181" i="15198"/>
  <c r="UD181" i="15198"/>
  <c r="KR182" i="15198"/>
  <c r="UN182" i="15198"/>
  <c r="LJ183" i="15198"/>
  <c r="VF183" i="15198"/>
  <c r="LT184" i="15198"/>
  <c r="VP184" i="15198"/>
  <c r="MD185" i="15198"/>
  <c r="VZ185" i="15198"/>
  <c r="WB188" i="15198"/>
  <c r="GO176" i="15198"/>
  <c r="QK176" i="15198"/>
  <c r="GY177" i="15198"/>
  <c r="QU177" i="15198"/>
  <c r="HI178" i="15198"/>
  <c r="RE178" i="15198"/>
  <c r="QY179" i="15198"/>
  <c r="RS181" i="15198"/>
  <c r="SU183" i="15198"/>
  <c r="TO185" i="15198"/>
  <c r="WD178" i="15198"/>
  <c r="EF195" i="15198"/>
  <c r="HI183" i="15198"/>
  <c r="JU183" i="15198"/>
  <c r="MG183" i="15198"/>
  <c r="OS183" i="15198"/>
  <c r="RE183" i="15198"/>
  <c r="TQ183" i="15198"/>
  <c r="WC183" i="15198"/>
  <c r="FO184" i="15198"/>
  <c r="IA184" i="15198"/>
  <c r="KM184" i="15198"/>
  <c r="MY184" i="15198"/>
  <c r="PK184" i="15198"/>
  <c r="RW184" i="15198"/>
  <c r="UI184" i="15198"/>
  <c r="DM185" i="15198"/>
  <c r="FY185" i="15198"/>
  <c r="IK185" i="15198"/>
  <c r="KW185" i="15198"/>
  <c r="NI185" i="15198"/>
  <c r="PU185" i="15198"/>
  <c r="SG185" i="15198"/>
  <c r="US185" i="15198"/>
  <c r="DW186" i="15198"/>
  <c r="JX186" i="15198"/>
  <c r="JR187" i="15198"/>
  <c r="JL188" i="15198"/>
  <c r="JN189" i="15198"/>
  <c r="VV191" i="15198"/>
  <c r="VJ196" i="15198"/>
  <c r="JZ177" i="15198"/>
  <c r="ML177" i="15198"/>
  <c r="OX177" i="15198"/>
  <c r="RJ177" i="15198"/>
  <c r="TV177" i="15198"/>
  <c r="WH177" i="15198"/>
  <c r="FL178" i="15198"/>
  <c r="HX178" i="15198"/>
  <c r="KJ178" i="15198"/>
  <c r="MV178" i="15198"/>
  <c r="PH178" i="15198"/>
  <c r="RT178" i="15198"/>
  <c r="UF178" i="15198"/>
  <c r="DR179" i="15198"/>
  <c r="GD179" i="15198"/>
  <c r="IP179" i="15198"/>
  <c r="LB179" i="15198"/>
  <c r="NN179" i="15198"/>
  <c r="PZ179" i="15198"/>
  <c r="SL179" i="15198"/>
  <c r="UX179" i="15198"/>
  <c r="EB180" i="15198"/>
  <c r="GN180" i="15198"/>
  <c r="IZ180" i="15198"/>
  <c r="LL180" i="15198"/>
  <c r="NX180" i="15198"/>
  <c r="QJ180" i="15198"/>
  <c r="SV180" i="15198"/>
  <c r="VH180" i="15198"/>
  <c r="EL181" i="15198"/>
  <c r="GX181" i="15198"/>
  <c r="JJ181" i="15198"/>
  <c r="LV181" i="15198"/>
  <c r="OH181" i="15198"/>
  <c r="QT181" i="15198"/>
  <c r="WH181" i="15198"/>
  <c r="MV182" i="15198"/>
  <c r="DR183" i="15198"/>
  <c r="NN183" i="15198"/>
  <c r="EB184" i="15198"/>
  <c r="NX184" i="15198"/>
  <c r="EL185" i="15198"/>
  <c r="OH185" i="15198"/>
  <c r="EZ186" i="15198"/>
  <c r="PX190" i="15198"/>
  <c r="IS176" i="15198"/>
  <c r="SO176" i="15198"/>
  <c r="JC177" i="15198"/>
  <c r="SY177" i="15198"/>
  <c r="JM178" i="15198"/>
  <c r="TI178" i="15198"/>
  <c r="FI180" i="15198"/>
  <c r="GC182" i="15198"/>
  <c r="HE184" i="15198"/>
  <c r="FJ187" i="15198"/>
  <c r="PF180" i="15198"/>
  <c r="HQ183" i="15198"/>
  <c r="KC183" i="15198"/>
  <c r="MO183" i="15198"/>
  <c r="PA183" i="15198"/>
  <c r="RM183" i="15198"/>
  <c r="TY183" i="15198"/>
  <c r="DK184" i="15198"/>
  <c r="FW184" i="15198"/>
  <c r="II184" i="15198"/>
  <c r="KU184" i="15198"/>
  <c r="NG184" i="15198"/>
  <c r="PS184" i="15198"/>
  <c r="SE184" i="15198"/>
  <c r="UQ184" i="15198"/>
  <c r="DU185" i="15198"/>
  <c r="GG185" i="15198"/>
  <c r="IS185" i="15198"/>
  <c r="LE185" i="15198"/>
  <c r="NQ185" i="15198"/>
  <c r="QC185" i="15198"/>
  <c r="SO185" i="15198"/>
  <c r="VA185" i="15198"/>
  <c r="EE186" i="15198"/>
  <c r="MJ186" i="15198"/>
  <c r="MD187" i="15198"/>
  <c r="LX188" i="15198"/>
  <c r="LZ189" i="15198"/>
  <c r="JV192" i="15198"/>
  <c r="HV177" i="15198"/>
  <c r="KH177" i="15198"/>
  <c r="MT177" i="15198"/>
  <c r="PF177" i="15198"/>
  <c r="RR177" i="15198"/>
  <c r="UD177" i="15198"/>
  <c r="DH178" i="15198"/>
  <c r="FT178" i="15198"/>
  <c r="IF178" i="15198"/>
  <c r="KR178" i="15198"/>
  <c r="ND178" i="15198"/>
  <c r="PP178" i="15198"/>
  <c r="SB178" i="15198"/>
  <c r="UN178" i="15198"/>
  <c r="DZ179" i="15198"/>
  <c r="GL179" i="15198"/>
  <c r="IX179" i="15198"/>
  <c r="LJ179" i="15198"/>
  <c r="NV179" i="15198"/>
  <c r="QH179" i="15198"/>
  <c r="ST179" i="15198"/>
  <c r="VF179" i="15198"/>
  <c r="EJ180" i="15198"/>
  <c r="GV180" i="15198"/>
  <c r="JH180" i="15198"/>
  <c r="LT180" i="15198"/>
  <c r="OF180" i="15198"/>
  <c r="QR180" i="15198"/>
  <c r="TD180" i="15198"/>
  <c r="VP180" i="15198"/>
  <c r="ET181" i="15198"/>
  <c r="HF181" i="15198"/>
  <c r="JR181" i="15198"/>
  <c r="MD181" i="15198"/>
  <c r="OP181" i="15198"/>
  <c r="RB181" i="15198"/>
  <c r="DH182" i="15198"/>
  <c r="ND182" i="15198"/>
  <c r="DZ183" i="15198"/>
  <c r="NV183" i="15198"/>
  <c r="EJ184" i="15198"/>
  <c r="OF184" i="15198"/>
  <c r="ET185" i="15198"/>
  <c r="OP185" i="15198"/>
  <c r="FJ186" i="15198"/>
  <c r="IV191" i="15198"/>
  <c r="JA176" i="15198"/>
  <c r="SW176" i="15198"/>
  <c r="JK177" i="15198"/>
  <c r="TG177" i="15198"/>
  <c r="JU178" i="15198"/>
  <c r="TQ178" i="15198"/>
  <c r="HM180" i="15198"/>
  <c r="IG182" i="15198"/>
  <c r="JI184" i="15198"/>
  <c r="FD188" i="15198"/>
  <c r="DP181" i="15198"/>
  <c r="RU183" i="15198"/>
  <c r="UG183" i="15198"/>
  <c r="DS184" i="15198"/>
  <c r="GE184" i="15198"/>
  <c r="IQ184" i="15198"/>
  <c r="LC184" i="15198"/>
  <c r="NO184" i="15198"/>
  <c r="QA184" i="15198"/>
  <c r="SM184" i="15198"/>
  <c r="UY184" i="15198"/>
  <c r="EC185" i="15198"/>
  <c r="GO185" i="15198"/>
  <c r="JA185" i="15198"/>
  <c r="LM185" i="15198"/>
  <c r="NY185" i="15198"/>
  <c r="QK185" i="15198"/>
  <c r="SW185" i="15198"/>
  <c r="VI185" i="15198"/>
  <c r="EN186" i="15198"/>
  <c r="OV186" i="15198"/>
  <c r="OP187" i="15198"/>
  <c r="OJ188" i="15198"/>
  <c r="QL189" i="15198"/>
  <c r="TR192" i="15198"/>
  <c r="ID177" i="15198"/>
  <c r="KP177" i="15198"/>
  <c r="NB177" i="15198"/>
  <c r="PN177" i="15198"/>
  <c r="RZ177" i="15198"/>
  <c r="UL177" i="15198"/>
  <c r="DP178" i="15198"/>
  <c r="GB178" i="15198"/>
  <c r="IN178" i="15198"/>
  <c r="KZ178" i="15198"/>
  <c r="NL178" i="15198"/>
  <c r="PX178" i="15198"/>
  <c r="SJ178" i="15198"/>
  <c r="UV178" i="15198"/>
  <c r="EH179" i="15198"/>
  <c r="GT179" i="15198"/>
  <c r="JF179" i="15198"/>
  <c r="LR179" i="15198"/>
  <c r="OD179" i="15198"/>
  <c r="QP179" i="15198"/>
  <c r="TB179" i="15198"/>
  <c r="VN179" i="15198"/>
  <c r="ER180" i="15198"/>
  <c r="HD180" i="15198"/>
  <c r="JP180" i="15198"/>
  <c r="MB180" i="15198"/>
  <c r="ON180" i="15198"/>
  <c r="QZ180" i="15198"/>
  <c r="TL180" i="15198"/>
  <c r="VX180" i="15198"/>
  <c r="FB181" i="15198"/>
  <c r="HN181" i="15198"/>
  <c r="JZ181" i="15198"/>
  <c r="ML181" i="15198"/>
  <c r="OX181" i="15198"/>
  <c r="RJ181" i="15198"/>
  <c r="FL182" i="15198"/>
  <c r="PH182" i="15198"/>
  <c r="GD183" i="15198"/>
  <c r="PZ183" i="15198"/>
  <c r="GN184" i="15198"/>
  <c r="QJ184" i="15198"/>
  <c r="GX185" i="15198"/>
  <c r="QT185" i="15198"/>
  <c r="RP186" i="15198"/>
  <c r="QD194" i="15198"/>
  <c r="LE176" i="15198"/>
  <c r="VA176" i="15198"/>
  <c r="LO177" i="15198"/>
  <c r="VK177" i="15198"/>
  <c r="LY178" i="15198"/>
  <c r="VU178" i="15198"/>
  <c r="PE180" i="15198"/>
  <c r="PY182" i="15198"/>
  <c r="RA184" i="15198"/>
  <c r="VH175" i="15198"/>
  <c r="QH182" i="15198"/>
  <c r="IG183" i="15198"/>
  <c r="KS183" i="15198"/>
  <c r="NE183" i="15198"/>
  <c r="PQ183" i="15198"/>
  <c r="SC183" i="15198"/>
  <c r="UO183" i="15198"/>
  <c r="EA184" i="15198"/>
  <c r="GM184" i="15198"/>
  <c r="IY184" i="15198"/>
  <c r="LK184" i="15198"/>
  <c r="NW184" i="15198"/>
  <c r="QI184" i="15198"/>
  <c r="SU184" i="15198"/>
  <c r="VG184" i="15198"/>
  <c r="EK185" i="15198"/>
  <c r="GW185" i="15198"/>
  <c r="JI185" i="15198"/>
  <c r="LU185" i="15198"/>
  <c r="OG185" i="15198"/>
  <c r="QS185" i="15198"/>
  <c r="TE185" i="15198"/>
  <c r="VQ185" i="15198"/>
  <c r="EX186" i="15198"/>
  <c r="RH186" i="15198"/>
  <c r="RB187" i="15198"/>
  <c r="QV188" i="15198"/>
  <c r="IN190" i="15198"/>
  <c r="HL193" i="15198"/>
  <c r="IL177" i="15198"/>
  <c r="KX177" i="15198"/>
  <c r="NJ177" i="15198"/>
  <c r="PV177" i="15198"/>
  <c r="SH177" i="15198"/>
  <c r="UT177" i="15198"/>
  <c r="DX178" i="15198"/>
  <c r="GJ178" i="15198"/>
  <c r="IV178" i="15198"/>
  <c r="LH178" i="15198"/>
  <c r="NT178" i="15198"/>
  <c r="QF178" i="15198"/>
  <c r="SR178" i="15198"/>
  <c r="VD178" i="15198"/>
  <c r="EP179" i="15198"/>
  <c r="HB179" i="15198"/>
  <c r="JN179" i="15198"/>
  <c r="LZ179" i="15198"/>
  <c r="OL179" i="15198"/>
  <c r="QX179" i="15198"/>
  <c r="TJ179" i="15198"/>
  <c r="VV179" i="15198"/>
  <c r="EZ180" i="15198"/>
  <c r="HL180" i="15198"/>
  <c r="JX180" i="15198"/>
  <c r="MJ180" i="15198"/>
  <c r="OV180" i="15198"/>
  <c r="RH180" i="15198"/>
  <c r="TT180" i="15198"/>
  <c r="WF180" i="15198"/>
  <c r="FJ181" i="15198"/>
  <c r="HV181" i="15198"/>
  <c r="KH181" i="15198"/>
  <c r="MT181" i="15198"/>
  <c r="PF181" i="15198"/>
  <c r="RR181" i="15198"/>
  <c r="FT182" i="15198"/>
  <c r="PP182" i="15198"/>
  <c r="GL183" i="15198"/>
  <c r="QH183" i="15198"/>
  <c r="GV184" i="15198"/>
  <c r="QR184" i="15198"/>
  <c r="HF185" i="15198"/>
  <c r="RB185" i="15198"/>
  <c r="UB186" i="15198"/>
  <c r="DZ195" i="15198"/>
  <c r="LM176" i="15198"/>
  <c r="VI176" i="15198"/>
  <c r="LW177" i="15198"/>
  <c r="VS177" i="15198"/>
  <c r="MG178" i="15198"/>
  <c r="WC178" i="15198"/>
  <c r="RI180" i="15198"/>
  <c r="SC182" i="15198"/>
  <c r="TE184" i="15198"/>
  <c r="ED176" i="15198"/>
  <c r="ER183" i="15198"/>
  <c r="IO183" i="15198"/>
  <c r="LA183" i="15198"/>
  <c r="NM183" i="15198"/>
  <c r="PY183" i="15198"/>
  <c r="SK183" i="15198"/>
  <c r="UW183" i="15198"/>
  <c r="EI184" i="15198"/>
  <c r="GU184" i="15198"/>
  <c r="JG184" i="15198"/>
  <c r="LS184" i="15198"/>
  <c r="OE184" i="15198"/>
  <c r="QQ184" i="15198"/>
  <c r="TC184" i="15198"/>
  <c r="VO184" i="15198"/>
  <c r="ES185" i="15198"/>
  <c r="HE185" i="15198"/>
  <c r="JQ185" i="15198"/>
  <c r="MC185" i="15198"/>
  <c r="OO185" i="15198"/>
  <c r="RA185" i="15198"/>
  <c r="TM185" i="15198"/>
  <c r="VY185" i="15198"/>
  <c r="FI186" i="15198"/>
  <c r="TT186" i="15198"/>
  <c r="TN187" i="15198"/>
  <c r="TH188" i="15198"/>
  <c r="PC190" i="15198"/>
  <c r="RH193" i="15198"/>
  <c r="IT177" i="15198"/>
  <c r="LF177" i="15198"/>
  <c r="NR177" i="15198"/>
  <c r="QD177" i="15198"/>
  <c r="SP177" i="15198"/>
  <c r="VB177" i="15198"/>
  <c r="EF178" i="15198"/>
  <c r="GR178" i="15198"/>
  <c r="JD178" i="15198"/>
  <c r="LP178" i="15198"/>
  <c r="OB178" i="15198"/>
  <c r="QN178" i="15198"/>
  <c r="SZ178" i="15198"/>
  <c r="VL178" i="15198"/>
  <c r="EX179" i="15198"/>
  <c r="HJ179" i="15198"/>
  <c r="JV179" i="15198"/>
  <c r="MH179" i="15198"/>
  <c r="OT179" i="15198"/>
  <c r="RF179" i="15198"/>
  <c r="TR179" i="15198"/>
  <c r="WD179" i="15198"/>
  <c r="FH180" i="15198"/>
  <c r="HT180" i="15198"/>
  <c r="KF180" i="15198"/>
  <c r="MR180" i="15198"/>
  <c r="PD180" i="15198"/>
  <c r="RP180" i="15198"/>
  <c r="UB180" i="15198"/>
  <c r="DF181" i="15198"/>
  <c r="FR181" i="15198"/>
  <c r="ID181" i="15198"/>
  <c r="KP181" i="15198"/>
  <c r="NB181" i="15198"/>
  <c r="PN181" i="15198"/>
  <c r="RZ181" i="15198"/>
  <c r="HX182" i="15198"/>
  <c r="RT182" i="15198"/>
  <c r="IP183" i="15198"/>
  <c r="SL183" i="15198"/>
  <c r="IZ184" i="15198"/>
  <c r="SV184" i="15198"/>
  <c r="JJ185" i="15198"/>
  <c r="TF185" i="15198"/>
  <c r="TV187" i="15198"/>
  <c r="DU176" i="15198"/>
  <c r="NQ176" i="15198"/>
  <c r="EE177" i="15198"/>
  <c r="OA177" i="15198"/>
  <c r="EO178" i="15198"/>
  <c r="OK178" i="15198"/>
  <c r="FG179" i="15198"/>
  <c r="FS181" i="15198"/>
  <c r="GU183" i="15198"/>
  <c r="HO185" i="15198"/>
  <c r="NJ176" i="15198"/>
  <c r="KR185" i="15198"/>
  <c r="UL181" i="15198"/>
  <c r="DP182" i="15198"/>
  <c r="GB182" i="15198"/>
  <c r="IN182" i="15198"/>
  <c r="KZ182" i="15198"/>
  <c r="NL182" i="15198"/>
  <c r="PX182" i="15198"/>
  <c r="SJ182" i="15198"/>
  <c r="UV182" i="15198"/>
  <c r="EH183" i="15198"/>
  <c r="GT183" i="15198"/>
  <c r="JF183" i="15198"/>
  <c r="LR183" i="15198"/>
  <c r="OD183" i="15198"/>
  <c r="QP183" i="15198"/>
  <c r="TB183" i="15198"/>
  <c r="VN183" i="15198"/>
  <c r="ER184" i="15198"/>
  <c r="HD184" i="15198"/>
  <c r="JP184" i="15198"/>
  <c r="MB184" i="15198"/>
  <c r="ON184" i="15198"/>
  <c r="QZ184" i="15198"/>
  <c r="TL184" i="15198"/>
  <c r="VX184" i="15198"/>
  <c r="FB185" i="15198"/>
  <c r="HN185" i="15198"/>
  <c r="JZ185" i="15198"/>
  <c r="ML185" i="15198"/>
  <c r="OX185" i="15198"/>
  <c r="RJ185" i="15198"/>
  <c r="TV185" i="15198"/>
  <c r="WH185" i="15198"/>
  <c r="FU186" i="15198"/>
  <c r="FB187" i="15198"/>
  <c r="EV188" i="15198"/>
  <c r="EX189" i="15198"/>
  <c r="PJ191" i="15198"/>
  <c r="QT195" i="15198"/>
  <c r="EK176" i="15198"/>
  <c r="GW176" i="15198"/>
  <c r="JI176" i="15198"/>
  <c r="LU176" i="15198"/>
  <c r="OG176" i="15198"/>
  <c r="QS176" i="15198"/>
  <c r="TE176" i="15198"/>
  <c r="VQ176" i="15198"/>
  <c r="EU177" i="15198"/>
  <c r="HG177" i="15198"/>
  <c r="JS177" i="15198"/>
  <c r="ME177" i="15198"/>
  <c r="OQ177" i="15198"/>
  <c r="RC177" i="15198"/>
  <c r="TO177" i="15198"/>
  <c r="WA177" i="15198"/>
  <c r="FE178" i="15198"/>
  <c r="HQ178" i="15198"/>
  <c r="KC178" i="15198"/>
  <c r="MO178" i="15198"/>
  <c r="PA178" i="15198"/>
  <c r="RM178" i="15198"/>
  <c r="TY178" i="15198"/>
  <c r="DK179" i="15198"/>
  <c r="HK179" i="15198"/>
  <c r="RG179" i="15198"/>
  <c r="HU180" i="15198"/>
  <c r="RQ180" i="15198"/>
  <c r="IE181" i="15198"/>
  <c r="SA181" i="15198"/>
  <c r="IO182" i="15198"/>
  <c r="SK182" i="15198"/>
  <c r="JG183" i="15198"/>
  <c r="TC183" i="15198"/>
  <c r="JQ184" i="15198"/>
  <c r="TM184" i="15198"/>
  <c r="KA185" i="15198"/>
  <c r="TW185" i="15198"/>
  <c r="HP188" i="15198"/>
  <c r="EL176" i="15198"/>
  <c r="DX177" i="15198"/>
  <c r="EZ179" i="15198"/>
  <c r="FT181" i="15198"/>
  <c r="GV183" i="15198"/>
  <c r="VY175" i="15198"/>
  <c r="SU188" i="15198"/>
  <c r="UT181" i="15198"/>
  <c r="DX182" i="15198"/>
  <c r="GJ182" i="15198"/>
  <c r="IV182" i="15198"/>
  <c r="LH182" i="15198"/>
  <c r="NT182" i="15198"/>
  <c r="QF182" i="15198"/>
  <c r="SR182" i="15198"/>
  <c r="VD182" i="15198"/>
  <c r="EP183" i="15198"/>
  <c r="HB183" i="15198"/>
  <c r="JN183" i="15198"/>
  <c r="LZ183" i="15198"/>
  <c r="OL183" i="15198"/>
  <c r="QX183" i="15198"/>
  <c r="TJ183" i="15198"/>
  <c r="VV183" i="15198"/>
  <c r="EZ184" i="15198"/>
  <c r="HL184" i="15198"/>
  <c r="JX184" i="15198"/>
  <c r="MJ184" i="15198"/>
  <c r="OV184" i="15198"/>
  <c r="RH184" i="15198"/>
  <c r="TT184" i="15198"/>
  <c r="WF184" i="15198"/>
  <c r="FJ185" i="15198"/>
  <c r="HV185" i="15198"/>
  <c r="KH185" i="15198"/>
  <c r="MT185" i="15198"/>
  <c r="PF185" i="15198"/>
  <c r="RR185" i="15198"/>
  <c r="UD185" i="15198"/>
  <c r="DH186" i="15198"/>
  <c r="GN186" i="15198"/>
  <c r="HN187" i="15198"/>
  <c r="HH188" i="15198"/>
  <c r="HJ189" i="15198"/>
  <c r="LB192" i="15198"/>
  <c r="VO175" i="15198"/>
  <c r="ES176" i="15198"/>
  <c r="HE176" i="15198"/>
  <c r="JQ176" i="15198"/>
  <c r="MC176" i="15198"/>
  <c r="OO176" i="15198"/>
  <c r="RA176" i="15198"/>
  <c r="TM176" i="15198"/>
  <c r="VY176" i="15198"/>
  <c r="FC177" i="15198"/>
  <c r="HO177" i="15198"/>
  <c r="KA177" i="15198"/>
  <c r="MM177" i="15198"/>
  <c r="OY177" i="15198"/>
  <c r="RK177" i="15198"/>
  <c r="TW177" i="15198"/>
  <c r="WI177" i="15198"/>
  <c r="FM178" i="15198"/>
  <c r="HY178" i="15198"/>
  <c r="KK178" i="15198"/>
  <c r="MW178" i="15198"/>
  <c r="PI178" i="15198"/>
  <c r="RU178" i="15198"/>
  <c r="UG178" i="15198"/>
  <c r="DS179" i="15198"/>
  <c r="JO179" i="15198"/>
  <c r="TK179" i="15198"/>
  <c r="JY180" i="15198"/>
  <c r="TU180" i="15198"/>
  <c r="KI181" i="15198"/>
  <c r="UE181" i="15198"/>
  <c r="KS182" i="15198"/>
  <c r="UO182" i="15198"/>
  <c r="LK183" i="15198"/>
  <c r="VG183" i="15198"/>
  <c r="LU184" i="15198"/>
  <c r="VQ184" i="15198"/>
  <c r="ME185" i="15198"/>
  <c r="WA185" i="15198"/>
  <c r="HR189" i="15198"/>
  <c r="GP176" i="15198"/>
  <c r="LP177" i="15198"/>
  <c r="MR179" i="15198"/>
  <c r="NL181" i="15198"/>
  <c r="ON183" i="15198"/>
  <c r="PA177" i="15198"/>
  <c r="SP181" i="15198"/>
  <c r="VB181" i="15198"/>
  <c r="EF182" i="15198"/>
  <c r="GR182" i="15198"/>
  <c r="JD182" i="15198"/>
  <c r="LP182" i="15198"/>
  <c r="OB182" i="15198"/>
  <c r="QN182" i="15198"/>
  <c r="SZ182" i="15198"/>
  <c r="VL182" i="15198"/>
  <c r="EX183" i="15198"/>
  <c r="HJ183" i="15198"/>
  <c r="JV183" i="15198"/>
  <c r="MH183" i="15198"/>
  <c r="OT183" i="15198"/>
  <c r="RF183" i="15198"/>
  <c r="TR183" i="15198"/>
  <c r="WD183" i="15198"/>
  <c r="FH184" i="15198"/>
  <c r="HT184" i="15198"/>
  <c r="KF184" i="15198"/>
  <c r="MR184" i="15198"/>
  <c r="PD184" i="15198"/>
  <c r="RP184" i="15198"/>
  <c r="UB184" i="15198"/>
  <c r="DF185" i="15198"/>
  <c r="FR185" i="15198"/>
  <c r="ID185" i="15198"/>
  <c r="KP185" i="15198"/>
  <c r="NB185" i="15198"/>
  <c r="PN185" i="15198"/>
  <c r="RZ185" i="15198"/>
  <c r="UL185" i="15198"/>
  <c r="DP186" i="15198"/>
  <c r="HT186" i="15198"/>
  <c r="JZ187" i="15198"/>
  <c r="JT188" i="15198"/>
  <c r="JV189" i="15198"/>
  <c r="UX192" i="15198"/>
  <c r="VW175" i="15198"/>
  <c r="FA176" i="15198"/>
  <c r="HM176" i="15198"/>
  <c r="JY176" i="15198"/>
  <c r="MK176" i="15198"/>
  <c r="OW176" i="15198"/>
  <c r="RI176" i="15198"/>
  <c r="TU176" i="15198"/>
  <c r="WG176" i="15198"/>
  <c r="FK177" i="15198"/>
  <c r="HW177" i="15198"/>
  <c r="KI177" i="15198"/>
  <c r="MU177" i="15198"/>
  <c r="PG177" i="15198"/>
  <c r="RS177" i="15198"/>
  <c r="UE177" i="15198"/>
  <c r="DI178" i="15198"/>
  <c r="FU178" i="15198"/>
  <c r="IG178" i="15198"/>
  <c r="KS178" i="15198"/>
  <c r="NE178" i="15198"/>
  <c r="PQ178" i="15198"/>
  <c r="SC178" i="15198"/>
  <c r="UO178" i="15198"/>
  <c r="EA179" i="15198"/>
  <c r="JW179" i="15198"/>
  <c r="TS179" i="15198"/>
  <c r="KG180" i="15198"/>
  <c r="UC180" i="15198"/>
  <c r="KQ181" i="15198"/>
  <c r="UM181" i="15198"/>
  <c r="LA182" i="15198"/>
  <c r="UW182" i="15198"/>
  <c r="LS183" i="15198"/>
  <c r="VO183" i="15198"/>
  <c r="MC184" i="15198"/>
  <c r="VY184" i="15198"/>
  <c r="MM185" i="15198"/>
  <c r="WI185" i="15198"/>
  <c r="KD189" i="15198"/>
  <c r="GX176" i="15198"/>
  <c r="NT177" i="15198"/>
  <c r="OV179" i="15198"/>
  <c r="PP181" i="15198"/>
  <c r="QR183" i="15198"/>
  <c r="DS178" i="15198"/>
  <c r="SX181" i="15198"/>
  <c r="VJ181" i="15198"/>
  <c r="EN182" i="15198"/>
  <c r="GZ182" i="15198"/>
  <c r="JL182" i="15198"/>
  <c r="LX182" i="15198"/>
  <c r="OJ182" i="15198"/>
  <c r="QV182" i="15198"/>
  <c r="TH182" i="15198"/>
  <c r="VT182" i="15198"/>
  <c r="FF183" i="15198"/>
  <c r="HR183" i="15198"/>
  <c r="KD183" i="15198"/>
  <c r="MP183" i="15198"/>
  <c r="PB183" i="15198"/>
  <c r="RN183" i="15198"/>
  <c r="TZ183" i="15198"/>
  <c r="DD184" i="15198"/>
  <c r="FP184" i="15198"/>
  <c r="IB184" i="15198"/>
  <c r="KN184" i="15198"/>
  <c r="MZ184" i="15198"/>
  <c r="PL184" i="15198"/>
  <c r="RX184" i="15198"/>
  <c r="UJ184" i="15198"/>
  <c r="DN185" i="15198"/>
  <c r="FZ185" i="15198"/>
  <c r="IL185" i="15198"/>
  <c r="KX185" i="15198"/>
  <c r="NJ185" i="15198"/>
  <c r="PV185" i="15198"/>
  <c r="SH185" i="15198"/>
  <c r="UT185" i="15198"/>
  <c r="DX186" i="15198"/>
  <c r="KF186" i="15198"/>
  <c r="ML187" i="15198"/>
  <c r="MF188" i="15198"/>
  <c r="MH189" i="15198"/>
  <c r="IR193" i="15198"/>
  <c r="WE175" i="15198"/>
  <c r="FI176" i="15198"/>
  <c r="HU176" i="15198"/>
  <c r="KG176" i="15198"/>
  <c r="MS176" i="15198"/>
  <c r="PE176" i="15198"/>
  <c r="RQ176" i="15198"/>
  <c r="UC176" i="15198"/>
  <c r="DG177" i="15198"/>
  <c r="FS177" i="15198"/>
  <c r="IE177" i="15198"/>
  <c r="KQ177" i="15198"/>
  <c r="NC177" i="15198"/>
  <c r="PO177" i="15198"/>
  <c r="SA177" i="15198"/>
  <c r="UM177" i="15198"/>
  <c r="DQ178" i="15198"/>
  <c r="GC178" i="15198"/>
  <c r="IO178" i="15198"/>
  <c r="LA178" i="15198"/>
  <c r="NM178" i="15198"/>
  <c r="PY178" i="15198"/>
  <c r="SK178" i="15198"/>
  <c r="UW178" i="15198"/>
  <c r="EI179" i="15198"/>
  <c r="MA179" i="15198"/>
  <c r="VW179" i="15198"/>
  <c r="MK180" i="15198"/>
  <c r="WG180" i="15198"/>
  <c r="MU181" i="15198"/>
  <c r="DI182" i="15198"/>
  <c r="NE182" i="15198"/>
  <c r="EA183" i="15198"/>
  <c r="NW183" i="15198"/>
  <c r="EK184" i="15198"/>
  <c r="OG184" i="15198"/>
  <c r="EU185" i="15198"/>
  <c r="OQ185" i="15198"/>
  <c r="FL186" i="15198"/>
  <c r="QF191" i="15198"/>
  <c r="JB176" i="15198"/>
  <c r="VL177" i="15198"/>
  <c r="DF180" i="15198"/>
  <c r="EH182" i="15198"/>
  <c r="FB184" i="15198"/>
  <c r="QC179" i="15198"/>
  <c r="TF181" i="15198"/>
  <c r="VR181" i="15198"/>
  <c r="EV182" i="15198"/>
  <c r="HH182" i="15198"/>
  <c r="JT182" i="15198"/>
  <c r="MF182" i="15198"/>
  <c r="OR182" i="15198"/>
  <c r="RD182" i="15198"/>
  <c r="TP182" i="15198"/>
  <c r="WB182" i="15198"/>
  <c r="FN183" i="15198"/>
  <c r="HZ183" i="15198"/>
  <c r="KL183" i="15198"/>
  <c r="MX183" i="15198"/>
  <c r="PJ183" i="15198"/>
  <c r="RV183" i="15198"/>
  <c r="UH183" i="15198"/>
  <c r="DL184" i="15198"/>
  <c r="FX184" i="15198"/>
  <c r="IJ184" i="15198"/>
  <c r="KV184" i="15198"/>
  <c r="NH184" i="15198"/>
  <c r="PT184" i="15198"/>
  <c r="SF184" i="15198"/>
  <c r="UR184" i="15198"/>
  <c r="DV185" i="15198"/>
  <c r="GH185" i="15198"/>
  <c r="IT185" i="15198"/>
  <c r="LF185" i="15198"/>
  <c r="NR185" i="15198"/>
  <c r="QD185" i="15198"/>
  <c r="SP185" i="15198"/>
  <c r="VB185" i="15198"/>
  <c r="EF186" i="15198"/>
  <c r="MR186" i="15198"/>
  <c r="OX187" i="15198"/>
  <c r="OR188" i="15198"/>
  <c r="RH189" i="15198"/>
  <c r="SN193" i="15198"/>
  <c r="DE176" i="15198"/>
  <c r="FQ176" i="15198"/>
  <c r="IC176" i="15198"/>
  <c r="KO176" i="15198"/>
  <c r="NA176" i="15198"/>
  <c r="PM176" i="15198"/>
  <c r="RY176" i="15198"/>
  <c r="UK176" i="15198"/>
  <c r="DO177" i="15198"/>
  <c r="GA177" i="15198"/>
  <c r="IM177" i="15198"/>
  <c r="KY177" i="15198"/>
  <c r="NK177" i="15198"/>
  <c r="PW177" i="15198"/>
  <c r="SI177" i="15198"/>
  <c r="UU177" i="15198"/>
  <c r="DY178" i="15198"/>
  <c r="GK178" i="15198"/>
  <c r="IW178" i="15198"/>
  <c r="LI178" i="15198"/>
  <c r="NU178" i="15198"/>
  <c r="QG178" i="15198"/>
  <c r="SS178" i="15198"/>
  <c r="VE178" i="15198"/>
  <c r="EQ179" i="15198"/>
  <c r="MI179" i="15198"/>
  <c r="WE179" i="15198"/>
  <c r="MS180" i="15198"/>
  <c r="DG181" i="15198"/>
  <c r="NC181" i="15198"/>
  <c r="DQ182" i="15198"/>
  <c r="NM182" i="15198"/>
  <c r="EI183" i="15198"/>
  <c r="OE183" i="15198"/>
  <c r="ES184" i="15198"/>
  <c r="OO184" i="15198"/>
  <c r="FC185" i="15198"/>
  <c r="OY185" i="15198"/>
  <c r="FV186" i="15198"/>
  <c r="MH192" i="15198"/>
  <c r="JJ176" i="15198"/>
  <c r="EP178" i="15198"/>
  <c r="FJ180" i="15198"/>
  <c r="GL182" i="15198"/>
  <c r="HF184" i="15198"/>
  <c r="EM180" i="15198"/>
  <c r="TN181" i="15198"/>
  <c r="VZ181" i="15198"/>
  <c r="FD182" i="15198"/>
  <c r="HP182" i="15198"/>
  <c r="KB182" i="15198"/>
  <c r="MN182" i="15198"/>
  <c r="OZ182" i="15198"/>
  <c r="RL182" i="15198"/>
  <c r="TX182" i="15198"/>
  <c r="DJ183" i="15198"/>
  <c r="FV183" i="15198"/>
  <c r="IH183" i="15198"/>
  <c r="KT183" i="15198"/>
  <c r="NF183" i="15198"/>
  <c r="PR183" i="15198"/>
  <c r="SD183" i="15198"/>
  <c r="UP183" i="15198"/>
  <c r="DT184" i="15198"/>
  <c r="GF184" i="15198"/>
  <c r="IR184" i="15198"/>
  <c r="LD184" i="15198"/>
  <c r="NP184" i="15198"/>
  <c r="QB184" i="15198"/>
  <c r="SN184" i="15198"/>
  <c r="UZ184" i="15198"/>
  <c r="ED185" i="15198"/>
  <c r="GP185" i="15198"/>
  <c r="JB185" i="15198"/>
  <c r="LN185" i="15198"/>
  <c r="NZ185" i="15198"/>
  <c r="QL185" i="15198"/>
  <c r="SX185" i="15198"/>
  <c r="VJ185" i="15198"/>
  <c r="EO186" i="15198"/>
  <c r="PD186" i="15198"/>
  <c r="RJ187" i="15198"/>
  <c r="RD188" i="15198"/>
  <c r="JJ190" i="15198"/>
  <c r="GH194" i="15198"/>
  <c r="DM176" i="15198"/>
  <c r="FY176" i="15198"/>
  <c r="IK176" i="15198"/>
  <c r="KW176" i="15198"/>
  <c r="NI176" i="15198"/>
  <c r="PU176" i="15198"/>
  <c r="SG176" i="15198"/>
  <c r="US176" i="15198"/>
  <c r="DW177" i="15198"/>
  <c r="GI177" i="15198"/>
  <c r="IU177" i="15198"/>
  <c r="LG177" i="15198"/>
  <c r="NS177" i="15198"/>
  <c r="QE177" i="15198"/>
  <c r="SQ177" i="15198"/>
  <c r="VC177" i="15198"/>
  <c r="EG178" i="15198"/>
  <c r="GS178" i="15198"/>
  <c r="JE178" i="15198"/>
  <c r="LQ178" i="15198"/>
  <c r="OC178" i="15198"/>
  <c r="QO178" i="15198"/>
  <c r="TA178" i="15198"/>
  <c r="VM178" i="15198"/>
  <c r="EY179" i="15198"/>
  <c r="OM179" i="15198"/>
  <c r="FA180" i="15198"/>
  <c r="OW180" i="15198"/>
  <c r="FK181" i="15198"/>
  <c r="PG181" i="15198"/>
  <c r="FU182" i="15198"/>
  <c r="PQ182" i="15198"/>
  <c r="GM183" i="15198"/>
  <c r="QI183" i="15198"/>
  <c r="GW184" i="15198"/>
  <c r="QS184" i="15198"/>
  <c r="HG185" i="15198"/>
  <c r="RC185" i="15198"/>
  <c r="UJ186" i="15198"/>
  <c r="VR195" i="15198"/>
  <c r="LN176" i="15198"/>
  <c r="MH178" i="15198"/>
  <c r="NB180" i="15198"/>
  <c r="OD182" i="15198"/>
  <c r="FL185" i="15198"/>
  <c r="EY182" i="15198"/>
  <c r="HS179" i="15198"/>
  <c r="KE179" i="15198"/>
  <c r="MQ179" i="15198"/>
  <c r="PC179" i="15198"/>
  <c r="RO179" i="15198"/>
  <c r="UA179" i="15198"/>
  <c r="DE180" i="15198"/>
  <c r="FQ180" i="15198"/>
  <c r="IC180" i="15198"/>
  <c r="KO180" i="15198"/>
  <c r="NA180" i="15198"/>
  <c r="PM180" i="15198"/>
  <c r="RY180" i="15198"/>
  <c r="UK180" i="15198"/>
  <c r="DO181" i="15198"/>
  <c r="GA181" i="15198"/>
  <c r="IM181" i="15198"/>
  <c r="KY181" i="15198"/>
  <c r="NK181" i="15198"/>
  <c r="PW181" i="15198"/>
  <c r="SI181" i="15198"/>
  <c r="UU181" i="15198"/>
  <c r="DY182" i="15198"/>
  <c r="GK182" i="15198"/>
  <c r="IW182" i="15198"/>
  <c r="LI182" i="15198"/>
  <c r="NU182" i="15198"/>
  <c r="QG182" i="15198"/>
  <c r="SS182" i="15198"/>
  <c r="VE182" i="15198"/>
  <c r="EQ183" i="15198"/>
  <c r="HC183" i="15198"/>
  <c r="JO183" i="15198"/>
  <c r="MA183" i="15198"/>
  <c r="OM183" i="15198"/>
  <c r="QY183" i="15198"/>
  <c r="TK183" i="15198"/>
  <c r="VW183" i="15198"/>
  <c r="FA184" i="15198"/>
  <c r="HM184" i="15198"/>
  <c r="JY184" i="15198"/>
  <c r="MK184" i="15198"/>
  <c r="OW184" i="15198"/>
  <c r="RI184" i="15198"/>
  <c r="TU184" i="15198"/>
  <c r="WG184" i="15198"/>
  <c r="FK185" i="15198"/>
  <c r="HW185" i="15198"/>
  <c r="KI185" i="15198"/>
  <c r="MU185" i="15198"/>
  <c r="PG185" i="15198"/>
  <c r="RS185" i="15198"/>
  <c r="UE185" i="15198"/>
  <c r="DI186" i="15198"/>
  <c r="GR186" i="15198"/>
  <c r="HV187" i="15198"/>
  <c r="KB188" i="15198"/>
  <c r="MP189" i="15198"/>
  <c r="WD192" i="15198"/>
  <c r="VP175" i="15198"/>
  <c r="ET176" i="15198"/>
  <c r="HF176" i="15198"/>
  <c r="JR176" i="15198"/>
  <c r="NR176" i="15198"/>
  <c r="EF177" i="15198"/>
  <c r="OB177" i="15198"/>
  <c r="EX178" i="15198"/>
  <c r="OT178" i="15198"/>
  <c r="FH179" i="15198"/>
  <c r="PD179" i="15198"/>
  <c r="FR180" i="15198"/>
  <c r="PN180" i="15198"/>
  <c r="GB181" i="15198"/>
  <c r="PX181" i="15198"/>
  <c r="GT182" i="15198"/>
  <c r="QP182" i="15198"/>
  <c r="HD183" i="15198"/>
  <c r="QZ183" i="15198"/>
  <c r="HN184" i="15198"/>
  <c r="MF185" i="15198"/>
  <c r="EU176" i="15198"/>
  <c r="FW178" i="15198"/>
  <c r="GQ180" i="15198"/>
  <c r="FS184" i="15198"/>
  <c r="DE188" i="15198"/>
  <c r="FO179" i="15198"/>
  <c r="IA179" i="15198"/>
  <c r="KM179" i="15198"/>
  <c r="MY179" i="15198"/>
  <c r="PK179" i="15198"/>
  <c r="RW179" i="15198"/>
  <c r="UI179" i="15198"/>
  <c r="DM180" i="15198"/>
  <c r="FY180" i="15198"/>
  <c r="IK180" i="15198"/>
  <c r="KW180" i="15198"/>
  <c r="NI180" i="15198"/>
  <c r="PU180" i="15198"/>
  <c r="SG180" i="15198"/>
  <c r="US180" i="15198"/>
  <c r="DW181" i="15198"/>
  <c r="GI181" i="15198"/>
  <c r="IU181" i="15198"/>
  <c r="LG181" i="15198"/>
  <c r="NS181" i="15198"/>
  <c r="QE181" i="15198"/>
  <c r="SQ181" i="15198"/>
  <c r="VC181" i="15198"/>
  <c r="EG182" i="15198"/>
  <c r="GS182" i="15198"/>
  <c r="JE182" i="15198"/>
  <c r="LQ182" i="15198"/>
  <c r="OC182" i="15198"/>
  <c r="QO182" i="15198"/>
  <c r="TA182" i="15198"/>
  <c r="VM182" i="15198"/>
  <c r="EY183" i="15198"/>
  <c r="HK183" i="15198"/>
  <c r="JW183" i="15198"/>
  <c r="MI183" i="15198"/>
  <c r="OU183" i="15198"/>
  <c r="RG183" i="15198"/>
  <c r="TS183" i="15198"/>
  <c r="WE183" i="15198"/>
  <c r="FI184" i="15198"/>
  <c r="HU184" i="15198"/>
  <c r="KG184" i="15198"/>
  <c r="MS184" i="15198"/>
  <c r="PE184" i="15198"/>
  <c r="RQ184" i="15198"/>
  <c r="UC184" i="15198"/>
  <c r="DG185" i="15198"/>
  <c r="FS185" i="15198"/>
  <c r="IE185" i="15198"/>
  <c r="KQ185" i="15198"/>
  <c r="NC185" i="15198"/>
  <c r="PO185" i="15198"/>
  <c r="SA185" i="15198"/>
  <c r="UM185" i="15198"/>
  <c r="DQ186" i="15198"/>
  <c r="IB186" i="15198"/>
  <c r="KH187" i="15198"/>
  <c r="MN188" i="15198"/>
  <c r="SC189" i="15198"/>
  <c r="JX193" i="15198"/>
  <c r="VX175" i="15198"/>
  <c r="FB176" i="15198"/>
  <c r="HN176" i="15198"/>
  <c r="JZ176" i="15198"/>
  <c r="PV176" i="15198"/>
  <c r="GJ177" i="15198"/>
  <c r="QF177" i="15198"/>
  <c r="HB178" i="15198"/>
  <c r="QX178" i="15198"/>
  <c r="HL179" i="15198"/>
  <c r="RH179" i="15198"/>
  <c r="HV180" i="15198"/>
  <c r="RR180" i="15198"/>
  <c r="IF181" i="15198"/>
  <c r="SB181" i="15198"/>
  <c r="IX182" i="15198"/>
  <c r="ST182" i="15198"/>
  <c r="JH183" i="15198"/>
  <c r="TD183" i="15198"/>
  <c r="KH184" i="15198"/>
  <c r="RT185" i="15198"/>
  <c r="MM176" i="15198"/>
  <c r="NO178" i="15198"/>
  <c r="OI180" i="15198"/>
  <c r="SC185" i="15198"/>
  <c r="FW179" i="15198"/>
  <c r="II179" i="15198"/>
  <c r="KU179" i="15198"/>
  <c r="NG179" i="15198"/>
  <c r="PS179" i="15198"/>
  <c r="SE179" i="15198"/>
  <c r="UQ179" i="15198"/>
  <c r="DU180" i="15198"/>
  <c r="GG180" i="15198"/>
  <c r="IS180" i="15198"/>
  <c r="LE180" i="15198"/>
  <c r="NQ180" i="15198"/>
  <c r="QC180" i="15198"/>
  <c r="SO180" i="15198"/>
  <c r="VA180" i="15198"/>
  <c r="EE181" i="15198"/>
  <c r="GQ181" i="15198"/>
  <c r="JC181" i="15198"/>
  <c r="LO181" i="15198"/>
  <c r="OA181" i="15198"/>
  <c r="QM181" i="15198"/>
  <c r="SY181" i="15198"/>
  <c r="VK181" i="15198"/>
  <c r="EO182" i="15198"/>
  <c r="HA182" i="15198"/>
  <c r="JM182" i="15198"/>
  <c r="LY182" i="15198"/>
  <c r="OK182" i="15198"/>
  <c r="QW182" i="15198"/>
  <c r="TI182" i="15198"/>
  <c r="VU182" i="15198"/>
  <c r="FG183" i="15198"/>
  <c r="HS183" i="15198"/>
  <c r="KE183" i="15198"/>
  <c r="MQ183" i="15198"/>
  <c r="PC183" i="15198"/>
  <c r="RO183" i="15198"/>
  <c r="UA183" i="15198"/>
  <c r="DE184" i="15198"/>
  <c r="FQ184" i="15198"/>
  <c r="IC184" i="15198"/>
  <c r="KO184" i="15198"/>
  <c r="NA184" i="15198"/>
  <c r="PM184" i="15198"/>
  <c r="RY184" i="15198"/>
  <c r="UK184" i="15198"/>
  <c r="DO185" i="15198"/>
  <c r="GA185" i="15198"/>
  <c r="IM185" i="15198"/>
  <c r="KY185" i="15198"/>
  <c r="NK185" i="15198"/>
  <c r="PW185" i="15198"/>
  <c r="SI185" i="15198"/>
  <c r="UU185" i="15198"/>
  <c r="DY186" i="15198"/>
  <c r="KN186" i="15198"/>
  <c r="MT187" i="15198"/>
  <c r="OZ188" i="15198"/>
  <c r="DP190" i="15198"/>
  <c r="TT193" i="15198"/>
  <c r="WF175" i="15198"/>
  <c r="FJ176" i="15198"/>
  <c r="HV176" i="15198"/>
  <c r="KH176" i="15198"/>
  <c r="QD176" i="15198"/>
  <c r="GR177" i="15198"/>
  <c r="QN177" i="15198"/>
  <c r="HJ178" i="15198"/>
  <c r="RF178" i="15198"/>
  <c r="HT179" i="15198"/>
  <c r="RP179" i="15198"/>
  <c r="ID180" i="15198"/>
  <c r="RZ180" i="15198"/>
  <c r="IN181" i="15198"/>
  <c r="SJ181" i="15198"/>
  <c r="JF182" i="15198"/>
  <c r="TB182" i="15198"/>
  <c r="JP183" i="15198"/>
  <c r="TL183" i="15198"/>
  <c r="LV184" i="15198"/>
  <c r="SB185" i="15198"/>
  <c r="OQ176" i="15198"/>
  <c r="PS178" i="15198"/>
  <c r="QM180" i="15198"/>
  <c r="NP186" i="15198"/>
  <c r="GE179" i="15198"/>
  <c r="IQ179" i="15198"/>
  <c r="LC179" i="15198"/>
  <c r="NO179" i="15198"/>
  <c r="QA179" i="15198"/>
  <c r="SM179" i="15198"/>
  <c r="UY179" i="15198"/>
  <c r="EC180" i="15198"/>
  <c r="GO180" i="15198"/>
  <c r="JA180" i="15198"/>
  <c r="LM180" i="15198"/>
  <c r="NY180" i="15198"/>
  <c r="QK180" i="15198"/>
  <c r="SW180" i="15198"/>
  <c r="VI180" i="15198"/>
  <c r="EM181" i="15198"/>
  <c r="GY181" i="15198"/>
  <c r="JK181" i="15198"/>
  <c r="LW181" i="15198"/>
  <c r="OI181" i="15198"/>
  <c r="QU181" i="15198"/>
  <c r="TG181" i="15198"/>
  <c r="VS181" i="15198"/>
  <c r="EW182" i="15198"/>
  <c r="HI182" i="15198"/>
  <c r="JU182" i="15198"/>
  <c r="MG182" i="15198"/>
  <c r="OS182" i="15198"/>
  <c r="RE182" i="15198"/>
  <c r="TQ182" i="15198"/>
  <c r="WC182" i="15198"/>
  <c r="FO183" i="15198"/>
  <c r="IA183" i="15198"/>
  <c r="KM183" i="15198"/>
  <c r="MY183" i="15198"/>
  <c r="PK183" i="15198"/>
  <c r="RW183" i="15198"/>
  <c r="UI183" i="15198"/>
  <c r="DM184" i="15198"/>
  <c r="FY184" i="15198"/>
  <c r="IK184" i="15198"/>
  <c r="KW184" i="15198"/>
  <c r="NI184" i="15198"/>
  <c r="PU184" i="15198"/>
  <c r="SG184" i="15198"/>
  <c r="US184" i="15198"/>
  <c r="DW185" i="15198"/>
  <c r="GI185" i="15198"/>
  <c r="IU185" i="15198"/>
  <c r="LG185" i="15198"/>
  <c r="NS185" i="15198"/>
  <c r="QE185" i="15198"/>
  <c r="SQ185" i="15198"/>
  <c r="VC185" i="15198"/>
  <c r="EG186" i="15198"/>
  <c r="MZ186" i="15198"/>
  <c r="PF187" i="15198"/>
  <c r="RL188" i="15198"/>
  <c r="KE190" i="15198"/>
  <c r="HN194" i="15198"/>
  <c r="DF176" i="15198"/>
  <c r="FR176" i="15198"/>
  <c r="ID176" i="15198"/>
  <c r="KP176" i="15198"/>
  <c r="SH176" i="15198"/>
  <c r="IV177" i="15198"/>
  <c r="SR177" i="15198"/>
  <c r="JN178" i="15198"/>
  <c r="TJ178" i="15198"/>
  <c r="JX179" i="15198"/>
  <c r="TT179" i="15198"/>
  <c r="KH180" i="15198"/>
  <c r="UD180" i="15198"/>
  <c r="KR181" i="15198"/>
  <c r="UN181" i="15198"/>
  <c r="LJ182" i="15198"/>
  <c r="VF182" i="15198"/>
  <c r="LT183" i="15198"/>
  <c r="VP183" i="15198"/>
  <c r="RJ184" i="15198"/>
  <c r="FX186" i="15198"/>
  <c r="WI176" i="15198"/>
  <c r="EC179" i="15198"/>
  <c r="EW181" i="15198"/>
  <c r="GI187" i="15198"/>
  <c r="GM179" i="15198"/>
  <c r="IY179" i="15198"/>
  <c r="LK179" i="15198"/>
  <c r="NW179" i="15198"/>
  <c r="QI179" i="15198"/>
  <c r="SU179" i="15198"/>
  <c r="VG179" i="15198"/>
  <c r="EK180" i="15198"/>
  <c r="GW180" i="15198"/>
  <c r="JI180" i="15198"/>
  <c r="LU180" i="15198"/>
  <c r="OG180" i="15198"/>
  <c r="QS180" i="15198"/>
  <c r="TE180" i="15198"/>
  <c r="VQ180" i="15198"/>
  <c r="EU181" i="15198"/>
  <c r="HG181" i="15198"/>
  <c r="JS181" i="15198"/>
  <c r="ME181" i="15198"/>
  <c r="OQ181" i="15198"/>
  <c r="RC181" i="15198"/>
  <c r="TO181" i="15198"/>
  <c r="WA181" i="15198"/>
  <c r="FE182" i="15198"/>
  <c r="HQ182" i="15198"/>
  <c r="KC182" i="15198"/>
  <c r="MO182" i="15198"/>
  <c r="PA182" i="15198"/>
  <c r="RM182" i="15198"/>
  <c r="TY182" i="15198"/>
  <c r="DK183" i="15198"/>
  <c r="FW183" i="15198"/>
  <c r="II183" i="15198"/>
  <c r="KU183" i="15198"/>
  <c r="NG183" i="15198"/>
  <c r="PS183" i="15198"/>
  <c r="SE183" i="15198"/>
  <c r="UQ183" i="15198"/>
  <c r="DU184" i="15198"/>
  <c r="GG184" i="15198"/>
  <c r="IS184" i="15198"/>
  <c r="LE184" i="15198"/>
  <c r="NQ184" i="15198"/>
  <c r="QC184" i="15198"/>
  <c r="SO184" i="15198"/>
  <c r="VA184" i="15198"/>
  <c r="EE185" i="15198"/>
  <c r="GQ185" i="15198"/>
  <c r="JC185" i="15198"/>
  <c r="LO185" i="15198"/>
  <c r="OA185" i="15198"/>
  <c r="QM185" i="15198"/>
  <c r="SY185" i="15198"/>
  <c r="VK185" i="15198"/>
  <c r="EP186" i="15198"/>
  <c r="PL186" i="15198"/>
  <c r="RR187" i="15198"/>
  <c r="TX188" i="15198"/>
  <c r="QT190" i="15198"/>
  <c r="RJ194" i="15198"/>
  <c r="DN176" i="15198"/>
  <c r="FZ176" i="15198"/>
  <c r="IL176" i="15198"/>
  <c r="KX176" i="15198"/>
  <c r="SP176" i="15198"/>
  <c r="JD177" i="15198"/>
  <c r="SZ177" i="15198"/>
  <c r="JV178" i="15198"/>
  <c r="TR178" i="15198"/>
  <c r="KF179" i="15198"/>
  <c r="UB179" i="15198"/>
  <c r="KP180" i="15198"/>
  <c r="UL180" i="15198"/>
  <c r="KZ181" i="15198"/>
  <c r="UV181" i="15198"/>
  <c r="LR182" i="15198"/>
  <c r="VN182" i="15198"/>
  <c r="MB183" i="15198"/>
  <c r="VX183" i="15198"/>
  <c r="RR184" i="15198"/>
  <c r="IJ186" i="15198"/>
  <c r="FE177" i="15198"/>
  <c r="GG179" i="15198"/>
  <c r="HA181" i="15198"/>
  <c r="OA187" i="15198"/>
  <c r="GU179" i="15198"/>
  <c r="JG179" i="15198"/>
  <c r="LS179" i="15198"/>
  <c r="OE179" i="15198"/>
  <c r="QQ179" i="15198"/>
  <c r="TC179" i="15198"/>
  <c r="VO179" i="15198"/>
  <c r="ES180" i="15198"/>
  <c r="HE180" i="15198"/>
  <c r="JQ180" i="15198"/>
  <c r="MC180" i="15198"/>
  <c r="OO180" i="15198"/>
  <c r="RA180" i="15198"/>
  <c r="TM180" i="15198"/>
  <c r="VY180" i="15198"/>
  <c r="FC181" i="15198"/>
  <c r="HO181" i="15198"/>
  <c r="KA181" i="15198"/>
  <c r="MM181" i="15198"/>
  <c r="OY181" i="15198"/>
  <c r="RK181" i="15198"/>
  <c r="TW181" i="15198"/>
  <c r="WI181" i="15198"/>
  <c r="FM182" i="15198"/>
  <c r="HY182" i="15198"/>
  <c r="KK182" i="15198"/>
  <c r="MW182" i="15198"/>
  <c r="PI182" i="15198"/>
  <c r="RU182" i="15198"/>
  <c r="UG182" i="15198"/>
  <c r="DS183" i="15198"/>
  <c r="GE183" i="15198"/>
  <c r="IQ183" i="15198"/>
  <c r="LC183" i="15198"/>
  <c r="NO183" i="15198"/>
  <c r="QA183" i="15198"/>
  <c r="SM183" i="15198"/>
  <c r="UY183" i="15198"/>
  <c r="EC184" i="15198"/>
  <c r="GO184" i="15198"/>
  <c r="JA184" i="15198"/>
  <c r="LM184" i="15198"/>
  <c r="NY184" i="15198"/>
  <c r="QK184" i="15198"/>
  <c r="SW184" i="15198"/>
  <c r="VI184" i="15198"/>
  <c r="EM185" i="15198"/>
  <c r="GY185" i="15198"/>
  <c r="JK185" i="15198"/>
  <c r="LW185" i="15198"/>
  <c r="OI185" i="15198"/>
  <c r="QU185" i="15198"/>
  <c r="TG185" i="15198"/>
  <c r="VS185" i="15198"/>
  <c r="FA186" i="15198"/>
  <c r="RX186" i="15198"/>
  <c r="UD187" i="15198"/>
  <c r="FF189" i="15198"/>
  <c r="JQ191" i="15198"/>
  <c r="FF195" i="15198"/>
  <c r="DV176" i="15198"/>
  <c r="GH176" i="15198"/>
  <c r="IT176" i="15198"/>
  <c r="LF176" i="15198"/>
  <c r="UT176" i="15198"/>
  <c r="LH177" i="15198"/>
  <c r="VD177" i="15198"/>
  <c r="LZ178" i="15198"/>
  <c r="VV178" i="15198"/>
  <c r="MJ179" i="15198"/>
  <c r="WF179" i="15198"/>
  <c r="MT180" i="15198"/>
  <c r="DH181" i="15198"/>
  <c r="ND181" i="15198"/>
  <c r="DZ182" i="15198"/>
  <c r="NV182" i="15198"/>
  <c r="EJ183" i="15198"/>
  <c r="OF183" i="15198"/>
  <c r="ET184" i="15198"/>
  <c r="EV185" i="15198"/>
  <c r="MV188" i="15198"/>
  <c r="MW177" i="15198"/>
  <c r="NY179" i="15198"/>
  <c r="QG181" i="15198"/>
  <c r="OX189" i="15198"/>
  <c r="NZ176" i="15198"/>
  <c r="QL176" i="15198"/>
  <c r="SX176" i="15198"/>
  <c r="VJ176" i="15198"/>
  <c r="EN177" i="15198"/>
  <c r="GZ177" i="15198"/>
  <c r="JL177" i="15198"/>
  <c r="LX177" i="15198"/>
  <c r="OJ177" i="15198"/>
  <c r="QV177" i="15198"/>
  <c r="TH177" i="15198"/>
  <c r="VT177" i="15198"/>
  <c r="FF178" i="15198"/>
  <c r="HR178" i="15198"/>
  <c r="KD178" i="15198"/>
  <c r="MP178" i="15198"/>
  <c r="PB178" i="15198"/>
  <c r="RN178" i="15198"/>
  <c r="TZ178" i="15198"/>
  <c r="DD179" i="15198"/>
  <c r="FP179" i="15198"/>
  <c r="IB179" i="15198"/>
  <c r="KN179" i="15198"/>
  <c r="MZ179" i="15198"/>
  <c r="PL179" i="15198"/>
  <c r="RX179" i="15198"/>
  <c r="UJ179" i="15198"/>
  <c r="DN180" i="15198"/>
  <c r="FZ180" i="15198"/>
  <c r="IL180" i="15198"/>
  <c r="KX180" i="15198"/>
  <c r="NJ180" i="15198"/>
  <c r="PV180" i="15198"/>
  <c r="SH180" i="15198"/>
  <c r="UT180" i="15198"/>
  <c r="DX181" i="15198"/>
  <c r="GJ181" i="15198"/>
  <c r="IV181" i="15198"/>
  <c r="LH181" i="15198"/>
  <c r="NT181" i="15198"/>
  <c r="QF181" i="15198"/>
  <c r="SR181" i="15198"/>
  <c r="VD181" i="15198"/>
  <c r="EP182" i="15198"/>
  <c r="HB182" i="15198"/>
  <c r="JN182" i="15198"/>
  <c r="LZ182" i="15198"/>
  <c r="OL182" i="15198"/>
  <c r="QX182" i="15198"/>
  <c r="TJ182" i="15198"/>
  <c r="VV182" i="15198"/>
  <c r="EZ183" i="15198"/>
  <c r="HL183" i="15198"/>
  <c r="JX183" i="15198"/>
  <c r="MJ183" i="15198"/>
  <c r="OV183" i="15198"/>
  <c r="RH183" i="15198"/>
  <c r="TT183" i="15198"/>
  <c r="WF183" i="15198"/>
  <c r="FJ184" i="15198"/>
  <c r="HV184" i="15198"/>
  <c r="ML184" i="15198"/>
  <c r="TF184" i="15198"/>
  <c r="FT185" i="15198"/>
  <c r="MV185" i="15198"/>
  <c r="TP185" i="15198"/>
  <c r="KV186" i="15198"/>
  <c r="MX189" i="15198"/>
  <c r="FC176" i="15198"/>
  <c r="OY176" i="15198"/>
  <c r="FM177" i="15198"/>
  <c r="PI177" i="15198"/>
  <c r="GE178" i="15198"/>
  <c r="QA178" i="15198"/>
  <c r="GO179" i="15198"/>
  <c r="QK179" i="15198"/>
  <c r="GY180" i="15198"/>
  <c r="QU180" i="15198"/>
  <c r="HI181" i="15198"/>
  <c r="HC182" i="15198"/>
  <c r="HW184" i="15198"/>
  <c r="KX187" i="15198"/>
  <c r="QE187" i="15198"/>
  <c r="JR186" i="15198"/>
  <c r="DL193" i="15198"/>
  <c r="LV176" i="15198"/>
  <c r="OH176" i="15198"/>
  <c r="QT176" i="15198"/>
  <c r="TF176" i="15198"/>
  <c r="VR176" i="15198"/>
  <c r="EV177" i="15198"/>
  <c r="HH177" i="15198"/>
  <c r="JT177" i="15198"/>
  <c r="MF177" i="15198"/>
  <c r="OR177" i="15198"/>
  <c r="RD177" i="15198"/>
  <c r="TP177" i="15198"/>
  <c r="WB177" i="15198"/>
  <c r="FN178" i="15198"/>
  <c r="HZ178" i="15198"/>
  <c r="KL178" i="15198"/>
  <c r="MX178" i="15198"/>
  <c r="PJ178" i="15198"/>
  <c r="RV178" i="15198"/>
  <c r="UH178" i="15198"/>
  <c r="DL179" i="15198"/>
  <c r="FX179" i="15198"/>
  <c r="IJ179" i="15198"/>
  <c r="KV179" i="15198"/>
  <c r="NH179" i="15198"/>
  <c r="PT179" i="15198"/>
  <c r="SF179" i="15198"/>
  <c r="UR179" i="15198"/>
  <c r="DV180" i="15198"/>
  <c r="GH180" i="15198"/>
  <c r="IT180" i="15198"/>
  <c r="LF180" i="15198"/>
  <c r="NR180" i="15198"/>
  <c r="QD180" i="15198"/>
  <c r="SP180" i="15198"/>
  <c r="VB180" i="15198"/>
  <c r="EF181" i="15198"/>
  <c r="GR181" i="15198"/>
  <c r="JD181" i="15198"/>
  <c r="LP181" i="15198"/>
  <c r="OB181" i="15198"/>
  <c r="QN181" i="15198"/>
  <c r="SZ181" i="15198"/>
  <c r="VL181" i="15198"/>
  <c r="EX182" i="15198"/>
  <c r="HJ182" i="15198"/>
  <c r="JV182" i="15198"/>
  <c r="MH182" i="15198"/>
  <c r="OT182" i="15198"/>
  <c r="RF182" i="15198"/>
  <c r="TR182" i="15198"/>
  <c r="WD182" i="15198"/>
  <c r="FH183" i="15198"/>
  <c r="HT183" i="15198"/>
  <c r="KF183" i="15198"/>
  <c r="MR183" i="15198"/>
  <c r="PD183" i="15198"/>
  <c r="RP183" i="15198"/>
  <c r="UB183" i="15198"/>
  <c r="DF184" i="15198"/>
  <c r="FR184" i="15198"/>
  <c r="ID184" i="15198"/>
  <c r="MT184" i="15198"/>
  <c r="TV184" i="15198"/>
  <c r="HH185" i="15198"/>
  <c r="ND185" i="15198"/>
  <c r="UF185" i="15198"/>
  <c r="DF187" i="15198"/>
  <c r="SX189" i="15198"/>
  <c r="HG176" i="15198"/>
  <c r="RC176" i="15198"/>
  <c r="HQ177" i="15198"/>
  <c r="RM177" i="15198"/>
  <c r="II178" i="15198"/>
  <c r="SE178" i="15198"/>
  <c r="IS179" i="15198"/>
  <c r="SO179" i="15198"/>
  <c r="JC180" i="15198"/>
  <c r="SY180" i="15198"/>
  <c r="JM181" i="15198"/>
  <c r="OU182" i="15198"/>
  <c r="PO184" i="15198"/>
  <c r="EX192" i="15198"/>
  <c r="EO188" i="15198"/>
  <c r="WB187" i="15198"/>
  <c r="MD176" i="15198"/>
  <c r="OP176" i="15198"/>
  <c r="RB176" i="15198"/>
  <c r="TN176" i="15198"/>
  <c r="VZ176" i="15198"/>
  <c r="FD177" i="15198"/>
  <c r="HP177" i="15198"/>
  <c r="KB177" i="15198"/>
  <c r="MN177" i="15198"/>
  <c r="OZ177" i="15198"/>
  <c r="RL177" i="15198"/>
  <c r="TX177" i="15198"/>
  <c r="DJ178" i="15198"/>
  <c r="FV178" i="15198"/>
  <c r="IH178" i="15198"/>
  <c r="KT178" i="15198"/>
  <c r="NF178" i="15198"/>
  <c r="PR178" i="15198"/>
  <c r="SD178" i="15198"/>
  <c r="UP178" i="15198"/>
  <c r="DT179" i="15198"/>
  <c r="GF179" i="15198"/>
  <c r="IR179" i="15198"/>
  <c r="LD179" i="15198"/>
  <c r="NP179" i="15198"/>
  <c r="QB179" i="15198"/>
  <c r="SN179" i="15198"/>
  <c r="UZ179" i="15198"/>
  <c r="ED180" i="15198"/>
  <c r="GP180" i="15198"/>
  <c r="JB180" i="15198"/>
  <c r="LN180" i="15198"/>
  <c r="NZ180" i="15198"/>
  <c r="QL180" i="15198"/>
  <c r="SX180" i="15198"/>
  <c r="VJ180" i="15198"/>
  <c r="EN181" i="15198"/>
  <c r="GZ181" i="15198"/>
  <c r="JL181" i="15198"/>
  <c r="LX181" i="15198"/>
  <c r="OJ181" i="15198"/>
  <c r="QV181" i="15198"/>
  <c r="TH181" i="15198"/>
  <c r="VT181" i="15198"/>
  <c r="FF182" i="15198"/>
  <c r="HR182" i="15198"/>
  <c r="KD182" i="15198"/>
  <c r="MP182" i="15198"/>
  <c r="PB182" i="15198"/>
  <c r="RN182" i="15198"/>
  <c r="TZ182" i="15198"/>
  <c r="DD183" i="15198"/>
  <c r="FP183" i="15198"/>
  <c r="IB183" i="15198"/>
  <c r="KN183" i="15198"/>
  <c r="MZ183" i="15198"/>
  <c r="PL183" i="15198"/>
  <c r="RX183" i="15198"/>
  <c r="UJ183" i="15198"/>
  <c r="DN184" i="15198"/>
  <c r="FZ184" i="15198"/>
  <c r="IL184" i="15198"/>
  <c r="OH184" i="15198"/>
  <c r="UD184" i="15198"/>
  <c r="HX185" i="15198"/>
  <c r="OR185" i="15198"/>
  <c r="UN185" i="15198"/>
  <c r="ID187" i="15198"/>
  <c r="KL191" i="15198"/>
  <c r="HO176" i="15198"/>
  <c r="RK176" i="15198"/>
  <c r="HY177" i="15198"/>
  <c r="RU177" i="15198"/>
  <c r="IQ178" i="15198"/>
  <c r="SM178" i="15198"/>
  <c r="JA179" i="15198"/>
  <c r="SW179" i="15198"/>
  <c r="JK180" i="15198"/>
  <c r="TG180" i="15198"/>
  <c r="JU181" i="15198"/>
  <c r="QY182" i="15198"/>
  <c r="RS184" i="15198"/>
  <c r="FY186" i="15198"/>
  <c r="GS188" i="15198"/>
  <c r="KT188" i="15198"/>
  <c r="ML176" i="15198"/>
  <c r="OX176" i="15198"/>
  <c r="RJ176" i="15198"/>
  <c r="TV176" i="15198"/>
  <c r="WH176" i="15198"/>
  <c r="FL177" i="15198"/>
  <c r="HX177" i="15198"/>
  <c r="KJ177" i="15198"/>
  <c r="MV177" i="15198"/>
  <c r="PH177" i="15198"/>
  <c r="RT177" i="15198"/>
  <c r="UF177" i="15198"/>
  <c r="DR178" i="15198"/>
  <c r="GD178" i="15198"/>
  <c r="IP178" i="15198"/>
  <c r="LB178" i="15198"/>
  <c r="NN178" i="15198"/>
  <c r="PZ178" i="15198"/>
  <c r="SL178" i="15198"/>
  <c r="UX178" i="15198"/>
  <c r="EB179" i="15198"/>
  <c r="GN179" i="15198"/>
  <c r="IZ179" i="15198"/>
  <c r="LL179" i="15198"/>
  <c r="NX179" i="15198"/>
  <c r="QJ179" i="15198"/>
  <c r="SV179" i="15198"/>
  <c r="VH179" i="15198"/>
  <c r="EL180" i="15198"/>
  <c r="GX180" i="15198"/>
  <c r="JJ180" i="15198"/>
  <c r="LV180" i="15198"/>
  <c r="OH180" i="15198"/>
  <c r="QT180" i="15198"/>
  <c r="TF180" i="15198"/>
  <c r="VR180" i="15198"/>
  <c r="EV181" i="15198"/>
  <c r="HH181" i="15198"/>
  <c r="JT181" i="15198"/>
  <c r="MF181" i="15198"/>
  <c r="OR181" i="15198"/>
  <c r="RD181" i="15198"/>
  <c r="TP181" i="15198"/>
  <c r="WB181" i="15198"/>
  <c r="FN182" i="15198"/>
  <c r="HZ182" i="15198"/>
  <c r="KL182" i="15198"/>
  <c r="MX182" i="15198"/>
  <c r="PJ182" i="15198"/>
  <c r="RV182" i="15198"/>
  <c r="UH182" i="15198"/>
  <c r="DL183" i="15198"/>
  <c r="FX183" i="15198"/>
  <c r="IJ183" i="15198"/>
  <c r="KV183" i="15198"/>
  <c r="NH183" i="15198"/>
  <c r="PT183" i="15198"/>
  <c r="SF183" i="15198"/>
  <c r="UR183" i="15198"/>
  <c r="DV184" i="15198"/>
  <c r="GH184" i="15198"/>
  <c r="IT184" i="15198"/>
  <c r="OX184" i="15198"/>
  <c r="VR184" i="15198"/>
  <c r="IF185" i="15198"/>
  <c r="PH185" i="15198"/>
  <c r="WB185" i="15198"/>
  <c r="KP187" i="15198"/>
  <c r="DR192" i="15198"/>
  <c r="JS176" i="15198"/>
  <c r="TO176" i="15198"/>
  <c r="KC177" i="15198"/>
  <c r="TY177" i="15198"/>
  <c r="KU178" i="15198"/>
  <c r="UQ178" i="15198"/>
  <c r="LE179" i="15198"/>
  <c r="VA179" i="15198"/>
  <c r="LO180" i="15198"/>
  <c r="VK180" i="15198"/>
  <c r="LY181" i="15198"/>
  <c r="FI183" i="15198"/>
  <c r="GC185" i="15198"/>
  <c r="NQ186" i="15198"/>
  <c r="OK188" i="15198"/>
  <c r="VB190" i="15198"/>
  <c r="MT176" i="15198"/>
  <c r="PF176" i="15198"/>
  <c r="RR176" i="15198"/>
  <c r="UD176" i="15198"/>
  <c r="DH177" i="15198"/>
  <c r="FT177" i="15198"/>
  <c r="IF177" i="15198"/>
  <c r="KR177" i="15198"/>
  <c r="ND177" i="15198"/>
  <c r="PP177" i="15198"/>
  <c r="SB177" i="15198"/>
  <c r="UN177" i="15198"/>
  <c r="DZ178" i="15198"/>
  <c r="GL178" i="15198"/>
  <c r="IX178" i="15198"/>
  <c r="LJ178" i="15198"/>
  <c r="NV178" i="15198"/>
  <c r="QH178" i="15198"/>
  <c r="ST178" i="15198"/>
  <c r="VF178" i="15198"/>
  <c r="EJ179" i="15198"/>
  <c r="GV179" i="15198"/>
  <c r="JH179" i="15198"/>
  <c r="LT179" i="15198"/>
  <c r="OF179" i="15198"/>
  <c r="QR179" i="15198"/>
  <c r="TD179" i="15198"/>
  <c r="VP179" i="15198"/>
  <c r="ET180" i="15198"/>
  <c r="HF180" i="15198"/>
  <c r="JR180" i="15198"/>
  <c r="MD180" i="15198"/>
  <c r="OP180" i="15198"/>
  <c r="RB180" i="15198"/>
  <c r="TN180" i="15198"/>
  <c r="VZ180" i="15198"/>
  <c r="FD181" i="15198"/>
  <c r="HP181" i="15198"/>
  <c r="KB181" i="15198"/>
  <c r="MN181" i="15198"/>
  <c r="OZ181" i="15198"/>
  <c r="RL181" i="15198"/>
  <c r="TX181" i="15198"/>
  <c r="DJ182" i="15198"/>
  <c r="FV182" i="15198"/>
  <c r="IH182" i="15198"/>
  <c r="KT182" i="15198"/>
  <c r="NF182" i="15198"/>
  <c r="PR182" i="15198"/>
  <c r="SD182" i="15198"/>
  <c r="UP182" i="15198"/>
  <c r="DT183" i="15198"/>
  <c r="GF183" i="15198"/>
  <c r="IR183" i="15198"/>
  <c r="LD183" i="15198"/>
  <c r="NP183" i="15198"/>
  <c r="QB183" i="15198"/>
  <c r="SN183" i="15198"/>
  <c r="UZ183" i="15198"/>
  <c r="ED184" i="15198"/>
  <c r="GP184" i="15198"/>
  <c r="JJ184" i="15198"/>
  <c r="PF184" i="15198"/>
  <c r="WH184" i="15198"/>
  <c r="JT185" i="15198"/>
  <c r="PP185" i="15198"/>
  <c r="DR186" i="15198"/>
  <c r="FL188" i="15198"/>
  <c r="NN192" i="15198"/>
  <c r="KA176" i="15198"/>
  <c r="TW176" i="15198"/>
  <c r="KK177" i="15198"/>
  <c r="UG177" i="15198"/>
  <c r="LC178" i="15198"/>
  <c r="UY178" i="15198"/>
  <c r="LM179" i="15198"/>
  <c r="VI179" i="15198"/>
  <c r="LW180" i="15198"/>
  <c r="VS180" i="15198"/>
  <c r="MG181" i="15198"/>
  <c r="HM183" i="15198"/>
  <c r="IG185" i="15198"/>
  <c r="PU186" i="15198"/>
  <c r="QO188" i="15198"/>
  <c r="DZ192" i="15198"/>
  <c r="NB176" i="15198"/>
  <c r="PN176" i="15198"/>
  <c r="RZ176" i="15198"/>
  <c r="UL176" i="15198"/>
  <c r="DP177" i="15198"/>
  <c r="GB177" i="15198"/>
  <c r="IN177" i="15198"/>
  <c r="KZ177" i="15198"/>
  <c r="NL177" i="15198"/>
  <c r="PX177" i="15198"/>
  <c r="SJ177" i="15198"/>
  <c r="UV177" i="15198"/>
  <c r="EH178" i="15198"/>
  <c r="GT178" i="15198"/>
  <c r="JF178" i="15198"/>
  <c r="LR178" i="15198"/>
  <c r="OD178" i="15198"/>
  <c r="QP178" i="15198"/>
  <c r="TB178" i="15198"/>
  <c r="VN178" i="15198"/>
  <c r="ER179" i="15198"/>
  <c r="HD179" i="15198"/>
  <c r="JP179" i="15198"/>
  <c r="MB179" i="15198"/>
  <c r="ON179" i="15198"/>
  <c r="QZ179" i="15198"/>
  <c r="TL179" i="15198"/>
  <c r="VX179" i="15198"/>
  <c r="FB180" i="15198"/>
  <c r="HN180" i="15198"/>
  <c r="JZ180" i="15198"/>
  <c r="ML180" i="15198"/>
  <c r="OX180" i="15198"/>
  <c r="RJ180" i="15198"/>
  <c r="TV180" i="15198"/>
  <c r="WH180" i="15198"/>
  <c r="FL181" i="15198"/>
  <c r="HX181" i="15198"/>
  <c r="KJ181" i="15198"/>
  <c r="MV181" i="15198"/>
  <c r="PH181" i="15198"/>
  <c r="RT181" i="15198"/>
  <c r="UF181" i="15198"/>
  <c r="DR182" i="15198"/>
  <c r="GD182" i="15198"/>
  <c r="IP182" i="15198"/>
  <c r="LB182" i="15198"/>
  <c r="NN182" i="15198"/>
  <c r="PZ182" i="15198"/>
  <c r="SL182" i="15198"/>
  <c r="UX182" i="15198"/>
  <c r="EB183" i="15198"/>
  <c r="GN183" i="15198"/>
  <c r="IZ183" i="15198"/>
  <c r="LL183" i="15198"/>
  <c r="NX183" i="15198"/>
  <c r="QJ183" i="15198"/>
  <c r="SV183" i="15198"/>
  <c r="VH183" i="15198"/>
  <c r="EL184" i="15198"/>
  <c r="GX184" i="15198"/>
  <c r="JZ184" i="15198"/>
  <c r="QT184" i="15198"/>
  <c r="DH185" i="15198"/>
  <c r="KJ185" i="15198"/>
  <c r="RD185" i="15198"/>
  <c r="DZ186" i="15198"/>
  <c r="KJ188" i="15198"/>
  <c r="VQ175" i="15198"/>
  <c r="ME176" i="15198"/>
  <c r="WA176" i="15198"/>
  <c r="MO177" i="15198"/>
  <c r="DK178" i="15198"/>
  <c r="NG178" i="15198"/>
  <c r="DU179" i="15198"/>
  <c r="NQ179" i="15198"/>
  <c r="EE180" i="15198"/>
  <c r="OA180" i="15198"/>
  <c r="EO181" i="15198"/>
  <c r="OK181" i="15198"/>
  <c r="PE183" i="15198"/>
  <c r="PY185" i="15198"/>
  <c r="EE187" i="15198"/>
  <c r="GE189" i="15198"/>
  <c r="GC187" i="15198"/>
  <c r="KP184" i="15198"/>
  <c r="NB184" i="15198"/>
  <c r="PN184" i="15198"/>
  <c r="RZ184" i="15198"/>
  <c r="UL184" i="15198"/>
  <c r="DP185" i="15198"/>
  <c r="GB185" i="15198"/>
  <c r="IN185" i="15198"/>
  <c r="KZ185" i="15198"/>
  <c r="NL185" i="15198"/>
  <c r="PX185" i="15198"/>
  <c r="SJ185" i="15198"/>
  <c r="UV185" i="15198"/>
  <c r="EH186" i="15198"/>
  <c r="NH186" i="15198"/>
  <c r="NB187" i="15198"/>
  <c r="PH188" i="15198"/>
  <c r="EL190" i="15198"/>
  <c r="LD193" i="15198"/>
  <c r="WG175" i="15198"/>
  <c r="FK176" i="15198"/>
  <c r="HW176" i="15198"/>
  <c r="KI176" i="15198"/>
  <c r="MU176" i="15198"/>
  <c r="PG176" i="15198"/>
  <c r="RS176" i="15198"/>
  <c r="UE176" i="15198"/>
  <c r="DI177" i="15198"/>
  <c r="FU177" i="15198"/>
  <c r="IG177" i="15198"/>
  <c r="KS177" i="15198"/>
  <c r="NE177" i="15198"/>
  <c r="PQ177" i="15198"/>
  <c r="SC177" i="15198"/>
  <c r="UO177" i="15198"/>
  <c r="EA178" i="15198"/>
  <c r="GM178" i="15198"/>
  <c r="IY178" i="15198"/>
  <c r="LK178" i="15198"/>
  <c r="NW178" i="15198"/>
  <c r="QI178" i="15198"/>
  <c r="SU178" i="15198"/>
  <c r="VG178" i="15198"/>
  <c r="EK179" i="15198"/>
  <c r="GW179" i="15198"/>
  <c r="JI179" i="15198"/>
  <c r="LU179" i="15198"/>
  <c r="OG179" i="15198"/>
  <c r="QS179" i="15198"/>
  <c r="TE179" i="15198"/>
  <c r="VQ179" i="15198"/>
  <c r="EU180" i="15198"/>
  <c r="HG180" i="15198"/>
  <c r="JS180" i="15198"/>
  <c r="ME180" i="15198"/>
  <c r="OQ180" i="15198"/>
  <c r="RC180" i="15198"/>
  <c r="TO180" i="15198"/>
  <c r="WA180" i="15198"/>
  <c r="FE181" i="15198"/>
  <c r="HQ181" i="15198"/>
  <c r="KC181" i="15198"/>
  <c r="MO181" i="15198"/>
  <c r="QO181" i="15198"/>
  <c r="HK182" i="15198"/>
  <c r="RG182" i="15198"/>
  <c r="HU183" i="15198"/>
  <c r="RQ183" i="15198"/>
  <c r="IE184" i="15198"/>
  <c r="SA184" i="15198"/>
  <c r="IO185" i="15198"/>
  <c r="SK185" i="15198"/>
  <c r="NJ187" i="15198"/>
  <c r="GG186" i="15198"/>
  <c r="QC186" i="15198"/>
  <c r="GQ187" i="15198"/>
  <c r="QM187" i="15198"/>
  <c r="HA188" i="15198"/>
  <c r="QW188" i="15198"/>
  <c r="UR189" i="15198"/>
  <c r="LV186" i="15198"/>
  <c r="MX188" i="15198"/>
  <c r="MP192" i="15198"/>
  <c r="HE189" i="15198"/>
  <c r="GI190" i="15198"/>
  <c r="KX184" i="15198"/>
  <c r="NJ184" i="15198"/>
  <c r="PV184" i="15198"/>
  <c r="SH184" i="15198"/>
  <c r="UT184" i="15198"/>
  <c r="DX185" i="15198"/>
  <c r="GJ185" i="15198"/>
  <c r="IV185" i="15198"/>
  <c r="LH185" i="15198"/>
  <c r="NT185" i="15198"/>
  <c r="QF185" i="15198"/>
  <c r="SR185" i="15198"/>
  <c r="VD185" i="15198"/>
  <c r="ER186" i="15198"/>
  <c r="PT186" i="15198"/>
  <c r="PN187" i="15198"/>
  <c r="RT188" i="15198"/>
  <c r="KZ190" i="15198"/>
  <c r="UZ193" i="15198"/>
  <c r="DG176" i="15198"/>
  <c r="FS176" i="15198"/>
  <c r="IE176" i="15198"/>
  <c r="KQ176" i="15198"/>
  <c r="NC176" i="15198"/>
  <c r="PO176" i="15198"/>
  <c r="SA176" i="15198"/>
  <c r="UM176" i="15198"/>
  <c r="DQ177" i="15198"/>
  <c r="GC177" i="15198"/>
  <c r="IO177" i="15198"/>
  <c r="LA177" i="15198"/>
  <c r="NM177" i="15198"/>
  <c r="PY177" i="15198"/>
  <c r="SK177" i="15198"/>
  <c r="UW177" i="15198"/>
  <c r="EI178" i="15198"/>
  <c r="GU178" i="15198"/>
  <c r="JG178" i="15198"/>
  <c r="LS178" i="15198"/>
  <c r="OE178" i="15198"/>
  <c r="QQ178" i="15198"/>
  <c r="TC178" i="15198"/>
  <c r="VO178" i="15198"/>
  <c r="ES179" i="15198"/>
  <c r="HE179" i="15198"/>
  <c r="JQ179" i="15198"/>
  <c r="MC179" i="15198"/>
  <c r="OO179" i="15198"/>
  <c r="RA179" i="15198"/>
  <c r="TM179" i="15198"/>
  <c r="VY179" i="15198"/>
  <c r="FC180" i="15198"/>
  <c r="HO180" i="15198"/>
  <c r="KA180" i="15198"/>
  <c r="MM180" i="15198"/>
  <c r="OY180" i="15198"/>
  <c r="RK180" i="15198"/>
  <c r="TW180" i="15198"/>
  <c r="WI180" i="15198"/>
  <c r="FM181" i="15198"/>
  <c r="HY181" i="15198"/>
  <c r="KK181" i="15198"/>
  <c r="MW181" i="15198"/>
  <c r="SS181" i="15198"/>
  <c r="JO182" i="15198"/>
  <c r="TK182" i="15198"/>
  <c r="JY183" i="15198"/>
  <c r="TU183" i="15198"/>
  <c r="KI184" i="15198"/>
  <c r="UE184" i="15198"/>
  <c r="KS185" i="15198"/>
  <c r="UO185" i="15198"/>
  <c r="KR188" i="15198"/>
  <c r="IK186" i="15198"/>
  <c r="SG186" i="15198"/>
  <c r="IU187" i="15198"/>
  <c r="SQ187" i="15198"/>
  <c r="JE188" i="15198"/>
  <c r="TA188" i="15198"/>
  <c r="VT190" i="15198"/>
  <c r="TN186" i="15198"/>
  <c r="UP188" i="15198"/>
  <c r="GP194" i="15198"/>
  <c r="SX193" i="15198"/>
  <c r="LF184" i="15198"/>
  <c r="NR184" i="15198"/>
  <c r="QD184" i="15198"/>
  <c r="SP184" i="15198"/>
  <c r="VB184" i="15198"/>
  <c r="EF185" i="15198"/>
  <c r="GR185" i="15198"/>
  <c r="JD185" i="15198"/>
  <c r="LP185" i="15198"/>
  <c r="OB185" i="15198"/>
  <c r="QN185" i="15198"/>
  <c r="SZ185" i="15198"/>
  <c r="VL185" i="15198"/>
  <c r="FB186" i="15198"/>
  <c r="SF186" i="15198"/>
  <c r="RZ187" i="15198"/>
  <c r="UF188" i="15198"/>
  <c r="RO190" i="15198"/>
  <c r="IT194" i="15198"/>
  <c r="DO176" i="15198"/>
  <c r="GA176" i="15198"/>
  <c r="IM176" i="15198"/>
  <c r="KY176" i="15198"/>
  <c r="NK176" i="15198"/>
  <c r="PW176" i="15198"/>
  <c r="SI176" i="15198"/>
  <c r="UU176" i="15198"/>
  <c r="DY177" i="15198"/>
  <c r="GK177" i="15198"/>
  <c r="IW177" i="15198"/>
  <c r="LI177" i="15198"/>
  <c r="NU177" i="15198"/>
  <c r="QG177" i="15198"/>
  <c r="SS177" i="15198"/>
  <c r="VE177" i="15198"/>
  <c r="EQ178" i="15198"/>
  <c r="HC178" i="15198"/>
  <c r="JO178" i="15198"/>
  <c r="MA178" i="15198"/>
  <c r="OM178" i="15198"/>
  <c r="QY178" i="15198"/>
  <c r="TK178" i="15198"/>
  <c r="VW178" i="15198"/>
  <c r="FA179" i="15198"/>
  <c r="HM179" i="15198"/>
  <c r="JY179" i="15198"/>
  <c r="MK179" i="15198"/>
  <c r="OW179" i="15198"/>
  <c r="RI179" i="15198"/>
  <c r="TU179" i="15198"/>
  <c r="WG179" i="15198"/>
  <c r="FK180" i="15198"/>
  <c r="HW180" i="15198"/>
  <c r="KI180" i="15198"/>
  <c r="MU180" i="15198"/>
  <c r="PG180" i="15198"/>
  <c r="RS180" i="15198"/>
  <c r="UE180" i="15198"/>
  <c r="DI181" i="15198"/>
  <c r="FU181" i="15198"/>
  <c r="IG181" i="15198"/>
  <c r="KS181" i="15198"/>
  <c r="NE181" i="15198"/>
  <c r="TA181" i="15198"/>
  <c r="JW182" i="15198"/>
  <c r="TS182" i="15198"/>
  <c r="KG183" i="15198"/>
  <c r="UC183" i="15198"/>
  <c r="KQ184" i="15198"/>
  <c r="UM184" i="15198"/>
  <c r="LA185" i="15198"/>
  <c r="UW185" i="15198"/>
  <c r="ND188" i="15198"/>
  <c r="IS186" i="15198"/>
  <c r="SO186" i="15198"/>
  <c r="JC187" i="15198"/>
  <c r="SY187" i="15198"/>
  <c r="JM188" i="15198"/>
  <c r="TI188" i="15198"/>
  <c r="IC191" i="15198"/>
  <c r="VR186" i="15198"/>
  <c r="DL189" i="15198"/>
  <c r="PF194" i="15198"/>
  <c r="LX195" i="15198"/>
  <c r="JB184" i="15198"/>
  <c r="LN184" i="15198"/>
  <c r="NZ184" i="15198"/>
  <c r="QL184" i="15198"/>
  <c r="SX184" i="15198"/>
  <c r="VJ184" i="15198"/>
  <c r="EN185" i="15198"/>
  <c r="GZ185" i="15198"/>
  <c r="JL185" i="15198"/>
  <c r="LX185" i="15198"/>
  <c r="OJ185" i="15198"/>
  <c r="QV185" i="15198"/>
  <c r="TH185" i="15198"/>
  <c r="VT185" i="15198"/>
  <c r="FM186" i="15198"/>
  <c r="UR186" i="15198"/>
  <c r="UL187" i="15198"/>
  <c r="FN189" i="15198"/>
  <c r="DX191" i="15198"/>
  <c r="SP194" i="15198"/>
  <c r="DW176" i="15198"/>
  <c r="GI176" i="15198"/>
  <c r="IU176" i="15198"/>
  <c r="LG176" i="15198"/>
  <c r="NS176" i="15198"/>
  <c r="QE176" i="15198"/>
  <c r="SQ176" i="15198"/>
  <c r="VC176" i="15198"/>
  <c r="EG177" i="15198"/>
  <c r="GS177" i="15198"/>
  <c r="JE177" i="15198"/>
  <c r="LQ177" i="15198"/>
  <c r="OC177" i="15198"/>
  <c r="QO177" i="15198"/>
  <c r="TA177" i="15198"/>
  <c r="VM177" i="15198"/>
  <c r="EY178" i="15198"/>
  <c r="HK178" i="15198"/>
  <c r="JW178" i="15198"/>
  <c r="MI178" i="15198"/>
  <c r="OU178" i="15198"/>
  <c r="RG178" i="15198"/>
  <c r="TS178" i="15198"/>
  <c r="WE178" i="15198"/>
  <c r="FI179" i="15198"/>
  <c r="HU179" i="15198"/>
  <c r="KG179" i="15198"/>
  <c r="MS179" i="15198"/>
  <c r="PE179" i="15198"/>
  <c r="RQ179" i="15198"/>
  <c r="UC179" i="15198"/>
  <c r="DG180" i="15198"/>
  <c r="FS180" i="15198"/>
  <c r="IE180" i="15198"/>
  <c r="KQ180" i="15198"/>
  <c r="NC180" i="15198"/>
  <c r="PO180" i="15198"/>
  <c r="SA180" i="15198"/>
  <c r="UM180" i="15198"/>
  <c r="DQ181" i="15198"/>
  <c r="GC181" i="15198"/>
  <c r="IO181" i="15198"/>
  <c r="LA181" i="15198"/>
  <c r="NM181" i="15198"/>
  <c r="VE181" i="15198"/>
  <c r="MA182" i="15198"/>
  <c r="VW182" i="15198"/>
  <c r="MK183" i="15198"/>
  <c r="WG183" i="15198"/>
  <c r="MU184" i="15198"/>
  <c r="DI185" i="15198"/>
  <c r="NE185" i="15198"/>
  <c r="EA186" i="15198"/>
  <c r="KT189" i="15198"/>
  <c r="KW186" i="15198"/>
  <c r="US186" i="15198"/>
  <c r="LG187" i="15198"/>
  <c r="VC187" i="15198"/>
  <c r="LQ188" i="15198"/>
  <c r="VM188" i="15198"/>
  <c r="NP192" i="15198"/>
  <c r="KB187" i="15198"/>
  <c r="LD189" i="15198"/>
  <c r="GQ186" i="15198"/>
  <c r="ST187" i="15198"/>
  <c r="GL195" i="15198"/>
  <c r="EE176" i="15198"/>
  <c r="GQ176" i="15198"/>
  <c r="JC176" i="15198"/>
  <c r="LO176" i="15198"/>
  <c r="OA176" i="15198"/>
  <c r="QM176" i="15198"/>
  <c r="SY176" i="15198"/>
  <c r="VK176" i="15198"/>
  <c r="EO177" i="15198"/>
  <c r="HA177" i="15198"/>
  <c r="JM177" i="15198"/>
  <c r="LY177" i="15198"/>
  <c r="OK177" i="15198"/>
  <c r="QW177" i="15198"/>
  <c r="TI177" i="15198"/>
  <c r="VU177" i="15198"/>
  <c r="FG178" i="15198"/>
  <c r="HS178" i="15198"/>
  <c r="KE178" i="15198"/>
  <c r="MQ178" i="15198"/>
  <c r="PC178" i="15198"/>
  <c r="RO178" i="15198"/>
  <c r="UA178" i="15198"/>
  <c r="DE179" i="15198"/>
  <c r="FQ179" i="15198"/>
  <c r="IC179" i="15198"/>
  <c r="KO179" i="15198"/>
  <c r="NA179" i="15198"/>
  <c r="PM179" i="15198"/>
  <c r="RY179" i="15198"/>
  <c r="UK179" i="15198"/>
  <c r="DO180" i="15198"/>
  <c r="GA180" i="15198"/>
  <c r="IM180" i="15198"/>
  <c r="KY180" i="15198"/>
  <c r="NK180" i="15198"/>
  <c r="PW180" i="15198"/>
  <c r="SI180" i="15198"/>
  <c r="UU180" i="15198"/>
  <c r="DY181" i="15198"/>
  <c r="GK181" i="15198"/>
  <c r="IW181" i="15198"/>
  <c r="LI181" i="15198"/>
  <c r="NU181" i="15198"/>
  <c r="VM181" i="15198"/>
  <c r="MI182" i="15198"/>
  <c r="WE182" i="15198"/>
  <c r="MS183" i="15198"/>
  <c r="DG184" i="15198"/>
  <c r="NC184" i="15198"/>
  <c r="DQ185" i="15198"/>
  <c r="NM185" i="15198"/>
  <c r="EI186" i="15198"/>
  <c r="NF189" i="15198"/>
  <c r="LE186" i="15198"/>
  <c r="VA186" i="15198"/>
  <c r="LO187" i="15198"/>
  <c r="VK187" i="15198"/>
  <c r="LY188" i="15198"/>
  <c r="VU188" i="15198"/>
  <c r="WF192" i="15198"/>
  <c r="MF187" i="15198"/>
  <c r="NJ189" i="15198"/>
  <c r="IU186" i="15198"/>
  <c r="HD188" i="15198"/>
  <c r="JR184" i="15198"/>
  <c r="MD184" i="15198"/>
  <c r="OP184" i="15198"/>
  <c r="RB184" i="15198"/>
  <c r="TN184" i="15198"/>
  <c r="VZ184" i="15198"/>
  <c r="FD185" i="15198"/>
  <c r="HP185" i="15198"/>
  <c r="KB185" i="15198"/>
  <c r="MN185" i="15198"/>
  <c r="OZ185" i="15198"/>
  <c r="RL185" i="15198"/>
  <c r="TX185" i="15198"/>
  <c r="DJ186" i="15198"/>
  <c r="GV186" i="15198"/>
  <c r="FR187" i="15198"/>
  <c r="HX188" i="15198"/>
  <c r="KL189" i="15198"/>
  <c r="RA191" i="15198"/>
  <c r="VI175" i="15198"/>
  <c r="EM176" i="15198"/>
  <c r="GY176" i="15198"/>
  <c r="JK176" i="15198"/>
  <c r="LW176" i="15198"/>
  <c r="OI176" i="15198"/>
  <c r="QU176" i="15198"/>
  <c r="TG176" i="15198"/>
  <c r="VS176" i="15198"/>
  <c r="EW177" i="15198"/>
  <c r="HI177" i="15198"/>
  <c r="JU177" i="15198"/>
  <c r="MG177" i="15198"/>
  <c r="OS177" i="15198"/>
  <c r="RE177" i="15198"/>
  <c r="TQ177" i="15198"/>
  <c r="WC177" i="15198"/>
  <c r="FO178" i="15198"/>
  <c r="IA178" i="15198"/>
  <c r="KM178" i="15198"/>
  <c r="MY178" i="15198"/>
  <c r="PK178" i="15198"/>
  <c r="RW178" i="15198"/>
  <c r="UI178" i="15198"/>
  <c r="DM179" i="15198"/>
  <c r="FY179" i="15198"/>
  <c r="IK179" i="15198"/>
  <c r="KW179" i="15198"/>
  <c r="NI179" i="15198"/>
  <c r="PU179" i="15198"/>
  <c r="SG179" i="15198"/>
  <c r="US179" i="15198"/>
  <c r="DW180" i="15198"/>
  <c r="GI180" i="15198"/>
  <c r="IU180" i="15198"/>
  <c r="LG180" i="15198"/>
  <c r="NS180" i="15198"/>
  <c r="QE180" i="15198"/>
  <c r="SQ180" i="15198"/>
  <c r="VC180" i="15198"/>
  <c r="EG181" i="15198"/>
  <c r="GS181" i="15198"/>
  <c r="JE181" i="15198"/>
  <c r="LQ181" i="15198"/>
  <c r="OC181" i="15198"/>
  <c r="EQ182" i="15198"/>
  <c r="OM182" i="15198"/>
  <c r="FA183" i="15198"/>
  <c r="OW183" i="15198"/>
  <c r="FK184" i="15198"/>
  <c r="PG184" i="15198"/>
  <c r="FU185" i="15198"/>
  <c r="PQ185" i="15198"/>
  <c r="LD186" i="15198"/>
  <c r="RV191" i="15198"/>
  <c r="NI186" i="15198"/>
  <c r="DW187" i="15198"/>
  <c r="NS187" i="15198"/>
  <c r="EG188" i="15198"/>
  <c r="OC188" i="15198"/>
  <c r="EY189" i="15198"/>
  <c r="NT194" i="15198"/>
  <c r="TX187" i="15198"/>
  <c r="PH190" i="15198"/>
  <c r="SA186" i="15198"/>
  <c r="UW186" i="15198"/>
  <c r="QW181" i="15198"/>
  <c r="TI181" i="15198"/>
  <c r="VU181" i="15198"/>
  <c r="FG182" i="15198"/>
  <c r="HS182" i="15198"/>
  <c r="KE182" i="15198"/>
  <c r="MQ182" i="15198"/>
  <c r="PC182" i="15198"/>
  <c r="RO182" i="15198"/>
  <c r="UA182" i="15198"/>
  <c r="DE183" i="15198"/>
  <c r="FQ183" i="15198"/>
  <c r="IC183" i="15198"/>
  <c r="KO183" i="15198"/>
  <c r="NA183" i="15198"/>
  <c r="PM183" i="15198"/>
  <c r="RY183" i="15198"/>
  <c r="UK183" i="15198"/>
  <c r="DO184" i="15198"/>
  <c r="GA184" i="15198"/>
  <c r="IM184" i="15198"/>
  <c r="KY184" i="15198"/>
  <c r="NK184" i="15198"/>
  <c r="PW184" i="15198"/>
  <c r="SI184" i="15198"/>
  <c r="UU184" i="15198"/>
  <c r="DY185" i="15198"/>
  <c r="GK185" i="15198"/>
  <c r="IW185" i="15198"/>
  <c r="LI185" i="15198"/>
  <c r="NU185" i="15198"/>
  <c r="QG185" i="15198"/>
  <c r="SS185" i="15198"/>
  <c r="VE185" i="15198"/>
  <c r="ES186" i="15198"/>
  <c r="QB186" i="15198"/>
  <c r="PV187" i="15198"/>
  <c r="PP188" i="15198"/>
  <c r="TT189" i="15198"/>
  <c r="OT192" i="15198"/>
  <c r="GO186" i="15198"/>
  <c r="JA186" i="15198"/>
  <c r="LM186" i="15198"/>
  <c r="NY186" i="15198"/>
  <c r="QK186" i="15198"/>
  <c r="SW186" i="15198"/>
  <c r="VI186" i="15198"/>
  <c r="EM187" i="15198"/>
  <c r="GY187" i="15198"/>
  <c r="JK187" i="15198"/>
  <c r="LW187" i="15198"/>
  <c r="OI187" i="15198"/>
  <c r="QU187" i="15198"/>
  <c r="TG187" i="15198"/>
  <c r="VS187" i="15198"/>
  <c r="EW188" i="15198"/>
  <c r="HI188" i="15198"/>
  <c r="JU188" i="15198"/>
  <c r="MG188" i="15198"/>
  <c r="OS188" i="15198"/>
  <c r="RE188" i="15198"/>
  <c r="TQ188" i="15198"/>
  <c r="WC188" i="15198"/>
  <c r="GM189" i="15198"/>
  <c r="VM189" i="15198"/>
  <c r="IX191" i="15198"/>
  <c r="DV193" i="15198"/>
  <c r="FL195" i="15198"/>
  <c r="MD186" i="15198"/>
  <c r="VZ186" i="15198"/>
  <c r="MN187" i="15198"/>
  <c r="DJ188" i="15198"/>
  <c r="NF188" i="15198"/>
  <c r="DT189" i="15198"/>
  <c r="OF189" i="15198"/>
  <c r="VW190" i="15198"/>
  <c r="NV192" i="15198"/>
  <c r="QL194" i="15198"/>
  <c r="JC186" i="15198"/>
  <c r="IG187" i="15198"/>
  <c r="JI189" i="15198"/>
  <c r="IF186" i="15198"/>
  <c r="JH188" i="15198"/>
  <c r="IK188" i="15198"/>
  <c r="DI190" i="15198"/>
  <c r="OS181" i="15198"/>
  <c r="RE181" i="15198"/>
  <c r="TQ181" i="15198"/>
  <c r="WC181" i="15198"/>
  <c r="FO182" i="15198"/>
  <c r="IA182" i="15198"/>
  <c r="KM182" i="15198"/>
  <c r="MY182" i="15198"/>
  <c r="PK182" i="15198"/>
  <c r="RW182" i="15198"/>
  <c r="UI182" i="15198"/>
  <c r="DM183" i="15198"/>
  <c r="FY183" i="15198"/>
  <c r="IK183" i="15198"/>
  <c r="KW183" i="15198"/>
  <c r="NI183" i="15198"/>
  <c r="PU183" i="15198"/>
  <c r="SG183" i="15198"/>
  <c r="US183" i="15198"/>
  <c r="DW184" i="15198"/>
  <c r="GI184" i="15198"/>
  <c r="IU184" i="15198"/>
  <c r="LG184" i="15198"/>
  <c r="NS184" i="15198"/>
  <c r="QE184" i="15198"/>
  <c r="SQ184" i="15198"/>
  <c r="VC184" i="15198"/>
  <c r="EG185" i="15198"/>
  <c r="GS185" i="15198"/>
  <c r="JE185" i="15198"/>
  <c r="LQ185" i="15198"/>
  <c r="OC185" i="15198"/>
  <c r="QO185" i="15198"/>
  <c r="TA185" i="15198"/>
  <c r="VM185" i="15198"/>
  <c r="FD186" i="15198"/>
  <c r="SN186" i="15198"/>
  <c r="SH187" i="15198"/>
  <c r="SB188" i="15198"/>
  <c r="FG190" i="15198"/>
  <c r="MJ193" i="15198"/>
  <c r="GW186" i="15198"/>
  <c r="JI186" i="15198"/>
  <c r="LU186" i="15198"/>
  <c r="OG186" i="15198"/>
  <c r="QS186" i="15198"/>
  <c r="TE186" i="15198"/>
  <c r="VQ186" i="15198"/>
  <c r="EU187" i="15198"/>
  <c r="HG187" i="15198"/>
  <c r="JS187" i="15198"/>
  <c r="ME187" i="15198"/>
  <c r="OQ187" i="15198"/>
  <c r="RC187" i="15198"/>
  <c r="TO187" i="15198"/>
  <c r="WA187" i="15198"/>
  <c r="FE188" i="15198"/>
  <c r="HQ188" i="15198"/>
  <c r="KC188" i="15198"/>
  <c r="MO188" i="15198"/>
  <c r="PA188" i="15198"/>
  <c r="RM188" i="15198"/>
  <c r="TY188" i="15198"/>
  <c r="DK189" i="15198"/>
  <c r="IQ189" i="15198"/>
  <c r="HV190" i="15198"/>
  <c r="OR191" i="15198"/>
  <c r="ML193" i="15198"/>
  <c r="RJ195" i="15198"/>
  <c r="OH186" i="15198"/>
  <c r="EV187" i="15198"/>
  <c r="OR187" i="15198"/>
  <c r="FN188" i="15198"/>
  <c r="PJ188" i="15198"/>
  <c r="FX189" i="15198"/>
  <c r="TY189" i="15198"/>
  <c r="IF191" i="15198"/>
  <c r="EB193" i="15198"/>
  <c r="GT195" i="15198"/>
  <c r="LG186" i="15198"/>
  <c r="PY187" i="15198"/>
  <c r="ET190" i="15198"/>
  <c r="PX186" i="15198"/>
  <c r="FZ189" i="15198"/>
  <c r="KA189" i="15198"/>
  <c r="PA181" i="15198"/>
  <c r="RM181" i="15198"/>
  <c r="TY181" i="15198"/>
  <c r="DK182" i="15198"/>
  <c r="FW182" i="15198"/>
  <c r="II182" i="15198"/>
  <c r="KU182" i="15198"/>
  <c r="NG182" i="15198"/>
  <c r="PS182" i="15198"/>
  <c r="SE182" i="15198"/>
  <c r="UQ182" i="15198"/>
  <c r="DU183" i="15198"/>
  <c r="GG183" i="15198"/>
  <c r="IS183" i="15198"/>
  <c r="LE183" i="15198"/>
  <c r="NQ183" i="15198"/>
  <c r="QC183" i="15198"/>
  <c r="SO183" i="15198"/>
  <c r="VA183" i="15198"/>
  <c r="EE184" i="15198"/>
  <c r="GQ184" i="15198"/>
  <c r="JC184" i="15198"/>
  <c r="LO184" i="15198"/>
  <c r="OA184" i="15198"/>
  <c r="QM184" i="15198"/>
  <c r="SY184" i="15198"/>
  <c r="VK184" i="15198"/>
  <c r="EO185" i="15198"/>
  <c r="HA185" i="15198"/>
  <c r="JM185" i="15198"/>
  <c r="LY185" i="15198"/>
  <c r="OK185" i="15198"/>
  <c r="QW185" i="15198"/>
  <c r="TI185" i="15198"/>
  <c r="VU185" i="15198"/>
  <c r="FN186" i="15198"/>
  <c r="UZ186" i="15198"/>
  <c r="UT187" i="15198"/>
  <c r="UN188" i="15198"/>
  <c r="LV190" i="15198"/>
  <c r="WF193" i="15198"/>
  <c r="HE186" i="15198"/>
  <c r="JQ186" i="15198"/>
  <c r="MC186" i="15198"/>
  <c r="OO186" i="15198"/>
  <c r="RA186" i="15198"/>
  <c r="TM186" i="15198"/>
  <c r="VY186" i="15198"/>
  <c r="FC187" i="15198"/>
  <c r="HO187" i="15198"/>
  <c r="KA187" i="15198"/>
  <c r="MM187" i="15198"/>
  <c r="OY187" i="15198"/>
  <c r="RK187" i="15198"/>
  <c r="TW187" i="15198"/>
  <c r="WI187" i="15198"/>
  <c r="FM188" i="15198"/>
  <c r="HY188" i="15198"/>
  <c r="KK188" i="15198"/>
  <c r="MW188" i="15198"/>
  <c r="PI188" i="15198"/>
  <c r="RU188" i="15198"/>
  <c r="UG188" i="15198"/>
  <c r="DS189" i="15198"/>
  <c r="IY189" i="15198"/>
  <c r="IQ190" i="15198"/>
  <c r="PM191" i="15198"/>
  <c r="NR193" i="15198"/>
  <c r="WH195" i="15198"/>
  <c r="OP186" i="15198"/>
  <c r="FD187" i="15198"/>
  <c r="OZ187" i="15198"/>
  <c r="FV188" i="15198"/>
  <c r="PR188" i="15198"/>
  <c r="GF189" i="15198"/>
  <c r="UT189" i="15198"/>
  <c r="JA191" i="15198"/>
  <c r="FH193" i="15198"/>
  <c r="HZ195" i="15198"/>
  <c r="LO186" i="15198"/>
  <c r="SC187" i="15198"/>
  <c r="KM190" i="15198"/>
  <c r="SB186" i="15198"/>
  <c r="LF189" i="15198"/>
  <c r="UG189" i="15198"/>
  <c r="PI181" i="15198"/>
  <c r="RU181" i="15198"/>
  <c r="UG181" i="15198"/>
  <c r="DS182" i="15198"/>
  <c r="GE182" i="15198"/>
  <c r="IQ182" i="15198"/>
  <c r="LC182" i="15198"/>
  <c r="NO182" i="15198"/>
  <c r="QA182" i="15198"/>
  <c r="SM182" i="15198"/>
  <c r="UY182" i="15198"/>
  <c r="EC183" i="15198"/>
  <c r="GO183" i="15198"/>
  <c r="JA183" i="15198"/>
  <c r="LM183" i="15198"/>
  <c r="NY183" i="15198"/>
  <c r="QK183" i="15198"/>
  <c r="SW183" i="15198"/>
  <c r="VI183" i="15198"/>
  <c r="EM184" i="15198"/>
  <c r="GY184" i="15198"/>
  <c r="JK184" i="15198"/>
  <c r="LW184" i="15198"/>
  <c r="OI184" i="15198"/>
  <c r="QU184" i="15198"/>
  <c r="TG184" i="15198"/>
  <c r="VS184" i="15198"/>
  <c r="EW185" i="15198"/>
  <c r="HI185" i="15198"/>
  <c r="JU185" i="15198"/>
  <c r="MG185" i="15198"/>
  <c r="OS185" i="15198"/>
  <c r="RE185" i="15198"/>
  <c r="TQ185" i="15198"/>
  <c r="WC185" i="15198"/>
  <c r="FZ186" i="15198"/>
  <c r="DN187" i="15198"/>
  <c r="DH188" i="15198"/>
  <c r="DJ189" i="15198"/>
  <c r="SJ190" i="15198"/>
  <c r="JZ194" i="15198"/>
  <c r="HM186" i="15198"/>
  <c r="JY186" i="15198"/>
  <c r="MK186" i="15198"/>
  <c r="OW186" i="15198"/>
  <c r="RI186" i="15198"/>
  <c r="TU186" i="15198"/>
  <c r="WG186" i="15198"/>
  <c r="FK187" i="15198"/>
  <c r="HW187" i="15198"/>
  <c r="KI187" i="15198"/>
  <c r="MU187" i="15198"/>
  <c r="PG187" i="15198"/>
  <c r="RS187" i="15198"/>
  <c r="UE187" i="15198"/>
  <c r="DI188" i="15198"/>
  <c r="FU188" i="15198"/>
  <c r="IG188" i="15198"/>
  <c r="KS188" i="15198"/>
  <c r="NE188" i="15198"/>
  <c r="PQ188" i="15198"/>
  <c r="SC188" i="15198"/>
  <c r="UO188" i="15198"/>
  <c r="EA189" i="15198"/>
  <c r="LC189" i="15198"/>
  <c r="OJ190" i="15198"/>
  <c r="WB191" i="15198"/>
  <c r="WH193" i="15198"/>
  <c r="GX186" i="15198"/>
  <c r="QT186" i="15198"/>
  <c r="HH187" i="15198"/>
  <c r="RD187" i="15198"/>
  <c r="HZ188" i="15198"/>
  <c r="RV188" i="15198"/>
  <c r="IJ189" i="15198"/>
  <c r="HX190" i="15198"/>
  <c r="OT191" i="15198"/>
  <c r="NX193" i="15198"/>
  <c r="MC196" i="15198"/>
  <c r="NS186" i="15198"/>
  <c r="GU188" i="15198"/>
  <c r="LP191" i="15198"/>
  <c r="GT187" i="15198"/>
  <c r="JF192" i="15198"/>
  <c r="DF193" i="15198"/>
  <c r="PQ181" i="15198"/>
  <c r="SC181" i="15198"/>
  <c r="UO181" i="15198"/>
  <c r="EA182" i="15198"/>
  <c r="GM182" i="15198"/>
  <c r="IY182" i="15198"/>
  <c r="LK182" i="15198"/>
  <c r="NW182" i="15198"/>
  <c r="QI182" i="15198"/>
  <c r="SU182" i="15198"/>
  <c r="VG182" i="15198"/>
  <c r="EK183" i="15198"/>
  <c r="GW183" i="15198"/>
  <c r="JI183" i="15198"/>
  <c r="LU183" i="15198"/>
  <c r="OG183" i="15198"/>
  <c r="QS183" i="15198"/>
  <c r="TE183" i="15198"/>
  <c r="VQ183" i="15198"/>
  <c r="EU184" i="15198"/>
  <c r="HG184" i="15198"/>
  <c r="JS184" i="15198"/>
  <c r="ME184" i="15198"/>
  <c r="OQ184" i="15198"/>
  <c r="RC184" i="15198"/>
  <c r="TO184" i="15198"/>
  <c r="WA184" i="15198"/>
  <c r="FE185" i="15198"/>
  <c r="HQ185" i="15198"/>
  <c r="KC185" i="15198"/>
  <c r="MO185" i="15198"/>
  <c r="PA185" i="15198"/>
  <c r="RM185" i="15198"/>
  <c r="TY185" i="15198"/>
  <c r="DK186" i="15198"/>
  <c r="GZ186" i="15198"/>
  <c r="FZ187" i="15198"/>
  <c r="FT188" i="15198"/>
  <c r="FV189" i="15198"/>
  <c r="ES191" i="15198"/>
  <c r="TV194" i="15198"/>
  <c r="HU186" i="15198"/>
  <c r="KG186" i="15198"/>
  <c r="MS186" i="15198"/>
  <c r="PE186" i="15198"/>
  <c r="RQ186" i="15198"/>
  <c r="UC186" i="15198"/>
  <c r="DG187" i="15198"/>
  <c r="FS187" i="15198"/>
  <c r="IE187" i="15198"/>
  <c r="KQ187" i="15198"/>
  <c r="NC187" i="15198"/>
  <c r="PO187" i="15198"/>
  <c r="SA187" i="15198"/>
  <c r="UM187" i="15198"/>
  <c r="DQ188" i="15198"/>
  <c r="GC188" i="15198"/>
  <c r="IO188" i="15198"/>
  <c r="LA188" i="15198"/>
  <c r="NM188" i="15198"/>
  <c r="PY188" i="15198"/>
  <c r="SK188" i="15198"/>
  <c r="UW188" i="15198"/>
  <c r="EI189" i="15198"/>
  <c r="LK189" i="15198"/>
  <c r="PF190" i="15198"/>
  <c r="DT192" i="15198"/>
  <c r="DX194" i="15198"/>
  <c r="HF186" i="15198"/>
  <c r="RB186" i="15198"/>
  <c r="HP187" i="15198"/>
  <c r="RL187" i="15198"/>
  <c r="IH188" i="15198"/>
  <c r="SD188" i="15198"/>
  <c r="IR189" i="15198"/>
  <c r="IT190" i="15198"/>
  <c r="PP191" i="15198"/>
  <c r="PD193" i="15198"/>
  <c r="RA196" i="15198"/>
  <c r="OA186" i="15198"/>
  <c r="IY188" i="15198"/>
  <c r="RI191" i="15198"/>
  <c r="IX187" i="15198"/>
  <c r="MZ193" i="15198"/>
  <c r="IF194" i="15198"/>
  <c r="PY181" i="15198"/>
  <c r="SK181" i="15198"/>
  <c r="UW181" i="15198"/>
  <c r="EI182" i="15198"/>
  <c r="GU182" i="15198"/>
  <c r="JG182" i="15198"/>
  <c r="LS182" i="15198"/>
  <c r="OE182" i="15198"/>
  <c r="QQ182" i="15198"/>
  <c r="TC182" i="15198"/>
  <c r="VO182" i="15198"/>
  <c r="ES183" i="15198"/>
  <c r="HE183" i="15198"/>
  <c r="JQ183" i="15198"/>
  <c r="MC183" i="15198"/>
  <c r="OO183" i="15198"/>
  <c r="RA183" i="15198"/>
  <c r="TM183" i="15198"/>
  <c r="VY183" i="15198"/>
  <c r="FC184" i="15198"/>
  <c r="HO184" i="15198"/>
  <c r="KA184" i="15198"/>
  <c r="MM184" i="15198"/>
  <c r="OY184" i="15198"/>
  <c r="RK184" i="15198"/>
  <c r="TW184" i="15198"/>
  <c r="WI184" i="15198"/>
  <c r="FM185" i="15198"/>
  <c r="HY185" i="15198"/>
  <c r="KK185" i="15198"/>
  <c r="MW185" i="15198"/>
  <c r="PI185" i="15198"/>
  <c r="RU185" i="15198"/>
  <c r="UG185" i="15198"/>
  <c r="DS186" i="15198"/>
  <c r="IR186" i="15198"/>
  <c r="IL187" i="15198"/>
  <c r="IF188" i="15198"/>
  <c r="IH189" i="15198"/>
  <c r="LH191" i="15198"/>
  <c r="HR195" i="15198"/>
  <c r="IC186" i="15198"/>
  <c r="KO186" i="15198"/>
  <c r="NA186" i="15198"/>
  <c r="PM186" i="15198"/>
  <c r="RY186" i="15198"/>
  <c r="UK186" i="15198"/>
  <c r="DO187" i="15198"/>
  <c r="GA187" i="15198"/>
  <c r="IM187" i="15198"/>
  <c r="KY187" i="15198"/>
  <c r="NK187" i="15198"/>
  <c r="PW187" i="15198"/>
  <c r="SI187" i="15198"/>
  <c r="UU187" i="15198"/>
  <c r="DY188" i="15198"/>
  <c r="GK188" i="15198"/>
  <c r="IW188" i="15198"/>
  <c r="LI188" i="15198"/>
  <c r="NU188" i="15198"/>
  <c r="QG188" i="15198"/>
  <c r="SS188" i="15198"/>
  <c r="VE188" i="15198"/>
  <c r="EQ189" i="15198"/>
  <c r="OC189" i="15198"/>
  <c r="UY190" i="15198"/>
  <c r="MJ192" i="15198"/>
  <c r="MN194" i="15198"/>
  <c r="JJ186" i="15198"/>
  <c r="TF186" i="15198"/>
  <c r="JT187" i="15198"/>
  <c r="TP187" i="15198"/>
  <c r="KL188" i="15198"/>
  <c r="UH188" i="15198"/>
  <c r="KV189" i="15198"/>
  <c r="OM190" i="15198"/>
  <c r="WD191" i="15198"/>
  <c r="FJ194" i="15198"/>
  <c r="GI186" i="15198"/>
  <c r="RS186" i="15198"/>
  <c r="QQ188" i="15198"/>
  <c r="KH193" i="15198"/>
  <c r="QP187" i="15198"/>
  <c r="OS186" i="15198"/>
  <c r="UJ189" i="15198"/>
  <c r="GU189" i="15198"/>
  <c r="JG189" i="15198"/>
  <c r="LS189" i="15198"/>
  <c r="PT189" i="15198"/>
  <c r="WH189" i="15198"/>
  <c r="JL190" i="15198"/>
  <c r="QA190" i="15198"/>
  <c r="DE191" i="15198"/>
  <c r="JT191" i="15198"/>
  <c r="QH191" i="15198"/>
  <c r="EZ192" i="15198"/>
  <c r="OV192" i="15198"/>
  <c r="FB193" i="15198"/>
  <c r="OX193" i="15198"/>
  <c r="FD194" i="15198"/>
  <c r="OZ194" i="15198"/>
  <c r="GR195" i="15198"/>
  <c r="GO196" i="15198"/>
  <c r="HN186" i="15198"/>
  <c r="JZ186" i="15198"/>
  <c r="ML186" i="15198"/>
  <c r="OX186" i="15198"/>
  <c r="RJ186" i="15198"/>
  <c r="TV186" i="15198"/>
  <c r="WH186" i="15198"/>
  <c r="FL187" i="15198"/>
  <c r="HX187" i="15198"/>
  <c r="KJ187" i="15198"/>
  <c r="MV187" i="15198"/>
  <c r="PH187" i="15198"/>
  <c r="RT187" i="15198"/>
  <c r="UF187" i="15198"/>
  <c r="DR188" i="15198"/>
  <c r="GD188" i="15198"/>
  <c r="IP188" i="15198"/>
  <c r="LB188" i="15198"/>
  <c r="NN188" i="15198"/>
  <c r="PZ188" i="15198"/>
  <c r="SL188" i="15198"/>
  <c r="UX188" i="15198"/>
  <c r="EB189" i="15198"/>
  <c r="GN189" i="15198"/>
  <c r="IZ189" i="15198"/>
  <c r="LL189" i="15198"/>
  <c r="PA189" i="15198"/>
  <c r="VP189" i="15198"/>
  <c r="JO190" i="15198"/>
  <c r="QD190" i="15198"/>
  <c r="DH191" i="15198"/>
  <c r="JV191" i="15198"/>
  <c r="QK191" i="15198"/>
  <c r="FF192" i="15198"/>
  <c r="PB192" i="15198"/>
  <c r="GN193" i="15198"/>
  <c r="QJ193" i="15198"/>
  <c r="HV194" i="15198"/>
  <c r="RR194" i="15198"/>
  <c r="JF195" i="15198"/>
  <c r="EM186" i="15198"/>
  <c r="GY186" i="15198"/>
  <c r="JK186" i="15198"/>
  <c r="LW186" i="15198"/>
  <c r="OI186" i="15198"/>
  <c r="SI186" i="15198"/>
  <c r="IO187" i="15198"/>
  <c r="SK187" i="15198"/>
  <c r="JG188" i="15198"/>
  <c r="TC188" i="15198"/>
  <c r="JQ189" i="15198"/>
  <c r="LH190" i="15198"/>
  <c r="SD191" i="15198"/>
  <c r="UD193" i="15198"/>
  <c r="IN186" i="15198"/>
  <c r="SJ186" i="15198"/>
  <c r="JF187" i="15198"/>
  <c r="TB187" i="15198"/>
  <c r="JP188" i="15198"/>
  <c r="ML189" i="15198"/>
  <c r="OF193" i="15198"/>
  <c r="VU186" i="15198"/>
  <c r="JQ188" i="15198"/>
  <c r="VB189" i="15198"/>
  <c r="LX194" i="15198"/>
  <c r="DN194" i="15198"/>
  <c r="FU190" i="15198"/>
  <c r="HC189" i="15198"/>
  <c r="JO189" i="15198"/>
  <c r="MA189" i="15198"/>
  <c r="QO189" i="15198"/>
  <c r="DS190" i="15198"/>
  <c r="KH190" i="15198"/>
  <c r="QV190" i="15198"/>
  <c r="DZ191" i="15198"/>
  <c r="KO191" i="15198"/>
  <c r="RD191" i="15198"/>
  <c r="GF192" i="15198"/>
  <c r="QB192" i="15198"/>
  <c r="GH193" i="15198"/>
  <c r="QD193" i="15198"/>
  <c r="GJ194" i="15198"/>
  <c r="QF194" i="15198"/>
  <c r="HX195" i="15198"/>
  <c r="LM196" i="15198"/>
  <c r="HV186" i="15198"/>
  <c r="KH186" i="15198"/>
  <c r="MT186" i="15198"/>
  <c r="PF186" i="15198"/>
  <c r="RR186" i="15198"/>
  <c r="UD186" i="15198"/>
  <c r="DH187" i="15198"/>
  <c r="FT187" i="15198"/>
  <c r="IF187" i="15198"/>
  <c r="KR187" i="15198"/>
  <c r="ND187" i="15198"/>
  <c r="PP187" i="15198"/>
  <c r="SB187" i="15198"/>
  <c r="UN187" i="15198"/>
  <c r="DZ188" i="15198"/>
  <c r="GL188" i="15198"/>
  <c r="IX188" i="15198"/>
  <c r="LJ188" i="15198"/>
  <c r="NV188" i="15198"/>
  <c r="QH188" i="15198"/>
  <c r="ST188" i="15198"/>
  <c r="VF188" i="15198"/>
  <c r="EJ189" i="15198"/>
  <c r="GV189" i="15198"/>
  <c r="JH189" i="15198"/>
  <c r="LT189" i="15198"/>
  <c r="PV189" i="15198"/>
  <c r="DV190" i="15198"/>
  <c r="KJ190" i="15198"/>
  <c r="QY190" i="15198"/>
  <c r="EC191" i="15198"/>
  <c r="KR191" i="15198"/>
  <c r="RF191" i="15198"/>
  <c r="GL192" i="15198"/>
  <c r="QH192" i="15198"/>
  <c r="HT193" i="15198"/>
  <c r="RP193" i="15198"/>
  <c r="JB194" i="15198"/>
  <c r="SX194" i="15198"/>
  <c r="KL195" i="15198"/>
  <c r="EU186" i="15198"/>
  <c r="HG186" i="15198"/>
  <c r="JS186" i="15198"/>
  <c r="ME186" i="15198"/>
  <c r="OQ186" i="15198"/>
  <c r="UE186" i="15198"/>
  <c r="KS187" i="15198"/>
  <c r="UO187" i="15198"/>
  <c r="LK188" i="15198"/>
  <c r="VG188" i="15198"/>
  <c r="LU189" i="15198"/>
  <c r="RB190" i="15198"/>
  <c r="HT192" i="15198"/>
  <c r="KJ194" i="15198"/>
  <c r="KR186" i="15198"/>
  <c r="UN186" i="15198"/>
  <c r="LJ187" i="15198"/>
  <c r="VF187" i="15198"/>
  <c r="OF188" i="15198"/>
  <c r="HH190" i="15198"/>
  <c r="TF194" i="15198"/>
  <c r="IA187" i="15198"/>
  <c r="PM188" i="15198"/>
  <c r="SB190" i="15198"/>
  <c r="PB186" i="15198"/>
  <c r="TS186" i="15198"/>
  <c r="HK189" i="15198"/>
  <c r="JW189" i="15198"/>
  <c r="MI189" i="15198"/>
  <c r="RJ189" i="15198"/>
  <c r="EN190" i="15198"/>
  <c r="LC190" i="15198"/>
  <c r="RR190" i="15198"/>
  <c r="EV191" i="15198"/>
  <c r="LJ191" i="15198"/>
  <c r="RY191" i="15198"/>
  <c r="HL192" i="15198"/>
  <c r="RH192" i="15198"/>
  <c r="HN193" i="15198"/>
  <c r="RJ193" i="15198"/>
  <c r="HP194" i="15198"/>
  <c r="RL194" i="15198"/>
  <c r="JD195" i="15198"/>
  <c r="QK196" i="15198"/>
  <c r="ID186" i="15198"/>
  <c r="KP186" i="15198"/>
  <c r="NB186" i="15198"/>
  <c r="PN186" i="15198"/>
  <c r="RZ186" i="15198"/>
  <c r="UL186" i="15198"/>
  <c r="DP187" i="15198"/>
  <c r="GB187" i="15198"/>
  <c r="IN187" i="15198"/>
  <c r="KZ187" i="15198"/>
  <c r="NL187" i="15198"/>
  <c r="PX187" i="15198"/>
  <c r="SJ187" i="15198"/>
  <c r="UV187" i="15198"/>
  <c r="EH188" i="15198"/>
  <c r="GT188" i="15198"/>
  <c r="JF188" i="15198"/>
  <c r="LR188" i="15198"/>
  <c r="OD188" i="15198"/>
  <c r="QP188" i="15198"/>
  <c r="TB188" i="15198"/>
  <c r="VN188" i="15198"/>
  <c r="ER189" i="15198"/>
  <c r="HD189" i="15198"/>
  <c r="JP189" i="15198"/>
  <c r="MB189" i="15198"/>
  <c r="QR189" i="15198"/>
  <c r="EQ190" i="15198"/>
  <c r="LF190" i="15198"/>
  <c r="RT190" i="15198"/>
  <c r="EX191" i="15198"/>
  <c r="LM191" i="15198"/>
  <c r="SB191" i="15198"/>
  <c r="HR192" i="15198"/>
  <c r="RN192" i="15198"/>
  <c r="IZ193" i="15198"/>
  <c r="SV193" i="15198"/>
  <c r="KH194" i="15198"/>
  <c r="UD194" i="15198"/>
  <c r="LR195" i="15198"/>
  <c r="FC186" i="15198"/>
  <c r="HO186" i="15198"/>
  <c r="KA186" i="15198"/>
  <c r="MM186" i="15198"/>
  <c r="OY186" i="15198"/>
  <c r="UM186" i="15198"/>
  <c r="LA187" i="15198"/>
  <c r="UW187" i="15198"/>
  <c r="LS188" i="15198"/>
  <c r="VO188" i="15198"/>
  <c r="MC189" i="15198"/>
  <c r="RW190" i="15198"/>
  <c r="IZ192" i="15198"/>
  <c r="LP194" i="15198"/>
  <c r="KZ186" i="15198"/>
  <c r="UV186" i="15198"/>
  <c r="LR187" i="15198"/>
  <c r="VN187" i="15198"/>
  <c r="ON188" i="15198"/>
  <c r="ID190" i="15198"/>
  <c r="DJ195" i="15198"/>
  <c r="JG187" i="15198"/>
  <c r="PU188" i="15198"/>
  <c r="UN190" i="15198"/>
  <c r="TZ186" i="15198"/>
  <c r="UA186" i="15198"/>
  <c r="FG189" i="15198"/>
  <c r="HS189" i="15198"/>
  <c r="KE189" i="15198"/>
  <c r="MQ189" i="15198"/>
  <c r="SF189" i="15198"/>
  <c r="FJ190" i="15198"/>
  <c r="LX190" i="15198"/>
  <c r="SM190" i="15198"/>
  <c r="FQ191" i="15198"/>
  <c r="MF191" i="15198"/>
  <c r="ST191" i="15198"/>
  <c r="IR192" i="15198"/>
  <c r="SN192" i="15198"/>
  <c r="IT193" i="15198"/>
  <c r="SP193" i="15198"/>
  <c r="IV194" i="15198"/>
  <c r="SR194" i="15198"/>
  <c r="KJ195" i="15198"/>
  <c r="WG196" i="15198"/>
  <c r="IL186" i="15198"/>
  <c r="KX186" i="15198"/>
  <c r="NJ186" i="15198"/>
  <c r="PV186" i="15198"/>
  <c r="SH186" i="15198"/>
  <c r="UT186" i="15198"/>
  <c r="DX187" i="15198"/>
  <c r="GJ187" i="15198"/>
  <c r="IV187" i="15198"/>
  <c r="LH187" i="15198"/>
  <c r="NT187" i="15198"/>
  <c r="QF187" i="15198"/>
  <c r="SR187" i="15198"/>
  <c r="VD187" i="15198"/>
  <c r="EP188" i="15198"/>
  <c r="HB188" i="15198"/>
  <c r="JN188" i="15198"/>
  <c r="LZ188" i="15198"/>
  <c r="OL188" i="15198"/>
  <c r="QX188" i="15198"/>
  <c r="TJ188" i="15198"/>
  <c r="VV188" i="15198"/>
  <c r="EZ189" i="15198"/>
  <c r="HL189" i="15198"/>
  <c r="JX189" i="15198"/>
  <c r="MJ189" i="15198"/>
  <c r="RM189" i="15198"/>
  <c r="FL190" i="15198"/>
  <c r="MA190" i="15198"/>
  <c r="SP190" i="15198"/>
  <c r="FT191" i="15198"/>
  <c r="MH191" i="15198"/>
  <c r="SW191" i="15198"/>
  <c r="IX192" i="15198"/>
  <c r="ST192" i="15198"/>
  <c r="KF193" i="15198"/>
  <c r="UB193" i="15198"/>
  <c r="LN194" i="15198"/>
  <c r="VJ194" i="15198"/>
  <c r="NB195" i="15198"/>
  <c r="FK186" i="15198"/>
  <c r="HW186" i="15198"/>
  <c r="KI186" i="15198"/>
  <c r="MU186" i="15198"/>
  <c r="PG186" i="15198"/>
  <c r="DI187" i="15198"/>
  <c r="NE187" i="15198"/>
  <c r="EA188" i="15198"/>
  <c r="NW188" i="15198"/>
  <c r="EK189" i="15198"/>
  <c r="PY189" i="15198"/>
  <c r="EF191" i="15198"/>
  <c r="RP192" i="15198"/>
  <c r="UF194" i="15198"/>
  <c r="ND186" i="15198"/>
  <c r="DZ187" i="15198"/>
  <c r="NV187" i="15198"/>
  <c r="EJ188" i="15198"/>
  <c r="TD188" i="15198"/>
  <c r="FD191" i="15198"/>
  <c r="HI186" i="15198"/>
  <c r="PC187" i="15198"/>
  <c r="VY188" i="15198"/>
  <c r="PB191" i="15198"/>
  <c r="FR188" i="15198"/>
  <c r="JM189" i="15198"/>
  <c r="FO189" i="15198"/>
  <c r="IA189" i="15198"/>
  <c r="KM189" i="15198"/>
  <c r="MY189" i="15198"/>
  <c r="TA189" i="15198"/>
  <c r="GE190" i="15198"/>
  <c r="MT190" i="15198"/>
  <c r="TH190" i="15198"/>
  <c r="GL191" i="15198"/>
  <c r="NA191" i="15198"/>
  <c r="TP191" i="15198"/>
  <c r="JX192" i="15198"/>
  <c r="TT192" i="15198"/>
  <c r="JZ193" i="15198"/>
  <c r="TV193" i="15198"/>
  <c r="KB194" i="15198"/>
  <c r="TX194" i="15198"/>
  <c r="LP195" i="15198"/>
  <c r="GH186" i="15198"/>
  <c r="IT186" i="15198"/>
  <c r="LF186" i="15198"/>
  <c r="NR186" i="15198"/>
  <c r="QD186" i="15198"/>
  <c r="SP186" i="15198"/>
  <c r="VB186" i="15198"/>
  <c r="EF187" i="15198"/>
  <c r="GR187" i="15198"/>
  <c r="JD187" i="15198"/>
  <c r="LP187" i="15198"/>
  <c r="OB187" i="15198"/>
  <c r="QN187" i="15198"/>
  <c r="SZ187" i="15198"/>
  <c r="VL187" i="15198"/>
  <c r="EX188" i="15198"/>
  <c r="HJ188" i="15198"/>
  <c r="JV188" i="15198"/>
  <c r="MH188" i="15198"/>
  <c r="OT188" i="15198"/>
  <c r="RF188" i="15198"/>
  <c r="TR188" i="15198"/>
  <c r="WD188" i="15198"/>
  <c r="FH189" i="15198"/>
  <c r="HT189" i="15198"/>
  <c r="KF189" i="15198"/>
  <c r="MR189" i="15198"/>
  <c r="SH189" i="15198"/>
  <c r="GH190" i="15198"/>
  <c r="MV190" i="15198"/>
  <c r="TK190" i="15198"/>
  <c r="GO191" i="15198"/>
  <c r="ND191" i="15198"/>
  <c r="TR191" i="15198"/>
  <c r="KD192" i="15198"/>
  <c r="TZ192" i="15198"/>
  <c r="LL193" i="15198"/>
  <c r="VH193" i="15198"/>
  <c r="MT194" i="15198"/>
  <c r="EH195" i="15198"/>
  <c r="RZ195" i="15198"/>
  <c r="FS186" i="15198"/>
  <c r="IE186" i="15198"/>
  <c r="KQ186" i="15198"/>
  <c r="NC186" i="15198"/>
  <c r="PO186" i="15198"/>
  <c r="DQ187" i="15198"/>
  <c r="NM187" i="15198"/>
  <c r="EI188" i="15198"/>
  <c r="OE188" i="15198"/>
  <c r="ES189" i="15198"/>
  <c r="QT189" i="15198"/>
  <c r="FA191" i="15198"/>
  <c r="SV192" i="15198"/>
  <c r="VL194" i="15198"/>
  <c r="NL186" i="15198"/>
  <c r="EH187" i="15198"/>
  <c r="OD187" i="15198"/>
  <c r="ER188" i="15198"/>
  <c r="TL188" i="15198"/>
  <c r="HP191" i="15198"/>
  <c r="IO186" i="15198"/>
  <c r="PK187" i="15198"/>
  <c r="DO189" i="15198"/>
  <c r="SJ191" i="15198"/>
  <c r="FZ188" i="15198"/>
  <c r="JG190" i="15198"/>
  <c r="FW189" i="15198"/>
  <c r="II189" i="15198"/>
  <c r="KU189" i="15198"/>
  <c r="NH189" i="15198"/>
  <c r="TV189" i="15198"/>
  <c r="GZ190" i="15198"/>
  <c r="NO190" i="15198"/>
  <c r="UD190" i="15198"/>
  <c r="HH191" i="15198"/>
  <c r="NV191" i="15198"/>
  <c r="UV191" i="15198"/>
  <c r="LD192" i="15198"/>
  <c r="UZ192" i="15198"/>
  <c r="LF193" i="15198"/>
  <c r="VB193" i="15198"/>
  <c r="LH194" i="15198"/>
  <c r="VD194" i="15198"/>
  <c r="MY195" i="15198"/>
  <c r="GP186" i="15198"/>
  <c r="JB186" i="15198"/>
  <c r="LN186" i="15198"/>
  <c r="NZ186" i="15198"/>
  <c r="QL186" i="15198"/>
  <c r="SX186" i="15198"/>
  <c r="VJ186" i="15198"/>
  <c r="EN187" i="15198"/>
  <c r="GZ187" i="15198"/>
  <c r="JL187" i="15198"/>
  <c r="LX187" i="15198"/>
  <c r="OJ187" i="15198"/>
  <c r="QV187" i="15198"/>
  <c r="TH187" i="15198"/>
  <c r="VT187" i="15198"/>
  <c r="FF188" i="15198"/>
  <c r="HR188" i="15198"/>
  <c r="KD188" i="15198"/>
  <c r="MP188" i="15198"/>
  <c r="PB188" i="15198"/>
  <c r="RN188" i="15198"/>
  <c r="TZ188" i="15198"/>
  <c r="DD189" i="15198"/>
  <c r="FP189" i="15198"/>
  <c r="IB189" i="15198"/>
  <c r="KN189" i="15198"/>
  <c r="MZ189" i="15198"/>
  <c r="TD189" i="15198"/>
  <c r="HC190" i="15198"/>
  <c r="NR190" i="15198"/>
  <c r="UF190" i="15198"/>
  <c r="HJ191" i="15198"/>
  <c r="NY191" i="15198"/>
  <c r="UX191" i="15198"/>
  <c r="LJ192" i="15198"/>
  <c r="VF192" i="15198"/>
  <c r="MR193" i="15198"/>
  <c r="ED194" i="15198"/>
  <c r="NZ194" i="15198"/>
  <c r="FN195" i="15198"/>
  <c r="HE196" i="15198"/>
  <c r="GA186" i="15198"/>
  <c r="IM186" i="15198"/>
  <c r="KY186" i="15198"/>
  <c r="NK186" i="15198"/>
  <c r="PW186" i="15198"/>
  <c r="FU187" i="15198"/>
  <c r="PQ187" i="15198"/>
  <c r="GM188" i="15198"/>
  <c r="QI188" i="15198"/>
  <c r="GW189" i="15198"/>
  <c r="DX190" i="15198"/>
  <c r="KT191" i="15198"/>
  <c r="JB193" i="15198"/>
  <c r="KR195" i="15198"/>
  <c r="PP186" i="15198"/>
  <c r="GL187" i="15198"/>
  <c r="QH187" i="15198"/>
  <c r="GV188" i="15198"/>
  <c r="FB189" i="15198"/>
  <c r="EH192" i="15198"/>
  <c r="OK186" i="15198"/>
  <c r="VO187" i="15198"/>
  <c r="IU189" i="15198"/>
  <c r="VP192" i="15198"/>
  <c r="LH189" i="15198"/>
  <c r="UK196" i="15198"/>
  <c r="UU186" i="15198"/>
  <c r="DY187" i="15198"/>
  <c r="GK187" i="15198"/>
  <c r="IW187" i="15198"/>
  <c r="LI187" i="15198"/>
  <c r="NU187" i="15198"/>
  <c r="QG187" i="15198"/>
  <c r="SS187" i="15198"/>
  <c r="VE187" i="15198"/>
  <c r="EQ188" i="15198"/>
  <c r="HC188" i="15198"/>
  <c r="JO188" i="15198"/>
  <c r="MA188" i="15198"/>
  <c r="OM188" i="15198"/>
  <c r="QY188" i="15198"/>
  <c r="TK188" i="15198"/>
  <c r="VW188" i="15198"/>
  <c r="FA189" i="15198"/>
  <c r="HM189" i="15198"/>
  <c r="JY189" i="15198"/>
  <c r="MK189" i="15198"/>
  <c r="RP189" i="15198"/>
  <c r="FO190" i="15198"/>
  <c r="MD190" i="15198"/>
  <c r="SR190" i="15198"/>
  <c r="FV191" i="15198"/>
  <c r="MK191" i="15198"/>
  <c r="SZ191" i="15198"/>
  <c r="KF192" i="15198"/>
  <c r="UB192" i="15198"/>
  <c r="LN193" i="15198"/>
  <c r="VJ193" i="15198"/>
  <c r="MV194" i="15198"/>
  <c r="DH195" i="15198"/>
  <c r="NR195" i="15198"/>
  <c r="IV186" i="15198"/>
  <c r="LH186" i="15198"/>
  <c r="NT186" i="15198"/>
  <c r="QF186" i="15198"/>
  <c r="SR186" i="15198"/>
  <c r="VD186" i="15198"/>
  <c r="EP187" i="15198"/>
  <c r="HB187" i="15198"/>
  <c r="JN187" i="15198"/>
  <c r="LZ187" i="15198"/>
  <c r="OL187" i="15198"/>
  <c r="QX187" i="15198"/>
  <c r="TJ187" i="15198"/>
  <c r="VV187" i="15198"/>
  <c r="EZ188" i="15198"/>
  <c r="HL188" i="15198"/>
  <c r="KN188" i="15198"/>
  <c r="PL188" i="15198"/>
  <c r="UJ188" i="15198"/>
  <c r="GH189" i="15198"/>
  <c r="NP189" i="15198"/>
  <c r="LK190" i="15198"/>
  <c r="IK191" i="15198"/>
  <c r="MX192" i="15198"/>
  <c r="TD193" i="15198"/>
  <c r="EP195" i="15198"/>
  <c r="JM186" i="15198"/>
  <c r="PY186" i="15198"/>
  <c r="WC186" i="15198"/>
  <c r="KE187" i="15198"/>
  <c r="QQ187" i="15198"/>
  <c r="DM188" i="15198"/>
  <c r="KO188" i="15198"/>
  <c r="RA188" i="15198"/>
  <c r="DW189" i="15198"/>
  <c r="KY189" i="15198"/>
  <c r="EY190" i="15198"/>
  <c r="VJ190" i="15198"/>
  <c r="VL191" i="15198"/>
  <c r="ID193" i="15198"/>
  <c r="ND194" i="15198"/>
  <c r="FH187" i="15198"/>
  <c r="KX188" i="15198"/>
  <c r="VE189" i="15198"/>
  <c r="VZ194" i="15198"/>
  <c r="IS187" i="15198"/>
  <c r="KB190" i="15198"/>
  <c r="SQ190" i="15198"/>
  <c r="HC195" i="15198"/>
  <c r="QE186" i="15198"/>
  <c r="SQ186" i="15198"/>
  <c r="VC186" i="15198"/>
  <c r="EG187" i="15198"/>
  <c r="GS187" i="15198"/>
  <c r="JE187" i="15198"/>
  <c r="LQ187" i="15198"/>
  <c r="OC187" i="15198"/>
  <c r="QO187" i="15198"/>
  <c r="TA187" i="15198"/>
  <c r="VM187" i="15198"/>
  <c r="EY188" i="15198"/>
  <c r="HK188" i="15198"/>
  <c r="JW188" i="15198"/>
  <c r="MI188" i="15198"/>
  <c r="OU188" i="15198"/>
  <c r="RG188" i="15198"/>
  <c r="TS188" i="15198"/>
  <c r="WE188" i="15198"/>
  <c r="FI189" i="15198"/>
  <c r="HU189" i="15198"/>
  <c r="KG189" i="15198"/>
  <c r="MS189" i="15198"/>
  <c r="SK189" i="15198"/>
  <c r="GJ190" i="15198"/>
  <c r="MY190" i="15198"/>
  <c r="TN190" i="15198"/>
  <c r="GR191" i="15198"/>
  <c r="NF191" i="15198"/>
  <c r="TX191" i="15198"/>
  <c r="LL192" i="15198"/>
  <c r="VH192" i="15198"/>
  <c r="MT193" i="15198"/>
  <c r="EF194" i="15198"/>
  <c r="OB194" i="15198"/>
  <c r="EN195" i="15198"/>
  <c r="SP195" i="15198"/>
  <c r="JD186" i="15198"/>
  <c r="LP186" i="15198"/>
  <c r="OB186" i="15198"/>
  <c r="QN186" i="15198"/>
  <c r="SZ186" i="15198"/>
  <c r="VL186" i="15198"/>
  <c r="EX187" i="15198"/>
  <c r="HJ187" i="15198"/>
  <c r="JV187" i="15198"/>
  <c r="MH187" i="15198"/>
  <c r="OT187" i="15198"/>
  <c r="RF187" i="15198"/>
  <c r="TR187" i="15198"/>
  <c r="WD187" i="15198"/>
  <c r="FH188" i="15198"/>
  <c r="HT188" i="15198"/>
  <c r="KV188" i="15198"/>
  <c r="PT188" i="15198"/>
  <c r="UR188" i="15198"/>
  <c r="HN189" i="15198"/>
  <c r="OK189" i="15198"/>
  <c r="NW190" i="15198"/>
  <c r="LR191" i="15198"/>
  <c r="OD192" i="15198"/>
  <c r="DF194" i="15198"/>
  <c r="JN195" i="15198"/>
  <c r="JU186" i="15198"/>
  <c r="QW186" i="15198"/>
  <c r="EI187" i="15198"/>
  <c r="KM187" i="15198"/>
  <c r="RO187" i="15198"/>
  <c r="ES188" i="15198"/>
  <c r="KW188" i="15198"/>
  <c r="RY188" i="15198"/>
  <c r="FC189" i="15198"/>
  <c r="LG189" i="15198"/>
  <c r="HK190" i="15198"/>
  <c r="FF191" i="15198"/>
  <c r="DD192" i="15198"/>
  <c r="LV193" i="15198"/>
  <c r="SB194" i="15198"/>
  <c r="FP187" i="15198"/>
  <c r="PN188" i="15198"/>
  <c r="OX190" i="15198"/>
  <c r="DR195" i="15198"/>
  <c r="SG187" i="15198"/>
  <c r="RT191" i="15198"/>
  <c r="TO190" i="15198"/>
  <c r="QM186" i="15198"/>
  <c r="SY186" i="15198"/>
  <c r="VK186" i="15198"/>
  <c r="EO187" i="15198"/>
  <c r="HA187" i="15198"/>
  <c r="JM187" i="15198"/>
  <c r="LY187" i="15198"/>
  <c r="OK187" i="15198"/>
  <c r="QW187" i="15198"/>
  <c r="TI187" i="15198"/>
  <c r="VU187" i="15198"/>
  <c r="FG188" i="15198"/>
  <c r="HS188" i="15198"/>
  <c r="KE188" i="15198"/>
  <c r="MQ188" i="15198"/>
  <c r="PC188" i="15198"/>
  <c r="RO188" i="15198"/>
  <c r="UA188" i="15198"/>
  <c r="DE189" i="15198"/>
  <c r="FQ189" i="15198"/>
  <c r="IC189" i="15198"/>
  <c r="KO189" i="15198"/>
  <c r="NA189" i="15198"/>
  <c r="TF189" i="15198"/>
  <c r="HF190" i="15198"/>
  <c r="NT190" i="15198"/>
  <c r="UI190" i="15198"/>
  <c r="HM191" i="15198"/>
  <c r="OB191" i="15198"/>
  <c r="VD191" i="15198"/>
  <c r="MR192" i="15198"/>
  <c r="ED193" i="15198"/>
  <c r="NZ193" i="15198"/>
  <c r="FL194" i="15198"/>
  <c r="PH194" i="15198"/>
  <c r="FT195" i="15198"/>
  <c r="HU196" i="15198"/>
  <c r="JL186" i="15198"/>
  <c r="LX186" i="15198"/>
  <c r="OJ186" i="15198"/>
  <c r="QV186" i="15198"/>
  <c r="TH186" i="15198"/>
  <c r="VT186" i="15198"/>
  <c r="FF187" i="15198"/>
  <c r="HR187" i="15198"/>
  <c r="KD187" i="15198"/>
  <c r="MP187" i="15198"/>
  <c r="PB187" i="15198"/>
  <c r="RN187" i="15198"/>
  <c r="TZ187" i="15198"/>
  <c r="DD188" i="15198"/>
  <c r="FP188" i="15198"/>
  <c r="IB188" i="15198"/>
  <c r="LT188" i="15198"/>
  <c r="QR188" i="15198"/>
  <c r="VP188" i="15198"/>
  <c r="IL189" i="15198"/>
  <c r="RR189" i="15198"/>
  <c r="OR190" i="15198"/>
  <c r="OD191" i="15198"/>
  <c r="TB192" i="15198"/>
  <c r="EL194" i="15198"/>
  <c r="OH195" i="15198"/>
  <c r="LA186" i="15198"/>
  <c r="RE186" i="15198"/>
  <c r="FG187" i="15198"/>
  <c r="LS187" i="15198"/>
  <c r="RW187" i="15198"/>
  <c r="FQ188" i="15198"/>
  <c r="MC188" i="15198"/>
  <c r="SG188" i="15198"/>
  <c r="GA189" i="15198"/>
  <c r="MM189" i="15198"/>
  <c r="IF190" i="15198"/>
  <c r="HR191" i="15198"/>
  <c r="IB192" i="15198"/>
  <c r="NB193" i="15198"/>
  <c r="EC196" i="15198"/>
  <c r="KN187" i="15198"/>
  <c r="PV188" i="15198"/>
  <c r="HU191" i="15198"/>
  <c r="FG186" i="15198"/>
  <c r="SO187" i="15198"/>
  <c r="PV193" i="15198"/>
  <c r="NE191" i="15198"/>
  <c r="QU186" i="15198"/>
  <c r="TG186" i="15198"/>
  <c r="VS186" i="15198"/>
  <c r="EW187" i="15198"/>
  <c r="HI187" i="15198"/>
  <c r="JU187" i="15198"/>
  <c r="MG187" i="15198"/>
  <c r="OS187" i="15198"/>
  <c r="RE187" i="15198"/>
  <c r="TQ187" i="15198"/>
  <c r="WC187" i="15198"/>
  <c r="FO188" i="15198"/>
  <c r="IA188" i="15198"/>
  <c r="KM188" i="15198"/>
  <c r="MY188" i="15198"/>
  <c r="PK188" i="15198"/>
  <c r="RW188" i="15198"/>
  <c r="UI188" i="15198"/>
  <c r="DM189" i="15198"/>
  <c r="FY189" i="15198"/>
  <c r="IK189" i="15198"/>
  <c r="KW189" i="15198"/>
  <c r="NM189" i="15198"/>
  <c r="UB189" i="15198"/>
  <c r="IA190" i="15198"/>
  <c r="OP190" i="15198"/>
  <c r="VD190" i="15198"/>
  <c r="IH191" i="15198"/>
  <c r="OW191" i="15198"/>
  <c r="EB192" i="15198"/>
  <c r="NX192" i="15198"/>
  <c r="FJ193" i="15198"/>
  <c r="PF193" i="15198"/>
  <c r="GR194" i="15198"/>
  <c r="QN194" i="15198"/>
  <c r="GZ195" i="15198"/>
  <c r="MS196" i="15198"/>
  <c r="JT186" i="15198"/>
  <c r="MF186" i="15198"/>
  <c r="OR186" i="15198"/>
  <c r="RD186" i="15198"/>
  <c r="TP186" i="15198"/>
  <c r="WB186" i="15198"/>
  <c r="FN187" i="15198"/>
  <c r="HZ187" i="15198"/>
  <c r="KL187" i="15198"/>
  <c r="MX187" i="15198"/>
  <c r="PJ187" i="15198"/>
  <c r="RV187" i="15198"/>
  <c r="UH187" i="15198"/>
  <c r="DL188" i="15198"/>
  <c r="FX188" i="15198"/>
  <c r="IJ188" i="15198"/>
  <c r="MB188" i="15198"/>
  <c r="QZ188" i="15198"/>
  <c r="VX188" i="15198"/>
  <c r="IT189" i="15198"/>
  <c r="UD189" i="15198"/>
  <c r="RZ190" i="15198"/>
  <c r="OZ191" i="15198"/>
  <c r="DD193" i="15198"/>
  <c r="JJ194" i="15198"/>
  <c r="TF195" i="15198"/>
  <c r="LY186" i="15198"/>
  <c r="SK186" i="15198"/>
  <c r="FO187" i="15198"/>
  <c r="MQ187" i="15198"/>
  <c r="TC187" i="15198"/>
  <c r="FY188" i="15198"/>
  <c r="NA188" i="15198"/>
  <c r="TM188" i="15198"/>
  <c r="GI189" i="15198"/>
  <c r="NR189" i="15198"/>
  <c r="LN190" i="15198"/>
  <c r="IN191" i="15198"/>
  <c r="LT192" i="15198"/>
  <c r="RZ193" i="15198"/>
  <c r="JA196" i="15198"/>
  <c r="PD187" i="15198"/>
  <c r="UT188" i="15198"/>
  <c r="IP191" i="15198"/>
  <c r="JW186" i="15198"/>
  <c r="JC188" i="15198"/>
  <c r="RB193" i="15198"/>
  <c r="GM192" i="15198"/>
  <c r="RC186" i="15198"/>
  <c r="TO186" i="15198"/>
  <c r="WA186" i="15198"/>
  <c r="FE187" i="15198"/>
  <c r="HQ187" i="15198"/>
  <c r="KC187" i="15198"/>
  <c r="MO187" i="15198"/>
  <c r="PA187" i="15198"/>
  <c r="RM187" i="15198"/>
  <c r="TY187" i="15198"/>
  <c r="DK188" i="15198"/>
  <c r="FW188" i="15198"/>
  <c r="II188" i="15198"/>
  <c r="KU188" i="15198"/>
  <c r="NG188" i="15198"/>
  <c r="PS188" i="15198"/>
  <c r="SE188" i="15198"/>
  <c r="UQ188" i="15198"/>
  <c r="DU189" i="15198"/>
  <c r="GG189" i="15198"/>
  <c r="IS189" i="15198"/>
  <c r="LE189" i="15198"/>
  <c r="OH189" i="15198"/>
  <c r="UW189" i="15198"/>
  <c r="IV190" i="15198"/>
  <c r="PK190" i="15198"/>
  <c r="VZ190" i="15198"/>
  <c r="JD191" i="15198"/>
  <c r="PR191" i="15198"/>
  <c r="FH192" i="15198"/>
  <c r="PD192" i="15198"/>
  <c r="GP193" i="15198"/>
  <c r="QL193" i="15198"/>
  <c r="HX194" i="15198"/>
  <c r="RT194" i="15198"/>
  <c r="IF195" i="15198"/>
  <c r="RQ196" i="15198"/>
  <c r="KB186" i="15198"/>
  <c r="MN186" i="15198"/>
  <c r="OZ186" i="15198"/>
  <c r="RL186" i="15198"/>
  <c r="TX186" i="15198"/>
  <c r="DJ187" i="15198"/>
  <c r="FV187" i="15198"/>
  <c r="IH187" i="15198"/>
  <c r="KT187" i="15198"/>
  <c r="NF187" i="15198"/>
  <c r="PR187" i="15198"/>
  <c r="SD187" i="15198"/>
  <c r="UP187" i="15198"/>
  <c r="DT188" i="15198"/>
  <c r="GF188" i="15198"/>
  <c r="IR188" i="15198"/>
  <c r="MZ188" i="15198"/>
  <c r="RX188" i="15198"/>
  <c r="DN189" i="15198"/>
  <c r="JZ189" i="15198"/>
  <c r="UZ189" i="15198"/>
  <c r="UL190" i="15198"/>
  <c r="SG191" i="15198"/>
  <c r="EJ193" i="15198"/>
  <c r="NB194" i="15198"/>
  <c r="SG196" i="15198"/>
  <c r="MG186" i="15198"/>
  <c r="TI186" i="15198"/>
  <c r="GU187" i="15198"/>
  <c r="MY187" i="15198"/>
  <c r="UA187" i="15198"/>
  <c r="HE188" i="15198"/>
  <c r="NI188" i="15198"/>
  <c r="UK188" i="15198"/>
  <c r="HO189" i="15198"/>
  <c r="ON189" i="15198"/>
  <c r="NZ190" i="15198"/>
  <c r="LU191" i="15198"/>
  <c r="MZ192" i="15198"/>
  <c r="VR193" i="15198"/>
  <c r="KD186" i="15198"/>
  <c r="PL187" i="15198"/>
  <c r="GB189" i="15198"/>
  <c r="DJ192" i="15198"/>
  <c r="KE186" i="15198"/>
  <c r="SQ188" i="15198"/>
  <c r="NO195" i="15198"/>
  <c r="HK192" i="15198"/>
  <c r="RK186" i="15198"/>
  <c r="TW186" i="15198"/>
  <c r="WI186" i="15198"/>
  <c r="FM187" i="15198"/>
  <c r="HY187" i="15198"/>
  <c r="KK187" i="15198"/>
  <c r="MW187" i="15198"/>
  <c r="PI187" i="15198"/>
  <c r="RU187" i="15198"/>
  <c r="UG187" i="15198"/>
  <c r="DS188" i="15198"/>
  <c r="GE188" i="15198"/>
  <c r="IQ188" i="15198"/>
  <c r="LC188" i="15198"/>
  <c r="NO188" i="15198"/>
  <c r="QA188" i="15198"/>
  <c r="SM188" i="15198"/>
  <c r="UY188" i="15198"/>
  <c r="EC189" i="15198"/>
  <c r="GO189" i="15198"/>
  <c r="JA189" i="15198"/>
  <c r="LM189" i="15198"/>
  <c r="PD189" i="15198"/>
  <c r="VR189" i="15198"/>
  <c r="JR190" i="15198"/>
  <c r="QF190" i="15198"/>
  <c r="DJ191" i="15198"/>
  <c r="JY191" i="15198"/>
  <c r="QN191" i="15198"/>
  <c r="GN192" i="15198"/>
  <c r="QJ192" i="15198"/>
  <c r="HV193" i="15198"/>
  <c r="RR193" i="15198"/>
  <c r="JD194" i="15198"/>
  <c r="SZ194" i="15198"/>
  <c r="JL195" i="15198"/>
  <c r="HX186" i="15198"/>
  <c r="KJ186" i="15198"/>
  <c r="MV186" i="15198"/>
  <c r="PH186" i="15198"/>
  <c r="RT186" i="15198"/>
  <c r="UF186" i="15198"/>
  <c r="DR187" i="15198"/>
  <c r="GD187" i="15198"/>
  <c r="IP187" i="15198"/>
  <c r="LB187" i="15198"/>
  <c r="NN187" i="15198"/>
  <c r="PZ187" i="15198"/>
  <c r="SL187" i="15198"/>
  <c r="UX187" i="15198"/>
  <c r="EB188" i="15198"/>
  <c r="GN188" i="15198"/>
  <c r="IZ188" i="15198"/>
  <c r="NH188" i="15198"/>
  <c r="SF188" i="15198"/>
  <c r="DV189" i="15198"/>
  <c r="KX189" i="15198"/>
  <c r="EV190" i="15198"/>
  <c r="VG190" i="15198"/>
  <c r="VF191" i="15198"/>
  <c r="JH193" i="15198"/>
  <c r="OH194" i="15198"/>
  <c r="HA186" i="15198"/>
  <c r="NM186" i="15198"/>
  <c r="TQ186" i="15198"/>
  <c r="HS187" i="15198"/>
  <c r="OE187" i="15198"/>
  <c r="UI187" i="15198"/>
  <c r="IC188" i="15198"/>
  <c r="OO188" i="15198"/>
  <c r="US188" i="15198"/>
  <c r="IM189" i="15198"/>
  <c r="RU189" i="15198"/>
  <c r="OU190" i="15198"/>
  <c r="OG191" i="15198"/>
  <c r="RX192" i="15198"/>
  <c r="DH194" i="15198"/>
  <c r="OT186" i="15198"/>
  <c r="UJ187" i="15198"/>
  <c r="GJ189" i="15198"/>
  <c r="VV192" i="15198"/>
  <c r="PC186" i="15198"/>
  <c r="SY188" i="15198"/>
  <c r="SV196" i="15198"/>
  <c r="GI194" i="15198"/>
  <c r="JX188" i="15198"/>
  <c r="MJ188" i="15198"/>
  <c r="OV188" i="15198"/>
  <c r="RH188" i="15198"/>
  <c r="TT188" i="15198"/>
  <c r="WF188" i="15198"/>
  <c r="FJ189" i="15198"/>
  <c r="HV189" i="15198"/>
  <c r="KH189" i="15198"/>
  <c r="MT189" i="15198"/>
  <c r="SN189" i="15198"/>
  <c r="FR190" i="15198"/>
  <c r="MF190" i="15198"/>
  <c r="SU190" i="15198"/>
  <c r="FY191" i="15198"/>
  <c r="MN191" i="15198"/>
  <c r="TB191" i="15198"/>
  <c r="KL192" i="15198"/>
  <c r="UH192" i="15198"/>
  <c r="KN193" i="15198"/>
  <c r="UJ193" i="15198"/>
  <c r="KP194" i="15198"/>
  <c r="UL194" i="15198"/>
  <c r="KT195" i="15198"/>
  <c r="GK186" i="15198"/>
  <c r="IW186" i="15198"/>
  <c r="LI186" i="15198"/>
  <c r="NU186" i="15198"/>
  <c r="QG186" i="15198"/>
  <c r="SS186" i="15198"/>
  <c r="VE186" i="15198"/>
  <c r="EQ187" i="15198"/>
  <c r="HC187" i="15198"/>
  <c r="JO187" i="15198"/>
  <c r="MA187" i="15198"/>
  <c r="OM187" i="15198"/>
  <c r="QY187" i="15198"/>
  <c r="TK187" i="15198"/>
  <c r="VW187" i="15198"/>
  <c r="FA188" i="15198"/>
  <c r="HM188" i="15198"/>
  <c r="JY188" i="15198"/>
  <c r="MK188" i="15198"/>
  <c r="OW188" i="15198"/>
  <c r="RI188" i="15198"/>
  <c r="TU188" i="15198"/>
  <c r="WG188" i="15198"/>
  <c r="FK189" i="15198"/>
  <c r="HW189" i="15198"/>
  <c r="KI189" i="15198"/>
  <c r="MU189" i="15198"/>
  <c r="SP189" i="15198"/>
  <c r="FT190" i="15198"/>
  <c r="MI190" i="15198"/>
  <c r="SX190" i="15198"/>
  <c r="GB191" i="15198"/>
  <c r="MP191" i="15198"/>
  <c r="TE191" i="15198"/>
  <c r="JH192" i="15198"/>
  <c r="TD192" i="15198"/>
  <c r="JJ193" i="15198"/>
  <c r="TF193" i="15198"/>
  <c r="JL194" i="15198"/>
  <c r="GB195" i="15198"/>
  <c r="MH186" i="15198"/>
  <c r="WD186" i="15198"/>
  <c r="MR187" i="15198"/>
  <c r="DF188" i="15198"/>
  <c r="NB188" i="15198"/>
  <c r="DP189" i="15198"/>
  <c r="NU189" i="15198"/>
  <c r="UQ190" i="15198"/>
  <c r="LZ192" i="15198"/>
  <c r="MD194" i="15198"/>
  <c r="HK186" i="15198"/>
  <c r="RG186" i="15198"/>
  <c r="NI187" i="15198"/>
  <c r="NS188" i="15198"/>
  <c r="PN189" i="15198"/>
  <c r="PT192" i="15198"/>
  <c r="FD196" i="15198"/>
  <c r="ME190" i="15198"/>
  <c r="TA191" i="15198"/>
  <c r="JE195" i="15198"/>
  <c r="HD195" i="15198"/>
  <c r="KF188" i="15198"/>
  <c r="MR188" i="15198"/>
  <c r="PD188" i="15198"/>
  <c r="RP188" i="15198"/>
  <c r="UB188" i="15198"/>
  <c r="DF189" i="15198"/>
  <c r="FR189" i="15198"/>
  <c r="ID189" i="15198"/>
  <c r="KP189" i="15198"/>
  <c r="NB189" i="15198"/>
  <c r="TI189" i="15198"/>
  <c r="GM190" i="15198"/>
  <c r="NB190" i="15198"/>
  <c r="TP190" i="15198"/>
  <c r="GT191" i="15198"/>
  <c r="NI191" i="15198"/>
  <c r="TZ191" i="15198"/>
  <c r="LR192" i="15198"/>
  <c r="VN192" i="15198"/>
  <c r="LT193" i="15198"/>
  <c r="VP193" i="15198"/>
  <c r="LV194" i="15198"/>
  <c r="VR194" i="15198"/>
  <c r="LZ195" i="15198"/>
  <c r="GS186" i="15198"/>
  <c r="JE186" i="15198"/>
  <c r="LQ186" i="15198"/>
  <c r="OC186" i="15198"/>
  <c r="QO186" i="15198"/>
  <c r="TA186" i="15198"/>
  <c r="VM186" i="15198"/>
  <c r="EY187" i="15198"/>
  <c r="HK187" i="15198"/>
  <c r="JW187" i="15198"/>
  <c r="MI187" i="15198"/>
  <c r="OU187" i="15198"/>
  <c r="RG187" i="15198"/>
  <c r="TS187" i="15198"/>
  <c r="WE187" i="15198"/>
  <c r="FI188" i="15198"/>
  <c r="HU188" i="15198"/>
  <c r="KG188" i="15198"/>
  <c r="MS188" i="15198"/>
  <c r="PE188" i="15198"/>
  <c r="RQ188" i="15198"/>
  <c r="UC188" i="15198"/>
  <c r="DG189" i="15198"/>
  <c r="FS189" i="15198"/>
  <c r="IE189" i="15198"/>
  <c r="KQ189" i="15198"/>
  <c r="NC189" i="15198"/>
  <c r="TL189" i="15198"/>
  <c r="GP190" i="15198"/>
  <c r="ND190" i="15198"/>
  <c r="TS190" i="15198"/>
  <c r="GW191" i="15198"/>
  <c r="NL191" i="15198"/>
  <c r="UF191" i="15198"/>
  <c r="KN192" i="15198"/>
  <c r="UJ192" i="15198"/>
  <c r="KP193" i="15198"/>
  <c r="UL193" i="15198"/>
  <c r="KR194" i="15198"/>
  <c r="HH195" i="15198"/>
  <c r="MP186" i="15198"/>
  <c r="DD187" i="15198"/>
  <c r="MZ187" i="15198"/>
  <c r="DN188" i="15198"/>
  <c r="NJ188" i="15198"/>
  <c r="DX189" i="15198"/>
  <c r="OP189" i="15198"/>
  <c r="VL190" i="15198"/>
  <c r="NF192" i="15198"/>
  <c r="NJ194" i="15198"/>
  <c r="HS186" i="15198"/>
  <c r="RO186" i="15198"/>
  <c r="NQ187" i="15198"/>
  <c r="OA188" i="15198"/>
  <c r="QJ189" i="15198"/>
  <c r="QZ192" i="15198"/>
  <c r="GZ196" i="15198"/>
  <c r="MU190" i="15198"/>
  <c r="TY191" i="15198"/>
  <c r="MG195" i="15198"/>
  <c r="HQ193" i="15198"/>
  <c r="LD188" i="15198"/>
  <c r="NP188" i="15198"/>
  <c r="QB188" i="15198"/>
  <c r="SN188" i="15198"/>
  <c r="UZ188" i="15198"/>
  <c r="ED189" i="15198"/>
  <c r="GP189" i="15198"/>
  <c r="JB189" i="15198"/>
  <c r="LN189" i="15198"/>
  <c r="PF189" i="15198"/>
  <c r="VU189" i="15198"/>
  <c r="IY190" i="15198"/>
  <c r="PN190" i="15198"/>
  <c r="WB190" i="15198"/>
  <c r="JF191" i="15198"/>
  <c r="PU191" i="15198"/>
  <c r="FN192" i="15198"/>
  <c r="PJ192" i="15198"/>
  <c r="FP193" i="15198"/>
  <c r="PL193" i="15198"/>
  <c r="FR194" i="15198"/>
  <c r="PN194" i="15198"/>
  <c r="FV195" i="15198"/>
  <c r="DM196" i="15198"/>
  <c r="HQ186" i="15198"/>
  <c r="KC186" i="15198"/>
  <c r="MO186" i="15198"/>
  <c r="PA186" i="15198"/>
  <c r="RM186" i="15198"/>
  <c r="TY186" i="15198"/>
  <c r="DK187" i="15198"/>
  <c r="FW187" i="15198"/>
  <c r="II187" i="15198"/>
  <c r="KU187" i="15198"/>
  <c r="NG187" i="15198"/>
  <c r="PS187" i="15198"/>
  <c r="SE187" i="15198"/>
  <c r="UQ187" i="15198"/>
  <c r="DU188" i="15198"/>
  <c r="GG188" i="15198"/>
  <c r="IS188" i="15198"/>
  <c r="LE188" i="15198"/>
  <c r="NQ188" i="15198"/>
  <c r="QC188" i="15198"/>
  <c r="SO188" i="15198"/>
  <c r="VA188" i="15198"/>
  <c r="EE189" i="15198"/>
  <c r="GQ189" i="15198"/>
  <c r="JC189" i="15198"/>
  <c r="LO189" i="15198"/>
  <c r="PI189" i="15198"/>
  <c r="VX189" i="15198"/>
  <c r="JB190" i="15198"/>
  <c r="PP190" i="15198"/>
  <c r="WE190" i="15198"/>
  <c r="JI191" i="15198"/>
  <c r="PX191" i="15198"/>
  <c r="EJ192" i="15198"/>
  <c r="OF192" i="15198"/>
  <c r="EL193" i="15198"/>
  <c r="OH193" i="15198"/>
  <c r="EN194" i="15198"/>
  <c r="OJ194" i="15198"/>
  <c r="HJ186" i="15198"/>
  <c r="RF186" i="15198"/>
  <c r="HT187" i="15198"/>
  <c r="RP187" i="15198"/>
  <c r="ID188" i="15198"/>
  <c r="RZ188" i="15198"/>
  <c r="IN189" i="15198"/>
  <c r="HN190" i="15198"/>
  <c r="OJ191" i="15198"/>
  <c r="MB193" i="15198"/>
  <c r="MH195" i="15198"/>
  <c r="MI186" i="15198"/>
  <c r="DM187" i="15198"/>
  <c r="DW188" i="15198"/>
  <c r="EG189" i="15198"/>
  <c r="DU191" i="15198"/>
  <c r="PX194" i="15198"/>
  <c r="SG189" i="15198"/>
  <c r="FU191" i="15198"/>
  <c r="PK192" i="15198"/>
  <c r="TK191" i="15198"/>
  <c r="LL188" i="15198"/>
  <c r="NX188" i="15198"/>
  <c r="QJ188" i="15198"/>
  <c r="SV188" i="15198"/>
  <c r="VH188" i="15198"/>
  <c r="EL189" i="15198"/>
  <c r="GX189" i="15198"/>
  <c r="JJ189" i="15198"/>
  <c r="LV189" i="15198"/>
  <c r="QB189" i="15198"/>
  <c r="DF190" i="15198"/>
  <c r="JT190" i="15198"/>
  <c r="QI190" i="15198"/>
  <c r="DM191" i="15198"/>
  <c r="KB191" i="15198"/>
  <c r="QP191" i="15198"/>
  <c r="GT192" i="15198"/>
  <c r="QP192" i="15198"/>
  <c r="GV193" i="15198"/>
  <c r="QR193" i="15198"/>
  <c r="GX194" i="15198"/>
  <c r="QT194" i="15198"/>
  <c r="HB195" i="15198"/>
  <c r="IK196" i="15198"/>
  <c r="HY186" i="15198"/>
  <c r="KK186" i="15198"/>
  <c r="MW186" i="15198"/>
  <c r="PI186" i="15198"/>
  <c r="RU186" i="15198"/>
  <c r="UG186" i="15198"/>
  <c r="DS187" i="15198"/>
  <c r="GE187" i="15198"/>
  <c r="IQ187" i="15198"/>
  <c r="LC187" i="15198"/>
  <c r="NO187" i="15198"/>
  <c r="QA187" i="15198"/>
  <c r="SM187" i="15198"/>
  <c r="UY187" i="15198"/>
  <c r="EC188" i="15198"/>
  <c r="GO188" i="15198"/>
  <c r="JA188" i="15198"/>
  <c r="LM188" i="15198"/>
  <c r="NY188" i="15198"/>
  <c r="QK188" i="15198"/>
  <c r="SW188" i="15198"/>
  <c r="VI188" i="15198"/>
  <c r="EM189" i="15198"/>
  <c r="GY189" i="15198"/>
  <c r="JK189" i="15198"/>
  <c r="LW189" i="15198"/>
  <c r="QD189" i="15198"/>
  <c r="DH190" i="15198"/>
  <c r="JW190" i="15198"/>
  <c r="QL190" i="15198"/>
  <c r="DP191" i="15198"/>
  <c r="KD191" i="15198"/>
  <c r="QS191" i="15198"/>
  <c r="FP192" i="15198"/>
  <c r="PL192" i="15198"/>
  <c r="FR193" i="15198"/>
  <c r="PN193" i="15198"/>
  <c r="FT194" i="15198"/>
  <c r="PP194" i="15198"/>
  <c r="HR186" i="15198"/>
  <c r="RN186" i="15198"/>
  <c r="IB187" i="15198"/>
  <c r="RX187" i="15198"/>
  <c r="IL188" i="15198"/>
  <c r="SH188" i="15198"/>
  <c r="IV189" i="15198"/>
  <c r="II190" i="15198"/>
  <c r="PE191" i="15198"/>
  <c r="NH193" i="15198"/>
  <c r="PN195" i="15198"/>
  <c r="MQ186" i="15198"/>
  <c r="DU187" i="15198"/>
  <c r="EE188" i="15198"/>
  <c r="EO189" i="15198"/>
  <c r="EP191" i="15198"/>
  <c r="RD194" i="15198"/>
  <c r="TE189" i="15198"/>
  <c r="GS191" i="15198"/>
  <c r="RW192" i="15198"/>
  <c r="EK192" i="15198"/>
  <c r="ET189" i="15198"/>
  <c r="HF189" i="15198"/>
  <c r="JR189" i="15198"/>
  <c r="MD189" i="15198"/>
  <c r="QW189" i="15198"/>
  <c r="EA190" i="15198"/>
  <c r="KP190" i="15198"/>
  <c r="RD190" i="15198"/>
  <c r="EH191" i="15198"/>
  <c r="KW191" i="15198"/>
  <c r="RL191" i="15198"/>
  <c r="HZ192" i="15198"/>
  <c r="RV192" i="15198"/>
  <c r="IB193" i="15198"/>
  <c r="RX193" i="15198"/>
  <c r="ID194" i="15198"/>
  <c r="RZ194" i="15198"/>
  <c r="IH195" i="15198"/>
  <c r="NI196" i="15198"/>
  <c r="IG186" i="15198"/>
  <c r="KS186" i="15198"/>
  <c r="NE186" i="15198"/>
  <c r="PQ186" i="15198"/>
  <c r="SC186" i="15198"/>
  <c r="UO186" i="15198"/>
  <c r="EA187" i="15198"/>
  <c r="GM187" i="15198"/>
  <c r="IY187" i="15198"/>
  <c r="LK187" i="15198"/>
  <c r="NW187" i="15198"/>
  <c r="QI187" i="15198"/>
  <c r="SU187" i="15198"/>
  <c r="VG187" i="15198"/>
  <c r="EK188" i="15198"/>
  <c r="GW188" i="15198"/>
  <c r="JI188" i="15198"/>
  <c r="LU188" i="15198"/>
  <c r="OG188" i="15198"/>
  <c r="QS188" i="15198"/>
  <c r="TE188" i="15198"/>
  <c r="VQ188" i="15198"/>
  <c r="EU189" i="15198"/>
  <c r="HG189" i="15198"/>
  <c r="JS189" i="15198"/>
  <c r="ME189" i="15198"/>
  <c r="QZ189" i="15198"/>
  <c r="ED190" i="15198"/>
  <c r="KR190" i="15198"/>
  <c r="RG190" i="15198"/>
  <c r="EK191" i="15198"/>
  <c r="KZ191" i="15198"/>
  <c r="RN191" i="15198"/>
  <c r="GV192" i="15198"/>
  <c r="QR192" i="15198"/>
  <c r="GX193" i="15198"/>
  <c r="QT193" i="15198"/>
  <c r="GZ194" i="15198"/>
  <c r="QV194" i="15198"/>
  <c r="JV186" i="15198"/>
  <c r="TR186" i="15198"/>
  <c r="KF187" i="15198"/>
  <c r="UB187" i="15198"/>
  <c r="KP188" i="15198"/>
  <c r="UL188" i="15198"/>
  <c r="KZ189" i="15198"/>
  <c r="OB190" i="15198"/>
  <c r="VN191" i="15198"/>
  <c r="VX193" i="15198"/>
  <c r="EY186" i="15198"/>
  <c r="OU186" i="15198"/>
  <c r="IK187" i="15198"/>
  <c r="IU188" i="15198"/>
  <c r="JE189" i="15198"/>
  <c r="QX191" i="15198"/>
  <c r="KG196" i="15198"/>
  <c r="FK190" i="15198"/>
  <c r="MO191" i="15198"/>
  <c r="VI193" i="15198"/>
  <c r="RM194" i="15198"/>
  <c r="IN195" i="15198"/>
  <c r="NY196" i="15198"/>
  <c r="HZ186" i="15198"/>
  <c r="KL186" i="15198"/>
  <c r="MX186" i="15198"/>
  <c r="PJ186" i="15198"/>
  <c r="RV186" i="15198"/>
  <c r="UH186" i="15198"/>
  <c r="DL187" i="15198"/>
  <c r="FX187" i="15198"/>
  <c r="IJ187" i="15198"/>
  <c r="KV187" i="15198"/>
  <c r="NH187" i="15198"/>
  <c r="PT187" i="15198"/>
  <c r="SF187" i="15198"/>
  <c r="UR187" i="15198"/>
  <c r="DV188" i="15198"/>
  <c r="GH188" i="15198"/>
  <c r="IT188" i="15198"/>
  <c r="LF188" i="15198"/>
  <c r="NR188" i="15198"/>
  <c r="QD188" i="15198"/>
  <c r="SP188" i="15198"/>
  <c r="VB188" i="15198"/>
  <c r="EF189" i="15198"/>
  <c r="GR189" i="15198"/>
  <c r="JD189" i="15198"/>
  <c r="LP189" i="15198"/>
  <c r="PL189" i="15198"/>
  <c r="VZ189" i="15198"/>
  <c r="JD190" i="15198"/>
  <c r="PS190" i="15198"/>
  <c r="WH190" i="15198"/>
  <c r="JL191" i="15198"/>
  <c r="PZ191" i="15198"/>
  <c r="EP192" i="15198"/>
  <c r="OL192" i="15198"/>
  <c r="ER193" i="15198"/>
  <c r="ON193" i="15198"/>
  <c r="ET194" i="15198"/>
  <c r="OP194" i="15198"/>
  <c r="EX195" i="15198"/>
  <c r="UL195" i="15198"/>
  <c r="FO186" i="15198"/>
  <c r="IA186" i="15198"/>
  <c r="KM186" i="15198"/>
  <c r="MY186" i="15198"/>
  <c r="PK186" i="15198"/>
  <c r="RW186" i="15198"/>
  <c r="UI186" i="15198"/>
  <c r="ES187" i="15198"/>
  <c r="JQ187" i="15198"/>
  <c r="OO187" i="15198"/>
  <c r="TM187" i="15198"/>
  <c r="FC188" i="15198"/>
  <c r="KA188" i="15198"/>
  <c r="OY188" i="15198"/>
  <c r="TW188" i="15198"/>
  <c r="FM189" i="15198"/>
  <c r="KK189" i="15198"/>
  <c r="SV189" i="15198"/>
  <c r="MN190" i="15198"/>
  <c r="HB191" i="15198"/>
  <c r="UN191" i="15198"/>
  <c r="UR192" i="15198"/>
  <c r="UT193" i="15198"/>
  <c r="UV194" i="15198"/>
  <c r="OU195" i="15198"/>
  <c r="IV196" i="15198"/>
  <c r="NI189" i="15198"/>
  <c r="TU189" i="15198"/>
  <c r="HG190" i="15198"/>
  <c r="NS190" i="15198"/>
  <c r="UE190" i="15198"/>
  <c r="HQ191" i="15198"/>
  <c r="OC191" i="15198"/>
  <c r="UO191" i="15198"/>
  <c r="II192" i="15198"/>
  <c r="UY192" i="15198"/>
  <c r="IU194" i="15198"/>
  <c r="UJ195" i="15198"/>
  <c r="IW190" i="15198"/>
  <c r="JY192" i="15198"/>
  <c r="HV196" i="15198"/>
  <c r="ET191" i="15198"/>
  <c r="TH194" i="15198"/>
  <c r="JT195" i="15198"/>
  <c r="SX196" i="15198"/>
  <c r="IH186" i="15198"/>
  <c r="KT186" i="15198"/>
  <c r="NF186" i="15198"/>
  <c r="PR186" i="15198"/>
  <c r="SD186" i="15198"/>
  <c r="UP186" i="15198"/>
  <c r="DT187" i="15198"/>
  <c r="GF187" i="15198"/>
  <c r="IR187" i="15198"/>
  <c r="LD187" i="15198"/>
  <c r="NP187" i="15198"/>
  <c r="QB187" i="15198"/>
  <c r="SN187" i="15198"/>
  <c r="UZ187" i="15198"/>
  <c r="ED188" i="15198"/>
  <c r="GP188" i="15198"/>
  <c r="JB188" i="15198"/>
  <c r="LN188" i="15198"/>
  <c r="NZ188" i="15198"/>
  <c r="QL188" i="15198"/>
  <c r="SX188" i="15198"/>
  <c r="VJ188" i="15198"/>
  <c r="EN189" i="15198"/>
  <c r="GZ189" i="15198"/>
  <c r="JL189" i="15198"/>
  <c r="LX189" i="15198"/>
  <c r="QG189" i="15198"/>
  <c r="DK190" i="15198"/>
  <c r="JZ190" i="15198"/>
  <c r="QN190" i="15198"/>
  <c r="DR191" i="15198"/>
  <c r="KG191" i="15198"/>
  <c r="QV191" i="15198"/>
  <c r="FV192" i="15198"/>
  <c r="PR192" i="15198"/>
  <c r="FX193" i="15198"/>
  <c r="PT193" i="15198"/>
  <c r="FZ194" i="15198"/>
  <c r="PV194" i="15198"/>
  <c r="GD195" i="15198"/>
  <c r="ES196" i="15198"/>
  <c r="FW186" i="15198"/>
  <c r="II186" i="15198"/>
  <c r="KU186" i="15198"/>
  <c r="NG186" i="15198"/>
  <c r="PS186" i="15198"/>
  <c r="SE186" i="15198"/>
  <c r="UQ186" i="15198"/>
  <c r="FI187" i="15198"/>
  <c r="KG187" i="15198"/>
  <c r="PE187" i="15198"/>
  <c r="UC187" i="15198"/>
  <c r="FS188" i="15198"/>
  <c r="KQ188" i="15198"/>
  <c r="PO188" i="15198"/>
  <c r="UM188" i="15198"/>
  <c r="GC189" i="15198"/>
  <c r="LA189" i="15198"/>
  <c r="UL189" i="15198"/>
  <c r="OE190" i="15198"/>
  <c r="IS191" i="15198"/>
  <c r="DL192" i="15198"/>
  <c r="DN193" i="15198"/>
  <c r="DP194" i="15198"/>
  <c r="DX195" i="15198"/>
  <c r="QQ195" i="15198"/>
  <c r="KB196" i="15198"/>
  <c r="OG189" i="15198"/>
  <c r="US189" i="15198"/>
  <c r="HW190" i="15198"/>
  <c r="OQ190" i="15198"/>
  <c r="VC190" i="15198"/>
  <c r="IG191" i="15198"/>
  <c r="PA191" i="15198"/>
  <c r="VM191" i="15198"/>
  <c r="IY192" i="15198"/>
  <c r="FY193" i="15198"/>
  <c r="LW194" i="15198"/>
  <c r="FX196" i="15198"/>
  <c r="NE190" i="15198"/>
  <c r="OG192" i="15198"/>
  <c r="RL189" i="15198"/>
  <c r="UN194" i="15198"/>
  <c r="KZ195" i="15198"/>
  <c r="GD186" i="15198"/>
  <c r="IP186" i="15198"/>
  <c r="LB186" i="15198"/>
  <c r="NN186" i="15198"/>
  <c r="PZ186" i="15198"/>
  <c r="SL186" i="15198"/>
  <c r="UX186" i="15198"/>
  <c r="EB187" i="15198"/>
  <c r="GN187" i="15198"/>
  <c r="IZ187" i="15198"/>
  <c r="LL187" i="15198"/>
  <c r="NX187" i="15198"/>
  <c r="QJ187" i="15198"/>
  <c r="SV187" i="15198"/>
  <c r="VH187" i="15198"/>
  <c r="EL188" i="15198"/>
  <c r="GX188" i="15198"/>
  <c r="JJ188" i="15198"/>
  <c r="LV188" i="15198"/>
  <c r="OH188" i="15198"/>
  <c r="QT188" i="15198"/>
  <c r="TF188" i="15198"/>
  <c r="VR188" i="15198"/>
  <c r="EV189" i="15198"/>
  <c r="HH189" i="15198"/>
  <c r="JT189" i="15198"/>
  <c r="MF189" i="15198"/>
  <c r="RB189" i="15198"/>
  <c r="EF190" i="15198"/>
  <c r="KU190" i="15198"/>
  <c r="RJ190" i="15198"/>
  <c r="EN191" i="15198"/>
  <c r="LB191" i="15198"/>
  <c r="RQ191" i="15198"/>
  <c r="HB192" i="15198"/>
  <c r="QX192" i="15198"/>
  <c r="HD193" i="15198"/>
  <c r="QZ193" i="15198"/>
  <c r="HF194" i="15198"/>
  <c r="RB194" i="15198"/>
  <c r="HJ195" i="15198"/>
  <c r="JQ196" i="15198"/>
  <c r="GE186" i="15198"/>
  <c r="IQ186" i="15198"/>
  <c r="LC186" i="15198"/>
  <c r="NO186" i="15198"/>
  <c r="QA186" i="15198"/>
  <c r="SM186" i="15198"/>
  <c r="UY186" i="15198"/>
  <c r="FY187" i="15198"/>
  <c r="KW187" i="15198"/>
  <c r="PU187" i="15198"/>
  <c r="US187" i="15198"/>
  <c r="GI188" i="15198"/>
  <c r="LG188" i="15198"/>
  <c r="QE188" i="15198"/>
  <c r="VC188" i="15198"/>
  <c r="GS189" i="15198"/>
  <c r="LQ189" i="15198"/>
  <c r="WC189" i="15198"/>
  <c r="PV190" i="15198"/>
  <c r="KJ191" i="15198"/>
  <c r="FX192" i="15198"/>
  <c r="FZ193" i="15198"/>
  <c r="GB194" i="15198"/>
  <c r="GJ195" i="15198"/>
  <c r="SM195" i="15198"/>
  <c r="LX196" i="15198"/>
  <c r="OW189" i="15198"/>
  <c r="VQ189" i="15198"/>
  <c r="IU190" i="15198"/>
  <c r="PG190" i="15198"/>
  <c r="WA190" i="15198"/>
  <c r="JE191" i="15198"/>
  <c r="PQ191" i="15198"/>
  <c r="DK192" i="15198"/>
  <c r="JW192" i="15198"/>
  <c r="IK193" i="15198"/>
  <c r="QE194" i="15198"/>
  <c r="MB196" i="15198"/>
  <c r="SS190" i="15198"/>
  <c r="TU192" i="15198"/>
  <c r="NF190" i="15198"/>
  <c r="VT194" i="15198"/>
  <c r="MF195" i="15198"/>
  <c r="GL186" i="15198"/>
  <c r="IX186" i="15198"/>
  <c r="LJ186" i="15198"/>
  <c r="NV186" i="15198"/>
  <c r="QH186" i="15198"/>
  <c r="ST186" i="15198"/>
  <c r="VF186" i="15198"/>
  <c r="EJ187" i="15198"/>
  <c r="GV187" i="15198"/>
  <c r="JH187" i="15198"/>
  <c r="LT187" i="15198"/>
  <c r="OF187" i="15198"/>
  <c r="QR187" i="15198"/>
  <c r="TD187" i="15198"/>
  <c r="VP187" i="15198"/>
  <c r="ET188" i="15198"/>
  <c r="HF188" i="15198"/>
  <c r="JR188" i="15198"/>
  <c r="MD188" i="15198"/>
  <c r="OP188" i="15198"/>
  <c r="RB188" i="15198"/>
  <c r="TN188" i="15198"/>
  <c r="VZ188" i="15198"/>
  <c r="FD189" i="15198"/>
  <c r="HP189" i="15198"/>
  <c r="KB189" i="15198"/>
  <c r="MN189" i="15198"/>
  <c r="RX189" i="15198"/>
  <c r="FB190" i="15198"/>
  <c r="LP190" i="15198"/>
  <c r="SE190" i="15198"/>
  <c r="FI191" i="15198"/>
  <c r="LX191" i="15198"/>
  <c r="SL191" i="15198"/>
  <c r="IH192" i="15198"/>
  <c r="SD192" i="15198"/>
  <c r="IJ193" i="15198"/>
  <c r="SF193" i="15198"/>
  <c r="IL194" i="15198"/>
  <c r="SH194" i="15198"/>
  <c r="IP195" i="15198"/>
  <c r="OO196" i="15198"/>
  <c r="GM186" i="15198"/>
  <c r="IY186" i="15198"/>
  <c r="LK186" i="15198"/>
  <c r="NW186" i="15198"/>
  <c r="QI186" i="15198"/>
  <c r="SU186" i="15198"/>
  <c r="VG186" i="15198"/>
  <c r="GG187" i="15198"/>
  <c r="LE187" i="15198"/>
  <c r="QC187" i="15198"/>
  <c r="VA187" i="15198"/>
  <c r="GQ188" i="15198"/>
  <c r="LO188" i="15198"/>
  <c r="QM188" i="15198"/>
  <c r="VK188" i="15198"/>
  <c r="HA189" i="15198"/>
  <c r="LY189" i="15198"/>
  <c r="DN190" i="15198"/>
  <c r="QQ190" i="15198"/>
  <c r="LE191" i="15198"/>
  <c r="HD192" i="15198"/>
  <c r="HF193" i="15198"/>
  <c r="HH194" i="15198"/>
  <c r="HP195" i="15198"/>
  <c r="TS195" i="15198"/>
  <c r="NT196" i="15198"/>
  <c r="PU189" i="15198"/>
  <c r="WG189" i="15198"/>
  <c r="JS190" i="15198"/>
  <c r="QE190" i="15198"/>
  <c r="DI191" i="15198"/>
  <c r="KC191" i="15198"/>
  <c r="QO191" i="15198"/>
  <c r="EA192" i="15198"/>
  <c r="KU192" i="15198"/>
  <c r="LM193" i="15198"/>
  <c r="SQ194" i="15198"/>
  <c r="VI196" i="15198"/>
  <c r="EA191" i="15198"/>
  <c r="GA193" i="15198"/>
  <c r="HL191" i="15198"/>
  <c r="DP195" i="15198"/>
  <c r="OX195" i="15198"/>
  <c r="GT186" i="15198"/>
  <c r="JF186" i="15198"/>
  <c r="LR186" i="15198"/>
  <c r="OD186" i="15198"/>
  <c r="QP186" i="15198"/>
  <c r="TB186" i="15198"/>
  <c r="VN186" i="15198"/>
  <c r="ER187" i="15198"/>
  <c r="HD187" i="15198"/>
  <c r="JP187" i="15198"/>
  <c r="MB187" i="15198"/>
  <c r="ON187" i="15198"/>
  <c r="QZ187" i="15198"/>
  <c r="TL187" i="15198"/>
  <c r="VX187" i="15198"/>
  <c r="FB188" i="15198"/>
  <c r="HN188" i="15198"/>
  <c r="JZ188" i="15198"/>
  <c r="ML188" i="15198"/>
  <c r="OX188" i="15198"/>
  <c r="RJ188" i="15198"/>
  <c r="TV188" i="15198"/>
  <c r="WH188" i="15198"/>
  <c r="FL189" i="15198"/>
  <c r="HX189" i="15198"/>
  <c r="KJ189" i="15198"/>
  <c r="MV189" i="15198"/>
  <c r="SS189" i="15198"/>
  <c r="FW190" i="15198"/>
  <c r="ML190" i="15198"/>
  <c r="SZ190" i="15198"/>
  <c r="GD191" i="15198"/>
  <c r="MS191" i="15198"/>
  <c r="TH191" i="15198"/>
  <c r="JN192" i="15198"/>
  <c r="TJ192" i="15198"/>
  <c r="JP193" i="15198"/>
  <c r="TL193" i="15198"/>
  <c r="JR194" i="15198"/>
  <c r="TN194" i="15198"/>
  <c r="JV195" i="15198"/>
  <c r="TU196" i="15198"/>
  <c r="GU186" i="15198"/>
  <c r="JG186" i="15198"/>
  <c r="LS186" i="15198"/>
  <c r="OE186" i="15198"/>
  <c r="QQ186" i="15198"/>
  <c r="TC186" i="15198"/>
  <c r="VO186" i="15198"/>
  <c r="HE187" i="15198"/>
  <c r="MC187" i="15198"/>
  <c r="RA187" i="15198"/>
  <c r="VY187" i="15198"/>
  <c r="HO188" i="15198"/>
  <c r="MM188" i="15198"/>
  <c r="RK188" i="15198"/>
  <c r="WI188" i="15198"/>
  <c r="HY189" i="15198"/>
  <c r="MW189" i="15198"/>
  <c r="FZ190" i="15198"/>
  <c r="TC190" i="15198"/>
  <c r="NQ191" i="15198"/>
  <c r="KV192" i="15198"/>
  <c r="KX193" i="15198"/>
  <c r="KZ194" i="15198"/>
  <c r="LH195" i="15198"/>
  <c r="VO195" i="15198"/>
  <c r="OZ196" i="15198"/>
  <c r="QS189" i="15198"/>
  <c r="DW190" i="15198"/>
  <c r="KI190" i="15198"/>
  <c r="RC190" i="15198"/>
  <c r="EG191" i="15198"/>
  <c r="KS191" i="15198"/>
  <c r="RM191" i="15198"/>
  <c r="EY192" i="15198"/>
  <c r="LK192" i="15198"/>
  <c r="PU193" i="15198"/>
  <c r="VS194" i="15198"/>
  <c r="PG189" i="15198"/>
  <c r="JO191" i="15198"/>
  <c r="RC193" i="15198"/>
  <c r="KH192" i="15198"/>
  <c r="EV195" i="15198"/>
  <c r="TV195" i="15198"/>
  <c r="HB186" i="15198"/>
  <c r="JN186" i="15198"/>
  <c r="LZ186" i="15198"/>
  <c r="OL186" i="15198"/>
  <c r="QX186" i="15198"/>
  <c r="TJ186" i="15198"/>
  <c r="VV186" i="15198"/>
  <c r="EZ187" i="15198"/>
  <c r="HL187" i="15198"/>
  <c r="JX187" i="15198"/>
  <c r="MJ187" i="15198"/>
  <c r="OV187" i="15198"/>
  <c r="RH187" i="15198"/>
  <c r="TT187" i="15198"/>
  <c r="WF187" i="15198"/>
  <c r="FJ188" i="15198"/>
  <c r="HV188" i="15198"/>
  <c r="KH188" i="15198"/>
  <c r="MT188" i="15198"/>
  <c r="PF188" i="15198"/>
  <c r="RR188" i="15198"/>
  <c r="UD188" i="15198"/>
  <c r="DH189" i="15198"/>
  <c r="FT189" i="15198"/>
  <c r="IF189" i="15198"/>
  <c r="KR189" i="15198"/>
  <c r="ND189" i="15198"/>
  <c r="TN189" i="15198"/>
  <c r="GR190" i="15198"/>
  <c r="NG190" i="15198"/>
  <c r="TV190" i="15198"/>
  <c r="GZ191" i="15198"/>
  <c r="NN191" i="15198"/>
  <c r="UH191" i="15198"/>
  <c r="KT192" i="15198"/>
  <c r="UP192" i="15198"/>
  <c r="KV193" i="15198"/>
  <c r="UR193" i="15198"/>
  <c r="KX194" i="15198"/>
  <c r="UT194" i="15198"/>
  <c r="LB195" i="15198"/>
  <c r="EQ186" i="15198"/>
  <c r="HC186" i="15198"/>
  <c r="JO186" i="15198"/>
  <c r="MA186" i="15198"/>
  <c r="OM186" i="15198"/>
  <c r="QY186" i="15198"/>
  <c r="TK186" i="15198"/>
  <c r="WE186" i="15198"/>
  <c r="HU187" i="15198"/>
  <c r="MS187" i="15198"/>
  <c r="RQ187" i="15198"/>
  <c r="DG188" i="15198"/>
  <c r="IE188" i="15198"/>
  <c r="NC188" i="15198"/>
  <c r="SA188" i="15198"/>
  <c r="DQ189" i="15198"/>
  <c r="IO189" i="15198"/>
  <c r="NX189" i="15198"/>
  <c r="HP190" i="15198"/>
  <c r="UT190" i="15198"/>
  <c r="PH191" i="15198"/>
  <c r="NH192" i="15198"/>
  <c r="NJ193" i="15198"/>
  <c r="NL194" i="15198"/>
  <c r="QD195" i="15198"/>
  <c r="DX196" i="15198"/>
  <c r="QV196" i="15198"/>
  <c r="RI189" i="15198"/>
  <c r="EU190" i="15198"/>
  <c r="LG190" i="15198"/>
  <c r="RS190" i="15198"/>
  <c r="FE191" i="15198"/>
  <c r="LQ191" i="15198"/>
  <c r="SC191" i="15198"/>
  <c r="FW192" i="15198"/>
  <c r="MI192" i="15198"/>
  <c r="SG193" i="15198"/>
  <c r="GS195" i="15198"/>
  <c r="SI189" i="15198"/>
  <c r="NW191" i="15198"/>
  <c r="GK194" i="15198"/>
  <c r="IF193" i="15198"/>
  <c r="EC187" i="15198"/>
  <c r="GO187" i="15198"/>
  <c r="JA187" i="15198"/>
  <c r="LM187" i="15198"/>
  <c r="NY187" i="15198"/>
  <c r="QK187" i="15198"/>
  <c r="SW187" i="15198"/>
  <c r="VI187" i="15198"/>
  <c r="EM188" i="15198"/>
  <c r="GY188" i="15198"/>
  <c r="JK188" i="15198"/>
  <c r="LW188" i="15198"/>
  <c r="OI188" i="15198"/>
  <c r="QU188" i="15198"/>
  <c r="TG188" i="15198"/>
  <c r="VS188" i="15198"/>
  <c r="EW189" i="15198"/>
  <c r="HI189" i="15198"/>
  <c r="JU189" i="15198"/>
  <c r="MG189" i="15198"/>
  <c r="RE189" i="15198"/>
  <c r="EI190" i="15198"/>
  <c r="KX190" i="15198"/>
  <c r="RL190" i="15198"/>
  <c r="FL191" i="15198"/>
  <c r="LZ191" i="15198"/>
  <c r="SO191" i="15198"/>
  <c r="IJ192" i="15198"/>
  <c r="SF192" i="15198"/>
  <c r="IL193" i="15198"/>
  <c r="SH193" i="15198"/>
  <c r="IN194" i="15198"/>
  <c r="SJ194" i="15198"/>
  <c r="IV195" i="15198"/>
  <c r="PE196" i="15198"/>
  <c r="RG195" i="15198"/>
  <c r="WE195" i="15198"/>
  <c r="HP196" i="15198"/>
  <c r="MN196" i="15198"/>
  <c r="RL196" i="15198"/>
  <c r="NQ189" i="15198"/>
  <c r="QC189" i="15198"/>
  <c r="SO189" i="15198"/>
  <c r="VA189" i="15198"/>
  <c r="EE190" i="15198"/>
  <c r="GQ190" i="15198"/>
  <c r="JC190" i="15198"/>
  <c r="LO190" i="15198"/>
  <c r="OA190" i="15198"/>
  <c r="QM190" i="15198"/>
  <c r="SY190" i="15198"/>
  <c r="VK190" i="15198"/>
  <c r="EO191" i="15198"/>
  <c r="HA191" i="15198"/>
  <c r="JM191" i="15198"/>
  <c r="LY191" i="15198"/>
  <c r="OK191" i="15198"/>
  <c r="QW191" i="15198"/>
  <c r="TI191" i="15198"/>
  <c r="VU191" i="15198"/>
  <c r="FG192" i="15198"/>
  <c r="HS192" i="15198"/>
  <c r="KE192" i="15198"/>
  <c r="MY192" i="15198"/>
  <c r="DM193" i="15198"/>
  <c r="NI193" i="15198"/>
  <c r="DW194" i="15198"/>
  <c r="NS194" i="15198"/>
  <c r="EG195" i="15198"/>
  <c r="PL195" i="15198"/>
  <c r="PT196" i="15198"/>
  <c r="UE189" i="15198"/>
  <c r="KS190" i="15198"/>
  <c r="UO190" i="15198"/>
  <c r="LK191" i="15198"/>
  <c r="VG191" i="15198"/>
  <c r="LU192" i="15198"/>
  <c r="VQ192" i="15198"/>
  <c r="UU193" i="15198"/>
  <c r="VE194" i="15198"/>
  <c r="RR196" i="15198"/>
  <c r="SD190" i="15198"/>
  <c r="RR192" i="15198"/>
  <c r="UC191" i="15198"/>
  <c r="QJ194" i="15198"/>
  <c r="EK187" i="15198"/>
  <c r="GW187" i="15198"/>
  <c r="JI187" i="15198"/>
  <c r="LU187" i="15198"/>
  <c r="OG187" i="15198"/>
  <c r="QS187" i="15198"/>
  <c r="TE187" i="15198"/>
  <c r="VQ187" i="15198"/>
  <c r="EU188" i="15198"/>
  <c r="HG188" i="15198"/>
  <c r="JS188" i="15198"/>
  <c r="ME188" i="15198"/>
  <c r="OQ188" i="15198"/>
  <c r="RC188" i="15198"/>
  <c r="TO188" i="15198"/>
  <c r="WA188" i="15198"/>
  <c r="FE189" i="15198"/>
  <c r="HQ189" i="15198"/>
  <c r="KC189" i="15198"/>
  <c r="MO189" i="15198"/>
  <c r="RZ189" i="15198"/>
  <c r="FD190" i="15198"/>
  <c r="LS190" i="15198"/>
  <c r="SH190" i="15198"/>
  <c r="GG191" i="15198"/>
  <c r="MV191" i="15198"/>
  <c r="TJ191" i="15198"/>
  <c r="JP192" i="15198"/>
  <c r="TL192" i="15198"/>
  <c r="JR193" i="15198"/>
  <c r="TN193" i="15198"/>
  <c r="JT194" i="15198"/>
  <c r="TP194" i="15198"/>
  <c r="KB195" i="15198"/>
  <c r="UR196" i="15198"/>
  <c r="RW195" i="15198"/>
  <c r="DH196" i="15198"/>
  <c r="IF196" i="15198"/>
  <c r="ND196" i="15198"/>
  <c r="SB196" i="15198"/>
  <c r="NY189" i="15198"/>
  <c r="QK189" i="15198"/>
  <c r="SW189" i="15198"/>
  <c r="VI189" i="15198"/>
  <c r="EM190" i="15198"/>
  <c r="GY190" i="15198"/>
  <c r="JK190" i="15198"/>
  <c r="LW190" i="15198"/>
  <c r="OI190" i="15198"/>
  <c r="QU190" i="15198"/>
  <c r="TG190" i="15198"/>
  <c r="VS190" i="15198"/>
  <c r="EW191" i="15198"/>
  <c r="HI191" i="15198"/>
  <c r="JU191" i="15198"/>
  <c r="MG191" i="15198"/>
  <c r="OS191" i="15198"/>
  <c r="RE191" i="15198"/>
  <c r="TQ191" i="15198"/>
  <c r="WC191" i="15198"/>
  <c r="FO192" i="15198"/>
  <c r="IA192" i="15198"/>
  <c r="KM192" i="15198"/>
  <c r="NO192" i="15198"/>
  <c r="EC193" i="15198"/>
  <c r="NY193" i="15198"/>
  <c r="EM194" i="15198"/>
  <c r="OI194" i="15198"/>
  <c r="EW195" i="15198"/>
  <c r="QR195" i="15198"/>
  <c r="QZ196" i="15198"/>
  <c r="UU189" i="15198"/>
  <c r="LI190" i="15198"/>
  <c r="VE190" i="15198"/>
  <c r="MA191" i="15198"/>
  <c r="VW191" i="15198"/>
  <c r="MK192" i="15198"/>
  <c r="DG193" i="15198"/>
  <c r="WA193" i="15198"/>
  <c r="DK195" i="15198"/>
  <c r="US196" i="15198"/>
  <c r="UH190" i="15198"/>
  <c r="UD192" i="15198"/>
  <c r="HG192" i="15198"/>
  <c r="IK190" i="15198"/>
  <c r="VW186" i="15198"/>
  <c r="FA187" i="15198"/>
  <c r="HM187" i="15198"/>
  <c r="JY187" i="15198"/>
  <c r="MK187" i="15198"/>
  <c r="OW187" i="15198"/>
  <c r="RI187" i="15198"/>
  <c r="TU187" i="15198"/>
  <c r="WG187" i="15198"/>
  <c r="FK188" i="15198"/>
  <c r="HW188" i="15198"/>
  <c r="KI188" i="15198"/>
  <c r="MU188" i="15198"/>
  <c r="PG188" i="15198"/>
  <c r="RS188" i="15198"/>
  <c r="UE188" i="15198"/>
  <c r="DI189" i="15198"/>
  <c r="FU189" i="15198"/>
  <c r="IG189" i="15198"/>
  <c r="KS189" i="15198"/>
  <c r="NE189" i="15198"/>
  <c r="TQ189" i="15198"/>
  <c r="GU190" i="15198"/>
  <c r="NJ190" i="15198"/>
  <c r="TX190" i="15198"/>
  <c r="HX191" i="15198"/>
  <c r="OL191" i="15198"/>
  <c r="VT191" i="15198"/>
  <c r="MB192" i="15198"/>
  <c r="VX192" i="15198"/>
  <c r="MD193" i="15198"/>
  <c r="VZ193" i="15198"/>
  <c r="MF194" i="15198"/>
  <c r="WB194" i="15198"/>
  <c r="MN195" i="15198"/>
  <c r="OE195" i="15198"/>
  <c r="TC195" i="15198"/>
  <c r="EN196" i="15198"/>
  <c r="JL196" i="15198"/>
  <c r="OJ196" i="15198"/>
  <c r="TN196" i="15198"/>
  <c r="OO189" i="15198"/>
  <c r="RA189" i="15198"/>
  <c r="TM189" i="15198"/>
  <c r="VY189" i="15198"/>
  <c r="FC190" i="15198"/>
  <c r="HO190" i="15198"/>
  <c r="KA190" i="15198"/>
  <c r="MM190" i="15198"/>
  <c r="OY190" i="15198"/>
  <c r="RK190" i="15198"/>
  <c r="TW190" i="15198"/>
  <c r="WI190" i="15198"/>
  <c r="FM191" i="15198"/>
  <c r="HY191" i="15198"/>
  <c r="KK191" i="15198"/>
  <c r="MW191" i="15198"/>
  <c r="PI191" i="15198"/>
  <c r="RU191" i="15198"/>
  <c r="UG191" i="15198"/>
  <c r="DS192" i="15198"/>
  <c r="GE192" i="15198"/>
  <c r="IQ192" i="15198"/>
  <c r="LC192" i="15198"/>
  <c r="QA192" i="15198"/>
  <c r="GO193" i="15198"/>
  <c r="QK193" i="15198"/>
  <c r="GY194" i="15198"/>
  <c r="QU194" i="15198"/>
  <c r="HI195" i="15198"/>
  <c r="VP195" i="15198"/>
  <c r="NK189" i="15198"/>
  <c r="DY190" i="15198"/>
  <c r="NU190" i="15198"/>
  <c r="EQ191" i="15198"/>
  <c r="OM191" i="15198"/>
  <c r="FA192" i="15198"/>
  <c r="OW192" i="15198"/>
  <c r="HG193" i="15198"/>
  <c r="HQ194" i="15198"/>
  <c r="II195" i="15198"/>
  <c r="TP189" i="15198"/>
  <c r="JX191" i="15198"/>
  <c r="KR193" i="15198"/>
  <c r="QG193" i="15198"/>
  <c r="PQ190" i="15198"/>
  <c r="GM191" i="15198"/>
  <c r="QI191" i="15198"/>
  <c r="GW192" i="15198"/>
  <c r="QS192" i="15198"/>
  <c r="KY193" i="15198"/>
  <c r="LI194" i="15198"/>
  <c r="MA195" i="15198"/>
  <c r="FN190" i="15198"/>
  <c r="RH191" i="15198"/>
  <c r="SB193" i="15198"/>
  <c r="HM195" i="15198"/>
  <c r="DE187" i="15198"/>
  <c r="FQ187" i="15198"/>
  <c r="IC187" i="15198"/>
  <c r="KO187" i="15198"/>
  <c r="NA187" i="15198"/>
  <c r="PM187" i="15198"/>
  <c r="RY187" i="15198"/>
  <c r="UK187" i="15198"/>
  <c r="DO188" i="15198"/>
  <c r="GA188" i="15198"/>
  <c r="IM188" i="15198"/>
  <c r="KY188" i="15198"/>
  <c r="NK188" i="15198"/>
  <c r="PW188" i="15198"/>
  <c r="SI188" i="15198"/>
  <c r="UU188" i="15198"/>
  <c r="DY189" i="15198"/>
  <c r="GK189" i="15198"/>
  <c r="IW189" i="15198"/>
  <c r="LI189" i="15198"/>
  <c r="OS189" i="15198"/>
  <c r="VH189" i="15198"/>
  <c r="IL190" i="15198"/>
  <c r="OZ190" i="15198"/>
  <c r="VO190" i="15198"/>
  <c r="JN191" i="15198"/>
  <c r="QC191" i="15198"/>
  <c r="ER192" i="15198"/>
  <c r="ON192" i="15198"/>
  <c r="ET193" i="15198"/>
  <c r="OP193" i="15198"/>
  <c r="EV194" i="15198"/>
  <c r="OR194" i="15198"/>
  <c r="FD195" i="15198"/>
  <c r="VB195" i="15198"/>
  <c r="PK195" i="15198"/>
  <c r="UI195" i="15198"/>
  <c r="FT196" i="15198"/>
  <c r="KR196" i="15198"/>
  <c r="PP196" i="15198"/>
  <c r="VH196" i="15198"/>
  <c r="PE189" i="15198"/>
  <c r="RQ189" i="15198"/>
  <c r="UC189" i="15198"/>
  <c r="DG190" i="15198"/>
  <c r="FS190" i="15198"/>
  <c r="IE190" i="15198"/>
  <c r="KQ190" i="15198"/>
  <c r="NC190" i="15198"/>
  <c r="PO190" i="15198"/>
  <c r="SA190" i="15198"/>
  <c r="UM190" i="15198"/>
  <c r="DQ191" i="15198"/>
  <c r="GC191" i="15198"/>
  <c r="IO191" i="15198"/>
  <c r="LA191" i="15198"/>
  <c r="NM191" i="15198"/>
  <c r="PY191" i="15198"/>
  <c r="SK191" i="15198"/>
  <c r="UW191" i="15198"/>
  <c r="EI192" i="15198"/>
  <c r="GU192" i="15198"/>
  <c r="JG192" i="15198"/>
  <c r="LS192" i="15198"/>
  <c r="SM192" i="15198"/>
  <c r="JA193" i="15198"/>
  <c r="SW193" i="15198"/>
  <c r="JK194" i="15198"/>
  <c r="TG194" i="15198"/>
  <c r="JU195" i="15198"/>
  <c r="HD196" i="15198"/>
  <c r="PW189" i="15198"/>
  <c r="GK190" i="15198"/>
  <c r="QG190" i="15198"/>
  <c r="HC191" i="15198"/>
  <c r="QY191" i="15198"/>
  <c r="HM192" i="15198"/>
  <c r="RI192" i="15198"/>
  <c r="ME193" i="15198"/>
  <c r="MO194" i="15198"/>
  <c r="NV195" i="15198"/>
  <c r="HB190" i="15198"/>
  <c r="TT191" i="15198"/>
  <c r="UN193" i="15198"/>
  <c r="VX195" i="15198"/>
  <c r="FI196" i="15198"/>
  <c r="QA195" i="15198"/>
  <c r="UY195" i="15198"/>
  <c r="GJ196" i="15198"/>
  <c r="LH196" i="15198"/>
  <c r="QF196" i="15198"/>
  <c r="VZ196" i="15198"/>
  <c r="PM189" i="15198"/>
  <c r="RY189" i="15198"/>
  <c r="UK189" i="15198"/>
  <c r="DO190" i="15198"/>
  <c r="GA190" i="15198"/>
  <c r="IM190" i="15198"/>
  <c r="KY190" i="15198"/>
  <c r="NK190" i="15198"/>
  <c r="PW190" i="15198"/>
  <c r="SI190" i="15198"/>
  <c r="UU190" i="15198"/>
  <c r="DY191" i="15198"/>
  <c r="GK191" i="15198"/>
  <c r="IW191" i="15198"/>
  <c r="LI191" i="15198"/>
  <c r="NU191" i="15198"/>
  <c r="QG191" i="15198"/>
  <c r="SS191" i="15198"/>
  <c r="VE191" i="15198"/>
  <c r="EQ192" i="15198"/>
  <c r="HC192" i="15198"/>
  <c r="JO192" i="15198"/>
  <c r="MA192" i="15198"/>
  <c r="UI192" i="15198"/>
  <c r="KW193" i="15198"/>
  <c r="US193" i="15198"/>
  <c r="LG194" i="15198"/>
  <c r="VC194" i="15198"/>
  <c r="LQ195" i="15198"/>
  <c r="KV196" i="15198"/>
  <c r="RS189" i="15198"/>
  <c r="IG190" i="15198"/>
  <c r="SC190" i="15198"/>
  <c r="IY191" i="15198"/>
  <c r="SU191" i="15198"/>
  <c r="JI192" i="15198"/>
  <c r="TE192" i="15198"/>
  <c r="PW193" i="15198"/>
  <c r="QG194" i="15198"/>
  <c r="ET196" i="15198"/>
  <c r="LZ190" i="15198"/>
  <c r="HV192" i="15198"/>
  <c r="TJ194" i="15198"/>
  <c r="OF190" i="15198"/>
  <c r="NW192" i="15198"/>
  <c r="QI192" i="15198"/>
  <c r="SU192" i="15198"/>
  <c r="VG192" i="15198"/>
  <c r="EK193" i="15198"/>
  <c r="GW193" i="15198"/>
  <c r="JI193" i="15198"/>
  <c r="LU193" i="15198"/>
  <c r="OG193" i="15198"/>
  <c r="QS193" i="15198"/>
  <c r="TE193" i="15198"/>
  <c r="VQ193" i="15198"/>
  <c r="EU194" i="15198"/>
  <c r="HG194" i="15198"/>
  <c r="JS194" i="15198"/>
  <c r="ME194" i="15198"/>
  <c r="OQ194" i="15198"/>
  <c r="RC194" i="15198"/>
  <c r="TO194" i="15198"/>
  <c r="WA194" i="15198"/>
  <c r="FE195" i="15198"/>
  <c r="HQ195" i="15198"/>
  <c r="KC195" i="15198"/>
  <c r="MO195" i="15198"/>
  <c r="RH195" i="15198"/>
  <c r="WF195" i="15198"/>
  <c r="HT196" i="15198"/>
  <c r="MR196" i="15198"/>
  <c r="RP196" i="15198"/>
  <c r="NS189" i="15198"/>
  <c r="QE189" i="15198"/>
  <c r="SQ189" i="15198"/>
  <c r="VC189" i="15198"/>
  <c r="EG190" i="15198"/>
  <c r="GS190" i="15198"/>
  <c r="JE190" i="15198"/>
  <c r="LQ190" i="15198"/>
  <c r="OC190" i="15198"/>
  <c r="QO190" i="15198"/>
  <c r="TA190" i="15198"/>
  <c r="VM190" i="15198"/>
  <c r="EY191" i="15198"/>
  <c r="HK191" i="15198"/>
  <c r="JW191" i="15198"/>
  <c r="MI191" i="15198"/>
  <c r="OU191" i="15198"/>
  <c r="RG191" i="15198"/>
  <c r="TS191" i="15198"/>
  <c r="WE191" i="15198"/>
  <c r="FI192" i="15198"/>
  <c r="HU192" i="15198"/>
  <c r="KG192" i="15198"/>
  <c r="MS192" i="15198"/>
  <c r="PE192" i="15198"/>
  <c r="RQ192" i="15198"/>
  <c r="UC192" i="15198"/>
  <c r="DO193" i="15198"/>
  <c r="HO193" i="15198"/>
  <c r="MM193" i="15198"/>
  <c r="RK193" i="15198"/>
  <c r="WI193" i="15198"/>
  <c r="HY194" i="15198"/>
  <c r="MW194" i="15198"/>
  <c r="RU194" i="15198"/>
  <c r="DS195" i="15198"/>
  <c r="IQ195" i="15198"/>
  <c r="OL195" i="15198"/>
  <c r="JR196" i="15198"/>
  <c r="NT189" i="15198"/>
  <c r="TX189" i="15198"/>
  <c r="HZ190" i="15198"/>
  <c r="OL190" i="15198"/>
  <c r="UP190" i="15198"/>
  <c r="KV191" i="15198"/>
  <c r="UR191" i="15198"/>
  <c r="LF192" i="15198"/>
  <c r="VB192" i="15198"/>
  <c r="LP193" i="15198"/>
  <c r="VL193" i="15198"/>
  <c r="JP195" i="15198"/>
  <c r="JS192" i="15198"/>
  <c r="UW193" i="15198"/>
  <c r="LT196" i="15198"/>
  <c r="JJ191" i="15198"/>
  <c r="SK192" i="15198"/>
  <c r="OE192" i="15198"/>
  <c r="QQ192" i="15198"/>
  <c r="TC192" i="15198"/>
  <c r="VO192" i="15198"/>
  <c r="ES193" i="15198"/>
  <c r="HE193" i="15198"/>
  <c r="JQ193" i="15198"/>
  <c r="MC193" i="15198"/>
  <c r="OO193" i="15198"/>
  <c r="RA193" i="15198"/>
  <c r="TM193" i="15198"/>
  <c r="VY193" i="15198"/>
  <c r="FC194" i="15198"/>
  <c r="HO194" i="15198"/>
  <c r="KA194" i="15198"/>
  <c r="MM194" i="15198"/>
  <c r="OY194" i="15198"/>
  <c r="RK194" i="15198"/>
  <c r="TW194" i="15198"/>
  <c r="WI194" i="15198"/>
  <c r="FM195" i="15198"/>
  <c r="HY195" i="15198"/>
  <c r="KK195" i="15198"/>
  <c r="MZ195" i="15198"/>
  <c r="RX195" i="15198"/>
  <c r="DL196" i="15198"/>
  <c r="IJ196" i="15198"/>
  <c r="NH196" i="15198"/>
  <c r="SF196" i="15198"/>
  <c r="OA189" i="15198"/>
  <c r="QM189" i="15198"/>
  <c r="SY189" i="15198"/>
  <c r="VK189" i="15198"/>
  <c r="EO190" i="15198"/>
  <c r="HA190" i="15198"/>
  <c r="JM190" i="15198"/>
  <c r="LY190" i="15198"/>
  <c r="OK190" i="15198"/>
  <c r="QW190" i="15198"/>
  <c r="TI190" i="15198"/>
  <c r="VU190" i="15198"/>
  <c r="FG191" i="15198"/>
  <c r="HS191" i="15198"/>
  <c r="KE191" i="15198"/>
  <c r="MQ191" i="15198"/>
  <c r="PC191" i="15198"/>
  <c r="RO191" i="15198"/>
  <c r="UA191" i="15198"/>
  <c r="DE192" i="15198"/>
  <c r="FQ192" i="15198"/>
  <c r="IC192" i="15198"/>
  <c r="KO192" i="15198"/>
  <c r="NA192" i="15198"/>
  <c r="PM192" i="15198"/>
  <c r="RY192" i="15198"/>
  <c r="UK192" i="15198"/>
  <c r="DW193" i="15198"/>
  <c r="IM193" i="15198"/>
  <c r="NK193" i="15198"/>
  <c r="SI193" i="15198"/>
  <c r="DY194" i="15198"/>
  <c r="IW194" i="15198"/>
  <c r="NU194" i="15198"/>
  <c r="SS194" i="15198"/>
  <c r="EQ195" i="15198"/>
  <c r="JO195" i="15198"/>
  <c r="QX195" i="15198"/>
  <c r="KH196" i="15198"/>
  <c r="OR189" i="15198"/>
  <c r="VD189" i="15198"/>
  <c r="IH190" i="15198"/>
  <c r="PJ190" i="15198"/>
  <c r="VV190" i="15198"/>
  <c r="MJ191" i="15198"/>
  <c r="WF191" i="15198"/>
  <c r="MT192" i="15198"/>
  <c r="DH193" i="15198"/>
  <c r="ND193" i="15198"/>
  <c r="GT194" i="15198"/>
  <c r="OM195" i="15198"/>
  <c r="NK192" i="15198"/>
  <c r="HC194" i="15198"/>
  <c r="NV189" i="15198"/>
  <c r="UD191" i="15198"/>
  <c r="WI196" i="15198"/>
  <c r="OM192" i="15198"/>
  <c r="QY192" i="15198"/>
  <c r="TK192" i="15198"/>
  <c r="VW192" i="15198"/>
  <c r="FA193" i="15198"/>
  <c r="HM193" i="15198"/>
  <c r="JY193" i="15198"/>
  <c r="MK193" i="15198"/>
  <c r="OW193" i="15198"/>
  <c r="RI193" i="15198"/>
  <c r="TU193" i="15198"/>
  <c r="WG193" i="15198"/>
  <c r="FK194" i="15198"/>
  <c r="HW194" i="15198"/>
  <c r="KI194" i="15198"/>
  <c r="MU194" i="15198"/>
  <c r="PG194" i="15198"/>
  <c r="RS194" i="15198"/>
  <c r="UE194" i="15198"/>
  <c r="DI195" i="15198"/>
  <c r="FU195" i="15198"/>
  <c r="IG195" i="15198"/>
  <c r="KS195" i="15198"/>
  <c r="NP195" i="15198"/>
  <c r="SN195" i="15198"/>
  <c r="EB196" i="15198"/>
  <c r="IZ196" i="15198"/>
  <c r="NX196" i="15198"/>
  <c r="SW196" i="15198"/>
  <c r="OI189" i="15198"/>
  <c r="QU189" i="15198"/>
  <c r="TG189" i="15198"/>
  <c r="VS189" i="15198"/>
  <c r="EW190" i="15198"/>
  <c r="HI190" i="15198"/>
  <c r="JU190" i="15198"/>
  <c r="MG190" i="15198"/>
  <c r="OS190" i="15198"/>
  <c r="RE190" i="15198"/>
  <c r="TQ190" i="15198"/>
  <c r="WC190" i="15198"/>
  <c r="FO191" i="15198"/>
  <c r="IA191" i="15198"/>
  <c r="KM191" i="15198"/>
  <c r="MY191" i="15198"/>
  <c r="PK191" i="15198"/>
  <c r="RW191" i="15198"/>
  <c r="UI191" i="15198"/>
  <c r="DM192" i="15198"/>
  <c r="FY192" i="15198"/>
  <c r="IK192" i="15198"/>
  <c r="KW192" i="15198"/>
  <c r="NI192" i="15198"/>
  <c r="PU192" i="15198"/>
  <c r="SG192" i="15198"/>
  <c r="US192" i="15198"/>
  <c r="EE193" i="15198"/>
  <c r="IU193" i="15198"/>
  <c r="NS193" i="15198"/>
  <c r="SQ193" i="15198"/>
  <c r="EG194" i="15198"/>
  <c r="JE194" i="15198"/>
  <c r="OC194" i="15198"/>
  <c r="TA194" i="15198"/>
  <c r="EY195" i="15198"/>
  <c r="JW195" i="15198"/>
  <c r="ST195" i="15198"/>
  <c r="MT196" i="15198"/>
  <c r="OZ189" i="15198"/>
  <c r="WB189" i="15198"/>
  <c r="JN190" i="15198"/>
  <c r="PR190" i="15198"/>
  <c r="DL191" i="15198"/>
  <c r="NH191" i="15198"/>
  <c r="DV192" i="15198"/>
  <c r="NR192" i="15198"/>
  <c r="EF193" i="15198"/>
  <c r="OB193" i="15198"/>
  <c r="JF194" i="15198"/>
  <c r="TK195" i="15198"/>
  <c r="PW192" i="15198"/>
  <c r="LS194" i="15198"/>
  <c r="SL189" i="15198"/>
  <c r="ND192" i="15198"/>
  <c r="OU192" i="15198"/>
  <c r="RG192" i="15198"/>
  <c r="TS192" i="15198"/>
  <c r="WE192" i="15198"/>
  <c r="FI193" i="15198"/>
  <c r="HU193" i="15198"/>
  <c r="KG193" i="15198"/>
  <c r="MS193" i="15198"/>
  <c r="PE193" i="15198"/>
  <c r="RQ193" i="15198"/>
  <c r="UC193" i="15198"/>
  <c r="DG194" i="15198"/>
  <c r="FS194" i="15198"/>
  <c r="IE194" i="15198"/>
  <c r="KQ194" i="15198"/>
  <c r="NC194" i="15198"/>
  <c r="PO194" i="15198"/>
  <c r="SA194" i="15198"/>
  <c r="UM194" i="15198"/>
  <c r="DQ195" i="15198"/>
  <c r="GC195" i="15198"/>
  <c r="IO195" i="15198"/>
  <c r="LA195" i="15198"/>
  <c r="OF195" i="15198"/>
  <c r="TD195" i="15198"/>
  <c r="ER196" i="15198"/>
  <c r="JP196" i="15198"/>
  <c r="ON196" i="15198"/>
  <c r="TT196" i="15198"/>
  <c r="OQ189" i="15198"/>
  <c r="RC189" i="15198"/>
  <c r="TO189" i="15198"/>
  <c r="WA189" i="15198"/>
  <c r="FE190" i="15198"/>
  <c r="HQ190" i="15198"/>
  <c r="KC190" i="15198"/>
  <c r="MO190" i="15198"/>
  <c r="PA190" i="15198"/>
  <c r="RM190" i="15198"/>
  <c r="TY190" i="15198"/>
  <c r="DK191" i="15198"/>
  <c r="FW191" i="15198"/>
  <c r="II191" i="15198"/>
  <c r="KU191" i="15198"/>
  <c r="NG191" i="15198"/>
  <c r="PS191" i="15198"/>
  <c r="SE191" i="15198"/>
  <c r="UQ191" i="15198"/>
  <c r="DU192" i="15198"/>
  <c r="GG192" i="15198"/>
  <c r="IS192" i="15198"/>
  <c r="LE192" i="15198"/>
  <c r="NQ192" i="15198"/>
  <c r="QC192" i="15198"/>
  <c r="SO192" i="15198"/>
  <c r="VA192" i="15198"/>
  <c r="EU193" i="15198"/>
  <c r="JS193" i="15198"/>
  <c r="OQ193" i="15198"/>
  <c r="TO193" i="15198"/>
  <c r="FE194" i="15198"/>
  <c r="KC194" i="15198"/>
  <c r="PA194" i="15198"/>
  <c r="TY194" i="15198"/>
  <c r="FW195" i="15198"/>
  <c r="KU195" i="15198"/>
  <c r="TJ195" i="15198"/>
  <c r="OP196" i="15198"/>
  <c r="QF189" i="15198"/>
  <c r="DJ190" i="15198"/>
  <c r="KL190" i="15198"/>
  <c r="QX190" i="15198"/>
  <c r="EZ191" i="15198"/>
  <c r="OV191" i="15198"/>
  <c r="FJ192" i="15198"/>
  <c r="PF192" i="15198"/>
  <c r="FT193" i="15198"/>
  <c r="PP193" i="15198"/>
  <c r="NF194" i="15198"/>
  <c r="HX196" i="15198"/>
  <c r="UM192" i="15198"/>
  <c r="QY194" i="15198"/>
  <c r="EJ190" i="15198"/>
  <c r="IP193" i="15198"/>
  <c r="MQ192" i="15198"/>
  <c r="PC192" i="15198"/>
  <c r="RO192" i="15198"/>
  <c r="UA192" i="15198"/>
  <c r="DE193" i="15198"/>
  <c r="FQ193" i="15198"/>
  <c r="IC193" i="15198"/>
  <c r="KO193" i="15198"/>
  <c r="NA193" i="15198"/>
  <c r="PM193" i="15198"/>
  <c r="RY193" i="15198"/>
  <c r="UK193" i="15198"/>
  <c r="DO194" i="15198"/>
  <c r="GA194" i="15198"/>
  <c r="IM194" i="15198"/>
  <c r="KY194" i="15198"/>
  <c r="NK194" i="15198"/>
  <c r="PW194" i="15198"/>
  <c r="SI194" i="15198"/>
  <c r="UU194" i="15198"/>
  <c r="DY195" i="15198"/>
  <c r="GK195" i="15198"/>
  <c r="IW195" i="15198"/>
  <c r="LI195" i="15198"/>
  <c r="OV195" i="15198"/>
  <c r="TT195" i="15198"/>
  <c r="FH196" i="15198"/>
  <c r="KF196" i="15198"/>
  <c r="PD196" i="15198"/>
  <c r="UL196" i="15198"/>
  <c r="OY189" i="15198"/>
  <c r="RK189" i="15198"/>
  <c r="TW189" i="15198"/>
  <c r="WI189" i="15198"/>
  <c r="FM190" i="15198"/>
  <c r="HY190" i="15198"/>
  <c r="KK190" i="15198"/>
  <c r="MW190" i="15198"/>
  <c r="PI190" i="15198"/>
  <c r="RU190" i="15198"/>
  <c r="UG190" i="15198"/>
  <c r="DS191" i="15198"/>
  <c r="GE191" i="15198"/>
  <c r="IQ191" i="15198"/>
  <c r="LC191" i="15198"/>
  <c r="NO191" i="15198"/>
  <c r="QA191" i="15198"/>
  <c r="SM191" i="15198"/>
  <c r="UY191" i="15198"/>
  <c r="EC192" i="15198"/>
  <c r="GO192" i="15198"/>
  <c r="JA192" i="15198"/>
  <c r="LM192" i="15198"/>
  <c r="NY192" i="15198"/>
  <c r="QK192" i="15198"/>
  <c r="SW192" i="15198"/>
  <c r="VI192" i="15198"/>
  <c r="FC193" i="15198"/>
  <c r="KA193" i="15198"/>
  <c r="OY193" i="15198"/>
  <c r="TW193" i="15198"/>
  <c r="FM194" i="15198"/>
  <c r="KK194" i="15198"/>
  <c r="PI194" i="15198"/>
  <c r="UG194" i="15198"/>
  <c r="GE195" i="15198"/>
  <c r="LC195" i="15198"/>
  <c r="VV195" i="15198"/>
  <c r="PF196" i="15198"/>
  <c r="RD189" i="15198"/>
  <c r="EP190" i="15198"/>
  <c r="KT190" i="15198"/>
  <c r="RV190" i="15198"/>
  <c r="FX191" i="15198"/>
  <c r="PT191" i="15198"/>
  <c r="GH192" i="15198"/>
  <c r="QD192" i="15198"/>
  <c r="GR193" i="15198"/>
  <c r="QN193" i="15198"/>
  <c r="PR194" i="15198"/>
  <c r="MV196" i="15198"/>
  <c r="DQ193" i="15198"/>
  <c r="VO194" i="15198"/>
  <c r="IZ190" i="15198"/>
  <c r="UX193" i="15198"/>
  <c r="NG192" i="15198"/>
  <c r="PS192" i="15198"/>
  <c r="SE192" i="15198"/>
  <c r="UQ192" i="15198"/>
  <c r="DU193" i="15198"/>
  <c r="GG193" i="15198"/>
  <c r="IS193" i="15198"/>
  <c r="LE193" i="15198"/>
  <c r="NQ193" i="15198"/>
  <c r="QC193" i="15198"/>
  <c r="SO193" i="15198"/>
  <c r="VA193" i="15198"/>
  <c r="EE194" i="15198"/>
  <c r="GQ194" i="15198"/>
  <c r="JC194" i="15198"/>
  <c r="LO194" i="15198"/>
  <c r="OA194" i="15198"/>
  <c r="QM194" i="15198"/>
  <c r="SY194" i="15198"/>
  <c r="VK194" i="15198"/>
  <c r="EO195" i="15198"/>
  <c r="HA195" i="15198"/>
  <c r="JM195" i="15198"/>
  <c r="LY195" i="15198"/>
  <c r="QB195" i="15198"/>
  <c r="UZ195" i="15198"/>
  <c r="GN196" i="15198"/>
  <c r="LL196" i="15198"/>
  <c r="QJ196" i="15198"/>
  <c r="WF196" i="15198"/>
  <c r="PO189" i="15198"/>
  <c r="SA189" i="15198"/>
  <c r="UM189" i="15198"/>
  <c r="DQ190" i="15198"/>
  <c r="GC190" i="15198"/>
  <c r="IO190" i="15198"/>
  <c r="LA190" i="15198"/>
  <c r="NM190" i="15198"/>
  <c r="PY190" i="15198"/>
  <c r="SK190" i="15198"/>
  <c r="UW190" i="15198"/>
  <c r="EI191" i="15198"/>
  <c r="GU191" i="15198"/>
  <c r="JG191" i="15198"/>
  <c r="LS191" i="15198"/>
  <c r="OE191" i="15198"/>
  <c r="QQ191" i="15198"/>
  <c r="TC191" i="15198"/>
  <c r="VO191" i="15198"/>
  <c r="ES192" i="15198"/>
  <c r="HE192" i="15198"/>
  <c r="JQ192" i="15198"/>
  <c r="MC192" i="15198"/>
  <c r="OO192" i="15198"/>
  <c r="RA192" i="15198"/>
  <c r="TM192" i="15198"/>
  <c r="VY192" i="15198"/>
  <c r="GI193" i="15198"/>
  <c r="LG193" i="15198"/>
  <c r="QE193" i="15198"/>
  <c r="VC193" i="15198"/>
  <c r="GS194" i="15198"/>
  <c r="LQ194" i="15198"/>
  <c r="QO194" i="15198"/>
  <c r="VM194" i="15198"/>
  <c r="HK195" i="15198"/>
  <c r="MI195" i="15198"/>
  <c r="FJ196" i="15198"/>
  <c r="TV196" i="15198"/>
  <c r="SR189" i="15198"/>
  <c r="FV190" i="15198"/>
  <c r="MX190" i="15198"/>
  <c r="TJ190" i="15198"/>
  <c r="IJ191" i="15198"/>
  <c r="SF191" i="15198"/>
  <c r="IT192" i="15198"/>
  <c r="SP192" i="15198"/>
  <c r="JD193" i="15198"/>
  <c r="SZ193" i="15198"/>
  <c r="VV194" i="15198"/>
  <c r="DG192" i="15198"/>
  <c r="LA193" i="15198"/>
  <c r="MC195" i="15198"/>
  <c r="SV190" i="15198"/>
  <c r="QL195" i="15198"/>
  <c r="GQ193" i="15198"/>
  <c r="JC193" i="15198"/>
  <c r="LO193" i="15198"/>
  <c r="OA193" i="15198"/>
  <c r="QM193" i="15198"/>
  <c r="SY193" i="15198"/>
  <c r="VK193" i="15198"/>
  <c r="EO194" i="15198"/>
  <c r="HA194" i="15198"/>
  <c r="JM194" i="15198"/>
  <c r="LY194" i="15198"/>
  <c r="OK194" i="15198"/>
  <c r="QW194" i="15198"/>
  <c r="TI194" i="15198"/>
  <c r="VU194" i="15198"/>
  <c r="FG195" i="15198"/>
  <c r="HS195" i="15198"/>
  <c r="KE195" i="15198"/>
  <c r="MQ195" i="15198"/>
  <c r="RN195" i="15198"/>
  <c r="DN196" i="15198"/>
  <c r="IL196" i="15198"/>
  <c r="NJ196" i="15198"/>
  <c r="SH196" i="15198"/>
  <c r="OB189" i="15198"/>
  <c r="QN189" i="15198"/>
  <c r="SZ189" i="15198"/>
  <c r="VL189" i="15198"/>
  <c r="EX190" i="15198"/>
  <c r="HJ190" i="15198"/>
  <c r="JV190" i="15198"/>
  <c r="MH190" i="15198"/>
  <c r="OT190" i="15198"/>
  <c r="RF190" i="15198"/>
  <c r="TR190" i="15198"/>
  <c r="WD190" i="15198"/>
  <c r="FH191" i="15198"/>
  <c r="HT191" i="15198"/>
  <c r="KF191" i="15198"/>
  <c r="MR191" i="15198"/>
  <c r="PD191" i="15198"/>
  <c r="RP191" i="15198"/>
  <c r="UB191" i="15198"/>
  <c r="DF192" i="15198"/>
  <c r="FR192" i="15198"/>
  <c r="ID192" i="15198"/>
  <c r="KP192" i="15198"/>
  <c r="NB192" i="15198"/>
  <c r="PN192" i="15198"/>
  <c r="RZ192" i="15198"/>
  <c r="UL192" i="15198"/>
  <c r="DP193" i="15198"/>
  <c r="GB193" i="15198"/>
  <c r="IN193" i="15198"/>
  <c r="KZ193" i="15198"/>
  <c r="NL193" i="15198"/>
  <c r="PX193" i="15198"/>
  <c r="SJ193" i="15198"/>
  <c r="UV193" i="15198"/>
  <c r="HB194" i="15198"/>
  <c r="OD194" i="15198"/>
  <c r="UP194" i="15198"/>
  <c r="HL195" i="15198"/>
  <c r="QI195" i="15198"/>
  <c r="KJ196" i="15198"/>
  <c r="UK191" i="15198"/>
  <c r="IE192" i="15198"/>
  <c r="OQ192" i="15198"/>
  <c r="UU192" i="15198"/>
  <c r="IO193" i="15198"/>
  <c r="SK193" i="15198"/>
  <c r="JG194" i="15198"/>
  <c r="TC194" i="15198"/>
  <c r="JQ195" i="15198"/>
  <c r="GV196" i="15198"/>
  <c r="PZ189" i="15198"/>
  <c r="GN190" i="15198"/>
  <c r="QJ190" i="15198"/>
  <c r="GX191" i="15198"/>
  <c r="GZ192" i="15198"/>
  <c r="NV193" i="15198"/>
  <c r="ET195" i="15198"/>
  <c r="GI191" i="15198"/>
  <c r="UJ216" i="15198"/>
  <c r="EM193" i="15198"/>
  <c r="GY193" i="15198"/>
  <c r="JK193" i="15198"/>
  <c r="LW193" i="15198"/>
  <c r="OI193" i="15198"/>
  <c r="QU193" i="15198"/>
  <c r="TG193" i="15198"/>
  <c r="VS193" i="15198"/>
  <c r="EW194" i="15198"/>
  <c r="HI194" i="15198"/>
  <c r="JU194" i="15198"/>
  <c r="MG194" i="15198"/>
  <c r="OS194" i="15198"/>
  <c r="RE194" i="15198"/>
  <c r="TQ194" i="15198"/>
  <c r="WC194" i="15198"/>
  <c r="FO195" i="15198"/>
  <c r="IA195" i="15198"/>
  <c r="KM195" i="15198"/>
  <c r="NF195" i="15198"/>
  <c r="SD195" i="15198"/>
  <c r="ED196" i="15198"/>
  <c r="JB196" i="15198"/>
  <c r="NZ196" i="15198"/>
  <c r="TD196" i="15198"/>
  <c r="OJ189" i="15198"/>
  <c r="QV189" i="15198"/>
  <c r="TH189" i="15198"/>
  <c r="VT189" i="15198"/>
  <c r="FF190" i="15198"/>
  <c r="HR190" i="15198"/>
  <c r="KD190" i="15198"/>
  <c r="MP190" i="15198"/>
  <c r="PB190" i="15198"/>
  <c r="RN190" i="15198"/>
  <c r="TZ190" i="15198"/>
  <c r="DD191" i="15198"/>
  <c r="FP191" i="15198"/>
  <c r="IB191" i="15198"/>
  <c r="KN191" i="15198"/>
  <c r="MZ191" i="15198"/>
  <c r="PL191" i="15198"/>
  <c r="RX191" i="15198"/>
  <c r="UJ191" i="15198"/>
  <c r="DN192" i="15198"/>
  <c r="FZ192" i="15198"/>
  <c r="IL192" i="15198"/>
  <c r="KX192" i="15198"/>
  <c r="NJ192" i="15198"/>
  <c r="PV192" i="15198"/>
  <c r="SH192" i="15198"/>
  <c r="UT192" i="15198"/>
  <c r="DX193" i="15198"/>
  <c r="GJ193" i="15198"/>
  <c r="IV193" i="15198"/>
  <c r="LH193" i="15198"/>
  <c r="NT193" i="15198"/>
  <c r="QF193" i="15198"/>
  <c r="SR193" i="15198"/>
  <c r="VD193" i="15198"/>
  <c r="IH194" i="15198"/>
  <c r="OL194" i="15198"/>
  <c r="VN194" i="15198"/>
  <c r="IR195" i="15198"/>
  <c r="QY195" i="15198"/>
  <c r="MF196" i="15198"/>
  <c r="VQ191" i="15198"/>
  <c r="IM192" i="15198"/>
  <c r="PO192" i="15198"/>
  <c r="WA192" i="15198"/>
  <c r="IW193" i="15198"/>
  <c r="SS193" i="15198"/>
  <c r="JO194" i="15198"/>
  <c r="TK194" i="15198"/>
  <c r="JY195" i="15198"/>
  <c r="HL196" i="15198"/>
  <c r="QH189" i="15198"/>
  <c r="GV190" i="15198"/>
  <c r="QR190" i="15198"/>
  <c r="HF191" i="15198"/>
  <c r="HX192" i="15198"/>
  <c r="PB193" i="15198"/>
  <c r="GX195" i="15198"/>
  <c r="IU191" i="15198"/>
  <c r="GZ216" i="15198"/>
  <c r="DT191" i="15198"/>
  <c r="GF191" i="15198"/>
  <c r="IR191" i="15198"/>
  <c r="LD191" i="15198"/>
  <c r="NP191" i="15198"/>
  <c r="QB191" i="15198"/>
  <c r="SN191" i="15198"/>
  <c r="UZ191" i="15198"/>
  <c r="ED192" i="15198"/>
  <c r="GP192" i="15198"/>
  <c r="JB192" i="15198"/>
  <c r="LN192" i="15198"/>
  <c r="NZ192" i="15198"/>
  <c r="QL192" i="15198"/>
  <c r="SX192" i="15198"/>
  <c r="VJ192" i="15198"/>
  <c r="EN193" i="15198"/>
  <c r="GZ193" i="15198"/>
  <c r="JL193" i="15198"/>
  <c r="LX193" i="15198"/>
  <c r="OJ193" i="15198"/>
  <c r="QV193" i="15198"/>
  <c r="TH193" i="15198"/>
  <c r="DJ194" i="15198"/>
  <c r="JN194" i="15198"/>
  <c r="QP194" i="15198"/>
  <c r="DT195" i="15198"/>
  <c r="JX195" i="15198"/>
  <c r="VG195" i="15198"/>
  <c r="PH196" i="15198"/>
  <c r="DO192" i="15198"/>
  <c r="KQ192" i="15198"/>
  <c r="RC192" i="15198"/>
  <c r="DY193" i="15198"/>
  <c r="LI193" i="15198"/>
  <c r="VE193" i="15198"/>
  <c r="MA194" i="15198"/>
  <c r="VW194" i="15198"/>
  <c r="MK195" i="15198"/>
  <c r="MJ196" i="15198"/>
  <c r="ST189" i="15198"/>
  <c r="JH190" i="15198"/>
  <c r="TD190" i="15198"/>
  <c r="JR191" i="15198"/>
  <c r="OJ192" i="15198"/>
  <c r="VF193" i="15198"/>
  <c r="UT195" i="15198"/>
  <c r="EI193" i="15198"/>
  <c r="WG192" i="15198"/>
  <c r="FK193" i="15198"/>
  <c r="HW193" i="15198"/>
  <c r="KI193" i="15198"/>
  <c r="MU193" i="15198"/>
  <c r="PG193" i="15198"/>
  <c r="RS193" i="15198"/>
  <c r="UE193" i="15198"/>
  <c r="DI194" i="15198"/>
  <c r="FU194" i="15198"/>
  <c r="IG194" i="15198"/>
  <c r="KS194" i="15198"/>
  <c r="NE194" i="15198"/>
  <c r="PQ194" i="15198"/>
  <c r="SC194" i="15198"/>
  <c r="UO194" i="15198"/>
  <c r="EA195" i="15198"/>
  <c r="GM195" i="15198"/>
  <c r="IY195" i="15198"/>
  <c r="LK195" i="15198"/>
  <c r="PB195" i="15198"/>
  <c r="TZ195" i="15198"/>
  <c r="FZ196" i="15198"/>
  <c r="KX196" i="15198"/>
  <c r="PV196" i="15198"/>
  <c r="VP196" i="15198"/>
  <c r="PH189" i="15198"/>
  <c r="RT189" i="15198"/>
  <c r="UF189" i="15198"/>
  <c r="DR190" i="15198"/>
  <c r="GD190" i="15198"/>
  <c r="IP190" i="15198"/>
  <c r="LB190" i="15198"/>
  <c r="NN190" i="15198"/>
  <c r="PZ190" i="15198"/>
  <c r="SL190" i="15198"/>
  <c r="UX190" i="15198"/>
  <c r="EB191" i="15198"/>
  <c r="GN191" i="15198"/>
  <c r="IZ191" i="15198"/>
  <c r="LL191" i="15198"/>
  <c r="NX191" i="15198"/>
  <c r="QJ191" i="15198"/>
  <c r="SV191" i="15198"/>
  <c r="VH191" i="15198"/>
  <c r="EL192" i="15198"/>
  <c r="GX192" i="15198"/>
  <c r="JJ192" i="15198"/>
  <c r="LV192" i="15198"/>
  <c r="OH192" i="15198"/>
  <c r="QT192" i="15198"/>
  <c r="TF192" i="15198"/>
  <c r="VR192" i="15198"/>
  <c r="EV193" i="15198"/>
  <c r="HH193" i="15198"/>
  <c r="JT193" i="15198"/>
  <c r="MF193" i="15198"/>
  <c r="OR193" i="15198"/>
  <c r="RD193" i="15198"/>
  <c r="TP193" i="15198"/>
  <c r="EH194" i="15198"/>
  <c r="KT194" i="15198"/>
  <c r="QX194" i="15198"/>
  <c r="ER195" i="15198"/>
  <c r="LD195" i="15198"/>
  <c r="VW195" i="15198"/>
  <c r="RD196" i="15198"/>
  <c r="EU192" i="15198"/>
  <c r="KY192" i="15198"/>
  <c r="SA192" i="15198"/>
  <c r="FE193" i="15198"/>
  <c r="NM193" i="15198"/>
  <c r="EI194" i="15198"/>
  <c r="OE194" i="15198"/>
  <c r="ES195" i="15198"/>
  <c r="QJ195" i="15198"/>
  <c r="QR196" i="15198"/>
  <c r="UX189" i="15198"/>
  <c r="LL190" i="15198"/>
  <c r="VH190" i="15198"/>
  <c r="MT191" i="15198"/>
  <c r="UF192" i="15198"/>
  <c r="IB194" i="15198"/>
  <c r="QS196" i="15198"/>
  <c r="TM194" i="15198"/>
  <c r="FS193" i="15198"/>
  <c r="IE193" i="15198"/>
  <c r="KQ193" i="15198"/>
  <c r="NC193" i="15198"/>
  <c r="PO193" i="15198"/>
  <c r="SA193" i="15198"/>
  <c r="UM193" i="15198"/>
  <c r="DQ194" i="15198"/>
  <c r="GC194" i="15198"/>
  <c r="IO194" i="15198"/>
  <c r="LA194" i="15198"/>
  <c r="NM194" i="15198"/>
  <c r="PY194" i="15198"/>
  <c r="SK194" i="15198"/>
  <c r="UW194" i="15198"/>
  <c r="EI195" i="15198"/>
  <c r="GU195" i="15198"/>
  <c r="JG195" i="15198"/>
  <c r="LS195" i="15198"/>
  <c r="PR195" i="15198"/>
  <c r="UP195" i="15198"/>
  <c r="GP196" i="15198"/>
  <c r="LN196" i="15198"/>
  <c r="QL196" i="15198"/>
  <c r="WH196" i="15198"/>
  <c r="PP189" i="15198"/>
  <c r="SB189" i="15198"/>
  <c r="UN189" i="15198"/>
  <c r="DZ190" i="15198"/>
  <c r="GL190" i="15198"/>
  <c r="IX190" i="15198"/>
  <c r="LJ190" i="15198"/>
  <c r="NV190" i="15198"/>
  <c r="QH190" i="15198"/>
  <c r="ST190" i="15198"/>
  <c r="VF190" i="15198"/>
  <c r="EJ191" i="15198"/>
  <c r="GV191" i="15198"/>
  <c r="JH191" i="15198"/>
  <c r="LT191" i="15198"/>
  <c r="OF191" i="15198"/>
  <c r="QR191" i="15198"/>
  <c r="TD191" i="15198"/>
  <c r="VP191" i="15198"/>
  <c r="ET192" i="15198"/>
  <c r="HF192" i="15198"/>
  <c r="JR192" i="15198"/>
  <c r="MD192" i="15198"/>
  <c r="OP192" i="15198"/>
  <c r="RB192" i="15198"/>
  <c r="TN192" i="15198"/>
  <c r="VZ192" i="15198"/>
  <c r="FD193" i="15198"/>
  <c r="HP193" i="15198"/>
  <c r="KB193" i="15198"/>
  <c r="MN193" i="15198"/>
  <c r="OZ193" i="15198"/>
  <c r="RL193" i="15198"/>
  <c r="TX193" i="15198"/>
  <c r="EP194" i="15198"/>
  <c r="LR194" i="15198"/>
  <c r="SD194" i="15198"/>
  <c r="EZ195" i="15198"/>
  <c r="MB195" i="15198"/>
  <c r="FL196" i="15198"/>
  <c r="RT196" i="15198"/>
  <c r="FS192" i="15198"/>
  <c r="ME192" i="15198"/>
  <c r="SI192" i="15198"/>
  <c r="GC193" i="15198"/>
  <c r="NU193" i="15198"/>
  <c r="EQ194" i="15198"/>
  <c r="OM194" i="15198"/>
  <c r="FA195" i="15198"/>
  <c r="QZ195" i="15198"/>
  <c r="RH196" i="15198"/>
  <c r="VF189" i="15198"/>
  <c r="LT190" i="15198"/>
  <c r="VP190" i="15198"/>
  <c r="NZ191" i="15198"/>
  <c r="UN192" i="15198"/>
  <c r="IZ194" i="15198"/>
  <c r="VX196" i="15198"/>
  <c r="FC195" i="15198"/>
  <c r="QH195" i="15198"/>
  <c r="VF195" i="15198"/>
  <c r="HF196" i="15198"/>
  <c r="MD196" i="15198"/>
  <c r="RB196" i="15198"/>
  <c r="NL189" i="15198"/>
  <c r="PX189" i="15198"/>
  <c r="SJ189" i="15198"/>
  <c r="UV189" i="15198"/>
  <c r="EH190" i="15198"/>
  <c r="GT190" i="15198"/>
  <c r="JF190" i="15198"/>
  <c r="LR190" i="15198"/>
  <c r="OD190" i="15198"/>
  <c r="QP190" i="15198"/>
  <c r="TB190" i="15198"/>
  <c r="VN190" i="15198"/>
  <c r="ER191" i="15198"/>
  <c r="HD191" i="15198"/>
  <c r="JP191" i="15198"/>
  <c r="MB191" i="15198"/>
  <c r="ON191" i="15198"/>
  <c r="QZ191" i="15198"/>
  <c r="TL191" i="15198"/>
  <c r="VX191" i="15198"/>
  <c r="FB192" i="15198"/>
  <c r="HN192" i="15198"/>
  <c r="JZ192" i="15198"/>
  <c r="ML192" i="15198"/>
  <c r="OX192" i="15198"/>
  <c r="RJ192" i="15198"/>
  <c r="TV192" i="15198"/>
  <c r="WH192" i="15198"/>
  <c r="FL193" i="15198"/>
  <c r="HX193" i="15198"/>
  <c r="KJ193" i="15198"/>
  <c r="MV193" i="15198"/>
  <c r="PH193" i="15198"/>
  <c r="RT193" i="15198"/>
  <c r="UF193" i="15198"/>
  <c r="FV194" i="15198"/>
  <c r="LZ194" i="15198"/>
  <c r="TB194" i="15198"/>
  <c r="GF195" i="15198"/>
  <c r="MJ195" i="15198"/>
  <c r="HH196" i="15198"/>
  <c r="UT196" i="15198"/>
  <c r="GA192" i="15198"/>
  <c r="NC192" i="15198"/>
  <c r="TO192" i="15198"/>
  <c r="GK193" i="15198"/>
  <c r="PY193" i="15198"/>
  <c r="GU194" i="15198"/>
  <c r="QQ194" i="15198"/>
  <c r="HE195" i="15198"/>
  <c r="VH195" i="15198"/>
  <c r="NN189" i="15198"/>
  <c r="EB190" i="15198"/>
  <c r="NX190" i="15198"/>
  <c r="EL191" i="15198"/>
  <c r="TV191" i="15198"/>
  <c r="HR193" i="15198"/>
  <c r="OF194" i="15198"/>
  <c r="FY190" i="15198"/>
  <c r="MM196" i="15198"/>
  <c r="EX194" i="15198"/>
  <c r="HJ194" i="15198"/>
  <c r="JV194" i="15198"/>
  <c r="MH194" i="15198"/>
  <c r="OT194" i="15198"/>
  <c r="RF194" i="15198"/>
  <c r="TR194" i="15198"/>
  <c r="WD194" i="15198"/>
  <c r="FH195" i="15198"/>
  <c r="HT195" i="15198"/>
  <c r="KF195" i="15198"/>
  <c r="MR195" i="15198"/>
  <c r="RO195" i="15198"/>
  <c r="DP196" i="15198"/>
  <c r="IN196" i="15198"/>
  <c r="NL196" i="15198"/>
  <c r="SJ196" i="15198"/>
  <c r="US191" i="15198"/>
  <c r="DW192" i="15198"/>
  <c r="GI192" i="15198"/>
  <c r="IU192" i="15198"/>
  <c r="LG192" i="15198"/>
  <c r="NS192" i="15198"/>
  <c r="QE192" i="15198"/>
  <c r="SQ192" i="15198"/>
  <c r="VC192" i="15198"/>
  <c r="EG193" i="15198"/>
  <c r="GS193" i="15198"/>
  <c r="JE193" i="15198"/>
  <c r="LQ193" i="15198"/>
  <c r="OC193" i="15198"/>
  <c r="QO193" i="15198"/>
  <c r="TA193" i="15198"/>
  <c r="VM193" i="15198"/>
  <c r="EY194" i="15198"/>
  <c r="HK194" i="15198"/>
  <c r="JW194" i="15198"/>
  <c r="MI194" i="15198"/>
  <c r="OU194" i="15198"/>
  <c r="RG194" i="15198"/>
  <c r="TS194" i="15198"/>
  <c r="WE194" i="15198"/>
  <c r="FI195" i="15198"/>
  <c r="HU195" i="15198"/>
  <c r="KG195" i="15198"/>
  <c r="MS195" i="15198"/>
  <c r="RP195" i="15198"/>
  <c r="DD196" i="15198"/>
  <c r="IB196" i="15198"/>
  <c r="MZ196" i="15198"/>
  <c r="RX196" i="15198"/>
  <c r="OD189" i="15198"/>
  <c r="QP189" i="15198"/>
  <c r="TB189" i="15198"/>
  <c r="VN189" i="15198"/>
  <c r="ER190" i="15198"/>
  <c r="HD190" i="15198"/>
  <c r="JP190" i="15198"/>
  <c r="MB190" i="15198"/>
  <c r="ON190" i="15198"/>
  <c r="QZ190" i="15198"/>
  <c r="TL190" i="15198"/>
  <c r="VX190" i="15198"/>
  <c r="FB191" i="15198"/>
  <c r="HN191" i="15198"/>
  <c r="JZ191" i="15198"/>
  <c r="OX191" i="15198"/>
  <c r="VJ191" i="15198"/>
  <c r="IF192" i="15198"/>
  <c r="PH192" i="15198"/>
  <c r="VT192" i="15198"/>
  <c r="IX193" i="15198"/>
  <c r="PZ193" i="15198"/>
  <c r="DD194" i="15198"/>
  <c r="JH194" i="15198"/>
  <c r="QR194" i="15198"/>
  <c r="HF195" i="15198"/>
  <c r="VJ195" i="15198"/>
  <c r="NG189" i="15198"/>
  <c r="KW190" i="15198"/>
  <c r="LG191" i="15198"/>
  <c r="JG193" i="15198"/>
  <c r="KA195" i="15198"/>
  <c r="SI195" i="15198"/>
  <c r="OJ221" i="15198"/>
  <c r="OJ227" i="15198" s="1"/>
  <c r="VT193" i="15198"/>
  <c r="FF194" i="15198"/>
  <c r="HR194" i="15198"/>
  <c r="KD194" i="15198"/>
  <c r="MP194" i="15198"/>
  <c r="PB194" i="15198"/>
  <c r="RN194" i="15198"/>
  <c r="TZ194" i="15198"/>
  <c r="DD195" i="15198"/>
  <c r="FP195" i="15198"/>
  <c r="IB195" i="15198"/>
  <c r="KN195" i="15198"/>
  <c r="NG195" i="15198"/>
  <c r="SE195" i="15198"/>
  <c r="EF196" i="15198"/>
  <c r="JD196" i="15198"/>
  <c r="OB196" i="15198"/>
  <c r="TE196" i="15198"/>
  <c r="VA191" i="15198"/>
  <c r="EE192" i="15198"/>
  <c r="GQ192" i="15198"/>
  <c r="JC192" i="15198"/>
  <c r="LO192" i="15198"/>
  <c r="OA192" i="15198"/>
  <c r="QM192" i="15198"/>
  <c r="SY192" i="15198"/>
  <c r="VK192" i="15198"/>
  <c r="EO193" i="15198"/>
  <c r="HA193" i="15198"/>
  <c r="JM193" i="15198"/>
  <c r="LY193" i="15198"/>
  <c r="OK193" i="15198"/>
  <c r="QW193" i="15198"/>
  <c r="TI193" i="15198"/>
  <c r="VU193" i="15198"/>
  <c r="FG194" i="15198"/>
  <c r="HS194" i="15198"/>
  <c r="KE194" i="15198"/>
  <c r="MQ194" i="15198"/>
  <c r="PC194" i="15198"/>
  <c r="RO194" i="15198"/>
  <c r="UA194" i="15198"/>
  <c r="DE195" i="15198"/>
  <c r="FQ195" i="15198"/>
  <c r="IC195" i="15198"/>
  <c r="KO195" i="15198"/>
  <c r="NH195" i="15198"/>
  <c r="SF195" i="15198"/>
  <c r="DT196" i="15198"/>
  <c r="IR196" i="15198"/>
  <c r="NP196" i="15198"/>
  <c r="SN196" i="15198"/>
  <c r="OL189" i="15198"/>
  <c r="QX189" i="15198"/>
  <c r="TJ189" i="15198"/>
  <c r="VV189" i="15198"/>
  <c r="EZ190" i="15198"/>
  <c r="HL190" i="15198"/>
  <c r="JX190" i="15198"/>
  <c r="MJ190" i="15198"/>
  <c r="OV190" i="15198"/>
  <c r="RH190" i="15198"/>
  <c r="TT190" i="15198"/>
  <c r="WF190" i="15198"/>
  <c r="FJ191" i="15198"/>
  <c r="HV191" i="15198"/>
  <c r="KH191" i="15198"/>
  <c r="PF191" i="15198"/>
  <c r="WH191" i="15198"/>
  <c r="JL192" i="15198"/>
  <c r="PP192" i="15198"/>
  <c r="DR193" i="15198"/>
  <c r="KD193" i="15198"/>
  <c r="QH193" i="15198"/>
  <c r="EB194" i="15198"/>
  <c r="KN194" i="15198"/>
  <c r="SV194" i="15198"/>
  <c r="JJ195" i="15198"/>
  <c r="GG196" i="15198"/>
  <c r="PK189" i="15198"/>
  <c r="NI190" i="15198"/>
  <c r="NS191" i="15198"/>
  <c r="OE193" i="15198"/>
  <c r="RF195" i="15198"/>
  <c r="IW196" i="15198"/>
  <c r="WB193" i="15198"/>
  <c r="FN194" i="15198"/>
  <c r="HZ194" i="15198"/>
  <c r="KL194" i="15198"/>
  <c r="MX194" i="15198"/>
  <c r="PJ194" i="15198"/>
  <c r="RV194" i="15198"/>
  <c r="UH194" i="15198"/>
  <c r="DL195" i="15198"/>
  <c r="FX195" i="15198"/>
  <c r="IJ195" i="15198"/>
  <c r="KV195" i="15198"/>
  <c r="NW195" i="15198"/>
  <c r="SU195" i="15198"/>
  <c r="EV196" i="15198"/>
  <c r="JT196" i="15198"/>
  <c r="OR196" i="15198"/>
  <c r="UB196" i="15198"/>
  <c r="VI191" i="15198"/>
  <c r="EM192" i="15198"/>
  <c r="GY192" i="15198"/>
  <c r="JK192" i="15198"/>
  <c r="LW192" i="15198"/>
  <c r="OI192" i="15198"/>
  <c r="QU192" i="15198"/>
  <c r="TG192" i="15198"/>
  <c r="VS192" i="15198"/>
  <c r="EW193" i="15198"/>
  <c r="HI193" i="15198"/>
  <c r="JU193" i="15198"/>
  <c r="MG193" i="15198"/>
  <c r="OS193" i="15198"/>
  <c r="RE193" i="15198"/>
  <c r="TQ193" i="15198"/>
  <c r="WC193" i="15198"/>
  <c r="FO194" i="15198"/>
  <c r="IA194" i="15198"/>
  <c r="KM194" i="15198"/>
  <c r="MY194" i="15198"/>
  <c r="PK194" i="15198"/>
  <c r="RW194" i="15198"/>
  <c r="UI194" i="15198"/>
  <c r="DM195" i="15198"/>
  <c r="FY195" i="15198"/>
  <c r="IK195" i="15198"/>
  <c r="KW195" i="15198"/>
  <c r="NX195" i="15198"/>
  <c r="SV195" i="15198"/>
  <c r="EJ196" i="15198"/>
  <c r="JH196" i="15198"/>
  <c r="OF196" i="15198"/>
  <c r="TF196" i="15198"/>
  <c r="OT189" i="15198"/>
  <c r="RF189" i="15198"/>
  <c r="TR189" i="15198"/>
  <c r="WD189" i="15198"/>
  <c r="FH190" i="15198"/>
  <c r="HT190" i="15198"/>
  <c r="KF190" i="15198"/>
  <c r="MR190" i="15198"/>
  <c r="PD190" i="15198"/>
  <c r="RP190" i="15198"/>
  <c r="UB190" i="15198"/>
  <c r="DF191" i="15198"/>
  <c r="FR191" i="15198"/>
  <c r="ID191" i="15198"/>
  <c r="KP191" i="15198"/>
  <c r="QL191" i="15198"/>
  <c r="DH192" i="15198"/>
  <c r="KJ192" i="15198"/>
  <c r="QV192" i="15198"/>
  <c r="DZ193" i="15198"/>
  <c r="LB193" i="15198"/>
  <c r="RN193" i="15198"/>
  <c r="EJ194" i="15198"/>
  <c r="LL194" i="15198"/>
  <c r="TD194" i="15198"/>
  <c r="JR195" i="15198"/>
  <c r="GW196" i="15198"/>
  <c r="PS189" i="15198"/>
  <c r="PU190" i="15198"/>
  <c r="SA191" i="15198"/>
  <c r="TC193" i="15198"/>
  <c r="HN196" i="15198"/>
  <c r="EH196" i="15198"/>
  <c r="KC193" i="15198"/>
  <c r="MO193" i="15198"/>
  <c r="PA193" i="15198"/>
  <c r="RM193" i="15198"/>
  <c r="TY193" i="15198"/>
  <c r="DK194" i="15198"/>
  <c r="FW194" i="15198"/>
  <c r="II194" i="15198"/>
  <c r="KU194" i="15198"/>
  <c r="NG194" i="15198"/>
  <c r="PS194" i="15198"/>
  <c r="SE194" i="15198"/>
  <c r="UQ194" i="15198"/>
  <c r="DU195" i="15198"/>
  <c r="GG195" i="15198"/>
  <c r="IS195" i="15198"/>
  <c r="LE195" i="15198"/>
  <c r="ON195" i="15198"/>
  <c r="TL195" i="15198"/>
  <c r="EZ196" i="15198"/>
  <c r="JX196" i="15198"/>
  <c r="OV196" i="15198"/>
  <c r="UC196" i="15198"/>
  <c r="PB189" i="15198"/>
  <c r="RN189" i="15198"/>
  <c r="TZ189" i="15198"/>
  <c r="DD190" i="15198"/>
  <c r="FP190" i="15198"/>
  <c r="IB190" i="15198"/>
  <c r="KN190" i="15198"/>
  <c r="MZ190" i="15198"/>
  <c r="PL190" i="15198"/>
  <c r="RX190" i="15198"/>
  <c r="UJ190" i="15198"/>
  <c r="DN191" i="15198"/>
  <c r="FZ191" i="15198"/>
  <c r="IL191" i="15198"/>
  <c r="KX191" i="15198"/>
  <c r="RJ191" i="15198"/>
  <c r="EN192" i="15198"/>
  <c r="KR192" i="15198"/>
  <c r="RT192" i="15198"/>
  <c r="FF193" i="15198"/>
  <c r="LJ193" i="15198"/>
  <c r="SL193" i="15198"/>
  <c r="FP194" i="15198"/>
  <c r="LT194" i="15198"/>
  <c r="VH194" i="15198"/>
  <c r="LV195" i="15198"/>
  <c r="LE196" i="15198"/>
  <c r="RW189" i="15198"/>
  <c r="SG190" i="15198"/>
  <c r="DQ192" i="15198"/>
  <c r="ES194" i="15198"/>
  <c r="RJ196" i="15198"/>
  <c r="VE195" i="15198"/>
  <c r="DR194" i="15198"/>
  <c r="GD194" i="15198"/>
  <c r="IP194" i="15198"/>
  <c r="LB194" i="15198"/>
  <c r="NN194" i="15198"/>
  <c r="PZ194" i="15198"/>
  <c r="SL194" i="15198"/>
  <c r="UX194" i="15198"/>
  <c r="EB195" i="15198"/>
  <c r="GN195" i="15198"/>
  <c r="IZ195" i="15198"/>
  <c r="LL195" i="15198"/>
  <c r="PC195" i="15198"/>
  <c r="UA195" i="15198"/>
  <c r="GB196" i="15198"/>
  <c r="KZ196" i="15198"/>
  <c r="PX196" i="15198"/>
  <c r="VQ196" i="15198"/>
  <c r="VY191" i="15198"/>
  <c r="FC192" i="15198"/>
  <c r="HO192" i="15198"/>
  <c r="KA192" i="15198"/>
  <c r="MM192" i="15198"/>
  <c r="OY192" i="15198"/>
  <c r="RK192" i="15198"/>
  <c r="TW192" i="15198"/>
  <c r="WI192" i="15198"/>
  <c r="FM193" i="15198"/>
  <c r="HY193" i="15198"/>
  <c r="KK193" i="15198"/>
  <c r="MW193" i="15198"/>
  <c r="PI193" i="15198"/>
  <c r="RU193" i="15198"/>
  <c r="UG193" i="15198"/>
  <c r="DS194" i="15198"/>
  <c r="GE194" i="15198"/>
  <c r="IQ194" i="15198"/>
  <c r="LC194" i="15198"/>
  <c r="NO194" i="15198"/>
  <c r="QA194" i="15198"/>
  <c r="SM194" i="15198"/>
  <c r="UY194" i="15198"/>
  <c r="EC195" i="15198"/>
  <c r="GO195" i="15198"/>
  <c r="JA195" i="15198"/>
  <c r="LM195" i="15198"/>
  <c r="PD195" i="15198"/>
  <c r="UB195" i="15198"/>
  <c r="FP196" i="15198"/>
  <c r="KN196" i="15198"/>
  <c r="PL196" i="15198"/>
  <c r="UZ196" i="15198"/>
  <c r="PJ189" i="15198"/>
  <c r="RV189" i="15198"/>
  <c r="UH189" i="15198"/>
  <c r="DL190" i="15198"/>
  <c r="FX190" i="15198"/>
  <c r="IJ190" i="15198"/>
  <c r="KV190" i="15198"/>
  <c r="NH190" i="15198"/>
  <c r="PT190" i="15198"/>
  <c r="SF190" i="15198"/>
  <c r="UR190" i="15198"/>
  <c r="DV191" i="15198"/>
  <c r="GH191" i="15198"/>
  <c r="IT191" i="15198"/>
  <c r="LN191" i="15198"/>
  <c r="RR191" i="15198"/>
  <c r="FL192" i="15198"/>
  <c r="LX192" i="15198"/>
  <c r="SB192" i="15198"/>
  <c r="GD193" i="15198"/>
  <c r="MP193" i="15198"/>
  <c r="ST193" i="15198"/>
  <c r="GN194" i="15198"/>
  <c r="MZ194" i="15198"/>
  <c r="VP194" i="15198"/>
  <c r="MD195" i="15198"/>
  <c r="LU196" i="15198"/>
  <c r="UI189" i="15198"/>
  <c r="US190" i="15198"/>
  <c r="IO192" i="15198"/>
  <c r="JQ194" i="15198"/>
  <c r="PU195" i="15198"/>
  <c r="OT216" i="15198"/>
  <c r="DZ194" i="15198"/>
  <c r="GL194" i="15198"/>
  <c r="IX194" i="15198"/>
  <c r="LJ194" i="15198"/>
  <c r="NV194" i="15198"/>
  <c r="QH194" i="15198"/>
  <c r="ST194" i="15198"/>
  <c r="VF194" i="15198"/>
  <c r="EJ195" i="15198"/>
  <c r="GV195" i="15198"/>
  <c r="JH195" i="15198"/>
  <c r="LT195" i="15198"/>
  <c r="PS195" i="15198"/>
  <c r="UQ195" i="15198"/>
  <c r="GR196" i="15198"/>
  <c r="LP196" i="15198"/>
  <c r="QN196" i="15198"/>
  <c r="TU191" i="15198"/>
  <c r="WG191" i="15198"/>
  <c r="FK192" i="15198"/>
  <c r="HW192" i="15198"/>
  <c r="KI192" i="15198"/>
  <c r="MU192" i="15198"/>
  <c r="PG192" i="15198"/>
  <c r="RS192" i="15198"/>
  <c r="UE192" i="15198"/>
  <c r="DI193" i="15198"/>
  <c r="FU193" i="15198"/>
  <c r="IG193" i="15198"/>
  <c r="KS193" i="15198"/>
  <c r="NE193" i="15198"/>
  <c r="PQ193" i="15198"/>
  <c r="SC193" i="15198"/>
  <c r="UO193" i="15198"/>
  <c r="EA194" i="15198"/>
  <c r="GM194" i="15198"/>
  <c r="IY194" i="15198"/>
  <c r="LK194" i="15198"/>
  <c r="NW194" i="15198"/>
  <c r="QI194" i="15198"/>
  <c r="SU194" i="15198"/>
  <c r="VG194" i="15198"/>
  <c r="EK195" i="15198"/>
  <c r="GW195" i="15198"/>
  <c r="JI195" i="15198"/>
  <c r="LU195" i="15198"/>
  <c r="PT195" i="15198"/>
  <c r="UR195" i="15198"/>
  <c r="GF196" i="15198"/>
  <c r="LD196" i="15198"/>
  <c r="QB196" i="15198"/>
  <c r="VR196" i="15198"/>
  <c r="PR189" i="15198"/>
  <c r="SD189" i="15198"/>
  <c r="UP189" i="15198"/>
  <c r="DT190" i="15198"/>
  <c r="GF190" i="15198"/>
  <c r="IR190" i="15198"/>
  <c r="LD190" i="15198"/>
  <c r="NP190" i="15198"/>
  <c r="QB190" i="15198"/>
  <c r="SN190" i="15198"/>
  <c r="UZ190" i="15198"/>
  <c r="ED191" i="15198"/>
  <c r="GP191" i="15198"/>
  <c r="JB191" i="15198"/>
  <c r="ML191" i="15198"/>
  <c r="SX191" i="15198"/>
  <c r="FT192" i="15198"/>
  <c r="MV192" i="15198"/>
  <c r="TH192" i="15198"/>
  <c r="GL193" i="15198"/>
  <c r="NN193" i="15198"/>
  <c r="TZ193" i="15198"/>
  <c r="GV194" i="15198"/>
  <c r="NX194" i="15198"/>
  <c r="EL195" i="15198"/>
  <c r="PV195" i="15198"/>
  <c r="QC196" i="15198"/>
  <c r="DM190" i="15198"/>
  <c r="DW191" i="15198"/>
  <c r="NM192" i="15198"/>
  <c r="OO194" i="15198"/>
  <c r="VY195" i="15198"/>
  <c r="OM216" i="15198"/>
  <c r="SE189" i="15198"/>
  <c r="UQ189" i="15198"/>
  <c r="DU190" i="15198"/>
  <c r="GG190" i="15198"/>
  <c r="IS190" i="15198"/>
  <c r="LE190" i="15198"/>
  <c r="NQ190" i="15198"/>
  <c r="QC190" i="15198"/>
  <c r="SO190" i="15198"/>
  <c r="VA190" i="15198"/>
  <c r="EE191" i="15198"/>
  <c r="GQ191" i="15198"/>
  <c r="JC191" i="15198"/>
  <c r="LO191" i="15198"/>
  <c r="OA191" i="15198"/>
  <c r="SQ191" i="15198"/>
  <c r="EG192" i="15198"/>
  <c r="JE192" i="15198"/>
  <c r="OC192" i="15198"/>
  <c r="TA192" i="15198"/>
  <c r="EY193" i="15198"/>
  <c r="JW193" i="15198"/>
  <c r="OU193" i="15198"/>
  <c r="TS193" i="15198"/>
  <c r="FI194" i="15198"/>
  <c r="KG194" i="15198"/>
  <c r="PE194" i="15198"/>
  <c r="UC194" i="15198"/>
  <c r="FS195" i="15198"/>
  <c r="KQ195" i="15198"/>
  <c r="SL195" i="15198"/>
  <c r="IT196" i="15198"/>
  <c r="SP196" i="15198"/>
  <c r="QK195" i="15198"/>
  <c r="EU196" i="15198"/>
  <c r="OQ196" i="15198"/>
  <c r="UF196" i="15198"/>
  <c r="UM195" i="15198"/>
  <c r="MO196" i="15198"/>
  <c r="KL196" i="15198"/>
  <c r="HS196" i="15198"/>
  <c r="PZ216" i="15198"/>
  <c r="UQ216" i="15198"/>
  <c r="GG216" i="15198"/>
  <c r="FU216" i="15198"/>
  <c r="FX248" i="15198"/>
  <c r="NB191" i="15198"/>
  <c r="PN191" i="15198"/>
  <c r="RZ191" i="15198"/>
  <c r="UL191" i="15198"/>
  <c r="DP192" i="15198"/>
  <c r="GB192" i="15198"/>
  <c r="IN192" i="15198"/>
  <c r="KZ192" i="15198"/>
  <c r="NL192" i="15198"/>
  <c r="PX192" i="15198"/>
  <c r="SJ192" i="15198"/>
  <c r="UV192" i="15198"/>
  <c r="EH193" i="15198"/>
  <c r="GT193" i="15198"/>
  <c r="JF193" i="15198"/>
  <c r="LR193" i="15198"/>
  <c r="OD193" i="15198"/>
  <c r="QP193" i="15198"/>
  <c r="TB193" i="15198"/>
  <c r="VN193" i="15198"/>
  <c r="ER194" i="15198"/>
  <c r="HD194" i="15198"/>
  <c r="JP194" i="15198"/>
  <c r="MB194" i="15198"/>
  <c r="ON194" i="15198"/>
  <c r="QZ194" i="15198"/>
  <c r="TL194" i="15198"/>
  <c r="VX194" i="15198"/>
  <c r="FB195" i="15198"/>
  <c r="HN195" i="15198"/>
  <c r="JZ195" i="15198"/>
  <c r="ML195" i="15198"/>
  <c r="RB195" i="15198"/>
  <c r="VZ195" i="15198"/>
  <c r="HM196" i="15198"/>
  <c r="MK196" i="15198"/>
  <c r="RI196" i="15198"/>
  <c r="NO189" i="15198"/>
  <c r="QA189" i="15198"/>
  <c r="SM189" i="15198"/>
  <c r="UY189" i="15198"/>
  <c r="EC190" i="15198"/>
  <c r="GO190" i="15198"/>
  <c r="JA190" i="15198"/>
  <c r="LM190" i="15198"/>
  <c r="NY190" i="15198"/>
  <c r="QK190" i="15198"/>
  <c r="SW190" i="15198"/>
  <c r="VI190" i="15198"/>
  <c r="EM191" i="15198"/>
  <c r="GY191" i="15198"/>
  <c r="JK191" i="15198"/>
  <c r="LW191" i="15198"/>
  <c r="OI191" i="15198"/>
  <c r="SY191" i="15198"/>
  <c r="EO192" i="15198"/>
  <c r="JM192" i="15198"/>
  <c r="OK192" i="15198"/>
  <c r="TI192" i="15198"/>
  <c r="FG193" i="15198"/>
  <c r="KE193" i="15198"/>
  <c r="PC193" i="15198"/>
  <c r="UA193" i="15198"/>
  <c r="FQ194" i="15198"/>
  <c r="KO194" i="15198"/>
  <c r="PM194" i="15198"/>
  <c r="UK194" i="15198"/>
  <c r="GA195" i="15198"/>
  <c r="KY195" i="15198"/>
  <c r="TB195" i="15198"/>
  <c r="JJ196" i="15198"/>
  <c r="TM196" i="15198"/>
  <c r="QS195" i="15198"/>
  <c r="FC196" i="15198"/>
  <c r="OY196" i="15198"/>
  <c r="UN196" i="15198"/>
  <c r="UU195" i="15198"/>
  <c r="NE196" i="15198"/>
  <c r="LB196" i="15198"/>
  <c r="IY196" i="15198"/>
  <c r="UX216" i="15198"/>
  <c r="VG216" i="15198"/>
  <c r="IK216" i="15198"/>
  <c r="KS216" i="15198"/>
  <c r="OU248" i="15198"/>
  <c r="NJ191" i="15198"/>
  <c r="PV191" i="15198"/>
  <c r="SH191" i="15198"/>
  <c r="UT191" i="15198"/>
  <c r="DX192" i="15198"/>
  <c r="GJ192" i="15198"/>
  <c r="IV192" i="15198"/>
  <c r="LH192" i="15198"/>
  <c r="NT192" i="15198"/>
  <c r="QF192" i="15198"/>
  <c r="SR192" i="15198"/>
  <c r="VD192" i="15198"/>
  <c r="EP193" i="15198"/>
  <c r="HB193" i="15198"/>
  <c r="JN193" i="15198"/>
  <c r="LZ193" i="15198"/>
  <c r="OL193" i="15198"/>
  <c r="QX193" i="15198"/>
  <c r="TJ193" i="15198"/>
  <c r="VV193" i="15198"/>
  <c r="EZ194" i="15198"/>
  <c r="HL194" i="15198"/>
  <c r="JX194" i="15198"/>
  <c r="MJ194" i="15198"/>
  <c r="OV194" i="15198"/>
  <c r="RH194" i="15198"/>
  <c r="TT194" i="15198"/>
  <c r="WF194" i="15198"/>
  <c r="FJ195" i="15198"/>
  <c r="HV195" i="15198"/>
  <c r="KH195" i="15198"/>
  <c r="MT195" i="15198"/>
  <c r="RR195" i="15198"/>
  <c r="DE196" i="15198"/>
  <c r="IC196" i="15198"/>
  <c r="NA196" i="15198"/>
  <c r="RY196" i="15198"/>
  <c r="NW189" i="15198"/>
  <c r="QI189" i="15198"/>
  <c r="SU189" i="15198"/>
  <c r="VG189" i="15198"/>
  <c r="EK190" i="15198"/>
  <c r="GW190" i="15198"/>
  <c r="JI190" i="15198"/>
  <c r="LU190" i="15198"/>
  <c r="OG190" i="15198"/>
  <c r="QS190" i="15198"/>
  <c r="TE190" i="15198"/>
  <c r="VQ190" i="15198"/>
  <c r="EU191" i="15198"/>
  <c r="HG191" i="15198"/>
  <c r="JS191" i="15198"/>
  <c r="ME191" i="15198"/>
  <c r="OQ191" i="15198"/>
  <c r="TG191" i="15198"/>
  <c r="EW192" i="15198"/>
  <c r="JU192" i="15198"/>
  <c r="OS192" i="15198"/>
  <c r="TQ192" i="15198"/>
  <c r="FO193" i="15198"/>
  <c r="KM193" i="15198"/>
  <c r="PK193" i="15198"/>
  <c r="UI193" i="15198"/>
  <c r="FY194" i="15198"/>
  <c r="KW194" i="15198"/>
  <c r="PU194" i="15198"/>
  <c r="US194" i="15198"/>
  <c r="GI195" i="15198"/>
  <c r="LG195" i="15198"/>
  <c r="TR195" i="15198"/>
  <c r="JZ196" i="15198"/>
  <c r="UJ196" i="15198"/>
  <c r="RA195" i="15198"/>
  <c r="HG196" i="15198"/>
  <c r="RC196" i="15198"/>
  <c r="NC195" i="15198"/>
  <c r="DQ196" i="15198"/>
  <c r="TI196" i="15198"/>
  <c r="QP196" i="15198"/>
  <c r="OM196" i="15198"/>
  <c r="HB216" i="15198"/>
  <c r="FP216" i="15198"/>
  <c r="VA216" i="15198"/>
  <c r="LB221" i="15198"/>
  <c r="LB227" i="15198" s="1"/>
  <c r="LF191" i="15198"/>
  <c r="NR191" i="15198"/>
  <c r="QD191" i="15198"/>
  <c r="SP191" i="15198"/>
  <c r="VB191" i="15198"/>
  <c r="EF192" i="15198"/>
  <c r="GR192" i="15198"/>
  <c r="JD192" i="15198"/>
  <c r="LP192" i="15198"/>
  <c r="OB192" i="15198"/>
  <c r="QN192" i="15198"/>
  <c r="SZ192" i="15198"/>
  <c r="VL192" i="15198"/>
  <c r="EX193" i="15198"/>
  <c r="HJ193" i="15198"/>
  <c r="JV193" i="15198"/>
  <c r="MH193" i="15198"/>
  <c r="OT193" i="15198"/>
  <c r="RF193" i="15198"/>
  <c r="TR193" i="15198"/>
  <c r="WD193" i="15198"/>
  <c r="FH194" i="15198"/>
  <c r="HT194" i="15198"/>
  <c r="KF194" i="15198"/>
  <c r="MR194" i="15198"/>
  <c r="PD194" i="15198"/>
  <c r="RP194" i="15198"/>
  <c r="UB194" i="15198"/>
  <c r="DF195" i="15198"/>
  <c r="FR195" i="15198"/>
  <c r="ID195" i="15198"/>
  <c r="KP195" i="15198"/>
  <c r="NJ195" i="15198"/>
  <c r="SH195" i="15198"/>
  <c r="DU196" i="15198"/>
  <c r="IS196" i="15198"/>
  <c r="NQ196" i="15198"/>
  <c r="SO196" i="15198"/>
  <c r="OE189" i="15198"/>
  <c r="QQ189" i="15198"/>
  <c r="TC189" i="15198"/>
  <c r="VO189" i="15198"/>
  <c r="ES190" i="15198"/>
  <c r="HE190" i="15198"/>
  <c r="JQ190" i="15198"/>
  <c r="MC190" i="15198"/>
  <c r="OO190" i="15198"/>
  <c r="RA190" i="15198"/>
  <c r="TM190" i="15198"/>
  <c r="VY190" i="15198"/>
  <c r="FC191" i="15198"/>
  <c r="HO191" i="15198"/>
  <c r="KA191" i="15198"/>
  <c r="MM191" i="15198"/>
  <c r="PO191" i="15198"/>
  <c r="UM191" i="15198"/>
  <c r="GC192" i="15198"/>
  <c r="LA192" i="15198"/>
  <c r="PY192" i="15198"/>
  <c r="UW192" i="15198"/>
  <c r="GU193" i="15198"/>
  <c r="LS193" i="15198"/>
  <c r="QQ193" i="15198"/>
  <c r="VO193" i="15198"/>
  <c r="HE194" i="15198"/>
  <c r="MC194" i="15198"/>
  <c r="RA194" i="15198"/>
  <c r="VY194" i="15198"/>
  <c r="HO195" i="15198"/>
  <c r="MM195" i="15198"/>
  <c r="WD195" i="15198"/>
  <c r="ML196" i="15198"/>
  <c r="NI195" i="15198"/>
  <c r="SG195" i="15198"/>
  <c r="HO196" i="15198"/>
  <c r="RK196" i="15198"/>
  <c r="NK195" i="15198"/>
  <c r="DY196" i="15198"/>
  <c r="TY196" i="15198"/>
  <c r="RV196" i="15198"/>
  <c r="PC196" i="15198"/>
  <c r="LZ216" i="15198"/>
  <c r="GV216" i="15198"/>
  <c r="IO221" i="15198"/>
  <c r="IO227" i="15198" s="1"/>
  <c r="PZ221" i="15198"/>
  <c r="PZ227" i="15198" s="1"/>
  <c r="PL194" i="15198"/>
  <c r="RX194" i="15198"/>
  <c r="UJ194" i="15198"/>
  <c r="DN195" i="15198"/>
  <c r="FZ195" i="15198"/>
  <c r="IL195" i="15198"/>
  <c r="KX195" i="15198"/>
  <c r="NZ195" i="15198"/>
  <c r="SX195" i="15198"/>
  <c r="EK196" i="15198"/>
  <c r="JI196" i="15198"/>
  <c r="OG196" i="15198"/>
  <c r="TL196" i="15198"/>
  <c r="OM189" i="15198"/>
  <c r="QY189" i="15198"/>
  <c r="TK189" i="15198"/>
  <c r="VW189" i="15198"/>
  <c r="FA190" i="15198"/>
  <c r="HM190" i="15198"/>
  <c r="JY190" i="15198"/>
  <c r="MK190" i="15198"/>
  <c r="OW190" i="15198"/>
  <c r="RI190" i="15198"/>
  <c r="TU190" i="15198"/>
  <c r="WG190" i="15198"/>
  <c r="FK191" i="15198"/>
  <c r="HW191" i="15198"/>
  <c r="KI191" i="15198"/>
  <c r="MU191" i="15198"/>
  <c r="QE191" i="15198"/>
  <c r="VC191" i="15198"/>
  <c r="GS192" i="15198"/>
  <c r="LQ192" i="15198"/>
  <c r="QO192" i="15198"/>
  <c r="VM192" i="15198"/>
  <c r="HK193" i="15198"/>
  <c r="MI193" i="15198"/>
  <c r="RG193" i="15198"/>
  <c r="WE193" i="15198"/>
  <c r="HU194" i="15198"/>
  <c r="MS194" i="15198"/>
  <c r="RQ194" i="15198"/>
  <c r="DG195" i="15198"/>
  <c r="IE195" i="15198"/>
  <c r="NN195" i="15198"/>
  <c r="DV196" i="15198"/>
  <c r="NR196" i="15198"/>
  <c r="NY195" i="15198"/>
  <c r="TE195" i="15198"/>
  <c r="JS196" i="15198"/>
  <c r="TO196" i="15198"/>
  <c r="PO195" i="15198"/>
  <c r="GC196" i="15198"/>
  <c r="PX195" i="15198"/>
  <c r="NU195" i="15198"/>
  <c r="VG196" i="15198"/>
  <c r="HC216" i="15198"/>
  <c r="MJ216" i="15198"/>
  <c r="SX216" i="15198"/>
  <c r="TC221" i="15198"/>
  <c r="TC227" i="15198" s="1"/>
  <c r="LV191" i="15198"/>
  <c r="OH191" i="15198"/>
  <c r="QT191" i="15198"/>
  <c r="TF191" i="15198"/>
  <c r="VR191" i="15198"/>
  <c r="EV192" i="15198"/>
  <c r="HH192" i="15198"/>
  <c r="JT192" i="15198"/>
  <c r="MF192" i="15198"/>
  <c r="OR192" i="15198"/>
  <c r="RD192" i="15198"/>
  <c r="TP192" i="15198"/>
  <c r="WB192" i="15198"/>
  <c r="FN193" i="15198"/>
  <c r="HZ193" i="15198"/>
  <c r="KL193" i="15198"/>
  <c r="MX193" i="15198"/>
  <c r="PJ193" i="15198"/>
  <c r="RV193" i="15198"/>
  <c r="UH193" i="15198"/>
  <c r="DL194" i="15198"/>
  <c r="FX194" i="15198"/>
  <c r="IJ194" i="15198"/>
  <c r="KV194" i="15198"/>
  <c r="NH194" i="15198"/>
  <c r="PT194" i="15198"/>
  <c r="SF194" i="15198"/>
  <c r="UR194" i="15198"/>
  <c r="DV195" i="15198"/>
  <c r="GH195" i="15198"/>
  <c r="IT195" i="15198"/>
  <c r="LF195" i="15198"/>
  <c r="OP195" i="15198"/>
  <c r="TN195" i="15198"/>
  <c r="FA196" i="15198"/>
  <c r="JY196" i="15198"/>
  <c r="OW196" i="15198"/>
  <c r="UD196" i="15198"/>
  <c r="OU189" i="15198"/>
  <c r="RG189" i="15198"/>
  <c r="TS189" i="15198"/>
  <c r="WE189" i="15198"/>
  <c r="FI190" i="15198"/>
  <c r="HU190" i="15198"/>
  <c r="KG190" i="15198"/>
  <c r="MS190" i="15198"/>
  <c r="PE190" i="15198"/>
  <c r="RQ190" i="15198"/>
  <c r="UC190" i="15198"/>
  <c r="DG191" i="15198"/>
  <c r="FS191" i="15198"/>
  <c r="IE191" i="15198"/>
  <c r="KQ191" i="15198"/>
  <c r="NC191" i="15198"/>
  <c r="QM191" i="15198"/>
  <c r="VK191" i="15198"/>
  <c r="HA192" i="15198"/>
  <c r="LY192" i="15198"/>
  <c r="QW192" i="15198"/>
  <c r="VU192" i="15198"/>
  <c r="HS193" i="15198"/>
  <c r="MQ193" i="15198"/>
  <c r="RO193" i="15198"/>
  <c r="DE194" i="15198"/>
  <c r="IC194" i="15198"/>
  <c r="NA194" i="15198"/>
  <c r="RY194" i="15198"/>
  <c r="DO195" i="15198"/>
  <c r="IM195" i="15198"/>
  <c r="OD195" i="15198"/>
  <c r="EL196" i="15198"/>
  <c r="OH196" i="15198"/>
  <c r="OG195" i="15198"/>
  <c r="TM195" i="15198"/>
  <c r="KA196" i="15198"/>
  <c r="TW196" i="15198"/>
  <c r="PW195" i="15198"/>
  <c r="GK196" i="15198"/>
  <c r="RD195" i="15198"/>
  <c r="OK195" i="15198"/>
  <c r="VW196" i="15198"/>
  <c r="II216" i="15198"/>
  <c r="MZ216" i="15198"/>
  <c r="NU221" i="15198"/>
  <c r="NU227" i="15198" s="1"/>
  <c r="EZ221" i="15198"/>
  <c r="EZ227" i="15198" s="1"/>
  <c r="MD191" i="15198"/>
  <c r="OP191" i="15198"/>
  <c r="RB191" i="15198"/>
  <c r="TN191" i="15198"/>
  <c r="VZ191" i="15198"/>
  <c r="FD192" i="15198"/>
  <c r="HP192" i="15198"/>
  <c r="KB192" i="15198"/>
  <c r="MN192" i="15198"/>
  <c r="OZ192" i="15198"/>
  <c r="RL192" i="15198"/>
  <c r="TX192" i="15198"/>
  <c r="DJ193" i="15198"/>
  <c r="FV193" i="15198"/>
  <c r="IH193" i="15198"/>
  <c r="KT193" i="15198"/>
  <c r="NF193" i="15198"/>
  <c r="PR193" i="15198"/>
  <c r="SD193" i="15198"/>
  <c r="UP193" i="15198"/>
  <c r="DT194" i="15198"/>
  <c r="GF194" i="15198"/>
  <c r="IR194" i="15198"/>
  <c r="LD194" i="15198"/>
  <c r="NP194" i="15198"/>
  <c r="QB194" i="15198"/>
  <c r="SN194" i="15198"/>
  <c r="UZ194" i="15198"/>
  <c r="ED195" i="15198"/>
  <c r="GP195" i="15198"/>
  <c r="JB195" i="15198"/>
  <c r="LN195" i="15198"/>
  <c r="PF195" i="15198"/>
  <c r="UD195" i="15198"/>
  <c r="FQ196" i="15198"/>
  <c r="KO196" i="15198"/>
  <c r="PM196" i="15198"/>
  <c r="VA196" i="15198"/>
  <c r="PC189" i="15198"/>
  <c r="RO189" i="15198"/>
  <c r="UA189" i="15198"/>
  <c r="DE190" i="15198"/>
  <c r="FQ190" i="15198"/>
  <c r="IC190" i="15198"/>
  <c r="KO190" i="15198"/>
  <c r="NA190" i="15198"/>
  <c r="PM190" i="15198"/>
  <c r="RY190" i="15198"/>
  <c r="UK190" i="15198"/>
  <c r="DO191" i="15198"/>
  <c r="GA191" i="15198"/>
  <c r="IM191" i="15198"/>
  <c r="KY191" i="15198"/>
  <c r="NK191" i="15198"/>
  <c r="QU191" i="15198"/>
  <c r="VS191" i="15198"/>
  <c r="HI192" i="15198"/>
  <c r="MG192" i="15198"/>
  <c r="RE192" i="15198"/>
  <c r="WC192" i="15198"/>
  <c r="IA193" i="15198"/>
  <c r="MY193" i="15198"/>
  <c r="RW193" i="15198"/>
  <c r="DM194" i="15198"/>
  <c r="IK194" i="15198"/>
  <c r="NI194" i="15198"/>
  <c r="SG194" i="15198"/>
  <c r="DW195" i="15198"/>
  <c r="IU195" i="15198"/>
  <c r="OT195" i="15198"/>
  <c r="FB196" i="15198"/>
  <c r="OX196" i="15198"/>
  <c r="OO195" i="15198"/>
  <c r="VQ195" i="15198"/>
  <c r="ME196" i="15198"/>
  <c r="WA196" i="15198"/>
  <c r="SA195" i="15198"/>
  <c r="IO196" i="15198"/>
  <c r="DR196" i="15198"/>
  <c r="UO195" i="15198"/>
  <c r="EX216" i="15198"/>
  <c r="NW216" i="15198"/>
  <c r="TL216" i="15198"/>
  <c r="OC221" i="15198"/>
  <c r="OC227" i="15198" s="1"/>
  <c r="NS221" i="15198"/>
  <c r="NS227" i="15198" s="1"/>
  <c r="RC191" i="15198"/>
  <c r="TO191" i="15198"/>
  <c r="WA191" i="15198"/>
  <c r="FE192" i="15198"/>
  <c r="HQ192" i="15198"/>
  <c r="KC192" i="15198"/>
  <c r="MO192" i="15198"/>
  <c r="PA192" i="15198"/>
  <c r="RM192" i="15198"/>
  <c r="TY192" i="15198"/>
  <c r="DK193" i="15198"/>
  <c r="FW193" i="15198"/>
  <c r="II193" i="15198"/>
  <c r="KU193" i="15198"/>
  <c r="NG193" i="15198"/>
  <c r="PS193" i="15198"/>
  <c r="SE193" i="15198"/>
  <c r="UQ193" i="15198"/>
  <c r="DU194" i="15198"/>
  <c r="GG194" i="15198"/>
  <c r="IS194" i="15198"/>
  <c r="LE194" i="15198"/>
  <c r="NQ194" i="15198"/>
  <c r="QC194" i="15198"/>
  <c r="SO194" i="15198"/>
  <c r="VA194" i="15198"/>
  <c r="EE195" i="15198"/>
  <c r="GQ195" i="15198"/>
  <c r="JC195" i="15198"/>
  <c r="LO195" i="15198"/>
  <c r="PJ195" i="15198"/>
  <c r="UH195" i="15198"/>
  <c r="FR196" i="15198"/>
  <c r="KP196" i="15198"/>
  <c r="PN196" i="15198"/>
  <c r="VB196" i="15198"/>
  <c r="OW195" i="15198"/>
  <c r="RI195" i="15198"/>
  <c r="TU195" i="15198"/>
  <c r="WG195" i="15198"/>
  <c r="FK196" i="15198"/>
  <c r="HW196" i="15198"/>
  <c r="KI196" i="15198"/>
  <c r="MU196" i="15198"/>
  <c r="PG196" i="15198"/>
  <c r="RS196" i="15198"/>
  <c r="UE196" i="15198"/>
  <c r="MX216" i="15198"/>
  <c r="UV196" i="15198"/>
  <c r="NS195" i="15198"/>
  <c r="QE195" i="15198"/>
  <c r="SQ195" i="15198"/>
  <c r="VC195" i="15198"/>
  <c r="EG196" i="15198"/>
  <c r="GS196" i="15198"/>
  <c r="JE196" i="15198"/>
  <c r="OK196" i="15198"/>
  <c r="UO196" i="15198"/>
  <c r="RT195" i="15198"/>
  <c r="FN196" i="15198"/>
  <c r="LR196" i="15198"/>
  <c r="SL196" i="15198"/>
  <c r="PQ195" i="15198"/>
  <c r="VU195" i="15198"/>
  <c r="JO196" i="15198"/>
  <c r="QI196" i="15198"/>
  <c r="DJ216" i="15198"/>
  <c r="TR216" i="15198"/>
  <c r="IX216" i="15198"/>
  <c r="QX216" i="15198"/>
  <c r="IY216" i="15198"/>
  <c r="PS216" i="15198"/>
  <c r="VW216" i="15198"/>
  <c r="HL216" i="15198"/>
  <c r="OF216" i="15198"/>
  <c r="UZ216" i="15198"/>
  <c r="JA216" i="15198"/>
  <c r="ED216" i="15198"/>
  <c r="EE216" i="15198"/>
  <c r="HP216" i="15198"/>
  <c r="MW216" i="15198"/>
  <c r="SD221" i="15198"/>
  <c r="SD227" i="15198" s="1"/>
  <c r="FX221" i="15198"/>
  <c r="FX227" i="15198" s="1"/>
  <c r="GN243" i="15198"/>
  <c r="VV107" i="15198"/>
  <c r="OY191" i="15198"/>
  <c r="RK191" i="15198"/>
  <c r="TW191" i="15198"/>
  <c r="WI191" i="15198"/>
  <c r="FM192" i="15198"/>
  <c r="HY192" i="15198"/>
  <c r="KK192" i="15198"/>
  <c r="MW192" i="15198"/>
  <c r="PI192" i="15198"/>
  <c r="RU192" i="15198"/>
  <c r="UG192" i="15198"/>
  <c r="DS193" i="15198"/>
  <c r="GE193" i="15198"/>
  <c r="IQ193" i="15198"/>
  <c r="LC193" i="15198"/>
  <c r="NO193" i="15198"/>
  <c r="QA193" i="15198"/>
  <c r="SM193" i="15198"/>
  <c r="UY193" i="15198"/>
  <c r="EC194" i="15198"/>
  <c r="GO194" i="15198"/>
  <c r="JA194" i="15198"/>
  <c r="LM194" i="15198"/>
  <c r="NY194" i="15198"/>
  <c r="QK194" i="15198"/>
  <c r="SW194" i="15198"/>
  <c r="VI194" i="15198"/>
  <c r="EM195" i="15198"/>
  <c r="GY195" i="15198"/>
  <c r="JK195" i="15198"/>
  <c r="LW195" i="15198"/>
  <c r="PZ195" i="15198"/>
  <c r="UX195" i="15198"/>
  <c r="GH196" i="15198"/>
  <c r="LF196" i="15198"/>
  <c r="QD196" i="15198"/>
  <c r="VY196" i="15198"/>
  <c r="PE195" i="15198"/>
  <c r="RQ195" i="15198"/>
  <c r="UC195" i="15198"/>
  <c r="DG196" i="15198"/>
  <c r="FS196" i="15198"/>
  <c r="IE196" i="15198"/>
  <c r="KQ196" i="15198"/>
  <c r="NC196" i="15198"/>
  <c r="PO196" i="15198"/>
  <c r="SA196" i="15198"/>
  <c r="UM196" i="15198"/>
  <c r="SR196" i="15198"/>
  <c r="VD196" i="15198"/>
  <c r="OA195" i="15198"/>
  <c r="QM195" i="15198"/>
  <c r="SY195" i="15198"/>
  <c r="VK195" i="15198"/>
  <c r="EO196" i="15198"/>
  <c r="HA196" i="15198"/>
  <c r="JM196" i="15198"/>
  <c r="PA196" i="15198"/>
  <c r="VU196" i="15198"/>
  <c r="SJ195" i="15198"/>
  <c r="GD196" i="15198"/>
  <c r="MX196" i="15198"/>
  <c r="TB196" i="15198"/>
  <c r="QG195" i="15198"/>
  <c r="EA196" i="15198"/>
  <c r="KE196" i="15198"/>
  <c r="QY196" i="15198"/>
  <c r="MO221" i="15198"/>
  <c r="MO227" i="15198" s="1"/>
  <c r="HQ221" i="15198"/>
  <c r="HQ227" i="15198" s="1"/>
  <c r="NV216" i="15198"/>
  <c r="DK216" i="15198"/>
  <c r="JO216" i="15198"/>
  <c r="QI216" i="15198"/>
  <c r="KK221" i="15198"/>
  <c r="KK227" i="15198" s="1"/>
  <c r="IB216" i="15198"/>
  <c r="OV216" i="15198"/>
  <c r="FU221" i="15198"/>
  <c r="FU227" i="15198" s="1"/>
  <c r="KW216" i="15198"/>
  <c r="GH216" i="15198"/>
  <c r="JC216" i="15198"/>
  <c r="MN216" i="15198"/>
  <c r="RU216" i="15198"/>
  <c r="EA221" i="15198"/>
  <c r="EA227" i="15198" s="1"/>
  <c r="NX221" i="15198"/>
  <c r="NX227" i="15198" s="1"/>
  <c r="PW243" i="15198"/>
  <c r="PG191" i="15198"/>
  <c r="RS191" i="15198"/>
  <c r="UE191" i="15198"/>
  <c r="DI192" i="15198"/>
  <c r="FU192" i="15198"/>
  <c r="IG192" i="15198"/>
  <c r="KS192" i="15198"/>
  <c r="NE192" i="15198"/>
  <c r="PQ192" i="15198"/>
  <c r="SC192" i="15198"/>
  <c r="UO192" i="15198"/>
  <c r="EA193" i="15198"/>
  <c r="GM193" i="15198"/>
  <c r="IY193" i="15198"/>
  <c r="LK193" i="15198"/>
  <c r="NW193" i="15198"/>
  <c r="QI193" i="15198"/>
  <c r="SU193" i="15198"/>
  <c r="VG193" i="15198"/>
  <c r="EK194" i="15198"/>
  <c r="GW194" i="15198"/>
  <c r="JI194" i="15198"/>
  <c r="LU194" i="15198"/>
  <c r="OG194" i="15198"/>
  <c r="QS194" i="15198"/>
  <c r="TE194" i="15198"/>
  <c r="VQ194" i="15198"/>
  <c r="EU195" i="15198"/>
  <c r="HG195" i="15198"/>
  <c r="JS195" i="15198"/>
  <c r="ME195" i="15198"/>
  <c r="QP195" i="15198"/>
  <c r="VN195" i="15198"/>
  <c r="GX196" i="15198"/>
  <c r="LV196" i="15198"/>
  <c r="QT196" i="15198"/>
  <c r="NA195" i="15198"/>
  <c r="PM195" i="15198"/>
  <c r="RY195" i="15198"/>
  <c r="UK195" i="15198"/>
  <c r="DO196" i="15198"/>
  <c r="GA196" i="15198"/>
  <c r="IM196" i="15198"/>
  <c r="KY196" i="15198"/>
  <c r="NK196" i="15198"/>
  <c r="PW196" i="15198"/>
  <c r="SI196" i="15198"/>
  <c r="UU196" i="15198"/>
  <c r="SZ196" i="15198"/>
  <c r="VL196" i="15198"/>
  <c r="OI195" i="15198"/>
  <c r="QU195" i="15198"/>
  <c r="TG195" i="15198"/>
  <c r="VS195" i="15198"/>
  <c r="EW196" i="15198"/>
  <c r="HI196" i="15198"/>
  <c r="JU196" i="15198"/>
  <c r="PQ196" i="15198"/>
  <c r="MV195" i="15198"/>
  <c r="TP195" i="15198"/>
  <c r="GT196" i="15198"/>
  <c r="NN196" i="15198"/>
  <c r="UH196" i="15198"/>
  <c r="QW195" i="15198"/>
  <c r="EQ196" i="15198"/>
  <c r="LK196" i="15198"/>
  <c r="RO196" i="15198"/>
  <c r="PR216" i="15198"/>
  <c r="MP216" i="15198"/>
  <c r="ST216" i="15198"/>
  <c r="EA216" i="15198"/>
  <c r="KU216" i="15198"/>
  <c r="QY216" i="15198"/>
  <c r="PI221" i="15198"/>
  <c r="PI227" i="15198" s="1"/>
  <c r="JH216" i="15198"/>
  <c r="PL216" i="15198"/>
  <c r="KS221" i="15198"/>
  <c r="KS227" i="15198" s="1"/>
  <c r="NI216" i="15198"/>
  <c r="GX216" i="15198"/>
  <c r="JS216" i="15198"/>
  <c r="OR216" i="15198"/>
  <c r="TY216" i="15198"/>
  <c r="EQ221" i="15198"/>
  <c r="EQ227" i="15198" s="1"/>
  <c r="VP221" i="15198"/>
  <c r="VP227" i="15198" s="1"/>
  <c r="DT243" i="15198"/>
  <c r="US195" i="15198"/>
  <c r="DW196" i="15198"/>
  <c r="GI196" i="15198"/>
  <c r="IU196" i="15198"/>
  <c r="LG196" i="15198"/>
  <c r="NS196" i="15198"/>
  <c r="QE196" i="15198"/>
  <c r="SQ196" i="15198"/>
  <c r="VC196" i="15198"/>
  <c r="TH196" i="15198"/>
  <c r="VT196" i="15198"/>
  <c r="OQ195" i="15198"/>
  <c r="RC195" i="15198"/>
  <c r="TO195" i="15198"/>
  <c r="WA195" i="15198"/>
  <c r="FE196" i="15198"/>
  <c r="HQ196" i="15198"/>
  <c r="KC196" i="15198"/>
  <c r="QW196" i="15198"/>
  <c r="NL195" i="15198"/>
  <c r="UF195" i="15198"/>
  <c r="HZ196" i="15198"/>
  <c r="OD196" i="15198"/>
  <c r="UX196" i="15198"/>
  <c r="SC195" i="15198"/>
  <c r="FG196" i="15198"/>
  <c r="MA196" i="15198"/>
  <c r="SU196" i="15198"/>
  <c r="HZ216" i="15198"/>
  <c r="RN216" i="15198"/>
  <c r="GT216" i="15198"/>
  <c r="EQ216" i="15198"/>
  <c r="LK216" i="15198"/>
  <c r="SE216" i="15198"/>
  <c r="UG221" i="15198"/>
  <c r="UG227" i="15198" s="1"/>
  <c r="JX216" i="15198"/>
  <c r="QR216" i="15198"/>
  <c r="SC221" i="15198"/>
  <c r="SC227" i="15198" s="1"/>
  <c r="NY216" i="15198"/>
  <c r="LF216" i="15198"/>
  <c r="OQ216" i="15198"/>
  <c r="TP216" i="15198"/>
  <c r="DJ221" i="15198"/>
  <c r="DJ227" i="15198" s="1"/>
  <c r="JO221" i="15198"/>
  <c r="JO227" i="15198" s="1"/>
  <c r="WG221" i="15198"/>
  <c r="WG227" i="15198" s="1"/>
  <c r="TJ243" i="15198"/>
  <c r="PW191" i="15198"/>
  <c r="SI191" i="15198"/>
  <c r="UU191" i="15198"/>
  <c r="DY192" i="15198"/>
  <c r="GK192" i="15198"/>
  <c r="IW192" i="15198"/>
  <c r="LI192" i="15198"/>
  <c r="NU192" i="15198"/>
  <c r="QG192" i="15198"/>
  <c r="SS192" i="15198"/>
  <c r="VE192" i="15198"/>
  <c r="EQ193" i="15198"/>
  <c r="HC193" i="15198"/>
  <c r="JO193" i="15198"/>
  <c r="MA193" i="15198"/>
  <c r="OM193" i="15198"/>
  <c r="QY193" i="15198"/>
  <c r="TK193" i="15198"/>
  <c r="VW193" i="15198"/>
  <c r="FA194" i="15198"/>
  <c r="HM194" i="15198"/>
  <c r="JY194" i="15198"/>
  <c r="MK194" i="15198"/>
  <c r="OW194" i="15198"/>
  <c r="RI194" i="15198"/>
  <c r="TU194" i="15198"/>
  <c r="WG194" i="15198"/>
  <c r="FK195" i="15198"/>
  <c r="HW195" i="15198"/>
  <c r="KI195" i="15198"/>
  <c r="MX195" i="15198"/>
  <c r="RV195" i="15198"/>
  <c r="DF196" i="15198"/>
  <c r="ID196" i="15198"/>
  <c r="NB196" i="15198"/>
  <c r="RZ196" i="15198"/>
  <c r="NQ195" i="15198"/>
  <c r="QC195" i="15198"/>
  <c r="SO195" i="15198"/>
  <c r="VA195" i="15198"/>
  <c r="EE196" i="15198"/>
  <c r="GQ196" i="15198"/>
  <c r="JC196" i="15198"/>
  <c r="LO196" i="15198"/>
  <c r="OA196" i="15198"/>
  <c r="QM196" i="15198"/>
  <c r="SY196" i="15198"/>
  <c r="VK196" i="15198"/>
  <c r="TP196" i="15198"/>
  <c r="WB196" i="15198"/>
  <c r="OY195" i="15198"/>
  <c r="RK195" i="15198"/>
  <c r="TW195" i="15198"/>
  <c r="WI195" i="15198"/>
  <c r="FM196" i="15198"/>
  <c r="HY196" i="15198"/>
  <c r="KS196" i="15198"/>
  <c r="RM196" i="15198"/>
  <c r="OR195" i="15198"/>
  <c r="UV195" i="15198"/>
  <c r="IP196" i="15198"/>
  <c r="PJ196" i="15198"/>
  <c r="VN196" i="15198"/>
  <c r="SS195" i="15198"/>
  <c r="GM196" i="15198"/>
  <c r="MQ196" i="15198"/>
  <c r="TK196" i="15198"/>
  <c r="KL216" i="15198"/>
  <c r="KC221" i="15198"/>
  <c r="KC227" i="15198" s="1"/>
  <c r="LR216" i="15198"/>
  <c r="FW216" i="15198"/>
  <c r="MA216" i="15198"/>
  <c r="SU216" i="15198"/>
  <c r="EJ216" i="15198"/>
  <c r="KN216" i="15198"/>
  <c r="RH216" i="15198"/>
  <c r="EC216" i="15198"/>
  <c r="QC216" i="15198"/>
  <c r="LV216" i="15198"/>
  <c r="QU216" i="15198"/>
  <c r="VT216" i="15198"/>
  <c r="DZ221" i="15198"/>
  <c r="DZ227" i="15198" s="1"/>
  <c r="LS221" i="15198"/>
  <c r="LS227" i="15198" s="1"/>
  <c r="KP221" i="15198"/>
  <c r="KP227" i="15198" s="1"/>
  <c r="NE243" i="15198"/>
  <c r="SW195" i="15198"/>
  <c r="VI195" i="15198"/>
  <c r="EM196" i="15198"/>
  <c r="GY196" i="15198"/>
  <c r="JK196" i="15198"/>
  <c r="LW196" i="15198"/>
  <c r="OI196" i="15198"/>
  <c r="QU196" i="15198"/>
  <c r="TG196" i="15198"/>
  <c r="VS196" i="15198"/>
  <c r="TX196" i="15198"/>
  <c r="MU195" i="15198"/>
  <c r="PG195" i="15198"/>
  <c r="RS195" i="15198"/>
  <c r="UE195" i="15198"/>
  <c r="DI196" i="15198"/>
  <c r="FU196" i="15198"/>
  <c r="IG196" i="15198"/>
  <c r="LY196" i="15198"/>
  <c r="SC196" i="15198"/>
  <c r="PH195" i="15198"/>
  <c r="WB195" i="15198"/>
  <c r="JF196" i="15198"/>
  <c r="PZ196" i="15198"/>
  <c r="NE195" i="15198"/>
  <c r="TI195" i="15198"/>
  <c r="HC196" i="15198"/>
  <c r="NW196" i="15198"/>
  <c r="UA196" i="15198"/>
  <c r="KT216" i="15198"/>
  <c r="LB216" i="15198"/>
  <c r="QP216" i="15198"/>
  <c r="GM216" i="15198"/>
  <c r="NG216" i="15198"/>
  <c r="TK216" i="15198"/>
  <c r="EZ216" i="15198"/>
  <c r="LT216" i="15198"/>
  <c r="RX216" i="15198"/>
  <c r="FI216" i="15198"/>
  <c r="SW216" i="15198"/>
  <c r="QT216" i="15198"/>
  <c r="VS216" i="15198"/>
  <c r="FE216" i="15198"/>
  <c r="IX221" i="15198"/>
  <c r="IX227" i="15198" s="1"/>
  <c r="QY221" i="15198"/>
  <c r="QY227" i="15198" s="1"/>
  <c r="LG221" i="15198"/>
  <c r="LG227" i="15198" s="1"/>
  <c r="VQ248" i="15198"/>
  <c r="MG196" i="15198"/>
  <c r="OS196" i="15198"/>
  <c r="RE196" i="15198"/>
  <c r="TQ196" i="15198"/>
  <c r="WC196" i="15198"/>
  <c r="OZ195" i="15198"/>
  <c r="RL195" i="15198"/>
  <c r="TX195" i="15198"/>
  <c r="DJ196" i="15198"/>
  <c r="FV196" i="15198"/>
  <c r="IH196" i="15198"/>
  <c r="KT196" i="15198"/>
  <c r="NF196" i="15198"/>
  <c r="PR196" i="15198"/>
  <c r="SD196" i="15198"/>
  <c r="UP196" i="15198"/>
  <c r="NM195" i="15198"/>
  <c r="PY195" i="15198"/>
  <c r="SK195" i="15198"/>
  <c r="UW195" i="15198"/>
  <c r="EI196" i="15198"/>
  <c r="GU196" i="15198"/>
  <c r="JG196" i="15198"/>
  <c r="LS196" i="15198"/>
  <c r="OE196" i="15198"/>
  <c r="QQ196" i="15198"/>
  <c r="TC196" i="15198"/>
  <c r="VO196" i="15198"/>
  <c r="FV216" i="15198"/>
  <c r="UH216" i="15198"/>
  <c r="RF216" i="15198"/>
  <c r="PB216" i="15198"/>
  <c r="NN216" i="15198"/>
  <c r="LJ216" i="15198"/>
  <c r="JF216" i="15198"/>
  <c r="JN216" i="15198"/>
  <c r="DS216" i="15198"/>
  <c r="GE216" i="15198"/>
  <c r="IQ216" i="15198"/>
  <c r="LC216" i="15198"/>
  <c r="NO216" i="15198"/>
  <c r="QA216" i="15198"/>
  <c r="SM216" i="15198"/>
  <c r="UY216" i="15198"/>
  <c r="MW221" i="15198"/>
  <c r="MW227" i="15198" s="1"/>
  <c r="ER216" i="15198"/>
  <c r="HD216" i="15198"/>
  <c r="JP216" i="15198"/>
  <c r="MB216" i="15198"/>
  <c r="ON216" i="15198"/>
  <c r="QZ216" i="15198"/>
  <c r="TT216" i="15198"/>
  <c r="IG221" i="15198"/>
  <c r="IG227" i="15198" s="1"/>
  <c r="FA216" i="15198"/>
  <c r="IS216" i="15198"/>
  <c r="NQ216" i="15198"/>
  <c r="US216" i="15198"/>
  <c r="EL216" i="15198"/>
  <c r="LN216" i="15198"/>
  <c r="SP216" i="15198"/>
  <c r="QG221" i="15198"/>
  <c r="QG227" i="15198" s="1"/>
  <c r="JK216" i="15198"/>
  <c r="QM216" i="15198"/>
  <c r="WA216" i="15198"/>
  <c r="HH216" i="15198"/>
  <c r="OJ216" i="15198"/>
  <c r="TX216" i="15198"/>
  <c r="FM216" i="15198"/>
  <c r="MO216" i="15198"/>
  <c r="SC216" i="15198"/>
  <c r="DR221" i="15198"/>
  <c r="DR227" i="15198" s="1"/>
  <c r="KT221" i="15198"/>
  <c r="KT227" i="15198" s="1"/>
  <c r="QH221" i="15198"/>
  <c r="QH227" i="15198" s="1"/>
  <c r="EI221" i="15198"/>
  <c r="EI227" i="15198" s="1"/>
  <c r="LK221" i="15198"/>
  <c r="LK227" i="15198" s="1"/>
  <c r="RG221" i="15198"/>
  <c r="RG227" i="15198" s="1"/>
  <c r="TL221" i="15198"/>
  <c r="TL227" i="15198" s="1"/>
  <c r="DF221" i="15198"/>
  <c r="DF227" i="15198" s="1"/>
  <c r="NK221" i="15198"/>
  <c r="NK227" i="15198" s="1"/>
  <c r="VT221" i="15198"/>
  <c r="VT227" i="15198" s="1"/>
  <c r="RB243" i="15198"/>
  <c r="MM243" i="15198"/>
  <c r="SC243" i="15198"/>
  <c r="PC248" i="15198"/>
  <c r="KK196" i="15198"/>
  <c r="MW196" i="15198"/>
  <c r="PI196" i="15198"/>
  <c r="RU196" i="15198"/>
  <c r="UG196" i="15198"/>
  <c r="ND195" i="15198"/>
  <c r="PP195" i="15198"/>
  <c r="SB195" i="15198"/>
  <c r="UN195" i="15198"/>
  <c r="DZ196" i="15198"/>
  <c r="GL196" i="15198"/>
  <c r="IX196" i="15198"/>
  <c r="LJ196" i="15198"/>
  <c r="NV196" i="15198"/>
  <c r="QH196" i="15198"/>
  <c r="ST196" i="15198"/>
  <c r="VF196" i="15198"/>
  <c r="OC195" i="15198"/>
  <c r="QO195" i="15198"/>
  <c r="TA195" i="15198"/>
  <c r="VM195" i="15198"/>
  <c r="EY196" i="15198"/>
  <c r="HK196" i="15198"/>
  <c r="JW196" i="15198"/>
  <c r="MI196" i="15198"/>
  <c r="OU196" i="15198"/>
  <c r="RG196" i="15198"/>
  <c r="TS196" i="15198"/>
  <c r="WE196" i="15198"/>
  <c r="PA221" i="15198"/>
  <c r="PA227" i="15198" s="1"/>
  <c r="UP216" i="15198"/>
  <c r="WD216" i="15198"/>
  <c r="TZ216" i="15198"/>
  <c r="SL216" i="15198"/>
  <c r="QH216" i="15198"/>
  <c r="OD216" i="15198"/>
  <c r="OL216" i="15198"/>
  <c r="EI216" i="15198"/>
  <c r="GU216" i="15198"/>
  <c r="JG216" i="15198"/>
  <c r="LS216" i="15198"/>
  <c r="OE216" i="15198"/>
  <c r="QQ216" i="15198"/>
  <c r="TC216" i="15198"/>
  <c r="VO216" i="15198"/>
  <c r="RU221" i="15198"/>
  <c r="RU227" i="15198" s="1"/>
  <c r="FH216" i="15198"/>
  <c r="HT216" i="15198"/>
  <c r="KF216" i="15198"/>
  <c r="MR216" i="15198"/>
  <c r="PD216" i="15198"/>
  <c r="RP216" i="15198"/>
  <c r="UR216" i="15198"/>
  <c r="PQ221" i="15198"/>
  <c r="PQ227" i="15198" s="1"/>
  <c r="FY216" i="15198"/>
  <c r="JY216" i="15198"/>
  <c r="PU216" i="15198"/>
  <c r="VI216" i="15198"/>
  <c r="GP216" i="15198"/>
  <c r="NR216" i="15198"/>
  <c r="TF216" i="15198"/>
  <c r="EM216" i="15198"/>
  <c r="LO216" i="15198"/>
  <c r="RC216" i="15198"/>
  <c r="QO221" i="15198"/>
  <c r="QO227" i="15198" s="1"/>
  <c r="JL216" i="15198"/>
  <c r="OZ216" i="15198"/>
  <c r="WB216" i="15198"/>
  <c r="HQ216" i="15198"/>
  <c r="NE216" i="15198"/>
  <c r="UG216" i="15198"/>
  <c r="FV221" i="15198"/>
  <c r="FV227" i="15198" s="1"/>
  <c r="LJ221" i="15198"/>
  <c r="LJ227" i="15198" s="1"/>
  <c r="SL221" i="15198"/>
  <c r="SL227" i="15198" s="1"/>
  <c r="GM221" i="15198"/>
  <c r="GM227" i="15198" s="1"/>
  <c r="MA221" i="15198"/>
  <c r="MA227" i="15198" s="1"/>
  <c r="TK221" i="15198"/>
  <c r="TK227" i="15198" s="1"/>
  <c r="IB221" i="15198"/>
  <c r="IB227" i="15198" s="1"/>
  <c r="VX221" i="15198"/>
  <c r="VX227" i="15198" s="1"/>
  <c r="MT221" i="15198"/>
  <c r="MT227" i="15198" s="1"/>
  <c r="VK221" i="15198"/>
  <c r="VK227" i="15198" s="1"/>
  <c r="JM243" i="15198"/>
  <c r="KW243" i="15198"/>
  <c r="PL248" i="15198"/>
  <c r="IB248" i="15198"/>
  <c r="NZ216" i="15198"/>
  <c r="VB216" i="15198"/>
  <c r="EU216" i="15198"/>
  <c r="LW216" i="15198"/>
  <c r="SY216" i="15198"/>
  <c r="TA221" i="15198"/>
  <c r="TA227" i="15198" s="1"/>
  <c r="JT216" i="15198"/>
  <c r="QV216" i="15198"/>
  <c r="EO221" i="15198"/>
  <c r="EO227" i="15198" s="1"/>
  <c r="HY216" i="15198"/>
  <c r="PA216" i="15198"/>
  <c r="UO216" i="15198"/>
  <c r="GD221" i="15198"/>
  <c r="GD227" i="15198" s="1"/>
  <c r="NF221" i="15198"/>
  <c r="NF227" i="15198" s="1"/>
  <c r="ST221" i="15198"/>
  <c r="ST227" i="15198" s="1"/>
  <c r="GU221" i="15198"/>
  <c r="GU227" i="15198" s="1"/>
  <c r="NW221" i="15198"/>
  <c r="NW227" i="15198" s="1"/>
  <c r="TS221" i="15198"/>
  <c r="TS227" i="15198" s="1"/>
  <c r="IJ221" i="15198"/>
  <c r="IJ227" i="15198" s="1"/>
  <c r="JY221" i="15198"/>
  <c r="JY227" i="15198" s="1"/>
  <c r="NB221" i="15198"/>
  <c r="NB227" i="15198" s="1"/>
  <c r="EF221" i="15198"/>
  <c r="EF227" i="15198" s="1"/>
  <c r="KC243" i="15198"/>
  <c r="MB243" i="15198"/>
  <c r="IP243" i="15198"/>
  <c r="LH248" i="15198"/>
  <c r="LA196" i="15198"/>
  <c r="NM196" i="15198"/>
  <c r="PY196" i="15198"/>
  <c r="SK196" i="15198"/>
  <c r="UW196" i="15198"/>
  <c r="NT195" i="15198"/>
  <c r="QF195" i="15198"/>
  <c r="SR195" i="15198"/>
  <c r="VD195" i="15198"/>
  <c r="EP196" i="15198"/>
  <c r="HB196" i="15198"/>
  <c r="JN196" i="15198"/>
  <c r="LZ196" i="15198"/>
  <c r="OL196" i="15198"/>
  <c r="QX196" i="15198"/>
  <c r="TJ196" i="15198"/>
  <c r="VV196" i="15198"/>
  <c r="OS195" i="15198"/>
  <c r="RE195" i="15198"/>
  <c r="TQ195" i="15198"/>
  <c r="WC195" i="15198"/>
  <c r="FO196" i="15198"/>
  <c r="IA196" i="15198"/>
  <c r="KM196" i="15198"/>
  <c r="MY196" i="15198"/>
  <c r="PK196" i="15198"/>
  <c r="RW196" i="15198"/>
  <c r="UI196" i="15198"/>
  <c r="NF216" i="15198"/>
  <c r="RV216" i="15198"/>
  <c r="HJ216" i="15198"/>
  <c r="FF216" i="15198"/>
  <c r="DR216" i="15198"/>
  <c r="RM221" i="15198"/>
  <c r="RM227" i="15198" s="1"/>
  <c r="VF216" i="15198"/>
  <c r="TB216" i="15198"/>
  <c r="TJ216" i="15198"/>
  <c r="EY216" i="15198"/>
  <c r="HK216" i="15198"/>
  <c r="JW216" i="15198"/>
  <c r="MI216" i="15198"/>
  <c r="OU216" i="15198"/>
  <c r="RG216" i="15198"/>
  <c r="TS216" i="15198"/>
  <c r="WE216" i="15198"/>
  <c r="DL216" i="15198"/>
  <c r="FX216" i="15198"/>
  <c r="IJ216" i="15198"/>
  <c r="KV216" i="15198"/>
  <c r="NH216" i="15198"/>
  <c r="PT216" i="15198"/>
  <c r="SF216" i="15198"/>
  <c r="VP216" i="15198"/>
  <c r="UO221" i="15198"/>
  <c r="UO227" i="15198" s="1"/>
  <c r="GO216" i="15198"/>
  <c r="LE216" i="15198"/>
  <c r="QK216" i="15198"/>
  <c r="LA221" i="15198"/>
  <c r="LA227" i="15198" s="1"/>
  <c r="IT216" i="15198"/>
  <c r="OH216" i="15198"/>
  <c r="VJ216" i="15198"/>
  <c r="GQ216" i="15198"/>
  <c r="ME216" i="15198"/>
  <c r="TG216" i="15198"/>
  <c r="EN216" i="15198"/>
  <c r="KB216" i="15198"/>
  <c r="RD216" i="15198"/>
  <c r="TI221" i="15198"/>
  <c r="TI227" i="15198" s="1"/>
  <c r="IG216" i="15198"/>
  <c r="PI216" i="15198"/>
  <c r="EW221" i="15198"/>
  <c r="EW227" i="15198" s="1"/>
  <c r="GL221" i="15198"/>
  <c r="GL227" i="15198" s="1"/>
  <c r="NN221" i="15198"/>
  <c r="NN227" i="15198" s="1"/>
  <c r="UP221" i="15198"/>
  <c r="UP227" i="15198" s="1"/>
  <c r="HC221" i="15198"/>
  <c r="HC227" i="15198" s="1"/>
  <c r="OE221" i="15198"/>
  <c r="OE227" i="15198" s="1"/>
  <c r="VO221" i="15198"/>
  <c r="VO227" i="15198" s="1"/>
  <c r="IR221" i="15198"/>
  <c r="IR227" i="15198" s="1"/>
  <c r="MC221" i="15198"/>
  <c r="MC227" i="15198" s="1"/>
  <c r="UT221" i="15198"/>
  <c r="UT227" i="15198" s="1"/>
  <c r="EN221" i="15198"/>
  <c r="EN227" i="15198" s="1"/>
  <c r="IB243" i="15198"/>
  <c r="FR243" i="15198"/>
  <c r="LB243" i="15198"/>
  <c r="NZ248" i="15198"/>
  <c r="LI196" i="15198"/>
  <c r="NU196" i="15198"/>
  <c r="QG196" i="15198"/>
  <c r="SS196" i="15198"/>
  <c r="VE196" i="15198"/>
  <c r="OB195" i="15198"/>
  <c r="QN195" i="15198"/>
  <c r="SZ195" i="15198"/>
  <c r="VL195" i="15198"/>
  <c r="EX196" i="15198"/>
  <c r="HJ196" i="15198"/>
  <c r="JV196" i="15198"/>
  <c r="MH196" i="15198"/>
  <c r="OT196" i="15198"/>
  <c r="RF196" i="15198"/>
  <c r="TR196" i="15198"/>
  <c r="WD196" i="15198"/>
  <c r="PA195" i="15198"/>
  <c r="RM195" i="15198"/>
  <c r="TY195" i="15198"/>
  <c r="DK196" i="15198"/>
  <c r="FW196" i="15198"/>
  <c r="II196" i="15198"/>
  <c r="KU196" i="15198"/>
  <c r="NG196" i="15198"/>
  <c r="PS196" i="15198"/>
  <c r="SE196" i="15198"/>
  <c r="UQ196" i="15198"/>
  <c r="FN216" i="15198"/>
  <c r="IH216" i="15198"/>
  <c r="JV216" i="15198"/>
  <c r="HR216" i="15198"/>
  <c r="GD216" i="15198"/>
  <c r="DZ216" i="15198"/>
  <c r="TY221" i="15198"/>
  <c r="TY227" i="15198" s="1"/>
  <c r="VN216" i="15198"/>
  <c r="VV216" i="15198"/>
  <c r="FG216" i="15198"/>
  <c r="HS216" i="15198"/>
  <c r="KE216" i="15198"/>
  <c r="MQ216" i="15198"/>
  <c r="PC216" i="15198"/>
  <c r="RO216" i="15198"/>
  <c r="UA216" i="15198"/>
  <c r="DT216" i="15198"/>
  <c r="GF216" i="15198"/>
  <c r="IR216" i="15198"/>
  <c r="LD216" i="15198"/>
  <c r="NP216" i="15198"/>
  <c r="QB216" i="15198"/>
  <c r="SN216" i="15198"/>
  <c r="VX216" i="15198"/>
  <c r="DM216" i="15198"/>
  <c r="HM216" i="15198"/>
  <c r="LM216" i="15198"/>
  <c r="SG216" i="15198"/>
  <c r="NM221" i="15198"/>
  <c r="NM227" i="15198" s="1"/>
  <c r="JB216" i="15198"/>
  <c r="QD216" i="15198"/>
  <c r="VR216" i="15198"/>
  <c r="GY216" i="15198"/>
  <c r="OA216" i="15198"/>
  <c r="TO216" i="15198"/>
  <c r="EV216" i="15198"/>
  <c r="LX216" i="15198"/>
  <c r="RL216" i="15198"/>
  <c r="VU221" i="15198"/>
  <c r="VU227" i="15198" s="1"/>
  <c r="KC216" i="15198"/>
  <c r="PQ216" i="15198"/>
  <c r="HI221" i="15198"/>
  <c r="HI227" i="15198" s="1"/>
  <c r="IH221" i="15198"/>
  <c r="IH227" i="15198" s="1"/>
  <c r="NV221" i="15198"/>
  <c r="NV227" i="15198" s="1"/>
  <c r="UX221" i="15198"/>
  <c r="UX227" i="15198" s="1"/>
  <c r="IY221" i="15198"/>
  <c r="IY227" i="15198" s="1"/>
  <c r="OM221" i="15198"/>
  <c r="OM227" i="15198" s="1"/>
  <c r="VW221" i="15198"/>
  <c r="VW227" i="15198" s="1"/>
  <c r="LT221" i="15198"/>
  <c r="LT227" i="15198" s="1"/>
  <c r="MK221" i="15198"/>
  <c r="MK227" i="15198" s="1"/>
  <c r="DO221" i="15198"/>
  <c r="DO227" i="15198" s="1"/>
  <c r="LX221" i="15198"/>
  <c r="LX227" i="15198" s="1"/>
  <c r="KO243" i="15198"/>
  <c r="VV243" i="15198"/>
  <c r="PG243" i="15198"/>
  <c r="EO248" i="15198"/>
  <c r="LQ196" i="15198"/>
  <c r="OC196" i="15198"/>
  <c r="QO196" i="15198"/>
  <c r="TA196" i="15198"/>
  <c r="VM196" i="15198"/>
  <c r="OJ195" i="15198"/>
  <c r="QV195" i="15198"/>
  <c r="TH195" i="15198"/>
  <c r="VT195" i="15198"/>
  <c r="FF196" i="15198"/>
  <c r="HR196" i="15198"/>
  <c r="KD196" i="15198"/>
  <c r="MP196" i="15198"/>
  <c r="PB196" i="15198"/>
  <c r="RN196" i="15198"/>
  <c r="TZ196" i="15198"/>
  <c r="MW195" i="15198"/>
  <c r="PI195" i="15198"/>
  <c r="RU195" i="15198"/>
  <c r="UG195" i="15198"/>
  <c r="DS196" i="15198"/>
  <c r="GE196" i="15198"/>
  <c r="IQ196" i="15198"/>
  <c r="LC196" i="15198"/>
  <c r="NO196" i="15198"/>
  <c r="QA196" i="15198"/>
  <c r="SM196" i="15198"/>
  <c r="UY196" i="15198"/>
  <c r="PJ216" i="15198"/>
  <c r="SD216" i="15198"/>
  <c r="MH216" i="15198"/>
  <c r="KD216" i="15198"/>
  <c r="IP216" i="15198"/>
  <c r="GL216" i="15198"/>
  <c r="EH216" i="15198"/>
  <c r="EP216" i="15198"/>
  <c r="FO216" i="15198"/>
  <c r="IA216" i="15198"/>
  <c r="KM216" i="15198"/>
  <c r="MY216" i="15198"/>
  <c r="PK216" i="15198"/>
  <c r="RW216" i="15198"/>
  <c r="UI216" i="15198"/>
  <c r="HY221" i="15198"/>
  <c r="HY227" i="15198" s="1"/>
  <c r="EB216" i="15198"/>
  <c r="GN216" i="15198"/>
  <c r="IZ216" i="15198"/>
  <c r="LL216" i="15198"/>
  <c r="NX216" i="15198"/>
  <c r="QJ216" i="15198"/>
  <c r="TD216" i="15198"/>
  <c r="WF216" i="15198"/>
  <c r="DU216" i="15198"/>
  <c r="HU216" i="15198"/>
  <c r="MK216" i="15198"/>
  <c r="SO216" i="15198"/>
  <c r="DV216" i="15198"/>
  <c r="JJ216" i="15198"/>
  <c r="QL216" i="15198"/>
  <c r="LI221" i="15198"/>
  <c r="LI227" i="15198" s="1"/>
  <c r="HG216" i="15198"/>
  <c r="OI216" i="15198"/>
  <c r="VK216" i="15198"/>
  <c r="FD216" i="15198"/>
  <c r="MF216" i="15198"/>
  <c r="TH216" i="15198"/>
  <c r="DI216" i="15198"/>
  <c r="KK216" i="15198"/>
  <c r="RM216" i="15198"/>
  <c r="JU221" i="15198"/>
  <c r="JU227" i="15198" s="1"/>
  <c r="IP221" i="15198"/>
  <c r="IP227" i="15198" s="1"/>
  <c r="PR221" i="15198"/>
  <c r="PR227" i="15198" s="1"/>
  <c r="VF221" i="15198"/>
  <c r="VF227" i="15198" s="1"/>
  <c r="JG221" i="15198"/>
  <c r="JG227" i="15198" s="1"/>
  <c r="QI221" i="15198"/>
  <c r="QI227" i="15198" s="1"/>
  <c r="WE221" i="15198"/>
  <c r="WE227" i="15198" s="1"/>
  <c r="MB221" i="15198"/>
  <c r="MB227" i="15198" s="1"/>
  <c r="UC221" i="15198"/>
  <c r="UC227" i="15198" s="1"/>
  <c r="DW221" i="15198"/>
  <c r="DW227" i="15198" s="1"/>
  <c r="OB221" i="15198"/>
  <c r="OB227" i="15198" s="1"/>
  <c r="IR243" i="15198"/>
  <c r="PG248" i="15198"/>
  <c r="MV248" i="15198"/>
  <c r="HJ248" i="15198"/>
  <c r="SV216" i="15198"/>
  <c r="VH216" i="15198"/>
  <c r="NE221" i="15198"/>
  <c r="NE227" i="15198" s="1"/>
  <c r="EK216" i="15198"/>
  <c r="GW216" i="15198"/>
  <c r="JI216" i="15198"/>
  <c r="LU216" i="15198"/>
  <c r="OG216" i="15198"/>
  <c r="QS216" i="15198"/>
  <c r="TE216" i="15198"/>
  <c r="VQ216" i="15198"/>
  <c r="PY221" i="15198"/>
  <c r="PY227" i="15198" s="1"/>
  <c r="ET216" i="15198"/>
  <c r="HF216" i="15198"/>
  <c r="JR216" i="15198"/>
  <c r="MD216" i="15198"/>
  <c r="OP216" i="15198"/>
  <c r="RB216" i="15198"/>
  <c r="TN216" i="15198"/>
  <c r="VZ216" i="15198"/>
  <c r="SS221" i="15198"/>
  <c r="SS227" i="15198" s="1"/>
  <c r="FC216" i="15198"/>
  <c r="HO216" i="15198"/>
  <c r="KA216" i="15198"/>
  <c r="MM216" i="15198"/>
  <c r="OY216" i="15198"/>
  <c r="RK216" i="15198"/>
  <c r="TW216" i="15198"/>
  <c r="WI216" i="15198"/>
  <c r="VM221" i="15198"/>
  <c r="VM227" i="15198" s="1"/>
  <c r="FL216" i="15198"/>
  <c r="HX216" i="15198"/>
  <c r="KJ216" i="15198"/>
  <c r="MV216" i="15198"/>
  <c r="PH216" i="15198"/>
  <c r="RT216" i="15198"/>
  <c r="UF216" i="15198"/>
  <c r="HA221" i="15198"/>
  <c r="HA227" i="15198" s="1"/>
  <c r="DQ216" i="15198"/>
  <c r="GC216" i="15198"/>
  <c r="IO216" i="15198"/>
  <c r="LA216" i="15198"/>
  <c r="NM216" i="15198"/>
  <c r="PY216" i="15198"/>
  <c r="SK216" i="15198"/>
  <c r="UW216" i="15198"/>
  <c r="MG221" i="15198"/>
  <c r="MG227" i="15198" s="1"/>
  <c r="EH221" i="15198"/>
  <c r="EH227" i="15198" s="1"/>
  <c r="GT221" i="15198"/>
  <c r="GT227" i="15198" s="1"/>
  <c r="JF221" i="15198"/>
  <c r="JF227" i="15198" s="1"/>
  <c r="LR221" i="15198"/>
  <c r="LR227" i="15198" s="1"/>
  <c r="OD221" i="15198"/>
  <c r="OD227" i="15198" s="1"/>
  <c r="QP221" i="15198"/>
  <c r="QP227" i="15198" s="1"/>
  <c r="TB221" i="15198"/>
  <c r="TB227" i="15198" s="1"/>
  <c r="VN221" i="15198"/>
  <c r="VN227" i="15198" s="1"/>
  <c r="EY221" i="15198"/>
  <c r="EY227" i="15198" s="1"/>
  <c r="HK221" i="15198"/>
  <c r="HK227" i="15198" s="1"/>
  <c r="JW221" i="15198"/>
  <c r="JW227" i="15198" s="1"/>
  <c r="MI221" i="15198"/>
  <c r="MI227" i="15198" s="1"/>
  <c r="OU221" i="15198"/>
  <c r="OU227" i="15198" s="1"/>
  <c r="RO221" i="15198"/>
  <c r="RO227" i="15198" s="1"/>
  <c r="UA221" i="15198"/>
  <c r="UA227" i="15198" s="1"/>
  <c r="DL221" i="15198"/>
  <c r="DL227" i="15198" s="1"/>
  <c r="GF221" i="15198"/>
  <c r="GF227" i="15198" s="1"/>
  <c r="IZ221" i="15198"/>
  <c r="IZ227" i="15198" s="1"/>
  <c r="OF221" i="15198"/>
  <c r="OF227" i="15198" s="1"/>
  <c r="ES221" i="15198"/>
  <c r="ES227" i="15198" s="1"/>
  <c r="OO221" i="15198"/>
  <c r="OO227" i="15198" s="1"/>
  <c r="PF221" i="15198"/>
  <c r="PF227" i="15198" s="1"/>
  <c r="GA221" i="15198"/>
  <c r="GA227" i="15198" s="1"/>
  <c r="PW221" i="15198"/>
  <c r="PW227" i="15198" s="1"/>
  <c r="GR221" i="15198"/>
  <c r="GR227" i="15198" s="1"/>
  <c r="QN221" i="15198"/>
  <c r="QN227" i="15198" s="1"/>
  <c r="DF243" i="15198"/>
  <c r="LG243" i="15198"/>
  <c r="FF243" i="15198"/>
  <c r="WH243" i="15198"/>
  <c r="LQ243" i="15198"/>
  <c r="EF243" i="15198"/>
  <c r="SH243" i="15198"/>
  <c r="ND243" i="15198"/>
  <c r="LC243" i="15198"/>
  <c r="DD248" i="15198"/>
  <c r="PX248" i="15198"/>
  <c r="ES216" i="15198"/>
  <c r="HE216" i="15198"/>
  <c r="JQ216" i="15198"/>
  <c r="MC216" i="15198"/>
  <c r="OO216" i="15198"/>
  <c r="RA216" i="15198"/>
  <c r="TM216" i="15198"/>
  <c r="VY216" i="15198"/>
  <c r="SK221" i="15198"/>
  <c r="SK227" i="15198" s="1"/>
  <c r="FB216" i="15198"/>
  <c r="HN216" i="15198"/>
  <c r="JZ216" i="15198"/>
  <c r="ML216" i="15198"/>
  <c r="OX216" i="15198"/>
  <c r="RJ216" i="15198"/>
  <c r="TV216" i="15198"/>
  <c r="WH216" i="15198"/>
  <c r="VE221" i="15198"/>
  <c r="VE227" i="15198" s="1"/>
  <c r="FK216" i="15198"/>
  <c r="HW216" i="15198"/>
  <c r="KI216" i="15198"/>
  <c r="MU216" i="15198"/>
  <c r="PG216" i="15198"/>
  <c r="RS216" i="15198"/>
  <c r="UE216" i="15198"/>
  <c r="EG221" i="15198"/>
  <c r="EG227" i="15198" s="1"/>
  <c r="DH216" i="15198"/>
  <c r="FT216" i="15198"/>
  <c r="IF216" i="15198"/>
  <c r="KR216" i="15198"/>
  <c r="ND216" i="15198"/>
  <c r="PP216" i="15198"/>
  <c r="SB216" i="15198"/>
  <c r="UN216" i="15198"/>
  <c r="JM221" i="15198"/>
  <c r="JM227" i="15198" s="1"/>
  <c r="DY216" i="15198"/>
  <c r="GK216" i="15198"/>
  <c r="IW216" i="15198"/>
  <c r="LI216" i="15198"/>
  <c r="NU216" i="15198"/>
  <c r="QG216" i="15198"/>
  <c r="SS216" i="15198"/>
  <c r="VE216" i="15198"/>
  <c r="OS221" i="15198"/>
  <c r="OS227" i="15198" s="1"/>
  <c r="EP221" i="15198"/>
  <c r="EP227" i="15198" s="1"/>
  <c r="HB221" i="15198"/>
  <c r="HB227" i="15198" s="1"/>
  <c r="JN221" i="15198"/>
  <c r="JN227" i="15198" s="1"/>
  <c r="LZ221" i="15198"/>
  <c r="LZ227" i="15198" s="1"/>
  <c r="OL221" i="15198"/>
  <c r="OL227" i="15198" s="1"/>
  <c r="QX221" i="15198"/>
  <c r="QX227" i="15198" s="1"/>
  <c r="TJ221" i="15198"/>
  <c r="TJ227" i="15198" s="1"/>
  <c r="VV221" i="15198"/>
  <c r="VV227" i="15198" s="1"/>
  <c r="HS221" i="15198"/>
  <c r="HS227" i="15198" s="1"/>
  <c r="KE221" i="15198"/>
  <c r="KE227" i="15198" s="1"/>
  <c r="MQ221" i="15198"/>
  <c r="MQ227" i="15198" s="1"/>
  <c r="PC221" i="15198"/>
  <c r="PC227" i="15198" s="1"/>
  <c r="RW221" i="15198"/>
  <c r="RW227" i="15198" s="1"/>
  <c r="UI221" i="15198"/>
  <c r="UI227" i="15198" s="1"/>
  <c r="DT221" i="15198"/>
  <c r="DT227" i="15198" s="1"/>
  <c r="GN221" i="15198"/>
  <c r="GN227" i="15198" s="1"/>
  <c r="JH221" i="15198"/>
  <c r="JH227" i="15198" s="1"/>
  <c r="ON221" i="15198"/>
  <c r="ON227" i="15198" s="1"/>
  <c r="FA221" i="15198"/>
  <c r="FA227" i="15198" s="1"/>
  <c r="OW221" i="15198"/>
  <c r="OW227" i="15198" s="1"/>
  <c r="PN221" i="15198"/>
  <c r="PN227" i="15198" s="1"/>
  <c r="GI221" i="15198"/>
  <c r="GI227" i="15198" s="1"/>
  <c r="QE221" i="15198"/>
  <c r="QE227" i="15198" s="1"/>
  <c r="GZ221" i="15198"/>
  <c r="GZ227" i="15198" s="1"/>
  <c r="QV221" i="15198"/>
  <c r="QV227" i="15198" s="1"/>
  <c r="HL243" i="15198"/>
  <c r="NS243" i="15198"/>
  <c r="FY243" i="15198"/>
  <c r="DV243" i="15198"/>
  <c r="ME243" i="15198"/>
  <c r="GB243" i="15198"/>
  <c r="SV243" i="15198"/>
  <c r="NL243" i="15198"/>
  <c r="MY243" i="15198"/>
  <c r="DY248" i="15198"/>
  <c r="SB248" i="15198"/>
  <c r="OW216" i="15198"/>
  <c r="RI216" i="15198"/>
  <c r="TU216" i="15198"/>
  <c r="WG216" i="15198"/>
  <c r="UW221" i="15198"/>
  <c r="UW227" i="15198" s="1"/>
  <c r="FJ216" i="15198"/>
  <c r="HV216" i="15198"/>
  <c r="KH216" i="15198"/>
  <c r="MT216" i="15198"/>
  <c r="PF216" i="15198"/>
  <c r="RR216" i="15198"/>
  <c r="UD216" i="15198"/>
  <c r="DY221" i="15198"/>
  <c r="DY227" i="15198" s="1"/>
  <c r="DG216" i="15198"/>
  <c r="FS216" i="15198"/>
  <c r="IE216" i="15198"/>
  <c r="KQ216" i="15198"/>
  <c r="NC216" i="15198"/>
  <c r="PO216" i="15198"/>
  <c r="SA216" i="15198"/>
  <c r="UM216" i="15198"/>
  <c r="GS221" i="15198"/>
  <c r="GS227" i="15198" s="1"/>
  <c r="DP216" i="15198"/>
  <c r="GB216" i="15198"/>
  <c r="IN216" i="15198"/>
  <c r="KZ216" i="15198"/>
  <c r="NL216" i="15198"/>
  <c r="PX216" i="15198"/>
  <c r="SJ216" i="15198"/>
  <c r="UV216" i="15198"/>
  <c r="LY221" i="15198"/>
  <c r="LY227" i="15198" s="1"/>
  <c r="EG216" i="15198"/>
  <c r="GS216" i="15198"/>
  <c r="JE216" i="15198"/>
  <c r="LQ216" i="15198"/>
  <c r="OC216" i="15198"/>
  <c r="QO216" i="15198"/>
  <c r="TA216" i="15198"/>
  <c r="VM216" i="15198"/>
  <c r="RE221" i="15198"/>
  <c r="RE227" i="15198" s="1"/>
  <c r="EX221" i="15198"/>
  <c r="EX227" i="15198" s="1"/>
  <c r="HJ221" i="15198"/>
  <c r="HJ227" i="15198" s="1"/>
  <c r="JV221" i="15198"/>
  <c r="JV227" i="15198" s="1"/>
  <c r="MH221" i="15198"/>
  <c r="MH227" i="15198" s="1"/>
  <c r="OT221" i="15198"/>
  <c r="OT227" i="15198" s="1"/>
  <c r="RF221" i="15198"/>
  <c r="RF227" i="15198" s="1"/>
  <c r="TR221" i="15198"/>
  <c r="TR227" i="15198" s="1"/>
  <c r="WD221" i="15198"/>
  <c r="WD227" i="15198" s="1"/>
  <c r="IA221" i="15198"/>
  <c r="IA227" i="15198" s="1"/>
  <c r="KM221" i="15198"/>
  <c r="KM227" i="15198" s="1"/>
  <c r="MY221" i="15198"/>
  <c r="MY227" i="15198" s="1"/>
  <c r="PK221" i="15198"/>
  <c r="PK227" i="15198" s="1"/>
  <c r="SE221" i="15198"/>
  <c r="SE227" i="15198" s="1"/>
  <c r="UQ221" i="15198"/>
  <c r="UQ227" i="15198" s="1"/>
  <c r="EB221" i="15198"/>
  <c r="EB227" i="15198" s="1"/>
  <c r="GV221" i="15198"/>
  <c r="GV227" i="15198" s="1"/>
  <c r="JP221" i="15198"/>
  <c r="JP227" i="15198" s="1"/>
  <c r="QJ221" i="15198"/>
  <c r="QJ227" i="15198" s="1"/>
  <c r="HE221" i="15198"/>
  <c r="HE227" i="15198" s="1"/>
  <c r="RI221" i="15198"/>
  <c r="RI227" i="15198" s="1"/>
  <c r="HV221" i="15198"/>
  <c r="HV227" i="15198" s="1"/>
  <c r="RZ221" i="15198"/>
  <c r="RZ227" i="15198" s="1"/>
  <c r="IM221" i="15198"/>
  <c r="IM227" i="15198" s="1"/>
  <c r="SQ221" i="15198"/>
  <c r="SQ227" i="15198" s="1"/>
  <c r="JD221" i="15198"/>
  <c r="JD227" i="15198" s="1"/>
  <c r="SZ221" i="15198"/>
  <c r="SZ227" i="15198" s="1"/>
  <c r="ES243" i="15198"/>
  <c r="OO243" i="15198"/>
  <c r="MW243" i="15198"/>
  <c r="MC243" i="15198"/>
  <c r="ED243" i="15198"/>
  <c r="MR243" i="15198"/>
  <c r="FW243" i="15198"/>
  <c r="SR243" i="15198"/>
  <c r="SE243" i="15198"/>
  <c r="GQ248" i="15198"/>
  <c r="RW248" i="15198"/>
  <c r="KG216" i="15198"/>
  <c r="MS216" i="15198"/>
  <c r="PE216" i="15198"/>
  <c r="RQ216" i="15198"/>
  <c r="UC216" i="15198"/>
  <c r="DQ221" i="15198"/>
  <c r="DQ227" i="15198" s="1"/>
  <c r="DF216" i="15198"/>
  <c r="FR216" i="15198"/>
  <c r="ID216" i="15198"/>
  <c r="KP216" i="15198"/>
  <c r="NB216" i="15198"/>
  <c r="PN216" i="15198"/>
  <c r="RZ216" i="15198"/>
  <c r="UL216" i="15198"/>
  <c r="GK221" i="15198"/>
  <c r="GK227" i="15198" s="1"/>
  <c r="DO216" i="15198"/>
  <c r="GA216" i="15198"/>
  <c r="IM216" i="15198"/>
  <c r="KY216" i="15198"/>
  <c r="NK216" i="15198"/>
  <c r="PW216" i="15198"/>
  <c r="SI216" i="15198"/>
  <c r="UU216" i="15198"/>
  <c r="JE221" i="15198"/>
  <c r="JE227" i="15198" s="1"/>
  <c r="DX216" i="15198"/>
  <c r="GJ216" i="15198"/>
  <c r="IV216" i="15198"/>
  <c r="LH216" i="15198"/>
  <c r="NT216" i="15198"/>
  <c r="QF216" i="15198"/>
  <c r="SR216" i="15198"/>
  <c r="VD216" i="15198"/>
  <c r="OK221" i="15198"/>
  <c r="OK227" i="15198" s="1"/>
  <c r="EO216" i="15198"/>
  <c r="HA216" i="15198"/>
  <c r="JM216" i="15198"/>
  <c r="LY216" i="15198"/>
  <c r="OK216" i="15198"/>
  <c r="QW216" i="15198"/>
  <c r="TI216" i="15198"/>
  <c r="VU216" i="15198"/>
  <c r="TQ221" i="15198"/>
  <c r="TQ227" i="15198" s="1"/>
  <c r="HR221" i="15198"/>
  <c r="HR227" i="15198" s="1"/>
  <c r="KD221" i="15198"/>
  <c r="KD227" i="15198" s="1"/>
  <c r="MP221" i="15198"/>
  <c r="MP227" i="15198" s="1"/>
  <c r="PB221" i="15198"/>
  <c r="PB227" i="15198" s="1"/>
  <c r="RN221" i="15198"/>
  <c r="RN227" i="15198" s="1"/>
  <c r="TZ221" i="15198"/>
  <c r="TZ227" i="15198" s="1"/>
  <c r="DK221" i="15198"/>
  <c r="DK227" i="15198" s="1"/>
  <c r="FW221" i="15198"/>
  <c r="FW227" i="15198" s="1"/>
  <c r="II221" i="15198"/>
  <c r="II227" i="15198" s="1"/>
  <c r="KU221" i="15198"/>
  <c r="KU227" i="15198" s="1"/>
  <c r="NG221" i="15198"/>
  <c r="NG227" i="15198" s="1"/>
  <c r="PS221" i="15198"/>
  <c r="PS227" i="15198" s="1"/>
  <c r="SM221" i="15198"/>
  <c r="SM227" i="15198" s="1"/>
  <c r="UY221" i="15198"/>
  <c r="UY227" i="15198" s="1"/>
  <c r="EJ221" i="15198"/>
  <c r="EJ227" i="15198" s="1"/>
  <c r="HD221" i="15198"/>
  <c r="HD227" i="15198" s="1"/>
  <c r="JX221" i="15198"/>
  <c r="JX227" i="15198" s="1"/>
  <c r="QZ221" i="15198"/>
  <c r="QZ227" i="15198" s="1"/>
  <c r="HM221" i="15198"/>
  <c r="HM227" i="15198" s="1"/>
  <c r="RQ221" i="15198"/>
  <c r="RQ227" i="15198" s="1"/>
  <c r="ID221" i="15198"/>
  <c r="ID227" i="15198" s="1"/>
  <c r="SH221" i="15198"/>
  <c r="SH227" i="15198" s="1"/>
  <c r="IU221" i="15198"/>
  <c r="IU227" i="15198" s="1"/>
  <c r="SY221" i="15198"/>
  <c r="SY227" i="15198" s="1"/>
  <c r="JL221" i="15198"/>
  <c r="JL227" i="15198" s="1"/>
  <c r="TH221" i="15198"/>
  <c r="TH227" i="15198" s="1"/>
  <c r="JH243" i="15198"/>
  <c r="RP243" i="15198"/>
  <c r="NZ243" i="15198"/>
  <c r="PI243" i="15198"/>
  <c r="HD243" i="15198"/>
  <c r="NB243" i="15198"/>
  <c r="GE243" i="15198"/>
  <c r="UN243" i="15198"/>
  <c r="SM243" i="15198"/>
  <c r="KB248" i="15198"/>
  <c r="LD109" i="15198"/>
  <c r="LD201" i="15198" s="1"/>
  <c r="LD206" i="15198" s="1"/>
  <c r="UB216" i="15198"/>
  <c r="DI221" i="15198"/>
  <c r="DI227" i="15198" s="1"/>
  <c r="DE216" i="15198"/>
  <c r="FQ216" i="15198"/>
  <c r="IC216" i="15198"/>
  <c r="KO216" i="15198"/>
  <c r="NA216" i="15198"/>
  <c r="PM216" i="15198"/>
  <c r="RY216" i="15198"/>
  <c r="UK216" i="15198"/>
  <c r="GC221" i="15198"/>
  <c r="GC227" i="15198" s="1"/>
  <c r="DN216" i="15198"/>
  <c r="FZ216" i="15198"/>
  <c r="IL216" i="15198"/>
  <c r="KX216" i="15198"/>
  <c r="NJ216" i="15198"/>
  <c r="PV216" i="15198"/>
  <c r="SH216" i="15198"/>
  <c r="UT216" i="15198"/>
  <c r="IW221" i="15198"/>
  <c r="IW227" i="15198" s="1"/>
  <c r="DW216" i="15198"/>
  <c r="GI216" i="15198"/>
  <c r="IU216" i="15198"/>
  <c r="LG216" i="15198"/>
  <c r="NS216" i="15198"/>
  <c r="QE216" i="15198"/>
  <c r="SQ216" i="15198"/>
  <c r="VC216" i="15198"/>
  <c r="LQ221" i="15198"/>
  <c r="LQ227" i="15198" s="1"/>
  <c r="EF216" i="15198"/>
  <c r="GR216" i="15198"/>
  <c r="JD216" i="15198"/>
  <c r="LP216" i="15198"/>
  <c r="OB216" i="15198"/>
  <c r="QN216" i="15198"/>
  <c r="SZ216" i="15198"/>
  <c r="VL216" i="15198"/>
  <c r="QW221" i="15198"/>
  <c r="QW227" i="15198" s="1"/>
  <c r="EW216" i="15198"/>
  <c r="HI216" i="15198"/>
  <c r="JU216" i="15198"/>
  <c r="MG216" i="15198"/>
  <c r="OS216" i="15198"/>
  <c r="RE216" i="15198"/>
  <c r="TQ216" i="15198"/>
  <c r="WC216" i="15198"/>
  <c r="WC221" i="15198"/>
  <c r="WC227" i="15198" s="1"/>
  <c r="HZ221" i="15198"/>
  <c r="HZ227" i="15198" s="1"/>
  <c r="KL221" i="15198"/>
  <c r="KL227" i="15198" s="1"/>
  <c r="MX221" i="15198"/>
  <c r="MX227" i="15198" s="1"/>
  <c r="PJ221" i="15198"/>
  <c r="PJ227" i="15198" s="1"/>
  <c r="RV221" i="15198"/>
  <c r="RV227" i="15198" s="1"/>
  <c r="UH221" i="15198"/>
  <c r="UH227" i="15198" s="1"/>
  <c r="DS221" i="15198"/>
  <c r="DS227" i="15198" s="1"/>
  <c r="GE221" i="15198"/>
  <c r="GE227" i="15198" s="1"/>
  <c r="IQ221" i="15198"/>
  <c r="IQ227" i="15198" s="1"/>
  <c r="LC221" i="15198"/>
  <c r="LC227" i="15198" s="1"/>
  <c r="NO221" i="15198"/>
  <c r="NO227" i="15198" s="1"/>
  <c r="QA221" i="15198"/>
  <c r="QA227" i="15198" s="1"/>
  <c r="SU221" i="15198"/>
  <c r="SU227" i="15198" s="1"/>
  <c r="VG221" i="15198"/>
  <c r="VG227" i="15198" s="1"/>
  <c r="ER221" i="15198"/>
  <c r="ER227" i="15198" s="1"/>
  <c r="HL221" i="15198"/>
  <c r="HL227" i="15198" s="1"/>
  <c r="LL221" i="15198"/>
  <c r="LL227" i="15198" s="1"/>
  <c r="TD221" i="15198"/>
  <c r="TD227" i="15198" s="1"/>
  <c r="JQ221" i="15198"/>
  <c r="JQ227" i="15198" s="1"/>
  <c r="TU221" i="15198"/>
  <c r="TU227" i="15198" s="1"/>
  <c r="KH221" i="15198"/>
  <c r="KH227" i="15198" s="1"/>
  <c r="UL221" i="15198"/>
  <c r="UL227" i="15198" s="1"/>
  <c r="KY221" i="15198"/>
  <c r="KY227" i="15198" s="1"/>
  <c r="VC221" i="15198"/>
  <c r="VC227" i="15198" s="1"/>
  <c r="LP221" i="15198"/>
  <c r="LP227" i="15198" s="1"/>
  <c r="VL221" i="15198"/>
  <c r="VL227" i="15198" s="1"/>
  <c r="HE243" i="15198"/>
  <c r="HN243" i="15198"/>
  <c r="WD243" i="15198"/>
  <c r="EX243" i="15198"/>
  <c r="SO243" i="15198"/>
  <c r="KN248" i="15198"/>
  <c r="MU243" i="15198"/>
  <c r="RU243" i="15198"/>
  <c r="IZ248" i="15198"/>
  <c r="MT248" i="15198"/>
  <c r="RH221" i="15198"/>
  <c r="RH227" i="15198" s="1"/>
  <c r="TT221" i="15198"/>
  <c r="TT227" i="15198" s="1"/>
  <c r="WF221" i="15198"/>
  <c r="WF227" i="15198" s="1"/>
  <c r="HU221" i="15198"/>
  <c r="HU227" i="15198" s="1"/>
  <c r="KG221" i="15198"/>
  <c r="KG227" i="15198" s="1"/>
  <c r="MS221" i="15198"/>
  <c r="MS227" i="15198" s="1"/>
  <c r="PE221" i="15198"/>
  <c r="PE227" i="15198" s="1"/>
  <c r="RY221" i="15198"/>
  <c r="RY227" i="15198" s="1"/>
  <c r="UK221" i="15198"/>
  <c r="UK227" i="15198" s="1"/>
  <c r="DN221" i="15198"/>
  <c r="DN227" i="15198" s="1"/>
  <c r="FZ221" i="15198"/>
  <c r="FZ227" i="15198" s="1"/>
  <c r="IL221" i="15198"/>
  <c r="IL227" i="15198" s="1"/>
  <c r="KX221" i="15198"/>
  <c r="KX227" i="15198" s="1"/>
  <c r="NJ221" i="15198"/>
  <c r="NJ227" i="15198" s="1"/>
  <c r="PV221" i="15198"/>
  <c r="PV227" i="15198" s="1"/>
  <c r="SP221" i="15198"/>
  <c r="SP227" i="15198" s="1"/>
  <c r="VB221" i="15198"/>
  <c r="VB227" i="15198" s="1"/>
  <c r="EE221" i="15198"/>
  <c r="EE227" i="15198" s="1"/>
  <c r="GQ221" i="15198"/>
  <c r="GQ227" i="15198" s="1"/>
  <c r="JC221" i="15198"/>
  <c r="JC227" i="15198" s="1"/>
  <c r="LO221" i="15198"/>
  <c r="LO227" i="15198" s="1"/>
  <c r="OA221" i="15198"/>
  <c r="OA227" i="15198" s="1"/>
  <c r="QM221" i="15198"/>
  <c r="QM227" i="15198" s="1"/>
  <c r="TG221" i="15198"/>
  <c r="TG227" i="15198" s="1"/>
  <c r="VS221" i="15198"/>
  <c r="VS227" i="15198" s="1"/>
  <c r="EV221" i="15198"/>
  <c r="EV227" i="15198" s="1"/>
  <c r="HH221" i="15198"/>
  <c r="HH227" i="15198" s="1"/>
  <c r="JT221" i="15198"/>
  <c r="JT227" i="15198" s="1"/>
  <c r="MF221" i="15198"/>
  <c r="MF227" i="15198" s="1"/>
  <c r="OR221" i="15198"/>
  <c r="OR227" i="15198" s="1"/>
  <c r="RD221" i="15198"/>
  <c r="RD227" i="15198" s="1"/>
  <c r="TP221" i="15198"/>
  <c r="TP227" i="15198" s="1"/>
  <c r="WB221" i="15198"/>
  <c r="WB227" i="15198" s="1"/>
  <c r="KD243" i="15198"/>
  <c r="NI243" i="15198"/>
  <c r="OQ243" i="15198"/>
  <c r="MP243" i="15198"/>
  <c r="NJ243" i="15198"/>
  <c r="QP243" i="15198"/>
  <c r="UP243" i="15198"/>
  <c r="JP243" i="15198"/>
  <c r="SF243" i="15198"/>
  <c r="GV243" i="15198"/>
  <c r="PA243" i="15198"/>
  <c r="EL243" i="15198"/>
  <c r="NA243" i="15198"/>
  <c r="EM243" i="15198"/>
  <c r="QH243" i="15198"/>
  <c r="GL243" i="15198"/>
  <c r="DO243" i="15198"/>
  <c r="MX243" i="15198"/>
  <c r="HR243" i="15198"/>
  <c r="DG243" i="15198"/>
  <c r="NU243" i="15198"/>
  <c r="GJ243" i="15198"/>
  <c r="PN243" i="15198"/>
  <c r="DI243" i="15198"/>
  <c r="LM243" i="15198"/>
  <c r="VS243" i="15198"/>
  <c r="GM243" i="15198"/>
  <c r="PR243" i="15198"/>
  <c r="IF243" i="15198"/>
  <c r="NT243" i="15198"/>
  <c r="UV243" i="15198"/>
  <c r="TY243" i="15198"/>
  <c r="JZ248" i="15198"/>
  <c r="NG243" i="15198"/>
  <c r="UI243" i="15198"/>
  <c r="ND248" i="15198"/>
  <c r="FL248" i="15198"/>
  <c r="IT248" i="15198"/>
  <c r="KP248" i="15198"/>
  <c r="JN248" i="15198"/>
  <c r="HU248" i="15198"/>
  <c r="SJ248" i="15198"/>
  <c r="SW106" i="15198"/>
  <c r="KH109" i="15198"/>
  <c r="KH200" i="15198" s="1"/>
  <c r="KH205" i="15198" s="1"/>
  <c r="MJ221" i="15198"/>
  <c r="MJ227" i="15198" s="1"/>
  <c r="OV221" i="15198"/>
  <c r="OV227" i="15198" s="1"/>
  <c r="RP221" i="15198"/>
  <c r="RP227" i="15198" s="1"/>
  <c r="UB221" i="15198"/>
  <c r="UB227" i="15198" s="1"/>
  <c r="IC221" i="15198"/>
  <c r="IC227" i="15198" s="1"/>
  <c r="KO221" i="15198"/>
  <c r="KO227" i="15198" s="1"/>
  <c r="NA221" i="15198"/>
  <c r="NA227" i="15198" s="1"/>
  <c r="PM221" i="15198"/>
  <c r="PM227" i="15198" s="1"/>
  <c r="SG221" i="15198"/>
  <c r="SG227" i="15198" s="1"/>
  <c r="US221" i="15198"/>
  <c r="US227" i="15198" s="1"/>
  <c r="DV221" i="15198"/>
  <c r="DV227" i="15198" s="1"/>
  <c r="GH221" i="15198"/>
  <c r="GH227" i="15198" s="1"/>
  <c r="IT221" i="15198"/>
  <c r="IT227" i="15198" s="1"/>
  <c r="LF221" i="15198"/>
  <c r="LF227" i="15198" s="1"/>
  <c r="NR221" i="15198"/>
  <c r="NR227" i="15198" s="1"/>
  <c r="QD221" i="15198"/>
  <c r="QD227" i="15198" s="1"/>
  <c r="SX221" i="15198"/>
  <c r="SX227" i="15198" s="1"/>
  <c r="VJ221" i="15198"/>
  <c r="VJ227" i="15198" s="1"/>
  <c r="EM221" i="15198"/>
  <c r="EM227" i="15198" s="1"/>
  <c r="GY221" i="15198"/>
  <c r="GY227" i="15198" s="1"/>
  <c r="JK221" i="15198"/>
  <c r="JK227" i="15198" s="1"/>
  <c r="LW221" i="15198"/>
  <c r="LW227" i="15198" s="1"/>
  <c r="OI221" i="15198"/>
  <c r="OI227" i="15198" s="1"/>
  <c r="RC221" i="15198"/>
  <c r="RC227" i="15198" s="1"/>
  <c r="TO221" i="15198"/>
  <c r="TO227" i="15198" s="1"/>
  <c r="WA221" i="15198"/>
  <c r="WA227" i="15198" s="1"/>
  <c r="HP221" i="15198"/>
  <c r="HP227" i="15198" s="1"/>
  <c r="KB221" i="15198"/>
  <c r="KB227" i="15198" s="1"/>
  <c r="MN221" i="15198"/>
  <c r="MN227" i="15198" s="1"/>
  <c r="OZ221" i="15198"/>
  <c r="OZ227" i="15198" s="1"/>
  <c r="RL221" i="15198"/>
  <c r="RL227" i="15198" s="1"/>
  <c r="TX221" i="15198"/>
  <c r="TX227" i="15198" s="1"/>
  <c r="PV243" i="15198"/>
  <c r="MD243" i="15198"/>
  <c r="TB243" i="15198"/>
  <c r="VK243" i="15198"/>
  <c r="PL243" i="15198"/>
  <c r="QO243" i="15198"/>
  <c r="UD243" i="15198"/>
  <c r="DM243" i="15198"/>
  <c r="KS243" i="15198"/>
  <c r="TO243" i="15198"/>
  <c r="HO243" i="15198"/>
  <c r="QB243" i="15198"/>
  <c r="FI243" i="15198"/>
  <c r="OC243" i="15198"/>
  <c r="GX243" i="15198"/>
  <c r="RN243" i="15198"/>
  <c r="KL243" i="15198"/>
  <c r="FP243" i="15198"/>
  <c r="QX243" i="15198"/>
  <c r="IK243" i="15198"/>
  <c r="DU243" i="15198"/>
  <c r="RZ243" i="15198"/>
  <c r="GR243" i="15198"/>
  <c r="PY243" i="15198"/>
  <c r="FE243" i="15198"/>
  <c r="LW243" i="15198"/>
  <c r="WG243" i="15198"/>
  <c r="IS243" i="15198"/>
  <c r="QC243" i="15198"/>
  <c r="IN243" i="15198"/>
  <c r="PP243" i="15198"/>
  <c r="VD243" i="15198"/>
  <c r="UG243" i="15198"/>
  <c r="IA243" i="15198"/>
  <c r="NO243" i="15198"/>
  <c r="UQ243" i="15198"/>
  <c r="GB248" i="15198"/>
  <c r="GH248" i="15198"/>
  <c r="JL248" i="15198"/>
  <c r="HQ248" i="15198"/>
  <c r="JV248" i="15198"/>
  <c r="JY248" i="15198"/>
  <c r="TA248" i="15198"/>
  <c r="EV106" i="15198"/>
  <c r="HT221" i="15198"/>
  <c r="HT227" i="15198" s="1"/>
  <c r="KF221" i="15198"/>
  <c r="KF227" i="15198" s="1"/>
  <c r="MR221" i="15198"/>
  <c r="MR227" i="15198" s="1"/>
  <c r="PD221" i="15198"/>
  <c r="PD227" i="15198" s="1"/>
  <c r="RX221" i="15198"/>
  <c r="RX227" i="15198" s="1"/>
  <c r="UJ221" i="15198"/>
  <c r="UJ227" i="15198" s="1"/>
  <c r="DM221" i="15198"/>
  <c r="DM227" i="15198" s="1"/>
  <c r="FY221" i="15198"/>
  <c r="FY227" i="15198" s="1"/>
  <c r="IK221" i="15198"/>
  <c r="IK227" i="15198" s="1"/>
  <c r="KW221" i="15198"/>
  <c r="KW227" i="15198" s="1"/>
  <c r="NI221" i="15198"/>
  <c r="NI227" i="15198" s="1"/>
  <c r="PU221" i="15198"/>
  <c r="PU227" i="15198" s="1"/>
  <c r="SO221" i="15198"/>
  <c r="SO227" i="15198" s="1"/>
  <c r="VA221" i="15198"/>
  <c r="VA227" i="15198" s="1"/>
  <c r="ED221" i="15198"/>
  <c r="ED227" i="15198" s="1"/>
  <c r="GP221" i="15198"/>
  <c r="GP227" i="15198" s="1"/>
  <c r="JB221" i="15198"/>
  <c r="JB227" i="15198" s="1"/>
  <c r="LN221" i="15198"/>
  <c r="LN227" i="15198" s="1"/>
  <c r="NZ221" i="15198"/>
  <c r="NZ227" i="15198" s="1"/>
  <c r="QL221" i="15198"/>
  <c r="QL227" i="15198" s="1"/>
  <c r="TF221" i="15198"/>
  <c r="TF227" i="15198" s="1"/>
  <c r="VR221" i="15198"/>
  <c r="VR227" i="15198" s="1"/>
  <c r="EU221" i="15198"/>
  <c r="EU227" i="15198" s="1"/>
  <c r="HG221" i="15198"/>
  <c r="HG227" i="15198" s="1"/>
  <c r="JS221" i="15198"/>
  <c r="JS227" i="15198" s="1"/>
  <c r="ME221" i="15198"/>
  <c r="ME227" i="15198" s="1"/>
  <c r="OQ221" i="15198"/>
  <c r="OQ227" i="15198" s="1"/>
  <c r="RK221" i="15198"/>
  <c r="RK227" i="15198" s="1"/>
  <c r="TW221" i="15198"/>
  <c r="TW227" i="15198" s="1"/>
  <c r="WI221" i="15198"/>
  <c r="WI227" i="15198" s="1"/>
  <c r="HX221" i="15198"/>
  <c r="HX227" i="15198" s="1"/>
  <c r="KJ221" i="15198"/>
  <c r="KJ227" i="15198" s="1"/>
  <c r="MV221" i="15198"/>
  <c r="MV227" i="15198" s="1"/>
  <c r="PH221" i="15198"/>
  <c r="PH227" i="15198" s="1"/>
  <c r="RT221" i="15198"/>
  <c r="RT227" i="15198" s="1"/>
  <c r="UF221" i="15198"/>
  <c r="UF227" i="15198" s="1"/>
  <c r="EU243" i="15198"/>
  <c r="PJ243" i="15198"/>
  <c r="DZ243" i="15198"/>
  <c r="GH243" i="15198"/>
  <c r="SY243" i="15198"/>
  <c r="TM243" i="15198"/>
  <c r="EE243" i="15198"/>
  <c r="EJ243" i="15198"/>
  <c r="LT243" i="15198"/>
  <c r="UR243" i="15198"/>
  <c r="IT243" i="15198"/>
  <c r="RF243" i="15198"/>
  <c r="FZ243" i="15198"/>
  <c r="PF243" i="15198"/>
  <c r="HZ243" i="15198"/>
  <c r="SW243" i="15198"/>
  <c r="MO243" i="15198"/>
  <c r="GO243" i="15198"/>
  <c r="RQ243" i="15198"/>
  <c r="MJ243" i="15198"/>
  <c r="EH243" i="15198"/>
  <c r="SQ243" i="15198"/>
  <c r="IZ243" i="15198"/>
  <c r="QJ243" i="15198"/>
  <c r="FM243" i="15198"/>
  <c r="OI243" i="15198"/>
  <c r="FB248" i="15198"/>
  <c r="JC243" i="15198"/>
  <c r="SX243" i="15198"/>
  <c r="IV243" i="15198"/>
  <c r="PX243" i="15198"/>
  <c r="HL248" i="15198"/>
  <c r="UO243" i="15198"/>
  <c r="II243" i="15198"/>
  <c r="PK243" i="15198"/>
  <c r="UY243" i="15198"/>
  <c r="GY248" i="15198"/>
  <c r="KY248" i="15198"/>
  <c r="NK248" i="15198"/>
  <c r="LD248" i="15198"/>
  <c r="UC248" i="15198"/>
  <c r="KG248" i="15198"/>
  <c r="VE248" i="15198"/>
  <c r="KN221" i="15198"/>
  <c r="KN227" i="15198" s="1"/>
  <c r="MZ221" i="15198"/>
  <c r="MZ227" i="15198" s="1"/>
  <c r="PL221" i="15198"/>
  <c r="PL227" i="15198" s="1"/>
  <c r="SF221" i="15198"/>
  <c r="SF227" i="15198" s="1"/>
  <c r="UR221" i="15198"/>
  <c r="UR227" i="15198" s="1"/>
  <c r="DU221" i="15198"/>
  <c r="DU227" i="15198" s="1"/>
  <c r="GG221" i="15198"/>
  <c r="GG227" i="15198" s="1"/>
  <c r="IS221" i="15198"/>
  <c r="IS227" i="15198" s="1"/>
  <c r="LE221" i="15198"/>
  <c r="LE227" i="15198" s="1"/>
  <c r="NQ221" i="15198"/>
  <c r="NQ227" i="15198" s="1"/>
  <c r="QC221" i="15198"/>
  <c r="QC227" i="15198" s="1"/>
  <c r="SW221" i="15198"/>
  <c r="SW227" i="15198" s="1"/>
  <c r="VI221" i="15198"/>
  <c r="VI227" i="15198" s="1"/>
  <c r="EL221" i="15198"/>
  <c r="EL227" i="15198" s="1"/>
  <c r="GX221" i="15198"/>
  <c r="GX227" i="15198" s="1"/>
  <c r="JJ221" i="15198"/>
  <c r="JJ227" i="15198" s="1"/>
  <c r="LV221" i="15198"/>
  <c r="LV227" i="15198" s="1"/>
  <c r="OH221" i="15198"/>
  <c r="OH227" i="15198" s="1"/>
  <c r="RB221" i="15198"/>
  <c r="RB227" i="15198" s="1"/>
  <c r="TN221" i="15198"/>
  <c r="TN227" i="15198" s="1"/>
  <c r="VZ221" i="15198"/>
  <c r="VZ227" i="15198" s="1"/>
  <c r="HO221" i="15198"/>
  <c r="HO227" i="15198" s="1"/>
  <c r="KA221" i="15198"/>
  <c r="KA227" i="15198" s="1"/>
  <c r="MM221" i="15198"/>
  <c r="MM227" i="15198" s="1"/>
  <c r="OY221" i="15198"/>
  <c r="OY227" i="15198" s="1"/>
  <c r="RS221" i="15198"/>
  <c r="RS227" i="15198" s="1"/>
  <c r="UE221" i="15198"/>
  <c r="UE227" i="15198" s="1"/>
  <c r="DH221" i="15198"/>
  <c r="DH227" i="15198" s="1"/>
  <c r="IF221" i="15198"/>
  <c r="IF227" i="15198" s="1"/>
  <c r="KR221" i="15198"/>
  <c r="KR227" i="15198" s="1"/>
  <c r="ND221" i="15198"/>
  <c r="ND227" i="15198" s="1"/>
  <c r="PP221" i="15198"/>
  <c r="PP227" i="15198" s="1"/>
  <c r="SB221" i="15198"/>
  <c r="SB227" i="15198" s="1"/>
  <c r="UN221" i="15198"/>
  <c r="UN227" i="15198" s="1"/>
  <c r="RX243" i="15198"/>
  <c r="GY243" i="15198"/>
  <c r="IL243" i="15198"/>
  <c r="LI243" i="15198"/>
  <c r="VZ243" i="15198"/>
  <c r="DW243" i="15198"/>
  <c r="GI243" i="15198"/>
  <c r="FA243" i="15198"/>
  <c r="MT243" i="15198"/>
  <c r="WA243" i="15198"/>
  <c r="JS243" i="15198"/>
  <c r="SI243" i="15198"/>
  <c r="GW243" i="15198"/>
  <c r="SP243" i="15198"/>
  <c r="IW243" i="15198"/>
  <c r="TZ243" i="15198"/>
  <c r="NK243" i="15198"/>
  <c r="HB243" i="15198"/>
  <c r="SN243" i="15198"/>
  <c r="MZ243" i="15198"/>
  <c r="HF243" i="15198"/>
  <c r="TN243" i="15198"/>
  <c r="JJ243" i="15198"/>
  <c r="TF243" i="15198"/>
  <c r="FU243" i="15198"/>
  <c r="OT243" i="15198"/>
  <c r="DK243" i="15198"/>
  <c r="JN243" i="15198"/>
  <c r="TL243" i="15198"/>
  <c r="KR243" i="15198"/>
  <c r="QF243" i="15198"/>
  <c r="JS248" i="15198"/>
  <c r="DN248" i="15198"/>
  <c r="IQ243" i="15198"/>
  <c r="PS243" i="15198"/>
  <c r="GA248" i="15198"/>
  <c r="HT248" i="15198"/>
  <c r="LV248" i="15198"/>
  <c r="NL248" i="15198"/>
  <c r="LP248" i="15198"/>
  <c r="EY248" i="15198"/>
  <c r="VI248" i="15198"/>
  <c r="VM248" i="15198"/>
  <c r="NZ109" i="15198"/>
  <c r="NZ201" i="15198" s="1"/>
  <c r="NZ206" i="15198" s="1"/>
  <c r="MH107" i="15198"/>
  <c r="KV221" i="15198"/>
  <c r="KV227" i="15198" s="1"/>
  <c r="NH221" i="15198"/>
  <c r="NH227" i="15198" s="1"/>
  <c r="PT221" i="15198"/>
  <c r="PT227" i="15198" s="1"/>
  <c r="SN221" i="15198"/>
  <c r="SN227" i="15198" s="1"/>
  <c r="UZ221" i="15198"/>
  <c r="UZ227" i="15198" s="1"/>
  <c r="EC221" i="15198"/>
  <c r="EC227" i="15198" s="1"/>
  <c r="GO221" i="15198"/>
  <c r="GO227" i="15198" s="1"/>
  <c r="JA221" i="15198"/>
  <c r="JA227" i="15198" s="1"/>
  <c r="LM221" i="15198"/>
  <c r="LM227" i="15198" s="1"/>
  <c r="NY221" i="15198"/>
  <c r="NY227" i="15198" s="1"/>
  <c r="QK221" i="15198"/>
  <c r="QK227" i="15198" s="1"/>
  <c r="TE221" i="15198"/>
  <c r="TE227" i="15198" s="1"/>
  <c r="VQ221" i="15198"/>
  <c r="VQ227" i="15198" s="1"/>
  <c r="ET221" i="15198"/>
  <c r="ET227" i="15198" s="1"/>
  <c r="HF221" i="15198"/>
  <c r="HF227" i="15198" s="1"/>
  <c r="JR221" i="15198"/>
  <c r="JR227" i="15198" s="1"/>
  <c r="MD221" i="15198"/>
  <c r="MD227" i="15198" s="1"/>
  <c r="OP221" i="15198"/>
  <c r="OP227" i="15198" s="1"/>
  <c r="RJ221" i="15198"/>
  <c r="RJ227" i="15198" s="1"/>
  <c r="TV221" i="15198"/>
  <c r="TV227" i="15198" s="1"/>
  <c r="WH221" i="15198"/>
  <c r="WH227" i="15198" s="1"/>
  <c r="HW221" i="15198"/>
  <c r="HW227" i="15198" s="1"/>
  <c r="KI221" i="15198"/>
  <c r="KI227" i="15198" s="1"/>
  <c r="MU221" i="15198"/>
  <c r="MU227" i="15198" s="1"/>
  <c r="PG221" i="15198"/>
  <c r="PG227" i="15198" s="1"/>
  <c r="SA221" i="15198"/>
  <c r="SA227" i="15198" s="1"/>
  <c r="UM221" i="15198"/>
  <c r="UM227" i="15198" s="1"/>
  <c r="DP221" i="15198"/>
  <c r="DP227" i="15198" s="1"/>
  <c r="GB221" i="15198"/>
  <c r="GB227" i="15198" s="1"/>
  <c r="IN221" i="15198"/>
  <c r="IN227" i="15198" s="1"/>
  <c r="KZ221" i="15198"/>
  <c r="KZ227" i="15198" s="1"/>
  <c r="NL221" i="15198"/>
  <c r="NL227" i="15198" s="1"/>
  <c r="PX221" i="15198"/>
  <c r="PX227" i="15198" s="1"/>
  <c r="SJ221" i="15198"/>
  <c r="SJ227" i="15198" s="1"/>
  <c r="UV221" i="15198"/>
  <c r="UV227" i="15198" s="1"/>
  <c r="FK243" i="15198"/>
  <c r="ML243" i="15198"/>
  <c r="OK243" i="15198"/>
  <c r="QS243" i="15198"/>
  <c r="DL243" i="15198"/>
  <c r="FV243" i="15198"/>
  <c r="JE243" i="15198"/>
  <c r="FX243" i="15198"/>
  <c r="NV243" i="15198"/>
  <c r="DN243" i="15198"/>
  <c r="KV243" i="15198"/>
  <c r="TR243" i="15198"/>
  <c r="IU243" i="15198"/>
  <c r="TV243" i="15198"/>
  <c r="KA243" i="15198"/>
  <c r="VI243" i="15198"/>
  <c r="OP243" i="15198"/>
  <c r="HQ243" i="15198"/>
  <c r="DE243" i="15198"/>
  <c r="NR243" i="15198"/>
  <c r="HY243" i="15198"/>
  <c r="DP243" i="15198"/>
  <c r="JU243" i="15198"/>
  <c r="TT243" i="15198"/>
  <c r="HU243" i="15198"/>
  <c r="PE243" i="15198"/>
  <c r="DS243" i="15198"/>
  <c r="LZ243" i="15198"/>
  <c r="TW243" i="15198"/>
  <c r="KZ243" i="15198"/>
  <c r="SB243" i="15198"/>
  <c r="LN248" i="15198"/>
  <c r="FT248" i="15198"/>
  <c r="KM243" i="15198"/>
  <c r="QA243" i="15198"/>
  <c r="IF248" i="15198"/>
  <c r="ML248" i="15198"/>
  <c r="MM248" i="15198"/>
  <c r="EL248" i="15198"/>
  <c r="IU248" i="15198"/>
  <c r="FG248" i="15198"/>
  <c r="WH248" i="15198"/>
  <c r="WD248" i="15198"/>
  <c r="NG109" i="15198"/>
  <c r="NG201" i="15198" s="1"/>
  <c r="NG206" i="15198" s="1"/>
  <c r="LD221" i="15198"/>
  <c r="LD227" i="15198" s="1"/>
  <c r="NP221" i="15198"/>
  <c r="NP227" i="15198" s="1"/>
  <c r="QB221" i="15198"/>
  <c r="QB227" i="15198" s="1"/>
  <c r="SV221" i="15198"/>
  <c r="SV227" i="15198" s="1"/>
  <c r="VH221" i="15198"/>
  <c r="VH227" i="15198" s="1"/>
  <c r="EK221" i="15198"/>
  <c r="EK227" i="15198" s="1"/>
  <c r="GW221" i="15198"/>
  <c r="GW227" i="15198" s="1"/>
  <c r="JI221" i="15198"/>
  <c r="JI227" i="15198" s="1"/>
  <c r="LU221" i="15198"/>
  <c r="LU227" i="15198" s="1"/>
  <c r="OG221" i="15198"/>
  <c r="OG227" i="15198" s="1"/>
  <c r="RA221" i="15198"/>
  <c r="RA227" i="15198" s="1"/>
  <c r="TM221" i="15198"/>
  <c r="TM227" i="15198" s="1"/>
  <c r="VY221" i="15198"/>
  <c r="VY227" i="15198" s="1"/>
  <c r="HN221" i="15198"/>
  <c r="HN227" i="15198" s="1"/>
  <c r="JZ221" i="15198"/>
  <c r="JZ227" i="15198" s="1"/>
  <c r="ML221" i="15198"/>
  <c r="ML227" i="15198" s="1"/>
  <c r="OX221" i="15198"/>
  <c r="OX227" i="15198" s="1"/>
  <c r="RR221" i="15198"/>
  <c r="RR227" i="15198" s="1"/>
  <c r="UD221" i="15198"/>
  <c r="UD227" i="15198" s="1"/>
  <c r="DG221" i="15198"/>
  <c r="DG227" i="15198" s="1"/>
  <c r="IE221" i="15198"/>
  <c r="IE227" i="15198" s="1"/>
  <c r="KQ221" i="15198"/>
  <c r="KQ227" i="15198" s="1"/>
  <c r="NC221" i="15198"/>
  <c r="NC227" i="15198" s="1"/>
  <c r="PO221" i="15198"/>
  <c r="PO227" i="15198" s="1"/>
  <c r="SI221" i="15198"/>
  <c r="SI227" i="15198" s="1"/>
  <c r="UU221" i="15198"/>
  <c r="UU227" i="15198" s="1"/>
  <c r="DX221" i="15198"/>
  <c r="DX227" i="15198" s="1"/>
  <c r="GJ221" i="15198"/>
  <c r="GJ227" i="15198" s="1"/>
  <c r="IV221" i="15198"/>
  <c r="IV227" i="15198" s="1"/>
  <c r="LH221" i="15198"/>
  <c r="LH227" i="15198" s="1"/>
  <c r="NT221" i="15198"/>
  <c r="NT227" i="15198" s="1"/>
  <c r="QF221" i="15198"/>
  <c r="QF227" i="15198" s="1"/>
  <c r="SR221" i="15198"/>
  <c r="SR227" i="15198" s="1"/>
  <c r="VD221" i="15198"/>
  <c r="VD227" i="15198" s="1"/>
  <c r="VN243" i="15198"/>
  <c r="SD243" i="15198"/>
  <c r="UL243" i="15198"/>
  <c r="EZ243" i="15198"/>
  <c r="FN243" i="15198"/>
  <c r="IC243" i="15198"/>
  <c r="LN243" i="15198"/>
  <c r="GQ243" i="15198"/>
  <c r="OV243" i="15198"/>
  <c r="EK243" i="15198"/>
  <c r="LY243" i="15198"/>
  <c r="VA243" i="15198"/>
  <c r="JZ243" i="15198"/>
  <c r="VC243" i="15198"/>
  <c r="LD243" i="15198"/>
  <c r="DJ243" i="15198"/>
  <c r="TD243" i="15198"/>
  <c r="KH243" i="15198"/>
  <c r="DR243" i="15198"/>
  <c r="RR243" i="15198"/>
  <c r="IM243" i="15198"/>
  <c r="DX243" i="15198"/>
  <c r="MG243" i="15198"/>
  <c r="UE243" i="15198"/>
  <c r="IE243" i="15198"/>
  <c r="RV243" i="15198"/>
  <c r="EA243" i="15198"/>
  <c r="MK243" i="15198"/>
  <c r="GP248" i="15198"/>
  <c r="LH243" i="15198"/>
  <c r="SJ243" i="15198"/>
  <c r="RM243" i="15198"/>
  <c r="HO248" i="15198"/>
  <c r="KU243" i="15198"/>
  <c r="RW243" i="15198"/>
  <c r="KK248" i="15198"/>
  <c r="NH248" i="15198"/>
  <c r="UJ248" i="15198"/>
  <c r="FC248" i="15198"/>
  <c r="MF248" i="15198"/>
  <c r="MQ248" i="15198"/>
  <c r="PO248" i="15198"/>
  <c r="RO248" i="15198"/>
  <c r="SU109" i="15198"/>
  <c r="SU201" i="15198" s="1"/>
  <c r="SU206" i="15198" s="1"/>
  <c r="HG243" i="15198"/>
  <c r="PT243" i="15198"/>
  <c r="EC243" i="15198"/>
  <c r="IJ243" i="15198"/>
  <c r="NP243" i="15198"/>
  <c r="TE243" i="15198"/>
  <c r="ER243" i="15198"/>
  <c r="JB243" i="15198"/>
  <c r="OG243" i="15198"/>
  <c r="UC243" i="15198"/>
  <c r="ET243" i="15198"/>
  <c r="JF243" i="15198"/>
  <c r="ON243" i="15198"/>
  <c r="UJ243" i="15198"/>
  <c r="EN243" i="15198"/>
  <c r="GZ243" i="15198"/>
  <c r="KF243" i="15198"/>
  <c r="NM243" i="15198"/>
  <c r="QT243" i="15198"/>
  <c r="US243" i="15198"/>
  <c r="DQ243" i="15198"/>
  <c r="GC243" i="15198"/>
  <c r="JA243" i="15198"/>
  <c r="MH243" i="15198"/>
  <c r="PO243" i="15198"/>
  <c r="TG243" i="15198"/>
  <c r="KV248" i="15198"/>
  <c r="EI243" i="15198"/>
  <c r="GU243" i="15198"/>
  <c r="JY243" i="15198"/>
  <c r="NF243" i="15198"/>
  <c r="QM243" i="15198"/>
  <c r="UK243" i="15198"/>
  <c r="IW248" i="15198"/>
  <c r="JD243" i="15198"/>
  <c r="LP243" i="15198"/>
  <c r="OB243" i="15198"/>
  <c r="QN243" i="15198"/>
  <c r="SZ243" i="15198"/>
  <c r="VL243" i="15198"/>
  <c r="NT248" i="15198"/>
  <c r="SK243" i="15198"/>
  <c r="UW243" i="15198"/>
  <c r="JU248" i="15198"/>
  <c r="ME248" i="15198"/>
  <c r="IY243" i="15198"/>
  <c r="LK243" i="15198"/>
  <c r="NW243" i="15198"/>
  <c r="QI243" i="15198"/>
  <c r="SU243" i="15198"/>
  <c r="VG243" i="15198"/>
  <c r="MJ248" i="15198"/>
  <c r="PH248" i="15198"/>
  <c r="IM248" i="15198"/>
  <c r="OV248" i="15198"/>
  <c r="GZ248" i="15198"/>
  <c r="NJ248" i="15198"/>
  <c r="EU248" i="15198"/>
  <c r="OY248" i="15198"/>
  <c r="KR248" i="15198"/>
  <c r="OA248" i="15198"/>
  <c r="PA248" i="15198"/>
  <c r="RI248" i="15198"/>
  <c r="LZ248" i="15198"/>
  <c r="HK248" i="15198"/>
  <c r="UD248" i="15198"/>
  <c r="MK248" i="15198"/>
  <c r="RS248" i="15198"/>
  <c r="UN248" i="15198"/>
  <c r="QX248" i="15198"/>
  <c r="UA248" i="15198"/>
  <c r="OW106" i="15198"/>
  <c r="SG107" i="15198"/>
  <c r="ET109" i="15198"/>
  <c r="ET201" i="15198" s="1"/>
  <c r="ET206" i="15198" s="1"/>
  <c r="HV243" i="15198"/>
  <c r="QD243" i="15198"/>
  <c r="FJ243" i="15198"/>
  <c r="NH243" i="15198"/>
  <c r="EG248" i="15198"/>
  <c r="IG243" i="15198"/>
  <c r="QR243" i="15198"/>
  <c r="EP243" i="15198"/>
  <c r="IX243" i="15198"/>
  <c r="OF243" i="15198"/>
  <c r="UB243" i="15198"/>
  <c r="FC243" i="15198"/>
  <c r="JR243" i="15198"/>
  <c r="OY243" i="15198"/>
  <c r="UZ243" i="15198"/>
  <c r="FH243" i="15198"/>
  <c r="JX243" i="15198"/>
  <c r="PB243" i="15198"/>
  <c r="VB243" i="15198"/>
  <c r="EV243" i="15198"/>
  <c r="HI243" i="15198"/>
  <c r="KP243" i="15198"/>
  <c r="NX243" i="15198"/>
  <c r="RH243" i="15198"/>
  <c r="VF243" i="15198"/>
  <c r="DY243" i="15198"/>
  <c r="GK243" i="15198"/>
  <c r="JK243" i="15198"/>
  <c r="MS243" i="15198"/>
  <c r="PZ243" i="15198"/>
  <c r="TU243" i="15198"/>
  <c r="TD248" i="15198"/>
  <c r="EQ243" i="15198"/>
  <c r="HC243" i="15198"/>
  <c r="KI243" i="15198"/>
  <c r="NQ243" i="15198"/>
  <c r="QZ243" i="15198"/>
  <c r="UX243" i="15198"/>
  <c r="OS248" i="15198"/>
  <c r="JL243" i="15198"/>
  <c r="LX243" i="15198"/>
  <c r="OJ243" i="15198"/>
  <c r="QV243" i="15198"/>
  <c r="TH243" i="15198"/>
  <c r="VT243" i="15198"/>
  <c r="QR248" i="15198"/>
  <c r="SS243" i="15198"/>
  <c r="VE243" i="15198"/>
  <c r="LY248" i="15198"/>
  <c r="OJ248" i="15198"/>
  <c r="JG243" i="15198"/>
  <c r="LS243" i="15198"/>
  <c r="OE243" i="15198"/>
  <c r="QQ243" i="15198"/>
  <c r="TC243" i="15198"/>
  <c r="VO243" i="15198"/>
  <c r="OK248" i="15198"/>
  <c r="VH248" i="15198"/>
  <c r="JJ248" i="15198"/>
  <c r="PU248" i="15198"/>
  <c r="HW248" i="15198"/>
  <c r="OC248" i="15198"/>
  <c r="FM248" i="15198"/>
  <c r="QK248" i="15198"/>
  <c r="LL248" i="15198"/>
  <c r="ON248" i="15198"/>
  <c r="PT248" i="15198"/>
  <c r="SP248" i="15198"/>
  <c r="MH248" i="15198"/>
  <c r="HS248" i="15198"/>
  <c r="VA248" i="15198"/>
  <c r="MS248" i="15198"/>
  <c r="SA248" i="15198"/>
  <c r="UV248" i="15198"/>
  <c r="RF248" i="15198"/>
  <c r="UI248" i="15198"/>
  <c r="NZ106" i="15198"/>
  <c r="NI107" i="15198"/>
  <c r="EA109" i="15198"/>
  <c r="EA201" i="15198" s="1"/>
  <c r="EA206" i="15198" s="1"/>
  <c r="PK109" i="15198"/>
  <c r="PK200" i="15198" s="1"/>
  <c r="PK205" i="15198" s="1"/>
  <c r="RJ243" i="15198"/>
  <c r="GF243" i="15198"/>
  <c r="OD243" i="15198"/>
  <c r="NR248" i="15198"/>
  <c r="JI243" i="15198"/>
  <c r="SA243" i="15198"/>
  <c r="FB243" i="15198"/>
  <c r="JQ243" i="15198"/>
  <c r="OX243" i="15198"/>
  <c r="UU243" i="15198"/>
  <c r="FQ243" i="15198"/>
  <c r="KK243" i="15198"/>
  <c r="PQ243" i="15198"/>
  <c r="VQ243" i="15198"/>
  <c r="FS243" i="15198"/>
  <c r="KN243" i="15198"/>
  <c r="PU243" i="15198"/>
  <c r="VY243" i="15198"/>
  <c r="FD243" i="15198"/>
  <c r="HT243" i="15198"/>
  <c r="LA243" i="15198"/>
  <c r="OH243" i="15198"/>
  <c r="RS243" i="15198"/>
  <c r="VR243" i="15198"/>
  <c r="EG243" i="15198"/>
  <c r="GS243" i="15198"/>
  <c r="JV243" i="15198"/>
  <c r="NC243" i="15198"/>
  <c r="QK243" i="15198"/>
  <c r="UH243" i="15198"/>
  <c r="GN248" i="15198"/>
  <c r="EY243" i="15198"/>
  <c r="HM243" i="15198"/>
  <c r="KT243" i="15198"/>
  <c r="OA243" i="15198"/>
  <c r="RK243" i="15198"/>
  <c r="VJ243" i="15198"/>
  <c r="HH243" i="15198"/>
  <c r="JT243" i="15198"/>
  <c r="MF243" i="15198"/>
  <c r="OR243" i="15198"/>
  <c r="RD243" i="15198"/>
  <c r="TP243" i="15198"/>
  <c r="WB243" i="15198"/>
  <c r="WF248" i="15198"/>
  <c r="TA243" i="15198"/>
  <c r="VM243" i="15198"/>
  <c r="NX248" i="15198"/>
  <c r="RP248" i="15198"/>
  <c r="JO243" i="15198"/>
  <c r="MA243" i="15198"/>
  <c r="OM243" i="15198"/>
  <c r="QY243" i="15198"/>
  <c r="TK243" i="15198"/>
  <c r="VW243" i="15198"/>
  <c r="SX248" i="15198"/>
  <c r="DV248" i="15198"/>
  <c r="KA248" i="15198"/>
  <c r="RX248" i="15198"/>
  <c r="IN248" i="15198"/>
  <c r="OX248" i="15198"/>
  <c r="GJ248" i="15198"/>
  <c r="GK248" i="15198"/>
  <c r="TE248" i="15198"/>
  <c r="DG248" i="15198"/>
  <c r="EJ248" i="15198"/>
  <c r="EP248" i="15198"/>
  <c r="OL248" i="15198"/>
  <c r="JW248" i="15198"/>
  <c r="FA248" i="15198"/>
  <c r="OW248" i="15198"/>
  <c r="UE248" i="15198"/>
  <c r="QG248" i="15198"/>
  <c r="TJ248" i="15198"/>
  <c r="SV109" i="15198"/>
  <c r="SV201" i="15198" s="1"/>
  <c r="SV206" i="15198" s="1"/>
  <c r="FQ106" i="15198"/>
  <c r="IT109" i="15198"/>
  <c r="IT200" i="15198" s="1"/>
  <c r="IT205" i="15198" s="1"/>
  <c r="ON109" i="15198"/>
  <c r="ON201" i="15198" s="1"/>
  <c r="ON206" i="15198" s="1"/>
  <c r="PM243" i="15198"/>
  <c r="VP243" i="15198"/>
  <c r="GD243" i="15198"/>
  <c r="KY243" i="15198"/>
  <c r="QG243" i="15198"/>
  <c r="IL248" i="15198"/>
  <c r="GG243" i="15198"/>
  <c r="LF243" i="15198"/>
  <c r="QL243" i="15198"/>
  <c r="MW248" i="15198"/>
  <c r="FL243" i="15198"/>
  <c r="ID243" i="15198"/>
  <c r="LL243" i="15198"/>
  <c r="OS243" i="15198"/>
  <c r="SG243" i="15198"/>
  <c r="WF243" i="15198"/>
  <c r="EO243" i="15198"/>
  <c r="HA243" i="15198"/>
  <c r="KG243" i="15198"/>
  <c r="NN243" i="15198"/>
  <c r="QU243" i="15198"/>
  <c r="UT243" i="15198"/>
  <c r="LI248" i="15198"/>
  <c r="FG243" i="15198"/>
  <c r="HW243" i="15198"/>
  <c r="LE243" i="15198"/>
  <c r="OL243" i="15198"/>
  <c r="RY243" i="15198"/>
  <c r="VX243" i="15198"/>
  <c r="HP243" i="15198"/>
  <c r="KB243" i="15198"/>
  <c r="MN243" i="15198"/>
  <c r="OZ243" i="15198"/>
  <c r="RL243" i="15198"/>
  <c r="TX243" i="15198"/>
  <c r="DL248" i="15198"/>
  <c r="QW243" i="15198"/>
  <c r="TI243" i="15198"/>
  <c r="VU243" i="15198"/>
  <c r="RH248" i="15198"/>
  <c r="HK243" i="15198"/>
  <c r="JW243" i="15198"/>
  <c r="MI243" i="15198"/>
  <c r="OU243" i="15198"/>
  <c r="RG243" i="15198"/>
  <c r="TS243" i="15198"/>
  <c r="WE243" i="15198"/>
  <c r="EZ248" i="15198"/>
  <c r="EN248" i="15198"/>
  <c r="KX248" i="15198"/>
  <c r="UB248" i="15198"/>
  <c r="JK248" i="15198"/>
  <c r="QD248" i="15198"/>
  <c r="HA248" i="15198"/>
  <c r="HG248" i="15198"/>
  <c r="VX248" i="15198"/>
  <c r="DT248" i="15198"/>
  <c r="EV248" i="15198"/>
  <c r="EX248" i="15198"/>
  <c r="OT248" i="15198"/>
  <c r="KE248" i="15198"/>
  <c r="FI248" i="15198"/>
  <c r="PE248" i="15198"/>
  <c r="UM248" i="15198"/>
  <c r="QO248" i="15198"/>
  <c r="TR248" i="15198"/>
  <c r="RZ109" i="15198"/>
  <c r="RZ201" i="15198" s="1"/>
  <c r="RZ206" i="15198" s="1"/>
  <c r="QJ107" i="15198"/>
  <c r="ET106" i="15198"/>
  <c r="JH109" i="15198"/>
  <c r="JH200" i="15198" s="1"/>
  <c r="JH205" i="15198" s="1"/>
  <c r="EB243" i="15198"/>
  <c r="LJ243" i="15198"/>
  <c r="UM243" i="15198"/>
  <c r="GA243" i="15198"/>
  <c r="KX243" i="15198"/>
  <c r="QE243" i="15198"/>
  <c r="HI248" i="15198"/>
  <c r="GP243" i="15198"/>
  <c r="LR243" i="15198"/>
  <c r="RA243" i="15198"/>
  <c r="JE248" i="15198"/>
  <c r="GT243" i="15198"/>
  <c r="LU243" i="15198"/>
  <c r="RC243" i="15198"/>
  <c r="DH243" i="15198"/>
  <c r="FT243" i="15198"/>
  <c r="IO243" i="15198"/>
  <c r="LV243" i="15198"/>
  <c r="PD243" i="15198"/>
  <c r="ST243" i="15198"/>
  <c r="EM248" i="15198"/>
  <c r="EW243" i="15198"/>
  <c r="HJ243" i="15198"/>
  <c r="KQ243" i="15198"/>
  <c r="NY243" i="15198"/>
  <c r="RI243" i="15198"/>
  <c r="VH243" i="15198"/>
  <c r="TU248" i="15198"/>
  <c r="FO243" i="15198"/>
  <c r="IH243" i="15198"/>
  <c r="LO243" i="15198"/>
  <c r="OW243" i="15198"/>
  <c r="SL243" i="15198"/>
  <c r="WI243" i="15198"/>
  <c r="HX243" i="15198"/>
  <c r="KJ243" i="15198"/>
  <c r="MV243" i="15198"/>
  <c r="PH243" i="15198"/>
  <c r="RT243" i="15198"/>
  <c r="UF243" i="15198"/>
  <c r="FH248" i="15198"/>
  <c r="RE243" i="15198"/>
  <c r="TQ243" i="15198"/>
  <c r="WC243" i="15198"/>
  <c r="DP248" i="15198"/>
  <c r="HS243" i="15198"/>
  <c r="KE243" i="15198"/>
  <c r="MQ243" i="15198"/>
  <c r="PC243" i="15198"/>
  <c r="RO243" i="15198"/>
  <c r="UA243" i="15198"/>
  <c r="ED248" i="15198"/>
  <c r="GX248" i="15198"/>
  <c r="FK248" i="15198"/>
  <c r="LQ248" i="15198"/>
  <c r="DX248" i="15198"/>
  <c r="KF248" i="15198"/>
  <c r="RZ248" i="15198"/>
  <c r="HX248" i="15198"/>
  <c r="MU248" i="15198"/>
  <c r="GC248" i="15198"/>
  <c r="HF248" i="15198"/>
  <c r="IG248" i="15198"/>
  <c r="HB248" i="15198"/>
  <c r="TF248" i="15198"/>
  <c r="MI248" i="15198"/>
  <c r="HM248" i="15198"/>
  <c r="UK248" i="15198"/>
  <c r="PP248" i="15198"/>
  <c r="SS248" i="15198"/>
  <c r="VV248" i="15198"/>
  <c r="TP106" i="15198"/>
  <c r="IL109" i="15198"/>
  <c r="IL201" i="15198" s="1"/>
  <c r="IL206" i="15198" s="1"/>
  <c r="KI248" i="15198"/>
  <c r="SH248" i="15198"/>
  <c r="HY248" i="15198"/>
  <c r="OI248" i="15198"/>
  <c r="FZ248" i="15198"/>
  <c r="MG248" i="15198"/>
  <c r="DF248" i="15198"/>
  <c r="HD248" i="15198"/>
  <c r="LA248" i="15198"/>
  <c r="OZ248" i="15198"/>
  <c r="EF248" i="15198"/>
  <c r="IE248" i="15198"/>
  <c r="MD248" i="15198"/>
  <c r="RA248" i="15198"/>
  <c r="FJ248" i="15198"/>
  <c r="JH248" i="15198"/>
  <c r="NE248" i="15198"/>
  <c r="TV248" i="15198"/>
  <c r="FF248" i="15198"/>
  <c r="HR248" i="15198"/>
  <c r="KD248" i="15198"/>
  <c r="MP248" i="15198"/>
  <c r="PB248" i="15198"/>
  <c r="UZ248" i="15198"/>
  <c r="FO248" i="15198"/>
  <c r="IA248" i="15198"/>
  <c r="KM248" i="15198"/>
  <c r="MY248" i="15198"/>
  <c r="PK248" i="15198"/>
  <c r="DE248" i="15198"/>
  <c r="FQ248" i="15198"/>
  <c r="IC248" i="15198"/>
  <c r="KO248" i="15198"/>
  <c r="NA248" i="15198"/>
  <c r="PM248" i="15198"/>
  <c r="VY248" i="15198"/>
  <c r="PW248" i="15198"/>
  <c r="SI248" i="15198"/>
  <c r="UU248" i="15198"/>
  <c r="QF248" i="15198"/>
  <c r="SR248" i="15198"/>
  <c r="VD248" i="15198"/>
  <c r="QW248" i="15198"/>
  <c r="TI248" i="15198"/>
  <c r="VU248" i="15198"/>
  <c r="RN248" i="15198"/>
  <c r="TZ248" i="15198"/>
  <c r="PS248" i="15198"/>
  <c r="SE248" i="15198"/>
  <c r="UQ248" i="15198"/>
  <c r="KI107" i="15198"/>
  <c r="HP107" i="15198"/>
  <c r="II109" i="15198"/>
  <c r="II200" i="15198" s="1"/>
  <c r="II205" i="15198" s="1"/>
  <c r="ND106" i="15198"/>
  <c r="TJ107" i="15198"/>
  <c r="NB109" i="15198"/>
  <c r="NB201" i="15198" s="1"/>
  <c r="NB206" i="15198" s="1"/>
  <c r="RZ106" i="15198"/>
  <c r="RI107" i="15198"/>
  <c r="RX109" i="15198"/>
  <c r="RX201" i="15198" s="1"/>
  <c r="RX206" i="15198" s="1"/>
  <c r="SR106" i="15198"/>
  <c r="DX106" i="15198"/>
  <c r="PH106" i="15198"/>
  <c r="JA107" i="15198"/>
  <c r="NR109" i="15198"/>
  <c r="NR201" i="15198" s="1"/>
  <c r="NR206" i="15198" s="1"/>
  <c r="EQ109" i="15198"/>
  <c r="EQ201" i="15198" s="1"/>
  <c r="EQ206" i="15198" s="1"/>
  <c r="VQ106" i="15198"/>
  <c r="KZ248" i="15198"/>
  <c r="UL248" i="15198"/>
  <c r="IV248" i="15198"/>
  <c r="PD248" i="15198"/>
  <c r="GS248" i="15198"/>
  <c r="MZ248" i="15198"/>
  <c r="DQ248" i="15198"/>
  <c r="HP248" i="15198"/>
  <c r="LO248" i="15198"/>
  <c r="PN248" i="15198"/>
  <c r="ET248" i="15198"/>
  <c r="IR248" i="15198"/>
  <c r="MO248" i="15198"/>
  <c r="SG248" i="15198"/>
  <c r="FU248" i="15198"/>
  <c r="JT248" i="15198"/>
  <c r="NS248" i="15198"/>
  <c r="VP248" i="15198"/>
  <c r="FN248" i="15198"/>
  <c r="HZ248" i="15198"/>
  <c r="KL248" i="15198"/>
  <c r="MX248" i="15198"/>
  <c r="PJ248" i="15198"/>
  <c r="DK248" i="15198"/>
  <c r="FW248" i="15198"/>
  <c r="II248" i="15198"/>
  <c r="KU248" i="15198"/>
  <c r="NG248" i="15198"/>
  <c r="QC248" i="15198"/>
  <c r="DM248" i="15198"/>
  <c r="FY248" i="15198"/>
  <c r="IK248" i="15198"/>
  <c r="KW248" i="15198"/>
  <c r="NI248" i="15198"/>
  <c r="QJ248" i="15198"/>
  <c r="WG248" i="15198"/>
  <c r="QE248" i="15198"/>
  <c r="SQ248" i="15198"/>
  <c r="VC248" i="15198"/>
  <c r="QN248" i="15198"/>
  <c r="SZ248" i="15198"/>
  <c r="VL248" i="15198"/>
  <c r="RE248" i="15198"/>
  <c r="TQ248" i="15198"/>
  <c r="WC248" i="15198"/>
  <c r="RV248" i="15198"/>
  <c r="UH248" i="15198"/>
  <c r="QA248" i="15198"/>
  <c r="SM248" i="15198"/>
  <c r="UY248" i="15198"/>
  <c r="VQ107" i="15198"/>
  <c r="HL109" i="15198"/>
  <c r="HL200" i="15198" s="1"/>
  <c r="HL205" i="15198" s="1"/>
  <c r="IF106" i="15198"/>
  <c r="MI109" i="15198"/>
  <c r="MI201" i="15198" s="1"/>
  <c r="MI206" i="15198" s="1"/>
  <c r="NB106" i="15198"/>
  <c r="MK107" i="15198"/>
  <c r="RB109" i="15198"/>
  <c r="RB201" i="15198" s="1"/>
  <c r="RB206" i="15198" s="1"/>
  <c r="RY106" i="15198"/>
  <c r="NR106" i="15198"/>
  <c r="JV107" i="15198"/>
  <c r="HD109" i="15198"/>
  <c r="HD201" i="15198" s="1"/>
  <c r="HD206" i="15198" s="1"/>
  <c r="DU106" i="15198"/>
  <c r="LW248" i="15198"/>
  <c r="DH248" i="15198"/>
  <c r="JM248" i="15198"/>
  <c r="QL248" i="15198"/>
  <c r="HN248" i="15198"/>
  <c r="NU248" i="15198"/>
  <c r="EE248" i="15198"/>
  <c r="ID248" i="15198"/>
  <c r="MB248" i="15198"/>
  <c r="QS248" i="15198"/>
  <c r="FE248" i="15198"/>
  <c r="JD248" i="15198"/>
  <c r="NC248" i="15198"/>
  <c r="TT248" i="15198"/>
  <c r="GI248" i="15198"/>
  <c r="KH248" i="15198"/>
  <c r="OF248" i="15198"/>
  <c r="DJ248" i="15198"/>
  <c r="FV248" i="15198"/>
  <c r="IH248" i="15198"/>
  <c r="KT248" i="15198"/>
  <c r="NF248" i="15198"/>
  <c r="QB248" i="15198"/>
  <c r="DS248" i="15198"/>
  <c r="GE248" i="15198"/>
  <c r="IQ248" i="15198"/>
  <c r="LC248" i="15198"/>
  <c r="NO248" i="15198"/>
  <c r="QZ248" i="15198"/>
  <c r="DU248" i="15198"/>
  <c r="GG248" i="15198"/>
  <c r="IS248" i="15198"/>
  <c r="LE248" i="15198"/>
  <c r="NQ248" i="15198"/>
  <c r="RB248" i="15198"/>
  <c r="VB248" i="15198"/>
  <c r="QM248" i="15198"/>
  <c r="SY248" i="15198"/>
  <c r="VK248" i="15198"/>
  <c r="QV248" i="15198"/>
  <c r="TH248" i="15198"/>
  <c r="VT248" i="15198"/>
  <c r="RM248" i="15198"/>
  <c r="TY248" i="15198"/>
  <c r="PR248" i="15198"/>
  <c r="SD248" i="15198"/>
  <c r="UP248" i="15198"/>
  <c r="QI248" i="15198"/>
  <c r="SU248" i="15198"/>
  <c r="VG248" i="15198"/>
  <c r="LF108" i="15198"/>
  <c r="LF203" i="15198" s="1"/>
  <c r="VJ109" i="15198"/>
  <c r="VJ200" i="15198" s="1"/>
  <c r="VJ205" i="15198" s="1"/>
  <c r="GP109" i="15198"/>
  <c r="GP200" i="15198" s="1"/>
  <c r="GP205" i="15198" s="1"/>
  <c r="HM106" i="15198"/>
  <c r="LL109" i="15198"/>
  <c r="LL201" i="15198" s="1"/>
  <c r="LL206" i="15198" s="1"/>
  <c r="MF106" i="15198"/>
  <c r="QP107" i="15198"/>
  <c r="LN107" i="15198"/>
  <c r="MD109" i="15198"/>
  <c r="MD201" i="15198" s="1"/>
  <c r="MD206" i="15198" s="1"/>
  <c r="RB106" i="15198"/>
  <c r="MV106" i="15198"/>
  <c r="GH109" i="15198"/>
  <c r="GH201" i="15198" s="1"/>
  <c r="GH206" i="15198" s="1"/>
  <c r="JJ109" i="15198"/>
  <c r="JJ201" i="15198" s="1"/>
  <c r="JJ206" i="15198" s="1"/>
  <c r="RP107" i="15198"/>
  <c r="MR248" i="15198"/>
  <c r="EB248" i="15198"/>
  <c r="KJ248" i="15198"/>
  <c r="SW248" i="15198"/>
  <c r="IJ248" i="15198"/>
  <c r="OQ248" i="15198"/>
  <c r="ER248" i="15198"/>
  <c r="IO248" i="15198"/>
  <c r="MN248" i="15198"/>
  <c r="SF248" i="15198"/>
  <c r="FS248" i="15198"/>
  <c r="JR248" i="15198"/>
  <c r="NP248" i="15198"/>
  <c r="UT248" i="15198"/>
  <c r="GV248" i="15198"/>
  <c r="KS248" i="15198"/>
  <c r="OR248" i="15198"/>
  <c r="DR248" i="15198"/>
  <c r="GD248" i="15198"/>
  <c r="IP248" i="15198"/>
  <c r="LB248" i="15198"/>
  <c r="NN248" i="15198"/>
  <c r="QT248" i="15198"/>
  <c r="EA248" i="15198"/>
  <c r="GM248" i="15198"/>
  <c r="IY248" i="15198"/>
  <c r="LK248" i="15198"/>
  <c r="NW248" i="15198"/>
  <c r="RR248" i="15198"/>
  <c r="EC248" i="15198"/>
  <c r="GO248" i="15198"/>
  <c r="JA248" i="15198"/>
  <c r="LM248" i="15198"/>
  <c r="NY248" i="15198"/>
  <c r="RY248" i="15198"/>
  <c r="VJ248" i="15198"/>
  <c r="QU248" i="15198"/>
  <c r="TG248" i="15198"/>
  <c r="VS248" i="15198"/>
  <c r="RD248" i="15198"/>
  <c r="TP248" i="15198"/>
  <c r="WB248" i="15198"/>
  <c r="RU248" i="15198"/>
  <c r="UG248" i="15198"/>
  <c r="PZ248" i="15198"/>
  <c r="SL248" i="15198"/>
  <c r="UX248" i="15198"/>
  <c r="QQ248" i="15198"/>
  <c r="TC248" i="15198"/>
  <c r="VO248" i="15198"/>
  <c r="MB107" i="15198"/>
  <c r="UQ109" i="15198"/>
  <c r="UQ200" i="15198" s="1"/>
  <c r="UQ205" i="15198" s="1"/>
  <c r="VJ106" i="15198"/>
  <c r="GP106" i="15198"/>
  <c r="GN109" i="15198"/>
  <c r="GN201" i="15198" s="1"/>
  <c r="GN206" i="15198" s="1"/>
  <c r="LM106" i="15198"/>
  <c r="LK109" i="15198"/>
  <c r="LK201" i="15198" s="1"/>
  <c r="LK206" i="15198" s="1"/>
  <c r="MD106" i="15198"/>
  <c r="ES106" i="15198"/>
  <c r="VX109" i="15198"/>
  <c r="VX200" i="15198" s="1"/>
  <c r="VX205" i="15198" s="1"/>
  <c r="FO109" i="15198"/>
  <c r="IQ109" i="15198"/>
  <c r="IQ201" i="15198" s="1"/>
  <c r="IQ206" i="15198" s="1"/>
  <c r="EW248" i="15198"/>
  <c r="LF248" i="15198"/>
  <c r="UR248" i="15198"/>
  <c r="JB248" i="15198"/>
  <c r="PI248" i="15198"/>
  <c r="FD248" i="15198"/>
  <c r="JC248" i="15198"/>
  <c r="NB248" i="15198"/>
  <c r="TM248" i="15198"/>
  <c r="GF248" i="15198"/>
  <c r="KC248" i="15198"/>
  <c r="OB248" i="15198"/>
  <c r="DI248" i="15198"/>
  <c r="HH248" i="15198"/>
  <c r="LG248" i="15198"/>
  <c r="PF248" i="15198"/>
  <c r="DZ248" i="15198"/>
  <c r="GL248" i="15198"/>
  <c r="IX248" i="15198"/>
  <c r="LJ248" i="15198"/>
  <c r="NV248" i="15198"/>
  <c r="RQ248" i="15198"/>
  <c r="EI248" i="15198"/>
  <c r="GU248" i="15198"/>
  <c r="JG248" i="15198"/>
  <c r="LS248" i="15198"/>
  <c r="OE248" i="15198"/>
  <c r="SO248" i="15198"/>
  <c r="EK248" i="15198"/>
  <c r="GW248" i="15198"/>
  <c r="JI248" i="15198"/>
  <c r="LU248" i="15198"/>
  <c r="OG248" i="15198"/>
  <c r="SV248" i="15198"/>
  <c r="VR248" i="15198"/>
  <c r="RC248" i="15198"/>
  <c r="TO248" i="15198"/>
  <c r="WA248" i="15198"/>
  <c r="RL248" i="15198"/>
  <c r="TX248" i="15198"/>
  <c r="PQ248" i="15198"/>
  <c r="SC248" i="15198"/>
  <c r="UO248" i="15198"/>
  <c r="QH248" i="15198"/>
  <c r="ST248" i="15198"/>
  <c r="VF248" i="15198"/>
  <c r="QY248" i="15198"/>
  <c r="TK248" i="15198"/>
  <c r="VW248" i="15198"/>
  <c r="OZ107" i="15198"/>
  <c r="TT109" i="15198"/>
  <c r="TT201" i="15198" s="1"/>
  <c r="TT206" i="15198" s="1"/>
  <c r="UN106" i="15198"/>
  <c r="TV107" i="15198"/>
  <c r="FB107" i="15198"/>
  <c r="FR109" i="15198"/>
  <c r="FR260" i="15198" s="1"/>
  <c r="GO106" i="15198"/>
  <c r="GI107" i="15198"/>
  <c r="FT107" i="15198"/>
  <c r="KN109" i="15198"/>
  <c r="KN201" i="15198" s="1"/>
  <c r="KN206" i="15198" s="1"/>
  <c r="LH106" i="15198"/>
  <c r="LD107" i="15198"/>
  <c r="VB109" i="15198"/>
  <c r="VB201" i="15198" s="1"/>
  <c r="VB206" i="15198" s="1"/>
  <c r="VR106" i="15198"/>
  <c r="OH248" i="15198"/>
  <c r="FP248" i="15198"/>
  <c r="LX248" i="15198"/>
  <c r="DO248" i="15198"/>
  <c r="JX248" i="15198"/>
  <c r="RJ248" i="15198"/>
  <c r="FR248" i="15198"/>
  <c r="JP248" i="15198"/>
  <c r="NM248" i="15198"/>
  <c r="US248" i="15198"/>
  <c r="GR248" i="15198"/>
  <c r="KQ248" i="15198"/>
  <c r="OP248" i="15198"/>
  <c r="DW248" i="15198"/>
  <c r="HV248" i="15198"/>
  <c r="LT248" i="15198"/>
  <c r="PV248" i="15198"/>
  <c r="EH248" i="15198"/>
  <c r="GT248" i="15198"/>
  <c r="JF248" i="15198"/>
  <c r="LR248" i="15198"/>
  <c r="OD248" i="15198"/>
  <c r="SN248" i="15198"/>
  <c r="EQ248" i="15198"/>
  <c r="HC248" i="15198"/>
  <c r="JO248" i="15198"/>
  <c r="MA248" i="15198"/>
  <c r="OM248" i="15198"/>
  <c r="TL248" i="15198"/>
  <c r="ES248" i="15198"/>
  <c r="HE248" i="15198"/>
  <c r="JQ248" i="15198"/>
  <c r="MC248" i="15198"/>
  <c r="OO248" i="15198"/>
  <c r="TN248" i="15198"/>
  <c r="VZ248" i="15198"/>
  <c r="RK248" i="15198"/>
  <c r="TW248" i="15198"/>
  <c r="WI248" i="15198"/>
  <c r="RT248" i="15198"/>
  <c r="UF248" i="15198"/>
  <c r="PY248" i="15198"/>
  <c r="SK248" i="15198"/>
  <c r="UW248" i="15198"/>
  <c r="QP248" i="15198"/>
  <c r="TB248" i="15198"/>
  <c r="VN248" i="15198"/>
  <c r="RG248" i="15198"/>
  <c r="TS248" i="15198"/>
  <c r="WE248" i="15198"/>
  <c r="OV109" i="15198"/>
  <c r="OV201" i="15198" s="1"/>
  <c r="OV206" i="15198" s="1"/>
  <c r="TU106" i="15198"/>
  <c r="TS109" i="15198"/>
  <c r="TS201" i="15198" s="1"/>
  <c r="TS206" i="15198" s="1"/>
  <c r="EY109" i="15198"/>
  <c r="EY201" i="15198" s="1"/>
  <c r="EY206" i="15198" s="1"/>
  <c r="FR106" i="15198"/>
  <c r="VH107" i="15198"/>
  <c r="FC107" i="15198"/>
  <c r="FP109" i="15198"/>
  <c r="KO106" i="15198"/>
  <c r="IR107" i="15198"/>
  <c r="UI109" i="15198"/>
  <c r="UI201" i="15198" s="1"/>
  <c r="UI206" i="15198" s="1"/>
  <c r="ER107" i="15198"/>
  <c r="MN107" i="15198"/>
  <c r="FZ107" i="15198"/>
  <c r="SX109" i="15198"/>
  <c r="SX201" i="15198" s="1"/>
  <c r="SX206" i="15198" s="1"/>
  <c r="MJ109" i="15198"/>
  <c r="MJ201" i="15198" s="1"/>
  <c r="MJ206" i="15198" s="1"/>
  <c r="FW109" i="15198"/>
  <c r="FW201" i="15198" s="1"/>
  <c r="FW206" i="15198" s="1"/>
  <c r="SX106" i="15198"/>
  <c r="MK106" i="15198"/>
  <c r="FT106" i="15198"/>
  <c r="QR107" i="15198"/>
  <c r="RJ107" i="15198"/>
  <c r="RG109" i="15198"/>
  <c r="RG201" i="15198" s="1"/>
  <c r="RG206" i="15198" s="1"/>
  <c r="KP109" i="15198"/>
  <c r="KP201" i="15198" s="1"/>
  <c r="KP206" i="15198" s="1"/>
  <c r="EB109" i="15198"/>
  <c r="EB201" i="15198" s="1"/>
  <c r="EB206" i="15198" s="1"/>
  <c r="RD106" i="15198"/>
  <c r="KP106" i="15198"/>
  <c r="EC106" i="15198"/>
  <c r="DW107" i="15198"/>
  <c r="JY107" i="15198"/>
  <c r="DH107" i="15198"/>
  <c r="QI109" i="15198"/>
  <c r="QI201" i="15198" s="1"/>
  <c r="QI206" i="15198" s="1"/>
  <c r="JR109" i="15198"/>
  <c r="JR201" i="15198" s="1"/>
  <c r="JR206" i="15198" s="1"/>
  <c r="DD109" i="15198"/>
  <c r="QF106" i="15198"/>
  <c r="JR106" i="15198"/>
  <c r="DE106" i="15198"/>
  <c r="VY106" i="15198"/>
  <c r="LF106" i="15198"/>
  <c r="IP107" i="15198"/>
  <c r="GO107" i="15198"/>
  <c r="TL109" i="15198"/>
  <c r="TL201" i="15198" s="1"/>
  <c r="TL206" i="15198" s="1"/>
  <c r="MY109" i="15198"/>
  <c r="MY201" i="15198" s="1"/>
  <c r="MY206" i="15198" s="1"/>
  <c r="ER109" i="15198"/>
  <c r="ER201" i="15198" s="1"/>
  <c r="ER206" i="15198" s="1"/>
  <c r="DT109" i="15198"/>
  <c r="DT201" i="15198" s="1"/>
  <c r="DT206" i="15198" s="1"/>
  <c r="UV106" i="15198"/>
  <c r="UT106" i="15198"/>
  <c r="HW107" i="15198"/>
  <c r="FD107" i="15198"/>
  <c r="SE109" i="15198"/>
  <c r="SE200" i="15198" s="1"/>
  <c r="SE205" i="15198" s="1"/>
  <c r="LN109" i="15198"/>
  <c r="LN201" i="15198" s="1"/>
  <c r="LN206" i="15198" s="1"/>
  <c r="EZ109" i="15198"/>
  <c r="EZ201" i="15198" s="1"/>
  <c r="EZ206" i="15198" s="1"/>
  <c r="SB106" i="15198"/>
  <c r="LN106" i="15198"/>
  <c r="FA106" i="15198"/>
  <c r="OL107" i="15198"/>
  <c r="QJ109" i="15198"/>
  <c r="QJ201" i="15198" s="1"/>
  <c r="QJ206" i="15198" s="1"/>
  <c r="JW109" i="15198"/>
  <c r="JW201" i="15198" s="1"/>
  <c r="JW206" i="15198" s="1"/>
  <c r="DF109" i="15198"/>
  <c r="DF201" i="15198" s="1"/>
  <c r="DF206" i="15198" s="1"/>
  <c r="QK106" i="15198"/>
  <c r="JT106" i="15198"/>
  <c r="DF106" i="15198"/>
  <c r="JB107" i="15198"/>
  <c r="VZ109" i="15198"/>
  <c r="VZ201" i="15198" s="1"/>
  <c r="VZ206" i="15198" s="1"/>
  <c r="PL109" i="15198"/>
  <c r="PL201" i="15198" s="1"/>
  <c r="PL206" i="15198" s="1"/>
  <c r="IY109" i="15198"/>
  <c r="IY201" i="15198" s="1"/>
  <c r="IY206" i="15198" s="1"/>
  <c r="VZ106" i="15198"/>
  <c r="PM106" i="15198"/>
  <c r="IV106" i="15198"/>
  <c r="UF106" i="15198"/>
  <c r="JQ106" i="15198"/>
  <c r="HJ107" i="15198"/>
  <c r="SP109" i="15198"/>
  <c r="SP201" i="15198" s="1"/>
  <c r="SP206" i="15198" s="1"/>
  <c r="MB109" i="15198"/>
  <c r="MB201" i="15198" s="1"/>
  <c r="MB206" i="15198" s="1"/>
  <c r="DV109" i="15198"/>
  <c r="DV201" i="15198" s="1"/>
  <c r="DV206" i="15198" s="1"/>
  <c r="QV106" i="15198"/>
  <c r="DV107" i="15198"/>
  <c r="PE106" i="15198"/>
  <c r="PJ107" i="15198"/>
  <c r="DU107" i="15198"/>
  <c r="OZ106" i="15198"/>
  <c r="TR107" i="15198"/>
  <c r="RH109" i="15198"/>
  <c r="RH201" i="15198" s="1"/>
  <c r="RH206" i="15198" s="1"/>
  <c r="KU109" i="15198"/>
  <c r="KU201" i="15198" s="1"/>
  <c r="KU206" i="15198" s="1"/>
  <c r="ED109" i="15198"/>
  <c r="ED201" i="15198" s="1"/>
  <c r="ED206" i="15198" s="1"/>
  <c r="RI106" i="15198"/>
  <c r="KR106" i="15198"/>
  <c r="ED106" i="15198"/>
  <c r="PU107" i="15198"/>
  <c r="WE109" i="15198"/>
  <c r="WE200" i="15198" s="1"/>
  <c r="WE205" i="15198" s="1"/>
  <c r="PN109" i="15198"/>
  <c r="PN200" i="15198" s="1"/>
  <c r="PN205" i="15198" s="1"/>
  <c r="IZ109" i="15198"/>
  <c r="IZ201" i="15198" s="1"/>
  <c r="IZ206" i="15198" s="1"/>
  <c r="WB106" i="15198"/>
  <c r="PN106" i="15198"/>
  <c r="JA106" i="15198"/>
  <c r="IZ107" i="15198"/>
  <c r="IF107" i="15198"/>
  <c r="VG109" i="15198"/>
  <c r="VG200" i="15198" s="1"/>
  <c r="VG205" i="15198" s="1"/>
  <c r="OP109" i="15198"/>
  <c r="OP201" i="15198" s="1"/>
  <c r="OP206" i="15198" s="1"/>
  <c r="IB109" i="15198"/>
  <c r="IB201" i="15198" s="1"/>
  <c r="IB206" i="15198" s="1"/>
  <c r="VD106" i="15198"/>
  <c r="OP106" i="15198"/>
  <c r="IC106" i="15198"/>
  <c r="TM106" i="15198"/>
  <c r="IT106" i="15198"/>
  <c r="ST107" i="15198"/>
  <c r="LM107" i="15198"/>
  <c r="EV107" i="15198"/>
  <c r="RW109" i="15198"/>
  <c r="RW201" i="15198" s="1"/>
  <c r="RW206" i="15198" s="1"/>
  <c r="LF109" i="15198"/>
  <c r="LF201" i="15198" s="1"/>
  <c r="LF206" i="15198" s="1"/>
  <c r="HX106" i="15198"/>
  <c r="QC106" i="15198"/>
  <c r="NF107" i="15198"/>
  <c r="VR109" i="15198"/>
  <c r="OH106" i="15198"/>
  <c r="VP109" i="15198"/>
  <c r="VP200" i="15198" s="1"/>
  <c r="VP205" i="15198" s="1"/>
  <c r="OG106" i="15198"/>
  <c r="QZ107" i="15198"/>
  <c r="RF107" i="15198"/>
  <c r="FK107" i="15198"/>
  <c r="KB107" i="15198"/>
  <c r="QL109" i="15198"/>
  <c r="QL201" i="15198" s="1"/>
  <c r="QL206" i="15198" s="1"/>
  <c r="JX109" i="15198"/>
  <c r="JX201" i="15198" s="1"/>
  <c r="JX206" i="15198" s="1"/>
  <c r="DK109" i="15198"/>
  <c r="DK201" i="15198" s="1"/>
  <c r="DK206" i="15198" s="1"/>
  <c r="QL106" i="15198"/>
  <c r="JY106" i="15198"/>
  <c r="DH106" i="15198"/>
  <c r="JH107" i="15198"/>
  <c r="OX107" i="15198"/>
  <c r="VH109" i="15198"/>
  <c r="VH200" i="15198" s="1"/>
  <c r="VH205" i="15198" s="1"/>
  <c r="OU109" i="15198"/>
  <c r="OU201" i="15198" s="1"/>
  <c r="OU206" i="15198" s="1"/>
  <c r="ID109" i="15198"/>
  <c r="ID201" i="15198" s="1"/>
  <c r="ID206" i="15198" s="1"/>
  <c r="VI106" i="15198"/>
  <c r="OR106" i="15198"/>
  <c r="ID106" i="15198"/>
  <c r="KA107" i="15198"/>
  <c r="UN107" i="15198"/>
  <c r="UJ109" i="15198"/>
  <c r="UJ200" i="15198" s="1"/>
  <c r="UJ205" i="15198" s="1"/>
  <c r="NW109" i="15198"/>
  <c r="NW200" i="15198" s="1"/>
  <c r="NW205" i="15198" s="1"/>
  <c r="HF109" i="15198"/>
  <c r="HF201" i="15198" s="1"/>
  <c r="HF206" i="15198" s="1"/>
  <c r="UK106" i="15198"/>
  <c r="NT106" i="15198"/>
  <c r="HF106" i="15198"/>
  <c r="RT106" i="15198"/>
  <c r="HE106" i="15198"/>
  <c r="QB107" i="15198"/>
  <c r="EX107" i="15198"/>
  <c r="RD107" i="15198"/>
  <c r="EC107" i="15198"/>
  <c r="QZ109" i="15198"/>
  <c r="QZ201" i="15198" s="1"/>
  <c r="QZ206" i="15198" s="1"/>
  <c r="KM109" i="15198"/>
  <c r="KM201" i="15198" s="1"/>
  <c r="KM206" i="15198" s="1"/>
  <c r="FL106" i="15198"/>
  <c r="GA107" i="15198"/>
  <c r="RR109" i="15198"/>
  <c r="RR201" i="15198" s="1"/>
  <c r="RR206" i="15198" s="1"/>
  <c r="KH106" i="15198"/>
  <c r="QA109" i="15198"/>
  <c r="QA201" i="15198" s="1"/>
  <c r="QA206" i="15198" s="1"/>
  <c r="IN106" i="15198"/>
  <c r="EM107" i="15198"/>
  <c r="PV109" i="15198"/>
  <c r="PV200" i="15198" s="1"/>
  <c r="PV205" i="15198" s="1"/>
  <c r="IL106" i="15198"/>
  <c r="OT107" i="15198"/>
  <c r="PV107" i="15198"/>
  <c r="WF109" i="15198"/>
  <c r="WF200" i="15198" s="1"/>
  <c r="WF205" i="15198" s="1"/>
  <c r="PS109" i="15198"/>
  <c r="PS200" i="15198" s="1"/>
  <c r="PS205" i="15198" s="1"/>
  <c r="JB109" i="15198"/>
  <c r="JB201" i="15198" s="1"/>
  <c r="JB206" i="15198" s="1"/>
  <c r="WG106" i="15198"/>
  <c r="PP106" i="15198"/>
  <c r="JB106" i="15198"/>
  <c r="US107" i="15198"/>
  <c r="UL109" i="15198"/>
  <c r="UL201" i="15198" s="1"/>
  <c r="UL206" i="15198" s="1"/>
  <c r="NX109" i="15198"/>
  <c r="NX201" i="15198" s="1"/>
  <c r="NX206" i="15198" s="1"/>
  <c r="HK109" i="15198"/>
  <c r="HK201" i="15198" s="1"/>
  <c r="HK206" i="15198" s="1"/>
  <c r="UL106" i="15198"/>
  <c r="NY106" i="15198"/>
  <c r="HH106" i="15198"/>
  <c r="EB107" i="15198"/>
  <c r="IU107" i="15198"/>
  <c r="ND107" i="15198"/>
  <c r="TN109" i="15198"/>
  <c r="TN201" i="15198" s="1"/>
  <c r="TN206" i="15198" s="1"/>
  <c r="MZ109" i="15198"/>
  <c r="MZ200" i="15198" s="1"/>
  <c r="MZ205" i="15198" s="1"/>
  <c r="GM109" i="15198"/>
  <c r="GM201" i="15198" s="1"/>
  <c r="GM206" i="15198" s="1"/>
  <c r="TN106" i="15198"/>
  <c r="NA106" i="15198"/>
  <c r="GJ106" i="15198"/>
  <c r="RA106" i="15198"/>
  <c r="GH106" i="15198"/>
  <c r="NP107" i="15198"/>
  <c r="JT107" i="15198"/>
  <c r="QD109" i="15198"/>
  <c r="QD200" i="15198" s="1"/>
  <c r="QD205" i="15198" s="1"/>
  <c r="IA109" i="15198"/>
  <c r="IA201" i="15198" s="1"/>
  <c r="IA206" i="15198" s="1"/>
  <c r="QY109" i="15198"/>
  <c r="QY201" i="15198" s="1"/>
  <c r="QY206" i="15198" s="1"/>
  <c r="JL106" i="15198"/>
  <c r="PD109" i="15198"/>
  <c r="PD201" i="15198" s="1"/>
  <c r="PD206" i="15198" s="1"/>
  <c r="HU106" i="15198"/>
  <c r="PC109" i="15198"/>
  <c r="PC200" i="15198" s="1"/>
  <c r="PC205" i="15198" s="1"/>
  <c r="HP106" i="15198"/>
  <c r="VB106" i="15198"/>
  <c r="DV106" i="15198"/>
  <c r="NH107" i="15198"/>
  <c r="DO107" i="15198"/>
  <c r="QF107" i="15198"/>
  <c r="JR107" i="15198"/>
  <c r="DE107" i="15198"/>
  <c r="QB109" i="15198"/>
  <c r="QB201" i="15198" s="1"/>
  <c r="QB206" i="15198" s="1"/>
  <c r="JO109" i="15198"/>
  <c r="JO201" i="15198" s="1"/>
  <c r="JO206" i="15198" s="1"/>
  <c r="VT106" i="15198"/>
  <c r="PF106" i="15198"/>
  <c r="IS106" i="15198"/>
  <c r="LZ107" i="15198"/>
  <c r="IT107" i="15198"/>
  <c r="UY109" i="15198"/>
  <c r="UY200" i="15198" s="1"/>
  <c r="UY205" i="15198" s="1"/>
  <c r="OH109" i="15198"/>
  <c r="OH201" i="15198" s="1"/>
  <c r="OH206" i="15198" s="1"/>
  <c r="HT109" i="15198"/>
  <c r="HT201" i="15198" s="1"/>
  <c r="HT206" i="15198" s="1"/>
  <c r="UC106" i="15198"/>
  <c r="NL106" i="15198"/>
  <c r="GX106" i="15198"/>
  <c r="MR107" i="15198"/>
  <c r="LW107" i="15198"/>
  <c r="IS107" i="15198"/>
  <c r="UT109" i="15198"/>
  <c r="UT201" i="15198" s="1"/>
  <c r="UT206" i="15198" s="1"/>
  <c r="OF109" i="15198"/>
  <c r="OF201" i="15198" s="1"/>
  <c r="OF206" i="15198" s="1"/>
  <c r="HS109" i="15198"/>
  <c r="HS200" i="15198" s="1"/>
  <c r="HS205" i="15198" s="1"/>
  <c r="TX106" i="15198"/>
  <c r="NJ106" i="15198"/>
  <c r="GW106" i="15198"/>
  <c r="JP109" i="15198"/>
  <c r="JP201" i="15198" s="1"/>
  <c r="JP206" i="15198" s="1"/>
  <c r="SP106" i="15198"/>
  <c r="KV107" i="15198"/>
  <c r="VW109" i="15198"/>
  <c r="VW201" i="15198" s="1"/>
  <c r="VW206" i="15198" s="1"/>
  <c r="PF109" i="15198"/>
  <c r="PF200" i="15198" s="1"/>
  <c r="PF205" i="15198" s="1"/>
  <c r="IR109" i="15198"/>
  <c r="IR201" i="15198" s="1"/>
  <c r="IR206" i="15198" s="1"/>
  <c r="VA106" i="15198"/>
  <c r="OJ106" i="15198"/>
  <c r="HV106" i="15198"/>
  <c r="KT107" i="15198"/>
  <c r="UB109" i="15198"/>
  <c r="UB201" i="15198" s="1"/>
  <c r="UB206" i="15198" s="1"/>
  <c r="NO109" i="15198"/>
  <c r="NO201" i="15198" s="1"/>
  <c r="NO206" i="15198" s="1"/>
  <c r="GX109" i="15198"/>
  <c r="GX201" i="15198" s="1"/>
  <c r="GX206" i="15198" s="1"/>
  <c r="TF106" i="15198"/>
  <c r="MS106" i="15198"/>
  <c r="GB106" i="15198"/>
  <c r="KQ107" i="15198"/>
  <c r="VA107" i="15198"/>
  <c r="UA109" i="15198"/>
  <c r="UA201" i="15198" s="1"/>
  <c r="UA206" i="15198" s="1"/>
  <c r="NJ109" i="15198"/>
  <c r="NJ200" i="15198" s="1"/>
  <c r="NJ205" i="15198" s="1"/>
  <c r="GV109" i="15198"/>
  <c r="GV201" i="15198" s="1"/>
  <c r="GV206" i="15198" s="1"/>
  <c r="TE106" i="15198"/>
  <c r="MN106" i="15198"/>
  <c r="FZ106" i="15198"/>
  <c r="QD106" i="15198"/>
  <c r="IJ107" i="15198"/>
  <c r="VD107" i="15198"/>
  <c r="UZ109" i="15198"/>
  <c r="UZ200" i="15198" s="1"/>
  <c r="UZ205" i="15198" s="1"/>
  <c r="OM109" i="15198"/>
  <c r="OM200" i="15198" s="1"/>
  <c r="OM205" i="15198" s="1"/>
  <c r="HV109" i="15198"/>
  <c r="HV201" i="15198" s="1"/>
  <c r="HV206" i="15198" s="1"/>
  <c r="UD106" i="15198"/>
  <c r="NQ106" i="15198"/>
  <c r="GZ106" i="15198"/>
  <c r="JN107" i="15198"/>
  <c r="NR107" i="15198"/>
  <c r="TF109" i="15198"/>
  <c r="TF201" i="15198" s="1"/>
  <c r="TF206" i="15198" s="1"/>
  <c r="MR109" i="15198"/>
  <c r="MR201" i="15198" s="1"/>
  <c r="MR206" i="15198" s="1"/>
  <c r="GE109" i="15198"/>
  <c r="GE201" i="15198" s="1"/>
  <c r="GE206" i="15198" s="1"/>
  <c r="SJ106" i="15198"/>
  <c r="LV106" i="15198"/>
  <c r="FI106" i="15198"/>
  <c r="HT107" i="15198"/>
  <c r="JK107" i="15198"/>
  <c r="UD107" i="15198"/>
  <c r="TD109" i="15198"/>
  <c r="TD201" i="15198" s="1"/>
  <c r="TD206" i="15198" s="1"/>
  <c r="MQ109" i="15198"/>
  <c r="MQ200" i="15198" s="1"/>
  <c r="MQ205" i="15198" s="1"/>
  <c r="FZ109" i="15198"/>
  <c r="FZ201" i="15198" s="1"/>
  <c r="FZ206" i="15198" s="1"/>
  <c r="SH106" i="15198"/>
  <c r="LU106" i="15198"/>
  <c r="FD106" i="15198"/>
  <c r="OO106" i="15198"/>
  <c r="NT107" i="15198"/>
  <c r="UD109" i="15198"/>
  <c r="UD201" i="15198" s="1"/>
  <c r="UD206" i="15198" s="1"/>
  <c r="NP109" i="15198"/>
  <c r="NP200" i="15198" s="1"/>
  <c r="NP205" i="15198" s="1"/>
  <c r="HC109" i="15198"/>
  <c r="HC201" i="15198" s="1"/>
  <c r="HC206" i="15198" s="1"/>
  <c r="TH106" i="15198"/>
  <c r="MT106" i="15198"/>
  <c r="GG106" i="15198"/>
  <c r="IH107" i="15198"/>
  <c r="SM109" i="15198"/>
  <c r="SM201" i="15198" s="1"/>
  <c r="SM206" i="15198" s="1"/>
  <c r="LV109" i="15198"/>
  <c r="LV201" i="15198" s="1"/>
  <c r="LV206" i="15198" s="1"/>
  <c r="FH109" i="15198"/>
  <c r="RQ106" i="15198"/>
  <c r="KZ106" i="15198"/>
  <c r="EL106" i="15198"/>
  <c r="IE107" i="15198"/>
  <c r="SH109" i="15198"/>
  <c r="SH201" i="15198" s="1"/>
  <c r="SH206" i="15198" s="1"/>
  <c r="LT109" i="15198"/>
  <c r="LT201" i="15198" s="1"/>
  <c r="LT206" i="15198" s="1"/>
  <c r="FG109" i="15198"/>
  <c r="RL106" i="15198"/>
  <c r="KX106" i="15198"/>
  <c r="EK106" i="15198"/>
  <c r="MC106" i="15198"/>
  <c r="IM107" i="15198"/>
  <c r="TN107" i="15198"/>
  <c r="NA107" i="15198"/>
  <c r="TK109" i="15198"/>
  <c r="TK200" i="15198" s="1"/>
  <c r="TK205" i="15198" s="1"/>
  <c r="MT109" i="15198"/>
  <c r="MT201" i="15198" s="1"/>
  <c r="MT206" i="15198" s="1"/>
  <c r="GF109" i="15198"/>
  <c r="GF201" i="15198" s="1"/>
  <c r="GF206" i="15198" s="1"/>
  <c r="SO106" i="15198"/>
  <c r="LX106" i="15198"/>
  <c r="FJ106" i="15198"/>
  <c r="FL107" i="15198"/>
  <c r="RP109" i="15198"/>
  <c r="RP201" i="15198" s="1"/>
  <c r="RP206" i="15198" s="1"/>
  <c r="LC109" i="15198"/>
  <c r="LC201" i="15198" s="1"/>
  <c r="LC206" i="15198" s="1"/>
  <c r="EL109" i="15198"/>
  <c r="EL200" i="15198" s="1"/>
  <c r="EL205" i="15198" s="1"/>
  <c r="QT106" i="15198"/>
  <c r="KG106" i="15198"/>
  <c r="DP106" i="15198"/>
  <c r="LX107" i="15198"/>
  <c r="FJ107" i="15198"/>
  <c r="RO109" i="15198"/>
  <c r="RO201" i="15198" s="1"/>
  <c r="RO206" i="15198" s="1"/>
  <c r="KX109" i="15198"/>
  <c r="KX200" i="15198" s="1"/>
  <c r="KX205" i="15198" s="1"/>
  <c r="EJ109" i="15198"/>
  <c r="EJ200" i="15198" s="1"/>
  <c r="EJ205" i="15198" s="1"/>
  <c r="QS106" i="15198"/>
  <c r="KB106" i="15198"/>
  <c r="DN106" i="15198"/>
  <c r="KJ106" i="15198"/>
  <c r="UR107" i="15198"/>
  <c r="SR107" i="15198"/>
  <c r="MD107" i="15198"/>
  <c r="FQ107" i="15198"/>
  <c r="SN109" i="15198"/>
  <c r="SN201" i="15198" s="1"/>
  <c r="SN206" i="15198" s="1"/>
  <c r="MA109" i="15198"/>
  <c r="MA201" i="15198" s="1"/>
  <c r="MA206" i="15198" s="1"/>
  <c r="FJ109" i="15198"/>
  <c r="RR106" i="15198"/>
  <c r="LE106" i="15198"/>
  <c r="EN106" i="15198"/>
  <c r="SD107" i="15198"/>
  <c r="QT109" i="15198"/>
  <c r="KF109" i="15198"/>
  <c r="KF201" i="15198" s="1"/>
  <c r="KF206" i="15198" s="1"/>
  <c r="DS109" i="15198"/>
  <c r="DS201" i="15198" s="1"/>
  <c r="DS206" i="15198" s="1"/>
  <c r="PX106" i="15198"/>
  <c r="JJ106" i="15198"/>
  <c r="RV107" i="15198"/>
  <c r="QR109" i="15198"/>
  <c r="KE109" i="15198"/>
  <c r="KE201" i="15198" s="1"/>
  <c r="KE206" i="15198" s="1"/>
  <c r="DN109" i="15198"/>
  <c r="DN201" i="15198" s="1"/>
  <c r="DN206" i="15198" s="1"/>
  <c r="PV106" i="15198"/>
  <c r="JI106" i="15198"/>
  <c r="NC107" i="15198"/>
  <c r="PO107" i="15198"/>
  <c r="RQ107" i="15198"/>
  <c r="QE107" i="15198"/>
  <c r="GB107" i="15198"/>
  <c r="KZ107" i="15198"/>
  <c r="OY107" i="15198"/>
  <c r="NL107" i="15198"/>
  <c r="RS107" i="15198"/>
  <c r="LV107" i="15198"/>
  <c r="PW107" i="15198"/>
  <c r="KW108" i="15198"/>
  <c r="MR108" i="15198"/>
  <c r="MR203" i="15198" s="1"/>
  <c r="RC107" i="15198"/>
  <c r="BI80" i="15196" a="1"/>
  <c r="BI80" i="15196" s="1"/>
  <c r="BI64" i="15196" a="1"/>
  <c r="BI64" i="15196" s="1"/>
  <c r="BI17" i="15196" a="1"/>
  <c r="BI17" i="15196" s="1"/>
  <c r="BI7" i="15196" a="1"/>
  <c r="BI7" i="15196" s="1"/>
  <c r="BI55" i="15196" a="1"/>
  <c r="BI55" i="15196" s="1"/>
  <c r="BI40" i="15196" a="1"/>
  <c r="BI40" i="15196" s="1"/>
  <c r="BI94" i="15196" a="1"/>
  <c r="BI94" i="15196" s="1"/>
  <c r="BI78" i="15196" a="1"/>
  <c r="BI78" i="15196" s="1"/>
  <c r="BI31" i="15196" a="1"/>
  <c r="BI31" i="15196" s="1"/>
  <c r="BI15" i="15196" a="1"/>
  <c r="BI15" i="15196" s="1"/>
  <c r="BI69" i="15196" a="1"/>
  <c r="BI69" i="15196" s="1"/>
  <c r="BI46" i="15196" a="1"/>
  <c r="BI46" i="15196" s="1"/>
  <c r="G6" i="15196" a="1"/>
  <c r="G6" i="15196" s="1"/>
  <c r="BI84" i="15196" a="1"/>
  <c r="BI84" i="15196" s="1"/>
  <c r="BI37" i="15196" a="1"/>
  <c r="BI37" i="15196" s="1"/>
  <c r="BI21" i="15196" a="1"/>
  <c r="BI21" i="15196" s="1"/>
  <c r="BI75" i="15196" a="1"/>
  <c r="BI75" i="15196" s="1"/>
  <c r="BI59" i="15196" a="1"/>
  <c r="BI59" i="15196" s="1"/>
  <c r="BI12" i="15196" a="1"/>
  <c r="BI12" i="15196" s="1"/>
  <c r="G5" i="15196" a="1"/>
  <c r="G5" i="15196" s="1"/>
  <c r="BI51" i="15196" a="1"/>
  <c r="BI51" i="15196" s="1"/>
  <c r="BI35" i="15196" a="1"/>
  <c r="BI35" i="15196" s="1"/>
  <c r="BI42" i="15196" a="1"/>
  <c r="BI42" i="15196" s="1"/>
  <c r="BI34" i="15196" a="1"/>
  <c r="BI34" i="15196" s="1"/>
  <c r="H11" i="15196"/>
  <c r="G8" i="15196" a="1"/>
  <c r="G8" i="15196" s="1"/>
  <c r="SF201" i="15198"/>
  <c r="SF206" i="15198" s="1"/>
  <c r="SF200" i="15198"/>
  <c r="SF205" i="15198" s="1"/>
  <c r="LS200" i="15198"/>
  <c r="LS205" i="15198" s="1"/>
  <c r="IC201" i="15198"/>
  <c r="IC206" i="15198" s="1"/>
  <c r="IC200" i="15198"/>
  <c r="IC205" i="15198" s="1"/>
  <c r="KO201" i="15198"/>
  <c r="KO206" i="15198" s="1"/>
  <c r="KO200" i="15198"/>
  <c r="KO205" i="15198" s="1"/>
  <c r="PM201" i="15198"/>
  <c r="PM206" i="15198" s="1"/>
  <c r="PM200" i="15198"/>
  <c r="PM205" i="15198" s="1"/>
  <c r="EU201" i="15198"/>
  <c r="EU206" i="15198" s="1"/>
  <c r="EU200" i="15198"/>
  <c r="EU205" i="15198" s="1"/>
  <c r="JS201" i="15198"/>
  <c r="JS206" i="15198" s="1"/>
  <c r="JS200" i="15198"/>
  <c r="JS205" i="15198" s="1"/>
  <c r="ME201" i="15198"/>
  <c r="ME206" i="15198" s="1"/>
  <c r="ME200" i="15198"/>
  <c r="ME205" i="15198" s="1"/>
  <c r="OQ201" i="15198"/>
  <c r="OQ206" i="15198" s="1"/>
  <c r="OQ200" i="15198"/>
  <c r="OQ205" i="15198" s="1"/>
  <c r="WA201" i="15198"/>
  <c r="WA206" i="15198" s="1"/>
  <c r="WA200" i="15198"/>
  <c r="WA205" i="15198" s="1"/>
  <c r="MN201" i="15198"/>
  <c r="MN206" i="15198" s="1"/>
  <c r="MN200" i="15198"/>
  <c r="MN205" i="15198" s="1"/>
  <c r="SB200" i="15198"/>
  <c r="SB205" i="15198" s="1"/>
  <c r="SB201" i="15198"/>
  <c r="SB206" i="15198" s="1"/>
  <c r="EG200" i="15198"/>
  <c r="EG205" i="15198" s="1"/>
  <c r="EG201" i="15198"/>
  <c r="EG206" i="15198" s="1"/>
  <c r="GS201" i="15198"/>
  <c r="GS206" i="15198" s="1"/>
  <c r="LQ200" i="15198"/>
  <c r="LQ205" i="15198" s="1"/>
  <c r="LQ201" i="15198"/>
  <c r="LQ206" i="15198" s="1"/>
  <c r="OC200" i="15198"/>
  <c r="OC205" i="15198" s="1"/>
  <c r="OC201" i="15198"/>
  <c r="OC206" i="15198" s="1"/>
  <c r="QO200" i="15198"/>
  <c r="QO205" i="15198" s="1"/>
  <c r="QO201" i="15198"/>
  <c r="QO206" i="15198" s="1"/>
  <c r="OU107" i="15198"/>
  <c r="HH201" i="15198"/>
  <c r="HH206" i="15198" s="1"/>
  <c r="HH200" i="15198"/>
  <c r="HH205" i="15198" s="1"/>
  <c r="KL107" i="15198"/>
  <c r="GL201" i="15198"/>
  <c r="GL206" i="15198" s="1"/>
  <c r="GL200" i="15198"/>
  <c r="GL205" i="15198" s="1"/>
  <c r="IX201" i="15198"/>
  <c r="IX206" i="15198" s="1"/>
  <c r="IX200" i="15198"/>
  <c r="IX205" i="15198" s="1"/>
  <c r="LJ201" i="15198"/>
  <c r="LJ206" i="15198" s="1"/>
  <c r="LJ200" i="15198"/>
  <c r="LJ205" i="15198" s="1"/>
  <c r="NV201" i="15198"/>
  <c r="NV206" i="15198" s="1"/>
  <c r="NV200" i="15198"/>
  <c r="NV205" i="15198" s="1"/>
  <c r="QH201" i="15198"/>
  <c r="QH206" i="15198" s="1"/>
  <c r="QH200" i="15198"/>
  <c r="QH205" i="15198" s="1"/>
  <c r="VF201" i="15198"/>
  <c r="VF206" i="15198" s="1"/>
  <c r="RJ201" i="15198"/>
  <c r="RJ206" i="15198" s="1"/>
  <c r="RJ200" i="15198"/>
  <c r="RJ205" i="15198" s="1"/>
  <c r="KV201" i="15198"/>
  <c r="KV206" i="15198" s="1"/>
  <c r="KV200" i="15198"/>
  <c r="KV205" i="15198" s="1"/>
  <c r="EI201" i="15198"/>
  <c r="EI206" i="15198" s="1"/>
  <c r="EI200" i="15198"/>
  <c r="EI205" i="15198" s="1"/>
  <c r="DM201" i="15198"/>
  <c r="DM206" i="15198" s="1"/>
  <c r="DM200" i="15198"/>
  <c r="DM205" i="15198" s="1"/>
  <c r="KW200" i="15198"/>
  <c r="KW205" i="15198" s="1"/>
  <c r="NI201" i="15198"/>
  <c r="NI206" i="15198" s="1"/>
  <c r="NI200" i="15198"/>
  <c r="NI205" i="15198" s="1"/>
  <c r="PU201" i="15198"/>
  <c r="PU206" i="15198" s="1"/>
  <c r="PU200" i="15198"/>
  <c r="PU205" i="15198" s="1"/>
  <c r="SG201" i="15198"/>
  <c r="SG206" i="15198" s="1"/>
  <c r="SG200" i="15198"/>
  <c r="SG205" i="15198" s="1"/>
  <c r="US200" i="15198"/>
  <c r="US205" i="15198" s="1"/>
  <c r="US201" i="15198"/>
  <c r="US206" i="15198" s="1"/>
  <c r="HO201" i="15198"/>
  <c r="HO206" i="15198" s="1"/>
  <c r="HO200" i="15198"/>
  <c r="HO205" i="15198" s="1"/>
  <c r="MM201" i="15198"/>
  <c r="MM206" i="15198" s="1"/>
  <c r="MM200" i="15198"/>
  <c r="MM205" i="15198" s="1"/>
  <c r="OY201" i="15198"/>
  <c r="OY206" i="15198" s="1"/>
  <c r="OY200" i="15198"/>
  <c r="OY205" i="15198" s="1"/>
  <c r="RK201" i="15198"/>
  <c r="RK206" i="15198" s="1"/>
  <c r="RK200" i="15198"/>
  <c r="RK205" i="15198" s="1"/>
  <c r="WI201" i="15198"/>
  <c r="WI206" i="15198" s="1"/>
  <c r="WI200" i="15198"/>
  <c r="WI205" i="15198" s="1"/>
  <c r="HY107" i="15198"/>
  <c r="PI107" i="15198"/>
  <c r="NL201" i="15198"/>
  <c r="NL206" i="15198" s="1"/>
  <c r="NL200" i="15198"/>
  <c r="NL205" i="15198" s="1"/>
  <c r="DX201" i="15198"/>
  <c r="DX206" i="15198" s="1"/>
  <c r="DX200" i="15198"/>
  <c r="DX205" i="15198" s="1"/>
  <c r="OR201" i="15198"/>
  <c r="OR206" i="15198" s="1"/>
  <c r="OR200" i="15198"/>
  <c r="OR205" i="15198" s="1"/>
  <c r="EO200" i="15198"/>
  <c r="EO205" i="15198" s="1"/>
  <c r="EO201" i="15198"/>
  <c r="EO206" i="15198" s="1"/>
  <c r="HA200" i="15198"/>
  <c r="HA205" i="15198" s="1"/>
  <c r="HA201" i="15198"/>
  <c r="HA206" i="15198" s="1"/>
  <c r="LY200" i="15198"/>
  <c r="LY205" i="15198" s="1"/>
  <c r="TI200" i="15198"/>
  <c r="TI205" i="15198" s="1"/>
  <c r="TI201" i="15198"/>
  <c r="TI206" i="15198" s="1"/>
  <c r="VU200" i="15198"/>
  <c r="VU205" i="15198" s="1"/>
  <c r="VU201" i="15198"/>
  <c r="VU206" i="15198" s="1"/>
  <c r="FG107" i="15198"/>
  <c r="UA107" i="15198"/>
  <c r="HX200" i="15198"/>
  <c r="HX205" i="15198" s="1"/>
  <c r="HX201" i="15198"/>
  <c r="HX206" i="15198" s="1"/>
  <c r="EH200" i="15198"/>
  <c r="EH205" i="15198" s="1"/>
  <c r="GT201" i="15198"/>
  <c r="GT206" i="15198" s="1"/>
  <c r="GT200" i="15198"/>
  <c r="GT205" i="15198" s="1"/>
  <c r="OD201" i="15198"/>
  <c r="OD206" i="15198" s="1"/>
  <c r="OD200" i="15198"/>
  <c r="OD205" i="15198" s="1"/>
  <c r="QP201" i="15198"/>
  <c r="QP206" i="15198" s="1"/>
  <c r="QP200" i="15198"/>
  <c r="QP205" i="15198" s="1"/>
  <c r="TB201" i="15198"/>
  <c r="TB206" i="15198" s="1"/>
  <c r="TB200" i="15198"/>
  <c r="TB205" i="15198" s="1"/>
  <c r="JZ201" i="15198"/>
  <c r="JZ206" i="15198" s="1"/>
  <c r="JZ200" i="15198"/>
  <c r="JZ205" i="15198" s="1"/>
  <c r="DL201" i="15198"/>
  <c r="DL206" i="15198" s="1"/>
  <c r="DL200" i="15198"/>
  <c r="DL205" i="15198" s="1"/>
  <c r="DU201" i="15198"/>
  <c r="DU206" i="15198" s="1"/>
  <c r="DU200" i="15198"/>
  <c r="DU205" i="15198" s="1"/>
  <c r="GG201" i="15198"/>
  <c r="GG206" i="15198" s="1"/>
  <c r="GG200" i="15198"/>
  <c r="GG205" i="15198" s="1"/>
  <c r="IS200" i="15198"/>
  <c r="IS205" i="15198" s="1"/>
  <c r="LE201" i="15198"/>
  <c r="LE206" i="15198" s="1"/>
  <c r="LE200" i="15198"/>
  <c r="LE205" i="15198" s="1"/>
  <c r="SO201" i="15198"/>
  <c r="SO206" i="15198" s="1"/>
  <c r="SO200" i="15198"/>
  <c r="SO205" i="15198" s="1"/>
  <c r="VA200" i="15198"/>
  <c r="VA205" i="15198" s="1"/>
  <c r="VA201" i="15198"/>
  <c r="VA206" i="15198" s="1"/>
  <c r="HW201" i="15198"/>
  <c r="HW206" i="15198" s="1"/>
  <c r="HW200" i="15198"/>
  <c r="HW205" i="15198" s="1"/>
  <c r="KI201" i="15198"/>
  <c r="KI206" i="15198" s="1"/>
  <c r="KI200" i="15198"/>
  <c r="KI205" i="15198" s="1"/>
  <c r="PG201" i="15198"/>
  <c r="PG206" i="15198" s="1"/>
  <c r="PG200" i="15198"/>
  <c r="PG205" i="15198" s="1"/>
  <c r="UE201" i="15198"/>
  <c r="UE206" i="15198" s="1"/>
  <c r="DI107" i="15198"/>
  <c r="FU107" i="15198"/>
  <c r="PQ107" i="15198"/>
  <c r="SC107" i="15198"/>
  <c r="EN200" i="15198"/>
  <c r="EN205" i="15198" s="1"/>
  <c r="EN201" i="15198"/>
  <c r="EN206" i="15198" s="1"/>
  <c r="NT200" i="15198"/>
  <c r="NT205" i="15198" s="1"/>
  <c r="TH200" i="15198"/>
  <c r="TH205" i="15198" s="1"/>
  <c r="TH201" i="15198"/>
  <c r="TH206" i="15198" s="1"/>
  <c r="QV200" i="15198"/>
  <c r="QV205" i="15198" s="1"/>
  <c r="QV201" i="15198"/>
  <c r="QV206" i="15198" s="1"/>
  <c r="EW201" i="15198"/>
  <c r="EW206" i="15198" s="1"/>
  <c r="EW200" i="15198"/>
  <c r="EW205" i="15198" s="1"/>
  <c r="OS201" i="15198"/>
  <c r="OS206" i="15198" s="1"/>
  <c r="OS200" i="15198"/>
  <c r="OS205" i="15198" s="1"/>
  <c r="RE201" i="15198"/>
  <c r="RE206" i="15198" s="1"/>
  <c r="RE200" i="15198"/>
  <c r="RE205" i="15198" s="1"/>
  <c r="TQ201" i="15198"/>
  <c r="TQ206" i="15198" s="1"/>
  <c r="TQ200" i="15198"/>
  <c r="TQ205" i="15198" s="1"/>
  <c r="FO107" i="15198"/>
  <c r="IA107" i="15198"/>
  <c r="UI107" i="15198"/>
  <c r="ND200" i="15198"/>
  <c r="ND205" i="15198" s="1"/>
  <c r="ND201" i="15198"/>
  <c r="ND206" i="15198" s="1"/>
  <c r="UV201" i="15198"/>
  <c r="UV206" i="15198" s="1"/>
  <c r="UV200" i="15198"/>
  <c r="UV205" i="15198" s="1"/>
  <c r="EP201" i="15198"/>
  <c r="EP206" i="15198" s="1"/>
  <c r="EP200" i="15198"/>
  <c r="EP205" i="15198" s="1"/>
  <c r="HB201" i="15198"/>
  <c r="HB206" i="15198" s="1"/>
  <c r="HB200" i="15198"/>
  <c r="HB205" i="15198" s="1"/>
  <c r="JN201" i="15198"/>
  <c r="JN206" i="15198" s="1"/>
  <c r="JN200" i="15198"/>
  <c r="JN205" i="15198" s="1"/>
  <c r="OL201" i="15198"/>
  <c r="OL206" i="15198" s="1"/>
  <c r="OL200" i="15198"/>
  <c r="OL205" i="15198" s="1"/>
  <c r="TJ201" i="15198"/>
  <c r="TJ206" i="15198" s="1"/>
  <c r="TJ200" i="15198"/>
  <c r="TJ205" i="15198" s="1"/>
  <c r="VV201" i="15198"/>
  <c r="VV206" i="15198" s="1"/>
  <c r="HL107" i="15198"/>
  <c r="WH201" i="15198"/>
  <c r="WH206" i="15198" s="1"/>
  <c r="WH200" i="15198"/>
  <c r="WH205" i="15198" s="1"/>
  <c r="PT201" i="15198"/>
  <c r="PT206" i="15198" s="1"/>
  <c r="PT200" i="15198"/>
  <c r="PT205" i="15198" s="1"/>
  <c r="JG201" i="15198"/>
  <c r="JG206" i="15198" s="1"/>
  <c r="JG200" i="15198"/>
  <c r="JG205" i="15198" s="1"/>
  <c r="LM201" i="15198"/>
  <c r="LM206" i="15198" s="1"/>
  <c r="LM200" i="15198"/>
  <c r="LM205" i="15198" s="1"/>
  <c r="SW201" i="15198"/>
  <c r="SW206" i="15198" s="1"/>
  <c r="SW200" i="15198"/>
  <c r="SW205" i="15198" s="1"/>
  <c r="VI200" i="15198"/>
  <c r="VI205" i="15198" s="1"/>
  <c r="VI201" i="15198"/>
  <c r="VI206" i="15198" s="1"/>
  <c r="IE201" i="15198"/>
  <c r="IE206" i="15198" s="1"/>
  <c r="IE200" i="15198"/>
  <c r="IE205" i="15198" s="1"/>
  <c r="KQ201" i="15198"/>
  <c r="KQ206" i="15198" s="1"/>
  <c r="KQ200" i="15198"/>
  <c r="KQ205" i="15198" s="1"/>
  <c r="NC201" i="15198"/>
  <c r="NC206" i="15198" s="1"/>
  <c r="NC200" i="15198"/>
  <c r="NC205" i="15198" s="1"/>
  <c r="PO201" i="15198"/>
  <c r="PO206" i="15198" s="1"/>
  <c r="PO200" i="15198"/>
  <c r="PO205" i="15198" s="1"/>
  <c r="SA201" i="15198"/>
  <c r="SA206" i="15198" s="1"/>
  <c r="SA200" i="15198"/>
  <c r="SA205" i="15198" s="1"/>
  <c r="UM201" i="15198"/>
  <c r="UM206" i="15198" s="1"/>
  <c r="UM200" i="15198"/>
  <c r="UM205" i="15198" s="1"/>
  <c r="PY107" i="15198"/>
  <c r="OJ200" i="15198"/>
  <c r="OJ205" i="15198" s="1"/>
  <c r="OJ201" i="15198"/>
  <c r="OJ206" i="15198" s="1"/>
  <c r="GJ201" i="15198"/>
  <c r="GJ206" i="15198" s="1"/>
  <c r="GJ200" i="15198"/>
  <c r="GJ205" i="15198" s="1"/>
  <c r="SJ200" i="15198"/>
  <c r="SJ205" i="15198" s="1"/>
  <c r="HQ201" i="15198"/>
  <c r="HQ206" i="15198" s="1"/>
  <c r="HQ200" i="15198"/>
  <c r="HQ205" i="15198" s="1"/>
  <c r="KC200" i="15198"/>
  <c r="KC205" i="15198" s="1"/>
  <c r="PA201" i="15198"/>
  <c r="PA206" i="15198" s="1"/>
  <c r="PA200" i="15198"/>
  <c r="PA205" i="15198" s="1"/>
  <c r="RM201" i="15198"/>
  <c r="RM206" i="15198" s="1"/>
  <c r="RM200" i="15198"/>
  <c r="RM205" i="15198" s="1"/>
  <c r="TY201" i="15198"/>
  <c r="TY206" i="15198" s="1"/>
  <c r="TY200" i="15198"/>
  <c r="TY205" i="15198" s="1"/>
  <c r="II107" i="15198"/>
  <c r="EF200" i="15198"/>
  <c r="EF205" i="15198" s="1"/>
  <c r="EF201" i="15198"/>
  <c r="EF206" i="15198" s="1"/>
  <c r="IV201" i="15198"/>
  <c r="IV206" i="15198" s="1"/>
  <c r="OB200" i="15198"/>
  <c r="OB205" i="15198" s="1"/>
  <c r="OB201" i="15198"/>
  <c r="OB206" i="15198" s="1"/>
  <c r="JV200" i="15198"/>
  <c r="JV205" i="15198" s="1"/>
  <c r="MH201" i="15198"/>
  <c r="MH206" i="15198" s="1"/>
  <c r="MH200" i="15198"/>
  <c r="MH205" i="15198" s="1"/>
  <c r="RF201" i="15198"/>
  <c r="RF206" i="15198" s="1"/>
  <c r="RF200" i="15198"/>
  <c r="RF205" i="15198" s="1"/>
  <c r="TR201" i="15198"/>
  <c r="TR206" i="15198" s="1"/>
  <c r="TH108" i="15198"/>
  <c r="TH203" i="15198" s="1"/>
  <c r="VO200" i="15198"/>
  <c r="VO205" i="15198" s="1"/>
  <c r="VO201" i="15198"/>
  <c r="VO206" i="15198" s="1"/>
  <c r="OX201" i="15198"/>
  <c r="OX206" i="15198" s="1"/>
  <c r="OX200" i="15198"/>
  <c r="OX205" i="15198" s="1"/>
  <c r="IJ200" i="15198"/>
  <c r="IJ205" i="15198" s="1"/>
  <c r="EK201" i="15198"/>
  <c r="EK206" i="15198" s="1"/>
  <c r="EK200" i="15198"/>
  <c r="EK205" i="15198" s="1"/>
  <c r="LU201" i="15198"/>
  <c r="LU206" i="15198" s="1"/>
  <c r="LU200" i="15198"/>
  <c r="LU205" i="15198" s="1"/>
  <c r="TE201" i="15198"/>
  <c r="TE206" i="15198" s="1"/>
  <c r="TE200" i="15198"/>
  <c r="TE205" i="15198" s="1"/>
  <c r="DO201" i="15198"/>
  <c r="DO206" i="15198" s="1"/>
  <c r="DO200" i="15198"/>
  <c r="DO205" i="15198" s="1"/>
  <c r="GA201" i="15198"/>
  <c r="GA206" i="15198" s="1"/>
  <c r="GA200" i="15198"/>
  <c r="GA205" i="15198" s="1"/>
  <c r="IM201" i="15198"/>
  <c r="IM206" i="15198" s="1"/>
  <c r="IM200" i="15198"/>
  <c r="IM205" i="15198" s="1"/>
  <c r="PW201" i="15198"/>
  <c r="PW206" i="15198" s="1"/>
  <c r="SI201" i="15198"/>
  <c r="SI206" i="15198" s="1"/>
  <c r="SI200" i="15198"/>
  <c r="SI205" i="15198" s="1"/>
  <c r="UU201" i="15198"/>
  <c r="UU206" i="15198" s="1"/>
  <c r="UU200" i="15198"/>
  <c r="UU205" i="15198" s="1"/>
  <c r="DY107" i="15198"/>
  <c r="GK107" i="15198"/>
  <c r="QG107" i="15198"/>
  <c r="SS107" i="15198"/>
  <c r="PH200" i="15198"/>
  <c r="PH205" i="15198" s="1"/>
  <c r="PH201" i="15198"/>
  <c r="PH206" i="15198" s="1"/>
  <c r="UF201" i="15198"/>
  <c r="UF206" i="15198" s="1"/>
  <c r="UF200" i="15198"/>
  <c r="UF205" i="15198" s="1"/>
  <c r="JF107" i="15198"/>
  <c r="TP201" i="15198"/>
  <c r="TP206" i="15198" s="1"/>
  <c r="TP200" i="15198"/>
  <c r="TP205" i="15198" s="1"/>
  <c r="FN107" i="15198"/>
  <c r="LR107" i="15198"/>
  <c r="HY200" i="15198"/>
  <c r="HY205" i="15198" s="1"/>
  <c r="HY201" i="15198"/>
  <c r="HY206" i="15198" s="1"/>
  <c r="KK200" i="15198"/>
  <c r="KK205" i="15198" s="1"/>
  <c r="KK201" i="15198"/>
  <c r="KK206" i="15198" s="1"/>
  <c r="PI200" i="15198"/>
  <c r="PI205" i="15198" s="1"/>
  <c r="PI201" i="15198"/>
  <c r="PI206" i="15198" s="1"/>
  <c r="IQ107" i="15198"/>
  <c r="LC107" i="15198"/>
  <c r="NO107" i="15198"/>
  <c r="EV201" i="15198"/>
  <c r="EV206" i="15198" s="1"/>
  <c r="EV200" i="15198"/>
  <c r="EV205" i="15198" s="1"/>
  <c r="JL200" i="15198"/>
  <c r="JL205" i="15198" s="1"/>
  <c r="JL201" i="15198"/>
  <c r="JL206" i="15198" s="1"/>
  <c r="OZ201" i="15198"/>
  <c r="OZ206" i="15198" s="1"/>
  <c r="OZ200" i="15198"/>
  <c r="OZ205" i="15198" s="1"/>
  <c r="KD201" i="15198"/>
  <c r="KD206" i="15198" s="1"/>
  <c r="MP201" i="15198"/>
  <c r="MP206" i="15198" s="1"/>
  <c r="PB201" i="15198"/>
  <c r="PB206" i="15198" s="1"/>
  <c r="PB200" i="15198"/>
  <c r="PB205" i="15198" s="1"/>
  <c r="RN201" i="15198"/>
  <c r="RN206" i="15198" s="1"/>
  <c r="RN200" i="15198"/>
  <c r="RN205" i="15198" s="1"/>
  <c r="TZ201" i="15198"/>
  <c r="TZ206" i="15198" s="1"/>
  <c r="TZ200" i="15198"/>
  <c r="TZ205" i="15198" s="1"/>
  <c r="UR200" i="15198"/>
  <c r="UR205" i="15198" s="1"/>
  <c r="UR201" i="15198"/>
  <c r="UR206" i="15198" s="1"/>
  <c r="OE201" i="15198"/>
  <c r="OE206" i="15198" s="1"/>
  <c r="OE200" i="15198"/>
  <c r="OE205" i="15198" s="1"/>
  <c r="HN201" i="15198"/>
  <c r="HN206" i="15198" s="1"/>
  <c r="HN200" i="15198"/>
  <c r="HN205" i="15198" s="1"/>
  <c r="ES201" i="15198"/>
  <c r="ES206" i="15198" s="1"/>
  <c r="ES200" i="15198"/>
  <c r="ES205" i="15198" s="1"/>
  <c r="HE201" i="15198"/>
  <c r="HE206" i="15198" s="1"/>
  <c r="HE200" i="15198"/>
  <c r="HE205" i="15198" s="1"/>
  <c r="JQ201" i="15198"/>
  <c r="JQ206" i="15198" s="1"/>
  <c r="JQ200" i="15198"/>
  <c r="JQ205" i="15198" s="1"/>
  <c r="MC201" i="15198"/>
  <c r="MC206" i="15198" s="1"/>
  <c r="MC200" i="15198"/>
  <c r="MC205" i="15198" s="1"/>
  <c r="OO201" i="15198"/>
  <c r="OO206" i="15198" s="1"/>
  <c r="OO200" i="15198"/>
  <c r="OO205" i="15198" s="1"/>
  <c r="VY200" i="15198"/>
  <c r="VY205" i="15198" s="1"/>
  <c r="VY201" i="15198"/>
  <c r="VY206" i="15198" s="1"/>
  <c r="DW201" i="15198"/>
  <c r="DW206" i="15198" s="1"/>
  <c r="DW200" i="15198"/>
  <c r="DW205" i="15198" s="1"/>
  <c r="IU201" i="15198"/>
  <c r="IU206" i="15198" s="1"/>
  <c r="IU200" i="15198"/>
  <c r="IU205" i="15198" s="1"/>
  <c r="LG201" i="15198"/>
  <c r="LG206" i="15198" s="1"/>
  <c r="LG200" i="15198"/>
  <c r="LG205" i="15198" s="1"/>
  <c r="NS201" i="15198"/>
  <c r="NS206" i="15198" s="1"/>
  <c r="NS200" i="15198"/>
  <c r="NS205" i="15198" s="1"/>
  <c r="QE201" i="15198"/>
  <c r="QE206" i="15198" s="1"/>
  <c r="QE200" i="15198"/>
  <c r="QE205" i="15198" s="1"/>
  <c r="GS107" i="15198"/>
  <c r="JE107" i="15198"/>
  <c r="OC107" i="15198"/>
  <c r="IN200" i="15198"/>
  <c r="IN205" i="15198" s="1"/>
  <c r="PX201" i="15198"/>
  <c r="PX206" i="15198" s="1"/>
  <c r="PX200" i="15198"/>
  <c r="PX205" i="15198" s="1"/>
  <c r="JD200" i="15198"/>
  <c r="JD205" i="15198" s="1"/>
  <c r="JD201" i="15198"/>
  <c r="JD206" i="15198" s="1"/>
  <c r="DI200" i="15198"/>
  <c r="DI205" i="15198" s="1"/>
  <c r="IG200" i="15198"/>
  <c r="IG205" i="15198" s="1"/>
  <c r="IG201" i="15198"/>
  <c r="IG206" i="15198" s="1"/>
  <c r="KS200" i="15198"/>
  <c r="KS205" i="15198" s="1"/>
  <c r="KS201" i="15198"/>
  <c r="KS206" i="15198" s="1"/>
  <c r="NE200" i="15198"/>
  <c r="NE205" i="15198" s="1"/>
  <c r="NE201" i="15198"/>
  <c r="NE206" i="15198" s="1"/>
  <c r="PQ200" i="15198"/>
  <c r="PQ205" i="15198" s="1"/>
  <c r="PQ201" i="15198"/>
  <c r="PQ206" i="15198" s="1"/>
  <c r="UO201" i="15198"/>
  <c r="UO206" i="15198" s="1"/>
  <c r="UO200" i="15198"/>
  <c r="UO205" i="15198" s="1"/>
  <c r="IY107" i="15198"/>
  <c r="JT201" i="15198"/>
  <c r="JT206" i="15198" s="1"/>
  <c r="JT200" i="15198"/>
  <c r="JT205" i="15198" s="1"/>
  <c r="HZ201" i="15198"/>
  <c r="HZ206" i="15198" s="1"/>
  <c r="HZ200" i="15198"/>
  <c r="HZ205" i="15198" s="1"/>
  <c r="KL201" i="15198"/>
  <c r="KL206" i="15198" s="1"/>
  <c r="KL200" i="15198"/>
  <c r="KL205" i="15198" s="1"/>
  <c r="PJ201" i="15198"/>
  <c r="PJ206" i="15198" s="1"/>
  <c r="UH201" i="15198"/>
  <c r="UH206" i="15198" s="1"/>
  <c r="UH200" i="15198"/>
  <c r="UH205" i="15198" s="1"/>
  <c r="TV201" i="15198"/>
  <c r="TV206" i="15198" s="1"/>
  <c r="TV200" i="15198"/>
  <c r="TV205" i="15198" s="1"/>
  <c r="NH201" i="15198"/>
  <c r="NH206" i="15198" s="1"/>
  <c r="NH200" i="15198"/>
  <c r="NH205" i="15198" s="1"/>
  <c r="GU201" i="15198"/>
  <c r="GU206" i="15198" s="1"/>
  <c r="GU200" i="15198"/>
  <c r="GU205" i="15198" s="1"/>
  <c r="FA200" i="15198"/>
  <c r="FA205" i="15198" s="1"/>
  <c r="HM201" i="15198"/>
  <c r="HM206" i="15198" s="1"/>
  <c r="HM200" i="15198"/>
  <c r="HM205" i="15198" s="1"/>
  <c r="JY201" i="15198"/>
  <c r="JY206" i="15198" s="1"/>
  <c r="JY200" i="15198"/>
  <c r="JY205" i="15198" s="1"/>
  <c r="MK201" i="15198"/>
  <c r="MK206" i="15198" s="1"/>
  <c r="MK200" i="15198"/>
  <c r="MK205" i="15198" s="1"/>
  <c r="RI201" i="15198"/>
  <c r="RI206" i="15198" s="1"/>
  <c r="RI200" i="15198"/>
  <c r="RI205" i="15198" s="1"/>
  <c r="TU200" i="15198"/>
  <c r="TU205" i="15198" s="1"/>
  <c r="TU201" i="15198"/>
  <c r="TU206" i="15198" s="1"/>
  <c r="EE201" i="15198"/>
  <c r="EE206" i="15198" s="1"/>
  <c r="EE200" i="15198"/>
  <c r="EE205" i="15198" s="1"/>
  <c r="LO201" i="15198"/>
  <c r="LO206" i="15198" s="1"/>
  <c r="LO200" i="15198"/>
  <c r="LO205" i="15198" s="1"/>
  <c r="OA201" i="15198"/>
  <c r="OA206" i="15198" s="1"/>
  <c r="OA200" i="15198"/>
  <c r="OA205" i="15198" s="1"/>
  <c r="QM200" i="15198"/>
  <c r="QM205" i="15198" s="1"/>
  <c r="SY201" i="15198"/>
  <c r="SY206" i="15198" s="1"/>
  <c r="SY200" i="15198"/>
  <c r="SY205" i="15198" s="1"/>
  <c r="EO107" i="15198"/>
  <c r="OK107" i="15198"/>
  <c r="KB201" i="15198"/>
  <c r="KB206" i="15198" s="1"/>
  <c r="KB200" i="15198"/>
  <c r="KB205" i="15198" s="1"/>
  <c r="QN200" i="15198"/>
  <c r="QN205" i="15198" s="1"/>
  <c r="QN201" i="15198"/>
  <c r="QN206" i="15198" s="1"/>
  <c r="KR200" i="15198"/>
  <c r="KR205" i="15198" s="1"/>
  <c r="KR201" i="15198"/>
  <c r="KR206" i="15198" s="1"/>
  <c r="VL200" i="15198"/>
  <c r="VL205" i="15198" s="1"/>
  <c r="VL201" i="15198"/>
  <c r="VL206" i="15198" s="1"/>
  <c r="DQ201" i="15198"/>
  <c r="DQ206" i="15198" s="1"/>
  <c r="DQ200" i="15198"/>
  <c r="DQ205" i="15198" s="1"/>
  <c r="GC201" i="15198"/>
  <c r="GC206" i="15198" s="1"/>
  <c r="IO201" i="15198"/>
  <c r="IO206" i="15198" s="1"/>
  <c r="IO200" i="15198"/>
  <c r="IO205" i="15198" s="1"/>
  <c r="PY201" i="15198"/>
  <c r="PY206" i="15198" s="1"/>
  <c r="PY200" i="15198"/>
  <c r="PY205" i="15198" s="1"/>
  <c r="SK201" i="15198"/>
  <c r="SK206" i="15198" s="1"/>
  <c r="SK200" i="15198"/>
  <c r="SK205" i="15198" s="1"/>
  <c r="UW201" i="15198"/>
  <c r="UW206" i="15198" s="1"/>
  <c r="UW200" i="15198"/>
  <c r="UW205" i="15198" s="1"/>
  <c r="JG107" i="15198"/>
  <c r="QQ107" i="15198"/>
  <c r="VO107" i="15198"/>
  <c r="GB201" i="15198"/>
  <c r="GB206" i="15198" s="1"/>
  <c r="GB200" i="15198"/>
  <c r="GB205" i="15198" s="1"/>
  <c r="KJ200" i="15198"/>
  <c r="KJ205" i="15198" s="1"/>
  <c r="KJ201" i="15198"/>
  <c r="KJ206" i="15198" s="1"/>
  <c r="DJ201" i="15198"/>
  <c r="DJ206" i="15198" s="1"/>
  <c r="FV201" i="15198"/>
  <c r="FV206" i="15198" s="1"/>
  <c r="FV200" i="15198"/>
  <c r="FV205" i="15198" s="1"/>
  <c r="NF201" i="15198"/>
  <c r="NF206" i="15198" s="1"/>
  <c r="NF200" i="15198"/>
  <c r="NF205" i="15198" s="1"/>
  <c r="PR201" i="15198"/>
  <c r="PR206" i="15198" s="1"/>
  <c r="PR200" i="15198"/>
  <c r="PR205" i="15198" s="1"/>
  <c r="UP201" i="15198"/>
  <c r="UP206" i="15198" s="1"/>
  <c r="UP200" i="15198"/>
  <c r="UP205" i="15198" s="1"/>
  <c r="TC201" i="15198"/>
  <c r="TC206" i="15198" s="1"/>
  <c r="TC200" i="15198"/>
  <c r="TC205" i="15198" s="1"/>
  <c r="ML201" i="15198"/>
  <c r="ML206" i="15198" s="1"/>
  <c r="ML200" i="15198"/>
  <c r="ML205" i="15198" s="1"/>
  <c r="FX201" i="15198"/>
  <c r="FX206" i="15198" s="1"/>
  <c r="FX200" i="15198"/>
  <c r="FX205" i="15198" s="1"/>
  <c r="HU201" i="15198"/>
  <c r="HU206" i="15198" s="1"/>
  <c r="HU200" i="15198"/>
  <c r="HU205" i="15198" s="1"/>
  <c r="PE201" i="15198"/>
  <c r="PE206" i="15198" s="1"/>
  <c r="PE200" i="15198"/>
  <c r="PE205" i="15198" s="1"/>
  <c r="RQ201" i="15198"/>
  <c r="RQ206" i="15198" s="1"/>
  <c r="RQ200" i="15198"/>
  <c r="RQ205" i="15198" s="1"/>
  <c r="UC200" i="15198"/>
  <c r="UC205" i="15198" s="1"/>
  <c r="UC201" i="15198"/>
  <c r="UC206" i="15198" s="1"/>
  <c r="EM201" i="15198"/>
  <c r="EM206" i="15198" s="1"/>
  <c r="EM200" i="15198"/>
  <c r="EM205" i="15198" s="1"/>
  <c r="LW201" i="15198"/>
  <c r="LW206" i="15198" s="1"/>
  <c r="LW200" i="15198"/>
  <c r="LW205" i="15198" s="1"/>
  <c r="TG201" i="15198"/>
  <c r="TG206" i="15198" s="1"/>
  <c r="TG200" i="15198"/>
  <c r="TG205" i="15198" s="1"/>
  <c r="VS201" i="15198"/>
  <c r="VS206" i="15198" s="1"/>
  <c r="VS200" i="15198"/>
  <c r="VS205" i="15198" s="1"/>
  <c r="MG107" i="15198"/>
  <c r="RL201" i="15198"/>
  <c r="RL206" i="15198" s="1"/>
  <c r="DD216" i="15198"/>
  <c r="WB200" i="15198"/>
  <c r="WB205" i="15198" s="1"/>
  <c r="WB201" i="15198"/>
  <c r="WB206" i="15198" s="1"/>
  <c r="DY201" i="15198"/>
  <c r="DY206" i="15198" s="1"/>
  <c r="DY200" i="15198"/>
  <c r="DY205" i="15198" s="1"/>
  <c r="GK201" i="15198"/>
  <c r="GK206" i="15198" s="1"/>
  <c r="IW201" i="15198"/>
  <c r="IW206" i="15198" s="1"/>
  <c r="IW200" i="15198"/>
  <c r="IW205" i="15198" s="1"/>
  <c r="LI201" i="15198"/>
  <c r="LI206" i="15198" s="1"/>
  <c r="LI200" i="15198"/>
  <c r="LI205" i="15198" s="1"/>
  <c r="NU200" i="15198"/>
  <c r="NU205" i="15198" s="1"/>
  <c r="QG201" i="15198"/>
  <c r="QG206" i="15198" s="1"/>
  <c r="QG200" i="15198"/>
  <c r="QG205" i="15198" s="1"/>
  <c r="EQ107" i="15198"/>
  <c r="QY107" i="15198"/>
  <c r="KZ201" i="15198"/>
  <c r="KZ206" i="15198" s="1"/>
  <c r="KZ200" i="15198"/>
  <c r="KZ205" i="15198" s="1"/>
  <c r="RD201" i="15198"/>
  <c r="RD206" i="15198" s="1"/>
  <c r="RD200" i="15198"/>
  <c r="RD205" i="15198" s="1"/>
  <c r="DR201" i="15198"/>
  <c r="DR206" i="15198" s="1"/>
  <c r="DR200" i="15198"/>
  <c r="DR205" i="15198" s="1"/>
  <c r="GD201" i="15198"/>
  <c r="GD206" i="15198" s="1"/>
  <c r="GD200" i="15198"/>
  <c r="GD205" i="15198" s="1"/>
  <c r="IP201" i="15198"/>
  <c r="IP206" i="15198" s="1"/>
  <c r="IP200" i="15198"/>
  <c r="IP205" i="15198" s="1"/>
  <c r="NN201" i="15198"/>
  <c r="NN206" i="15198" s="1"/>
  <c r="NN200" i="15198"/>
  <c r="NN205" i="15198" s="1"/>
  <c r="PZ201" i="15198"/>
  <c r="PZ206" i="15198" s="1"/>
  <c r="PZ200" i="15198"/>
  <c r="PZ205" i="15198" s="1"/>
  <c r="SL201" i="15198"/>
  <c r="SL206" i="15198" s="1"/>
  <c r="SL200" i="15198"/>
  <c r="SL205" i="15198" s="1"/>
  <c r="UX200" i="15198"/>
  <c r="UX205" i="15198" s="1"/>
  <c r="UX201" i="15198"/>
  <c r="UX206" i="15198" s="1"/>
  <c r="SG23" i="15200" l="1"/>
  <c r="SG15" i="15200"/>
  <c r="SG184" i="15200" s="1"/>
  <c r="SG16" i="15200"/>
  <c r="SG188" i="15200" s="1"/>
  <c r="SG183" i="15200"/>
  <c r="LC23" i="15200"/>
  <c r="LC15" i="15200"/>
  <c r="LC184" i="15200" s="1"/>
  <c r="LC16" i="15200"/>
  <c r="LC188" i="15200" s="1"/>
  <c r="QL79" i="15200"/>
  <c r="QL181" i="15200" s="1"/>
  <c r="QL186" i="15200"/>
  <c r="QL204" i="15200"/>
  <c r="KZ204" i="15200"/>
  <c r="KZ186" i="15200"/>
  <c r="KZ79" i="15200"/>
  <c r="KZ181" i="15200" s="1"/>
  <c r="LR16" i="15200"/>
  <c r="LR188" i="15200" s="1"/>
  <c r="LR23" i="15200"/>
  <c r="LR15" i="15200"/>
  <c r="JO16" i="15200"/>
  <c r="JO188" i="15200" s="1"/>
  <c r="JO15" i="15200"/>
  <c r="JO23" i="15200"/>
  <c r="JO183" i="15200"/>
  <c r="JO184" i="15200"/>
  <c r="JT204" i="15200"/>
  <c r="JT186" i="15200"/>
  <c r="JT79" i="15200"/>
  <c r="JT181" i="15200" s="1"/>
  <c r="RV23" i="15200"/>
  <c r="NT186" i="15200"/>
  <c r="NT79" i="15200"/>
  <c r="NT181" i="15200" s="1"/>
  <c r="NT204" i="15200"/>
  <c r="KN186" i="15200"/>
  <c r="KN204" i="15200"/>
  <c r="KN79" i="15200"/>
  <c r="KN181" i="15200" s="1"/>
  <c r="KU204" i="15200"/>
  <c r="KU79" i="15200"/>
  <c r="KU181" i="15200" s="1"/>
  <c r="KU186" i="15200"/>
  <c r="LV187" i="15200"/>
  <c r="JL23" i="15200"/>
  <c r="PT204" i="15200"/>
  <c r="PT79" i="15200"/>
  <c r="PT181" i="15200" s="1"/>
  <c r="PT186" i="15200"/>
  <c r="QM204" i="15200"/>
  <c r="QM186" i="15200"/>
  <c r="QM79" i="15200"/>
  <c r="QM181" i="15200" s="1"/>
  <c r="PL23" i="15200"/>
  <c r="PL16" i="15200"/>
  <c r="PL188" i="15200" s="1"/>
  <c r="PL15" i="15200"/>
  <c r="PL182" i="15200" s="1"/>
  <c r="OE16" i="15200"/>
  <c r="OE188" i="15200" s="1"/>
  <c r="OE23" i="15200"/>
  <c r="OE15" i="15200"/>
  <c r="OE184" i="15200"/>
  <c r="OE182" i="15200"/>
  <c r="PM186" i="15200"/>
  <c r="PM79" i="15200"/>
  <c r="PM181" i="15200" s="1"/>
  <c r="PM204" i="15200"/>
  <c r="QB186" i="15200"/>
  <c r="QB79" i="15200"/>
  <c r="QB181" i="15200" s="1"/>
  <c r="QB204" i="15200"/>
  <c r="QP204" i="15200"/>
  <c r="QP186" i="15200"/>
  <c r="QP79" i="15200"/>
  <c r="QP181" i="15200" s="1"/>
  <c r="PE15" i="15200"/>
  <c r="PE182" i="15200" s="1"/>
  <c r="PE16" i="15200"/>
  <c r="PE188" i="15200" s="1"/>
  <c r="PE23" i="15200"/>
  <c r="MO16" i="15200"/>
  <c r="MO188" i="15200" s="1"/>
  <c r="MO23" i="15200"/>
  <c r="MO15" i="15200"/>
  <c r="MO183" i="15200"/>
  <c r="RL204" i="15200"/>
  <c r="RL79" i="15200"/>
  <c r="RL181" i="15200" s="1"/>
  <c r="RL186" i="15200"/>
  <c r="NF204" i="15200"/>
  <c r="NF186" i="15200"/>
  <c r="NF79" i="15200"/>
  <c r="NF181" i="15200" s="1"/>
  <c r="RM23" i="15200"/>
  <c r="SE107" i="15198"/>
  <c r="NR15" i="15200"/>
  <c r="NR184" i="15200" s="1"/>
  <c r="NR23" i="15200"/>
  <c r="NR16" i="15200"/>
  <c r="NR188" i="15200" s="1"/>
  <c r="LG15" i="15200"/>
  <c r="LG23" i="15200"/>
  <c r="LG16" i="15200"/>
  <c r="LG188" i="15200" s="1"/>
  <c r="NC79" i="15200"/>
  <c r="NC181" i="15200" s="1"/>
  <c r="NC204" i="15200"/>
  <c r="NC186" i="15200"/>
  <c r="OM15" i="15200"/>
  <c r="OM184" i="15200" s="1"/>
  <c r="OM16" i="15200"/>
  <c r="OM188" i="15200" s="1"/>
  <c r="OM23" i="15200"/>
  <c r="OM183" i="15200"/>
  <c r="OM182" i="15200"/>
  <c r="JS204" i="15200"/>
  <c r="JS186" i="15200"/>
  <c r="JS79" i="15200"/>
  <c r="JS181" i="15200" s="1"/>
  <c r="LK79" i="15200"/>
  <c r="LK181" i="15200" s="1"/>
  <c r="LK204" i="15200"/>
  <c r="LK186" i="15200"/>
  <c r="PJ204" i="15200"/>
  <c r="PJ186" i="15200"/>
  <c r="PJ79" i="15200"/>
  <c r="PJ181" i="15200" s="1"/>
  <c r="NR204" i="15200"/>
  <c r="NR186" i="15200"/>
  <c r="NR79" i="15200"/>
  <c r="NR181" i="15200" s="1"/>
  <c r="KG23" i="15200"/>
  <c r="KG16" i="15200"/>
  <c r="KG188" i="15200" s="1"/>
  <c r="KG15" i="15200"/>
  <c r="KG182" i="15200" s="1"/>
  <c r="JC204" i="15200"/>
  <c r="JC79" i="15200"/>
  <c r="JC181" i="15200" s="1"/>
  <c r="JC186" i="15200"/>
  <c r="RF186" i="15200"/>
  <c r="RF79" i="15200"/>
  <c r="RF181" i="15200" s="1"/>
  <c r="RF204" i="15200"/>
  <c r="RA204" i="15200"/>
  <c r="RA79" i="15200"/>
  <c r="RA181" i="15200" s="1"/>
  <c r="RA186" i="15200"/>
  <c r="QB16" i="15200"/>
  <c r="QB188" i="15200" s="1"/>
  <c r="QB23" i="15200"/>
  <c r="QB15" i="15200"/>
  <c r="OW23" i="15200"/>
  <c r="OW16" i="15200"/>
  <c r="OW188" i="15200" s="1"/>
  <c r="OW15" i="15200"/>
  <c r="OW184" i="15200" s="1"/>
  <c r="QO204" i="15200"/>
  <c r="QO79" i="15200"/>
  <c r="QO181" i="15200" s="1"/>
  <c r="QO186" i="15200"/>
  <c r="JJ15" i="15200"/>
  <c r="JJ182" i="15200" s="1"/>
  <c r="JJ23" i="15200"/>
  <c r="JJ16" i="15200"/>
  <c r="JJ188" i="15200" s="1"/>
  <c r="RD204" i="15200"/>
  <c r="RD186" i="15200"/>
  <c r="RD79" i="15200"/>
  <c r="RD181" i="15200" s="1"/>
  <c r="MG15" i="15200"/>
  <c r="PP204" i="15200"/>
  <c r="PP186" i="15200"/>
  <c r="PP79" i="15200"/>
  <c r="PP181" i="15200" s="1"/>
  <c r="PU16" i="15200"/>
  <c r="PU188" i="15200" s="1"/>
  <c r="PU23" i="15200"/>
  <c r="PU15" i="15200"/>
  <c r="PU182" i="15200" s="1"/>
  <c r="NG16" i="15200"/>
  <c r="NG188" i="15200" s="1"/>
  <c r="NG23" i="15200"/>
  <c r="NG15" i="15200"/>
  <c r="NG184" i="15200" s="1"/>
  <c r="JD16" i="15200"/>
  <c r="JD188" i="15200" s="1"/>
  <c r="JD23" i="15200"/>
  <c r="JD15" i="15200"/>
  <c r="JD182" i="15200"/>
  <c r="JD183" i="15200"/>
  <c r="OU204" i="15200"/>
  <c r="OU186" i="15200"/>
  <c r="OU79" i="15200"/>
  <c r="OU181" i="15200" s="1"/>
  <c r="QH23" i="15200"/>
  <c r="QH16" i="15200"/>
  <c r="QH188" i="15200" s="1"/>
  <c r="QH15" i="15200"/>
  <c r="QH182" i="15200"/>
  <c r="QH183" i="15200"/>
  <c r="OJ23" i="15200"/>
  <c r="OJ15" i="15200"/>
  <c r="OJ183" i="15200" s="1"/>
  <c r="OJ16" i="15200"/>
  <c r="OJ188" i="15200" s="1"/>
  <c r="JA16" i="15200"/>
  <c r="JA188" i="15200" s="1"/>
  <c r="JA15" i="15200"/>
  <c r="JA183" i="15200"/>
  <c r="JA23" i="15200"/>
  <c r="JA184" i="15200"/>
  <c r="QQ23" i="15200"/>
  <c r="QQ15" i="15200"/>
  <c r="QQ16" i="15200"/>
  <c r="QQ188" i="15200" s="1"/>
  <c r="QQ184" i="15200"/>
  <c r="QQ183" i="15200"/>
  <c r="QQ182" i="15200"/>
  <c r="KL204" i="15200"/>
  <c r="KL79" i="15200"/>
  <c r="KL181" i="15200" s="1"/>
  <c r="KL186" i="15200"/>
  <c r="MF204" i="15200"/>
  <c r="MF186" i="15200"/>
  <c r="MF79" i="15200"/>
  <c r="MF181" i="15200" s="1"/>
  <c r="RN204" i="15200"/>
  <c r="RN186" i="15200"/>
  <c r="RN79" i="15200"/>
  <c r="RN181" i="15200" s="1"/>
  <c r="PG204" i="15200"/>
  <c r="PG79" i="15200"/>
  <c r="PG181" i="15200" s="1"/>
  <c r="PG186" i="15200"/>
  <c r="KX23" i="15200"/>
  <c r="KX15" i="15200"/>
  <c r="KX184" i="15200"/>
  <c r="KX16" i="15200"/>
  <c r="KX188" i="15200" s="1"/>
  <c r="KD186" i="15200"/>
  <c r="KD79" i="15200"/>
  <c r="KD181" i="15200" s="1"/>
  <c r="KD204" i="15200"/>
  <c r="KP23" i="15200"/>
  <c r="KP15" i="15200"/>
  <c r="KP184" i="15200" s="1"/>
  <c r="KP16" i="15200"/>
  <c r="KP188" i="15200" s="1"/>
  <c r="SC186" i="15200"/>
  <c r="SC79" i="15200"/>
  <c r="SC181" i="15200" s="1"/>
  <c r="SC204" i="15200"/>
  <c r="MG204" i="15200"/>
  <c r="MG79" i="15200"/>
  <c r="MG181" i="15200" s="1"/>
  <c r="MG186" i="15200"/>
  <c r="RH15" i="15200"/>
  <c r="RH23" i="15200"/>
  <c r="RH16" i="15200"/>
  <c r="RH188" i="15200" s="1"/>
  <c r="PM23" i="15200"/>
  <c r="PM16" i="15200"/>
  <c r="PM188" i="15200" s="1"/>
  <c r="PM15" i="15200"/>
  <c r="PM184" i="15200" s="1"/>
  <c r="RC186" i="15200"/>
  <c r="RC79" i="15200"/>
  <c r="RC181" i="15200" s="1"/>
  <c r="RC204" i="15200"/>
  <c r="KB23" i="15200"/>
  <c r="KB16" i="15200"/>
  <c r="KB188" i="15200" s="1"/>
  <c r="KB15" i="15200"/>
  <c r="KB183" i="15200"/>
  <c r="KB184" i="15200"/>
  <c r="RR204" i="15200"/>
  <c r="RR79" i="15200"/>
  <c r="RR181" i="15200" s="1"/>
  <c r="RR186" i="15200"/>
  <c r="QQ204" i="15200"/>
  <c r="QQ79" i="15200"/>
  <c r="QQ181" i="15200" s="1"/>
  <c r="QQ186" i="15200"/>
  <c r="QD186" i="15200"/>
  <c r="QD204" i="15200"/>
  <c r="QD79" i="15200"/>
  <c r="QD181" i="15200" s="1"/>
  <c r="QK15" i="15200"/>
  <c r="QK184" i="15200" s="1"/>
  <c r="QK23" i="15200"/>
  <c r="NY16" i="15200"/>
  <c r="NY188" i="15200" s="1"/>
  <c r="NY15" i="15200"/>
  <c r="NY183" i="15200" s="1"/>
  <c r="NY23" i="15200"/>
  <c r="JV23" i="15200"/>
  <c r="JV15" i="15200"/>
  <c r="JV16" i="15200"/>
  <c r="JV188" i="15200" s="1"/>
  <c r="JV182" i="15200"/>
  <c r="PN15" i="15200"/>
  <c r="PW204" i="15200"/>
  <c r="PW186" i="15200"/>
  <c r="PW79" i="15200"/>
  <c r="PW181" i="15200" s="1"/>
  <c r="SH15" i="15200"/>
  <c r="SH182" i="15200" s="1"/>
  <c r="SH16" i="15200"/>
  <c r="SH188" i="15200" s="1"/>
  <c r="SH23" i="15200"/>
  <c r="QJ15" i="15200"/>
  <c r="QJ182" i="15200" s="1"/>
  <c r="QJ23" i="15200"/>
  <c r="QJ16" i="15200"/>
  <c r="QJ188" i="15200" s="1"/>
  <c r="QJ184" i="15200"/>
  <c r="LH15" i="15200"/>
  <c r="LH23" i="15200"/>
  <c r="LH16" i="15200"/>
  <c r="LH188" i="15200" s="1"/>
  <c r="OA186" i="15200"/>
  <c r="OA79" i="15200"/>
  <c r="OA181" i="15200" s="1"/>
  <c r="OA204" i="15200"/>
  <c r="LJ204" i="15200"/>
  <c r="LJ186" i="15200"/>
  <c r="LJ79" i="15200"/>
  <c r="LJ181" i="15200" s="1"/>
  <c r="PF186" i="15200"/>
  <c r="PF204" i="15200"/>
  <c r="PF79" i="15200"/>
  <c r="PF181" i="15200" s="1"/>
  <c r="JW23" i="15200"/>
  <c r="JW16" i="15200"/>
  <c r="JW188" i="15200" s="1"/>
  <c r="JW15" i="15200"/>
  <c r="JW184" i="15200" s="1"/>
  <c r="JW182" i="15200"/>
  <c r="JV204" i="15200"/>
  <c r="JV186" i="15200"/>
  <c r="JV79" i="15200"/>
  <c r="JV181" i="15200" s="1"/>
  <c r="LF204" i="15200"/>
  <c r="LF186" i="15200"/>
  <c r="LF79" i="15200"/>
  <c r="LF181" i="15200" s="1"/>
  <c r="MK16" i="15200"/>
  <c r="MK188" i="15200" s="1"/>
  <c r="MK23" i="15200"/>
  <c r="MK15" i="15200"/>
  <c r="MK184" i="15200" s="1"/>
  <c r="JG16" i="15200"/>
  <c r="JG188" i="15200" s="1"/>
  <c r="JG15" i="15200"/>
  <c r="JG184" i="15200" s="1"/>
  <c r="JG23" i="15200"/>
  <c r="MU204" i="15200"/>
  <c r="MU79" i="15200"/>
  <c r="MU181" i="15200" s="1"/>
  <c r="MU186" i="15200"/>
  <c r="RX23" i="15200"/>
  <c r="RX16" i="15200"/>
  <c r="RX188" i="15200" s="1"/>
  <c r="RX15" i="15200"/>
  <c r="RX184" i="15200" s="1"/>
  <c r="RX183" i="15200"/>
  <c r="RD16" i="15200"/>
  <c r="RD188" i="15200" s="1"/>
  <c r="QC23" i="15200"/>
  <c r="QC15" i="15200"/>
  <c r="QC182" i="15200" s="1"/>
  <c r="QC16" i="15200"/>
  <c r="QC188" i="15200" s="1"/>
  <c r="RQ79" i="15200"/>
  <c r="RQ181" i="15200" s="1"/>
  <c r="RQ204" i="15200"/>
  <c r="RQ186" i="15200"/>
  <c r="KT23" i="15200"/>
  <c r="KT15" i="15200"/>
  <c r="KT16" i="15200"/>
  <c r="KT188" i="15200" s="1"/>
  <c r="KT183" i="15200"/>
  <c r="KT184" i="15200"/>
  <c r="SF204" i="15200"/>
  <c r="SF186" i="15200"/>
  <c r="SF79" i="15200"/>
  <c r="SF181" i="15200" s="1"/>
  <c r="RE186" i="15200"/>
  <c r="RE204" i="15200"/>
  <c r="RE79" i="15200"/>
  <c r="RE181" i="15200" s="1"/>
  <c r="QR204" i="15200"/>
  <c r="QR79" i="15200"/>
  <c r="QR181" i="15200" s="1"/>
  <c r="QR186" i="15200"/>
  <c r="QR16" i="15200"/>
  <c r="QR188" i="15200" s="1"/>
  <c r="RA23" i="15200"/>
  <c r="RA15" i="15200"/>
  <c r="RA183" i="15200" s="1"/>
  <c r="RA16" i="15200"/>
  <c r="RA188" i="15200" s="1"/>
  <c r="RA184" i="15200"/>
  <c r="MM16" i="15200"/>
  <c r="MM188" i="15200" s="1"/>
  <c r="OQ16" i="15200"/>
  <c r="OQ188" i="15200" s="1"/>
  <c r="OQ15" i="15200"/>
  <c r="OQ23" i="15200"/>
  <c r="KN23" i="15200"/>
  <c r="KN15" i="15200"/>
  <c r="KN182" i="15200" s="1"/>
  <c r="KN16" i="15200"/>
  <c r="KN188" i="15200" s="1"/>
  <c r="KN184" i="15200"/>
  <c r="PZ23" i="15200"/>
  <c r="QK79" i="15200"/>
  <c r="QK181" i="15200" s="1"/>
  <c r="QK186" i="15200"/>
  <c r="QK204" i="15200"/>
  <c r="NB23" i="15200"/>
  <c r="NB15" i="15200"/>
  <c r="NB16" i="15200"/>
  <c r="NB188" i="15200" s="1"/>
  <c r="NB184" i="15200"/>
  <c r="KV204" i="15200"/>
  <c r="KV186" i="15200"/>
  <c r="KV79" i="15200"/>
  <c r="KV181" i="15200" s="1"/>
  <c r="OK15" i="15200"/>
  <c r="OK23" i="15200"/>
  <c r="OK16" i="15200"/>
  <c r="OK188" i="15200" s="1"/>
  <c r="OK183" i="15200"/>
  <c r="OK182" i="15200"/>
  <c r="ME204" i="15200"/>
  <c r="ME186" i="15200"/>
  <c r="ME79" i="15200"/>
  <c r="ME181" i="15200" s="1"/>
  <c r="MN16" i="15200"/>
  <c r="MN188" i="15200" s="1"/>
  <c r="MN23" i="15200"/>
  <c r="MN15" i="15200"/>
  <c r="MN183" i="15200" s="1"/>
  <c r="LN186" i="15200"/>
  <c r="LN79" i="15200"/>
  <c r="LN181" i="15200" s="1"/>
  <c r="LN204" i="15200"/>
  <c r="MR15" i="15200"/>
  <c r="MR16" i="15200"/>
  <c r="MR188" i="15200" s="1"/>
  <c r="MR23" i="15200"/>
  <c r="LM204" i="15200"/>
  <c r="LM79" i="15200"/>
  <c r="LM181" i="15200" s="1"/>
  <c r="LM186" i="15200"/>
  <c r="NE16" i="15200"/>
  <c r="NE188" i="15200" s="1"/>
  <c r="NE23" i="15200"/>
  <c r="NE15" i="15200"/>
  <c r="NE183" i="15200" s="1"/>
  <c r="LV204" i="15200"/>
  <c r="LV186" i="15200"/>
  <c r="LV79" i="15200"/>
  <c r="LV181" i="15200" s="1"/>
  <c r="SB187" i="15200"/>
  <c r="SB20" i="15200"/>
  <c r="OB15" i="15200"/>
  <c r="OB23" i="15200"/>
  <c r="OB16" i="15200"/>
  <c r="OB188" i="15200" s="1"/>
  <c r="JY23" i="15200"/>
  <c r="JY16" i="15200"/>
  <c r="JY188" i="15200" s="1"/>
  <c r="JY15" i="15200"/>
  <c r="JY183" i="15200" s="1"/>
  <c r="JY184" i="15200"/>
  <c r="NI186" i="15200"/>
  <c r="NI204" i="15200"/>
  <c r="NI79" i="15200"/>
  <c r="NI181" i="15200" s="1"/>
  <c r="QS23" i="15200"/>
  <c r="QS16" i="15200"/>
  <c r="QS188" i="15200" s="1"/>
  <c r="QS15" i="15200"/>
  <c r="QS182" i="15200" s="1"/>
  <c r="SE204" i="15200"/>
  <c r="SE186" i="15200"/>
  <c r="SE79" i="15200"/>
  <c r="SE181" i="15200" s="1"/>
  <c r="LL23" i="15200"/>
  <c r="LL15" i="15200"/>
  <c r="LL16" i="15200"/>
  <c r="LL188" i="15200" s="1"/>
  <c r="LL182" i="15200"/>
  <c r="LL183" i="15200"/>
  <c r="JK16" i="15200"/>
  <c r="JK188" i="15200" s="1"/>
  <c r="JK15" i="15200"/>
  <c r="JK183" i="15200" s="1"/>
  <c r="JK23" i="15200"/>
  <c r="RS204" i="15200"/>
  <c r="RS186" i="15200"/>
  <c r="RS79" i="15200"/>
  <c r="RS181" i="15200" s="1"/>
  <c r="SG204" i="15200"/>
  <c r="SG186" i="15200"/>
  <c r="SG79" i="15200"/>
  <c r="SG181" i="15200" s="1"/>
  <c r="SF16" i="15200"/>
  <c r="SF188" i="15200" s="1"/>
  <c r="SF23" i="15200"/>
  <c r="SF15" i="15200"/>
  <c r="SF182" i="15200"/>
  <c r="PH23" i="15200"/>
  <c r="LF23" i="15200"/>
  <c r="LF16" i="15200"/>
  <c r="LF188" i="15200" s="1"/>
  <c r="LF15" i="15200"/>
  <c r="LF182" i="15200" s="1"/>
  <c r="QY204" i="15200"/>
  <c r="QY186" i="15200"/>
  <c r="QY79" i="15200"/>
  <c r="QY181" i="15200" s="1"/>
  <c r="JX204" i="15200"/>
  <c r="JX186" i="15200"/>
  <c r="JX79" i="15200"/>
  <c r="JX181" i="15200" s="1"/>
  <c r="LD15" i="15200"/>
  <c r="QL23" i="15200"/>
  <c r="QL15" i="15200"/>
  <c r="QL16" i="15200"/>
  <c r="QL188" i="15200" s="1"/>
  <c r="NQ186" i="15200"/>
  <c r="NQ79" i="15200"/>
  <c r="NQ181" i="15200" s="1"/>
  <c r="NQ204" i="15200"/>
  <c r="RO15" i="15200"/>
  <c r="RO184" i="15200" s="1"/>
  <c r="RO16" i="15200"/>
  <c r="RO188" i="15200" s="1"/>
  <c r="RO23" i="15200"/>
  <c r="PV16" i="15200"/>
  <c r="PV188" i="15200" s="1"/>
  <c r="PV23" i="15200"/>
  <c r="PV15" i="15200"/>
  <c r="PV183" i="15200" s="1"/>
  <c r="PV182" i="15200"/>
  <c r="PD23" i="15200"/>
  <c r="PD15" i="15200"/>
  <c r="PD16" i="15200"/>
  <c r="PD188" i="15200" s="1"/>
  <c r="MK79" i="15200"/>
  <c r="MK181" i="15200" s="1"/>
  <c r="MK186" i="15200"/>
  <c r="MK204" i="15200"/>
  <c r="KW186" i="15200"/>
  <c r="KW79" i="15200"/>
  <c r="KW181" i="15200" s="1"/>
  <c r="KW204" i="15200"/>
  <c r="NL204" i="15200"/>
  <c r="NL186" i="15200"/>
  <c r="NL79" i="15200"/>
  <c r="NL181" i="15200" s="1"/>
  <c r="RF15" i="15200"/>
  <c r="RF184" i="15200" s="1"/>
  <c r="RF16" i="15200"/>
  <c r="RF188" i="15200" s="1"/>
  <c r="RF23" i="15200"/>
  <c r="RF182" i="15200"/>
  <c r="RF183" i="15200"/>
  <c r="KQ23" i="15200"/>
  <c r="KQ16" i="15200"/>
  <c r="KQ188" i="15200" s="1"/>
  <c r="KQ15" i="15200"/>
  <c r="KQ184" i="15200"/>
  <c r="NV186" i="15200"/>
  <c r="NV204" i="15200"/>
  <c r="NV79" i="15200"/>
  <c r="NV181" i="15200" s="1"/>
  <c r="JS187" i="15200"/>
  <c r="NW79" i="15200"/>
  <c r="NW181" i="15200" s="1"/>
  <c r="NW204" i="15200"/>
  <c r="NW186" i="15200"/>
  <c r="RI15" i="15200"/>
  <c r="RI182" i="15200" s="1"/>
  <c r="RI16" i="15200"/>
  <c r="RI188" i="15200" s="1"/>
  <c r="RI23" i="15200"/>
  <c r="RI184" i="15200"/>
  <c r="RI183" i="15200"/>
  <c r="PN16" i="15200"/>
  <c r="PN188" i="15200" s="1"/>
  <c r="PN23" i="15200"/>
  <c r="MD23" i="15200"/>
  <c r="MD16" i="15200"/>
  <c r="MD188" i="15200" s="1"/>
  <c r="MD15" i="15200"/>
  <c r="MD183" i="15200" s="1"/>
  <c r="KC15" i="15200"/>
  <c r="KC16" i="15200"/>
  <c r="KC188" i="15200" s="1"/>
  <c r="KC182" i="15200"/>
  <c r="KC23" i="15200"/>
  <c r="JL15" i="15200"/>
  <c r="JL16" i="15200"/>
  <c r="JL188" i="15200" s="1"/>
  <c r="JL182" i="15200"/>
  <c r="JL184" i="15200"/>
  <c r="JM15" i="15200"/>
  <c r="JM182" i="15200" s="1"/>
  <c r="JM16" i="15200"/>
  <c r="JM188" i="15200" s="1"/>
  <c r="JM183" i="15200"/>
  <c r="MO204" i="15200"/>
  <c r="MO79" i="15200"/>
  <c r="MO181" i="15200" s="1"/>
  <c r="MO186" i="15200"/>
  <c r="PW15" i="15200"/>
  <c r="PW183" i="15200" s="1"/>
  <c r="PW23" i="15200"/>
  <c r="LX15" i="15200"/>
  <c r="LX184" i="15200" s="1"/>
  <c r="LX16" i="15200"/>
  <c r="LX188" i="15200" s="1"/>
  <c r="LX23" i="15200"/>
  <c r="RM204" i="15200"/>
  <c r="RM79" i="15200"/>
  <c r="RM181" i="15200" s="1"/>
  <c r="RM186" i="15200"/>
  <c r="UY107" i="15198"/>
  <c r="LO79" i="15200"/>
  <c r="LO181" i="15200" s="1"/>
  <c r="LO204" i="15200"/>
  <c r="LO186" i="15200"/>
  <c r="NC15" i="15200"/>
  <c r="NC183" i="15200" s="1"/>
  <c r="NC23" i="15200"/>
  <c r="NC16" i="15200"/>
  <c r="NC188" i="15200" s="1"/>
  <c r="QF204" i="15200"/>
  <c r="QF79" i="15200"/>
  <c r="QF181" i="15200" s="1"/>
  <c r="QF186" i="15200"/>
  <c r="JF186" i="15200"/>
  <c r="JF79" i="15200"/>
  <c r="JF181" i="15200" s="1"/>
  <c r="JF204" i="15200"/>
  <c r="KJ186" i="15200"/>
  <c r="KJ204" i="15200"/>
  <c r="KJ79" i="15200"/>
  <c r="KJ181" i="15200" s="1"/>
  <c r="PE204" i="15200"/>
  <c r="PE79" i="15200"/>
  <c r="PE181" i="15200" s="1"/>
  <c r="PE186" i="15200"/>
  <c r="RQ182" i="15200"/>
  <c r="RQ16" i="15200"/>
  <c r="RQ188" i="15200" s="1"/>
  <c r="RQ23" i="15200"/>
  <c r="RQ15" i="15200"/>
  <c r="NU204" i="15200"/>
  <c r="NU79" i="15200"/>
  <c r="NU181" i="15200" s="1"/>
  <c r="NU186" i="15200"/>
  <c r="KK204" i="15200"/>
  <c r="KK186" i="15200"/>
  <c r="KK79" i="15200"/>
  <c r="KK181" i="15200" s="1"/>
  <c r="JB186" i="15200"/>
  <c r="JB204" i="15200"/>
  <c r="JB79" i="15200"/>
  <c r="JB181" i="15200" s="1"/>
  <c r="OI204" i="15200"/>
  <c r="OI79" i="15200"/>
  <c r="OI181" i="15200" s="1"/>
  <c r="OI186" i="15200"/>
  <c r="JM23" i="15200"/>
  <c r="LI23" i="15200"/>
  <c r="LI15" i="15200"/>
  <c r="LI184" i="15200" s="1"/>
  <c r="LI16" i="15200"/>
  <c r="LI188" i="15200" s="1"/>
  <c r="OJ204" i="15200"/>
  <c r="OJ79" i="15200"/>
  <c r="OJ181" i="15200" s="1"/>
  <c r="OJ186" i="15200"/>
  <c r="OK204" i="15200"/>
  <c r="OK79" i="15200"/>
  <c r="OK181" i="15200" s="1"/>
  <c r="OK186" i="15200"/>
  <c r="RY15" i="15200"/>
  <c r="RY184" i="15200" s="1"/>
  <c r="RY16" i="15200"/>
  <c r="RY188" i="15200" s="1"/>
  <c r="RY23" i="15200"/>
  <c r="RY183" i="15200"/>
  <c r="QD15" i="15200"/>
  <c r="QD184" i="15200" s="1"/>
  <c r="QD16" i="15200"/>
  <c r="QD188" i="15200" s="1"/>
  <c r="QD23" i="15200"/>
  <c r="QD183" i="15200"/>
  <c r="QD182" i="15200"/>
  <c r="MV23" i="15200"/>
  <c r="MV16" i="15200"/>
  <c r="MV188" i="15200" s="1"/>
  <c r="MV15" i="15200"/>
  <c r="MV182" i="15200" s="1"/>
  <c r="KU15" i="15200"/>
  <c r="KU184" i="15200" s="1"/>
  <c r="KU23" i="15200"/>
  <c r="KU183" i="15200"/>
  <c r="KD23" i="15200"/>
  <c r="KD16" i="15200"/>
  <c r="KD188" i="15200" s="1"/>
  <c r="KD15" i="15200"/>
  <c r="KD182" i="15200" s="1"/>
  <c r="KE15" i="15200"/>
  <c r="KE184" i="15200" s="1"/>
  <c r="KE23" i="15200"/>
  <c r="KE16" i="15200"/>
  <c r="KE188" i="15200" s="1"/>
  <c r="NB204" i="15200"/>
  <c r="NB186" i="15200"/>
  <c r="NB79" i="15200"/>
  <c r="NB181" i="15200" s="1"/>
  <c r="QM16" i="15200"/>
  <c r="QM188" i="15200" s="1"/>
  <c r="QM23" i="15200"/>
  <c r="QM15" i="15200"/>
  <c r="QM183" i="15200" s="1"/>
  <c r="QM184" i="15200"/>
  <c r="QM182" i="15200"/>
  <c r="MP16" i="15200"/>
  <c r="MP188" i="15200" s="1"/>
  <c r="MP15" i="15200"/>
  <c r="MP184" i="15200" s="1"/>
  <c r="MP23" i="15200"/>
  <c r="RZ186" i="15200"/>
  <c r="RZ79" i="15200"/>
  <c r="RZ181" i="15200" s="1"/>
  <c r="RZ204" i="15200"/>
  <c r="MS204" i="15200"/>
  <c r="MS186" i="15200"/>
  <c r="MS79" i="15200"/>
  <c r="MS181" i="15200" s="1"/>
  <c r="RX204" i="15200"/>
  <c r="RX186" i="15200"/>
  <c r="RX79" i="15200"/>
  <c r="RX181" i="15200" s="1"/>
  <c r="LD204" i="15200"/>
  <c r="LD79" i="15200"/>
  <c r="LD181" i="15200" s="1"/>
  <c r="LD186" i="15200"/>
  <c r="RJ204" i="15200"/>
  <c r="RJ186" i="15200"/>
  <c r="RJ79" i="15200"/>
  <c r="RJ181" i="15200" s="1"/>
  <c r="PU186" i="15200"/>
  <c r="PU79" i="15200"/>
  <c r="PU181" i="15200" s="1"/>
  <c r="PU204" i="15200"/>
  <c r="OS16" i="15200"/>
  <c r="OS188" i="15200" s="1"/>
  <c r="OS23" i="15200"/>
  <c r="OS15" i="15200"/>
  <c r="OS183" i="15200" s="1"/>
  <c r="JA204" i="15200"/>
  <c r="JA186" i="15200"/>
  <c r="JA79" i="15200"/>
  <c r="JA181" i="15200" s="1"/>
  <c r="KQ204" i="15200"/>
  <c r="KQ186" i="15200"/>
  <c r="KQ79" i="15200"/>
  <c r="KQ181" i="15200" s="1"/>
  <c r="KK16" i="15200"/>
  <c r="KK188" i="15200" s="1"/>
  <c r="KK23" i="15200"/>
  <c r="KK15" i="15200"/>
  <c r="KK184" i="15200"/>
  <c r="JQ204" i="15200"/>
  <c r="JQ79" i="15200"/>
  <c r="JQ181" i="15200" s="1"/>
  <c r="JQ186" i="15200"/>
  <c r="KU16" i="15200"/>
  <c r="KU188" i="15200" s="1"/>
  <c r="MA16" i="15200"/>
  <c r="MA188" i="15200" s="1"/>
  <c r="MA23" i="15200"/>
  <c r="MA184" i="15200"/>
  <c r="MA15" i="15200"/>
  <c r="OX79" i="15200"/>
  <c r="OX181" i="15200" s="1"/>
  <c r="OX204" i="15200"/>
  <c r="OX186" i="15200"/>
  <c r="OY186" i="15200"/>
  <c r="OY79" i="15200"/>
  <c r="OY181" i="15200" s="1"/>
  <c r="OY204" i="15200"/>
  <c r="QT182" i="15200"/>
  <c r="QT15" i="15200"/>
  <c r="QT184" i="15200"/>
  <c r="QT23" i="15200"/>
  <c r="QT16" i="15200"/>
  <c r="QT188" i="15200" s="1"/>
  <c r="NN15" i="15200"/>
  <c r="NN23" i="15200"/>
  <c r="NN16" i="15200"/>
  <c r="NN188" i="15200" s="1"/>
  <c r="NN183" i="15200"/>
  <c r="LM16" i="15200"/>
  <c r="LM188" i="15200" s="1"/>
  <c r="LM23" i="15200"/>
  <c r="LM15" i="15200"/>
  <c r="KV15" i="15200"/>
  <c r="KV183" i="15200"/>
  <c r="KV23" i="15200"/>
  <c r="KW23" i="15200"/>
  <c r="KW15" i="15200"/>
  <c r="KW182" i="15200" s="1"/>
  <c r="PH15" i="15200"/>
  <c r="NP204" i="15200"/>
  <c r="NP186" i="15200"/>
  <c r="NP79" i="15200"/>
  <c r="NP181" i="15200" s="1"/>
  <c r="RD23" i="15200"/>
  <c r="NH23" i="15200"/>
  <c r="NH16" i="15200"/>
  <c r="NH188" i="15200" s="1"/>
  <c r="NH15" i="15200"/>
  <c r="NH182" i="15200" s="1"/>
  <c r="NH183" i="15200"/>
  <c r="PI16" i="15200"/>
  <c r="PI188" i="15200" s="1"/>
  <c r="PI23" i="15200"/>
  <c r="PI183" i="15200"/>
  <c r="PI15" i="15200"/>
  <c r="KY16" i="15200"/>
  <c r="KY188" i="15200" s="1"/>
  <c r="KY15" i="15200"/>
  <c r="KY182" i="15200" s="1"/>
  <c r="KY23" i="15200"/>
  <c r="KY184" i="15200"/>
  <c r="MX186" i="15200"/>
  <c r="MX79" i="15200"/>
  <c r="MX181" i="15200" s="1"/>
  <c r="MX204" i="15200"/>
  <c r="LZ186" i="15200"/>
  <c r="LZ204" i="15200"/>
  <c r="LZ79" i="15200"/>
  <c r="LZ181" i="15200" s="1"/>
  <c r="JM204" i="15200"/>
  <c r="JM79" i="15200"/>
  <c r="JM181" i="15200" s="1"/>
  <c r="JM186" i="15200"/>
  <c r="MC186" i="15200"/>
  <c r="MC79" i="15200"/>
  <c r="MC181" i="15200" s="1"/>
  <c r="MC204" i="15200"/>
  <c r="JP23" i="15200"/>
  <c r="JP15" i="15200"/>
  <c r="JP183" i="15200" s="1"/>
  <c r="JP16" i="15200"/>
  <c r="JP188" i="15200" s="1"/>
  <c r="JP182" i="15200"/>
  <c r="QE204" i="15200"/>
  <c r="QE79" i="15200"/>
  <c r="QE181" i="15200" s="1"/>
  <c r="QE186" i="15200"/>
  <c r="RT204" i="15200"/>
  <c r="RT79" i="15200"/>
  <c r="RT181" i="15200" s="1"/>
  <c r="RT186" i="15200"/>
  <c r="JO186" i="15200"/>
  <c r="JO204" i="15200"/>
  <c r="JO79" i="15200"/>
  <c r="JO181" i="15200" s="1"/>
  <c r="LU204" i="15200"/>
  <c r="LU186" i="15200"/>
  <c r="LU79" i="15200"/>
  <c r="LU181" i="15200" s="1"/>
  <c r="MH16" i="15200"/>
  <c r="MH188" i="15200" s="1"/>
  <c r="MH23" i="15200"/>
  <c r="KE79" i="15200"/>
  <c r="KE181" i="15200" s="1"/>
  <c r="KE186" i="15200"/>
  <c r="KE204" i="15200"/>
  <c r="JP204" i="15200"/>
  <c r="JP186" i="15200"/>
  <c r="JP79" i="15200"/>
  <c r="JP181" i="15200" s="1"/>
  <c r="MS15" i="15200"/>
  <c r="MS184" i="15200" s="1"/>
  <c r="MS23" i="15200"/>
  <c r="MS16" i="15200"/>
  <c r="MS188" i="15200" s="1"/>
  <c r="PL204" i="15200"/>
  <c r="PL79" i="15200"/>
  <c r="PL181" i="15200" s="1"/>
  <c r="PL186" i="15200"/>
  <c r="QA204" i="15200"/>
  <c r="QA79" i="15200"/>
  <c r="QA181" i="15200" s="1"/>
  <c r="QA186" i="15200"/>
  <c r="RJ15" i="15200"/>
  <c r="RJ184" i="15200" s="1"/>
  <c r="RJ23" i="15200"/>
  <c r="RJ183" i="15200"/>
  <c r="RJ16" i="15200"/>
  <c r="RJ188" i="15200" s="1"/>
  <c r="OF23" i="15200"/>
  <c r="OF15" i="15200"/>
  <c r="OF182" i="15200" s="1"/>
  <c r="OF16" i="15200"/>
  <c r="OF188" i="15200" s="1"/>
  <c r="ME16" i="15200"/>
  <c r="ME188" i="15200" s="1"/>
  <c r="ME23" i="15200"/>
  <c r="ME15" i="15200"/>
  <c r="ME182" i="15200"/>
  <c r="LN15" i="15200"/>
  <c r="LN23" i="15200"/>
  <c r="LN16" i="15200"/>
  <c r="LN188" i="15200" s="1"/>
  <c r="LO23" i="15200"/>
  <c r="LO15" i="15200"/>
  <c r="LO184" i="15200" s="1"/>
  <c r="LO16" i="15200"/>
  <c r="LO188" i="15200" s="1"/>
  <c r="LO182" i="15200"/>
  <c r="OD79" i="15200"/>
  <c r="OD181" i="15200" s="1"/>
  <c r="OD204" i="15200"/>
  <c r="OD186" i="15200"/>
  <c r="RS15" i="15200"/>
  <c r="RS183" i="15200" s="1"/>
  <c r="RS16" i="15200"/>
  <c r="RS188" i="15200" s="1"/>
  <c r="RS23" i="15200"/>
  <c r="NZ16" i="15200"/>
  <c r="NZ188" i="15200" s="1"/>
  <c r="NZ15" i="15200"/>
  <c r="NZ23" i="15200"/>
  <c r="PY15" i="15200"/>
  <c r="PY16" i="15200"/>
  <c r="PY188" i="15200" s="1"/>
  <c r="PY23" i="15200"/>
  <c r="PY184" i="15200"/>
  <c r="PY182" i="15200"/>
  <c r="JG204" i="15200"/>
  <c r="JG186" i="15200"/>
  <c r="JG79" i="15200"/>
  <c r="JG181" i="15200" s="1"/>
  <c r="KB204" i="15200"/>
  <c r="KB79" i="15200"/>
  <c r="KB181" i="15200" s="1"/>
  <c r="KB186" i="15200"/>
  <c r="JK204" i="15200"/>
  <c r="JK186" i="15200"/>
  <c r="JK79" i="15200"/>
  <c r="JK181" i="15200" s="1"/>
  <c r="LC204" i="15200"/>
  <c r="LC79" i="15200"/>
  <c r="LC181" i="15200" s="1"/>
  <c r="LC186" i="15200"/>
  <c r="NO79" i="15200"/>
  <c r="NO181" i="15200" s="1"/>
  <c r="NO186" i="15200"/>
  <c r="NO204" i="15200"/>
  <c r="MM23" i="15200"/>
  <c r="MM15" i="15200"/>
  <c r="MM183" i="15200"/>
  <c r="MM182" i="15200"/>
  <c r="OC204" i="15200"/>
  <c r="OC186" i="15200"/>
  <c r="OC79" i="15200"/>
  <c r="OC181" i="15200" s="1"/>
  <c r="JX23" i="15200"/>
  <c r="JX16" i="15200"/>
  <c r="JX188" i="15200" s="1"/>
  <c r="JX15" i="15200"/>
  <c r="JX182" i="15200" s="1"/>
  <c r="JX184" i="15200"/>
  <c r="JX183" i="15200"/>
  <c r="KM204" i="15200"/>
  <c r="KM186" i="15200"/>
  <c r="KM79" i="15200"/>
  <c r="KM181" i="15200" s="1"/>
  <c r="KC204" i="15200"/>
  <c r="KC79" i="15200"/>
  <c r="KC181" i="15200" s="1"/>
  <c r="KC186" i="15200"/>
  <c r="ML186" i="15200"/>
  <c r="ML79" i="15200"/>
  <c r="ML181" i="15200" s="1"/>
  <c r="ML204" i="15200"/>
  <c r="NW23" i="15200"/>
  <c r="NW16" i="15200"/>
  <c r="NW188" i="15200" s="1"/>
  <c r="NW182" i="15200"/>
  <c r="NW15" i="15200"/>
  <c r="NW184" i="15200" s="1"/>
  <c r="KS204" i="15200"/>
  <c r="KS79" i="15200"/>
  <c r="KS181" i="15200" s="1"/>
  <c r="KS186" i="15200"/>
  <c r="KR186" i="15200"/>
  <c r="KR204" i="15200"/>
  <c r="KR79" i="15200"/>
  <c r="KR181" i="15200" s="1"/>
  <c r="NK23" i="15200"/>
  <c r="NK16" i="15200"/>
  <c r="NK188" i="15200" s="1"/>
  <c r="NK15" i="15200"/>
  <c r="NK184" i="15200"/>
  <c r="PZ186" i="15200"/>
  <c r="PZ204" i="15200"/>
  <c r="PZ79" i="15200"/>
  <c r="PZ181" i="15200" s="1"/>
  <c r="QN79" i="15200"/>
  <c r="QN181" i="15200" s="1"/>
  <c r="QN204" i="15200"/>
  <c r="QN186" i="15200"/>
  <c r="PH16" i="15200"/>
  <c r="PH188" i="15200" s="1"/>
  <c r="RZ23" i="15200"/>
  <c r="RZ15" i="15200"/>
  <c r="RZ183" i="15200" s="1"/>
  <c r="RZ16" i="15200"/>
  <c r="RZ188" i="15200" s="1"/>
  <c r="RZ182" i="15200"/>
  <c r="OX23" i="15200"/>
  <c r="OX15" i="15200"/>
  <c r="OX183" i="15200" s="1"/>
  <c r="OX16" i="15200"/>
  <c r="OX188" i="15200" s="1"/>
  <c r="MW16" i="15200"/>
  <c r="MW188" i="15200" s="1"/>
  <c r="MW23" i="15200"/>
  <c r="MW15" i="15200"/>
  <c r="MW183" i="15200"/>
  <c r="MW182" i="15200"/>
  <c r="MW184" i="15200"/>
  <c r="MF15" i="15200"/>
  <c r="MF184" i="15200" s="1"/>
  <c r="MF16" i="15200"/>
  <c r="MF188" i="15200" s="1"/>
  <c r="MF23" i="15200"/>
  <c r="MG16" i="15200"/>
  <c r="MG188" i="15200" s="1"/>
  <c r="MG23" i="15200"/>
  <c r="MG183" i="15200"/>
  <c r="OR204" i="15200"/>
  <c r="OR186" i="15200"/>
  <c r="OR79" i="15200"/>
  <c r="OR181" i="15200" s="1"/>
  <c r="OR23" i="15200"/>
  <c r="OR15" i="15200"/>
  <c r="OR16" i="15200"/>
  <c r="OR188" i="15200" s="1"/>
  <c r="OR182" i="15200"/>
  <c r="QO15" i="15200"/>
  <c r="QO182" i="15200" s="1"/>
  <c r="QO23" i="15200"/>
  <c r="QO16" i="15200"/>
  <c r="QO188" i="15200" s="1"/>
  <c r="LR186" i="15200"/>
  <c r="LR79" i="15200"/>
  <c r="LR181" i="15200" s="1"/>
  <c r="LR204" i="15200"/>
  <c r="LY186" i="15200"/>
  <c r="LY204" i="15200"/>
  <c r="LY79" i="15200"/>
  <c r="LY181" i="15200" s="1"/>
  <c r="SA204" i="15200"/>
  <c r="SA186" i="15200"/>
  <c r="SA79" i="15200"/>
  <c r="SA181" i="15200" s="1"/>
  <c r="KH204" i="15200"/>
  <c r="KH186" i="15200"/>
  <c r="KH79" i="15200"/>
  <c r="KH181" i="15200" s="1"/>
  <c r="MB204" i="15200"/>
  <c r="MB79" i="15200"/>
  <c r="MB181" i="15200" s="1"/>
  <c r="MB186" i="15200"/>
  <c r="PC204" i="15200"/>
  <c r="PC186" i="15200"/>
  <c r="PC79" i="15200"/>
  <c r="PC181" i="15200" s="1"/>
  <c r="OT16" i="15200"/>
  <c r="OT188" i="15200" s="1"/>
  <c r="OT15" i="15200"/>
  <c r="OT184" i="15200" s="1"/>
  <c r="OT23" i="15200"/>
  <c r="LI204" i="15200"/>
  <c r="LI79" i="15200"/>
  <c r="LI181" i="15200" s="1"/>
  <c r="LI186" i="15200"/>
  <c r="MZ16" i="15200"/>
  <c r="MZ188" i="15200" s="1"/>
  <c r="MZ23" i="15200"/>
  <c r="MZ15" i="15200"/>
  <c r="MZ184" i="15200" s="1"/>
  <c r="JQ15" i="15200"/>
  <c r="JQ182" i="15200" s="1"/>
  <c r="JQ16" i="15200"/>
  <c r="JQ188" i="15200" s="1"/>
  <c r="JQ23" i="15200"/>
  <c r="LE79" i="15200"/>
  <c r="LE181" i="15200" s="1"/>
  <c r="LE186" i="15200"/>
  <c r="LE204" i="15200"/>
  <c r="OH204" i="15200"/>
  <c r="OH186" i="15200"/>
  <c r="OH79" i="15200"/>
  <c r="OH181" i="15200" s="1"/>
  <c r="PR23" i="15200"/>
  <c r="PR16" i="15200"/>
  <c r="PR188" i="15200" s="1"/>
  <c r="PR15" i="15200"/>
  <c r="LW186" i="15200"/>
  <c r="LW204" i="15200"/>
  <c r="LW79" i="15200"/>
  <c r="LW181" i="15200" s="1"/>
  <c r="MM204" i="15200"/>
  <c r="MM79" i="15200"/>
  <c r="MM181" i="15200" s="1"/>
  <c r="MM186" i="15200"/>
  <c r="OC15" i="15200"/>
  <c r="OC182" i="15200" s="1"/>
  <c r="OC23" i="15200"/>
  <c r="OC16" i="15200"/>
  <c r="OC188" i="15200" s="1"/>
  <c r="RO186" i="15200"/>
  <c r="RO204" i="15200"/>
  <c r="RO79" i="15200"/>
  <c r="RO181" i="15200" s="1"/>
  <c r="RB204" i="15200"/>
  <c r="RB186" i="15200"/>
  <c r="RB79" i="15200"/>
  <c r="RB181" i="15200" s="1"/>
  <c r="JT15" i="15200"/>
  <c r="QE16" i="15200"/>
  <c r="QE188" i="15200" s="1"/>
  <c r="QE15" i="15200"/>
  <c r="QE23" i="15200"/>
  <c r="QE184" i="15200"/>
  <c r="QE183" i="15200"/>
  <c r="NO15" i="15200"/>
  <c r="NO182" i="15200" s="1"/>
  <c r="NO23" i="15200"/>
  <c r="MX23" i="15200"/>
  <c r="MX16" i="15200"/>
  <c r="MX188" i="15200" s="1"/>
  <c r="MX15" i="15200"/>
  <c r="MX184" i="15200" s="1"/>
  <c r="MY16" i="15200"/>
  <c r="MY188" i="15200" s="1"/>
  <c r="MY23" i="15200"/>
  <c r="MY15" i="15200"/>
  <c r="RI204" i="15200"/>
  <c r="RI79" i="15200"/>
  <c r="RI181" i="15200" s="1"/>
  <c r="RI186" i="15200"/>
  <c r="OF204" i="15200"/>
  <c r="OF186" i="15200"/>
  <c r="OF79" i="15200"/>
  <c r="OF181" i="15200" s="1"/>
  <c r="PX16" i="15200"/>
  <c r="PX188" i="15200" s="1"/>
  <c r="PX15" i="15200"/>
  <c r="PX184" i="15200" s="1"/>
  <c r="PX23" i="15200"/>
  <c r="RE184" i="15200"/>
  <c r="RE23" i="15200"/>
  <c r="RE15" i="15200"/>
  <c r="RE16" i="15200"/>
  <c r="RE188" i="15200" s="1"/>
  <c r="RE182" i="15200"/>
  <c r="PT16" i="15200"/>
  <c r="PT188" i="15200" s="1"/>
  <c r="PX204" i="15200"/>
  <c r="PX79" i="15200"/>
  <c r="PX181" i="15200" s="1"/>
  <c r="PX186" i="15200"/>
  <c r="OE79" i="15200"/>
  <c r="OE181" i="15200" s="1"/>
  <c r="OE186" i="15200"/>
  <c r="OE204" i="15200"/>
  <c r="MZ79" i="15200"/>
  <c r="MZ181" i="15200" s="1"/>
  <c r="MZ204" i="15200"/>
  <c r="MZ186" i="15200"/>
  <c r="QS79" i="15200"/>
  <c r="QS181" i="15200" s="1"/>
  <c r="QS204" i="15200"/>
  <c r="QS186" i="15200"/>
  <c r="OV186" i="15200"/>
  <c r="OV79" i="15200"/>
  <c r="OV181" i="15200" s="1"/>
  <c r="OV204" i="15200"/>
  <c r="NE204" i="15200"/>
  <c r="NE186" i="15200"/>
  <c r="NE79" i="15200"/>
  <c r="NE181" i="15200" s="1"/>
  <c r="JN23" i="15200"/>
  <c r="JN16" i="15200"/>
  <c r="JN188" i="15200" s="1"/>
  <c r="JN15" i="15200"/>
  <c r="JN184" i="15200"/>
  <c r="RN16" i="15200"/>
  <c r="RN188" i="15200" s="1"/>
  <c r="RN15" i="15200"/>
  <c r="RN184" i="15200"/>
  <c r="RN183" i="15200"/>
  <c r="RN182" i="15200"/>
  <c r="RH204" i="15200"/>
  <c r="RH186" i="15200"/>
  <c r="RH79" i="15200"/>
  <c r="RH181" i="15200" s="1"/>
  <c r="PF16" i="15200"/>
  <c r="PF188" i="15200" s="1"/>
  <c r="PF23" i="15200"/>
  <c r="PF15" i="15200"/>
  <c r="PF182" i="15200" s="1"/>
  <c r="JW204" i="15200"/>
  <c r="JW186" i="15200"/>
  <c r="JW79" i="15200"/>
  <c r="JW181" i="15200" s="1"/>
  <c r="JY204" i="15200"/>
  <c r="JY79" i="15200"/>
  <c r="JY181" i="15200" s="1"/>
  <c r="JY186" i="15200"/>
  <c r="NG204" i="15200"/>
  <c r="NG186" i="15200"/>
  <c r="NG79" i="15200"/>
  <c r="NG181" i="15200" s="1"/>
  <c r="PQ204" i="15200"/>
  <c r="PQ79" i="15200"/>
  <c r="PQ181" i="15200" s="1"/>
  <c r="PQ186" i="15200"/>
  <c r="RB16" i="15200"/>
  <c r="RB188" i="15200" s="1"/>
  <c r="RB15" i="15200"/>
  <c r="RB184" i="15200" s="1"/>
  <c r="RB23" i="15200"/>
  <c r="MN79" i="15200"/>
  <c r="MN181" i="15200" s="1"/>
  <c r="MN204" i="15200"/>
  <c r="MN186" i="15200"/>
  <c r="JD186" i="15200"/>
  <c r="JD204" i="15200"/>
  <c r="JD79" i="15200"/>
  <c r="JD181" i="15200" s="1"/>
  <c r="OU183" i="15200"/>
  <c r="OU23" i="15200"/>
  <c r="OU16" i="15200"/>
  <c r="OU188" i="15200" s="1"/>
  <c r="OU15" i="15200"/>
  <c r="OU182" i="15200" s="1"/>
  <c r="KV16" i="15200"/>
  <c r="KV188" i="15200" s="1"/>
  <c r="JH16" i="15200"/>
  <c r="JH188" i="15200" s="1"/>
  <c r="JH23" i="15200"/>
  <c r="JH15" i="15200"/>
  <c r="JH182" i="15200" s="1"/>
  <c r="RP79" i="15200"/>
  <c r="RP181" i="15200" s="1"/>
  <c r="RP204" i="15200"/>
  <c r="RP186" i="15200"/>
  <c r="SA23" i="15200"/>
  <c r="SA16" i="15200"/>
  <c r="SA188" i="15200" s="1"/>
  <c r="SA15" i="15200"/>
  <c r="SA182" i="15200" s="1"/>
  <c r="SA183" i="15200"/>
  <c r="SA184" i="15200"/>
  <c r="OG15" i="15200"/>
  <c r="OG16" i="15200"/>
  <c r="OG188" i="15200" s="1"/>
  <c r="OG23" i="15200"/>
  <c r="NP16" i="15200"/>
  <c r="NP188" i="15200" s="1"/>
  <c r="NP184" i="15200"/>
  <c r="NP15" i="15200"/>
  <c r="NP183" i="15200" s="1"/>
  <c r="NP23" i="15200"/>
  <c r="NQ16" i="15200"/>
  <c r="NQ188" i="15200" s="1"/>
  <c r="NQ15" i="15200"/>
  <c r="NQ184" i="15200" s="1"/>
  <c r="NQ23" i="15200"/>
  <c r="RW204" i="15200"/>
  <c r="RW186" i="15200"/>
  <c r="RW79" i="15200"/>
  <c r="RW181" i="15200" s="1"/>
  <c r="OT186" i="15200"/>
  <c r="OT79" i="15200"/>
  <c r="OT181" i="15200" s="1"/>
  <c r="OT204" i="15200"/>
  <c r="QN23" i="15200"/>
  <c r="QN15" i="15200"/>
  <c r="QN183" i="15200" s="1"/>
  <c r="QN16" i="15200"/>
  <c r="QN188" i="15200" s="1"/>
  <c r="RU15" i="15200"/>
  <c r="RU183" i="15200" s="1"/>
  <c r="RU16" i="15200"/>
  <c r="RU188" i="15200" s="1"/>
  <c r="RU23" i="15200"/>
  <c r="QK16" i="15200"/>
  <c r="QK188" i="15200" s="1"/>
  <c r="NJ15" i="15200"/>
  <c r="NJ182" i="15200" s="1"/>
  <c r="NJ23" i="15200"/>
  <c r="NJ16" i="15200"/>
  <c r="NJ188" i="15200" s="1"/>
  <c r="NJ184" i="15200"/>
  <c r="NJ183" i="15200"/>
  <c r="LD23" i="15200"/>
  <c r="LD16" i="15200"/>
  <c r="LD188" i="15200" s="1"/>
  <c r="LD182" i="15200"/>
  <c r="LD183" i="15200"/>
  <c r="JB16" i="15200"/>
  <c r="JB188" i="15200" s="1"/>
  <c r="JB15" i="15200"/>
  <c r="JB182" i="15200" s="1"/>
  <c r="JB23" i="15200"/>
  <c r="JL204" i="15200"/>
  <c r="JL186" i="15200"/>
  <c r="JL79" i="15200"/>
  <c r="JL181" i="15200" s="1"/>
  <c r="PB186" i="15200"/>
  <c r="PB204" i="15200"/>
  <c r="PB79" i="15200"/>
  <c r="PB181" i="15200" s="1"/>
  <c r="LU15" i="15200"/>
  <c r="LU16" i="15200"/>
  <c r="LU188" i="15200" s="1"/>
  <c r="LU23" i="15200"/>
  <c r="LU183" i="15200"/>
  <c r="RM16" i="15200"/>
  <c r="RM188" i="15200" s="1"/>
  <c r="RM15" i="15200"/>
  <c r="RM182" i="15200"/>
  <c r="RM183" i="15200"/>
  <c r="RM184" i="15200"/>
  <c r="RR183" i="15200"/>
  <c r="RR15" i="15200"/>
  <c r="RR184" i="15200" s="1"/>
  <c r="RR23" i="15200"/>
  <c r="RR16" i="15200"/>
  <c r="RR188" i="15200" s="1"/>
  <c r="KP186" i="15200"/>
  <c r="KP204" i="15200"/>
  <c r="KP79" i="15200"/>
  <c r="KP181" i="15200" s="1"/>
  <c r="LA204" i="15200"/>
  <c r="LA79" i="15200"/>
  <c r="LA181" i="15200" s="1"/>
  <c r="LA186" i="15200"/>
  <c r="PK204" i="15200"/>
  <c r="PK186" i="15200"/>
  <c r="PK79" i="15200"/>
  <c r="PK181" i="15200" s="1"/>
  <c r="QV204" i="15200"/>
  <c r="QV186" i="15200"/>
  <c r="QV79" i="15200"/>
  <c r="QV181" i="15200" s="1"/>
  <c r="NM79" i="15200"/>
  <c r="NM181" i="15200" s="1"/>
  <c r="NM204" i="15200"/>
  <c r="NM186" i="15200"/>
  <c r="LH186" i="15200"/>
  <c r="LH79" i="15200"/>
  <c r="LH181" i="15200" s="1"/>
  <c r="LH204" i="15200"/>
  <c r="JE204" i="15200"/>
  <c r="JE79" i="15200"/>
  <c r="JE181" i="15200" s="1"/>
  <c r="JE186" i="15200"/>
  <c r="PK15" i="15200"/>
  <c r="PK183" i="15200" s="1"/>
  <c r="PK23" i="15200"/>
  <c r="PK16" i="15200"/>
  <c r="PK188" i="15200" s="1"/>
  <c r="JZ16" i="15200"/>
  <c r="JZ188" i="15200" s="1"/>
  <c r="JZ23" i="15200"/>
  <c r="JZ15" i="15200"/>
  <c r="JZ184" i="15200"/>
  <c r="JZ182" i="15200"/>
  <c r="SD79" i="15200"/>
  <c r="SD181" i="15200" s="1"/>
  <c r="SD204" i="15200"/>
  <c r="SD186" i="15200"/>
  <c r="OY15" i="15200"/>
  <c r="OY184" i="15200" s="1"/>
  <c r="OY23" i="15200"/>
  <c r="OY16" i="15200"/>
  <c r="OY188" i="15200" s="1"/>
  <c r="OH15" i="15200"/>
  <c r="OH184" i="15200" s="1"/>
  <c r="OH16" i="15200"/>
  <c r="OH188" i="15200" s="1"/>
  <c r="OH182" i="15200"/>
  <c r="OH23" i="15200"/>
  <c r="OI15" i="15200"/>
  <c r="OI23" i="15200"/>
  <c r="OI16" i="15200"/>
  <c r="OI188" i="15200" s="1"/>
  <c r="JR23" i="15200"/>
  <c r="JR15" i="15200"/>
  <c r="JR182" i="15200" s="1"/>
  <c r="JR16" i="15200"/>
  <c r="JR188" i="15200" s="1"/>
  <c r="PH79" i="15200"/>
  <c r="PH181" i="15200" s="1"/>
  <c r="PH204" i="15200"/>
  <c r="PH186" i="15200"/>
  <c r="RT23" i="15200"/>
  <c r="RT15" i="15200"/>
  <c r="RT16" i="15200"/>
  <c r="RT188" i="15200" s="1"/>
  <c r="RT183" i="15200"/>
  <c r="OB204" i="15200"/>
  <c r="OB186" i="15200"/>
  <c r="OB79" i="15200"/>
  <c r="OB181" i="15200" s="1"/>
  <c r="QI15" i="15200"/>
  <c r="QI23" i="15200"/>
  <c r="QI183" i="15200"/>
  <c r="QI182" i="15200"/>
  <c r="QI184" i="15200"/>
  <c r="QI16" i="15200"/>
  <c r="QI188" i="15200" s="1"/>
  <c r="RV204" i="15200"/>
  <c r="RV186" i="15200"/>
  <c r="RV79" i="15200"/>
  <c r="RV181" i="15200" s="1"/>
  <c r="LP23" i="15200"/>
  <c r="LP15" i="15200"/>
  <c r="LP183" i="15200" s="1"/>
  <c r="LP16" i="15200"/>
  <c r="LP188" i="15200" s="1"/>
  <c r="LP184" i="15200"/>
  <c r="KI186" i="15200"/>
  <c r="KI79" i="15200"/>
  <c r="KI181" i="15200" s="1"/>
  <c r="KI204" i="15200"/>
  <c r="RG204" i="15200"/>
  <c r="RG79" i="15200"/>
  <c r="RG181" i="15200" s="1"/>
  <c r="RG186" i="15200"/>
  <c r="OP23" i="15200"/>
  <c r="OP16" i="15200"/>
  <c r="OP188" i="15200" s="1"/>
  <c r="OP15" i="15200"/>
  <c r="OP184" i="15200" s="1"/>
  <c r="OP183" i="15200"/>
  <c r="MQ204" i="15200"/>
  <c r="MQ186" i="15200"/>
  <c r="MQ79" i="15200"/>
  <c r="MQ181" i="15200" s="1"/>
  <c r="PD204" i="15200"/>
  <c r="PD186" i="15200"/>
  <c r="PD79" i="15200"/>
  <c r="PD181" i="15200" s="1"/>
  <c r="QU204" i="15200"/>
  <c r="QU186" i="15200"/>
  <c r="QU79" i="15200"/>
  <c r="QU181" i="15200" s="1"/>
  <c r="SH204" i="15200"/>
  <c r="SH186" i="15200"/>
  <c r="SH79" i="15200"/>
  <c r="SH181" i="15200" s="1"/>
  <c r="ON204" i="15200"/>
  <c r="ON79" i="15200"/>
  <c r="ON181" i="15200" s="1"/>
  <c r="ON186" i="15200"/>
  <c r="OO204" i="15200"/>
  <c r="OO79" i="15200"/>
  <c r="OO181" i="15200" s="1"/>
  <c r="OO186" i="15200"/>
  <c r="JR204" i="15200"/>
  <c r="JR186" i="15200"/>
  <c r="JR79" i="15200"/>
  <c r="JR181" i="15200" s="1"/>
  <c r="QA16" i="15200"/>
  <c r="QA188" i="15200" s="1"/>
  <c r="QA23" i="15200"/>
  <c r="QA15" i="15200"/>
  <c r="QA182" i="15200" s="1"/>
  <c r="QA183" i="15200"/>
  <c r="KR23" i="15200"/>
  <c r="KR16" i="15200"/>
  <c r="KR188" i="15200" s="1"/>
  <c r="KR15" i="15200"/>
  <c r="KR182" i="15200"/>
  <c r="JI23" i="15200"/>
  <c r="JI15" i="15200"/>
  <c r="JI16" i="15200"/>
  <c r="JI188" i="15200" s="1"/>
  <c r="JI183" i="15200"/>
  <c r="PO16" i="15200"/>
  <c r="PO188" i="15200" s="1"/>
  <c r="PO15" i="15200"/>
  <c r="PO182" i="15200" s="1"/>
  <c r="PO23" i="15200"/>
  <c r="OZ15" i="15200"/>
  <c r="OZ182" i="15200" s="1"/>
  <c r="OZ16" i="15200"/>
  <c r="OZ188" i="15200" s="1"/>
  <c r="OZ184" i="15200"/>
  <c r="OZ183" i="15200"/>
  <c r="PA16" i="15200"/>
  <c r="PA188" i="15200" s="1"/>
  <c r="PA15" i="15200"/>
  <c r="KJ16" i="15200"/>
  <c r="KJ188" i="15200" s="1"/>
  <c r="KJ15" i="15200"/>
  <c r="KJ184" i="15200" s="1"/>
  <c r="KJ23" i="15200"/>
  <c r="QW204" i="15200"/>
  <c r="QW79" i="15200"/>
  <c r="QW181" i="15200" s="1"/>
  <c r="QW186" i="15200"/>
  <c r="SM107" i="15198"/>
  <c r="HI107" i="15198"/>
  <c r="KZ23" i="15200"/>
  <c r="KZ15" i="15200"/>
  <c r="KZ184" i="15200" s="1"/>
  <c r="KZ16" i="15200"/>
  <c r="KZ188" i="15200" s="1"/>
  <c r="KZ182" i="15200"/>
  <c r="KZ183" i="15200"/>
  <c r="PZ15" i="15200"/>
  <c r="PZ16" i="15200"/>
  <c r="PZ188" i="15200" s="1"/>
  <c r="PZ182" i="15200"/>
  <c r="OL16" i="15200"/>
  <c r="OL188" i="15200" s="1"/>
  <c r="OL23" i="15200"/>
  <c r="OL15" i="15200"/>
  <c r="OL184" i="15200" s="1"/>
  <c r="LB204" i="15200"/>
  <c r="LB79" i="15200"/>
  <c r="LB181" i="15200" s="1"/>
  <c r="LB186" i="15200"/>
  <c r="JF16" i="15200"/>
  <c r="JF188" i="15200" s="1"/>
  <c r="JF23" i="15200"/>
  <c r="JF15" i="15200"/>
  <c r="JF182" i="15200" s="1"/>
  <c r="JF184" i="15200"/>
  <c r="JF183" i="15200"/>
  <c r="JU204" i="15200"/>
  <c r="JU186" i="15200"/>
  <c r="JU79" i="15200"/>
  <c r="JU181" i="15200" s="1"/>
  <c r="LQ204" i="15200"/>
  <c r="LQ186" i="15200"/>
  <c r="LQ79" i="15200"/>
  <c r="LQ181" i="15200" s="1"/>
  <c r="NZ204" i="15200"/>
  <c r="NZ79" i="15200"/>
  <c r="NZ181" i="15200" s="1"/>
  <c r="NZ186" i="15200"/>
  <c r="JT23" i="15200"/>
  <c r="JT16" i="15200"/>
  <c r="JT188" i="15200" s="1"/>
  <c r="SB79" i="15200"/>
  <c r="SB181" i="15200" s="1"/>
  <c r="SB204" i="15200"/>
  <c r="SB186" i="15200"/>
  <c r="KI23" i="15200"/>
  <c r="KI16" i="15200"/>
  <c r="KI188" i="15200" s="1"/>
  <c r="KI182" i="15200"/>
  <c r="KI15" i="15200"/>
  <c r="PR186" i="15200"/>
  <c r="PR204" i="15200"/>
  <c r="PR79" i="15200"/>
  <c r="PR181" i="15200" s="1"/>
  <c r="PS204" i="15200"/>
  <c r="PS186" i="15200"/>
  <c r="PS79" i="15200"/>
  <c r="PS181" i="15200" s="1"/>
  <c r="KF204" i="15200"/>
  <c r="KF79" i="15200"/>
  <c r="KF181" i="15200" s="1"/>
  <c r="KF186" i="15200"/>
  <c r="QR15" i="15200"/>
  <c r="QR184" i="15200" s="1"/>
  <c r="QR183" i="15200"/>
  <c r="QR23" i="15200"/>
  <c r="QR182" i="15200"/>
  <c r="LJ16" i="15200"/>
  <c r="LJ188" i="15200" s="1"/>
  <c r="LJ15" i="15200"/>
  <c r="LJ23" i="15200"/>
  <c r="KA16" i="15200"/>
  <c r="KA188" i="15200" s="1"/>
  <c r="KA15" i="15200"/>
  <c r="KA23" i="15200"/>
  <c r="KA183" i="15200"/>
  <c r="KA184" i="15200"/>
  <c r="KA182" i="15200"/>
  <c r="LG79" i="15200"/>
  <c r="LG181" i="15200" s="1"/>
  <c r="LG204" i="15200"/>
  <c r="LG186" i="15200"/>
  <c r="MI79" i="15200"/>
  <c r="MI181" i="15200" s="1"/>
  <c r="MI186" i="15200"/>
  <c r="MI204" i="15200"/>
  <c r="QF16" i="15200"/>
  <c r="QF188" i="15200" s="1"/>
  <c r="QF15" i="15200"/>
  <c r="QF184" i="15200" s="1"/>
  <c r="QF183" i="15200"/>
  <c r="QF23" i="15200"/>
  <c r="QF182" i="15200"/>
  <c r="PP23" i="15200"/>
  <c r="PP16" i="15200"/>
  <c r="PP188" i="15200" s="1"/>
  <c r="PP15" i="15200"/>
  <c r="PP182" i="15200" s="1"/>
  <c r="PP184" i="15200"/>
  <c r="PQ15" i="15200"/>
  <c r="PQ184" i="15200" s="1"/>
  <c r="PQ16" i="15200"/>
  <c r="PQ188" i="15200" s="1"/>
  <c r="PQ23" i="15200"/>
  <c r="LB15" i="15200"/>
  <c r="LB182" i="15200" s="1"/>
  <c r="LB23" i="15200"/>
  <c r="LB16" i="15200"/>
  <c r="LB188" i="15200" s="1"/>
  <c r="LB183" i="15200"/>
  <c r="RY204" i="15200"/>
  <c r="RY79" i="15200"/>
  <c r="RY181" i="15200" s="1"/>
  <c r="RY186" i="15200"/>
  <c r="NS204" i="15200"/>
  <c r="NS186" i="15200"/>
  <c r="NS79" i="15200"/>
  <c r="NS181" i="15200" s="1"/>
  <c r="VE107" i="15198"/>
  <c r="SE15" i="15200"/>
  <c r="SE16" i="15200"/>
  <c r="SE188" i="15200" s="1"/>
  <c r="SE23" i="15200"/>
  <c r="SE182" i="15200"/>
  <c r="JH204" i="15200"/>
  <c r="JH79" i="15200"/>
  <c r="JH181" i="15200" s="1"/>
  <c r="JH186" i="15200"/>
  <c r="JZ79" i="15200"/>
  <c r="JZ181" i="15200" s="1"/>
  <c r="JZ186" i="15200"/>
  <c r="JZ204" i="15200"/>
  <c r="QP23" i="15200"/>
  <c r="QP15" i="15200"/>
  <c r="QP182" i="15200"/>
  <c r="QP16" i="15200"/>
  <c r="QP188" i="15200" s="1"/>
  <c r="QP184" i="15200"/>
  <c r="QP183" i="15200"/>
  <c r="MA204" i="15200"/>
  <c r="MA186" i="15200"/>
  <c r="MA79" i="15200"/>
  <c r="MA181" i="15200" s="1"/>
  <c r="LS23" i="15200"/>
  <c r="LS16" i="15200"/>
  <c r="LS188" i="15200" s="1"/>
  <c r="LS15" i="15200"/>
  <c r="LS183" i="15200" s="1"/>
  <c r="LS184" i="15200"/>
  <c r="JS23" i="15200"/>
  <c r="JS16" i="15200"/>
  <c r="JS188" i="15200" s="1"/>
  <c r="JS183" i="15200"/>
  <c r="JS182" i="15200"/>
  <c r="JS184" i="15200"/>
  <c r="RK186" i="15200"/>
  <c r="RK204" i="15200"/>
  <c r="RK79" i="15200"/>
  <c r="RK181" i="15200" s="1"/>
  <c r="JN186" i="15200"/>
  <c r="JN204" i="15200"/>
  <c r="JN79" i="15200"/>
  <c r="JN181" i="15200" s="1"/>
  <c r="RU204" i="15200"/>
  <c r="RU186" i="15200"/>
  <c r="RU79" i="15200"/>
  <c r="RU181" i="15200" s="1"/>
  <c r="LQ23" i="15200"/>
  <c r="LQ15" i="15200"/>
  <c r="LQ184" i="15200" s="1"/>
  <c r="LQ16" i="15200"/>
  <c r="LQ188" i="15200" s="1"/>
  <c r="LQ183" i="15200"/>
  <c r="KH23" i="15200"/>
  <c r="KH15" i="15200"/>
  <c r="KH16" i="15200"/>
  <c r="KH188" i="15200" s="1"/>
  <c r="KH183" i="15200"/>
  <c r="KH184" i="15200"/>
  <c r="LZ16" i="15200"/>
  <c r="LZ188" i="15200" s="1"/>
  <c r="LZ15" i="15200"/>
  <c r="LZ183" i="15200"/>
  <c r="LZ23" i="15200"/>
  <c r="LZ182" i="15200"/>
  <c r="LZ184" i="15200"/>
  <c r="KL23" i="15200"/>
  <c r="KL15" i="15200"/>
  <c r="KL184" i="15200" s="1"/>
  <c r="KL16" i="15200"/>
  <c r="KL188" i="15200" s="1"/>
  <c r="KL182" i="15200"/>
  <c r="KL183" i="15200"/>
  <c r="QZ79" i="15200"/>
  <c r="QZ181" i="15200" s="1"/>
  <c r="QZ204" i="15200"/>
  <c r="QZ186" i="15200"/>
  <c r="KT204" i="15200"/>
  <c r="KT186" i="15200"/>
  <c r="KT79" i="15200"/>
  <c r="KT181" i="15200" s="1"/>
  <c r="RG16" i="15200"/>
  <c r="RG188" i="15200" s="1"/>
  <c r="RG23" i="15200"/>
  <c r="RG15" i="15200"/>
  <c r="RG182" i="15200" s="1"/>
  <c r="MB23" i="15200"/>
  <c r="MB15" i="15200"/>
  <c r="KS16" i="15200"/>
  <c r="KS188" i="15200" s="1"/>
  <c r="KS23" i="15200"/>
  <c r="KS15" i="15200"/>
  <c r="KS182" i="15200" s="1"/>
  <c r="KS184" i="15200"/>
  <c r="LT186" i="15200"/>
  <c r="LT79" i="15200"/>
  <c r="LT181" i="15200" s="1"/>
  <c r="LT204" i="15200"/>
  <c r="MW204" i="15200"/>
  <c r="MW79" i="15200"/>
  <c r="MW181" i="15200" s="1"/>
  <c r="MW186" i="15200"/>
  <c r="NK186" i="15200"/>
  <c r="NK204" i="15200"/>
  <c r="NK79" i="15200"/>
  <c r="NK181" i="15200" s="1"/>
  <c r="QU23" i="15200"/>
  <c r="QU16" i="15200"/>
  <c r="QU188" i="15200" s="1"/>
  <c r="QU15" i="15200"/>
  <c r="QV16" i="15200"/>
  <c r="QV188" i="15200" s="1"/>
  <c r="QV15" i="15200"/>
  <c r="QV182" i="15200" s="1"/>
  <c r="QV183" i="15200"/>
  <c r="QG16" i="15200"/>
  <c r="QG188" i="15200" s="1"/>
  <c r="QG23" i="15200"/>
  <c r="QG15" i="15200"/>
  <c r="LT15" i="15200"/>
  <c r="LT184" i="15200" s="1"/>
  <c r="LT23" i="15200"/>
  <c r="LT16" i="15200"/>
  <c r="LT188" i="15200" s="1"/>
  <c r="LT182" i="15200"/>
  <c r="QX23" i="15200"/>
  <c r="JC16" i="15200"/>
  <c r="JC188" i="15200" s="1"/>
  <c r="JC15" i="15200"/>
  <c r="JC183" i="15200" s="1"/>
  <c r="JC23" i="15200"/>
  <c r="JC182" i="15200"/>
  <c r="JC184" i="15200"/>
  <c r="OG79" i="15200"/>
  <c r="OG181" i="15200" s="1"/>
  <c r="OG186" i="15200"/>
  <c r="OG204" i="15200"/>
  <c r="KA204" i="15200"/>
  <c r="KA79" i="15200"/>
  <c r="KA181" i="15200" s="1"/>
  <c r="KA186" i="15200"/>
  <c r="KX186" i="15200"/>
  <c r="KX204" i="15200"/>
  <c r="KX79" i="15200"/>
  <c r="KX181" i="15200" s="1"/>
  <c r="JI186" i="15200"/>
  <c r="JI79" i="15200"/>
  <c r="JI181" i="15200" s="1"/>
  <c r="JI204" i="15200"/>
  <c r="NI15" i="15200"/>
  <c r="NI23" i="15200"/>
  <c r="NI16" i="15200"/>
  <c r="NI188" i="15200" s="1"/>
  <c r="ND204" i="15200"/>
  <c r="ND186" i="15200"/>
  <c r="ND79" i="15200"/>
  <c r="ND181" i="15200" s="1"/>
  <c r="OO15" i="15200"/>
  <c r="OO183" i="15200" s="1"/>
  <c r="OO16" i="15200"/>
  <c r="OO188" i="15200" s="1"/>
  <c r="OO23" i="15200"/>
  <c r="MB16" i="15200"/>
  <c r="MB188" i="15200" s="1"/>
  <c r="MQ15" i="15200"/>
  <c r="MQ182" i="15200" s="1"/>
  <c r="MQ23" i="15200"/>
  <c r="MQ16" i="15200"/>
  <c r="MQ188" i="15200" s="1"/>
  <c r="RP15" i="15200"/>
  <c r="RP23" i="15200"/>
  <c r="LV16" i="15200"/>
  <c r="LV188" i="15200" s="1"/>
  <c r="LV23" i="15200"/>
  <c r="KF23" i="15200"/>
  <c r="KF16" i="15200"/>
  <c r="KF188" i="15200" s="1"/>
  <c r="KF15" i="15200"/>
  <c r="KF184" i="15200" s="1"/>
  <c r="KF183" i="15200"/>
  <c r="NF16" i="15200"/>
  <c r="NF188" i="15200" s="1"/>
  <c r="NF23" i="15200"/>
  <c r="NF15" i="15200"/>
  <c r="NF184" i="15200"/>
  <c r="NF183" i="15200"/>
  <c r="LY23" i="15200"/>
  <c r="LY16" i="15200"/>
  <c r="LY188" i="15200" s="1"/>
  <c r="LY15" i="15200"/>
  <c r="LY184" i="15200" s="1"/>
  <c r="NU15" i="15200"/>
  <c r="NU183" i="15200" s="1"/>
  <c r="NU16" i="15200"/>
  <c r="NU188" i="15200" s="1"/>
  <c r="NU182" i="15200"/>
  <c r="MI16" i="15200"/>
  <c r="MI188" i="15200" s="1"/>
  <c r="MI23" i="15200"/>
  <c r="MI15" i="15200"/>
  <c r="MI184" i="15200" s="1"/>
  <c r="MI182" i="15200"/>
  <c r="KO23" i="15200"/>
  <c r="KO15" i="15200"/>
  <c r="KO16" i="15200"/>
  <c r="KO188" i="15200" s="1"/>
  <c r="LX204" i="15200"/>
  <c r="LX186" i="15200"/>
  <c r="LX79" i="15200"/>
  <c r="LX181" i="15200" s="1"/>
  <c r="RW16" i="15200"/>
  <c r="RW188" i="15200" s="1"/>
  <c r="RW23" i="15200"/>
  <c r="RW15" i="15200"/>
  <c r="RW184" i="15200" s="1"/>
  <c r="MT16" i="15200"/>
  <c r="MT188" i="15200" s="1"/>
  <c r="MT23" i="15200"/>
  <c r="MT184" i="15200"/>
  <c r="KW16" i="15200"/>
  <c r="KW188" i="15200" s="1"/>
  <c r="LK23" i="15200"/>
  <c r="LK16" i="15200"/>
  <c r="LK188" i="15200" s="1"/>
  <c r="LK15" i="15200"/>
  <c r="MH186" i="15200"/>
  <c r="MH79" i="15200"/>
  <c r="MH181" i="15200" s="1"/>
  <c r="MH204" i="15200"/>
  <c r="NY186" i="15200"/>
  <c r="NY79" i="15200"/>
  <c r="NY181" i="15200" s="1"/>
  <c r="NY204" i="15200"/>
  <c r="OM79" i="15200"/>
  <c r="OM181" i="15200" s="1"/>
  <c r="OM186" i="15200"/>
  <c r="OM204" i="15200"/>
  <c r="RK23" i="15200"/>
  <c r="RK16" i="15200"/>
  <c r="RK188" i="15200" s="1"/>
  <c r="RK15" i="15200"/>
  <c r="RK182" i="15200" s="1"/>
  <c r="RK183" i="15200"/>
  <c r="QW15" i="15200"/>
  <c r="QW23" i="15200"/>
  <c r="QW16" i="15200"/>
  <c r="QW188" i="15200" s="1"/>
  <c r="ML16" i="15200"/>
  <c r="ML188" i="15200" s="1"/>
  <c r="ML23" i="15200"/>
  <c r="ML182" i="15200"/>
  <c r="ML184" i="15200"/>
  <c r="ML15" i="15200"/>
  <c r="ML183" i="15200" s="1"/>
  <c r="JU23" i="15200"/>
  <c r="JU16" i="15200"/>
  <c r="JU188" i="15200" s="1"/>
  <c r="JU15" i="15200"/>
  <c r="JU183" i="15200" s="1"/>
  <c r="JU184" i="15200"/>
  <c r="PI79" i="15200"/>
  <c r="PI181" i="15200" s="1"/>
  <c r="PI204" i="15200"/>
  <c r="PI186" i="15200"/>
  <c r="DL107" i="15198"/>
  <c r="DL202" i="15198" s="1"/>
  <c r="MY79" i="15200"/>
  <c r="MY181" i="15200" s="1"/>
  <c r="MY204" i="15200"/>
  <c r="MY186" i="15200"/>
  <c r="LS204" i="15200"/>
  <c r="LS79" i="15200"/>
  <c r="LS181" i="15200" s="1"/>
  <c r="LS186" i="15200"/>
  <c r="KY79" i="15200"/>
  <c r="KY181" i="15200" s="1"/>
  <c r="KY204" i="15200"/>
  <c r="KY186" i="15200"/>
  <c r="KG204" i="15200"/>
  <c r="KG79" i="15200"/>
  <c r="KG181" i="15200" s="1"/>
  <c r="KG186" i="15200"/>
  <c r="OW204" i="15200"/>
  <c r="OW79" i="15200"/>
  <c r="OW181" i="15200" s="1"/>
  <c r="OW186" i="15200"/>
  <c r="QX16" i="15200"/>
  <c r="QX188" i="15200" s="1"/>
  <c r="QX15" i="15200"/>
  <c r="QX182" i="15200" s="1"/>
  <c r="QX184" i="15200"/>
  <c r="QX183" i="15200"/>
  <c r="PC16" i="15200"/>
  <c r="PC188" i="15200" s="1"/>
  <c r="PC15" i="15200"/>
  <c r="PC23" i="15200"/>
  <c r="KO79" i="15200"/>
  <c r="KO181" i="15200" s="1"/>
  <c r="KO204" i="15200"/>
  <c r="KO186" i="15200"/>
  <c r="NA182" i="15200"/>
  <c r="NA23" i="15200"/>
  <c r="NA15" i="15200"/>
  <c r="NA16" i="15200"/>
  <c r="NA188" i="15200" s="1"/>
  <c r="NA183" i="15200"/>
  <c r="SD15" i="15200"/>
  <c r="SD23" i="15200"/>
  <c r="SD16" i="15200"/>
  <c r="SD188" i="15200" s="1"/>
  <c r="SD183" i="15200"/>
  <c r="NT23" i="15200"/>
  <c r="NT15" i="15200"/>
  <c r="NT183" i="15200" s="1"/>
  <c r="NT16" i="15200"/>
  <c r="NT188" i="15200" s="1"/>
  <c r="NT184" i="15200"/>
  <c r="NT182" i="15200"/>
  <c r="PJ182" i="15200"/>
  <c r="PJ23" i="15200"/>
  <c r="PJ15" i="15200"/>
  <c r="PJ184" i="15200" s="1"/>
  <c r="PJ16" i="15200"/>
  <c r="PJ188" i="15200" s="1"/>
  <c r="NX23" i="15200"/>
  <c r="NX16" i="15200"/>
  <c r="NX188" i="15200" s="1"/>
  <c r="NX15" i="15200"/>
  <c r="NX183" i="15200" s="1"/>
  <c r="NX182" i="15200"/>
  <c r="MJ23" i="15200"/>
  <c r="MJ16" i="15200"/>
  <c r="MJ188" i="15200" s="1"/>
  <c r="MJ15" i="15200"/>
  <c r="MP204" i="15200"/>
  <c r="MP79" i="15200"/>
  <c r="MP181" i="15200" s="1"/>
  <c r="MP186" i="15200"/>
  <c r="MT204" i="15200"/>
  <c r="MT186" i="15200"/>
  <c r="MT79" i="15200"/>
  <c r="MT181" i="15200" s="1"/>
  <c r="NL15" i="15200"/>
  <c r="NL182" i="15200" s="1"/>
  <c r="NL23" i="15200"/>
  <c r="NL16" i="15200"/>
  <c r="NL188" i="15200" s="1"/>
  <c r="MC23" i="15200"/>
  <c r="MC15" i="15200"/>
  <c r="MC183" i="15200" s="1"/>
  <c r="MC16" i="15200"/>
  <c r="MC188" i="15200" s="1"/>
  <c r="MC182" i="15200"/>
  <c r="MC184" i="15200"/>
  <c r="MV204" i="15200"/>
  <c r="MV79" i="15200"/>
  <c r="MV181" i="15200" s="1"/>
  <c r="MV186" i="15200"/>
  <c r="OL204" i="15200"/>
  <c r="OL79" i="15200"/>
  <c r="OL181" i="15200" s="1"/>
  <c r="OL186" i="15200"/>
  <c r="PA204" i="15200"/>
  <c r="PA79" i="15200"/>
  <c r="PA181" i="15200" s="1"/>
  <c r="PA186" i="15200"/>
  <c r="SB183" i="15200"/>
  <c r="SB23" i="15200"/>
  <c r="SB182" i="15200"/>
  <c r="SB184" i="15200"/>
  <c r="RL15" i="15200"/>
  <c r="RL182" i="15200" s="1"/>
  <c r="RL183" i="15200"/>
  <c r="RL23" i="15200"/>
  <c r="ND15" i="15200"/>
  <c r="ND184" i="15200"/>
  <c r="ND23" i="15200"/>
  <c r="ND16" i="15200"/>
  <c r="ND188" i="15200" s="1"/>
  <c r="KM16" i="15200"/>
  <c r="KM188" i="15200" s="1"/>
  <c r="KM23" i="15200"/>
  <c r="KM15" i="15200"/>
  <c r="KM182" i="15200" s="1"/>
  <c r="OZ23" i="15200"/>
  <c r="PV204" i="15200"/>
  <c r="PV186" i="15200"/>
  <c r="PV79" i="15200"/>
  <c r="PV181" i="15200" s="1"/>
  <c r="LP204" i="15200"/>
  <c r="LP79" i="15200"/>
  <c r="LP181" i="15200" s="1"/>
  <c r="LP186" i="15200"/>
  <c r="RO107" i="15198"/>
  <c r="VC107" i="15198"/>
  <c r="VC202" i="15198" s="1"/>
  <c r="OA107" i="15198"/>
  <c r="QG204" i="15200"/>
  <c r="QG79" i="15200"/>
  <c r="QG181" i="15200" s="1"/>
  <c r="QG186" i="15200"/>
  <c r="OQ204" i="15200"/>
  <c r="OQ79" i="15200"/>
  <c r="OQ181" i="15200" s="1"/>
  <c r="OQ186" i="15200"/>
  <c r="NS16" i="15200"/>
  <c r="NS188" i="15200" s="1"/>
  <c r="NS15" i="15200"/>
  <c r="NS182" i="15200" s="1"/>
  <c r="NS23" i="15200"/>
  <c r="NA186" i="15200"/>
  <c r="NA79" i="15200"/>
  <c r="NA181" i="15200" s="1"/>
  <c r="NA204" i="15200"/>
  <c r="QI79" i="15200"/>
  <c r="QI181" i="15200" s="1"/>
  <c r="QI204" i="15200"/>
  <c r="QI186" i="15200"/>
  <c r="QT204" i="15200"/>
  <c r="QT186" i="15200"/>
  <c r="QT79" i="15200"/>
  <c r="QT181" i="15200" s="1"/>
  <c r="LL204" i="15200"/>
  <c r="LL186" i="15200"/>
  <c r="LL79" i="15200"/>
  <c r="LL181" i="15200" s="1"/>
  <c r="PG16" i="15200"/>
  <c r="PG188" i="15200" s="1"/>
  <c r="PG23" i="15200"/>
  <c r="PG15" i="15200"/>
  <c r="QY16" i="15200"/>
  <c r="QY188" i="15200" s="1"/>
  <c r="QY23" i="15200"/>
  <c r="QY15" i="15200"/>
  <c r="QY183" i="15200" s="1"/>
  <c r="QY182" i="15200"/>
  <c r="QZ23" i="15200"/>
  <c r="QZ15" i="15200"/>
  <c r="QZ16" i="15200"/>
  <c r="QZ188" i="15200" s="1"/>
  <c r="QZ184" i="15200"/>
  <c r="PS15" i="15200"/>
  <c r="PS23" i="15200"/>
  <c r="PS16" i="15200"/>
  <c r="PS188" i="15200" s="1"/>
  <c r="OA16" i="15200"/>
  <c r="OA188" i="15200" s="1"/>
  <c r="OA15" i="15200"/>
  <c r="OA183" i="15200" s="1"/>
  <c r="OA23" i="15200"/>
  <c r="NN204" i="15200"/>
  <c r="NN79" i="15200"/>
  <c r="NN181" i="15200" s="1"/>
  <c r="NN186" i="15200"/>
  <c r="NH79" i="15200"/>
  <c r="NH181" i="15200" s="1"/>
  <c r="NH186" i="15200"/>
  <c r="NH204" i="15200"/>
  <c r="PW16" i="15200"/>
  <c r="PW188" i="15200" s="1"/>
  <c r="OD16" i="15200"/>
  <c r="OD188" i="15200" s="1"/>
  <c r="OD15" i="15200"/>
  <c r="OD23" i="15200"/>
  <c r="OD184" i="15200"/>
  <c r="OD182" i="15200"/>
  <c r="OD183" i="15200"/>
  <c r="MU16" i="15200"/>
  <c r="MU188" i="15200" s="1"/>
  <c r="MU23" i="15200"/>
  <c r="MU15" i="15200"/>
  <c r="MU182" i="15200" s="1"/>
  <c r="RD15" i="15200"/>
  <c r="NJ186" i="15200"/>
  <c r="NJ79" i="15200"/>
  <c r="NJ181" i="15200" s="1"/>
  <c r="NJ204" i="15200"/>
  <c r="OZ204" i="15200"/>
  <c r="OZ79" i="15200"/>
  <c r="OZ181" i="15200" s="1"/>
  <c r="OZ186" i="15200"/>
  <c r="MT187" i="15200"/>
  <c r="MT20" i="15200"/>
  <c r="PO186" i="15200"/>
  <c r="PO204" i="15200"/>
  <c r="PO79" i="15200"/>
  <c r="PO181" i="15200" s="1"/>
  <c r="SC15" i="15200"/>
  <c r="SC183" i="15200" s="1"/>
  <c r="SC23" i="15200"/>
  <c r="NV16" i="15200"/>
  <c r="NV188" i="15200" s="1"/>
  <c r="NV15" i="15200"/>
  <c r="NV183" i="15200" s="1"/>
  <c r="NV23" i="15200"/>
  <c r="NV182" i="15200"/>
  <c r="LE23" i="15200"/>
  <c r="LE16" i="15200"/>
  <c r="LE188" i="15200" s="1"/>
  <c r="LE15" i="15200"/>
  <c r="LE184" i="15200"/>
  <c r="QJ204" i="15200"/>
  <c r="QJ186" i="15200"/>
  <c r="QJ79" i="15200"/>
  <c r="QJ181" i="15200" s="1"/>
  <c r="MD204" i="15200"/>
  <c r="MD186" i="15200"/>
  <c r="MD79" i="15200"/>
  <c r="MD181" i="15200" s="1"/>
  <c r="PA23" i="15200"/>
  <c r="LA15" i="15200"/>
  <c r="LA184" i="15200" s="1"/>
  <c r="LA23" i="15200"/>
  <c r="LA16" i="15200"/>
  <c r="LA188" i="15200" s="1"/>
  <c r="QH204" i="15200"/>
  <c r="QH79" i="15200"/>
  <c r="QH181" i="15200" s="1"/>
  <c r="QH186" i="15200"/>
  <c r="OS204" i="15200"/>
  <c r="OS79" i="15200"/>
  <c r="OS181" i="15200" s="1"/>
  <c r="OS186" i="15200"/>
  <c r="JJ186" i="15200"/>
  <c r="JJ204" i="15200"/>
  <c r="JJ79" i="15200"/>
  <c r="JJ181" i="15200" s="1"/>
  <c r="JE15" i="15200"/>
  <c r="JE23" i="15200"/>
  <c r="JE16" i="15200"/>
  <c r="JE188" i="15200" s="1"/>
  <c r="MJ204" i="15200"/>
  <c r="MJ186" i="15200"/>
  <c r="MJ79" i="15200"/>
  <c r="MJ181" i="15200" s="1"/>
  <c r="PB15" i="15200"/>
  <c r="PB182" i="15200" s="1"/>
  <c r="PB23" i="15200"/>
  <c r="PB16" i="15200"/>
  <c r="PB188" i="15200" s="1"/>
  <c r="PB184" i="15200"/>
  <c r="RV16" i="15200"/>
  <c r="RV188" i="15200" s="1"/>
  <c r="RV15" i="15200"/>
  <c r="RV183" i="15200"/>
  <c r="RC23" i="15200"/>
  <c r="RC15" i="15200"/>
  <c r="RC16" i="15200"/>
  <c r="RC188" i="15200" s="1"/>
  <c r="RC184" i="15200"/>
  <c r="RC182" i="15200"/>
  <c r="RC183" i="15200"/>
  <c r="PT15" i="15200"/>
  <c r="PT182" i="15200" s="1"/>
  <c r="PT184" i="15200"/>
  <c r="PT23" i="15200"/>
  <c r="OP186" i="15200"/>
  <c r="OP79" i="15200"/>
  <c r="OP181" i="15200" s="1"/>
  <c r="OP204" i="15200"/>
  <c r="PY204" i="15200"/>
  <c r="PY79" i="15200"/>
  <c r="PY181" i="15200" s="1"/>
  <c r="PY186" i="15200"/>
  <c r="OV16" i="15200"/>
  <c r="OV188" i="15200" s="1"/>
  <c r="OV23" i="15200"/>
  <c r="OV15" i="15200"/>
  <c r="NM16" i="15200"/>
  <c r="NM188" i="15200" s="1"/>
  <c r="NM15" i="15200"/>
  <c r="NM182" i="15200" s="1"/>
  <c r="NM23" i="15200"/>
  <c r="NX186" i="15200"/>
  <c r="NX79" i="15200"/>
  <c r="NX181" i="15200" s="1"/>
  <c r="NX204" i="15200"/>
  <c r="PN186" i="15200"/>
  <c r="PN204" i="15200"/>
  <c r="PN79" i="15200"/>
  <c r="PN181" i="15200" s="1"/>
  <c r="QC204" i="15200"/>
  <c r="QC79" i="15200"/>
  <c r="QC181" i="15200" s="1"/>
  <c r="QC186" i="15200"/>
  <c r="MH187" i="15200"/>
  <c r="MH20" i="15200"/>
  <c r="ON16" i="15200"/>
  <c r="ON188" i="15200" s="1"/>
  <c r="ON23" i="15200"/>
  <c r="ON183" i="15200"/>
  <c r="ON15" i="15200"/>
  <c r="LW16" i="15200"/>
  <c r="LW188" i="15200" s="1"/>
  <c r="LW15" i="15200"/>
  <c r="LW183" i="15200" s="1"/>
  <c r="LW23" i="15200"/>
  <c r="QX79" i="15200"/>
  <c r="QX181" i="15200" s="1"/>
  <c r="QX186" i="15200"/>
  <c r="QX204" i="15200"/>
  <c r="MR79" i="15200"/>
  <c r="MR181" i="15200" s="1"/>
  <c r="MR204" i="15200"/>
  <c r="MR186" i="15200"/>
  <c r="SU108" i="15198"/>
  <c r="SU203" i="15198" s="1"/>
  <c r="UM107" i="15198"/>
  <c r="SV107" i="15198"/>
  <c r="SY107" i="15198"/>
  <c r="UV107" i="15198"/>
  <c r="DP107" i="15198"/>
  <c r="DP219" i="15198" s="1"/>
  <c r="DP225" i="15198" s="1"/>
  <c r="RW107" i="15198"/>
  <c r="RW202" i="15198" s="1"/>
  <c r="VW107" i="15198"/>
  <c r="VW202" i="15198" s="1"/>
  <c r="GD108" i="15198"/>
  <c r="GD203" i="15198" s="1"/>
  <c r="WC107" i="15198"/>
  <c r="KF107" i="15198"/>
  <c r="KF202" i="15198" s="1"/>
  <c r="JS107" i="15198"/>
  <c r="MY107" i="15198"/>
  <c r="VS107" i="15198"/>
  <c r="ON107" i="15198"/>
  <c r="QA107" i="15198"/>
  <c r="LU107" i="15198"/>
  <c r="TC107" i="15198"/>
  <c r="UZ107" i="15198"/>
  <c r="PH107" i="15198"/>
  <c r="MV107" i="15198"/>
  <c r="HK107" i="15198"/>
  <c r="EY107" i="15198"/>
  <c r="JJ107" i="15198"/>
  <c r="EL107" i="15198"/>
  <c r="SL107" i="15198"/>
  <c r="SL202" i="15198" s="1"/>
  <c r="PZ107" i="15198"/>
  <c r="PZ202" i="15198" s="1"/>
  <c r="NN107" i="15198"/>
  <c r="NN202" i="15198" s="1"/>
  <c r="TQ107" i="15198"/>
  <c r="EW107" i="15198"/>
  <c r="RG107" i="15198"/>
  <c r="RG202" i="15198" s="1"/>
  <c r="MI107" i="15198"/>
  <c r="JW107" i="15198"/>
  <c r="QM107" i="15198"/>
  <c r="EE107" i="15198"/>
  <c r="IC107" i="15198"/>
  <c r="QL107" i="15198"/>
  <c r="NZ107" i="15198"/>
  <c r="UW107" i="15198"/>
  <c r="SK107" i="15198"/>
  <c r="NM107" i="15198"/>
  <c r="LA107" i="15198"/>
  <c r="IO107" i="15198"/>
  <c r="UJ107" i="15198"/>
  <c r="RX107" i="15198"/>
  <c r="PL107" i="15198"/>
  <c r="PL202" i="15198" s="1"/>
  <c r="FP107" i="15198"/>
  <c r="FA107" i="15198"/>
  <c r="FA202" i="15198" s="1"/>
  <c r="QV107" i="15198"/>
  <c r="QV202" i="15198" s="1"/>
  <c r="OJ107" i="15198"/>
  <c r="JL107" i="15198"/>
  <c r="VG107" i="15198"/>
  <c r="NW107" i="15198"/>
  <c r="LK107" i="15198"/>
  <c r="GM107" i="15198"/>
  <c r="EA107" i="15198"/>
  <c r="TT107" i="15198"/>
  <c r="RH107" i="15198"/>
  <c r="MJ107" i="15198"/>
  <c r="EZ107" i="15198"/>
  <c r="EZ202" i="15198" s="1"/>
  <c r="GY107" i="15198"/>
  <c r="GY202" i="15198" s="1"/>
  <c r="IX107" i="15198"/>
  <c r="GL107" i="15198"/>
  <c r="DZ107" i="15198"/>
  <c r="GE107" i="15198"/>
  <c r="DS107" i="15198"/>
  <c r="DS202" i="15198" s="1"/>
  <c r="RZ107" i="15198"/>
  <c r="RZ202" i="15198" s="1"/>
  <c r="NB107" i="15198"/>
  <c r="ID107" i="15198"/>
  <c r="ID202" i="15198" s="1"/>
  <c r="TY107" i="15198"/>
  <c r="RM107" i="15198"/>
  <c r="MO107" i="15198"/>
  <c r="KC107" i="15198"/>
  <c r="HQ107" i="15198"/>
  <c r="FE107" i="15198"/>
  <c r="RN107" i="15198"/>
  <c r="PB107" i="15198"/>
  <c r="MP107" i="15198"/>
  <c r="RA107" i="15198"/>
  <c r="JQ107" i="15198"/>
  <c r="JQ202" i="15198" s="1"/>
  <c r="OB107" i="15198"/>
  <c r="OB202" i="15198" s="1"/>
  <c r="JD107" i="15198"/>
  <c r="GR107" i="15198"/>
  <c r="EF107" i="15198"/>
  <c r="JJ108" i="15198"/>
  <c r="JJ203" i="15198" s="1"/>
  <c r="KR108" i="15198"/>
  <c r="KR203" i="15198" s="1"/>
  <c r="KL108" i="15198"/>
  <c r="KL203" i="15198" s="1"/>
  <c r="VK108" i="15198"/>
  <c r="VK203" i="15198" s="1"/>
  <c r="TJ108" i="15198"/>
  <c r="TJ203" i="15198" s="1"/>
  <c r="OF108" i="15198"/>
  <c r="OF203" i="15198" s="1"/>
  <c r="LP108" i="15198"/>
  <c r="LP203" i="15198" s="1"/>
  <c r="TZ108" i="15198"/>
  <c r="TZ203" i="15198" s="1"/>
  <c r="KM107" i="15198"/>
  <c r="EG107" i="15198"/>
  <c r="TK107" i="15198"/>
  <c r="WI107" i="15198"/>
  <c r="TW107" i="15198"/>
  <c r="NE107" i="15198"/>
  <c r="KS107" i="15198"/>
  <c r="KG107" i="15198"/>
  <c r="KG202" i="15198" s="1"/>
  <c r="FU108" i="15198"/>
  <c r="FU203" i="15198" s="1"/>
  <c r="KT108" i="15198"/>
  <c r="KT203" i="15198" s="1"/>
  <c r="DD243" i="15198"/>
  <c r="BI57" i="15196" a="1"/>
  <c r="BI57" i="15196" s="1"/>
  <c r="BI89" i="15196" a="1"/>
  <c r="BI89" i="15196" s="1"/>
  <c r="BI43" i="15196" a="1"/>
  <c r="BI43" i="15196" s="1"/>
  <c r="BI8" i="15196" a="1"/>
  <c r="BI8" i="15196" s="1"/>
  <c r="BI67" i="15196" a="1"/>
  <c r="BI67" i="15196" s="1"/>
  <c r="BI29" i="15196" a="1"/>
  <c r="BI29" i="15196" s="1"/>
  <c r="BI92" i="15196" a="1"/>
  <c r="BI92" i="15196" s="1"/>
  <c r="BI61" i="15196" a="1"/>
  <c r="BI61" i="15196" s="1"/>
  <c r="BI23" i="15196" a="1"/>
  <c r="BI23" i="15196" s="1"/>
  <c r="BI86" i="15196" a="1"/>
  <c r="BI86" i="15196" s="1"/>
  <c r="BI48" i="15196" a="1"/>
  <c r="BI48" i="15196" s="1"/>
  <c r="BI10" i="15196" a="1"/>
  <c r="BI10" i="15196" s="1"/>
  <c r="BI72" i="15196" a="1"/>
  <c r="BI72" i="15196" s="1"/>
  <c r="GY200" i="15198"/>
  <c r="GY205" i="15198" s="1"/>
  <c r="BI65" i="15196" a="1"/>
  <c r="BI65" i="15196" s="1"/>
  <c r="H4" i="15196" a="1"/>
  <c r="H4" i="15196" s="1"/>
  <c r="BI58" i="15196" a="1"/>
  <c r="BI58" i="15196" s="1"/>
  <c r="BI20" i="15196" a="1"/>
  <c r="BI20" i="15196" s="1"/>
  <c r="BI83" i="15196" a="1"/>
  <c r="BI83" i="15196" s="1"/>
  <c r="BI45" i="15196" a="1"/>
  <c r="BI45" i="15196" s="1"/>
  <c r="L9" i="15196"/>
  <c r="BI77" i="15196" a="1"/>
  <c r="BI77" i="15196" s="1"/>
  <c r="BI39" i="15196" a="1"/>
  <c r="BI39" i="15196" s="1"/>
  <c r="BI6" i="15196" a="1"/>
  <c r="BI6" i="15196" s="1"/>
  <c r="BI63" i="15196" a="1"/>
  <c r="BI63" i="15196" s="1"/>
  <c r="BI25" i="15196" a="1"/>
  <c r="BI25" i="15196" s="1"/>
  <c r="BI88" i="15196" a="1"/>
  <c r="BI88" i="15196" s="1"/>
  <c r="OW200" i="15198"/>
  <c r="OW205" i="15198" s="1"/>
  <c r="GI200" i="15198"/>
  <c r="GI205" i="15198" s="1"/>
  <c r="NA200" i="15198"/>
  <c r="NA205" i="15198" s="1"/>
  <c r="BI18" i="15196" a="1"/>
  <c r="BI18" i="15196" s="1"/>
  <c r="K8" i="15196" a="1"/>
  <c r="K8" i="15196" s="1"/>
  <c r="BI66" i="15196" a="1"/>
  <c r="BI66" i="15196" s="1"/>
  <c r="BI28" i="15196" a="1"/>
  <c r="BI28" i="15196" s="1"/>
  <c r="BI91" i="15196" a="1"/>
  <c r="BI91" i="15196" s="1"/>
  <c r="BI53" i="15196" a="1"/>
  <c r="BI53" i="15196" s="1"/>
  <c r="BI14" i="15196" a="1"/>
  <c r="BI14" i="15196" s="1"/>
  <c r="BI85" i="15196" a="1"/>
  <c r="BI85" i="15196" s="1"/>
  <c r="BI47" i="15196" a="1"/>
  <c r="BI47" i="15196" s="1"/>
  <c r="K10" i="15196" a="1"/>
  <c r="K10" i="15196" s="1"/>
  <c r="BI71" i="15196" a="1"/>
  <c r="BI71" i="15196" s="1"/>
  <c r="BI33" i="15196" a="1"/>
  <c r="BI33" i="15196" s="1"/>
  <c r="BI11" i="15196" a="1"/>
  <c r="BI11" i="15196" s="1"/>
  <c r="BI41" i="15196" a="1"/>
  <c r="BI41" i="15196" s="1"/>
  <c r="TA201" i="15198"/>
  <c r="TA206" i="15198" s="1"/>
  <c r="BI73" i="15196" a="1"/>
  <c r="BI73" i="15196" s="1"/>
  <c r="BI36" i="15196" a="1"/>
  <c r="BI36" i="15196" s="1"/>
  <c r="BI60" i="15196" a="1"/>
  <c r="BI60" i="15196" s="1"/>
  <c r="BI93" i="15196" a="1"/>
  <c r="BI93" i="15196" s="1"/>
  <c r="BI79" i="15196" a="1"/>
  <c r="BI79" i="15196" s="1"/>
  <c r="VT201" i="15198"/>
  <c r="VT206" i="15198" s="1"/>
  <c r="MX200" i="15198"/>
  <c r="MX205" i="15198" s="1"/>
  <c r="MU200" i="15198"/>
  <c r="MU205" i="15198" s="1"/>
  <c r="MF201" i="15198"/>
  <c r="MF206" i="15198" s="1"/>
  <c r="G4" i="15196" a="1"/>
  <c r="G4" i="15196" s="1"/>
  <c r="BI26" i="15196" a="1"/>
  <c r="BI26" i="15196" s="1"/>
  <c r="BI19" i="15196" a="1"/>
  <c r="BI19" i="15196" s="1"/>
  <c r="BI82" i="15196" a="1"/>
  <c r="BI82" i="15196" s="1"/>
  <c r="BI44" i="15196" a="1"/>
  <c r="BI44" i="15196" s="1"/>
  <c r="K9" i="15196" a="1"/>
  <c r="K9" i="15196" s="1"/>
  <c r="BI68" i="15196" a="1"/>
  <c r="BI68" i="15196" s="1"/>
  <c r="BI30" i="15196" a="1"/>
  <c r="BI30" i="15196" s="1"/>
  <c r="H6" i="15196" a="1"/>
  <c r="H6" i="15196" s="1"/>
  <c r="BI62" i="15196" a="1"/>
  <c r="BI62" i="15196" s="1"/>
  <c r="BI24" i="15196" a="1"/>
  <c r="BI24" i="15196" s="1"/>
  <c r="BI87" i="15196" a="1"/>
  <c r="BI87" i="15196" s="1"/>
  <c r="BI49" i="15196" a="1"/>
  <c r="BI49" i="15196" s="1"/>
  <c r="BI74" i="15196" a="1"/>
  <c r="BI74" i="15196" s="1"/>
  <c r="H5" i="15196" a="1"/>
  <c r="H5" i="15196" s="1"/>
  <c r="BI22" i="15196" a="1"/>
  <c r="BI22" i="15196" s="1"/>
  <c r="BI54" i="15196" a="1"/>
  <c r="BI54" i="15196" s="1"/>
  <c r="BI16" i="15196" a="1"/>
  <c r="BI16" i="15196" s="1"/>
  <c r="DD106" i="15198"/>
  <c r="UG200" i="15198"/>
  <c r="UG205" i="15198" s="1"/>
  <c r="BI50" i="15196" a="1"/>
  <c r="BI50" i="15196" s="1"/>
  <c r="BI81" i="15196" a="1"/>
  <c r="BI81" i="15196" s="1"/>
  <c r="BI27" i="15196" a="1"/>
  <c r="BI27" i="15196" s="1"/>
  <c r="BI90" i="15196" a="1"/>
  <c r="BI90" i="15196" s="1"/>
  <c r="BI52" i="15196" a="1"/>
  <c r="BI52" i="15196" s="1"/>
  <c r="BI13" i="15196" a="1"/>
  <c r="BI13" i="15196" s="1"/>
  <c r="BI76" i="15196" a="1"/>
  <c r="BI76" i="15196" s="1"/>
  <c r="BI38" i="15196" a="1"/>
  <c r="BI38" i="15196" s="1"/>
  <c r="BI9" i="15196" a="1"/>
  <c r="BI9" i="15196" s="1"/>
  <c r="BI70" i="15196" a="1"/>
  <c r="BI70" i="15196" s="1"/>
  <c r="BI32" i="15196" a="1"/>
  <c r="BI32" i="15196" s="1"/>
  <c r="BI95" i="15196" a="1"/>
  <c r="BI95" i="15196" s="1"/>
  <c r="EQ202" i="15198"/>
  <c r="OC202" i="15198"/>
  <c r="QA202" i="15198"/>
  <c r="GK202" i="15198"/>
  <c r="FU202" i="15198"/>
  <c r="UA202" i="15198"/>
  <c r="PW219" i="15198"/>
  <c r="PW202" i="15198"/>
  <c r="RQ220" i="15198"/>
  <c r="RQ202" i="15198"/>
  <c r="UJ202" i="15198"/>
  <c r="TN202" i="15198"/>
  <c r="UD202" i="15198"/>
  <c r="OJ202" i="15198"/>
  <c r="MR202" i="15198"/>
  <c r="MR204" i="15198"/>
  <c r="PH202" i="15198"/>
  <c r="JR202" i="15198"/>
  <c r="QK202" i="15198"/>
  <c r="KA202" i="15198"/>
  <c r="JH202" i="15198"/>
  <c r="NF202" i="15198"/>
  <c r="UZ202" i="15198"/>
  <c r="DZ202" i="15198"/>
  <c r="DH202" i="15198"/>
  <c r="GI202" i="15198"/>
  <c r="QP202" i="15198"/>
  <c r="IX202" i="15198"/>
  <c r="KI219" i="15198"/>
  <c r="KI202" i="15198"/>
  <c r="NM202" i="15198"/>
  <c r="EW202" i="15198"/>
  <c r="UV202" i="15198"/>
  <c r="RH202" i="15198"/>
  <c r="HZ202" i="15198"/>
  <c r="SM202" i="15198"/>
  <c r="NG202" i="15198"/>
  <c r="VB156" i="15198"/>
  <c r="SP156" i="15198"/>
  <c r="QD156" i="15198"/>
  <c r="NR156" i="15198"/>
  <c r="LF156" i="15198"/>
  <c r="IT156" i="15198"/>
  <c r="GH156" i="15198"/>
  <c r="DV156" i="15198"/>
  <c r="QV156" i="15198"/>
  <c r="KT156" i="15198"/>
  <c r="KG156" i="15198"/>
  <c r="JT156" i="15198"/>
  <c r="OO156" i="15198"/>
  <c r="OB156" i="15198"/>
  <c r="UU156" i="15198"/>
  <c r="SI156" i="15198"/>
  <c r="PW156" i="15198"/>
  <c r="NK156" i="15198"/>
  <c r="KY156" i="15198"/>
  <c r="IM156" i="15198"/>
  <c r="GA156" i="15198"/>
  <c r="DO156" i="15198"/>
  <c r="UH156" i="15198"/>
  <c r="RV156" i="15198"/>
  <c r="PJ156" i="15198"/>
  <c r="MX156" i="15198"/>
  <c r="TE156" i="15198"/>
  <c r="SR156" i="15198"/>
  <c r="HB156" i="15198"/>
  <c r="GO156" i="15198"/>
  <c r="GB156" i="15198"/>
  <c r="NQ156" i="15198"/>
  <c r="ND156" i="15198"/>
  <c r="US156" i="15198"/>
  <c r="UF156" i="15198"/>
  <c r="GD156" i="15198"/>
  <c r="FQ156" i="15198"/>
  <c r="FD156" i="15198"/>
  <c r="EF156" i="15198"/>
  <c r="UY156" i="15198"/>
  <c r="SM156" i="15198"/>
  <c r="QA156" i="15198"/>
  <c r="NO156" i="15198"/>
  <c r="LC156" i="15198"/>
  <c r="IQ156" i="15198"/>
  <c r="GE156" i="15198"/>
  <c r="DS156" i="15198"/>
  <c r="TY156" i="15198"/>
  <c r="RM156" i="15198"/>
  <c r="PA156" i="15198"/>
  <c r="LQ156" i="15198"/>
  <c r="JE156" i="15198"/>
  <c r="GS156" i="15198"/>
  <c r="EG156" i="15198"/>
  <c r="UZ156" i="15198"/>
  <c r="SN156" i="15198"/>
  <c r="QB156" i="15198"/>
  <c r="NP156" i="15198"/>
  <c r="LD156" i="15198"/>
  <c r="HL156" i="15198"/>
  <c r="EZ156" i="15198"/>
  <c r="LK202" i="15198"/>
  <c r="JE202" i="15198"/>
  <c r="NO202" i="15198"/>
  <c r="JF202" i="15198"/>
  <c r="DY202" i="15198"/>
  <c r="PY202" i="15198"/>
  <c r="UI202" i="15198"/>
  <c r="DI202" i="15198"/>
  <c r="OU202" i="15198"/>
  <c r="LV219" i="15198"/>
  <c r="LV202" i="15198"/>
  <c r="PO219" i="15198"/>
  <c r="PO202" i="15198"/>
  <c r="SD202" i="15198"/>
  <c r="IM202" i="15198"/>
  <c r="JK202" i="15198"/>
  <c r="NR202" i="15198"/>
  <c r="VA202" i="15198"/>
  <c r="KV202" i="15198"/>
  <c r="LZ202" i="15198"/>
  <c r="QF202" i="15198"/>
  <c r="NP202" i="15198"/>
  <c r="EM219" i="15198"/>
  <c r="EM202" i="15198"/>
  <c r="RF202" i="15198"/>
  <c r="ST202" i="15198"/>
  <c r="DV202" i="15198"/>
  <c r="JB202" i="15198"/>
  <c r="OL202" i="15198"/>
  <c r="JY202" i="15198"/>
  <c r="RP202" i="15198"/>
  <c r="JV202" i="15198"/>
  <c r="RI202" i="15198"/>
  <c r="UM197" i="15198"/>
  <c r="UM207" i="15198" s="1"/>
  <c r="UM202" i="15198"/>
  <c r="OA202" i="15198"/>
  <c r="SY197" i="15198"/>
  <c r="SY202" i="15198"/>
  <c r="KU202" i="15198"/>
  <c r="UT156" i="15198"/>
  <c r="SH156" i="15198"/>
  <c r="PV156" i="15198"/>
  <c r="NJ156" i="15198"/>
  <c r="KX156" i="15198"/>
  <c r="IL156" i="15198"/>
  <c r="FZ156" i="15198"/>
  <c r="DN156" i="15198"/>
  <c r="JL156" i="15198"/>
  <c r="WG156" i="15198"/>
  <c r="OW156" i="15198"/>
  <c r="IH156" i="15198"/>
  <c r="HU156" i="15198"/>
  <c r="HH156" i="15198"/>
  <c r="MC156" i="15198"/>
  <c r="LP156" i="15198"/>
  <c r="UM156" i="15198"/>
  <c r="SA156" i="15198"/>
  <c r="PO156" i="15198"/>
  <c r="NC156" i="15198"/>
  <c r="KQ156" i="15198"/>
  <c r="IE156" i="15198"/>
  <c r="FS156" i="15198"/>
  <c r="DG156" i="15198"/>
  <c r="TZ156" i="15198"/>
  <c r="RN156" i="15198"/>
  <c r="PB156" i="15198"/>
  <c r="MP156" i="15198"/>
  <c r="QS156" i="15198"/>
  <c r="QF156" i="15198"/>
  <c r="EP156" i="15198"/>
  <c r="EC156" i="15198"/>
  <c r="LR156" i="15198"/>
  <c r="LE156" i="15198"/>
  <c r="KR156" i="15198"/>
  <c r="SG156" i="15198"/>
  <c r="RT156" i="15198"/>
  <c r="DR156" i="15198"/>
  <c r="DE156" i="15198"/>
  <c r="DX156" i="15198"/>
  <c r="UQ156" i="15198"/>
  <c r="SE156" i="15198"/>
  <c r="PS156" i="15198"/>
  <c r="NG156" i="15198"/>
  <c r="KU156" i="15198"/>
  <c r="II156" i="15198"/>
  <c r="FW156" i="15198"/>
  <c r="DK156" i="15198"/>
  <c r="WC156" i="15198"/>
  <c r="TQ156" i="15198"/>
  <c r="RE156" i="15198"/>
  <c r="OS156" i="15198"/>
  <c r="LI156" i="15198"/>
  <c r="IW156" i="15198"/>
  <c r="GK156" i="15198"/>
  <c r="DY156" i="15198"/>
  <c r="UR156" i="15198"/>
  <c r="SF156" i="15198"/>
  <c r="PT156" i="15198"/>
  <c r="NH156" i="15198"/>
  <c r="KV156" i="15198"/>
  <c r="HD156" i="15198"/>
  <c r="ER156" i="15198"/>
  <c r="VO202" i="15198"/>
  <c r="GS202" i="15198"/>
  <c r="LC202" i="15198"/>
  <c r="LA202" i="15198"/>
  <c r="MY202" i="15198"/>
  <c r="PI202" i="15198"/>
  <c r="MI202" i="15198"/>
  <c r="RS202" i="15198"/>
  <c r="NC219" i="15198"/>
  <c r="NC202" i="15198"/>
  <c r="RX202" i="15198"/>
  <c r="MD202" i="15198"/>
  <c r="HT202" i="15198"/>
  <c r="JN202" i="15198"/>
  <c r="KQ202" i="15198"/>
  <c r="KT202" i="15198"/>
  <c r="KT204" i="15198"/>
  <c r="DO202" i="15198"/>
  <c r="ND202" i="15198"/>
  <c r="EC202" i="15198"/>
  <c r="QZ202" i="15198"/>
  <c r="IF202" i="15198"/>
  <c r="JD202" i="15198"/>
  <c r="LU202" i="15198"/>
  <c r="QL202" i="15198"/>
  <c r="EF202" i="15198"/>
  <c r="IR202" i="15198"/>
  <c r="MB202" i="15198"/>
  <c r="NE202" i="15198"/>
  <c r="TK202" i="15198"/>
  <c r="KM202" i="15198"/>
  <c r="UL156" i="15198"/>
  <c r="RZ156" i="15198"/>
  <c r="PN156" i="15198"/>
  <c r="NB156" i="15198"/>
  <c r="KP156" i="15198"/>
  <c r="ID156" i="15198"/>
  <c r="FR156" i="15198"/>
  <c r="DF156" i="15198"/>
  <c r="MK156" i="15198"/>
  <c r="VT156" i="15198"/>
  <c r="OJ156" i="15198"/>
  <c r="FV156" i="15198"/>
  <c r="FI156" i="15198"/>
  <c r="EV156" i="15198"/>
  <c r="KD156" i="15198"/>
  <c r="JQ156" i="15198"/>
  <c r="JD156" i="15198"/>
  <c r="UE156" i="15198"/>
  <c r="RS156" i="15198"/>
  <c r="PG156" i="15198"/>
  <c r="MU156" i="15198"/>
  <c r="KI156" i="15198"/>
  <c r="HW156" i="15198"/>
  <c r="FK156" i="15198"/>
  <c r="WD156" i="15198"/>
  <c r="TR156" i="15198"/>
  <c r="RF156" i="15198"/>
  <c r="OT156" i="15198"/>
  <c r="MH156" i="15198"/>
  <c r="OG156" i="15198"/>
  <c r="NT156" i="15198"/>
  <c r="VI156" i="15198"/>
  <c r="UV156" i="15198"/>
  <c r="JF156" i="15198"/>
  <c r="IS156" i="15198"/>
  <c r="IF156" i="15198"/>
  <c r="PU156" i="15198"/>
  <c r="PH156" i="15198"/>
  <c r="UK156" i="15198"/>
  <c r="TX156" i="15198"/>
  <c r="DP156" i="15198"/>
  <c r="UI156" i="15198"/>
  <c r="RW156" i="15198"/>
  <c r="PK156" i="15198"/>
  <c r="MY156" i="15198"/>
  <c r="KM156" i="15198"/>
  <c r="IA156" i="15198"/>
  <c r="FO156" i="15198"/>
  <c r="VU156" i="15198"/>
  <c r="TI156" i="15198"/>
  <c r="QW156" i="15198"/>
  <c r="OK156" i="15198"/>
  <c r="NM156" i="15198"/>
  <c r="LA156" i="15198"/>
  <c r="IO156" i="15198"/>
  <c r="GC156" i="15198"/>
  <c r="DQ156" i="15198"/>
  <c r="UJ156" i="15198"/>
  <c r="RX156" i="15198"/>
  <c r="PL156" i="15198"/>
  <c r="MZ156" i="15198"/>
  <c r="KN156" i="15198"/>
  <c r="GV156" i="15198"/>
  <c r="EJ156" i="15198"/>
  <c r="WC202" i="15198"/>
  <c r="MG202" i="15198"/>
  <c r="TC202" i="15198"/>
  <c r="OK202" i="15198"/>
  <c r="IQ202" i="15198"/>
  <c r="IO202" i="15198"/>
  <c r="IA202" i="15198"/>
  <c r="KK202" i="15198"/>
  <c r="EY202" i="15198"/>
  <c r="TY202" i="15198"/>
  <c r="RC202" i="15198"/>
  <c r="NL202" i="15198"/>
  <c r="RV202" i="15198"/>
  <c r="SR202" i="15198"/>
  <c r="IC202" i="15198"/>
  <c r="IU202" i="15198"/>
  <c r="PV202" i="15198"/>
  <c r="RD202" i="15198"/>
  <c r="IZ202" i="15198"/>
  <c r="PU202" i="15198"/>
  <c r="TR202" i="15198"/>
  <c r="HW219" i="15198"/>
  <c r="HW202" i="15198"/>
  <c r="DW219" i="15198"/>
  <c r="DW225" i="15198" s="1"/>
  <c r="DW202" i="15198"/>
  <c r="RJ202" i="15198"/>
  <c r="FZ202" i="15198"/>
  <c r="GR202" i="15198"/>
  <c r="VQ202" i="15198"/>
  <c r="KS202" i="15198"/>
  <c r="RO202" i="15198"/>
  <c r="TW219" i="15198"/>
  <c r="TW202" i="15198"/>
  <c r="DD156" i="15198"/>
  <c r="UD156" i="15198"/>
  <c r="RR156" i="15198"/>
  <c r="PF156" i="15198"/>
  <c r="MT156" i="15198"/>
  <c r="KH156" i="15198"/>
  <c r="HV156" i="15198"/>
  <c r="FJ156" i="15198"/>
  <c r="LX156" i="15198"/>
  <c r="HZ156" i="15198"/>
  <c r="DJ156" i="15198"/>
  <c r="WB156" i="15198"/>
  <c r="HR156" i="15198"/>
  <c r="HE156" i="15198"/>
  <c r="GR156" i="15198"/>
  <c r="WI156" i="15198"/>
  <c r="TW156" i="15198"/>
  <c r="RK156" i="15198"/>
  <c r="OY156" i="15198"/>
  <c r="MM156" i="15198"/>
  <c r="KA156" i="15198"/>
  <c r="HO156" i="15198"/>
  <c r="FC156" i="15198"/>
  <c r="VV156" i="15198"/>
  <c r="TJ156" i="15198"/>
  <c r="QX156" i="15198"/>
  <c r="OL156" i="15198"/>
  <c r="LZ156" i="15198"/>
  <c r="LU156" i="15198"/>
  <c r="LH156" i="15198"/>
  <c r="SW156" i="15198"/>
  <c r="SJ156" i="15198"/>
  <c r="GT156" i="15198"/>
  <c r="GG156" i="15198"/>
  <c r="FT156" i="15198"/>
  <c r="NI156" i="15198"/>
  <c r="MV156" i="15198"/>
  <c r="RY156" i="15198"/>
  <c r="RL156" i="15198"/>
  <c r="DH156" i="15198"/>
  <c r="UA156" i="15198"/>
  <c r="RO156" i="15198"/>
  <c r="PC156" i="15198"/>
  <c r="MQ156" i="15198"/>
  <c r="KE156" i="15198"/>
  <c r="HS156" i="15198"/>
  <c r="FG156" i="15198"/>
  <c r="VM156" i="15198"/>
  <c r="TA156" i="15198"/>
  <c r="QO156" i="15198"/>
  <c r="OC156" i="15198"/>
  <c r="NE156" i="15198"/>
  <c r="KS156" i="15198"/>
  <c r="IG156" i="15198"/>
  <c r="FU156" i="15198"/>
  <c r="DI156" i="15198"/>
  <c r="UB156" i="15198"/>
  <c r="RP156" i="15198"/>
  <c r="PD156" i="15198"/>
  <c r="MR156" i="15198"/>
  <c r="KF156" i="15198"/>
  <c r="IZ156" i="15198"/>
  <c r="GN156" i="15198"/>
  <c r="EB156" i="15198"/>
  <c r="QQ202" i="15198"/>
  <c r="EO202" i="15198"/>
  <c r="GE202" i="15198"/>
  <c r="WF202" i="15198"/>
  <c r="HY202" i="15198"/>
  <c r="RM202" i="15198"/>
  <c r="EL202" i="15198"/>
  <c r="OY202" i="15198"/>
  <c r="UR202" i="15198"/>
  <c r="MV202" i="15198"/>
  <c r="NT202" i="15198"/>
  <c r="VD202" i="15198"/>
  <c r="NH202" i="15198"/>
  <c r="EB202" i="15198"/>
  <c r="US202" i="15198"/>
  <c r="EE202" i="15198"/>
  <c r="EX202" i="15198"/>
  <c r="MP202" i="15198"/>
  <c r="QR202" i="15198"/>
  <c r="MN202" i="15198"/>
  <c r="LD202" i="15198"/>
  <c r="TV202" i="15198"/>
  <c r="JA202" i="15198"/>
  <c r="TJ202" i="15198"/>
  <c r="RA202" i="15198"/>
  <c r="VE202" i="15198"/>
  <c r="MX202" i="15198"/>
  <c r="PC202" i="15198"/>
  <c r="OE202" i="15198"/>
  <c r="PB202" i="15198"/>
  <c r="WH156" i="15198"/>
  <c r="TV156" i="15198"/>
  <c r="RJ156" i="15198"/>
  <c r="OX156" i="15198"/>
  <c r="ML156" i="15198"/>
  <c r="JZ156" i="15198"/>
  <c r="HN156" i="15198"/>
  <c r="FB156" i="15198"/>
  <c r="KL156" i="15198"/>
  <c r="HM156" i="15198"/>
  <c r="TU156" i="15198"/>
  <c r="UC156" i="15198"/>
  <c r="TP156" i="15198"/>
  <c r="FF156" i="15198"/>
  <c r="ES156" i="15198"/>
  <c r="WA156" i="15198"/>
  <c r="TO156" i="15198"/>
  <c r="RC156" i="15198"/>
  <c r="OQ156" i="15198"/>
  <c r="ME156" i="15198"/>
  <c r="JS156" i="15198"/>
  <c r="HG156" i="15198"/>
  <c r="EU156" i="15198"/>
  <c r="VN156" i="15198"/>
  <c r="TB156" i="15198"/>
  <c r="QP156" i="15198"/>
  <c r="OD156" i="15198"/>
  <c r="JV156" i="15198"/>
  <c r="JI156" i="15198"/>
  <c r="IV156" i="15198"/>
  <c r="QK156" i="15198"/>
  <c r="PX156" i="15198"/>
  <c r="EH156" i="15198"/>
  <c r="DU156" i="15198"/>
  <c r="LJ156" i="15198"/>
  <c r="KW156" i="15198"/>
  <c r="KJ156" i="15198"/>
  <c r="PM156" i="15198"/>
  <c r="OZ156" i="15198"/>
  <c r="WE156" i="15198"/>
  <c r="TS156" i="15198"/>
  <c r="RG156" i="15198"/>
  <c r="OU156" i="15198"/>
  <c r="MI156" i="15198"/>
  <c r="JW156" i="15198"/>
  <c r="HK156" i="15198"/>
  <c r="EY156" i="15198"/>
  <c r="VE156" i="15198"/>
  <c r="SS156" i="15198"/>
  <c r="QG156" i="15198"/>
  <c r="NU156" i="15198"/>
  <c r="MW156" i="15198"/>
  <c r="KK156" i="15198"/>
  <c r="HY156" i="15198"/>
  <c r="FM156" i="15198"/>
  <c r="WF156" i="15198"/>
  <c r="TT156" i="15198"/>
  <c r="RH156" i="15198"/>
  <c r="OV156" i="15198"/>
  <c r="MJ156" i="15198"/>
  <c r="JX156" i="15198"/>
  <c r="IR156" i="15198"/>
  <c r="GF156" i="15198"/>
  <c r="DT156" i="15198"/>
  <c r="JG202" i="15198"/>
  <c r="NW202" i="15198"/>
  <c r="LR202" i="15198"/>
  <c r="TT202" i="15198"/>
  <c r="KL202" i="15198"/>
  <c r="MO202" i="15198"/>
  <c r="JJ202" i="15198"/>
  <c r="JJ204" i="15198"/>
  <c r="VS202" i="15198"/>
  <c r="IE202" i="15198"/>
  <c r="IH202" i="15198"/>
  <c r="JS202" i="15198"/>
  <c r="IJ202" i="15198"/>
  <c r="OT202" i="15198"/>
  <c r="QB202" i="15198"/>
  <c r="GO202" i="15198"/>
  <c r="ER202" i="15198"/>
  <c r="MK202" i="15198"/>
  <c r="NI202" i="15198"/>
  <c r="MH202" i="15198"/>
  <c r="IW202" i="15198"/>
  <c r="WI197" i="15198"/>
  <c r="WI207" i="15198" s="1"/>
  <c r="WI202" i="15198"/>
  <c r="HQ202" i="15198"/>
  <c r="LS202" i="15198"/>
  <c r="VG202" i="15198"/>
  <c r="VZ156" i="15198"/>
  <c r="TN156" i="15198"/>
  <c r="RB156" i="15198"/>
  <c r="OP156" i="15198"/>
  <c r="MD156" i="15198"/>
  <c r="JR156" i="15198"/>
  <c r="HF156" i="15198"/>
  <c r="ET156" i="15198"/>
  <c r="GZ156" i="15198"/>
  <c r="TH156" i="15198"/>
  <c r="RQ156" i="15198"/>
  <c r="RD156" i="15198"/>
  <c r="VY156" i="15198"/>
  <c r="VL156" i="15198"/>
  <c r="VS156" i="15198"/>
  <c r="TG156" i="15198"/>
  <c r="QU156" i="15198"/>
  <c r="OI156" i="15198"/>
  <c r="LW156" i="15198"/>
  <c r="JK156" i="15198"/>
  <c r="GY156" i="15198"/>
  <c r="EM156" i="15198"/>
  <c r="VF156" i="15198"/>
  <c r="ST156" i="15198"/>
  <c r="QH156" i="15198"/>
  <c r="NV156" i="15198"/>
  <c r="HJ156" i="15198"/>
  <c r="GW156" i="15198"/>
  <c r="GJ156" i="15198"/>
  <c r="NY156" i="15198"/>
  <c r="NL156" i="15198"/>
  <c r="VA156" i="15198"/>
  <c r="UN156" i="15198"/>
  <c r="IX156" i="15198"/>
  <c r="IK156" i="15198"/>
  <c r="HX156" i="15198"/>
  <c r="NA156" i="15198"/>
  <c r="MN156" i="15198"/>
  <c r="VW156" i="15198"/>
  <c r="TK156" i="15198"/>
  <c r="QY156" i="15198"/>
  <c r="OM156" i="15198"/>
  <c r="MA156" i="15198"/>
  <c r="JO156" i="15198"/>
  <c r="HC156" i="15198"/>
  <c r="EQ156" i="15198"/>
  <c r="UW156" i="15198"/>
  <c r="SK156" i="15198"/>
  <c r="PY156" i="15198"/>
  <c r="MO156" i="15198"/>
  <c r="KC156" i="15198"/>
  <c r="HQ156" i="15198"/>
  <c r="FE156" i="15198"/>
  <c r="VX156" i="15198"/>
  <c r="TL156" i="15198"/>
  <c r="QZ156" i="15198"/>
  <c r="ON156" i="15198"/>
  <c r="MB156" i="15198"/>
  <c r="JP156" i="15198"/>
  <c r="IJ156" i="15198"/>
  <c r="FX156" i="15198"/>
  <c r="DL156" i="15198"/>
  <c r="SS202" i="15198"/>
  <c r="SE202" i="15198"/>
  <c r="MJ202" i="15198"/>
  <c r="SC202" i="15198"/>
  <c r="KZ202" i="15198"/>
  <c r="IS202" i="15198"/>
  <c r="ON202" i="15198"/>
  <c r="GA202" i="15198"/>
  <c r="NZ202" i="15198"/>
  <c r="EV202" i="15198"/>
  <c r="DU202" i="15198"/>
  <c r="JL202" i="15198"/>
  <c r="NB202" i="15198"/>
  <c r="FC197" i="15198"/>
  <c r="GL202" i="15198"/>
  <c r="QJ202" i="15198"/>
  <c r="SV202" i="15198"/>
  <c r="SG202" i="15198"/>
  <c r="UW202" i="15198"/>
  <c r="TQ202" i="15198"/>
  <c r="EG202" i="15198"/>
  <c r="JW202" i="15198"/>
  <c r="GM202" i="15198"/>
  <c r="KC202" i="15198"/>
  <c r="VR156" i="15198"/>
  <c r="TF156" i="15198"/>
  <c r="QT156" i="15198"/>
  <c r="OH156" i="15198"/>
  <c r="LV156" i="15198"/>
  <c r="JJ156" i="15198"/>
  <c r="GX156" i="15198"/>
  <c r="EL156" i="15198"/>
  <c r="JY156" i="15198"/>
  <c r="FN156" i="15198"/>
  <c r="PE156" i="15198"/>
  <c r="OR156" i="15198"/>
  <c r="TM156" i="15198"/>
  <c r="SZ156" i="15198"/>
  <c r="VK156" i="15198"/>
  <c r="SY156" i="15198"/>
  <c r="QM156" i="15198"/>
  <c r="OA156" i="15198"/>
  <c r="LO156" i="15198"/>
  <c r="JC156" i="15198"/>
  <c r="GQ156" i="15198"/>
  <c r="EE156" i="15198"/>
  <c r="UX156" i="15198"/>
  <c r="SL156" i="15198"/>
  <c r="PZ156" i="15198"/>
  <c r="NN156" i="15198"/>
  <c r="EX156" i="15198"/>
  <c r="EK156" i="15198"/>
  <c r="LM156" i="15198"/>
  <c r="KZ156" i="15198"/>
  <c r="SO156" i="15198"/>
  <c r="SB156" i="15198"/>
  <c r="GL156" i="15198"/>
  <c r="FY156" i="15198"/>
  <c r="FL156" i="15198"/>
  <c r="LB156" i="15198"/>
  <c r="KO156" i="15198"/>
  <c r="KB156" i="15198"/>
  <c r="VO156" i="15198"/>
  <c r="TC156" i="15198"/>
  <c r="QQ156" i="15198"/>
  <c r="OE156" i="15198"/>
  <c r="LS156" i="15198"/>
  <c r="JG156" i="15198"/>
  <c r="GU156" i="15198"/>
  <c r="EI156" i="15198"/>
  <c r="UO156" i="15198"/>
  <c r="SC156" i="15198"/>
  <c r="PQ156" i="15198"/>
  <c r="MG156" i="15198"/>
  <c r="JU156" i="15198"/>
  <c r="HI156" i="15198"/>
  <c r="EW156" i="15198"/>
  <c r="VP156" i="15198"/>
  <c r="TD156" i="15198"/>
  <c r="QR156" i="15198"/>
  <c r="OF156" i="15198"/>
  <c r="LT156" i="15198"/>
  <c r="JH156" i="15198"/>
  <c r="IB156" i="15198"/>
  <c r="FP156" i="15198"/>
  <c r="QY202" i="15198"/>
  <c r="IY202" i="15198"/>
  <c r="QG202" i="15198"/>
  <c r="II202" i="15198"/>
  <c r="HL202" i="15198"/>
  <c r="PQ202" i="15198"/>
  <c r="KW198" i="15198"/>
  <c r="KW203" i="15198"/>
  <c r="GB218" i="15198"/>
  <c r="GB202" i="15198"/>
  <c r="QE219" i="15198"/>
  <c r="QE202" i="15198"/>
  <c r="LX202" i="15198"/>
  <c r="NA202" i="15198"/>
  <c r="LW218" i="15198"/>
  <c r="LW224" i="15198" s="1"/>
  <c r="LW202" i="15198"/>
  <c r="IT202" i="15198"/>
  <c r="DE201" i="15198"/>
  <c r="DE206" i="15198" s="1"/>
  <c r="DE202" i="15198"/>
  <c r="JT202" i="15198"/>
  <c r="UN202" i="15198"/>
  <c r="OX202" i="15198"/>
  <c r="KB202" i="15198"/>
  <c r="LM202" i="15198"/>
  <c r="PJ202" i="15198"/>
  <c r="HJ202" i="15198"/>
  <c r="IP202" i="15198"/>
  <c r="VH202" i="15198"/>
  <c r="OZ202" i="15198"/>
  <c r="LN202" i="15198"/>
  <c r="HP202" i="15198"/>
  <c r="VV202" i="15198"/>
  <c r="SK202" i="15198"/>
  <c r="HI202" i="15198"/>
  <c r="QM219" i="15198"/>
  <c r="QM225" i="15198" s="1"/>
  <c r="QM202" i="15198"/>
  <c r="RN202" i="15198"/>
  <c r="HK202" i="15198"/>
  <c r="EA202" i="15198"/>
  <c r="UY202" i="15198"/>
  <c r="VJ156" i="15198"/>
  <c r="SX156" i="15198"/>
  <c r="QL156" i="15198"/>
  <c r="NZ156" i="15198"/>
  <c r="LN156" i="15198"/>
  <c r="JB156" i="15198"/>
  <c r="GP156" i="15198"/>
  <c r="ED156" i="15198"/>
  <c r="FA156" i="15198"/>
  <c r="RI156" i="15198"/>
  <c r="MS156" i="15198"/>
  <c r="MF156" i="15198"/>
  <c r="RA156" i="15198"/>
  <c r="QN156" i="15198"/>
  <c r="VC156" i="15198"/>
  <c r="SQ156" i="15198"/>
  <c r="QE156" i="15198"/>
  <c r="NS156" i="15198"/>
  <c r="LG156" i="15198"/>
  <c r="IU156" i="15198"/>
  <c r="GI156" i="15198"/>
  <c r="DW156" i="15198"/>
  <c r="UP156" i="15198"/>
  <c r="SD156" i="15198"/>
  <c r="PR156" i="15198"/>
  <c r="NF156" i="15198"/>
  <c r="VQ156" i="15198"/>
  <c r="VD156" i="15198"/>
  <c r="JN156" i="15198"/>
  <c r="JA156" i="15198"/>
  <c r="IN156" i="15198"/>
  <c r="QC156" i="15198"/>
  <c r="PP156" i="15198"/>
  <c r="DZ156" i="15198"/>
  <c r="DM156" i="15198"/>
  <c r="IP156" i="15198"/>
  <c r="IC156" i="15198"/>
  <c r="HP156" i="15198"/>
  <c r="EN156" i="15198"/>
  <c r="VG156" i="15198"/>
  <c r="SU156" i="15198"/>
  <c r="QI156" i="15198"/>
  <c r="NW156" i="15198"/>
  <c r="LK156" i="15198"/>
  <c r="IY156" i="15198"/>
  <c r="GM156" i="15198"/>
  <c r="EA156" i="15198"/>
  <c r="UG156" i="15198"/>
  <c r="RU156" i="15198"/>
  <c r="PI156" i="15198"/>
  <c r="LY156" i="15198"/>
  <c r="JM156" i="15198"/>
  <c r="HA156" i="15198"/>
  <c r="EO156" i="15198"/>
  <c r="VH156" i="15198"/>
  <c r="SV156" i="15198"/>
  <c r="QJ156" i="15198"/>
  <c r="NX156" i="15198"/>
  <c r="LL156" i="15198"/>
  <c r="HT156" i="15198"/>
  <c r="FH156" i="15198"/>
  <c r="NY201" i="15198"/>
  <c r="NY206" i="15198" s="1"/>
  <c r="MT107" i="15198"/>
  <c r="LG107" i="15198"/>
  <c r="LX201" i="15198"/>
  <c r="LX206" i="15198" s="1"/>
  <c r="VY107" i="15198"/>
  <c r="LH108" i="15198"/>
  <c r="LH203" i="15198" s="1"/>
  <c r="KD107" i="15198"/>
  <c r="KD249" i="15198" s="1"/>
  <c r="JC200" i="15198"/>
  <c r="JC205" i="15198" s="1"/>
  <c r="DF107" i="15198"/>
  <c r="QQ108" i="15198"/>
  <c r="QQ203" i="15198" s="1"/>
  <c r="FU200" i="15198"/>
  <c r="FU205" i="15198" s="1"/>
  <c r="RR107" i="15198"/>
  <c r="RR249" i="15198" s="1"/>
  <c r="WD201" i="15198"/>
  <c r="WD206" i="15198" s="1"/>
  <c r="HM107" i="15198"/>
  <c r="HM219" i="15198" s="1"/>
  <c r="WD107" i="15198"/>
  <c r="TD107" i="15198"/>
  <c r="TD220" i="15198" s="1"/>
  <c r="KT200" i="15198"/>
  <c r="KT205" i="15198" s="1"/>
  <c r="JV108" i="15198"/>
  <c r="JV203" i="15198" s="1"/>
  <c r="OJ108" i="15198"/>
  <c r="OJ203" i="15198" s="1"/>
  <c r="MH108" i="15198"/>
  <c r="MH203" i="15198" s="1"/>
  <c r="UX108" i="15198"/>
  <c r="UX203" i="15198" s="1"/>
  <c r="GT108" i="15198"/>
  <c r="GT203" i="15198" s="1"/>
  <c r="FJ108" i="15198"/>
  <c r="FJ203" i="15198" s="1"/>
  <c r="TB108" i="15198"/>
  <c r="TB203" i="15198" s="1"/>
  <c r="PW108" i="15198"/>
  <c r="PW203" i="15198" s="1"/>
  <c r="GE108" i="15198"/>
  <c r="GE203" i="15198" s="1"/>
  <c r="HG108" i="15198"/>
  <c r="HG203" i="15198" s="1"/>
  <c r="VI108" i="15198"/>
  <c r="VI203" i="15198" s="1"/>
  <c r="PC108" i="15198"/>
  <c r="PC203" i="15198" s="1"/>
  <c r="IF108" i="15198"/>
  <c r="IF203" i="15198" s="1"/>
  <c r="NK107" i="15198"/>
  <c r="GN108" i="15198"/>
  <c r="GN203" i="15198" s="1"/>
  <c r="SX108" i="15198"/>
  <c r="SX203" i="15198" s="1"/>
  <c r="RE107" i="15198"/>
  <c r="JM107" i="15198"/>
  <c r="PE107" i="15198"/>
  <c r="PE197" i="15198" s="1"/>
  <c r="NU107" i="15198"/>
  <c r="GC107" i="15198"/>
  <c r="EC108" i="15198"/>
  <c r="UG107" i="15198"/>
  <c r="QU107" i="15198"/>
  <c r="MQ107" i="15198"/>
  <c r="IG107" i="15198"/>
  <c r="QO107" i="15198"/>
  <c r="UE107" i="15198"/>
  <c r="HC107" i="15198"/>
  <c r="QJ108" i="15198"/>
  <c r="QJ203" i="15198" s="1"/>
  <c r="PA107" i="15198"/>
  <c r="WH108" i="15198"/>
  <c r="WH203" i="15198" s="1"/>
  <c r="IN107" i="15198"/>
  <c r="FV108" i="15198"/>
  <c r="FV203" i="15198" s="1"/>
  <c r="SJ107" i="15198"/>
  <c r="SJ218" i="15198" s="1"/>
  <c r="SJ224" i="15198" s="1"/>
  <c r="UC107" i="15198"/>
  <c r="UC197" i="15198" s="1"/>
  <c r="SI107" i="15198"/>
  <c r="SI249" i="15198" s="1"/>
  <c r="VE201" i="15198"/>
  <c r="VE206" i="15198" s="1"/>
  <c r="JU200" i="15198"/>
  <c r="JU205" i="15198" s="1"/>
  <c r="RV200" i="15198"/>
  <c r="RV205" i="15198" s="1"/>
  <c r="MO201" i="15198"/>
  <c r="MO206" i="15198" s="1"/>
  <c r="JA200" i="15198"/>
  <c r="JA205" i="15198" s="1"/>
  <c r="LH201" i="15198"/>
  <c r="LH206" i="15198" s="1"/>
  <c r="QX201" i="15198"/>
  <c r="QX206" i="15198" s="1"/>
  <c r="DZ201" i="15198"/>
  <c r="DZ206" i="15198" s="1"/>
  <c r="UK200" i="15198"/>
  <c r="UK205" i="15198" s="1"/>
  <c r="GH108" i="15198"/>
  <c r="GH203" i="15198" s="1"/>
  <c r="HF107" i="15198"/>
  <c r="LH107" i="15198"/>
  <c r="LH249" i="15198" s="1"/>
  <c r="VI107" i="15198"/>
  <c r="VI249" i="15198" s="1"/>
  <c r="EJ107" i="15198"/>
  <c r="HJ200" i="15198"/>
  <c r="HJ205" i="15198" s="1"/>
  <c r="FS107" i="15198"/>
  <c r="HG107" i="15198"/>
  <c r="MW108" i="15198"/>
  <c r="MW203" i="15198" s="1"/>
  <c r="SF107" i="15198"/>
  <c r="SF249" i="15198" s="1"/>
  <c r="KZ108" i="15198"/>
  <c r="KZ203" i="15198" s="1"/>
  <c r="IY108" i="15198"/>
  <c r="IY203" i="15198" s="1"/>
  <c r="OK108" i="15198"/>
  <c r="OK203" i="15198" s="1"/>
  <c r="NG108" i="15198"/>
  <c r="NG203" i="15198" s="1"/>
  <c r="MI108" i="15198"/>
  <c r="MI203" i="15198" s="1"/>
  <c r="DH108" i="15198"/>
  <c r="DH203" i="15198" s="1"/>
  <c r="VM107" i="15198"/>
  <c r="LY107" i="15198"/>
  <c r="HU107" i="15198"/>
  <c r="FV107" i="15198"/>
  <c r="GZ201" i="15198"/>
  <c r="GZ206" i="15198" s="1"/>
  <c r="NK201" i="15198"/>
  <c r="NK206" i="15198" s="1"/>
  <c r="TW201" i="15198"/>
  <c r="TW206" i="15198" s="1"/>
  <c r="ST200" i="15198"/>
  <c r="ST205" i="15198" s="1"/>
  <c r="RT200" i="15198"/>
  <c r="RT205" i="15198" s="1"/>
  <c r="JE201" i="15198"/>
  <c r="JE206" i="15198" s="1"/>
  <c r="TP108" i="15198"/>
  <c r="TP203" i="15198" s="1"/>
  <c r="GJ107" i="15198"/>
  <c r="OO107" i="15198"/>
  <c r="OO218" i="15198" s="1"/>
  <c r="KN107" i="15198"/>
  <c r="LT107" i="15198"/>
  <c r="LT219" i="15198" s="1"/>
  <c r="VP107" i="15198"/>
  <c r="OR107" i="15198"/>
  <c r="GR201" i="15198"/>
  <c r="GR206" i="15198" s="1"/>
  <c r="HP200" i="15198"/>
  <c r="HP205" i="15198" s="1"/>
  <c r="VL107" i="15198"/>
  <c r="QS107" i="15198"/>
  <c r="TL107" i="15198"/>
  <c r="DM107" i="15198"/>
  <c r="JE108" i="15198"/>
  <c r="JE203" i="15198" s="1"/>
  <c r="OD107" i="15198"/>
  <c r="TX107" i="15198"/>
  <c r="ML107" i="15198"/>
  <c r="ML218" i="15198" s="1"/>
  <c r="PX107" i="15198"/>
  <c r="PX197" i="15198" s="1"/>
  <c r="GT107" i="15198"/>
  <c r="HI200" i="15198"/>
  <c r="HI205" i="15198" s="1"/>
  <c r="MS200" i="15198"/>
  <c r="MS205" i="15198" s="1"/>
  <c r="NM200" i="15198"/>
  <c r="NM205" i="15198" s="1"/>
  <c r="PP201" i="15198"/>
  <c r="PP206" i="15198" s="1"/>
  <c r="VC200" i="15198"/>
  <c r="VC205" i="15198" s="1"/>
  <c r="TM200" i="15198"/>
  <c r="TM205" i="15198" s="1"/>
  <c r="IF201" i="15198"/>
  <c r="IF206" i="15198" s="1"/>
  <c r="LR201" i="15198"/>
  <c r="LR206" i="15198" s="1"/>
  <c r="QW201" i="15198"/>
  <c r="QW206" i="15198" s="1"/>
  <c r="RC200" i="15198"/>
  <c r="RC205" i="15198" s="1"/>
  <c r="EL220" i="15198"/>
  <c r="EL238" i="15198" s="1"/>
  <c r="SO107" i="15198"/>
  <c r="SP107" i="15198"/>
  <c r="GZ107" i="15198"/>
  <c r="ME107" i="15198"/>
  <c r="GP107" i="15198"/>
  <c r="WG107" i="15198"/>
  <c r="JZ107" i="15198"/>
  <c r="RY107" i="15198"/>
  <c r="RY249" i="15198" s="1"/>
  <c r="WB107" i="15198"/>
  <c r="KJ107" i="15198"/>
  <c r="FX107" i="15198"/>
  <c r="GW200" i="15198"/>
  <c r="GW205" i="15198" s="1"/>
  <c r="QK200" i="15198"/>
  <c r="QK205" i="15198" s="1"/>
  <c r="QC200" i="15198"/>
  <c r="QC205" i="15198" s="1"/>
  <c r="IK200" i="15198"/>
  <c r="IK205" i="15198" s="1"/>
  <c r="DQ108" i="15198"/>
  <c r="DQ203" i="15198" s="1"/>
  <c r="HB107" i="15198"/>
  <c r="HB249" i="15198" s="1"/>
  <c r="NQ107" i="15198"/>
  <c r="NQ218" i="15198" s="1"/>
  <c r="VD108" i="15198"/>
  <c r="VD203" i="15198" s="1"/>
  <c r="OP107" i="15198"/>
  <c r="MM108" i="15198"/>
  <c r="SP108" i="15198"/>
  <c r="SP203" i="15198" s="1"/>
  <c r="GD107" i="15198"/>
  <c r="MM107" i="15198"/>
  <c r="HN108" i="15198"/>
  <c r="HN203" i="15198" s="1"/>
  <c r="RX108" i="15198"/>
  <c r="RX203" i="15198" s="1"/>
  <c r="OG107" i="15198"/>
  <c r="SB107" i="15198"/>
  <c r="SB220" i="15198" s="1"/>
  <c r="NB108" i="15198"/>
  <c r="NB203" i="15198" s="1"/>
  <c r="UF107" i="15198"/>
  <c r="UF219" i="15198" s="1"/>
  <c r="RK108" i="15198"/>
  <c r="RK203" i="15198" s="1"/>
  <c r="PR107" i="15198"/>
  <c r="VN107" i="15198"/>
  <c r="LO107" i="15198"/>
  <c r="LO197" i="15198" s="1"/>
  <c r="GF107" i="15198"/>
  <c r="GF218" i="15198" s="1"/>
  <c r="PM108" i="15198"/>
  <c r="PM203" i="15198" s="1"/>
  <c r="OH108" i="15198"/>
  <c r="OH203" i="15198" s="1"/>
  <c r="KC108" i="15198"/>
  <c r="KC203" i="15198" s="1"/>
  <c r="VS108" i="15198"/>
  <c r="VS203" i="15198" s="1"/>
  <c r="GS108" i="15198"/>
  <c r="GS203" i="15198" s="1"/>
  <c r="QW108" i="15198"/>
  <c r="QW203" i="15198" s="1"/>
  <c r="LQ108" i="15198"/>
  <c r="LQ203" i="15198" s="1"/>
  <c r="JA108" i="15198"/>
  <c r="JA203" i="15198" s="1"/>
  <c r="UP108" i="15198"/>
  <c r="UP203" i="15198" s="1"/>
  <c r="RQ108" i="15198"/>
  <c r="RQ203" i="15198" s="1"/>
  <c r="MK108" i="15198"/>
  <c r="ES108" i="15198"/>
  <c r="UB108" i="15198"/>
  <c r="UB203" i="15198" s="1"/>
  <c r="TR108" i="15198"/>
  <c r="TR203" i="15198" s="1"/>
  <c r="IR108" i="15198"/>
  <c r="IR203" i="15198" s="1"/>
  <c r="IH108" i="15198"/>
  <c r="IH203" i="15198" s="1"/>
  <c r="UR108" i="15198"/>
  <c r="UR203" i="15198" s="1"/>
  <c r="JF108" i="15198"/>
  <c r="JF203" i="15198" s="1"/>
  <c r="HJ108" i="15198"/>
  <c r="HJ203" i="15198" s="1"/>
  <c r="UD108" i="15198"/>
  <c r="UD203" i="15198" s="1"/>
  <c r="PQ108" i="15198"/>
  <c r="PQ203" i="15198" s="1"/>
  <c r="LM108" i="15198"/>
  <c r="LM203" i="15198" s="1"/>
  <c r="FG108" i="15198"/>
  <c r="FG203" i="15198" s="1"/>
  <c r="UM108" i="15198"/>
  <c r="UM203" i="15198" s="1"/>
  <c r="RW108" i="15198"/>
  <c r="RW203" i="15198" s="1"/>
  <c r="MA108" i="15198"/>
  <c r="MA203" i="15198" s="1"/>
  <c r="KY108" i="15198"/>
  <c r="KY203" i="15198" s="1"/>
  <c r="LY108" i="15198"/>
  <c r="LY203" i="15198" s="1"/>
  <c r="EI108" i="15198"/>
  <c r="EI203" i="15198" s="1"/>
  <c r="GV108" i="15198"/>
  <c r="GV203" i="15198" s="1"/>
  <c r="DN108" i="15198"/>
  <c r="DN203" i="15198" s="1"/>
  <c r="VT108" i="15198"/>
  <c r="VT203" i="15198" s="1"/>
  <c r="QZ108" i="15198"/>
  <c r="QZ203" i="15198" s="1"/>
  <c r="VZ108" i="15198"/>
  <c r="VZ203" i="15198" s="1"/>
  <c r="WE108" i="15198"/>
  <c r="WE203" i="15198" s="1"/>
  <c r="OA108" i="15198"/>
  <c r="OA203" i="15198" s="1"/>
  <c r="SW108" i="15198"/>
  <c r="SW203" i="15198" s="1"/>
  <c r="KU108" i="15198"/>
  <c r="KU203" i="15198" s="1"/>
  <c r="FI108" i="15198"/>
  <c r="FI198" i="15198" s="1"/>
  <c r="DO108" i="15198"/>
  <c r="DO203" i="15198" s="1"/>
  <c r="RS108" i="15198"/>
  <c r="RS203" i="15198" s="1"/>
  <c r="FK108" i="15198"/>
  <c r="FK203" i="15198" s="1"/>
  <c r="UY108" i="15198"/>
  <c r="UY203" i="15198" s="1"/>
  <c r="UN108" i="15198"/>
  <c r="UN203" i="15198" s="1"/>
  <c r="VU108" i="15198"/>
  <c r="VU203" i="15198" s="1"/>
  <c r="HL108" i="15198"/>
  <c r="HL203" i="15198" s="1"/>
  <c r="OP108" i="15198"/>
  <c r="OP203" i="15198" s="1"/>
  <c r="SQ107" i="15198"/>
  <c r="HB108" i="15198"/>
  <c r="HB203" i="15198" s="1"/>
  <c r="HV108" i="15198"/>
  <c r="HV203" i="15198" s="1"/>
  <c r="PV108" i="15198"/>
  <c r="PV203" i="15198" s="1"/>
  <c r="VJ108" i="15198"/>
  <c r="VJ203" i="15198" s="1"/>
  <c r="FZ108" i="15198"/>
  <c r="FZ203" i="15198" s="1"/>
  <c r="UZ108" i="15198"/>
  <c r="UZ203" i="15198" s="1"/>
  <c r="EZ108" i="15198"/>
  <c r="EZ203" i="15198" s="1"/>
  <c r="VV108" i="15198"/>
  <c r="VV203" i="15198" s="1"/>
  <c r="KF108" i="15198"/>
  <c r="KF203" i="15198" s="1"/>
  <c r="UO108" i="15198"/>
  <c r="UO203" i="15198" s="1"/>
  <c r="NP108" i="15198"/>
  <c r="NP203" i="15198" s="1"/>
  <c r="TO107" i="15198"/>
  <c r="TO218" i="15198" s="1"/>
  <c r="TO224" i="15198" s="1"/>
  <c r="SC108" i="15198"/>
  <c r="SC203" i="15198" s="1"/>
  <c r="LN108" i="15198"/>
  <c r="LN203" i="15198" s="1"/>
  <c r="RA108" i="15198"/>
  <c r="RA204" i="15198" s="1"/>
  <c r="VR107" i="15198"/>
  <c r="PK107" i="15198"/>
  <c r="OS107" i="15198"/>
  <c r="HS107" i="15198"/>
  <c r="HA107" i="15198"/>
  <c r="QR108" i="15198"/>
  <c r="QR203" i="15198" s="1"/>
  <c r="TS107" i="15198"/>
  <c r="TA107" i="15198"/>
  <c r="IP108" i="15198"/>
  <c r="IP203" i="15198" s="1"/>
  <c r="MS107" i="15198"/>
  <c r="MS218" i="15198" s="1"/>
  <c r="MS224" i="15198" s="1"/>
  <c r="MA107" i="15198"/>
  <c r="LI107" i="15198"/>
  <c r="EI107" i="15198"/>
  <c r="DQ107" i="15198"/>
  <c r="FT108" i="15198"/>
  <c r="FT200" i="15198" s="1"/>
  <c r="SU107" i="15198"/>
  <c r="SU219" i="15198" s="1"/>
  <c r="DK107" i="15198"/>
  <c r="QI107" i="15198"/>
  <c r="QI197" i="15198" s="1"/>
  <c r="VN108" i="15198"/>
  <c r="VN203" i="15198" s="1"/>
  <c r="DM108" i="15198"/>
  <c r="DM249" i="15198" s="1"/>
  <c r="OI107" i="15198"/>
  <c r="GL108" i="15198"/>
  <c r="GL203" i="15198" s="1"/>
  <c r="WA107" i="15198"/>
  <c r="RB108" i="15198"/>
  <c r="RB203" i="15198" s="1"/>
  <c r="JO107" i="15198"/>
  <c r="RH108" i="15198"/>
  <c r="RH203" i="15198" s="1"/>
  <c r="LQ107" i="15198"/>
  <c r="VH108" i="15198"/>
  <c r="UQ107" i="15198"/>
  <c r="PG107" i="15198"/>
  <c r="PG197" i="15198" s="1"/>
  <c r="MW107" i="15198"/>
  <c r="KG108" i="15198"/>
  <c r="KG203" i="15198" s="1"/>
  <c r="UO107" i="15198"/>
  <c r="TZ107" i="15198"/>
  <c r="EH107" i="15198"/>
  <c r="SZ108" i="15198"/>
  <c r="SZ203" i="15198" s="1"/>
  <c r="PS107" i="15198"/>
  <c r="PS218" i="15198" s="1"/>
  <c r="NF108" i="15198"/>
  <c r="NF203" i="15198" s="1"/>
  <c r="OH107" i="15198"/>
  <c r="OH199" i="15198" s="1"/>
  <c r="TX108" i="15198"/>
  <c r="TX203" i="15198" s="1"/>
  <c r="SQ201" i="15198"/>
  <c r="SQ206" i="15198" s="1"/>
  <c r="JF200" i="15198"/>
  <c r="JF205" i="15198" s="1"/>
  <c r="KA200" i="15198"/>
  <c r="KA205" i="15198" s="1"/>
  <c r="FY200" i="15198"/>
  <c r="FY205" i="15198" s="1"/>
  <c r="TO201" i="15198"/>
  <c r="TO206" i="15198" s="1"/>
  <c r="RY201" i="15198"/>
  <c r="RY206" i="15198" s="1"/>
  <c r="GH107" i="15198"/>
  <c r="OB108" i="15198"/>
  <c r="OB203" i="15198" s="1"/>
  <c r="OI201" i="15198"/>
  <c r="OI206" i="15198" s="1"/>
  <c r="KG201" i="15198"/>
  <c r="KG206" i="15198" s="1"/>
  <c r="RA201" i="15198"/>
  <c r="RA206" i="15198" s="1"/>
  <c r="OG201" i="15198"/>
  <c r="OG206" i="15198" s="1"/>
  <c r="DP201" i="15198"/>
  <c r="DP206" i="15198" s="1"/>
  <c r="WC200" i="15198"/>
  <c r="WC205" i="15198" s="1"/>
  <c r="HG201" i="15198"/>
  <c r="HG206" i="15198" s="1"/>
  <c r="TM107" i="15198"/>
  <c r="TM197" i="15198" s="1"/>
  <c r="UK107" i="15198"/>
  <c r="HV107" i="15198"/>
  <c r="HX107" i="15198"/>
  <c r="HX220" i="15198" s="1"/>
  <c r="IV107" i="15198"/>
  <c r="IV218" i="15198" s="1"/>
  <c r="UV108" i="15198"/>
  <c r="UV203" i="15198" s="1"/>
  <c r="GV107" i="15198"/>
  <c r="QH107" i="15198"/>
  <c r="IK107" i="15198"/>
  <c r="ET107" i="15198"/>
  <c r="SW107" i="15198"/>
  <c r="KW107" i="15198"/>
  <c r="UG108" i="15198"/>
  <c r="UG203" i="15198" s="1"/>
  <c r="RT108" i="15198"/>
  <c r="RT203" i="15198" s="1"/>
  <c r="ON108" i="15198"/>
  <c r="ON203" i="15198" s="1"/>
  <c r="TB107" i="15198"/>
  <c r="SV108" i="15198"/>
  <c r="SV203" i="15198" s="1"/>
  <c r="QD107" i="15198"/>
  <c r="IL107" i="15198"/>
  <c r="IH200" i="15198"/>
  <c r="IH205" i="15198" s="1"/>
  <c r="WG201" i="15198"/>
  <c r="WG206" i="15198" s="1"/>
  <c r="UN201" i="15198"/>
  <c r="UN206" i="15198" s="1"/>
  <c r="EX200" i="15198"/>
  <c r="EX205" i="15198" s="1"/>
  <c r="GO200" i="15198"/>
  <c r="GO205" i="15198" s="1"/>
  <c r="RS200" i="15198"/>
  <c r="RS205" i="15198" s="1"/>
  <c r="NQ200" i="15198"/>
  <c r="NQ205" i="15198" s="1"/>
  <c r="SR200" i="15198"/>
  <c r="SR205" i="15198" s="1"/>
  <c r="UB107" i="15198"/>
  <c r="NR108" i="15198"/>
  <c r="NR203" i="15198" s="1"/>
  <c r="MC107" i="15198"/>
  <c r="OX108" i="15198"/>
  <c r="OX203" i="15198" s="1"/>
  <c r="VB107" i="15198"/>
  <c r="DR107" i="15198"/>
  <c r="ID108" i="15198"/>
  <c r="ID203" i="15198" s="1"/>
  <c r="VF107" i="15198"/>
  <c r="VF219" i="15198" s="1"/>
  <c r="PP107" i="15198"/>
  <c r="FL108" i="15198"/>
  <c r="FL201" i="15198" s="1"/>
  <c r="FL206" i="15198" s="1"/>
  <c r="TG108" i="15198"/>
  <c r="TG203" i="15198" s="1"/>
  <c r="LA108" i="15198"/>
  <c r="LA203" i="15198" s="1"/>
  <c r="MZ107" i="15198"/>
  <c r="MZ218" i="15198" s="1"/>
  <c r="FP108" i="15198"/>
  <c r="FP203" i="15198" s="1"/>
  <c r="KD108" i="15198"/>
  <c r="KD203" i="15198" s="1"/>
  <c r="LX108" i="15198"/>
  <c r="LX203" i="15198" s="1"/>
  <c r="RR108" i="15198"/>
  <c r="RR203" i="15198" s="1"/>
  <c r="ML108" i="15198"/>
  <c r="ML203" i="15198" s="1"/>
  <c r="LA200" i="15198"/>
  <c r="LA205" i="15198" s="1"/>
  <c r="KY200" i="15198"/>
  <c r="KY205" i="15198" s="1"/>
  <c r="LS108" i="15198"/>
  <c r="LS203" i="15198" s="1"/>
  <c r="MP108" i="15198"/>
  <c r="MP203" i="15198" s="1"/>
  <c r="EU107" i="15198"/>
  <c r="EP107" i="15198"/>
  <c r="LJ107" i="15198"/>
  <c r="DW108" i="15198"/>
  <c r="DW203" i="15198" s="1"/>
  <c r="NX107" i="15198"/>
  <c r="JC107" i="15198"/>
  <c r="JC218" i="15198" s="1"/>
  <c r="JC224" i="15198" s="1"/>
  <c r="UL107" i="15198"/>
  <c r="GW107" i="15198"/>
  <c r="GW218" i="15198" s="1"/>
  <c r="ED107" i="15198"/>
  <c r="TL108" i="15198"/>
  <c r="JI200" i="15198"/>
  <c r="JI205" i="15198" s="1"/>
  <c r="SS200" i="15198"/>
  <c r="SS205" i="15198" s="1"/>
  <c r="RU201" i="15198"/>
  <c r="RU206" i="15198" s="1"/>
  <c r="VQ200" i="15198"/>
  <c r="DG200" i="15198"/>
  <c r="DG205" i="15198" s="1"/>
  <c r="EC200" i="15198"/>
  <c r="EC205" i="15198" s="1"/>
  <c r="OK201" i="15198"/>
  <c r="OK206" i="15198" s="1"/>
  <c r="LP201" i="15198"/>
  <c r="LP206" i="15198" s="1"/>
  <c r="MG108" i="15198"/>
  <c r="MG203" i="15198" s="1"/>
  <c r="HY108" i="15198"/>
  <c r="HY203" i="15198" s="1"/>
  <c r="NT108" i="15198"/>
  <c r="NT203" i="15198" s="1"/>
  <c r="IB107" i="15198"/>
  <c r="QU108" i="15198"/>
  <c r="QU203" i="15198" s="1"/>
  <c r="HN107" i="15198"/>
  <c r="HN219" i="15198" s="1"/>
  <c r="OY108" i="15198"/>
  <c r="OY203" i="15198" s="1"/>
  <c r="NC108" i="15198"/>
  <c r="NC203" i="15198" s="1"/>
  <c r="PB108" i="15198"/>
  <c r="PB203" i="15198" s="1"/>
  <c r="OI108" i="15198"/>
  <c r="OI203" i="15198" s="1"/>
  <c r="GC108" i="15198"/>
  <c r="GC203" i="15198" s="1"/>
  <c r="QN107" i="15198"/>
  <c r="OZ108" i="15198"/>
  <c r="OZ203" i="15198" s="1"/>
  <c r="JT108" i="15198"/>
  <c r="JT203" i="15198" s="1"/>
  <c r="FC108" i="15198"/>
  <c r="FC203" i="15198" s="1"/>
  <c r="IV108" i="15198"/>
  <c r="IV203" i="15198" s="1"/>
  <c r="RL108" i="15198"/>
  <c r="RL203" i="15198" s="1"/>
  <c r="KK108" i="15198"/>
  <c r="KK203" i="15198" s="1"/>
  <c r="KZ220" i="15198"/>
  <c r="KZ226" i="15198" s="1"/>
  <c r="EN107" i="15198"/>
  <c r="ES107" i="15198"/>
  <c r="ES220" i="15198" s="1"/>
  <c r="UH107" i="15198"/>
  <c r="UP107" i="15198"/>
  <c r="NM108" i="15198"/>
  <c r="NM203" i="15198" s="1"/>
  <c r="ER108" i="15198"/>
  <c r="ER203" i="15198" s="1"/>
  <c r="TU107" i="15198"/>
  <c r="JI107" i="15198"/>
  <c r="EK107" i="15198"/>
  <c r="EK249" i="15198" s="1"/>
  <c r="LL107" i="15198"/>
  <c r="LL197" i="15198" s="1"/>
  <c r="SH107" i="15198"/>
  <c r="TP107" i="15198"/>
  <c r="HD107" i="15198"/>
  <c r="HP108" i="15198"/>
  <c r="HP203" i="15198" s="1"/>
  <c r="GQ200" i="15198"/>
  <c r="GQ205" i="15198" s="1"/>
  <c r="VD201" i="15198"/>
  <c r="VD206" i="15198" s="1"/>
  <c r="FB108" i="15198"/>
  <c r="FB203" i="15198" s="1"/>
  <c r="KY107" i="15198"/>
  <c r="KY199" i="15198" s="1"/>
  <c r="EJ108" i="15198"/>
  <c r="PT107" i="15198"/>
  <c r="SZ107" i="15198"/>
  <c r="QC107" i="15198"/>
  <c r="RT107" i="15198"/>
  <c r="HO108" i="15198"/>
  <c r="HO203" i="15198" s="1"/>
  <c r="VT107" i="15198"/>
  <c r="DJ107" i="15198"/>
  <c r="RL107" i="15198"/>
  <c r="MF107" i="15198"/>
  <c r="MF249" i="15198" s="1"/>
  <c r="UH108" i="15198"/>
  <c r="UH203" i="15198" s="1"/>
  <c r="OF107" i="15198"/>
  <c r="DT107" i="15198"/>
  <c r="PY108" i="15198"/>
  <c r="PY203" i="15198" s="1"/>
  <c r="JP107" i="15198"/>
  <c r="UT107" i="15198"/>
  <c r="UT220" i="15198" s="1"/>
  <c r="RU108" i="15198"/>
  <c r="RU203" i="15198" s="1"/>
  <c r="QF108" i="15198"/>
  <c r="QF203" i="15198" s="1"/>
  <c r="EG108" i="15198"/>
  <c r="EG203" i="15198" s="1"/>
  <c r="VA108" i="15198"/>
  <c r="JJ220" i="15198"/>
  <c r="JJ238" i="15198" s="1"/>
  <c r="LG108" i="15198"/>
  <c r="LE108" i="15198"/>
  <c r="DY108" i="15198"/>
  <c r="DY203" i="15198" s="1"/>
  <c r="VB108" i="15198"/>
  <c r="VB203" i="15198" s="1"/>
  <c r="MZ108" i="15198"/>
  <c r="MZ203" i="15198" s="1"/>
  <c r="TC108" i="15198"/>
  <c r="TC203" i="15198" s="1"/>
  <c r="GJ108" i="15198"/>
  <c r="GJ203" i="15198" s="1"/>
  <c r="PH108" i="15198"/>
  <c r="PH203" i="15198" s="1"/>
  <c r="VE108" i="15198"/>
  <c r="VX108" i="15198"/>
  <c r="SA108" i="15198"/>
  <c r="SA203" i="15198" s="1"/>
  <c r="UJ108" i="15198"/>
  <c r="UJ203" i="15198" s="1"/>
  <c r="FD108" i="15198"/>
  <c r="FD203" i="15198" s="1"/>
  <c r="RU107" i="15198"/>
  <c r="RK107" i="15198"/>
  <c r="RK220" i="15198" s="1"/>
  <c r="RK238" i="15198" s="1"/>
  <c r="GX107" i="15198"/>
  <c r="TI107" i="15198"/>
  <c r="TI249" i="15198" s="1"/>
  <c r="UU107" i="15198"/>
  <c r="TG107" i="15198"/>
  <c r="TG220" i="15198" s="1"/>
  <c r="TG238" i="15198" s="1"/>
  <c r="QW107" i="15198"/>
  <c r="QW220" i="15198" s="1"/>
  <c r="VK107" i="15198"/>
  <c r="FW107" i="15198"/>
  <c r="TF107" i="15198"/>
  <c r="NZ108" i="15198"/>
  <c r="NZ204" i="15198" s="1"/>
  <c r="JR108" i="15198"/>
  <c r="JR203" i="15198" s="1"/>
  <c r="JI108" i="15198"/>
  <c r="JI203" i="15198" s="1"/>
  <c r="VR108" i="15198"/>
  <c r="VR203" i="15198" s="1"/>
  <c r="RY108" i="15198"/>
  <c r="RY203" i="15198" s="1"/>
  <c r="MC108" i="15198"/>
  <c r="NQ108" i="15198"/>
  <c r="RJ108" i="15198"/>
  <c r="KB108" i="15198"/>
  <c r="KB203" i="15198" s="1"/>
  <c r="MO108" i="15198"/>
  <c r="TK108" i="15198"/>
  <c r="TK203" i="15198" s="1"/>
  <c r="PR108" i="15198"/>
  <c r="PR203" i="15198" s="1"/>
  <c r="HW108" i="15198"/>
  <c r="HW204" i="15198" s="1"/>
  <c r="HM108" i="15198"/>
  <c r="HM203" i="15198" s="1"/>
  <c r="PD108" i="15198"/>
  <c r="ST108" i="15198"/>
  <c r="ST203" i="15198" s="1"/>
  <c r="LB108" i="15198"/>
  <c r="LB203" i="15198" s="1"/>
  <c r="EN108" i="15198"/>
  <c r="EN203" i="15198" s="1"/>
  <c r="DT108" i="15198"/>
  <c r="DT203" i="15198" s="1"/>
  <c r="WD108" i="15198"/>
  <c r="WD203" i="15198" s="1"/>
  <c r="OV108" i="15198"/>
  <c r="OL108" i="15198"/>
  <c r="OL203" i="15198" s="1"/>
  <c r="JX107" i="15198"/>
  <c r="KE107" i="15198"/>
  <c r="WE107" i="15198"/>
  <c r="WE197" i="15198" s="1"/>
  <c r="OM107" i="15198"/>
  <c r="GU107" i="15198"/>
  <c r="GU220" i="15198" s="1"/>
  <c r="KO108" i="15198"/>
  <c r="EU108" i="15198"/>
  <c r="EU203" i="15198" s="1"/>
  <c r="EK108" i="15198"/>
  <c r="EK203" i="15198" s="1"/>
  <c r="QK108" i="15198"/>
  <c r="QK203" i="15198" s="1"/>
  <c r="JM108" i="15198"/>
  <c r="JM203" i="15198" s="1"/>
  <c r="JC108" i="15198"/>
  <c r="JC203" i="15198" s="1"/>
  <c r="II108" i="15198"/>
  <c r="II204" i="15198" s="1"/>
  <c r="VM108" i="15198"/>
  <c r="VM203" i="15198" s="1"/>
  <c r="US108" i="15198"/>
  <c r="US203" i="15198" s="1"/>
  <c r="UI108" i="15198"/>
  <c r="UI203" i="15198" s="1"/>
  <c r="HU108" i="15198"/>
  <c r="HU203" i="15198" s="1"/>
  <c r="UE108" i="15198"/>
  <c r="UE203" i="15198" s="1"/>
  <c r="TU108" i="15198"/>
  <c r="SS108" i="15198"/>
  <c r="SS203" i="15198" s="1"/>
  <c r="QM108" i="15198"/>
  <c r="QM204" i="15198" s="1"/>
  <c r="IK108" i="15198"/>
  <c r="EB108" i="15198"/>
  <c r="EB203" i="15198" s="1"/>
  <c r="UU108" i="15198"/>
  <c r="UU203" i="15198" s="1"/>
  <c r="UK108" i="15198"/>
  <c r="UK203" i="15198" s="1"/>
  <c r="QL108" i="15198"/>
  <c r="QL203" i="15198" s="1"/>
  <c r="QB108" i="15198"/>
  <c r="MS108" i="15198"/>
  <c r="EP108" i="15198"/>
  <c r="EP203" i="15198" s="1"/>
  <c r="TM108" i="15198"/>
  <c r="TN108" i="15198"/>
  <c r="TN203" i="15198" s="1"/>
  <c r="SB108" i="15198"/>
  <c r="SB203" i="15198" s="1"/>
  <c r="MF108" i="15198"/>
  <c r="MF203" i="15198" s="1"/>
  <c r="PG108" i="15198"/>
  <c r="PG203" i="15198" s="1"/>
  <c r="LV108" i="15198"/>
  <c r="LV203" i="15198" s="1"/>
  <c r="LL108" i="15198"/>
  <c r="LL203" i="15198" s="1"/>
  <c r="ED108" i="15198"/>
  <c r="ED203" i="15198" s="1"/>
  <c r="DJ108" i="15198"/>
  <c r="RC108" i="15198"/>
  <c r="RC203" i="15198" s="1"/>
  <c r="MJ108" i="15198"/>
  <c r="MJ203" i="15198" s="1"/>
  <c r="GZ108" i="15198"/>
  <c r="GZ203" i="15198" s="1"/>
  <c r="EH108" i="15198"/>
  <c r="EH203" i="15198" s="1"/>
  <c r="JS108" i="15198"/>
  <c r="JS203" i="15198" s="1"/>
  <c r="PP108" i="15198"/>
  <c r="PP203" i="15198" s="1"/>
  <c r="PF108" i="15198"/>
  <c r="PF203" i="15198" s="1"/>
  <c r="LR108" i="15198"/>
  <c r="LR203" i="15198" s="1"/>
  <c r="ME108" i="15198"/>
  <c r="ME203" i="15198" s="1"/>
  <c r="LU108" i="15198"/>
  <c r="LU203" i="15198" s="1"/>
  <c r="LK108" i="15198"/>
  <c r="LK203" i="15198" s="1"/>
  <c r="KS108" i="15198"/>
  <c r="KS203" i="15198" s="1"/>
  <c r="JY108" i="15198"/>
  <c r="JY203" i="15198" s="1"/>
  <c r="DS108" i="15198"/>
  <c r="DS203" i="15198" s="1"/>
  <c r="WI108" i="15198"/>
  <c r="WI203" i="15198" s="1"/>
  <c r="VY108" i="15198"/>
  <c r="PS108" i="15198"/>
  <c r="PS203" i="15198" s="1"/>
  <c r="PA108" i="15198"/>
  <c r="PA203" i="15198" s="1"/>
  <c r="OQ108" i="15198"/>
  <c r="OQ203" i="15198" s="1"/>
  <c r="OG108" i="15198"/>
  <c r="OG203" i="15198" s="1"/>
  <c r="NW108" i="15198"/>
  <c r="NW203" i="15198" s="1"/>
  <c r="IA108" i="15198"/>
  <c r="IA203" i="15198" s="1"/>
  <c r="GO108" i="15198"/>
  <c r="GO203" i="15198" s="1"/>
  <c r="DR108" i="15198"/>
  <c r="DR203" i="15198" s="1"/>
  <c r="TI108" i="15198"/>
  <c r="TI203" i="15198" s="1"/>
  <c r="SE108" i="15198"/>
  <c r="SE203" i="15198" s="1"/>
  <c r="PO108" i="15198"/>
  <c r="PO203" i="15198" s="1"/>
  <c r="PE108" i="15198"/>
  <c r="PE203" i="15198" s="1"/>
  <c r="NI108" i="15198"/>
  <c r="NI203" i="15198" s="1"/>
  <c r="MY108" i="15198"/>
  <c r="MY203" i="15198" s="1"/>
  <c r="HC108" i="15198"/>
  <c r="HC203" i="15198" s="1"/>
  <c r="GA108" i="15198"/>
  <c r="GA203" i="15198" s="1"/>
  <c r="FQ108" i="15198"/>
  <c r="FQ203" i="15198" s="1"/>
  <c r="OU108" i="15198"/>
  <c r="OU203" i="15198" s="1"/>
  <c r="SF108" i="15198"/>
  <c r="SF203" i="15198" s="1"/>
  <c r="OO108" i="15198"/>
  <c r="OO203" i="15198" s="1"/>
  <c r="DK108" i="15198"/>
  <c r="DK203" i="15198" s="1"/>
  <c r="WA108" i="15198"/>
  <c r="WA249" i="15198" s="1"/>
  <c r="OT108" i="15198"/>
  <c r="OT203" i="15198" s="1"/>
  <c r="OD108" i="15198"/>
  <c r="OD203" i="15198" s="1"/>
  <c r="KQ108" i="15198"/>
  <c r="KQ203" i="15198" s="1"/>
  <c r="HS108" i="15198"/>
  <c r="HS203" i="15198" s="1"/>
  <c r="HA108" i="15198"/>
  <c r="HA203" i="15198" s="1"/>
  <c r="GQ108" i="15198"/>
  <c r="GQ203" i="15198" s="1"/>
  <c r="NK108" i="15198"/>
  <c r="NK203" i="15198" s="1"/>
  <c r="FS108" i="15198"/>
  <c r="FS203" i="15198" s="1"/>
  <c r="NX108" i="15198"/>
  <c r="NX203" i="15198" s="1"/>
  <c r="NN108" i="15198"/>
  <c r="NN203" i="15198" s="1"/>
  <c r="SH108" i="15198"/>
  <c r="SH203" i="15198" s="1"/>
  <c r="WG108" i="15198"/>
  <c r="WG199" i="15198" s="1"/>
  <c r="VW108" i="15198"/>
  <c r="RP108" i="15198"/>
  <c r="RP203" i="15198" s="1"/>
  <c r="RF108" i="15198"/>
  <c r="RF203" i="15198" s="1"/>
  <c r="DI108" i="15198"/>
  <c r="DI203" i="15198" s="1"/>
  <c r="KH108" i="15198"/>
  <c r="KH203" i="15198" s="1"/>
  <c r="JX108" i="15198"/>
  <c r="JX203" i="15198" s="1"/>
  <c r="IL108" i="15198"/>
  <c r="IL203" i="15198" s="1"/>
  <c r="ND108" i="15198"/>
  <c r="ND203" i="15198" s="1"/>
  <c r="DE108" i="15198"/>
  <c r="DE204" i="15198" s="1"/>
  <c r="SL108" i="15198"/>
  <c r="SM108" i="15198"/>
  <c r="SM203" i="15198" s="1"/>
  <c r="MD108" i="15198"/>
  <c r="MD203" i="15198" s="1"/>
  <c r="LJ108" i="15198"/>
  <c r="LJ203" i="15198" s="1"/>
  <c r="MT108" i="15198"/>
  <c r="MT203" i="15198" s="1"/>
  <c r="JW108" i="15198"/>
  <c r="JW204" i="15198" s="1"/>
  <c r="EL108" i="15198"/>
  <c r="EL203" i="15198" s="1"/>
  <c r="GW108" i="15198"/>
  <c r="GW203" i="15198" s="1"/>
  <c r="FX108" i="15198"/>
  <c r="RO108" i="15198"/>
  <c r="RO203" i="15198" s="1"/>
  <c r="RG108" i="15198"/>
  <c r="RG203" i="15198" s="1"/>
  <c r="QO108" i="15198"/>
  <c r="QO203" i="15198" s="1"/>
  <c r="NE108" i="15198"/>
  <c r="NE203" i="15198" s="1"/>
  <c r="JO108" i="15198"/>
  <c r="JO203" i="15198" s="1"/>
  <c r="GM108" i="15198"/>
  <c r="GM203" i="15198" s="1"/>
  <c r="UC108" i="15198"/>
  <c r="RM108" i="15198"/>
  <c r="FO108" i="15198"/>
  <c r="EO108" i="15198"/>
  <c r="EO203" i="15198" s="1"/>
  <c r="EE108" i="15198"/>
  <c r="EE203" i="15198" s="1"/>
  <c r="UQ108" i="15198"/>
  <c r="UQ203" i="15198" s="1"/>
  <c r="TY108" i="15198"/>
  <c r="TY203" i="15198" s="1"/>
  <c r="TE108" i="15198"/>
  <c r="TE203" i="15198" s="1"/>
  <c r="LC108" i="15198"/>
  <c r="LC203" i="15198" s="1"/>
  <c r="JQ108" i="15198"/>
  <c r="DU108" i="15198"/>
  <c r="DU203" i="15198" s="1"/>
  <c r="VQ108" i="15198"/>
  <c r="VQ204" i="15198" s="1"/>
  <c r="VG108" i="15198"/>
  <c r="VG203" i="15198" s="1"/>
  <c r="SI108" i="15198"/>
  <c r="SI203" i="15198" s="1"/>
  <c r="PU108" i="15198"/>
  <c r="PU204" i="15198" s="1"/>
  <c r="PK108" i="15198"/>
  <c r="PK203" i="15198" s="1"/>
  <c r="NY108" i="15198"/>
  <c r="NY203" i="15198" s="1"/>
  <c r="NO108" i="15198"/>
  <c r="NO203" i="15198" s="1"/>
  <c r="IC108" i="15198"/>
  <c r="IC203" i="15198" s="1"/>
  <c r="FW108" i="15198"/>
  <c r="FW203" i="15198" s="1"/>
  <c r="LO108" i="15198"/>
  <c r="LO203" i="15198" s="1"/>
  <c r="TS108" i="15198"/>
  <c r="TS203" i="15198" s="1"/>
  <c r="SG108" i="15198"/>
  <c r="SG204" i="15198" s="1"/>
  <c r="OW108" i="15198"/>
  <c r="OM108" i="15198"/>
  <c r="NA108" i="15198"/>
  <c r="NA203" i="15198" s="1"/>
  <c r="MQ108" i="15198"/>
  <c r="MQ203" i="15198" s="1"/>
  <c r="HE108" i="15198"/>
  <c r="EY108" i="15198"/>
  <c r="EY203" i="15198" s="1"/>
  <c r="IX108" i="15198"/>
  <c r="IX203" i="15198" s="1"/>
  <c r="JL108" i="15198"/>
  <c r="JL203" i="15198" s="1"/>
  <c r="QY108" i="15198"/>
  <c r="QY203" i="15198" s="1"/>
  <c r="FY108" i="15198"/>
  <c r="SN108" i="15198"/>
  <c r="SN203" i="15198" s="1"/>
  <c r="QS108" i="15198"/>
  <c r="QS203" i="15198" s="1"/>
  <c r="HF108" i="15198"/>
  <c r="HF203" i="15198" s="1"/>
  <c r="EX108" i="15198"/>
  <c r="EX203" i="15198" s="1"/>
  <c r="RN108" i="15198"/>
  <c r="RN204" i="15198" s="1"/>
  <c r="MU108" i="15198"/>
  <c r="MU203" i="15198" s="1"/>
  <c r="QH108" i="15198"/>
  <c r="QH203" i="15198" s="1"/>
  <c r="QI108" i="15198"/>
  <c r="QI203" i="15198" s="1"/>
  <c r="HK108" i="15198"/>
  <c r="HK203" i="15198" s="1"/>
  <c r="IG108" i="15198"/>
  <c r="IG203" i="15198" s="1"/>
  <c r="FH108" i="15198"/>
  <c r="DL108" i="15198"/>
  <c r="DL204" i="15198" s="1"/>
  <c r="LD108" i="15198"/>
  <c r="LD204" i="15198" s="1"/>
  <c r="JN108" i="15198"/>
  <c r="JN203" i="15198" s="1"/>
  <c r="HQ108" i="15198"/>
  <c r="HQ203" i="15198" s="1"/>
  <c r="FE108" i="15198"/>
  <c r="FE203" i="15198" s="1"/>
  <c r="KX108" i="15198"/>
  <c r="VF108" i="15198"/>
  <c r="VF203" i="15198" s="1"/>
  <c r="KI108" i="15198"/>
  <c r="KI204" i="15198" s="1"/>
  <c r="FA108" i="15198"/>
  <c r="FA204" i="15198" s="1"/>
  <c r="QA108" i="15198"/>
  <c r="QA203" i="15198" s="1"/>
  <c r="TF108" i="15198"/>
  <c r="TF203" i="15198" s="1"/>
  <c r="SY108" i="15198"/>
  <c r="SY203" i="15198" s="1"/>
  <c r="KM108" i="15198"/>
  <c r="KM204" i="15198" s="1"/>
  <c r="QT108" i="15198"/>
  <c r="QT203" i="15198" s="1"/>
  <c r="ET108" i="15198"/>
  <c r="ET203" i="15198" s="1"/>
  <c r="SD108" i="15198"/>
  <c r="SD203" i="15198" s="1"/>
  <c r="NJ108" i="15198"/>
  <c r="NJ203" i="15198" s="1"/>
  <c r="NS107" i="15198"/>
  <c r="EQ108" i="15198"/>
  <c r="EQ203" i="15198" s="1"/>
  <c r="RI108" i="15198"/>
  <c r="RI199" i="15198" s="1"/>
  <c r="OV107" i="15198"/>
  <c r="PZ108" i="15198"/>
  <c r="PZ203" i="15198" s="1"/>
  <c r="SA107" i="15198"/>
  <c r="UT108" i="15198"/>
  <c r="UT203" i="15198" s="1"/>
  <c r="OQ107" i="15198"/>
  <c r="OQ219" i="15198" s="1"/>
  <c r="OQ225" i="15198" s="1"/>
  <c r="LZ108" i="15198"/>
  <c r="IQ108" i="15198"/>
  <c r="IQ203" i="15198" s="1"/>
  <c r="TT108" i="15198"/>
  <c r="TT203" i="15198" s="1"/>
  <c r="IZ108" i="15198"/>
  <c r="IZ203" i="15198" s="1"/>
  <c r="GF108" i="15198"/>
  <c r="GF203" i="15198" s="1"/>
  <c r="NV108" i="15198"/>
  <c r="NV203" i="15198" s="1"/>
  <c r="HT108" i="15198"/>
  <c r="HT203" i="15198" s="1"/>
  <c r="DZ108" i="15198"/>
  <c r="DZ204" i="15198" s="1"/>
  <c r="FI107" i="15198"/>
  <c r="GP108" i="15198"/>
  <c r="GP203" i="15198" s="1"/>
  <c r="QP108" i="15198"/>
  <c r="QP203" i="15198" s="1"/>
  <c r="JB108" i="15198"/>
  <c r="QX108" i="15198"/>
  <c r="QX203" i="15198" s="1"/>
  <c r="UA108" i="15198"/>
  <c r="UA203" i="15198" s="1"/>
  <c r="KE108" i="15198"/>
  <c r="KE203" i="15198" s="1"/>
  <c r="JU107" i="15198"/>
  <c r="VU107" i="15198"/>
  <c r="QT107" i="15198"/>
  <c r="EA108" i="15198"/>
  <c r="QF200" i="15198"/>
  <c r="VK200" i="15198"/>
  <c r="VK205" i="15198" s="1"/>
  <c r="SC201" i="15198"/>
  <c r="SC206" i="15198" s="1"/>
  <c r="HR200" i="15198"/>
  <c r="HR205" i="15198" s="1"/>
  <c r="NU108" i="15198"/>
  <c r="NU203" i="15198" s="1"/>
  <c r="OR108" i="15198"/>
  <c r="OR203" i="15198" s="1"/>
  <c r="WC108" i="15198"/>
  <c r="WC203" i="15198" s="1"/>
  <c r="FN108" i="15198"/>
  <c r="GG108" i="15198"/>
  <c r="GR108" i="15198"/>
  <c r="GR203" i="15198" s="1"/>
  <c r="KP107" i="15198"/>
  <c r="KP249" i="15198" s="1"/>
  <c r="HD108" i="15198"/>
  <c r="HD199" i="15198" s="1"/>
  <c r="VC108" i="15198"/>
  <c r="VC203" i="15198" s="1"/>
  <c r="OW107" i="15198"/>
  <c r="OW219" i="15198" s="1"/>
  <c r="PJ108" i="15198"/>
  <c r="PJ203" i="15198" s="1"/>
  <c r="EV108" i="15198"/>
  <c r="KO107" i="15198"/>
  <c r="KV108" i="15198"/>
  <c r="KV204" i="15198" s="1"/>
  <c r="TA108" i="15198"/>
  <c r="TA203" i="15198" s="1"/>
  <c r="KR107" i="15198"/>
  <c r="KR199" i="15198" s="1"/>
  <c r="QC108" i="15198"/>
  <c r="WB108" i="15198"/>
  <c r="WB203" i="15198" s="1"/>
  <c r="LP107" i="15198"/>
  <c r="LB107" i="15198"/>
  <c r="PI108" i="15198"/>
  <c r="PI203" i="15198" s="1"/>
  <c r="LO220" i="15198"/>
  <c r="NY107" i="15198"/>
  <c r="SR108" i="15198"/>
  <c r="SR203" i="15198" s="1"/>
  <c r="OT200" i="15198"/>
  <c r="LZ200" i="15198"/>
  <c r="LZ205" i="15198" s="1"/>
  <c r="VN201" i="15198"/>
  <c r="VN206" i="15198" s="1"/>
  <c r="JM201" i="15198"/>
  <c r="JM206" i="15198" s="1"/>
  <c r="MV201" i="15198"/>
  <c r="MV206" i="15198" s="1"/>
  <c r="OH220" i="15198"/>
  <c r="LE107" i="15198"/>
  <c r="LE220" i="15198" s="1"/>
  <c r="DV108" i="15198"/>
  <c r="DV203" i="15198" s="1"/>
  <c r="LF107" i="15198"/>
  <c r="GG107" i="15198"/>
  <c r="FF108" i="15198"/>
  <c r="GB108" i="15198"/>
  <c r="GB204" i="15198" s="1"/>
  <c r="GU108" i="15198"/>
  <c r="GU203" i="15198" s="1"/>
  <c r="PF107" i="15198"/>
  <c r="UF108" i="15198"/>
  <c r="JH108" i="15198"/>
  <c r="JH203" i="15198" s="1"/>
  <c r="KN108" i="15198"/>
  <c r="KN203" i="15198" s="1"/>
  <c r="TQ108" i="15198"/>
  <c r="TQ203" i="15198" s="1"/>
  <c r="SN107" i="15198"/>
  <c r="VJ107" i="15198"/>
  <c r="KX107" i="15198"/>
  <c r="HH108" i="15198"/>
  <c r="HH203" i="15198" s="1"/>
  <c r="FR107" i="15198"/>
  <c r="FR249" i="15198" s="1"/>
  <c r="IW108" i="15198"/>
  <c r="IW203" i="15198" s="1"/>
  <c r="PD107" i="15198"/>
  <c r="NS108" i="15198"/>
  <c r="NS203" i="15198" s="1"/>
  <c r="FM108" i="15198"/>
  <c r="FM203" i="15198" s="1"/>
  <c r="HO107" i="15198"/>
  <c r="RD108" i="15198"/>
  <c r="PL108" i="15198"/>
  <c r="PL203" i="15198" s="1"/>
  <c r="LI108" i="15198"/>
  <c r="LI203" i="15198" s="1"/>
  <c r="EW108" i="15198"/>
  <c r="EW203" i="15198" s="1"/>
  <c r="NJ107" i="15198"/>
  <c r="JK201" i="15198"/>
  <c r="JK206" i="15198" s="1"/>
  <c r="MW201" i="15198"/>
  <c r="MW206" i="15198" s="1"/>
  <c r="SZ201" i="15198"/>
  <c r="SZ206" i="15198" s="1"/>
  <c r="DH201" i="15198"/>
  <c r="DH206" i="15198" s="1"/>
  <c r="FR108" i="15198"/>
  <c r="FR200" i="15198" s="1"/>
  <c r="MN108" i="15198"/>
  <c r="MN203" i="15198" s="1"/>
  <c r="DX108" i="15198"/>
  <c r="DX203" i="15198" s="1"/>
  <c r="IE108" i="15198"/>
  <c r="IE203" i="15198" s="1"/>
  <c r="GA220" i="15198"/>
  <c r="IN108" i="15198"/>
  <c r="IN203" i="15198" s="1"/>
  <c r="JK108" i="15198"/>
  <c r="JK203" i="15198" s="1"/>
  <c r="WH107" i="15198"/>
  <c r="WH199" i="15198" s="1"/>
  <c r="MX108" i="15198"/>
  <c r="MX203" i="15198" s="1"/>
  <c r="HZ108" i="15198"/>
  <c r="HZ199" i="15198" s="1"/>
  <c r="IJ108" i="15198"/>
  <c r="IJ204" i="15198" s="1"/>
  <c r="TD108" i="15198"/>
  <c r="TD203" i="15198" s="1"/>
  <c r="OE108" i="15198"/>
  <c r="OE203" i="15198" s="1"/>
  <c r="DD108" i="15198"/>
  <c r="DD203" i="15198" s="1"/>
  <c r="HX108" i="15198"/>
  <c r="HX203" i="15198" s="1"/>
  <c r="IB108" i="15198"/>
  <c r="IB203" i="15198" s="1"/>
  <c r="SQ108" i="15198"/>
  <c r="SD200" i="15198"/>
  <c r="SD205" i="15198" s="1"/>
  <c r="LB200" i="15198"/>
  <c r="LB205" i="15198" s="1"/>
  <c r="RE108" i="15198"/>
  <c r="IO108" i="15198"/>
  <c r="IO203" i="15198" s="1"/>
  <c r="TH107" i="15198"/>
  <c r="SJ108" i="15198"/>
  <c r="SJ203" i="15198" s="1"/>
  <c r="HI108" i="15198"/>
  <c r="HI203" i="15198" s="1"/>
  <c r="IS108" i="15198"/>
  <c r="DN107" i="15198"/>
  <c r="DN218" i="15198" s="1"/>
  <c r="TW108" i="15198"/>
  <c r="TW203" i="15198" s="1"/>
  <c r="GQ107" i="15198"/>
  <c r="VP108" i="15198"/>
  <c r="VP203" i="15198" s="1"/>
  <c r="IU108" i="15198"/>
  <c r="IU203" i="15198" s="1"/>
  <c r="VX107" i="15198"/>
  <c r="JZ108" i="15198"/>
  <c r="UW108" i="15198"/>
  <c r="UW203" i="15198" s="1"/>
  <c r="DG108" i="15198"/>
  <c r="DG203" i="15198" s="1"/>
  <c r="TV108" i="15198"/>
  <c r="TV203" i="15198" s="1"/>
  <c r="MG200" i="15198"/>
  <c r="UX107" i="15198"/>
  <c r="UL108" i="15198"/>
  <c r="UL203" i="15198" s="1"/>
  <c r="JS220" i="15198"/>
  <c r="JS238" i="15198" s="1"/>
  <c r="KJ108" i="15198"/>
  <c r="KJ203" i="15198" s="1"/>
  <c r="VL108" i="15198"/>
  <c r="VL203" i="15198" s="1"/>
  <c r="PM107" i="15198"/>
  <c r="MV108" i="15198"/>
  <c r="MV203" i="15198" s="1"/>
  <c r="EF108" i="15198"/>
  <c r="EF204" i="15198" s="1"/>
  <c r="QN108" i="15198"/>
  <c r="QN203" i="15198" s="1"/>
  <c r="VO108" i="15198"/>
  <c r="VO203" i="15198" s="1"/>
  <c r="PT108" i="15198"/>
  <c r="PN107" i="15198"/>
  <c r="RB107" i="15198"/>
  <c r="RB249" i="15198" s="1"/>
  <c r="JP108" i="15198"/>
  <c r="HR107" i="15198"/>
  <c r="HR218" i="15198" s="1"/>
  <c r="KA108" i="15198"/>
  <c r="KA203" i="15198" s="1"/>
  <c r="QV108" i="15198"/>
  <c r="QV203" i="15198" s="1"/>
  <c r="JD108" i="15198"/>
  <c r="JD203" i="15198" s="1"/>
  <c r="TO108" i="15198"/>
  <c r="IM108" i="15198"/>
  <c r="IM204" i="15198" s="1"/>
  <c r="TX200" i="15198"/>
  <c r="TX205" i="15198" s="1"/>
  <c r="VM201" i="15198"/>
  <c r="VM206" i="15198" s="1"/>
  <c r="QD108" i="15198"/>
  <c r="QD203" i="15198" s="1"/>
  <c r="FH107" i="15198"/>
  <c r="DD107" i="15198"/>
  <c r="GI108" i="15198"/>
  <c r="GY108" i="15198"/>
  <c r="SK108" i="15198"/>
  <c r="SK203" i="15198" s="1"/>
  <c r="VZ107" i="15198"/>
  <c r="OS108" i="15198"/>
  <c r="OS203" i="15198" s="1"/>
  <c r="GK108" i="15198"/>
  <c r="GK203" i="15198" s="1"/>
  <c r="FF107" i="15198"/>
  <c r="TE107" i="15198"/>
  <c r="SO108" i="15198"/>
  <c r="HH107" i="15198"/>
  <c r="IT108" i="15198"/>
  <c r="IT203" i="15198" s="1"/>
  <c r="RV108" i="15198"/>
  <c r="RV203" i="15198" s="1"/>
  <c r="MU107" i="15198"/>
  <c r="NH108" i="15198"/>
  <c r="NH203" i="15198" s="1"/>
  <c r="HE107" i="15198"/>
  <c r="DG107" i="15198"/>
  <c r="DG197" i="15198" s="1"/>
  <c r="NV107" i="15198"/>
  <c r="QG108" i="15198"/>
  <c r="EM108" i="15198"/>
  <c r="EM203" i="15198" s="1"/>
  <c r="GN107" i="15198"/>
  <c r="GN249" i="15198" s="1"/>
  <c r="DX107" i="15198"/>
  <c r="LT108" i="15198"/>
  <c r="LT203" i="15198" s="1"/>
  <c r="WF108" i="15198"/>
  <c r="WF203" i="15198" s="1"/>
  <c r="MB108" i="15198"/>
  <c r="MB204" i="15198" s="1"/>
  <c r="PN108" i="15198"/>
  <c r="PN203" i="15198" s="1"/>
  <c r="QX107" i="15198"/>
  <c r="QX197" i="15198" s="1"/>
  <c r="KH107" i="15198"/>
  <c r="KH249" i="15198" s="1"/>
  <c r="OC108" i="15198"/>
  <c r="OC203" i="15198" s="1"/>
  <c r="FY107" i="15198"/>
  <c r="FY219" i="15198" s="1"/>
  <c r="JG108" i="15198"/>
  <c r="JG204" i="15198" s="1"/>
  <c r="HR108" i="15198"/>
  <c r="HR203" i="15198" s="1"/>
  <c r="RZ108" i="15198"/>
  <c r="RZ203" i="15198" s="1"/>
  <c r="SX107" i="15198"/>
  <c r="JU108" i="15198"/>
  <c r="JU203" i="15198" s="1"/>
  <c r="KP108" i="15198"/>
  <c r="KP203" i="15198" s="1"/>
  <c r="NL108" i="15198"/>
  <c r="NL204" i="15198" s="1"/>
  <c r="QE108" i="15198"/>
  <c r="LW108" i="15198"/>
  <c r="LW203" i="15198" s="1"/>
  <c r="IT201" i="15198"/>
  <c r="IT206" i="15198" s="1"/>
  <c r="FQ201" i="15198"/>
  <c r="FQ206" i="15198" s="1"/>
  <c r="JJ219" i="15198"/>
  <c r="JJ225" i="15198" s="1"/>
  <c r="UE219" i="15198"/>
  <c r="UE225" i="15198" s="1"/>
  <c r="DT200" i="15198"/>
  <c r="EB200" i="15198"/>
  <c r="FM200" i="15198"/>
  <c r="FM201" i="15198"/>
  <c r="FM206" i="15198" s="1"/>
  <c r="FP201" i="15198"/>
  <c r="FP206" i="15198" s="1"/>
  <c r="FK201" i="15198"/>
  <c r="FK206" i="15198" s="1"/>
  <c r="FQ200" i="15198"/>
  <c r="FK200" i="15198"/>
  <c r="FI201" i="15198"/>
  <c r="FI206" i="15198" s="1"/>
  <c r="FJ200" i="15198"/>
  <c r="FG201" i="15198"/>
  <c r="FG206" i="15198" s="1"/>
  <c r="GP201" i="15198"/>
  <c r="GP206" i="15198" s="1"/>
  <c r="OI218" i="15198"/>
  <c r="OI224" i="15198" s="1"/>
  <c r="IA200" i="15198"/>
  <c r="TS200" i="15198"/>
  <c r="UD200" i="15198"/>
  <c r="GV200" i="15198"/>
  <c r="IQ200" i="15198"/>
  <c r="KX201" i="15198"/>
  <c r="KX206" i="15198" s="1"/>
  <c r="UB200" i="15198"/>
  <c r="VW200" i="15198"/>
  <c r="JH201" i="15198"/>
  <c r="JH206" i="15198" s="1"/>
  <c r="FD201" i="15198"/>
  <c r="FD206" i="15198" s="1"/>
  <c r="VS218" i="15198"/>
  <c r="VS224" i="15198" s="1"/>
  <c r="DF200" i="15198"/>
  <c r="II201" i="15198"/>
  <c r="II206" i="15198" s="1"/>
  <c r="NS197" i="15198"/>
  <c r="UQ201" i="15198"/>
  <c r="UQ206" i="15198" s="1"/>
  <c r="MD200" i="15198"/>
  <c r="MZ201" i="15198"/>
  <c r="MZ206" i="15198" s="1"/>
  <c r="FD200" i="15198"/>
  <c r="EJ201" i="15198"/>
  <c r="EJ206" i="15198" s="1"/>
  <c r="KF198" i="15198"/>
  <c r="KF208" i="15198" s="1"/>
  <c r="UR198" i="15198"/>
  <c r="UR208" i="15198" s="1"/>
  <c r="LD200" i="15198"/>
  <c r="NK197" i="15198"/>
  <c r="SY249" i="15198"/>
  <c r="LV200" i="15198"/>
  <c r="LV205" i="15198" s="1"/>
  <c r="NP201" i="15198"/>
  <c r="NP206" i="15198" s="1"/>
  <c r="UT200" i="15198"/>
  <c r="SN200" i="15198"/>
  <c r="RH200" i="15198"/>
  <c r="MI200" i="15198"/>
  <c r="WF201" i="15198"/>
  <c r="WF206" i="15198" s="1"/>
  <c r="HF200" i="15198"/>
  <c r="HF205" i="15198" s="1"/>
  <c r="SY207" i="15198"/>
  <c r="VJ201" i="15198"/>
  <c r="VJ206" i="15198" s="1"/>
  <c r="RB200" i="15198"/>
  <c r="PF201" i="15198"/>
  <c r="PF206" i="15198" s="1"/>
  <c r="MJ200" i="15198"/>
  <c r="PV201" i="15198"/>
  <c r="PV206" i="15198" s="1"/>
  <c r="PK201" i="15198"/>
  <c r="PK206" i="15198" s="1"/>
  <c r="MH198" i="15198"/>
  <c r="MH208" i="15198" s="1"/>
  <c r="FC201" i="15198"/>
  <c r="FC206" i="15198" s="1"/>
  <c r="JK219" i="15198"/>
  <c r="JK225" i="15198" s="1"/>
  <c r="JK218" i="15198"/>
  <c r="JK224" i="15198" s="1"/>
  <c r="JK197" i="15198"/>
  <c r="IU219" i="15198"/>
  <c r="IU225" i="15198" s="1"/>
  <c r="IU218" i="15198"/>
  <c r="IU224" i="15198" s="1"/>
  <c r="IU197" i="15198"/>
  <c r="ET200" i="15198"/>
  <c r="FP200" i="15198"/>
  <c r="OU200" i="15198"/>
  <c r="QU219" i="15198"/>
  <c r="QU225" i="15198" s="1"/>
  <c r="PD200" i="15198"/>
  <c r="SY218" i="15198"/>
  <c r="SY224" i="15198" s="1"/>
  <c r="KG197" i="15198"/>
  <c r="JJ200" i="15198"/>
  <c r="IY200" i="15198"/>
  <c r="FC200" i="15198"/>
  <c r="NJ201" i="15198"/>
  <c r="NJ206" i="15198" s="1"/>
  <c r="QD201" i="15198"/>
  <c r="QD206" i="15198" s="1"/>
  <c r="JX200" i="15198"/>
  <c r="SY219" i="15198"/>
  <c r="SY225" i="15198" s="1"/>
  <c r="KG219" i="15198"/>
  <c r="KG225" i="15198" s="1"/>
  <c r="EL201" i="15198"/>
  <c r="EL206" i="15198" s="1"/>
  <c r="GF200" i="15198"/>
  <c r="NG200" i="15198"/>
  <c r="NO200" i="15198"/>
  <c r="OA220" i="15198"/>
  <c r="OA226" i="15198" s="1"/>
  <c r="KG218" i="15198"/>
  <c r="KG224" i="15198" s="1"/>
  <c r="RR200" i="15198"/>
  <c r="KW208" i="15198"/>
  <c r="KY220" i="15198"/>
  <c r="KY238" i="15198" s="1"/>
  <c r="SY220" i="15198"/>
  <c r="SY238" i="15198" s="1"/>
  <c r="KH201" i="15198"/>
  <c r="KH206" i="15198" s="1"/>
  <c r="KG220" i="15198"/>
  <c r="KG238" i="15198" s="1"/>
  <c r="RG200" i="15198"/>
  <c r="UI200" i="15198"/>
  <c r="UJ201" i="15198"/>
  <c r="UJ206" i="15198" s="1"/>
  <c r="JJ249" i="15198"/>
  <c r="OQ220" i="15198"/>
  <c r="OQ226" i="15198" s="1"/>
  <c r="GN198" i="15198"/>
  <c r="GN208" i="15198" s="1"/>
  <c r="IR200" i="15198"/>
  <c r="ID200" i="15198"/>
  <c r="QI200" i="15198"/>
  <c r="FW200" i="15198"/>
  <c r="SI218" i="15198"/>
  <c r="SI224" i="15198" s="1"/>
  <c r="TT200" i="15198"/>
  <c r="SM200" i="15198"/>
  <c r="VX201" i="15198"/>
  <c r="VX206" i="15198" s="1"/>
  <c r="SI220" i="15198"/>
  <c r="SI226" i="15198" s="1"/>
  <c r="GX200" i="15198"/>
  <c r="JJ197" i="15198"/>
  <c r="JA198" i="15198"/>
  <c r="JA208" i="15198" s="1"/>
  <c r="NW201" i="15198"/>
  <c r="NW206" i="15198" s="1"/>
  <c r="DK200" i="15198"/>
  <c r="SP200" i="15198"/>
  <c r="KP200" i="15198"/>
  <c r="SH200" i="15198"/>
  <c r="JJ218" i="15198"/>
  <c r="JJ224" i="15198" s="1"/>
  <c r="VC220" i="15198"/>
  <c r="VC238" i="15198" s="1"/>
  <c r="GM200" i="15198"/>
  <c r="VS220" i="15198"/>
  <c r="VS238" i="15198" s="1"/>
  <c r="VS219" i="15198"/>
  <c r="VS225" i="15198" s="1"/>
  <c r="SV200" i="15198"/>
  <c r="KN200" i="15198"/>
  <c r="NX198" i="15198"/>
  <c r="NX208" i="15198" s="1"/>
  <c r="IL200" i="15198"/>
  <c r="EZ200" i="15198"/>
  <c r="GS198" i="15198"/>
  <c r="GS208" i="15198" s="1"/>
  <c r="TK201" i="15198"/>
  <c r="TK206" i="15198" s="1"/>
  <c r="VS197" i="15198"/>
  <c r="EA200" i="15198"/>
  <c r="JB200" i="15198"/>
  <c r="WA218" i="15198"/>
  <c r="WA224" i="15198" s="1"/>
  <c r="HL201" i="15198"/>
  <c r="HL206" i="15198" s="1"/>
  <c r="HS201" i="15198"/>
  <c r="HS206" i="15198" s="1"/>
  <c r="KM200" i="15198"/>
  <c r="UZ201" i="15198"/>
  <c r="UZ206" i="15198" s="1"/>
  <c r="PC201" i="15198"/>
  <c r="PC206" i="15198" s="1"/>
  <c r="SE201" i="15198"/>
  <c r="SE206" i="15198" s="1"/>
  <c r="FJ201" i="15198"/>
  <c r="FJ206" i="15198" s="1"/>
  <c r="SI197" i="15198"/>
  <c r="DP220" i="15198"/>
  <c r="DP226" i="15198" s="1"/>
  <c r="UM199" i="15198"/>
  <c r="MR200" i="15198"/>
  <c r="QM197" i="15198"/>
  <c r="EL197" i="15198"/>
  <c r="DP108" i="15198"/>
  <c r="DP203" i="15198" s="1"/>
  <c r="GH200" i="15198"/>
  <c r="NB200" i="15198"/>
  <c r="QJ200" i="15198"/>
  <c r="OM201" i="15198"/>
  <c r="OM206" i="15198" s="1"/>
  <c r="HK200" i="15198"/>
  <c r="EQ200" i="15198"/>
  <c r="EL219" i="15198"/>
  <c r="EL225" i="15198" s="1"/>
  <c r="MY200" i="15198"/>
  <c r="UC219" i="15198"/>
  <c r="UC225" i="15198" s="1"/>
  <c r="IB200" i="15198"/>
  <c r="EL218" i="15198"/>
  <c r="EL224" i="15198" s="1"/>
  <c r="UC218" i="15198"/>
  <c r="UC224" i="15198" s="1"/>
  <c r="NZ200" i="15198"/>
  <c r="LO218" i="15198"/>
  <c r="LO224" i="15198" s="1"/>
  <c r="LN200" i="15198"/>
  <c r="MQ201" i="15198"/>
  <c r="MQ206" i="15198" s="1"/>
  <c r="QU249" i="15198"/>
  <c r="IM197" i="15198"/>
  <c r="IM218" i="15198"/>
  <c r="IM224" i="15198" s="1"/>
  <c r="IM220" i="15198"/>
  <c r="IM238" i="15198" s="1"/>
  <c r="IM219" i="15198"/>
  <c r="IM225" i="15198" s="1"/>
  <c r="MM218" i="15198"/>
  <c r="MM224" i="15198" s="1"/>
  <c r="MM220" i="15198"/>
  <c r="MM238" i="15198" s="1"/>
  <c r="MM197" i="15198"/>
  <c r="MM219" i="15198"/>
  <c r="MM225" i="15198" s="1"/>
  <c r="GX108" i="15198"/>
  <c r="GX203" i="15198" s="1"/>
  <c r="LT200" i="15198"/>
  <c r="OI220" i="15198"/>
  <c r="OI238" i="15198" s="1"/>
  <c r="LV197" i="15198"/>
  <c r="QE220" i="15198"/>
  <c r="QE238" i="15198" s="1"/>
  <c r="PO197" i="15198"/>
  <c r="LK200" i="15198"/>
  <c r="OI219" i="15198"/>
  <c r="OI225" i="15198" s="1"/>
  <c r="PX108" i="15198"/>
  <c r="PX203" i="15198" s="1"/>
  <c r="NK218" i="15198"/>
  <c r="NK224" i="15198" s="1"/>
  <c r="OY220" i="15198"/>
  <c r="OY226" i="15198" s="1"/>
  <c r="UE197" i="15198"/>
  <c r="RC218" i="15198"/>
  <c r="RC224" i="15198" s="1"/>
  <c r="WE201" i="15198"/>
  <c r="WE206" i="15198" s="1"/>
  <c r="DP197" i="15198"/>
  <c r="JR200" i="15198"/>
  <c r="NK220" i="15198"/>
  <c r="LV218" i="15198"/>
  <c r="LV224" i="15198" s="1"/>
  <c r="EY200" i="15198"/>
  <c r="NR200" i="15198"/>
  <c r="PO218" i="15198"/>
  <c r="PO224" i="15198" s="1"/>
  <c r="OQ197" i="15198"/>
  <c r="UY201" i="15198"/>
  <c r="UY206" i="15198" s="1"/>
  <c r="QU220" i="15198"/>
  <c r="QU226" i="15198" s="1"/>
  <c r="QU238" i="15198" s="1"/>
  <c r="OQ199" i="15198"/>
  <c r="LV220" i="15198"/>
  <c r="LV226" i="15198" s="1"/>
  <c r="PO220" i="15198"/>
  <c r="PO238" i="15198" s="1"/>
  <c r="UE220" i="15198"/>
  <c r="UE238" i="15198" s="1"/>
  <c r="DP218" i="15198"/>
  <c r="DP224" i="15198" s="1"/>
  <c r="MB200" i="15198"/>
  <c r="EX198" i="15198"/>
  <c r="EX208" i="15198" s="1"/>
  <c r="DF108" i="15198"/>
  <c r="DF203" i="15198" s="1"/>
  <c r="KA197" i="15198"/>
  <c r="KA219" i="15198"/>
  <c r="KA225" i="15198" s="1"/>
  <c r="KA220" i="15198"/>
  <c r="KA238" i="15198" s="1"/>
  <c r="KA218" i="15198"/>
  <c r="KA224" i="15198" s="1"/>
  <c r="GI219" i="15198"/>
  <c r="GI225" i="15198" s="1"/>
  <c r="GI220" i="15198"/>
  <c r="GI238" i="15198" s="1"/>
  <c r="GI218" i="15198"/>
  <c r="GI224" i="15198" s="1"/>
  <c r="GI197" i="15198"/>
  <c r="VB200" i="15198"/>
  <c r="HU218" i="15198"/>
  <c r="HU224" i="15198" s="1"/>
  <c r="ED200" i="15198"/>
  <c r="KY219" i="15198"/>
  <c r="KY225" i="15198" s="1"/>
  <c r="GN200" i="15198"/>
  <c r="HU220" i="15198"/>
  <c r="HU238" i="15198" s="1"/>
  <c r="IZ200" i="15198"/>
  <c r="QM218" i="15198"/>
  <c r="QM224" i="15198" s="1"/>
  <c r="QA200" i="15198"/>
  <c r="DS200" i="15198"/>
  <c r="TF200" i="15198"/>
  <c r="HU249" i="15198"/>
  <c r="TN200" i="15198"/>
  <c r="NX200" i="15198"/>
  <c r="HU198" i="15198"/>
  <c r="HU208" i="15198" s="1"/>
  <c r="VR197" i="15198"/>
  <c r="JO200" i="15198"/>
  <c r="QM220" i="15198"/>
  <c r="QM238" i="15198" s="1"/>
  <c r="VC219" i="15198"/>
  <c r="VC225" i="15198" s="1"/>
  <c r="TL200" i="15198"/>
  <c r="HU199" i="15198"/>
  <c r="DN200" i="15198"/>
  <c r="HU197" i="15198"/>
  <c r="VR219" i="15198"/>
  <c r="VR225" i="15198" s="1"/>
  <c r="HT200" i="15198"/>
  <c r="QY200" i="15198"/>
  <c r="OP200" i="15198"/>
  <c r="GB219" i="15198"/>
  <c r="GB225" i="15198" s="1"/>
  <c r="TD200" i="15198"/>
  <c r="GB220" i="15198"/>
  <c r="GB238" i="15198" s="1"/>
  <c r="SU200" i="15198"/>
  <c r="VI198" i="15198"/>
  <c r="VI208" i="15198" s="1"/>
  <c r="PN201" i="15198"/>
  <c r="PN206" i="15198" s="1"/>
  <c r="KU200" i="15198"/>
  <c r="RZ200" i="15198"/>
  <c r="NC197" i="15198"/>
  <c r="VG201" i="15198"/>
  <c r="VG206" i="15198" s="1"/>
  <c r="QE197" i="15198"/>
  <c r="PS201" i="15198"/>
  <c r="PS206" i="15198" s="1"/>
  <c r="VP201" i="15198"/>
  <c r="VP206" i="15198" s="1"/>
  <c r="KI197" i="15198"/>
  <c r="QE218" i="15198"/>
  <c r="QE224" i="15198" s="1"/>
  <c r="UL200" i="15198"/>
  <c r="VR218" i="15198"/>
  <c r="VR224" i="15198" s="1"/>
  <c r="IN220" i="15198"/>
  <c r="IN238" i="15198" s="1"/>
  <c r="DO218" i="15198"/>
  <c r="DO224" i="15198" s="1"/>
  <c r="DO220" i="15198"/>
  <c r="DO238" i="15198" s="1"/>
  <c r="EE220" i="15198"/>
  <c r="EE238" i="15198" s="1"/>
  <c r="LG219" i="15198"/>
  <c r="LG225" i="15198" s="1"/>
  <c r="LG197" i="15198"/>
  <c r="UA200" i="15198"/>
  <c r="VR200" i="15198"/>
  <c r="RQ197" i="15198"/>
  <c r="KI218" i="15198"/>
  <c r="KI224" i="15198" s="1"/>
  <c r="VR201" i="15198"/>
  <c r="VR206" i="15198" s="1"/>
  <c r="DW197" i="15198"/>
  <c r="MT200" i="15198"/>
  <c r="KI220" i="15198"/>
  <c r="KI226" i="15198" s="1"/>
  <c r="OH219" i="15198"/>
  <c r="OH225" i="15198" s="1"/>
  <c r="IN197" i="15198"/>
  <c r="PL200" i="15198"/>
  <c r="LL200" i="15198"/>
  <c r="VR249" i="15198"/>
  <c r="VH201" i="15198"/>
  <c r="VH206" i="15198" s="1"/>
  <c r="QL200" i="15198"/>
  <c r="DW218" i="15198"/>
  <c r="DW224" i="15198" s="1"/>
  <c r="LC200" i="15198"/>
  <c r="SW198" i="15198"/>
  <c r="SW208" i="15198" s="1"/>
  <c r="OY219" i="15198"/>
  <c r="OY225" i="15198" s="1"/>
  <c r="IN218" i="15198"/>
  <c r="IN224" i="15198" s="1"/>
  <c r="LF200" i="15198"/>
  <c r="SX200" i="15198"/>
  <c r="HD200" i="15198"/>
  <c r="IN219" i="15198"/>
  <c r="IN225" i="15198" s="1"/>
  <c r="JK220" i="15198"/>
  <c r="JK238" i="15198" s="1"/>
  <c r="DE200" i="15198"/>
  <c r="DE205" i="15198" s="1"/>
  <c r="DW220" i="15198"/>
  <c r="DW238" i="15198" s="1"/>
  <c r="KQ199" i="15198"/>
  <c r="ME219" i="15198"/>
  <c r="ME225" i="15198" s="1"/>
  <c r="ME220" i="15198"/>
  <c r="ME238" i="15198" s="1"/>
  <c r="ME218" i="15198"/>
  <c r="ME224" i="15198" s="1"/>
  <c r="ME197" i="15198"/>
  <c r="EU219" i="15198"/>
  <c r="EU225" i="15198" s="1"/>
  <c r="EU197" i="15198"/>
  <c r="EU220" i="15198"/>
  <c r="EU238" i="15198" s="1"/>
  <c r="EU218" i="15198"/>
  <c r="EU224" i="15198" s="1"/>
  <c r="FK197" i="15198"/>
  <c r="KQ197" i="15198"/>
  <c r="ON200" i="15198"/>
  <c r="WA220" i="15198"/>
  <c r="WA238" i="15198" s="1"/>
  <c r="WA219" i="15198"/>
  <c r="WA225" i="15198" s="1"/>
  <c r="EM197" i="15198"/>
  <c r="LG218" i="15198"/>
  <c r="LG224" i="15198" s="1"/>
  <c r="FG200" i="15198"/>
  <c r="OF200" i="15198"/>
  <c r="KQ249" i="15198"/>
  <c r="LG220" i="15198"/>
  <c r="LG238" i="15198" s="1"/>
  <c r="KE200" i="15198"/>
  <c r="KF200" i="15198"/>
  <c r="MA200" i="15198"/>
  <c r="KQ218" i="15198"/>
  <c r="KQ224" i="15198" s="1"/>
  <c r="JP200" i="15198"/>
  <c r="OH200" i="15198"/>
  <c r="QZ200" i="15198"/>
  <c r="EM218" i="15198"/>
  <c r="EM224" i="15198" s="1"/>
  <c r="KQ220" i="15198"/>
  <c r="KQ238" i="15198" s="1"/>
  <c r="RX200" i="15198"/>
  <c r="OV200" i="15198"/>
  <c r="QB200" i="15198"/>
  <c r="EM220" i="15198"/>
  <c r="EM238" i="15198" s="1"/>
  <c r="DV200" i="15198"/>
  <c r="IU249" i="15198"/>
  <c r="K22" i="14664" a="1"/>
  <c r="K519" i="14664" s="1"/>
  <c r="KQ219" i="15198"/>
  <c r="KQ225" i="15198" s="1"/>
  <c r="HC200" i="15198"/>
  <c r="WA197" i="15198"/>
  <c r="ME199" i="15198"/>
  <c r="SV198" i="15198"/>
  <c r="RC220" i="15198"/>
  <c r="RC238" i="15198" s="1"/>
  <c r="RC219" i="15198"/>
  <c r="RC225" i="15198" s="1"/>
  <c r="TW220" i="15198"/>
  <c r="TW238" i="15198" s="1"/>
  <c r="RC249" i="15198"/>
  <c r="PE199" i="15198"/>
  <c r="RC199" i="15198"/>
  <c r="LW220" i="15198"/>
  <c r="LW238" i="15198" s="1"/>
  <c r="RC197" i="15198"/>
  <c r="JV198" i="15198"/>
  <c r="JV208" i="15198" s="1"/>
  <c r="FS197" i="15198"/>
  <c r="TG218" i="15198"/>
  <c r="TG224" i="15198" s="1"/>
  <c r="LW219" i="15198"/>
  <c r="LW225" i="15198" s="1"/>
  <c r="EE219" i="15198"/>
  <c r="EE225" i="15198" s="1"/>
  <c r="JW200" i="15198"/>
  <c r="RW200" i="15198"/>
  <c r="VZ200" i="15198"/>
  <c r="VK220" i="15198"/>
  <c r="VK238" i="15198" s="1"/>
  <c r="SQ197" i="15198"/>
  <c r="RO200" i="15198"/>
  <c r="FZ200" i="15198"/>
  <c r="GE200" i="15198"/>
  <c r="HV200" i="15198"/>
  <c r="TW197" i="15198"/>
  <c r="ER200" i="15198"/>
  <c r="RP200" i="15198"/>
  <c r="MU218" i="15198"/>
  <c r="MU224" i="15198" s="1"/>
  <c r="LW197" i="15198"/>
  <c r="EE197" i="15198"/>
  <c r="SQ218" i="15198"/>
  <c r="SQ224" i="15198" s="1"/>
  <c r="TW218" i="15198"/>
  <c r="TW224" i="15198" s="1"/>
  <c r="EE218" i="15198"/>
  <c r="EE224" i="15198" s="1"/>
  <c r="SQ220" i="15198"/>
  <c r="SQ238" i="15198" s="1"/>
  <c r="IU220" i="15198"/>
  <c r="IU238" i="15198" s="1"/>
  <c r="HG218" i="15198"/>
  <c r="HG224" i="15198" s="1"/>
  <c r="FS249" i="15198"/>
  <c r="IE197" i="15198"/>
  <c r="IE219" i="15198"/>
  <c r="IE225" i="15198" s="1"/>
  <c r="IE220" i="15198"/>
  <c r="IE238" i="15198" s="1"/>
  <c r="IE218" i="15198"/>
  <c r="IE224" i="15198" s="1"/>
  <c r="QO198" i="15198"/>
  <c r="QO208" i="15198" s="1"/>
  <c r="HW197" i="15198"/>
  <c r="NL218" i="15198"/>
  <c r="NL224" i="15198" s="1"/>
  <c r="OA219" i="15198"/>
  <c r="OA225" i="15198" s="1"/>
  <c r="NL220" i="15198"/>
  <c r="NL238" i="15198" s="1"/>
  <c r="TO220" i="15198"/>
  <c r="TO238" i="15198" s="1"/>
  <c r="NC249" i="15198"/>
  <c r="MR198" i="15198"/>
  <c r="MR208" i="15198" s="1"/>
  <c r="PW197" i="15198"/>
  <c r="NL219" i="15198"/>
  <c r="NL225" i="15198" s="1"/>
  <c r="QT197" i="15198"/>
  <c r="NC220" i="15198"/>
  <c r="NC238" i="15198" s="1"/>
  <c r="HW218" i="15198"/>
  <c r="HW224" i="15198" s="1"/>
  <c r="NL197" i="15198"/>
  <c r="NL207" i="15198" s="1"/>
  <c r="OA197" i="15198"/>
  <c r="OA207" i="15198" s="1"/>
  <c r="PW218" i="15198"/>
  <c r="PW224" i="15198" s="1"/>
  <c r="NC218" i="15198"/>
  <c r="NC224" i="15198" s="1"/>
  <c r="GY197" i="15198"/>
  <c r="HW220" i="15198"/>
  <c r="HW238" i="15198" s="1"/>
  <c r="OY218" i="15198"/>
  <c r="OY224" i="15198" s="1"/>
  <c r="QT219" i="15198"/>
  <c r="QT225" i="15198" s="1"/>
  <c r="GY220" i="15198"/>
  <c r="GY238" i="15198" s="1"/>
  <c r="OA218" i="15198"/>
  <c r="OA224" i="15198" s="1"/>
  <c r="PW220" i="15198"/>
  <c r="PW226" i="15198" s="1"/>
  <c r="OY197" i="15198"/>
  <c r="PW199" i="15198"/>
  <c r="RK199" i="15198"/>
  <c r="WI249" i="15198"/>
  <c r="UV249" i="15198"/>
  <c r="UM249" i="15198"/>
  <c r="VK249" i="15198"/>
  <c r="HG220" i="15198"/>
  <c r="HG238" i="15198" s="1"/>
  <c r="VK219" i="15198"/>
  <c r="VK225" i="15198" s="1"/>
  <c r="LQ198" i="15198"/>
  <c r="LQ208" i="15198" s="1"/>
  <c r="UV197" i="15198"/>
  <c r="HG219" i="15198"/>
  <c r="HG225" i="15198" s="1"/>
  <c r="UM218" i="15198"/>
  <c r="UM224" i="15198" s="1"/>
  <c r="GB197" i="15198"/>
  <c r="HG249" i="15198"/>
  <c r="FI249" i="15198"/>
  <c r="UM220" i="15198"/>
  <c r="UM238" i="15198" s="1"/>
  <c r="WI218" i="15198"/>
  <c r="WI224" i="15198" s="1"/>
  <c r="UV218" i="15198"/>
  <c r="UV224" i="15198" s="1"/>
  <c r="VC197" i="15198"/>
  <c r="UV199" i="15198"/>
  <c r="UM219" i="15198"/>
  <c r="UM225" i="15198" s="1"/>
  <c r="WI220" i="15198"/>
  <c r="WI238" i="15198" s="1"/>
  <c r="UV219" i="15198"/>
  <c r="UV225" i="15198" s="1"/>
  <c r="HG197" i="15198"/>
  <c r="VK197" i="15198"/>
  <c r="WI219" i="15198"/>
  <c r="WI225" i="15198" s="1"/>
  <c r="UV220" i="15198"/>
  <c r="UV238" i="15198" s="1"/>
  <c r="VC218" i="15198"/>
  <c r="VC224" i="15198" s="1"/>
  <c r="DO219" i="15198"/>
  <c r="DO225" i="15198" s="1"/>
  <c r="SJ220" i="15198"/>
  <c r="SJ238" i="15198" s="1"/>
  <c r="IN199" i="15198"/>
  <c r="KZ197" i="15198"/>
  <c r="RQ219" i="15198"/>
  <c r="RQ225" i="15198" s="1"/>
  <c r="RQ218" i="15198"/>
  <c r="RQ224" i="15198" s="1"/>
  <c r="RQ198" i="15198"/>
  <c r="JS219" i="15198"/>
  <c r="JS225" i="15198" s="1"/>
  <c r="KZ218" i="15198"/>
  <c r="KZ224" i="15198" s="1"/>
  <c r="GA197" i="15198"/>
  <c r="KZ219" i="15198"/>
  <c r="KZ225" i="15198" s="1"/>
  <c r="KG249" i="15198"/>
  <c r="KG199" i="15198"/>
  <c r="RS218" i="15198"/>
  <c r="RS224" i="15198" s="1"/>
  <c r="GA218" i="15198"/>
  <c r="GA224" i="15198" s="1"/>
  <c r="RS219" i="15198"/>
  <c r="RS225" i="15198" s="1"/>
  <c r="RQ249" i="15198"/>
  <c r="GA219" i="15198"/>
  <c r="GA225" i="15198" s="1"/>
  <c r="RS220" i="15198"/>
  <c r="RS226" i="15198" s="1"/>
  <c r="RS249" i="15198"/>
  <c r="PG249" i="15198"/>
  <c r="JS197" i="15198"/>
  <c r="TR198" i="15198"/>
  <c r="TR208" i="15198" s="1"/>
  <c r="RQ199" i="15198"/>
  <c r="RS197" i="15198"/>
  <c r="RS207" i="15198" s="1"/>
  <c r="DO197" i="15198"/>
  <c r="PG199" i="15198"/>
  <c r="JS218" i="15198"/>
  <c r="JS224" i="15198" s="1"/>
  <c r="LI198" i="15198"/>
  <c r="LI208" i="15198" s="1"/>
  <c r="KG198" i="15198"/>
  <c r="KG208" i="15198" s="1"/>
  <c r="DD201" i="15198"/>
  <c r="DD206" i="15198" s="1"/>
  <c r="QQ201" i="15198"/>
  <c r="QQ206" i="15198" s="1"/>
  <c r="QU201" i="15198"/>
  <c r="QU206" i="15198" s="1"/>
  <c r="OH249" i="15198"/>
  <c r="DD200" i="15198"/>
  <c r="DD205" i="15198" s="1"/>
  <c r="DO249" i="15198"/>
  <c r="PW249" i="15198"/>
  <c r="QU200" i="15198"/>
  <c r="QU205" i="15198" s="1"/>
  <c r="QQ200" i="15198"/>
  <c r="QQ205" i="15198" s="1"/>
  <c r="JO219" i="15198"/>
  <c r="JO220" i="15198"/>
  <c r="JO218" i="15198"/>
  <c r="JO197" i="15198"/>
  <c r="MG249" i="15198"/>
  <c r="MG220" i="15198"/>
  <c r="MG219" i="15198"/>
  <c r="MG218" i="15198"/>
  <c r="MG199" i="15198"/>
  <c r="MG197" i="15198"/>
  <c r="FL198" i="15198"/>
  <c r="UP210" i="15198"/>
  <c r="JM220" i="15198"/>
  <c r="JM219" i="15198"/>
  <c r="JM218" i="15198"/>
  <c r="JM197" i="15198"/>
  <c r="FX220" i="15198"/>
  <c r="FX218" i="15198"/>
  <c r="FX219" i="15198"/>
  <c r="FX197" i="15198"/>
  <c r="DI210" i="15198"/>
  <c r="NO219" i="15198"/>
  <c r="NO220" i="15198"/>
  <c r="NO218" i="15198"/>
  <c r="NO197" i="15198"/>
  <c r="KB220" i="15198"/>
  <c r="KB219" i="15198"/>
  <c r="KB218" i="15198"/>
  <c r="KB197" i="15198"/>
  <c r="EZ249" i="15198"/>
  <c r="EZ220" i="15198"/>
  <c r="EZ218" i="15198"/>
  <c r="EZ219" i="15198"/>
  <c r="EZ197" i="15198"/>
  <c r="EZ199" i="15198"/>
  <c r="JU210" i="15198"/>
  <c r="FG249" i="15198"/>
  <c r="FG197" i="15198"/>
  <c r="MW219" i="15198"/>
  <c r="MW220" i="15198"/>
  <c r="MW218" i="15198"/>
  <c r="MW197" i="15198"/>
  <c r="FA220" i="15198"/>
  <c r="FA218" i="15198"/>
  <c r="FA219" i="15198"/>
  <c r="FA197" i="15198"/>
  <c r="OZ220" i="15198"/>
  <c r="OZ219" i="15198"/>
  <c r="OZ218" i="15198"/>
  <c r="OZ199" i="15198"/>
  <c r="OZ197" i="15198"/>
  <c r="DY220" i="15198"/>
  <c r="DY218" i="15198"/>
  <c r="DY219" i="15198"/>
  <c r="DY197" i="15198"/>
  <c r="WH210" i="15198"/>
  <c r="NE219" i="15198"/>
  <c r="NE220" i="15198"/>
  <c r="NE218" i="15198"/>
  <c r="NE199" i="15198"/>
  <c r="NE197" i="15198"/>
  <c r="RY218" i="15198"/>
  <c r="RY197" i="15198"/>
  <c r="OU219" i="15198"/>
  <c r="OU220" i="15198"/>
  <c r="OU218" i="15198"/>
  <c r="OU197" i="15198"/>
  <c r="VF198" i="15198"/>
  <c r="FU198" i="15198"/>
  <c r="EB249" i="15198"/>
  <c r="EB220" i="15198"/>
  <c r="EB218" i="15198"/>
  <c r="EB219" i="15198"/>
  <c r="EB197" i="15198"/>
  <c r="EB199" i="15198"/>
  <c r="GR210" i="15198"/>
  <c r="EQ220" i="15198"/>
  <c r="EQ218" i="15198"/>
  <c r="EQ219" i="15198"/>
  <c r="EQ197" i="15198"/>
  <c r="EQ199" i="15198"/>
  <c r="MH249" i="15198"/>
  <c r="MH219" i="15198"/>
  <c r="MH220" i="15198"/>
  <c r="MH218" i="15198"/>
  <c r="MH197" i="15198"/>
  <c r="MH199" i="15198"/>
  <c r="HI220" i="15198"/>
  <c r="HI218" i="15198"/>
  <c r="HI219" i="15198"/>
  <c r="HI197" i="15198"/>
  <c r="OI210" i="15198"/>
  <c r="EM210" i="15198"/>
  <c r="PO225" i="15198"/>
  <c r="NC225" i="15198"/>
  <c r="TF199" i="15198"/>
  <c r="MT219" i="15198"/>
  <c r="MT218" i="15198"/>
  <c r="MT220" i="15198"/>
  <c r="MT197" i="15198"/>
  <c r="TA198" i="15198"/>
  <c r="LN249" i="15198"/>
  <c r="LN219" i="15198"/>
  <c r="LN218" i="15198"/>
  <c r="LN220" i="15198"/>
  <c r="LN197" i="15198"/>
  <c r="UF198" i="15198"/>
  <c r="QB220" i="15198"/>
  <c r="QB218" i="15198"/>
  <c r="QB219" i="15198"/>
  <c r="QB197" i="15198"/>
  <c r="SD210" i="15198"/>
  <c r="IH210" i="15198"/>
  <c r="IP219" i="15198"/>
  <c r="IP218" i="15198"/>
  <c r="IP220" i="15198"/>
  <c r="IP197" i="15198"/>
  <c r="IP199" i="15198"/>
  <c r="PM198" i="15198"/>
  <c r="JG219" i="15198"/>
  <c r="JG220" i="15198"/>
  <c r="JG218" i="15198"/>
  <c r="JG197" i="15198"/>
  <c r="NN219" i="15198"/>
  <c r="NN218" i="15198"/>
  <c r="NN220" i="15198"/>
  <c r="NN197" i="15198"/>
  <c r="EO220" i="15198"/>
  <c r="EO218" i="15198"/>
  <c r="EO219" i="15198"/>
  <c r="EO197" i="15198"/>
  <c r="UF249" i="15198"/>
  <c r="UF220" i="15198"/>
  <c r="UF218" i="15198"/>
  <c r="OP249" i="15198"/>
  <c r="OP220" i="15198"/>
  <c r="OP219" i="15198"/>
  <c r="OP218" i="15198"/>
  <c r="OP199" i="15198"/>
  <c r="OP197" i="15198"/>
  <c r="VX210" i="15198"/>
  <c r="II210" i="15198"/>
  <c r="VQ220" i="15198"/>
  <c r="VQ218" i="15198"/>
  <c r="VQ219" i="15198"/>
  <c r="VQ197" i="15198"/>
  <c r="LF198" i="15198"/>
  <c r="VG198" i="15198"/>
  <c r="TZ198" i="15198"/>
  <c r="UR249" i="15198"/>
  <c r="UR220" i="15198"/>
  <c r="UR218" i="15198"/>
  <c r="UR219" i="15198"/>
  <c r="UR197" i="15198"/>
  <c r="UR199" i="15198"/>
  <c r="UH210" i="15198"/>
  <c r="KL210" i="15198"/>
  <c r="HR219" i="15198"/>
  <c r="SU249" i="15198"/>
  <c r="KS210" i="15198"/>
  <c r="MZ198" i="15198"/>
  <c r="JD210" i="15198"/>
  <c r="EG220" i="15198"/>
  <c r="EG218" i="15198"/>
  <c r="EG219" i="15198"/>
  <c r="EG197" i="15198"/>
  <c r="VB220" i="15198"/>
  <c r="VB219" i="15198"/>
  <c r="VB218" i="15198"/>
  <c r="VB197" i="15198"/>
  <c r="PM220" i="15198"/>
  <c r="PM218" i="15198"/>
  <c r="PM197" i="15198"/>
  <c r="QK249" i="15198"/>
  <c r="QK220" i="15198"/>
  <c r="QK219" i="15198"/>
  <c r="QK218" i="15198"/>
  <c r="QK197" i="15198"/>
  <c r="ND220" i="15198"/>
  <c r="ND219" i="15198"/>
  <c r="ND218" i="15198"/>
  <c r="ND199" i="15198"/>
  <c r="ND197" i="15198"/>
  <c r="HH198" i="15198"/>
  <c r="NK198" i="15198"/>
  <c r="UJ220" i="15198"/>
  <c r="UJ219" i="15198"/>
  <c r="UJ218" i="15198"/>
  <c r="UJ197" i="15198"/>
  <c r="TZ210" i="15198"/>
  <c r="KD210" i="15198"/>
  <c r="GL249" i="15198"/>
  <c r="GL219" i="15198"/>
  <c r="GL220" i="15198"/>
  <c r="GL218" i="15198"/>
  <c r="GL197" i="15198"/>
  <c r="GL199" i="15198"/>
  <c r="OG198" i="15198"/>
  <c r="IQ249" i="15198"/>
  <c r="IQ219" i="15198"/>
  <c r="IQ220" i="15198"/>
  <c r="IQ218" i="15198"/>
  <c r="IQ197" i="15198"/>
  <c r="IQ199" i="15198"/>
  <c r="PI210" i="15198"/>
  <c r="VE219" i="15198"/>
  <c r="VE220" i="15198"/>
  <c r="VE218" i="15198"/>
  <c r="VE197" i="15198"/>
  <c r="UU210" i="15198"/>
  <c r="TE210" i="15198"/>
  <c r="JI210" i="15198"/>
  <c r="OX210" i="15198"/>
  <c r="OJ198" i="15198"/>
  <c r="UM198" i="15198"/>
  <c r="IX198" i="15198"/>
  <c r="RP220" i="15198"/>
  <c r="RP218" i="15198"/>
  <c r="RP219" i="15198"/>
  <c r="RP197" i="15198"/>
  <c r="TR210" i="15198"/>
  <c r="JV210" i="15198"/>
  <c r="DR249" i="15198"/>
  <c r="DR218" i="15198"/>
  <c r="DR219" i="15198"/>
  <c r="DR220" i="15198"/>
  <c r="DR197" i="15198"/>
  <c r="PS249" i="15198"/>
  <c r="PS219" i="15198"/>
  <c r="PS220" i="15198"/>
  <c r="RM210" i="15198"/>
  <c r="HQ210" i="15198"/>
  <c r="SL219" i="15198"/>
  <c r="SL220" i="15198"/>
  <c r="SL218" i="15198"/>
  <c r="SL197" i="15198"/>
  <c r="IH249" i="15198"/>
  <c r="IH219" i="15198"/>
  <c r="IH220" i="15198"/>
  <c r="IH218" i="15198"/>
  <c r="IH197" i="15198"/>
  <c r="IH199" i="15198"/>
  <c r="IO249" i="15198"/>
  <c r="IO220" i="15198"/>
  <c r="IO219" i="15198"/>
  <c r="IO218" i="15198"/>
  <c r="IO199" i="15198"/>
  <c r="IO197" i="15198"/>
  <c r="QC220" i="15198"/>
  <c r="QC218" i="15198"/>
  <c r="QD220" i="15198"/>
  <c r="QD219" i="15198"/>
  <c r="QD218" i="15198"/>
  <c r="QD197" i="15198"/>
  <c r="EV220" i="15198"/>
  <c r="EV219" i="15198"/>
  <c r="EV218" i="15198"/>
  <c r="EV197" i="15198"/>
  <c r="VG210" i="15198"/>
  <c r="OB198" i="15198"/>
  <c r="FJ198" i="15198"/>
  <c r="TT220" i="15198"/>
  <c r="TT219" i="15198"/>
  <c r="TT218" i="15198"/>
  <c r="TT197" i="15198"/>
  <c r="TT199" i="15198"/>
  <c r="VV210" i="15198"/>
  <c r="LZ219" i="15198"/>
  <c r="LZ218" i="15198"/>
  <c r="LZ220" i="15198"/>
  <c r="LZ197" i="15198"/>
  <c r="MY219" i="15198"/>
  <c r="MY220" i="15198"/>
  <c r="MY218" i="15198"/>
  <c r="MY197" i="15198"/>
  <c r="RE210" i="15198"/>
  <c r="PB249" i="15198"/>
  <c r="PB219" i="15198"/>
  <c r="PB220" i="15198"/>
  <c r="PB218" i="15198"/>
  <c r="PB197" i="15198"/>
  <c r="PB199" i="15198"/>
  <c r="UH198" i="15198"/>
  <c r="KS249" i="15198"/>
  <c r="KS220" i="15198"/>
  <c r="KS219" i="15198"/>
  <c r="KS218" i="15198"/>
  <c r="KS199" i="15198"/>
  <c r="KS197" i="15198"/>
  <c r="NQ210" i="15198"/>
  <c r="DU210" i="15198"/>
  <c r="JH210" i="15198"/>
  <c r="SW249" i="15198"/>
  <c r="SW220" i="15198"/>
  <c r="SW219" i="15198"/>
  <c r="SW218" i="15198"/>
  <c r="SW197" i="15198"/>
  <c r="SW199" i="15198"/>
  <c r="JB219" i="15198"/>
  <c r="JB218" i="15198"/>
  <c r="JB220" i="15198"/>
  <c r="JB197" i="15198"/>
  <c r="SE210" i="15198"/>
  <c r="OX198" i="15198"/>
  <c r="LR210" i="15198"/>
  <c r="RN219" i="15198"/>
  <c r="RN220" i="15198"/>
  <c r="RN218" i="15198"/>
  <c r="RN197" i="15198"/>
  <c r="UA219" i="15198"/>
  <c r="UA220" i="15198"/>
  <c r="UA218" i="15198"/>
  <c r="UA197" i="15198"/>
  <c r="UA199" i="15198"/>
  <c r="VU210" i="15198"/>
  <c r="LY210" i="15198"/>
  <c r="DX210" i="15198"/>
  <c r="HY249" i="15198"/>
  <c r="HY220" i="15198"/>
  <c r="HY219" i="15198"/>
  <c r="HY218" i="15198"/>
  <c r="HY199" i="15198"/>
  <c r="HY197" i="15198"/>
  <c r="OY210" i="15198"/>
  <c r="QE225" i="15198"/>
  <c r="NI210" i="15198"/>
  <c r="DM210" i="15198"/>
  <c r="EI210" i="15198"/>
  <c r="RR199" i="15198"/>
  <c r="RR197" i="15198"/>
  <c r="JE198" i="15198"/>
  <c r="JY220" i="15198"/>
  <c r="JY218" i="15198"/>
  <c r="JY219" i="15198"/>
  <c r="JY197" i="15198"/>
  <c r="EF220" i="15198"/>
  <c r="EF219" i="15198"/>
  <c r="EF218" i="15198"/>
  <c r="EF197" i="15198"/>
  <c r="HG198" i="15198"/>
  <c r="OP198" i="15198"/>
  <c r="EY198" i="15198"/>
  <c r="VF210" i="15198"/>
  <c r="KL249" i="15198"/>
  <c r="KL219" i="15198"/>
  <c r="KL218" i="15198"/>
  <c r="KL220" i="15198"/>
  <c r="KL197" i="15198"/>
  <c r="KL199" i="15198"/>
  <c r="MI249" i="15198"/>
  <c r="MI219" i="15198"/>
  <c r="MI220" i="15198"/>
  <c r="MI218" i="15198"/>
  <c r="MI197" i="15198"/>
  <c r="MI199" i="15198"/>
  <c r="PR249" i="15198"/>
  <c r="PR219" i="15198"/>
  <c r="PR220" i="15198"/>
  <c r="PR218" i="15198"/>
  <c r="PR197" i="15198"/>
  <c r="TY249" i="15198"/>
  <c r="TY219" i="15198"/>
  <c r="TY220" i="15198"/>
  <c r="TY218" i="15198"/>
  <c r="TY197" i="15198"/>
  <c r="UK210" i="15198"/>
  <c r="LS210" i="15198"/>
  <c r="NM198" i="15198"/>
  <c r="HE220" i="15198"/>
  <c r="HE219" i="15198"/>
  <c r="HE218" i="15198"/>
  <c r="HE197" i="15198"/>
  <c r="TV249" i="15198"/>
  <c r="TV220" i="15198"/>
  <c r="TV219" i="15198"/>
  <c r="TV218" i="15198"/>
  <c r="TV197" i="15198"/>
  <c r="HY210" i="15198"/>
  <c r="UF210" i="15198"/>
  <c r="NK210" i="15198"/>
  <c r="EF210" i="15198"/>
  <c r="GC198" i="15198"/>
  <c r="IH198" i="15198"/>
  <c r="IF210" i="15198"/>
  <c r="TN198" i="15198"/>
  <c r="EJ220" i="15198"/>
  <c r="EJ218" i="15198"/>
  <c r="EJ219" i="15198"/>
  <c r="EJ197" i="15198"/>
  <c r="KX210" i="15198"/>
  <c r="GJ249" i="15198"/>
  <c r="GJ220" i="15198"/>
  <c r="GJ219" i="15198"/>
  <c r="GJ218" i="15198"/>
  <c r="GJ199" i="15198"/>
  <c r="GJ197" i="15198"/>
  <c r="KR219" i="15198"/>
  <c r="DR210" i="15198"/>
  <c r="DY210" i="15198"/>
  <c r="JU220" i="15198"/>
  <c r="PJ219" i="15198"/>
  <c r="PJ220" i="15198"/>
  <c r="PJ218" i="15198"/>
  <c r="PJ197" i="15198"/>
  <c r="PJ199" i="15198"/>
  <c r="KI225" i="15198"/>
  <c r="NR198" i="15198"/>
  <c r="DL249" i="15198"/>
  <c r="DL220" i="15198"/>
  <c r="DL218" i="15198"/>
  <c r="DL219" i="15198"/>
  <c r="DL197" i="15198"/>
  <c r="DL199" i="15198"/>
  <c r="DW210" i="15198"/>
  <c r="ES210" i="15198"/>
  <c r="IV220" i="15198"/>
  <c r="IV219" i="15198"/>
  <c r="TP210" i="15198"/>
  <c r="QV198" i="15198"/>
  <c r="SE219" i="15198"/>
  <c r="SE220" i="15198"/>
  <c r="SE218" i="15198"/>
  <c r="SE197" i="15198"/>
  <c r="SE199" i="15198"/>
  <c r="LA249" i="15198"/>
  <c r="LA220" i="15198"/>
  <c r="LA219" i="15198"/>
  <c r="LA218" i="15198"/>
  <c r="LA199" i="15198"/>
  <c r="LA197" i="15198"/>
  <c r="JQ220" i="15198"/>
  <c r="JQ218" i="15198"/>
  <c r="JQ219" i="15198"/>
  <c r="JQ197" i="15198"/>
  <c r="JQ199" i="15198"/>
  <c r="QN198" i="15198"/>
  <c r="SD219" i="15198"/>
  <c r="SD220" i="15198"/>
  <c r="SD218" i="15198"/>
  <c r="SD197" i="15198"/>
  <c r="MM198" i="15198"/>
  <c r="ER249" i="15198"/>
  <c r="ER220" i="15198"/>
  <c r="ER218" i="15198"/>
  <c r="ER219" i="15198"/>
  <c r="ER197" i="15198"/>
  <c r="ER199" i="15198"/>
  <c r="NL210" i="15198"/>
  <c r="UV198" i="15198"/>
  <c r="LJ210" i="15198"/>
  <c r="EZ198" i="15198"/>
  <c r="TN220" i="15198"/>
  <c r="TN219" i="15198"/>
  <c r="TN218" i="15198"/>
  <c r="TN199" i="15198"/>
  <c r="TN197" i="15198"/>
  <c r="SG220" i="15198"/>
  <c r="SG218" i="15198"/>
  <c r="SG219" i="15198"/>
  <c r="SG197" i="15198"/>
  <c r="VS198" i="15198"/>
  <c r="JJ198" i="15198"/>
  <c r="TK198" i="15198"/>
  <c r="VH249" i="15198"/>
  <c r="VH220" i="15198"/>
  <c r="VH219" i="15198"/>
  <c r="VH218" i="15198"/>
  <c r="VH197" i="15198"/>
  <c r="VH199" i="15198"/>
  <c r="PZ219" i="15198"/>
  <c r="PZ220" i="15198"/>
  <c r="PZ218" i="15198"/>
  <c r="PZ197" i="15198"/>
  <c r="VW219" i="15198"/>
  <c r="VW220" i="15198"/>
  <c r="VW218" i="15198"/>
  <c r="VW197" i="15198"/>
  <c r="LI210" i="15198"/>
  <c r="WB210" i="15198"/>
  <c r="DJ220" i="15198"/>
  <c r="DJ218" i="15198"/>
  <c r="DJ219" i="15198"/>
  <c r="DJ197" i="15198"/>
  <c r="DJ199" i="15198"/>
  <c r="DR198" i="15198"/>
  <c r="EW220" i="15198"/>
  <c r="EW218" i="15198"/>
  <c r="EW219" i="15198"/>
  <c r="EW197" i="15198"/>
  <c r="DG249" i="15198"/>
  <c r="FX210" i="15198"/>
  <c r="TH249" i="15198"/>
  <c r="TH220" i="15198"/>
  <c r="TH219" i="15198"/>
  <c r="TH218" i="15198"/>
  <c r="TH199" i="15198"/>
  <c r="TH197" i="15198"/>
  <c r="GH249" i="15198"/>
  <c r="GH219" i="15198"/>
  <c r="GH218" i="15198"/>
  <c r="GH220" i="15198"/>
  <c r="GH199" i="15198"/>
  <c r="GH197" i="15198"/>
  <c r="FY220" i="15198"/>
  <c r="FY218" i="15198"/>
  <c r="EE198" i="15198"/>
  <c r="LN198" i="15198"/>
  <c r="EI198" i="15198"/>
  <c r="NP249" i="15198"/>
  <c r="NP220" i="15198"/>
  <c r="NP218" i="15198"/>
  <c r="NP219" i="15198"/>
  <c r="NP197" i="15198"/>
  <c r="NM210" i="15198"/>
  <c r="DQ210" i="15198"/>
  <c r="GT249" i="15198"/>
  <c r="GT220" i="15198"/>
  <c r="GT219" i="15198"/>
  <c r="GT218" i="15198"/>
  <c r="GT197" i="15198"/>
  <c r="GT199" i="15198"/>
  <c r="VT210" i="15198"/>
  <c r="VU249" i="15198"/>
  <c r="VU219" i="15198"/>
  <c r="VU220" i="15198"/>
  <c r="VU218" i="15198"/>
  <c r="VU199" i="15198"/>
  <c r="VU197" i="15198"/>
  <c r="VK210" i="15198"/>
  <c r="LO210" i="15198"/>
  <c r="MK210" i="15198"/>
  <c r="GU210" i="15198"/>
  <c r="MQ210" i="15198"/>
  <c r="VD249" i="15198"/>
  <c r="VD220" i="15198"/>
  <c r="VD219" i="15198"/>
  <c r="VD218" i="15198"/>
  <c r="VD199" i="15198"/>
  <c r="VD197" i="15198"/>
  <c r="JA249" i="15198"/>
  <c r="JA220" i="15198"/>
  <c r="JA218" i="15198"/>
  <c r="JA219" i="15198"/>
  <c r="JA197" i="15198"/>
  <c r="JA199" i="15198"/>
  <c r="OZ198" i="15198"/>
  <c r="SU198" i="15198"/>
  <c r="PB198" i="15198"/>
  <c r="QI220" i="15198"/>
  <c r="QI218" i="15198"/>
  <c r="PL198" i="15198"/>
  <c r="VM219" i="15198"/>
  <c r="VM220" i="15198"/>
  <c r="VM218" i="15198"/>
  <c r="VM199" i="15198"/>
  <c r="VM197" i="15198"/>
  <c r="VC210" i="15198"/>
  <c r="LG210" i="15198"/>
  <c r="MC210" i="15198"/>
  <c r="HN210" i="15198"/>
  <c r="NJ210" i="15198"/>
  <c r="VZ249" i="15198"/>
  <c r="VZ220" i="15198"/>
  <c r="VZ219" i="15198"/>
  <c r="VZ218" i="15198"/>
  <c r="VZ199" i="15198"/>
  <c r="VZ197" i="15198"/>
  <c r="TU220" i="15198"/>
  <c r="TU218" i="15198"/>
  <c r="TU219" i="15198"/>
  <c r="TU197" i="15198"/>
  <c r="KY198" i="15198"/>
  <c r="IQ198" i="15198"/>
  <c r="RX249" i="15198"/>
  <c r="RX220" i="15198"/>
  <c r="RX219" i="15198"/>
  <c r="RX218" i="15198"/>
  <c r="RX197" i="15198"/>
  <c r="RX199" i="15198"/>
  <c r="OZ210" i="15198"/>
  <c r="JI198" i="15198"/>
  <c r="GE220" i="15198"/>
  <c r="GE218" i="15198"/>
  <c r="GE219" i="15198"/>
  <c r="GE197" i="15198"/>
  <c r="GE199" i="15198"/>
  <c r="RX198" i="15198"/>
  <c r="HP210" i="15198"/>
  <c r="PH210" i="15198"/>
  <c r="SS219" i="15198"/>
  <c r="SS220" i="15198"/>
  <c r="SS218" i="15198"/>
  <c r="SS197" i="15198"/>
  <c r="EC249" i="15198"/>
  <c r="EC220" i="15198"/>
  <c r="EC218" i="15198"/>
  <c r="EC219" i="15198"/>
  <c r="EC197" i="15198"/>
  <c r="EC199" i="15198"/>
  <c r="UJ210" i="15198"/>
  <c r="SA198" i="15198"/>
  <c r="DZ198" i="15198"/>
  <c r="NG249" i="15198"/>
  <c r="NG219" i="15198"/>
  <c r="NG220" i="15198"/>
  <c r="NG218" i="15198"/>
  <c r="NG197" i="15198"/>
  <c r="KT249" i="15198"/>
  <c r="KT219" i="15198"/>
  <c r="KT220" i="15198"/>
  <c r="KT218" i="15198"/>
  <c r="KT197" i="15198"/>
  <c r="KT199" i="15198"/>
  <c r="TX210" i="15198"/>
  <c r="GC249" i="15198"/>
  <c r="GC220" i="15198"/>
  <c r="GC219" i="15198"/>
  <c r="GC218" i="15198"/>
  <c r="GC199" i="15198"/>
  <c r="GC197" i="15198"/>
  <c r="NC210" i="15198"/>
  <c r="DG210" i="15198"/>
  <c r="EM225" i="15198"/>
  <c r="NY210" i="15198"/>
  <c r="RB218" i="15198"/>
  <c r="RB199" i="15198"/>
  <c r="RB197" i="15198"/>
  <c r="LM249" i="15198"/>
  <c r="LM220" i="15198"/>
  <c r="LM218" i="15198"/>
  <c r="LM219" i="15198"/>
  <c r="LM197" i="15198"/>
  <c r="IF249" i="15198"/>
  <c r="IF220" i="15198"/>
  <c r="IF218" i="15198"/>
  <c r="IF219" i="15198"/>
  <c r="IF199" i="15198"/>
  <c r="IF197" i="15198"/>
  <c r="WE210" i="15198"/>
  <c r="LP198" i="15198"/>
  <c r="RH249" i="15198"/>
  <c r="RH220" i="15198"/>
  <c r="RH219" i="15198"/>
  <c r="RH218" i="15198"/>
  <c r="RH197" i="15198"/>
  <c r="RH199" i="15198"/>
  <c r="TJ210" i="15198"/>
  <c r="JN210" i="15198"/>
  <c r="UV210" i="15198"/>
  <c r="KM219" i="15198"/>
  <c r="KM220" i="15198"/>
  <c r="KM218" i="15198"/>
  <c r="KM197" i="15198"/>
  <c r="RV249" i="15198"/>
  <c r="RV219" i="15198"/>
  <c r="RV220" i="15198"/>
  <c r="RV218" i="15198"/>
  <c r="RV197" i="15198"/>
  <c r="RV199" i="15198"/>
  <c r="HB219" i="15198"/>
  <c r="HB220" i="15198"/>
  <c r="HB197" i="15198"/>
  <c r="HB199" i="15198"/>
  <c r="PJ198" i="15198"/>
  <c r="IG249" i="15198"/>
  <c r="IG220" i="15198"/>
  <c r="IG218" i="15198"/>
  <c r="IG219" i="15198"/>
  <c r="IG197" i="15198"/>
  <c r="OA249" i="15198"/>
  <c r="EE249" i="15198"/>
  <c r="PP220" i="15198"/>
  <c r="PP219" i="15198"/>
  <c r="PP218" i="15198"/>
  <c r="PP197" i="15198"/>
  <c r="DM220" i="15198"/>
  <c r="DM218" i="15198"/>
  <c r="DM219" i="15198"/>
  <c r="DM197" i="15198"/>
  <c r="DM199" i="15198"/>
  <c r="VD198" i="15198"/>
  <c r="HO198" i="15198"/>
  <c r="ML198" i="15198"/>
  <c r="UA198" i="15198"/>
  <c r="TL249" i="15198"/>
  <c r="TL220" i="15198"/>
  <c r="TL218" i="15198"/>
  <c r="TL219" i="15198"/>
  <c r="TL197" i="15198"/>
  <c r="TL199" i="15198"/>
  <c r="VN210" i="15198"/>
  <c r="LJ249" i="15198"/>
  <c r="LJ219" i="15198"/>
  <c r="LJ220" i="15198"/>
  <c r="LJ218" i="15198"/>
  <c r="LJ197" i="15198"/>
  <c r="LJ199" i="15198"/>
  <c r="RO249" i="15198"/>
  <c r="RO219" i="15198"/>
  <c r="RO220" i="15198"/>
  <c r="RO218" i="15198"/>
  <c r="RO197" i="15198"/>
  <c r="RO199" i="15198"/>
  <c r="FM249" i="15198"/>
  <c r="FM197" i="15198"/>
  <c r="DW249" i="15198"/>
  <c r="MG198" i="15198"/>
  <c r="QL220" i="15198"/>
  <c r="QL219" i="15198"/>
  <c r="QL218" i="15198"/>
  <c r="QL197" i="15198"/>
  <c r="KW249" i="15198"/>
  <c r="KW220" i="15198"/>
  <c r="KW218" i="15198"/>
  <c r="KW219" i="15198"/>
  <c r="KW197" i="15198"/>
  <c r="KW199" i="15198"/>
  <c r="WE198" i="15198"/>
  <c r="QR249" i="15198"/>
  <c r="QR220" i="15198"/>
  <c r="QR219" i="15198"/>
  <c r="QR197" i="15198"/>
  <c r="ST210" i="15198"/>
  <c r="IX210" i="15198"/>
  <c r="QS198" i="15198"/>
  <c r="JW219" i="15198"/>
  <c r="JW220" i="15198"/>
  <c r="JW218" i="15198"/>
  <c r="JW197" i="15198"/>
  <c r="QO210" i="15198"/>
  <c r="GS210" i="15198"/>
  <c r="HZ219" i="15198"/>
  <c r="HZ218" i="15198"/>
  <c r="HZ220" i="15198"/>
  <c r="HZ197" i="15198"/>
  <c r="SB210" i="15198"/>
  <c r="RM219" i="15198"/>
  <c r="RM220" i="15198"/>
  <c r="RM218" i="15198"/>
  <c r="RM197" i="15198"/>
  <c r="TO210" i="15198"/>
  <c r="NK199" i="15198"/>
  <c r="RY210" i="15198"/>
  <c r="IC210" i="15198"/>
  <c r="UN198" i="15198"/>
  <c r="IZ220" i="15198"/>
  <c r="IZ218" i="15198"/>
  <c r="IZ219" i="15198"/>
  <c r="IZ197" i="15198"/>
  <c r="OR249" i="15198"/>
  <c r="OR220" i="15198"/>
  <c r="OR219" i="15198"/>
  <c r="OR218" i="15198"/>
  <c r="OR197" i="15198"/>
  <c r="LS198" i="15198"/>
  <c r="KT210" i="15198"/>
  <c r="OE249" i="15198"/>
  <c r="OE219" i="15198"/>
  <c r="OE220" i="15198"/>
  <c r="OE218" i="15198"/>
  <c r="OE197" i="15198"/>
  <c r="OE199" i="15198"/>
  <c r="RV198" i="15198"/>
  <c r="NQ220" i="15198"/>
  <c r="NQ219" i="15198"/>
  <c r="NQ197" i="15198"/>
  <c r="MX210" i="15198"/>
  <c r="NE210" i="15198"/>
  <c r="UR210" i="15198"/>
  <c r="MP210" i="15198"/>
  <c r="GK220" i="15198"/>
  <c r="GK219" i="15198"/>
  <c r="GK218" i="15198"/>
  <c r="GK197" i="15198"/>
  <c r="VL249" i="15198"/>
  <c r="VL220" i="15198"/>
  <c r="VL218" i="15198"/>
  <c r="VL219" i="15198"/>
  <c r="VL197" i="15198"/>
  <c r="NB198" i="15198"/>
  <c r="TB249" i="15198"/>
  <c r="TB219" i="15198"/>
  <c r="TB220" i="15198"/>
  <c r="TB218" i="15198"/>
  <c r="TB197" i="15198"/>
  <c r="TB199" i="15198"/>
  <c r="KC210" i="15198"/>
  <c r="NM249" i="15198"/>
  <c r="NM219" i="15198"/>
  <c r="NM220" i="15198"/>
  <c r="NM218" i="15198"/>
  <c r="NM199" i="15198"/>
  <c r="NM197" i="15198"/>
  <c r="VP210" i="15198"/>
  <c r="KH198" i="15198"/>
  <c r="QR198" i="15198"/>
  <c r="RS210" i="15198"/>
  <c r="LH220" i="15198"/>
  <c r="LH218" i="15198"/>
  <c r="IV198" i="15198"/>
  <c r="LY198" i="15198"/>
  <c r="OR210" i="15198"/>
  <c r="PU210" i="15198"/>
  <c r="OH198" i="15198"/>
  <c r="GN220" i="15198"/>
  <c r="GN218" i="15198"/>
  <c r="GN219" i="15198"/>
  <c r="GN197" i="15198"/>
  <c r="GN199" i="15198"/>
  <c r="NU210" i="15198"/>
  <c r="HJ220" i="15198"/>
  <c r="HJ218" i="15198"/>
  <c r="HJ219" i="15198"/>
  <c r="HJ197" i="15198"/>
  <c r="GG220" i="15198"/>
  <c r="GG218" i="15198"/>
  <c r="GG219" i="15198"/>
  <c r="GG197" i="15198"/>
  <c r="SN220" i="15198"/>
  <c r="SN218" i="15198"/>
  <c r="SN219" i="15198"/>
  <c r="SN197" i="15198"/>
  <c r="LS249" i="15198"/>
  <c r="LS219" i="15198"/>
  <c r="LS220" i="15198"/>
  <c r="LS218" i="15198"/>
  <c r="LS197" i="15198"/>
  <c r="LS199" i="15198"/>
  <c r="HW225" i="15198"/>
  <c r="FA210" i="15198"/>
  <c r="NR249" i="15198"/>
  <c r="NR219" i="15198"/>
  <c r="NR218" i="15198"/>
  <c r="NR220" i="15198"/>
  <c r="NR199" i="15198"/>
  <c r="NR197" i="15198"/>
  <c r="GI198" i="15198"/>
  <c r="NS210" i="15198"/>
  <c r="VA249" i="15198"/>
  <c r="VA220" i="15198"/>
  <c r="VA218" i="15198"/>
  <c r="VA219" i="15198"/>
  <c r="VA197" i="15198"/>
  <c r="VA199" i="15198"/>
  <c r="PW198" i="15198"/>
  <c r="MX249" i="15198"/>
  <c r="MX219" i="15198"/>
  <c r="MX218" i="15198"/>
  <c r="MX220" i="15198"/>
  <c r="MX197" i="15198"/>
  <c r="GV198" i="15198"/>
  <c r="HV198" i="15198"/>
  <c r="LZ210" i="15198"/>
  <c r="LO238" i="15198"/>
  <c r="LO226" i="15198"/>
  <c r="MF199" i="15198"/>
  <c r="MF197" i="15198"/>
  <c r="GJ198" i="15198"/>
  <c r="HA198" i="15198"/>
  <c r="HX210" i="15198"/>
  <c r="UZ198" i="15198"/>
  <c r="KK220" i="15198"/>
  <c r="KK219" i="15198"/>
  <c r="KK218" i="15198"/>
  <c r="KK197" i="15198"/>
  <c r="LP249" i="15198"/>
  <c r="LP220" i="15198"/>
  <c r="LP219" i="15198"/>
  <c r="LP218" i="15198"/>
  <c r="LP199" i="15198"/>
  <c r="LP197" i="15198"/>
  <c r="NY220" i="15198"/>
  <c r="NY219" i="15198"/>
  <c r="NY218" i="15198"/>
  <c r="NY197" i="15198"/>
  <c r="KK198" i="15198"/>
  <c r="GW219" i="15198"/>
  <c r="KR198" i="15198"/>
  <c r="TG198" i="15198"/>
  <c r="LJ198" i="15198"/>
  <c r="SV249" i="15198"/>
  <c r="SV220" i="15198"/>
  <c r="SV219" i="15198"/>
  <c r="SV218" i="15198"/>
  <c r="SV197" i="15198"/>
  <c r="SV199" i="15198"/>
  <c r="UX210" i="15198"/>
  <c r="JN249" i="15198"/>
  <c r="JN219" i="15198"/>
  <c r="JN218" i="15198"/>
  <c r="JN220" i="15198"/>
  <c r="JN197" i="15198"/>
  <c r="JN199" i="15198"/>
  <c r="TK249" i="15198"/>
  <c r="TK219" i="15198"/>
  <c r="TK220" i="15198"/>
  <c r="TK218" i="15198"/>
  <c r="TK197" i="15198"/>
  <c r="TK199" i="15198"/>
  <c r="VE210" i="15198"/>
  <c r="OF198" i="15198"/>
  <c r="RL210" i="15198"/>
  <c r="WC249" i="15198"/>
  <c r="WC219" i="15198"/>
  <c r="WC220" i="15198"/>
  <c r="WC218" i="15198"/>
  <c r="WC199" i="15198"/>
  <c r="WC197" i="15198"/>
  <c r="VS210" i="15198"/>
  <c r="LW210" i="15198"/>
  <c r="KG210" i="15198"/>
  <c r="WC198" i="15198"/>
  <c r="MV220" i="15198"/>
  <c r="MV219" i="15198"/>
  <c r="MV218" i="15198"/>
  <c r="MV197" i="15198"/>
  <c r="ML249" i="15198"/>
  <c r="ML219" i="15198"/>
  <c r="ML220" i="15198"/>
  <c r="ML197" i="15198"/>
  <c r="UQ210" i="15198"/>
  <c r="VK198" i="15198"/>
  <c r="UP198" i="15198"/>
  <c r="LD249" i="15198"/>
  <c r="LD220" i="15198"/>
  <c r="LD219" i="15198"/>
  <c r="LD218" i="15198"/>
  <c r="LD197" i="15198"/>
  <c r="PR210" i="15198"/>
  <c r="FV210" i="15198"/>
  <c r="FQ198" i="15198"/>
  <c r="EI249" i="15198"/>
  <c r="EI220" i="15198"/>
  <c r="EI218" i="15198"/>
  <c r="EI219" i="15198"/>
  <c r="EI197" i="15198"/>
  <c r="EI199" i="15198"/>
  <c r="WG210" i="15198"/>
  <c r="SK198" i="15198"/>
  <c r="FT249" i="15198"/>
  <c r="FT197" i="15198"/>
  <c r="MN198" i="15198"/>
  <c r="SQ198" i="15198"/>
  <c r="GH198" i="15198"/>
  <c r="KD198" i="15198"/>
  <c r="PT220" i="15198"/>
  <c r="PT218" i="15198"/>
  <c r="PT219" i="15198"/>
  <c r="PT197" i="15198"/>
  <c r="RV210" i="15198"/>
  <c r="HZ210" i="15198"/>
  <c r="PP210" i="15198"/>
  <c r="NW219" i="15198"/>
  <c r="NW220" i="15198"/>
  <c r="NW218" i="15198"/>
  <c r="NW197" i="15198"/>
  <c r="SC210" i="15198"/>
  <c r="IG210" i="15198"/>
  <c r="UH249" i="15198"/>
  <c r="UH219" i="15198"/>
  <c r="UH220" i="15198"/>
  <c r="UH218" i="15198"/>
  <c r="UH197" i="15198"/>
  <c r="ST219" i="15198"/>
  <c r="ST220" i="15198"/>
  <c r="ST218" i="15198"/>
  <c r="ST197" i="15198"/>
  <c r="WD198" i="15198"/>
  <c r="TA249" i="15198"/>
  <c r="TA219" i="15198"/>
  <c r="TA220" i="15198"/>
  <c r="TA218" i="15198"/>
  <c r="TA199" i="15198"/>
  <c r="TA197" i="15198"/>
  <c r="VY210" i="15198"/>
  <c r="WF210" i="15198"/>
  <c r="WB198" i="15198"/>
  <c r="IM198" i="15198"/>
  <c r="PV198" i="15198"/>
  <c r="GE198" i="15198"/>
  <c r="PL249" i="15198"/>
  <c r="PL220" i="15198"/>
  <c r="PL219" i="15198"/>
  <c r="PL218" i="15198"/>
  <c r="PL197" i="15198"/>
  <c r="PL199" i="15198"/>
  <c r="RN210" i="15198"/>
  <c r="EK198" i="15198"/>
  <c r="DS220" i="15198"/>
  <c r="DS218" i="15198"/>
  <c r="DS219" i="15198"/>
  <c r="DS197" i="15198"/>
  <c r="MW210" i="15198"/>
  <c r="QG219" i="15198"/>
  <c r="QG220" i="15198"/>
  <c r="QG218" i="15198"/>
  <c r="QG197" i="15198"/>
  <c r="SI210" i="15198"/>
  <c r="IM210" i="15198"/>
  <c r="GW210" i="15198"/>
  <c r="IS249" i="15198"/>
  <c r="IS220" i="15198"/>
  <c r="IS218" i="15198"/>
  <c r="IS219" i="15198"/>
  <c r="IS197" i="15198"/>
  <c r="IS199" i="15198"/>
  <c r="UY210" i="15198"/>
  <c r="DE220" i="15198"/>
  <c r="DE219" i="15198"/>
  <c r="DE197" i="15198"/>
  <c r="HM220" i="15198"/>
  <c r="HM218" i="15198"/>
  <c r="JL198" i="15198"/>
  <c r="MR249" i="15198"/>
  <c r="MR220" i="15198"/>
  <c r="MR218" i="15198"/>
  <c r="MR219" i="15198"/>
  <c r="MR197" i="15198"/>
  <c r="MR199" i="15198"/>
  <c r="RF210" i="15198"/>
  <c r="HJ210" i="15198"/>
  <c r="OB210" i="15198"/>
  <c r="KU219" i="15198"/>
  <c r="KU220" i="15198"/>
  <c r="KU218" i="15198"/>
  <c r="KU197" i="15198"/>
  <c r="KU199" i="15198"/>
  <c r="PA210" i="15198"/>
  <c r="GD198" i="15198"/>
  <c r="DQ249" i="15198"/>
  <c r="DQ220" i="15198"/>
  <c r="DQ218" i="15198"/>
  <c r="DQ219" i="15198"/>
  <c r="DQ199" i="15198"/>
  <c r="DQ197" i="15198"/>
  <c r="VS249" i="15198"/>
  <c r="TG249" i="15198"/>
  <c r="EM249" i="15198"/>
  <c r="JJ199" i="15198"/>
  <c r="RZ249" i="15198"/>
  <c r="RZ220" i="15198"/>
  <c r="RZ219" i="15198"/>
  <c r="RZ218" i="15198"/>
  <c r="RZ199" i="15198"/>
  <c r="RZ197" i="15198"/>
  <c r="OW220" i="15198"/>
  <c r="OW218" i="15198"/>
  <c r="JD249" i="15198"/>
  <c r="JD220" i="15198"/>
  <c r="JD219" i="15198"/>
  <c r="JD218" i="15198"/>
  <c r="JD199" i="15198"/>
  <c r="JD197" i="15198"/>
  <c r="JD198" i="15198"/>
  <c r="PG198" i="15198"/>
  <c r="IA219" i="15198"/>
  <c r="IA220" i="15198"/>
  <c r="IA218" i="15198"/>
  <c r="IA197" i="15198"/>
  <c r="OS210" i="15198"/>
  <c r="EW210" i="15198"/>
  <c r="JV249" i="15198"/>
  <c r="JV219" i="15198"/>
  <c r="JV220" i="15198"/>
  <c r="JV218" i="15198"/>
  <c r="JV197" i="15198"/>
  <c r="JV199" i="15198"/>
  <c r="KL198" i="15198"/>
  <c r="FU249" i="15198"/>
  <c r="FU220" i="15198"/>
  <c r="FU219" i="15198"/>
  <c r="FU218" i="15198"/>
  <c r="FU199" i="15198"/>
  <c r="FU197" i="15198"/>
  <c r="MU210" i="15198"/>
  <c r="LE210" i="15198"/>
  <c r="DL210" i="15198"/>
  <c r="PV210" i="15198"/>
  <c r="WG220" i="15198"/>
  <c r="WG218" i="15198"/>
  <c r="WG219" i="15198"/>
  <c r="WG197" i="15198"/>
  <c r="JZ219" i="15198"/>
  <c r="JZ218" i="15198"/>
  <c r="JZ220" i="15198"/>
  <c r="JZ197" i="15198"/>
  <c r="FD249" i="15198"/>
  <c r="FD197" i="15198"/>
  <c r="SR198" i="15198"/>
  <c r="FC198" i="15198"/>
  <c r="FC199" i="15198" s="1"/>
  <c r="RO198" i="15198"/>
  <c r="HR198" i="15198"/>
  <c r="QZ249" i="15198"/>
  <c r="QZ220" i="15198"/>
  <c r="QZ218" i="15198"/>
  <c r="QZ219" i="15198"/>
  <c r="QZ197" i="15198"/>
  <c r="TB210" i="15198"/>
  <c r="JF210" i="15198"/>
  <c r="PC249" i="15198"/>
  <c r="PC219" i="15198"/>
  <c r="PC220" i="15198"/>
  <c r="PC218" i="15198"/>
  <c r="PC197" i="15198"/>
  <c r="PC199" i="15198"/>
  <c r="TI210" i="15198"/>
  <c r="JM210" i="15198"/>
  <c r="FP198" i="15198"/>
  <c r="DH210" i="15198"/>
  <c r="MM210" i="15198"/>
  <c r="KW210" i="15198"/>
  <c r="KV210" i="15198"/>
  <c r="RT197" i="15198"/>
  <c r="FQ197" i="15198"/>
  <c r="RJ249" i="15198"/>
  <c r="RJ220" i="15198"/>
  <c r="RJ219" i="15198"/>
  <c r="RJ218" i="15198"/>
  <c r="RJ197" i="15198"/>
  <c r="FZ219" i="15198"/>
  <c r="FZ218" i="15198"/>
  <c r="FZ220" i="15198"/>
  <c r="FZ197" i="15198"/>
  <c r="JR198" i="15198"/>
  <c r="TS198" i="15198"/>
  <c r="VV198" i="15198"/>
  <c r="OF249" i="15198"/>
  <c r="OF220" i="15198"/>
  <c r="OF218" i="15198"/>
  <c r="OF219" i="15198"/>
  <c r="OF197" i="15198"/>
  <c r="OF199" i="15198"/>
  <c r="RT210" i="15198"/>
  <c r="LU198" i="15198"/>
  <c r="HK219" i="15198"/>
  <c r="HK220" i="15198"/>
  <c r="HK218" i="15198"/>
  <c r="HK197" i="15198"/>
  <c r="DZ220" i="15198"/>
  <c r="DZ218" i="15198"/>
  <c r="DZ219" i="15198"/>
  <c r="DZ197" i="15198"/>
  <c r="MN210" i="15198"/>
  <c r="PA219" i="15198"/>
  <c r="PA220" i="15198"/>
  <c r="PA218" i="15198"/>
  <c r="PA197" i="15198"/>
  <c r="SF210" i="15198"/>
  <c r="LV225" i="15198"/>
  <c r="MC220" i="15198"/>
  <c r="MC218" i="15198"/>
  <c r="MC219" i="15198"/>
  <c r="MC197" i="15198"/>
  <c r="MC199" i="15198"/>
  <c r="ED249" i="15198"/>
  <c r="ED218" i="15198"/>
  <c r="ED219" i="15198"/>
  <c r="ED220" i="15198"/>
  <c r="ED199" i="15198"/>
  <c r="ED197" i="15198"/>
  <c r="HC198" i="15198"/>
  <c r="UZ249" i="15198"/>
  <c r="UZ220" i="15198"/>
  <c r="UZ218" i="15198"/>
  <c r="UZ219" i="15198"/>
  <c r="UZ197" i="15198"/>
  <c r="UZ199" i="15198"/>
  <c r="IU198" i="15198"/>
  <c r="JM198" i="15198"/>
  <c r="PX210" i="15198"/>
  <c r="FP197" i="15198"/>
  <c r="RU210" i="15198"/>
  <c r="LU210" i="15198"/>
  <c r="NW210" i="15198"/>
  <c r="MH210" i="15198"/>
  <c r="TY210" i="15198"/>
  <c r="FK198" i="15198"/>
  <c r="RA249" i="15198"/>
  <c r="RA220" i="15198"/>
  <c r="RA218" i="15198"/>
  <c r="RA219" i="15198"/>
  <c r="RA197" i="15198"/>
  <c r="RA199" i="15198"/>
  <c r="EH210" i="15198"/>
  <c r="EO210" i="15198"/>
  <c r="QT200" i="15198"/>
  <c r="QT205" i="15198" s="1"/>
  <c r="RG219" i="15198"/>
  <c r="RG220" i="15198"/>
  <c r="RG218" i="15198"/>
  <c r="RG197" i="15198"/>
  <c r="RG199" i="15198"/>
  <c r="NF249" i="15198"/>
  <c r="NF219" i="15198"/>
  <c r="NF220" i="15198"/>
  <c r="NF218" i="15198"/>
  <c r="NF197" i="15198"/>
  <c r="NF199" i="15198"/>
  <c r="FE197" i="15198"/>
  <c r="SP249" i="15198"/>
  <c r="SP220" i="15198"/>
  <c r="SP219" i="15198"/>
  <c r="SP218" i="15198"/>
  <c r="SP199" i="15198"/>
  <c r="SP197" i="15198"/>
  <c r="FB249" i="15198"/>
  <c r="FB197" i="15198"/>
  <c r="KS198" i="15198"/>
  <c r="GC210" i="15198"/>
  <c r="HA249" i="15198"/>
  <c r="HA220" i="15198"/>
  <c r="HA219" i="15198"/>
  <c r="HA218" i="15198"/>
  <c r="HA199" i="15198"/>
  <c r="HA197" i="15198"/>
  <c r="IC249" i="15198"/>
  <c r="IC220" i="15198"/>
  <c r="IC219" i="15198"/>
  <c r="IC218" i="15198"/>
  <c r="IC197" i="15198"/>
  <c r="TX198" i="15198"/>
  <c r="OT249" i="15198"/>
  <c r="OT219" i="15198"/>
  <c r="OT220" i="15198"/>
  <c r="OT218" i="15198"/>
  <c r="OT197" i="15198"/>
  <c r="OT199" i="15198"/>
  <c r="OO210" i="15198"/>
  <c r="OO220" i="15198"/>
  <c r="PS210" i="15198"/>
  <c r="QS249" i="15198"/>
  <c r="QS220" i="15198"/>
  <c r="QS219" i="15198"/>
  <c r="QS197" i="15198"/>
  <c r="QS199" i="15198" s="1"/>
  <c r="UB249" i="15198"/>
  <c r="UB220" i="15198"/>
  <c r="UB218" i="15198"/>
  <c r="UB219" i="15198"/>
  <c r="UB197" i="15198"/>
  <c r="UX198" i="15198"/>
  <c r="GO210" i="15198"/>
  <c r="JL249" i="15198"/>
  <c r="JL220" i="15198"/>
  <c r="JL219" i="15198"/>
  <c r="JL218" i="15198"/>
  <c r="JL199" i="15198"/>
  <c r="JL197" i="15198"/>
  <c r="DX220" i="15198"/>
  <c r="DX219" i="15198"/>
  <c r="DX218" i="15198"/>
  <c r="DX197" i="15198"/>
  <c r="DP210" i="15198"/>
  <c r="LG226" i="15198"/>
  <c r="DH249" i="15198"/>
  <c r="DH220" i="15198"/>
  <c r="DH219" i="15198"/>
  <c r="DH218" i="15198"/>
  <c r="DH199" i="15198"/>
  <c r="DH197" i="15198"/>
  <c r="JE210" i="15198"/>
  <c r="EX249" i="15198"/>
  <c r="EX220" i="15198"/>
  <c r="EX218" i="15198"/>
  <c r="EX219" i="15198"/>
  <c r="EX197" i="15198"/>
  <c r="EX199" i="15198"/>
  <c r="ME210" i="15198"/>
  <c r="KO210" i="15198"/>
  <c r="NA220" i="15198"/>
  <c r="NA219" i="15198"/>
  <c r="NA218" i="15198"/>
  <c r="NA197" i="15198"/>
  <c r="NA199" i="15198"/>
  <c r="FJ249" i="15198"/>
  <c r="FJ197" i="15198"/>
  <c r="UL249" i="15198"/>
  <c r="UL220" i="15198"/>
  <c r="UL219" i="15198"/>
  <c r="UL218" i="15198"/>
  <c r="UL199" i="15198"/>
  <c r="UL197" i="15198"/>
  <c r="NJ197" i="15198"/>
  <c r="IF198" i="15198"/>
  <c r="QU198" i="15198"/>
  <c r="GL198" i="15198"/>
  <c r="QJ220" i="15198"/>
  <c r="QJ219" i="15198"/>
  <c r="QJ218" i="15198"/>
  <c r="QJ197" i="15198"/>
  <c r="QJ199" i="15198"/>
  <c r="SL210" i="15198"/>
  <c r="IP210" i="15198"/>
  <c r="RD210" i="15198"/>
  <c r="QY249" i="15198"/>
  <c r="QY219" i="15198"/>
  <c r="QY220" i="15198"/>
  <c r="QY218" i="15198"/>
  <c r="QY197" i="15198"/>
  <c r="IW210" i="15198"/>
  <c r="LX210" i="15198"/>
  <c r="TQ219" i="15198"/>
  <c r="TQ220" i="15198"/>
  <c r="TQ218" i="15198"/>
  <c r="TQ197" i="15198"/>
  <c r="UC210" i="15198"/>
  <c r="ML210" i="15198"/>
  <c r="GB224" i="15198"/>
  <c r="TM249" i="15198"/>
  <c r="TM220" i="15198"/>
  <c r="TM218" i="15198"/>
  <c r="TM219" i="15198"/>
  <c r="HF219" i="15198"/>
  <c r="HF218" i="15198"/>
  <c r="HF220" i="15198"/>
  <c r="HF197" i="15198"/>
  <c r="SZ220" i="15198"/>
  <c r="SZ218" i="15198"/>
  <c r="SZ219" i="15198"/>
  <c r="SZ197" i="15198"/>
  <c r="HP220" i="15198"/>
  <c r="HP219" i="15198"/>
  <c r="HP218" i="15198"/>
  <c r="HP199" i="15198"/>
  <c r="HP197" i="15198"/>
  <c r="GP198" i="15198"/>
  <c r="TC198" i="15198"/>
  <c r="IR249" i="15198"/>
  <c r="IR220" i="15198"/>
  <c r="IR219" i="15198"/>
  <c r="IR218" i="15198"/>
  <c r="IR197" i="15198"/>
  <c r="IR199" i="15198"/>
  <c r="VO219" i="15198"/>
  <c r="VO220" i="15198"/>
  <c r="VO218" i="15198"/>
  <c r="VO197" i="15198"/>
  <c r="UW210" i="15198"/>
  <c r="LA210" i="15198"/>
  <c r="VL210" i="15198"/>
  <c r="QN210" i="15198"/>
  <c r="QW249" i="15198"/>
  <c r="QW219" i="15198"/>
  <c r="SY210" i="15198"/>
  <c r="JY210" i="15198"/>
  <c r="NH210" i="15198"/>
  <c r="OM210" i="15198"/>
  <c r="WB249" i="15198"/>
  <c r="WB220" i="15198"/>
  <c r="WB219" i="15198"/>
  <c r="WB218" i="15198"/>
  <c r="WB199" i="15198"/>
  <c r="WB197" i="15198"/>
  <c r="MK249" i="15198"/>
  <c r="MK220" i="15198"/>
  <c r="MK218" i="15198"/>
  <c r="MK219" i="15198"/>
  <c r="MK197" i="15198"/>
  <c r="MK199" i="15198"/>
  <c r="QE198" i="15198"/>
  <c r="FF198" i="15198"/>
  <c r="NH220" i="15198"/>
  <c r="NH218" i="15198"/>
  <c r="NH219" i="15198"/>
  <c r="NH197" i="15198"/>
  <c r="NH199" i="15198"/>
  <c r="JT210" i="15198"/>
  <c r="LK219" i="15198"/>
  <c r="LK220" i="15198"/>
  <c r="LK218" i="15198"/>
  <c r="LK197" i="15198"/>
  <c r="MP219" i="15198"/>
  <c r="MP220" i="15198"/>
  <c r="MP218" i="15198"/>
  <c r="MP197" i="15198"/>
  <c r="KD218" i="15198"/>
  <c r="KD197" i="15198"/>
  <c r="KD199" i="15198"/>
  <c r="QO249" i="15198"/>
  <c r="QO219" i="15198"/>
  <c r="QO220" i="15198"/>
  <c r="QO218" i="15198"/>
  <c r="QO199" i="15198"/>
  <c r="QO197" i="15198"/>
  <c r="SQ210" i="15198"/>
  <c r="IU210" i="15198"/>
  <c r="OY199" i="15198"/>
  <c r="MM199" i="15198"/>
  <c r="JQ210" i="15198"/>
  <c r="OE210" i="15198"/>
  <c r="PF210" i="15198"/>
  <c r="MZ210" i="15198"/>
  <c r="OB249" i="15198"/>
  <c r="OB220" i="15198"/>
  <c r="OB218" i="15198"/>
  <c r="OB219" i="15198"/>
  <c r="OB199" i="15198"/>
  <c r="OB197" i="15198"/>
  <c r="JI249" i="15198"/>
  <c r="JI220" i="15198"/>
  <c r="JI218" i="15198"/>
  <c r="JI219" i="15198"/>
  <c r="JI197" i="15198"/>
  <c r="JI199" i="15198"/>
  <c r="TP198" i="15198"/>
  <c r="GA198" i="15198"/>
  <c r="MZ220" i="15198"/>
  <c r="MZ219" i="15198"/>
  <c r="UY249" i="15198"/>
  <c r="UY219" i="15198"/>
  <c r="UY220" i="15198"/>
  <c r="UY218" i="15198"/>
  <c r="UY197" i="15198"/>
  <c r="UY199" i="15198"/>
  <c r="HL198" i="15198"/>
  <c r="DT198" i="15198"/>
  <c r="GZ210" i="15198"/>
  <c r="NU219" i="15198"/>
  <c r="NU220" i="15198"/>
  <c r="NU218" i="15198"/>
  <c r="NU197" i="15198"/>
  <c r="QS201" i="15198"/>
  <c r="QS206" i="15198" s="1"/>
  <c r="VO210" i="15198"/>
  <c r="PF249" i="15198"/>
  <c r="PF220" i="15198"/>
  <c r="PF219" i="15198"/>
  <c r="PF218" i="15198"/>
  <c r="PF199" i="15198"/>
  <c r="PF197" i="15198"/>
  <c r="IT219" i="15198"/>
  <c r="IT218" i="15198"/>
  <c r="IT220" i="15198"/>
  <c r="IT199" i="15198"/>
  <c r="IT197" i="15198"/>
  <c r="JR249" i="15198"/>
  <c r="JR219" i="15198"/>
  <c r="JR218" i="15198"/>
  <c r="JR220" i="15198"/>
  <c r="JR199" i="15198"/>
  <c r="JR197" i="15198"/>
  <c r="RD220" i="15198"/>
  <c r="RD219" i="15198"/>
  <c r="RD218" i="15198"/>
  <c r="RD197" i="15198"/>
  <c r="NZ220" i="15198"/>
  <c r="NZ219" i="15198"/>
  <c r="NZ218" i="15198"/>
  <c r="NZ197" i="15198"/>
  <c r="VH210" i="15198"/>
  <c r="NC198" i="15198"/>
  <c r="UL198" i="15198"/>
  <c r="SC198" i="15198"/>
  <c r="KF249" i="15198"/>
  <c r="KF220" i="15198"/>
  <c r="KF218" i="15198"/>
  <c r="KF219" i="15198"/>
  <c r="KF197" i="15198"/>
  <c r="KF199" i="15198"/>
  <c r="IV210" i="15198"/>
  <c r="II219" i="15198"/>
  <c r="II220" i="15198"/>
  <c r="II218" i="15198"/>
  <c r="II197" i="15198"/>
  <c r="UW249" i="15198"/>
  <c r="UW219" i="15198"/>
  <c r="UW220" i="15198"/>
  <c r="UW218" i="15198"/>
  <c r="UW199" i="15198"/>
  <c r="UW197" i="15198"/>
  <c r="UM210" i="15198"/>
  <c r="LM210" i="15198"/>
  <c r="JG210" i="15198"/>
  <c r="PC210" i="15198"/>
  <c r="KH210" i="15198"/>
  <c r="PU220" i="15198"/>
  <c r="PU218" i="15198"/>
  <c r="PU219" i="15198"/>
  <c r="PU197" i="15198"/>
  <c r="EK199" i="15198"/>
  <c r="GR198" i="15198"/>
  <c r="RR198" i="15198"/>
  <c r="FO198" i="15198"/>
  <c r="MJ220" i="15198"/>
  <c r="MJ219" i="15198"/>
  <c r="MJ218" i="15198"/>
  <c r="MJ197" i="15198"/>
  <c r="QX210" i="15198"/>
  <c r="HB210" i="15198"/>
  <c r="IC198" i="15198"/>
  <c r="FO249" i="15198"/>
  <c r="FO197" i="15198"/>
  <c r="EP218" i="15198"/>
  <c r="EP220" i="15198"/>
  <c r="EP219" i="15198"/>
  <c r="EP197" i="15198"/>
  <c r="EP199" i="15198"/>
  <c r="TH210" i="15198"/>
  <c r="DI220" i="15198"/>
  <c r="DI218" i="15198"/>
  <c r="DI219" i="15198"/>
  <c r="DI197" i="15198"/>
  <c r="VK199" i="15198"/>
  <c r="OA199" i="15198"/>
  <c r="LO199" i="15198"/>
  <c r="VA210" i="15198"/>
  <c r="QN249" i="15198"/>
  <c r="QN220" i="15198"/>
  <c r="QN218" i="15198"/>
  <c r="QN219" i="15198"/>
  <c r="QN199" i="15198"/>
  <c r="QN197" i="15198"/>
  <c r="LU249" i="15198"/>
  <c r="LU220" i="15198"/>
  <c r="LU218" i="15198"/>
  <c r="LU219" i="15198"/>
  <c r="LU197" i="15198"/>
  <c r="WI198" i="15198"/>
  <c r="HN198" i="15198"/>
  <c r="PC198" i="15198"/>
  <c r="ON220" i="15198"/>
  <c r="ON218" i="15198"/>
  <c r="ON219" i="15198"/>
  <c r="ON197" i="15198"/>
  <c r="ON199" i="15198"/>
  <c r="SZ210" i="15198"/>
  <c r="MQ249" i="15198"/>
  <c r="MQ219" i="15198"/>
  <c r="MQ220" i="15198"/>
  <c r="MQ218" i="15198"/>
  <c r="MQ197" i="15198"/>
  <c r="MQ199" i="15198"/>
  <c r="OD249" i="15198"/>
  <c r="OD219" i="15198"/>
  <c r="OD220" i="15198"/>
  <c r="OD218" i="15198"/>
  <c r="OD197" i="15198"/>
  <c r="OD199" i="15198"/>
  <c r="UG249" i="15198"/>
  <c r="UG219" i="15198"/>
  <c r="UG220" i="15198"/>
  <c r="UG218" i="15198"/>
  <c r="UG199" i="15198"/>
  <c r="UG197" i="15198"/>
  <c r="US210" i="15198"/>
  <c r="HY198" i="15198"/>
  <c r="MD219" i="15198"/>
  <c r="MD218" i="15198"/>
  <c r="MD220" i="15198"/>
  <c r="MD197" i="15198"/>
  <c r="FM198" i="15198"/>
  <c r="MN249" i="15198"/>
  <c r="MN220" i="15198"/>
  <c r="MN219" i="15198"/>
  <c r="MN218" i="15198"/>
  <c r="MN199" i="15198"/>
  <c r="MN197" i="15198"/>
  <c r="QX198" i="15198"/>
  <c r="LT220" i="15198"/>
  <c r="LT218" i="15198"/>
  <c r="LT197" i="15198"/>
  <c r="QH210" i="15198"/>
  <c r="GL210" i="15198"/>
  <c r="EY249" i="15198"/>
  <c r="EY220" i="15198"/>
  <c r="EY218" i="15198"/>
  <c r="EY219" i="15198"/>
  <c r="EY197" i="15198"/>
  <c r="EY199" i="15198"/>
  <c r="OC210" i="15198"/>
  <c r="EG210" i="15198"/>
  <c r="MO249" i="15198"/>
  <c r="MO219" i="15198"/>
  <c r="MO220" i="15198"/>
  <c r="MO218" i="15198"/>
  <c r="MO199" i="15198"/>
  <c r="MO197" i="15198"/>
  <c r="RC210" i="15198"/>
  <c r="PM210" i="15198"/>
  <c r="GY210" i="15198"/>
  <c r="SX198" i="15198"/>
  <c r="EA220" i="15198"/>
  <c r="EA218" i="15198"/>
  <c r="EA219" i="15198"/>
  <c r="EA197" i="15198"/>
  <c r="OJ249" i="15198"/>
  <c r="OJ220" i="15198"/>
  <c r="OJ219" i="15198"/>
  <c r="OJ218" i="15198"/>
  <c r="OJ199" i="15198"/>
  <c r="OJ197" i="15198"/>
  <c r="UQ249" i="15198"/>
  <c r="UQ219" i="15198"/>
  <c r="UQ220" i="15198"/>
  <c r="UQ218" i="15198"/>
  <c r="UQ197" i="15198"/>
  <c r="UQ199" i="15198"/>
  <c r="PN210" i="15198"/>
  <c r="TQ210" i="15198"/>
  <c r="PQ249" i="15198"/>
  <c r="PQ219" i="15198"/>
  <c r="PQ220" i="15198"/>
  <c r="PQ218" i="15198"/>
  <c r="PQ199" i="15198"/>
  <c r="PQ197" i="15198"/>
  <c r="GG210" i="15198"/>
  <c r="HD220" i="15198"/>
  <c r="HD219" i="15198"/>
  <c r="HD218" i="15198"/>
  <c r="HD197" i="15198"/>
  <c r="FY210" i="15198"/>
  <c r="PY210" i="15198"/>
  <c r="EE210" i="15198"/>
  <c r="UD220" i="15198"/>
  <c r="UD219" i="15198"/>
  <c r="UD218" i="15198"/>
  <c r="UD199" i="15198"/>
  <c r="UD197" i="15198"/>
  <c r="UG198" i="15198"/>
  <c r="UO210" i="15198"/>
  <c r="JT220" i="15198"/>
  <c r="JT219" i="15198"/>
  <c r="JT218" i="15198"/>
  <c r="JT197" i="15198"/>
  <c r="DN198" i="15198"/>
  <c r="DG198" i="15198"/>
  <c r="WD210" i="15198"/>
  <c r="QH219" i="15198"/>
  <c r="QH220" i="15198"/>
  <c r="QH218" i="15198"/>
  <c r="QH197" i="15198"/>
  <c r="WF249" i="15198"/>
  <c r="WF220" i="15198"/>
  <c r="WF219" i="15198"/>
  <c r="WF218" i="15198"/>
  <c r="WF197" i="15198"/>
  <c r="WF199" i="15198"/>
  <c r="PK219" i="15198"/>
  <c r="PK220" i="15198"/>
  <c r="PK218" i="15198"/>
  <c r="PK197" i="15198"/>
  <c r="EN210" i="15198"/>
  <c r="FG198" i="15198"/>
  <c r="TP249" i="15198"/>
  <c r="TP220" i="15198"/>
  <c r="TP219" i="15198"/>
  <c r="TP218" i="15198"/>
  <c r="TP199" i="15198"/>
  <c r="TP197" i="15198"/>
  <c r="RB198" i="15198"/>
  <c r="VP249" i="15198"/>
  <c r="VP220" i="15198"/>
  <c r="VP218" i="15198"/>
  <c r="VP219" i="15198"/>
  <c r="VP197" i="15198"/>
  <c r="VP199" i="15198"/>
  <c r="QP219" i="15198"/>
  <c r="QP220" i="15198"/>
  <c r="QP218" i="15198"/>
  <c r="QP197" i="15198"/>
  <c r="EH198" i="15198"/>
  <c r="GP210" i="15198"/>
  <c r="TX249" i="15198"/>
  <c r="TX220" i="15198"/>
  <c r="TX219" i="15198"/>
  <c r="TX218" i="15198"/>
  <c r="TX199" i="15198"/>
  <c r="TX197" i="15198"/>
  <c r="OI198" i="15198"/>
  <c r="VR198" i="15198"/>
  <c r="MA198" i="15198"/>
  <c r="NX249" i="15198"/>
  <c r="NX220" i="15198"/>
  <c r="NX219" i="15198"/>
  <c r="NX218" i="15198"/>
  <c r="NX197" i="15198"/>
  <c r="NX199" i="15198"/>
  <c r="OM219" i="15198"/>
  <c r="OM220" i="15198"/>
  <c r="OM218" i="15198"/>
  <c r="OM197" i="15198"/>
  <c r="LH210" i="15198"/>
  <c r="RE219" i="15198"/>
  <c r="RE220" i="15198"/>
  <c r="RE218" i="15198"/>
  <c r="RE197" i="15198"/>
  <c r="TG210" i="15198"/>
  <c r="JK210" i="15198"/>
  <c r="RQ210" i="15198"/>
  <c r="NT249" i="15198"/>
  <c r="NT220" i="15198"/>
  <c r="NT219" i="15198"/>
  <c r="NT218" i="15198"/>
  <c r="NT199" i="15198"/>
  <c r="NT197" i="15198"/>
  <c r="PI198" i="15198"/>
  <c r="OG249" i="15198"/>
  <c r="OG220" i="15198"/>
  <c r="OG218" i="15198"/>
  <c r="OG219" i="15198"/>
  <c r="OG197" i="15198"/>
  <c r="OG199" i="15198"/>
  <c r="ED198" i="15198"/>
  <c r="QQ198" i="15198"/>
  <c r="KT198" i="15198"/>
  <c r="GF220" i="15198"/>
  <c r="GF197" i="15198"/>
  <c r="NF210" i="15198"/>
  <c r="DJ210" i="15198"/>
  <c r="KJ210" i="15198"/>
  <c r="TC219" i="15198"/>
  <c r="TC220" i="15198"/>
  <c r="TC218" i="15198"/>
  <c r="TC197" i="15198"/>
  <c r="TC199" i="15198"/>
  <c r="KB210" i="15198"/>
  <c r="OK249" i="15198"/>
  <c r="OK219" i="15198"/>
  <c r="OK220" i="15198"/>
  <c r="OK218" i="15198"/>
  <c r="OK199" i="15198"/>
  <c r="OK197" i="15198"/>
  <c r="TU210" i="15198"/>
  <c r="GR249" i="15198"/>
  <c r="GR220" i="15198"/>
  <c r="GR219" i="15198"/>
  <c r="GR218" i="15198"/>
  <c r="GR199" i="15198"/>
  <c r="GR197" i="15198"/>
  <c r="VJ210" i="15198"/>
  <c r="HP198" i="15198"/>
  <c r="NS198" i="15198"/>
  <c r="TI198" i="15198"/>
  <c r="KV249" i="15198"/>
  <c r="KV220" i="15198"/>
  <c r="KV218" i="15198"/>
  <c r="KV219" i="15198"/>
  <c r="KV197" i="15198"/>
  <c r="KV199" i="15198"/>
  <c r="PJ210" i="15198"/>
  <c r="IY249" i="15198"/>
  <c r="IY219" i="15198"/>
  <c r="IY220" i="15198"/>
  <c r="IY218" i="15198"/>
  <c r="IY197" i="15198"/>
  <c r="IY199" i="15198"/>
  <c r="PQ210" i="15198"/>
  <c r="FU210" i="15198"/>
  <c r="GD249" i="15198"/>
  <c r="GD219" i="15198"/>
  <c r="GD218" i="15198"/>
  <c r="GD220" i="15198"/>
  <c r="GD197" i="15198"/>
  <c r="GD199" i="15198"/>
  <c r="OC219" i="15198"/>
  <c r="OC220" i="15198"/>
  <c r="OC218" i="15198"/>
  <c r="OC199" i="15198"/>
  <c r="OC197" i="15198"/>
  <c r="QD210" i="15198"/>
  <c r="US249" i="15198"/>
  <c r="US220" i="15198"/>
  <c r="US218" i="15198"/>
  <c r="US219" i="15198"/>
  <c r="US197" i="15198"/>
  <c r="US199" i="15198"/>
  <c r="PV249" i="15198"/>
  <c r="PV220" i="15198"/>
  <c r="PV219" i="15198"/>
  <c r="PV218" i="15198"/>
  <c r="PV199" i="15198"/>
  <c r="PV197" i="15198"/>
  <c r="RD198" i="15198"/>
  <c r="UY198" i="15198"/>
  <c r="TJ198" i="15198"/>
  <c r="KN220" i="15198"/>
  <c r="KN219" i="15198"/>
  <c r="KN218" i="15198"/>
  <c r="KN197" i="15198"/>
  <c r="PB210" i="15198"/>
  <c r="JL210" i="15198"/>
  <c r="SM249" i="15198"/>
  <c r="SM219" i="15198"/>
  <c r="SM220" i="15198"/>
  <c r="SM218" i="15198"/>
  <c r="SM197" i="15198"/>
  <c r="SM199" i="15198"/>
  <c r="UG210" i="15198"/>
  <c r="KK210" i="15198"/>
  <c r="TJ249" i="15198"/>
  <c r="TJ219" i="15198"/>
  <c r="TJ220" i="15198"/>
  <c r="TJ218" i="15198"/>
  <c r="TJ197" i="15198"/>
  <c r="TJ199" i="15198"/>
  <c r="RF219" i="15198"/>
  <c r="RF220" i="15198"/>
  <c r="RF218" i="15198"/>
  <c r="RF197" i="15198"/>
  <c r="VN198" i="15198"/>
  <c r="LI249" i="15198"/>
  <c r="LI220" i="15198"/>
  <c r="LI219" i="15198"/>
  <c r="LI218" i="15198"/>
  <c r="LI199" i="15198"/>
  <c r="LI197" i="15198"/>
  <c r="PW210" i="15198"/>
  <c r="GA210" i="15198"/>
  <c r="OG210" i="15198"/>
  <c r="EK210" i="15198"/>
  <c r="HS210" i="15198"/>
  <c r="VT249" i="15198"/>
  <c r="VT220" i="15198"/>
  <c r="VT219" i="15198"/>
  <c r="VT218" i="15198"/>
  <c r="VT199" i="15198"/>
  <c r="VT197" i="15198"/>
  <c r="PH220" i="15198"/>
  <c r="PH219" i="15198"/>
  <c r="PH218" i="15198"/>
  <c r="PH197" i="15198"/>
  <c r="QF220" i="15198"/>
  <c r="QF219" i="15198"/>
  <c r="QF218" i="15198"/>
  <c r="QF199" i="15198"/>
  <c r="QF197" i="15198"/>
  <c r="UN249" i="15198"/>
  <c r="UN220" i="15198"/>
  <c r="UN219" i="15198"/>
  <c r="UN218" i="15198"/>
  <c r="UN199" i="15198"/>
  <c r="UN197" i="15198"/>
  <c r="IK249" i="15198"/>
  <c r="IK220" i="15198"/>
  <c r="IK218" i="15198"/>
  <c r="IK219" i="15198"/>
  <c r="IK197" i="15198"/>
  <c r="IK199" i="15198"/>
  <c r="EN198" i="15198"/>
  <c r="KQ198" i="15198"/>
  <c r="RZ198" i="15198"/>
  <c r="DK198" i="15198"/>
  <c r="NE198" i="15198"/>
  <c r="HT220" i="15198"/>
  <c r="HT218" i="15198"/>
  <c r="HT219" i="15198"/>
  <c r="HT197" i="15198"/>
  <c r="EX210" i="15198"/>
  <c r="FW220" i="15198"/>
  <c r="FW218" i="15198"/>
  <c r="FW219" i="15198"/>
  <c r="FW197" i="15198"/>
  <c r="MO210" i="15198"/>
  <c r="WF198" i="15198"/>
  <c r="OJ210" i="15198"/>
  <c r="SK219" i="15198"/>
  <c r="SK220" i="15198"/>
  <c r="SK218" i="15198"/>
  <c r="SK197" i="15198"/>
  <c r="VS199" i="15198"/>
  <c r="TG199" i="15198"/>
  <c r="QU199" i="15198"/>
  <c r="OI199" i="15198"/>
  <c r="EM199" i="15198"/>
  <c r="VI210" i="15198"/>
  <c r="WH249" i="15198"/>
  <c r="WH218" i="15198"/>
  <c r="KX249" i="15198"/>
  <c r="KX220" i="15198"/>
  <c r="KX199" i="15198"/>
  <c r="PF198" i="15198"/>
  <c r="JX219" i="15198"/>
  <c r="ND210" i="15198"/>
  <c r="NT210" i="15198"/>
  <c r="UO249" i="15198"/>
  <c r="UO219" i="15198"/>
  <c r="UO220" i="15198"/>
  <c r="UO218" i="15198"/>
  <c r="UO199" i="15198"/>
  <c r="UO197" i="15198"/>
  <c r="EE199" i="15198"/>
  <c r="SO210" i="15198"/>
  <c r="IS210" i="15198"/>
  <c r="JZ210" i="15198"/>
  <c r="DU249" i="15198"/>
  <c r="DU220" i="15198"/>
  <c r="DU218" i="15198"/>
  <c r="DU219" i="15198"/>
  <c r="DU197" i="15198"/>
  <c r="DU199" i="15198"/>
  <c r="DV249" i="15198"/>
  <c r="DV218" i="15198"/>
  <c r="DV219" i="15198"/>
  <c r="DV220" i="15198"/>
  <c r="DV197" i="15198"/>
  <c r="SH220" i="15198"/>
  <c r="SH219" i="15198"/>
  <c r="SH218" i="15198"/>
  <c r="SH197" i="15198"/>
  <c r="NT198" i="15198"/>
  <c r="MQ198" i="15198"/>
  <c r="VU198" i="15198"/>
  <c r="MB249" i="15198"/>
  <c r="MB220" i="15198"/>
  <c r="MB218" i="15198"/>
  <c r="MB219" i="15198"/>
  <c r="MB197" i="15198"/>
  <c r="MB199" i="15198"/>
  <c r="QP210" i="15198"/>
  <c r="GT210" i="15198"/>
  <c r="MF210" i="15198"/>
  <c r="KE219" i="15198"/>
  <c r="KE220" i="15198"/>
  <c r="KE218" i="15198"/>
  <c r="QW210" i="15198"/>
  <c r="HA210" i="15198"/>
  <c r="IX249" i="15198"/>
  <c r="IX219" i="15198"/>
  <c r="IX220" i="15198"/>
  <c r="IX218" i="15198"/>
  <c r="IX197" i="15198"/>
  <c r="IX199" i="15198"/>
  <c r="FV249" i="15198"/>
  <c r="FV220" i="15198"/>
  <c r="FV218" i="15198"/>
  <c r="FV219" i="15198"/>
  <c r="FV197" i="15198"/>
  <c r="FV199" i="15198"/>
  <c r="RU219" i="15198"/>
  <c r="RU220" i="15198"/>
  <c r="RU218" i="15198"/>
  <c r="RU197" i="15198"/>
  <c r="SQ199" i="15198"/>
  <c r="QE199" i="15198"/>
  <c r="IU199" i="15198"/>
  <c r="GI199" i="15198"/>
  <c r="DW199" i="15198"/>
  <c r="SG210" i="15198"/>
  <c r="IK210" i="15198"/>
  <c r="RJ210" i="15198"/>
  <c r="RQ238" i="15198"/>
  <c r="RQ226" i="15198"/>
  <c r="QR200" i="15198"/>
  <c r="QR205" i="15198" s="1"/>
  <c r="SR220" i="15198"/>
  <c r="SR219" i="15198"/>
  <c r="SR218" i="15198"/>
  <c r="SR197" i="15198"/>
  <c r="TE220" i="15198"/>
  <c r="TE218" i="15198"/>
  <c r="TE219" i="15198"/>
  <c r="TE197" i="15198"/>
  <c r="TE199" i="15198"/>
  <c r="RC198" i="15198"/>
  <c r="ET198" i="15198"/>
  <c r="JH220" i="15198"/>
  <c r="JH219" i="15198"/>
  <c r="JH218" i="15198"/>
  <c r="JH197" i="15198"/>
  <c r="LP210" i="15198"/>
  <c r="WE220" i="15198"/>
  <c r="MV210" i="15198"/>
  <c r="TB198" i="15198"/>
  <c r="KC249" i="15198"/>
  <c r="KC220" i="15198"/>
  <c r="KC219" i="15198"/>
  <c r="KC218" i="15198"/>
  <c r="KC199" i="15198"/>
  <c r="KC197" i="15198"/>
  <c r="NK238" i="15198"/>
  <c r="NK226" i="15198"/>
  <c r="IT210" i="15198"/>
  <c r="OL219" i="15198"/>
  <c r="OL220" i="15198"/>
  <c r="OL218" i="15198"/>
  <c r="OL197" i="15198"/>
  <c r="VN249" i="15198"/>
  <c r="VN219" i="15198"/>
  <c r="VN220" i="15198"/>
  <c r="VN218" i="15198"/>
  <c r="VN197" i="15198"/>
  <c r="VN199" i="15198"/>
  <c r="TZ249" i="15198"/>
  <c r="TZ219" i="15198"/>
  <c r="TZ220" i="15198"/>
  <c r="TZ218" i="15198"/>
  <c r="TZ197" i="15198"/>
  <c r="TZ199" i="15198"/>
  <c r="UZ210" i="15198"/>
  <c r="IL219" i="15198"/>
  <c r="IL218" i="15198"/>
  <c r="IL220" i="15198"/>
  <c r="IL199" i="15198"/>
  <c r="IL197" i="15198"/>
  <c r="UP249" i="15198"/>
  <c r="UP219" i="15198"/>
  <c r="UP220" i="15198"/>
  <c r="UP218" i="15198"/>
  <c r="UP197" i="15198"/>
  <c r="UP199" i="15198"/>
  <c r="UN210" i="15198"/>
  <c r="JE249" i="15198"/>
  <c r="JE220" i="15198"/>
  <c r="JE219" i="15198"/>
  <c r="JE218" i="15198"/>
  <c r="JE199" i="15198"/>
  <c r="JE197" i="15198"/>
  <c r="OY238" i="15198"/>
  <c r="DF218" i="15198"/>
  <c r="DF219" i="15198"/>
  <c r="DF220" i="15198"/>
  <c r="DF197" i="15198"/>
  <c r="JN198" i="15198"/>
  <c r="TR249" i="15198"/>
  <c r="TR219" i="15198"/>
  <c r="TR220" i="15198"/>
  <c r="TR218" i="15198"/>
  <c r="TR197" i="15198"/>
  <c r="TR199" i="15198"/>
  <c r="FN197" i="15198"/>
  <c r="LR198" i="15198"/>
  <c r="DO210" i="15198"/>
  <c r="IJ210" i="15198"/>
  <c r="TH198" i="15198"/>
  <c r="RW198" i="15198"/>
  <c r="RW249" i="15198"/>
  <c r="RW219" i="15198"/>
  <c r="RW220" i="15198"/>
  <c r="RW218" i="15198"/>
  <c r="RW197" i="15198"/>
  <c r="RW199" i="15198"/>
  <c r="QC210" i="15198"/>
  <c r="QV249" i="15198"/>
  <c r="QV220" i="15198"/>
  <c r="QV219" i="15198"/>
  <c r="QV218" i="15198"/>
  <c r="QV199" i="15198"/>
  <c r="QV197" i="15198"/>
  <c r="OD210" i="15198"/>
  <c r="OK210" i="15198"/>
  <c r="EN249" i="15198"/>
  <c r="EN220" i="15198"/>
  <c r="EN219" i="15198"/>
  <c r="EN218" i="15198"/>
  <c r="EN199" i="15198"/>
  <c r="EN197" i="15198"/>
  <c r="NB249" i="15198"/>
  <c r="NB219" i="15198"/>
  <c r="NB218" i="15198"/>
  <c r="NB220" i="15198"/>
  <c r="NB199" i="15198"/>
  <c r="NB197" i="15198"/>
  <c r="ME198" i="15198"/>
  <c r="NN210" i="15198"/>
  <c r="HC249" i="15198"/>
  <c r="HC219" i="15198"/>
  <c r="HC220" i="15198"/>
  <c r="HC218" i="15198"/>
  <c r="HC197" i="15198"/>
  <c r="HC199" i="15198"/>
  <c r="UX249" i="15198"/>
  <c r="UX219" i="15198"/>
  <c r="UX220" i="15198"/>
  <c r="UX218" i="15198"/>
  <c r="UX197" i="15198"/>
  <c r="UX199" i="15198"/>
  <c r="NP210" i="15198"/>
  <c r="UK198" i="15198"/>
  <c r="VF249" i="15198"/>
  <c r="VF220" i="15198"/>
  <c r="VF197" i="15198"/>
  <c r="VF199" i="15198"/>
  <c r="OW210" i="15198"/>
  <c r="VG249" i="15198"/>
  <c r="VG219" i="15198"/>
  <c r="VG220" i="15198"/>
  <c r="VG218" i="15198"/>
  <c r="VG197" i="15198"/>
  <c r="VG199" i="15198"/>
  <c r="SN198" i="15198"/>
  <c r="GS249" i="15198"/>
  <c r="GS220" i="15198"/>
  <c r="GS219" i="15198"/>
  <c r="GS218" i="15198"/>
  <c r="GS199" i="15198"/>
  <c r="GS197" i="15198"/>
  <c r="TW225" i="15198"/>
  <c r="GP219" i="15198"/>
  <c r="GP218" i="15198"/>
  <c r="GP220" i="15198"/>
  <c r="GP199" i="15198"/>
  <c r="GP197" i="15198"/>
  <c r="LC219" i="15198"/>
  <c r="LC220" i="15198"/>
  <c r="LC218" i="15198"/>
  <c r="LC197" i="15198"/>
  <c r="GT198" i="15198"/>
  <c r="NV198" i="15198"/>
  <c r="QT201" i="15198"/>
  <c r="QT206" i="15198" s="1"/>
  <c r="TA210" i="15198"/>
  <c r="RI220" i="15198"/>
  <c r="RI218" i="15198"/>
  <c r="RI219" i="15198"/>
  <c r="RI197" i="15198"/>
  <c r="LX249" i="15198"/>
  <c r="LX220" i="15198"/>
  <c r="LX219" i="15198"/>
  <c r="LX218" i="15198"/>
  <c r="LX199" i="15198"/>
  <c r="LX197" i="15198"/>
  <c r="OC198" i="15198"/>
  <c r="EJ210" i="15198"/>
  <c r="SO249" i="15198"/>
  <c r="SO220" i="15198"/>
  <c r="SO218" i="15198"/>
  <c r="SO219" i="15198"/>
  <c r="SO197" i="15198"/>
  <c r="SO199" i="15198"/>
  <c r="FL249" i="15198"/>
  <c r="FL197" i="15198"/>
  <c r="TK210" i="15198"/>
  <c r="UW198" i="15198"/>
  <c r="DH198" i="15198"/>
  <c r="TF198" i="15198"/>
  <c r="UO198" i="15198"/>
  <c r="LL220" i="15198"/>
  <c r="PZ210" i="15198"/>
  <c r="GD210" i="15198"/>
  <c r="MA249" i="15198"/>
  <c r="MA219" i="15198"/>
  <c r="MA220" i="15198"/>
  <c r="MA218" i="15198"/>
  <c r="MA197" i="15198"/>
  <c r="MA199" i="15198"/>
  <c r="QG210" i="15198"/>
  <c r="GK210" i="15198"/>
  <c r="WD249" i="15198"/>
  <c r="WD219" i="15198"/>
  <c r="WD220" i="15198"/>
  <c r="WD218" i="15198"/>
  <c r="WD197" i="15198"/>
  <c r="WD199" i="15198"/>
  <c r="OS219" i="15198"/>
  <c r="OS220" i="15198"/>
  <c r="OS218" i="15198"/>
  <c r="OS197" i="15198"/>
  <c r="TC210" i="15198"/>
  <c r="LV210" i="15198"/>
  <c r="UK249" i="15198"/>
  <c r="UK220" i="15198"/>
  <c r="UK219" i="15198"/>
  <c r="UK218" i="15198"/>
  <c r="UK197" i="15198"/>
  <c r="UK199" i="15198"/>
  <c r="ID249" i="15198"/>
  <c r="ID219" i="15198"/>
  <c r="ID218" i="15198"/>
  <c r="ID220" i="15198"/>
  <c r="ID199" i="15198"/>
  <c r="ID197" i="15198"/>
  <c r="HL210" i="15198"/>
  <c r="UT219" i="15198"/>
  <c r="UT218" i="15198"/>
  <c r="OA198" i="15198"/>
  <c r="VJ198" i="15198"/>
  <c r="OE198" i="15198"/>
  <c r="FV198" i="15198"/>
  <c r="DT220" i="15198"/>
  <c r="DT218" i="15198"/>
  <c r="DT219" i="15198"/>
  <c r="DT197" i="15198"/>
  <c r="QQ249" i="15198"/>
  <c r="QQ219" i="15198"/>
  <c r="QQ220" i="15198"/>
  <c r="QQ197" i="15198"/>
  <c r="SK210" i="15198"/>
  <c r="IO210" i="15198"/>
  <c r="IR198" i="15198"/>
  <c r="KR210" i="15198"/>
  <c r="LY249" i="15198"/>
  <c r="LY220" i="15198"/>
  <c r="LY219" i="15198"/>
  <c r="LY218" i="15198"/>
  <c r="LY199" i="15198"/>
  <c r="LY197" i="15198"/>
  <c r="QM210" i="15198"/>
  <c r="RI210" i="15198"/>
  <c r="HM210" i="15198"/>
  <c r="TV210" i="15198"/>
  <c r="GZ220" i="15198"/>
  <c r="GZ219" i="15198"/>
  <c r="GZ218" i="15198"/>
  <c r="GZ197" i="15198"/>
  <c r="PK210" i="15198"/>
  <c r="NI220" i="15198"/>
  <c r="NI218" i="15198"/>
  <c r="NI219" i="15198"/>
  <c r="NI197" i="15198"/>
  <c r="FD198" i="15198"/>
  <c r="LG198" i="15198"/>
  <c r="SP198" i="15198"/>
  <c r="IY198" i="15198"/>
  <c r="OK198" i="15198"/>
  <c r="IJ249" i="15198"/>
  <c r="IJ220" i="15198"/>
  <c r="IJ218" i="15198"/>
  <c r="IJ219" i="15198"/>
  <c r="IJ197" i="15198"/>
  <c r="GM220" i="15198"/>
  <c r="GM219" i="15198"/>
  <c r="GM218" i="15198"/>
  <c r="GM197" i="15198"/>
  <c r="GM199" i="15198"/>
  <c r="VD210" i="15198"/>
  <c r="LQ249" i="15198"/>
  <c r="LQ220" i="15198"/>
  <c r="LQ219" i="15198"/>
  <c r="LQ218" i="15198"/>
  <c r="LQ199" i="15198"/>
  <c r="LQ197" i="15198"/>
  <c r="QE210" i="15198"/>
  <c r="GI210" i="15198"/>
  <c r="RA210" i="15198"/>
  <c r="HE210" i="15198"/>
  <c r="OH238" i="15198"/>
  <c r="OH226" i="15198"/>
  <c r="HV249" i="15198"/>
  <c r="HV219" i="15198"/>
  <c r="HV218" i="15198"/>
  <c r="HV220" i="15198"/>
  <c r="HV199" i="15198"/>
  <c r="HV197" i="15198"/>
  <c r="OR198" i="15198"/>
  <c r="SM198" i="15198"/>
  <c r="IB220" i="15198"/>
  <c r="IB219" i="15198"/>
  <c r="IB218" i="15198"/>
  <c r="IB197" i="15198"/>
  <c r="IB199" i="15198"/>
  <c r="EV210" i="15198"/>
  <c r="QA249" i="15198"/>
  <c r="QA219" i="15198"/>
  <c r="QA220" i="15198"/>
  <c r="QA218" i="15198"/>
  <c r="QA197" i="15198"/>
  <c r="LR249" i="15198"/>
  <c r="LR219" i="15198"/>
  <c r="LR220" i="15198"/>
  <c r="LR218" i="15198"/>
  <c r="LR197" i="15198"/>
  <c r="JF249" i="15198"/>
  <c r="JF219" i="15198"/>
  <c r="JF220" i="15198"/>
  <c r="JF218" i="15198"/>
  <c r="JF197" i="15198"/>
  <c r="JF199" i="15198"/>
  <c r="IW220" i="15198"/>
  <c r="IW219" i="15198"/>
  <c r="IW218" i="15198"/>
  <c r="IW197" i="15198"/>
  <c r="ME249" i="15198"/>
  <c r="VR199" i="15198"/>
  <c r="VY249" i="15198"/>
  <c r="VY220" i="15198"/>
  <c r="VY218" i="15198"/>
  <c r="VY219" i="15198"/>
  <c r="VY197" i="15198"/>
  <c r="VY199" i="15198"/>
  <c r="OX249" i="15198"/>
  <c r="OX220" i="15198"/>
  <c r="OX219" i="15198"/>
  <c r="OX218" i="15198"/>
  <c r="OX199" i="15198"/>
  <c r="OX197" i="15198"/>
  <c r="DN249" i="15198"/>
  <c r="VT198" i="15198"/>
  <c r="UQ198" i="15198"/>
  <c r="IG198" i="15198"/>
  <c r="DU198" i="15198"/>
  <c r="DK249" i="15198"/>
  <c r="DK220" i="15198"/>
  <c r="DK218" i="15198"/>
  <c r="DK219" i="15198"/>
  <c r="DK197" i="15198"/>
  <c r="DK199" i="15198"/>
  <c r="RH198" i="15198"/>
  <c r="GJ210" i="15198"/>
  <c r="PY249" i="15198"/>
  <c r="PY219" i="15198"/>
  <c r="PY220" i="15198"/>
  <c r="PY218" i="15198"/>
  <c r="PY199" i="15198"/>
  <c r="PY197" i="15198"/>
  <c r="SA210" i="15198"/>
  <c r="SW210" i="15198"/>
  <c r="JA210" i="15198"/>
  <c r="PT210" i="15198"/>
  <c r="MT198" i="15198"/>
  <c r="UI198" i="15198"/>
  <c r="NF198" i="15198"/>
  <c r="HL249" i="15198"/>
  <c r="HL220" i="15198"/>
  <c r="HL218" i="15198"/>
  <c r="HL219" i="15198"/>
  <c r="HL197" i="15198"/>
  <c r="HL199" i="15198"/>
  <c r="OL210" i="15198"/>
  <c r="EP210" i="15198"/>
  <c r="UI219" i="15198"/>
  <c r="UI220" i="15198"/>
  <c r="UI218" i="15198"/>
  <c r="UI197" i="15198"/>
  <c r="UI199" i="15198"/>
  <c r="WC210" i="15198"/>
  <c r="QV210" i="15198"/>
  <c r="SC249" i="15198"/>
  <c r="SC219" i="15198"/>
  <c r="SC220" i="15198"/>
  <c r="SC218" i="15198"/>
  <c r="SC199" i="15198"/>
  <c r="SC197" i="15198"/>
  <c r="KH219" i="15198"/>
  <c r="KH218" i="15198"/>
  <c r="KH220" i="15198"/>
  <c r="KH199" i="15198"/>
  <c r="KH197" i="15198"/>
  <c r="KJ249" i="15198"/>
  <c r="KJ220" i="15198"/>
  <c r="KJ219" i="15198"/>
  <c r="KJ218" i="15198"/>
  <c r="KJ197" i="15198"/>
  <c r="ET218" i="15198"/>
  <c r="ET219" i="15198"/>
  <c r="ET220" i="15198"/>
  <c r="ET199" i="15198"/>
  <c r="ET197" i="15198"/>
  <c r="LA198" i="15198"/>
  <c r="LH198" i="15198"/>
  <c r="RK198" i="15198"/>
  <c r="WH198" i="15198"/>
  <c r="QW198" i="15198"/>
  <c r="JP249" i="15198"/>
  <c r="JP220" i="15198"/>
  <c r="JP218" i="15198"/>
  <c r="JP219" i="15198"/>
  <c r="JP197" i="15198"/>
  <c r="JP199" i="15198"/>
  <c r="HS219" i="15198"/>
  <c r="HS220" i="15198"/>
  <c r="HS218" i="15198"/>
  <c r="HS197" i="15198"/>
  <c r="EH249" i="15198"/>
  <c r="EH220" i="15198"/>
  <c r="EH218" i="15198"/>
  <c r="EH219" i="15198"/>
  <c r="EH197" i="15198"/>
  <c r="EH199" i="15198"/>
  <c r="SR210" i="15198"/>
  <c r="PI249" i="15198"/>
  <c r="PI219" i="15198"/>
  <c r="PI220" i="15198"/>
  <c r="PI218" i="15198"/>
  <c r="PI199" i="15198"/>
  <c r="PI197" i="15198"/>
  <c r="EL249" i="15198"/>
  <c r="QR201" i="15198"/>
  <c r="QR206" i="15198" s="1"/>
  <c r="DQ198" i="15198"/>
  <c r="GO249" i="15198"/>
  <c r="GO220" i="15198"/>
  <c r="GO218" i="15198"/>
  <c r="GO219" i="15198"/>
  <c r="GO197" i="15198"/>
  <c r="GO199" i="15198"/>
  <c r="PY198" i="15198"/>
  <c r="VZ198" i="15198"/>
  <c r="MI198" i="15198"/>
  <c r="HB198" i="15198"/>
  <c r="GV249" i="15198"/>
  <c r="GV220" i="15198"/>
  <c r="GV219" i="15198"/>
  <c r="GV218" i="15198"/>
  <c r="GV197" i="15198"/>
  <c r="GV199" i="15198"/>
  <c r="NV210" i="15198"/>
  <c r="DZ210" i="15198"/>
  <c r="HH210" i="15198"/>
  <c r="TS249" i="15198"/>
  <c r="TS219" i="15198"/>
  <c r="TS220" i="15198"/>
  <c r="TS218" i="15198"/>
  <c r="TS197" i="15198"/>
  <c r="TS199" i="15198"/>
  <c r="VM210" i="15198"/>
  <c r="LQ210" i="15198"/>
  <c r="VV249" i="15198"/>
  <c r="VV219" i="15198"/>
  <c r="VV220" i="15198"/>
  <c r="VV218" i="15198"/>
  <c r="VV197" i="15198"/>
  <c r="VV199" i="15198"/>
  <c r="OD198" i="15198"/>
  <c r="HQ220" i="15198"/>
  <c r="HQ219" i="15198"/>
  <c r="HQ218" i="15198"/>
  <c r="HQ199" i="15198"/>
  <c r="HQ197" i="15198"/>
  <c r="OQ210" i="15198"/>
  <c r="PW225" i="15198"/>
  <c r="GA238" i="15198"/>
  <c r="GA226" i="15198"/>
  <c r="NA210" i="15198"/>
  <c r="MH191" i="15200" l="1"/>
  <c r="MH189" i="15200"/>
  <c r="MH190" i="15200" s="1"/>
  <c r="MJ183" i="15200"/>
  <c r="MJ20" i="15200"/>
  <c r="MJ187" i="15200"/>
  <c r="LK184" i="15200"/>
  <c r="LK20" i="15200"/>
  <c r="LK187" i="15200"/>
  <c r="RP20" i="15200"/>
  <c r="RP187" i="15200"/>
  <c r="MB187" i="15200"/>
  <c r="MB20" i="15200"/>
  <c r="OI187" i="15200"/>
  <c r="OI20" i="15200"/>
  <c r="OG187" i="15200"/>
  <c r="OG20" i="15200"/>
  <c r="MY183" i="15200"/>
  <c r="MY187" i="15200"/>
  <c r="MY20" i="15200"/>
  <c r="PR187" i="15200"/>
  <c r="PR20" i="15200"/>
  <c r="LN187" i="15200"/>
  <c r="LN20" i="15200"/>
  <c r="PD187" i="15200"/>
  <c r="PD20" i="15200"/>
  <c r="QL187" i="15200"/>
  <c r="QL20" i="15200"/>
  <c r="OQ182" i="15200"/>
  <c r="OQ20" i="15200"/>
  <c r="OQ187" i="15200"/>
  <c r="RH20" i="15200"/>
  <c r="RH187" i="15200"/>
  <c r="QB20" i="15200"/>
  <c r="QB187" i="15200"/>
  <c r="LR182" i="15200"/>
  <c r="LR187" i="15200"/>
  <c r="LR20" i="15200"/>
  <c r="RV184" i="15200"/>
  <c r="RV187" i="15200"/>
  <c r="RV20" i="15200"/>
  <c r="LE183" i="15200"/>
  <c r="LE187" i="15200"/>
  <c r="LE20" i="15200"/>
  <c r="ND187" i="15200"/>
  <c r="ND20" i="15200"/>
  <c r="KO20" i="15200"/>
  <c r="KO187" i="15200"/>
  <c r="NI184" i="15200"/>
  <c r="NI20" i="15200"/>
  <c r="NI187" i="15200"/>
  <c r="LJ182" i="15200"/>
  <c r="LJ187" i="15200"/>
  <c r="LJ20" i="15200"/>
  <c r="KR20" i="15200"/>
  <c r="KR187" i="15200"/>
  <c r="PK184" i="15200"/>
  <c r="JN20" i="15200"/>
  <c r="JN187" i="15200"/>
  <c r="PR183" i="15200"/>
  <c r="OX184" i="15200"/>
  <c r="NK20" i="15200"/>
  <c r="NK187" i="15200"/>
  <c r="NZ20" i="15200"/>
  <c r="NZ187" i="15200"/>
  <c r="LN184" i="15200"/>
  <c r="KW184" i="15200"/>
  <c r="KK187" i="15200"/>
  <c r="KK20" i="15200"/>
  <c r="SF187" i="15200"/>
  <c r="SF20" i="15200"/>
  <c r="LH187" i="15200"/>
  <c r="LH20" i="15200"/>
  <c r="RH183" i="15200"/>
  <c r="KX187" i="15200"/>
  <c r="KX20" i="15200"/>
  <c r="LG184" i="15200"/>
  <c r="MO184" i="15200"/>
  <c r="MO187" i="15200"/>
  <c r="MO20" i="15200"/>
  <c r="VL198" i="15198"/>
  <c r="VF218" i="15198"/>
  <c r="MF198" i="15198"/>
  <c r="IN198" i="15198"/>
  <c r="QF198" i="15198"/>
  <c r="EK197" i="15198"/>
  <c r="MZ249" i="15198"/>
  <c r="TM210" i="15198"/>
  <c r="VO249" i="15198"/>
  <c r="TQ249" i="15198"/>
  <c r="VI199" i="15198"/>
  <c r="FZ249" i="15198"/>
  <c r="OW249" i="15198"/>
  <c r="KP197" i="15198"/>
  <c r="HZ249" i="15198"/>
  <c r="QI219" i="15198"/>
  <c r="SB197" i="15198"/>
  <c r="LE199" i="15198"/>
  <c r="EQ198" i="15198"/>
  <c r="RR218" i="15198"/>
  <c r="FA249" i="15198"/>
  <c r="RS199" i="15198"/>
  <c r="JC197" i="15198"/>
  <c r="PG218" i="15198"/>
  <c r="PG224" i="15198" s="1"/>
  <c r="NC199" i="15198"/>
  <c r="MS219" i="15198"/>
  <c r="MS225" i="15198" s="1"/>
  <c r="RK249" i="15198"/>
  <c r="RK219" i="15198"/>
  <c r="RK225" i="15198" s="1"/>
  <c r="QZ187" i="15200"/>
  <c r="QZ20" i="15200"/>
  <c r="QW187" i="15200"/>
  <c r="QW189" i="15200" s="1"/>
  <c r="QW190" i="15200" s="1"/>
  <c r="QW20" i="15200"/>
  <c r="NF187" i="15200"/>
  <c r="NF20" i="15200"/>
  <c r="MQ184" i="15200"/>
  <c r="RT187" i="15200"/>
  <c r="RT20" i="15200"/>
  <c r="OH183" i="15200"/>
  <c r="MY184" i="15200"/>
  <c r="MG184" i="15200"/>
  <c r="LN182" i="15200"/>
  <c r="MH183" i="15200"/>
  <c r="QT187" i="15200"/>
  <c r="QT20" i="15200"/>
  <c r="KK183" i="15200"/>
  <c r="KU182" i="15200"/>
  <c r="LX183" i="15200"/>
  <c r="LD187" i="15200"/>
  <c r="LD20" i="15200"/>
  <c r="OB184" i="15200"/>
  <c r="OB187" i="15200"/>
  <c r="OB20" i="15200"/>
  <c r="MR187" i="15200"/>
  <c r="MR20" i="15200"/>
  <c r="NB183" i="15200"/>
  <c r="QJ183" i="15200"/>
  <c r="JV20" i="15200"/>
  <c r="JV187" i="15200"/>
  <c r="JD184" i="15200"/>
  <c r="JD187" i="15200"/>
  <c r="JD20" i="15200"/>
  <c r="OE20" i="15200"/>
  <c r="OE187" i="15200"/>
  <c r="QH249" i="15198"/>
  <c r="FZ198" i="15198"/>
  <c r="EK219" i="15198"/>
  <c r="NJ198" i="15198"/>
  <c r="SZ249" i="15198"/>
  <c r="VI197" i="15198"/>
  <c r="KP199" i="15198"/>
  <c r="OS198" i="15198"/>
  <c r="TI197" i="15198"/>
  <c r="KU198" i="15198"/>
  <c r="SF199" i="15198"/>
  <c r="SB218" i="15198"/>
  <c r="LE219" i="15198"/>
  <c r="RR219" i="15198"/>
  <c r="RL198" i="15198"/>
  <c r="FC249" i="15198"/>
  <c r="WI199" i="15198"/>
  <c r="NU198" i="15198"/>
  <c r="NU208" i="15198" s="1"/>
  <c r="SD20" i="15200"/>
  <c r="SD187" i="15200"/>
  <c r="MQ183" i="15200"/>
  <c r="RG20" i="15200"/>
  <c r="RG187" i="15200"/>
  <c r="JF187" i="15200"/>
  <c r="JF20" i="15200"/>
  <c r="RT182" i="15200"/>
  <c r="LU187" i="15200"/>
  <c r="LU20" i="15200"/>
  <c r="OX187" i="15200"/>
  <c r="OX20" i="15200"/>
  <c r="NZ182" i="15200"/>
  <c r="JL187" i="15200"/>
  <c r="JL20" i="15200"/>
  <c r="KT20" i="15200"/>
  <c r="KT187" i="15200"/>
  <c r="JW20" i="15200"/>
  <c r="JW187" i="15200"/>
  <c r="LG183" i="15200"/>
  <c r="UT197" i="15198"/>
  <c r="OS199" i="15198"/>
  <c r="GP249" i="15198"/>
  <c r="RU199" i="15198"/>
  <c r="RF249" i="15198"/>
  <c r="KJ198" i="15198"/>
  <c r="EK218" i="15198"/>
  <c r="VI218" i="15198"/>
  <c r="KP220" i="15198"/>
  <c r="TI199" i="15198"/>
  <c r="HJ199" i="15198"/>
  <c r="LH197" i="15198"/>
  <c r="FR198" i="15198"/>
  <c r="SF197" i="15198"/>
  <c r="GU197" i="15198"/>
  <c r="SB219" i="15198"/>
  <c r="LE218" i="15198"/>
  <c r="HX197" i="15198"/>
  <c r="TD197" i="15198"/>
  <c r="RR220" i="15198"/>
  <c r="NN199" i="15198"/>
  <c r="MW199" i="15198"/>
  <c r="KZ199" i="15198"/>
  <c r="OY249" i="15198"/>
  <c r="LM198" i="15198"/>
  <c r="LM208" i="15198" s="1"/>
  <c r="OH197" i="15198"/>
  <c r="GY219" i="15198"/>
  <c r="GY225" i="15198" s="1"/>
  <c r="TO197" i="15198"/>
  <c r="JQ204" i="15198"/>
  <c r="NV184" i="15200"/>
  <c r="QY184" i="15200"/>
  <c r="RL184" i="15200"/>
  <c r="MC187" i="15200"/>
  <c r="MC20" i="15200"/>
  <c r="SD184" i="15200"/>
  <c r="QX187" i="15200"/>
  <c r="QX20" i="15200"/>
  <c r="MT183" i="15200"/>
  <c r="LZ187" i="15200"/>
  <c r="LZ20" i="15200"/>
  <c r="QP187" i="15200"/>
  <c r="QP20" i="15200"/>
  <c r="LB184" i="15200"/>
  <c r="QF187" i="15200"/>
  <c r="QF20" i="15200"/>
  <c r="KZ187" i="15200"/>
  <c r="KZ20" i="15200"/>
  <c r="QA184" i="15200"/>
  <c r="RT184" i="15200"/>
  <c r="PK182" i="15200"/>
  <c r="NQ183" i="15200"/>
  <c r="SA187" i="15200"/>
  <c r="SA20" i="15200"/>
  <c r="MX183" i="15200"/>
  <c r="MG182" i="15200"/>
  <c r="RS184" i="15200"/>
  <c r="ME183" i="15200"/>
  <c r="NH184" i="15200"/>
  <c r="KV184" i="15200"/>
  <c r="KV187" i="15200"/>
  <c r="KV20" i="15200"/>
  <c r="KK182" i="15200"/>
  <c r="QM187" i="15200"/>
  <c r="QM20" i="15200"/>
  <c r="RY187" i="15200"/>
  <c r="RY20" i="15200"/>
  <c r="KC184" i="15200"/>
  <c r="PV184" i="15200"/>
  <c r="PV187" i="15200"/>
  <c r="PV20" i="15200"/>
  <c r="QS184" i="15200"/>
  <c r="SB189" i="15200"/>
  <c r="SB190" i="15200" s="1"/>
  <c r="SB191" i="15200"/>
  <c r="RA182" i="15200"/>
  <c r="JG183" i="15200"/>
  <c r="NY184" i="15200"/>
  <c r="JA182" i="15200"/>
  <c r="JA187" i="15200"/>
  <c r="JA20" i="15200"/>
  <c r="JJ184" i="15200"/>
  <c r="LG20" i="15200"/>
  <c r="LG187" i="15200"/>
  <c r="PE184" i="15200"/>
  <c r="ET249" i="15198"/>
  <c r="DN197" i="15198"/>
  <c r="EK220" i="15198"/>
  <c r="SS210" i="15198"/>
  <c r="VI219" i="15198"/>
  <c r="KP218" i="15198"/>
  <c r="TI218" i="15198"/>
  <c r="KK199" i="15198"/>
  <c r="MX199" i="15198"/>
  <c r="LH199" i="15198"/>
  <c r="SF219" i="15198"/>
  <c r="GU218" i="15198"/>
  <c r="HX218" i="15198"/>
  <c r="PR199" i="15198"/>
  <c r="TD219" i="15198"/>
  <c r="NG198" i="15198"/>
  <c r="SU199" i="15198"/>
  <c r="SJ197" i="15198"/>
  <c r="RF198" i="15198"/>
  <c r="RF208" i="15198" s="1"/>
  <c r="GY218" i="15198"/>
  <c r="GY224" i="15198" s="1"/>
  <c r="SI219" i="15198"/>
  <c r="SI225" i="15198" s="1"/>
  <c r="RK218" i="15198"/>
  <c r="RK224" i="15198" s="1"/>
  <c r="FU204" i="15198"/>
  <c r="NX184" i="15200"/>
  <c r="NX187" i="15200"/>
  <c r="NX20" i="15200"/>
  <c r="SD182" i="15200"/>
  <c r="JU182" i="15200"/>
  <c r="RK20" i="15200"/>
  <c r="RK187" i="15200"/>
  <c r="MT182" i="15200"/>
  <c r="MI183" i="15200"/>
  <c r="MI20" i="15200"/>
  <c r="MI187" i="15200"/>
  <c r="LT183" i="15200"/>
  <c r="LT20" i="15200"/>
  <c r="LT187" i="15200"/>
  <c r="OZ187" i="15200"/>
  <c r="OZ20" i="15200"/>
  <c r="PK20" i="15200"/>
  <c r="PK187" i="15200"/>
  <c r="PF183" i="15200"/>
  <c r="RE183" i="15200"/>
  <c r="RE187" i="15200"/>
  <c r="RE20" i="15200"/>
  <c r="MX182" i="15200"/>
  <c r="ME184" i="15200"/>
  <c r="ME187" i="15200"/>
  <c r="ME20" i="15200"/>
  <c r="KV182" i="15200"/>
  <c r="QS183" i="15200"/>
  <c r="NB182" i="15200"/>
  <c r="NB187" i="15200"/>
  <c r="NB20" i="15200"/>
  <c r="KB182" i="15200"/>
  <c r="KB20" i="15200"/>
  <c r="KB187" i="15200"/>
  <c r="NG183" i="15200"/>
  <c r="JJ183" i="15200"/>
  <c r="NR183" i="15200"/>
  <c r="PE183" i="15200"/>
  <c r="PL184" i="15200"/>
  <c r="FR197" i="15198"/>
  <c r="UB199" i="15198"/>
  <c r="VI220" i="15198"/>
  <c r="QZ199" i="15198"/>
  <c r="KU249" i="15198"/>
  <c r="KP219" i="15198"/>
  <c r="TI220" i="15198"/>
  <c r="QZ198" i="15198"/>
  <c r="LX198" i="15198"/>
  <c r="GE249" i="15198"/>
  <c r="SF218" i="15198"/>
  <c r="GU219" i="15198"/>
  <c r="HX219" i="15198"/>
  <c r="TD218" i="15198"/>
  <c r="UA249" i="15198"/>
  <c r="ID198" i="15198"/>
  <c r="SU197" i="15198"/>
  <c r="PS198" i="15198"/>
  <c r="TG219" i="15198"/>
  <c r="TG225" i="15198" s="1"/>
  <c r="PE220" i="15198"/>
  <c r="PE238" i="15198" s="1"/>
  <c r="OH218" i="15198"/>
  <c r="OH224" i="15198" s="1"/>
  <c r="PX220" i="15198"/>
  <c r="PX238" i="15198" s="1"/>
  <c r="HE249" i="15198"/>
  <c r="RT249" i="15198"/>
  <c r="LA182" i="15200"/>
  <c r="RD187" i="15200"/>
  <c r="RD20" i="15200"/>
  <c r="RL187" i="15200"/>
  <c r="RL20" i="15200"/>
  <c r="NL184" i="15200"/>
  <c r="MQ187" i="15200"/>
  <c r="MQ20" i="15200"/>
  <c r="QG184" i="15200"/>
  <c r="RG183" i="15200"/>
  <c r="PO184" i="15200"/>
  <c r="LP182" i="15200"/>
  <c r="LP187" i="15200"/>
  <c r="LP20" i="15200"/>
  <c r="OH187" i="15200"/>
  <c r="OH20" i="15200"/>
  <c r="NJ187" i="15200"/>
  <c r="NJ20" i="15200"/>
  <c r="OC184" i="15200"/>
  <c r="OT182" i="15200"/>
  <c r="OT187" i="15200"/>
  <c r="OT20" i="15200"/>
  <c r="RZ184" i="15200"/>
  <c r="MS183" i="15200"/>
  <c r="NH187" i="15200"/>
  <c r="NH20" i="15200"/>
  <c r="LM183" i="15200"/>
  <c r="KU187" i="15200"/>
  <c r="KU20" i="15200"/>
  <c r="LX182" i="15200"/>
  <c r="LX187" i="15200"/>
  <c r="LX20" i="15200"/>
  <c r="KC183" i="15200"/>
  <c r="RI187" i="15200"/>
  <c r="RI191" i="15200" s="1"/>
  <c r="RI20" i="15200"/>
  <c r="RF20" i="15200"/>
  <c r="RF187" i="15200"/>
  <c r="JW183" i="15200"/>
  <c r="OJ184" i="15200"/>
  <c r="NR182" i="15200"/>
  <c r="DN199" i="15198"/>
  <c r="DN219" i="15198"/>
  <c r="DO198" i="15198"/>
  <c r="OC249" i="15198"/>
  <c r="NP198" i="15198"/>
  <c r="MW198" i="15198"/>
  <c r="FP249" i="15198"/>
  <c r="TI219" i="15198"/>
  <c r="ML199" i="15198"/>
  <c r="LH219" i="15198"/>
  <c r="IG199" i="15198"/>
  <c r="LM199" i="15198"/>
  <c r="SF220" i="15198"/>
  <c r="PS199" i="15198"/>
  <c r="SU218" i="15198"/>
  <c r="IP198" i="15198"/>
  <c r="PQ198" i="15198"/>
  <c r="PG220" i="15198"/>
  <c r="PG238" i="15198" s="1"/>
  <c r="MS220" i="15198"/>
  <c r="MS238" i="15198" s="1"/>
  <c r="SF198" i="15198"/>
  <c r="SF208" i="15198" s="1"/>
  <c r="DP202" i="15198"/>
  <c r="LW184" i="15200"/>
  <c r="PB183" i="15200"/>
  <c r="PB187" i="15200"/>
  <c r="PB20" i="15200"/>
  <c r="LA183" i="15200"/>
  <c r="MU183" i="15200"/>
  <c r="QY20" i="15200"/>
  <c r="QY187" i="15200"/>
  <c r="NL183" i="15200"/>
  <c r="NA184" i="15200"/>
  <c r="RK184" i="15200"/>
  <c r="KF187" i="15200"/>
  <c r="KF20" i="15200"/>
  <c r="QG182" i="15200"/>
  <c r="RG184" i="15200"/>
  <c r="QR187" i="15200"/>
  <c r="QR20" i="15200"/>
  <c r="JT182" i="15200"/>
  <c r="PO183" i="15200"/>
  <c r="QA20" i="15200"/>
  <c r="QA187" i="15200"/>
  <c r="OY183" i="15200"/>
  <c r="RR182" i="15200"/>
  <c r="NQ182" i="15200"/>
  <c r="NQ20" i="15200"/>
  <c r="NQ187" i="15200"/>
  <c r="PF184" i="15200"/>
  <c r="PF187" i="15200"/>
  <c r="PF20" i="15200"/>
  <c r="MX187" i="15200"/>
  <c r="MX20" i="15200"/>
  <c r="OC183" i="15200"/>
  <c r="OT183" i="15200"/>
  <c r="MS182" i="15200"/>
  <c r="LM182" i="15200"/>
  <c r="MV184" i="15200"/>
  <c r="PW182" i="15200"/>
  <c r="RO182" i="15200"/>
  <c r="QS187" i="15200"/>
  <c r="QS20" i="15200"/>
  <c r="MN184" i="15200"/>
  <c r="RA187" i="15200"/>
  <c r="RA20" i="15200"/>
  <c r="JG182" i="15200"/>
  <c r="JG20" i="15200"/>
  <c r="JG187" i="15200"/>
  <c r="QJ187" i="15200"/>
  <c r="QJ20" i="15200"/>
  <c r="NY182" i="15200"/>
  <c r="NY187" i="15200"/>
  <c r="NY20" i="15200"/>
  <c r="OJ182" i="15200"/>
  <c r="NG182" i="15200"/>
  <c r="NG187" i="15200"/>
  <c r="NG20" i="15200"/>
  <c r="JJ187" i="15200"/>
  <c r="JJ20" i="15200"/>
  <c r="PL187" i="15200"/>
  <c r="PL20" i="15200"/>
  <c r="DN220" i="15198"/>
  <c r="OS249" i="15198"/>
  <c r="TM199" i="15198"/>
  <c r="NN198" i="15198"/>
  <c r="SI198" i="15198"/>
  <c r="SI208" i="15198" s="1"/>
  <c r="MX198" i="15198"/>
  <c r="NP199" i="15198"/>
  <c r="PS197" i="15198"/>
  <c r="SU220" i="15198"/>
  <c r="LN199" i="15198"/>
  <c r="MW249" i="15198"/>
  <c r="JC220" i="15198"/>
  <c r="JC226" i="15198" s="1"/>
  <c r="ON198" i="15198"/>
  <c r="QJ198" i="15198"/>
  <c r="QJ208" i="15198" s="1"/>
  <c r="KY197" i="15198"/>
  <c r="VS207" i="15198"/>
  <c r="KG207" i="15198"/>
  <c r="LW182" i="15200"/>
  <c r="PT183" i="15200"/>
  <c r="NV187" i="15200"/>
  <c r="NV20" i="15200"/>
  <c r="MU184" i="15200"/>
  <c r="OA187" i="15200"/>
  <c r="OA20" i="15200"/>
  <c r="NS184" i="15200"/>
  <c r="JU187" i="15200"/>
  <c r="JU20" i="15200"/>
  <c r="NU184" i="15200"/>
  <c r="QG183" i="15200"/>
  <c r="JT183" i="15200"/>
  <c r="RB183" i="15200"/>
  <c r="PX182" i="15200"/>
  <c r="JX187" i="15200"/>
  <c r="JX20" i="15200"/>
  <c r="RS182" i="15200"/>
  <c r="RS187" i="15200"/>
  <c r="RS20" i="15200"/>
  <c r="OF184" i="15200"/>
  <c r="LM184" i="15200"/>
  <c r="MV183" i="15200"/>
  <c r="PW184" i="15200"/>
  <c r="RO183" i="15200"/>
  <c r="NE184" i="15200"/>
  <c r="MN182" i="15200"/>
  <c r="MN187" i="15200"/>
  <c r="MN20" i="15200"/>
  <c r="QC183" i="15200"/>
  <c r="SH183" i="15200"/>
  <c r="KP183" i="15200"/>
  <c r="PL183" i="15200"/>
  <c r="PR198" i="15198"/>
  <c r="IC199" i="15198"/>
  <c r="FQ249" i="15198"/>
  <c r="UD198" i="15198"/>
  <c r="KK249" i="15198"/>
  <c r="HJ249" i="15198"/>
  <c r="VL199" i="15198"/>
  <c r="PM199" i="15198"/>
  <c r="EM198" i="15198"/>
  <c r="OA182" i="15200"/>
  <c r="NA187" i="15200"/>
  <c r="NA20" i="15200"/>
  <c r="KF182" i="15200"/>
  <c r="QG187" i="15200"/>
  <c r="QG20" i="15200"/>
  <c r="KH182" i="15200"/>
  <c r="KH187" i="15200"/>
  <c r="KH20" i="15200"/>
  <c r="LB187" i="15200"/>
  <c r="LB20" i="15200"/>
  <c r="JT184" i="15200"/>
  <c r="OL182" i="15200"/>
  <c r="JR183" i="15200"/>
  <c r="NP182" i="15200"/>
  <c r="RZ187" i="15200"/>
  <c r="RZ20" i="15200"/>
  <c r="OF183" i="15200"/>
  <c r="RD183" i="15200"/>
  <c r="LM187" i="15200"/>
  <c r="LM20" i="15200"/>
  <c r="NC184" i="15200"/>
  <c r="KC187" i="15200"/>
  <c r="KC20" i="15200"/>
  <c r="LF184" i="15200"/>
  <c r="NE182" i="15200"/>
  <c r="QC184" i="15200"/>
  <c r="MK182" i="15200"/>
  <c r="SH184" i="15200"/>
  <c r="QK183" i="15200"/>
  <c r="KP182" i="15200"/>
  <c r="PE187" i="15200"/>
  <c r="PE20" i="15200"/>
  <c r="LC183" i="15200"/>
  <c r="MU249" i="15198"/>
  <c r="NM184" i="15200"/>
  <c r="MU187" i="15200"/>
  <c r="MU20" i="15200"/>
  <c r="PG182" i="15200"/>
  <c r="NS183" i="15200"/>
  <c r="KM184" i="15200"/>
  <c r="PJ20" i="15200"/>
  <c r="PJ187" i="15200"/>
  <c r="RW183" i="15200"/>
  <c r="OO182" i="15200"/>
  <c r="PQ183" i="15200"/>
  <c r="PO187" i="15200"/>
  <c r="PO20" i="15200"/>
  <c r="JR184" i="15200"/>
  <c r="JB183" i="15200"/>
  <c r="JH184" i="15200"/>
  <c r="NO184" i="15200"/>
  <c r="JQ184" i="15200"/>
  <c r="QO187" i="15200"/>
  <c r="QO20" i="15200"/>
  <c r="MF20" i="15200"/>
  <c r="MF187" i="15200"/>
  <c r="RD182" i="15200"/>
  <c r="MA183" i="15200"/>
  <c r="KE183" i="15200"/>
  <c r="MV187" i="15200"/>
  <c r="MV20" i="15200"/>
  <c r="NC182" i="15200"/>
  <c r="MD182" i="15200"/>
  <c r="JS20" i="15200"/>
  <c r="JK182" i="15200"/>
  <c r="MK183" i="15200"/>
  <c r="QK182" i="15200"/>
  <c r="OJ20" i="15200"/>
  <c r="OJ187" i="15200"/>
  <c r="PU184" i="15200"/>
  <c r="NR187" i="15200"/>
  <c r="NR20" i="15200"/>
  <c r="LC182" i="15200"/>
  <c r="LO249" i="15198"/>
  <c r="LW187" i="15200"/>
  <c r="LW20" i="15200"/>
  <c r="NM183" i="15200"/>
  <c r="JE183" i="15200"/>
  <c r="LA187" i="15200"/>
  <c r="LA20" i="15200"/>
  <c r="SC182" i="15200"/>
  <c r="OA184" i="15200"/>
  <c r="PG183" i="15200"/>
  <c r="KM183" i="15200"/>
  <c r="NL20" i="15200"/>
  <c r="NL187" i="15200"/>
  <c r="RW182" i="15200"/>
  <c r="RW187" i="15200"/>
  <c r="RW20" i="15200"/>
  <c r="LV182" i="15200"/>
  <c r="OO184" i="15200"/>
  <c r="KS183" i="15200"/>
  <c r="LQ182" i="15200"/>
  <c r="LS182" i="15200"/>
  <c r="OL20" i="15200"/>
  <c r="OL187" i="15200"/>
  <c r="KJ182" i="15200"/>
  <c r="OP182" i="15200"/>
  <c r="OY182" i="15200"/>
  <c r="OY187" i="15200"/>
  <c r="OY20" i="15200"/>
  <c r="RR187" i="15200"/>
  <c r="RR20" i="15200"/>
  <c r="RU182" i="15200"/>
  <c r="RU187" i="15200"/>
  <c r="RU20" i="15200"/>
  <c r="JH183" i="15200"/>
  <c r="RB182" i="15200"/>
  <c r="RB187" i="15200"/>
  <c r="RB20" i="15200"/>
  <c r="PX183" i="15200"/>
  <c r="PX187" i="15200"/>
  <c r="PX20" i="15200"/>
  <c r="OC187" i="15200"/>
  <c r="OC20" i="15200"/>
  <c r="JQ183" i="15200"/>
  <c r="QO184" i="15200"/>
  <c r="MF182" i="15200"/>
  <c r="NW187" i="15200"/>
  <c r="NW20" i="15200"/>
  <c r="MS187" i="15200"/>
  <c r="MS189" i="15200" s="1"/>
  <c r="MS190" i="15200" s="1"/>
  <c r="MS20" i="15200"/>
  <c r="RD184" i="15200"/>
  <c r="MA182" i="15200"/>
  <c r="KE182" i="15200"/>
  <c r="LI183" i="15200"/>
  <c r="RQ187" i="15200"/>
  <c r="RQ20" i="15200"/>
  <c r="PW20" i="15200"/>
  <c r="PW187" i="15200"/>
  <c r="MD184" i="15200"/>
  <c r="JS191" i="15200"/>
  <c r="JS189" i="15200"/>
  <c r="JS190" i="15200" s="1"/>
  <c r="LF183" i="15200"/>
  <c r="LF20" i="15200"/>
  <c r="LF187" i="15200"/>
  <c r="JK184" i="15200"/>
  <c r="NE187" i="15200"/>
  <c r="NE20" i="15200"/>
  <c r="KN183" i="15200"/>
  <c r="PM182" i="15200"/>
  <c r="PT20" i="15200"/>
  <c r="PT187" i="15200"/>
  <c r="JE182" i="15200"/>
  <c r="SC184" i="15200"/>
  <c r="PS184" i="15200"/>
  <c r="PG187" i="15200"/>
  <c r="PG20" i="15200"/>
  <c r="NS187" i="15200"/>
  <c r="NS20" i="15200"/>
  <c r="PJ183" i="15200"/>
  <c r="ML20" i="15200"/>
  <c r="ML187" i="15200"/>
  <c r="NU187" i="15200"/>
  <c r="NU20" i="15200"/>
  <c r="LV183" i="15200"/>
  <c r="QV184" i="15200"/>
  <c r="SE184" i="15200"/>
  <c r="JI184" i="15200"/>
  <c r="RU184" i="15200"/>
  <c r="NP20" i="15200"/>
  <c r="NP187" i="15200"/>
  <c r="QO183" i="15200"/>
  <c r="MF183" i="15200"/>
  <c r="NW183" i="15200"/>
  <c r="OF187" i="15200"/>
  <c r="OF20" i="15200"/>
  <c r="NN184" i="15200"/>
  <c r="MA187" i="15200"/>
  <c r="MA20" i="15200"/>
  <c r="RQ183" i="15200"/>
  <c r="RO187" i="15200"/>
  <c r="RO20" i="15200"/>
  <c r="QC187" i="15200"/>
  <c r="QC20" i="15200"/>
  <c r="MK187" i="15200"/>
  <c r="MK20" i="15200"/>
  <c r="KP187" i="15200"/>
  <c r="KP20" i="15200"/>
  <c r="PU183" i="15200"/>
  <c r="PU187" i="15200"/>
  <c r="PU20" i="15200"/>
  <c r="OW187" i="15200"/>
  <c r="OW20" i="15200"/>
  <c r="ON187" i="15200"/>
  <c r="ON20" i="15200"/>
  <c r="JE184" i="15200"/>
  <c r="PS182" i="15200"/>
  <c r="PG184" i="15200"/>
  <c r="KM187" i="15200"/>
  <c r="KM20" i="15200"/>
  <c r="LY182" i="15200"/>
  <c r="LV184" i="15200"/>
  <c r="OO187" i="15200"/>
  <c r="OO20" i="15200"/>
  <c r="JR187" i="15200"/>
  <c r="JR20" i="15200"/>
  <c r="JB187" i="15200"/>
  <c r="JB20" i="15200"/>
  <c r="JH187" i="15200"/>
  <c r="JH20" i="15200"/>
  <c r="NO183" i="15200"/>
  <c r="NO20" i="15200"/>
  <c r="NO187" i="15200"/>
  <c r="OS182" i="15200"/>
  <c r="OS187" i="15200"/>
  <c r="OS20" i="15200"/>
  <c r="MD187" i="15200"/>
  <c r="MD20" i="15200"/>
  <c r="SH187" i="15200"/>
  <c r="SH20" i="15200"/>
  <c r="QK187" i="15200"/>
  <c r="QK20" i="15200"/>
  <c r="PM183" i="15200"/>
  <c r="PM20" i="15200"/>
  <c r="PM187" i="15200"/>
  <c r="KG187" i="15200"/>
  <c r="KG20" i="15200"/>
  <c r="LC187" i="15200"/>
  <c r="LC20" i="15200"/>
  <c r="ON182" i="15200"/>
  <c r="NM187" i="15200"/>
  <c r="NM20" i="15200"/>
  <c r="SC187" i="15200"/>
  <c r="SC20" i="15200"/>
  <c r="PS183" i="15200"/>
  <c r="KS187" i="15200"/>
  <c r="KS20" i="15200"/>
  <c r="LS20" i="15200"/>
  <c r="LS187" i="15200"/>
  <c r="PQ182" i="15200"/>
  <c r="PQ187" i="15200"/>
  <c r="PQ20" i="15200"/>
  <c r="OL183" i="15200"/>
  <c r="KJ183" i="15200"/>
  <c r="KJ187" i="15200"/>
  <c r="KJ20" i="15200"/>
  <c r="JI182" i="15200"/>
  <c r="OP187" i="15200"/>
  <c r="OP20" i="15200"/>
  <c r="OR184" i="15200"/>
  <c r="NN182" i="15200"/>
  <c r="OS184" i="15200"/>
  <c r="LI187" i="15200"/>
  <c r="LI20" i="15200"/>
  <c r="NC20" i="15200"/>
  <c r="NC187" i="15200"/>
  <c r="JK187" i="15200"/>
  <c r="JK20" i="15200"/>
  <c r="QH184" i="15200"/>
  <c r="QH187" i="15200"/>
  <c r="QH20" i="15200"/>
  <c r="KG184" i="15200"/>
  <c r="PC184" i="15200"/>
  <c r="LY187" i="15200"/>
  <c r="LY20" i="15200"/>
  <c r="QV187" i="15200"/>
  <c r="QV20" i="15200"/>
  <c r="LQ187" i="15200"/>
  <c r="LQ20" i="15200"/>
  <c r="OI184" i="15200"/>
  <c r="JB184" i="15200"/>
  <c r="QN182" i="15200"/>
  <c r="QN187" i="15200"/>
  <c r="QN20" i="15200"/>
  <c r="OG183" i="15200"/>
  <c r="JQ187" i="15200"/>
  <c r="JQ20" i="15200"/>
  <c r="LO183" i="15200"/>
  <c r="LO187" i="15200"/>
  <c r="LO20" i="15200"/>
  <c r="KY183" i="15200"/>
  <c r="KY187" i="15200"/>
  <c r="KY20" i="15200"/>
  <c r="MP183" i="15200"/>
  <c r="KE20" i="15200"/>
  <c r="KE187" i="15200"/>
  <c r="LI182" i="15200"/>
  <c r="PH184" i="15200"/>
  <c r="JY182" i="15200"/>
  <c r="JY20" i="15200"/>
  <c r="JY187" i="15200"/>
  <c r="KN187" i="15200"/>
  <c r="KN20" i="15200"/>
  <c r="OW182" i="15200"/>
  <c r="OM20" i="15200"/>
  <c r="OM187" i="15200"/>
  <c r="LR199" i="15198"/>
  <c r="QF249" i="15198"/>
  <c r="GF199" i="15198"/>
  <c r="KD220" i="15198"/>
  <c r="KD238" i="15198" s="1"/>
  <c r="PO198" i="15198"/>
  <c r="UH199" i="15198"/>
  <c r="MF218" i="15198"/>
  <c r="OR199" i="15198"/>
  <c r="HB218" i="15198"/>
  <c r="RB219" i="15198"/>
  <c r="NG199" i="15198"/>
  <c r="NG211" i="15198" s="1"/>
  <c r="NG222" i="15198" s="1"/>
  <c r="NG245" i="15198" s="1"/>
  <c r="OY198" i="15198"/>
  <c r="RY219" i="15198"/>
  <c r="OZ249" i="15198"/>
  <c r="KZ249" i="15198"/>
  <c r="DO199" i="15198"/>
  <c r="VO198" i="15198"/>
  <c r="VO208" i="15198" s="1"/>
  <c r="RC207" i="15198"/>
  <c r="PE218" i="15198"/>
  <c r="PE224" i="15198" s="1"/>
  <c r="LO219" i="15198"/>
  <c r="LO225" i="15198" s="1"/>
  <c r="TJ204" i="15198"/>
  <c r="OV183" i="15200"/>
  <c r="JE187" i="15200"/>
  <c r="JE20" i="15200"/>
  <c r="ND183" i="15200"/>
  <c r="PC182" i="15200"/>
  <c r="LY183" i="15200"/>
  <c r="SE183" i="15200"/>
  <c r="SE187" i="15200"/>
  <c r="SE20" i="15200"/>
  <c r="KA187" i="15200"/>
  <c r="KA20" i="15200"/>
  <c r="PZ183" i="15200"/>
  <c r="PA184" i="15200"/>
  <c r="JI187" i="15200"/>
  <c r="JI20" i="15200"/>
  <c r="QI20" i="15200"/>
  <c r="QI187" i="15200"/>
  <c r="OI182" i="15200"/>
  <c r="RM187" i="15200"/>
  <c r="RM20" i="15200"/>
  <c r="OG184" i="15200"/>
  <c r="RN187" i="15200"/>
  <c r="RN20" i="15200"/>
  <c r="OR187" i="15200"/>
  <c r="OR20" i="15200"/>
  <c r="MW20" i="15200"/>
  <c r="MW187" i="15200"/>
  <c r="MM184" i="15200"/>
  <c r="MM187" i="15200"/>
  <c r="MM20" i="15200"/>
  <c r="RJ182" i="15200"/>
  <c r="PH187" i="15200"/>
  <c r="PH20" i="15200"/>
  <c r="KD183" i="15200"/>
  <c r="RQ184" i="15200"/>
  <c r="PN184" i="15200"/>
  <c r="KQ183" i="15200"/>
  <c r="PD184" i="15200"/>
  <c r="QL184" i="15200"/>
  <c r="PH182" i="15200"/>
  <c r="RX182" i="15200"/>
  <c r="LH184" i="15200"/>
  <c r="RH182" i="15200"/>
  <c r="OW183" i="15200"/>
  <c r="JO182" i="15200"/>
  <c r="JO20" i="15200"/>
  <c r="JO187" i="15200"/>
  <c r="MZ199" i="15198"/>
  <c r="KD219" i="15198"/>
  <c r="VO199" i="15198"/>
  <c r="VO209" i="15198" s="1"/>
  <c r="HP249" i="15198"/>
  <c r="OO197" i="15198"/>
  <c r="IO198" i="15198"/>
  <c r="MF219" i="15198"/>
  <c r="RB220" i="15198"/>
  <c r="VM249" i="15198"/>
  <c r="RT198" i="15198"/>
  <c r="IV197" i="15198"/>
  <c r="PJ249" i="15198"/>
  <c r="RY220" i="15198"/>
  <c r="FA199" i="15198"/>
  <c r="UB198" i="15198"/>
  <c r="UB208" i="15198" s="1"/>
  <c r="PX218" i="15198"/>
  <c r="PX224" i="15198" s="1"/>
  <c r="OV184" i="15200"/>
  <c r="RC187" i="15200"/>
  <c r="RC20" i="15200"/>
  <c r="OD187" i="15200"/>
  <c r="OD20" i="15200"/>
  <c r="PS187" i="15200"/>
  <c r="PS20" i="15200"/>
  <c r="ND182" i="15200"/>
  <c r="PC183" i="15200"/>
  <c r="QW182" i="15200"/>
  <c r="KO184" i="15200"/>
  <c r="RP182" i="15200"/>
  <c r="NI182" i="15200"/>
  <c r="QU184" i="15200"/>
  <c r="MB184" i="15200"/>
  <c r="PP183" i="15200"/>
  <c r="PP187" i="15200"/>
  <c r="PP20" i="15200"/>
  <c r="KI183" i="15200"/>
  <c r="PZ184" i="15200"/>
  <c r="PA182" i="15200"/>
  <c r="OI183" i="15200"/>
  <c r="JZ183" i="15200"/>
  <c r="JZ20" i="15200"/>
  <c r="JZ187" i="15200"/>
  <c r="LD184" i="15200"/>
  <c r="QN184" i="15200"/>
  <c r="OG182" i="15200"/>
  <c r="QE182" i="15200"/>
  <c r="QE20" i="15200"/>
  <c r="QE187" i="15200"/>
  <c r="MZ182" i="15200"/>
  <c r="OR183" i="15200"/>
  <c r="PY183" i="15200"/>
  <c r="PY187" i="15200"/>
  <c r="PY20" i="15200"/>
  <c r="LN183" i="15200"/>
  <c r="PI187" i="15200"/>
  <c r="PI20" i="15200"/>
  <c r="KW183" i="15200"/>
  <c r="NN20" i="15200"/>
  <c r="NN187" i="15200"/>
  <c r="KD184" i="15200"/>
  <c r="PN182" i="15200"/>
  <c r="KQ182" i="15200"/>
  <c r="PD183" i="15200"/>
  <c r="QL183" i="15200"/>
  <c r="PH183" i="15200"/>
  <c r="MR184" i="15200"/>
  <c r="OQ183" i="15200"/>
  <c r="LH183" i="15200"/>
  <c r="PN187" i="15200"/>
  <c r="PN20" i="15200"/>
  <c r="RH184" i="15200"/>
  <c r="KX182" i="15200"/>
  <c r="QB183" i="15200"/>
  <c r="KG183" i="15200"/>
  <c r="GF219" i="15198"/>
  <c r="QK210" i="15198"/>
  <c r="UD249" i="15198"/>
  <c r="ON249" i="15198"/>
  <c r="MZ197" i="15198"/>
  <c r="TQ199" i="15198"/>
  <c r="OO219" i="15198"/>
  <c r="LO198" i="15198"/>
  <c r="FZ199" i="15198"/>
  <c r="OW197" i="15198"/>
  <c r="OW207" i="15198" s="1"/>
  <c r="HM197" i="15198"/>
  <c r="HM207" i="15198" s="1"/>
  <c r="MF220" i="15198"/>
  <c r="JF198" i="15198"/>
  <c r="RS198" i="15198"/>
  <c r="FY197" i="15198"/>
  <c r="TN249" i="15198"/>
  <c r="IV199" i="15198"/>
  <c r="JG198" i="15198"/>
  <c r="GY204" i="15198"/>
  <c r="ON184" i="15200"/>
  <c r="OV182" i="15200"/>
  <c r="QZ183" i="15200"/>
  <c r="MJ182" i="15200"/>
  <c r="NT187" i="15200"/>
  <c r="NT20" i="15200"/>
  <c r="QW184" i="15200"/>
  <c r="LK182" i="15200"/>
  <c r="KO183" i="15200"/>
  <c r="RP183" i="15200"/>
  <c r="NI183" i="15200"/>
  <c r="JC187" i="15200"/>
  <c r="JC20" i="15200"/>
  <c r="QU182" i="15200"/>
  <c r="MB182" i="15200"/>
  <c r="KL187" i="15200"/>
  <c r="KL20" i="15200"/>
  <c r="LJ183" i="15200"/>
  <c r="KI184" i="15200"/>
  <c r="PA183" i="15200"/>
  <c r="KR184" i="15200"/>
  <c r="LU182" i="15200"/>
  <c r="OU184" i="15200"/>
  <c r="OU20" i="15200"/>
  <c r="OU187" i="15200"/>
  <c r="JN183" i="15200"/>
  <c r="PR182" i="15200"/>
  <c r="MZ183" i="15200"/>
  <c r="MZ187" i="15200"/>
  <c r="MZ20" i="15200"/>
  <c r="NK182" i="15200"/>
  <c r="NZ183" i="15200"/>
  <c r="MH182" i="15200"/>
  <c r="JP184" i="15200"/>
  <c r="JP187" i="15200"/>
  <c r="JP20" i="15200"/>
  <c r="PI182" i="15200"/>
  <c r="QT183" i="15200"/>
  <c r="MP187" i="15200"/>
  <c r="MP20" i="15200"/>
  <c r="QD187" i="15200"/>
  <c r="QD20" i="15200"/>
  <c r="JM184" i="15200"/>
  <c r="JM187" i="15200"/>
  <c r="JM20" i="15200"/>
  <c r="PN183" i="15200"/>
  <c r="KQ20" i="15200"/>
  <c r="KQ187" i="15200"/>
  <c r="PD182" i="15200"/>
  <c r="QL182" i="15200"/>
  <c r="SF183" i="15200"/>
  <c r="OB182" i="15200"/>
  <c r="MR183" i="15200"/>
  <c r="OK184" i="15200"/>
  <c r="OK187" i="15200"/>
  <c r="OK20" i="15200"/>
  <c r="OQ184" i="15200"/>
  <c r="RX187" i="15200"/>
  <c r="RX20" i="15200"/>
  <c r="LH182" i="15200"/>
  <c r="JV183" i="15200"/>
  <c r="MG187" i="15200"/>
  <c r="MG20" i="15200"/>
  <c r="QB184" i="15200"/>
  <c r="LV20" i="15200"/>
  <c r="LR183" i="15200"/>
  <c r="SG182" i="15200"/>
  <c r="SG187" i="15200"/>
  <c r="SG20" i="15200"/>
  <c r="TQ198" i="15198"/>
  <c r="RF199" i="15198"/>
  <c r="RF209" i="15198" s="1"/>
  <c r="RF212" i="15198" s="1"/>
  <c r="RF213" i="15198" s="1"/>
  <c r="FT198" i="15198"/>
  <c r="KZ198" i="15198"/>
  <c r="MU198" i="15198"/>
  <c r="SZ199" i="15198"/>
  <c r="QJ249" i="15198"/>
  <c r="SN249" i="15198"/>
  <c r="JX198" i="15198"/>
  <c r="FK249" i="15198"/>
  <c r="IP249" i="15198"/>
  <c r="EQ249" i="15198"/>
  <c r="HG199" i="15198"/>
  <c r="KL204" i="15198"/>
  <c r="OV187" i="15200"/>
  <c r="OV20" i="15200"/>
  <c r="RV182" i="15200"/>
  <c r="LE182" i="15200"/>
  <c r="MT189" i="15200"/>
  <c r="MT190" i="15200" s="1"/>
  <c r="MT191" i="15200"/>
  <c r="QZ182" i="15200"/>
  <c r="MJ184" i="15200"/>
  <c r="PC20" i="15200"/>
  <c r="PC187" i="15200"/>
  <c r="QW183" i="15200"/>
  <c r="LK183" i="15200"/>
  <c r="KO182" i="15200"/>
  <c r="NF182" i="15200"/>
  <c r="RP184" i="15200"/>
  <c r="QU183" i="15200"/>
  <c r="QU187" i="15200"/>
  <c r="QU20" i="15200"/>
  <c r="MB183" i="15200"/>
  <c r="LJ184" i="15200"/>
  <c r="KI187" i="15200"/>
  <c r="KI20" i="15200"/>
  <c r="PZ187" i="15200"/>
  <c r="PZ20" i="15200"/>
  <c r="PA187" i="15200"/>
  <c r="PA20" i="15200"/>
  <c r="KR183" i="15200"/>
  <c r="LU184" i="15200"/>
  <c r="JN182" i="15200"/>
  <c r="MY182" i="15200"/>
  <c r="JT187" i="15200"/>
  <c r="JT20" i="15200"/>
  <c r="PR184" i="15200"/>
  <c r="OX182" i="15200"/>
  <c r="NK183" i="15200"/>
  <c r="NZ184" i="15200"/>
  <c r="RJ187" i="15200"/>
  <c r="RJ20" i="15200"/>
  <c r="MH184" i="15200"/>
  <c r="PI184" i="15200"/>
  <c r="KW20" i="15200"/>
  <c r="KW187" i="15200"/>
  <c r="MP182" i="15200"/>
  <c r="KD187" i="15200"/>
  <c r="KD20" i="15200"/>
  <c r="RY182" i="15200"/>
  <c r="JL183" i="15200"/>
  <c r="SF184" i="15200"/>
  <c r="LL184" i="15200"/>
  <c r="LL187" i="15200"/>
  <c r="LL20" i="15200"/>
  <c r="OB183" i="15200"/>
  <c r="MR182" i="15200"/>
  <c r="KT182" i="15200"/>
  <c r="JV184" i="15200"/>
  <c r="KX183" i="15200"/>
  <c r="QQ20" i="15200"/>
  <c r="QQ187" i="15200"/>
  <c r="QB182" i="15200"/>
  <c r="LG182" i="15200"/>
  <c r="MO182" i="15200"/>
  <c r="OE183" i="15200"/>
  <c r="LV191" i="15200"/>
  <c r="LV189" i="15200"/>
  <c r="LV190" i="15200" s="1"/>
  <c r="LR184" i="15200"/>
  <c r="MP198" i="15198"/>
  <c r="IW199" i="15198"/>
  <c r="WE199" i="15198"/>
  <c r="WE211" i="15198" s="1"/>
  <c r="TW198" i="15198"/>
  <c r="LL219" i="15198"/>
  <c r="KI198" i="15198"/>
  <c r="HT249" i="15198"/>
  <c r="JT249" i="15198"/>
  <c r="RG198" i="15198"/>
  <c r="DI199" i="15198"/>
  <c r="DX199" i="15198"/>
  <c r="LL218" i="15198"/>
  <c r="LL224" i="15198" s="1"/>
  <c r="EO198" i="15198"/>
  <c r="WE218" i="15198"/>
  <c r="SR249" i="15198"/>
  <c r="FW249" i="15198"/>
  <c r="HD249" i="15198"/>
  <c r="HF198" i="15198"/>
  <c r="FW198" i="15198"/>
  <c r="DV198" i="15198"/>
  <c r="MV198" i="15198"/>
  <c r="DS199" i="15198"/>
  <c r="HN249" i="15198"/>
  <c r="MV199" i="15198"/>
  <c r="GW197" i="15198"/>
  <c r="LB210" i="15198"/>
  <c r="SD249" i="15198"/>
  <c r="KR218" i="15198"/>
  <c r="ES249" i="15198"/>
  <c r="HR220" i="15198"/>
  <c r="MT199" i="15198"/>
  <c r="GA249" i="15198"/>
  <c r="VP198" i="15198"/>
  <c r="VP208" i="15198" s="1"/>
  <c r="KI199" i="15198"/>
  <c r="GK198" i="15198"/>
  <c r="KE198" i="15198"/>
  <c r="IW249" i="15198"/>
  <c r="WE219" i="15198"/>
  <c r="WA198" i="15198"/>
  <c r="KR220" i="15198"/>
  <c r="HE199" i="15198"/>
  <c r="DX198" i="15198"/>
  <c r="QD249" i="15198"/>
  <c r="UT198" i="15198"/>
  <c r="HR249" i="15198"/>
  <c r="EO199" i="15198"/>
  <c r="IN249" i="15198"/>
  <c r="LL249" i="15198"/>
  <c r="KE249" i="15198"/>
  <c r="WE249" i="15198"/>
  <c r="FW199" i="15198"/>
  <c r="JT199" i="15198"/>
  <c r="JT209" i="15198" s="1"/>
  <c r="JT212" i="15198" s="1"/>
  <c r="JT213" i="15198" s="1"/>
  <c r="DI249" i="15198"/>
  <c r="MP249" i="15198"/>
  <c r="JH198" i="15198"/>
  <c r="DX249" i="15198"/>
  <c r="FS198" i="15198"/>
  <c r="HN197" i="15198"/>
  <c r="GW220" i="15198"/>
  <c r="GK249" i="15198"/>
  <c r="EW199" i="15198"/>
  <c r="SD199" i="15198"/>
  <c r="KR249" i="15198"/>
  <c r="ES199" i="15198"/>
  <c r="NE249" i="15198"/>
  <c r="KB249" i="15198"/>
  <c r="TW199" i="15198"/>
  <c r="DG218" i="15198"/>
  <c r="DG224" i="15198" s="1"/>
  <c r="JH249" i="15198"/>
  <c r="HT199" i="15198"/>
  <c r="KB198" i="15198"/>
  <c r="IJ199" i="15198"/>
  <c r="IJ209" i="15198" s="1"/>
  <c r="IJ212" i="15198" s="1"/>
  <c r="IJ213" i="15198" s="1"/>
  <c r="SR199" i="15198"/>
  <c r="HN199" i="15198"/>
  <c r="MV249" i="15198"/>
  <c r="ES197" i="15198"/>
  <c r="ES207" i="15198" s="1"/>
  <c r="VQ249" i="15198"/>
  <c r="NN249" i="15198"/>
  <c r="MT249" i="15198"/>
  <c r="DG220" i="15198"/>
  <c r="DG226" i="15198" s="1"/>
  <c r="MD199" i="15198"/>
  <c r="HF249" i="15198"/>
  <c r="LB198" i="15198"/>
  <c r="LB208" i="15198" s="1"/>
  <c r="UT199" i="15198"/>
  <c r="LL199" i="15198"/>
  <c r="DI198" i="15198"/>
  <c r="JH199" i="15198"/>
  <c r="DV199" i="15198"/>
  <c r="SD198" i="15198"/>
  <c r="SD208" i="15198" s="1"/>
  <c r="QD198" i="15198"/>
  <c r="HN220" i="15198"/>
  <c r="TV199" i="15198"/>
  <c r="TV211" i="15198" s="1"/>
  <c r="ES219" i="15198"/>
  <c r="DR199" i="15198"/>
  <c r="HR199" i="15198"/>
  <c r="JG199" i="15198"/>
  <c r="JG211" i="15198" s="1"/>
  <c r="GA199" i="15198"/>
  <c r="DG219" i="15198"/>
  <c r="DG225" i="15198" s="1"/>
  <c r="OW199" i="15198"/>
  <c r="DT199" i="15198"/>
  <c r="DT209" i="15198" s="1"/>
  <c r="IV249" i="15198"/>
  <c r="MD249" i="15198"/>
  <c r="MP199" i="15198"/>
  <c r="MP209" i="15198" s="1"/>
  <c r="NH249" i="15198"/>
  <c r="HF199" i="15198"/>
  <c r="JT198" i="15198"/>
  <c r="RG249" i="15198"/>
  <c r="HR210" i="15198"/>
  <c r="HN218" i="15198"/>
  <c r="HN224" i="15198" s="1"/>
  <c r="EW198" i="15198"/>
  <c r="KR197" i="15198"/>
  <c r="ES218" i="15198"/>
  <c r="QD199" i="15198"/>
  <c r="HR197" i="15198"/>
  <c r="EO249" i="15198"/>
  <c r="TW249" i="15198"/>
  <c r="IW198" i="15198"/>
  <c r="IW208" i="15198" s="1"/>
  <c r="SI199" i="15198"/>
  <c r="TV198" i="15198"/>
  <c r="UT249" i="15198"/>
  <c r="GK199" i="15198"/>
  <c r="MD198" i="15198"/>
  <c r="EC210" i="15198"/>
  <c r="EW249" i="15198"/>
  <c r="VQ199" i="15198"/>
  <c r="KB199" i="15198"/>
  <c r="NH198" i="15198"/>
  <c r="UU198" i="15198"/>
  <c r="DT249" i="15198"/>
  <c r="RI249" i="15198"/>
  <c r="VB198" i="15198"/>
  <c r="SY199" i="15198"/>
  <c r="SY209" i="15198" s="1"/>
  <c r="MJ249" i="15198"/>
  <c r="FS199" i="15198"/>
  <c r="PA199" i="15198"/>
  <c r="RT199" i="15198"/>
  <c r="RT209" i="15198" s="1"/>
  <c r="RT212" i="15198" s="1"/>
  <c r="RT213" i="15198" s="1"/>
  <c r="SZ198" i="15198"/>
  <c r="RU198" i="15198"/>
  <c r="PK249" i="15198"/>
  <c r="QH199" i="15198"/>
  <c r="TE198" i="15198"/>
  <c r="LU199" i="15198"/>
  <c r="QW197" i="15198"/>
  <c r="QW207" i="15198" s="1"/>
  <c r="QY199" i="15198"/>
  <c r="EL198" i="15198"/>
  <c r="RT218" i="15198"/>
  <c r="WG249" i="15198"/>
  <c r="GM198" i="15198"/>
  <c r="SB249" i="15198"/>
  <c r="OU249" i="15198"/>
  <c r="UU249" i="15198"/>
  <c r="HQ198" i="15198"/>
  <c r="HQ208" i="15198" s="1"/>
  <c r="HQ249" i="15198"/>
  <c r="UI249" i="15198"/>
  <c r="GM249" i="15198"/>
  <c r="JU198" i="15198"/>
  <c r="OU198" i="15198"/>
  <c r="RU249" i="15198"/>
  <c r="QW199" i="15198"/>
  <c r="SY198" i="15198"/>
  <c r="RT219" i="15198"/>
  <c r="EU198" i="15198"/>
  <c r="ND198" i="15198"/>
  <c r="PK198" i="15198"/>
  <c r="SB198" i="15198"/>
  <c r="UJ249" i="15198"/>
  <c r="VB249" i="15198"/>
  <c r="DW198" i="15198"/>
  <c r="UF197" i="15198"/>
  <c r="UF207" i="15198" s="1"/>
  <c r="RY199" i="15198"/>
  <c r="KY249" i="15198"/>
  <c r="EU199" i="15198"/>
  <c r="ER198" i="15198"/>
  <c r="GQ210" i="15198"/>
  <c r="TE249" i="15198"/>
  <c r="HF210" i="15198"/>
  <c r="SE198" i="15198"/>
  <c r="MJ199" i="15198"/>
  <c r="QW218" i="15198"/>
  <c r="RT220" i="15198"/>
  <c r="ND249" i="15198"/>
  <c r="PE249" i="15198"/>
  <c r="PE198" i="15198"/>
  <c r="PE208" i="15198" s="1"/>
  <c r="FB201" i="15198"/>
  <c r="FB206" i="15198" s="1"/>
  <c r="UJ198" i="15198"/>
  <c r="PK199" i="15198"/>
  <c r="PA249" i="15198"/>
  <c r="RY198" i="15198"/>
  <c r="SE249" i="15198"/>
  <c r="HI210" i="15198"/>
  <c r="TT249" i="15198"/>
  <c r="OU199" i="15198"/>
  <c r="OU209" i="15198" s="1"/>
  <c r="EL199" i="15198"/>
  <c r="KC198" i="15198"/>
  <c r="KC208" i="15198" s="1"/>
  <c r="HJ198" i="15198"/>
  <c r="HJ208" i="15198" s="1"/>
  <c r="PA198" i="15198"/>
  <c r="PA208" i="15198" s="1"/>
  <c r="SB199" i="15198"/>
  <c r="TT198" i="15198"/>
  <c r="UJ199" i="15198"/>
  <c r="EU249" i="15198"/>
  <c r="MJ198" i="15198"/>
  <c r="QY198" i="15198"/>
  <c r="QH198" i="15198"/>
  <c r="QH208" i="15198" s="1"/>
  <c r="VB199" i="15198"/>
  <c r="FT202" i="15198"/>
  <c r="FT199" i="15198"/>
  <c r="FT203" i="15198"/>
  <c r="FT201" i="15198"/>
  <c r="FT206" i="15198" s="1"/>
  <c r="RP205" i="15198"/>
  <c r="RP210" i="15198" s="1"/>
  <c r="LC205" i="15198"/>
  <c r="LC210" i="15198" s="1"/>
  <c r="KU205" i="15198"/>
  <c r="KU210" i="15198" s="1"/>
  <c r="OP205" i="15198"/>
  <c r="OP210" i="15198" s="1"/>
  <c r="TF205" i="15198"/>
  <c r="TF210" i="15198" s="1"/>
  <c r="ED205" i="15198"/>
  <c r="ED210" i="15198" s="1"/>
  <c r="IB205" i="15198"/>
  <c r="IB210" i="15198" s="1"/>
  <c r="MR205" i="15198"/>
  <c r="MR210" i="15198" s="1"/>
  <c r="IL205" i="15198"/>
  <c r="IL210" i="15198" s="1"/>
  <c r="SP205" i="15198"/>
  <c r="SP210" i="15198" s="1"/>
  <c r="SM205" i="15198"/>
  <c r="SM210" i="15198" s="1"/>
  <c r="NO205" i="15198"/>
  <c r="NO210" i="15198" s="1"/>
  <c r="JX205" i="15198"/>
  <c r="JX210" i="15198" s="1"/>
  <c r="PD205" i="15198"/>
  <c r="PD210" i="15198" s="1"/>
  <c r="DF205" i="15198"/>
  <c r="DF210" i="15198" s="1"/>
  <c r="GV205" i="15198"/>
  <c r="GV210" i="15198" s="1"/>
  <c r="EB205" i="15198"/>
  <c r="EB210" i="15198" s="1"/>
  <c r="QE249" i="15198"/>
  <c r="QE203" i="15198"/>
  <c r="FY202" i="15198"/>
  <c r="FY204" i="15198"/>
  <c r="DX202" i="15198"/>
  <c r="DX204" i="15198"/>
  <c r="MU219" i="15198"/>
  <c r="MU225" i="15198" s="1"/>
  <c r="MU202" i="15198"/>
  <c r="MU204" i="15198"/>
  <c r="JP198" i="15198"/>
  <c r="JP203" i="15198"/>
  <c r="PM249" i="15198"/>
  <c r="PM202" i="15198"/>
  <c r="PM204" i="15198"/>
  <c r="DN202" i="15198"/>
  <c r="DN204" i="15198"/>
  <c r="HZ198" i="15198"/>
  <c r="HZ203" i="15198"/>
  <c r="HZ208" i="15198" s="1"/>
  <c r="FR202" i="15198"/>
  <c r="FR207" i="15198" s="1"/>
  <c r="UF199" i="15198"/>
  <c r="UF203" i="15198"/>
  <c r="LE197" i="15198"/>
  <c r="LE202" i="15198"/>
  <c r="LE204" i="15198"/>
  <c r="LE209" i="15198" s="1"/>
  <c r="LE212" i="15198" s="1"/>
  <c r="LE213" i="15198" s="1"/>
  <c r="NY202" i="15198"/>
  <c r="NY204" i="15198"/>
  <c r="KP202" i="15198"/>
  <c r="KP207" i="15198" s="1"/>
  <c r="KP204" i="15198"/>
  <c r="SA219" i="15198"/>
  <c r="SA225" i="15198" s="1"/>
  <c r="SA202" i="15198"/>
  <c r="SA204" i="15198"/>
  <c r="SA211" i="15198" s="1"/>
  <c r="SA222" i="15198" s="1"/>
  <c r="SA245" i="15198" s="1"/>
  <c r="FO200" i="15198"/>
  <c r="FO203" i="15198"/>
  <c r="QB199" i="15198"/>
  <c r="QB203" i="15198"/>
  <c r="TU198" i="15198"/>
  <c r="TU203" i="15198"/>
  <c r="KE197" i="15198"/>
  <c r="KE207" i="15198" s="1"/>
  <c r="KE202" i="15198"/>
  <c r="KE204" i="15198"/>
  <c r="RJ199" i="15198"/>
  <c r="RJ203" i="15198"/>
  <c r="TF220" i="15198"/>
  <c r="TF202" i="15198"/>
  <c r="TF204" i="15198"/>
  <c r="RK197" i="15198"/>
  <c r="RK202" i="15198"/>
  <c r="RK204" i="15198"/>
  <c r="VA198" i="15198"/>
  <c r="VA203" i="15198"/>
  <c r="UT202" i="15198"/>
  <c r="UT204" i="15198"/>
  <c r="DJ202" i="15198"/>
  <c r="DJ204" i="15198"/>
  <c r="KY218" i="15198"/>
  <c r="KY224" i="15198" s="1"/>
  <c r="KY202" i="15198"/>
  <c r="KY204" i="15198"/>
  <c r="EK202" i="15198"/>
  <c r="EK207" i="15198" s="1"/>
  <c r="EK204" i="15198"/>
  <c r="EN202" i="15198"/>
  <c r="EN204" i="15198"/>
  <c r="UL202" i="15198"/>
  <c r="UL204" i="15198"/>
  <c r="MZ202" i="15198"/>
  <c r="MZ207" i="15198" s="1"/>
  <c r="MZ204" i="15198"/>
  <c r="VB202" i="15198"/>
  <c r="VB204" i="15198"/>
  <c r="VB209" i="15198" s="1"/>
  <c r="TB202" i="15198"/>
  <c r="TB204" i="15198"/>
  <c r="QH202" i="15198"/>
  <c r="QH204" i="15198"/>
  <c r="QH209" i="15198" s="1"/>
  <c r="GH202" i="15198"/>
  <c r="GH204" i="15198"/>
  <c r="OH202" i="15198"/>
  <c r="OH207" i="15198" s="1"/>
  <c r="OH204" i="15198"/>
  <c r="OH209" i="15198" s="1"/>
  <c r="MW202" i="15198"/>
  <c r="MW204" i="15198"/>
  <c r="WA202" i="15198"/>
  <c r="WA207" i="15198" s="1"/>
  <c r="WA204" i="15198"/>
  <c r="TS202" i="15198"/>
  <c r="TS204" i="15198"/>
  <c r="VN202" i="15198"/>
  <c r="VN204" i="15198"/>
  <c r="HB202" i="15198"/>
  <c r="HB207" i="15198" s="1"/>
  <c r="HB204" i="15198"/>
  <c r="WB202" i="15198"/>
  <c r="WB204" i="15198"/>
  <c r="WB211" i="15198" s="1"/>
  <c r="SO202" i="15198"/>
  <c r="SO204" i="15198"/>
  <c r="OD202" i="15198"/>
  <c r="OD204" i="15198"/>
  <c r="OD211" i="15198" s="1"/>
  <c r="OR202" i="15198"/>
  <c r="OR204" i="15198"/>
  <c r="VM202" i="15198"/>
  <c r="VM204" i="15198"/>
  <c r="PA202" i="15198"/>
  <c r="PA204" i="15198"/>
  <c r="UG202" i="15198"/>
  <c r="UG204" i="15198"/>
  <c r="TD202" i="15198"/>
  <c r="TD207" i="15198" s="1"/>
  <c r="TD204" i="15198"/>
  <c r="HI204" i="15198"/>
  <c r="LN204" i="15198"/>
  <c r="IP204" i="15198"/>
  <c r="IP209" i="15198" s="1"/>
  <c r="KB204" i="15198"/>
  <c r="NA204" i="15198"/>
  <c r="NA211" i="15198" s="1"/>
  <c r="HL204" i="15198"/>
  <c r="HL209" i="15198" s="1"/>
  <c r="HL212" i="15198" s="1"/>
  <c r="HL213" i="15198" s="1"/>
  <c r="QY204" i="15198"/>
  <c r="JL204" i="15198"/>
  <c r="GA204" i="15198"/>
  <c r="KZ204" i="15198"/>
  <c r="KZ209" i="15198" s="1"/>
  <c r="SE204" i="15198"/>
  <c r="KG204" i="15198"/>
  <c r="RO204" i="15198"/>
  <c r="OB204" i="15198"/>
  <c r="IC204" i="15198"/>
  <c r="OK204" i="15198"/>
  <c r="LU204" i="15198"/>
  <c r="LU211" i="15198" s="1"/>
  <c r="LU222" i="15198" s="1"/>
  <c r="LU245" i="15198" s="1"/>
  <c r="QZ204" i="15198"/>
  <c r="RW204" i="15198"/>
  <c r="DP204" i="15198"/>
  <c r="UM204" i="15198"/>
  <c r="UM209" i="15198" s="1"/>
  <c r="UM212" i="15198" s="1"/>
  <c r="UM213" i="15198" s="1"/>
  <c r="DI204" i="15198"/>
  <c r="JF204" i="15198"/>
  <c r="JF209" i="15198" s="1"/>
  <c r="JF212" i="15198" s="1"/>
  <c r="JF213" i="15198" s="1"/>
  <c r="ID204" i="15198"/>
  <c r="NF204" i="15198"/>
  <c r="QK204" i="15198"/>
  <c r="OJ204" i="15198"/>
  <c r="RG204" i="15198"/>
  <c r="ER205" i="15198"/>
  <c r="ER210" i="15198" s="1"/>
  <c r="HC205" i="15198"/>
  <c r="HC210" i="15198" s="1"/>
  <c r="OV205" i="15198"/>
  <c r="OV210" i="15198" s="1"/>
  <c r="OF205" i="15198"/>
  <c r="OF210" i="15198" s="1"/>
  <c r="HD205" i="15198"/>
  <c r="HD210" i="15198" s="1"/>
  <c r="VR205" i="15198"/>
  <c r="VR210" i="15198" s="1"/>
  <c r="QY205" i="15198"/>
  <c r="QY210" i="15198" s="1"/>
  <c r="DS205" i="15198"/>
  <c r="DS210" i="15198" s="1"/>
  <c r="NR205" i="15198"/>
  <c r="NR210" i="15198" s="1"/>
  <c r="QJ205" i="15198"/>
  <c r="QJ210" i="15198" s="1"/>
  <c r="EA205" i="15198"/>
  <c r="EA210" i="15198" s="1"/>
  <c r="GM205" i="15198"/>
  <c r="GM210" i="15198" s="1"/>
  <c r="DK205" i="15198"/>
  <c r="DK210" i="15198" s="1"/>
  <c r="TT205" i="15198"/>
  <c r="TT210" i="15198" s="1"/>
  <c r="UD205" i="15198"/>
  <c r="UD210" i="15198" s="1"/>
  <c r="DT205" i="15198"/>
  <c r="DT210" i="15198" s="1"/>
  <c r="NL199" i="15198"/>
  <c r="NL209" i="15198" s="1"/>
  <c r="NL212" i="15198" s="1"/>
  <c r="NL213" i="15198" s="1"/>
  <c r="NL203" i="15198"/>
  <c r="NL208" i="15198" s="1"/>
  <c r="GN202" i="15198"/>
  <c r="GN204" i="15198"/>
  <c r="VZ202" i="15198"/>
  <c r="VZ204" i="15198"/>
  <c r="VZ211" i="15198" s="1"/>
  <c r="VZ222" i="15198" s="1"/>
  <c r="VZ245" i="15198" s="1"/>
  <c r="RB202" i="15198"/>
  <c r="RB204" i="15198"/>
  <c r="IS198" i="15198"/>
  <c r="IS208" i="15198" s="1"/>
  <c r="IS203" i="15198"/>
  <c r="SQ249" i="15198"/>
  <c r="SQ203" i="15198"/>
  <c r="FR259" i="15198"/>
  <c r="FR203" i="15198"/>
  <c r="PF202" i="15198"/>
  <c r="PF204" i="15198"/>
  <c r="KV198" i="15198"/>
  <c r="KV208" i="15198" s="1"/>
  <c r="KV203" i="15198"/>
  <c r="KX198" i="15198"/>
  <c r="KX208" i="15198" s="1"/>
  <c r="KX203" i="15198"/>
  <c r="JQ198" i="15198"/>
  <c r="JQ203" i="15198"/>
  <c r="JQ208" i="15198" s="1"/>
  <c r="RM198" i="15198"/>
  <c r="RM203" i="15198"/>
  <c r="FX198" i="15198"/>
  <c r="FX203" i="15198"/>
  <c r="SL199" i="15198"/>
  <c r="SL203" i="15198"/>
  <c r="JX218" i="15198"/>
  <c r="JX202" i="15198"/>
  <c r="JX204" i="15198"/>
  <c r="PD198" i="15198"/>
  <c r="PD203" i="15198"/>
  <c r="PD208" i="15198" s="1"/>
  <c r="NQ198" i="15198"/>
  <c r="NQ203" i="15198"/>
  <c r="FW202" i="15198"/>
  <c r="FW204" i="15198"/>
  <c r="RU202" i="15198"/>
  <c r="RU204" i="15198"/>
  <c r="RU209" i="15198" s="1"/>
  <c r="RU212" i="15198" s="1"/>
  <c r="RU213" i="15198" s="1"/>
  <c r="JP202" i="15198"/>
  <c r="JP204" i="15198"/>
  <c r="VT202" i="15198"/>
  <c r="VT207" i="15198" s="1"/>
  <c r="VT204" i="15198"/>
  <c r="JI202" i="15198"/>
  <c r="JI204" i="15198"/>
  <c r="QN202" i="15198"/>
  <c r="QN207" i="15198" s="1"/>
  <c r="QN204" i="15198"/>
  <c r="IB202" i="15198"/>
  <c r="IB204" i="15198"/>
  <c r="VQ205" i="15198"/>
  <c r="VQ210" i="15198" s="1"/>
  <c r="JC219" i="15198"/>
  <c r="JC225" i="15198" s="1"/>
  <c r="JC202" i="15198"/>
  <c r="JC204" i="15198"/>
  <c r="GV202" i="15198"/>
  <c r="GV204" i="15198"/>
  <c r="PG219" i="15198"/>
  <c r="PG225" i="15198" s="1"/>
  <c r="PG202" i="15198"/>
  <c r="PG204" i="15198"/>
  <c r="DQ202" i="15198"/>
  <c r="DQ207" i="15198" s="1"/>
  <c r="DQ204" i="15198"/>
  <c r="PR202" i="15198"/>
  <c r="PR204" i="15198"/>
  <c r="PR209" i="15198" s="1"/>
  <c r="MM202" i="15198"/>
  <c r="MM204" i="15198"/>
  <c r="RY202" i="15198"/>
  <c r="RY207" i="15198" s="1"/>
  <c r="RY204" i="15198"/>
  <c r="RY211" i="15198" s="1"/>
  <c r="VP202" i="15198"/>
  <c r="VP204" i="15198"/>
  <c r="HG202" i="15198"/>
  <c r="HG204" i="15198"/>
  <c r="EC198" i="15198"/>
  <c r="EC203" i="15198"/>
  <c r="NK219" i="15198"/>
  <c r="NK225" i="15198" s="1"/>
  <c r="NK202" i="15198"/>
  <c r="NK207" i="15198" s="1"/>
  <c r="NK204" i="15198"/>
  <c r="WD202" i="15198"/>
  <c r="WD204" i="15198"/>
  <c r="WD209" i="15198" s="1"/>
  <c r="WD212" i="15198" s="1"/>
  <c r="WD213" i="15198" s="1"/>
  <c r="KD202" i="15198"/>
  <c r="KD204" i="15198"/>
  <c r="KD209" i="15198" s="1"/>
  <c r="HK204" i="15198"/>
  <c r="GM204" i="15198"/>
  <c r="UW204" i="15198"/>
  <c r="UW211" i="15198" s="1"/>
  <c r="GL204" i="15198"/>
  <c r="MH204" i="15198"/>
  <c r="OT204" i="15198"/>
  <c r="OT209" i="15198" s="1"/>
  <c r="IE204" i="15198"/>
  <c r="NW204" i="15198"/>
  <c r="PC204" i="15198"/>
  <c r="EX204" i="15198"/>
  <c r="NH204" i="15198"/>
  <c r="UR204" i="15198"/>
  <c r="HY204" i="15198"/>
  <c r="EO204" i="15198"/>
  <c r="EO209" i="15198" s="1"/>
  <c r="EO212" i="15198" s="1"/>
  <c r="EO213" i="15198" s="1"/>
  <c r="FB202" i="15198"/>
  <c r="KK204" i="15198"/>
  <c r="RS204" i="15198"/>
  <c r="LA204" i="15198"/>
  <c r="LA209" i="15198" s="1"/>
  <c r="LA212" i="15198" s="1"/>
  <c r="LA213" i="15198" s="1"/>
  <c r="JY204" i="15198"/>
  <c r="DV204" i="15198"/>
  <c r="DV209" i="15198" s="1"/>
  <c r="LV204" i="15198"/>
  <c r="HZ204" i="15198"/>
  <c r="NM204" i="15198"/>
  <c r="NM209" i="15198" s="1"/>
  <c r="NM212" i="15198" s="1"/>
  <c r="NM213" i="15198" s="1"/>
  <c r="GK204" i="15198"/>
  <c r="RX205" i="15198"/>
  <c r="RX210" i="15198" s="1"/>
  <c r="SX205" i="15198"/>
  <c r="SX210" i="15198" s="1"/>
  <c r="QL205" i="15198"/>
  <c r="QL210" i="15198" s="1"/>
  <c r="HT205" i="15198"/>
  <c r="HT210" i="15198" s="1"/>
  <c r="JO205" i="15198"/>
  <c r="JO210" i="15198" s="1"/>
  <c r="QA205" i="15198"/>
  <c r="QA210" i="15198" s="1"/>
  <c r="VB205" i="15198"/>
  <c r="VB210" i="15198" s="1"/>
  <c r="EY205" i="15198"/>
  <c r="EY210" i="15198" s="1"/>
  <c r="LN205" i="15198"/>
  <c r="LN210" i="15198" s="1"/>
  <c r="MY205" i="15198"/>
  <c r="MY210" i="15198" s="1"/>
  <c r="NB205" i="15198"/>
  <c r="NB210" i="15198" s="1"/>
  <c r="KM205" i="15198"/>
  <c r="KM210" i="15198" s="1"/>
  <c r="KN205" i="15198"/>
  <c r="KN210" i="15198" s="1"/>
  <c r="NG205" i="15198"/>
  <c r="NG210" i="15198" s="1"/>
  <c r="OU205" i="15198"/>
  <c r="OU210" i="15198" s="1"/>
  <c r="MI205" i="15198"/>
  <c r="MI210" i="15198" s="1"/>
  <c r="TS205" i="15198"/>
  <c r="TS210" i="15198" s="1"/>
  <c r="KH202" i="15198"/>
  <c r="KH204" i="15198"/>
  <c r="KH209" i="15198" s="1"/>
  <c r="KH212" i="15198" s="1"/>
  <c r="KH213" i="15198" s="1"/>
  <c r="IM249" i="15198"/>
  <c r="IM203" i="15198"/>
  <c r="PN218" i="15198"/>
  <c r="PN202" i="15198"/>
  <c r="PN204" i="15198"/>
  <c r="JZ199" i="15198"/>
  <c r="JZ203" i="15198"/>
  <c r="WH202" i="15198"/>
  <c r="WH204" i="15198"/>
  <c r="RD199" i="15198"/>
  <c r="RD203" i="15198"/>
  <c r="RD208" i="15198" s="1"/>
  <c r="KX202" i="15198"/>
  <c r="KX204" i="15198"/>
  <c r="KO197" i="15198"/>
  <c r="KO202" i="15198"/>
  <c r="KO204" i="15198"/>
  <c r="GG198" i="15198"/>
  <c r="GG208" i="15198" s="1"/>
  <c r="GG203" i="15198"/>
  <c r="QF205" i="15198"/>
  <c r="QF210" i="15198" s="1"/>
  <c r="JB249" i="15198"/>
  <c r="JB203" i="15198"/>
  <c r="OV249" i="15198"/>
  <c r="OV202" i="15198"/>
  <c r="OV204" i="15198"/>
  <c r="OV209" i="15198" s="1"/>
  <c r="KM199" i="15198"/>
  <c r="KM203" i="15198"/>
  <c r="FY198" i="15198"/>
  <c r="FY208" i="15198" s="1"/>
  <c r="FY203" i="15198"/>
  <c r="OM199" i="15198"/>
  <c r="OM203" i="15198"/>
  <c r="UC198" i="15198"/>
  <c r="UC208" i="15198" s="1"/>
  <c r="UC203" i="15198"/>
  <c r="DE249" i="15198"/>
  <c r="DE203" i="15198"/>
  <c r="VW198" i="15198"/>
  <c r="VW203" i="15198"/>
  <c r="MC198" i="15198"/>
  <c r="MC208" i="15198" s="1"/>
  <c r="MC203" i="15198"/>
  <c r="VK218" i="15198"/>
  <c r="VK224" i="15198" s="1"/>
  <c r="VK202" i="15198"/>
  <c r="VK207" i="15198" s="1"/>
  <c r="VK204" i="15198"/>
  <c r="TU202" i="15198"/>
  <c r="TU204" i="15198"/>
  <c r="NX202" i="15198"/>
  <c r="NX207" i="15198" s="1"/>
  <c r="NX204" i="15198"/>
  <c r="MC202" i="15198"/>
  <c r="MC204" i="15198"/>
  <c r="PS202" i="15198"/>
  <c r="PS204" i="15198"/>
  <c r="UQ202" i="15198"/>
  <c r="UQ204" i="15198"/>
  <c r="UQ211" i="15198" s="1"/>
  <c r="OI197" i="15198"/>
  <c r="OI202" i="15198"/>
  <c r="OI207" i="15198" s="1"/>
  <c r="OI204" i="15198"/>
  <c r="EI202" i="15198"/>
  <c r="EI204" i="15198"/>
  <c r="HA202" i="15198"/>
  <c r="HA207" i="15198" s="1"/>
  <c r="HA204" i="15198"/>
  <c r="TO219" i="15198"/>
  <c r="TO225" i="15198" s="1"/>
  <c r="TO202" i="15198"/>
  <c r="TO207" i="15198" s="1"/>
  <c r="TO204" i="15198"/>
  <c r="ES198" i="15198"/>
  <c r="ES203" i="15198"/>
  <c r="GD202" i="15198"/>
  <c r="GD207" i="15198" s="1"/>
  <c r="GD204" i="15198"/>
  <c r="JZ202" i="15198"/>
  <c r="JZ204" i="15198"/>
  <c r="JZ211" i="15198" s="1"/>
  <c r="DM202" i="15198"/>
  <c r="DM204" i="15198"/>
  <c r="LT202" i="15198"/>
  <c r="LT204" i="15198"/>
  <c r="FS202" i="15198"/>
  <c r="FS207" i="15198" s="1"/>
  <c r="FS204" i="15198"/>
  <c r="SI202" i="15198"/>
  <c r="SI207" i="15198" s="1"/>
  <c r="SI204" i="15198"/>
  <c r="HC202" i="15198"/>
  <c r="HC204" i="15198"/>
  <c r="HC209" i="15198" s="1"/>
  <c r="GC202" i="15198"/>
  <c r="GC204" i="15198"/>
  <c r="HM202" i="15198"/>
  <c r="HM204" i="15198"/>
  <c r="SK204" i="15198"/>
  <c r="OZ204" i="15198"/>
  <c r="HJ204" i="15198"/>
  <c r="HJ209" i="15198" s="1"/>
  <c r="HJ212" i="15198" s="1"/>
  <c r="HJ213" i="15198" s="1"/>
  <c r="OX204" i="15198"/>
  <c r="DU204" i="15198"/>
  <c r="ON204" i="15198"/>
  <c r="FE202" i="15198"/>
  <c r="SS204" i="15198"/>
  <c r="KS204" i="15198"/>
  <c r="FZ204" i="15198"/>
  <c r="FZ209" i="15198" s="1"/>
  <c r="IZ204" i="15198"/>
  <c r="IU204" i="15198"/>
  <c r="RC204" i="15198"/>
  <c r="IA204" i="15198"/>
  <c r="TC204" i="15198"/>
  <c r="TK204" i="15198"/>
  <c r="TK209" i="15198" s="1"/>
  <c r="TK212" i="15198" s="1"/>
  <c r="TK213" i="15198" s="1"/>
  <c r="IR204" i="15198"/>
  <c r="JD204" i="15198"/>
  <c r="EC204" i="15198"/>
  <c r="EC209" i="15198" s="1"/>
  <c r="EC212" i="15198" s="1"/>
  <c r="EC213" i="15198" s="1"/>
  <c r="KQ204" i="15198"/>
  <c r="MD204" i="15198"/>
  <c r="KU204" i="15198"/>
  <c r="NP204" i="15198"/>
  <c r="NP211" i="15198" s="1"/>
  <c r="VA204" i="15198"/>
  <c r="UI204" i="15198"/>
  <c r="NO204" i="15198"/>
  <c r="QP204" i="15198"/>
  <c r="JR204" i="15198"/>
  <c r="UD204" i="15198"/>
  <c r="RQ204" i="15198"/>
  <c r="RQ209" i="15198" s="1"/>
  <c r="RQ212" i="15198" s="1"/>
  <c r="RQ213" i="15198" s="1"/>
  <c r="UA204" i="15198"/>
  <c r="QA204" i="15198"/>
  <c r="VZ205" i="15198"/>
  <c r="VZ210" i="15198" s="1"/>
  <c r="LF205" i="15198"/>
  <c r="LF210" i="15198" s="1"/>
  <c r="MT205" i="15198"/>
  <c r="MT210" i="15198" s="1"/>
  <c r="UA205" i="15198"/>
  <c r="UA210" i="15198" s="1"/>
  <c r="SU205" i="15198"/>
  <c r="SU210" i="15198" s="1"/>
  <c r="LT205" i="15198"/>
  <c r="LT210" i="15198" s="1"/>
  <c r="SV205" i="15198"/>
  <c r="SV210" i="15198" s="1"/>
  <c r="FW205" i="15198"/>
  <c r="FW210" i="15198" s="1"/>
  <c r="GF205" i="15198"/>
  <c r="GF210" i="15198" s="1"/>
  <c r="MJ205" i="15198"/>
  <c r="MJ210" i="15198" s="1"/>
  <c r="IA205" i="15198"/>
  <c r="IA210" i="15198" s="1"/>
  <c r="QX202" i="15198"/>
  <c r="QX204" i="15198"/>
  <c r="QG249" i="15198"/>
  <c r="QG203" i="15198"/>
  <c r="HH202" i="15198"/>
  <c r="HH204" i="15198"/>
  <c r="GY249" i="15198"/>
  <c r="GY203" i="15198"/>
  <c r="TO199" i="15198"/>
  <c r="TO203" i="15198"/>
  <c r="PT198" i="15198"/>
  <c r="PT208" i="15198" s="1"/>
  <c r="PT203" i="15198"/>
  <c r="VX199" i="15198"/>
  <c r="VX211" i="15198" s="1"/>
  <c r="VX202" i="15198"/>
  <c r="VX204" i="15198"/>
  <c r="HO219" i="15198"/>
  <c r="HO225" i="15198" s="1"/>
  <c r="HO202" i="15198"/>
  <c r="HO204" i="15198"/>
  <c r="VJ202" i="15198"/>
  <c r="VJ204" i="15198"/>
  <c r="GB199" i="15198"/>
  <c r="GB203" i="15198"/>
  <c r="LB220" i="15198"/>
  <c r="LB202" i="15198"/>
  <c r="LB204" i="15198"/>
  <c r="EV249" i="15198"/>
  <c r="EV203" i="15198"/>
  <c r="FN200" i="15198"/>
  <c r="FN203" i="15198"/>
  <c r="EA199" i="15198"/>
  <c r="EA203" i="15198"/>
  <c r="RI198" i="15198"/>
  <c r="RI203" i="15198"/>
  <c r="OW198" i="15198"/>
  <c r="OW203" i="15198"/>
  <c r="WG198" i="15198"/>
  <c r="WG203" i="15198"/>
  <c r="OV198" i="15198"/>
  <c r="OV208" i="15198" s="1"/>
  <c r="OV203" i="15198"/>
  <c r="HW199" i="15198"/>
  <c r="HW211" i="15198" s="1"/>
  <c r="HW203" i="15198"/>
  <c r="QW202" i="15198"/>
  <c r="QW204" i="15198"/>
  <c r="DT202" i="15198"/>
  <c r="DT207" i="15198" s="1"/>
  <c r="DT204" i="15198"/>
  <c r="RT202" i="15198"/>
  <c r="RT204" i="15198"/>
  <c r="RT211" i="15198" s="1"/>
  <c r="RT222" i="15198" s="1"/>
  <c r="RT245" i="15198" s="1"/>
  <c r="FL200" i="15198"/>
  <c r="FL203" i="15198"/>
  <c r="FL208" i="15198" s="1"/>
  <c r="IV202" i="15198"/>
  <c r="IV204" i="15198"/>
  <c r="VH198" i="15198"/>
  <c r="VH203" i="15198"/>
  <c r="DM198" i="15198"/>
  <c r="DM203" i="15198"/>
  <c r="LI204" i="15198"/>
  <c r="LI211" i="15198" s="1"/>
  <c r="LI222" i="15198" s="1"/>
  <c r="LI245" i="15198" s="1"/>
  <c r="LI202" i="15198"/>
  <c r="HS202" i="15198"/>
  <c r="HS204" i="15198"/>
  <c r="MK198" i="15198"/>
  <c r="MK203" i="15198"/>
  <c r="UF202" i="15198"/>
  <c r="UF204" i="15198"/>
  <c r="WG202" i="15198"/>
  <c r="WG204" i="15198"/>
  <c r="TL202" i="15198"/>
  <c r="TL204" i="15198"/>
  <c r="TL211" i="15198" s="1"/>
  <c r="KN202" i="15198"/>
  <c r="KN204" i="15198"/>
  <c r="UC220" i="15198"/>
  <c r="UC202" i="15198"/>
  <c r="UC207" i="15198" s="1"/>
  <c r="UC204" i="15198"/>
  <c r="UE218" i="15198"/>
  <c r="UE224" i="15198" s="1"/>
  <c r="UE202" i="15198"/>
  <c r="UE204" i="15198"/>
  <c r="NU202" i="15198"/>
  <c r="NU207" i="15198" s="1"/>
  <c r="NU204" i="15198"/>
  <c r="VY202" i="15198"/>
  <c r="VY204" i="15198"/>
  <c r="IT204" i="15198"/>
  <c r="IT211" i="15198" s="1"/>
  <c r="FL202" i="15198"/>
  <c r="FC204" i="15198"/>
  <c r="HQ204" i="15198"/>
  <c r="NI204" i="15198"/>
  <c r="ER204" i="15198"/>
  <c r="VS204" i="15198"/>
  <c r="TT204" i="15198"/>
  <c r="TT211" i="15198" s="1"/>
  <c r="MX204" i="15198"/>
  <c r="MN204" i="15198"/>
  <c r="EE204" i="15198"/>
  <c r="VD204" i="15198"/>
  <c r="OY204" i="15198"/>
  <c r="QQ204" i="15198"/>
  <c r="FP202" i="15198"/>
  <c r="MI204" i="15198"/>
  <c r="LC204" i="15198"/>
  <c r="LC211" i="15198" s="1"/>
  <c r="SY204" i="15198"/>
  <c r="RI204" i="15198"/>
  <c r="ST204" i="15198"/>
  <c r="FQ202" i="15198"/>
  <c r="RH204" i="15198"/>
  <c r="FK202" i="15198"/>
  <c r="HV205" i="15198"/>
  <c r="HV210" i="15198" s="1"/>
  <c r="RW205" i="15198"/>
  <c r="RW210" i="15198" s="1"/>
  <c r="MA205" i="15198"/>
  <c r="MA210" i="15198" s="1"/>
  <c r="ON205" i="15198"/>
  <c r="ON210" i="15198" s="1"/>
  <c r="IZ205" i="15198"/>
  <c r="IZ210" i="15198" s="1"/>
  <c r="NZ205" i="15198"/>
  <c r="NZ210" i="15198" s="1"/>
  <c r="EQ205" i="15198"/>
  <c r="EQ210" i="15198" s="1"/>
  <c r="GH205" i="15198"/>
  <c r="GH210" i="15198" s="1"/>
  <c r="IY205" i="15198"/>
  <c r="IY210" i="15198" s="1"/>
  <c r="ET205" i="15198"/>
  <c r="ET210" i="15198" s="1"/>
  <c r="RH205" i="15198"/>
  <c r="RH210" i="15198" s="1"/>
  <c r="LD205" i="15198"/>
  <c r="LD210" i="15198" s="1"/>
  <c r="MD205" i="15198"/>
  <c r="MD210" i="15198" s="1"/>
  <c r="VW205" i="15198"/>
  <c r="VW210" i="15198" s="1"/>
  <c r="SX220" i="15198"/>
  <c r="SX202" i="15198"/>
  <c r="SX204" i="15198"/>
  <c r="NV202" i="15198"/>
  <c r="NV204" i="15198"/>
  <c r="SO198" i="15198"/>
  <c r="SO203" i="15198"/>
  <c r="GI249" i="15198"/>
  <c r="GI203" i="15198"/>
  <c r="TH202" i="15198"/>
  <c r="TH204" i="15198"/>
  <c r="TH209" i="15198" s="1"/>
  <c r="TH212" i="15198" s="1"/>
  <c r="TH213" i="15198" s="1"/>
  <c r="SN202" i="15198"/>
  <c r="SN204" i="15198"/>
  <c r="FF203" i="15198"/>
  <c r="LP202" i="15198"/>
  <c r="LP204" i="15198"/>
  <c r="QT220" i="15198"/>
  <c r="QT226" i="15198" s="1"/>
  <c r="QT238" i="15198" s="1"/>
  <c r="QT202" i="15198"/>
  <c r="QT204" i="15198"/>
  <c r="SG198" i="15198"/>
  <c r="SG208" i="15198" s="1"/>
  <c r="SG203" i="15198"/>
  <c r="PU198" i="15198"/>
  <c r="PU203" i="15198"/>
  <c r="JW199" i="15198"/>
  <c r="JW211" i="15198" s="1"/>
  <c r="JW203" i="15198"/>
  <c r="KO198" i="15198"/>
  <c r="KO203" i="15198"/>
  <c r="TG197" i="15198"/>
  <c r="TG202" i="15198"/>
  <c r="TG204" i="15198"/>
  <c r="OF202" i="15198"/>
  <c r="OF207" i="15198" s="1"/>
  <c r="OF204" i="15198"/>
  <c r="OF211" i="15198" s="1"/>
  <c r="QC219" i="15198"/>
  <c r="QC202" i="15198"/>
  <c r="QC204" i="15198"/>
  <c r="HD202" i="15198"/>
  <c r="HD204" i="15198"/>
  <c r="HD209" i="15198" s="1"/>
  <c r="LJ202" i="15198"/>
  <c r="LJ204" i="15198"/>
  <c r="PP202" i="15198"/>
  <c r="PP207" i="15198" s="1"/>
  <c r="PP204" i="15198"/>
  <c r="UB202" i="15198"/>
  <c r="UB204" i="15198"/>
  <c r="KW202" i="15198"/>
  <c r="KW207" i="15198" s="1"/>
  <c r="KW204" i="15198"/>
  <c r="HX202" i="15198"/>
  <c r="HX204" i="15198"/>
  <c r="EH202" i="15198"/>
  <c r="EH204" i="15198"/>
  <c r="LQ204" i="15198"/>
  <c r="LQ202" i="15198"/>
  <c r="LQ207" i="15198" s="1"/>
  <c r="MA202" i="15198"/>
  <c r="MA204" i="15198"/>
  <c r="MA209" i="15198" s="1"/>
  <c r="OS202" i="15198"/>
  <c r="OS204" i="15198"/>
  <c r="MM249" i="15198"/>
  <c r="MM203" i="15198"/>
  <c r="MM208" i="15198" s="1"/>
  <c r="GP202" i="15198"/>
  <c r="GP204" i="15198"/>
  <c r="GT202" i="15198"/>
  <c r="GT207" i="15198" s="1"/>
  <c r="GT204" i="15198"/>
  <c r="QS200" i="15198"/>
  <c r="QS205" i="15198" s="1"/>
  <c r="QS202" i="15198"/>
  <c r="QS204" i="15198"/>
  <c r="QS209" i="15198" s="1"/>
  <c r="OO202" i="15198"/>
  <c r="OO204" i="15198"/>
  <c r="EJ202" i="15198"/>
  <c r="EJ204" i="15198"/>
  <c r="SJ219" i="15198"/>
  <c r="SJ225" i="15198" s="1"/>
  <c r="SJ202" i="15198"/>
  <c r="SJ204" i="15198"/>
  <c r="QO204" i="15198"/>
  <c r="QO202" i="15198"/>
  <c r="PE219" i="15198"/>
  <c r="PE225" i="15198" s="1"/>
  <c r="PE202" i="15198"/>
  <c r="PE207" i="15198" s="1"/>
  <c r="PE204" i="15198"/>
  <c r="RR202" i="15198"/>
  <c r="RR207" i="15198" s="1"/>
  <c r="RR204" i="15198"/>
  <c r="VV204" i="15198"/>
  <c r="FT204" i="15198"/>
  <c r="PJ204" i="15198"/>
  <c r="UN204" i="15198"/>
  <c r="LX204" i="15198"/>
  <c r="FC202" i="15198"/>
  <c r="FC207" i="15198" s="1"/>
  <c r="EV204" i="15198"/>
  <c r="IS204" i="15198"/>
  <c r="SC204" i="15198"/>
  <c r="VG204" i="15198"/>
  <c r="WI204" i="15198"/>
  <c r="FO202" i="15198"/>
  <c r="RJ204" i="15198"/>
  <c r="RJ209" i="15198" s="1"/>
  <c r="RJ212" i="15198" s="1"/>
  <c r="RJ213" i="15198" s="1"/>
  <c r="SL204" i="15198"/>
  <c r="SL209" i="15198" s="1"/>
  <c r="SL212" i="15198" s="1"/>
  <c r="SL213" i="15198" s="1"/>
  <c r="RD204" i="15198"/>
  <c r="NN204" i="15198"/>
  <c r="SR204" i="15198"/>
  <c r="TY204" i="15198"/>
  <c r="IO204" i="15198"/>
  <c r="IO211" i="15198" s="1"/>
  <c r="MG204" i="15198"/>
  <c r="NE204" i="15198"/>
  <c r="IF204" i="15198"/>
  <c r="IF211" i="15198" s="1"/>
  <c r="ND204" i="15198"/>
  <c r="JN204" i="15198"/>
  <c r="RX204" i="15198"/>
  <c r="VW204" i="15198"/>
  <c r="FD202" i="15198"/>
  <c r="QF204" i="15198"/>
  <c r="NR204" i="15198"/>
  <c r="SD204" i="15198"/>
  <c r="OU204" i="15198"/>
  <c r="PY204" i="15198"/>
  <c r="JE204" i="15198"/>
  <c r="JE211" i="15198" s="1"/>
  <c r="GI204" i="15198"/>
  <c r="UZ204" i="15198"/>
  <c r="JH204" i="15198"/>
  <c r="PH204" i="15198"/>
  <c r="TN204" i="15198"/>
  <c r="OC204" i="15198"/>
  <c r="OC209" i="15198" s="1"/>
  <c r="OC212" i="15198" s="1"/>
  <c r="OC213" i="15198" s="1"/>
  <c r="GE205" i="15198"/>
  <c r="GE210" i="15198" s="1"/>
  <c r="DV205" i="15198"/>
  <c r="DV210" i="15198" s="1"/>
  <c r="QZ205" i="15198"/>
  <c r="QZ210" i="15198" s="1"/>
  <c r="KF205" i="15198"/>
  <c r="KF210" i="15198" s="1"/>
  <c r="TD205" i="15198"/>
  <c r="TD210" i="15198" s="1"/>
  <c r="DN205" i="15198"/>
  <c r="DN210" i="15198" s="1"/>
  <c r="NX205" i="15198"/>
  <c r="NX210" i="15198" s="1"/>
  <c r="JR205" i="15198"/>
  <c r="JR210" i="15198" s="1"/>
  <c r="SH205" i="15198"/>
  <c r="SH210" i="15198" s="1"/>
  <c r="GX205" i="15198"/>
  <c r="GX210" i="15198" s="1"/>
  <c r="QI205" i="15198"/>
  <c r="QI210" i="15198" s="1"/>
  <c r="RR205" i="15198"/>
  <c r="RR210" i="15198" s="1"/>
  <c r="JJ205" i="15198"/>
  <c r="JJ210" i="15198" s="1"/>
  <c r="RB205" i="15198"/>
  <c r="RB210" i="15198" s="1"/>
  <c r="SN205" i="15198"/>
  <c r="SN210" i="15198" s="1"/>
  <c r="UB205" i="15198"/>
  <c r="UB210" i="15198" s="1"/>
  <c r="MB198" i="15198"/>
  <c r="MB203" i="15198"/>
  <c r="DG202" i="15198"/>
  <c r="DG204" i="15198"/>
  <c r="DG211" i="15198" s="1"/>
  <c r="TE202" i="15198"/>
  <c r="TE204" i="15198"/>
  <c r="DD204" i="15198"/>
  <c r="DD202" i="15198"/>
  <c r="UX202" i="15198"/>
  <c r="UX204" i="15198"/>
  <c r="GG202" i="15198"/>
  <c r="GG207" i="15198" s="1"/>
  <c r="GG204" i="15198"/>
  <c r="OW202" i="15198"/>
  <c r="OW204" i="15198"/>
  <c r="VU202" i="15198"/>
  <c r="VU204" i="15198"/>
  <c r="FI197" i="15198"/>
  <c r="FI202" i="15198"/>
  <c r="LZ199" i="15198"/>
  <c r="LZ203" i="15198"/>
  <c r="NS219" i="15198"/>
  <c r="NS225" i="15198" s="1"/>
  <c r="NS202" i="15198"/>
  <c r="NS207" i="15198" s="1"/>
  <c r="NS204" i="15198"/>
  <c r="LD198" i="15198"/>
  <c r="LD203" i="15198"/>
  <c r="RN199" i="15198"/>
  <c r="RN211" i="15198" s="1"/>
  <c r="RN203" i="15198"/>
  <c r="VY198" i="15198"/>
  <c r="VY203" i="15198"/>
  <c r="VY208" i="15198" s="1"/>
  <c r="DJ198" i="15198"/>
  <c r="DJ208" i="15198" s="1"/>
  <c r="DJ203" i="15198"/>
  <c r="TM198" i="15198"/>
  <c r="TM203" i="15198"/>
  <c r="IK198" i="15198"/>
  <c r="IK203" i="15198"/>
  <c r="GU202" i="15198"/>
  <c r="GU204" i="15198"/>
  <c r="UU220" i="15198"/>
  <c r="UU238" i="15198" s="1"/>
  <c r="UU202" i="15198"/>
  <c r="UU204" i="15198"/>
  <c r="VX198" i="15198"/>
  <c r="VX203" i="15198"/>
  <c r="VX208" i="15198" s="1"/>
  <c r="LE198" i="15198"/>
  <c r="LE203" i="15198"/>
  <c r="LE208" i="15198" s="1"/>
  <c r="SZ202" i="15198"/>
  <c r="SZ204" i="15198"/>
  <c r="TP202" i="15198"/>
  <c r="TP207" i="15198" s="1"/>
  <c r="TP204" i="15198"/>
  <c r="UP202" i="15198"/>
  <c r="UP204" i="15198"/>
  <c r="TL198" i="15198"/>
  <c r="TL203" i="15198"/>
  <c r="EP202" i="15198"/>
  <c r="EP204" i="15198"/>
  <c r="VF202" i="15198"/>
  <c r="VF204" i="15198"/>
  <c r="IL202" i="15198"/>
  <c r="IL204" i="15198"/>
  <c r="IL209" i="15198" s="1"/>
  <c r="SW202" i="15198"/>
  <c r="SW207" i="15198" s="1"/>
  <c r="SW204" i="15198"/>
  <c r="SW209" i="15198" s="1"/>
  <c r="SW212" i="15198" s="1"/>
  <c r="SW213" i="15198" s="1"/>
  <c r="HV202" i="15198"/>
  <c r="HV204" i="15198"/>
  <c r="TZ202" i="15198"/>
  <c r="TZ204" i="15198"/>
  <c r="TZ211" i="15198" s="1"/>
  <c r="QI202" i="15198"/>
  <c r="QI204" i="15198"/>
  <c r="MS197" i="15198"/>
  <c r="MS202" i="15198"/>
  <c r="MS204" i="15198"/>
  <c r="PK202" i="15198"/>
  <c r="PK204" i="15198"/>
  <c r="PK211" i="15198" s="1"/>
  <c r="PK222" i="15198" s="1"/>
  <c r="PK245" i="15198" s="1"/>
  <c r="SB202" i="15198"/>
  <c r="SB204" i="15198"/>
  <c r="OP202" i="15198"/>
  <c r="OP207" i="15198" s="1"/>
  <c r="OP204" i="15198"/>
  <c r="ME202" i="15198"/>
  <c r="ME204" i="15198"/>
  <c r="PX219" i="15198"/>
  <c r="PX225" i="15198" s="1"/>
  <c r="PX202" i="15198"/>
  <c r="PX204" i="15198"/>
  <c r="VL202" i="15198"/>
  <c r="VL204" i="15198"/>
  <c r="GJ202" i="15198"/>
  <c r="GJ204" i="15198"/>
  <c r="GJ211" i="15198" s="1"/>
  <c r="GJ222" i="15198" s="1"/>
  <c r="GJ245" i="15198" s="1"/>
  <c r="FV202" i="15198"/>
  <c r="FV204" i="15198"/>
  <c r="VI202" i="15198"/>
  <c r="VI207" i="15198" s="1"/>
  <c r="VI204" i="15198"/>
  <c r="IG202" i="15198"/>
  <c r="IG204" i="15198"/>
  <c r="JM202" i="15198"/>
  <c r="JM207" i="15198" s="1"/>
  <c r="JM204" i="15198"/>
  <c r="LG202" i="15198"/>
  <c r="LG204" i="15198"/>
  <c r="UY204" i="15198"/>
  <c r="LW204" i="15198"/>
  <c r="QG204" i="15198"/>
  <c r="SV204" i="15198"/>
  <c r="SV209" i="15198" s="1"/>
  <c r="FN202" i="15198"/>
  <c r="FN207" i="15198" s="1"/>
  <c r="MK204" i="15198"/>
  <c r="GO204" i="15198"/>
  <c r="JS204" i="15198"/>
  <c r="LR204" i="15198"/>
  <c r="PB204" i="15198"/>
  <c r="PB211" i="15198" s="1"/>
  <c r="FM202" i="15198"/>
  <c r="JA204" i="15198"/>
  <c r="QR204" i="15198"/>
  <c r="US204" i="15198"/>
  <c r="NT204" i="15198"/>
  <c r="EL204" i="15198"/>
  <c r="WF204" i="15198"/>
  <c r="WF211" i="15198" s="1"/>
  <c r="TW204" i="15198"/>
  <c r="JV204" i="15198"/>
  <c r="OL204" i="15198"/>
  <c r="RF204" i="15198"/>
  <c r="NG204" i="15198"/>
  <c r="UV204" i="15198"/>
  <c r="PW204" i="15198"/>
  <c r="PW209" i="15198" s="1"/>
  <c r="HG207" i="15198"/>
  <c r="FZ205" i="15198"/>
  <c r="FZ210" i="15198" s="1"/>
  <c r="JW205" i="15198"/>
  <c r="JW210" i="15198" s="1"/>
  <c r="OH205" i="15198"/>
  <c r="OH210" i="15198" s="1"/>
  <c r="KE205" i="15198"/>
  <c r="KE210" i="15198" s="1"/>
  <c r="LL205" i="15198"/>
  <c r="LL210" i="15198" s="1"/>
  <c r="UL205" i="15198"/>
  <c r="UL210" i="15198" s="1"/>
  <c r="TN205" i="15198"/>
  <c r="TN210" i="15198" s="1"/>
  <c r="GN205" i="15198"/>
  <c r="GN210" i="15198" s="1"/>
  <c r="MB205" i="15198"/>
  <c r="MB210" i="15198" s="1"/>
  <c r="LK205" i="15198"/>
  <c r="LK210" i="15198" s="1"/>
  <c r="HK205" i="15198"/>
  <c r="HK210" i="15198" s="1"/>
  <c r="ID205" i="15198"/>
  <c r="ID210" i="15198" s="1"/>
  <c r="UI205" i="15198"/>
  <c r="UI210" i="15198" s="1"/>
  <c r="UT205" i="15198"/>
  <c r="UT210" i="15198" s="1"/>
  <c r="HE202" i="15198"/>
  <c r="HE204" i="15198"/>
  <c r="FF197" i="15198"/>
  <c r="FF202" i="15198"/>
  <c r="FH197" i="15198"/>
  <c r="FH207" i="15198" s="1"/>
  <c r="FH202" i="15198"/>
  <c r="EF249" i="15198"/>
  <c r="EF203" i="15198"/>
  <c r="MG205" i="15198"/>
  <c r="MG210" i="15198" s="1"/>
  <c r="GQ202" i="15198"/>
  <c r="GQ204" i="15198"/>
  <c r="RE198" i="15198"/>
  <c r="RE203" i="15198"/>
  <c r="NJ202" i="15198"/>
  <c r="NJ207" i="15198" s="1"/>
  <c r="NJ204" i="15198"/>
  <c r="PD202" i="15198"/>
  <c r="PD204" i="15198"/>
  <c r="LF199" i="15198"/>
  <c r="LF209" i="15198" s="1"/>
  <c r="LF202" i="15198"/>
  <c r="LF204" i="15198"/>
  <c r="OT205" i="15198"/>
  <c r="OT210" i="15198" s="1"/>
  <c r="QC198" i="15198"/>
  <c r="QC203" i="15198"/>
  <c r="JU219" i="15198"/>
  <c r="JU202" i="15198"/>
  <c r="JU204" i="15198"/>
  <c r="DZ199" i="15198"/>
  <c r="DZ203" i="15198"/>
  <c r="OQ218" i="15198"/>
  <c r="OQ224" i="15198" s="1"/>
  <c r="OQ202" i="15198"/>
  <c r="OQ204" i="15198"/>
  <c r="OQ209" i="15198" s="1"/>
  <c r="OQ212" i="15198" s="1"/>
  <c r="OQ213" i="15198" s="1"/>
  <c r="FA198" i="15198"/>
  <c r="FA203" i="15198"/>
  <c r="DL198" i="15198"/>
  <c r="DL203" i="15198"/>
  <c r="QM199" i="15198"/>
  <c r="QM203" i="15198"/>
  <c r="II198" i="15198"/>
  <c r="II208" i="15198" s="1"/>
  <c r="II203" i="15198"/>
  <c r="OM202" i="15198"/>
  <c r="OM204" i="15198"/>
  <c r="MO198" i="15198"/>
  <c r="MO203" i="15198"/>
  <c r="TI202" i="15198"/>
  <c r="TI204" i="15198"/>
  <c r="TI209" i="15198" s="1"/>
  <c r="TI212" i="15198" s="1"/>
  <c r="TI213" i="15198" s="1"/>
  <c r="VE198" i="15198"/>
  <c r="VE203" i="15198"/>
  <c r="VE208" i="15198" s="1"/>
  <c r="LG249" i="15198"/>
  <c r="LG203" i="15198"/>
  <c r="LG208" i="15198" s="1"/>
  <c r="MF202" i="15198"/>
  <c r="MF204" i="15198"/>
  <c r="MF211" i="15198" s="1"/>
  <c r="PT202" i="15198"/>
  <c r="PT204" i="15198"/>
  <c r="SH202" i="15198"/>
  <c r="SH207" i="15198" s="1"/>
  <c r="SH204" i="15198"/>
  <c r="UH204" i="15198"/>
  <c r="UH202" i="15198"/>
  <c r="ED202" i="15198"/>
  <c r="ED207" i="15198" s="1"/>
  <c r="ED204" i="15198"/>
  <c r="EU202" i="15198"/>
  <c r="EU204" i="15198"/>
  <c r="QD202" i="15198"/>
  <c r="QD204" i="15198"/>
  <c r="ET202" i="15198"/>
  <c r="ET204" i="15198"/>
  <c r="ET209" i="15198" s="1"/>
  <c r="UK202" i="15198"/>
  <c r="UK207" i="15198" s="1"/>
  <c r="UK204" i="15198"/>
  <c r="UO202" i="15198"/>
  <c r="UO204" i="15198"/>
  <c r="JO202" i="15198"/>
  <c r="JO204" i="15198"/>
  <c r="DK202" i="15198"/>
  <c r="DK204" i="15198"/>
  <c r="VR220" i="15198"/>
  <c r="VR238" i="15198" s="1"/>
  <c r="VR202" i="15198"/>
  <c r="VR204" i="15198"/>
  <c r="VR209" i="15198" s="1"/>
  <c r="SQ219" i="15198"/>
  <c r="SQ225" i="15198" s="1"/>
  <c r="SQ202" i="15198"/>
  <c r="SQ207" i="15198" s="1"/>
  <c r="SQ204" i="15198"/>
  <c r="GF202" i="15198"/>
  <c r="GF204" i="15198"/>
  <c r="OG202" i="15198"/>
  <c r="OG204" i="15198"/>
  <c r="FX202" i="15198"/>
  <c r="FX204" i="15198"/>
  <c r="GZ202" i="15198"/>
  <c r="GZ204" i="15198"/>
  <c r="ML202" i="15198"/>
  <c r="ML204" i="15198"/>
  <c r="HU219" i="15198"/>
  <c r="HU225" i="15198" s="1"/>
  <c r="HU202" i="15198"/>
  <c r="HU207" i="15198" s="1"/>
  <c r="HU204" i="15198"/>
  <c r="LH202" i="15198"/>
  <c r="LH204" i="15198"/>
  <c r="LH209" i="15198" s="1"/>
  <c r="IN202" i="15198"/>
  <c r="IN204" i="15198"/>
  <c r="IN211" i="15198" s="1"/>
  <c r="MQ202" i="15198"/>
  <c r="MQ204" i="15198"/>
  <c r="MQ209" i="15198" s="1"/>
  <c r="MQ212" i="15198" s="1"/>
  <c r="MQ213" i="15198" s="1"/>
  <c r="RE202" i="15198"/>
  <c r="RE204" i="15198"/>
  <c r="MT202" i="15198"/>
  <c r="MT204" i="15198"/>
  <c r="MT209" i="15198" s="1"/>
  <c r="HP204" i="15198"/>
  <c r="VH204" i="15198"/>
  <c r="LM204" i="15198"/>
  <c r="LM209" i="15198" s="1"/>
  <c r="LM212" i="15198" s="1"/>
  <c r="LM213" i="15198" s="1"/>
  <c r="JT204" i="15198"/>
  <c r="QE204" i="15198"/>
  <c r="QE209" i="15198" s="1"/>
  <c r="QE212" i="15198" s="1"/>
  <c r="QE213" i="15198" s="1"/>
  <c r="PQ204" i="15198"/>
  <c r="IY204" i="15198"/>
  <c r="EG204" i="15198"/>
  <c r="NB204" i="15198"/>
  <c r="NB209" i="15198" s="1"/>
  <c r="MJ204" i="15198"/>
  <c r="LS204" i="15198"/>
  <c r="GR204" i="15198"/>
  <c r="GR209" i="15198" s="1"/>
  <c r="GR212" i="15198" s="1"/>
  <c r="GR213" i="15198" s="1"/>
  <c r="DW204" i="15198"/>
  <c r="TR204" i="15198"/>
  <c r="PV204" i="15198"/>
  <c r="KF204" i="15198"/>
  <c r="KF209" i="15198" s="1"/>
  <c r="RV204" i="15198"/>
  <c r="EY204" i="15198"/>
  <c r="IQ204" i="15198"/>
  <c r="WC204" i="15198"/>
  <c r="PL204" i="15198"/>
  <c r="QL204" i="15198"/>
  <c r="PZ204" i="15198"/>
  <c r="PZ211" i="15198" s="1"/>
  <c r="DO204" i="15198"/>
  <c r="DO211" i="15198" s="1"/>
  <c r="HT204" i="15198"/>
  <c r="HT209" i="15198" s="1"/>
  <c r="NC204" i="15198"/>
  <c r="PI204" i="15198"/>
  <c r="GS204" i="15198"/>
  <c r="VC204" i="15198"/>
  <c r="OA204" i="15198"/>
  <c r="LZ204" i="15198"/>
  <c r="JK204" i="15198"/>
  <c r="PO204" i="15198"/>
  <c r="LK204" i="15198"/>
  <c r="LK211" i="15198" s="1"/>
  <c r="LK222" i="15198" s="1"/>
  <c r="LK245" i="15198" s="1"/>
  <c r="IX204" i="15198"/>
  <c r="DH204" i="15198"/>
  <c r="DH209" i="15198" s="1"/>
  <c r="DH212" i="15198" s="1"/>
  <c r="DH213" i="15198" s="1"/>
  <c r="RZ204" i="15198"/>
  <c r="KA204" i="15198"/>
  <c r="UJ204" i="15198"/>
  <c r="EZ204" i="15198"/>
  <c r="EQ204" i="15198"/>
  <c r="RO205" i="15198"/>
  <c r="RO210" i="15198" s="1"/>
  <c r="QB205" i="15198"/>
  <c r="QB210" i="15198" s="1"/>
  <c r="JP205" i="15198"/>
  <c r="JP210" i="15198" s="1"/>
  <c r="PL205" i="15198"/>
  <c r="PL210" i="15198" s="1"/>
  <c r="RZ205" i="15198"/>
  <c r="RZ210" i="15198" s="1"/>
  <c r="TL205" i="15198"/>
  <c r="TL210" i="15198" s="1"/>
  <c r="JB205" i="15198"/>
  <c r="JB210" i="15198" s="1"/>
  <c r="EZ205" i="15198"/>
  <c r="EZ210" i="15198" s="1"/>
  <c r="KP205" i="15198"/>
  <c r="KP210" i="15198" s="1"/>
  <c r="IR205" i="15198"/>
  <c r="IR210" i="15198" s="1"/>
  <c r="RG205" i="15198"/>
  <c r="RG210" i="15198" s="1"/>
  <c r="IQ205" i="15198"/>
  <c r="IQ210" i="15198" s="1"/>
  <c r="JG249" i="15198"/>
  <c r="JG203" i="15198"/>
  <c r="JG208" i="15198" s="1"/>
  <c r="HR202" i="15198"/>
  <c r="HR204" i="15198"/>
  <c r="IJ198" i="15198"/>
  <c r="IJ203" i="15198"/>
  <c r="KR202" i="15198"/>
  <c r="KR204" i="15198"/>
  <c r="KR209" i="15198" s="1"/>
  <c r="KR212" i="15198" s="1"/>
  <c r="KR213" i="15198" s="1"/>
  <c r="HD198" i="15198"/>
  <c r="HD203" i="15198"/>
  <c r="KI249" i="15198"/>
  <c r="KI203" i="15198"/>
  <c r="KI208" i="15198" s="1"/>
  <c r="FH198" i="15198"/>
  <c r="FH208" i="15198" s="1"/>
  <c r="FH203" i="15198"/>
  <c r="HE198" i="15198"/>
  <c r="HE203" i="15198"/>
  <c r="VQ198" i="15198"/>
  <c r="VQ203" i="15198"/>
  <c r="WA199" i="15198"/>
  <c r="WA211" i="15198" s="1"/>
  <c r="WA203" i="15198"/>
  <c r="MS198" i="15198"/>
  <c r="MS208" i="15198" s="1"/>
  <c r="MS203" i="15198"/>
  <c r="WE202" i="15198"/>
  <c r="WE207" i="15198" s="1"/>
  <c r="WE204" i="15198"/>
  <c r="NZ198" i="15198"/>
  <c r="NZ203" i="15198"/>
  <c r="GX197" i="15198"/>
  <c r="GX202" i="15198"/>
  <c r="GX204" i="15198"/>
  <c r="RL202" i="15198"/>
  <c r="RL204" i="15198"/>
  <c r="EJ199" i="15198"/>
  <c r="EJ203" i="15198"/>
  <c r="LL202" i="15198"/>
  <c r="LL204" i="15198"/>
  <c r="ES202" i="15198"/>
  <c r="ES204" i="15198"/>
  <c r="HN202" i="15198"/>
  <c r="HN207" i="15198" s="1"/>
  <c r="HN204" i="15198"/>
  <c r="HN209" i="15198" s="1"/>
  <c r="HN212" i="15198" s="1"/>
  <c r="HN213" i="15198" s="1"/>
  <c r="GW202" i="15198"/>
  <c r="GW204" i="15198"/>
  <c r="DR202" i="15198"/>
  <c r="DR204" i="15198"/>
  <c r="DR209" i="15198" s="1"/>
  <c r="IK202" i="15198"/>
  <c r="IK204" i="15198"/>
  <c r="TM202" i="15198"/>
  <c r="TM207" i="15198" s="1"/>
  <c r="TM204" i="15198"/>
  <c r="TM211" i="15198" s="1"/>
  <c r="SU202" i="15198"/>
  <c r="SU204" i="15198"/>
  <c r="TA202" i="15198"/>
  <c r="TA204" i="15198"/>
  <c r="TA209" i="15198" s="1"/>
  <c r="TA212" i="15198" s="1"/>
  <c r="TA213" i="15198" s="1"/>
  <c r="RA198" i="15198"/>
  <c r="RA203" i="15198"/>
  <c r="FI203" i="15198"/>
  <c r="FI208" i="15198" s="1"/>
  <c r="LO202" i="15198"/>
  <c r="LO204" i="15198"/>
  <c r="LO211" i="15198" s="1"/>
  <c r="NQ202" i="15198"/>
  <c r="NQ204" i="15198"/>
  <c r="KJ202" i="15198"/>
  <c r="KJ207" i="15198" s="1"/>
  <c r="KJ204" i="15198"/>
  <c r="SP202" i="15198"/>
  <c r="SP204" i="15198"/>
  <c r="TX202" i="15198"/>
  <c r="TX204" i="15198"/>
  <c r="LY202" i="15198"/>
  <c r="LY204" i="15198"/>
  <c r="LY209" i="15198" s="1"/>
  <c r="SF202" i="15198"/>
  <c r="SF204" i="15198"/>
  <c r="HF202" i="15198"/>
  <c r="HF204" i="15198"/>
  <c r="HF209" i="15198" s="1"/>
  <c r="QU197" i="15198"/>
  <c r="QU202" i="15198"/>
  <c r="QU204" i="15198"/>
  <c r="DF202" i="15198"/>
  <c r="DF204" i="15198"/>
  <c r="EA204" i="15198"/>
  <c r="EA209" i="15198" s="1"/>
  <c r="KC204" i="15198"/>
  <c r="TQ204" i="15198"/>
  <c r="QJ204" i="15198"/>
  <c r="QJ211" i="15198" s="1"/>
  <c r="QJ222" i="15198" s="1"/>
  <c r="QJ245" i="15198" s="1"/>
  <c r="FJ202" i="15198"/>
  <c r="IW204" i="15198"/>
  <c r="QV204" i="15198"/>
  <c r="QB204" i="15198"/>
  <c r="QB209" i="15198" s="1"/>
  <c r="IH204" i="15198"/>
  <c r="MO204" i="15198"/>
  <c r="DS204" i="15198"/>
  <c r="DS209" i="15198" s="1"/>
  <c r="OE204" i="15198"/>
  <c r="VE204" i="15198"/>
  <c r="TV204" i="15198"/>
  <c r="MP204" i="15198"/>
  <c r="MP211" i="15198" s="1"/>
  <c r="EB204" i="15198"/>
  <c r="EB211" i="15198" s="1"/>
  <c r="MV204" i="15198"/>
  <c r="RM204" i="15198"/>
  <c r="GE204" i="15198"/>
  <c r="MY204" i="15198"/>
  <c r="VO204" i="15198"/>
  <c r="VO211" i="15198" s="1"/>
  <c r="VO222" i="15198" s="1"/>
  <c r="VO245" i="15198" s="1"/>
  <c r="RP204" i="15198"/>
  <c r="JB204" i="15198"/>
  <c r="EM204" i="15198"/>
  <c r="EM209" i="15198" s="1"/>
  <c r="EM212" i="15198" s="1"/>
  <c r="EM213" i="15198" s="1"/>
  <c r="FG202" i="15198"/>
  <c r="DY204" i="15198"/>
  <c r="SM204" i="15198"/>
  <c r="EW204" i="15198"/>
  <c r="EW209" i="15198" s="1"/>
  <c r="EW212" i="15198" s="1"/>
  <c r="EW213" i="15198" s="1"/>
  <c r="EU226" i="15198"/>
  <c r="EL226" i="15198"/>
  <c r="KZ238" i="15198"/>
  <c r="TC249" i="15198"/>
  <c r="MC249" i="15198"/>
  <c r="HM199" i="15198"/>
  <c r="EG249" i="15198"/>
  <c r="FB200" i="15198"/>
  <c r="OL249" i="15198"/>
  <c r="JM208" i="15198"/>
  <c r="QB198" i="15198"/>
  <c r="EG199" i="15198"/>
  <c r="EG209" i="15198" s="1"/>
  <c r="EG212" i="15198" s="1"/>
  <c r="EG213" i="15198" s="1"/>
  <c r="DE198" i="15198"/>
  <c r="JM249" i="15198"/>
  <c r="OL199" i="15198"/>
  <c r="OL209" i="15198" s="1"/>
  <c r="OL212" i="15198" s="1"/>
  <c r="OL213" i="15198" s="1"/>
  <c r="FB198" i="15198"/>
  <c r="FB208" i="15198" s="1"/>
  <c r="FE249" i="15198"/>
  <c r="TU249" i="15198"/>
  <c r="QB249" i="15198"/>
  <c r="HM198" i="15198"/>
  <c r="HM208" i="15198" s="1"/>
  <c r="OL198" i="15198"/>
  <c r="LC249" i="15198"/>
  <c r="TU199" i="15198"/>
  <c r="TU211" i="15198" s="1"/>
  <c r="JM199" i="15198"/>
  <c r="TU208" i="15198"/>
  <c r="EA198" i="15198"/>
  <c r="EA208" i="15198" s="1"/>
  <c r="EG198" i="15198"/>
  <c r="HM249" i="15198"/>
  <c r="NW249" i="15198"/>
  <c r="DD198" i="15198"/>
  <c r="DD208" i="15198" s="1"/>
  <c r="DD249" i="15198"/>
  <c r="JO249" i="15198"/>
  <c r="GZ249" i="15198"/>
  <c r="UE199" i="15198"/>
  <c r="FF200" i="15198"/>
  <c r="DD197" i="15198"/>
  <c r="DD207" i="15198" s="1"/>
  <c r="DD219" i="15198"/>
  <c r="DD225" i="15198" s="1"/>
  <c r="DD220" i="15198"/>
  <c r="DD226" i="15198" s="1"/>
  <c r="DD238" i="15198" s="1"/>
  <c r="RL218" i="15198"/>
  <c r="QP198" i="15198"/>
  <c r="NI249" i="15198"/>
  <c r="LC199" i="15198"/>
  <c r="JX220" i="15198"/>
  <c r="JX226" i="15198" s="1"/>
  <c r="QP249" i="15198"/>
  <c r="EA211" i="15198"/>
  <c r="OV197" i="15198"/>
  <c r="NW199" i="15198"/>
  <c r="JY249" i="15198"/>
  <c r="JX249" i="15198"/>
  <c r="JS226" i="15198"/>
  <c r="JS198" i="15198"/>
  <c r="GW249" i="15198"/>
  <c r="IZ249" i="15198"/>
  <c r="JC249" i="15198"/>
  <c r="PD199" i="15198"/>
  <c r="EV198" i="15198"/>
  <c r="QI249" i="15198"/>
  <c r="HH219" i="15198"/>
  <c r="HH225" i="15198" s="1"/>
  <c r="JY199" i="15198"/>
  <c r="JY211" i="15198" s="1"/>
  <c r="LV198" i="15198"/>
  <c r="LV208" i="15198" s="1"/>
  <c r="GX219" i="15198"/>
  <c r="GX225" i="15198" s="1"/>
  <c r="RL219" i="15198"/>
  <c r="NI199" i="15198"/>
  <c r="RL220" i="15198"/>
  <c r="RL238" i="15198" s="1"/>
  <c r="JC198" i="15198"/>
  <c r="JX199" i="15198"/>
  <c r="JK199" i="15198"/>
  <c r="EJ198" i="15198"/>
  <c r="EJ208" i="15198" s="1"/>
  <c r="OV218" i="15198"/>
  <c r="GW199" i="15198"/>
  <c r="GW211" i="15198" s="1"/>
  <c r="IZ199" i="15198"/>
  <c r="KM198" i="15198"/>
  <c r="QI199" i="15198"/>
  <c r="QI211" i="15198" s="1"/>
  <c r="VW249" i="15198"/>
  <c r="JS199" i="15198"/>
  <c r="RL249" i="15198"/>
  <c r="JX197" i="15198"/>
  <c r="JX207" i="15198" s="1"/>
  <c r="PH249" i="15198"/>
  <c r="OM249" i="15198"/>
  <c r="SJ249" i="15198"/>
  <c r="GW198" i="15198"/>
  <c r="JC199" i="15198"/>
  <c r="NW198" i="15198"/>
  <c r="OM198" i="15198"/>
  <c r="OM208" i="15198" s="1"/>
  <c r="OV219" i="15198"/>
  <c r="QI198" i="15198"/>
  <c r="PH198" i="15198"/>
  <c r="PH208" i="15198" s="1"/>
  <c r="NY249" i="15198"/>
  <c r="SS249" i="15198"/>
  <c r="SS198" i="15198"/>
  <c r="SS208" i="15198" s="1"/>
  <c r="FE198" i="15198"/>
  <c r="FI200" i="15198"/>
  <c r="OI249" i="15198"/>
  <c r="LV199" i="15198"/>
  <c r="QP199" i="15198"/>
  <c r="RL197" i="15198"/>
  <c r="EA249" i="15198"/>
  <c r="LV249" i="15198"/>
  <c r="VJ218" i="15198"/>
  <c r="OV220" i="15198"/>
  <c r="OV238" i="15198" s="1"/>
  <c r="NY199" i="15198"/>
  <c r="NY209" i="15198" s="1"/>
  <c r="NY212" i="15198" s="1"/>
  <c r="NY213" i="15198" s="1"/>
  <c r="NQ249" i="15198"/>
  <c r="KM249" i="15198"/>
  <c r="FY249" i="15198"/>
  <c r="VW199" i="15198"/>
  <c r="EJ249" i="15198"/>
  <c r="EV199" i="15198"/>
  <c r="LC198" i="15198"/>
  <c r="OO249" i="15198"/>
  <c r="NQ199" i="15198"/>
  <c r="NQ211" i="15198" s="1"/>
  <c r="SS199" i="15198"/>
  <c r="FY199" i="15198"/>
  <c r="JJ226" i="15198"/>
  <c r="HX199" i="15198"/>
  <c r="GX218" i="15198"/>
  <c r="GX224" i="15198" s="1"/>
  <c r="RL199" i="15198"/>
  <c r="PH199" i="15198"/>
  <c r="PH211" i="15198" s="1"/>
  <c r="SX218" i="15198"/>
  <c r="JS249" i="15198"/>
  <c r="SX249" i="15198"/>
  <c r="OO199" i="15198"/>
  <c r="OO209" i="15198" s="1"/>
  <c r="OO212" i="15198" s="1"/>
  <c r="OO213" i="15198" s="1"/>
  <c r="GX220" i="15198"/>
  <c r="GX238" i="15198" s="1"/>
  <c r="FE200" i="15198"/>
  <c r="UC238" i="15198"/>
  <c r="UC226" i="15198"/>
  <c r="DG199" i="15198"/>
  <c r="FR255" i="15198"/>
  <c r="FR258" i="15198"/>
  <c r="FR261" i="15198" s="1"/>
  <c r="FR256" i="15198"/>
  <c r="QX199" i="15198"/>
  <c r="QX211" i="15198" s="1"/>
  <c r="PP249" i="15198"/>
  <c r="DJ249" i="15198"/>
  <c r="LE249" i="15198"/>
  <c r="QC197" i="15198"/>
  <c r="PM219" i="15198"/>
  <c r="PM225" i="15198" s="1"/>
  <c r="DY249" i="15198"/>
  <c r="GO198" i="15198"/>
  <c r="GO208" i="15198" s="1"/>
  <c r="SA249" i="15198"/>
  <c r="FO201" i="15198"/>
  <c r="FO206" i="15198" s="1"/>
  <c r="VX249" i="15198"/>
  <c r="FR257" i="15198"/>
  <c r="SA218" i="15198"/>
  <c r="SA224" i="15198" s="1"/>
  <c r="MU220" i="15198"/>
  <c r="MU238" i="15198" s="1"/>
  <c r="MU197" i="15198"/>
  <c r="UU199" i="15198"/>
  <c r="UU219" i="15198"/>
  <c r="UU225" i="15198" s="1"/>
  <c r="NK249" i="15198"/>
  <c r="DY199" i="15198"/>
  <c r="HE208" i="15198"/>
  <c r="UU218" i="15198"/>
  <c r="UU224" i="15198" s="1"/>
  <c r="UU197" i="15198"/>
  <c r="UU207" i="15198" s="1"/>
  <c r="SA197" i="15198"/>
  <c r="SA207" i="15198" s="1"/>
  <c r="MO208" i="15198"/>
  <c r="VM198" i="15198"/>
  <c r="VM208" i="15198" s="1"/>
  <c r="MU199" i="15198"/>
  <c r="OT198" i="15198"/>
  <c r="OT208" i="15198" s="1"/>
  <c r="SA199" i="15198"/>
  <c r="HT198" i="15198"/>
  <c r="HT208" i="15198" s="1"/>
  <c r="SA220" i="15198"/>
  <c r="SA226" i="15198" s="1"/>
  <c r="EB198" i="15198"/>
  <c r="EB208" i="15198" s="1"/>
  <c r="FR201" i="15198"/>
  <c r="FR206" i="15198" s="1"/>
  <c r="DY198" i="15198"/>
  <c r="DY208" i="15198" s="1"/>
  <c r="US198" i="15198"/>
  <c r="US208" i="15198" s="1"/>
  <c r="NA249" i="15198"/>
  <c r="RJ198" i="15198"/>
  <c r="QG199" i="15198"/>
  <c r="QG211" i="15198" s="1"/>
  <c r="DS249" i="15198"/>
  <c r="GG249" i="15198"/>
  <c r="RM199" i="15198"/>
  <c r="RM211" i="15198" s="1"/>
  <c r="KX218" i="15198"/>
  <c r="KX224" i="15198" s="1"/>
  <c r="WH219" i="15198"/>
  <c r="QX218" i="15198"/>
  <c r="QX224" i="15198" s="1"/>
  <c r="II249" i="15198"/>
  <c r="JZ198" i="15198"/>
  <c r="JZ249" i="15198"/>
  <c r="IA249" i="15198"/>
  <c r="IM208" i="15198"/>
  <c r="PN197" i="15198"/>
  <c r="GF198" i="15198"/>
  <c r="GF208" i="15198" s="1"/>
  <c r="MY249" i="15198"/>
  <c r="KX219" i="15198"/>
  <c r="KX225" i="15198" s="1"/>
  <c r="WH220" i="15198"/>
  <c r="SK249" i="15198"/>
  <c r="QX220" i="15198"/>
  <c r="IA199" i="15198"/>
  <c r="IA209" i="15198" s="1"/>
  <c r="NA198" i="15198"/>
  <c r="NA208" i="15198" s="1"/>
  <c r="IA198" i="15198"/>
  <c r="IA208" i="15198" s="1"/>
  <c r="PN199" i="15198"/>
  <c r="RP249" i="15198"/>
  <c r="VE249" i="15198"/>
  <c r="QX219" i="15198"/>
  <c r="II199" i="15198"/>
  <c r="II211" i="15198" s="1"/>
  <c r="NZ249" i="15198"/>
  <c r="RD249" i="15198"/>
  <c r="IT249" i="15198"/>
  <c r="DS198" i="15198"/>
  <c r="DS208" i="15198" s="1"/>
  <c r="HK249" i="15198"/>
  <c r="ST249" i="15198"/>
  <c r="KO208" i="15198"/>
  <c r="MS226" i="15198"/>
  <c r="KJ199" i="15198"/>
  <c r="KJ209" i="15198" s="1"/>
  <c r="KJ212" i="15198" s="1"/>
  <c r="KJ213" i="15198" s="1"/>
  <c r="KE199" i="15198"/>
  <c r="KE211" i="15198" s="1"/>
  <c r="KX197" i="15198"/>
  <c r="WH197" i="15198"/>
  <c r="WH207" i="15198" s="1"/>
  <c r="SK199" i="15198"/>
  <c r="QM198" i="15198"/>
  <c r="QX249" i="15198"/>
  <c r="EP249" i="15198"/>
  <c r="QT249" i="15198"/>
  <c r="HK199" i="15198"/>
  <c r="ST199" i="15198"/>
  <c r="PN219" i="15198"/>
  <c r="JB198" i="15198"/>
  <c r="RM249" i="15198"/>
  <c r="PZ199" i="15198"/>
  <c r="JB199" i="15198"/>
  <c r="VE199" i="15198"/>
  <c r="PP198" i="15198"/>
  <c r="LG199" i="15198"/>
  <c r="IB249" i="15198"/>
  <c r="QM209" i="15198"/>
  <c r="QM212" i="15198" s="1"/>
  <c r="QM213" i="15198" s="1"/>
  <c r="GF249" i="15198"/>
  <c r="NZ199" i="15198"/>
  <c r="NZ211" i="15198" s="1"/>
  <c r="PN220" i="15198"/>
  <c r="PP199" i="15198"/>
  <c r="PP211" i="15198" s="1"/>
  <c r="KO219" i="15198"/>
  <c r="HK198" i="15198"/>
  <c r="HK208" i="15198" s="1"/>
  <c r="GU199" i="15198"/>
  <c r="GU209" i="15198" s="1"/>
  <c r="GU212" i="15198" s="1"/>
  <c r="GU213" i="15198" s="1"/>
  <c r="SN199" i="15198"/>
  <c r="PZ249" i="15198"/>
  <c r="JQ249" i="15198"/>
  <c r="SL198" i="15198"/>
  <c r="MY198" i="15198"/>
  <c r="MY208" i="15198" s="1"/>
  <c r="RP199" i="15198"/>
  <c r="RP198" i="15198"/>
  <c r="RP208" i="15198" s="1"/>
  <c r="RM208" i="15198"/>
  <c r="QG198" i="15198"/>
  <c r="FL199" i="15198"/>
  <c r="GG199" i="15198"/>
  <c r="GG209" i="15198" s="1"/>
  <c r="GG212" i="15198" s="1"/>
  <c r="GG213" i="15198" s="1"/>
  <c r="IT198" i="15198"/>
  <c r="IT208" i="15198" s="1"/>
  <c r="QT198" i="15198"/>
  <c r="QT199" i="15198" s="1"/>
  <c r="MY199" i="15198"/>
  <c r="MY209" i="15198" s="1"/>
  <c r="KO218" i="15198"/>
  <c r="KO224" i="15198" s="1"/>
  <c r="PZ198" i="15198"/>
  <c r="HI249" i="15198"/>
  <c r="HI198" i="15198"/>
  <c r="ST198" i="15198"/>
  <c r="ST208" i="15198" s="1"/>
  <c r="KO220" i="15198"/>
  <c r="KO238" i="15198" s="1"/>
  <c r="SL249" i="15198"/>
  <c r="IM199" i="15198"/>
  <c r="QM249" i="15198"/>
  <c r="IB198" i="15198"/>
  <c r="JQ209" i="15198"/>
  <c r="KO249" i="15198"/>
  <c r="GU198" i="15198"/>
  <c r="HI199" i="15198"/>
  <c r="HI209" i="15198" s="1"/>
  <c r="HI212" i="15198" s="1"/>
  <c r="HI213" i="15198" s="1"/>
  <c r="EP198" i="15198"/>
  <c r="NO249" i="15198"/>
  <c r="GU249" i="15198"/>
  <c r="NO198" i="15198"/>
  <c r="KO199" i="15198"/>
  <c r="NO199" i="15198"/>
  <c r="NO209" i="15198" s="1"/>
  <c r="FX249" i="15198"/>
  <c r="FX199" i="15198"/>
  <c r="LL198" i="15198"/>
  <c r="LL208" i="15198" s="1"/>
  <c r="PN249" i="15198"/>
  <c r="HU209" i="15198"/>
  <c r="TF238" i="15198"/>
  <c r="TF226" i="15198"/>
  <c r="FR199" i="15198"/>
  <c r="FR204" i="15198" s="1"/>
  <c r="GB249" i="15198"/>
  <c r="MS249" i="15198"/>
  <c r="FE201" i="15198"/>
  <c r="FE206" i="15198" s="1"/>
  <c r="GQ198" i="15198"/>
  <c r="MS199" i="15198"/>
  <c r="OO198" i="15198"/>
  <c r="OO208" i="15198" s="1"/>
  <c r="TF197" i="15198"/>
  <c r="TF249" i="15198"/>
  <c r="TO209" i="15198"/>
  <c r="TO212" i="15198" s="1"/>
  <c r="TO213" i="15198" s="1"/>
  <c r="IZ198" i="15198"/>
  <c r="IZ208" i="15198" s="1"/>
  <c r="NY198" i="15198"/>
  <c r="NY208" i="15198" s="1"/>
  <c r="TF218" i="15198"/>
  <c r="TF224" i="15198" s="1"/>
  <c r="JY198" i="15198"/>
  <c r="JY208" i="15198" s="1"/>
  <c r="TF219" i="15198"/>
  <c r="TF225" i="15198" s="1"/>
  <c r="UC199" i="15198"/>
  <c r="UC209" i="15198" s="1"/>
  <c r="UC212" i="15198" s="1"/>
  <c r="UC213" i="15198" s="1"/>
  <c r="UC249" i="15198"/>
  <c r="HO199" i="15198"/>
  <c r="NI198" i="15198"/>
  <c r="NI208" i="15198" s="1"/>
  <c r="FS201" i="15198"/>
  <c r="FS206" i="15198" s="1"/>
  <c r="FS200" i="15198"/>
  <c r="FH199" i="15198"/>
  <c r="FH204" i="15198" s="1"/>
  <c r="PD249" i="15198"/>
  <c r="NJ249" i="15198"/>
  <c r="GQ249" i="15198"/>
  <c r="FH249" i="15198"/>
  <c r="GQ199" i="15198"/>
  <c r="NU249" i="15198"/>
  <c r="LK249" i="15198"/>
  <c r="OV199" i="15198"/>
  <c r="FF249" i="15198"/>
  <c r="PO208" i="15198"/>
  <c r="LD199" i="15198"/>
  <c r="LD209" i="15198" s="1"/>
  <c r="QL198" i="15198"/>
  <c r="JW209" i="15198"/>
  <c r="LF220" i="15198"/>
  <c r="LF238" i="15198" s="1"/>
  <c r="NS249" i="15198"/>
  <c r="PD197" i="15198"/>
  <c r="PD207" i="15198" s="1"/>
  <c r="DZ208" i="15198"/>
  <c r="JU249" i="15198"/>
  <c r="TD249" i="15198"/>
  <c r="EF199" i="15198"/>
  <c r="RN198" i="15198"/>
  <c r="QK199" i="15198"/>
  <c r="JO199" i="15198"/>
  <c r="GQ220" i="15198"/>
  <c r="GQ238" i="15198" s="1"/>
  <c r="GQ218" i="15198"/>
  <c r="GQ224" i="15198" s="1"/>
  <c r="KA249" i="15198"/>
  <c r="TY198" i="15198"/>
  <c r="TY208" i="15198" s="1"/>
  <c r="QA199" i="15198"/>
  <c r="QA209" i="15198" s="1"/>
  <c r="SH199" i="15198"/>
  <c r="HS249" i="15198"/>
  <c r="NS199" i="15198"/>
  <c r="LT249" i="15198"/>
  <c r="GZ198" i="15198"/>
  <c r="LK199" i="15198"/>
  <c r="NJ199" i="15198"/>
  <c r="DZ211" i="15198"/>
  <c r="NL198" i="15198"/>
  <c r="LF218" i="15198"/>
  <c r="LF224" i="15198" s="1"/>
  <c r="VC249" i="15198"/>
  <c r="JU197" i="15198"/>
  <c r="TY199" i="15198"/>
  <c r="TD199" i="15198"/>
  <c r="TD209" i="15198" s="1"/>
  <c r="LT198" i="15198"/>
  <c r="GQ219" i="15198"/>
  <c r="GQ225" i="15198" s="1"/>
  <c r="NS220" i="15198"/>
  <c r="NS238" i="15198" s="1"/>
  <c r="IE199" i="15198"/>
  <c r="FH200" i="15198"/>
  <c r="HW249" i="15198"/>
  <c r="FH201" i="15198"/>
  <c r="FH206" i="15198" s="1"/>
  <c r="GZ199" i="15198"/>
  <c r="HS199" i="15198"/>
  <c r="LZ198" i="15198"/>
  <c r="RE249" i="15198"/>
  <c r="LT199" i="15198"/>
  <c r="NU199" i="15198"/>
  <c r="LF219" i="15198"/>
  <c r="PD211" i="15198"/>
  <c r="VC198" i="15198"/>
  <c r="JU199" i="15198"/>
  <c r="UE198" i="15198"/>
  <c r="IE249" i="15198"/>
  <c r="PO249" i="15198"/>
  <c r="JO198" i="15198"/>
  <c r="HW198" i="15198"/>
  <c r="KN249" i="15198"/>
  <c r="FF208" i="15198"/>
  <c r="TD198" i="15198"/>
  <c r="TD208" i="15198" s="1"/>
  <c r="NJ220" i="15198"/>
  <c r="NJ238" i="15198" s="1"/>
  <c r="JW198" i="15198"/>
  <c r="QA198" i="15198"/>
  <c r="QA208" i="15198" s="1"/>
  <c r="QL249" i="15198"/>
  <c r="LF249" i="15198"/>
  <c r="PD219" i="15198"/>
  <c r="PD225" i="15198" s="1"/>
  <c r="SG249" i="15198"/>
  <c r="HS198" i="15198"/>
  <c r="KA199" i="15198"/>
  <c r="KA209" i="15198" s="1"/>
  <c r="GQ197" i="15198"/>
  <c r="PO199" i="15198"/>
  <c r="PO209" i="15198" s="1"/>
  <c r="FF201" i="15198"/>
  <c r="FF206" i="15198" s="1"/>
  <c r="IL249" i="15198"/>
  <c r="VC199" i="15198"/>
  <c r="KN199" i="15198"/>
  <c r="KN209" i="15198" s="1"/>
  <c r="LK198" i="15198"/>
  <c r="LK208" i="15198" s="1"/>
  <c r="RE199" i="15198"/>
  <c r="RE211" i="15198" s="1"/>
  <c r="NJ218" i="15198"/>
  <c r="NJ224" i="15198" s="1"/>
  <c r="JW249" i="15198"/>
  <c r="LF197" i="15198"/>
  <c r="PD218" i="15198"/>
  <c r="PD224" i="15198" s="1"/>
  <c r="SG199" i="15198"/>
  <c r="KA198" i="15198"/>
  <c r="KA208" i="15198" s="1"/>
  <c r="LZ249" i="15198"/>
  <c r="QC249" i="15198"/>
  <c r="UE249" i="15198"/>
  <c r="QC208" i="15198"/>
  <c r="OQ198" i="15198"/>
  <c r="IE198" i="15198"/>
  <c r="IE208" i="15198" s="1"/>
  <c r="IL198" i="15198"/>
  <c r="SH249" i="15198"/>
  <c r="EF198" i="15198"/>
  <c r="PU249" i="15198"/>
  <c r="NJ219" i="15198"/>
  <c r="NJ225" i="15198" s="1"/>
  <c r="DZ249" i="15198"/>
  <c r="QL199" i="15198"/>
  <c r="QL209" i="15198" s="1"/>
  <c r="KN198" i="15198"/>
  <c r="KN208" i="15198" s="1"/>
  <c r="PD220" i="15198"/>
  <c r="PD238" i="15198" s="1"/>
  <c r="SH198" i="15198"/>
  <c r="JU218" i="15198"/>
  <c r="JU224" i="15198" s="1"/>
  <c r="RN249" i="15198"/>
  <c r="QC199" i="15198"/>
  <c r="OQ249" i="15198"/>
  <c r="PU199" i="15198"/>
  <c r="NS218" i="15198"/>
  <c r="NS224" i="15198" s="1"/>
  <c r="QK198" i="15198"/>
  <c r="QK208" i="15198" s="1"/>
  <c r="SJ199" i="15198"/>
  <c r="PN198" i="15198"/>
  <c r="SX197" i="15198"/>
  <c r="VJ219" i="15198"/>
  <c r="VJ225" i="15198" s="1"/>
  <c r="HH218" i="15198"/>
  <c r="HH224" i="15198" s="1"/>
  <c r="NV218" i="15198"/>
  <c r="NV224" i="15198" s="1"/>
  <c r="LB218" i="15198"/>
  <c r="LB224" i="15198" s="1"/>
  <c r="HX209" i="15198"/>
  <c r="HX212" i="15198" s="1"/>
  <c r="HX213" i="15198" s="1"/>
  <c r="VX197" i="15198"/>
  <c r="EV211" i="15198"/>
  <c r="HO220" i="15198"/>
  <c r="HO238" i="15198" s="1"/>
  <c r="SX199" i="15198"/>
  <c r="TO198" i="15198"/>
  <c r="FN198" i="15198"/>
  <c r="FN199" i="15198" s="1"/>
  <c r="FN204" i="15198" s="1"/>
  <c r="VJ220" i="15198"/>
  <c r="VJ226" i="15198" s="1"/>
  <c r="GY198" i="15198"/>
  <c r="JK249" i="15198"/>
  <c r="HH220" i="15198"/>
  <c r="HH238" i="15198" s="1"/>
  <c r="NV220" i="15198"/>
  <c r="LB219" i="15198"/>
  <c r="LB225" i="15198" s="1"/>
  <c r="TO249" i="15198"/>
  <c r="FN249" i="15198"/>
  <c r="VJ249" i="15198"/>
  <c r="LW249" i="15198"/>
  <c r="HH249" i="15198"/>
  <c r="NV219" i="15198"/>
  <c r="LB249" i="15198"/>
  <c r="JK198" i="15198"/>
  <c r="JK208" i="15198" s="1"/>
  <c r="LW199" i="15198"/>
  <c r="LW209" i="15198" s="1"/>
  <c r="LW212" i="15198" s="1"/>
  <c r="LW213" i="15198" s="1"/>
  <c r="FN201" i="15198"/>
  <c r="FN206" i="15198" s="1"/>
  <c r="GB198" i="15198"/>
  <c r="LW198" i="15198"/>
  <c r="LW208" i="15198" s="1"/>
  <c r="GY199" i="15198"/>
  <c r="VJ197" i="15198"/>
  <c r="PT249" i="15198"/>
  <c r="HH197" i="15198"/>
  <c r="HH207" i="15198" s="1"/>
  <c r="NV249" i="15198"/>
  <c r="VX219" i="15198"/>
  <c r="VX225" i="15198" s="1"/>
  <c r="GB209" i="15198"/>
  <c r="HO249" i="15198"/>
  <c r="HO197" i="15198"/>
  <c r="PT199" i="15198"/>
  <c r="HH199" i="15198"/>
  <c r="NV199" i="15198"/>
  <c r="NV211" i="15198" s="1"/>
  <c r="LB199" i="15198"/>
  <c r="VX218" i="15198"/>
  <c r="VX224" i="15198" s="1"/>
  <c r="HX198" i="15198"/>
  <c r="HX208" i="15198" s="1"/>
  <c r="SX219" i="15198"/>
  <c r="NV197" i="15198"/>
  <c r="LB197" i="15198"/>
  <c r="HX249" i="15198"/>
  <c r="SJ198" i="15198"/>
  <c r="SJ208" i="15198" s="1"/>
  <c r="VX220" i="15198"/>
  <c r="VX238" i="15198" s="1"/>
  <c r="HO218" i="15198"/>
  <c r="HO224" i="15198" s="1"/>
  <c r="VJ199" i="15198"/>
  <c r="TF209" i="15198"/>
  <c r="GY207" i="15198"/>
  <c r="FJ199" i="15198"/>
  <c r="KP209" i="15198"/>
  <c r="KP198" i="15198"/>
  <c r="NL249" i="15198"/>
  <c r="FO199" i="15198"/>
  <c r="FO204" i="15198" s="1"/>
  <c r="SQ226" i="15198"/>
  <c r="TO226" i="15198"/>
  <c r="SY226" i="15198"/>
  <c r="FQ199" i="15198"/>
  <c r="FQ204" i="15198" s="1"/>
  <c r="FQ209" i="15198" s="1"/>
  <c r="QE226" i="15198"/>
  <c r="DP249" i="15198"/>
  <c r="DP198" i="15198"/>
  <c r="FP199" i="15198"/>
  <c r="FP204" i="15198" s="1"/>
  <c r="FP205" i="15198" s="1"/>
  <c r="DP199" i="15198"/>
  <c r="DP209" i="15198" s="1"/>
  <c r="DP212" i="15198" s="1"/>
  <c r="DP213" i="15198" s="1"/>
  <c r="JK226" i="15198"/>
  <c r="KY209" i="15198"/>
  <c r="OQ238" i="15198"/>
  <c r="FK199" i="15198"/>
  <c r="FK204" i="15198" s="1"/>
  <c r="FK205" i="15198" s="1"/>
  <c r="FM199" i="15198"/>
  <c r="FM204" i="15198" s="1"/>
  <c r="IU226" i="15198"/>
  <c r="FG199" i="15198"/>
  <c r="FG204" i="15198" s="1"/>
  <c r="FF199" i="15198"/>
  <c r="FF204" i="15198" s="1"/>
  <c r="RK226" i="15198"/>
  <c r="FI199" i="15198"/>
  <c r="FI204" i="15198" s="1"/>
  <c r="KI238" i="15198"/>
  <c r="KA226" i="15198"/>
  <c r="GX198" i="15198"/>
  <c r="GX199" i="15198"/>
  <c r="GX209" i="15198" s="1"/>
  <c r="RQ207" i="15198"/>
  <c r="KG226" i="15198"/>
  <c r="GX249" i="15198"/>
  <c r="DW226" i="15198"/>
  <c r="OI226" i="15198"/>
  <c r="LV209" i="15198"/>
  <c r="LV212" i="15198" s="1"/>
  <c r="LV213" i="15198" s="1"/>
  <c r="OA238" i="15198"/>
  <c r="SI238" i="15198"/>
  <c r="GK208" i="15198"/>
  <c r="PX207" i="15198"/>
  <c r="KQ211" i="15198"/>
  <c r="PO226" i="15198"/>
  <c r="KA207" i="15198"/>
  <c r="PX226" i="15198"/>
  <c r="UE207" i="15198"/>
  <c r="FE199" i="15198"/>
  <c r="FE204" i="15198" s="1"/>
  <c r="GB226" i="15198"/>
  <c r="ER208" i="15198"/>
  <c r="JK207" i="15198"/>
  <c r="WA226" i="15198"/>
  <c r="ME226" i="15198"/>
  <c r="VC226" i="15198"/>
  <c r="IU207" i="15198"/>
  <c r="PE226" i="15198"/>
  <c r="FD199" i="15198"/>
  <c r="MM207" i="15198"/>
  <c r="IN226" i="15198"/>
  <c r="JJ207" i="15198"/>
  <c r="DP238" i="15198"/>
  <c r="DP207" i="15198"/>
  <c r="HU226" i="15198"/>
  <c r="DF249" i="15198"/>
  <c r="FE208" i="15198"/>
  <c r="KY226" i="15198"/>
  <c r="OA209" i="15198"/>
  <c r="DF198" i="15198"/>
  <c r="DF208" i="15198" s="1"/>
  <c r="DF199" i="15198"/>
  <c r="LV238" i="15198"/>
  <c r="PW238" i="15198"/>
  <c r="DG238" i="15198"/>
  <c r="PG226" i="15198"/>
  <c r="QE207" i="15198"/>
  <c r="VR207" i="15198"/>
  <c r="GI226" i="15198"/>
  <c r="VS226" i="15198"/>
  <c r="OQ207" i="15198"/>
  <c r="ON208" i="15198"/>
  <c r="NH208" i="15198"/>
  <c r="KI209" i="15198"/>
  <c r="MM226" i="15198"/>
  <c r="QT207" i="15198"/>
  <c r="PO207" i="15198"/>
  <c r="EL209" i="15198"/>
  <c r="TG226" i="15198"/>
  <c r="RK211" i="15198"/>
  <c r="LO207" i="15198"/>
  <c r="OY207" i="15198"/>
  <c r="IE207" i="15198"/>
  <c r="IM207" i="15198"/>
  <c r="LV207" i="15198"/>
  <c r="EL207" i="15198"/>
  <c r="IN207" i="15198"/>
  <c r="IM226" i="15198"/>
  <c r="DO226" i="15198"/>
  <c r="PX198" i="15198"/>
  <c r="PX199" i="15198"/>
  <c r="QM226" i="15198"/>
  <c r="GI207" i="15198"/>
  <c r="QM207" i="15198"/>
  <c r="UE226" i="15198"/>
  <c r="UV226" i="15198"/>
  <c r="NQ208" i="15198"/>
  <c r="PX249" i="15198"/>
  <c r="EE207" i="15198"/>
  <c r="KI207" i="15198"/>
  <c r="MU209" i="15198"/>
  <c r="MU212" i="15198" s="1"/>
  <c r="MU213" i="15198" s="1"/>
  <c r="NC226" i="15198"/>
  <c r="KI211" i="15198"/>
  <c r="VK226" i="15198"/>
  <c r="KQ207" i="15198"/>
  <c r="EM226" i="15198"/>
  <c r="HW207" i="15198"/>
  <c r="RC209" i="15198"/>
  <c r="RC212" i="15198" s="1"/>
  <c r="RC213" i="15198" s="1"/>
  <c r="HW226" i="15198"/>
  <c r="WI226" i="15198"/>
  <c r="TW226" i="15198"/>
  <c r="NC209" i="15198"/>
  <c r="NC212" i="15198" s="1"/>
  <c r="NC213" i="15198" s="1"/>
  <c r="WA209" i="15198"/>
  <c r="KQ209" i="15198"/>
  <c r="KY207" i="15198"/>
  <c r="NC207" i="15198"/>
  <c r="HU211" i="15198"/>
  <c r="SV208" i="15198"/>
  <c r="EE226" i="15198"/>
  <c r="LW207" i="15198"/>
  <c r="DW207" i="15198"/>
  <c r="JC238" i="15198"/>
  <c r="TW207" i="15198"/>
  <c r="PE209" i="15198"/>
  <c r="MM209" i="15198"/>
  <c r="MM212" i="15198" s="1"/>
  <c r="MM213" i="15198" s="1"/>
  <c r="TW211" i="15198"/>
  <c r="RC226" i="15198"/>
  <c r="NK209" i="15198"/>
  <c r="NK212" i="15198" s="1"/>
  <c r="NK213" i="15198" s="1"/>
  <c r="NL226" i="15198"/>
  <c r="PE211" i="15198"/>
  <c r="KZ211" i="15198"/>
  <c r="RS238" i="15198"/>
  <c r="IE226" i="15198"/>
  <c r="KQ226" i="15198"/>
  <c r="PW207" i="15198"/>
  <c r="EU207" i="15198"/>
  <c r="ME207" i="15198"/>
  <c r="LG207" i="15198"/>
  <c r="DG207" i="15198"/>
  <c r="GY226" i="15198"/>
  <c r="K297" i="14664"/>
  <c r="FK207" i="15198"/>
  <c r="K228" i="14664"/>
  <c r="EL211" i="15198"/>
  <c r="K115" i="14664"/>
  <c r="K178" i="14664"/>
  <c r="K485" i="14664"/>
  <c r="K263" i="14664"/>
  <c r="DE199" i="15198"/>
  <c r="DE210" i="15198" s="1"/>
  <c r="DE218" i="15198" s="1"/>
  <c r="DE221" i="15198" s="1"/>
  <c r="DE227" i="15198" s="1"/>
  <c r="K441" i="14664"/>
  <c r="K296" i="14664"/>
  <c r="K22" i="14664"/>
  <c r="K330" i="14664"/>
  <c r="EM207" i="15198"/>
  <c r="K265" i="14664"/>
  <c r="K60" i="14664"/>
  <c r="K241" i="14664"/>
  <c r="K336" i="14664"/>
  <c r="K457" i="14664"/>
  <c r="K127" i="14664"/>
  <c r="K243" i="14664"/>
  <c r="K219" i="14664"/>
  <c r="K347" i="14664"/>
  <c r="K475" i="14664"/>
  <c r="K341" i="14664"/>
  <c r="K414" i="14664"/>
  <c r="K227" i="14664"/>
  <c r="K342" i="14664"/>
  <c r="K285" i="14664"/>
  <c r="K479" i="14664"/>
  <c r="K47" i="14664"/>
  <c r="K98" i="14664"/>
  <c r="K148" i="14664"/>
  <c r="K183" i="14664"/>
  <c r="K216" i="14664"/>
  <c r="K250" i="14664"/>
  <c r="K382" i="14664"/>
  <c r="K518" i="14664"/>
  <c r="K73" i="14664"/>
  <c r="K305" i="14664"/>
  <c r="K105" i="14664"/>
  <c r="K101" i="14664"/>
  <c r="K249" i="14664"/>
  <c r="K389" i="14664"/>
  <c r="K48" i="14664"/>
  <c r="K28" i="14664"/>
  <c r="K175" i="14664"/>
  <c r="K226" i="14664"/>
  <c r="K276" i="14664"/>
  <c r="K311" i="14664"/>
  <c r="K344" i="14664"/>
  <c r="K378" i="14664"/>
  <c r="K451" i="14664"/>
  <c r="K507" i="14664"/>
  <c r="K429" i="14664"/>
  <c r="K262" i="14664"/>
  <c r="K334" i="14664"/>
  <c r="K209" i="14664"/>
  <c r="K416" i="14664"/>
  <c r="K69" i="14664"/>
  <c r="K380" i="14664"/>
  <c r="K348" i="14664"/>
  <c r="K255" i="14664"/>
  <c r="K306" i="14664"/>
  <c r="K356" i="14664"/>
  <c r="K391" i="14664"/>
  <c r="K431" i="14664"/>
  <c r="K476" i="14664"/>
  <c r="K235" i="14664"/>
  <c r="K283" i="14664"/>
  <c r="K411" i="14664"/>
  <c r="K125" i="14664"/>
  <c r="K78" i="14664"/>
  <c r="K504" i="14664"/>
  <c r="K270" i="14664"/>
  <c r="K309" i="14664"/>
  <c r="K188" i="14664"/>
  <c r="K32" i="14664"/>
  <c r="K303" i="14664"/>
  <c r="K354" i="14664"/>
  <c r="K404" i="14664"/>
  <c r="K450" i="14664"/>
  <c r="K495" i="14664"/>
  <c r="K515" i="14664"/>
  <c r="K257" i="14664"/>
  <c r="K345" i="14664"/>
  <c r="K51" i="14664"/>
  <c r="K179" i="14664"/>
  <c r="K481" i="14664"/>
  <c r="K222" i="14664"/>
  <c r="K277" i="14664"/>
  <c r="K494" i="14664"/>
  <c r="K192" i="14664"/>
  <c r="K352" i="14664"/>
  <c r="K383" i="14664"/>
  <c r="K444" i="14664"/>
  <c r="K511" i="14664"/>
  <c r="K40" i="14664"/>
  <c r="K74" i="14664"/>
  <c r="EG207" i="15198"/>
  <c r="K374" i="14664"/>
  <c r="K448" i="14664"/>
  <c r="K193" i="14664"/>
  <c r="K409" i="14664"/>
  <c r="K289" i="14664"/>
  <c r="K445" i="14664"/>
  <c r="K397" i="14664"/>
  <c r="K302" i="14664"/>
  <c r="K384" i="14664"/>
  <c r="K44" i="14664"/>
  <c r="K439" i="14664"/>
  <c r="K508" i="14664"/>
  <c r="K55" i="14664"/>
  <c r="K88" i="14664"/>
  <c r="K122" i="14664"/>
  <c r="K459" i="14664"/>
  <c r="K443" i="14664"/>
  <c r="K213" i="14664"/>
  <c r="K118" i="14664"/>
  <c r="K398" i="14664"/>
  <c r="K520" i="14664"/>
  <c r="K419" i="14664"/>
  <c r="K77" i="14664"/>
  <c r="K477" i="14664"/>
  <c r="K268" i="14664"/>
  <c r="K364" i="14664"/>
  <c r="K50" i="14664"/>
  <c r="K100" i="14664"/>
  <c r="K135" i="14664"/>
  <c r="K168" i="14664"/>
  <c r="K202" i="14664"/>
  <c r="K171" i="14664"/>
  <c r="K206" i="14664"/>
  <c r="K155" i="14664"/>
  <c r="K198" i="14664"/>
  <c r="K147" i="14664"/>
  <c r="K350" i="14664"/>
  <c r="K211" i="14664"/>
  <c r="K486" i="14664"/>
  <c r="K275" i="14664"/>
  <c r="K432" i="14664"/>
  <c r="K339" i="14664"/>
  <c r="K65" i="14664"/>
  <c r="K403" i="14664"/>
  <c r="K177" i="14664"/>
  <c r="K467" i="14664"/>
  <c r="K281" i="14664"/>
  <c r="K85" i="14664"/>
  <c r="K41" i="14664"/>
  <c r="K493" i="14664"/>
  <c r="K225" i="14664"/>
  <c r="K326" i="14664"/>
  <c r="K465" i="14664"/>
  <c r="K440" i="14664"/>
  <c r="K317" i="14664"/>
  <c r="K163" i="14664"/>
  <c r="K185" i="14664"/>
  <c r="K190" i="14664"/>
  <c r="K333" i="14664"/>
  <c r="K278" i="14664"/>
  <c r="K325" i="14664"/>
  <c r="K245" i="14664"/>
  <c r="K238" i="14664"/>
  <c r="K221" i="14664"/>
  <c r="K304" i="14664"/>
  <c r="K458" i="14664"/>
  <c r="K463" i="14664"/>
  <c r="K80" i="14664"/>
  <c r="K92" i="14664"/>
  <c r="K96" i="14664"/>
  <c r="K108" i="14664"/>
  <c r="K63" i="14664"/>
  <c r="K191" i="14664"/>
  <c r="K319" i="14664"/>
  <c r="K460" i="14664"/>
  <c r="K114" i="14664"/>
  <c r="K242" i="14664"/>
  <c r="K370" i="14664"/>
  <c r="K36" i="14664"/>
  <c r="K164" i="14664"/>
  <c r="K292" i="14664"/>
  <c r="K426" i="14664"/>
  <c r="K71" i="14664"/>
  <c r="K199" i="14664"/>
  <c r="K327" i="14664"/>
  <c r="K471" i="14664"/>
  <c r="K104" i="14664"/>
  <c r="K232" i="14664"/>
  <c r="K360" i="14664"/>
  <c r="K516" i="14664"/>
  <c r="K138" i="14664"/>
  <c r="K266" i="14664"/>
  <c r="K394" i="14664"/>
  <c r="UM226" i="15198"/>
  <c r="K91" i="14664"/>
  <c r="K38" i="14664"/>
  <c r="K83" i="14664"/>
  <c r="K30" i="14664"/>
  <c r="K75" i="14664"/>
  <c r="K182" i="14664"/>
  <c r="K139" i="14664"/>
  <c r="K318" i="14664"/>
  <c r="K203" i="14664"/>
  <c r="K462" i="14664"/>
  <c r="K267" i="14664"/>
  <c r="K424" i="14664"/>
  <c r="K331" i="14664"/>
  <c r="K49" i="14664"/>
  <c r="K395" i="14664"/>
  <c r="K153" i="14664"/>
  <c r="K489" i="14664"/>
  <c r="K464" i="14664"/>
  <c r="K365" i="14664"/>
  <c r="K161" i="14664"/>
  <c r="K246" i="14664"/>
  <c r="K401" i="14664"/>
  <c r="K478" i="14664"/>
  <c r="K189" i="14664"/>
  <c r="K99" i="14664"/>
  <c r="K121" i="14664"/>
  <c r="K102" i="14664"/>
  <c r="K269" i="14664"/>
  <c r="K214" i="14664"/>
  <c r="K261" i="14664"/>
  <c r="K181" i="14664"/>
  <c r="K174" i="14664"/>
  <c r="K157" i="14664"/>
  <c r="K112" i="14664"/>
  <c r="K240" i="14664"/>
  <c r="K76" i="14664"/>
  <c r="K144" i="14664"/>
  <c r="K156" i="14664"/>
  <c r="K160" i="14664"/>
  <c r="K172" i="14664"/>
  <c r="K79" i="14664"/>
  <c r="K207" i="14664"/>
  <c r="K335" i="14664"/>
  <c r="K482" i="14664"/>
  <c r="K130" i="14664"/>
  <c r="K258" i="14664"/>
  <c r="K386" i="14664"/>
  <c r="K52" i="14664"/>
  <c r="K180" i="14664"/>
  <c r="K308" i="14664"/>
  <c r="K447" i="14664"/>
  <c r="K87" i="14664"/>
  <c r="K215" i="14664"/>
  <c r="K343" i="14664"/>
  <c r="K492" i="14664"/>
  <c r="K120" i="14664"/>
  <c r="K248" i="14664"/>
  <c r="K376" i="14664"/>
  <c r="K26" i="14664"/>
  <c r="K154" i="14664"/>
  <c r="K282" i="14664"/>
  <c r="K412" i="14664"/>
  <c r="K521" i="14664"/>
  <c r="K301" i="14664"/>
  <c r="K513" i="14664"/>
  <c r="K293" i="14664"/>
  <c r="K497" i="14664"/>
  <c r="K501" i="14664"/>
  <c r="K67" i="14664"/>
  <c r="K142" i="14664"/>
  <c r="K131" i="14664"/>
  <c r="K294" i="14664"/>
  <c r="K195" i="14664"/>
  <c r="K454" i="14664"/>
  <c r="K259" i="14664"/>
  <c r="K408" i="14664"/>
  <c r="K323" i="14664"/>
  <c r="K25" i="14664"/>
  <c r="K425" i="14664"/>
  <c r="K510" i="14664"/>
  <c r="K237" i="14664"/>
  <c r="K97" i="14664"/>
  <c r="K158" i="14664"/>
  <c r="K337" i="14664"/>
  <c r="K390" i="14664"/>
  <c r="K61" i="14664"/>
  <c r="K35" i="14664"/>
  <c r="K57" i="14664"/>
  <c r="K509" i="14664"/>
  <c r="K205" i="14664"/>
  <c r="K150" i="14664"/>
  <c r="K197" i="14664"/>
  <c r="K117" i="14664"/>
  <c r="K110" i="14664"/>
  <c r="K93" i="14664"/>
  <c r="K368" i="14664"/>
  <c r="K64" i="14664"/>
  <c r="K140" i="14664"/>
  <c r="K208" i="14664"/>
  <c r="K220" i="14664"/>
  <c r="K224" i="14664"/>
  <c r="K236" i="14664"/>
  <c r="K95" i="14664"/>
  <c r="K223" i="14664"/>
  <c r="K351" i="14664"/>
  <c r="K503" i="14664"/>
  <c r="K146" i="14664"/>
  <c r="K274" i="14664"/>
  <c r="K402" i="14664"/>
  <c r="K68" i="14664"/>
  <c r="K196" i="14664"/>
  <c r="K324" i="14664"/>
  <c r="K468" i="14664"/>
  <c r="K103" i="14664"/>
  <c r="K231" i="14664"/>
  <c r="K359" i="14664"/>
  <c r="K514" i="14664"/>
  <c r="K136" i="14664"/>
  <c r="K264" i="14664"/>
  <c r="K392" i="14664"/>
  <c r="K42" i="14664"/>
  <c r="K170" i="14664"/>
  <c r="K298" i="14664"/>
  <c r="K434" i="14664"/>
  <c r="K393" i="14664"/>
  <c r="K45" i="14664"/>
  <c r="K385" i="14664"/>
  <c r="K37" i="14664"/>
  <c r="K369" i="14664"/>
  <c r="K253" i="14664"/>
  <c r="K473" i="14664"/>
  <c r="K469" i="14664"/>
  <c r="K59" i="14664"/>
  <c r="K126" i="14664"/>
  <c r="K123" i="14664"/>
  <c r="K286" i="14664"/>
  <c r="K187" i="14664"/>
  <c r="K438" i="14664"/>
  <c r="K251" i="14664"/>
  <c r="K512" i="14664"/>
  <c r="K361" i="14664"/>
  <c r="K422" i="14664"/>
  <c r="K109" i="14664"/>
  <c r="K33" i="14664"/>
  <c r="K70" i="14664"/>
  <c r="K273" i="14664"/>
  <c r="K310" i="14664"/>
  <c r="K483" i="14664"/>
  <c r="K505" i="14664"/>
  <c r="K480" i="14664"/>
  <c r="K405" i="14664"/>
  <c r="K141" i="14664"/>
  <c r="K86" i="14664"/>
  <c r="K133" i="14664"/>
  <c r="K53" i="14664"/>
  <c r="K46" i="14664"/>
  <c r="K29" i="14664"/>
  <c r="K124" i="14664"/>
  <c r="K128" i="14664"/>
  <c r="K204" i="14664"/>
  <c r="K272" i="14664"/>
  <c r="K284" i="14664"/>
  <c r="K288" i="14664"/>
  <c r="K300" i="14664"/>
  <c r="K111" i="14664"/>
  <c r="K239" i="14664"/>
  <c r="K367" i="14664"/>
  <c r="K34" i="14664"/>
  <c r="K162" i="14664"/>
  <c r="K290" i="14664"/>
  <c r="K423" i="14664"/>
  <c r="K84" i="14664"/>
  <c r="K212" i="14664"/>
  <c r="K340" i="14664"/>
  <c r="K490" i="14664"/>
  <c r="K119" i="14664"/>
  <c r="K247" i="14664"/>
  <c r="K375" i="14664"/>
  <c r="K24" i="14664"/>
  <c r="K152" i="14664"/>
  <c r="K280" i="14664"/>
  <c r="K410" i="14664"/>
  <c r="K58" i="14664"/>
  <c r="K186" i="14664"/>
  <c r="K314" i="14664"/>
  <c r="K455" i="14664"/>
  <c r="LW226" i="15198"/>
  <c r="DO207" i="15198"/>
  <c r="K387" i="14664"/>
  <c r="K137" i="14664"/>
  <c r="K379" i="14664"/>
  <c r="K129" i="14664"/>
  <c r="K371" i="14664"/>
  <c r="K113" i="14664"/>
  <c r="K435" i="14664"/>
  <c r="K217" i="14664"/>
  <c r="K499" i="14664"/>
  <c r="K329" i="14664"/>
  <c r="K173" i="14664"/>
  <c r="K449" i="14664"/>
  <c r="K421" i="14664"/>
  <c r="K43" i="14664"/>
  <c r="K94" i="14664"/>
  <c r="K107" i="14664"/>
  <c r="K230" i="14664"/>
  <c r="K233" i="14664"/>
  <c r="K254" i="14664"/>
  <c r="K417" i="14664"/>
  <c r="K456" i="14664"/>
  <c r="K357" i="14664"/>
  <c r="K145" i="14664"/>
  <c r="K134" i="14664"/>
  <c r="K355" i="14664"/>
  <c r="K377" i="14664"/>
  <c r="K446" i="14664"/>
  <c r="K149" i="14664"/>
  <c r="K470" i="14664"/>
  <c r="K517" i="14664"/>
  <c r="K437" i="14664"/>
  <c r="K430" i="14664"/>
  <c r="K413" i="14664"/>
  <c r="K252" i="14664"/>
  <c r="K176" i="14664"/>
  <c r="K256" i="14664"/>
  <c r="K332" i="14664"/>
  <c r="K400" i="14664"/>
  <c r="K415" i="14664"/>
  <c r="K420" i="14664"/>
  <c r="K436" i="14664"/>
  <c r="K143" i="14664"/>
  <c r="K271" i="14664"/>
  <c r="K399" i="14664"/>
  <c r="K66" i="14664"/>
  <c r="K194" i="14664"/>
  <c r="K322" i="14664"/>
  <c r="K466" i="14664"/>
  <c r="K116" i="14664"/>
  <c r="K244" i="14664"/>
  <c r="K372" i="14664"/>
  <c r="K23" i="14664"/>
  <c r="K151" i="14664"/>
  <c r="K279" i="14664"/>
  <c r="K407" i="14664"/>
  <c r="K56" i="14664"/>
  <c r="K184" i="14664"/>
  <c r="K312" i="14664"/>
  <c r="K452" i="14664"/>
  <c r="K90" i="14664"/>
  <c r="K218" i="14664"/>
  <c r="K346" i="14664"/>
  <c r="K498" i="14664"/>
  <c r="WI211" i="15198"/>
  <c r="K315" i="14664"/>
  <c r="K496" i="14664"/>
  <c r="K307" i="14664"/>
  <c r="K488" i="14664"/>
  <c r="K299" i="14664"/>
  <c r="K472" i="14664"/>
  <c r="K363" i="14664"/>
  <c r="K89" i="14664"/>
  <c r="K427" i="14664"/>
  <c r="K201" i="14664"/>
  <c r="K491" i="14664"/>
  <c r="K321" i="14664"/>
  <c r="K165" i="14664"/>
  <c r="K433" i="14664"/>
  <c r="K381" i="14664"/>
  <c r="K27" i="14664"/>
  <c r="K62" i="14664"/>
  <c r="K169" i="14664"/>
  <c r="K166" i="14664"/>
  <c r="K353" i="14664"/>
  <c r="K502" i="14664"/>
  <c r="K229" i="14664"/>
  <c r="K81" i="14664"/>
  <c r="K54" i="14664"/>
  <c r="K291" i="14664"/>
  <c r="K313" i="14664"/>
  <c r="K358" i="14664"/>
  <c r="K461" i="14664"/>
  <c r="K406" i="14664"/>
  <c r="K453" i="14664"/>
  <c r="K373" i="14664"/>
  <c r="K366" i="14664"/>
  <c r="K349" i="14664"/>
  <c r="K316" i="14664"/>
  <c r="K442" i="14664"/>
  <c r="K320" i="14664"/>
  <c r="K396" i="14664"/>
  <c r="K484" i="14664"/>
  <c r="K500" i="14664"/>
  <c r="K506" i="14664"/>
  <c r="K31" i="14664"/>
  <c r="K159" i="14664"/>
  <c r="K287" i="14664"/>
  <c r="K418" i="14664"/>
  <c r="K82" i="14664"/>
  <c r="K210" i="14664"/>
  <c r="K338" i="14664"/>
  <c r="K487" i="14664"/>
  <c r="K132" i="14664"/>
  <c r="K260" i="14664"/>
  <c r="K388" i="14664"/>
  <c r="K39" i="14664"/>
  <c r="K167" i="14664"/>
  <c r="K295" i="14664"/>
  <c r="K428" i="14664"/>
  <c r="K72" i="14664"/>
  <c r="K200" i="14664"/>
  <c r="K328" i="14664"/>
  <c r="K474" i="14664"/>
  <c r="K106" i="14664"/>
  <c r="K234" i="14664"/>
  <c r="K362" i="14664"/>
  <c r="GI209" i="15198"/>
  <c r="GI212" i="15198" s="1"/>
  <c r="GI213" i="15198" s="1"/>
  <c r="RS211" i="15198"/>
  <c r="PG207" i="15198"/>
  <c r="RK209" i="15198"/>
  <c r="GA207" i="15198"/>
  <c r="UV207" i="15198"/>
  <c r="OA211" i="15198"/>
  <c r="TW209" i="15198"/>
  <c r="WI209" i="15198"/>
  <c r="HG209" i="15198"/>
  <c r="GB207" i="15198"/>
  <c r="MS209" i="15198"/>
  <c r="VC207" i="15198"/>
  <c r="NC211" i="15198"/>
  <c r="MU211" i="15198"/>
  <c r="RQ208" i="15198"/>
  <c r="JR208" i="15198"/>
  <c r="PK208" i="15198"/>
  <c r="UT209" i="15198"/>
  <c r="SJ226" i="15198"/>
  <c r="SD207" i="15198"/>
  <c r="KZ207" i="15198"/>
  <c r="UM211" i="15198"/>
  <c r="HG226" i="15198"/>
  <c r="PG209" i="15198"/>
  <c r="KG211" i="15198"/>
  <c r="KG222" i="15198" s="1"/>
  <c r="KG245" i="15198" s="1"/>
  <c r="HG211" i="15198"/>
  <c r="JS209" i="15198"/>
  <c r="JS207" i="15198"/>
  <c r="FC209" i="15198"/>
  <c r="SQ209" i="15198"/>
  <c r="SQ212" i="15198" s="1"/>
  <c r="SQ213" i="15198" s="1"/>
  <c r="PG211" i="15198"/>
  <c r="TZ208" i="15198"/>
  <c r="RL208" i="15198"/>
  <c r="WE208" i="15198"/>
  <c r="RS209" i="15198"/>
  <c r="RS212" i="15198" s="1"/>
  <c r="RS213" i="15198" s="1"/>
  <c r="UX208" i="15198"/>
  <c r="GR208" i="15198"/>
  <c r="DM209" i="15198"/>
  <c r="DM212" i="15198" s="1"/>
  <c r="DM213" i="15198" s="1"/>
  <c r="ED208" i="15198"/>
  <c r="GC209" i="15198"/>
  <c r="GC212" i="15198" s="1"/>
  <c r="GC213" i="15198" s="1"/>
  <c r="UY208" i="15198"/>
  <c r="NZ207" i="15198"/>
  <c r="RD207" i="15198"/>
  <c r="IT207" i="15198"/>
  <c r="PF207" i="15198"/>
  <c r="KB208" i="15198"/>
  <c r="PZ207" i="15198"/>
  <c r="EQ208" i="15198"/>
  <c r="NN208" i="15198"/>
  <c r="TS208" i="15198"/>
  <c r="VU209" i="15198"/>
  <c r="VU212" i="15198" s="1"/>
  <c r="VU213" i="15198" s="1"/>
  <c r="TK208" i="15198"/>
  <c r="UV208" i="15198"/>
  <c r="QV208" i="15198"/>
  <c r="FJ208" i="15198"/>
  <c r="UJ207" i="15198"/>
  <c r="SJ207" i="15198"/>
  <c r="LJ208" i="15198"/>
  <c r="KR208" i="15198"/>
  <c r="RU208" i="15198"/>
  <c r="OH208" i="15198"/>
  <c r="KL207" i="15198"/>
  <c r="FV208" i="15198"/>
  <c r="KS208" i="15198"/>
  <c r="JA209" i="15198"/>
  <c r="JA212" i="15198" s="1"/>
  <c r="JA213" i="15198" s="1"/>
  <c r="VD207" i="15198"/>
  <c r="SG209" i="15198"/>
  <c r="SG212" i="15198" s="1"/>
  <c r="SG213" i="15198" s="1"/>
  <c r="KG209" i="15198"/>
  <c r="KG212" i="15198" s="1"/>
  <c r="KG213" i="15198" s="1"/>
  <c r="IU209" i="15198"/>
  <c r="IU212" i="15198" s="1"/>
  <c r="IU213" i="15198" s="1"/>
  <c r="MN209" i="15198"/>
  <c r="MN212" i="15198" s="1"/>
  <c r="MN213" i="15198" s="1"/>
  <c r="TI207" i="15198"/>
  <c r="VL209" i="15198"/>
  <c r="VL212" i="15198" s="1"/>
  <c r="VL213" i="15198" s="1"/>
  <c r="RX208" i="15198"/>
  <c r="IH207" i="15198"/>
  <c r="MW209" i="15198"/>
  <c r="MW212" i="15198" s="1"/>
  <c r="MW213" i="15198" s="1"/>
  <c r="JC207" i="15198"/>
  <c r="JN209" i="15198"/>
  <c r="JN212" i="15198" s="1"/>
  <c r="JN213" i="15198" s="1"/>
  <c r="IG208" i="15198"/>
  <c r="VT208" i="15198"/>
  <c r="IB207" i="15198"/>
  <c r="LY207" i="15198"/>
  <c r="LI207" i="15198"/>
  <c r="NW207" i="15198"/>
  <c r="FT207" i="15198"/>
  <c r="UM208" i="15198"/>
  <c r="UR207" i="15198"/>
  <c r="QZ209" i="15198"/>
  <c r="ML207" i="15198"/>
  <c r="RO209" i="15198"/>
  <c r="LJ209" i="15198"/>
  <c r="LJ212" i="15198" s="1"/>
  <c r="LJ213" i="15198" s="1"/>
  <c r="LU208" i="15198"/>
  <c r="RV207" i="15198"/>
  <c r="KM207" i="15198"/>
  <c r="KS207" i="15198"/>
  <c r="JH207" i="15198"/>
  <c r="KT209" i="15198"/>
  <c r="KT212" i="15198" s="1"/>
  <c r="KT213" i="15198" s="1"/>
  <c r="NP209" i="15198"/>
  <c r="NP212" i="15198" s="1"/>
  <c r="NP213" i="15198" s="1"/>
  <c r="LX209" i="15198"/>
  <c r="LX212" i="15198" s="1"/>
  <c r="LX213" i="15198" s="1"/>
  <c r="RI207" i="15198"/>
  <c r="MR207" i="15198"/>
  <c r="VU207" i="15198"/>
  <c r="NP207" i="15198"/>
  <c r="HG208" i="15198"/>
  <c r="VE207" i="15198"/>
  <c r="HI207" i="15198"/>
  <c r="NE207" i="15198"/>
  <c r="JM209" i="15198"/>
  <c r="JM212" i="15198" s="1"/>
  <c r="JM213" i="15198" s="1"/>
  <c r="DK208" i="15198"/>
  <c r="FG207" i="15198"/>
  <c r="EY207" i="15198"/>
  <c r="QF208" i="15198"/>
  <c r="JI207" i="15198"/>
  <c r="OB209" i="15198"/>
  <c r="OB212" i="15198" s="1"/>
  <c r="OB213" i="15198" s="1"/>
  <c r="NM207" i="15198"/>
  <c r="OR207" i="15198"/>
  <c r="GC207" i="15198"/>
  <c r="QW208" i="15198"/>
  <c r="LH208" i="15198"/>
  <c r="DE208" i="15198"/>
  <c r="OM207" i="15198"/>
  <c r="RO208" i="15198"/>
  <c r="JW207" i="15198"/>
  <c r="KU208" i="15198"/>
  <c r="TH207" i="15198"/>
  <c r="DJ209" i="15198"/>
  <c r="DJ212" i="15198" s="1"/>
  <c r="DJ213" i="15198" s="1"/>
  <c r="NM208" i="15198"/>
  <c r="IP207" i="15198"/>
  <c r="HQ207" i="15198"/>
  <c r="OD208" i="15198"/>
  <c r="TP209" i="15198"/>
  <c r="TP212" i="15198" s="1"/>
  <c r="TP213" i="15198" s="1"/>
  <c r="MO207" i="15198"/>
  <c r="LT207" i="15198"/>
  <c r="QX208" i="15198"/>
  <c r="KZ208" i="15198"/>
  <c r="EL208" i="15198"/>
  <c r="UL209" i="15198"/>
  <c r="DH207" i="15198"/>
  <c r="DE207" i="15198"/>
  <c r="TA207" i="15198"/>
  <c r="WC207" i="15198"/>
  <c r="PJ208" i="15198"/>
  <c r="HH208" i="15198"/>
  <c r="KB207" i="15198"/>
  <c r="QQ207" i="15198"/>
  <c r="QV209" i="15198"/>
  <c r="QV212" i="15198" s="1"/>
  <c r="QV213" i="15198" s="1"/>
  <c r="TH208" i="15198"/>
  <c r="MF208" i="15198"/>
  <c r="VN208" i="15198"/>
  <c r="MT208" i="15198"/>
  <c r="LQ209" i="15198"/>
  <c r="LQ212" i="15198" s="1"/>
  <c r="LQ213" i="15198" s="1"/>
  <c r="NV208" i="15198"/>
  <c r="RE207" i="15198"/>
  <c r="GP208" i="15198"/>
  <c r="QU208" i="15198"/>
  <c r="NB208" i="15198"/>
  <c r="DL207" i="15198"/>
  <c r="HY207" i="15198"/>
  <c r="OX208" i="15198"/>
  <c r="OZ209" i="15198"/>
  <c r="OZ212" i="15198" s="1"/>
  <c r="OZ213" i="15198" s="1"/>
  <c r="MG209" i="15198"/>
  <c r="JV209" i="15198"/>
  <c r="JV212" i="15198" s="1"/>
  <c r="JV213" i="15198" s="1"/>
  <c r="EJ209" i="15198"/>
  <c r="EJ212" i="15198" s="1"/>
  <c r="EJ213" i="15198" s="1"/>
  <c r="SN208" i="15198"/>
  <c r="OU208" i="15198"/>
  <c r="PK207" i="15198"/>
  <c r="WF207" i="15198"/>
  <c r="PC207" i="15198"/>
  <c r="EI209" i="15198"/>
  <c r="EI212" i="15198" s="1"/>
  <c r="EI213" i="15198" s="1"/>
  <c r="NY207" i="15198"/>
  <c r="EZ208" i="15198"/>
  <c r="ND209" i="15198"/>
  <c r="ND212" i="15198" s="1"/>
  <c r="ND213" i="15198" s="1"/>
  <c r="QK207" i="15198"/>
  <c r="PM207" i="15198"/>
  <c r="IP208" i="15198"/>
  <c r="VW208" i="15198"/>
  <c r="UI207" i="15198"/>
  <c r="VJ208" i="15198"/>
  <c r="GP209" i="15198"/>
  <c r="GP212" i="15198" s="1"/>
  <c r="GP213" i="15198" s="1"/>
  <c r="VG207" i="15198"/>
  <c r="VF207" i="15198"/>
  <c r="DO208" i="15198"/>
  <c r="OK209" i="15198"/>
  <c r="OK212" i="15198" s="1"/>
  <c r="OK213" i="15198" s="1"/>
  <c r="HY208" i="15198"/>
  <c r="MJ207" i="15198"/>
  <c r="FO208" i="15198"/>
  <c r="FK208" i="15198"/>
  <c r="KD208" i="15198"/>
  <c r="MN208" i="15198"/>
  <c r="QY208" i="15198"/>
  <c r="NQ207" i="15198"/>
  <c r="QR207" i="15198"/>
  <c r="LM207" i="15198"/>
  <c r="RB207" i="15198"/>
  <c r="FR208" i="15198"/>
  <c r="SS209" i="15198"/>
  <c r="SS212" i="15198" s="1"/>
  <c r="SS213" i="15198" s="1"/>
  <c r="VW207" i="15198"/>
  <c r="VH209" i="15198"/>
  <c r="VH212" i="15198" s="1"/>
  <c r="VH213" i="15198" s="1"/>
  <c r="ER209" i="15198"/>
  <c r="JQ207" i="15198"/>
  <c r="IV207" i="15198"/>
  <c r="GJ209" i="15198"/>
  <c r="GJ212" i="15198" s="1"/>
  <c r="GJ213" i="15198" s="1"/>
  <c r="GC208" i="15198"/>
  <c r="HR209" i="15198"/>
  <c r="HR212" i="15198" s="1"/>
  <c r="HR213" i="15198" s="1"/>
  <c r="DW208" i="15198"/>
  <c r="EO207" i="15198"/>
  <c r="MH209" i="15198"/>
  <c r="MH212" i="15198" s="1"/>
  <c r="MH213" i="15198" s="1"/>
  <c r="NH209" i="15198"/>
  <c r="NH212" i="15198" s="1"/>
  <c r="NH213" i="15198" s="1"/>
  <c r="OF208" i="15198"/>
  <c r="GJ208" i="15198"/>
  <c r="KP208" i="15198"/>
  <c r="GI208" i="15198"/>
  <c r="VL207" i="15198"/>
  <c r="RV208" i="15198"/>
  <c r="RS208" i="15198"/>
  <c r="TN208" i="15198"/>
  <c r="RR209" i="15198"/>
  <c r="MY207" i="15198"/>
  <c r="QA207" i="15198"/>
  <c r="MD209" i="15198"/>
  <c r="UR209" i="15198"/>
  <c r="UR212" i="15198" s="1"/>
  <c r="UR213" i="15198" s="1"/>
  <c r="OZ207" i="15198"/>
  <c r="FA209" i="15198"/>
  <c r="FA212" i="15198" s="1"/>
  <c r="FA213" i="15198" s="1"/>
  <c r="MG207" i="15198"/>
  <c r="UQ208" i="15198"/>
  <c r="DN207" i="15198"/>
  <c r="OX207" i="15198"/>
  <c r="TQ208" i="15198"/>
  <c r="OK208" i="15198"/>
  <c r="FD208" i="15198"/>
  <c r="TF208" i="15198"/>
  <c r="UX209" i="15198"/>
  <c r="UX212" i="15198" s="1"/>
  <c r="UX213" i="15198" s="1"/>
  <c r="ME208" i="15198"/>
  <c r="RW207" i="15198"/>
  <c r="KC209" i="15198"/>
  <c r="KC212" i="15198" s="1"/>
  <c r="KC213" i="15198" s="1"/>
  <c r="TE207" i="15198"/>
  <c r="VU208" i="15198"/>
  <c r="NT208" i="15198"/>
  <c r="TI208" i="15198"/>
  <c r="HU210" i="15198"/>
  <c r="OI208" i="15198"/>
  <c r="MW208" i="15198"/>
  <c r="TE208" i="15198"/>
  <c r="UG209" i="15198"/>
  <c r="UG212" i="15198" s="1"/>
  <c r="UG213" i="15198" s="1"/>
  <c r="OD207" i="15198"/>
  <c r="UW207" i="15198"/>
  <c r="NC208" i="15198"/>
  <c r="UY209" i="15198"/>
  <c r="UY212" i="15198" s="1"/>
  <c r="UY213" i="15198" s="1"/>
  <c r="MZ209" i="15198"/>
  <c r="MZ212" i="15198" s="1"/>
  <c r="MZ213" i="15198" s="1"/>
  <c r="SY208" i="15198"/>
  <c r="DD199" i="15198"/>
  <c r="DD210" i="15198" s="1"/>
  <c r="DD218" i="15198" s="1"/>
  <c r="TX208" i="15198"/>
  <c r="UD208" i="15198"/>
  <c r="MJ208" i="15198"/>
  <c r="GK209" i="15198"/>
  <c r="GK212" i="15198" s="1"/>
  <c r="GK213" i="15198" s="1"/>
  <c r="TL209" i="15198"/>
  <c r="MP208" i="15198"/>
  <c r="VD208" i="15198"/>
  <c r="GH207" i="15198"/>
  <c r="UA209" i="15198"/>
  <c r="GL209" i="15198"/>
  <c r="GL212" i="15198" s="1"/>
  <c r="GL213" i="15198" s="1"/>
  <c r="SU208" i="15198"/>
  <c r="RT208" i="15198"/>
  <c r="TN207" i="15198"/>
  <c r="JE208" i="15198"/>
  <c r="QD209" i="15198"/>
  <c r="QD212" i="15198" s="1"/>
  <c r="QD213" i="15198" s="1"/>
  <c r="VQ209" i="15198"/>
  <c r="VV209" i="15198"/>
  <c r="VV212" i="15198" s="1"/>
  <c r="VV213" i="15198" s="1"/>
  <c r="PY209" i="15198"/>
  <c r="PY212" i="15198" s="1"/>
  <c r="PY213" i="15198" s="1"/>
  <c r="HV207" i="15198"/>
  <c r="SR209" i="15198"/>
  <c r="SR212" i="15198" s="1"/>
  <c r="SR213" i="15198" s="1"/>
  <c r="MQ208" i="15198"/>
  <c r="WF208" i="15198"/>
  <c r="IK207" i="15198"/>
  <c r="GF209" i="15198"/>
  <c r="KT208" i="15198"/>
  <c r="KJ208" i="15198"/>
  <c r="FT208" i="15198"/>
  <c r="FG208" i="15198"/>
  <c r="UD209" i="15198"/>
  <c r="SC208" i="15198"/>
  <c r="NJ208" i="15198"/>
  <c r="EK208" i="15198"/>
  <c r="PV208" i="15198"/>
  <c r="OS208" i="15198"/>
  <c r="UA208" i="15198"/>
  <c r="EG208" i="15198"/>
  <c r="LE207" i="15198"/>
  <c r="OP208" i="15198"/>
  <c r="ID208" i="15198"/>
  <c r="SZ208" i="15198"/>
  <c r="GR207" i="15198"/>
  <c r="II207" i="15198"/>
  <c r="PI207" i="15198"/>
  <c r="RK208" i="15198"/>
  <c r="ET207" i="15198"/>
  <c r="VR211" i="15198"/>
  <c r="UU208" i="15198"/>
  <c r="UO208" i="15198"/>
  <c r="DH208" i="15198"/>
  <c r="VF209" i="15198"/>
  <c r="VF212" i="15198" s="1"/>
  <c r="VF213" i="15198" s="1"/>
  <c r="UK208" i="15198"/>
  <c r="HO210" i="15198"/>
  <c r="FV207" i="15198"/>
  <c r="SM209" i="15198"/>
  <c r="OK207" i="15198"/>
  <c r="QQ199" i="15198"/>
  <c r="OG209" i="15198"/>
  <c r="OG212" i="15198" s="1"/>
  <c r="OG213" i="15198" s="1"/>
  <c r="HG210" i="15198"/>
  <c r="JH208" i="15198"/>
  <c r="NA207" i="15198"/>
  <c r="DX207" i="15198"/>
  <c r="JL207" i="15198"/>
  <c r="HA209" i="15198"/>
  <c r="HA212" i="15198" s="1"/>
  <c r="HA213" i="15198" s="1"/>
  <c r="IU208" i="15198"/>
  <c r="KU209" i="15198"/>
  <c r="HJ207" i="15198"/>
  <c r="IF207" i="15198"/>
  <c r="RX209" i="15198"/>
  <c r="GT209" i="15198"/>
  <c r="GT212" i="15198" s="1"/>
  <c r="GT213" i="15198" s="1"/>
  <c r="OA208" i="15198"/>
  <c r="ID207" i="15198"/>
  <c r="UK209" i="15198"/>
  <c r="UK212" i="15198" s="1"/>
  <c r="UK213" i="15198" s="1"/>
  <c r="OS207" i="15198"/>
  <c r="LL207" i="15198"/>
  <c r="NB207" i="15198"/>
  <c r="EN207" i="15198"/>
  <c r="UP209" i="15198"/>
  <c r="UP212" i="15198" s="1"/>
  <c r="UP213" i="15198" s="1"/>
  <c r="IL207" i="15198"/>
  <c r="RU207" i="15198"/>
  <c r="FV209" i="15198"/>
  <c r="FV212" i="15198" s="1"/>
  <c r="FV213" i="15198" s="1"/>
  <c r="IX209" i="15198"/>
  <c r="IX212" i="15198" s="1"/>
  <c r="IX213" i="15198" s="1"/>
  <c r="MB209" i="15198"/>
  <c r="SJ210" i="15198"/>
  <c r="TS207" i="15198"/>
  <c r="DQ208" i="15198"/>
  <c r="ID209" i="15198"/>
  <c r="LV211" i="15198"/>
  <c r="OS209" i="15198"/>
  <c r="OS212" i="15198" s="1"/>
  <c r="OS213" i="15198" s="1"/>
  <c r="OC208" i="15198"/>
  <c r="GS209" i="15198"/>
  <c r="GS212" i="15198" s="1"/>
  <c r="GS213" i="15198" s="1"/>
  <c r="QV207" i="15198"/>
  <c r="UO209" i="15198"/>
  <c r="UO212" i="15198" s="1"/>
  <c r="UO213" i="15198" s="1"/>
  <c r="TG209" i="15198"/>
  <c r="TG212" i="15198" s="1"/>
  <c r="TG213" i="15198" s="1"/>
  <c r="FW209" i="15198"/>
  <c r="RZ208" i="15198"/>
  <c r="QF209" i="15198"/>
  <c r="VT209" i="15198"/>
  <c r="VT212" i="15198" s="1"/>
  <c r="VT213" i="15198" s="1"/>
  <c r="US207" i="15198"/>
  <c r="GF207" i="15198"/>
  <c r="DU208" i="15198"/>
  <c r="GZ207" i="15198"/>
  <c r="KZ210" i="15198"/>
  <c r="LX207" i="15198"/>
  <c r="RI209" i="15198"/>
  <c r="RI212" i="15198" s="1"/>
  <c r="RI213" i="15198" s="1"/>
  <c r="TE209" i="15198"/>
  <c r="TE212" i="15198" s="1"/>
  <c r="TE213" i="15198" s="1"/>
  <c r="KE209" i="15198"/>
  <c r="DK207" i="15198"/>
  <c r="LR209" i="15198"/>
  <c r="LR212" i="15198" s="1"/>
  <c r="LR213" i="15198" s="1"/>
  <c r="UT207" i="15198"/>
  <c r="MA207" i="15198"/>
  <c r="SM207" i="15198"/>
  <c r="OM209" i="15198"/>
  <c r="OM212" i="15198" s="1"/>
  <c r="OM213" i="15198" s="1"/>
  <c r="QH207" i="15198"/>
  <c r="JC210" i="15198"/>
  <c r="KH207" i="15198"/>
  <c r="IE210" i="15198"/>
  <c r="IB209" i="15198"/>
  <c r="OL208" i="15198"/>
  <c r="OR208" i="15198"/>
  <c r="TZ207" i="15198"/>
  <c r="VN207" i="15198"/>
  <c r="PE210" i="15198"/>
  <c r="UJ208" i="15198"/>
  <c r="ET208" i="15198"/>
  <c r="NE208" i="15198"/>
  <c r="EN208" i="15198"/>
  <c r="VR208" i="15198"/>
  <c r="DG208" i="15198"/>
  <c r="JS211" i="15198"/>
  <c r="JS210" i="15198"/>
  <c r="PO210" i="15198"/>
  <c r="MS211" i="15198"/>
  <c r="MS210" i="15198"/>
  <c r="TS209" i="15198"/>
  <c r="VZ208" i="15198"/>
  <c r="PI209" i="15198"/>
  <c r="PI212" i="15198" s="1"/>
  <c r="PI213" i="15198" s="1"/>
  <c r="UI209" i="15198"/>
  <c r="PY207" i="15198"/>
  <c r="SM208" i="15198"/>
  <c r="NI209" i="15198"/>
  <c r="NI212" i="15198" s="1"/>
  <c r="NI213" i="15198" s="1"/>
  <c r="JU208" i="15198"/>
  <c r="LL209" i="15198"/>
  <c r="FL207" i="15198"/>
  <c r="SO209" i="15198"/>
  <c r="SO212" i="15198" s="1"/>
  <c r="SO213" i="15198" s="1"/>
  <c r="JE207" i="15198"/>
  <c r="DU209" i="15198"/>
  <c r="DU212" i="15198" s="1"/>
  <c r="DU213" i="15198" s="1"/>
  <c r="JR209" i="15198"/>
  <c r="HL208" i="15198"/>
  <c r="OY209" i="15198"/>
  <c r="OY212" i="15198" s="1"/>
  <c r="OY213" i="15198" s="1"/>
  <c r="KT207" i="15198"/>
  <c r="NG207" i="15198"/>
  <c r="KY211" i="15198"/>
  <c r="GU208" i="15198"/>
  <c r="LN207" i="15198"/>
  <c r="TA208" i="15198"/>
  <c r="EB207" i="15198"/>
  <c r="KB209" i="15198"/>
  <c r="KB212" i="15198" s="1"/>
  <c r="KB213" i="15198" s="1"/>
  <c r="PQ208" i="15198"/>
  <c r="LI209" i="15198"/>
  <c r="LI212" i="15198" s="1"/>
  <c r="LI213" i="15198" s="1"/>
  <c r="NS208" i="15198"/>
  <c r="HD207" i="15198"/>
  <c r="MO209" i="15198"/>
  <c r="MO212" i="15198" s="1"/>
  <c r="MO213" i="15198" s="1"/>
  <c r="DI209" i="15198"/>
  <c r="DI212" i="15198" s="1"/>
  <c r="DI213" i="15198" s="1"/>
  <c r="NH207" i="15198"/>
  <c r="UZ207" i="15198"/>
  <c r="HK207" i="15198"/>
  <c r="GD208" i="15198"/>
  <c r="KU207" i="15198"/>
  <c r="WD208" i="15198"/>
  <c r="VK208" i="15198"/>
  <c r="ML209" i="15198"/>
  <c r="ML212" i="15198" s="1"/>
  <c r="ML213" i="15198" s="1"/>
  <c r="WC208" i="15198"/>
  <c r="IO208" i="15198"/>
  <c r="LS207" i="15198"/>
  <c r="SN207" i="15198"/>
  <c r="QZ208" i="15198"/>
  <c r="PL208" i="15198"/>
  <c r="DJ207" i="15198"/>
  <c r="SG207" i="15198"/>
  <c r="IH208" i="15198"/>
  <c r="KY210" i="15198"/>
  <c r="KY212" i="15198" s="1"/>
  <c r="KY213" i="15198" s="1"/>
  <c r="FA207" i="15198"/>
  <c r="TC209" i="15198"/>
  <c r="TC212" i="15198" s="1"/>
  <c r="TC213" i="15198" s="1"/>
  <c r="NT207" i="15198"/>
  <c r="UG207" i="15198"/>
  <c r="EK209" i="15198"/>
  <c r="EK212" i="15198" s="1"/>
  <c r="EK213" i="15198" s="1"/>
  <c r="QS210" i="15198"/>
  <c r="QS218" i="15198" s="1"/>
  <c r="QS224" i="15198" s="1"/>
  <c r="JI209" i="15198"/>
  <c r="JI212" i="15198" s="1"/>
  <c r="JI213" i="15198" s="1"/>
  <c r="OB207" i="15198"/>
  <c r="NW208" i="15198"/>
  <c r="VO207" i="15198"/>
  <c r="IR207" i="15198"/>
  <c r="QJ207" i="15198"/>
  <c r="DX209" i="15198"/>
  <c r="DX212" i="15198" s="1"/>
  <c r="DX213" i="15198" s="1"/>
  <c r="JL209" i="15198"/>
  <c r="JL212" i="15198" s="1"/>
  <c r="JL213" i="15198" s="1"/>
  <c r="TK207" i="15198"/>
  <c r="JN207" i="15198"/>
  <c r="LA207" i="15198"/>
  <c r="SE209" i="15198"/>
  <c r="DR207" i="15198"/>
  <c r="IK209" i="15198"/>
  <c r="IK212" i="15198" s="1"/>
  <c r="IK213" i="15198" s="1"/>
  <c r="UN207" i="15198"/>
  <c r="TJ209" i="15198"/>
  <c r="TJ212" i="15198" s="1"/>
  <c r="TJ213" i="15198" s="1"/>
  <c r="KV209" i="15198"/>
  <c r="KV212" i="15198" s="1"/>
  <c r="KV213" i="15198" s="1"/>
  <c r="HP208" i="15198"/>
  <c r="OJ207" i="15198"/>
  <c r="MQ207" i="15198"/>
  <c r="PU207" i="15198"/>
  <c r="KF207" i="15198"/>
  <c r="IZ207" i="15198"/>
  <c r="FM207" i="15198"/>
  <c r="DM207" i="15198"/>
  <c r="UN209" i="15198"/>
  <c r="UN212" i="15198" s="1"/>
  <c r="UN213" i="15198" s="1"/>
  <c r="QF207" i="15198"/>
  <c r="PH207" i="15198"/>
  <c r="KV207" i="15198"/>
  <c r="QM208" i="15198"/>
  <c r="NX209" i="15198"/>
  <c r="TX207" i="15198"/>
  <c r="QP209" i="15198"/>
  <c r="QP212" i="15198" s="1"/>
  <c r="QP213" i="15198" s="1"/>
  <c r="VP209" i="15198"/>
  <c r="VP212" i="15198" s="1"/>
  <c r="VP213" i="15198" s="1"/>
  <c r="RB208" i="15198"/>
  <c r="PC208" i="15198"/>
  <c r="LO209" i="15198"/>
  <c r="LO212" i="15198" s="1"/>
  <c r="LO213" i="15198" s="1"/>
  <c r="IC208" i="15198"/>
  <c r="RR208" i="15198"/>
  <c r="FW208" i="15198"/>
  <c r="HP209" i="15198"/>
  <c r="HP212" i="15198" s="1"/>
  <c r="HP213" i="15198" s="1"/>
  <c r="SZ209" i="15198"/>
  <c r="SZ212" i="15198" s="1"/>
  <c r="SZ213" i="15198" s="1"/>
  <c r="UL207" i="15198"/>
  <c r="FP207" i="15198"/>
  <c r="PC209" i="15198"/>
  <c r="PC212" i="15198" s="1"/>
  <c r="PC213" i="15198" s="1"/>
  <c r="JZ209" i="15198"/>
  <c r="JZ212" i="15198" s="1"/>
  <c r="JZ213" i="15198" s="1"/>
  <c r="FF207" i="15198"/>
  <c r="QG207" i="15198"/>
  <c r="LP209" i="15198"/>
  <c r="LP212" i="15198" s="1"/>
  <c r="LP213" i="15198" s="1"/>
  <c r="QR208" i="15198"/>
  <c r="HZ209" i="15198"/>
  <c r="HZ212" i="15198" s="1"/>
  <c r="HZ213" i="15198" s="1"/>
  <c r="IQ208" i="15198"/>
  <c r="PJ207" i="15198"/>
  <c r="JB207" i="15198"/>
  <c r="KS209" i="15198"/>
  <c r="KS212" i="15198" s="1"/>
  <c r="KS213" i="15198" s="1"/>
  <c r="IO209" i="15198"/>
  <c r="IO212" i="15198" s="1"/>
  <c r="IO213" i="15198" s="1"/>
  <c r="RP207" i="15198"/>
  <c r="VQ207" i="15198"/>
  <c r="UF209" i="15198"/>
  <c r="UF212" i="15198" s="1"/>
  <c r="UF213" i="15198" s="1"/>
  <c r="JG207" i="15198"/>
  <c r="MW207" i="15198"/>
  <c r="FX207" i="15198"/>
  <c r="EP209" i="15198"/>
  <c r="EP212" i="15198" s="1"/>
  <c r="EP213" i="15198" s="1"/>
  <c r="FO207" i="15198"/>
  <c r="FZ207" i="15198"/>
  <c r="RJ207" i="15198"/>
  <c r="IS209" i="15198"/>
  <c r="IS212" i="15198" s="1"/>
  <c r="IS213" i="15198" s="1"/>
  <c r="QI208" i="15198"/>
  <c r="VA209" i="15198"/>
  <c r="OE207" i="15198"/>
  <c r="HZ207" i="15198"/>
  <c r="RH207" i="15198"/>
  <c r="EC207" i="15198"/>
  <c r="EW207" i="15198"/>
  <c r="EF207" i="15198"/>
  <c r="IH209" i="15198"/>
  <c r="IH212" i="15198" s="1"/>
  <c r="IH213" i="15198" s="1"/>
  <c r="SX208" i="15198"/>
  <c r="DT208" i="15198"/>
  <c r="QE208" i="15198"/>
  <c r="TQ209" i="15198"/>
  <c r="TQ212" i="15198" s="1"/>
  <c r="TQ213" i="15198" s="1"/>
  <c r="LD208" i="15198"/>
  <c r="IC207" i="15198"/>
  <c r="NF207" i="15198"/>
  <c r="RG207" i="15198"/>
  <c r="PA207" i="15198"/>
  <c r="KL208" i="15198"/>
  <c r="LD207" i="15198"/>
  <c r="HV208" i="15198"/>
  <c r="MX208" i="15198"/>
  <c r="KH208" i="15198"/>
  <c r="QI207" i="15198"/>
  <c r="SF207" i="15198"/>
  <c r="ND208" i="15198"/>
  <c r="HX207" i="15198"/>
  <c r="NK208" i="15198"/>
  <c r="SU209" i="15198"/>
  <c r="UF208" i="15198"/>
  <c r="EQ209" i="15198"/>
  <c r="DY209" i="15198"/>
  <c r="DY212" i="15198" s="1"/>
  <c r="DY213" i="15198" s="1"/>
  <c r="HS238" i="15198"/>
  <c r="HS226" i="15198"/>
  <c r="EE211" i="15198"/>
  <c r="DK225" i="15198"/>
  <c r="VY225" i="15198"/>
  <c r="HV211" i="15198"/>
  <c r="UK238" i="15198"/>
  <c r="UK226" i="15198"/>
  <c r="LL238" i="15198"/>
  <c r="LL226" i="15198"/>
  <c r="PH238" i="15198"/>
  <c r="PH226" i="15198"/>
  <c r="EA225" i="15198"/>
  <c r="QN224" i="15198"/>
  <c r="UW224" i="15198"/>
  <c r="JI238" i="15198"/>
  <c r="JI226" i="15198"/>
  <c r="JL238" i="15198"/>
  <c r="JL226" i="15198"/>
  <c r="RG238" i="15198"/>
  <c r="RG226" i="15198"/>
  <c r="RZ211" i="15198"/>
  <c r="GW225" i="15198"/>
  <c r="QR226" i="15198"/>
  <c r="QR238" i="15198" s="1"/>
  <c r="RV211" i="15198"/>
  <c r="NG224" i="15198"/>
  <c r="NP238" i="15198"/>
  <c r="NP226" i="15198"/>
  <c r="SD238" i="15198"/>
  <c r="SD226" i="15198"/>
  <c r="KL211" i="15198"/>
  <c r="RN224" i="15198"/>
  <c r="TT224" i="15198"/>
  <c r="EG224" i="15198"/>
  <c r="UF238" i="15198"/>
  <c r="UF226" i="15198"/>
  <c r="LN224" i="15198"/>
  <c r="MH225" i="15198"/>
  <c r="GO238" i="15198"/>
  <c r="GO226" i="15198"/>
  <c r="SC238" i="15198"/>
  <c r="SC226" i="15198"/>
  <c r="LR211" i="15198"/>
  <c r="IJ238" i="15198"/>
  <c r="IJ226" i="15198"/>
  <c r="GB210" i="15198"/>
  <c r="MA238" i="15198"/>
  <c r="MA226" i="15198"/>
  <c r="SO224" i="15198"/>
  <c r="LC207" i="15198"/>
  <c r="GP211" i="15198"/>
  <c r="GS224" i="15198"/>
  <c r="OA210" i="15198"/>
  <c r="NB224" i="15198"/>
  <c r="EN225" i="15198"/>
  <c r="RW224" i="15198"/>
  <c r="TR207" i="15198"/>
  <c r="DF224" i="15198"/>
  <c r="TZ224" i="15198"/>
  <c r="VN224" i="15198"/>
  <c r="KC211" i="15198"/>
  <c r="WE224" i="15198"/>
  <c r="SR224" i="15198"/>
  <c r="DW209" i="15198"/>
  <c r="DW212" i="15198" s="1"/>
  <c r="DW213" i="15198" s="1"/>
  <c r="KA210" i="15198"/>
  <c r="RU238" i="15198"/>
  <c r="RU226" i="15198"/>
  <c r="FV224" i="15198"/>
  <c r="IX238" i="15198"/>
  <c r="IX226" i="15198"/>
  <c r="MB211" i="15198"/>
  <c r="DU211" i="15198"/>
  <c r="UO224" i="15198"/>
  <c r="JX224" i="15198"/>
  <c r="KX238" i="15198"/>
  <c r="KX226" i="15198"/>
  <c r="WH224" i="15198"/>
  <c r="VS209" i="15198"/>
  <c r="VS212" i="15198" s="1"/>
  <c r="VS213" i="15198" s="1"/>
  <c r="SK225" i="15198"/>
  <c r="SM211" i="15198"/>
  <c r="KN225" i="15198"/>
  <c r="PV209" i="15198"/>
  <c r="PV212" i="15198" s="1"/>
  <c r="PV213" i="15198" s="1"/>
  <c r="OC211" i="15198"/>
  <c r="IY225" i="15198"/>
  <c r="GR225" i="15198"/>
  <c r="SX225" i="15198"/>
  <c r="TC238" i="15198"/>
  <c r="TC226" i="15198"/>
  <c r="OG224" i="15198"/>
  <c r="OM238" i="15198"/>
  <c r="OM226" i="15198"/>
  <c r="NX225" i="15198"/>
  <c r="TX225" i="15198"/>
  <c r="QP211" i="15198"/>
  <c r="VP211" i="15198"/>
  <c r="PQ225" i="15198"/>
  <c r="UQ207" i="15198"/>
  <c r="EA224" i="15198"/>
  <c r="EY224" i="15198"/>
  <c r="MN224" i="15198"/>
  <c r="MD225" i="15198"/>
  <c r="GI211" i="15198"/>
  <c r="ON238" i="15198"/>
  <c r="ON226" i="15198"/>
  <c r="LU238" i="15198"/>
  <c r="LU226" i="15198"/>
  <c r="QN238" i="15198"/>
  <c r="QN226" i="15198"/>
  <c r="DI225" i="15198"/>
  <c r="KQ210" i="15198"/>
  <c r="UW238" i="15198"/>
  <c r="UW226" i="15198"/>
  <c r="NU225" i="15198"/>
  <c r="MK238" i="15198"/>
  <c r="MK226" i="15198"/>
  <c r="WB238" i="15198"/>
  <c r="WB226" i="15198"/>
  <c r="QW225" i="15198"/>
  <c r="VO224" i="15198"/>
  <c r="IR224" i="15198"/>
  <c r="HP211" i="15198"/>
  <c r="SZ211" i="15198"/>
  <c r="HF238" i="15198"/>
  <c r="HF226" i="15198"/>
  <c r="TM225" i="15198"/>
  <c r="TQ211" i="15198"/>
  <c r="TQ222" i="15198" s="1"/>
  <c r="TQ245" i="15198" s="1"/>
  <c r="QY207" i="15198"/>
  <c r="QJ224" i="15198"/>
  <c r="EX225" i="15198"/>
  <c r="UB238" i="15198"/>
  <c r="UB226" i="15198"/>
  <c r="QS226" i="15198"/>
  <c r="QS238" i="15198" s="1"/>
  <c r="IC224" i="15198"/>
  <c r="SP209" i="15198"/>
  <c r="NF225" i="15198"/>
  <c r="RG225" i="15198"/>
  <c r="QT210" i="15198"/>
  <c r="QT218" i="15198" s="1"/>
  <c r="RK210" i="15198"/>
  <c r="RA211" i="15198"/>
  <c r="MC211" i="15198"/>
  <c r="DZ238" i="15198"/>
  <c r="DZ226" i="15198"/>
  <c r="HK225" i="15198"/>
  <c r="RT238" i="15198"/>
  <c r="RT226" i="15198"/>
  <c r="QZ224" i="15198"/>
  <c r="WG211" i="15198"/>
  <c r="IA238" i="15198"/>
  <c r="IA226" i="15198"/>
  <c r="OW211" i="15198"/>
  <c r="DQ238" i="15198"/>
  <c r="DQ226" i="15198"/>
  <c r="QG238" i="15198"/>
  <c r="QG226" i="15198"/>
  <c r="ST225" i="15198"/>
  <c r="UH225" i="15198"/>
  <c r="PN225" i="15198"/>
  <c r="TI238" i="15198"/>
  <c r="TI226" i="15198"/>
  <c r="EI224" i="15198"/>
  <c r="ML224" i="15198"/>
  <c r="GW224" i="15198"/>
  <c r="KK238" i="15198"/>
  <c r="KK226" i="15198"/>
  <c r="MF238" i="15198"/>
  <c r="MF226" i="15198"/>
  <c r="MX211" i="15198"/>
  <c r="VA224" i="15198"/>
  <c r="NR225" i="15198"/>
  <c r="LS224" i="15198"/>
  <c r="SN225" i="15198"/>
  <c r="HJ224" i="15198"/>
  <c r="EL210" i="15198"/>
  <c r="NM238" i="15198"/>
  <c r="NM226" i="15198"/>
  <c r="TB211" i="15198"/>
  <c r="OE224" i="15198"/>
  <c r="JW238" i="15198"/>
  <c r="JW226" i="15198"/>
  <c r="KW238" i="15198"/>
  <c r="KW226" i="15198"/>
  <c r="QL238" i="15198"/>
  <c r="QL226" i="15198"/>
  <c r="RO238" i="15198"/>
  <c r="RO226" i="15198"/>
  <c r="LJ238" i="15198"/>
  <c r="LJ226" i="15198"/>
  <c r="IG238" i="15198"/>
  <c r="IG226" i="15198"/>
  <c r="HB238" i="15198"/>
  <c r="HB226" i="15198"/>
  <c r="RV224" i="15198"/>
  <c r="KM224" i="15198"/>
  <c r="RH224" i="15198"/>
  <c r="KT238" i="15198"/>
  <c r="KT226" i="15198"/>
  <c r="NG238" i="15198"/>
  <c r="NG226" i="15198"/>
  <c r="SS211" i="15198"/>
  <c r="GE225" i="15198"/>
  <c r="TU238" i="15198"/>
  <c r="TU226" i="15198"/>
  <c r="VZ224" i="15198"/>
  <c r="UV211" i="15198"/>
  <c r="UV222" i="15198" s="1"/>
  <c r="UV245" i="15198" s="1"/>
  <c r="VM225" i="15198"/>
  <c r="FY238" i="15198"/>
  <c r="FY226" i="15198"/>
  <c r="SB238" i="15198"/>
  <c r="SB226" i="15198"/>
  <c r="GH211" i="15198"/>
  <c r="EW224" i="15198"/>
  <c r="DJ211" i="15198"/>
  <c r="TT208" i="15198"/>
  <c r="VW238" i="15198"/>
  <c r="VW226" i="15198"/>
  <c r="PZ238" i="15198"/>
  <c r="PZ226" i="15198"/>
  <c r="VH211" i="15198"/>
  <c r="ER211" i="15198"/>
  <c r="SD225" i="15198"/>
  <c r="DL225" i="15198"/>
  <c r="LB238" i="15198"/>
  <c r="LB226" i="15198"/>
  <c r="PJ224" i="15198"/>
  <c r="KR211" i="15198"/>
  <c r="KR222" i="15198" s="1"/>
  <c r="KR245" i="15198" s="1"/>
  <c r="TV238" i="15198"/>
  <c r="TV226" i="15198"/>
  <c r="HE238" i="15198"/>
  <c r="HE226" i="15198"/>
  <c r="NK211" i="15198"/>
  <c r="TY224" i="15198"/>
  <c r="PR224" i="15198"/>
  <c r="MI224" i="15198"/>
  <c r="KL238" i="15198"/>
  <c r="KL226" i="15198"/>
  <c r="ES225" i="15198"/>
  <c r="RR224" i="15198"/>
  <c r="HY225" i="15198"/>
  <c r="UA238" i="15198"/>
  <c r="UA226" i="15198"/>
  <c r="RN238" i="15198"/>
  <c r="RN226" i="15198"/>
  <c r="PG210" i="15198"/>
  <c r="PB238" i="15198"/>
  <c r="PB226" i="15198"/>
  <c r="TT225" i="15198"/>
  <c r="PS224" i="15198"/>
  <c r="DR211" i="15198"/>
  <c r="VE225" i="15198"/>
  <c r="IQ207" i="15198"/>
  <c r="UJ224" i="15198"/>
  <c r="ND211" i="15198"/>
  <c r="EG238" i="15198"/>
  <c r="EG226" i="15198"/>
  <c r="SU225" i="15198"/>
  <c r="HR238" i="15198"/>
  <c r="HR226" i="15198"/>
  <c r="EO238" i="15198"/>
  <c r="EO226" i="15198"/>
  <c r="NN238" i="15198"/>
  <c r="NN226" i="15198"/>
  <c r="JG224" i="15198"/>
  <c r="QB238" i="15198"/>
  <c r="QB226" i="15198"/>
  <c r="LN225" i="15198"/>
  <c r="MT238" i="15198"/>
  <c r="MT226" i="15198"/>
  <c r="EB225" i="15198"/>
  <c r="OU225" i="15198"/>
  <c r="NE238" i="15198"/>
  <c r="NE226" i="15198"/>
  <c r="ME211" i="15198"/>
  <c r="DY225" i="15198"/>
  <c r="EZ211" i="15198"/>
  <c r="OH211" i="15198"/>
  <c r="OI211" i="15198"/>
  <c r="VF225" i="15198"/>
  <c r="VN211" i="15198"/>
  <c r="RU224" i="15198"/>
  <c r="GF238" i="15198"/>
  <c r="GF226" i="15198"/>
  <c r="NT211" i="15198"/>
  <c r="PK225" i="15198"/>
  <c r="QO211" i="15198"/>
  <c r="QO222" i="15198" s="1"/>
  <c r="QO245" i="15198" s="1"/>
  <c r="EX211" i="15198"/>
  <c r="EX222" i="15198" s="1"/>
  <c r="EX245" i="15198" s="1"/>
  <c r="SP211" i="15198"/>
  <c r="HK238" i="15198"/>
  <c r="HK226" i="15198"/>
  <c r="DQ224" i="15198"/>
  <c r="UH238" i="15198"/>
  <c r="UH226" i="15198"/>
  <c r="TI224" i="15198"/>
  <c r="MV211" i="15198"/>
  <c r="MF225" i="15198"/>
  <c r="VA225" i="15198"/>
  <c r="LS211" i="15198"/>
  <c r="NM224" i="15198"/>
  <c r="KW224" i="15198"/>
  <c r="RO224" i="15198"/>
  <c r="HB211" i="15198"/>
  <c r="KT224" i="15198"/>
  <c r="TU224" i="15198"/>
  <c r="HE225" i="15198"/>
  <c r="ES211" i="15198"/>
  <c r="UA224" i="15198"/>
  <c r="LZ225" i="15198"/>
  <c r="UJ211" i="15198"/>
  <c r="SU238" i="15198"/>
  <c r="SU226" i="15198"/>
  <c r="VQ238" i="15198"/>
  <c r="VQ226" i="15198"/>
  <c r="EQ238" i="15198"/>
  <c r="EQ226" i="15198"/>
  <c r="JM238" i="15198"/>
  <c r="JM226" i="15198"/>
  <c r="VY224" i="15198"/>
  <c r="SC225" i="15198"/>
  <c r="DK238" i="15198"/>
  <c r="DK226" i="15198"/>
  <c r="DN209" i="15198"/>
  <c r="JF224" i="15198"/>
  <c r="QA224" i="15198"/>
  <c r="LQ211" i="15198"/>
  <c r="LQ222" i="15198" s="1"/>
  <c r="LQ245" i="15198" s="1"/>
  <c r="NI225" i="15198"/>
  <c r="LY211" i="15198"/>
  <c r="UT238" i="15198"/>
  <c r="UT226" i="15198"/>
  <c r="OS211" i="15198"/>
  <c r="WD207" i="15198"/>
  <c r="MA225" i="15198"/>
  <c r="SO238" i="15198"/>
  <c r="SO226" i="15198"/>
  <c r="LX211" i="15198"/>
  <c r="GS225" i="15198"/>
  <c r="VG211" i="15198"/>
  <c r="UX207" i="15198"/>
  <c r="HC207" i="15198"/>
  <c r="NB225" i="15198"/>
  <c r="EN238" i="15198"/>
  <c r="EN226" i="15198"/>
  <c r="HW210" i="15198"/>
  <c r="RW238" i="15198"/>
  <c r="RW226" i="15198"/>
  <c r="TR211" i="15198"/>
  <c r="TR222" i="15198" s="1"/>
  <c r="TR245" i="15198" s="1"/>
  <c r="JE224" i="15198"/>
  <c r="UP207" i="15198"/>
  <c r="TZ238" i="15198"/>
  <c r="TZ226" i="15198"/>
  <c r="VN238" i="15198"/>
  <c r="VN226" i="15198"/>
  <c r="WE238" i="15198"/>
  <c r="WE226" i="15198"/>
  <c r="JH211" i="15198"/>
  <c r="SR225" i="15198"/>
  <c r="RU225" i="15198"/>
  <c r="FV238" i="15198"/>
  <c r="FV226" i="15198"/>
  <c r="IX225" i="15198"/>
  <c r="MB225" i="15198"/>
  <c r="DV238" i="15198"/>
  <c r="DV226" i="15198"/>
  <c r="DU225" i="15198"/>
  <c r="EE209" i="15198"/>
  <c r="KI210" i="15198"/>
  <c r="UO238" i="15198"/>
  <c r="UO226" i="15198"/>
  <c r="JX225" i="15198"/>
  <c r="WH225" i="15198"/>
  <c r="HT225" i="15198"/>
  <c r="UN211" i="15198"/>
  <c r="SM224" i="15198"/>
  <c r="KN238" i="15198"/>
  <c r="KN226" i="15198"/>
  <c r="US211" i="15198"/>
  <c r="US222" i="15198" s="1"/>
  <c r="US245" i="15198" s="1"/>
  <c r="GD211" i="15198"/>
  <c r="GR238" i="15198"/>
  <c r="GR226" i="15198"/>
  <c r="SX238" i="15198"/>
  <c r="SX226" i="15198"/>
  <c r="OK211" i="15198"/>
  <c r="TC225" i="15198"/>
  <c r="OG238" i="15198"/>
  <c r="OG226" i="15198"/>
  <c r="NT224" i="15198"/>
  <c r="OM225" i="15198"/>
  <c r="NX238" i="15198"/>
  <c r="NX226" i="15198"/>
  <c r="TX238" i="15198"/>
  <c r="TX226" i="15198"/>
  <c r="QP224" i="15198"/>
  <c r="VP225" i="15198"/>
  <c r="TP211" i="15198"/>
  <c r="QH211" i="15198"/>
  <c r="OJ224" i="15198"/>
  <c r="EA238" i="15198"/>
  <c r="EA226" i="15198"/>
  <c r="MO211" i="15198"/>
  <c r="EY238" i="15198"/>
  <c r="EY226" i="15198"/>
  <c r="MN225" i="15198"/>
  <c r="IU211" i="15198"/>
  <c r="UG211" i="15198"/>
  <c r="QX207" i="15198"/>
  <c r="DI224" i="15198"/>
  <c r="MJ211" i="15198"/>
  <c r="UW225" i="15198"/>
  <c r="II224" i="15198"/>
  <c r="NZ224" i="15198"/>
  <c r="RD224" i="15198"/>
  <c r="JR238" i="15198"/>
  <c r="JR226" i="15198"/>
  <c r="IT238" i="15198"/>
  <c r="IT226" i="15198"/>
  <c r="PF224" i="15198"/>
  <c r="QO224" i="15198"/>
  <c r="KD224" i="15198"/>
  <c r="MP224" i="15198"/>
  <c r="LK224" i="15198"/>
  <c r="VO238" i="15198"/>
  <c r="VO226" i="15198"/>
  <c r="IR225" i="15198"/>
  <c r="HF224" i="15198"/>
  <c r="TM224" i="15198"/>
  <c r="QY211" i="15198"/>
  <c r="QJ225" i="15198"/>
  <c r="EX224" i="15198"/>
  <c r="OO207" i="15198"/>
  <c r="IC225" i="15198"/>
  <c r="HA211" i="15198"/>
  <c r="VI209" i="15198"/>
  <c r="VI212" i="15198" s="1"/>
  <c r="VI213" i="15198" s="1"/>
  <c r="RA225" i="15198"/>
  <c r="UZ211" i="15198"/>
  <c r="ED238" i="15198"/>
  <c r="ED226" i="15198"/>
  <c r="MC225" i="15198"/>
  <c r="PA209" i="15198"/>
  <c r="PA212" i="15198" s="1"/>
  <c r="PA213" i="15198" s="1"/>
  <c r="FZ211" i="15198"/>
  <c r="FP208" i="15198"/>
  <c r="QZ238" i="15198"/>
  <c r="QZ226" i="15198"/>
  <c r="FC208" i="15198"/>
  <c r="JZ238" i="15198"/>
  <c r="JZ226" i="15198"/>
  <c r="WG225" i="15198"/>
  <c r="FU224" i="15198"/>
  <c r="JV207" i="15198"/>
  <c r="IA225" i="15198"/>
  <c r="OV224" i="15198"/>
  <c r="PG208" i="15198"/>
  <c r="JD224" i="15198"/>
  <c r="OW225" i="15198"/>
  <c r="RZ224" i="15198"/>
  <c r="HM211" i="15198"/>
  <c r="HM222" i="15198" s="1"/>
  <c r="HM245" i="15198" s="1"/>
  <c r="IS207" i="15198"/>
  <c r="QG225" i="15198"/>
  <c r="DS207" i="15198"/>
  <c r="PL224" i="15198"/>
  <c r="HN211" i="15198"/>
  <c r="NW211" i="15198"/>
  <c r="PT225" i="15198"/>
  <c r="GH208" i="15198"/>
  <c r="PN238" i="15198"/>
  <c r="PN226" i="15198"/>
  <c r="TI225" i="15198"/>
  <c r="EI238" i="15198"/>
  <c r="EI226" i="15198"/>
  <c r="UP208" i="15198"/>
  <c r="ML225" i="15198"/>
  <c r="MV224" i="15198"/>
  <c r="WC209" i="15198"/>
  <c r="WC212" i="15198" s="1"/>
  <c r="WC213" i="15198" s="1"/>
  <c r="JN211" i="15198"/>
  <c r="SV207" i="15198"/>
  <c r="GW238" i="15198"/>
  <c r="GW226" i="15198"/>
  <c r="LP207" i="15198"/>
  <c r="MX238" i="15198"/>
  <c r="MX226" i="15198"/>
  <c r="PW208" i="15198"/>
  <c r="VA238" i="15198"/>
  <c r="VA226" i="15198"/>
  <c r="LS238" i="15198"/>
  <c r="LS226" i="15198"/>
  <c r="SN224" i="15198"/>
  <c r="HJ238" i="15198"/>
  <c r="HJ226" i="15198"/>
  <c r="GN225" i="15198"/>
  <c r="JX208" i="15198"/>
  <c r="LY208" i="15198"/>
  <c r="LH224" i="15198"/>
  <c r="NM225" i="15198"/>
  <c r="TB224" i="15198"/>
  <c r="VL211" i="15198"/>
  <c r="GK207" i="15198"/>
  <c r="OE238" i="15198"/>
  <c r="OE226" i="15198"/>
  <c r="OR209" i="15198"/>
  <c r="OR212" i="15198" s="1"/>
  <c r="OR213" i="15198" s="1"/>
  <c r="RM224" i="15198"/>
  <c r="JW225" i="15198"/>
  <c r="QR199" i="15198"/>
  <c r="RO225" i="15198"/>
  <c r="LJ225" i="15198"/>
  <c r="TL225" i="15198"/>
  <c r="ML208" i="15198"/>
  <c r="HB224" i="15198"/>
  <c r="RV238" i="15198"/>
  <c r="RV226" i="15198"/>
  <c r="KM238" i="15198"/>
  <c r="KM226" i="15198"/>
  <c r="RH225" i="15198"/>
  <c r="LP208" i="15198"/>
  <c r="RB209" i="15198"/>
  <c r="GC211" i="15198"/>
  <c r="KT225" i="15198"/>
  <c r="NG225" i="15198"/>
  <c r="SA208" i="15198"/>
  <c r="GE224" i="15198"/>
  <c r="RX207" i="15198"/>
  <c r="VZ225" i="15198"/>
  <c r="SF211" i="15198"/>
  <c r="SF222" i="15198" s="1"/>
  <c r="SF245" i="15198" s="1"/>
  <c r="JA207" i="15198"/>
  <c r="VD209" i="15198"/>
  <c r="VD212" i="15198" s="1"/>
  <c r="VD213" i="15198" s="1"/>
  <c r="VU211" i="15198"/>
  <c r="GU224" i="15198"/>
  <c r="EI208" i="15198"/>
  <c r="EW238" i="15198"/>
  <c r="EW226" i="15198"/>
  <c r="DJ225" i="15198"/>
  <c r="VW225" i="15198"/>
  <c r="PZ225" i="15198"/>
  <c r="VH224" i="15198"/>
  <c r="JJ208" i="15198"/>
  <c r="TN211" i="15198"/>
  <c r="ER225" i="15198"/>
  <c r="LA211" i="15198"/>
  <c r="SE207" i="15198"/>
  <c r="IV209" i="15198"/>
  <c r="IV212" i="15198" s="1"/>
  <c r="IV213" i="15198" s="1"/>
  <c r="DL224" i="15198"/>
  <c r="PJ238" i="15198"/>
  <c r="PJ226" i="15198"/>
  <c r="EJ207" i="15198"/>
  <c r="OY208" i="15198"/>
  <c r="PW211" i="15198"/>
  <c r="TY238" i="15198"/>
  <c r="TY226" i="15198"/>
  <c r="PR238" i="15198"/>
  <c r="PR226" i="15198"/>
  <c r="MI238" i="15198"/>
  <c r="MI226" i="15198"/>
  <c r="KL224" i="15198"/>
  <c r="JY207" i="15198"/>
  <c r="ES224" i="15198"/>
  <c r="RR225" i="15198"/>
  <c r="HY238" i="15198"/>
  <c r="HY226" i="15198"/>
  <c r="UA225" i="15198"/>
  <c r="RN225" i="15198"/>
  <c r="UH208" i="15198"/>
  <c r="PB225" i="15198"/>
  <c r="TT238" i="15198"/>
  <c r="TT226" i="15198"/>
  <c r="OB208" i="15198"/>
  <c r="EV224" i="15198"/>
  <c r="KO225" i="15198"/>
  <c r="QD224" i="15198"/>
  <c r="QC225" i="15198"/>
  <c r="PS238" i="15198"/>
  <c r="PS226" i="15198"/>
  <c r="DR238" i="15198"/>
  <c r="DR226" i="15198"/>
  <c r="IX208" i="15198"/>
  <c r="OJ208" i="15198"/>
  <c r="IQ211" i="15198"/>
  <c r="GL207" i="15198"/>
  <c r="UJ225" i="15198"/>
  <c r="PM211" i="15198"/>
  <c r="HR225" i="15198"/>
  <c r="VG208" i="15198"/>
  <c r="NN224" i="15198"/>
  <c r="JG238" i="15198"/>
  <c r="JG226" i="15198"/>
  <c r="MT224" i="15198"/>
  <c r="EB224" i="15198"/>
  <c r="NE225" i="15198"/>
  <c r="DY224" i="15198"/>
  <c r="EZ225" i="15198"/>
  <c r="TF211" i="15198"/>
  <c r="HQ211" i="15198"/>
  <c r="GO224" i="15198"/>
  <c r="IW224" i="15198"/>
  <c r="GZ238" i="15198"/>
  <c r="GZ226" i="15198"/>
  <c r="SO225" i="15198"/>
  <c r="RW211" i="15198"/>
  <c r="DF225" i="15198"/>
  <c r="OL225" i="15198"/>
  <c r="IX224" i="15198"/>
  <c r="SK238" i="15198"/>
  <c r="SK226" i="15198"/>
  <c r="TX224" i="15198"/>
  <c r="RD211" i="15198"/>
  <c r="DX238" i="15198"/>
  <c r="DX226" i="15198"/>
  <c r="IC211" i="15198"/>
  <c r="ED211" i="15198"/>
  <c r="DZ224" i="15198"/>
  <c r="FU211" i="15198"/>
  <c r="JD211" i="15198"/>
  <c r="ST238" i="15198"/>
  <c r="ST226" i="15198"/>
  <c r="NR224" i="15198"/>
  <c r="JW224" i="15198"/>
  <c r="EC238" i="15198"/>
  <c r="EC226" i="15198"/>
  <c r="GT238" i="15198"/>
  <c r="GT226" i="15198"/>
  <c r="SB225" i="15198"/>
  <c r="EW225" i="15198"/>
  <c r="VW224" i="15198"/>
  <c r="DL211" i="15198"/>
  <c r="PB224" i="15198"/>
  <c r="RP238" i="15198"/>
  <c r="RP226" i="15198"/>
  <c r="NE224" i="15198"/>
  <c r="FA238" i="15198"/>
  <c r="FA226" i="15198"/>
  <c r="TS211" i="15198"/>
  <c r="JP238" i="15198"/>
  <c r="JP226" i="15198"/>
  <c r="NI211" i="15198"/>
  <c r="UT225" i="15198"/>
  <c r="HQ224" i="15198"/>
  <c r="TS224" i="15198"/>
  <c r="HL238" i="15198"/>
  <c r="HL226" i="15198"/>
  <c r="TG211" i="15198"/>
  <c r="OX209" i="15198"/>
  <c r="OX212" i="15198" s="1"/>
  <c r="OX213" i="15198" s="1"/>
  <c r="IW238" i="15198"/>
  <c r="IW226" i="15198"/>
  <c r="LR224" i="15198"/>
  <c r="HV238" i="15198"/>
  <c r="HV226" i="15198"/>
  <c r="HQ225" i="15198"/>
  <c r="VV211" i="15198"/>
  <c r="EH209" i="15198"/>
  <c r="EH212" i="15198" s="1"/>
  <c r="EH213" i="15198" s="1"/>
  <c r="JP209" i="15198"/>
  <c r="LR238" i="15198"/>
  <c r="LR226" i="15198"/>
  <c r="WD211" i="15198"/>
  <c r="RI211" i="15198"/>
  <c r="LC224" i="15198"/>
  <c r="GP238" i="15198"/>
  <c r="GP226" i="15198"/>
  <c r="GS238" i="15198"/>
  <c r="GS226" i="15198"/>
  <c r="VG224" i="15198"/>
  <c r="UX211" i="15198"/>
  <c r="HC211" i="15198"/>
  <c r="QV211" i="15198"/>
  <c r="RW225" i="15198"/>
  <c r="TR224" i="15198"/>
  <c r="DF207" i="15198"/>
  <c r="JE225" i="15198"/>
  <c r="UP211" i="15198"/>
  <c r="TZ225" i="15198"/>
  <c r="VN225" i="15198"/>
  <c r="KC224" i="15198"/>
  <c r="WE225" i="15198"/>
  <c r="JH224" i="15198"/>
  <c r="SR238" i="15198"/>
  <c r="SR226" i="15198"/>
  <c r="TW210" i="15198"/>
  <c r="MB224" i="15198"/>
  <c r="DV225" i="15198"/>
  <c r="DU224" i="15198"/>
  <c r="UO225" i="15198"/>
  <c r="JX238" i="15198"/>
  <c r="WH238" i="15198"/>
  <c r="WH226" i="15198"/>
  <c r="SK207" i="15198"/>
  <c r="FW207" i="15198"/>
  <c r="HT224" i="15198"/>
  <c r="IK211" i="15198"/>
  <c r="SM238" i="15198"/>
  <c r="SM226" i="15198"/>
  <c r="PV224" i="15198"/>
  <c r="US225" i="15198"/>
  <c r="OC224" i="15198"/>
  <c r="GD238" i="15198"/>
  <c r="GD226" i="15198"/>
  <c r="IY209" i="15198"/>
  <c r="KV211" i="15198"/>
  <c r="NP208" i="15198"/>
  <c r="NT225" i="15198"/>
  <c r="QP238" i="15198"/>
  <c r="QP226" i="15198"/>
  <c r="VP224" i="15198"/>
  <c r="QH224" i="15198"/>
  <c r="JT224" i="15198"/>
  <c r="UD224" i="15198"/>
  <c r="PQ207" i="15198"/>
  <c r="UQ224" i="15198"/>
  <c r="OJ225" i="15198"/>
  <c r="MN238" i="15198"/>
  <c r="MN226" i="15198"/>
  <c r="MD207" i="15198"/>
  <c r="MQ211" i="15198"/>
  <c r="ON209" i="15198"/>
  <c r="DI238" i="15198"/>
  <c r="DI226" i="15198"/>
  <c r="EP207" i="15198"/>
  <c r="MJ224" i="15198"/>
  <c r="EK211" i="15198"/>
  <c r="JJ211" i="15198"/>
  <c r="II238" i="15198"/>
  <c r="II226" i="15198"/>
  <c r="NZ225" i="15198"/>
  <c r="RD225" i="15198"/>
  <c r="JR224" i="15198"/>
  <c r="IT224" i="15198"/>
  <c r="PF225" i="15198"/>
  <c r="UY207" i="15198"/>
  <c r="QO238" i="15198"/>
  <c r="QO226" i="15198"/>
  <c r="MP238" i="15198"/>
  <c r="MP226" i="15198"/>
  <c r="LK238" i="15198"/>
  <c r="LK226" i="15198"/>
  <c r="NH211" i="15198"/>
  <c r="NH222" i="15198" s="1"/>
  <c r="NH245" i="15198" s="1"/>
  <c r="MK209" i="15198"/>
  <c r="MK212" i="15198" s="1"/>
  <c r="MK213" i="15198" s="1"/>
  <c r="WB207" i="15198"/>
  <c r="VO225" i="15198"/>
  <c r="IR238" i="15198"/>
  <c r="IR226" i="15198"/>
  <c r="HP224" i="15198"/>
  <c r="SZ225" i="15198"/>
  <c r="HF225" i="15198"/>
  <c r="TM238" i="15198"/>
  <c r="TM226" i="15198"/>
  <c r="TQ224" i="15198"/>
  <c r="QY224" i="15198"/>
  <c r="QJ238" i="15198"/>
  <c r="QJ226" i="15198"/>
  <c r="UL211" i="15198"/>
  <c r="NA224" i="15198"/>
  <c r="EX238" i="15198"/>
  <c r="EX226" i="15198"/>
  <c r="UB209" i="15198"/>
  <c r="OT207" i="15198"/>
  <c r="IC238" i="15198"/>
  <c r="IC226" i="15198"/>
  <c r="SP224" i="15198"/>
  <c r="FE207" i="15198"/>
  <c r="NF209" i="15198"/>
  <c r="NF212" i="15198" s="1"/>
  <c r="NF213" i="15198" s="1"/>
  <c r="RG209" i="15198"/>
  <c r="RA224" i="15198"/>
  <c r="UZ225" i="15198"/>
  <c r="ED225" i="15198"/>
  <c r="MC224" i="15198"/>
  <c r="PA211" i="15198"/>
  <c r="HK209" i="15198"/>
  <c r="OF225" i="15198"/>
  <c r="RT207" i="15198"/>
  <c r="PC211" i="15198"/>
  <c r="JZ224" i="15198"/>
  <c r="WG224" i="15198"/>
  <c r="FU225" i="15198"/>
  <c r="JV211" i="15198"/>
  <c r="OV225" i="15198"/>
  <c r="JD225" i="15198"/>
  <c r="OW224" i="15198"/>
  <c r="RZ225" i="15198"/>
  <c r="MR225" i="15198"/>
  <c r="HM225" i="15198"/>
  <c r="KP238" i="15198"/>
  <c r="KP226" i="15198"/>
  <c r="DE225" i="15198"/>
  <c r="PL225" i="15198"/>
  <c r="TA211" i="15198"/>
  <c r="TA222" i="15198" s="1"/>
  <c r="TA245" i="15198" s="1"/>
  <c r="UH209" i="15198"/>
  <c r="UH212" i="15198" s="1"/>
  <c r="UH213" i="15198" s="1"/>
  <c r="NW224" i="15198"/>
  <c r="PT224" i="15198"/>
  <c r="MV225" i="15198"/>
  <c r="WC211" i="15198"/>
  <c r="TK224" i="15198"/>
  <c r="JN238" i="15198"/>
  <c r="JN226" i="15198"/>
  <c r="NY211" i="15198"/>
  <c r="KK207" i="15198"/>
  <c r="MF207" i="15198"/>
  <c r="MX224" i="15198"/>
  <c r="LS225" i="15198"/>
  <c r="SN238" i="15198"/>
  <c r="SN226" i="15198"/>
  <c r="GN224" i="15198"/>
  <c r="LH225" i="15198"/>
  <c r="TB238" i="15198"/>
  <c r="TB226" i="15198"/>
  <c r="OE225" i="15198"/>
  <c r="OR211" i="15198"/>
  <c r="IZ225" i="15198"/>
  <c r="RM238" i="15198"/>
  <c r="RM226" i="15198"/>
  <c r="HZ211" i="15198"/>
  <c r="KW209" i="15198"/>
  <c r="KW212" i="15198" s="1"/>
  <c r="KW213" i="15198" s="1"/>
  <c r="QL207" i="15198"/>
  <c r="TL224" i="15198"/>
  <c r="DM211" i="15198"/>
  <c r="IG207" i="15198"/>
  <c r="HB225" i="15198"/>
  <c r="RV225" i="15198"/>
  <c r="KM225" i="15198"/>
  <c r="RH238" i="15198"/>
  <c r="RH226" i="15198"/>
  <c r="LM211" i="15198"/>
  <c r="SS224" i="15198"/>
  <c r="GE238" i="15198"/>
  <c r="GE226" i="15198"/>
  <c r="VZ238" i="15198"/>
  <c r="VZ226" i="15198"/>
  <c r="VM207" i="15198"/>
  <c r="QI224" i="15198"/>
  <c r="SF225" i="15198"/>
  <c r="VD211" i="15198"/>
  <c r="VD222" i="15198" s="1"/>
  <c r="VD245" i="15198" s="1"/>
  <c r="GU225" i="15198"/>
  <c r="SB207" i="15198"/>
  <c r="GH209" i="15198"/>
  <c r="TH211" i="15198"/>
  <c r="TH222" i="15198" s="1"/>
  <c r="TH245" i="15198" s="1"/>
  <c r="DJ224" i="15198"/>
  <c r="VH225" i="15198"/>
  <c r="SG211" i="15198"/>
  <c r="ER224" i="15198"/>
  <c r="SD209" i="15198"/>
  <c r="SD212" i="15198" s="1"/>
  <c r="SD213" i="15198" s="1"/>
  <c r="JQ225" i="15198"/>
  <c r="SE211" i="15198"/>
  <c r="IV211" i="15198"/>
  <c r="DL238" i="15198"/>
  <c r="DL226" i="15198"/>
  <c r="PJ225" i="15198"/>
  <c r="KR224" i="15198"/>
  <c r="GJ224" i="15198"/>
  <c r="HE209" i="15198"/>
  <c r="HE212" i="15198" s="1"/>
  <c r="HE213" i="15198" s="1"/>
  <c r="SI211" i="15198"/>
  <c r="TY225" i="15198"/>
  <c r="PR225" i="15198"/>
  <c r="MI225" i="15198"/>
  <c r="KL225" i="15198"/>
  <c r="TD225" i="15198"/>
  <c r="EF211" i="15198"/>
  <c r="ES238" i="15198"/>
  <c r="ES226" i="15198"/>
  <c r="RR238" i="15198"/>
  <c r="RR226" i="15198"/>
  <c r="SW211" i="15198"/>
  <c r="EV225" i="15198"/>
  <c r="QD225" i="15198"/>
  <c r="QC224" i="15198"/>
  <c r="IO224" i="15198"/>
  <c r="SL207" i="15198"/>
  <c r="PS225" i="15198"/>
  <c r="DR225" i="15198"/>
  <c r="IQ224" i="15198"/>
  <c r="UJ238" i="15198"/>
  <c r="UJ226" i="15198"/>
  <c r="ND224" i="15198"/>
  <c r="QK224" i="15198"/>
  <c r="PM224" i="15198"/>
  <c r="VB224" i="15198"/>
  <c r="UR211" i="15198"/>
  <c r="NN225" i="15198"/>
  <c r="JG225" i="15198"/>
  <c r="IP238" i="15198"/>
  <c r="IP226" i="15198"/>
  <c r="MT225" i="15198"/>
  <c r="EB238" i="15198"/>
  <c r="EB226" i="15198"/>
  <c r="DY238" i="15198"/>
  <c r="DY226" i="15198"/>
  <c r="EZ224" i="15198"/>
  <c r="FX225" i="15198"/>
  <c r="MG211" i="15198"/>
  <c r="JO207" i="15198"/>
  <c r="GV224" i="15198"/>
  <c r="SC224" i="15198"/>
  <c r="IJ224" i="15198"/>
  <c r="UT224" i="15198"/>
  <c r="NB238" i="15198"/>
  <c r="NB226" i="15198"/>
  <c r="FV225" i="15198"/>
  <c r="QF238" i="15198"/>
  <c r="QF226" i="15198"/>
  <c r="TJ225" i="15198"/>
  <c r="PV211" i="15198"/>
  <c r="PV222" i="15198" s="1"/>
  <c r="PV245" i="15198" s="1"/>
  <c r="IY238" i="15198"/>
  <c r="IY226" i="15198"/>
  <c r="SX224" i="15198"/>
  <c r="OM224" i="15198"/>
  <c r="OJ211" i="15198"/>
  <c r="EY225" i="15198"/>
  <c r="IR211" i="15198"/>
  <c r="RT225" i="15198"/>
  <c r="QZ225" i="15198"/>
  <c r="ML238" i="15198"/>
  <c r="ML226" i="15198"/>
  <c r="LP238" i="15198"/>
  <c r="LP226" i="15198"/>
  <c r="QL225" i="15198"/>
  <c r="IG224" i="15198"/>
  <c r="KM211" i="15198"/>
  <c r="PZ224" i="15198"/>
  <c r="PJ211" i="15198"/>
  <c r="TV225" i="15198"/>
  <c r="IM211" i="15198"/>
  <c r="HY224" i="15198"/>
  <c r="MY225" i="15198"/>
  <c r="PS211" i="15198"/>
  <c r="HR224" i="15198"/>
  <c r="OP238" i="15198"/>
  <c r="OP226" i="15198"/>
  <c r="NN211" i="15198"/>
  <c r="MW225" i="15198"/>
  <c r="NO225" i="15198"/>
  <c r="HS225" i="15198"/>
  <c r="DN211" i="15198"/>
  <c r="IW225" i="15198"/>
  <c r="GM238" i="15198"/>
  <c r="GM226" i="15198"/>
  <c r="GV238" i="15198"/>
  <c r="GV226" i="15198"/>
  <c r="PI211" i="15198"/>
  <c r="PY211" i="15198"/>
  <c r="VY238" i="15198"/>
  <c r="VY226" i="15198"/>
  <c r="EU210" i="15198"/>
  <c r="TS238" i="15198"/>
  <c r="TS226" i="15198"/>
  <c r="GO209" i="15198"/>
  <c r="GO212" i="15198" s="1"/>
  <c r="GO213" i="15198" s="1"/>
  <c r="KJ211" i="15198"/>
  <c r="KJ222" i="15198" s="1"/>
  <c r="KJ245" i="15198" s="1"/>
  <c r="UI211" i="15198"/>
  <c r="RL224" i="15198"/>
  <c r="VS211" i="15198"/>
  <c r="RH208" i="15198"/>
  <c r="JF238" i="15198"/>
  <c r="JF226" i="15198"/>
  <c r="QA238" i="15198"/>
  <c r="QA226" i="15198"/>
  <c r="IB211" i="15198"/>
  <c r="HV224" i="15198"/>
  <c r="GM209" i="15198"/>
  <c r="NI224" i="15198"/>
  <c r="IR208" i="15198"/>
  <c r="QQ210" i="15198"/>
  <c r="QQ218" i="15198" s="1"/>
  <c r="HQ238" i="15198"/>
  <c r="HQ226" i="15198"/>
  <c r="VV224" i="15198"/>
  <c r="TS225" i="15198"/>
  <c r="GV209" i="15198"/>
  <c r="GO207" i="15198"/>
  <c r="PI224" i="15198"/>
  <c r="EH207" i="15198"/>
  <c r="HS207" i="15198"/>
  <c r="JP207" i="15198"/>
  <c r="SC207" i="15198"/>
  <c r="UI224" i="15198"/>
  <c r="RL225" i="15198"/>
  <c r="PY224" i="15198"/>
  <c r="DK209" i="15198"/>
  <c r="DN225" i="15198"/>
  <c r="OX224" i="15198"/>
  <c r="VY209" i="15198"/>
  <c r="VY212" i="15198" s="1"/>
  <c r="VY213" i="15198" s="1"/>
  <c r="IW207" i="15198"/>
  <c r="QP208" i="15198"/>
  <c r="JF225" i="15198"/>
  <c r="LR225" i="15198"/>
  <c r="QA225" i="15198"/>
  <c r="IB224" i="15198"/>
  <c r="HV225" i="15198"/>
  <c r="LQ224" i="15198"/>
  <c r="GM207" i="15198"/>
  <c r="IJ207" i="15198"/>
  <c r="NI238" i="15198"/>
  <c r="NI226" i="15198"/>
  <c r="LY224" i="15198"/>
  <c r="OE208" i="15198"/>
  <c r="ID211" i="15198"/>
  <c r="OS224" i="15198"/>
  <c r="WD224" i="15198"/>
  <c r="UW208" i="15198"/>
  <c r="LX224" i="15198"/>
  <c r="RI225" i="15198"/>
  <c r="LC238" i="15198"/>
  <c r="LC226" i="15198"/>
  <c r="GP224" i="15198"/>
  <c r="VG238" i="15198"/>
  <c r="VG226" i="15198"/>
  <c r="UX224" i="15198"/>
  <c r="HC224" i="15198"/>
  <c r="TR238" i="15198"/>
  <c r="TR226" i="15198"/>
  <c r="JE238" i="15198"/>
  <c r="JE226" i="15198"/>
  <c r="UP224" i="15198"/>
  <c r="IL238" i="15198"/>
  <c r="IL226" i="15198"/>
  <c r="OL207" i="15198"/>
  <c r="KC225" i="15198"/>
  <c r="JH225" i="15198"/>
  <c r="TE211" i="15198"/>
  <c r="TE222" i="15198" s="1"/>
  <c r="TE245" i="15198" s="1"/>
  <c r="KE224" i="15198"/>
  <c r="MB238" i="15198"/>
  <c r="MB226" i="15198"/>
  <c r="TW208" i="15198"/>
  <c r="SH224" i="15198"/>
  <c r="DV224" i="15198"/>
  <c r="DU238" i="15198"/>
  <c r="DU226" i="15198"/>
  <c r="UE210" i="15198"/>
  <c r="FW211" i="15198"/>
  <c r="HT238" i="15198"/>
  <c r="HT226" i="15198"/>
  <c r="KQ208" i="15198"/>
  <c r="IK225" i="15198"/>
  <c r="UN224" i="15198"/>
  <c r="QF211" i="15198"/>
  <c r="VT211" i="15198"/>
  <c r="LI224" i="15198"/>
  <c r="RF207" i="15198"/>
  <c r="TJ207" i="15198"/>
  <c r="SM225" i="15198"/>
  <c r="TJ208" i="15198"/>
  <c r="PV225" i="15198"/>
  <c r="US224" i="15198"/>
  <c r="OC238" i="15198"/>
  <c r="OC226" i="15198"/>
  <c r="GD224" i="15198"/>
  <c r="IY207" i="15198"/>
  <c r="KV225" i="15198"/>
  <c r="VB208" i="15198"/>
  <c r="OK224" i="15198"/>
  <c r="QQ208" i="15198"/>
  <c r="PI208" i="15198"/>
  <c r="NT238" i="15198"/>
  <c r="NT226" i="15198"/>
  <c r="RE224" i="15198"/>
  <c r="MA208" i="15198"/>
  <c r="EH208" i="15198"/>
  <c r="QP225" i="15198"/>
  <c r="VP238" i="15198"/>
  <c r="VP226" i="15198"/>
  <c r="TP224" i="15198"/>
  <c r="QH238" i="15198"/>
  <c r="QH226" i="15198"/>
  <c r="JT225" i="15198"/>
  <c r="UD225" i="15198"/>
  <c r="HD211" i="15198"/>
  <c r="PQ209" i="15198"/>
  <c r="PQ212" i="15198" s="1"/>
  <c r="PQ213" i="15198" s="1"/>
  <c r="UQ238" i="15198"/>
  <c r="UQ226" i="15198"/>
  <c r="FZ208" i="15198"/>
  <c r="OJ238" i="15198"/>
  <c r="OJ226" i="15198"/>
  <c r="QD208" i="15198"/>
  <c r="MO224" i="15198"/>
  <c r="EY209" i="15198"/>
  <c r="GW208" i="15198"/>
  <c r="MD211" i="15198"/>
  <c r="QE211" i="15198"/>
  <c r="QE222" i="15198" s="1"/>
  <c r="QE245" i="15198" s="1"/>
  <c r="UG224" i="15198"/>
  <c r="OD224" i="15198"/>
  <c r="MQ224" i="15198"/>
  <c r="ON207" i="15198"/>
  <c r="LU207" i="15198"/>
  <c r="QN209" i="15198"/>
  <c r="VK209" i="15198"/>
  <c r="VK212" i="15198" s="1"/>
  <c r="VK213" i="15198" s="1"/>
  <c r="EP211" i="15198"/>
  <c r="MJ225" i="15198"/>
  <c r="MU208" i="15198"/>
  <c r="EK225" i="15198"/>
  <c r="PU225" i="15198"/>
  <c r="VJ224" i="15198"/>
  <c r="II225" i="15198"/>
  <c r="KF225" i="15198"/>
  <c r="UL208" i="15198"/>
  <c r="NZ238" i="15198"/>
  <c r="NZ226" i="15198"/>
  <c r="RD238" i="15198"/>
  <c r="RD226" i="15198"/>
  <c r="JR225" i="15198"/>
  <c r="IT225" i="15198"/>
  <c r="PF238" i="15198"/>
  <c r="PF226" i="15198"/>
  <c r="UY211" i="15198"/>
  <c r="MZ211" i="15198"/>
  <c r="OB211" i="15198"/>
  <c r="QO225" i="15198"/>
  <c r="KD225" i="15198"/>
  <c r="MP225" i="15198"/>
  <c r="LK225" i="15198"/>
  <c r="NH225" i="15198"/>
  <c r="DV208" i="15198"/>
  <c r="MK207" i="15198"/>
  <c r="QW209" i="15198"/>
  <c r="QW212" i="15198" s="1"/>
  <c r="QW213" i="15198" s="1"/>
  <c r="HP225" i="15198"/>
  <c r="SZ224" i="15198"/>
  <c r="TQ238" i="15198"/>
  <c r="TQ226" i="15198"/>
  <c r="QY238" i="15198"/>
  <c r="QY226" i="15198"/>
  <c r="NA225" i="15198"/>
  <c r="WA210" i="15198"/>
  <c r="DX211" i="15198"/>
  <c r="JL211" i="15198"/>
  <c r="UB207" i="15198"/>
  <c r="QS207" i="15198"/>
  <c r="OT211" i="15198"/>
  <c r="OT222" i="15198" s="1"/>
  <c r="OT245" i="15198" s="1"/>
  <c r="HA224" i="15198"/>
  <c r="SP225" i="15198"/>
  <c r="RA238" i="15198"/>
  <c r="RA226" i="15198"/>
  <c r="FS208" i="15198"/>
  <c r="UZ224" i="15198"/>
  <c r="HC208" i="15198"/>
  <c r="ED224" i="15198"/>
  <c r="MC238" i="15198"/>
  <c r="MC226" i="15198"/>
  <c r="DZ207" i="15198"/>
  <c r="OF224" i="15198"/>
  <c r="FQ207" i="15198"/>
  <c r="PC224" i="15198"/>
  <c r="HR208" i="15198"/>
  <c r="SR208" i="15198"/>
  <c r="JZ225" i="15198"/>
  <c r="WG238" i="15198"/>
  <c r="WG226" i="15198"/>
  <c r="FU238" i="15198"/>
  <c r="FU226" i="15198"/>
  <c r="JV224" i="15198"/>
  <c r="JD208" i="15198"/>
  <c r="JD238" i="15198"/>
  <c r="JD226" i="15198"/>
  <c r="OW238" i="15198"/>
  <c r="OW226" i="15198"/>
  <c r="RZ238" i="15198"/>
  <c r="RZ226" i="15198"/>
  <c r="JJ209" i="15198"/>
  <c r="DQ209" i="15198"/>
  <c r="DQ212" i="15198" s="1"/>
  <c r="DQ213" i="15198" s="1"/>
  <c r="KU211" i="15198"/>
  <c r="MR224" i="15198"/>
  <c r="HM224" i="15198"/>
  <c r="KP224" i="15198"/>
  <c r="IS211" i="15198"/>
  <c r="DS225" i="15198"/>
  <c r="PL238" i="15198"/>
  <c r="PL226" i="15198"/>
  <c r="ST207" i="15198"/>
  <c r="UH207" i="15198"/>
  <c r="NW238" i="15198"/>
  <c r="NW226" i="15198"/>
  <c r="PT238" i="15198"/>
  <c r="PT226" i="15198"/>
  <c r="SQ208" i="15198"/>
  <c r="SK208" i="15198"/>
  <c r="FQ208" i="15198"/>
  <c r="EW208" i="15198"/>
  <c r="MV238" i="15198"/>
  <c r="MV226" i="15198"/>
  <c r="TK238" i="15198"/>
  <c r="TK226" i="15198"/>
  <c r="JN224" i="15198"/>
  <c r="KK208" i="15198"/>
  <c r="NY224" i="15198"/>
  <c r="LP211" i="15198"/>
  <c r="KK209" i="15198"/>
  <c r="KK212" i="15198" s="1"/>
  <c r="KK213" i="15198" s="1"/>
  <c r="UZ208" i="15198"/>
  <c r="MF209" i="15198"/>
  <c r="MF212" i="15198" s="1"/>
  <c r="MF213" i="15198" s="1"/>
  <c r="GV208" i="15198"/>
  <c r="MX225" i="15198"/>
  <c r="NR207" i="15198"/>
  <c r="GN238" i="15198"/>
  <c r="GN226" i="15198"/>
  <c r="IV208" i="15198"/>
  <c r="LH238" i="15198"/>
  <c r="LH226" i="15198"/>
  <c r="TB225" i="15198"/>
  <c r="VL225" i="15198"/>
  <c r="GK211" i="15198"/>
  <c r="GK222" i="15198" s="1"/>
  <c r="GK245" i="15198" s="1"/>
  <c r="GM208" i="15198"/>
  <c r="NQ225" i="15198"/>
  <c r="IZ224" i="15198"/>
  <c r="RM225" i="15198"/>
  <c r="HZ238" i="15198"/>
  <c r="HZ226" i="15198"/>
  <c r="QS208" i="15198"/>
  <c r="TL238" i="15198"/>
  <c r="TL226" i="15198"/>
  <c r="HO208" i="15198"/>
  <c r="DM225" i="15198"/>
  <c r="PP224" i="15198"/>
  <c r="IG209" i="15198"/>
  <c r="IG212" i="15198" s="1"/>
  <c r="IG213" i="15198" s="1"/>
  <c r="IF225" i="15198"/>
  <c r="LM225" i="15198"/>
  <c r="RB224" i="15198"/>
  <c r="GC224" i="15198"/>
  <c r="LX208" i="15198"/>
  <c r="SS238" i="15198"/>
  <c r="SS226" i="15198"/>
  <c r="RX211" i="15198"/>
  <c r="TU207" i="15198"/>
  <c r="VM209" i="15198"/>
  <c r="VM212" i="15198" s="1"/>
  <c r="VM213" i="15198" s="1"/>
  <c r="QI238" i="15198"/>
  <c r="QI226" i="15198"/>
  <c r="SF224" i="15198"/>
  <c r="JA211" i="15198"/>
  <c r="JA222" i="15198" s="1"/>
  <c r="JA245" i="15198" s="1"/>
  <c r="VU224" i="15198"/>
  <c r="GU238" i="15198"/>
  <c r="GU226" i="15198"/>
  <c r="FY207" i="15198"/>
  <c r="SB209" i="15198"/>
  <c r="DR208" i="15198"/>
  <c r="DJ238" i="15198"/>
  <c r="DJ226" i="15198"/>
  <c r="VH238" i="15198"/>
  <c r="VH226" i="15198"/>
  <c r="VS208" i="15198"/>
  <c r="SG225" i="15198"/>
  <c r="TN209" i="15198"/>
  <c r="LE225" i="15198"/>
  <c r="ER238" i="15198"/>
  <c r="ER226" i="15198"/>
  <c r="JQ224" i="15198"/>
  <c r="LA224" i="15198"/>
  <c r="SE224" i="15198"/>
  <c r="NV238" i="15198"/>
  <c r="NV226" i="15198"/>
  <c r="JU225" i="15198"/>
  <c r="KR225" i="15198"/>
  <c r="GJ225" i="15198"/>
  <c r="EJ211" i="15198"/>
  <c r="HX224" i="15198"/>
  <c r="TV207" i="15198"/>
  <c r="HE207" i="15198"/>
  <c r="TD224" i="15198"/>
  <c r="VX226" i="15198"/>
  <c r="DX208" i="15198"/>
  <c r="JB238" i="15198"/>
  <c r="JB226" i="15198"/>
  <c r="SW224" i="15198"/>
  <c r="KS211" i="15198"/>
  <c r="LZ207" i="15198"/>
  <c r="EV238" i="15198"/>
  <c r="EV226" i="15198"/>
  <c r="KO226" i="15198"/>
  <c r="QD238" i="15198"/>
  <c r="QD226" i="15198"/>
  <c r="QC238" i="15198"/>
  <c r="QC226" i="15198"/>
  <c r="IO225" i="15198"/>
  <c r="IH211" i="15198"/>
  <c r="SL211" i="15198"/>
  <c r="DR224" i="15198"/>
  <c r="NG208" i="15198"/>
  <c r="IQ238" i="15198"/>
  <c r="IQ226" i="15198"/>
  <c r="GL211" i="15198"/>
  <c r="ND225" i="15198"/>
  <c r="QK225" i="15198"/>
  <c r="VB225" i="15198"/>
  <c r="IN210" i="15198"/>
  <c r="SU207" i="15198"/>
  <c r="UR225" i="15198"/>
  <c r="LF208" i="15198"/>
  <c r="OP209" i="15198"/>
  <c r="UF211" i="15198"/>
  <c r="IP224" i="15198"/>
  <c r="QB207" i="15198"/>
  <c r="LN209" i="15198"/>
  <c r="HI225" i="15198"/>
  <c r="MH207" i="15198"/>
  <c r="EQ207" i="15198"/>
  <c r="OZ211" i="15198"/>
  <c r="MW211" i="15198"/>
  <c r="MW222" i="15198" s="1"/>
  <c r="MW245" i="15198" s="1"/>
  <c r="EZ238" i="15198"/>
  <c r="EZ226" i="15198"/>
  <c r="KB211" i="15198"/>
  <c r="NO207" i="15198"/>
  <c r="FX224" i="15198"/>
  <c r="JM211" i="15198"/>
  <c r="UV209" i="15198"/>
  <c r="ME209" i="15198"/>
  <c r="JP224" i="15198"/>
  <c r="DT238" i="15198"/>
  <c r="DT226" i="15198"/>
  <c r="MA224" i="15198"/>
  <c r="GR224" i="15198"/>
  <c r="TC224" i="15198"/>
  <c r="PQ238" i="15198"/>
  <c r="PQ226" i="15198"/>
  <c r="LT238" i="15198"/>
  <c r="LT226" i="15198"/>
  <c r="MD224" i="15198"/>
  <c r="DW211" i="15198"/>
  <c r="ON224" i="15198"/>
  <c r="PF211" i="15198"/>
  <c r="OB238" i="15198"/>
  <c r="OB226" i="15198"/>
  <c r="MK224" i="15198"/>
  <c r="VI238" i="15198"/>
  <c r="VI226" i="15198"/>
  <c r="NF238" i="15198"/>
  <c r="NF226" i="15198"/>
  <c r="LD238" i="15198"/>
  <c r="LD226" i="15198"/>
  <c r="KK225" i="15198"/>
  <c r="LJ224" i="15198"/>
  <c r="VM238" i="15198"/>
  <c r="VM226" i="15198"/>
  <c r="FY224" i="15198"/>
  <c r="TN238" i="15198"/>
  <c r="TN226" i="15198"/>
  <c r="KS238" i="15198"/>
  <c r="KS226" i="15198"/>
  <c r="VE238" i="15198"/>
  <c r="VE226" i="15198"/>
  <c r="EO224" i="15198"/>
  <c r="QB224" i="15198"/>
  <c r="OU238" i="15198"/>
  <c r="OU226" i="15198"/>
  <c r="OZ238" i="15198"/>
  <c r="OZ226" i="15198"/>
  <c r="KB238" i="15198"/>
  <c r="KB226" i="15198"/>
  <c r="GV225" i="15198"/>
  <c r="EH238" i="15198"/>
  <c r="EH226" i="15198"/>
  <c r="HL224" i="15198"/>
  <c r="DK224" i="15198"/>
  <c r="OX211" i="15198"/>
  <c r="VV207" i="15198"/>
  <c r="VV238" i="15198"/>
  <c r="VV226" i="15198"/>
  <c r="GV207" i="15198"/>
  <c r="HB208" i="15198"/>
  <c r="GB208" i="15198"/>
  <c r="PI238" i="15198"/>
  <c r="PI226" i="15198"/>
  <c r="KE208" i="15198"/>
  <c r="LA208" i="15198"/>
  <c r="ET238" i="15198"/>
  <c r="ET226" i="15198"/>
  <c r="KJ224" i="15198"/>
  <c r="KH238" i="15198"/>
  <c r="KH226" i="15198"/>
  <c r="SC209" i="15198"/>
  <c r="SC212" i="15198" s="1"/>
  <c r="SC213" i="15198" s="1"/>
  <c r="UI238" i="15198"/>
  <c r="UI226" i="15198"/>
  <c r="HL207" i="15198"/>
  <c r="NF208" i="15198"/>
  <c r="VL208" i="15198"/>
  <c r="PY238" i="15198"/>
  <c r="PY226" i="15198"/>
  <c r="DN238" i="15198"/>
  <c r="DN226" i="15198"/>
  <c r="OX225" i="15198"/>
  <c r="VY207" i="15198"/>
  <c r="IW209" i="15198"/>
  <c r="IW212" i="15198" s="1"/>
  <c r="IW213" i="15198" s="1"/>
  <c r="IB225" i="15198"/>
  <c r="LQ225" i="15198"/>
  <c r="IY208" i="15198"/>
  <c r="LY225" i="15198"/>
  <c r="QQ226" i="15198"/>
  <c r="QQ238" i="15198" s="1"/>
  <c r="DT211" i="15198"/>
  <c r="DT222" i="15198" s="1"/>
  <c r="DT245" i="15198" s="1"/>
  <c r="UT211" i="15198"/>
  <c r="UK211" i="15198"/>
  <c r="OS238" i="15198"/>
  <c r="OS226" i="15198"/>
  <c r="WD238" i="15198"/>
  <c r="WD226" i="15198"/>
  <c r="SO207" i="15198"/>
  <c r="LX225" i="15198"/>
  <c r="RI224" i="15198"/>
  <c r="GT208" i="15198"/>
  <c r="LC225" i="15198"/>
  <c r="GP225" i="15198"/>
  <c r="GS207" i="15198"/>
  <c r="VG225" i="15198"/>
  <c r="VF211" i="15198"/>
  <c r="UX238" i="15198"/>
  <c r="UX226" i="15198"/>
  <c r="HC238" i="15198"/>
  <c r="HC226" i="15198"/>
  <c r="EN209" i="15198"/>
  <c r="EN212" i="15198" s="1"/>
  <c r="EN213" i="15198" s="1"/>
  <c r="TV208" i="15198"/>
  <c r="QV224" i="15198"/>
  <c r="RW209" i="15198"/>
  <c r="RW208" i="15198"/>
  <c r="LR208" i="15198"/>
  <c r="TR225" i="15198"/>
  <c r="UP238" i="15198"/>
  <c r="UP226" i="15198"/>
  <c r="IL224" i="15198"/>
  <c r="VN209" i="15198"/>
  <c r="KC238" i="15198"/>
  <c r="KC226" i="15198"/>
  <c r="WE209" i="15198"/>
  <c r="JH238" i="15198"/>
  <c r="JH226" i="15198"/>
  <c r="RC208" i="15198"/>
  <c r="TE225" i="15198"/>
  <c r="SR207" i="15198"/>
  <c r="IX207" i="15198"/>
  <c r="KE238" i="15198"/>
  <c r="KE226" i="15198"/>
  <c r="SH225" i="15198"/>
  <c r="QM211" i="15198"/>
  <c r="UO207" i="15198"/>
  <c r="JX209" i="15198"/>
  <c r="FW225" i="15198"/>
  <c r="IK224" i="15198"/>
  <c r="UN225" i="15198"/>
  <c r="LI225" i="15198"/>
  <c r="RF211" i="15198"/>
  <c r="RF222" i="15198" s="1"/>
  <c r="RF245" i="15198" s="1"/>
  <c r="TJ211" i="15198"/>
  <c r="KN207" i="15198"/>
  <c r="PV238" i="15198"/>
  <c r="PV226" i="15198"/>
  <c r="US238" i="15198"/>
  <c r="US226" i="15198"/>
  <c r="OC225" i="15198"/>
  <c r="GD225" i="15198"/>
  <c r="KV224" i="15198"/>
  <c r="OK238" i="15198"/>
  <c r="OK226" i="15198"/>
  <c r="TC207" i="15198"/>
  <c r="GF211" i="15198"/>
  <c r="OG207" i="15198"/>
  <c r="RE238" i="15198"/>
  <c r="RE226" i="15198"/>
  <c r="TX209" i="15198"/>
  <c r="TX212" i="15198" s="1"/>
  <c r="TX213" i="15198" s="1"/>
  <c r="TP225" i="15198"/>
  <c r="QH225" i="15198"/>
  <c r="DN208" i="15198"/>
  <c r="JT238" i="15198"/>
  <c r="JT226" i="15198"/>
  <c r="UG208" i="15198"/>
  <c r="UD238" i="15198"/>
  <c r="UD226" i="15198"/>
  <c r="HD224" i="15198"/>
  <c r="PQ211" i="15198"/>
  <c r="PQ222" i="15198" s="1"/>
  <c r="PQ245" i="15198" s="1"/>
  <c r="UQ225" i="15198"/>
  <c r="EA207" i="15198"/>
  <c r="MO238" i="15198"/>
  <c r="MO226" i="15198"/>
  <c r="RG208" i="15198"/>
  <c r="MN207" i="15198"/>
  <c r="FM208" i="15198"/>
  <c r="SQ211" i="15198"/>
  <c r="UG238" i="15198"/>
  <c r="UG226" i="15198"/>
  <c r="OD238" i="15198"/>
  <c r="OD226" i="15198"/>
  <c r="QX238" i="15198"/>
  <c r="QX226" i="15198"/>
  <c r="MQ238" i="15198"/>
  <c r="MQ226" i="15198"/>
  <c r="HN208" i="15198"/>
  <c r="QN211" i="15198"/>
  <c r="DI207" i="15198"/>
  <c r="EP225" i="15198"/>
  <c r="MJ238" i="15198"/>
  <c r="MJ226" i="15198"/>
  <c r="EK224" i="15198"/>
  <c r="PU224" i="15198"/>
  <c r="UW209" i="15198"/>
  <c r="KF224" i="15198"/>
  <c r="UY224" i="15198"/>
  <c r="MZ224" i="15198"/>
  <c r="GA208" i="15198"/>
  <c r="JI211" i="15198"/>
  <c r="NH224" i="15198"/>
  <c r="QW211" i="15198"/>
  <c r="QW222" i="15198" s="1"/>
  <c r="QW245" i="15198" s="1"/>
  <c r="IR209" i="15198"/>
  <c r="PR208" i="15198"/>
  <c r="MV208" i="15198"/>
  <c r="HP238" i="15198"/>
  <c r="HP226" i="15198"/>
  <c r="SZ238" i="15198"/>
  <c r="SZ226" i="15198"/>
  <c r="HF211" i="15198"/>
  <c r="TM209" i="15198"/>
  <c r="TQ225" i="15198"/>
  <c r="QY225" i="15198"/>
  <c r="GL208" i="15198"/>
  <c r="IF208" i="15198"/>
  <c r="UL224" i="15198"/>
  <c r="NA238" i="15198"/>
  <c r="NA226" i="15198"/>
  <c r="DH224" i="15198"/>
  <c r="JT208" i="15198"/>
  <c r="OO225" i="15198"/>
  <c r="OT224" i="15198"/>
  <c r="IC209" i="15198"/>
  <c r="HA225" i="15198"/>
  <c r="VI211" i="15198"/>
  <c r="VI222" i="15198" s="1"/>
  <c r="VI245" i="15198" s="1"/>
  <c r="SP238" i="15198"/>
  <c r="SP226" i="15198"/>
  <c r="UZ238" i="15198"/>
  <c r="UZ226" i="15198"/>
  <c r="PA224" i="15198"/>
  <c r="OF238" i="15198"/>
  <c r="OF226" i="15198"/>
  <c r="WA208" i="15198"/>
  <c r="FZ238" i="15198"/>
  <c r="FZ226" i="15198"/>
  <c r="RJ224" i="15198"/>
  <c r="PC238" i="15198"/>
  <c r="PC226" i="15198"/>
  <c r="QZ207" i="15198"/>
  <c r="JV238" i="15198"/>
  <c r="JV226" i="15198"/>
  <c r="IA207" i="15198"/>
  <c r="DQ211" i="15198"/>
  <c r="KU224" i="15198"/>
  <c r="MR238" i="15198"/>
  <c r="MR226" i="15198"/>
  <c r="JL208" i="15198"/>
  <c r="HM238" i="15198"/>
  <c r="HM226" i="15198"/>
  <c r="KP225" i="15198"/>
  <c r="DE226" i="15198"/>
  <c r="DE238" i="15198" s="1"/>
  <c r="IS225" i="15198"/>
  <c r="DS224" i="15198"/>
  <c r="WB208" i="15198"/>
  <c r="HN238" i="15198"/>
  <c r="HN226" i="15198"/>
  <c r="MM211" i="15198"/>
  <c r="TA224" i="15198"/>
  <c r="NW225" i="15198"/>
  <c r="FT209" i="15198"/>
  <c r="EI207" i="15198"/>
  <c r="ML211" i="15198"/>
  <c r="WC224" i="15198"/>
  <c r="TK225" i="15198"/>
  <c r="JN225" i="15198"/>
  <c r="SV224" i="15198"/>
  <c r="GW207" i="15198"/>
  <c r="NY225" i="15198"/>
  <c r="KK211" i="15198"/>
  <c r="VA207" i="15198"/>
  <c r="NR209" i="15198"/>
  <c r="LS209" i="15198"/>
  <c r="GG225" i="15198"/>
  <c r="VL224" i="15198"/>
  <c r="NQ224" i="15198"/>
  <c r="OE209" i="15198"/>
  <c r="OE212" i="15198" s="1"/>
  <c r="OE213" i="15198" s="1"/>
  <c r="OR224" i="15198"/>
  <c r="IZ238" i="15198"/>
  <c r="IZ226" i="15198"/>
  <c r="HZ224" i="15198"/>
  <c r="MD208" i="15198"/>
  <c r="LF225" i="15198"/>
  <c r="RO207" i="15198"/>
  <c r="LJ207" i="15198"/>
  <c r="DM224" i="15198"/>
  <c r="PP225" i="15198"/>
  <c r="IG211" i="15198"/>
  <c r="IG222" i="15198" s="1"/>
  <c r="IG245" i="15198" s="1"/>
  <c r="HB209" i="15198"/>
  <c r="RV209" i="15198"/>
  <c r="KM209" i="15198"/>
  <c r="RY208" i="15198"/>
  <c r="RH209" i="15198"/>
  <c r="IF224" i="15198"/>
  <c r="LM224" i="15198"/>
  <c r="RB225" i="15198"/>
  <c r="GC225" i="15198"/>
  <c r="EC211" i="15198"/>
  <c r="SS225" i="15198"/>
  <c r="GE209" i="15198"/>
  <c r="JI208" i="15198"/>
  <c r="RX224" i="15198"/>
  <c r="SH208" i="15198"/>
  <c r="VZ207" i="15198"/>
  <c r="VM211" i="15198"/>
  <c r="VM222" i="15198" s="1"/>
  <c r="VM245" i="15198" s="1"/>
  <c r="IB208" i="15198"/>
  <c r="QI225" i="15198"/>
  <c r="SF238" i="15198"/>
  <c r="SF226" i="15198"/>
  <c r="VC208" i="15198"/>
  <c r="JA225" i="15198"/>
  <c r="VD224" i="15198"/>
  <c r="VU238" i="15198"/>
  <c r="VU226" i="15198"/>
  <c r="GT211" i="15198"/>
  <c r="LN208" i="15198"/>
  <c r="SB211" i="15198"/>
  <c r="GH238" i="15198"/>
  <c r="GH226" i="15198"/>
  <c r="TH224" i="15198"/>
  <c r="SG224" i="15198"/>
  <c r="LE224" i="15198"/>
  <c r="QN208" i="15198"/>
  <c r="JQ238" i="15198"/>
  <c r="JQ226" i="15198"/>
  <c r="LA225" i="15198"/>
  <c r="SE238" i="15198"/>
  <c r="SE226" i="15198"/>
  <c r="NV225" i="15198"/>
  <c r="IV224" i="15198"/>
  <c r="DL209" i="15198"/>
  <c r="NR208" i="15198"/>
  <c r="PJ209" i="15198"/>
  <c r="JU238" i="15198"/>
  <c r="JU226" i="15198"/>
  <c r="SB208" i="15198"/>
  <c r="KR238" i="15198"/>
  <c r="KR226" i="15198"/>
  <c r="GJ238" i="15198"/>
  <c r="GJ226" i="15198"/>
  <c r="EJ225" i="15198"/>
  <c r="RC211" i="15198"/>
  <c r="HX225" i="15198"/>
  <c r="QT208" i="15198"/>
  <c r="TY207" i="15198"/>
  <c r="MI209" i="15198"/>
  <c r="KL209" i="15198"/>
  <c r="TD238" i="15198"/>
  <c r="TD226" i="15198"/>
  <c r="EF224" i="15198"/>
  <c r="JY225" i="15198"/>
  <c r="ES209" i="15198"/>
  <c r="HY209" i="15198"/>
  <c r="HY212" i="15198" s="1"/>
  <c r="HY213" i="15198" s="1"/>
  <c r="UA207" i="15198"/>
  <c r="RN207" i="15198"/>
  <c r="JB224" i="15198"/>
  <c r="SW225" i="15198"/>
  <c r="PB207" i="15198"/>
  <c r="MY211" i="15198"/>
  <c r="TT207" i="15198"/>
  <c r="IO238" i="15198"/>
  <c r="IO226" i="15198"/>
  <c r="IH224" i="15198"/>
  <c r="SL224" i="15198"/>
  <c r="PS209" i="15198"/>
  <c r="IQ225" i="15198"/>
  <c r="GL224" i="15198"/>
  <c r="UJ209" i="15198"/>
  <c r="LC208" i="15198"/>
  <c r="ND238" i="15198"/>
  <c r="ND226" i="15198"/>
  <c r="QK238" i="15198"/>
  <c r="QK226" i="15198"/>
  <c r="PM238" i="15198"/>
  <c r="PM226" i="15198"/>
  <c r="VB238" i="15198"/>
  <c r="VB226" i="15198"/>
  <c r="HR207" i="15198"/>
  <c r="UR224" i="15198"/>
  <c r="VQ211" i="15198"/>
  <c r="EO211" i="15198"/>
  <c r="NN209" i="15198"/>
  <c r="PM208" i="15198"/>
  <c r="IP225" i="15198"/>
  <c r="NZ208" i="15198"/>
  <c r="LN211" i="15198"/>
  <c r="MT207" i="15198"/>
  <c r="HI224" i="15198"/>
  <c r="MH211" i="15198"/>
  <c r="MH222" i="15198" s="1"/>
  <c r="MH245" i="15198" s="1"/>
  <c r="EQ211" i="15198"/>
  <c r="EQ222" i="15198" s="1"/>
  <c r="EQ245" i="15198" s="1"/>
  <c r="FU208" i="15198"/>
  <c r="EM208" i="15198"/>
  <c r="OU207" i="15198"/>
  <c r="RY224" i="15198"/>
  <c r="NE209" i="15198"/>
  <c r="NE212" i="15198" s="1"/>
  <c r="NE213" i="15198" s="1"/>
  <c r="PS208" i="15198"/>
  <c r="DY207" i="15198"/>
  <c r="EP208" i="15198"/>
  <c r="FA211" i="15198"/>
  <c r="FX238" i="15198"/>
  <c r="FX226" i="15198"/>
  <c r="MG224" i="15198"/>
  <c r="JO224" i="15198"/>
  <c r="SI209" i="15198"/>
  <c r="EH224" i="15198"/>
  <c r="HL225" i="15198"/>
  <c r="JX211" i="15198"/>
  <c r="JX222" i="15198" s="1"/>
  <c r="JX245" i="15198" s="1"/>
  <c r="VT238" i="15198"/>
  <c r="VT226" i="15198"/>
  <c r="WF238" i="15198"/>
  <c r="WF226" i="15198"/>
  <c r="NU238" i="15198"/>
  <c r="NU226" i="15198"/>
  <c r="WB225" i="15198"/>
  <c r="UB224" i="15198"/>
  <c r="QG224" i="15198"/>
  <c r="PN224" i="15198"/>
  <c r="EH211" i="15198"/>
  <c r="JP211" i="15198"/>
  <c r="KJ225" i="15198"/>
  <c r="UI225" i="15198"/>
  <c r="PY225" i="15198"/>
  <c r="DN224" i="15198"/>
  <c r="GM211" i="15198"/>
  <c r="LY238" i="15198"/>
  <c r="LY226" i="15198"/>
  <c r="DT225" i="15198"/>
  <c r="ID238" i="15198"/>
  <c r="ID226" i="15198"/>
  <c r="OS225" i="15198"/>
  <c r="LL225" i="15198"/>
  <c r="RI238" i="15198"/>
  <c r="RI226" i="15198"/>
  <c r="UX225" i="15198"/>
  <c r="IL225" i="15198"/>
  <c r="OL224" i="15198"/>
  <c r="TE224" i="15198"/>
  <c r="RU211" i="15198"/>
  <c r="RU222" i="15198" s="1"/>
  <c r="RU245" i="15198" s="1"/>
  <c r="KE225" i="15198"/>
  <c r="SH238" i="15198"/>
  <c r="SH226" i="15198"/>
  <c r="DV211" i="15198"/>
  <c r="SY211" i="15198"/>
  <c r="SY222" i="15198" s="1"/>
  <c r="SY245" i="15198" s="1"/>
  <c r="KX211" i="15198"/>
  <c r="WH211" i="15198"/>
  <c r="OI209" i="15198"/>
  <c r="FW224" i="15198"/>
  <c r="IK238" i="15198"/>
  <c r="IK226" i="15198"/>
  <c r="UN238" i="15198"/>
  <c r="UN226" i="15198"/>
  <c r="QF224" i="15198"/>
  <c r="PH224" i="15198"/>
  <c r="VT224" i="15198"/>
  <c r="LI238" i="15198"/>
  <c r="LI226" i="15198"/>
  <c r="RF224" i="15198"/>
  <c r="TJ224" i="15198"/>
  <c r="IY211" i="15198"/>
  <c r="KV238" i="15198"/>
  <c r="KV226" i="15198"/>
  <c r="OK225" i="15198"/>
  <c r="GF225" i="15198"/>
  <c r="RE225" i="15198"/>
  <c r="TX211" i="15198"/>
  <c r="TX222" i="15198" s="1"/>
  <c r="TX245" i="15198" s="1"/>
  <c r="TP238" i="15198"/>
  <c r="TP226" i="15198"/>
  <c r="PK224" i="15198"/>
  <c r="WF224" i="15198"/>
  <c r="HD225" i="15198"/>
  <c r="MO225" i="15198"/>
  <c r="LT224" i="15198"/>
  <c r="VC211" i="15198"/>
  <c r="UG225" i="15198"/>
  <c r="OD225" i="15198"/>
  <c r="QX225" i="15198"/>
  <c r="MQ225" i="15198"/>
  <c r="ON211" i="15198"/>
  <c r="ON222" i="15198" s="1"/>
  <c r="ON245" i="15198" s="1"/>
  <c r="QN225" i="15198"/>
  <c r="EP238" i="15198"/>
  <c r="EP226" i="15198"/>
  <c r="EK238" i="15198"/>
  <c r="EK226" i="15198"/>
  <c r="PU238" i="15198"/>
  <c r="PU226" i="15198"/>
  <c r="VJ238" i="15198"/>
  <c r="KF238" i="15198"/>
  <c r="KF226" i="15198"/>
  <c r="JR211" i="15198"/>
  <c r="UY238" i="15198"/>
  <c r="UY226" i="15198"/>
  <c r="MZ225" i="15198"/>
  <c r="JI225" i="15198"/>
  <c r="OB225" i="15198"/>
  <c r="QO207" i="15198"/>
  <c r="NH238" i="15198"/>
  <c r="NH226" i="15198"/>
  <c r="MK211" i="15198"/>
  <c r="HF207" i="15198"/>
  <c r="UL225" i="15198"/>
  <c r="EX209" i="15198"/>
  <c r="DH225" i="15198"/>
  <c r="DX224" i="15198"/>
  <c r="JL224" i="15198"/>
  <c r="UB211" i="15198"/>
  <c r="UB222" i="15198" s="1"/>
  <c r="UB245" i="15198" s="1"/>
  <c r="OO224" i="15198"/>
  <c r="OT238" i="15198"/>
  <c r="OT226" i="15198"/>
  <c r="HA238" i="15198"/>
  <c r="HA226" i="15198"/>
  <c r="VI224" i="15198"/>
  <c r="NF211" i="15198"/>
  <c r="RA209" i="15198"/>
  <c r="MC209" i="15198"/>
  <c r="PA238" i="15198"/>
  <c r="PA226" i="15198"/>
  <c r="HK211" i="15198"/>
  <c r="FZ224" i="15198"/>
  <c r="RJ225" i="15198"/>
  <c r="PC225" i="15198"/>
  <c r="FD207" i="15198"/>
  <c r="WG209" i="15198"/>
  <c r="FU207" i="15198"/>
  <c r="JV225" i="15198"/>
  <c r="JD207" i="15198"/>
  <c r="OW209" i="15198"/>
  <c r="RZ207" i="15198"/>
  <c r="KU238" i="15198"/>
  <c r="KU226" i="15198"/>
  <c r="IS224" i="15198"/>
  <c r="DS238" i="15198"/>
  <c r="DS226" i="15198"/>
  <c r="PL209" i="15198"/>
  <c r="OY211" i="15198"/>
  <c r="TA238" i="15198"/>
  <c r="TA226" i="15198"/>
  <c r="UH211" i="15198"/>
  <c r="UH222" i="15198" s="1"/>
  <c r="UH245" i="15198" s="1"/>
  <c r="TI211" i="15198"/>
  <c r="LD224" i="15198"/>
  <c r="MV207" i="15198"/>
  <c r="WC238" i="15198"/>
  <c r="WC226" i="15198"/>
  <c r="SV225" i="15198"/>
  <c r="NY238" i="15198"/>
  <c r="NY226" i="15198"/>
  <c r="LP224" i="15198"/>
  <c r="MX209" i="15198"/>
  <c r="GG224" i="15198"/>
  <c r="GN209" i="15198"/>
  <c r="LH207" i="15198"/>
  <c r="NM211" i="15198"/>
  <c r="NM222" i="15198" s="1"/>
  <c r="NM245" i="15198" s="1"/>
  <c r="TB209" i="15198"/>
  <c r="VL238" i="15198"/>
  <c r="VL226" i="15198"/>
  <c r="GK224" i="15198"/>
  <c r="NQ238" i="15198"/>
  <c r="NQ226" i="15198"/>
  <c r="OR225" i="15198"/>
  <c r="RM207" i="15198"/>
  <c r="HZ225" i="15198"/>
  <c r="QR225" i="15198"/>
  <c r="KW211" i="15198"/>
  <c r="KW222" i="15198" s="1"/>
  <c r="KW245" i="15198" s="1"/>
  <c r="DM238" i="15198"/>
  <c r="DM226" i="15198"/>
  <c r="PP238" i="15198"/>
  <c r="PP226" i="15198"/>
  <c r="IF238" i="15198"/>
  <c r="IF226" i="15198"/>
  <c r="LM238" i="15198"/>
  <c r="LM226" i="15198"/>
  <c r="RB238" i="15198"/>
  <c r="RB226" i="15198"/>
  <c r="GC238" i="15198"/>
  <c r="GC226" i="15198"/>
  <c r="EC225" i="15198"/>
  <c r="RX225" i="15198"/>
  <c r="JA224" i="15198"/>
  <c r="VD225" i="15198"/>
  <c r="VU225" i="15198"/>
  <c r="GT224" i="15198"/>
  <c r="NP225" i="15198"/>
  <c r="GH224" i="15198"/>
  <c r="TH225" i="15198"/>
  <c r="SG238" i="15198"/>
  <c r="SG226" i="15198"/>
  <c r="TN224" i="15198"/>
  <c r="LE238" i="15198"/>
  <c r="LE226" i="15198"/>
  <c r="SD211" i="15198"/>
  <c r="LA238" i="15198"/>
  <c r="LA226" i="15198"/>
  <c r="SE225" i="15198"/>
  <c r="IV225" i="15198"/>
  <c r="LB209" i="15198"/>
  <c r="EJ224" i="15198"/>
  <c r="HX238" i="15198"/>
  <c r="HX226" i="15198"/>
  <c r="HE211" i="15198"/>
  <c r="EF225" i="15198"/>
  <c r="JY224" i="15198"/>
  <c r="HY211" i="15198"/>
  <c r="JB225" i="15198"/>
  <c r="SW238" i="15198"/>
  <c r="SW226" i="15198"/>
  <c r="KS224" i="15198"/>
  <c r="MY224" i="15198"/>
  <c r="LZ238" i="15198"/>
  <c r="LZ226" i="15198"/>
  <c r="EV207" i="15198"/>
  <c r="QD211" i="15198"/>
  <c r="IH238" i="15198"/>
  <c r="IH226" i="15198"/>
  <c r="SL238" i="15198"/>
  <c r="SL226" i="15198"/>
  <c r="RP225" i="15198"/>
  <c r="GL238" i="15198"/>
  <c r="GL226" i="15198"/>
  <c r="SU211" i="15198"/>
  <c r="UR238" i="15198"/>
  <c r="UR226" i="15198"/>
  <c r="VQ225" i="15198"/>
  <c r="OP224" i="15198"/>
  <c r="UF224" i="15198"/>
  <c r="QB211" i="15198"/>
  <c r="HI238" i="15198"/>
  <c r="HI226" i="15198"/>
  <c r="MH224" i="15198"/>
  <c r="EQ225" i="15198"/>
  <c r="OU211" i="15198"/>
  <c r="RY225" i="15198"/>
  <c r="NE211" i="15198"/>
  <c r="OZ224" i="15198"/>
  <c r="FA225" i="15198"/>
  <c r="MW224" i="15198"/>
  <c r="EZ209" i="15198"/>
  <c r="KB224" i="15198"/>
  <c r="NO224" i="15198"/>
  <c r="JM224" i="15198"/>
  <c r="MG225" i="15198"/>
  <c r="JO238" i="15198"/>
  <c r="JO226" i="15198"/>
  <c r="IM209" i="15198"/>
  <c r="GM225" i="15198"/>
  <c r="ID225" i="15198"/>
  <c r="EN224" i="15198"/>
  <c r="RF225" i="15198"/>
  <c r="KN224" i="15198"/>
  <c r="OG225" i="15198"/>
  <c r="NX224" i="15198"/>
  <c r="LU224" i="15198"/>
  <c r="QW238" i="15198"/>
  <c r="QW226" i="15198"/>
  <c r="IA224" i="15198"/>
  <c r="EI225" i="15198"/>
  <c r="HJ225" i="15198"/>
  <c r="GK238" i="15198"/>
  <c r="GK226" i="15198"/>
  <c r="OE211" i="15198"/>
  <c r="GE211" i="15198"/>
  <c r="VV225" i="15198"/>
  <c r="GO211" i="15198"/>
  <c r="PI225" i="15198"/>
  <c r="ET225" i="15198"/>
  <c r="KH224" i="15198"/>
  <c r="SC211" i="15198"/>
  <c r="SC222" i="15198" s="1"/>
  <c r="SC245" i="15198" s="1"/>
  <c r="OX238" i="15198"/>
  <c r="OX226" i="15198"/>
  <c r="QT209" i="15198"/>
  <c r="IW211" i="15198"/>
  <c r="IW222" i="15198" s="1"/>
  <c r="IW245" i="15198" s="1"/>
  <c r="IB238" i="15198"/>
  <c r="IB226" i="15198"/>
  <c r="LQ238" i="15198"/>
  <c r="LQ226" i="15198"/>
  <c r="IJ211" i="15198"/>
  <c r="GZ224" i="15198"/>
  <c r="QQ225" i="15198"/>
  <c r="UK224" i="15198"/>
  <c r="WD225" i="15198"/>
  <c r="LX238" i="15198"/>
  <c r="LX226" i="15198"/>
  <c r="VF224" i="15198"/>
  <c r="HC225" i="15198"/>
  <c r="EN211" i="15198"/>
  <c r="QV225" i="15198"/>
  <c r="UP225" i="15198"/>
  <c r="HQ209" i="15198"/>
  <c r="GV211" i="15198"/>
  <c r="MI208" i="15198"/>
  <c r="PY208" i="15198"/>
  <c r="GO225" i="15198"/>
  <c r="EH225" i="15198"/>
  <c r="HS224" i="15198"/>
  <c r="JP225" i="15198"/>
  <c r="WH208" i="15198"/>
  <c r="ET224" i="15198"/>
  <c r="KJ238" i="15198"/>
  <c r="KJ226" i="15198"/>
  <c r="KH225" i="15198"/>
  <c r="UI208" i="15198"/>
  <c r="DK211" i="15198"/>
  <c r="DK222" i="15198" s="1"/>
  <c r="DK245" i="15198" s="1"/>
  <c r="VY211" i="15198"/>
  <c r="JF207" i="15198"/>
  <c r="LR207" i="15198"/>
  <c r="HV209" i="15198"/>
  <c r="GM224" i="15198"/>
  <c r="IJ225" i="15198"/>
  <c r="SP208" i="15198"/>
  <c r="NI207" i="15198"/>
  <c r="GZ225" i="15198"/>
  <c r="DT224" i="15198"/>
  <c r="ID224" i="15198"/>
  <c r="UK225" i="15198"/>
  <c r="MA211" i="15198"/>
  <c r="SO211" i="15198"/>
  <c r="GP207" i="15198"/>
  <c r="GS211" i="15198"/>
  <c r="VG209" i="15198"/>
  <c r="EO208" i="15198"/>
  <c r="VF238" i="15198"/>
  <c r="VF226" i="15198"/>
  <c r="QV238" i="15198"/>
  <c r="QV226" i="15198"/>
  <c r="DI208" i="15198"/>
  <c r="TR209" i="15198"/>
  <c r="JN208" i="15198"/>
  <c r="DF238" i="15198"/>
  <c r="DF226" i="15198"/>
  <c r="OL238" i="15198"/>
  <c r="OL226" i="15198"/>
  <c r="KC207" i="15198"/>
  <c r="TB208" i="15198"/>
  <c r="JH209" i="15198"/>
  <c r="LZ208" i="15198"/>
  <c r="IN208" i="15198"/>
  <c r="TE238" i="15198"/>
  <c r="TE226" i="15198"/>
  <c r="SR211" i="15198"/>
  <c r="VC209" i="15198"/>
  <c r="FV211" i="15198"/>
  <c r="IX211" i="15198"/>
  <c r="MB207" i="15198"/>
  <c r="DV207" i="15198"/>
  <c r="DU207" i="15198"/>
  <c r="VK211" i="15198"/>
  <c r="VK222" i="15198" s="1"/>
  <c r="VK245" i="15198" s="1"/>
  <c r="UO211" i="15198"/>
  <c r="PF208" i="15198"/>
  <c r="KX209" i="15198"/>
  <c r="WH209" i="15198"/>
  <c r="QU209" i="15198"/>
  <c r="SK224" i="15198"/>
  <c r="FW238" i="15198"/>
  <c r="FW226" i="15198"/>
  <c r="HT207" i="15198"/>
  <c r="QF225" i="15198"/>
  <c r="PH225" i="15198"/>
  <c r="VT225" i="15198"/>
  <c r="RF238" i="15198"/>
  <c r="RF226" i="15198"/>
  <c r="TJ238" i="15198"/>
  <c r="TJ226" i="15198"/>
  <c r="PV207" i="15198"/>
  <c r="US209" i="15198"/>
  <c r="OC207" i="15198"/>
  <c r="GD209" i="15198"/>
  <c r="IY224" i="15198"/>
  <c r="TC211" i="15198"/>
  <c r="GF224" i="15198"/>
  <c r="OG211" i="15198"/>
  <c r="NT209" i="15198"/>
  <c r="OM211" i="15198"/>
  <c r="QP207" i="15198"/>
  <c r="VP207" i="15198"/>
  <c r="PK238" i="15198"/>
  <c r="PK226" i="15198"/>
  <c r="WF225" i="15198"/>
  <c r="JT207" i="15198"/>
  <c r="UD207" i="15198"/>
  <c r="HD238" i="15198"/>
  <c r="HD226" i="15198"/>
  <c r="PQ224" i="15198"/>
  <c r="UQ209" i="15198"/>
  <c r="SE208" i="15198"/>
  <c r="OJ209" i="15198"/>
  <c r="EY211" i="15198"/>
  <c r="LT225" i="15198"/>
  <c r="HF208" i="15198"/>
  <c r="MN211" i="15198"/>
  <c r="MD238" i="15198"/>
  <c r="MD226" i="15198"/>
  <c r="ON225" i="15198"/>
  <c r="WI208" i="15198"/>
  <c r="LU225" i="15198"/>
  <c r="GQ209" i="15198"/>
  <c r="DI211" i="15198"/>
  <c r="EP224" i="15198"/>
  <c r="MJ209" i="15198"/>
  <c r="RD209" i="15198"/>
  <c r="JR207" i="15198"/>
  <c r="PF209" i="15198"/>
  <c r="NU224" i="15198"/>
  <c r="UY225" i="15198"/>
  <c r="MZ238" i="15198"/>
  <c r="MZ226" i="15198"/>
  <c r="TP208" i="15198"/>
  <c r="JI224" i="15198"/>
  <c r="OB224" i="15198"/>
  <c r="QO209" i="15198"/>
  <c r="KD207" i="15198"/>
  <c r="MP207" i="15198"/>
  <c r="LK207" i="15198"/>
  <c r="MK225" i="15198"/>
  <c r="WB224" i="15198"/>
  <c r="QW224" i="15198"/>
  <c r="TC208" i="15198"/>
  <c r="HP207" i="15198"/>
  <c r="SZ207" i="15198"/>
  <c r="FS209" i="15198"/>
  <c r="TQ207" i="15198"/>
  <c r="QY209" i="15198"/>
  <c r="UL238" i="15198"/>
  <c r="UL226" i="15198"/>
  <c r="FJ207" i="15198"/>
  <c r="EX207" i="15198"/>
  <c r="JS208" i="15198"/>
  <c r="DH238" i="15198"/>
  <c r="DH226" i="15198"/>
  <c r="DX225" i="15198"/>
  <c r="JL225" i="15198"/>
  <c r="UB225" i="15198"/>
  <c r="QS225" i="15198"/>
  <c r="QS221" i="15198"/>
  <c r="OO238" i="15198"/>
  <c r="OO226" i="15198"/>
  <c r="OT225" i="15198"/>
  <c r="VI225" i="15198"/>
  <c r="FB207" i="15198"/>
  <c r="SP207" i="15198"/>
  <c r="NF224" i="15198"/>
  <c r="RG224" i="15198"/>
  <c r="RA207" i="15198"/>
  <c r="UZ209" i="15198"/>
  <c r="LO208" i="15198"/>
  <c r="ED209" i="15198"/>
  <c r="MC207" i="15198"/>
  <c r="PA225" i="15198"/>
  <c r="DZ225" i="15198"/>
  <c r="HK224" i="15198"/>
  <c r="OF209" i="15198"/>
  <c r="VV208" i="15198"/>
  <c r="FZ225" i="15198"/>
  <c r="RJ238" i="15198"/>
  <c r="RJ226" i="15198"/>
  <c r="RT224" i="15198"/>
  <c r="WI210" i="15198"/>
  <c r="JZ207" i="15198"/>
  <c r="WG207" i="15198"/>
  <c r="FU209" i="15198"/>
  <c r="OV207" i="15198"/>
  <c r="JD209" i="15198"/>
  <c r="RZ209" i="15198"/>
  <c r="DQ225" i="15198"/>
  <c r="KU225" i="15198"/>
  <c r="MR209" i="15198"/>
  <c r="HM209" i="15198"/>
  <c r="IS238" i="15198"/>
  <c r="IS226" i="15198"/>
  <c r="PL207" i="15198"/>
  <c r="GE208" i="15198"/>
  <c r="HN225" i="15198"/>
  <c r="TA225" i="15198"/>
  <c r="ST224" i="15198"/>
  <c r="UH224" i="15198"/>
  <c r="NW209" i="15198"/>
  <c r="PT207" i="15198"/>
  <c r="EI211" i="15198"/>
  <c r="LD225" i="15198"/>
  <c r="MV209" i="15198"/>
  <c r="WC225" i="15198"/>
  <c r="SV238" i="15198"/>
  <c r="SV226" i="15198"/>
  <c r="TG208" i="15198"/>
  <c r="LP225" i="15198"/>
  <c r="KK224" i="15198"/>
  <c r="HA208" i="15198"/>
  <c r="MF224" i="15198"/>
  <c r="MX207" i="15198"/>
  <c r="VA211" i="15198"/>
  <c r="NR238" i="15198"/>
  <c r="NR226" i="15198"/>
  <c r="GG238" i="15198"/>
  <c r="GG226" i="15198"/>
  <c r="HJ211" i="15198"/>
  <c r="HJ222" i="15198" s="1"/>
  <c r="HJ245" i="15198" s="1"/>
  <c r="GN207" i="15198"/>
  <c r="JF208" i="15198"/>
  <c r="TB207" i="15198"/>
  <c r="GK225" i="15198"/>
  <c r="LS208" i="15198"/>
  <c r="OR238" i="15198"/>
  <c r="OR226" i="15198"/>
  <c r="UN208" i="15198"/>
  <c r="EU208" i="15198"/>
  <c r="KW225" i="15198"/>
  <c r="QL224" i="15198"/>
  <c r="LF207" i="15198"/>
  <c r="MG208" i="15198"/>
  <c r="RO211" i="15198"/>
  <c r="RO222" i="15198" s="1"/>
  <c r="RO245" i="15198" s="1"/>
  <c r="LJ211" i="15198"/>
  <c r="LJ222" i="15198" s="1"/>
  <c r="LJ245" i="15198" s="1"/>
  <c r="TL207" i="15198"/>
  <c r="IG225" i="15198"/>
  <c r="KT211" i="15198"/>
  <c r="KT222" i="15198" s="1"/>
  <c r="KT245" i="15198" s="1"/>
  <c r="EC224" i="15198"/>
  <c r="SS207" i="15198"/>
  <c r="GE207" i="15198"/>
  <c r="RX238" i="15198"/>
  <c r="RX226" i="15198"/>
  <c r="KY208" i="15198"/>
  <c r="TU225" i="15198"/>
  <c r="VM224" i="15198"/>
  <c r="SF209" i="15198"/>
  <c r="PB208" i="15198"/>
  <c r="OZ208" i="15198"/>
  <c r="JA238" i="15198"/>
  <c r="JA226" i="15198"/>
  <c r="VD238" i="15198"/>
  <c r="VD226" i="15198"/>
  <c r="GT225" i="15198"/>
  <c r="GU207" i="15198"/>
  <c r="NP224" i="15198"/>
  <c r="EE208" i="15198"/>
  <c r="FY225" i="15198"/>
  <c r="SB224" i="15198"/>
  <c r="GH225" i="15198"/>
  <c r="TH238" i="15198"/>
  <c r="TH226" i="15198"/>
  <c r="VH207" i="15198"/>
  <c r="TN225" i="15198"/>
  <c r="ER207" i="15198"/>
  <c r="SD224" i="15198"/>
  <c r="NO208" i="15198"/>
  <c r="IV238" i="15198"/>
  <c r="IV226" i="15198"/>
  <c r="KR207" i="15198"/>
  <c r="GJ207" i="15198"/>
  <c r="EJ238" i="15198"/>
  <c r="EJ226" i="15198"/>
  <c r="TV224" i="15198"/>
  <c r="HE224" i="15198"/>
  <c r="RE208" i="15198"/>
  <c r="GA211" i="15198"/>
  <c r="PR207" i="15198"/>
  <c r="MI207" i="15198"/>
  <c r="EY208" i="15198"/>
  <c r="EF238" i="15198"/>
  <c r="EF226" i="15198"/>
  <c r="JY238" i="15198"/>
  <c r="JY226" i="15198"/>
  <c r="RR211" i="15198"/>
  <c r="RR222" i="15198" s="1"/>
  <c r="RR245" i="15198" s="1"/>
  <c r="QB208" i="15198"/>
  <c r="UA211" i="15198"/>
  <c r="KS225" i="15198"/>
  <c r="MY238" i="15198"/>
  <c r="MY226" i="15198"/>
  <c r="LZ224" i="15198"/>
  <c r="EV209" i="15198"/>
  <c r="KO207" i="15198"/>
  <c r="QD207" i="15198"/>
  <c r="QC207" i="15198"/>
  <c r="IO207" i="15198"/>
  <c r="PZ208" i="15198"/>
  <c r="IH225" i="15198"/>
  <c r="SL225" i="15198"/>
  <c r="PS207" i="15198"/>
  <c r="RP224" i="15198"/>
  <c r="VE224" i="15198"/>
  <c r="IQ209" i="15198"/>
  <c r="OG208" i="15198"/>
  <c r="GL225" i="15198"/>
  <c r="UT208" i="15198"/>
  <c r="ND207" i="15198"/>
  <c r="PM209" i="15198"/>
  <c r="VB207" i="15198"/>
  <c r="EG225" i="15198"/>
  <c r="MZ208" i="15198"/>
  <c r="SU224" i="15198"/>
  <c r="HR211" i="15198"/>
  <c r="VQ224" i="15198"/>
  <c r="OP225" i="15198"/>
  <c r="UF225" i="15198"/>
  <c r="EO225" i="15198"/>
  <c r="NN207" i="15198"/>
  <c r="QB225" i="15198"/>
  <c r="GQ208" i="15198"/>
  <c r="LN238" i="15198"/>
  <c r="LN226" i="15198"/>
  <c r="MT211" i="15198"/>
  <c r="MT222" i="15198" s="1"/>
  <c r="MT245" i="15198" s="1"/>
  <c r="MH238" i="15198"/>
  <c r="MH226" i="15198"/>
  <c r="EQ224" i="15198"/>
  <c r="VF208" i="15198"/>
  <c r="OU224" i="15198"/>
  <c r="RY238" i="15198"/>
  <c r="RY226" i="15198"/>
  <c r="DY211" i="15198"/>
  <c r="OZ225" i="15198"/>
  <c r="FA224" i="15198"/>
  <c r="MW238" i="15198"/>
  <c r="MW226" i="15198"/>
  <c r="EZ207" i="15198"/>
  <c r="KB225" i="15198"/>
  <c r="NO238" i="15198"/>
  <c r="NO226" i="15198"/>
  <c r="JM225" i="15198"/>
  <c r="MG238" i="15198"/>
  <c r="MG226" i="15198"/>
  <c r="JO225" i="15198"/>
  <c r="GA209" i="15198"/>
  <c r="P4" i="15197"/>
  <c r="P3" i="15197"/>
  <c r="P2" i="15197"/>
  <c r="AK14" i="14659"/>
  <c r="AK15" i="14659"/>
  <c r="AK16" i="14659"/>
  <c r="AK17" i="14659"/>
  <c r="AK18" i="14659"/>
  <c r="AK19" i="14659"/>
  <c r="AK20" i="14659"/>
  <c r="AK21" i="14659"/>
  <c r="AK22" i="14659"/>
  <c r="AK23" i="14659"/>
  <c r="AK24" i="14659"/>
  <c r="AK25" i="14659"/>
  <c r="AK26" i="14659"/>
  <c r="AK27" i="14659"/>
  <c r="AK28" i="14659"/>
  <c r="AK29" i="14659"/>
  <c r="AK30" i="14659"/>
  <c r="AK31" i="14659"/>
  <c r="AK32" i="14659"/>
  <c r="AK33" i="14659"/>
  <c r="AK34" i="14659"/>
  <c r="AK35" i="14659"/>
  <c r="AK36" i="14659"/>
  <c r="AK37" i="14659"/>
  <c r="AK38" i="14659"/>
  <c r="AK39" i="14659"/>
  <c r="AK40" i="14659"/>
  <c r="AK41" i="14659"/>
  <c r="AK42" i="14659"/>
  <c r="AK43" i="14659"/>
  <c r="AK44" i="14659"/>
  <c r="AK45" i="14659"/>
  <c r="AK46" i="14659"/>
  <c r="AK47" i="14659"/>
  <c r="AK48" i="14659"/>
  <c r="AK49" i="14659"/>
  <c r="AK50" i="14659"/>
  <c r="AK51" i="14659"/>
  <c r="AK52" i="14659"/>
  <c r="AK53" i="14659"/>
  <c r="AK54" i="14659"/>
  <c r="AK55" i="14659"/>
  <c r="AK56" i="14659"/>
  <c r="AK57" i="14659"/>
  <c r="AK58" i="14659"/>
  <c r="AK59" i="14659"/>
  <c r="AK60" i="14659"/>
  <c r="AK61" i="14659"/>
  <c r="AK62" i="14659"/>
  <c r="AK63" i="14659"/>
  <c r="AK64" i="14659"/>
  <c r="AK65" i="14659"/>
  <c r="AK66" i="14659"/>
  <c r="AK67" i="14659"/>
  <c r="AK68" i="14659"/>
  <c r="AK69" i="14659"/>
  <c r="AK70" i="14659"/>
  <c r="AK71" i="14659"/>
  <c r="AK72" i="14659"/>
  <c r="AK73" i="14659"/>
  <c r="AK74" i="14659"/>
  <c r="AK75" i="14659"/>
  <c r="AK76" i="14659"/>
  <c r="AK77" i="14659"/>
  <c r="AK78" i="14659"/>
  <c r="AK79" i="14659"/>
  <c r="AK80" i="14659"/>
  <c r="AK81" i="14659"/>
  <c r="AK82" i="14659"/>
  <c r="AK83" i="14659"/>
  <c r="AK84" i="14659"/>
  <c r="AK85" i="14659"/>
  <c r="AK86" i="14659"/>
  <c r="AK87" i="14659"/>
  <c r="AK88" i="14659"/>
  <c r="AK89" i="14659"/>
  <c r="AK90" i="14659"/>
  <c r="AK91" i="14659"/>
  <c r="AK92" i="14659"/>
  <c r="AK93" i="14659"/>
  <c r="AK94" i="14659"/>
  <c r="AK95" i="14659"/>
  <c r="AK96" i="14659"/>
  <c r="AK97" i="14659"/>
  <c r="AK98" i="14659"/>
  <c r="AK99" i="14659"/>
  <c r="AK100" i="14659"/>
  <c r="AK101" i="14659"/>
  <c r="AK102" i="14659"/>
  <c r="AK103" i="14659"/>
  <c r="AK104" i="14659"/>
  <c r="AK105" i="14659"/>
  <c r="AK106" i="14659"/>
  <c r="AK107" i="14659"/>
  <c r="AK108" i="14659"/>
  <c r="AK109" i="14659"/>
  <c r="AK110" i="14659"/>
  <c r="AK111" i="14659"/>
  <c r="AK112" i="14659"/>
  <c r="AK113" i="14659"/>
  <c r="AK114" i="14659"/>
  <c r="AK115" i="14659"/>
  <c r="AK116" i="14659"/>
  <c r="AK117" i="14659"/>
  <c r="AK118" i="14659"/>
  <c r="AK119" i="14659"/>
  <c r="AK120" i="14659"/>
  <c r="AK121" i="14659"/>
  <c r="AK122" i="14659"/>
  <c r="AK123" i="14659"/>
  <c r="AK124" i="14659"/>
  <c r="AK125" i="14659"/>
  <c r="AK126" i="14659"/>
  <c r="AK127" i="14659"/>
  <c r="AK128" i="14659"/>
  <c r="AK129" i="14659"/>
  <c r="AK130" i="14659"/>
  <c r="AK131" i="14659"/>
  <c r="AK132" i="14659"/>
  <c r="AK133" i="14659"/>
  <c r="AK134" i="14659"/>
  <c r="AK135" i="14659"/>
  <c r="AK136" i="14659"/>
  <c r="AK137" i="14659"/>
  <c r="AK138" i="14659"/>
  <c r="AK139" i="14659"/>
  <c r="AK140" i="14659"/>
  <c r="AK141" i="14659"/>
  <c r="AK142" i="14659"/>
  <c r="AK143" i="14659"/>
  <c r="AK144" i="14659"/>
  <c r="AK145" i="14659"/>
  <c r="AK146" i="14659"/>
  <c r="AK147" i="14659"/>
  <c r="AK148" i="14659"/>
  <c r="AK149" i="14659"/>
  <c r="AK150" i="14659"/>
  <c r="AK151" i="14659"/>
  <c r="AK152" i="14659"/>
  <c r="AK153" i="14659"/>
  <c r="AK154" i="14659"/>
  <c r="AK155" i="14659"/>
  <c r="AK156" i="14659"/>
  <c r="AK157" i="14659"/>
  <c r="AK158" i="14659"/>
  <c r="AK159" i="14659"/>
  <c r="AK160" i="14659"/>
  <c r="AK161" i="14659"/>
  <c r="AK162" i="14659"/>
  <c r="AK163" i="14659"/>
  <c r="AK164" i="14659"/>
  <c r="AK165" i="14659"/>
  <c r="AK166" i="14659"/>
  <c r="AK167" i="14659"/>
  <c r="AK168" i="14659"/>
  <c r="AK169" i="14659"/>
  <c r="AK170" i="14659"/>
  <c r="AK171" i="14659"/>
  <c r="AK172" i="14659"/>
  <c r="AK173" i="14659"/>
  <c r="AK174" i="14659"/>
  <c r="AK175" i="14659"/>
  <c r="AK176" i="14659"/>
  <c r="AK177" i="14659"/>
  <c r="AK178" i="14659"/>
  <c r="AK179" i="14659"/>
  <c r="AK180" i="14659"/>
  <c r="AK181" i="14659"/>
  <c r="AK182" i="14659"/>
  <c r="AK183" i="14659"/>
  <c r="AK184" i="14659"/>
  <c r="AK185" i="14659"/>
  <c r="AK186" i="14659"/>
  <c r="AK187" i="14659"/>
  <c r="AK188" i="14659"/>
  <c r="AK189" i="14659"/>
  <c r="AK190" i="14659"/>
  <c r="AK191" i="14659"/>
  <c r="AK192" i="14659"/>
  <c r="AK193" i="14659"/>
  <c r="AK194" i="14659"/>
  <c r="AK195" i="14659"/>
  <c r="AK196" i="14659"/>
  <c r="AK197" i="14659"/>
  <c r="AK198" i="14659"/>
  <c r="AK199" i="14659"/>
  <c r="AK200" i="14659"/>
  <c r="AK201" i="14659"/>
  <c r="AK202" i="14659"/>
  <c r="AK203" i="14659"/>
  <c r="AK204" i="14659"/>
  <c r="AK205" i="14659"/>
  <c r="AK206" i="14659"/>
  <c r="AK207" i="14659"/>
  <c r="AK208" i="14659"/>
  <c r="AK209" i="14659"/>
  <c r="AK210" i="14659"/>
  <c r="AK211" i="14659"/>
  <c r="AK212" i="14659"/>
  <c r="AK213" i="14659"/>
  <c r="AK214" i="14659"/>
  <c r="AK215" i="14659"/>
  <c r="AK216" i="14659"/>
  <c r="AK217" i="14659"/>
  <c r="AK218" i="14659"/>
  <c r="AK219" i="14659"/>
  <c r="AK220" i="14659"/>
  <c r="AK221" i="14659"/>
  <c r="AK222" i="14659"/>
  <c r="AK223" i="14659"/>
  <c r="AK224" i="14659"/>
  <c r="AK225" i="14659"/>
  <c r="AK226" i="14659"/>
  <c r="AK227" i="14659"/>
  <c r="AK228" i="14659"/>
  <c r="AK229" i="14659"/>
  <c r="AK230" i="14659"/>
  <c r="AK231" i="14659"/>
  <c r="AK232" i="14659"/>
  <c r="AK233" i="14659"/>
  <c r="AK234" i="14659"/>
  <c r="AK235" i="14659"/>
  <c r="AK236" i="14659"/>
  <c r="AK237" i="14659"/>
  <c r="AK238" i="14659"/>
  <c r="AK239" i="14659"/>
  <c r="AK240" i="14659"/>
  <c r="AK241" i="14659"/>
  <c r="AK242" i="14659"/>
  <c r="AK243" i="14659"/>
  <c r="AK244" i="14659"/>
  <c r="AK245" i="14659"/>
  <c r="AK246" i="14659"/>
  <c r="AK247" i="14659"/>
  <c r="AK248" i="14659"/>
  <c r="AK249" i="14659"/>
  <c r="AK250" i="14659"/>
  <c r="AK251" i="14659"/>
  <c r="AK252" i="14659"/>
  <c r="AK253" i="14659"/>
  <c r="AK254" i="14659"/>
  <c r="AK255" i="14659"/>
  <c r="AK256" i="14659"/>
  <c r="AK257" i="14659"/>
  <c r="AK258" i="14659"/>
  <c r="AK259" i="14659"/>
  <c r="AK260" i="14659"/>
  <c r="AK261" i="14659"/>
  <c r="AK262" i="14659"/>
  <c r="AK263" i="14659"/>
  <c r="AK264" i="14659"/>
  <c r="AK265" i="14659"/>
  <c r="AK266" i="14659"/>
  <c r="AK267" i="14659"/>
  <c r="AK268" i="14659"/>
  <c r="AK269" i="14659"/>
  <c r="AK270" i="14659"/>
  <c r="AK271" i="14659"/>
  <c r="AK272" i="14659"/>
  <c r="AK273" i="14659"/>
  <c r="AK274" i="14659"/>
  <c r="AK275" i="14659"/>
  <c r="AK276" i="14659"/>
  <c r="AK277" i="14659"/>
  <c r="AK278" i="14659"/>
  <c r="AK279" i="14659"/>
  <c r="AK280" i="14659"/>
  <c r="AK281" i="14659"/>
  <c r="AK282" i="14659"/>
  <c r="AK283" i="14659"/>
  <c r="AK284" i="14659"/>
  <c r="AK285" i="14659"/>
  <c r="AK286" i="14659"/>
  <c r="AK287" i="14659"/>
  <c r="AK288" i="14659"/>
  <c r="AK289" i="14659"/>
  <c r="AK290" i="14659"/>
  <c r="AK291" i="14659"/>
  <c r="AK292" i="14659"/>
  <c r="AK293" i="14659"/>
  <c r="AK294" i="14659"/>
  <c r="AK295" i="14659"/>
  <c r="AK296" i="14659"/>
  <c r="AK297" i="14659"/>
  <c r="AK298" i="14659"/>
  <c r="AK299" i="14659"/>
  <c r="AK300" i="14659"/>
  <c r="AK301" i="14659"/>
  <c r="AK302" i="14659"/>
  <c r="AK303" i="14659"/>
  <c r="AK304" i="14659"/>
  <c r="AK305" i="14659"/>
  <c r="AK306" i="14659"/>
  <c r="AK307" i="14659"/>
  <c r="AK308" i="14659"/>
  <c r="AK309" i="14659"/>
  <c r="AK310" i="14659"/>
  <c r="AK311" i="14659"/>
  <c r="AK312" i="14659"/>
  <c r="AK313" i="14659"/>
  <c r="AK314" i="14659"/>
  <c r="AK315" i="14659"/>
  <c r="AK316" i="14659"/>
  <c r="AK317" i="14659"/>
  <c r="AK318" i="14659"/>
  <c r="AK319" i="14659"/>
  <c r="AK320" i="14659"/>
  <c r="AK321" i="14659"/>
  <c r="AK322" i="14659"/>
  <c r="AK323" i="14659"/>
  <c r="AK324" i="14659"/>
  <c r="AK325" i="14659"/>
  <c r="AK326" i="14659"/>
  <c r="AK327" i="14659"/>
  <c r="AK328" i="14659"/>
  <c r="AK329" i="14659"/>
  <c r="AK330" i="14659"/>
  <c r="AK331" i="14659"/>
  <c r="AK332" i="14659"/>
  <c r="AK333" i="14659"/>
  <c r="AK334" i="14659"/>
  <c r="AK335" i="14659"/>
  <c r="AK336" i="14659"/>
  <c r="AK337" i="14659"/>
  <c r="AK338" i="14659"/>
  <c r="AK339" i="14659"/>
  <c r="AK340" i="14659"/>
  <c r="AK341" i="14659"/>
  <c r="AK342" i="14659"/>
  <c r="AK343" i="14659"/>
  <c r="AK344" i="14659"/>
  <c r="AK345" i="14659"/>
  <c r="AK346" i="14659"/>
  <c r="AK347" i="14659"/>
  <c r="AK348" i="14659"/>
  <c r="AK349" i="14659"/>
  <c r="AK350" i="14659"/>
  <c r="AK351" i="14659"/>
  <c r="AK352" i="14659"/>
  <c r="AK353" i="14659"/>
  <c r="AK354" i="14659"/>
  <c r="AK355" i="14659"/>
  <c r="AK356" i="14659"/>
  <c r="AK357" i="14659"/>
  <c r="AK358" i="14659"/>
  <c r="AK359" i="14659"/>
  <c r="AK360" i="14659"/>
  <c r="AK361" i="14659"/>
  <c r="AK362" i="14659"/>
  <c r="AK363" i="14659"/>
  <c r="AK364" i="14659"/>
  <c r="AK365" i="14659"/>
  <c r="AK366" i="14659"/>
  <c r="AK367" i="14659"/>
  <c r="AK368" i="14659"/>
  <c r="AK369" i="14659"/>
  <c r="AK370" i="14659"/>
  <c r="AK371" i="14659"/>
  <c r="AK372" i="14659"/>
  <c r="AK373" i="14659"/>
  <c r="AK374" i="14659"/>
  <c r="AK375" i="14659"/>
  <c r="AK376" i="14659"/>
  <c r="AK377" i="14659"/>
  <c r="AK378" i="14659"/>
  <c r="AK379" i="14659"/>
  <c r="AK380" i="14659"/>
  <c r="AK381" i="14659"/>
  <c r="AK382" i="14659"/>
  <c r="AK383" i="14659"/>
  <c r="AK384" i="14659"/>
  <c r="AK385" i="14659"/>
  <c r="AK386" i="14659"/>
  <c r="AK387" i="14659"/>
  <c r="AK388" i="14659"/>
  <c r="AK389" i="14659"/>
  <c r="AK390" i="14659"/>
  <c r="AK391" i="14659"/>
  <c r="AK392" i="14659"/>
  <c r="AK393" i="14659"/>
  <c r="AK394" i="14659"/>
  <c r="AK395" i="14659"/>
  <c r="AK396" i="14659"/>
  <c r="AK397" i="14659"/>
  <c r="AK398" i="14659"/>
  <c r="AK399" i="14659"/>
  <c r="AK400" i="14659"/>
  <c r="AK401" i="14659"/>
  <c r="AK402" i="14659"/>
  <c r="AK403" i="14659"/>
  <c r="AK404" i="14659"/>
  <c r="AK405" i="14659"/>
  <c r="AK406" i="14659"/>
  <c r="AK407" i="14659"/>
  <c r="AK408" i="14659"/>
  <c r="AK409" i="14659"/>
  <c r="AK410" i="14659"/>
  <c r="AK411" i="14659"/>
  <c r="AK412" i="14659"/>
  <c r="AK413" i="14659"/>
  <c r="AK414" i="14659"/>
  <c r="AK415" i="14659"/>
  <c r="AK416" i="14659"/>
  <c r="AK417" i="14659"/>
  <c r="AK418" i="14659"/>
  <c r="AK419" i="14659"/>
  <c r="AK420" i="14659"/>
  <c r="AK421" i="14659"/>
  <c r="AK422" i="14659"/>
  <c r="AK423" i="14659"/>
  <c r="AK424" i="14659"/>
  <c r="AK425" i="14659"/>
  <c r="AK426" i="14659"/>
  <c r="AK427" i="14659"/>
  <c r="AK428" i="14659"/>
  <c r="AK429" i="14659"/>
  <c r="AK430" i="14659"/>
  <c r="AK431" i="14659"/>
  <c r="AK432" i="14659"/>
  <c r="AK433" i="14659"/>
  <c r="AK434" i="14659"/>
  <c r="AK435" i="14659"/>
  <c r="AK436" i="14659"/>
  <c r="AK437" i="14659"/>
  <c r="AK438" i="14659"/>
  <c r="AK439" i="14659"/>
  <c r="AK440" i="14659"/>
  <c r="AK441" i="14659"/>
  <c r="AK442" i="14659"/>
  <c r="AK443" i="14659"/>
  <c r="AK444" i="14659"/>
  <c r="AK445" i="14659"/>
  <c r="AK446" i="14659"/>
  <c r="AK447" i="14659"/>
  <c r="AK448" i="14659"/>
  <c r="AK449" i="14659"/>
  <c r="AK450" i="14659"/>
  <c r="AK451" i="14659"/>
  <c r="AK452" i="14659"/>
  <c r="AK453" i="14659"/>
  <c r="AK454" i="14659"/>
  <c r="AK455" i="14659"/>
  <c r="AK456" i="14659"/>
  <c r="AK457" i="14659"/>
  <c r="AK458" i="14659"/>
  <c r="AK459" i="14659"/>
  <c r="AK460" i="14659"/>
  <c r="AK461" i="14659"/>
  <c r="AK462" i="14659"/>
  <c r="AK463" i="14659"/>
  <c r="AK464" i="14659"/>
  <c r="AK465" i="14659"/>
  <c r="AK466" i="14659"/>
  <c r="AK467" i="14659"/>
  <c r="AK468" i="14659"/>
  <c r="AK469" i="14659"/>
  <c r="AK470" i="14659"/>
  <c r="AK471" i="14659"/>
  <c r="AK472" i="14659"/>
  <c r="AK473" i="14659"/>
  <c r="AK474" i="14659"/>
  <c r="AK475" i="14659"/>
  <c r="AK476" i="14659"/>
  <c r="AK477" i="14659"/>
  <c r="AK478" i="14659"/>
  <c r="AK479" i="14659"/>
  <c r="AK480" i="14659"/>
  <c r="AK481" i="14659"/>
  <c r="AK482" i="14659"/>
  <c r="AK483" i="14659"/>
  <c r="AK484" i="14659"/>
  <c r="AK485" i="14659"/>
  <c r="AK486" i="14659"/>
  <c r="AK487" i="14659"/>
  <c r="AK488" i="14659"/>
  <c r="AK489" i="14659"/>
  <c r="AK490" i="14659"/>
  <c r="AK491" i="14659"/>
  <c r="AK492" i="14659"/>
  <c r="AK493" i="14659"/>
  <c r="AK494" i="14659"/>
  <c r="AK495" i="14659"/>
  <c r="AK496" i="14659"/>
  <c r="AK497" i="14659"/>
  <c r="AK498" i="14659"/>
  <c r="AK499" i="14659"/>
  <c r="AK500" i="14659"/>
  <c r="AK501" i="14659"/>
  <c r="AK502" i="14659"/>
  <c r="AK503" i="14659"/>
  <c r="AK504" i="14659"/>
  <c r="AK505" i="14659"/>
  <c r="AK506" i="14659"/>
  <c r="AK507" i="14659"/>
  <c r="AK508" i="14659"/>
  <c r="AK509" i="14659"/>
  <c r="AK510" i="14659"/>
  <c r="AK511" i="14659"/>
  <c r="AK512" i="14659"/>
  <c r="AK513" i="14659"/>
  <c r="AK514" i="14659"/>
  <c r="AK515" i="14659"/>
  <c r="AK516" i="14659"/>
  <c r="AK517" i="14659"/>
  <c r="AK518" i="14659"/>
  <c r="AK519" i="14659"/>
  <c r="AK520" i="14659"/>
  <c r="AK521" i="14659"/>
  <c r="AK522" i="14659"/>
  <c r="AK523" i="14659"/>
  <c r="AK524" i="14659"/>
  <c r="AK525" i="14659"/>
  <c r="AK526" i="14659"/>
  <c r="AK527" i="14659"/>
  <c r="AK528" i="14659"/>
  <c r="AK529" i="14659"/>
  <c r="AK530" i="14659"/>
  <c r="AK531" i="14659"/>
  <c r="AK532" i="14659"/>
  <c r="AK533" i="14659"/>
  <c r="AK534" i="14659"/>
  <c r="AK535" i="14659"/>
  <c r="AK536" i="14659"/>
  <c r="AK537" i="14659"/>
  <c r="AK538" i="14659"/>
  <c r="AK539" i="14659"/>
  <c r="AK540" i="14659"/>
  <c r="AK541" i="14659"/>
  <c r="AK542" i="14659"/>
  <c r="AK543" i="14659"/>
  <c r="AK544" i="14659"/>
  <c r="AK545" i="14659"/>
  <c r="AK546" i="14659"/>
  <c r="AK547" i="14659"/>
  <c r="AK548" i="14659"/>
  <c r="AK549" i="14659"/>
  <c r="AK550" i="14659"/>
  <c r="AK551" i="14659"/>
  <c r="AK552" i="14659"/>
  <c r="AK553" i="14659"/>
  <c r="AK554" i="14659"/>
  <c r="AK555" i="14659"/>
  <c r="AK556" i="14659"/>
  <c r="AK557" i="14659"/>
  <c r="AK558" i="14659"/>
  <c r="AK559" i="14659"/>
  <c r="AK560" i="14659"/>
  <c r="AK561" i="14659"/>
  <c r="AK562" i="14659"/>
  <c r="AK563" i="14659"/>
  <c r="AK564" i="14659"/>
  <c r="AK565" i="14659"/>
  <c r="AK566" i="14659"/>
  <c r="AK567" i="14659"/>
  <c r="AK568" i="14659"/>
  <c r="AK569" i="14659"/>
  <c r="AK570" i="14659"/>
  <c r="AK571" i="14659"/>
  <c r="AK572" i="14659"/>
  <c r="AK573" i="14659"/>
  <c r="AK574" i="14659"/>
  <c r="AK575" i="14659"/>
  <c r="AK576" i="14659"/>
  <c r="AK577" i="14659"/>
  <c r="AK578" i="14659"/>
  <c r="AK579" i="14659"/>
  <c r="AK580" i="14659"/>
  <c r="AK581" i="14659"/>
  <c r="AK582" i="14659"/>
  <c r="AK583" i="14659"/>
  <c r="AK584" i="14659"/>
  <c r="AK585" i="14659"/>
  <c r="AK586" i="14659"/>
  <c r="AK587" i="14659"/>
  <c r="AK588" i="14659"/>
  <c r="AK589" i="14659"/>
  <c r="AK590" i="14659"/>
  <c r="AK591" i="14659"/>
  <c r="AK592" i="14659"/>
  <c r="AK593" i="14659"/>
  <c r="AK594" i="14659"/>
  <c r="AK595" i="14659"/>
  <c r="AK596" i="14659"/>
  <c r="AK597" i="14659"/>
  <c r="AK598" i="14659"/>
  <c r="AK599" i="14659"/>
  <c r="AK600" i="14659"/>
  <c r="AK601" i="14659"/>
  <c r="AK602" i="14659"/>
  <c r="AK603" i="14659"/>
  <c r="AK604" i="14659"/>
  <c r="AK605" i="14659"/>
  <c r="AK606" i="14659"/>
  <c r="AK607" i="14659"/>
  <c r="AK608" i="14659"/>
  <c r="AK609" i="14659"/>
  <c r="AK610" i="14659"/>
  <c r="AK611" i="14659"/>
  <c r="AK612" i="14659"/>
  <c r="AK613" i="14659"/>
  <c r="AK614" i="14659"/>
  <c r="AK615" i="14659"/>
  <c r="AK616" i="14659"/>
  <c r="AK617" i="14659"/>
  <c r="AK618" i="14659"/>
  <c r="AK619" i="14659"/>
  <c r="AK620" i="14659"/>
  <c r="AK621" i="14659"/>
  <c r="AK622" i="14659"/>
  <c r="AK623" i="14659"/>
  <c r="AK624" i="14659"/>
  <c r="AK625" i="14659"/>
  <c r="AK626" i="14659"/>
  <c r="AK627" i="14659"/>
  <c r="AK628" i="14659"/>
  <c r="AK629" i="14659"/>
  <c r="AK630" i="14659"/>
  <c r="AK631" i="14659"/>
  <c r="AK632" i="14659"/>
  <c r="AK633" i="14659"/>
  <c r="AK634" i="14659"/>
  <c r="AK635" i="14659"/>
  <c r="AK636" i="14659"/>
  <c r="AK637" i="14659"/>
  <c r="AK638" i="14659"/>
  <c r="AK639" i="14659"/>
  <c r="AK640" i="14659"/>
  <c r="AK641" i="14659"/>
  <c r="AK642" i="14659"/>
  <c r="AK643" i="14659"/>
  <c r="AK644" i="14659"/>
  <c r="AK645" i="14659"/>
  <c r="AK646" i="14659"/>
  <c r="AK647" i="14659"/>
  <c r="AK648" i="14659"/>
  <c r="AK649" i="14659"/>
  <c r="AK650" i="14659"/>
  <c r="AK651" i="14659"/>
  <c r="AK652" i="14659"/>
  <c r="AK653" i="14659"/>
  <c r="AK654" i="14659"/>
  <c r="AK655" i="14659"/>
  <c r="AK656" i="14659"/>
  <c r="AK657" i="14659"/>
  <c r="AK658" i="14659"/>
  <c r="AK659" i="14659"/>
  <c r="AK660" i="14659"/>
  <c r="AK661" i="14659"/>
  <c r="AK662" i="14659"/>
  <c r="AK663" i="14659"/>
  <c r="AK664" i="14659"/>
  <c r="AK665" i="14659"/>
  <c r="AK666" i="14659"/>
  <c r="AK667" i="14659"/>
  <c r="AK668" i="14659"/>
  <c r="AK669" i="14659"/>
  <c r="AK670" i="14659"/>
  <c r="AK671" i="14659"/>
  <c r="AK672" i="14659"/>
  <c r="AK673" i="14659"/>
  <c r="AK674" i="14659"/>
  <c r="AK675" i="14659"/>
  <c r="AK676" i="14659"/>
  <c r="AK677" i="14659"/>
  <c r="AK678" i="14659"/>
  <c r="AK679" i="14659"/>
  <c r="AK680" i="14659"/>
  <c r="AK681" i="14659"/>
  <c r="AK682" i="14659"/>
  <c r="AK683" i="14659"/>
  <c r="AK684" i="14659"/>
  <c r="AK685" i="14659"/>
  <c r="AK686" i="14659"/>
  <c r="AK687" i="14659"/>
  <c r="AK688" i="14659"/>
  <c r="AK689" i="14659"/>
  <c r="AK690" i="14659"/>
  <c r="AK691" i="14659"/>
  <c r="AK692" i="14659"/>
  <c r="AK693" i="14659"/>
  <c r="AK694" i="14659"/>
  <c r="AK695" i="14659"/>
  <c r="AK696" i="14659"/>
  <c r="AK697" i="14659"/>
  <c r="AK698" i="14659"/>
  <c r="AK699" i="14659"/>
  <c r="AK700" i="14659"/>
  <c r="AK701" i="14659"/>
  <c r="AK702" i="14659"/>
  <c r="AK703" i="14659"/>
  <c r="AK704" i="14659"/>
  <c r="AK705" i="14659"/>
  <c r="AK706" i="14659"/>
  <c r="AK707" i="14659"/>
  <c r="AK708" i="14659"/>
  <c r="AK709" i="14659"/>
  <c r="AK710" i="14659"/>
  <c r="AK711" i="14659"/>
  <c r="AK712" i="14659"/>
  <c r="AK713" i="14659"/>
  <c r="AK714" i="14659"/>
  <c r="AK715" i="14659"/>
  <c r="AK716" i="14659"/>
  <c r="AK717" i="14659"/>
  <c r="AK718" i="14659"/>
  <c r="AK719" i="14659"/>
  <c r="AK720" i="14659"/>
  <c r="AK721" i="14659"/>
  <c r="AK722" i="14659"/>
  <c r="AK723" i="14659"/>
  <c r="AK724" i="14659"/>
  <c r="AK725" i="14659"/>
  <c r="AK726" i="14659"/>
  <c r="AK727" i="14659"/>
  <c r="AK728" i="14659"/>
  <c r="AK729" i="14659"/>
  <c r="AK730" i="14659"/>
  <c r="AK731" i="14659"/>
  <c r="AK732" i="14659"/>
  <c r="AK733" i="14659"/>
  <c r="AK734" i="14659"/>
  <c r="AK735" i="14659"/>
  <c r="AK736" i="14659"/>
  <c r="AK737" i="14659"/>
  <c r="AK738" i="14659"/>
  <c r="AK739" i="14659"/>
  <c r="AK740" i="14659"/>
  <c r="AK741" i="14659"/>
  <c r="AK742" i="14659"/>
  <c r="AK743" i="14659"/>
  <c r="AK744" i="14659"/>
  <c r="AK745" i="14659"/>
  <c r="AK746" i="14659"/>
  <c r="AK747" i="14659"/>
  <c r="AK748" i="14659"/>
  <c r="AK749" i="14659"/>
  <c r="AK750" i="14659"/>
  <c r="AK751" i="14659"/>
  <c r="AK752" i="14659"/>
  <c r="AK753" i="14659"/>
  <c r="AK754" i="14659"/>
  <c r="AK755" i="14659"/>
  <c r="AK756" i="14659"/>
  <c r="AK757" i="14659"/>
  <c r="AK758" i="14659"/>
  <c r="AK759" i="14659"/>
  <c r="AK760" i="14659"/>
  <c r="AK761" i="14659"/>
  <c r="AK762" i="14659"/>
  <c r="AK763" i="14659"/>
  <c r="AK13" i="14659"/>
  <c r="M379" i="14664" a="1"/>
  <c r="M379" i="14664" s="1"/>
  <c r="N379" i="14664" a="1"/>
  <c r="N379" i="14664" s="1"/>
  <c r="O379" i="14664" a="1"/>
  <c r="O379" i="14664" s="1"/>
  <c r="P379" i="14664" a="1"/>
  <c r="P379" i="14664" s="1"/>
  <c r="Q379" i="14664" a="1"/>
  <c r="Q379" i="14664" s="1"/>
  <c r="R379" i="14664" a="1"/>
  <c r="R379" i="14664" s="1"/>
  <c r="S379" i="14664" a="1"/>
  <c r="S379" i="14664" s="1"/>
  <c r="T379" i="14664" a="1"/>
  <c r="T379" i="14664" s="1"/>
  <c r="M380" i="14664" a="1"/>
  <c r="M380" i="14664" s="1"/>
  <c r="N380" i="14664" a="1"/>
  <c r="N380" i="14664" s="1"/>
  <c r="O380" i="14664" a="1"/>
  <c r="O380" i="14664" s="1"/>
  <c r="P380" i="14664" a="1"/>
  <c r="P380" i="14664" s="1"/>
  <c r="Q380" i="14664" a="1"/>
  <c r="Q380" i="14664" s="1"/>
  <c r="R380" i="14664" a="1"/>
  <c r="R380" i="14664" s="1"/>
  <c r="S380" i="14664" a="1"/>
  <c r="S380" i="14664" s="1"/>
  <c r="T380" i="14664" a="1"/>
  <c r="T380" i="14664" s="1"/>
  <c r="M381" i="14664" a="1"/>
  <c r="M381" i="14664" s="1"/>
  <c r="N381" i="14664" a="1"/>
  <c r="N381" i="14664" s="1"/>
  <c r="O381" i="14664" a="1"/>
  <c r="O381" i="14664" s="1"/>
  <c r="P381" i="14664" a="1"/>
  <c r="P381" i="14664" s="1"/>
  <c r="Q381" i="14664" a="1"/>
  <c r="Q381" i="14664" s="1"/>
  <c r="R381" i="14664" a="1"/>
  <c r="R381" i="14664" s="1"/>
  <c r="S381" i="14664" a="1"/>
  <c r="S381" i="14664" s="1"/>
  <c r="T381" i="14664" a="1"/>
  <c r="T381" i="14664" s="1"/>
  <c r="M382" i="14664" a="1"/>
  <c r="M382" i="14664" s="1"/>
  <c r="N382" i="14664" a="1"/>
  <c r="N382" i="14664" s="1"/>
  <c r="O382" i="14664" a="1"/>
  <c r="O382" i="14664" s="1"/>
  <c r="P382" i="14664" a="1"/>
  <c r="P382" i="14664" s="1"/>
  <c r="Q382" i="14664" a="1"/>
  <c r="Q382" i="14664" s="1"/>
  <c r="R382" i="14664" a="1"/>
  <c r="R382" i="14664" s="1"/>
  <c r="S382" i="14664" a="1"/>
  <c r="S382" i="14664" s="1"/>
  <c r="T382" i="14664" a="1"/>
  <c r="T382" i="14664" s="1"/>
  <c r="M383" i="14664" a="1"/>
  <c r="M383" i="14664" s="1"/>
  <c r="N383" i="14664" a="1"/>
  <c r="N383" i="14664" s="1"/>
  <c r="O383" i="14664" a="1"/>
  <c r="O383" i="14664" s="1"/>
  <c r="P383" i="14664" a="1"/>
  <c r="P383" i="14664" s="1"/>
  <c r="Q383" i="14664" a="1"/>
  <c r="Q383" i="14664" s="1"/>
  <c r="R383" i="14664" a="1"/>
  <c r="R383" i="14664" s="1"/>
  <c r="S383" i="14664" a="1"/>
  <c r="S383" i="14664" s="1"/>
  <c r="T383" i="14664" a="1"/>
  <c r="T383" i="14664" s="1"/>
  <c r="M384" i="14664" a="1"/>
  <c r="M384" i="14664" s="1"/>
  <c r="N384" i="14664" a="1"/>
  <c r="N384" i="14664" s="1"/>
  <c r="O384" i="14664" a="1"/>
  <c r="O384" i="14664" s="1"/>
  <c r="P384" i="14664" a="1"/>
  <c r="P384" i="14664" s="1"/>
  <c r="Q384" i="14664" a="1"/>
  <c r="Q384" i="14664" s="1"/>
  <c r="R384" i="14664" a="1"/>
  <c r="R384" i="14664" s="1"/>
  <c r="S384" i="14664" a="1"/>
  <c r="S384" i="14664" s="1"/>
  <c r="T384" i="14664" a="1"/>
  <c r="T384" i="14664" s="1"/>
  <c r="M385" i="14664" a="1"/>
  <c r="M385" i="14664" s="1"/>
  <c r="N385" i="14664" a="1"/>
  <c r="N385" i="14664" s="1"/>
  <c r="O385" i="14664" a="1"/>
  <c r="O385" i="14664" s="1"/>
  <c r="P385" i="14664" a="1"/>
  <c r="P385" i="14664" s="1"/>
  <c r="Q385" i="14664" a="1"/>
  <c r="Q385" i="14664" s="1"/>
  <c r="R385" i="14664" a="1"/>
  <c r="R385" i="14664" s="1"/>
  <c r="S385" i="14664" a="1"/>
  <c r="S385" i="14664" s="1"/>
  <c r="T385" i="14664" a="1"/>
  <c r="T385" i="14664" s="1"/>
  <c r="M386" i="14664" a="1"/>
  <c r="M386" i="14664" s="1"/>
  <c r="N386" i="14664" a="1"/>
  <c r="N386" i="14664" s="1"/>
  <c r="O386" i="14664" a="1"/>
  <c r="O386" i="14664" s="1"/>
  <c r="P386" i="14664" a="1"/>
  <c r="P386" i="14664" s="1"/>
  <c r="Q386" i="14664" a="1"/>
  <c r="Q386" i="14664" s="1"/>
  <c r="R386" i="14664" a="1"/>
  <c r="R386" i="14664" s="1"/>
  <c r="S386" i="14664" a="1"/>
  <c r="S386" i="14664" s="1"/>
  <c r="T386" i="14664" a="1"/>
  <c r="T386" i="14664" s="1"/>
  <c r="M387" i="14664" a="1"/>
  <c r="M387" i="14664" s="1"/>
  <c r="N387" i="14664" a="1"/>
  <c r="N387" i="14664" s="1"/>
  <c r="O387" i="14664" a="1"/>
  <c r="O387" i="14664" s="1"/>
  <c r="P387" i="14664" a="1"/>
  <c r="P387" i="14664" s="1"/>
  <c r="Q387" i="14664" a="1"/>
  <c r="Q387" i="14664" s="1"/>
  <c r="R387" i="14664" a="1"/>
  <c r="R387" i="14664" s="1"/>
  <c r="S387" i="14664" a="1"/>
  <c r="S387" i="14664" s="1"/>
  <c r="T387" i="14664" a="1"/>
  <c r="T387" i="14664" s="1"/>
  <c r="M388" i="14664" a="1"/>
  <c r="M388" i="14664" s="1"/>
  <c r="N388" i="14664" a="1"/>
  <c r="N388" i="14664" s="1"/>
  <c r="O388" i="14664" a="1"/>
  <c r="O388" i="14664" s="1"/>
  <c r="P388" i="14664" a="1"/>
  <c r="P388" i="14664" s="1"/>
  <c r="Q388" i="14664" a="1"/>
  <c r="Q388" i="14664" s="1"/>
  <c r="R388" i="14664" a="1"/>
  <c r="R388" i="14664" s="1"/>
  <c r="S388" i="14664" a="1"/>
  <c r="S388" i="14664" s="1"/>
  <c r="T388" i="14664" a="1"/>
  <c r="T388" i="14664" s="1"/>
  <c r="M389" i="14664" a="1"/>
  <c r="M389" i="14664" s="1"/>
  <c r="N389" i="14664" a="1"/>
  <c r="N389" i="14664" s="1"/>
  <c r="O389" i="14664" a="1"/>
  <c r="O389" i="14664" s="1"/>
  <c r="P389" i="14664" a="1"/>
  <c r="P389" i="14664" s="1"/>
  <c r="Q389" i="14664" a="1"/>
  <c r="Q389" i="14664" s="1"/>
  <c r="R389" i="14664" a="1"/>
  <c r="R389" i="14664" s="1"/>
  <c r="S389" i="14664" a="1"/>
  <c r="S389" i="14664" s="1"/>
  <c r="T389" i="14664" a="1"/>
  <c r="T389" i="14664" s="1"/>
  <c r="M390" i="14664" a="1"/>
  <c r="M390" i="14664" s="1"/>
  <c r="N390" i="14664" a="1"/>
  <c r="N390" i="14664" s="1"/>
  <c r="O390" i="14664" a="1"/>
  <c r="O390" i="14664" s="1"/>
  <c r="P390" i="14664" a="1"/>
  <c r="P390" i="14664" s="1"/>
  <c r="Q390" i="14664" a="1"/>
  <c r="Q390" i="14664" s="1"/>
  <c r="R390" i="14664" a="1"/>
  <c r="R390" i="14664" s="1"/>
  <c r="S390" i="14664" a="1"/>
  <c r="S390" i="14664" s="1"/>
  <c r="T390" i="14664" a="1"/>
  <c r="T390" i="14664" s="1"/>
  <c r="M391" i="14664" a="1"/>
  <c r="M391" i="14664" s="1"/>
  <c r="N391" i="14664" a="1"/>
  <c r="N391" i="14664" s="1"/>
  <c r="O391" i="14664" a="1"/>
  <c r="O391" i="14664" s="1"/>
  <c r="P391" i="14664" a="1"/>
  <c r="P391" i="14664" s="1"/>
  <c r="Q391" i="14664" a="1"/>
  <c r="Q391" i="14664" s="1"/>
  <c r="R391" i="14664" a="1"/>
  <c r="R391" i="14664" s="1"/>
  <c r="S391" i="14664" a="1"/>
  <c r="S391" i="14664" s="1"/>
  <c r="T391" i="14664" a="1"/>
  <c r="T391" i="14664" s="1"/>
  <c r="M392" i="14664" a="1"/>
  <c r="M392" i="14664" s="1"/>
  <c r="N392" i="14664" a="1"/>
  <c r="N392" i="14664" s="1"/>
  <c r="O392" i="14664" a="1"/>
  <c r="O392" i="14664" s="1"/>
  <c r="P392" i="14664" a="1"/>
  <c r="P392" i="14664" s="1"/>
  <c r="Q392" i="14664" a="1"/>
  <c r="Q392" i="14664" s="1"/>
  <c r="R392" i="14664" a="1"/>
  <c r="R392" i="14664" s="1"/>
  <c r="S392" i="14664" a="1"/>
  <c r="S392" i="14664" s="1"/>
  <c r="T392" i="14664" a="1"/>
  <c r="T392" i="14664" s="1"/>
  <c r="M393" i="14664" a="1"/>
  <c r="M393" i="14664" s="1"/>
  <c r="N393" i="14664" a="1"/>
  <c r="N393" i="14664" s="1"/>
  <c r="O393" i="14664" a="1"/>
  <c r="O393" i="14664" s="1"/>
  <c r="P393" i="14664" a="1"/>
  <c r="P393" i="14664" s="1"/>
  <c r="Q393" i="14664" a="1"/>
  <c r="Q393" i="14664" s="1"/>
  <c r="R393" i="14664" a="1"/>
  <c r="R393" i="14664" s="1"/>
  <c r="S393" i="14664" a="1"/>
  <c r="S393" i="14664" s="1"/>
  <c r="T393" i="14664" a="1"/>
  <c r="T393" i="14664" s="1"/>
  <c r="M394" i="14664" a="1"/>
  <c r="M394" i="14664" s="1"/>
  <c r="N394" i="14664" a="1"/>
  <c r="N394" i="14664" s="1"/>
  <c r="O394" i="14664" a="1"/>
  <c r="O394" i="14664" s="1"/>
  <c r="P394" i="14664" a="1"/>
  <c r="P394" i="14664" s="1"/>
  <c r="Q394" i="14664" a="1"/>
  <c r="Q394" i="14664" s="1"/>
  <c r="R394" i="14664" a="1"/>
  <c r="R394" i="14664" s="1"/>
  <c r="S394" i="14664" a="1"/>
  <c r="S394" i="14664" s="1"/>
  <c r="T394" i="14664" a="1"/>
  <c r="T394" i="14664" s="1"/>
  <c r="M395" i="14664" a="1"/>
  <c r="M395" i="14664" s="1"/>
  <c r="N395" i="14664" a="1"/>
  <c r="N395" i="14664" s="1"/>
  <c r="O395" i="14664" a="1"/>
  <c r="O395" i="14664" s="1"/>
  <c r="P395" i="14664" a="1"/>
  <c r="P395" i="14664" s="1"/>
  <c r="Q395" i="14664" a="1"/>
  <c r="Q395" i="14664" s="1"/>
  <c r="R395" i="14664" a="1"/>
  <c r="R395" i="14664" s="1"/>
  <c r="S395" i="14664" a="1"/>
  <c r="S395" i="14664" s="1"/>
  <c r="T395" i="14664" a="1"/>
  <c r="T395" i="14664" s="1"/>
  <c r="M396" i="14664" a="1"/>
  <c r="M396" i="14664" s="1"/>
  <c r="N396" i="14664" a="1"/>
  <c r="N396" i="14664" s="1"/>
  <c r="O396" i="14664" a="1"/>
  <c r="O396" i="14664" s="1"/>
  <c r="P396" i="14664" a="1"/>
  <c r="P396" i="14664" s="1"/>
  <c r="Q396" i="14664" a="1"/>
  <c r="Q396" i="14664" s="1"/>
  <c r="R396" i="14664" a="1"/>
  <c r="R396" i="14664" s="1"/>
  <c r="S396" i="14664" a="1"/>
  <c r="S396" i="14664" s="1"/>
  <c r="T396" i="14664" a="1"/>
  <c r="T396" i="14664" s="1"/>
  <c r="M397" i="14664" a="1"/>
  <c r="M397" i="14664" s="1"/>
  <c r="N397" i="14664" a="1"/>
  <c r="N397" i="14664" s="1"/>
  <c r="O397" i="14664" a="1"/>
  <c r="O397" i="14664" s="1"/>
  <c r="P397" i="14664" a="1"/>
  <c r="P397" i="14664" s="1"/>
  <c r="Q397" i="14664" a="1"/>
  <c r="Q397" i="14664" s="1"/>
  <c r="R397" i="14664" a="1"/>
  <c r="R397" i="14664" s="1"/>
  <c r="S397" i="14664" a="1"/>
  <c r="S397" i="14664" s="1"/>
  <c r="T397" i="14664" a="1"/>
  <c r="T397" i="14664" s="1"/>
  <c r="M398" i="14664" a="1"/>
  <c r="M398" i="14664" s="1"/>
  <c r="N398" i="14664" a="1"/>
  <c r="N398" i="14664" s="1"/>
  <c r="O398" i="14664" a="1"/>
  <c r="O398" i="14664" s="1"/>
  <c r="P398" i="14664" a="1"/>
  <c r="P398" i="14664" s="1"/>
  <c r="Q398" i="14664" a="1"/>
  <c r="Q398" i="14664" s="1"/>
  <c r="R398" i="14664" a="1"/>
  <c r="R398" i="14664" s="1"/>
  <c r="S398" i="14664" a="1"/>
  <c r="S398" i="14664" s="1"/>
  <c r="T398" i="14664" a="1"/>
  <c r="T398" i="14664" s="1"/>
  <c r="M399" i="14664" a="1"/>
  <c r="M399" i="14664" s="1"/>
  <c r="N399" i="14664" a="1"/>
  <c r="N399" i="14664" s="1"/>
  <c r="O399" i="14664" a="1"/>
  <c r="O399" i="14664" s="1"/>
  <c r="P399" i="14664" a="1"/>
  <c r="P399" i="14664" s="1"/>
  <c r="Q399" i="14664" a="1"/>
  <c r="Q399" i="14664" s="1"/>
  <c r="R399" i="14664" a="1"/>
  <c r="R399" i="14664" s="1"/>
  <c r="S399" i="14664" a="1"/>
  <c r="S399" i="14664" s="1"/>
  <c r="T399" i="14664" a="1"/>
  <c r="T399" i="14664" s="1"/>
  <c r="M400" i="14664" a="1"/>
  <c r="M400" i="14664" s="1"/>
  <c r="N400" i="14664" a="1"/>
  <c r="N400" i="14664" s="1"/>
  <c r="O400" i="14664" a="1"/>
  <c r="O400" i="14664" s="1"/>
  <c r="P400" i="14664" a="1"/>
  <c r="P400" i="14664" s="1"/>
  <c r="Q400" i="14664" a="1"/>
  <c r="Q400" i="14664" s="1"/>
  <c r="R400" i="14664" a="1"/>
  <c r="R400" i="14664" s="1"/>
  <c r="S400" i="14664" a="1"/>
  <c r="S400" i="14664" s="1"/>
  <c r="T400" i="14664" a="1"/>
  <c r="T400" i="14664" s="1"/>
  <c r="M401" i="14664" a="1"/>
  <c r="M401" i="14664" s="1"/>
  <c r="N401" i="14664" a="1"/>
  <c r="N401" i="14664" s="1"/>
  <c r="O401" i="14664" a="1"/>
  <c r="O401" i="14664" s="1"/>
  <c r="P401" i="14664" a="1"/>
  <c r="P401" i="14664" s="1"/>
  <c r="Q401" i="14664" a="1"/>
  <c r="Q401" i="14664" s="1"/>
  <c r="R401" i="14664" a="1"/>
  <c r="R401" i="14664" s="1"/>
  <c r="S401" i="14664" a="1"/>
  <c r="S401" i="14664" s="1"/>
  <c r="T401" i="14664" a="1"/>
  <c r="T401" i="14664" s="1"/>
  <c r="M402" i="14664" a="1"/>
  <c r="M402" i="14664" s="1"/>
  <c r="N402" i="14664" a="1"/>
  <c r="N402" i="14664" s="1"/>
  <c r="O402" i="14664" a="1"/>
  <c r="O402" i="14664" s="1"/>
  <c r="P402" i="14664" a="1"/>
  <c r="P402" i="14664" s="1"/>
  <c r="Q402" i="14664" a="1"/>
  <c r="Q402" i="14664" s="1"/>
  <c r="R402" i="14664" a="1"/>
  <c r="R402" i="14664" s="1"/>
  <c r="S402" i="14664" a="1"/>
  <c r="S402" i="14664" s="1"/>
  <c r="T402" i="14664" a="1"/>
  <c r="T402" i="14664" s="1"/>
  <c r="M403" i="14664" a="1"/>
  <c r="M403" i="14664" s="1"/>
  <c r="N403" i="14664" a="1"/>
  <c r="N403" i="14664" s="1"/>
  <c r="O403" i="14664" a="1"/>
  <c r="O403" i="14664" s="1"/>
  <c r="P403" i="14664" a="1"/>
  <c r="P403" i="14664" s="1"/>
  <c r="Q403" i="14664" a="1"/>
  <c r="Q403" i="14664" s="1"/>
  <c r="R403" i="14664" a="1"/>
  <c r="R403" i="14664" s="1"/>
  <c r="S403" i="14664" a="1"/>
  <c r="S403" i="14664" s="1"/>
  <c r="T403" i="14664" a="1"/>
  <c r="T403" i="14664" s="1"/>
  <c r="M404" i="14664" a="1"/>
  <c r="M404" i="14664" s="1"/>
  <c r="N404" i="14664" a="1"/>
  <c r="N404" i="14664" s="1"/>
  <c r="O404" i="14664" a="1"/>
  <c r="O404" i="14664" s="1"/>
  <c r="P404" i="14664" a="1"/>
  <c r="P404" i="14664" s="1"/>
  <c r="Q404" i="14664" a="1"/>
  <c r="Q404" i="14664" s="1"/>
  <c r="R404" i="14664" a="1"/>
  <c r="R404" i="14664" s="1"/>
  <c r="S404" i="14664" a="1"/>
  <c r="S404" i="14664" s="1"/>
  <c r="T404" i="14664" a="1"/>
  <c r="T404" i="14664" s="1"/>
  <c r="M405" i="14664" a="1"/>
  <c r="M405" i="14664" s="1"/>
  <c r="N405" i="14664" a="1"/>
  <c r="N405" i="14664" s="1"/>
  <c r="O405" i="14664" a="1"/>
  <c r="O405" i="14664" s="1"/>
  <c r="P405" i="14664" a="1"/>
  <c r="P405" i="14664" s="1"/>
  <c r="Q405" i="14664" a="1"/>
  <c r="Q405" i="14664" s="1"/>
  <c r="R405" i="14664" a="1"/>
  <c r="R405" i="14664" s="1"/>
  <c r="S405" i="14664" a="1"/>
  <c r="S405" i="14664" s="1"/>
  <c r="T405" i="14664" a="1"/>
  <c r="T405" i="14664" s="1"/>
  <c r="M406" i="14664" a="1"/>
  <c r="M406" i="14664" s="1"/>
  <c r="N406" i="14664" a="1"/>
  <c r="N406" i="14664" s="1"/>
  <c r="O406" i="14664" a="1"/>
  <c r="O406" i="14664" s="1"/>
  <c r="P406" i="14664" a="1"/>
  <c r="P406" i="14664" s="1"/>
  <c r="Q406" i="14664" a="1"/>
  <c r="Q406" i="14664" s="1"/>
  <c r="R406" i="14664" a="1"/>
  <c r="R406" i="14664" s="1"/>
  <c r="S406" i="14664" a="1"/>
  <c r="S406" i="14664" s="1"/>
  <c r="T406" i="14664" a="1"/>
  <c r="T406" i="14664" s="1"/>
  <c r="M407" i="14664" a="1"/>
  <c r="M407" i="14664" s="1"/>
  <c r="N407" i="14664" a="1"/>
  <c r="N407" i="14664" s="1"/>
  <c r="O407" i="14664" a="1"/>
  <c r="O407" i="14664" s="1"/>
  <c r="P407" i="14664" a="1"/>
  <c r="P407" i="14664" s="1"/>
  <c r="Q407" i="14664" a="1"/>
  <c r="Q407" i="14664" s="1"/>
  <c r="R407" i="14664" a="1"/>
  <c r="R407" i="14664" s="1"/>
  <c r="S407" i="14664" a="1"/>
  <c r="S407" i="14664" s="1"/>
  <c r="T407" i="14664" a="1"/>
  <c r="T407" i="14664" s="1"/>
  <c r="M408" i="14664" a="1"/>
  <c r="M408" i="14664" s="1"/>
  <c r="N408" i="14664" a="1"/>
  <c r="N408" i="14664" s="1"/>
  <c r="O408" i="14664" a="1"/>
  <c r="O408" i="14664" s="1"/>
  <c r="P408" i="14664" a="1"/>
  <c r="P408" i="14664" s="1"/>
  <c r="Q408" i="14664" a="1"/>
  <c r="Q408" i="14664" s="1"/>
  <c r="R408" i="14664" a="1"/>
  <c r="R408" i="14664" s="1"/>
  <c r="S408" i="14664" a="1"/>
  <c r="S408" i="14664" s="1"/>
  <c r="T408" i="14664" a="1"/>
  <c r="T408" i="14664" s="1"/>
  <c r="M409" i="14664" a="1"/>
  <c r="M409" i="14664" s="1"/>
  <c r="N409" i="14664" a="1"/>
  <c r="N409" i="14664" s="1"/>
  <c r="O409" i="14664" a="1"/>
  <c r="O409" i="14664" s="1"/>
  <c r="P409" i="14664" a="1"/>
  <c r="P409" i="14664" s="1"/>
  <c r="Q409" i="14664" a="1"/>
  <c r="Q409" i="14664" s="1"/>
  <c r="R409" i="14664" a="1"/>
  <c r="R409" i="14664" s="1"/>
  <c r="S409" i="14664" a="1"/>
  <c r="S409" i="14664" s="1"/>
  <c r="T409" i="14664" a="1"/>
  <c r="T409" i="14664" s="1"/>
  <c r="M410" i="14664" a="1"/>
  <c r="M410" i="14664" s="1"/>
  <c r="N410" i="14664" a="1"/>
  <c r="N410" i="14664" s="1"/>
  <c r="O410" i="14664" a="1"/>
  <c r="O410" i="14664" s="1"/>
  <c r="P410" i="14664" a="1"/>
  <c r="P410" i="14664" s="1"/>
  <c r="Q410" i="14664" a="1"/>
  <c r="Q410" i="14664" s="1"/>
  <c r="R410" i="14664" a="1"/>
  <c r="R410" i="14664" s="1"/>
  <c r="S410" i="14664" a="1"/>
  <c r="S410" i="14664" s="1"/>
  <c r="T410" i="14664" a="1"/>
  <c r="T410" i="14664" s="1"/>
  <c r="M411" i="14664" a="1"/>
  <c r="M411" i="14664" s="1"/>
  <c r="N411" i="14664" a="1"/>
  <c r="N411" i="14664" s="1"/>
  <c r="O411" i="14664" a="1"/>
  <c r="O411" i="14664" s="1"/>
  <c r="P411" i="14664" a="1"/>
  <c r="P411" i="14664" s="1"/>
  <c r="Q411" i="14664" a="1"/>
  <c r="Q411" i="14664" s="1"/>
  <c r="R411" i="14664" a="1"/>
  <c r="R411" i="14664" s="1"/>
  <c r="S411" i="14664" a="1"/>
  <c r="S411" i="14664" s="1"/>
  <c r="T411" i="14664" a="1"/>
  <c r="T411" i="14664" s="1"/>
  <c r="M412" i="14664" a="1"/>
  <c r="M412" i="14664" s="1"/>
  <c r="N412" i="14664" a="1"/>
  <c r="N412" i="14664" s="1"/>
  <c r="O412" i="14664" a="1"/>
  <c r="O412" i="14664" s="1"/>
  <c r="P412" i="14664" a="1"/>
  <c r="P412" i="14664" s="1"/>
  <c r="Q412" i="14664" a="1"/>
  <c r="Q412" i="14664" s="1"/>
  <c r="R412" i="14664" a="1"/>
  <c r="R412" i="14664" s="1"/>
  <c r="S412" i="14664" a="1"/>
  <c r="S412" i="14664" s="1"/>
  <c r="T412" i="14664" a="1"/>
  <c r="T412" i="14664" s="1"/>
  <c r="M413" i="14664" a="1"/>
  <c r="M413" i="14664" s="1"/>
  <c r="N413" i="14664" a="1"/>
  <c r="N413" i="14664" s="1"/>
  <c r="O413" i="14664" a="1"/>
  <c r="O413" i="14664" s="1"/>
  <c r="P413" i="14664" a="1"/>
  <c r="P413" i="14664" s="1"/>
  <c r="Q413" i="14664" a="1"/>
  <c r="Q413" i="14664" s="1"/>
  <c r="R413" i="14664" a="1"/>
  <c r="R413" i="14664" s="1"/>
  <c r="S413" i="14664" a="1"/>
  <c r="S413" i="14664" s="1"/>
  <c r="T413" i="14664" a="1"/>
  <c r="T413" i="14664" s="1"/>
  <c r="M414" i="14664" a="1"/>
  <c r="M414" i="14664" s="1"/>
  <c r="N414" i="14664" a="1"/>
  <c r="N414" i="14664" s="1"/>
  <c r="O414" i="14664" a="1"/>
  <c r="O414" i="14664" s="1"/>
  <c r="P414" i="14664" a="1"/>
  <c r="P414" i="14664" s="1"/>
  <c r="Q414" i="14664" a="1"/>
  <c r="Q414" i="14664" s="1"/>
  <c r="R414" i="14664" a="1"/>
  <c r="R414" i="14664" s="1"/>
  <c r="S414" i="14664" a="1"/>
  <c r="S414" i="14664" s="1"/>
  <c r="T414" i="14664" a="1"/>
  <c r="T414" i="14664" s="1"/>
  <c r="M415" i="14664" a="1"/>
  <c r="M415" i="14664" s="1"/>
  <c r="N415" i="14664" a="1"/>
  <c r="N415" i="14664" s="1"/>
  <c r="O415" i="14664" a="1"/>
  <c r="O415" i="14664" s="1"/>
  <c r="P415" i="14664" a="1"/>
  <c r="P415" i="14664" s="1"/>
  <c r="Q415" i="14664" a="1"/>
  <c r="Q415" i="14664" s="1"/>
  <c r="R415" i="14664" a="1"/>
  <c r="R415" i="14664" s="1"/>
  <c r="S415" i="14664" a="1"/>
  <c r="S415" i="14664" s="1"/>
  <c r="T415" i="14664" a="1"/>
  <c r="T415" i="14664" s="1"/>
  <c r="M416" i="14664" a="1"/>
  <c r="M416" i="14664" s="1"/>
  <c r="N416" i="14664" a="1"/>
  <c r="N416" i="14664" s="1"/>
  <c r="O416" i="14664" a="1"/>
  <c r="O416" i="14664" s="1"/>
  <c r="P416" i="14664" a="1"/>
  <c r="P416" i="14664" s="1"/>
  <c r="Q416" i="14664" a="1"/>
  <c r="Q416" i="14664" s="1"/>
  <c r="R416" i="14664" a="1"/>
  <c r="R416" i="14664" s="1"/>
  <c r="S416" i="14664" a="1"/>
  <c r="S416" i="14664" s="1"/>
  <c r="T416" i="14664" a="1"/>
  <c r="T416" i="14664" s="1"/>
  <c r="M417" i="14664" a="1"/>
  <c r="M417" i="14664" s="1"/>
  <c r="N417" i="14664" a="1"/>
  <c r="N417" i="14664" s="1"/>
  <c r="O417" i="14664" a="1"/>
  <c r="O417" i="14664" s="1"/>
  <c r="P417" i="14664" a="1"/>
  <c r="P417" i="14664" s="1"/>
  <c r="Q417" i="14664" a="1"/>
  <c r="Q417" i="14664" s="1"/>
  <c r="R417" i="14664" a="1"/>
  <c r="R417" i="14664" s="1"/>
  <c r="S417" i="14664" a="1"/>
  <c r="S417" i="14664" s="1"/>
  <c r="T417" i="14664" a="1"/>
  <c r="T417" i="14664" s="1"/>
  <c r="M418" i="14664" a="1"/>
  <c r="M418" i="14664" s="1"/>
  <c r="N418" i="14664" a="1"/>
  <c r="N418" i="14664" s="1"/>
  <c r="O418" i="14664" a="1"/>
  <c r="O418" i="14664" s="1"/>
  <c r="P418" i="14664" a="1"/>
  <c r="P418" i="14664" s="1"/>
  <c r="Q418" i="14664" a="1"/>
  <c r="Q418" i="14664" s="1"/>
  <c r="R418" i="14664" a="1"/>
  <c r="R418" i="14664" s="1"/>
  <c r="S418" i="14664" a="1"/>
  <c r="S418" i="14664" s="1"/>
  <c r="T418" i="14664" a="1"/>
  <c r="T418" i="14664" s="1"/>
  <c r="M419" i="14664" a="1"/>
  <c r="M419" i="14664" s="1"/>
  <c r="N419" i="14664" a="1"/>
  <c r="N419" i="14664" s="1"/>
  <c r="O419" i="14664" a="1"/>
  <c r="O419" i="14664" s="1"/>
  <c r="P419" i="14664" a="1"/>
  <c r="P419" i="14664" s="1"/>
  <c r="Q419" i="14664" a="1"/>
  <c r="Q419" i="14664" s="1"/>
  <c r="R419" i="14664" a="1"/>
  <c r="R419" i="14664" s="1"/>
  <c r="S419" i="14664" a="1"/>
  <c r="S419" i="14664" s="1"/>
  <c r="T419" i="14664" a="1"/>
  <c r="T419" i="14664" s="1"/>
  <c r="M420" i="14664" a="1"/>
  <c r="M420" i="14664" s="1"/>
  <c r="N420" i="14664" a="1"/>
  <c r="N420" i="14664" s="1"/>
  <c r="O420" i="14664" a="1"/>
  <c r="O420" i="14664" s="1"/>
  <c r="P420" i="14664" a="1"/>
  <c r="P420" i="14664" s="1"/>
  <c r="Q420" i="14664" a="1"/>
  <c r="Q420" i="14664" s="1"/>
  <c r="R420" i="14664" a="1"/>
  <c r="R420" i="14664" s="1"/>
  <c r="S420" i="14664" a="1"/>
  <c r="S420" i="14664" s="1"/>
  <c r="T420" i="14664" a="1"/>
  <c r="T420" i="14664" s="1"/>
  <c r="M421" i="14664" a="1"/>
  <c r="M421" i="14664" s="1"/>
  <c r="N421" i="14664" a="1"/>
  <c r="N421" i="14664" s="1"/>
  <c r="O421" i="14664" a="1"/>
  <c r="O421" i="14664" s="1"/>
  <c r="P421" i="14664" a="1"/>
  <c r="P421" i="14664" s="1"/>
  <c r="Q421" i="14664" a="1"/>
  <c r="Q421" i="14664" s="1"/>
  <c r="R421" i="14664" a="1"/>
  <c r="R421" i="14664" s="1"/>
  <c r="S421" i="14664" a="1"/>
  <c r="S421" i="14664" s="1"/>
  <c r="T421" i="14664" a="1"/>
  <c r="T421" i="14664" s="1"/>
  <c r="M422" i="14664" a="1"/>
  <c r="M422" i="14664" s="1"/>
  <c r="N422" i="14664" a="1"/>
  <c r="N422" i="14664" s="1"/>
  <c r="O422" i="14664" a="1"/>
  <c r="O422" i="14664" s="1"/>
  <c r="P422" i="14664" a="1"/>
  <c r="P422" i="14664" s="1"/>
  <c r="Q422" i="14664" a="1"/>
  <c r="Q422" i="14664" s="1"/>
  <c r="R422" i="14664" a="1"/>
  <c r="R422" i="14664" s="1"/>
  <c r="S422" i="14664" a="1"/>
  <c r="S422" i="14664" s="1"/>
  <c r="T422" i="14664" a="1"/>
  <c r="T422" i="14664" s="1"/>
  <c r="M423" i="14664" a="1"/>
  <c r="M423" i="14664" s="1"/>
  <c r="N423" i="14664" a="1"/>
  <c r="N423" i="14664" s="1"/>
  <c r="O423" i="14664" a="1"/>
  <c r="O423" i="14664" s="1"/>
  <c r="P423" i="14664" a="1"/>
  <c r="P423" i="14664" s="1"/>
  <c r="Q423" i="14664" a="1"/>
  <c r="Q423" i="14664" s="1"/>
  <c r="R423" i="14664" a="1"/>
  <c r="R423" i="14664" s="1"/>
  <c r="S423" i="14664" a="1"/>
  <c r="S423" i="14664" s="1"/>
  <c r="T423" i="14664" a="1"/>
  <c r="T423" i="14664" s="1"/>
  <c r="M424" i="14664" a="1"/>
  <c r="M424" i="14664" s="1"/>
  <c r="N424" i="14664" a="1"/>
  <c r="N424" i="14664" s="1"/>
  <c r="O424" i="14664" a="1"/>
  <c r="O424" i="14664" s="1"/>
  <c r="P424" i="14664" a="1"/>
  <c r="P424" i="14664" s="1"/>
  <c r="Q424" i="14664" a="1"/>
  <c r="Q424" i="14664" s="1"/>
  <c r="R424" i="14664" a="1"/>
  <c r="R424" i="14664" s="1"/>
  <c r="S424" i="14664" a="1"/>
  <c r="S424" i="14664" s="1"/>
  <c r="T424" i="14664" a="1"/>
  <c r="T424" i="14664" s="1"/>
  <c r="M425" i="14664" a="1"/>
  <c r="M425" i="14664" s="1"/>
  <c r="N425" i="14664" a="1"/>
  <c r="N425" i="14664" s="1"/>
  <c r="O425" i="14664" a="1"/>
  <c r="O425" i="14664" s="1"/>
  <c r="P425" i="14664" a="1"/>
  <c r="P425" i="14664" s="1"/>
  <c r="Q425" i="14664" a="1"/>
  <c r="Q425" i="14664" s="1"/>
  <c r="R425" i="14664" a="1"/>
  <c r="R425" i="14664" s="1"/>
  <c r="S425" i="14664" a="1"/>
  <c r="S425" i="14664" s="1"/>
  <c r="T425" i="14664" a="1"/>
  <c r="T425" i="14664" s="1"/>
  <c r="M426" i="14664" a="1"/>
  <c r="M426" i="14664" s="1"/>
  <c r="N426" i="14664" a="1"/>
  <c r="N426" i="14664" s="1"/>
  <c r="O426" i="14664" a="1"/>
  <c r="O426" i="14664" s="1"/>
  <c r="P426" i="14664" a="1"/>
  <c r="P426" i="14664" s="1"/>
  <c r="Q426" i="14664" a="1"/>
  <c r="Q426" i="14664" s="1"/>
  <c r="R426" i="14664" a="1"/>
  <c r="R426" i="14664" s="1"/>
  <c r="S426" i="14664" a="1"/>
  <c r="S426" i="14664" s="1"/>
  <c r="T426" i="14664" a="1"/>
  <c r="T426" i="14664" s="1"/>
  <c r="M427" i="14664" a="1"/>
  <c r="M427" i="14664" s="1"/>
  <c r="N427" i="14664" a="1"/>
  <c r="N427" i="14664" s="1"/>
  <c r="O427" i="14664" a="1"/>
  <c r="O427" i="14664" s="1"/>
  <c r="P427" i="14664" a="1"/>
  <c r="P427" i="14664" s="1"/>
  <c r="Q427" i="14664" a="1"/>
  <c r="Q427" i="14664" s="1"/>
  <c r="R427" i="14664" a="1"/>
  <c r="R427" i="14664" s="1"/>
  <c r="S427" i="14664" a="1"/>
  <c r="S427" i="14664" s="1"/>
  <c r="T427" i="14664" a="1"/>
  <c r="T427" i="14664" s="1"/>
  <c r="M428" i="14664" a="1"/>
  <c r="M428" i="14664" s="1"/>
  <c r="N428" i="14664" a="1"/>
  <c r="N428" i="14664" s="1"/>
  <c r="O428" i="14664" a="1"/>
  <c r="O428" i="14664" s="1"/>
  <c r="P428" i="14664" a="1"/>
  <c r="P428" i="14664" s="1"/>
  <c r="Q428" i="14664" a="1"/>
  <c r="Q428" i="14664" s="1"/>
  <c r="R428" i="14664" a="1"/>
  <c r="R428" i="14664" s="1"/>
  <c r="S428" i="14664" a="1"/>
  <c r="S428" i="14664" s="1"/>
  <c r="T428" i="14664" a="1"/>
  <c r="T428" i="14664" s="1"/>
  <c r="M429" i="14664" a="1"/>
  <c r="M429" i="14664" s="1"/>
  <c r="N429" i="14664" a="1"/>
  <c r="N429" i="14664" s="1"/>
  <c r="O429" i="14664" a="1"/>
  <c r="O429" i="14664" s="1"/>
  <c r="P429" i="14664" a="1"/>
  <c r="P429" i="14664" s="1"/>
  <c r="Q429" i="14664" a="1"/>
  <c r="Q429" i="14664" s="1"/>
  <c r="R429" i="14664" a="1"/>
  <c r="R429" i="14664" s="1"/>
  <c r="S429" i="14664" a="1"/>
  <c r="S429" i="14664" s="1"/>
  <c r="T429" i="14664" a="1"/>
  <c r="T429" i="14664" s="1"/>
  <c r="M430" i="14664" a="1"/>
  <c r="M430" i="14664" s="1"/>
  <c r="N430" i="14664" a="1"/>
  <c r="N430" i="14664" s="1"/>
  <c r="O430" i="14664" a="1"/>
  <c r="O430" i="14664" s="1"/>
  <c r="P430" i="14664" a="1"/>
  <c r="P430" i="14664" s="1"/>
  <c r="Q430" i="14664" a="1"/>
  <c r="Q430" i="14664" s="1"/>
  <c r="R430" i="14664" a="1"/>
  <c r="R430" i="14664" s="1"/>
  <c r="S430" i="14664" a="1"/>
  <c r="S430" i="14664" s="1"/>
  <c r="T430" i="14664" a="1"/>
  <c r="T430" i="14664" s="1"/>
  <c r="M431" i="14664" a="1"/>
  <c r="M431" i="14664" s="1"/>
  <c r="N431" i="14664" a="1"/>
  <c r="N431" i="14664" s="1"/>
  <c r="O431" i="14664" a="1"/>
  <c r="O431" i="14664" s="1"/>
  <c r="P431" i="14664" a="1"/>
  <c r="P431" i="14664" s="1"/>
  <c r="Q431" i="14664" a="1"/>
  <c r="Q431" i="14664" s="1"/>
  <c r="R431" i="14664" a="1"/>
  <c r="R431" i="14664" s="1"/>
  <c r="S431" i="14664" a="1"/>
  <c r="S431" i="14664" s="1"/>
  <c r="T431" i="14664" a="1"/>
  <c r="T431" i="14664" s="1"/>
  <c r="M432" i="14664" a="1"/>
  <c r="M432" i="14664" s="1"/>
  <c r="N432" i="14664" a="1"/>
  <c r="N432" i="14664" s="1"/>
  <c r="O432" i="14664" a="1"/>
  <c r="O432" i="14664" s="1"/>
  <c r="P432" i="14664" a="1"/>
  <c r="P432" i="14664" s="1"/>
  <c r="Q432" i="14664" a="1"/>
  <c r="Q432" i="14664" s="1"/>
  <c r="R432" i="14664" a="1"/>
  <c r="R432" i="14664" s="1"/>
  <c r="S432" i="14664" a="1"/>
  <c r="S432" i="14664" s="1"/>
  <c r="T432" i="14664" a="1"/>
  <c r="T432" i="14664" s="1"/>
  <c r="M433" i="14664" a="1"/>
  <c r="M433" i="14664" s="1"/>
  <c r="N433" i="14664" a="1"/>
  <c r="N433" i="14664" s="1"/>
  <c r="O433" i="14664" a="1"/>
  <c r="O433" i="14664" s="1"/>
  <c r="P433" i="14664" a="1"/>
  <c r="P433" i="14664" s="1"/>
  <c r="Q433" i="14664" a="1"/>
  <c r="Q433" i="14664" s="1"/>
  <c r="R433" i="14664" a="1"/>
  <c r="R433" i="14664" s="1"/>
  <c r="S433" i="14664" a="1"/>
  <c r="S433" i="14664" s="1"/>
  <c r="T433" i="14664" a="1"/>
  <c r="T433" i="14664" s="1"/>
  <c r="M434" i="14664" a="1"/>
  <c r="M434" i="14664" s="1"/>
  <c r="N434" i="14664" a="1"/>
  <c r="N434" i="14664" s="1"/>
  <c r="O434" i="14664" a="1"/>
  <c r="O434" i="14664" s="1"/>
  <c r="P434" i="14664" a="1"/>
  <c r="P434" i="14664" s="1"/>
  <c r="Q434" i="14664" a="1"/>
  <c r="Q434" i="14664" s="1"/>
  <c r="R434" i="14664" a="1"/>
  <c r="R434" i="14664" s="1"/>
  <c r="S434" i="14664" a="1"/>
  <c r="S434" i="14664" s="1"/>
  <c r="T434" i="14664" a="1"/>
  <c r="T434" i="14664" s="1"/>
  <c r="M435" i="14664" a="1"/>
  <c r="M435" i="14664" s="1"/>
  <c r="N435" i="14664" a="1"/>
  <c r="N435" i="14664" s="1"/>
  <c r="O435" i="14664" a="1"/>
  <c r="O435" i="14664" s="1"/>
  <c r="P435" i="14664" a="1"/>
  <c r="P435" i="14664" s="1"/>
  <c r="Q435" i="14664" a="1"/>
  <c r="Q435" i="14664" s="1"/>
  <c r="R435" i="14664" a="1"/>
  <c r="R435" i="14664" s="1"/>
  <c r="S435" i="14664" a="1"/>
  <c r="S435" i="14664" s="1"/>
  <c r="T435" i="14664" a="1"/>
  <c r="T435" i="14664" s="1"/>
  <c r="M436" i="14664" a="1"/>
  <c r="M436" i="14664" s="1"/>
  <c r="N436" i="14664" a="1"/>
  <c r="N436" i="14664" s="1"/>
  <c r="O436" i="14664" a="1"/>
  <c r="O436" i="14664" s="1"/>
  <c r="P436" i="14664" a="1"/>
  <c r="P436" i="14664" s="1"/>
  <c r="Q436" i="14664" a="1"/>
  <c r="Q436" i="14664" s="1"/>
  <c r="R436" i="14664" a="1"/>
  <c r="R436" i="14664" s="1"/>
  <c r="S436" i="14664" a="1"/>
  <c r="S436" i="14664" s="1"/>
  <c r="T436" i="14664" a="1"/>
  <c r="T436" i="14664" s="1"/>
  <c r="M437" i="14664" a="1"/>
  <c r="M437" i="14664" s="1"/>
  <c r="N437" i="14664" a="1"/>
  <c r="N437" i="14664" s="1"/>
  <c r="O437" i="14664" a="1"/>
  <c r="O437" i="14664" s="1"/>
  <c r="P437" i="14664" a="1"/>
  <c r="P437" i="14664" s="1"/>
  <c r="Q437" i="14664" a="1"/>
  <c r="Q437" i="14664" s="1"/>
  <c r="R437" i="14664" a="1"/>
  <c r="R437" i="14664" s="1"/>
  <c r="S437" i="14664" a="1"/>
  <c r="S437" i="14664" s="1"/>
  <c r="T437" i="14664" a="1"/>
  <c r="T437" i="14664" s="1"/>
  <c r="M438" i="14664" a="1"/>
  <c r="M438" i="14664" s="1"/>
  <c r="N438" i="14664" a="1"/>
  <c r="N438" i="14664" s="1"/>
  <c r="O438" i="14664" a="1"/>
  <c r="O438" i="14664" s="1"/>
  <c r="P438" i="14664" a="1"/>
  <c r="P438" i="14664" s="1"/>
  <c r="Q438" i="14664" a="1"/>
  <c r="Q438" i="14664" s="1"/>
  <c r="R438" i="14664" a="1"/>
  <c r="R438" i="14664" s="1"/>
  <c r="S438" i="14664" a="1"/>
  <c r="S438" i="14664" s="1"/>
  <c r="T438" i="14664" a="1"/>
  <c r="T438" i="14664" s="1"/>
  <c r="M439" i="14664" a="1"/>
  <c r="M439" i="14664" s="1"/>
  <c r="N439" i="14664" a="1"/>
  <c r="N439" i="14664" s="1"/>
  <c r="O439" i="14664" a="1"/>
  <c r="O439" i="14664" s="1"/>
  <c r="P439" i="14664" a="1"/>
  <c r="P439" i="14664" s="1"/>
  <c r="Q439" i="14664" a="1"/>
  <c r="Q439" i="14664" s="1"/>
  <c r="R439" i="14664" a="1"/>
  <c r="R439" i="14664" s="1"/>
  <c r="S439" i="14664" a="1"/>
  <c r="S439" i="14664" s="1"/>
  <c r="T439" i="14664" a="1"/>
  <c r="T439" i="14664" s="1"/>
  <c r="M440" i="14664" a="1"/>
  <c r="M440" i="14664" s="1"/>
  <c r="N440" i="14664" a="1"/>
  <c r="N440" i="14664" s="1"/>
  <c r="O440" i="14664" a="1"/>
  <c r="O440" i="14664" s="1"/>
  <c r="P440" i="14664" a="1"/>
  <c r="P440" i="14664" s="1"/>
  <c r="Q440" i="14664" a="1"/>
  <c r="Q440" i="14664" s="1"/>
  <c r="R440" i="14664" a="1"/>
  <c r="R440" i="14664" s="1"/>
  <c r="S440" i="14664" a="1"/>
  <c r="S440" i="14664" s="1"/>
  <c r="T440" i="14664" a="1"/>
  <c r="T440" i="14664" s="1"/>
  <c r="M441" i="14664" a="1"/>
  <c r="M441" i="14664" s="1"/>
  <c r="N441" i="14664" a="1"/>
  <c r="N441" i="14664" s="1"/>
  <c r="O441" i="14664" a="1"/>
  <c r="O441" i="14664" s="1"/>
  <c r="P441" i="14664" a="1"/>
  <c r="P441" i="14664" s="1"/>
  <c r="Q441" i="14664" a="1"/>
  <c r="Q441" i="14664" s="1"/>
  <c r="R441" i="14664" a="1"/>
  <c r="R441" i="14664" s="1"/>
  <c r="S441" i="14664" a="1"/>
  <c r="S441" i="14664" s="1"/>
  <c r="T441" i="14664" a="1"/>
  <c r="T441" i="14664" s="1"/>
  <c r="M442" i="14664" a="1"/>
  <c r="M442" i="14664" s="1"/>
  <c r="N442" i="14664" a="1"/>
  <c r="N442" i="14664" s="1"/>
  <c r="O442" i="14664" a="1"/>
  <c r="O442" i="14664" s="1"/>
  <c r="P442" i="14664" a="1"/>
  <c r="P442" i="14664" s="1"/>
  <c r="Q442" i="14664" a="1"/>
  <c r="Q442" i="14664" s="1"/>
  <c r="R442" i="14664" a="1"/>
  <c r="R442" i="14664" s="1"/>
  <c r="S442" i="14664" a="1"/>
  <c r="S442" i="14664" s="1"/>
  <c r="T442" i="14664" a="1"/>
  <c r="T442" i="14664" s="1"/>
  <c r="M443" i="14664" a="1"/>
  <c r="M443" i="14664" s="1"/>
  <c r="N443" i="14664" a="1"/>
  <c r="N443" i="14664" s="1"/>
  <c r="O443" i="14664" a="1"/>
  <c r="O443" i="14664" s="1"/>
  <c r="P443" i="14664" a="1"/>
  <c r="P443" i="14664" s="1"/>
  <c r="Q443" i="14664" a="1"/>
  <c r="Q443" i="14664" s="1"/>
  <c r="R443" i="14664" a="1"/>
  <c r="R443" i="14664" s="1"/>
  <c r="S443" i="14664" a="1"/>
  <c r="S443" i="14664" s="1"/>
  <c r="T443" i="14664" a="1"/>
  <c r="T443" i="14664" s="1"/>
  <c r="M444" i="14664" a="1"/>
  <c r="M444" i="14664" s="1"/>
  <c r="N444" i="14664" a="1"/>
  <c r="N444" i="14664" s="1"/>
  <c r="O444" i="14664" a="1"/>
  <c r="O444" i="14664" s="1"/>
  <c r="P444" i="14664" a="1"/>
  <c r="P444" i="14664" s="1"/>
  <c r="Q444" i="14664" a="1"/>
  <c r="Q444" i="14664" s="1"/>
  <c r="R444" i="14664" a="1"/>
  <c r="R444" i="14664" s="1"/>
  <c r="S444" i="14664" a="1"/>
  <c r="S444" i="14664" s="1"/>
  <c r="T444" i="14664" a="1"/>
  <c r="T444" i="14664" s="1"/>
  <c r="M445" i="14664" a="1"/>
  <c r="M445" i="14664" s="1"/>
  <c r="N445" i="14664" a="1"/>
  <c r="N445" i="14664" s="1"/>
  <c r="O445" i="14664" a="1"/>
  <c r="O445" i="14664" s="1"/>
  <c r="P445" i="14664" a="1"/>
  <c r="P445" i="14664" s="1"/>
  <c r="Q445" i="14664" a="1"/>
  <c r="Q445" i="14664" s="1"/>
  <c r="R445" i="14664" a="1"/>
  <c r="R445" i="14664" s="1"/>
  <c r="S445" i="14664" a="1"/>
  <c r="S445" i="14664" s="1"/>
  <c r="T445" i="14664" a="1"/>
  <c r="T445" i="14664" s="1"/>
  <c r="M446" i="14664" a="1"/>
  <c r="M446" i="14664" s="1"/>
  <c r="N446" i="14664" a="1"/>
  <c r="N446" i="14664" s="1"/>
  <c r="O446" i="14664" a="1"/>
  <c r="O446" i="14664" s="1"/>
  <c r="P446" i="14664" a="1"/>
  <c r="P446" i="14664" s="1"/>
  <c r="Q446" i="14664" a="1"/>
  <c r="Q446" i="14664" s="1"/>
  <c r="R446" i="14664" a="1"/>
  <c r="R446" i="14664" s="1"/>
  <c r="S446" i="14664" a="1"/>
  <c r="S446" i="14664" s="1"/>
  <c r="T446" i="14664" a="1"/>
  <c r="T446" i="14664" s="1"/>
  <c r="M447" i="14664" a="1"/>
  <c r="M447" i="14664" s="1"/>
  <c r="N447" i="14664" a="1"/>
  <c r="N447" i="14664" s="1"/>
  <c r="O447" i="14664" a="1"/>
  <c r="O447" i="14664" s="1"/>
  <c r="P447" i="14664" a="1"/>
  <c r="P447" i="14664" s="1"/>
  <c r="Q447" i="14664" a="1"/>
  <c r="Q447" i="14664" s="1"/>
  <c r="R447" i="14664" a="1"/>
  <c r="R447" i="14664" s="1"/>
  <c r="S447" i="14664" a="1"/>
  <c r="S447" i="14664" s="1"/>
  <c r="T447" i="14664" a="1"/>
  <c r="T447" i="14664" s="1"/>
  <c r="M448" i="14664" a="1"/>
  <c r="M448" i="14664" s="1"/>
  <c r="N448" i="14664" a="1"/>
  <c r="N448" i="14664" s="1"/>
  <c r="O448" i="14664" a="1"/>
  <c r="O448" i="14664" s="1"/>
  <c r="P448" i="14664" a="1"/>
  <c r="P448" i="14664" s="1"/>
  <c r="Q448" i="14664" a="1"/>
  <c r="Q448" i="14664" s="1"/>
  <c r="R448" i="14664" a="1"/>
  <c r="R448" i="14664" s="1"/>
  <c r="S448" i="14664" a="1"/>
  <c r="S448" i="14664" s="1"/>
  <c r="T448" i="14664" a="1"/>
  <c r="T448" i="14664" s="1"/>
  <c r="M449" i="14664" a="1"/>
  <c r="M449" i="14664" s="1"/>
  <c r="N449" i="14664" a="1"/>
  <c r="N449" i="14664" s="1"/>
  <c r="O449" i="14664" a="1"/>
  <c r="O449" i="14664" s="1"/>
  <c r="P449" i="14664" a="1"/>
  <c r="P449" i="14664" s="1"/>
  <c r="Q449" i="14664" a="1"/>
  <c r="Q449" i="14664" s="1"/>
  <c r="R449" i="14664" a="1"/>
  <c r="R449" i="14664" s="1"/>
  <c r="S449" i="14664" a="1"/>
  <c r="S449" i="14664" s="1"/>
  <c r="T449" i="14664" a="1"/>
  <c r="T449" i="14664" s="1"/>
  <c r="M450" i="14664" a="1"/>
  <c r="M450" i="14664" s="1"/>
  <c r="N450" i="14664" a="1"/>
  <c r="N450" i="14664" s="1"/>
  <c r="O450" i="14664" a="1"/>
  <c r="O450" i="14664" s="1"/>
  <c r="P450" i="14664" a="1"/>
  <c r="P450" i="14664" s="1"/>
  <c r="Q450" i="14664" a="1"/>
  <c r="Q450" i="14664" s="1"/>
  <c r="R450" i="14664" a="1"/>
  <c r="R450" i="14664" s="1"/>
  <c r="S450" i="14664" a="1"/>
  <c r="S450" i="14664" s="1"/>
  <c r="T450" i="14664" a="1"/>
  <c r="T450" i="14664" s="1"/>
  <c r="M451" i="14664" a="1"/>
  <c r="M451" i="14664" s="1"/>
  <c r="N451" i="14664" a="1"/>
  <c r="N451" i="14664" s="1"/>
  <c r="O451" i="14664" a="1"/>
  <c r="O451" i="14664" s="1"/>
  <c r="P451" i="14664" a="1"/>
  <c r="P451" i="14664" s="1"/>
  <c r="Q451" i="14664" a="1"/>
  <c r="Q451" i="14664" s="1"/>
  <c r="R451" i="14664" a="1"/>
  <c r="R451" i="14664" s="1"/>
  <c r="S451" i="14664" a="1"/>
  <c r="S451" i="14664" s="1"/>
  <c r="T451" i="14664" a="1"/>
  <c r="T451" i="14664" s="1"/>
  <c r="M452" i="14664" a="1"/>
  <c r="M452" i="14664" s="1"/>
  <c r="N452" i="14664" a="1"/>
  <c r="N452" i="14664" s="1"/>
  <c r="O452" i="14664" a="1"/>
  <c r="O452" i="14664" s="1"/>
  <c r="P452" i="14664" a="1"/>
  <c r="P452" i="14664" s="1"/>
  <c r="Q452" i="14664" a="1"/>
  <c r="Q452" i="14664" s="1"/>
  <c r="R452" i="14664" a="1"/>
  <c r="R452" i="14664" s="1"/>
  <c r="S452" i="14664" a="1"/>
  <c r="S452" i="14664" s="1"/>
  <c r="T452" i="14664" a="1"/>
  <c r="T452" i="14664" s="1"/>
  <c r="M453" i="14664" a="1"/>
  <c r="M453" i="14664" s="1"/>
  <c r="N453" i="14664" a="1"/>
  <c r="N453" i="14664" s="1"/>
  <c r="O453" i="14664" a="1"/>
  <c r="O453" i="14664" s="1"/>
  <c r="P453" i="14664" a="1"/>
  <c r="P453" i="14664" s="1"/>
  <c r="Q453" i="14664" a="1"/>
  <c r="Q453" i="14664" s="1"/>
  <c r="R453" i="14664" a="1"/>
  <c r="R453" i="14664" s="1"/>
  <c r="S453" i="14664" a="1"/>
  <c r="S453" i="14664" s="1"/>
  <c r="T453" i="14664" a="1"/>
  <c r="T453" i="14664" s="1"/>
  <c r="M454" i="14664" a="1"/>
  <c r="M454" i="14664" s="1"/>
  <c r="N454" i="14664" a="1"/>
  <c r="N454" i="14664" s="1"/>
  <c r="O454" i="14664" a="1"/>
  <c r="O454" i="14664" s="1"/>
  <c r="P454" i="14664" a="1"/>
  <c r="P454" i="14664" s="1"/>
  <c r="Q454" i="14664" a="1"/>
  <c r="Q454" i="14664" s="1"/>
  <c r="R454" i="14664" a="1"/>
  <c r="R454" i="14664" s="1"/>
  <c r="S454" i="14664" a="1"/>
  <c r="S454" i="14664" s="1"/>
  <c r="T454" i="14664" a="1"/>
  <c r="T454" i="14664" s="1"/>
  <c r="M455" i="14664" a="1"/>
  <c r="M455" i="14664" s="1"/>
  <c r="N455" i="14664" a="1"/>
  <c r="N455" i="14664" s="1"/>
  <c r="O455" i="14664" a="1"/>
  <c r="O455" i="14664" s="1"/>
  <c r="P455" i="14664" a="1"/>
  <c r="P455" i="14664" s="1"/>
  <c r="Q455" i="14664" a="1"/>
  <c r="Q455" i="14664" s="1"/>
  <c r="R455" i="14664" a="1"/>
  <c r="R455" i="14664" s="1"/>
  <c r="S455" i="14664" a="1"/>
  <c r="S455" i="14664" s="1"/>
  <c r="T455" i="14664" a="1"/>
  <c r="T455" i="14664" s="1"/>
  <c r="M456" i="14664" a="1"/>
  <c r="M456" i="14664" s="1"/>
  <c r="N456" i="14664" a="1"/>
  <c r="N456" i="14664" s="1"/>
  <c r="O456" i="14664" a="1"/>
  <c r="O456" i="14664" s="1"/>
  <c r="P456" i="14664" a="1"/>
  <c r="P456" i="14664" s="1"/>
  <c r="Q456" i="14664" a="1"/>
  <c r="Q456" i="14664" s="1"/>
  <c r="R456" i="14664" a="1"/>
  <c r="R456" i="14664" s="1"/>
  <c r="S456" i="14664" a="1"/>
  <c r="S456" i="14664" s="1"/>
  <c r="T456" i="14664" a="1"/>
  <c r="T456" i="14664" s="1"/>
  <c r="M457" i="14664" a="1"/>
  <c r="M457" i="14664" s="1"/>
  <c r="N457" i="14664" a="1"/>
  <c r="N457" i="14664" s="1"/>
  <c r="O457" i="14664" a="1"/>
  <c r="O457" i="14664" s="1"/>
  <c r="P457" i="14664" a="1"/>
  <c r="P457" i="14664" s="1"/>
  <c r="Q457" i="14664" a="1"/>
  <c r="Q457" i="14664" s="1"/>
  <c r="R457" i="14664" a="1"/>
  <c r="R457" i="14664" s="1"/>
  <c r="S457" i="14664" a="1"/>
  <c r="S457" i="14664" s="1"/>
  <c r="T457" i="14664" a="1"/>
  <c r="T457" i="14664" s="1"/>
  <c r="M458" i="14664" a="1"/>
  <c r="M458" i="14664" s="1"/>
  <c r="N458" i="14664" a="1"/>
  <c r="N458" i="14664" s="1"/>
  <c r="O458" i="14664" a="1"/>
  <c r="O458" i="14664" s="1"/>
  <c r="P458" i="14664" a="1"/>
  <c r="P458" i="14664" s="1"/>
  <c r="Q458" i="14664" a="1"/>
  <c r="Q458" i="14664" s="1"/>
  <c r="R458" i="14664" a="1"/>
  <c r="R458" i="14664" s="1"/>
  <c r="S458" i="14664" a="1"/>
  <c r="S458" i="14664" s="1"/>
  <c r="T458" i="14664" a="1"/>
  <c r="T458" i="14664" s="1"/>
  <c r="M459" i="14664" a="1"/>
  <c r="M459" i="14664" s="1"/>
  <c r="N459" i="14664" a="1"/>
  <c r="N459" i="14664" s="1"/>
  <c r="O459" i="14664" a="1"/>
  <c r="O459" i="14664" s="1"/>
  <c r="P459" i="14664" a="1"/>
  <c r="P459" i="14664" s="1"/>
  <c r="Q459" i="14664" a="1"/>
  <c r="Q459" i="14664" s="1"/>
  <c r="R459" i="14664" a="1"/>
  <c r="R459" i="14664" s="1"/>
  <c r="S459" i="14664" a="1"/>
  <c r="S459" i="14664" s="1"/>
  <c r="T459" i="14664" a="1"/>
  <c r="T459" i="14664" s="1"/>
  <c r="M460" i="14664" a="1"/>
  <c r="M460" i="14664" s="1"/>
  <c r="N460" i="14664" a="1"/>
  <c r="N460" i="14664" s="1"/>
  <c r="O460" i="14664" a="1"/>
  <c r="O460" i="14664" s="1"/>
  <c r="P460" i="14664" a="1"/>
  <c r="P460" i="14664" s="1"/>
  <c r="Q460" i="14664" a="1"/>
  <c r="Q460" i="14664" s="1"/>
  <c r="R460" i="14664" a="1"/>
  <c r="R460" i="14664" s="1"/>
  <c r="S460" i="14664" a="1"/>
  <c r="S460" i="14664" s="1"/>
  <c r="T460" i="14664" a="1"/>
  <c r="T460" i="14664" s="1"/>
  <c r="M461" i="14664" a="1"/>
  <c r="M461" i="14664" s="1"/>
  <c r="N461" i="14664" a="1"/>
  <c r="N461" i="14664" s="1"/>
  <c r="O461" i="14664" a="1"/>
  <c r="O461" i="14664" s="1"/>
  <c r="P461" i="14664" a="1"/>
  <c r="P461" i="14664" s="1"/>
  <c r="Q461" i="14664" a="1"/>
  <c r="Q461" i="14664" s="1"/>
  <c r="R461" i="14664" a="1"/>
  <c r="R461" i="14664" s="1"/>
  <c r="S461" i="14664" a="1"/>
  <c r="S461" i="14664" s="1"/>
  <c r="T461" i="14664" a="1"/>
  <c r="T461" i="14664" s="1"/>
  <c r="M462" i="14664" a="1"/>
  <c r="M462" i="14664" s="1"/>
  <c r="N462" i="14664" a="1"/>
  <c r="N462" i="14664" s="1"/>
  <c r="O462" i="14664" a="1"/>
  <c r="O462" i="14664" s="1"/>
  <c r="P462" i="14664" a="1"/>
  <c r="P462" i="14664" s="1"/>
  <c r="Q462" i="14664" a="1"/>
  <c r="Q462" i="14664" s="1"/>
  <c r="R462" i="14664" a="1"/>
  <c r="R462" i="14664" s="1"/>
  <c r="S462" i="14664" a="1"/>
  <c r="S462" i="14664" s="1"/>
  <c r="T462" i="14664" a="1"/>
  <c r="T462" i="14664" s="1"/>
  <c r="M463" i="14664" a="1"/>
  <c r="M463" i="14664" s="1"/>
  <c r="N463" i="14664" a="1"/>
  <c r="N463" i="14664" s="1"/>
  <c r="O463" i="14664" a="1"/>
  <c r="O463" i="14664" s="1"/>
  <c r="P463" i="14664" a="1"/>
  <c r="P463" i="14664" s="1"/>
  <c r="Q463" i="14664" a="1"/>
  <c r="Q463" i="14664" s="1"/>
  <c r="R463" i="14664" a="1"/>
  <c r="R463" i="14664" s="1"/>
  <c r="S463" i="14664" a="1"/>
  <c r="S463" i="14664" s="1"/>
  <c r="T463" i="14664" a="1"/>
  <c r="T463" i="14664" s="1"/>
  <c r="M464" i="14664" a="1"/>
  <c r="M464" i="14664" s="1"/>
  <c r="N464" i="14664" a="1"/>
  <c r="N464" i="14664" s="1"/>
  <c r="O464" i="14664" a="1"/>
  <c r="O464" i="14664" s="1"/>
  <c r="P464" i="14664" a="1"/>
  <c r="P464" i="14664" s="1"/>
  <c r="Q464" i="14664" a="1"/>
  <c r="Q464" i="14664" s="1"/>
  <c r="R464" i="14664" a="1"/>
  <c r="R464" i="14664" s="1"/>
  <c r="S464" i="14664" a="1"/>
  <c r="S464" i="14664" s="1"/>
  <c r="T464" i="14664" a="1"/>
  <c r="T464" i="14664" s="1"/>
  <c r="M465" i="14664" a="1"/>
  <c r="M465" i="14664" s="1"/>
  <c r="N465" i="14664" a="1"/>
  <c r="N465" i="14664" s="1"/>
  <c r="O465" i="14664" a="1"/>
  <c r="O465" i="14664" s="1"/>
  <c r="P465" i="14664" a="1"/>
  <c r="P465" i="14664" s="1"/>
  <c r="Q465" i="14664" a="1"/>
  <c r="Q465" i="14664" s="1"/>
  <c r="R465" i="14664" a="1"/>
  <c r="R465" i="14664" s="1"/>
  <c r="S465" i="14664" a="1"/>
  <c r="S465" i="14664" s="1"/>
  <c r="T465" i="14664" a="1"/>
  <c r="T465" i="14664" s="1"/>
  <c r="M466" i="14664" a="1"/>
  <c r="M466" i="14664" s="1"/>
  <c r="N466" i="14664" a="1"/>
  <c r="N466" i="14664" s="1"/>
  <c r="O466" i="14664" a="1"/>
  <c r="O466" i="14664" s="1"/>
  <c r="P466" i="14664" a="1"/>
  <c r="P466" i="14664" s="1"/>
  <c r="Q466" i="14664" a="1"/>
  <c r="Q466" i="14664" s="1"/>
  <c r="R466" i="14664" a="1"/>
  <c r="R466" i="14664" s="1"/>
  <c r="S466" i="14664" a="1"/>
  <c r="S466" i="14664" s="1"/>
  <c r="T466" i="14664" a="1"/>
  <c r="T466" i="14664" s="1"/>
  <c r="M467" i="14664" a="1"/>
  <c r="M467" i="14664" s="1"/>
  <c r="N467" i="14664" a="1"/>
  <c r="N467" i="14664" s="1"/>
  <c r="O467" i="14664" a="1"/>
  <c r="O467" i="14664" s="1"/>
  <c r="P467" i="14664" a="1"/>
  <c r="P467" i="14664" s="1"/>
  <c r="Q467" i="14664" a="1"/>
  <c r="Q467" i="14664" s="1"/>
  <c r="R467" i="14664" a="1"/>
  <c r="R467" i="14664" s="1"/>
  <c r="S467" i="14664" a="1"/>
  <c r="S467" i="14664" s="1"/>
  <c r="T467" i="14664" a="1"/>
  <c r="T467" i="14664" s="1"/>
  <c r="M468" i="14664" a="1"/>
  <c r="M468" i="14664" s="1"/>
  <c r="N468" i="14664" a="1"/>
  <c r="N468" i="14664" s="1"/>
  <c r="O468" i="14664" a="1"/>
  <c r="O468" i="14664" s="1"/>
  <c r="P468" i="14664" a="1"/>
  <c r="P468" i="14664" s="1"/>
  <c r="Q468" i="14664" a="1"/>
  <c r="Q468" i="14664" s="1"/>
  <c r="R468" i="14664" a="1"/>
  <c r="R468" i="14664" s="1"/>
  <c r="S468" i="14664" a="1"/>
  <c r="S468" i="14664" s="1"/>
  <c r="T468" i="14664" a="1"/>
  <c r="T468" i="14664" s="1"/>
  <c r="M469" i="14664" a="1"/>
  <c r="M469" i="14664" s="1"/>
  <c r="N469" i="14664" a="1"/>
  <c r="N469" i="14664" s="1"/>
  <c r="O469" i="14664" a="1"/>
  <c r="O469" i="14664" s="1"/>
  <c r="P469" i="14664" a="1"/>
  <c r="P469" i="14664" s="1"/>
  <c r="Q469" i="14664" a="1"/>
  <c r="Q469" i="14664" s="1"/>
  <c r="R469" i="14664" a="1"/>
  <c r="R469" i="14664" s="1"/>
  <c r="S469" i="14664" a="1"/>
  <c r="S469" i="14664" s="1"/>
  <c r="T469" i="14664" a="1"/>
  <c r="T469" i="14664" s="1"/>
  <c r="M470" i="14664" a="1"/>
  <c r="M470" i="14664" s="1"/>
  <c r="N470" i="14664" a="1"/>
  <c r="N470" i="14664" s="1"/>
  <c r="O470" i="14664" a="1"/>
  <c r="O470" i="14664" s="1"/>
  <c r="P470" i="14664" a="1"/>
  <c r="P470" i="14664" s="1"/>
  <c r="Q470" i="14664" a="1"/>
  <c r="Q470" i="14664" s="1"/>
  <c r="R470" i="14664" a="1"/>
  <c r="R470" i="14664" s="1"/>
  <c r="S470" i="14664" a="1"/>
  <c r="S470" i="14664" s="1"/>
  <c r="T470" i="14664" a="1"/>
  <c r="T470" i="14664" s="1"/>
  <c r="M471" i="14664" a="1"/>
  <c r="M471" i="14664" s="1"/>
  <c r="N471" i="14664" a="1"/>
  <c r="N471" i="14664" s="1"/>
  <c r="O471" i="14664" a="1"/>
  <c r="O471" i="14664" s="1"/>
  <c r="P471" i="14664" a="1"/>
  <c r="P471" i="14664" s="1"/>
  <c r="Q471" i="14664" a="1"/>
  <c r="Q471" i="14664" s="1"/>
  <c r="R471" i="14664" a="1"/>
  <c r="R471" i="14664" s="1"/>
  <c r="S471" i="14664" a="1"/>
  <c r="S471" i="14664" s="1"/>
  <c r="T471" i="14664" a="1"/>
  <c r="T471" i="14664" s="1"/>
  <c r="M472" i="14664" a="1"/>
  <c r="M472" i="14664" s="1"/>
  <c r="N472" i="14664" a="1"/>
  <c r="N472" i="14664" s="1"/>
  <c r="O472" i="14664" a="1"/>
  <c r="O472" i="14664" s="1"/>
  <c r="P472" i="14664" a="1"/>
  <c r="P472" i="14664" s="1"/>
  <c r="Q472" i="14664" a="1"/>
  <c r="Q472" i="14664" s="1"/>
  <c r="R472" i="14664" a="1"/>
  <c r="R472" i="14664" s="1"/>
  <c r="S472" i="14664" a="1"/>
  <c r="S472" i="14664" s="1"/>
  <c r="T472" i="14664" a="1"/>
  <c r="T472" i="14664" s="1"/>
  <c r="M473" i="14664" a="1"/>
  <c r="M473" i="14664" s="1"/>
  <c r="N473" i="14664" a="1"/>
  <c r="N473" i="14664" s="1"/>
  <c r="O473" i="14664" a="1"/>
  <c r="O473" i="14664" s="1"/>
  <c r="P473" i="14664" a="1"/>
  <c r="P473" i="14664" s="1"/>
  <c r="Q473" i="14664" a="1"/>
  <c r="Q473" i="14664" s="1"/>
  <c r="R473" i="14664" a="1"/>
  <c r="R473" i="14664" s="1"/>
  <c r="S473" i="14664" a="1"/>
  <c r="S473" i="14664" s="1"/>
  <c r="T473" i="14664" a="1"/>
  <c r="T473" i="14664" s="1"/>
  <c r="M474" i="14664" a="1"/>
  <c r="M474" i="14664" s="1"/>
  <c r="N474" i="14664" a="1"/>
  <c r="N474" i="14664" s="1"/>
  <c r="O474" i="14664" a="1"/>
  <c r="O474" i="14664" s="1"/>
  <c r="P474" i="14664" a="1"/>
  <c r="P474" i="14664" s="1"/>
  <c r="Q474" i="14664" a="1"/>
  <c r="Q474" i="14664" s="1"/>
  <c r="R474" i="14664" a="1"/>
  <c r="R474" i="14664" s="1"/>
  <c r="S474" i="14664" a="1"/>
  <c r="S474" i="14664" s="1"/>
  <c r="T474" i="14664" a="1"/>
  <c r="T474" i="14664" s="1"/>
  <c r="M475" i="14664" a="1"/>
  <c r="M475" i="14664" s="1"/>
  <c r="N475" i="14664" a="1"/>
  <c r="N475" i="14664" s="1"/>
  <c r="O475" i="14664" a="1"/>
  <c r="O475" i="14664" s="1"/>
  <c r="P475" i="14664" a="1"/>
  <c r="P475" i="14664" s="1"/>
  <c r="Q475" i="14664" a="1"/>
  <c r="Q475" i="14664" s="1"/>
  <c r="R475" i="14664" a="1"/>
  <c r="R475" i="14664" s="1"/>
  <c r="S475" i="14664" a="1"/>
  <c r="S475" i="14664" s="1"/>
  <c r="T475" i="14664" a="1"/>
  <c r="T475" i="14664" s="1"/>
  <c r="M476" i="14664" a="1"/>
  <c r="M476" i="14664" s="1"/>
  <c r="N476" i="14664" a="1"/>
  <c r="N476" i="14664" s="1"/>
  <c r="O476" i="14664" a="1"/>
  <c r="O476" i="14664" s="1"/>
  <c r="P476" i="14664" a="1"/>
  <c r="P476" i="14664" s="1"/>
  <c r="Q476" i="14664" a="1"/>
  <c r="Q476" i="14664" s="1"/>
  <c r="R476" i="14664" a="1"/>
  <c r="R476" i="14664" s="1"/>
  <c r="S476" i="14664" a="1"/>
  <c r="S476" i="14664" s="1"/>
  <c r="T476" i="14664" a="1"/>
  <c r="T476" i="14664" s="1"/>
  <c r="M477" i="14664" a="1"/>
  <c r="M477" i="14664" s="1"/>
  <c r="N477" i="14664" a="1"/>
  <c r="N477" i="14664" s="1"/>
  <c r="O477" i="14664" a="1"/>
  <c r="O477" i="14664" s="1"/>
  <c r="P477" i="14664" a="1"/>
  <c r="P477" i="14664" s="1"/>
  <c r="Q477" i="14664" a="1"/>
  <c r="Q477" i="14664" s="1"/>
  <c r="R477" i="14664" a="1"/>
  <c r="R477" i="14664" s="1"/>
  <c r="S477" i="14664" a="1"/>
  <c r="S477" i="14664" s="1"/>
  <c r="T477" i="14664" a="1"/>
  <c r="T477" i="14664" s="1"/>
  <c r="M478" i="14664" a="1"/>
  <c r="M478" i="14664" s="1"/>
  <c r="N478" i="14664" a="1"/>
  <c r="N478" i="14664" s="1"/>
  <c r="O478" i="14664" a="1"/>
  <c r="O478" i="14664" s="1"/>
  <c r="P478" i="14664" a="1"/>
  <c r="P478" i="14664" s="1"/>
  <c r="Q478" i="14664" a="1"/>
  <c r="Q478" i="14664" s="1"/>
  <c r="R478" i="14664" a="1"/>
  <c r="R478" i="14664" s="1"/>
  <c r="S478" i="14664" a="1"/>
  <c r="S478" i="14664" s="1"/>
  <c r="T478" i="14664" a="1"/>
  <c r="T478" i="14664" s="1"/>
  <c r="M479" i="14664" a="1"/>
  <c r="M479" i="14664" s="1"/>
  <c r="N479" i="14664" a="1"/>
  <c r="N479" i="14664" s="1"/>
  <c r="O479" i="14664" a="1"/>
  <c r="O479" i="14664" s="1"/>
  <c r="P479" i="14664" a="1"/>
  <c r="P479" i="14664" s="1"/>
  <c r="Q479" i="14664" a="1"/>
  <c r="Q479" i="14664" s="1"/>
  <c r="R479" i="14664" a="1"/>
  <c r="R479" i="14664" s="1"/>
  <c r="S479" i="14664" a="1"/>
  <c r="S479" i="14664" s="1"/>
  <c r="T479" i="14664" a="1"/>
  <c r="T479" i="14664" s="1"/>
  <c r="M480" i="14664" a="1"/>
  <c r="M480" i="14664" s="1"/>
  <c r="N480" i="14664" a="1"/>
  <c r="N480" i="14664" s="1"/>
  <c r="O480" i="14664" a="1"/>
  <c r="O480" i="14664" s="1"/>
  <c r="P480" i="14664" a="1"/>
  <c r="P480" i="14664" s="1"/>
  <c r="Q480" i="14664" a="1"/>
  <c r="Q480" i="14664" s="1"/>
  <c r="R480" i="14664" a="1"/>
  <c r="R480" i="14664" s="1"/>
  <c r="S480" i="14664" a="1"/>
  <c r="S480" i="14664" s="1"/>
  <c r="T480" i="14664" a="1"/>
  <c r="T480" i="14664" s="1"/>
  <c r="M481" i="14664" a="1"/>
  <c r="M481" i="14664" s="1"/>
  <c r="N481" i="14664" a="1"/>
  <c r="N481" i="14664" s="1"/>
  <c r="O481" i="14664" a="1"/>
  <c r="O481" i="14664" s="1"/>
  <c r="P481" i="14664" a="1"/>
  <c r="P481" i="14664" s="1"/>
  <c r="Q481" i="14664" a="1"/>
  <c r="Q481" i="14664" s="1"/>
  <c r="R481" i="14664" a="1"/>
  <c r="R481" i="14664" s="1"/>
  <c r="S481" i="14664" a="1"/>
  <c r="S481" i="14664" s="1"/>
  <c r="T481" i="14664" a="1"/>
  <c r="T481" i="14664" s="1"/>
  <c r="M482" i="14664" a="1"/>
  <c r="M482" i="14664" s="1"/>
  <c r="N482" i="14664" a="1"/>
  <c r="N482" i="14664" s="1"/>
  <c r="O482" i="14664" a="1"/>
  <c r="O482" i="14664" s="1"/>
  <c r="P482" i="14664" a="1"/>
  <c r="P482" i="14664" s="1"/>
  <c r="Q482" i="14664" a="1"/>
  <c r="Q482" i="14664" s="1"/>
  <c r="R482" i="14664" a="1"/>
  <c r="R482" i="14664" s="1"/>
  <c r="S482" i="14664" a="1"/>
  <c r="S482" i="14664" s="1"/>
  <c r="T482" i="14664" a="1"/>
  <c r="T482" i="14664" s="1"/>
  <c r="M483" i="14664" a="1"/>
  <c r="M483" i="14664" s="1"/>
  <c r="N483" i="14664" a="1"/>
  <c r="N483" i="14664" s="1"/>
  <c r="O483" i="14664" a="1"/>
  <c r="O483" i="14664" s="1"/>
  <c r="P483" i="14664" a="1"/>
  <c r="P483" i="14664" s="1"/>
  <c r="Q483" i="14664" a="1"/>
  <c r="Q483" i="14664" s="1"/>
  <c r="R483" i="14664" a="1"/>
  <c r="R483" i="14664" s="1"/>
  <c r="S483" i="14664" a="1"/>
  <c r="S483" i="14664" s="1"/>
  <c r="T483" i="14664" a="1"/>
  <c r="T483" i="14664" s="1"/>
  <c r="M484" i="14664" a="1"/>
  <c r="M484" i="14664" s="1"/>
  <c r="N484" i="14664" a="1"/>
  <c r="N484" i="14664" s="1"/>
  <c r="O484" i="14664" a="1"/>
  <c r="O484" i="14664" s="1"/>
  <c r="P484" i="14664" a="1"/>
  <c r="P484" i="14664" s="1"/>
  <c r="Q484" i="14664" a="1"/>
  <c r="Q484" i="14664" s="1"/>
  <c r="R484" i="14664" a="1"/>
  <c r="R484" i="14664" s="1"/>
  <c r="S484" i="14664" a="1"/>
  <c r="S484" i="14664" s="1"/>
  <c r="T484" i="14664" a="1"/>
  <c r="T484" i="14664" s="1"/>
  <c r="M485" i="14664" a="1"/>
  <c r="M485" i="14664" s="1"/>
  <c r="N485" i="14664" a="1"/>
  <c r="N485" i="14664" s="1"/>
  <c r="O485" i="14664" a="1"/>
  <c r="O485" i="14664" s="1"/>
  <c r="P485" i="14664" a="1"/>
  <c r="P485" i="14664" s="1"/>
  <c r="Q485" i="14664" a="1"/>
  <c r="Q485" i="14664" s="1"/>
  <c r="R485" i="14664" a="1"/>
  <c r="R485" i="14664" s="1"/>
  <c r="S485" i="14664" a="1"/>
  <c r="S485" i="14664" s="1"/>
  <c r="T485" i="14664" a="1"/>
  <c r="T485" i="14664" s="1"/>
  <c r="M486" i="14664" a="1"/>
  <c r="M486" i="14664" s="1"/>
  <c r="N486" i="14664" a="1"/>
  <c r="N486" i="14664" s="1"/>
  <c r="O486" i="14664" a="1"/>
  <c r="O486" i="14664" s="1"/>
  <c r="P486" i="14664" a="1"/>
  <c r="P486" i="14664" s="1"/>
  <c r="Q486" i="14664" a="1"/>
  <c r="Q486" i="14664" s="1"/>
  <c r="R486" i="14664" a="1"/>
  <c r="R486" i="14664" s="1"/>
  <c r="S486" i="14664" a="1"/>
  <c r="S486" i="14664" s="1"/>
  <c r="T486" i="14664" a="1"/>
  <c r="T486" i="14664" s="1"/>
  <c r="M487" i="14664" a="1"/>
  <c r="M487" i="14664" s="1"/>
  <c r="N487" i="14664" a="1"/>
  <c r="N487" i="14664" s="1"/>
  <c r="O487" i="14664" a="1"/>
  <c r="O487" i="14664" s="1"/>
  <c r="P487" i="14664" a="1"/>
  <c r="P487" i="14664" s="1"/>
  <c r="Q487" i="14664" a="1"/>
  <c r="Q487" i="14664" s="1"/>
  <c r="R487" i="14664" a="1"/>
  <c r="R487" i="14664" s="1"/>
  <c r="S487" i="14664" a="1"/>
  <c r="S487" i="14664" s="1"/>
  <c r="T487" i="14664" a="1"/>
  <c r="T487" i="14664" s="1"/>
  <c r="M488" i="14664" a="1"/>
  <c r="M488" i="14664" s="1"/>
  <c r="N488" i="14664" a="1"/>
  <c r="N488" i="14664" s="1"/>
  <c r="O488" i="14664" a="1"/>
  <c r="O488" i="14664" s="1"/>
  <c r="P488" i="14664" a="1"/>
  <c r="P488" i="14664" s="1"/>
  <c r="Q488" i="14664" a="1"/>
  <c r="Q488" i="14664" s="1"/>
  <c r="R488" i="14664" a="1"/>
  <c r="R488" i="14664" s="1"/>
  <c r="S488" i="14664" a="1"/>
  <c r="S488" i="14664" s="1"/>
  <c r="T488" i="14664" a="1"/>
  <c r="T488" i="14664" s="1"/>
  <c r="M489" i="14664" a="1"/>
  <c r="M489" i="14664" s="1"/>
  <c r="N489" i="14664" a="1"/>
  <c r="N489" i="14664" s="1"/>
  <c r="O489" i="14664" a="1"/>
  <c r="O489" i="14664" s="1"/>
  <c r="P489" i="14664" a="1"/>
  <c r="P489" i="14664" s="1"/>
  <c r="Q489" i="14664" a="1"/>
  <c r="Q489" i="14664" s="1"/>
  <c r="R489" i="14664" a="1"/>
  <c r="R489" i="14664" s="1"/>
  <c r="S489" i="14664" a="1"/>
  <c r="S489" i="14664" s="1"/>
  <c r="T489" i="14664" a="1"/>
  <c r="T489" i="14664" s="1"/>
  <c r="M490" i="14664" a="1"/>
  <c r="M490" i="14664" s="1"/>
  <c r="N490" i="14664" a="1"/>
  <c r="N490" i="14664" s="1"/>
  <c r="O490" i="14664" a="1"/>
  <c r="O490" i="14664" s="1"/>
  <c r="P490" i="14664" a="1"/>
  <c r="P490" i="14664" s="1"/>
  <c r="Q490" i="14664" a="1"/>
  <c r="Q490" i="14664" s="1"/>
  <c r="R490" i="14664" a="1"/>
  <c r="R490" i="14664" s="1"/>
  <c r="S490" i="14664" a="1"/>
  <c r="S490" i="14664" s="1"/>
  <c r="T490" i="14664" a="1"/>
  <c r="T490" i="14664" s="1"/>
  <c r="M491" i="14664" a="1"/>
  <c r="M491" i="14664" s="1"/>
  <c r="N491" i="14664" a="1"/>
  <c r="N491" i="14664" s="1"/>
  <c r="O491" i="14664" a="1"/>
  <c r="O491" i="14664" s="1"/>
  <c r="P491" i="14664" a="1"/>
  <c r="P491" i="14664" s="1"/>
  <c r="Q491" i="14664" a="1"/>
  <c r="Q491" i="14664" s="1"/>
  <c r="R491" i="14664" a="1"/>
  <c r="R491" i="14664" s="1"/>
  <c r="S491" i="14664" a="1"/>
  <c r="S491" i="14664" s="1"/>
  <c r="T491" i="14664" a="1"/>
  <c r="T491" i="14664" s="1"/>
  <c r="M492" i="14664" a="1"/>
  <c r="M492" i="14664" s="1"/>
  <c r="N492" i="14664" a="1"/>
  <c r="N492" i="14664" s="1"/>
  <c r="O492" i="14664" a="1"/>
  <c r="O492" i="14664" s="1"/>
  <c r="P492" i="14664" a="1"/>
  <c r="P492" i="14664" s="1"/>
  <c r="Q492" i="14664" a="1"/>
  <c r="Q492" i="14664" s="1"/>
  <c r="R492" i="14664" a="1"/>
  <c r="R492" i="14664" s="1"/>
  <c r="S492" i="14664" a="1"/>
  <c r="S492" i="14664" s="1"/>
  <c r="T492" i="14664" a="1"/>
  <c r="T492" i="14664" s="1"/>
  <c r="M493" i="14664" a="1"/>
  <c r="M493" i="14664" s="1"/>
  <c r="N493" i="14664" a="1"/>
  <c r="N493" i="14664" s="1"/>
  <c r="O493" i="14664" a="1"/>
  <c r="O493" i="14664" s="1"/>
  <c r="P493" i="14664" a="1"/>
  <c r="P493" i="14664" s="1"/>
  <c r="Q493" i="14664" a="1"/>
  <c r="Q493" i="14664" s="1"/>
  <c r="R493" i="14664" a="1"/>
  <c r="R493" i="14664" s="1"/>
  <c r="S493" i="14664" a="1"/>
  <c r="S493" i="14664" s="1"/>
  <c r="T493" i="14664" a="1"/>
  <c r="T493" i="14664" s="1"/>
  <c r="M494" i="14664" a="1"/>
  <c r="M494" i="14664" s="1"/>
  <c r="N494" i="14664" a="1"/>
  <c r="N494" i="14664" s="1"/>
  <c r="O494" i="14664" a="1"/>
  <c r="O494" i="14664" s="1"/>
  <c r="P494" i="14664" a="1"/>
  <c r="P494" i="14664" s="1"/>
  <c r="Q494" i="14664" a="1"/>
  <c r="Q494" i="14664" s="1"/>
  <c r="R494" i="14664" a="1"/>
  <c r="R494" i="14664" s="1"/>
  <c r="S494" i="14664" a="1"/>
  <c r="S494" i="14664" s="1"/>
  <c r="T494" i="14664" a="1"/>
  <c r="T494" i="14664" s="1"/>
  <c r="M495" i="14664" a="1"/>
  <c r="M495" i="14664" s="1"/>
  <c r="N495" i="14664" a="1"/>
  <c r="N495" i="14664" s="1"/>
  <c r="O495" i="14664" a="1"/>
  <c r="O495" i="14664" s="1"/>
  <c r="P495" i="14664" a="1"/>
  <c r="P495" i="14664" s="1"/>
  <c r="Q495" i="14664" a="1"/>
  <c r="Q495" i="14664" s="1"/>
  <c r="R495" i="14664" a="1"/>
  <c r="R495" i="14664" s="1"/>
  <c r="S495" i="14664" a="1"/>
  <c r="S495" i="14664" s="1"/>
  <c r="T495" i="14664" a="1"/>
  <c r="T495" i="14664" s="1"/>
  <c r="M496" i="14664" a="1"/>
  <c r="M496" i="14664" s="1"/>
  <c r="N496" i="14664" a="1"/>
  <c r="N496" i="14664" s="1"/>
  <c r="O496" i="14664" a="1"/>
  <c r="O496" i="14664" s="1"/>
  <c r="P496" i="14664" a="1"/>
  <c r="P496" i="14664" s="1"/>
  <c r="Q496" i="14664" a="1"/>
  <c r="Q496" i="14664" s="1"/>
  <c r="R496" i="14664" a="1"/>
  <c r="R496" i="14664" s="1"/>
  <c r="S496" i="14664" a="1"/>
  <c r="S496" i="14664" s="1"/>
  <c r="T496" i="14664" a="1"/>
  <c r="T496" i="14664" s="1"/>
  <c r="M497" i="14664" a="1"/>
  <c r="M497" i="14664" s="1"/>
  <c r="N497" i="14664" a="1"/>
  <c r="N497" i="14664" s="1"/>
  <c r="O497" i="14664" a="1"/>
  <c r="O497" i="14664" s="1"/>
  <c r="P497" i="14664" a="1"/>
  <c r="P497" i="14664" s="1"/>
  <c r="Q497" i="14664" a="1"/>
  <c r="Q497" i="14664" s="1"/>
  <c r="R497" i="14664" a="1"/>
  <c r="R497" i="14664" s="1"/>
  <c r="S497" i="14664" a="1"/>
  <c r="S497" i="14664" s="1"/>
  <c r="T497" i="14664" a="1"/>
  <c r="T497" i="14664" s="1"/>
  <c r="M498" i="14664" a="1"/>
  <c r="M498" i="14664" s="1"/>
  <c r="N498" i="14664" a="1"/>
  <c r="N498" i="14664" s="1"/>
  <c r="O498" i="14664" a="1"/>
  <c r="O498" i="14664" s="1"/>
  <c r="P498" i="14664" a="1"/>
  <c r="P498" i="14664" s="1"/>
  <c r="Q498" i="14664" a="1"/>
  <c r="Q498" i="14664" s="1"/>
  <c r="R498" i="14664" a="1"/>
  <c r="R498" i="14664" s="1"/>
  <c r="S498" i="14664" a="1"/>
  <c r="S498" i="14664" s="1"/>
  <c r="T498" i="14664" a="1"/>
  <c r="T498" i="14664" s="1"/>
  <c r="M499" i="14664" a="1"/>
  <c r="M499" i="14664" s="1"/>
  <c r="N499" i="14664" a="1"/>
  <c r="N499" i="14664" s="1"/>
  <c r="O499" i="14664" a="1"/>
  <c r="O499" i="14664" s="1"/>
  <c r="P499" i="14664" a="1"/>
  <c r="P499" i="14664" s="1"/>
  <c r="Q499" i="14664" a="1"/>
  <c r="Q499" i="14664" s="1"/>
  <c r="R499" i="14664" a="1"/>
  <c r="R499" i="14664" s="1"/>
  <c r="S499" i="14664" a="1"/>
  <c r="S499" i="14664" s="1"/>
  <c r="T499" i="14664" a="1"/>
  <c r="T499" i="14664" s="1"/>
  <c r="M500" i="14664" a="1"/>
  <c r="M500" i="14664" s="1"/>
  <c r="N500" i="14664" a="1"/>
  <c r="N500" i="14664" s="1"/>
  <c r="O500" i="14664" a="1"/>
  <c r="O500" i="14664" s="1"/>
  <c r="P500" i="14664" a="1"/>
  <c r="P500" i="14664" s="1"/>
  <c r="Q500" i="14664" a="1"/>
  <c r="Q500" i="14664" s="1"/>
  <c r="R500" i="14664" a="1"/>
  <c r="R500" i="14664" s="1"/>
  <c r="S500" i="14664" a="1"/>
  <c r="S500" i="14664" s="1"/>
  <c r="T500" i="14664" a="1"/>
  <c r="T500" i="14664" s="1"/>
  <c r="M501" i="14664" a="1"/>
  <c r="M501" i="14664" s="1"/>
  <c r="N501" i="14664" a="1"/>
  <c r="N501" i="14664" s="1"/>
  <c r="O501" i="14664" a="1"/>
  <c r="O501" i="14664" s="1"/>
  <c r="P501" i="14664" a="1"/>
  <c r="P501" i="14664" s="1"/>
  <c r="Q501" i="14664" a="1"/>
  <c r="Q501" i="14664" s="1"/>
  <c r="R501" i="14664" a="1"/>
  <c r="R501" i="14664" s="1"/>
  <c r="S501" i="14664" a="1"/>
  <c r="S501" i="14664" s="1"/>
  <c r="T501" i="14664" a="1"/>
  <c r="T501" i="14664" s="1"/>
  <c r="M502" i="14664" a="1"/>
  <c r="M502" i="14664" s="1"/>
  <c r="N502" i="14664" a="1"/>
  <c r="N502" i="14664" s="1"/>
  <c r="O502" i="14664" a="1"/>
  <c r="O502" i="14664" s="1"/>
  <c r="P502" i="14664" a="1"/>
  <c r="P502" i="14664" s="1"/>
  <c r="Q502" i="14664" a="1"/>
  <c r="Q502" i="14664" s="1"/>
  <c r="R502" i="14664" a="1"/>
  <c r="R502" i="14664" s="1"/>
  <c r="S502" i="14664" a="1"/>
  <c r="S502" i="14664" s="1"/>
  <c r="T502" i="14664" a="1"/>
  <c r="T502" i="14664" s="1"/>
  <c r="M503" i="14664" a="1"/>
  <c r="M503" i="14664" s="1"/>
  <c r="N503" i="14664" a="1"/>
  <c r="N503" i="14664" s="1"/>
  <c r="O503" i="14664" a="1"/>
  <c r="O503" i="14664" s="1"/>
  <c r="P503" i="14664" a="1"/>
  <c r="P503" i="14664" s="1"/>
  <c r="Q503" i="14664" a="1"/>
  <c r="Q503" i="14664" s="1"/>
  <c r="R503" i="14664" a="1"/>
  <c r="R503" i="14664" s="1"/>
  <c r="S503" i="14664" a="1"/>
  <c r="S503" i="14664" s="1"/>
  <c r="T503" i="14664" a="1"/>
  <c r="T503" i="14664" s="1"/>
  <c r="M504" i="14664" a="1"/>
  <c r="M504" i="14664" s="1"/>
  <c r="N504" i="14664" a="1"/>
  <c r="N504" i="14664" s="1"/>
  <c r="O504" i="14664" a="1"/>
  <c r="O504" i="14664" s="1"/>
  <c r="P504" i="14664" a="1"/>
  <c r="P504" i="14664" s="1"/>
  <c r="Q504" i="14664" a="1"/>
  <c r="Q504" i="14664" s="1"/>
  <c r="R504" i="14664" a="1"/>
  <c r="R504" i="14664" s="1"/>
  <c r="S504" i="14664" a="1"/>
  <c r="S504" i="14664" s="1"/>
  <c r="T504" i="14664" a="1"/>
  <c r="T504" i="14664" s="1"/>
  <c r="M505" i="14664" a="1"/>
  <c r="M505" i="14664" s="1"/>
  <c r="N505" i="14664" a="1"/>
  <c r="N505" i="14664" s="1"/>
  <c r="O505" i="14664" a="1"/>
  <c r="O505" i="14664" s="1"/>
  <c r="P505" i="14664" a="1"/>
  <c r="P505" i="14664" s="1"/>
  <c r="Q505" i="14664" a="1"/>
  <c r="Q505" i="14664" s="1"/>
  <c r="R505" i="14664" a="1"/>
  <c r="R505" i="14664" s="1"/>
  <c r="S505" i="14664" a="1"/>
  <c r="S505" i="14664" s="1"/>
  <c r="T505" i="14664" a="1"/>
  <c r="T505" i="14664" s="1"/>
  <c r="M506" i="14664" a="1"/>
  <c r="M506" i="14664" s="1"/>
  <c r="N506" i="14664" a="1"/>
  <c r="N506" i="14664" s="1"/>
  <c r="O506" i="14664" a="1"/>
  <c r="O506" i="14664" s="1"/>
  <c r="P506" i="14664" a="1"/>
  <c r="P506" i="14664" s="1"/>
  <c r="Q506" i="14664" a="1"/>
  <c r="Q506" i="14664" s="1"/>
  <c r="R506" i="14664" a="1"/>
  <c r="R506" i="14664" s="1"/>
  <c r="S506" i="14664" a="1"/>
  <c r="S506" i="14664" s="1"/>
  <c r="T506" i="14664" a="1"/>
  <c r="T506" i="14664" s="1"/>
  <c r="M507" i="14664" a="1"/>
  <c r="M507" i="14664" s="1"/>
  <c r="N507" i="14664" a="1"/>
  <c r="N507" i="14664" s="1"/>
  <c r="O507" i="14664" a="1"/>
  <c r="O507" i="14664" s="1"/>
  <c r="P507" i="14664" a="1"/>
  <c r="P507" i="14664" s="1"/>
  <c r="Q507" i="14664" a="1"/>
  <c r="Q507" i="14664" s="1"/>
  <c r="R507" i="14664" a="1"/>
  <c r="R507" i="14664" s="1"/>
  <c r="S507" i="14664" a="1"/>
  <c r="S507" i="14664" s="1"/>
  <c r="T507" i="14664" a="1"/>
  <c r="T507" i="14664" s="1"/>
  <c r="M508" i="14664" a="1"/>
  <c r="M508" i="14664" s="1"/>
  <c r="N508" i="14664" a="1"/>
  <c r="N508" i="14664" s="1"/>
  <c r="O508" i="14664" a="1"/>
  <c r="O508" i="14664" s="1"/>
  <c r="P508" i="14664" a="1"/>
  <c r="P508" i="14664" s="1"/>
  <c r="Q508" i="14664" a="1"/>
  <c r="Q508" i="14664" s="1"/>
  <c r="R508" i="14664" a="1"/>
  <c r="R508" i="14664" s="1"/>
  <c r="S508" i="14664" a="1"/>
  <c r="S508" i="14664" s="1"/>
  <c r="T508" i="14664" a="1"/>
  <c r="T508" i="14664" s="1"/>
  <c r="M509" i="14664" a="1"/>
  <c r="M509" i="14664" s="1"/>
  <c r="N509" i="14664" a="1"/>
  <c r="N509" i="14664" s="1"/>
  <c r="O509" i="14664" a="1"/>
  <c r="O509" i="14664" s="1"/>
  <c r="P509" i="14664" a="1"/>
  <c r="P509" i="14664" s="1"/>
  <c r="Q509" i="14664" a="1"/>
  <c r="Q509" i="14664" s="1"/>
  <c r="R509" i="14664" a="1"/>
  <c r="R509" i="14664" s="1"/>
  <c r="S509" i="14664" a="1"/>
  <c r="S509" i="14664" s="1"/>
  <c r="T509" i="14664" a="1"/>
  <c r="T509" i="14664" s="1"/>
  <c r="M510" i="14664" a="1"/>
  <c r="M510" i="14664" s="1"/>
  <c r="N510" i="14664" a="1"/>
  <c r="N510" i="14664" s="1"/>
  <c r="O510" i="14664" a="1"/>
  <c r="O510" i="14664" s="1"/>
  <c r="P510" i="14664" a="1"/>
  <c r="P510" i="14664" s="1"/>
  <c r="Q510" i="14664" a="1"/>
  <c r="Q510" i="14664" s="1"/>
  <c r="R510" i="14664" a="1"/>
  <c r="R510" i="14664" s="1"/>
  <c r="S510" i="14664" a="1"/>
  <c r="S510" i="14664" s="1"/>
  <c r="T510" i="14664" a="1"/>
  <c r="T510" i="14664" s="1"/>
  <c r="M511" i="14664" a="1"/>
  <c r="M511" i="14664" s="1"/>
  <c r="N511" i="14664" a="1"/>
  <c r="N511" i="14664" s="1"/>
  <c r="O511" i="14664" a="1"/>
  <c r="O511" i="14664" s="1"/>
  <c r="P511" i="14664" a="1"/>
  <c r="P511" i="14664" s="1"/>
  <c r="Q511" i="14664" a="1"/>
  <c r="Q511" i="14664" s="1"/>
  <c r="R511" i="14664" a="1"/>
  <c r="R511" i="14664" s="1"/>
  <c r="S511" i="14664" a="1"/>
  <c r="S511" i="14664" s="1"/>
  <c r="T511" i="14664" a="1"/>
  <c r="T511" i="14664" s="1"/>
  <c r="M512" i="14664" a="1"/>
  <c r="M512" i="14664" s="1"/>
  <c r="N512" i="14664" a="1"/>
  <c r="N512" i="14664" s="1"/>
  <c r="O512" i="14664" a="1"/>
  <c r="O512" i="14664" s="1"/>
  <c r="P512" i="14664" a="1"/>
  <c r="P512" i="14664" s="1"/>
  <c r="Q512" i="14664" a="1"/>
  <c r="Q512" i="14664" s="1"/>
  <c r="R512" i="14664" a="1"/>
  <c r="R512" i="14664" s="1"/>
  <c r="S512" i="14664" a="1"/>
  <c r="S512" i="14664" s="1"/>
  <c r="T512" i="14664" a="1"/>
  <c r="T512" i="14664" s="1"/>
  <c r="M513" i="14664" a="1"/>
  <c r="M513" i="14664" s="1"/>
  <c r="N513" i="14664" a="1"/>
  <c r="N513" i="14664" s="1"/>
  <c r="O513" i="14664" a="1"/>
  <c r="O513" i="14664" s="1"/>
  <c r="P513" i="14664" a="1"/>
  <c r="P513" i="14664" s="1"/>
  <c r="Q513" i="14664" a="1"/>
  <c r="Q513" i="14664" s="1"/>
  <c r="R513" i="14664" a="1"/>
  <c r="R513" i="14664" s="1"/>
  <c r="S513" i="14664" a="1"/>
  <c r="S513" i="14664" s="1"/>
  <c r="T513" i="14664" a="1"/>
  <c r="T513" i="14664" s="1"/>
  <c r="M514" i="14664" a="1"/>
  <c r="M514" i="14664" s="1"/>
  <c r="N514" i="14664" a="1"/>
  <c r="N514" i="14664" s="1"/>
  <c r="O514" i="14664" a="1"/>
  <c r="O514" i="14664" s="1"/>
  <c r="P514" i="14664" a="1"/>
  <c r="P514" i="14664" s="1"/>
  <c r="Q514" i="14664" a="1"/>
  <c r="Q514" i="14664" s="1"/>
  <c r="R514" i="14664" a="1"/>
  <c r="R514" i="14664" s="1"/>
  <c r="S514" i="14664" a="1"/>
  <c r="S514" i="14664" s="1"/>
  <c r="T514" i="14664" a="1"/>
  <c r="T514" i="14664" s="1"/>
  <c r="M515" i="14664" a="1"/>
  <c r="M515" i="14664" s="1"/>
  <c r="N515" i="14664" a="1"/>
  <c r="N515" i="14664" s="1"/>
  <c r="O515" i="14664" a="1"/>
  <c r="O515" i="14664" s="1"/>
  <c r="P515" i="14664" a="1"/>
  <c r="P515" i="14664" s="1"/>
  <c r="Q515" i="14664" a="1"/>
  <c r="Q515" i="14664" s="1"/>
  <c r="R515" i="14664" a="1"/>
  <c r="R515" i="14664" s="1"/>
  <c r="S515" i="14664" a="1"/>
  <c r="S515" i="14664" s="1"/>
  <c r="T515" i="14664" a="1"/>
  <c r="T515" i="14664" s="1"/>
  <c r="M516" i="14664" a="1"/>
  <c r="M516" i="14664" s="1"/>
  <c r="N516" i="14664" a="1"/>
  <c r="N516" i="14664" s="1"/>
  <c r="O516" i="14664" a="1"/>
  <c r="O516" i="14664" s="1"/>
  <c r="P516" i="14664" a="1"/>
  <c r="P516" i="14664" s="1"/>
  <c r="Q516" i="14664" a="1"/>
  <c r="Q516" i="14664" s="1"/>
  <c r="R516" i="14664" a="1"/>
  <c r="R516" i="14664" s="1"/>
  <c r="S516" i="14664" a="1"/>
  <c r="S516" i="14664" s="1"/>
  <c r="T516" i="14664" a="1"/>
  <c r="T516" i="14664" s="1"/>
  <c r="M517" i="14664" a="1"/>
  <c r="M517" i="14664" s="1"/>
  <c r="N517" i="14664" a="1"/>
  <c r="N517" i="14664" s="1"/>
  <c r="O517" i="14664" a="1"/>
  <c r="O517" i="14664" s="1"/>
  <c r="P517" i="14664" a="1"/>
  <c r="P517" i="14664" s="1"/>
  <c r="Q517" i="14664" a="1"/>
  <c r="Q517" i="14664" s="1"/>
  <c r="R517" i="14664" a="1"/>
  <c r="R517" i="14664" s="1"/>
  <c r="S517" i="14664" a="1"/>
  <c r="S517" i="14664" s="1"/>
  <c r="T517" i="14664" a="1"/>
  <c r="T517" i="14664" s="1"/>
  <c r="M518" i="14664" a="1"/>
  <c r="M518" i="14664" s="1"/>
  <c r="N518" i="14664" a="1"/>
  <c r="N518" i="14664" s="1"/>
  <c r="O518" i="14664" a="1"/>
  <c r="O518" i="14664" s="1"/>
  <c r="P518" i="14664" a="1"/>
  <c r="P518" i="14664" s="1"/>
  <c r="Q518" i="14664" a="1"/>
  <c r="Q518" i="14664" s="1"/>
  <c r="R518" i="14664" a="1"/>
  <c r="R518" i="14664" s="1"/>
  <c r="S518" i="14664" a="1"/>
  <c r="S518" i="14664" s="1"/>
  <c r="T518" i="14664" a="1"/>
  <c r="T518" i="14664" s="1"/>
  <c r="M519" i="14664" a="1"/>
  <c r="M519" i="14664" s="1"/>
  <c r="N519" i="14664" a="1"/>
  <c r="N519" i="14664" s="1"/>
  <c r="O519" i="14664" a="1"/>
  <c r="O519" i="14664" s="1"/>
  <c r="P519" i="14664" a="1"/>
  <c r="P519" i="14664" s="1"/>
  <c r="Q519" i="14664" a="1"/>
  <c r="Q519" i="14664" s="1"/>
  <c r="R519" i="14664" a="1"/>
  <c r="R519" i="14664" s="1"/>
  <c r="S519" i="14664" a="1"/>
  <c r="S519" i="14664" s="1"/>
  <c r="T519" i="14664" a="1"/>
  <c r="T519" i="14664" s="1"/>
  <c r="M520" i="14664" a="1"/>
  <c r="M520" i="14664" s="1"/>
  <c r="N520" i="14664" a="1"/>
  <c r="N520" i="14664" s="1"/>
  <c r="O520" i="14664" a="1"/>
  <c r="O520" i="14664" s="1"/>
  <c r="P520" i="14664" a="1"/>
  <c r="P520" i="14664" s="1"/>
  <c r="Q520" i="14664" a="1"/>
  <c r="Q520" i="14664" s="1"/>
  <c r="R520" i="14664" a="1"/>
  <c r="R520" i="14664" s="1"/>
  <c r="S520" i="14664" a="1"/>
  <c r="S520" i="14664" s="1"/>
  <c r="T520" i="14664" a="1"/>
  <c r="T520" i="14664" s="1"/>
  <c r="M521" i="14664" a="1"/>
  <c r="M521" i="14664" s="1"/>
  <c r="N521" i="14664" a="1"/>
  <c r="N521" i="14664" s="1"/>
  <c r="O521" i="14664" a="1"/>
  <c r="O521" i="14664" s="1"/>
  <c r="P521" i="14664" a="1"/>
  <c r="P521" i="14664" s="1"/>
  <c r="Q521" i="14664" a="1"/>
  <c r="Q521" i="14664" s="1"/>
  <c r="R521" i="14664" a="1"/>
  <c r="R521" i="14664" s="1"/>
  <c r="S521" i="14664" a="1"/>
  <c r="S521" i="14664" s="1"/>
  <c r="T521" i="14664" a="1"/>
  <c r="T521" i="14664" s="1"/>
  <c r="GR211" i="15198" l="1"/>
  <c r="GR222" i="15198" s="1"/>
  <c r="GR245" i="15198" s="1"/>
  <c r="WB209" i="15198"/>
  <c r="WB212" i="15198" s="1"/>
  <c r="WB213" i="15198" s="1"/>
  <c r="EM211" i="15198"/>
  <c r="IF209" i="15198"/>
  <c r="IF212" i="15198" s="1"/>
  <c r="IF213" i="15198" s="1"/>
  <c r="NZ209" i="15198"/>
  <c r="RG211" i="15198"/>
  <c r="QJ209" i="15198"/>
  <c r="OL211" i="15198"/>
  <c r="LE211" i="15198"/>
  <c r="LE222" i="15198" s="1"/>
  <c r="LE245" i="15198" s="1"/>
  <c r="VB211" i="15198"/>
  <c r="LB211" i="15198"/>
  <c r="SH211" i="15198"/>
  <c r="QQ189" i="15200"/>
  <c r="QQ190" i="15200" s="1"/>
  <c r="QQ191" i="15200"/>
  <c r="QD189" i="15200"/>
  <c r="QD190" i="15200" s="1"/>
  <c r="QD191" i="15200"/>
  <c r="PP189" i="15200"/>
  <c r="PP190" i="15200" s="1"/>
  <c r="PP191" i="15200"/>
  <c r="JK191" i="15200"/>
  <c r="JK189" i="15200"/>
  <c r="JK190" i="15200" s="1"/>
  <c r="MD191" i="15200"/>
  <c r="MD189" i="15200"/>
  <c r="MD190" i="15200" s="1"/>
  <c r="RW191" i="15200"/>
  <c r="RW189" i="15200"/>
  <c r="RW190" i="15200" s="1"/>
  <c r="LB191" i="15200"/>
  <c r="LB189" i="15200"/>
  <c r="LB190" i="15200" s="1"/>
  <c r="PF189" i="15200"/>
  <c r="PF190" i="15200" s="1"/>
  <c r="PF191" i="15200"/>
  <c r="QY191" i="15200"/>
  <c r="QY189" i="15200"/>
  <c r="QY190" i="15200" s="1"/>
  <c r="LZ191" i="15200"/>
  <c r="LZ189" i="15200"/>
  <c r="LZ190" i="15200" s="1"/>
  <c r="JW191" i="15200"/>
  <c r="JW189" i="15200"/>
  <c r="JW190" i="15200" s="1"/>
  <c r="JD189" i="15200"/>
  <c r="JD190" i="15200" s="1"/>
  <c r="JD208" i="15200" s="1"/>
  <c r="JD191" i="15200"/>
  <c r="RV191" i="15200"/>
  <c r="RV189" i="15200"/>
  <c r="RV190" i="15200" s="1"/>
  <c r="RV210" i="15200" s="1"/>
  <c r="OM191" i="15200"/>
  <c r="OM189" i="15200"/>
  <c r="OM190" i="15200" s="1"/>
  <c r="JQ191" i="15200"/>
  <c r="JQ189" i="15200"/>
  <c r="JQ190" i="15200" s="1"/>
  <c r="NC191" i="15200"/>
  <c r="NC189" i="15200"/>
  <c r="NC190" i="15200" s="1"/>
  <c r="KS191" i="15200"/>
  <c r="KS189" i="15200"/>
  <c r="KS190" i="15200" s="1"/>
  <c r="KS209" i="15200" s="1"/>
  <c r="PG191" i="15200"/>
  <c r="PG189" i="15200"/>
  <c r="PG190" i="15200" s="1"/>
  <c r="RQ191" i="15200"/>
  <c r="RQ189" i="15200"/>
  <c r="RQ190" i="15200" s="1"/>
  <c r="QJ189" i="15200"/>
  <c r="QJ190" i="15200" s="1"/>
  <c r="QJ191" i="15200"/>
  <c r="KU189" i="15200"/>
  <c r="KU190" i="15200" s="1"/>
  <c r="KU191" i="15200"/>
  <c r="JA189" i="15200"/>
  <c r="JA190" i="15200" s="1"/>
  <c r="JA191" i="15200"/>
  <c r="MO189" i="15200"/>
  <c r="MO190" i="15200" s="1"/>
  <c r="MO191" i="15200"/>
  <c r="JN191" i="15200"/>
  <c r="JN189" i="15200"/>
  <c r="JN190" i="15200" s="1"/>
  <c r="MY189" i="15200"/>
  <c r="MY190" i="15200" s="1"/>
  <c r="MY191" i="15200"/>
  <c r="TV209" i="15198"/>
  <c r="TZ209" i="15198"/>
  <c r="TZ212" i="15198" s="1"/>
  <c r="TZ213" i="15198" s="1"/>
  <c r="DG209" i="15198"/>
  <c r="NR211" i="15198"/>
  <c r="HQ222" i="15198"/>
  <c r="HQ245" i="15198" s="1"/>
  <c r="RH211" i="15198"/>
  <c r="LZ209" i="15198"/>
  <c r="LZ212" i="15198" s="1"/>
  <c r="LZ213" i="15198" s="1"/>
  <c r="UE211" i="15198"/>
  <c r="MP189" i="15200"/>
  <c r="MP190" i="15200" s="1"/>
  <c r="MP191" i="15200"/>
  <c r="PY189" i="15200"/>
  <c r="PY190" i="15200" s="1"/>
  <c r="PY191" i="15200"/>
  <c r="OS189" i="15200"/>
  <c r="OS190" i="15200" s="1"/>
  <c r="OS191" i="15200"/>
  <c r="OF189" i="15200"/>
  <c r="OF190" i="15200" s="1"/>
  <c r="OF191" i="15200"/>
  <c r="NL189" i="15200"/>
  <c r="NL190" i="15200" s="1"/>
  <c r="NL191" i="15200"/>
  <c r="PO191" i="15200"/>
  <c r="PO189" i="15200"/>
  <c r="PO190" i="15200" s="1"/>
  <c r="KH191" i="15200"/>
  <c r="KH189" i="15200"/>
  <c r="KH190" i="15200" s="1"/>
  <c r="JG189" i="15200"/>
  <c r="JG190" i="15200" s="1"/>
  <c r="JG191" i="15200"/>
  <c r="NQ189" i="15200"/>
  <c r="NQ190" i="15200" s="1"/>
  <c r="NQ208" i="15200" s="1"/>
  <c r="NQ191" i="15200"/>
  <c r="MQ191" i="15200"/>
  <c r="MQ189" i="15200"/>
  <c r="MQ190" i="15200" s="1"/>
  <c r="NB189" i="15200"/>
  <c r="NB190" i="15200" s="1"/>
  <c r="NB191" i="15200"/>
  <c r="MI191" i="15200"/>
  <c r="MI189" i="15200"/>
  <c r="MI190" i="15200" s="1"/>
  <c r="KT189" i="15200"/>
  <c r="KT190" i="15200" s="1"/>
  <c r="KT191" i="15200"/>
  <c r="JV191" i="15200"/>
  <c r="JV189" i="15200"/>
  <c r="JV190" i="15200" s="1"/>
  <c r="JV209" i="15200" s="1"/>
  <c r="RJ191" i="15200"/>
  <c r="RJ189" i="15200"/>
  <c r="RJ190" i="15200" s="1"/>
  <c r="QU189" i="15200"/>
  <c r="QU190" i="15200" s="1"/>
  <c r="QU191" i="15200"/>
  <c r="RM189" i="15200"/>
  <c r="RM190" i="15200" s="1"/>
  <c r="RM191" i="15200"/>
  <c r="QI209" i="15198"/>
  <c r="EW211" i="15198"/>
  <c r="LF211" i="15198"/>
  <c r="LF222" i="15198" s="1"/>
  <c r="TF222" i="15198"/>
  <c r="TF245" i="15198" s="1"/>
  <c r="RJ211" i="15198"/>
  <c r="OK222" i="15198"/>
  <c r="OK245" i="15198" s="1"/>
  <c r="PL211" i="15198"/>
  <c r="OQ211" i="15198"/>
  <c r="IN209" i="15198"/>
  <c r="RX189" i="15200"/>
  <c r="RX190" i="15200" s="1"/>
  <c r="RX191" i="15200"/>
  <c r="QI189" i="15200"/>
  <c r="QI190" i="15200" s="1"/>
  <c r="QI191" i="15200"/>
  <c r="ON189" i="15200"/>
  <c r="ON190" i="15200" s="1"/>
  <c r="ON191" i="15200"/>
  <c r="RU189" i="15200"/>
  <c r="RU190" i="15200" s="1"/>
  <c r="RU191" i="15200"/>
  <c r="JU191" i="15200"/>
  <c r="JU189" i="15200"/>
  <c r="JU190" i="15200" s="1"/>
  <c r="QX191" i="15200"/>
  <c r="QX189" i="15200"/>
  <c r="QX190" i="15200" s="1"/>
  <c r="LR191" i="15200"/>
  <c r="LR189" i="15200"/>
  <c r="LR190" i="15200" s="1"/>
  <c r="NH191" i="15200"/>
  <c r="NH189" i="15200"/>
  <c r="NH190" i="15200" s="1"/>
  <c r="RT189" i="15200"/>
  <c r="RT190" i="15200" s="1"/>
  <c r="RT191" i="15200"/>
  <c r="KR189" i="15200"/>
  <c r="KR190" i="15200" s="1"/>
  <c r="KR191" i="15200"/>
  <c r="OG191" i="15200"/>
  <c r="OG189" i="15200"/>
  <c r="OG190" i="15200" s="1"/>
  <c r="QN191" i="15200"/>
  <c r="QN189" i="15200"/>
  <c r="QN190" i="15200" s="1"/>
  <c r="LI191" i="15200"/>
  <c r="LI189" i="15200"/>
  <c r="LI190" i="15200" s="1"/>
  <c r="LI210" i="15200" s="1"/>
  <c r="SC191" i="15200"/>
  <c r="SC189" i="15200"/>
  <c r="SC190" i="15200" s="1"/>
  <c r="NO191" i="15200"/>
  <c r="NO189" i="15200"/>
  <c r="NO190" i="15200" s="1"/>
  <c r="MN191" i="15200"/>
  <c r="MN189" i="15200"/>
  <c r="MN190" i="15200" s="1"/>
  <c r="VZ209" i="15198"/>
  <c r="HL211" i="15198"/>
  <c r="HL222" i="15198" s="1"/>
  <c r="MI211" i="15198"/>
  <c r="NB211" i="15198"/>
  <c r="NB222" i="15198" s="1"/>
  <c r="NB245" i="15198" s="1"/>
  <c r="EG211" i="15198"/>
  <c r="KF211" i="15198"/>
  <c r="KF222" i="15198" s="1"/>
  <c r="KF245" i="15198" s="1"/>
  <c r="HT211" i="15198"/>
  <c r="GW209" i="15198"/>
  <c r="GW212" i="15198" s="1"/>
  <c r="GW213" i="15198" s="1"/>
  <c r="NG209" i="15198"/>
  <c r="KX207" i="15198"/>
  <c r="KL191" i="15200"/>
  <c r="KL189" i="15200"/>
  <c r="KL190" i="15200" s="1"/>
  <c r="PN189" i="15200"/>
  <c r="PN190" i="15200" s="1"/>
  <c r="PN191" i="15200"/>
  <c r="KN189" i="15200"/>
  <c r="KN190" i="15200" s="1"/>
  <c r="KN191" i="15200"/>
  <c r="OW189" i="15200"/>
  <c r="OW190" i="15200" s="1"/>
  <c r="OW191" i="15200"/>
  <c r="PT191" i="15200"/>
  <c r="PT189" i="15200"/>
  <c r="PT190" i="15200" s="1"/>
  <c r="QG189" i="15200"/>
  <c r="QG190" i="15200" s="1"/>
  <c r="QG191" i="15200"/>
  <c r="PB189" i="15200"/>
  <c r="PB190" i="15200" s="1"/>
  <c r="PB191" i="15200"/>
  <c r="RL191" i="15200"/>
  <c r="RL189" i="15200"/>
  <c r="RL190" i="15200" s="1"/>
  <c r="RI189" i="15200"/>
  <c r="RI190" i="15200" s="1"/>
  <c r="RI212" i="15200" s="1"/>
  <c r="JL191" i="15200"/>
  <c r="JL189" i="15200"/>
  <c r="JL190" i="15200" s="1"/>
  <c r="KX189" i="15200"/>
  <c r="KX190" i="15200" s="1"/>
  <c r="KX191" i="15200"/>
  <c r="QB191" i="15200"/>
  <c r="QB189" i="15200"/>
  <c r="QB190" i="15200" s="1"/>
  <c r="RM209" i="15198"/>
  <c r="IS222" i="15198"/>
  <c r="IS245" i="15198" s="1"/>
  <c r="UD211" i="15198"/>
  <c r="UD222" i="15198" s="1"/>
  <c r="UD245" i="15198" s="1"/>
  <c r="ET211" i="15198"/>
  <c r="ET222" i="15198" s="1"/>
  <c r="ET245" i="15198" s="1"/>
  <c r="OK189" i="15200"/>
  <c r="OK190" i="15200" s="1"/>
  <c r="OK191" i="15200"/>
  <c r="JP191" i="15200"/>
  <c r="JP189" i="15200"/>
  <c r="JP190" i="15200" s="1"/>
  <c r="QE189" i="15200"/>
  <c r="QE190" i="15200" s="1"/>
  <c r="QE191" i="15200"/>
  <c r="JI189" i="15200"/>
  <c r="JI190" i="15200" s="1"/>
  <c r="JI191" i="15200"/>
  <c r="JY191" i="15200"/>
  <c r="JY189" i="15200"/>
  <c r="JY190" i="15200" s="1"/>
  <c r="NM191" i="15200"/>
  <c r="NM189" i="15200"/>
  <c r="NM190" i="15200" s="1"/>
  <c r="NP191" i="15200"/>
  <c r="NP189" i="15200"/>
  <c r="NP190" i="15200" s="1"/>
  <c r="RR191" i="15200"/>
  <c r="RR189" i="15200"/>
  <c r="RR190" i="15200" s="1"/>
  <c r="PJ191" i="15200"/>
  <c r="PJ189" i="15200"/>
  <c r="PJ190" i="15200" s="1"/>
  <c r="KC189" i="15200"/>
  <c r="KC190" i="15200" s="1"/>
  <c r="KC191" i="15200"/>
  <c r="OA191" i="15200"/>
  <c r="OA189" i="15200"/>
  <c r="OA190" i="15200" s="1"/>
  <c r="OA210" i="15200" s="1"/>
  <c r="RA191" i="15200"/>
  <c r="RA189" i="15200"/>
  <c r="RA190" i="15200" s="1"/>
  <c r="RA211" i="15200" s="1"/>
  <c r="RK191" i="15200"/>
  <c r="RK189" i="15200"/>
  <c r="RK190" i="15200" s="1"/>
  <c r="SB193" i="15200"/>
  <c r="SB207" i="15200" s="1"/>
  <c r="SB210" i="15200"/>
  <c r="SB208" i="15200"/>
  <c r="SB213" i="15200"/>
  <c r="SB212" i="15200"/>
  <c r="SB209" i="15200"/>
  <c r="SB211" i="15200"/>
  <c r="MC189" i="15200"/>
  <c r="MC190" i="15200" s="1"/>
  <c r="MC191" i="15200"/>
  <c r="OI191" i="15200"/>
  <c r="OI189" i="15200"/>
  <c r="OI190" i="15200" s="1"/>
  <c r="VY222" i="15198"/>
  <c r="VY245" i="15198" s="1"/>
  <c r="GN211" i="15198"/>
  <c r="GN222" i="15198" s="1"/>
  <c r="GN245" i="15198" s="1"/>
  <c r="LL211" i="15198"/>
  <c r="LL222" i="15198" s="1"/>
  <c r="LL245" i="15198" s="1"/>
  <c r="RL226" i="15198"/>
  <c r="KB222" i="15198"/>
  <c r="KB245" i="15198" s="1"/>
  <c r="SV211" i="15198"/>
  <c r="SV222" i="15198" s="1"/>
  <c r="SV245" i="15198" s="1"/>
  <c r="KH211" i="15198"/>
  <c r="NN222" i="15198"/>
  <c r="NN245" i="15198" s="1"/>
  <c r="SI222" i="15198"/>
  <c r="SI245" i="15198" s="1"/>
  <c r="TK211" i="15198"/>
  <c r="TK222" i="15198" s="1"/>
  <c r="TK245" i="15198" s="1"/>
  <c r="MR211" i="15198"/>
  <c r="MR222" i="15198" s="1"/>
  <c r="MR245" i="15198" s="1"/>
  <c r="KD211" i="15198"/>
  <c r="JT211" i="15198"/>
  <c r="IL211" i="15198"/>
  <c r="DO209" i="15198"/>
  <c r="DO212" i="15198" s="1"/>
  <c r="DO213" i="15198" s="1"/>
  <c r="PX209" i="15198"/>
  <c r="PX212" i="15198" s="1"/>
  <c r="PX213" i="15198" s="1"/>
  <c r="UU211" i="15198"/>
  <c r="JT191" i="15200"/>
  <c r="JT189" i="15200"/>
  <c r="JT190" i="15200" s="1"/>
  <c r="PU191" i="15200"/>
  <c r="PU189" i="15200"/>
  <c r="PU190" i="15200" s="1"/>
  <c r="PU210" i="15200" s="1"/>
  <c r="MS212" i="15200"/>
  <c r="QA191" i="15200"/>
  <c r="QA189" i="15200"/>
  <c r="QA190" i="15200" s="1"/>
  <c r="RD191" i="15200"/>
  <c r="RD189" i="15200"/>
  <c r="RD190" i="15200" s="1"/>
  <c r="SA191" i="15200"/>
  <c r="SA189" i="15200"/>
  <c r="SA190" i="15200" s="1"/>
  <c r="SA208" i="15200" s="1"/>
  <c r="MR189" i="15200"/>
  <c r="MR190" i="15200" s="1"/>
  <c r="MR191" i="15200"/>
  <c r="NF189" i="15200"/>
  <c r="NF190" i="15200" s="1"/>
  <c r="NF211" i="15200" s="1"/>
  <c r="NF191" i="15200"/>
  <c r="LJ189" i="15200"/>
  <c r="LJ190" i="15200" s="1"/>
  <c r="LJ191" i="15200"/>
  <c r="RH189" i="15200"/>
  <c r="RH190" i="15200" s="1"/>
  <c r="RH191" i="15200"/>
  <c r="NX211" i="15198"/>
  <c r="NX222" i="15198" s="1"/>
  <c r="NX245" i="15198" s="1"/>
  <c r="HE222" i="15198"/>
  <c r="HE245" i="15198" s="1"/>
  <c r="DW222" i="15198"/>
  <c r="DW245" i="15198" s="1"/>
  <c r="QX209" i="15198"/>
  <c r="QX212" i="15198" s="1"/>
  <c r="QX213" i="15198" s="1"/>
  <c r="RY209" i="15198"/>
  <c r="RY212" i="15198" s="1"/>
  <c r="RY213" i="15198" s="1"/>
  <c r="LL189" i="15200"/>
  <c r="LL190" i="15200" s="1"/>
  <c r="LL191" i="15200"/>
  <c r="PC191" i="15200"/>
  <c r="PC189" i="15200"/>
  <c r="PC190" i="15200" s="1"/>
  <c r="PC210" i="15200" s="1"/>
  <c r="PH191" i="15200"/>
  <c r="PH189" i="15200"/>
  <c r="PH190" i="15200" s="1"/>
  <c r="JH189" i="15200"/>
  <c r="JH190" i="15200" s="1"/>
  <c r="JH210" i="15200" s="1"/>
  <c r="JH191" i="15200"/>
  <c r="OY191" i="15200"/>
  <c r="OY189" i="15200"/>
  <c r="OY190" i="15200" s="1"/>
  <c r="OY208" i="15200" s="1"/>
  <c r="MV191" i="15200"/>
  <c r="MV189" i="15200"/>
  <c r="MV190" i="15200" s="1"/>
  <c r="NA191" i="15200"/>
  <c r="NA189" i="15200"/>
  <c r="NA190" i="15200" s="1"/>
  <c r="OT189" i="15200"/>
  <c r="OT190" i="15200" s="1"/>
  <c r="OT191" i="15200"/>
  <c r="ME191" i="15200"/>
  <c r="ME189" i="15200"/>
  <c r="ME190" i="15200" s="1"/>
  <c r="ME209" i="15200" s="1"/>
  <c r="OX189" i="15200"/>
  <c r="OX190" i="15200" s="1"/>
  <c r="OX191" i="15200"/>
  <c r="LH191" i="15200"/>
  <c r="LH189" i="15200"/>
  <c r="LH190" i="15200" s="1"/>
  <c r="MB189" i="15200"/>
  <c r="MB190" i="15200" s="1"/>
  <c r="MB191" i="15200"/>
  <c r="DH211" i="15198"/>
  <c r="PR211" i="15198"/>
  <c r="IP211" i="15198"/>
  <c r="IP222" i="15198" s="1"/>
  <c r="IP245" i="15198" s="1"/>
  <c r="OD209" i="15198"/>
  <c r="OD212" i="15198" s="1"/>
  <c r="OD213" i="15198" s="1"/>
  <c r="VW211" i="15198"/>
  <c r="JC191" i="15200"/>
  <c r="JC189" i="15200"/>
  <c r="JC190" i="15200" s="1"/>
  <c r="LQ191" i="15200"/>
  <c r="LQ189" i="15200"/>
  <c r="LQ190" i="15200" s="1"/>
  <c r="OP191" i="15200"/>
  <c r="OP189" i="15200"/>
  <c r="OP190" i="15200" s="1"/>
  <c r="LC191" i="15200"/>
  <c r="LC189" i="15200"/>
  <c r="LC190" i="15200" s="1"/>
  <c r="NW189" i="15200"/>
  <c r="NW190" i="15200" s="1"/>
  <c r="NW191" i="15200"/>
  <c r="LA191" i="15200"/>
  <c r="LA189" i="15200"/>
  <c r="LA190" i="15200" s="1"/>
  <c r="LM191" i="15200"/>
  <c r="LM189" i="15200"/>
  <c r="LM190" i="15200" s="1"/>
  <c r="NV189" i="15200"/>
  <c r="NV190" i="15200" s="1"/>
  <c r="NV191" i="15200"/>
  <c r="QS189" i="15200"/>
  <c r="QS190" i="15200" s="1"/>
  <c r="QS191" i="15200"/>
  <c r="OB191" i="15200"/>
  <c r="OB189" i="15200"/>
  <c r="OB190" i="15200" s="1"/>
  <c r="NI189" i="15200"/>
  <c r="NI190" i="15200" s="1"/>
  <c r="NI211" i="15200" s="1"/>
  <c r="NI191" i="15200"/>
  <c r="OQ191" i="15200"/>
  <c r="OQ189" i="15200"/>
  <c r="OQ190" i="15200" s="1"/>
  <c r="RP191" i="15200"/>
  <c r="RP189" i="15200"/>
  <c r="RP190" i="15200" s="1"/>
  <c r="JB189" i="15200"/>
  <c r="JB190" i="15200" s="1"/>
  <c r="JB191" i="15200"/>
  <c r="KP191" i="15200"/>
  <c r="KP189" i="15200"/>
  <c r="KP190" i="15200" s="1"/>
  <c r="KP209" i="15200" s="1"/>
  <c r="NE191" i="15200"/>
  <c r="NE189" i="15200"/>
  <c r="NE190" i="15200" s="1"/>
  <c r="PL191" i="15200"/>
  <c r="PL189" i="15200"/>
  <c r="PL190" i="15200" s="1"/>
  <c r="PV189" i="15200"/>
  <c r="PV190" i="15200" s="1"/>
  <c r="PV191" i="15200"/>
  <c r="LU191" i="15200"/>
  <c r="LU189" i="15200"/>
  <c r="LU190" i="15200" s="1"/>
  <c r="SF191" i="15200"/>
  <c r="SF189" i="15200"/>
  <c r="SF190" i="15200" s="1"/>
  <c r="MN222" i="15198"/>
  <c r="MN245" i="15198" s="1"/>
  <c r="QA211" i="15198"/>
  <c r="QA222" i="15198" s="1"/>
  <c r="QA245" i="15198" s="1"/>
  <c r="PC222" i="15198"/>
  <c r="PC245" i="15198" s="1"/>
  <c r="VU222" i="15198"/>
  <c r="VU245" i="15198" s="1"/>
  <c r="JH222" i="15198"/>
  <c r="JH245" i="15198" s="1"/>
  <c r="WF209" i="15198"/>
  <c r="WF212" i="15198" s="1"/>
  <c r="WF213" i="15198" s="1"/>
  <c r="VJ207" i="15198"/>
  <c r="VE211" i="15198"/>
  <c r="PS189" i="15200"/>
  <c r="PS190" i="15200" s="1"/>
  <c r="PS191" i="15200"/>
  <c r="MM191" i="15200"/>
  <c r="MM189" i="15200"/>
  <c r="MM190" i="15200" s="1"/>
  <c r="KE189" i="15200"/>
  <c r="KE190" i="15200" s="1"/>
  <c r="KE191" i="15200"/>
  <c r="QV191" i="15200"/>
  <c r="QV189" i="15200"/>
  <c r="QV190" i="15200" s="1"/>
  <c r="KG189" i="15200"/>
  <c r="KG190" i="15200" s="1"/>
  <c r="KG191" i="15200"/>
  <c r="MS191" i="15200"/>
  <c r="NX189" i="15200"/>
  <c r="NX190" i="15200" s="1"/>
  <c r="NX191" i="15200"/>
  <c r="QZ189" i="15200"/>
  <c r="QZ190" i="15200" s="1"/>
  <c r="QZ191" i="15200"/>
  <c r="LK191" i="15200"/>
  <c r="LK189" i="15200"/>
  <c r="LK190" i="15200" s="1"/>
  <c r="KA191" i="15200"/>
  <c r="KA189" i="15200"/>
  <c r="KA190" i="15200" s="1"/>
  <c r="LH211" i="15198"/>
  <c r="RQ211" i="15198"/>
  <c r="PK209" i="15198"/>
  <c r="PK212" i="15198" s="1"/>
  <c r="PK213" i="15198" s="1"/>
  <c r="MU226" i="15198"/>
  <c r="GY211" i="15198"/>
  <c r="JC209" i="15198"/>
  <c r="MT209" i="15200"/>
  <c r="MT210" i="15200"/>
  <c r="MT208" i="15200"/>
  <c r="MT193" i="15200"/>
  <c r="MT207" i="15200" s="1"/>
  <c r="MT213" i="15200"/>
  <c r="MT212" i="15200"/>
  <c r="MT211" i="15200"/>
  <c r="MZ191" i="15200"/>
  <c r="MZ189" i="15200"/>
  <c r="MZ190" i="15200" s="1"/>
  <c r="JZ191" i="15200"/>
  <c r="JZ189" i="15200"/>
  <c r="JZ190" i="15200" s="1"/>
  <c r="SE191" i="15200"/>
  <c r="SE189" i="15200"/>
  <c r="SE190" i="15200" s="1"/>
  <c r="KJ189" i="15200"/>
  <c r="KJ190" i="15200" s="1"/>
  <c r="KJ211" i="15200" s="1"/>
  <c r="KJ191" i="15200"/>
  <c r="PM189" i="15200"/>
  <c r="PM190" i="15200" s="1"/>
  <c r="PM191" i="15200"/>
  <c r="JR189" i="15200"/>
  <c r="JR190" i="15200" s="1"/>
  <c r="JR191" i="15200"/>
  <c r="MK191" i="15200"/>
  <c r="MK189" i="15200"/>
  <c r="MK190" i="15200" s="1"/>
  <c r="MK208" i="15200" s="1"/>
  <c r="LF189" i="15200"/>
  <c r="LF190" i="15200" s="1"/>
  <c r="LF191" i="15200"/>
  <c r="OL189" i="15200"/>
  <c r="OL190" i="15200" s="1"/>
  <c r="OL191" i="15200"/>
  <c r="MF191" i="15200"/>
  <c r="MF189" i="15200"/>
  <c r="MF190" i="15200" s="1"/>
  <c r="MU191" i="15200"/>
  <c r="MU189" i="15200"/>
  <c r="MU190" i="15200" s="1"/>
  <c r="JJ189" i="15200"/>
  <c r="JJ190" i="15200" s="1"/>
  <c r="JJ191" i="15200"/>
  <c r="QR191" i="15200"/>
  <c r="QR189" i="15200"/>
  <c r="QR190" i="15200" s="1"/>
  <c r="QR209" i="15200" s="1"/>
  <c r="RF189" i="15200"/>
  <c r="RF190" i="15200" s="1"/>
  <c r="RF191" i="15200"/>
  <c r="NJ189" i="15200"/>
  <c r="NJ190" i="15200" s="1"/>
  <c r="NJ191" i="15200"/>
  <c r="RE189" i="15200"/>
  <c r="RE190" i="15200" s="1"/>
  <c r="RE191" i="15200"/>
  <c r="LD189" i="15200"/>
  <c r="LD190" i="15200" s="1"/>
  <c r="LD191" i="15200"/>
  <c r="KK191" i="15200"/>
  <c r="KK189" i="15200"/>
  <c r="KK190" i="15200" s="1"/>
  <c r="KO191" i="15200"/>
  <c r="KO189" i="15200"/>
  <c r="KO190" i="15200" s="1"/>
  <c r="JE209" i="15198"/>
  <c r="MM222" i="15198"/>
  <c r="MM245" i="15198" s="1"/>
  <c r="OP211" i="15198"/>
  <c r="OP222" i="15198" s="1"/>
  <c r="OP245" i="15198" s="1"/>
  <c r="PH209" i="15198"/>
  <c r="PH212" i="15198" s="1"/>
  <c r="PH213" i="15198" s="1"/>
  <c r="TT209" i="15198"/>
  <c r="PA191" i="15200"/>
  <c r="PA189" i="15200"/>
  <c r="PA190" i="15200" s="1"/>
  <c r="SG191" i="15200"/>
  <c r="SG189" i="15200"/>
  <c r="SG190" i="15200" s="1"/>
  <c r="KQ191" i="15200"/>
  <c r="KQ189" i="15200"/>
  <c r="KQ190" i="15200" s="1"/>
  <c r="OD191" i="15200"/>
  <c r="OD189" i="15200"/>
  <c r="OD190" i="15200" s="1"/>
  <c r="OD210" i="15200" s="1"/>
  <c r="JO191" i="15200"/>
  <c r="JO189" i="15200"/>
  <c r="JO190" i="15200" s="1"/>
  <c r="MW189" i="15200"/>
  <c r="MW190" i="15200" s="1"/>
  <c r="MW191" i="15200"/>
  <c r="LY189" i="15200"/>
  <c r="LY190" i="15200" s="1"/>
  <c r="LY191" i="15200"/>
  <c r="LW191" i="15200"/>
  <c r="LW189" i="15200"/>
  <c r="LW190" i="15200" s="1"/>
  <c r="RS189" i="15200"/>
  <c r="RS190" i="15200" s="1"/>
  <c r="RS191" i="15200"/>
  <c r="KZ191" i="15200"/>
  <c r="KZ189" i="15200"/>
  <c r="KZ190" i="15200" s="1"/>
  <c r="JF191" i="15200"/>
  <c r="JF189" i="15200"/>
  <c r="JF190" i="15200" s="1"/>
  <c r="QL189" i="15200"/>
  <c r="QL190" i="15200" s="1"/>
  <c r="QL191" i="15200"/>
  <c r="HK222" i="15198"/>
  <c r="HK245" i="15198" s="1"/>
  <c r="KD226" i="15198"/>
  <c r="EU209" i="15198"/>
  <c r="KD191" i="15200"/>
  <c r="KD189" i="15200"/>
  <c r="KD190" i="15200" s="1"/>
  <c r="OO189" i="15200"/>
  <c r="OO190" i="15200" s="1"/>
  <c r="OO191" i="15200"/>
  <c r="QC191" i="15200"/>
  <c r="QC189" i="15200"/>
  <c r="QC190" i="15200" s="1"/>
  <c r="NU191" i="15200"/>
  <c r="NU189" i="15200"/>
  <c r="NU190" i="15200" s="1"/>
  <c r="OC189" i="15200"/>
  <c r="OC190" i="15200" s="1"/>
  <c r="OC191" i="15200"/>
  <c r="RZ191" i="15200"/>
  <c r="RZ189" i="15200"/>
  <c r="RZ190" i="15200" s="1"/>
  <c r="NG191" i="15200"/>
  <c r="NG189" i="15200"/>
  <c r="NG190" i="15200" s="1"/>
  <c r="OH191" i="15200"/>
  <c r="OH189" i="15200"/>
  <c r="OH190" i="15200" s="1"/>
  <c r="RY191" i="15200"/>
  <c r="RY189" i="15200"/>
  <c r="RY190" i="15200" s="1"/>
  <c r="RG191" i="15200"/>
  <c r="RG189" i="15200"/>
  <c r="RG190" i="15200" s="1"/>
  <c r="QW191" i="15200"/>
  <c r="IA211" i="15198"/>
  <c r="PA222" i="15198"/>
  <c r="PA245" i="15198" s="1"/>
  <c r="LU209" i="15198"/>
  <c r="LU212" i="15198" s="1"/>
  <c r="LU213" i="15198" s="1"/>
  <c r="GP222" i="15198"/>
  <c r="GP245" i="15198" s="1"/>
  <c r="HO209" i="15198"/>
  <c r="LV213" i="15200"/>
  <c r="LV193" i="15200"/>
  <c r="LV207" i="15200" s="1"/>
  <c r="LV212" i="15200"/>
  <c r="LV209" i="15200"/>
  <c r="LV208" i="15200"/>
  <c r="LV211" i="15200"/>
  <c r="LV210" i="15200"/>
  <c r="PZ191" i="15200"/>
  <c r="PZ189" i="15200"/>
  <c r="PZ190" i="15200" s="1"/>
  <c r="NN191" i="15200"/>
  <c r="NN189" i="15200"/>
  <c r="NN190" i="15200" s="1"/>
  <c r="RC189" i="15200"/>
  <c r="RC190" i="15200" s="1"/>
  <c r="RC191" i="15200"/>
  <c r="KY191" i="15200"/>
  <c r="KY189" i="15200"/>
  <c r="KY190" i="15200" s="1"/>
  <c r="KY211" i="15200" s="1"/>
  <c r="ML189" i="15200"/>
  <c r="ML190" i="15200" s="1"/>
  <c r="ML191" i="15200"/>
  <c r="QO191" i="15200"/>
  <c r="QO189" i="15200"/>
  <c r="QO190" i="15200" s="1"/>
  <c r="QO208" i="15200" s="1"/>
  <c r="RI213" i="15200"/>
  <c r="RI193" i="15200"/>
  <c r="RI207" i="15200" s="1"/>
  <c r="RI209" i="15200"/>
  <c r="RI210" i="15200"/>
  <c r="RI208" i="15200"/>
  <c r="RI211" i="15200"/>
  <c r="PK191" i="15200"/>
  <c r="PK189" i="15200"/>
  <c r="PK190" i="15200" s="1"/>
  <c r="QF189" i="15200"/>
  <c r="QF190" i="15200" s="1"/>
  <c r="QF191" i="15200"/>
  <c r="NZ189" i="15200"/>
  <c r="NZ190" i="15200" s="1"/>
  <c r="NZ191" i="15200"/>
  <c r="ND191" i="15200"/>
  <c r="ND189" i="15200"/>
  <c r="ND190" i="15200" s="1"/>
  <c r="PD191" i="15200"/>
  <c r="PD189" i="15200"/>
  <c r="PD190" i="15200" s="1"/>
  <c r="MJ189" i="15200"/>
  <c r="MJ190" i="15200" s="1"/>
  <c r="MJ191" i="15200"/>
  <c r="PB209" i="15198"/>
  <c r="PB212" i="15198" s="1"/>
  <c r="PB213" i="15198" s="1"/>
  <c r="NV207" i="15198"/>
  <c r="KW191" i="15200"/>
  <c r="KW189" i="15200"/>
  <c r="KW190" i="15200" s="1"/>
  <c r="OU189" i="15200"/>
  <c r="OU190" i="15200" s="1"/>
  <c r="OU191" i="15200"/>
  <c r="NT191" i="15200"/>
  <c r="NT189" i="15200"/>
  <c r="NT190" i="15200" s="1"/>
  <c r="OR191" i="15200"/>
  <c r="OR189" i="15200"/>
  <c r="OR190" i="15200" s="1"/>
  <c r="PQ189" i="15200"/>
  <c r="PQ190" i="15200" s="1"/>
  <c r="PQ191" i="15200"/>
  <c r="QK189" i="15200"/>
  <c r="QK190" i="15200" s="1"/>
  <c r="QK191" i="15200"/>
  <c r="RO189" i="15200"/>
  <c r="RO190" i="15200" s="1"/>
  <c r="RO191" i="15200"/>
  <c r="JS193" i="15200"/>
  <c r="JS207" i="15200" s="1"/>
  <c r="JS212" i="15200"/>
  <c r="JS213" i="15200"/>
  <c r="JS211" i="15200"/>
  <c r="JS208" i="15200"/>
  <c r="JS209" i="15200"/>
  <c r="JS210" i="15200"/>
  <c r="PX189" i="15200"/>
  <c r="PX190" i="15200" s="1"/>
  <c r="PX191" i="15200"/>
  <c r="JX191" i="15200"/>
  <c r="JX189" i="15200"/>
  <c r="JX190" i="15200" s="1"/>
  <c r="KF191" i="15200"/>
  <c r="KF189" i="15200"/>
  <c r="KF190" i="15200" s="1"/>
  <c r="LP191" i="15200"/>
  <c r="LP189" i="15200"/>
  <c r="LP190" i="15200" s="1"/>
  <c r="QM191" i="15200"/>
  <c r="QM189" i="15200"/>
  <c r="QM190" i="15200" s="1"/>
  <c r="QM209" i="15200" s="1"/>
  <c r="QH189" i="15200"/>
  <c r="QH190" i="15200" s="1"/>
  <c r="QH191" i="15200"/>
  <c r="NR191" i="15200"/>
  <c r="NR189" i="15200"/>
  <c r="NR190" i="15200" s="1"/>
  <c r="PE191" i="15200"/>
  <c r="PE189" i="15200"/>
  <c r="PE190" i="15200" s="1"/>
  <c r="LG191" i="15200"/>
  <c r="LG189" i="15200"/>
  <c r="LG190" i="15200" s="1"/>
  <c r="SD189" i="15200"/>
  <c r="SD190" i="15200" s="1"/>
  <c r="SD191" i="15200"/>
  <c r="OE191" i="15200"/>
  <c r="OE189" i="15200"/>
  <c r="OE190" i="15200" s="1"/>
  <c r="QT189" i="15200"/>
  <c r="QT190" i="15200" s="1"/>
  <c r="QT191" i="15200"/>
  <c r="NK191" i="15200"/>
  <c r="NK189" i="15200"/>
  <c r="NK190" i="15200" s="1"/>
  <c r="LE189" i="15200"/>
  <c r="LE190" i="15200" s="1"/>
  <c r="LE209" i="15200" s="1"/>
  <c r="LE191" i="15200"/>
  <c r="LN191" i="15200"/>
  <c r="LN189" i="15200"/>
  <c r="LN190" i="15200" s="1"/>
  <c r="QG209" i="15198"/>
  <c r="QG212" i="15198" s="1"/>
  <c r="QG213" i="15198" s="1"/>
  <c r="RB211" i="15198"/>
  <c r="MC222" i="15198"/>
  <c r="MC245" i="15198" s="1"/>
  <c r="EV208" i="15198"/>
  <c r="PU208" i="15198"/>
  <c r="JP208" i="15198"/>
  <c r="JP222" i="15198" s="1"/>
  <c r="RN189" i="15200"/>
  <c r="RN190" i="15200" s="1"/>
  <c r="RN191" i="15200"/>
  <c r="JE189" i="15200"/>
  <c r="JE190" i="15200" s="1"/>
  <c r="JE191" i="15200"/>
  <c r="LO191" i="15200"/>
  <c r="LO189" i="15200"/>
  <c r="LO190" i="15200" s="1"/>
  <c r="LS189" i="15200"/>
  <c r="LS190" i="15200" s="1"/>
  <c r="LS191" i="15200"/>
  <c r="SH191" i="15200"/>
  <c r="SH189" i="15200"/>
  <c r="SH190" i="15200" s="1"/>
  <c r="KM189" i="15200"/>
  <c r="KM190" i="15200" s="1"/>
  <c r="KM191" i="15200"/>
  <c r="PW191" i="15200"/>
  <c r="PW189" i="15200"/>
  <c r="PW190" i="15200" s="1"/>
  <c r="NY191" i="15200"/>
  <c r="NY189" i="15200"/>
  <c r="NY190" i="15200" s="1"/>
  <c r="MX189" i="15200"/>
  <c r="MX190" i="15200" s="1"/>
  <c r="MX191" i="15200"/>
  <c r="LX189" i="15200"/>
  <c r="LX190" i="15200" s="1"/>
  <c r="LX191" i="15200"/>
  <c r="KB189" i="15200"/>
  <c r="KB190" i="15200" s="1"/>
  <c r="KB191" i="15200"/>
  <c r="OZ191" i="15200"/>
  <c r="OZ189" i="15200"/>
  <c r="OZ190" i="15200" s="1"/>
  <c r="QP189" i="15200"/>
  <c r="QP190" i="15200" s="1"/>
  <c r="QP191" i="15200"/>
  <c r="UU226" i="15198"/>
  <c r="KI191" i="15200"/>
  <c r="KI189" i="15200"/>
  <c r="KI190" i="15200" s="1"/>
  <c r="OV191" i="15200"/>
  <c r="OV189" i="15200"/>
  <c r="OV190" i="15200" s="1"/>
  <c r="JM191" i="15200"/>
  <c r="JM189" i="15200"/>
  <c r="JM190" i="15200" s="1"/>
  <c r="QZ211" i="15198"/>
  <c r="IX222" i="15198"/>
  <c r="IX245" i="15198" s="1"/>
  <c r="WD222" i="15198"/>
  <c r="WD245" i="15198" s="1"/>
  <c r="JF211" i="15198"/>
  <c r="MG191" i="15200"/>
  <c r="MG189" i="15200"/>
  <c r="MG190" i="15200" s="1"/>
  <c r="PI189" i="15200"/>
  <c r="PI190" i="15200" s="1"/>
  <c r="PI191" i="15200"/>
  <c r="MA189" i="15200"/>
  <c r="MA190" i="15200" s="1"/>
  <c r="MA191" i="15200"/>
  <c r="NS191" i="15200"/>
  <c r="NS189" i="15200"/>
  <c r="NS190" i="15200" s="1"/>
  <c r="NS210" i="15200" s="1"/>
  <c r="RB191" i="15200"/>
  <c r="RB189" i="15200"/>
  <c r="RB190" i="15200" s="1"/>
  <c r="OJ189" i="15200"/>
  <c r="OJ190" i="15200" s="1"/>
  <c r="OJ191" i="15200"/>
  <c r="LT191" i="15200"/>
  <c r="LT189" i="15200"/>
  <c r="LT190" i="15200" s="1"/>
  <c r="LT209" i="15200" s="1"/>
  <c r="KV191" i="15200"/>
  <c r="KV189" i="15200"/>
  <c r="KV190" i="15200" s="1"/>
  <c r="PR191" i="15200"/>
  <c r="PR189" i="15200"/>
  <c r="PR190" i="15200" s="1"/>
  <c r="MH210" i="15200"/>
  <c r="MH211" i="15200"/>
  <c r="MH208" i="15200"/>
  <c r="MH193" i="15200"/>
  <c r="MH207" i="15200" s="1"/>
  <c r="MH209" i="15200"/>
  <c r="MH212" i="15200"/>
  <c r="MH213" i="15200"/>
  <c r="GW222" i="15198"/>
  <c r="GW245" i="15198" s="1"/>
  <c r="EU211" i="15198"/>
  <c r="SM222" i="15198"/>
  <c r="SM245" i="15198" s="1"/>
  <c r="LT211" i="15198"/>
  <c r="PZ209" i="15198"/>
  <c r="PZ212" i="15198" s="1"/>
  <c r="PZ213" i="15198" s="1"/>
  <c r="FX209" i="15198"/>
  <c r="IZ211" i="15198"/>
  <c r="IZ222" i="15198" s="1"/>
  <c r="IZ245" i="15198" s="1"/>
  <c r="MJ222" i="15198"/>
  <c r="MJ245" i="15198" s="1"/>
  <c r="UJ222" i="15198"/>
  <c r="UJ245" i="15198" s="1"/>
  <c r="RJ208" i="15198"/>
  <c r="LN212" i="15198"/>
  <c r="LN213" i="15198" s="1"/>
  <c r="VR226" i="15198"/>
  <c r="DU222" i="15198"/>
  <c r="DU245" i="15198" s="1"/>
  <c r="VB212" i="15198"/>
  <c r="VB213" i="15198" s="1"/>
  <c r="MB212" i="15198"/>
  <c r="MB213" i="15198" s="1"/>
  <c r="FT205" i="15198"/>
  <c r="FT210" i="15198" s="1"/>
  <c r="FT212" i="15198" s="1"/>
  <c r="FT213" i="15198" s="1"/>
  <c r="OH212" i="15198"/>
  <c r="OH213" i="15198" s="1"/>
  <c r="MD212" i="15198"/>
  <c r="MD213" i="15198" s="1"/>
  <c r="DL208" i="15198"/>
  <c r="DL222" i="15198" s="1"/>
  <c r="FZ212" i="15198"/>
  <c r="FZ213" i="15198" s="1"/>
  <c r="GX212" i="15198"/>
  <c r="GX213" i="15198" s="1"/>
  <c r="TM208" i="15198"/>
  <c r="TM222" i="15198" s="1"/>
  <c r="VQ208" i="15198"/>
  <c r="VQ222" i="15198" s="1"/>
  <c r="HD208" i="15198"/>
  <c r="HD222" i="15198" s="1"/>
  <c r="EA212" i="15198"/>
  <c r="EA213" i="15198" s="1"/>
  <c r="JK211" i="15198"/>
  <c r="JK222" i="15198" s="1"/>
  <c r="MS207" i="15198"/>
  <c r="TL208" i="15198"/>
  <c r="TL222" i="15198" s="1"/>
  <c r="TL245" i="15198" s="1"/>
  <c r="NX212" i="15198"/>
  <c r="NX213" i="15198" s="1"/>
  <c r="RL207" i="15198"/>
  <c r="IJ208" i="15198"/>
  <c r="IJ222" i="15198" s="1"/>
  <c r="UB212" i="15198"/>
  <c r="UB213" i="15198" s="1"/>
  <c r="RB212" i="15198"/>
  <c r="RB213" i="15198" s="1"/>
  <c r="HP222" i="15198"/>
  <c r="HP245" i="15198" s="1"/>
  <c r="FS205" i="15198"/>
  <c r="RL211" i="15198"/>
  <c r="RL222" i="15198" s="1"/>
  <c r="RL245" i="15198" s="1"/>
  <c r="NQ209" i="15198"/>
  <c r="NQ212" i="15198" s="1"/>
  <c r="NQ213" i="15198" s="1"/>
  <c r="DM208" i="15198"/>
  <c r="DM222" i="15198" s="1"/>
  <c r="HK212" i="15198"/>
  <c r="HK213" i="15198" s="1"/>
  <c r="MT212" i="15198"/>
  <c r="MT213" i="15198" s="1"/>
  <c r="OU212" i="15198"/>
  <c r="OU213" i="15198" s="1"/>
  <c r="IA212" i="15198"/>
  <c r="IA213" i="15198" s="1"/>
  <c r="RR212" i="15198"/>
  <c r="RR213" i="15198" s="1"/>
  <c r="QF212" i="15198"/>
  <c r="QF213" i="15198" s="1"/>
  <c r="RX212" i="15198"/>
  <c r="RX213" i="15198" s="1"/>
  <c r="ER212" i="15198"/>
  <c r="ER213" i="15198" s="1"/>
  <c r="QZ212" i="15198"/>
  <c r="QZ213" i="15198" s="1"/>
  <c r="MA212" i="15198"/>
  <c r="MA213" i="15198" s="1"/>
  <c r="FX208" i="15198"/>
  <c r="OC222" i="15198"/>
  <c r="OC245" i="15198" s="1"/>
  <c r="UI212" i="15198"/>
  <c r="UI213" i="15198" s="1"/>
  <c r="UA212" i="15198"/>
  <c r="UA213" i="15198" s="1"/>
  <c r="SV212" i="15198"/>
  <c r="SV213" i="15198" s="1"/>
  <c r="FM205" i="15198"/>
  <c r="FI207" i="15198"/>
  <c r="MB208" i="15198"/>
  <c r="MB222" i="15198" s="1"/>
  <c r="MB245" i="15198" s="1"/>
  <c r="EQ212" i="15198"/>
  <c r="EQ213" i="15198" s="1"/>
  <c r="KP212" i="15198"/>
  <c r="KP213" i="15198" s="1"/>
  <c r="LL212" i="15198"/>
  <c r="LL213" i="15198" s="1"/>
  <c r="HD212" i="15198"/>
  <c r="HD213" i="15198" s="1"/>
  <c r="OT212" i="15198"/>
  <c r="OT213" i="15198" s="1"/>
  <c r="FA208" i="15198"/>
  <c r="FA222" i="15198" s="1"/>
  <c r="FA245" i="15198" s="1"/>
  <c r="RG212" i="15198"/>
  <c r="RG213" i="15198" s="1"/>
  <c r="KF212" i="15198"/>
  <c r="KF213" i="15198" s="1"/>
  <c r="KN212" i="15198"/>
  <c r="KN213" i="15198" s="1"/>
  <c r="SO208" i="15198"/>
  <c r="SO222" i="15198" s="1"/>
  <c r="JR212" i="15198"/>
  <c r="JR213" i="15198" s="1"/>
  <c r="MG212" i="15198"/>
  <c r="MG213" i="15198" s="1"/>
  <c r="LF212" i="15198"/>
  <c r="LF213" i="15198" s="1"/>
  <c r="JP212" i="15198"/>
  <c r="JP213" i="15198" s="1"/>
  <c r="QL212" i="15198"/>
  <c r="QL213" i="15198" s="1"/>
  <c r="IY212" i="15198"/>
  <c r="IY213" i="15198" s="1"/>
  <c r="UD212" i="15198"/>
  <c r="UD213" i="15198" s="1"/>
  <c r="RO212" i="15198"/>
  <c r="RO213" i="15198" s="1"/>
  <c r="FC205" i="15198"/>
  <c r="FC210" i="15198" s="1"/>
  <c r="EC208" i="15198"/>
  <c r="EC222" i="15198" s="1"/>
  <c r="FQ205" i="15198"/>
  <c r="FQ210" i="15198" s="1"/>
  <c r="FQ212" i="15198" s="1"/>
  <c r="FQ213" i="15198" s="1"/>
  <c r="FG205" i="15198"/>
  <c r="EY212" i="15198"/>
  <c r="EY213" i="15198" s="1"/>
  <c r="GV212" i="15198"/>
  <c r="GV213" i="15198" s="1"/>
  <c r="DV212" i="15198"/>
  <c r="DV213" i="15198" s="1"/>
  <c r="KU212" i="15198"/>
  <c r="KU213" i="15198" s="1"/>
  <c r="JW212" i="15198"/>
  <c r="JW213" i="15198" s="1"/>
  <c r="FO205" i="15198"/>
  <c r="FI205" i="15198"/>
  <c r="FI210" i="15198" s="1"/>
  <c r="QB212" i="15198"/>
  <c r="QB213" i="15198" s="1"/>
  <c r="HT212" i="15198"/>
  <c r="HT213" i="15198" s="1"/>
  <c r="VR212" i="15198"/>
  <c r="VR213" i="15198" s="1"/>
  <c r="FN205" i="15198"/>
  <c r="FF205" i="15198"/>
  <c r="DN212" i="15198"/>
  <c r="DN213" i="15198" s="1"/>
  <c r="VQ212" i="15198"/>
  <c r="VQ213" i="15198" s="1"/>
  <c r="UL212" i="15198"/>
  <c r="UL213" i="15198" s="1"/>
  <c r="FE205" i="15198"/>
  <c r="FE210" i="15198" s="1"/>
  <c r="FD204" i="15198"/>
  <c r="FD205" i="15198" s="1"/>
  <c r="VA208" i="15198"/>
  <c r="MI212" i="15198"/>
  <c r="MI213" i="15198" s="1"/>
  <c r="UT212" i="15198"/>
  <c r="UT213" i="15198" s="1"/>
  <c r="QU207" i="15198"/>
  <c r="IK208" i="15198"/>
  <c r="TG207" i="15198"/>
  <c r="MK208" i="15198"/>
  <c r="MK222" i="15198" s="1"/>
  <c r="VH208" i="15198"/>
  <c r="WG208" i="15198"/>
  <c r="WG222" i="15198" s="1"/>
  <c r="MY212" i="15198"/>
  <c r="MY213" i="15198" s="1"/>
  <c r="LD212" i="15198"/>
  <c r="LD213" i="15198" s="1"/>
  <c r="NO212" i="15198"/>
  <c r="NO213" i="15198" s="1"/>
  <c r="FJ204" i="15198"/>
  <c r="FJ205" i="15198" s="1"/>
  <c r="JX212" i="15198"/>
  <c r="JX213" i="15198" s="1"/>
  <c r="SM212" i="15198"/>
  <c r="SM213" i="15198" s="1"/>
  <c r="FR205" i="15198"/>
  <c r="FR211" i="15198" s="1"/>
  <c r="OW208" i="15198"/>
  <c r="OW222" i="15198" s="1"/>
  <c r="ES208" i="15198"/>
  <c r="ES222" i="15198" s="1"/>
  <c r="RK207" i="15198"/>
  <c r="GT222" i="15198"/>
  <c r="GT245" i="15198" s="1"/>
  <c r="ON212" i="15198"/>
  <c r="ON213" i="15198" s="1"/>
  <c r="SU212" i="15198"/>
  <c r="SU213" i="15198" s="1"/>
  <c r="KE212" i="15198"/>
  <c r="KE213" i="15198" s="1"/>
  <c r="GF212" i="15198"/>
  <c r="GF213" i="15198" s="1"/>
  <c r="TL212" i="15198"/>
  <c r="TL213" i="15198" s="1"/>
  <c r="DT212" i="15198"/>
  <c r="DT213" i="15198" s="1"/>
  <c r="HC212" i="15198"/>
  <c r="HC213" i="15198" s="1"/>
  <c r="TF212" i="15198"/>
  <c r="TF213" i="15198" s="1"/>
  <c r="FH205" i="15198"/>
  <c r="QA212" i="15198"/>
  <c r="QA213" i="15198" s="1"/>
  <c r="DS212" i="15198"/>
  <c r="DS213" i="15198" s="1"/>
  <c r="RA208" i="15198"/>
  <c r="RA222" i="15198" s="1"/>
  <c r="IB212" i="15198"/>
  <c r="IB213" i="15198" s="1"/>
  <c r="ID212" i="15198"/>
  <c r="ID213" i="15198" s="1"/>
  <c r="NG212" i="15198"/>
  <c r="NG213" i="15198" s="1"/>
  <c r="TT212" i="15198"/>
  <c r="TT213" i="15198" s="1"/>
  <c r="EB222" i="15198"/>
  <c r="EB245" i="15198" s="1"/>
  <c r="GX207" i="15198"/>
  <c r="RI208" i="15198"/>
  <c r="RI222" i="15198" s="1"/>
  <c r="RI245" i="15198" s="1"/>
  <c r="FL204" i="15198"/>
  <c r="FL205" i="15198" s="1"/>
  <c r="EN222" i="15198"/>
  <c r="EN245" i="15198" s="1"/>
  <c r="TZ222" i="15198"/>
  <c r="TZ245" i="15198" s="1"/>
  <c r="MF222" i="15198"/>
  <c r="MF245" i="15198" s="1"/>
  <c r="OH222" i="15198"/>
  <c r="OH245" i="15198" s="1"/>
  <c r="PL222" i="15198"/>
  <c r="PL245" i="15198" s="1"/>
  <c r="UU222" i="15198"/>
  <c r="UU245" i="15198" s="1"/>
  <c r="TU222" i="15198"/>
  <c r="TU245" i="15198" s="1"/>
  <c r="DJ222" i="15198"/>
  <c r="DJ245" i="15198" s="1"/>
  <c r="VW222" i="15198"/>
  <c r="VW245" i="15198" s="1"/>
  <c r="SQ222" i="15198"/>
  <c r="SQ245" i="15198" s="1"/>
  <c r="QM222" i="15198"/>
  <c r="QM245" i="15198" s="1"/>
  <c r="MS222" i="15198"/>
  <c r="MS245" i="15198" s="1"/>
  <c r="GX226" i="15198"/>
  <c r="PJ222" i="15198"/>
  <c r="PJ245" i="15198" s="1"/>
  <c r="TT222" i="15198"/>
  <c r="TT245" i="15198" s="1"/>
  <c r="GO222" i="15198"/>
  <c r="GO245" i="15198" s="1"/>
  <c r="JR222" i="15198"/>
  <c r="JR245" i="15198" s="1"/>
  <c r="QV222" i="15198"/>
  <c r="QV245" i="15198" s="1"/>
  <c r="ED222" i="15198"/>
  <c r="ED245" i="15198" s="1"/>
  <c r="FV222" i="15198"/>
  <c r="FV245" i="15198" s="1"/>
  <c r="NO211" i="15198"/>
  <c r="EG222" i="15198"/>
  <c r="EG245" i="15198" s="1"/>
  <c r="RC222" i="15198"/>
  <c r="RC245" i="15198" s="1"/>
  <c r="PH222" i="15198"/>
  <c r="PH245" i="15198" s="1"/>
  <c r="HS209" i="15198"/>
  <c r="HS212" i="15198" s="1"/>
  <c r="HS213" i="15198" s="1"/>
  <c r="KN211" i="15198"/>
  <c r="KN222" i="15198" s="1"/>
  <c r="UU209" i="15198"/>
  <c r="JG209" i="15198"/>
  <c r="JG212" i="15198" s="1"/>
  <c r="JG213" i="15198" s="1"/>
  <c r="JQ211" i="15198"/>
  <c r="JQ222" i="15198" s="1"/>
  <c r="JY209" i="15198"/>
  <c r="JY212" i="15198" s="1"/>
  <c r="JY213" i="15198" s="1"/>
  <c r="PP209" i="15198"/>
  <c r="PP212" i="15198" s="1"/>
  <c r="PP213" i="15198" s="1"/>
  <c r="LV222" i="15198"/>
  <c r="LV245" i="15198" s="1"/>
  <c r="NA209" i="15198"/>
  <c r="OY222" i="15198"/>
  <c r="OY245" i="15198" s="1"/>
  <c r="EH222" i="15198"/>
  <c r="EH245" i="15198" s="1"/>
  <c r="WE222" i="15198"/>
  <c r="WE245" i="15198" s="1"/>
  <c r="JM222" i="15198"/>
  <c r="JM245" i="15198" s="1"/>
  <c r="IH222" i="15198"/>
  <c r="IH245" i="15198" s="1"/>
  <c r="UY222" i="15198"/>
  <c r="UY245" i="15198" s="1"/>
  <c r="KH222" i="15198"/>
  <c r="KH245" i="15198" s="1"/>
  <c r="QX222" i="15198"/>
  <c r="QX245" i="15198" s="1"/>
  <c r="QI222" i="15198"/>
  <c r="QI245" i="15198" s="1"/>
  <c r="GC222" i="15198"/>
  <c r="GC245" i="15198" s="1"/>
  <c r="VN222" i="15198"/>
  <c r="VN245" i="15198" s="1"/>
  <c r="RV222" i="15198"/>
  <c r="RV245" i="15198" s="1"/>
  <c r="FB199" i="15198"/>
  <c r="VW209" i="15198"/>
  <c r="VW212" i="15198" s="1"/>
  <c r="VW213" i="15198" s="1"/>
  <c r="LC209" i="15198"/>
  <c r="JC208" i="15198"/>
  <c r="FY211" i="15198"/>
  <c r="FY222" i="15198" s="1"/>
  <c r="FY245" i="15198" s="1"/>
  <c r="NP222" i="15198"/>
  <c r="NP245" i="15198" s="1"/>
  <c r="JK209" i="15198"/>
  <c r="JK212" i="15198" s="1"/>
  <c r="JK213" i="15198" s="1"/>
  <c r="RL209" i="15198"/>
  <c r="RL212" i="15198" s="1"/>
  <c r="RL213" i="15198" s="1"/>
  <c r="SA238" i="15198"/>
  <c r="NS211" i="15198"/>
  <c r="NS222" i="15198" s="1"/>
  <c r="NS245" i="15198" s="1"/>
  <c r="KO209" i="15198"/>
  <c r="LG209" i="15198"/>
  <c r="LG212" i="15198" s="1"/>
  <c r="LG213" i="15198" s="1"/>
  <c r="JB208" i="15198"/>
  <c r="SK211" i="15198"/>
  <c r="SK222" i="15198" s="1"/>
  <c r="SK245" i="15198" s="1"/>
  <c r="JZ208" i="15198"/>
  <c r="JZ222" i="15198" s="1"/>
  <c r="JZ245" i="15198" s="1"/>
  <c r="IZ209" i="15198"/>
  <c r="MA222" i="15198"/>
  <c r="MA245" i="15198" s="1"/>
  <c r="NE222" i="15198"/>
  <c r="NE245" i="15198" s="1"/>
  <c r="TU209" i="15198"/>
  <c r="TU212" i="15198" s="1"/>
  <c r="TU213" i="15198" s="1"/>
  <c r="IO222" i="15198"/>
  <c r="IO245" i="15198" s="1"/>
  <c r="NF222" i="15198"/>
  <c r="NF245" i="15198" s="1"/>
  <c r="TJ222" i="15198"/>
  <c r="TJ245" i="15198" s="1"/>
  <c r="IU222" i="15198"/>
  <c r="IU245" i="15198" s="1"/>
  <c r="SS222" i="15198"/>
  <c r="SS245" i="15198" s="1"/>
  <c r="RZ222" i="15198"/>
  <c r="RZ245" i="15198" s="1"/>
  <c r="QC211" i="15198"/>
  <c r="QC222" i="15198" s="1"/>
  <c r="PD222" i="15198"/>
  <c r="PD245" i="15198" s="1"/>
  <c r="JB209" i="15198"/>
  <c r="JB212" i="15198" s="1"/>
  <c r="JB213" i="15198" s="1"/>
  <c r="PP208" i="15198"/>
  <c r="OL222" i="15198"/>
  <c r="OL245" i="15198" s="1"/>
  <c r="UK222" i="15198"/>
  <c r="UK245" i="15198" s="1"/>
  <c r="IM222" i="15198"/>
  <c r="IM245" i="15198" s="1"/>
  <c r="QY222" i="15198"/>
  <c r="QY245" i="15198" s="1"/>
  <c r="KM208" i="15198"/>
  <c r="KM222" i="15198" s="1"/>
  <c r="OO211" i="15198"/>
  <c r="OO222" i="15198" s="1"/>
  <c r="IT222" i="15198"/>
  <c r="IT245" i="15198" s="1"/>
  <c r="SN211" i="15198"/>
  <c r="SN222" i="15198" s="1"/>
  <c r="ST209" i="15198"/>
  <c r="ST212" i="15198" s="1"/>
  <c r="ST213" i="15198" s="1"/>
  <c r="ER222" i="15198"/>
  <c r="ER245" i="15198" s="1"/>
  <c r="EI222" i="15198"/>
  <c r="EI245" i="15198" s="1"/>
  <c r="EA222" i="15198"/>
  <c r="EA245" i="15198" s="1"/>
  <c r="DV222" i="15198"/>
  <c r="DV245" i="15198" s="1"/>
  <c r="EB209" i="15198"/>
  <c r="SN209" i="15198"/>
  <c r="DG222" i="15198"/>
  <c r="DG245" i="15198" s="1"/>
  <c r="LG211" i="15198"/>
  <c r="FX211" i="15198"/>
  <c r="FX222" i="15198" s="1"/>
  <c r="FX245" i="15198" s="1"/>
  <c r="KO211" i="15198"/>
  <c r="KO222" i="15198" s="1"/>
  <c r="KO245" i="15198" s="1"/>
  <c r="UC211" i="15198"/>
  <c r="UC222" i="15198" s="1"/>
  <c r="UC245" i="15198" s="1"/>
  <c r="RN208" i="15198"/>
  <c r="RN222" i="15198" s="1"/>
  <c r="SA209" i="15198"/>
  <c r="SA212" i="15198" s="1"/>
  <c r="SA213" i="15198" s="1"/>
  <c r="OU222" i="15198"/>
  <c r="OU245" i="15198" s="1"/>
  <c r="OV226" i="15198"/>
  <c r="RB222" i="15198"/>
  <c r="RB245" i="15198" s="1"/>
  <c r="LF226" i="15198"/>
  <c r="UE209" i="15198"/>
  <c r="PT211" i="15198"/>
  <c r="PT222" i="15198" s="1"/>
  <c r="JU211" i="15198"/>
  <c r="JU222" i="15198" s="1"/>
  <c r="JU245" i="15198" s="1"/>
  <c r="GU211" i="15198"/>
  <c r="GU222" i="15198" s="1"/>
  <c r="GU245" i="15198" s="1"/>
  <c r="JC211" i="15198"/>
  <c r="SX211" i="15198"/>
  <c r="SX222" i="15198" s="1"/>
  <c r="GZ211" i="15198"/>
  <c r="QL208" i="15198"/>
  <c r="LW211" i="15198"/>
  <c r="LW222" i="15198" s="1"/>
  <c r="LW245" i="15198" s="1"/>
  <c r="WF222" i="15198"/>
  <c r="WF245" i="15198" s="1"/>
  <c r="SK209" i="15198"/>
  <c r="SK212" i="15198" s="1"/>
  <c r="SK213" i="15198" s="1"/>
  <c r="IT209" i="15198"/>
  <c r="IT212" i="15198" s="1"/>
  <c r="IT213" i="15198" s="1"/>
  <c r="RN209" i="15198"/>
  <c r="RN212" i="15198" s="1"/>
  <c r="RN213" i="15198" s="1"/>
  <c r="SU222" i="15198"/>
  <c r="SU245" i="15198" s="1"/>
  <c r="KK222" i="15198"/>
  <c r="KK245" i="15198" s="1"/>
  <c r="LD211" i="15198"/>
  <c r="LD222" i="15198" s="1"/>
  <c r="LD245" i="15198" s="1"/>
  <c r="QF222" i="15198"/>
  <c r="QF245" i="15198" s="1"/>
  <c r="FY209" i="15198"/>
  <c r="FY212" i="15198" s="1"/>
  <c r="FY213" i="15198" s="1"/>
  <c r="DH222" i="15198"/>
  <c r="DH245" i="15198" s="1"/>
  <c r="LT209" i="15198"/>
  <c r="LT212" i="15198" s="1"/>
  <c r="LT213" i="15198" s="1"/>
  <c r="UA222" i="15198"/>
  <c r="UA245" i="15198" s="1"/>
  <c r="FN208" i="15198"/>
  <c r="OJ222" i="15198"/>
  <c r="OJ245" i="15198" s="1"/>
  <c r="FH209" i="15198"/>
  <c r="QZ222" i="15198"/>
  <c r="QZ245" i="15198" s="1"/>
  <c r="OD222" i="15198"/>
  <c r="OD245" i="15198" s="1"/>
  <c r="DZ222" i="15198"/>
  <c r="DZ245" i="15198" s="1"/>
  <c r="II209" i="15198"/>
  <c r="II212" i="15198" s="1"/>
  <c r="II213" i="15198" s="1"/>
  <c r="JJ222" i="15198"/>
  <c r="JJ245" i="15198" s="1"/>
  <c r="OB222" i="15198"/>
  <c r="OB245" i="15198" s="1"/>
  <c r="SZ222" i="15198"/>
  <c r="SZ245" i="15198" s="1"/>
  <c r="HV222" i="15198"/>
  <c r="HV245" i="15198" s="1"/>
  <c r="EF208" i="15198"/>
  <c r="EF222" i="15198" s="1"/>
  <c r="SR222" i="15198"/>
  <c r="SR245" i="15198" s="1"/>
  <c r="DX222" i="15198"/>
  <c r="DX245" i="15198" s="1"/>
  <c r="ND222" i="15198"/>
  <c r="ND245" i="15198" s="1"/>
  <c r="NK222" i="15198"/>
  <c r="NK245" i="15198" s="1"/>
  <c r="KL222" i="15198"/>
  <c r="KL245" i="15198" s="1"/>
  <c r="MY222" i="15198"/>
  <c r="MY245" i="15198" s="1"/>
  <c r="QL211" i="15198"/>
  <c r="GF222" i="15198"/>
  <c r="GF245" i="15198" s="1"/>
  <c r="DS211" i="15198"/>
  <c r="DS222" i="15198" s="1"/>
  <c r="DS245" i="15198" s="1"/>
  <c r="JB211" i="15198"/>
  <c r="GZ209" i="15198"/>
  <c r="GZ212" i="15198" s="1"/>
  <c r="GZ213" i="15198" s="1"/>
  <c r="GQ211" i="15198"/>
  <c r="GQ222" i="15198" s="1"/>
  <c r="QC209" i="15198"/>
  <c r="JY222" i="15198"/>
  <c r="JY245" i="15198" s="1"/>
  <c r="TD211" i="15198"/>
  <c r="TD222" i="15198" s="1"/>
  <c r="RG222" i="15198"/>
  <c r="RG245" i="15198" s="1"/>
  <c r="SG222" i="15198"/>
  <c r="SG245" i="15198" s="1"/>
  <c r="NW222" i="15198"/>
  <c r="NW245" i="15198" s="1"/>
  <c r="ST211" i="15198"/>
  <c r="ST222" i="15198" s="1"/>
  <c r="ST245" i="15198" s="1"/>
  <c r="VE209" i="15198"/>
  <c r="VE212" i="15198" s="1"/>
  <c r="VE213" i="15198" s="1"/>
  <c r="KS222" i="15198"/>
  <c r="KS245" i="15198" s="1"/>
  <c r="VT222" i="15198"/>
  <c r="VT245" i="15198" s="1"/>
  <c r="FW222" i="15198"/>
  <c r="FW245" i="15198" s="1"/>
  <c r="DZ209" i="15198"/>
  <c r="DZ212" i="15198" s="1"/>
  <c r="DZ213" i="15198" s="1"/>
  <c r="HI211" i="15198"/>
  <c r="EZ222" i="15198"/>
  <c r="EZ245" i="15198" s="1"/>
  <c r="PO211" i="15198"/>
  <c r="PO222" i="15198" s="1"/>
  <c r="PO245" i="15198" s="1"/>
  <c r="UO222" i="15198"/>
  <c r="UO245" i="15198" s="1"/>
  <c r="HY222" i="15198"/>
  <c r="HY245" i="15198" s="1"/>
  <c r="UX222" i="15198"/>
  <c r="UX245" i="15198" s="1"/>
  <c r="TS222" i="15198"/>
  <c r="TS245" i="15198" s="1"/>
  <c r="PD209" i="15198"/>
  <c r="PD212" i="15198" s="1"/>
  <c r="PD213" i="15198" s="1"/>
  <c r="HW209" i="15198"/>
  <c r="HW212" i="15198" s="1"/>
  <c r="HW213" i="15198" s="1"/>
  <c r="IA222" i="15198"/>
  <c r="IA245" i="15198" s="1"/>
  <c r="LN222" i="15198"/>
  <c r="LN245" i="15198" s="1"/>
  <c r="DQ222" i="15198"/>
  <c r="DQ245" i="15198" s="1"/>
  <c r="KX222" i="15198"/>
  <c r="KX245" i="15198" s="1"/>
  <c r="RM222" i="15198"/>
  <c r="RM245" i="15198" s="1"/>
  <c r="VC222" i="15198"/>
  <c r="VC245" i="15198" s="1"/>
  <c r="DO222" i="15198"/>
  <c r="DO245" i="15198" s="1"/>
  <c r="VS222" i="15198"/>
  <c r="VS245" i="15198" s="1"/>
  <c r="PZ222" i="15198"/>
  <c r="PZ245" i="15198" s="1"/>
  <c r="DN222" i="15198"/>
  <c r="DN245" i="15198" s="1"/>
  <c r="PR222" i="15198"/>
  <c r="PR245" i="15198" s="1"/>
  <c r="MI222" i="15198"/>
  <c r="MI245" i="15198" s="1"/>
  <c r="SX207" i="15198"/>
  <c r="RE209" i="15198"/>
  <c r="RE212" i="15198" s="1"/>
  <c r="RE213" i="15198" s="1"/>
  <c r="HS208" i="15198"/>
  <c r="GE222" i="15198"/>
  <c r="GE245" i="15198" s="1"/>
  <c r="WH222" i="15198"/>
  <c r="WH245" i="15198" s="1"/>
  <c r="JI222" i="15198"/>
  <c r="JI245" i="15198" s="1"/>
  <c r="VL222" i="15198"/>
  <c r="VL245" i="15198" s="1"/>
  <c r="HN222" i="15198"/>
  <c r="HN245" i="15198" s="1"/>
  <c r="OF222" i="15198"/>
  <c r="OF245" i="15198" s="1"/>
  <c r="VR222" i="15198"/>
  <c r="VR245" i="15198" s="1"/>
  <c r="TC222" i="15198"/>
  <c r="TC245" i="15198" s="1"/>
  <c r="NO222" i="15198"/>
  <c r="NO245" i="15198" s="1"/>
  <c r="RY222" i="15198"/>
  <c r="RY245" i="15198" s="1"/>
  <c r="PI222" i="15198"/>
  <c r="PI245" i="15198" s="1"/>
  <c r="PS222" i="15198"/>
  <c r="PS245" i="15198" s="1"/>
  <c r="TV222" i="15198"/>
  <c r="TV245" i="15198" s="1"/>
  <c r="OR222" i="15198"/>
  <c r="OR245" i="15198" s="1"/>
  <c r="TN222" i="15198"/>
  <c r="TN245" i="15198" s="1"/>
  <c r="RQ222" i="15198"/>
  <c r="RQ245" i="15198" s="1"/>
  <c r="RW222" i="15198"/>
  <c r="RW245" i="15198" s="1"/>
  <c r="DR222" i="15198"/>
  <c r="DR245" i="15198" s="1"/>
  <c r="OV211" i="15198"/>
  <c r="OV222" i="15198" s="1"/>
  <c r="OV245" i="15198" s="1"/>
  <c r="EF209" i="15198"/>
  <c r="EF212" i="15198" s="1"/>
  <c r="EF213" i="15198" s="1"/>
  <c r="QG208" i="15198"/>
  <c r="QG222" i="15198" s="1"/>
  <c r="NZ222" i="15198"/>
  <c r="NZ245" i="15198" s="1"/>
  <c r="MU207" i="15198"/>
  <c r="EY222" i="15198"/>
  <c r="EY245" i="15198" s="1"/>
  <c r="HF222" i="15198"/>
  <c r="HF245" i="15198" s="1"/>
  <c r="GL222" i="15198"/>
  <c r="GL245" i="15198" s="1"/>
  <c r="OS222" i="15198"/>
  <c r="OS245" i="15198" s="1"/>
  <c r="FU222" i="15198"/>
  <c r="FU245" i="15198" s="1"/>
  <c r="PW222" i="15198"/>
  <c r="PW245" i="15198" s="1"/>
  <c r="OI222" i="15198"/>
  <c r="OI245" i="15198" s="1"/>
  <c r="MP222" i="15198"/>
  <c r="MP245" i="15198" s="1"/>
  <c r="RK222" i="15198"/>
  <c r="RK245" i="15198" s="1"/>
  <c r="VX222" i="15198"/>
  <c r="VX245" i="15198" s="1"/>
  <c r="PN209" i="15198"/>
  <c r="PN212" i="15198" s="1"/>
  <c r="PN213" i="15198" s="1"/>
  <c r="SL208" i="15198"/>
  <c r="SL222" i="15198" s="1"/>
  <c r="PN207" i="15198"/>
  <c r="KZ222" i="15198"/>
  <c r="KZ245" i="15198" s="1"/>
  <c r="KI222" i="15198"/>
  <c r="KI245" i="15198" s="1"/>
  <c r="OG222" i="15198"/>
  <c r="OG245" i="15198" s="1"/>
  <c r="VE222" i="15198"/>
  <c r="VE245" i="15198" s="1"/>
  <c r="MG222" i="15198"/>
  <c r="MG245" i="15198" s="1"/>
  <c r="NY222" i="15198"/>
  <c r="NY245" i="15198" s="1"/>
  <c r="EK222" i="15198"/>
  <c r="EK245" i="15198" s="1"/>
  <c r="MQ222" i="15198"/>
  <c r="MQ245" i="15198" s="1"/>
  <c r="VV222" i="15198"/>
  <c r="VV245" i="15198" s="1"/>
  <c r="TG222" i="15198"/>
  <c r="TG245" i="15198" s="1"/>
  <c r="EE222" i="15198"/>
  <c r="EE245" i="15198" s="1"/>
  <c r="NC222" i="15198"/>
  <c r="NC245" i="15198" s="1"/>
  <c r="RS222" i="15198"/>
  <c r="RS245" i="15198" s="1"/>
  <c r="WI222" i="15198"/>
  <c r="WI245" i="15198" s="1"/>
  <c r="IN222" i="15198"/>
  <c r="IN245" i="15198" s="1"/>
  <c r="DY222" i="15198"/>
  <c r="DY245" i="15198" s="1"/>
  <c r="OZ222" i="15198"/>
  <c r="OZ245" i="15198" s="1"/>
  <c r="LP222" i="15198"/>
  <c r="LP245" i="15198" s="1"/>
  <c r="PY222" i="15198"/>
  <c r="PY245" i="15198" s="1"/>
  <c r="IV222" i="15198"/>
  <c r="IV245" i="15198" s="1"/>
  <c r="LM222" i="15198"/>
  <c r="LM245" i="15198" s="1"/>
  <c r="NA222" i="15198"/>
  <c r="NA245" i="15198" s="1"/>
  <c r="UG222" i="15198"/>
  <c r="UG245" i="15198" s="1"/>
  <c r="VG222" i="15198"/>
  <c r="VG245" i="15198" s="1"/>
  <c r="JE222" i="15198"/>
  <c r="JE245" i="15198" s="1"/>
  <c r="TB222" i="15198"/>
  <c r="TB245" i="15198" s="1"/>
  <c r="II222" i="15198"/>
  <c r="II245" i="15198" s="1"/>
  <c r="KC222" i="15198"/>
  <c r="KC245" i="15198" s="1"/>
  <c r="JU209" i="15198"/>
  <c r="JU212" i="15198" s="1"/>
  <c r="JU213" i="15198" s="1"/>
  <c r="HG222" i="15198"/>
  <c r="HG245" i="15198" s="1"/>
  <c r="EV222" i="15198"/>
  <c r="EV245" i="15198" s="1"/>
  <c r="JG222" i="15198"/>
  <c r="JG245" i="15198" s="1"/>
  <c r="SH222" i="15198"/>
  <c r="SH245" i="15198" s="1"/>
  <c r="GV222" i="15198"/>
  <c r="GV245" i="15198" s="1"/>
  <c r="OE222" i="15198"/>
  <c r="OE245" i="15198" s="1"/>
  <c r="UF222" i="15198"/>
  <c r="UF245" i="15198" s="1"/>
  <c r="MZ222" i="15198"/>
  <c r="MZ245" i="15198" s="1"/>
  <c r="EM222" i="15198"/>
  <c r="EM245" i="15198" s="1"/>
  <c r="SE222" i="15198"/>
  <c r="SE245" i="15198" s="1"/>
  <c r="KV222" i="15198"/>
  <c r="KV245" i="15198" s="1"/>
  <c r="HC222" i="15198"/>
  <c r="HC245" i="15198" s="1"/>
  <c r="UZ222" i="15198"/>
  <c r="UZ245" i="15198" s="1"/>
  <c r="UQ222" i="15198"/>
  <c r="UQ245" i="15198" s="1"/>
  <c r="KY222" i="15198"/>
  <c r="KY245" i="15198" s="1"/>
  <c r="TW222" i="15198"/>
  <c r="TW245" i="15198" s="1"/>
  <c r="EU222" i="15198"/>
  <c r="EU245" i="15198" s="1"/>
  <c r="LB222" i="15198"/>
  <c r="LB245" i="15198" s="1"/>
  <c r="DI222" i="15198"/>
  <c r="DI245" i="15198" s="1"/>
  <c r="EW222" i="15198"/>
  <c r="EW245" i="15198" s="1"/>
  <c r="UW222" i="15198"/>
  <c r="UW245" i="15198" s="1"/>
  <c r="IY222" i="15198"/>
  <c r="IY245" i="15198" s="1"/>
  <c r="ML222" i="15198"/>
  <c r="ML245" i="15198" s="1"/>
  <c r="OX222" i="15198"/>
  <c r="OX245" i="15198" s="1"/>
  <c r="RX222" i="15198"/>
  <c r="RX245" i="15198" s="1"/>
  <c r="LO222" i="15198"/>
  <c r="LO245" i="15198" s="1"/>
  <c r="IR222" i="15198"/>
  <c r="IR245" i="15198" s="1"/>
  <c r="LG222" i="15198"/>
  <c r="LG245" i="15198" s="1"/>
  <c r="KE222" i="15198"/>
  <c r="KE245" i="15198" s="1"/>
  <c r="IC222" i="15198"/>
  <c r="IC245" i="15198" s="1"/>
  <c r="LA222" i="15198"/>
  <c r="LA245" i="15198" s="1"/>
  <c r="JN222" i="15198"/>
  <c r="JN245" i="15198" s="1"/>
  <c r="RJ222" i="15198"/>
  <c r="RJ245" i="15198" s="1"/>
  <c r="QH222" i="15198"/>
  <c r="QH245" i="15198" s="1"/>
  <c r="LC222" i="15198"/>
  <c r="LC245" i="15198" s="1"/>
  <c r="LH222" i="15198"/>
  <c r="LH245" i="15198" s="1"/>
  <c r="VH222" i="15198"/>
  <c r="VH245" i="15198" s="1"/>
  <c r="GH222" i="15198"/>
  <c r="GH245" i="15198" s="1"/>
  <c r="MX222" i="15198"/>
  <c r="MX245" i="15198" s="1"/>
  <c r="OA222" i="15198"/>
  <c r="OA245" i="15198" s="1"/>
  <c r="FO210" i="15198"/>
  <c r="NV222" i="15198"/>
  <c r="NV245" i="15198" s="1"/>
  <c r="HR222" i="15198"/>
  <c r="HR245" i="15198" s="1"/>
  <c r="GA222" i="15198"/>
  <c r="GA245" i="15198" s="1"/>
  <c r="SD222" i="15198"/>
  <c r="SD245" i="15198" s="1"/>
  <c r="TI222" i="15198"/>
  <c r="TI245" i="15198" s="1"/>
  <c r="EJ222" i="15198"/>
  <c r="EJ245" i="15198" s="1"/>
  <c r="KU222" i="15198"/>
  <c r="KU245" i="15198" s="1"/>
  <c r="JL222" i="15198"/>
  <c r="JL245" i="15198" s="1"/>
  <c r="EP222" i="15198"/>
  <c r="EP245" i="15198" s="1"/>
  <c r="ID222" i="15198"/>
  <c r="ID245" i="15198" s="1"/>
  <c r="UR222" i="15198"/>
  <c r="UR245" i="15198" s="1"/>
  <c r="SW222" i="15198"/>
  <c r="SW245" i="15198" s="1"/>
  <c r="NQ222" i="15198"/>
  <c r="NQ245" i="15198" s="1"/>
  <c r="NR222" i="15198"/>
  <c r="NR245" i="15198" s="1"/>
  <c r="WC222" i="15198"/>
  <c r="WC245" i="15198" s="1"/>
  <c r="UL222" i="15198"/>
  <c r="UL245" i="15198" s="1"/>
  <c r="IK222" i="15198"/>
  <c r="IK245" i="15198" s="1"/>
  <c r="UP222" i="15198"/>
  <c r="UP245" i="15198" s="1"/>
  <c r="PM222" i="15198"/>
  <c r="PM245" i="15198" s="1"/>
  <c r="FZ222" i="15198"/>
  <c r="FZ245" i="15198" s="1"/>
  <c r="TP222" i="15198"/>
  <c r="TP245" i="15198" s="1"/>
  <c r="RE222" i="15198"/>
  <c r="RE245" i="15198" s="1"/>
  <c r="UN222" i="15198"/>
  <c r="UN245" i="15198" s="1"/>
  <c r="LX222" i="15198"/>
  <c r="LX245" i="15198" s="1"/>
  <c r="LY222" i="15198"/>
  <c r="LY245" i="15198" s="1"/>
  <c r="LS222" i="15198"/>
  <c r="LS245" i="15198" s="1"/>
  <c r="NT222" i="15198"/>
  <c r="NT245" i="15198" s="1"/>
  <c r="GI222" i="15198"/>
  <c r="GI245" i="15198" s="1"/>
  <c r="JT222" i="15198"/>
  <c r="JT245" i="15198" s="1"/>
  <c r="LR222" i="15198"/>
  <c r="LR245" i="15198" s="1"/>
  <c r="HU212" i="15198"/>
  <c r="HU213" i="15198" s="1"/>
  <c r="PG222" i="15198"/>
  <c r="PG245" i="15198" s="1"/>
  <c r="HU222" i="15198"/>
  <c r="HU245" i="15198" s="1"/>
  <c r="HA222" i="15198"/>
  <c r="HA245" i="15198" s="1"/>
  <c r="VP222" i="15198"/>
  <c r="VP245" i="15198" s="1"/>
  <c r="JS222" i="15198"/>
  <c r="JS245" i="15198" s="1"/>
  <c r="KQ222" i="15198"/>
  <c r="KQ245" i="15198" s="1"/>
  <c r="PB222" i="15198"/>
  <c r="PB245" i="15198" s="1"/>
  <c r="OM222" i="15198"/>
  <c r="OM245" i="15198" s="1"/>
  <c r="QB222" i="15198"/>
  <c r="QB245" i="15198" s="1"/>
  <c r="QD222" i="15198"/>
  <c r="QD245" i="15198" s="1"/>
  <c r="SB222" i="15198"/>
  <c r="SB245" i="15198" s="1"/>
  <c r="VF222" i="15198"/>
  <c r="VF245" i="15198" s="1"/>
  <c r="UT222" i="15198"/>
  <c r="UT245" i="15198" s="1"/>
  <c r="MD222" i="15198"/>
  <c r="MD245" i="15198" s="1"/>
  <c r="HZ222" i="15198"/>
  <c r="HZ245" i="15198" s="1"/>
  <c r="NI222" i="15198"/>
  <c r="NI245" i="15198" s="1"/>
  <c r="RD222" i="15198"/>
  <c r="RD245" i="15198" s="1"/>
  <c r="MO222" i="15198"/>
  <c r="MO245" i="15198" s="1"/>
  <c r="GD222" i="15198"/>
  <c r="GD245" i="15198" s="1"/>
  <c r="SP222" i="15198"/>
  <c r="SP245" i="15198" s="1"/>
  <c r="QP222" i="15198"/>
  <c r="QP245" i="15198" s="1"/>
  <c r="HT222" i="15198"/>
  <c r="HT245" i="15198" s="1"/>
  <c r="UM222" i="15198"/>
  <c r="UM245" i="15198" s="1"/>
  <c r="WA222" i="15198"/>
  <c r="WA245" i="15198" s="1"/>
  <c r="EL222" i="15198"/>
  <c r="EL245" i="15198" s="1"/>
  <c r="PE222" i="15198"/>
  <c r="PE245" i="15198" s="1"/>
  <c r="VA222" i="15198"/>
  <c r="VA245" i="15198" s="1"/>
  <c r="GS222" i="15198"/>
  <c r="GS245" i="15198" s="1"/>
  <c r="GM222" i="15198"/>
  <c r="GM245" i="15198" s="1"/>
  <c r="EO222" i="15198"/>
  <c r="EO245" i="15198" s="1"/>
  <c r="WB222" i="15198"/>
  <c r="WB245" i="15198" s="1"/>
  <c r="QN222" i="15198"/>
  <c r="QN245" i="15198" s="1"/>
  <c r="PF222" i="15198"/>
  <c r="PF245" i="15198" s="1"/>
  <c r="IB222" i="15198"/>
  <c r="IB245" i="15198" s="1"/>
  <c r="UI222" i="15198"/>
  <c r="UI245" i="15198" s="1"/>
  <c r="JV222" i="15198"/>
  <c r="JV245" i="15198" s="1"/>
  <c r="JF222" i="15198"/>
  <c r="JF245" i="15198" s="1"/>
  <c r="JD222" i="15198"/>
  <c r="JD245" i="15198" s="1"/>
  <c r="IQ222" i="15198"/>
  <c r="IQ245" i="15198" s="1"/>
  <c r="IF222" i="15198"/>
  <c r="IF245" i="15198" s="1"/>
  <c r="PP222" i="15198"/>
  <c r="PP245" i="15198" s="1"/>
  <c r="VB222" i="15198"/>
  <c r="VB245" i="15198" s="1"/>
  <c r="HB222" i="15198"/>
  <c r="HB245" i="15198" s="1"/>
  <c r="MV222" i="15198"/>
  <c r="MV245" i="15198" s="1"/>
  <c r="ME222" i="15198"/>
  <c r="ME245" i="15198" s="1"/>
  <c r="KD222" i="15198"/>
  <c r="KD245" i="15198" s="1"/>
  <c r="RH222" i="15198"/>
  <c r="RH245" i="15198" s="1"/>
  <c r="FR209" i="15198"/>
  <c r="MU222" i="15198"/>
  <c r="MU245" i="15198" s="1"/>
  <c r="IE211" i="15198"/>
  <c r="IE222" i="15198" s="1"/>
  <c r="IE245" i="15198" s="1"/>
  <c r="PU209" i="15198"/>
  <c r="PU212" i="15198" s="1"/>
  <c r="PU213" i="15198" s="1"/>
  <c r="LB207" i="15198"/>
  <c r="IL208" i="15198"/>
  <c r="IL222" i="15198" s="1"/>
  <c r="IL245" i="15198" s="1"/>
  <c r="JW208" i="15198"/>
  <c r="JW222" i="15198" s="1"/>
  <c r="JW245" i="15198" s="1"/>
  <c r="NU209" i="15198"/>
  <c r="NU212" i="15198" s="1"/>
  <c r="NU213" i="15198" s="1"/>
  <c r="JO208" i="15198"/>
  <c r="TY209" i="15198"/>
  <c r="TY212" i="15198" s="1"/>
  <c r="TY213" i="15198" s="1"/>
  <c r="NJ209" i="15198"/>
  <c r="NJ212" i="15198" s="1"/>
  <c r="NJ213" i="15198" s="1"/>
  <c r="HI208" i="15198"/>
  <c r="RP211" i="15198"/>
  <c r="PN208" i="15198"/>
  <c r="QK211" i="15198"/>
  <c r="QK222" i="15198" s="1"/>
  <c r="QK245" i="15198" s="1"/>
  <c r="GZ208" i="15198"/>
  <c r="PU211" i="15198"/>
  <c r="SH209" i="15198"/>
  <c r="KA211" i="15198"/>
  <c r="FJ209" i="15198"/>
  <c r="UE208" i="15198"/>
  <c r="UE222" i="15198" s="1"/>
  <c r="UE245" i="15198" s="1"/>
  <c r="QK209" i="15198"/>
  <c r="NV209" i="15198"/>
  <c r="NV212" i="15198" s="1"/>
  <c r="NV213" i="15198" s="1"/>
  <c r="HX211" i="15198"/>
  <c r="HX222" i="15198" s="1"/>
  <c r="HX245" i="15198" s="1"/>
  <c r="NU211" i="15198"/>
  <c r="RP209" i="15198"/>
  <c r="RP212" i="15198" s="1"/>
  <c r="RP213" i="15198" s="1"/>
  <c r="TY211" i="15198"/>
  <c r="LZ211" i="15198"/>
  <c r="LZ222" i="15198" s="1"/>
  <c r="LZ245" i="15198" s="1"/>
  <c r="GG211" i="15198"/>
  <c r="PD226" i="15198"/>
  <c r="NJ211" i="15198"/>
  <c r="NJ222" i="15198" s="1"/>
  <c r="NJ245" i="15198" s="1"/>
  <c r="TO211" i="15198"/>
  <c r="FO209" i="15198"/>
  <c r="TF207" i="15198"/>
  <c r="NS226" i="15198"/>
  <c r="GQ226" i="15198"/>
  <c r="NS209" i="15198"/>
  <c r="NS212" i="15198" s="1"/>
  <c r="NS213" i="15198" s="1"/>
  <c r="IE209" i="15198"/>
  <c r="IE212" i="15198" s="1"/>
  <c r="IE213" i="15198" s="1"/>
  <c r="GQ207" i="15198"/>
  <c r="LT208" i="15198"/>
  <c r="GB211" i="15198"/>
  <c r="GB222" i="15198" s="1"/>
  <c r="GB245" i="15198" s="1"/>
  <c r="FF210" i="15198"/>
  <c r="VJ211" i="15198"/>
  <c r="SX209" i="15198"/>
  <c r="SX212" i="15198" s="1"/>
  <c r="SX213" i="15198" s="1"/>
  <c r="HH209" i="15198"/>
  <c r="HH212" i="15198" s="1"/>
  <c r="HH213" i="15198" s="1"/>
  <c r="GY208" i="15198"/>
  <c r="GY222" i="15198" s="1"/>
  <c r="VX207" i="15198"/>
  <c r="HW208" i="15198"/>
  <c r="HW222" i="15198" s="1"/>
  <c r="HW245" i="15198" s="1"/>
  <c r="JU207" i="15198"/>
  <c r="LK209" i="15198"/>
  <c r="LK212" i="15198" s="1"/>
  <c r="LK213" i="15198" s="1"/>
  <c r="OQ208" i="15198"/>
  <c r="OQ222" i="15198" s="1"/>
  <c r="OQ245" i="15198" s="1"/>
  <c r="JO209" i="15198"/>
  <c r="JO212" i="15198" s="1"/>
  <c r="JO213" i="15198" s="1"/>
  <c r="GY209" i="15198"/>
  <c r="GY212" i="15198" s="1"/>
  <c r="GY213" i="15198" s="1"/>
  <c r="NJ226" i="15198"/>
  <c r="HS211" i="15198"/>
  <c r="HO226" i="15198"/>
  <c r="JO211" i="15198"/>
  <c r="KP211" i="15198"/>
  <c r="PN211" i="15198"/>
  <c r="SJ209" i="15198"/>
  <c r="SJ212" i="15198" s="1"/>
  <c r="SJ213" i="15198" s="1"/>
  <c r="TO208" i="15198"/>
  <c r="HH226" i="15198"/>
  <c r="HO207" i="15198"/>
  <c r="VX209" i="15198"/>
  <c r="VX212" i="15198" s="1"/>
  <c r="VX213" i="15198" s="1"/>
  <c r="FK209" i="15198"/>
  <c r="VJ209" i="15198"/>
  <c r="VJ212" i="15198" s="1"/>
  <c r="VJ213" i="15198" s="1"/>
  <c r="HH211" i="15198"/>
  <c r="NL211" i="15198"/>
  <c r="NL222" i="15198" s="1"/>
  <c r="NL245" i="15198" s="1"/>
  <c r="SJ211" i="15198"/>
  <c r="SJ222" i="15198" s="1"/>
  <c r="SJ245" i="15198" s="1"/>
  <c r="HO211" i="15198"/>
  <c r="HO222" i="15198" s="1"/>
  <c r="HO245" i="15198" s="1"/>
  <c r="PT209" i="15198"/>
  <c r="FP209" i="15198"/>
  <c r="DF209" i="15198"/>
  <c r="DF212" i="15198" s="1"/>
  <c r="DF213" i="15198" s="1"/>
  <c r="DP208" i="15198"/>
  <c r="GX211" i="15198"/>
  <c r="FI209" i="15198"/>
  <c r="DP211" i="15198"/>
  <c r="FM209" i="15198"/>
  <c r="FP210" i="15198"/>
  <c r="FP211" i="15198"/>
  <c r="FK210" i="15198"/>
  <c r="FK211" i="15198"/>
  <c r="FQ211" i="15198"/>
  <c r="FI211" i="15198"/>
  <c r="FM210" i="15198"/>
  <c r="FM211" i="15198"/>
  <c r="FG210" i="15198"/>
  <c r="FG209" i="15198"/>
  <c r="FF209" i="15198"/>
  <c r="SU223" i="15198"/>
  <c r="SU229" i="15198" s="1"/>
  <c r="GX208" i="15198"/>
  <c r="UU228" i="15198"/>
  <c r="FE209" i="15198"/>
  <c r="GK223" i="15198"/>
  <c r="GK234" i="15198" s="1"/>
  <c r="UC223" i="15198"/>
  <c r="UC240" i="15198" s="1"/>
  <c r="UE212" i="15198"/>
  <c r="UE213" i="15198" s="1"/>
  <c r="GB212" i="15198"/>
  <c r="GB213" i="15198" s="1"/>
  <c r="DF211" i="15198"/>
  <c r="RK212" i="15198"/>
  <c r="RK213" i="15198" s="1"/>
  <c r="ON228" i="15198"/>
  <c r="L22" i="14664" a="1"/>
  <c r="L223" i="14664" s="1"/>
  <c r="NG228" i="15198"/>
  <c r="HK228" i="15198"/>
  <c r="EU212" i="15198"/>
  <c r="EU213" i="15198" s="1"/>
  <c r="PX208" i="15198"/>
  <c r="FC211" i="15198"/>
  <c r="TX223" i="15198"/>
  <c r="TX240" i="15198" s="1"/>
  <c r="JC212" i="15198"/>
  <c r="JC213" i="15198" s="1"/>
  <c r="HO212" i="15198"/>
  <c r="HO213" i="15198" s="1"/>
  <c r="PX211" i="15198"/>
  <c r="KC223" i="15198"/>
  <c r="KC236" i="15198" s="1"/>
  <c r="DT228" i="15198"/>
  <c r="IX223" i="15198"/>
  <c r="IX229" i="15198" s="1"/>
  <c r="OA212" i="15198"/>
  <c r="OA213" i="15198" s="1"/>
  <c r="IN212" i="15198"/>
  <c r="IN213" i="15198" s="1"/>
  <c r="NH228" i="15198"/>
  <c r="RK228" i="15198"/>
  <c r="WA212" i="15198"/>
  <c r="WA213" i="15198" s="1"/>
  <c r="FC212" i="15198"/>
  <c r="FC213" i="15198" s="1"/>
  <c r="UX228" i="15198"/>
  <c r="KI212" i="15198"/>
  <c r="KI213" i="15198" s="1"/>
  <c r="KA212" i="15198"/>
  <c r="KA213" i="15198" s="1"/>
  <c r="EL212" i="15198"/>
  <c r="EL213" i="15198" s="1"/>
  <c r="PH223" i="15198"/>
  <c r="PH232" i="15198" s="1"/>
  <c r="KI228" i="15198"/>
  <c r="MF223" i="15198"/>
  <c r="RU223" i="15198"/>
  <c r="RU240" i="15198" s="1"/>
  <c r="VU223" i="15198"/>
  <c r="VU240" i="15198" s="1"/>
  <c r="KQ212" i="15198"/>
  <c r="KQ213" i="15198" s="1"/>
  <c r="KZ212" i="15198"/>
  <c r="KZ213" i="15198" s="1"/>
  <c r="GR223" i="15198"/>
  <c r="GR240" i="15198" s="1"/>
  <c r="WI212" i="15198"/>
  <c r="WI213" i="15198" s="1"/>
  <c r="PG212" i="15198"/>
  <c r="PG213" i="15198" s="1"/>
  <c r="KD228" i="15198"/>
  <c r="EN228" i="15198"/>
  <c r="DE224" i="15198"/>
  <c r="DE211" i="15198"/>
  <c r="DE222" i="15198" s="1"/>
  <c r="DE245" i="15198" s="1"/>
  <c r="DE209" i="15198"/>
  <c r="DE212" i="15198" s="1"/>
  <c r="DE213" i="15198" s="1"/>
  <c r="TA223" i="15198"/>
  <c r="TA240" i="15198" s="1"/>
  <c r="WF228" i="15198"/>
  <c r="SV228" i="15198"/>
  <c r="JS212" i="15198"/>
  <c r="JS213" i="15198" s="1"/>
  <c r="DK228" i="15198"/>
  <c r="PE212" i="15198"/>
  <c r="PE213" i="15198" s="1"/>
  <c r="RO228" i="15198"/>
  <c r="QI228" i="15198"/>
  <c r="MS212" i="15198"/>
  <c r="MS213" i="15198" s="1"/>
  <c r="TT228" i="15198"/>
  <c r="TH223" i="15198"/>
  <c r="QV223" i="15198"/>
  <c r="QV240" i="15198" s="1"/>
  <c r="PO212" i="15198"/>
  <c r="PO213" i="15198" s="1"/>
  <c r="HY228" i="15198"/>
  <c r="QS211" i="15198"/>
  <c r="QS222" i="15198" s="1"/>
  <c r="QS245" i="15198" s="1"/>
  <c r="QW223" i="15198"/>
  <c r="QW240" i="15198" s="1"/>
  <c r="QS212" i="15198"/>
  <c r="QS213" i="15198" s="1"/>
  <c r="UA228" i="15198"/>
  <c r="DU228" i="15198"/>
  <c r="SC228" i="15198"/>
  <c r="MM223" i="15198"/>
  <c r="MM240" i="15198" s="1"/>
  <c r="DW223" i="15198"/>
  <c r="DW240" i="15198" s="1"/>
  <c r="TW212" i="15198"/>
  <c r="TW213" i="15198" s="1"/>
  <c r="TK228" i="15198"/>
  <c r="JM228" i="15198"/>
  <c r="OU228" i="15198"/>
  <c r="LW228" i="15198"/>
  <c r="LU223" i="15198"/>
  <c r="LU240" i="15198" s="1"/>
  <c r="PC228" i="15198"/>
  <c r="KB223" i="15198"/>
  <c r="LM223" i="15198"/>
  <c r="LM240" i="15198" s="1"/>
  <c r="MJ228" i="15198"/>
  <c r="RV228" i="15198"/>
  <c r="LJ223" i="15198"/>
  <c r="LJ229" i="15198" s="1"/>
  <c r="OY228" i="15198"/>
  <c r="DD209" i="15198"/>
  <c r="DD212" i="15198" s="1"/>
  <c r="DD213" i="15198" s="1"/>
  <c r="OK223" i="15198"/>
  <c r="OK231" i="15198" s="1"/>
  <c r="NW228" i="15198"/>
  <c r="KJ228" i="15198"/>
  <c r="WD223" i="15198"/>
  <c r="HG212" i="15198"/>
  <c r="HG213" i="15198" s="1"/>
  <c r="PQ223" i="15198"/>
  <c r="PQ240" i="15198" s="1"/>
  <c r="VD223" i="15198"/>
  <c r="VD240" i="15198" s="1"/>
  <c r="LD228" i="15198"/>
  <c r="JH228" i="15198"/>
  <c r="VH228" i="15198"/>
  <c r="KH228" i="15198"/>
  <c r="QT211" i="15198"/>
  <c r="IM228" i="15198"/>
  <c r="UC228" i="15198"/>
  <c r="UW223" i="15198"/>
  <c r="SA228" i="15198"/>
  <c r="UH228" i="15198"/>
  <c r="QF223" i="15198"/>
  <c r="QF231" i="15198" s="1"/>
  <c r="QX228" i="15198"/>
  <c r="LK228" i="15198"/>
  <c r="IH223" i="15198"/>
  <c r="QD228" i="15198"/>
  <c r="KS228" i="15198"/>
  <c r="TF223" i="15198"/>
  <c r="NV228" i="15198"/>
  <c r="OB228" i="15198"/>
  <c r="QZ228" i="15198"/>
  <c r="GV228" i="15198"/>
  <c r="SY223" i="15198"/>
  <c r="SY240" i="15198" s="1"/>
  <c r="KT223" i="15198"/>
  <c r="OI228" i="15198"/>
  <c r="SD223" i="15198"/>
  <c r="SD240" i="15198" s="1"/>
  <c r="QM223" i="15198"/>
  <c r="QM234" i="15198" s="1"/>
  <c r="NK228" i="15198"/>
  <c r="MP223" i="15198"/>
  <c r="MP234" i="15198" s="1"/>
  <c r="PW228" i="15198"/>
  <c r="UV223" i="15198"/>
  <c r="SZ223" i="15198"/>
  <c r="LG223" i="15198"/>
  <c r="LG240" i="15198" s="1"/>
  <c r="TI223" i="15198"/>
  <c r="KX228" i="15198"/>
  <c r="MX228" i="15198"/>
  <c r="TJ223" i="15198"/>
  <c r="OR223" i="15198"/>
  <c r="OR234" i="15198" s="1"/>
  <c r="MT223" i="15198"/>
  <c r="MT240" i="15198" s="1"/>
  <c r="JX228" i="15198"/>
  <c r="IG228" i="15198"/>
  <c r="PV228" i="15198"/>
  <c r="RR223" i="15198"/>
  <c r="RR237" i="15198" s="1"/>
  <c r="SQ223" i="15198"/>
  <c r="SQ240" i="15198" s="1"/>
  <c r="VK228" i="15198"/>
  <c r="UR223" i="15198"/>
  <c r="UR229" i="15198" s="1"/>
  <c r="LN228" i="15198"/>
  <c r="LI223" i="15198"/>
  <c r="LI240" i="15198" s="1"/>
  <c r="LI228" i="15198"/>
  <c r="VS228" i="15198"/>
  <c r="OT228" i="15198"/>
  <c r="OT223" i="15198"/>
  <c r="OT231" i="15198" s="1"/>
  <c r="HJ228" i="15198"/>
  <c r="HJ223" i="15198"/>
  <c r="HJ236" i="15198" s="1"/>
  <c r="NX228" i="15198"/>
  <c r="NX223" i="15198"/>
  <c r="NX239" i="15198" s="1"/>
  <c r="NX244" i="15198" s="1"/>
  <c r="MI228" i="15198"/>
  <c r="PD228" i="15198"/>
  <c r="PD223" i="15198"/>
  <c r="PD240" i="15198" s="1"/>
  <c r="GE228" i="15198"/>
  <c r="KF228" i="15198"/>
  <c r="KF223" i="15198"/>
  <c r="KF231" i="15198" s="1"/>
  <c r="NA228" i="15198"/>
  <c r="QU210" i="15198"/>
  <c r="QU218" i="15198" s="1"/>
  <c r="QU211" i="15198"/>
  <c r="MH223" i="15198"/>
  <c r="MH230" i="15198" s="1"/>
  <c r="LL223" i="15198"/>
  <c r="LL237" i="15198" s="1"/>
  <c r="JA228" i="15198"/>
  <c r="JA223" i="15198"/>
  <c r="JA233" i="15198" s="1"/>
  <c r="JA246" i="15198" s="1"/>
  <c r="PS228" i="15198"/>
  <c r="NY223" i="15198"/>
  <c r="NY234" i="15198" s="1"/>
  <c r="SB228" i="15198"/>
  <c r="RF228" i="15198"/>
  <c r="RF223" i="15198"/>
  <c r="RF240" i="15198" s="1"/>
  <c r="DD221" i="15198"/>
  <c r="DD227" i="15198" s="1"/>
  <c r="DD224" i="15198"/>
  <c r="KK228" i="15198"/>
  <c r="WB228" i="15198"/>
  <c r="QN223" i="15198"/>
  <c r="MH228" i="15198"/>
  <c r="RT223" i="15198"/>
  <c r="RT234" i="15198" s="1"/>
  <c r="LL228" i="15198"/>
  <c r="SH223" i="15198"/>
  <c r="SH240" i="15198" s="1"/>
  <c r="ET223" i="15198"/>
  <c r="ET240" i="15198" s="1"/>
  <c r="MW228" i="15198"/>
  <c r="MW223" i="15198"/>
  <c r="MW241" i="15198" s="1"/>
  <c r="MO223" i="15198"/>
  <c r="MO229" i="15198" s="1"/>
  <c r="EQ223" i="15198"/>
  <c r="EQ240" i="15198" s="1"/>
  <c r="LQ223" i="15198"/>
  <c r="LQ229" i="15198" s="1"/>
  <c r="LQ228" i="15198"/>
  <c r="JY228" i="15198"/>
  <c r="LE223" i="15198"/>
  <c r="LE234" i="15198" s="1"/>
  <c r="LE228" i="15198"/>
  <c r="HV228" i="15198"/>
  <c r="IK223" i="15198"/>
  <c r="IK237" i="15198" s="1"/>
  <c r="KG228" i="15198"/>
  <c r="KG223" i="15198"/>
  <c r="JJ223" i="15198"/>
  <c r="JJ240" i="15198" s="1"/>
  <c r="PM223" i="15198"/>
  <c r="PM234" i="15198" s="1"/>
  <c r="UJ228" i="15198"/>
  <c r="FU228" i="15198"/>
  <c r="LY228" i="15198"/>
  <c r="DD211" i="15198"/>
  <c r="DD222" i="15198" s="1"/>
  <c r="DD245" i="15198" s="1"/>
  <c r="GE212" i="15198"/>
  <c r="GE213" i="15198" s="1"/>
  <c r="TS212" i="15198"/>
  <c r="TS213" i="15198" s="1"/>
  <c r="QN212" i="15198"/>
  <c r="QN213" i="15198" s="1"/>
  <c r="SY212" i="15198"/>
  <c r="SY213" i="15198" s="1"/>
  <c r="NB212" i="15198"/>
  <c r="NB213" i="15198" s="1"/>
  <c r="SB212" i="15198"/>
  <c r="SB213" i="15198" s="1"/>
  <c r="SE212" i="15198"/>
  <c r="SE213" i="15198" s="1"/>
  <c r="LY212" i="15198"/>
  <c r="LY213" i="15198" s="1"/>
  <c r="VA212" i="15198"/>
  <c r="VA213" i="15198" s="1"/>
  <c r="UW212" i="15198"/>
  <c r="UW213" i="15198" s="1"/>
  <c r="FW212" i="15198"/>
  <c r="FW213" i="15198" s="1"/>
  <c r="DK212" i="15198"/>
  <c r="DK213" i="15198" s="1"/>
  <c r="GM212" i="15198"/>
  <c r="GM213" i="15198" s="1"/>
  <c r="IP212" i="15198"/>
  <c r="IP213" i="15198" s="1"/>
  <c r="SP212" i="15198"/>
  <c r="SP213" i="15198" s="1"/>
  <c r="QT224" i="15198"/>
  <c r="QT221" i="15198"/>
  <c r="QQ224" i="15198"/>
  <c r="QQ221" i="15198"/>
  <c r="US228" i="15198"/>
  <c r="US223" i="15198"/>
  <c r="US240" i="15198" s="1"/>
  <c r="UU212" i="15198"/>
  <c r="UU213" i="15198" s="1"/>
  <c r="VM223" i="15198"/>
  <c r="VM240" i="15198" s="1"/>
  <c r="VM228" i="15198"/>
  <c r="PJ212" i="15198"/>
  <c r="PJ213" i="15198" s="1"/>
  <c r="HE228" i="15198"/>
  <c r="HE223" i="15198"/>
  <c r="HE240" i="15198" s="1"/>
  <c r="IQ212" i="15198"/>
  <c r="IQ213" i="15198" s="1"/>
  <c r="VI228" i="15198"/>
  <c r="VI223" i="15198"/>
  <c r="VI234" i="15198" s="1"/>
  <c r="UJ212" i="15198"/>
  <c r="UJ213" i="15198" s="1"/>
  <c r="HB212" i="15198"/>
  <c r="HB213" i="15198" s="1"/>
  <c r="LS212" i="15198"/>
  <c r="LS213" i="15198" s="1"/>
  <c r="LB212" i="15198"/>
  <c r="LB213" i="15198" s="1"/>
  <c r="SN212" i="15198"/>
  <c r="SN213" i="15198" s="1"/>
  <c r="QK223" i="15198"/>
  <c r="QK234" i="15198" s="1"/>
  <c r="GA212" i="15198"/>
  <c r="GA213" i="15198" s="1"/>
  <c r="RM223" i="15198"/>
  <c r="RM234" i="15198" s="1"/>
  <c r="RM228" i="15198"/>
  <c r="MR228" i="15198"/>
  <c r="MR223" i="15198"/>
  <c r="MR240" i="15198" s="1"/>
  <c r="QS227" i="15198"/>
  <c r="WH212" i="15198"/>
  <c r="WH213" i="15198" s="1"/>
  <c r="DG212" i="15198"/>
  <c r="DG213" i="15198" s="1"/>
  <c r="FY228" i="15198"/>
  <c r="FY223" i="15198"/>
  <c r="FY234" i="15198" s="1"/>
  <c r="UB228" i="15198"/>
  <c r="UB223" i="15198"/>
  <c r="UB240" i="15198" s="1"/>
  <c r="FU212" i="15198"/>
  <c r="FU213" i="15198" s="1"/>
  <c r="FX212" i="15198"/>
  <c r="FX213" i="15198" s="1"/>
  <c r="NW212" i="15198"/>
  <c r="NW213" i="15198" s="1"/>
  <c r="OF212" i="15198"/>
  <c r="OF213" i="15198" s="1"/>
  <c r="US212" i="15198"/>
  <c r="US213" i="15198" s="1"/>
  <c r="TR212" i="15198"/>
  <c r="TR213" i="15198" s="1"/>
  <c r="NT212" i="15198"/>
  <c r="NT213" i="15198" s="1"/>
  <c r="ME212" i="15198"/>
  <c r="ME213" i="15198" s="1"/>
  <c r="GH212" i="15198"/>
  <c r="GH213" i="15198" s="1"/>
  <c r="OV212" i="15198"/>
  <c r="OV213" i="15198" s="1"/>
  <c r="MC212" i="15198"/>
  <c r="MC213" i="15198" s="1"/>
  <c r="QJ212" i="15198"/>
  <c r="QJ213" i="15198" s="1"/>
  <c r="VO212" i="15198"/>
  <c r="VO213" i="15198" s="1"/>
  <c r="PF212" i="15198"/>
  <c r="PF213" i="15198" s="1"/>
  <c r="EB212" i="15198"/>
  <c r="EB213" i="15198" s="1"/>
  <c r="TV212" i="15198"/>
  <c r="TV213" i="15198" s="1"/>
  <c r="ED212" i="15198"/>
  <c r="ED213" i="15198" s="1"/>
  <c r="IC212" i="15198"/>
  <c r="IC213" i="15198" s="1"/>
  <c r="HQ212" i="15198"/>
  <c r="HQ213" i="15198" s="1"/>
  <c r="QK212" i="15198"/>
  <c r="QK213" i="15198" s="1"/>
  <c r="PA223" i="15198"/>
  <c r="PA240" i="15198" s="1"/>
  <c r="PA228" i="15198"/>
  <c r="UZ212" i="15198"/>
  <c r="UZ213" i="15198" s="1"/>
  <c r="NA212" i="15198"/>
  <c r="NA213" i="15198" s="1"/>
  <c r="MJ212" i="15198"/>
  <c r="MJ213" i="15198" s="1"/>
  <c r="JH212" i="15198"/>
  <c r="JH213" i="15198" s="1"/>
  <c r="VN212" i="15198"/>
  <c r="VN213" i="15198" s="1"/>
  <c r="QC212" i="15198"/>
  <c r="QC213" i="15198" s="1"/>
  <c r="UV212" i="15198"/>
  <c r="UV213" i="15198" s="1"/>
  <c r="MX212" i="15198"/>
  <c r="MX213" i="15198" s="1"/>
  <c r="RH212" i="15198"/>
  <c r="RH213" i="15198" s="1"/>
  <c r="TR228" i="15198"/>
  <c r="TR223" i="15198"/>
  <c r="TR240" i="15198" s="1"/>
  <c r="HQ228" i="15198"/>
  <c r="HQ223" i="15198"/>
  <c r="VZ212" i="15198"/>
  <c r="VZ213" i="15198" s="1"/>
  <c r="IW228" i="15198"/>
  <c r="IW223" i="15198"/>
  <c r="IW234" i="15198" s="1"/>
  <c r="IR212" i="15198"/>
  <c r="IR213" i="15198" s="1"/>
  <c r="OJ212" i="15198"/>
  <c r="OJ213" i="15198" s="1"/>
  <c r="OP212" i="15198"/>
  <c r="OP213" i="15198" s="1"/>
  <c r="PW212" i="15198"/>
  <c r="PW213" i="15198" s="1"/>
  <c r="TN212" i="15198"/>
  <c r="TN213" i="15198" s="1"/>
  <c r="SF212" i="15198"/>
  <c r="SF213" i="15198" s="1"/>
  <c r="UQ212" i="15198"/>
  <c r="UQ213" i="15198" s="1"/>
  <c r="EV212" i="15198"/>
  <c r="EV213" i="15198" s="1"/>
  <c r="TM212" i="15198"/>
  <c r="TM213" i="15198" s="1"/>
  <c r="EZ212" i="15198"/>
  <c r="EZ213" i="15198" s="1"/>
  <c r="DR212" i="15198"/>
  <c r="DR213" i="15198" s="1"/>
  <c r="MP212" i="15198"/>
  <c r="MP213" i="15198" s="1"/>
  <c r="RV212" i="15198"/>
  <c r="RV213" i="15198" s="1"/>
  <c r="RZ212" i="15198"/>
  <c r="RZ213" i="15198" s="1"/>
  <c r="QQ209" i="15198"/>
  <c r="QQ212" i="15198" s="1"/>
  <c r="QQ213" i="15198" s="1"/>
  <c r="FX228" i="15198"/>
  <c r="SF228" i="15198"/>
  <c r="SF223" i="15198"/>
  <c r="SF234" i="15198" s="1"/>
  <c r="EB228" i="15198"/>
  <c r="HF212" i="15198"/>
  <c r="HF213" i="15198" s="1"/>
  <c r="NN212" i="15198"/>
  <c r="NN213" i="15198" s="1"/>
  <c r="IM212" i="15198"/>
  <c r="IM213" i="15198" s="1"/>
  <c r="PR212" i="15198"/>
  <c r="PR213" i="15198" s="1"/>
  <c r="TD212" i="15198"/>
  <c r="TD213" i="15198" s="1"/>
  <c r="QR209" i="15198"/>
  <c r="HM212" i="15198"/>
  <c r="HM213" i="15198" s="1"/>
  <c r="QY212" i="15198"/>
  <c r="QY213" i="15198" s="1"/>
  <c r="QH212" i="15198"/>
  <c r="QH213" i="15198" s="1"/>
  <c r="LC212" i="15198"/>
  <c r="LC213" i="15198" s="1"/>
  <c r="ES212" i="15198"/>
  <c r="ES213" i="15198" s="1"/>
  <c r="EX212" i="15198"/>
  <c r="EX213" i="15198" s="1"/>
  <c r="QO212" i="15198"/>
  <c r="QO213" i="15198" s="1"/>
  <c r="TB212" i="15198"/>
  <c r="TB213" i="15198" s="1"/>
  <c r="PT212" i="15198"/>
  <c r="PT213" i="15198" s="1"/>
  <c r="RA212" i="15198"/>
  <c r="RA213" i="15198" s="1"/>
  <c r="KL212" i="15198"/>
  <c r="KL213" i="15198" s="1"/>
  <c r="QT212" i="15198"/>
  <c r="QT213" i="15198" s="1"/>
  <c r="GN228" i="15198"/>
  <c r="GN223" i="15198"/>
  <c r="GN234" i="15198" s="1"/>
  <c r="KX212" i="15198"/>
  <c r="KX213" i="15198" s="1"/>
  <c r="QJ228" i="15198"/>
  <c r="QJ223" i="15198"/>
  <c r="QJ240" i="15198" s="1"/>
  <c r="RM212" i="15198"/>
  <c r="RM213" i="15198" s="1"/>
  <c r="PS212" i="15198"/>
  <c r="PS213" i="15198" s="1"/>
  <c r="KM212" i="15198"/>
  <c r="KM213" i="15198" s="1"/>
  <c r="GQ212" i="15198"/>
  <c r="GQ213" i="15198" s="1"/>
  <c r="RD212" i="15198"/>
  <c r="RD213" i="15198" s="1"/>
  <c r="RW212" i="15198"/>
  <c r="RW213" i="15198" s="1"/>
  <c r="JQ212" i="15198"/>
  <c r="JQ213" i="15198" s="1"/>
  <c r="QI212" i="15198"/>
  <c r="QI213" i="15198" s="1"/>
  <c r="IZ212" i="15198"/>
  <c r="IZ213" i="15198" s="1"/>
  <c r="VG212" i="15198"/>
  <c r="VG213" i="15198" s="1"/>
  <c r="OI212" i="15198"/>
  <c r="OI213" i="15198" s="1"/>
  <c r="KO212" i="15198"/>
  <c r="KO213" i="15198" s="1"/>
  <c r="GN212" i="15198"/>
  <c r="GN213" i="15198" s="1"/>
  <c r="PL212" i="15198"/>
  <c r="PL213" i="15198" s="1"/>
  <c r="IL212" i="15198"/>
  <c r="IL213" i="15198" s="1"/>
  <c r="QO223" i="15198"/>
  <c r="QO234" i="15198" s="1"/>
  <c r="QO228" i="15198"/>
  <c r="EX228" i="15198"/>
  <c r="EX223" i="15198"/>
  <c r="EX234" i="15198" s="1"/>
  <c r="VC212" i="15198"/>
  <c r="VC213" i="15198" s="1"/>
  <c r="VO228" i="15198"/>
  <c r="VO223" i="15198"/>
  <c r="VO234" i="15198" s="1"/>
  <c r="KW228" i="15198"/>
  <c r="KW223" i="15198"/>
  <c r="KW240" i="15198" s="1"/>
  <c r="DL212" i="15198"/>
  <c r="DL213" i="15198" s="1"/>
  <c r="JD212" i="15198"/>
  <c r="JD213" i="15198" s="1"/>
  <c r="GD212" i="15198"/>
  <c r="GD213" i="15198" s="1"/>
  <c r="LH212" i="15198"/>
  <c r="LH213" i="15198" s="1"/>
  <c r="OW212" i="15198"/>
  <c r="OW213" i="15198" s="1"/>
  <c r="WG212" i="15198"/>
  <c r="WG213" i="15198" s="1"/>
  <c r="KD212" i="15198"/>
  <c r="KD213" i="15198" s="1"/>
  <c r="SH212" i="15198"/>
  <c r="SH213" i="15198" s="1"/>
  <c r="ET212" i="15198"/>
  <c r="ET213" i="15198" s="1"/>
  <c r="HV212" i="15198"/>
  <c r="HV213" i="15198" s="1"/>
  <c r="HM228" i="15198"/>
  <c r="HM223" i="15198"/>
  <c r="HM240" i="15198" s="1"/>
  <c r="MC228" i="15198"/>
  <c r="MC223" i="15198"/>
  <c r="MC240" i="15198" s="1"/>
  <c r="WE212" i="15198"/>
  <c r="WE213" i="15198" s="1"/>
  <c r="QQ211" i="15198"/>
  <c r="QQ222" i="15198" s="1"/>
  <c r="QQ245" i="15198" s="1"/>
  <c r="GO228" i="15198"/>
  <c r="GO223" i="15198"/>
  <c r="GO240" i="15198" s="1"/>
  <c r="SI212" i="15198"/>
  <c r="SI213" i="15198" s="1"/>
  <c r="NR212" i="15198"/>
  <c r="NR213" i="15198" s="1"/>
  <c r="JJ212" i="15198"/>
  <c r="JJ213" i="15198" s="1"/>
  <c r="PM212" i="15198"/>
  <c r="PM213" i="15198" s="1"/>
  <c r="MR212" i="15198"/>
  <c r="MR213" i="15198" s="1"/>
  <c r="MV212" i="15198"/>
  <c r="MV213" i="15198" s="1"/>
  <c r="NZ212" i="15198"/>
  <c r="NZ213" i="15198" s="1"/>
  <c r="JE212" i="15198"/>
  <c r="JE213" i="15198" s="1"/>
  <c r="EE212" i="15198"/>
  <c r="EE213" i="15198" s="1"/>
  <c r="JK245" i="15198" l="1"/>
  <c r="JK223" i="15198"/>
  <c r="JK240" i="15198" s="1"/>
  <c r="JQ245" i="15198"/>
  <c r="JQ223" i="15198"/>
  <c r="JQ228" i="15198"/>
  <c r="HL245" i="15198"/>
  <c r="HL223" i="15198"/>
  <c r="LF245" i="15198"/>
  <c r="LF228" i="15198"/>
  <c r="JP245" i="15198"/>
  <c r="JP228" i="15198"/>
  <c r="JP223" i="15198"/>
  <c r="JP240" i="15198" s="1"/>
  <c r="SC193" i="15200"/>
  <c r="SC207" i="15200" s="1"/>
  <c r="SC209" i="15200"/>
  <c r="SC210" i="15200"/>
  <c r="SC211" i="15200"/>
  <c r="SC208" i="15200"/>
  <c r="SC212" i="15200"/>
  <c r="SC213" i="15200"/>
  <c r="MG193" i="15200"/>
  <c r="MG207" i="15200" s="1"/>
  <c r="MG209" i="15200"/>
  <c r="MG212" i="15200"/>
  <c r="MG208" i="15200"/>
  <c r="MG213" i="15200"/>
  <c r="MG210" i="15200"/>
  <c r="MG211" i="15200"/>
  <c r="MX210" i="15200"/>
  <c r="MX211" i="15200"/>
  <c r="MX209" i="15200"/>
  <c r="MX193" i="15200"/>
  <c r="MX207" i="15200" s="1"/>
  <c r="MX208" i="15200"/>
  <c r="MX213" i="15200"/>
  <c r="MX212" i="15200"/>
  <c r="PD209" i="15200"/>
  <c r="PD210" i="15200"/>
  <c r="PD211" i="15200"/>
  <c r="PD208" i="15200"/>
  <c r="PD213" i="15200"/>
  <c r="PD212" i="15200"/>
  <c r="PD193" i="15200"/>
  <c r="PD207" i="15200" s="1"/>
  <c r="KY209" i="15200"/>
  <c r="KY208" i="15200"/>
  <c r="KY213" i="15200"/>
  <c r="KY212" i="15200"/>
  <c r="KY210" i="15200"/>
  <c r="KY193" i="15200"/>
  <c r="KY207" i="15200" s="1"/>
  <c r="OD208" i="15200"/>
  <c r="OD209" i="15200"/>
  <c r="OD211" i="15200"/>
  <c r="OD193" i="15200"/>
  <c r="OD207" i="15200" s="1"/>
  <c r="OD213" i="15200"/>
  <c r="OD212" i="15200"/>
  <c r="NJ213" i="15200"/>
  <c r="NJ212" i="15200"/>
  <c r="NJ210" i="15200"/>
  <c r="NJ193" i="15200"/>
  <c r="NJ207" i="15200" s="1"/>
  <c r="NJ209" i="15200"/>
  <c r="NJ208" i="15200"/>
  <c r="NJ211" i="15200"/>
  <c r="PM208" i="15200"/>
  <c r="PM209" i="15200"/>
  <c r="PM211" i="15200"/>
  <c r="PM210" i="15200"/>
  <c r="PM213" i="15200"/>
  <c r="PM193" i="15200"/>
  <c r="PM207" i="15200" s="1"/>
  <c r="PM212" i="15200"/>
  <c r="PS210" i="15200"/>
  <c r="PS211" i="15200"/>
  <c r="PS213" i="15200"/>
  <c r="PS212" i="15200"/>
  <c r="PS193" i="15200"/>
  <c r="PS207" i="15200" s="1"/>
  <c r="PS208" i="15200"/>
  <c r="PS209" i="15200"/>
  <c r="NW209" i="15200"/>
  <c r="NW211" i="15200"/>
  <c r="NW213" i="15200"/>
  <c r="NW193" i="15200"/>
  <c r="NW207" i="15200" s="1"/>
  <c r="NW208" i="15200"/>
  <c r="NW210" i="15200"/>
  <c r="NW212" i="15200"/>
  <c r="PU211" i="15200"/>
  <c r="PU208" i="15200"/>
  <c r="PU209" i="15200"/>
  <c r="PU212" i="15200"/>
  <c r="PU213" i="15200"/>
  <c r="PU193" i="15200"/>
  <c r="PU207" i="15200" s="1"/>
  <c r="PJ211" i="15200"/>
  <c r="PJ212" i="15200"/>
  <c r="PJ213" i="15200"/>
  <c r="PJ208" i="15200"/>
  <c r="PJ193" i="15200"/>
  <c r="PJ207" i="15200" s="1"/>
  <c r="PJ210" i="15200"/>
  <c r="PJ209" i="15200"/>
  <c r="PN193" i="15200"/>
  <c r="PN207" i="15200" s="1"/>
  <c r="PN208" i="15200"/>
  <c r="PN211" i="15200"/>
  <c r="PN209" i="15200"/>
  <c r="PN213" i="15200"/>
  <c r="PN212" i="15200"/>
  <c r="PN210" i="15200"/>
  <c r="ON210" i="15200"/>
  <c r="ON208" i="15200"/>
  <c r="ON211" i="15200"/>
  <c r="ON209" i="15200"/>
  <c r="ON193" i="15200"/>
  <c r="ON207" i="15200" s="1"/>
  <c r="ON213" i="15200"/>
  <c r="ON212" i="15200"/>
  <c r="RJ213" i="15200"/>
  <c r="RJ212" i="15200"/>
  <c r="RJ193" i="15200"/>
  <c r="RJ207" i="15200" s="1"/>
  <c r="RJ210" i="15200"/>
  <c r="RJ209" i="15200"/>
  <c r="RJ208" i="15200"/>
  <c r="RJ211" i="15200"/>
  <c r="JN208" i="15200"/>
  <c r="JN209" i="15200"/>
  <c r="JN210" i="15200"/>
  <c r="JN193" i="15200"/>
  <c r="JN207" i="15200" s="1"/>
  <c r="JN211" i="15200"/>
  <c r="JN212" i="15200"/>
  <c r="JN213" i="15200"/>
  <c r="OM209" i="15200"/>
  <c r="OM211" i="15200"/>
  <c r="OM210" i="15200"/>
  <c r="OM213" i="15200"/>
  <c r="OM208" i="15200"/>
  <c r="OM212" i="15200"/>
  <c r="OM193" i="15200"/>
  <c r="OM207" i="15200" s="1"/>
  <c r="JK210" i="15200"/>
  <c r="JK211" i="15200"/>
  <c r="JK208" i="15200"/>
  <c r="JK209" i="15200"/>
  <c r="JK212" i="15200"/>
  <c r="JK193" i="15200"/>
  <c r="JK207" i="15200" s="1"/>
  <c r="JK213" i="15200"/>
  <c r="NR193" i="15200"/>
  <c r="NR207" i="15200" s="1"/>
  <c r="NR208" i="15200"/>
  <c r="NR210" i="15200"/>
  <c r="NR212" i="15200"/>
  <c r="NR213" i="15200"/>
  <c r="NR209" i="15200"/>
  <c r="NR211" i="15200"/>
  <c r="RO209" i="15200"/>
  <c r="RO208" i="15200"/>
  <c r="RO211" i="15200"/>
  <c r="RO210" i="15200"/>
  <c r="RO212" i="15200"/>
  <c r="RO213" i="15200"/>
  <c r="RO193" i="15200"/>
  <c r="RO207" i="15200" s="1"/>
  <c r="ND208" i="15200"/>
  <c r="RC210" i="15200"/>
  <c r="RC208" i="15200"/>
  <c r="RC211" i="15200"/>
  <c r="RC213" i="15200"/>
  <c r="RC212" i="15200"/>
  <c r="RC193" i="15200"/>
  <c r="RC207" i="15200" s="1"/>
  <c r="RC209" i="15200"/>
  <c r="RG208" i="15200"/>
  <c r="RG211" i="15200"/>
  <c r="RG210" i="15200"/>
  <c r="RG213" i="15200"/>
  <c r="RG212" i="15200"/>
  <c r="RG193" i="15200"/>
  <c r="RG207" i="15200" s="1"/>
  <c r="RG209" i="15200"/>
  <c r="KP210" i="15200"/>
  <c r="KP208" i="15200"/>
  <c r="KP211" i="15200"/>
  <c r="KP213" i="15200"/>
  <c r="KP212" i="15200"/>
  <c r="KP193" i="15200"/>
  <c r="KP207" i="15200" s="1"/>
  <c r="OI208" i="15200"/>
  <c r="OI210" i="15200"/>
  <c r="OI209" i="15200"/>
  <c r="OI211" i="15200"/>
  <c r="OI212" i="15200"/>
  <c r="OI193" i="15200"/>
  <c r="OI207" i="15200" s="1"/>
  <c r="OI213" i="15200"/>
  <c r="LI208" i="15200"/>
  <c r="LI211" i="15200"/>
  <c r="LI209" i="15200"/>
  <c r="LI212" i="15200"/>
  <c r="LI213" i="15200"/>
  <c r="LI193" i="15200"/>
  <c r="LI207" i="15200" s="1"/>
  <c r="OF209" i="15200"/>
  <c r="OF208" i="15200"/>
  <c r="OF210" i="15200"/>
  <c r="OF193" i="15200"/>
  <c r="OF207" i="15200" s="1"/>
  <c r="OF212" i="15200"/>
  <c r="OF213" i="15200"/>
  <c r="OF211" i="15200"/>
  <c r="MO208" i="15200"/>
  <c r="MO211" i="15200"/>
  <c r="MO210" i="15200"/>
  <c r="MO212" i="15200"/>
  <c r="MO213" i="15200"/>
  <c r="MO193" i="15200"/>
  <c r="MO207" i="15200" s="1"/>
  <c r="MO209" i="15200"/>
  <c r="PP213" i="15200"/>
  <c r="PP212" i="15200"/>
  <c r="PP193" i="15200"/>
  <c r="PP207" i="15200" s="1"/>
  <c r="PP211" i="15200"/>
  <c r="PP210" i="15200"/>
  <c r="PP208" i="15200"/>
  <c r="PP209" i="15200"/>
  <c r="LS228" i="15198"/>
  <c r="QY223" i="15198"/>
  <c r="QY234" i="15198" s="1"/>
  <c r="QH210" i="15200"/>
  <c r="QH208" i="15200"/>
  <c r="QH211" i="15200"/>
  <c r="QH209" i="15200"/>
  <c r="QH212" i="15200"/>
  <c r="QH213" i="15200"/>
  <c r="QH193" i="15200"/>
  <c r="QH207" i="15200" s="1"/>
  <c r="ND209" i="15200"/>
  <c r="ND211" i="15200"/>
  <c r="ND212" i="15200"/>
  <c r="ND210" i="15200"/>
  <c r="ND213" i="15200"/>
  <c r="ND193" i="15200"/>
  <c r="ND207" i="15200" s="1"/>
  <c r="KQ209" i="15200"/>
  <c r="KQ208" i="15200"/>
  <c r="KQ210" i="15200"/>
  <c r="KQ211" i="15200"/>
  <c r="KQ213" i="15200"/>
  <c r="KQ212" i="15200"/>
  <c r="KQ193" i="15200"/>
  <c r="KQ207" i="15200" s="1"/>
  <c r="RF208" i="15200"/>
  <c r="RF212" i="15200"/>
  <c r="RF213" i="15200"/>
  <c r="RF193" i="15200"/>
  <c r="RF207" i="15200" s="1"/>
  <c r="RF210" i="15200"/>
  <c r="RF211" i="15200"/>
  <c r="RF209" i="15200"/>
  <c r="KJ209" i="15200"/>
  <c r="KJ210" i="15200"/>
  <c r="KJ208" i="15200"/>
  <c r="KJ213" i="15200"/>
  <c r="KJ212" i="15200"/>
  <c r="KJ193" i="15200"/>
  <c r="KJ207" i="15200" s="1"/>
  <c r="JB211" i="15200"/>
  <c r="JB209" i="15200"/>
  <c r="JB212" i="15200"/>
  <c r="JB213" i="15200"/>
  <c r="JB193" i="15200"/>
  <c r="JB207" i="15200" s="1"/>
  <c r="JB210" i="15200"/>
  <c r="JB208" i="15200"/>
  <c r="ME211" i="15200"/>
  <c r="ME212" i="15200"/>
  <c r="ME213" i="15200"/>
  <c r="ME193" i="15200"/>
  <c r="ME207" i="15200" s="1"/>
  <c r="ME210" i="15200"/>
  <c r="ME208" i="15200"/>
  <c r="JT209" i="15200"/>
  <c r="JT211" i="15200"/>
  <c r="JT208" i="15200"/>
  <c r="JT210" i="15200"/>
  <c r="JT213" i="15200"/>
  <c r="JT193" i="15200"/>
  <c r="JT207" i="15200" s="1"/>
  <c r="JT212" i="15200"/>
  <c r="MC211" i="15200"/>
  <c r="MC208" i="15200"/>
  <c r="MC210" i="15200"/>
  <c r="MC209" i="15200"/>
  <c r="MC193" i="15200"/>
  <c r="MC207" i="15200" s="1"/>
  <c r="MC212" i="15200"/>
  <c r="MC213" i="15200"/>
  <c r="RR211" i="15200"/>
  <c r="RR208" i="15200"/>
  <c r="RR193" i="15200"/>
  <c r="RR207" i="15200" s="1"/>
  <c r="RR209" i="15200"/>
  <c r="RR213" i="15200"/>
  <c r="RR210" i="15200"/>
  <c r="RR212" i="15200"/>
  <c r="QB210" i="15200"/>
  <c r="QB209" i="15200"/>
  <c r="QB211" i="15200"/>
  <c r="QB208" i="15200"/>
  <c r="QB213" i="15200"/>
  <c r="QB212" i="15200"/>
  <c r="QB193" i="15200"/>
  <c r="QB207" i="15200" s="1"/>
  <c r="QI211" i="15200"/>
  <c r="QI208" i="15200"/>
  <c r="QI209" i="15200"/>
  <c r="QI210" i="15200"/>
  <c r="QI212" i="15200"/>
  <c r="QI213" i="15200"/>
  <c r="QI193" i="15200"/>
  <c r="QI207" i="15200" s="1"/>
  <c r="JV208" i="15200"/>
  <c r="JV210" i="15200"/>
  <c r="JV212" i="15200"/>
  <c r="JV211" i="15200"/>
  <c r="JV213" i="15200"/>
  <c r="JV193" i="15200"/>
  <c r="JV207" i="15200" s="1"/>
  <c r="RV211" i="15200"/>
  <c r="RV209" i="15200"/>
  <c r="RV212" i="15200"/>
  <c r="RV213" i="15200"/>
  <c r="RV193" i="15200"/>
  <c r="RV207" i="15200" s="1"/>
  <c r="RV208" i="15200"/>
  <c r="PR209" i="15200"/>
  <c r="NY208" i="15200"/>
  <c r="NY209" i="15200"/>
  <c r="NY210" i="15200"/>
  <c r="NY211" i="15200"/>
  <c r="NY212" i="15200"/>
  <c r="NY213" i="15200"/>
  <c r="NY193" i="15200"/>
  <c r="NY207" i="15200" s="1"/>
  <c r="QK208" i="15200"/>
  <c r="QK211" i="15200"/>
  <c r="QK210" i="15200"/>
  <c r="QK213" i="15200"/>
  <c r="QK212" i="15200"/>
  <c r="QK193" i="15200"/>
  <c r="QK207" i="15200" s="1"/>
  <c r="QK209" i="15200"/>
  <c r="NZ209" i="15200"/>
  <c r="NZ211" i="15200"/>
  <c r="NZ208" i="15200"/>
  <c r="NZ210" i="15200"/>
  <c r="NZ213" i="15200"/>
  <c r="NZ193" i="15200"/>
  <c r="NZ207" i="15200" s="1"/>
  <c r="NZ212" i="15200"/>
  <c r="RY209" i="15200"/>
  <c r="RY208" i="15200"/>
  <c r="RY211" i="15200"/>
  <c r="RY213" i="15200"/>
  <c r="RY212" i="15200"/>
  <c r="RY193" i="15200"/>
  <c r="RY207" i="15200" s="1"/>
  <c r="RY210" i="15200"/>
  <c r="QL212" i="15200"/>
  <c r="QL213" i="15200"/>
  <c r="QL193" i="15200"/>
  <c r="QL207" i="15200" s="1"/>
  <c r="QL209" i="15200"/>
  <c r="QL210" i="15200"/>
  <c r="QL211" i="15200"/>
  <c r="QL208" i="15200"/>
  <c r="SG210" i="15200"/>
  <c r="LC211" i="15200"/>
  <c r="LC208" i="15200"/>
  <c r="LC210" i="15200"/>
  <c r="LC213" i="15200"/>
  <c r="LC212" i="15200"/>
  <c r="LC193" i="15200"/>
  <c r="LC207" i="15200" s="1"/>
  <c r="LC209" i="15200"/>
  <c r="OT209" i="15200"/>
  <c r="OT211" i="15200"/>
  <c r="OT193" i="15200"/>
  <c r="OT207" i="15200" s="1"/>
  <c r="OT210" i="15200"/>
  <c r="OT208" i="15200"/>
  <c r="OT212" i="15200"/>
  <c r="OT213" i="15200"/>
  <c r="KX211" i="15200"/>
  <c r="KX208" i="15200"/>
  <c r="KX210" i="15200"/>
  <c r="KX212" i="15200"/>
  <c r="KX209" i="15200"/>
  <c r="KX213" i="15200"/>
  <c r="KX193" i="15200"/>
  <c r="KX207" i="15200" s="1"/>
  <c r="KL211" i="15200"/>
  <c r="KL209" i="15200"/>
  <c r="KL208" i="15200"/>
  <c r="KL212" i="15200"/>
  <c r="KL213" i="15200"/>
  <c r="KL193" i="15200"/>
  <c r="KL207" i="15200" s="1"/>
  <c r="KL210" i="15200"/>
  <c r="QN210" i="15200"/>
  <c r="QN211" i="15200"/>
  <c r="QN209" i="15200"/>
  <c r="QN213" i="15200"/>
  <c r="QN193" i="15200"/>
  <c r="QN207" i="15200" s="1"/>
  <c r="QN208" i="15200"/>
  <c r="QN212" i="15200"/>
  <c r="KT210" i="15200"/>
  <c r="KT209" i="15200"/>
  <c r="KT211" i="15200"/>
  <c r="KT208" i="15200"/>
  <c r="KT212" i="15200"/>
  <c r="KT213" i="15200"/>
  <c r="KT193" i="15200"/>
  <c r="KT207" i="15200" s="1"/>
  <c r="OS210" i="15200"/>
  <c r="OS208" i="15200"/>
  <c r="OS211" i="15200"/>
  <c r="OS212" i="15200"/>
  <c r="OS213" i="15200"/>
  <c r="OS209" i="15200"/>
  <c r="OS193" i="15200"/>
  <c r="OS207" i="15200" s="1"/>
  <c r="JA212" i="15200"/>
  <c r="JA193" i="15200"/>
  <c r="JA207" i="15200" s="1"/>
  <c r="JA211" i="15200"/>
  <c r="JA209" i="15200"/>
  <c r="JA208" i="15200"/>
  <c r="JA213" i="15200"/>
  <c r="JA210" i="15200"/>
  <c r="JD210" i="15200"/>
  <c r="JD209" i="15200"/>
  <c r="JD211" i="15200"/>
  <c r="JD213" i="15200"/>
  <c r="JD212" i="15200"/>
  <c r="JD193" i="15200"/>
  <c r="JD207" i="15200" s="1"/>
  <c r="QD208" i="15200"/>
  <c r="QD209" i="15200"/>
  <c r="QD210" i="15200"/>
  <c r="QD211" i="15200"/>
  <c r="QD212" i="15200"/>
  <c r="QD213" i="15200"/>
  <c r="QD193" i="15200"/>
  <c r="QD207" i="15200" s="1"/>
  <c r="TN228" i="15198"/>
  <c r="PR208" i="15200"/>
  <c r="PR210" i="15200"/>
  <c r="PR213" i="15200"/>
  <c r="PR212" i="15200"/>
  <c r="PR193" i="15200"/>
  <c r="PR207" i="15200" s="1"/>
  <c r="PR211" i="15200"/>
  <c r="NN210" i="15200"/>
  <c r="NN209" i="15200"/>
  <c r="NN208" i="15200"/>
  <c r="NN212" i="15200"/>
  <c r="NN213" i="15200"/>
  <c r="NN193" i="15200"/>
  <c r="NN207" i="15200" s="1"/>
  <c r="NN211" i="15200"/>
  <c r="SG209" i="15200"/>
  <c r="SG208" i="15200"/>
  <c r="SG213" i="15200"/>
  <c r="SG212" i="15200"/>
  <c r="SG193" i="15200"/>
  <c r="SG207" i="15200" s="1"/>
  <c r="SG211" i="15200"/>
  <c r="KA212" i="15200"/>
  <c r="KA213" i="15200"/>
  <c r="KA193" i="15200"/>
  <c r="KA207" i="15200" s="1"/>
  <c r="KA208" i="15200"/>
  <c r="KA210" i="15200"/>
  <c r="KA209" i="15200"/>
  <c r="KA211" i="15200"/>
  <c r="RH210" i="15200"/>
  <c r="RH209" i="15200"/>
  <c r="RH211" i="15200"/>
  <c r="RH212" i="15200"/>
  <c r="RH213" i="15200"/>
  <c r="RH193" i="15200"/>
  <c r="RH207" i="15200" s="1"/>
  <c r="RH208" i="15200"/>
  <c r="NP210" i="15200"/>
  <c r="NP209" i="15200"/>
  <c r="NP211" i="15200"/>
  <c r="NP208" i="15200"/>
  <c r="NP212" i="15200"/>
  <c r="NP193" i="15200"/>
  <c r="NP207" i="15200" s="1"/>
  <c r="NP213" i="15200"/>
  <c r="RX210" i="15200"/>
  <c r="RX209" i="15200"/>
  <c r="RX208" i="15200"/>
  <c r="RX211" i="15200"/>
  <c r="RX213" i="15200"/>
  <c r="RX212" i="15200"/>
  <c r="RX193" i="15200"/>
  <c r="RX207" i="15200" s="1"/>
  <c r="NE193" i="15200"/>
  <c r="NE207" i="15200" s="1"/>
  <c r="NE213" i="15200"/>
  <c r="NE208" i="15200"/>
  <c r="NE209" i="15200"/>
  <c r="NE211" i="15200"/>
  <c r="NE210" i="15200"/>
  <c r="NE212" i="15200"/>
  <c r="NL208" i="15200"/>
  <c r="NL211" i="15200"/>
  <c r="NL210" i="15200"/>
  <c r="NL209" i="15200"/>
  <c r="NL193" i="15200"/>
  <c r="NL207" i="15200" s="1"/>
  <c r="NL212" i="15200"/>
  <c r="NL213" i="15200"/>
  <c r="GW228" i="15198"/>
  <c r="GP223" i="15198"/>
  <c r="GP240" i="15198" s="1"/>
  <c r="LT222" i="15198"/>
  <c r="LT245" i="15198" s="1"/>
  <c r="PW208" i="15200"/>
  <c r="PW211" i="15200"/>
  <c r="PW209" i="15200"/>
  <c r="PW210" i="15200"/>
  <c r="PW213" i="15200"/>
  <c r="PW193" i="15200"/>
  <c r="PW207" i="15200" s="1"/>
  <c r="PW212" i="15200"/>
  <c r="LN208" i="15200"/>
  <c r="LN212" i="15200"/>
  <c r="LN209" i="15200"/>
  <c r="LN213" i="15200"/>
  <c r="LN193" i="15200"/>
  <c r="LN207" i="15200" s="1"/>
  <c r="LN211" i="15200"/>
  <c r="LN210" i="15200"/>
  <c r="QM210" i="15200"/>
  <c r="QM208" i="15200"/>
  <c r="QM213" i="15200"/>
  <c r="QM212" i="15200"/>
  <c r="QM193" i="15200"/>
  <c r="QM207" i="15200" s="1"/>
  <c r="QM211" i="15200"/>
  <c r="PQ210" i="15200"/>
  <c r="PQ208" i="15200"/>
  <c r="PQ209" i="15200"/>
  <c r="PQ211" i="15200"/>
  <c r="PQ213" i="15200"/>
  <c r="PQ193" i="15200"/>
  <c r="PQ207" i="15200" s="1"/>
  <c r="PQ212" i="15200"/>
  <c r="QF193" i="15200"/>
  <c r="QF207" i="15200" s="1"/>
  <c r="QF210" i="15200"/>
  <c r="QF209" i="15200"/>
  <c r="QF208" i="15200"/>
  <c r="QF212" i="15200"/>
  <c r="QF213" i="15200"/>
  <c r="QF211" i="15200"/>
  <c r="OH213" i="15200"/>
  <c r="OH212" i="15200"/>
  <c r="OH193" i="15200"/>
  <c r="OH207" i="15200" s="1"/>
  <c r="OH208" i="15200"/>
  <c r="OH211" i="15200"/>
  <c r="OH210" i="15200"/>
  <c r="OH209" i="15200"/>
  <c r="QR208" i="15200"/>
  <c r="QR211" i="15200"/>
  <c r="QR213" i="15200"/>
  <c r="QR212" i="15200"/>
  <c r="QR193" i="15200"/>
  <c r="QR207" i="15200" s="1"/>
  <c r="QR210" i="15200"/>
  <c r="SE209" i="15200"/>
  <c r="SE208" i="15200"/>
  <c r="SE210" i="15200"/>
  <c r="SE212" i="15200"/>
  <c r="SE213" i="15200"/>
  <c r="SE193" i="15200"/>
  <c r="SE207" i="15200" s="1"/>
  <c r="SE211" i="15200"/>
  <c r="RP193" i="15200"/>
  <c r="RP207" i="15200" s="1"/>
  <c r="RP213" i="15200"/>
  <c r="RP210" i="15200"/>
  <c r="RP208" i="15200"/>
  <c r="RP209" i="15200"/>
  <c r="RP211" i="15200"/>
  <c r="RP212" i="15200"/>
  <c r="OP210" i="15200"/>
  <c r="OP213" i="15200"/>
  <c r="OP212" i="15200"/>
  <c r="OP211" i="15200"/>
  <c r="OP193" i="15200"/>
  <c r="OP207" i="15200" s="1"/>
  <c r="OP208" i="15200"/>
  <c r="OP209" i="15200"/>
  <c r="NA208" i="15200"/>
  <c r="JL209" i="15200"/>
  <c r="OG193" i="15200"/>
  <c r="OG207" i="15200" s="1"/>
  <c r="OG210" i="15200"/>
  <c r="OG213" i="15200"/>
  <c r="OG212" i="15200"/>
  <c r="OG211" i="15200"/>
  <c r="OG209" i="15200"/>
  <c r="OG208" i="15200"/>
  <c r="PY210" i="15200"/>
  <c r="PY208" i="15200"/>
  <c r="PY209" i="15200"/>
  <c r="PY211" i="15200"/>
  <c r="PY212" i="15200"/>
  <c r="PY213" i="15200"/>
  <c r="PY193" i="15200"/>
  <c r="PY207" i="15200" s="1"/>
  <c r="KU213" i="15200"/>
  <c r="KU212" i="15200"/>
  <c r="KU209" i="15200"/>
  <c r="KU193" i="15200"/>
  <c r="KU207" i="15200" s="1"/>
  <c r="KU208" i="15200"/>
  <c r="KU210" i="15200"/>
  <c r="KU211" i="15200"/>
  <c r="QQ211" i="15200"/>
  <c r="QQ208" i="15200"/>
  <c r="QQ210" i="15200"/>
  <c r="QQ213" i="15200"/>
  <c r="QQ212" i="15200"/>
  <c r="QQ193" i="15200"/>
  <c r="QQ207" i="15200" s="1"/>
  <c r="QQ209" i="15200"/>
  <c r="PE212" i="15200"/>
  <c r="PE213" i="15200"/>
  <c r="PE193" i="15200"/>
  <c r="PE207" i="15200" s="1"/>
  <c r="PE208" i="15200"/>
  <c r="PE209" i="15200"/>
  <c r="PE211" i="15200"/>
  <c r="PE210" i="15200"/>
  <c r="KD210" i="15200"/>
  <c r="KD208" i="15200"/>
  <c r="KD209" i="15200"/>
  <c r="KD213" i="15200"/>
  <c r="KD212" i="15200"/>
  <c r="KD211" i="15200"/>
  <c r="KD193" i="15200"/>
  <c r="KD207" i="15200" s="1"/>
  <c r="MM211" i="15200"/>
  <c r="MM210" i="15200"/>
  <c r="MM209" i="15200"/>
  <c r="MM208" i="15200"/>
  <c r="MM213" i="15200"/>
  <c r="MM212" i="15200"/>
  <c r="MM193" i="15200"/>
  <c r="MM207" i="15200" s="1"/>
  <c r="OX209" i="15200"/>
  <c r="OX210" i="15200"/>
  <c r="OX208" i="15200"/>
  <c r="OX213" i="15200"/>
  <c r="OX212" i="15200"/>
  <c r="OX193" i="15200"/>
  <c r="OX207" i="15200" s="1"/>
  <c r="OX211" i="15200"/>
  <c r="IQ228" i="15198"/>
  <c r="NF223" i="15198"/>
  <c r="NF234" i="15198" s="1"/>
  <c r="DS223" i="15198"/>
  <c r="DS240" i="15198" s="1"/>
  <c r="JV228" i="15198"/>
  <c r="KV208" i="15200"/>
  <c r="KV209" i="15200"/>
  <c r="KV210" i="15200"/>
  <c r="KV212" i="15200"/>
  <c r="KV213" i="15200"/>
  <c r="KV193" i="15200"/>
  <c r="KV207" i="15200" s="1"/>
  <c r="KV211" i="15200"/>
  <c r="JM208" i="15200"/>
  <c r="JM211" i="15200"/>
  <c r="JM210" i="15200"/>
  <c r="JM209" i="15200"/>
  <c r="JM213" i="15200"/>
  <c r="JM212" i="15200"/>
  <c r="JM193" i="15200"/>
  <c r="JM207" i="15200" s="1"/>
  <c r="KM210" i="15200"/>
  <c r="KM209" i="15200"/>
  <c r="KM208" i="15200"/>
  <c r="KM213" i="15200"/>
  <c r="KM193" i="15200"/>
  <c r="KM207" i="15200" s="1"/>
  <c r="KM212" i="15200"/>
  <c r="KM211" i="15200"/>
  <c r="LE213" i="15200"/>
  <c r="LE211" i="15200"/>
  <c r="LE212" i="15200"/>
  <c r="LE193" i="15200"/>
  <c r="LE207" i="15200" s="1"/>
  <c r="LE210" i="15200"/>
  <c r="LE208" i="15200"/>
  <c r="PZ193" i="15200"/>
  <c r="PZ207" i="15200" s="1"/>
  <c r="PZ209" i="15200"/>
  <c r="PZ212" i="15200"/>
  <c r="PZ213" i="15200"/>
  <c r="PZ211" i="15200"/>
  <c r="PZ210" i="15200"/>
  <c r="PZ208" i="15200"/>
  <c r="JF211" i="15200"/>
  <c r="JF208" i="15200"/>
  <c r="JF210" i="15200"/>
  <c r="JF209" i="15200"/>
  <c r="JF213" i="15200"/>
  <c r="JF212" i="15200"/>
  <c r="JF193" i="15200"/>
  <c r="JF207" i="15200" s="1"/>
  <c r="PA209" i="15200"/>
  <c r="PA213" i="15200"/>
  <c r="PA212" i="15200"/>
  <c r="PA193" i="15200"/>
  <c r="PA207" i="15200" s="1"/>
  <c r="PA211" i="15200"/>
  <c r="PA210" i="15200"/>
  <c r="PA208" i="15200"/>
  <c r="JJ209" i="15200"/>
  <c r="JJ210" i="15200"/>
  <c r="JJ208" i="15200"/>
  <c r="JJ211" i="15200"/>
  <c r="JJ213" i="15200"/>
  <c r="JJ212" i="15200"/>
  <c r="JJ193" i="15200"/>
  <c r="JJ207" i="15200" s="1"/>
  <c r="LK211" i="15200"/>
  <c r="LK210" i="15200"/>
  <c r="LK208" i="15200"/>
  <c r="LK209" i="15200"/>
  <c r="LK213" i="15200"/>
  <c r="LK212" i="15200"/>
  <c r="LK193" i="15200"/>
  <c r="LK207" i="15200" s="1"/>
  <c r="LQ209" i="15200"/>
  <c r="NA209" i="15200"/>
  <c r="NA211" i="15200"/>
  <c r="NA212" i="15200"/>
  <c r="NA213" i="15200"/>
  <c r="NA193" i="15200"/>
  <c r="NA207" i="15200" s="1"/>
  <c r="NA210" i="15200"/>
  <c r="LJ209" i="15200"/>
  <c r="LJ210" i="15200"/>
  <c r="LJ211" i="15200"/>
  <c r="LJ208" i="15200"/>
  <c r="LJ212" i="15200"/>
  <c r="LJ213" i="15200"/>
  <c r="LJ193" i="15200"/>
  <c r="LJ207" i="15200" s="1"/>
  <c r="NM211" i="15200"/>
  <c r="NM209" i="15200"/>
  <c r="NM208" i="15200"/>
  <c r="NM210" i="15200"/>
  <c r="NM193" i="15200"/>
  <c r="NM207" i="15200" s="1"/>
  <c r="NM213" i="15200"/>
  <c r="NM212" i="15200"/>
  <c r="JL210" i="15200"/>
  <c r="JL208" i="15200"/>
  <c r="JL213" i="15200"/>
  <c r="JL193" i="15200"/>
  <c r="JL207" i="15200" s="1"/>
  <c r="JL211" i="15200"/>
  <c r="JL212" i="15200"/>
  <c r="KR210" i="15200"/>
  <c r="KR211" i="15200"/>
  <c r="KR208" i="15200"/>
  <c r="KR212" i="15200"/>
  <c r="KR213" i="15200"/>
  <c r="KR193" i="15200"/>
  <c r="KR207" i="15200" s="1"/>
  <c r="KR209" i="15200"/>
  <c r="MI208" i="15200"/>
  <c r="MI209" i="15200"/>
  <c r="MI211" i="15200"/>
  <c r="MI210" i="15200"/>
  <c r="MI213" i="15200"/>
  <c r="MI212" i="15200"/>
  <c r="MI193" i="15200"/>
  <c r="MI207" i="15200" s="1"/>
  <c r="JW210" i="15200"/>
  <c r="JW211" i="15200"/>
  <c r="JW213" i="15200"/>
  <c r="JW212" i="15200"/>
  <c r="JW193" i="15200"/>
  <c r="JW207" i="15200" s="1"/>
  <c r="JW209" i="15200"/>
  <c r="JW208" i="15200"/>
  <c r="LA211" i="15200"/>
  <c r="LA212" i="15200"/>
  <c r="LA193" i="15200"/>
  <c r="LA207" i="15200" s="1"/>
  <c r="LA213" i="15200"/>
  <c r="LA208" i="15200"/>
  <c r="LA210" i="15200"/>
  <c r="LA209" i="15200"/>
  <c r="ED228" i="15198"/>
  <c r="LP213" i="15200"/>
  <c r="LP193" i="15200"/>
  <c r="LP207" i="15200" s="1"/>
  <c r="LP211" i="15200"/>
  <c r="LP212" i="15200"/>
  <c r="LP208" i="15200"/>
  <c r="LP209" i="15200"/>
  <c r="LP210" i="15200"/>
  <c r="NG208" i="15200"/>
  <c r="NG211" i="15200"/>
  <c r="NG213" i="15200"/>
  <c r="NG212" i="15200"/>
  <c r="NG193" i="15200"/>
  <c r="NG207" i="15200" s="1"/>
  <c r="NG209" i="15200"/>
  <c r="NG210" i="15200"/>
  <c r="JZ209" i="15200"/>
  <c r="JZ210" i="15200"/>
  <c r="JZ211" i="15200"/>
  <c r="JZ212" i="15200"/>
  <c r="JZ208" i="15200"/>
  <c r="JZ213" i="15200"/>
  <c r="JZ193" i="15200"/>
  <c r="JZ207" i="15200" s="1"/>
  <c r="QZ211" i="15200"/>
  <c r="QZ210" i="15200"/>
  <c r="QZ209" i="15200"/>
  <c r="QZ212" i="15200"/>
  <c r="QZ213" i="15200"/>
  <c r="QZ193" i="15200"/>
  <c r="QZ207" i="15200" s="1"/>
  <c r="OQ209" i="15200"/>
  <c r="OQ211" i="15200"/>
  <c r="OQ210" i="15200"/>
  <c r="OQ212" i="15200"/>
  <c r="OQ208" i="15200"/>
  <c r="OQ213" i="15200"/>
  <c r="OQ193" i="15200"/>
  <c r="OQ207" i="15200" s="1"/>
  <c r="LQ208" i="15200"/>
  <c r="LQ210" i="15200"/>
  <c r="LQ213" i="15200"/>
  <c r="LQ212" i="15200"/>
  <c r="LQ193" i="15200"/>
  <c r="LQ207" i="15200" s="1"/>
  <c r="LQ211" i="15200"/>
  <c r="NB211" i="15200"/>
  <c r="NB210" i="15200"/>
  <c r="NB209" i="15200"/>
  <c r="NB208" i="15200"/>
  <c r="NB212" i="15200"/>
  <c r="NB213" i="15200"/>
  <c r="NB193" i="15200"/>
  <c r="NB207" i="15200" s="1"/>
  <c r="MP210" i="15200"/>
  <c r="MP211" i="15200"/>
  <c r="MP213" i="15200"/>
  <c r="MP209" i="15200"/>
  <c r="MP212" i="15200"/>
  <c r="MP193" i="15200"/>
  <c r="MP207" i="15200" s="1"/>
  <c r="MP208" i="15200"/>
  <c r="QJ210" i="15200"/>
  <c r="QJ211" i="15200"/>
  <c r="QJ193" i="15200"/>
  <c r="QJ207" i="15200" s="1"/>
  <c r="QJ208" i="15200"/>
  <c r="QJ212" i="15200"/>
  <c r="QJ209" i="15200"/>
  <c r="QJ213" i="15200"/>
  <c r="QW193" i="15200"/>
  <c r="QW207" i="15200" s="1"/>
  <c r="QW213" i="15200"/>
  <c r="QW212" i="15200"/>
  <c r="QW210" i="15200"/>
  <c r="QW208" i="15200"/>
  <c r="QW209" i="15200"/>
  <c r="QW211" i="15200"/>
  <c r="TU223" i="15198"/>
  <c r="TU234" i="15198" s="1"/>
  <c r="OV228" i="15198"/>
  <c r="EW228" i="15198"/>
  <c r="TU228" i="15198"/>
  <c r="RG228" i="15198"/>
  <c r="NN228" i="15198"/>
  <c r="FD209" i="15198"/>
  <c r="LT210" i="15200"/>
  <c r="LT211" i="15200"/>
  <c r="LT213" i="15200"/>
  <c r="LT212" i="15200"/>
  <c r="LT208" i="15200"/>
  <c r="LT193" i="15200"/>
  <c r="LT207" i="15200" s="1"/>
  <c r="OV208" i="15200"/>
  <c r="OV209" i="15200"/>
  <c r="OV212" i="15200"/>
  <c r="OV211" i="15200"/>
  <c r="OV213" i="15200"/>
  <c r="OV193" i="15200"/>
  <c r="OV207" i="15200" s="1"/>
  <c r="OV210" i="15200"/>
  <c r="SH208" i="15200"/>
  <c r="OR208" i="15200"/>
  <c r="OR211" i="15200"/>
  <c r="OR210" i="15200"/>
  <c r="OR212" i="15200"/>
  <c r="OR213" i="15200"/>
  <c r="OR193" i="15200"/>
  <c r="OR207" i="15200" s="1"/>
  <c r="OR209" i="15200"/>
  <c r="PK209" i="15200"/>
  <c r="PK211" i="15200"/>
  <c r="PK210" i="15200"/>
  <c r="PK213" i="15200"/>
  <c r="PK208" i="15200"/>
  <c r="PK193" i="15200"/>
  <c r="PK207" i="15200" s="1"/>
  <c r="PK212" i="15200"/>
  <c r="KZ210" i="15200"/>
  <c r="KZ208" i="15200"/>
  <c r="KZ209" i="15200"/>
  <c r="KZ211" i="15200"/>
  <c r="KZ212" i="15200"/>
  <c r="KZ193" i="15200"/>
  <c r="KZ207" i="15200" s="1"/>
  <c r="KZ213" i="15200"/>
  <c r="QZ208" i="15200"/>
  <c r="NI209" i="15200"/>
  <c r="NI210" i="15200"/>
  <c r="NI213" i="15200"/>
  <c r="NI193" i="15200"/>
  <c r="NI207" i="15200" s="1"/>
  <c r="NI212" i="15200"/>
  <c r="NI208" i="15200"/>
  <c r="MV211" i="15200"/>
  <c r="MV212" i="15200"/>
  <c r="MV213" i="15200"/>
  <c r="MV193" i="15200"/>
  <c r="MV207" i="15200" s="1"/>
  <c r="MV210" i="15200"/>
  <c r="MV208" i="15200"/>
  <c r="MV209" i="15200"/>
  <c r="NF193" i="15200"/>
  <c r="NF207" i="15200" s="1"/>
  <c r="NF212" i="15200"/>
  <c r="NF213" i="15200"/>
  <c r="NF208" i="15200"/>
  <c r="NF210" i="15200"/>
  <c r="NF209" i="15200"/>
  <c r="JY211" i="15200"/>
  <c r="JY209" i="15200"/>
  <c r="JY210" i="15200"/>
  <c r="JY212" i="15200"/>
  <c r="JY213" i="15200"/>
  <c r="JY208" i="15200"/>
  <c r="JY193" i="15200"/>
  <c r="JY207" i="15200" s="1"/>
  <c r="RT209" i="15200"/>
  <c r="RT208" i="15200"/>
  <c r="RT211" i="15200"/>
  <c r="RT210" i="15200"/>
  <c r="RT213" i="15200"/>
  <c r="RT212" i="15200"/>
  <c r="RT193" i="15200"/>
  <c r="RT207" i="15200" s="1"/>
  <c r="LZ209" i="15200"/>
  <c r="LZ211" i="15200"/>
  <c r="LZ210" i="15200"/>
  <c r="LZ208" i="15200"/>
  <c r="LZ193" i="15200"/>
  <c r="LZ207" i="15200" s="1"/>
  <c r="LZ213" i="15200"/>
  <c r="LZ212" i="15200"/>
  <c r="PU222" i="15198"/>
  <c r="PU245" i="15198" s="1"/>
  <c r="OJ208" i="15200"/>
  <c r="OJ211" i="15200"/>
  <c r="OJ210" i="15200"/>
  <c r="OJ209" i="15200"/>
  <c r="OJ212" i="15200"/>
  <c r="OJ193" i="15200"/>
  <c r="OJ207" i="15200" s="1"/>
  <c r="OJ213" i="15200"/>
  <c r="SH210" i="15200"/>
  <c r="SH209" i="15200"/>
  <c r="SH193" i="15200"/>
  <c r="SH207" i="15200" s="1"/>
  <c r="SH212" i="15200"/>
  <c r="SH213" i="15200"/>
  <c r="SH211" i="15200"/>
  <c r="NK210" i="15200"/>
  <c r="NK208" i="15200"/>
  <c r="NK212" i="15200"/>
  <c r="NK213" i="15200"/>
  <c r="NK209" i="15200"/>
  <c r="NK193" i="15200"/>
  <c r="NK207" i="15200" s="1"/>
  <c r="NK211" i="15200"/>
  <c r="KF209" i="15200"/>
  <c r="KF208" i="15200"/>
  <c r="KF210" i="15200"/>
  <c r="KF211" i="15200"/>
  <c r="KF193" i="15200"/>
  <c r="KF207" i="15200" s="1"/>
  <c r="KF213" i="15200"/>
  <c r="KF212" i="15200"/>
  <c r="RZ209" i="15200"/>
  <c r="RZ208" i="15200"/>
  <c r="RZ210" i="15200"/>
  <c r="RZ212" i="15200"/>
  <c r="RZ211" i="15200"/>
  <c r="RZ213" i="15200"/>
  <c r="RZ193" i="15200"/>
  <c r="RZ207" i="15200" s="1"/>
  <c r="RS210" i="15200"/>
  <c r="RS211" i="15200"/>
  <c r="RS209" i="15200"/>
  <c r="RS212" i="15200"/>
  <c r="RS213" i="15200"/>
  <c r="RS193" i="15200"/>
  <c r="RS207" i="15200" s="1"/>
  <c r="RS208" i="15200"/>
  <c r="MU211" i="15200"/>
  <c r="MU208" i="15200"/>
  <c r="MU209" i="15200"/>
  <c r="MU212" i="15200"/>
  <c r="MU213" i="15200"/>
  <c r="MU193" i="15200"/>
  <c r="MU207" i="15200" s="1"/>
  <c r="MU210" i="15200"/>
  <c r="MZ209" i="15200"/>
  <c r="MZ208" i="15200"/>
  <c r="MZ213" i="15200"/>
  <c r="MZ212" i="15200"/>
  <c r="MZ193" i="15200"/>
  <c r="MZ207" i="15200" s="1"/>
  <c r="MZ210" i="15200"/>
  <c r="MZ211" i="15200"/>
  <c r="NX211" i="15200"/>
  <c r="NX210" i="15200"/>
  <c r="NX209" i="15200"/>
  <c r="NX213" i="15200"/>
  <c r="NX212" i="15200"/>
  <c r="NX208" i="15200"/>
  <c r="NX193" i="15200"/>
  <c r="NX207" i="15200" s="1"/>
  <c r="JC209" i="15200"/>
  <c r="JC211" i="15200"/>
  <c r="JC208" i="15200"/>
  <c r="JC212" i="15200"/>
  <c r="JC213" i="15200"/>
  <c r="JC193" i="15200"/>
  <c r="JC207" i="15200" s="1"/>
  <c r="JC210" i="15200"/>
  <c r="JI211" i="15200"/>
  <c r="JI208" i="15200"/>
  <c r="JI213" i="15200"/>
  <c r="JI212" i="15200"/>
  <c r="JI193" i="15200"/>
  <c r="JI207" i="15200" s="1"/>
  <c r="JI210" i="15200"/>
  <c r="JI209" i="15200"/>
  <c r="RL209" i="15200"/>
  <c r="RL208" i="15200"/>
  <c r="RL210" i="15200"/>
  <c r="RL211" i="15200"/>
  <c r="RL193" i="15200"/>
  <c r="RL207" i="15200" s="1"/>
  <c r="RL213" i="15200"/>
  <c r="RL212" i="15200"/>
  <c r="UQ228" i="15198"/>
  <c r="KI209" i="15200"/>
  <c r="KI210" i="15200"/>
  <c r="KI211" i="15200"/>
  <c r="KI208" i="15200"/>
  <c r="KI212" i="15200"/>
  <c r="KI193" i="15200"/>
  <c r="KI207" i="15200" s="1"/>
  <c r="KI213" i="15200"/>
  <c r="LS211" i="15200"/>
  <c r="LS208" i="15200"/>
  <c r="LS210" i="15200"/>
  <c r="LS213" i="15200"/>
  <c r="LS212" i="15200"/>
  <c r="LS193" i="15200"/>
  <c r="LS207" i="15200" s="1"/>
  <c r="LS209" i="15200"/>
  <c r="QT211" i="15200"/>
  <c r="QT208" i="15200"/>
  <c r="QT209" i="15200"/>
  <c r="QT212" i="15200"/>
  <c r="QT213" i="15200"/>
  <c r="QT193" i="15200"/>
  <c r="QT207" i="15200" s="1"/>
  <c r="QT210" i="15200"/>
  <c r="NT208" i="15200"/>
  <c r="NT209" i="15200"/>
  <c r="NT211" i="15200"/>
  <c r="NT210" i="15200"/>
  <c r="NT212" i="15200"/>
  <c r="NT213" i="15200"/>
  <c r="NT193" i="15200"/>
  <c r="NT207" i="15200" s="1"/>
  <c r="OC211" i="15200"/>
  <c r="OC208" i="15200"/>
  <c r="OC210" i="15200"/>
  <c r="OC212" i="15200"/>
  <c r="OC193" i="15200"/>
  <c r="OC207" i="15200" s="1"/>
  <c r="OC213" i="15200"/>
  <c r="OC209" i="15200"/>
  <c r="OY211" i="15200"/>
  <c r="OY210" i="15200"/>
  <c r="OY212" i="15200"/>
  <c r="OY213" i="15200"/>
  <c r="OY193" i="15200"/>
  <c r="OY207" i="15200" s="1"/>
  <c r="OY209" i="15200"/>
  <c r="MR211" i="15200"/>
  <c r="MR210" i="15200"/>
  <c r="MR208" i="15200"/>
  <c r="MR209" i="15200"/>
  <c r="MR193" i="15200"/>
  <c r="MR207" i="15200" s="1"/>
  <c r="MR212" i="15200"/>
  <c r="MR213" i="15200"/>
  <c r="PB211" i="15200"/>
  <c r="PB209" i="15200"/>
  <c r="PB210" i="15200"/>
  <c r="PB193" i="15200"/>
  <c r="PB207" i="15200" s="1"/>
  <c r="PB213" i="15200"/>
  <c r="PB212" i="15200"/>
  <c r="PB208" i="15200"/>
  <c r="MQ193" i="15200"/>
  <c r="MQ207" i="15200" s="1"/>
  <c r="MQ209" i="15200"/>
  <c r="MQ211" i="15200"/>
  <c r="MQ210" i="15200"/>
  <c r="MQ212" i="15200"/>
  <c r="MQ213" i="15200"/>
  <c r="MQ208" i="15200"/>
  <c r="RQ208" i="15200"/>
  <c r="RQ211" i="15200"/>
  <c r="RQ212" i="15200"/>
  <c r="RQ209" i="15200"/>
  <c r="RQ213" i="15200"/>
  <c r="RQ193" i="15200"/>
  <c r="RQ207" i="15200" s="1"/>
  <c r="RQ210" i="15200"/>
  <c r="QY211" i="15200"/>
  <c r="QY210" i="15200"/>
  <c r="QY209" i="15200"/>
  <c r="QY208" i="15200"/>
  <c r="QY193" i="15200"/>
  <c r="QY207" i="15200" s="1"/>
  <c r="QY213" i="15200"/>
  <c r="QY212" i="15200"/>
  <c r="UO223" i="15198"/>
  <c r="UO240" i="15198" s="1"/>
  <c r="JY223" i="15198"/>
  <c r="JY241" i="15198" s="1"/>
  <c r="OP228" i="15198"/>
  <c r="JX211" i="15200"/>
  <c r="JX193" i="15200"/>
  <c r="JX207" i="15200" s="1"/>
  <c r="JX212" i="15200"/>
  <c r="JX210" i="15200"/>
  <c r="JX213" i="15200"/>
  <c r="JX208" i="15200"/>
  <c r="JX209" i="15200"/>
  <c r="OU210" i="15200"/>
  <c r="OU193" i="15200"/>
  <c r="OU207" i="15200" s="1"/>
  <c r="OU212" i="15200"/>
  <c r="OU209" i="15200"/>
  <c r="OU213" i="15200"/>
  <c r="OU211" i="15200"/>
  <c r="OU208" i="15200"/>
  <c r="LW210" i="15200"/>
  <c r="MF208" i="15200"/>
  <c r="MF209" i="15200"/>
  <c r="MF210" i="15200"/>
  <c r="MF211" i="15200"/>
  <c r="MF212" i="15200"/>
  <c r="MF213" i="15200"/>
  <c r="MF193" i="15200"/>
  <c r="MF207" i="15200" s="1"/>
  <c r="MS213" i="15200"/>
  <c r="MS193" i="15200"/>
  <c r="MS207" i="15200" s="1"/>
  <c r="MS208" i="15200"/>
  <c r="MS211" i="15200"/>
  <c r="MS210" i="15200"/>
  <c r="MS209" i="15200"/>
  <c r="SF210" i="15200"/>
  <c r="SF208" i="15200"/>
  <c r="SF211" i="15200"/>
  <c r="SF212" i="15200"/>
  <c r="SF213" i="15200"/>
  <c r="SF193" i="15200"/>
  <c r="SF207" i="15200" s="1"/>
  <c r="SF209" i="15200"/>
  <c r="OB210" i="15200"/>
  <c r="OB211" i="15200"/>
  <c r="OB208" i="15200"/>
  <c r="OB209" i="15200"/>
  <c r="OB213" i="15200"/>
  <c r="OB212" i="15200"/>
  <c r="OB193" i="15200"/>
  <c r="OB207" i="15200" s="1"/>
  <c r="JH211" i="15200"/>
  <c r="JH208" i="15200"/>
  <c r="JH213" i="15200"/>
  <c r="JH212" i="15200"/>
  <c r="JH193" i="15200"/>
  <c r="JH207" i="15200" s="1"/>
  <c r="JH209" i="15200"/>
  <c r="QE210" i="15200"/>
  <c r="QE209" i="15200"/>
  <c r="QE211" i="15200"/>
  <c r="QE213" i="15200"/>
  <c r="QE208" i="15200"/>
  <c r="QE212" i="15200"/>
  <c r="QE193" i="15200"/>
  <c r="QE207" i="15200" s="1"/>
  <c r="NH210" i="15200"/>
  <c r="NH208" i="15200"/>
  <c r="NH209" i="15200"/>
  <c r="NH211" i="15200"/>
  <c r="NH213" i="15200"/>
  <c r="NH212" i="15200"/>
  <c r="NH193" i="15200"/>
  <c r="NH207" i="15200" s="1"/>
  <c r="NQ210" i="15200"/>
  <c r="NQ211" i="15200"/>
  <c r="NQ213" i="15200"/>
  <c r="NQ212" i="15200"/>
  <c r="NQ193" i="15200"/>
  <c r="NQ207" i="15200" s="1"/>
  <c r="NQ209" i="15200"/>
  <c r="PG208" i="15200"/>
  <c r="PF208" i="15200"/>
  <c r="PF209" i="15200"/>
  <c r="PF212" i="15200"/>
  <c r="PF213" i="15200"/>
  <c r="PF193" i="15200"/>
  <c r="PF207" i="15200" s="1"/>
  <c r="PF210" i="15200"/>
  <c r="PF211" i="15200"/>
  <c r="PG209" i="15200"/>
  <c r="PG213" i="15200"/>
  <c r="PG212" i="15200"/>
  <c r="PG193" i="15200"/>
  <c r="PG207" i="15200" s="1"/>
  <c r="PG211" i="15200"/>
  <c r="PG210" i="15200"/>
  <c r="LO193" i="15200"/>
  <c r="LO207" i="15200" s="1"/>
  <c r="LO212" i="15200"/>
  <c r="LO213" i="15200"/>
  <c r="LO210" i="15200"/>
  <c r="LO208" i="15200"/>
  <c r="LO211" i="15200"/>
  <c r="LO209" i="15200"/>
  <c r="OE209" i="15200"/>
  <c r="OE208" i="15200"/>
  <c r="OE210" i="15200"/>
  <c r="OE213" i="15200"/>
  <c r="OE212" i="15200"/>
  <c r="OE193" i="15200"/>
  <c r="OE207" i="15200" s="1"/>
  <c r="OE211" i="15200"/>
  <c r="NU212" i="15200"/>
  <c r="NU213" i="15200"/>
  <c r="NU193" i="15200"/>
  <c r="NU207" i="15200" s="1"/>
  <c r="NU210" i="15200"/>
  <c r="NU208" i="15200"/>
  <c r="NU211" i="15200"/>
  <c r="NU209" i="15200"/>
  <c r="LY209" i="15200"/>
  <c r="LY210" i="15200"/>
  <c r="LY211" i="15200"/>
  <c r="LY212" i="15200"/>
  <c r="LY213" i="15200"/>
  <c r="LY193" i="15200"/>
  <c r="LY207" i="15200" s="1"/>
  <c r="LY208" i="15200"/>
  <c r="KO208" i="15200"/>
  <c r="KO213" i="15200"/>
  <c r="KO212" i="15200"/>
  <c r="KO193" i="15200"/>
  <c r="KO207" i="15200" s="1"/>
  <c r="KO210" i="15200"/>
  <c r="KO211" i="15200"/>
  <c r="KO209" i="15200"/>
  <c r="KG210" i="15200"/>
  <c r="LU193" i="15200"/>
  <c r="LU207" i="15200" s="1"/>
  <c r="LU208" i="15200"/>
  <c r="LU211" i="15200"/>
  <c r="LU210" i="15200"/>
  <c r="LU213" i="15200"/>
  <c r="LU209" i="15200"/>
  <c r="LU212" i="15200"/>
  <c r="SA213" i="15200"/>
  <c r="SA212" i="15200"/>
  <c r="SA193" i="15200"/>
  <c r="SA207" i="15200" s="1"/>
  <c r="SA211" i="15200"/>
  <c r="SA209" i="15200"/>
  <c r="SA210" i="15200"/>
  <c r="LR210" i="15200"/>
  <c r="LR211" i="15200"/>
  <c r="LR209" i="15200"/>
  <c r="LR213" i="15200"/>
  <c r="LR212" i="15200"/>
  <c r="LR193" i="15200"/>
  <c r="LR207" i="15200" s="1"/>
  <c r="LR208" i="15200"/>
  <c r="JG212" i="15200"/>
  <c r="JG213" i="15200"/>
  <c r="JG193" i="15200"/>
  <c r="JG207" i="15200" s="1"/>
  <c r="JG210" i="15200"/>
  <c r="JG211" i="15200"/>
  <c r="JG209" i="15200"/>
  <c r="JG208" i="15200"/>
  <c r="QP211" i="15200"/>
  <c r="QP210" i="15200"/>
  <c r="QP209" i="15200"/>
  <c r="QP208" i="15200"/>
  <c r="QP212" i="15200"/>
  <c r="QP193" i="15200"/>
  <c r="QP207" i="15200" s="1"/>
  <c r="QP213" i="15200"/>
  <c r="IS223" i="15198"/>
  <c r="IS230" i="15198" s="1"/>
  <c r="IS228" i="15198"/>
  <c r="SW223" i="15198"/>
  <c r="SW240" i="15198" s="1"/>
  <c r="JB222" i="15198"/>
  <c r="JB245" i="15198" s="1"/>
  <c r="NS208" i="15200"/>
  <c r="NS211" i="15200"/>
  <c r="NS209" i="15200"/>
  <c r="NS212" i="15200"/>
  <c r="NS213" i="15200"/>
  <c r="NS193" i="15200"/>
  <c r="NS207" i="15200" s="1"/>
  <c r="JE210" i="15200"/>
  <c r="JE209" i="15200"/>
  <c r="JE193" i="15200"/>
  <c r="JE207" i="15200" s="1"/>
  <c r="JE213" i="15200"/>
  <c r="JE211" i="15200"/>
  <c r="JE212" i="15200"/>
  <c r="JE208" i="15200"/>
  <c r="SD209" i="15200"/>
  <c r="SD211" i="15200"/>
  <c r="SD193" i="15200"/>
  <c r="SD207" i="15200" s="1"/>
  <c r="SD208" i="15200"/>
  <c r="SD212" i="15200"/>
  <c r="SD210" i="15200"/>
  <c r="SD213" i="15200"/>
  <c r="KW208" i="15200"/>
  <c r="KW209" i="15200"/>
  <c r="KW211" i="15200"/>
  <c r="KW210" i="15200"/>
  <c r="KW213" i="15200"/>
  <c r="KW212" i="15200"/>
  <c r="KW193" i="15200"/>
  <c r="KW207" i="15200" s="1"/>
  <c r="KK209" i="15200"/>
  <c r="LF209" i="15200"/>
  <c r="LF208" i="15200"/>
  <c r="LF211" i="15200"/>
  <c r="LF210" i="15200"/>
  <c r="LF193" i="15200"/>
  <c r="LF207" i="15200" s="1"/>
  <c r="LF212" i="15200"/>
  <c r="LF213" i="15200"/>
  <c r="QV208" i="15200"/>
  <c r="PV210" i="15200"/>
  <c r="PV209" i="15200"/>
  <c r="PV211" i="15200"/>
  <c r="PV212" i="15200"/>
  <c r="PV213" i="15200"/>
  <c r="PV193" i="15200"/>
  <c r="PV207" i="15200" s="1"/>
  <c r="PV208" i="15200"/>
  <c r="NV211" i="15200"/>
  <c r="NV209" i="15200"/>
  <c r="NV208" i="15200"/>
  <c r="NV212" i="15200"/>
  <c r="NV213" i="15200"/>
  <c r="NV210" i="15200"/>
  <c r="NV193" i="15200"/>
  <c r="NV207" i="15200" s="1"/>
  <c r="PH209" i="15200"/>
  <c r="PH208" i="15200"/>
  <c r="PH210" i="15200"/>
  <c r="PH213" i="15200"/>
  <c r="PH212" i="15200"/>
  <c r="PH193" i="15200"/>
  <c r="PH207" i="15200" s="1"/>
  <c r="PH211" i="15200"/>
  <c r="RA208" i="15200"/>
  <c r="RA210" i="15200"/>
  <c r="RA209" i="15200"/>
  <c r="RA212" i="15200"/>
  <c r="RA193" i="15200"/>
  <c r="RA207" i="15200" s="1"/>
  <c r="RA213" i="15200"/>
  <c r="JP212" i="15200"/>
  <c r="JP193" i="15200"/>
  <c r="JP207" i="15200" s="1"/>
  <c r="JP213" i="15200"/>
  <c r="JP208" i="15200"/>
  <c r="JP209" i="15200"/>
  <c r="JP210" i="15200"/>
  <c r="JP211" i="15200"/>
  <c r="KS212" i="15200"/>
  <c r="KS211" i="15200"/>
  <c r="KS210" i="15200"/>
  <c r="KS208" i="15200"/>
  <c r="KS213" i="15200"/>
  <c r="KS193" i="15200"/>
  <c r="KS207" i="15200" s="1"/>
  <c r="LB210" i="15200"/>
  <c r="LB208" i="15200"/>
  <c r="LB209" i="15200"/>
  <c r="LB213" i="15200"/>
  <c r="LB193" i="15200"/>
  <c r="LB207" i="15200" s="1"/>
  <c r="LB212" i="15200"/>
  <c r="LB211" i="15200"/>
  <c r="MA210" i="15200"/>
  <c r="MA213" i="15200"/>
  <c r="MA193" i="15200"/>
  <c r="MA207" i="15200" s="1"/>
  <c r="MA212" i="15200"/>
  <c r="MA209" i="15200"/>
  <c r="MA211" i="15200"/>
  <c r="OZ211" i="15200"/>
  <c r="OZ209" i="15200"/>
  <c r="OZ210" i="15200"/>
  <c r="OZ208" i="15200"/>
  <c r="OZ212" i="15200"/>
  <c r="OZ213" i="15200"/>
  <c r="OZ193" i="15200"/>
  <c r="OZ207" i="15200" s="1"/>
  <c r="QC210" i="15200"/>
  <c r="QC212" i="15200"/>
  <c r="QC213" i="15200"/>
  <c r="QC193" i="15200"/>
  <c r="QC207" i="15200" s="1"/>
  <c r="QC211" i="15200"/>
  <c r="QC208" i="15200"/>
  <c r="QC209" i="15200"/>
  <c r="MW208" i="15200"/>
  <c r="MW210" i="15200"/>
  <c r="MW211" i="15200"/>
  <c r="MW209" i="15200"/>
  <c r="MW213" i="15200"/>
  <c r="MW193" i="15200"/>
  <c r="MW207" i="15200" s="1"/>
  <c r="MW212" i="15200"/>
  <c r="KK210" i="15200"/>
  <c r="KK193" i="15200"/>
  <c r="KK207" i="15200" s="1"/>
  <c r="KK211" i="15200"/>
  <c r="KK213" i="15200"/>
  <c r="KK212" i="15200"/>
  <c r="KK208" i="15200"/>
  <c r="QV209" i="15200"/>
  <c r="QV212" i="15200"/>
  <c r="QV213" i="15200"/>
  <c r="QV210" i="15200"/>
  <c r="QV193" i="15200"/>
  <c r="QV207" i="15200" s="1"/>
  <c r="QV211" i="15200"/>
  <c r="MB211" i="15200"/>
  <c r="MB209" i="15200"/>
  <c r="MB212" i="15200"/>
  <c r="MB213" i="15200"/>
  <c r="MB193" i="15200"/>
  <c r="MB207" i="15200" s="1"/>
  <c r="MB208" i="15200"/>
  <c r="RD193" i="15200"/>
  <c r="RD207" i="15200" s="1"/>
  <c r="RD213" i="15200"/>
  <c r="RD211" i="15200"/>
  <c r="RD212" i="15200"/>
  <c r="RD210" i="15200"/>
  <c r="RD209" i="15200"/>
  <c r="RD208" i="15200"/>
  <c r="OK208" i="15200"/>
  <c r="OK211" i="15200"/>
  <c r="OK209" i="15200"/>
  <c r="OK210" i="15200"/>
  <c r="OK213" i="15200"/>
  <c r="OK212" i="15200"/>
  <c r="OK193" i="15200"/>
  <c r="OK207" i="15200" s="1"/>
  <c r="PT210" i="15200"/>
  <c r="PT208" i="15200"/>
  <c r="PT209" i="15200"/>
  <c r="PT211" i="15200"/>
  <c r="PT193" i="15200"/>
  <c r="PT207" i="15200" s="1"/>
  <c r="PT213" i="15200"/>
  <c r="PT212" i="15200"/>
  <c r="MN209" i="15200"/>
  <c r="MN213" i="15200"/>
  <c r="MN210" i="15200"/>
  <c r="MN212" i="15200"/>
  <c r="MN193" i="15200"/>
  <c r="MN207" i="15200" s="1"/>
  <c r="MN208" i="15200"/>
  <c r="MN211" i="15200"/>
  <c r="QX211" i="15200"/>
  <c r="QX210" i="15200"/>
  <c r="QX209" i="15200"/>
  <c r="QX212" i="15200"/>
  <c r="QX213" i="15200"/>
  <c r="QX208" i="15200"/>
  <c r="QX193" i="15200"/>
  <c r="QX207" i="15200" s="1"/>
  <c r="RM211" i="15200"/>
  <c r="RM209" i="15200"/>
  <c r="RM210" i="15200"/>
  <c r="RM193" i="15200"/>
  <c r="RM207" i="15200" s="1"/>
  <c r="RM212" i="15200"/>
  <c r="RM213" i="15200"/>
  <c r="RM208" i="15200"/>
  <c r="RB209" i="15200"/>
  <c r="RB211" i="15200"/>
  <c r="RB208" i="15200"/>
  <c r="RB210" i="15200"/>
  <c r="RB193" i="15200"/>
  <c r="RB207" i="15200" s="1"/>
  <c r="RB213" i="15200"/>
  <c r="RB212" i="15200"/>
  <c r="OL209" i="15200"/>
  <c r="OL210" i="15200"/>
  <c r="OL208" i="15200"/>
  <c r="OL211" i="15200"/>
  <c r="OL213" i="15200"/>
  <c r="OL212" i="15200"/>
  <c r="OL193" i="15200"/>
  <c r="OL207" i="15200" s="1"/>
  <c r="KG209" i="15200"/>
  <c r="KG211" i="15200"/>
  <c r="KG208" i="15200"/>
  <c r="KG212" i="15200"/>
  <c r="KG213" i="15200"/>
  <c r="KG193" i="15200"/>
  <c r="KG207" i="15200" s="1"/>
  <c r="QS211" i="15200"/>
  <c r="QS208" i="15200"/>
  <c r="QS210" i="15200"/>
  <c r="QS209" i="15200"/>
  <c r="QS212" i="15200"/>
  <c r="QS213" i="15200"/>
  <c r="QS193" i="15200"/>
  <c r="QS207" i="15200" s="1"/>
  <c r="IA228" i="15198"/>
  <c r="MN228" i="15198"/>
  <c r="MA208" i="15200"/>
  <c r="KB208" i="15200"/>
  <c r="KB210" i="15200"/>
  <c r="KB209" i="15200"/>
  <c r="KB212" i="15200"/>
  <c r="KB213" i="15200"/>
  <c r="KB193" i="15200"/>
  <c r="KB207" i="15200" s="1"/>
  <c r="KB211" i="15200"/>
  <c r="RN209" i="15200"/>
  <c r="RN212" i="15200"/>
  <c r="RN213" i="15200"/>
  <c r="RN193" i="15200"/>
  <c r="RN207" i="15200" s="1"/>
  <c r="RN208" i="15200"/>
  <c r="RN210" i="15200"/>
  <c r="RN211" i="15200"/>
  <c r="QO209" i="15200"/>
  <c r="QO211" i="15200"/>
  <c r="QO213" i="15200"/>
  <c r="QO212" i="15200"/>
  <c r="QO193" i="15200"/>
  <c r="QO207" i="15200" s="1"/>
  <c r="QO210" i="15200"/>
  <c r="OO212" i="15200"/>
  <c r="OO210" i="15200"/>
  <c r="OO213" i="15200"/>
  <c r="OO193" i="15200"/>
  <c r="OO207" i="15200" s="1"/>
  <c r="OO209" i="15200"/>
  <c r="OO211" i="15200"/>
  <c r="OO208" i="15200"/>
  <c r="LD193" i="15200"/>
  <c r="LD207" i="15200" s="1"/>
  <c r="LD209" i="15200"/>
  <c r="LD211" i="15200"/>
  <c r="LD210" i="15200"/>
  <c r="LD212" i="15200"/>
  <c r="LD208" i="15200"/>
  <c r="LD213" i="15200"/>
  <c r="KE209" i="15200"/>
  <c r="KE210" i="15200"/>
  <c r="KE193" i="15200"/>
  <c r="KE207" i="15200" s="1"/>
  <c r="KE212" i="15200"/>
  <c r="KE213" i="15200"/>
  <c r="KE211" i="15200"/>
  <c r="KE208" i="15200"/>
  <c r="MB210" i="15200"/>
  <c r="PC211" i="15200"/>
  <c r="PC209" i="15200"/>
  <c r="PC213" i="15200"/>
  <c r="PC212" i="15200"/>
  <c r="PC193" i="15200"/>
  <c r="PC207" i="15200" s="1"/>
  <c r="PC208" i="15200"/>
  <c r="OA208" i="15200"/>
  <c r="OA212" i="15200"/>
  <c r="OA213" i="15200"/>
  <c r="OA193" i="15200"/>
  <c r="OA207" i="15200" s="1"/>
  <c r="OA209" i="15200"/>
  <c r="OA211" i="15200"/>
  <c r="OW208" i="15200"/>
  <c r="OW211" i="15200"/>
  <c r="OW210" i="15200"/>
  <c r="OW209" i="15200"/>
  <c r="OW212" i="15200"/>
  <c r="OW213" i="15200"/>
  <c r="OW193" i="15200"/>
  <c r="OW207" i="15200" s="1"/>
  <c r="KH208" i="15200"/>
  <c r="KH211" i="15200"/>
  <c r="KH210" i="15200"/>
  <c r="KH193" i="15200"/>
  <c r="KH207" i="15200" s="1"/>
  <c r="KH209" i="15200"/>
  <c r="KH212" i="15200"/>
  <c r="KH213" i="15200"/>
  <c r="NC209" i="15200"/>
  <c r="NC208" i="15200"/>
  <c r="NC211" i="15200"/>
  <c r="NC210" i="15200"/>
  <c r="NC212" i="15200"/>
  <c r="NC213" i="15200"/>
  <c r="NC193" i="15200"/>
  <c r="NC207" i="15200" s="1"/>
  <c r="RW211" i="15200"/>
  <c r="RW210" i="15200"/>
  <c r="RW208" i="15200"/>
  <c r="RW209" i="15200"/>
  <c r="RW212" i="15200"/>
  <c r="RW213" i="15200"/>
  <c r="RW193" i="15200"/>
  <c r="RW207" i="15200" s="1"/>
  <c r="RK213" i="15200"/>
  <c r="RK193" i="15200"/>
  <c r="RK207" i="15200" s="1"/>
  <c r="RK212" i="15200"/>
  <c r="RK209" i="15200"/>
  <c r="RK211" i="15200"/>
  <c r="RK208" i="15200"/>
  <c r="RK210" i="15200"/>
  <c r="VY223" i="15198"/>
  <c r="VY240" i="15198" s="1"/>
  <c r="OJ223" i="15198"/>
  <c r="OJ240" i="15198" s="1"/>
  <c r="OH228" i="15198"/>
  <c r="PI210" i="15200"/>
  <c r="PI209" i="15200"/>
  <c r="PI208" i="15200"/>
  <c r="PI211" i="15200"/>
  <c r="PI213" i="15200"/>
  <c r="PI212" i="15200"/>
  <c r="PI193" i="15200"/>
  <c r="PI207" i="15200" s="1"/>
  <c r="LG193" i="15200"/>
  <c r="LG207" i="15200" s="1"/>
  <c r="LG211" i="15200"/>
  <c r="LG212" i="15200"/>
  <c r="LG213" i="15200"/>
  <c r="LG210" i="15200"/>
  <c r="LG209" i="15200"/>
  <c r="LG208" i="15200"/>
  <c r="MJ208" i="15200"/>
  <c r="MJ209" i="15200"/>
  <c r="MJ211" i="15200"/>
  <c r="MJ210" i="15200"/>
  <c r="MJ212" i="15200"/>
  <c r="MJ213" i="15200"/>
  <c r="MJ193" i="15200"/>
  <c r="MJ207" i="15200" s="1"/>
  <c r="ML211" i="15200"/>
  <c r="ML210" i="15200"/>
  <c r="ML208" i="15200"/>
  <c r="ML209" i="15200"/>
  <c r="ML212" i="15200"/>
  <c r="ML193" i="15200"/>
  <c r="ML207" i="15200" s="1"/>
  <c r="ML213" i="15200"/>
  <c r="MK211" i="15200"/>
  <c r="MK209" i="15200"/>
  <c r="MK210" i="15200"/>
  <c r="MK213" i="15200"/>
  <c r="MK212" i="15200"/>
  <c r="MK193" i="15200"/>
  <c r="MK207" i="15200" s="1"/>
  <c r="PL208" i="15200"/>
  <c r="PL209" i="15200"/>
  <c r="PL210" i="15200"/>
  <c r="PL211" i="15200"/>
  <c r="PL213" i="15200"/>
  <c r="PL212" i="15200"/>
  <c r="PL193" i="15200"/>
  <c r="PL207" i="15200" s="1"/>
  <c r="LM210" i="15200"/>
  <c r="LM208" i="15200"/>
  <c r="LM211" i="15200"/>
  <c r="LM209" i="15200"/>
  <c r="LM213" i="15200"/>
  <c r="LM193" i="15200"/>
  <c r="LM207" i="15200" s="1"/>
  <c r="LM212" i="15200"/>
  <c r="LL209" i="15200"/>
  <c r="LL213" i="15200"/>
  <c r="LL212" i="15200"/>
  <c r="LL193" i="15200"/>
  <c r="LL207" i="15200" s="1"/>
  <c r="LL211" i="15200"/>
  <c r="LL210" i="15200"/>
  <c r="LL208" i="15200"/>
  <c r="QA208" i="15200"/>
  <c r="QA209" i="15200"/>
  <c r="QA210" i="15200"/>
  <c r="QA211" i="15200"/>
  <c r="QA193" i="15200"/>
  <c r="QA207" i="15200" s="1"/>
  <c r="QA213" i="15200"/>
  <c r="QA212" i="15200"/>
  <c r="KC211" i="15200"/>
  <c r="KC193" i="15200"/>
  <c r="KC207" i="15200" s="1"/>
  <c r="KC213" i="15200"/>
  <c r="KC212" i="15200"/>
  <c r="KC210" i="15200"/>
  <c r="KC209" i="15200"/>
  <c r="KC208" i="15200"/>
  <c r="NO210" i="15200"/>
  <c r="NO213" i="15200"/>
  <c r="NO212" i="15200"/>
  <c r="NO193" i="15200"/>
  <c r="NO207" i="15200" s="1"/>
  <c r="NO208" i="15200"/>
  <c r="NO209" i="15200"/>
  <c r="NO211" i="15200"/>
  <c r="JU211" i="15200"/>
  <c r="JU193" i="15200"/>
  <c r="JU207" i="15200" s="1"/>
  <c r="JU208" i="15200"/>
  <c r="JU209" i="15200"/>
  <c r="JU212" i="15200"/>
  <c r="JU213" i="15200"/>
  <c r="JU210" i="15200"/>
  <c r="QU209" i="15200"/>
  <c r="QU213" i="15200"/>
  <c r="QU212" i="15200"/>
  <c r="QU193" i="15200"/>
  <c r="QU207" i="15200" s="1"/>
  <c r="QU210" i="15200"/>
  <c r="QU208" i="15200"/>
  <c r="MY211" i="15200"/>
  <c r="MY213" i="15200"/>
  <c r="MY212" i="15200"/>
  <c r="MY193" i="15200"/>
  <c r="MY207" i="15200" s="1"/>
  <c r="MY209" i="15200"/>
  <c r="MY210" i="15200"/>
  <c r="MY208" i="15200"/>
  <c r="PX209" i="15200"/>
  <c r="PX211" i="15200"/>
  <c r="PX208" i="15200"/>
  <c r="PX213" i="15200"/>
  <c r="PX212" i="15200"/>
  <c r="PX193" i="15200"/>
  <c r="PX207" i="15200" s="1"/>
  <c r="PX210" i="15200"/>
  <c r="LW208" i="15200"/>
  <c r="LW211" i="15200"/>
  <c r="LW212" i="15200"/>
  <c r="LW213" i="15200"/>
  <c r="LW193" i="15200"/>
  <c r="LW207" i="15200" s="1"/>
  <c r="LW209" i="15200"/>
  <c r="QG211" i="15200"/>
  <c r="QG210" i="15200"/>
  <c r="QG212" i="15200"/>
  <c r="QG213" i="15200"/>
  <c r="QG193" i="15200"/>
  <c r="QG207" i="15200" s="1"/>
  <c r="QG208" i="15200"/>
  <c r="QG209" i="15200"/>
  <c r="VY228" i="15198"/>
  <c r="LX209" i="15200"/>
  <c r="LX208" i="15200"/>
  <c r="LX211" i="15200"/>
  <c r="LX210" i="15200"/>
  <c r="LX212" i="15200"/>
  <c r="LX213" i="15200"/>
  <c r="LX193" i="15200"/>
  <c r="LX207" i="15200" s="1"/>
  <c r="JO211" i="15200"/>
  <c r="JO209" i="15200"/>
  <c r="JO208" i="15200"/>
  <c r="JO213" i="15200"/>
  <c r="JO193" i="15200"/>
  <c r="JO207" i="15200" s="1"/>
  <c r="JO212" i="15200"/>
  <c r="JO210" i="15200"/>
  <c r="RE209" i="15200"/>
  <c r="RE213" i="15200"/>
  <c r="RE212" i="15200"/>
  <c r="RE193" i="15200"/>
  <c r="RE207" i="15200" s="1"/>
  <c r="RE211" i="15200"/>
  <c r="RE208" i="15200"/>
  <c r="RE210" i="15200"/>
  <c r="JR193" i="15200"/>
  <c r="JR207" i="15200" s="1"/>
  <c r="JR210" i="15200"/>
  <c r="JR209" i="15200"/>
  <c r="JR208" i="15200"/>
  <c r="JR213" i="15200"/>
  <c r="JR212" i="15200"/>
  <c r="JR211" i="15200"/>
  <c r="LH193" i="15200"/>
  <c r="LH207" i="15200" s="1"/>
  <c r="LH212" i="15200"/>
  <c r="LH213" i="15200"/>
  <c r="LH208" i="15200"/>
  <c r="LH210" i="15200"/>
  <c r="LH209" i="15200"/>
  <c r="LH211" i="15200"/>
  <c r="KN208" i="15200"/>
  <c r="KN211" i="15200"/>
  <c r="KN210" i="15200"/>
  <c r="KN213" i="15200"/>
  <c r="KN212" i="15200"/>
  <c r="KN193" i="15200"/>
  <c r="KN207" i="15200" s="1"/>
  <c r="KN209" i="15200"/>
  <c r="RU211" i="15200"/>
  <c r="RU209" i="15200"/>
  <c r="RU210" i="15200"/>
  <c r="RU213" i="15200"/>
  <c r="RU212" i="15200"/>
  <c r="RU193" i="15200"/>
  <c r="RU207" i="15200" s="1"/>
  <c r="RU208" i="15200"/>
  <c r="QU211" i="15200"/>
  <c r="PO208" i="15200"/>
  <c r="PO209" i="15200"/>
  <c r="PO210" i="15200"/>
  <c r="PO212" i="15200"/>
  <c r="PO211" i="15200"/>
  <c r="PO193" i="15200"/>
  <c r="PO207" i="15200" s="1"/>
  <c r="PO213" i="15200"/>
  <c r="JQ208" i="15200"/>
  <c r="JQ211" i="15200"/>
  <c r="JQ209" i="15200"/>
  <c r="JQ210" i="15200"/>
  <c r="JQ212" i="15200"/>
  <c r="JQ193" i="15200"/>
  <c r="JQ207" i="15200" s="1"/>
  <c r="JQ213" i="15200"/>
  <c r="MD209" i="15200"/>
  <c r="MD211" i="15200"/>
  <c r="MD210" i="15200"/>
  <c r="MD208" i="15200"/>
  <c r="MD213" i="15200"/>
  <c r="MD212" i="15200"/>
  <c r="MD193" i="15200"/>
  <c r="MD207" i="15200" s="1"/>
  <c r="OO245" i="15198"/>
  <c r="OO228" i="15198"/>
  <c r="OO223" i="15198"/>
  <c r="OO240" i="15198" s="1"/>
  <c r="HD245" i="15198"/>
  <c r="HD228" i="15198"/>
  <c r="HD223" i="15198"/>
  <c r="HD239" i="15198" s="1"/>
  <c r="HD244" i="15198" s="1"/>
  <c r="TM245" i="15198"/>
  <c r="TM228" i="15198"/>
  <c r="TM223" i="15198"/>
  <c r="TM234" i="15198" s="1"/>
  <c r="DL245" i="15198"/>
  <c r="DL228" i="15198"/>
  <c r="DL223" i="15198"/>
  <c r="DL234" i="15198" s="1"/>
  <c r="FT211" i="15198"/>
  <c r="FT222" i="15198" s="1"/>
  <c r="HX223" i="15198"/>
  <c r="HX239" i="15198" s="1"/>
  <c r="HX244" i="15198" s="1"/>
  <c r="VP223" i="15198"/>
  <c r="VP240" i="15198" s="1"/>
  <c r="IJ245" i="15198"/>
  <c r="IJ228" i="15198"/>
  <c r="IJ223" i="15198"/>
  <c r="IJ234" i="15198" s="1"/>
  <c r="DM245" i="15198"/>
  <c r="DM228" i="15198"/>
  <c r="DM223" i="15198"/>
  <c r="DM231" i="15198" s="1"/>
  <c r="EC245" i="15198"/>
  <c r="EC228" i="15198"/>
  <c r="EC223" i="15198"/>
  <c r="EC240" i="15198" s="1"/>
  <c r="VQ245" i="15198"/>
  <c r="VQ228" i="15198"/>
  <c r="VQ223" i="15198"/>
  <c r="VQ234" i="15198" s="1"/>
  <c r="FT220" i="15198"/>
  <c r="FT226" i="15198" s="1"/>
  <c r="FT238" i="15198" s="1"/>
  <c r="FT219" i="15198"/>
  <c r="VX223" i="15198"/>
  <c r="VX234" i="15198" s="1"/>
  <c r="VG228" i="15198"/>
  <c r="DQ228" i="15198"/>
  <c r="WE228" i="15198"/>
  <c r="FV228" i="15198"/>
  <c r="IZ223" i="15198"/>
  <c r="IZ234" i="15198" s="1"/>
  <c r="MS223" i="15198"/>
  <c r="DY223" i="15198"/>
  <c r="DY234" i="15198" s="1"/>
  <c r="KL223" i="15198"/>
  <c r="KL240" i="15198" s="1"/>
  <c r="FX223" i="15198"/>
  <c r="FX240" i="15198" s="1"/>
  <c r="IZ228" i="15198"/>
  <c r="MS228" i="15198"/>
  <c r="WH223" i="15198"/>
  <c r="GH228" i="15198"/>
  <c r="HP228" i="15198"/>
  <c r="UK223" i="15198"/>
  <c r="RB228" i="15198"/>
  <c r="VX228" i="15198"/>
  <c r="EB223" i="15198"/>
  <c r="EB234" i="15198" s="1"/>
  <c r="ST228" i="15198"/>
  <c r="TV228" i="15198"/>
  <c r="VE223" i="15198"/>
  <c r="VE240" i="15198" s="1"/>
  <c r="GQ245" i="15198"/>
  <c r="GQ228" i="15198"/>
  <c r="MK245" i="15198"/>
  <c r="MK223" i="15198"/>
  <c r="MK240" i="15198" s="1"/>
  <c r="MK228" i="15198"/>
  <c r="FI212" i="15198"/>
  <c r="FI213" i="15198" s="1"/>
  <c r="FI218" i="15198" s="1"/>
  <c r="FI224" i="15198" s="1"/>
  <c r="KN245" i="15198"/>
  <c r="KN228" i="15198"/>
  <c r="WG245" i="15198"/>
  <c r="WG228" i="15198"/>
  <c r="WG223" i="15198"/>
  <c r="WG240" i="15198" s="1"/>
  <c r="FD211" i="15198"/>
  <c r="FD210" i="15198"/>
  <c r="FD212" i="15198" s="1"/>
  <c r="FD213" i="15198" s="1"/>
  <c r="SO245" i="15198"/>
  <c r="SO223" i="15198"/>
  <c r="SO236" i="15198" s="1"/>
  <c r="SO228" i="15198"/>
  <c r="NI223" i="15198"/>
  <c r="NI231" i="15198" s="1"/>
  <c r="FJ210" i="15198"/>
  <c r="FJ212" i="15198" s="1"/>
  <c r="FJ213" i="15198" s="1"/>
  <c r="FJ211" i="15198"/>
  <c r="ES245" i="15198"/>
  <c r="ES223" i="15198"/>
  <c r="ES240" i="15198" s="1"/>
  <c r="ES228" i="15198"/>
  <c r="OW245" i="15198"/>
  <c r="OW228" i="15198"/>
  <c r="OW223" i="15198"/>
  <c r="OW240" i="15198" s="1"/>
  <c r="FL211" i="15198"/>
  <c r="FL210" i="15198"/>
  <c r="RA245" i="15198"/>
  <c r="RA223" i="15198"/>
  <c r="RA240" i="15198" s="1"/>
  <c r="RA228" i="15198"/>
  <c r="OS228" i="15198"/>
  <c r="OX228" i="15198"/>
  <c r="FR210" i="15198"/>
  <c r="FR212" i="15198" s="1"/>
  <c r="FR213" i="15198" s="1"/>
  <c r="FR218" i="15198" s="1"/>
  <c r="FR224" i="15198" s="1"/>
  <c r="HI222" i="15198"/>
  <c r="HI245" i="15198" s="1"/>
  <c r="FL209" i="15198"/>
  <c r="LB228" i="15198"/>
  <c r="II228" i="15198"/>
  <c r="OE228" i="15198"/>
  <c r="IN228" i="15198"/>
  <c r="RQ228" i="15198"/>
  <c r="FB204" i="15198"/>
  <c r="FB205" i="15198" s="1"/>
  <c r="FB210" i="15198" s="1"/>
  <c r="QK228" i="15198"/>
  <c r="UZ228" i="15198"/>
  <c r="ME223" i="15198"/>
  <c r="ME240" i="15198" s="1"/>
  <c r="GD228" i="15198"/>
  <c r="KM245" i="15198"/>
  <c r="KM228" i="15198"/>
  <c r="QC245" i="15198"/>
  <c r="QC228" i="15198"/>
  <c r="EE228" i="15198"/>
  <c r="OF228" i="15198"/>
  <c r="GF223" i="15198"/>
  <c r="GF229" i="15198" s="1"/>
  <c r="SG223" i="15198"/>
  <c r="SG241" i="15198" s="1"/>
  <c r="KO228" i="15198"/>
  <c r="RI228" i="15198"/>
  <c r="IO228" i="15198"/>
  <c r="KQ228" i="15198"/>
  <c r="SG228" i="15198"/>
  <c r="OD228" i="15198"/>
  <c r="VC223" i="15198"/>
  <c r="VC234" i="15198" s="1"/>
  <c r="KU228" i="15198"/>
  <c r="SR228" i="15198"/>
  <c r="GZ222" i="15198"/>
  <c r="GZ245" i="15198" s="1"/>
  <c r="PF228" i="15198"/>
  <c r="TZ228" i="15198"/>
  <c r="JK228" i="15198"/>
  <c r="DV223" i="15198"/>
  <c r="DV229" i="15198" s="1"/>
  <c r="IT228" i="15198"/>
  <c r="TL223" i="15198"/>
  <c r="TL237" i="15198" s="1"/>
  <c r="NB228" i="15198"/>
  <c r="JR228" i="15198"/>
  <c r="DH228" i="15198"/>
  <c r="FI222" i="15198"/>
  <c r="FI228" i="15198" s="1"/>
  <c r="FO211" i="15198"/>
  <c r="FO222" i="15198" s="1"/>
  <c r="FO245" i="15198" s="1"/>
  <c r="DR223" i="15198"/>
  <c r="DR240" i="15198" s="1"/>
  <c r="EG223" i="15198"/>
  <c r="EG241" i="15198" s="1"/>
  <c r="EA228" i="15198"/>
  <c r="DZ228" i="15198"/>
  <c r="EH228" i="15198"/>
  <c r="EY223" i="15198"/>
  <c r="EY240" i="15198" s="1"/>
  <c r="EA223" i="15198"/>
  <c r="EA232" i="15198" s="1"/>
  <c r="DG223" i="15198"/>
  <c r="DG240" i="15198" s="1"/>
  <c r="EI228" i="15198"/>
  <c r="EF245" i="15198"/>
  <c r="EF228" i="15198"/>
  <c r="JC222" i="15198"/>
  <c r="JC245" i="15198" s="1"/>
  <c r="SN245" i="15198"/>
  <c r="SN228" i="15198"/>
  <c r="PT245" i="15198"/>
  <c r="PT228" i="15198"/>
  <c r="PT223" i="15198"/>
  <c r="PT240" i="15198" s="1"/>
  <c r="RN245" i="15198"/>
  <c r="RN228" i="15198"/>
  <c r="HT223" i="15198"/>
  <c r="HT240" i="15198" s="1"/>
  <c r="HZ228" i="15198"/>
  <c r="NJ228" i="15198"/>
  <c r="JG223" i="15198"/>
  <c r="JG240" i="15198" s="1"/>
  <c r="JF228" i="15198"/>
  <c r="EO228" i="15198"/>
  <c r="OM223" i="15198"/>
  <c r="OM240" i="15198" s="1"/>
  <c r="PG228" i="15198"/>
  <c r="MQ228" i="15198"/>
  <c r="FF212" i="15198"/>
  <c r="FF213" i="15198" s="1"/>
  <c r="FF220" i="15198" s="1"/>
  <c r="FO212" i="15198"/>
  <c r="FO213" i="15198" s="1"/>
  <c r="FO220" i="15198" s="1"/>
  <c r="FO226" i="15198" s="1"/>
  <c r="FO238" i="15198" s="1"/>
  <c r="JO222" i="15198"/>
  <c r="JO245" i="15198" s="1"/>
  <c r="QL222" i="15198"/>
  <c r="QL245" i="15198" s="1"/>
  <c r="TD245" i="15198"/>
  <c r="TD228" i="15198"/>
  <c r="SX245" i="15198"/>
  <c r="SX228" i="15198"/>
  <c r="FK212" i="15198"/>
  <c r="FK213" i="15198" s="1"/>
  <c r="FK218" i="15198" s="1"/>
  <c r="FK224" i="15198" s="1"/>
  <c r="SL245" i="15198"/>
  <c r="SL228" i="15198"/>
  <c r="KV228" i="15198"/>
  <c r="PN222" i="15198"/>
  <c r="PN245" i="15198" s="1"/>
  <c r="HB228" i="15198"/>
  <c r="GS223" i="15198"/>
  <c r="GS236" i="15198" s="1"/>
  <c r="RX228" i="15198"/>
  <c r="DO228" i="15198"/>
  <c r="RS228" i="15198"/>
  <c r="FE211" i="15198"/>
  <c r="PO228" i="15198"/>
  <c r="VA228" i="15198"/>
  <c r="TO222" i="15198"/>
  <c r="TO245" i="15198" s="1"/>
  <c r="VH223" i="15198"/>
  <c r="QG245" i="15198"/>
  <c r="QG228" i="15198"/>
  <c r="MO228" i="15198"/>
  <c r="PX222" i="15198"/>
  <c r="PX245" i="15198" s="1"/>
  <c r="GX222" i="15198"/>
  <c r="GX245" i="15198" s="1"/>
  <c r="MB228" i="15198"/>
  <c r="GS228" i="15198"/>
  <c r="FC222" i="15198"/>
  <c r="FC228" i="15198" s="1"/>
  <c r="HT228" i="15198"/>
  <c r="NI228" i="15198"/>
  <c r="DY228" i="15198"/>
  <c r="NY228" i="15198"/>
  <c r="VA223" i="15198"/>
  <c r="KC228" i="15198"/>
  <c r="LM228" i="15198"/>
  <c r="JV223" i="15198"/>
  <c r="JV230" i="15198" s="1"/>
  <c r="SW228" i="15198"/>
  <c r="IK228" i="15198"/>
  <c r="UR228" i="15198"/>
  <c r="HI223" i="15198"/>
  <c r="HI232" i="15198" s="1"/>
  <c r="GY245" i="15198"/>
  <c r="GY228" i="15198"/>
  <c r="NU222" i="15198"/>
  <c r="NU245" i="15198" s="1"/>
  <c r="KA222" i="15198"/>
  <c r="KA245" i="15198" s="1"/>
  <c r="PE228" i="15198"/>
  <c r="VP228" i="15198"/>
  <c r="PU228" i="15198"/>
  <c r="NQ228" i="15198"/>
  <c r="KP222" i="15198"/>
  <c r="KP245" i="15198" s="1"/>
  <c r="VJ222" i="15198"/>
  <c r="VJ245" i="15198" s="1"/>
  <c r="FA223" i="15198"/>
  <c r="FA234" i="15198" s="1"/>
  <c r="SP228" i="15198"/>
  <c r="QH228" i="15198"/>
  <c r="GI223" i="15198"/>
  <c r="GI239" i="15198" s="1"/>
  <c r="GI244" i="15198" s="1"/>
  <c r="EV228" i="15198"/>
  <c r="HU223" i="15198"/>
  <c r="HU234" i="15198" s="1"/>
  <c r="TL228" i="15198"/>
  <c r="RI223" i="15198"/>
  <c r="QU222" i="15198"/>
  <c r="QU245" i="15198" s="1"/>
  <c r="HH222" i="15198"/>
  <c r="HH245" i="15198" s="1"/>
  <c r="DF222" i="15198"/>
  <c r="DF245" i="15198" s="1"/>
  <c r="VB228" i="15198"/>
  <c r="PB223" i="15198"/>
  <c r="PB237" i="15198" s="1"/>
  <c r="NT223" i="15198"/>
  <c r="NT240" i="15198" s="1"/>
  <c r="LP223" i="15198"/>
  <c r="LP229" i="15198" s="1"/>
  <c r="HR228" i="15198"/>
  <c r="MB223" i="15198"/>
  <c r="MB232" i="15198" s="1"/>
  <c r="DP222" i="15198"/>
  <c r="DP245" i="15198" s="1"/>
  <c r="HS222" i="15198"/>
  <c r="HS245" i="15198" s="1"/>
  <c r="GG222" i="15198"/>
  <c r="JW228" i="15198"/>
  <c r="WC223" i="15198"/>
  <c r="WC234" i="15198" s="1"/>
  <c r="IL228" i="15198"/>
  <c r="EM228" i="15198"/>
  <c r="SE228" i="15198"/>
  <c r="IR228" i="15198"/>
  <c r="SK223" i="15198"/>
  <c r="SK240" i="15198" s="1"/>
  <c r="IC228" i="15198"/>
  <c r="WA228" i="15198"/>
  <c r="PE223" i="15198"/>
  <c r="PE240" i="15198" s="1"/>
  <c r="IE228" i="15198"/>
  <c r="QT222" i="15198"/>
  <c r="QT245" i="15198" s="1"/>
  <c r="QC223" i="15198"/>
  <c r="QC240" i="15198" s="1"/>
  <c r="PU223" i="15198"/>
  <c r="PU230" i="15198" s="1"/>
  <c r="RH228" i="15198"/>
  <c r="FA228" i="15198"/>
  <c r="OG228" i="15198"/>
  <c r="GM228" i="15198"/>
  <c r="ML223" i="15198"/>
  <c r="HU228" i="15198"/>
  <c r="FQ222" i="15198"/>
  <c r="TY222" i="15198"/>
  <c r="RP222" i="15198"/>
  <c r="RP245" i="15198" s="1"/>
  <c r="KV223" i="15198"/>
  <c r="FE212" i="15198"/>
  <c r="FE213" i="15198" s="1"/>
  <c r="FE218" i="15198" s="1"/>
  <c r="FE224" i="15198" s="1"/>
  <c r="FN209" i="15198"/>
  <c r="EU223" i="15198"/>
  <c r="EU234" i="15198" s="1"/>
  <c r="EU228" i="15198"/>
  <c r="FN211" i="15198"/>
  <c r="FN210" i="15198"/>
  <c r="EQ228" i="15198"/>
  <c r="JE228" i="15198"/>
  <c r="QM239" i="15198"/>
  <c r="QM244" i="15198" s="1"/>
  <c r="FF211" i="15198"/>
  <c r="FS210" i="15198"/>
  <c r="FS212" i="15198" s="1"/>
  <c r="FS213" i="15198" s="1"/>
  <c r="FS211" i="15198"/>
  <c r="FS222" i="15198" s="1"/>
  <c r="FS245" i="15198" s="1"/>
  <c r="FH210" i="15198"/>
  <c r="FH212" i="15198" s="1"/>
  <c r="FH213" i="15198" s="1"/>
  <c r="FH220" i="15198" s="1"/>
  <c r="FH226" i="15198" s="1"/>
  <c r="FH238" i="15198" s="1"/>
  <c r="FH211" i="15198"/>
  <c r="VN223" i="15198"/>
  <c r="VN240" i="15198" s="1"/>
  <c r="HO228" i="15198"/>
  <c r="HO223" i="15198"/>
  <c r="HO240" i="15198" s="1"/>
  <c r="SU228" i="15198"/>
  <c r="FP212" i="15198"/>
  <c r="FP213" i="15198" s="1"/>
  <c r="FP220" i="15198" s="1"/>
  <c r="FI219" i="15198"/>
  <c r="FI225" i="15198" s="1"/>
  <c r="FM212" i="15198"/>
  <c r="FM213" i="15198" s="1"/>
  <c r="FM222" i="15198" s="1"/>
  <c r="MQ223" i="15198"/>
  <c r="MQ234" i="15198" s="1"/>
  <c r="FG211" i="15198"/>
  <c r="FG212" i="15198"/>
  <c r="FG213" i="15198" s="1"/>
  <c r="KQ223" i="15198"/>
  <c r="KQ240" i="15198" s="1"/>
  <c r="FQ220" i="15198"/>
  <c r="FQ218" i="15198"/>
  <c r="FQ224" i="15198" s="1"/>
  <c r="FQ219" i="15198"/>
  <c r="KC233" i="15198"/>
  <c r="KC246" i="15198" s="1"/>
  <c r="UC230" i="15198"/>
  <c r="UC237" i="15198"/>
  <c r="OO231" i="15198"/>
  <c r="SL223" i="15198"/>
  <c r="SL234" i="15198" s="1"/>
  <c r="QV231" i="15198"/>
  <c r="UC234" i="15198"/>
  <c r="UC233" i="15198"/>
  <c r="UC246" i="15198" s="1"/>
  <c r="UC239" i="15198"/>
  <c r="UC244" i="15198" s="1"/>
  <c r="FV223" i="15198"/>
  <c r="FV236" i="15198" s="1"/>
  <c r="UC241" i="15198"/>
  <c r="TV223" i="15198"/>
  <c r="TV240" i="15198" s="1"/>
  <c r="UC236" i="15198"/>
  <c r="UC229" i="15198"/>
  <c r="UU223" i="15198"/>
  <c r="UU234" i="15198" s="1"/>
  <c r="UC231" i="15198"/>
  <c r="UC232" i="15198"/>
  <c r="JE223" i="15198"/>
  <c r="JE234" i="15198" s="1"/>
  <c r="PQ228" i="15198"/>
  <c r="VN228" i="15198"/>
  <c r="GK228" i="15198"/>
  <c r="DM229" i="15198"/>
  <c r="DM236" i="15198"/>
  <c r="ER223" i="15198"/>
  <c r="ER240" i="15198" s="1"/>
  <c r="WI223" i="15198"/>
  <c r="WI232" i="15198" s="1"/>
  <c r="ER228" i="15198"/>
  <c r="WI228" i="15198"/>
  <c r="LH223" i="15198"/>
  <c r="LH229" i="15198" s="1"/>
  <c r="GK229" i="15198"/>
  <c r="FW223" i="15198"/>
  <c r="FW229" i="15198" s="1"/>
  <c r="WH228" i="15198"/>
  <c r="LH228" i="15198"/>
  <c r="QG223" i="15198"/>
  <c r="QG241" i="15198" s="1"/>
  <c r="MP228" i="15198"/>
  <c r="IH228" i="15198"/>
  <c r="VE228" i="15198"/>
  <c r="NG223" i="15198"/>
  <c r="NG240" i="15198" s="1"/>
  <c r="L212" i="14664"/>
  <c r="ON223" i="15198"/>
  <c r="ON234" i="15198" s="1"/>
  <c r="L97" i="14664"/>
  <c r="KC239" i="15198"/>
  <c r="KC244" i="15198" s="1"/>
  <c r="KC234" i="15198"/>
  <c r="L383" i="14664"/>
  <c r="KC237" i="15198"/>
  <c r="KC229" i="15198"/>
  <c r="OX223" i="15198"/>
  <c r="OX233" i="15198" s="1"/>
  <c r="OX246" i="15198" s="1"/>
  <c r="KC232" i="15198"/>
  <c r="KC240" i="15198"/>
  <c r="JR223" i="15198"/>
  <c r="JR239" i="15198" s="1"/>
  <c r="JR244" i="15198" s="1"/>
  <c r="KC241" i="15198"/>
  <c r="OO233" i="15198"/>
  <c r="OO246" i="15198" s="1"/>
  <c r="KC231" i="15198"/>
  <c r="KC230" i="15198"/>
  <c r="L163" i="14664"/>
  <c r="L370" i="14664"/>
  <c r="L407" i="14664"/>
  <c r="L517" i="14664"/>
  <c r="L401" i="14664"/>
  <c r="L437" i="14664"/>
  <c r="L442" i="14664"/>
  <c r="L357" i="14664"/>
  <c r="L195" i="14664"/>
  <c r="IX236" i="15198"/>
  <c r="L101" i="14664"/>
  <c r="L341" i="14664"/>
  <c r="L435" i="14664"/>
  <c r="L439" i="14664"/>
  <c r="GR228" i="15198"/>
  <c r="L177" i="14664"/>
  <c r="L41" i="14664"/>
  <c r="L344" i="14664"/>
  <c r="L366" i="14664"/>
  <c r="L214" i="14664"/>
  <c r="L62" i="14664"/>
  <c r="L381" i="14664"/>
  <c r="L347" i="14664"/>
  <c r="L300" i="14664"/>
  <c r="L476" i="14664"/>
  <c r="L216" i="14664"/>
  <c r="L107" i="14664"/>
  <c r="L296" i="14664"/>
  <c r="L239" i="14664"/>
  <c r="L207" i="14664"/>
  <c r="TT223" i="15198"/>
  <c r="TT239" i="15198" s="1"/>
  <c r="TT244" i="15198" s="1"/>
  <c r="L470" i="14664"/>
  <c r="L390" i="14664"/>
  <c r="L230" i="14664"/>
  <c r="L485" i="14664"/>
  <c r="L325" i="14664"/>
  <c r="L157" i="14664"/>
  <c r="L420" i="14664"/>
  <c r="L27" i="14664"/>
  <c r="L467" i="14664"/>
  <c r="L156" i="14664"/>
  <c r="L374" i="14664"/>
  <c r="L274" i="14664"/>
  <c r="L50" i="14664"/>
  <c r="L31" i="14664"/>
  <c r="L42" i="14664"/>
  <c r="UX223" i="15198"/>
  <c r="UX240" i="15198" s="1"/>
  <c r="L334" i="14664"/>
  <c r="L254" i="14664"/>
  <c r="L166" i="14664"/>
  <c r="L493" i="14664"/>
  <c r="L261" i="14664"/>
  <c r="L77" i="14664"/>
  <c r="L316" i="14664"/>
  <c r="L36" i="14664"/>
  <c r="L386" i="14664"/>
  <c r="L275" i="14664"/>
  <c r="L515" i="14664"/>
  <c r="L182" i="14664"/>
  <c r="L417" i="14664"/>
  <c r="L375" i="14664"/>
  <c r="L127" i="14664"/>
  <c r="L138" i="14664"/>
  <c r="UY223" i="15198"/>
  <c r="UY240" i="15198" s="1"/>
  <c r="L301" i="14664"/>
  <c r="L205" i="14664"/>
  <c r="L109" i="14664"/>
  <c r="L228" i="14664"/>
  <c r="L315" i="14664"/>
  <c r="L51" i="14664"/>
  <c r="L266" i="14664"/>
  <c r="L321" i="14664"/>
  <c r="L209" i="14664"/>
  <c r="L250" i="14664"/>
  <c r="L490" i="14664"/>
  <c r="L149" i="14664"/>
  <c r="L440" i="14664"/>
  <c r="L487" i="14664"/>
  <c r="L34" i="14664"/>
  <c r="L79" i="14664"/>
  <c r="L276" i="14664"/>
  <c r="L140" i="14664"/>
  <c r="L483" i="14664"/>
  <c r="L75" i="14664"/>
  <c r="L497" i="14664"/>
  <c r="L233" i="14664"/>
  <c r="L432" i="14664"/>
  <c r="L56" i="14664"/>
  <c r="L328" i="14664"/>
  <c r="L265" i="14664"/>
  <c r="L505" i="14664"/>
  <c r="L324" i="14664"/>
  <c r="L33" i="14664"/>
  <c r="L295" i="14664"/>
  <c r="L199" i="14664"/>
  <c r="L287" i="14664"/>
  <c r="EZ223" i="15198"/>
  <c r="EZ237" i="15198" s="1"/>
  <c r="MM232" i="15198"/>
  <c r="L379" i="14664"/>
  <c r="L243" i="14664"/>
  <c r="L99" i="14664"/>
  <c r="L513" i="14664"/>
  <c r="L113" i="14664"/>
  <c r="L280" i="14664"/>
  <c r="L486" i="14664"/>
  <c r="L372" i="14664"/>
  <c r="L72" i="14664"/>
  <c r="L73" i="14664"/>
  <c r="L313" i="14664"/>
  <c r="L132" i="14664"/>
  <c r="L336" i="14664"/>
  <c r="L146" i="14664"/>
  <c r="L391" i="14664"/>
  <c r="L479" i="14664"/>
  <c r="EZ228" i="15198"/>
  <c r="MM233" i="15198"/>
  <c r="MM246" i="15198" s="1"/>
  <c r="L226" i="14664"/>
  <c r="L425" i="14664"/>
  <c r="L281" i="14664"/>
  <c r="L312" i="14664"/>
  <c r="L430" i="14664"/>
  <c r="L278" i="14664"/>
  <c r="L126" i="14664"/>
  <c r="L52" i="14664"/>
  <c r="L492" i="14664"/>
  <c r="L152" i="14664"/>
  <c r="L472" i="14664"/>
  <c r="L299" i="14664"/>
  <c r="L488" i="14664"/>
  <c r="L119" i="14664"/>
  <c r="L103" i="14664"/>
  <c r="MM241" i="15198"/>
  <c r="TX228" i="15198"/>
  <c r="IE223" i="15198"/>
  <c r="IE241" i="15198" s="1"/>
  <c r="UY228" i="15198"/>
  <c r="L478" i="14664"/>
  <c r="L445" i="14664"/>
  <c r="L148" i="14664"/>
  <c r="L433" i="14664"/>
  <c r="L398" i="14664"/>
  <c r="L365" i="14664"/>
  <c r="L499" i="14664"/>
  <c r="L297" i="14664"/>
  <c r="L318" i="14664"/>
  <c r="L285" i="14664"/>
  <c r="L355" i="14664"/>
  <c r="L153" i="14664"/>
  <c r="L158" i="14664"/>
  <c r="L484" i="14664"/>
  <c r="L434" i="14664"/>
  <c r="L136" i="14664"/>
  <c r="L413" i="14664"/>
  <c r="L84" i="14664"/>
  <c r="L369" i="14664"/>
  <c r="L358" i="14664"/>
  <c r="L245" i="14664"/>
  <c r="L307" i="14664"/>
  <c r="L105" i="14664"/>
  <c r="L206" i="14664"/>
  <c r="L69" i="14664"/>
  <c r="L35" i="14664"/>
  <c r="L256" i="14664"/>
  <c r="L46" i="14664"/>
  <c r="L292" i="14664"/>
  <c r="L242" i="14664"/>
  <c r="L500" i="14664"/>
  <c r="L475" i="14664"/>
  <c r="L514" i="14664"/>
  <c r="L337" i="14664"/>
  <c r="L248" i="14664"/>
  <c r="L428" i="14664"/>
  <c r="L403" i="14664"/>
  <c r="L378" i="14664"/>
  <c r="L201" i="14664"/>
  <c r="L64" i="14664"/>
  <c r="L92" i="14664"/>
  <c r="L131" i="14664"/>
  <c r="L441" i="14664"/>
  <c r="L384" i="14664"/>
  <c r="L310" i="14664"/>
  <c r="L277" i="14664"/>
  <c r="L260" i="14664"/>
  <c r="L235" i="14664"/>
  <c r="L210" i="14664"/>
  <c r="L25" i="14664"/>
  <c r="L464" i="14664"/>
  <c r="L424" i="14664"/>
  <c r="L178" i="14664"/>
  <c r="L82" i="14664"/>
  <c r="L122" i="14664"/>
  <c r="L151" i="14664"/>
  <c r="L63" i="14664"/>
  <c r="L447" i="14664"/>
  <c r="L263" i="14664"/>
  <c r="L135" i="14664"/>
  <c r="L74" i="14664"/>
  <c r="L471" i="14664"/>
  <c r="L351" i="14664"/>
  <c r="HW223" i="15198"/>
  <c r="HW240" i="15198" s="1"/>
  <c r="MM231" i="15198"/>
  <c r="MM229" i="15198"/>
  <c r="L406" i="14664"/>
  <c r="L373" i="14664"/>
  <c r="L507" i="14664"/>
  <c r="L305" i="14664"/>
  <c r="L326" i="14664"/>
  <c r="L293" i="14664"/>
  <c r="L371" i="14664"/>
  <c r="L169" i="14664"/>
  <c r="L238" i="14664"/>
  <c r="L197" i="14664"/>
  <c r="L227" i="14664"/>
  <c r="L512" i="14664"/>
  <c r="L86" i="14664"/>
  <c r="L356" i="14664"/>
  <c r="L306" i="14664"/>
  <c r="L446" i="14664"/>
  <c r="L333" i="14664"/>
  <c r="L443" i="14664"/>
  <c r="L241" i="14664"/>
  <c r="L286" i="14664"/>
  <c r="L165" i="14664"/>
  <c r="L179" i="14664"/>
  <c r="L448" i="14664"/>
  <c r="L134" i="14664"/>
  <c r="L444" i="14664"/>
  <c r="L394" i="14664"/>
  <c r="L88" i="14664"/>
  <c r="L453" i="14664"/>
  <c r="L164" i="14664"/>
  <c r="L449" i="14664"/>
  <c r="L436" i="14664"/>
  <c r="L411" i="14664"/>
  <c r="L450" i="14664"/>
  <c r="L273" i="14664"/>
  <c r="L160" i="14664"/>
  <c r="L364" i="14664"/>
  <c r="L339" i="14664"/>
  <c r="L314" i="14664"/>
  <c r="L137" i="14664"/>
  <c r="L45" i="14664"/>
  <c r="L28" i="14664"/>
  <c r="L67" i="14664"/>
  <c r="L377" i="14664"/>
  <c r="L304" i="14664"/>
  <c r="L246" i="14664"/>
  <c r="L213" i="14664"/>
  <c r="L196" i="14664"/>
  <c r="L171" i="14664"/>
  <c r="L481" i="14664"/>
  <c r="L520" i="14664"/>
  <c r="L400" i="14664"/>
  <c r="L360" i="14664"/>
  <c r="L154" i="14664"/>
  <c r="L231" i="14664"/>
  <c r="L311" i="14664"/>
  <c r="L183" i="14664"/>
  <c r="L95" i="14664"/>
  <c r="L511" i="14664"/>
  <c r="L327" i="14664"/>
  <c r="L167" i="14664"/>
  <c r="L106" i="14664"/>
  <c r="L47" i="14664"/>
  <c r="L415" i="14664"/>
  <c r="HW228" i="15198"/>
  <c r="RU228" i="15198"/>
  <c r="MM236" i="15198"/>
  <c r="TW223" i="15198"/>
  <c r="TW240" i="15198" s="1"/>
  <c r="IN223" i="15198"/>
  <c r="IN240" i="15198" s="1"/>
  <c r="L262" i="14664"/>
  <c r="L221" i="14664"/>
  <c r="L251" i="14664"/>
  <c r="L49" i="14664"/>
  <c r="L174" i="14664"/>
  <c r="L117" i="14664"/>
  <c r="L115" i="14664"/>
  <c r="L368" i="14664"/>
  <c r="L94" i="14664"/>
  <c r="L508" i="14664"/>
  <c r="L458" i="14664"/>
  <c r="L176" i="14664"/>
  <c r="L421" i="14664"/>
  <c r="L100" i="14664"/>
  <c r="L385" i="14664"/>
  <c r="L294" i="14664"/>
  <c r="L173" i="14664"/>
  <c r="L187" i="14664"/>
  <c r="L456" i="14664"/>
  <c r="L142" i="14664"/>
  <c r="L460" i="14664"/>
  <c r="L410" i="14664"/>
  <c r="L112" i="14664"/>
  <c r="L461" i="14664"/>
  <c r="L188" i="14664"/>
  <c r="L473" i="14664"/>
  <c r="L414" i="14664"/>
  <c r="L309" i="14664"/>
  <c r="L395" i="14664"/>
  <c r="L193" i="14664"/>
  <c r="L308" i="14664"/>
  <c r="L283" i="14664"/>
  <c r="L322" i="14664"/>
  <c r="L145" i="14664"/>
  <c r="L253" i="14664"/>
  <c r="L236" i="14664"/>
  <c r="L211" i="14664"/>
  <c r="L521" i="14664"/>
  <c r="L496" i="14664"/>
  <c r="L412" i="14664"/>
  <c r="L451" i="14664"/>
  <c r="L426" i="14664"/>
  <c r="L249" i="14664"/>
  <c r="L128" i="14664"/>
  <c r="L118" i="14664"/>
  <c r="L85" i="14664"/>
  <c r="L68" i="14664"/>
  <c r="L43" i="14664"/>
  <c r="L353" i="14664"/>
  <c r="L352" i="14664"/>
  <c r="L272" i="14664"/>
  <c r="L232" i="14664"/>
  <c r="L423" i="14664"/>
  <c r="L90" i="14664"/>
  <c r="L359" i="14664"/>
  <c r="L303" i="14664"/>
  <c r="L159" i="14664"/>
  <c r="L66" i="14664"/>
  <c r="L455" i="14664"/>
  <c r="L271" i="14664"/>
  <c r="L170" i="14664"/>
  <c r="L111" i="14664"/>
  <c r="L518" i="14664"/>
  <c r="MM234" i="15198"/>
  <c r="MM230" i="15198"/>
  <c r="EN223" i="15198"/>
  <c r="EN240" i="15198" s="1"/>
  <c r="TW228" i="15198"/>
  <c r="L190" i="14664"/>
  <c r="L133" i="14664"/>
  <c r="L123" i="14664"/>
  <c r="L376" i="14664"/>
  <c r="L102" i="14664"/>
  <c r="L29" i="14664"/>
  <c r="L474" i="14664"/>
  <c r="L192" i="14664"/>
  <c r="L22" i="14664"/>
  <c r="L380" i="14664"/>
  <c r="L330" i="14664"/>
  <c r="L454" i="14664"/>
  <c r="L349" i="14664"/>
  <c r="L459" i="14664"/>
  <c r="L257" i="14664"/>
  <c r="L222" i="14664"/>
  <c r="L93" i="14664"/>
  <c r="L59" i="14664"/>
  <c r="L288" i="14664"/>
  <c r="L70" i="14664"/>
  <c r="L332" i="14664"/>
  <c r="L282" i="14664"/>
  <c r="L494" i="14664"/>
  <c r="L389" i="14664"/>
  <c r="L60" i="14664"/>
  <c r="L345" i="14664"/>
  <c r="L342" i="14664"/>
  <c r="L229" i="14664"/>
  <c r="L267" i="14664"/>
  <c r="L65" i="14664"/>
  <c r="L244" i="14664"/>
  <c r="L219" i="14664"/>
  <c r="L258" i="14664"/>
  <c r="L81" i="14664"/>
  <c r="L189" i="14664"/>
  <c r="L172" i="14664"/>
  <c r="L147" i="14664"/>
  <c r="L457" i="14664"/>
  <c r="L408" i="14664"/>
  <c r="L348" i="14664"/>
  <c r="L387" i="14664"/>
  <c r="L362" i="14664"/>
  <c r="L185" i="14664"/>
  <c r="L48" i="14664"/>
  <c r="L54" i="14664"/>
  <c r="L516" i="14664"/>
  <c r="L491" i="14664"/>
  <c r="L466" i="14664"/>
  <c r="L289" i="14664"/>
  <c r="L264" i="14664"/>
  <c r="L208" i="14664"/>
  <c r="L168" i="14664"/>
  <c r="L26" i="14664"/>
  <c r="L247" i="14664"/>
  <c r="L23" i="14664"/>
  <c r="L367" i="14664"/>
  <c r="L191" i="14664"/>
  <c r="L98" i="14664"/>
  <c r="L519" i="14664"/>
  <c r="L335" i="14664"/>
  <c r="L215" i="14664"/>
  <c r="L143" i="14664"/>
  <c r="HK223" i="15198"/>
  <c r="HK240" i="15198" s="1"/>
  <c r="MM237" i="15198"/>
  <c r="L110" i="14664"/>
  <c r="L37" i="14664"/>
  <c r="L482" i="14664"/>
  <c r="L200" i="14664"/>
  <c r="L30" i="14664"/>
  <c r="L396" i="14664"/>
  <c r="L346" i="14664"/>
  <c r="L24" i="14664"/>
  <c r="L501" i="14664"/>
  <c r="L252" i="14664"/>
  <c r="L202" i="14664"/>
  <c r="L382" i="14664"/>
  <c r="L269" i="14664"/>
  <c r="L331" i="14664"/>
  <c r="L129" i="14664"/>
  <c r="L150" i="14664"/>
  <c r="L468" i="14664"/>
  <c r="L418" i="14664"/>
  <c r="L120" i="14664"/>
  <c r="L477" i="14664"/>
  <c r="L204" i="14664"/>
  <c r="L489" i="14664"/>
  <c r="L422" i="14664"/>
  <c r="L317" i="14664"/>
  <c r="L419" i="14664"/>
  <c r="L217" i="14664"/>
  <c r="L270" i="14664"/>
  <c r="L141" i="14664"/>
  <c r="L139" i="14664"/>
  <c r="L392" i="14664"/>
  <c r="L180" i="14664"/>
  <c r="L155" i="14664"/>
  <c r="L194" i="14664"/>
  <c r="L504" i="14664"/>
  <c r="L125" i="14664"/>
  <c r="L108" i="14664"/>
  <c r="L83" i="14664"/>
  <c r="L393" i="14664"/>
  <c r="L320" i="14664"/>
  <c r="L284" i="14664"/>
  <c r="L323" i="14664"/>
  <c r="L298" i="14664"/>
  <c r="L121" i="14664"/>
  <c r="L502" i="14664"/>
  <c r="L469" i="14664"/>
  <c r="L452" i="14664"/>
  <c r="L427" i="14664"/>
  <c r="L402" i="14664"/>
  <c r="L225" i="14664"/>
  <c r="L184" i="14664"/>
  <c r="L144" i="14664"/>
  <c r="L104" i="14664"/>
  <c r="L58" i="14664"/>
  <c r="L503" i="14664"/>
  <c r="L55" i="14664"/>
  <c r="L431" i="14664"/>
  <c r="L255" i="14664"/>
  <c r="L130" i="14664"/>
  <c r="L39" i="14664"/>
  <c r="L399" i="14664"/>
  <c r="L279" i="14664"/>
  <c r="L175" i="14664"/>
  <c r="MM239" i="15198"/>
  <c r="MM244" i="15198" s="1"/>
  <c r="SW231" i="15198"/>
  <c r="MM228" i="15198"/>
  <c r="L38" i="14664"/>
  <c r="L404" i="14664"/>
  <c r="L354" i="14664"/>
  <c r="L32" i="14664"/>
  <c r="L509" i="14664"/>
  <c r="L268" i="14664"/>
  <c r="L218" i="14664"/>
  <c r="L462" i="14664"/>
  <c r="L429" i="14664"/>
  <c r="L124" i="14664"/>
  <c r="L409" i="14664"/>
  <c r="L302" i="14664"/>
  <c r="L181" i="14664"/>
  <c r="L203" i="14664"/>
  <c r="L480" i="14664"/>
  <c r="L78" i="14664"/>
  <c r="L340" i="14664"/>
  <c r="L290" i="14664"/>
  <c r="L510" i="14664"/>
  <c r="L397" i="14664"/>
  <c r="L76" i="14664"/>
  <c r="L361" i="14664"/>
  <c r="L350" i="14664"/>
  <c r="L237" i="14664"/>
  <c r="L291" i="14664"/>
  <c r="L89" i="14664"/>
  <c r="L198" i="14664"/>
  <c r="L53" i="14664"/>
  <c r="L498" i="14664"/>
  <c r="L224" i="14664"/>
  <c r="L116" i="14664"/>
  <c r="L91" i="14664"/>
  <c r="L465" i="14664"/>
  <c r="L416" i="14664"/>
  <c r="L61" i="14664"/>
  <c r="L44" i="14664"/>
  <c r="L506" i="14664"/>
  <c r="L329" i="14664"/>
  <c r="L240" i="14664"/>
  <c r="L220" i="14664"/>
  <c r="L259" i="14664"/>
  <c r="L234" i="14664"/>
  <c r="L57" i="14664"/>
  <c r="L438" i="14664"/>
  <c r="L405" i="14664"/>
  <c r="L388" i="14664"/>
  <c r="L363" i="14664"/>
  <c r="L338" i="14664"/>
  <c r="L161" i="14664"/>
  <c r="L96" i="14664"/>
  <c r="L80" i="14664"/>
  <c r="L40" i="14664"/>
  <c r="L186" i="14664"/>
  <c r="L114" i="14664"/>
  <c r="L87" i="14664"/>
  <c r="L495" i="14664"/>
  <c r="L319" i="14664"/>
  <c r="L162" i="14664"/>
  <c r="L71" i="14664"/>
  <c r="L463" i="14664"/>
  <c r="L343" i="14664"/>
  <c r="IL223" i="15198"/>
  <c r="IL240" i="15198" s="1"/>
  <c r="NM223" i="15198"/>
  <c r="NM230" i="15198" s="1"/>
  <c r="NI229" i="15198"/>
  <c r="QV230" i="15198"/>
  <c r="QV237" i="15198"/>
  <c r="PH228" i="15198"/>
  <c r="NI232" i="15198"/>
  <c r="NI237" i="15198"/>
  <c r="NI234" i="15198"/>
  <c r="NI233" i="15198"/>
  <c r="NI246" i="15198" s="1"/>
  <c r="QV233" i="15198"/>
  <c r="QV246" i="15198" s="1"/>
  <c r="DT223" i="15198"/>
  <c r="DT241" i="15198" s="1"/>
  <c r="NI239" i="15198"/>
  <c r="NI244" i="15198" s="1"/>
  <c r="PO223" i="15198"/>
  <c r="PO240" i="15198" s="1"/>
  <c r="IX237" i="15198"/>
  <c r="IX240" i="15198"/>
  <c r="IX232" i="15198"/>
  <c r="IX234" i="15198"/>
  <c r="IX233" i="15198"/>
  <c r="IX246" i="15198" s="1"/>
  <c r="VU241" i="15198"/>
  <c r="IX239" i="15198"/>
  <c r="IX244" i="15198" s="1"/>
  <c r="IX230" i="15198"/>
  <c r="IX241" i="15198"/>
  <c r="IX231" i="15198"/>
  <c r="VU228" i="15198"/>
  <c r="PJ223" i="15198"/>
  <c r="PJ234" i="15198" s="1"/>
  <c r="IX228" i="15198"/>
  <c r="MN223" i="15198"/>
  <c r="MN231" i="15198" s="1"/>
  <c r="NE223" i="15198"/>
  <c r="NE240" i="15198" s="1"/>
  <c r="HL228" i="15198"/>
  <c r="DM233" i="15198"/>
  <c r="DM246" i="15198" s="1"/>
  <c r="LJ228" i="15198"/>
  <c r="NE228" i="15198"/>
  <c r="DM241" i="15198"/>
  <c r="SI223" i="15198"/>
  <c r="SI234" i="15198" s="1"/>
  <c r="MF228" i="15198"/>
  <c r="SI228" i="15198"/>
  <c r="TA228" i="15198"/>
  <c r="HX233" i="15198"/>
  <c r="HX246" i="15198" s="1"/>
  <c r="RT228" i="15198"/>
  <c r="DM237" i="15198"/>
  <c r="DM234" i="15198"/>
  <c r="DM230" i="15198"/>
  <c r="DM240" i="15198"/>
  <c r="RS223" i="15198"/>
  <c r="RS230" i="15198" s="1"/>
  <c r="RK223" i="15198"/>
  <c r="RK230" i="15198" s="1"/>
  <c r="KZ228" i="15198"/>
  <c r="DM232" i="15198"/>
  <c r="MB236" i="15198"/>
  <c r="DM239" i="15198"/>
  <c r="DM244" i="15198" s="1"/>
  <c r="SY228" i="15198"/>
  <c r="OO239" i="15198"/>
  <c r="OO244" i="15198" s="1"/>
  <c r="OO241" i="15198"/>
  <c r="UE223" i="15198"/>
  <c r="UE240" i="15198" s="1"/>
  <c r="OO229" i="15198"/>
  <c r="UE228" i="15198"/>
  <c r="KZ223" i="15198"/>
  <c r="KZ232" i="15198" s="1"/>
  <c r="NH223" i="15198"/>
  <c r="NH241" i="15198" s="1"/>
  <c r="NP223" i="15198"/>
  <c r="NP232" i="15198" s="1"/>
  <c r="OO234" i="15198"/>
  <c r="NP228" i="15198"/>
  <c r="FC220" i="15198"/>
  <c r="FC218" i="15198"/>
  <c r="FC224" i="15198" s="1"/>
  <c r="FC219" i="15198"/>
  <c r="NM228" i="15198"/>
  <c r="SC223" i="15198"/>
  <c r="SC240" i="15198" s="1"/>
  <c r="LW223" i="15198"/>
  <c r="LW240" i="15198" s="1"/>
  <c r="GI228" i="15198"/>
  <c r="JZ223" i="15198"/>
  <c r="JZ237" i="15198" s="1"/>
  <c r="RQ223" i="15198"/>
  <c r="RQ240" i="15198" s="1"/>
  <c r="WF223" i="15198"/>
  <c r="WF240" i="15198" s="1"/>
  <c r="RX223" i="15198"/>
  <c r="RX233" i="15198" s="1"/>
  <c r="RX246" i="15198" s="1"/>
  <c r="JZ228" i="15198"/>
  <c r="SG239" i="15198"/>
  <c r="SG244" i="15198" s="1"/>
  <c r="VT228" i="15198"/>
  <c r="HD241" i="15198"/>
  <c r="IH234" i="15198"/>
  <c r="IH229" i="15198"/>
  <c r="VU229" i="15198"/>
  <c r="QM233" i="15198"/>
  <c r="QM246" i="15198" s="1"/>
  <c r="VP234" i="15198"/>
  <c r="PJ228" i="15198"/>
  <c r="KD223" i="15198"/>
  <c r="KD234" i="15198" s="1"/>
  <c r="NW223" i="15198"/>
  <c r="NW234" i="15198" s="1"/>
  <c r="FW228" i="15198"/>
  <c r="OS223" i="15198"/>
  <c r="OS240" i="15198" s="1"/>
  <c r="MU223" i="15198"/>
  <c r="MU240" i="15198" s="1"/>
  <c r="VU231" i="15198"/>
  <c r="VU237" i="15198"/>
  <c r="QM241" i="15198"/>
  <c r="EG228" i="15198"/>
  <c r="MU228" i="15198"/>
  <c r="VU234" i="15198"/>
  <c r="QM232" i="15198"/>
  <c r="QM229" i="15198"/>
  <c r="VU230" i="15198"/>
  <c r="QM237" i="15198"/>
  <c r="VP237" i="15198"/>
  <c r="SH228" i="15198"/>
  <c r="VU232" i="15198"/>
  <c r="QM236" i="15198"/>
  <c r="KM223" i="15198"/>
  <c r="KM240" i="15198" s="1"/>
  <c r="VP236" i="15198"/>
  <c r="NB223" i="15198"/>
  <c r="NB234" i="15198" s="1"/>
  <c r="UA223" i="15198"/>
  <c r="UA240" i="15198" s="1"/>
  <c r="VU239" i="15198"/>
  <c r="VU244" i="15198" s="1"/>
  <c r="QM230" i="15198"/>
  <c r="LD223" i="15198"/>
  <c r="LD234" i="15198" s="1"/>
  <c r="PG223" i="15198"/>
  <c r="PG234" i="15198" s="1"/>
  <c r="QM228" i="15198"/>
  <c r="DG228" i="15198"/>
  <c r="VU233" i="15198"/>
  <c r="VU246" i="15198" s="1"/>
  <c r="QM231" i="15198"/>
  <c r="NQ223" i="15198"/>
  <c r="NQ234" i="15198" s="1"/>
  <c r="VU236" i="15198"/>
  <c r="RL223" i="15198"/>
  <c r="RL230" i="15198" s="1"/>
  <c r="KI223" i="15198"/>
  <c r="KI236" i="15198" s="1"/>
  <c r="LG228" i="15198"/>
  <c r="MA223" i="15198"/>
  <c r="MA240" i="15198" s="1"/>
  <c r="KK223" i="15198"/>
  <c r="KK240" i="15198" s="1"/>
  <c r="SQ230" i="15198"/>
  <c r="SQ229" i="15198"/>
  <c r="MT233" i="15198"/>
  <c r="MT246" i="15198" s="1"/>
  <c r="EA229" i="15198"/>
  <c r="WE223" i="15198"/>
  <c r="WE240" i="15198" s="1"/>
  <c r="GM223" i="15198"/>
  <c r="GM234" i="15198" s="1"/>
  <c r="VZ223" i="15198"/>
  <c r="VZ234" i="15198" s="1"/>
  <c r="EA236" i="15198"/>
  <c r="RN223" i="15198"/>
  <c r="RN234" i="15198" s="1"/>
  <c r="IY223" i="15198"/>
  <c r="IY240" i="15198" s="1"/>
  <c r="QV241" i="15198"/>
  <c r="OK233" i="15198"/>
  <c r="OK246" i="15198" s="1"/>
  <c r="KR228" i="15198"/>
  <c r="KR223" i="15198"/>
  <c r="KR232" i="15198" s="1"/>
  <c r="MH233" i="15198"/>
  <c r="MH246" i="15198" s="1"/>
  <c r="QV229" i="15198"/>
  <c r="RV223" i="15198"/>
  <c r="RV231" i="15198" s="1"/>
  <c r="QW228" i="15198"/>
  <c r="QV232" i="15198"/>
  <c r="SV223" i="15198"/>
  <c r="SV239" i="15198" s="1"/>
  <c r="SV244" i="15198" s="1"/>
  <c r="QE228" i="15198"/>
  <c r="QV234" i="15198"/>
  <c r="UO228" i="15198"/>
  <c r="QE223" i="15198"/>
  <c r="QE232" i="15198" s="1"/>
  <c r="MH241" i="15198"/>
  <c r="IS233" i="15198"/>
  <c r="IS246" i="15198" s="1"/>
  <c r="JM223" i="15198"/>
  <c r="JM240" i="15198" s="1"/>
  <c r="RO223" i="15198"/>
  <c r="RO236" i="15198" s="1"/>
  <c r="QV236" i="15198"/>
  <c r="QV239" i="15198"/>
  <c r="QV244" i="15198" s="1"/>
  <c r="PD237" i="15198"/>
  <c r="QV228" i="15198"/>
  <c r="DQ223" i="15198"/>
  <c r="DQ240" i="15198" s="1"/>
  <c r="NX241" i="15198"/>
  <c r="GP237" i="15198"/>
  <c r="NN223" i="15198"/>
  <c r="NN240" i="15198" s="1"/>
  <c r="MO239" i="15198"/>
  <c r="MO244" i="15198" s="1"/>
  <c r="MO233" i="15198"/>
  <c r="MO246" i="15198" s="1"/>
  <c r="GP234" i="15198"/>
  <c r="MO234" i="15198"/>
  <c r="MO241" i="15198"/>
  <c r="VW223" i="15198"/>
  <c r="VW240" i="15198" s="1"/>
  <c r="KB234" i="15198"/>
  <c r="KB233" i="15198"/>
  <c r="KB246" i="15198" s="1"/>
  <c r="GP232" i="15198"/>
  <c r="GV223" i="15198"/>
  <c r="GV240" i="15198" s="1"/>
  <c r="OU223" i="15198"/>
  <c r="OU231" i="15198" s="1"/>
  <c r="GP233" i="15198"/>
  <c r="GP246" i="15198" s="1"/>
  <c r="GP239" i="15198"/>
  <c r="GP244" i="15198" s="1"/>
  <c r="LE239" i="15198"/>
  <c r="LE244" i="15198" s="1"/>
  <c r="GP241" i="15198"/>
  <c r="OV223" i="15198"/>
  <c r="OV240" i="15198" s="1"/>
  <c r="WA223" i="15198"/>
  <c r="WA233" i="15198" s="1"/>
  <c r="WA246" i="15198" s="1"/>
  <c r="LE233" i="15198"/>
  <c r="LE246" i="15198" s="1"/>
  <c r="GP230" i="15198"/>
  <c r="GP229" i="15198"/>
  <c r="LE241" i="15198"/>
  <c r="QI223" i="15198"/>
  <c r="QI234" i="15198" s="1"/>
  <c r="GP231" i="15198"/>
  <c r="KB228" i="15198"/>
  <c r="LE229" i="15198"/>
  <c r="GP236" i="15198"/>
  <c r="GP228" i="15198"/>
  <c r="OI223" i="15198"/>
  <c r="OI240" i="15198" s="1"/>
  <c r="UW228" i="15198"/>
  <c r="GB223" i="15198"/>
  <c r="GB240" i="15198" s="1"/>
  <c r="MA228" i="15198"/>
  <c r="KJ223" i="15198"/>
  <c r="KJ240" i="15198" s="1"/>
  <c r="IO223" i="15198"/>
  <c r="IO230" i="15198" s="1"/>
  <c r="UH223" i="15198"/>
  <c r="UH240" i="15198" s="1"/>
  <c r="HS223" i="15198"/>
  <c r="HS234" i="15198" s="1"/>
  <c r="MB239" i="15198"/>
  <c r="MB244" i="15198" s="1"/>
  <c r="TZ223" i="15198"/>
  <c r="TZ234" i="15198" s="1"/>
  <c r="OP223" i="15198"/>
  <c r="OP233" i="15198" s="1"/>
  <c r="OP246" i="15198" s="1"/>
  <c r="GB228" i="15198"/>
  <c r="LM233" i="15198"/>
  <c r="LM246" i="15198" s="1"/>
  <c r="MB233" i="15198"/>
  <c r="MB246" i="15198" s="1"/>
  <c r="TB223" i="15198"/>
  <c r="TB234" i="15198" s="1"/>
  <c r="SU234" i="15198"/>
  <c r="MB231" i="15198"/>
  <c r="MB241" i="15198"/>
  <c r="MB240" i="15198"/>
  <c r="HY223" i="15198"/>
  <c r="HY234" i="15198" s="1"/>
  <c r="DO223" i="15198"/>
  <c r="DO237" i="15198" s="1"/>
  <c r="TN223" i="15198"/>
  <c r="TN240" i="15198" s="1"/>
  <c r="MB229" i="15198"/>
  <c r="DK223" i="15198"/>
  <c r="DK234" i="15198" s="1"/>
  <c r="MB237" i="15198"/>
  <c r="MB234" i="15198"/>
  <c r="LU228" i="15198"/>
  <c r="DW228" i="15198"/>
  <c r="TK223" i="15198"/>
  <c r="TK231" i="15198" s="1"/>
  <c r="WB223" i="15198"/>
  <c r="WB240" i="15198" s="1"/>
  <c r="HI228" i="15198"/>
  <c r="TH228" i="15198"/>
  <c r="DZ223" i="15198"/>
  <c r="DZ240" i="15198" s="1"/>
  <c r="SE223" i="15198"/>
  <c r="SE240" i="15198" s="1"/>
  <c r="EH223" i="15198"/>
  <c r="EH240" i="15198" s="1"/>
  <c r="OA223" i="15198"/>
  <c r="OA240" i="15198" s="1"/>
  <c r="OA228" i="15198"/>
  <c r="TE223" i="15198"/>
  <c r="TE229" i="15198" s="1"/>
  <c r="OR228" i="15198"/>
  <c r="DY236" i="15198"/>
  <c r="IS239" i="15198"/>
  <c r="IS244" i="15198" s="1"/>
  <c r="VT223" i="15198"/>
  <c r="VT240" i="15198" s="1"/>
  <c r="RL228" i="15198"/>
  <c r="ME228" i="15198"/>
  <c r="IS234" i="15198"/>
  <c r="IS241" i="15198"/>
  <c r="UZ223" i="15198"/>
  <c r="UZ240" i="15198" s="1"/>
  <c r="RG223" i="15198"/>
  <c r="RG240" i="15198" s="1"/>
  <c r="DU223" i="15198"/>
  <c r="IS229" i="15198"/>
  <c r="EQ233" i="15198"/>
  <c r="EQ246" i="15198" s="1"/>
  <c r="DY230" i="15198"/>
  <c r="DY237" i="15198"/>
  <c r="OY223" i="15198"/>
  <c r="OY240" i="15198" s="1"/>
  <c r="EQ239" i="15198"/>
  <c r="EQ244" i="15198" s="1"/>
  <c r="DY231" i="15198"/>
  <c r="SX223" i="15198"/>
  <c r="SX240" i="15198" s="1"/>
  <c r="EQ241" i="15198"/>
  <c r="DE223" i="15198"/>
  <c r="DE240" i="15198" s="1"/>
  <c r="EQ229" i="15198"/>
  <c r="DE228" i="15198"/>
  <c r="GF228" i="15198"/>
  <c r="HD229" i="15198"/>
  <c r="PD230" i="15198"/>
  <c r="EE223" i="15198"/>
  <c r="EE239" i="15198" s="1"/>
  <c r="EE244" i="15198" s="1"/>
  <c r="RB223" i="15198"/>
  <c r="RB240" i="15198" s="1"/>
  <c r="TE228" i="15198"/>
  <c r="LP228" i="15198"/>
  <c r="KH223" i="15198"/>
  <c r="KH240" i="15198" s="1"/>
  <c r="PC223" i="15198"/>
  <c r="PC234" i="15198" s="1"/>
  <c r="JJ228" i="15198"/>
  <c r="MJ223" i="15198"/>
  <c r="MJ240" i="15198" s="1"/>
  <c r="JW223" i="15198"/>
  <c r="JW236" i="15198" s="1"/>
  <c r="PD234" i="15198"/>
  <c r="EO223" i="15198"/>
  <c r="EO240" i="15198" s="1"/>
  <c r="GK239" i="15198"/>
  <c r="GK244" i="15198" s="1"/>
  <c r="HD233" i="15198"/>
  <c r="HD246" i="15198" s="1"/>
  <c r="GE223" i="15198"/>
  <c r="GE234" i="15198" s="1"/>
  <c r="GK233" i="15198"/>
  <c r="GK246" i="15198" s="1"/>
  <c r="LI229" i="15198"/>
  <c r="ED223" i="15198"/>
  <c r="ED234" i="15198" s="1"/>
  <c r="PD229" i="15198"/>
  <c r="GK241" i="15198"/>
  <c r="LI230" i="15198"/>
  <c r="JH223" i="15198"/>
  <c r="JH240" i="15198" s="1"/>
  <c r="LM239" i="15198"/>
  <c r="LM244" i="15198" s="1"/>
  <c r="HX241" i="15198"/>
  <c r="DY239" i="15198"/>
  <c r="DY244" i="15198" s="1"/>
  <c r="VZ228" i="15198"/>
  <c r="VW228" i="15198"/>
  <c r="PK223" i="15198"/>
  <c r="PK237" i="15198" s="1"/>
  <c r="LM237" i="15198"/>
  <c r="LM236" i="15198"/>
  <c r="NR223" i="15198"/>
  <c r="NR240" i="15198" s="1"/>
  <c r="LM241" i="15198"/>
  <c r="HX229" i="15198"/>
  <c r="DY232" i="15198"/>
  <c r="DY233" i="15198"/>
  <c r="DY246" i="15198" s="1"/>
  <c r="HX234" i="15198"/>
  <c r="EL223" i="15198"/>
  <c r="LM229" i="15198"/>
  <c r="LM231" i="15198"/>
  <c r="MV223" i="15198"/>
  <c r="MV240" i="15198" s="1"/>
  <c r="EL228" i="15198"/>
  <c r="LM230" i="15198"/>
  <c r="FU223" i="15198"/>
  <c r="FU234" i="15198" s="1"/>
  <c r="DY229" i="15198"/>
  <c r="SQ234" i="15198"/>
  <c r="DH223" i="15198"/>
  <c r="DH231" i="15198" s="1"/>
  <c r="GH223" i="15198"/>
  <c r="GH234" i="15198" s="1"/>
  <c r="LM234" i="15198"/>
  <c r="LM232" i="15198"/>
  <c r="DY240" i="15198"/>
  <c r="QL223" i="15198"/>
  <c r="QL234" i="15198" s="1"/>
  <c r="GA223" i="15198"/>
  <c r="GA234" i="15198" s="1"/>
  <c r="KS223" i="15198"/>
  <c r="KS240" i="15198" s="1"/>
  <c r="EK228" i="15198"/>
  <c r="EK223" i="15198"/>
  <c r="SD228" i="15198"/>
  <c r="ID228" i="15198"/>
  <c r="TF240" i="15198"/>
  <c r="TF232" i="15198"/>
  <c r="TF230" i="15198"/>
  <c r="TF237" i="15198"/>
  <c r="TF231" i="15198"/>
  <c r="TF229" i="15198"/>
  <c r="TF236" i="15198"/>
  <c r="TF234" i="15198"/>
  <c r="TF241" i="15198"/>
  <c r="TF233" i="15198"/>
  <c r="TF246" i="15198" s="1"/>
  <c r="TF239" i="15198"/>
  <c r="TF244" i="15198" s="1"/>
  <c r="NY241" i="15198"/>
  <c r="OK239" i="15198"/>
  <c r="OK244" i="15198" s="1"/>
  <c r="OK236" i="15198"/>
  <c r="PH233" i="15198"/>
  <c r="PH246" i="15198" s="1"/>
  <c r="NZ223" i="15198"/>
  <c r="NZ234" i="15198" s="1"/>
  <c r="JG228" i="15198"/>
  <c r="OK229" i="15198"/>
  <c r="OK230" i="15198"/>
  <c r="OK240" i="15198"/>
  <c r="PH239" i="15198"/>
  <c r="PH244" i="15198" s="1"/>
  <c r="HT237" i="15198"/>
  <c r="PH241" i="15198"/>
  <c r="LJ241" i="15198"/>
  <c r="NZ228" i="15198"/>
  <c r="ET228" i="15198"/>
  <c r="IK233" i="15198"/>
  <c r="IK246" i="15198" s="1"/>
  <c r="EV223" i="15198"/>
  <c r="EV240" i="15198" s="1"/>
  <c r="HT229" i="15198"/>
  <c r="QH223" i="15198"/>
  <c r="QH234" i="15198" s="1"/>
  <c r="OK232" i="15198"/>
  <c r="OK228" i="15198"/>
  <c r="LJ237" i="15198"/>
  <c r="LJ239" i="15198"/>
  <c r="LJ244" i="15198" s="1"/>
  <c r="OK241" i="15198"/>
  <c r="LJ240" i="15198"/>
  <c r="LJ234" i="15198"/>
  <c r="KP223" i="15198"/>
  <c r="KP230" i="15198" s="1"/>
  <c r="EA231" i="15198"/>
  <c r="LJ233" i="15198"/>
  <c r="LJ246" i="15198" s="1"/>
  <c r="LJ232" i="15198"/>
  <c r="PH229" i="15198"/>
  <c r="DV233" i="15198"/>
  <c r="DV246" i="15198" s="1"/>
  <c r="QU212" i="15198"/>
  <c r="QU213" i="15198" s="1"/>
  <c r="HT234" i="15198"/>
  <c r="OK237" i="15198"/>
  <c r="OK234" i="15198"/>
  <c r="HZ223" i="15198"/>
  <c r="HZ241" i="15198" s="1"/>
  <c r="OH223" i="15198"/>
  <c r="OH229" i="15198" s="1"/>
  <c r="WD240" i="15198"/>
  <c r="WD229" i="15198"/>
  <c r="WD241" i="15198"/>
  <c r="WD236" i="15198"/>
  <c r="WD233" i="15198"/>
  <c r="WD246" i="15198" s="1"/>
  <c r="WD239" i="15198"/>
  <c r="WD244" i="15198" s="1"/>
  <c r="WD232" i="15198"/>
  <c r="WD230" i="15198"/>
  <c r="WD237" i="15198"/>
  <c r="WD231" i="15198"/>
  <c r="WD234" i="15198"/>
  <c r="ML231" i="15198"/>
  <c r="ML237" i="15198"/>
  <c r="ML234" i="15198"/>
  <c r="ML230" i="15198"/>
  <c r="ML229" i="15198"/>
  <c r="ML236" i="15198"/>
  <c r="ML232" i="15198"/>
  <c r="NX240" i="15198"/>
  <c r="HI236" i="15198"/>
  <c r="PH231" i="15198"/>
  <c r="JU223" i="15198"/>
  <c r="JU228" i="15198"/>
  <c r="SQ237" i="15198"/>
  <c r="MT236" i="15198"/>
  <c r="NX237" i="15198"/>
  <c r="NX229" i="15198"/>
  <c r="IY228" i="15198"/>
  <c r="MT241" i="15198"/>
  <c r="LI236" i="15198"/>
  <c r="IA223" i="15198"/>
  <c r="IA230" i="15198" s="1"/>
  <c r="WD228" i="15198"/>
  <c r="NX232" i="15198"/>
  <c r="SQ231" i="15198"/>
  <c r="KL228" i="15198"/>
  <c r="OF223" i="15198"/>
  <c r="OF240" i="15198" s="1"/>
  <c r="IV223" i="15198"/>
  <c r="IV240" i="15198" s="1"/>
  <c r="DF223" i="15198"/>
  <c r="DF240" i="15198" s="1"/>
  <c r="MT229" i="15198"/>
  <c r="MT230" i="15198"/>
  <c r="PR223" i="15198"/>
  <c r="PR240" i="15198" s="1"/>
  <c r="SQ232" i="15198"/>
  <c r="IR223" i="15198"/>
  <c r="IR240" i="15198" s="1"/>
  <c r="UV228" i="15198"/>
  <c r="QX223" i="15198"/>
  <c r="QX240" i="15198" s="1"/>
  <c r="VD228" i="15198"/>
  <c r="PR228" i="15198"/>
  <c r="SQ236" i="15198"/>
  <c r="VC228" i="15198"/>
  <c r="MT231" i="15198"/>
  <c r="MT234" i="15198"/>
  <c r="MT237" i="15198"/>
  <c r="LI237" i="15198"/>
  <c r="LL236" i="15198"/>
  <c r="IT223" i="15198"/>
  <c r="IT234" i="15198" s="1"/>
  <c r="MT232" i="15198"/>
  <c r="SQ239" i="15198"/>
  <c r="SQ244" i="15198" s="1"/>
  <c r="VS223" i="15198"/>
  <c r="VS233" i="15198" s="1"/>
  <c r="VS246" i="15198" s="1"/>
  <c r="LI233" i="15198"/>
  <c r="LI246" i="15198" s="1"/>
  <c r="LI234" i="15198"/>
  <c r="LI231" i="15198"/>
  <c r="SQ233" i="15198"/>
  <c r="SQ246" i="15198" s="1"/>
  <c r="IC223" i="15198"/>
  <c r="IC241" i="15198" s="1"/>
  <c r="NX233" i="15198"/>
  <c r="NX246" i="15198" s="1"/>
  <c r="LI239" i="15198"/>
  <c r="LI244" i="15198" s="1"/>
  <c r="KU223" i="15198"/>
  <c r="KU234" i="15198" s="1"/>
  <c r="SQ241" i="15198"/>
  <c r="NX231" i="15198"/>
  <c r="LI241" i="15198"/>
  <c r="MT239" i="15198"/>
  <c r="MT244" i="15198" s="1"/>
  <c r="LI232" i="15198"/>
  <c r="EI223" i="15198"/>
  <c r="EI234" i="15198" s="1"/>
  <c r="DV234" i="15198"/>
  <c r="RR236" i="15198"/>
  <c r="EY228" i="15198"/>
  <c r="PL223" i="15198"/>
  <c r="PL234" i="15198" s="1"/>
  <c r="LL230" i="15198"/>
  <c r="GL228" i="15198"/>
  <c r="HG223" i="15198"/>
  <c r="HG240" i="15198" s="1"/>
  <c r="LL232" i="15198"/>
  <c r="DV239" i="15198"/>
  <c r="DV244" i="15198" s="1"/>
  <c r="PL228" i="15198"/>
  <c r="HG228" i="15198"/>
  <c r="RR233" i="15198"/>
  <c r="RR246" i="15198" s="1"/>
  <c r="DV241" i="15198"/>
  <c r="LL233" i="15198"/>
  <c r="LL246" i="15198" s="1"/>
  <c r="OJ228" i="15198"/>
  <c r="KF237" i="15198"/>
  <c r="LT223" i="15198"/>
  <c r="LT241" i="15198" s="1"/>
  <c r="DV228" i="15198"/>
  <c r="QZ223" i="15198"/>
  <c r="QZ241" i="15198" s="1"/>
  <c r="RR234" i="15198"/>
  <c r="RR239" i="15198"/>
  <c r="RR244" i="15198" s="1"/>
  <c r="LL239" i="15198"/>
  <c r="LL244" i="15198" s="1"/>
  <c r="LK223" i="15198"/>
  <c r="LK234" i="15198" s="1"/>
  <c r="RR230" i="15198"/>
  <c r="IP228" i="15198"/>
  <c r="LT228" i="15198"/>
  <c r="JY229" i="15198"/>
  <c r="RR231" i="15198"/>
  <c r="RR241" i="15198"/>
  <c r="LL241" i="15198"/>
  <c r="LL234" i="15198"/>
  <c r="IP223" i="15198"/>
  <c r="IP233" i="15198" s="1"/>
  <c r="IP246" i="15198" s="1"/>
  <c r="SR223" i="15198"/>
  <c r="RR232" i="15198"/>
  <c r="EW223" i="15198"/>
  <c r="EW229" i="15198" s="1"/>
  <c r="RR229" i="15198"/>
  <c r="LL229" i="15198"/>
  <c r="RR240" i="15198"/>
  <c r="GL223" i="15198"/>
  <c r="GL236" i="15198" s="1"/>
  <c r="QM240" i="15198"/>
  <c r="OO230" i="15198"/>
  <c r="MT228" i="15198"/>
  <c r="MV228" i="15198"/>
  <c r="UM228" i="15198"/>
  <c r="GU223" i="15198"/>
  <c r="GU228" i="15198"/>
  <c r="KF239" i="15198"/>
  <c r="KF244" i="15198" s="1"/>
  <c r="DS228" i="15198"/>
  <c r="MH240" i="15198"/>
  <c r="UK228" i="15198"/>
  <c r="LP239" i="15198"/>
  <c r="LP244" i="15198" s="1"/>
  <c r="SO240" i="15198"/>
  <c r="SB223" i="15198"/>
  <c r="SB240" i="15198" s="1"/>
  <c r="RH223" i="15198"/>
  <c r="RH234" i="15198" s="1"/>
  <c r="HJ230" i="15198"/>
  <c r="SA223" i="15198"/>
  <c r="SA234" i="15198" s="1"/>
  <c r="QF237" i="15198"/>
  <c r="UM223" i="15198"/>
  <c r="UM241" i="15198" s="1"/>
  <c r="ST223" i="15198"/>
  <c r="ST240" i="15198" s="1"/>
  <c r="QF234" i="15198"/>
  <c r="EF223" i="15198"/>
  <c r="EF240" i="15198" s="1"/>
  <c r="OB223" i="15198"/>
  <c r="OB239" i="15198" s="1"/>
  <c r="OB244" i="15198" s="1"/>
  <c r="QF232" i="15198"/>
  <c r="HJ239" i="15198"/>
  <c r="HJ244" i="15198" s="1"/>
  <c r="QF240" i="15198"/>
  <c r="QF239" i="15198"/>
  <c r="QF244" i="15198" s="1"/>
  <c r="KO223" i="15198"/>
  <c r="KO240" i="15198" s="1"/>
  <c r="HJ233" i="15198"/>
  <c r="HJ246" i="15198" s="1"/>
  <c r="GZ223" i="15198"/>
  <c r="GZ240" i="15198" s="1"/>
  <c r="QF228" i="15198"/>
  <c r="QF233" i="15198"/>
  <c r="QF246" i="15198" s="1"/>
  <c r="UQ223" i="15198"/>
  <c r="UQ240" i="15198" s="1"/>
  <c r="SO232" i="15198"/>
  <c r="MQ241" i="15198"/>
  <c r="HJ241" i="15198"/>
  <c r="RW223" i="15198"/>
  <c r="RW240" i="15198" s="1"/>
  <c r="SO239" i="15198"/>
  <c r="SO244" i="15198" s="1"/>
  <c r="HJ234" i="15198"/>
  <c r="GW223" i="15198"/>
  <c r="GW234" i="15198" s="1"/>
  <c r="QF230" i="15198"/>
  <c r="HJ232" i="15198"/>
  <c r="SO230" i="15198"/>
  <c r="QF241" i="15198"/>
  <c r="HJ229" i="15198"/>
  <c r="IM223" i="15198"/>
  <c r="IM240" i="15198" s="1"/>
  <c r="QF229" i="15198"/>
  <c r="QF236" i="15198"/>
  <c r="KT236" i="15198"/>
  <c r="KT239" i="15198"/>
  <c r="KT244" i="15198" s="1"/>
  <c r="KT230" i="15198"/>
  <c r="KT231" i="15198"/>
  <c r="KT229" i="15198"/>
  <c r="KT234" i="15198"/>
  <c r="KT232" i="15198"/>
  <c r="KT237" i="15198"/>
  <c r="KT241" i="15198"/>
  <c r="KT233" i="15198"/>
  <c r="KT246" i="15198" s="1"/>
  <c r="DS239" i="15198"/>
  <c r="DS244" i="15198" s="1"/>
  <c r="DS234" i="15198"/>
  <c r="DS229" i="15198"/>
  <c r="UK233" i="15198"/>
  <c r="UK246" i="15198" s="1"/>
  <c r="UK241" i="15198"/>
  <c r="IH239" i="15198"/>
  <c r="IH244" i="15198" s="1"/>
  <c r="JD223" i="15198"/>
  <c r="JD240" i="15198" s="1"/>
  <c r="SO231" i="15198"/>
  <c r="MW229" i="15198"/>
  <c r="UO241" i="15198"/>
  <c r="TS228" i="15198"/>
  <c r="JA241" i="15198"/>
  <c r="KT240" i="15198"/>
  <c r="MH239" i="15198"/>
  <c r="MH244" i="15198" s="1"/>
  <c r="IV228" i="15198"/>
  <c r="SW234" i="15198"/>
  <c r="JA229" i="15198"/>
  <c r="IH241" i="15198"/>
  <c r="UO234" i="15198"/>
  <c r="JD228" i="15198"/>
  <c r="UO230" i="15198"/>
  <c r="SO233" i="15198"/>
  <c r="SO246" i="15198" s="1"/>
  <c r="UO229" i="15198"/>
  <c r="MH229" i="15198"/>
  <c r="PW223" i="15198"/>
  <c r="PW234" i="15198" s="1"/>
  <c r="MW234" i="15198"/>
  <c r="LS223" i="15198"/>
  <c r="LS234" i="15198" s="1"/>
  <c r="SW233" i="15198"/>
  <c r="SW246" i="15198" s="1"/>
  <c r="SK228" i="15198"/>
  <c r="PN223" i="15198"/>
  <c r="PN234" i="15198" s="1"/>
  <c r="SO241" i="15198"/>
  <c r="MH234" i="15198"/>
  <c r="NC228" i="15198"/>
  <c r="SO237" i="15198"/>
  <c r="NV223" i="15198"/>
  <c r="NV240" i="15198" s="1"/>
  <c r="SO234" i="15198"/>
  <c r="UO232" i="15198"/>
  <c r="SW239" i="15198"/>
  <c r="SW244" i="15198" s="1"/>
  <c r="SO229" i="15198"/>
  <c r="KT228" i="15198"/>
  <c r="MI223" i="15198"/>
  <c r="MI240" i="15198" s="1"/>
  <c r="UO231" i="15198"/>
  <c r="SW241" i="15198"/>
  <c r="MW239" i="15198"/>
  <c r="MW244" i="15198" s="1"/>
  <c r="DR228" i="15198"/>
  <c r="SW232" i="15198"/>
  <c r="TS223" i="15198"/>
  <c r="TS240" i="15198" s="1"/>
  <c r="NK223" i="15198"/>
  <c r="NK239" i="15198" s="1"/>
  <c r="NK244" i="15198" s="1"/>
  <c r="JY233" i="15198"/>
  <c r="JY246" i="15198" s="1"/>
  <c r="JY239" i="15198"/>
  <c r="JY244" i="15198" s="1"/>
  <c r="UO236" i="15198"/>
  <c r="OE223" i="15198"/>
  <c r="OE240" i="15198" s="1"/>
  <c r="MH237" i="15198"/>
  <c r="JA239" i="15198"/>
  <c r="JA244" i="15198" s="1"/>
  <c r="SW229" i="15198"/>
  <c r="MW233" i="15198"/>
  <c r="MW246" i="15198" s="1"/>
  <c r="UO237" i="15198"/>
  <c r="UO239" i="15198"/>
  <c r="UO244" i="15198" s="1"/>
  <c r="SW236" i="15198"/>
  <c r="JA234" i="15198"/>
  <c r="HX228" i="15198"/>
  <c r="ID223" i="15198"/>
  <c r="ID231" i="15198" s="1"/>
  <c r="IH233" i="15198"/>
  <c r="IH246" i="15198" s="1"/>
  <c r="UO233" i="15198"/>
  <c r="UO246" i="15198" s="1"/>
  <c r="IQ223" i="15198"/>
  <c r="IQ240" i="15198" s="1"/>
  <c r="MH232" i="15198"/>
  <c r="SW230" i="15198"/>
  <c r="SW237" i="15198"/>
  <c r="SZ230" i="15198"/>
  <c r="SZ234" i="15198"/>
  <c r="SZ229" i="15198"/>
  <c r="SZ237" i="15198"/>
  <c r="SZ236" i="15198"/>
  <c r="SZ241" i="15198"/>
  <c r="SZ231" i="15198"/>
  <c r="SZ239" i="15198"/>
  <c r="SZ244" i="15198" s="1"/>
  <c r="SZ233" i="15198"/>
  <c r="SZ246" i="15198" s="1"/>
  <c r="SZ232" i="15198"/>
  <c r="SZ240" i="15198"/>
  <c r="RZ223" i="15198"/>
  <c r="RZ240" i="15198" s="1"/>
  <c r="OG223" i="15198"/>
  <c r="OG240" i="15198" s="1"/>
  <c r="QD223" i="15198"/>
  <c r="PK228" i="15198"/>
  <c r="NJ223" i="15198"/>
  <c r="NJ240" i="15198" s="1"/>
  <c r="SQ228" i="15198"/>
  <c r="NC223" i="15198"/>
  <c r="NC240" i="15198" s="1"/>
  <c r="PD236" i="15198"/>
  <c r="NR228" i="15198"/>
  <c r="KB239" i="15198"/>
  <c r="KB244" i="15198" s="1"/>
  <c r="ML239" i="15198"/>
  <c r="ML244" i="15198" s="1"/>
  <c r="NT228" i="15198"/>
  <c r="GA228" i="15198"/>
  <c r="KB241" i="15198"/>
  <c r="LB223" i="15198"/>
  <c r="LB240" i="15198" s="1"/>
  <c r="ML233" i="15198"/>
  <c r="ML246" i="15198" s="1"/>
  <c r="KB229" i="15198"/>
  <c r="QY228" i="15198"/>
  <c r="PD232" i="15198"/>
  <c r="ML241" i="15198"/>
  <c r="ML240" i="15198"/>
  <c r="PD239" i="15198"/>
  <c r="PD244" i="15198" s="1"/>
  <c r="PD231" i="15198"/>
  <c r="PH240" i="15198"/>
  <c r="PD233" i="15198"/>
  <c r="PD246" i="15198" s="1"/>
  <c r="PV223" i="15198"/>
  <c r="PV240" i="15198" s="1"/>
  <c r="HR223" i="15198"/>
  <c r="ML228" i="15198"/>
  <c r="PD241" i="15198"/>
  <c r="TF228" i="15198"/>
  <c r="QB228" i="15198"/>
  <c r="HP223" i="15198"/>
  <c r="HP229" i="15198" s="1"/>
  <c r="VQ232" i="15198"/>
  <c r="VQ239" i="15198"/>
  <c r="VQ244" i="15198" s="1"/>
  <c r="VB223" i="15198"/>
  <c r="VB234" i="15198" s="1"/>
  <c r="HT232" i="15198"/>
  <c r="HT230" i="15198"/>
  <c r="HT236" i="15198"/>
  <c r="NL223" i="15198"/>
  <c r="NL237" i="15198" s="1"/>
  <c r="VQ241" i="15198"/>
  <c r="RD223" i="15198"/>
  <c r="RD237" i="15198" s="1"/>
  <c r="NA223" i="15198"/>
  <c r="NA240" i="15198" s="1"/>
  <c r="SN223" i="15198"/>
  <c r="SN231" i="15198" s="1"/>
  <c r="VI240" i="15198"/>
  <c r="NL228" i="15198"/>
  <c r="TO223" i="15198"/>
  <c r="HT231" i="15198"/>
  <c r="VQ229" i="15198"/>
  <c r="UR233" i="15198"/>
  <c r="UR246" i="15198" s="1"/>
  <c r="LY223" i="15198"/>
  <c r="LY236" i="15198" s="1"/>
  <c r="TJ228" i="15198"/>
  <c r="TO228" i="15198"/>
  <c r="UR239" i="15198"/>
  <c r="UR244" i="15198" s="1"/>
  <c r="LV228" i="15198"/>
  <c r="LV223" i="15198"/>
  <c r="IK234" i="15198"/>
  <c r="UR241" i="15198"/>
  <c r="HT233" i="15198"/>
  <c r="HT246" i="15198" s="1"/>
  <c r="UR234" i="15198"/>
  <c r="RR228" i="15198"/>
  <c r="OD223" i="15198"/>
  <c r="HT239" i="15198"/>
  <c r="HT244" i="15198" s="1"/>
  <c r="IU223" i="15198"/>
  <c r="UD223" i="15198"/>
  <c r="UD228" i="15198"/>
  <c r="HT241" i="15198"/>
  <c r="IU228" i="15198"/>
  <c r="SS223" i="15198"/>
  <c r="SS240" i="15198" s="1"/>
  <c r="SS228" i="15198"/>
  <c r="UK229" i="15198"/>
  <c r="RW228" i="15198"/>
  <c r="NY229" i="15198"/>
  <c r="WC228" i="15198"/>
  <c r="KF234" i="15198"/>
  <c r="TU240" i="15198"/>
  <c r="MX223" i="15198"/>
  <c r="MX240" i="15198" s="1"/>
  <c r="KF233" i="15198"/>
  <c r="KF246" i="15198" s="1"/>
  <c r="TB228" i="15198"/>
  <c r="KF232" i="15198"/>
  <c r="PS223" i="15198"/>
  <c r="PS240" i="15198" s="1"/>
  <c r="GD223" i="15198"/>
  <c r="GD240" i="15198" s="1"/>
  <c r="VG223" i="15198"/>
  <c r="VG234" i="15198" s="1"/>
  <c r="GS232" i="15198"/>
  <c r="GS239" i="15198"/>
  <c r="GS244" i="15198" s="1"/>
  <c r="UK232" i="15198"/>
  <c r="KF241" i="15198"/>
  <c r="PF223" i="15198"/>
  <c r="PF240" i="15198" s="1"/>
  <c r="GS233" i="15198"/>
  <c r="GS246" i="15198" s="1"/>
  <c r="HV223" i="15198"/>
  <c r="HV240" i="15198" s="1"/>
  <c r="KF229" i="15198"/>
  <c r="KF230" i="15198"/>
  <c r="HB223" i="15198"/>
  <c r="HB240" i="15198" s="1"/>
  <c r="UJ223" i="15198"/>
  <c r="UJ240" i="15198" s="1"/>
  <c r="RF233" i="15198"/>
  <c r="RF246" i="15198" s="1"/>
  <c r="SP223" i="15198"/>
  <c r="SP240" i="15198" s="1"/>
  <c r="GS241" i="15198"/>
  <c r="GQ223" i="15198"/>
  <c r="GQ240" i="15198" s="1"/>
  <c r="GS237" i="15198"/>
  <c r="EM223" i="15198"/>
  <c r="EM240" i="15198" s="1"/>
  <c r="RF239" i="15198"/>
  <c r="RF244" i="15198" s="1"/>
  <c r="GS229" i="15198"/>
  <c r="TI228" i="15198"/>
  <c r="KF236" i="15198"/>
  <c r="GT228" i="15198"/>
  <c r="KA223" i="15198"/>
  <c r="KA239" i="15198" s="1"/>
  <c r="KA244" i="15198" s="1"/>
  <c r="JX223" i="15198"/>
  <c r="JX234" i="15198" s="1"/>
  <c r="UK239" i="15198"/>
  <c r="UK244" i="15198" s="1"/>
  <c r="RF234" i="15198"/>
  <c r="RF241" i="15198"/>
  <c r="NY233" i="15198"/>
  <c r="NY246" i="15198" s="1"/>
  <c r="KF240" i="15198"/>
  <c r="GS230" i="15198"/>
  <c r="RF229" i="15198"/>
  <c r="NY239" i="15198"/>
  <c r="NY244" i="15198" s="1"/>
  <c r="GS231" i="15198"/>
  <c r="TJ229" i="15198"/>
  <c r="TJ241" i="15198"/>
  <c r="TJ239" i="15198"/>
  <c r="TJ244" i="15198" s="1"/>
  <c r="TJ233" i="15198"/>
  <c r="TJ246" i="15198" s="1"/>
  <c r="TJ234" i="15198"/>
  <c r="PM228" i="15198"/>
  <c r="OM228" i="15198"/>
  <c r="TQ223" i="15198"/>
  <c r="TQ228" i="15198"/>
  <c r="SZ228" i="15198"/>
  <c r="DJ228" i="15198"/>
  <c r="DJ223" i="15198"/>
  <c r="GT223" i="15198"/>
  <c r="GT240" i="15198" s="1"/>
  <c r="NS223" i="15198"/>
  <c r="NS228" i="15198"/>
  <c r="PB239" i="15198"/>
  <c r="PB244" i="15198" s="1"/>
  <c r="IG223" i="15198"/>
  <c r="IG240" i="15198" s="1"/>
  <c r="RD228" i="15198"/>
  <c r="IK241" i="15198"/>
  <c r="PB234" i="15198"/>
  <c r="PB233" i="15198"/>
  <c r="PB246" i="15198" s="1"/>
  <c r="II223" i="15198"/>
  <c r="II240" i="15198" s="1"/>
  <c r="PB240" i="15198"/>
  <c r="IK229" i="15198"/>
  <c r="TD223" i="15198"/>
  <c r="TD240" i="15198" s="1"/>
  <c r="PB231" i="15198"/>
  <c r="KN223" i="15198"/>
  <c r="KN240" i="15198" s="1"/>
  <c r="PB241" i="15198"/>
  <c r="LQ239" i="15198"/>
  <c r="LQ244" i="15198" s="1"/>
  <c r="PB236" i="15198"/>
  <c r="LQ234" i="15198"/>
  <c r="PB229" i="15198"/>
  <c r="LQ233" i="15198"/>
  <c r="LQ246" i="15198" s="1"/>
  <c r="PB232" i="15198"/>
  <c r="HX240" i="15198"/>
  <c r="HX232" i="15198"/>
  <c r="HX231" i="15198"/>
  <c r="HX230" i="15198"/>
  <c r="HX237" i="15198"/>
  <c r="HX236" i="15198"/>
  <c r="PB230" i="15198"/>
  <c r="LQ241" i="15198"/>
  <c r="VO240" i="15198"/>
  <c r="LF223" i="15198"/>
  <c r="LF234" i="15198" s="1"/>
  <c r="KX223" i="15198"/>
  <c r="KX234" i="15198" s="1"/>
  <c r="SM228" i="15198"/>
  <c r="SM223" i="15198"/>
  <c r="LN223" i="15198"/>
  <c r="LN234" i="15198" s="1"/>
  <c r="GY223" i="15198"/>
  <c r="GY240" i="15198" s="1"/>
  <c r="VK223" i="15198"/>
  <c r="VK234" i="15198" s="1"/>
  <c r="DL240" i="15198"/>
  <c r="IK239" i="15198"/>
  <c r="IK244" i="15198" s="1"/>
  <c r="QO240" i="15198"/>
  <c r="PH236" i="15198"/>
  <c r="PH234" i="15198"/>
  <c r="PB228" i="15198"/>
  <c r="RZ228" i="15198"/>
  <c r="IK232" i="15198"/>
  <c r="GS234" i="15198"/>
  <c r="OQ228" i="15198"/>
  <c r="OQ223" i="15198"/>
  <c r="QK240" i="15198"/>
  <c r="QB223" i="15198"/>
  <c r="QB237" i="15198" s="1"/>
  <c r="OO232" i="15198"/>
  <c r="PH237" i="15198"/>
  <c r="OO237" i="15198"/>
  <c r="GS240" i="15198"/>
  <c r="IB228" i="15198"/>
  <c r="IB223" i="15198"/>
  <c r="UR240" i="15198"/>
  <c r="UR236" i="15198"/>
  <c r="UR231" i="15198"/>
  <c r="UR237" i="15198"/>
  <c r="UR230" i="15198"/>
  <c r="UR232" i="15198"/>
  <c r="PH230" i="15198"/>
  <c r="SG232" i="15198"/>
  <c r="UF223" i="15198"/>
  <c r="UF234" i="15198" s="1"/>
  <c r="UF228" i="15198"/>
  <c r="NO228" i="15198"/>
  <c r="NO223" i="15198"/>
  <c r="OT240" i="15198"/>
  <c r="OT230" i="15198"/>
  <c r="OT236" i="15198"/>
  <c r="OT232" i="15198"/>
  <c r="OT229" i="15198"/>
  <c r="OT241" i="15198"/>
  <c r="OT233" i="15198"/>
  <c r="OT246" i="15198" s="1"/>
  <c r="OT239" i="15198"/>
  <c r="OT244" i="15198" s="1"/>
  <c r="OT237" i="15198"/>
  <c r="OT234" i="15198"/>
  <c r="JY234" i="15198"/>
  <c r="JY237" i="15198"/>
  <c r="JY231" i="15198"/>
  <c r="JY232" i="15198"/>
  <c r="JY230" i="15198"/>
  <c r="JY236" i="15198"/>
  <c r="JY240" i="15198"/>
  <c r="HF228" i="15198"/>
  <c r="HF223" i="15198"/>
  <c r="HF240" i="15198" s="1"/>
  <c r="MS230" i="15198"/>
  <c r="MS229" i="15198"/>
  <c r="MS241" i="15198"/>
  <c r="MS239" i="15198"/>
  <c r="MS244" i="15198" s="1"/>
  <c r="MS236" i="15198"/>
  <c r="MS233" i="15198"/>
  <c r="MS246" i="15198" s="1"/>
  <c r="MS234" i="15198"/>
  <c r="MS232" i="15198"/>
  <c r="MS237" i="15198"/>
  <c r="MS231" i="15198"/>
  <c r="MS240" i="15198"/>
  <c r="PP223" i="15198"/>
  <c r="PP241" i="15198" s="1"/>
  <c r="PP228" i="15198"/>
  <c r="HD240" i="15198"/>
  <c r="HD236" i="15198"/>
  <c r="HD231" i="15198"/>
  <c r="HD232" i="15198"/>
  <c r="HD230" i="15198"/>
  <c r="HD237" i="15198"/>
  <c r="HD234" i="15198"/>
  <c r="EA237" i="15198"/>
  <c r="EA230" i="15198"/>
  <c r="EA240" i="15198"/>
  <c r="EA233" i="15198"/>
  <c r="EA246" i="15198" s="1"/>
  <c r="EA239" i="15198"/>
  <c r="EA244" i="15198" s="1"/>
  <c r="NF228" i="15198"/>
  <c r="LX228" i="15198"/>
  <c r="LX223" i="15198"/>
  <c r="LX234" i="15198" s="1"/>
  <c r="KG234" i="15198"/>
  <c r="KG236" i="15198"/>
  <c r="KG231" i="15198"/>
  <c r="KG232" i="15198"/>
  <c r="KG237" i="15198"/>
  <c r="KG230" i="15198"/>
  <c r="KG229" i="15198"/>
  <c r="KG241" i="15198"/>
  <c r="KG239" i="15198"/>
  <c r="KG244" i="15198" s="1"/>
  <c r="KG233" i="15198"/>
  <c r="KG246" i="15198" s="1"/>
  <c r="KG240" i="15198"/>
  <c r="LC228" i="15198"/>
  <c r="LC223" i="15198"/>
  <c r="LC234" i="15198" s="1"/>
  <c r="FZ228" i="15198"/>
  <c r="FZ223" i="15198"/>
  <c r="LZ228" i="15198"/>
  <c r="LZ223" i="15198"/>
  <c r="LZ234" i="15198" s="1"/>
  <c r="GF230" i="15198"/>
  <c r="SU231" i="15198"/>
  <c r="SU240" i="15198"/>
  <c r="SU241" i="15198"/>
  <c r="SU239" i="15198"/>
  <c r="SU244" i="15198" s="1"/>
  <c r="SU236" i="15198"/>
  <c r="SU233" i="15198"/>
  <c r="SU246" i="15198" s="1"/>
  <c r="SU232" i="15198"/>
  <c r="SU230" i="15198"/>
  <c r="SU237" i="15198"/>
  <c r="EB240" i="15198"/>
  <c r="EA234" i="15198"/>
  <c r="DN223" i="15198"/>
  <c r="DN240" i="15198" s="1"/>
  <c r="DN228" i="15198"/>
  <c r="QN228" i="15198"/>
  <c r="OO236" i="15198"/>
  <c r="JN223" i="15198"/>
  <c r="JN228" i="15198"/>
  <c r="TP228" i="15198"/>
  <c r="TP223" i="15198"/>
  <c r="UK240" i="15198"/>
  <c r="UK230" i="15198"/>
  <c r="UK236" i="15198"/>
  <c r="UK231" i="15198"/>
  <c r="UK237" i="15198"/>
  <c r="NY240" i="15198"/>
  <c r="NY230" i="15198"/>
  <c r="NY236" i="15198"/>
  <c r="NY231" i="15198"/>
  <c r="NY237" i="15198"/>
  <c r="NY232" i="15198"/>
  <c r="LO228" i="15198"/>
  <c r="LO223" i="15198"/>
  <c r="TC228" i="15198"/>
  <c r="TC223" i="15198"/>
  <c r="TC240" i="15198" s="1"/>
  <c r="HJ240" i="15198"/>
  <c r="HJ231" i="15198"/>
  <c r="HJ237" i="15198"/>
  <c r="DV240" i="15198"/>
  <c r="DV232" i="15198"/>
  <c r="DV231" i="15198"/>
  <c r="DV236" i="15198"/>
  <c r="DV237" i="15198"/>
  <c r="DV230" i="15198"/>
  <c r="UT228" i="15198"/>
  <c r="UT223" i="15198"/>
  <c r="VR228" i="15198"/>
  <c r="VR223" i="15198"/>
  <c r="VL228" i="15198"/>
  <c r="VL223" i="15198"/>
  <c r="LR223" i="15198"/>
  <c r="LR228" i="15198"/>
  <c r="OL228" i="15198"/>
  <c r="OL223" i="15198"/>
  <c r="EJ228" i="15198"/>
  <c r="EJ223" i="15198"/>
  <c r="VF228" i="15198"/>
  <c r="VF223" i="15198"/>
  <c r="PI223" i="15198"/>
  <c r="PI228" i="15198"/>
  <c r="VV228" i="15198"/>
  <c r="VV223" i="15198"/>
  <c r="JI228" i="15198"/>
  <c r="JI223" i="15198"/>
  <c r="JI240" i="15198" s="1"/>
  <c r="NX234" i="15198"/>
  <c r="NX230" i="15198"/>
  <c r="NX236" i="15198"/>
  <c r="LJ231" i="15198"/>
  <c r="LJ230" i="15198"/>
  <c r="LJ236" i="15198"/>
  <c r="IS231" i="15198"/>
  <c r="UN228" i="15198"/>
  <c r="UN223" i="15198"/>
  <c r="UG223" i="15198"/>
  <c r="UG228" i="15198"/>
  <c r="GJ228" i="15198"/>
  <c r="GJ223" i="15198"/>
  <c r="GJ234" i="15198" s="1"/>
  <c r="HN228" i="15198"/>
  <c r="HN223" i="15198"/>
  <c r="HN240" i="15198" s="1"/>
  <c r="RC228" i="15198"/>
  <c r="RC223" i="15198"/>
  <c r="UI228" i="15198"/>
  <c r="UI223" i="15198"/>
  <c r="DS236" i="15198"/>
  <c r="JO228" i="15198"/>
  <c r="JO223" i="15198"/>
  <c r="JO240" i="15198" s="1"/>
  <c r="VQ240" i="15198"/>
  <c r="VQ231" i="15198"/>
  <c r="VQ230" i="15198"/>
  <c r="VQ236" i="15198"/>
  <c r="VQ237" i="15198"/>
  <c r="JS228" i="15198"/>
  <c r="JS223" i="15198"/>
  <c r="JS234" i="15198" s="1"/>
  <c r="DI228" i="15198"/>
  <c r="DI223" i="15198"/>
  <c r="DI234" i="15198" s="1"/>
  <c r="UK234" i="15198"/>
  <c r="SJ223" i="15198"/>
  <c r="SJ240" i="15198" s="1"/>
  <c r="SJ228" i="15198"/>
  <c r="GC223" i="15198"/>
  <c r="GC228" i="15198"/>
  <c r="IK240" i="15198"/>
  <c r="IK231" i="15198"/>
  <c r="IF228" i="15198"/>
  <c r="IF223" i="15198"/>
  <c r="EQ232" i="15198"/>
  <c r="EQ231" i="15198"/>
  <c r="EQ230" i="15198"/>
  <c r="EQ237" i="15198"/>
  <c r="EQ236" i="15198"/>
  <c r="MO240" i="15198"/>
  <c r="MO232" i="15198"/>
  <c r="MO230" i="15198"/>
  <c r="MO236" i="15198"/>
  <c r="MO237" i="15198"/>
  <c r="MO231" i="15198"/>
  <c r="MG228" i="15198"/>
  <c r="MG223" i="15198"/>
  <c r="MW240" i="15198"/>
  <c r="MW231" i="15198"/>
  <c r="MW237" i="15198"/>
  <c r="MW236" i="15198"/>
  <c r="MW230" i="15198"/>
  <c r="MW232" i="15198"/>
  <c r="RJ228" i="15198"/>
  <c r="RJ223" i="15198"/>
  <c r="EP228" i="15198"/>
  <c r="EP223" i="15198"/>
  <c r="EP240" i="15198" s="1"/>
  <c r="TJ240" i="15198"/>
  <c r="TJ237" i="15198"/>
  <c r="TJ231" i="15198"/>
  <c r="TJ230" i="15198"/>
  <c r="TJ236" i="15198"/>
  <c r="TJ232" i="15198"/>
  <c r="QW234" i="15198"/>
  <c r="NT234" i="15198"/>
  <c r="JF223" i="15198"/>
  <c r="JF240" i="15198" s="1"/>
  <c r="IS236" i="15198"/>
  <c r="ND228" i="15198"/>
  <c r="ND223" i="15198"/>
  <c r="JB228" i="15198"/>
  <c r="JB223" i="15198"/>
  <c r="JB240" i="15198" s="1"/>
  <c r="QP228" i="15198"/>
  <c r="QP223" i="15198"/>
  <c r="HA228" i="15198"/>
  <c r="HA223" i="15198"/>
  <c r="KY228" i="15198"/>
  <c r="KY223" i="15198"/>
  <c r="LE231" i="15198"/>
  <c r="LE230" i="15198"/>
  <c r="LE240" i="15198"/>
  <c r="LE237" i="15198"/>
  <c r="LE232" i="15198"/>
  <c r="LE236" i="15198"/>
  <c r="LQ240" i="15198"/>
  <c r="LQ236" i="15198"/>
  <c r="LQ237" i="15198"/>
  <c r="LQ230" i="15198"/>
  <c r="LQ232" i="15198"/>
  <c r="LQ231" i="15198"/>
  <c r="JL228" i="15198"/>
  <c r="JL223" i="15198"/>
  <c r="MD228" i="15198"/>
  <c r="MD223" i="15198"/>
  <c r="PY223" i="15198"/>
  <c r="PY228" i="15198"/>
  <c r="RY228" i="15198"/>
  <c r="RY223" i="15198"/>
  <c r="JA240" i="15198"/>
  <c r="JA231" i="15198"/>
  <c r="JA237" i="15198"/>
  <c r="JA230" i="15198"/>
  <c r="JA232" i="15198"/>
  <c r="JA236" i="15198"/>
  <c r="LL240" i="15198"/>
  <c r="LL231" i="15198"/>
  <c r="QU224" i="15198"/>
  <c r="QU221" i="15198"/>
  <c r="KB240" i="15198"/>
  <c r="KB232" i="15198"/>
  <c r="KB230" i="15198"/>
  <c r="KB231" i="15198"/>
  <c r="KB236" i="15198"/>
  <c r="KB237" i="15198"/>
  <c r="JJ234" i="15198"/>
  <c r="IK230" i="15198"/>
  <c r="IK236" i="15198"/>
  <c r="JT223" i="15198"/>
  <c r="JT228" i="15198"/>
  <c r="UL228" i="15198"/>
  <c r="UL223" i="15198"/>
  <c r="EQ234" i="15198"/>
  <c r="HC228" i="15198"/>
  <c r="HC223" i="15198"/>
  <c r="GX228" i="15198"/>
  <c r="MZ228" i="15198"/>
  <c r="MZ223" i="15198"/>
  <c r="QA228" i="15198"/>
  <c r="QA223" i="15198"/>
  <c r="MY228" i="15198"/>
  <c r="MY223" i="15198"/>
  <c r="OC223" i="15198"/>
  <c r="OC228" i="15198"/>
  <c r="WI234" i="15198"/>
  <c r="UP228" i="15198"/>
  <c r="UP223" i="15198"/>
  <c r="KE228" i="15198"/>
  <c r="KE223" i="15198"/>
  <c r="RE228" i="15198"/>
  <c r="RE223" i="15198"/>
  <c r="RE234" i="15198" s="1"/>
  <c r="JC228" i="15198"/>
  <c r="JC223" i="15198"/>
  <c r="IS240" i="15198"/>
  <c r="IS237" i="15198"/>
  <c r="IS232" i="15198"/>
  <c r="IH240" i="15198"/>
  <c r="IH230" i="15198"/>
  <c r="IH236" i="15198"/>
  <c r="IH231" i="15198"/>
  <c r="IH237" i="15198"/>
  <c r="IH232" i="15198"/>
  <c r="TG228" i="15198"/>
  <c r="TG223" i="15198"/>
  <c r="LA223" i="15198"/>
  <c r="LA234" i="15198" s="1"/>
  <c r="LA228" i="15198"/>
  <c r="RF230" i="15198"/>
  <c r="RF237" i="15198"/>
  <c r="RF236" i="15198"/>
  <c r="RF232" i="15198"/>
  <c r="RF231" i="15198"/>
  <c r="MH231" i="15198"/>
  <c r="MH236" i="15198"/>
  <c r="DX228" i="15198"/>
  <c r="DX223" i="15198"/>
  <c r="OZ228" i="15198"/>
  <c r="OZ223" i="15198"/>
  <c r="HO231" i="15198"/>
  <c r="HO236" i="15198"/>
  <c r="HO230" i="15198"/>
  <c r="HO232" i="15198"/>
  <c r="HO237" i="15198"/>
  <c r="HO239" i="15198"/>
  <c r="HO244" i="15198" s="1"/>
  <c r="HO233" i="15198"/>
  <c r="HO246" i="15198" s="1"/>
  <c r="HO229" i="15198"/>
  <c r="HO241" i="15198"/>
  <c r="HO234" i="15198"/>
  <c r="PZ228" i="15198"/>
  <c r="PZ223" i="15198"/>
  <c r="GK240" i="15198"/>
  <c r="GK236" i="15198"/>
  <c r="GK231" i="15198"/>
  <c r="GK237" i="15198"/>
  <c r="GK232" i="15198"/>
  <c r="GK230" i="15198"/>
  <c r="PU231" i="15198"/>
  <c r="PU240" i="15198"/>
  <c r="RT240" i="15198"/>
  <c r="KW234" i="15198"/>
  <c r="PU236" i="15198"/>
  <c r="LG234" i="15198"/>
  <c r="SD234" i="15198"/>
  <c r="PU239" i="15198"/>
  <c r="PU244" i="15198" s="1"/>
  <c r="MP240" i="15198"/>
  <c r="PU233" i="15198"/>
  <c r="PU246" i="15198" s="1"/>
  <c r="PU234" i="15198"/>
  <c r="PU241" i="15198"/>
  <c r="NF240" i="15198"/>
  <c r="PU229" i="15198"/>
  <c r="EY234" i="15198"/>
  <c r="OR240" i="15198"/>
  <c r="SF240" i="15198"/>
  <c r="DD223" i="15198"/>
  <c r="PQ234" i="15198"/>
  <c r="VM234" i="15198"/>
  <c r="DD228" i="15198"/>
  <c r="QY240" i="15198"/>
  <c r="FY240" i="15198"/>
  <c r="HE234" i="15198"/>
  <c r="PM240" i="15198"/>
  <c r="GN240" i="15198"/>
  <c r="PU237" i="15198"/>
  <c r="PU232" i="15198"/>
  <c r="JQ229" i="15198"/>
  <c r="JQ241" i="15198"/>
  <c r="JQ239" i="15198"/>
  <c r="JQ244" i="15198" s="1"/>
  <c r="JQ233" i="15198"/>
  <c r="JQ246" i="15198" s="1"/>
  <c r="JQ237" i="15198"/>
  <c r="JQ232" i="15198"/>
  <c r="JQ230" i="15198"/>
  <c r="JQ236" i="15198"/>
  <c r="JQ231" i="15198"/>
  <c r="OX236" i="15198"/>
  <c r="TI229" i="15198"/>
  <c r="TI241" i="15198"/>
  <c r="TI233" i="15198"/>
  <c r="TI246" i="15198" s="1"/>
  <c r="TI239" i="15198"/>
  <c r="TI244" i="15198" s="1"/>
  <c r="TI237" i="15198"/>
  <c r="TI232" i="15198"/>
  <c r="TI230" i="15198"/>
  <c r="TI236" i="15198"/>
  <c r="TI231" i="15198"/>
  <c r="VD234" i="15198"/>
  <c r="EY230" i="15198"/>
  <c r="KW229" i="15198"/>
  <c r="KW241" i="15198"/>
  <c r="KW239" i="15198"/>
  <c r="KW244" i="15198" s="1"/>
  <c r="KW233" i="15198"/>
  <c r="KW246" i="15198" s="1"/>
  <c r="KW236" i="15198"/>
  <c r="KW231" i="15198"/>
  <c r="KW232" i="15198"/>
  <c r="KW237" i="15198"/>
  <c r="KW230" i="15198"/>
  <c r="ME234" i="15198"/>
  <c r="TH229" i="15198"/>
  <c r="TH241" i="15198"/>
  <c r="TH239" i="15198"/>
  <c r="TH244" i="15198" s="1"/>
  <c r="TH233" i="15198"/>
  <c r="TH246" i="15198" s="1"/>
  <c r="TH230" i="15198"/>
  <c r="TH231" i="15198"/>
  <c r="TH236" i="15198"/>
  <c r="TH237" i="15198"/>
  <c r="TH232" i="15198"/>
  <c r="LG229" i="15198"/>
  <c r="LG241" i="15198"/>
  <c r="LG239" i="15198"/>
  <c r="LG244" i="15198" s="1"/>
  <c r="LG233" i="15198"/>
  <c r="LG246" i="15198" s="1"/>
  <c r="LG230" i="15198"/>
  <c r="LG236" i="15198"/>
  <c r="LG231" i="15198"/>
  <c r="LG232" i="15198"/>
  <c r="LG237" i="15198"/>
  <c r="IJ240" i="15198"/>
  <c r="EG237" i="15198"/>
  <c r="UW229" i="15198"/>
  <c r="UW241" i="15198"/>
  <c r="UW239" i="15198"/>
  <c r="UW244" i="15198" s="1"/>
  <c r="UW233" i="15198"/>
  <c r="UW246" i="15198" s="1"/>
  <c r="UW230" i="15198"/>
  <c r="UW231" i="15198"/>
  <c r="UW236" i="15198"/>
  <c r="UW232" i="15198"/>
  <c r="UW237" i="15198"/>
  <c r="QY229" i="15198"/>
  <c r="QY241" i="15198"/>
  <c r="QY233" i="15198"/>
  <c r="QY246" i="15198" s="1"/>
  <c r="QY239" i="15198"/>
  <c r="QY244" i="15198" s="1"/>
  <c r="QY237" i="15198"/>
  <c r="QY230" i="15198"/>
  <c r="QY232" i="15198"/>
  <c r="QY236" i="15198"/>
  <c r="QY231" i="15198"/>
  <c r="RM240" i="15198"/>
  <c r="PQ229" i="15198"/>
  <c r="PQ241" i="15198"/>
  <c r="PQ239" i="15198"/>
  <c r="PQ244" i="15198" s="1"/>
  <c r="PQ233" i="15198"/>
  <c r="PQ246" i="15198" s="1"/>
  <c r="PQ230" i="15198"/>
  <c r="PQ236" i="15198"/>
  <c r="PQ231" i="15198"/>
  <c r="PQ237" i="15198"/>
  <c r="PQ232" i="15198"/>
  <c r="UV229" i="15198"/>
  <c r="UV239" i="15198"/>
  <c r="UV244" i="15198" s="1"/>
  <c r="UV241" i="15198"/>
  <c r="UV233" i="15198"/>
  <c r="UV246" i="15198" s="1"/>
  <c r="UV231" i="15198"/>
  <c r="UV232" i="15198"/>
  <c r="UV237" i="15198"/>
  <c r="UV230" i="15198"/>
  <c r="UV236" i="15198"/>
  <c r="TI240" i="15198"/>
  <c r="QQ227" i="15198"/>
  <c r="HL229" i="15198"/>
  <c r="HL241" i="15198"/>
  <c r="HL233" i="15198"/>
  <c r="HL246" i="15198" s="1"/>
  <c r="HL239" i="15198"/>
  <c r="HL244" i="15198" s="1"/>
  <c r="HL237" i="15198"/>
  <c r="HL236" i="15198"/>
  <c r="HL231" i="15198"/>
  <c r="HL232" i="15198"/>
  <c r="HL230" i="15198"/>
  <c r="MF229" i="15198"/>
  <c r="MF241" i="15198"/>
  <c r="MF233" i="15198"/>
  <c r="MF246" i="15198" s="1"/>
  <c r="MF239" i="15198"/>
  <c r="MF244" i="15198" s="1"/>
  <c r="MF231" i="15198"/>
  <c r="MF232" i="15198"/>
  <c r="MF230" i="15198"/>
  <c r="MF237" i="15198"/>
  <c r="MF236" i="15198"/>
  <c r="WH229" i="15198"/>
  <c r="WH241" i="15198"/>
  <c r="WH239" i="15198"/>
  <c r="WH244" i="15198" s="1"/>
  <c r="WH233" i="15198"/>
  <c r="WH246" i="15198" s="1"/>
  <c r="WH230" i="15198"/>
  <c r="WH237" i="15198"/>
  <c r="WH236" i="15198"/>
  <c r="WH231" i="15198"/>
  <c r="WH232" i="15198"/>
  <c r="TA229" i="15198"/>
  <c r="TA241" i="15198"/>
  <c r="TA239" i="15198"/>
  <c r="TA244" i="15198" s="1"/>
  <c r="TA233" i="15198"/>
  <c r="TA246" i="15198" s="1"/>
  <c r="TA236" i="15198"/>
  <c r="TA231" i="15198"/>
  <c r="TA237" i="15198"/>
  <c r="TA230" i="15198"/>
  <c r="TA232" i="15198"/>
  <c r="HQ229" i="15198"/>
  <c r="HQ241" i="15198"/>
  <c r="HQ233" i="15198"/>
  <c r="HQ246" i="15198" s="1"/>
  <c r="HQ239" i="15198"/>
  <c r="HQ244" i="15198" s="1"/>
  <c r="HQ237" i="15198"/>
  <c r="HQ230" i="15198"/>
  <c r="HQ236" i="15198"/>
  <c r="HQ231" i="15198"/>
  <c r="HQ232" i="15198"/>
  <c r="QN229" i="15198"/>
  <c r="QN241" i="15198"/>
  <c r="QN233" i="15198"/>
  <c r="QN246" i="15198" s="1"/>
  <c r="QN239" i="15198"/>
  <c r="QN244" i="15198" s="1"/>
  <c r="QN230" i="15198"/>
  <c r="QN236" i="15198"/>
  <c r="QN231" i="15198"/>
  <c r="QN232" i="15198"/>
  <c r="QN237" i="15198"/>
  <c r="EX240" i="15198"/>
  <c r="OW234" i="15198"/>
  <c r="JQ240" i="15198"/>
  <c r="TH234" i="15198"/>
  <c r="SY234" i="15198"/>
  <c r="GN229" i="15198"/>
  <c r="GN241" i="15198"/>
  <c r="GN239" i="15198"/>
  <c r="GN244" i="15198" s="1"/>
  <c r="GN233" i="15198"/>
  <c r="GN246" i="15198" s="1"/>
  <c r="GN232" i="15198"/>
  <c r="GN230" i="15198"/>
  <c r="GN231" i="15198"/>
  <c r="GN236" i="15198"/>
  <c r="GN237" i="15198"/>
  <c r="HL240" i="15198"/>
  <c r="QW229" i="15198"/>
  <c r="QW241" i="15198"/>
  <c r="QW239" i="15198"/>
  <c r="QW244" i="15198" s="1"/>
  <c r="QW233" i="15198"/>
  <c r="QW246" i="15198" s="1"/>
  <c r="QW237" i="15198"/>
  <c r="QW232" i="15198"/>
  <c r="QW230" i="15198"/>
  <c r="QW236" i="15198"/>
  <c r="QW231" i="15198"/>
  <c r="MF240" i="15198"/>
  <c r="EB229" i="15198"/>
  <c r="EB241" i="15198"/>
  <c r="EB233" i="15198"/>
  <c r="EB246" i="15198" s="1"/>
  <c r="EB239" i="15198"/>
  <c r="EB244" i="15198" s="1"/>
  <c r="EB231" i="15198"/>
  <c r="EB237" i="15198"/>
  <c r="EB230" i="15198"/>
  <c r="EB232" i="15198"/>
  <c r="EB236" i="15198"/>
  <c r="RA234" i="15198"/>
  <c r="WH240" i="15198"/>
  <c r="IW240" i="15198"/>
  <c r="JK234" i="15198"/>
  <c r="HQ240" i="15198"/>
  <c r="TR234" i="15198"/>
  <c r="IZ240" i="15198"/>
  <c r="TU229" i="15198"/>
  <c r="TU241" i="15198"/>
  <c r="TU239" i="15198"/>
  <c r="TU244" i="15198" s="1"/>
  <c r="TU233" i="15198"/>
  <c r="TU246" i="15198" s="1"/>
  <c r="TU232" i="15198"/>
  <c r="TU230" i="15198"/>
  <c r="TU231" i="15198"/>
  <c r="TU236" i="15198"/>
  <c r="TU237" i="15198"/>
  <c r="JJ229" i="15198"/>
  <c r="JJ241" i="15198"/>
  <c r="JJ233" i="15198"/>
  <c r="JJ246" i="15198" s="1"/>
  <c r="JJ239" i="15198"/>
  <c r="JJ244" i="15198" s="1"/>
  <c r="JJ237" i="15198"/>
  <c r="JJ230" i="15198"/>
  <c r="JJ236" i="15198"/>
  <c r="JJ232" i="15198"/>
  <c r="JJ231" i="15198"/>
  <c r="UW234" i="15198"/>
  <c r="NF229" i="15198"/>
  <c r="NF241" i="15198"/>
  <c r="NF239" i="15198"/>
  <c r="NF244" i="15198" s="1"/>
  <c r="NF233" i="15198"/>
  <c r="NF246" i="15198" s="1"/>
  <c r="NF236" i="15198"/>
  <c r="NF231" i="15198"/>
  <c r="NF232" i="15198"/>
  <c r="NF237" i="15198"/>
  <c r="NF230" i="15198"/>
  <c r="QN240" i="15198"/>
  <c r="TM240" i="15198"/>
  <c r="DR234" i="15198"/>
  <c r="NT229" i="15198"/>
  <c r="NT241" i="15198"/>
  <c r="NT239" i="15198"/>
  <c r="NT244" i="15198" s="1"/>
  <c r="NT233" i="15198"/>
  <c r="NT246" i="15198" s="1"/>
  <c r="NT236" i="15198"/>
  <c r="NT231" i="15198"/>
  <c r="NT237" i="15198"/>
  <c r="NT232" i="15198"/>
  <c r="NT230" i="15198"/>
  <c r="MR234" i="15198"/>
  <c r="QK229" i="15198"/>
  <c r="QK241" i="15198"/>
  <c r="QK233" i="15198"/>
  <c r="QK246" i="15198" s="1"/>
  <c r="QK239" i="15198"/>
  <c r="QK244" i="15198" s="1"/>
  <c r="QK236" i="15198"/>
  <c r="QK232" i="15198"/>
  <c r="QK231" i="15198"/>
  <c r="QK237" i="15198"/>
  <c r="QK230" i="15198"/>
  <c r="VI229" i="15198"/>
  <c r="VI241" i="15198"/>
  <c r="VI239" i="15198"/>
  <c r="VI244" i="15198" s="1"/>
  <c r="VI233" i="15198"/>
  <c r="VI246" i="15198" s="1"/>
  <c r="VI237" i="15198"/>
  <c r="VI230" i="15198"/>
  <c r="VI236" i="15198"/>
  <c r="VI231" i="15198"/>
  <c r="VI232" i="15198"/>
  <c r="HE229" i="15198"/>
  <c r="HE241" i="15198"/>
  <c r="HE233" i="15198"/>
  <c r="HE246" i="15198" s="1"/>
  <c r="HE239" i="15198"/>
  <c r="HE244" i="15198" s="1"/>
  <c r="HE231" i="15198"/>
  <c r="HE237" i="15198"/>
  <c r="HE230" i="15198"/>
  <c r="HE236" i="15198"/>
  <c r="HE232" i="15198"/>
  <c r="VM229" i="15198"/>
  <c r="VM241" i="15198"/>
  <c r="VM233" i="15198"/>
  <c r="VM246" i="15198" s="1"/>
  <c r="VM239" i="15198"/>
  <c r="VM244" i="15198" s="1"/>
  <c r="VM231" i="15198"/>
  <c r="VM232" i="15198"/>
  <c r="VM236" i="15198"/>
  <c r="VM237" i="15198"/>
  <c r="VM230" i="15198"/>
  <c r="UV234" i="15198"/>
  <c r="QC234" i="15198"/>
  <c r="US234" i="15198"/>
  <c r="ET229" i="15198"/>
  <c r="ET241" i="15198"/>
  <c r="ET239" i="15198"/>
  <c r="ET244" i="15198" s="1"/>
  <c r="ET233" i="15198"/>
  <c r="ET246" i="15198" s="1"/>
  <c r="ET236" i="15198"/>
  <c r="ET232" i="15198"/>
  <c r="ET231" i="15198"/>
  <c r="ET237" i="15198"/>
  <c r="ET230" i="15198"/>
  <c r="KL229" i="15198"/>
  <c r="KL239" i="15198"/>
  <c r="KL244" i="15198" s="1"/>
  <c r="KL241" i="15198"/>
  <c r="KL233" i="15198"/>
  <c r="KL246" i="15198" s="1"/>
  <c r="KL230" i="15198"/>
  <c r="KL236" i="15198"/>
  <c r="KL232" i="15198"/>
  <c r="KL231" i="15198"/>
  <c r="KL237" i="15198"/>
  <c r="GO229" i="15198"/>
  <c r="GO241" i="15198"/>
  <c r="GO233" i="15198"/>
  <c r="GO246" i="15198" s="1"/>
  <c r="GO239" i="15198"/>
  <c r="GO244" i="15198" s="1"/>
  <c r="GO230" i="15198"/>
  <c r="GO236" i="15198"/>
  <c r="GO231" i="15198"/>
  <c r="GO237" i="15198"/>
  <c r="GO232" i="15198"/>
  <c r="VY229" i="15198"/>
  <c r="VY241" i="15198"/>
  <c r="VY239" i="15198"/>
  <c r="VY244" i="15198" s="1"/>
  <c r="VY233" i="15198"/>
  <c r="VY246" i="15198" s="1"/>
  <c r="VY237" i="15198"/>
  <c r="MC229" i="15198"/>
  <c r="MC241" i="15198"/>
  <c r="MC233" i="15198"/>
  <c r="MC246" i="15198" s="1"/>
  <c r="MC239" i="15198"/>
  <c r="MC244" i="15198" s="1"/>
  <c r="MC232" i="15198"/>
  <c r="MC231" i="15198"/>
  <c r="MC237" i="15198"/>
  <c r="MC230" i="15198"/>
  <c r="MC236" i="15198"/>
  <c r="HM229" i="15198"/>
  <c r="HM241" i="15198"/>
  <c r="HM233" i="15198"/>
  <c r="HM246" i="15198" s="1"/>
  <c r="HM239" i="15198"/>
  <c r="HM244" i="15198" s="1"/>
  <c r="HM231" i="15198"/>
  <c r="HM232" i="15198"/>
  <c r="HM237" i="15198"/>
  <c r="HM230" i="15198"/>
  <c r="HM236" i="15198"/>
  <c r="LU229" i="15198"/>
  <c r="LU241" i="15198"/>
  <c r="LU233" i="15198"/>
  <c r="LU246" i="15198" s="1"/>
  <c r="LU239" i="15198"/>
  <c r="LU244" i="15198" s="1"/>
  <c r="LU230" i="15198"/>
  <c r="LU231" i="15198"/>
  <c r="LU236" i="15198"/>
  <c r="LU232" i="15198"/>
  <c r="LU237" i="15198"/>
  <c r="DW229" i="15198"/>
  <c r="DW241" i="15198"/>
  <c r="DW233" i="15198"/>
  <c r="DW246" i="15198" s="1"/>
  <c r="DW239" i="15198"/>
  <c r="DW244" i="15198" s="1"/>
  <c r="DW232" i="15198"/>
  <c r="DW230" i="15198"/>
  <c r="DW231" i="15198"/>
  <c r="DW236" i="15198"/>
  <c r="DW237" i="15198"/>
  <c r="GR229" i="15198"/>
  <c r="GR241" i="15198"/>
  <c r="GR233" i="15198"/>
  <c r="GR246" i="15198" s="1"/>
  <c r="GR239" i="15198"/>
  <c r="GR244" i="15198" s="1"/>
  <c r="GR230" i="15198"/>
  <c r="GR237" i="15198"/>
  <c r="GR236" i="15198"/>
  <c r="GR232" i="15198"/>
  <c r="GR231" i="15198"/>
  <c r="TA234" i="15198"/>
  <c r="MK229" i="15198"/>
  <c r="MK241" i="15198"/>
  <c r="MK233" i="15198"/>
  <c r="MK246" i="15198" s="1"/>
  <c r="MK239" i="15198"/>
  <c r="MK244" i="15198" s="1"/>
  <c r="MK230" i="15198"/>
  <c r="MK232" i="15198"/>
  <c r="MK236" i="15198"/>
  <c r="MK231" i="15198"/>
  <c r="MK237" i="15198"/>
  <c r="RU229" i="15198"/>
  <c r="RU241" i="15198"/>
  <c r="RU239" i="15198"/>
  <c r="RU244" i="15198" s="1"/>
  <c r="RU233" i="15198"/>
  <c r="RU246" i="15198" s="1"/>
  <c r="RU236" i="15198"/>
  <c r="RU231" i="15198"/>
  <c r="RU237" i="15198"/>
  <c r="RU232" i="15198"/>
  <c r="RU230" i="15198"/>
  <c r="VN229" i="15198"/>
  <c r="VN241" i="15198"/>
  <c r="VN233" i="15198"/>
  <c r="VN246" i="15198" s="1"/>
  <c r="VN239" i="15198"/>
  <c r="VN244" i="15198" s="1"/>
  <c r="VN230" i="15198"/>
  <c r="VN232" i="15198"/>
  <c r="VN236" i="15198"/>
  <c r="VN231" i="15198"/>
  <c r="VN237" i="15198"/>
  <c r="TI234" i="15198"/>
  <c r="PT229" i="15198"/>
  <c r="PT236" i="15198"/>
  <c r="QR210" i="15198"/>
  <c r="QR218" i="15198" s="1"/>
  <c r="IJ229" i="15198"/>
  <c r="IJ239" i="15198"/>
  <c r="IJ244" i="15198" s="1"/>
  <c r="IJ241" i="15198"/>
  <c r="IJ233" i="15198"/>
  <c r="IJ246" i="15198" s="1"/>
  <c r="IJ232" i="15198"/>
  <c r="IJ230" i="15198"/>
  <c r="IJ236" i="15198"/>
  <c r="IJ231" i="15198"/>
  <c r="IJ237" i="15198"/>
  <c r="EC229" i="15198"/>
  <c r="EC241" i="15198"/>
  <c r="EC233" i="15198"/>
  <c r="EC246" i="15198" s="1"/>
  <c r="EC239" i="15198"/>
  <c r="EC244" i="15198" s="1"/>
  <c r="EC232" i="15198"/>
  <c r="EC231" i="15198"/>
  <c r="EC230" i="15198"/>
  <c r="EC237" i="15198"/>
  <c r="EC236" i="15198"/>
  <c r="JQ234" i="15198"/>
  <c r="ET234" i="15198"/>
  <c r="QJ229" i="15198"/>
  <c r="QJ241" i="15198"/>
  <c r="QJ239" i="15198"/>
  <c r="QJ244" i="15198" s="1"/>
  <c r="QJ233" i="15198"/>
  <c r="QJ246" i="15198" s="1"/>
  <c r="QJ232" i="15198"/>
  <c r="QJ230" i="15198"/>
  <c r="QJ231" i="15198"/>
  <c r="QJ236" i="15198"/>
  <c r="QJ237" i="15198"/>
  <c r="KL234" i="15198"/>
  <c r="WG229" i="15198"/>
  <c r="WG241" i="15198"/>
  <c r="WG239" i="15198"/>
  <c r="WG244" i="15198" s="1"/>
  <c r="WG233" i="15198"/>
  <c r="WG246" i="15198" s="1"/>
  <c r="WG231" i="15198"/>
  <c r="WG232" i="15198"/>
  <c r="WG237" i="15198"/>
  <c r="WG230" i="15198"/>
  <c r="WG236" i="15198"/>
  <c r="HL234" i="15198"/>
  <c r="MF234" i="15198"/>
  <c r="JG229" i="15198"/>
  <c r="JG241" i="15198"/>
  <c r="JG233" i="15198"/>
  <c r="JG246" i="15198" s="1"/>
  <c r="JG239" i="15198"/>
  <c r="JG244" i="15198" s="1"/>
  <c r="JG231" i="15198"/>
  <c r="JG236" i="15198"/>
  <c r="JG237" i="15198"/>
  <c r="JG232" i="15198"/>
  <c r="JG230" i="15198"/>
  <c r="WH234" i="15198"/>
  <c r="FX229" i="15198"/>
  <c r="FX239" i="15198"/>
  <c r="FX244" i="15198" s="1"/>
  <c r="FX241" i="15198"/>
  <c r="FX233" i="15198"/>
  <c r="FX246" i="15198" s="1"/>
  <c r="FX236" i="15198"/>
  <c r="FX232" i="15198"/>
  <c r="FX231" i="15198"/>
  <c r="FX237" i="15198"/>
  <c r="FX230" i="15198"/>
  <c r="SH229" i="15198"/>
  <c r="SH241" i="15198"/>
  <c r="SH239" i="15198"/>
  <c r="SH244" i="15198" s="1"/>
  <c r="SH233" i="15198"/>
  <c r="SH246" i="15198" s="1"/>
  <c r="SH230" i="15198"/>
  <c r="SH232" i="15198"/>
  <c r="SH231" i="15198"/>
  <c r="SH236" i="15198"/>
  <c r="SH237" i="15198"/>
  <c r="RU234" i="15198"/>
  <c r="HQ234" i="15198"/>
  <c r="JP229" i="15198"/>
  <c r="JP239" i="15198"/>
  <c r="JP244" i="15198" s="1"/>
  <c r="JP241" i="15198"/>
  <c r="JP233" i="15198"/>
  <c r="JP246" i="15198" s="1"/>
  <c r="JP230" i="15198"/>
  <c r="JP231" i="15198"/>
  <c r="JP232" i="15198"/>
  <c r="JP236" i="15198"/>
  <c r="JP237" i="15198"/>
  <c r="ES229" i="15198"/>
  <c r="ES241" i="15198"/>
  <c r="ES239" i="15198"/>
  <c r="ES244" i="15198" s="1"/>
  <c r="ES233" i="15198"/>
  <c r="ES246" i="15198" s="1"/>
  <c r="ES230" i="15198"/>
  <c r="ES236" i="15198"/>
  <c r="ES231" i="15198"/>
  <c r="ES237" i="15198"/>
  <c r="ES232" i="15198"/>
  <c r="UB229" i="15198"/>
  <c r="UB241" i="15198"/>
  <c r="UB239" i="15198"/>
  <c r="UB244" i="15198" s="1"/>
  <c r="UB233" i="15198"/>
  <c r="UB246" i="15198" s="1"/>
  <c r="UB231" i="15198"/>
  <c r="UB237" i="15198"/>
  <c r="UB230" i="15198"/>
  <c r="UB236" i="15198"/>
  <c r="UB232" i="15198"/>
  <c r="SK231" i="15198"/>
  <c r="QN234" i="15198"/>
  <c r="QS228" i="15198"/>
  <c r="QS223" i="15198"/>
  <c r="QT227" i="15198"/>
  <c r="PW239" i="15198"/>
  <c r="PW244" i="15198" s="1"/>
  <c r="EX229" i="15198"/>
  <c r="EX241" i="15198"/>
  <c r="EX239" i="15198"/>
  <c r="EX244" i="15198" s="1"/>
  <c r="EX233" i="15198"/>
  <c r="EX246" i="15198" s="1"/>
  <c r="EX230" i="15198"/>
  <c r="EX236" i="15198"/>
  <c r="EX231" i="15198"/>
  <c r="EX237" i="15198"/>
  <c r="EX232" i="15198"/>
  <c r="VX229" i="15198"/>
  <c r="VX241" i="15198"/>
  <c r="VX233" i="15198"/>
  <c r="VX246" i="15198" s="1"/>
  <c r="VX239" i="15198"/>
  <c r="VX244" i="15198" s="1"/>
  <c r="VX237" i="15198"/>
  <c r="VX232" i="15198"/>
  <c r="IW229" i="15198"/>
  <c r="IW241" i="15198"/>
  <c r="IW233" i="15198"/>
  <c r="IW246" i="15198" s="1"/>
  <c r="IW239" i="15198"/>
  <c r="IW244" i="15198" s="1"/>
  <c r="IW230" i="15198"/>
  <c r="IW237" i="15198"/>
  <c r="IW236" i="15198"/>
  <c r="IW232" i="15198"/>
  <c r="IW231" i="15198"/>
  <c r="IZ229" i="15198"/>
  <c r="IZ241" i="15198"/>
  <c r="IZ239" i="15198"/>
  <c r="IZ244" i="15198" s="1"/>
  <c r="IZ233" i="15198"/>
  <c r="IZ246" i="15198" s="1"/>
  <c r="IZ231" i="15198"/>
  <c r="IZ237" i="15198"/>
  <c r="IZ230" i="15198"/>
  <c r="IZ232" i="15198"/>
  <c r="IZ236" i="15198"/>
  <c r="GO234" i="15198"/>
  <c r="VY234" i="15198"/>
  <c r="DG229" i="15198"/>
  <c r="DG241" i="15198"/>
  <c r="DG239" i="15198"/>
  <c r="DG244" i="15198" s="1"/>
  <c r="DG233" i="15198"/>
  <c r="DG246" i="15198" s="1"/>
  <c r="DG231" i="15198"/>
  <c r="DG237" i="15198"/>
  <c r="DG230" i="15198"/>
  <c r="DG232" i="15198"/>
  <c r="DG236" i="15198"/>
  <c r="MC234" i="15198"/>
  <c r="HM234" i="15198"/>
  <c r="LU234" i="15198"/>
  <c r="DW234" i="15198"/>
  <c r="GR234" i="15198"/>
  <c r="FX234" i="15198"/>
  <c r="MK234" i="15198"/>
  <c r="PA229" i="15198"/>
  <c r="PA241" i="15198"/>
  <c r="PA239" i="15198"/>
  <c r="PA244" i="15198" s="1"/>
  <c r="PA233" i="15198"/>
  <c r="PA246" i="15198" s="1"/>
  <c r="PA231" i="15198"/>
  <c r="PA232" i="15198"/>
  <c r="PA237" i="15198"/>
  <c r="PA230" i="15198"/>
  <c r="PA236" i="15198"/>
  <c r="TX229" i="15198"/>
  <c r="TX241" i="15198"/>
  <c r="TX233" i="15198"/>
  <c r="TX246" i="15198" s="1"/>
  <c r="TX239" i="15198"/>
  <c r="TX244" i="15198" s="1"/>
  <c r="TX237" i="15198"/>
  <c r="TX230" i="15198"/>
  <c r="TX236" i="15198"/>
  <c r="TX232" i="15198"/>
  <c r="TX231" i="15198"/>
  <c r="VN234" i="15198"/>
  <c r="PM229" i="15198"/>
  <c r="PM241" i="15198"/>
  <c r="PM233" i="15198"/>
  <c r="PM246" i="15198" s="1"/>
  <c r="PM239" i="15198"/>
  <c r="PM244" i="15198" s="1"/>
  <c r="PM230" i="15198"/>
  <c r="PM236" i="15198"/>
  <c r="PM232" i="15198"/>
  <c r="PM231" i="15198"/>
  <c r="PM237" i="15198"/>
  <c r="RT229" i="15198"/>
  <c r="RT241" i="15198"/>
  <c r="RT239" i="15198"/>
  <c r="RT244" i="15198" s="1"/>
  <c r="RT233" i="15198"/>
  <c r="RT246" i="15198" s="1"/>
  <c r="RT236" i="15198"/>
  <c r="RT231" i="15198"/>
  <c r="RT232" i="15198"/>
  <c r="RT237" i="15198"/>
  <c r="RT230" i="15198"/>
  <c r="DL229" i="15198"/>
  <c r="DL241" i="15198"/>
  <c r="DL233" i="15198"/>
  <c r="DL246" i="15198" s="1"/>
  <c r="DL239" i="15198"/>
  <c r="DL244" i="15198" s="1"/>
  <c r="DL232" i="15198"/>
  <c r="DL231" i="15198"/>
  <c r="DL237" i="15198"/>
  <c r="DL230" i="15198"/>
  <c r="DL236" i="15198"/>
  <c r="OR229" i="15198"/>
  <c r="OR241" i="15198"/>
  <c r="OR239" i="15198"/>
  <c r="OR244" i="15198" s="1"/>
  <c r="OR233" i="15198"/>
  <c r="OR246" i="15198" s="1"/>
  <c r="OR230" i="15198"/>
  <c r="OR231" i="15198"/>
  <c r="OR232" i="15198"/>
  <c r="OR236" i="15198"/>
  <c r="OR237" i="15198"/>
  <c r="EC234" i="15198"/>
  <c r="VO229" i="15198"/>
  <c r="VO241" i="15198"/>
  <c r="VO239" i="15198"/>
  <c r="VO244" i="15198" s="1"/>
  <c r="VO233" i="15198"/>
  <c r="VO246" i="15198" s="1"/>
  <c r="VO230" i="15198"/>
  <c r="VO232" i="15198"/>
  <c r="VO231" i="15198"/>
  <c r="VO236" i="15198"/>
  <c r="VO237" i="15198"/>
  <c r="QO229" i="15198"/>
  <c r="QO241" i="15198"/>
  <c r="QO233" i="15198"/>
  <c r="QO246" i="15198" s="1"/>
  <c r="QO239" i="15198"/>
  <c r="QO244" i="15198" s="1"/>
  <c r="QO231" i="15198"/>
  <c r="QO237" i="15198"/>
  <c r="QO230" i="15198"/>
  <c r="QO232" i="15198"/>
  <c r="QO236" i="15198"/>
  <c r="TH240" i="15198"/>
  <c r="QJ234" i="15198"/>
  <c r="WG234" i="15198"/>
  <c r="JG234" i="15198"/>
  <c r="SF229" i="15198"/>
  <c r="SF241" i="15198"/>
  <c r="SF233" i="15198"/>
  <c r="SF246" i="15198" s="1"/>
  <c r="SF239" i="15198"/>
  <c r="SF244" i="15198" s="1"/>
  <c r="SF230" i="15198"/>
  <c r="SF231" i="15198"/>
  <c r="SF236" i="15198"/>
  <c r="SF237" i="15198"/>
  <c r="SF232" i="15198"/>
  <c r="SH234" i="15198"/>
  <c r="MP229" i="15198"/>
  <c r="MP241" i="15198"/>
  <c r="MP239" i="15198"/>
  <c r="MP244" i="15198" s="1"/>
  <c r="MP233" i="15198"/>
  <c r="MP246" i="15198" s="1"/>
  <c r="MP237" i="15198"/>
  <c r="MP230" i="15198"/>
  <c r="MP232" i="15198"/>
  <c r="MP236" i="15198"/>
  <c r="MP231" i="15198"/>
  <c r="PA234" i="15198"/>
  <c r="WC230" i="15198"/>
  <c r="JP234" i="15198"/>
  <c r="SD229" i="15198"/>
  <c r="SD241" i="15198"/>
  <c r="SD233" i="15198"/>
  <c r="SD246" i="15198" s="1"/>
  <c r="SD239" i="15198"/>
  <c r="SD244" i="15198" s="1"/>
  <c r="SD236" i="15198"/>
  <c r="SD232" i="15198"/>
  <c r="SD231" i="15198"/>
  <c r="SD237" i="15198"/>
  <c r="SD230" i="15198"/>
  <c r="UW240" i="15198"/>
  <c r="ES234" i="15198"/>
  <c r="UB234" i="15198"/>
  <c r="FY229" i="15198"/>
  <c r="FY241" i="15198"/>
  <c r="FY233" i="15198"/>
  <c r="FY246" i="15198" s="1"/>
  <c r="FY239" i="15198"/>
  <c r="FY244" i="15198" s="1"/>
  <c r="FY232" i="15198"/>
  <c r="FY230" i="15198"/>
  <c r="FY231" i="15198"/>
  <c r="FY236" i="15198"/>
  <c r="FY237" i="15198"/>
  <c r="TX234" i="15198"/>
  <c r="UV240" i="15198"/>
  <c r="TM229" i="15198"/>
  <c r="TM241" i="15198"/>
  <c r="TM239" i="15198"/>
  <c r="TM244" i="15198" s="1"/>
  <c r="TM233" i="15198"/>
  <c r="TM246" i="15198" s="1"/>
  <c r="TM231" i="15198"/>
  <c r="TM237" i="15198"/>
  <c r="TM230" i="15198"/>
  <c r="TM232" i="15198"/>
  <c r="TM236" i="15198"/>
  <c r="RM229" i="15198"/>
  <c r="RM241" i="15198"/>
  <c r="RM239" i="15198"/>
  <c r="RM244" i="15198" s="1"/>
  <c r="RM233" i="15198"/>
  <c r="RM246" i="15198" s="1"/>
  <c r="RM231" i="15198"/>
  <c r="RM237" i="15198"/>
  <c r="RM232" i="15198"/>
  <c r="RM230" i="15198"/>
  <c r="RM236" i="15198"/>
  <c r="VD229" i="15198"/>
  <c r="VD241" i="15198"/>
  <c r="VD233" i="15198"/>
  <c r="VD246" i="15198" s="1"/>
  <c r="VD239" i="15198"/>
  <c r="VD244" i="15198" s="1"/>
  <c r="VD231" i="15198"/>
  <c r="VD232" i="15198"/>
  <c r="VD237" i="15198"/>
  <c r="VD230" i="15198"/>
  <c r="VD236" i="15198"/>
  <c r="ME229" i="15198"/>
  <c r="ME241" i="15198"/>
  <c r="ME233" i="15198"/>
  <c r="ME246" i="15198" s="1"/>
  <c r="ME239" i="15198"/>
  <c r="ME244" i="15198" s="1"/>
  <c r="ME231" i="15198"/>
  <c r="ME232" i="15198"/>
  <c r="ME237" i="15198"/>
  <c r="ME236" i="15198"/>
  <c r="ME230" i="15198"/>
  <c r="OW229" i="15198"/>
  <c r="OW241" i="15198"/>
  <c r="OW239" i="15198"/>
  <c r="OW244" i="15198" s="1"/>
  <c r="OW233" i="15198"/>
  <c r="OW246" i="15198" s="1"/>
  <c r="OW232" i="15198"/>
  <c r="OW231" i="15198"/>
  <c r="OW230" i="15198"/>
  <c r="OW237" i="15198"/>
  <c r="OW236" i="15198"/>
  <c r="SY229" i="15198"/>
  <c r="SY241" i="15198"/>
  <c r="SY233" i="15198"/>
  <c r="SY246" i="15198" s="1"/>
  <c r="SY239" i="15198"/>
  <c r="SY244" i="15198" s="1"/>
  <c r="SY232" i="15198"/>
  <c r="SY231" i="15198"/>
  <c r="SY230" i="15198"/>
  <c r="SY237" i="15198"/>
  <c r="SY236" i="15198"/>
  <c r="RA229" i="15198"/>
  <c r="RA241" i="15198"/>
  <c r="RA233" i="15198"/>
  <c r="RA246" i="15198" s="1"/>
  <c r="RA239" i="15198"/>
  <c r="RA244" i="15198" s="1"/>
  <c r="RA231" i="15198"/>
  <c r="RA230" i="15198"/>
  <c r="RA237" i="15198"/>
  <c r="RA236" i="15198"/>
  <c r="RA232" i="15198"/>
  <c r="JK229" i="15198"/>
  <c r="JK241" i="15198"/>
  <c r="JK239" i="15198"/>
  <c r="JK244" i="15198" s="1"/>
  <c r="JK233" i="15198"/>
  <c r="JK246" i="15198" s="1"/>
  <c r="JK232" i="15198"/>
  <c r="JK230" i="15198"/>
  <c r="JK231" i="15198"/>
  <c r="JK236" i="15198"/>
  <c r="JK237" i="15198"/>
  <c r="TR229" i="15198"/>
  <c r="TR241" i="15198"/>
  <c r="TR233" i="15198"/>
  <c r="TR246" i="15198" s="1"/>
  <c r="TR239" i="15198"/>
  <c r="TR244" i="15198" s="1"/>
  <c r="TR236" i="15198"/>
  <c r="TR231" i="15198"/>
  <c r="TR232" i="15198"/>
  <c r="TR237" i="15198"/>
  <c r="TR230" i="15198"/>
  <c r="OJ231" i="15198"/>
  <c r="DR236" i="15198"/>
  <c r="MR229" i="15198"/>
  <c r="MR241" i="15198"/>
  <c r="MR239" i="15198"/>
  <c r="MR244" i="15198" s="1"/>
  <c r="MR233" i="15198"/>
  <c r="MR246" i="15198" s="1"/>
  <c r="MR237" i="15198"/>
  <c r="MR230" i="15198"/>
  <c r="MR236" i="15198"/>
  <c r="MR232" i="15198"/>
  <c r="MR231" i="15198"/>
  <c r="QC229" i="15198"/>
  <c r="QC241" i="15198"/>
  <c r="QC233" i="15198"/>
  <c r="QC246" i="15198" s="1"/>
  <c r="QC239" i="15198"/>
  <c r="QC244" i="15198" s="1"/>
  <c r="QC231" i="15198"/>
  <c r="QC230" i="15198"/>
  <c r="QC232" i="15198"/>
  <c r="QC237" i="15198"/>
  <c r="QC236" i="15198"/>
  <c r="US229" i="15198"/>
  <c r="US241" i="15198"/>
  <c r="US239" i="15198"/>
  <c r="US244" i="15198" s="1"/>
  <c r="US233" i="15198"/>
  <c r="US246" i="15198" s="1"/>
  <c r="US236" i="15198"/>
  <c r="US231" i="15198"/>
  <c r="US237" i="15198"/>
  <c r="US230" i="15198"/>
  <c r="US232" i="15198"/>
  <c r="I13" i="14659"/>
  <c r="K13" i="14659" s="1"/>
  <c r="H19" i="14659"/>
  <c r="J19" i="14659" s="1"/>
  <c r="I19" i="14659"/>
  <c r="K19" i="14659" s="1"/>
  <c r="H20" i="14659"/>
  <c r="J20" i="14659" s="1"/>
  <c r="I20" i="14659"/>
  <c r="K20" i="14659" s="1"/>
  <c r="H21" i="14659"/>
  <c r="J21" i="14659" s="1"/>
  <c r="I21" i="14659"/>
  <c r="K21" i="14659" s="1"/>
  <c r="H22" i="14659"/>
  <c r="J22" i="14659" s="1"/>
  <c r="I22" i="14659"/>
  <c r="K22" i="14659" s="1"/>
  <c r="H23" i="14659"/>
  <c r="J23" i="14659" s="1"/>
  <c r="I23" i="14659"/>
  <c r="K23" i="14659" s="1"/>
  <c r="H24" i="14659"/>
  <c r="I24" i="14659"/>
  <c r="K24" i="14659" s="1"/>
  <c r="J24" i="14659"/>
  <c r="H25" i="14659"/>
  <c r="J25" i="14659" s="1"/>
  <c r="I25" i="14659"/>
  <c r="K25" i="14659" s="1"/>
  <c r="H26" i="14659"/>
  <c r="J26" i="14659" s="1"/>
  <c r="I26" i="14659"/>
  <c r="K26" i="14659" s="1"/>
  <c r="H27" i="14659"/>
  <c r="J27" i="14659" s="1"/>
  <c r="I27" i="14659"/>
  <c r="K27" i="14659" s="1"/>
  <c r="H28" i="14659"/>
  <c r="I28" i="14659"/>
  <c r="J28" i="14659"/>
  <c r="K28" i="14659"/>
  <c r="H29" i="14659"/>
  <c r="J29" i="14659" s="1"/>
  <c r="I29" i="14659"/>
  <c r="K29" i="14659" s="1"/>
  <c r="H30" i="14659"/>
  <c r="J30" i="14659" s="1"/>
  <c r="I30" i="14659"/>
  <c r="K30" i="14659" s="1"/>
  <c r="H31" i="14659"/>
  <c r="J31" i="14659" s="1"/>
  <c r="I31" i="14659"/>
  <c r="K31" i="14659" s="1"/>
  <c r="H32" i="14659"/>
  <c r="I32" i="14659"/>
  <c r="J32" i="14659"/>
  <c r="K32" i="14659"/>
  <c r="H33" i="14659"/>
  <c r="J33" i="14659" s="1"/>
  <c r="I33" i="14659"/>
  <c r="K33" i="14659" s="1"/>
  <c r="H34" i="14659"/>
  <c r="J34" i="14659" s="1"/>
  <c r="I34" i="14659"/>
  <c r="K34" i="14659" s="1"/>
  <c r="H35" i="14659"/>
  <c r="J35" i="14659" s="1"/>
  <c r="I35" i="14659"/>
  <c r="K35" i="14659" s="1"/>
  <c r="H36" i="14659"/>
  <c r="J36" i="14659" s="1"/>
  <c r="I36" i="14659"/>
  <c r="K36" i="14659"/>
  <c r="H37" i="14659"/>
  <c r="J37" i="14659" s="1"/>
  <c r="I37" i="14659"/>
  <c r="K37" i="14659" s="1"/>
  <c r="H38" i="14659"/>
  <c r="J38" i="14659" s="1"/>
  <c r="I38" i="14659"/>
  <c r="K38" i="14659" s="1"/>
  <c r="H39" i="14659"/>
  <c r="J39" i="14659" s="1"/>
  <c r="I39" i="14659"/>
  <c r="K39" i="14659" s="1"/>
  <c r="H40" i="14659"/>
  <c r="I40" i="14659"/>
  <c r="K40" i="14659" s="1"/>
  <c r="J40" i="14659"/>
  <c r="H41" i="14659"/>
  <c r="J41" i="14659" s="1"/>
  <c r="I41" i="14659"/>
  <c r="K41" i="14659" s="1"/>
  <c r="H42" i="14659"/>
  <c r="J42" i="14659" s="1"/>
  <c r="I42" i="14659"/>
  <c r="K42" i="14659" s="1"/>
  <c r="H43" i="14659"/>
  <c r="J43" i="14659" s="1"/>
  <c r="I43" i="14659"/>
  <c r="K43" i="14659" s="1"/>
  <c r="H44" i="14659"/>
  <c r="J44" i="14659" s="1"/>
  <c r="I44" i="14659"/>
  <c r="K44" i="14659" s="1"/>
  <c r="H45" i="14659"/>
  <c r="J45" i="14659" s="1"/>
  <c r="I45" i="14659"/>
  <c r="K45" i="14659" s="1"/>
  <c r="H46" i="14659"/>
  <c r="J46" i="14659" s="1"/>
  <c r="I46" i="14659"/>
  <c r="K46" i="14659" s="1"/>
  <c r="H47" i="14659"/>
  <c r="J47" i="14659" s="1"/>
  <c r="I47" i="14659"/>
  <c r="K47" i="14659" s="1"/>
  <c r="H48" i="14659"/>
  <c r="J48" i="14659" s="1"/>
  <c r="I48" i="14659"/>
  <c r="K48" i="14659" s="1"/>
  <c r="H49" i="14659"/>
  <c r="J49" i="14659" s="1"/>
  <c r="I49" i="14659"/>
  <c r="K49" i="14659" s="1"/>
  <c r="H50" i="14659"/>
  <c r="J50" i="14659" s="1"/>
  <c r="I50" i="14659"/>
  <c r="K50" i="14659"/>
  <c r="H51" i="14659"/>
  <c r="J51" i="14659" s="1"/>
  <c r="I51" i="14659"/>
  <c r="K51" i="14659" s="1"/>
  <c r="H52" i="14659"/>
  <c r="I52" i="14659"/>
  <c r="K52" i="14659" s="1"/>
  <c r="J52" i="14659"/>
  <c r="H53" i="14659"/>
  <c r="J53" i="14659" s="1"/>
  <c r="I53" i="14659"/>
  <c r="K53" i="14659" s="1"/>
  <c r="H54" i="14659"/>
  <c r="J54" i="14659" s="1"/>
  <c r="I54" i="14659"/>
  <c r="K54" i="14659" s="1"/>
  <c r="H55" i="14659"/>
  <c r="J55" i="14659" s="1"/>
  <c r="I55" i="14659"/>
  <c r="K55" i="14659" s="1"/>
  <c r="H56" i="14659"/>
  <c r="J56" i="14659" s="1"/>
  <c r="I56" i="14659"/>
  <c r="K56" i="14659" s="1"/>
  <c r="H57" i="14659"/>
  <c r="J57" i="14659" s="1"/>
  <c r="I57" i="14659"/>
  <c r="K57" i="14659" s="1"/>
  <c r="H58" i="14659"/>
  <c r="J58" i="14659" s="1"/>
  <c r="I58" i="14659"/>
  <c r="K58" i="14659" s="1"/>
  <c r="H59" i="14659"/>
  <c r="J59" i="14659" s="1"/>
  <c r="I59" i="14659"/>
  <c r="K59" i="14659" s="1"/>
  <c r="H60" i="14659"/>
  <c r="I60" i="14659"/>
  <c r="J60" i="14659"/>
  <c r="K60" i="14659"/>
  <c r="H61" i="14659"/>
  <c r="J61" i="14659" s="1"/>
  <c r="I61" i="14659"/>
  <c r="K61" i="14659" s="1"/>
  <c r="H62" i="14659"/>
  <c r="J62" i="14659" s="1"/>
  <c r="I62" i="14659"/>
  <c r="K62" i="14659" s="1"/>
  <c r="H63" i="14659"/>
  <c r="J63" i="14659" s="1"/>
  <c r="I63" i="14659"/>
  <c r="K63" i="14659" s="1"/>
  <c r="H64" i="14659"/>
  <c r="J64" i="14659" s="1"/>
  <c r="I64" i="14659"/>
  <c r="K64" i="14659" s="1"/>
  <c r="H65" i="14659"/>
  <c r="J65" i="14659" s="1"/>
  <c r="I65" i="14659"/>
  <c r="K65" i="14659" s="1"/>
  <c r="H66" i="14659"/>
  <c r="J66" i="14659" s="1"/>
  <c r="I66" i="14659"/>
  <c r="K66" i="14659" s="1"/>
  <c r="H67" i="14659"/>
  <c r="J67" i="14659" s="1"/>
  <c r="I67" i="14659"/>
  <c r="K67" i="14659" s="1"/>
  <c r="H68" i="14659"/>
  <c r="I68" i="14659"/>
  <c r="J68" i="14659"/>
  <c r="K68" i="14659"/>
  <c r="H69" i="14659"/>
  <c r="J69" i="14659" s="1"/>
  <c r="I69" i="14659"/>
  <c r="K69" i="14659" s="1"/>
  <c r="H70" i="14659"/>
  <c r="J70" i="14659" s="1"/>
  <c r="I70" i="14659"/>
  <c r="K70" i="14659" s="1"/>
  <c r="H71" i="14659"/>
  <c r="J71" i="14659" s="1"/>
  <c r="I71" i="14659"/>
  <c r="K71" i="14659" s="1"/>
  <c r="H72" i="14659"/>
  <c r="J72" i="14659" s="1"/>
  <c r="I72" i="14659"/>
  <c r="K72" i="14659" s="1"/>
  <c r="H73" i="14659"/>
  <c r="J73" i="14659" s="1"/>
  <c r="I73" i="14659"/>
  <c r="K73" i="14659" s="1"/>
  <c r="H74" i="14659"/>
  <c r="J74" i="14659" s="1"/>
  <c r="I74" i="14659"/>
  <c r="K74" i="14659" s="1"/>
  <c r="H75" i="14659"/>
  <c r="J75" i="14659" s="1"/>
  <c r="I75" i="14659"/>
  <c r="K75" i="14659" s="1"/>
  <c r="H76" i="14659"/>
  <c r="I76" i="14659"/>
  <c r="J76" i="14659"/>
  <c r="K76" i="14659"/>
  <c r="H77" i="14659"/>
  <c r="J77" i="14659" s="1"/>
  <c r="I77" i="14659"/>
  <c r="K77" i="14659" s="1"/>
  <c r="H78" i="14659"/>
  <c r="J78" i="14659" s="1"/>
  <c r="I78" i="14659"/>
  <c r="K78" i="14659" s="1"/>
  <c r="H79" i="14659"/>
  <c r="J79" i="14659" s="1"/>
  <c r="I79" i="14659"/>
  <c r="K79" i="14659" s="1"/>
  <c r="H80" i="14659"/>
  <c r="J80" i="14659" s="1"/>
  <c r="I80" i="14659"/>
  <c r="K80" i="14659" s="1"/>
  <c r="H81" i="14659"/>
  <c r="J81" i="14659" s="1"/>
  <c r="I81" i="14659"/>
  <c r="K81" i="14659" s="1"/>
  <c r="H82" i="14659"/>
  <c r="J82" i="14659" s="1"/>
  <c r="I82" i="14659"/>
  <c r="K82" i="14659" s="1"/>
  <c r="H83" i="14659"/>
  <c r="J83" i="14659" s="1"/>
  <c r="I83" i="14659"/>
  <c r="K83" i="14659" s="1"/>
  <c r="H84" i="14659"/>
  <c r="I84" i="14659"/>
  <c r="J84" i="14659"/>
  <c r="K84" i="14659"/>
  <c r="H85" i="14659"/>
  <c r="J85" i="14659" s="1"/>
  <c r="I85" i="14659"/>
  <c r="K85" i="14659" s="1"/>
  <c r="H86" i="14659"/>
  <c r="J86" i="14659" s="1"/>
  <c r="I86" i="14659"/>
  <c r="K86" i="14659" s="1"/>
  <c r="H87" i="14659"/>
  <c r="J87" i="14659" s="1"/>
  <c r="I87" i="14659"/>
  <c r="K87" i="14659" s="1"/>
  <c r="H88" i="14659"/>
  <c r="J88" i="14659" s="1"/>
  <c r="I88" i="14659"/>
  <c r="K88" i="14659" s="1"/>
  <c r="H89" i="14659"/>
  <c r="J89" i="14659" s="1"/>
  <c r="I89" i="14659"/>
  <c r="K89" i="14659" s="1"/>
  <c r="H90" i="14659"/>
  <c r="J90" i="14659" s="1"/>
  <c r="I90" i="14659"/>
  <c r="K90" i="14659" s="1"/>
  <c r="H91" i="14659"/>
  <c r="J91" i="14659" s="1"/>
  <c r="I91" i="14659"/>
  <c r="K91" i="14659" s="1"/>
  <c r="H92" i="14659"/>
  <c r="I92" i="14659"/>
  <c r="J92" i="14659"/>
  <c r="K92" i="14659"/>
  <c r="H93" i="14659"/>
  <c r="J93" i="14659" s="1"/>
  <c r="I93" i="14659"/>
  <c r="K93" i="14659" s="1"/>
  <c r="H94" i="14659"/>
  <c r="J94" i="14659" s="1"/>
  <c r="I94" i="14659"/>
  <c r="K94" i="14659" s="1"/>
  <c r="H95" i="14659"/>
  <c r="J95" i="14659" s="1"/>
  <c r="I95" i="14659"/>
  <c r="K95" i="14659" s="1"/>
  <c r="H96" i="14659"/>
  <c r="J96" i="14659" s="1"/>
  <c r="I96" i="14659"/>
  <c r="K96" i="14659" s="1"/>
  <c r="H97" i="14659"/>
  <c r="J97" i="14659" s="1"/>
  <c r="I97" i="14659"/>
  <c r="K97" i="14659" s="1"/>
  <c r="H98" i="14659"/>
  <c r="J98" i="14659" s="1"/>
  <c r="I98" i="14659"/>
  <c r="K98" i="14659" s="1"/>
  <c r="H99" i="14659"/>
  <c r="J99" i="14659" s="1"/>
  <c r="I99" i="14659"/>
  <c r="K99" i="14659" s="1"/>
  <c r="H100" i="14659"/>
  <c r="I100" i="14659"/>
  <c r="J100" i="14659"/>
  <c r="K100" i="14659"/>
  <c r="H101" i="14659"/>
  <c r="J101" i="14659" s="1"/>
  <c r="I101" i="14659"/>
  <c r="K101" i="14659" s="1"/>
  <c r="H102" i="14659"/>
  <c r="J102" i="14659" s="1"/>
  <c r="I102" i="14659"/>
  <c r="K102" i="14659" s="1"/>
  <c r="H103" i="14659"/>
  <c r="J103" i="14659" s="1"/>
  <c r="I103" i="14659"/>
  <c r="K103" i="14659" s="1"/>
  <c r="H104" i="14659"/>
  <c r="J104" i="14659" s="1"/>
  <c r="I104" i="14659"/>
  <c r="K104" i="14659" s="1"/>
  <c r="H105" i="14659"/>
  <c r="J105" i="14659" s="1"/>
  <c r="I105" i="14659"/>
  <c r="K105" i="14659" s="1"/>
  <c r="H106" i="14659"/>
  <c r="J106" i="14659" s="1"/>
  <c r="I106" i="14659"/>
  <c r="K106" i="14659" s="1"/>
  <c r="H107" i="14659"/>
  <c r="J107" i="14659" s="1"/>
  <c r="I107" i="14659"/>
  <c r="K107" i="14659" s="1"/>
  <c r="H108" i="14659"/>
  <c r="I108" i="14659"/>
  <c r="J108" i="14659"/>
  <c r="K108" i="14659"/>
  <c r="H109" i="14659"/>
  <c r="J109" i="14659" s="1"/>
  <c r="I109" i="14659"/>
  <c r="K109" i="14659" s="1"/>
  <c r="H110" i="14659"/>
  <c r="J110" i="14659" s="1"/>
  <c r="I110" i="14659"/>
  <c r="K110" i="14659" s="1"/>
  <c r="H111" i="14659"/>
  <c r="J111" i="14659" s="1"/>
  <c r="I111" i="14659"/>
  <c r="K111" i="14659" s="1"/>
  <c r="H112" i="14659"/>
  <c r="J112" i="14659" s="1"/>
  <c r="I112" i="14659"/>
  <c r="K112" i="14659" s="1"/>
  <c r="H113" i="14659"/>
  <c r="J113" i="14659" s="1"/>
  <c r="I113" i="14659"/>
  <c r="K113" i="14659" s="1"/>
  <c r="H114" i="14659"/>
  <c r="J114" i="14659" s="1"/>
  <c r="I114" i="14659"/>
  <c r="K114" i="14659" s="1"/>
  <c r="H115" i="14659"/>
  <c r="J115" i="14659" s="1"/>
  <c r="I115" i="14659"/>
  <c r="K115" i="14659" s="1"/>
  <c r="H116" i="14659"/>
  <c r="I116" i="14659"/>
  <c r="J116" i="14659"/>
  <c r="K116" i="14659"/>
  <c r="H117" i="14659"/>
  <c r="J117" i="14659" s="1"/>
  <c r="I117" i="14659"/>
  <c r="K117" i="14659" s="1"/>
  <c r="H118" i="14659"/>
  <c r="J118" i="14659" s="1"/>
  <c r="I118" i="14659"/>
  <c r="K118" i="14659" s="1"/>
  <c r="H119" i="14659"/>
  <c r="J119" i="14659" s="1"/>
  <c r="I119" i="14659"/>
  <c r="K119" i="14659" s="1"/>
  <c r="H120" i="14659"/>
  <c r="J120" i="14659" s="1"/>
  <c r="I120" i="14659"/>
  <c r="K120" i="14659" s="1"/>
  <c r="H121" i="14659"/>
  <c r="J121" i="14659" s="1"/>
  <c r="I121" i="14659"/>
  <c r="K121" i="14659" s="1"/>
  <c r="H122" i="14659"/>
  <c r="J122" i="14659" s="1"/>
  <c r="I122" i="14659"/>
  <c r="K122" i="14659" s="1"/>
  <c r="H123" i="14659"/>
  <c r="J123" i="14659" s="1"/>
  <c r="I123" i="14659"/>
  <c r="K123" i="14659" s="1"/>
  <c r="H124" i="14659"/>
  <c r="I124" i="14659"/>
  <c r="J124" i="14659"/>
  <c r="K124" i="14659"/>
  <c r="H125" i="14659"/>
  <c r="J125" i="14659" s="1"/>
  <c r="I125" i="14659"/>
  <c r="K125" i="14659" s="1"/>
  <c r="H126" i="14659"/>
  <c r="J126" i="14659" s="1"/>
  <c r="I126" i="14659"/>
  <c r="K126" i="14659" s="1"/>
  <c r="H127" i="14659"/>
  <c r="J127" i="14659" s="1"/>
  <c r="I127" i="14659"/>
  <c r="K127" i="14659" s="1"/>
  <c r="H128" i="14659"/>
  <c r="J128" i="14659" s="1"/>
  <c r="I128" i="14659"/>
  <c r="K128" i="14659" s="1"/>
  <c r="H129" i="14659"/>
  <c r="J129" i="14659" s="1"/>
  <c r="I129" i="14659"/>
  <c r="K129" i="14659" s="1"/>
  <c r="H130" i="14659"/>
  <c r="J130" i="14659" s="1"/>
  <c r="I130" i="14659"/>
  <c r="K130" i="14659" s="1"/>
  <c r="H131" i="14659"/>
  <c r="J131" i="14659" s="1"/>
  <c r="I131" i="14659"/>
  <c r="K131" i="14659" s="1"/>
  <c r="H132" i="14659"/>
  <c r="I132" i="14659"/>
  <c r="J132" i="14659"/>
  <c r="K132" i="14659"/>
  <c r="H133" i="14659"/>
  <c r="J133" i="14659" s="1"/>
  <c r="I133" i="14659"/>
  <c r="K133" i="14659" s="1"/>
  <c r="H134" i="14659"/>
  <c r="J134" i="14659" s="1"/>
  <c r="I134" i="14659"/>
  <c r="K134" i="14659" s="1"/>
  <c r="H135" i="14659"/>
  <c r="J135" i="14659" s="1"/>
  <c r="I135" i="14659"/>
  <c r="K135" i="14659" s="1"/>
  <c r="H136" i="14659"/>
  <c r="J136" i="14659" s="1"/>
  <c r="I136" i="14659"/>
  <c r="K136" i="14659" s="1"/>
  <c r="H137" i="14659"/>
  <c r="J137" i="14659" s="1"/>
  <c r="I137" i="14659"/>
  <c r="K137" i="14659" s="1"/>
  <c r="H138" i="14659"/>
  <c r="J138" i="14659" s="1"/>
  <c r="I138" i="14659"/>
  <c r="K138" i="14659" s="1"/>
  <c r="H139" i="14659"/>
  <c r="J139" i="14659" s="1"/>
  <c r="I139" i="14659"/>
  <c r="K139" i="14659" s="1"/>
  <c r="H140" i="14659"/>
  <c r="I140" i="14659"/>
  <c r="J140" i="14659"/>
  <c r="K140" i="14659"/>
  <c r="H141" i="14659"/>
  <c r="J141" i="14659" s="1"/>
  <c r="I141" i="14659"/>
  <c r="K141" i="14659" s="1"/>
  <c r="H142" i="14659"/>
  <c r="J142" i="14659" s="1"/>
  <c r="I142" i="14659"/>
  <c r="K142" i="14659" s="1"/>
  <c r="H143" i="14659"/>
  <c r="J143" i="14659" s="1"/>
  <c r="I143" i="14659"/>
  <c r="K143" i="14659" s="1"/>
  <c r="H144" i="14659"/>
  <c r="J144" i="14659" s="1"/>
  <c r="I144" i="14659"/>
  <c r="K144" i="14659" s="1"/>
  <c r="H145" i="14659"/>
  <c r="J145" i="14659" s="1"/>
  <c r="I145" i="14659"/>
  <c r="K145" i="14659" s="1"/>
  <c r="H146" i="14659"/>
  <c r="J146" i="14659" s="1"/>
  <c r="I146" i="14659"/>
  <c r="K146" i="14659" s="1"/>
  <c r="H147" i="14659"/>
  <c r="J147" i="14659" s="1"/>
  <c r="I147" i="14659"/>
  <c r="K147" i="14659" s="1"/>
  <c r="H148" i="14659"/>
  <c r="J148" i="14659" s="1"/>
  <c r="I148" i="14659"/>
  <c r="K148" i="14659"/>
  <c r="H149" i="14659"/>
  <c r="J149" i="14659" s="1"/>
  <c r="I149" i="14659"/>
  <c r="K149" i="14659" s="1"/>
  <c r="H150" i="14659"/>
  <c r="J150" i="14659" s="1"/>
  <c r="I150" i="14659"/>
  <c r="K150" i="14659" s="1"/>
  <c r="H151" i="14659"/>
  <c r="J151" i="14659" s="1"/>
  <c r="I151" i="14659"/>
  <c r="K151" i="14659" s="1"/>
  <c r="H152" i="14659"/>
  <c r="I152" i="14659"/>
  <c r="K152" i="14659" s="1"/>
  <c r="J152" i="14659"/>
  <c r="H153" i="14659"/>
  <c r="J153" i="14659" s="1"/>
  <c r="I153" i="14659"/>
  <c r="K153" i="14659" s="1"/>
  <c r="H154" i="14659"/>
  <c r="J154" i="14659" s="1"/>
  <c r="I154" i="14659"/>
  <c r="K154" i="14659" s="1"/>
  <c r="H155" i="14659"/>
  <c r="J155" i="14659" s="1"/>
  <c r="I155" i="14659"/>
  <c r="K155" i="14659" s="1"/>
  <c r="H156" i="14659"/>
  <c r="J156" i="14659" s="1"/>
  <c r="I156" i="14659"/>
  <c r="K156" i="14659"/>
  <c r="H157" i="14659"/>
  <c r="J157" i="14659" s="1"/>
  <c r="I157" i="14659"/>
  <c r="K157" i="14659" s="1"/>
  <c r="H158" i="14659"/>
  <c r="J158" i="14659" s="1"/>
  <c r="I158" i="14659"/>
  <c r="K158" i="14659" s="1"/>
  <c r="H159" i="14659"/>
  <c r="J159" i="14659" s="1"/>
  <c r="I159" i="14659"/>
  <c r="K159" i="14659" s="1"/>
  <c r="H160" i="14659"/>
  <c r="I160" i="14659"/>
  <c r="K160" i="14659" s="1"/>
  <c r="J160" i="14659"/>
  <c r="H161" i="14659"/>
  <c r="J161" i="14659" s="1"/>
  <c r="I161" i="14659"/>
  <c r="K161" i="14659" s="1"/>
  <c r="H162" i="14659"/>
  <c r="J162" i="14659" s="1"/>
  <c r="I162" i="14659"/>
  <c r="K162" i="14659" s="1"/>
  <c r="H163" i="14659"/>
  <c r="J163" i="14659" s="1"/>
  <c r="I163" i="14659"/>
  <c r="K163" i="14659" s="1"/>
  <c r="H164" i="14659"/>
  <c r="J164" i="14659" s="1"/>
  <c r="I164" i="14659"/>
  <c r="K164" i="14659" s="1"/>
  <c r="H165" i="14659"/>
  <c r="J165" i="14659" s="1"/>
  <c r="I165" i="14659"/>
  <c r="K165" i="14659" s="1"/>
  <c r="H166" i="14659"/>
  <c r="J166" i="14659" s="1"/>
  <c r="I166" i="14659"/>
  <c r="K166" i="14659" s="1"/>
  <c r="H167" i="14659"/>
  <c r="J167" i="14659" s="1"/>
  <c r="I167" i="14659"/>
  <c r="K167" i="14659" s="1"/>
  <c r="H168" i="14659"/>
  <c r="I168" i="14659"/>
  <c r="K168" i="14659" s="1"/>
  <c r="J168" i="14659"/>
  <c r="H169" i="14659"/>
  <c r="J169" i="14659" s="1"/>
  <c r="I169" i="14659"/>
  <c r="K169" i="14659" s="1"/>
  <c r="H170" i="14659"/>
  <c r="J170" i="14659" s="1"/>
  <c r="I170" i="14659"/>
  <c r="K170" i="14659"/>
  <c r="H171" i="14659"/>
  <c r="J171" i="14659" s="1"/>
  <c r="I171" i="14659"/>
  <c r="K171" i="14659" s="1"/>
  <c r="H172" i="14659"/>
  <c r="J172" i="14659" s="1"/>
  <c r="I172" i="14659"/>
  <c r="K172" i="14659" s="1"/>
  <c r="H173" i="14659"/>
  <c r="J173" i="14659" s="1"/>
  <c r="I173" i="14659"/>
  <c r="K173" i="14659" s="1"/>
  <c r="H174" i="14659"/>
  <c r="J174" i="14659" s="1"/>
  <c r="I174" i="14659"/>
  <c r="K174" i="14659" s="1"/>
  <c r="H175" i="14659"/>
  <c r="J175" i="14659" s="1"/>
  <c r="I175" i="14659"/>
  <c r="K175" i="14659" s="1"/>
  <c r="H176" i="14659"/>
  <c r="I176" i="14659"/>
  <c r="K176" i="14659" s="1"/>
  <c r="J176" i="14659"/>
  <c r="H177" i="14659"/>
  <c r="J177" i="14659" s="1"/>
  <c r="I177" i="14659"/>
  <c r="K177" i="14659" s="1"/>
  <c r="H178" i="14659"/>
  <c r="J178" i="14659" s="1"/>
  <c r="I178" i="14659"/>
  <c r="K178" i="14659" s="1"/>
  <c r="H179" i="14659"/>
  <c r="J179" i="14659" s="1"/>
  <c r="I179" i="14659"/>
  <c r="K179" i="14659" s="1"/>
  <c r="H180" i="14659"/>
  <c r="I180" i="14659"/>
  <c r="K180" i="14659" s="1"/>
  <c r="J180" i="14659"/>
  <c r="H181" i="14659"/>
  <c r="J181" i="14659" s="1"/>
  <c r="I181" i="14659"/>
  <c r="K181" i="14659" s="1"/>
  <c r="H182" i="14659"/>
  <c r="J182" i="14659" s="1"/>
  <c r="I182" i="14659"/>
  <c r="K182" i="14659" s="1"/>
  <c r="H183" i="14659"/>
  <c r="J183" i="14659" s="1"/>
  <c r="I183" i="14659"/>
  <c r="K183" i="14659" s="1"/>
  <c r="H184" i="14659"/>
  <c r="I184" i="14659"/>
  <c r="K184" i="14659" s="1"/>
  <c r="J184" i="14659"/>
  <c r="H185" i="14659"/>
  <c r="J185" i="14659" s="1"/>
  <c r="I185" i="14659"/>
  <c r="K185" i="14659" s="1"/>
  <c r="H186" i="14659"/>
  <c r="J186" i="14659" s="1"/>
  <c r="I186" i="14659"/>
  <c r="K186" i="14659" s="1"/>
  <c r="H187" i="14659"/>
  <c r="J187" i="14659" s="1"/>
  <c r="I187" i="14659"/>
  <c r="K187" i="14659" s="1"/>
  <c r="H188" i="14659"/>
  <c r="I188" i="14659"/>
  <c r="K188" i="14659" s="1"/>
  <c r="J188" i="14659"/>
  <c r="H189" i="14659"/>
  <c r="I189" i="14659"/>
  <c r="K189" i="14659" s="1"/>
  <c r="J189" i="14659"/>
  <c r="H190" i="14659"/>
  <c r="I190" i="14659"/>
  <c r="K190" i="14659" s="1"/>
  <c r="J190" i="14659"/>
  <c r="H191" i="14659"/>
  <c r="I191" i="14659"/>
  <c r="K191" i="14659" s="1"/>
  <c r="J191" i="14659"/>
  <c r="H192" i="14659"/>
  <c r="J192" i="14659" s="1"/>
  <c r="I192" i="14659"/>
  <c r="K192" i="14659"/>
  <c r="H193" i="14659"/>
  <c r="J193" i="14659" s="1"/>
  <c r="I193" i="14659"/>
  <c r="K193" i="14659" s="1"/>
  <c r="H194" i="14659"/>
  <c r="J194" i="14659" s="1"/>
  <c r="I194" i="14659"/>
  <c r="K194" i="14659" s="1"/>
  <c r="H195" i="14659"/>
  <c r="J195" i="14659" s="1"/>
  <c r="I195" i="14659"/>
  <c r="K195" i="14659" s="1"/>
  <c r="H196" i="14659"/>
  <c r="J196" i="14659" s="1"/>
  <c r="I196" i="14659"/>
  <c r="K196" i="14659" s="1"/>
  <c r="H197" i="14659"/>
  <c r="I197" i="14659"/>
  <c r="K197" i="14659" s="1"/>
  <c r="J197" i="14659"/>
  <c r="H198" i="14659"/>
  <c r="I198" i="14659"/>
  <c r="J198" i="14659"/>
  <c r="K198" i="14659"/>
  <c r="H199" i="14659"/>
  <c r="J199" i="14659" s="1"/>
  <c r="I199" i="14659"/>
  <c r="K199" i="14659" s="1"/>
  <c r="H200" i="14659"/>
  <c r="J200" i="14659" s="1"/>
  <c r="I200" i="14659"/>
  <c r="K200" i="14659"/>
  <c r="H201" i="14659"/>
  <c r="I201" i="14659"/>
  <c r="K201" i="14659" s="1"/>
  <c r="J201" i="14659"/>
  <c r="H202" i="14659"/>
  <c r="J202" i="14659" s="1"/>
  <c r="I202" i="14659"/>
  <c r="K202" i="14659"/>
  <c r="H203" i="14659"/>
  <c r="J203" i="14659" s="1"/>
  <c r="I203" i="14659"/>
  <c r="K203" i="14659" s="1"/>
  <c r="H204" i="14659"/>
  <c r="I204" i="14659"/>
  <c r="K204" i="14659" s="1"/>
  <c r="J204" i="14659"/>
  <c r="H205" i="14659"/>
  <c r="I205" i="14659"/>
  <c r="K205" i="14659" s="1"/>
  <c r="J205" i="14659"/>
  <c r="H206" i="14659"/>
  <c r="I206" i="14659"/>
  <c r="K206" i="14659" s="1"/>
  <c r="J206" i="14659"/>
  <c r="H207" i="14659"/>
  <c r="I207" i="14659"/>
  <c r="K207" i="14659" s="1"/>
  <c r="J207" i="14659"/>
  <c r="H208" i="14659"/>
  <c r="J208" i="14659" s="1"/>
  <c r="I208" i="14659"/>
  <c r="K208" i="14659" s="1"/>
  <c r="H209" i="14659"/>
  <c r="I209" i="14659"/>
  <c r="K209" i="14659" s="1"/>
  <c r="J209" i="14659"/>
  <c r="H210" i="14659"/>
  <c r="I210" i="14659"/>
  <c r="J210" i="14659"/>
  <c r="K210" i="14659"/>
  <c r="H211" i="14659"/>
  <c r="J211" i="14659" s="1"/>
  <c r="I211" i="14659"/>
  <c r="K211" i="14659" s="1"/>
  <c r="H212" i="14659"/>
  <c r="J212" i="14659" s="1"/>
  <c r="I212" i="14659"/>
  <c r="K212" i="14659"/>
  <c r="H213" i="14659"/>
  <c r="I213" i="14659"/>
  <c r="K213" i="14659" s="1"/>
  <c r="J213" i="14659"/>
  <c r="H214" i="14659"/>
  <c r="J214" i="14659" s="1"/>
  <c r="I214" i="14659"/>
  <c r="K214" i="14659"/>
  <c r="H215" i="14659"/>
  <c r="J215" i="14659" s="1"/>
  <c r="I215" i="14659"/>
  <c r="K215" i="14659" s="1"/>
  <c r="H216" i="14659"/>
  <c r="I216" i="14659"/>
  <c r="K216" i="14659" s="1"/>
  <c r="J216" i="14659"/>
  <c r="H217" i="14659"/>
  <c r="J217" i="14659" s="1"/>
  <c r="I217" i="14659"/>
  <c r="K217" i="14659" s="1"/>
  <c r="H218" i="14659"/>
  <c r="J218" i="14659" s="1"/>
  <c r="I218" i="14659"/>
  <c r="K218" i="14659" s="1"/>
  <c r="H219" i="14659"/>
  <c r="J219" i="14659" s="1"/>
  <c r="I219" i="14659"/>
  <c r="K219" i="14659" s="1"/>
  <c r="H220" i="14659"/>
  <c r="J220" i="14659" s="1"/>
  <c r="I220" i="14659"/>
  <c r="K220" i="14659" s="1"/>
  <c r="H221" i="14659"/>
  <c r="I221" i="14659"/>
  <c r="K221" i="14659" s="1"/>
  <c r="J221" i="14659"/>
  <c r="H222" i="14659"/>
  <c r="I222" i="14659"/>
  <c r="K222" i="14659" s="1"/>
  <c r="J222" i="14659"/>
  <c r="H223" i="14659"/>
  <c r="J223" i="14659" s="1"/>
  <c r="I223" i="14659"/>
  <c r="K223" i="14659" s="1"/>
  <c r="H224" i="14659"/>
  <c r="J224" i="14659" s="1"/>
  <c r="I224" i="14659"/>
  <c r="K224" i="14659" s="1"/>
  <c r="H225" i="14659"/>
  <c r="I225" i="14659"/>
  <c r="K225" i="14659" s="1"/>
  <c r="J225" i="14659"/>
  <c r="H226" i="14659"/>
  <c r="I226" i="14659"/>
  <c r="K226" i="14659" s="1"/>
  <c r="J226" i="14659"/>
  <c r="H227" i="14659"/>
  <c r="I227" i="14659"/>
  <c r="K227" i="14659" s="1"/>
  <c r="J227" i="14659"/>
  <c r="H228" i="14659"/>
  <c r="J228" i="14659" s="1"/>
  <c r="I228" i="14659"/>
  <c r="K228" i="14659"/>
  <c r="H229" i="14659"/>
  <c r="J229" i="14659" s="1"/>
  <c r="I229" i="14659"/>
  <c r="K229" i="14659" s="1"/>
  <c r="H230" i="14659"/>
  <c r="J230" i="14659" s="1"/>
  <c r="I230" i="14659"/>
  <c r="K230" i="14659" s="1"/>
  <c r="H231" i="14659"/>
  <c r="J231" i="14659" s="1"/>
  <c r="I231" i="14659"/>
  <c r="K231" i="14659" s="1"/>
  <c r="H232" i="14659"/>
  <c r="J232" i="14659" s="1"/>
  <c r="I232" i="14659"/>
  <c r="K232" i="14659" s="1"/>
  <c r="H233" i="14659"/>
  <c r="I233" i="14659"/>
  <c r="K233" i="14659" s="1"/>
  <c r="J233" i="14659"/>
  <c r="H234" i="14659"/>
  <c r="J234" i="14659" s="1"/>
  <c r="I234" i="14659"/>
  <c r="K234" i="14659" s="1"/>
  <c r="H235" i="14659"/>
  <c r="J235" i="14659" s="1"/>
  <c r="I235" i="14659"/>
  <c r="K235" i="14659" s="1"/>
  <c r="H236" i="14659"/>
  <c r="I236" i="14659"/>
  <c r="K236" i="14659" s="1"/>
  <c r="J236" i="14659"/>
  <c r="H237" i="14659"/>
  <c r="I237" i="14659"/>
  <c r="K237" i="14659" s="1"/>
  <c r="J237" i="14659"/>
  <c r="H238" i="14659"/>
  <c r="I238" i="14659"/>
  <c r="K238" i="14659" s="1"/>
  <c r="J238" i="14659"/>
  <c r="H239" i="14659"/>
  <c r="I239" i="14659"/>
  <c r="K239" i="14659" s="1"/>
  <c r="J239" i="14659"/>
  <c r="H240" i="14659"/>
  <c r="J240" i="14659" s="1"/>
  <c r="I240" i="14659"/>
  <c r="K240" i="14659" s="1"/>
  <c r="H241" i="14659"/>
  <c r="I241" i="14659"/>
  <c r="K241" i="14659" s="1"/>
  <c r="J241" i="14659"/>
  <c r="H242" i="14659"/>
  <c r="J242" i="14659" s="1"/>
  <c r="I242" i="14659"/>
  <c r="K242" i="14659"/>
  <c r="H243" i="14659"/>
  <c r="I243" i="14659"/>
  <c r="K243" i="14659" s="1"/>
  <c r="J243" i="14659"/>
  <c r="H244" i="14659"/>
  <c r="I244" i="14659"/>
  <c r="J244" i="14659"/>
  <c r="K244" i="14659"/>
  <c r="H245" i="14659"/>
  <c r="I245" i="14659"/>
  <c r="K245" i="14659" s="1"/>
  <c r="J245" i="14659"/>
  <c r="H246" i="14659"/>
  <c r="J246" i="14659" s="1"/>
  <c r="I246" i="14659"/>
  <c r="K246" i="14659" s="1"/>
  <c r="H247" i="14659"/>
  <c r="J247" i="14659" s="1"/>
  <c r="I247" i="14659"/>
  <c r="K247" i="14659" s="1"/>
  <c r="H248" i="14659"/>
  <c r="I248" i="14659"/>
  <c r="K248" i="14659" s="1"/>
  <c r="J248" i="14659"/>
  <c r="H249" i="14659"/>
  <c r="I249" i="14659"/>
  <c r="K249" i="14659" s="1"/>
  <c r="J249" i="14659"/>
  <c r="H250" i="14659"/>
  <c r="I250" i="14659"/>
  <c r="K250" i="14659" s="1"/>
  <c r="J250" i="14659"/>
  <c r="H251" i="14659"/>
  <c r="J251" i="14659" s="1"/>
  <c r="I251" i="14659"/>
  <c r="K251" i="14659" s="1"/>
  <c r="H252" i="14659"/>
  <c r="I252" i="14659"/>
  <c r="K252" i="14659" s="1"/>
  <c r="J252" i="14659"/>
  <c r="H253" i="14659"/>
  <c r="I253" i="14659"/>
  <c r="K253" i="14659" s="1"/>
  <c r="J253" i="14659"/>
  <c r="H254" i="14659"/>
  <c r="J254" i="14659" s="1"/>
  <c r="I254" i="14659"/>
  <c r="K254" i="14659" s="1"/>
  <c r="H255" i="14659"/>
  <c r="J255" i="14659" s="1"/>
  <c r="I255" i="14659"/>
  <c r="K255" i="14659" s="1"/>
  <c r="H256" i="14659"/>
  <c r="J256" i="14659" s="1"/>
  <c r="I256" i="14659"/>
  <c r="K256" i="14659" s="1"/>
  <c r="H257" i="14659"/>
  <c r="J257" i="14659" s="1"/>
  <c r="I257" i="14659"/>
  <c r="K257" i="14659" s="1"/>
  <c r="H258" i="14659"/>
  <c r="I258" i="14659"/>
  <c r="J258" i="14659"/>
  <c r="K258" i="14659"/>
  <c r="H259" i="14659"/>
  <c r="I259" i="14659"/>
  <c r="K259" i="14659" s="1"/>
  <c r="J259" i="14659"/>
  <c r="H260" i="14659"/>
  <c r="J260" i="14659" s="1"/>
  <c r="I260" i="14659"/>
  <c r="K260" i="14659" s="1"/>
  <c r="H261" i="14659"/>
  <c r="J261" i="14659" s="1"/>
  <c r="I261" i="14659"/>
  <c r="K261" i="14659" s="1"/>
  <c r="H262" i="14659"/>
  <c r="J262" i="14659" s="1"/>
  <c r="I262" i="14659"/>
  <c r="K262" i="14659"/>
  <c r="H263" i="14659"/>
  <c r="J263" i="14659" s="1"/>
  <c r="I263" i="14659"/>
  <c r="K263" i="14659" s="1"/>
  <c r="H264" i="14659"/>
  <c r="I264" i="14659"/>
  <c r="K264" i="14659" s="1"/>
  <c r="J264" i="14659"/>
  <c r="H265" i="14659"/>
  <c r="I265" i="14659"/>
  <c r="K265" i="14659" s="1"/>
  <c r="J265" i="14659"/>
  <c r="H266" i="14659"/>
  <c r="J266" i="14659" s="1"/>
  <c r="I266" i="14659"/>
  <c r="K266" i="14659" s="1"/>
  <c r="H267" i="14659"/>
  <c r="J267" i="14659" s="1"/>
  <c r="I267" i="14659"/>
  <c r="K267" i="14659" s="1"/>
  <c r="H268" i="14659"/>
  <c r="I268" i="14659"/>
  <c r="K268" i="14659" s="1"/>
  <c r="J268" i="14659"/>
  <c r="H269" i="14659"/>
  <c r="J269" i="14659" s="1"/>
  <c r="I269" i="14659"/>
  <c r="K269" i="14659" s="1"/>
  <c r="H270" i="14659"/>
  <c r="I270" i="14659"/>
  <c r="K270" i="14659" s="1"/>
  <c r="J270" i="14659"/>
  <c r="H271" i="14659"/>
  <c r="J271" i="14659" s="1"/>
  <c r="I271" i="14659"/>
  <c r="K271" i="14659" s="1"/>
  <c r="H272" i="14659"/>
  <c r="J272" i="14659" s="1"/>
  <c r="I272" i="14659"/>
  <c r="K272" i="14659" s="1"/>
  <c r="H273" i="14659"/>
  <c r="J273" i="14659" s="1"/>
  <c r="I273" i="14659"/>
  <c r="K273" i="14659" s="1"/>
  <c r="H274" i="14659"/>
  <c r="J274" i="14659" s="1"/>
  <c r="I274" i="14659"/>
  <c r="K274" i="14659"/>
  <c r="H275" i="14659"/>
  <c r="I275" i="14659"/>
  <c r="K275" i="14659" s="1"/>
  <c r="J275" i="14659"/>
  <c r="H276" i="14659"/>
  <c r="J276" i="14659" s="1"/>
  <c r="I276" i="14659"/>
  <c r="K276" i="14659"/>
  <c r="H277" i="14659"/>
  <c r="J277" i="14659" s="1"/>
  <c r="I277" i="14659"/>
  <c r="K277" i="14659" s="1"/>
  <c r="H278" i="14659"/>
  <c r="I278" i="14659"/>
  <c r="J278" i="14659"/>
  <c r="K278" i="14659"/>
  <c r="H279" i="14659"/>
  <c r="J279" i="14659" s="1"/>
  <c r="I279" i="14659"/>
  <c r="K279" i="14659" s="1"/>
  <c r="H280" i="14659"/>
  <c r="J280" i="14659" s="1"/>
  <c r="I280" i="14659"/>
  <c r="K280" i="14659" s="1"/>
  <c r="H281" i="14659"/>
  <c r="I281" i="14659"/>
  <c r="K281" i="14659" s="1"/>
  <c r="J281" i="14659"/>
  <c r="H282" i="14659"/>
  <c r="I282" i="14659"/>
  <c r="K282" i="14659" s="1"/>
  <c r="J282" i="14659"/>
  <c r="H283" i="14659"/>
  <c r="I283" i="14659"/>
  <c r="K283" i="14659" s="1"/>
  <c r="J283" i="14659"/>
  <c r="H284" i="14659"/>
  <c r="J284" i="14659" s="1"/>
  <c r="I284" i="14659"/>
  <c r="K284" i="14659" s="1"/>
  <c r="H285" i="14659"/>
  <c r="J285" i="14659" s="1"/>
  <c r="I285" i="14659"/>
  <c r="K285" i="14659" s="1"/>
  <c r="H286" i="14659"/>
  <c r="I286" i="14659"/>
  <c r="K286" i="14659" s="1"/>
  <c r="J286" i="14659"/>
  <c r="H287" i="14659"/>
  <c r="J287" i="14659" s="1"/>
  <c r="I287" i="14659"/>
  <c r="K287" i="14659" s="1"/>
  <c r="H288" i="14659"/>
  <c r="J288" i="14659" s="1"/>
  <c r="I288" i="14659"/>
  <c r="K288" i="14659" s="1"/>
  <c r="H289" i="14659"/>
  <c r="J289" i="14659" s="1"/>
  <c r="I289" i="14659"/>
  <c r="K289" i="14659" s="1"/>
  <c r="H290" i="14659"/>
  <c r="I290" i="14659"/>
  <c r="J290" i="14659"/>
  <c r="K290" i="14659"/>
  <c r="H291" i="14659"/>
  <c r="J291" i="14659" s="1"/>
  <c r="I291" i="14659"/>
  <c r="K291" i="14659" s="1"/>
  <c r="H292" i="14659"/>
  <c r="J292" i="14659" s="1"/>
  <c r="I292" i="14659"/>
  <c r="K292" i="14659" s="1"/>
  <c r="H293" i="14659"/>
  <c r="J293" i="14659" s="1"/>
  <c r="I293" i="14659"/>
  <c r="K293" i="14659" s="1"/>
  <c r="H294" i="14659"/>
  <c r="I294" i="14659"/>
  <c r="J294" i="14659"/>
  <c r="K294" i="14659"/>
  <c r="H295" i="14659"/>
  <c r="J295" i="14659" s="1"/>
  <c r="I295" i="14659"/>
  <c r="K295" i="14659" s="1"/>
  <c r="H296" i="14659"/>
  <c r="J296" i="14659" s="1"/>
  <c r="I296" i="14659"/>
  <c r="K296" i="14659" s="1"/>
  <c r="H297" i="14659"/>
  <c r="I297" i="14659"/>
  <c r="K297" i="14659" s="1"/>
  <c r="J297" i="14659"/>
  <c r="H298" i="14659"/>
  <c r="I298" i="14659"/>
  <c r="K298" i="14659" s="1"/>
  <c r="J298" i="14659"/>
  <c r="H299" i="14659"/>
  <c r="J299" i="14659" s="1"/>
  <c r="I299" i="14659"/>
  <c r="K299" i="14659" s="1"/>
  <c r="H300" i="14659"/>
  <c r="J300" i="14659" s="1"/>
  <c r="I300" i="14659"/>
  <c r="K300" i="14659" s="1"/>
  <c r="H301" i="14659"/>
  <c r="J301" i="14659" s="1"/>
  <c r="I301" i="14659"/>
  <c r="K301" i="14659" s="1"/>
  <c r="H302" i="14659"/>
  <c r="J302" i="14659" s="1"/>
  <c r="I302" i="14659"/>
  <c r="K302" i="14659" s="1"/>
  <c r="H303" i="14659"/>
  <c r="J303" i="14659" s="1"/>
  <c r="I303" i="14659"/>
  <c r="K303" i="14659" s="1"/>
  <c r="H304" i="14659"/>
  <c r="I304" i="14659"/>
  <c r="K304" i="14659" s="1"/>
  <c r="J304" i="14659"/>
  <c r="H305" i="14659"/>
  <c r="J305" i="14659" s="1"/>
  <c r="I305" i="14659"/>
  <c r="K305" i="14659" s="1"/>
  <c r="H306" i="14659"/>
  <c r="J306" i="14659" s="1"/>
  <c r="I306" i="14659"/>
  <c r="K306" i="14659" s="1"/>
  <c r="H307" i="14659"/>
  <c r="J307" i="14659" s="1"/>
  <c r="I307" i="14659"/>
  <c r="K307" i="14659" s="1"/>
  <c r="H308" i="14659"/>
  <c r="I308" i="14659"/>
  <c r="K308" i="14659" s="1"/>
  <c r="J308" i="14659"/>
  <c r="H309" i="14659"/>
  <c r="J309" i="14659" s="1"/>
  <c r="I309" i="14659"/>
  <c r="K309" i="14659" s="1"/>
  <c r="H310" i="14659"/>
  <c r="J310" i="14659" s="1"/>
  <c r="I310" i="14659"/>
  <c r="K310" i="14659"/>
  <c r="H311" i="14659"/>
  <c r="J311" i="14659" s="1"/>
  <c r="I311" i="14659"/>
  <c r="K311" i="14659" s="1"/>
  <c r="H312" i="14659"/>
  <c r="J312" i="14659" s="1"/>
  <c r="I312" i="14659"/>
  <c r="K312" i="14659" s="1"/>
  <c r="H313" i="14659"/>
  <c r="J313" i="14659" s="1"/>
  <c r="I313" i="14659"/>
  <c r="K313" i="14659" s="1"/>
  <c r="H314" i="14659"/>
  <c r="I314" i="14659"/>
  <c r="K314" i="14659" s="1"/>
  <c r="J314" i="14659"/>
  <c r="H315" i="14659"/>
  <c r="I315" i="14659"/>
  <c r="K315" i="14659" s="1"/>
  <c r="J315" i="14659"/>
  <c r="H316" i="14659"/>
  <c r="J316" i="14659" s="1"/>
  <c r="I316" i="14659"/>
  <c r="K316" i="14659"/>
  <c r="H317" i="14659"/>
  <c r="J317" i="14659" s="1"/>
  <c r="I317" i="14659"/>
  <c r="K317" i="14659" s="1"/>
  <c r="H318" i="14659"/>
  <c r="J318" i="14659" s="1"/>
  <c r="I318" i="14659"/>
  <c r="K318" i="14659" s="1"/>
  <c r="H319" i="14659"/>
  <c r="J319" i="14659" s="1"/>
  <c r="I319" i="14659"/>
  <c r="K319" i="14659" s="1"/>
  <c r="H320" i="14659"/>
  <c r="I320" i="14659"/>
  <c r="K320" i="14659" s="1"/>
  <c r="J320" i="14659"/>
  <c r="H321" i="14659"/>
  <c r="J321" i="14659" s="1"/>
  <c r="I321" i="14659"/>
  <c r="K321" i="14659" s="1"/>
  <c r="H322" i="14659"/>
  <c r="J322" i="14659" s="1"/>
  <c r="I322" i="14659"/>
  <c r="K322" i="14659" s="1"/>
  <c r="H323" i="14659"/>
  <c r="J323" i="14659" s="1"/>
  <c r="I323" i="14659"/>
  <c r="K323" i="14659" s="1"/>
  <c r="H324" i="14659"/>
  <c r="I324" i="14659"/>
  <c r="K324" i="14659" s="1"/>
  <c r="J324" i="14659"/>
  <c r="H325" i="14659"/>
  <c r="J325" i="14659" s="1"/>
  <c r="I325" i="14659"/>
  <c r="K325" i="14659" s="1"/>
  <c r="H326" i="14659"/>
  <c r="I326" i="14659"/>
  <c r="K326" i="14659" s="1"/>
  <c r="J326" i="14659"/>
  <c r="H327" i="14659"/>
  <c r="J327" i="14659" s="1"/>
  <c r="I327" i="14659"/>
  <c r="K327" i="14659" s="1"/>
  <c r="H328" i="14659"/>
  <c r="I328" i="14659"/>
  <c r="K328" i="14659" s="1"/>
  <c r="J328" i="14659"/>
  <c r="H329" i="14659"/>
  <c r="J329" i="14659" s="1"/>
  <c r="I329" i="14659"/>
  <c r="K329" i="14659" s="1"/>
  <c r="H330" i="14659"/>
  <c r="J330" i="14659" s="1"/>
  <c r="I330" i="14659"/>
  <c r="K330" i="14659" s="1"/>
  <c r="H331" i="14659"/>
  <c r="J331" i="14659" s="1"/>
  <c r="I331" i="14659"/>
  <c r="K331" i="14659" s="1"/>
  <c r="H332" i="14659"/>
  <c r="I332" i="14659"/>
  <c r="K332" i="14659" s="1"/>
  <c r="J332" i="14659"/>
  <c r="H333" i="14659"/>
  <c r="J333" i="14659" s="1"/>
  <c r="I333" i="14659"/>
  <c r="K333" i="14659" s="1"/>
  <c r="H334" i="14659"/>
  <c r="I334" i="14659"/>
  <c r="K334" i="14659" s="1"/>
  <c r="J334" i="14659"/>
  <c r="H335" i="14659"/>
  <c r="J335" i="14659" s="1"/>
  <c r="I335" i="14659"/>
  <c r="K335" i="14659" s="1"/>
  <c r="H336" i="14659"/>
  <c r="I336" i="14659"/>
  <c r="K336" i="14659" s="1"/>
  <c r="J336" i="14659"/>
  <c r="H337" i="14659"/>
  <c r="J337" i="14659" s="1"/>
  <c r="I337" i="14659"/>
  <c r="K337" i="14659" s="1"/>
  <c r="H338" i="14659"/>
  <c r="J338" i="14659" s="1"/>
  <c r="I338" i="14659"/>
  <c r="K338" i="14659" s="1"/>
  <c r="H339" i="14659"/>
  <c r="J339" i="14659" s="1"/>
  <c r="I339" i="14659"/>
  <c r="K339" i="14659" s="1"/>
  <c r="H340" i="14659"/>
  <c r="I340" i="14659"/>
  <c r="K340" i="14659" s="1"/>
  <c r="J340" i="14659"/>
  <c r="H341" i="14659"/>
  <c r="J341" i="14659" s="1"/>
  <c r="I341" i="14659"/>
  <c r="K341" i="14659" s="1"/>
  <c r="H342" i="14659"/>
  <c r="I342" i="14659"/>
  <c r="J342" i="14659"/>
  <c r="K342" i="14659"/>
  <c r="H343" i="14659"/>
  <c r="J343" i="14659" s="1"/>
  <c r="I343" i="14659"/>
  <c r="K343" i="14659" s="1"/>
  <c r="H344" i="14659"/>
  <c r="J344" i="14659" s="1"/>
  <c r="I344" i="14659"/>
  <c r="K344" i="14659" s="1"/>
  <c r="H345" i="14659"/>
  <c r="J345" i="14659" s="1"/>
  <c r="I345" i="14659"/>
  <c r="K345" i="14659" s="1"/>
  <c r="H346" i="14659"/>
  <c r="I346" i="14659"/>
  <c r="K346" i="14659" s="1"/>
  <c r="J346" i="14659"/>
  <c r="H347" i="14659"/>
  <c r="J347" i="14659" s="1"/>
  <c r="I347" i="14659"/>
  <c r="K347" i="14659" s="1"/>
  <c r="H348" i="14659"/>
  <c r="J348" i="14659" s="1"/>
  <c r="I348" i="14659"/>
  <c r="K348" i="14659" s="1"/>
  <c r="H349" i="14659"/>
  <c r="J349" i="14659" s="1"/>
  <c r="I349" i="14659"/>
  <c r="K349" i="14659" s="1"/>
  <c r="H350" i="14659"/>
  <c r="J350" i="14659" s="1"/>
  <c r="I350" i="14659"/>
  <c r="K350" i="14659" s="1"/>
  <c r="H351" i="14659"/>
  <c r="J351" i="14659" s="1"/>
  <c r="I351" i="14659"/>
  <c r="K351" i="14659" s="1"/>
  <c r="H352" i="14659"/>
  <c r="J352" i="14659" s="1"/>
  <c r="I352" i="14659"/>
  <c r="K352" i="14659"/>
  <c r="H353" i="14659"/>
  <c r="J353" i="14659" s="1"/>
  <c r="I353" i="14659"/>
  <c r="K353" i="14659" s="1"/>
  <c r="H354" i="14659"/>
  <c r="J354" i="14659" s="1"/>
  <c r="I354" i="14659"/>
  <c r="K354" i="14659" s="1"/>
  <c r="H355" i="14659"/>
  <c r="J355" i="14659" s="1"/>
  <c r="I355" i="14659"/>
  <c r="K355" i="14659" s="1"/>
  <c r="H356" i="14659"/>
  <c r="I356" i="14659"/>
  <c r="K356" i="14659" s="1"/>
  <c r="J356" i="14659"/>
  <c r="H357" i="14659"/>
  <c r="J357" i="14659" s="1"/>
  <c r="I357" i="14659"/>
  <c r="K357" i="14659" s="1"/>
  <c r="H358" i="14659"/>
  <c r="I358" i="14659"/>
  <c r="J358" i="14659"/>
  <c r="K358" i="14659"/>
  <c r="H359" i="14659"/>
  <c r="J359" i="14659" s="1"/>
  <c r="I359" i="14659"/>
  <c r="K359" i="14659" s="1"/>
  <c r="H360" i="14659"/>
  <c r="J360" i="14659" s="1"/>
  <c r="I360" i="14659"/>
  <c r="K360" i="14659" s="1"/>
  <c r="H361" i="14659"/>
  <c r="J361" i="14659" s="1"/>
  <c r="I361" i="14659"/>
  <c r="K361" i="14659" s="1"/>
  <c r="H362" i="14659"/>
  <c r="I362" i="14659"/>
  <c r="K362" i="14659" s="1"/>
  <c r="J362" i="14659"/>
  <c r="H363" i="14659"/>
  <c r="J363" i="14659" s="1"/>
  <c r="I363" i="14659"/>
  <c r="K363" i="14659" s="1"/>
  <c r="H364" i="14659"/>
  <c r="I364" i="14659"/>
  <c r="K364" i="14659" s="1"/>
  <c r="J364" i="14659"/>
  <c r="H365" i="14659"/>
  <c r="J365" i="14659" s="1"/>
  <c r="I365" i="14659"/>
  <c r="K365" i="14659" s="1"/>
  <c r="H366" i="14659"/>
  <c r="J366" i="14659" s="1"/>
  <c r="I366" i="14659"/>
  <c r="K366" i="14659" s="1"/>
  <c r="H367" i="14659"/>
  <c r="J367" i="14659" s="1"/>
  <c r="I367" i="14659"/>
  <c r="K367" i="14659" s="1"/>
  <c r="H368" i="14659"/>
  <c r="I368" i="14659"/>
  <c r="J368" i="14659"/>
  <c r="K368" i="14659"/>
  <c r="H369" i="14659"/>
  <c r="J369" i="14659" s="1"/>
  <c r="I369" i="14659"/>
  <c r="K369" i="14659" s="1"/>
  <c r="H370" i="14659"/>
  <c r="J370" i="14659" s="1"/>
  <c r="I370" i="14659"/>
  <c r="K370" i="14659" s="1"/>
  <c r="H371" i="14659"/>
  <c r="J371" i="14659" s="1"/>
  <c r="I371" i="14659"/>
  <c r="K371" i="14659" s="1"/>
  <c r="H372" i="14659"/>
  <c r="J372" i="14659" s="1"/>
  <c r="I372" i="14659"/>
  <c r="K372" i="14659" s="1"/>
  <c r="H373" i="14659"/>
  <c r="J373" i="14659" s="1"/>
  <c r="I373" i="14659"/>
  <c r="K373" i="14659" s="1"/>
  <c r="H374" i="14659"/>
  <c r="J374" i="14659" s="1"/>
  <c r="I374" i="14659"/>
  <c r="K374" i="14659"/>
  <c r="H375" i="14659"/>
  <c r="J375" i="14659" s="1"/>
  <c r="I375" i="14659"/>
  <c r="K375" i="14659" s="1"/>
  <c r="H376" i="14659"/>
  <c r="J376" i="14659" s="1"/>
  <c r="I376" i="14659"/>
  <c r="K376" i="14659"/>
  <c r="H377" i="14659"/>
  <c r="J377" i="14659" s="1"/>
  <c r="I377" i="14659"/>
  <c r="K377" i="14659" s="1"/>
  <c r="H378" i="14659"/>
  <c r="I378" i="14659"/>
  <c r="K378" i="14659" s="1"/>
  <c r="J378" i="14659"/>
  <c r="H379" i="14659"/>
  <c r="J379" i="14659" s="1"/>
  <c r="I379" i="14659"/>
  <c r="K379" i="14659" s="1"/>
  <c r="H380" i="14659"/>
  <c r="I380" i="14659"/>
  <c r="K380" i="14659" s="1"/>
  <c r="J380" i="14659"/>
  <c r="H381" i="14659"/>
  <c r="J381" i="14659" s="1"/>
  <c r="I381" i="14659"/>
  <c r="K381" i="14659" s="1"/>
  <c r="H382" i="14659"/>
  <c r="J382" i="14659" s="1"/>
  <c r="I382" i="14659"/>
  <c r="K382" i="14659" s="1"/>
  <c r="H383" i="14659"/>
  <c r="J383" i="14659" s="1"/>
  <c r="I383" i="14659"/>
  <c r="K383" i="14659" s="1"/>
  <c r="H384" i="14659"/>
  <c r="I384" i="14659"/>
  <c r="K384" i="14659" s="1"/>
  <c r="J384" i="14659"/>
  <c r="H385" i="14659"/>
  <c r="J385" i="14659" s="1"/>
  <c r="I385" i="14659"/>
  <c r="K385" i="14659" s="1"/>
  <c r="H386" i="14659"/>
  <c r="J386" i="14659" s="1"/>
  <c r="I386" i="14659"/>
  <c r="K386" i="14659" s="1"/>
  <c r="H387" i="14659"/>
  <c r="J387" i="14659" s="1"/>
  <c r="I387" i="14659"/>
  <c r="K387" i="14659" s="1"/>
  <c r="H388" i="14659"/>
  <c r="J388" i="14659" s="1"/>
  <c r="I388" i="14659"/>
  <c r="K388" i="14659" s="1"/>
  <c r="H389" i="14659"/>
  <c r="J389" i="14659" s="1"/>
  <c r="I389" i="14659"/>
  <c r="K389" i="14659" s="1"/>
  <c r="H390" i="14659"/>
  <c r="I390" i="14659"/>
  <c r="J390" i="14659"/>
  <c r="K390" i="14659"/>
  <c r="H391" i="14659"/>
  <c r="J391" i="14659" s="1"/>
  <c r="I391" i="14659"/>
  <c r="K391" i="14659" s="1"/>
  <c r="H392" i="14659"/>
  <c r="J392" i="14659" s="1"/>
  <c r="I392" i="14659"/>
  <c r="K392" i="14659"/>
  <c r="H393" i="14659"/>
  <c r="J393" i="14659" s="1"/>
  <c r="I393" i="14659"/>
  <c r="K393" i="14659" s="1"/>
  <c r="H394" i="14659"/>
  <c r="I394" i="14659"/>
  <c r="K394" i="14659" s="1"/>
  <c r="J394" i="14659"/>
  <c r="H395" i="14659"/>
  <c r="J395" i="14659" s="1"/>
  <c r="I395" i="14659"/>
  <c r="K395" i="14659" s="1"/>
  <c r="H396" i="14659"/>
  <c r="I396" i="14659"/>
  <c r="K396" i="14659" s="1"/>
  <c r="J396" i="14659"/>
  <c r="H397" i="14659"/>
  <c r="J397" i="14659" s="1"/>
  <c r="I397" i="14659"/>
  <c r="K397" i="14659" s="1"/>
  <c r="H398" i="14659"/>
  <c r="J398" i="14659" s="1"/>
  <c r="I398" i="14659"/>
  <c r="K398" i="14659"/>
  <c r="H399" i="14659"/>
  <c r="J399" i="14659" s="1"/>
  <c r="I399" i="14659"/>
  <c r="K399" i="14659" s="1"/>
  <c r="H400" i="14659"/>
  <c r="I400" i="14659"/>
  <c r="J400" i="14659"/>
  <c r="K400" i="14659"/>
  <c r="H401" i="14659"/>
  <c r="J401" i="14659" s="1"/>
  <c r="I401" i="14659"/>
  <c r="K401" i="14659" s="1"/>
  <c r="H402" i="14659"/>
  <c r="J402" i="14659" s="1"/>
  <c r="I402" i="14659"/>
  <c r="K402" i="14659" s="1"/>
  <c r="H403" i="14659"/>
  <c r="J403" i="14659" s="1"/>
  <c r="I403" i="14659"/>
  <c r="K403" i="14659" s="1"/>
  <c r="H404" i="14659"/>
  <c r="J404" i="14659" s="1"/>
  <c r="I404" i="14659"/>
  <c r="K404" i="14659" s="1"/>
  <c r="H405" i="14659"/>
  <c r="J405" i="14659" s="1"/>
  <c r="I405" i="14659"/>
  <c r="K405" i="14659" s="1"/>
  <c r="H406" i="14659"/>
  <c r="I406" i="14659"/>
  <c r="J406" i="14659"/>
  <c r="K406" i="14659"/>
  <c r="H407" i="14659"/>
  <c r="J407" i="14659" s="1"/>
  <c r="I407" i="14659"/>
  <c r="K407" i="14659" s="1"/>
  <c r="H408" i="14659"/>
  <c r="I408" i="14659"/>
  <c r="K408" i="14659" s="1"/>
  <c r="J408" i="14659"/>
  <c r="H409" i="14659"/>
  <c r="J409" i="14659" s="1"/>
  <c r="I409" i="14659"/>
  <c r="K409" i="14659" s="1"/>
  <c r="H410" i="14659"/>
  <c r="J410" i="14659" s="1"/>
  <c r="I410" i="14659"/>
  <c r="K410" i="14659" s="1"/>
  <c r="H411" i="14659"/>
  <c r="J411" i="14659" s="1"/>
  <c r="I411" i="14659"/>
  <c r="K411" i="14659" s="1"/>
  <c r="H412" i="14659"/>
  <c r="J412" i="14659" s="1"/>
  <c r="I412" i="14659"/>
  <c r="K412" i="14659" s="1"/>
  <c r="H413" i="14659"/>
  <c r="J413" i="14659" s="1"/>
  <c r="I413" i="14659"/>
  <c r="K413" i="14659" s="1"/>
  <c r="H414" i="14659"/>
  <c r="I414" i="14659"/>
  <c r="J414" i="14659"/>
  <c r="K414" i="14659"/>
  <c r="H415" i="14659"/>
  <c r="J415" i="14659" s="1"/>
  <c r="I415" i="14659"/>
  <c r="K415" i="14659" s="1"/>
  <c r="H416" i="14659"/>
  <c r="I416" i="14659"/>
  <c r="K416" i="14659" s="1"/>
  <c r="J416" i="14659"/>
  <c r="H417" i="14659"/>
  <c r="J417" i="14659" s="1"/>
  <c r="I417" i="14659"/>
  <c r="K417" i="14659" s="1"/>
  <c r="H418" i="14659"/>
  <c r="J418" i="14659" s="1"/>
  <c r="I418" i="14659"/>
  <c r="K418" i="14659" s="1"/>
  <c r="H419" i="14659"/>
  <c r="J419" i="14659" s="1"/>
  <c r="I419" i="14659"/>
  <c r="K419" i="14659" s="1"/>
  <c r="H420" i="14659"/>
  <c r="J420" i="14659" s="1"/>
  <c r="I420" i="14659"/>
  <c r="K420" i="14659" s="1"/>
  <c r="H421" i="14659"/>
  <c r="J421" i="14659" s="1"/>
  <c r="I421" i="14659"/>
  <c r="K421" i="14659" s="1"/>
  <c r="H422" i="14659"/>
  <c r="I422" i="14659"/>
  <c r="J422" i="14659"/>
  <c r="K422" i="14659"/>
  <c r="H423" i="14659"/>
  <c r="J423" i="14659" s="1"/>
  <c r="I423" i="14659"/>
  <c r="K423" i="14659" s="1"/>
  <c r="H424" i="14659"/>
  <c r="I424" i="14659"/>
  <c r="K424" i="14659" s="1"/>
  <c r="J424" i="14659"/>
  <c r="H425" i="14659"/>
  <c r="J425" i="14659" s="1"/>
  <c r="I425" i="14659"/>
  <c r="K425" i="14659" s="1"/>
  <c r="H426" i="14659"/>
  <c r="J426" i="14659" s="1"/>
  <c r="I426" i="14659"/>
  <c r="K426" i="14659" s="1"/>
  <c r="H427" i="14659"/>
  <c r="J427" i="14659" s="1"/>
  <c r="I427" i="14659"/>
  <c r="K427" i="14659" s="1"/>
  <c r="H428" i="14659"/>
  <c r="J428" i="14659" s="1"/>
  <c r="I428" i="14659"/>
  <c r="K428" i="14659" s="1"/>
  <c r="H429" i="14659"/>
  <c r="J429" i="14659" s="1"/>
  <c r="I429" i="14659"/>
  <c r="K429" i="14659" s="1"/>
  <c r="H430" i="14659"/>
  <c r="I430" i="14659"/>
  <c r="J430" i="14659"/>
  <c r="K430" i="14659"/>
  <c r="H431" i="14659"/>
  <c r="J431" i="14659" s="1"/>
  <c r="I431" i="14659"/>
  <c r="K431" i="14659" s="1"/>
  <c r="H432" i="14659"/>
  <c r="I432" i="14659"/>
  <c r="K432" i="14659" s="1"/>
  <c r="J432" i="14659"/>
  <c r="H433" i="14659"/>
  <c r="J433" i="14659" s="1"/>
  <c r="I433" i="14659"/>
  <c r="K433" i="14659" s="1"/>
  <c r="H434" i="14659"/>
  <c r="J434" i="14659" s="1"/>
  <c r="I434" i="14659"/>
  <c r="K434" i="14659" s="1"/>
  <c r="H435" i="14659"/>
  <c r="J435" i="14659" s="1"/>
  <c r="I435" i="14659"/>
  <c r="K435" i="14659" s="1"/>
  <c r="H436" i="14659"/>
  <c r="J436" i="14659" s="1"/>
  <c r="I436" i="14659"/>
  <c r="K436" i="14659" s="1"/>
  <c r="H437" i="14659"/>
  <c r="J437" i="14659" s="1"/>
  <c r="I437" i="14659"/>
  <c r="K437" i="14659" s="1"/>
  <c r="H438" i="14659"/>
  <c r="I438" i="14659"/>
  <c r="J438" i="14659"/>
  <c r="K438" i="14659"/>
  <c r="H439" i="14659"/>
  <c r="J439" i="14659" s="1"/>
  <c r="I439" i="14659"/>
  <c r="K439" i="14659" s="1"/>
  <c r="H440" i="14659"/>
  <c r="I440" i="14659"/>
  <c r="K440" i="14659" s="1"/>
  <c r="J440" i="14659"/>
  <c r="H441" i="14659"/>
  <c r="J441" i="14659" s="1"/>
  <c r="I441" i="14659"/>
  <c r="K441" i="14659" s="1"/>
  <c r="H442" i="14659"/>
  <c r="J442" i="14659" s="1"/>
  <c r="I442" i="14659"/>
  <c r="K442" i="14659" s="1"/>
  <c r="H443" i="14659"/>
  <c r="J443" i="14659" s="1"/>
  <c r="I443" i="14659"/>
  <c r="K443" i="14659" s="1"/>
  <c r="H444" i="14659"/>
  <c r="J444" i="14659" s="1"/>
  <c r="I444" i="14659"/>
  <c r="K444" i="14659" s="1"/>
  <c r="H445" i="14659"/>
  <c r="J445" i="14659" s="1"/>
  <c r="I445" i="14659"/>
  <c r="K445" i="14659" s="1"/>
  <c r="H446" i="14659"/>
  <c r="I446" i="14659"/>
  <c r="J446" i="14659"/>
  <c r="K446" i="14659"/>
  <c r="H447" i="14659"/>
  <c r="J447" i="14659" s="1"/>
  <c r="I447" i="14659"/>
  <c r="K447" i="14659" s="1"/>
  <c r="H448" i="14659"/>
  <c r="I448" i="14659"/>
  <c r="K448" i="14659" s="1"/>
  <c r="J448" i="14659"/>
  <c r="H449" i="14659"/>
  <c r="J449" i="14659" s="1"/>
  <c r="I449" i="14659"/>
  <c r="K449" i="14659" s="1"/>
  <c r="H450" i="14659"/>
  <c r="J450" i="14659" s="1"/>
  <c r="I450" i="14659"/>
  <c r="K450" i="14659" s="1"/>
  <c r="H451" i="14659"/>
  <c r="J451" i="14659" s="1"/>
  <c r="I451" i="14659"/>
  <c r="K451" i="14659" s="1"/>
  <c r="H452" i="14659"/>
  <c r="J452" i="14659" s="1"/>
  <c r="I452" i="14659"/>
  <c r="K452" i="14659" s="1"/>
  <c r="H453" i="14659"/>
  <c r="J453" i="14659" s="1"/>
  <c r="I453" i="14659"/>
  <c r="K453" i="14659" s="1"/>
  <c r="H454" i="14659"/>
  <c r="I454" i="14659"/>
  <c r="J454" i="14659"/>
  <c r="K454" i="14659"/>
  <c r="H455" i="14659"/>
  <c r="J455" i="14659" s="1"/>
  <c r="I455" i="14659"/>
  <c r="K455" i="14659" s="1"/>
  <c r="H456" i="14659"/>
  <c r="I456" i="14659"/>
  <c r="K456" i="14659" s="1"/>
  <c r="J456" i="14659"/>
  <c r="H457" i="14659"/>
  <c r="J457" i="14659" s="1"/>
  <c r="I457" i="14659"/>
  <c r="K457" i="14659" s="1"/>
  <c r="H458" i="14659"/>
  <c r="J458" i="14659" s="1"/>
  <c r="I458" i="14659"/>
  <c r="K458" i="14659" s="1"/>
  <c r="H459" i="14659"/>
  <c r="J459" i="14659" s="1"/>
  <c r="I459" i="14659"/>
  <c r="K459" i="14659" s="1"/>
  <c r="H460" i="14659"/>
  <c r="J460" i="14659" s="1"/>
  <c r="I460" i="14659"/>
  <c r="K460" i="14659" s="1"/>
  <c r="H461" i="14659"/>
  <c r="J461" i="14659" s="1"/>
  <c r="I461" i="14659"/>
  <c r="K461" i="14659" s="1"/>
  <c r="H462" i="14659"/>
  <c r="I462" i="14659"/>
  <c r="J462" i="14659"/>
  <c r="K462" i="14659"/>
  <c r="H463" i="14659"/>
  <c r="J463" i="14659" s="1"/>
  <c r="I463" i="14659"/>
  <c r="K463" i="14659" s="1"/>
  <c r="H464" i="14659"/>
  <c r="I464" i="14659"/>
  <c r="K464" i="14659" s="1"/>
  <c r="J464" i="14659"/>
  <c r="H465" i="14659"/>
  <c r="J465" i="14659" s="1"/>
  <c r="I465" i="14659"/>
  <c r="K465" i="14659" s="1"/>
  <c r="H466" i="14659"/>
  <c r="J466" i="14659" s="1"/>
  <c r="I466" i="14659"/>
  <c r="K466" i="14659" s="1"/>
  <c r="H467" i="14659"/>
  <c r="J467" i="14659" s="1"/>
  <c r="I467" i="14659"/>
  <c r="K467" i="14659" s="1"/>
  <c r="H468" i="14659"/>
  <c r="J468" i="14659" s="1"/>
  <c r="I468" i="14659"/>
  <c r="K468" i="14659" s="1"/>
  <c r="H469" i="14659"/>
  <c r="J469" i="14659" s="1"/>
  <c r="I469" i="14659"/>
  <c r="K469" i="14659"/>
  <c r="H470" i="14659"/>
  <c r="I470" i="14659"/>
  <c r="K470" i="14659" s="1"/>
  <c r="J470" i="14659"/>
  <c r="H471" i="14659"/>
  <c r="J471" i="14659" s="1"/>
  <c r="I471" i="14659"/>
  <c r="K471" i="14659"/>
  <c r="H472" i="14659"/>
  <c r="J472" i="14659" s="1"/>
  <c r="I472" i="14659"/>
  <c r="K472" i="14659" s="1"/>
  <c r="H473" i="14659"/>
  <c r="J473" i="14659" s="1"/>
  <c r="I473" i="14659"/>
  <c r="K473" i="14659" s="1"/>
  <c r="H474" i="14659"/>
  <c r="J474" i="14659" s="1"/>
  <c r="I474" i="14659"/>
  <c r="K474" i="14659"/>
  <c r="H475" i="14659"/>
  <c r="J475" i="14659" s="1"/>
  <c r="I475" i="14659"/>
  <c r="K475" i="14659"/>
  <c r="H476" i="14659"/>
  <c r="I476" i="14659"/>
  <c r="J476" i="14659"/>
  <c r="K476" i="14659"/>
  <c r="H477" i="14659"/>
  <c r="J477" i="14659" s="1"/>
  <c r="I477" i="14659"/>
  <c r="K477" i="14659" s="1"/>
  <c r="H478" i="14659"/>
  <c r="J478" i="14659" s="1"/>
  <c r="I478" i="14659"/>
  <c r="K478" i="14659"/>
  <c r="H479" i="14659"/>
  <c r="J479" i="14659" s="1"/>
  <c r="I479" i="14659"/>
  <c r="K479" i="14659" s="1"/>
  <c r="H480" i="14659"/>
  <c r="J480" i="14659" s="1"/>
  <c r="I480" i="14659"/>
  <c r="K480" i="14659" s="1"/>
  <c r="H481" i="14659"/>
  <c r="J481" i="14659" s="1"/>
  <c r="I481" i="14659"/>
  <c r="K481" i="14659"/>
  <c r="H482" i="14659"/>
  <c r="J482" i="14659" s="1"/>
  <c r="I482" i="14659"/>
  <c r="K482" i="14659" s="1"/>
  <c r="H483" i="14659"/>
  <c r="J483" i="14659" s="1"/>
  <c r="I483" i="14659"/>
  <c r="K483" i="14659" s="1"/>
  <c r="H484" i="14659"/>
  <c r="J484" i="14659" s="1"/>
  <c r="I484" i="14659"/>
  <c r="K484" i="14659" s="1"/>
  <c r="H485" i="14659"/>
  <c r="J485" i="14659" s="1"/>
  <c r="I485" i="14659"/>
  <c r="K485" i="14659" s="1"/>
  <c r="H486" i="14659"/>
  <c r="I486" i="14659"/>
  <c r="K486" i="14659" s="1"/>
  <c r="J486" i="14659"/>
  <c r="H487" i="14659"/>
  <c r="J487" i="14659" s="1"/>
  <c r="I487" i="14659"/>
  <c r="K487" i="14659"/>
  <c r="H488" i="14659"/>
  <c r="J488" i="14659" s="1"/>
  <c r="I488" i="14659"/>
  <c r="K488" i="14659" s="1"/>
  <c r="H489" i="14659"/>
  <c r="J489" i="14659" s="1"/>
  <c r="I489" i="14659"/>
  <c r="K489" i="14659" s="1"/>
  <c r="H490" i="14659"/>
  <c r="I490" i="14659"/>
  <c r="J490" i="14659"/>
  <c r="K490" i="14659"/>
  <c r="H491" i="14659"/>
  <c r="J491" i="14659" s="1"/>
  <c r="I491" i="14659"/>
  <c r="K491" i="14659" s="1"/>
  <c r="H492" i="14659"/>
  <c r="J492" i="14659" s="1"/>
  <c r="I492" i="14659"/>
  <c r="K492" i="14659"/>
  <c r="H493" i="14659"/>
  <c r="J493" i="14659" s="1"/>
  <c r="I493" i="14659"/>
  <c r="K493" i="14659" s="1"/>
  <c r="H494" i="14659"/>
  <c r="J494" i="14659" s="1"/>
  <c r="I494" i="14659"/>
  <c r="K494" i="14659" s="1"/>
  <c r="H495" i="14659"/>
  <c r="J495" i="14659" s="1"/>
  <c r="I495" i="14659"/>
  <c r="K495" i="14659" s="1"/>
  <c r="H496" i="14659"/>
  <c r="J496" i="14659" s="1"/>
  <c r="I496" i="14659"/>
  <c r="K496" i="14659" s="1"/>
  <c r="H497" i="14659"/>
  <c r="J497" i="14659" s="1"/>
  <c r="I497" i="14659"/>
  <c r="K497" i="14659"/>
  <c r="H498" i="14659"/>
  <c r="J498" i="14659" s="1"/>
  <c r="I498" i="14659"/>
  <c r="K498" i="14659" s="1"/>
  <c r="H499" i="14659"/>
  <c r="J499" i="14659" s="1"/>
  <c r="I499" i="14659"/>
  <c r="K499" i="14659" s="1"/>
  <c r="H500" i="14659"/>
  <c r="J500" i="14659" s="1"/>
  <c r="I500" i="14659"/>
  <c r="K500" i="14659" s="1"/>
  <c r="H501" i="14659"/>
  <c r="J501" i="14659" s="1"/>
  <c r="I501" i="14659"/>
  <c r="K501" i="14659"/>
  <c r="H502" i="14659"/>
  <c r="I502" i="14659"/>
  <c r="K502" i="14659" s="1"/>
  <c r="J502" i="14659"/>
  <c r="H503" i="14659"/>
  <c r="J503" i="14659" s="1"/>
  <c r="I503" i="14659"/>
  <c r="K503" i="14659" s="1"/>
  <c r="H504" i="14659"/>
  <c r="I504" i="14659"/>
  <c r="K504" i="14659" s="1"/>
  <c r="J504" i="14659"/>
  <c r="H505" i="14659"/>
  <c r="J505" i="14659" s="1"/>
  <c r="I505" i="14659"/>
  <c r="K505" i="14659" s="1"/>
  <c r="H506" i="14659"/>
  <c r="I506" i="14659"/>
  <c r="J506" i="14659"/>
  <c r="K506" i="14659"/>
  <c r="H507" i="14659"/>
  <c r="J507" i="14659" s="1"/>
  <c r="I507" i="14659"/>
  <c r="K507" i="14659" s="1"/>
  <c r="H508" i="14659"/>
  <c r="I508" i="14659"/>
  <c r="K508" i="14659" s="1"/>
  <c r="J508" i="14659"/>
  <c r="H509" i="14659"/>
  <c r="J509" i="14659" s="1"/>
  <c r="I509" i="14659"/>
  <c r="K509" i="14659" s="1"/>
  <c r="H510" i="14659"/>
  <c r="J510" i="14659" s="1"/>
  <c r="I510" i="14659"/>
  <c r="K510" i="14659" s="1"/>
  <c r="H511" i="14659"/>
  <c r="J511" i="14659" s="1"/>
  <c r="I511" i="14659"/>
  <c r="K511" i="14659" s="1"/>
  <c r="H512" i="14659"/>
  <c r="J512" i="14659" s="1"/>
  <c r="I512" i="14659"/>
  <c r="K512" i="14659" s="1"/>
  <c r="H513" i="14659"/>
  <c r="J513" i="14659" s="1"/>
  <c r="I513" i="14659"/>
  <c r="K513" i="14659" s="1"/>
  <c r="H514" i="14659"/>
  <c r="J514" i="14659" s="1"/>
  <c r="I514" i="14659"/>
  <c r="K514" i="14659" s="1"/>
  <c r="H515" i="14659"/>
  <c r="J515" i="14659" s="1"/>
  <c r="I515" i="14659"/>
  <c r="K515" i="14659" s="1"/>
  <c r="H516" i="14659"/>
  <c r="J516" i="14659" s="1"/>
  <c r="I516" i="14659"/>
  <c r="K516" i="14659" s="1"/>
  <c r="H517" i="14659"/>
  <c r="J517" i="14659" s="1"/>
  <c r="I517" i="14659"/>
  <c r="K517" i="14659"/>
  <c r="H518" i="14659"/>
  <c r="J518" i="14659" s="1"/>
  <c r="I518" i="14659"/>
  <c r="K518" i="14659" s="1"/>
  <c r="H519" i="14659"/>
  <c r="J519" i="14659" s="1"/>
  <c r="I519" i="14659"/>
  <c r="K519" i="14659"/>
  <c r="H520" i="14659"/>
  <c r="I520" i="14659"/>
  <c r="J520" i="14659"/>
  <c r="K520" i="14659"/>
  <c r="H521" i="14659"/>
  <c r="J521" i="14659" s="1"/>
  <c r="I521" i="14659"/>
  <c r="K521" i="14659" s="1"/>
  <c r="H522" i="14659"/>
  <c r="J522" i="14659" s="1"/>
  <c r="I522" i="14659"/>
  <c r="K522" i="14659"/>
  <c r="H523" i="14659"/>
  <c r="J523" i="14659" s="1"/>
  <c r="I523" i="14659"/>
  <c r="K523" i="14659" s="1"/>
  <c r="H524" i="14659"/>
  <c r="I524" i="14659"/>
  <c r="J524" i="14659"/>
  <c r="K524" i="14659"/>
  <c r="H525" i="14659"/>
  <c r="J525" i="14659" s="1"/>
  <c r="I525" i="14659"/>
  <c r="K525" i="14659" s="1"/>
  <c r="H526" i="14659"/>
  <c r="J526" i="14659" s="1"/>
  <c r="I526" i="14659"/>
  <c r="K526" i="14659" s="1"/>
  <c r="H527" i="14659"/>
  <c r="J527" i="14659" s="1"/>
  <c r="I527" i="14659"/>
  <c r="K527" i="14659" s="1"/>
  <c r="H528" i="14659"/>
  <c r="J528" i="14659" s="1"/>
  <c r="I528" i="14659"/>
  <c r="K528" i="14659" s="1"/>
  <c r="H529" i="14659"/>
  <c r="J529" i="14659" s="1"/>
  <c r="I529" i="14659"/>
  <c r="K529" i="14659" s="1"/>
  <c r="H530" i="14659"/>
  <c r="J530" i="14659" s="1"/>
  <c r="I530" i="14659"/>
  <c r="K530" i="14659" s="1"/>
  <c r="H531" i="14659"/>
  <c r="J531" i="14659" s="1"/>
  <c r="I531" i="14659"/>
  <c r="K531" i="14659" s="1"/>
  <c r="H532" i="14659"/>
  <c r="J532" i="14659" s="1"/>
  <c r="I532" i="14659"/>
  <c r="K532" i="14659" s="1"/>
  <c r="H533" i="14659"/>
  <c r="J533" i="14659" s="1"/>
  <c r="I533" i="14659"/>
  <c r="K533" i="14659" s="1"/>
  <c r="H534" i="14659"/>
  <c r="I534" i="14659"/>
  <c r="K534" i="14659" s="1"/>
  <c r="J534" i="14659"/>
  <c r="H535" i="14659"/>
  <c r="J535" i="14659" s="1"/>
  <c r="I535" i="14659"/>
  <c r="K535" i="14659"/>
  <c r="H536" i="14659"/>
  <c r="I536" i="14659"/>
  <c r="J536" i="14659"/>
  <c r="K536" i="14659"/>
  <c r="H537" i="14659"/>
  <c r="J537" i="14659" s="1"/>
  <c r="I537" i="14659"/>
  <c r="K537" i="14659" s="1"/>
  <c r="H538" i="14659"/>
  <c r="I538" i="14659"/>
  <c r="K538" i="14659" s="1"/>
  <c r="J538" i="14659"/>
  <c r="H539" i="14659"/>
  <c r="J539" i="14659" s="1"/>
  <c r="I539" i="14659"/>
  <c r="K539" i="14659" s="1"/>
  <c r="H540" i="14659"/>
  <c r="J540" i="14659" s="1"/>
  <c r="I540" i="14659"/>
  <c r="K540" i="14659" s="1"/>
  <c r="H541" i="14659"/>
  <c r="J541" i="14659" s="1"/>
  <c r="I541" i="14659"/>
  <c r="K541" i="14659" s="1"/>
  <c r="H542" i="14659"/>
  <c r="J542" i="14659" s="1"/>
  <c r="I542" i="14659"/>
  <c r="K542" i="14659"/>
  <c r="H543" i="14659"/>
  <c r="J543" i="14659" s="1"/>
  <c r="I543" i="14659"/>
  <c r="K543" i="14659" s="1"/>
  <c r="H544" i="14659"/>
  <c r="J544" i="14659" s="1"/>
  <c r="I544" i="14659"/>
  <c r="K544" i="14659" s="1"/>
  <c r="H545" i="14659"/>
  <c r="J545" i="14659" s="1"/>
  <c r="I545" i="14659"/>
  <c r="K545" i="14659"/>
  <c r="H546" i="14659"/>
  <c r="J546" i="14659" s="1"/>
  <c r="I546" i="14659"/>
  <c r="K546" i="14659" s="1"/>
  <c r="H547" i="14659"/>
  <c r="J547" i="14659" s="1"/>
  <c r="I547" i="14659"/>
  <c r="K547" i="14659" s="1"/>
  <c r="H548" i="14659"/>
  <c r="J548" i="14659" s="1"/>
  <c r="I548" i="14659"/>
  <c r="K548" i="14659" s="1"/>
  <c r="H549" i="14659"/>
  <c r="J549" i="14659" s="1"/>
  <c r="I549" i="14659"/>
  <c r="K549" i="14659"/>
  <c r="H550" i="14659"/>
  <c r="I550" i="14659"/>
  <c r="K550" i="14659" s="1"/>
  <c r="J550" i="14659"/>
  <c r="H551" i="14659"/>
  <c r="J551" i="14659" s="1"/>
  <c r="I551" i="14659"/>
  <c r="K551" i="14659"/>
  <c r="H552" i="14659"/>
  <c r="J552" i="14659" s="1"/>
  <c r="I552" i="14659"/>
  <c r="K552" i="14659"/>
  <c r="H553" i="14659"/>
  <c r="J553" i="14659" s="1"/>
  <c r="I553" i="14659"/>
  <c r="K553" i="14659" s="1"/>
  <c r="H554" i="14659"/>
  <c r="I554" i="14659"/>
  <c r="J554" i="14659"/>
  <c r="K554" i="14659"/>
  <c r="H555" i="14659"/>
  <c r="J555" i="14659" s="1"/>
  <c r="I555" i="14659"/>
  <c r="K555" i="14659" s="1"/>
  <c r="H556" i="14659"/>
  <c r="J556" i="14659" s="1"/>
  <c r="I556" i="14659"/>
  <c r="K556" i="14659" s="1"/>
  <c r="H557" i="14659"/>
  <c r="J557" i="14659" s="1"/>
  <c r="I557" i="14659"/>
  <c r="K557" i="14659" s="1"/>
  <c r="H558" i="14659"/>
  <c r="J558" i="14659" s="1"/>
  <c r="I558" i="14659"/>
  <c r="K558" i="14659"/>
  <c r="H559" i="14659"/>
  <c r="J559" i="14659" s="1"/>
  <c r="I559" i="14659"/>
  <c r="K559" i="14659" s="1"/>
  <c r="H560" i="14659"/>
  <c r="J560" i="14659" s="1"/>
  <c r="I560" i="14659"/>
  <c r="K560" i="14659" s="1"/>
  <c r="H561" i="14659"/>
  <c r="J561" i="14659" s="1"/>
  <c r="I561" i="14659"/>
  <c r="K561" i="14659"/>
  <c r="H562" i="14659"/>
  <c r="J562" i="14659" s="1"/>
  <c r="I562" i="14659"/>
  <c r="K562" i="14659" s="1"/>
  <c r="H563" i="14659"/>
  <c r="J563" i="14659" s="1"/>
  <c r="I563" i="14659"/>
  <c r="K563" i="14659" s="1"/>
  <c r="H564" i="14659"/>
  <c r="J564" i="14659" s="1"/>
  <c r="I564" i="14659"/>
  <c r="K564" i="14659" s="1"/>
  <c r="H565" i="14659"/>
  <c r="J565" i="14659" s="1"/>
  <c r="I565" i="14659"/>
  <c r="K565" i="14659"/>
  <c r="H566" i="14659"/>
  <c r="I566" i="14659"/>
  <c r="K566" i="14659" s="1"/>
  <c r="J566" i="14659"/>
  <c r="H567" i="14659"/>
  <c r="J567" i="14659" s="1"/>
  <c r="I567" i="14659"/>
  <c r="K567" i="14659" s="1"/>
  <c r="H568" i="14659"/>
  <c r="I568" i="14659"/>
  <c r="K568" i="14659" s="1"/>
  <c r="J568" i="14659"/>
  <c r="H569" i="14659"/>
  <c r="J569" i="14659" s="1"/>
  <c r="I569" i="14659"/>
  <c r="K569" i="14659" s="1"/>
  <c r="H570" i="14659"/>
  <c r="J570" i="14659" s="1"/>
  <c r="I570" i="14659"/>
  <c r="K570" i="14659" s="1"/>
  <c r="H571" i="14659"/>
  <c r="J571" i="14659" s="1"/>
  <c r="I571" i="14659"/>
  <c r="K571" i="14659" s="1"/>
  <c r="H572" i="14659"/>
  <c r="I572" i="14659"/>
  <c r="K572" i="14659" s="1"/>
  <c r="J572" i="14659"/>
  <c r="H573" i="14659"/>
  <c r="J573" i="14659" s="1"/>
  <c r="I573" i="14659"/>
  <c r="K573" i="14659" s="1"/>
  <c r="H574" i="14659"/>
  <c r="J574" i="14659" s="1"/>
  <c r="I574" i="14659"/>
  <c r="K574" i="14659"/>
  <c r="H575" i="14659"/>
  <c r="J575" i="14659" s="1"/>
  <c r="I575" i="14659"/>
  <c r="K575" i="14659" s="1"/>
  <c r="H576" i="14659"/>
  <c r="J576" i="14659" s="1"/>
  <c r="I576" i="14659"/>
  <c r="K576" i="14659" s="1"/>
  <c r="H577" i="14659"/>
  <c r="J577" i="14659" s="1"/>
  <c r="I577" i="14659"/>
  <c r="K577" i="14659" s="1"/>
  <c r="H578" i="14659"/>
  <c r="J578" i="14659" s="1"/>
  <c r="I578" i="14659"/>
  <c r="K578" i="14659" s="1"/>
  <c r="H579" i="14659"/>
  <c r="J579" i="14659" s="1"/>
  <c r="I579" i="14659"/>
  <c r="K579" i="14659" s="1"/>
  <c r="H580" i="14659"/>
  <c r="J580" i="14659" s="1"/>
  <c r="I580" i="14659"/>
  <c r="K580" i="14659" s="1"/>
  <c r="H581" i="14659"/>
  <c r="J581" i="14659" s="1"/>
  <c r="I581" i="14659"/>
  <c r="K581" i="14659"/>
  <c r="H582" i="14659"/>
  <c r="J582" i="14659" s="1"/>
  <c r="I582" i="14659"/>
  <c r="K582" i="14659" s="1"/>
  <c r="H583" i="14659"/>
  <c r="J583" i="14659" s="1"/>
  <c r="I583" i="14659"/>
  <c r="K583" i="14659"/>
  <c r="H584" i="14659"/>
  <c r="I584" i="14659"/>
  <c r="J584" i="14659"/>
  <c r="K584" i="14659"/>
  <c r="H585" i="14659"/>
  <c r="J585" i="14659" s="1"/>
  <c r="I585" i="14659"/>
  <c r="K585" i="14659" s="1"/>
  <c r="H586" i="14659"/>
  <c r="J586" i="14659" s="1"/>
  <c r="I586" i="14659"/>
  <c r="K586" i="14659" s="1"/>
  <c r="H587" i="14659"/>
  <c r="J587" i="14659" s="1"/>
  <c r="I587" i="14659"/>
  <c r="K587" i="14659" s="1"/>
  <c r="H588" i="14659"/>
  <c r="I588" i="14659"/>
  <c r="K588" i="14659" s="1"/>
  <c r="J588" i="14659"/>
  <c r="H589" i="14659"/>
  <c r="J589" i="14659" s="1"/>
  <c r="I589" i="14659"/>
  <c r="K589" i="14659" s="1"/>
  <c r="H590" i="14659"/>
  <c r="J590" i="14659" s="1"/>
  <c r="I590" i="14659"/>
  <c r="K590" i="14659" s="1"/>
  <c r="H591" i="14659"/>
  <c r="J591" i="14659" s="1"/>
  <c r="I591" i="14659"/>
  <c r="K591" i="14659" s="1"/>
  <c r="H592" i="14659"/>
  <c r="J592" i="14659" s="1"/>
  <c r="I592" i="14659"/>
  <c r="K592" i="14659" s="1"/>
  <c r="H593" i="14659"/>
  <c r="J593" i="14659" s="1"/>
  <c r="I593" i="14659"/>
  <c r="K593" i="14659"/>
  <c r="H594" i="14659"/>
  <c r="J594" i="14659" s="1"/>
  <c r="I594" i="14659"/>
  <c r="K594" i="14659" s="1"/>
  <c r="H595" i="14659"/>
  <c r="J595" i="14659" s="1"/>
  <c r="I595" i="14659"/>
  <c r="K595" i="14659" s="1"/>
  <c r="H596" i="14659"/>
  <c r="J596" i="14659" s="1"/>
  <c r="I596" i="14659"/>
  <c r="K596" i="14659" s="1"/>
  <c r="H597" i="14659"/>
  <c r="J597" i="14659" s="1"/>
  <c r="I597" i="14659"/>
  <c r="K597" i="14659" s="1"/>
  <c r="H598" i="14659"/>
  <c r="I598" i="14659"/>
  <c r="K598" i="14659" s="1"/>
  <c r="J598" i="14659"/>
  <c r="H599" i="14659"/>
  <c r="J599" i="14659" s="1"/>
  <c r="I599" i="14659"/>
  <c r="K599" i="14659"/>
  <c r="H600" i="14659"/>
  <c r="J600" i="14659" s="1"/>
  <c r="I600" i="14659"/>
  <c r="K600" i="14659" s="1"/>
  <c r="H601" i="14659"/>
  <c r="J601" i="14659" s="1"/>
  <c r="I601" i="14659"/>
  <c r="K601" i="14659" s="1"/>
  <c r="H602" i="14659"/>
  <c r="I602" i="14659"/>
  <c r="K602" i="14659" s="1"/>
  <c r="J602" i="14659"/>
  <c r="H603" i="14659"/>
  <c r="J603" i="14659" s="1"/>
  <c r="I603" i="14659"/>
  <c r="K603" i="14659" s="1"/>
  <c r="H604" i="14659"/>
  <c r="I604" i="14659"/>
  <c r="J604" i="14659"/>
  <c r="K604" i="14659"/>
  <c r="H605" i="14659"/>
  <c r="J605" i="14659" s="1"/>
  <c r="I605" i="14659"/>
  <c r="K605" i="14659" s="1"/>
  <c r="H606" i="14659"/>
  <c r="J606" i="14659" s="1"/>
  <c r="I606" i="14659"/>
  <c r="K606" i="14659"/>
  <c r="H607" i="14659"/>
  <c r="J607" i="14659" s="1"/>
  <c r="I607" i="14659"/>
  <c r="K607" i="14659" s="1"/>
  <c r="H608" i="14659"/>
  <c r="J608" i="14659" s="1"/>
  <c r="I608" i="14659"/>
  <c r="K608" i="14659" s="1"/>
  <c r="H609" i="14659"/>
  <c r="J609" i="14659" s="1"/>
  <c r="I609" i="14659"/>
  <c r="K609" i="14659"/>
  <c r="H610" i="14659"/>
  <c r="J610" i="14659" s="1"/>
  <c r="I610" i="14659"/>
  <c r="K610" i="14659" s="1"/>
  <c r="H611" i="14659"/>
  <c r="J611" i="14659" s="1"/>
  <c r="I611" i="14659"/>
  <c r="K611" i="14659" s="1"/>
  <c r="H612" i="14659"/>
  <c r="J612" i="14659" s="1"/>
  <c r="I612" i="14659"/>
  <c r="K612" i="14659" s="1"/>
  <c r="H613" i="14659"/>
  <c r="J613" i="14659" s="1"/>
  <c r="I613" i="14659"/>
  <c r="K613" i="14659"/>
  <c r="H614" i="14659"/>
  <c r="I614" i="14659"/>
  <c r="K614" i="14659" s="1"/>
  <c r="J614" i="14659"/>
  <c r="H615" i="14659"/>
  <c r="J615" i="14659" s="1"/>
  <c r="I615" i="14659"/>
  <c r="K615" i="14659" s="1"/>
  <c r="H616" i="14659"/>
  <c r="J616" i="14659" s="1"/>
  <c r="I616" i="14659"/>
  <c r="K616" i="14659" s="1"/>
  <c r="H617" i="14659"/>
  <c r="J617" i="14659" s="1"/>
  <c r="I617" i="14659"/>
  <c r="K617" i="14659" s="1"/>
  <c r="H618" i="14659"/>
  <c r="I618" i="14659"/>
  <c r="K618" i="14659" s="1"/>
  <c r="J618" i="14659"/>
  <c r="H619" i="14659"/>
  <c r="J619" i="14659" s="1"/>
  <c r="I619" i="14659"/>
  <c r="K619" i="14659" s="1"/>
  <c r="H620" i="14659"/>
  <c r="J620" i="14659" s="1"/>
  <c r="I620" i="14659"/>
  <c r="K620" i="14659"/>
  <c r="H621" i="14659"/>
  <c r="J621" i="14659" s="1"/>
  <c r="I621" i="14659"/>
  <c r="K621" i="14659" s="1"/>
  <c r="H622" i="14659"/>
  <c r="J622" i="14659" s="1"/>
  <c r="I622" i="14659"/>
  <c r="K622" i="14659" s="1"/>
  <c r="H623" i="14659"/>
  <c r="J623" i="14659" s="1"/>
  <c r="I623" i="14659"/>
  <c r="K623" i="14659" s="1"/>
  <c r="H624" i="14659"/>
  <c r="I624" i="14659"/>
  <c r="K624" i="14659" s="1"/>
  <c r="J624" i="14659"/>
  <c r="H625" i="14659"/>
  <c r="J625" i="14659" s="1"/>
  <c r="I625" i="14659"/>
  <c r="K625" i="14659" s="1"/>
  <c r="H626" i="14659"/>
  <c r="J626" i="14659" s="1"/>
  <c r="I626" i="14659"/>
  <c r="K626" i="14659" s="1"/>
  <c r="H627" i="14659"/>
  <c r="J627" i="14659" s="1"/>
  <c r="I627" i="14659"/>
  <c r="K627" i="14659" s="1"/>
  <c r="H628" i="14659"/>
  <c r="I628" i="14659"/>
  <c r="K628" i="14659" s="1"/>
  <c r="J628" i="14659"/>
  <c r="H629" i="14659"/>
  <c r="J629" i="14659" s="1"/>
  <c r="I629" i="14659"/>
  <c r="K629" i="14659" s="1"/>
  <c r="H630" i="14659"/>
  <c r="J630" i="14659" s="1"/>
  <c r="I630" i="14659"/>
  <c r="K630" i="14659" s="1"/>
  <c r="H631" i="14659"/>
  <c r="J631" i="14659" s="1"/>
  <c r="I631" i="14659"/>
  <c r="K631" i="14659" s="1"/>
  <c r="H632" i="14659"/>
  <c r="I632" i="14659"/>
  <c r="K632" i="14659" s="1"/>
  <c r="J632" i="14659"/>
  <c r="H633" i="14659"/>
  <c r="J633" i="14659" s="1"/>
  <c r="I633" i="14659"/>
  <c r="K633" i="14659" s="1"/>
  <c r="H634" i="14659"/>
  <c r="J634" i="14659" s="1"/>
  <c r="I634" i="14659"/>
  <c r="K634" i="14659" s="1"/>
  <c r="H635" i="14659"/>
  <c r="J635" i="14659" s="1"/>
  <c r="I635" i="14659"/>
  <c r="K635" i="14659" s="1"/>
  <c r="H636" i="14659"/>
  <c r="I636" i="14659"/>
  <c r="K636" i="14659" s="1"/>
  <c r="J636" i="14659"/>
  <c r="H637" i="14659"/>
  <c r="J637" i="14659" s="1"/>
  <c r="I637" i="14659"/>
  <c r="K637" i="14659" s="1"/>
  <c r="H638" i="14659"/>
  <c r="J638" i="14659" s="1"/>
  <c r="I638" i="14659"/>
  <c r="K638" i="14659" s="1"/>
  <c r="H639" i="14659"/>
  <c r="J639" i="14659" s="1"/>
  <c r="I639" i="14659"/>
  <c r="K639" i="14659" s="1"/>
  <c r="H640" i="14659"/>
  <c r="I640" i="14659"/>
  <c r="K640" i="14659" s="1"/>
  <c r="J640" i="14659"/>
  <c r="H641" i="14659"/>
  <c r="J641" i="14659" s="1"/>
  <c r="I641" i="14659"/>
  <c r="K641" i="14659" s="1"/>
  <c r="H642" i="14659"/>
  <c r="J642" i="14659" s="1"/>
  <c r="I642" i="14659"/>
  <c r="K642" i="14659" s="1"/>
  <c r="H643" i="14659"/>
  <c r="J643" i="14659" s="1"/>
  <c r="I643" i="14659"/>
  <c r="K643" i="14659" s="1"/>
  <c r="H644" i="14659"/>
  <c r="I644" i="14659"/>
  <c r="K644" i="14659" s="1"/>
  <c r="J644" i="14659"/>
  <c r="H645" i="14659"/>
  <c r="J645" i="14659" s="1"/>
  <c r="I645" i="14659"/>
  <c r="K645" i="14659" s="1"/>
  <c r="H646" i="14659"/>
  <c r="J646" i="14659" s="1"/>
  <c r="I646" i="14659"/>
  <c r="K646" i="14659" s="1"/>
  <c r="H647" i="14659"/>
  <c r="J647" i="14659" s="1"/>
  <c r="I647" i="14659"/>
  <c r="K647" i="14659" s="1"/>
  <c r="H648" i="14659"/>
  <c r="I648" i="14659"/>
  <c r="K648" i="14659" s="1"/>
  <c r="J648" i="14659"/>
  <c r="H649" i="14659"/>
  <c r="J649" i="14659" s="1"/>
  <c r="I649" i="14659"/>
  <c r="K649" i="14659" s="1"/>
  <c r="H650" i="14659"/>
  <c r="J650" i="14659" s="1"/>
  <c r="I650" i="14659"/>
  <c r="K650" i="14659" s="1"/>
  <c r="H651" i="14659"/>
  <c r="J651" i="14659" s="1"/>
  <c r="I651" i="14659"/>
  <c r="K651" i="14659" s="1"/>
  <c r="H652" i="14659"/>
  <c r="I652" i="14659"/>
  <c r="K652" i="14659" s="1"/>
  <c r="J652" i="14659"/>
  <c r="H653" i="14659"/>
  <c r="J653" i="14659" s="1"/>
  <c r="I653" i="14659"/>
  <c r="K653" i="14659" s="1"/>
  <c r="H654" i="14659"/>
  <c r="J654" i="14659" s="1"/>
  <c r="I654" i="14659"/>
  <c r="K654" i="14659" s="1"/>
  <c r="H655" i="14659"/>
  <c r="J655" i="14659" s="1"/>
  <c r="I655" i="14659"/>
  <c r="K655" i="14659" s="1"/>
  <c r="H656" i="14659"/>
  <c r="I656" i="14659"/>
  <c r="K656" i="14659" s="1"/>
  <c r="J656" i="14659"/>
  <c r="H657" i="14659"/>
  <c r="J657" i="14659" s="1"/>
  <c r="I657" i="14659"/>
  <c r="K657" i="14659" s="1"/>
  <c r="H658" i="14659"/>
  <c r="J658" i="14659" s="1"/>
  <c r="I658" i="14659"/>
  <c r="K658" i="14659" s="1"/>
  <c r="H659" i="14659"/>
  <c r="J659" i="14659" s="1"/>
  <c r="I659" i="14659"/>
  <c r="K659" i="14659" s="1"/>
  <c r="H660" i="14659"/>
  <c r="I660" i="14659"/>
  <c r="K660" i="14659" s="1"/>
  <c r="J660" i="14659"/>
  <c r="H661" i="14659"/>
  <c r="J661" i="14659" s="1"/>
  <c r="I661" i="14659"/>
  <c r="K661" i="14659" s="1"/>
  <c r="H662" i="14659"/>
  <c r="J662" i="14659" s="1"/>
  <c r="I662" i="14659"/>
  <c r="K662" i="14659" s="1"/>
  <c r="H663" i="14659"/>
  <c r="J663" i="14659" s="1"/>
  <c r="I663" i="14659"/>
  <c r="K663" i="14659" s="1"/>
  <c r="H664" i="14659"/>
  <c r="I664" i="14659"/>
  <c r="K664" i="14659" s="1"/>
  <c r="J664" i="14659"/>
  <c r="H665" i="14659"/>
  <c r="J665" i="14659" s="1"/>
  <c r="I665" i="14659"/>
  <c r="K665" i="14659" s="1"/>
  <c r="H666" i="14659"/>
  <c r="J666" i="14659" s="1"/>
  <c r="I666" i="14659"/>
  <c r="K666" i="14659" s="1"/>
  <c r="H667" i="14659"/>
  <c r="J667" i="14659" s="1"/>
  <c r="I667" i="14659"/>
  <c r="K667" i="14659" s="1"/>
  <c r="H668" i="14659"/>
  <c r="I668" i="14659"/>
  <c r="K668" i="14659" s="1"/>
  <c r="J668" i="14659"/>
  <c r="H669" i="14659"/>
  <c r="J669" i="14659" s="1"/>
  <c r="I669" i="14659"/>
  <c r="K669" i="14659" s="1"/>
  <c r="H670" i="14659"/>
  <c r="J670" i="14659" s="1"/>
  <c r="I670" i="14659"/>
  <c r="K670" i="14659" s="1"/>
  <c r="H671" i="14659"/>
  <c r="J671" i="14659" s="1"/>
  <c r="I671" i="14659"/>
  <c r="K671" i="14659" s="1"/>
  <c r="H672" i="14659"/>
  <c r="I672" i="14659"/>
  <c r="K672" i="14659" s="1"/>
  <c r="J672" i="14659"/>
  <c r="H673" i="14659"/>
  <c r="J673" i="14659" s="1"/>
  <c r="I673" i="14659"/>
  <c r="K673" i="14659" s="1"/>
  <c r="H674" i="14659"/>
  <c r="J674" i="14659" s="1"/>
  <c r="I674" i="14659"/>
  <c r="K674" i="14659" s="1"/>
  <c r="H675" i="14659"/>
  <c r="J675" i="14659" s="1"/>
  <c r="I675" i="14659"/>
  <c r="K675" i="14659" s="1"/>
  <c r="H676" i="14659"/>
  <c r="I676" i="14659"/>
  <c r="K676" i="14659" s="1"/>
  <c r="J676" i="14659"/>
  <c r="H677" i="14659"/>
  <c r="J677" i="14659" s="1"/>
  <c r="I677" i="14659"/>
  <c r="K677" i="14659" s="1"/>
  <c r="H678" i="14659"/>
  <c r="J678" i="14659" s="1"/>
  <c r="I678" i="14659"/>
  <c r="K678" i="14659" s="1"/>
  <c r="H679" i="14659"/>
  <c r="J679" i="14659" s="1"/>
  <c r="I679" i="14659"/>
  <c r="K679" i="14659" s="1"/>
  <c r="H680" i="14659"/>
  <c r="I680" i="14659"/>
  <c r="K680" i="14659" s="1"/>
  <c r="J680" i="14659"/>
  <c r="H681" i="14659"/>
  <c r="J681" i="14659" s="1"/>
  <c r="I681" i="14659"/>
  <c r="K681" i="14659" s="1"/>
  <c r="H682" i="14659"/>
  <c r="J682" i="14659" s="1"/>
  <c r="I682" i="14659"/>
  <c r="K682" i="14659" s="1"/>
  <c r="H683" i="14659"/>
  <c r="J683" i="14659" s="1"/>
  <c r="I683" i="14659"/>
  <c r="K683" i="14659" s="1"/>
  <c r="H684" i="14659"/>
  <c r="J684" i="14659" s="1"/>
  <c r="I684" i="14659"/>
  <c r="K684" i="14659" s="1"/>
  <c r="H685" i="14659"/>
  <c r="J685" i="14659" s="1"/>
  <c r="I685" i="14659"/>
  <c r="K685" i="14659" s="1"/>
  <c r="H686" i="14659"/>
  <c r="J686" i="14659" s="1"/>
  <c r="I686" i="14659"/>
  <c r="K686" i="14659" s="1"/>
  <c r="H687" i="14659"/>
  <c r="J687" i="14659" s="1"/>
  <c r="I687" i="14659"/>
  <c r="K687" i="14659" s="1"/>
  <c r="H688" i="14659"/>
  <c r="J688" i="14659" s="1"/>
  <c r="I688" i="14659"/>
  <c r="K688" i="14659" s="1"/>
  <c r="H689" i="14659"/>
  <c r="J689" i="14659" s="1"/>
  <c r="I689" i="14659"/>
  <c r="K689" i="14659" s="1"/>
  <c r="H690" i="14659"/>
  <c r="I690" i="14659"/>
  <c r="K690" i="14659" s="1"/>
  <c r="J690" i="14659"/>
  <c r="H691" i="14659"/>
  <c r="J691" i="14659" s="1"/>
  <c r="I691" i="14659"/>
  <c r="K691" i="14659" s="1"/>
  <c r="H692" i="14659"/>
  <c r="J692" i="14659" s="1"/>
  <c r="I692" i="14659"/>
  <c r="K692" i="14659" s="1"/>
  <c r="H693" i="14659"/>
  <c r="J693" i="14659" s="1"/>
  <c r="I693" i="14659"/>
  <c r="K693" i="14659" s="1"/>
  <c r="H694" i="14659"/>
  <c r="I694" i="14659"/>
  <c r="K694" i="14659" s="1"/>
  <c r="J694" i="14659"/>
  <c r="H695" i="14659"/>
  <c r="J695" i="14659" s="1"/>
  <c r="I695" i="14659"/>
  <c r="K695" i="14659" s="1"/>
  <c r="H696" i="14659"/>
  <c r="I696" i="14659"/>
  <c r="K696" i="14659" s="1"/>
  <c r="J696" i="14659"/>
  <c r="H697" i="14659"/>
  <c r="J697" i="14659" s="1"/>
  <c r="I697" i="14659"/>
  <c r="K697" i="14659" s="1"/>
  <c r="H698" i="14659"/>
  <c r="J698" i="14659" s="1"/>
  <c r="I698" i="14659"/>
  <c r="K698" i="14659" s="1"/>
  <c r="H699" i="14659"/>
  <c r="J699" i="14659" s="1"/>
  <c r="I699" i="14659"/>
  <c r="K699" i="14659" s="1"/>
  <c r="H700" i="14659"/>
  <c r="J700" i="14659" s="1"/>
  <c r="I700" i="14659"/>
  <c r="K700" i="14659" s="1"/>
  <c r="H701" i="14659"/>
  <c r="J701" i="14659" s="1"/>
  <c r="I701" i="14659"/>
  <c r="K701" i="14659" s="1"/>
  <c r="H702" i="14659"/>
  <c r="J702" i="14659" s="1"/>
  <c r="I702" i="14659"/>
  <c r="K702" i="14659" s="1"/>
  <c r="H703" i="14659"/>
  <c r="J703" i="14659" s="1"/>
  <c r="I703" i="14659"/>
  <c r="K703" i="14659" s="1"/>
  <c r="H704" i="14659"/>
  <c r="J704" i="14659" s="1"/>
  <c r="I704" i="14659"/>
  <c r="K704" i="14659" s="1"/>
  <c r="H705" i="14659"/>
  <c r="J705" i="14659" s="1"/>
  <c r="I705" i="14659"/>
  <c r="K705" i="14659"/>
  <c r="H706" i="14659"/>
  <c r="I706" i="14659"/>
  <c r="K706" i="14659" s="1"/>
  <c r="J706" i="14659"/>
  <c r="H707" i="14659"/>
  <c r="J707" i="14659" s="1"/>
  <c r="I707" i="14659"/>
  <c r="K707" i="14659"/>
  <c r="H708" i="14659"/>
  <c r="J708" i="14659" s="1"/>
  <c r="I708" i="14659"/>
  <c r="K708" i="14659" s="1"/>
  <c r="H709" i="14659"/>
  <c r="J709" i="14659" s="1"/>
  <c r="I709" i="14659"/>
  <c r="K709" i="14659" s="1"/>
  <c r="H710" i="14659"/>
  <c r="J710" i="14659" s="1"/>
  <c r="I710" i="14659"/>
  <c r="K710" i="14659" s="1"/>
  <c r="H711" i="14659"/>
  <c r="J711" i="14659" s="1"/>
  <c r="I711" i="14659"/>
  <c r="K711" i="14659" s="1"/>
  <c r="H712" i="14659"/>
  <c r="J712" i="14659" s="1"/>
  <c r="I712" i="14659"/>
  <c r="K712" i="14659" s="1"/>
  <c r="H713" i="14659"/>
  <c r="J713" i="14659" s="1"/>
  <c r="I713" i="14659"/>
  <c r="K713" i="14659" s="1"/>
  <c r="H714" i="14659"/>
  <c r="I714" i="14659"/>
  <c r="K714" i="14659" s="1"/>
  <c r="J714" i="14659"/>
  <c r="H715" i="14659"/>
  <c r="I715" i="14659"/>
  <c r="K715" i="14659" s="1"/>
  <c r="J715" i="14659"/>
  <c r="H716" i="14659"/>
  <c r="I716" i="14659"/>
  <c r="K716" i="14659" s="1"/>
  <c r="J716" i="14659"/>
  <c r="H717" i="14659"/>
  <c r="J717" i="14659" s="1"/>
  <c r="I717" i="14659"/>
  <c r="K717" i="14659"/>
  <c r="H718" i="14659"/>
  <c r="J718" i="14659" s="1"/>
  <c r="I718" i="14659"/>
  <c r="K718" i="14659" s="1"/>
  <c r="H719" i="14659"/>
  <c r="J719" i="14659" s="1"/>
  <c r="I719" i="14659"/>
  <c r="K719" i="14659" s="1"/>
  <c r="H720" i="14659"/>
  <c r="J720" i="14659" s="1"/>
  <c r="I720" i="14659"/>
  <c r="K720" i="14659" s="1"/>
  <c r="H721" i="14659"/>
  <c r="I721" i="14659"/>
  <c r="K721" i="14659" s="1"/>
  <c r="J721" i="14659"/>
  <c r="H722" i="14659"/>
  <c r="J722" i="14659" s="1"/>
  <c r="I722" i="14659"/>
  <c r="K722" i="14659" s="1"/>
  <c r="H723" i="14659"/>
  <c r="I723" i="14659"/>
  <c r="J723" i="14659"/>
  <c r="K723" i="14659"/>
  <c r="H724" i="14659"/>
  <c r="I724" i="14659"/>
  <c r="K724" i="14659" s="1"/>
  <c r="J724" i="14659"/>
  <c r="H725" i="14659"/>
  <c r="J725" i="14659" s="1"/>
  <c r="I725" i="14659"/>
  <c r="K725" i="14659" s="1"/>
  <c r="H726" i="14659"/>
  <c r="J726" i="14659" s="1"/>
  <c r="I726" i="14659"/>
  <c r="K726" i="14659" s="1"/>
  <c r="H727" i="14659"/>
  <c r="J727" i="14659" s="1"/>
  <c r="I727" i="14659"/>
  <c r="K727" i="14659" s="1"/>
  <c r="H728" i="14659"/>
  <c r="J728" i="14659" s="1"/>
  <c r="I728" i="14659"/>
  <c r="K728" i="14659" s="1"/>
  <c r="H729" i="14659"/>
  <c r="J729" i="14659" s="1"/>
  <c r="I729" i="14659"/>
  <c r="K729" i="14659" s="1"/>
  <c r="H730" i="14659"/>
  <c r="I730" i="14659"/>
  <c r="K730" i="14659" s="1"/>
  <c r="J730" i="14659"/>
  <c r="H731" i="14659"/>
  <c r="I731" i="14659"/>
  <c r="J731" i="14659"/>
  <c r="K731" i="14659"/>
  <c r="H732" i="14659"/>
  <c r="J732" i="14659" s="1"/>
  <c r="I732" i="14659"/>
  <c r="K732" i="14659" s="1"/>
  <c r="H733" i="14659"/>
  <c r="J733" i="14659" s="1"/>
  <c r="I733" i="14659"/>
  <c r="K733" i="14659" s="1"/>
  <c r="H734" i="14659"/>
  <c r="J734" i="14659" s="1"/>
  <c r="I734" i="14659"/>
  <c r="K734" i="14659" s="1"/>
  <c r="H735" i="14659"/>
  <c r="I735" i="14659"/>
  <c r="K735" i="14659" s="1"/>
  <c r="J735" i="14659"/>
  <c r="H736" i="14659"/>
  <c r="J736" i="14659" s="1"/>
  <c r="I736" i="14659"/>
  <c r="K736" i="14659" s="1"/>
  <c r="H737" i="14659"/>
  <c r="I737" i="14659"/>
  <c r="J737" i="14659"/>
  <c r="K737" i="14659"/>
  <c r="H738" i="14659"/>
  <c r="I738" i="14659"/>
  <c r="K738" i="14659" s="1"/>
  <c r="J738" i="14659"/>
  <c r="H739" i="14659"/>
  <c r="J739" i="14659" s="1"/>
  <c r="I739" i="14659"/>
  <c r="K739" i="14659" s="1"/>
  <c r="H740" i="14659"/>
  <c r="J740" i="14659" s="1"/>
  <c r="I740" i="14659"/>
  <c r="K740" i="14659"/>
  <c r="H741" i="14659"/>
  <c r="I741" i="14659"/>
  <c r="J741" i="14659"/>
  <c r="K741" i="14659"/>
  <c r="H742" i="14659"/>
  <c r="I742" i="14659"/>
  <c r="J742" i="14659"/>
  <c r="K742" i="14659"/>
  <c r="H743" i="14659"/>
  <c r="I743" i="14659"/>
  <c r="J743" i="14659"/>
  <c r="K743" i="14659"/>
  <c r="H744" i="14659"/>
  <c r="J744" i="14659" s="1"/>
  <c r="I744" i="14659"/>
  <c r="K744" i="14659" s="1"/>
  <c r="H745" i="14659"/>
  <c r="J745" i="14659" s="1"/>
  <c r="I745" i="14659"/>
  <c r="K745" i="14659"/>
  <c r="H746" i="14659"/>
  <c r="I746" i="14659"/>
  <c r="J746" i="14659"/>
  <c r="K746" i="14659"/>
  <c r="H747" i="14659"/>
  <c r="I747" i="14659"/>
  <c r="J747" i="14659"/>
  <c r="K747" i="14659"/>
  <c r="H748" i="14659"/>
  <c r="I748" i="14659"/>
  <c r="J748" i="14659"/>
  <c r="K748" i="14659"/>
  <c r="H749" i="14659"/>
  <c r="J749" i="14659" s="1"/>
  <c r="I749" i="14659"/>
  <c r="K749" i="14659" s="1"/>
  <c r="H750" i="14659"/>
  <c r="J750" i="14659" s="1"/>
  <c r="I750" i="14659"/>
  <c r="K750" i="14659"/>
  <c r="H751" i="14659"/>
  <c r="I751" i="14659"/>
  <c r="J751" i="14659"/>
  <c r="K751" i="14659"/>
  <c r="H752" i="14659"/>
  <c r="I752" i="14659"/>
  <c r="J752" i="14659"/>
  <c r="K752" i="14659"/>
  <c r="H753" i="14659"/>
  <c r="I753" i="14659"/>
  <c r="J753" i="14659"/>
  <c r="K753" i="14659"/>
  <c r="H754" i="14659"/>
  <c r="J754" i="14659" s="1"/>
  <c r="I754" i="14659"/>
  <c r="K754" i="14659" s="1"/>
  <c r="H755" i="14659"/>
  <c r="J755" i="14659" s="1"/>
  <c r="I755" i="14659"/>
  <c r="K755" i="14659"/>
  <c r="H756" i="14659"/>
  <c r="I756" i="14659"/>
  <c r="J756" i="14659"/>
  <c r="K756" i="14659"/>
  <c r="H757" i="14659"/>
  <c r="I757" i="14659"/>
  <c r="J757" i="14659"/>
  <c r="K757" i="14659"/>
  <c r="H758" i="14659"/>
  <c r="I758" i="14659"/>
  <c r="J758" i="14659"/>
  <c r="K758" i="14659"/>
  <c r="H759" i="14659"/>
  <c r="J759" i="14659" s="1"/>
  <c r="I759" i="14659"/>
  <c r="K759" i="14659" s="1"/>
  <c r="H760" i="14659"/>
  <c r="J760" i="14659" s="1"/>
  <c r="I760" i="14659"/>
  <c r="K760" i="14659"/>
  <c r="H761" i="14659"/>
  <c r="J761" i="14659" s="1"/>
  <c r="I761" i="14659"/>
  <c r="K761" i="14659"/>
  <c r="H762" i="14659"/>
  <c r="J762" i="14659" s="1"/>
  <c r="I762" i="14659"/>
  <c r="K762" i="14659"/>
  <c r="H763" i="14659"/>
  <c r="J763" i="14659" s="1"/>
  <c r="I763" i="14659"/>
  <c r="K763" i="14659" s="1"/>
  <c r="H13" i="14659"/>
  <c r="J13" i="14659" s="1"/>
  <c r="H14" i="14659"/>
  <c r="J14" i="14659" s="1"/>
  <c r="I14" i="14659"/>
  <c r="K14" i="14659" s="1"/>
  <c r="H15" i="14659"/>
  <c r="J15" i="14659" s="1"/>
  <c r="I15" i="14659"/>
  <c r="K15" i="14659" s="1"/>
  <c r="H16" i="14659"/>
  <c r="J16" i="14659" s="1"/>
  <c r="I16" i="14659"/>
  <c r="K16" i="14659" s="1"/>
  <c r="H17" i="14659"/>
  <c r="J17" i="14659" s="1"/>
  <c r="I17" i="14659"/>
  <c r="K17" i="14659" s="1"/>
  <c r="I18" i="14659"/>
  <c r="K18" i="14659" s="1"/>
  <c r="H18" i="14659"/>
  <c r="J18" i="14659" s="1"/>
  <c r="EY237" i="15198" l="1"/>
  <c r="OM230" i="15198"/>
  <c r="OJ230" i="15198"/>
  <c r="OJ233" i="15198"/>
  <c r="OJ246" i="15198" s="1"/>
  <c r="EY236" i="15198"/>
  <c r="OM234" i="15198"/>
  <c r="GI233" i="15198"/>
  <c r="GI246" i="15198" s="1"/>
  <c r="GI229" i="15198"/>
  <c r="DS233" i="15198"/>
  <c r="DS246" i="15198" s="1"/>
  <c r="QT223" i="15198"/>
  <c r="QT229" i="15198" s="1"/>
  <c r="QT234" i="15198" s="1"/>
  <c r="NI230" i="15198"/>
  <c r="OJ239" i="15198"/>
  <c r="OJ244" i="15198" s="1"/>
  <c r="EY233" i="15198"/>
  <c r="EY246" i="15198" s="1"/>
  <c r="GI230" i="15198"/>
  <c r="GI232" i="15198"/>
  <c r="GI236" i="15198"/>
  <c r="OJ241" i="15198"/>
  <c r="VE234" i="15198"/>
  <c r="EY239" i="15198"/>
  <c r="EY244" i="15198" s="1"/>
  <c r="DS241" i="15198"/>
  <c r="GI240" i="15198"/>
  <c r="OJ229" i="15198"/>
  <c r="VC231" i="15198"/>
  <c r="EY241" i="15198"/>
  <c r="DS232" i="15198"/>
  <c r="VY231" i="15198"/>
  <c r="EY229" i="15198"/>
  <c r="DS230" i="15198"/>
  <c r="VX231" i="15198"/>
  <c r="VY236" i="15198"/>
  <c r="DS237" i="15198"/>
  <c r="DY241" i="15198"/>
  <c r="NI236" i="15198"/>
  <c r="VQ233" i="15198"/>
  <c r="VQ246" i="15198" s="1"/>
  <c r="VX236" i="15198"/>
  <c r="VY232" i="15198"/>
  <c r="DS231" i="15198"/>
  <c r="PX228" i="15198"/>
  <c r="VX230" i="15198"/>
  <c r="VY230" i="15198"/>
  <c r="VX240" i="15198"/>
  <c r="OJ234" i="15198"/>
  <c r="VE232" i="15198"/>
  <c r="VE236" i="15198"/>
  <c r="GI234" i="15198"/>
  <c r="VE237" i="15198"/>
  <c r="VE230" i="15198"/>
  <c r="GI241" i="15198"/>
  <c r="GI237" i="15198"/>
  <c r="VE231" i="15198"/>
  <c r="VE233" i="15198"/>
  <c r="VE246" i="15198" s="1"/>
  <c r="VE239" i="15198"/>
  <c r="VE244" i="15198" s="1"/>
  <c r="VE241" i="15198"/>
  <c r="GI231" i="15198"/>
  <c r="OJ237" i="15198"/>
  <c r="VE229" i="15198"/>
  <c r="OJ236" i="15198"/>
  <c r="EY231" i="15198"/>
  <c r="OJ232" i="15198"/>
  <c r="EY232" i="15198"/>
  <c r="VP229" i="15198"/>
  <c r="VP241" i="15198"/>
  <c r="VP231" i="15198"/>
  <c r="VP233" i="15198"/>
  <c r="VP246" i="15198" s="1"/>
  <c r="VP232" i="15198"/>
  <c r="VP239" i="15198"/>
  <c r="VP244" i="15198" s="1"/>
  <c r="VP230" i="15198"/>
  <c r="PE237" i="15198"/>
  <c r="NI241" i="15198"/>
  <c r="FO218" i="15198"/>
  <c r="FO224" i="15198" s="1"/>
  <c r="NI240" i="15198"/>
  <c r="GZ228" i="15198"/>
  <c r="FT218" i="15198"/>
  <c r="FT224" i="15198" s="1"/>
  <c r="FT245" i="15198"/>
  <c r="FT228" i="15198"/>
  <c r="FI220" i="15198"/>
  <c r="FI226" i="15198" s="1"/>
  <c r="FI238" i="15198" s="1"/>
  <c r="FD220" i="15198"/>
  <c r="FD219" i="15198"/>
  <c r="FD218" i="15198"/>
  <c r="FD224" i="15198" s="1"/>
  <c r="FT221" i="15198"/>
  <c r="FT225" i="15198"/>
  <c r="FD222" i="15198"/>
  <c r="FD228" i="15198" s="1"/>
  <c r="FJ219" i="15198"/>
  <c r="FJ225" i="15198" s="1"/>
  <c r="FJ218" i="15198"/>
  <c r="FJ224" i="15198" s="1"/>
  <c r="FJ222" i="15198"/>
  <c r="FJ228" i="15198" s="1"/>
  <c r="FJ220" i="15198"/>
  <c r="FJ226" i="15198" s="1"/>
  <c r="FJ238" i="15198" s="1"/>
  <c r="FB211" i="15198"/>
  <c r="JV239" i="15198"/>
  <c r="JV244" i="15198" s="1"/>
  <c r="WC231" i="15198"/>
  <c r="WC229" i="15198"/>
  <c r="EG230" i="15198"/>
  <c r="EG229" i="15198"/>
  <c r="DP223" i="15198"/>
  <c r="SG240" i="15198"/>
  <c r="OM229" i="15198"/>
  <c r="TL233" i="15198"/>
  <c r="TL246" i="15198" s="1"/>
  <c r="HI230" i="15198"/>
  <c r="HI241" i="15198"/>
  <c r="HI239" i="15198"/>
  <c r="HI244" i="15198" s="1"/>
  <c r="TL239" i="15198"/>
  <c r="TL244" i="15198" s="1"/>
  <c r="HH223" i="15198"/>
  <c r="HH240" i="15198" s="1"/>
  <c r="SG229" i="15198"/>
  <c r="WC232" i="15198"/>
  <c r="EG231" i="15198"/>
  <c r="SG231" i="15198"/>
  <c r="OM232" i="15198"/>
  <c r="OM231" i="15198"/>
  <c r="TL240" i="15198"/>
  <c r="PE239" i="15198"/>
  <c r="PE244" i="15198" s="1"/>
  <c r="FB209" i="15198"/>
  <c r="FB212" i="15198" s="1"/>
  <c r="FB213" i="15198" s="1"/>
  <c r="FB218" i="15198" s="1"/>
  <c r="FB224" i="15198" s="1"/>
  <c r="WC237" i="15198"/>
  <c r="EG232" i="15198"/>
  <c r="SG236" i="15198"/>
  <c r="OM239" i="15198"/>
  <c r="OM244" i="15198" s="1"/>
  <c r="OM236" i="15198"/>
  <c r="HI237" i="15198"/>
  <c r="HI233" i="15198"/>
  <c r="HI246" i="15198" s="1"/>
  <c r="WC236" i="15198"/>
  <c r="EG236" i="15198"/>
  <c r="SG230" i="15198"/>
  <c r="OM233" i="15198"/>
  <c r="OM246" i="15198" s="1"/>
  <c r="TL232" i="15198"/>
  <c r="TL229" i="15198"/>
  <c r="HI231" i="15198"/>
  <c r="HI240" i="15198"/>
  <c r="PE230" i="15198"/>
  <c r="WC239" i="15198"/>
  <c r="WC244" i="15198" s="1"/>
  <c r="HS233" i="15198"/>
  <c r="HS246" i="15198" s="1"/>
  <c r="LD237" i="15198"/>
  <c r="EG239" i="15198"/>
  <c r="EG244" i="15198" s="1"/>
  <c r="SG237" i="15198"/>
  <c r="OM241" i="15198"/>
  <c r="TL241" i="15198"/>
  <c r="HI229" i="15198"/>
  <c r="TL236" i="15198"/>
  <c r="FL212" i="15198"/>
  <c r="FL213" i="15198" s="1"/>
  <c r="WC233" i="15198"/>
  <c r="WC246" i="15198" s="1"/>
  <c r="EG240" i="15198"/>
  <c r="EG234" i="15198"/>
  <c r="EG233" i="15198"/>
  <c r="EG246" i="15198" s="1"/>
  <c r="SG234" i="15198"/>
  <c r="OM237" i="15198"/>
  <c r="TL231" i="15198"/>
  <c r="HI234" i="15198"/>
  <c r="SG233" i="15198"/>
  <c r="SG246" i="15198" s="1"/>
  <c r="PE241" i="15198"/>
  <c r="WC241" i="15198"/>
  <c r="WC240" i="15198"/>
  <c r="TL234" i="15198"/>
  <c r="TL230" i="15198"/>
  <c r="VJ223" i="15198"/>
  <c r="VJ239" i="15198" s="1"/>
  <c r="VJ244" i="15198" s="1"/>
  <c r="DR231" i="15198"/>
  <c r="VC236" i="15198"/>
  <c r="SK234" i="15198"/>
  <c r="SK230" i="15198"/>
  <c r="PT241" i="15198"/>
  <c r="LP240" i="15198"/>
  <c r="GF237" i="15198"/>
  <c r="GF234" i="15198"/>
  <c r="LP233" i="15198"/>
  <c r="LP246" i="15198" s="1"/>
  <c r="PE229" i="15198"/>
  <c r="DR237" i="15198"/>
  <c r="VC239" i="15198"/>
  <c r="VC244" i="15198" s="1"/>
  <c r="SK233" i="15198"/>
  <c r="SK246" i="15198" s="1"/>
  <c r="PT232" i="15198"/>
  <c r="GF240" i="15198"/>
  <c r="LP241" i="15198"/>
  <c r="DR232" i="15198"/>
  <c r="VC233" i="15198"/>
  <c r="VC246" i="15198" s="1"/>
  <c r="SK239" i="15198"/>
  <c r="SK244" i="15198" s="1"/>
  <c r="PT230" i="15198"/>
  <c r="LP231" i="15198"/>
  <c r="LP234" i="15198"/>
  <c r="DR233" i="15198"/>
  <c r="DR246" i="15198" s="1"/>
  <c r="VC241" i="15198"/>
  <c r="SK241" i="15198"/>
  <c r="PT237" i="15198"/>
  <c r="LP237" i="15198"/>
  <c r="GF233" i="15198"/>
  <c r="GF246" i="15198" s="1"/>
  <c r="PE234" i="15198"/>
  <c r="DR239" i="15198"/>
  <c r="DR244" i="15198" s="1"/>
  <c r="VC230" i="15198"/>
  <c r="VC229" i="15198"/>
  <c r="PT234" i="15198"/>
  <c r="SK236" i="15198"/>
  <c r="SK229" i="15198"/>
  <c r="PT231" i="15198"/>
  <c r="LP236" i="15198"/>
  <c r="GF239" i="15198"/>
  <c r="GF244" i="15198" s="1"/>
  <c r="GF232" i="15198"/>
  <c r="DR241" i="15198"/>
  <c r="VC232" i="15198"/>
  <c r="SK232" i="15198"/>
  <c r="PT239" i="15198"/>
  <c r="PT244" i="15198" s="1"/>
  <c r="LP230" i="15198"/>
  <c r="GF236" i="15198"/>
  <c r="VC240" i="15198"/>
  <c r="KQ237" i="15198"/>
  <c r="GF241" i="15198"/>
  <c r="QL228" i="15198"/>
  <c r="DR230" i="15198"/>
  <c r="DR229" i="15198"/>
  <c r="VC237" i="15198"/>
  <c r="SK237" i="15198"/>
  <c r="PT233" i="15198"/>
  <c r="PT246" i="15198" s="1"/>
  <c r="LP232" i="15198"/>
  <c r="GF231" i="15198"/>
  <c r="DP228" i="15198"/>
  <c r="FO219" i="15198"/>
  <c r="FO225" i="15198" s="1"/>
  <c r="FO228" i="15198"/>
  <c r="FF219" i="15198"/>
  <c r="FF218" i="15198"/>
  <c r="FF224" i="15198" s="1"/>
  <c r="FE219" i="15198"/>
  <c r="FE225" i="15198" s="1"/>
  <c r="EA241" i="15198"/>
  <c r="DG234" i="15198"/>
  <c r="JV233" i="15198"/>
  <c r="JV246" i="15198" s="1"/>
  <c r="PE236" i="15198"/>
  <c r="PE233" i="15198"/>
  <c r="PE246" i="15198" s="1"/>
  <c r="PN228" i="15198"/>
  <c r="FK222" i="15198"/>
  <c r="FK228" i="15198" s="1"/>
  <c r="JV237" i="15198"/>
  <c r="FK220" i="15198"/>
  <c r="FK226" i="15198" s="1"/>
  <c r="FK238" i="15198" s="1"/>
  <c r="FK219" i="15198"/>
  <c r="FK225" i="15198" s="1"/>
  <c r="GX223" i="15198"/>
  <c r="GX231" i="15198" s="1"/>
  <c r="MB230" i="15198"/>
  <c r="JV231" i="15198"/>
  <c r="JV232" i="15198"/>
  <c r="JV240" i="15198"/>
  <c r="JV229" i="15198"/>
  <c r="JV241" i="15198"/>
  <c r="WI239" i="15198"/>
  <c r="WI244" i="15198" s="1"/>
  <c r="PW233" i="15198"/>
  <c r="PW246" i="15198" s="1"/>
  <c r="NU223" i="15198"/>
  <c r="JV236" i="15198"/>
  <c r="EU232" i="15198"/>
  <c r="VH237" i="15198"/>
  <c r="VH233" i="15198"/>
  <c r="VH246" i="15198" s="1"/>
  <c r="VH232" i="15198"/>
  <c r="VH240" i="15198"/>
  <c r="VH236" i="15198"/>
  <c r="VH229" i="15198"/>
  <c r="VH241" i="15198"/>
  <c r="VH234" i="15198"/>
  <c r="VH239" i="15198"/>
  <c r="VH244" i="15198" s="1"/>
  <c r="VH231" i="15198"/>
  <c r="VH230" i="15198"/>
  <c r="HH228" i="15198"/>
  <c r="QT228" i="15198"/>
  <c r="FH222" i="15198"/>
  <c r="FH228" i="15198" s="1"/>
  <c r="RP223" i="15198"/>
  <c r="VJ228" i="15198"/>
  <c r="KA228" i="15198"/>
  <c r="FG222" i="15198"/>
  <c r="IE230" i="15198"/>
  <c r="FE220" i="15198"/>
  <c r="FE226" i="15198" s="1"/>
  <c r="FE238" i="15198" s="1"/>
  <c r="PE232" i="15198"/>
  <c r="PE231" i="15198"/>
  <c r="DF228" i="15198"/>
  <c r="FE222" i="15198"/>
  <c r="FE228" i="15198" s="1"/>
  <c r="JV234" i="15198"/>
  <c r="VA240" i="15198"/>
  <c r="VA233" i="15198"/>
  <c r="VA246" i="15198" s="1"/>
  <c r="VA234" i="15198"/>
  <c r="VA232" i="15198"/>
  <c r="VA230" i="15198"/>
  <c r="VA239" i="15198"/>
  <c r="VA244" i="15198" s="1"/>
  <c r="VA241" i="15198"/>
  <c r="VA231" i="15198"/>
  <c r="VA229" i="15198"/>
  <c r="VA236" i="15198"/>
  <c r="VA237" i="15198"/>
  <c r="KV230" i="15198"/>
  <c r="KV237" i="15198"/>
  <c r="KV229" i="15198"/>
  <c r="KV234" i="15198"/>
  <c r="KV241" i="15198"/>
  <c r="KV233" i="15198"/>
  <c r="KV246" i="15198" s="1"/>
  <c r="KV232" i="15198"/>
  <c r="KV236" i="15198"/>
  <c r="KV231" i="15198"/>
  <c r="KV239" i="15198"/>
  <c r="KV244" i="15198" s="1"/>
  <c r="KV240" i="15198"/>
  <c r="GG245" i="15198"/>
  <c r="GG228" i="15198"/>
  <c r="RI236" i="15198"/>
  <c r="RI232" i="15198"/>
  <c r="RI234" i="15198"/>
  <c r="RI240" i="15198"/>
  <c r="RI231" i="15198"/>
  <c r="RI229" i="15198"/>
  <c r="RI233" i="15198"/>
  <c r="RI246" i="15198" s="1"/>
  <c r="RI237" i="15198"/>
  <c r="RI230" i="15198"/>
  <c r="RI239" i="15198"/>
  <c r="RI244" i="15198" s="1"/>
  <c r="RI241" i="15198"/>
  <c r="GG223" i="15198"/>
  <c r="KP228" i="15198"/>
  <c r="FM228" i="15198"/>
  <c r="FP222" i="15198"/>
  <c r="FF222" i="15198"/>
  <c r="FF228" i="15198" s="1"/>
  <c r="FR222" i="15198"/>
  <c r="FR228" i="15198" s="1"/>
  <c r="HS228" i="15198"/>
  <c r="FR220" i="15198"/>
  <c r="FR226" i="15198" s="1"/>
  <c r="FR238" i="15198" s="1"/>
  <c r="RP228" i="15198"/>
  <c r="FR219" i="15198"/>
  <c r="FR225" i="15198" s="1"/>
  <c r="TY245" i="15198"/>
  <c r="TY228" i="15198"/>
  <c r="QU228" i="15198"/>
  <c r="FA233" i="15198"/>
  <c r="FA246" i="15198" s="1"/>
  <c r="FA237" i="15198"/>
  <c r="FA236" i="15198"/>
  <c r="FA239" i="15198"/>
  <c r="FA244" i="15198" s="1"/>
  <c r="FA240" i="15198"/>
  <c r="FA229" i="15198"/>
  <c r="FA241" i="15198"/>
  <c r="FA231" i="15198"/>
  <c r="FA232" i="15198"/>
  <c r="FA230" i="15198"/>
  <c r="NU228" i="15198"/>
  <c r="TY223" i="15198"/>
  <c r="HU237" i="15198"/>
  <c r="HU236" i="15198"/>
  <c r="HU231" i="15198"/>
  <c r="HU233" i="15198"/>
  <c r="HU246" i="15198" s="1"/>
  <c r="HU240" i="15198"/>
  <c r="HU230" i="15198"/>
  <c r="HU241" i="15198"/>
  <c r="HU232" i="15198"/>
  <c r="HU239" i="15198"/>
  <c r="HU244" i="15198" s="1"/>
  <c r="HU229" i="15198"/>
  <c r="FQ228" i="15198"/>
  <c r="DD239" i="15198"/>
  <c r="DD244" i="15198" s="1"/>
  <c r="DD240" i="15198"/>
  <c r="FB220" i="15198"/>
  <c r="FB226" i="15198" s="1"/>
  <c r="FB238" i="15198" s="1"/>
  <c r="FB219" i="15198"/>
  <c r="FB225" i="15198" s="1"/>
  <c r="EU241" i="15198"/>
  <c r="EU237" i="15198"/>
  <c r="EU229" i="15198"/>
  <c r="EU240" i="15198"/>
  <c r="EU233" i="15198"/>
  <c r="EU246" i="15198" s="1"/>
  <c r="EU231" i="15198"/>
  <c r="EU236" i="15198"/>
  <c r="EU239" i="15198"/>
  <c r="EU244" i="15198" s="1"/>
  <c r="EU230" i="15198"/>
  <c r="LD241" i="15198"/>
  <c r="OX241" i="15198"/>
  <c r="LD229" i="15198"/>
  <c r="OX229" i="15198"/>
  <c r="FS228" i="15198"/>
  <c r="MQ231" i="15198"/>
  <c r="MQ239" i="15198"/>
  <c r="MQ244" i="15198" s="1"/>
  <c r="FN212" i="15198"/>
  <c r="FN213" i="15198" s="1"/>
  <c r="FN219" i="15198" s="1"/>
  <c r="FN225" i="15198" s="1"/>
  <c r="MQ236" i="15198"/>
  <c r="MQ237" i="15198"/>
  <c r="MQ230" i="15198"/>
  <c r="MQ229" i="15198"/>
  <c r="MQ232" i="15198"/>
  <c r="MQ240" i="15198"/>
  <c r="TW234" i="15198"/>
  <c r="MQ233" i="15198"/>
  <c r="MQ246" i="15198" s="1"/>
  <c r="LD232" i="15198"/>
  <c r="OX230" i="15198"/>
  <c r="LD240" i="15198"/>
  <c r="RK233" i="15198"/>
  <c r="RK246" i="15198" s="1"/>
  <c r="ER230" i="15198"/>
  <c r="OX234" i="15198"/>
  <c r="LD231" i="15198"/>
  <c r="OX232" i="15198"/>
  <c r="FW234" i="15198"/>
  <c r="FW239" i="15198"/>
  <c r="FW244" i="15198" s="1"/>
  <c r="LD236" i="15198"/>
  <c r="OX237" i="15198"/>
  <c r="LD230" i="15198"/>
  <c r="EZ233" i="15198"/>
  <c r="EZ246" i="15198" s="1"/>
  <c r="OX231" i="15198"/>
  <c r="FW241" i="15198"/>
  <c r="TW237" i="15198"/>
  <c r="LD239" i="15198"/>
  <c r="LD244" i="15198" s="1"/>
  <c r="OX239" i="15198"/>
  <c r="OX244" i="15198" s="1"/>
  <c r="SL239" i="15198"/>
  <c r="SL244" i="15198" s="1"/>
  <c r="LD233" i="15198"/>
  <c r="LD246" i="15198" s="1"/>
  <c r="OX240" i="15198"/>
  <c r="SE231" i="15198"/>
  <c r="FS220" i="15198"/>
  <c r="FS226" i="15198" s="1"/>
  <c r="FS238" i="15198" s="1"/>
  <c r="FS219" i="15198"/>
  <c r="FS225" i="15198" s="1"/>
  <c r="FS218" i="15198"/>
  <c r="FS224" i="15198" s="1"/>
  <c r="SE230" i="15198"/>
  <c r="SC232" i="15198"/>
  <c r="RK241" i="15198"/>
  <c r="RK231" i="15198"/>
  <c r="FH219" i="15198"/>
  <c r="FH225" i="15198" s="1"/>
  <c r="FH218" i="15198"/>
  <c r="FH224" i="15198" s="1"/>
  <c r="PW241" i="15198"/>
  <c r="PW240" i="15198"/>
  <c r="PW236" i="15198"/>
  <c r="PW229" i="15198"/>
  <c r="NW233" i="15198"/>
  <c r="NW246" i="15198" s="1"/>
  <c r="PW237" i="15198"/>
  <c r="PW231" i="15198"/>
  <c r="PW230" i="15198"/>
  <c r="PW232" i="15198"/>
  <c r="ON236" i="15198"/>
  <c r="KQ230" i="15198"/>
  <c r="KQ232" i="15198"/>
  <c r="KQ229" i="15198"/>
  <c r="KQ236" i="15198"/>
  <c r="KQ241" i="15198"/>
  <c r="KQ239" i="15198"/>
  <c r="KQ244" i="15198" s="1"/>
  <c r="HK236" i="15198"/>
  <c r="IL230" i="15198"/>
  <c r="LH232" i="15198"/>
  <c r="KQ231" i="15198"/>
  <c r="KQ234" i="15198"/>
  <c r="KQ233" i="15198"/>
  <c r="KQ246" i="15198" s="1"/>
  <c r="FV234" i="15198"/>
  <c r="FP218" i="15198"/>
  <c r="FP224" i="15198" s="1"/>
  <c r="FP219" i="15198"/>
  <c r="FP225" i="15198" s="1"/>
  <c r="FJ221" i="15198"/>
  <c r="EE233" i="15198"/>
  <c r="EE246" i="15198" s="1"/>
  <c r="SL237" i="15198"/>
  <c r="QG236" i="15198"/>
  <c r="SL231" i="15198"/>
  <c r="SL241" i="15198"/>
  <c r="QG229" i="15198"/>
  <c r="SL230" i="15198"/>
  <c r="SL232" i="15198"/>
  <c r="EN241" i="15198"/>
  <c r="SL236" i="15198"/>
  <c r="SL240" i="15198"/>
  <c r="SL233" i="15198"/>
  <c r="SL246" i="15198" s="1"/>
  <c r="SL229" i="15198"/>
  <c r="FI221" i="15198"/>
  <c r="FM218" i="15198"/>
  <c r="FM224" i="15198" s="1"/>
  <c r="FM220" i="15198"/>
  <c r="FM238" i="15198" s="1"/>
  <c r="FM219" i="15198"/>
  <c r="FM225" i="15198" s="1"/>
  <c r="DT233" i="15198"/>
  <c r="DT246" i="15198" s="1"/>
  <c r="TT234" i="15198"/>
  <c r="UX232" i="15198"/>
  <c r="DE241" i="15198"/>
  <c r="NG236" i="15198"/>
  <c r="NW239" i="15198"/>
  <c r="NW244" i="15198" s="1"/>
  <c r="JE236" i="15198"/>
  <c r="FP226" i="15198"/>
  <c r="FP238" i="15198" s="1"/>
  <c r="NW241" i="15198"/>
  <c r="NW237" i="15198"/>
  <c r="NW229" i="15198"/>
  <c r="DH233" i="15198"/>
  <c r="DH246" i="15198" s="1"/>
  <c r="NW236" i="15198"/>
  <c r="NW240" i="15198"/>
  <c r="LK241" i="15198"/>
  <c r="NW231" i="15198"/>
  <c r="NW232" i="15198"/>
  <c r="NW230" i="15198"/>
  <c r="RX231" i="15198"/>
  <c r="ON230" i="15198"/>
  <c r="IL237" i="15198"/>
  <c r="HK232" i="15198"/>
  <c r="LH231" i="15198"/>
  <c r="ON240" i="15198"/>
  <c r="IL234" i="15198"/>
  <c r="ON232" i="15198"/>
  <c r="IL233" i="15198"/>
  <c r="IL246" i="15198" s="1"/>
  <c r="HK239" i="15198"/>
  <c r="HK244" i="15198" s="1"/>
  <c r="LH236" i="15198"/>
  <c r="ON237" i="15198"/>
  <c r="IL241" i="15198"/>
  <c r="HK233" i="15198"/>
  <c r="HK246" i="15198" s="1"/>
  <c r="LH230" i="15198"/>
  <c r="LH240" i="15198"/>
  <c r="NE234" i="15198"/>
  <c r="ON233" i="15198"/>
  <c r="ON246" i="15198" s="1"/>
  <c r="RW233" i="15198"/>
  <c r="RW246" i="15198" s="1"/>
  <c r="IL239" i="15198"/>
  <c r="IL244" i="15198" s="1"/>
  <c r="HK241" i="15198"/>
  <c r="LH239" i="15198"/>
  <c r="LH244" i="15198" s="1"/>
  <c r="LH234" i="15198"/>
  <c r="FG219" i="15198"/>
  <c r="FG220" i="15198"/>
  <c r="FG226" i="15198" s="1"/>
  <c r="FG238" i="15198" s="1"/>
  <c r="FG218" i="15198"/>
  <c r="FG224" i="15198" s="1"/>
  <c r="FU236" i="15198"/>
  <c r="ON239" i="15198"/>
  <c r="ON244" i="15198" s="1"/>
  <c r="HK234" i="15198"/>
  <c r="IL231" i="15198"/>
  <c r="IL229" i="15198"/>
  <c r="HK230" i="15198"/>
  <c r="HK229" i="15198"/>
  <c r="LH233" i="15198"/>
  <c r="LH246" i="15198" s="1"/>
  <c r="FU229" i="15198"/>
  <c r="ON241" i="15198"/>
  <c r="IL232" i="15198"/>
  <c r="HK237" i="15198"/>
  <c r="LH241" i="15198"/>
  <c r="ON231" i="15198"/>
  <c r="ON229" i="15198"/>
  <c r="IL236" i="15198"/>
  <c r="NE230" i="15198"/>
  <c r="HK231" i="15198"/>
  <c r="LH237" i="15198"/>
  <c r="SV240" i="15198"/>
  <c r="SC237" i="15198"/>
  <c r="TT241" i="15198"/>
  <c r="TT232" i="15198"/>
  <c r="UX230" i="15198"/>
  <c r="SC231" i="15198"/>
  <c r="TT237" i="15198"/>
  <c r="NG230" i="15198"/>
  <c r="NG232" i="15198"/>
  <c r="UX234" i="15198"/>
  <c r="UX233" i="15198"/>
  <c r="UX246" i="15198" s="1"/>
  <c r="SC239" i="15198"/>
  <c r="SC244" i="15198" s="1"/>
  <c r="NM231" i="15198"/>
  <c r="TT229" i="15198"/>
  <c r="NG233" i="15198"/>
  <c r="NG246" i="15198" s="1"/>
  <c r="FO221" i="15198"/>
  <c r="SC233" i="15198"/>
  <c r="SC246" i="15198" s="1"/>
  <c r="NM240" i="15198"/>
  <c r="TT231" i="15198"/>
  <c r="UX236" i="15198"/>
  <c r="NG229" i="15198"/>
  <c r="NG239" i="15198"/>
  <c r="NG244" i="15198" s="1"/>
  <c r="NG231" i="15198"/>
  <c r="UX241" i="15198"/>
  <c r="UX239" i="15198"/>
  <c r="UX244" i="15198" s="1"/>
  <c r="SC241" i="15198"/>
  <c r="TB233" i="15198"/>
  <c r="TB246" i="15198" s="1"/>
  <c r="DT234" i="15198"/>
  <c r="TT230" i="15198"/>
  <c r="NG241" i="15198"/>
  <c r="UX229" i="15198"/>
  <c r="SC236" i="15198"/>
  <c r="SC229" i="15198"/>
  <c r="UX231" i="15198"/>
  <c r="TT233" i="15198"/>
  <c r="TT246" i="15198" s="1"/>
  <c r="UX237" i="15198"/>
  <c r="NG234" i="15198"/>
  <c r="SC230" i="15198"/>
  <c r="SC234" i="15198"/>
  <c r="TT240" i="15198"/>
  <c r="NG237" i="15198"/>
  <c r="TT236" i="15198"/>
  <c r="EN232" i="15198"/>
  <c r="EN229" i="15198"/>
  <c r="FU232" i="15198"/>
  <c r="QG230" i="15198"/>
  <c r="UY237" i="15198"/>
  <c r="FU240" i="15198"/>
  <c r="EN236" i="15198"/>
  <c r="FU230" i="15198"/>
  <c r="QG237" i="15198"/>
  <c r="UY230" i="15198"/>
  <c r="UY241" i="15198"/>
  <c r="PO232" i="15198"/>
  <c r="FQ221" i="15198"/>
  <c r="FQ245" i="15198" s="1"/>
  <c r="FQ225" i="15198"/>
  <c r="EN237" i="15198"/>
  <c r="FU237" i="15198"/>
  <c r="QG231" i="15198"/>
  <c r="UY232" i="15198"/>
  <c r="UY229" i="15198"/>
  <c r="EN230" i="15198"/>
  <c r="FU231" i="15198"/>
  <c r="QG232" i="15198"/>
  <c r="UY231" i="15198"/>
  <c r="UY233" i="15198"/>
  <c r="UY246" i="15198" s="1"/>
  <c r="FQ226" i="15198"/>
  <c r="FQ238" i="15198"/>
  <c r="EN231" i="15198"/>
  <c r="FU233" i="15198"/>
  <c r="FU246" i="15198" s="1"/>
  <c r="QG233" i="15198"/>
  <c r="QG246" i="15198" s="1"/>
  <c r="UY236" i="15198"/>
  <c r="MN233" i="15198"/>
  <c r="MN246" i="15198" s="1"/>
  <c r="EN239" i="15198"/>
  <c r="EN244" i="15198" s="1"/>
  <c r="FU239" i="15198"/>
  <c r="FU244" i="15198" s="1"/>
  <c r="QG239" i="15198"/>
  <c r="QG244" i="15198" s="1"/>
  <c r="EN234" i="15198"/>
  <c r="UY239" i="15198"/>
  <c r="UY244" i="15198" s="1"/>
  <c r="EN233" i="15198"/>
  <c r="EN246" i="15198" s="1"/>
  <c r="QG240" i="15198"/>
  <c r="FU241" i="15198"/>
  <c r="QG234" i="15198"/>
  <c r="MN236" i="15198"/>
  <c r="UY234" i="15198"/>
  <c r="JE232" i="15198"/>
  <c r="DE229" i="15198"/>
  <c r="JE233" i="15198"/>
  <c r="JE246" i="15198" s="1"/>
  <c r="JE239" i="15198"/>
  <c r="JE244" i="15198" s="1"/>
  <c r="EH231" i="15198"/>
  <c r="JE241" i="15198"/>
  <c r="JE240" i="15198"/>
  <c r="EH239" i="15198"/>
  <c r="EH244" i="15198" s="1"/>
  <c r="NB233" i="15198"/>
  <c r="NB246" i="15198" s="1"/>
  <c r="JE230" i="15198"/>
  <c r="JE229" i="15198"/>
  <c r="QL237" i="15198"/>
  <c r="KI232" i="15198"/>
  <c r="IN241" i="15198"/>
  <c r="EH241" i="15198"/>
  <c r="JE237" i="15198"/>
  <c r="KD239" i="15198"/>
  <c r="KD244" i="15198" s="1"/>
  <c r="EO233" i="15198"/>
  <c r="EO246" i="15198" s="1"/>
  <c r="JE231" i="15198"/>
  <c r="DE232" i="15198"/>
  <c r="HS241" i="15198"/>
  <c r="WI237" i="15198"/>
  <c r="UU236" i="15198"/>
  <c r="HS237" i="15198"/>
  <c r="HS229" i="15198"/>
  <c r="FV237" i="15198"/>
  <c r="FV232" i="15198"/>
  <c r="KZ237" i="15198"/>
  <c r="HS232" i="15198"/>
  <c r="KZ236" i="15198"/>
  <c r="HS231" i="15198"/>
  <c r="HS236" i="15198"/>
  <c r="FV240" i="15198"/>
  <c r="TV239" i="15198"/>
  <c r="TV244" i="15198" s="1"/>
  <c r="HS230" i="15198"/>
  <c r="FV233" i="15198"/>
  <c r="FV246" i="15198" s="1"/>
  <c r="FV231" i="15198"/>
  <c r="HS239" i="15198"/>
  <c r="HS244" i="15198" s="1"/>
  <c r="FV239" i="15198"/>
  <c r="FV244" i="15198" s="1"/>
  <c r="FV229" i="15198"/>
  <c r="FV241" i="15198"/>
  <c r="FV230" i="15198"/>
  <c r="TV233" i="15198"/>
  <c r="TV246" i="15198" s="1"/>
  <c r="UU230" i="15198"/>
  <c r="TB239" i="15198"/>
  <c r="TB244" i="15198" s="1"/>
  <c r="WI233" i="15198"/>
  <c r="WI246" i="15198" s="1"/>
  <c r="JR233" i="15198"/>
  <c r="JR246" i="15198" s="1"/>
  <c r="UU240" i="15198"/>
  <c r="TV241" i="15198"/>
  <c r="UU232" i="15198"/>
  <c r="TB241" i="15198"/>
  <c r="WI229" i="15198"/>
  <c r="TV230" i="15198"/>
  <c r="TV229" i="15198"/>
  <c r="UU237" i="15198"/>
  <c r="TB231" i="15198"/>
  <c r="TB229" i="15198"/>
  <c r="WI241" i="15198"/>
  <c r="TV237" i="15198"/>
  <c r="UU233" i="15198"/>
  <c r="UU246" i="15198" s="1"/>
  <c r="TB230" i="15198"/>
  <c r="WI231" i="15198"/>
  <c r="FF225" i="15198"/>
  <c r="TV232" i="15198"/>
  <c r="UU239" i="15198"/>
  <c r="UU244" i="15198" s="1"/>
  <c r="TB237" i="15198"/>
  <c r="WI236" i="15198"/>
  <c r="TV236" i="15198"/>
  <c r="UU241" i="15198"/>
  <c r="TB232" i="15198"/>
  <c r="WI230" i="15198"/>
  <c r="FF226" i="15198"/>
  <c r="FF238" i="15198" s="1"/>
  <c r="TV231" i="15198"/>
  <c r="UU231" i="15198"/>
  <c r="UU229" i="15198"/>
  <c r="TV234" i="15198"/>
  <c r="TB236" i="15198"/>
  <c r="WI240" i="15198"/>
  <c r="TB240" i="15198"/>
  <c r="SX234" i="15198"/>
  <c r="FW230" i="15198"/>
  <c r="UE237" i="15198"/>
  <c r="TW232" i="15198"/>
  <c r="TW231" i="15198"/>
  <c r="HW234" i="15198"/>
  <c r="HW237" i="15198"/>
  <c r="SI241" i="15198"/>
  <c r="FW237" i="15198"/>
  <c r="TW233" i="15198"/>
  <c r="TW246" i="15198" s="1"/>
  <c r="FW233" i="15198"/>
  <c r="FW246" i="15198" s="1"/>
  <c r="FW232" i="15198"/>
  <c r="TW239" i="15198"/>
  <c r="TW244" i="15198" s="1"/>
  <c r="ER234" i="15198"/>
  <c r="FW231" i="15198"/>
  <c r="TW241" i="15198"/>
  <c r="ER236" i="15198"/>
  <c r="ER232" i="15198"/>
  <c r="ER231" i="15198"/>
  <c r="SX241" i="15198"/>
  <c r="FW236" i="15198"/>
  <c r="TW229" i="15198"/>
  <c r="ER239" i="15198"/>
  <c r="ER244" i="15198" s="1"/>
  <c r="HW232" i="15198"/>
  <c r="HW239" i="15198"/>
  <c r="HW244" i="15198" s="1"/>
  <c r="HW231" i="15198"/>
  <c r="LS232" i="15198"/>
  <c r="FW240" i="15198"/>
  <c r="TW236" i="15198"/>
  <c r="HW229" i="15198"/>
  <c r="HW241" i="15198"/>
  <c r="HW233" i="15198"/>
  <c r="HW246" i="15198" s="1"/>
  <c r="TW230" i="15198"/>
  <c r="ER229" i="15198"/>
  <c r="ER241" i="15198"/>
  <c r="ER233" i="15198"/>
  <c r="ER246" i="15198" s="1"/>
  <c r="HW236" i="15198"/>
  <c r="ER237" i="15198"/>
  <c r="GE231" i="15198"/>
  <c r="GE229" i="15198"/>
  <c r="MA232" i="15198"/>
  <c r="RN239" i="15198"/>
  <c r="RN244" i="15198" s="1"/>
  <c r="RB231" i="15198"/>
  <c r="OS237" i="15198"/>
  <c r="RN241" i="15198"/>
  <c r="KR241" i="15198"/>
  <c r="KR233" i="15198"/>
  <c r="KR246" i="15198" s="1"/>
  <c r="WB241" i="15198"/>
  <c r="OS232" i="15198"/>
  <c r="RN229" i="15198"/>
  <c r="OY239" i="15198"/>
  <c r="OY244" i="15198" s="1"/>
  <c r="OY241" i="15198"/>
  <c r="KR237" i="15198"/>
  <c r="MA239" i="15198"/>
  <c r="MA244" i="15198" s="1"/>
  <c r="MA236" i="15198"/>
  <c r="DQ237" i="15198"/>
  <c r="OS236" i="15198"/>
  <c r="RN240" i="15198"/>
  <c r="KR240" i="15198"/>
  <c r="OS231" i="15198"/>
  <c r="RN231" i="15198"/>
  <c r="KR230" i="15198"/>
  <c r="OS230" i="15198"/>
  <c r="RN233" i="15198"/>
  <c r="RN246" i="15198" s="1"/>
  <c r="KR231" i="15198"/>
  <c r="KR239" i="15198"/>
  <c r="KR244" i="15198" s="1"/>
  <c r="RN236" i="15198"/>
  <c r="KR236" i="15198"/>
  <c r="OS239" i="15198"/>
  <c r="OS244" i="15198" s="1"/>
  <c r="OS229" i="15198"/>
  <c r="OS241" i="15198"/>
  <c r="RN237" i="15198"/>
  <c r="RN230" i="15198"/>
  <c r="RN232" i="15198"/>
  <c r="KR229" i="15198"/>
  <c r="RS239" i="15198"/>
  <c r="RS244" i="15198" s="1"/>
  <c r="PO236" i="15198"/>
  <c r="GV232" i="15198"/>
  <c r="RS240" i="15198"/>
  <c r="GV236" i="15198"/>
  <c r="GV229" i="15198"/>
  <c r="UZ232" i="15198"/>
  <c r="JR231" i="15198"/>
  <c r="JR237" i="15198"/>
  <c r="JR236" i="15198"/>
  <c r="WF229" i="15198"/>
  <c r="EO234" i="15198"/>
  <c r="JR230" i="15198"/>
  <c r="JR232" i="15198"/>
  <c r="JR241" i="15198"/>
  <c r="GH230" i="15198"/>
  <c r="JR229" i="15198"/>
  <c r="JR240" i="15198"/>
  <c r="VZ237" i="15198"/>
  <c r="JR234" i="15198"/>
  <c r="PX223" i="15198"/>
  <c r="PX241" i="15198" s="1"/>
  <c r="LK236" i="15198"/>
  <c r="DE233" i="15198"/>
  <c r="DE246" i="15198" s="1"/>
  <c r="SV231" i="15198"/>
  <c r="LK239" i="15198"/>
  <c r="LK244" i="15198" s="1"/>
  <c r="DE239" i="15198"/>
  <c r="DE244" i="15198" s="1"/>
  <c r="SV230" i="15198"/>
  <c r="LK233" i="15198"/>
  <c r="LK246" i="15198" s="1"/>
  <c r="SV236" i="15198"/>
  <c r="SV241" i="15198"/>
  <c r="SV233" i="15198"/>
  <c r="SV246" i="15198" s="1"/>
  <c r="LK232" i="15198"/>
  <c r="LK229" i="15198"/>
  <c r="DE231" i="15198"/>
  <c r="DE234" i="15198"/>
  <c r="QE236" i="15198"/>
  <c r="QE241" i="15198"/>
  <c r="QE233" i="15198"/>
  <c r="QE246" i="15198" s="1"/>
  <c r="LK230" i="15198"/>
  <c r="DE236" i="15198"/>
  <c r="SV229" i="15198"/>
  <c r="LK237" i="15198"/>
  <c r="DE230" i="15198"/>
  <c r="HS240" i="15198"/>
  <c r="LK240" i="15198"/>
  <c r="SV232" i="15198"/>
  <c r="LK231" i="15198"/>
  <c r="DE237" i="15198"/>
  <c r="SV237" i="15198"/>
  <c r="SV234" i="15198"/>
  <c r="EZ239" i="15198"/>
  <c r="EZ244" i="15198" s="1"/>
  <c r="IE232" i="15198"/>
  <c r="PO229" i="15198"/>
  <c r="EZ241" i="15198"/>
  <c r="IE231" i="15198"/>
  <c r="IE229" i="15198"/>
  <c r="PO230" i="15198"/>
  <c r="PJ231" i="15198"/>
  <c r="RG234" i="15198"/>
  <c r="EZ231" i="15198"/>
  <c r="EZ229" i="15198"/>
  <c r="EZ240" i="15198"/>
  <c r="IE237" i="15198"/>
  <c r="IE234" i="15198"/>
  <c r="EZ236" i="15198"/>
  <c r="LY231" i="15198"/>
  <c r="EZ234" i="15198"/>
  <c r="IE239" i="15198"/>
  <c r="IE244" i="15198" s="1"/>
  <c r="PO239" i="15198"/>
  <c r="PO244" i="15198" s="1"/>
  <c r="HW230" i="15198"/>
  <c r="EZ230" i="15198"/>
  <c r="PO231" i="15198"/>
  <c r="EZ232" i="15198"/>
  <c r="IE233" i="15198"/>
  <c r="IE246" i="15198" s="1"/>
  <c r="PO233" i="15198"/>
  <c r="PO246" i="15198" s="1"/>
  <c r="RG237" i="15198"/>
  <c r="GH237" i="15198"/>
  <c r="SI232" i="15198"/>
  <c r="SI229" i="15198"/>
  <c r="MN234" i="15198"/>
  <c r="IN231" i="15198"/>
  <c r="RG229" i="15198"/>
  <c r="NN241" i="15198"/>
  <c r="GH231" i="15198"/>
  <c r="SI237" i="15198"/>
  <c r="KZ229" i="15198"/>
  <c r="KZ230" i="15198"/>
  <c r="KZ240" i="15198"/>
  <c r="KZ231" i="15198"/>
  <c r="IN237" i="15198"/>
  <c r="KM241" i="15198"/>
  <c r="GH233" i="15198"/>
  <c r="GH246" i="15198" s="1"/>
  <c r="EF239" i="15198"/>
  <c r="EF244" i="15198" s="1"/>
  <c r="SI231" i="15198"/>
  <c r="KZ234" i="15198"/>
  <c r="MN240" i="15198"/>
  <c r="MN230" i="15198"/>
  <c r="MN232" i="15198"/>
  <c r="IN239" i="15198"/>
  <c r="IN244" i="15198" s="1"/>
  <c r="GH239" i="15198"/>
  <c r="GH244" i="15198" s="1"/>
  <c r="SI236" i="15198"/>
  <c r="SI240" i="15198"/>
  <c r="GH240" i="15198"/>
  <c r="VT231" i="15198"/>
  <c r="KZ233" i="15198"/>
  <c r="KZ246" i="15198" s="1"/>
  <c r="MN229" i="15198"/>
  <c r="MN241" i="15198"/>
  <c r="MN239" i="15198"/>
  <c r="MN244" i="15198" s="1"/>
  <c r="IN234" i="15198"/>
  <c r="WE239" i="15198"/>
  <c r="WE244" i="15198" s="1"/>
  <c r="GH241" i="15198"/>
  <c r="SI230" i="15198"/>
  <c r="JM229" i="15198"/>
  <c r="KZ239" i="15198"/>
  <c r="KZ244" i="15198" s="1"/>
  <c r="IN230" i="15198"/>
  <c r="IN229" i="15198"/>
  <c r="IN233" i="15198"/>
  <c r="IN246" i="15198" s="1"/>
  <c r="MN237" i="15198"/>
  <c r="GH236" i="15198"/>
  <c r="GH229" i="15198"/>
  <c r="SI239" i="15198"/>
  <c r="SI244" i="15198" s="1"/>
  <c r="KZ241" i="15198"/>
  <c r="IN236" i="15198"/>
  <c r="IN232" i="15198"/>
  <c r="UQ230" i="15198"/>
  <c r="KK230" i="15198"/>
  <c r="GH232" i="15198"/>
  <c r="SI233" i="15198"/>
  <c r="SI246" i="15198" s="1"/>
  <c r="RG231" i="15198"/>
  <c r="WE233" i="15198"/>
  <c r="WE246" i="15198" s="1"/>
  <c r="UQ232" i="15198"/>
  <c r="KM231" i="15198"/>
  <c r="KM229" i="15198"/>
  <c r="KK237" i="15198"/>
  <c r="EF233" i="15198"/>
  <c r="EF246" i="15198" s="1"/>
  <c r="UQ234" i="15198"/>
  <c r="UE239" i="15198"/>
  <c r="UE244" i="15198" s="1"/>
  <c r="VT236" i="15198"/>
  <c r="NQ232" i="15198"/>
  <c r="SA240" i="15198"/>
  <c r="JM236" i="15198"/>
  <c r="SA237" i="15198"/>
  <c r="UE234" i="15198"/>
  <c r="LW232" i="15198"/>
  <c r="RG232" i="15198"/>
  <c r="WE241" i="15198"/>
  <c r="UQ239" i="15198"/>
  <c r="UQ244" i="15198" s="1"/>
  <c r="KM236" i="15198"/>
  <c r="KK239" i="15198"/>
  <c r="KK244" i="15198" s="1"/>
  <c r="EF241" i="15198"/>
  <c r="UE233" i="15198"/>
  <c r="UE246" i="15198" s="1"/>
  <c r="VT237" i="15198"/>
  <c r="NQ236" i="15198"/>
  <c r="SA233" i="15198"/>
  <c r="SA246" i="15198" s="1"/>
  <c r="LW239" i="15198"/>
  <c r="LW244" i="15198" s="1"/>
  <c r="LW233" i="15198"/>
  <c r="LW246" i="15198" s="1"/>
  <c r="LW231" i="15198"/>
  <c r="RG236" i="15198"/>
  <c r="WE231" i="15198"/>
  <c r="WE229" i="15198"/>
  <c r="UQ233" i="15198"/>
  <c r="UQ246" i="15198" s="1"/>
  <c r="KM230" i="15198"/>
  <c r="KK233" i="15198"/>
  <c r="KK246" i="15198" s="1"/>
  <c r="EF230" i="15198"/>
  <c r="EF229" i="15198"/>
  <c r="UE236" i="15198"/>
  <c r="VT230" i="15198"/>
  <c r="NQ237" i="15198"/>
  <c r="LW234" i="15198"/>
  <c r="RG230" i="15198"/>
  <c r="WE230" i="15198"/>
  <c r="UQ241" i="15198"/>
  <c r="KM232" i="15198"/>
  <c r="KK241" i="15198"/>
  <c r="EF234" i="15198"/>
  <c r="EF237" i="15198"/>
  <c r="KM234" i="15198"/>
  <c r="UE241" i="15198"/>
  <c r="VT232" i="15198"/>
  <c r="NQ230" i="15198"/>
  <c r="LW241" i="15198"/>
  <c r="IE240" i="15198"/>
  <c r="IE236" i="15198"/>
  <c r="RG233" i="15198"/>
  <c r="RG246" i="15198" s="1"/>
  <c r="WE232" i="15198"/>
  <c r="UQ237" i="15198"/>
  <c r="UQ229" i="15198"/>
  <c r="KM237" i="15198"/>
  <c r="KK236" i="15198"/>
  <c r="KK229" i="15198"/>
  <c r="HY237" i="15198"/>
  <c r="EF231" i="15198"/>
  <c r="KK234" i="15198"/>
  <c r="UE230" i="15198"/>
  <c r="VT234" i="15198"/>
  <c r="NQ231" i="15198"/>
  <c r="SA232" i="15198"/>
  <c r="LW237" i="15198"/>
  <c r="RG239" i="15198"/>
  <c r="RG244" i="15198" s="1"/>
  <c r="WE237" i="15198"/>
  <c r="UQ231" i="15198"/>
  <c r="KM233" i="15198"/>
  <c r="KM246" i="15198" s="1"/>
  <c r="KK231" i="15198"/>
  <c r="EF232" i="15198"/>
  <c r="UE229" i="15198"/>
  <c r="UE232" i="15198"/>
  <c r="JM234" i="15198"/>
  <c r="RG241" i="15198"/>
  <c r="WE236" i="15198"/>
  <c r="UQ236" i="15198"/>
  <c r="KM239" i="15198"/>
  <c r="KM244" i="15198" s="1"/>
  <c r="KK232" i="15198"/>
  <c r="EF236" i="15198"/>
  <c r="WE234" i="15198"/>
  <c r="UE231" i="15198"/>
  <c r="JM241" i="15198"/>
  <c r="LW230" i="15198"/>
  <c r="HY231" i="15198"/>
  <c r="NM234" i="15198"/>
  <c r="NM233" i="15198"/>
  <c r="NM246" i="15198" s="1"/>
  <c r="DT237" i="15198"/>
  <c r="HY236" i="15198"/>
  <c r="NM239" i="15198"/>
  <c r="NM244" i="15198" s="1"/>
  <c r="DT231" i="15198"/>
  <c r="HY239" i="15198"/>
  <c r="HY244" i="15198" s="1"/>
  <c r="NM241" i="15198"/>
  <c r="DT236" i="15198"/>
  <c r="MA241" i="15198"/>
  <c r="HY233" i="15198"/>
  <c r="HY246" i="15198" s="1"/>
  <c r="HY240" i="15198"/>
  <c r="NM232" i="15198"/>
  <c r="NM229" i="15198"/>
  <c r="JZ240" i="15198"/>
  <c r="DT230" i="15198"/>
  <c r="KR234" i="15198"/>
  <c r="MA233" i="15198"/>
  <c r="MA246" i="15198" s="1"/>
  <c r="HY241" i="15198"/>
  <c r="NM236" i="15198"/>
  <c r="TE233" i="15198"/>
  <c r="TE246" i="15198" s="1"/>
  <c r="DT232" i="15198"/>
  <c r="HY232" i="15198"/>
  <c r="HY229" i="15198"/>
  <c r="NM237" i="15198"/>
  <c r="TE231" i="15198"/>
  <c r="DT239" i="15198"/>
  <c r="DT244" i="15198" s="1"/>
  <c r="DT240" i="15198"/>
  <c r="HY230" i="15198"/>
  <c r="DT229" i="15198"/>
  <c r="OI239" i="15198"/>
  <c r="OI244" i="15198" s="1"/>
  <c r="VJ232" i="15198"/>
  <c r="PO237" i="15198"/>
  <c r="PS229" i="15198"/>
  <c r="NH232" i="15198"/>
  <c r="NH240" i="15198"/>
  <c r="NH239" i="15198"/>
  <c r="NH244" i="15198" s="1"/>
  <c r="NH231" i="15198"/>
  <c r="GM232" i="15198"/>
  <c r="NH236" i="15198"/>
  <c r="NH234" i="15198"/>
  <c r="NH229" i="15198"/>
  <c r="PO234" i="15198"/>
  <c r="GM231" i="15198"/>
  <c r="NH230" i="15198"/>
  <c r="JZ233" i="15198"/>
  <c r="JZ246" i="15198" s="1"/>
  <c r="JZ231" i="15198"/>
  <c r="NH237" i="15198"/>
  <c r="JZ239" i="15198"/>
  <c r="JZ244" i="15198" s="1"/>
  <c r="PO241" i="15198"/>
  <c r="JZ236" i="15198"/>
  <c r="NH233" i="15198"/>
  <c r="NH246" i="15198" s="1"/>
  <c r="JZ241" i="15198"/>
  <c r="NR239" i="15198"/>
  <c r="NR244" i="15198" s="1"/>
  <c r="PJ233" i="15198"/>
  <c r="PJ246" i="15198" s="1"/>
  <c r="NE237" i="15198"/>
  <c r="RS241" i="15198"/>
  <c r="PJ240" i="15198"/>
  <c r="QE230" i="15198"/>
  <c r="PJ239" i="15198"/>
  <c r="PJ244" i="15198" s="1"/>
  <c r="EE234" i="15198"/>
  <c r="NE233" i="15198"/>
  <c r="NE246" i="15198" s="1"/>
  <c r="RS229" i="15198"/>
  <c r="WA232" i="15198"/>
  <c r="PJ241" i="15198"/>
  <c r="NE239" i="15198"/>
  <c r="NE244" i="15198" s="1"/>
  <c r="RS231" i="15198"/>
  <c r="PJ232" i="15198"/>
  <c r="PJ229" i="15198"/>
  <c r="NE241" i="15198"/>
  <c r="RS232" i="15198"/>
  <c r="HH229" i="15198"/>
  <c r="PJ236" i="15198"/>
  <c r="NE231" i="15198"/>
  <c r="NE229" i="15198"/>
  <c r="RS236" i="15198"/>
  <c r="PJ237" i="15198"/>
  <c r="NE232" i="15198"/>
  <c r="RS233" i="15198"/>
  <c r="RS246" i="15198" s="1"/>
  <c r="RS237" i="15198"/>
  <c r="KH232" i="15198"/>
  <c r="WA241" i="15198"/>
  <c r="PJ230" i="15198"/>
  <c r="NE236" i="15198"/>
  <c r="RS234" i="15198"/>
  <c r="MU232" i="15198"/>
  <c r="VZ233" i="15198"/>
  <c r="VZ246" i="15198" s="1"/>
  <c r="NB241" i="15198"/>
  <c r="KD241" i="15198"/>
  <c r="MJ241" i="15198"/>
  <c r="OV231" i="15198"/>
  <c r="OI241" i="15198"/>
  <c r="QL229" i="15198"/>
  <c r="RX236" i="15198"/>
  <c r="KI230" i="15198"/>
  <c r="VZ239" i="15198"/>
  <c r="VZ244" i="15198" s="1"/>
  <c r="NB236" i="15198"/>
  <c r="NB229" i="15198"/>
  <c r="KD237" i="15198"/>
  <c r="KD229" i="15198"/>
  <c r="OV229" i="15198"/>
  <c r="OI231" i="15198"/>
  <c r="OI229" i="15198"/>
  <c r="NZ237" i="15198"/>
  <c r="RX230" i="15198"/>
  <c r="OY232" i="15198"/>
  <c r="LW229" i="15198"/>
  <c r="VZ241" i="15198"/>
  <c r="NB230" i="15198"/>
  <c r="KD231" i="15198"/>
  <c r="OI232" i="15198"/>
  <c r="OV234" i="15198"/>
  <c r="RX234" i="15198"/>
  <c r="RX240" i="15198"/>
  <c r="OI234" i="15198"/>
  <c r="KI239" i="15198"/>
  <c r="KI244" i="15198" s="1"/>
  <c r="VZ232" i="15198"/>
  <c r="VZ229" i="15198"/>
  <c r="NB237" i="15198"/>
  <c r="KD236" i="15198"/>
  <c r="OI237" i="15198"/>
  <c r="GB231" i="15198"/>
  <c r="RX239" i="15198"/>
  <c r="RX244" i="15198" s="1"/>
  <c r="VZ240" i="15198"/>
  <c r="OY237" i="15198"/>
  <c r="RX241" i="15198"/>
  <c r="VZ231" i="15198"/>
  <c r="NB232" i="15198"/>
  <c r="KD232" i="15198"/>
  <c r="OI236" i="15198"/>
  <c r="RX229" i="15198"/>
  <c r="OY229" i="15198"/>
  <c r="JW230" i="15198"/>
  <c r="VZ236" i="15198"/>
  <c r="NB231" i="15198"/>
  <c r="KD230" i="15198"/>
  <c r="RZ232" i="15198"/>
  <c r="KD240" i="15198"/>
  <c r="OI230" i="15198"/>
  <c r="RX232" i="15198"/>
  <c r="NB240" i="15198"/>
  <c r="OY233" i="15198"/>
  <c r="OY246" i="15198" s="1"/>
  <c r="KI233" i="15198"/>
  <c r="KI246" i="15198" s="1"/>
  <c r="KI237" i="15198"/>
  <c r="VZ230" i="15198"/>
  <c r="NB239" i="15198"/>
  <c r="NB244" i="15198" s="1"/>
  <c r="KD233" i="15198"/>
  <c r="KD246" i="15198" s="1"/>
  <c r="OI233" i="15198"/>
  <c r="OI246" i="15198" s="1"/>
  <c r="QL230" i="15198"/>
  <c r="NP237" i="15198"/>
  <c r="RX237" i="15198"/>
  <c r="QL240" i="15198"/>
  <c r="KI241" i="15198"/>
  <c r="LW236" i="15198"/>
  <c r="RV234" i="15198"/>
  <c r="GV237" i="15198"/>
  <c r="QL231" i="15198"/>
  <c r="GM236" i="15198"/>
  <c r="EE232" i="15198"/>
  <c r="EE229" i="15198"/>
  <c r="GM240" i="15198"/>
  <c r="MU230" i="15198"/>
  <c r="WF237" i="15198"/>
  <c r="RK232" i="15198"/>
  <c r="NP236" i="15198"/>
  <c r="NP233" i="15198"/>
  <c r="NP246" i="15198" s="1"/>
  <c r="WF239" i="15198"/>
  <c r="WF244" i="15198" s="1"/>
  <c r="KJ230" i="15198"/>
  <c r="WF233" i="15198"/>
  <c r="WF246" i="15198" s="1"/>
  <c r="QH236" i="15198"/>
  <c r="QI237" i="15198"/>
  <c r="TZ236" i="15198"/>
  <c r="GV230" i="15198"/>
  <c r="QL236" i="15198"/>
  <c r="GM233" i="15198"/>
  <c r="GM246" i="15198" s="1"/>
  <c r="EE231" i="15198"/>
  <c r="OU240" i="15198"/>
  <c r="GB239" i="15198"/>
  <c r="GB244" i="15198" s="1"/>
  <c r="WF231" i="15198"/>
  <c r="RK237" i="15198"/>
  <c r="JM237" i="15198"/>
  <c r="NP239" i="15198"/>
  <c r="NP244" i="15198" s="1"/>
  <c r="NP240" i="15198"/>
  <c r="OY231" i="15198"/>
  <c r="KH241" i="15198"/>
  <c r="JW237" i="15198"/>
  <c r="WF234" i="15198"/>
  <c r="WF241" i="15198"/>
  <c r="WA239" i="15198"/>
  <c r="WA244" i="15198" s="1"/>
  <c r="WA231" i="15198"/>
  <c r="WA234" i="15198"/>
  <c r="JZ234" i="15198"/>
  <c r="EE241" i="15198"/>
  <c r="QH229" i="15198"/>
  <c r="GM239" i="15198"/>
  <c r="GM244" i="15198" s="1"/>
  <c r="EE236" i="15198"/>
  <c r="KH239" i="15198"/>
  <c r="KH244" i="15198" s="1"/>
  <c r="WA230" i="15198"/>
  <c r="NP231" i="15198"/>
  <c r="KH230" i="15198"/>
  <c r="RK240" i="15198"/>
  <c r="ED236" i="15198"/>
  <c r="QI229" i="15198"/>
  <c r="TZ229" i="15198"/>
  <c r="TN237" i="15198"/>
  <c r="GV233" i="15198"/>
  <c r="GV246" i="15198" s="1"/>
  <c r="QL239" i="15198"/>
  <c r="QL244" i="15198" s="1"/>
  <c r="GM241" i="15198"/>
  <c r="EE230" i="15198"/>
  <c r="GV234" i="15198"/>
  <c r="KH237" i="15198"/>
  <c r="WF232" i="15198"/>
  <c r="RK234" i="15198"/>
  <c r="JM232" i="15198"/>
  <c r="JM231" i="15198"/>
  <c r="NP241" i="15198"/>
  <c r="OY234" i="15198"/>
  <c r="OY230" i="15198"/>
  <c r="VJ229" i="15198"/>
  <c r="JW233" i="15198"/>
  <c r="JW246" i="15198" s="1"/>
  <c r="WA229" i="15198"/>
  <c r="GA237" i="15198"/>
  <c r="WF230" i="15198"/>
  <c r="QI231" i="15198"/>
  <c r="GV231" i="15198"/>
  <c r="EE240" i="15198"/>
  <c r="WF236" i="15198"/>
  <c r="NP234" i="15198"/>
  <c r="ED229" i="15198"/>
  <c r="TN229" i="15198"/>
  <c r="GV239" i="15198"/>
  <c r="GV244" i="15198" s="1"/>
  <c r="QL233" i="15198"/>
  <c r="QL246" i="15198" s="1"/>
  <c r="GM230" i="15198"/>
  <c r="GM229" i="15198"/>
  <c r="EE237" i="15198"/>
  <c r="KH231" i="15198"/>
  <c r="RK229" i="15198"/>
  <c r="RK236" i="15198"/>
  <c r="JM233" i="15198"/>
  <c r="JM246" i="15198" s="1"/>
  <c r="JM230" i="15198"/>
  <c r="NP229" i="15198"/>
  <c r="OY236" i="15198"/>
  <c r="KH233" i="15198"/>
  <c r="KH246" i="15198" s="1"/>
  <c r="WA237" i="15198"/>
  <c r="RL240" i="15198"/>
  <c r="KH234" i="15198"/>
  <c r="TZ230" i="15198"/>
  <c r="TN232" i="15198"/>
  <c r="QL232" i="15198"/>
  <c r="RV236" i="15198"/>
  <c r="GV241" i="15198"/>
  <c r="QL241" i="15198"/>
  <c r="GM237" i="15198"/>
  <c r="HH237" i="15198"/>
  <c r="KH236" i="15198"/>
  <c r="RQ229" i="15198"/>
  <c r="RK239" i="15198"/>
  <c r="RK244" i="15198" s="1"/>
  <c r="JM239" i="15198"/>
  <c r="JM244" i="15198" s="1"/>
  <c r="NP230" i="15198"/>
  <c r="KH229" i="15198"/>
  <c r="FC226" i="15198"/>
  <c r="FC238" i="15198" s="1"/>
  <c r="FD221" i="15198"/>
  <c r="FD225" i="15198"/>
  <c r="EH237" i="15198"/>
  <c r="EH229" i="15198"/>
  <c r="QI236" i="15198"/>
  <c r="TZ232" i="15198"/>
  <c r="TN230" i="15198"/>
  <c r="PR241" i="15198"/>
  <c r="GB236" i="15198"/>
  <c r="TE240" i="15198"/>
  <c r="SA241" i="15198"/>
  <c r="OU239" i="15198"/>
  <c r="OU244" i="15198" s="1"/>
  <c r="OU237" i="15198"/>
  <c r="OU241" i="15198"/>
  <c r="EH236" i="15198"/>
  <c r="QI230" i="15198"/>
  <c r="TZ237" i="15198"/>
  <c r="TN231" i="15198"/>
  <c r="IC239" i="15198"/>
  <c r="IC244" i="15198" s="1"/>
  <c r="GB230" i="15198"/>
  <c r="TE239" i="15198"/>
  <c r="TE244" i="15198" s="1"/>
  <c r="SA236" i="15198"/>
  <c r="MA231" i="15198"/>
  <c r="MA237" i="15198"/>
  <c r="EH232" i="15198"/>
  <c r="QI232" i="15198"/>
  <c r="TZ231" i="15198"/>
  <c r="TN236" i="15198"/>
  <c r="QI240" i="15198"/>
  <c r="GB232" i="15198"/>
  <c r="TE236" i="15198"/>
  <c r="SA231" i="15198"/>
  <c r="OS233" i="15198"/>
  <c r="OS246" i="15198" s="1"/>
  <c r="OS234" i="15198"/>
  <c r="MA230" i="15198"/>
  <c r="KJ237" i="15198"/>
  <c r="EH230" i="15198"/>
  <c r="QI239" i="15198"/>
  <c r="QI244" i="15198" s="1"/>
  <c r="MX236" i="15198"/>
  <c r="TZ233" i="15198"/>
  <c r="TZ246" i="15198" s="1"/>
  <c r="TN233" i="15198"/>
  <c r="TN246" i="15198" s="1"/>
  <c r="GB233" i="15198"/>
  <c r="GB246" i="15198" s="1"/>
  <c r="GB237" i="15198"/>
  <c r="TE232" i="15198"/>
  <c r="SA229" i="15198"/>
  <c r="OU229" i="15198"/>
  <c r="OU233" i="15198"/>
  <c r="OU246" i="15198" s="1"/>
  <c r="OU234" i="15198"/>
  <c r="EH233" i="15198"/>
  <c r="EH246" i="15198" s="1"/>
  <c r="QI233" i="15198"/>
  <c r="QI246" i="15198" s="1"/>
  <c r="MX229" i="15198"/>
  <c r="SP236" i="15198"/>
  <c r="TZ239" i="15198"/>
  <c r="TZ244" i="15198" s="1"/>
  <c r="TN239" i="15198"/>
  <c r="TN244" i="15198" s="1"/>
  <c r="NJ232" i="15198"/>
  <c r="GB241" i="15198"/>
  <c r="GB234" i="15198"/>
  <c r="TE230" i="15198"/>
  <c r="SA239" i="15198"/>
  <c r="SA244" i="15198" s="1"/>
  <c r="SA230" i="15198"/>
  <c r="OU232" i="15198"/>
  <c r="OU236" i="15198"/>
  <c r="MA234" i="15198"/>
  <c r="MA229" i="15198"/>
  <c r="FC225" i="15198"/>
  <c r="FC221" i="15198"/>
  <c r="FC245" i="15198" s="1"/>
  <c r="FD226" i="15198"/>
  <c r="FD238" i="15198" s="1"/>
  <c r="TN234" i="15198"/>
  <c r="QI241" i="15198"/>
  <c r="TZ241" i="15198"/>
  <c r="TN241" i="15198"/>
  <c r="TZ240" i="15198"/>
  <c r="EH234" i="15198"/>
  <c r="OU230" i="15198"/>
  <c r="GB229" i="15198"/>
  <c r="TE237" i="15198"/>
  <c r="MJ230" i="15198"/>
  <c r="MJ229" i="15198"/>
  <c r="OV236" i="15198"/>
  <c r="IY239" i="15198"/>
  <c r="IY244" i="15198" s="1"/>
  <c r="MU239" i="15198"/>
  <c r="MU244" i="15198" s="1"/>
  <c r="RQ232" i="15198"/>
  <c r="JZ230" i="15198"/>
  <c r="JZ229" i="15198"/>
  <c r="JZ232" i="15198"/>
  <c r="MJ231" i="15198"/>
  <c r="IM230" i="15198"/>
  <c r="OV230" i="15198"/>
  <c r="HH234" i="15198"/>
  <c r="MU233" i="15198"/>
  <c r="MU246" i="15198" s="1"/>
  <c r="RQ231" i="15198"/>
  <c r="HH231" i="15198"/>
  <c r="HH232" i="15198"/>
  <c r="SB241" i="15198"/>
  <c r="MJ232" i="15198"/>
  <c r="OV232" i="15198"/>
  <c r="PG239" i="15198"/>
  <c r="PG244" i="15198" s="1"/>
  <c r="MU241" i="15198"/>
  <c r="RQ236" i="15198"/>
  <c r="HH230" i="15198"/>
  <c r="HH233" i="15198"/>
  <c r="HH246" i="15198" s="1"/>
  <c r="MJ236" i="15198"/>
  <c r="OV237" i="15198"/>
  <c r="RQ234" i="15198"/>
  <c r="MU229" i="15198"/>
  <c r="RQ230" i="15198"/>
  <c r="MJ237" i="15198"/>
  <c r="OV233" i="15198"/>
  <c r="OV246" i="15198" s="1"/>
  <c r="MU237" i="15198"/>
  <c r="RQ233" i="15198"/>
  <c r="RQ246" i="15198" s="1"/>
  <c r="RQ237" i="15198"/>
  <c r="RL234" i="15198"/>
  <c r="HH241" i="15198"/>
  <c r="MJ239" i="15198"/>
  <c r="MJ244" i="15198" s="1"/>
  <c r="OV239" i="15198"/>
  <c r="OV244" i="15198" s="1"/>
  <c r="VS241" i="15198"/>
  <c r="MU236" i="15198"/>
  <c r="RQ241" i="15198"/>
  <c r="HH239" i="15198"/>
  <c r="HH244" i="15198" s="1"/>
  <c r="MJ234" i="15198"/>
  <c r="MJ233" i="15198"/>
  <c r="MJ246" i="15198" s="1"/>
  <c r="OV241" i="15198"/>
  <c r="MU234" i="15198"/>
  <c r="MU231" i="15198"/>
  <c r="RQ239" i="15198"/>
  <c r="RQ244" i="15198" s="1"/>
  <c r="HH236" i="15198"/>
  <c r="MX231" i="15198"/>
  <c r="EO239" i="15198"/>
  <c r="EO244" i="15198" s="1"/>
  <c r="OF239" i="15198"/>
  <c r="OF244" i="15198" s="1"/>
  <c r="PG241" i="15198"/>
  <c r="RL232" i="15198"/>
  <c r="RL231" i="15198"/>
  <c r="RL239" i="15198"/>
  <c r="RL244" i="15198" s="1"/>
  <c r="MX230" i="15198"/>
  <c r="EO241" i="15198"/>
  <c r="PG229" i="15198"/>
  <c r="KS231" i="15198"/>
  <c r="NQ240" i="15198"/>
  <c r="NQ239" i="15198"/>
  <c r="NQ244" i="15198" s="1"/>
  <c r="NQ233" i="15198"/>
  <c r="NQ246" i="15198" s="1"/>
  <c r="NQ241" i="15198"/>
  <c r="NQ229" i="15198"/>
  <c r="MX232" i="15198"/>
  <c r="EO237" i="15198"/>
  <c r="EO229" i="15198"/>
  <c r="EM241" i="15198"/>
  <c r="PG230" i="15198"/>
  <c r="QE234" i="15198"/>
  <c r="UA237" i="15198"/>
  <c r="UA229" i="15198"/>
  <c r="UA241" i="15198"/>
  <c r="UA239" i="15198"/>
  <c r="UA244" i="15198" s="1"/>
  <c r="UA232" i="15198"/>
  <c r="UA233" i="15198"/>
  <c r="UA246" i="15198" s="1"/>
  <c r="UA236" i="15198"/>
  <c r="UA231" i="15198"/>
  <c r="UA230" i="15198"/>
  <c r="MX237" i="15198"/>
  <c r="EO231" i="15198"/>
  <c r="PG231" i="15198"/>
  <c r="PG237" i="15198"/>
  <c r="RL229" i="15198"/>
  <c r="UA234" i="15198"/>
  <c r="MX233" i="15198"/>
  <c r="MX246" i="15198" s="1"/>
  <c r="EO236" i="15198"/>
  <c r="MX234" i="15198"/>
  <c r="PG236" i="15198"/>
  <c r="PG240" i="15198"/>
  <c r="KS232" i="15198"/>
  <c r="RL233" i="15198"/>
  <c r="RL246" i="15198" s="1"/>
  <c r="MX239" i="15198"/>
  <c r="MX244" i="15198" s="1"/>
  <c r="EO232" i="15198"/>
  <c r="DZ231" i="15198"/>
  <c r="PG232" i="15198"/>
  <c r="VW234" i="15198"/>
  <c r="VW229" i="15198"/>
  <c r="VW241" i="15198"/>
  <c r="MX241" i="15198"/>
  <c r="EO230" i="15198"/>
  <c r="PG233" i="15198"/>
  <c r="PG246" i="15198" s="1"/>
  <c r="RL241" i="15198"/>
  <c r="RL237" i="15198"/>
  <c r="RL236" i="15198"/>
  <c r="QE239" i="15198"/>
  <c r="QE244" i="15198" s="1"/>
  <c r="QE231" i="15198"/>
  <c r="QE229" i="15198"/>
  <c r="RO229" i="15198"/>
  <c r="RB236" i="15198"/>
  <c r="RW234" i="15198"/>
  <c r="SX232" i="15198"/>
  <c r="SX229" i="15198"/>
  <c r="RW239" i="15198"/>
  <c r="RW244" i="15198" s="1"/>
  <c r="IY241" i="15198"/>
  <c r="ID236" i="15198"/>
  <c r="RB230" i="15198"/>
  <c r="SX236" i="15198"/>
  <c r="RW241" i="15198"/>
  <c r="IY237" i="15198"/>
  <c r="IY229" i="15198"/>
  <c r="RB233" i="15198"/>
  <c r="RB246" i="15198" s="1"/>
  <c r="SX237" i="15198"/>
  <c r="RW232" i="15198"/>
  <c r="RW229" i="15198"/>
  <c r="OE236" i="15198"/>
  <c r="IY236" i="15198"/>
  <c r="RB239" i="15198"/>
  <c r="RB244" i="15198" s="1"/>
  <c r="SX230" i="15198"/>
  <c r="RW236" i="15198"/>
  <c r="OE231" i="15198"/>
  <c r="IY231" i="15198"/>
  <c r="VW233" i="15198"/>
  <c r="VW246" i="15198" s="1"/>
  <c r="RB241" i="15198"/>
  <c r="SX231" i="15198"/>
  <c r="RW237" i="15198"/>
  <c r="IY230" i="15198"/>
  <c r="RB234" i="15198"/>
  <c r="RB232" i="15198"/>
  <c r="RB229" i="15198"/>
  <c r="SX233" i="15198"/>
  <c r="SX246" i="15198" s="1"/>
  <c r="RW230" i="15198"/>
  <c r="IY232" i="15198"/>
  <c r="KI240" i="15198"/>
  <c r="KI229" i="15198"/>
  <c r="KI234" i="15198"/>
  <c r="KI231" i="15198"/>
  <c r="RB237" i="15198"/>
  <c r="SX239" i="15198"/>
  <c r="SX244" i="15198" s="1"/>
  <c r="RW231" i="15198"/>
  <c r="IY233" i="15198"/>
  <c r="IY246" i="15198" s="1"/>
  <c r="EW236" i="15198"/>
  <c r="IY234" i="15198"/>
  <c r="VW232" i="15198"/>
  <c r="DQ236" i="15198"/>
  <c r="NR241" i="15198"/>
  <c r="PR234" i="15198"/>
  <c r="NJ236" i="15198"/>
  <c r="PR236" i="15198"/>
  <c r="PR229" i="15198"/>
  <c r="GE236" i="15198"/>
  <c r="IC236" i="15198"/>
  <c r="IC229" i="15198"/>
  <c r="RV230" i="15198"/>
  <c r="TE241" i="15198"/>
  <c r="NJ234" i="15198"/>
  <c r="DQ231" i="15198"/>
  <c r="NR236" i="15198"/>
  <c r="NR229" i="15198"/>
  <c r="NJ233" i="15198"/>
  <c r="NJ246" i="15198" s="1"/>
  <c r="PR231" i="15198"/>
  <c r="GE232" i="15198"/>
  <c r="IC232" i="15198"/>
  <c r="RV233" i="15198"/>
  <c r="RV246" i="15198" s="1"/>
  <c r="RO239" i="15198"/>
  <c r="RO244" i="15198" s="1"/>
  <c r="DQ233" i="15198"/>
  <c r="DQ246" i="15198" s="1"/>
  <c r="NR230" i="15198"/>
  <c r="NJ239" i="15198"/>
  <c r="NJ244" i="15198" s="1"/>
  <c r="PR230" i="15198"/>
  <c r="RV240" i="15198"/>
  <c r="GE230" i="15198"/>
  <c r="IC230" i="15198"/>
  <c r="RV239" i="15198"/>
  <c r="RV244" i="15198" s="1"/>
  <c r="RO232" i="15198"/>
  <c r="RO240" i="15198"/>
  <c r="RO241" i="15198"/>
  <c r="PL239" i="15198"/>
  <c r="PL244" i="15198" s="1"/>
  <c r="DQ234" i="15198"/>
  <c r="DQ239" i="15198"/>
  <c r="DQ244" i="15198" s="1"/>
  <c r="NR237" i="15198"/>
  <c r="NJ241" i="15198"/>
  <c r="PR232" i="15198"/>
  <c r="GE237" i="15198"/>
  <c r="IC237" i="15198"/>
  <c r="RV241" i="15198"/>
  <c r="DO239" i="15198"/>
  <c r="DO244" i="15198" s="1"/>
  <c r="RO230" i="15198"/>
  <c r="RO233" i="15198"/>
  <c r="RO246" i="15198" s="1"/>
  <c r="HF239" i="15198"/>
  <c r="HF244" i="15198" s="1"/>
  <c r="DQ241" i="15198"/>
  <c r="NR232" i="15198"/>
  <c r="IC234" i="15198"/>
  <c r="NJ237" i="15198"/>
  <c r="NJ229" i="15198"/>
  <c r="UH232" i="15198"/>
  <c r="PR237" i="15198"/>
  <c r="IC240" i="15198"/>
  <c r="GE233" i="15198"/>
  <c r="GE246" i="15198" s="1"/>
  <c r="IC231" i="15198"/>
  <c r="RV232" i="15198"/>
  <c r="RV229" i="15198"/>
  <c r="GE240" i="15198"/>
  <c r="EI237" i="15198"/>
  <c r="RO237" i="15198"/>
  <c r="HF233" i="15198"/>
  <c r="HF246" i="15198" s="1"/>
  <c r="DQ230" i="15198"/>
  <c r="DQ229" i="15198"/>
  <c r="NR231" i="15198"/>
  <c r="NJ230" i="15198"/>
  <c r="PR239" i="15198"/>
  <c r="PR244" i="15198" s="1"/>
  <c r="GE239" i="15198"/>
  <c r="GE244" i="15198" s="1"/>
  <c r="IC233" i="15198"/>
  <c r="IC246" i="15198" s="1"/>
  <c r="RV237" i="15198"/>
  <c r="NR234" i="15198"/>
  <c r="EI231" i="15198"/>
  <c r="DO232" i="15198"/>
  <c r="RO234" i="15198"/>
  <c r="DQ232" i="15198"/>
  <c r="NR233" i="15198"/>
  <c r="NR246" i="15198" s="1"/>
  <c r="NJ231" i="15198"/>
  <c r="PR233" i="15198"/>
  <c r="PR246" i="15198" s="1"/>
  <c r="GE241" i="15198"/>
  <c r="OP241" i="15198"/>
  <c r="EI240" i="15198"/>
  <c r="RO231" i="15198"/>
  <c r="ED230" i="15198"/>
  <c r="DH241" i="15198"/>
  <c r="DH237" i="15198"/>
  <c r="OH237" i="15198"/>
  <c r="KS229" i="15198"/>
  <c r="KS239" i="15198"/>
  <c r="KS244" i="15198" s="1"/>
  <c r="ED237" i="15198"/>
  <c r="DF237" i="15198"/>
  <c r="DH229" i="15198"/>
  <c r="DH240" i="15198"/>
  <c r="KS234" i="15198"/>
  <c r="VW237" i="15198"/>
  <c r="QE240" i="15198"/>
  <c r="QE237" i="15198"/>
  <c r="ED231" i="15198"/>
  <c r="DH234" i="15198"/>
  <c r="QX239" i="15198"/>
  <c r="QX244" i="15198" s="1"/>
  <c r="EV239" i="15198"/>
  <c r="EV244" i="15198" s="1"/>
  <c r="ED232" i="15198"/>
  <c r="DK232" i="15198"/>
  <c r="DH236" i="15198"/>
  <c r="OH236" i="15198"/>
  <c r="IO234" i="15198"/>
  <c r="VW239" i="15198"/>
  <c r="VW244" i="15198" s="1"/>
  <c r="VW231" i="15198"/>
  <c r="ED239" i="15198"/>
  <c r="ED244" i="15198" s="1"/>
  <c r="DK229" i="15198"/>
  <c r="DH232" i="15198"/>
  <c r="ED240" i="15198"/>
  <c r="KS237" i="15198"/>
  <c r="KS241" i="15198"/>
  <c r="ED233" i="15198"/>
  <c r="ED246" i="15198" s="1"/>
  <c r="DH239" i="15198"/>
  <c r="DH244" i="15198" s="1"/>
  <c r="KS236" i="15198"/>
  <c r="KS233" i="15198"/>
  <c r="KS246" i="15198" s="1"/>
  <c r="IO236" i="15198"/>
  <c r="VW230" i="15198"/>
  <c r="ED241" i="15198"/>
  <c r="IP237" i="15198"/>
  <c r="DH230" i="15198"/>
  <c r="KS230" i="15198"/>
  <c r="VW236" i="15198"/>
  <c r="NN237" i="15198"/>
  <c r="NN229" i="15198"/>
  <c r="DZ236" i="15198"/>
  <c r="IG233" i="15198"/>
  <c r="IG246" i="15198" s="1"/>
  <c r="NN234" i="15198"/>
  <c r="EW237" i="15198"/>
  <c r="PN229" i="15198"/>
  <c r="TK229" i="15198"/>
  <c r="OA239" i="15198"/>
  <c r="OA244" i="15198" s="1"/>
  <c r="TK241" i="15198"/>
  <c r="TK233" i="15198"/>
  <c r="TK246" i="15198" s="1"/>
  <c r="OA230" i="15198"/>
  <c r="NN230" i="15198"/>
  <c r="DZ232" i="15198"/>
  <c r="EW230" i="15198"/>
  <c r="KJ232" i="15198"/>
  <c r="TK237" i="15198"/>
  <c r="OA237" i="15198"/>
  <c r="OA241" i="15198"/>
  <c r="KJ234" i="15198"/>
  <c r="NN231" i="15198"/>
  <c r="EW234" i="15198"/>
  <c r="DZ230" i="15198"/>
  <c r="EW231" i="15198"/>
  <c r="KJ239" i="15198"/>
  <c r="KJ244" i="15198" s="1"/>
  <c r="KJ231" i="15198"/>
  <c r="TK234" i="15198"/>
  <c r="TK232" i="15198"/>
  <c r="TK239" i="15198"/>
  <c r="TK244" i="15198" s="1"/>
  <c r="OA236" i="15198"/>
  <c r="NN232" i="15198"/>
  <c r="DZ233" i="15198"/>
  <c r="DZ246" i="15198" s="1"/>
  <c r="IV237" i="15198"/>
  <c r="EW239" i="15198"/>
  <c r="EW244" i="15198" s="1"/>
  <c r="SN236" i="15198"/>
  <c r="KP232" i="15198"/>
  <c r="KJ229" i="15198"/>
  <c r="NN236" i="15198"/>
  <c r="DZ234" i="15198"/>
  <c r="DZ239" i="15198"/>
  <c r="DZ244" i="15198" s="1"/>
  <c r="EW233" i="15198"/>
  <c r="EW246" i="15198" s="1"/>
  <c r="TK240" i="15198"/>
  <c r="NN233" i="15198"/>
  <c r="NN246" i="15198" s="1"/>
  <c r="DZ241" i="15198"/>
  <c r="EW241" i="15198"/>
  <c r="KJ241" i="15198"/>
  <c r="OA233" i="15198"/>
  <c r="OA246" i="15198" s="1"/>
  <c r="OA229" i="15198"/>
  <c r="NN239" i="15198"/>
  <c r="NN244" i="15198" s="1"/>
  <c r="DZ237" i="15198"/>
  <c r="DZ229" i="15198"/>
  <c r="EW240" i="15198"/>
  <c r="EW232" i="15198"/>
  <c r="KJ236" i="15198"/>
  <c r="KJ233" i="15198"/>
  <c r="KJ246" i="15198" s="1"/>
  <c r="OA234" i="15198"/>
  <c r="OA231" i="15198"/>
  <c r="OA232" i="15198"/>
  <c r="GA231" i="15198"/>
  <c r="RZ234" i="15198"/>
  <c r="IV234" i="15198"/>
  <c r="JH239" i="15198"/>
  <c r="JH244" i="15198" s="1"/>
  <c r="RZ237" i="15198"/>
  <c r="IV230" i="15198"/>
  <c r="DK237" i="15198"/>
  <c r="DK240" i="15198"/>
  <c r="LT230" i="15198"/>
  <c r="GA232" i="15198"/>
  <c r="RZ236" i="15198"/>
  <c r="IV231" i="15198"/>
  <c r="DK236" i="15198"/>
  <c r="IO232" i="15198"/>
  <c r="IO231" i="15198"/>
  <c r="IO229" i="15198"/>
  <c r="GA236" i="15198"/>
  <c r="RZ233" i="15198"/>
  <c r="RZ246" i="15198" s="1"/>
  <c r="IV239" i="15198"/>
  <c r="IV244" i="15198" s="1"/>
  <c r="DK231" i="15198"/>
  <c r="LT231" i="15198"/>
  <c r="IO240" i="15198"/>
  <c r="LT237" i="15198"/>
  <c r="IO237" i="15198"/>
  <c r="GA233" i="15198"/>
  <c r="GA246" i="15198" s="1"/>
  <c r="RZ239" i="15198"/>
  <c r="RZ244" i="15198" s="1"/>
  <c r="IV233" i="15198"/>
  <c r="IV246" i="15198" s="1"/>
  <c r="DK230" i="15198"/>
  <c r="KP237" i="15198"/>
  <c r="GA239" i="15198"/>
  <c r="GA244" i="15198" s="1"/>
  <c r="RZ241" i="15198"/>
  <c r="IV241" i="15198"/>
  <c r="DK233" i="15198"/>
  <c r="DK246" i="15198" s="1"/>
  <c r="KP236" i="15198"/>
  <c r="LT234" i="15198"/>
  <c r="IO239" i="15198"/>
  <c r="IO244" i="15198" s="1"/>
  <c r="IO241" i="15198"/>
  <c r="GA241" i="15198"/>
  <c r="RZ231" i="15198"/>
  <c r="RZ229" i="15198"/>
  <c r="IV236" i="15198"/>
  <c r="IV229" i="15198"/>
  <c r="DK239" i="15198"/>
  <c r="DK244" i="15198" s="1"/>
  <c r="GA240" i="15198"/>
  <c r="KP231" i="15198"/>
  <c r="LT236" i="15198"/>
  <c r="IO233" i="15198"/>
  <c r="IO246" i="15198" s="1"/>
  <c r="GA230" i="15198"/>
  <c r="GA229" i="15198"/>
  <c r="RZ230" i="15198"/>
  <c r="IV232" i="15198"/>
  <c r="DK241" i="15198"/>
  <c r="LT232" i="15198"/>
  <c r="WA240" i="15198"/>
  <c r="WA236" i="15198"/>
  <c r="KN237" i="15198"/>
  <c r="EV233" i="15198"/>
  <c r="EV246" i="15198" s="1"/>
  <c r="VK232" i="15198"/>
  <c r="UH234" i="15198"/>
  <c r="UH237" i="15198"/>
  <c r="DF231" i="15198"/>
  <c r="OP231" i="15198"/>
  <c r="OP229" i="15198"/>
  <c r="DO241" i="15198"/>
  <c r="OH233" i="15198"/>
  <c r="OH246" i="15198" s="1"/>
  <c r="QX233" i="15198"/>
  <c r="QX246" i="15198" s="1"/>
  <c r="EV241" i="15198"/>
  <c r="VK241" i="15198"/>
  <c r="UH230" i="15198"/>
  <c r="DF236" i="15198"/>
  <c r="OP236" i="15198"/>
  <c r="QX237" i="15198"/>
  <c r="DO229" i="15198"/>
  <c r="QZ240" i="15198"/>
  <c r="DO231" i="15198"/>
  <c r="PV239" i="15198"/>
  <c r="PV244" i="15198" s="1"/>
  <c r="EV237" i="15198"/>
  <c r="EV229" i="15198"/>
  <c r="VK229" i="15198"/>
  <c r="UH231" i="15198"/>
  <c r="DF239" i="15198"/>
  <c r="DF244" i="15198" s="1"/>
  <c r="OP230" i="15198"/>
  <c r="QX231" i="15198"/>
  <c r="DO240" i="15198"/>
  <c r="QZ236" i="15198"/>
  <c r="NK240" i="15198"/>
  <c r="OH232" i="15198"/>
  <c r="OH234" i="15198"/>
  <c r="EV236" i="15198"/>
  <c r="DF234" i="15198"/>
  <c r="UH233" i="15198"/>
  <c r="UH246" i="15198" s="1"/>
  <c r="DF233" i="15198"/>
  <c r="DF246" i="15198" s="1"/>
  <c r="OP237" i="15198"/>
  <c r="QX232" i="15198"/>
  <c r="DO230" i="15198"/>
  <c r="EV232" i="15198"/>
  <c r="UH239" i="15198"/>
  <c r="UH244" i="15198" s="1"/>
  <c r="DF241" i="15198"/>
  <c r="EV234" i="15198"/>
  <c r="OP232" i="15198"/>
  <c r="QX236" i="15198"/>
  <c r="NK231" i="15198"/>
  <c r="OH230" i="15198"/>
  <c r="EV231" i="15198"/>
  <c r="UH241" i="15198"/>
  <c r="DF232" i="15198"/>
  <c r="DF229" i="15198"/>
  <c r="OP240" i="15198"/>
  <c r="LF241" i="15198"/>
  <c r="OP239" i="15198"/>
  <c r="OP244" i="15198" s="1"/>
  <c r="QX230" i="15198"/>
  <c r="DO233" i="15198"/>
  <c r="DO246" i="15198" s="1"/>
  <c r="OH241" i="15198"/>
  <c r="DO236" i="15198"/>
  <c r="JD231" i="15198"/>
  <c r="EV230" i="15198"/>
  <c r="OP234" i="15198"/>
  <c r="UH236" i="15198"/>
  <c r="UH229" i="15198"/>
  <c r="DF230" i="15198"/>
  <c r="DO234" i="15198"/>
  <c r="OH231" i="15198"/>
  <c r="WB237" i="15198"/>
  <c r="PV241" i="15198"/>
  <c r="HF241" i="15198"/>
  <c r="WB231" i="15198"/>
  <c r="OE230" i="15198"/>
  <c r="VB232" i="15198"/>
  <c r="SE232" i="15198"/>
  <c r="WB234" i="15198"/>
  <c r="KU236" i="15198"/>
  <c r="HZ237" i="15198"/>
  <c r="QT240" i="15198"/>
  <c r="KN230" i="15198"/>
  <c r="JW231" i="15198"/>
  <c r="TK236" i="15198"/>
  <c r="TK230" i="15198"/>
  <c r="MI241" i="15198"/>
  <c r="WB229" i="15198"/>
  <c r="PV237" i="15198"/>
  <c r="PV229" i="15198"/>
  <c r="HF230" i="15198"/>
  <c r="HF229" i="15198"/>
  <c r="WB232" i="15198"/>
  <c r="NV234" i="15198"/>
  <c r="OE233" i="15198"/>
  <c r="OE246" i="15198" s="1"/>
  <c r="NV236" i="15198"/>
  <c r="VB229" i="15198"/>
  <c r="SE236" i="15198"/>
  <c r="HZ231" i="15198"/>
  <c r="TE234" i="15198"/>
  <c r="PV233" i="15198"/>
  <c r="PV246" i="15198" s="1"/>
  <c r="LC232" i="15198"/>
  <c r="PV232" i="15198"/>
  <c r="HF231" i="15198"/>
  <c r="WB236" i="15198"/>
  <c r="OE239" i="15198"/>
  <c r="OE244" i="15198" s="1"/>
  <c r="NV237" i="15198"/>
  <c r="JW229" i="15198"/>
  <c r="KU231" i="15198"/>
  <c r="HZ233" i="15198"/>
  <c r="HZ246" i="15198" s="1"/>
  <c r="PV231" i="15198"/>
  <c r="HF232" i="15198"/>
  <c r="WB230" i="15198"/>
  <c r="OE234" i="15198"/>
  <c r="OE241" i="15198"/>
  <c r="NV241" i="15198"/>
  <c r="PV234" i="15198"/>
  <c r="SE233" i="15198"/>
  <c r="SE246" i="15198" s="1"/>
  <c r="SE239" i="15198"/>
  <c r="SE244" i="15198" s="1"/>
  <c r="SE241" i="15198"/>
  <c r="IP234" i="15198"/>
  <c r="PV236" i="15198"/>
  <c r="HF236" i="15198"/>
  <c r="IR236" i="15198"/>
  <c r="WB233" i="15198"/>
  <c r="WB246" i="15198" s="1"/>
  <c r="MV231" i="15198"/>
  <c r="OE232" i="15198"/>
  <c r="OE229" i="15198"/>
  <c r="IR234" i="15198"/>
  <c r="SE234" i="15198"/>
  <c r="PV230" i="15198"/>
  <c r="HF237" i="15198"/>
  <c r="WB239" i="15198"/>
  <c r="WB244" i="15198" s="1"/>
  <c r="RH233" i="15198"/>
  <c r="RH246" i="15198" s="1"/>
  <c r="MV229" i="15198"/>
  <c r="OE237" i="15198"/>
  <c r="GD239" i="15198"/>
  <c r="GD244" i="15198" s="1"/>
  <c r="PN237" i="15198"/>
  <c r="SE237" i="15198"/>
  <c r="SE229" i="15198"/>
  <c r="IP241" i="15198"/>
  <c r="IR231" i="15198"/>
  <c r="UZ236" i="15198"/>
  <c r="JH241" i="15198"/>
  <c r="TS241" i="15198"/>
  <c r="IR230" i="15198"/>
  <c r="UZ230" i="15198"/>
  <c r="JH237" i="15198"/>
  <c r="JH229" i="15198"/>
  <c r="IR233" i="15198"/>
  <c r="IR246" i="15198" s="1"/>
  <c r="JH234" i="15198"/>
  <c r="UZ237" i="15198"/>
  <c r="JH231" i="15198"/>
  <c r="LT229" i="15198"/>
  <c r="DU240" i="15198"/>
  <c r="DU239" i="15198"/>
  <c r="DU244" i="15198" s="1"/>
  <c r="DU231" i="15198"/>
  <c r="DU236" i="15198"/>
  <c r="DU232" i="15198"/>
  <c r="DU229" i="15198"/>
  <c r="DU241" i="15198"/>
  <c r="DU234" i="15198"/>
  <c r="DU237" i="15198"/>
  <c r="DU230" i="15198"/>
  <c r="DU233" i="15198"/>
  <c r="DU246" i="15198" s="1"/>
  <c r="IR239" i="15198"/>
  <c r="IR244" i="15198" s="1"/>
  <c r="UZ239" i="15198"/>
  <c r="UZ244" i="15198" s="1"/>
  <c r="JH236" i="15198"/>
  <c r="LT233" i="15198"/>
  <c r="LT246" i="15198" s="1"/>
  <c r="IR241" i="15198"/>
  <c r="UZ233" i="15198"/>
  <c r="UZ246" i="15198" s="1"/>
  <c r="JH230" i="15198"/>
  <c r="GQ239" i="15198"/>
  <c r="GQ244" i="15198" s="1"/>
  <c r="IR232" i="15198"/>
  <c r="IR229" i="15198"/>
  <c r="UZ241" i="15198"/>
  <c r="JH232" i="15198"/>
  <c r="VT229" i="15198"/>
  <c r="VT241" i="15198"/>
  <c r="VT239" i="15198"/>
  <c r="VT244" i="15198" s="1"/>
  <c r="VT233" i="15198"/>
  <c r="VT246" i="15198" s="1"/>
  <c r="IR237" i="15198"/>
  <c r="UZ231" i="15198"/>
  <c r="UZ229" i="15198"/>
  <c r="JH233" i="15198"/>
  <c r="JH246" i="15198" s="1"/>
  <c r="UZ234" i="15198"/>
  <c r="QT230" i="15198"/>
  <c r="IM237" i="15198"/>
  <c r="IQ233" i="15198"/>
  <c r="IQ246" i="15198" s="1"/>
  <c r="ID237" i="15198"/>
  <c r="IM232" i="15198"/>
  <c r="LB230" i="15198"/>
  <c r="ID240" i="15198"/>
  <c r="ID232" i="15198"/>
  <c r="JW240" i="15198"/>
  <c r="JW232" i="15198"/>
  <c r="JW241" i="15198"/>
  <c r="JW239" i="15198"/>
  <c r="JW244" i="15198" s="1"/>
  <c r="PC240" i="15198"/>
  <c r="PC236" i="15198"/>
  <c r="PC229" i="15198"/>
  <c r="PC237" i="15198"/>
  <c r="PC241" i="15198"/>
  <c r="PC230" i="15198"/>
  <c r="PC239" i="15198"/>
  <c r="PC244" i="15198" s="1"/>
  <c r="PC232" i="15198"/>
  <c r="PC233" i="15198"/>
  <c r="PC246" i="15198" s="1"/>
  <c r="PC231" i="15198"/>
  <c r="IM231" i="15198"/>
  <c r="PP232" i="15198"/>
  <c r="JW234" i="15198"/>
  <c r="IM234" i="15198"/>
  <c r="QT236" i="15198"/>
  <c r="QT239" i="15198"/>
  <c r="QT244" i="15198" s="1"/>
  <c r="IM239" i="15198"/>
  <c r="IM244" i="15198" s="1"/>
  <c r="PP236" i="15198"/>
  <c r="IM233" i="15198"/>
  <c r="IM246" i="15198" s="1"/>
  <c r="IM241" i="15198"/>
  <c r="QT237" i="15198"/>
  <c r="GL231" i="15198"/>
  <c r="IM236" i="15198"/>
  <c r="IM229" i="15198"/>
  <c r="JD230" i="15198"/>
  <c r="PL241" i="15198"/>
  <c r="QH232" i="15198"/>
  <c r="LS233" i="15198"/>
  <c r="LS246" i="15198" s="1"/>
  <c r="MV236" i="15198"/>
  <c r="VB236" i="15198"/>
  <c r="VS239" i="15198"/>
  <c r="VS244" i="15198" s="1"/>
  <c r="EK240" i="15198"/>
  <c r="EK233" i="15198"/>
  <c r="EK246" i="15198" s="1"/>
  <c r="EK230" i="15198"/>
  <c r="EK237" i="15198"/>
  <c r="EK236" i="15198"/>
  <c r="EK239" i="15198"/>
  <c r="EK244" i="15198" s="1"/>
  <c r="EK234" i="15198"/>
  <c r="EK229" i="15198"/>
  <c r="EK241" i="15198"/>
  <c r="EK232" i="15198"/>
  <c r="EK231" i="15198"/>
  <c r="PK234" i="15198"/>
  <c r="PK233" i="15198"/>
  <c r="PK246" i="15198" s="1"/>
  <c r="PK241" i="15198"/>
  <c r="PK231" i="15198"/>
  <c r="PK229" i="15198"/>
  <c r="JD233" i="15198"/>
  <c r="JD246" i="15198" s="1"/>
  <c r="PL237" i="15198"/>
  <c r="PL229" i="15198"/>
  <c r="QH230" i="15198"/>
  <c r="LS239" i="15198"/>
  <c r="LS244" i="15198" s="1"/>
  <c r="MV232" i="15198"/>
  <c r="VB230" i="15198"/>
  <c r="VS236" i="15198"/>
  <c r="VS229" i="15198"/>
  <c r="PK232" i="15198"/>
  <c r="PL240" i="15198"/>
  <c r="GL232" i="15198"/>
  <c r="JD239" i="15198"/>
  <c r="JD244" i="15198" s="1"/>
  <c r="PL230" i="15198"/>
  <c r="QH237" i="15198"/>
  <c r="LS241" i="15198"/>
  <c r="MV230" i="15198"/>
  <c r="VB237" i="15198"/>
  <c r="VS237" i="15198"/>
  <c r="PK236" i="15198"/>
  <c r="EL240" i="15198"/>
  <c r="EL237" i="15198"/>
  <c r="EL230" i="15198"/>
  <c r="EL231" i="15198"/>
  <c r="EL236" i="15198"/>
  <c r="EL229" i="15198"/>
  <c r="EL232" i="15198"/>
  <c r="EL241" i="15198"/>
  <c r="EL233" i="15198"/>
  <c r="EL246" i="15198" s="1"/>
  <c r="EL239" i="15198"/>
  <c r="EL244" i="15198" s="1"/>
  <c r="JD241" i="15198"/>
  <c r="PL232" i="15198"/>
  <c r="QH231" i="15198"/>
  <c r="LS236" i="15198"/>
  <c r="LS229" i="15198"/>
  <c r="MV237" i="15198"/>
  <c r="VB231" i="15198"/>
  <c r="VS230" i="15198"/>
  <c r="PK230" i="15198"/>
  <c r="NL236" i="15198"/>
  <c r="VS240" i="15198"/>
  <c r="PK239" i="15198"/>
  <c r="PK244" i="15198" s="1"/>
  <c r="GL234" i="15198"/>
  <c r="JD232" i="15198"/>
  <c r="JD229" i="15198"/>
  <c r="PL231" i="15198"/>
  <c r="QH233" i="15198"/>
  <c r="QH246" i="15198" s="1"/>
  <c r="LS237" i="15198"/>
  <c r="MV239" i="15198"/>
  <c r="MV244" i="15198" s="1"/>
  <c r="JD234" i="15198"/>
  <c r="VB239" i="15198"/>
  <c r="VB244" i="15198" s="1"/>
  <c r="VS231" i="15198"/>
  <c r="VB240" i="15198"/>
  <c r="PK240" i="15198"/>
  <c r="VS234" i="15198"/>
  <c r="GL237" i="15198"/>
  <c r="JD237" i="15198"/>
  <c r="PL236" i="15198"/>
  <c r="QH239" i="15198"/>
  <c r="QH244" i="15198" s="1"/>
  <c r="LS230" i="15198"/>
  <c r="MV233" i="15198"/>
  <c r="MV246" i="15198" s="1"/>
  <c r="KO230" i="15198"/>
  <c r="VB233" i="15198"/>
  <c r="VB246" i="15198" s="1"/>
  <c r="VS232" i="15198"/>
  <c r="QH240" i="15198"/>
  <c r="JD236" i="15198"/>
  <c r="MI233" i="15198"/>
  <c r="MI246" i="15198" s="1"/>
  <c r="PL233" i="15198"/>
  <c r="PL246" i="15198" s="1"/>
  <c r="MV234" i="15198"/>
  <c r="QH241" i="15198"/>
  <c r="LS231" i="15198"/>
  <c r="MV241" i="15198"/>
  <c r="PS237" i="15198"/>
  <c r="VB241" i="15198"/>
  <c r="LS240" i="15198"/>
  <c r="EL234" i="15198"/>
  <c r="GQ233" i="15198"/>
  <c r="GQ246" i="15198" s="1"/>
  <c r="ST237" i="15198"/>
  <c r="II241" i="15198"/>
  <c r="OF229" i="15198"/>
  <c r="MI230" i="15198"/>
  <c r="RH232" i="15198"/>
  <c r="VK233" i="15198"/>
  <c r="VK246" i="15198" s="1"/>
  <c r="OF232" i="15198"/>
  <c r="GQ237" i="15198"/>
  <c r="HB229" i="15198"/>
  <c r="ST241" i="15198"/>
  <c r="RH240" i="15198"/>
  <c r="NZ241" i="15198"/>
  <c r="IP232" i="15198"/>
  <c r="NZ240" i="15198"/>
  <c r="PP229" i="15198"/>
  <c r="KU232" i="15198"/>
  <c r="IA240" i="15198"/>
  <c r="OB236" i="15198"/>
  <c r="IP239" i="15198"/>
  <c r="IP244" i="15198" s="1"/>
  <c r="HG233" i="15198"/>
  <c r="HG246" i="15198" s="1"/>
  <c r="UM229" i="15198"/>
  <c r="MI239" i="15198"/>
  <c r="MI244" i="15198" s="1"/>
  <c r="OF234" i="15198"/>
  <c r="RH236" i="15198"/>
  <c r="VK239" i="15198"/>
  <c r="VK244" i="15198" s="1"/>
  <c r="OF233" i="15198"/>
  <c r="OF246" i="15198" s="1"/>
  <c r="GQ236" i="15198"/>
  <c r="ST229" i="15198"/>
  <c r="NZ232" i="15198"/>
  <c r="NZ229" i="15198"/>
  <c r="PP231" i="15198"/>
  <c r="PP234" i="15198"/>
  <c r="IP229" i="15198"/>
  <c r="KU237" i="15198"/>
  <c r="UM230" i="15198"/>
  <c r="KP240" i="15198"/>
  <c r="KP233" i="15198"/>
  <c r="KP246" i="15198" s="1"/>
  <c r="KP239" i="15198"/>
  <c r="KP244" i="15198" s="1"/>
  <c r="KP241" i="15198"/>
  <c r="KP229" i="15198"/>
  <c r="KP234" i="15198"/>
  <c r="MI232" i="15198"/>
  <c r="ST230" i="15198"/>
  <c r="NZ231" i="15198"/>
  <c r="IP236" i="15198"/>
  <c r="KU230" i="15198"/>
  <c r="HZ236" i="15198"/>
  <c r="HG237" i="15198"/>
  <c r="RH239" i="15198"/>
  <c r="RH244" i="15198" s="1"/>
  <c r="HZ229" i="15198"/>
  <c r="HZ239" i="15198"/>
  <c r="HZ244" i="15198" s="1"/>
  <c r="RH241" i="15198"/>
  <c r="ST234" i="15198"/>
  <c r="OF237" i="15198"/>
  <c r="GQ241" i="15198"/>
  <c r="PP237" i="15198"/>
  <c r="MI237" i="15198"/>
  <c r="RH237" i="15198"/>
  <c r="RH229" i="15198"/>
  <c r="VK237" i="15198"/>
  <c r="OF236" i="15198"/>
  <c r="GQ231" i="15198"/>
  <c r="GQ229" i="15198"/>
  <c r="ST232" i="15198"/>
  <c r="NZ230" i="15198"/>
  <c r="IP231" i="15198"/>
  <c r="PP230" i="15198"/>
  <c r="KU240" i="15198"/>
  <c r="HZ230" i="15198"/>
  <c r="HG230" i="15198"/>
  <c r="HG241" i="15198"/>
  <c r="HZ234" i="15198"/>
  <c r="KU241" i="15198"/>
  <c r="OF241" i="15198"/>
  <c r="NZ236" i="15198"/>
  <c r="MI229" i="15198"/>
  <c r="VK236" i="15198"/>
  <c r="GQ234" i="15198"/>
  <c r="PP239" i="15198"/>
  <c r="PP244" i="15198" s="1"/>
  <c r="MI236" i="15198"/>
  <c r="RH230" i="15198"/>
  <c r="VK230" i="15198"/>
  <c r="OF230" i="15198"/>
  <c r="GQ232" i="15198"/>
  <c r="ST236" i="15198"/>
  <c r="HF234" i="15198"/>
  <c r="MI234" i="15198"/>
  <c r="JX233" i="15198"/>
  <c r="JX246" i="15198" s="1"/>
  <c r="NZ233" i="15198"/>
  <c r="NZ246" i="15198" s="1"/>
  <c r="IP240" i="15198"/>
  <c r="HZ232" i="15198"/>
  <c r="IA236" i="15198"/>
  <c r="HG232" i="15198"/>
  <c r="HG236" i="15198"/>
  <c r="HG229" i="15198"/>
  <c r="MI231" i="15198"/>
  <c r="RH231" i="15198"/>
  <c r="VK231" i="15198"/>
  <c r="OF231" i="15198"/>
  <c r="GQ230" i="15198"/>
  <c r="HB232" i="15198"/>
  <c r="ST233" i="15198"/>
  <c r="ST246" i="15198" s="1"/>
  <c r="NZ239" i="15198"/>
  <c r="NZ244" i="15198" s="1"/>
  <c r="IP230" i="15198"/>
  <c r="HZ240" i="15198"/>
  <c r="HG239" i="15198"/>
  <c r="HG244" i="15198" s="1"/>
  <c r="HG231" i="15198"/>
  <c r="HG234" i="15198"/>
  <c r="OH240" i="15198"/>
  <c r="OH239" i="15198"/>
  <c r="OH244" i="15198" s="1"/>
  <c r="JU240" i="15198"/>
  <c r="JU233" i="15198"/>
  <c r="JU246" i="15198" s="1"/>
  <c r="JU237" i="15198"/>
  <c r="JU234" i="15198"/>
  <c r="JU232" i="15198"/>
  <c r="JU236" i="15198"/>
  <c r="JU231" i="15198"/>
  <c r="JU229" i="15198"/>
  <c r="JU241" i="15198"/>
  <c r="JU230" i="15198"/>
  <c r="JU239" i="15198"/>
  <c r="JU244" i="15198" s="1"/>
  <c r="GY230" i="15198"/>
  <c r="LC239" i="15198"/>
  <c r="LC244" i="15198" s="1"/>
  <c r="IQ241" i="15198"/>
  <c r="PN236" i="15198"/>
  <c r="TS234" i="15198"/>
  <c r="QZ234" i="15198"/>
  <c r="EI229" i="15198"/>
  <c r="EI232" i="15198"/>
  <c r="EI236" i="15198"/>
  <c r="EI241" i="15198"/>
  <c r="EI233" i="15198"/>
  <c r="EI246" i="15198" s="1"/>
  <c r="EI230" i="15198"/>
  <c r="EI239" i="15198"/>
  <c r="EI244" i="15198" s="1"/>
  <c r="IT240" i="15198"/>
  <c r="LC233" i="15198"/>
  <c r="LC246" i="15198" s="1"/>
  <c r="IQ237" i="15198"/>
  <c r="IQ229" i="15198"/>
  <c r="PN231" i="15198"/>
  <c r="TS232" i="15198"/>
  <c r="QZ232" i="15198"/>
  <c r="QX241" i="15198"/>
  <c r="QX229" i="15198"/>
  <c r="QX234" i="15198"/>
  <c r="GY234" i="15198"/>
  <c r="LC241" i="15198"/>
  <c r="IQ230" i="15198"/>
  <c r="PN230" i="15198"/>
  <c r="TS233" i="15198"/>
  <c r="TS246" i="15198" s="1"/>
  <c r="QZ230" i="15198"/>
  <c r="LC236" i="15198"/>
  <c r="LC229" i="15198"/>
  <c r="IQ231" i="15198"/>
  <c r="PN232" i="15198"/>
  <c r="QZ231" i="15198"/>
  <c r="KU239" i="15198"/>
  <c r="KU244" i="15198" s="1"/>
  <c r="KU229" i="15198"/>
  <c r="KU233" i="15198"/>
  <c r="KU246" i="15198" s="1"/>
  <c r="LC237" i="15198"/>
  <c r="IQ232" i="15198"/>
  <c r="PN233" i="15198"/>
  <c r="PN246" i="15198" s="1"/>
  <c r="TS239" i="15198"/>
  <c r="TS244" i="15198" s="1"/>
  <c r="QZ239" i="15198"/>
  <c r="QZ244" i="15198" s="1"/>
  <c r="PN240" i="15198"/>
  <c r="LC230" i="15198"/>
  <c r="IQ236" i="15198"/>
  <c r="PN241" i="15198"/>
  <c r="TS229" i="15198"/>
  <c r="TS230" i="15198"/>
  <c r="QZ229" i="15198"/>
  <c r="QZ233" i="15198"/>
  <c r="QZ246" i="15198" s="1"/>
  <c r="LC231" i="15198"/>
  <c r="RD236" i="15198"/>
  <c r="IQ239" i="15198"/>
  <c r="IQ244" i="15198" s="1"/>
  <c r="PN239" i="15198"/>
  <c r="PN244" i="15198" s="1"/>
  <c r="QZ237" i="15198"/>
  <c r="IQ234" i="15198"/>
  <c r="IT236" i="15198"/>
  <c r="IT231" i="15198"/>
  <c r="IT229" i="15198"/>
  <c r="IT230" i="15198"/>
  <c r="IT241" i="15198"/>
  <c r="IT232" i="15198"/>
  <c r="IT237" i="15198"/>
  <c r="IT239" i="15198"/>
  <c r="IT244" i="15198" s="1"/>
  <c r="IT233" i="15198"/>
  <c r="IT246" i="15198" s="1"/>
  <c r="IA234" i="15198"/>
  <c r="IA237" i="15198"/>
  <c r="IA231" i="15198"/>
  <c r="IA229" i="15198"/>
  <c r="IA232" i="15198"/>
  <c r="IA241" i="15198"/>
  <c r="IA239" i="15198"/>
  <c r="IA244" i="15198" s="1"/>
  <c r="IA233" i="15198"/>
  <c r="IA246" i="15198" s="1"/>
  <c r="SR237" i="15198"/>
  <c r="SR231" i="15198"/>
  <c r="SR230" i="15198"/>
  <c r="SR229" i="15198"/>
  <c r="SR241" i="15198"/>
  <c r="SR239" i="15198"/>
  <c r="SR244" i="15198" s="1"/>
  <c r="SR233" i="15198"/>
  <c r="SR246" i="15198" s="1"/>
  <c r="SR232" i="15198"/>
  <c r="SR236" i="15198"/>
  <c r="OG237" i="15198"/>
  <c r="UM231" i="15198"/>
  <c r="UM239" i="15198"/>
  <c r="UM244" i="15198" s="1"/>
  <c r="LT240" i="15198"/>
  <c r="LT239" i="15198"/>
  <c r="LT244" i="15198" s="1"/>
  <c r="OG231" i="15198"/>
  <c r="UM240" i="15198"/>
  <c r="SR240" i="15198"/>
  <c r="HP230" i="15198"/>
  <c r="GL240" i="15198"/>
  <c r="GL229" i="15198"/>
  <c r="GL241" i="15198"/>
  <c r="GL233" i="15198"/>
  <c r="GL246" i="15198" s="1"/>
  <c r="GL239" i="15198"/>
  <c r="GL244" i="15198" s="1"/>
  <c r="GL230" i="15198"/>
  <c r="SR234" i="15198"/>
  <c r="NV230" i="15198"/>
  <c r="ST239" i="15198"/>
  <c r="ST244" i="15198" s="1"/>
  <c r="LN236" i="15198"/>
  <c r="OB230" i="15198"/>
  <c r="GZ237" i="15198"/>
  <c r="OB231" i="15198"/>
  <c r="NV231" i="15198"/>
  <c r="QB231" i="15198"/>
  <c r="GZ236" i="15198"/>
  <c r="OB234" i="15198"/>
  <c r="NV239" i="15198"/>
  <c r="NV244" i="15198" s="1"/>
  <c r="GZ231" i="15198"/>
  <c r="OB241" i="15198"/>
  <c r="OB232" i="15198"/>
  <c r="HV236" i="15198"/>
  <c r="NV233" i="15198"/>
  <c r="NV246" i="15198" s="1"/>
  <c r="ST231" i="15198"/>
  <c r="GZ230" i="15198"/>
  <c r="OB229" i="15198"/>
  <c r="OB240" i="15198"/>
  <c r="GZ232" i="15198"/>
  <c r="OB233" i="15198"/>
  <c r="OB246" i="15198" s="1"/>
  <c r="NV232" i="15198"/>
  <c r="NV229" i="15198"/>
  <c r="OB237" i="15198"/>
  <c r="KO231" i="15198"/>
  <c r="IG239" i="15198"/>
  <c r="IG244" i="15198" s="1"/>
  <c r="LN230" i="15198"/>
  <c r="QB230" i="15198"/>
  <c r="UM232" i="15198"/>
  <c r="UM237" i="15198"/>
  <c r="KO236" i="15198"/>
  <c r="IG241" i="15198"/>
  <c r="LN233" i="15198"/>
  <c r="LN246" i="15198" s="1"/>
  <c r="QB236" i="15198"/>
  <c r="KO234" i="15198"/>
  <c r="KO237" i="15198"/>
  <c r="IG237" i="15198"/>
  <c r="IG229" i="15198"/>
  <c r="LN241" i="15198"/>
  <c r="QB240" i="15198"/>
  <c r="UJ232" i="15198"/>
  <c r="IG234" i="15198"/>
  <c r="KO239" i="15198"/>
  <c r="KO244" i="15198" s="1"/>
  <c r="IG230" i="15198"/>
  <c r="NA230" i="15198"/>
  <c r="LN239" i="15198"/>
  <c r="LN244" i="15198" s="1"/>
  <c r="KO233" i="15198"/>
  <c r="KO246" i="15198" s="1"/>
  <c r="IG231" i="15198"/>
  <c r="LN237" i="15198"/>
  <c r="LN229" i="15198"/>
  <c r="GU237" i="15198"/>
  <c r="GU240" i="15198"/>
  <c r="GU232" i="15198"/>
  <c r="GU231" i="15198"/>
  <c r="GU229" i="15198"/>
  <c r="GU241" i="15198"/>
  <c r="GU230" i="15198"/>
  <c r="GU233" i="15198"/>
  <c r="GU246" i="15198" s="1"/>
  <c r="GU239" i="15198"/>
  <c r="GU244" i="15198" s="1"/>
  <c r="GU236" i="15198"/>
  <c r="GU234" i="15198"/>
  <c r="KO241" i="15198"/>
  <c r="IG232" i="15198"/>
  <c r="LN232" i="15198"/>
  <c r="KO232" i="15198"/>
  <c r="KO229" i="15198"/>
  <c r="IG236" i="15198"/>
  <c r="LN231" i="15198"/>
  <c r="SB230" i="15198"/>
  <c r="SB229" i="15198"/>
  <c r="GD233" i="15198"/>
  <c r="GD246" i="15198" s="1"/>
  <c r="PF237" i="15198"/>
  <c r="JX239" i="15198"/>
  <c r="JX244" i="15198" s="1"/>
  <c r="NA239" i="15198"/>
  <c r="NA244" i="15198" s="1"/>
  <c r="SB234" i="15198"/>
  <c r="GZ234" i="15198"/>
  <c r="GD234" i="15198"/>
  <c r="SB237" i="15198"/>
  <c r="GD241" i="15198"/>
  <c r="JX241" i="15198"/>
  <c r="NA233" i="15198"/>
  <c r="NA246" i="15198" s="1"/>
  <c r="SB231" i="15198"/>
  <c r="GD237" i="15198"/>
  <c r="GD229" i="15198"/>
  <c r="JX236" i="15198"/>
  <c r="JX229" i="15198"/>
  <c r="NA241" i="15198"/>
  <c r="NA234" i="15198"/>
  <c r="HP236" i="15198"/>
  <c r="HP240" i="15198"/>
  <c r="NC231" i="15198"/>
  <c r="SB232" i="15198"/>
  <c r="GD236" i="15198"/>
  <c r="JX237" i="15198"/>
  <c r="NA232" i="15198"/>
  <c r="NA229" i="15198"/>
  <c r="HP237" i="15198"/>
  <c r="SB236" i="15198"/>
  <c r="GD231" i="15198"/>
  <c r="JX230" i="15198"/>
  <c r="NA237" i="15198"/>
  <c r="GZ233" i="15198"/>
  <c r="GZ246" i="15198" s="1"/>
  <c r="GZ239" i="15198"/>
  <c r="GZ244" i="15198" s="1"/>
  <c r="GZ229" i="15198"/>
  <c r="GZ241" i="15198"/>
  <c r="SB233" i="15198"/>
  <c r="SB246" i="15198" s="1"/>
  <c r="DN237" i="15198"/>
  <c r="GD230" i="15198"/>
  <c r="JX232" i="15198"/>
  <c r="NA236" i="15198"/>
  <c r="KX233" i="15198"/>
  <c r="KX246" i="15198" s="1"/>
  <c r="SB239" i="15198"/>
  <c r="SB244" i="15198" s="1"/>
  <c r="GD232" i="15198"/>
  <c r="JX231" i="15198"/>
  <c r="NA231" i="15198"/>
  <c r="JX240" i="15198"/>
  <c r="GW236" i="15198"/>
  <c r="GW229" i="15198"/>
  <c r="GW232" i="15198"/>
  <c r="GW230" i="15198"/>
  <c r="GW241" i="15198"/>
  <c r="GW239" i="15198"/>
  <c r="GW244" i="15198" s="1"/>
  <c r="GW237" i="15198"/>
  <c r="GW233" i="15198"/>
  <c r="GW246" i="15198" s="1"/>
  <c r="GW231" i="15198"/>
  <c r="GW240" i="15198"/>
  <c r="UM234" i="15198"/>
  <c r="UM233" i="15198"/>
  <c r="UM246" i="15198" s="1"/>
  <c r="UM236" i="15198"/>
  <c r="HV231" i="15198"/>
  <c r="II230" i="15198"/>
  <c r="II229" i="15198"/>
  <c r="RD231" i="15198"/>
  <c r="HP231" i="15198"/>
  <c r="NC233" i="15198"/>
  <c r="NC246" i="15198" s="1"/>
  <c r="HV239" i="15198"/>
  <c r="HV244" i="15198" s="1"/>
  <c r="II237" i="15198"/>
  <c r="RD230" i="15198"/>
  <c r="HP232" i="15198"/>
  <c r="HP241" i="15198"/>
  <c r="NK234" i="15198"/>
  <c r="NK233" i="15198"/>
  <c r="NK246" i="15198" s="1"/>
  <c r="NK236" i="15198"/>
  <c r="NK237" i="15198"/>
  <c r="NK232" i="15198"/>
  <c r="NK230" i="15198"/>
  <c r="NK229" i="15198"/>
  <c r="NK241" i="15198"/>
  <c r="HV233" i="15198"/>
  <c r="HV246" i="15198" s="1"/>
  <c r="II232" i="15198"/>
  <c r="RD233" i="15198"/>
  <c r="RD246" i="15198" s="1"/>
  <c r="HP234" i="15198"/>
  <c r="HP233" i="15198"/>
  <c r="HP246" i="15198" s="1"/>
  <c r="HP239" i="15198"/>
  <c r="HP244" i="15198" s="1"/>
  <c r="ID230" i="15198"/>
  <c r="ID239" i="15198"/>
  <c r="ID244" i="15198" s="1"/>
  <c r="ID229" i="15198"/>
  <c r="ID234" i="15198"/>
  <c r="ID241" i="15198"/>
  <c r="ID233" i="15198"/>
  <c r="ID246" i="15198" s="1"/>
  <c r="TS231" i="15198"/>
  <c r="TS236" i="15198"/>
  <c r="TS237" i="15198"/>
  <c r="HV241" i="15198"/>
  <c r="RD240" i="15198"/>
  <c r="II231" i="15198"/>
  <c r="RD241" i="15198"/>
  <c r="NC239" i="15198"/>
  <c r="NC244" i="15198" s="1"/>
  <c r="NC236" i="15198"/>
  <c r="HV230" i="15198"/>
  <c r="HV229" i="15198"/>
  <c r="II236" i="15198"/>
  <c r="RD239" i="15198"/>
  <c r="RD244" i="15198" s="1"/>
  <c r="VG237" i="15198"/>
  <c r="II234" i="15198"/>
  <c r="NC232" i="15198"/>
  <c r="NC230" i="15198"/>
  <c r="HV232" i="15198"/>
  <c r="RD234" i="15198"/>
  <c r="II239" i="15198"/>
  <c r="II244" i="15198" s="1"/>
  <c r="RD232" i="15198"/>
  <c r="RD229" i="15198"/>
  <c r="HV234" i="15198"/>
  <c r="HV237" i="15198"/>
  <c r="II233" i="15198"/>
  <c r="II246" i="15198" s="1"/>
  <c r="KN229" i="15198"/>
  <c r="QD240" i="15198"/>
  <c r="QD241" i="15198"/>
  <c r="QD234" i="15198"/>
  <c r="QD230" i="15198"/>
  <c r="QD239" i="15198"/>
  <c r="QD244" i="15198" s="1"/>
  <c r="QD233" i="15198"/>
  <c r="QD246" i="15198" s="1"/>
  <c r="QD231" i="15198"/>
  <c r="QD236" i="15198"/>
  <c r="QD237" i="15198"/>
  <c r="QD229" i="15198"/>
  <c r="QD232" i="15198"/>
  <c r="OG230" i="15198"/>
  <c r="OG229" i="15198"/>
  <c r="OG236" i="15198"/>
  <c r="OG241" i="15198"/>
  <c r="OG239" i="15198"/>
  <c r="OG244" i="15198" s="1"/>
  <c r="OG233" i="15198"/>
  <c r="OG246" i="15198" s="1"/>
  <c r="OG232" i="15198"/>
  <c r="KN239" i="15198"/>
  <c r="KN244" i="15198" s="1"/>
  <c r="KN231" i="15198"/>
  <c r="NC241" i="15198"/>
  <c r="NC229" i="15198"/>
  <c r="NC237" i="15198"/>
  <c r="NC234" i="15198"/>
  <c r="KN241" i="15198"/>
  <c r="KN236" i="15198"/>
  <c r="OG234" i="15198"/>
  <c r="HR240" i="15198"/>
  <c r="HR237" i="15198"/>
  <c r="HR232" i="15198"/>
  <c r="HR236" i="15198"/>
  <c r="HR231" i="15198"/>
  <c r="HR229" i="15198"/>
  <c r="HR230" i="15198"/>
  <c r="HR241" i="15198"/>
  <c r="HR239" i="15198"/>
  <c r="HR244" i="15198" s="1"/>
  <c r="HR233" i="15198"/>
  <c r="HR246" i="15198" s="1"/>
  <c r="UJ231" i="15198"/>
  <c r="LB232" i="15198"/>
  <c r="PS232" i="15198"/>
  <c r="LF231" i="15198"/>
  <c r="LF229" i="15198"/>
  <c r="NL232" i="15198"/>
  <c r="UJ233" i="15198"/>
  <c r="UJ246" i="15198" s="1"/>
  <c r="LB233" i="15198"/>
  <c r="LB246" i="15198" s="1"/>
  <c r="PS231" i="15198"/>
  <c r="LF230" i="15198"/>
  <c r="NL231" i="15198"/>
  <c r="HR234" i="15198"/>
  <c r="UJ239" i="15198"/>
  <c r="UJ244" i="15198" s="1"/>
  <c r="LB239" i="15198"/>
  <c r="LB244" i="15198" s="1"/>
  <c r="PS236" i="15198"/>
  <c r="LF232" i="15198"/>
  <c r="NL234" i="15198"/>
  <c r="NL233" i="15198"/>
  <c r="NL246" i="15198" s="1"/>
  <c r="NL230" i="15198"/>
  <c r="UJ241" i="15198"/>
  <c r="LB234" i="15198"/>
  <c r="LB241" i="15198"/>
  <c r="PS230" i="15198"/>
  <c r="UJ234" i="15198"/>
  <c r="LF237" i="15198"/>
  <c r="NL241" i="15198"/>
  <c r="NL240" i="15198"/>
  <c r="UJ236" i="15198"/>
  <c r="UJ229" i="15198"/>
  <c r="TD237" i="15198"/>
  <c r="LB237" i="15198"/>
  <c r="LB229" i="15198"/>
  <c r="PS239" i="15198"/>
  <c r="PS244" i="15198" s="1"/>
  <c r="LF236" i="15198"/>
  <c r="NL239" i="15198"/>
  <c r="NL244" i="15198" s="1"/>
  <c r="GT236" i="15198"/>
  <c r="UJ237" i="15198"/>
  <c r="PS234" i="15198"/>
  <c r="LB231" i="15198"/>
  <c r="PS233" i="15198"/>
  <c r="PS246" i="15198" s="1"/>
  <c r="LF239" i="15198"/>
  <c r="LF244" i="15198" s="1"/>
  <c r="LF240" i="15198"/>
  <c r="NL229" i="15198"/>
  <c r="UJ230" i="15198"/>
  <c r="LB236" i="15198"/>
  <c r="PS241" i="15198"/>
  <c r="LF233" i="15198"/>
  <c r="LF246" i="15198" s="1"/>
  <c r="SP230" i="15198"/>
  <c r="KX239" i="15198"/>
  <c r="KX244" i="15198" s="1"/>
  <c r="EM236" i="15198"/>
  <c r="EM229" i="15198"/>
  <c r="HB236" i="15198"/>
  <c r="PF236" i="15198"/>
  <c r="VG231" i="15198"/>
  <c r="SN230" i="15198"/>
  <c r="SJ234" i="15198"/>
  <c r="SP232" i="15198"/>
  <c r="KX241" i="15198"/>
  <c r="EM237" i="15198"/>
  <c r="HB230" i="15198"/>
  <c r="PF231" i="15198"/>
  <c r="SN240" i="15198"/>
  <c r="VG233" i="15198"/>
  <c r="VG246" i="15198" s="1"/>
  <c r="SN237" i="15198"/>
  <c r="LV240" i="15198"/>
  <c r="LV230" i="15198"/>
  <c r="LV234" i="15198"/>
  <c r="LV232" i="15198"/>
  <c r="LV233" i="15198"/>
  <c r="LV246" i="15198" s="1"/>
  <c r="LV236" i="15198"/>
  <c r="LV231" i="15198"/>
  <c r="LV229" i="15198"/>
  <c r="LV237" i="15198"/>
  <c r="LV241" i="15198"/>
  <c r="LV239" i="15198"/>
  <c r="LV244" i="15198" s="1"/>
  <c r="SP237" i="15198"/>
  <c r="KX232" i="15198"/>
  <c r="KX229" i="15198"/>
  <c r="EM230" i="15198"/>
  <c r="HB237" i="15198"/>
  <c r="PF230" i="15198"/>
  <c r="VG239" i="15198"/>
  <c r="VG244" i="15198" s="1"/>
  <c r="SN233" i="15198"/>
  <c r="SN246" i="15198" s="1"/>
  <c r="SS234" i="15198"/>
  <c r="LY229" i="15198"/>
  <c r="LY241" i="15198"/>
  <c r="LY233" i="15198"/>
  <c r="LY246" i="15198" s="1"/>
  <c r="LY239" i="15198"/>
  <c r="LY244" i="15198" s="1"/>
  <c r="SP233" i="15198"/>
  <c r="SP246" i="15198" s="1"/>
  <c r="KX237" i="15198"/>
  <c r="HB234" i="15198"/>
  <c r="SN234" i="15198"/>
  <c r="EM231" i="15198"/>
  <c r="HB231" i="15198"/>
  <c r="PF233" i="15198"/>
  <c r="PF246" i="15198" s="1"/>
  <c r="VG241" i="15198"/>
  <c r="SN239" i="15198"/>
  <c r="SN244" i="15198" s="1"/>
  <c r="LY240" i="15198"/>
  <c r="UD240" i="15198"/>
  <c r="UD232" i="15198"/>
  <c r="UD237" i="15198"/>
  <c r="UD239" i="15198"/>
  <c r="UD244" i="15198" s="1"/>
  <c r="UD236" i="15198"/>
  <c r="UD241" i="15198"/>
  <c r="UD230" i="15198"/>
  <c r="UD233" i="15198"/>
  <c r="UD246" i="15198" s="1"/>
  <c r="UD234" i="15198"/>
  <c r="UD231" i="15198"/>
  <c r="UD229" i="15198"/>
  <c r="TO240" i="15198"/>
  <c r="TO232" i="15198"/>
  <c r="TO237" i="15198"/>
  <c r="TO230" i="15198"/>
  <c r="TO236" i="15198"/>
  <c r="TO229" i="15198"/>
  <c r="TO231" i="15198"/>
  <c r="TO241" i="15198"/>
  <c r="TO234" i="15198"/>
  <c r="TO233" i="15198"/>
  <c r="TO246" i="15198" s="1"/>
  <c r="TO239" i="15198"/>
  <c r="TO244" i="15198" s="1"/>
  <c r="EM234" i="15198"/>
  <c r="SP239" i="15198"/>
  <c r="SP244" i="15198" s="1"/>
  <c r="KX236" i="15198"/>
  <c r="EM232" i="15198"/>
  <c r="HB233" i="15198"/>
  <c r="HB246" i="15198" s="1"/>
  <c r="PF239" i="15198"/>
  <c r="PF244" i="15198" s="1"/>
  <c r="VG232" i="15198"/>
  <c r="VG229" i="15198"/>
  <c r="SN241" i="15198"/>
  <c r="LY237" i="15198"/>
  <c r="PF234" i="15198"/>
  <c r="IU240" i="15198"/>
  <c r="IU237" i="15198"/>
  <c r="IU230" i="15198"/>
  <c r="IU239" i="15198"/>
  <c r="IU244" i="15198" s="1"/>
  <c r="IU233" i="15198"/>
  <c r="IU246" i="15198" s="1"/>
  <c r="IU236" i="15198"/>
  <c r="IU232" i="15198"/>
  <c r="IU229" i="15198"/>
  <c r="IU231" i="15198"/>
  <c r="IU241" i="15198"/>
  <c r="IU234" i="15198"/>
  <c r="LY234" i="15198"/>
  <c r="SP241" i="15198"/>
  <c r="KX231" i="15198"/>
  <c r="EM233" i="15198"/>
  <c r="EM246" i="15198" s="1"/>
  <c r="HB239" i="15198"/>
  <c r="HB244" i="15198" s="1"/>
  <c r="PF241" i="15198"/>
  <c r="VG236" i="15198"/>
  <c r="SN232" i="15198"/>
  <c r="SN229" i="15198"/>
  <c r="LY230" i="15198"/>
  <c r="SP234" i="15198"/>
  <c r="OD240" i="15198"/>
  <c r="OD229" i="15198"/>
  <c r="OD237" i="15198"/>
  <c r="OD241" i="15198"/>
  <c r="OD233" i="15198"/>
  <c r="OD246" i="15198" s="1"/>
  <c r="OD239" i="15198"/>
  <c r="OD244" i="15198" s="1"/>
  <c r="OD232" i="15198"/>
  <c r="OD236" i="15198"/>
  <c r="OD230" i="15198"/>
  <c r="OD231" i="15198"/>
  <c r="OD234" i="15198"/>
  <c r="SP231" i="15198"/>
  <c r="SP229" i="15198"/>
  <c r="KX230" i="15198"/>
  <c r="EM239" i="15198"/>
  <c r="EM244" i="15198" s="1"/>
  <c r="HB241" i="15198"/>
  <c r="PF232" i="15198"/>
  <c r="PF229" i="15198"/>
  <c r="VG230" i="15198"/>
  <c r="LY232" i="15198"/>
  <c r="VG240" i="15198"/>
  <c r="KN233" i="15198"/>
  <c r="KN246" i="15198" s="1"/>
  <c r="KA234" i="15198"/>
  <c r="KA230" i="15198"/>
  <c r="KA236" i="15198"/>
  <c r="KA241" i="15198"/>
  <c r="KA229" i="15198"/>
  <c r="KA240" i="15198"/>
  <c r="KA231" i="15198"/>
  <c r="KA232" i="15198"/>
  <c r="KA233" i="15198"/>
  <c r="KA246" i="15198" s="1"/>
  <c r="KA237" i="15198"/>
  <c r="SS231" i="15198"/>
  <c r="SS229" i="15198"/>
  <c r="SS237" i="15198"/>
  <c r="SS241" i="15198"/>
  <c r="SS230" i="15198"/>
  <c r="SS233" i="15198"/>
  <c r="SS246" i="15198" s="1"/>
  <c r="SS239" i="15198"/>
  <c r="SS244" i="15198" s="1"/>
  <c r="SS232" i="15198"/>
  <c r="SS236" i="15198"/>
  <c r="VK240" i="15198"/>
  <c r="DJ230" i="15198"/>
  <c r="DJ232" i="15198"/>
  <c r="DJ234" i="15198"/>
  <c r="DJ229" i="15198"/>
  <c r="DJ236" i="15198"/>
  <c r="DJ240" i="15198"/>
  <c r="DJ241" i="15198"/>
  <c r="DJ239" i="15198"/>
  <c r="DJ244" i="15198" s="1"/>
  <c r="DJ233" i="15198"/>
  <c r="DJ246" i="15198" s="1"/>
  <c r="DJ231" i="15198"/>
  <c r="DJ237" i="15198"/>
  <c r="GT239" i="15198"/>
  <c r="GT244" i="15198" s="1"/>
  <c r="GT233" i="15198"/>
  <c r="GT246" i="15198" s="1"/>
  <c r="GT234" i="15198"/>
  <c r="GT232" i="15198"/>
  <c r="GT237" i="15198"/>
  <c r="GT231" i="15198"/>
  <c r="GT229" i="15198"/>
  <c r="GT230" i="15198"/>
  <c r="GT241" i="15198"/>
  <c r="NS240" i="15198"/>
  <c r="NS229" i="15198"/>
  <c r="NS232" i="15198"/>
  <c r="NS241" i="15198"/>
  <c r="NS239" i="15198"/>
  <c r="NS244" i="15198" s="1"/>
  <c r="NS233" i="15198"/>
  <c r="NS246" i="15198" s="1"/>
  <c r="NS234" i="15198"/>
  <c r="NS236" i="15198"/>
  <c r="NS231" i="15198"/>
  <c r="NS237" i="15198"/>
  <c r="NS230" i="15198"/>
  <c r="TQ236" i="15198"/>
  <c r="TQ233" i="15198"/>
  <c r="TQ246" i="15198" s="1"/>
  <c r="TQ239" i="15198"/>
  <c r="TQ244" i="15198" s="1"/>
  <c r="TQ230" i="15198"/>
  <c r="TQ232" i="15198"/>
  <c r="TQ240" i="15198"/>
  <c r="TQ234" i="15198"/>
  <c r="TQ237" i="15198"/>
  <c r="TQ231" i="15198"/>
  <c r="TQ229" i="15198"/>
  <c r="TQ241" i="15198"/>
  <c r="TD239" i="15198"/>
  <c r="TD244" i="15198" s="1"/>
  <c r="GY232" i="15198"/>
  <c r="TD233" i="15198"/>
  <c r="TD246" i="15198" s="1"/>
  <c r="GY237" i="15198"/>
  <c r="TD241" i="15198"/>
  <c r="GY233" i="15198"/>
  <c r="GY246" i="15198" s="1"/>
  <c r="SM236" i="15198"/>
  <c r="SM232" i="15198"/>
  <c r="SM230" i="15198"/>
  <c r="SM233" i="15198"/>
  <c r="SM246" i="15198" s="1"/>
  <c r="SM239" i="15198"/>
  <c r="SM244" i="15198" s="1"/>
  <c r="SM234" i="15198"/>
  <c r="SM231" i="15198"/>
  <c r="SM237" i="15198"/>
  <c r="SM241" i="15198"/>
  <c r="SM240" i="15198"/>
  <c r="SM229" i="15198"/>
  <c r="TD231" i="15198"/>
  <c r="TD229" i="15198"/>
  <c r="GY239" i="15198"/>
  <c r="GY244" i="15198" s="1"/>
  <c r="TD232" i="15198"/>
  <c r="GY241" i="15198"/>
  <c r="LC240" i="15198"/>
  <c r="KX240" i="15198"/>
  <c r="LN240" i="15198"/>
  <c r="KN232" i="15198"/>
  <c r="KN234" i="15198"/>
  <c r="TD236" i="15198"/>
  <c r="GY231" i="15198"/>
  <c r="GY229" i="15198"/>
  <c r="TD234" i="15198"/>
  <c r="TD230" i="15198"/>
  <c r="GY236" i="15198"/>
  <c r="DN236" i="15198"/>
  <c r="QT241" i="15198"/>
  <c r="DN231" i="15198"/>
  <c r="LZ240" i="15198"/>
  <c r="DN230" i="15198"/>
  <c r="DN239" i="15198"/>
  <c r="DN244" i="15198" s="1"/>
  <c r="DN233" i="15198"/>
  <c r="DN246" i="15198" s="1"/>
  <c r="DN234" i="15198"/>
  <c r="DN241" i="15198"/>
  <c r="DN232" i="15198"/>
  <c r="DN229" i="15198"/>
  <c r="GJ240" i="15198"/>
  <c r="OQ240" i="15198"/>
  <c r="OQ241" i="15198"/>
  <c r="OQ233" i="15198"/>
  <c r="OQ246" i="15198" s="1"/>
  <c r="OQ239" i="15198"/>
  <c r="OQ244" i="15198" s="1"/>
  <c r="OQ232" i="15198"/>
  <c r="OQ234" i="15198"/>
  <c r="OQ230" i="15198"/>
  <c r="OQ237" i="15198"/>
  <c r="OQ236" i="15198"/>
  <c r="OQ229" i="15198"/>
  <c r="OQ231" i="15198"/>
  <c r="QB232" i="15198"/>
  <c r="QB229" i="15198"/>
  <c r="QB234" i="15198"/>
  <c r="QB241" i="15198"/>
  <c r="QB233" i="15198"/>
  <c r="QB246" i="15198" s="1"/>
  <c r="QB239" i="15198"/>
  <c r="QB244" i="15198" s="1"/>
  <c r="QT233" i="15198"/>
  <c r="QT246" i="15198" s="1"/>
  <c r="QT232" i="15198"/>
  <c r="IB240" i="15198"/>
  <c r="IB229" i="15198"/>
  <c r="IB241" i="15198"/>
  <c r="IB232" i="15198"/>
  <c r="IB239" i="15198"/>
  <c r="IB244" i="15198" s="1"/>
  <c r="IB237" i="15198"/>
  <c r="IB231" i="15198"/>
  <c r="IB230" i="15198"/>
  <c r="IB233" i="15198"/>
  <c r="IB246" i="15198" s="1"/>
  <c r="IB236" i="15198"/>
  <c r="IB234" i="15198"/>
  <c r="PZ237" i="15198"/>
  <c r="PZ236" i="15198"/>
  <c r="PZ231" i="15198"/>
  <c r="PZ232" i="15198"/>
  <c r="PZ229" i="15198"/>
  <c r="PZ241" i="15198"/>
  <c r="PZ239" i="15198"/>
  <c r="PZ244" i="15198" s="1"/>
  <c r="PZ230" i="15198"/>
  <c r="PZ234" i="15198"/>
  <c r="PZ240" i="15198"/>
  <c r="PZ233" i="15198"/>
  <c r="PZ246" i="15198" s="1"/>
  <c r="QA240" i="15198"/>
  <c r="QA232" i="15198"/>
  <c r="QA234" i="15198"/>
  <c r="QA229" i="15198"/>
  <c r="QA236" i="15198"/>
  <c r="QA239" i="15198"/>
  <c r="QA244" i="15198" s="1"/>
  <c r="QA231" i="15198"/>
  <c r="QA241" i="15198"/>
  <c r="QA230" i="15198"/>
  <c r="QA233" i="15198"/>
  <c r="QA246" i="15198" s="1"/>
  <c r="QA237" i="15198"/>
  <c r="HC236" i="15198"/>
  <c r="HC237" i="15198"/>
  <c r="HC240" i="15198"/>
  <c r="HC230" i="15198"/>
  <c r="HC229" i="15198"/>
  <c r="HC234" i="15198"/>
  <c r="HC241" i="15198"/>
  <c r="HC233" i="15198"/>
  <c r="HC246" i="15198" s="1"/>
  <c r="HC231" i="15198"/>
  <c r="HC239" i="15198"/>
  <c r="HC244" i="15198" s="1"/>
  <c r="HC232" i="15198"/>
  <c r="JF232" i="15198"/>
  <c r="JF229" i="15198"/>
  <c r="JF241" i="15198"/>
  <c r="JF239" i="15198"/>
  <c r="JF244" i="15198" s="1"/>
  <c r="JF231" i="15198"/>
  <c r="JF234" i="15198"/>
  <c r="JF237" i="15198"/>
  <c r="JF230" i="15198"/>
  <c r="JF233" i="15198"/>
  <c r="JF246" i="15198" s="1"/>
  <c r="JF236" i="15198"/>
  <c r="UI240" i="15198"/>
  <c r="UI236" i="15198"/>
  <c r="UI231" i="15198"/>
  <c r="UI232" i="15198"/>
  <c r="UI229" i="15198"/>
  <c r="UI234" i="15198"/>
  <c r="UI241" i="15198"/>
  <c r="UI237" i="15198"/>
  <c r="UI233" i="15198"/>
  <c r="UI246" i="15198" s="1"/>
  <c r="UI230" i="15198"/>
  <c r="UI239" i="15198"/>
  <c r="UI244" i="15198" s="1"/>
  <c r="RC240" i="15198"/>
  <c r="RC234" i="15198"/>
  <c r="RC233" i="15198"/>
  <c r="RC246" i="15198" s="1"/>
  <c r="RC239" i="15198"/>
  <c r="RC244" i="15198" s="1"/>
  <c r="RC230" i="15198"/>
  <c r="RC236" i="15198"/>
  <c r="RC231" i="15198"/>
  <c r="RC229" i="15198"/>
  <c r="RC237" i="15198"/>
  <c r="RC241" i="15198"/>
  <c r="RC232" i="15198"/>
  <c r="UN240" i="15198"/>
  <c r="UN236" i="15198"/>
  <c r="UN232" i="15198"/>
  <c r="UN230" i="15198"/>
  <c r="UN231" i="15198"/>
  <c r="UN233" i="15198"/>
  <c r="UN246" i="15198" s="1"/>
  <c r="UN234" i="15198"/>
  <c r="UN229" i="15198"/>
  <c r="UN241" i="15198"/>
  <c r="UN237" i="15198"/>
  <c r="UN239" i="15198"/>
  <c r="UN244" i="15198" s="1"/>
  <c r="PI230" i="15198"/>
  <c r="PI232" i="15198"/>
  <c r="PI231" i="15198"/>
  <c r="PI237" i="15198"/>
  <c r="PI236" i="15198"/>
  <c r="PI234" i="15198"/>
  <c r="PI240" i="15198"/>
  <c r="PI239" i="15198"/>
  <c r="PI244" i="15198" s="1"/>
  <c r="PI229" i="15198"/>
  <c r="PI233" i="15198"/>
  <c r="PI246" i="15198" s="1"/>
  <c r="PI241" i="15198"/>
  <c r="OL231" i="15198"/>
  <c r="OL230" i="15198"/>
  <c r="OL232" i="15198"/>
  <c r="OL236" i="15198"/>
  <c r="OL241" i="15198"/>
  <c r="OL239" i="15198"/>
  <c r="OL244" i="15198" s="1"/>
  <c r="OL233" i="15198"/>
  <c r="OL246" i="15198" s="1"/>
  <c r="OL237" i="15198"/>
  <c r="OL234" i="15198"/>
  <c r="OL229" i="15198"/>
  <c r="VL234" i="15198"/>
  <c r="VL230" i="15198"/>
  <c r="VL231" i="15198"/>
  <c r="VL236" i="15198"/>
  <c r="VL237" i="15198"/>
  <c r="VL232" i="15198"/>
  <c r="VL240" i="15198"/>
  <c r="VL233" i="15198"/>
  <c r="VL246" i="15198" s="1"/>
  <c r="VL241" i="15198"/>
  <c r="VL239" i="15198"/>
  <c r="VL244" i="15198" s="1"/>
  <c r="VL229" i="15198"/>
  <c r="OZ234" i="15198"/>
  <c r="OZ232" i="15198"/>
  <c r="OZ230" i="15198"/>
  <c r="OZ231" i="15198"/>
  <c r="OZ236" i="15198"/>
  <c r="OZ237" i="15198"/>
  <c r="OZ229" i="15198"/>
  <c r="OZ241" i="15198"/>
  <c r="OZ233" i="15198"/>
  <c r="OZ246" i="15198" s="1"/>
  <c r="OZ239" i="15198"/>
  <c r="OZ244" i="15198" s="1"/>
  <c r="QU223" i="15198"/>
  <c r="QU239" i="15198" s="1"/>
  <c r="QU244" i="15198" s="1"/>
  <c r="QU227" i="15198"/>
  <c r="PY234" i="15198"/>
  <c r="PY237" i="15198"/>
  <c r="PY230" i="15198"/>
  <c r="PY232" i="15198"/>
  <c r="PY236" i="15198"/>
  <c r="PY231" i="15198"/>
  <c r="PY229" i="15198"/>
  <c r="PY241" i="15198"/>
  <c r="PY239" i="15198"/>
  <c r="PY244" i="15198" s="1"/>
  <c r="PY233" i="15198"/>
  <c r="PY246" i="15198" s="1"/>
  <c r="ND240" i="15198"/>
  <c r="ND237" i="15198"/>
  <c r="ND232" i="15198"/>
  <c r="ND236" i="15198"/>
  <c r="ND241" i="15198"/>
  <c r="ND234" i="15198"/>
  <c r="ND231" i="15198"/>
  <c r="ND233" i="15198"/>
  <c r="ND246" i="15198" s="1"/>
  <c r="ND239" i="15198"/>
  <c r="ND244" i="15198" s="1"/>
  <c r="ND230" i="15198"/>
  <c r="ND229" i="15198"/>
  <c r="JI232" i="15198"/>
  <c r="JI230" i="15198"/>
  <c r="JI231" i="15198"/>
  <c r="JI236" i="15198"/>
  <c r="JI237" i="15198"/>
  <c r="JI229" i="15198"/>
  <c r="JI239" i="15198"/>
  <c r="JI244" i="15198" s="1"/>
  <c r="JI234" i="15198"/>
  <c r="JI241" i="15198"/>
  <c r="JI233" i="15198"/>
  <c r="JI246" i="15198" s="1"/>
  <c r="TP240" i="15198"/>
  <c r="TP230" i="15198"/>
  <c r="TP237" i="15198"/>
  <c r="TP236" i="15198"/>
  <c r="TP232" i="15198"/>
  <c r="TP231" i="15198"/>
  <c r="TP233" i="15198"/>
  <c r="TP246" i="15198" s="1"/>
  <c r="TP234" i="15198"/>
  <c r="TP229" i="15198"/>
  <c r="TP241" i="15198"/>
  <c r="TP239" i="15198"/>
  <c r="TP244" i="15198" s="1"/>
  <c r="TG240" i="15198"/>
  <c r="TG233" i="15198"/>
  <c r="TG246" i="15198" s="1"/>
  <c r="TG239" i="15198"/>
  <c r="TG244" i="15198" s="1"/>
  <c r="TG234" i="15198"/>
  <c r="TG231" i="15198"/>
  <c r="TG229" i="15198"/>
  <c r="TG232" i="15198"/>
  <c r="TG241" i="15198"/>
  <c r="TG230" i="15198"/>
  <c r="TG237" i="15198"/>
  <c r="TG236" i="15198"/>
  <c r="JC240" i="15198"/>
  <c r="JC241" i="15198"/>
  <c r="JC239" i="15198"/>
  <c r="JC244" i="15198" s="1"/>
  <c r="JC233" i="15198"/>
  <c r="JC246" i="15198" s="1"/>
  <c r="JC230" i="15198"/>
  <c r="JC237" i="15198"/>
  <c r="JC229" i="15198"/>
  <c r="JC231" i="15198"/>
  <c r="JC234" i="15198"/>
  <c r="JC232" i="15198"/>
  <c r="JC236" i="15198"/>
  <c r="UL240" i="15198"/>
  <c r="UL230" i="15198"/>
  <c r="UL232" i="15198"/>
  <c r="UL231" i="15198"/>
  <c r="UL236" i="15198"/>
  <c r="UL237" i="15198"/>
  <c r="UL239" i="15198"/>
  <c r="UL244" i="15198" s="1"/>
  <c r="UL233" i="15198"/>
  <c r="UL246" i="15198" s="1"/>
  <c r="UL229" i="15198"/>
  <c r="UL234" i="15198"/>
  <c r="UL241" i="15198"/>
  <c r="HA240" i="15198"/>
  <c r="HA230" i="15198"/>
  <c r="HA236" i="15198"/>
  <c r="HA231" i="15198"/>
  <c r="HA237" i="15198"/>
  <c r="HA232" i="15198"/>
  <c r="HA234" i="15198"/>
  <c r="HA233" i="15198"/>
  <c r="HA246" i="15198" s="1"/>
  <c r="HA239" i="15198"/>
  <c r="HA244" i="15198" s="1"/>
  <c r="HA229" i="15198"/>
  <c r="HA241" i="15198"/>
  <c r="QP232" i="15198"/>
  <c r="QP229" i="15198"/>
  <c r="QP230" i="15198"/>
  <c r="QP234" i="15198"/>
  <c r="QP241" i="15198"/>
  <c r="QP233" i="15198"/>
  <c r="QP246" i="15198" s="1"/>
  <c r="QP239" i="15198"/>
  <c r="QP244" i="15198" s="1"/>
  <c r="QP231" i="15198"/>
  <c r="QP240" i="15198"/>
  <c r="QP237" i="15198"/>
  <c r="QP236" i="15198"/>
  <c r="IF240" i="15198"/>
  <c r="IF231" i="15198"/>
  <c r="IF236" i="15198"/>
  <c r="IF237" i="15198"/>
  <c r="IF232" i="15198"/>
  <c r="IF230" i="15198"/>
  <c r="IF233" i="15198"/>
  <c r="IF246" i="15198" s="1"/>
  <c r="IF239" i="15198"/>
  <c r="IF244" i="15198" s="1"/>
  <c r="IF234" i="15198"/>
  <c r="IF229" i="15198"/>
  <c r="IF241" i="15198"/>
  <c r="SJ236" i="15198"/>
  <c r="SJ229" i="15198"/>
  <c r="SJ237" i="15198"/>
  <c r="SJ239" i="15198"/>
  <c r="SJ244" i="15198" s="1"/>
  <c r="SJ241" i="15198"/>
  <c r="SJ233" i="15198"/>
  <c r="SJ246" i="15198" s="1"/>
  <c r="SJ230" i="15198"/>
  <c r="SJ231" i="15198"/>
  <c r="SJ232" i="15198"/>
  <c r="GJ230" i="15198"/>
  <c r="GJ236" i="15198"/>
  <c r="GJ231" i="15198"/>
  <c r="GJ232" i="15198"/>
  <c r="GJ237" i="15198"/>
  <c r="GJ241" i="15198"/>
  <c r="GJ239" i="15198"/>
  <c r="GJ244" i="15198" s="1"/>
  <c r="GJ233" i="15198"/>
  <c r="GJ246" i="15198" s="1"/>
  <c r="GJ229" i="15198"/>
  <c r="VV240" i="15198"/>
  <c r="VV230" i="15198"/>
  <c r="VV232" i="15198"/>
  <c r="VV236" i="15198"/>
  <c r="VV231" i="15198"/>
  <c r="VV237" i="15198"/>
  <c r="VV234" i="15198"/>
  <c r="VV229" i="15198"/>
  <c r="VV241" i="15198"/>
  <c r="VV233" i="15198"/>
  <c r="VV246" i="15198" s="1"/>
  <c r="VV239" i="15198"/>
  <c r="VV244" i="15198" s="1"/>
  <c r="VF237" i="15198"/>
  <c r="VF236" i="15198"/>
  <c r="VF231" i="15198"/>
  <c r="VF240" i="15198"/>
  <c r="VF229" i="15198"/>
  <c r="VF241" i="15198"/>
  <c r="VF234" i="15198"/>
  <c r="VF233" i="15198"/>
  <c r="VF246" i="15198" s="1"/>
  <c r="VF230" i="15198"/>
  <c r="VF232" i="15198"/>
  <c r="VF239" i="15198"/>
  <c r="VF244" i="15198" s="1"/>
  <c r="VR240" i="15198"/>
  <c r="VR232" i="15198"/>
  <c r="VR230" i="15198"/>
  <c r="VR229" i="15198"/>
  <c r="VR236" i="15198"/>
  <c r="VR234" i="15198"/>
  <c r="VR233" i="15198"/>
  <c r="VR246" i="15198" s="1"/>
  <c r="VR231" i="15198"/>
  <c r="VR241" i="15198"/>
  <c r="VR239" i="15198"/>
  <c r="VR244" i="15198" s="1"/>
  <c r="VR237" i="15198"/>
  <c r="UF232" i="15198"/>
  <c r="UF236" i="15198"/>
  <c r="UF237" i="15198"/>
  <c r="UF230" i="15198"/>
  <c r="UF231" i="15198"/>
  <c r="UF233" i="15198"/>
  <c r="UF246" i="15198" s="1"/>
  <c r="UF239" i="15198"/>
  <c r="UF244" i="15198" s="1"/>
  <c r="UF229" i="15198"/>
  <c r="UF241" i="15198"/>
  <c r="QT231" i="15198"/>
  <c r="OZ240" i="15198"/>
  <c r="UP236" i="15198"/>
  <c r="UP237" i="15198"/>
  <c r="UP229" i="15198"/>
  <c r="UP231" i="15198"/>
  <c r="UP240" i="15198"/>
  <c r="UP241" i="15198"/>
  <c r="UP233" i="15198"/>
  <c r="UP246" i="15198" s="1"/>
  <c r="UP239" i="15198"/>
  <c r="UP244" i="15198" s="1"/>
  <c r="UP230" i="15198"/>
  <c r="UP234" i="15198"/>
  <c r="UP232" i="15198"/>
  <c r="OC234" i="15198"/>
  <c r="OC237" i="15198"/>
  <c r="OC231" i="15198"/>
  <c r="OC239" i="15198"/>
  <c r="OC244" i="15198" s="1"/>
  <c r="OC229" i="15198"/>
  <c r="OC240" i="15198"/>
  <c r="OC241" i="15198"/>
  <c r="OC236" i="15198"/>
  <c r="OC233" i="15198"/>
  <c r="OC246" i="15198" s="1"/>
  <c r="OC232" i="15198"/>
  <c r="OC230" i="15198"/>
  <c r="MZ240" i="15198"/>
  <c r="MZ237" i="15198"/>
  <c r="MZ230" i="15198"/>
  <c r="MZ231" i="15198"/>
  <c r="MZ236" i="15198"/>
  <c r="MZ232" i="15198"/>
  <c r="MZ233" i="15198"/>
  <c r="MZ246" i="15198" s="1"/>
  <c r="MZ239" i="15198"/>
  <c r="MZ244" i="15198" s="1"/>
  <c r="MZ229" i="15198"/>
  <c r="MZ241" i="15198"/>
  <c r="MZ234" i="15198"/>
  <c r="PY240" i="15198"/>
  <c r="RJ230" i="15198"/>
  <c r="RJ237" i="15198"/>
  <c r="RJ232" i="15198"/>
  <c r="RJ236" i="15198"/>
  <c r="RJ231" i="15198"/>
  <c r="RJ229" i="15198"/>
  <c r="RJ241" i="15198"/>
  <c r="RJ239" i="15198"/>
  <c r="RJ244" i="15198" s="1"/>
  <c r="RJ234" i="15198"/>
  <c r="RJ233" i="15198"/>
  <c r="RJ246" i="15198" s="1"/>
  <c r="RJ240" i="15198"/>
  <c r="DI232" i="15198"/>
  <c r="DI240" i="15198"/>
  <c r="DI241" i="15198"/>
  <c r="DI236" i="15198"/>
  <c r="DI233" i="15198"/>
  <c r="DI246" i="15198" s="1"/>
  <c r="DI239" i="15198"/>
  <c r="DI244" i="15198" s="1"/>
  <c r="DI231" i="15198"/>
  <c r="DI229" i="15198"/>
  <c r="DI230" i="15198"/>
  <c r="DI237" i="15198"/>
  <c r="JS236" i="15198"/>
  <c r="JS237" i="15198"/>
  <c r="JS232" i="15198"/>
  <c r="JS230" i="15198"/>
  <c r="JS231" i="15198"/>
  <c r="JS229" i="15198"/>
  <c r="JS241" i="15198"/>
  <c r="JS239" i="15198"/>
  <c r="JS244" i="15198" s="1"/>
  <c r="JS233" i="15198"/>
  <c r="JS246" i="15198" s="1"/>
  <c r="LZ231" i="15198"/>
  <c r="LZ236" i="15198"/>
  <c r="LZ230" i="15198"/>
  <c r="LZ232" i="15198"/>
  <c r="LZ237" i="15198"/>
  <c r="LZ229" i="15198"/>
  <c r="LZ241" i="15198"/>
  <c r="LZ239" i="15198"/>
  <c r="LZ244" i="15198" s="1"/>
  <c r="LZ233" i="15198"/>
  <c r="LZ246" i="15198" s="1"/>
  <c r="LX240" i="15198"/>
  <c r="LX231" i="15198"/>
  <c r="LX237" i="15198"/>
  <c r="LX230" i="15198"/>
  <c r="LX236" i="15198"/>
  <c r="LX232" i="15198"/>
  <c r="LX229" i="15198"/>
  <c r="LX241" i="15198"/>
  <c r="LX233" i="15198"/>
  <c r="LX246" i="15198" s="1"/>
  <c r="LX239" i="15198"/>
  <c r="LX244" i="15198" s="1"/>
  <c r="UF240" i="15198"/>
  <c r="MG240" i="15198"/>
  <c r="MG230" i="15198"/>
  <c r="MG236" i="15198"/>
  <c r="MG237" i="15198"/>
  <c r="MG232" i="15198"/>
  <c r="MG231" i="15198"/>
  <c r="MG233" i="15198"/>
  <c r="MG246" i="15198" s="1"/>
  <c r="MG239" i="15198"/>
  <c r="MG244" i="15198" s="1"/>
  <c r="MG229" i="15198"/>
  <c r="MG234" i="15198"/>
  <c r="MG241" i="15198"/>
  <c r="HN232" i="15198"/>
  <c r="HN230" i="15198"/>
  <c r="HN231" i="15198"/>
  <c r="HN236" i="15198"/>
  <c r="HN237" i="15198"/>
  <c r="HN241" i="15198"/>
  <c r="HN239" i="15198"/>
  <c r="HN244" i="15198" s="1"/>
  <c r="HN229" i="15198"/>
  <c r="HN233" i="15198"/>
  <c r="HN246" i="15198" s="1"/>
  <c r="HN234" i="15198"/>
  <c r="TC232" i="15198"/>
  <c r="TC230" i="15198"/>
  <c r="TC236" i="15198"/>
  <c r="TC233" i="15198"/>
  <c r="TC246" i="15198" s="1"/>
  <c r="TC237" i="15198"/>
  <c r="TC231" i="15198"/>
  <c r="TC239" i="15198"/>
  <c r="TC244" i="15198" s="1"/>
  <c r="TC234" i="15198"/>
  <c r="TC229" i="15198"/>
  <c r="TC241" i="15198"/>
  <c r="PP240" i="15198"/>
  <c r="PP233" i="15198"/>
  <c r="PP246" i="15198" s="1"/>
  <c r="RE240" i="15198"/>
  <c r="RE236" i="15198"/>
  <c r="RE237" i="15198"/>
  <c r="RE231" i="15198"/>
  <c r="RE239" i="15198"/>
  <c r="RE244" i="15198" s="1"/>
  <c r="RE230" i="15198"/>
  <c r="RE232" i="15198"/>
  <c r="RE241" i="15198"/>
  <c r="RE233" i="15198"/>
  <c r="RE246" i="15198" s="1"/>
  <c r="RE229" i="15198"/>
  <c r="MY240" i="15198"/>
  <c r="MY237" i="15198"/>
  <c r="MY231" i="15198"/>
  <c r="MY230" i="15198"/>
  <c r="MY236" i="15198"/>
  <c r="MY232" i="15198"/>
  <c r="MY239" i="15198"/>
  <c r="MY244" i="15198" s="1"/>
  <c r="MY233" i="15198"/>
  <c r="MY246" i="15198" s="1"/>
  <c r="MY229" i="15198"/>
  <c r="MY234" i="15198"/>
  <c r="MY241" i="15198"/>
  <c r="JT240" i="15198"/>
  <c r="JT232" i="15198"/>
  <c r="JT236" i="15198"/>
  <c r="JT231" i="15198"/>
  <c r="JT230" i="15198"/>
  <c r="JT234" i="15198"/>
  <c r="JT229" i="15198"/>
  <c r="JT241" i="15198"/>
  <c r="JT239" i="15198"/>
  <c r="JT244" i="15198" s="1"/>
  <c r="JT237" i="15198"/>
  <c r="JT233" i="15198"/>
  <c r="JT246" i="15198" s="1"/>
  <c r="MD230" i="15198"/>
  <c r="MD232" i="15198"/>
  <c r="MD237" i="15198"/>
  <c r="MD231" i="15198"/>
  <c r="MD236" i="15198"/>
  <c r="MD233" i="15198"/>
  <c r="MD246" i="15198" s="1"/>
  <c r="MD234" i="15198"/>
  <c r="MD240" i="15198"/>
  <c r="MD239" i="15198"/>
  <c r="MD244" i="15198" s="1"/>
  <c r="MD229" i="15198"/>
  <c r="MD241" i="15198"/>
  <c r="EP237" i="15198"/>
  <c r="EP232" i="15198"/>
  <c r="EP231" i="15198"/>
  <c r="EP230" i="15198"/>
  <c r="EP236" i="15198"/>
  <c r="EP233" i="15198"/>
  <c r="EP246" i="15198" s="1"/>
  <c r="EP239" i="15198"/>
  <c r="EP244" i="15198" s="1"/>
  <c r="EP229" i="15198"/>
  <c r="EP234" i="15198"/>
  <c r="EP241" i="15198"/>
  <c r="EJ240" i="15198"/>
  <c r="EJ230" i="15198"/>
  <c r="EJ231" i="15198"/>
  <c r="EJ234" i="15198"/>
  <c r="EJ232" i="15198"/>
  <c r="EJ236" i="15198"/>
  <c r="EJ237" i="15198"/>
  <c r="EJ229" i="15198"/>
  <c r="EJ241" i="15198"/>
  <c r="EJ239" i="15198"/>
  <c r="EJ244" i="15198" s="1"/>
  <c r="EJ233" i="15198"/>
  <c r="EJ246" i="15198" s="1"/>
  <c r="JN232" i="15198"/>
  <c r="JN237" i="15198"/>
  <c r="JN231" i="15198"/>
  <c r="JN240" i="15198"/>
  <c r="JN230" i="15198"/>
  <c r="JN236" i="15198"/>
  <c r="JN239" i="15198"/>
  <c r="JN244" i="15198" s="1"/>
  <c r="JN234" i="15198"/>
  <c r="JN229" i="15198"/>
  <c r="JN241" i="15198"/>
  <c r="JN233" i="15198"/>
  <c r="JN246" i="15198" s="1"/>
  <c r="DX240" i="15198"/>
  <c r="DX234" i="15198"/>
  <c r="DX229" i="15198"/>
  <c r="DX236" i="15198"/>
  <c r="DX241" i="15198"/>
  <c r="DX239" i="15198"/>
  <c r="DX244" i="15198" s="1"/>
  <c r="DX237" i="15198"/>
  <c r="DX231" i="15198"/>
  <c r="DX230" i="15198"/>
  <c r="DX232" i="15198"/>
  <c r="DX233" i="15198"/>
  <c r="DX246" i="15198" s="1"/>
  <c r="RY240" i="15198"/>
  <c r="RY230" i="15198"/>
  <c r="RY231" i="15198"/>
  <c r="RY237" i="15198"/>
  <c r="RY236" i="15198"/>
  <c r="RY232" i="15198"/>
  <c r="RY234" i="15198"/>
  <c r="RY233" i="15198"/>
  <c r="RY246" i="15198" s="1"/>
  <c r="RY239" i="15198"/>
  <c r="RY244" i="15198" s="1"/>
  <c r="RY229" i="15198"/>
  <c r="RY241" i="15198"/>
  <c r="GC234" i="15198"/>
  <c r="GC236" i="15198"/>
  <c r="GC230" i="15198"/>
  <c r="GC237" i="15198"/>
  <c r="GC231" i="15198"/>
  <c r="GC232" i="15198"/>
  <c r="GC240" i="15198"/>
  <c r="GC229" i="15198"/>
  <c r="GC241" i="15198"/>
  <c r="GC233" i="15198"/>
  <c r="GC246" i="15198" s="1"/>
  <c r="GC239" i="15198"/>
  <c r="GC244" i="15198" s="1"/>
  <c r="JS240" i="15198"/>
  <c r="JO234" i="15198"/>
  <c r="JO236" i="15198"/>
  <c r="JO230" i="15198"/>
  <c r="JO232" i="15198"/>
  <c r="JO231" i="15198"/>
  <c r="JO237" i="15198"/>
  <c r="JO233" i="15198"/>
  <c r="JO246" i="15198" s="1"/>
  <c r="JO229" i="15198"/>
  <c r="JO241" i="15198"/>
  <c r="JO239" i="15198"/>
  <c r="JO244" i="15198" s="1"/>
  <c r="UG240" i="15198"/>
  <c r="UG236" i="15198"/>
  <c r="UG232" i="15198"/>
  <c r="UG230" i="15198"/>
  <c r="UG237" i="15198"/>
  <c r="UG231" i="15198"/>
  <c r="UG241" i="15198"/>
  <c r="UG239" i="15198"/>
  <c r="UG244" i="15198" s="1"/>
  <c r="UG233" i="15198"/>
  <c r="UG246" i="15198" s="1"/>
  <c r="UG234" i="15198"/>
  <c r="UG229" i="15198"/>
  <c r="LR231" i="15198"/>
  <c r="LR236" i="15198"/>
  <c r="LR229" i="15198"/>
  <c r="LR241" i="15198"/>
  <c r="LR240" i="15198"/>
  <c r="LR234" i="15198"/>
  <c r="LR237" i="15198"/>
  <c r="LR230" i="15198"/>
  <c r="LR233" i="15198"/>
  <c r="LR246" i="15198" s="1"/>
  <c r="LR232" i="15198"/>
  <c r="LR239" i="15198"/>
  <c r="LR244" i="15198" s="1"/>
  <c r="UT232" i="15198"/>
  <c r="UT234" i="15198"/>
  <c r="UT229" i="15198"/>
  <c r="UT237" i="15198"/>
  <c r="UT241" i="15198"/>
  <c r="UT230" i="15198"/>
  <c r="UT240" i="15198"/>
  <c r="UT236" i="15198"/>
  <c r="UT233" i="15198"/>
  <c r="UT246" i="15198" s="1"/>
  <c r="UT239" i="15198"/>
  <c r="UT244" i="15198" s="1"/>
  <c r="UT231" i="15198"/>
  <c r="FZ240" i="15198"/>
  <c r="FZ232" i="15198"/>
  <c r="FZ230" i="15198"/>
  <c r="FZ236" i="15198"/>
  <c r="FZ231" i="15198"/>
  <c r="FZ237" i="15198"/>
  <c r="FZ239" i="15198"/>
  <c r="FZ244" i="15198" s="1"/>
  <c r="FZ233" i="15198"/>
  <c r="FZ246" i="15198" s="1"/>
  <c r="FZ234" i="15198"/>
  <c r="FZ229" i="15198"/>
  <c r="FZ241" i="15198"/>
  <c r="NO240" i="15198"/>
  <c r="NO237" i="15198"/>
  <c r="NO231" i="15198"/>
  <c r="NO230" i="15198"/>
  <c r="NO232" i="15198"/>
  <c r="NO236" i="15198"/>
  <c r="NO229" i="15198"/>
  <c r="NO233" i="15198"/>
  <c r="NO246" i="15198" s="1"/>
  <c r="NO234" i="15198"/>
  <c r="NO241" i="15198"/>
  <c r="NO239" i="15198"/>
  <c r="NO244" i="15198" s="1"/>
  <c r="DP237" i="15198"/>
  <c r="DP230" i="15198"/>
  <c r="DP234" i="15198"/>
  <c r="DP229" i="15198"/>
  <c r="DP236" i="15198"/>
  <c r="DP241" i="15198"/>
  <c r="DP239" i="15198"/>
  <c r="DP244" i="15198" s="1"/>
  <c r="DP232" i="15198"/>
  <c r="DP231" i="15198"/>
  <c r="DP240" i="15198"/>
  <c r="DP233" i="15198"/>
  <c r="DP246" i="15198" s="1"/>
  <c r="LA240" i="15198"/>
  <c r="LA230" i="15198"/>
  <c r="LA231" i="15198"/>
  <c r="LA236" i="15198"/>
  <c r="LA237" i="15198"/>
  <c r="LA232" i="15198"/>
  <c r="LA241" i="15198"/>
  <c r="LA239" i="15198"/>
  <c r="LA244" i="15198" s="1"/>
  <c r="LA229" i="15198"/>
  <c r="LA233" i="15198"/>
  <c r="LA246" i="15198" s="1"/>
  <c r="KE240" i="15198"/>
  <c r="KE232" i="15198"/>
  <c r="KE231" i="15198"/>
  <c r="KE237" i="15198"/>
  <c r="KE236" i="15198"/>
  <c r="KE241" i="15198"/>
  <c r="KE233" i="15198"/>
  <c r="KE246" i="15198" s="1"/>
  <c r="KE239" i="15198"/>
  <c r="KE244" i="15198" s="1"/>
  <c r="KE234" i="15198"/>
  <c r="KE230" i="15198"/>
  <c r="KE229" i="15198"/>
  <c r="GX240" i="15198"/>
  <c r="GX239" i="15198"/>
  <c r="GX244" i="15198" s="1"/>
  <c r="GX241" i="15198"/>
  <c r="GX233" i="15198"/>
  <c r="GX246" i="15198" s="1"/>
  <c r="GX229" i="15198"/>
  <c r="JL240" i="15198"/>
  <c r="JL237" i="15198"/>
  <c r="JL231" i="15198"/>
  <c r="JL230" i="15198"/>
  <c r="JL236" i="15198"/>
  <c r="JL234" i="15198"/>
  <c r="JL239" i="15198"/>
  <c r="JL244" i="15198" s="1"/>
  <c r="JL233" i="15198"/>
  <c r="JL246" i="15198" s="1"/>
  <c r="JL229" i="15198"/>
  <c r="JL241" i="15198"/>
  <c r="JL232" i="15198"/>
  <c r="KY240" i="15198"/>
  <c r="KY234" i="15198"/>
  <c r="KY231" i="15198"/>
  <c r="KY229" i="15198"/>
  <c r="KY232" i="15198"/>
  <c r="KY241" i="15198"/>
  <c r="KY233" i="15198"/>
  <c r="KY246" i="15198" s="1"/>
  <c r="KY236" i="15198"/>
  <c r="KY239" i="15198"/>
  <c r="KY244" i="15198" s="1"/>
  <c r="KY230" i="15198"/>
  <c r="KY237" i="15198"/>
  <c r="JB234" i="15198"/>
  <c r="JB236" i="15198"/>
  <c r="JB232" i="15198"/>
  <c r="JB231" i="15198"/>
  <c r="JB237" i="15198"/>
  <c r="JB230" i="15198"/>
  <c r="JB229" i="15198"/>
  <c r="JB241" i="15198"/>
  <c r="JB233" i="15198"/>
  <c r="JB246" i="15198" s="1"/>
  <c r="JB239" i="15198"/>
  <c r="JB244" i="15198" s="1"/>
  <c r="OL240" i="15198"/>
  <c r="LO240" i="15198"/>
  <c r="LO231" i="15198"/>
  <c r="LO229" i="15198"/>
  <c r="LO236" i="15198"/>
  <c r="LO241" i="15198"/>
  <c r="LO237" i="15198"/>
  <c r="LO232" i="15198"/>
  <c r="LO230" i="15198"/>
  <c r="LO239" i="15198"/>
  <c r="LO244" i="15198" s="1"/>
  <c r="LO234" i="15198"/>
  <c r="LO233" i="15198"/>
  <c r="LO246" i="15198" s="1"/>
  <c r="DD237" i="15198"/>
  <c r="DD229" i="15198"/>
  <c r="DD234" i="15198" s="1"/>
  <c r="DD236" i="15198"/>
  <c r="QS240" i="15198"/>
  <c r="QQ228" i="15198"/>
  <c r="QQ223" i="15198"/>
  <c r="QR211" i="15198"/>
  <c r="QR222" i="15198" s="1"/>
  <c r="QR245" i="15198" s="1"/>
  <c r="QS229" i="15198"/>
  <c r="QS234" i="15198" s="1"/>
  <c r="QS237" i="15198"/>
  <c r="QS236" i="15198"/>
  <c r="QS239" i="15198"/>
  <c r="QS244" i="15198" s="1"/>
  <c r="QR224" i="15198"/>
  <c r="QR221" i="15198"/>
  <c r="QR212" i="15198"/>
  <c r="QR213" i="15198" s="1"/>
  <c r="S9" i="14664"/>
  <c r="S8" i="14664"/>
  <c r="GX236" i="15198" l="1"/>
  <c r="FD245" i="15198"/>
  <c r="GX234" i="15198"/>
  <c r="GX237" i="15198"/>
  <c r="GX230" i="15198"/>
  <c r="GX232" i="15198"/>
  <c r="FT227" i="15198"/>
  <c r="FT223" i="15198"/>
  <c r="FB222" i="15198"/>
  <c r="FB228" i="15198" s="1"/>
  <c r="VJ233" i="15198"/>
  <c r="VJ246" i="15198" s="1"/>
  <c r="FL219" i="15198"/>
  <c r="FL218" i="15198"/>
  <c r="FL224" i="15198" s="1"/>
  <c r="FL222" i="15198"/>
  <c r="FL220" i="15198"/>
  <c r="FL226" i="15198" s="1"/>
  <c r="FL238" i="15198" s="1"/>
  <c r="VJ234" i="15198"/>
  <c r="VJ240" i="15198"/>
  <c r="VJ237" i="15198"/>
  <c r="VJ241" i="15198"/>
  <c r="VJ236" i="15198"/>
  <c r="VJ231" i="15198"/>
  <c r="VJ230" i="15198"/>
  <c r="FE221" i="15198"/>
  <c r="FE227" i="15198" s="1"/>
  <c r="FF221" i="15198"/>
  <c r="FF223" i="15198" s="1"/>
  <c r="FK221" i="15198"/>
  <c r="FK245" i="15198" s="1"/>
  <c r="NU234" i="15198"/>
  <c r="NU230" i="15198"/>
  <c r="NU231" i="15198"/>
  <c r="NU232" i="15198"/>
  <c r="NU240" i="15198"/>
  <c r="NU236" i="15198"/>
  <c r="NU229" i="15198"/>
  <c r="NU237" i="15198"/>
  <c r="NU241" i="15198"/>
  <c r="NU233" i="15198"/>
  <c r="NU246" i="15198" s="1"/>
  <c r="NU239" i="15198"/>
  <c r="NU244" i="15198" s="1"/>
  <c r="RP229" i="15198"/>
  <c r="RP233" i="15198"/>
  <c r="RP246" i="15198" s="1"/>
  <c r="RP231" i="15198"/>
  <c r="RP237" i="15198"/>
  <c r="RP241" i="15198"/>
  <c r="RP240" i="15198"/>
  <c r="RP232" i="15198"/>
  <c r="RP230" i="15198"/>
  <c r="RP234" i="15198"/>
  <c r="RP239" i="15198"/>
  <c r="RP244" i="15198" s="1"/>
  <c r="RP236" i="15198"/>
  <c r="GG241" i="15198"/>
  <c r="GG240" i="15198"/>
  <c r="GG231" i="15198"/>
  <c r="GG232" i="15198"/>
  <c r="GG233" i="15198"/>
  <c r="GG246" i="15198" s="1"/>
  <c r="GG230" i="15198"/>
  <c r="GG237" i="15198"/>
  <c r="GG234" i="15198"/>
  <c r="GG239" i="15198"/>
  <c r="GG244" i="15198" s="1"/>
  <c r="GG236" i="15198"/>
  <c r="GG229" i="15198"/>
  <c r="FJ227" i="15198"/>
  <c r="FJ245" i="15198"/>
  <c r="FI227" i="15198"/>
  <c r="FI245" i="15198"/>
  <c r="TY230" i="15198"/>
  <c r="TY233" i="15198"/>
  <c r="TY246" i="15198" s="1"/>
  <c r="TY231" i="15198"/>
  <c r="TY236" i="15198"/>
  <c r="TY239" i="15198"/>
  <c r="TY244" i="15198" s="1"/>
  <c r="TY229" i="15198"/>
  <c r="TY232" i="15198"/>
  <c r="TY241" i="15198"/>
  <c r="TY237" i="15198"/>
  <c r="TY240" i="15198"/>
  <c r="FR221" i="15198"/>
  <c r="FR223" i="15198" s="1"/>
  <c r="FR240" i="15198" s="1"/>
  <c r="FN222" i="15198"/>
  <c r="FN228" i="15198" s="1"/>
  <c r="TY234" i="15198"/>
  <c r="FB221" i="15198"/>
  <c r="FB227" i="15198" s="1"/>
  <c r="FN218" i="15198"/>
  <c r="FN224" i="15198" s="1"/>
  <c r="FN220" i="15198"/>
  <c r="FS221" i="15198"/>
  <c r="FS227" i="15198" s="1"/>
  <c r="FH221" i="15198"/>
  <c r="FH245" i="15198" s="1"/>
  <c r="FP221" i="15198"/>
  <c r="FP245" i="15198" s="1"/>
  <c r="FM226" i="15198"/>
  <c r="FP228" i="15198"/>
  <c r="FJ223" i="15198"/>
  <c r="FI223" i="15198"/>
  <c r="FI237" i="15198" s="1"/>
  <c r="FM221" i="15198"/>
  <c r="FG228" i="15198"/>
  <c r="FG225" i="15198"/>
  <c r="FG221" i="15198"/>
  <c r="FG245" i="15198" s="1"/>
  <c r="FO227" i="15198"/>
  <c r="FO223" i="15198"/>
  <c r="FQ227" i="15198"/>
  <c r="FQ223" i="15198"/>
  <c r="FK223" i="15198"/>
  <c r="PX231" i="15198"/>
  <c r="PX240" i="15198"/>
  <c r="PX233" i="15198"/>
  <c r="PX246" i="15198" s="1"/>
  <c r="PX230" i="15198"/>
  <c r="PX236" i="15198"/>
  <c r="PX234" i="15198"/>
  <c r="PX239" i="15198"/>
  <c r="PX244" i="15198" s="1"/>
  <c r="PX232" i="15198"/>
  <c r="PX237" i="15198"/>
  <c r="PX229" i="15198"/>
  <c r="FD227" i="15198"/>
  <c r="FD223" i="15198"/>
  <c r="FC227" i="15198"/>
  <c r="FC223" i="15198"/>
  <c r="QS231" i="15198"/>
  <c r="QS230" i="15198"/>
  <c r="QQ240" i="15198"/>
  <c r="DD233" i="15198"/>
  <c r="DD246" i="15198" s="1"/>
  <c r="QU240" i="15198"/>
  <c r="QU237" i="15198"/>
  <c r="QU236" i="15198"/>
  <c r="QU229" i="15198"/>
  <c r="QU234" i="15198" s="1"/>
  <c r="QU241" i="15198"/>
  <c r="QS232" i="15198"/>
  <c r="QS241" i="15198"/>
  <c r="QS233" i="15198"/>
  <c r="QS246" i="15198" s="1"/>
  <c r="DD232" i="15198"/>
  <c r="DD231" i="15198"/>
  <c r="DD241" i="15198"/>
  <c r="DD230" i="15198"/>
  <c r="QR227" i="15198"/>
  <c r="QR228" i="15198"/>
  <c r="QR223" i="15198"/>
  <c r="QQ229" i="15198"/>
  <c r="QQ234" i="15198" s="1"/>
  <c r="QQ237" i="15198"/>
  <c r="QQ236" i="15198"/>
  <c r="QQ239" i="15198"/>
  <c r="QQ244" i="15198" s="1"/>
  <c r="FF245" i="15198" l="1"/>
  <c r="FE223" i="15198"/>
  <c r="FE236" i="15198" s="1"/>
  <c r="FK227" i="15198"/>
  <c r="FK239" i="15198" s="1"/>
  <c r="FK244" i="15198" s="1"/>
  <c r="FT240" i="15198"/>
  <c r="FT239" i="15198"/>
  <c r="FT244" i="15198" s="1"/>
  <c r="FT236" i="15198"/>
  <c r="FT237" i="15198"/>
  <c r="FT232" i="15198"/>
  <c r="FT241" i="15198"/>
  <c r="FT229" i="15198"/>
  <c r="FT231" i="15198" s="1"/>
  <c r="FT230" i="15198"/>
  <c r="FF227" i="15198"/>
  <c r="FF239" i="15198" s="1"/>
  <c r="FF244" i="15198" s="1"/>
  <c r="FJ239" i="15198"/>
  <c r="FJ244" i="15198" s="1"/>
  <c r="FE245" i="15198"/>
  <c r="FL228" i="15198"/>
  <c r="FL225" i="15198"/>
  <c r="FL221" i="15198"/>
  <c r="FL223" i="15198" s="1"/>
  <c r="FR245" i="15198"/>
  <c r="FR227" i="15198"/>
  <c r="FR239" i="15198" s="1"/>
  <c r="FR244" i="15198" s="1"/>
  <c r="FM223" i="15198"/>
  <c r="FM237" i="15198" s="1"/>
  <c r="FM245" i="15198"/>
  <c r="FB245" i="15198"/>
  <c r="FR237" i="15198"/>
  <c r="FB223" i="15198"/>
  <c r="FB236" i="15198" s="1"/>
  <c r="FR232" i="15198"/>
  <c r="FN221" i="15198"/>
  <c r="FN245" i="15198" s="1"/>
  <c r="FN226" i="15198"/>
  <c r="FN238" i="15198"/>
  <c r="FR229" i="15198"/>
  <c r="FR231" i="15198" s="1"/>
  <c r="FR236" i="15198"/>
  <c r="FS223" i="15198"/>
  <c r="FS237" i="15198" s="1"/>
  <c r="FP223" i="15198"/>
  <c r="FP227" i="15198"/>
  <c r="FH227" i="15198"/>
  <c r="FH223" i="15198"/>
  <c r="FJ229" i="15198"/>
  <c r="FJ231" i="15198" s="1"/>
  <c r="FJ237" i="15198"/>
  <c r="FJ240" i="15198"/>
  <c r="FJ236" i="15198"/>
  <c r="FM227" i="15198"/>
  <c r="FI236" i="15198"/>
  <c r="FI229" i="15198"/>
  <c r="FI241" i="15198" s="1"/>
  <c r="FI240" i="15198"/>
  <c r="FI239" i="15198"/>
  <c r="FI244" i="15198" s="1"/>
  <c r="FG227" i="15198"/>
  <c r="FG223" i="15198"/>
  <c r="FQ239" i="15198"/>
  <c r="FQ244" i="15198" s="1"/>
  <c r="FO236" i="15198"/>
  <c r="FO237" i="15198"/>
  <c r="FO239" i="15198"/>
  <c r="FO244" i="15198" s="1"/>
  <c r="FO240" i="15198"/>
  <c r="FO229" i="15198"/>
  <c r="FQ236" i="15198"/>
  <c r="FQ240" i="15198"/>
  <c r="FQ237" i="15198"/>
  <c r="FQ229" i="15198"/>
  <c r="FQ234" i="15198" s="1"/>
  <c r="FQ232" i="15198"/>
  <c r="FK240" i="15198"/>
  <c r="FK229" i="15198"/>
  <c r="FK230" i="15198" s="1"/>
  <c r="FK237" i="15198"/>
  <c r="FK236" i="15198"/>
  <c r="FF236" i="15198"/>
  <c r="FF237" i="15198"/>
  <c r="FF229" i="15198"/>
  <c r="FF234" i="15198" s="1"/>
  <c r="FF240" i="15198"/>
  <c r="FD239" i="15198"/>
  <c r="FD244" i="15198" s="1"/>
  <c r="FC239" i="15198"/>
  <c r="FC244" i="15198" s="1"/>
  <c r="FD229" i="15198"/>
  <c r="FD241" i="15198" s="1"/>
  <c r="FD236" i="15198"/>
  <c r="FD240" i="15198"/>
  <c r="FD237" i="15198"/>
  <c r="FC236" i="15198"/>
  <c r="FC229" i="15198"/>
  <c r="FC233" i="15198" s="1"/>
  <c r="FC246" i="15198" s="1"/>
  <c r="FC240" i="15198"/>
  <c r="FC237" i="15198"/>
  <c r="QQ233" i="15198"/>
  <c r="QQ246" i="15198" s="1"/>
  <c r="QQ230" i="15198"/>
  <c r="QQ232" i="15198"/>
  <c r="QU232" i="15198"/>
  <c r="QQ241" i="15198"/>
  <c r="QU233" i="15198"/>
  <c r="QU246" i="15198" s="1"/>
  <c r="QU230" i="15198"/>
  <c r="QQ231" i="15198"/>
  <c r="QU231" i="15198"/>
  <c r="QR240" i="15198"/>
  <c r="QR229" i="15198"/>
  <c r="QR234" i="15198" s="1"/>
  <c r="QR237" i="15198"/>
  <c r="QR236" i="15198"/>
  <c r="QR239" i="15198"/>
  <c r="QR244" i="15198" s="1"/>
  <c r="FE237" i="15198" l="1"/>
  <c r="FL237" i="15198"/>
  <c r="FE229" i="15198"/>
  <c r="FE230" i="15198" s="1"/>
  <c r="FE240" i="15198"/>
  <c r="FT233" i="15198"/>
  <c r="FT246" i="15198" s="1"/>
  <c r="FT234" i="15198"/>
  <c r="FE239" i="15198"/>
  <c r="FE244" i="15198" s="1"/>
  <c r="FL227" i="15198"/>
  <c r="FL239" i="15198" s="1"/>
  <c r="FL244" i="15198" s="1"/>
  <c r="FL245" i="15198"/>
  <c r="I22" i="14664" s="1" a="1"/>
  <c r="I300" i="14664" s="1"/>
  <c r="FL240" i="15198"/>
  <c r="FL229" i="15198"/>
  <c r="FL234" i="15198" s="1"/>
  <c r="FL232" i="15198"/>
  <c r="FL236" i="15198"/>
  <c r="FM240" i="15198"/>
  <c r="FM232" i="15198"/>
  <c r="FM239" i="15198"/>
  <c r="FM244" i="15198" s="1"/>
  <c r="FM236" i="15198"/>
  <c r="FB240" i="15198"/>
  <c r="FB239" i="15198"/>
  <c r="FB244" i="15198" s="1"/>
  <c r="FB229" i="15198"/>
  <c r="FB232" i="15198" s="1"/>
  <c r="FM229" i="15198"/>
  <c r="FM241" i="15198" s="1"/>
  <c r="FR241" i="15198"/>
  <c r="FB237" i="15198"/>
  <c r="FR230" i="15198"/>
  <c r="FR233" i="15198"/>
  <c r="FR246" i="15198" s="1"/>
  <c r="FS239" i="15198"/>
  <c r="FS244" i="15198" s="1"/>
  <c r="FR234" i="15198"/>
  <c r="FS240" i="15198"/>
  <c r="FN223" i="15198"/>
  <c r="FN227" i="15198"/>
  <c r="FS236" i="15198"/>
  <c r="FS229" i="15198"/>
  <c r="FS234" i="15198" s="1"/>
  <c r="FP237" i="15198"/>
  <c r="FP240" i="15198"/>
  <c r="FP236" i="15198"/>
  <c r="FP229" i="15198"/>
  <c r="FP241" i="15198" s="1"/>
  <c r="FP239" i="15198"/>
  <c r="FP244" i="15198" s="1"/>
  <c r="FS232" i="15198"/>
  <c r="FH239" i="15198"/>
  <c r="FH244" i="15198" s="1"/>
  <c r="FH237" i="15198"/>
  <c r="FH229" i="15198"/>
  <c r="FH233" i="15198" s="1"/>
  <c r="FH246" i="15198" s="1"/>
  <c r="FH240" i="15198"/>
  <c r="FH236" i="15198"/>
  <c r="FJ232" i="15198"/>
  <c r="FJ233" i="15198"/>
  <c r="FJ246" i="15198" s="1"/>
  <c r="FJ241" i="15198"/>
  <c r="FJ234" i="15198"/>
  <c r="FJ230" i="15198"/>
  <c r="FI231" i="15198"/>
  <c r="FI233" i="15198"/>
  <c r="FI246" i="15198" s="1"/>
  <c r="FI234" i="15198"/>
  <c r="FM231" i="15198"/>
  <c r="FI232" i="15198"/>
  <c r="FI230" i="15198"/>
  <c r="FG239" i="15198"/>
  <c r="FG244" i="15198" s="1"/>
  <c r="FG229" i="15198"/>
  <c r="FG230" i="15198" s="1"/>
  <c r="FG236" i="15198"/>
  <c r="FG240" i="15198"/>
  <c r="FG237" i="15198"/>
  <c r="FO241" i="15198"/>
  <c r="FO232" i="15198"/>
  <c r="FO231" i="15198"/>
  <c r="FO230" i="15198"/>
  <c r="FO234" i="15198"/>
  <c r="FO233" i="15198"/>
  <c r="FO246" i="15198" s="1"/>
  <c r="FQ231" i="15198"/>
  <c r="FQ241" i="15198"/>
  <c r="FQ233" i="15198"/>
  <c r="FQ246" i="15198" s="1"/>
  <c r="FQ230" i="15198"/>
  <c r="FK233" i="15198"/>
  <c r="FK246" i="15198" s="1"/>
  <c r="FF232" i="15198"/>
  <c r="FK241" i="15198"/>
  <c r="FK231" i="15198"/>
  <c r="FK232" i="15198"/>
  <c r="FK234" i="15198"/>
  <c r="FF241" i="15198"/>
  <c r="FF233" i="15198"/>
  <c r="FF246" i="15198" s="1"/>
  <c r="FF231" i="15198"/>
  <c r="FF230" i="15198"/>
  <c r="FE233" i="15198"/>
  <c r="FE246" i="15198" s="1"/>
  <c r="FE234" i="15198"/>
  <c r="FE232" i="15198"/>
  <c r="FE241" i="15198"/>
  <c r="FD231" i="15198"/>
  <c r="FD234" i="15198"/>
  <c r="FD233" i="15198"/>
  <c r="FD246" i="15198" s="1"/>
  <c r="FD232" i="15198"/>
  <c r="FD230" i="15198"/>
  <c r="FC241" i="15198"/>
  <c r="FC231" i="15198"/>
  <c r="FC230" i="15198"/>
  <c r="FC232" i="15198"/>
  <c r="FC234" i="15198"/>
  <c r="QR230" i="15198"/>
  <c r="QR232" i="15198"/>
  <c r="QR233" i="15198"/>
  <c r="QR246" i="15198" s="1"/>
  <c r="QR231" i="15198"/>
  <c r="QR241" i="15198"/>
  <c r="FE231" i="15198" l="1"/>
  <c r="FL230" i="15198"/>
  <c r="FL241" i="15198"/>
  <c r="FL233" i="15198"/>
  <c r="FL246" i="15198" s="1"/>
  <c r="FL231" i="15198"/>
  <c r="FM233" i="15198"/>
  <c r="FM246" i="15198" s="1"/>
  <c r="FB230" i="15198"/>
  <c r="FB234" i="15198"/>
  <c r="FB241" i="15198"/>
  <c r="FS231" i="15198"/>
  <c r="FS230" i="15198"/>
  <c r="FB233" i="15198"/>
  <c r="FB246" i="15198" s="1"/>
  <c r="FB231" i="15198"/>
  <c r="FM234" i="15198"/>
  <c r="FM230" i="15198"/>
  <c r="FS233" i="15198"/>
  <c r="FS246" i="15198" s="1"/>
  <c r="FS241" i="15198"/>
  <c r="FN239" i="15198"/>
  <c r="FN244" i="15198" s="1"/>
  <c r="H22" i="14664" s="1" a="1"/>
  <c r="H375" i="14664" s="1"/>
  <c r="FN240" i="15198"/>
  <c r="FN229" i="15198"/>
  <c r="FN237" i="15198"/>
  <c r="FN232" i="15198"/>
  <c r="FN236" i="15198"/>
  <c r="FP231" i="15198"/>
  <c r="FP233" i="15198"/>
  <c r="FP246" i="15198" s="1"/>
  <c r="FP234" i="15198"/>
  <c r="FP232" i="15198"/>
  <c r="FP230" i="15198"/>
  <c r="FH241" i="15198"/>
  <c r="FH234" i="15198"/>
  <c r="FH231" i="15198"/>
  <c r="FH230" i="15198"/>
  <c r="FH232" i="15198"/>
  <c r="I334" i="14664"/>
  <c r="I340" i="14664"/>
  <c r="I420" i="14664"/>
  <c r="I140" i="14664"/>
  <c r="I216" i="14664"/>
  <c r="I278" i="14664"/>
  <c r="I391" i="14664"/>
  <c r="I202" i="14664"/>
  <c r="I326" i="14664"/>
  <c r="I342" i="14664"/>
  <c r="I366" i="14664"/>
  <c r="I364" i="14664"/>
  <c r="I452" i="14664"/>
  <c r="I453" i="14664"/>
  <c r="I301" i="14664"/>
  <c r="I502" i="14664"/>
  <c r="I189" i="14664"/>
  <c r="I317" i="14664"/>
  <c r="I407" i="14664"/>
  <c r="I104" i="14664"/>
  <c r="I176" i="14664"/>
  <c r="I273" i="14664"/>
  <c r="I509" i="14664"/>
  <c r="I63" i="14664"/>
  <c r="I137" i="14664"/>
  <c r="I429" i="14664"/>
  <c r="I309" i="14664"/>
  <c r="I469" i="14664"/>
  <c r="I377" i="14664"/>
  <c r="I475" i="14664"/>
  <c r="I172" i="14664"/>
  <c r="I369" i="14664"/>
  <c r="I222" i="14664"/>
  <c r="I95" i="14664"/>
  <c r="I367" i="14664"/>
  <c r="I412" i="14664"/>
  <c r="I79" i="14664"/>
  <c r="I376" i="14664"/>
  <c r="I264" i="14664"/>
  <c r="I398" i="14664"/>
  <c r="I349" i="14664"/>
  <c r="I243" i="14664"/>
  <c r="I423" i="14664"/>
  <c r="I312" i="14664"/>
  <c r="I353" i="14664"/>
  <c r="I110" i="14664"/>
  <c r="I457" i="14664"/>
  <c r="I218" i="14664"/>
  <c r="I247" i="14664"/>
  <c r="I396" i="14664"/>
  <c r="I236" i="14664"/>
  <c r="I53" i="14664"/>
  <c r="I81" i="14664"/>
  <c r="I86" i="14664"/>
  <c r="I106" i="14664"/>
  <c r="I500" i="14664"/>
  <c r="I493" i="14664"/>
  <c r="I513" i="14664"/>
  <c r="I520" i="14664"/>
  <c r="I388" i="14664"/>
  <c r="I207" i="14664"/>
  <c r="I395" i="14664"/>
  <c r="I323" i="14664"/>
  <c r="I495" i="14664"/>
  <c r="I249" i="14664"/>
  <c r="I192" i="14664"/>
  <c r="I183" i="14664"/>
  <c r="I498" i="14664"/>
  <c r="I492" i="14664"/>
  <c r="I138" i="14664"/>
  <c r="I477" i="14664"/>
  <c r="I462" i="14664"/>
  <c r="I175" i="14664"/>
  <c r="I23" i="14664"/>
  <c r="I405" i="14664"/>
  <c r="I163" i="14664"/>
  <c r="I257" i="14664"/>
  <c r="I324" i="14664"/>
  <c r="I370" i="14664"/>
  <c r="I59" i="14664"/>
  <c r="I382" i="14664"/>
  <c r="I185" i="14664"/>
  <c r="I294" i="14664"/>
  <c r="I119" i="14664"/>
  <c r="I69" i="14664"/>
  <c r="I434" i="14664"/>
  <c r="I424" i="14664"/>
  <c r="I299" i="14664"/>
  <c r="I94" i="14664"/>
  <c r="I319" i="14664"/>
  <c r="I451" i="14664"/>
  <c r="I411" i="14664"/>
  <c r="I232" i="14664"/>
  <c r="I341" i="14664"/>
  <c r="I408" i="14664"/>
  <c r="I371" i="14664"/>
  <c r="I485" i="14664"/>
  <c r="I497" i="14664"/>
  <c r="I58" i="14664"/>
  <c r="I487" i="14664"/>
  <c r="I397" i="14664"/>
  <c r="I266" i="14664"/>
  <c r="I379" i="14664"/>
  <c r="I182" i="14664"/>
  <c r="I427" i="14664"/>
  <c r="I496" i="14664"/>
  <c r="I378" i="14664"/>
  <c r="I401" i="14664"/>
  <c r="I156" i="14664"/>
  <c r="I404" i="14664"/>
  <c r="I432" i="14664"/>
  <c r="I246" i="14664"/>
  <c r="I307" i="14664"/>
  <c r="I144" i="14664"/>
  <c r="I433" i="14664"/>
  <c r="I244" i="14664"/>
  <c r="I386" i="14664"/>
  <c r="I289" i="14664"/>
  <c r="I271" i="14664"/>
  <c r="I306" i="14664"/>
  <c r="I38" i="14664"/>
  <c r="I435" i="14664"/>
  <c r="I162" i="14664"/>
  <c r="I127" i="14664"/>
  <c r="I101" i="14664"/>
  <c r="I113" i="14664"/>
  <c r="I168" i="14664"/>
  <c r="I103" i="14664"/>
  <c r="I361" i="14664"/>
  <c r="I483" i="14664"/>
  <c r="I112" i="14664"/>
  <c r="I84" i="14664"/>
  <c r="I109" i="14664"/>
  <c r="I39" i="14664"/>
  <c r="I297" i="14664"/>
  <c r="I419" i="14664"/>
  <c r="I392" i="14664"/>
  <c r="I308" i="14664"/>
  <c r="I56" i="14664"/>
  <c r="I93" i="14664"/>
  <c r="I233" i="14664"/>
  <c r="I355" i="14664"/>
  <c r="I494" i="14664"/>
  <c r="I73" i="14664"/>
  <c r="I40" i="14664"/>
  <c r="I191" i="14664"/>
  <c r="I45" i="14664"/>
  <c r="I221" i="14664"/>
  <c r="I237" i="14664"/>
  <c r="I240" i="14664"/>
  <c r="I321" i="14664"/>
  <c r="I476" i="14664"/>
  <c r="I489" i="14664"/>
  <c r="I384" i="14664"/>
  <c r="I482" i="14664"/>
  <c r="I375" i="14664"/>
  <c r="I291" i="14664"/>
  <c r="I410" i="14664"/>
  <c r="I488" i="14664"/>
  <c r="I238" i="14664"/>
  <c r="I154" i="14664"/>
  <c r="I357" i="14664"/>
  <c r="I314" i="14664"/>
  <c r="I196" i="14664"/>
  <c r="I461" i="14664"/>
  <c r="I478" i="14664"/>
  <c r="I52" i="14664"/>
  <c r="I441" i="14664"/>
  <c r="I438" i="14664"/>
  <c r="I518" i="14664"/>
  <c r="I255" i="14664"/>
  <c r="I332" i="14664"/>
  <c r="I133" i="14664"/>
  <c r="I141" i="14664"/>
  <c r="I373" i="14664"/>
  <c r="I167" i="14664"/>
  <c r="I425" i="14664"/>
  <c r="I464" i="14664"/>
  <c r="I188" i="14664"/>
  <c r="I446" i="14664"/>
  <c r="I470" i="14664"/>
  <c r="I214" i="14664"/>
  <c r="I403" i="14664"/>
  <c r="I129" i="14664"/>
  <c r="I215" i="14664"/>
  <c r="I473" i="14664"/>
  <c r="I68" i="14664"/>
  <c r="I166" i="14664"/>
  <c r="I437" i="14664"/>
  <c r="I148" i="14664"/>
  <c r="I339" i="14664"/>
  <c r="I226" i="14664"/>
  <c r="I151" i="14664"/>
  <c r="I409" i="14664"/>
  <c r="I153" i="14664"/>
  <c r="I372" i="14664"/>
  <c r="I402" i="14664"/>
  <c r="I92" i="14664"/>
  <c r="I275" i="14664"/>
  <c r="I328" i="14664"/>
  <c r="I87" i="14664"/>
  <c r="I345" i="14664"/>
  <c r="I254" i="14664"/>
  <c r="I400" i="14664"/>
  <c r="I445" i="14664"/>
  <c r="I223" i="14664"/>
  <c r="I460" i="14664"/>
  <c r="I274" i="14664"/>
  <c r="I159" i="14664"/>
  <c r="I122" i="14664"/>
  <c r="I30" i="14664"/>
  <c r="I115" i="14664"/>
  <c r="I318" i="14664"/>
  <c r="I450" i="14664"/>
  <c r="I354" i="14664"/>
  <c r="I242" i="14664"/>
  <c r="I229" i="14664"/>
  <c r="I515" i="14664"/>
  <c r="I128" i="14664"/>
  <c r="I514" i="14664"/>
  <c r="I24" i="14664"/>
  <c r="I471" i="14664"/>
  <c r="I139" i="14664"/>
  <c r="I472" i="14664"/>
  <c r="I64" i="14664"/>
  <c r="I99" i="14664"/>
  <c r="I78" i="14664"/>
  <c r="I142" i="14664"/>
  <c r="I206" i="14664"/>
  <c r="I152" i="14664"/>
  <c r="I295" i="14664"/>
  <c r="I51" i="14664"/>
  <c r="I260" i="14664"/>
  <c r="I442" i="14664"/>
  <c r="I57" i="14664"/>
  <c r="I504" i="14664"/>
  <c r="I284" i="14664"/>
  <c r="I467" i="14664"/>
  <c r="I44" i="14664"/>
  <c r="I279" i="14664"/>
  <c r="I35" i="14664"/>
  <c r="I316" i="14664"/>
  <c r="I510" i="14664"/>
  <c r="I197" i="14664"/>
  <c r="I210" i="14664"/>
  <c r="I393" i="14664"/>
  <c r="I426" i="14664"/>
  <c r="I506" i="14664"/>
  <c r="I327" i="14664"/>
  <c r="I320" i="14664"/>
  <c r="I48" i="14664"/>
  <c r="I164" i="14664"/>
  <c r="I145" i="14664"/>
  <c r="I329" i="14664"/>
  <c r="I507" i="14664"/>
  <c r="I65" i="14664"/>
  <c r="I263" i="14664"/>
  <c r="I422" i="14664"/>
  <c r="I230" i="14664"/>
  <c r="I134" i="14664"/>
  <c r="I88" i="14664"/>
  <c r="I265" i="14664"/>
  <c r="I443" i="14664"/>
  <c r="I150" i="14664"/>
  <c r="I199" i="14664"/>
  <c r="I331" i="14664"/>
  <c r="I436" i="14664"/>
  <c r="I484" i="14664"/>
  <c r="I499" i="14664"/>
  <c r="I36" i="14664"/>
  <c r="I348" i="14664"/>
  <c r="I179" i="14664"/>
  <c r="I121" i="14664"/>
  <c r="I248" i="14664"/>
  <c r="I252" i="14664"/>
  <c r="I431" i="14664"/>
  <c r="I440" i="14664"/>
  <c r="I335" i="14664"/>
  <c r="I385" i="14664"/>
  <c r="I501" i="14664"/>
  <c r="I173" i="14664"/>
  <c r="I465" i="14664"/>
  <c r="I211" i="14664"/>
  <c r="I245" i="14664"/>
  <c r="I491" i="14664"/>
  <c r="I111" i="14664"/>
  <c r="I516" i="14664"/>
  <c r="I67" i="14664"/>
  <c r="I277" i="14664"/>
  <c r="I368" i="14664"/>
  <c r="I503" i="14664"/>
  <c r="I362" i="14664"/>
  <c r="I26" i="14664"/>
  <c r="I258" i="14664"/>
  <c r="I187" i="14664"/>
  <c r="I298" i="14664"/>
  <c r="I177" i="14664"/>
  <c r="I285" i="14664"/>
  <c r="I143" i="14664"/>
  <c r="I448" i="14664"/>
  <c r="I296" i="14664"/>
  <c r="I480" i="14664"/>
  <c r="I383" i="14664"/>
  <c r="I322" i="14664"/>
  <c r="I198" i="14664"/>
  <c r="I454" i="14664"/>
  <c r="I66" i="14664"/>
  <c r="I28" i="14664"/>
  <c r="I83" i="14664"/>
  <c r="I519" i="14664"/>
  <c r="I418" i="14664"/>
  <c r="I270" i="14664"/>
  <c r="I123" i="14664"/>
  <c r="I224" i="14664"/>
  <c r="I178" i="14664"/>
  <c r="I158" i="14664"/>
  <c r="I415" i="14664"/>
  <c r="I170" i="14664"/>
  <c r="I193" i="14664"/>
  <c r="I130" i="14664"/>
  <c r="I22" i="14664"/>
  <c r="I351" i="14664"/>
  <c r="I272" i="14664"/>
  <c r="I47" i="14664"/>
  <c r="I102" i="14664"/>
  <c r="I108" i="14664"/>
  <c r="I43" i="14664"/>
  <c r="I33" i="14664"/>
  <c r="I286" i="14664"/>
  <c r="I365" i="14664"/>
  <c r="I417" i="14664"/>
  <c r="I201" i="14664"/>
  <c r="I413" i="14664"/>
  <c r="I281" i="14664"/>
  <c r="I406" i="14664"/>
  <c r="I42" i="14664"/>
  <c r="I253" i="14664"/>
  <c r="I205" i="14664"/>
  <c r="I75" i="14664"/>
  <c r="I517" i="14664"/>
  <c r="I268" i="14664"/>
  <c r="I135" i="14664"/>
  <c r="I27" i="14664"/>
  <c r="I338" i="14664"/>
  <c r="I169" i="14664"/>
  <c r="I486" i="14664"/>
  <c r="I449" i="14664"/>
  <c r="I387" i="14664"/>
  <c r="I174" i="14664"/>
  <c r="I34" i="14664"/>
  <c r="I350" i="14664"/>
  <c r="I234" i="14664"/>
  <c r="I256" i="14664"/>
  <c r="I336" i="14664"/>
  <c r="I414" i="14664"/>
  <c r="I125" i="14664"/>
  <c r="I37" i="14664"/>
  <c r="I466" i="14664"/>
  <c r="I311" i="14664"/>
  <c r="I146" i="14664"/>
  <c r="I293" i="14664"/>
  <c r="I184" i="14664"/>
  <c r="I171" i="14664"/>
  <c r="I204" i="14664"/>
  <c r="I124" i="14664"/>
  <c r="I107" i="14664"/>
  <c r="I269" i="14664"/>
  <c r="I287" i="14664"/>
  <c r="I374" i="14664"/>
  <c r="I459" i="14664"/>
  <c r="I481" i="14664"/>
  <c r="I220" i="14664"/>
  <c r="I165" i="14664"/>
  <c r="I157" i="14664"/>
  <c r="I280" i="14664"/>
  <c r="I71" i="14664"/>
  <c r="I228" i="14664"/>
  <c r="I54" i="14664"/>
  <c r="I190" i="14664"/>
  <c r="I55" i="14664"/>
  <c r="I227" i="14664"/>
  <c r="I25" i="14664"/>
  <c r="I41" i="14664"/>
  <c r="I305" i="14664"/>
  <c r="I262" i="14664"/>
  <c r="I505" i="14664"/>
  <c r="I49" i="14664"/>
  <c r="I439" i="14664"/>
  <c r="I251" i="14664"/>
  <c r="I456" i="14664"/>
  <c r="I100" i="14664"/>
  <c r="I468" i="14664"/>
  <c r="I194" i="14664"/>
  <c r="I352" i="14664"/>
  <c r="I479" i="14664"/>
  <c r="I235" i="14664"/>
  <c r="I82" i="14664"/>
  <c r="I203" i="14664"/>
  <c r="I394" i="14664"/>
  <c r="I120" i="14664"/>
  <c r="I114" i="14664"/>
  <c r="I186" i="14664"/>
  <c r="I161" i="14664"/>
  <c r="I219" i="14664"/>
  <c r="I90" i="14664"/>
  <c r="I360" i="14664"/>
  <c r="I62" i="14664"/>
  <c r="I208" i="14664"/>
  <c r="I288" i="14664"/>
  <c r="I463" i="14664"/>
  <c r="I155" i="14664"/>
  <c r="I180" i="14664"/>
  <c r="I213" i="14664"/>
  <c r="I325" i="14664"/>
  <c r="I310" i="14664"/>
  <c r="I390" i="14664"/>
  <c r="I399" i="14664"/>
  <c r="I91" i="14664"/>
  <c r="I282" i="14664"/>
  <c r="I344" i="14664"/>
  <c r="I147" i="14664"/>
  <c r="I76" i="14664"/>
  <c r="I521" i="14664"/>
  <c r="I72" i="14664"/>
  <c r="I333" i="14664"/>
  <c r="I508" i="14664"/>
  <c r="I77" i="14664"/>
  <c r="I231" i="14664"/>
  <c r="I304" i="14664"/>
  <c r="I261" i="14664"/>
  <c r="I389" i="14664"/>
  <c r="I149" i="14664"/>
  <c r="I241" i="14664"/>
  <c r="I363" i="14664"/>
  <c r="I380" i="14664"/>
  <c r="I358" i="14664"/>
  <c r="I160" i="14664"/>
  <c r="I428" i="14664"/>
  <c r="I181" i="14664"/>
  <c r="I29" i="14664"/>
  <c r="I96" i="14664"/>
  <c r="I225" i="14664"/>
  <c r="I283" i="14664"/>
  <c r="I421" i="14664"/>
  <c r="I346" i="14664"/>
  <c r="I126" i="14664"/>
  <c r="I116" i="14664"/>
  <c r="I259" i="14664"/>
  <c r="I444" i="14664"/>
  <c r="I32" i="14664"/>
  <c r="I209" i="14664"/>
  <c r="I74" i="14664"/>
  <c r="I80" i="14664"/>
  <c r="I98" i="14664"/>
  <c r="I60" i="14664"/>
  <c r="I195" i="14664"/>
  <c r="I50" i="14664"/>
  <c r="I117" i="14664"/>
  <c r="I511" i="14664"/>
  <c r="I118" i="14664"/>
  <c r="I474" i="14664"/>
  <c r="I70" i="14664"/>
  <c r="I356" i="14664"/>
  <c r="I131" i="14664"/>
  <c r="I136" i="14664"/>
  <c r="I212" i="14664"/>
  <c r="I447" i="14664"/>
  <c r="I46" i="14664"/>
  <c r="I303" i="14664"/>
  <c r="I200" i="14664"/>
  <c r="I217" i="14664"/>
  <c r="I239" i="14664"/>
  <c r="I302" i="14664"/>
  <c r="I455" i="14664"/>
  <c r="I105" i="14664"/>
  <c r="I359" i="14664"/>
  <c r="I347" i="14664"/>
  <c r="I292" i="14664"/>
  <c r="I315" i="14664"/>
  <c r="I97" i="14664"/>
  <c r="I430" i="14664"/>
  <c r="I381" i="14664"/>
  <c r="I61" i="14664"/>
  <c r="I267" i="14664"/>
  <c r="I330" i="14664"/>
  <c r="I276" i="14664"/>
  <c r="I337" i="14664"/>
  <c r="I250" i="14664"/>
  <c r="I458" i="14664"/>
  <c r="I343" i="14664"/>
  <c r="I132" i="14664"/>
  <c r="I416" i="14664"/>
  <c r="I313" i="14664"/>
  <c r="I89" i="14664"/>
  <c r="I290" i="14664"/>
  <c r="I85" i="14664"/>
  <c r="I512" i="14664"/>
  <c r="I31" i="14664"/>
  <c r="I490" i="14664"/>
  <c r="FG241" i="15198"/>
  <c r="FG232" i="15198"/>
  <c r="FG231" i="15198"/>
  <c r="FG234" i="15198"/>
  <c r="FG233" i="15198"/>
  <c r="FG246" i="15198" s="1"/>
  <c r="FN234" i="15198" l="1"/>
  <c r="FN233" i="15198"/>
  <c r="FN246" i="15198" s="1"/>
  <c r="J22" i="14664" s="1" a="1"/>
  <c r="J93" i="14664" s="1"/>
  <c r="FN230" i="15198"/>
  <c r="FN241" i="15198"/>
  <c r="FN231" i="15198"/>
  <c r="H339" i="14664"/>
  <c r="H76" i="14664"/>
  <c r="H428" i="14664"/>
  <c r="H453" i="14664"/>
  <c r="H145" i="14664"/>
  <c r="H334" i="14664"/>
  <c r="H252" i="14664"/>
  <c r="H372" i="14664"/>
  <c r="H477" i="14664"/>
  <c r="H465" i="14664"/>
  <c r="H228" i="14664"/>
  <c r="H418" i="14664"/>
  <c r="H288" i="14664"/>
  <c r="H250" i="14664"/>
  <c r="H386" i="14664"/>
  <c r="H224" i="14664"/>
  <c r="H271" i="14664"/>
  <c r="H196" i="14664"/>
  <c r="H92" i="14664"/>
  <c r="H346" i="14664"/>
  <c r="H408" i="14664"/>
  <c r="H276" i="14664"/>
  <c r="H166" i="14664"/>
  <c r="H393" i="14664"/>
  <c r="H467" i="14664"/>
  <c r="H512" i="14664"/>
  <c r="H274" i="14664"/>
  <c r="H118" i="14664"/>
  <c r="H38" i="14664"/>
  <c r="H508" i="14664"/>
  <c r="H40" i="14664"/>
  <c r="H434" i="14664"/>
  <c r="H91" i="14664"/>
  <c r="H448" i="14664"/>
  <c r="H195" i="14664"/>
  <c r="H107" i="14664"/>
  <c r="H214" i="14664"/>
  <c r="H389" i="14664"/>
  <c r="H420" i="14664"/>
  <c r="H59" i="14664"/>
  <c r="H249" i="14664"/>
  <c r="H83" i="14664"/>
  <c r="H100" i="14664"/>
  <c r="H354" i="14664"/>
  <c r="H303" i="14664"/>
  <c r="H208" i="14664"/>
  <c r="H273" i="14664"/>
  <c r="H398" i="14664"/>
  <c r="H400" i="14664"/>
  <c r="H355" i="14664"/>
  <c r="H173" i="14664"/>
  <c r="H277" i="14664"/>
  <c r="H129" i="14664"/>
  <c r="H247" i="14664"/>
  <c r="H351" i="14664"/>
  <c r="H292" i="14664"/>
  <c r="H502" i="14664"/>
  <c r="H154" i="14664"/>
  <c r="H272" i="14664"/>
  <c r="H329" i="14664"/>
  <c r="H390" i="14664"/>
  <c r="H299" i="14664"/>
  <c r="H71" i="14664"/>
  <c r="H481" i="14664"/>
  <c r="H278" i="14664"/>
  <c r="H131" i="14664"/>
  <c r="H326" i="14664"/>
  <c r="H133" i="14664"/>
  <c r="H35" i="14664"/>
  <c r="H223" i="14664"/>
  <c r="H474" i="14664"/>
  <c r="H405" i="14664"/>
  <c r="H139" i="14664"/>
  <c r="H136" i="14664"/>
  <c r="H377" i="14664"/>
  <c r="H225" i="14664"/>
  <c r="H89" i="14664"/>
  <c r="H401" i="14664"/>
  <c r="H140" i="14664"/>
  <c r="H127" i="14664"/>
  <c r="H238" i="14664"/>
  <c r="H162" i="14664"/>
  <c r="H468" i="14664"/>
  <c r="H518" i="14664"/>
  <c r="H266" i="14664"/>
  <c r="H111" i="14664"/>
  <c r="H391" i="14664"/>
  <c r="H309" i="14664"/>
  <c r="H48" i="14664"/>
  <c r="H298" i="14664"/>
  <c r="H307" i="14664"/>
  <c r="H183" i="14664"/>
  <c r="H268" i="14664"/>
  <c r="H290" i="14664"/>
  <c r="H158" i="14664"/>
  <c r="H204" i="14664"/>
  <c r="H514" i="14664"/>
  <c r="H311" i="14664"/>
  <c r="H244" i="14664"/>
  <c r="H488" i="14664"/>
  <c r="H397" i="14664"/>
  <c r="H108" i="14664"/>
  <c r="H406" i="14664"/>
  <c r="H241" i="14664"/>
  <c r="H410" i="14664"/>
  <c r="H95" i="14664"/>
  <c r="H443" i="14664"/>
  <c r="H291" i="14664"/>
  <c r="H487" i="14664"/>
  <c r="H422" i="14664"/>
  <c r="H181" i="14664"/>
  <c r="H24" i="14664"/>
  <c r="H265" i="14664"/>
  <c r="H361" i="14664"/>
  <c r="H254" i="14664"/>
  <c r="H229" i="14664"/>
  <c r="H237" i="14664"/>
  <c r="H155" i="14664"/>
  <c r="H132" i="14664"/>
  <c r="H507" i="14664"/>
  <c r="H202" i="14664"/>
  <c r="H343" i="14664"/>
  <c r="H317" i="14664"/>
  <c r="H352" i="14664"/>
  <c r="H475" i="14664"/>
  <c r="H55" i="14664"/>
  <c r="H297" i="14664"/>
  <c r="H240" i="14664"/>
  <c r="H388" i="14664"/>
  <c r="H279" i="14664"/>
  <c r="H176" i="14664"/>
  <c r="H324" i="14664"/>
  <c r="H353" i="14664"/>
  <c r="H301" i="14664"/>
  <c r="H110" i="14664"/>
  <c r="H423" i="14664"/>
  <c r="H258" i="14664"/>
  <c r="H209" i="14664"/>
  <c r="H96" i="14664"/>
  <c r="H362" i="14664"/>
  <c r="H330" i="14664"/>
  <c r="H105" i="14664"/>
  <c r="H483" i="14664"/>
  <c r="H344" i="14664"/>
  <c r="H322" i="14664"/>
  <c r="H236" i="14664"/>
  <c r="H366" i="14664"/>
  <c r="H29" i="14664"/>
  <c r="H485" i="14664"/>
  <c r="H337" i="14664"/>
  <c r="H93" i="14664"/>
  <c r="H360" i="14664"/>
  <c r="H135" i="14664"/>
  <c r="H350" i="14664"/>
  <c r="H476" i="14664"/>
  <c r="H381" i="14664"/>
  <c r="H335" i="14664"/>
  <c r="H255" i="14664"/>
  <c r="H198" i="14664"/>
  <c r="H234" i="14664"/>
  <c r="H192" i="14664"/>
  <c r="H308" i="14664"/>
  <c r="H262" i="14664"/>
  <c r="H141" i="14664"/>
  <c r="H130" i="14664"/>
  <c r="H167" i="14664"/>
  <c r="H144" i="14664"/>
  <c r="H88" i="14664"/>
  <c r="H421" i="14664"/>
  <c r="H283" i="14664"/>
  <c r="H41" i="14664"/>
  <c r="H395" i="14664"/>
  <c r="H494" i="14664"/>
  <c r="H472" i="14664"/>
  <c r="H356" i="14664"/>
  <c r="H178" i="14664"/>
  <c r="H348" i="14664"/>
  <c r="H184" i="14664"/>
  <c r="H373" i="14664"/>
  <c r="H387" i="14664"/>
  <c r="H379" i="14664"/>
  <c r="H26" i="14664"/>
  <c r="H459" i="14664"/>
  <c r="H221" i="14664"/>
  <c r="H112" i="14664"/>
  <c r="H43" i="14664"/>
  <c r="H219" i="14664"/>
  <c r="H23" i="14664"/>
  <c r="H510" i="14664"/>
  <c r="H486" i="14664"/>
  <c r="H489" i="14664"/>
  <c r="H471" i="14664"/>
  <c r="H368" i="14664"/>
  <c r="H455" i="14664"/>
  <c r="H396" i="14664"/>
  <c r="H314" i="14664"/>
  <c r="H293" i="14664"/>
  <c r="H56" i="14664"/>
  <c r="H402" i="14664"/>
  <c r="H436" i="14664"/>
  <c r="H185" i="14664"/>
  <c r="H450" i="14664"/>
  <c r="H213" i="14664"/>
  <c r="H220" i="14664"/>
  <c r="H457" i="14664"/>
  <c r="H159" i="14664"/>
  <c r="H47" i="14664"/>
  <c r="H42" i="14664"/>
  <c r="H104" i="14664"/>
  <c r="H156" i="14664"/>
  <c r="H504" i="14664"/>
  <c r="H99" i="14664"/>
  <c r="H435" i="14664"/>
  <c r="H142" i="14664"/>
  <c r="H34" i="14664"/>
  <c r="H30" i="14664"/>
  <c r="H182" i="14664"/>
  <c r="H61" i="14664"/>
  <c r="H440" i="14664"/>
  <c r="H175" i="14664"/>
  <c r="H121" i="14664"/>
  <c r="H333" i="14664"/>
  <c r="H444" i="14664"/>
  <c r="H161" i="14664"/>
  <c r="H414" i="14664"/>
  <c r="H126" i="14664"/>
  <c r="H22" i="14664"/>
  <c r="H429" i="14664"/>
  <c r="H267" i="14664"/>
  <c r="H125" i="14664"/>
  <c r="H376" i="14664"/>
  <c r="H261" i="14664"/>
  <c r="H425" i="14664"/>
  <c r="H78" i="14664"/>
  <c r="H321" i="14664"/>
  <c r="H463" i="14664"/>
  <c r="H306" i="14664"/>
  <c r="H491" i="14664"/>
  <c r="H63" i="14664"/>
  <c r="H331" i="14664"/>
  <c r="H517" i="14664"/>
  <c r="H316" i="14664"/>
  <c r="H160" i="14664"/>
  <c r="H310" i="14664"/>
  <c r="H260" i="14664"/>
  <c r="H442" i="14664"/>
  <c r="H49" i="14664"/>
  <c r="H54" i="14664"/>
  <c r="H77" i="14664"/>
  <c r="H79" i="14664"/>
  <c r="H180" i="14664"/>
  <c r="H106" i="14664"/>
  <c r="H36" i="14664"/>
  <c r="H31" i="14664"/>
  <c r="H496" i="14664"/>
  <c r="H285" i="14664"/>
  <c r="H128" i="14664"/>
  <c r="H143" i="14664"/>
  <c r="H239" i="14664"/>
  <c r="H347" i="14664"/>
  <c r="H86" i="14664"/>
  <c r="H499" i="14664"/>
  <c r="H194" i="14664"/>
  <c r="H73" i="14664"/>
  <c r="H68" i="14664"/>
  <c r="H509" i="14664"/>
  <c r="H284" i="14664"/>
  <c r="H417" i="14664"/>
  <c r="H462" i="14664"/>
  <c r="H439" i="14664"/>
  <c r="H64" i="14664"/>
  <c r="H242" i="14664"/>
  <c r="H263" i="14664"/>
  <c r="H313" i="14664"/>
  <c r="H60" i="14664"/>
  <c r="H403" i="14664"/>
  <c r="H332" i="14664"/>
  <c r="H170" i="14664"/>
  <c r="H147" i="14664"/>
  <c r="H138" i="14664"/>
  <c r="H39" i="14664"/>
  <c r="H172" i="14664"/>
  <c r="H328" i="14664"/>
  <c r="H327" i="14664"/>
  <c r="H325" i="14664"/>
  <c r="H153" i="14664"/>
  <c r="H122" i="14664"/>
  <c r="H114" i="14664"/>
  <c r="H503" i="14664"/>
  <c r="H45" i="14664"/>
  <c r="H264" i="14664"/>
  <c r="H413" i="14664"/>
  <c r="H495" i="14664"/>
  <c r="H119" i="14664"/>
  <c r="H84" i="14664"/>
  <c r="H189" i="14664"/>
  <c r="H101" i="14664"/>
  <c r="H137" i="14664"/>
  <c r="H102" i="14664"/>
  <c r="H97" i="14664"/>
  <c r="H371" i="14664"/>
  <c r="H109" i="14664"/>
  <c r="H200" i="14664"/>
  <c r="H498" i="14664"/>
  <c r="H500" i="14664"/>
  <c r="H116" i="14664"/>
  <c r="H253" i="14664"/>
  <c r="H312" i="14664"/>
  <c r="H359" i="14664"/>
  <c r="H357" i="14664"/>
  <c r="H419" i="14664"/>
  <c r="H464" i="14664"/>
  <c r="H364" i="14664"/>
  <c r="H365" i="14664"/>
  <c r="H302" i="14664"/>
  <c r="H294" i="14664"/>
  <c r="H380" i="14664"/>
  <c r="H470" i="14664"/>
  <c r="H146" i="14664"/>
  <c r="H451" i="14664"/>
  <c r="H521" i="14664"/>
  <c r="H211" i="14664"/>
  <c r="H447" i="14664"/>
  <c r="H341" i="14664"/>
  <c r="H426" i="14664"/>
  <c r="H415" i="14664"/>
  <c r="H52" i="14664"/>
  <c r="H416" i="14664"/>
  <c r="H466" i="14664"/>
  <c r="H516" i="14664"/>
  <c r="H37" i="14664"/>
  <c r="H501" i="14664"/>
  <c r="H336" i="14664"/>
  <c r="H342" i="14664"/>
  <c r="H478" i="14664"/>
  <c r="H177" i="14664"/>
  <c r="H383" i="14664"/>
  <c r="H90" i="14664"/>
  <c r="H452" i="14664"/>
  <c r="H454" i="14664"/>
  <c r="H25" i="14664"/>
  <c r="H511" i="14664"/>
  <c r="H369" i="14664"/>
  <c r="H120" i="14664"/>
  <c r="H212" i="14664"/>
  <c r="H427" i="14664"/>
  <c r="H505" i="14664"/>
  <c r="H433" i="14664"/>
  <c r="H490" i="14664"/>
  <c r="H479" i="14664"/>
  <c r="H259" i="14664"/>
  <c r="H203" i="14664"/>
  <c r="H148" i="14664"/>
  <c r="H513" i="14664"/>
  <c r="H67" i="14664"/>
  <c r="H382" i="14664"/>
  <c r="H190" i="14664"/>
  <c r="H484" i="14664"/>
  <c r="H75" i="14664"/>
  <c r="H411" i="14664"/>
  <c r="H458" i="14664"/>
  <c r="H446" i="14664"/>
  <c r="H149" i="14664"/>
  <c r="H289" i="14664"/>
  <c r="H69" i="14664"/>
  <c r="H168" i="14664"/>
  <c r="H218" i="14664"/>
  <c r="H275" i="14664"/>
  <c r="H492" i="14664"/>
  <c r="H32" i="14664"/>
  <c r="H404" i="14664"/>
  <c r="H286" i="14664"/>
  <c r="H432" i="14664"/>
  <c r="H231" i="14664"/>
  <c r="H85" i="14664"/>
  <c r="H227" i="14664"/>
  <c r="H98" i="14664"/>
  <c r="H94" i="14664"/>
  <c r="H338" i="14664"/>
  <c r="H412" i="14664"/>
  <c r="H246" i="14664"/>
  <c r="H296" i="14664"/>
  <c r="H358" i="14664"/>
  <c r="H461" i="14664"/>
  <c r="H217" i="14664"/>
  <c r="H205" i="14664"/>
  <c r="H201" i="14664"/>
  <c r="H191" i="14664"/>
  <c r="H179" i="14664"/>
  <c r="H300" i="14664"/>
  <c r="H456" i="14664"/>
  <c r="H157" i="14664"/>
  <c r="H441" i="14664"/>
  <c r="H469" i="14664"/>
  <c r="H72" i="14664"/>
  <c r="H349" i="14664"/>
  <c r="H323" i="14664"/>
  <c r="H394" i="14664"/>
  <c r="H163" i="14664"/>
  <c r="H233" i="14664"/>
  <c r="H51" i="14664"/>
  <c r="H305" i="14664"/>
  <c r="H281" i="14664"/>
  <c r="H269" i="14664"/>
  <c r="H124" i="14664"/>
  <c r="H280" i="14664"/>
  <c r="H80" i="14664"/>
  <c r="H115" i="14664"/>
  <c r="H193" i="14664"/>
  <c r="H287" i="14664"/>
  <c r="H251" i="14664"/>
  <c r="H243" i="14664"/>
  <c r="H65" i="14664"/>
  <c r="H216" i="14664"/>
  <c r="H150" i="14664"/>
  <c r="H197" i="14664"/>
  <c r="H409" i="14664"/>
  <c r="H245" i="14664"/>
  <c r="H319" i="14664"/>
  <c r="H385" i="14664"/>
  <c r="H506" i="14664"/>
  <c r="H270" i="14664"/>
  <c r="H226" i="14664"/>
  <c r="H215" i="14664"/>
  <c r="H318" i="14664"/>
  <c r="H152" i="14664"/>
  <c r="H235" i="14664"/>
  <c r="H282" i="14664"/>
  <c r="H123" i="14664"/>
  <c r="H407" i="14664"/>
  <c r="H374" i="14664"/>
  <c r="H367" i="14664"/>
  <c r="H171" i="14664"/>
  <c r="H520" i="14664"/>
  <c r="H370" i="14664"/>
  <c r="H27" i="14664"/>
  <c r="H103" i="14664"/>
  <c r="H493" i="14664"/>
  <c r="H482" i="14664"/>
  <c r="H206" i="14664"/>
  <c r="H438" i="14664"/>
  <c r="H295" i="14664"/>
  <c r="H248" i="14664"/>
  <c r="H431" i="14664"/>
  <c r="H222" i="14664"/>
  <c r="H230" i="14664"/>
  <c r="H58" i="14664"/>
  <c r="H497" i="14664"/>
  <c r="H50" i="14664"/>
  <c r="H46" i="14664"/>
  <c r="H28" i="14664"/>
  <c r="H445" i="14664"/>
  <c r="H340" i="14664"/>
  <c r="H257" i="14664"/>
  <c r="H378" i="14664"/>
  <c r="H304" i="14664"/>
  <c r="H392" i="14664"/>
  <c r="H399" i="14664"/>
  <c r="H187" i="14664"/>
  <c r="H174" i="14664"/>
  <c r="H33" i="14664"/>
  <c r="H188" i="14664"/>
  <c r="H165" i="14664"/>
  <c r="H169" i="14664"/>
  <c r="H87" i="14664"/>
  <c r="H82" i="14664"/>
  <c r="H66" i="14664"/>
  <c r="H164" i="14664"/>
  <c r="H384" i="14664"/>
  <c r="H363" i="14664"/>
  <c r="H232" i="14664"/>
  <c r="H151" i="14664"/>
  <c r="H74" i="14664"/>
  <c r="H70" i="14664"/>
  <c r="H345" i="14664"/>
  <c r="H53" i="14664"/>
  <c r="H320" i="14664"/>
  <c r="H430" i="14664"/>
  <c r="H473" i="14664"/>
  <c r="H113" i="14664"/>
  <c r="H315" i="14664"/>
  <c r="H210" i="14664"/>
  <c r="H424" i="14664"/>
  <c r="H134" i="14664"/>
  <c r="H62" i="14664"/>
  <c r="H57" i="14664"/>
  <c r="H437" i="14664"/>
  <c r="H117" i="14664"/>
  <c r="H256" i="14664"/>
  <c r="H515" i="14664"/>
  <c r="H186" i="14664"/>
  <c r="H44" i="14664"/>
  <c r="H199" i="14664"/>
  <c r="H519" i="14664"/>
  <c r="H207" i="14664"/>
  <c r="H449" i="14664"/>
  <c r="H460" i="14664"/>
  <c r="H81" i="14664"/>
  <c r="H480" i="14664"/>
  <c r="O4" i="15196"/>
  <c r="O3" i="15196"/>
  <c r="O2" i="15196"/>
  <c r="J385" i="14664" l="1"/>
  <c r="J474" i="14664"/>
  <c r="J302" i="14664"/>
  <c r="J340" i="14664"/>
  <c r="J202" i="14664"/>
  <c r="J107" i="14664"/>
  <c r="J88" i="14664"/>
  <c r="J393" i="14664"/>
  <c r="J241" i="14664"/>
  <c r="J444" i="14664"/>
  <c r="J132" i="14664"/>
  <c r="J466" i="14664"/>
  <c r="J510" i="14664"/>
  <c r="J485" i="14664"/>
  <c r="J430" i="14664"/>
  <c r="J52" i="14664"/>
  <c r="J199" i="14664"/>
  <c r="J301" i="14664"/>
  <c r="J389" i="14664"/>
  <c r="J31" i="14664"/>
  <c r="J123" i="14664"/>
  <c r="J283" i="14664"/>
  <c r="J68" i="14664"/>
  <c r="J206" i="14664"/>
  <c r="J172" i="14664"/>
  <c r="J278" i="14664"/>
  <c r="J488" i="14664"/>
  <c r="J257" i="14664"/>
  <c r="J434" i="14664"/>
  <c r="J126" i="14664"/>
  <c r="J295" i="14664"/>
  <c r="J33" i="14664"/>
  <c r="J55" i="14664"/>
  <c r="J56" i="14664"/>
  <c r="J190" i="14664"/>
  <c r="J462" i="14664"/>
  <c r="J361" i="14664"/>
  <c r="J187" i="14664"/>
  <c r="J392" i="14664"/>
  <c r="J171" i="14664"/>
  <c r="J311" i="14664"/>
  <c r="J138" i="14664"/>
  <c r="J409" i="14664"/>
  <c r="J269" i="14664"/>
  <c r="J27" i="14664"/>
  <c r="J478" i="14664"/>
  <c r="J96" i="14664"/>
  <c r="J299" i="14664"/>
  <c r="J403" i="14664"/>
  <c r="J391" i="14664"/>
  <c r="J89" i="14664"/>
  <c r="J304" i="14664"/>
  <c r="J421" i="14664"/>
  <c r="J484" i="14664"/>
  <c r="J261" i="14664"/>
  <c r="J150" i="14664"/>
  <c r="J414" i="14664"/>
  <c r="J80" i="14664"/>
  <c r="J442" i="14664"/>
  <c r="J168" i="14664"/>
  <c r="J417" i="14664"/>
  <c r="J59" i="14664"/>
  <c r="J339" i="14664"/>
  <c r="J296" i="14664"/>
  <c r="J330" i="14664"/>
  <c r="J401" i="14664"/>
  <c r="J271" i="14664"/>
  <c r="J428" i="14664"/>
  <c r="J121" i="14664"/>
  <c r="J23" i="14664"/>
  <c r="J398" i="14664"/>
  <c r="J92" i="14664"/>
  <c r="J513" i="14664"/>
  <c r="J438" i="14664"/>
  <c r="J125" i="14664"/>
  <c r="J44" i="14664"/>
  <c r="J245" i="14664"/>
  <c r="J259" i="14664"/>
  <c r="J203" i="14664"/>
  <c r="J424" i="14664"/>
  <c r="J109" i="14664"/>
  <c r="J384" i="14664"/>
  <c r="J508" i="14664"/>
  <c r="J329" i="14664"/>
  <c r="J520" i="14664"/>
  <c r="J91" i="14664"/>
  <c r="J22" i="14664"/>
  <c r="J429" i="14664"/>
  <c r="J115" i="14664"/>
  <c r="J359" i="14664"/>
  <c r="J267" i="14664"/>
  <c r="J394" i="14664"/>
  <c r="J500" i="14664"/>
  <c r="J337" i="14664"/>
  <c r="J356" i="14664"/>
  <c r="J173" i="14664"/>
  <c r="J396" i="14664"/>
  <c r="J336" i="14664"/>
  <c r="J318" i="14664"/>
  <c r="J472" i="14664"/>
  <c r="J127" i="14664"/>
  <c r="J50" i="14664"/>
  <c r="J503" i="14664"/>
  <c r="J113" i="14664"/>
  <c r="J41" i="14664"/>
  <c r="J81" i="14664"/>
  <c r="J246" i="14664"/>
  <c r="J454" i="14664"/>
  <c r="J194" i="14664"/>
  <c r="J76" i="14664"/>
  <c r="J244" i="14664"/>
  <c r="J47" i="14664"/>
  <c r="J243" i="14664"/>
  <c r="J456" i="14664"/>
  <c r="J209" i="14664"/>
  <c r="J193" i="14664"/>
  <c r="J425" i="14664"/>
  <c r="J191" i="14664"/>
  <c r="J28" i="14664"/>
  <c r="J112" i="14664"/>
  <c r="J355" i="14664"/>
  <c r="J315" i="14664"/>
  <c r="J413" i="14664"/>
  <c r="J131" i="14664"/>
  <c r="J305" i="14664"/>
  <c r="J65" i="14664"/>
  <c r="J514" i="14664"/>
  <c r="J66" i="14664"/>
  <c r="J170" i="14664"/>
  <c r="J142" i="14664"/>
  <c r="J208" i="14664"/>
  <c r="J358" i="14664"/>
  <c r="J211" i="14664"/>
  <c r="J447" i="14664"/>
  <c r="J272" i="14664"/>
  <c r="J322" i="14664"/>
  <c r="J38" i="14664"/>
  <c r="J461" i="14664"/>
  <c r="J507" i="14664"/>
  <c r="J519" i="14664"/>
  <c r="J46" i="14664"/>
  <c r="J63" i="14664"/>
  <c r="J106" i="14664"/>
  <c r="J87" i="14664"/>
  <c r="J285" i="14664"/>
  <c r="J459" i="14664"/>
  <c r="J57" i="14664"/>
  <c r="J320" i="14664"/>
  <c r="J228" i="14664"/>
  <c r="J516" i="14664"/>
  <c r="J378" i="14664"/>
  <c r="J308" i="14664"/>
  <c r="J205" i="14664"/>
  <c r="J309" i="14664"/>
  <c r="J268" i="14664"/>
  <c r="J220" i="14664"/>
  <c r="J256" i="14664"/>
  <c r="J24" i="14664"/>
  <c r="J215" i="14664"/>
  <c r="J400" i="14664"/>
  <c r="J86" i="14664"/>
  <c r="J284" i="14664"/>
  <c r="J253" i="14664"/>
  <c r="J120" i="14664"/>
  <c r="J201" i="14664"/>
  <c r="J136" i="14664"/>
  <c r="J214" i="14664"/>
  <c r="J62" i="14664"/>
  <c r="J176" i="14664"/>
  <c r="J229" i="14664"/>
  <c r="J67" i="14664"/>
  <c r="J353" i="14664"/>
  <c r="J479" i="14664"/>
  <c r="J249" i="14664"/>
  <c r="J286" i="14664"/>
  <c r="J39" i="14664"/>
  <c r="J410" i="14664"/>
  <c r="J221" i="14664"/>
  <c r="J483" i="14664"/>
  <c r="J134" i="14664"/>
  <c r="J354" i="14664"/>
  <c r="J239" i="14664"/>
  <c r="J469" i="14664"/>
  <c r="J300" i="14664"/>
  <c r="J49" i="14664"/>
  <c r="J100" i="14664"/>
  <c r="J145" i="14664"/>
  <c r="J480" i="14664"/>
  <c r="J182" i="14664"/>
  <c r="J108" i="14664"/>
  <c r="J60" i="14664"/>
  <c r="J345" i="14664"/>
  <c r="J78" i="14664"/>
  <c r="J293" i="14664"/>
  <c r="J314" i="14664"/>
  <c r="J167" i="14664"/>
  <c r="J468" i="14664"/>
  <c r="J218" i="14664"/>
  <c r="J118" i="14664"/>
  <c r="J348" i="14664"/>
  <c r="J29" i="14664"/>
  <c r="J32" i="14664"/>
  <c r="J287" i="14664"/>
  <c r="J350" i="14664"/>
  <c r="J161" i="14664"/>
  <c r="J275" i="14664"/>
  <c r="J495" i="14664"/>
  <c r="J260" i="14664"/>
  <c r="J135" i="14664"/>
  <c r="J380" i="14664"/>
  <c r="J34" i="14664"/>
  <c r="J144" i="14664"/>
  <c r="J277" i="14664"/>
  <c r="J407" i="14664"/>
  <c r="J210" i="14664"/>
  <c r="J405" i="14664"/>
  <c r="J72" i="14664"/>
  <c r="J169" i="14664"/>
  <c r="J289" i="14664"/>
  <c r="J477" i="14664"/>
  <c r="J183" i="14664"/>
  <c r="J467" i="14664"/>
  <c r="J116" i="14664"/>
  <c r="J263" i="14664"/>
  <c r="J103" i="14664"/>
  <c r="J470" i="14664"/>
  <c r="J448" i="14664"/>
  <c r="J367" i="14664"/>
  <c r="J157" i="14664"/>
  <c r="J303" i="14664"/>
  <c r="J381" i="14664"/>
  <c r="J368" i="14664"/>
  <c r="J310" i="14664"/>
  <c r="J518" i="14664"/>
  <c r="J258" i="14664"/>
  <c r="J140" i="14664"/>
  <c r="J372" i="14664"/>
  <c r="J266" i="14664"/>
  <c r="J179" i="14664"/>
  <c r="J95" i="14664"/>
  <c r="J238" i="14664"/>
  <c r="J412" i="14664"/>
  <c r="J276" i="14664"/>
  <c r="J481" i="14664"/>
  <c r="J74" i="14664"/>
  <c r="J402" i="14664"/>
  <c r="J119" i="14664"/>
  <c r="J440" i="14664"/>
  <c r="J225" i="14664"/>
  <c r="J174" i="14664"/>
  <c r="J328" i="14664"/>
  <c r="J234" i="14664"/>
  <c r="J375" i="14664"/>
  <c r="J264" i="14664"/>
  <c r="J331" i="14664"/>
  <c r="J195" i="14664"/>
  <c r="J451" i="14664"/>
  <c r="J437" i="14664"/>
  <c r="J321" i="14664"/>
  <c r="J181" i="14664"/>
  <c r="J282" i="14664"/>
  <c r="J148" i="14664"/>
  <c r="J422" i="14664"/>
  <c r="J247" i="14664"/>
  <c r="J476" i="14664"/>
  <c r="J489" i="14664"/>
  <c r="J166" i="14664"/>
  <c r="J153" i="14664"/>
  <c r="J441" i="14664"/>
  <c r="J232" i="14664"/>
  <c r="J423" i="14664"/>
  <c r="J104" i="14664"/>
  <c r="J499" i="14664"/>
  <c r="J83" i="14664"/>
  <c r="J163" i="14664"/>
  <c r="J306" i="14664"/>
  <c r="J290" i="14664"/>
  <c r="J102" i="14664"/>
  <c r="J317" i="14664"/>
  <c r="J443" i="14664"/>
  <c r="J71" i="14664"/>
  <c r="J460" i="14664"/>
  <c r="J165" i="14664"/>
  <c r="J42" i="14664"/>
  <c r="J139" i="14664"/>
  <c r="J511" i="14664"/>
  <c r="J383" i="14664"/>
  <c r="J90" i="14664"/>
  <c r="J250" i="14664"/>
  <c r="J349" i="14664"/>
  <c r="J288" i="14664"/>
  <c r="J404" i="14664"/>
  <c r="J48" i="14664"/>
  <c r="J111" i="14664"/>
  <c r="J297" i="14664"/>
  <c r="J342" i="14664"/>
  <c r="J270" i="14664"/>
  <c r="J274" i="14664"/>
  <c r="J188" i="14664"/>
  <c r="J364" i="14664"/>
  <c r="J184" i="14664"/>
  <c r="J130" i="14664"/>
  <c r="J189" i="14664"/>
  <c r="J152" i="14664"/>
  <c r="J40" i="14664"/>
  <c r="J334" i="14664"/>
  <c r="J323" i="14664"/>
  <c r="J84" i="14664"/>
  <c r="J224" i="14664"/>
  <c r="J373" i="14664"/>
  <c r="J420" i="14664"/>
  <c r="J517" i="14664"/>
  <c r="J99" i="14664"/>
  <c r="J362" i="14664"/>
  <c r="J82" i="14664"/>
  <c r="J226" i="14664"/>
  <c r="J128" i="14664"/>
  <c r="J496" i="14664"/>
  <c r="J133" i="14664"/>
  <c r="J231" i="14664"/>
  <c r="J219" i="14664"/>
  <c r="J395" i="14664"/>
  <c r="J388" i="14664"/>
  <c r="J371" i="14664"/>
  <c r="J237" i="14664"/>
  <c r="J198" i="14664"/>
  <c r="J416" i="14664"/>
  <c r="J124" i="14664"/>
  <c r="J357" i="14664"/>
  <c r="J35" i="14664"/>
  <c r="J236" i="14664"/>
  <c r="J175" i="14664"/>
  <c r="J177" i="14664"/>
  <c r="J501" i="14664"/>
  <c r="J316" i="14664"/>
  <c r="J333" i="14664"/>
  <c r="J486" i="14664"/>
  <c r="J369" i="14664"/>
  <c r="J61" i="14664"/>
  <c r="J370" i="14664"/>
  <c r="J217" i="14664"/>
  <c r="J445" i="14664"/>
  <c r="J147" i="14664"/>
  <c r="J386" i="14664"/>
  <c r="J377" i="14664"/>
  <c r="J213" i="14664"/>
  <c r="J294" i="14664"/>
  <c r="J204" i="14664"/>
  <c r="J436" i="14664"/>
  <c r="J273" i="14664"/>
  <c r="J155" i="14664"/>
  <c r="J411" i="14664"/>
  <c r="J69" i="14664"/>
  <c r="J452" i="14664"/>
  <c r="J506" i="14664"/>
  <c r="J94" i="14664"/>
  <c r="J77" i="14664"/>
  <c r="J255" i="14664"/>
  <c r="J419" i="14664"/>
  <c r="J387" i="14664"/>
  <c r="J70" i="14664"/>
  <c r="J376" i="14664"/>
  <c r="J307" i="14664"/>
  <c r="J515" i="14664"/>
  <c r="J463" i="14664"/>
  <c r="J164" i="14664"/>
  <c r="J338" i="14664"/>
  <c r="J64" i="14664"/>
  <c r="J366" i="14664"/>
  <c r="J114" i="14664"/>
  <c r="J521" i="14664"/>
  <c r="J325" i="14664"/>
  <c r="J36" i="14664"/>
  <c r="J262" i="14664"/>
  <c r="J186" i="14664"/>
  <c r="J497" i="14664"/>
  <c r="J347" i="14664"/>
  <c r="J105" i="14664"/>
  <c r="J326" i="14664"/>
  <c r="J426" i="14664"/>
  <c r="J252" i="14664"/>
  <c r="J351" i="14664"/>
  <c r="J327" i="14664"/>
  <c r="J30" i="14664"/>
  <c r="J457" i="14664"/>
  <c r="J492" i="14664"/>
  <c r="J254" i="14664"/>
  <c r="J408" i="14664"/>
  <c r="J233" i="14664"/>
  <c r="J85" i="14664"/>
  <c r="J151" i="14664"/>
  <c r="J223" i="14664"/>
  <c r="J222" i="14664"/>
  <c r="J51" i="14664"/>
  <c r="J197" i="14664"/>
  <c r="J79" i="14664"/>
  <c r="J346" i="14664"/>
  <c r="J212" i="14664"/>
  <c r="J352" i="14664"/>
  <c r="J149" i="14664"/>
  <c r="J146" i="14664"/>
  <c r="J265" i="14664"/>
  <c r="J450" i="14664"/>
  <c r="J251" i="14664"/>
  <c r="J159" i="14664"/>
  <c r="J53" i="14664"/>
  <c r="J475" i="14664"/>
  <c r="J117" i="14664"/>
  <c r="J313" i="14664"/>
  <c r="J505" i="14664"/>
  <c r="J54" i="14664"/>
  <c r="J399" i="14664"/>
  <c r="J281" i="14664"/>
  <c r="J343" i="14664"/>
  <c r="J240" i="14664"/>
  <c r="J464" i="14664"/>
  <c r="J200" i="14664"/>
  <c r="J415" i="14664"/>
  <c r="J446" i="14664"/>
  <c r="J493" i="14664"/>
  <c r="J465" i="14664"/>
  <c r="J292" i="14664"/>
  <c r="J455" i="14664"/>
  <c r="J227" i="14664"/>
  <c r="J431" i="14664"/>
  <c r="J25" i="14664"/>
  <c r="J45" i="14664"/>
  <c r="J439" i="14664"/>
  <c r="J154" i="14664"/>
  <c r="J509" i="14664"/>
  <c r="J473" i="14664"/>
  <c r="J312" i="14664"/>
  <c r="J37" i="14664"/>
  <c r="J160" i="14664"/>
  <c r="J279" i="14664"/>
  <c r="J482" i="14664"/>
  <c r="J490" i="14664"/>
  <c r="J449" i="14664"/>
  <c r="J512" i="14664"/>
  <c r="J180" i="14664"/>
  <c r="J341" i="14664"/>
  <c r="J230" i="14664"/>
  <c r="J360" i="14664"/>
  <c r="J58" i="14664"/>
  <c r="J504" i="14664"/>
  <c r="J502" i="14664"/>
  <c r="J298" i="14664"/>
  <c r="J397" i="14664"/>
  <c r="J363" i="14664"/>
  <c r="J216" i="14664"/>
  <c r="J458" i="14664"/>
  <c r="J324" i="14664"/>
  <c r="J494" i="14664"/>
  <c r="J110" i="14664"/>
  <c r="J137" i="14664"/>
  <c r="J335" i="14664"/>
  <c r="J101" i="14664"/>
  <c r="J374" i="14664"/>
  <c r="J158" i="14664"/>
  <c r="J143" i="14664"/>
  <c r="J471" i="14664"/>
  <c r="J248" i="14664"/>
  <c r="J141" i="14664"/>
  <c r="J427" i="14664"/>
  <c r="J332" i="14664"/>
  <c r="J97" i="14664"/>
  <c r="J382" i="14664"/>
  <c r="J122" i="14664"/>
  <c r="J487" i="14664"/>
  <c r="J379" i="14664"/>
  <c r="J156" i="14664"/>
  <c r="J432" i="14664"/>
  <c r="J344" i="14664"/>
  <c r="J319" i="14664"/>
  <c r="J73" i="14664"/>
  <c r="J178" i="14664"/>
  <c r="J390" i="14664"/>
  <c r="J26" i="14664"/>
  <c r="J196" i="14664"/>
  <c r="J192" i="14664"/>
  <c r="J129" i="14664"/>
  <c r="J491" i="14664"/>
  <c r="J235" i="14664"/>
  <c r="J75" i="14664"/>
  <c r="J365" i="14664"/>
  <c r="J207" i="14664"/>
  <c r="J435" i="14664"/>
  <c r="J185" i="14664"/>
  <c r="J280" i="14664"/>
  <c r="J242" i="14664"/>
  <c r="J162" i="14664"/>
  <c r="J98" i="14664"/>
  <c r="J453" i="14664"/>
  <c r="J418" i="14664"/>
  <c r="J498" i="14664"/>
  <c r="J291" i="14664"/>
  <c r="J406" i="14664"/>
  <c r="J43" i="14664"/>
  <c r="J433" i="14664"/>
  <c r="O4" i="14664"/>
  <c r="S377" i="14664" l="1" a="1"/>
  <c r="S377" i="14664" s="1"/>
  <c r="S374" i="14664" a="1"/>
  <c r="S374" i="14664" s="1"/>
  <c r="S376" i="14664" a="1"/>
  <c r="S376" i="14664" s="1"/>
  <c r="S378" i="14664" a="1"/>
  <c r="S378" i="14664" s="1"/>
  <c r="S375" i="14664" a="1"/>
  <c r="S375" i="14664" s="1"/>
  <c r="T377" i="14664" a="1"/>
  <c r="T377" i="14664" s="1"/>
  <c r="T374" i="14664" a="1"/>
  <c r="T374" i="14664" s="1"/>
  <c r="T376" i="14664" a="1"/>
  <c r="T376" i="14664" s="1"/>
  <c r="T378" i="14664" a="1"/>
  <c r="T378" i="14664" s="1"/>
  <c r="T375" i="14664" a="1"/>
  <c r="T375" i="14664" s="1"/>
  <c r="R374" i="14664" a="1"/>
  <c r="R374" i="14664" s="1"/>
  <c r="Q376" i="14664" a="1"/>
  <c r="Q376" i="14664" s="1"/>
  <c r="N377" i="14664" a="1"/>
  <c r="N377" i="14664" s="1"/>
  <c r="N376" i="14664" a="1"/>
  <c r="N376" i="14664" s="1"/>
  <c r="R378" i="14664" a="1"/>
  <c r="R378" i="14664" s="1"/>
  <c r="N375" i="14664" a="1"/>
  <c r="N375" i="14664" s="1"/>
  <c r="R375" i="14664" a="1"/>
  <c r="R375" i="14664" s="1"/>
  <c r="O377" i="14664" a="1"/>
  <c r="O377" i="14664" s="1"/>
  <c r="N374" i="14664" a="1"/>
  <c r="N374" i="14664" s="1"/>
  <c r="O376" i="14664" a="1"/>
  <c r="O376" i="14664" s="1"/>
  <c r="N378" i="14664" a="1"/>
  <c r="N378" i="14664" s="1"/>
  <c r="O375" i="14664" a="1"/>
  <c r="O375" i="14664" s="1"/>
  <c r="Q378" i="14664" a="1"/>
  <c r="Q378" i="14664" s="1"/>
  <c r="P377" i="14664" a="1"/>
  <c r="P377" i="14664" s="1"/>
  <c r="O374" i="14664" a="1"/>
  <c r="O374" i="14664" s="1"/>
  <c r="R376" i="14664" a="1"/>
  <c r="R376" i="14664" s="1"/>
  <c r="O378" i="14664" a="1"/>
  <c r="O378" i="14664" s="1"/>
  <c r="P375" i="14664" a="1"/>
  <c r="P375" i="14664" s="1"/>
  <c r="Q374" i="14664" a="1"/>
  <c r="Q374" i="14664" s="1"/>
  <c r="R377" i="14664" a="1"/>
  <c r="R377" i="14664" s="1"/>
  <c r="P374" i="14664" a="1"/>
  <c r="P374" i="14664" s="1"/>
  <c r="P376" i="14664" a="1"/>
  <c r="P376" i="14664" s="1"/>
  <c r="P378" i="14664" a="1"/>
  <c r="P378" i="14664" s="1"/>
  <c r="Q375" i="14664" a="1"/>
  <c r="Q375" i="14664" s="1"/>
  <c r="Q377" i="14664" a="1"/>
  <c r="Q377" i="14664" s="1"/>
  <c r="S373" i="14664" a="1"/>
  <c r="S373" i="14664" s="1"/>
  <c r="T373" i="14664" a="1"/>
  <c r="T373" i="14664" s="1"/>
  <c r="R373" i="14664" a="1"/>
  <c r="R373" i="14664" s="1"/>
  <c r="N373" i="14664" a="1"/>
  <c r="N373" i="14664" s="1"/>
  <c r="P373" i="14664" a="1"/>
  <c r="P373" i="14664" s="1"/>
  <c r="O373" i="14664" a="1"/>
  <c r="O373" i="14664" s="1"/>
  <c r="Q373" i="14664" a="1"/>
  <c r="Q373" i="14664" s="1"/>
  <c r="M377" i="14664" a="1"/>
  <c r="M377" i="14664" s="1"/>
  <c r="M378" i="14664" a="1"/>
  <c r="M378" i="14664" s="1"/>
  <c r="Q23" i="14664" a="1"/>
  <c r="Q23" i="14664" s="1"/>
  <c r="Q24" i="14664" a="1"/>
  <c r="Q24" i="14664" s="1"/>
  <c r="Q25" i="14664" a="1"/>
  <c r="Q25" i="14664" s="1"/>
  <c r="Q27" i="14664" a="1"/>
  <c r="Q27" i="14664" s="1"/>
  <c r="Q28" i="14664" a="1"/>
  <c r="Q28" i="14664" s="1"/>
  <c r="Q29" i="14664" a="1"/>
  <c r="Q29" i="14664" s="1"/>
  <c r="Q30" i="14664" a="1"/>
  <c r="Q30" i="14664" s="1"/>
  <c r="Q31" i="14664" a="1"/>
  <c r="Q31" i="14664" s="1"/>
  <c r="Q32" i="14664" a="1"/>
  <c r="Q32" i="14664" s="1"/>
  <c r="Q33" i="14664" a="1"/>
  <c r="Q33" i="14664" s="1"/>
  <c r="Q35" i="14664" a="1"/>
  <c r="Q35" i="14664" s="1"/>
  <c r="Q36" i="14664" a="1"/>
  <c r="Q36" i="14664" s="1"/>
  <c r="Q37" i="14664" a="1"/>
  <c r="Q37" i="14664" s="1"/>
  <c r="Q38" i="14664" a="1"/>
  <c r="Q38" i="14664" s="1"/>
  <c r="Q39" i="14664" a="1"/>
  <c r="Q39" i="14664" s="1"/>
  <c r="Q40" i="14664" a="1"/>
  <c r="Q40" i="14664" s="1"/>
  <c r="Q41" i="14664" a="1"/>
  <c r="Q41" i="14664" s="1"/>
  <c r="Q42" i="14664" a="1"/>
  <c r="Q42" i="14664" s="1"/>
  <c r="Q43" i="14664" a="1"/>
  <c r="Q43" i="14664" s="1"/>
  <c r="Q44" i="14664" a="1"/>
  <c r="Q44" i="14664" s="1"/>
  <c r="Q45" i="14664" a="1"/>
  <c r="Q45" i="14664" s="1"/>
  <c r="Q46" i="14664" a="1"/>
  <c r="Q46" i="14664" s="1"/>
  <c r="Q47" i="14664" a="1"/>
  <c r="Q47" i="14664" s="1"/>
  <c r="Q48" i="14664" a="1"/>
  <c r="Q48" i="14664" s="1"/>
  <c r="Q49" i="14664" a="1"/>
  <c r="Q49" i="14664" s="1"/>
  <c r="Q50" i="14664" a="1"/>
  <c r="Q50" i="14664" s="1"/>
  <c r="Q51" i="14664" a="1"/>
  <c r="Q51" i="14664" s="1"/>
  <c r="Q52" i="14664" a="1"/>
  <c r="Q52" i="14664" s="1"/>
  <c r="Q53" i="14664" a="1"/>
  <c r="Q53" i="14664" s="1"/>
  <c r="Q54" i="14664" a="1"/>
  <c r="Q54" i="14664" s="1"/>
  <c r="Q55" i="14664" a="1"/>
  <c r="Q55" i="14664" s="1"/>
  <c r="Q56" i="14664" a="1"/>
  <c r="Q56" i="14664" s="1"/>
  <c r="Q57" i="14664" a="1"/>
  <c r="Q57" i="14664" s="1"/>
  <c r="Q58" i="14664" a="1"/>
  <c r="Q58" i="14664" s="1"/>
  <c r="Q59" i="14664" a="1"/>
  <c r="Q59" i="14664" s="1"/>
  <c r="Q60" i="14664" a="1"/>
  <c r="Q60" i="14664" s="1"/>
  <c r="Q61" i="14664" a="1"/>
  <c r="Q61" i="14664" s="1"/>
  <c r="Q62" i="14664" a="1"/>
  <c r="Q62" i="14664" s="1"/>
  <c r="Q63" i="14664" a="1"/>
  <c r="Q63" i="14664" s="1"/>
  <c r="Q64" i="14664" a="1"/>
  <c r="Q64" i="14664" s="1"/>
  <c r="Q65" i="14664" a="1"/>
  <c r="Q65" i="14664" s="1"/>
  <c r="Q66" i="14664" a="1"/>
  <c r="Q66" i="14664" s="1"/>
  <c r="Q67" i="14664" a="1"/>
  <c r="Q67" i="14664" s="1"/>
  <c r="Q68" i="14664" a="1"/>
  <c r="Q68" i="14664" s="1"/>
  <c r="Q69" i="14664" a="1"/>
  <c r="Q69" i="14664" s="1"/>
  <c r="Q70" i="14664" a="1"/>
  <c r="Q70" i="14664" s="1"/>
  <c r="Q71" i="14664" a="1"/>
  <c r="Q71" i="14664" s="1"/>
  <c r="Q72" i="14664" a="1"/>
  <c r="Q72" i="14664" s="1"/>
  <c r="Q73" i="14664" a="1"/>
  <c r="Q73" i="14664" s="1"/>
  <c r="Q74" i="14664" a="1"/>
  <c r="Q74" i="14664" s="1"/>
  <c r="Q75" i="14664" a="1"/>
  <c r="Q75" i="14664" s="1"/>
  <c r="Q76" i="14664" a="1"/>
  <c r="Q76" i="14664" s="1"/>
  <c r="Q77" i="14664" a="1"/>
  <c r="Q77" i="14664" s="1"/>
  <c r="Q78" i="14664" a="1"/>
  <c r="Q78" i="14664" s="1"/>
  <c r="P79" i="14664" a="1"/>
  <c r="P79" i="14664" s="1"/>
  <c r="P80" i="14664" a="1"/>
  <c r="P80" i="14664" s="1"/>
  <c r="P81" i="14664" a="1"/>
  <c r="P81" i="14664" s="1"/>
  <c r="P82" i="14664" a="1"/>
  <c r="P82" i="14664" s="1"/>
  <c r="P83" i="14664" a="1"/>
  <c r="P83" i="14664" s="1"/>
  <c r="P84" i="14664" a="1"/>
  <c r="P84" i="14664" s="1"/>
  <c r="P85" i="14664" a="1"/>
  <c r="P85" i="14664" s="1"/>
  <c r="P86" i="14664" a="1"/>
  <c r="P86" i="14664" s="1"/>
  <c r="P87" i="14664" a="1"/>
  <c r="P87" i="14664" s="1"/>
  <c r="P88" i="14664" a="1"/>
  <c r="P88" i="14664" s="1"/>
  <c r="P89" i="14664" a="1"/>
  <c r="P89" i="14664" s="1"/>
  <c r="P90" i="14664" a="1"/>
  <c r="P90" i="14664" s="1"/>
  <c r="P91" i="14664" a="1"/>
  <c r="P91" i="14664" s="1"/>
  <c r="P92" i="14664" a="1"/>
  <c r="P92" i="14664" s="1"/>
  <c r="P93" i="14664" a="1"/>
  <c r="P93" i="14664" s="1"/>
  <c r="P94" i="14664" a="1"/>
  <c r="P94" i="14664" s="1"/>
  <c r="P95" i="14664" a="1"/>
  <c r="P95" i="14664" s="1"/>
  <c r="P96" i="14664" a="1"/>
  <c r="P96" i="14664" s="1"/>
  <c r="P97" i="14664" a="1"/>
  <c r="P97" i="14664" s="1"/>
  <c r="P98" i="14664" a="1"/>
  <c r="P98" i="14664" s="1"/>
  <c r="P99" i="14664" a="1"/>
  <c r="P99" i="14664" s="1"/>
  <c r="P100" i="14664" a="1"/>
  <c r="P100" i="14664" s="1"/>
  <c r="P101" i="14664" a="1"/>
  <c r="P101" i="14664" s="1"/>
  <c r="P102" i="14664" a="1"/>
  <c r="P102" i="14664" s="1"/>
  <c r="P103" i="14664" a="1"/>
  <c r="P103" i="14664" s="1"/>
  <c r="P104" i="14664" a="1"/>
  <c r="P104" i="14664" s="1"/>
  <c r="P105" i="14664" a="1"/>
  <c r="P105" i="14664" s="1"/>
  <c r="O106" i="14664" a="1"/>
  <c r="O106" i="14664" s="1"/>
  <c r="R23" i="14664" a="1"/>
  <c r="R23" i="14664" s="1"/>
  <c r="R24" i="14664" a="1"/>
  <c r="R24" i="14664" s="1"/>
  <c r="R25" i="14664" a="1"/>
  <c r="R25" i="14664" s="1"/>
  <c r="R26" i="14664" a="1"/>
  <c r="R26" i="14664" s="1"/>
  <c r="R28" i="14664" a="1"/>
  <c r="R28" i="14664" s="1"/>
  <c r="R29" i="14664" a="1"/>
  <c r="R29" i="14664" s="1"/>
  <c r="R30" i="14664" a="1"/>
  <c r="R30" i="14664" s="1"/>
  <c r="R31" i="14664" a="1"/>
  <c r="R31" i="14664" s="1"/>
  <c r="R32" i="14664" a="1"/>
  <c r="R32" i="14664" s="1"/>
  <c r="R33" i="14664" a="1"/>
  <c r="R33" i="14664" s="1"/>
  <c r="R34" i="14664" a="1"/>
  <c r="R34" i="14664" s="1"/>
  <c r="R36" i="14664" a="1"/>
  <c r="R36" i="14664" s="1"/>
  <c r="R37" i="14664" a="1"/>
  <c r="R37" i="14664" s="1"/>
  <c r="R38" i="14664" a="1"/>
  <c r="R38" i="14664" s="1"/>
  <c r="R39" i="14664" a="1"/>
  <c r="R39" i="14664" s="1"/>
  <c r="R40" i="14664" a="1"/>
  <c r="R40" i="14664" s="1"/>
  <c r="R41" i="14664" a="1"/>
  <c r="R41" i="14664" s="1"/>
  <c r="R42" i="14664" a="1"/>
  <c r="R42" i="14664" s="1"/>
  <c r="R43" i="14664" a="1"/>
  <c r="R43" i="14664" s="1"/>
  <c r="R44" i="14664" a="1"/>
  <c r="R44" i="14664" s="1"/>
  <c r="R45" i="14664" a="1"/>
  <c r="R45" i="14664" s="1"/>
  <c r="R46" i="14664" a="1"/>
  <c r="R46" i="14664" s="1"/>
  <c r="R47" i="14664" a="1"/>
  <c r="R47" i="14664" s="1"/>
  <c r="R48" i="14664" a="1"/>
  <c r="R48" i="14664" s="1"/>
  <c r="R49" i="14664" a="1"/>
  <c r="R49" i="14664" s="1"/>
  <c r="R50" i="14664" a="1"/>
  <c r="R50" i="14664" s="1"/>
  <c r="R51" i="14664" a="1"/>
  <c r="R51" i="14664" s="1"/>
  <c r="R52" i="14664" a="1"/>
  <c r="R52" i="14664" s="1"/>
  <c r="R53" i="14664" a="1"/>
  <c r="R53" i="14664" s="1"/>
  <c r="R54" i="14664" a="1"/>
  <c r="R54" i="14664" s="1"/>
  <c r="R55" i="14664" a="1"/>
  <c r="R55" i="14664" s="1"/>
  <c r="R56" i="14664" a="1"/>
  <c r="R56" i="14664" s="1"/>
  <c r="R57" i="14664" a="1"/>
  <c r="R57" i="14664" s="1"/>
  <c r="R58" i="14664" a="1"/>
  <c r="R58" i="14664" s="1"/>
  <c r="R59" i="14664" a="1"/>
  <c r="R59" i="14664" s="1"/>
  <c r="R60" i="14664" a="1"/>
  <c r="R60" i="14664" s="1"/>
  <c r="R61" i="14664" a="1"/>
  <c r="R61" i="14664" s="1"/>
  <c r="R62" i="14664" a="1"/>
  <c r="R62" i="14664" s="1"/>
  <c r="R63" i="14664" a="1"/>
  <c r="R63" i="14664" s="1"/>
  <c r="R64" i="14664" a="1"/>
  <c r="R64" i="14664" s="1"/>
  <c r="R65" i="14664" a="1"/>
  <c r="R65" i="14664" s="1"/>
  <c r="R66" i="14664" a="1"/>
  <c r="R66" i="14664" s="1"/>
  <c r="R67" i="14664" a="1"/>
  <c r="R67" i="14664" s="1"/>
  <c r="R68" i="14664" a="1"/>
  <c r="R68" i="14664" s="1"/>
  <c r="R69" i="14664" a="1"/>
  <c r="R69" i="14664" s="1"/>
  <c r="R70" i="14664" a="1"/>
  <c r="R70" i="14664" s="1"/>
  <c r="R71" i="14664" a="1"/>
  <c r="R71" i="14664" s="1"/>
  <c r="R72" i="14664" a="1"/>
  <c r="R72" i="14664" s="1"/>
  <c r="R73" i="14664" a="1"/>
  <c r="R73" i="14664" s="1"/>
  <c r="R74" i="14664" a="1"/>
  <c r="R74" i="14664" s="1"/>
  <c r="R75" i="14664" a="1"/>
  <c r="R75" i="14664" s="1"/>
  <c r="R76" i="14664" a="1"/>
  <c r="R76" i="14664" s="1"/>
  <c r="R77" i="14664" a="1"/>
  <c r="R77" i="14664" s="1"/>
  <c r="R78" i="14664" a="1"/>
  <c r="R78" i="14664" s="1"/>
  <c r="Q79" i="14664" a="1"/>
  <c r="Q79" i="14664" s="1"/>
  <c r="Q80" i="14664" a="1"/>
  <c r="Q80" i="14664" s="1"/>
  <c r="Q81" i="14664" a="1"/>
  <c r="Q81" i="14664" s="1"/>
  <c r="Q82" i="14664" a="1"/>
  <c r="Q82" i="14664" s="1"/>
  <c r="Q83" i="14664" a="1"/>
  <c r="Q83" i="14664" s="1"/>
  <c r="Q84" i="14664" a="1"/>
  <c r="Q84" i="14664" s="1"/>
  <c r="Q85" i="14664" a="1"/>
  <c r="Q85" i="14664" s="1"/>
  <c r="Q86" i="14664" a="1"/>
  <c r="Q86" i="14664" s="1"/>
  <c r="Q87" i="14664" a="1"/>
  <c r="Q87" i="14664" s="1"/>
  <c r="Q88" i="14664" a="1"/>
  <c r="Q88" i="14664" s="1"/>
  <c r="Q89" i="14664" a="1"/>
  <c r="Q89" i="14664" s="1"/>
  <c r="Q90" i="14664" a="1"/>
  <c r="Q90" i="14664" s="1"/>
  <c r="Q91" i="14664" a="1"/>
  <c r="Q91" i="14664" s="1"/>
  <c r="Q92" i="14664" a="1"/>
  <c r="Q92" i="14664" s="1"/>
  <c r="Q93" i="14664" a="1"/>
  <c r="Q93" i="14664" s="1"/>
  <c r="Q94" i="14664" a="1"/>
  <c r="Q94" i="14664" s="1"/>
  <c r="Q95" i="14664" a="1"/>
  <c r="Q95" i="14664" s="1"/>
  <c r="Q96" i="14664" a="1"/>
  <c r="Q96" i="14664" s="1"/>
  <c r="Q97" i="14664" a="1"/>
  <c r="Q97" i="14664" s="1"/>
  <c r="Q98" i="14664" a="1"/>
  <c r="Q98" i="14664" s="1"/>
  <c r="Q99" i="14664" a="1"/>
  <c r="Q99" i="14664" s="1"/>
  <c r="Q100" i="14664" a="1"/>
  <c r="Q100" i="14664" s="1"/>
  <c r="Q101" i="14664" a="1"/>
  <c r="Q101" i="14664" s="1"/>
  <c r="Q102" i="14664" a="1"/>
  <c r="Q102" i="14664" s="1"/>
  <c r="Q103" i="14664" a="1"/>
  <c r="Q103" i="14664" s="1"/>
  <c r="Q104" i="14664" a="1"/>
  <c r="Q104" i="14664" s="1"/>
  <c r="Q105" i="14664" a="1"/>
  <c r="Q105" i="14664" s="1"/>
  <c r="P106" i="14664" a="1"/>
  <c r="P106" i="14664" s="1"/>
  <c r="S23" i="14664" a="1"/>
  <c r="S23" i="14664" s="1"/>
  <c r="S24" i="14664" a="1"/>
  <c r="S24" i="14664" s="1"/>
  <c r="S25" i="14664" a="1"/>
  <c r="S25" i="14664" s="1"/>
  <c r="S26" i="14664" a="1"/>
  <c r="S26" i="14664" s="1"/>
  <c r="S27" i="14664" a="1"/>
  <c r="S27" i="14664" s="1"/>
  <c r="S29" i="14664" a="1"/>
  <c r="S29" i="14664" s="1"/>
  <c r="S30" i="14664" a="1"/>
  <c r="S30" i="14664" s="1"/>
  <c r="S31" i="14664" a="1"/>
  <c r="S31" i="14664" s="1"/>
  <c r="S32" i="14664" a="1"/>
  <c r="S32" i="14664" s="1"/>
  <c r="S33" i="14664" a="1"/>
  <c r="S33" i="14664" s="1"/>
  <c r="S34" i="14664" a="1"/>
  <c r="S34" i="14664" s="1"/>
  <c r="S35" i="14664" a="1"/>
  <c r="S35" i="14664" s="1"/>
  <c r="S37" i="14664" a="1"/>
  <c r="S37" i="14664" s="1"/>
  <c r="S38" i="14664" a="1"/>
  <c r="S38" i="14664" s="1"/>
  <c r="S39" i="14664" a="1"/>
  <c r="S39" i="14664" s="1"/>
  <c r="S40" i="14664" a="1"/>
  <c r="S40" i="14664" s="1"/>
  <c r="S41" i="14664" a="1"/>
  <c r="S41" i="14664" s="1"/>
  <c r="S42" i="14664" a="1"/>
  <c r="S42" i="14664" s="1"/>
  <c r="S43" i="14664" a="1"/>
  <c r="S43" i="14664" s="1"/>
  <c r="S44" i="14664" a="1"/>
  <c r="S44" i="14664" s="1"/>
  <c r="S45" i="14664" a="1"/>
  <c r="S45" i="14664" s="1"/>
  <c r="S46" i="14664" a="1"/>
  <c r="S46" i="14664" s="1"/>
  <c r="S47" i="14664" a="1"/>
  <c r="S47" i="14664" s="1"/>
  <c r="S48" i="14664" a="1"/>
  <c r="S48" i="14664" s="1"/>
  <c r="S49" i="14664" a="1"/>
  <c r="S49" i="14664" s="1"/>
  <c r="S50" i="14664" a="1"/>
  <c r="S50" i="14664" s="1"/>
  <c r="S51" i="14664" a="1"/>
  <c r="S51" i="14664" s="1"/>
  <c r="S52" i="14664" a="1"/>
  <c r="S52" i="14664" s="1"/>
  <c r="S53" i="14664" a="1"/>
  <c r="S53" i="14664" s="1"/>
  <c r="S54" i="14664" a="1"/>
  <c r="S54" i="14664" s="1"/>
  <c r="S55" i="14664" a="1"/>
  <c r="S55" i="14664" s="1"/>
  <c r="S56" i="14664" a="1"/>
  <c r="S56" i="14664" s="1"/>
  <c r="S57" i="14664" a="1"/>
  <c r="S57" i="14664" s="1"/>
  <c r="S58" i="14664" a="1"/>
  <c r="S58" i="14664" s="1"/>
  <c r="S59" i="14664" a="1"/>
  <c r="S59" i="14664" s="1"/>
  <c r="S60" i="14664" a="1"/>
  <c r="S60" i="14664" s="1"/>
  <c r="S61" i="14664" a="1"/>
  <c r="S61" i="14664" s="1"/>
  <c r="S62" i="14664" a="1"/>
  <c r="S62" i="14664" s="1"/>
  <c r="S63" i="14664" a="1"/>
  <c r="S63" i="14664" s="1"/>
  <c r="S64" i="14664" a="1"/>
  <c r="S64" i="14664" s="1"/>
  <c r="S65" i="14664" a="1"/>
  <c r="S65" i="14664" s="1"/>
  <c r="S66" i="14664" a="1"/>
  <c r="S66" i="14664" s="1"/>
  <c r="S67" i="14664" a="1"/>
  <c r="S67" i="14664" s="1"/>
  <c r="S68" i="14664" a="1"/>
  <c r="S68" i="14664" s="1"/>
  <c r="S69" i="14664" a="1"/>
  <c r="S69" i="14664" s="1"/>
  <c r="S70" i="14664" a="1"/>
  <c r="S70" i="14664" s="1"/>
  <c r="S71" i="14664" a="1"/>
  <c r="S71" i="14664" s="1"/>
  <c r="S72" i="14664" a="1"/>
  <c r="S72" i="14664" s="1"/>
  <c r="S73" i="14664" a="1"/>
  <c r="S73" i="14664" s="1"/>
  <c r="S74" i="14664" a="1"/>
  <c r="S74" i="14664" s="1"/>
  <c r="S75" i="14664" a="1"/>
  <c r="S75" i="14664" s="1"/>
  <c r="S76" i="14664" a="1"/>
  <c r="S76" i="14664" s="1"/>
  <c r="S77" i="14664" a="1"/>
  <c r="S77" i="14664" s="1"/>
  <c r="S78" i="14664" a="1"/>
  <c r="S78" i="14664" s="1"/>
  <c r="R79" i="14664" a="1"/>
  <c r="R79" i="14664" s="1"/>
  <c r="R80" i="14664" a="1"/>
  <c r="R80" i="14664" s="1"/>
  <c r="R81" i="14664" a="1"/>
  <c r="R81" i="14664" s="1"/>
  <c r="R82" i="14664" a="1"/>
  <c r="R82" i="14664" s="1"/>
  <c r="R83" i="14664" a="1"/>
  <c r="R83" i="14664" s="1"/>
  <c r="R84" i="14664" a="1"/>
  <c r="R84" i="14664" s="1"/>
  <c r="R85" i="14664" a="1"/>
  <c r="R85" i="14664" s="1"/>
  <c r="R86" i="14664" a="1"/>
  <c r="R86" i="14664" s="1"/>
  <c r="R87" i="14664" a="1"/>
  <c r="R87" i="14664" s="1"/>
  <c r="R88" i="14664" a="1"/>
  <c r="R88" i="14664" s="1"/>
  <c r="R89" i="14664" a="1"/>
  <c r="R89" i="14664" s="1"/>
  <c r="R90" i="14664" a="1"/>
  <c r="R90" i="14664" s="1"/>
  <c r="R91" i="14664" a="1"/>
  <c r="R91" i="14664" s="1"/>
  <c r="R92" i="14664" a="1"/>
  <c r="R92" i="14664" s="1"/>
  <c r="R93" i="14664" a="1"/>
  <c r="R93" i="14664" s="1"/>
  <c r="R94" i="14664" a="1"/>
  <c r="R94" i="14664" s="1"/>
  <c r="R95" i="14664" a="1"/>
  <c r="R95" i="14664" s="1"/>
  <c r="R96" i="14664" a="1"/>
  <c r="R96" i="14664" s="1"/>
  <c r="R97" i="14664" a="1"/>
  <c r="R97" i="14664" s="1"/>
  <c r="R98" i="14664" a="1"/>
  <c r="R98" i="14664" s="1"/>
  <c r="R99" i="14664" a="1"/>
  <c r="R99" i="14664" s="1"/>
  <c r="R100" i="14664" a="1"/>
  <c r="R100" i="14664" s="1"/>
  <c r="R101" i="14664" a="1"/>
  <c r="R101" i="14664" s="1"/>
  <c r="R102" i="14664" a="1"/>
  <c r="R102" i="14664" s="1"/>
  <c r="R103" i="14664" a="1"/>
  <c r="R103" i="14664" s="1"/>
  <c r="R104" i="14664" a="1"/>
  <c r="R104" i="14664" s="1"/>
  <c r="R105" i="14664" a="1"/>
  <c r="R105" i="14664" s="1"/>
  <c r="Q106" i="14664" a="1"/>
  <c r="Q106" i="14664" s="1"/>
  <c r="T23" i="14664" a="1"/>
  <c r="T23" i="14664" s="1"/>
  <c r="T24" i="14664" a="1"/>
  <c r="T24" i="14664" s="1"/>
  <c r="T25" i="14664" a="1"/>
  <c r="T25" i="14664" s="1"/>
  <c r="T26" i="14664" a="1"/>
  <c r="T26" i="14664" s="1"/>
  <c r="T27" i="14664" a="1"/>
  <c r="T27" i="14664" s="1"/>
  <c r="T28" i="14664" a="1"/>
  <c r="T28" i="14664" s="1"/>
  <c r="T33" i="14664" a="1"/>
  <c r="T33" i="14664" s="1"/>
  <c r="T34" i="14664" a="1"/>
  <c r="T34" i="14664" s="1"/>
  <c r="T35" i="14664" a="1"/>
  <c r="T35" i="14664" s="1"/>
  <c r="T36" i="14664" a="1"/>
  <c r="T36" i="14664" s="1"/>
  <c r="T38" i="14664" a="1"/>
  <c r="T38" i="14664" s="1"/>
  <c r="T39" i="14664" a="1"/>
  <c r="T39" i="14664" s="1"/>
  <c r="T40" i="14664" a="1"/>
  <c r="T40" i="14664" s="1"/>
  <c r="T41" i="14664" a="1"/>
  <c r="T41" i="14664" s="1"/>
  <c r="T42" i="14664" a="1"/>
  <c r="T42" i="14664" s="1"/>
  <c r="T43" i="14664" a="1"/>
  <c r="T43" i="14664" s="1"/>
  <c r="T44" i="14664" a="1"/>
  <c r="T44" i="14664" s="1"/>
  <c r="T45" i="14664" a="1"/>
  <c r="T45" i="14664" s="1"/>
  <c r="T46" i="14664" a="1"/>
  <c r="T46" i="14664" s="1"/>
  <c r="T47" i="14664" a="1"/>
  <c r="T47" i="14664" s="1"/>
  <c r="T48" i="14664" a="1"/>
  <c r="T48" i="14664" s="1"/>
  <c r="T49" i="14664" a="1"/>
  <c r="T49" i="14664" s="1"/>
  <c r="T50" i="14664" a="1"/>
  <c r="T50" i="14664" s="1"/>
  <c r="T51" i="14664" a="1"/>
  <c r="T51" i="14664" s="1"/>
  <c r="T52" i="14664" a="1"/>
  <c r="T52" i="14664" s="1"/>
  <c r="T53" i="14664" a="1"/>
  <c r="T53" i="14664" s="1"/>
  <c r="T54" i="14664" a="1"/>
  <c r="T54" i="14664" s="1"/>
  <c r="T55" i="14664" a="1"/>
  <c r="T55" i="14664" s="1"/>
  <c r="T56" i="14664" a="1"/>
  <c r="T56" i="14664" s="1"/>
  <c r="T57" i="14664" a="1"/>
  <c r="T57" i="14664" s="1"/>
  <c r="T58" i="14664" a="1"/>
  <c r="T58" i="14664" s="1"/>
  <c r="T59" i="14664" a="1"/>
  <c r="T59" i="14664" s="1"/>
  <c r="T60" i="14664" a="1"/>
  <c r="T60" i="14664" s="1"/>
  <c r="T61" i="14664" a="1"/>
  <c r="T61" i="14664" s="1"/>
  <c r="T62" i="14664" a="1"/>
  <c r="T62" i="14664" s="1"/>
  <c r="T63" i="14664" a="1"/>
  <c r="T63" i="14664" s="1"/>
  <c r="T64" i="14664" a="1"/>
  <c r="T64" i="14664" s="1"/>
  <c r="T65" i="14664" a="1"/>
  <c r="T65" i="14664" s="1"/>
  <c r="T66" i="14664" a="1"/>
  <c r="T66" i="14664" s="1"/>
  <c r="T67" i="14664" a="1"/>
  <c r="T67" i="14664" s="1"/>
  <c r="T68" i="14664" a="1"/>
  <c r="T68" i="14664" s="1"/>
  <c r="T69" i="14664" a="1"/>
  <c r="T69" i="14664" s="1"/>
  <c r="T70" i="14664" a="1"/>
  <c r="T70" i="14664" s="1"/>
  <c r="T71" i="14664" a="1"/>
  <c r="T71" i="14664" s="1"/>
  <c r="T72" i="14664" a="1"/>
  <c r="T72" i="14664" s="1"/>
  <c r="T73" i="14664" a="1"/>
  <c r="T73" i="14664" s="1"/>
  <c r="T74" i="14664" a="1"/>
  <c r="T74" i="14664" s="1"/>
  <c r="T75" i="14664" a="1"/>
  <c r="T75" i="14664" s="1"/>
  <c r="T76" i="14664" a="1"/>
  <c r="T76" i="14664" s="1"/>
  <c r="T77" i="14664" a="1"/>
  <c r="T77" i="14664" s="1"/>
  <c r="T78" i="14664" a="1"/>
  <c r="T78" i="14664" s="1"/>
  <c r="S79" i="14664" a="1"/>
  <c r="S79" i="14664" s="1"/>
  <c r="S80" i="14664" a="1"/>
  <c r="S80" i="14664" s="1"/>
  <c r="S81" i="14664" a="1"/>
  <c r="S81" i="14664" s="1"/>
  <c r="S82" i="14664" a="1"/>
  <c r="S82" i="14664" s="1"/>
  <c r="S83" i="14664" a="1"/>
  <c r="S83" i="14664" s="1"/>
  <c r="S84" i="14664" a="1"/>
  <c r="S84" i="14664" s="1"/>
  <c r="S85" i="14664" a="1"/>
  <c r="S85" i="14664" s="1"/>
  <c r="S86" i="14664" a="1"/>
  <c r="S86" i="14664" s="1"/>
  <c r="S87" i="14664" a="1"/>
  <c r="S87" i="14664" s="1"/>
  <c r="S88" i="14664" a="1"/>
  <c r="S88" i="14664" s="1"/>
  <c r="S89" i="14664" a="1"/>
  <c r="S89" i="14664" s="1"/>
  <c r="S90" i="14664" a="1"/>
  <c r="S90" i="14664" s="1"/>
  <c r="S91" i="14664" a="1"/>
  <c r="S91" i="14664" s="1"/>
  <c r="S92" i="14664" a="1"/>
  <c r="S92" i="14664" s="1"/>
  <c r="S93" i="14664" a="1"/>
  <c r="S93" i="14664" s="1"/>
  <c r="S94" i="14664" a="1"/>
  <c r="S94" i="14664" s="1"/>
  <c r="S95" i="14664" a="1"/>
  <c r="S95" i="14664" s="1"/>
  <c r="S96" i="14664" a="1"/>
  <c r="S96" i="14664" s="1"/>
  <c r="S97" i="14664" a="1"/>
  <c r="S97" i="14664" s="1"/>
  <c r="S98" i="14664" a="1"/>
  <c r="S98" i="14664" s="1"/>
  <c r="S99" i="14664" a="1"/>
  <c r="S99" i="14664" s="1"/>
  <c r="S100" i="14664" a="1"/>
  <c r="S100" i="14664" s="1"/>
  <c r="S101" i="14664" a="1"/>
  <c r="S101" i="14664" s="1"/>
  <c r="S102" i="14664" a="1"/>
  <c r="S102" i="14664" s="1"/>
  <c r="S103" i="14664" a="1"/>
  <c r="S103" i="14664" s="1"/>
  <c r="S104" i="14664" a="1"/>
  <c r="S104" i="14664" s="1"/>
  <c r="R106" i="14664" a="1"/>
  <c r="R106" i="14664" s="1"/>
  <c r="M23" i="14664" a="1"/>
  <c r="M23" i="14664" s="1"/>
  <c r="M25" i="14664" a="1"/>
  <c r="M25" i="14664" s="1"/>
  <c r="M26" i="14664" a="1"/>
  <c r="M26" i="14664" s="1"/>
  <c r="M27" i="14664" a="1"/>
  <c r="M27" i="14664" s="1"/>
  <c r="M28" i="14664" a="1"/>
  <c r="M28" i="14664" s="1"/>
  <c r="M33" i="14664" a="1"/>
  <c r="M33" i="14664" s="1"/>
  <c r="M34" i="14664" a="1"/>
  <c r="M34" i="14664" s="1"/>
  <c r="M35" i="14664" a="1"/>
  <c r="M35" i="14664" s="1"/>
  <c r="M36" i="14664" a="1"/>
  <c r="M36" i="14664" s="1"/>
  <c r="M37" i="14664" a="1"/>
  <c r="M37" i="14664" s="1"/>
  <c r="M39" i="14664" a="1"/>
  <c r="M39" i="14664" s="1"/>
  <c r="M40" i="14664" a="1"/>
  <c r="M40" i="14664" s="1"/>
  <c r="M41" i="14664" a="1"/>
  <c r="M41" i="14664" s="1"/>
  <c r="M43" i="14664" a="1"/>
  <c r="M43" i="14664" s="1"/>
  <c r="M44" i="14664" a="1"/>
  <c r="M44" i="14664" s="1"/>
  <c r="M45" i="14664" a="1"/>
  <c r="M45" i="14664" s="1"/>
  <c r="M47" i="14664" a="1"/>
  <c r="M47" i="14664" s="1"/>
  <c r="M48" i="14664" a="1"/>
  <c r="M48" i="14664" s="1"/>
  <c r="M49" i="14664" a="1"/>
  <c r="M49" i="14664" s="1"/>
  <c r="T79" i="14664" a="1"/>
  <c r="T79" i="14664" s="1"/>
  <c r="T80" i="14664" a="1"/>
  <c r="T80" i="14664" s="1"/>
  <c r="T81" i="14664" a="1"/>
  <c r="T81" i="14664" s="1"/>
  <c r="T82" i="14664" a="1"/>
  <c r="T82" i="14664" s="1"/>
  <c r="T83" i="14664" a="1"/>
  <c r="T83" i="14664" s="1"/>
  <c r="T84" i="14664" a="1"/>
  <c r="T84" i="14664" s="1"/>
  <c r="T85" i="14664" a="1"/>
  <c r="T85" i="14664" s="1"/>
  <c r="T86" i="14664" a="1"/>
  <c r="T86" i="14664" s="1"/>
  <c r="T87" i="14664" a="1"/>
  <c r="T87" i="14664" s="1"/>
  <c r="T88" i="14664" a="1"/>
  <c r="T88" i="14664" s="1"/>
  <c r="T89" i="14664" a="1"/>
  <c r="T89" i="14664" s="1"/>
  <c r="T90" i="14664" a="1"/>
  <c r="T90" i="14664" s="1"/>
  <c r="T91" i="14664" a="1"/>
  <c r="T91" i="14664" s="1"/>
  <c r="T92" i="14664" a="1"/>
  <c r="T92" i="14664" s="1"/>
  <c r="T93" i="14664" a="1"/>
  <c r="T93" i="14664" s="1"/>
  <c r="T94" i="14664" a="1"/>
  <c r="T94" i="14664" s="1"/>
  <c r="T95" i="14664" a="1"/>
  <c r="T95" i="14664" s="1"/>
  <c r="T96" i="14664" a="1"/>
  <c r="T96" i="14664" s="1"/>
  <c r="T97" i="14664" a="1"/>
  <c r="T97" i="14664" s="1"/>
  <c r="T98" i="14664" a="1"/>
  <c r="T98" i="14664" s="1"/>
  <c r="T99" i="14664" a="1"/>
  <c r="T99" i="14664" s="1"/>
  <c r="T100" i="14664" a="1"/>
  <c r="T100" i="14664" s="1"/>
  <c r="T101" i="14664" a="1"/>
  <c r="T101" i="14664" s="1"/>
  <c r="T102" i="14664" a="1"/>
  <c r="T102" i="14664" s="1"/>
  <c r="T103" i="14664" a="1"/>
  <c r="T103" i="14664" s="1"/>
  <c r="T104" i="14664" a="1"/>
  <c r="T104" i="14664" s="1"/>
  <c r="S105" i="14664" a="1"/>
  <c r="S105" i="14664" s="1"/>
  <c r="N25" i="14664" a="1"/>
  <c r="N25" i="14664" s="1"/>
  <c r="N26" i="14664" a="1"/>
  <c r="N26" i="14664" s="1"/>
  <c r="N27" i="14664" a="1"/>
  <c r="N27" i="14664" s="1"/>
  <c r="N28" i="14664" a="1"/>
  <c r="N28" i="14664" s="1"/>
  <c r="N33" i="14664" a="1"/>
  <c r="N33" i="14664" s="1"/>
  <c r="N34" i="14664" a="1"/>
  <c r="N34" i="14664" s="1"/>
  <c r="N35" i="14664" a="1"/>
  <c r="N35" i="14664" s="1"/>
  <c r="N36" i="14664" a="1"/>
  <c r="N36" i="14664" s="1"/>
  <c r="N37" i="14664" a="1"/>
  <c r="N37" i="14664" s="1"/>
  <c r="N38" i="14664" a="1"/>
  <c r="N38" i="14664" s="1"/>
  <c r="N40" i="14664" a="1"/>
  <c r="N40" i="14664" s="1"/>
  <c r="N41" i="14664" a="1"/>
  <c r="N41" i="14664" s="1"/>
  <c r="N42" i="14664" a="1"/>
  <c r="N42" i="14664" s="1"/>
  <c r="N44" i="14664" a="1"/>
  <c r="N44" i="14664" s="1"/>
  <c r="N45" i="14664" a="1"/>
  <c r="N45" i="14664" s="1"/>
  <c r="N46" i="14664" a="1"/>
  <c r="N46" i="14664" s="1"/>
  <c r="N48" i="14664" a="1"/>
  <c r="N48" i="14664" s="1"/>
  <c r="N49" i="14664" a="1"/>
  <c r="N49" i="14664" s="1"/>
  <c r="N50" i="14664" a="1"/>
  <c r="N50" i="14664" s="1"/>
  <c r="N51" i="14664" a="1"/>
  <c r="N51" i="14664" s="1"/>
  <c r="N52" i="14664" a="1"/>
  <c r="N52" i="14664" s="1"/>
  <c r="N53" i="14664" a="1"/>
  <c r="N53" i="14664" s="1"/>
  <c r="N54" i="14664" a="1"/>
  <c r="N54" i="14664" s="1"/>
  <c r="N55" i="14664" a="1"/>
  <c r="N55" i="14664" s="1"/>
  <c r="N56" i="14664" a="1"/>
  <c r="N56" i="14664" s="1"/>
  <c r="N57" i="14664" a="1"/>
  <c r="N57" i="14664" s="1"/>
  <c r="N58" i="14664" a="1"/>
  <c r="N58" i="14664" s="1"/>
  <c r="N59" i="14664" a="1"/>
  <c r="N59" i="14664" s="1"/>
  <c r="N60" i="14664" a="1"/>
  <c r="N60" i="14664" s="1"/>
  <c r="N61" i="14664" a="1"/>
  <c r="N61" i="14664" s="1"/>
  <c r="N62" i="14664" a="1"/>
  <c r="N62" i="14664" s="1"/>
  <c r="N63" i="14664" a="1"/>
  <c r="N63" i="14664" s="1"/>
  <c r="N64" i="14664" a="1"/>
  <c r="N64" i="14664" s="1"/>
  <c r="N65" i="14664" a="1"/>
  <c r="N65" i="14664" s="1"/>
  <c r="N66" i="14664" a="1"/>
  <c r="N66" i="14664" s="1"/>
  <c r="N67" i="14664" a="1"/>
  <c r="N67" i="14664" s="1"/>
  <c r="N68" i="14664" a="1"/>
  <c r="N68" i="14664" s="1"/>
  <c r="N69" i="14664" a="1"/>
  <c r="N69" i="14664" s="1"/>
  <c r="N70" i="14664" a="1"/>
  <c r="N70" i="14664" s="1"/>
  <c r="N71" i="14664" a="1"/>
  <c r="N71" i="14664" s="1"/>
  <c r="N72" i="14664" a="1"/>
  <c r="N72" i="14664" s="1"/>
  <c r="N73" i="14664" a="1"/>
  <c r="N73" i="14664" s="1"/>
  <c r="N74" i="14664" a="1"/>
  <c r="N74" i="14664" s="1"/>
  <c r="N75" i="14664" a="1"/>
  <c r="N75" i="14664" s="1"/>
  <c r="N76" i="14664" a="1"/>
  <c r="N76" i="14664" s="1"/>
  <c r="N77" i="14664" a="1"/>
  <c r="N77" i="14664" s="1"/>
  <c r="N78" i="14664" a="1"/>
  <c r="N78" i="14664" s="1"/>
  <c r="T105" i="14664" a="1"/>
  <c r="T105" i="14664" s="1"/>
  <c r="O23" i="14664" a="1"/>
  <c r="O23" i="14664" s="1"/>
  <c r="O25" i="14664" a="1"/>
  <c r="O25" i="14664" s="1"/>
  <c r="O26" i="14664" a="1"/>
  <c r="O26" i="14664" s="1"/>
  <c r="O27" i="14664" a="1"/>
  <c r="O27" i="14664" s="1"/>
  <c r="O28" i="14664" a="1"/>
  <c r="O28" i="14664" s="1"/>
  <c r="O33" i="14664" a="1"/>
  <c r="O33" i="14664" s="1"/>
  <c r="O34" i="14664" a="1"/>
  <c r="O34" i="14664" s="1"/>
  <c r="O35" i="14664" a="1"/>
  <c r="O35" i="14664" s="1"/>
  <c r="O36" i="14664" a="1"/>
  <c r="O36" i="14664" s="1"/>
  <c r="O37" i="14664" a="1"/>
  <c r="O37" i="14664" s="1"/>
  <c r="O38" i="14664" a="1"/>
  <c r="O38" i="14664" s="1"/>
  <c r="O39" i="14664" a="1"/>
  <c r="O39" i="14664" s="1"/>
  <c r="O41" i="14664" a="1"/>
  <c r="O41" i="14664" s="1"/>
  <c r="O42" i="14664" a="1"/>
  <c r="O42" i="14664" s="1"/>
  <c r="O43" i="14664" a="1"/>
  <c r="O43" i="14664" s="1"/>
  <c r="O45" i="14664" a="1"/>
  <c r="O45" i="14664" s="1"/>
  <c r="O46" i="14664" a="1"/>
  <c r="O46" i="14664" s="1"/>
  <c r="O47" i="14664" a="1"/>
  <c r="O47" i="14664" s="1"/>
  <c r="O49" i="14664" a="1"/>
  <c r="O49" i="14664" s="1"/>
  <c r="O50" i="14664" a="1"/>
  <c r="O50" i="14664" s="1"/>
  <c r="O51" i="14664" a="1"/>
  <c r="O51" i="14664" s="1"/>
  <c r="O52" i="14664" a="1"/>
  <c r="O52" i="14664" s="1"/>
  <c r="O53" i="14664" a="1"/>
  <c r="O53" i="14664" s="1"/>
  <c r="O54" i="14664" a="1"/>
  <c r="O54" i="14664" s="1"/>
  <c r="O55" i="14664" a="1"/>
  <c r="O55" i="14664" s="1"/>
  <c r="O56" i="14664" a="1"/>
  <c r="O56" i="14664" s="1"/>
  <c r="O57" i="14664" a="1"/>
  <c r="O57" i="14664" s="1"/>
  <c r="O58" i="14664" a="1"/>
  <c r="O58" i="14664" s="1"/>
  <c r="O59" i="14664" a="1"/>
  <c r="O59" i="14664" s="1"/>
  <c r="O60" i="14664" a="1"/>
  <c r="O60" i="14664" s="1"/>
  <c r="O61" i="14664" a="1"/>
  <c r="O61" i="14664" s="1"/>
  <c r="O62" i="14664" a="1"/>
  <c r="O62" i="14664" s="1"/>
  <c r="O63" i="14664" a="1"/>
  <c r="O63" i="14664" s="1"/>
  <c r="O64" i="14664" a="1"/>
  <c r="O64" i="14664" s="1"/>
  <c r="O65" i="14664" a="1"/>
  <c r="O65" i="14664" s="1"/>
  <c r="O66" i="14664" a="1"/>
  <c r="O66" i="14664" s="1"/>
  <c r="O67" i="14664" a="1"/>
  <c r="O67" i="14664" s="1"/>
  <c r="O68" i="14664" a="1"/>
  <c r="O68" i="14664" s="1"/>
  <c r="O69" i="14664" a="1"/>
  <c r="O69" i="14664" s="1"/>
  <c r="O70" i="14664" a="1"/>
  <c r="O70" i="14664" s="1"/>
  <c r="O71" i="14664" a="1"/>
  <c r="O71" i="14664" s="1"/>
  <c r="O72" i="14664" a="1"/>
  <c r="O72" i="14664" s="1"/>
  <c r="O73" i="14664" a="1"/>
  <c r="O73" i="14664" s="1"/>
  <c r="O74" i="14664" a="1"/>
  <c r="O74" i="14664" s="1"/>
  <c r="O75" i="14664" a="1"/>
  <c r="O75" i="14664" s="1"/>
  <c r="O76" i="14664" a="1"/>
  <c r="O76" i="14664" s="1"/>
  <c r="O77" i="14664" a="1"/>
  <c r="O77" i="14664" s="1"/>
  <c r="O78" i="14664" a="1"/>
  <c r="O78" i="14664" s="1"/>
  <c r="N79" i="14664" a="1"/>
  <c r="N79" i="14664" s="1"/>
  <c r="N80" i="14664" a="1"/>
  <c r="N80" i="14664" s="1"/>
  <c r="N81" i="14664" a="1"/>
  <c r="N81" i="14664" s="1"/>
  <c r="N82" i="14664" a="1"/>
  <c r="N82" i="14664" s="1"/>
  <c r="N83" i="14664" a="1"/>
  <c r="N83" i="14664" s="1"/>
  <c r="N84" i="14664" a="1"/>
  <c r="N84" i="14664" s="1"/>
  <c r="N85" i="14664" a="1"/>
  <c r="N85" i="14664" s="1"/>
  <c r="N86" i="14664" a="1"/>
  <c r="N86" i="14664" s="1"/>
  <c r="N87" i="14664" a="1"/>
  <c r="N87" i="14664" s="1"/>
  <c r="N88" i="14664" a="1"/>
  <c r="N88" i="14664" s="1"/>
  <c r="N89" i="14664" a="1"/>
  <c r="N89" i="14664" s="1"/>
  <c r="N90" i="14664" a="1"/>
  <c r="N90" i="14664" s="1"/>
  <c r="N91" i="14664" a="1"/>
  <c r="N91" i="14664" s="1"/>
  <c r="N92" i="14664" a="1"/>
  <c r="N92" i="14664" s="1"/>
  <c r="N93" i="14664" a="1"/>
  <c r="N93" i="14664" s="1"/>
  <c r="N94" i="14664" a="1"/>
  <c r="N94" i="14664" s="1"/>
  <c r="N95" i="14664" a="1"/>
  <c r="N95" i="14664" s="1"/>
  <c r="N96" i="14664" a="1"/>
  <c r="N96" i="14664" s="1"/>
  <c r="N97" i="14664" a="1"/>
  <c r="N97" i="14664" s="1"/>
  <c r="N98" i="14664" a="1"/>
  <c r="N98" i="14664" s="1"/>
  <c r="N99" i="14664" a="1"/>
  <c r="N99" i="14664" s="1"/>
  <c r="N100" i="14664" a="1"/>
  <c r="N100" i="14664" s="1"/>
  <c r="N101" i="14664" a="1"/>
  <c r="N101" i="14664" s="1"/>
  <c r="N102" i="14664" a="1"/>
  <c r="N102" i="14664" s="1"/>
  <c r="N103" i="14664" a="1"/>
  <c r="N103" i="14664" s="1"/>
  <c r="N104" i="14664" a="1"/>
  <c r="N104" i="14664" s="1"/>
  <c r="N105" i="14664" a="1"/>
  <c r="N105" i="14664" s="1"/>
  <c r="P23" i="14664" a="1"/>
  <c r="P23" i="14664" s="1"/>
  <c r="P24" i="14664" a="1"/>
  <c r="P24" i="14664" s="1"/>
  <c r="P26" i="14664" a="1"/>
  <c r="P26" i="14664" s="1"/>
  <c r="P27" i="14664" a="1"/>
  <c r="P27" i="14664" s="1"/>
  <c r="P28" i="14664" a="1"/>
  <c r="P28" i="14664" s="1"/>
  <c r="P29" i="14664" a="1"/>
  <c r="P29" i="14664" s="1"/>
  <c r="P30" i="14664" a="1"/>
  <c r="P30" i="14664" s="1"/>
  <c r="P31" i="14664" a="1"/>
  <c r="P31" i="14664" s="1"/>
  <c r="P32" i="14664" a="1"/>
  <c r="P32" i="14664" s="1"/>
  <c r="P34" i="14664" a="1"/>
  <c r="P34" i="14664" s="1"/>
  <c r="P35" i="14664" a="1"/>
  <c r="P35" i="14664" s="1"/>
  <c r="P36" i="14664" a="1"/>
  <c r="P36" i="14664" s="1"/>
  <c r="P37" i="14664" a="1"/>
  <c r="P37" i="14664" s="1"/>
  <c r="P38" i="14664" a="1"/>
  <c r="P38" i="14664" s="1"/>
  <c r="P39" i="14664" a="1"/>
  <c r="P39" i="14664" s="1"/>
  <c r="P40" i="14664" a="1"/>
  <c r="P40" i="14664" s="1"/>
  <c r="P42" i="14664" a="1"/>
  <c r="P42" i="14664" s="1"/>
  <c r="P43" i="14664" a="1"/>
  <c r="P43" i="14664" s="1"/>
  <c r="P44" i="14664" a="1"/>
  <c r="P44" i="14664" s="1"/>
  <c r="P46" i="14664" a="1"/>
  <c r="P46" i="14664" s="1"/>
  <c r="P47" i="14664" a="1"/>
  <c r="P47" i="14664" s="1"/>
  <c r="P48" i="14664" a="1"/>
  <c r="P48" i="14664" s="1"/>
  <c r="P50" i="14664" a="1"/>
  <c r="P50" i="14664" s="1"/>
  <c r="P51" i="14664" a="1"/>
  <c r="P51" i="14664" s="1"/>
  <c r="P52" i="14664" a="1"/>
  <c r="P52" i="14664" s="1"/>
  <c r="P53" i="14664" a="1"/>
  <c r="P53" i="14664" s="1"/>
  <c r="P54" i="14664" a="1"/>
  <c r="P54" i="14664" s="1"/>
  <c r="P55" i="14664" a="1"/>
  <c r="P55" i="14664" s="1"/>
  <c r="P56" i="14664" a="1"/>
  <c r="P56" i="14664" s="1"/>
  <c r="P57" i="14664" a="1"/>
  <c r="P57" i="14664" s="1"/>
  <c r="P58" i="14664" a="1"/>
  <c r="P58" i="14664" s="1"/>
  <c r="P59" i="14664" a="1"/>
  <c r="P59" i="14664" s="1"/>
  <c r="P60" i="14664" a="1"/>
  <c r="P60" i="14664" s="1"/>
  <c r="P61" i="14664" a="1"/>
  <c r="P61" i="14664" s="1"/>
  <c r="P62" i="14664" a="1"/>
  <c r="P62" i="14664" s="1"/>
  <c r="P63" i="14664" a="1"/>
  <c r="P63" i="14664" s="1"/>
  <c r="P64" i="14664" a="1"/>
  <c r="P64" i="14664" s="1"/>
  <c r="P65" i="14664" a="1"/>
  <c r="P65" i="14664" s="1"/>
  <c r="P66" i="14664" a="1"/>
  <c r="P66" i="14664" s="1"/>
  <c r="P67" i="14664" a="1"/>
  <c r="P67" i="14664" s="1"/>
  <c r="P68" i="14664" a="1"/>
  <c r="P68" i="14664" s="1"/>
  <c r="P69" i="14664" a="1"/>
  <c r="P69" i="14664" s="1"/>
  <c r="P70" i="14664" a="1"/>
  <c r="P70" i="14664" s="1"/>
  <c r="P71" i="14664" a="1"/>
  <c r="P71" i="14664" s="1"/>
  <c r="P72" i="14664" a="1"/>
  <c r="P72" i="14664" s="1"/>
  <c r="P73" i="14664" a="1"/>
  <c r="P73" i="14664" s="1"/>
  <c r="P74" i="14664" a="1"/>
  <c r="P74" i="14664" s="1"/>
  <c r="P75" i="14664" a="1"/>
  <c r="P75" i="14664" s="1"/>
  <c r="P76" i="14664" a="1"/>
  <c r="P76" i="14664" s="1"/>
  <c r="P77" i="14664" a="1"/>
  <c r="P77" i="14664" s="1"/>
  <c r="P78" i="14664" a="1"/>
  <c r="P78" i="14664" s="1"/>
  <c r="O79" i="14664" a="1"/>
  <c r="O79" i="14664" s="1"/>
  <c r="O80" i="14664" a="1"/>
  <c r="O80" i="14664" s="1"/>
  <c r="O81" i="14664" a="1"/>
  <c r="O81" i="14664" s="1"/>
  <c r="O82" i="14664" a="1"/>
  <c r="O82" i="14664" s="1"/>
  <c r="O83" i="14664" a="1"/>
  <c r="O83" i="14664" s="1"/>
  <c r="O84" i="14664" a="1"/>
  <c r="O84" i="14664" s="1"/>
  <c r="O85" i="14664" a="1"/>
  <c r="O85" i="14664" s="1"/>
  <c r="O86" i="14664" a="1"/>
  <c r="O86" i="14664" s="1"/>
  <c r="O87" i="14664" a="1"/>
  <c r="O87" i="14664" s="1"/>
  <c r="O88" i="14664" a="1"/>
  <c r="O88" i="14664" s="1"/>
  <c r="O89" i="14664" a="1"/>
  <c r="O89" i="14664" s="1"/>
  <c r="O90" i="14664" a="1"/>
  <c r="O90" i="14664" s="1"/>
  <c r="O91" i="14664" a="1"/>
  <c r="O91" i="14664" s="1"/>
  <c r="O92" i="14664" a="1"/>
  <c r="O92" i="14664" s="1"/>
  <c r="O93" i="14664" a="1"/>
  <c r="O93" i="14664" s="1"/>
  <c r="O94" i="14664" a="1"/>
  <c r="O94" i="14664" s="1"/>
  <c r="O95" i="14664" a="1"/>
  <c r="O95" i="14664" s="1"/>
  <c r="O96" i="14664" a="1"/>
  <c r="O96" i="14664" s="1"/>
  <c r="O97" i="14664" a="1"/>
  <c r="O97" i="14664" s="1"/>
  <c r="O98" i="14664" a="1"/>
  <c r="O98" i="14664" s="1"/>
  <c r="O99" i="14664" a="1"/>
  <c r="O99" i="14664" s="1"/>
  <c r="O100" i="14664" a="1"/>
  <c r="O100" i="14664" s="1"/>
  <c r="O101" i="14664" a="1"/>
  <c r="O101" i="14664" s="1"/>
  <c r="O102" i="14664" a="1"/>
  <c r="O102" i="14664" s="1"/>
  <c r="O103" i="14664" a="1"/>
  <c r="O103" i="14664" s="1"/>
  <c r="O104" i="14664" a="1"/>
  <c r="O104" i="14664" s="1"/>
  <c r="O105" i="14664" a="1"/>
  <c r="O105" i="14664" s="1"/>
  <c r="N106" i="14664" a="1"/>
  <c r="N106" i="14664" s="1"/>
  <c r="Q107" i="14664" a="1"/>
  <c r="Q107" i="14664" s="1"/>
  <c r="Q108" i="14664" a="1"/>
  <c r="Q108" i="14664" s="1"/>
  <c r="Q109" i="14664" a="1"/>
  <c r="Q109" i="14664" s="1"/>
  <c r="Q110" i="14664" a="1"/>
  <c r="Q110" i="14664" s="1"/>
  <c r="Q111" i="14664" a="1"/>
  <c r="Q111" i="14664" s="1"/>
  <c r="Q112" i="14664" a="1"/>
  <c r="Q112" i="14664" s="1"/>
  <c r="Q113" i="14664" a="1"/>
  <c r="Q113" i="14664" s="1"/>
  <c r="Q114" i="14664" a="1"/>
  <c r="Q114" i="14664" s="1"/>
  <c r="Q115" i="14664" a="1"/>
  <c r="Q115" i="14664" s="1"/>
  <c r="Q116" i="14664" a="1"/>
  <c r="Q116" i="14664" s="1"/>
  <c r="Q117" i="14664" a="1"/>
  <c r="Q117" i="14664" s="1"/>
  <c r="Q118" i="14664" a="1"/>
  <c r="Q118" i="14664" s="1"/>
  <c r="Q119" i="14664" a="1"/>
  <c r="Q119" i="14664" s="1"/>
  <c r="Q120" i="14664" a="1"/>
  <c r="Q120" i="14664" s="1"/>
  <c r="Q121" i="14664" a="1"/>
  <c r="Q121" i="14664" s="1"/>
  <c r="Q122" i="14664" a="1"/>
  <c r="Q122" i="14664" s="1"/>
  <c r="Q123" i="14664" a="1"/>
  <c r="Q123" i="14664" s="1"/>
  <c r="Q124" i="14664" a="1"/>
  <c r="Q124" i="14664" s="1"/>
  <c r="Q125" i="14664" a="1"/>
  <c r="Q125" i="14664" s="1"/>
  <c r="Q126" i="14664" a="1"/>
  <c r="Q126" i="14664" s="1"/>
  <c r="Q127" i="14664" a="1"/>
  <c r="Q127" i="14664" s="1"/>
  <c r="Q128" i="14664" a="1"/>
  <c r="Q128" i="14664" s="1"/>
  <c r="Q129" i="14664" a="1"/>
  <c r="Q129" i="14664" s="1"/>
  <c r="Q130" i="14664" a="1"/>
  <c r="Q130" i="14664" s="1"/>
  <c r="Q131" i="14664" a="1"/>
  <c r="Q131" i="14664" s="1"/>
  <c r="Q132" i="14664" a="1"/>
  <c r="Q132" i="14664" s="1"/>
  <c r="Q133" i="14664" a="1"/>
  <c r="Q133" i="14664" s="1"/>
  <c r="Q134" i="14664" a="1"/>
  <c r="Q134" i="14664" s="1"/>
  <c r="Q135" i="14664" a="1"/>
  <c r="Q135" i="14664" s="1"/>
  <c r="R136" i="14664" a="1"/>
  <c r="R136" i="14664" s="1"/>
  <c r="S137" i="14664" a="1"/>
  <c r="S137" i="14664" s="1"/>
  <c r="S138" i="14664" a="1"/>
  <c r="S138" i="14664" s="1"/>
  <c r="S139" i="14664" a="1"/>
  <c r="S139" i="14664" s="1"/>
  <c r="S140" i="14664" a="1"/>
  <c r="S140" i="14664" s="1"/>
  <c r="S141" i="14664" a="1"/>
  <c r="S141" i="14664" s="1"/>
  <c r="S142" i="14664" a="1"/>
  <c r="S142" i="14664" s="1"/>
  <c r="S143" i="14664" a="1"/>
  <c r="S143" i="14664" s="1"/>
  <c r="S144" i="14664" a="1"/>
  <c r="S144" i="14664" s="1"/>
  <c r="S145" i="14664" a="1"/>
  <c r="S145" i="14664" s="1"/>
  <c r="S146" i="14664" a="1"/>
  <c r="S146" i="14664" s="1"/>
  <c r="S147" i="14664" a="1"/>
  <c r="S147" i="14664" s="1"/>
  <c r="S148" i="14664" a="1"/>
  <c r="S148" i="14664" s="1"/>
  <c r="S149" i="14664" a="1"/>
  <c r="S149" i="14664" s="1"/>
  <c r="S150" i="14664" a="1"/>
  <c r="S150" i="14664" s="1"/>
  <c r="R151" i="14664" a="1"/>
  <c r="R151" i="14664" s="1"/>
  <c r="R152" i="14664" a="1"/>
  <c r="R152" i="14664" s="1"/>
  <c r="R153" i="14664" a="1"/>
  <c r="R153" i="14664" s="1"/>
  <c r="R154" i="14664" a="1"/>
  <c r="R154" i="14664" s="1"/>
  <c r="R155" i="14664" a="1"/>
  <c r="R155" i="14664" s="1"/>
  <c r="R156" i="14664" a="1"/>
  <c r="R156" i="14664" s="1"/>
  <c r="R157" i="14664" a="1"/>
  <c r="R157" i="14664" s="1"/>
  <c r="R158" i="14664" a="1"/>
  <c r="R158" i="14664" s="1"/>
  <c r="R159" i="14664" a="1"/>
  <c r="R159" i="14664" s="1"/>
  <c r="R160" i="14664" a="1"/>
  <c r="R160" i="14664" s="1"/>
  <c r="R161" i="14664" a="1"/>
  <c r="R161" i="14664" s="1"/>
  <c r="R162" i="14664" a="1"/>
  <c r="R162" i="14664" s="1"/>
  <c r="R163" i="14664" a="1"/>
  <c r="R163" i="14664" s="1"/>
  <c r="R164" i="14664" a="1"/>
  <c r="R164" i="14664" s="1"/>
  <c r="R165" i="14664" a="1"/>
  <c r="R165" i="14664" s="1"/>
  <c r="R166" i="14664" a="1"/>
  <c r="R166" i="14664" s="1"/>
  <c r="R167" i="14664" a="1"/>
  <c r="R167" i="14664" s="1"/>
  <c r="R168" i="14664" a="1"/>
  <c r="R168" i="14664" s="1"/>
  <c r="R169" i="14664" a="1"/>
  <c r="R169" i="14664" s="1"/>
  <c r="R170" i="14664" a="1"/>
  <c r="R170" i="14664" s="1"/>
  <c r="R171" i="14664" a="1"/>
  <c r="R171" i="14664" s="1"/>
  <c r="R172" i="14664" a="1"/>
  <c r="R172" i="14664" s="1"/>
  <c r="R173" i="14664" a="1"/>
  <c r="R173" i="14664" s="1"/>
  <c r="R174" i="14664" a="1"/>
  <c r="R174" i="14664" s="1"/>
  <c r="R175" i="14664" a="1"/>
  <c r="R175" i="14664" s="1"/>
  <c r="R176" i="14664" a="1"/>
  <c r="R176" i="14664" s="1"/>
  <c r="R177" i="14664" a="1"/>
  <c r="R177" i="14664" s="1"/>
  <c r="R178" i="14664" a="1"/>
  <c r="R178" i="14664" s="1"/>
  <c r="R179" i="14664" a="1"/>
  <c r="R179" i="14664" s="1"/>
  <c r="R180" i="14664" a="1"/>
  <c r="R180" i="14664" s="1"/>
  <c r="R181" i="14664" a="1"/>
  <c r="R181" i="14664" s="1"/>
  <c r="R182" i="14664" a="1"/>
  <c r="R182" i="14664" s="1"/>
  <c r="R183" i="14664" a="1"/>
  <c r="R183" i="14664" s="1"/>
  <c r="R184" i="14664" a="1"/>
  <c r="R184" i="14664" s="1"/>
  <c r="R185" i="14664" a="1"/>
  <c r="R185" i="14664" s="1"/>
  <c r="R186" i="14664" a="1"/>
  <c r="R186" i="14664" s="1"/>
  <c r="R187" i="14664" a="1"/>
  <c r="R187" i="14664" s="1"/>
  <c r="R188" i="14664" a="1"/>
  <c r="R188" i="14664" s="1"/>
  <c r="R189" i="14664" a="1"/>
  <c r="R189" i="14664" s="1"/>
  <c r="R190" i="14664" a="1"/>
  <c r="R190" i="14664" s="1"/>
  <c r="R191" i="14664" a="1"/>
  <c r="R191" i="14664" s="1"/>
  <c r="R107" i="14664" a="1"/>
  <c r="R107" i="14664" s="1"/>
  <c r="R108" i="14664" a="1"/>
  <c r="R108" i="14664" s="1"/>
  <c r="R109" i="14664" a="1"/>
  <c r="R109" i="14664" s="1"/>
  <c r="R110" i="14664" a="1"/>
  <c r="R110" i="14664" s="1"/>
  <c r="R111" i="14664" a="1"/>
  <c r="R111" i="14664" s="1"/>
  <c r="R112" i="14664" a="1"/>
  <c r="R112" i="14664" s="1"/>
  <c r="R113" i="14664" a="1"/>
  <c r="R113" i="14664" s="1"/>
  <c r="R114" i="14664" a="1"/>
  <c r="R114" i="14664" s="1"/>
  <c r="R115" i="14664" a="1"/>
  <c r="R115" i="14664" s="1"/>
  <c r="R116" i="14664" a="1"/>
  <c r="R116" i="14664" s="1"/>
  <c r="R117" i="14664" a="1"/>
  <c r="R117" i="14664" s="1"/>
  <c r="R118" i="14664" a="1"/>
  <c r="R118" i="14664" s="1"/>
  <c r="R119" i="14664" a="1"/>
  <c r="R119" i="14664" s="1"/>
  <c r="R120" i="14664" a="1"/>
  <c r="R120" i="14664" s="1"/>
  <c r="R121" i="14664" a="1"/>
  <c r="R121" i="14664" s="1"/>
  <c r="R122" i="14664" a="1"/>
  <c r="R122" i="14664" s="1"/>
  <c r="R123" i="14664" a="1"/>
  <c r="R123" i="14664" s="1"/>
  <c r="R124" i="14664" a="1"/>
  <c r="R124" i="14664" s="1"/>
  <c r="R125" i="14664" a="1"/>
  <c r="R125" i="14664" s="1"/>
  <c r="R126" i="14664" a="1"/>
  <c r="R126" i="14664" s="1"/>
  <c r="R127" i="14664" a="1"/>
  <c r="R127" i="14664" s="1"/>
  <c r="R128" i="14664" a="1"/>
  <c r="R128" i="14664" s="1"/>
  <c r="R129" i="14664" a="1"/>
  <c r="R129" i="14664" s="1"/>
  <c r="R130" i="14664" a="1"/>
  <c r="R130" i="14664" s="1"/>
  <c r="R131" i="14664" a="1"/>
  <c r="R131" i="14664" s="1"/>
  <c r="R132" i="14664" a="1"/>
  <c r="R132" i="14664" s="1"/>
  <c r="R133" i="14664" a="1"/>
  <c r="R133" i="14664" s="1"/>
  <c r="R134" i="14664" a="1"/>
  <c r="R134" i="14664" s="1"/>
  <c r="R135" i="14664" a="1"/>
  <c r="R135" i="14664" s="1"/>
  <c r="S136" i="14664" a="1"/>
  <c r="S136" i="14664" s="1"/>
  <c r="T137" i="14664" a="1"/>
  <c r="T137" i="14664" s="1"/>
  <c r="T138" i="14664" a="1"/>
  <c r="T138" i="14664" s="1"/>
  <c r="T139" i="14664" a="1"/>
  <c r="T139" i="14664" s="1"/>
  <c r="T140" i="14664" a="1"/>
  <c r="T140" i="14664" s="1"/>
  <c r="T141" i="14664" a="1"/>
  <c r="T141" i="14664" s="1"/>
  <c r="T142" i="14664" a="1"/>
  <c r="T142" i="14664" s="1"/>
  <c r="T143" i="14664" a="1"/>
  <c r="T143" i="14664" s="1"/>
  <c r="T144" i="14664" a="1"/>
  <c r="T144" i="14664" s="1"/>
  <c r="T145" i="14664" a="1"/>
  <c r="T145" i="14664" s="1"/>
  <c r="T146" i="14664" a="1"/>
  <c r="T146" i="14664" s="1"/>
  <c r="T147" i="14664" a="1"/>
  <c r="T147" i="14664" s="1"/>
  <c r="T148" i="14664" a="1"/>
  <c r="T148" i="14664" s="1"/>
  <c r="T149" i="14664" a="1"/>
  <c r="T149" i="14664" s="1"/>
  <c r="T150" i="14664" a="1"/>
  <c r="T150" i="14664" s="1"/>
  <c r="S151" i="14664" a="1"/>
  <c r="S151" i="14664" s="1"/>
  <c r="S152" i="14664" a="1"/>
  <c r="S152" i="14664" s="1"/>
  <c r="S153" i="14664" a="1"/>
  <c r="S153" i="14664" s="1"/>
  <c r="S154" i="14664" a="1"/>
  <c r="S154" i="14664" s="1"/>
  <c r="S155" i="14664" a="1"/>
  <c r="S155" i="14664" s="1"/>
  <c r="S156" i="14664" a="1"/>
  <c r="S156" i="14664" s="1"/>
  <c r="S157" i="14664" a="1"/>
  <c r="S157" i="14664" s="1"/>
  <c r="S158" i="14664" a="1"/>
  <c r="S158" i="14664" s="1"/>
  <c r="S159" i="14664" a="1"/>
  <c r="S159" i="14664" s="1"/>
  <c r="S160" i="14664" a="1"/>
  <c r="S160" i="14664" s="1"/>
  <c r="S161" i="14664" a="1"/>
  <c r="S161" i="14664" s="1"/>
  <c r="S162" i="14664" a="1"/>
  <c r="S162" i="14664" s="1"/>
  <c r="S163" i="14664" a="1"/>
  <c r="S163" i="14664" s="1"/>
  <c r="S164" i="14664" a="1"/>
  <c r="S164" i="14664" s="1"/>
  <c r="S165" i="14664" a="1"/>
  <c r="S165" i="14664" s="1"/>
  <c r="S166" i="14664" a="1"/>
  <c r="S166" i="14664" s="1"/>
  <c r="S167" i="14664" a="1"/>
  <c r="S167" i="14664" s="1"/>
  <c r="S168" i="14664" a="1"/>
  <c r="S168" i="14664" s="1"/>
  <c r="S169" i="14664" a="1"/>
  <c r="S169" i="14664" s="1"/>
  <c r="S170" i="14664" a="1"/>
  <c r="S170" i="14664" s="1"/>
  <c r="S171" i="14664" a="1"/>
  <c r="S171" i="14664" s="1"/>
  <c r="S172" i="14664" a="1"/>
  <c r="S172" i="14664" s="1"/>
  <c r="S173" i="14664" a="1"/>
  <c r="S173" i="14664" s="1"/>
  <c r="S174" i="14664" a="1"/>
  <c r="S174" i="14664" s="1"/>
  <c r="S175" i="14664" a="1"/>
  <c r="S175" i="14664" s="1"/>
  <c r="S176" i="14664" a="1"/>
  <c r="S176" i="14664" s="1"/>
  <c r="S177" i="14664" a="1"/>
  <c r="S177" i="14664" s="1"/>
  <c r="S178" i="14664" a="1"/>
  <c r="S178" i="14664" s="1"/>
  <c r="S179" i="14664" a="1"/>
  <c r="S179" i="14664" s="1"/>
  <c r="S180" i="14664" a="1"/>
  <c r="S180" i="14664" s="1"/>
  <c r="S181" i="14664" a="1"/>
  <c r="S181" i="14664" s="1"/>
  <c r="S182" i="14664" a="1"/>
  <c r="S182" i="14664" s="1"/>
  <c r="S183" i="14664" a="1"/>
  <c r="S183" i="14664" s="1"/>
  <c r="S184" i="14664" a="1"/>
  <c r="S184" i="14664" s="1"/>
  <c r="S185" i="14664" a="1"/>
  <c r="S185" i="14664" s="1"/>
  <c r="S186" i="14664" a="1"/>
  <c r="S186" i="14664" s="1"/>
  <c r="S187" i="14664" a="1"/>
  <c r="S187" i="14664" s="1"/>
  <c r="S188" i="14664" a="1"/>
  <c r="S188" i="14664" s="1"/>
  <c r="S189" i="14664" a="1"/>
  <c r="S189" i="14664" s="1"/>
  <c r="S190" i="14664" a="1"/>
  <c r="S190" i="14664" s="1"/>
  <c r="S191" i="14664" a="1"/>
  <c r="S191" i="14664" s="1"/>
  <c r="S106" i="14664" a="1"/>
  <c r="S106" i="14664" s="1"/>
  <c r="S107" i="14664" a="1"/>
  <c r="S107" i="14664" s="1"/>
  <c r="S108" i="14664" a="1"/>
  <c r="S108" i="14664" s="1"/>
  <c r="S109" i="14664" a="1"/>
  <c r="S109" i="14664" s="1"/>
  <c r="S110" i="14664" a="1"/>
  <c r="S110" i="14664" s="1"/>
  <c r="S111" i="14664" a="1"/>
  <c r="S111" i="14664" s="1"/>
  <c r="S112" i="14664" a="1"/>
  <c r="S112" i="14664" s="1"/>
  <c r="S113" i="14664" a="1"/>
  <c r="S113" i="14664" s="1"/>
  <c r="S114" i="14664" a="1"/>
  <c r="S114" i="14664" s="1"/>
  <c r="S115" i="14664" a="1"/>
  <c r="S115" i="14664" s="1"/>
  <c r="S116" i="14664" a="1"/>
  <c r="S116" i="14664" s="1"/>
  <c r="S117" i="14664" a="1"/>
  <c r="S117" i="14664" s="1"/>
  <c r="S118" i="14664" a="1"/>
  <c r="S118" i="14664" s="1"/>
  <c r="S119" i="14664" a="1"/>
  <c r="S119" i="14664" s="1"/>
  <c r="S120" i="14664" a="1"/>
  <c r="S120" i="14664" s="1"/>
  <c r="S121" i="14664" a="1"/>
  <c r="S121" i="14664" s="1"/>
  <c r="S122" i="14664" a="1"/>
  <c r="S122" i="14664" s="1"/>
  <c r="S123" i="14664" a="1"/>
  <c r="S123" i="14664" s="1"/>
  <c r="S124" i="14664" a="1"/>
  <c r="S124" i="14664" s="1"/>
  <c r="S125" i="14664" a="1"/>
  <c r="S125" i="14664" s="1"/>
  <c r="S126" i="14664" a="1"/>
  <c r="S126" i="14664" s="1"/>
  <c r="S127" i="14664" a="1"/>
  <c r="S127" i="14664" s="1"/>
  <c r="S128" i="14664" a="1"/>
  <c r="S128" i="14664" s="1"/>
  <c r="S129" i="14664" a="1"/>
  <c r="S129" i="14664" s="1"/>
  <c r="S130" i="14664" a="1"/>
  <c r="S130" i="14664" s="1"/>
  <c r="S131" i="14664" a="1"/>
  <c r="S131" i="14664" s="1"/>
  <c r="S132" i="14664" a="1"/>
  <c r="S132" i="14664" s="1"/>
  <c r="S133" i="14664" a="1"/>
  <c r="S133" i="14664" s="1"/>
  <c r="S134" i="14664" a="1"/>
  <c r="S134" i="14664" s="1"/>
  <c r="S135" i="14664" a="1"/>
  <c r="S135" i="14664" s="1"/>
  <c r="T136" i="14664" a="1"/>
  <c r="T136" i="14664" s="1"/>
  <c r="T151" i="14664" a="1"/>
  <c r="T151" i="14664" s="1"/>
  <c r="T152" i="14664" a="1"/>
  <c r="T152" i="14664" s="1"/>
  <c r="T153" i="14664" a="1"/>
  <c r="T153" i="14664" s="1"/>
  <c r="T154" i="14664" a="1"/>
  <c r="T154" i="14664" s="1"/>
  <c r="T155" i="14664" a="1"/>
  <c r="T155" i="14664" s="1"/>
  <c r="T156" i="14664" a="1"/>
  <c r="T156" i="14664" s="1"/>
  <c r="T157" i="14664" a="1"/>
  <c r="T157" i="14664" s="1"/>
  <c r="T158" i="14664" a="1"/>
  <c r="T158" i="14664" s="1"/>
  <c r="T159" i="14664" a="1"/>
  <c r="T159" i="14664" s="1"/>
  <c r="T160" i="14664" a="1"/>
  <c r="T160" i="14664" s="1"/>
  <c r="T161" i="14664" a="1"/>
  <c r="T161" i="14664" s="1"/>
  <c r="T162" i="14664" a="1"/>
  <c r="T162" i="14664" s="1"/>
  <c r="T163" i="14664" a="1"/>
  <c r="T163" i="14664" s="1"/>
  <c r="T164" i="14664" a="1"/>
  <c r="T164" i="14664" s="1"/>
  <c r="T165" i="14664" a="1"/>
  <c r="T165" i="14664" s="1"/>
  <c r="T166" i="14664" a="1"/>
  <c r="T166" i="14664" s="1"/>
  <c r="T167" i="14664" a="1"/>
  <c r="T167" i="14664" s="1"/>
  <c r="T168" i="14664" a="1"/>
  <c r="T168" i="14664" s="1"/>
  <c r="T169" i="14664" a="1"/>
  <c r="T169" i="14664" s="1"/>
  <c r="T170" i="14664" a="1"/>
  <c r="T170" i="14664" s="1"/>
  <c r="T171" i="14664" a="1"/>
  <c r="T171" i="14664" s="1"/>
  <c r="T172" i="14664" a="1"/>
  <c r="T172" i="14664" s="1"/>
  <c r="T173" i="14664" a="1"/>
  <c r="T173" i="14664" s="1"/>
  <c r="T174" i="14664" a="1"/>
  <c r="T174" i="14664" s="1"/>
  <c r="T175" i="14664" a="1"/>
  <c r="T175" i="14664" s="1"/>
  <c r="T176" i="14664" a="1"/>
  <c r="T176" i="14664" s="1"/>
  <c r="T177" i="14664" a="1"/>
  <c r="T177" i="14664" s="1"/>
  <c r="T178" i="14664" a="1"/>
  <c r="T178" i="14664" s="1"/>
  <c r="T179" i="14664" a="1"/>
  <c r="T179" i="14664" s="1"/>
  <c r="T180" i="14664" a="1"/>
  <c r="T180" i="14664" s="1"/>
  <c r="T181" i="14664" a="1"/>
  <c r="T181" i="14664" s="1"/>
  <c r="T182" i="14664" a="1"/>
  <c r="T182" i="14664" s="1"/>
  <c r="T183" i="14664" a="1"/>
  <c r="T183" i="14664" s="1"/>
  <c r="T184" i="14664" a="1"/>
  <c r="T184" i="14664" s="1"/>
  <c r="T185" i="14664" a="1"/>
  <c r="T185" i="14664" s="1"/>
  <c r="T186" i="14664" a="1"/>
  <c r="T186" i="14664" s="1"/>
  <c r="T187" i="14664" a="1"/>
  <c r="T187" i="14664" s="1"/>
  <c r="T188" i="14664" a="1"/>
  <c r="T188" i="14664" s="1"/>
  <c r="T189" i="14664" a="1"/>
  <c r="T189" i="14664" s="1"/>
  <c r="T190" i="14664" a="1"/>
  <c r="T190" i="14664" s="1"/>
  <c r="T106" i="14664" a="1"/>
  <c r="T106" i="14664" s="1"/>
  <c r="T107" i="14664" a="1"/>
  <c r="T107" i="14664" s="1"/>
  <c r="T108" i="14664" a="1"/>
  <c r="T108" i="14664" s="1"/>
  <c r="T109" i="14664" a="1"/>
  <c r="T109" i="14664" s="1"/>
  <c r="T110" i="14664" a="1"/>
  <c r="T110" i="14664" s="1"/>
  <c r="T111" i="14664" a="1"/>
  <c r="T111" i="14664" s="1"/>
  <c r="T112" i="14664" a="1"/>
  <c r="T112" i="14664" s="1"/>
  <c r="T113" i="14664" a="1"/>
  <c r="T113" i="14664" s="1"/>
  <c r="T114" i="14664" a="1"/>
  <c r="T114" i="14664" s="1"/>
  <c r="T115" i="14664" a="1"/>
  <c r="T115" i="14664" s="1"/>
  <c r="T116" i="14664" a="1"/>
  <c r="T116" i="14664" s="1"/>
  <c r="T117" i="14664" a="1"/>
  <c r="T117" i="14664" s="1"/>
  <c r="T118" i="14664" a="1"/>
  <c r="T118" i="14664" s="1"/>
  <c r="T119" i="14664" a="1"/>
  <c r="T119" i="14664" s="1"/>
  <c r="T120" i="14664" a="1"/>
  <c r="T120" i="14664" s="1"/>
  <c r="T121" i="14664" a="1"/>
  <c r="T121" i="14664" s="1"/>
  <c r="T122" i="14664" a="1"/>
  <c r="T122" i="14664" s="1"/>
  <c r="T123" i="14664" a="1"/>
  <c r="T123" i="14664" s="1"/>
  <c r="T124" i="14664" a="1"/>
  <c r="T124" i="14664" s="1"/>
  <c r="T125" i="14664" a="1"/>
  <c r="T125" i="14664" s="1"/>
  <c r="T126" i="14664" a="1"/>
  <c r="T126" i="14664" s="1"/>
  <c r="T127" i="14664" a="1"/>
  <c r="T127" i="14664" s="1"/>
  <c r="T128" i="14664" a="1"/>
  <c r="T128" i="14664" s="1"/>
  <c r="T129" i="14664" a="1"/>
  <c r="T129" i="14664" s="1"/>
  <c r="T130" i="14664" a="1"/>
  <c r="T130" i="14664" s="1"/>
  <c r="T131" i="14664" a="1"/>
  <c r="T131" i="14664" s="1"/>
  <c r="T132" i="14664" a="1"/>
  <c r="T132" i="14664" s="1"/>
  <c r="T133" i="14664" a="1"/>
  <c r="T133" i="14664" s="1"/>
  <c r="T134" i="14664" a="1"/>
  <c r="T134" i="14664" s="1"/>
  <c r="T135" i="14664" a="1"/>
  <c r="T135" i="14664" s="1"/>
  <c r="N137" i="14664" a="1"/>
  <c r="N137" i="14664" s="1"/>
  <c r="N138" i="14664" a="1"/>
  <c r="N138" i="14664" s="1"/>
  <c r="N139" i="14664" a="1"/>
  <c r="N139" i="14664" s="1"/>
  <c r="N140" i="14664" a="1"/>
  <c r="N140" i="14664" s="1"/>
  <c r="N141" i="14664" a="1"/>
  <c r="N141" i="14664" s="1"/>
  <c r="N142" i="14664" a="1"/>
  <c r="N142" i="14664" s="1"/>
  <c r="N143" i="14664" a="1"/>
  <c r="N143" i="14664" s="1"/>
  <c r="N144" i="14664" a="1"/>
  <c r="N144" i="14664" s="1"/>
  <c r="N145" i="14664" a="1"/>
  <c r="N145" i="14664" s="1"/>
  <c r="N146" i="14664" a="1"/>
  <c r="N146" i="14664" s="1"/>
  <c r="N147" i="14664" a="1"/>
  <c r="N147" i="14664" s="1"/>
  <c r="N148" i="14664" a="1"/>
  <c r="N148" i="14664" s="1"/>
  <c r="N149" i="14664" a="1"/>
  <c r="N149" i="14664" s="1"/>
  <c r="N150" i="14664" a="1"/>
  <c r="N150" i="14664" s="1"/>
  <c r="N136" i="14664" a="1"/>
  <c r="N136" i="14664" s="1"/>
  <c r="O137" i="14664" a="1"/>
  <c r="O137" i="14664" s="1"/>
  <c r="O138" i="14664" a="1"/>
  <c r="O138" i="14664" s="1"/>
  <c r="O139" i="14664" a="1"/>
  <c r="O139" i="14664" s="1"/>
  <c r="O140" i="14664" a="1"/>
  <c r="O140" i="14664" s="1"/>
  <c r="O141" i="14664" a="1"/>
  <c r="O141" i="14664" s="1"/>
  <c r="O142" i="14664" a="1"/>
  <c r="O142" i="14664" s="1"/>
  <c r="O143" i="14664" a="1"/>
  <c r="O143" i="14664" s="1"/>
  <c r="O144" i="14664" a="1"/>
  <c r="O144" i="14664" s="1"/>
  <c r="O145" i="14664" a="1"/>
  <c r="O145" i="14664" s="1"/>
  <c r="O146" i="14664" a="1"/>
  <c r="O146" i="14664" s="1"/>
  <c r="O147" i="14664" a="1"/>
  <c r="O147" i="14664" s="1"/>
  <c r="N107" i="14664" a="1"/>
  <c r="N107" i="14664" s="1"/>
  <c r="N108" i="14664" a="1"/>
  <c r="N108" i="14664" s="1"/>
  <c r="N109" i="14664" a="1"/>
  <c r="N109" i="14664" s="1"/>
  <c r="N110" i="14664" a="1"/>
  <c r="N110" i="14664" s="1"/>
  <c r="N111" i="14664" a="1"/>
  <c r="N111" i="14664" s="1"/>
  <c r="N112" i="14664" a="1"/>
  <c r="N112" i="14664" s="1"/>
  <c r="N113" i="14664" a="1"/>
  <c r="N113" i="14664" s="1"/>
  <c r="N114" i="14664" a="1"/>
  <c r="N114" i="14664" s="1"/>
  <c r="N115" i="14664" a="1"/>
  <c r="N115" i="14664" s="1"/>
  <c r="N116" i="14664" a="1"/>
  <c r="N116" i="14664" s="1"/>
  <c r="N117" i="14664" a="1"/>
  <c r="N117" i="14664" s="1"/>
  <c r="N118" i="14664" a="1"/>
  <c r="N118" i="14664" s="1"/>
  <c r="N119" i="14664" a="1"/>
  <c r="N119" i="14664" s="1"/>
  <c r="N120" i="14664" a="1"/>
  <c r="N120" i="14664" s="1"/>
  <c r="N121" i="14664" a="1"/>
  <c r="N121" i="14664" s="1"/>
  <c r="N122" i="14664" a="1"/>
  <c r="N122" i="14664" s="1"/>
  <c r="N123" i="14664" a="1"/>
  <c r="N123" i="14664" s="1"/>
  <c r="N124" i="14664" a="1"/>
  <c r="N124" i="14664" s="1"/>
  <c r="N125" i="14664" a="1"/>
  <c r="N125" i="14664" s="1"/>
  <c r="N126" i="14664" a="1"/>
  <c r="N126" i="14664" s="1"/>
  <c r="N127" i="14664" a="1"/>
  <c r="N127" i="14664" s="1"/>
  <c r="N128" i="14664" a="1"/>
  <c r="N128" i="14664" s="1"/>
  <c r="N129" i="14664" a="1"/>
  <c r="N129" i="14664" s="1"/>
  <c r="N130" i="14664" a="1"/>
  <c r="N130" i="14664" s="1"/>
  <c r="N131" i="14664" a="1"/>
  <c r="N131" i="14664" s="1"/>
  <c r="N132" i="14664" a="1"/>
  <c r="N132" i="14664" s="1"/>
  <c r="N133" i="14664" a="1"/>
  <c r="N133" i="14664" s="1"/>
  <c r="N134" i="14664" a="1"/>
  <c r="N134" i="14664" s="1"/>
  <c r="N135" i="14664" a="1"/>
  <c r="N135" i="14664" s="1"/>
  <c r="O136" i="14664" a="1"/>
  <c r="O136" i="14664" s="1"/>
  <c r="P137" i="14664" a="1"/>
  <c r="P137" i="14664" s="1"/>
  <c r="P138" i="14664" a="1"/>
  <c r="P138" i="14664" s="1"/>
  <c r="P139" i="14664" a="1"/>
  <c r="P139" i="14664" s="1"/>
  <c r="P140" i="14664" a="1"/>
  <c r="P140" i="14664" s="1"/>
  <c r="P141" i="14664" a="1"/>
  <c r="P141" i="14664" s="1"/>
  <c r="P142" i="14664" a="1"/>
  <c r="P142" i="14664" s="1"/>
  <c r="P143" i="14664" a="1"/>
  <c r="P143" i="14664" s="1"/>
  <c r="P144" i="14664" a="1"/>
  <c r="P144" i="14664" s="1"/>
  <c r="P145" i="14664" a="1"/>
  <c r="P145" i="14664" s="1"/>
  <c r="P146" i="14664" a="1"/>
  <c r="P146" i="14664" s="1"/>
  <c r="P147" i="14664" a="1"/>
  <c r="P147" i="14664" s="1"/>
  <c r="P148" i="14664" a="1"/>
  <c r="P148" i="14664" s="1"/>
  <c r="P149" i="14664" a="1"/>
  <c r="P149" i="14664" s="1"/>
  <c r="P150" i="14664" a="1"/>
  <c r="P150" i="14664" s="1"/>
  <c r="O151" i="14664" a="1"/>
  <c r="O151" i="14664" s="1"/>
  <c r="O152" i="14664" a="1"/>
  <c r="O152" i="14664" s="1"/>
  <c r="O153" i="14664" a="1"/>
  <c r="O153" i="14664" s="1"/>
  <c r="O154" i="14664" a="1"/>
  <c r="O154" i="14664" s="1"/>
  <c r="O155" i="14664" a="1"/>
  <c r="O155" i="14664" s="1"/>
  <c r="O156" i="14664" a="1"/>
  <c r="O156" i="14664" s="1"/>
  <c r="O157" i="14664" a="1"/>
  <c r="O157" i="14664" s="1"/>
  <c r="O158" i="14664" a="1"/>
  <c r="O158" i="14664" s="1"/>
  <c r="O159" i="14664" a="1"/>
  <c r="O159" i="14664" s="1"/>
  <c r="O160" i="14664" a="1"/>
  <c r="O160" i="14664" s="1"/>
  <c r="O161" i="14664" a="1"/>
  <c r="O161" i="14664" s="1"/>
  <c r="O162" i="14664" a="1"/>
  <c r="O162" i="14664" s="1"/>
  <c r="O163" i="14664" a="1"/>
  <c r="O163" i="14664" s="1"/>
  <c r="O164" i="14664" a="1"/>
  <c r="O164" i="14664" s="1"/>
  <c r="O165" i="14664" a="1"/>
  <c r="O165" i="14664" s="1"/>
  <c r="O166" i="14664" a="1"/>
  <c r="O166" i="14664" s="1"/>
  <c r="O167" i="14664" a="1"/>
  <c r="O167" i="14664" s="1"/>
  <c r="O168" i="14664" a="1"/>
  <c r="O168" i="14664" s="1"/>
  <c r="O169" i="14664" a="1"/>
  <c r="O169" i="14664" s="1"/>
  <c r="O170" i="14664" a="1"/>
  <c r="O170" i="14664" s="1"/>
  <c r="O171" i="14664" a="1"/>
  <c r="O171" i="14664" s="1"/>
  <c r="O172" i="14664" a="1"/>
  <c r="O172" i="14664" s="1"/>
  <c r="O173" i="14664" a="1"/>
  <c r="O173" i="14664" s="1"/>
  <c r="O174" i="14664" a="1"/>
  <c r="O174" i="14664" s="1"/>
  <c r="O175" i="14664" a="1"/>
  <c r="O175" i="14664" s="1"/>
  <c r="O176" i="14664" a="1"/>
  <c r="O176" i="14664" s="1"/>
  <c r="O177" i="14664" a="1"/>
  <c r="O177" i="14664" s="1"/>
  <c r="O178" i="14664" a="1"/>
  <c r="O178" i="14664" s="1"/>
  <c r="O179" i="14664" a="1"/>
  <c r="O179" i="14664" s="1"/>
  <c r="O180" i="14664" a="1"/>
  <c r="O180" i="14664" s="1"/>
  <c r="O181" i="14664" a="1"/>
  <c r="O181" i="14664" s="1"/>
  <c r="O182" i="14664" a="1"/>
  <c r="O182" i="14664" s="1"/>
  <c r="O183" i="14664" a="1"/>
  <c r="O183" i="14664" s="1"/>
  <c r="O184" i="14664" a="1"/>
  <c r="O184" i="14664" s="1"/>
  <c r="O185" i="14664" a="1"/>
  <c r="O185" i="14664" s="1"/>
  <c r="O107" i="14664" a="1"/>
  <c r="O107" i="14664" s="1"/>
  <c r="O108" i="14664" a="1"/>
  <c r="O108" i="14664" s="1"/>
  <c r="O109" i="14664" a="1"/>
  <c r="O109" i="14664" s="1"/>
  <c r="O110" i="14664" a="1"/>
  <c r="O110" i="14664" s="1"/>
  <c r="O111" i="14664" a="1"/>
  <c r="O111" i="14664" s="1"/>
  <c r="O112" i="14664" a="1"/>
  <c r="O112" i="14664" s="1"/>
  <c r="O113" i="14664" a="1"/>
  <c r="O113" i="14664" s="1"/>
  <c r="O114" i="14664" a="1"/>
  <c r="O114" i="14664" s="1"/>
  <c r="O115" i="14664" a="1"/>
  <c r="O115" i="14664" s="1"/>
  <c r="O116" i="14664" a="1"/>
  <c r="O116" i="14664" s="1"/>
  <c r="O117" i="14664" a="1"/>
  <c r="O117" i="14664" s="1"/>
  <c r="O118" i="14664" a="1"/>
  <c r="O118" i="14664" s="1"/>
  <c r="O119" i="14664" a="1"/>
  <c r="O119" i="14664" s="1"/>
  <c r="O120" i="14664" a="1"/>
  <c r="O120" i="14664" s="1"/>
  <c r="O121" i="14664" a="1"/>
  <c r="O121" i="14664" s="1"/>
  <c r="O122" i="14664" a="1"/>
  <c r="O122" i="14664" s="1"/>
  <c r="O123" i="14664" a="1"/>
  <c r="O123" i="14664" s="1"/>
  <c r="O124" i="14664" a="1"/>
  <c r="O124" i="14664" s="1"/>
  <c r="O125" i="14664" a="1"/>
  <c r="O125" i="14664" s="1"/>
  <c r="O126" i="14664" a="1"/>
  <c r="O126" i="14664" s="1"/>
  <c r="O127" i="14664" a="1"/>
  <c r="O127" i="14664" s="1"/>
  <c r="O128" i="14664" a="1"/>
  <c r="O128" i="14664" s="1"/>
  <c r="O129" i="14664" a="1"/>
  <c r="O129" i="14664" s="1"/>
  <c r="O130" i="14664" a="1"/>
  <c r="O130" i="14664" s="1"/>
  <c r="O131" i="14664" a="1"/>
  <c r="O131" i="14664" s="1"/>
  <c r="O132" i="14664" a="1"/>
  <c r="O132" i="14664" s="1"/>
  <c r="O133" i="14664" a="1"/>
  <c r="O133" i="14664" s="1"/>
  <c r="O134" i="14664" a="1"/>
  <c r="O134" i="14664" s="1"/>
  <c r="O135" i="14664" a="1"/>
  <c r="O135" i="14664" s="1"/>
  <c r="P136" i="14664" a="1"/>
  <c r="P136" i="14664" s="1"/>
  <c r="Q137" i="14664" a="1"/>
  <c r="Q137" i="14664" s="1"/>
  <c r="Q138" i="14664" a="1"/>
  <c r="Q138" i="14664" s="1"/>
  <c r="Q139" i="14664" a="1"/>
  <c r="Q139" i="14664" s="1"/>
  <c r="Q140" i="14664" a="1"/>
  <c r="Q140" i="14664" s="1"/>
  <c r="Q141" i="14664" a="1"/>
  <c r="Q141" i="14664" s="1"/>
  <c r="P107" i="14664" a="1"/>
  <c r="P107" i="14664" s="1"/>
  <c r="P108" i="14664" a="1"/>
  <c r="P108" i="14664" s="1"/>
  <c r="P109" i="14664" a="1"/>
  <c r="P109" i="14664" s="1"/>
  <c r="P110" i="14664" a="1"/>
  <c r="P110" i="14664" s="1"/>
  <c r="P111" i="14664" a="1"/>
  <c r="P111" i="14664" s="1"/>
  <c r="P112" i="14664" a="1"/>
  <c r="P112" i="14664" s="1"/>
  <c r="P113" i="14664" a="1"/>
  <c r="P113" i="14664" s="1"/>
  <c r="P114" i="14664" a="1"/>
  <c r="P114" i="14664" s="1"/>
  <c r="P115" i="14664" a="1"/>
  <c r="P115" i="14664" s="1"/>
  <c r="P116" i="14664" a="1"/>
  <c r="P116" i="14664" s="1"/>
  <c r="P117" i="14664" a="1"/>
  <c r="P117" i="14664" s="1"/>
  <c r="P118" i="14664" a="1"/>
  <c r="P118" i="14664" s="1"/>
  <c r="P119" i="14664" a="1"/>
  <c r="P119" i="14664" s="1"/>
  <c r="P120" i="14664" a="1"/>
  <c r="P120" i="14664" s="1"/>
  <c r="P121" i="14664" a="1"/>
  <c r="P121" i="14664" s="1"/>
  <c r="P122" i="14664" a="1"/>
  <c r="P122" i="14664" s="1"/>
  <c r="P123" i="14664" a="1"/>
  <c r="P123" i="14664" s="1"/>
  <c r="P124" i="14664" a="1"/>
  <c r="P124" i="14664" s="1"/>
  <c r="P125" i="14664" a="1"/>
  <c r="P125" i="14664" s="1"/>
  <c r="P126" i="14664" a="1"/>
  <c r="P126" i="14664" s="1"/>
  <c r="P127" i="14664" a="1"/>
  <c r="P127" i="14664" s="1"/>
  <c r="P128" i="14664" a="1"/>
  <c r="P128" i="14664" s="1"/>
  <c r="P129" i="14664" a="1"/>
  <c r="P129" i="14664" s="1"/>
  <c r="P130" i="14664" a="1"/>
  <c r="P130" i="14664" s="1"/>
  <c r="P131" i="14664" a="1"/>
  <c r="P131" i="14664" s="1"/>
  <c r="P132" i="14664" a="1"/>
  <c r="P132" i="14664" s="1"/>
  <c r="P133" i="14664" a="1"/>
  <c r="P133" i="14664" s="1"/>
  <c r="P134" i="14664" a="1"/>
  <c r="P134" i="14664" s="1"/>
  <c r="P135" i="14664" a="1"/>
  <c r="P135" i="14664" s="1"/>
  <c r="Q136" i="14664" a="1"/>
  <c r="Q136" i="14664" s="1"/>
  <c r="R137" i="14664" a="1"/>
  <c r="R137" i="14664" s="1"/>
  <c r="R138" i="14664" a="1"/>
  <c r="R138" i="14664" s="1"/>
  <c r="R139" i="14664" a="1"/>
  <c r="R139" i="14664" s="1"/>
  <c r="R140" i="14664" a="1"/>
  <c r="R140" i="14664" s="1"/>
  <c r="R141" i="14664" a="1"/>
  <c r="R141" i="14664" s="1"/>
  <c r="R142" i="14664" a="1"/>
  <c r="R142" i="14664" s="1"/>
  <c r="R143" i="14664" a="1"/>
  <c r="R143" i="14664" s="1"/>
  <c r="R144" i="14664" a="1"/>
  <c r="R144" i="14664" s="1"/>
  <c r="R145" i="14664" a="1"/>
  <c r="R145" i="14664" s="1"/>
  <c r="R146" i="14664" a="1"/>
  <c r="R146" i="14664" s="1"/>
  <c r="R147" i="14664" a="1"/>
  <c r="R147" i="14664" s="1"/>
  <c r="R148" i="14664" a="1"/>
  <c r="R148" i="14664" s="1"/>
  <c r="R149" i="14664" a="1"/>
  <c r="R149" i="14664" s="1"/>
  <c r="R150" i="14664" a="1"/>
  <c r="R150" i="14664" s="1"/>
  <c r="Q151" i="14664" a="1"/>
  <c r="Q151" i="14664" s="1"/>
  <c r="Q152" i="14664" a="1"/>
  <c r="Q152" i="14664" s="1"/>
  <c r="Q153" i="14664" a="1"/>
  <c r="Q153" i="14664" s="1"/>
  <c r="Q154" i="14664" a="1"/>
  <c r="Q154" i="14664" s="1"/>
  <c r="Q155" i="14664" a="1"/>
  <c r="Q155" i="14664" s="1"/>
  <c r="Q156" i="14664" a="1"/>
  <c r="Q156" i="14664" s="1"/>
  <c r="Q157" i="14664" a="1"/>
  <c r="Q157" i="14664" s="1"/>
  <c r="Q158" i="14664" a="1"/>
  <c r="Q158" i="14664" s="1"/>
  <c r="Q159" i="14664" a="1"/>
  <c r="Q159" i="14664" s="1"/>
  <c r="Q160" i="14664" a="1"/>
  <c r="Q160" i="14664" s="1"/>
  <c r="Q161" i="14664" a="1"/>
  <c r="Q161" i="14664" s="1"/>
  <c r="Q162" i="14664" a="1"/>
  <c r="Q162" i="14664" s="1"/>
  <c r="Q163" i="14664" a="1"/>
  <c r="Q163" i="14664" s="1"/>
  <c r="Q164" i="14664" a="1"/>
  <c r="Q164" i="14664" s="1"/>
  <c r="Q165" i="14664" a="1"/>
  <c r="Q165" i="14664" s="1"/>
  <c r="Q166" i="14664" a="1"/>
  <c r="Q166" i="14664" s="1"/>
  <c r="Q167" i="14664" a="1"/>
  <c r="Q167" i="14664" s="1"/>
  <c r="Q168" i="14664" a="1"/>
  <c r="Q168" i="14664" s="1"/>
  <c r="Q169" i="14664" a="1"/>
  <c r="Q169" i="14664" s="1"/>
  <c r="Q170" i="14664" a="1"/>
  <c r="Q170" i="14664" s="1"/>
  <c r="Q171" i="14664" a="1"/>
  <c r="Q171" i="14664" s="1"/>
  <c r="Q172" i="14664" a="1"/>
  <c r="Q172" i="14664" s="1"/>
  <c r="Q173" i="14664" a="1"/>
  <c r="Q173" i="14664" s="1"/>
  <c r="Q174" i="14664" a="1"/>
  <c r="Q174" i="14664" s="1"/>
  <c r="Q175" i="14664" a="1"/>
  <c r="Q175" i="14664" s="1"/>
  <c r="Q176" i="14664" a="1"/>
  <c r="Q176" i="14664" s="1"/>
  <c r="Q177" i="14664" a="1"/>
  <c r="Q177" i="14664" s="1"/>
  <c r="Q178" i="14664" a="1"/>
  <c r="Q178" i="14664" s="1"/>
  <c r="Q179" i="14664" a="1"/>
  <c r="Q179" i="14664" s="1"/>
  <c r="Q180" i="14664" a="1"/>
  <c r="Q180" i="14664" s="1"/>
  <c r="Q181" i="14664" a="1"/>
  <c r="Q181" i="14664" s="1"/>
  <c r="Q182" i="14664" a="1"/>
  <c r="Q182" i="14664" s="1"/>
  <c r="Q183" i="14664" a="1"/>
  <c r="Q183" i="14664" s="1"/>
  <c r="Q184" i="14664" a="1"/>
  <c r="Q184" i="14664" s="1"/>
  <c r="Q185" i="14664" a="1"/>
  <c r="Q185" i="14664" s="1"/>
  <c r="Q186" i="14664" a="1"/>
  <c r="Q186" i="14664" s="1"/>
  <c r="Q187" i="14664" a="1"/>
  <c r="Q187" i="14664" s="1"/>
  <c r="Q188" i="14664" a="1"/>
  <c r="Q188" i="14664" s="1"/>
  <c r="Q189" i="14664" a="1"/>
  <c r="Q189" i="14664" s="1"/>
  <c r="Q190" i="14664" a="1"/>
  <c r="Q190" i="14664" s="1"/>
  <c r="Q191" i="14664" a="1"/>
  <c r="Q191" i="14664" s="1"/>
  <c r="O148" i="14664" a="1"/>
  <c r="O148" i="14664" s="1"/>
  <c r="N152" i="14664" a="1"/>
  <c r="N152" i="14664" s="1"/>
  <c r="N156" i="14664" a="1"/>
  <c r="N156" i="14664" s="1"/>
  <c r="N160" i="14664" a="1"/>
  <c r="N160" i="14664" s="1"/>
  <c r="N164" i="14664" a="1"/>
  <c r="N164" i="14664" s="1"/>
  <c r="N168" i="14664" a="1"/>
  <c r="N168" i="14664" s="1"/>
  <c r="N172" i="14664" a="1"/>
  <c r="N172" i="14664" s="1"/>
  <c r="N176" i="14664" a="1"/>
  <c r="N176" i="14664" s="1"/>
  <c r="N180" i="14664" a="1"/>
  <c r="N180" i="14664" s="1"/>
  <c r="N184" i="14664" a="1"/>
  <c r="N184" i="14664" s="1"/>
  <c r="O187" i="14664" a="1"/>
  <c r="O187" i="14664" s="1"/>
  <c r="T191" i="14664" a="1"/>
  <c r="T191" i="14664" s="1"/>
  <c r="T192" i="14664" a="1"/>
  <c r="T192" i="14664" s="1"/>
  <c r="T193" i="14664" a="1"/>
  <c r="T193" i="14664" s="1"/>
  <c r="T194" i="14664" a="1"/>
  <c r="T194" i="14664" s="1"/>
  <c r="T195" i="14664" a="1"/>
  <c r="T195" i="14664" s="1"/>
  <c r="T196" i="14664" a="1"/>
  <c r="T196" i="14664" s="1"/>
  <c r="T197" i="14664" a="1"/>
  <c r="T197" i="14664" s="1"/>
  <c r="T198" i="14664" a="1"/>
  <c r="T198" i="14664" s="1"/>
  <c r="T199" i="14664" a="1"/>
  <c r="T199" i="14664" s="1"/>
  <c r="T200" i="14664" a="1"/>
  <c r="T200" i="14664" s="1"/>
  <c r="T201" i="14664" a="1"/>
  <c r="T201" i="14664" s="1"/>
  <c r="T202" i="14664" a="1"/>
  <c r="T202" i="14664" s="1"/>
  <c r="T203" i="14664" a="1"/>
  <c r="T203" i="14664" s="1"/>
  <c r="T204" i="14664" a="1"/>
  <c r="T204" i="14664" s="1"/>
  <c r="T205" i="14664" a="1"/>
  <c r="T205" i="14664" s="1"/>
  <c r="T206" i="14664" a="1"/>
  <c r="T206" i="14664" s="1"/>
  <c r="T207" i="14664" a="1"/>
  <c r="T207" i="14664" s="1"/>
  <c r="T208" i="14664" a="1"/>
  <c r="T208" i="14664" s="1"/>
  <c r="T209" i="14664" a="1"/>
  <c r="T209" i="14664" s="1"/>
  <c r="T210" i="14664" a="1"/>
  <c r="T210" i="14664" s="1"/>
  <c r="T211" i="14664" a="1"/>
  <c r="T211" i="14664" s="1"/>
  <c r="T212" i="14664" a="1"/>
  <c r="T212" i="14664" s="1"/>
  <c r="T213" i="14664" a="1"/>
  <c r="T213" i="14664" s="1"/>
  <c r="T214" i="14664" a="1"/>
  <c r="T214" i="14664" s="1"/>
  <c r="T215" i="14664" a="1"/>
  <c r="T215" i="14664" s="1"/>
  <c r="T216" i="14664" a="1"/>
  <c r="T216" i="14664" s="1"/>
  <c r="T217" i="14664" a="1"/>
  <c r="T217" i="14664" s="1"/>
  <c r="T218" i="14664" a="1"/>
  <c r="T218" i="14664" s="1"/>
  <c r="T219" i="14664" a="1"/>
  <c r="T219" i="14664" s="1"/>
  <c r="T220" i="14664" a="1"/>
  <c r="T220" i="14664" s="1"/>
  <c r="T221" i="14664" a="1"/>
  <c r="T221" i="14664" s="1"/>
  <c r="T222" i="14664" a="1"/>
  <c r="T222" i="14664" s="1"/>
  <c r="T223" i="14664" a="1"/>
  <c r="T223" i="14664" s="1"/>
  <c r="T224" i="14664" a="1"/>
  <c r="T224" i="14664" s="1"/>
  <c r="T225" i="14664" a="1"/>
  <c r="T225" i="14664" s="1"/>
  <c r="T226" i="14664" a="1"/>
  <c r="T226" i="14664" s="1"/>
  <c r="T227" i="14664" a="1"/>
  <c r="T227" i="14664" s="1"/>
  <c r="T228" i="14664" a="1"/>
  <c r="T228" i="14664" s="1"/>
  <c r="T229" i="14664" a="1"/>
  <c r="T229" i="14664" s="1"/>
  <c r="T230" i="14664" a="1"/>
  <c r="T230" i="14664" s="1"/>
  <c r="T231" i="14664" a="1"/>
  <c r="T231" i="14664" s="1"/>
  <c r="T232" i="14664" a="1"/>
  <c r="T232" i="14664" s="1"/>
  <c r="T233" i="14664" a="1"/>
  <c r="T233" i="14664" s="1"/>
  <c r="T234" i="14664" a="1"/>
  <c r="T234" i="14664" s="1"/>
  <c r="T235" i="14664" a="1"/>
  <c r="T235" i="14664" s="1"/>
  <c r="T236" i="14664" a="1"/>
  <c r="T236" i="14664" s="1"/>
  <c r="T237" i="14664" a="1"/>
  <c r="T237" i="14664" s="1"/>
  <c r="T238" i="14664" a="1"/>
  <c r="T238" i="14664" s="1"/>
  <c r="T239" i="14664" a="1"/>
  <c r="T239" i="14664" s="1"/>
  <c r="T240" i="14664" a="1"/>
  <c r="T240" i="14664" s="1"/>
  <c r="T241" i="14664" a="1"/>
  <c r="T241" i="14664" s="1"/>
  <c r="T242" i="14664" a="1"/>
  <c r="T242" i="14664" s="1"/>
  <c r="T243" i="14664" a="1"/>
  <c r="T243" i="14664" s="1"/>
  <c r="T244" i="14664" a="1"/>
  <c r="T244" i="14664" s="1"/>
  <c r="T245" i="14664" a="1"/>
  <c r="T245" i="14664" s="1"/>
  <c r="T246" i="14664" a="1"/>
  <c r="T246" i="14664" s="1"/>
  <c r="T247" i="14664" a="1"/>
  <c r="T247" i="14664" s="1"/>
  <c r="T248" i="14664" a="1"/>
  <c r="T248" i="14664" s="1"/>
  <c r="T249" i="14664" a="1"/>
  <c r="T249" i="14664" s="1"/>
  <c r="T250" i="14664" a="1"/>
  <c r="T250" i="14664" s="1"/>
  <c r="T251" i="14664" a="1"/>
  <c r="T251" i="14664" s="1"/>
  <c r="T252" i="14664" a="1"/>
  <c r="T252" i="14664" s="1"/>
  <c r="Q148" i="14664" a="1"/>
  <c r="Q148" i="14664" s="1"/>
  <c r="P152" i="14664" a="1"/>
  <c r="P152" i="14664" s="1"/>
  <c r="P156" i="14664" a="1"/>
  <c r="P156" i="14664" s="1"/>
  <c r="P160" i="14664" a="1"/>
  <c r="P160" i="14664" s="1"/>
  <c r="P164" i="14664" a="1"/>
  <c r="P164" i="14664" s="1"/>
  <c r="P168" i="14664" a="1"/>
  <c r="P168" i="14664" s="1"/>
  <c r="P172" i="14664" a="1"/>
  <c r="P172" i="14664" s="1"/>
  <c r="P176" i="14664" a="1"/>
  <c r="P176" i="14664" s="1"/>
  <c r="P180" i="14664" a="1"/>
  <c r="P180" i="14664" s="1"/>
  <c r="P184" i="14664" a="1"/>
  <c r="P184" i="14664" s="1"/>
  <c r="P187" i="14664" a="1"/>
  <c r="P187" i="14664" s="1"/>
  <c r="N190" i="14664" a="1"/>
  <c r="N190" i="14664" s="1"/>
  <c r="Q142" i="14664" a="1"/>
  <c r="Q142" i="14664" s="1"/>
  <c r="O149" i="14664" a="1"/>
  <c r="O149" i="14664" s="1"/>
  <c r="N153" i="14664" a="1"/>
  <c r="N153" i="14664" s="1"/>
  <c r="N157" i="14664" a="1"/>
  <c r="N157" i="14664" s="1"/>
  <c r="N161" i="14664" a="1"/>
  <c r="N161" i="14664" s="1"/>
  <c r="N165" i="14664" a="1"/>
  <c r="N165" i="14664" s="1"/>
  <c r="N169" i="14664" a="1"/>
  <c r="N169" i="14664" s="1"/>
  <c r="N173" i="14664" a="1"/>
  <c r="N173" i="14664" s="1"/>
  <c r="N177" i="14664" a="1"/>
  <c r="N177" i="14664" s="1"/>
  <c r="N181" i="14664" a="1"/>
  <c r="N181" i="14664" s="1"/>
  <c r="N185" i="14664" a="1"/>
  <c r="N185" i="14664" s="1"/>
  <c r="N188" i="14664" a="1"/>
  <c r="N188" i="14664" s="1"/>
  <c r="O190" i="14664" a="1"/>
  <c r="O190" i="14664" s="1"/>
  <c r="N192" i="14664" a="1"/>
  <c r="N192" i="14664" s="1"/>
  <c r="N193" i="14664" a="1"/>
  <c r="N193" i="14664" s="1"/>
  <c r="N194" i="14664" a="1"/>
  <c r="N194" i="14664" s="1"/>
  <c r="N195" i="14664" a="1"/>
  <c r="N195" i="14664" s="1"/>
  <c r="N196" i="14664" a="1"/>
  <c r="N196" i="14664" s="1"/>
  <c r="N197" i="14664" a="1"/>
  <c r="N197" i="14664" s="1"/>
  <c r="N198" i="14664" a="1"/>
  <c r="N198" i="14664" s="1"/>
  <c r="N199" i="14664" a="1"/>
  <c r="N199" i="14664" s="1"/>
  <c r="N200" i="14664" a="1"/>
  <c r="N200" i="14664" s="1"/>
  <c r="N201" i="14664" a="1"/>
  <c r="N201" i="14664" s="1"/>
  <c r="N202" i="14664" a="1"/>
  <c r="N202" i="14664" s="1"/>
  <c r="N203" i="14664" a="1"/>
  <c r="N203" i="14664" s="1"/>
  <c r="N204" i="14664" a="1"/>
  <c r="N204" i="14664" s="1"/>
  <c r="N205" i="14664" a="1"/>
  <c r="N205" i="14664" s="1"/>
  <c r="N206" i="14664" a="1"/>
  <c r="N206" i="14664" s="1"/>
  <c r="N207" i="14664" a="1"/>
  <c r="N207" i="14664" s="1"/>
  <c r="N208" i="14664" a="1"/>
  <c r="N208" i="14664" s="1"/>
  <c r="N209" i="14664" a="1"/>
  <c r="N209" i="14664" s="1"/>
  <c r="N210" i="14664" a="1"/>
  <c r="N210" i="14664" s="1"/>
  <c r="N211" i="14664" a="1"/>
  <c r="N211" i="14664" s="1"/>
  <c r="N212" i="14664" a="1"/>
  <c r="N212" i="14664" s="1"/>
  <c r="N213" i="14664" a="1"/>
  <c r="N213" i="14664" s="1"/>
  <c r="N214" i="14664" a="1"/>
  <c r="N214" i="14664" s="1"/>
  <c r="N215" i="14664" a="1"/>
  <c r="N215" i="14664" s="1"/>
  <c r="N216" i="14664" a="1"/>
  <c r="N216" i="14664" s="1"/>
  <c r="N217" i="14664" a="1"/>
  <c r="N217" i="14664" s="1"/>
  <c r="N218" i="14664" a="1"/>
  <c r="N218" i="14664" s="1"/>
  <c r="N219" i="14664" a="1"/>
  <c r="N219" i="14664" s="1"/>
  <c r="N220" i="14664" a="1"/>
  <c r="N220" i="14664" s="1"/>
  <c r="N221" i="14664" a="1"/>
  <c r="N221" i="14664" s="1"/>
  <c r="N222" i="14664" a="1"/>
  <c r="N222" i="14664" s="1"/>
  <c r="N223" i="14664" a="1"/>
  <c r="N223" i="14664" s="1"/>
  <c r="N224" i="14664" a="1"/>
  <c r="N224" i="14664" s="1"/>
  <c r="N225" i="14664" a="1"/>
  <c r="N225" i="14664" s="1"/>
  <c r="N226" i="14664" a="1"/>
  <c r="N226" i="14664" s="1"/>
  <c r="N227" i="14664" a="1"/>
  <c r="N227" i="14664" s="1"/>
  <c r="N228" i="14664" a="1"/>
  <c r="N228" i="14664" s="1"/>
  <c r="N229" i="14664" a="1"/>
  <c r="N229" i="14664" s="1"/>
  <c r="N230" i="14664" a="1"/>
  <c r="N230" i="14664" s="1"/>
  <c r="N231" i="14664" a="1"/>
  <c r="N231" i="14664" s="1"/>
  <c r="N232" i="14664" a="1"/>
  <c r="N232" i="14664" s="1"/>
  <c r="N233" i="14664" a="1"/>
  <c r="N233" i="14664" s="1"/>
  <c r="N234" i="14664" a="1"/>
  <c r="N234" i="14664" s="1"/>
  <c r="N235" i="14664" a="1"/>
  <c r="N235" i="14664" s="1"/>
  <c r="N236" i="14664" a="1"/>
  <c r="N236" i="14664" s="1"/>
  <c r="N237" i="14664" a="1"/>
  <c r="N237" i="14664" s="1"/>
  <c r="N238" i="14664" a="1"/>
  <c r="N238" i="14664" s="1"/>
  <c r="N239" i="14664" a="1"/>
  <c r="N239" i="14664" s="1"/>
  <c r="N240" i="14664" a="1"/>
  <c r="N240" i="14664" s="1"/>
  <c r="N241" i="14664" a="1"/>
  <c r="N241" i="14664" s="1"/>
  <c r="N242" i="14664" a="1"/>
  <c r="N242" i="14664" s="1"/>
  <c r="N243" i="14664" a="1"/>
  <c r="N243" i="14664" s="1"/>
  <c r="N244" i="14664" a="1"/>
  <c r="N244" i="14664" s="1"/>
  <c r="N245" i="14664" a="1"/>
  <c r="N245" i="14664" s="1"/>
  <c r="N246" i="14664" a="1"/>
  <c r="N246" i="14664" s="1"/>
  <c r="N247" i="14664" a="1"/>
  <c r="N247" i="14664" s="1"/>
  <c r="N248" i="14664" a="1"/>
  <c r="N248" i="14664" s="1"/>
  <c r="N249" i="14664" a="1"/>
  <c r="N249" i="14664" s="1"/>
  <c r="N250" i="14664" a="1"/>
  <c r="N250" i="14664" s="1"/>
  <c r="N251" i="14664" a="1"/>
  <c r="N251" i="14664" s="1"/>
  <c r="N252" i="14664" a="1"/>
  <c r="N252" i="14664" s="1"/>
  <c r="N253" i="14664" a="1"/>
  <c r="N253" i="14664" s="1"/>
  <c r="N254" i="14664" a="1"/>
  <c r="N254" i="14664" s="1"/>
  <c r="N255" i="14664" a="1"/>
  <c r="N255" i="14664" s="1"/>
  <c r="N256" i="14664" a="1"/>
  <c r="N256" i="14664" s="1"/>
  <c r="N257" i="14664" a="1"/>
  <c r="N257" i="14664" s="1"/>
  <c r="N258" i="14664" a="1"/>
  <c r="N258" i="14664" s="1"/>
  <c r="N259" i="14664" a="1"/>
  <c r="N259" i="14664" s="1"/>
  <c r="Q143" i="14664" a="1"/>
  <c r="Q143" i="14664" s="1"/>
  <c r="Q149" i="14664" a="1"/>
  <c r="Q149" i="14664" s="1"/>
  <c r="P153" i="14664" a="1"/>
  <c r="P153" i="14664" s="1"/>
  <c r="P157" i="14664" a="1"/>
  <c r="P157" i="14664" s="1"/>
  <c r="P161" i="14664" a="1"/>
  <c r="P161" i="14664" s="1"/>
  <c r="P165" i="14664" a="1"/>
  <c r="P165" i="14664" s="1"/>
  <c r="P169" i="14664" a="1"/>
  <c r="P169" i="14664" s="1"/>
  <c r="P173" i="14664" a="1"/>
  <c r="P173" i="14664" s="1"/>
  <c r="P177" i="14664" a="1"/>
  <c r="P177" i="14664" s="1"/>
  <c r="P181" i="14664" a="1"/>
  <c r="P181" i="14664" s="1"/>
  <c r="P185" i="14664" a="1"/>
  <c r="P185" i="14664" s="1"/>
  <c r="O188" i="14664" a="1"/>
  <c r="O188" i="14664" s="1"/>
  <c r="P190" i="14664" a="1"/>
  <c r="P190" i="14664" s="1"/>
  <c r="O192" i="14664" a="1"/>
  <c r="O192" i="14664" s="1"/>
  <c r="O193" i="14664" a="1"/>
  <c r="O193" i="14664" s="1"/>
  <c r="O194" i="14664" a="1"/>
  <c r="O194" i="14664" s="1"/>
  <c r="O195" i="14664" a="1"/>
  <c r="O195" i="14664" s="1"/>
  <c r="O196" i="14664" a="1"/>
  <c r="O196" i="14664" s="1"/>
  <c r="O197" i="14664" a="1"/>
  <c r="O197" i="14664" s="1"/>
  <c r="O198" i="14664" a="1"/>
  <c r="O198" i="14664" s="1"/>
  <c r="O199" i="14664" a="1"/>
  <c r="O199" i="14664" s="1"/>
  <c r="O200" i="14664" a="1"/>
  <c r="O200" i="14664" s="1"/>
  <c r="O201" i="14664" a="1"/>
  <c r="O201" i="14664" s="1"/>
  <c r="O202" i="14664" a="1"/>
  <c r="O202" i="14664" s="1"/>
  <c r="O203" i="14664" a="1"/>
  <c r="O203" i="14664" s="1"/>
  <c r="O204" i="14664" a="1"/>
  <c r="O204" i="14664" s="1"/>
  <c r="O205" i="14664" a="1"/>
  <c r="O205" i="14664" s="1"/>
  <c r="O206" i="14664" a="1"/>
  <c r="O206" i="14664" s="1"/>
  <c r="O207" i="14664" a="1"/>
  <c r="O207" i="14664" s="1"/>
  <c r="O208" i="14664" a="1"/>
  <c r="O208" i="14664" s="1"/>
  <c r="O209" i="14664" a="1"/>
  <c r="O209" i="14664" s="1"/>
  <c r="O210" i="14664" a="1"/>
  <c r="O210" i="14664" s="1"/>
  <c r="O211" i="14664" a="1"/>
  <c r="O211" i="14664" s="1"/>
  <c r="O212" i="14664" a="1"/>
  <c r="O212" i="14664" s="1"/>
  <c r="O213" i="14664" a="1"/>
  <c r="O213" i="14664" s="1"/>
  <c r="O214" i="14664" a="1"/>
  <c r="O214" i="14664" s="1"/>
  <c r="O215" i="14664" a="1"/>
  <c r="O215" i="14664" s="1"/>
  <c r="O216" i="14664" a="1"/>
  <c r="O216" i="14664" s="1"/>
  <c r="O217" i="14664" a="1"/>
  <c r="O217" i="14664" s="1"/>
  <c r="O218" i="14664" a="1"/>
  <c r="O218" i="14664" s="1"/>
  <c r="O219" i="14664" a="1"/>
  <c r="O219" i="14664" s="1"/>
  <c r="O220" i="14664" a="1"/>
  <c r="O220" i="14664" s="1"/>
  <c r="O221" i="14664" a="1"/>
  <c r="O221" i="14664" s="1"/>
  <c r="O222" i="14664" a="1"/>
  <c r="O222" i="14664" s="1"/>
  <c r="O223" i="14664" a="1"/>
  <c r="O223" i="14664" s="1"/>
  <c r="O224" i="14664" a="1"/>
  <c r="O224" i="14664" s="1"/>
  <c r="O225" i="14664" a="1"/>
  <c r="O225" i="14664" s="1"/>
  <c r="O226" i="14664" a="1"/>
  <c r="O226" i="14664" s="1"/>
  <c r="O227" i="14664" a="1"/>
  <c r="O227" i="14664" s="1"/>
  <c r="O228" i="14664" a="1"/>
  <c r="O228" i="14664" s="1"/>
  <c r="O229" i="14664" a="1"/>
  <c r="O229" i="14664" s="1"/>
  <c r="O230" i="14664" a="1"/>
  <c r="O230" i="14664" s="1"/>
  <c r="O231" i="14664" a="1"/>
  <c r="O231" i="14664" s="1"/>
  <c r="O232" i="14664" a="1"/>
  <c r="O232" i="14664" s="1"/>
  <c r="O233" i="14664" a="1"/>
  <c r="O233" i="14664" s="1"/>
  <c r="O234" i="14664" a="1"/>
  <c r="O234" i="14664" s="1"/>
  <c r="O235" i="14664" a="1"/>
  <c r="O235" i="14664" s="1"/>
  <c r="O236" i="14664" a="1"/>
  <c r="O236" i="14664" s="1"/>
  <c r="O237" i="14664" a="1"/>
  <c r="O237" i="14664" s="1"/>
  <c r="O238" i="14664" a="1"/>
  <c r="O238" i="14664" s="1"/>
  <c r="O239" i="14664" a="1"/>
  <c r="O239" i="14664" s="1"/>
  <c r="O240" i="14664" a="1"/>
  <c r="O240" i="14664" s="1"/>
  <c r="O241" i="14664" a="1"/>
  <c r="O241" i="14664" s="1"/>
  <c r="O242" i="14664" a="1"/>
  <c r="O242" i="14664" s="1"/>
  <c r="O243" i="14664" a="1"/>
  <c r="O243" i="14664" s="1"/>
  <c r="O244" i="14664" a="1"/>
  <c r="O244" i="14664" s="1"/>
  <c r="O245" i="14664" a="1"/>
  <c r="O245" i="14664" s="1"/>
  <c r="O246" i="14664" a="1"/>
  <c r="O246" i="14664" s="1"/>
  <c r="O247" i="14664" a="1"/>
  <c r="O247" i="14664" s="1"/>
  <c r="O248" i="14664" a="1"/>
  <c r="O248" i="14664" s="1"/>
  <c r="O249" i="14664" a="1"/>
  <c r="O249" i="14664" s="1"/>
  <c r="O250" i="14664" a="1"/>
  <c r="O250" i="14664" s="1"/>
  <c r="O251" i="14664" a="1"/>
  <c r="O251" i="14664" s="1"/>
  <c r="O252" i="14664" a="1"/>
  <c r="O252" i="14664" s="1"/>
  <c r="O253" i="14664" a="1"/>
  <c r="O253" i="14664" s="1"/>
  <c r="O254" i="14664" a="1"/>
  <c r="O254" i="14664" s="1"/>
  <c r="O255" i="14664" a="1"/>
  <c r="O255" i="14664" s="1"/>
  <c r="O256" i="14664" a="1"/>
  <c r="O256" i="14664" s="1"/>
  <c r="O257" i="14664" a="1"/>
  <c r="O257" i="14664" s="1"/>
  <c r="O258" i="14664" a="1"/>
  <c r="O258" i="14664" s="1"/>
  <c r="O259" i="14664" a="1"/>
  <c r="O259" i="14664" s="1"/>
  <c r="O260" i="14664" a="1"/>
  <c r="O260" i="14664" s="1"/>
  <c r="O261" i="14664" a="1"/>
  <c r="O261" i="14664" s="1"/>
  <c r="O262" i="14664" a="1"/>
  <c r="O262" i="14664" s="1"/>
  <c r="Q144" i="14664" a="1"/>
  <c r="Q144" i="14664" s="1"/>
  <c r="O150" i="14664" a="1"/>
  <c r="O150" i="14664" s="1"/>
  <c r="N154" i="14664" a="1"/>
  <c r="N154" i="14664" s="1"/>
  <c r="N158" i="14664" a="1"/>
  <c r="N158" i="14664" s="1"/>
  <c r="N162" i="14664" a="1"/>
  <c r="N162" i="14664" s="1"/>
  <c r="N166" i="14664" a="1"/>
  <c r="N166" i="14664" s="1"/>
  <c r="N170" i="14664" a="1"/>
  <c r="N170" i="14664" s="1"/>
  <c r="N174" i="14664" a="1"/>
  <c r="N174" i="14664" s="1"/>
  <c r="N178" i="14664" a="1"/>
  <c r="N178" i="14664" s="1"/>
  <c r="N182" i="14664" a="1"/>
  <c r="N182" i="14664" s="1"/>
  <c r="N186" i="14664" a="1"/>
  <c r="N186" i="14664" s="1"/>
  <c r="P188" i="14664" a="1"/>
  <c r="P188" i="14664" s="1"/>
  <c r="P192" i="14664" a="1"/>
  <c r="P192" i="14664" s="1"/>
  <c r="P193" i="14664" a="1"/>
  <c r="P193" i="14664" s="1"/>
  <c r="P194" i="14664" a="1"/>
  <c r="P194" i="14664" s="1"/>
  <c r="P195" i="14664" a="1"/>
  <c r="P195" i="14664" s="1"/>
  <c r="P196" i="14664" a="1"/>
  <c r="P196" i="14664" s="1"/>
  <c r="P197" i="14664" a="1"/>
  <c r="P197" i="14664" s="1"/>
  <c r="P198" i="14664" a="1"/>
  <c r="P198" i="14664" s="1"/>
  <c r="P199" i="14664" a="1"/>
  <c r="P199" i="14664" s="1"/>
  <c r="P200" i="14664" a="1"/>
  <c r="P200" i="14664" s="1"/>
  <c r="P201" i="14664" a="1"/>
  <c r="P201" i="14664" s="1"/>
  <c r="P202" i="14664" a="1"/>
  <c r="P202" i="14664" s="1"/>
  <c r="P203" i="14664" a="1"/>
  <c r="P203" i="14664" s="1"/>
  <c r="P204" i="14664" a="1"/>
  <c r="P204" i="14664" s="1"/>
  <c r="P205" i="14664" a="1"/>
  <c r="P205" i="14664" s="1"/>
  <c r="P206" i="14664" a="1"/>
  <c r="P206" i="14664" s="1"/>
  <c r="P207" i="14664" a="1"/>
  <c r="P207" i="14664" s="1"/>
  <c r="P208" i="14664" a="1"/>
  <c r="P208" i="14664" s="1"/>
  <c r="P209" i="14664" a="1"/>
  <c r="P209" i="14664" s="1"/>
  <c r="P210" i="14664" a="1"/>
  <c r="P210" i="14664" s="1"/>
  <c r="P211" i="14664" a="1"/>
  <c r="P211" i="14664" s="1"/>
  <c r="P212" i="14664" a="1"/>
  <c r="P212" i="14664" s="1"/>
  <c r="P213" i="14664" a="1"/>
  <c r="P213" i="14664" s="1"/>
  <c r="P214" i="14664" a="1"/>
  <c r="P214" i="14664" s="1"/>
  <c r="P215" i="14664" a="1"/>
  <c r="P215" i="14664" s="1"/>
  <c r="P216" i="14664" a="1"/>
  <c r="P216" i="14664" s="1"/>
  <c r="P217" i="14664" a="1"/>
  <c r="P217" i="14664" s="1"/>
  <c r="P218" i="14664" a="1"/>
  <c r="P218" i="14664" s="1"/>
  <c r="P219" i="14664" a="1"/>
  <c r="P219" i="14664" s="1"/>
  <c r="P220" i="14664" a="1"/>
  <c r="P220" i="14664" s="1"/>
  <c r="P221" i="14664" a="1"/>
  <c r="P221" i="14664" s="1"/>
  <c r="P222" i="14664" a="1"/>
  <c r="P222" i="14664" s="1"/>
  <c r="P223" i="14664" a="1"/>
  <c r="P223" i="14664" s="1"/>
  <c r="P224" i="14664" a="1"/>
  <c r="P224" i="14664" s="1"/>
  <c r="P225" i="14664" a="1"/>
  <c r="P225" i="14664" s="1"/>
  <c r="P226" i="14664" a="1"/>
  <c r="P226" i="14664" s="1"/>
  <c r="P227" i="14664" a="1"/>
  <c r="P227" i="14664" s="1"/>
  <c r="P228" i="14664" a="1"/>
  <c r="P228" i="14664" s="1"/>
  <c r="P229" i="14664" a="1"/>
  <c r="P229" i="14664" s="1"/>
  <c r="P230" i="14664" a="1"/>
  <c r="P230" i="14664" s="1"/>
  <c r="P231" i="14664" a="1"/>
  <c r="P231" i="14664" s="1"/>
  <c r="P232" i="14664" a="1"/>
  <c r="P232" i="14664" s="1"/>
  <c r="P233" i="14664" a="1"/>
  <c r="P233" i="14664" s="1"/>
  <c r="P234" i="14664" a="1"/>
  <c r="P234" i="14664" s="1"/>
  <c r="P235" i="14664" a="1"/>
  <c r="P235" i="14664" s="1"/>
  <c r="P236" i="14664" a="1"/>
  <c r="P236" i="14664" s="1"/>
  <c r="P237" i="14664" a="1"/>
  <c r="P237" i="14664" s="1"/>
  <c r="P238" i="14664" a="1"/>
  <c r="P238" i="14664" s="1"/>
  <c r="P239" i="14664" a="1"/>
  <c r="P239" i="14664" s="1"/>
  <c r="P240" i="14664" a="1"/>
  <c r="P240" i="14664" s="1"/>
  <c r="P241" i="14664" a="1"/>
  <c r="P241" i="14664" s="1"/>
  <c r="P242" i="14664" a="1"/>
  <c r="P242" i="14664" s="1"/>
  <c r="P243" i="14664" a="1"/>
  <c r="P243" i="14664" s="1"/>
  <c r="P244" i="14664" a="1"/>
  <c r="P244" i="14664" s="1"/>
  <c r="P245" i="14664" a="1"/>
  <c r="P245" i="14664" s="1"/>
  <c r="P246" i="14664" a="1"/>
  <c r="P246" i="14664" s="1"/>
  <c r="P247" i="14664" a="1"/>
  <c r="P247" i="14664" s="1"/>
  <c r="P248" i="14664" a="1"/>
  <c r="P248" i="14664" s="1"/>
  <c r="P249" i="14664" a="1"/>
  <c r="P249" i="14664" s="1"/>
  <c r="P250" i="14664" a="1"/>
  <c r="P250" i="14664" s="1"/>
  <c r="P251" i="14664" a="1"/>
  <c r="P251" i="14664" s="1"/>
  <c r="P252" i="14664" a="1"/>
  <c r="P252" i="14664" s="1"/>
  <c r="P253" i="14664" a="1"/>
  <c r="P253" i="14664" s="1"/>
  <c r="P254" i="14664" a="1"/>
  <c r="P254" i="14664" s="1"/>
  <c r="P255" i="14664" a="1"/>
  <c r="P255" i="14664" s="1"/>
  <c r="P256" i="14664" a="1"/>
  <c r="P256" i="14664" s="1"/>
  <c r="P257" i="14664" a="1"/>
  <c r="P257" i="14664" s="1"/>
  <c r="P258" i="14664" a="1"/>
  <c r="P258" i="14664" s="1"/>
  <c r="P259" i="14664" a="1"/>
  <c r="P259" i="14664" s="1"/>
  <c r="P260" i="14664" a="1"/>
  <c r="P260" i="14664" s="1"/>
  <c r="P261" i="14664" a="1"/>
  <c r="P261" i="14664" s="1"/>
  <c r="P262" i="14664" a="1"/>
  <c r="P262" i="14664" s="1"/>
  <c r="P263" i="14664" a="1"/>
  <c r="P263" i="14664" s="1"/>
  <c r="Q145" i="14664" a="1"/>
  <c r="Q145" i="14664" s="1"/>
  <c r="Q150" i="14664" a="1"/>
  <c r="Q150" i="14664" s="1"/>
  <c r="P154" i="14664" a="1"/>
  <c r="P154" i="14664" s="1"/>
  <c r="P158" i="14664" a="1"/>
  <c r="P158" i="14664" s="1"/>
  <c r="P162" i="14664" a="1"/>
  <c r="P162" i="14664" s="1"/>
  <c r="P166" i="14664" a="1"/>
  <c r="P166" i="14664" s="1"/>
  <c r="P170" i="14664" a="1"/>
  <c r="P170" i="14664" s="1"/>
  <c r="P174" i="14664" a="1"/>
  <c r="P174" i="14664" s="1"/>
  <c r="P178" i="14664" a="1"/>
  <c r="P178" i="14664" s="1"/>
  <c r="P182" i="14664" a="1"/>
  <c r="P182" i="14664" s="1"/>
  <c r="O186" i="14664" a="1"/>
  <c r="O186" i="14664" s="1"/>
  <c r="N189" i="14664" a="1"/>
  <c r="N189" i="14664" s="1"/>
  <c r="N191" i="14664" a="1"/>
  <c r="N191" i="14664" s="1"/>
  <c r="Q192" i="14664" a="1"/>
  <c r="Q192" i="14664" s="1"/>
  <c r="Q193" i="14664" a="1"/>
  <c r="Q193" i="14664" s="1"/>
  <c r="Q194" i="14664" a="1"/>
  <c r="Q194" i="14664" s="1"/>
  <c r="Q195" i="14664" a="1"/>
  <c r="Q195" i="14664" s="1"/>
  <c r="Q196" i="14664" a="1"/>
  <c r="Q196" i="14664" s="1"/>
  <c r="Q197" i="14664" a="1"/>
  <c r="Q197" i="14664" s="1"/>
  <c r="Q198" i="14664" a="1"/>
  <c r="Q198" i="14664" s="1"/>
  <c r="Q199" i="14664" a="1"/>
  <c r="Q199" i="14664" s="1"/>
  <c r="Q200" i="14664" a="1"/>
  <c r="Q200" i="14664" s="1"/>
  <c r="Q201" i="14664" a="1"/>
  <c r="Q201" i="14664" s="1"/>
  <c r="Q202" i="14664" a="1"/>
  <c r="Q202" i="14664" s="1"/>
  <c r="Q203" i="14664" a="1"/>
  <c r="Q203" i="14664" s="1"/>
  <c r="Q204" i="14664" a="1"/>
  <c r="Q204" i="14664" s="1"/>
  <c r="Q205" i="14664" a="1"/>
  <c r="Q205" i="14664" s="1"/>
  <c r="Q206" i="14664" a="1"/>
  <c r="Q206" i="14664" s="1"/>
  <c r="Q207" i="14664" a="1"/>
  <c r="Q207" i="14664" s="1"/>
  <c r="Q208" i="14664" a="1"/>
  <c r="Q208" i="14664" s="1"/>
  <c r="Q209" i="14664" a="1"/>
  <c r="Q209" i="14664" s="1"/>
  <c r="Q210" i="14664" a="1"/>
  <c r="Q210" i="14664" s="1"/>
  <c r="Q211" i="14664" a="1"/>
  <c r="Q211" i="14664" s="1"/>
  <c r="Q212" i="14664" a="1"/>
  <c r="Q212" i="14664" s="1"/>
  <c r="Q213" i="14664" a="1"/>
  <c r="Q213" i="14664" s="1"/>
  <c r="Q214" i="14664" a="1"/>
  <c r="Q214" i="14664" s="1"/>
  <c r="Q215" i="14664" a="1"/>
  <c r="Q215" i="14664" s="1"/>
  <c r="Q216" i="14664" a="1"/>
  <c r="Q216" i="14664" s="1"/>
  <c r="Q217" i="14664" a="1"/>
  <c r="Q217" i="14664" s="1"/>
  <c r="Q218" i="14664" a="1"/>
  <c r="Q218" i="14664" s="1"/>
  <c r="Q219" i="14664" a="1"/>
  <c r="Q219" i="14664" s="1"/>
  <c r="Q220" i="14664" a="1"/>
  <c r="Q220" i="14664" s="1"/>
  <c r="Q221" i="14664" a="1"/>
  <c r="Q221" i="14664" s="1"/>
  <c r="Q222" i="14664" a="1"/>
  <c r="Q222" i="14664" s="1"/>
  <c r="Q223" i="14664" a="1"/>
  <c r="Q223" i="14664" s="1"/>
  <c r="Q224" i="14664" a="1"/>
  <c r="Q224" i="14664" s="1"/>
  <c r="Q225" i="14664" a="1"/>
  <c r="Q225" i="14664" s="1"/>
  <c r="Q226" i="14664" a="1"/>
  <c r="Q226" i="14664" s="1"/>
  <c r="Q227" i="14664" a="1"/>
  <c r="Q227" i="14664" s="1"/>
  <c r="Q228" i="14664" a="1"/>
  <c r="Q228" i="14664" s="1"/>
  <c r="Q229" i="14664" a="1"/>
  <c r="Q229" i="14664" s="1"/>
  <c r="Q230" i="14664" a="1"/>
  <c r="Q230" i="14664" s="1"/>
  <c r="Q231" i="14664" a="1"/>
  <c r="Q231" i="14664" s="1"/>
  <c r="Q232" i="14664" a="1"/>
  <c r="Q232" i="14664" s="1"/>
  <c r="Q233" i="14664" a="1"/>
  <c r="Q233" i="14664" s="1"/>
  <c r="Q234" i="14664" a="1"/>
  <c r="Q234" i="14664" s="1"/>
  <c r="Q235" i="14664" a="1"/>
  <c r="Q235" i="14664" s="1"/>
  <c r="Q236" i="14664" a="1"/>
  <c r="Q236" i="14664" s="1"/>
  <c r="Q237" i="14664" a="1"/>
  <c r="Q237" i="14664" s="1"/>
  <c r="Q238" i="14664" a="1"/>
  <c r="Q238" i="14664" s="1"/>
  <c r="Q239" i="14664" a="1"/>
  <c r="Q239" i="14664" s="1"/>
  <c r="Q240" i="14664" a="1"/>
  <c r="Q240" i="14664" s="1"/>
  <c r="Q241" i="14664" a="1"/>
  <c r="Q241" i="14664" s="1"/>
  <c r="Q242" i="14664" a="1"/>
  <c r="Q242" i="14664" s="1"/>
  <c r="Q243" i="14664" a="1"/>
  <c r="Q243" i="14664" s="1"/>
  <c r="Q244" i="14664" a="1"/>
  <c r="Q244" i="14664" s="1"/>
  <c r="Q245" i="14664" a="1"/>
  <c r="Q245" i="14664" s="1"/>
  <c r="Q246" i="14664" a="1"/>
  <c r="Q246" i="14664" s="1"/>
  <c r="Q247" i="14664" a="1"/>
  <c r="Q247" i="14664" s="1"/>
  <c r="Q248" i="14664" a="1"/>
  <c r="Q248" i="14664" s="1"/>
  <c r="Q249" i="14664" a="1"/>
  <c r="Q249" i="14664" s="1"/>
  <c r="Q250" i="14664" a="1"/>
  <c r="Q250" i="14664" s="1"/>
  <c r="Q251" i="14664" a="1"/>
  <c r="Q251" i="14664" s="1"/>
  <c r="Q252" i="14664" a="1"/>
  <c r="Q252" i="14664" s="1"/>
  <c r="Q253" i="14664" a="1"/>
  <c r="Q253" i="14664" s="1"/>
  <c r="Q254" i="14664" a="1"/>
  <c r="Q254" i="14664" s="1"/>
  <c r="Q255" i="14664" a="1"/>
  <c r="Q255" i="14664" s="1"/>
  <c r="Q256" i="14664" a="1"/>
  <c r="Q256" i="14664" s="1"/>
  <c r="Q257" i="14664" a="1"/>
  <c r="Q257" i="14664" s="1"/>
  <c r="Q258" i="14664" a="1"/>
  <c r="Q258" i="14664" s="1"/>
  <c r="Q259" i="14664" a="1"/>
  <c r="Q259" i="14664" s="1"/>
  <c r="Q260" i="14664" a="1"/>
  <c r="Q260" i="14664" s="1"/>
  <c r="Q261" i="14664" a="1"/>
  <c r="Q261" i="14664" s="1"/>
  <c r="Q262" i="14664" a="1"/>
  <c r="Q262" i="14664" s="1"/>
  <c r="Q147" i="14664" a="1"/>
  <c r="Q147" i="14664" s="1"/>
  <c r="P151" i="14664" a="1"/>
  <c r="P151" i="14664" s="1"/>
  <c r="P155" i="14664" a="1"/>
  <c r="P155" i="14664" s="1"/>
  <c r="P159" i="14664" a="1"/>
  <c r="P159" i="14664" s="1"/>
  <c r="P163" i="14664" a="1"/>
  <c r="P163" i="14664" s="1"/>
  <c r="P167" i="14664" a="1"/>
  <c r="P167" i="14664" s="1"/>
  <c r="P171" i="14664" a="1"/>
  <c r="P171" i="14664" s="1"/>
  <c r="P175" i="14664" a="1"/>
  <c r="P175" i="14664" s="1"/>
  <c r="P179" i="14664" a="1"/>
  <c r="P179" i="14664" s="1"/>
  <c r="P183" i="14664" a="1"/>
  <c r="P183" i="14664" s="1"/>
  <c r="N187" i="14664" a="1"/>
  <c r="N187" i="14664" s="1"/>
  <c r="P189" i="14664" a="1"/>
  <c r="P189" i="14664" s="1"/>
  <c r="P191" i="14664" a="1"/>
  <c r="P191" i="14664" s="1"/>
  <c r="S192" i="14664" a="1"/>
  <c r="S192" i="14664" s="1"/>
  <c r="S193" i="14664" a="1"/>
  <c r="S193" i="14664" s="1"/>
  <c r="S194" i="14664" a="1"/>
  <c r="S194" i="14664" s="1"/>
  <c r="S195" i="14664" a="1"/>
  <c r="S195" i="14664" s="1"/>
  <c r="S196" i="14664" a="1"/>
  <c r="S196" i="14664" s="1"/>
  <c r="S197" i="14664" a="1"/>
  <c r="S197" i="14664" s="1"/>
  <c r="S198" i="14664" a="1"/>
  <c r="S198" i="14664" s="1"/>
  <c r="S199" i="14664" a="1"/>
  <c r="S199" i="14664" s="1"/>
  <c r="S200" i="14664" a="1"/>
  <c r="S200" i="14664" s="1"/>
  <c r="S201" i="14664" a="1"/>
  <c r="S201" i="14664" s="1"/>
  <c r="S202" i="14664" a="1"/>
  <c r="S202" i="14664" s="1"/>
  <c r="S203" i="14664" a="1"/>
  <c r="S203" i="14664" s="1"/>
  <c r="S204" i="14664" a="1"/>
  <c r="S204" i="14664" s="1"/>
  <c r="S205" i="14664" a="1"/>
  <c r="S205" i="14664" s="1"/>
  <c r="S206" i="14664" a="1"/>
  <c r="S206" i="14664" s="1"/>
  <c r="S207" i="14664" a="1"/>
  <c r="S207" i="14664" s="1"/>
  <c r="S208" i="14664" a="1"/>
  <c r="S208" i="14664" s="1"/>
  <c r="S209" i="14664" a="1"/>
  <c r="S209" i="14664" s="1"/>
  <c r="S210" i="14664" a="1"/>
  <c r="S210" i="14664" s="1"/>
  <c r="S211" i="14664" a="1"/>
  <c r="S211" i="14664" s="1"/>
  <c r="S212" i="14664" a="1"/>
  <c r="S212" i="14664" s="1"/>
  <c r="S213" i="14664" a="1"/>
  <c r="S213" i="14664" s="1"/>
  <c r="S214" i="14664" a="1"/>
  <c r="S214" i="14664" s="1"/>
  <c r="S215" i="14664" a="1"/>
  <c r="S215" i="14664" s="1"/>
  <c r="S216" i="14664" a="1"/>
  <c r="S216" i="14664" s="1"/>
  <c r="S217" i="14664" a="1"/>
  <c r="S217" i="14664" s="1"/>
  <c r="S218" i="14664" a="1"/>
  <c r="S218" i="14664" s="1"/>
  <c r="S219" i="14664" a="1"/>
  <c r="S219" i="14664" s="1"/>
  <c r="S220" i="14664" a="1"/>
  <c r="S220" i="14664" s="1"/>
  <c r="S221" i="14664" a="1"/>
  <c r="S221" i="14664" s="1"/>
  <c r="S222" i="14664" a="1"/>
  <c r="S222" i="14664" s="1"/>
  <c r="S223" i="14664" a="1"/>
  <c r="S223" i="14664" s="1"/>
  <c r="S224" i="14664" a="1"/>
  <c r="S224" i="14664" s="1"/>
  <c r="S225" i="14664" a="1"/>
  <c r="S225" i="14664" s="1"/>
  <c r="S226" i="14664" a="1"/>
  <c r="S226" i="14664" s="1"/>
  <c r="S227" i="14664" a="1"/>
  <c r="S227" i="14664" s="1"/>
  <c r="S228" i="14664" a="1"/>
  <c r="S228" i="14664" s="1"/>
  <c r="S229" i="14664" a="1"/>
  <c r="S229" i="14664" s="1"/>
  <c r="S230" i="14664" a="1"/>
  <c r="S230" i="14664" s="1"/>
  <c r="S231" i="14664" a="1"/>
  <c r="S231" i="14664" s="1"/>
  <c r="S232" i="14664" a="1"/>
  <c r="S232" i="14664" s="1"/>
  <c r="S233" i="14664" a="1"/>
  <c r="S233" i="14664" s="1"/>
  <c r="S234" i="14664" a="1"/>
  <c r="S234" i="14664" s="1"/>
  <c r="S235" i="14664" a="1"/>
  <c r="S235" i="14664" s="1"/>
  <c r="S236" i="14664" a="1"/>
  <c r="S236" i="14664" s="1"/>
  <c r="S237" i="14664" a="1"/>
  <c r="S237" i="14664" s="1"/>
  <c r="S238" i="14664" a="1"/>
  <c r="S238" i="14664" s="1"/>
  <c r="S239" i="14664" a="1"/>
  <c r="S239" i="14664" s="1"/>
  <c r="S240" i="14664" a="1"/>
  <c r="S240" i="14664" s="1"/>
  <c r="S241" i="14664" a="1"/>
  <c r="S241" i="14664" s="1"/>
  <c r="S242" i="14664" a="1"/>
  <c r="S242" i="14664" s="1"/>
  <c r="S243" i="14664" a="1"/>
  <c r="S243" i="14664" s="1"/>
  <c r="S244" i="14664" a="1"/>
  <c r="S244" i="14664" s="1"/>
  <c r="S245" i="14664" a="1"/>
  <c r="S245" i="14664" s="1"/>
  <c r="S246" i="14664" a="1"/>
  <c r="S246" i="14664" s="1"/>
  <c r="S247" i="14664" a="1"/>
  <c r="S247" i="14664" s="1"/>
  <c r="S248" i="14664" a="1"/>
  <c r="S248" i="14664" s="1"/>
  <c r="S249" i="14664" a="1"/>
  <c r="S249" i="14664" s="1"/>
  <c r="S250" i="14664" a="1"/>
  <c r="S250" i="14664" s="1"/>
  <c r="S251" i="14664" a="1"/>
  <c r="S251" i="14664" s="1"/>
  <c r="S252" i="14664" a="1"/>
  <c r="S252" i="14664" s="1"/>
  <c r="S253" i="14664" a="1"/>
  <c r="S253" i="14664" s="1"/>
  <c r="S254" i="14664" a="1"/>
  <c r="S254" i="14664" s="1"/>
  <c r="S255" i="14664" a="1"/>
  <c r="S255" i="14664" s="1"/>
  <c r="S256" i="14664" a="1"/>
  <c r="S256" i="14664" s="1"/>
  <c r="S257" i="14664" a="1"/>
  <c r="S257" i="14664" s="1"/>
  <c r="S258" i="14664" a="1"/>
  <c r="S258" i="14664" s="1"/>
  <c r="S259" i="14664" a="1"/>
  <c r="S259" i="14664" s="1"/>
  <c r="S260" i="14664" a="1"/>
  <c r="S260" i="14664" s="1"/>
  <c r="S261" i="14664" a="1"/>
  <c r="S261" i="14664" s="1"/>
  <c r="S262" i="14664" a="1"/>
  <c r="S262" i="14664" s="1"/>
  <c r="S263" i="14664" a="1"/>
  <c r="S263" i="14664" s="1"/>
  <c r="N171" i="14664" a="1"/>
  <c r="N171" i="14664" s="1"/>
  <c r="R193" i="14664" a="1"/>
  <c r="R193" i="14664" s="1"/>
  <c r="R201" i="14664" a="1"/>
  <c r="R201" i="14664" s="1"/>
  <c r="R209" i="14664" a="1"/>
  <c r="R209" i="14664" s="1"/>
  <c r="R217" i="14664" a="1"/>
  <c r="R217" i="14664" s="1"/>
  <c r="R225" i="14664" a="1"/>
  <c r="R225" i="14664" s="1"/>
  <c r="R233" i="14664" a="1"/>
  <c r="R233" i="14664" s="1"/>
  <c r="R241" i="14664" a="1"/>
  <c r="R241" i="14664" s="1"/>
  <c r="R249" i="14664" a="1"/>
  <c r="R249" i="14664" s="1"/>
  <c r="R255" i="14664" a="1"/>
  <c r="R255" i="14664" s="1"/>
  <c r="T258" i="14664" a="1"/>
  <c r="T258" i="14664" s="1"/>
  <c r="O264" i="14664" a="1"/>
  <c r="O264" i="14664" s="1"/>
  <c r="O265" i="14664" a="1"/>
  <c r="O265" i="14664" s="1"/>
  <c r="O266" i="14664" a="1"/>
  <c r="O266" i="14664" s="1"/>
  <c r="O267" i="14664" a="1"/>
  <c r="O267" i="14664" s="1"/>
  <c r="O268" i="14664" a="1"/>
  <c r="O268" i="14664" s="1"/>
  <c r="O269" i="14664" a="1"/>
  <c r="O269" i="14664" s="1"/>
  <c r="O270" i="14664" a="1"/>
  <c r="O270" i="14664" s="1"/>
  <c r="O271" i="14664" a="1"/>
  <c r="O271" i="14664" s="1"/>
  <c r="O272" i="14664" a="1"/>
  <c r="O272" i="14664" s="1"/>
  <c r="O273" i="14664" a="1"/>
  <c r="O273" i="14664" s="1"/>
  <c r="O274" i="14664" a="1"/>
  <c r="O274" i="14664" s="1"/>
  <c r="O275" i="14664" a="1"/>
  <c r="O275" i="14664" s="1"/>
  <c r="O276" i="14664" a="1"/>
  <c r="O276" i="14664" s="1"/>
  <c r="O277" i="14664" a="1"/>
  <c r="O277" i="14664" s="1"/>
  <c r="O278" i="14664" a="1"/>
  <c r="O278" i="14664" s="1"/>
  <c r="O279" i="14664" a="1"/>
  <c r="O279" i="14664" s="1"/>
  <c r="O280" i="14664" a="1"/>
  <c r="O280" i="14664" s="1"/>
  <c r="O281" i="14664" a="1"/>
  <c r="O281" i="14664" s="1"/>
  <c r="O282" i="14664" a="1"/>
  <c r="O282" i="14664" s="1"/>
  <c r="O283" i="14664" a="1"/>
  <c r="O283" i="14664" s="1"/>
  <c r="O284" i="14664" a="1"/>
  <c r="O284" i="14664" s="1"/>
  <c r="O285" i="14664" a="1"/>
  <c r="O285" i="14664" s="1"/>
  <c r="O286" i="14664" a="1"/>
  <c r="O286" i="14664" s="1"/>
  <c r="O287" i="14664" a="1"/>
  <c r="O287" i="14664" s="1"/>
  <c r="O288" i="14664" a="1"/>
  <c r="O288" i="14664" s="1"/>
  <c r="O289" i="14664" a="1"/>
  <c r="O289" i="14664" s="1"/>
  <c r="O290" i="14664" a="1"/>
  <c r="O290" i="14664" s="1"/>
  <c r="O291" i="14664" a="1"/>
  <c r="O291" i="14664" s="1"/>
  <c r="O292" i="14664" a="1"/>
  <c r="O292" i="14664" s="1"/>
  <c r="O293" i="14664" a="1"/>
  <c r="O293" i="14664" s="1"/>
  <c r="O294" i="14664" a="1"/>
  <c r="O294" i="14664" s="1"/>
  <c r="O295" i="14664" a="1"/>
  <c r="O295" i="14664" s="1"/>
  <c r="O296" i="14664" a="1"/>
  <c r="O296" i="14664" s="1"/>
  <c r="O297" i="14664" a="1"/>
  <c r="O297" i="14664" s="1"/>
  <c r="O298" i="14664" a="1"/>
  <c r="O298" i="14664" s="1"/>
  <c r="O299" i="14664" a="1"/>
  <c r="O299" i="14664" s="1"/>
  <c r="O300" i="14664" a="1"/>
  <c r="O300" i="14664" s="1"/>
  <c r="O301" i="14664" a="1"/>
  <c r="O301" i="14664" s="1"/>
  <c r="O302" i="14664" a="1"/>
  <c r="O302" i="14664" s="1"/>
  <c r="O303" i="14664" a="1"/>
  <c r="O303" i="14664" s="1"/>
  <c r="O304" i="14664" a="1"/>
  <c r="O304" i="14664" s="1"/>
  <c r="O305" i="14664" a="1"/>
  <c r="O305" i="14664" s="1"/>
  <c r="O306" i="14664" a="1"/>
  <c r="O306" i="14664" s="1"/>
  <c r="O307" i="14664" a="1"/>
  <c r="O307" i="14664" s="1"/>
  <c r="O308" i="14664" a="1"/>
  <c r="O308" i="14664" s="1"/>
  <c r="O309" i="14664" a="1"/>
  <c r="O309" i="14664" s="1"/>
  <c r="O310" i="14664" a="1"/>
  <c r="O310" i="14664" s="1"/>
  <c r="O311" i="14664" a="1"/>
  <c r="O311" i="14664" s="1"/>
  <c r="O312" i="14664" a="1"/>
  <c r="O312" i="14664" s="1"/>
  <c r="O313" i="14664" a="1"/>
  <c r="O313" i="14664" s="1"/>
  <c r="O314" i="14664" a="1"/>
  <c r="O314" i="14664" s="1"/>
  <c r="O315" i="14664" a="1"/>
  <c r="O315" i="14664" s="1"/>
  <c r="O316" i="14664" a="1"/>
  <c r="O316" i="14664" s="1"/>
  <c r="O317" i="14664" a="1"/>
  <c r="O317" i="14664" s="1"/>
  <c r="O318" i="14664" a="1"/>
  <c r="O318" i="14664" s="1"/>
  <c r="O319" i="14664" a="1"/>
  <c r="O319" i="14664" s="1"/>
  <c r="O320" i="14664" a="1"/>
  <c r="O320" i="14664" s="1"/>
  <c r="O321" i="14664" a="1"/>
  <c r="O321" i="14664" s="1"/>
  <c r="O322" i="14664" a="1"/>
  <c r="O322" i="14664" s="1"/>
  <c r="O323" i="14664" a="1"/>
  <c r="O323" i="14664" s="1"/>
  <c r="O324" i="14664" a="1"/>
  <c r="O324" i="14664" s="1"/>
  <c r="O325" i="14664" a="1"/>
  <c r="O325" i="14664" s="1"/>
  <c r="O326" i="14664" a="1"/>
  <c r="O326" i="14664" s="1"/>
  <c r="O327" i="14664" a="1"/>
  <c r="O327" i="14664" s="1"/>
  <c r="O328" i="14664" a="1"/>
  <c r="O328" i="14664" s="1"/>
  <c r="O329" i="14664" a="1"/>
  <c r="O329" i="14664" s="1"/>
  <c r="O330" i="14664" a="1"/>
  <c r="O330" i="14664" s="1"/>
  <c r="O331" i="14664" a="1"/>
  <c r="O331" i="14664" s="1"/>
  <c r="O332" i="14664" a="1"/>
  <c r="O332" i="14664" s="1"/>
  <c r="O333" i="14664" a="1"/>
  <c r="O333" i="14664" s="1"/>
  <c r="O334" i="14664" a="1"/>
  <c r="O334" i="14664" s="1"/>
  <c r="O335" i="14664" a="1"/>
  <c r="O335" i="14664" s="1"/>
  <c r="N175" i="14664" a="1"/>
  <c r="N175" i="14664" s="1"/>
  <c r="R194" i="14664" a="1"/>
  <c r="R194" i="14664" s="1"/>
  <c r="R202" i="14664" a="1"/>
  <c r="R202" i="14664" s="1"/>
  <c r="R210" i="14664" a="1"/>
  <c r="R210" i="14664" s="1"/>
  <c r="R218" i="14664" a="1"/>
  <c r="R218" i="14664" s="1"/>
  <c r="R226" i="14664" a="1"/>
  <c r="R226" i="14664" s="1"/>
  <c r="R234" i="14664" a="1"/>
  <c r="R234" i="14664" s="1"/>
  <c r="R242" i="14664" a="1"/>
  <c r="R242" i="14664" s="1"/>
  <c r="R250" i="14664" a="1"/>
  <c r="R250" i="14664" s="1"/>
  <c r="T255" i="14664" a="1"/>
  <c r="T255" i="14664" s="1"/>
  <c r="N261" i="14664" a="1"/>
  <c r="N261" i="14664" s="1"/>
  <c r="N263" i="14664" a="1"/>
  <c r="N263" i="14664" s="1"/>
  <c r="P264" i="14664" a="1"/>
  <c r="P264" i="14664" s="1"/>
  <c r="P265" i="14664" a="1"/>
  <c r="P265" i="14664" s="1"/>
  <c r="P266" i="14664" a="1"/>
  <c r="P266" i="14664" s="1"/>
  <c r="P267" i="14664" a="1"/>
  <c r="P267" i="14664" s="1"/>
  <c r="P268" i="14664" a="1"/>
  <c r="P268" i="14664" s="1"/>
  <c r="P269" i="14664" a="1"/>
  <c r="P269" i="14664" s="1"/>
  <c r="P270" i="14664" a="1"/>
  <c r="P270" i="14664" s="1"/>
  <c r="P271" i="14664" a="1"/>
  <c r="P271" i="14664" s="1"/>
  <c r="P272" i="14664" a="1"/>
  <c r="P272" i="14664" s="1"/>
  <c r="P273" i="14664" a="1"/>
  <c r="P273" i="14664" s="1"/>
  <c r="P274" i="14664" a="1"/>
  <c r="P274" i="14664" s="1"/>
  <c r="P275" i="14664" a="1"/>
  <c r="P275" i="14664" s="1"/>
  <c r="P276" i="14664" a="1"/>
  <c r="P276" i="14664" s="1"/>
  <c r="P277" i="14664" a="1"/>
  <c r="P277" i="14664" s="1"/>
  <c r="P278" i="14664" a="1"/>
  <c r="P278" i="14664" s="1"/>
  <c r="P279" i="14664" a="1"/>
  <c r="P279" i="14664" s="1"/>
  <c r="P280" i="14664" a="1"/>
  <c r="P280" i="14664" s="1"/>
  <c r="P281" i="14664" a="1"/>
  <c r="P281" i="14664" s="1"/>
  <c r="P282" i="14664" a="1"/>
  <c r="P282" i="14664" s="1"/>
  <c r="P283" i="14664" a="1"/>
  <c r="P283" i="14664" s="1"/>
  <c r="P284" i="14664" a="1"/>
  <c r="P284" i="14664" s="1"/>
  <c r="P285" i="14664" a="1"/>
  <c r="P285" i="14664" s="1"/>
  <c r="P286" i="14664" a="1"/>
  <c r="P286" i="14664" s="1"/>
  <c r="P287" i="14664" a="1"/>
  <c r="P287" i="14664" s="1"/>
  <c r="P288" i="14664" a="1"/>
  <c r="P288" i="14664" s="1"/>
  <c r="P289" i="14664" a="1"/>
  <c r="P289" i="14664" s="1"/>
  <c r="P290" i="14664" a="1"/>
  <c r="P290" i="14664" s="1"/>
  <c r="P291" i="14664" a="1"/>
  <c r="P291" i="14664" s="1"/>
  <c r="P292" i="14664" a="1"/>
  <c r="P292" i="14664" s="1"/>
  <c r="P293" i="14664" a="1"/>
  <c r="P293" i="14664" s="1"/>
  <c r="P294" i="14664" a="1"/>
  <c r="P294" i="14664" s="1"/>
  <c r="P295" i="14664" a="1"/>
  <c r="P295" i="14664" s="1"/>
  <c r="P296" i="14664" a="1"/>
  <c r="P296" i="14664" s="1"/>
  <c r="P297" i="14664" a="1"/>
  <c r="P297" i="14664" s="1"/>
  <c r="P298" i="14664" a="1"/>
  <c r="P298" i="14664" s="1"/>
  <c r="P299" i="14664" a="1"/>
  <c r="P299" i="14664" s="1"/>
  <c r="P300" i="14664" a="1"/>
  <c r="P300" i="14664" s="1"/>
  <c r="P301" i="14664" a="1"/>
  <c r="P301" i="14664" s="1"/>
  <c r="P302" i="14664" a="1"/>
  <c r="P302" i="14664" s="1"/>
  <c r="P303" i="14664" a="1"/>
  <c r="P303" i="14664" s="1"/>
  <c r="P304" i="14664" a="1"/>
  <c r="P304" i="14664" s="1"/>
  <c r="P305" i="14664" a="1"/>
  <c r="P305" i="14664" s="1"/>
  <c r="P306" i="14664" a="1"/>
  <c r="P306" i="14664" s="1"/>
  <c r="P307" i="14664" a="1"/>
  <c r="P307" i="14664" s="1"/>
  <c r="P308" i="14664" a="1"/>
  <c r="P308" i="14664" s="1"/>
  <c r="P309" i="14664" a="1"/>
  <c r="P309" i="14664" s="1"/>
  <c r="P310" i="14664" a="1"/>
  <c r="P310" i="14664" s="1"/>
  <c r="P311" i="14664" a="1"/>
  <c r="P311" i="14664" s="1"/>
  <c r="P312" i="14664" a="1"/>
  <c r="P312" i="14664" s="1"/>
  <c r="P313" i="14664" a="1"/>
  <c r="P313" i="14664" s="1"/>
  <c r="P314" i="14664" a="1"/>
  <c r="P314" i="14664" s="1"/>
  <c r="P315" i="14664" a="1"/>
  <c r="P315" i="14664" s="1"/>
  <c r="P316" i="14664" a="1"/>
  <c r="P316" i="14664" s="1"/>
  <c r="P317" i="14664" a="1"/>
  <c r="P317" i="14664" s="1"/>
  <c r="P318" i="14664" a="1"/>
  <c r="P318" i="14664" s="1"/>
  <c r="P319" i="14664" a="1"/>
  <c r="P319" i="14664" s="1"/>
  <c r="P320" i="14664" a="1"/>
  <c r="P320" i="14664" s="1"/>
  <c r="P321" i="14664" a="1"/>
  <c r="P321" i="14664" s="1"/>
  <c r="P322" i="14664" a="1"/>
  <c r="P322" i="14664" s="1"/>
  <c r="P323" i="14664" a="1"/>
  <c r="P323" i="14664" s="1"/>
  <c r="P324" i="14664" a="1"/>
  <c r="P324" i="14664" s="1"/>
  <c r="P325" i="14664" a="1"/>
  <c r="P325" i="14664" s="1"/>
  <c r="P326" i="14664" a="1"/>
  <c r="P326" i="14664" s="1"/>
  <c r="P327" i="14664" a="1"/>
  <c r="P327" i="14664" s="1"/>
  <c r="P328" i="14664" a="1"/>
  <c r="P328" i="14664" s="1"/>
  <c r="P329" i="14664" a="1"/>
  <c r="P329" i="14664" s="1"/>
  <c r="P330" i="14664" a="1"/>
  <c r="P330" i="14664" s="1"/>
  <c r="P331" i="14664" a="1"/>
  <c r="P331" i="14664" s="1"/>
  <c r="P332" i="14664" a="1"/>
  <c r="P332" i="14664" s="1"/>
  <c r="P333" i="14664" a="1"/>
  <c r="P333" i="14664" s="1"/>
  <c r="P334" i="14664" a="1"/>
  <c r="P334" i="14664" s="1"/>
  <c r="P335" i="14664" a="1"/>
  <c r="P335" i="14664" s="1"/>
  <c r="P336" i="14664" a="1"/>
  <c r="P336" i="14664" s="1"/>
  <c r="P337" i="14664" a="1"/>
  <c r="P337" i="14664" s="1"/>
  <c r="P338" i="14664" a="1"/>
  <c r="P338" i="14664" s="1"/>
  <c r="P339" i="14664" a="1"/>
  <c r="P339" i="14664" s="1"/>
  <c r="P340" i="14664" a="1"/>
  <c r="P340" i="14664" s="1"/>
  <c r="P341" i="14664" a="1"/>
  <c r="P341" i="14664" s="1"/>
  <c r="P342" i="14664" a="1"/>
  <c r="P342" i="14664" s="1"/>
  <c r="P343" i="14664" a="1"/>
  <c r="P343" i="14664" s="1"/>
  <c r="P344" i="14664" a="1"/>
  <c r="P344" i="14664" s="1"/>
  <c r="Q146" i="14664" a="1"/>
  <c r="Q146" i="14664" s="1"/>
  <c r="N179" i="14664" a="1"/>
  <c r="N179" i="14664" s="1"/>
  <c r="R195" i="14664" a="1"/>
  <c r="R195" i="14664" s="1"/>
  <c r="R203" i="14664" a="1"/>
  <c r="R203" i="14664" s="1"/>
  <c r="R211" i="14664" a="1"/>
  <c r="R211" i="14664" s="1"/>
  <c r="R219" i="14664" a="1"/>
  <c r="R219" i="14664" s="1"/>
  <c r="R227" i="14664" a="1"/>
  <c r="R227" i="14664" s="1"/>
  <c r="R235" i="14664" a="1"/>
  <c r="R235" i="14664" s="1"/>
  <c r="R243" i="14664" a="1"/>
  <c r="R243" i="14664" s="1"/>
  <c r="R251" i="14664" a="1"/>
  <c r="R251" i="14664" s="1"/>
  <c r="R256" i="14664" a="1"/>
  <c r="R256" i="14664" s="1"/>
  <c r="R259" i="14664" a="1"/>
  <c r="R259" i="14664" s="1"/>
  <c r="R261" i="14664" a="1"/>
  <c r="R261" i="14664" s="1"/>
  <c r="O263" i="14664" a="1"/>
  <c r="O263" i="14664" s="1"/>
  <c r="Q264" i="14664" a="1"/>
  <c r="Q264" i="14664" s="1"/>
  <c r="Q265" i="14664" a="1"/>
  <c r="Q265" i="14664" s="1"/>
  <c r="Q266" i="14664" a="1"/>
  <c r="Q266" i="14664" s="1"/>
  <c r="Q267" i="14664" a="1"/>
  <c r="Q267" i="14664" s="1"/>
  <c r="Q268" i="14664" a="1"/>
  <c r="Q268" i="14664" s="1"/>
  <c r="Q269" i="14664" a="1"/>
  <c r="Q269" i="14664" s="1"/>
  <c r="Q270" i="14664" a="1"/>
  <c r="Q270" i="14664" s="1"/>
  <c r="Q271" i="14664" a="1"/>
  <c r="Q271" i="14664" s="1"/>
  <c r="Q272" i="14664" a="1"/>
  <c r="Q272" i="14664" s="1"/>
  <c r="Q273" i="14664" a="1"/>
  <c r="Q273" i="14664" s="1"/>
  <c r="Q274" i="14664" a="1"/>
  <c r="Q274" i="14664" s="1"/>
  <c r="Q275" i="14664" a="1"/>
  <c r="Q275" i="14664" s="1"/>
  <c r="Q276" i="14664" a="1"/>
  <c r="Q276" i="14664" s="1"/>
  <c r="Q277" i="14664" a="1"/>
  <c r="Q277" i="14664" s="1"/>
  <c r="Q278" i="14664" a="1"/>
  <c r="Q278" i="14664" s="1"/>
  <c r="Q279" i="14664" a="1"/>
  <c r="Q279" i="14664" s="1"/>
  <c r="Q280" i="14664" a="1"/>
  <c r="Q280" i="14664" s="1"/>
  <c r="Q281" i="14664" a="1"/>
  <c r="Q281" i="14664" s="1"/>
  <c r="Q282" i="14664" a="1"/>
  <c r="Q282" i="14664" s="1"/>
  <c r="Q283" i="14664" a="1"/>
  <c r="Q283" i="14664" s="1"/>
  <c r="Q284" i="14664" a="1"/>
  <c r="Q284" i="14664" s="1"/>
  <c r="Q285" i="14664" a="1"/>
  <c r="Q285" i="14664" s="1"/>
  <c r="Q286" i="14664" a="1"/>
  <c r="Q286" i="14664" s="1"/>
  <c r="Q287" i="14664" a="1"/>
  <c r="Q287" i="14664" s="1"/>
  <c r="Q288" i="14664" a="1"/>
  <c r="Q288" i="14664" s="1"/>
  <c r="Q289" i="14664" a="1"/>
  <c r="Q289" i="14664" s="1"/>
  <c r="Q290" i="14664" a="1"/>
  <c r="Q290" i="14664" s="1"/>
  <c r="Q291" i="14664" a="1"/>
  <c r="Q291" i="14664" s="1"/>
  <c r="Q292" i="14664" a="1"/>
  <c r="Q292" i="14664" s="1"/>
  <c r="Q293" i="14664" a="1"/>
  <c r="Q293" i="14664" s="1"/>
  <c r="Q294" i="14664" a="1"/>
  <c r="Q294" i="14664" s="1"/>
  <c r="Q295" i="14664" a="1"/>
  <c r="Q295" i="14664" s="1"/>
  <c r="Q296" i="14664" a="1"/>
  <c r="Q296" i="14664" s="1"/>
  <c r="Q297" i="14664" a="1"/>
  <c r="Q297" i="14664" s="1"/>
  <c r="Q298" i="14664" a="1"/>
  <c r="Q298" i="14664" s="1"/>
  <c r="Q299" i="14664" a="1"/>
  <c r="Q299" i="14664" s="1"/>
  <c r="Q300" i="14664" a="1"/>
  <c r="Q300" i="14664" s="1"/>
  <c r="Q301" i="14664" a="1"/>
  <c r="Q301" i="14664" s="1"/>
  <c r="Q302" i="14664" a="1"/>
  <c r="Q302" i="14664" s="1"/>
  <c r="Q303" i="14664" a="1"/>
  <c r="Q303" i="14664" s="1"/>
  <c r="Q304" i="14664" a="1"/>
  <c r="Q304" i="14664" s="1"/>
  <c r="Q305" i="14664" a="1"/>
  <c r="Q305" i="14664" s="1"/>
  <c r="Q306" i="14664" a="1"/>
  <c r="Q306" i="14664" s="1"/>
  <c r="Q307" i="14664" a="1"/>
  <c r="Q307" i="14664" s="1"/>
  <c r="Q308" i="14664" a="1"/>
  <c r="Q308" i="14664" s="1"/>
  <c r="Q309" i="14664" a="1"/>
  <c r="Q309" i="14664" s="1"/>
  <c r="Q310" i="14664" a="1"/>
  <c r="Q310" i="14664" s="1"/>
  <c r="Q311" i="14664" a="1"/>
  <c r="Q311" i="14664" s="1"/>
  <c r="Q312" i="14664" a="1"/>
  <c r="Q312" i="14664" s="1"/>
  <c r="Q313" i="14664" a="1"/>
  <c r="Q313" i="14664" s="1"/>
  <c r="Q314" i="14664" a="1"/>
  <c r="Q314" i="14664" s="1"/>
  <c r="Q315" i="14664" a="1"/>
  <c r="Q315" i="14664" s="1"/>
  <c r="Q316" i="14664" a="1"/>
  <c r="Q316" i="14664" s="1"/>
  <c r="Q317" i="14664" a="1"/>
  <c r="Q317" i="14664" s="1"/>
  <c r="Q318" i="14664" a="1"/>
  <c r="Q318" i="14664" s="1"/>
  <c r="Q319" i="14664" a="1"/>
  <c r="Q319" i="14664" s="1"/>
  <c r="Q320" i="14664" a="1"/>
  <c r="Q320" i="14664" s="1"/>
  <c r="Q321" i="14664" a="1"/>
  <c r="Q321" i="14664" s="1"/>
  <c r="Q322" i="14664" a="1"/>
  <c r="Q322" i="14664" s="1"/>
  <c r="Q323" i="14664" a="1"/>
  <c r="Q323" i="14664" s="1"/>
  <c r="Q324" i="14664" a="1"/>
  <c r="Q324" i="14664" s="1"/>
  <c r="Q325" i="14664" a="1"/>
  <c r="Q325" i="14664" s="1"/>
  <c r="Q326" i="14664" a="1"/>
  <c r="Q326" i="14664" s="1"/>
  <c r="Q327" i="14664" a="1"/>
  <c r="Q327" i="14664" s="1"/>
  <c r="Q328" i="14664" a="1"/>
  <c r="Q328" i="14664" s="1"/>
  <c r="Q329" i="14664" a="1"/>
  <c r="Q329" i="14664" s="1"/>
  <c r="Q330" i="14664" a="1"/>
  <c r="Q330" i="14664" s="1"/>
  <c r="Q331" i="14664" a="1"/>
  <c r="Q331" i="14664" s="1"/>
  <c r="Q332" i="14664" a="1"/>
  <c r="Q332" i="14664" s="1"/>
  <c r="Q333" i="14664" a="1"/>
  <c r="Q333" i="14664" s="1"/>
  <c r="Q334" i="14664" a="1"/>
  <c r="Q334" i="14664" s="1"/>
  <c r="Q335" i="14664" a="1"/>
  <c r="Q335" i="14664" s="1"/>
  <c r="Q336" i="14664" a="1"/>
  <c r="Q336" i="14664" s="1"/>
  <c r="Q337" i="14664" a="1"/>
  <c r="Q337" i="14664" s="1"/>
  <c r="Q338" i="14664" a="1"/>
  <c r="Q338" i="14664" s="1"/>
  <c r="Q339" i="14664" a="1"/>
  <c r="Q339" i="14664" s="1"/>
  <c r="Q340" i="14664" a="1"/>
  <c r="Q340" i="14664" s="1"/>
  <c r="Q341" i="14664" a="1"/>
  <c r="Q341" i="14664" s="1"/>
  <c r="Q342" i="14664" a="1"/>
  <c r="Q342" i="14664" s="1"/>
  <c r="Q343" i="14664" a="1"/>
  <c r="Q343" i="14664" s="1"/>
  <c r="Q344" i="14664" a="1"/>
  <c r="Q344" i="14664" s="1"/>
  <c r="N151" i="14664" a="1"/>
  <c r="N151" i="14664" s="1"/>
  <c r="N183" i="14664" a="1"/>
  <c r="N183" i="14664" s="1"/>
  <c r="R196" i="14664" a="1"/>
  <c r="R196" i="14664" s="1"/>
  <c r="R204" i="14664" a="1"/>
  <c r="R204" i="14664" s="1"/>
  <c r="R212" i="14664" a="1"/>
  <c r="R212" i="14664" s="1"/>
  <c r="R220" i="14664" a="1"/>
  <c r="R220" i="14664" s="1"/>
  <c r="R228" i="14664" a="1"/>
  <c r="R228" i="14664" s="1"/>
  <c r="R236" i="14664" a="1"/>
  <c r="R236" i="14664" s="1"/>
  <c r="R244" i="14664" a="1"/>
  <c r="R244" i="14664" s="1"/>
  <c r="R252" i="14664" a="1"/>
  <c r="R252" i="14664" s="1"/>
  <c r="T256" i="14664" a="1"/>
  <c r="T256" i="14664" s="1"/>
  <c r="T259" i="14664" a="1"/>
  <c r="T259" i="14664" s="1"/>
  <c r="T261" i="14664" a="1"/>
  <c r="T261" i="14664" s="1"/>
  <c r="Q263" i="14664" a="1"/>
  <c r="Q263" i="14664" s="1"/>
  <c r="R264" i="14664" a="1"/>
  <c r="R264" i="14664" s="1"/>
  <c r="R265" i="14664" a="1"/>
  <c r="R265" i="14664" s="1"/>
  <c r="R266" i="14664" a="1"/>
  <c r="R266" i="14664" s="1"/>
  <c r="R267" i="14664" a="1"/>
  <c r="R267" i="14664" s="1"/>
  <c r="R268" i="14664" a="1"/>
  <c r="R268" i="14664" s="1"/>
  <c r="R269" i="14664" a="1"/>
  <c r="R269" i="14664" s="1"/>
  <c r="R270" i="14664" a="1"/>
  <c r="R270" i="14664" s="1"/>
  <c r="R271" i="14664" a="1"/>
  <c r="R271" i="14664" s="1"/>
  <c r="R272" i="14664" a="1"/>
  <c r="R272" i="14664" s="1"/>
  <c r="R273" i="14664" a="1"/>
  <c r="R273" i="14664" s="1"/>
  <c r="R274" i="14664" a="1"/>
  <c r="R274" i="14664" s="1"/>
  <c r="R275" i="14664" a="1"/>
  <c r="R275" i="14664" s="1"/>
  <c r="R276" i="14664" a="1"/>
  <c r="R276" i="14664" s="1"/>
  <c r="R277" i="14664" a="1"/>
  <c r="R277" i="14664" s="1"/>
  <c r="R278" i="14664" a="1"/>
  <c r="R278" i="14664" s="1"/>
  <c r="R279" i="14664" a="1"/>
  <c r="R279" i="14664" s="1"/>
  <c r="R280" i="14664" a="1"/>
  <c r="R280" i="14664" s="1"/>
  <c r="R281" i="14664" a="1"/>
  <c r="R281" i="14664" s="1"/>
  <c r="R282" i="14664" a="1"/>
  <c r="R282" i="14664" s="1"/>
  <c r="R283" i="14664" a="1"/>
  <c r="R283" i="14664" s="1"/>
  <c r="R284" i="14664" a="1"/>
  <c r="R284" i="14664" s="1"/>
  <c r="R285" i="14664" a="1"/>
  <c r="R285" i="14664" s="1"/>
  <c r="R286" i="14664" a="1"/>
  <c r="R286" i="14664" s="1"/>
  <c r="R287" i="14664" a="1"/>
  <c r="R287" i="14664" s="1"/>
  <c r="R288" i="14664" a="1"/>
  <c r="R288" i="14664" s="1"/>
  <c r="R289" i="14664" a="1"/>
  <c r="R289" i="14664" s="1"/>
  <c r="R290" i="14664" a="1"/>
  <c r="R290" i="14664" s="1"/>
  <c r="R291" i="14664" a="1"/>
  <c r="R291" i="14664" s="1"/>
  <c r="R292" i="14664" a="1"/>
  <c r="R292" i="14664" s="1"/>
  <c r="R293" i="14664" a="1"/>
  <c r="R293" i="14664" s="1"/>
  <c r="R294" i="14664" a="1"/>
  <c r="R294" i="14664" s="1"/>
  <c r="R295" i="14664" a="1"/>
  <c r="R295" i="14664" s="1"/>
  <c r="R296" i="14664" a="1"/>
  <c r="R296" i="14664" s="1"/>
  <c r="R297" i="14664" a="1"/>
  <c r="R297" i="14664" s="1"/>
  <c r="R298" i="14664" a="1"/>
  <c r="R298" i="14664" s="1"/>
  <c r="R299" i="14664" a="1"/>
  <c r="R299" i="14664" s="1"/>
  <c r="R300" i="14664" a="1"/>
  <c r="R300" i="14664" s="1"/>
  <c r="R301" i="14664" a="1"/>
  <c r="R301" i="14664" s="1"/>
  <c r="R302" i="14664" a="1"/>
  <c r="R302" i="14664" s="1"/>
  <c r="R303" i="14664" a="1"/>
  <c r="R303" i="14664" s="1"/>
  <c r="R304" i="14664" a="1"/>
  <c r="R304" i="14664" s="1"/>
  <c r="R305" i="14664" a="1"/>
  <c r="R305" i="14664" s="1"/>
  <c r="R306" i="14664" a="1"/>
  <c r="R306" i="14664" s="1"/>
  <c r="R307" i="14664" a="1"/>
  <c r="R307" i="14664" s="1"/>
  <c r="R308" i="14664" a="1"/>
  <c r="R308" i="14664" s="1"/>
  <c r="R309" i="14664" a="1"/>
  <c r="R309" i="14664" s="1"/>
  <c r="R310" i="14664" a="1"/>
  <c r="R310" i="14664" s="1"/>
  <c r="R311" i="14664" a="1"/>
  <c r="R311" i="14664" s="1"/>
  <c r="R312" i="14664" a="1"/>
  <c r="R312" i="14664" s="1"/>
  <c r="R313" i="14664" a="1"/>
  <c r="R313" i="14664" s="1"/>
  <c r="R314" i="14664" a="1"/>
  <c r="R314" i="14664" s="1"/>
  <c r="R315" i="14664" a="1"/>
  <c r="R315" i="14664" s="1"/>
  <c r="R316" i="14664" a="1"/>
  <c r="R316" i="14664" s="1"/>
  <c r="R317" i="14664" a="1"/>
  <c r="R317" i="14664" s="1"/>
  <c r="R318" i="14664" a="1"/>
  <c r="R318" i="14664" s="1"/>
  <c r="R319" i="14664" a="1"/>
  <c r="R319" i="14664" s="1"/>
  <c r="R320" i="14664" a="1"/>
  <c r="R320" i="14664" s="1"/>
  <c r="R321" i="14664" a="1"/>
  <c r="R321" i="14664" s="1"/>
  <c r="N155" i="14664" a="1"/>
  <c r="N155" i="14664" s="1"/>
  <c r="P186" i="14664" a="1"/>
  <c r="P186" i="14664" s="1"/>
  <c r="R197" i="14664" a="1"/>
  <c r="R197" i="14664" s="1"/>
  <c r="R205" i="14664" a="1"/>
  <c r="R205" i="14664" s="1"/>
  <c r="R213" i="14664" a="1"/>
  <c r="R213" i="14664" s="1"/>
  <c r="R221" i="14664" a="1"/>
  <c r="R221" i="14664" s="1"/>
  <c r="R229" i="14664" a="1"/>
  <c r="R229" i="14664" s="1"/>
  <c r="R237" i="14664" a="1"/>
  <c r="R237" i="14664" s="1"/>
  <c r="R245" i="14664" a="1"/>
  <c r="R245" i="14664" s="1"/>
  <c r="R253" i="14664" a="1"/>
  <c r="R253" i="14664" s="1"/>
  <c r="R257" i="14664" a="1"/>
  <c r="R257" i="14664" s="1"/>
  <c r="R263" i="14664" a="1"/>
  <c r="R263" i="14664" s="1"/>
  <c r="S264" i="14664" a="1"/>
  <c r="S264" i="14664" s="1"/>
  <c r="S265" i="14664" a="1"/>
  <c r="S265" i="14664" s="1"/>
  <c r="S266" i="14664" a="1"/>
  <c r="S266" i="14664" s="1"/>
  <c r="S267" i="14664" a="1"/>
  <c r="S267" i="14664" s="1"/>
  <c r="S268" i="14664" a="1"/>
  <c r="S268" i="14664" s="1"/>
  <c r="S269" i="14664" a="1"/>
  <c r="S269" i="14664" s="1"/>
  <c r="S270" i="14664" a="1"/>
  <c r="S270" i="14664" s="1"/>
  <c r="S271" i="14664" a="1"/>
  <c r="S271" i="14664" s="1"/>
  <c r="S272" i="14664" a="1"/>
  <c r="S272" i="14664" s="1"/>
  <c r="S273" i="14664" a="1"/>
  <c r="S273" i="14664" s="1"/>
  <c r="S274" i="14664" a="1"/>
  <c r="S274" i="14664" s="1"/>
  <c r="S275" i="14664" a="1"/>
  <c r="S275" i="14664" s="1"/>
  <c r="S276" i="14664" a="1"/>
  <c r="S276" i="14664" s="1"/>
  <c r="S277" i="14664" a="1"/>
  <c r="S277" i="14664" s="1"/>
  <c r="S278" i="14664" a="1"/>
  <c r="S278" i="14664" s="1"/>
  <c r="S279" i="14664" a="1"/>
  <c r="S279" i="14664" s="1"/>
  <c r="S280" i="14664" a="1"/>
  <c r="S280" i="14664" s="1"/>
  <c r="S281" i="14664" a="1"/>
  <c r="S281" i="14664" s="1"/>
  <c r="S282" i="14664" a="1"/>
  <c r="S282" i="14664" s="1"/>
  <c r="S283" i="14664" a="1"/>
  <c r="S283" i="14664" s="1"/>
  <c r="S284" i="14664" a="1"/>
  <c r="S284" i="14664" s="1"/>
  <c r="S285" i="14664" a="1"/>
  <c r="S285" i="14664" s="1"/>
  <c r="S286" i="14664" a="1"/>
  <c r="S286" i="14664" s="1"/>
  <c r="S287" i="14664" a="1"/>
  <c r="S287" i="14664" s="1"/>
  <c r="S288" i="14664" a="1"/>
  <c r="S288" i="14664" s="1"/>
  <c r="S289" i="14664" a="1"/>
  <c r="S289" i="14664" s="1"/>
  <c r="S290" i="14664" a="1"/>
  <c r="S290" i="14664" s="1"/>
  <c r="S291" i="14664" a="1"/>
  <c r="S291" i="14664" s="1"/>
  <c r="S292" i="14664" a="1"/>
  <c r="S292" i="14664" s="1"/>
  <c r="S293" i="14664" a="1"/>
  <c r="S293" i="14664" s="1"/>
  <c r="S294" i="14664" a="1"/>
  <c r="S294" i="14664" s="1"/>
  <c r="S295" i="14664" a="1"/>
  <c r="S295" i="14664" s="1"/>
  <c r="S296" i="14664" a="1"/>
  <c r="S296" i="14664" s="1"/>
  <c r="S297" i="14664" a="1"/>
  <c r="S297" i="14664" s="1"/>
  <c r="S298" i="14664" a="1"/>
  <c r="S298" i="14664" s="1"/>
  <c r="S299" i="14664" a="1"/>
  <c r="S299" i="14664" s="1"/>
  <c r="S300" i="14664" a="1"/>
  <c r="S300" i="14664" s="1"/>
  <c r="S301" i="14664" a="1"/>
  <c r="S301" i="14664" s="1"/>
  <c r="S302" i="14664" a="1"/>
  <c r="S302" i="14664" s="1"/>
  <c r="S303" i="14664" a="1"/>
  <c r="S303" i="14664" s="1"/>
  <c r="S304" i="14664" a="1"/>
  <c r="S304" i="14664" s="1"/>
  <c r="S305" i="14664" a="1"/>
  <c r="S305" i="14664" s="1"/>
  <c r="S306" i="14664" a="1"/>
  <c r="S306" i="14664" s="1"/>
  <c r="S307" i="14664" a="1"/>
  <c r="S307" i="14664" s="1"/>
  <c r="S308" i="14664" a="1"/>
  <c r="S308" i="14664" s="1"/>
  <c r="S309" i="14664" a="1"/>
  <c r="S309" i="14664" s="1"/>
  <c r="S310" i="14664" a="1"/>
  <c r="S310" i="14664" s="1"/>
  <c r="S311" i="14664" a="1"/>
  <c r="S311" i="14664" s="1"/>
  <c r="S312" i="14664" a="1"/>
  <c r="S312" i="14664" s="1"/>
  <c r="S313" i="14664" a="1"/>
  <c r="S313" i="14664" s="1"/>
  <c r="S314" i="14664" a="1"/>
  <c r="S314" i="14664" s="1"/>
  <c r="S315" i="14664" a="1"/>
  <c r="S315" i="14664" s="1"/>
  <c r="S316" i="14664" a="1"/>
  <c r="S316" i="14664" s="1"/>
  <c r="S317" i="14664" a="1"/>
  <c r="S317" i="14664" s="1"/>
  <c r="S318" i="14664" a="1"/>
  <c r="S318" i="14664" s="1"/>
  <c r="S319" i="14664" a="1"/>
  <c r="S319" i="14664" s="1"/>
  <c r="S320" i="14664" a="1"/>
  <c r="S320" i="14664" s="1"/>
  <c r="S321" i="14664" a="1"/>
  <c r="S321" i="14664" s="1"/>
  <c r="S322" i="14664" a="1"/>
  <c r="S322" i="14664" s="1"/>
  <c r="S323" i="14664" a="1"/>
  <c r="S323" i="14664" s="1"/>
  <c r="S324" i="14664" a="1"/>
  <c r="S324" i="14664" s="1"/>
  <c r="S325" i="14664" a="1"/>
  <c r="S325" i="14664" s="1"/>
  <c r="S326" i="14664" a="1"/>
  <c r="S326" i="14664" s="1"/>
  <c r="S327" i="14664" a="1"/>
  <c r="S327" i="14664" s="1"/>
  <c r="S328" i="14664" a="1"/>
  <c r="S328" i="14664" s="1"/>
  <c r="N159" i="14664" a="1"/>
  <c r="N159" i="14664" s="1"/>
  <c r="O189" i="14664" a="1"/>
  <c r="O189" i="14664" s="1"/>
  <c r="R198" i="14664" a="1"/>
  <c r="R198" i="14664" s="1"/>
  <c r="R206" i="14664" a="1"/>
  <c r="R206" i="14664" s="1"/>
  <c r="R214" i="14664" a="1"/>
  <c r="R214" i="14664" s="1"/>
  <c r="R222" i="14664" a="1"/>
  <c r="R222" i="14664" s="1"/>
  <c r="R230" i="14664" a="1"/>
  <c r="R230" i="14664" s="1"/>
  <c r="R238" i="14664" a="1"/>
  <c r="R238" i="14664" s="1"/>
  <c r="R246" i="14664" a="1"/>
  <c r="R246" i="14664" s="1"/>
  <c r="T253" i="14664" a="1"/>
  <c r="T253" i="14664" s="1"/>
  <c r="T257" i="14664" a="1"/>
  <c r="T257" i="14664" s="1"/>
  <c r="N260" i="14664" a="1"/>
  <c r="N260" i="14664" s="1"/>
  <c r="N262" i="14664" a="1"/>
  <c r="N262" i="14664" s="1"/>
  <c r="T263" i="14664" a="1"/>
  <c r="T263" i="14664" s="1"/>
  <c r="T264" i="14664" a="1"/>
  <c r="T264" i="14664" s="1"/>
  <c r="T265" i="14664" a="1"/>
  <c r="T265" i="14664" s="1"/>
  <c r="T266" i="14664" a="1"/>
  <c r="T266" i="14664" s="1"/>
  <c r="T267" i="14664" a="1"/>
  <c r="T267" i="14664" s="1"/>
  <c r="T268" i="14664" a="1"/>
  <c r="T268" i="14664" s="1"/>
  <c r="T269" i="14664" a="1"/>
  <c r="T269" i="14664" s="1"/>
  <c r="T270" i="14664" a="1"/>
  <c r="T270" i="14664" s="1"/>
  <c r="T271" i="14664" a="1"/>
  <c r="T271" i="14664" s="1"/>
  <c r="T272" i="14664" a="1"/>
  <c r="T272" i="14664" s="1"/>
  <c r="T273" i="14664" a="1"/>
  <c r="T273" i="14664" s="1"/>
  <c r="T274" i="14664" a="1"/>
  <c r="T274" i="14664" s="1"/>
  <c r="T275" i="14664" a="1"/>
  <c r="T275" i="14664" s="1"/>
  <c r="T276" i="14664" a="1"/>
  <c r="T276" i="14664" s="1"/>
  <c r="T277" i="14664" a="1"/>
  <c r="T277" i="14664" s="1"/>
  <c r="T278" i="14664" a="1"/>
  <c r="T278" i="14664" s="1"/>
  <c r="T279" i="14664" a="1"/>
  <c r="T279" i="14664" s="1"/>
  <c r="T280" i="14664" a="1"/>
  <c r="T280" i="14664" s="1"/>
  <c r="T281" i="14664" a="1"/>
  <c r="T281" i="14664" s="1"/>
  <c r="T282" i="14664" a="1"/>
  <c r="T282" i="14664" s="1"/>
  <c r="T283" i="14664" a="1"/>
  <c r="T283" i="14664" s="1"/>
  <c r="T284" i="14664" a="1"/>
  <c r="T284" i="14664" s="1"/>
  <c r="T285" i="14664" a="1"/>
  <c r="T285" i="14664" s="1"/>
  <c r="T286" i="14664" a="1"/>
  <c r="T286" i="14664" s="1"/>
  <c r="T287" i="14664" a="1"/>
  <c r="T287" i="14664" s="1"/>
  <c r="T288" i="14664" a="1"/>
  <c r="T288" i="14664" s="1"/>
  <c r="T289" i="14664" a="1"/>
  <c r="T289" i="14664" s="1"/>
  <c r="T290" i="14664" a="1"/>
  <c r="T290" i="14664" s="1"/>
  <c r="T291" i="14664" a="1"/>
  <c r="T291" i="14664" s="1"/>
  <c r="T292" i="14664" a="1"/>
  <c r="T292" i="14664" s="1"/>
  <c r="T293" i="14664" a="1"/>
  <c r="T293" i="14664" s="1"/>
  <c r="T294" i="14664" a="1"/>
  <c r="T294" i="14664" s="1"/>
  <c r="T295" i="14664" a="1"/>
  <c r="T295" i="14664" s="1"/>
  <c r="T296" i="14664" a="1"/>
  <c r="T296" i="14664" s="1"/>
  <c r="T297" i="14664" a="1"/>
  <c r="T297" i="14664" s="1"/>
  <c r="T298" i="14664" a="1"/>
  <c r="T298" i="14664" s="1"/>
  <c r="T299" i="14664" a="1"/>
  <c r="T299" i="14664" s="1"/>
  <c r="T300" i="14664" a="1"/>
  <c r="T300" i="14664" s="1"/>
  <c r="T301" i="14664" a="1"/>
  <c r="T301" i="14664" s="1"/>
  <c r="T302" i="14664" a="1"/>
  <c r="T302" i="14664" s="1"/>
  <c r="T303" i="14664" a="1"/>
  <c r="T303" i="14664" s="1"/>
  <c r="T304" i="14664" a="1"/>
  <c r="T304" i="14664" s="1"/>
  <c r="N167" i="14664" a="1"/>
  <c r="N167" i="14664" s="1"/>
  <c r="R192" i="14664" a="1"/>
  <c r="R192" i="14664" s="1"/>
  <c r="R200" i="14664" a="1"/>
  <c r="R200" i="14664" s="1"/>
  <c r="R208" i="14664" a="1"/>
  <c r="R208" i="14664" s="1"/>
  <c r="R216" i="14664" a="1"/>
  <c r="R216" i="14664" s="1"/>
  <c r="R224" i="14664" a="1"/>
  <c r="R224" i="14664" s="1"/>
  <c r="R232" i="14664" a="1"/>
  <c r="R232" i="14664" s="1"/>
  <c r="R240" i="14664" a="1"/>
  <c r="R240" i="14664" s="1"/>
  <c r="R248" i="14664" a="1"/>
  <c r="R248" i="14664" s="1"/>
  <c r="T254" i="14664" a="1"/>
  <c r="T254" i="14664" s="1"/>
  <c r="R258" i="14664" a="1"/>
  <c r="R258" i="14664" s="1"/>
  <c r="T260" i="14664" a="1"/>
  <c r="T260" i="14664" s="1"/>
  <c r="T262" i="14664" a="1"/>
  <c r="T262" i="14664" s="1"/>
  <c r="N264" i="14664" a="1"/>
  <c r="N264" i="14664" s="1"/>
  <c r="N265" i="14664" a="1"/>
  <c r="N265" i="14664" s="1"/>
  <c r="N266" i="14664" a="1"/>
  <c r="N266" i="14664" s="1"/>
  <c r="N267" i="14664" a="1"/>
  <c r="N267" i="14664" s="1"/>
  <c r="N268" i="14664" a="1"/>
  <c r="N268" i="14664" s="1"/>
  <c r="N269" i="14664" a="1"/>
  <c r="N269" i="14664" s="1"/>
  <c r="N270" i="14664" a="1"/>
  <c r="N270" i="14664" s="1"/>
  <c r="N271" i="14664" a="1"/>
  <c r="N271" i="14664" s="1"/>
  <c r="N272" i="14664" a="1"/>
  <c r="N272" i="14664" s="1"/>
  <c r="N273" i="14664" a="1"/>
  <c r="N273" i="14664" s="1"/>
  <c r="N274" i="14664" a="1"/>
  <c r="N274" i="14664" s="1"/>
  <c r="N275" i="14664" a="1"/>
  <c r="N275" i="14664" s="1"/>
  <c r="N276" i="14664" a="1"/>
  <c r="N276" i="14664" s="1"/>
  <c r="N277" i="14664" a="1"/>
  <c r="N277" i="14664" s="1"/>
  <c r="N278" i="14664" a="1"/>
  <c r="N278" i="14664" s="1"/>
  <c r="N279" i="14664" a="1"/>
  <c r="N279" i="14664" s="1"/>
  <c r="N280" i="14664" a="1"/>
  <c r="N280" i="14664" s="1"/>
  <c r="R231" i="14664" a="1"/>
  <c r="R231" i="14664" s="1"/>
  <c r="T307" i="14664" a="1"/>
  <c r="T307" i="14664" s="1"/>
  <c r="N310" i="14664" a="1"/>
  <c r="N310" i="14664" s="1"/>
  <c r="T315" i="14664" a="1"/>
  <c r="T315" i="14664" s="1"/>
  <c r="N318" i="14664" a="1"/>
  <c r="N318" i="14664" s="1"/>
  <c r="N323" i="14664" a="1"/>
  <c r="N323" i="14664" s="1"/>
  <c r="N325" i="14664" a="1"/>
  <c r="N325" i="14664" s="1"/>
  <c r="N327" i="14664" a="1"/>
  <c r="N327" i="14664" s="1"/>
  <c r="N329" i="14664" a="1"/>
  <c r="N329" i="14664" s="1"/>
  <c r="T330" i="14664" a="1"/>
  <c r="T330" i="14664" s="1"/>
  <c r="R332" i="14664" a="1"/>
  <c r="R332" i="14664" s="1"/>
  <c r="S335" i="14664" a="1"/>
  <c r="S335" i="14664" s="1"/>
  <c r="O338" i="14664" a="1"/>
  <c r="O338" i="14664" s="1"/>
  <c r="S339" i="14664" a="1"/>
  <c r="S339" i="14664" s="1"/>
  <c r="O342" i="14664" a="1"/>
  <c r="O342" i="14664" s="1"/>
  <c r="S343" i="14664" a="1"/>
  <c r="S343" i="14664" s="1"/>
  <c r="Q354" i="14664" a="1"/>
  <c r="Q354" i="14664" s="1"/>
  <c r="Q358" i="14664" a="1"/>
  <c r="Q358" i="14664" s="1"/>
  <c r="Q363" i="14664" a="1"/>
  <c r="Q363" i="14664" s="1"/>
  <c r="Q368" i="14664" a="1"/>
  <c r="Q368" i="14664" s="1"/>
  <c r="T345" i="14664" a="1"/>
  <c r="T345" i="14664" s="1"/>
  <c r="T349" i="14664" a="1"/>
  <c r="T349" i="14664" s="1"/>
  <c r="T356" i="14664" a="1"/>
  <c r="T356" i="14664" s="1"/>
  <c r="T362" i="14664" a="1"/>
  <c r="T362" i="14664" s="1"/>
  <c r="T369" i="14664" a="1"/>
  <c r="T369" i="14664" s="1"/>
  <c r="R239" i="14664" a="1"/>
  <c r="R239" i="14664" s="1"/>
  <c r="N281" i="14664" a="1"/>
  <c r="N281" i="14664" s="1"/>
  <c r="N285" i="14664" a="1"/>
  <c r="N285" i="14664" s="1"/>
  <c r="N289" i="14664" a="1"/>
  <c r="N289" i="14664" s="1"/>
  <c r="N293" i="14664" a="1"/>
  <c r="N293" i="14664" s="1"/>
  <c r="N297" i="14664" a="1"/>
  <c r="N297" i="14664" s="1"/>
  <c r="N301" i="14664" a="1"/>
  <c r="N301" i="14664" s="1"/>
  <c r="N305" i="14664" a="1"/>
  <c r="N305" i="14664" s="1"/>
  <c r="T310" i="14664" a="1"/>
  <c r="T310" i="14664" s="1"/>
  <c r="N313" i="14664" a="1"/>
  <c r="N313" i="14664" s="1"/>
  <c r="T318" i="14664" a="1"/>
  <c r="T318" i="14664" s="1"/>
  <c r="N321" i="14664" a="1"/>
  <c r="N321" i="14664" s="1"/>
  <c r="R323" i="14664" a="1"/>
  <c r="R323" i="14664" s="1"/>
  <c r="R325" i="14664" a="1"/>
  <c r="R325" i="14664" s="1"/>
  <c r="R327" i="14664" a="1"/>
  <c r="R327" i="14664" s="1"/>
  <c r="R329" i="14664" a="1"/>
  <c r="R329" i="14664" s="1"/>
  <c r="S332" i="14664" a="1"/>
  <c r="S332" i="14664" s="1"/>
  <c r="N334" i="14664" a="1"/>
  <c r="N334" i="14664" s="1"/>
  <c r="T335" i="14664" a="1"/>
  <c r="T335" i="14664" s="1"/>
  <c r="N337" i="14664" a="1"/>
  <c r="N337" i="14664" s="1"/>
  <c r="R338" i="14664" a="1"/>
  <c r="R338" i="14664" s="1"/>
  <c r="T339" i="14664" a="1"/>
  <c r="T339" i="14664" s="1"/>
  <c r="N341" i="14664" a="1"/>
  <c r="N341" i="14664" s="1"/>
  <c r="R342" i="14664" a="1"/>
  <c r="R342" i="14664" s="1"/>
  <c r="T343" i="14664" a="1"/>
  <c r="T343" i="14664" s="1"/>
  <c r="N345" i="14664" a="1"/>
  <c r="N345" i="14664" s="1"/>
  <c r="N346" i="14664" a="1"/>
  <c r="N346" i="14664" s="1"/>
  <c r="N347" i="14664" a="1"/>
  <c r="N347" i="14664" s="1"/>
  <c r="N348" i="14664" a="1"/>
  <c r="N348" i="14664" s="1"/>
  <c r="N349" i="14664" a="1"/>
  <c r="N349" i="14664" s="1"/>
  <c r="N350" i="14664" a="1"/>
  <c r="N350" i="14664" s="1"/>
  <c r="N351" i="14664" a="1"/>
  <c r="N351" i="14664" s="1"/>
  <c r="N352" i="14664" a="1"/>
  <c r="N352" i="14664" s="1"/>
  <c r="N353" i="14664" a="1"/>
  <c r="N353" i="14664" s="1"/>
  <c r="N354" i="14664" a="1"/>
  <c r="N354" i="14664" s="1"/>
  <c r="N355" i="14664" a="1"/>
  <c r="N355" i="14664" s="1"/>
  <c r="N356" i="14664" a="1"/>
  <c r="N356" i="14664" s="1"/>
  <c r="N357" i="14664" a="1"/>
  <c r="N357" i="14664" s="1"/>
  <c r="N358" i="14664" a="1"/>
  <c r="N358" i="14664" s="1"/>
  <c r="N359" i="14664" a="1"/>
  <c r="N359" i="14664" s="1"/>
  <c r="N360" i="14664" a="1"/>
  <c r="N360" i="14664" s="1"/>
  <c r="N361" i="14664" a="1"/>
  <c r="N361" i="14664" s="1"/>
  <c r="N362" i="14664" a="1"/>
  <c r="N362" i="14664" s="1"/>
  <c r="N363" i="14664" a="1"/>
  <c r="N363" i="14664" s="1"/>
  <c r="N364" i="14664" a="1"/>
  <c r="N364" i="14664" s="1"/>
  <c r="N365" i="14664" a="1"/>
  <c r="N365" i="14664" s="1"/>
  <c r="N366" i="14664" a="1"/>
  <c r="N366" i="14664" s="1"/>
  <c r="N367" i="14664" a="1"/>
  <c r="N367" i="14664" s="1"/>
  <c r="N368" i="14664" a="1"/>
  <c r="N368" i="14664" s="1"/>
  <c r="N369" i="14664" a="1"/>
  <c r="N369" i="14664" s="1"/>
  <c r="N370" i="14664" a="1"/>
  <c r="N370" i="14664" s="1"/>
  <c r="N371" i="14664" a="1"/>
  <c r="N371" i="14664" s="1"/>
  <c r="N372" i="14664" a="1"/>
  <c r="N372" i="14664" s="1"/>
  <c r="Q345" i="14664" a="1"/>
  <c r="Q345" i="14664" s="1"/>
  <c r="Q359" i="14664" a="1"/>
  <c r="Q359" i="14664" s="1"/>
  <c r="Q364" i="14664" a="1"/>
  <c r="Q364" i="14664" s="1"/>
  <c r="Q369" i="14664" a="1"/>
  <c r="Q369" i="14664" s="1"/>
  <c r="S330" i="14664" a="1"/>
  <c r="S330" i="14664" s="1"/>
  <c r="T353" i="14664" a="1"/>
  <c r="T353" i="14664" s="1"/>
  <c r="T360" i="14664" a="1"/>
  <c r="T360" i="14664" s="1"/>
  <c r="T367" i="14664" a="1"/>
  <c r="T367" i="14664" s="1"/>
  <c r="N163" i="14664" a="1"/>
  <c r="N163" i="14664" s="1"/>
  <c r="R247" i="14664" a="1"/>
  <c r="R247" i="14664" s="1"/>
  <c r="T305" i="14664" a="1"/>
  <c r="T305" i="14664" s="1"/>
  <c r="N308" i="14664" a="1"/>
  <c r="N308" i="14664" s="1"/>
  <c r="T313" i="14664" a="1"/>
  <c r="T313" i="14664" s="1"/>
  <c r="N316" i="14664" a="1"/>
  <c r="N316" i="14664" s="1"/>
  <c r="T321" i="14664" a="1"/>
  <c r="T321" i="14664" s="1"/>
  <c r="T323" i="14664" a="1"/>
  <c r="T323" i="14664" s="1"/>
  <c r="T325" i="14664" a="1"/>
  <c r="T325" i="14664" s="1"/>
  <c r="T327" i="14664" a="1"/>
  <c r="T327" i="14664" s="1"/>
  <c r="S329" i="14664" a="1"/>
  <c r="S329" i="14664" s="1"/>
  <c r="N331" i="14664" a="1"/>
  <c r="N331" i="14664" s="1"/>
  <c r="T332" i="14664" a="1"/>
  <c r="T332" i="14664" s="1"/>
  <c r="R334" i="14664" a="1"/>
  <c r="R334" i="14664" s="1"/>
  <c r="O337" i="14664" a="1"/>
  <c r="O337" i="14664" s="1"/>
  <c r="S338" i="14664" a="1"/>
  <c r="S338" i="14664" s="1"/>
  <c r="O341" i="14664" a="1"/>
  <c r="O341" i="14664" s="1"/>
  <c r="S342" i="14664" a="1"/>
  <c r="S342" i="14664" s="1"/>
  <c r="O345" i="14664" a="1"/>
  <c r="O345" i="14664" s="1"/>
  <c r="O346" i="14664" a="1"/>
  <c r="O346" i="14664" s="1"/>
  <c r="O347" i="14664" a="1"/>
  <c r="O347" i="14664" s="1"/>
  <c r="O348" i="14664" a="1"/>
  <c r="O348" i="14664" s="1"/>
  <c r="O349" i="14664" a="1"/>
  <c r="O349" i="14664" s="1"/>
  <c r="O350" i="14664" a="1"/>
  <c r="O350" i="14664" s="1"/>
  <c r="O351" i="14664" a="1"/>
  <c r="O351" i="14664" s="1"/>
  <c r="O352" i="14664" a="1"/>
  <c r="O352" i="14664" s="1"/>
  <c r="O353" i="14664" a="1"/>
  <c r="O353" i="14664" s="1"/>
  <c r="O354" i="14664" a="1"/>
  <c r="O354" i="14664" s="1"/>
  <c r="O355" i="14664" a="1"/>
  <c r="O355" i="14664" s="1"/>
  <c r="O356" i="14664" a="1"/>
  <c r="O356" i="14664" s="1"/>
  <c r="O357" i="14664" a="1"/>
  <c r="O357" i="14664" s="1"/>
  <c r="O358" i="14664" a="1"/>
  <c r="O358" i="14664" s="1"/>
  <c r="O359" i="14664" a="1"/>
  <c r="O359" i="14664" s="1"/>
  <c r="O360" i="14664" a="1"/>
  <c r="O360" i="14664" s="1"/>
  <c r="O361" i="14664" a="1"/>
  <c r="O361" i="14664" s="1"/>
  <c r="O362" i="14664" a="1"/>
  <c r="O362" i="14664" s="1"/>
  <c r="O363" i="14664" a="1"/>
  <c r="O363" i="14664" s="1"/>
  <c r="O364" i="14664" a="1"/>
  <c r="O364" i="14664" s="1"/>
  <c r="O365" i="14664" a="1"/>
  <c r="O365" i="14664" s="1"/>
  <c r="O366" i="14664" a="1"/>
  <c r="O366" i="14664" s="1"/>
  <c r="O367" i="14664" a="1"/>
  <c r="O367" i="14664" s="1"/>
  <c r="O368" i="14664" a="1"/>
  <c r="O368" i="14664" s="1"/>
  <c r="O369" i="14664" a="1"/>
  <c r="O369" i="14664" s="1"/>
  <c r="O370" i="14664" a="1"/>
  <c r="O370" i="14664" s="1"/>
  <c r="O371" i="14664" a="1"/>
  <c r="O371" i="14664" s="1"/>
  <c r="O372" i="14664" a="1"/>
  <c r="O372" i="14664" s="1"/>
  <c r="R22" i="14664" a="1"/>
  <c r="R22" i="14664" s="1"/>
  <c r="Q350" i="14664" a="1"/>
  <c r="Q350" i="14664" s="1"/>
  <c r="Q353" i="14664" a="1"/>
  <c r="Q353" i="14664" s="1"/>
  <c r="Q357" i="14664" a="1"/>
  <c r="Q357" i="14664" s="1"/>
  <c r="Q362" i="14664" a="1"/>
  <c r="Q362" i="14664" s="1"/>
  <c r="Q367" i="14664" a="1"/>
  <c r="Q367" i="14664" s="1"/>
  <c r="Q372" i="14664" a="1"/>
  <c r="Q372" i="14664" s="1"/>
  <c r="T344" i="14664" a="1"/>
  <c r="T344" i="14664" s="1"/>
  <c r="T348" i="14664" a="1"/>
  <c r="T348" i="14664" s="1"/>
  <c r="T355" i="14664" a="1"/>
  <c r="T355" i="14664" s="1"/>
  <c r="T363" i="14664" a="1"/>
  <c r="T363" i="14664" s="1"/>
  <c r="T370" i="14664" a="1"/>
  <c r="T370" i="14664" s="1"/>
  <c r="O191" i="14664" a="1"/>
  <c r="O191" i="14664" s="1"/>
  <c r="R254" i="14664" a="1"/>
  <c r="R254" i="14664" s="1"/>
  <c r="N282" i="14664" a="1"/>
  <c r="N282" i="14664" s="1"/>
  <c r="N286" i="14664" a="1"/>
  <c r="N286" i="14664" s="1"/>
  <c r="N290" i="14664" a="1"/>
  <c r="N290" i="14664" s="1"/>
  <c r="N294" i="14664" a="1"/>
  <c r="N294" i="14664" s="1"/>
  <c r="N298" i="14664" a="1"/>
  <c r="N298" i="14664" s="1"/>
  <c r="N302" i="14664" a="1"/>
  <c r="N302" i="14664" s="1"/>
  <c r="T308" i="14664" a="1"/>
  <c r="T308" i="14664" s="1"/>
  <c r="N311" i="14664" a="1"/>
  <c r="N311" i="14664" s="1"/>
  <c r="T316" i="14664" a="1"/>
  <c r="T316" i="14664" s="1"/>
  <c r="N319" i="14664" a="1"/>
  <c r="N319" i="14664" s="1"/>
  <c r="T329" i="14664" a="1"/>
  <c r="T329" i="14664" s="1"/>
  <c r="R331" i="14664" a="1"/>
  <c r="R331" i="14664" s="1"/>
  <c r="S334" i="14664" a="1"/>
  <c r="S334" i="14664" s="1"/>
  <c r="N336" i="14664" a="1"/>
  <c r="N336" i="14664" s="1"/>
  <c r="R337" i="14664" a="1"/>
  <c r="R337" i="14664" s="1"/>
  <c r="T338" i="14664" a="1"/>
  <c r="T338" i="14664" s="1"/>
  <c r="N340" i="14664" a="1"/>
  <c r="N340" i="14664" s="1"/>
  <c r="R341" i="14664" a="1"/>
  <c r="R341" i="14664" s="1"/>
  <c r="T342" i="14664" a="1"/>
  <c r="T342" i="14664" s="1"/>
  <c r="N344" i="14664" a="1"/>
  <c r="N344" i="14664" s="1"/>
  <c r="P345" i="14664" a="1"/>
  <c r="P345" i="14664" s="1"/>
  <c r="P346" i="14664" a="1"/>
  <c r="P346" i="14664" s="1"/>
  <c r="P347" i="14664" a="1"/>
  <c r="P347" i="14664" s="1"/>
  <c r="P348" i="14664" a="1"/>
  <c r="P348" i="14664" s="1"/>
  <c r="P349" i="14664" a="1"/>
  <c r="P349" i="14664" s="1"/>
  <c r="P350" i="14664" a="1"/>
  <c r="P350" i="14664" s="1"/>
  <c r="P351" i="14664" a="1"/>
  <c r="P351" i="14664" s="1"/>
  <c r="P352" i="14664" a="1"/>
  <c r="P352" i="14664" s="1"/>
  <c r="P353" i="14664" a="1"/>
  <c r="P353" i="14664" s="1"/>
  <c r="P354" i="14664" a="1"/>
  <c r="P354" i="14664" s="1"/>
  <c r="P355" i="14664" a="1"/>
  <c r="P355" i="14664" s="1"/>
  <c r="P356" i="14664" a="1"/>
  <c r="P356" i="14664" s="1"/>
  <c r="P357" i="14664" a="1"/>
  <c r="P357" i="14664" s="1"/>
  <c r="P358" i="14664" a="1"/>
  <c r="P358" i="14664" s="1"/>
  <c r="P359" i="14664" a="1"/>
  <c r="P359" i="14664" s="1"/>
  <c r="P360" i="14664" a="1"/>
  <c r="P360" i="14664" s="1"/>
  <c r="P361" i="14664" a="1"/>
  <c r="P361" i="14664" s="1"/>
  <c r="P362" i="14664" a="1"/>
  <c r="P362" i="14664" s="1"/>
  <c r="P363" i="14664" a="1"/>
  <c r="P363" i="14664" s="1"/>
  <c r="P364" i="14664" a="1"/>
  <c r="P364" i="14664" s="1"/>
  <c r="P365" i="14664" a="1"/>
  <c r="P365" i="14664" s="1"/>
  <c r="P366" i="14664" a="1"/>
  <c r="P366" i="14664" s="1"/>
  <c r="P367" i="14664" a="1"/>
  <c r="P367" i="14664" s="1"/>
  <c r="P368" i="14664" a="1"/>
  <c r="P368" i="14664" s="1"/>
  <c r="P369" i="14664" a="1"/>
  <c r="P369" i="14664" s="1"/>
  <c r="P370" i="14664" a="1"/>
  <c r="P370" i="14664" s="1"/>
  <c r="P371" i="14664" a="1"/>
  <c r="P371" i="14664" s="1"/>
  <c r="P372" i="14664" a="1"/>
  <c r="P372" i="14664" s="1"/>
  <c r="S22" i="14664" a="1"/>
  <c r="S22" i="14664" s="1"/>
  <c r="O340" i="14664" a="1"/>
  <c r="O340" i="14664" s="1"/>
  <c r="Q348" i="14664" a="1"/>
  <c r="Q348" i="14664" s="1"/>
  <c r="Q351" i="14664" a="1"/>
  <c r="Q351" i="14664" s="1"/>
  <c r="Q355" i="14664" a="1"/>
  <c r="Q355" i="14664" s="1"/>
  <c r="Q360" i="14664" a="1"/>
  <c r="Q360" i="14664" s="1"/>
  <c r="Q365" i="14664" a="1"/>
  <c r="Q365" i="14664" s="1"/>
  <c r="Q370" i="14664" a="1"/>
  <c r="Q370" i="14664" s="1"/>
  <c r="R335" i="14664" a="1"/>
  <c r="R335" i="14664" s="1"/>
  <c r="T354" i="14664" a="1"/>
  <c r="T354" i="14664" s="1"/>
  <c r="T361" i="14664" a="1"/>
  <c r="T361" i="14664" s="1"/>
  <c r="T368" i="14664" a="1"/>
  <c r="T368" i="14664" s="1"/>
  <c r="R199" i="14664" a="1"/>
  <c r="R199" i="14664" s="1"/>
  <c r="N306" i="14664" a="1"/>
  <c r="N306" i="14664" s="1"/>
  <c r="T311" i="14664" a="1"/>
  <c r="T311" i="14664" s="1"/>
  <c r="N314" i="14664" a="1"/>
  <c r="N314" i="14664" s="1"/>
  <c r="T319" i="14664" a="1"/>
  <c r="T319" i="14664" s="1"/>
  <c r="N322" i="14664" a="1"/>
  <c r="N322" i="14664" s="1"/>
  <c r="N324" i="14664" a="1"/>
  <c r="N324" i="14664" s="1"/>
  <c r="N326" i="14664" a="1"/>
  <c r="N326" i="14664" s="1"/>
  <c r="N328" i="14664" a="1"/>
  <c r="N328" i="14664" s="1"/>
  <c r="S331" i="14664" a="1"/>
  <c r="S331" i="14664" s="1"/>
  <c r="N333" i="14664" a="1"/>
  <c r="N333" i="14664" s="1"/>
  <c r="T334" i="14664" a="1"/>
  <c r="T334" i="14664" s="1"/>
  <c r="O336" i="14664" a="1"/>
  <c r="O336" i="14664" s="1"/>
  <c r="S337" i="14664" a="1"/>
  <c r="S337" i="14664" s="1"/>
  <c r="S341" i="14664" a="1"/>
  <c r="S341" i="14664" s="1"/>
  <c r="O344" i="14664" a="1"/>
  <c r="O344" i="14664" s="1"/>
  <c r="Q346" i="14664" a="1"/>
  <c r="Q346" i="14664" s="1"/>
  <c r="Q347" i="14664" a="1"/>
  <c r="Q347" i="14664" s="1"/>
  <c r="Q349" i="14664" a="1"/>
  <c r="Q349" i="14664" s="1"/>
  <c r="Q352" i="14664" a="1"/>
  <c r="Q352" i="14664" s="1"/>
  <c r="Q356" i="14664" a="1"/>
  <c r="Q356" i="14664" s="1"/>
  <c r="Q361" i="14664" a="1"/>
  <c r="Q361" i="14664" s="1"/>
  <c r="Q366" i="14664" a="1"/>
  <c r="Q366" i="14664" s="1"/>
  <c r="Q371" i="14664" a="1"/>
  <c r="Q371" i="14664" s="1"/>
  <c r="T352" i="14664" a="1"/>
  <c r="T352" i="14664" s="1"/>
  <c r="T359" i="14664" a="1"/>
  <c r="T359" i="14664" s="1"/>
  <c r="T366" i="14664" a="1"/>
  <c r="T366" i="14664" s="1"/>
  <c r="R207" i="14664" a="1"/>
  <c r="R207" i="14664" s="1"/>
  <c r="R260" i="14664" a="1"/>
  <c r="R260" i="14664" s="1"/>
  <c r="N283" i="14664" a="1"/>
  <c r="N283" i="14664" s="1"/>
  <c r="N287" i="14664" a="1"/>
  <c r="N287" i="14664" s="1"/>
  <c r="N291" i="14664" a="1"/>
  <c r="N291" i="14664" s="1"/>
  <c r="N295" i="14664" a="1"/>
  <c r="N295" i="14664" s="1"/>
  <c r="N299" i="14664" a="1"/>
  <c r="N299" i="14664" s="1"/>
  <c r="N303" i="14664" a="1"/>
  <c r="N303" i="14664" s="1"/>
  <c r="T306" i="14664" a="1"/>
  <c r="T306" i="14664" s="1"/>
  <c r="N309" i="14664" a="1"/>
  <c r="N309" i="14664" s="1"/>
  <c r="T314" i="14664" a="1"/>
  <c r="T314" i="14664" s="1"/>
  <c r="N317" i="14664" a="1"/>
  <c r="N317" i="14664" s="1"/>
  <c r="R322" i="14664" a="1"/>
  <c r="R322" i="14664" s="1"/>
  <c r="R324" i="14664" a="1"/>
  <c r="R324" i="14664" s="1"/>
  <c r="R326" i="14664" a="1"/>
  <c r="R326" i="14664" s="1"/>
  <c r="R328" i="14664" a="1"/>
  <c r="R328" i="14664" s="1"/>
  <c r="N330" i="14664" a="1"/>
  <c r="N330" i="14664" s="1"/>
  <c r="T331" i="14664" a="1"/>
  <c r="T331" i="14664" s="1"/>
  <c r="R333" i="14664" a="1"/>
  <c r="R333" i="14664" s="1"/>
  <c r="R336" i="14664" a="1"/>
  <c r="R336" i="14664" s="1"/>
  <c r="T337" i="14664" a="1"/>
  <c r="T337" i="14664" s="1"/>
  <c r="N339" i="14664" a="1"/>
  <c r="N339" i="14664" s="1"/>
  <c r="R340" i="14664" a="1"/>
  <c r="R340" i="14664" s="1"/>
  <c r="T341" i="14664" a="1"/>
  <c r="T341" i="14664" s="1"/>
  <c r="N343" i="14664" a="1"/>
  <c r="N343" i="14664" s="1"/>
  <c r="R344" i="14664" a="1"/>
  <c r="R344" i="14664" s="1"/>
  <c r="R345" i="14664" a="1"/>
  <c r="R345" i="14664" s="1"/>
  <c r="R346" i="14664" a="1"/>
  <c r="R346" i="14664" s="1"/>
  <c r="R347" i="14664" a="1"/>
  <c r="R347" i="14664" s="1"/>
  <c r="R348" i="14664" a="1"/>
  <c r="R348" i="14664" s="1"/>
  <c r="R349" i="14664" a="1"/>
  <c r="R349" i="14664" s="1"/>
  <c r="R350" i="14664" a="1"/>
  <c r="R350" i="14664" s="1"/>
  <c r="R351" i="14664" a="1"/>
  <c r="R351" i="14664" s="1"/>
  <c r="R352" i="14664" a="1"/>
  <c r="R352" i="14664" s="1"/>
  <c r="R353" i="14664" a="1"/>
  <c r="R353" i="14664" s="1"/>
  <c r="R354" i="14664" a="1"/>
  <c r="R354" i="14664" s="1"/>
  <c r="R355" i="14664" a="1"/>
  <c r="R355" i="14664" s="1"/>
  <c r="R356" i="14664" a="1"/>
  <c r="R356" i="14664" s="1"/>
  <c r="R357" i="14664" a="1"/>
  <c r="R357" i="14664" s="1"/>
  <c r="R358" i="14664" a="1"/>
  <c r="R358" i="14664" s="1"/>
  <c r="R359" i="14664" a="1"/>
  <c r="R359" i="14664" s="1"/>
  <c r="R360" i="14664" a="1"/>
  <c r="R360" i="14664" s="1"/>
  <c r="R361" i="14664" a="1"/>
  <c r="R361" i="14664" s="1"/>
  <c r="R362" i="14664" a="1"/>
  <c r="R362" i="14664" s="1"/>
  <c r="R363" i="14664" a="1"/>
  <c r="R363" i="14664" s="1"/>
  <c r="R364" i="14664" a="1"/>
  <c r="R364" i="14664" s="1"/>
  <c r="R365" i="14664" a="1"/>
  <c r="R365" i="14664" s="1"/>
  <c r="R366" i="14664" a="1"/>
  <c r="R366" i="14664" s="1"/>
  <c r="R367" i="14664" a="1"/>
  <c r="R367" i="14664" s="1"/>
  <c r="R368" i="14664" a="1"/>
  <c r="R368" i="14664" s="1"/>
  <c r="R369" i="14664" a="1"/>
  <c r="R369" i="14664" s="1"/>
  <c r="R370" i="14664" a="1"/>
  <c r="R370" i="14664" s="1"/>
  <c r="R371" i="14664" a="1"/>
  <c r="R371" i="14664" s="1"/>
  <c r="R372" i="14664" a="1"/>
  <c r="R372" i="14664" s="1"/>
  <c r="N284" i="14664" a="1"/>
  <c r="N284" i="14664" s="1"/>
  <c r="N292" i="14664" a="1"/>
  <c r="N292" i="14664" s="1"/>
  <c r="N300" i="14664" a="1"/>
  <c r="N300" i="14664" s="1"/>
  <c r="N307" i="14664" a="1"/>
  <c r="N307" i="14664" s="1"/>
  <c r="T312" i="14664" a="1"/>
  <c r="T312" i="14664" s="1"/>
  <c r="N332" i="14664" a="1"/>
  <c r="N332" i="14664" s="1"/>
  <c r="N338" i="14664" a="1"/>
  <c r="N338" i="14664" s="1"/>
  <c r="T340" i="14664" a="1"/>
  <c r="T340" i="14664" s="1"/>
  <c r="R343" i="14664" a="1"/>
  <c r="R343" i="14664" s="1"/>
  <c r="T346" i="14664" a="1"/>
  <c r="T346" i="14664" s="1"/>
  <c r="T350" i="14664" a="1"/>
  <c r="T350" i="14664" s="1"/>
  <c r="T357" i="14664" a="1"/>
  <c r="T357" i="14664" s="1"/>
  <c r="T364" i="14664" a="1"/>
  <c r="T364" i="14664" s="1"/>
  <c r="T372" i="14664" a="1"/>
  <c r="T372" i="14664" s="1"/>
  <c r="R215" i="14664" a="1"/>
  <c r="R215" i="14664" s="1"/>
  <c r="R262" i="14664" a="1"/>
  <c r="R262" i="14664" s="1"/>
  <c r="T309" i="14664" a="1"/>
  <c r="T309" i="14664" s="1"/>
  <c r="N312" i="14664" a="1"/>
  <c r="N312" i="14664" s="1"/>
  <c r="T317" i="14664" a="1"/>
  <c r="T317" i="14664" s="1"/>
  <c r="N320" i="14664" a="1"/>
  <c r="N320" i="14664" s="1"/>
  <c r="T322" i="14664" a="1"/>
  <c r="T322" i="14664" s="1"/>
  <c r="T324" i="14664" a="1"/>
  <c r="T324" i="14664" s="1"/>
  <c r="T326" i="14664" a="1"/>
  <c r="T326" i="14664" s="1"/>
  <c r="T328" i="14664" a="1"/>
  <c r="T328" i="14664" s="1"/>
  <c r="R330" i="14664" a="1"/>
  <c r="R330" i="14664" s="1"/>
  <c r="S333" i="14664" a="1"/>
  <c r="S333" i="14664" s="1"/>
  <c r="N335" i="14664" a="1"/>
  <c r="N335" i="14664" s="1"/>
  <c r="S336" i="14664" a="1"/>
  <c r="S336" i="14664" s="1"/>
  <c r="O339" i="14664" a="1"/>
  <c r="O339" i="14664" s="1"/>
  <c r="S340" i="14664" a="1"/>
  <c r="S340" i="14664" s="1"/>
  <c r="O343" i="14664" a="1"/>
  <c r="O343" i="14664" s="1"/>
  <c r="S344" i="14664" a="1"/>
  <c r="S344" i="14664" s="1"/>
  <c r="S345" i="14664" a="1"/>
  <c r="S345" i="14664" s="1"/>
  <c r="S346" i="14664" a="1"/>
  <c r="S346" i="14664" s="1"/>
  <c r="S347" i="14664" a="1"/>
  <c r="S347" i="14664" s="1"/>
  <c r="S348" i="14664" a="1"/>
  <c r="S348" i="14664" s="1"/>
  <c r="S349" i="14664" a="1"/>
  <c r="S349" i="14664" s="1"/>
  <c r="S350" i="14664" a="1"/>
  <c r="S350" i="14664" s="1"/>
  <c r="S351" i="14664" a="1"/>
  <c r="S351" i="14664" s="1"/>
  <c r="S352" i="14664" a="1"/>
  <c r="S352" i="14664" s="1"/>
  <c r="S353" i="14664" a="1"/>
  <c r="S353" i="14664" s="1"/>
  <c r="S354" i="14664" a="1"/>
  <c r="S354" i="14664" s="1"/>
  <c r="S355" i="14664" a="1"/>
  <c r="S355" i="14664" s="1"/>
  <c r="S356" i="14664" a="1"/>
  <c r="S356" i="14664" s="1"/>
  <c r="S357" i="14664" a="1"/>
  <c r="S357" i="14664" s="1"/>
  <c r="S358" i="14664" a="1"/>
  <c r="S358" i="14664" s="1"/>
  <c r="S359" i="14664" a="1"/>
  <c r="S359" i="14664" s="1"/>
  <c r="S360" i="14664" a="1"/>
  <c r="S360" i="14664" s="1"/>
  <c r="S361" i="14664" a="1"/>
  <c r="S361" i="14664" s="1"/>
  <c r="S362" i="14664" a="1"/>
  <c r="S362" i="14664" s="1"/>
  <c r="S363" i="14664" a="1"/>
  <c r="S363" i="14664" s="1"/>
  <c r="S364" i="14664" a="1"/>
  <c r="S364" i="14664" s="1"/>
  <c r="S365" i="14664" a="1"/>
  <c r="S365" i="14664" s="1"/>
  <c r="S366" i="14664" a="1"/>
  <c r="S366" i="14664" s="1"/>
  <c r="S367" i="14664" a="1"/>
  <c r="S367" i="14664" s="1"/>
  <c r="S368" i="14664" a="1"/>
  <c r="S368" i="14664" s="1"/>
  <c r="S369" i="14664" a="1"/>
  <c r="S369" i="14664" s="1"/>
  <c r="S370" i="14664" a="1"/>
  <c r="S370" i="14664" s="1"/>
  <c r="S371" i="14664" a="1"/>
  <c r="S371" i="14664" s="1"/>
  <c r="S372" i="14664" a="1"/>
  <c r="S372" i="14664" s="1"/>
  <c r="R223" i="14664" a="1"/>
  <c r="R223" i="14664" s="1"/>
  <c r="N288" i="14664" a="1"/>
  <c r="N288" i="14664" s="1"/>
  <c r="N296" i="14664" a="1"/>
  <c r="N296" i="14664" s="1"/>
  <c r="N304" i="14664" a="1"/>
  <c r="N304" i="14664" s="1"/>
  <c r="N315" i="14664" a="1"/>
  <c r="N315" i="14664" s="1"/>
  <c r="T320" i="14664" a="1"/>
  <c r="T320" i="14664" s="1"/>
  <c r="T333" i="14664" a="1"/>
  <c r="T333" i="14664" s="1"/>
  <c r="T336" i="14664" a="1"/>
  <c r="T336" i="14664" s="1"/>
  <c r="R339" i="14664" a="1"/>
  <c r="R339" i="14664" s="1"/>
  <c r="N342" i="14664" a="1"/>
  <c r="N342" i="14664" s="1"/>
  <c r="T347" i="14664" a="1"/>
  <c r="T347" i="14664" s="1"/>
  <c r="T351" i="14664" a="1"/>
  <c r="T351" i="14664" s="1"/>
  <c r="T358" i="14664" a="1"/>
  <c r="T358" i="14664" s="1"/>
  <c r="T365" i="14664" a="1"/>
  <c r="T365" i="14664" s="1"/>
  <c r="T371" i="14664" a="1"/>
  <c r="T371" i="14664" s="1"/>
  <c r="M376" i="14664" a="1"/>
  <c r="M376" i="14664" s="1"/>
  <c r="I18" i="15196"/>
  <c r="M373" i="14664" a="1"/>
  <c r="M373" i="14664" s="1"/>
  <c r="M375" i="14664" a="1"/>
  <c r="M375" i="14664" s="1"/>
  <c r="M374" i="14664" a="1"/>
  <c r="M374" i="14664" s="1"/>
  <c r="G11" i="15196" l="1"/>
  <c r="M368" i="14664" a="1"/>
  <c r="M368" i="14664" s="1"/>
  <c r="M338" i="14664" a="1"/>
  <c r="M338" i="14664" s="1"/>
  <c r="M372" i="14664" a="1"/>
  <c r="M372" i="14664" s="1"/>
  <c r="M322" i="14664" a="1"/>
  <c r="M322" i="14664" s="1"/>
  <c r="M337" i="14664" a="1"/>
  <c r="M337" i="14664" s="1"/>
  <c r="M336" i="14664" a="1"/>
  <c r="M336" i="14664" s="1"/>
  <c r="M327" i="14664" a="1"/>
  <c r="M327" i="14664" s="1"/>
  <c r="M345" i="14664" a="1"/>
  <c r="M345" i="14664" s="1"/>
  <c r="M329" i="14664" a="1"/>
  <c r="M329" i="14664" s="1"/>
  <c r="M332" i="14664" a="1"/>
  <c r="M332" i="14664" s="1"/>
  <c r="M363" i="14664" a="1"/>
  <c r="M363" i="14664" s="1"/>
  <c r="M364" i="14664" a="1"/>
  <c r="M364" i="14664" s="1"/>
  <c r="M348" i="14664" a="1"/>
  <c r="M348" i="14664" s="1"/>
  <c r="M349" i="14664" a="1"/>
  <c r="M349" i="14664" s="1"/>
  <c r="M324" i="14664" a="1"/>
  <c r="M324" i="14664" s="1"/>
  <c r="M359" i="14664" a="1"/>
  <c r="M359" i="14664" s="1"/>
  <c r="M362" i="14664" a="1"/>
  <c r="M362" i="14664" s="1"/>
  <c r="M335" i="14664" a="1"/>
  <c r="M335" i="14664" s="1"/>
  <c r="M331" i="14664" a="1"/>
  <c r="M331" i="14664" s="1"/>
  <c r="M351" i="14664" a="1"/>
  <c r="M351" i="14664" s="1"/>
  <c r="M369" i="14664" a="1"/>
  <c r="M369" i="14664" s="1"/>
  <c r="M370" i="14664" a="1"/>
  <c r="M370" i="14664" s="1"/>
  <c r="M352" i="14664" a="1"/>
  <c r="M352" i="14664" s="1"/>
  <c r="M323" i="14664" a="1"/>
  <c r="M323" i="14664" s="1"/>
  <c r="M365" i="14664" a="1"/>
  <c r="M365" i="14664" s="1"/>
  <c r="M342" i="14664" a="1"/>
  <c r="M342" i="14664" s="1"/>
  <c r="M357" i="14664" a="1"/>
  <c r="M357" i="14664" s="1"/>
  <c r="M341" i="14664" a="1"/>
  <c r="M341" i="14664" s="1"/>
  <c r="M328" i="14664" a="1"/>
  <c r="M328" i="14664" s="1"/>
  <c r="M24" i="14664" a="1"/>
  <c r="M24" i="14664" s="1"/>
  <c r="M326" i="14664" a="1"/>
  <c r="M326" i="14664" s="1"/>
  <c r="M355" i="14664" a="1"/>
  <c r="M355" i="14664" s="1"/>
  <c r="M346" i="14664" a="1"/>
  <c r="M346" i="14664" s="1"/>
  <c r="M354" i="14664" a="1"/>
  <c r="M354" i="14664" s="1"/>
  <c r="M325" i="14664" a="1"/>
  <c r="M325" i="14664" s="1"/>
  <c r="M361" i="14664" a="1"/>
  <c r="M361" i="14664" s="1"/>
  <c r="M340" i="14664" a="1"/>
  <c r="M340" i="14664" s="1"/>
  <c r="M371" i="14664" a="1"/>
  <c r="M371" i="14664" s="1"/>
  <c r="M330" i="14664" a="1"/>
  <c r="M330" i="14664" s="1"/>
  <c r="M367" i="14664" a="1"/>
  <c r="M367" i="14664" s="1"/>
  <c r="M334" i="14664" a="1"/>
  <c r="M334" i="14664" s="1"/>
  <c r="M347" i="14664" l="1" a="1"/>
  <c r="M347" i="14664" s="1"/>
  <c r="N24" i="14664" a="1"/>
  <c r="N24" i="14664" s="1"/>
  <c r="M344" i="14664" a="1"/>
  <c r="M344" i="14664" s="1"/>
  <c r="Q22" i="14664" a="1"/>
  <c r="Q22" i="14664" s="1"/>
  <c r="M366" i="14664" a="1"/>
  <c r="M366" i="14664" s="1"/>
  <c r="M353" i="14664" a="1"/>
  <c r="M353" i="14664" s="1"/>
  <c r="M358" i="14664" a="1"/>
  <c r="M358" i="14664" s="1"/>
  <c r="M356" i="14664" a="1"/>
  <c r="M356" i="14664" s="1"/>
  <c r="M339" i="14664" a="1"/>
  <c r="M339" i="14664" s="1"/>
  <c r="M333" i="14664" a="1"/>
  <c r="M333" i="14664" s="1"/>
  <c r="M343" i="14664" a="1"/>
  <c r="M343" i="14664" s="1"/>
  <c r="M350" i="14664" a="1"/>
  <c r="M350" i="14664" s="1"/>
  <c r="M360" i="14664" a="1"/>
  <c r="M360" i="14664" s="1"/>
  <c r="M19" i="15196" l="1"/>
  <c r="M34" i="15196" s="1"/>
  <c r="D148" i="15196" s="1"/>
  <c r="L20" i="15196"/>
  <c r="L35" i="15196" s="1"/>
  <c r="O130" i="15196" s="1"/>
  <c r="K21" i="15196"/>
  <c r="K39" i="15196" s="1"/>
  <c r="J22" i="15196"/>
  <c r="J40" i="15196" s="1"/>
  <c r="D137" i="15196" s="1"/>
  <c r="I23" i="15196"/>
  <c r="I41" i="15196" s="1"/>
  <c r="E133" i="15196" s="1"/>
  <c r="I15" i="15196"/>
  <c r="I27" i="15196" s="1"/>
  <c r="H16" i="15196"/>
  <c r="H28" i="15196" s="1"/>
  <c r="N115" i="15196" s="1"/>
  <c r="G17" i="15196"/>
  <c r="G29" i="15196" s="1"/>
  <c r="E123" i="15196" s="1"/>
  <c r="F18" i="15196"/>
  <c r="F33" i="15196" s="1"/>
  <c r="E19" i="15196"/>
  <c r="E34" i="15196" s="1"/>
  <c r="D116" i="15196" s="1"/>
  <c r="D20" i="15196"/>
  <c r="D35" i="15196" s="1"/>
  <c r="E112" i="15196" s="1"/>
  <c r="M17" i="15196"/>
  <c r="M29" i="15196" s="1"/>
  <c r="O120" i="15196" s="1"/>
  <c r="K19" i="15196"/>
  <c r="K34" i="15196" s="1"/>
  <c r="I21" i="15196"/>
  <c r="I39" i="15196" s="1"/>
  <c r="G23" i="15196"/>
  <c r="G41" i="15196" s="1"/>
  <c r="O136" i="15196" s="1"/>
  <c r="F16" i="15196"/>
  <c r="F28" i="15196" s="1"/>
  <c r="D119" i="15196" s="1"/>
  <c r="D23" i="15196"/>
  <c r="D41" i="15196" s="1"/>
  <c r="E113" i="15196" s="1"/>
  <c r="L22" i="15196"/>
  <c r="L40" i="15196" s="1"/>
  <c r="D145" i="15196" s="1"/>
  <c r="I17" i="15196"/>
  <c r="I29" i="15196" s="1"/>
  <c r="O116" i="15196" s="1"/>
  <c r="E21" i="15196"/>
  <c r="E39" i="15196" s="1"/>
  <c r="H17" i="15196"/>
  <c r="H29" i="15196" s="1"/>
  <c r="E127" i="15196" s="1"/>
  <c r="D21" i="15196"/>
  <c r="M18" i="15196"/>
  <c r="M33" i="15196" s="1"/>
  <c r="L19" i="15196"/>
  <c r="L34" i="15196" s="1"/>
  <c r="N130" i="15196" s="1"/>
  <c r="K20" i="15196"/>
  <c r="K35" i="15196" s="1"/>
  <c r="E140" i="15196" s="1"/>
  <c r="J21" i="15196"/>
  <c r="J39" i="15196" s="1"/>
  <c r="I22" i="15196"/>
  <c r="I40" i="15196" s="1"/>
  <c r="D133" i="15196" s="1"/>
  <c r="H23" i="15196"/>
  <c r="H41" i="15196" s="1"/>
  <c r="E129" i="15196" s="1"/>
  <c r="H15" i="15196"/>
  <c r="H27" i="15196" s="1"/>
  <c r="G16" i="15196"/>
  <c r="G28" i="15196" s="1"/>
  <c r="N114" i="15196" s="1"/>
  <c r="F17" i="15196"/>
  <c r="F29" i="15196" s="1"/>
  <c r="O113" i="15196" s="1"/>
  <c r="E18" i="15196"/>
  <c r="E33" i="15196" s="1"/>
  <c r="D19" i="15196"/>
  <c r="D34" i="15196" s="1"/>
  <c r="L18" i="15196"/>
  <c r="L33" i="15196" s="1"/>
  <c r="J20" i="15196"/>
  <c r="J35" i="15196" s="1"/>
  <c r="E136" i="15196" s="1"/>
  <c r="H22" i="15196"/>
  <c r="H40" i="15196" s="1"/>
  <c r="D129" i="15196" s="1"/>
  <c r="G15" i="15196"/>
  <c r="G27" i="15196" s="1"/>
  <c r="E17" i="15196"/>
  <c r="E29" i="15196" s="1"/>
  <c r="E115" i="15196" s="1"/>
  <c r="D18" i="15196"/>
  <c r="D33" i="15196" s="1"/>
  <c r="K15" i="15196"/>
  <c r="K27" i="15196" s="1"/>
  <c r="G19" i="15196"/>
  <c r="G34" i="15196" s="1"/>
  <c r="D124" i="15196" s="1"/>
  <c r="I16" i="15196"/>
  <c r="I28" i="15196" s="1"/>
  <c r="N116" i="15196" s="1"/>
  <c r="M16" i="15196"/>
  <c r="M28" i="15196" s="1"/>
  <c r="D147" i="15196" s="1"/>
  <c r="L17" i="15196"/>
  <c r="L29" i="15196" s="1"/>
  <c r="E143" i="15196" s="1"/>
  <c r="K18" i="15196"/>
  <c r="K33" i="15196" s="1"/>
  <c r="J19" i="15196"/>
  <c r="J34" i="15196" s="1"/>
  <c r="D136" i="15196" s="1"/>
  <c r="I20" i="15196"/>
  <c r="I35" i="15196" s="1"/>
  <c r="E132" i="15196" s="1"/>
  <c r="H21" i="15196"/>
  <c r="H39" i="15196" s="1"/>
  <c r="G22" i="15196"/>
  <c r="G40" i="15196" s="1"/>
  <c r="N136" i="15196" s="1"/>
  <c r="F23" i="15196"/>
  <c r="F41" i="15196" s="1"/>
  <c r="O135" i="15196" s="1"/>
  <c r="F15" i="15196"/>
  <c r="F27" i="15196" s="1"/>
  <c r="E16" i="15196"/>
  <c r="E28" i="15196" s="1"/>
  <c r="D115" i="15196" s="1"/>
  <c r="D17" i="15196"/>
  <c r="D29" i="15196" s="1"/>
  <c r="E111" i="15196" s="1"/>
  <c r="M22" i="15196"/>
  <c r="M40" i="15196" s="1"/>
  <c r="N142" i="15196" s="1"/>
  <c r="L15" i="15196"/>
  <c r="L27" i="15196" s="1"/>
  <c r="J17" i="15196"/>
  <c r="J29" i="15196" s="1"/>
  <c r="I33" i="15196"/>
  <c r="G20" i="15196"/>
  <c r="G35" i="15196" s="1"/>
  <c r="E124" i="15196" s="1"/>
  <c r="E22" i="15196"/>
  <c r="E40" i="15196" s="1"/>
  <c r="N134" i="15196" s="1"/>
  <c r="M21" i="15196"/>
  <c r="M39" i="15196" s="1"/>
  <c r="J16" i="15196"/>
  <c r="J28" i="15196" s="1"/>
  <c r="D135" i="15196" s="1"/>
  <c r="F20" i="15196"/>
  <c r="F35" i="15196" s="1"/>
  <c r="O124" i="15196" s="1"/>
  <c r="G18" i="15196"/>
  <c r="G33" i="15196" s="1"/>
  <c r="M23" i="15196"/>
  <c r="M41" i="15196" s="1"/>
  <c r="O142" i="15196" s="1"/>
  <c r="M15" i="15196"/>
  <c r="M27" i="15196" s="1"/>
  <c r="L16" i="15196"/>
  <c r="L28" i="15196" s="1"/>
  <c r="N119" i="15196" s="1"/>
  <c r="K17" i="15196"/>
  <c r="K29" i="15196" s="1"/>
  <c r="E139" i="15196" s="1"/>
  <c r="J18" i="15196"/>
  <c r="J33" i="15196" s="1"/>
  <c r="I19" i="15196"/>
  <c r="I34" i="15196" s="1"/>
  <c r="N127" i="15196" s="1"/>
  <c r="H20" i="15196"/>
  <c r="H35" i="15196" s="1"/>
  <c r="E128" i="15196" s="1"/>
  <c r="G21" i="15196"/>
  <c r="G39" i="15196" s="1"/>
  <c r="F22" i="15196"/>
  <c r="F40" i="15196" s="1"/>
  <c r="N135" i="15196" s="1"/>
  <c r="E23" i="15196"/>
  <c r="E41" i="15196" s="1"/>
  <c r="E117" i="15196" s="1"/>
  <c r="E15" i="15196"/>
  <c r="E27" i="15196" s="1"/>
  <c r="D16" i="15196"/>
  <c r="D28" i="15196" s="1"/>
  <c r="D111" i="15196" s="1"/>
  <c r="L23" i="15196"/>
  <c r="L41" i="15196" s="1"/>
  <c r="O141" i="15196" s="1"/>
  <c r="K16" i="15196"/>
  <c r="K28" i="15196" s="1"/>
  <c r="D139" i="15196" s="1"/>
  <c r="H19" i="15196"/>
  <c r="H34" i="15196" s="1"/>
  <c r="D128" i="15196" s="1"/>
  <c r="F21" i="15196"/>
  <c r="F39" i="15196" s="1"/>
  <c r="D15" i="15196"/>
  <c r="K23" i="15196"/>
  <c r="K41" i="15196" s="1"/>
  <c r="O140" i="15196" s="1"/>
  <c r="H18" i="15196"/>
  <c r="H33" i="15196" s="1"/>
  <c r="D22" i="15196"/>
  <c r="D40" i="15196" s="1"/>
  <c r="N133" i="15196" s="1"/>
  <c r="F19" i="15196"/>
  <c r="F34" i="15196" s="1"/>
  <c r="N124" i="15196" s="1"/>
  <c r="M20" i="15196"/>
  <c r="M35" i="15196" s="1"/>
  <c r="O131" i="15196" s="1"/>
  <c r="L21" i="15196"/>
  <c r="L39" i="15196" s="1"/>
  <c r="K22" i="15196"/>
  <c r="K40" i="15196" s="1"/>
  <c r="D141" i="15196" s="1"/>
  <c r="J23" i="15196"/>
  <c r="J41" i="15196" s="1"/>
  <c r="J15" i="15196"/>
  <c r="J27" i="15196" s="1"/>
  <c r="E20" i="15196"/>
  <c r="E35" i="15196" s="1"/>
  <c r="O123" i="15196" s="1"/>
  <c r="I42" i="15196" l="1"/>
  <c r="H30" i="15196"/>
  <c r="M142" i="15196"/>
  <c r="M42" i="15196"/>
  <c r="C117" i="15196"/>
  <c r="E42" i="15196"/>
  <c r="M129" i="15196"/>
  <c r="K36" i="15196"/>
  <c r="C123" i="15196"/>
  <c r="G30" i="15196"/>
  <c r="M113" i="15196"/>
  <c r="F30" i="15196"/>
  <c r="M140" i="15196"/>
  <c r="K42" i="15196"/>
  <c r="M126" i="15196"/>
  <c r="H36" i="15196"/>
  <c r="E30" i="15196"/>
  <c r="C144" i="15196"/>
  <c r="L36" i="15196"/>
  <c r="C137" i="15196"/>
  <c r="J42" i="15196"/>
  <c r="C135" i="15196"/>
  <c r="J30" i="15196"/>
  <c r="C147" i="15196"/>
  <c r="M30" i="15196"/>
  <c r="C132" i="15196"/>
  <c r="I36" i="15196"/>
  <c r="M124" i="15196"/>
  <c r="F36" i="15196"/>
  <c r="M137" i="15196"/>
  <c r="H42" i="15196"/>
  <c r="C139" i="15196"/>
  <c r="K30" i="15196"/>
  <c r="M123" i="15196"/>
  <c r="E36" i="15196"/>
  <c r="M128" i="15196"/>
  <c r="J36" i="15196"/>
  <c r="M135" i="15196"/>
  <c r="F42" i="15196"/>
  <c r="C125" i="15196"/>
  <c r="G42" i="15196"/>
  <c r="M125" i="15196"/>
  <c r="G36" i="15196"/>
  <c r="M119" i="15196"/>
  <c r="L30" i="15196"/>
  <c r="C112" i="15196"/>
  <c r="D36" i="15196"/>
  <c r="M131" i="15196"/>
  <c r="M36" i="15196"/>
  <c r="C145" i="15196"/>
  <c r="L42" i="15196"/>
  <c r="C131" i="15196"/>
  <c r="I30" i="15196"/>
  <c r="D39" i="15196"/>
  <c r="M133" i="15196" s="1"/>
  <c r="M197" i="14664" a="1"/>
  <c r="M197" i="14664" s="1"/>
  <c r="M243" i="14664" a="1"/>
  <c r="M243" i="14664" s="1"/>
  <c r="M55" i="14664" a="1"/>
  <c r="M55" i="14664" s="1"/>
  <c r="M103" i="14664" a="1"/>
  <c r="M103" i="14664" s="1"/>
  <c r="M156" i="14664" a="1"/>
  <c r="M156" i="14664" s="1"/>
  <c r="M258" i="14664" a="1"/>
  <c r="M258" i="14664" s="1"/>
  <c r="M310" i="14664" a="1"/>
  <c r="M310" i="14664" s="1"/>
  <c r="M135" i="14664" a="1"/>
  <c r="M135" i="14664" s="1"/>
  <c r="M191" i="14664" a="1"/>
  <c r="M191" i="14664" s="1"/>
  <c r="M169" i="14664" a="1"/>
  <c r="M169" i="14664" s="1"/>
  <c r="M260" i="14664" a="1"/>
  <c r="M260" i="14664" s="1"/>
  <c r="M56" i="14664" a="1"/>
  <c r="M56" i="14664" s="1"/>
  <c r="M119" i="14664" a="1"/>
  <c r="M119" i="14664" s="1"/>
  <c r="M274" i="14664" a="1"/>
  <c r="M274" i="14664" s="1"/>
  <c r="M109" i="14664" a="1"/>
  <c r="M109" i="14664" s="1"/>
  <c r="M87" i="14664" a="1"/>
  <c r="M87" i="14664" s="1"/>
  <c r="M170" i="14664" a="1"/>
  <c r="M170" i="14664" s="1"/>
  <c r="M117" i="14664" a="1"/>
  <c r="M117" i="14664" s="1"/>
  <c r="M176" i="14664" a="1"/>
  <c r="M176" i="14664" s="1"/>
  <c r="M230" i="14664" a="1"/>
  <c r="M230" i="14664" s="1"/>
  <c r="M223" i="14664" a="1"/>
  <c r="M223" i="14664" s="1"/>
  <c r="M175" i="14664" a="1"/>
  <c r="M175" i="14664" s="1"/>
  <c r="M248" i="14664" a="1"/>
  <c r="M248" i="14664" s="1"/>
  <c r="M97" i="14664" a="1"/>
  <c r="M97" i="14664" s="1"/>
  <c r="M158" i="14664" a="1"/>
  <c r="M158" i="14664" s="1"/>
  <c r="M227" i="14664" a="1"/>
  <c r="M227" i="14664" s="1"/>
  <c r="M153" i="14664" a="1"/>
  <c r="M153" i="14664" s="1"/>
  <c r="M93" i="14664" a="1"/>
  <c r="M93" i="14664" s="1"/>
  <c r="M96" i="14664" a="1"/>
  <c r="M96" i="14664" s="1"/>
  <c r="M275" i="14664" a="1"/>
  <c r="M275" i="14664" s="1"/>
  <c r="M273" i="14664" a="1"/>
  <c r="M273" i="14664" s="1"/>
  <c r="M319" i="14664" a="1"/>
  <c r="M319" i="14664" s="1"/>
  <c r="M167" i="14664" a="1"/>
  <c r="M167" i="14664" s="1"/>
  <c r="M219" i="14664" a="1"/>
  <c r="M219" i="14664" s="1"/>
  <c r="M259" i="14664" a="1"/>
  <c r="M259" i="14664" s="1"/>
  <c r="M244" i="14664" a="1"/>
  <c r="M244" i="14664" s="1"/>
  <c r="M240" i="14664" a="1"/>
  <c r="M240" i="14664" s="1"/>
  <c r="M266" i="14664" a="1"/>
  <c r="M266" i="14664" s="1"/>
  <c r="M321" i="14664" a="1"/>
  <c r="M321" i="14664" s="1"/>
  <c r="M100" i="14664" a="1"/>
  <c r="M100" i="14664" s="1"/>
  <c r="M252" i="14664" a="1"/>
  <c r="M252" i="14664" s="1"/>
  <c r="M226" i="14664" a="1"/>
  <c r="M226" i="14664" s="1"/>
  <c r="M238" i="14664" a="1"/>
  <c r="M238" i="14664" s="1"/>
  <c r="M147" i="14664" a="1"/>
  <c r="M147" i="14664" s="1"/>
  <c r="M202" i="14664" a="1"/>
  <c r="M202" i="14664" s="1"/>
  <c r="M182" i="14664" a="1"/>
  <c r="M182" i="14664" s="1"/>
  <c r="M236" i="14664" a="1"/>
  <c r="M236" i="14664" s="1"/>
  <c r="M98" i="14664" a="1"/>
  <c r="M98" i="14664" s="1"/>
  <c r="M305" i="14664" a="1"/>
  <c r="M305" i="14664" s="1"/>
  <c r="M283" i="14664" a="1"/>
  <c r="M283" i="14664" s="1"/>
  <c r="M192" i="14664" a="1"/>
  <c r="M192" i="14664" s="1"/>
  <c r="M146" i="14664" a="1"/>
  <c r="M146" i="14664" s="1"/>
  <c r="M61" i="14664" a="1"/>
  <c r="M61" i="14664" s="1"/>
  <c r="M233" i="14664" a="1"/>
  <c r="M233" i="14664" s="1"/>
  <c r="M245" i="14664" a="1"/>
  <c r="M245" i="14664" s="1"/>
  <c r="M190" i="14664" a="1"/>
  <c r="M190" i="14664" s="1"/>
  <c r="M208" i="14664" a="1"/>
  <c r="M208" i="14664" s="1"/>
  <c r="M214" i="14664" a="1"/>
  <c r="M214" i="14664" s="1"/>
  <c r="M120" i="14664" a="1"/>
  <c r="M120" i="14664" s="1"/>
  <c r="M285" i="14664" a="1"/>
  <c r="M285" i="14664" s="1"/>
  <c r="M187" i="14664" a="1"/>
  <c r="M187" i="14664" s="1"/>
  <c r="M184" i="14664" a="1"/>
  <c r="M184" i="14664" s="1"/>
  <c r="M312" i="14664" a="1"/>
  <c r="M312" i="14664" s="1"/>
  <c r="M51" i="14664" a="1"/>
  <c r="M51" i="14664" s="1"/>
  <c r="S36" i="14664" a="1"/>
  <c r="S36" i="14664" s="1"/>
  <c r="M92" i="14664" a="1"/>
  <c r="M92" i="14664" s="1"/>
  <c r="M196" i="14664" a="1"/>
  <c r="M196" i="14664" s="1"/>
  <c r="M168" i="14664" a="1"/>
  <c r="M168" i="14664" s="1"/>
  <c r="M267" i="14664" a="1"/>
  <c r="M267" i="14664" s="1"/>
  <c r="T37" i="14664" a="1"/>
  <c r="T37" i="14664" s="1"/>
  <c r="M133" i="14664" a="1"/>
  <c r="M133" i="14664" s="1"/>
  <c r="M53" i="14664" a="1"/>
  <c r="M53" i="14664" s="1"/>
  <c r="M277" i="14664" a="1"/>
  <c r="M277" i="14664" s="1"/>
  <c r="M42" i="14664" a="1"/>
  <c r="M42" i="14664" s="1"/>
  <c r="M165" i="14664" a="1"/>
  <c r="M165" i="14664" s="1"/>
  <c r="M82" i="14664" a="1"/>
  <c r="M82" i="14664" s="1"/>
  <c r="M235" i="14664" a="1"/>
  <c r="M235" i="14664" s="1"/>
  <c r="M105" i="14664" a="1"/>
  <c r="M105" i="14664" s="1"/>
  <c r="M212" i="14664" a="1"/>
  <c r="M212" i="14664" s="1"/>
  <c r="M315" i="14664" a="1"/>
  <c r="M315" i="14664" s="1"/>
  <c r="M121" i="14664" a="1"/>
  <c r="M121" i="14664" s="1"/>
  <c r="M296" i="14664" a="1"/>
  <c r="M296" i="14664" s="1"/>
  <c r="M206" i="14664" a="1"/>
  <c r="M206" i="14664" s="1"/>
  <c r="M113" i="14664" a="1"/>
  <c r="M113" i="14664" s="1"/>
  <c r="M225" i="14664" a="1"/>
  <c r="M225" i="14664" s="1"/>
  <c r="M85" i="14664" a="1"/>
  <c r="M85" i="14664" s="1"/>
  <c r="M221" i="14664" a="1"/>
  <c r="M221" i="14664" s="1"/>
  <c r="M74" i="14664" a="1"/>
  <c r="M74" i="14664" s="1"/>
  <c r="M279" i="14664" a="1"/>
  <c r="M279" i="14664" s="1"/>
  <c r="M320" i="14664" a="1"/>
  <c r="M320" i="14664" s="1"/>
  <c r="M112" i="14664" a="1"/>
  <c r="M112" i="14664" s="1"/>
  <c r="M60" i="14664" a="1"/>
  <c r="M60" i="14664" s="1"/>
  <c r="M172" i="14664" a="1"/>
  <c r="M172" i="14664" s="1"/>
  <c r="M313" i="14664" a="1"/>
  <c r="M313" i="14664" s="1"/>
  <c r="M88" i="14664" a="1"/>
  <c r="M88" i="14664" s="1"/>
  <c r="M161" i="14664" a="1"/>
  <c r="M161" i="14664" s="1"/>
  <c r="M282" i="14664" a="1"/>
  <c r="M282" i="14664" s="1"/>
  <c r="M270" i="14664" a="1"/>
  <c r="M270" i="14664" s="1"/>
  <c r="M265" i="14664" a="1"/>
  <c r="M265" i="14664" s="1"/>
  <c r="M307" i="14664" a="1"/>
  <c r="M307" i="14664" s="1"/>
  <c r="M101" i="14664" a="1"/>
  <c r="M101" i="14664" s="1"/>
  <c r="M195" i="14664" a="1"/>
  <c r="M195" i="14664" s="1"/>
  <c r="M124" i="14664" a="1"/>
  <c r="M124" i="14664" s="1"/>
  <c r="M81" i="14664" a="1"/>
  <c r="M81" i="14664" s="1"/>
  <c r="M268" i="14664" a="1"/>
  <c r="M268" i="14664" s="1"/>
  <c r="M180" i="14664" a="1"/>
  <c r="M180" i="14664" s="1"/>
  <c r="M162" i="14664" a="1"/>
  <c r="M162" i="14664" s="1"/>
  <c r="M247" i="14664" a="1"/>
  <c r="M247" i="14664" s="1"/>
  <c r="M198" i="14664" a="1"/>
  <c r="M198" i="14664" s="1"/>
  <c r="M318" i="14664" a="1"/>
  <c r="M318" i="14664" s="1"/>
  <c r="M143" i="14664" a="1"/>
  <c r="M143" i="14664" s="1"/>
  <c r="M111" i="14664" a="1"/>
  <c r="M111" i="14664" s="1"/>
  <c r="M118" i="14664" a="1"/>
  <c r="M118" i="14664" s="1"/>
  <c r="M199" i="14664" a="1"/>
  <c r="M199" i="14664" s="1"/>
  <c r="M193" i="14664" a="1"/>
  <c r="M193" i="14664" s="1"/>
  <c r="M251" i="14664" a="1"/>
  <c r="M251" i="14664" s="1"/>
  <c r="M215" i="14664" a="1"/>
  <c r="M215" i="14664" s="1"/>
  <c r="M116" i="14664" a="1"/>
  <c r="M116" i="14664" s="1"/>
  <c r="M220" i="14664" a="1"/>
  <c r="M220" i="14664" s="1"/>
  <c r="M59" i="14664" a="1"/>
  <c r="M59" i="14664" s="1"/>
  <c r="M102" i="14664" a="1"/>
  <c r="M102" i="14664" s="1"/>
  <c r="M186" i="14664" a="1"/>
  <c r="M186" i="14664" s="1"/>
  <c r="M110" i="14664" a="1"/>
  <c r="M110" i="14664" s="1"/>
  <c r="M94" i="14664" a="1"/>
  <c r="M94" i="14664" s="1"/>
  <c r="M292" i="14664" a="1"/>
  <c r="M292" i="14664" s="1"/>
  <c r="M179" i="14664" a="1"/>
  <c r="M179" i="14664" s="1"/>
  <c r="M115" i="14664" a="1"/>
  <c r="M115" i="14664" s="1"/>
  <c r="M132" i="14664" a="1"/>
  <c r="M132" i="14664" s="1"/>
  <c r="M80" i="14664" a="1"/>
  <c r="M80" i="14664" s="1"/>
  <c r="M311" i="14664" a="1"/>
  <c r="M311" i="14664" s="1"/>
  <c r="M86" i="14664" a="1"/>
  <c r="M86" i="14664" s="1"/>
  <c r="M237" i="14664" a="1"/>
  <c r="M237" i="14664" s="1"/>
  <c r="M140" i="14664" a="1"/>
  <c r="M140" i="14664" s="1"/>
  <c r="M302" i="14664" a="1"/>
  <c r="M302" i="14664" s="1"/>
  <c r="M272" i="14664" a="1"/>
  <c r="M272" i="14664" s="1"/>
  <c r="M174" i="14664" a="1"/>
  <c r="M174" i="14664" s="1"/>
  <c r="M256" i="14664" a="1"/>
  <c r="M256" i="14664" s="1"/>
  <c r="M257" i="14664" a="1"/>
  <c r="M257" i="14664" s="1"/>
  <c r="M224" i="14664" a="1"/>
  <c r="M224" i="14664" s="1"/>
  <c r="M254" i="14664" a="1"/>
  <c r="M254" i="14664" s="1"/>
  <c r="M211" i="14664" a="1"/>
  <c r="M211" i="14664" s="1"/>
  <c r="M75" i="14664" a="1"/>
  <c r="M75" i="14664" s="1"/>
  <c r="M138" i="14664" a="1"/>
  <c r="M138" i="14664" s="1"/>
  <c r="M222" i="14664" a="1"/>
  <c r="M222" i="14664" s="1"/>
  <c r="M64" i="14664" a="1"/>
  <c r="M64" i="14664" s="1"/>
  <c r="M128" i="14664" a="1"/>
  <c r="M128" i="14664" s="1"/>
  <c r="M229" i="14664" a="1"/>
  <c r="M229" i="14664" s="1"/>
  <c r="M250" i="14664" a="1"/>
  <c r="M250" i="14664" s="1"/>
  <c r="M166" i="14664" a="1"/>
  <c r="M166" i="14664" s="1"/>
  <c r="M139" i="14664" a="1"/>
  <c r="M139" i="14664" s="1"/>
  <c r="M152" i="14664" a="1"/>
  <c r="M152" i="14664" s="1"/>
  <c r="M204" i="14664" a="1"/>
  <c r="M204" i="14664" s="1"/>
  <c r="M201" i="14664" a="1"/>
  <c r="M201" i="14664" s="1"/>
  <c r="M228" i="14664" a="1"/>
  <c r="M228" i="14664" s="1"/>
  <c r="M71" i="14664" a="1"/>
  <c r="M71" i="14664" s="1"/>
  <c r="M301" i="14664" a="1"/>
  <c r="M301" i="14664" s="1"/>
  <c r="M185" i="14664" a="1"/>
  <c r="M185" i="14664" s="1"/>
  <c r="M276" i="14664" a="1"/>
  <c r="M276" i="14664" s="1"/>
  <c r="M104" i="14664" a="1"/>
  <c r="M104" i="14664" s="1"/>
  <c r="M293" i="14664" a="1"/>
  <c r="M293" i="14664" s="1"/>
  <c r="M136" i="14664" a="1"/>
  <c r="M136" i="14664" s="1"/>
  <c r="M78" i="14664" a="1"/>
  <c r="M78" i="14664" s="1"/>
  <c r="M178" i="14664" a="1"/>
  <c r="M178" i="14664" s="1"/>
  <c r="M149" i="14664" a="1"/>
  <c r="M149" i="14664" s="1"/>
  <c r="M287" i="14664" a="1"/>
  <c r="M287" i="14664" s="1"/>
  <c r="M73" i="14664" a="1"/>
  <c r="M73" i="14664" s="1"/>
  <c r="M269" i="14664" a="1"/>
  <c r="M269" i="14664" s="1"/>
  <c r="P45" i="14664" a="1"/>
  <c r="P45" i="14664" s="1"/>
  <c r="M207" i="14664" a="1"/>
  <c r="M207" i="14664" s="1"/>
  <c r="M232" i="14664" a="1"/>
  <c r="M232" i="14664" s="1"/>
  <c r="M300" i="14664" a="1"/>
  <c r="M300" i="14664" s="1"/>
  <c r="M278" i="14664" a="1"/>
  <c r="M278" i="14664" s="1"/>
  <c r="M38" i="14664" a="1"/>
  <c r="M38" i="14664" s="1"/>
  <c r="M150" i="14664" a="1"/>
  <c r="M150" i="14664" s="1"/>
  <c r="M298" i="14664" a="1"/>
  <c r="M298" i="14664" s="1"/>
  <c r="M306" i="14664" a="1"/>
  <c r="M306" i="14664" s="1"/>
  <c r="N47" i="14664" a="1"/>
  <c r="N47" i="14664" s="1"/>
  <c r="M67" i="14664" a="1"/>
  <c r="M67" i="14664" s="1"/>
  <c r="M181" i="14664" a="1"/>
  <c r="M181" i="14664" s="1"/>
  <c r="M290" i="14664" a="1"/>
  <c r="M290" i="14664" s="1"/>
  <c r="M70" i="14664" a="1"/>
  <c r="M70" i="14664" s="1"/>
  <c r="M284" i="14664" a="1"/>
  <c r="M284" i="14664" s="1"/>
  <c r="M62" i="14664" a="1"/>
  <c r="M62" i="14664" s="1"/>
  <c r="M68" i="14664" a="1"/>
  <c r="M68" i="14664" s="1"/>
  <c r="M173" i="14664" a="1"/>
  <c r="M173" i="14664" s="1"/>
  <c r="M217" i="14664" a="1"/>
  <c r="M217" i="14664" s="1"/>
  <c r="M123" i="14664" a="1"/>
  <c r="M123" i="14664" s="1"/>
  <c r="M77" i="14664" a="1"/>
  <c r="M77" i="14664" s="1"/>
  <c r="M188" i="14664" a="1"/>
  <c r="M188" i="14664" s="1"/>
  <c r="M249" i="14664" a="1"/>
  <c r="M249" i="14664" s="1"/>
  <c r="M205" i="14664" a="1"/>
  <c r="M205" i="14664" s="1"/>
  <c r="O48" i="14664" a="1"/>
  <c r="O48" i="14664" s="1"/>
  <c r="M125" i="14664" a="1"/>
  <c r="M125" i="14664" s="1"/>
  <c r="M291" i="14664" a="1"/>
  <c r="M291" i="14664" s="1"/>
  <c r="M271" i="14664" a="1"/>
  <c r="M271" i="14664" s="1"/>
  <c r="M295" i="14664" a="1"/>
  <c r="M295" i="14664" s="1"/>
  <c r="M131" i="14664" a="1"/>
  <c r="M131" i="14664" s="1"/>
  <c r="M91" i="14664" a="1"/>
  <c r="M91" i="14664" s="1"/>
  <c r="M106" i="14664" a="1"/>
  <c r="M106" i="14664" s="1"/>
  <c r="M134" i="14664" a="1"/>
  <c r="M134" i="14664" s="1"/>
  <c r="M242" i="14664" a="1"/>
  <c r="M242" i="14664" s="1"/>
  <c r="M294" i="14664" a="1"/>
  <c r="M294" i="14664" s="1"/>
  <c r="M303" i="14664" a="1"/>
  <c r="M303" i="14664" s="1"/>
  <c r="M160" i="14664" a="1"/>
  <c r="M160" i="14664" s="1"/>
  <c r="M141" i="14664" a="1"/>
  <c r="M141" i="14664" s="1"/>
  <c r="M246" i="14664" a="1"/>
  <c r="M246" i="14664" s="1"/>
  <c r="M209" i="14664" a="1"/>
  <c r="M209" i="14664" s="1"/>
  <c r="M142" i="14664" a="1"/>
  <c r="M142" i="14664" s="1"/>
  <c r="M297" i="14664" a="1"/>
  <c r="M297" i="14664" s="1"/>
  <c r="M63" i="14664" a="1"/>
  <c r="M63" i="14664" s="1"/>
  <c r="M79" i="14664" a="1"/>
  <c r="M79" i="14664" s="1"/>
  <c r="M130" i="14664" a="1"/>
  <c r="M130" i="14664" s="1"/>
  <c r="M84" i="14664" a="1"/>
  <c r="M84" i="14664" s="1"/>
  <c r="M177" i="14664" a="1"/>
  <c r="M177" i="14664" s="1"/>
  <c r="M163" i="14664" a="1"/>
  <c r="M163" i="14664" s="1"/>
  <c r="M129" i="14664" a="1"/>
  <c r="M129" i="14664" s="1"/>
  <c r="M65" i="14664" a="1"/>
  <c r="M65" i="14664" s="1"/>
  <c r="M76" i="14664" a="1"/>
  <c r="M76" i="14664" s="1"/>
  <c r="M89" i="14664" a="1"/>
  <c r="M89" i="14664" s="1"/>
  <c r="M314" i="14664" a="1"/>
  <c r="M314" i="14664" s="1"/>
  <c r="M90" i="14664" a="1"/>
  <c r="M90" i="14664" s="1"/>
  <c r="M69" i="14664" a="1"/>
  <c r="M69" i="14664" s="1"/>
  <c r="M52" i="14664" a="1"/>
  <c r="M52" i="14664" s="1"/>
  <c r="M263" i="14664" a="1"/>
  <c r="M263" i="14664" s="1"/>
  <c r="M264" i="14664" a="1"/>
  <c r="M264" i="14664" s="1"/>
  <c r="M194" i="14664" a="1"/>
  <c r="M194" i="14664" s="1"/>
  <c r="M231" i="14664" a="1"/>
  <c r="M231" i="14664" s="1"/>
  <c r="M148" i="14664" a="1"/>
  <c r="M148" i="14664" s="1"/>
  <c r="M114" i="14664" a="1"/>
  <c r="M114" i="14664" s="1"/>
  <c r="M304" i="14664" a="1"/>
  <c r="M304" i="14664" s="1"/>
  <c r="M144" i="14664" a="1"/>
  <c r="M144" i="14664" s="1"/>
  <c r="M213" i="14664" a="1"/>
  <c r="M213" i="14664" s="1"/>
  <c r="M200" i="14664" a="1"/>
  <c r="M200" i="14664" s="1"/>
  <c r="M308" i="14664" a="1"/>
  <c r="M308" i="14664" s="1"/>
  <c r="M281" i="14664" a="1"/>
  <c r="M281" i="14664" s="1"/>
  <c r="M83" i="14664" a="1"/>
  <c r="M83" i="14664" s="1"/>
  <c r="M253" i="14664" a="1"/>
  <c r="M253" i="14664" s="1"/>
  <c r="M316" i="14664" a="1"/>
  <c r="M316" i="14664" s="1"/>
  <c r="M46" i="14664" a="1"/>
  <c r="M46" i="14664" s="1"/>
  <c r="M171" i="14664" a="1"/>
  <c r="M171" i="14664" s="1"/>
  <c r="M289" i="14664" a="1"/>
  <c r="M289" i="14664" s="1"/>
  <c r="M261" i="14664" a="1"/>
  <c r="M261" i="14664" s="1"/>
  <c r="M155" i="14664" a="1"/>
  <c r="M155" i="14664" s="1"/>
  <c r="M286" i="14664" a="1"/>
  <c r="M286" i="14664" s="1"/>
  <c r="M122" i="14664" a="1"/>
  <c r="M122" i="14664" s="1"/>
  <c r="M218" i="14664" a="1"/>
  <c r="M218" i="14664" s="1"/>
  <c r="M309" i="14664" a="1"/>
  <c r="M309" i="14664" s="1"/>
  <c r="M189" i="14664" a="1"/>
  <c r="M189" i="14664" s="1"/>
  <c r="M99" i="14664" a="1"/>
  <c r="M99" i="14664" s="1"/>
  <c r="M126" i="14664" a="1"/>
  <c r="M126" i="14664" s="1"/>
  <c r="M299" i="14664" a="1"/>
  <c r="M299" i="14664" s="1"/>
  <c r="M159" i="14664" a="1"/>
  <c r="M159" i="14664" s="1"/>
  <c r="M262" i="14664" a="1"/>
  <c r="M262" i="14664" s="1"/>
  <c r="M280" i="14664" a="1"/>
  <c r="M280" i="14664" s="1"/>
  <c r="M157" i="14664" a="1"/>
  <c r="M157" i="14664" s="1"/>
  <c r="M108" i="14664" a="1"/>
  <c r="M108" i="14664" s="1"/>
  <c r="M216" i="14664" a="1"/>
  <c r="M216" i="14664" s="1"/>
  <c r="M255" i="14664" a="1"/>
  <c r="M255" i="14664" s="1"/>
  <c r="M127" i="14664" a="1"/>
  <c r="M127" i="14664" s="1"/>
  <c r="M107" i="14664" a="1"/>
  <c r="M107" i="14664" s="1"/>
  <c r="M95" i="14664" a="1"/>
  <c r="M95" i="14664" s="1"/>
  <c r="M66" i="14664" a="1"/>
  <c r="M66" i="14664" s="1"/>
  <c r="N43" i="14664" a="1"/>
  <c r="N43" i="14664" s="1"/>
  <c r="M183" i="14664" a="1"/>
  <c r="M183" i="14664" s="1"/>
  <c r="M58" i="14664" a="1"/>
  <c r="M58" i="14664" s="1"/>
  <c r="M164" i="14664" a="1"/>
  <c r="M164" i="14664" s="1"/>
  <c r="N39" i="14664" a="1"/>
  <c r="N39" i="14664" s="1"/>
  <c r="M72" i="14664" a="1"/>
  <c r="M72" i="14664" s="1"/>
  <c r="M54" i="14664" a="1"/>
  <c r="M54" i="14664" s="1"/>
  <c r="P49" i="14664" a="1"/>
  <c r="P49" i="14664" s="1"/>
  <c r="M234" i="14664" a="1"/>
  <c r="M234" i="14664" s="1"/>
  <c r="M288" i="14664" a="1"/>
  <c r="M288" i="14664" s="1"/>
  <c r="M137" i="14664" a="1"/>
  <c r="M137" i="14664" s="1"/>
  <c r="M317" i="14664" a="1"/>
  <c r="M317" i="14664" s="1"/>
  <c r="M154" i="14664" a="1"/>
  <c r="M154" i="14664" s="1"/>
  <c r="M50" i="14664" a="1"/>
  <c r="M50" i="14664" s="1"/>
  <c r="M239" i="14664" a="1"/>
  <c r="M239" i="14664" s="1"/>
  <c r="O44" i="14664" a="1"/>
  <c r="O44" i="14664" s="1"/>
  <c r="O40" i="14664" a="1"/>
  <c r="O40" i="14664" s="1"/>
  <c r="M145" i="14664" a="1"/>
  <c r="M145" i="14664" s="1"/>
  <c r="M203" i="14664" a="1"/>
  <c r="M203" i="14664" s="1"/>
  <c r="M241" i="14664" a="1"/>
  <c r="M241" i="14664" s="1"/>
  <c r="M57" i="14664" a="1"/>
  <c r="M57" i="14664" s="1"/>
  <c r="M151" i="14664" a="1"/>
  <c r="M151" i="14664" s="1"/>
  <c r="M210" i="14664" a="1"/>
  <c r="M210" i="14664" s="1"/>
  <c r="C115" i="15196"/>
  <c r="M112" i="15196"/>
  <c r="O133" i="15196"/>
  <c r="D149" i="15196"/>
  <c r="E149" i="15196"/>
  <c r="E125" i="15196"/>
  <c r="N117" i="15196"/>
  <c r="C141" i="15196"/>
  <c r="D127" i="15196"/>
  <c r="E147" i="15196"/>
  <c r="P120" i="15196"/>
  <c r="O112" i="15196"/>
  <c r="O115" i="15196"/>
  <c r="O125" i="15196"/>
  <c r="N137" i="15196"/>
  <c r="N123" i="15196"/>
  <c r="M130" i="15196"/>
  <c r="D113" i="15196"/>
  <c r="D132" i="15196"/>
  <c r="M114" i="15196"/>
  <c r="E46" i="15196"/>
  <c r="Z112" i="15196"/>
  <c r="F123" i="15196"/>
  <c r="D143" i="15196"/>
  <c r="O114" i="15196"/>
  <c r="V114" i="15196"/>
  <c r="D123" i="15196"/>
  <c r="E119" i="15196"/>
  <c r="I128" i="15196"/>
  <c r="N138" i="15196"/>
  <c r="C140" i="15196"/>
  <c r="E121" i="15196"/>
  <c r="D144" i="15196"/>
  <c r="O126" i="15196"/>
  <c r="E148" i="15196"/>
  <c r="E141" i="15196"/>
  <c r="C128" i="15196"/>
  <c r="O134" i="15196"/>
  <c r="V126" i="15196"/>
  <c r="F139" i="15196"/>
  <c r="F147" i="15196"/>
  <c r="H147" i="15196"/>
  <c r="AE117" i="15196"/>
  <c r="I141" i="15196"/>
  <c r="M32" i="15196"/>
  <c r="P142" i="15196"/>
  <c r="P135" i="15196"/>
  <c r="C124" i="15196"/>
  <c r="C116" i="15196"/>
  <c r="N139" i="15196"/>
  <c r="M122" i="15196"/>
  <c r="I149" i="15196"/>
  <c r="AD113" i="15196"/>
  <c r="O122" i="15196"/>
  <c r="C121" i="15196"/>
  <c r="M44" i="15196"/>
  <c r="AC111" i="15196"/>
  <c r="V115" i="15196"/>
  <c r="E44" i="15196"/>
  <c r="U120" i="15196"/>
  <c r="I147" i="15196"/>
  <c r="O137" i="15196"/>
  <c r="N120" i="15196"/>
  <c r="N140" i="15196"/>
  <c r="V140" i="15196"/>
  <c r="P118" i="15196"/>
  <c r="V120" i="15196"/>
  <c r="Z120" i="15196"/>
  <c r="I129" i="15196"/>
  <c r="C129" i="15196"/>
  <c r="AC119" i="15196"/>
  <c r="M120" i="15196"/>
  <c r="U118" i="15196"/>
  <c r="H139" i="15196"/>
  <c r="Z115" i="15196"/>
  <c r="V134" i="15196"/>
  <c r="D117" i="15196"/>
  <c r="H46" i="15196"/>
  <c r="AC114" i="15196"/>
  <c r="H32" i="15196"/>
  <c r="C127" i="15196"/>
  <c r="M115" i="15196"/>
  <c r="H45" i="15196"/>
  <c r="H127" i="15196"/>
  <c r="H44" i="15196"/>
  <c r="P115" i="15196"/>
  <c r="F127" i="15196"/>
  <c r="E116" i="15196"/>
  <c r="M141" i="15196"/>
  <c r="I127" i="15196"/>
  <c r="N125" i="15196"/>
  <c r="U115" i="15196"/>
  <c r="D131" i="15196"/>
  <c r="H123" i="15196"/>
  <c r="H124" i="15196"/>
  <c r="N126" i="15196"/>
  <c r="U125" i="15196"/>
  <c r="Z126" i="15196"/>
  <c r="I123" i="15196"/>
  <c r="V125" i="15196"/>
  <c r="H38" i="15196"/>
  <c r="G127" i="15196"/>
  <c r="G128" i="15196" s="1"/>
  <c r="F124" i="15196"/>
  <c r="P124" i="15196"/>
  <c r="E145" i="15196"/>
  <c r="H129" i="15196"/>
  <c r="O111" i="15196"/>
  <c r="G38" i="15196"/>
  <c r="Z114" i="15196"/>
  <c r="D120" i="15196"/>
  <c r="P114" i="15196"/>
  <c r="G32" i="15196"/>
  <c r="M127" i="15196"/>
  <c r="F128" i="15196"/>
  <c r="F129" i="15196"/>
  <c r="P137" i="15196"/>
  <c r="U114" i="15196"/>
  <c r="I124" i="15196"/>
  <c r="Z125" i="15196"/>
  <c r="U124" i="15196"/>
  <c r="AC113" i="15196"/>
  <c r="P125" i="15196"/>
  <c r="U126" i="15196"/>
  <c r="C143" i="15196"/>
  <c r="AD112" i="15196"/>
  <c r="U137" i="15196"/>
  <c r="AE114" i="15196"/>
  <c r="Z137" i="15196"/>
  <c r="H128" i="15196"/>
  <c r="AD114" i="15196"/>
  <c r="P126" i="15196"/>
  <c r="N113" i="15196"/>
  <c r="V137" i="15196"/>
  <c r="F144" i="15196"/>
  <c r="Z130" i="15196"/>
  <c r="E144" i="15196"/>
  <c r="O128" i="15196"/>
  <c r="L44" i="15196"/>
  <c r="V130" i="15196"/>
  <c r="U130" i="15196"/>
  <c r="M117" i="15196"/>
  <c r="I144" i="15196"/>
  <c r="L38" i="15196"/>
  <c r="H144" i="15196"/>
  <c r="AD118" i="15196"/>
  <c r="P130" i="15196"/>
  <c r="Z142" i="15196"/>
  <c r="V142" i="15196"/>
  <c r="AE119" i="15196"/>
  <c r="H149" i="15196"/>
  <c r="U142" i="15196"/>
  <c r="F149" i="15196"/>
  <c r="C149" i="15196"/>
  <c r="U122" i="15196"/>
  <c r="L46" i="15196"/>
  <c r="F140" i="15196"/>
  <c r="H112" i="15196"/>
  <c r="L45" i="15196"/>
  <c r="I119" i="15196"/>
  <c r="AD111" i="15196"/>
  <c r="E45" i="15196"/>
  <c r="J46" i="15196"/>
  <c r="E135" i="15196"/>
  <c r="I148" i="15196"/>
  <c r="C73" i="15196"/>
  <c r="F135" i="15196"/>
  <c r="Z117" i="15196"/>
  <c r="U117" i="15196"/>
  <c r="F133" i="15196"/>
  <c r="U128" i="15196"/>
  <c r="M136" i="15196"/>
  <c r="C148" i="15196"/>
  <c r="N128" i="15196"/>
  <c r="D27" i="15196"/>
  <c r="D30" i="15196" s="1"/>
  <c r="F63" i="15196" s="1"/>
  <c r="P117" i="15196"/>
  <c r="F148" i="15196"/>
  <c r="U131" i="15196"/>
  <c r="V128" i="15196"/>
  <c r="V131" i="15196"/>
  <c r="M46" i="15196"/>
  <c r="AC116" i="15196"/>
  <c r="O138" i="15196"/>
  <c r="P138" i="15196"/>
  <c r="H148" i="15196"/>
  <c r="AD119" i="15196"/>
  <c r="O117" i="15196"/>
  <c r="M139" i="15196"/>
  <c r="G46" i="15196"/>
  <c r="I125" i="15196"/>
  <c r="N131" i="15196"/>
  <c r="N111" i="15196"/>
  <c r="J45" i="15196"/>
  <c r="H135" i="15196"/>
  <c r="G45" i="15196"/>
  <c r="G135" i="15196"/>
  <c r="G137" i="15196" s="1"/>
  <c r="V117" i="15196"/>
  <c r="I135" i="15196"/>
  <c r="G147" i="15196"/>
  <c r="G148" i="15196" s="1"/>
  <c r="J32" i="15196"/>
  <c r="M38" i="15196"/>
  <c r="C136" i="15196"/>
  <c r="M45" i="15196"/>
  <c r="Z131" i="15196"/>
  <c r="P131" i="15196"/>
  <c r="P134" i="15196"/>
  <c r="I38" i="15196"/>
  <c r="V139" i="15196"/>
  <c r="F112" i="15196"/>
  <c r="V129" i="15196"/>
  <c r="U138" i="15196"/>
  <c r="U116" i="15196"/>
  <c r="U135" i="15196"/>
  <c r="P122" i="15196"/>
  <c r="B35" i="15196"/>
  <c r="G131" i="15196"/>
  <c r="G132" i="15196" s="1"/>
  <c r="AE116" i="15196"/>
  <c r="V113" i="15196"/>
  <c r="Z134" i="15196"/>
  <c r="U113" i="15196"/>
  <c r="I131" i="15196"/>
  <c r="F131" i="15196"/>
  <c r="F121" i="15196"/>
  <c r="M138" i="15196"/>
  <c r="V138" i="15196"/>
  <c r="Z141" i="15196"/>
  <c r="V141" i="15196"/>
  <c r="Z113" i="15196"/>
  <c r="I139" i="15196"/>
  <c r="Z129" i="15196"/>
  <c r="E32" i="15196"/>
  <c r="H115" i="15196"/>
  <c r="F44" i="15196"/>
  <c r="H141" i="15196"/>
  <c r="F141" i="15196"/>
  <c r="I137" i="15196"/>
  <c r="D121" i="15196"/>
  <c r="I133" i="15196"/>
  <c r="J38" i="15196"/>
  <c r="H143" i="15196"/>
  <c r="U129" i="15196"/>
  <c r="F119" i="15196"/>
  <c r="AE113" i="15196"/>
  <c r="F32" i="15196"/>
  <c r="F38" i="15196"/>
  <c r="P141" i="15196"/>
  <c r="AE115" i="15196"/>
  <c r="Z124" i="15196"/>
  <c r="P136" i="15196"/>
  <c r="U136" i="15196"/>
  <c r="U119" i="15196"/>
  <c r="AD115" i="15196"/>
  <c r="AC118" i="15196"/>
  <c r="V136" i="15196"/>
  <c r="Z116" i="15196"/>
  <c r="M134" i="15196"/>
  <c r="O127" i="15196"/>
  <c r="P112" i="15196"/>
  <c r="V112" i="15196"/>
  <c r="F45" i="15196"/>
  <c r="H121" i="15196"/>
  <c r="P140" i="15196"/>
  <c r="Z122" i="15196"/>
  <c r="I136" i="15196"/>
  <c r="J44" i="15196"/>
  <c r="B37" i="15196"/>
  <c r="V124" i="15196"/>
  <c r="F145" i="15196"/>
  <c r="Z118" i="15196"/>
  <c r="Z123" i="15196"/>
  <c r="AD117" i="15196"/>
  <c r="I116" i="15196"/>
  <c r="G143" i="15196"/>
  <c r="G144" i="15196" s="1"/>
  <c r="E38" i="15196"/>
  <c r="H119" i="15196"/>
  <c r="N141" i="15196"/>
  <c r="D140" i="15196"/>
  <c r="U141" i="15196"/>
  <c r="G44" i="15196"/>
  <c r="I117" i="15196"/>
  <c r="AE111" i="15196"/>
  <c r="V116" i="15196"/>
  <c r="E137" i="15196"/>
  <c r="I32" i="15196"/>
  <c r="Q122" i="15196"/>
  <c r="Q131" i="15196" s="1"/>
  <c r="H116" i="15196"/>
  <c r="I145" i="15196"/>
  <c r="H132" i="15196"/>
  <c r="F116" i="15196"/>
  <c r="F117" i="15196"/>
  <c r="P116" i="15196"/>
  <c r="O139" i="15196"/>
  <c r="K44" i="15196"/>
  <c r="N112" i="15196"/>
  <c r="V135" i="15196"/>
  <c r="G139" i="15196"/>
  <c r="G141" i="15196" s="1"/>
  <c r="Z128" i="15196"/>
  <c r="AD110" i="15196"/>
  <c r="V119" i="15196"/>
  <c r="K38" i="15196"/>
  <c r="I120" i="15196"/>
  <c r="AD116" i="15196"/>
  <c r="V118" i="15196"/>
  <c r="H136" i="15196"/>
  <c r="AC112" i="15196"/>
  <c r="I45" i="15196"/>
  <c r="F143" i="15196"/>
  <c r="I46" i="15196"/>
  <c r="AC117" i="15196"/>
  <c r="Z127" i="15196"/>
  <c r="L32" i="15196"/>
  <c r="N129" i="15196"/>
  <c r="H117" i="15196"/>
  <c r="AL6" i="15196" a="1"/>
  <c r="AN15" i="15196" s="1"/>
  <c r="BA35" i="15196" s="1"/>
  <c r="H137" i="15196"/>
  <c r="N118" i="15196"/>
  <c r="I143" i="15196"/>
  <c r="I112" i="15196"/>
  <c r="C119" i="15196"/>
  <c r="H131" i="15196"/>
  <c r="F115" i="15196"/>
  <c r="G115" i="15196"/>
  <c r="G116" i="15196" s="1"/>
  <c r="G119" i="15196"/>
  <c r="G121" i="15196" s="1"/>
  <c r="AE112" i="15196"/>
  <c r="K46" i="15196"/>
  <c r="C133" i="15196"/>
  <c r="V122" i="15196"/>
  <c r="D112" i="15196"/>
  <c r="Z138" i="15196"/>
  <c r="U139" i="15196"/>
  <c r="I140" i="15196"/>
  <c r="G123" i="15196"/>
  <c r="G125" i="15196" s="1"/>
  <c r="P123" i="15196"/>
  <c r="V123" i="15196"/>
  <c r="D38" i="15196"/>
  <c r="H140" i="15196"/>
  <c r="O129" i="15196"/>
  <c r="O119" i="15196"/>
  <c r="I44" i="15196"/>
  <c r="Z119" i="15196"/>
  <c r="U123" i="15196"/>
  <c r="P127" i="15196"/>
  <c r="K32" i="15196"/>
  <c r="U134" i="15196"/>
  <c r="F120" i="15196"/>
  <c r="D125" i="15196"/>
  <c r="F125" i="15196"/>
  <c r="E131" i="15196"/>
  <c r="Z135" i="15196"/>
  <c r="F132" i="15196"/>
  <c r="Z140" i="15196"/>
  <c r="U112" i="15196"/>
  <c r="I121" i="15196"/>
  <c r="U140" i="15196"/>
  <c r="P128" i="15196"/>
  <c r="F137" i="15196"/>
  <c r="H133" i="15196"/>
  <c r="H120" i="15196"/>
  <c r="U127" i="15196"/>
  <c r="O118" i="15196"/>
  <c r="P129" i="15196"/>
  <c r="C120" i="15196"/>
  <c r="I115" i="15196"/>
  <c r="F46" i="15196"/>
  <c r="K45" i="15196"/>
  <c r="F136" i="15196"/>
  <c r="N122" i="15196"/>
  <c r="Z139" i="15196"/>
  <c r="P139" i="15196"/>
  <c r="I132" i="15196"/>
  <c r="AE118" i="15196"/>
  <c r="H125" i="15196"/>
  <c r="P113" i="15196"/>
  <c r="V127" i="15196"/>
  <c r="E120" i="15196"/>
  <c r="H145" i="15196"/>
  <c r="Z136" i="15196"/>
  <c r="P119" i="15196"/>
  <c r="AC115" i="15196"/>
  <c r="M116" i="15196"/>
  <c r="M118" i="15196"/>
  <c r="C113" i="15196" l="1"/>
  <c r="D42" i="15196"/>
  <c r="I113" i="15196"/>
  <c r="F113" i="15196"/>
  <c r="U133" i="15196"/>
  <c r="B41" i="15196"/>
  <c r="P133" i="15196"/>
  <c r="D44" i="15196"/>
  <c r="V133" i="15196"/>
  <c r="B43" i="15196"/>
  <c r="Q133" i="15196"/>
  <c r="Q134" i="15196" s="1"/>
  <c r="AE110" i="15196"/>
  <c r="Z133" i="15196"/>
  <c r="H113" i="15196"/>
  <c r="Q111" i="15196"/>
  <c r="Q112" i="15196" s="1"/>
  <c r="D46" i="15196"/>
  <c r="O24" i="14664" a="1"/>
  <c r="O24" i="14664" s="1"/>
  <c r="P41" i="14664" a="1"/>
  <c r="P41" i="14664" s="1"/>
  <c r="P22" i="14664" a="1"/>
  <c r="P22" i="14664" s="1"/>
  <c r="M31" i="14664" a="1"/>
  <c r="M31" i="14664" s="1"/>
  <c r="M32" i="14664" a="1"/>
  <c r="M32" i="14664" s="1"/>
  <c r="M22" i="14664" a="1"/>
  <c r="M22" i="14664" s="1"/>
  <c r="M29" i="14664" a="1"/>
  <c r="M29" i="14664" s="1"/>
  <c r="K522" i="14664"/>
  <c r="X117" i="15196"/>
  <c r="K144" i="15196"/>
  <c r="X114" i="15196"/>
  <c r="S28" i="14664" a="1"/>
  <c r="S28" i="14664" s="1"/>
  <c r="Z111" i="15196"/>
  <c r="F111" i="15196"/>
  <c r="AC110" i="15196"/>
  <c r="P25" i="14664" a="1"/>
  <c r="P25" i="14664" s="1"/>
  <c r="K147" i="15196"/>
  <c r="N32" i="14664" a="1"/>
  <c r="N32" i="14664" s="1"/>
  <c r="P33" i="14664" a="1"/>
  <c r="P33" i="14664" s="1"/>
  <c r="R35" i="14664" a="1"/>
  <c r="R35" i="14664" s="1"/>
  <c r="W120" i="15196"/>
  <c r="Q26" i="14664" a="1"/>
  <c r="Q26" i="14664" s="1"/>
  <c r="Q34" i="14664" a="1"/>
  <c r="Q34" i="14664" s="1"/>
  <c r="X137" i="15196"/>
  <c r="M30" i="14664" a="1"/>
  <c r="M30" i="14664" s="1"/>
  <c r="N23" i="14664" a="1"/>
  <c r="N23" i="14664" s="1"/>
  <c r="R27" i="14664" a="1"/>
  <c r="R27" i="14664" s="1"/>
  <c r="X120" i="15196"/>
  <c r="B29" i="15196"/>
  <c r="D45" i="15196"/>
  <c r="D10" i="15196" s="1"/>
  <c r="U111" i="15196"/>
  <c r="H111" i="15196"/>
  <c r="M111" i="15196"/>
  <c r="X118" i="15196"/>
  <c r="X128" i="15196"/>
  <c r="W125" i="15196"/>
  <c r="J139" i="15196"/>
  <c r="K139" i="15196"/>
  <c r="K141" i="15196"/>
  <c r="J123" i="15196"/>
  <c r="K123" i="15196"/>
  <c r="W114" i="15196"/>
  <c r="W118" i="15196"/>
  <c r="AN11" i="15196"/>
  <c r="BA31" i="15196" s="1"/>
  <c r="AS13" i="15196"/>
  <c r="BA83" i="15196" s="1"/>
  <c r="W124" i="15196"/>
  <c r="AR6" i="15196"/>
  <c r="BA66" i="15196" s="1"/>
  <c r="AL10" i="15196"/>
  <c r="BA10" i="15196" s="1"/>
  <c r="AQ15" i="15196"/>
  <c r="BA65" i="15196" s="1"/>
  <c r="Q128" i="15196"/>
  <c r="AT8" i="15196"/>
  <c r="BA88" i="15196" s="1"/>
  <c r="AP10" i="15196"/>
  <c r="BA50" i="15196" s="1"/>
  <c r="AR13" i="15196"/>
  <c r="BA73" i="15196" s="1"/>
  <c r="AM13" i="15196"/>
  <c r="BA23" i="15196" s="1"/>
  <c r="Q123" i="15196"/>
  <c r="K128" i="15196"/>
  <c r="G124" i="15196"/>
  <c r="W142" i="15196"/>
  <c r="X142" i="15196"/>
  <c r="J127" i="15196"/>
  <c r="X129" i="15196"/>
  <c r="G120" i="15196"/>
  <c r="X125" i="15196"/>
  <c r="J147" i="15196"/>
  <c r="J128" i="15196"/>
  <c r="W135" i="15196"/>
  <c r="K140" i="15196"/>
  <c r="X135" i="15196"/>
  <c r="Q124" i="15196"/>
  <c r="AO9" i="15196"/>
  <c r="BA39" i="15196" s="1"/>
  <c r="Q127" i="15196"/>
  <c r="X134" i="15196"/>
  <c r="K149" i="15196"/>
  <c r="K116" i="15196"/>
  <c r="W128" i="15196"/>
  <c r="X124" i="15196"/>
  <c r="W126" i="15196"/>
  <c r="K129" i="15196"/>
  <c r="W115" i="15196"/>
  <c r="X115" i="15196"/>
  <c r="G145" i="15196"/>
  <c r="W129" i="15196"/>
  <c r="X126" i="15196"/>
  <c r="G149" i="15196"/>
  <c r="J129" i="15196"/>
  <c r="W137" i="15196"/>
  <c r="K127" i="15196"/>
  <c r="J144" i="15196"/>
  <c r="G129" i="15196"/>
  <c r="X130" i="15196"/>
  <c r="K124" i="15196"/>
  <c r="J124" i="15196"/>
  <c r="K136" i="15196"/>
  <c r="J112" i="15196"/>
  <c r="W130" i="15196"/>
  <c r="J149" i="15196"/>
  <c r="K135" i="15196"/>
  <c r="J132" i="15196"/>
  <c r="X131" i="15196"/>
  <c r="J140" i="15196"/>
  <c r="X139" i="15196"/>
  <c r="G117" i="15196"/>
  <c r="J133" i="15196"/>
  <c r="J116" i="15196"/>
  <c r="J115" i="15196"/>
  <c r="K133" i="15196"/>
  <c r="J121" i="15196"/>
  <c r="W117" i="15196"/>
  <c r="P111" i="15196"/>
  <c r="B31" i="15196"/>
  <c r="AS15" i="15196"/>
  <c r="BA85" i="15196" s="1"/>
  <c r="AP9" i="15196"/>
  <c r="BA49" i="15196" s="1"/>
  <c r="AM6" i="15196"/>
  <c r="BA16" i="15196" s="1"/>
  <c r="AO15" i="15196"/>
  <c r="BA45" i="15196" s="1"/>
  <c r="Q125" i="15196"/>
  <c r="Q130" i="15196"/>
  <c r="X113" i="15196"/>
  <c r="W134" i="15196"/>
  <c r="J145" i="15196"/>
  <c r="W138" i="15196"/>
  <c r="W131" i="15196"/>
  <c r="Y111" i="15196"/>
  <c r="Y129" i="15196" s="1"/>
  <c r="AL12" i="15196"/>
  <c r="BA12" i="15196" s="1"/>
  <c r="AT15" i="15196"/>
  <c r="BA95" i="15196" s="1"/>
  <c r="AQ12" i="15196"/>
  <c r="BA62" i="15196" s="1"/>
  <c r="AP14" i="15196"/>
  <c r="BA54" i="15196" s="1"/>
  <c r="Q129" i="15196"/>
  <c r="V111" i="15196"/>
  <c r="AO8" i="15196"/>
  <c r="BA38" i="15196" s="1"/>
  <c r="AO6" i="15196"/>
  <c r="BA36" i="15196" s="1"/>
  <c r="D11" i="15196"/>
  <c r="Q105" i="15196" s="1"/>
  <c r="Q126" i="15196"/>
  <c r="K119" i="15196"/>
  <c r="J135" i="15196"/>
  <c r="G111" i="15196"/>
  <c r="G112" i="15196" s="1"/>
  <c r="I111" i="15196"/>
  <c r="AP12" i="15196"/>
  <c r="BA52" i="15196" s="1"/>
  <c r="AS9" i="15196"/>
  <c r="BA79" i="15196" s="1"/>
  <c r="D32" i="15196"/>
  <c r="AN6" i="15196"/>
  <c r="BA26" i="15196" s="1"/>
  <c r="AL14" i="15196"/>
  <c r="BA14" i="15196" s="1"/>
  <c r="C111" i="15196"/>
  <c r="J131" i="15196"/>
  <c r="X122" i="15196"/>
  <c r="K125" i="15196"/>
  <c r="X127" i="15196"/>
  <c r="K112" i="15196"/>
  <c r="J136" i="15196"/>
  <c r="J117" i="15196"/>
  <c r="W136" i="15196"/>
  <c r="W122" i="15196"/>
  <c r="J120" i="15196"/>
  <c r="J125" i="15196"/>
  <c r="W116" i="15196"/>
  <c r="J148" i="15196"/>
  <c r="J119" i="15196"/>
  <c r="G136" i="15196"/>
  <c r="K148" i="15196"/>
  <c r="K120" i="15196"/>
  <c r="X116" i="15196"/>
  <c r="X112" i="15196"/>
  <c r="W119" i="15196"/>
  <c r="K132" i="15196"/>
  <c r="K137" i="15196"/>
  <c r="W113" i="15196"/>
  <c r="W127" i="15196"/>
  <c r="W123" i="15196"/>
  <c r="J141" i="15196"/>
  <c r="X119" i="15196"/>
  <c r="K117" i="15196"/>
  <c r="X138" i="15196"/>
  <c r="W112" i="15196"/>
  <c r="K115" i="15196"/>
  <c r="X123" i="15196"/>
  <c r="G140" i="15196"/>
  <c r="W140" i="15196"/>
  <c r="X136" i="15196"/>
  <c r="K131" i="15196"/>
  <c r="K121" i="15196"/>
  <c r="W139" i="15196"/>
  <c r="K145" i="15196"/>
  <c r="K143" i="15196"/>
  <c r="W141" i="15196"/>
  <c r="AR14" i="15196"/>
  <c r="BA74" i="15196" s="1"/>
  <c r="AN7" i="15196"/>
  <c r="BA27" i="15196" s="1"/>
  <c r="AM15" i="15196"/>
  <c r="BA25" i="15196" s="1"/>
  <c r="AS8" i="15196"/>
  <c r="BA78" i="15196" s="1"/>
  <c r="AT12" i="15196"/>
  <c r="BA92" i="15196" s="1"/>
  <c r="AQ8" i="15196"/>
  <c r="BA58" i="15196" s="1"/>
  <c r="AP11" i="15196"/>
  <c r="BA51" i="15196" s="1"/>
  <c r="AR11" i="15196"/>
  <c r="BA71" i="15196" s="1"/>
  <c r="AQ13" i="15196"/>
  <c r="BA63" i="15196" s="1"/>
  <c r="AM10" i="15196"/>
  <c r="BA20" i="15196" s="1"/>
  <c r="AS12" i="15196"/>
  <c r="BA82" i="15196" s="1"/>
  <c r="X140" i="15196"/>
  <c r="J143" i="15196"/>
  <c r="AM12" i="15196"/>
  <c r="BA22" i="15196" s="1"/>
  <c r="AO10" i="15196"/>
  <c r="BA40" i="15196" s="1"/>
  <c r="AO14" i="15196"/>
  <c r="BA44" i="15196" s="1"/>
  <c r="AL13" i="15196"/>
  <c r="BA13" i="15196" s="1"/>
  <c r="AR9" i="15196"/>
  <c r="BA69" i="15196" s="1"/>
  <c r="AS10" i="15196"/>
  <c r="BA80" i="15196" s="1"/>
  <c r="AR15" i="15196"/>
  <c r="BA75" i="15196" s="1"/>
  <c r="AN13" i="15196"/>
  <c r="BA33" i="15196" s="1"/>
  <c r="AN12" i="15196"/>
  <c r="BA32" i="15196" s="1"/>
  <c r="AQ7" i="15196"/>
  <c r="BA57" i="15196" s="1"/>
  <c r="AP13" i="15196"/>
  <c r="BA53" i="15196" s="1"/>
  <c r="X141" i="15196"/>
  <c r="AS11" i="15196"/>
  <c r="BA81" i="15196" s="1"/>
  <c r="AN9" i="15196"/>
  <c r="BA29" i="15196" s="1"/>
  <c r="AL7" i="15196"/>
  <c r="BA7" i="15196" s="1"/>
  <c r="AS6" i="15196"/>
  <c r="BA76" i="15196" s="1"/>
  <c r="AQ10" i="15196"/>
  <c r="BA60" i="15196" s="1"/>
  <c r="AM7" i="15196"/>
  <c r="BA17" i="15196" s="1"/>
  <c r="AT7" i="15196"/>
  <c r="BA87" i="15196" s="1"/>
  <c r="AN8" i="15196"/>
  <c r="BA28" i="15196" s="1"/>
  <c r="AM14" i="15196"/>
  <c r="BA24" i="15196" s="1"/>
  <c r="AL6" i="15196"/>
  <c r="BA6" i="15196" s="1"/>
  <c r="AN10" i="15196"/>
  <c r="BA30" i="15196" s="1"/>
  <c r="AP6" i="15196"/>
  <c r="BA46" i="15196" s="1"/>
  <c r="AR10" i="15196"/>
  <c r="BA70" i="15196" s="1"/>
  <c r="AL8" i="15196"/>
  <c r="BA8" i="15196" s="1"/>
  <c r="AO13" i="15196"/>
  <c r="BA43" i="15196" s="1"/>
  <c r="AR7" i="15196"/>
  <c r="BA67" i="15196" s="1"/>
  <c r="AS7" i="15196"/>
  <c r="BA77" i="15196" s="1"/>
  <c r="AT14" i="15196"/>
  <c r="BA94" i="15196" s="1"/>
  <c r="AM9" i="15196"/>
  <c r="BA19" i="15196" s="1"/>
  <c r="AQ6" i="15196"/>
  <c r="BA56" i="15196" s="1"/>
  <c r="AP7" i="15196"/>
  <c r="BA47" i="15196" s="1"/>
  <c r="AM8" i="15196"/>
  <c r="BA18" i="15196" s="1"/>
  <c r="AR12" i="15196"/>
  <c r="BA72" i="15196" s="1"/>
  <c r="AO11" i="15196"/>
  <c r="BA41" i="15196" s="1"/>
  <c r="AR8" i="15196"/>
  <c r="BA68" i="15196" s="1"/>
  <c r="AT6" i="15196"/>
  <c r="BA86" i="15196" s="1"/>
  <c r="AP15" i="15196"/>
  <c r="BA55" i="15196" s="1"/>
  <c r="AT13" i="15196"/>
  <c r="BA93" i="15196" s="1"/>
  <c r="AO12" i="15196"/>
  <c r="BA42" i="15196" s="1"/>
  <c r="AT9" i="15196"/>
  <c r="BA89" i="15196" s="1"/>
  <c r="AP8" i="15196"/>
  <c r="BA48" i="15196" s="1"/>
  <c r="AL11" i="15196"/>
  <c r="BA11" i="15196" s="1"/>
  <c r="AL15" i="15196"/>
  <c r="BA15" i="15196" s="1"/>
  <c r="J137" i="15196"/>
  <c r="AQ11" i="15196"/>
  <c r="BA61" i="15196" s="1"/>
  <c r="AQ14" i="15196"/>
  <c r="BA64" i="15196" s="1"/>
  <c r="AT11" i="15196"/>
  <c r="BA91" i="15196" s="1"/>
  <c r="AL9" i="15196"/>
  <c r="BA9" i="15196" s="1"/>
  <c r="AS14" i="15196"/>
  <c r="BA84" i="15196" s="1"/>
  <c r="AQ9" i="15196"/>
  <c r="BA59" i="15196" s="1"/>
  <c r="AN14" i="15196"/>
  <c r="BA34" i="15196" s="1"/>
  <c r="AT10" i="15196"/>
  <c r="BA90" i="15196" s="1"/>
  <c r="AM11" i="15196"/>
  <c r="BA21" i="15196" s="1"/>
  <c r="AO7" i="15196"/>
  <c r="BA37" i="15196" s="1"/>
  <c r="G133" i="15196"/>
  <c r="Q139" i="15196" l="1"/>
  <c r="W133" i="15196"/>
  <c r="Q136" i="15196"/>
  <c r="Q138" i="15196"/>
  <c r="J113" i="15196"/>
  <c r="D9" i="15196"/>
  <c r="F49" i="15196" s="1"/>
  <c r="Q137" i="15196"/>
  <c r="Q140" i="15196"/>
  <c r="Q135" i="15196"/>
  <c r="Q142" i="15196"/>
  <c r="Q141" i="15196"/>
  <c r="X133" i="15196"/>
  <c r="K113" i="15196"/>
  <c r="Q118" i="15196"/>
  <c r="Q114" i="15196"/>
  <c r="Q119" i="15196"/>
  <c r="Q120" i="15196"/>
  <c r="Q115" i="15196"/>
  <c r="Q113" i="15196"/>
  <c r="Q116" i="15196"/>
  <c r="Q117" i="15196"/>
  <c r="O32" i="14664" a="1"/>
  <c r="O32" i="14664" s="1"/>
  <c r="O22" i="14664" a="1"/>
  <c r="O22" i="14664" s="1"/>
  <c r="O29" i="14664" a="1"/>
  <c r="O29" i="14664" s="1"/>
  <c r="O30" i="14664" a="1"/>
  <c r="O30" i="14664" s="1"/>
  <c r="O31" i="14664" a="1"/>
  <c r="O31" i="14664" s="1"/>
  <c r="T31" i="14664" a="1"/>
  <c r="T31" i="14664" s="1"/>
  <c r="T32" i="14664" a="1"/>
  <c r="T32" i="14664" s="1"/>
  <c r="N31" i="14664" a="1"/>
  <c r="N31" i="14664" s="1"/>
  <c r="N22" i="14664" a="1"/>
  <c r="N22" i="14664" s="1"/>
  <c r="N29" i="14664" a="1"/>
  <c r="N29" i="14664" s="1"/>
  <c r="N30" i="14664" a="1"/>
  <c r="N30" i="14664" s="1"/>
  <c r="T29" i="14664" a="1"/>
  <c r="T29" i="14664" s="1"/>
  <c r="T30" i="14664" a="1"/>
  <c r="T30" i="14664" s="1"/>
  <c r="T22" i="14664" a="1"/>
  <c r="T22" i="14664" s="1"/>
  <c r="K111" i="15196"/>
  <c r="J111" i="15196"/>
  <c r="W111" i="15196"/>
  <c r="R111" i="15196"/>
  <c r="R121" i="15196" s="1"/>
  <c r="G113" i="15196"/>
  <c r="X111" i="15196"/>
  <c r="Y119" i="15196"/>
  <c r="S111" i="15196"/>
  <c r="S118" i="15196" s="1"/>
  <c r="Q106" i="15196"/>
  <c r="Q107" i="15196"/>
  <c r="D49" i="15196"/>
  <c r="D51" i="15196"/>
  <c r="Y114" i="15196"/>
  <c r="Y126" i="15196"/>
  <c r="Y142" i="15196"/>
  <c r="Y134" i="15196"/>
  <c r="Y138" i="15196"/>
  <c r="Y139" i="15196"/>
  <c r="Y128" i="15196"/>
  <c r="Y113" i="15196"/>
  <c r="Y127" i="15196"/>
  <c r="Y115" i="15196"/>
  <c r="Y116" i="15196"/>
  <c r="Y140" i="15196"/>
  <c r="Y122" i="15196"/>
  <c r="Y133" i="15196"/>
  <c r="Y118" i="15196"/>
  <c r="Y131" i="15196"/>
  <c r="Y117" i="15196"/>
  <c r="Y121" i="15196"/>
  <c r="Y137" i="15196"/>
  <c r="Y136" i="15196"/>
  <c r="Y125" i="15196"/>
  <c r="Y124" i="15196"/>
  <c r="Y130" i="15196"/>
  <c r="Y132" i="15196"/>
  <c r="Y135" i="15196"/>
  <c r="Y120" i="15196"/>
  <c r="Y141" i="15196"/>
  <c r="Y123" i="15196"/>
  <c r="Y112" i="15196"/>
  <c r="C75" i="15196"/>
  <c r="F64" i="15196" l="1"/>
  <c r="F48" i="15196"/>
  <c r="D52" i="15196"/>
  <c r="F52" i="15196" s="1"/>
  <c r="H49" i="15196"/>
  <c r="D48" i="15196"/>
  <c r="D50" i="15196" s="1"/>
  <c r="F50" i="15196" s="1"/>
  <c r="M43" i="15196"/>
  <c r="T16" i="14664"/>
  <c r="R16" i="14664"/>
  <c r="S16" i="14664" s="1"/>
  <c r="L522" i="14664"/>
  <c r="R136" i="15196"/>
  <c r="R118" i="15196"/>
  <c r="T118" i="15196" s="1"/>
  <c r="R135" i="15196"/>
  <c r="R141" i="15196"/>
  <c r="R134" i="15196"/>
  <c r="R113" i="15196"/>
  <c r="R127" i="15196"/>
  <c r="R142" i="15196"/>
  <c r="R122" i="15196"/>
  <c r="R137" i="15196"/>
  <c r="R131" i="15196"/>
  <c r="R115" i="15196"/>
  <c r="R132" i="15196"/>
  <c r="R116" i="15196"/>
  <c r="R112" i="15196"/>
  <c r="R117" i="15196"/>
  <c r="R119" i="15196"/>
  <c r="R140" i="15196"/>
  <c r="R138" i="15196"/>
  <c r="R125" i="15196"/>
  <c r="R128" i="15196"/>
  <c r="R123" i="15196"/>
  <c r="R139" i="15196"/>
  <c r="R120" i="15196"/>
  <c r="R114" i="15196"/>
  <c r="R126" i="15196"/>
  <c r="R133" i="15196"/>
  <c r="R130" i="15196"/>
  <c r="R124" i="15196"/>
  <c r="R129" i="15196"/>
  <c r="S129" i="15196"/>
  <c r="S141" i="15196"/>
  <c r="H31" i="15196"/>
  <c r="I31" i="15196"/>
  <c r="J43" i="15196"/>
  <c r="F43" i="15196"/>
  <c r="D37" i="15196"/>
  <c r="G31" i="15196"/>
  <c r="J31" i="15196"/>
  <c r="S124" i="15196"/>
  <c r="S119" i="15196"/>
  <c r="S133" i="15196"/>
  <c r="S112" i="15196"/>
  <c r="S134" i="15196"/>
  <c r="S120" i="15196"/>
  <c r="G43" i="15196"/>
  <c r="S142" i="15196"/>
  <c r="T111" i="15196"/>
  <c r="S115" i="15196"/>
  <c r="S127" i="15196"/>
  <c r="S117" i="15196"/>
  <c r="S113" i="15196"/>
  <c r="E37" i="15196"/>
  <c r="H37" i="15196"/>
  <c r="K37" i="15196"/>
  <c r="K43" i="15196"/>
  <c r="L43" i="15196"/>
  <c r="L31" i="15196"/>
  <c r="M31" i="15196"/>
  <c r="H43" i="15196"/>
  <c r="F37" i="15196"/>
  <c r="J37" i="15196"/>
  <c r="E31" i="15196"/>
  <c r="I43" i="15196"/>
  <c r="K31" i="15196"/>
  <c r="I37" i="15196"/>
  <c r="D43" i="15196"/>
  <c r="L37" i="15196"/>
  <c r="D31" i="15196"/>
  <c r="F31" i="15196"/>
  <c r="G37" i="15196"/>
  <c r="M37" i="15196"/>
  <c r="E43" i="15196"/>
  <c r="S128" i="15196"/>
  <c r="S135" i="15196"/>
  <c r="S122" i="15196"/>
  <c r="S130" i="15196"/>
  <c r="S138" i="15196"/>
  <c r="S139" i="15196"/>
  <c r="S125" i="15196"/>
  <c r="S140" i="15196"/>
  <c r="S114" i="15196"/>
  <c r="S121" i="15196"/>
  <c r="S132" i="15196"/>
  <c r="S123" i="15196"/>
  <c r="S136" i="15196"/>
  <c r="S137" i="15196"/>
  <c r="S116" i="15196"/>
  <c r="S131" i="15196"/>
  <c r="S126" i="15196"/>
  <c r="F51" i="15196" l="1"/>
  <c r="H51" i="15196" s="1"/>
  <c r="H48" i="15196"/>
  <c r="T138" i="15196"/>
  <c r="T136" i="15196"/>
  <c r="T139" i="15196"/>
  <c r="T116" i="15196"/>
  <c r="T113" i="15196"/>
  <c r="T123" i="15196"/>
  <c r="T130" i="15196"/>
  <c r="T133" i="15196"/>
  <c r="T124" i="15196"/>
  <c r="T141" i="15196"/>
  <c r="T131" i="15196"/>
  <c r="T134" i="15196"/>
  <c r="T135" i="15196"/>
  <c r="T128" i="15196"/>
  <c r="T142" i="15196"/>
  <c r="T114" i="15196"/>
  <c r="T127" i="15196"/>
  <c r="T120" i="15196"/>
  <c r="T117" i="15196"/>
  <c r="T122" i="15196"/>
  <c r="T129" i="15196"/>
  <c r="T137" i="15196"/>
  <c r="T140" i="15196"/>
  <c r="T126" i="15196"/>
  <c r="T125" i="15196"/>
  <c r="T115" i="15196"/>
  <c r="T112" i="15196"/>
  <c r="T119" i="15196"/>
  <c r="H50" i="15196"/>
  <c r="S17" i="14664" l="1"/>
  <c r="R17" i="14664"/>
  <c r="T17" i="14664"/>
  <c r="T143" i="15196"/>
  <c r="C71" i="15196" s="1"/>
  <c r="J50" i="15196"/>
  <c r="L50" i="15196" s="1"/>
  <c r="H52" i="15196"/>
  <c r="F56" i="15196" l="1"/>
  <c r="H56" i="15196" s="1"/>
  <c r="F60" i="15196"/>
  <c r="G66" i="15196"/>
  <c r="T144" i="15196"/>
  <c r="J51" i="15196"/>
  <c r="F57" i="15196"/>
  <c r="F58" i="15196"/>
  <c r="H58" i="15196" s="1"/>
  <c r="L58" i="15196" s="1"/>
  <c r="H60" i="15196" l="1"/>
  <c r="H57" i="15196"/>
  <c r="F59" i="15196"/>
  <c r="C67" i="15196" s="1"/>
  <c r="H59" i="15196" l="1"/>
  <c r="F61" i="15196"/>
  <c r="L59" i="15196" l="1"/>
  <c r="C65" i="15196" s="1"/>
  <c r="L60" i="15196"/>
  <c r="L56" i="15196"/>
  <c r="H61" i="15196"/>
  <c r="J60" i="15196" s="1"/>
  <c r="L57" i="15196"/>
  <c r="I522" i="14664" l="1"/>
  <c r="Z175" i="14664"/>
  <c r="AC175" i="14664" s="1"/>
  <c r="J58" i="15196"/>
  <c r="J57" i="15196"/>
  <c r="J56" i="15196"/>
  <c r="L61" i="15196"/>
  <c r="F82" i="15196"/>
  <c r="G82" i="15196" s="1"/>
  <c r="F80" i="15196"/>
  <c r="G80" i="15196" s="1"/>
  <c r="F81" i="15196"/>
  <c r="G81" i="15196" s="1"/>
  <c r="J59" i="15196"/>
  <c r="C69" i="15196" s="1"/>
  <c r="Y413" i="14664" l="1"/>
  <c r="AB413" i="14664" s="1"/>
  <c r="X413" i="14664"/>
  <c r="AA413" i="14664" s="1"/>
  <c r="Z413" i="14664"/>
  <c r="AC413" i="14664" s="1"/>
  <c r="X333" i="14664"/>
  <c r="AA333" i="14664" s="1"/>
  <c r="Y333" i="14664"/>
  <c r="AB333" i="14664" s="1"/>
  <c r="Z333" i="14664"/>
  <c r="AC333" i="14664" s="1"/>
  <c r="X425" i="14664"/>
  <c r="AA425" i="14664" s="1"/>
  <c r="Y425" i="14664"/>
  <c r="AB425" i="14664" s="1"/>
  <c r="Z425" i="14664"/>
  <c r="AC425" i="14664" s="1"/>
  <c r="X355" i="14664"/>
  <c r="AA355" i="14664" s="1"/>
  <c r="Y355" i="14664"/>
  <c r="AB355" i="14664" s="1"/>
  <c r="Z355" i="14664"/>
  <c r="AC355" i="14664" s="1"/>
  <c r="X350" i="14664"/>
  <c r="AA350" i="14664" s="1"/>
  <c r="Y350" i="14664"/>
  <c r="AB350" i="14664" s="1"/>
  <c r="Z350" i="14664"/>
  <c r="AC350" i="14664" s="1"/>
  <c r="X422" i="14664"/>
  <c r="AA422" i="14664" s="1"/>
  <c r="Y422" i="14664"/>
  <c r="AB422" i="14664" s="1"/>
  <c r="Z422" i="14664"/>
  <c r="AC422" i="14664" s="1"/>
  <c r="Y477" i="14664"/>
  <c r="AB477" i="14664" s="1"/>
  <c r="X477" i="14664"/>
  <c r="AA477" i="14664" s="1"/>
  <c r="Z477" i="14664"/>
  <c r="AC477" i="14664" s="1"/>
  <c r="Y495" i="14664"/>
  <c r="AB495" i="14664" s="1"/>
  <c r="Z495" i="14664"/>
  <c r="AC495" i="14664" s="1"/>
  <c r="X495" i="14664"/>
  <c r="AA495" i="14664" s="1"/>
  <c r="Z475" i="14664"/>
  <c r="AC475" i="14664" s="1"/>
  <c r="X475" i="14664"/>
  <c r="AA475" i="14664" s="1"/>
  <c r="Y475" i="14664"/>
  <c r="AB475" i="14664" s="1"/>
  <c r="X432" i="14664"/>
  <c r="AA432" i="14664" s="1"/>
  <c r="Y432" i="14664"/>
  <c r="AB432" i="14664" s="1"/>
  <c r="Z432" i="14664"/>
  <c r="AC432" i="14664" s="1"/>
  <c r="X496" i="14664"/>
  <c r="AA496" i="14664" s="1"/>
  <c r="Y496" i="14664"/>
  <c r="AB496" i="14664" s="1"/>
  <c r="Z496" i="14664"/>
  <c r="AC496" i="14664" s="1"/>
  <c r="Y483" i="14664"/>
  <c r="AB483" i="14664" s="1"/>
  <c r="X483" i="14664"/>
  <c r="AA483" i="14664" s="1"/>
  <c r="Z483" i="14664"/>
  <c r="AC483" i="14664" s="1"/>
  <c r="X436" i="14664"/>
  <c r="AA436" i="14664" s="1"/>
  <c r="Y436" i="14664"/>
  <c r="AB436" i="14664" s="1"/>
  <c r="Z436" i="14664"/>
  <c r="AC436" i="14664" s="1"/>
  <c r="X406" i="14664"/>
  <c r="AA406" i="14664" s="1"/>
  <c r="Y406" i="14664"/>
  <c r="AB406" i="14664" s="1"/>
  <c r="Z406" i="14664"/>
  <c r="AC406" i="14664" s="1"/>
  <c r="Z335" i="14664"/>
  <c r="AC335" i="14664" s="1"/>
  <c r="X335" i="14664"/>
  <c r="AA335" i="14664" s="1"/>
  <c r="Y335" i="14664"/>
  <c r="AB335" i="14664" s="1"/>
  <c r="X381" i="14664"/>
  <c r="AA381" i="14664" s="1"/>
  <c r="Y381" i="14664"/>
  <c r="AB381" i="14664" s="1"/>
  <c r="Z381" i="14664"/>
  <c r="AC381" i="14664" s="1"/>
  <c r="X478" i="14664"/>
  <c r="AA478" i="14664" s="1"/>
  <c r="Y478" i="14664"/>
  <c r="AB478" i="14664" s="1"/>
  <c r="Z478" i="14664"/>
  <c r="AC478" i="14664" s="1"/>
  <c r="Z407" i="14664"/>
  <c r="AC407" i="14664" s="1"/>
  <c r="X407" i="14664"/>
  <c r="AA407" i="14664" s="1"/>
  <c r="Y407" i="14664"/>
  <c r="AB407" i="14664" s="1"/>
  <c r="X328" i="14664"/>
  <c r="AA328" i="14664" s="1"/>
  <c r="Y328" i="14664"/>
  <c r="AB328" i="14664" s="1"/>
  <c r="Z328" i="14664"/>
  <c r="AC328" i="14664" s="1"/>
  <c r="Y479" i="14664"/>
  <c r="AB479" i="14664" s="1"/>
  <c r="X479" i="14664"/>
  <c r="AA479" i="14664" s="1"/>
  <c r="Z479" i="14664"/>
  <c r="AC479" i="14664" s="1"/>
  <c r="X400" i="14664"/>
  <c r="AA400" i="14664" s="1"/>
  <c r="Y400" i="14664"/>
  <c r="AB400" i="14664" s="1"/>
  <c r="Z400" i="14664"/>
  <c r="AC400" i="14664" s="1"/>
  <c r="Y322" i="14664"/>
  <c r="AB322" i="14664" s="1"/>
  <c r="Z322" i="14664"/>
  <c r="AC322" i="14664" s="1"/>
  <c r="X322" i="14664"/>
  <c r="AA322" i="14664" s="1"/>
  <c r="X393" i="14664"/>
  <c r="AA393" i="14664" s="1"/>
  <c r="Y393" i="14664"/>
  <c r="AB393" i="14664" s="1"/>
  <c r="Z393" i="14664"/>
  <c r="AC393" i="14664" s="1"/>
  <c r="X394" i="14664"/>
  <c r="AA394" i="14664" s="1"/>
  <c r="Y394" i="14664"/>
  <c r="AB394" i="14664" s="1"/>
  <c r="Z394" i="14664"/>
  <c r="AC394" i="14664" s="1"/>
  <c r="X323" i="14664"/>
  <c r="AA323" i="14664" s="1"/>
  <c r="Y323" i="14664"/>
  <c r="AB323" i="14664" s="1"/>
  <c r="Z323" i="14664"/>
  <c r="AC323" i="14664" s="1"/>
  <c r="Y465" i="14664"/>
  <c r="AB465" i="14664" s="1"/>
  <c r="X465" i="14664"/>
  <c r="AA465" i="14664" s="1"/>
  <c r="Z465" i="14664"/>
  <c r="AC465" i="14664" s="1"/>
  <c r="X466" i="14664"/>
  <c r="AA466" i="14664" s="1"/>
  <c r="Y466" i="14664"/>
  <c r="AB466" i="14664" s="1"/>
  <c r="Z466" i="14664"/>
  <c r="AC466" i="14664" s="1"/>
  <c r="Z395" i="14664"/>
  <c r="AC395" i="14664" s="1"/>
  <c r="X395" i="14664"/>
  <c r="AA395" i="14664" s="1"/>
  <c r="Y395" i="14664"/>
  <c r="AB395" i="14664" s="1"/>
  <c r="X348" i="14664"/>
  <c r="AA348" i="14664" s="1"/>
  <c r="Y348" i="14664"/>
  <c r="AB348" i="14664" s="1"/>
  <c r="Z348" i="14664"/>
  <c r="AC348" i="14664" s="1"/>
  <c r="X501" i="14664"/>
  <c r="AA501" i="14664" s="1"/>
  <c r="Y501" i="14664"/>
  <c r="AB501" i="14664" s="1"/>
  <c r="Z501" i="14664"/>
  <c r="AC501" i="14664" s="1"/>
  <c r="X484" i="14664"/>
  <c r="AA484" i="14664" s="1"/>
  <c r="Y484" i="14664"/>
  <c r="AB484" i="14664" s="1"/>
  <c r="Z484" i="14664"/>
  <c r="AC484" i="14664" s="1"/>
  <c r="Z411" i="14664"/>
  <c r="AC411" i="14664" s="1"/>
  <c r="X411" i="14664"/>
  <c r="AA411" i="14664" s="1"/>
  <c r="Y411" i="14664"/>
  <c r="AB411" i="14664" s="1"/>
  <c r="X428" i="14664"/>
  <c r="AA428" i="14664" s="1"/>
  <c r="Y428" i="14664"/>
  <c r="AB428" i="14664" s="1"/>
  <c r="Z428" i="14664"/>
  <c r="AC428" i="14664" s="1"/>
  <c r="X492" i="14664"/>
  <c r="AA492" i="14664" s="1"/>
  <c r="Y492" i="14664"/>
  <c r="AB492" i="14664" s="1"/>
  <c r="Z492" i="14664"/>
  <c r="AC492" i="14664" s="1"/>
  <c r="Y353" i="14664"/>
  <c r="AB353" i="14664" s="1"/>
  <c r="Z353" i="14664"/>
  <c r="AC353" i="14664" s="1"/>
  <c r="X353" i="14664"/>
  <c r="AA353" i="14664" s="1"/>
  <c r="Y417" i="14664"/>
  <c r="AB417" i="14664" s="1"/>
  <c r="X417" i="14664"/>
  <c r="AA417" i="14664" s="1"/>
  <c r="Z417" i="14664"/>
  <c r="AC417" i="14664" s="1"/>
  <c r="X334" i="14664"/>
  <c r="AA334" i="14664" s="1"/>
  <c r="Y334" i="14664"/>
  <c r="AB334" i="14664" s="1"/>
  <c r="Z334" i="14664"/>
  <c r="AC334" i="14664" s="1"/>
  <c r="Z500" i="14664"/>
  <c r="AC500" i="14664" s="1"/>
  <c r="X500" i="14664"/>
  <c r="AA500" i="14664" s="1"/>
  <c r="Y500" i="14664"/>
  <c r="AB500" i="14664" s="1"/>
  <c r="X470" i="14664"/>
  <c r="AA470" i="14664" s="1"/>
  <c r="Y470" i="14664"/>
  <c r="AB470" i="14664" s="1"/>
  <c r="Z470" i="14664"/>
  <c r="AC470" i="14664" s="1"/>
  <c r="X399" i="14664"/>
  <c r="AA399" i="14664" s="1"/>
  <c r="Y399" i="14664"/>
  <c r="AB399" i="14664" s="1"/>
  <c r="Z399" i="14664"/>
  <c r="AC399" i="14664" s="1"/>
  <c r="Z471" i="14664"/>
  <c r="AC471" i="14664" s="1"/>
  <c r="X471" i="14664"/>
  <c r="AA471" i="14664" s="1"/>
  <c r="Y471" i="14664"/>
  <c r="AB471" i="14664" s="1"/>
  <c r="X392" i="14664"/>
  <c r="AA392" i="14664" s="1"/>
  <c r="Y392" i="14664"/>
  <c r="AB392" i="14664" s="1"/>
  <c r="Z392" i="14664"/>
  <c r="AC392" i="14664" s="1"/>
  <c r="X464" i="14664"/>
  <c r="AA464" i="14664" s="1"/>
  <c r="Y464" i="14664"/>
  <c r="AB464" i="14664" s="1"/>
  <c r="Z464" i="14664"/>
  <c r="AC464" i="14664" s="1"/>
  <c r="X385" i="14664"/>
  <c r="AA385" i="14664" s="1"/>
  <c r="Y385" i="14664"/>
  <c r="AB385" i="14664" s="1"/>
  <c r="Z385" i="14664"/>
  <c r="AC385" i="14664" s="1"/>
  <c r="X386" i="14664"/>
  <c r="AA386" i="14664" s="1"/>
  <c r="Y386" i="14664"/>
  <c r="AB386" i="14664" s="1"/>
  <c r="Z386" i="14664"/>
  <c r="AC386" i="14664" s="1"/>
  <c r="Y457" i="14664"/>
  <c r="AB457" i="14664" s="1"/>
  <c r="Z457" i="14664"/>
  <c r="AC457" i="14664" s="1"/>
  <c r="X457" i="14664"/>
  <c r="AA457" i="14664" s="1"/>
  <c r="X458" i="14664"/>
  <c r="AA458" i="14664" s="1"/>
  <c r="Y458" i="14664"/>
  <c r="AB458" i="14664" s="1"/>
  <c r="Z458" i="14664"/>
  <c r="AC458" i="14664" s="1"/>
  <c r="X387" i="14664"/>
  <c r="AA387" i="14664" s="1"/>
  <c r="Y387" i="14664"/>
  <c r="AB387" i="14664" s="1"/>
  <c r="Z387" i="14664"/>
  <c r="AC387" i="14664" s="1"/>
  <c r="X340" i="14664"/>
  <c r="AA340" i="14664" s="1"/>
  <c r="Y340" i="14664"/>
  <c r="AB340" i="14664" s="1"/>
  <c r="Z340" i="14664"/>
  <c r="AC340" i="14664" s="1"/>
  <c r="Y485" i="14664"/>
  <c r="AB485" i="14664" s="1"/>
  <c r="X485" i="14664"/>
  <c r="AA485" i="14664" s="1"/>
  <c r="Z485" i="14664"/>
  <c r="AC485" i="14664" s="1"/>
  <c r="X459" i="14664"/>
  <c r="AA459" i="14664" s="1"/>
  <c r="Y459" i="14664"/>
  <c r="AB459" i="14664" s="1"/>
  <c r="Z459" i="14664"/>
  <c r="AC459" i="14664" s="1"/>
  <c r="X412" i="14664"/>
  <c r="AA412" i="14664" s="1"/>
  <c r="Y412" i="14664"/>
  <c r="AB412" i="14664" s="1"/>
  <c r="Z412" i="14664"/>
  <c r="AC412" i="14664" s="1"/>
  <c r="X382" i="14664"/>
  <c r="AA382" i="14664" s="1"/>
  <c r="Y382" i="14664"/>
  <c r="AB382" i="14664" s="1"/>
  <c r="Z382" i="14664"/>
  <c r="AC382" i="14664" s="1"/>
  <c r="X511" i="14664"/>
  <c r="AA511" i="14664" s="1"/>
  <c r="Y511" i="14664"/>
  <c r="AB511" i="14664" s="1"/>
  <c r="Z511" i="14664"/>
  <c r="AC511" i="14664" s="1"/>
  <c r="Y489" i="14664"/>
  <c r="AB489" i="14664" s="1"/>
  <c r="X489" i="14664"/>
  <c r="AA489" i="14664" s="1"/>
  <c r="Z489" i="14664"/>
  <c r="AC489" i="14664" s="1"/>
  <c r="X490" i="14664"/>
  <c r="AA490" i="14664" s="1"/>
  <c r="Y490" i="14664"/>
  <c r="AB490" i="14664" s="1"/>
  <c r="Z490" i="14664"/>
  <c r="AC490" i="14664" s="1"/>
  <c r="X419" i="14664"/>
  <c r="AA419" i="14664" s="1"/>
  <c r="Y419" i="14664"/>
  <c r="AB419" i="14664" s="1"/>
  <c r="Z419" i="14664"/>
  <c r="AC419" i="14664" s="1"/>
  <c r="X372" i="14664"/>
  <c r="AA372" i="14664" s="1"/>
  <c r="Y372" i="14664"/>
  <c r="AB372" i="14664" s="1"/>
  <c r="Z372" i="14664"/>
  <c r="AC372" i="14664" s="1"/>
  <c r="Z342" i="14664"/>
  <c r="AC342" i="14664" s="1"/>
  <c r="X342" i="14664"/>
  <c r="AA342" i="14664" s="1"/>
  <c r="Y342" i="14664"/>
  <c r="AB342" i="14664" s="1"/>
  <c r="Y325" i="14664"/>
  <c r="AB325" i="14664" s="1"/>
  <c r="X325" i="14664"/>
  <c r="AA325" i="14664" s="1"/>
  <c r="Z325" i="14664"/>
  <c r="AC325" i="14664" s="1"/>
  <c r="X508" i="14664"/>
  <c r="AA508" i="14664" s="1"/>
  <c r="Z508" i="14664"/>
  <c r="AC508" i="14664" s="1"/>
  <c r="Y508" i="14664"/>
  <c r="AB508" i="14664" s="1"/>
  <c r="X414" i="14664"/>
  <c r="AA414" i="14664" s="1"/>
  <c r="Y414" i="14664"/>
  <c r="AB414" i="14664" s="1"/>
  <c r="Z414" i="14664"/>
  <c r="AC414" i="14664" s="1"/>
  <c r="X343" i="14664"/>
  <c r="AA343" i="14664" s="1"/>
  <c r="Y343" i="14664"/>
  <c r="AB343" i="14664" s="1"/>
  <c r="Z343" i="14664"/>
  <c r="AC343" i="14664" s="1"/>
  <c r="Z429" i="14664"/>
  <c r="AC429" i="14664" s="1"/>
  <c r="X429" i="14664"/>
  <c r="AA429" i="14664" s="1"/>
  <c r="Y429" i="14664"/>
  <c r="AB429" i="14664" s="1"/>
  <c r="X486" i="14664"/>
  <c r="AA486" i="14664" s="1"/>
  <c r="Y486" i="14664"/>
  <c r="AB486" i="14664" s="1"/>
  <c r="Z486" i="14664"/>
  <c r="AC486" i="14664" s="1"/>
  <c r="X415" i="14664"/>
  <c r="AA415" i="14664" s="1"/>
  <c r="Y415" i="14664"/>
  <c r="AB415" i="14664" s="1"/>
  <c r="Z415" i="14664"/>
  <c r="AC415" i="14664" s="1"/>
  <c r="X336" i="14664"/>
  <c r="AA336" i="14664" s="1"/>
  <c r="Y336" i="14664"/>
  <c r="AB336" i="14664" s="1"/>
  <c r="Z336" i="14664"/>
  <c r="AC336" i="14664" s="1"/>
  <c r="Y487" i="14664"/>
  <c r="AB487" i="14664" s="1"/>
  <c r="X487" i="14664"/>
  <c r="AA487" i="14664" s="1"/>
  <c r="Z487" i="14664"/>
  <c r="AC487" i="14664" s="1"/>
  <c r="X408" i="14664"/>
  <c r="AA408" i="14664" s="1"/>
  <c r="Y408" i="14664"/>
  <c r="AB408" i="14664" s="1"/>
  <c r="Z408" i="14664"/>
  <c r="AC408" i="14664" s="1"/>
  <c r="X329" i="14664"/>
  <c r="AA329" i="14664" s="1"/>
  <c r="Y329" i="14664"/>
  <c r="AB329" i="14664" s="1"/>
  <c r="Z329" i="14664"/>
  <c r="AC329" i="14664" s="1"/>
  <c r="Y330" i="14664"/>
  <c r="AB330" i="14664" s="1"/>
  <c r="Z330" i="14664"/>
  <c r="AC330" i="14664" s="1"/>
  <c r="X330" i="14664"/>
  <c r="AA330" i="14664" s="1"/>
  <c r="X480" i="14664"/>
  <c r="AA480" i="14664" s="1"/>
  <c r="Y480" i="14664"/>
  <c r="AB480" i="14664" s="1"/>
  <c r="Z480" i="14664"/>
  <c r="AC480" i="14664" s="1"/>
  <c r="Y401" i="14664"/>
  <c r="AB401" i="14664" s="1"/>
  <c r="X401" i="14664"/>
  <c r="AA401" i="14664" s="1"/>
  <c r="Z401" i="14664"/>
  <c r="AC401" i="14664" s="1"/>
  <c r="X402" i="14664"/>
  <c r="AA402" i="14664" s="1"/>
  <c r="Y402" i="14664"/>
  <c r="AB402" i="14664" s="1"/>
  <c r="Z402" i="14664"/>
  <c r="AC402" i="14664" s="1"/>
  <c r="X331" i="14664"/>
  <c r="AA331" i="14664" s="1"/>
  <c r="Y331" i="14664"/>
  <c r="AB331" i="14664" s="1"/>
  <c r="Z331" i="14664"/>
  <c r="AC331" i="14664" s="1"/>
  <c r="Y467" i="14664"/>
  <c r="AB467" i="14664" s="1"/>
  <c r="X467" i="14664"/>
  <c r="AA467" i="14664" s="1"/>
  <c r="Z467" i="14664"/>
  <c r="AC467" i="14664" s="1"/>
  <c r="X420" i="14664"/>
  <c r="AA420" i="14664" s="1"/>
  <c r="Y420" i="14664"/>
  <c r="AB420" i="14664" s="1"/>
  <c r="Z420" i="14664"/>
  <c r="AC420" i="14664" s="1"/>
  <c r="X472" i="14664"/>
  <c r="AA472" i="14664" s="1"/>
  <c r="Y472" i="14664"/>
  <c r="AB472" i="14664" s="1"/>
  <c r="Z472" i="14664"/>
  <c r="AC472" i="14664" s="1"/>
  <c r="Y326" i="14664"/>
  <c r="AB326" i="14664" s="1"/>
  <c r="Z326" i="14664"/>
  <c r="AC326" i="14664" s="1"/>
  <c r="X326" i="14664"/>
  <c r="AA326" i="14664" s="1"/>
  <c r="X354" i="14664"/>
  <c r="AA354" i="14664" s="1"/>
  <c r="Y354" i="14664"/>
  <c r="AB354" i="14664" s="1"/>
  <c r="Z354" i="14664"/>
  <c r="AC354" i="14664" s="1"/>
  <c r="X418" i="14664"/>
  <c r="AA418" i="14664" s="1"/>
  <c r="Y418" i="14664"/>
  <c r="AB418" i="14664" s="1"/>
  <c r="Z418" i="14664"/>
  <c r="AC418" i="14664" s="1"/>
  <c r="X398" i="14664"/>
  <c r="AA398" i="14664" s="1"/>
  <c r="Y398" i="14664"/>
  <c r="AB398" i="14664" s="1"/>
  <c r="Z398" i="14664"/>
  <c r="AC398" i="14664" s="1"/>
  <c r="X327" i="14664"/>
  <c r="AA327" i="14664" s="1"/>
  <c r="Y327" i="14664"/>
  <c r="AB327" i="14664" s="1"/>
  <c r="Z327" i="14664"/>
  <c r="AC327" i="14664" s="1"/>
  <c r="X349" i="14664"/>
  <c r="AA349" i="14664" s="1"/>
  <c r="Y349" i="14664"/>
  <c r="AB349" i="14664" s="1"/>
  <c r="Z349" i="14664"/>
  <c r="AC349" i="14664" s="1"/>
  <c r="X463" i="14664"/>
  <c r="AA463" i="14664" s="1"/>
  <c r="Y463" i="14664"/>
  <c r="AB463" i="14664" s="1"/>
  <c r="Z463" i="14664"/>
  <c r="AC463" i="14664" s="1"/>
  <c r="X384" i="14664"/>
  <c r="AA384" i="14664" s="1"/>
  <c r="Y384" i="14664"/>
  <c r="AB384" i="14664" s="1"/>
  <c r="Z384" i="14664"/>
  <c r="AC384" i="14664" s="1"/>
  <c r="X456" i="14664"/>
  <c r="AA456" i="14664" s="1"/>
  <c r="Y456" i="14664"/>
  <c r="AB456" i="14664" s="1"/>
  <c r="Z456" i="14664"/>
  <c r="AC456" i="14664" s="1"/>
  <c r="Y377" i="14664"/>
  <c r="AB377" i="14664" s="1"/>
  <c r="Z377" i="14664"/>
  <c r="AC377" i="14664" s="1"/>
  <c r="X377" i="14664"/>
  <c r="AA377" i="14664" s="1"/>
  <c r="X378" i="14664"/>
  <c r="AA378" i="14664" s="1"/>
  <c r="Y378" i="14664"/>
  <c r="AB378" i="14664" s="1"/>
  <c r="Z378" i="14664"/>
  <c r="AC378" i="14664" s="1"/>
  <c r="X509" i="14664"/>
  <c r="AA509" i="14664" s="1"/>
  <c r="Y509" i="14664"/>
  <c r="AB509" i="14664" s="1"/>
  <c r="Z509" i="14664"/>
  <c r="AC509" i="14664" s="1"/>
  <c r="Y449" i="14664"/>
  <c r="AB449" i="14664" s="1"/>
  <c r="Z449" i="14664"/>
  <c r="AC449" i="14664" s="1"/>
  <c r="X449" i="14664"/>
  <c r="AA449" i="14664" s="1"/>
  <c r="X450" i="14664"/>
  <c r="AA450" i="14664" s="1"/>
  <c r="Y450" i="14664"/>
  <c r="AB450" i="14664" s="1"/>
  <c r="Z450" i="14664"/>
  <c r="AC450" i="14664" s="1"/>
  <c r="X379" i="14664"/>
  <c r="AA379" i="14664" s="1"/>
  <c r="Y379" i="14664"/>
  <c r="AB379" i="14664" s="1"/>
  <c r="Z379" i="14664"/>
  <c r="AC379" i="14664" s="1"/>
  <c r="Y332" i="14664"/>
  <c r="AB332" i="14664" s="1"/>
  <c r="Z332" i="14664"/>
  <c r="AC332" i="14664" s="1"/>
  <c r="X332" i="14664"/>
  <c r="AA332" i="14664" s="1"/>
  <c r="Y437" i="14664"/>
  <c r="AB437" i="14664" s="1"/>
  <c r="Z437" i="14664"/>
  <c r="AC437" i="14664" s="1"/>
  <c r="X437" i="14664"/>
  <c r="AA437" i="14664" s="1"/>
  <c r="X521" i="14664"/>
  <c r="AA521" i="14664" s="1"/>
  <c r="Y521" i="14664"/>
  <c r="AB521" i="14664" s="1"/>
  <c r="Z521" i="14664"/>
  <c r="AC521" i="14664" s="1"/>
  <c r="Y451" i="14664"/>
  <c r="AB451" i="14664" s="1"/>
  <c r="Z451" i="14664"/>
  <c r="AC451" i="14664" s="1"/>
  <c r="X451" i="14664"/>
  <c r="AA451" i="14664" s="1"/>
  <c r="X404" i="14664"/>
  <c r="AA404" i="14664" s="1"/>
  <c r="Y404" i="14664"/>
  <c r="AB404" i="14664" s="1"/>
  <c r="Z404" i="14664"/>
  <c r="AC404" i="14664" s="1"/>
  <c r="Y445" i="14664"/>
  <c r="AB445" i="14664" s="1"/>
  <c r="Z445" i="14664"/>
  <c r="AC445" i="14664" s="1"/>
  <c r="X445" i="14664"/>
  <c r="AA445" i="14664" s="1"/>
  <c r="X476" i="14664"/>
  <c r="AA476" i="14664" s="1"/>
  <c r="Y476" i="14664"/>
  <c r="AB476" i="14664" s="1"/>
  <c r="Z476" i="14664"/>
  <c r="AC476" i="14664" s="1"/>
  <c r="X446" i="14664"/>
  <c r="AA446" i="14664" s="1"/>
  <c r="Y446" i="14664"/>
  <c r="AB446" i="14664" s="1"/>
  <c r="Z446" i="14664"/>
  <c r="AC446" i="14664" s="1"/>
  <c r="X375" i="14664"/>
  <c r="AA375" i="14664" s="1"/>
  <c r="Y375" i="14664"/>
  <c r="AB375" i="14664" s="1"/>
  <c r="Z375" i="14664"/>
  <c r="AC375" i="14664" s="1"/>
  <c r="S12" i="14664"/>
  <c r="S11" i="14664" s="1"/>
  <c r="S10" i="14664"/>
  <c r="X368" i="14664"/>
  <c r="AA368" i="14664" s="1"/>
  <c r="Y368" i="14664"/>
  <c r="AB368" i="14664" s="1"/>
  <c r="Z368" i="14664"/>
  <c r="AC368" i="14664" s="1"/>
  <c r="X351" i="14664"/>
  <c r="AA351" i="14664" s="1"/>
  <c r="Y351" i="14664"/>
  <c r="AB351" i="14664" s="1"/>
  <c r="Z351" i="14664"/>
  <c r="AC351" i="14664" s="1"/>
  <c r="X403" i="14664"/>
  <c r="AA403" i="14664" s="1"/>
  <c r="Y403" i="14664"/>
  <c r="AB403" i="14664" s="1"/>
  <c r="Z403" i="14664"/>
  <c r="AC403" i="14664" s="1"/>
  <c r="X383" i="14664"/>
  <c r="AA383" i="14664" s="1"/>
  <c r="Y383" i="14664"/>
  <c r="AB383" i="14664" s="1"/>
  <c r="Z383" i="14664"/>
  <c r="AC383" i="14664" s="1"/>
  <c r="X504" i="14664"/>
  <c r="AA504" i="14664" s="1"/>
  <c r="Y504" i="14664"/>
  <c r="AB504" i="14664" s="1"/>
  <c r="Z504" i="14664"/>
  <c r="AC504" i="14664" s="1"/>
  <c r="X426" i="14664"/>
  <c r="AA426" i="14664" s="1"/>
  <c r="Y426" i="14664"/>
  <c r="AB426" i="14664" s="1"/>
  <c r="Z426" i="14664"/>
  <c r="AC426" i="14664" s="1"/>
  <c r="Z491" i="14664"/>
  <c r="AC491" i="14664" s="1"/>
  <c r="X491" i="14664"/>
  <c r="AA491" i="14664" s="1"/>
  <c r="Y491" i="14664"/>
  <c r="AB491" i="14664" s="1"/>
  <c r="Z373" i="14664"/>
  <c r="AC373" i="14664" s="1"/>
  <c r="X373" i="14664"/>
  <c r="AA373" i="14664" s="1"/>
  <c r="Y373" i="14664"/>
  <c r="AB373" i="14664" s="1"/>
  <c r="X516" i="14664"/>
  <c r="AA516" i="14664" s="1"/>
  <c r="Y516" i="14664"/>
  <c r="AB516" i="14664" s="1"/>
  <c r="Z516" i="14664"/>
  <c r="AC516" i="14664" s="1"/>
  <c r="X494" i="14664"/>
  <c r="AA494" i="14664" s="1"/>
  <c r="Y494" i="14664"/>
  <c r="AB494" i="14664" s="1"/>
  <c r="Z494" i="14664"/>
  <c r="AC494" i="14664" s="1"/>
  <c r="X423" i="14664"/>
  <c r="AA423" i="14664" s="1"/>
  <c r="Y423" i="14664"/>
  <c r="AB423" i="14664" s="1"/>
  <c r="Z423" i="14664"/>
  <c r="AC423" i="14664" s="1"/>
  <c r="Z344" i="14664"/>
  <c r="AC344" i="14664" s="1"/>
  <c r="X344" i="14664"/>
  <c r="AA344" i="14664" s="1"/>
  <c r="Y344" i="14664"/>
  <c r="AB344" i="14664" s="1"/>
  <c r="X416" i="14664"/>
  <c r="AA416" i="14664" s="1"/>
  <c r="Y416" i="14664"/>
  <c r="AB416" i="14664" s="1"/>
  <c r="Z416" i="14664"/>
  <c r="AC416" i="14664" s="1"/>
  <c r="X338" i="14664"/>
  <c r="AA338" i="14664" s="1"/>
  <c r="Y338" i="14664"/>
  <c r="AB338" i="14664" s="1"/>
  <c r="Z338" i="14664"/>
  <c r="AC338" i="14664" s="1"/>
  <c r="Y473" i="14664"/>
  <c r="AB473" i="14664" s="1"/>
  <c r="X473" i="14664"/>
  <c r="AA473" i="14664" s="1"/>
  <c r="Z473" i="14664"/>
  <c r="AC473" i="14664" s="1"/>
  <c r="X474" i="14664"/>
  <c r="AA474" i="14664" s="1"/>
  <c r="Y474" i="14664"/>
  <c r="AB474" i="14664" s="1"/>
  <c r="Z474" i="14664"/>
  <c r="AC474" i="14664" s="1"/>
  <c r="X356" i="14664"/>
  <c r="AA356" i="14664" s="1"/>
  <c r="Y356" i="14664"/>
  <c r="AB356" i="14664" s="1"/>
  <c r="Z356" i="14664"/>
  <c r="AC356" i="14664" s="1"/>
  <c r="Y481" i="14664"/>
  <c r="AB481" i="14664" s="1"/>
  <c r="X481" i="14664"/>
  <c r="AA481" i="14664" s="1"/>
  <c r="Z481" i="14664"/>
  <c r="AC481" i="14664" s="1"/>
  <c r="Z347" i="14664"/>
  <c r="AC347" i="14664" s="1"/>
  <c r="X347" i="14664"/>
  <c r="AA347" i="14664" s="1"/>
  <c r="Y347" i="14664"/>
  <c r="AB347" i="14664" s="1"/>
  <c r="X462" i="14664"/>
  <c r="AA462" i="14664" s="1"/>
  <c r="Y462" i="14664"/>
  <c r="AB462" i="14664" s="1"/>
  <c r="Z462" i="14664"/>
  <c r="AC462" i="14664" s="1"/>
  <c r="X391" i="14664"/>
  <c r="AA391" i="14664" s="1"/>
  <c r="Y391" i="14664"/>
  <c r="AB391" i="14664" s="1"/>
  <c r="Z391" i="14664"/>
  <c r="AC391" i="14664" s="1"/>
  <c r="Z493" i="14664"/>
  <c r="AC493" i="14664" s="1"/>
  <c r="X493" i="14664"/>
  <c r="AA493" i="14664" s="1"/>
  <c r="Y493" i="14664"/>
  <c r="AB493" i="14664" s="1"/>
  <c r="X448" i="14664"/>
  <c r="AA448" i="14664" s="1"/>
  <c r="Y448" i="14664"/>
  <c r="AB448" i="14664" s="1"/>
  <c r="Z448" i="14664"/>
  <c r="AC448" i="14664" s="1"/>
  <c r="Z369" i="14664"/>
  <c r="AC369" i="14664" s="1"/>
  <c r="X369" i="14664"/>
  <c r="AA369" i="14664" s="1"/>
  <c r="Y369" i="14664"/>
  <c r="AB369" i="14664" s="1"/>
  <c r="X370" i="14664"/>
  <c r="AA370" i="14664" s="1"/>
  <c r="Y370" i="14664"/>
  <c r="AB370" i="14664" s="1"/>
  <c r="Z370" i="14664"/>
  <c r="AC370" i="14664" s="1"/>
  <c r="X461" i="14664"/>
  <c r="AA461" i="14664" s="1"/>
  <c r="Y461" i="14664"/>
  <c r="AB461" i="14664" s="1"/>
  <c r="Z461" i="14664"/>
  <c r="AC461" i="14664" s="1"/>
  <c r="Y520" i="14664"/>
  <c r="AB520" i="14664" s="1"/>
  <c r="X520" i="14664"/>
  <c r="AA520" i="14664" s="1"/>
  <c r="Z520" i="14664"/>
  <c r="AC520" i="14664" s="1"/>
  <c r="Y441" i="14664"/>
  <c r="AB441" i="14664" s="1"/>
  <c r="Z441" i="14664"/>
  <c r="AC441" i="14664" s="1"/>
  <c r="X441" i="14664"/>
  <c r="AA441" i="14664" s="1"/>
  <c r="X442" i="14664"/>
  <c r="AA442" i="14664" s="1"/>
  <c r="Y442" i="14664"/>
  <c r="AB442" i="14664" s="1"/>
  <c r="Z442" i="14664"/>
  <c r="AC442" i="14664" s="1"/>
  <c r="Y371" i="14664"/>
  <c r="AB371" i="14664" s="1"/>
  <c r="Z371" i="14664"/>
  <c r="AC371" i="14664" s="1"/>
  <c r="X371" i="14664"/>
  <c r="AA371" i="14664" s="1"/>
  <c r="X324" i="14664"/>
  <c r="AA324" i="14664" s="1"/>
  <c r="Y324" i="14664"/>
  <c r="AB324" i="14664" s="1"/>
  <c r="Z324" i="14664"/>
  <c r="AC324" i="14664" s="1"/>
  <c r="Z397" i="14664"/>
  <c r="AC397" i="14664" s="1"/>
  <c r="X397" i="14664"/>
  <c r="AA397" i="14664" s="1"/>
  <c r="Y397" i="14664"/>
  <c r="AB397" i="14664" s="1"/>
  <c r="Z513" i="14664"/>
  <c r="AC513" i="14664" s="1"/>
  <c r="X513" i="14664"/>
  <c r="AA513" i="14664" s="1"/>
  <c r="Y513" i="14664"/>
  <c r="AB513" i="14664" s="1"/>
  <c r="X514" i="14664"/>
  <c r="AA514" i="14664" s="1"/>
  <c r="Y514" i="14664"/>
  <c r="AB514" i="14664" s="1"/>
  <c r="Z514" i="14664"/>
  <c r="AC514" i="14664" s="1"/>
  <c r="X443" i="14664"/>
  <c r="AA443" i="14664" s="1"/>
  <c r="Y443" i="14664"/>
  <c r="AB443" i="14664" s="1"/>
  <c r="Z443" i="14664"/>
  <c r="AC443" i="14664" s="1"/>
  <c r="X396" i="14664"/>
  <c r="AA396" i="14664" s="1"/>
  <c r="Y396" i="14664"/>
  <c r="AB396" i="14664" s="1"/>
  <c r="Z396" i="14664"/>
  <c r="AC396" i="14664" s="1"/>
  <c r="Y405" i="14664"/>
  <c r="AB405" i="14664" s="1"/>
  <c r="X405" i="14664"/>
  <c r="AA405" i="14664" s="1"/>
  <c r="Z405" i="14664"/>
  <c r="AC405" i="14664" s="1"/>
  <c r="Z515" i="14664"/>
  <c r="AC515" i="14664" s="1"/>
  <c r="X515" i="14664"/>
  <c r="AA515" i="14664" s="1"/>
  <c r="Y515" i="14664"/>
  <c r="AB515" i="14664" s="1"/>
  <c r="X468" i="14664"/>
  <c r="AA468" i="14664" s="1"/>
  <c r="Y468" i="14664"/>
  <c r="AB468" i="14664" s="1"/>
  <c r="Z468" i="14664"/>
  <c r="AC468" i="14664" s="1"/>
  <c r="X374" i="14664"/>
  <c r="AA374" i="14664" s="1"/>
  <c r="Y374" i="14664"/>
  <c r="AB374" i="14664" s="1"/>
  <c r="Z374" i="14664"/>
  <c r="AC374" i="14664" s="1"/>
  <c r="Z510" i="14664"/>
  <c r="AC510" i="14664" s="1"/>
  <c r="X510" i="14664"/>
  <c r="AA510" i="14664" s="1"/>
  <c r="Y510" i="14664"/>
  <c r="AB510" i="14664" s="1"/>
  <c r="X439" i="14664"/>
  <c r="AA439" i="14664" s="1"/>
  <c r="Y439" i="14664"/>
  <c r="AB439" i="14664" s="1"/>
  <c r="Z439" i="14664"/>
  <c r="AC439" i="14664" s="1"/>
  <c r="Y360" i="14664"/>
  <c r="AB360" i="14664" s="1"/>
  <c r="Z360" i="14664"/>
  <c r="AC360" i="14664" s="1"/>
  <c r="X360" i="14664"/>
  <c r="AA360" i="14664" s="1"/>
  <c r="X364" i="14664"/>
  <c r="AA364" i="14664" s="1"/>
  <c r="Y364" i="14664"/>
  <c r="AB364" i="14664" s="1"/>
  <c r="Z364" i="14664"/>
  <c r="AC364" i="14664" s="1"/>
  <c r="Z518" i="14664"/>
  <c r="AC518" i="14664" s="1"/>
  <c r="X518" i="14664"/>
  <c r="AA518" i="14664" s="1"/>
  <c r="Y518" i="14664"/>
  <c r="AB518" i="14664" s="1"/>
  <c r="X482" i="14664"/>
  <c r="AA482" i="14664" s="1"/>
  <c r="Y482" i="14664"/>
  <c r="AB482" i="14664" s="1"/>
  <c r="Z482" i="14664"/>
  <c r="AC482" i="14664" s="1"/>
  <c r="Y455" i="14664"/>
  <c r="AB455" i="14664" s="1"/>
  <c r="Z455" i="14664"/>
  <c r="AC455" i="14664" s="1"/>
  <c r="X455" i="14664"/>
  <c r="AA455" i="14664" s="1"/>
  <c r="X376" i="14664"/>
  <c r="AA376" i="14664" s="1"/>
  <c r="Y376" i="14664"/>
  <c r="AB376" i="14664" s="1"/>
  <c r="Z376" i="14664"/>
  <c r="AC376" i="14664" s="1"/>
  <c r="X389" i="14664"/>
  <c r="AA389" i="14664" s="1"/>
  <c r="Y389" i="14664"/>
  <c r="AB389" i="14664" s="1"/>
  <c r="Z389" i="14664"/>
  <c r="AC389" i="14664" s="1"/>
  <c r="Y512" i="14664"/>
  <c r="AB512" i="14664" s="1"/>
  <c r="Z512" i="14664"/>
  <c r="AC512" i="14664" s="1"/>
  <c r="X512" i="14664"/>
  <c r="AA512" i="14664" s="1"/>
  <c r="Y433" i="14664"/>
  <c r="AB433" i="14664" s="1"/>
  <c r="Z433" i="14664"/>
  <c r="AC433" i="14664" s="1"/>
  <c r="X433" i="14664"/>
  <c r="AA433" i="14664" s="1"/>
  <c r="X434" i="14664"/>
  <c r="AA434" i="14664" s="1"/>
  <c r="Y434" i="14664"/>
  <c r="AB434" i="14664" s="1"/>
  <c r="Z434" i="14664"/>
  <c r="AC434" i="14664" s="1"/>
  <c r="Z363" i="14664"/>
  <c r="AC363" i="14664" s="1"/>
  <c r="X363" i="14664"/>
  <c r="AA363" i="14664" s="1"/>
  <c r="Y363" i="14664"/>
  <c r="AB363" i="14664" s="1"/>
  <c r="X341" i="14664"/>
  <c r="AA341" i="14664" s="1"/>
  <c r="Y341" i="14664"/>
  <c r="AB341" i="14664" s="1"/>
  <c r="Z341" i="14664"/>
  <c r="AC341" i="14664" s="1"/>
  <c r="Z505" i="14664"/>
  <c r="AC505" i="14664" s="1"/>
  <c r="X505" i="14664"/>
  <c r="AA505" i="14664" s="1"/>
  <c r="Y505" i="14664"/>
  <c r="AB505" i="14664" s="1"/>
  <c r="X506" i="14664"/>
  <c r="AA506" i="14664" s="1"/>
  <c r="Y506" i="14664"/>
  <c r="AB506" i="14664" s="1"/>
  <c r="Z506" i="14664"/>
  <c r="AC506" i="14664" s="1"/>
  <c r="Y435" i="14664"/>
  <c r="AB435" i="14664" s="1"/>
  <c r="Z435" i="14664"/>
  <c r="AC435" i="14664" s="1"/>
  <c r="X435" i="14664"/>
  <c r="AA435" i="14664" s="1"/>
  <c r="X388" i="14664"/>
  <c r="AA388" i="14664" s="1"/>
  <c r="Y388" i="14664"/>
  <c r="AB388" i="14664" s="1"/>
  <c r="Z388" i="14664"/>
  <c r="AC388" i="14664" s="1"/>
  <c r="Y357" i="14664"/>
  <c r="AB357" i="14664" s="1"/>
  <c r="Z357" i="14664"/>
  <c r="AC357" i="14664" s="1"/>
  <c r="X357" i="14664"/>
  <c r="AA357" i="14664" s="1"/>
  <c r="X507" i="14664"/>
  <c r="AA507" i="14664" s="1"/>
  <c r="Y507" i="14664"/>
  <c r="AB507" i="14664" s="1"/>
  <c r="Z507" i="14664"/>
  <c r="AC507" i="14664" s="1"/>
  <c r="X460" i="14664"/>
  <c r="AA460" i="14664" s="1"/>
  <c r="Y460" i="14664"/>
  <c r="AB460" i="14664" s="1"/>
  <c r="Z460" i="14664"/>
  <c r="AC460" i="14664" s="1"/>
  <c r="X366" i="14664"/>
  <c r="AA366" i="14664" s="1"/>
  <c r="Y366" i="14664"/>
  <c r="AB366" i="14664" s="1"/>
  <c r="Z366" i="14664"/>
  <c r="AC366" i="14664" s="1"/>
  <c r="Y469" i="14664"/>
  <c r="AB469" i="14664" s="1"/>
  <c r="X469" i="14664"/>
  <c r="AA469" i="14664" s="1"/>
  <c r="Z469" i="14664"/>
  <c r="AC469" i="14664" s="1"/>
  <c r="X438" i="14664"/>
  <c r="AA438" i="14664" s="1"/>
  <c r="Y438" i="14664"/>
  <c r="AB438" i="14664" s="1"/>
  <c r="Z438" i="14664"/>
  <c r="AC438" i="14664" s="1"/>
  <c r="Y367" i="14664"/>
  <c r="AB367" i="14664" s="1"/>
  <c r="Z367" i="14664"/>
  <c r="AC367" i="14664" s="1"/>
  <c r="X367" i="14664"/>
  <c r="AA367" i="14664" s="1"/>
  <c r="X365" i="14664"/>
  <c r="AA365" i="14664" s="1"/>
  <c r="Y365" i="14664"/>
  <c r="AB365" i="14664" s="1"/>
  <c r="Z365" i="14664"/>
  <c r="AC365" i="14664" s="1"/>
  <c r="X503" i="14664"/>
  <c r="AA503" i="14664" s="1"/>
  <c r="Y503" i="14664"/>
  <c r="AB503" i="14664" s="1"/>
  <c r="Z503" i="14664"/>
  <c r="AC503" i="14664" s="1"/>
  <c r="X424" i="14664"/>
  <c r="AA424" i="14664" s="1"/>
  <c r="Y424" i="14664"/>
  <c r="AB424" i="14664" s="1"/>
  <c r="Z424" i="14664"/>
  <c r="AC424" i="14664" s="1"/>
  <c r="X345" i="14664"/>
  <c r="AA345" i="14664" s="1"/>
  <c r="Y345" i="14664"/>
  <c r="AB345" i="14664" s="1"/>
  <c r="Z345" i="14664"/>
  <c r="AC345" i="14664" s="1"/>
  <c r="X346" i="14664"/>
  <c r="AA346" i="14664" s="1"/>
  <c r="Y346" i="14664"/>
  <c r="AB346" i="14664" s="1"/>
  <c r="Z346" i="14664"/>
  <c r="AC346" i="14664" s="1"/>
  <c r="X390" i="14664"/>
  <c r="AA390" i="14664" s="1"/>
  <c r="Y390" i="14664"/>
  <c r="AB390" i="14664" s="1"/>
  <c r="Z390" i="14664"/>
  <c r="AC390" i="14664" s="1"/>
  <c r="X454" i="14664"/>
  <c r="AA454" i="14664" s="1"/>
  <c r="Y454" i="14664"/>
  <c r="AB454" i="14664" s="1"/>
  <c r="Z454" i="14664"/>
  <c r="AC454" i="14664" s="1"/>
  <c r="Y447" i="14664"/>
  <c r="AB447" i="14664" s="1"/>
  <c r="Z447" i="14664"/>
  <c r="AC447" i="14664" s="1"/>
  <c r="X447" i="14664"/>
  <c r="AA447" i="14664" s="1"/>
  <c r="Y453" i="14664"/>
  <c r="AB453" i="14664" s="1"/>
  <c r="Z453" i="14664"/>
  <c r="AC453" i="14664" s="1"/>
  <c r="X453" i="14664"/>
  <c r="AA453" i="14664" s="1"/>
  <c r="X519" i="14664"/>
  <c r="AA519" i="14664" s="1"/>
  <c r="Y519" i="14664"/>
  <c r="AB519" i="14664" s="1"/>
  <c r="Z519" i="14664"/>
  <c r="AC519" i="14664" s="1"/>
  <c r="X440" i="14664"/>
  <c r="AA440" i="14664" s="1"/>
  <c r="Y440" i="14664"/>
  <c r="AB440" i="14664" s="1"/>
  <c r="Z440" i="14664"/>
  <c r="AC440" i="14664" s="1"/>
  <c r="X361" i="14664"/>
  <c r="AA361" i="14664" s="1"/>
  <c r="Y361" i="14664"/>
  <c r="AB361" i="14664" s="1"/>
  <c r="Z361" i="14664"/>
  <c r="AC361" i="14664" s="1"/>
  <c r="X362" i="14664"/>
  <c r="AA362" i="14664" s="1"/>
  <c r="Y362" i="14664"/>
  <c r="AB362" i="14664" s="1"/>
  <c r="Z362" i="14664"/>
  <c r="AC362" i="14664" s="1"/>
  <c r="Y497" i="14664"/>
  <c r="AB497" i="14664" s="1"/>
  <c r="Z497" i="14664"/>
  <c r="AC497" i="14664" s="1"/>
  <c r="X497" i="14664"/>
  <c r="AA497" i="14664" s="1"/>
  <c r="Y498" i="14664"/>
  <c r="AB498" i="14664" s="1"/>
  <c r="X498" i="14664"/>
  <c r="AA498" i="14664" s="1"/>
  <c r="Z498" i="14664"/>
  <c r="AC498" i="14664" s="1"/>
  <c r="Z427" i="14664"/>
  <c r="AC427" i="14664" s="1"/>
  <c r="X427" i="14664"/>
  <c r="AA427" i="14664" s="1"/>
  <c r="Y427" i="14664"/>
  <c r="AB427" i="14664" s="1"/>
  <c r="X380" i="14664"/>
  <c r="AA380" i="14664" s="1"/>
  <c r="Y380" i="14664"/>
  <c r="AB380" i="14664" s="1"/>
  <c r="Z380" i="14664"/>
  <c r="AC380" i="14664" s="1"/>
  <c r="X499" i="14664"/>
  <c r="AA499" i="14664" s="1"/>
  <c r="Y499" i="14664"/>
  <c r="AB499" i="14664" s="1"/>
  <c r="Z499" i="14664"/>
  <c r="AC499" i="14664" s="1"/>
  <c r="X452" i="14664"/>
  <c r="AA452" i="14664" s="1"/>
  <c r="Y452" i="14664"/>
  <c r="AB452" i="14664" s="1"/>
  <c r="Z452" i="14664"/>
  <c r="AC452" i="14664" s="1"/>
  <c r="X358" i="14664"/>
  <c r="AA358" i="14664" s="1"/>
  <c r="Y358" i="14664"/>
  <c r="AB358" i="14664" s="1"/>
  <c r="Z358" i="14664"/>
  <c r="AC358" i="14664" s="1"/>
  <c r="Y421" i="14664"/>
  <c r="AB421" i="14664" s="1"/>
  <c r="X421" i="14664"/>
  <c r="AA421" i="14664" s="1"/>
  <c r="Z421" i="14664"/>
  <c r="AC421" i="14664" s="1"/>
  <c r="X430" i="14664"/>
  <c r="AA430" i="14664" s="1"/>
  <c r="Y430" i="14664"/>
  <c r="AB430" i="14664" s="1"/>
  <c r="Z430" i="14664"/>
  <c r="AC430" i="14664" s="1"/>
  <c r="X359" i="14664"/>
  <c r="AA359" i="14664" s="1"/>
  <c r="Y359" i="14664"/>
  <c r="AB359" i="14664" s="1"/>
  <c r="Z359" i="14664"/>
  <c r="AC359" i="14664" s="1"/>
  <c r="Y517" i="14664"/>
  <c r="AB517" i="14664" s="1"/>
  <c r="Z517" i="14664"/>
  <c r="AC517" i="14664" s="1"/>
  <c r="X517" i="14664"/>
  <c r="AA517" i="14664" s="1"/>
  <c r="X502" i="14664"/>
  <c r="AA502" i="14664" s="1"/>
  <c r="Y502" i="14664"/>
  <c r="AB502" i="14664" s="1"/>
  <c r="Z502" i="14664"/>
  <c r="AC502" i="14664" s="1"/>
  <c r="Y431" i="14664"/>
  <c r="AB431" i="14664" s="1"/>
  <c r="Z431" i="14664"/>
  <c r="AC431" i="14664" s="1"/>
  <c r="X431" i="14664"/>
  <c r="AA431" i="14664" s="1"/>
  <c r="X352" i="14664"/>
  <c r="AA352" i="14664" s="1"/>
  <c r="Y352" i="14664"/>
  <c r="AB352" i="14664" s="1"/>
  <c r="Z352" i="14664"/>
  <c r="AC352" i="14664" s="1"/>
  <c r="X488" i="14664"/>
  <c r="AA488" i="14664" s="1"/>
  <c r="Y488" i="14664"/>
  <c r="AB488" i="14664" s="1"/>
  <c r="Z488" i="14664"/>
  <c r="AC488" i="14664" s="1"/>
  <c r="Y409" i="14664"/>
  <c r="AB409" i="14664" s="1"/>
  <c r="X409" i="14664"/>
  <c r="AA409" i="14664" s="1"/>
  <c r="Z409" i="14664"/>
  <c r="AC409" i="14664" s="1"/>
  <c r="X410" i="14664"/>
  <c r="AA410" i="14664" s="1"/>
  <c r="Y410" i="14664"/>
  <c r="AB410" i="14664" s="1"/>
  <c r="Z410" i="14664"/>
  <c r="AC410" i="14664" s="1"/>
  <c r="X339" i="14664"/>
  <c r="AA339" i="14664" s="1"/>
  <c r="Y339" i="14664"/>
  <c r="AB339" i="14664" s="1"/>
  <c r="Z339" i="14664"/>
  <c r="AC339" i="14664" s="1"/>
  <c r="X444" i="14664"/>
  <c r="AA444" i="14664" s="1"/>
  <c r="Y444" i="14664"/>
  <c r="AB444" i="14664" s="1"/>
  <c r="Z444" i="14664"/>
  <c r="AC444" i="14664" s="1"/>
  <c r="X337" i="14664"/>
  <c r="AA337" i="14664" s="1"/>
  <c r="Y337" i="14664"/>
  <c r="AB337" i="14664" s="1"/>
  <c r="Z337" i="14664"/>
  <c r="AC337" i="14664" s="1"/>
  <c r="H522" i="14664"/>
  <c r="Y175" i="14664"/>
  <c r="AB175" i="14664" s="1"/>
  <c r="X175" i="14664"/>
  <c r="AA175" i="14664" s="1"/>
  <c r="Y90" i="14664"/>
  <c r="AB90" i="14664" s="1"/>
  <c r="Z90" i="14664"/>
  <c r="AC90" i="14664" s="1"/>
  <c r="X90" i="14664"/>
  <c r="AA90" i="14664" s="1"/>
  <c r="Y253" i="14664"/>
  <c r="AB253" i="14664" s="1"/>
  <c r="Z253" i="14664"/>
  <c r="AC253" i="14664" s="1"/>
  <c r="X253" i="14664"/>
  <c r="AA253" i="14664" s="1"/>
  <c r="Z271" i="14664"/>
  <c r="AC271" i="14664" s="1"/>
  <c r="X271" i="14664"/>
  <c r="AA271" i="14664" s="1"/>
  <c r="Y271" i="14664"/>
  <c r="AB271" i="14664" s="1"/>
  <c r="X309" i="14664"/>
  <c r="AA309" i="14664" s="1"/>
  <c r="Y309" i="14664"/>
  <c r="AB309" i="14664" s="1"/>
  <c r="Z309" i="14664"/>
  <c r="AC309" i="14664" s="1"/>
  <c r="Y84" i="14664"/>
  <c r="AB84" i="14664" s="1"/>
  <c r="X84" i="14664"/>
  <c r="AA84" i="14664" s="1"/>
  <c r="Z84" i="14664"/>
  <c r="AC84" i="14664" s="1"/>
  <c r="Z214" i="14664"/>
  <c r="AC214" i="14664" s="1"/>
  <c r="X214" i="14664"/>
  <c r="AA214" i="14664" s="1"/>
  <c r="Y214" i="14664"/>
  <c r="AB214" i="14664" s="1"/>
  <c r="Z313" i="14664"/>
  <c r="AC313" i="14664" s="1"/>
  <c r="X313" i="14664"/>
  <c r="AA313" i="14664" s="1"/>
  <c r="Y313" i="14664"/>
  <c r="AB313" i="14664" s="1"/>
  <c r="Y225" i="14664"/>
  <c r="AB225" i="14664" s="1"/>
  <c r="Z225" i="14664"/>
  <c r="AC225" i="14664" s="1"/>
  <c r="X225" i="14664"/>
  <c r="AA225" i="14664" s="1"/>
  <c r="X281" i="14664"/>
  <c r="AA281" i="14664" s="1"/>
  <c r="Y281" i="14664"/>
  <c r="AB281" i="14664" s="1"/>
  <c r="Z281" i="14664"/>
  <c r="AC281" i="14664" s="1"/>
  <c r="Y268" i="14664"/>
  <c r="AB268" i="14664" s="1"/>
  <c r="Z268" i="14664"/>
  <c r="AC268" i="14664" s="1"/>
  <c r="X268" i="14664"/>
  <c r="AA268" i="14664" s="1"/>
  <c r="Y130" i="14664"/>
  <c r="AB130" i="14664" s="1"/>
  <c r="Z130" i="14664"/>
  <c r="AC130" i="14664" s="1"/>
  <c r="X130" i="14664"/>
  <c r="AA130" i="14664" s="1"/>
  <c r="X123" i="14664"/>
  <c r="AA123" i="14664" s="1"/>
  <c r="Y123" i="14664"/>
  <c r="AB123" i="14664" s="1"/>
  <c r="Z123" i="14664"/>
  <c r="AC123" i="14664" s="1"/>
  <c r="Z274" i="14664"/>
  <c r="AC274" i="14664" s="1"/>
  <c r="X274" i="14664"/>
  <c r="AA274" i="14664" s="1"/>
  <c r="Y274" i="14664"/>
  <c r="AB274" i="14664" s="1"/>
  <c r="Y156" i="14664"/>
  <c r="AB156" i="14664" s="1"/>
  <c r="X156" i="14664"/>
  <c r="AA156" i="14664" s="1"/>
  <c r="Z156" i="14664"/>
  <c r="AC156" i="14664" s="1"/>
  <c r="Y269" i="14664"/>
  <c r="AB269" i="14664" s="1"/>
  <c r="Z269" i="14664"/>
  <c r="AC269" i="14664" s="1"/>
  <c r="X269" i="14664"/>
  <c r="AA269" i="14664" s="1"/>
  <c r="X179" i="14664"/>
  <c r="AA179" i="14664" s="1"/>
  <c r="Z179" i="14664"/>
  <c r="AC179" i="14664" s="1"/>
  <c r="Y179" i="14664"/>
  <c r="AB179" i="14664" s="1"/>
  <c r="X142" i="14664"/>
  <c r="AA142" i="14664" s="1"/>
  <c r="Y142" i="14664"/>
  <c r="AB142" i="14664" s="1"/>
  <c r="Z142" i="14664"/>
  <c r="AC142" i="14664" s="1"/>
  <c r="Z49" i="14664"/>
  <c r="AC49" i="14664" s="1"/>
  <c r="X49" i="14664"/>
  <c r="AA49" i="14664" s="1"/>
  <c r="Y49" i="14664"/>
  <c r="AB49" i="14664" s="1"/>
  <c r="Z246" i="14664"/>
  <c r="AC246" i="14664" s="1"/>
  <c r="Y246" i="14664"/>
  <c r="AB246" i="14664" s="1"/>
  <c r="X246" i="14664"/>
  <c r="AA246" i="14664" s="1"/>
  <c r="X51" i="14664"/>
  <c r="AA51" i="14664" s="1"/>
  <c r="Y51" i="14664"/>
  <c r="AB51" i="14664" s="1"/>
  <c r="Z51" i="14664"/>
  <c r="AC51" i="14664" s="1"/>
  <c r="X263" i="14664"/>
  <c r="AA263" i="14664" s="1"/>
  <c r="Y263" i="14664"/>
  <c r="AB263" i="14664" s="1"/>
  <c r="Z263" i="14664"/>
  <c r="AC263" i="14664" s="1"/>
  <c r="Z133" i="14664"/>
  <c r="AC133" i="14664" s="1"/>
  <c r="X133" i="14664"/>
  <c r="AA133" i="14664" s="1"/>
  <c r="Y133" i="14664"/>
  <c r="AB133" i="14664" s="1"/>
  <c r="Y128" i="14664"/>
  <c r="AB128" i="14664" s="1"/>
  <c r="X128" i="14664"/>
  <c r="AA128" i="14664" s="1"/>
  <c r="Z128" i="14664"/>
  <c r="AC128" i="14664" s="1"/>
  <c r="X107" i="14664"/>
  <c r="AA107" i="14664" s="1"/>
  <c r="Y107" i="14664"/>
  <c r="AB107" i="14664" s="1"/>
  <c r="Z107" i="14664"/>
  <c r="AC107" i="14664" s="1"/>
  <c r="X70" i="14664"/>
  <c r="AA70" i="14664" s="1"/>
  <c r="Y70" i="14664"/>
  <c r="AB70" i="14664" s="1"/>
  <c r="Z70" i="14664"/>
  <c r="AC70" i="14664" s="1"/>
  <c r="X211" i="14664"/>
  <c r="AA211" i="14664" s="1"/>
  <c r="Y211" i="14664"/>
  <c r="AB211" i="14664" s="1"/>
  <c r="Z211" i="14664"/>
  <c r="AC211" i="14664" s="1"/>
  <c r="X38" i="14664"/>
  <c r="AA38" i="14664" s="1"/>
  <c r="Y38" i="14664"/>
  <c r="AB38" i="14664" s="1"/>
  <c r="Z38" i="14664"/>
  <c r="AC38" i="14664" s="1"/>
  <c r="Y173" i="14664"/>
  <c r="AB173" i="14664" s="1"/>
  <c r="Z173" i="14664"/>
  <c r="AC173" i="14664" s="1"/>
  <c r="X173" i="14664"/>
  <c r="AA173" i="14664" s="1"/>
  <c r="X220" i="14664"/>
  <c r="AA220" i="14664" s="1"/>
  <c r="Y220" i="14664"/>
  <c r="AB220" i="14664" s="1"/>
  <c r="Z220" i="14664"/>
  <c r="AC220" i="14664" s="1"/>
  <c r="Z254" i="14664"/>
  <c r="AC254" i="14664" s="1"/>
  <c r="X254" i="14664"/>
  <c r="AA254" i="14664" s="1"/>
  <c r="Y254" i="14664"/>
  <c r="AB254" i="14664" s="1"/>
  <c r="X30" i="14664"/>
  <c r="AA30" i="14664" s="1"/>
  <c r="Y30" i="14664"/>
  <c r="AB30" i="14664" s="1"/>
  <c r="Z30" i="14664"/>
  <c r="AC30" i="14664" s="1"/>
  <c r="Z304" i="14664"/>
  <c r="AC304" i="14664" s="1"/>
  <c r="X304" i="14664"/>
  <c r="AA304" i="14664" s="1"/>
  <c r="Y304" i="14664"/>
  <c r="AB304" i="14664" s="1"/>
  <c r="X219" i="14664"/>
  <c r="AA219" i="14664" s="1"/>
  <c r="Y219" i="14664"/>
  <c r="AB219" i="14664" s="1"/>
  <c r="Z219" i="14664"/>
  <c r="AC219" i="14664" s="1"/>
  <c r="Z105" i="14664"/>
  <c r="AC105" i="14664" s="1"/>
  <c r="X105" i="14664"/>
  <c r="AA105" i="14664" s="1"/>
  <c r="Y105" i="14664"/>
  <c r="AB105" i="14664" s="1"/>
  <c r="Z161" i="14664"/>
  <c r="AC161" i="14664" s="1"/>
  <c r="X161" i="14664"/>
  <c r="AA161" i="14664" s="1"/>
  <c r="Y161" i="14664"/>
  <c r="AB161" i="14664" s="1"/>
  <c r="Z41" i="14664"/>
  <c r="AC41" i="14664" s="1"/>
  <c r="X41" i="14664"/>
  <c r="AA41" i="14664" s="1"/>
  <c r="Y41" i="14664"/>
  <c r="AB41" i="14664" s="1"/>
  <c r="Y294" i="14664"/>
  <c r="AB294" i="14664" s="1"/>
  <c r="Z294" i="14664"/>
  <c r="AC294" i="14664" s="1"/>
  <c r="X294" i="14664"/>
  <c r="AA294" i="14664" s="1"/>
  <c r="X71" i="14664"/>
  <c r="AA71" i="14664" s="1"/>
  <c r="Z71" i="14664"/>
  <c r="AC71" i="14664" s="1"/>
  <c r="Y71" i="14664"/>
  <c r="AB71" i="14664" s="1"/>
  <c r="Y120" i="14664"/>
  <c r="AB120" i="14664" s="1"/>
  <c r="X120" i="14664"/>
  <c r="AA120" i="14664" s="1"/>
  <c r="Z120" i="14664"/>
  <c r="AC120" i="14664" s="1"/>
  <c r="X227" i="14664"/>
  <c r="AA227" i="14664" s="1"/>
  <c r="Y227" i="14664"/>
  <c r="AB227" i="14664" s="1"/>
  <c r="Z227" i="14664"/>
  <c r="AC227" i="14664" s="1"/>
  <c r="Z85" i="14664"/>
  <c r="AC85" i="14664" s="1"/>
  <c r="X85" i="14664"/>
  <c r="AA85" i="14664" s="1"/>
  <c r="Y85" i="14664"/>
  <c r="AB85" i="14664" s="1"/>
  <c r="Z169" i="14664"/>
  <c r="AC169" i="14664" s="1"/>
  <c r="X169" i="14664"/>
  <c r="AA169" i="14664" s="1"/>
  <c r="Y169" i="14664"/>
  <c r="AB169" i="14664" s="1"/>
  <c r="Y293" i="14664"/>
  <c r="AB293" i="14664" s="1"/>
  <c r="X293" i="14664"/>
  <c r="AA293" i="14664" s="1"/>
  <c r="Z293" i="14664"/>
  <c r="AC293" i="14664" s="1"/>
  <c r="Y152" i="14664"/>
  <c r="AB152" i="14664" s="1"/>
  <c r="X152" i="14664"/>
  <c r="AA152" i="14664" s="1"/>
  <c r="Z152" i="14664"/>
  <c r="AC152" i="14664" s="1"/>
  <c r="Z34" i="14664"/>
  <c r="AC34" i="14664" s="1"/>
  <c r="Y34" i="14664"/>
  <c r="AB34" i="14664" s="1"/>
  <c r="X34" i="14664"/>
  <c r="AA34" i="14664" s="1"/>
  <c r="Y29" i="14664"/>
  <c r="AB29" i="14664" s="1"/>
  <c r="Z29" i="14664"/>
  <c r="AC29" i="14664" s="1"/>
  <c r="X29" i="14664"/>
  <c r="AA29" i="14664" s="1"/>
  <c r="X279" i="14664"/>
  <c r="AA279" i="14664" s="1"/>
  <c r="Z279" i="14664"/>
  <c r="AC279" i="14664" s="1"/>
  <c r="Y279" i="14664"/>
  <c r="AB279" i="14664" s="1"/>
  <c r="Y237" i="14664"/>
  <c r="AB237" i="14664" s="1"/>
  <c r="Z237" i="14664"/>
  <c r="AC237" i="14664" s="1"/>
  <c r="X237" i="14664"/>
  <c r="AA237" i="14664" s="1"/>
  <c r="Z129" i="14664"/>
  <c r="AC129" i="14664" s="1"/>
  <c r="X129" i="14664"/>
  <c r="AA129" i="14664" s="1"/>
  <c r="Y129" i="14664"/>
  <c r="AB129" i="14664" s="1"/>
  <c r="X24" i="14664"/>
  <c r="AA24" i="14664" s="1"/>
  <c r="Y24" i="14664"/>
  <c r="AB24" i="14664" s="1"/>
  <c r="Z24" i="14664"/>
  <c r="AC24" i="14664" s="1"/>
  <c r="X283" i="14664"/>
  <c r="AA283" i="14664" s="1"/>
  <c r="Y283" i="14664"/>
  <c r="AB283" i="14664" s="1"/>
  <c r="Z283" i="14664"/>
  <c r="AC283" i="14664" s="1"/>
  <c r="X239" i="14664"/>
  <c r="AA239" i="14664" s="1"/>
  <c r="Z239" i="14664"/>
  <c r="AC239" i="14664" s="1"/>
  <c r="Y239" i="14664"/>
  <c r="AB239" i="14664" s="1"/>
  <c r="Z210" i="14664"/>
  <c r="AC210" i="14664" s="1"/>
  <c r="X210" i="14664"/>
  <c r="AA210" i="14664" s="1"/>
  <c r="Y210" i="14664"/>
  <c r="AB210" i="14664" s="1"/>
  <c r="X301" i="14664"/>
  <c r="AA301" i="14664" s="1"/>
  <c r="Y301" i="14664"/>
  <c r="AB301" i="14664" s="1"/>
  <c r="Z301" i="14664"/>
  <c r="AC301" i="14664" s="1"/>
  <c r="X228" i="14664"/>
  <c r="AA228" i="14664" s="1"/>
  <c r="Y228" i="14664"/>
  <c r="AB228" i="14664" s="1"/>
  <c r="Z228" i="14664"/>
  <c r="AC228" i="14664" s="1"/>
  <c r="X184" i="14664"/>
  <c r="AA184" i="14664" s="1"/>
  <c r="Y184" i="14664"/>
  <c r="AB184" i="14664" s="1"/>
  <c r="Z184" i="14664"/>
  <c r="AC184" i="14664" s="1"/>
  <c r="X62" i="14664"/>
  <c r="AA62" i="14664" s="1"/>
  <c r="Y62" i="14664"/>
  <c r="AB62" i="14664" s="1"/>
  <c r="Z62" i="14664"/>
  <c r="AC62" i="14664" s="1"/>
  <c r="X259" i="14664"/>
  <c r="AA259" i="14664" s="1"/>
  <c r="Y259" i="14664"/>
  <c r="AB259" i="14664" s="1"/>
  <c r="Z259" i="14664"/>
  <c r="AC259" i="14664" s="1"/>
  <c r="Z117" i="14664"/>
  <c r="AC117" i="14664" s="1"/>
  <c r="X117" i="14664"/>
  <c r="AA117" i="14664" s="1"/>
  <c r="Y117" i="14664"/>
  <c r="AB117" i="14664" s="1"/>
  <c r="Y104" i="14664"/>
  <c r="AB104" i="14664" s="1"/>
  <c r="X104" i="14664"/>
  <c r="AA104" i="14664" s="1"/>
  <c r="Z104" i="14664"/>
  <c r="AC104" i="14664" s="1"/>
  <c r="Y261" i="14664"/>
  <c r="AB261" i="14664" s="1"/>
  <c r="Z261" i="14664"/>
  <c r="AC261" i="14664" s="1"/>
  <c r="X261" i="14664"/>
  <c r="AA261" i="14664" s="1"/>
  <c r="Y72" i="14664"/>
  <c r="AB72" i="14664" s="1"/>
  <c r="X72" i="14664"/>
  <c r="AA72" i="14664" s="1"/>
  <c r="Z72" i="14664"/>
  <c r="AC72" i="14664" s="1"/>
  <c r="X231" i="14664"/>
  <c r="AA231" i="14664" s="1"/>
  <c r="Y231" i="14664"/>
  <c r="AB231" i="14664" s="1"/>
  <c r="Z231" i="14664"/>
  <c r="AC231" i="14664" s="1"/>
  <c r="Y36" i="14664"/>
  <c r="AB36" i="14664" s="1"/>
  <c r="Z36" i="14664"/>
  <c r="AC36" i="14664" s="1"/>
  <c r="X36" i="14664"/>
  <c r="AA36" i="14664" s="1"/>
  <c r="Y209" i="14664"/>
  <c r="AB209" i="14664" s="1"/>
  <c r="Z209" i="14664"/>
  <c r="AC209" i="14664" s="1"/>
  <c r="X209" i="14664"/>
  <c r="AA209" i="14664" s="1"/>
  <c r="Z65" i="14664"/>
  <c r="AC65" i="14664" s="1"/>
  <c r="X65" i="14664"/>
  <c r="AA65" i="14664" s="1"/>
  <c r="Y65" i="14664"/>
  <c r="AB65" i="14664" s="1"/>
  <c r="Y138" i="14664"/>
  <c r="AB138" i="14664" s="1"/>
  <c r="Z138" i="14664"/>
  <c r="AC138" i="14664" s="1"/>
  <c r="X138" i="14664"/>
  <c r="AA138" i="14664" s="1"/>
  <c r="X265" i="14664"/>
  <c r="AA265" i="14664" s="1"/>
  <c r="Z265" i="14664"/>
  <c r="AC265" i="14664" s="1"/>
  <c r="Y265" i="14664"/>
  <c r="AB265" i="14664" s="1"/>
  <c r="X143" i="14664"/>
  <c r="AA143" i="14664" s="1"/>
  <c r="Z143" i="14664"/>
  <c r="AC143" i="14664" s="1"/>
  <c r="Y143" i="14664"/>
  <c r="AB143" i="14664" s="1"/>
  <c r="Y221" i="14664"/>
  <c r="AB221" i="14664" s="1"/>
  <c r="Z221" i="14664"/>
  <c r="AC221" i="14664" s="1"/>
  <c r="X221" i="14664"/>
  <c r="AA221" i="14664" s="1"/>
  <c r="X224" i="14664"/>
  <c r="AA224" i="14664" s="1"/>
  <c r="Y224" i="14664"/>
  <c r="AB224" i="14664" s="1"/>
  <c r="Z224" i="14664"/>
  <c r="AC224" i="14664" s="1"/>
  <c r="Z234" i="14664"/>
  <c r="AC234" i="14664" s="1"/>
  <c r="Y234" i="14664"/>
  <c r="AB234" i="14664" s="1"/>
  <c r="X234" i="14664"/>
  <c r="AA234" i="14664" s="1"/>
  <c r="Y146" i="14664"/>
  <c r="AB146" i="14664" s="1"/>
  <c r="Z146" i="14664"/>
  <c r="AC146" i="14664" s="1"/>
  <c r="X146" i="14664"/>
  <c r="AA146" i="14664" s="1"/>
  <c r="Z222" i="14664"/>
  <c r="AC222" i="14664" s="1"/>
  <c r="X222" i="14664"/>
  <c r="AA222" i="14664" s="1"/>
  <c r="Y222" i="14664"/>
  <c r="AB222" i="14664" s="1"/>
  <c r="Y193" i="14664"/>
  <c r="AB193" i="14664" s="1"/>
  <c r="Z193" i="14664"/>
  <c r="AC193" i="14664" s="1"/>
  <c r="X193" i="14664"/>
  <c r="AA193" i="14664" s="1"/>
  <c r="Y116" i="14664"/>
  <c r="AB116" i="14664" s="1"/>
  <c r="X116" i="14664"/>
  <c r="AA116" i="14664" s="1"/>
  <c r="Z116" i="14664"/>
  <c r="AC116" i="14664" s="1"/>
  <c r="X297" i="14664"/>
  <c r="AA297" i="14664" s="1"/>
  <c r="Y297" i="14664"/>
  <c r="AB297" i="14664" s="1"/>
  <c r="Z297" i="14664"/>
  <c r="AC297" i="14664" s="1"/>
  <c r="Z242" i="14664"/>
  <c r="AC242" i="14664" s="1"/>
  <c r="X242" i="14664"/>
  <c r="AA242" i="14664" s="1"/>
  <c r="Y242" i="14664"/>
  <c r="AB242" i="14664" s="1"/>
  <c r="X35" i="14664"/>
  <c r="AA35" i="14664" s="1"/>
  <c r="Y35" i="14664"/>
  <c r="AB35" i="14664" s="1"/>
  <c r="Z35" i="14664"/>
  <c r="AC35" i="14664" s="1"/>
  <c r="X183" i="14664"/>
  <c r="AA183" i="14664" s="1"/>
  <c r="Y183" i="14664"/>
  <c r="AB183" i="14664" s="1"/>
  <c r="Z183" i="14664"/>
  <c r="AC183" i="14664" s="1"/>
  <c r="Y300" i="14664"/>
  <c r="AB300" i="14664" s="1"/>
  <c r="Z300" i="14664"/>
  <c r="AC300" i="14664" s="1"/>
  <c r="X300" i="14664"/>
  <c r="AA300" i="14664" s="1"/>
  <c r="Y140" i="14664"/>
  <c r="AB140" i="14664" s="1"/>
  <c r="X140" i="14664"/>
  <c r="AA140" i="14664" s="1"/>
  <c r="Z140" i="14664"/>
  <c r="AC140" i="14664" s="1"/>
  <c r="X95" i="14664"/>
  <c r="AA95" i="14664" s="1"/>
  <c r="Z95" i="14664"/>
  <c r="AC95" i="14664" s="1"/>
  <c r="Y95" i="14664"/>
  <c r="AB95" i="14664" s="1"/>
  <c r="Y305" i="14664"/>
  <c r="AB305" i="14664" s="1"/>
  <c r="Z305" i="14664"/>
  <c r="AC305" i="14664" s="1"/>
  <c r="X305" i="14664"/>
  <c r="AA305" i="14664" s="1"/>
  <c r="X199" i="14664"/>
  <c r="AA199" i="14664" s="1"/>
  <c r="Y199" i="14664"/>
  <c r="AB199" i="14664" s="1"/>
  <c r="Z199" i="14664"/>
  <c r="AC199" i="14664" s="1"/>
  <c r="X302" i="14664"/>
  <c r="AA302" i="14664" s="1"/>
  <c r="Y302" i="14664"/>
  <c r="AB302" i="14664" s="1"/>
  <c r="Z302" i="14664"/>
  <c r="AC302" i="14664" s="1"/>
  <c r="X208" i="14664"/>
  <c r="AA208" i="14664" s="1"/>
  <c r="Y208" i="14664"/>
  <c r="AB208" i="14664" s="1"/>
  <c r="Z208" i="14664"/>
  <c r="AC208" i="14664" s="1"/>
  <c r="Y100" i="14664"/>
  <c r="AB100" i="14664" s="1"/>
  <c r="X100" i="14664"/>
  <c r="AA100" i="14664" s="1"/>
  <c r="Z100" i="14664"/>
  <c r="AC100" i="14664" s="1"/>
  <c r="Y64" i="14664"/>
  <c r="AB64" i="14664" s="1"/>
  <c r="X64" i="14664"/>
  <c r="AA64" i="14664" s="1"/>
  <c r="Z64" i="14664"/>
  <c r="AC64" i="14664" s="1"/>
  <c r="X240" i="14664"/>
  <c r="AA240" i="14664" s="1"/>
  <c r="Y240" i="14664"/>
  <c r="AB240" i="14664" s="1"/>
  <c r="Z240" i="14664"/>
  <c r="AC240" i="14664" s="1"/>
  <c r="X63" i="14664"/>
  <c r="AA63" i="14664" s="1"/>
  <c r="Z63" i="14664"/>
  <c r="AC63" i="14664" s="1"/>
  <c r="Y63" i="14664"/>
  <c r="AB63" i="14664" s="1"/>
  <c r="X314" i="14664"/>
  <c r="AA314" i="14664" s="1"/>
  <c r="Y314" i="14664"/>
  <c r="AB314" i="14664" s="1"/>
  <c r="Z314" i="14664"/>
  <c r="AC314" i="14664" s="1"/>
  <c r="Y148" i="14664"/>
  <c r="AB148" i="14664" s="1"/>
  <c r="X148" i="14664"/>
  <c r="AA148" i="14664" s="1"/>
  <c r="Z148" i="14664"/>
  <c r="AC148" i="14664" s="1"/>
  <c r="Y74" i="14664"/>
  <c r="AB74" i="14664" s="1"/>
  <c r="Z74" i="14664"/>
  <c r="AC74" i="14664" s="1"/>
  <c r="X74" i="14664"/>
  <c r="AA74" i="14664" s="1"/>
  <c r="Y50" i="14664"/>
  <c r="AB50" i="14664" s="1"/>
  <c r="Z50" i="14664"/>
  <c r="AC50" i="14664" s="1"/>
  <c r="X50" i="14664"/>
  <c r="AA50" i="14664" s="1"/>
  <c r="X42" i="14664"/>
  <c r="AA42" i="14664" s="1"/>
  <c r="Y42" i="14664"/>
  <c r="AB42" i="14664" s="1"/>
  <c r="Z42" i="14664"/>
  <c r="AC42" i="14664" s="1"/>
  <c r="X256" i="14664"/>
  <c r="AA256" i="14664" s="1"/>
  <c r="Y256" i="14664"/>
  <c r="AB256" i="14664" s="1"/>
  <c r="Z256" i="14664"/>
  <c r="AC256" i="14664" s="1"/>
  <c r="X235" i="14664"/>
  <c r="AA235" i="14664" s="1"/>
  <c r="Y235" i="14664"/>
  <c r="AB235" i="14664" s="1"/>
  <c r="Z235" i="14664"/>
  <c r="AC235" i="14664" s="1"/>
  <c r="Z198" i="14664"/>
  <c r="AC198" i="14664" s="1"/>
  <c r="X198" i="14664"/>
  <c r="AA198" i="14664" s="1"/>
  <c r="Y198" i="14664"/>
  <c r="AB198" i="14664" s="1"/>
  <c r="Y44" i="14664"/>
  <c r="AB44" i="14664" s="1"/>
  <c r="Z44" i="14664"/>
  <c r="AC44" i="14664" s="1"/>
  <c r="X44" i="14664"/>
  <c r="AA44" i="14664" s="1"/>
  <c r="X166" i="14664"/>
  <c r="AA166" i="14664" s="1"/>
  <c r="Y166" i="14664"/>
  <c r="AB166" i="14664" s="1"/>
  <c r="Z166" i="14664"/>
  <c r="AC166" i="14664" s="1"/>
  <c r="X260" i="14664"/>
  <c r="AA260" i="14664" s="1"/>
  <c r="Z260" i="14664"/>
  <c r="AC260" i="14664" s="1"/>
  <c r="Y260" i="14664"/>
  <c r="AB260" i="14664" s="1"/>
  <c r="Y37" i="14664"/>
  <c r="AB37" i="14664" s="1"/>
  <c r="X37" i="14664"/>
  <c r="AA37" i="14664" s="1"/>
  <c r="Z37" i="14664"/>
  <c r="AC37" i="14664" s="1"/>
  <c r="X303" i="14664"/>
  <c r="AA303" i="14664" s="1"/>
  <c r="Y303" i="14664"/>
  <c r="AB303" i="14664" s="1"/>
  <c r="Z303" i="14664"/>
  <c r="AC303" i="14664" s="1"/>
  <c r="Z33" i="14664"/>
  <c r="AC33" i="14664" s="1"/>
  <c r="X33" i="14664"/>
  <c r="AA33" i="14664" s="1"/>
  <c r="Y33" i="14664"/>
  <c r="AB33" i="14664" s="1"/>
  <c r="Z289" i="14664"/>
  <c r="AC289" i="14664" s="1"/>
  <c r="X289" i="14664"/>
  <c r="AA289" i="14664" s="1"/>
  <c r="Y289" i="14664"/>
  <c r="AB289" i="14664" s="1"/>
  <c r="Y213" i="14664"/>
  <c r="AB213" i="14664" s="1"/>
  <c r="Z213" i="14664"/>
  <c r="AC213" i="14664" s="1"/>
  <c r="X213" i="14664"/>
  <c r="AA213" i="14664" s="1"/>
  <c r="Y56" i="14664"/>
  <c r="AB56" i="14664" s="1"/>
  <c r="X56" i="14664"/>
  <c r="AA56" i="14664" s="1"/>
  <c r="Z56" i="14664"/>
  <c r="AC56" i="14664" s="1"/>
  <c r="X163" i="14664"/>
  <c r="AA163" i="14664" s="1"/>
  <c r="Y163" i="14664"/>
  <c r="AB163" i="14664" s="1"/>
  <c r="Z163" i="14664"/>
  <c r="AC163" i="14664" s="1"/>
  <c r="Y285" i="14664"/>
  <c r="AB285" i="14664" s="1"/>
  <c r="Z285" i="14664"/>
  <c r="AC285" i="14664" s="1"/>
  <c r="X285" i="14664"/>
  <c r="AA285" i="14664" s="1"/>
  <c r="X131" i="14664"/>
  <c r="AA131" i="14664" s="1"/>
  <c r="Y131" i="14664"/>
  <c r="AB131" i="14664" s="1"/>
  <c r="Z131" i="14664"/>
  <c r="AC131" i="14664" s="1"/>
  <c r="Z298" i="14664"/>
  <c r="AC298" i="14664" s="1"/>
  <c r="X298" i="14664"/>
  <c r="AA298" i="14664" s="1"/>
  <c r="Y298" i="14664"/>
  <c r="AB298" i="14664" s="1"/>
  <c r="X119" i="14664"/>
  <c r="AA119" i="14664" s="1"/>
  <c r="Z119" i="14664"/>
  <c r="AC119" i="14664" s="1"/>
  <c r="Y119" i="14664"/>
  <c r="AB119" i="14664" s="1"/>
  <c r="X31" i="14664"/>
  <c r="AA31" i="14664" s="1"/>
  <c r="Z31" i="14664"/>
  <c r="AC31" i="14664" s="1"/>
  <c r="Y31" i="14664"/>
  <c r="AB31" i="14664" s="1"/>
  <c r="Z93" i="14664"/>
  <c r="AC93" i="14664" s="1"/>
  <c r="X93" i="14664"/>
  <c r="AA93" i="14664" s="1"/>
  <c r="Y93" i="14664"/>
  <c r="AB93" i="14664" s="1"/>
  <c r="Y287" i="14664"/>
  <c r="AB287" i="14664" s="1"/>
  <c r="Z287" i="14664"/>
  <c r="AC287" i="14664" s="1"/>
  <c r="X287" i="14664"/>
  <c r="AA287" i="14664" s="1"/>
  <c r="Z194" i="14664"/>
  <c r="AC194" i="14664" s="1"/>
  <c r="X194" i="14664"/>
  <c r="AA194" i="14664" s="1"/>
  <c r="Y194" i="14664"/>
  <c r="AB194" i="14664" s="1"/>
  <c r="Y88" i="14664"/>
  <c r="AB88" i="14664" s="1"/>
  <c r="X88" i="14664"/>
  <c r="AA88" i="14664" s="1"/>
  <c r="Z88" i="14664"/>
  <c r="AC88" i="14664" s="1"/>
  <c r="Z174" i="14664"/>
  <c r="AC174" i="14664" s="1"/>
  <c r="X174" i="14664"/>
  <c r="AA174" i="14664" s="1"/>
  <c r="Y174" i="14664"/>
  <c r="AB174" i="14664" s="1"/>
  <c r="X215" i="14664"/>
  <c r="AA215" i="14664" s="1"/>
  <c r="Y215" i="14664"/>
  <c r="AB215" i="14664" s="1"/>
  <c r="Z215" i="14664"/>
  <c r="AC215" i="14664" s="1"/>
  <c r="Y197" i="14664"/>
  <c r="AB197" i="14664" s="1"/>
  <c r="Z197" i="14664"/>
  <c r="AC197" i="14664" s="1"/>
  <c r="X197" i="14664"/>
  <c r="AA197" i="14664" s="1"/>
  <c r="X54" i="14664"/>
  <c r="AA54" i="14664" s="1"/>
  <c r="Y54" i="14664"/>
  <c r="AB54" i="14664" s="1"/>
  <c r="Z54" i="14664"/>
  <c r="AC54" i="14664" s="1"/>
  <c r="Z218" i="14664"/>
  <c r="AC218" i="14664" s="1"/>
  <c r="Y218" i="14664"/>
  <c r="AB218" i="14664" s="1"/>
  <c r="X218" i="14664"/>
  <c r="AA218" i="14664" s="1"/>
  <c r="Z238" i="14664"/>
  <c r="AC238" i="14664" s="1"/>
  <c r="X238" i="14664"/>
  <c r="AA238" i="14664" s="1"/>
  <c r="Y238" i="14664"/>
  <c r="AB238" i="14664" s="1"/>
  <c r="Y96" i="14664"/>
  <c r="AB96" i="14664" s="1"/>
  <c r="X96" i="14664"/>
  <c r="AA96" i="14664" s="1"/>
  <c r="Z96" i="14664"/>
  <c r="AC96" i="14664" s="1"/>
  <c r="Z149" i="14664"/>
  <c r="AC149" i="14664" s="1"/>
  <c r="X149" i="14664"/>
  <c r="AA149" i="14664" s="1"/>
  <c r="Y149" i="14664"/>
  <c r="AB149" i="14664" s="1"/>
  <c r="X200" i="14664"/>
  <c r="AA200" i="14664" s="1"/>
  <c r="Y200" i="14664"/>
  <c r="AB200" i="14664" s="1"/>
  <c r="Z200" i="14664"/>
  <c r="AC200" i="14664" s="1"/>
  <c r="Y241" i="14664"/>
  <c r="AB241" i="14664" s="1"/>
  <c r="Z241" i="14664"/>
  <c r="AC241" i="14664" s="1"/>
  <c r="X241" i="14664"/>
  <c r="AA241" i="14664" s="1"/>
  <c r="Z178" i="14664"/>
  <c r="AC178" i="14664" s="1"/>
  <c r="X178" i="14664"/>
  <c r="AA178" i="14664" s="1"/>
  <c r="Y178" i="14664"/>
  <c r="AB178" i="14664" s="1"/>
  <c r="Z141" i="14664"/>
  <c r="AC141" i="14664" s="1"/>
  <c r="X141" i="14664"/>
  <c r="AA141" i="14664" s="1"/>
  <c r="Y141" i="14664"/>
  <c r="AB141" i="14664" s="1"/>
  <c r="Z157" i="14664"/>
  <c r="AC157" i="14664" s="1"/>
  <c r="X157" i="14664"/>
  <c r="AA157" i="14664" s="1"/>
  <c r="Y157" i="14664"/>
  <c r="AB157" i="14664" s="1"/>
  <c r="Y48" i="14664"/>
  <c r="AB48" i="14664" s="1"/>
  <c r="X48" i="14664"/>
  <c r="AA48" i="14664" s="1"/>
  <c r="Z48" i="14664"/>
  <c r="AC48" i="14664" s="1"/>
  <c r="X83" i="14664"/>
  <c r="AA83" i="14664" s="1"/>
  <c r="Y83" i="14664"/>
  <c r="AB83" i="14664" s="1"/>
  <c r="Z83" i="14664"/>
  <c r="AC83" i="14664" s="1"/>
  <c r="X155" i="14664"/>
  <c r="AA155" i="14664" s="1"/>
  <c r="Y155" i="14664"/>
  <c r="AB155" i="14664" s="1"/>
  <c r="Z155" i="14664"/>
  <c r="AC155" i="14664" s="1"/>
  <c r="X291" i="14664"/>
  <c r="AA291" i="14664" s="1"/>
  <c r="Y291" i="14664"/>
  <c r="AB291" i="14664" s="1"/>
  <c r="Z291" i="14664"/>
  <c r="AC291" i="14664" s="1"/>
  <c r="X25" i="14664"/>
  <c r="AA25" i="14664" s="1"/>
  <c r="Y25" i="14664"/>
  <c r="AB25" i="14664" s="1"/>
  <c r="Z25" i="14664"/>
  <c r="AC25" i="14664" s="1"/>
  <c r="Z226" i="14664"/>
  <c r="AC226" i="14664" s="1"/>
  <c r="X226" i="14664"/>
  <c r="AA226" i="14664" s="1"/>
  <c r="Y226" i="14664"/>
  <c r="AB226" i="14664" s="1"/>
  <c r="X317" i="14664"/>
  <c r="AA317" i="14664" s="1"/>
  <c r="Y317" i="14664"/>
  <c r="AB317" i="14664" s="1"/>
  <c r="Z317" i="14664"/>
  <c r="AC317" i="14664" s="1"/>
  <c r="Y168" i="14664"/>
  <c r="AB168" i="14664" s="1"/>
  <c r="X168" i="14664"/>
  <c r="AA168" i="14664" s="1"/>
  <c r="Z168" i="14664"/>
  <c r="AC168" i="14664" s="1"/>
  <c r="X110" i="14664"/>
  <c r="AA110" i="14664" s="1"/>
  <c r="Y110" i="14664"/>
  <c r="AB110" i="14664" s="1"/>
  <c r="Z110" i="14664"/>
  <c r="AC110" i="14664" s="1"/>
  <c r="Y136" i="14664"/>
  <c r="AB136" i="14664" s="1"/>
  <c r="X136" i="14664"/>
  <c r="AA136" i="14664" s="1"/>
  <c r="Z136" i="14664"/>
  <c r="AC136" i="14664" s="1"/>
  <c r="X47" i="14664"/>
  <c r="AA47" i="14664" s="1"/>
  <c r="Z47" i="14664"/>
  <c r="AC47" i="14664" s="1"/>
  <c r="Y47" i="14664"/>
  <c r="AB47" i="14664" s="1"/>
  <c r="Z321" i="14664"/>
  <c r="AC321" i="14664" s="1"/>
  <c r="Y321" i="14664"/>
  <c r="AB321" i="14664" s="1"/>
  <c r="X321" i="14664"/>
  <c r="AA321" i="14664" s="1"/>
  <c r="X244" i="14664"/>
  <c r="AA244" i="14664" s="1"/>
  <c r="Y244" i="14664"/>
  <c r="AB244" i="14664" s="1"/>
  <c r="Z244" i="14664"/>
  <c r="AC244" i="14664" s="1"/>
  <c r="Y122" i="14664"/>
  <c r="AB122" i="14664" s="1"/>
  <c r="Z122" i="14664"/>
  <c r="AC122" i="14664" s="1"/>
  <c r="X122" i="14664"/>
  <c r="AA122" i="14664" s="1"/>
  <c r="X139" i="14664"/>
  <c r="AA139" i="14664" s="1"/>
  <c r="Y139" i="14664"/>
  <c r="AB139" i="14664" s="1"/>
  <c r="Z139" i="14664"/>
  <c r="AC139" i="14664" s="1"/>
  <c r="X43" i="14664"/>
  <c r="AA43" i="14664" s="1"/>
  <c r="Y43" i="14664"/>
  <c r="AB43" i="14664" s="1"/>
  <c r="Z43" i="14664"/>
  <c r="AC43" i="14664" s="1"/>
  <c r="Y233" i="14664"/>
  <c r="AB233" i="14664" s="1"/>
  <c r="Z233" i="14664"/>
  <c r="AC233" i="14664" s="1"/>
  <c r="X233" i="14664"/>
  <c r="AA233" i="14664" s="1"/>
  <c r="X94" i="14664"/>
  <c r="AA94" i="14664" s="1"/>
  <c r="Y94" i="14664"/>
  <c r="AB94" i="14664" s="1"/>
  <c r="Z94" i="14664"/>
  <c r="AC94" i="14664" s="1"/>
  <c r="X188" i="14664"/>
  <c r="AA188" i="14664" s="1"/>
  <c r="Y188" i="14664"/>
  <c r="AB188" i="14664" s="1"/>
  <c r="Z188" i="14664"/>
  <c r="AC188" i="14664" s="1"/>
  <c r="Z290" i="14664"/>
  <c r="AC290" i="14664" s="1"/>
  <c r="Y290" i="14664"/>
  <c r="AB290" i="14664" s="1"/>
  <c r="X290" i="14664"/>
  <c r="AA290" i="14664" s="1"/>
  <c r="Y315" i="14664"/>
  <c r="AB315" i="14664" s="1"/>
  <c r="X315" i="14664"/>
  <c r="AA315" i="14664" s="1"/>
  <c r="Z315" i="14664"/>
  <c r="AC315" i="14664" s="1"/>
  <c r="X150" i="14664"/>
  <c r="AA150" i="14664" s="1"/>
  <c r="Y150" i="14664"/>
  <c r="AB150" i="14664" s="1"/>
  <c r="Z150" i="14664"/>
  <c r="AC150" i="14664" s="1"/>
  <c r="Y249" i="14664"/>
  <c r="AB249" i="14664" s="1"/>
  <c r="Z249" i="14664"/>
  <c r="AC249" i="14664" s="1"/>
  <c r="X249" i="14664"/>
  <c r="AA249" i="14664" s="1"/>
  <c r="Z97" i="14664"/>
  <c r="AC97" i="14664" s="1"/>
  <c r="X97" i="14664"/>
  <c r="AA97" i="14664" s="1"/>
  <c r="Y97" i="14664"/>
  <c r="AB97" i="14664" s="1"/>
  <c r="Y217" i="14664"/>
  <c r="AB217" i="14664" s="1"/>
  <c r="Z217" i="14664"/>
  <c r="AC217" i="14664" s="1"/>
  <c r="X217" i="14664"/>
  <c r="AA217" i="14664" s="1"/>
  <c r="Y144" i="14664"/>
  <c r="AB144" i="14664" s="1"/>
  <c r="X144" i="14664"/>
  <c r="AA144" i="14664" s="1"/>
  <c r="Z144" i="14664"/>
  <c r="AC144" i="14664" s="1"/>
  <c r="X212" i="14664"/>
  <c r="AA212" i="14664" s="1"/>
  <c r="Y212" i="14664"/>
  <c r="AB212" i="14664" s="1"/>
  <c r="Z212" i="14664"/>
  <c r="AC212" i="14664" s="1"/>
  <c r="Y60" i="14664"/>
  <c r="AB60" i="14664" s="1"/>
  <c r="Z60" i="14664"/>
  <c r="AC60" i="14664" s="1"/>
  <c r="X60" i="14664"/>
  <c r="AA60" i="14664" s="1"/>
  <c r="X115" i="14664"/>
  <c r="AA115" i="14664" s="1"/>
  <c r="Y115" i="14664"/>
  <c r="AB115" i="14664" s="1"/>
  <c r="Z115" i="14664"/>
  <c r="AC115" i="14664" s="1"/>
  <c r="X78" i="14664"/>
  <c r="AA78" i="14664" s="1"/>
  <c r="Y78" i="14664"/>
  <c r="AB78" i="14664" s="1"/>
  <c r="Z78" i="14664"/>
  <c r="AC78" i="14664" s="1"/>
  <c r="X288" i="14664"/>
  <c r="AA288" i="14664" s="1"/>
  <c r="Y288" i="14664"/>
  <c r="AB288" i="14664" s="1"/>
  <c r="Z288" i="14664"/>
  <c r="AC288" i="14664" s="1"/>
  <c r="Z182" i="14664"/>
  <c r="AC182" i="14664" s="1"/>
  <c r="Y182" i="14664"/>
  <c r="AB182" i="14664" s="1"/>
  <c r="X182" i="14664"/>
  <c r="AA182" i="14664" s="1"/>
  <c r="X187" i="14664"/>
  <c r="AA187" i="14664" s="1"/>
  <c r="Y187" i="14664"/>
  <c r="AB187" i="14664" s="1"/>
  <c r="Z187" i="14664"/>
  <c r="AC187" i="14664" s="1"/>
  <c r="Y52" i="14664"/>
  <c r="AB52" i="14664" s="1"/>
  <c r="X52" i="14664"/>
  <c r="AA52" i="14664" s="1"/>
  <c r="Z52" i="14664"/>
  <c r="AC52" i="14664" s="1"/>
  <c r="Z73" i="14664"/>
  <c r="AC73" i="14664" s="1"/>
  <c r="X73" i="14664"/>
  <c r="AA73" i="14664" s="1"/>
  <c r="Y73" i="14664"/>
  <c r="AB73" i="14664" s="1"/>
  <c r="Z61" i="14664"/>
  <c r="AC61" i="14664" s="1"/>
  <c r="X61" i="14664"/>
  <c r="AA61" i="14664" s="1"/>
  <c r="Y61" i="14664"/>
  <c r="AB61" i="14664" s="1"/>
  <c r="Z312" i="14664"/>
  <c r="AC312" i="14664" s="1"/>
  <c r="X312" i="14664"/>
  <c r="AA312" i="14664" s="1"/>
  <c r="Y312" i="14664"/>
  <c r="AB312" i="14664" s="1"/>
  <c r="Y124" i="14664"/>
  <c r="AB124" i="14664" s="1"/>
  <c r="Z124" i="14664"/>
  <c r="AC124" i="14664" s="1"/>
  <c r="X124" i="14664"/>
  <c r="AA124" i="14664" s="1"/>
  <c r="Z190" i="14664"/>
  <c r="AC190" i="14664" s="1"/>
  <c r="Y190" i="14664"/>
  <c r="AB190" i="14664" s="1"/>
  <c r="X190" i="14664"/>
  <c r="AA190" i="14664" s="1"/>
  <c r="Y92" i="14664"/>
  <c r="AB92" i="14664" s="1"/>
  <c r="X92" i="14664"/>
  <c r="AA92" i="14664" s="1"/>
  <c r="Z92" i="14664"/>
  <c r="AC92" i="14664" s="1"/>
  <c r="X23" i="14664"/>
  <c r="AA23" i="14664" s="1"/>
  <c r="Y23" i="14664"/>
  <c r="AB23" i="14664" s="1"/>
  <c r="Z23" i="14664"/>
  <c r="AC23" i="14664" s="1"/>
  <c r="X135" i="14664"/>
  <c r="AA135" i="14664" s="1"/>
  <c r="Z135" i="14664"/>
  <c r="AC135" i="14664" s="1"/>
  <c r="Y135" i="14664"/>
  <c r="AB135" i="14664" s="1"/>
  <c r="Y106" i="14664"/>
  <c r="AB106" i="14664" s="1"/>
  <c r="Z106" i="14664"/>
  <c r="AC106" i="14664" s="1"/>
  <c r="X106" i="14664"/>
  <c r="AA106" i="14664" s="1"/>
  <c r="Y307" i="14664"/>
  <c r="AB307" i="14664" s="1"/>
  <c r="Z307" i="14664"/>
  <c r="AC307" i="14664" s="1"/>
  <c r="X307" i="14664"/>
  <c r="AA307" i="14664" s="1"/>
  <c r="X195" i="14664"/>
  <c r="AA195" i="14664" s="1"/>
  <c r="Y195" i="14664"/>
  <c r="AB195" i="14664" s="1"/>
  <c r="Z195" i="14664"/>
  <c r="AC195" i="14664" s="1"/>
  <c r="Z258" i="14664"/>
  <c r="AC258" i="14664" s="1"/>
  <c r="X258" i="14664"/>
  <c r="AA258" i="14664" s="1"/>
  <c r="Y258" i="14664"/>
  <c r="AB258" i="14664" s="1"/>
  <c r="X248" i="14664"/>
  <c r="AA248" i="14664" s="1"/>
  <c r="Y248" i="14664"/>
  <c r="AB248" i="14664" s="1"/>
  <c r="Z248" i="14664"/>
  <c r="AC248" i="14664" s="1"/>
  <c r="Y28" i="14664"/>
  <c r="AB28" i="14664" s="1"/>
  <c r="Z28" i="14664"/>
  <c r="AC28" i="14664" s="1"/>
  <c r="X28" i="14664"/>
  <c r="AA28" i="14664" s="1"/>
  <c r="Z22" i="14664"/>
  <c r="AC22" i="14664" s="1"/>
  <c r="X22" i="14664"/>
  <c r="AA22" i="14664" s="1"/>
  <c r="Y22" i="14664"/>
  <c r="AB22" i="14664" s="1"/>
  <c r="Y162" i="14664"/>
  <c r="AB162" i="14664" s="1"/>
  <c r="Z162" i="14664"/>
  <c r="AC162" i="14664" s="1"/>
  <c r="X162" i="14664"/>
  <c r="AA162" i="14664" s="1"/>
  <c r="Z165" i="14664"/>
  <c r="AC165" i="14664" s="1"/>
  <c r="X165" i="14664"/>
  <c r="AA165" i="14664" s="1"/>
  <c r="Y165" i="14664"/>
  <c r="AB165" i="14664" s="1"/>
  <c r="X278" i="14664"/>
  <c r="AA278" i="14664" s="1"/>
  <c r="Y278" i="14664"/>
  <c r="AB278" i="14664" s="1"/>
  <c r="Z278" i="14664"/>
  <c r="AC278" i="14664" s="1"/>
  <c r="Z320" i="14664"/>
  <c r="AC320" i="14664" s="1"/>
  <c r="X320" i="14664"/>
  <c r="AA320" i="14664" s="1"/>
  <c r="Y320" i="14664"/>
  <c r="AB320" i="14664" s="1"/>
  <c r="Y299" i="14664"/>
  <c r="AB299" i="14664" s="1"/>
  <c r="Z299" i="14664"/>
  <c r="AC299" i="14664" s="1"/>
  <c r="X299" i="14664"/>
  <c r="AA299" i="14664" s="1"/>
  <c r="Z262" i="14664"/>
  <c r="AC262" i="14664" s="1"/>
  <c r="Y262" i="14664"/>
  <c r="AB262" i="14664" s="1"/>
  <c r="X262" i="14664"/>
  <c r="AA262" i="14664" s="1"/>
  <c r="Y108" i="14664"/>
  <c r="AB108" i="14664" s="1"/>
  <c r="X108" i="14664"/>
  <c r="AA108" i="14664" s="1"/>
  <c r="Z108" i="14664"/>
  <c r="AC108" i="14664" s="1"/>
  <c r="Z230" i="14664"/>
  <c r="AC230" i="14664" s="1"/>
  <c r="Y230" i="14664"/>
  <c r="AB230" i="14664" s="1"/>
  <c r="X230" i="14664"/>
  <c r="AA230" i="14664" s="1"/>
  <c r="Y181" i="14664"/>
  <c r="AB181" i="14664" s="1"/>
  <c r="Z181" i="14664"/>
  <c r="AC181" i="14664" s="1"/>
  <c r="X181" i="14664"/>
  <c r="AA181" i="14664" s="1"/>
  <c r="Y112" i="14664"/>
  <c r="AB112" i="14664" s="1"/>
  <c r="X112" i="14664"/>
  <c r="AA112" i="14664" s="1"/>
  <c r="Z112" i="14664"/>
  <c r="AC112" i="14664" s="1"/>
  <c r="X27" i="14664"/>
  <c r="AA27" i="14664" s="1"/>
  <c r="Y27" i="14664"/>
  <c r="AB27" i="14664" s="1"/>
  <c r="Z27" i="14664"/>
  <c r="AC27" i="14664" s="1"/>
  <c r="X216" i="14664"/>
  <c r="AA216" i="14664" s="1"/>
  <c r="Y216" i="14664"/>
  <c r="AB216" i="14664" s="1"/>
  <c r="Z216" i="14664"/>
  <c r="AC216" i="14664" s="1"/>
  <c r="X191" i="14664"/>
  <c r="AA191" i="14664" s="1"/>
  <c r="Y191" i="14664"/>
  <c r="AB191" i="14664" s="1"/>
  <c r="Z191" i="14664"/>
  <c r="AC191" i="14664" s="1"/>
  <c r="X223" i="14664"/>
  <c r="AA223" i="14664" s="1"/>
  <c r="Z223" i="14664"/>
  <c r="AC223" i="14664" s="1"/>
  <c r="Y223" i="14664"/>
  <c r="AB223" i="14664" s="1"/>
  <c r="X118" i="14664"/>
  <c r="AA118" i="14664" s="1"/>
  <c r="Y118" i="14664"/>
  <c r="AB118" i="14664" s="1"/>
  <c r="Z118" i="14664"/>
  <c r="AC118" i="14664" s="1"/>
  <c r="X204" i="14664"/>
  <c r="AA204" i="14664" s="1"/>
  <c r="Y204" i="14664"/>
  <c r="AB204" i="14664" s="1"/>
  <c r="Z204" i="14664"/>
  <c r="AC204" i="14664" s="1"/>
  <c r="Y189" i="14664"/>
  <c r="AB189" i="14664" s="1"/>
  <c r="Z189" i="14664"/>
  <c r="AC189" i="14664" s="1"/>
  <c r="X189" i="14664"/>
  <c r="AA189" i="14664" s="1"/>
  <c r="Y76" i="14664"/>
  <c r="AB76" i="14664" s="1"/>
  <c r="X76" i="14664"/>
  <c r="AA76" i="14664" s="1"/>
  <c r="Z76" i="14664"/>
  <c r="AC76" i="14664" s="1"/>
  <c r="Y98" i="14664"/>
  <c r="AB98" i="14664" s="1"/>
  <c r="Z98" i="14664"/>
  <c r="AC98" i="14664" s="1"/>
  <c r="X98" i="14664"/>
  <c r="AA98" i="14664" s="1"/>
  <c r="Y229" i="14664"/>
  <c r="AB229" i="14664" s="1"/>
  <c r="Z229" i="14664"/>
  <c r="AC229" i="14664" s="1"/>
  <c r="X229" i="14664"/>
  <c r="AA229" i="14664" s="1"/>
  <c r="X40" i="14664"/>
  <c r="AA40" i="14664" s="1"/>
  <c r="Y40" i="14664"/>
  <c r="AB40" i="14664" s="1"/>
  <c r="Z40" i="14664"/>
  <c r="AC40" i="14664" s="1"/>
  <c r="Z125" i="14664"/>
  <c r="AC125" i="14664" s="1"/>
  <c r="X125" i="14664"/>
  <c r="AA125" i="14664" s="1"/>
  <c r="Y125" i="14664"/>
  <c r="AB125" i="14664" s="1"/>
  <c r="X311" i="14664"/>
  <c r="AA311" i="14664" s="1"/>
  <c r="Y311" i="14664"/>
  <c r="AB311" i="14664" s="1"/>
  <c r="Z311" i="14664"/>
  <c r="AC311" i="14664" s="1"/>
  <c r="Z57" i="14664"/>
  <c r="AC57" i="14664" s="1"/>
  <c r="X57" i="14664"/>
  <c r="AA57" i="14664" s="1"/>
  <c r="Y57" i="14664"/>
  <c r="AB57" i="14664" s="1"/>
  <c r="Z81" i="14664"/>
  <c r="AC81" i="14664" s="1"/>
  <c r="X81" i="14664"/>
  <c r="AA81" i="14664" s="1"/>
  <c r="Y81" i="14664"/>
  <c r="AB81" i="14664" s="1"/>
  <c r="X232" i="14664"/>
  <c r="AA232" i="14664" s="1"/>
  <c r="Y232" i="14664"/>
  <c r="AB232" i="14664" s="1"/>
  <c r="Z232" i="14664"/>
  <c r="AC232" i="14664" s="1"/>
  <c r="Y201" i="14664"/>
  <c r="AB201" i="14664" s="1"/>
  <c r="Z201" i="14664"/>
  <c r="AC201" i="14664" s="1"/>
  <c r="X201" i="14664"/>
  <c r="AA201" i="14664" s="1"/>
  <c r="X316" i="14664"/>
  <c r="AA316" i="14664" s="1"/>
  <c r="Y316" i="14664"/>
  <c r="AB316" i="14664" s="1"/>
  <c r="Z316" i="14664"/>
  <c r="AC316" i="14664" s="1"/>
  <c r="X79" i="14664"/>
  <c r="AA79" i="14664" s="1"/>
  <c r="Z79" i="14664"/>
  <c r="AC79" i="14664" s="1"/>
  <c r="Y79" i="14664"/>
  <c r="AB79" i="14664" s="1"/>
  <c r="X284" i="14664"/>
  <c r="AA284" i="14664" s="1"/>
  <c r="Y284" i="14664"/>
  <c r="AB284" i="14664" s="1"/>
  <c r="Z284" i="14664"/>
  <c r="AC284" i="14664" s="1"/>
  <c r="X158" i="14664"/>
  <c r="AA158" i="14664" s="1"/>
  <c r="Y158" i="14664"/>
  <c r="AB158" i="14664" s="1"/>
  <c r="Z158" i="14664"/>
  <c r="AC158" i="14664" s="1"/>
  <c r="X318" i="14664"/>
  <c r="AA318" i="14664" s="1"/>
  <c r="Y318" i="14664"/>
  <c r="AB318" i="14664" s="1"/>
  <c r="Z318" i="14664"/>
  <c r="AC318" i="14664" s="1"/>
  <c r="X159" i="14664"/>
  <c r="AA159" i="14664" s="1"/>
  <c r="Z159" i="14664"/>
  <c r="AC159" i="14664" s="1"/>
  <c r="Y159" i="14664"/>
  <c r="AB159" i="14664" s="1"/>
  <c r="X276" i="14664"/>
  <c r="AA276" i="14664" s="1"/>
  <c r="Z276" i="14664"/>
  <c r="AC276" i="14664" s="1"/>
  <c r="Y276" i="14664"/>
  <c r="AB276" i="14664" s="1"/>
  <c r="X103" i="14664"/>
  <c r="AA103" i="14664" s="1"/>
  <c r="Z103" i="14664"/>
  <c r="AC103" i="14664" s="1"/>
  <c r="Y103" i="14664"/>
  <c r="AB103" i="14664" s="1"/>
  <c r="Z202" i="14664"/>
  <c r="AC202" i="14664" s="1"/>
  <c r="X202" i="14664"/>
  <c r="AA202" i="14664" s="1"/>
  <c r="Y202" i="14664"/>
  <c r="AB202" i="14664" s="1"/>
  <c r="X75" i="14664"/>
  <c r="AA75" i="14664" s="1"/>
  <c r="Y75" i="14664"/>
  <c r="AB75" i="14664" s="1"/>
  <c r="Z75" i="14664"/>
  <c r="AC75" i="14664" s="1"/>
  <c r="Y170" i="14664"/>
  <c r="AB170" i="14664" s="1"/>
  <c r="Z170" i="14664"/>
  <c r="AC170" i="14664" s="1"/>
  <c r="X170" i="14664"/>
  <c r="AA170" i="14664" s="1"/>
  <c r="X172" i="14664"/>
  <c r="AA172" i="14664" s="1"/>
  <c r="Y172" i="14664"/>
  <c r="AB172" i="14664" s="1"/>
  <c r="Z172" i="14664"/>
  <c r="AC172" i="14664" s="1"/>
  <c r="X32" i="14664"/>
  <c r="AA32" i="14664" s="1"/>
  <c r="Y32" i="14664"/>
  <c r="AB32" i="14664" s="1"/>
  <c r="Z32" i="14664"/>
  <c r="AC32" i="14664" s="1"/>
  <c r="X270" i="14664"/>
  <c r="AA270" i="14664" s="1"/>
  <c r="Y270" i="14664"/>
  <c r="AB270" i="14664" s="1"/>
  <c r="Z270" i="14664"/>
  <c r="AC270" i="14664" s="1"/>
  <c r="Y177" i="14664"/>
  <c r="AB177" i="14664" s="1"/>
  <c r="Z177" i="14664"/>
  <c r="AC177" i="14664" s="1"/>
  <c r="X177" i="14664"/>
  <c r="AA177" i="14664" s="1"/>
  <c r="Z77" i="14664"/>
  <c r="AC77" i="14664" s="1"/>
  <c r="X77" i="14664"/>
  <c r="AA77" i="14664" s="1"/>
  <c r="Y77" i="14664"/>
  <c r="AB77" i="14664" s="1"/>
  <c r="X247" i="14664"/>
  <c r="AA247" i="14664" s="1"/>
  <c r="Y247" i="14664"/>
  <c r="AB247" i="14664" s="1"/>
  <c r="Z247" i="14664"/>
  <c r="AC247" i="14664" s="1"/>
  <c r="X111" i="14664"/>
  <c r="AA111" i="14664" s="1"/>
  <c r="Z111" i="14664"/>
  <c r="AC111" i="14664" s="1"/>
  <c r="Y111" i="14664"/>
  <c r="AB111" i="14664" s="1"/>
  <c r="Y308" i="14664"/>
  <c r="AB308" i="14664" s="1"/>
  <c r="Z308" i="14664"/>
  <c r="AC308" i="14664" s="1"/>
  <c r="X308" i="14664"/>
  <c r="AA308" i="14664" s="1"/>
  <c r="Z186" i="14664"/>
  <c r="AC186" i="14664" s="1"/>
  <c r="X186" i="14664"/>
  <c r="AA186" i="14664" s="1"/>
  <c r="Y186" i="14664"/>
  <c r="AB186" i="14664" s="1"/>
  <c r="X267" i="14664"/>
  <c r="AA267" i="14664" s="1"/>
  <c r="Y267" i="14664"/>
  <c r="AB267" i="14664" s="1"/>
  <c r="Z267" i="14664"/>
  <c r="AC267" i="14664" s="1"/>
  <c r="X243" i="14664"/>
  <c r="AA243" i="14664" s="1"/>
  <c r="Y243" i="14664"/>
  <c r="AB243" i="14664" s="1"/>
  <c r="Z243" i="14664"/>
  <c r="AC243" i="14664" s="1"/>
  <c r="Z206" i="14664"/>
  <c r="AC206" i="14664" s="1"/>
  <c r="X206" i="14664"/>
  <c r="AA206" i="14664" s="1"/>
  <c r="Y206" i="14664"/>
  <c r="AB206" i="14664" s="1"/>
  <c r="Z113" i="14664"/>
  <c r="AC113" i="14664" s="1"/>
  <c r="X113" i="14664"/>
  <c r="AA113" i="14664" s="1"/>
  <c r="Y113" i="14664"/>
  <c r="AB113" i="14664" s="1"/>
  <c r="X310" i="14664"/>
  <c r="AA310" i="14664" s="1"/>
  <c r="Y310" i="14664"/>
  <c r="AB310" i="14664" s="1"/>
  <c r="Z310" i="14664"/>
  <c r="AC310" i="14664" s="1"/>
  <c r="Y45" i="14664"/>
  <c r="AB45" i="14664" s="1"/>
  <c r="Z45" i="14664"/>
  <c r="AC45" i="14664" s="1"/>
  <c r="X45" i="14664"/>
  <c r="AA45" i="14664" s="1"/>
  <c r="Z89" i="14664"/>
  <c r="AC89" i="14664" s="1"/>
  <c r="X89" i="14664"/>
  <c r="AA89" i="14664" s="1"/>
  <c r="Y89" i="14664"/>
  <c r="AB89" i="14664" s="1"/>
  <c r="Z282" i="14664"/>
  <c r="AC282" i="14664" s="1"/>
  <c r="Y282" i="14664"/>
  <c r="AB282" i="14664" s="1"/>
  <c r="X282" i="14664"/>
  <c r="AA282" i="14664" s="1"/>
  <c r="Y160" i="14664"/>
  <c r="AB160" i="14664" s="1"/>
  <c r="X160" i="14664"/>
  <c r="AA160" i="14664" s="1"/>
  <c r="Z160" i="14664"/>
  <c r="AC160" i="14664" s="1"/>
  <c r="X39" i="14664"/>
  <c r="AA39" i="14664" s="1"/>
  <c r="Z39" i="14664"/>
  <c r="AC39" i="14664" s="1"/>
  <c r="Y39" i="14664"/>
  <c r="AB39" i="14664" s="1"/>
  <c r="X192" i="14664"/>
  <c r="AA192" i="14664" s="1"/>
  <c r="Y192" i="14664"/>
  <c r="AB192" i="14664" s="1"/>
  <c r="Z192" i="14664"/>
  <c r="AC192" i="14664" s="1"/>
  <c r="X171" i="14664"/>
  <c r="AA171" i="14664" s="1"/>
  <c r="Y171" i="14664"/>
  <c r="AB171" i="14664" s="1"/>
  <c r="Z171" i="14664"/>
  <c r="AC171" i="14664" s="1"/>
  <c r="X134" i="14664"/>
  <c r="AA134" i="14664" s="1"/>
  <c r="Y134" i="14664"/>
  <c r="AB134" i="14664" s="1"/>
  <c r="Z134" i="14664"/>
  <c r="AC134" i="14664" s="1"/>
  <c r="X275" i="14664"/>
  <c r="AA275" i="14664" s="1"/>
  <c r="Z275" i="14664"/>
  <c r="AC275" i="14664" s="1"/>
  <c r="Y275" i="14664"/>
  <c r="AB275" i="14664" s="1"/>
  <c r="X102" i="14664"/>
  <c r="AA102" i="14664" s="1"/>
  <c r="Y102" i="14664"/>
  <c r="AB102" i="14664" s="1"/>
  <c r="Z102" i="14664"/>
  <c r="AC102" i="14664" s="1"/>
  <c r="Y66" i="14664"/>
  <c r="AB66" i="14664" s="1"/>
  <c r="Z66" i="14664"/>
  <c r="AC66" i="14664" s="1"/>
  <c r="X66" i="14664"/>
  <c r="AA66" i="14664" s="1"/>
  <c r="Y277" i="14664"/>
  <c r="AB277" i="14664" s="1"/>
  <c r="Z277" i="14664"/>
  <c r="AC277" i="14664" s="1"/>
  <c r="X277" i="14664"/>
  <c r="AA277" i="14664" s="1"/>
  <c r="Y245" i="14664"/>
  <c r="AB245" i="14664" s="1"/>
  <c r="Z245" i="14664"/>
  <c r="AC245" i="14664" s="1"/>
  <c r="X245" i="14664"/>
  <c r="AA245" i="14664" s="1"/>
  <c r="X295" i="14664"/>
  <c r="AA295" i="14664" s="1"/>
  <c r="Y295" i="14664"/>
  <c r="AB295" i="14664" s="1"/>
  <c r="Z295" i="14664"/>
  <c r="AC295" i="14664" s="1"/>
  <c r="X99" i="14664"/>
  <c r="AA99" i="14664" s="1"/>
  <c r="Y99" i="14664"/>
  <c r="AB99" i="14664" s="1"/>
  <c r="Z99" i="14664"/>
  <c r="AC99" i="14664" s="1"/>
  <c r="Y164" i="14664"/>
  <c r="AB164" i="14664" s="1"/>
  <c r="X164" i="14664"/>
  <c r="AA164" i="14664" s="1"/>
  <c r="Z164" i="14664"/>
  <c r="AC164" i="14664" s="1"/>
  <c r="X67" i="14664"/>
  <c r="AA67" i="14664" s="1"/>
  <c r="Y67" i="14664"/>
  <c r="AB67" i="14664" s="1"/>
  <c r="Z67" i="14664"/>
  <c r="AC67" i="14664" s="1"/>
  <c r="Z137" i="14664"/>
  <c r="AC137" i="14664" s="1"/>
  <c r="X137" i="14664"/>
  <c r="AA137" i="14664" s="1"/>
  <c r="Y137" i="14664"/>
  <c r="AB137" i="14664" s="1"/>
  <c r="Y80" i="14664"/>
  <c r="AB80" i="14664" s="1"/>
  <c r="X80" i="14664"/>
  <c r="AA80" i="14664" s="1"/>
  <c r="Z80" i="14664"/>
  <c r="AC80" i="14664" s="1"/>
  <c r="Z266" i="14664"/>
  <c r="AC266" i="14664" s="1"/>
  <c r="X266" i="14664"/>
  <c r="AA266" i="14664" s="1"/>
  <c r="Y266" i="14664"/>
  <c r="AB266" i="14664" s="1"/>
  <c r="X59" i="14664"/>
  <c r="AA59" i="14664" s="1"/>
  <c r="Y59" i="14664"/>
  <c r="AB59" i="14664" s="1"/>
  <c r="Z59" i="14664"/>
  <c r="AC59" i="14664" s="1"/>
  <c r="X46" i="14664"/>
  <c r="AA46" i="14664" s="1"/>
  <c r="Y46" i="14664"/>
  <c r="AB46" i="14664" s="1"/>
  <c r="Z46" i="14664"/>
  <c r="AC46" i="14664" s="1"/>
  <c r="X296" i="14664"/>
  <c r="AA296" i="14664" s="1"/>
  <c r="Y296" i="14664"/>
  <c r="AB296" i="14664" s="1"/>
  <c r="Z296" i="14664"/>
  <c r="AC296" i="14664" s="1"/>
  <c r="X127" i="14664"/>
  <c r="AA127" i="14664" s="1"/>
  <c r="Z127" i="14664"/>
  <c r="AC127" i="14664" s="1"/>
  <c r="Y127" i="14664"/>
  <c r="AB127" i="14664" s="1"/>
  <c r="X264" i="14664"/>
  <c r="AA264" i="14664" s="1"/>
  <c r="Y264" i="14664"/>
  <c r="AB264" i="14664" s="1"/>
  <c r="Z264" i="14664"/>
  <c r="AC264" i="14664" s="1"/>
  <c r="Z101" i="14664"/>
  <c r="AC101" i="14664" s="1"/>
  <c r="X101" i="14664"/>
  <c r="AA101" i="14664" s="1"/>
  <c r="Y101" i="14664"/>
  <c r="AB101" i="14664" s="1"/>
  <c r="Y205" i="14664"/>
  <c r="AB205" i="14664" s="1"/>
  <c r="Z205" i="14664"/>
  <c r="AC205" i="14664" s="1"/>
  <c r="X205" i="14664"/>
  <c r="AA205" i="14664" s="1"/>
  <c r="X196" i="14664"/>
  <c r="AA196" i="14664" s="1"/>
  <c r="Y196" i="14664"/>
  <c r="AB196" i="14664" s="1"/>
  <c r="Z196" i="14664"/>
  <c r="AC196" i="14664" s="1"/>
  <c r="Y82" i="14664"/>
  <c r="AB82" i="14664" s="1"/>
  <c r="Z82" i="14664"/>
  <c r="AC82" i="14664" s="1"/>
  <c r="X82" i="14664"/>
  <c r="AA82" i="14664" s="1"/>
  <c r="X252" i="14664"/>
  <c r="AA252" i="14664" s="1"/>
  <c r="Y252" i="14664"/>
  <c r="AB252" i="14664" s="1"/>
  <c r="Z252" i="14664"/>
  <c r="AC252" i="14664" s="1"/>
  <c r="Z69" i="14664"/>
  <c r="AC69" i="14664" s="1"/>
  <c r="X69" i="14664"/>
  <c r="AA69" i="14664" s="1"/>
  <c r="Y69" i="14664"/>
  <c r="AB69" i="14664" s="1"/>
  <c r="X176" i="14664"/>
  <c r="AA176" i="14664" s="1"/>
  <c r="Y176" i="14664"/>
  <c r="AB176" i="14664" s="1"/>
  <c r="Z176" i="14664"/>
  <c r="AC176" i="14664" s="1"/>
  <c r="X91" i="14664"/>
  <c r="AA91" i="14664" s="1"/>
  <c r="Y91" i="14664"/>
  <c r="AB91" i="14664" s="1"/>
  <c r="Z91" i="14664"/>
  <c r="AC91" i="14664" s="1"/>
  <c r="X280" i="14664"/>
  <c r="AA280" i="14664" s="1"/>
  <c r="Y280" i="14664"/>
  <c r="AB280" i="14664" s="1"/>
  <c r="Z280" i="14664"/>
  <c r="AC280" i="14664" s="1"/>
  <c r="X319" i="14664"/>
  <c r="AA319" i="14664" s="1"/>
  <c r="Y319" i="14664"/>
  <c r="AB319" i="14664" s="1"/>
  <c r="Z319" i="14664"/>
  <c r="AC319" i="14664" s="1"/>
  <c r="Z26" i="14664"/>
  <c r="AC26" i="14664" s="1"/>
  <c r="X26" i="14664"/>
  <c r="AA26" i="14664" s="1"/>
  <c r="Y26" i="14664"/>
  <c r="AB26" i="14664" s="1"/>
  <c r="Z53" i="14664"/>
  <c r="AC53" i="14664" s="1"/>
  <c r="X53" i="14664"/>
  <c r="AA53" i="14664" s="1"/>
  <c r="Y53" i="14664"/>
  <c r="AB53" i="14664" s="1"/>
  <c r="X207" i="14664"/>
  <c r="AA207" i="14664" s="1"/>
  <c r="Z207" i="14664"/>
  <c r="AC207" i="14664" s="1"/>
  <c r="Y207" i="14664"/>
  <c r="AB207" i="14664" s="1"/>
  <c r="Z109" i="14664"/>
  <c r="AC109" i="14664" s="1"/>
  <c r="X109" i="14664"/>
  <c r="AA109" i="14664" s="1"/>
  <c r="Y109" i="14664"/>
  <c r="AB109" i="14664" s="1"/>
  <c r="Y273" i="14664"/>
  <c r="AB273" i="14664" s="1"/>
  <c r="Z273" i="14664"/>
  <c r="AC273" i="14664" s="1"/>
  <c r="X273" i="14664"/>
  <c r="AA273" i="14664" s="1"/>
  <c r="Z121" i="14664"/>
  <c r="AC121" i="14664" s="1"/>
  <c r="X121" i="14664"/>
  <c r="AA121" i="14664" s="1"/>
  <c r="Y121" i="14664"/>
  <c r="AB121" i="14664" s="1"/>
  <c r="Y114" i="14664"/>
  <c r="AB114" i="14664" s="1"/>
  <c r="Z114" i="14664"/>
  <c r="AC114" i="14664" s="1"/>
  <c r="X114" i="14664"/>
  <c r="AA114" i="14664" s="1"/>
  <c r="X167" i="14664"/>
  <c r="AA167" i="14664" s="1"/>
  <c r="Z167" i="14664"/>
  <c r="AC167" i="14664" s="1"/>
  <c r="Y167" i="14664"/>
  <c r="AB167" i="14664" s="1"/>
  <c r="X255" i="14664"/>
  <c r="AA255" i="14664" s="1"/>
  <c r="Z255" i="14664"/>
  <c r="AC255" i="14664" s="1"/>
  <c r="Y255" i="14664"/>
  <c r="AB255" i="14664" s="1"/>
  <c r="Y68" i="14664"/>
  <c r="AB68" i="14664" s="1"/>
  <c r="X68" i="14664"/>
  <c r="AA68" i="14664" s="1"/>
  <c r="Z68" i="14664"/>
  <c r="AC68" i="14664" s="1"/>
  <c r="Y286" i="14664"/>
  <c r="AB286" i="14664" s="1"/>
  <c r="Z286" i="14664"/>
  <c r="AC286" i="14664" s="1"/>
  <c r="X286" i="14664"/>
  <c r="AA286" i="14664" s="1"/>
  <c r="Y257" i="14664"/>
  <c r="AB257" i="14664" s="1"/>
  <c r="Z257" i="14664"/>
  <c r="AC257" i="14664" s="1"/>
  <c r="X257" i="14664"/>
  <c r="AA257" i="14664" s="1"/>
  <c r="X180" i="14664"/>
  <c r="AA180" i="14664" s="1"/>
  <c r="Y180" i="14664"/>
  <c r="AB180" i="14664" s="1"/>
  <c r="Z180" i="14664"/>
  <c r="AC180" i="14664" s="1"/>
  <c r="Y58" i="14664"/>
  <c r="AB58" i="14664" s="1"/>
  <c r="Z58" i="14664"/>
  <c r="AC58" i="14664" s="1"/>
  <c r="X58" i="14664"/>
  <c r="AA58" i="14664" s="1"/>
  <c r="X306" i="14664"/>
  <c r="AA306" i="14664" s="1"/>
  <c r="Y306" i="14664"/>
  <c r="AB306" i="14664" s="1"/>
  <c r="Z306" i="14664"/>
  <c r="AC306" i="14664" s="1"/>
  <c r="X203" i="14664"/>
  <c r="AA203" i="14664" s="1"/>
  <c r="Y203" i="14664"/>
  <c r="AB203" i="14664" s="1"/>
  <c r="Z203" i="14664"/>
  <c r="AC203" i="14664" s="1"/>
  <c r="Y154" i="14664"/>
  <c r="AB154" i="14664" s="1"/>
  <c r="Z154" i="14664"/>
  <c r="AC154" i="14664" s="1"/>
  <c r="X154" i="14664"/>
  <c r="AA154" i="14664" s="1"/>
  <c r="X251" i="14664"/>
  <c r="AA251" i="14664" s="1"/>
  <c r="Y251" i="14664"/>
  <c r="AB251" i="14664" s="1"/>
  <c r="Z251" i="14664"/>
  <c r="AC251" i="14664" s="1"/>
  <c r="X86" i="14664"/>
  <c r="AA86" i="14664" s="1"/>
  <c r="Y86" i="14664"/>
  <c r="AB86" i="14664" s="1"/>
  <c r="Z86" i="14664"/>
  <c r="AC86" i="14664" s="1"/>
  <c r="Y185" i="14664"/>
  <c r="AB185" i="14664" s="1"/>
  <c r="Z185" i="14664"/>
  <c r="AC185" i="14664" s="1"/>
  <c r="X185" i="14664"/>
  <c r="AA185" i="14664" s="1"/>
  <c r="X272" i="14664"/>
  <c r="AA272" i="14664" s="1"/>
  <c r="Y272" i="14664"/>
  <c r="AB272" i="14664" s="1"/>
  <c r="Z272" i="14664"/>
  <c r="AC272" i="14664" s="1"/>
  <c r="Z153" i="14664"/>
  <c r="AC153" i="14664" s="1"/>
  <c r="X153" i="14664"/>
  <c r="AA153" i="14664" s="1"/>
  <c r="Y153" i="14664"/>
  <c r="AB153" i="14664" s="1"/>
  <c r="X292" i="14664"/>
  <c r="AA292" i="14664" s="1"/>
  <c r="Y292" i="14664"/>
  <c r="AB292" i="14664" s="1"/>
  <c r="Z292" i="14664"/>
  <c r="AC292" i="14664" s="1"/>
  <c r="X147" i="14664"/>
  <c r="AA147" i="14664" s="1"/>
  <c r="Y147" i="14664"/>
  <c r="AB147" i="14664" s="1"/>
  <c r="Z147" i="14664"/>
  <c r="AC147" i="14664" s="1"/>
  <c r="X151" i="14664"/>
  <c r="AA151" i="14664" s="1"/>
  <c r="Z151" i="14664"/>
  <c r="AC151" i="14664" s="1"/>
  <c r="Y151" i="14664"/>
  <c r="AB151" i="14664" s="1"/>
  <c r="Z145" i="14664"/>
  <c r="AC145" i="14664" s="1"/>
  <c r="X145" i="14664"/>
  <c r="AA145" i="14664" s="1"/>
  <c r="Y145" i="14664"/>
  <c r="AB145" i="14664" s="1"/>
  <c r="Y132" i="14664"/>
  <c r="AB132" i="14664" s="1"/>
  <c r="X132" i="14664"/>
  <c r="AA132" i="14664" s="1"/>
  <c r="Z132" i="14664"/>
  <c r="AC132" i="14664" s="1"/>
  <c r="X87" i="14664"/>
  <c r="AA87" i="14664" s="1"/>
  <c r="Z87" i="14664"/>
  <c r="AC87" i="14664" s="1"/>
  <c r="Y87" i="14664"/>
  <c r="AB87" i="14664" s="1"/>
  <c r="X236" i="14664"/>
  <c r="AA236" i="14664" s="1"/>
  <c r="Y236" i="14664"/>
  <c r="AB236" i="14664" s="1"/>
  <c r="Z236" i="14664"/>
  <c r="AC236" i="14664" s="1"/>
  <c r="X55" i="14664"/>
  <c r="AA55" i="14664" s="1"/>
  <c r="Z55" i="14664"/>
  <c r="AC55" i="14664" s="1"/>
  <c r="Y55" i="14664"/>
  <c r="AB55" i="14664" s="1"/>
  <c r="Z250" i="14664"/>
  <c r="AC250" i="14664" s="1"/>
  <c r="Y250" i="14664"/>
  <c r="AB250" i="14664" s="1"/>
  <c r="X250" i="14664"/>
  <c r="AA250" i="14664" s="1"/>
  <c r="X126" i="14664"/>
  <c r="AA126" i="14664" s="1"/>
  <c r="Y126" i="14664"/>
  <c r="AB126" i="14664" s="1"/>
  <c r="Z126" i="14664"/>
  <c r="AC126" i="14664" s="1"/>
  <c r="J522" i="14664" l="1"/>
  <c r="Z3" i="14659"/>
  <c r="X3" i="14659"/>
  <c r="V3" i="14659"/>
  <c r="T3" i="14659"/>
  <c r="X4" i="14659"/>
  <c r="AL14" i="14659"/>
  <c r="AL15" i="14659"/>
  <c r="AL16" i="14659"/>
  <c r="AL17" i="14659"/>
  <c r="AL18" i="14659"/>
  <c r="AL19" i="14659"/>
  <c r="AL20" i="14659"/>
  <c r="AL21" i="14659"/>
  <c r="AL22" i="14659"/>
  <c r="AL23" i="14659"/>
  <c r="AL24" i="14659"/>
  <c r="AL25" i="14659"/>
  <c r="AL26" i="14659"/>
  <c r="AL27" i="14659"/>
  <c r="AL28" i="14659"/>
  <c r="AL29" i="14659"/>
  <c r="AL30" i="14659"/>
  <c r="AL31" i="14659"/>
  <c r="AL32" i="14659"/>
  <c r="AL33" i="14659"/>
  <c r="AL34" i="14659"/>
  <c r="AL35" i="14659"/>
  <c r="AL36" i="14659"/>
  <c r="AL37" i="14659"/>
  <c r="AL38" i="14659"/>
  <c r="AL39" i="14659"/>
  <c r="AL40" i="14659"/>
  <c r="AL41" i="14659"/>
  <c r="AL42" i="14659"/>
  <c r="AL43" i="14659"/>
  <c r="AL44" i="14659"/>
  <c r="AL45" i="14659"/>
  <c r="AL46" i="14659"/>
  <c r="AL47" i="14659"/>
  <c r="AL48" i="14659"/>
  <c r="AL49" i="14659"/>
  <c r="AL50" i="14659"/>
  <c r="AL51" i="14659"/>
  <c r="AL52" i="14659"/>
  <c r="AL53" i="14659"/>
  <c r="AL54" i="14659"/>
  <c r="AL55" i="14659"/>
  <c r="AL56" i="14659"/>
  <c r="AL57" i="14659"/>
  <c r="AL58" i="14659"/>
  <c r="AL59" i="14659"/>
  <c r="AL60" i="14659"/>
  <c r="AL61" i="14659"/>
  <c r="AL62" i="14659"/>
  <c r="AL63" i="14659"/>
  <c r="AL64" i="14659"/>
  <c r="AL65" i="14659"/>
  <c r="AL66" i="14659"/>
  <c r="AL67" i="14659"/>
  <c r="AL68" i="14659"/>
  <c r="AL69" i="14659"/>
  <c r="AL70" i="14659"/>
  <c r="AL71" i="14659"/>
  <c r="AL72" i="14659"/>
  <c r="AL73" i="14659"/>
  <c r="AL74" i="14659"/>
  <c r="AL75" i="14659"/>
  <c r="AL76" i="14659"/>
  <c r="AL77" i="14659"/>
  <c r="AL78" i="14659"/>
  <c r="AL79" i="14659"/>
  <c r="AL80" i="14659"/>
  <c r="AL81" i="14659"/>
  <c r="AL82" i="14659"/>
  <c r="AL83" i="14659"/>
  <c r="AL84" i="14659"/>
  <c r="AL85" i="14659"/>
  <c r="AL86" i="14659"/>
  <c r="AL87" i="14659"/>
  <c r="AL88" i="14659"/>
  <c r="AL89" i="14659"/>
  <c r="AL90" i="14659"/>
  <c r="AL91" i="14659"/>
  <c r="AL92" i="14659"/>
  <c r="AL93" i="14659"/>
  <c r="AL94" i="14659"/>
  <c r="AL95" i="14659"/>
  <c r="AL96" i="14659"/>
  <c r="AL97" i="14659"/>
  <c r="AL98" i="14659"/>
  <c r="AL99" i="14659"/>
  <c r="AL100" i="14659"/>
  <c r="AL101" i="14659"/>
  <c r="AL102" i="14659"/>
  <c r="AL103" i="14659"/>
  <c r="AL104" i="14659"/>
  <c r="AL105" i="14659"/>
  <c r="AL106" i="14659"/>
  <c r="AL107" i="14659"/>
  <c r="AL108" i="14659"/>
  <c r="AL109" i="14659"/>
  <c r="AL110" i="14659"/>
  <c r="AL111" i="14659"/>
  <c r="AL112" i="14659"/>
  <c r="AL113" i="14659"/>
  <c r="AL114" i="14659"/>
  <c r="AL115" i="14659"/>
  <c r="AL116" i="14659"/>
  <c r="AL117" i="14659"/>
  <c r="AL118" i="14659"/>
  <c r="AL119" i="14659"/>
  <c r="AL120" i="14659"/>
  <c r="AL121" i="14659"/>
  <c r="AL122" i="14659"/>
  <c r="AL123" i="14659"/>
  <c r="AL124" i="14659"/>
  <c r="AL125" i="14659"/>
  <c r="AL126" i="14659"/>
  <c r="AL127" i="14659"/>
  <c r="AL128" i="14659"/>
  <c r="AL129" i="14659"/>
  <c r="AL130" i="14659"/>
  <c r="AL131" i="14659"/>
  <c r="AL132" i="14659"/>
  <c r="AL133" i="14659"/>
  <c r="AL134" i="14659"/>
  <c r="AL135" i="14659"/>
  <c r="AL136" i="14659"/>
  <c r="AL137" i="14659"/>
  <c r="AL138" i="14659"/>
  <c r="AL139" i="14659"/>
  <c r="AL140" i="14659"/>
  <c r="AL141" i="14659"/>
  <c r="AL142" i="14659"/>
  <c r="AL143" i="14659"/>
  <c r="AL144" i="14659"/>
  <c r="AL145" i="14659"/>
  <c r="AL146" i="14659"/>
  <c r="AL147" i="14659"/>
  <c r="AL148" i="14659"/>
  <c r="AL149" i="14659"/>
  <c r="AL150" i="14659"/>
  <c r="AL151" i="14659"/>
  <c r="AL152" i="14659"/>
  <c r="AL153" i="14659"/>
  <c r="AL154" i="14659"/>
  <c r="AL155" i="14659"/>
  <c r="AL156" i="14659"/>
  <c r="AL157" i="14659"/>
  <c r="AL158" i="14659"/>
  <c r="AL159" i="14659"/>
  <c r="AL160" i="14659"/>
  <c r="AL161" i="14659"/>
  <c r="AL162" i="14659"/>
  <c r="AL163" i="14659"/>
  <c r="AL164" i="14659"/>
  <c r="AL165" i="14659"/>
  <c r="AL166" i="14659"/>
  <c r="AL167" i="14659"/>
  <c r="AL168" i="14659"/>
  <c r="AL169" i="14659"/>
  <c r="AL170" i="14659"/>
  <c r="AL171" i="14659"/>
  <c r="AL172" i="14659"/>
  <c r="AL173" i="14659"/>
  <c r="AL174" i="14659"/>
  <c r="AL175" i="14659"/>
  <c r="AL176" i="14659"/>
  <c r="AL177" i="14659"/>
  <c r="AL178" i="14659"/>
  <c r="AL179" i="14659"/>
  <c r="AL180" i="14659"/>
  <c r="AL181" i="14659"/>
  <c r="AL182" i="14659"/>
  <c r="AL183" i="14659"/>
  <c r="AL184" i="14659"/>
  <c r="AL185" i="14659"/>
  <c r="AL186" i="14659"/>
  <c r="AL187" i="14659"/>
  <c r="AL188" i="14659"/>
  <c r="AL189" i="14659"/>
  <c r="AL190" i="14659"/>
  <c r="AL191" i="14659"/>
  <c r="AL192" i="14659"/>
  <c r="AL193" i="14659"/>
  <c r="AL194" i="14659"/>
  <c r="AL195" i="14659"/>
  <c r="AL196" i="14659"/>
  <c r="AL197" i="14659"/>
  <c r="AL198" i="14659"/>
  <c r="AL199" i="14659"/>
  <c r="AL200" i="14659"/>
  <c r="AL201" i="14659"/>
  <c r="AL202" i="14659"/>
  <c r="AL203" i="14659"/>
  <c r="AL204" i="14659"/>
  <c r="AL205" i="14659"/>
  <c r="AL206" i="14659"/>
  <c r="AL207" i="14659"/>
  <c r="AL208" i="14659"/>
  <c r="AL209" i="14659"/>
  <c r="AL210" i="14659"/>
  <c r="AL211" i="14659"/>
  <c r="AL212" i="14659"/>
  <c r="AL213" i="14659"/>
  <c r="AL214" i="14659"/>
  <c r="AL215" i="14659"/>
  <c r="AL216" i="14659"/>
  <c r="AL217" i="14659"/>
  <c r="AL218" i="14659"/>
  <c r="AL219" i="14659"/>
  <c r="AL220" i="14659"/>
  <c r="AL221" i="14659"/>
  <c r="AL222" i="14659"/>
  <c r="AL223" i="14659"/>
  <c r="AL224" i="14659"/>
  <c r="AL225" i="14659"/>
  <c r="AL226" i="14659"/>
  <c r="AL227" i="14659"/>
  <c r="AL228" i="14659"/>
  <c r="AL229" i="14659"/>
  <c r="AL230" i="14659"/>
  <c r="AL231" i="14659"/>
  <c r="AL232" i="14659"/>
  <c r="AL233" i="14659"/>
  <c r="AL234" i="14659"/>
  <c r="AL235" i="14659"/>
  <c r="AL236" i="14659"/>
  <c r="AL237" i="14659"/>
  <c r="AL238" i="14659"/>
  <c r="AL239" i="14659"/>
  <c r="AL240" i="14659"/>
  <c r="AL241" i="14659"/>
  <c r="AL242" i="14659"/>
  <c r="AL243" i="14659"/>
  <c r="AL244" i="14659"/>
  <c r="AL245" i="14659"/>
  <c r="AL246" i="14659"/>
  <c r="AL247" i="14659"/>
  <c r="AL248" i="14659"/>
  <c r="AL249" i="14659"/>
  <c r="AL250" i="14659"/>
  <c r="AL251" i="14659"/>
  <c r="AL252" i="14659"/>
  <c r="AL253" i="14659"/>
  <c r="AL254" i="14659"/>
  <c r="AL255" i="14659"/>
  <c r="AL256" i="14659"/>
  <c r="AL257" i="14659"/>
  <c r="AL258" i="14659"/>
  <c r="AL259" i="14659"/>
  <c r="AL260" i="14659"/>
  <c r="AL261" i="14659"/>
  <c r="AL262" i="14659"/>
  <c r="AL263" i="14659"/>
  <c r="AL264" i="14659"/>
  <c r="AL265" i="14659"/>
  <c r="AL266" i="14659"/>
  <c r="AL267" i="14659"/>
  <c r="AL268" i="14659"/>
  <c r="AL269" i="14659"/>
  <c r="AL270" i="14659"/>
  <c r="AL271" i="14659"/>
  <c r="AL272" i="14659"/>
  <c r="AL273" i="14659"/>
  <c r="AL274" i="14659"/>
  <c r="AL275" i="14659"/>
  <c r="AL276" i="14659"/>
  <c r="AL277" i="14659"/>
  <c r="AL278" i="14659"/>
  <c r="AL279" i="14659"/>
  <c r="AL280" i="14659"/>
  <c r="AL281" i="14659"/>
  <c r="AL282" i="14659"/>
  <c r="AL283" i="14659"/>
  <c r="AL284" i="14659"/>
  <c r="AL285" i="14659"/>
  <c r="AL286" i="14659"/>
  <c r="AL287" i="14659"/>
  <c r="AL288" i="14659"/>
  <c r="AL289" i="14659"/>
  <c r="AL290" i="14659"/>
  <c r="AL291" i="14659"/>
  <c r="AL292" i="14659"/>
  <c r="AL293" i="14659"/>
  <c r="AL294" i="14659"/>
  <c r="AL295" i="14659"/>
  <c r="AL296" i="14659"/>
  <c r="AL297" i="14659"/>
  <c r="AL298" i="14659"/>
  <c r="AL299" i="14659"/>
  <c r="AL300" i="14659"/>
  <c r="AL301" i="14659"/>
  <c r="AL302" i="14659"/>
  <c r="AL303" i="14659"/>
  <c r="AL304" i="14659"/>
  <c r="AL305" i="14659"/>
  <c r="AL306" i="14659"/>
  <c r="AL307" i="14659"/>
  <c r="AL308" i="14659"/>
  <c r="AL309" i="14659"/>
  <c r="AL310" i="14659"/>
  <c r="AL311" i="14659"/>
  <c r="AL312" i="14659"/>
  <c r="AL313" i="14659"/>
  <c r="AL314" i="14659"/>
  <c r="AL315" i="14659"/>
  <c r="AL316" i="14659"/>
  <c r="AL317" i="14659"/>
  <c r="AL318" i="14659"/>
  <c r="AL319" i="14659"/>
  <c r="AL320" i="14659"/>
  <c r="AL321" i="14659"/>
  <c r="AL322" i="14659"/>
  <c r="AL323" i="14659"/>
  <c r="AL324" i="14659"/>
  <c r="AL325" i="14659"/>
  <c r="AL326" i="14659"/>
  <c r="AL327" i="14659"/>
  <c r="AL328" i="14659"/>
  <c r="AL329" i="14659"/>
  <c r="AL330" i="14659"/>
  <c r="AL331" i="14659"/>
  <c r="AL332" i="14659"/>
  <c r="AL333" i="14659"/>
  <c r="AL334" i="14659"/>
  <c r="AL335" i="14659"/>
  <c r="AL336" i="14659"/>
  <c r="AL337" i="14659"/>
  <c r="AL338" i="14659"/>
  <c r="AL339" i="14659"/>
  <c r="AL340" i="14659"/>
  <c r="AL341" i="14659"/>
  <c r="AL342" i="14659"/>
  <c r="AL343" i="14659"/>
  <c r="AL344" i="14659"/>
  <c r="AL345" i="14659"/>
  <c r="AL346" i="14659"/>
  <c r="AL347" i="14659"/>
  <c r="AL348" i="14659"/>
  <c r="AL349" i="14659"/>
  <c r="AL350" i="14659"/>
  <c r="AL351" i="14659"/>
  <c r="AL352" i="14659"/>
  <c r="AL353" i="14659"/>
  <c r="AL354" i="14659"/>
  <c r="AL355" i="14659"/>
  <c r="AL356" i="14659"/>
  <c r="AL357" i="14659"/>
  <c r="AL358" i="14659"/>
  <c r="AL359" i="14659"/>
  <c r="AL360" i="14659"/>
  <c r="AL361" i="14659"/>
  <c r="AL362" i="14659"/>
  <c r="AL363" i="14659"/>
  <c r="AL364" i="14659"/>
  <c r="AL365" i="14659"/>
  <c r="AL366" i="14659"/>
  <c r="AL367" i="14659"/>
  <c r="AL368" i="14659"/>
  <c r="AL369" i="14659"/>
  <c r="AL370" i="14659"/>
  <c r="AL371" i="14659"/>
  <c r="AL372" i="14659"/>
  <c r="AL373" i="14659"/>
  <c r="AL374" i="14659"/>
  <c r="AL375" i="14659"/>
  <c r="AL376" i="14659"/>
  <c r="AL377" i="14659"/>
  <c r="AL378" i="14659"/>
  <c r="AL379" i="14659"/>
  <c r="AL380" i="14659"/>
  <c r="AL381" i="14659"/>
  <c r="AL382" i="14659"/>
  <c r="AL383" i="14659"/>
  <c r="AL384" i="14659"/>
  <c r="AL385" i="14659"/>
  <c r="AL386" i="14659"/>
  <c r="AL387" i="14659"/>
  <c r="AL388" i="14659"/>
  <c r="AL389" i="14659"/>
  <c r="AL390" i="14659"/>
  <c r="AL391" i="14659"/>
  <c r="AL392" i="14659"/>
  <c r="AL393" i="14659"/>
  <c r="AL394" i="14659"/>
  <c r="AL395" i="14659"/>
  <c r="AL396" i="14659"/>
  <c r="AL397" i="14659"/>
  <c r="AL398" i="14659"/>
  <c r="AL399" i="14659"/>
  <c r="AL400" i="14659"/>
  <c r="AL401" i="14659"/>
  <c r="AL402" i="14659"/>
  <c r="AL403" i="14659"/>
  <c r="AL404" i="14659"/>
  <c r="AL405" i="14659"/>
  <c r="AL406" i="14659"/>
  <c r="AL407" i="14659"/>
  <c r="AL408" i="14659"/>
  <c r="AL409" i="14659"/>
  <c r="AL410" i="14659"/>
  <c r="AL411" i="14659"/>
  <c r="AL412" i="14659"/>
  <c r="AL413" i="14659"/>
  <c r="AL414" i="14659"/>
  <c r="AL415" i="14659"/>
  <c r="AL416" i="14659"/>
  <c r="AL417" i="14659"/>
  <c r="AL418" i="14659"/>
  <c r="AL419" i="14659"/>
  <c r="AL420" i="14659"/>
  <c r="AL421" i="14659"/>
  <c r="AL422" i="14659"/>
  <c r="AL423" i="14659"/>
  <c r="AL424" i="14659"/>
  <c r="AL425" i="14659"/>
  <c r="AL426" i="14659"/>
  <c r="AL427" i="14659"/>
  <c r="AL428" i="14659"/>
  <c r="AL429" i="14659"/>
  <c r="AL430" i="14659"/>
  <c r="AL431" i="14659"/>
  <c r="AL432" i="14659"/>
  <c r="AL433" i="14659"/>
  <c r="AL434" i="14659"/>
  <c r="AL435" i="14659"/>
  <c r="AL436" i="14659"/>
  <c r="AL437" i="14659"/>
  <c r="AL438" i="14659"/>
  <c r="AL439" i="14659"/>
  <c r="AL440" i="14659"/>
  <c r="AL441" i="14659"/>
  <c r="AL442" i="14659"/>
  <c r="AL443" i="14659"/>
  <c r="AL444" i="14659"/>
  <c r="AL445" i="14659"/>
  <c r="AL446" i="14659"/>
  <c r="AL447" i="14659"/>
  <c r="AL448" i="14659"/>
  <c r="AL449" i="14659"/>
  <c r="AL450" i="14659"/>
  <c r="AL451" i="14659"/>
  <c r="AL452" i="14659"/>
  <c r="AL453" i="14659"/>
  <c r="AL454" i="14659"/>
  <c r="AL455" i="14659"/>
  <c r="AL456" i="14659"/>
  <c r="AL457" i="14659"/>
  <c r="AL458" i="14659"/>
  <c r="AL459" i="14659"/>
  <c r="AL460" i="14659"/>
  <c r="AL461" i="14659"/>
  <c r="AL462" i="14659"/>
  <c r="AL463" i="14659"/>
  <c r="AL464" i="14659"/>
  <c r="AL465" i="14659"/>
  <c r="AL466" i="14659"/>
  <c r="AL467" i="14659"/>
  <c r="AL468" i="14659"/>
  <c r="AL469" i="14659"/>
  <c r="AL470" i="14659"/>
  <c r="AL471" i="14659"/>
  <c r="AL472" i="14659"/>
  <c r="AL473" i="14659"/>
  <c r="AL474" i="14659"/>
  <c r="AL475" i="14659"/>
  <c r="AL476" i="14659"/>
  <c r="AL477" i="14659"/>
  <c r="AL478" i="14659"/>
  <c r="AL479" i="14659"/>
  <c r="AL480" i="14659"/>
  <c r="AL481" i="14659"/>
  <c r="AL482" i="14659"/>
  <c r="AL483" i="14659"/>
  <c r="AL484" i="14659"/>
  <c r="AL485" i="14659"/>
  <c r="AL486" i="14659"/>
  <c r="AL487" i="14659"/>
  <c r="AL488" i="14659"/>
  <c r="AL489" i="14659"/>
  <c r="AL490" i="14659"/>
  <c r="AL491" i="14659"/>
  <c r="AL492" i="14659"/>
  <c r="AL493" i="14659"/>
  <c r="AL494" i="14659"/>
  <c r="AL495" i="14659"/>
  <c r="AL496" i="14659"/>
  <c r="AL497" i="14659"/>
  <c r="AL498" i="14659"/>
  <c r="AL499" i="14659"/>
  <c r="AL500" i="14659"/>
  <c r="AL501" i="14659"/>
  <c r="AL502" i="14659"/>
  <c r="AL503" i="14659"/>
  <c r="AL504" i="14659"/>
  <c r="AL505" i="14659"/>
  <c r="AL506" i="14659"/>
  <c r="AL507" i="14659"/>
  <c r="AL508" i="14659"/>
  <c r="AL509" i="14659"/>
  <c r="AL510" i="14659"/>
  <c r="AL511" i="14659"/>
  <c r="AL512" i="14659"/>
  <c r="AL513" i="14659"/>
  <c r="AL514" i="14659"/>
  <c r="AL515" i="14659"/>
  <c r="AL516" i="14659"/>
  <c r="AL517" i="14659"/>
  <c r="AL518" i="14659"/>
  <c r="AL519" i="14659"/>
  <c r="AL520" i="14659"/>
  <c r="AL521" i="14659"/>
  <c r="AL522" i="14659"/>
  <c r="AL523" i="14659"/>
  <c r="AL524" i="14659"/>
  <c r="AL525" i="14659"/>
  <c r="AL526" i="14659"/>
  <c r="AL527" i="14659"/>
  <c r="AL528" i="14659"/>
  <c r="AL529" i="14659"/>
  <c r="AL530" i="14659"/>
  <c r="AL531" i="14659"/>
  <c r="AL532" i="14659"/>
  <c r="AL533" i="14659"/>
  <c r="AL534" i="14659"/>
  <c r="AL535" i="14659"/>
  <c r="AL536" i="14659"/>
  <c r="AL537" i="14659"/>
  <c r="AL538" i="14659"/>
  <c r="AL539" i="14659"/>
  <c r="AL540" i="14659"/>
  <c r="AL541" i="14659"/>
  <c r="AL542" i="14659"/>
  <c r="AL543" i="14659"/>
  <c r="AL544" i="14659"/>
  <c r="AL545" i="14659"/>
  <c r="AL546" i="14659"/>
  <c r="AL547" i="14659"/>
  <c r="AL548" i="14659"/>
  <c r="AL549" i="14659"/>
  <c r="AL550" i="14659"/>
  <c r="AL551" i="14659"/>
  <c r="AL552" i="14659"/>
  <c r="AL553" i="14659"/>
  <c r="AL554" i="14659"/>
  <c r="AL555" i="14659"/>
  <c r="AL556" i="14659"/>
  <c r="AL557" i="14659"/>
  <c r="AL558" i="14659"/>
  <c r="AL559" i="14659"/>
  <c r="AL560" i="14659"/>
  <c r="AL561" i="14659"/>
  <c r="AL562" i="14659"/>
  <c r="AL563" i="14659"/>
  <c r="AL564" i="14659"/>
  <c r="AL565" i="14659"/>
  <c r="AL566" i="14659"/>
  <c r="AL567" i="14659"/>
  <c r="AL568" i="14659"/>
  <c r="AL569" i="14659"/>
  <c r="AL570" i="14659"/>
  <c r="AL571" i="14659"/>
  <c r="AL572" i="14659"/>
  <c r="AL573" i="14659"/>
  <c r="AL574" i="14659"/>
  <c r="AL575" i="14659"/>
  <c r="AL576" i="14659"/>
  <c r="AL577" i="14659"/>
  <c r="AL578" i="14659"/>
  <c r="AL579" i="14659"/>
  <c r="AL580" i="14659"/>
  <c r="AL581" i="14659"/>
  <c r="AL582" i="14659"/>
  <c r="AL583" i="14659"/>
  <c r="AL584" i="14659"/>
  <c r="AL585" i="14659"/>
  <c r="AL586" i="14659"/>
  <c r="AL587" i="14659"/>
  <c r="AL588" i="14659"/>
  <c r="AL589" i="14659"/>
  <c r="AL590" i="14659"/>
  <c r="AL591" i="14659"/>
  <c r="AL592" i="14659"/>
  <c r="AL593" i="14659"/>
  <c r="AL594" i="14659"/>
  <c r="AL595" i="14659"/>
  <c r="AL596" i="14659"/>
  <c r="AL597" i="14659"/>
  <c r="AL598" i="14659"/>
  <c r="AL599" i="14659"/>
  <c r="AL600" i="14659"/>
  <c r="AL601" i="14659"/>
  <c r="AL602" i="14659"/>
  <c r="AL603" i="14659"/>
  <c r="AL604" i="14659"/>
  <c r="AL605" i="14659"/>
  <c r="AL606" i="14659"/>
  <c r="AL607" i="14659"/>
  <c r="AL608" i="14659"/>
  <c r="AL609" i="14659"/>
  <c r="AL610" i="14659"/>
  <c r="AL611" i="14659"/>
  <c r="AL612" i="14659"/>
  <c r="AL613" i="14659"/>
  <c r="AL614" i="14659"/>
  <c r="AL615" i="14659"/>
  <c r="AL616" i="14659"/>
  <c r="AL617" i="14659"/>
  <c r="AL618" i="14659"/>
  <c r="AL619" i="14659"/>
  <c r="AL620" i="14659"/>
  <c r="AL621" i="14659"/>
  <c r="AL622" i="14659"/>
  <c r="AL623" i="14659"/>
  <c r="AL624" i="14659"/>
  <c r="AL625" i="14659"/>
  <c r="AL626" i="14659"/>
  <c r="AL627" i="14659"/>
  <c r="AL628" i="14659"/>
  <c r="AL629" i="14659"/>
  <c r="AL630" i="14659"/>
  <c r="AL631" i="14659"/>
  <c r="AL632" i="14659"/>
  <c r="AL633" i="14659"/>
  <c r="AL634" i="14659"/>
  <c r="AL635" i="14659"/>
  <c r="AL636" i="14659"/>
  <c r="AL637" i="14659"/>
  <c r="AL638" i="14659"/>
  <c r="AL639" i="14659"/>
  <c r="AL640" i="14659"/>
  <c r="AL641" i="14659"/>
  <c r="AL642" i="14659"/>
  <c r="AL643" i="14659"/>
  <c r="AL644" i="14659"/>
  <c r="AL645" i="14659"/>
  <c r="AL646" i="14659"/>
  <c r="AL647" i="14659"/>
  <c r="AL648" i="14659"/>
  <c r="AL649" i="14659"/>
  <c r="AL650" i="14659"/>
  <c r="AL651" i="14659"/>
  <c r="AL652" i="14659"/>
  <c r="AL653" i="14659"/>
  <c r="AL654" i="14659"/>
  <c r="AL655" i="14659"/>
  <c r="AL656" i="14659"/>
  <c r="AL657" i="14659"/>
  <c r="AL658" i="14659"/>
  <c r="AL659" i="14659"/>
  <c r="AL660" i="14659"/>
  <c r="AL661" i="14659"/>
  <c r="AL662" i="14659"/>
  <c r="AL663" i="14659"/>
  <c r="AL664" i="14659"/>
  <c r="AL665" i="14659"/>
  <c r="AL666" i="14659"/>
  <c r="AL667" i="14659"/>
  <c r="AL668" i="14659"/>
  <c r="AL669" i="14659"/>
  <c r="AL670" i="14659"/>
  <c r="AL671" i="14659"/>
  <c r="AL672" i="14659"/>
  <c r="AL673" i="14659"/>
  <c r="AL674" i="14659"/>
  <c r="AL675" i="14659"/>
  <c r="AL676" i="14659"/>
  <c r="AL677" i="14659"/>
  <c r="AL678" i="14659"/>
  <c r="AL679" i="14659"/>
  <c r="AL680" i="14659"/>
  <c r="AL681" i="14659"/>
  <c r="AL682" i="14659"/>
  <c r="AL683" i="14659"/>
  <c r="AL684" i="14659"/>
  <c r="AL685" i="14659"/>
  <c r="AL686" i="14659"/>
  <c r="AL687" i="14659"/>
  <c r="AL688" i="14659"/>
  <c r="AL689" i="14659"/>
  <c r="AL690" i="14659"/>
  <c r="AL691" i="14659"/>
  <c r="AL692" i="14659"/>
  <c r="AL693" i="14659"/>
  <c r="AL694" i="14659"/>
  <c r="AL695" i="14659"/>
  <c r="AL696" i="14659"/>
  <c r="AL697" i="14659"/>
  <c r="AL698" i="14659"/>
  <c r="AL699" i="14659"/>
  <c r="AL700" i="14659"/>
  <c r="AL701" i="14659"/>
  <c r="AL702" i="14659"/>
  <c r="AL703" i="14659"/>
  <c r="AL704" i="14659"/>
  <c r="AL705" i="14659"/>
  <c r="AL706" i="14659"/>
  <c r="AL707" i="14659"/>
  <c r="AL708" i="14659"/>
  <c r="AL709" i="14659"/>
  <c r="AL710" i="14659"/>
  <c r="AL711" i="14659"/>
  <c r="AL712" i="14659"/>
  <c r="AL713" i="14659"/>
  <c r="AL714" i="14659"/>
  <c r="AL715" i="14659"/>
  <c r="AL716" i="14659"/>
  <c r="AL717" i="14659"/>
  <c r="AL718" i="14659"/>
  <c r="AL719" i="14659"/>
  <c r="AL720" i="14659"/>
  <c r="AL721" i="14659"/>
  <c r="AL722" i="14659"/>
  <c r="AL723" i="14659"/>
  <c r="AL724" i="14659"/>
  <c r="AL725" i="14659"/>
  <c r="AL726" i="14659"/>
  <c r="AL727" i="14659"/>
  <c r="AL728" i="14659"/>
  <c r="AL729" i="14659"/>
  <c r="AL730" i="14659"/>
  <c r="AL731" i="14659"/>
  <c r="AL732" i="14659"/>
  <c r="AL733" i="14659"/>
  <c r="AL734" i="14659"/>
  <c r="AL735" i="14659"/>
  <c r="AL736" i="14659"/>
  <c r="AL737" i="14659"/>
  <c r="AL738" i="14659"/>
  <c r="AL739" i="14659"/>
  <c r="AL740" i="14659"/>
  <c r="AL741" i="14659"/>
  <c r="AL742" i="14659"/>
  <c r="AL743" i="14659"/>
  <c r="AL744" i="14659"/>
  <c r="AL745" i="14659"/>
  <c r="AL746" i="14659"/>
  <c r="AL747" i="14659"/>
  <c r="AL748" i="14659"/>
  <c r="AL749" i="14659"/>
  <c r="AL750" i="14659"/>
  <c r="AL751" i="14659"/>
  <c r="AL752" i="14659"/>
  <c r="AL753" i="14659"/>
  <c r="AL754" i="14659"/>
  <c r="AL755" i="14659"/>
  <c r="AL756" i="14659"/>
  <c r="AL757" i="14659"/>
  <c r="AL758" i="14659"/>
  <c r="AL759" i="14659"/>
  <c r="AL760" i="14659"/>
  <c r="AL761" i="14659"/>
  <c r="AL762" i="14659"/>
  <c r="AL763" i="14659"/>
  <c r="AL13" i="14659"/>
  <c r="T8" i="14664" l="1"/>
  <c r="T10" i="14664"/>
  <c r="T9" i="14664"/>
  <c r="T12" i="14664"/>
  <c r="T11" i="14664"/>
  <c r="T4" i="14659"/>
  <c r="Z4" i="14659"/>
  <c r="V4" i="14659"/>
  <c r="R3" i="14659" l="1"/>
  <c r="R2" i="14666"/>
  <c r="Y4" i="14659" l="1"/>
  <c r="G14" i="14687"/>
  <c r="P2" i="14683" l="1"/>
  <c r="P4" i="14683"/>
  <c r="P3" i="14683"/>
  <c r="P2" i="14674"/>
  <c r="P4" i="14674"/>
  <c r="P3" i="14674"/>
  <c r="P2" i="14672"/>
  <c r="P4" i="14672"/>
  <c r="P3" i="14672"/>
  <c r="P2" i="14679"/>
  <c r="P4" i="14679"/>
  <c r="P3" i="14679"/>
  <c r="P2" i="14671"/>
  <c r="P4" i="14671"/>
  <c r="P3" i="14671"/>
  <c r="O4" i="14682"/>
  <c r="O3" i="14682"/>
  <c r="O2" i="14682"/>
  <c r="P4" i="14681"/>
  <c r="P3" i="14681"/>
  <c r="P2" i="14681"/>
  <c r="T3" i="14687" l="1"/>
  <c r="T2" i="14687"/>
  <c r="T1" i="14687"/>
  <c r="Z37" i="14687"/>
  <c r="AB37" i="14687" s="1"/>
  <c r="Y37" i="14687"/>
  <c r="AA37" i="14687" s="1"/>
  <c r="X37" i="14687"/>
  <c r="V37" i="14687"/>
  <c r="G37" i="14687"/>
  <c r="U37" i="14687" s="1"/>
  <c r="Z36" i="14687"/>
  <c r="AB36" i="14687" s="1"/>
  <c r="Y36" i="14687"/>
  <c r="AA36" i="14687" s="1"/>
  <c r="X36" i="14687"/>
  <c r="V36" i="14687"/>
  <c r="U36" i="14687"/>
  <c r="S36" i="14687"/>
  <c r="R36" i="14687"/>
  <c r="G36" i="14687"/>
  <c r="Q36" i="14687" s="1"/>
  <c r="Z35" i="14687"/>
  <c r="AB35" i="14687" s="1"/>
  <c r="Y35" i="14687"/>
  <c r="AA35" i="14687" s="1"/>
  <c r="X35" i="14687"/>
  <c r="V35" i="14687"/>
  <c r="G35" i="14687"/>
  <c r="U35" i="14687" s="1"/>
  <c r="Z34" i="14687"/>
  <c r="AB34" i="14687" s="1"/>
  <c r="Y34" i="14687"/>
  <c r="AA34" i="14687" s="1"/>
  <c r="X34" i="14687"/>
  <c r="V34" i="14687"/>
  <c r="U34" i="14687"/>
  <c r="S34" i="14687"/>
  <c r="R34" i="14687"/>
  <c r="Q34" i="14687"/>
  <c r="G34" i="14687"/>
  <c r="P34" i="14687" s="1"/>
  <c r="Z33" i="14687"/>
  <c r="AB33" i="14687" s="1"/>
  <c r="Y33" i="14687"/>
  <c r="AA33" i="14687" s="1"/>
  <c r="X33" i="14687"/>
  <c r="V33" i="14687"/>
  <c r="G33" i="14687"/>
  <c r="U33" i="14687" s="1"/>
  <c r="Z32" i="14687"/>
  <c r="AB32" i="14687" s="1"/>
  <c r="Y32" i="14687"/>
  <c r="AA32" i="14687" s="1"/>
  <c r="X32" i="14687"/>
  <c r="V32" i="14687"/>
  <c r="U32" i="14687"/>
  <c r="S32" i="14687"/>
  <c r="R32" i="14687"/>
  <c r="Q32" i="14687"/>
  <c r="G32" i="14687"/>
  <c r="P32" i="14687" s="1"/>
  <c r="Z31" i="14687"/>
  <c r="AB31" i="14687" s="1"/>
  <c r="Y31" i="14687"/>
  <c r="AA31" i="14687" s="1"/>
  <c r="X31" i="14687"/>
  <c r="V31" i="14687"/>
  <c r="G31" i="14687"/>
  <c r="U31" i="14687" s="1"/>
  <c r="Z30" i="14687"/>
  <c r="AB30" i="14687" s="1"/>
  <c r="Y30" i="14687"/>
  <c r="AA30" i="14687" s="1"/>
  <c r="X30" i="14687"/>
  <c r="V30" i="14687"/>
  <c r="U30" i="14687"/>
  <c r="S30" i="14687"/>
  <c r="R30" i="14687"/>
  <c r="Q30" i="14687"/>
  <c r="G30" i="14687"/>
  <c r="P30" i="14687" s="1"/>
  <c r="Z29" i="14687"/>
  <c r="AB29" i="14687" s="1"/>
  <c r="Y29" i="14687"/>
  <c r="AA29" i="14687" s="1"/>
  <c r="X29" i="14687"/>
  <c r="V29" i="14687"/>
  <c r="G29" i="14687"/>
  <c r="U29" i="14687" s="1"/>
  <c r="Z28" i="14687"/>
  <c r="AB28" i="14687" s="1"/>
  <c r="Y28" i="14687"/>
  <c r="AA28" i="14687" s="1"/>
  <c r="X28" i="14687"/>
  <c r="V28" i="14687"/>
  <c r="U28" i="14687"/>
  <c r="S28" i="14687"/>
  <c r="R28" i="14687"/>
  <c r="Q28" i="14687"/>
  <c r="G28" i="14687"/>
  <c r="P28" i="14687" s="1"/>
  <c r="Z27" i="14687"/>
  <c r="AB27" i="14687" s="1"/>
  <c r="Y27" i="14687"/>
  <c r="AA27" i="14687" s="1"/>
  <c r="X27" i="14687"/>
  <c r="V27" i="14687"/>
  <c r="G27" i="14687"/>
  <c r="U27" i="14687" s="1"/>
  <c r="Z26" i="14687"/>
  <c r="AB26" i="14687" s="1"/>
  <c r="Y26" i="14687"/>
  <c r="AA26" i="14687" s="1"/>
  <c r="X26" i="14687"/>
  <c r="V26" i="14687"/>
  <c r="U26" i="14687"/>
  <c r="S26" i="14687"/>
  <c r="R26" i="14687"/>
  <c r="Q26" i="14687"/>
  <c r="G26" i="14687"/>
  <c r="P26" i="14687" s="1"/>
  <c r="Z25" i="14687"/>
  <c r="AB25" i="14687" s="1"/>
  <c r="Y25" i="14687"/>
  <c r="AA25" i="14687" s="1"/>
  <c r="X25" i="14687"/>
  <c r="V25" i="14687"/>
  <c r="G25" i="14687"/>
  <c r="U25" i="14687" s="1"/>
  <c r="Z24" i="14687"/>
  <c r="AB24" i="14687" s="1"/>
  <c r="Y24" i="14687"/>
  <c r="AA24" i="14687" s="1"/>
  <c r="X24" i="14687"/>
  <c r="V24" i="14687"/>
  <c r="U24" i="14687"/>
  <c r="S24" i="14687"/>
  <c r="R24" i="14687"/>
  <c r="Q24" i="14687"/>
  <c r="G24" i="14687"/>
  <c r="P24" i="14687" s="1"/>
  <c r="Z23" i="14687"/>
  <c r="AB23" i="14687" s="1"/>
  <c r="Y23" i="14687"/>
  <c r="AA23" i="14687" s="1"/>
  <c r="X23" i="14687"/>
  <c r="V23" i="14687"/>
  <c r="G23" i="14687"/>
  <c r="U23" i="14687" s="1"/>
  <c r="Z22" i="14687"/>
  <c r="AB22" i="14687" s="1"/>
  <c r="Y22" i="14687"/>
  <c r="AA22" i="14687" s="1"/>
  <c r="X22" i="14687"/>
  <c r="V22" i="14687"/>
  <c r="U22" i="14687"/>
  <c r="S22" i="14687"/>
  <c r="R22" i="14687"/>
  <c r="Q22" i="14687"/>
  <c r="G22" i="14687"/>
  <c r="P22" i="14687" s="1"/>
  <c r="Z21" i="14687"/>
  <c r="AB21" i="14687" s="1"/>
  <c r="Y21" i="14687"/>
  <c r="AA21" i="14687" s="1"/>
  <c r="X21" i="14687"/>
  <c r="V21" i="14687"/>
  <c r="G21" i="14687"/>
  <c r="U21" i="14687" s="1"/>
  <c r="Z20" i="14687"/>
  <c r="AB20" i="14687" s="1"/>
  <c r="Y20" i="14687"/>
  <c r="AA20" i="14687" s="1"/>
  <c r="X20" i="14687"/>
  <c r="V20" i="14687"/>
  <c r="U20" i="14687"/>
  <c r="S20" i="14687"/>
  <c r="R20" i="14687"/>
  <c r="Q20" i="14687"/>
  <c r="G20" i="14687"/>
  <c r="P20" i="14687" s="1"/>
  <c r="Z19" i="14687"/>
  <c r="AB19" i="14687" s="1"/>
  <c r="Y19" i="14687"/>
  <c r="AA19" i="14687" s="1"/>
  <c r="X19" i="14687"/>
  <c r="V19" i="14687"/>
  <c r="G19" i="14687"/>
  <c r="U19" i="14687" s="1"/>
  <c r="Z18" i="14687"/>
  <c r="AB18" i="14687" s="1"/>
  <c r="Y18" i="14687"/>
  <c r="AA18" i="14687" s="1"/>
  <c r="X18" i="14687"/>
  <c r="V18" i="14687"/>
  <c r="U18" i="14687"/>
  <c r="S18" i="14687"/>
  <c r="R18" i="14687"/>
  <c r="Q18" i="14687"/>
  <c r="G18" i="14687"/>
  <c r="P18" i="14687" s="1"/>
  <c r="Z17" i="14687"/>
  <c r="AB17" i="14687" s="1"/>
  <c r="Y17" i="14687"/>
  <c r="AA17" i="14687" s="1"/>
  <c r="X17" i="14687"/>
  <c r="V17" i="14687"/>
  <c r="U17" i="14687"/>
  <c r="G17" i="14687"/>
  <c r="T17" i="14687" s="1"/>
  <c r="Z16" i="14687"/>
  <c r="AB16" i="14687" s="1"/>
  <c r="Y16" i="14687"/>
  <c r="AA16" i="14687" s="1"/>
  <c r="X16" i="14687"/>
  <c r="V16" i="14687"/>
  <c r="U16" i="14687"/>
  <c r="S16" i="14687"/>
  <c r="R16" i="14687"/>
  <c r="Q16" i="14687"/>
  <c r="G16" i="14687"/>
  <c r="P16" i="14687" s="1"/>
  <c r="Z15" i="14687"/>
  <c r="AB15" i="14687" s="1"/>
  <c r="Y15" i="14687"/>
  <c r="AA15" i="14687" s="1"/>
  <c r="X15" i="14687"/>
  <c r="V15" i="14687"/>
  <c r="U15" i="14687"/>
  <c r="G15" i="14687"/>
  <c r="T15" i="14687" s="1"/>
  <c r="Z14" i="14687"/>
  <c r="AB14" i="14687" s="1"/>
  <c r="Y14" i="14687"/>
  <c r="AA14" i="14687" s="1"/>
  <c r="X14" i="14687"/>
  <c r="W14" i="14687"/>
  <c r="V14" i="14687"/>
  <c r="U14" i="14687"/>
  <c r="T14" i="14687"/>
  <c r="S14" i="14687"/>
  <c r="R14" i="14687"/>
  <c r="Q14" i="14687"/>
  <c r="P14" i="14687"/>
  <c r="X13" i="14687"/>
  <c r="G13" i="14687"/>
  <c r="T13" i="14687" s="1"/>
  <c r="W15" i="14687" l="1"/>
  <c r="W17" i="14687"/>
  <c r="W19" i="14687"/>
  <c r="W23" i="14687"/>
  <c r="W25" i="14687"/>
  <c r="W27" i="14687"/>
  <c r="W29" i="14687"/>
  <c r="W31" i="14687"/>
  <c r="W33" i="14687"/>
  <c r="W35" i="14687"/>
  <c r="W37" i="14687"/>
  <c r="P15" i="14687"/>
  <c r="T16" i="14687"/>
  <c r="P17" i="14687"/>
  <c r="T18" i="14687"/>
  <c r="P19" i="14687"/>
  <c r="T20" i="14687"/>
  <c r="P21" i="14687"/>
  <c r="T22" i="14687"/>
  <c r="P23" i="14687"/>
  <c r="T24" i="14687"/>
  <c r="P25" i="14687"/>
  <c r="T26" i="14687"/>
  <c r="P27" i="14687"/>
  <c r="T28" i="14687"/>
  <c r="P29" i="14687"/>
  <c r="T30" i="14687"/>
  <c r="P31" i="14687"/>
  <c r="T32" i="14687"/>
  <c r="P33" i="14687"/>
  <c r="T34" i="14687"/>
  <c r="P35" i="14687"/>
  <c r="T36" i="14687"/>
  <c r="P37" i="14687"/>
  <c r="Q25" i="14687"/>
  <c r="Q27" i="14687"/>
  <c r="Q29" i="14687"/>
  <c r="Q31" i="14687"/>
  <c r="Q33" i="14687"/>
  <c r="Q35" i="14687"/>
  <c r="Q37" i="14687"/>
  <c r="Q17" i="14687"/>
  <c r="R15" i="14687"/>
  <c r="R19" i="14687"/>
  <c r="R21" i="14687"/>
  <c r="R27" i="14687"/>
  <c r="R35" i="14687"/>
  <c r="R37" i="14687"/>
  <c r="Q15" i="14687"/>
  <c r="Q21" i="14687"/>
  <c r="R17" i="14687"/>
  <c r="R29" i="14687"/>
  <c r="R33" i="14687"/>
  <c r="W16" i="14687"/>
  <c r="S17" i="14687"/>
  <c r="W18" i="14687"/>
  <c r="S19" i="14687"/>
  <c r="W20" i="14687"/>
  <c r="S21" i="14687"/>
  <c r="W22" i="14687"/>
  <c r="S23" i="14687"/>
  <c r="W24" i="14687"/>
  <c r="S25" i="14687"/>
  <c r="W26" i="14687"/>
  <c r="S27" i="14687"/>
  <c r="W28" i="14687"/>
  <c r="S29" i="14687"/>
  <c r="W30" i="14687"/>
  <c r="S31" i="14687"/>
  <c r="W32" i="14687"/>
  <c r="S33" i="14687"/>
  <c r="W34" i="14687"/>
  <c r="S35" i="14687"/>
  <c r="W36" i="14687"/>
  <c r="S37" i="14687"/>
  <c r="W21" i="14687"/>
  <c r="Q19" i="14687"/>
  <c r="Q23" i="14687"/>
  <c r="R23" i="14687"/>
  <c r="R25" i="14687"/>
  <c r="R31" i="14687"/>
  <c r="S15" i="14687"/>
  <c r="T19" i="14687"/>
  <c r="T21" i="14687"/>
  <c r="T23" i="14687"/>
  <c r="T25" i="14687"/>
  <c r="T27" i="14687"/>
  <c r="T29" i="14687"/>
  <c r="T31" i="14687"/>
  <c r="T33" i="14687"/>
  <c r="T35" i="14687"/>
  <c r="P36" i="14687"/>
  <c r="T37" i="14687"/>
  <c r="V13" i="14687"/>
  <c r="P13" i="14687"/>
  <c r="Q13" i="14687"/>
  <c r="Y13" i="14687"/>
  <c r="AA13" i="14687" s="1"/>
  <c r="Z13" i="14687"/>
  <c r="AB13" i="14687" s="1"/>
  <c r="W13" i="14687"/>
  <c r="S13" i="14687"/>
  <c r="U13" i="14687"/>
  <c r="R13" i="14687"/>
  <c r="P4" i="14675"/>
  <c r="P3" i="14675"/>
  <c r="P2" i="14675"/>
  <c r="R4" i="14677"/>
  <c r="R3" i="14677"/>
  <c r="R2" i="14677"/>
  <c r="Q4" i="14676"/>
  <c r="Q3" i="14676"/>
  <c r="Q2" i="14676"/>
  <c r="P2" i="14659"/>
  <c r="P4" i="14659"/>
  <c r="P3" i="14659"/>
  <c r="F2" i="14684"/>
  <c r="F4" i="14684"/>
  <c r="F3" i="14684"/>
  <c r="O2" i="14664"/>
  <c r="O3" i="14664"/>
  <c r="R3" i="14666"/>
  <c r="R1" i="14666"/>
  <c r="F3" i="14686"/>
  <c r="F2" i="14686"/>
  <c r="F1" i="14686"/>
  <c r="Q3" i="14667"/>
  <c r="Q2" i="14667"/>
  <c r="Q1" i="14667"/>
  <c r="F2" i="14685"/>
  <c r="F4" i="14685"/>
  <c r="F3" i="14685"/>
  <c r="O10" i="14682" l="1"/>
  <c r="O9" i="14682"/>
  <c r="O8" i="14682"/>
  <c r="O13" i="14682" s="1"/>
  <c r="O6" i="14682"/>
  <c r="O16" i="14682" l="1"/>
  <c r="O17" i="14682"/>
  <c r="O15" i="14682"/>
  <c r="X6" i="14659" l="1"/>
  <c r="Y6" i="14659" s="1"/>
  <c r="X7" i="14659"/>
  <c r="AA4" i="14659"/>
  <c r="Z7" i="14659"/>
  <c r="AA7" i="14659" s="1"/>
  <c r="Z6" i="14659"/>
  <c r="AA6" i="14659" s="1"/>
  <c r="T6" i="14659"/>
  <c r="T7" i="14659"/>
  <c r="W4" i="14659"/>
  <c r="V7" i="14659"/>
  <c r="V6" i="14659"/>
  <c r="Y7" i="14659" l="1"/>
  <c r="X5" i="14659"/>
  <c r="Y5" i="14659" s="1"/>
  <c r="U4" i="14659"/>
  <c r="U7" i="14659"/>
  <c r="Z5" i="14659"/>
  <c r="AA5" i="14659" s="1"/>
  <c r="V5" i="14659"/>
  <c r="W6" i="14659" s="1"/>
  <c r="T5" i="14659"/>
  <c r="W7" i="14659"/>
  <c r="U6" i="14659" l="1"/>
  <c r="W5" i="14659"/>
  <c r="U5" i="146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Larry Mayotte (EASI LLC)</author>
  </authors>
  <commentList>
    <comment ref="B60" authorId="0" shapeId="0" xr:uid="{00000000-0006-0000-0200-000001000000}">
      <text>
        <r>
          <rPr>
            <sz val="9"/>
            <color indexed="81"/>
            <rFont val="Tahoma"/>
            <family val="2"/>
          </rPr>
          <t>Cpk calculations based upon Ppk formulas to better reflect batch lot measurements taken during development phases prior to known stable/controlled process.  While Cpk and Ppk both assess capability, the Cpk label is well known and understood to represent this calculation, even when using Ppk formula.  This note intended to acknowledge use of Cpk with Ppk formula.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RosiekM</author>
    <author>massoodn</author>
  </authors>
  <commentList>
    <comment ref="H10" authorId="0" shapeId="0" xr:uid="{00000000-0006-0000-0600-000001000000}">
      <text>
        <r>
          <rPr>
            <sz val="8"/>
            <color indexed="81"/>
            <rFont val="Tahoma"/>
            <family val="2"/>
          </rPr>
          <t xml:space="preserve">If tool has multiple cavities or produce multiple parts then 3 pcs must be measured per cavity or hit.
</t>
        </r>
      </text>
    </comment>
    <comment ref="A12" authorId="0" shapeId="0" xr:uid="{00000000-0006-0000-0600-000002000000}">
      <text>
        <r>
          <rPr>
            <b/>
            <sz val="8"/>
            <color indexed="81"/>
            <rFont val="Tahoma"/>
            <family val="2"/>
          </rPr>
          <t>Drawing features &amp; dimensions should be ballooned and numbered at the supplier to identify drawing / data base features to this inspection report.</t>
        </r>
        <r>
          <rPr>
            <sz val="8"/>
            <color indexed="81"/>
            <rFont val="Tahoma"/>
            <family val="2"/>
          </rPr>
          <t xml:space="preserve">
</t>
        </r>
      </text>
    </comment>
    <comment ref="D12" authorId="1" shapeId="0" xr:uid="{00000000-0006-0000-0600-000003000000}">
      <text>
        <r>
          <rPr>
            <b/>
            <sz val="9"/>
            <color indexed="81"/>
            <rFont val="Tahoma"/>
            <family val="2"/>
          </rPr>
          <t>Do not enter plus or minus sign. Already calculated in the formulas.
For 0.00 tolerance enter 0.0001 for the formulas to work properly</t>
        </r>
      </text>
    </comment>
    <comment ref="E12" authorId="1" shapeId="0" xr:uid="{00000000-0006-0000-0600-000004000000}">
      <text>
        <r>
          <rPr>
            <b/>
            <sz val="9"/>
            <color indexed="81"/>
            <rFont val="Tahoma"/>
            <family val="2"/>
          </rPr>
          <t>Do not enter plus or minus sign. Already calculated in the formulas.
For 0.00 tolerance enter 0.0001 for the formulas to work properly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Mayotte, Lawrence</author>
    <author>RosiekM</author>
    <author>massoodn</author>
  </authors>
  <commentList>
    <comment ref="Q11" authorId="0" shapeId="0" xr:uid="{00000000-0006-0000-0800-000001000000}">
      <text>
        <r>
          <rPr>
            <sz val="9"/>
            <color indexed="81"/>
            <rFont val="Tahoma"/>
            <family val="2"/>
          </rPr>
          <t xml:space="preserve">Legend:
Red = Out of Specification
Yellow = Caution (0.000  value may be a data transfer error and should be verified).
</t>
        </r>
      </text>
    </comment>
    <comment ref="B12" authorId="1" shapeId="0" xr:uid="{00000000-0006-0000-0800-000002000000}">
      <text>
        <r>
          <rPr>
            <b/>
            <sz val="8"/>
            <color indexed="81"/>
            <rFont val="Tahoma"/>
            <family val="2"/>
          </rPr>
          <t>Drawing features &amp; dimensions should be ballooned and numbered at the supplier to identify drawing / data base features to this inspection report.</t>
        </r>
        <r>
          <rPr>
            <sz val="8"/>
            <color indexed="81"/>
            <rFont val="Tahoma"/>
            <family val="2"/>
          </rPr>
          <t xml:space="preserve">
</t>
        </r>
      </text>
    </comment>
    <comment ref="F12" authorId="2" shapeId="0" xr:uid="{00000000-0006-0000-0800-000003000000}">
      <text>
        <r>
          <rPr>
            <b/>
            <sz val="9"/>
            <color indexed="81"/>
            <rFont val="Tahoma"/>
            <family val="2"/>
          </rPr>
          <t>Do not enter plus or minus sign. Already calculated in the formulas.</t>
        </r>
      </text>
    </comment>
    <comment ref="G12" authorId="2" shapeId="0" xr:uid="{00000000-0006-0000-0800-000004000000}">
      <text>
        <r>
          <rPr>
            <b/>
            <sz val="9"/>
            <color indexed="81"/>
            <rFont val="Tahoma"/>
            <family val="2"/>
          </rPr>
          <t>Do not enter plus or minus sign. Already calculated in the formulas.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Larry Mayotte (EASI LLC)</author>
    <author>Mayotte, Lawrence</author>
  </authors>
  <commentList>
    <comment ref="L5" authorId="0" shapeId="0" xr:uid="{00000000-0006-0000-0A00-000001000000}">
      <text>
        <r>
          <rPr>
            <sz val="9"/>
            <color indexed="81"/>
            <rFont val="Tahoma"/>
            <family val="2"/>
          </rPr>
          <t xml:space="preserve">Supplier expected to maintain tracking log, listing each Cpk study submission (log to include PN including variation suffix, date, equipment/line, etc. that describes batch of parts).
</t>
        </r>
      </text>
    </comment>
    <comment ref="H6" authorId="0" shapeId="0" xr:uid="{00000000-0006-0000-0A00-000002000000}">
      <text>
        <r>
          <rPr>
            <sz val="9"/>
            <color indexed="81"/>
            <rFont val="Tahoma"/>
            <family val="2"/>
          </rPr>
          <t xml:space="preserve">Supplier expected to maintain tracking log, listing each Cpk study submission (log to include PN including variation suffix, date, equipment/line, etc. that describes batch of parts).
</t>
        </r>
      </text>
    </comment>
    <comment ref="B11" authorId="1" shapeId="0" xr:uid="{00000000-0006-0000-0A00-000003000000}">
      <text>
        <r>
          <rPr>
            <sz val="10"/>
            <rFont val="Arial"/>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B12" authorId="1" shapeId="0" xr:uid="{00000000-0006-0000-0A00-000004000000}">
      <text>
        <r>
          <rPr>
            <sz val="10"/>
            <rFont val="Arial"/>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B13" authorId="1" shapeId="0" xr:uid="{00000000-0006-0000-0A00-000005000000}">
      <text>
        <r>
          <rPr>
            <sz val="10"/>
            <rFont val="Arial"/>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B23" authorId="0" shapeId="0" xr:uid="{00000000-0006-0000-0A00-000006000000}">
      <text>
        <r>
          <rPr>
            <sz val="9"/>
            <color indexed="81"/>
            <rFont val="Tahoma"/>
            <family val="2"/>
          </rPr>
          <t xml:space="preserve">Cpk calculations based upon Ppk formulas to better reflect batch lot measurements taken during development phases prior to known stable/controlled process.  While Cpk and Ppk both assess capability, the Cpk label is well known and understood to represent this calculation, even when using Ppk formula.  This note intended to acknowledge use of Cpk with Ppk formula.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Larry Mayotte (EASI LLC)</author>
  </authors>
  <commentList>
    <comment ref="DB218" authorId="0" shapeId="0" xr:uid="{00000000-0006-0000-0B00-000001000000}">
      <text>
        <r>
          <rPr>
            <b/>
            <sz val="9"/>
            <color indexed="81"/>
            <rFont val="Tahoma"/>
            <family val="2"/>
          </rPr>
          <t>Sigma: Repeatability (EV - Equipment Variation)</t>
        </r>
        <r>
          <rPr>
            <sz val="9"/>
            <color indexed="81"/>
            <rFont val="Tahoma"/>
            <family val="2"/>
          </rPr>
          <t xml:space="preserve">
</t>
        </r>
      </text>
    </comment>
    <comment ref="DB219" authorId="0" shapeId="0" xr:uid="{00000000-0006-0000-0B00-000002000000}">
      <text>
        <r>
          <rPr>
            <b/>
            <sz val="9"/>
            <color indexed="81"/>
            <rFont val="Tahoma"/>
            <family val="2"/>
          </rPr>
          <t>Reproducibility (AV - Appraiser Var)</t>
        </r>
        <r>
          <rPr>
            <sz val="9"/>
            <color indexed="81"/>
            <rFont val="Tahoma"/>
            <family val="2"/>
          </rPr>
          <t xml:space="preserve">
</t>
        </r>
      </text>
    </comment>
    <comment ref="DB220" authorId="0" shapeId="0" xr:uid="{00000000-0006-0000-0B00-000003000000}">
      <text>
        <r>
          <rPr>
            <b/>
            <sz val="9"/>
            <color indexed="81"/>
            <rFont val="Tahoma"/>
            <family val="2"/>
          </rPr>
          <t xml:space="preserve"> Appraisers * Parts (IV)</t>
        </r>
        <r>
          <rPr>
            <sz val="9"/>
            <color indexed="81"/>
            <rFont val="Tahoma"/>
            <family val="2"/>
          </rPr>
          <t xml:space="preserve">
</t>
        </r>
      </text>
    </comment>
    <comment ref="DB221" authorId="0" shapeId="0" xr:uid="{00000000-0006-0000-0B00-000004000000}">
      <text>
        <r>
          <rPr>
            <b/>
            <sz val="9"/>
            <color indexed="81"/>
            <rFont val="Tahoma"/>
            <family val="2"/>
          </rPr>
          <t>Repeatability &amp; Reproducibility (R&amp;R)</t>
        </r>
      </text>
    </comment>
    <comment ref="DB222" authorId="0" shapeId="0" xr:uid="{00000000-0006-0000-0B00-000005000000}">
      <text>
        <r>
          <rPr>
            <b/>
            <sz val="9"/>
            <color indexed="81"/>
            <rFont val="Tahoma"/>
            <family val="2"/>
          </rPr>
          <t xml:space="preserve"> Part Variation (PV)</t>
        </r>
        <r>
          <rPr>
            <sz val="9"/>
            <color indexed="81"/>
            <rFont val="Tahoma"/>
            <family val="2"/>
          </rPr>
          <t xml:space="preserve">
</t>
        </r>
      </text>
    </comment>
    <comment ref="DB223" authorId="0" shapeId="0" xr:uid="{00000000-0006-0000-0B00-000006000000}">
      <text>
        <r>
          <rPr>
            <b/>
            <sz val="9"/>
            <color indexed="81"/>
            <rFont val="Tahoma"/>
            <family val="2"/>
          </rPr>
          <t>Total Process Variation (TV)</t>
        </r>
        <r>
          <rPr>
            <sz val="9"/>
            <color indexed="81"/>
            <rFont val="Tahoma"/>
            <family val="2"/>
          </rPr>
          <t xml:space="preserve">
</t>
        </r>
      </text>
    </comment>
    <comment ref="DB224" authorId="0" shapeId="0" xr:uid="{00000000-0006-0000-0B00-000007000000}">
      <text>
        <r>
          <rPr>
            <b/>
            <sz val="9"/>
            <color indexed="81"/>
            <rFont val="Tahoma"/>
            <family val="2"/>
          </rPr>
          <t>Sigma: Repeatability (EV - Equipment Variation)</t>
        </r>
        <r>
          <rPr>
            <sz val="9"/>
            <color indexed="81"/>
            <rFont val="Tahoma"/>
            <family val="2"/>
          </rPr>
          <t xml:space="preserve">
</t>
        </r>
      </text>
    </comment>
    <comment ref="DB225" authorId="0" shapeId="0" xr:uid="{00000000-0006-0000-0B00-000008000000}">
      <text>
        <r>
          <rPr>
            <b/>
            <sz val="9"/>
            <color indexed="81"/>
            <rFont val="Tahoma"/>
            <family val="2"/>
          </rPr>
          <t>Reproducibility (AV - Appraiser Var)</t>
        </r>
        <r>
          <rPr>
            <sz val="9"/>
            <color indexed="81"/>
            <rFont val="Tahoma"/>
            <family val="2"/>
          </rPr>
          <t xml:space="preserve">
</t>
        </r>
      </text>
    </comment>
    <comment ref="DB226" authorId="0" shapeId="0" xr:uid="{00000000-0006-0000-0B00-000009000000}">
      <text>
        <r>
          <rPr>
            <b/>
            <sz val="9"/>
            <color indexed="81"/>
            <rFont val="Tahoma"/>
            <family val="2"/>
          </rPr>
          <t xml:space="preserve"> Appraisers * Parts (IV)</t>
        </r>
        <r>
          <rPr>
            <sz val="9"/>
            <color indexed="81"/>
            <rFont val="Tahoma"/>
            <family val="2"/>
          </rPr>
          <t xml:space="preserve">
</t>
        </r>
      </text>
    </comment>
    <comment ref="DB227" authorId="0" shapeId="0" xr:uid="{00000000-0006-0000-0B00-00000A000000}">
      <text>
        <r>
          <rPr>
            <b/>
            <sz val="9"/>
            <color indexed="81"/>
            <rFont val="Tahoma"/>
            <family val="2"/>
          </rPr>
          <t>Repeatability &amp; Reproducibility (R&amp;R)</t>
        </r>
      </text>
    </comment>
    <comment ref="DB228" authorId="0" shapeId="0" xr:uid="{00000000-0006-0000-0B00-00000B000000}">
      <text>
        <r>
          <rPr>
            <b/>
            <sz val="9"/>
            <color indexed="81"/>
            <rFont val="Tahoma"/>
            <family val="2"/>
          </rPr>
          <t xml:space="preserve"> Part Variation (PV)</t>
        </r>
        <r>
          <rPr>
            <sz val="9"/>
            <color indexed="81"/>
            <rFont val="Tahoma"/>
            <family val="2"/>
          </rPr>
          <t xml:space="preserve">
</t>
        </r>
      </text>
    </comment>
    <comment ref="DB229" authorId="0" shapeId="0" xr:uid="{00000000-0006-0000-0B00-00000C000000}">
      <text>
        <r>
          <rPr>
            <b/>
            <sz val="9"/>
            <color indexed="81"/>
            <rFont val="Tahoma"/>
            <family val="2"/>
          </rPr>
          <t>Total Process Variation (TV)</t>
        </r>
        <r>
          <rPr>
            <sz val="9"/>
            <color indexed="81"/>
            <rFont val="Tahoma"/>
            <family val="2"/>
          </rPr>
          <t xml:space="preserve">
</t>
        </r>
      </text>
    </comment>
    <comment ref="DB230" authorId="0" shapeId="0" xr:uid="{00000000-0006-0000-0B00-00000D000000}">
      <text>
        <r>
          <rPr>
            <b/>
            <sz val="9"/>
            <color indexed="81"/>
            <rFont val="Tahoma"/>
            <family val="2"/>
          </rPr>
          <t>Sigma: Repeatability (EV - Equipment Variation)</t>
        </r>
        <r>
          <rPr>
            <sz val="9"/>
            <color indexed="81"/>
            <rFont val="Tahoma"/>
            <family val="2"/>
          </rPr>
          <t xml:space="preserve">
</t>
        </r>
      </text>
    </comment>
    <comment ref="DB231" authorId="0" shapeId="0" xr:uid="{00000000-0006-0000-0B00-00000E000000}">
      <text>
        <r>
          <rPr>
            <b/>
            <sz val="9"/>
            <color indexed="81"/>
            <rFont val="Tahoma"/>
            <family val="2"/>
          </rPr>
          <t>Reproducibility (AV - Appraiser Var)</t>
        </r>
        <r>
          <rPr>
            <sz val="9"/>
            <color indexed="81"/>
            <rFont val="Tahoma"/>
            <family val="2"/>
          </rPr>
          <t xml:space="preserve">
</t>
        </r>
      </text>
    </comment>
    <comment ref="DB232" authorId="0" shapeId="0" xr:uid="{00000000-0006-0000-0B00-00000F000000}">
      <text>
        <r>
          <rPr>
            <b/>
            <sz val="9"/>
            <color indexed="81"/>
            <rFont val="Tahoma"/>
            <family val="2"/>
          </rPr>
          <t xml:space="preserve"> Appraisers * Parts (IV)</t>
        </r>
        <r>
          <rPr>
            <sz val="9"/>
            <color indexed="81"/>
            <rFont val="Tahoma"/>
            <family val="2"/>
          </rPr>
          <t xml:space="preserve">
</t>
        </r>
      </text>
    </comment>
    <comment ref="DB233" authorId="0" shapeId="0" xr:uid="{00000000-0006-0000-0B00-000010000000}">
      <text>
        <r>
          <rPr>
            <b/>
            <sz val="9"/>
            <color indexed="81"/>
            <rFont val="Tahoma"/>
            <family val="2"/>
          </rPr>
          <t>Repeatability &amp; Reproducibility (R&amp;R)</t>
        </r>
      </text>
    </comment>
    <comment ref="DB234" authorId="0" shapeId="0" xr:uid="{00000000-0006-0000-0B00-000011000000}">
      <text>
        <r>
          <rPr>
            <b/>
            <sz val="9"/>
            <color indexed="81"/>
            <rFont val="Tahoma"/>
            <family val="2"/>
          </rPr>
          <t xml:space="preserve"> Part Variation (PV)</t>
        </r>
        <r>
          <rPr>
            <sz val="9"/>
            <color indexed="81"/>
            <rFont val="Tahoma"/>
            <family val="2"/>
          </rPr>
          <t xml:space="preserve">
</t>
        </r>
      </text>
    </comment>
    <comment ref="DB235" authorId="0" shapeId="0" xr:uid="{00000000-0006-0000-0B00-000012000000}">
      <text>
        <r>
          <rPr>
            <b/>
            <sz val="9"/>
            <color indexed="81"/>
            <rFont val="Tahoma"/>
            <family val="2"/>
          </rPr>
          <t>Total Process Variation (TV)</t>
        </r>
        <r>
          <rPr>
            <sz val="9"/>
            <color indexed="81"/>
            <rFont val="Tahoma"/>
            <family val="2"/>
          </rPr>
          <t xml:space="preserve">
</t>
        </r>
      </text>
    </comment>
    <comment ref="DD235" authorId="0" shapeId="0" xr:uid="{00000000-0006-0000-0B00-000013000000}">
      <text>
        <r>
          <rPr>
            <b/>
            <sz val="9"/>
            <color indexed="81"/>
            <rFont val="Tahoma"/>
            <family val="2"/>
          </rPr>
          <t>Note: Percentage will not add to 100%</t>
        </r>
        <r>
          <rPr>
            <sz val="9"/>
            <color indexed="81"/>
            <rFont val="Tahoma"/>
            <family val="2"/>
          </rPr>
          <t xml:space="preserve">
</t>
        </r>
      </text>
    </comment>
    <comment ref="DB236" authorId="0" shapeId="0" xr:uid="{00000000-0006-0000-0B00-000014000000}">
      <text>
        <r>
          <rPr>
            <b/>
            <sz val="9"/>
            <color indexed="81"/>
            <rFont val="Tahoma"/>
            <family val="2"/>
          </rPr>
          <t>Sigma: Repeatability (EV - Equipment Variation)</t>
        </r>
        <r>
          <rPr>
            <sz val="9"/>
            <color indexed="81"/>
            <rFont val="Tahoma"/>
            <family val="2"/>
          </rPr>
          <t xml:space="preserve">
</t>
        </r>
      </text>
    </comment>
    <comment ref="DB237" authorId="0" shapeId="0" xr:uid="{00000000-0006-0000-0B00-000015000000}">
      <text>
        <r>
          <rPr>
            <b/>
            <sz val="9"/>
            <color indexed="81"/>
            <rFont val="Tahoma"/>
            <family val="2"/>
          </rPr>
          <t>Reproducibility (AV - Appraiser Var)</t>
        </r>
        <r>
          <rPr>
            <sz val="9"/>
            <color indexed="81"/>
            <rFont val="Tahoma"/>
            <family val="2"/>
          </rPr>
          <t xml:space="preserve">
</t>
        </r>
      </text>
    </comment>
    <comment ref="DB238" authorId="0" shapeId="0" xr:uid="{00000000-0006-0000-0B00-000016000000}">
      <text>
        <r>
          <rPr>
            <b/>
            <sz val="9"/>
            <color indexed="81"/>
            <rFont val="Tahoma"/>
            <family val="2"/>
          </rPr>
          <t xml:space="preserve"> Appraisers * Parts (IV)</t>
        </r>
        <r>
          <rPr>
            <sz val="9"/>
            <color indexed="81"/>
            <rFont val="Tahoma"/>
            <family val="2"/>
          </rPr>
          <t xml:space="preserve">
</t>
        </r>
      </text>
    </comment>
    <comment ref="DB239" authorId="0" shapeId="0" xr:uid="{00000000-0006-0000-0B00-000017000000}">
      <text>
        <r>
          <rPr>
            <b/>
            <sz val="9"/>
            <color indexed="81"/>
            <rFont val="Tahoma"/>
            <family val="2"/>
          </rPr>
          <t>Repeatability &amp; Reproducibility (R&amp;R)</t>
        </r>
      </text>
    </comment>
    <comment ref="DB240" authorId="0" shapeId="0" xr:uid="{00000000-0006-0000-0B00-000018000000}">
      <text>
        <r>
          <rPr>
            <b/>
            <sz val="9"/>
            <color indexed="81"/>
            <rFont val="Tahoma"/>
            <family val="2"/>
          </rPr>
          <t xml:space="preserve"> Part Variation (PV)</t>
        </r>
        <r>
          <rPr>
            <sz val="9"/>
            <color indexed="81"/>
            <rFont val="Tahoma"/>
            <family val="2"/>
          </rPr>
          <t xml:space="preserve">
</t>
        </r>
      </text>
    </comment>
    <comment ref="DB241" authorId="0" shapeId="0" xr:uid="{00000000-0006-0000-0B00-000019000000}">
      <text>
        <r>
          <rPr>
            <b/>
            <sz val="9"/>
            <color indexed="81"/>
            <rFont val="Tahoma"/>
            <family val="2"/>
          </rPr>
          <t>Total Process Variation (TV)</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Mayotte, Lawrence</author>
    <author>Larry Mayotte (EASI LLC)</author>
    <author>一個滿意的 Microsoft Office 使用者</author>
  </authors>
  <commentList>
    <comment ref="F4" authorId="0" shapeId="0" xr:uid="{00000000-0006-0000-0C00-000001000000}">
      <text>
        <r>
          <rPr>
            <sz val="9"/>
            <color indexed="81"/>
            <rFont val="Tahoma"/>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H4" authorId="1" shapeId="0" xr:uid="{00000000-0006-0000-0C00-000002000000}">
      <text>
        <r>
          <rPr>
            <sz val="10"/>
            <color indexed="81"/>
            <rFont val="Tahoma"/>
            <family val="2"/>
          </rPr>
          <t>Insert appropriate units of measure on GRR Data tab.  Keep same units of measure for limits and measurements.</t>
        </r>
      </text>
    </comment>
    <comment ref="F5" authorId="0" shapeId="0" xr:uid="{00000000-0006-0000-0C00-000003000000}">
      <text>
        <r>
          <rPr>
            <sz val="9"/>
            <color indexed="81"/>
            <rFont val="Tahoma"/>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F6" authorId="0" shapeId="0" xr:uid="{00000000-0006-0000-0C00-000004000000}">
      <text>
        <r>
          <rPr>
            <sz val="9"/>
            <color indexed="81"/>
            <rFont val="Tahoma"/>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LSL. If measured feature on part has minimum potential 
     length, like slot or total part length, enter this value as lower limit to enable calculations).
5. GD&amp;T with Modifiers: Use total available tolerance, including bonus tolerances  in calculations.
GR&amp;R % Part Tolerance calculations considers Total Tolerance.</t>
        </r>
      </text>
    </comment>
    <comment ref="G7" authorId="1" shapeId="0" xr:uid="{00000000-0006-0000-0C00-000005000000}">
      <text>
        <r>
          <rPr>
            <b/>
            <sz val="9"/>
            <color indexed="81"/>
            <rFont val="Tahoma"/>
            <family val="2"/>
          </rPr>
          <t>List begins at top of this field.  Scroll up to see list.</t>
        </r>
        <r>
          <rPr>
            <sz val="9"/>
            <color indexed="81"/>
            <rFont val="Tahoma"/>
            <family val="2"/>
          </rPr>
          <t xml:space="preserve">
</t>
        </r>
      </text>
    </comment>
    <comment ref="F8" authorId="1" shapeId="0" xr:uid="{00000000-0006-0000-0C00-000006000000}">
      <text>
        <r>
          <rPr>
            <b/>
            <sz val="9"/>
            <color indexed="81"/>
            <rFont val="Tahoma"/>
            <family val="2"/>
          </rPr>
          <t>Feature Type Examples:</t>
        </r>
        <r>
          <rPr>
            <sz val="9"/>
            <color indexed="81"/>
            <rFont val="Tahoma"/>
            <family val="2"/>
          </rPr>
          <t xml:space="preserve">
- Angle
- Angularity
- Diameter
- Distance
- Height
- Flatness
- Parallelism
- Profile
- Radius
- Other
</t>
        </r>
      </text>
    </comment>
    <comment ref="J9" authorId="1" shapeId="0" xr:uid="{00000000-0006-0000-0C00-000007000000}">
      <text>
        <r>
          <rPr>
            <sz val="9"/>
            <color indexed="81"/>
            <rFont val="Tahoma"/>
            <family val="2"/>
          </rPr>
          <t>Quantify and include measurement units.  Resolution is the number of the smallest equal pieces used for display.</t>
        </r>
      </text>
    </comment>
    <comment ref="J10" authorId="1" shapeId="0" xr:uid="{00000000-0006-0000-0C00-000008000000}">
      <text>
        <r>
          <rPr>
            <sz val="9"/>
            <color indexed="81"/>
            <rFont val="Tahoma"/>
            <family val="2"/>
          </rPr>
          <t>Quantify and include measurement units.  Accuracy/Zero is an uncertainty factor as a function over distance.</t>
        </r>
      </text>
    </comment>
    <comment ref="G11" authorId="2" shapeId="0" xr:uid="{00000000-0006-0000-0C00-000009000000}">
      <text>
        <r>
          <rPr>
            <sz val="10"/>
            <color indexed="81"/>
            <rFont val="Calibri"/>
            <family val="2"/>
            <scheme val="minor"/>
          </rPr>
          <t>Total Tolerance = USL - LSL
This includes applicable GD&amp;T bonus tolerances.</t>
        </r>
      </text>
    </comment>
    <comment ref="F54" authorId="0" shapeId="0" xr:uid="{00000000-0006-0000-0C00-00000A000000}">
      <text>
        <r>
          <rPr>
            <sz val="11"/>
            <color indexed="81"/>
            <rFont val="Tahoma"/>
            <family val="2"/>
          </rPr>
          <t>Option to toggle workbook between 5.15 or 6.00 on GRR Data tab Cell DD217</t>
        </r>
      </text>
    </comment>
    <comment ref="E65" authorId="1" shapeId="0" xr:uid="{00000000-0006-0000-0C00-00000B000000}">
      <text>
        <r>
          <rPr>
            <sz val="10"/>
            <color indexed="81"/>
            <rFont val="Tahoma"/>
            <family val="2"/>
          </rPr>
          <t>Reference AIAG MSA 4th ed., p. 78 (3rd ed. p. 77).</t>
        </r>
      </text>
    </comment>
    <comment ref="E67" authorId="1" shapeId="0" xr:uid="{00000000-0006-0000-0C00-00000C000000}">
      <text>
        <r>
          <rPr>
            <sz val="10"/>
            <color indexed="81"/>
            <rFont val="Tahoma"/>
            <family val="2"/>
          </rPr>
          <t>Reference AIAG MSA 4 ed., p. 123 (3rd ed., p. 117).</t>
        </r>
      </text>
    </comment>
    <comment ref="E69" authorId="1" shapeId="0" xr:uid="{00000000-0006-0000-0C00-00000D000000}">
      <text>
        <r>
          <rPr>
            <sz val="10"/>
            <color indexed="81"/>
            <rFont val="Tahoma"/>
            <family val="2"/>
          </rPr>
          <t>Reference AIAG MSA 4th ed., p. 78 (3rd ed. p. 77).</t>
        </r>
      </text>
    </comment>
    <comment ref="E71" authorId="1" shapeId="0" xr:uid="{00000000-0006-0000-0C00-00000E000000}">
      <text>
        <r>
          <rPr>
            <sz val="10"/>
            <color indexed="81"/>
            <rFont val="Tahoma"/>
            <family val="2"/>
          </rPr>
          <t>Reference AIAG MSA 4th ed., p 106 (3rd ed., p. 102).</t>
        </r>
      </text>
    </comment>
    <comment ref="C73" authorId="1" shapeId="0" xr:uid="{00000000-0006-0000-0C00-00000F000000}">
      <text>
        <r>
          <rPr>
            <sz val="9"/>
            <color indexed="81"/>
            <rFont val="Tahoma"/>
            <family val="2"/>
          </rPr>
          <t>Increased sample tolerance range typically increases potential for GR&amp;R acceptance and ndc calculations.
GR&amp;R is measurement of Gage System, not manufacturing process capability. Part to Part variation usually helps GR&amp;R studies.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<sst xmlns="http://schemas.openxmlformats.org/spreadsheetml/2006/main" count="5015" uniqueCount="1662">
  <si>
    <t>Document #</t>
  </si>
  <si>
    <t>H001122</t>
  </si>
  <si>
    <t>Latest Revision</t>
  </si>
  <si>
    <t>K</t>
  </si>
  <si>
    <t>Revision date</t>
  </si>
  <si>
    <t>Production Part Approval Process (PPAP)</t>
  </si>
  <si>
    <t>Revision</t>
  </si>
  <si>
    <t>Description</t>
  </si>
  <si>
    <t>Date</t>
  </si>
  <si>
    <t>Modified by</t>
  </si>
  <si>
    <t>A</t>
  </si>
  <si>
    <t>Initial release</t>
  </si>
  <si>
    <t>Tooling Engineering - MN</t>
  </si>
  <si>
    <t>B</t>
  </si>
  <si>
    <t>Modified instruction sheet, FAI, CPK forms
Added several worksheets: Tool trial definitions, Steel measurement, Tool Steel COC, Heat Treat COC, Texture COC, Part material COC, Window study, PMP, PFD,PFMEA, Measurement instructions, Packaging instructions</t>
  </si>
  <si>
    <t>Tooling Engineering - MN
Quality Engineering - RB</t>
  </si>
  <si>
    <t>C</t>
  </si>
  <si>
    <t>Fix compatibility issues for drop down menus in FAI/CPK sheets to be compatible with pre 2010 versions of excel</t>
  </si>
  <si>
    <t>D</t>
  </si>
  <si>
    <t>Fix formula in steel measurement sheet on row 14 for after shrink calculation 
Fix formula error on Cp row in the "CPK" worksheet to work correctly for items tagged as a GDT feature with "YES" option
Removed table from "Process Parameter" worksheet</t>
  </si>
  <si>
    <t>E</t>
  </si>
  <si>
    <t>Add serial number column to the CPK worksheet
Aligned the data columns to the spec columns on the CPK work sheet
Modify instructions for GDT feature definition in the instruction sheet</t>
  </si>
  <si>
    <t>F</t>
  </si>
  <si>
    <t xml:space="preserve">Fixed Issues with attaching files </t>
  </si>
  <si>
    <t>G</t>
  </si>
  <si>
    <t>- Fixed steel measurement worksheet locked cells to be able to edit (last three columns in the header)
- No longer need to enter 0.0001 for zero tolerances. (Note "For 0.00 tolerance enter 0.0001" in the instructions tab removed) 
- Conditional formatting added to the FAI sheet data entry cells
- Change formulas in FAI sheet to enable calculations when the first column is empty
- Allow formulas in the FAI sheet to work if + or - tolerance cell is blank
- Add total dimension numbers calculation table on top of the FAI sheet</t>
  </si>
  <si>
    <t>H</t>
  </si>
  <si>
    <t>- Correction to the total dimension numbers calculation table on top of the FAI sheet
- Add conditional formatting to the CPK sheet for out of spec(Red) measurements and outliers(Orange)
- Remove chart from the CPK sheet
- Added Note to Instructions worksheet for GR&amp;R, FAI and CPK data collection
- Removed Grid lines from the instruction sheet
- Additional instructions in FAI, CPK and GR&amp;R section of instruction worksheet</t>
  </si>
  <si>
    <t>J</t>
  </si>
  <si>
    <t>- Added "GRR Data" Tab for mass data input and GRR calculations. Format enables post-processing.
- Revised GR&amp;R: ANOVA method with rules checking, formatting, plots/graphs and explanations, enabled GR option.
- Added GRR Plots Tab, toggling visual data by Dim ID. 
- Revised Cpk tab: ≤500 CTF, format OOS &amp; Outlier, header required, added plots, "Submission" clarified, ±3σ ~ ±6σ tol added, low Cpk note added, Dim Type field added.
- Revised FAI: Formulas accept "0" tolerance input, auto-populated GRR%.
- Summary: GRR &amp; Cpk data linked, GRR columns added, Ref tolerance data added, summary charts added.</t>
  </si>
  <si>
    <t>Dimensional Mgmt - LM</t>
  </si>
  <si>
    <t>- Enabled "object" insert function (relaxed protections).
- Cpk tab: Added Supplier Dim ID &amp; Cavity rows. Rows 11-13 now required.  Corrected Cpkl formula.
- FAI tab: If Mean = 0, now displayed (was blank), if measured=0 now yellow and deviation now calculates.
- GRR Data &amp; Plots: Set conditional defaults  (IF GageError&gt;PTP Variation, set PV=0 &amp; ndc=1)
- Summary Tab: Linked Cpk by Cavity.
- Rounded many calculations to 10 decimal places to mitigate near-zero rounding errors</t>
  </si>
  <si>
    <t>Table of Contents</t>
  </si>
  <si>
    <t>Instructions</t>
  </si>
  <si>
    <t>Doc #</t>
  </si>
  <si>
    <t>Tool and Part Trial Definitions</t>
  </si>
  <si>
    <t>Rev :</t>
  </si>
  <si>
    <t>Drawing</t>
  </si>
  <si>
    <t>Rev date :</t>
  </si>
  <si>
    <t>Summary</t>
  </si>
  <si>
    <t>Steel Measurement</t>
  </si>
  <si>
    <t>Note Verifications</t>
  </si>
  <si>
    <t>FAI</t>
  </si>
  <si>
    <t>Cpk</t>
  </si>
  <si>
    <t>GRR Data</t>
  </si>
  <si>
    <t>GRR Plots</t>
  </si>
  <si>
    <t>Tool Steel COC</t>
  </si>
  <si>
    <t>Heat Treat COC</t>
  </si>
  <si>
    <t>Part Material COC</t>
  </si>
  <si>
    <t>Process Parameter</t>
  </si>
  <si>
    <t>Residence Time</t>
  </si>
  <si>
    <t>Window Study</t>
  </si>
  <si>
    <t>PMP</t>
  </si>
  <si>
    <t>PFD</t>
  </si>
  <si>
    <t>PFMEA</t>
  </si>
  <si>
    <t>Measurement Instructions</t>
  </si>
  <si>
    <t>Packaging Instructions</t>
  </si>
  <si>
    <t>Instructions for use</t>
  </si>
  <si>
    <t>General:</t>
  </si>
  <si>
    <t>- Do not delete any of the worksheets from the file even if they are not used and/or not required to submit</t>
  </si>
  <si>
    <t>- Do not copy worksheets from other files. Use the current worksheet and use paste special to copy data</t>
  </si>
  <si>
    <t>- For every PPAP report, use a fresh template. Do not copy from previous PPAP worksheets that are already filled out.</t>
  </si>
  <si>
    <t>- If you are pasting data into the spreadsheet, please "paste special" , "values". This prevents formatting from being overwritten</t>
  </si>
  <si>
    <t>- Parts should be marked corresponding with the sequence number on the FAI and Cpk forms</t>
  </si>
  <si>
    <t>- Critical dimensions are identified with a dark filled square. Process Control dimensions are denoted with a dark filled triangle on the 2D drawings</t>
  </si>
  <si>
    <t>Drawing Worksheet</t>
  </si>
  <si>
    <t>Copy and paste the 2D drawing in the Drawing worksheet, can be an embedded file</t>
  </si>
  <si>
    <t>Summary worksheet:</t>
  </si>
  <si>
    <t xml:space="preserve">Fill out all the necessary cells in the header that applies </t>
  </si>
  <si>
    <t>List proposed actions for any GRR as a percent of tolerance exceeding limit (i.e., GRR&gt;20%).</t>
  </si>
  <si>
    <t>List proposed actions in the remarks column for any low Cpk or out of spec dimensions.</t>
  </si>
  <si>
    <t>Provide steel measurements for all out of spec items in the steel measurement column</t>
  </si>
  <si>
    <t>Note Verifications:</t>
  </si>
  <si>
    <t>Fill out one line for each drawing note.  If note does not require any supplier action, list as "no supplier action required".</t>
  </si>
  <si>
    <t>Steel Measurement - Critical to Fit and Function</t>
  </si>
  <si>
    <t>Critical to fit/ function dimensions will be discussed with Customer tooling Engineer, agreed upon and documented here before tool construction begins</t>
  </si>
  <si>
    <t>This document to be reviewed by the Customer Tooling Engineering before T1 sample</t>
  </si>
  <si>
    <t>All dimensions listed on this sheet are critical to fit/function and should be built in the steel to 25% of part print tolerance</t>
  </si>
  <si>
    <t>FAI Worksheet:</t>
  </si>
  <si>
    <t>Perform GR&amp;R on all CTF, CTS and PCD dimensions. Data is only valid after complete and passing GR&amp;R for CTF, CTS and PCD dimensions</t>
  </si>
  <si>
    <t>Parts for FAI should only be collected after the process has been set and stabilized as described in "Cpk Worksheet" instructions below</t>
  </si>
  <si>
    <t>All FAI parts will be labeled and retained and will be submitted to customer upon request. Customer must be informed if destructive measurements are required.</t>
  </si>
  <si>
    <t xml:space="preserve">Enter all the relevant information in the highlighted light blue cells in the header. It is important that the drawing Number, Revision number and date of the revision release is clearly entered </t>
  </si>
  <si>
    <r>
      <t>FAI data should be performed at 65-75</t>
    </r>
    <r>
      <rPr>
        <sz val="10"/>
        <rFont val="Calibri"/>
        <family val="2"/>
      </rPr>
      <t>°</t>
    </r>
    <r>
      <rPr>
        <sz val="10"/>
        <rFont val="Arial"/>
        <family val="2"/>
      </rPr>
      <t xml:space="preserve"> F and no sooner than 8 hours after molding and/or other finishing processes that require heating and cooling of the parts.</t>
    </r>
  </si>
  <si>
    <t>A minimum 3 parts per cavity required for FAI measurement. This number can be increased by the request from customer</t>
  </si>
  <si>
    <t>Enter measurements in light blue cells for the corresponding FAI sample</t>
  </si>
  <si>
    <t>Unused cells may be left blank</t>
  </si>
  <si>
    <t>Enter the drawing number, revision number and date of the revision release in header</t>
  </si>
  <si>
    <t>For multiple cavities, copy the FAI worksheet after entering the header and drawing information in the original FAI worksheet form. Worksheets should be renamed to "FAI X" or "Cpk X" where X is the cavity number</t>
  </si>
  <si>
    <t>FAI is also required for any relevant specifications in the notes section of the drawing</t>
  </si>
  <si>
    <r>
      <rPr>
        <b/>
        <sz val="10"/>
        <rFont val="Arial"/>
        <family val="2"/>
      </rPr>
      <t>Item =</t>
    </r>
    <r>
      <rPr>
        <sz val="10"/>
        <rFont val="Arial"/>
        <family val="2"/>
      </rPr>
      <t xml:space="preserve"> Enter dimension number on the drawing. All drawing features and dimensions will be ballooned with a number including notes</t>
    </r>
  </si>
  <si>
    <r>
      <rPr>
        <b/>
        <sz val="10"/>
        <rFont val="Arial"/>
        <family val="2"/>
      </rPr>
      <t>Grid square =</t>
    </r>
    <r>
      <rPr>
        <sz val="10"/>
        <rFont val="Arial"/>
        <family val="2"/>
      </rPr>
      <t xml:space="preserve"> Enter drawing zone where the ballooned dimension is located. Example 2-C3 meaning page 2 zone C3</t>
    </r>
  </si>
  <si>
    <r>
      <rPr>
        <b/>
        <sz val="10"/>
        <rFont val="Arial"/>
        <family val="2"/>
      </rPr>
      <t>Dim Type:  =</t>
    </r>
    <r>
      <rPr>
        <sz val="10"/>
        <rFont val="Arial"/>
        <family val="2"/>
      </rPr>
      <t xml:space="preserve"> Select the appropriate dim type from the drop down menu. On 2d drawings…Black square = CTF,  Black triangle = Process Control Dim,  (xxx.x) = Reference dim, all others are Std. dims.</t>
    </r>
  </si>
  <si>
    <r>
      <rPr>
        <b/>
        <sz val="10"/>
        <rFont val="Arial"/>
        <family val="2"/>
      </rPr>
      <t>Nominal =</t>
    </r>
    <r>
      <rPr>
        <sz val="10"/>
        <rFont val="Arial"/>
        <family val="2"/>
      </rPr>
      <t xml:space="preserve"> Enter nominal dimension</t>
    </r>
  </si>
  <si>
    <r>
      <rPr>
        <b/>
        <sz val="10"/>
        <rFont val="Arial"/>
        <family val="2"/>
      </rPr>
      <t>+Tol and -Tol =</t>
    </r>
    <r>
      <rPr>
        <sz val="10"/>
        <rFont val="Arial"/>
        <family val="2"/>
      </rPr>
      <t xml:space="preserve"> Enter upper and Lower tolerance on the drawing for the corresponding nominal dimension</t>
    </r>
  </si>
  <si>
    <t xml:space="preserve">Only enter absolute values for tolerances, do not include + or - </t>
  </si>
  <si>
    <r>
      <rPr>
        <b/>
        <sz val="10"/>
        <rFont val="Arial"/>
        <family val="2"/>
      </rPr>
      <t>GRR =</t>
    </r>
    <r>
      <rPr>
        <sz val="10"/>
        <rFont val="Arial"/>
        <family val="2"/>
      </rPr>
      <t xml:space="preserve"> Enter the Gage repeatability and reproducibility calculation for all Critical To Function (CTF) and Process Control dimensions (PCD)</t>
    </r>
  </si>
  <si>
    <r>
      <rPr>
        <b/>
        <sz val="10"/>
        <rFont val="Arial"/>
        <family val="2"/>
      </rPr>
      <t>Measurement Instrument =</t>
    </r>
    <r>
      <rPr>
        <sz val="10"/>
        <rFont val="Arial"/>
        <family val="2"/>
      </rPr>
      <t xml:space="preserve"> Select the type of measuring equipment used to measure the corresponding dimension from the drop down menu.</t>
    </r>
  </si>
  <si>
    <r>
      <rPr>
        <b/>
        <sz val="10"/>
        <rFont val="Arial"/>
        <family val="2"/>
      </rPr>
      <t>Supplier action plan and comments =</t>
    </r>
    <r>
      <rPr>
        <sz val="10"/>
        <rFont val="Arial"/>
        <family val="2"/>
      </rPr>
      <t xml:space="preserve"> Here the supplier enters comments and identifies actions for correcting the out of spec dimension. Including steel safe condition or not.</t>
    </r>
  </si>
  <si>
    <t>Supplier action plan and comments only need to be entered for dimensions that have been flagged as "Reject" or "Alert"</t>
  </si>
  <si>
    <t>Yes</t>
  </si>
  <si>
    <t>Cpk Worksheet:</t>
  </si>
  <si>
    <r>
      <t xml:space="preserve">Fill out the light blue highlighted cells with the collected data. Enter </t>
    </r>
    <r>
      <rPr>
        <b/>
        <sz val="11"/>
        <rFont val="Arial"/>
        <family val="2"/>
      </rPr>
      <t>N/A</t>
    </r>
    <r>
      <rPr>
        <sz val="11"/>
        <rFont val="Arial"/>
        <family val="2"/>
      </rPr>
      <t xml:space="preserve"> when they are not relevant.</t>
    </r>
  </si>
  <si>
    <t>Supplier expected to maintain tracking log, listing each Cpk study submission (log to include PN including variation suffix, date, equipment/line, etc. that describes batch of parts).</t>
  </si>
  <si>
    <t>Molded plastic parts for Cpk analysis are to be collected:</t>
  </si>
  <si>
    <t xml:space="preserve">&gt; after 1 hour of stable operation under process parameters called out in run sheet and PMP. </t>
  </si>
  <si>
    <t>&gt; One part out of every X parts molded. (X=5 unless otherwise specified)</t>
  </si>
  <si>
    <t>During this time, adjustments to the process are not allowed.</t>
  </si>
  <si>
    <t>Under no circumstance are any of the parts drawn for Cpk sample to be excluded from the Cpk analysis.</t>
  </si>
  <si>
    <t>Samples of stamped metal parts for Cpk analysis are to be collected:</t>
  </si>
  <si>
    <t xml:space="preserve">&gt; after 15 minutes of stable operation under process parameters called out in run sheet and PMP. </t>
  </si>
  <si>
    <t>&gt; One part out of every X parts punched. (X=10 unless otherwise specified)</t>
  </si>
  <si>
    <t>Select "Yes" from the drop down menu to identify each GDT feature.</t>
  </si>
  <si>
    <r>
      <rPr>
        <b/>
        <sz val="10"/>
        <rFont val="Arial"/>
        <family val="2"/>
      </rPr>
      <t>GDT Feature:  =</t>
    </r>
    <r>
      <rPr>
        <sz val="10"/>
        <rFont val="Arial"/>
        <family val="2"/>
      </rPr>
      <t xml:space="preserve"> Select "Yes" from the drop down menu to identify each GDT feature. </t>
    </r>
    <r>
      <rPr>
        <b/>
        <sz val="10"/>
        <rFont val="Arial"/>
        <family val="2"/>
      </rPr>
      <t xml:space="preserve">(GDT feature is when the Nominal Spec is 0.00 with a unilateral tolerance) </t>
    </r>
  </si>
  <si>
    <t>GR&amp;R Worksheet:</t>
  </si>
  <si>
    <t>GR&amp;R is required for all Critical To Function(CTF), Critical To Safety (CTS) and Process Control Dimensions(PCD), and anytime that any CTF, CTS and PCD measurement is reported.</t>
  </si>
  <si>
    <t>GR&amp;R may be required for other dimensions as requested by customer.</t>
  </si>
  <si>
    <t xml:space="preserve">Fill out the light blue highlighted cells with the collected data. </t>
  </si>
  <si>
    <t>Complete GR&amp;R:</t>
  </si>
  <si>
    <t>3 Operators</t>
  </si>
  <si>
    <t>10 parts or Assemblies</t>
  </si>
  <si>
    <t>3 Trials</t>
  </si>
  <si>
    <t>TTL = total of the negative and positive tolerance numbers</t>
  </si>
  <si>
    <t>Zero = Measuring instrument accuracy</t>
  </si>
  <si>
    <t>GR&amp;R is not required for repeat tooling for a given part geometry unless the following is true, then GR&amp;R is required again</t>
  </si>
  <si>
    <t>Part geometry is new or changed</t>
  </si>
  <si>
    <t>Part dimensioning has changed</t>
  </si>
  <si>
    <t>Measurement system is new or changed (this includes changes to fixtures, methods and machines)</t>
  </si>
  <si>
    <t>Manufacturing location changes</t>
  </si>
  <si>
    <t>Measurement facility location changes</t>
  </si>
  <si>
    <t>Attach tool steel certificate of compliance to this sheet.</t>
  </si>
  <si>
    <t>Attach  heat Treatment certificate of compliance  to this sheet.</t>
  </si>
  <si>
    <t>Attach Material certificate of compliance to this sheet.</t>
  </si>
  <si>
    <t>Either attach molding process parameters in PDF format here or enter molding process parameters in the provided template</t>
  </si>
  <si>
    <t>Enter process parameters into worksheet on this page.</t>
  </si>
  <si>
    <t>Attach Window Study to this Sheet</t>
  </si>
  <si>
    <t>Attach PDF of Process Management Plan for this part.</t>
  </si>
  <si>
    <t xml:space="preserve">Embed Process Flow Diagram on this sheet. </t>
  </si>
  <si>
    <t>Attach Process Failure Mode and Effects Analysis on this sheet</t>
  </si>
  <si>
    <t xml:space="preserve">Measurement Instructions </t>
  </si>
  <si>
    <t>Attach part measurement instructions to this sheet.</t>
  </si>
  <si>
    <t>Attach part packaging and labeling instructions to this sheet.</t>
  </si>
  <si>
    <t>Part design release</t>
  </si>
  <si>
    <t>Preliminary 2d and 3d release for DFM iterations</t>
  </si>
  <si>
    <t>DFM</t>
  </si>
  <si>
    <t xml:space="preserve">DFM iterations + start tool design concept including Jigs and fixture if necessary </t>
  </si>
  <si>
    <t>Preliminary Tool design</t>
  </si>
  <si>
    <t>Provided after DFM review and approval by Tooling engineering and ME team</t>
  </si>
  <si>
    <t>Tool design Review</t>
  </si>
  <si>
    <t>Reviewed by Tooling and ME team</t>
  </si>
  <si>
    <t>Tool design approval</t>
  </si>
  <si>
    <t>Approval by Tooling Engineering and ME team</t>
  </si>
  <si>
    <t>Tool kick off</t>
  </si>
  <si>
    <t>Final DFM, Tool design approved. Final 3d and 2d part design released for tooling</t>
  </si>
  <si>
    <t>Tool trials</t>
  </si>
  <si>
    <t>All tool trials for tooling and part approval costs including press time, materials is included in original tool cost
This includes 3-5 FAI parts, 30-50 Cpk parts, all measurement activities for all trials iterations until acceptable and approved
All other requested sample requests at each trial will be extra</t>
  </si>
  <si>
    <t>T0</t>
  </si>
  <si>
    <t>Tool function trial only to check for tooling function issues</t>
  </si>
  <si>
    <t xml:space="preserve">Run and managed by trained and skilled molding technician </t>
  </si>
  <si>
    <t>If no tooling function issues, collect 10 samples</t>
  </si>
  <si>
    <t>Check parts for tooling defects including short shot, flash, missing features, ….</t>
  </si>
  <si>
    <t>Preliminary fitting of the jigs and fixtures if necessary</t>
  </si>
  <si>
    <t>Preliminary check of the part to mating parts if available</t>
  </si>
  <si>
    <t>Make corrections to tooling if necessary</t>
  </si>
  <si>
    <t>Multiple T0 sampling may be required by supplier until all tooling issues are resolved and for preliminary process development</t>
  </si>
  <si>
    <t>Once all tooling issues are resolved and tooling adjustments made, proceed to T1</t>
  </si>
  <si>
    <t>T1</t>
  </si>
  <si>
    <t>Tooling trial after all T0 and tooling issues have been corrected</t>
  </si>
  <si>
    <t>Process development and window study</t>
  </si>
  <si>
    <t>Collect 10 parts at random for GR&amp;R data collection for measurements</t>
  </si>
  <si>
    <t>Collect 3-5 FAI parts after parameters are set and stable process (see instruction sheet for FAI data collection)</t>
  </si>
  <si>
    <t>FAI measurements to be collected after acceptable GR&amp;R</t>
  </si>
  <si>
    <t>Make adjustments if necessary and proceed to T2</t>
  </si>
  <si>
    <t>Some T1 quantities will be required for final assembly check(this is additional cost to customer)</t>
  </si>
  <si>
    <t xml:space="preserve"> </t>
  </si>
  <si>
    <t>T2</t>
  </si>
  <si>
    <t>Tooling trial after all T1 and tooling and part dimensions issues have been corrected</t>
  </si>
  <si>
    <t>Process should be similar to T1 with minor adjustments</t>
  </si>
  <si>
    <t>Collect 3-5 FAI parts and 30-50 Cpk parts after parameters are set and stable process (see instruction sheet for FAI/Cpk/GRR data collection)</t>
  </si>
  <si>
    <t>FAI/Cpk measurements to be collected after acceptable GR&amp;R</t>
  </si>
  <si>
    <t>Make adjustments if necessary and proceed to next trial if necessary</t>
  </si>
  <si>
    <t>T3, T4, Etc….</t>
  </si>
  <si>
    <t>Repeat trials similar to T2 until accepted and approved</t>
  </si>
  <si>
    <t>TF</t>
  </si>
  <si>
    <t>This is after the FAI report has been approved and the supplier has been instructed to proceed to TF</t>
  </si>
  <si>
    <t>This is production sample.  Run or managed by a production molding technician</t>
  </si>
  <si>
    <t>Tool must run at the approved FAI molding parameters, running fully automatic in the production molding press</t>
  </si>
  <si>
    <t>Robots or any other auxiliary equipment must be fully operational</t>
  </si>
  <si>
    <t>Process adjustments are not allowed without approval</t>
  </si>
  <si>
    <t>Any necessary process adjustments need to be reviewed and approved</t>
  </si>
  <si>
    <t>Complete PPAP document is required for approval</t>
  </si>
  <si>
    <t>Cosmetic limit samples and golden limit samples finalized.</t>
  </si>
  <si>
    <t>Approval</t>
  </si>
  <si>
    <t>Final approval for production</t>
  </si>
  <si>
    <t>Attach PDF drawing here</t>
  </si>
  <si>
    <t xml:space="preserve">GR&amp;R %PT Acceptance Criteria: </t>
  </si>
  <si>
    <t>GRR Acceptance Limits</t>
  </si>
  <si>
    <t>Document Number:</t>
  </si>
  <si>
    <t xml:space="preserve">Tier 1 &amp; Tier 1.5: </t>
  </si>
  <si>
    <t>CTS</t>
  </si>
  <si>
    <t xml:space="preserve">Component PPAP Qualification Template </t>
  </si>
  <si>
    <t xml:space="preserve">Revision Level : </t>
  </si>
  <si>
    <t>Tier 2:</t>
  </si>
  <si>
    <t>T1 &amp; T1.5</t>
  </si>
  <si>
    <t xml:space="preserve">Revision Date : </t>
  </si>
  <si>
    <t>Criteria applied:</t>
  </si>
  <si>
    <t>= Red</t>
  </si>
  <si>
    <r>
      <rPr>
        <sz val="18"/>
        <color rgb="FF0070C0"/>
        <rFont val="Times New Roman"/>
        <family val="1"/>
      </rPr>
      <t>←</t>
    </r>
    <r>
      <rPr>
        <b/>
        <sz val="16"/>
        <color rgb="FF0070C0"/>
        <rFont val="Times New Roman"/>
        <family val="1"/>
      </rPr>
      <t xml:space="preserve"> Enter correct criteria here</t>
    </r>
  </si>
  <si>
    <t>1. General Information</t>
  </si>
  <si>
    <t>Customer :</t>
  </si>
  <si>
    <t>mSOP Hyperlink:</t>
  </si>
  <si>
    <t>GRR%  Summary</t>
  </si>
  <si>
    <t>Project Name :</t>
  </si>
  <si>
    <t>Issue Date :</t>
  </si>
  <si>
    <t>GRR Range</t>
  </si>
  <si>
    <t>Count</t>
  </si>
  <si>
    <t>Percent</t>
  </si>
  <si>
    <t>Spec. Ratings</t>
  </si>
  <si>
    <t xml:space="preserve">Asset  # :   </t>
  </si>
  <si>
    <t>Product division :</t>
  </si>
  <si>
    <t>GRR &gt; 30%</t>
  </si>
  <si>
    <r>
      <t xml:space="preserve">Extended Range Tier 2 </t>
    </r>
    <r>
      <rPr>
        <b/>
        <sz val="12"/>
        <rFont val="Times New Roman"/>
        <family val="1"/>
      </rPr>
      <t>D02641</t>
    </r>
    <r>
      <rPr>
        <sz val="12"/>
        <rFont val="Times New Roman"/>
        <family val="1"/>
      </rPr>
      <t xml:space="preserve"> Requirements </t>
    </r>
  </si>
  <si>
    <t xml:space="preserve">Die or Mold   # :   </t>
  </si>
  <si>
    <t>Tool Section :</t>
  </si>
  <si>
    <t>20% &lt; GRR ≤ 30%</t>
  </si>
  <si>
    <t>Tool Maker :</t>
  </si>
  <si>
    <t>Press or Injection Machine :</t>
  </si>
  <si>
    <t>GRR &gt; 20%</t>
  </si>
  <si>
    <r>
      <t xml:space="preserve">Tier 1 &amp; Tier 1.5 </t>
    </r>
    <r>
      <rPr>
        <b/>
        <sz val="12"/>
        <rFont val="Times New Roman"/>
        <family val="1"/>
      </rPr>
      <t>H001122</t>
    </r>
    <r>
      <rPr>
        <sz val="12"/>
        <rFont val="Times New Roman"/>
        <family val="1"/>
      </rPr>
      <t xml:space="preserve"> 
PPAP Requirements</t>
    </r>
  </si>
  <si>
    <t xml:space="preserve">Part Name : </t>
  </si>
  <si>
    <t xml:space="preserve">   </t>
    <phoneticPr fontId="17" type="noConversion"/>
  </si>
  <si>
    <t>Shot Weight :</t>
  </si>
  <si>
    <t>10% &lt; GRR ≤ 20%</t>
  </si>
  <si>
    <t xml:space="preserve">Part/Product # :   </t>
  </si>
  <si>
    <t>Product weight :</t>
  </si>
  <si>
    <t>GRR ≤ 10%</t>
  </si>
  <si>
    <t>Part drawing# :</t>
  </si>
  <si>
    <t xml:space="preserve">Rev # and date : </t>
  </si>
  <si>
    <t>Inspection Date :</t>
  </si>
  <si>
    <t>Cpk Summary</t>
  </si>
  <si>
    <t xml:space="preserve"># of cavities : </t>
  </si>
  <si>
    <t>Prepare By :</t>
  </si>
  <si>
    <t>Value</t>
  </si>
  <si>
    <t>X &lt; 1.33</t>
  </si>
  <si>
    <t>1.33≤X&lt;1.67</t>
  </si>
  <si>
    <t>X ≥ 1.67</t>
  </si>
  <si>
    <t>Material Color :</t>
  </si>
  <si>
    <t>Cpk count</t>
  </si>
  <si>
    <t>Raw Material :</t>
  </si>
  <si>
    <t>Mold Shrink :</t>
  </si>
  <si>
    <t>Cpk %</t>
  </si>
  <si>
    <t>Approval Loop</t>
  </si>
  <si>
    <t xml:space="preserve">  </t>
  </si>
  <si>
    <t>Reference Information (Tolerance Required to Attain target GRR %PT at 10%, 20% or 30% of Part Tolerance)</t>
  </si>
  <si>
    <t>2.Critical Dimension And Process Dimension Capability Evaluation:</t>
  </si>
  <si>
    <t>Cpk by Cavity / Cell</t>
  </si>
  <si>
    <t>Total Tolerance for GRR%</t>
  </si>
  <si>
    <t>± Tolerance for GRR %</t>
  </si>
  <si>
    <t>Item #</t>
  </si>
  <si>
    <t>Dim#</t>
  </si>
  <si>
    <t>Specification       (MM)</t>
  </si>
  <si>
    <t>USL</t>
  </si>
  <si>
    <t>LSL</t>
  </si>
  <si>
    <t>Measuring                               Equipment(s)</t>
  </si>
  <si>
    <r>
      <t xml:space="preserve">GR&amp;R
</t>
    </r>
    <r>
      <rPr>
        <sz val="10"/>
        <rFont val="Times New Roman"/>
        <family val="1"/>
      </rPr>
      <t>%PT</t>
    </r>
  </si>
  <si>
    <r>
      <t xml:space="preserve">GR&amp;R
</t>
    </r>
    <r>
      <rPr>
        <sz val="10"/>
        <rFont val="Times New Roman"/>
        <family val="1"/>
      </rPr>
      <t>ndc</t>
    </r>
  </si>
  <si>
    <r>
      <t xml:space="preserve">GR&amp;R
</t>
    </r>
    <r>
      <rPr>
        <sz val="10"/>
        <rFont val="Times New Roman"/>
        <family val="1"/>
      </rPr>
      <t>%SD</t>
    </r>
  </si>
  <si>
    <r>
      <t xml:space="preserve">GR&amp;R
</t>
    </r>
    <r>
      <rPr>
        <sz val="10"/>
        <rFont val="Times New Roman"/>
        <family val="1"/>
      </rPr>
      <t>PT Observed</t>
    </r>
  </si>
  <si>
    <r>
      <t xml:space="preserve">GR&amp;R
</t>
    </r>
    <r>
      <rPr>
        <sz val="10"/>
        <rFont val="Times New Roman"/>
        <family val="1"/>
      </rPr>
      <t>% Repeat</t>
    </r>
  </si>
  <si>
    <t>Supplier comment (Supplier GRR%)</t>
  </si>
  <si>
    <t>Steel measurement 
including shrink</t>
  </si>
  <si>
    <t>Customer Comments</t>
  </si>
  <si>
    <t>3. Approval Loop</t>
  </si>
  <si>
    <t>a).</t>
  </si>
  <si>
    <t>Molder/Tool Maker</t>
  </si>
  <si>
    <t xml:space="preserve">Reviewed by   :                                </t>
    <phoneticPr fontId="17" type="noConversion"/>
  </si>
  <si>
    <t xml:space="preserve">Title:    </t>
    <phoneticPr fontId="17" type="noConversion"/>
  </si>
  <si>
    <t xml:space="preserve">Date:      </t>
    <phoneticPr fontId="17" type="noConversion"/>
  </si>
  <si>
    <t xml:space="preserve">Approved by   :                            </t>
    <phoneticPr fontId="17" type="noConversion"/>
  </si>
  <si>
    <t xml:space="preserve">Date:    </t>
    <phoneticPr fontId="17" type="noConversion"/>
  </si>
  <si>
    <t>b).</t>
  </si>
  <si>
    <t>Customer</t>
  </si>
  <si>
    <t>Customer name:</t>
  </si>
  <si>
    <t>Approved by   :</t>
  </si>
  <si>
    <t>Title:</t>
    <phoneticPr fontId="17" type="noConversion"/>
  </si>
  <si>
    <t xml:space="preserve"> Date:</t>
  </si>
  <si>
    <t>Header</t>
  </si>
  <si>
    <t>Steel Measurement - Critical to Fit and Function Documentation</t>
  </si>
  <si>
    <t>►This document to be reviewed by the Customer Tooling Engineering before T1 sample</t>
  </si>
  <si>
    <t>Part Description:</t>
  </si>
  <si>
    <t>Supplier:</t>
  </si>
  <si>
    <t>Inspected By:</t>
  </si>
  <si>
    <t>New:</t>
  </si>
  <si>
    <t>Drawing No.:</t>
  </si>
  <si>
    <t>Submission No.:</t>
  </si>
  <si>
    <t>Inspection Date:</t>
  </si>
  <si>
    <t>Revised:</t>
  </si>
  <si>
    <t>Revision / Date:</t>
  </si>
  <si>
    <t>Material Spec.:</t>
  </si>
  <si>
    <t>Reviewed By:</t>
  </si>
  <si>
    <t>Resubmission:</t>
  </si>
  <si>
    <t>Mold Number:</t>
  </si>
  <si>
    <t>DRAWING SPECIFICATIONS</t>
  </si>
  <si>
    <t>Shrink %</t>
  </si>
  <si>
    <t>Nominal
with
Shrink</t>
  </si>
  <si>
    <t>INSPECTION RESULTS</t>
  </si>
  <si>
    <t>INSPECTION ANALYSIS
Toolmaker gets 25% of Drawing specification tolerance</t>
  </si>
  <si>
    <t>MEAS. INST.</t>
  </si>
  <si>
    <t>SUPPLIER ACTION PLAN AND COMMENTS</t>
  </si>
  <si>
    <t>CUSTOMER FEEDBACK</t>
  </si>
  <si>
    <t>CUSTOMER ENGINEERING DISPOSITION</t>
  </si>
  <si>
    <t>Actual Steel Measurement</t>
  </si>
  <si>
    <t>Mold Dimension (Cavity ID). - Deviation from Nominal with shrink</t>
  </si>
  <si>
    <t>Mean</t>
  </si>
  <si>
    <t>% Tolerance</t>
  </si>
  <si>
    <t>Alert / Reject</t>
  </si>
  <si>
    <t xml:space="preserve">Date: </t>
  </si>
  <si>
    <t>Item</t>
  </si>
  <si>
    <t>Grid Square</t>
  </si>
  <si>
    <t>Nominal</t>
  </si>
  <si>
    <t xml:space="preserve"> +Tol</t>
  </si>
  <si>
    <t xml:space="preserve"> -Tol</t>
  </si>
  <si>
    <t>Cavity 1</t>
  </si>
  <si>
    <t>Cavity 2</t>
  </si>
  <si>
    <t>Cavity 3</t>
  </si>
  <si>
    <t>Cavity 4</t>
  </si>
  <si>
    <t>Cavity 5</t>
  </si>
  <si>
    <t>Cavity 6</t>
  </si>
  <si>
    <t>Cavity 7</t>
  </si>
  <si>
    <t>Cavity 8</t>
  </si>
  <si>
    <t>up</t>
  </si>
  <si>
    <t>down</t>
  </si>
  <si>
    <t>Note, Raw Material &amp; Finish Verifications</t>
  </si>
  <si>
    <t>Note No.</t>
  </si>
  <si>
    <t>Note Description</t>
  </si>
  <si>
    <t>How Measured / Evaluated</t>
  </si>
  <si>
    <t>Supplier Action Plan and Comments</t>
  </si>
  <si>
    <t>Customer Feedback</t>
  </si>
  <si>
    <t>Customer Engineering Disposition</t>
  </si>
  <si>
    <t>Total Dim</t>
  </si>
  <si>
    <t>CTF</t>
  </si>
  <si>
    <t>STD</t>
  </si>
  <si>
    <t>Process Ctrl</t>
  </si>
  <si>
    <t>Reference</t>
  </si>
  <si>
    <t>First Article Inspection Report</t>
  </si>
  <si>
    <t>Measurement values to be entered into light blue cells</t>
  </si>
  <si>
    <t>Measured</t>
  </si>
  <si>
    <t>Use "Paste Special" - "Values" if Copying data from another file or worksheet</t>
  </si>
  <si>
    <r>
      <t xml:space="preserve">In Spec
</t>
    </r>
    <r>
      <rPr>
        <b/>
        <sz val="9"/>
        <rFont val="Arial"/>
        <family val="2"/>
      </rPr>
      <t>(incl Alerts)</t>
    </r>
  </si>
  <si>
    <t>Alert</t>
  </si>
  <si>
    <t>Cavity- / Tool No.:</t>
  </si>
  <si>
    <t>Reject</t>
  </si>
  <si>
    <t>Revision / -Date:</t>
  </si>
  <si>
    <t>Inspector:</t>
  </si>
  <si>
    <t>INSPECTION ANALYSIS</t>
  </si>
  <si>
    <t>GR&amp;R</t>
  </si>
  <si>
    <t>MEASUREMENT
 INSTRUMENT</t>
  </si>
  <si>
    <t>Type Count Y/N</t>
  </si>
  <si>
    <t>Date:</t>
  </si>
  <si>
    <t>Sample No. - Measured Value</t>
  </si>
  <si>
    <t>Sample No. - Deviation from Nominal</t>
  </si>
  <si>
    <t>Dim Type</t>
  </si>
  <si>
    <t>Select Type</t>
  </si>
  <si>
    <r>
      <t xml:space="preserve">Header Info, Nominal &amp; Tolerances required to enable Cpk calculations.  
</t>
    </r>
    <r>
      <rPr>
        <b/>
        <sz val="16"/>
        <color rgb="FF0070C0"/>
        <rFont val="Arial"/>
        <family val="2"/>
      </rPr>
      <t xml:space="preserve">Dimension ID, Nominal, Upper Tol, Lower Tol linked to GRR Data tab.  Overwrite acceptable.
Enter Measurement Values into light blue cells starting at cell C80.
Use "Paste Special" - "Values" if Copying data from another file or worksheet </t>
    </r>
  </si>
  <si>
    <t>Process Capability Calculation Worksheet</t>
  </si>
  <si>
    <t>Midwest</t>
    <phoneticPr fontId="2" type="noConversion"/>
  </si>
  <si>
    <t>JDM1</t>
  </si>
  <si>
    <t>Tool No.:</t>
  </si>
  <si>
    <t>AL</t>
    <phoneticPr fontId="2" type="noConversion"/>
  </si>
  <si>
    <t>Revision / - Date:</t>
  </si>
  <si>
    <t>Xile_Ji</t>
  </si>
  <si>
    <t>Cavity / Cell</t>
  </si>
  <si>
    <t>Supplier Dimension ID</t>
  </si>
  <si>
    <t>MS Dimension ID</t>
  </si>
  <si>
    <t>Upper Tol</t>
  </si>
  <si>
    <t>Lower Tol</t>
  </si>
  <si>
    <t>GDT Feature</t>
  </si>
  <si>
    <t>No</t>
  </si>
  <si>
    <t>UPPER LIMIT</t>
  </si>
  <si>
    <t>LOWER LIMIT</t>
  </si>
  <si>
    <t>Dimension Type</t>
  </si>
  <si>
    <t>AVERAGE</t>
  </si>
  <si>
    <t>STD_Overall</t>
  </si>
  <si>
    <t>Cp</t>
  </si>
  <si>
    <t>Cpku</t>
  </si>
  <si>
    <t>Cpkl</t>
  </si>
  <si>
    <t>MIN</t>
  </si>
  <si>
    <t>MAX</t>
  </si>
  <si>
    <t>1st Quartile</t>
  </si>
  <si>
    <t>3rd Quartile</t>
  </si>
  <si>
    <t>Interquartile Range</t>
  </si>
  <si>
    <t>Lower Suspected Outlier Limit</t>
  </si>
  <si>
    <t>Upper Suspected Outlier Limit</t>
  </si>
  <si>
    <t>Lower Outlier Limit</t>
  </si>
  <si>
    <t>Upper Outlier Limit</t>
  </si>
  <si>
    <t>Out of spec</t>
  </si>
  <si>
    <t>OOS and Outlier</t>
  </si>
  <si>
    <t>Outlier</t>
  </si>
  <si>
    <t>Dim #</t>
  </si>
  <si>
    <t>Sample #</t>
  </si>
  <si>
    <t>Serial Number</t>
  </si>
  <si>
    <t>Tolerance Utilization (Units)</t>
  </si>
  <si>
    <t>Tolerance</t>
  </si>
  <si>
    <t>50% Tolerance</t>
  </si>
  <si>
    <t>Nominal Offset</t>
  </si>
  <si>
    <t>SD</t>
  </si>
  <si>
    <t>Cpku = 1.00</t>
  </si>
  <si>
    <t>Mean + 3σ</t>
  </si>
  <si>
    <t>Cpkl = 1.00</t>
  </si>
  <si>
    <t>Mean - 3σ</t>
  </si>
  <si>
    <t>Cpku = 1.33</t>
  </si>
  <si>
    <t>Mean + 4σ</t>
  </si>
  <si>
    <t>Cpkl = 1.33</t>
  </si>
  <si>
    <t>Mean - 4σ</t>
  </si>
  <si>
    <t>Cpku = 1.67</t>
  </si>
  <si>
    <t>Mean + 5σ</t>
  </si>
  <si>
    <t>Cpkl = 1.67</t>
  </si>
  <si>
    <t>Mean - 5σ</t>
  </si>
  <si>
    <t>Cpku = 2.00</t>
  </si>
  <si>
    <t>Mean + 6σ</t>
  </si>
  <si>
    <t>Cpkl = 2.00</t>
  </si>
  <si>
    <t>Mean - 6σ</t>
  </si>
  <si>
    <t>Tolerance Utilization (%)</t>
  </si>
  <si>
    <t>Mean Nominal Offset (% Tol)</t>
  </si>
  <si>
    <t>Feature Type</t>
  </si>
  <si>
    <t>Angle (X°)</t>
  </si>
  <si>
    <t>Angularity (mm)</t>
  </si>
  <si>
    <t>Circularity</t>
  </si>
  <si>
    <t>Diameter</t>
  </si>
  <si>
    <t>Distance (X or Y)</t>
  </si>
  <si>
    <t>Flatness</t>
  </si>
  <si>
    <t>Height/Depth (Z)</t>
  </si>
  <si>
    <t>Other</t>
  </si>
  <si>
    <t>Parallelism</t>
  </si>
  <si>
    <t>Position</t>
  </si>
  <si>
    <t>Profile</t>
  </si>
  <si>
    <t>Radius</t>
  </si>
  <si>
    <t>Straightness</t>
  </si>
  <si>
    <t>Sum</t>
  </si>
  <si>
    <t>n-w+1</t>
  </si>
  <si>
    <t>CTF101</t>
  </si>
  <si>
    <t>CTF201</t>
  </si>
  <si>
    <t>CTF202</t>
  </si>
  <si>
    <t>CTF203</t>
  </si>
  <si>
    <t>CTF204</t>
  </si>
  <si>
    <t>CTF205</t>
  </si>
  <si>
    <t>CTF207</t>
  </si>
  <si>
    <t>CTF208</t>
  </si>
  <si>
    <t>CTF209</t>
  </si>
  <si>
    <t>CTF210</t>
  </si>
  <si>
    <t>CTF211</t>
  </si>
  <si>
    <t>CTF212</t>
  </si>
  <si>
    <t>CTF213</t>
  </si>
  <si>
    <t>CTF214</t>
  </si>
  <si>
    <t>CTF215</t>
  </si>
  <si>
    <t>CTF216</t>
  </si>
  <si>
    <t>CTF217</t>
  </si>
  <si>
    <t>CTF218</t>
  </si>
  <si>
    <t>CTF219</t>
  </si>
  <si>
    <t>CTF221</t>
  </si>
  <si>
    <t>CTF222</t>
  </si>
  <si>
    <t>CTF223</t>
  </si>
  <si>
    <t>CTF224</t>
  </si>
  <si>
    <t>CTF225</t>
  </si>
  <si>
    <t>CTF227</t>
  </si>
  <si>
    <t>CTF228</t>
  </si>
  <si>
    <t>CTF229</t>
  </si>
  <si>
    <t>CTF230</t>
  </si>
  <si>
    <t>CTF231</t>
  </si>
  <si>
    <t>CTF232</t>
  </si>
  <si>
    <t>CTF233</t>
  </si>
  <si>
    <t>CTF234</t>
  </si>
  <si>
    <t>CTF235</t>
  </si>
  <si>
    <t>CTF236</t>
  </si>
  <si>
    <t>CTF237</t>
  </si>
  <si>
    <t>CTF238</t>
  </si>
  <si>
    <t>CTF239</t>
  </si>
  <si>
    <t>CTF241 X1-X4</t>
  </si>
  <si>
    <t>CTF241 X2-X5</t>
  </si>
  <si>
    <t>CTF241 X3-X6</t>
  </si>
  <si>
    <t>CTF242 Y1-Y4</t>
  </si>
  <si>
    <t>CTF242 Y2-Y5</t>
  </si>
  <si>
    <t>CTF242 Y3-Y6</t>
  </si>
  <si>
    <t>CTF243</t>
  </si>
  <si>
    <t>CTF243-B1</t>
  </si>
  <si>
    <t>CTF243-B2</t>
  </si>
  <si>
    <t>CTF243-B3</t>
  </si>
  <si>
    <t>CTF243-B4</t>
  </si>
  <si>
    <t>CTF243-B5</t>
  </si>
  <si>
    <t>CTF243-B6</t>
  </si>
  <si>
    <t>CTF243-B7</t>
  </si>
  <si>
    <t>CTF243-B8</t>
  </si>
  <si>
    <t>CTF243-B9</t>
  </si>
  <si>
    <t>CTF243-B10</t>
  </si>
  <si>
    <t>CTF243-B11</t>
  </si>
  <si>
    <t>CTF243-B12</t>
  </si>
  <si>
    <t>CTF243-B13</t>
  </si>
  <si>
    <t>CTF243-B14</t>
  </si>
  <si>
    <t>CTF243-B15</t>
  </si>
  <si>
    <t>CTF244</t>
  </si>
  <si>
    <t>CTF244-X</t>
  </si>
  <si>
    <t>CTF244-Y</t>
  </si>
  <si>
    <t>CTF302-A1</t>
  </si>
  <si>
    <t>CTF302-B1</t>
  </si>
  <si>
    <t>CTF302-C1</t>
  </si>
  <si>
    <t>CTF302-D1</t>
  </si>
  <si>
    <t>CTF303</t>
  </si>
  <si>
    <t>CTF303-X</t>
  </si>
  <si>
    <t>CTF303-Y</t>
  </si>
  <si>
    <t>CTF304-A1</t>
  </si>
  <si>
    <t>CTF304-B1</t>
  </si>
  <si>
    <t>CTF304-C1</t>
  </si>
  <si>
    <t>CTF304-D1</t>
  </si>
  <si>
    <t>CTF401-P1</t>
  </si>
  <si>
    <t>CTF401-P2</t>
  </si>
  <si>
    <t>CTF401-P3</t>
  </si>
  <si>
    <t>CTF401-P4</t>
  </si>
  <si>
    <t>CTF401-P5</t>
  </si>
  <si>
    <t>CTF401-P6</t>
  </si>
  <si>
    <t>CTF402-V1</t>
  </si>
  <si>
    <t>CTF402-V2</t>
  </si>
  <si>
    <t>CTF402-V3</t>
  </si>
  <si>
    <t>CTF402-V4</t>
  </si>
  <si>
    <t>CTF402-V5</t>
  </si>
  <si>
    <t>CTF402-V6</t>
  </si>
  <si>
    <t>CTF403-P1</t>
  </si>
  <si>
    <t>CTF403-P6</t>
  </si>
  <si>
    <t>CTF404-V1</t>
  </si>
  <si>
    <t>CTF404-V6</t>
  </si>
  <si>
    <t>CTF405</t>
  </si>
  <si>
    <t>CTF406</t>
  </si>
  <si>
    <t>CTF407</t>
  </si>
  <si>
    <t>CTF410</t>
  </si>
  <si>
    <t>CTF410-K</t>
  </si>
  <si>
    <t>CTF411</t>
  </si>
  <si>
    <t>CTF411-J</t>
  </si>
  <si>
    <t>CTF412</t>
  </si>
  <si>
    <t>CTF412-M</t>
  </si>
  <si>
    <t>CTF413</t>
  </si>
  <si>
    <t>CTF413-L</t>
  </si>
  <si>
    <t>CTF501-G1</t>
  </si>
  <si>
    <t>CTF501-G2</t>
  </si>
  <si>
    <t>CTF501-G3</t>
  </si>
  <si>
    <t>CTF502-H1</t>
  </si>
  <si>
    <t>CTF502-H2</t>
  </si>
  <si>
    <t>CTF502-H3</t>
  </si>
  <si>
    <t>CTF503</t>
  </si>
  <si>
    <t>CTF504</t>
  </si>
  <si>
    <t>CTF505</t>
  </si>
  <si>
    <t>CTF506</t>
  </si>
  <si>
    <t>CTF507</t>
  </si>
  <si>
    <t>CTF508</t>
  </si>
  <si>
    <t>CTF509</t>
  </si>
  <si>
    <t>CTF510</t>
  </si>
  <si>
    <t>CTF511</t>
  </si>
  <si>
    <t>CTF512</t>
  </si>
  <si>
    <t>CTF513</t>
  </si>
  <si>
    <t>CTF514</t>
  </si>
  <si>
    <t>CTF515</t>
  </si>
  <si>
    <t>CTF516</t>
  </si>
  <si>
    <t>CTF517</t>
  </si>
  <si>
    <t>CTF518</t>
  </si>
  <si>
    <t>CTF519</t>
  </si>
  <si>
    <t>CTF520</t>
  </si>
  <si>
    <t>CTF521</t>
  </si>
  <si>
    <t>CTF522</t>
  </si>
  <si>
    <t>CTF523</t>
  </si>
  <si>
    <t>CTF524</t>
  </si>
  <si>
    <t>CTF525</t>
  </si>
  <si>
    <t>CTF526</t>
  </si>
  <si>
    <t>CTF527</t>
  </si>
  <si>
    <t>CTF528</t>
  </si>
  <si>
    <t>CTF529</t>
  </si>
  <si>
    <t>CTF530</t>
  </si>
  <si>
    <t>CTF531</t>
  </si>
  <si>
    <t>CTF532</t>
  </si>
  <si>
    <t>CTF533</t>
  </si>
  <si>
    <t>CTF534</t>
  </si>
  <si>
    <t>CTF535</t>
  </si>
  <si>
    <t>CTF701</t>
  </si>
  <si>
    <t>CTF702</t>
  </si>
  <si>
    <t>CTF703</t>
  </si>
  <si>
    <t>CTF704</t>
  </si>
  <si>
    <t>CTF705</t>
  </si>
  <si>
    <t>CTF706</t>
  </si>
  <si>
    <t>CTF707</t>
  </si>
  <si>
    <t>CTF708</t>
  </si>
  <si>
    <t>CTF709</t>
  </si>
  <si>
    <t>CTF716</t>
  </si>
  <si>
    <t>CTF717</t>
  </si>
  <si>
    <t>CTF718</t>
  </si>
  <si>
    <t>CTF719</t>
  </si>
  <si>
    <t>CTF720</t>
  </si>
  <si>
    <t>CTF721</t>
  </si>
  <si>
    <t>CTF722</t>
  </si>
  <si>
    <t>CTF723</t>
  </si>
  <si>
    <t>CTF724</t>
  </si>
  <si>
    <t>CTF731</t>
  </si>
  <si>
    <t>CTF731-E1</t>
  </si>
  <si>
    <t>CTF731-E2</t>
  </si>
  <si>
    <t>CTF731-E3</t>
  </si>
  <si>
    <t>CTF731-E4</t>
  </si>
  <si>
    <t>CTF731-E5</t>
  </si>
  <si>
    <t>CTF731-E6</t>
  </si>
  <si>
    <t>CTF731-E7</t>
  </si>
  <si>
    <t>CTF731-E8</t>
  </si>
  <si>
    <t>CTF731-E9</t>
  </si>
  <si>
    <t>CTF731-E10</t>
  </si>
  <si>
    <t>CTF731-E11</t>
  </si>
  <si>
    <t>CTF731-E12</t>
  </si>
  <si>
    <t>CTF731-E13</t>
  </si>
  <si>
    <t>CTF731-E14</t>
  </si>
  <si>
    <t>CTF731-E15</t>
  </si>
  <si>
    <t>CTF732</t>
  </si>
  <si>
    <t>CTF732-F1</t>
  </si>
  <si>
    <t>CTF732-F2</t>
  </si>
  <si>
    <t>CTF732-F3</t>
  </si>
  <si>
    <t>CTF732-F4</t>
  </si>
  <si>
    <t>CTF732-F5</t>
  </si>
  <si>
    <t>CTF732-F6</t>
  </si>
  <si>
    <t>CTF732-F7</t>
  </si>
  <si>
    <t>CTF732-F8</t>
  </si>
  <si>
    <t>CTF732-F9</t>
  </si>
  <si>
    <t>CTF732-F10</t>
  </si>
  <si>
    <t>CTF732-F11</t>
  </si>
  <si>
    <t>CTF732-F12</t>
  </si>
  <si>
    <t>CTF732-F13</t>
  </si>
  <si>
    <t>CTF732-F14</t>
  </si>
  <si>
    <t>CTF732-F15</t>
  </si>
  <si>
    <t>CTF733</t>
  </si>
  <si>
    <t>CTF733-E1</t>
  </si>
  <si>
    <t>CTF733-E2</t>
  </si>
  <si>
    <t>CTF733-E3</t>
  </si>
  <si>
    <t>CTF733-E4</t>
  </si>
  <si>
    <t>CTF733-E5</t>
  </si>
  <si>
    <t>CTF733-E6</t>
  </si>
  <si>
    <t>CTF733-E7</t>
  </si>
  <si>
    <t>CTF733-E8</t>
  </si>
  <si>
    <t>CTF733-E9</t>
  </si>
  <si>
    <t>CTF733-E10</t>
  </si>
  <si>
    <t>CTF733-E11</t>
  </si>
  <si>
    <t>CTF733-E12</t>
  </si>
  <si>
    <t>CTF733-E13</t>
  </si>
  <si>
    <t>CTF733-E14</t>
  </si>
  <si>
    <t>CTF733-E15</t>
  </si>
  <si>
    <t>CTF733-F1</t>
  </si>
  <si>
    <t>CTF733-F2</t>
  </si>
  <si>
    <t>CTF733-F3</t>
  </si>
  <si>
    <t>CTF733-F4</t>
  </si>
  <si>
    <t>CTF733-F5</t>
  </si>
  <si>
    <t>CTF733-F6</t>
  </si>
  <si>
    <t>CTF733-F7</t>
  </si>
  <si>
    <t>CTF733-F8</t>
  </si>
  <si>
    <t>CTF733-F9</t>
  </si>
  <si>
    <t>CTF733-F10</t>
  </si>
  <si>
    <t>CTF733-F11</t>
  </si>
  <si>
    <t>CTF733-F12</t>
  </si>
  <si>
    <t>CTF733-F13</t>
  </si>
  <si>
    <t>CTF733-F14</t>
  </si>
  <si>
    <t>CTF733-F15</t>
  </si>
  <si>
    <t>CTF901-K1</t>
  </si>
  <si>
    <t>CTF901-K3</t>
  </si>
  <si>
    <t>CTF901-K4</t>
  </si>
  <si>
    <t>CTF901-K6</t>
  </si>
  <si>
    <t>CTF902-K1</t>
  </si>
  <si>
    <t>CTF902-K2</t>
  </si>
  <si>
    <t>CTF902-K3</t>
  </si>
  <si>
    <t>CTF902-K4</t>
  </si>
  <si>
    <t>CTF902-K5</t>
  </si>
  <si>
    <t>CTF902-K6</t>
  </si>
  <si>
    <t>CTF902-K7</t>
  </si>
  <si>
    <t>CTF902-K8</t>
  </si>
  <si>
    <t>CTF903-N1</t>
  </si>
  <si>
    <t>CTF903-N2</t>
  </si>
  <si>
    <t>CTF903-N3</t>
  </si>
  <si>
    <t>CTF903-N4</t>
  </si>
  <si>
    <t>CTF903-N5</t>
  </si>
  <si>
    <t>CTF1101</t>
  </si>
  <si>
    <t>CTF1102</t>
  </si>
  <si>
    <t>CTF1103</t>
  </si>
  <si>
    <t>CTF1104</t>
  </si>
  <si>
    <t>CTF1106</t>
  </si>
  <si>
    <t>CTF1107</t>
  </si>
  <si>
    <t>CTF1108</t>
  </si>
  <si>
    <t>CTF1109</t>
  </si>
  <si>
    <t/>
  </si>
  <si>
    <t>0F49RT426093WK</t>
  </si>
  <si>
    <t>0F49RT626093WK</t>
  </si>
  <si>
    <t>0F49RVD26093WK</t>
  </si>
  <si>
    <t>0F49RVF26093WK</t>
  </si>
  <si>
    <t>0F49RVB26093WK</t>
  </si>
  <si>
    <t>0F49RVC26093WK</t>
  </si>
  <si>
    <t>0F49RV826093WK</t>
  </si>
  <si>
    <t>0F49RV926093WK</t>
  </si>
  <si>
    <t>0F49RV626093WK</t>
  </si>
  <si>
    <t>0F49RV726093WK</t>
  </si>
  <si>
    <t>0F49RV326093WK</t>
  </si>
  <si>
    <t>0F49RV426093WK</t>
  </si>
  <si>
    <t>0F49RTX26093WK</t>
  </si>
  <si>
    <t>0F49RTY26093WK</t>
  </si>
  <si>
    <t>0F49RTV26093WK</t>
  </si>
  <si>
    <t>0F49RTW26093WK</t>
  </si>
  <si>
    <t>0F49RTR26093WK</t>
  </si>
  <si>
    <t>0F49RTT26093WK</t>
  </si>
  <si>
    <t>0F49RTP26093WK</t>
  </si>
  <si>
    <t>0F49RTQ26093WK</t>
  </si>
  <si>
    <t>0F49RTK26093WK</t>
  </si>
  <si>
    <t>0F49RTM26093WK</t>
  </si>
  <si>
    <t>0F49RTH26093WK</t>
  </si>
  <si>
    <t>0F49RTJ26093WK</t>
  </si>
  <si>
    <t>0F49RTF26093WK</t>
  </si>
  <si>
    <t>0F49RTG26093WK</t>
  </si>
  <si>
    <t>0F49RTC26093WK</t>
  </si>
  <si>
    <t>0F49RTD26093WK</t>
  </si>
  <si>
    <t>0F49RT926093WK</t>
  </si>
  <si>
    <t>0F49RTB26093WK</t>
  </si>
  <si>
    <t>0F49RT726093WK</t>
  </si>
  <si>
    <t>0F49RT826093WK</t>
  </si>
  <si>
    <t>Data Sheet: To automatically calculate GR&amp;R and use GRR Plots tab, please enter Dimensions, Tolerances, Dimension Label, Feature Type, Gage Information and Measurement Data in Light Blue colored field. Do not enter zeroes ("0") if there is no data (Leave blank if no data).</t>
  </si>
  <si>
    <t>Measured Data</t>
  </si>
  <si>
    <t>Supplier Dim ID</t>
  </si>
  <si>
    <t>Data Set</t>
  </si>
  <si>
    <t>MS Dim Label</t>
  </si>
  <si>
    <t>Feature Nominal and Tolerances</t>
  </si>
  <si>
    <t>Gage/
Model:</t>
  </si>
  <si>
    <t>Gage Resolution:</t>
  </si>
  <si>
    <t>Gage Accuracy:</t>
  </si>
  <si>
    <t>Sample 1</t>
  </si>
  <si>
    <t>Sample 2</t>
  </si>
  <si>
    <t>Sample 3</t>
  </si>
  <si>
    <t>Sample 4</t>
  </si>
  <si>
    <t>Sample 5</t>
  </si>
  <si>
    <t>Sample 6</t>
  </si>
  <si>
    <t>Sample 7</t>
  </si>
  <si>
    <t>Sample 8</t>
  </si>
  <si>
    <t>Sample 9</t>
  </si>
  <si>
    <t>Sample 10</t>
  </si>
  <si>
    <t>GRR 1</t>
  </si>
  <si>
    <t>GRR 2</t>
  </si>
  <si>
    <t>GRR 3</t>
  </si>
  <si>
    <t>GRR 4</t>
  </si>
  <si>
    <t>GRR 5</t>
  </si>
  <si>
    <t>GRR 6</t>
  </si>
  <si>
    <t>GRR 7</t>
  </si>
  <si>
    <t>GRR 8</t>
  </si>
  <si>
    <t>GRR 9</t>
  </si>
  <si>
    <t>GRR 10</t>
  </si>
  <si>
    <t>GRR 11</t>
  </si>
  <si>
    <t>GRR 12</t>
  </si>
  <si>
    <t>GRR 13</t>
  </si>
  <si>
    <t>GRR 14</t>
  </si>
  <si>
    <t>GRR 15</t>
  </si>
  <si>
    <t>GRR 16</t>
  </si>
  <si>
    <t>GRR 17</t>
  </si>
  <si>
    <t>GRR 18</t>
  </si>
  <si>
    <t>GRR 19</t>
  </si>
  <si>
    <t>GRR 20</t>
  </si>
  <si>
    <t>GRR 21</t>
  </si>
  <si>
    <t>GRR 22</t>
  </si>
  <si>
    <t>GRR 23</t>
  </si>
  <si>
    <t>GRR 24</t>
  </si>
  <si>
    <t>GRR 25</t>
  </si>
  <si>
    <t>GRR 26</t>
  </si>
  <si>
    <t>GRR 27</t>
  </si>
  <si>
    <t>GRR 28</t>
  </si>
  <si>
    <t>GRR 29</t>
  </si>
  <si>
    <t>GRR 30</t>
  </si>
  <si>
    <t>GRR 31</t>
  </si>
  <si>
    <t>GRR 32</t>
  </si>
  <si>
    <t>GRR 33</t>
  </si>
  <si>
    <t>GRR 34</t>
  </si>
  <si>
    <t>GRR 35</t>
  </si>
  <si>
    <t>GRR 36</t>
  </si>
  <si>
    <t>GRR 37</t>
  </si>
  <si>
    <t>GRR 38</t>
  </si>
  <si>
    <t>GRR 39</t>
  </si>
  <si>
    <t>GRR 40</t>
  </si>
  <si>
    <t>GRR 41</t>
  </si>
  <si>
    <t>GRR 42</t>
  </si>
  <si>
    <t>GRR 43</t>
  </si>
  <si>
    <t>GRR 44</t>
  </si>
  <si>
    <t>GRR 45</t>
  </si>
  <si>
    <t>GRR 46</t>
  </si>
  <si>
    <t>GRR 47</t>
  </si>
  <si>
    <t>GRR 48</t>
  </si>
  <si>
    <t>GRR 49</t>
  </si>
  <si>
    <t>GRR 50</t>
  </si>
  <si>
    <t>GRR 51</t>
  </si>
  <si>
    <t>GRR 52</t>
  </si>
  <si>
    <t>GRR 53</t>
  </si>
  <si>
    <t>GRR 54</t>
  </si>
  <si>
    <t>GRR 55</t>
  </si>
  <si>
    <t>GRR 56</t>
  </si>
  <si>
    <t>GRR 57</t>
  </si>
  <si>
    <t>GRR 58</t>
  </si>
  <si>
    <t>GRR 59</t>
  </si>
  <si>
    <t>GRR 60</t>
  </si>
  <si>
    <t>GRR 61</t>
  </si>
  <si>
    <t>GRR 62</t>
  </si>
  <si>
    <t>GRR 63</t>
  </si>
  <si>
    <t>GRR 64</t>
  </si>
  <si>
    <t>GRR 65</t>
  </si>
  <si>
    <t>GRR 66</t>
  </si>
  <si>
    <t>GRR 67</t>
  </si>
  <si>
    <t>GRR 68</t>
  </si>
  <si>
    <t>GRR 69</t>
  </si>
  <si>
    <t>GRR 70</t>
  </si>
  <si>
    <t>GRR 71</t>
  </si>
  <si>
    <t>GRR 72</t>
  </si>
  <si>
    <t>GRR 73</t>
  </si>
  <si>
    <t>GRR 74</t>
  </si>
  <si>
    <t>GRR 75</t>
  </si>
  <si>
    <t>GRR 76</t>
  </si>
  <si>
    <t>GRR 77</t>
  </si>
  <si>
    <t>GRR 78</t>
  </si>
  <si>
    <t>GRR 79</t>
  </si>
  <si>
    <t>GRR 80</t>
  </si>
  <si>
    <t>GRR 81</t>
  </si>
  <si>
    <t>GRR 82</t>
  </si>
  <si>
    <t>GRR 83</t>
  </si>
  <si>
    <t>GRR 84</t>
  </si>
  <si>
    <t>GRR 85</t>
  </si>
  <si>
    <t>GRR 86</t>
  </si>
  <si>
    <t>GRR 87</t>
  </si>
  <si>
    <t>GRR 88</t>
  </si>
  <si>
    <t>GRR 89</t>
  </si>
  <si>
    <t>GRR 90</t>
  </si>
  <si>
    <t>GRR 91</t>
  </si>
  <si>
    <t>GRR 92</t>
  </si>
  <si>
    <t>GRR 93</t>
  </si>
  <si>
    <t>GRR 94</t>
  </si>
  <si>
    <t>GRR 95</t>
  </si>
  <si>
    <t>GRR 96</t>
  </si>
  <si>
    <t>GRR 97</t>
  </si>
  <si>
    <t>GRR 98</t>
  </si>
  <si>
    <t>GRR 99</t>
  </si>
  <si>
    <t>GRR 100</t>
  </si>
  <si>
    <t>GRR 101</t>
  </si>
  <si>
    <t>GRR 102</t>
  </si>
  <si>
    <t>GRR 103</t>
  </si>
  <si>
    <t>GRR 104</t>
  </si>
  <si>
    <t>GRR 105</t>
  </si>
  <si>
    <t>GRR 106</t>
  </si>
  <si>
    <t>GRR 107</t>
  </si>
  <si>
    <t>GRR 108</t>
  </si>
  <si>
    <t>GRR 109</t>
  </si>
  <si>
    <t>GRR 110</t>
  </si>
  <si>
    <t>GRR 111</t>
  </si>
  <si>
    <t>GRR 112</t>
  </si>
  <si>
    <t>GRR 113</t>
  </si>
  <si>
    <t>GRR 114</t>
  </si>
  <si>
    <t>GRR 115</t>
  </si>
  <si>
    <t>GRR 116</t>
  </si>
  <si>
    <t>GRR 117</t>
  </si>
  <si>
    <t>GRR 118</t>
  </si>
  <si>
    <t>GRR 119</t>
  </si>
  <si>
    <t>GRR 120</t>
  </si>
  <si>
    <t>GRR 121</t>
  </si>
  <si>
    <t>GRR 122</t>
  </si>
  <si>
    <t>GRR 123</t>
  </si>
  <si>
    <t>GRR 124</t>
  </si>
  <si>
    <t>GRR 125</t>
  </si>
  <si>
    <t>GRR 126</t>
  </si>
  <si>
    <t>GRR 127</t>
  </si>
  <si>
    <t>GRR 128</t>
  </si>
  <si>
    <t>GRR 129</t>
  </si>
  <si>
    <t>GRR 130</t>
  </si>
  <si>
    <t>GRR 131</t>
  </si>
  <si>
    <t>GRR 132</t>
  </si>
  <si>
    <t>GRR 133</t>
  </si>
  <si>
    <t>GRR 134</t>
  </si>
  <si>
    <t>GRR 135</t>
  </si>
  <si>
    <t>GRR 136</t>
  </si>
  <si>
    <t>GRR 137</t>
  </si>
  <si>
    <t>GRR 138</t>
  </si>
  <si>
    <t>GRR 139</t>
  </si>
  <si>
    <t>GRR 140</t>
  </si>
  <si>
    <t>GRR 141</t>
  </si>
  <si>
    <t>GRR 142</t>
  </si>
  <si>
    <t>GRR 143</t>
  </si>
  <si>
    <t>GRR 144</t>
  </si>
  <si>
    <t>GRR 145</t>
  </si>
  <si>
    <t>GRR 146</t>
  </si>
  <si>
    <t>GRR 147</t>
  </si>
  <si>
    <t>GRR 148</t>
  </si>
  <si>
    <t>GRR 149</t>
  </si>
  <si>
    <t>GRR 150</t>
  </si>
  <si>
    <t>GRR 151</t>
  </si>
  <si>
    <t>GRR 152</t>
  </si>
  <si>
    <t>GRR 153</t>
  </si>
  <si>
    <t>GRR 154</t>
  </si>
  <si>
    <t>GRR 155</t>
  </si>
  <si>
    <t>GRR 156</t>
  </si>
  <si>
    <t>GRR 157</t>
  </si>
  <si>
    <t>GRR 158</t>
  </si>
  <si>
    <t>GRR 159</t>
  </si>
  <si>
    <t>GRR 160</t>
  </si>
  <si>
    <t>GRR 161</t>
  </si>
  <si>
    <t>GRR 162</t>
  </si>
  <si>
    <t>GRR 163</t>
  </si>
  <si>
    <t>GRR 164</t>
  </si>
  <si>
    <t>GRR 165</t>
  </si>
  <si>
    <t>GRR 166</t>
  </si>
  <si>
    <t>GRR 167</t>
  </si>
  <si>
    <t>GRR 168</t>
  </si>
  <si>
    <t>GRR 169</t>
  </si>
  <si>
    <t>GRR 170</t>
  </si>
  <si>
    <t>GRR 171</t>
  </si>
  <si>
    <t>GRR 172</t>
  </si>
  <si>
    <t>GRR 173</t>
  </si>
  <si>
    <t>GRR 174</t>
  </si>
  <si>
    <t>GRR 175</t>
  </si>
  <si>
    <t>GRR 176</t>
  </si>
  <si>
    <t>GRR 177</t>
  </si>
  <si>
    <t>GRR 178</t>
  </si>
  <si>
    <t>GRR 179</t>
  </si>
  <si>
    <t>GRR 180</t>
  </si>
  <si>
    <t>GRR 181</t>
  </si>
  <si>
    <t>GRR 182</t>
  </si>
  <si>
    <t>GRR 183</t>
  </si>
  <si>
    <t>GRR 184</t>
  </si>
  <si>
    <t>GRR 185</t>
  </si>
  <si>
    <t>GRR 186</t>
  </si>
  <si>
    <t>GRR 187</t>
  </si>
  <si>
    <t>GRR 188</t>
  </si>
  <si>
    <t>GRR 189</t>
  </si>
  <si>
    <t>GRR 190</t>
  </si>
  <si>
    <t>GRR 191</t>
  </si>
  <si>
    <t>GRR 192</t>
  </si>
  <si>
    <t>GRR 193</t>
  </si>
  <si>
    <t>GRR 194</t>
  </si>
  <si>
    <t>GRR 195</t>
  </si>
  <si>
    <t>GRR 196</t>
  </si>
  <si>
    <t>GRR 197</t>
  </si>
  <si>
    <t>GRR 198</t>
  </si>
  <si>
    <t>GRR 199</t>
  </si>
  <si>
    <t>GRR 200</t>
  </si>
  <si>
    <t>GRR 201</t>
  </si>
  <si>
    <t>GRR 202</t>
  </si>
  <si>
    <t>GRR 203</t>
  </si>
  <si>
    <t>GRR 204</t>
  </si>
  <si>
    <t>GRR 205</t>
  </si>
  <si>
    <t>GRR 206</t>
  </si>
  <si>
    <t>GRR 207</t>
  </si>
  <si>
    <t>GRR 208</t>
  </si>
  <si>
    <t>GRR 209</t>
  </si>
  <si>
    <t>GRR 210</t>
  </si>
  <si>
    <t>GRR 211</t>
  </si>
  <si>
    <t>GRR 212</t>
  </si>
  <si>
    <t>GRR 213</t>
  </si>
  <si>
    <t>GRR 214</t>
  </si>
  <si>
    <t>GRR 215</t>
  </si>
  <si>
    <t>GRR 216</t>
  </si>
  <si>
    <t>GRR 217</t>
  </si>
  <si>
    <t>GRR 218</t>
  </si>
  <si>
    <t>GRR 219</t>
  </si>
  <si>
    <t>GRR 220</t>
  </si>
  <si>
    <t>GRR 221</t>
  </si>
  <si>
    <t>GRR 222</t>
  </si>
  <si>
    <t>GRR 223</t>
  </si>
  <si>
    <t>GRR 224</t>
  </si>
  <si>
    <t>GRR 225</t>
  </si>
  <si>
    <t>GRR 226</t>
  </si>
  <si>
    <t>GRR 227</t>
  </si>
  <si>
    <t>GRR 228</t>
  </si>
  <si>
    <t>GRR 229</t>
  </si>
  <si>
    <t>GRR 230</t>
  </si>
  <si>
    <t>GRR 231</t>
  </si>
  <si>
    <t>GRR 232</t>
  </si>
  <si>
    <t>GRR 233</t>
  </si>
  <si>
    <t>GRR 234</t>
  </si>
  <si>
    <t>GRR 235</t>
  </si>
  <si>
    <t>GRR 236</t>
  </si>
  <si>
    <t>GRR 237</t>
  </si>
  <si>
    <t>GRR 238</t>
  </si>
  <si>
    <t>GRR 239</t>
  </si>
  <si>
    <t>GRR 240</t>
  </si>
  <si>
    <t>GRR 241</t>
  </si>
  <si>
    <t>GRR 242</t>
  </si>
  <si>
    <t>GRR 243</t>
  </si>
  <si>
    <t>GRR 244</t>
  </si>
  <si>
    <t>GRR 245</t>
  </si>
  <si>
    <t>GRR 246</t>
  </si>
  <si>
    <t>GRR 247</t>
  </si>
  <si>
    <t>GRR 248</t>
  </si>
  <si>
    <t>GRR 249</t>
  </si>
  <si>
    <t>GRR 250</t>
  </si>
  <si>
    <t>GRR 251</t>
  </si>
  <si>
    <t>GRR 252</t>
  </si>
  <si>
    <t>GRR 253</t>
  </si>
  <si>
    <t>GRR 254</t>
  </si>
  <si>
    <t>GRR 255</t>
  </si>
  <si>
    <t>GRR 256</t>
  </si>
  <si>
    <t>GRR 257</t>
  </si>
  <si>
    <t>GRR 258</t>
  </si>
  <si>
    <t>GRR 259</t>
  </si>
  <si>
    <t>GRR 260</t>
  </si>
  <si>
    <t>GRR 261</t>
  </si>
  <si>
    <t>GRR 262</t>
  </si>
  <si>
    <t>GRR 263</t>
  </si>
  <si>
    <t>GRR 264</t>
  </si>
  <si>
    <t>GRR 265</t>
  </si>
  <si>
    <t>GRR 266</t>
  </si>
  <si>
    <t>GRR 267</t>
  </si>
  <si>
    <t>GRR 268</t>
  </si>
  <si>
    <t>GRR 269</t>
  </si>
  <si>
    <t>GRR 270</t>
  </si>
  <si>
    <t>GRR 271</t>
  </si>
  <si>
    <t>GRR 272</t>
  </si>
  <si>
    <t>GRR 273</t>
  </si>
  <si>
    <t>GRR 274</t>
  </si>
  <si>
    <t>GRR 275</t>
  </si>
  <si>
    <t>GRR 276</t>
  </si>
  <si>
    <t>GRR 277</t>
  </si>
  <si>
    <t>GRR 278</t>
  </si>
  <si>
    <t>GRR 279</t>
  </si>
  <si>
    <t>GRR 280</t>
  </si>
  <si>
    <t>GRR 281</t>
  </si>
  <si>
    <t>GRR 282</t>
  </si>
  <si>
    <t>GRR 283</t>
  </si>
  <si>
    <t>GRR 284</t>
  </si>
  <si>
    <t>GRR 285</t>
  </si>
  <si>
    <t>GRR 286</t>
  </si>
  <si>
    <t>GRR 287</t>
  </si>
  <si>
    <t>GRR 288</t>
  </si>
  <si>
    <t>GRR 289</t>
  </si>
  <si>
    <t>GRR 290</t>
  </si>
  <si>
    <t>GRR 291</t>
  </si>
  <si>
    <t>GRR 292</t>
  </si>
  <si>
    <t>GRR 293</t>
  </si>
  <si>
    <t>GRR 294</t>
  </si>
  <si>
    <t>GRR 295</t>
  </si>
  <si>
    <t>GRR 296</t>
  </si>
  <si>
    <t>GRR 297</t>
  </si>
  <si>
    <t>GRR 298</t>
  </si>
  <si>
    <t>GRR 299</t>
  </si>
  <si>
    <t>GRR 300</t>
  </si>
  <si>
    <t>GRR 301</t>
  </si>
  <si>
    <t>GRR 302</t>
  </si>
  <si>
    <t>GRR 303</t>
  </si>
  <si>
    <t>GRR 304</t>
  </si>
  <si>
    <t>GRR 305</t>
  </si>
  <si>
    <t>GRR 306</t>
  </si>
  <si>
    <t>GRR 307</t>
  </si>
  <si>
    <t>GRR 308</t>
  </si>
  <si>
    <t>GRR 309</t>
  </si>
  <si>
    <t>GRR 310</t>
  </si>
  <si>
    <t>GRR 311</t>
  </si>
  <si>
    <t>GRR 312</t>
  </si>
  <si>
    <t>GRR 313</t>
  </si>
  <si>
    <t>GRR 314</t>
  </si>
  <si>
    <t>GRR 315</t>
  </si>
  <si>
    <t>GRR 316</t>
  </si>
  <si>
    <t>GRR 317</t>
  </si>
  <si>
    <t>GRR 318</t>
  </si>
  <si>
    <t>GRR 319</t>
  </si>
  <si>
    <t>GRR 320</t>
  </si>
  <si>
    <t>GRR 321</t>
  </si>
  <si>
    <t>GRR 322</t>
  </si>
  <si>
    <t>GRR 323</t>
  </si>
  <si>
    <t>GRR 324</t>
  </si>
  <si>
    <t>GRR 325</t>
  </si>
  <si>
    <t>GRR 326</t>
  </si>
  <si>
    <t>GRR 327</t>
  </si>
  <si>
    <t>GRR 328</t>
  </si>
  <si>
    <t>GRR 329</t>
  </si>
  <si>
    <t>GRR 330</t>
  </si>
  <si>
    <t>GRR 331</t>
  </si>
  <si>
    <t>GRR 332</t>
  </si>
  <si>
    <t>GRR 333</t>
  </si>
  <si>
    <t>GRR 334</t>
  </si>
  <si>
    <t>GRR 335</t>
  </si>
  <si>
    <t>GRR 336</t>
  </si>
  <si>
    <t>GRR 337</t>
  </si>
  <si>
    <t>GRR 338</t>
  </si>
  <si>
    <t>GRR 339</t>
  </si>
  <si>
    <t>GRR 340</t>
  </si>
  <si>
    <t>GRR 341</t>
  </si>
  <si>
    <t>GRR 342</t>
  </si>
  <si>
    <t>GRR 343</t>
  </si>
  <si>
    <t>GRR 344</t>
  </si>
  <si>
    <t>GRR 345</t>
  </si>
  <si>
    <t>GRR 346</t>
  </si>
  <si>
    <t>GRR 347</t>
  </si>
  <si>
    <t>GRR 348</t>
  </si>
  <si>
    <t>GRR 349</t>
  </si>
  <si>
    <t>GRR 350</t>
  </si>
  <si>
    <t>GRR 351</t>
  </si>
  <si>
    <t>GRR 352</t>
  </si>
  <si>
    <t>GRR 353</t>
  </si>
  <si>
    <t>GRR 354</t>
  </si>
  <si>
    <t>GRR 355</t>
  </si>
  <si>
    <t>GRR 356</t>
  </si>
  <si>
    <t>GRR 357</t>
  </si>
  <si>
    <t>GRR 358</t>
  </si>
  <si>
    <t>GRR 359</t>
  </si>
  <si>
    <t>GRR 360</t>
  </si>
  <si>
    <t>GRR 361</t>
  </si>
  <si>
    <t>GRR 362</t>
  </si>
  <si>
    <t>GRR 363</t>
  </si>
  <si>
    <t>GRR 364</t>
  </si>
  <si>
    <t>GRR 365</t>
  </si>
  <si>
    <t>GRR 366</t>
  </si>
  <si>
    <t>GRR 367</t>
  </si>
  <si>
    <t>GRR 368</t>
  </si>
  <si>
    <t>GRR 369</t>
  </si>
  <si>
    <t>GRR 370</t>
  </si>
  <si>
    <t>GRR 371</t>
  </si>
  <si>
    <t>GRR 372</t>
  </si>
  <si>
    <t>GRR 373</t>
  </si>
  <si>
    <t>GRR 374</t>
  </si>
  <si>
    <t>GRR 375</t>
  </si>
  <si>
    <t>GRR 376</t>
  </si>
  <si>
    <t>GRR 377</t>
  </si>
  <si>
    <t>GRR 378</t>
  </si>
  <si>
    <t>GRR 379</t>
  </si>
  <si>
    <t>GRR 380</t>
  </si>
  <si>
    <t>GRR 381</t>
  </si>
  <si>
    <t>GRR 382</t>
  </si>
  <si>
    <t>GRR 383</t>
  </si>
  <si>
    <t>GRR 384</t>
  </si>
  <si>
    <t>GRR 385</t>
  </si>
  <si>
    <t>GRR 386</t>
  </si>
  <si>
    <t>GRR 387</t>
  </si>
  <si>
    <t>GRR 388</t>
  </si>
  <si>
    <t>GRR 389</t>
  </si>
  <si>
    <t>GRR 390</t>
  </si>
  <si>
    <t>GRR 391</t>
  </si>
  <si>
    <t>GRR 392</t>
  </si>
  <si>
    <t>GRR 393</t>
  </si>
  <si>
    <t>GRR 394</t>
  </si>
  <si>
    <t>GRR 395</t>
  </si>
  <si>
    <t>GRR 396</t>
  </si>
  <si>
    <t>GRR 397</t>
  </si>
  <si>
    <t>GRR 398</t>
  </si>
  <si>
    <t>GRR 399</t>
  </si>
  <si>
    <t>GRR 400</t>
  </si>
  <si>
    <t>GRR 401</t>
  </si>
  <si>
    <t>GRR 402</t>
  </si>
  <si>
    <t>GRR 403</t>
  </si>
  <si>
    <t>GRR 404</t>
  </si>
  <si>
    <t>GRR 405</t>
  </si>
  <si>
    <t>GRR 406</t>
  </si>
  <si>
    <t>GRR 407</t>
  </si>
  <si>
    <t>GRR 408</t>
  </si>
  <si>
    <t>GRR 409</t>
  </si>
  <si>
    <t>GRR 410</t>
  </si>
  <si>
    <t>GRR 411</t>
  </si>
  <si>
    <t>GRR 412</t>
  </si>
  <si>
    <t>GRR 413</t>
  </si>
  <si>
    <t>GRR 414</t>
  </si>
  <si>
    <t>GRR 415</t>
  </si>
  <si>
    <t>GRR 416</t>
  </si>
  <si>
    <t>GRR 417</t>
  </si>
  <si>
    <t>GRR 418</t>
  </si>
  <si>
    <t>GRR 419</t>
  </si>
  <si>
    <t>GRR 420</t>
  </si>
  <si>
    <t>GRR 421</t>
  </si>
  <si>
    <t>GRR 422</t>
  </si>
  <si>
    <t>GRR 423</t>
  </si>
  <si>
    <t>GRR 424</t>
  </si>
  <si>
    <t>GRR 425</t>
  </si>
  <si>
    <t>GRR 426</t>
  </si>
  <si>
    <t>GRR 427</t>
  </si>
  <si>
    <t>GRR 428</t>
  </si>
  <si>
    <t>GRR 429</t>
  </si>
  <si>
    <t>GRR 430</t>
  </si>
  <si>
    <t>GRR 431</t>
  </si>
  <si>
    <t>GRR 432</t>
  </si>
  <si>
    <t>GRR 433</t>
  </si>
  <si>
    <t>GRR 434</t>
  </si>
  <si>
    <t>GRR 435</t>
  </si>
  <si>
    <t>GRR 436</t>
  </si>
  <si>
    <t>GRR 437</t>
  </si>
  <si>
    <t>GRR 438</t>
  </si>
  <si>
    <t>GRR 439</t>
  </si>
  <si>
    <t>GRR 440</t>
  </si>
  <si>
    <t>GRR 441</t>
  </si>
  <si>
    <t>GRR 442</t>
  </si>
  <si>
    <t>GRR 443</t>
  </si>
  <si>
    <t>GRR 444</t>
  </si>
  <si>
    <t>GRR 445</t>
  </si>
  <si>
    <t>GRR 446</t>
  </si>
  <si>
    <t>GRR 447</t>
  </si>
  <si>
    <t>GRR 448</t>
  </si>
  <si>
    <t>GRR 449</t>
  </si>
  <si>
    <t>GRR 450</t>
  </si>
  <si>
    <t>GRR 451</t>
  </si>
  <si>
    <t>GRR 452</t>
  </si>
  <si>
    <t>GRR 453</t>
  </si>
  <si>
    <t>GRR 454</t>
  </si>
  <si>
    <t>GRR 455</t>
  </si>
  <si>
    <t>GRR 456</t>
  </si>
  <si>
    <t>GRR 457</t>
  </si>
  <si>
    <t>GRR 458</t>
  </si>
  <si>
    <t>GRR 459</t>
  </si>
  <si>
    <t>GRR 460</t>
  </si>
  <si>
    <t>GRR 461</t>
  </si>
  <si>
    <t>GRR 462</t>
  </si>
  <si>
    <t>GRR 463</t>
  </si>
  <si>
    <t>GRR 464</t>
  </si>
  <si>
    <t>GRR 465</t>
  </si>
  <si>
    <t>GRR 466</t>
  </si>
  <si>
    <t>GRR 467</t>
  </si>
  <si>
    <t>GRR 468</t>
  </si>
  <si>
    <t>GRR 469</t>
  </si>
  <si>
    <t>GRR 470</t>
  </si>
  <si>
    <t>GRR 471</t>
  </si>
  <si>
    <t>GRR 472</t>
  </si>
  <si>
    <t>GRR 473</t>
  </si>
  <si>
    <t>GRR 474</t>
  </si>
  <si>
    <t>GRR 475</t>
  </si>
  <si>
    <t>GRR 476</t>
  </si>
  <si>
    <t>GRR 477</t>
  </si>
  <si>
    <t>GRR 478</t>
  </si>
  <si>
    <t>GRR 479</t>
  </si>
  <si>
    <t>GRR 480</t>
  </si>
  <si>
    <t>GRR 481</t>
  </si>
  <si>
    <t>GRR 482</t>
  </si>
  <si>
    <t>GRR 483</t>
  </si>
  <si>
    <t>GRR 484</t>
  </si>
  <si>
    <t>GRR 485</t>
  </si>
  <si>
    <t>GRR 486</t>
  </si>
  <si>
    <t>GRR 487</t>
  </si>
  <si>
    <t>GRR 488</t>
  </si>
  <si>
    <t>GRR 489</t>
  </si>
  <si>
    <t>GRR 490</t>
  </si>
  <si>
    <t>GRR 491</t>
  </si>
  <si>
    <t>GRR 492</t>
  </si>
  <si>
    <t>GRR 493</t>
  </si>
  <si>
    <t>GRR 494</t>
  </si>
  <si>
    <t>GRR 495</t>
  </si>
  <si>
    <t>GRR 496</t>
  </si>
  <si>
    <t>GRR 497</t>
  </si>
  <si>
    <t>GRR 498</t>
  </si>
  <si>
    <t>GRR 499</t>
  </si>
  <si>
    <t>GRR 500</t>
  </si>
  <si>
    <t>+ Tol</t>
  </si>
  <si>
    <t>- Tol</t>
  </si>
  <si>
    <t>Units</t>
  </si>
  <si>
    <t>Appraiser 1</t>
  </si>
  <si>
    <t>Appraiser 2</t>
  </si>
  <si>
    <t>Appraiser 3</t>
  </si>
  <si>
    <t>Dim Label</t>
  </si>
  <si>
    <t>Trial 1</t>
  </si>
  <si>
    <t>Trial 2</t>
  </si>
  <si>
    <t>Trial 3</t>
  </si>
  <si>
    <t>Gage/Model</t>
  </si>
  <si>
    <t>Gage Resolution</t>
  </si>
  <si>
    <t>Gage Accuracy</t>
  </si>
  <si>
    <t>Part Sample 1</t>
  </si>
  <si>
    <t>App 1</t>
  </si>
  <si>
    <t>App 2</t>
  </si>
  <si>
    <t>App 3</t>
  </si>
  <si>
    <t>Distribution Width</t>
  </si>
  <si>
    <t>Part Sample 2</t>
  </si>
  <si>
    <t>Part Sample 3</t>
  </si>
  <si>
    <t>Part Sample 4</t>
  </si>
  <si>
    <t>Part Sample 5</t>
  </si>
  <si>
    <t>Part Sample 6</t>
  </si>
  <si>
    <t>Part Sample 7</t>
  </si>
  <si>
    <t>Part Sample 8</t>
  </si>
  <si>
    <t>Part Sample 9</t>
  </si>
  <si>
    <t>Part Sample 10</t>
  </si>
  <si>
    <t>ANOVA Analysis</t>
  </si>
  <si>
    <t>MS Dim ID</t>
  </si>
  <si>
    <t>Qty. Appraisers</t>
  </si>
  <si>
    <t>Qty. Parts</t>
  </si>
  <si>
    <t>Qty. Trials</t>
  </si>
  <si>
    <t>Avg</t>
  </si>
  <si>
    <t>Avg Appraiser A</t>
  </si>
  <si>
    <t>Avg Appraiser B</t>
  </si>
  <si>
    <t>Avg Appraiser C</t>
  </si>
  <si>
    <t>Sum Square</t>
  </si>
  <si>
    <t>SS Appraiser A</t>
  </si>
  <si>
    <t>SS Appraiser B</t>
  </si>
  <si>
    <t>SS Appraiser C</t>
  </si>
  <si>
    <t>Part Averages</t>
  </si>
  <si>
    <t>Average Part 1</t>
  </si>
  <si>
    <t>Average Part 2</t>
  </si>
  <si>
    <t>Average Part 3</t>
  </si>
  <si>
    <t>Average Part 4</t>
  </si>
  <si>
    <t>Average Part 5</t>
  </si>
  <si>
    <t>Average Part 6</t>
  </si>
  <si>
    <t>Average Part 7</t>
  </si>
  <si>
    <t>Average Part 8</t>
  </si>
  <si>
    <t>Average Part 9</t>
  </si>
  <si>
    <t>Average Part 10</t>
  </si>
  <si>
    <t>Ranges by Appraiser A</t>
  </si>
  <si>
    <t>R App A Part 1</t>
  </si>
  <si>
    <t>R App A Part 2</t>
  </si>
  <si>
    <t>R App A Part 3</t>
  </si>
  <si>
    <t>R App A Part 4</t>
  </si>
  <si>
    <t>R App A Part 5</t>
  </si>
  <si>
    <t>R App A Part 6</t>
  </si>
  <si>
    <t>R App A Part 7</t>
  </si>
  <si>
    <t>R App A Part 8</t>
  </si>
  <si>
    <t>R App A Part 9</t>
  </si>
  <si>
    <t>R App A Part 10</t>
  </si>
  <si>
    <t>Ranges by Appraiser B</t>
  </si>
  <si>
    <t>R App B Part 1</t>
  </si>
  <si>
    <t>R App B Part 2</t>
  </si>
  <si>
    <t>R App B Part 3</t>
  </si>
  <si>
    <t>R App B Part 4</t>
  </si>
  <si>
    <t>R App B Part 5</t>
  </si>
  <si>
    <t>R App B Part 6</t>
  </si>
  <si>
    <t>R App B Part 7</t>
  </si>
  <si>
    <t>R App B Part 8</t>
  </si>
  <si>
    <t>R App B Part 9</t>
  </si>
  <si>
    <t>R App B Part 10</t>
  </si>
  <si>
    <t>Ranges by Appraiser C</t>
  </si>
  <si>
    <t>R App C Part 1</t>
  </si>
  <si>
    <t>R App C Part 2</t>
  </si>
  <si>
    <t>R App C Part 3</t>
  </si>
  <si>
    <t>R App C Part 4</t>
  </si>
  <si>
    <t>R App C Part 5</t>
  </si>
  <si>
    <t>R App C Part 6</t>
  </si>
  <si>
    <t>R App C Part 7</t>
  </si>
  <si>
    <t>R App C Part 8</t>
  </si>
  <si>
    <t>R App C Part 9</t>
  </si>
  <si>
    <t>R App C Part 10</t>
  </si>
  <si>
    <t>R Average</t>
  </si>
  <si>
    <t>Std Dev by Part
Appraiser A</t>
  </si>
  <si>
    <t>(ΣApart)^2 Part 1</t>
  </si>
  <si>
    <t>(ΣApart)^2 Part 2</t>
  </si>
  <si>
    <t>(ΣApart)^2 Part 3</t>
  </si>
  <si>
    <t>(ΣApart)^2 Part 4</t>
  </si>
  <si>
    <t>(ΣApart)^2 Part 5</t>
  </si>
  <si>
    <t>(ΣApart)^2 Part 6</t>
  </si>
  <si>
    <t>(ΣApart)^2 Part 7</t>
  </si>
  <si>
    <t>(ΣApart)^2 Part 8</t>
  </si>
  <si>
    <t>(ΣApart)^2 Part 9</t>
  </si>
  <si>
    <t>(ΣApart)^2 Part 10</t>
  </si>
  <si>
    <t>Std Dev by Part
Appraiser B</t>
  </si>
  <si>
    <t>(ΣBpart)^2 Part 1</t>
  </si>
  <si>
    <t>(ΣBpart)^2 Part 2</t>
  </si>
  <si>
    <t>(ΣBpart)^2 Part 3</t>
  </si>
  <si>
    <t>(ΣBpart)^2 Part 4</t>
  </si>
  <si>
    <t>(ΣBpart)^2 Part 5</t>
  </si>
  <si>
    <t>(ΣBpart)^2 Part 6</t>
  </si>
  <si>
    <t>(ΣBpart)^2 Part 7</t>
  </si>
  <si>
    <t>(ΣBpart)^2 Part 8</t>
  </si>
  <si>
    <t>(ΣBpart)^2 Part 9</t>
  </si>
  <si>
    <t>(ΣBpart)^2 Part 10</t>
  </si>
  <si>
    <t>Std Dev by Part
Appraiser C</t>
  </si>
  <si>
    <t>(ΣCpart)^2 Part 1</t>
  </si>
  <si>
    <t>(ΣCpart)^2 Part 2</t>
  </si>
  <si>
    <t>(ΣCpart)^2 Part 3</t>
  </si>
  <si>
    <t>(ΣCpart)^2 Part 4</t>
  </si>
  <si>
    <t>(ΣCpart)^2 Part 5</t>
  </si>
  <si>
    <t>(ΣCpart)^2 Part 6</t>
  </si>
  <si>
    <t>(ΣCpart)^2 Part 7</t>
  </si>
  <si>
    <t>(ΣCpart)^2 Part 8</t>
  </si>
  <si>
    <t>(ΣCpart)^2 Part 9</t>
  </si>
  <si>
    <t>(ΣCpart)^2 Part 10</t>
  </si>
  <si>
    <t>Sigma Squared by Part</t>
  </si>
  <si>
    <t>(Σ Part)^2 Part 1</t>
  </si>
  <si>
    <t>(Σ Part)^2 Part 2</t>
  </si>
  <si>
    <t>(Σ Part)^2 Part 3</t>
  </si>
  <si>
    <t>(Σ Part)^2 Part 4</t>
  </si>
  <si>
    <t>(Σ Part)^2 Part 5</t>
  </si>
  <si>
    <t>(Σ Part)^2 Part 6</t>
  </si>
  <si>
    <t>(Σ Part)^2 Part 7</t>
  </si>
  <si>
    <t>(Σ Part)^2 Part 8</t>
  </si>
  <si>
    <t>(Σ Part)^2 Part 9</t>
  </si>
  <si>
    <t>(Σ Part)^2 Part 10</t>
  </si>
  <si>
    <t>Degrees of Freedom</t>
  </si>
  <si>
    <t>DF Appraisers</t>
  </si>
  <si>
    <t>DF Parts</t>
  </si>
  <si>
    <t>DF App*Parts</t>
  </si>
  <si>
    <t>DF Gage(Error)</t>
  </si>
  <si>
    <t>DF Total</t>
  </si>
  <si>
    <t>Sum of Squares</t>
  </si>
  <si>
    <t>SS Appraisers</t>
  </si>
  <si>
    <t>SS Parts</t>
  </si>
  <si>
    <t>SS App*Parts</t>
  </si>
  <si>
    <t>SS Gage(Error)</t>
  </si>
  <si>
    <t>SS Total</t>
  </si>
  <si>
    <t>Mean Squared</t>
  </si>
  <si>
    <t>MS Appraisers</t>
  </si>
  <si>
    <t>MS Parts</t>
  </si>
  <si>
    <t>MS App*Parts</t>
  </si>
  <si>
    <t>MS Gage(Error)</t>
  </si>
  <si>
    <t>MS Total</t>
  </si>
  <si>
    <t>F App*Parts</t>
  </si>
  <si>
    <t>Prob&gt;F App*Parts</t>
  </si>
  <si>
    <t>Source of Variation</t>
  </si>
  <si>
    <t>Dimension Label</t>
  </si>
  <si>
    <t>Dist. Sigma Width</t>
  </si>
  <si>
    <t>Sigma</t>
  </si>
  <si>
    <t>Repeatability</t>
  </si>
  <si>
    <t>Reproducibility</t>
  </si>
  <si>
    <t>App * Parts</t>
  </si>
  <si>
    <t>R &amp; R</t>
  </si>
  <si>
    <t>Part Variation</t>
  </si>
  <si>
    <t>Ttl Process Variation</t>
  </si>
  <si>
    <t>Variation</t>
  </si>
  <si>
    <t>% Total Variation</t>
  </si>
  <si>
    <t>Percent of Tolerance</t>
  </si>
  <si>
    <t>GR&amp;R as % Tolerance</t>
  </si>
  <si>
    <t>NDC</t>
  </si>
  <si>
    <t>GR&amp;R as % Std Deviation</t>
  </si>
  <si>
    <t>Xbar Chart</t>
  </si>
  <si>
    <t>See Plot</t>
  </si>
  <si>
    <t>% Tolerance Observed</t>
  </si>
  <si>
    <t>% Repeat Values</t>
  </si>
  <si>
    <t>GR&amp;R Analysis</t>
  </si>
  <si>
    <t>Enter Header/data in blue cells.</t>
  </si>
  <si>
    <t>INPUT DIMENSION ID TO TOGGLE DATA &amp; GRAPHS</t>
  </si>
  <si>
    <t>To populate data in Light Blue Section from Supplier Data Output:</t>
  </si>
  <si>
    <t>MEASUREMENT SYSTEM / GAUGE CAPABILITY CALCULATION WORKSHEET - ANOVA METHOD</t>
  </si>
  <si>
    <t>DATA IMPORT Transposed for Post Processing</t>
  </si>
  <si>
    <t>DATA Formatted for Post Processing</t>
  </si>
  <si>
    <t>Copy DATA Received in this format here to populate GRR</t>
  </si>
  <si>
    <t>Nominal Dimension:</t>
  </si>
  <si>
    <t>Measurement Date:</t>
  </si>
  <si>
    <t>Appraiser A</t>
  </si>
  <si>
    <t>Appraiser B</t>
  </si>
  <si>
    <t>Appraiser C</t>
  </si>
  <si>
    <t>Test Sequence</t>
  </si>
  <si>
    <t>Part</t>
  </si>
  <si>
    <t>Appraiser</t>
  </si>
  <si>
    <t>Sample</t>
  </si>
  <si>
    <t>Reported Sequence</t>
  </si>
  <si>
    <t>Upper Spec Limit:</t>
  </si>
  <si>
    <t>Appraiser 1:</t>
  </si>
  <si>
    <t>Lower Spec Limit:</t>
  </si>
  <si>
    <t>Appraiser 2:</t>
  </si>
  <si>
    <t>Revision/Date:</t>
  </si>
  <si>
    <t>Dimension ID #:</t>
  </si>
  <si>
    <t>Appraiser 3:</t>
  </si>
  <si>
    <t>Please complete header information.</t>
  </si>
  <si>
    <t xml:space="preserve">  Remember, variation between parts is expected</t>
  </si>
  <si>
    <t>Feature Type (optional):</t>
  </si>
  <si>
    <t>Gage/Model:</t>
  </si>
  <si>
    <t>This data helpful in analyzing data.</t>
  </si>
  <si>
    <t>Number of Appraisers =</t>
  </si>
  <si>
    <t xml:space="preserve">  The solid black lines connect the trial averages</t>
  </si>
  <si>
    <t>Number of Parts =</t>
  </si>
  <si>
    <t>Specification units and measured</t>
  </si>
  <si>
    <t xml:space="preserve">  The dotted red lines represent the part averages</t>
  </si>
  <si>
    <t>Number of Trials =</t>
  </si>
  <si>
    <t>Tolerance =</t>
  </si>
  <si>
    <t>data must have same units (scale)</t>
  </si>
  <si>
    <t>USL-LSL</t>
  </si>
  <si>
    <t xml:space="preserve">  Each horizontal line represents the range of trial values</t>
  </si>
  <si>
    <t>DATA IMPORT</t>
  </si>
  <si>
    <t>Part Sample Number</t>
  </si>
  <si>
    <t>Trial</t>
  </si>
  <si>
    <t xml:space="preserve">  COMMENTS</t>
  </si>
  <si>
    <t>Data imported from GRR Data tab.</t>
  </si>
  <si>
    <t xml:space="preserve">  This plot will help  identify systematic appraiser bias</t>
  </si>
  <si>
    <t>GRR Data tab guide:</t>
  </si>
  <si>
    <t xml:space="preserve">       -each set of black lines should have roughly the same shape</t>
  </si>
  <si>
    <t>Enter data in open cells.</t>
  </si>
  <si>
    <t>Leave cell blank if no data.</t>
  </si>
  <si>
    <t>Do not enter zero to fill blank cells.</t>
  </si>
  <si>
    <t>Angle</t>
  </si>
  <si>
    <t>Enter X.XXXX format minimum.</t>
  </si>
  <si>
    <t>Height or Depth (Z)</t>
  </si>
  <si>
    <t>GD&amp;T Angularity</t>
  </si>
  <si>
    <t>Parts</t>
  </si>
  <si>
    <t>GD&amp;T Circularity</t>
  </si>
  <si>
    <t>Appraisers</t>
  </si>
  <si>
    <t>GD&amp;T Flatness</t>
  </si>
  <si>
    <t xml:space="preserve">  Yellow highlights in this section represent repetitive values.</t>
  </si>
  <si>
    <t>GD&amp;T Other</t>
  </si>
  <si>
    <t>Average</t>
  </si>
  <si>
    <t xml:space="preserve">  Increased part-to-part variation and improved gage resolution </t>
  </si>
  <si>
    <t>GD&amp;T Parallelism</t>
  </si>
  <si>
    <t xml:space="preserve">  typically decreases occurrence.</t>
  </si>
  <si>
    <t>GD&amp;T Position</t>
  </si>
  <si>
    <r>
      <t>(</t>
    </r>
    <r>
      <rPr>
        <b/>
        <sz val="9"/>
        <color indexed="26"/>
        <rFont val="Symbol"/>
        <family val="1"/>
        <charset val="2"/>
      </rPr>
      <t>S</t>
    </r>
    <r>
      <rPr>
        <b/>
        <sz val="9"/>
        <color indexed="26"/>
        <rFont val="Arial"/>
        <family val="2"/>
      </rPr>
      <t>A)</t>
    </r>
    <r>
      <rPr>
        <b/>
        <vertAlign val="superscript"/>
        <sz val="9"/>
        <color indexed="26"/>
        <rFont val="Arial"/>
        <family val="2"/>
      </rPr>
      <t>2</t>
    </r>
  </si>
  <si>
    <t>Range</t>
  </si>
  <si>
    <t>GD&amp;T Profile</t>
  </si>
  <si>
    <t>Check*</t>
  </si>
  <si>
    <t xml:space="preserve">  Orange highlight applied to "zero" values.  These should be</t>
  </si>
  <si>
    <t xml:space="preserve">  Appraisers should obtain similar values for each part</t>
  </si>
  <si>
    <t>GD&amp;T Straightness</t>
  </si>
  <si>
    <r>
      <t>(</t>
    </r>
    <r>
      <rPr>
        <b/>
        <sz val="9"/>
        <rFont val="Symbol"/>
        <family val="1"/>
        <charset val="2"/>
      </rPr>
      <t>S</t>
    </r>
    <r>
      <rPr>
        <b/>
        <sz val="9"/>
        <rFont val="Arial"/>
        <family val="2"/>
      </rPr>
      <t>Apart)</t>
    </r>
    <r>
      <rPr>
        <b/>
        <vertAlign val="superscript"/>
        <sz val="9"/>
        <rFont val="Arial"/>
        <family val="2"/>
      </rPr>
      <t>2</t>
    </r>
  </si>
  <si>
    <t xml:space="preserve">  reviewed for reasonability (not a missing value entered as zero).</t>
  </si>
  <si>
    <t xml:space="preserve">  "Flag" appears if "Range" is beyond expected value</t>
  </si>
  <si>
    <t xml:space="preserve">  The dotted red lines represent the appraiser averages</t>
  </si>
  <si>
    <t xml:space="preserve">  Review parts, system and process to determine if RC/CA required.</t>
  </si>
  <si>
    <r>
      <t>(</t>
    </r>
    <r>
      <rPr>
        <b/>
        <sz val="9"/>
        <color indexed="26"/>
        <rFont val="Symbol"/>
        <family val="1"/>
        <charset val="2"/>
      </rPr>
      <t>S</t>
    </r>
    <r>
      <rPr>
        <b/>
        <sz val="9"/>
        <color indexed="26"/>
        <rFont val="Arial"/>
        <family val="2"/>
      </rPr>
      <t>B)</t>
    </r>
    <r>
      <rPr>
        <b/>
        <vertAlign val="superscript"/>
        <sz val="9"/>
        <color indexed="26"/>
        <rFont val="Arial"/>
        <family val="2"/>
      </rPr>
      <t>2</t>
    </r>
  </si>
  <si>
    <r>
      <t>(</t>
    </r>
    <r>
      <rPr>
        <b/>
        <sz val="9"/>
        <rFont val="Symbol"/>
        <family val="1"/>
        <charset val="2"/>
      </rPr>
      <t>S</t>
    </r>
    <r>
      <rPr>
        <b/>
        <sz val="9"/>
        <rFont val="Arial"/>
        <family val="2"/>
      </rPr>
      <t>Bpart)</t>
    </r>
    <r>
      <rPr>
        <b/>
        <vertAlign val="superscript"/>
        <sz val="9"/>
        <rFont val="Arial"/>
        <family val="2"/>
      </rPr>
      <t>2</t>
    </r>
  </si>
  <si>
    <t xml:space="preserve">       -the dotted red lines should fall in a straight line by appraiser</t>
  </si>
  <si>
    <r>
      <t>(</t>
    </r>
    <r>
      <rPr>
        <b/>
        <sz val="9"/>
        <color indexed="26"/>
        <rFont val="Symbol"/>
        <family val="1"/>
        <charset val="2"/>
      </rPr>
      <t>S</t>
    </r>
    <r>
      <rPr>
        <b/>
        <sz val="9"/>
        <color indexed="26"/>
        <rFont val="Arial"/>
        <family val="2"/>
      </rPr>
      <t>C)</t>
    </r>
    <r>
      <rPr>
        <b/>
        <vertAlign val="superscript"/>
        <sz val="9"/>
        <color indexed="26"/>
        <rFont val="Arial"/>
        <family val="2"/>
      </rPr>
      <t>2</t>
    </r>
  </si>
  <si>
    <r>
      <t>(</t>
    </r>
    <r>
      <rPr>
        <b/>
        <sz val="9"/>
        <rFont val="Symbol"/>
        <family val="1"/>
        <charset val="2"/>
      </rPr>
      <t>S</t>
    </r>
    <r>
      <rPr>
        <b/>
        <sz val="9"/>
        <rFont val="Arial"/>
        <family val="2"/>
      </rPr>
      <t>Cpart)</t>
    </r>
    <r>
      <rPr>
        <b/>
        <vertAlign val="superscript"/>
        <sz val="9"/>
        <rFont val="Arial"/>
        <family val="2"/>
      </rPr>
      <t>2</t>
    </r>
  </si>
  <si>
    <r>
      <t>(</t>
    </r>
    <r>
      <rPr>
        <b/>
        <sz val="10"/>
        <color indexed="9"/>
        <rFont val="Symbol"/>
        <family val="1"/>
        <charset val="2"/>
      </rPr>
      <t>S</t>
    </r>
    <r>
      <rPr>
        <b/>
        <sz val="10"/>
        <color indexed="9"/>
        <rFont val="Arial"/>
        <family val="2"/>
      </rPr>
      <t>Parts)</t>
    </r>
    <r>
      <rPr>
        <b/>
        <vertAlign val="superscript"/>
        <sz val="10"/>
        <color indexed="9"/>
        <rFont val="Arial"/>
        <family val="2"/>
      </rPr>
      <t>2</t>
    </r>
  </si>
  <si>
    <t>ANOVA</t>
  </si>
  <si>
    <t>DF</t>
  </si>
  <si>
    <t>SS</t>
  </si>
  <si>
    <t>MS</t>
  </si>
  <si>
    <t>Prob&gt;F</t>
  </si>
  <si>
    <t xml:space="preserve">  Appraisers</t>
  </si>
  <si>
    <t xml:space="preserve">  If Prob&gt;F is 0.05 or smaller, then Appraisers*Parts interaction</t>
  </si>
  <si>
    <t xml:space="preserve">  Parts</t>
  </si>
  <si>
    <t xml:space="preserve">  is significant; check plots to determine why</t>
  </si>
  <si>
    <t xml:space="preserve">  Appraisers*Parts</t>
  </si>
  <si>
    <t xml:space="preserve">  A significant Appraisers*Parts interaction means that appraisers</t>
  </si>
  <si>
    <t xml:space="preserve">  Gage(Error)</t>
  </si>
  <si>
    <t xml:space="preserve">  tend to obtain different measurements from identical parts</t>
  </si>
  <si>
    <t xml:space="preserve">  This chart is used to determine if enough part-to-part variation</t>
  </si>
  <si>
    <t xml:space="preserve">  Total</t>
  </si>
  <si>
    <t xml:space="preserve">  has been observed to estimate Part Variation</t>
  </si>
  <si>
    <t xml:space="preserve">Process Distribution Width in Sigma's (Typically 5.15 or 6.00) = </t>
  </si>
  <si>
    <t xml:space="preserve">  5.15 standard deviations encloses central 99% normal distribution</t>
  </si>
  <si>
    <t xml:space="preserve">  To be an acceptable measure of Part Variation, </t>
  </si>
  <si>
    <t xml:space="preserve">  SOURCE OF VARIATION</t>
  </si>
  <si>
    <t>SIGMA</t>
  </si>
  <si>
    <t>VARIATION</t>
  </si>
  <si>
    <t>PERCENT OF
TOTAL VARIATION</t>
  </si>
  <si>
    <t>PERCENT OF
TOLERANCE</t>
  </si>
  <si>
    <t xml:space="preserve">  If  % of Tolerance is "#DIV/0!", verify values in cells G5 &amp; G6.</t>
  </si>
  <si>
    <t xml:space="preserve">  50% of the trial averages should fall outside the control limits</t>
  </si>
  <si>
    <t xml:space="preserve"> Repeatability (EV - Equipment Var)</t>
  </si>
  <si>
    <t xml:space="preserve"> Reproducibility (AV - Appraiser Var)</t>
  </si>
  <si>
    <t xml:space="preserve">  Calculation field may have conditional blanks. See formulas.</t>
  </si>
  <si>
    <t xml:space="preserve">  This line is identical to the solid black line in the above chart</t>
  </si>
  <si>
    <t xml:space="preserve"> Appraisers * Parts (IV)</t>
  </si>
  <si>
    <t xml:space="preserve"> Repeatability &amp; Reproducibility (R&amp;R)</t>
  </si>
  <si>
    <t xml:space="preserve">  %R&amp;R of Total Variation is the key metric used by AIAG</t>
  </si>
  <si>
    <t xml:space="preserve">  If too few of the averages fall outside the control limits</t>
  </si>
  <si>
    <t xml:space="preserve"> Part Variation (PV)</t>
  </si>
  <si>
    <t xml:space="preserve">  the parts selected here are too similar. Rerun analysis with</t>
  </si>
  <si>
    <t xml:space="preserve"> Total Process Variation (TV)</t>
  </si>
  <si>
    <t xml:space="preserve">  For GR (only 1 appraiser), Cells F57 to M58 are N/A</t>
  </si>
  <si>
    <t xml:space="preserve">  different, more heterogeneous, parts</t>
  </si>
  <si>
    <t xml:space="preserve">  Note: Percentages will not add to 100%.</t>
  </si>
  <si>
    <t>Total GR&amp;R (as a % of tolerance) - MS Rating:</t>
  </si>
  <si>
    <t>Total GR&amp;R (as a percent of tolerance)</t>
  </si>
  <si>
    <t>GRR ≤ 10%  (Acceptable)</t>
  </si>
  <si>
    <t>→</t>
  </si>
  <si>
    <r>
      <t>A GR&amp;R greater than 2</t>
    </r>
    <r>
      <rPr>
        <b/>
        <sz val="11"/>
        <rFont val="Arial"/>
        <family val="2"/>
      </rPr>
      <t>0%</t>
    </r>
    <r>
      <rPr>
        <sz val="11"/>
        <rFont val="Arial"/>
        <family val="2"/>
      </rPr>
      <t xml:space="preserve"> is an indication of an unacceptable measurement system. </t>
    </r>
  </si>
  <si>
    <t>10% &lt; GRR ≤ 20%  (Marginal)</t>
  </si>
  <si>
    <t>Number of Distinct Categories (ndc = 1.41(PV/GRR)</t>
  </si>
  <si>
    <t>20% &lt; GRR  (Corrective Action Required)</t>
  </si>
  <si>
    <r>
      <t xml:space="preserve">For the measurement system to be acceptable, ndc should be ≥ </t>
    </r>
    <r>
      <rPr>
        <b/>
        <sz val="11"/>
        <rFont val="Arial"/>
        <family val="2"/>
      </rPr>
      <t>5</t>
    </r>
    <r>
      <rPr>
        <sz val="11"/>
        <rFont val="Arial"/>
        <family val="2"/>
      </rPr>
      <t xml:space="preserve">.  </t>
    </r>
  </si>
  <si>
    <t>Total Gage R&amp;R (as a percent of the total std dev)</t>
  </si>
  <si>
    <r>
      <t xml:space="preserve">%GR&amp;R less than 10% acceptable.  %GRR from </t>
    </r>
    <r>
      <rPr>
        <b/>
        <sz val="11"/>
        <rFont val="Arial"/>
        <family val="2"/>
      </rPr>
      <t>10%</t>
    </r>
    <r>
      <rPr>
        <sz val="11"/>
        <rFont val="Arial"/>
        <family val="2"/>
      </rPr>
      <t xml:space="preserve"> to </t>
    </r>
    <r>
      <rPr>
        <b/>
        <sz val="11"/>
        <rFont val="Arial"/>
        <family val="2"/>
      </rPr>
      <t>30%</t>
    </r>
    <r>
      <rPr>
        <sz val="11"/>
        <rFont val="Arial"/>
        <family val="2"/>
      </rPr>
      <t xml:space="preserve"> is marginal, depends on application. </t>
    </r>
  </si>
  <si>
    <t>Supporting Analysis Ratings:</t>
  </si>
  <si>
    <t>Green = acceptable</t>
  </si>
  <si>
    <r>
      <t xml:space="preserve">&gt; 50% </t>
    </r>
    <r>
      <rPr>
        <sz val="11"/>
        <rFont val="Arial"/>
        <family val="2"/>
      </rPr>
      <t xml:space="preserve">of the plotted averages should fall outside the control limits. </t>
    </r>
  </si>
  <si>
    <t>Yellow = Review/Decision. Corrective Action may be Required.</t>
  </si>
  <si>
    <t>% Tol Observed (Range of Measured Values / Part Tolerance)</t>
  </si>
  <si>
    <t>Orange = Review/Decision. Corrective Action likely Required.</t>
  </si>
  <si>
    <t xml:space="preserve">  This chart overlays the lines in the above chart</t>
  </si>
  <si>
    <r>
      <rPr>
        <b/>
        <sz val="11"/>
        <rFont val="Arial"/>
        <family val="2"/>
      </rPr>
      <t>Target ~140%</t>
    </r>
    <r>
      <rPr>
        <sz val="11"/>
        <rFont val="Arial"/>
        <family val="2"/>
      </rPr>
      <t xml:space="preserve"> of Part Tolerance to exercise gage system across expected tolerance range.</t>
    </r>
  </si>
  <si>
    <t xml:space="preserve">% Repeat Values (Formula = ((Count Values - Unique Values) / Count Values)) </t>
  </si>
  <si>
    <t xml:space="preserve">  If one line is always below the others, that operator has bias</t>
  </si>
  <si>
    <t>Random duplicate value probability is relatively low.  Explanation desired if excess repetitive values.</t>
  </si>
  <si>
    <t xml:space="preserve">  and may need to be retrained</t>
  </si>
  <si>
    <t>&lt;&lt;&lt; Link to Summary Tab</t>
  </si>
  <si>
    <t>Reference Information</t>
  </si>
  <si>
    <t>GRR %</t>
  </si>
  <si>
    <t>Total Tol</t>
  </si>
  <si>
    <t>± Tol</t>
  </si>
  <si>
    <t>Part Tolerance required for GR&amp;R</t>
  </si>
  <si>
    <t>For
Range Check</t>
  </si>
  <si>
    <t>Number of Trials</t>
  </si>
  <si>
    <r>
      <t>A</t>
    </r>
    <r>
      <rPr>
        <b/>
        <vertAlign val="subscript"/>
        <sz val="10"/>
        <rFont val="Arial"/>
        <family val="2"/>
      </rPr>
      <t>2</t>
    </r>
  </si>
  <si>
    <r>
      <t>D</t>
    </r>
    <r>
      <rPr>
        <b/>
        <vertAlign val="subscript"/>
        <sz val="10"/>
        <rFont val="Arial"/>
        <family val="2"/>
      </rPr>
      <t>3</t>
    </r>
  </si>
  <si>
    <r>
      <t>D</t>
    </r>
    <r>
      <rPr>
        <b/>
        <vertAlign val="subscript"/>
        <sz val="10"/>
        <rFont val="Arial"/>
        <family val="2"/>
      </rPr>
      <t>4</t>
    </r>
  </si>
  <si>
    <t>Trials</t>
  </si>
  <si>
    <t>Grand</t>
  </si>
  <si>
    <t>Min</t>
  </si>
  <si>
    <t>Max</t>
  </si>
  <si>
    <t>-diff</t>
  </si>
  <si>
    <t>+diff</t>
  </si>
  <si>
    <t>LCL</t>
  </si>
  <si>
    <t>UCL</t>
  </si>
  <si>
    <t>A1</t>
  </si>
  <si>
    <t>B1</t>
  </si>
  <si>
    <t>A2</t>
  </si>
  <si>
    <t>C1</t>
  </si>
  <si>
    <t>A3</t>
  </si>
  <si>
    <t>A4</t>
  </si>
  <si>
    <t>A5</t>
  </si>
  <si>
    <t>B2</t>
  </si>
  <si>
    <t>A6</t>
  </si>
  <si>
    <t>C2</t>
  </si>
  <si>
    <t>A7</t>
  </si>
  <si>
    <t>A8</t>
  </si>
  <si>
    <t>A9</t>
  </si>
  <si>
    <t>B3</t>
  </si>
  <si>
    <t>A0</t>
  </si>
  <si>
    <t>C3</t>
  </si>
  <si>
    <t>B4</t>
  </si>
  <si>
    <t>C4</t>
  </si>
  <si>
    <t>B5</t>
  </si>
  <si>
    <t>B6</t>
  </si>
  <si>
    <t>B7</t>
  </si>
  <si>
    <t>C5</t>
  </si>
  <si>
    <t>B8</t>
  </si>
  <si>
    <t>B9</t>
  </si>
  <si>
    <t>B0</t>
  </si>
  <si>
    <t>I</t>
  </si>
  <si>
    <t>C6</t>
  </si>
  <si>
    <t>C7</t>
  </si>
  <si>
    <t>C8</t>
  </si>
  <si>
    <t>C9</t>
  </si>
  <si>
    <t>C0</t>
  </si>
  <si>
    <t>L</t>
  </si>
  <si>
    <t>M</t>
  </si>
  <si>
    <t>Attach Tool Steel certification here</t>
  </si>
  <si>
    <t>Attach tool steel heat treat certification here</t>
  </si>
  <si>
    <t>Attach Part Material COC to this page</t>
  </si>
  <si>
    <t>Attach processing parameters to this page</t>
  </si>
  <si>
    <t>Residence time calculation</t>
  </si>
  <si>
    <t>Date :</t>
  </si>
  <si>
    <t>Total shot weight including runners (g):</t>
  </si>
  <si>
    <t>oz</t>
  </si>
  <si>
    <t>Mold Number :</t>
  </si>
  <si>
    <t>Specific gravity of molding resin (g/cc) :</t>
  </si>
  <si>
    <t>Machine specification for Barrel capacity (g)</t>
  </si>
  <si>
    <t>Part Number :</t>
  </si>
  <si>
    <t>Actual Barrel capacity (by complete barrel purge) (g)</t>
  </si>
  <si>
    <t>Drawing Number :</t>
  </si>
  <si>
    <t>Hot runner weight supplied by manufacturer (g)</t>
  </si>
  <si>
    <t>Revision Level :</t>
  </si>
  <si>
    <t>Total cycle time (seconds)</t>
  </si>
  <si>
    <t>Resin Type :</t>
  </si>
  <si>
    <t>Resin Manufacture :</t>
  </si>
  <si>
    <t>Actual shot size of barrel</t>
  </si>
  <si>
    <t xml:space="preserve">Shots in the barrel </t>
  </si>
  <si>
    <t xml:space="preserve">Shot % of barrel size </t>
  </si>
  <si>
    <t xml:space="preserve">Residence time (min) </t>
  </si>
  <si>
    <t>Specific gravity resin g/cc</t>
  </si>
  <si>
    <t>X     advertised shot size  =   actual shot size of barrel</t>
  </si>
  <si>
    <t>Specic gravity PS 1.06 g/cc</t>
  </si>
  <si>
    <r>
      <t xml:space="preserve">1.0 </t>
    </r>
    <r>
      <rPr>
        <sz val="6"/>
        <rFont val="Arial"/>
        <family val="2"/>
      </rPr>
      <t>(SPI 1.4)</t>
    </r>
    <r>
      <rPr>
        <sz val="10"/>
        <rFont val="Arial"/>
        <family val="2"/>
      </rPr>
      <t xml:space="preserve"> x barrel capacity (oz)</t>
    </r>
  </si>
  <si>
    <t>X</t>
  </si>
  <si>
    <t xml:space="preserve">   X     molding cycle (sec)</t>
  </si>
  <si>
    <t>1 min</t>
  </si>
  <si>
    <t xml:space="preserve">   =    Residence time (min)</t>
  </si>
  <si>
    <t>Molded shot weight (oz)</t>
  </si>
  <si>
    <t>60 sec</t>
  </si>
  <si>
    <t>Plan residence time between 1.4 and 4 minutes (unless specified by the resin supplier)</t>
  </si>
  <si>
    <t>Heat stable resins such as PE and PP can withstand higher residence times</t>
  </si>
  <si>
    <t>Gererally shot size should be between 20-80% of barrel capacity</t>
  </si>
  <si>
    <t>Attach Process Window Study here</t>
  </si>
  <si>
    <t>Attach PMP to this page</t>
  </si>
  <si>
    <t>Attach Process Flow diagram to this page</t>
  </si>
  <si>
    <t>Attach PFMEA here</t>
  </si>
  <si>
    <t>Attach measurement instructions</t>
  </si>
  <si>
    <t>Attach packaging instructions here</t>
  </si>
  <si>
    <t>Meaurement  System</t>
  </si>
  <si>
    <t>Yes/No Selections</t>
  </si>
  <si>
    <t>CpK</t>
  </si>
  <si>
    <t>GRR</t>
  </si>
  <si>
    <t>OMM</t>
  </si>
  <si>
    <t>CMM</t>
  </si>
  <si>
    <t>Height Guage</t>
  </si>
  <si>
    <t>GNG Gage</t>
  </si>
  <si>
    <t>Thickness Gage</t>
  </si>
  <si>
    <t>Std</t>
  </si>
  <si>
    <t>Caliper</t>
  </si>
  <si>
    <t>Micrometer</t>
  </si>
  <si>
    <t>Other (describe in supplier comments)</t>
  </si>
  <si>
    <t>M1386264_Wifi</t>
  </si>
  <si>
    <t>Rev_A.5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</si>
</sst>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41" formatCode="_(* #,##0_);_(* \(#,##0\);_(* &quot;-&quot;_);_(@_)"/>
    <numFmt numFmtId="44" formatCode="_(&quot;$&quot;* #,##0.00_);_(&quot;$&quot;* \(#,##0.00\);_(&quot;$&quot;* &quot;-&quot;??_);_(@_)"/>
    <numFmt numFmtId="43" formatCode="_(* #,##0.00_);_(* \(#,##0.00\);_(* &quot;-&quot;??_);_(@_)"/>
    <numFmt numFmtId="164" formatCode="&quot;$&quot;#,##0;\-&quot;$&quot;#,##0"/>
    <numFmt numFmtId="165" formatCode="_-&quot;$&quot;* #,##0_-;\-&quot;$&quot;* #,##0_-;_-&quot;$&quot;* &quot;-&quot;_-;_-@_-"/>
    <numFmt numFmtId="166" formatCode="_-* #,##0_-;\-* #,##0_-;_-* &quot;-&quot;_-;_-@_-"/>
    <numFmt numFmtId="167" formatCode="_-&quot;$&quot;* #,##0.00_-;\-&quot;$&quot;* #,##0.00_-;_-&quot;$&quot;* &quot;-&quot;??_-;_-@_-"/>
    <numFmt numFmtId="168" formatCode="_-* #,##0.00_-;\-* #,##0.00_-;_-* &quot;-&quot;??_-;_-@_-"/>
    <numFmt numFmtId="169" formatCode="&quot;$&quot;#,##0.00"/>
    <numFmt numFmtId="170" formatCode="0.000"/>
    <numFmt numFmtId="171" formatCode="0.0"/>
    <numFmt numFmtId="172" formatCode="0.0000"/>
    <numFmt numFmtId="173" formatCode="0.00000"/>
    <numFmt numFmtId="174" formatCode="0.0%"/>
    <numFmt numFmtId="175" formatCode="0.00_)"/>
    <numFmt numFmtId="176" formatCode="#,##0.0,_);[Red]\(#,##0.0\)"/>
    <numFmt numFmtId="177" formatCode="0%;[Red]\(0%\);&quot;- &quot;"/>
    <numFmt numFmtId="178" formatCode="#,##0;[Red]\(#,##0\);&quot;- &quot;"/>
    <numFmt numFmtId="179" formatCode="0%_);[Red]\(0%\)"/>
    <numFmt numFmtId="180" formatCode="0.000000000000"/>
    <numFmt numFmtId="181" formatCode="#,##0,\ ;[Red]\(#,##0,\);&quot;&quot;"/>
    <numFmt numFmtId="182" formatCode="\ \ \ \ \ \ \ \ \ \ \ \ @"/>
    <numFmt numFmtId="183" formatCode="#,##0,_);[Red]\(#,##0,\);&quot;-  &quot;"/>
    <numFmt numFmtId="184" formatCode=";;;"/>
    <numFmt numFmtId="185" formatCode="000"/>
    <numFmt numFmtId="186" formatCode="_(* #,##0,_);[Red]_(* \(#,##0,\);_(* &quot;&quot;&quot;&quot;\ \-\ &quot;&quot;&quot;&quot;_);_(@_)"/>
    <numFmt numFmtId="187" formatCode="_(* #,##0_);_(* \(#,##0\);_(* &quot;-&quot;??_);_(@_)"/>
    <numFmt numFmtId="188" formatCode="_-* #,##0\ _D_M_-;\-* #,##0\ _D_M_-;_-* &quot;-&quot;\ _D_M_-;_-@_-"/>
    <numFmt numFmtId="189" formatCode="_-* #,##0.00\ _D_M_-;\-* #,##0.00\ _D_M_-;_-* &quot;-&quot;??\ _D_M_-;_-@_-"/>
    <numFmt numFmtId="190" formatCode="_([$€]* #,##0.00_);_([$€]* \(#,##0.00\);_([$€]* &quot;-&quot;??_);_(@_)"/>
    <numFmt numFmtId="191" formatCode="#.###0"/>
    <numFmt numFmtId="192" formatCode="#,##0.0_);\(#,##0.0\)"/>
    <numFmt numFmtId="193" formatCode="_-* #,##0\ _F_-;\-* #,##0\ _F_-;_-* &quot;-&quot;\ _F_-;_-@_-"/>
    <numFmt numFmtId="194" formatCode="_-* #,##0.00\ _F_-;\-* #,##0.00\ _F_-;_-* &quot;-&quot;??\ _F_-;_-@_-"/>
    <numFmt numFmtId="195" formatCode="_-* #,##0\ &quot;F&quot;_-;\-* #,##0\ &quot;F&quot;_-;_-* &quot;-&quot;\ &quot;F&quot;_-;_-@_-"/>
    <numFmt numFmtId="196" formatCode="_-* #,##0.00\ &quot;F&quot;_-;\-* #,##0.00\ &quot;F&quot;_-;_-* &quot;-&quot;??\ &quot;F&quot;_-;_-@_-"/>
    <numFmt numFmtId="197" formatCode="#,##0;[Red]\(#,##0\)"/>
    <numFmt numFmtId="198" formatCode="0.00%;[Red]\-0.00%"/>
    <numFmt numFmtId="199" formatCode="&quot;fl&quot;\ #,##0_-;[Red]&quot;fl&quot;\ #,##0\-"/>
    <numFmt numFmtId="200" formatCode="_-* #,##0\ &quot;DM&quot;_-;\-* #,##0\ &quot;DM&quot;_-;_-* &quot;-&quot;\ &quot;DM&quot;_-;_-@_-"/>
    <numFmt numFmtId="201" formatCode="_-* #,##0.00\ &quot;DM&quot;_-;\-* #,##0.00\ &quot;DM&quot;_-;_-* &quot;-&quot;??\ &quot;DM&quot;_-;_-@_-"/>
    <numFmt numFmtId="202" formatCode="&quot;\&quot;#,##0;[Red]&quot;\&quot;&quot;\&quot;\-#,##0"/>
    <numFmt numFmtId="203" formatCode="&quot;\&quot;#,##0.00;[Red]&quot;\&quot;&quot;\&quot;&quot;\&quot;&quot;\&quot;&quot;\&quot;&quot;\&quot;\-#,##0.00"/>
    <numFmt numFmtId="204" formatCode="&quot;\&quot;#,##0;[Red]&quot;\&quot;\-#,##0"/>
    <numFmt numFmtId="205" formatCode="_ * #,##0_ ;_ * \-#,##0_ ;_ * &quot;-&quot;_ ;_ @_ "/>
    <numFmt numFmtId="206" formatCode="_ * #,##0.00_ ;_ * \-#,##0.00_ ;_ * &quot;-&quot;??_ ;_ @_ "/>
    <numFmt numFmtId="207" formatCode="&quot;\&quot;#,##0;[Red]&quot;\&quot;&quot;\&quot;&quot;\&quot;&quot;\&quot;\-#,##0"/>
    <numFmt numFmtId="208" formatCode="&quot;\&quot;#,##0.00;&quot;\&quot;&quot;\&quot;&quot;\&quot;&quot;\&quot;\-#,##0.00"/>
    <numFmt numFmtId="209" formatCode="[$-409]dd\-mmm\-yy;@"/>
    <numFmt numFmtId="210" formatCode="0.0000_ "/>
    <numFmt numFmtId="211" formatCode="0.0000_);[Red]\(0.0000\)"/>
    <numFmt numFmtId="212" formatCode="_-&quot;₩&quot;* #,##0_-;\-&quot;₩&quot;* #,##0_-;_-&quot;₩&quot;* &quot;-&quot;_-;_-@_-"/>
    <numFmt numFmtId="213" formatCode="mm/dd/yy;@"/>
    <numFmt numFmtId="214" formatCode="0.000000"/>
  </numFmts>
  <fonts count="195">
    <font>
      <sz val="10"/>
      <name val="Arial"/>
      <family val="2"/>
    </font>
    <font>
      <sz val="10"/>
      <name val="Arial"/>
      <family val="2"/>
    </font>
    <font>
      <sz val="8"/>
      <name val="Arial"/>
      <family val="2"/>
    </font>
    <font>
      <b/>
      <sz val="12"/>
      <name val="Arial"/>
      <family val="2"/>
    </font>
    <font>
      <sz val="10"/>
      <name val="Arial"/>
      <family val="2"/>
    </font>
    <font>
      <sz val="12"/>
      <name val="Arial"/>
      <family val="2"/>
    </font>
    <font>
      <b/>
      <sz val="10"/>
      <name val="Times New Roman"/>
      <family val="1"/>
    </font>
    <font>
      <sz val="10"/>
      <name val="Times New Roman"/>
      <family val="1"/>
    </font>
    <font>
      <sz val="8"/>
      <name val="Times New Roman"/>
      <family val="1"/>
    </font>
    <font>
      <b/>
      <i/>
      <sz val="16"/>
      <name val="Helv"/>
      <family val="2"/>
    </font>
    <font>
      <sz val="10"/>
      <color indexed="8"/>
      <name val="Arial"/>
      <family val="2"/>
    </font>
    <font>
      <b/>
      <sz val="14"/>
      <name val="Times New Roman"/>
      <family val="1"/>
    </font>
    <font>
      <b/>
      <sz val="10"/>
      <name val="Arial"/>
      <family val="2"/>
    </font>
    <font>
      <sz val="12"/>
      <name val="Times New Roman"/>
      <family val="1"/>
    </font>
    <font>
      <b/>
      <sz val="8"/>
      <name val="Arial"/>
      <family val="2"/>
    </font>
    <font>
      <b/>
      <sz val="10"/>
      <color indexed="10"/>
      <name val="Arial"/>
      <family val="2"/>
    </font>
    <font>
      <sz val="9"/>
      <name val="Arial"/>
      <family val="2"/>
    </font>
    <font>
      <sz val="10"/>
      <color indexed="56"/>
      <name val="Arial"/>
      <family val="2"/>
    </font>
    <font>
      <u/>
      <sz val="10"/>
      <name val="Arial"/>
      <family val="2"/>
    </font>
    <font>
      <sz val="12"/>
      <color indexed="22"/>
      <name val="Arial"/>
      <family val="2"/>
    </font>
    <font>
      <b/>
      <sz val="8"/>
      <color indexed="81"/>
      <name val="Tahoma"/>
      <family val="2"/>
    </font>
    <font>
      <sz val="8"/>
      <color indexed="81"/>
      <name val="Tahoma"/>
      <family val="2"/>
    </font>
    <font>
      <sz val="10"/>
      <color indexed="12"/>
      <name val="Arial"/>
      <family val="2"/>
    </font>
    <font>
      <b/>
      <i/>
      <sz val="10"/>
      <name val="Arial"/>
      <family val="2"/>
    </font>
    <font>
      <sz val="8"/>
      <color indexed="8"/>
      <name val="Arial"/>
      <family val="2"/>
    </font>
    <font>
      <i/>
      <sz val="10"/>
      <name val="Arial"/>
      <family val="2"/>
    </font>
    <font>
      <b/>
      <sz val="16"/>
      <name val="Arial"/>
      <family val="2"/>
    </font>
    <font>
      <sz val="7"/>
      <name val="Times New Roman"/>
      <family val="1"/>
    </font>
    <font>
      <i/>
      <sz val="8"/>
      <name val="Arial"/>
      <family val="2"/>
    </font>
    <font>
      <sz val="12"/>
      <name val="新細明體"/>
      <family val="1"/>
      <charset val="136"/>
    </font>
    <font>
      <b/>
      <sz val="12"/>
      <name val="Times New Roman"/>
      <family val="1"/>
    </font>
    <font>
      <b/>
      <sz val="20"/>
      <name val="Times New Roman"/>
      <family val="1"/>
    </font>
    <font>
      <sz val="11"/>
      <name val="Times New Roman"/>
      <family val="1"/>
    </font>
    <font>
      <sz val="12"/>
      <color indexed="8"/>
      <name val="Times New Roman"/>
      <family val="1"/>
    </font>
    <font>
      <b/>
      <sz val="10"/>
      <name val="Helv"/>
      <family val="2"/>
    </font>
    <font>
      <sz val="10"/>
      <name val="MS Serif"/>
      <family val="1"/>
    </font>
    <font>
      <b/>
      <sz val="9"/>
      <color indexed="81"/>
      <name val="Tahoma"/>
      <family val="2"/>
    </font>
    <font>
      <sz val="11"/>
      <name val="Arial"/>
      <family val="2"/>
    </font>
    <font>
      <sz val="10"/>
      <name val="MS Sans Serif"/>
      <family val="2"/>
    </font>
    <font>
      <u/>
      <sz val="8.4"/>
      <color indexed="12"/>
      <name val="Arial"/>
      <family val="2"/>
    </font>
    <font>
      <sz val="10"/>
      <name val="Helv"/>
      <family val="2"/>
    </font>
    <font>
      <b/>
      <sz val="10"/>
      <name val="MS Sans"/>
      <family val="2"/>
    </font>
    <font>
      <u/>
      <sz val="10"/>
      <color indexed="14"/>
      <name val="MS Sans Serif"/>
      <family val="2"/>
    </font>
    <font>
      <sz val="7"/>
      <name val="Helv"/>
      <family val="2"/>
    </font>
    <font>
      <sz val="12"/>
      <name val="Tms Rmn"/>
      <family val="1"/>
    </font>
    <font>
      <b/>
      <sz val="10"/>
      <name val="MS Sans Serif"/>
      <family val="2"/>
    </font>
    <font>
      <sz val="10"/>
      <color indexed="0"/>
      <name val="MS Sans Serif"/>
      <family val="2"/>
    </font>
    <font>
      <sz val="10"/>
      <name val="BERNHARD"/>
      <family val="2"/>
    </font>
    <font>
      <sz val="10"/>
      <name val="Courier"/>
      <family val="3"/>
    </font>
    <font>
      <sz val="8"/>
      <name val="Helv"/>
      <family val="2"/>
    </font>
    <font>
      <b/>
      <sz val="8"/>
      <name val="MS Sans Serif"/>
      <family val="2"/>
    </font>
    <font>
      <sz val="1"/>
      <color indexed="8"/>
      <name val="Courier"/>
      <family val="3"/>
    </font>
    <font>
      <b/>
      <sz val="1"/>
      <color indexed="8"/>
      <name val="Courier"/>
      <family val="3"/>
    </font>
    <font>
      <b/>
      <sz val="10"/>
      <color indexed="21"/>
      <name val="MS Sans Serif"/>
      <family val="2"/>
    </font>
    <font>
      <b/>
      <sz val="13"/>
      <name val="Arial"/>
      <family val="2"/>
    </font>
    <font>
      <sz val="12"/>
      <name val="Helv"/>
      <family val="2"/>
    </font>
    <font>
      <sz val="10"/>
      <color indexed="18"/>
      <name val="Arial"/>
      <family val="2"/>
    </font>
    <font>
      <sz val="12"/>
      <color indexed="9"/>
      <name val="Helv"/>
      <family val="2"/>
    </font>
    <font>
      <b/>
      <i/>
      <sz val="8"/>
      <color indexed="9"/>
      <name val="Arial"/>
      <family val="2"/>
    </font>
    <font>
      <b/>
      <sz val="8"/>
      <color indexed="10"/>
      <name val="Arial"/>
      <family val="2"/>
    </font>
    <font>
      <sz val="7"/>
      <name val="Small Fonts"/>
      <family val="2"/>
    </font>
    <font>
      <sz val="11"/>
      <name val="‚l‚r –¾’©"/>
      <family val="2"/>
      <charset val="128"/>
    </font>
    <font>
      <sz val="7"/>
      <color indexed="10"/>
      <name val="MS Sans Serif"/>
      <family val="2"/>
    </font>
    <font>
      <sz val="10"/>
      <name val="Tms Rmn"/>
      <family val="1"/>
    </font>
    <font>
      <b/>
      <sz val="8"/>
      <color indexed="14"/>
      <name val="MS Sans Serif"/>
      <family val="2"/>
    </font>
    <font>
      <sz val="7"/>
      <color indexed="10"/>
      <name val="Helv"/>
      <family val="2"/>
    </font>
    <font>
      <sz val="10"/>
      <color indexed="9"/>
      <name val="MS Sans Serif"/>
      <family val="2"/>
    </font>
    <font>
      <sz val="10"/>
      <color indexed="8"/>
      <name val="MS Sans Serif"/>
      <family val="2"/>
    </font>
    <font>
      <sz val="14"/>
      <name val="Arial"/>
      <family val="2"/>
    </font>
    <font>
      <sz val="8"/>
      <name val="Times"/>
      <family val="1"/>
    </font>
    <font>
      <sz val="8"/>
      <name val="Tms Rmn"/>
      <family val="1"/>
    </font>
    <font>
      <sz val="7"/>
      <name val="Courier"/>
      <family val="3"/>
    </font>
    <font>
      <sz val="8"/>
      <color indexed="10"/>
      <name val="Arial Narrow"/>
      <family val="2"/>
    </font>
    <font>
      <sz val="14"/>
      <name val="뼻뮝"/>
      <family val="1"/>
      <charset val="136"/>
    </font>
    <font>
      <sz val="12"/>
      <name val="뼻뮝"/>
      <family val="1"/>
    </font>
    <font>
      <sz val="11"/>
      <name val="돋움"/>
      <family val="2"/>
      <charset val="129"/>
    </font>
    <font>
      <sz val="12"/>
      <name val="바탕체"/>
      <family val="3"/>
    </font>
    <font>
      <sz val="10"/>
      <name val="굴림체"/>
      <family val="3"/>
    </font>
    <font>
      <sz val="12"/>
      <name val="夥鰻羹"/>
      <family val="1"/>
    </font>
    <font>
      <sz val="11"/>
      <name val="明朝"/>
      <family val="1"/>
      <charset val="128"/>
    </font>
    <font>
      <sz val="10"/>
      <color indexed="24"/>
      <name val="Arial"/>
      <family val="2"/>
    </font>
    <font>
      <sz val="16"/>
      <color rgb="FFFF0000"/>
      <name val="Arial"/>
      <family val="2"/>
    </font>
    <font>
      <b/>
      <sz val="18"/>
      <name val="Times New Roman"/>
      <family val="1"/>
    </font>
    <font>
      <b/>
      <sz val="14"/>
      <name val="Arial"/>
      <family val="2"/>
    </font>
    <font>
      <b/>
      <sz val="10"/>
      <color rgb="FFFF0000"/>
      <name val="Arial"/>
      <family val="2"/>
    </font>
    <font>
      <b/>
      <i/>
      <sz val="18"/>
      <name val="Arial"/>
      <family val="2"/>
    </font>
    <font>
      <b/>
      <i/>
      <sz val="20"/>
      <name val="Arial"/>
      <family val="2"/>
    </font>
    <font>
      <sz val="11"/>
      <name val="Calibri"/>
      <family val="2"/>
    </font>
    <font>
      <sz val="10"/>
      <color theme="1"/>
      <name val="Arial"/>
      <family val="2"/>
    </font>
    <font>
      <sz val="11"/>
      <color theme="1"/>
      <name val="Calibri"/>
      <family val="2"/>
    </font>
    <font>
      <b/>
      <sz val="18"/>
      <name val="細明體"/>
      <family val="3"/>
      <charset val="136"/>
    </font>
    <font>
      <b/>
      <sz val="8"/>
      <name val="Times New Roman"/>
      <family val="1"/>
    </font>
    <font>
      <b/>
      <i/>
      <sz val="10"/>
      <name val="Times New Roman"/>
      <family val="1"/>
    </font>
    <font>
      <b/>
      <i/>
      <sz val="10"/>
      <name val="細明體"/>
      <family val="3"/>
      <charset val="136"/>
    </font>
    <font>
      <sz val="7"/>
      <name val="細明體"/>
      <family val="3"/>
      <charset val="136"/>
    </font>
    <font>
      <sz val="10"/>
      <name val="細明體"/>
      <family val="3"/>
      <charset val="136"/>
    </font>
    <font>
      <b/>
      <i/>
      <sz val="9"/>
      <color indexed="62"/>
      <name val="Times New Roman"/>
      <family val="1"/>
    </font>
    <font>
      <b/>
      <i/>
      <sz val="9"/>
      <color indexed="56"/>
      <name val="Times New Roman"/>
      <family val="1"/>
    </font>
    <font>
      <b/>
      <sz val="9"/>
      <color indexed="56"/>
      <name val="Arial"/>
      <family val="2"/>
    </font>
    <font>
      <sz val="9"/>
      <color indexed="56"/>
      <name val="Arial"/>
      <family val="2"/>
    </font>
    <font>
      <sz val="6"/>
      <name val="Arial"/>
      <family val="2"/>
    </font>
    <font>
      <i/>
      <sz val="20"/>
      <name val="Arial"/>
      <family val="2"/>
    </font>
    <font>
      <u/>
      <sz val="10"/>
      <color theme="10"/>
      <name val="Arial"/>
      <family val="2"/>
    </font>
    <font>
      <b/>
      <i/>
      <u/>
      <sz val="18"/>
      <color rgb="FF0070C0"/>
      <name val="Arial"/>
      <family val="2"/>
    </font>
    <font>
      <b/>
      <i/>
      <sz val="14"/>
      <name val="Arial"/>
      <family val="2"/>
    </font>
    <font>
      <b/>
      <i/>
      <u/>
      <sz val="22"/>
      <color rgb="FF0070C0"/>
      <name val="Arial"/>
      <family val="2"/>
    </font>
    <font>
      <sz val="22"/>
      <name val="Arial"/>
      <family val="2"/>
    </font>
    <font>
      <b/>
      <sz val="11"/>
      <name val="Times New Roman"/>
      <family val="1"/>
    </font>
    <font>
      <sz val="10"/>
      <name val="Calibri"/>
      <family val="2"/>
    </font>
    <font>
      <sz val="10"/>
      <name val="Arial"/>
      <family val="2"/>
    </font>
    <font>
      <b/>
      <sz val="20"/>
      <name val="Arial"/>
      <family val="2"/>
    </font>
    <font>
      <b/>
      <i/>
      <sz val="12"/>
      <color rgb="FFFF0000"/>
      <name val="Arial"/>
      <family val="2"/>
    </font>
    <font>
      <sz val="11"/>
      <name val="Arial"/>
      <family val="2"/>
    </font>
    <font>
      <b/>
      <i/>
      <sz val="18"/>
      <color rgb="FFFF0000"/>
      <name val="Arial"/>
      <family val="2"/>
    </font>
    <font>
      <u/>
      <sz val="12"/>
      <name val="Arial"/>
      <family val="2"/>
    </font>
    <font>
      <u/>
      <sz val="11"/>
      <name val="Arial"/>
      <family val="2"/>
    </font>
    <font>
      <sz val="11"/>
      <color theme="0"/>
      <name val="Arial"/>
      <family val="2"/>
    </font>
    <font>
      <b/>
      <sz val="12"/>
      <color rgb="FFFFC000"/>
      <name val="Arial"/>
      <family val="2"/>
    </font>
    <font>
      <b/>
      <sz val="12"/>
      <color rgb="FFFF0000"/>
      <name val="Arial"/>
      <family val="2"/>
    </font>
    <font>
      <b/>
      <sz val="9"/>
      <name val="Arial"/>
      <family val="2"/>
    </font>
    <font>
      <sz val="11"/>
      <color rgb="FFFF0000"/>
      <name val="Arial"/>
      <family val="2"/>
    </font>
    <font>
      <sz val="8"/>
      <color theme="1" tint="0.499984740745262"/>
      <name val="Arial"/>
      <family val="2"/>
    </font>
    <font>
      <b/>
      <sz val="10"/>
      <color theme="0"/>
      <name val="Arial"/>
      <family val="2"/>
    </font>
    <font>
      <b/>
      <sz val="16"/>
      <color rgb="FFFF0000"/>
      <name val="Arial"/>
      <family val="2"/>
    </font>
    <font>
      <sz val="12"/>
      <color rgb="FFFF0000"/>
      <name val="Arial"/>
      <family val="2"/>
    </font>
    <font>
      <b/>
      <sz val="18"/>
      <color rgb="FFFF0000"/>
      <name val="Arial"/>
      <family val="2"/>
    </font>
    <font>
      <sz val="9"/>
      <color indexed="16"/>
      <name val="Times New Roman"/>
      <family val="1"/>
    </font>
    <font>
      <b/>
      <sz val="10"/>
      <color rgb="FF00B050"/>
      <name val="Arial"/>
      <family val="2"/>
    </font>
    <font>
      <b/>
      <sz val="10"/>
      <color rgb="FF00B050"/>
      <name val="Times New Roman"/>
      <family val="1"/>
    </font>
    <font>
      <b/>
      <sz val="9"/>
      <color indexed="16"/>
      <name val="Times New Roman"/>
      <family val="1"/>
    </font>
    <font>
      <b/>
      <sz val="9"/>
      <color indexed="10"/>
      <name val="Times New Roman"/>
      <family val="1"/>
    </font>
    <font>
      <b/>
      <sz val="10"/>
      <color indexed="39"/>
      <name val="Arial"/>
      <family val="2"/>
    </font>
    <font>
      <b/>
      <vertAlign val="subscript"/>
      <sz val="10"/>
      <name val="Arial"/>
      <family val="2"/>
    </font>
    <font>
      <b/>
      <sz val="9"/>
      <color indexed="26"/>
      <name val="Arial"/>
      <family val="2"/>
    </font>
    <font>
      <b/>
      <sz val="9"/>
      <color indexed="26"/>
      <name val="Symbol"/>
      <family val="1"/>
      <charset val="2"/>
    </font>
    <font>
      <b/>
      <vertAlign val="superscript"/>
      <sz val="9"/>
      <color indexed="26"/>
      <name val="Arial"/>
      <family val="2"/>
    </font>
    <font>
      <sz val="10"/>
      <color indexed="26"/>
      <name val="Arial"/>
      <family val="2"/>
    </font>
    <font>
      <b/>
      <sz val="9"/>
      <name val="Symbol"/>
      <family val="1"/>
      <charset val="2"/>
    </font>
    <font>
      <b/>
      <vertAlign val="superscript"/>
      <sz val="9"/>
      <name val="Arial"/>
      <family val="2"/>
    </font>
    <font>
      <b/>
      <sz val="9"/>
      <color rgb="FF00B050"/>
      <name val="Times New Roman"/>
      <family val="1"/>
    </font>
    <font>
      <sz val="10"/>
      <color indexed="9"/>
      <name val="Arial"/>
      <family val="2"/>
    </font>
    <font>
      <b/>
      <sz val="10"/>
      <color indexed="9"/>
      <name val="Arial"/>
      <family val="2"/>
    </font>
    <font>
      <b/>
      <sz val="10"/>
      <color indexed="9"/>
      <name val="Symbol"/>
      <family val="1"/>
      <charset val="2"/>
    </font>
    <font>
      <b/>
      <vertAlign val="superscript"/>
      <sz val="10"/>
      <color indexed="9"/>
      <name val="Arial"/>
      <family val="2"/>
    </font>
    <font>
      <b/>
      <sz val="10"/>
      <color indexed="12"/>
      <name val="Arial"/>
      <family val="2"/>
    </font>
    <font>
      <sz val="9"/>
      <name val="Calibri"/>
      <family val="2"/>
      <scheme val="minor"/>
    </font>
    <font>
      <b/>
      <sz val="9"/>
      <name val="Calibri"/>
      <family val="2"/>
      <scheme val="minor"/>
    </font>
    <font>
      <b/>
      <i/>
      <sz val="8"/>
      <name val="Arial"/>
      <family val="2"/>
    </font>
    <font>
      <sz val="10"/>
      <color rgb="FF0070C0"/>
      <name val="Arial"/>
      <family val="2"/>
    </font>
    <font>
      <b/>
      <i/>
      <sz val="16"/>
      <color rgb="FF0070C0"/>
      <name val="Arial"/>
      <family val="2"/>
    </font>
    <font>
      <b/>
      <sz val="10"/>
      <color rgb="FF0070C0"/>
      <name val="Arial"/>
      <family val="2"/>
    </font>
    <font>
      <sz val="9"/>
      <color indexed="81"/>
      <name val="Tahoma"/>
      <family val="2"/>
    </font>
    <font>
      <b/>
      <sz val="8"/>
      <color rgb="FFFF0000"/>
      <name val="Arial"/>
      <family val="2"/>
    </font>
    <font>
      <b/>
      <sz val="12"/>
      <color indexed="10"/>
      <name val="Times New Roman"/>
      <family val="1"/>
    </font>
    <font>
      <sz val="10"/>
      <color indexed="16"/>
      <name val="Times New Roman"/>
      <family val="1"/>
    </font>
    <font>
      <sz val="10"/>
      <color indexed="81"/>
      <name val="Calibri"/>
      <family val="2"/>
      <scheme val="minor"/>
    </font>
    <font>
      <sz val="10"/>
      <color rgb="FFFF0000"/>
      <name val="Arial"/>
      <family val="2"/>
    </font>
    <font>
      <sz val="10"/>
      <color indexed="81"/>
      <name val="Tahoma"/>
      <family val="2"/>
    </font>
    <font>
      <b/>
      <sz val="11"/>
      <color indexed="8"/>
      <name val="Arial"/>
      <family val="2"/>
    </font>
    <font>
      <sz val="11"/>
      <name val="Calibri"/>
      <family val="2"/>
      <scheme val="minor"/>
    </font>
    <font>
      <b/>
      <sz val="11"/>
      <name val="Arial"/>
      <family val="2"/>
    </font>
    <font>
      <b/>
      <sz val="11"/>
      <name val="Calibri"/>
      <family val="2"/>
      <scheme val="minor"/>
    </font>
    <font>
      <b/>
      <sz val="11"/>
      <color theme="0"/>
      <name val="Times New Roman"/>
      <family val="1"/>
    </font>
    <font>
      <b/>
      <sz val="11"/>
      <color indexed="10"/>
      <name val="Arial"/>
      <family val="2"/>
    </font>
    <font>
      <b/>
      <i/>
      <sz val="14"/>
      <color rgb="FF0070C0"/>
      <name val="Arial"/>
      <family val="2"/>
    </font>
    <font>
      <sz val="11"/>
      <color indexed="12"/>
      <name val="Arial"/>
      <family val="2"/>
    </font>
    <font>
      <sz val="11"/>
      <color indexed="8"/>
      <name val="Arial"/>
      <family val="2"/>
    </font>
    <font>
      <b/>
      <sz val="16"/>
      <color rgb="FF0070C0"/>
      <name val="Times New Roman"/>
      <family val="1"/>
    </font>
    <font>
      <sz val="11"/>
      <name val="돋움"/>
      <charset val="134"/>
    </font>
    <font>
      <sz val="11"/>
      <color theme="1"/>
      <name val="Calibri"/>
      <family val="3"/>
      <charset val="128"/>
      <scheme val="minor"/>
    </font>
    <font>
      <b/>
      <i/>
      <u/>
      <sz val="12"/>
      <color rgb="FF0070C0"/>
      <name val="Arial"/>
      <family val="2"/>
    </font>
    <font>
      <b/>
      <sz val="11"/>
      <color rgb="FFFF0000"/>
      <name val="Arial"/>
      <family val="2"/>
    </font>
    <font>
      <i/>
      <u/>
      <sz val="14"/>
      <name val="Arial"/>
      <family val="2"/>
    </font>
    <font>
      <i/>
      <sz val="14"/>
      <name val="Arial"/>
      <family val="2"/>
    </font>
    <font>
      <b/>
      <i/>
      <u/>
      <sz val="18"/>
      <color theme="10"/>
      <name val="Arial"/>
      <family val="2"/>
    </font>
    <font>
      <b/>
      <sz val="12"/>
      <color rgb="FF0070C0"/>
      <name val="Times New Roman"/>
      <family val="1"/>
    </font>
    <font>
      <b/>
      <sz val="12"/>
      <color rgb="FF00B050"/>
      <name val="Times New Roman"/>
      <family val="1"/>
    </font>
    <font>
      <b/>
      <sz val="12"/>
      <color rgb="FFEE0000"/>
      <name val="Times New Roman"/>
      <family val="1"/>
    </font>
    <font>
      <b/>
      <sz val="12"/>
      <color rgb="FFFFC000"/>
      <name val="Times New Roman"/>
      <family val="1"/>
    </font>
    <font>
      <b/>
      <sz val="14"/>
      <color rgb="FF0070C0"/>
      <name val="Arial"/>
      <family val="2"/>
    </font>
    <font>
      <b/>
      <sz val="10"/>
      <color theme="0" tint="-0.499984740745262"/>
      <name val="Arial"/>
      <family val="2"/>
    </font>
    <font>
      <sz val="10"/>
      <color theme="0" tint="-0.499984740745262"/>
      <name val="Arial"/>
      <family val="2"/>
    </font>
    <font>
      <sz val="18"/>
      <color rgb="FF0070C0"/>
      <name val="Times New Roman"/>
      <family val="1"/>
    </font>
    <font>
      <u/>
      <sz val="14"/>
      <name val="Arial"/>
      <family val="2"/>
    </font>
    <font>
      <b/>
      <sz val="14"/>
      <color rgb="FFFF0000"/>
      <name val="Arial"/>
      <family val="2"/>
    </font>
    <font>
      <u/>
      <sz val="20"/>
      <color theme="10"/>
      <name val="Arial"/>
      <family val="2"/>
    </font>
    <font>
      <sz val="14"/>
      <name val="Times New Roman"/>
      <family val="1"/>
    </font>
    <font>
      <b/>
      <sz val="16"/>
      <color rgb="FF0070C0"/>
      <name val="Arial"/>
      <family val="2"/>
    </font>
    <font>
      <sz val="11"/>
      <color indexed="8"/>
      <name val="新細明體"/>
      <family val="1"/>
      <charset val="136"/>
    </font>
    <font>
      <sz val="11"/>
      <color indexed="8"/>
      <name val="맑은 고딕"/>
      <family val="2"/>
    </font>
    <font>
      <sz val="11"/>
      <name val="ＭＳ Ｐゴシック"/>
      <family val="2"/>
    </font>
    <font>
      <b/>
      <sz val="14"/>
      <color theme="0"/>
      <name val="Times New Roman"/>
      <family val="1"/>
    </font>
    <font>
      <sz val="7"/>
      <color indexed="12"/>
      <name val="Arial"/>
      <family val="2"/>
    </font>
    <font>
      <sz val="11"/>
      <color indexed="81"/>
      <name val="Tahoma"/>
      <family val="2"/>
    </font>
    <font>
      <sz val="9"/>
      <name val="細明體"/>
      <family val="3"/>
      <charset val="136"/>
    </font>
  </fonts>
  <fills count="3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indexed="41"/>
        <bgColor indexed="64"/>
      </patternFill>
    </fill>
    <fill>
      <patternFill patternType="solid">
        <fgColor indexed="13"/>
        <bgColor indexed="64"/>
      </patternFill>
    </fill>
    <fill>
      <patternFill patternType="solid">
        <fgColor indexed="44"/>
        <bgColor indexed="64"/>
      </patternFill>
    </fill>
    <fill>
      <patternFill patternType="solid">
        <fgColor theme="3" tint="0.79998168889431442"/>
        <bgColor indexed="64"/>
      </patternFill>
    </fill>
    <fill>
      <patternFill patternType="solid">
        <fgColor indexed="8"/>
        <bgColor indexed="64"/>
      </patternFill>
    </fill>
    <fill>
      <patternFill patternType="solid">
        <fgColor indexed="15"/>
      </patternFill>
    </fill>
    <fill>
      <patternFill patternType="solid">
        <fgColor indexed="31"/>
        <bgColor indexed="64"/>
      </patternFill>
    </fill>
    <fill>
      <patternFill patternType="solid">
        <fgColor indexed="12"/>
      </patternFill>
    </fill>
    <fill>
      <patternFill patternType="solid">
        <fgColor indexed="21"/>
      </patternFill>
    </fill>
    <fill>
      <patternFill patternType="solid">
        <fgColor theme="8"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rgb="FF99FF99"/>
        <bgColor indexed="64"/>
      </patternFill>
    </fill>
    <fill>
      <patternFill patternType="solid">
        <fgColor rgb="FFCCFFFF"/>
        <bgColor indexed="64"/>
      </patternFill>
    </fill>
    <fill>
      <patternFill patternType="solid">
        <fgColor rgb="FFA1FDB3"/>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rgb="FF66FF33"/>
        <bgColor indexed="64"/>
      </patternFill>
    </fill>
    <fill>
      <patternFill patternType="solid">
        <fgColor theme="4" tint="0.7999816888943144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8" tint="0.79998168889431442"/>
        <bgColor indexed="64"/>
      </patternFill>
    </fill>
  </fills>
  <borders count="8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double">
        <color indexed="64"/>
      </top>
      <bottom style="double">
        <color indexed="64"/>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double">
        <color indexed="64"/>
      </left>
      <right/>
      <top/>
      <bottom style="hair">
        <color indexed="64"/>
      </bottom>
      <diagonal/>
    </border>
    <border>
      <left style="medium">
        <color indexed="64"/>
      </left>
      <right style="medium">
        <color indexed="64"/>
      </right>
      <top style="thin">
        <color indexed="64"/>
      </top>
      <bottom style="thin">
        <color indexed="64"/>
      </bottom>
      <diagonal/>
    </border>
    <border>
      <left/>
      <right/>
      <top style="thick">
        <color indexed="9"/>
      </top>
      <bottom/>
      <diagonal/>
    </border>
    <border>
      <left/>
      <right/>
      <top style="thin">
        <color indexed="8"/>
      </top>
      <bottom/>
      <diagonal/>
    </border>
    <border>
      <left/>
      <right/>
      <top style="thin">
        <color indexed="15"/>
      </top>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auto="1"/>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hair">
        <color indexed="55"/>
      </bottom>
      <diagonal/>
    </border>
    <border>
      <left/>
      <right/>
      <top style="hair">
        <color indexed="55"/>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337">
    <xf numFmtId="0" fontId="0" fillId="0" borderId="0"/>
    <xf numFmtId="0" fontId="1" fillId="0" borderId="0"/>
    <xf numFmtId="0" fontId="1" fillId="0" borderId="0" applyFill="0" applyBorder="0" applyAlignment="0"/>
    <xf numFmtId="174" fontId="4" fillId="0" borderId="0" applyFill="0" applyBorder="0" applyAlignment="0"/>
    <xf numFmtId="169" fontId="4" fillId="0" borderId="0" applyFill="0" applyBorder="0" applyAlignment="0"/>
    <xf numFmtId="0" fontId="1" fillId="0" borderId="0" applyFill="0" applyBorder="0" applyAlignment="0"/>
    <xf numFmtId="38" fontId="2"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2" fillId="3" borderId="3" applyNumberFormat="0" applyBorder="0" applyAlignment="0" applyProtection="0"/>
    <xf numFmtId="0" fontId="1" fillId="0" borderId="0" applyFill="0" applyBorder="0" applyAlignment="0"/>
    <xf numFmtId="175" fontId="9" fillId="0" borderId="0"/>
    <xf numFmtId="0" fontId="1" fillId="0" borderId="0"/>
    <xf numFmtId="10" fontId="1" fillId="0" borderId="0" applyFont="0" applyFill="0" applyBorder="0" applyAlignment="0" applyProtection="0"/>
    <xf numFmtId="0" fontId="1" fillId="0" borderId="0" applyFill="0" applyBorder="0" applyAlignment="0"/>
    <xf numFmtId="49" fontId="10" fillId="0" borderId="0" applyFill="0" applyBorder="0" applyAlignment="0"/>
    <xf numFmtId="0" fontId="1" fillId="0" borderId="0" applyFill="0" applyBorder="0" applyAlignment="0"/>
    <xf numFmtId="0" fontId="29" fillId="0" borderId="0"/>
    <xf numFmtId="176" fontId="1" fillId="8" borderId="42">
      <alignment horizontal="center" vertical="center"/>
    </xf>
    <xf numFmtId="0" fontId="8" fillId="0" borderId="0">
      <alignment horizontal="center" wrapText="1"/>
      <protection locked="0"/>
    </xf>
    <xf numFmtId="175" fontId="1" fillId="0" borderId="0" applyFill="0" applyBorder="0" applyAlignment="0"/>
    <xf numFmtId="177"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0" fontId="34" fillId="0" borderId="0"/>
    <xf numFmtId="178" fontId="1" fillId="0" borderId="0" applyFont="0" applyFill="0" applyBorder="0" applyAlignment="0" applyProtection="0"/>
    <xf numFmtId="180" fontId="1" fillId="0" borderId="0"/>
    <xf numFmtId="0" fontId="35" fillId="0" borderId="0" applyNumberFormat="0" applyAlignment="0">
      <alignment horizontal="left"/>
    </xf>
    <xf numFmtId="175" fontId="1" fillId="0" borderId="0" applyFont="0" applyFill="0" applyBorder="0" applyAlignment="0" applyProtection="0"/>
    <xf numFmtId="17" fontId="1" fillId="0" borderId="0" applyFont="0" applyFill="0" applyBorder="0" applyAlignment="0" applyProtection="0"/>
    <xf numFmtId="14" fontId="10" fillId="0" borderId="0" applyFill="0" applyBorder="0" applyAlignment="0"/>
    <xf numFmtId="181" fontId="1" fillId="0" borderId="39">
      <alignment vertical="center"/>
    </xf>
    <xf numFmtId="175"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175"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177" fontId="1" fillId="0" borderId="0" applyFont="0" applyFill="0" applyBorder="0" applyAlignment="0" applyProtection="0"/>
    <xf numFmtId="182" fontId="1" fillId="0" borderId="0" applyFont="0" applyFill="0" applyBorder="0" applyAlignment="0" applyProtection="0"/>
    <xf numFmtId="175"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183" fontId="1" fillId="0" borderId="0" applyFill="0" applyBorder="0" applyAlignment="0"/>
    <xf numFmtId="0" fontId="5" fillId="0" borderId="0"/>
    <xf numFmtId="0" fontId="1" fillId="0" borderId="0"/>
    <xf numFmtId="184" fontId="38" fillId="0" borderId="0"/>
    <xf numFmtId="166" fontId="1" fillId="0" borderId="0" applyFont="0" applyFill="0" applyBorder="0" applyAlignment="0" applyProtection="0"/>
    <xf numFmtId="0" fontId="39" fillId="0" borderId="0" applyNumberFormat="0" applyFill="0" applyBorder="0" applyAlignment="0" applyProtection="0">
      <alignment vertical="top"/>
      <protection locked="0"/>
    </xf>
    <xf numFmtId="168" fontId="1" fillId="0" borderId="0" applyFont="0" applyFill="0" applyBorder="0" applyAlignment="0" applyProtection="0"/>
    <xf numFmtId="0" fontId="40" fillId="0" borderId="0"/>
    <xf numFmtId="0" fontId="1" fillId="0" borderId="0"/>
    <xf numFmtId="0" fontId="1"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 fillId="0" borderId="0"/>
    <xf numFmtId="0" fontId="41" fillId="0" borderId="0" applyNumberFormat="0" applyFill="0" applyBorder="0" applyAlignment="0" applyProtection="0"/>
    <xf numFmtId="0" fontId="40" fillId="0" borderId="0"/>
    <xf numFmtId="0" fontId="40" fillId="0" borderId="0"/>
    <xf numFmtId="0" fontId="13" fillId="0" borderId="0" applyNumberForma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0" fillId="0" borderId="0"/>
    <xf numFmtId="0" fontId="1" fillId="0" borderId="0"/>
    <xf numFmtId="0" fontId="41" fillId="0" borderId="0" applyNumberFormat="0" applyFill="0" applyBorder="0" applyAlignment="0" applyProtection="0"/>
    <xf numFmtId="0" fontId="41" fillId="0" borderId="0" applyNumberFormat="0" applyFill="0" applyBorder="0" applyAlignment="0" applyProtection="0"/>
    <xf numFmtId="0" fontId="1" fillId="0" borderId="0"/>
    <xf numFmtId="0" fontId="40" fillId="0" borderId="0"/>
    <xf numFmtId="0" fontId="40" fillId="0" borderId="0"/>
    <xf numFmtId="0" fontId="40" fillId="0" borderId="0"/>
    <xf numFmtId="0" fontId="1"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0" fillId="0" borderId="0"/>
    <xf numFmtId="0" fontId="40" fillId="0" borderId="0"/>
    <xf numFmtId="0" fontId="40" fillId="0" borderId="0"/>
    <xf numFmtId="0" fontId="40" fillId="0" borderId="0"/>
    <xf numFmtId="0" fontId="13" fillId="0" borderId="0" applyNumberFormat="0" applyFill="0" applyBorder="0" applyAlignment="0" applyProtection="0"/>
    <xf numFmtId="0" fontId="1" fillId="0" borderId="0"/>
    <xf numFmtId="0" fontId="1" fillId="0" borderId="0"/>
    <xf numFmtId="0" fontId="40" fillId="0" borderId="0"/>
    <xf numFmtId="0" fontId="40" fillId="0" borderId="0"/>
    <xf numFmtId="0" fontId="40" fillId="0" borderId="0"/>
    <xf numFmtId="0" fontId="40" fillId="0" borderId="0"/>
    <xf numFmtId="0" fontId="40" fillId="0" borderId="0"/>
    <xf numFmtId="0" fontId="1" fillId="0" borderId="0"/>
    <xf numFmtId="0" fontId="1" fillId="0" borderId="0"/>
    <xf numFmtId="0" fontId="1" fillId="0" borderId="0"/>
    <xf numFmtId="0" fontId="40" fillId="0" borderId="0"/>
    <xf numFmtId="0" fontId="1" fillId="0" borderId="0"/>
    <xf numFmtId="0" fontId="41" fillId="0" borderId="0" applyNumberFormat="0" applyFill="0" applyBorder="0" applyAlignment="0" applyProtection="0"/>
    <xf numFmtId="0" fontId="40" fillId="0" borderId="0"/>
    <xf numFmtId="0" fontId="40" fillId="0" borderId="0"/>
    <xf numFmtId="0" fontId="40" fillId="0" borderId="0"/>
    <xf numFmtId="0" fontId="1" fillId="0" borderId="0"/>
    <xf numFmtId="0" fontId="40" fillId="0" borderId="0"/>
    <xf numFmtId="0" fontId="13" fillId="0" borderId="0" applyNumberForma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 fillId="0" borderId="0"/>
    <xf numFmtId="0" fontId="40" fillId="0" borderId="0"/>
    <xf numFmtId="0" fontId="40" fillId="0" borderId="0"/>
    <xf numFmtId="0" fontId="40" fillId="0" borderId="0"/>
    <xf numFmtId="0" fontId="13" fillId="0" borderId="0" applyNumberForma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185" fontId="1" fillId="0" borderId="0">
      <alignment horizontal="center"/>
    </xf>
    <xf numFmtId="0" fontId="40" fillId="0" borderId="0">
      <protection locked="0"/>
    </xf>
    <xf numFmtId="0" fontId="2" fillId="0" borderId="0" applyNumberFormat="0" applyAlignment="0"/>
    <xf numFmtId="0" fontId="42" fillId="0" borderId="0" applyNumberFormat="0" applyFill="0" applyBorder="0" applyAlignment="0" applyProtection="0"/>
    <xf numFmtId="3" fontId="43" fillId="0" borderId="0"/>
    <xf numFmtId="0" fontId="44" fillId="0" borderId="0" applyNumberFormat="0" applyFill="0" applyBorder="0" applyAlignment="0" applyProtection="0"/>
    <xf numFmtId="5" fontId="45" fillId="0" borderId="32" applyAlignment="0" applyProtection="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7" fontId="1" fillId="0" borderId="18"/>
    <xf numFmtId="43" fontId="1" fillId="0" borderId="0" applyFont="0" applyFill="0" applyBorder="0" applyAlignment="0" applyProtection="0"/>
    <xf numFmtId="0" fontId="46" fillId="0" borderId="0" applyNumberFormat="0" applyFill="0" applyBorder="0" applyAlignment="0" applyProtection="0"/>
    <xf numFmtId="0" fontId="47" fillId="0" borderId="0"/>
    <xf numFmtId="0" fontId="40" fillId="0" borderId="0"/>
    <xf numFmtId="3" fontId="1" fillId="0" borderId="0" applyFont="0" applyFill="0" applyBorder="0" applyAlignment="0" applyProtection="0"/>
    <xf numFmtId="0" fontId="47" fillId="0" borderId="0"/>
    <xf numFmtId="0" fontId="40" fillId="0" borderId="0"/>
    <xf numFmtId="170" fontId="7" fillId="0" borderId="0">
      <alignment horizontal="center"/>
    </xf>
    <xf numFmtId="0" fontId="48" fillId="0" borderId="0" applyNumberFormat="0" applyAlignment="0"/>
    <xf numFmtId="44" fontId="1" fillId="0" borderId="0" applyFont="0" applyFill="0" applyBorder="0" applyAlignment="0" applyProtection="0"/>
    <xf numFmtId="0" fontId="46" fillId="0" borderId="0" applyNumberFormat="0" applyFill="0" applyBorder="0" applyAlignment="0" applyProtection="0"/>
    <xf numFmtId="1" fontId="49" fillId="0" borderId="0"/>
    <xf numFmtId="17" fontId="50" fillId="0" borderId="0" applyFont="0" applyFill="0" applyBorder="0" applyAlignment="0" applyProtection="0">
      <alignment vertical="top"/>
      <protection locked="0"/>
    </xf>
    <xf numFmtId="188" fontId="1" fillId="0" borderId="0" applyFont="0" applyFill="0" applyBorder="0" applyAlignment="0" applyProtection="0"/>
    <xf numFmtId="189" fontId="1" fillId="0" borderId="0" applyFont="0" applyFill="0" applyBorder="0" applyAlignment="0" applyProtection="0"/>
    <xf numFmtId="0" fontId="51" fillId="0" borderId="0">
      <protection locked="0"/>
    </xf>
    <xf numFmtId="0" fontId="2" fillId="4" borderId="0">
      <alignment horizontal="center"/>
    </xf>
    <xf numFmtId="0" fontId="52" fillId="0" borderId="0">
      <protection locked="0"/>
    </xf>
    <xf numFmtId="0" fontId="52" fillId="0" borderId="0">
      <protection locked="0"/>
    </xf>
    <xf numFmtId="190" fontId="1" fillId="0" borderId="0" applyFont="0" applyFill="0" applyBorder="0" applyAlignment="0" applyProtection="0"/>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191" fontId="1" fillId="0" borderId="0">
      <protection locked="0"/>
    </xf>
    <xf numFmtId="0" fontId="53" fillId="0" borderId="0"/>
    <xf numFmtId="187" fontId="54" fillId="10" borderId="44" applyNumberFormat="0" applyFont="0" applyFill="0" applyBorder="0" applyAlignment="0" applyProtection="0">
      <alignment horizontal="right" vertical="center"/>
      <protection locked="0"/>
    </xf>
    <xf numFmtId="192" fontId="55" fillId="11" borderId="0"/>
    <xf numFmtId="0" fontId="56" fillId="12" borderId="45">
      <alignment textRotation="90"/>
    </xf>
    <xf numFmtId="192" fontId="57" fillId="13" borderId="0"/>
    <xf numFmtId="0" fontId="14" fillId="0" borderId="0" applyNumberFormat="0" applyBorder="0" applyAlignment="0">
      <alignment horizontal="center"/>
    </xf>
    <xf numFmtId="166" fontId="1" fillId="0" borderId="0" applyFont="0" applyFill="0" applyBorder="0" applyAlignment="0" applyProtection="0"/>
    <xf numFmtId="168"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0" fontId="51" fillId="0" borderId="0">
      <protection locked="0"/>
    </xf>
    <xf numFmtId="0" fontId="1" fillId="0" borderId="0"/>
    <xf numFmtId="197" fontId="2" fillId="0" borderId="0"/>
    <xf numFmtId="0" fontId="15" fillId="0" borderId="0" applyNumberFormat="0" applyFill="0" applyBorder="0" applyAlignment="0" applyProtection="0"/>
    <xf numFmtId="49" fontId="58" fillId="10" borderId="41">
      <alignment horizontal="center"/>
    </xf>
    <xf numFmtId="49" fontId="59" fillId="12" borderId="41">
      <alignment horizontal="center"/>
    </xf>
    <xf numFmtId="37" fontId="60" fillId="0" borderId="0"/>
    <xf numFmtId="0" fontId="48" fillId="0" borderId="0"/>
    <xf numFmtId="0" fontId="55" fillId="0" borderId="0"/>
    <xf numFmtId="0" fontId="55" fillId="0" borderId="0"/>
    <xf numFmtId="0" fontId="55" fillId="0" borderId="0"/>
    <xf numFmtId="0" fontId="55" fillId="0" borderId="0"/>
    <xf numFmtId="40" fontId="61" fillId="0" borderId="0" applyFont="0" applyFill="0" applyBorder="0" applyAlignment="0" applyProtection="0"/>
    <xf numFmtId="38" fontId="61" fillId="0" borderId="0" applyFont="0" applyFill="0" applyBorder="0" applyAlignment="0" applyProtection="0"/>
    <xf numFmtId="49" fontId="2" fillId="0" borderId="41">
      <alignment horizontal="center"/>
    </xf>
    <xf numFmtId="0" fontId="33" fillId="5" borderId="0"/>
    <xf numFmtId="14" fontId="8" fillId="0" borderId="0">
      <alignment horizontal="center" wrapText="1"/>
      <protection locked="0"/>
    </xf>
    <xf numFmtId="9" fontId="38" fillId="0" borderId="7" applyNumberFormat="0" applyBorder="0"/>
    <xf numFmtId="0" fontId="51" fillId="0" borderId="0">
      <protection locked="0"/>
    </xf>
    <xf numFmtId="0" fontId="62" fillId="0" borderId="0" applyNumberFormat="0" applyFill="0" applyBorder="0" applyAlignment="0" applyProtection="0"/>
    <xf numFmtId="164" fontId="63" fillId="0" borderId="0"/>
    <xf numFmtId="0" fontId="1" fillId="0" borderId="0" applyNumberFormat="0" applyFont="0" applyFill="0" applyBorder="0" applyAlignment="0">
      <protection hidden="1"/>
    </xf>
    <xf numFmtId="198" fontId="1" fillId="0" borderId="0" applyFont="0" applyFill="0" applyBorder="0" applyAlignment="0" applyProtection="0"/>
    <xf numFmtId="0" fontId="38" fillId="0" borderId="0" applyNumberFormat="0" applyFont="0" applyFill="0" applyBorder="0" applyAlignment="0" applyProtection="0">
      <alignment horizontal="left"/>
    </xf>
    <xf numFmtId="0" fontId="45" fillId="0" borderId="6">
      <alignment horizontal="center"/>
    </xf>
    <xf numFmtId="0" fontId="64" fillId="0" borderId="0"/>
    <xf numFmtId="3" fontId="65" fillId="0" borderId="0"/>
    <xf numFmtId="0" fontId="6" fillId="0" borderId="0" applyAlignment="0">
      <alignment horizontal="centerContinuous"/>
    </xf>
    <xf numFmtId="38" fontId="49" fillId="0" borderId="0"/>
    <xf numFmtId="3" fontId="66" fillId="14" borderId="46"/>
    <xf numFmtId="199" fontId="67" fillId="0" borderId="0">
      <alignment horizontal="center"/>
    </xf>
    <xf numFmtId="0" fontId="68" fillId="7" borderId="0" applyNumberFormat="0" applyFont="0" applyFill="0" applyBorder="0" applyAlignment="0">
      <alignment horizontal="center"/>
    </xf>
    <xf numFmtId="0" fontId="69" fillId="0" borderId="0" applyBorder="0"/>
    <xf numFmtId="40" fontId="70" fillId="0" borderId="0"/>
    <xf numFmtId="0" fontId="71" fillId="0" borderId="0"/>
    <xf numFmtId="0" fontId="72" fillId="0" borderId="0">
      <alignment vertical="top"/>
    </xf>
    <xf numFmtId="200" fontId="1" fillId="0" borderId="0" applyFont="0" applyFill="0" applyBorder="0" applyAlignment="0" applyProtection="0"/>
    <xf numFmtId="201" fontId="1" fillId="0" borderId="0" applyFont="0" applyFill="0" applyBorder="0" applyAlignment="0" applyProtection="0"/>
    <xf numFmtId="0" fontId="1" fillId="0" borderId="0"/>
    <xf numFmtId="40" fontId="73" fillId="0" borderId="0" applyFont="0" applyFill="0" applyBorder="0" applyAlignment="0" applyProtection="0"/>
    <xf numFmtId="38"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10" fontId="1" fillId="0" borderId="0" applyFont="0" applyFill="0" applyBorder="0" applyAlignment="0" applyProtection="0"/>
    <xf numFmtId="0" fontId="74" fillId="0" borderId="0"/>
    <xf numFmtId="166" fontId="75" fillId="0" borderId="0" applyFont="0" applyFill="0" applyBorder="0" applyAlignment="0" applyProtection="0"/>
    <xf numFmtId="202" fontId="1" fillId="0" borderId="0" applyFont="0" applyFill="0" applyBorder="0" applyAlignment="0" applyProtection="0"/>
    <xf numFmtId="203" fontId="1" fillId="0" borderId="0" applyFont="0" applyFill="0" applyBorder="0" applyAlignment="0" applyProtection="0"/>
    <xf numFmtId="0" fontId="76" fillId="0" borderId="0" applyFont="0" applyFill="0" applyBorder="0" applyAlignment="0" applyProtection="0"/>
    <xf numFmtId="204" fontId="76" fillId="0" borderId="0" applyFont="0" applyFill="0" applyBorder="0" applyAlignment="0" applyProtection="0"/>
    <xf numFmtId="0" fontId="77" fillId="0" borderId="0"/>
    <xf numFmtId="0" fontId="39" fillId="0" borderId="0" applyNumberFormat="0" applyFill="0" applyBorder="0" applyAlignment="0" applyProtection="0">
      <alignment vertical="top"/>
      <protection locked="0"/>
    </xf>
    <xf numFmtId="205" fontId="78" fillId="0" borderId="0" applyFont="0" applyFill="0" applyBorder="0" applyAlignment="0" applyProtection="0"/>
    <xf numFmtId="206" fontId="78" fillId="0" borderId="0" applyFont="0" applyFill="0" applyBorder="0" applyAlignment="0" applyProtection="0"/>
    <xf numFmtId="43" fontId="16" fillId="0" borderId="0" applyFont="0" applyFill="0" applyBorder="0" applyAlignment="0" applyProtection="0"/>
    <xf numFmtId="41" fontId="16" fillId="0" borderId="0" applyFont="0" applyFill="0" applyBorder="0" applyAlignment="0" applyProtection="0"/>
    <xf numFmtId="0" fontId="79" fillId="0" borderId="0"/>
    <xf numFmtId="207" fontId="80" fillId="0" borderId="0" applyFont="0" applyFill="0" applyBorder="0" applyAlignment="0" applyProtection="0"/>
    <xf numFmtId="208" fontId="80" fillId="0" borderId="0" applyFont="0" applyFill="0" applyBorder="0" applyAlignment="0" applyProtection="0"/>
    <xf numFmtId="0" fontId="29" fillId="0" borderId="0"/>
    <xf numFmtId="174" fontId="1" fillId="0" borderId="0" applyFill="0" applyBorder="0" applyAlignment="0"/>
    <xf numFmtId="174" fontId="1" fillId="0" borderId="0" applyFill="0" applyBorder="0" applyAlignment="0"/>
    <xf numFmtId="174" fontId="1" fillId="0" borderId="0" applyFill="0" applyBorder="0" applyAlignment="0"/>
    <xf numFmtId="169" fontId="1" fillId="0" borderId="0" applyFill="0" applyBorder="0" applyAlignment="0"/>
    <xf numFmtId="169" fontId="1" fillId="0" borderId="0" applyFill="0" applyBorder="0" applyAlignment="0"/>
    <xf numFmtId="169" fontId="1" fillId="0" borderId="0" applyFill="0" applyBorder="0" applyAlignment="0"/>
    <xf numFmtId="0" fontId="102" fillId="0" borderId="0" applyNumberFormat="0" applyFill="0" applyBorder="0" applyAlignment="0" applyProtection="0"/>
    <xf numFmtId="0" fontId="45" fillId="0" borderId="69">
      <alignment horizontal="center"/>
    </xf>
    <xf numFmtId="9" fontId="1" fillId="0" borderId="0" applyFont="0" applyFill="0" applyBorder="0" applyAlignment="0" applyProtection="0"/>
    <xf numFmtId="0" fontId="1" fillId="0" borderId="0"/>
    <xf numFmtId="0" fontId="168" fillId="0" borderId="0">
      <alignment vertical="center"/>
    </xf>
    <xf numFmtId="0" fontId="169" fillId="0" borderId="0">
      <alignment vertical="center"/>
    </xf>
    <xf numFmtId="0" fontId="168" fillId="0" borderId="0"/>
    <xf numFmtId="0" fontId="1" fillId="0" borderId="0"/>
    <xf numFmtId="0" fontId="188" fillId="0" borderId="0"/>
    <xf numFmtId="212" fontId="189" fillId="0" borderId="0" applyFont="0" applyFill="0" applyBorder="0" applyAlignment="0" applyProtection="0">
      <alignment vertical="center"/>
    </xf>
    <xf numFmtId="212" fontId="189" fillId="0" borderId="0" applyFont="0" applyFill="0" applyBorder="0" applyAlignment="0" applyProtection="0">
      <alignment vertical="center"/>
    </xf>
    <xf numFmtId="0" fontId="189" fillId="0" borderId="0"/>
    <xf numFmtId="0" fontId="189" fillId="0" borderId="0"/>
    <xf numFmtId="0" fontId="189" fillId="0" borderId="0"/>
    <xf numFmtId="0" fontId="189" fillId="0" borderId="0"/>
    <xf numFmtId="0" fontId="189" fillId="0" borderId="0"/>
    <xf numFmtId="0" fontId="189" fillId="0" borderId="0"/>
    <xf numFmtId="9" fontId="188" fillId="0" borderId="0" applyFont="0" applyFill="0" applyBorder="0" applyAlignment="0" applyProtection="0">
      <alignment vertical="center"/>
    </xf>
    <xf numFmtId="9" fontId="1" fillId="0" borderId="0" applyFont="0" applyFill="0" applyBorder="0" applyAlignment="0" applyProtection="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8" fillId="0" borderId="0"/>
    <xf numFmtId="0" fontId="190" fillId="0" borderId="0"/>
    <xf numFmtId="0" fontId="1"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75" fillId="0" borderId="0">
      <alignment vertical="center"/>
    </xf>
    <xf numFmtId="0" fontId="75" fillId="0" borderId="0">
      <alignment vertical="center"/>
    </xf>
    <xf numFmtId="0" fontId="75" fillId="0" borderId="0">
      <alignment vertical="center"/>
    </xf>
  </cellStyleXfs>
  <cellXfs count="1014">
    <xf numFmtId="0" fontId="0" fillId="0" borderId="0" xfId="0"/>
    <xf numFmtId="0" fontId="0" fillId="0" borderId="7" xfId="0" applyBorder="1"/>
    <xf numFmtId="0" fontId="2" fillId="0" borderId="0" xfId="0" applyFont="1" applyAlignment="1">
      <alignment horizontal="right"/>
    </xf>
    <xf numFmtId="0" fontId="0" fillId="0" borderId="0" xfId="0" applyAlignment="1">
      <alignment horizontal="right"/>
    </xf>
    <xf numFmtId="0" fontId="19" fillId="0" borderId="0" xfId="0" applyFont="1"/>
    <xf numFmtId="0" fontId="12" fillId="0" borderId="0" xfId="0" applyFont="1" applyAlignment="1">
      <alignment horizontal="right"/>
    </xf>
    <xf numFmtId="0" fontId="0" fillId="0" borderId="20" xfId="0" applyBorder="1" applyAlignment="1">
      <alignment horizontal="right"/>
    </xf>
    <xf numFmtId="0" fontId="12" fillId="0" borderId="20" xfId="0" applyFont="1" applyBorder="1" applyAlignment="1">
      <alignment horizontal="right"/>
    </xf>
    <xf numFmtId="0" fontId="1" fillId="0" borderId="0" xfId="12"/>
    <xf numFmtId="0" fontId="2" fillId="0" borderId="30" xfId="12" applyFont="1" applyBorder="1" applyAlignment="1">
      <alignment horizontal="center"/>
    </xf>
    <xf numFmtId="0" fontId="2" fillId="0" borderId="0" xfId="12" applyFont="1"/>
    <xf numFmtId="0" fontId="12" fillId="0" borderId="0" xfId="12" applyFont="1"/>
    <xf numFmtId="0" fontId="2" fillId="0" borderId="34" xfId="12" applyFont="1" applyBorder="1" applyAlignment="1">
      <alignment horizontal="center"/>
    </xf>
    <xf numFmtId="0" fontId="2" fillId="0" borderId="31" xfId="12" applyFont="1" applyBorder="1" applyAlignment="1">
      <alignment horizontal="center"/>
    </xf>
    <xf numFmtId="9" fontId="24" fillId="5" borderId="40" xfId="12" quotePrefix="1" applyNumberFormat="1" applyFont="1" applyFill="1" applyBorder="1" applyAlignment="1">
      <alignment horizontal="center"/>
    </xf>
    <xf numFmtId="9" fontId="24" fillId="5" borderId="23" xfId="12" applyNumberFormat="1" applyFont="1" applyFill="1" applyBorder="1" applyAlignment="1">
      <alignment horizontal="center"/>
    </xf>
    <xf numFmtId="170" fontId="15" fillId="5" borderId="23" xfId="12" applyNumberFormat="1" applyFont="1" applyFill="1" applyBorder="1" applyAlignment="1">
      <alignment horizontal="center"/>
    </xf>
    <xf numFmtId="170" fontId="15" fillId="5" borderId="21" xfId="12" applyNumberFormat="1" applyFont="1" applyFill="1" applyBorder="1" applyAlignment="1">
      <alignment horizontal="center"/>
    </xf>
    <xf numFmtId="2" fontId="25" fillId="0" borderId="0" xfId="0" applyNumberFormat="1" applyFont="1" applyAlignment="1">
      <alignment horizontal="center"/>
    </xf>
    <xf numFmtId="0" fontId="1" fillId="0" borderId="0" xfId="0" applyFont="1" applyAlignment="1">
      <alignment horizontal="center"/>
    </xf>
    <xf numFmtId="0" fontId="6" fillId="16" borderId="3" xfId="0" applyFont="1" applyFill="1" applyBorder="1"/>
    <xf numFmtId="0" fontId="1" fillId="16" borderId="43" xfId="12" applyFill="1" applyBorder="1" applyAlignment="1" applyProtection="1">
      <alignment horizontal="center" wrapText="1"/>
      <protection locked="0"/>
    </xf>
    <xf numFmtId="0" fontId="1" fillId="16" borderId="35" xfId="12" applyFill="1" applyBorder="1" applyAlignment="1" applyProtection="1">
      <alignment horizontal="center" wrapText="1"/>
      <protection locked="0"/>
    </xf>
    <xf numFmtId="0" fontId="0" fillId="16" borderId="35" xfId="12" applyFont="1" applyFill="1" applyBorder="1" applyAlignment="1" applyProtection="1">
      <alignment horizontal="center" wrapText="1"/>
      <protection locked="0"/>
    </xf>
    <xf numFmtId="0" fontId="0" fillId="16" borderId="43" xfId="12" applyFont="1" applyFill="1" applyBorder="1" applyAlignment="1" applyProtection="1">
      <alignment horizontal="center" wrapText="1"/>
      <protection locked="0"/>
    </xf>
    <xf numFmtId="0" fontId="0" fillId="16" borderId="48" xfId="12" applyFont="1" applyFill="1" applyBorder="1" applyAlignment="1" applyProtection="1">
      <alignment horizontal="center" wrapText="1"/>
      <protection locked="0"/>
    </xf>
    <xf numFmtId="0" fontId="1" fillId="16" borderId="36" xfId="12" applyFill="1" applyBorder="1" applyAlignment="1" applyProtection="1">
      <alignment horizontal="center" wrapText="1"/>
      <protection locked="0"/>
    </xf>
    <xf numFmtId="0" fontId="1" fillId="16" borderId="48" xfId="12" applyFill="1" applyBorder="1" applyAlignment="1" applyProtection="1">
      <alignment horizontal="center" wrapText="1"/>
      <protection locked="0"/>
    </xf>
    <xf numFmtId="0" fontId="6" fillId="16" borderId="3" xfId="0" applyFont="1" applyFill="1" applyBorder="1" applyAlignment="1">
      <alignment horizontal="center"/>
    </xf>
    <xf numFmtId="14" fontId="6" fillId="16" borderId="3" xfId="0" applyNumberFormat="1" applyFont="1" applyFill="1" applyBorder="1" applyAlignment="1">
      <alignment horizontal="center"/>
    </xf>
    <xf numFmtId="0" fontId="13" fillId="0" borderId="0" xfId="17" applyFont="1" applyAlignment="1">
      <alignment vertical="center"/>
    </xf>
    <xf numFmtId="0" fontId="30" fillId="0" borderId="0" xfId="17" applyFont="1" applyAlignment="1">
      <alignment horizontal="center"/>
    </xf>
    <xf numFmtId="0" fontId="13" fillId="0" borderId="0" xfId="17" applyFont="1" applyAlignment="1">
      <alignment horizontal="center" vertical="center"/>
    </xf>
    <xf numFmtId="0" fontId="31" fillId="0" borderId="0" xfId="17" applyFont="1" applyAlignment="1">
      <alignment horizontal="center"/>
    </xf>
    <xf numFmtId="0" fontId="82" fillId="0" borderId="0" xfId="17" applyFont="1" applyAlignment="1">
      <alignment vertical="center"/>
    </xf>
    <xf numFmtId="0" fontId="30" fillId="0" borderId="0" xfId="17" applyFont="1" applyAlignment="1">
      <alignment vertical="center"/>
    </xf>
    <xf numFmtId="0" fontId="30" fillId="0" borderId="0" xfId="17" applyFont="1" applyAlignment="1">
      <alignment horizontal="center" vertical="center"/>
    </xf>
    <xf numFmtId="0" fontId="0" fillId="6" borderId="3" xfId="0" applyFill="1" applyBorder="1" applyAlignment="1" applyProtection="1">
      <alignment horizontal="center"/>
      <protection locked="0"/>
    </xf>
    <xf numFmtId="0" fontId="6" fillId="16" borderId="30" xfId="0" applyFont="1" applyFill="1" applyBorder="1"/>
    <xf numFmtId="14" fontId="6" fillId="16" borderId="30" xfId="0" applyNumberFormat="1" applyFont="1" applyFill="1" applyBorder="1" applyAlignment="1">
      <alignment horizontal="center"/>
    </xf>
    <xf numFmtId="0" fontId="22" fillId="6" borderId="3" xfId="0" applyFont="1" applyFill="1" applyBorder="1" applyAlignment="1" applyProtection="1">
      <alignment horizontal="center"/>
      <protection locked="0"/>
    </xf>
    <xf numFmtId="0" fontId="1" fillId="0" borderId="0" xfId="12" applyAlignment="1">
      <alignment horizontal="center"/>
    </xf>
    <xf numFmtId="0" fontId="0" fillId="0" borderId="24" xfId="0" applyBorder="1" applyAlignment="1">
      <alignment horizontal="center"/>
    </xf>
    <xf numFmtId="0" fontId="0" fillId="0" borderId="0" xfId="0" applyAlignment="1" applyProtection="1">
      <alignment horizontal="center"/>
      <protection locked="0"/>
    </xf>
    <xf numFmtId="170" fontId="22" fillId="6" borderId="23" xfId="0" applyNumberFormat="1" applyFont="1" applyFill="1" applyBorder="1" applyAlignment="1" applyProtection="1">
      <alignment horizontal="center"/>
      <protection locked="0"/>
    </xf>
    <xf numFmtId="0" fontId="13" fillId="0" borderId="31" xfId="17" applyFont="1" applyBorder="1"/>
    <xf numFmtId="0" fontId="13" fillId="0" borderId="32" xfId="17" applyFont="1" applyBorder="1" applyAlignment="1">
      <alignment horizontal="center"/>
    </xf>
    <xf numFmtId="0" fontId="13" fillId="0" borderId="19" xfId="17" applyFont="1" applyBorder="1"/>
    <xf numFmtId="0" fontId="13" fillId="0" borderId="0" xfId="17" applyFont="1" applyAlignment="1">
      <alignment horizontal="center"/>
    </xf>
    <xf numFmtId="0" fontId="32" fillId="0" borderId="3" xfId="17" applyFont="1" applyBorder="1" applyAlignment="1">
      <alignment horizontal="center" vertical="center" wrapText="1"/>
    </xf>
    <xf numFmtId="0" fontId="7" fillId="0" borderId="3" xfId="17" applyFont="1" applyBorder="1" applyAlignment="1">
      <alignment horizontal="center" vertical="center" wrapText="1"/>
    </xf>
    <xf numFmtId="0" fontId="13" fillId="0" borderId="3" xfId="17" applyFont="1" applyBorder="1" applyAlignment="1">
      <alignment horizontal="center" vertical="center" wrapText="1"/>
    </xf>
    <xf numFmtId="0" fontId="13" fillId="0" borderId="3" xfId="17" applyFont="1" applyBorder="1" applyAlignment="1">
      <alignment horizontal="center" vertical="center"/>
    </xf>
    <xf numFmtId="0" fontId="13" fillId="0" borderId="0" xfId="17" applyFont="1"/>
    <xf numFmtId="0" fontId="11" fillId="0" borderId="0" xfId="17" applyFont="1" applyAlignment="1">
      <alignment horizontal="left"/>
    </xf>
    <xf numFmtId="0" fontId="30" fillId="0" borderId="3" xfId="17" applyFont="1" applyBorder="1" applyAlignment="1">
      <alignment horizontal="center" vertical="center"/>
    </xf>
    <xf numFmtId="0" fontId="30" fillId="0" borderId="34" xfId="17" applyFont="1" applyBorder="1" applyAlignment="1">
      <alignment horizontal="center" vertical="center"/>
    </xf>
    <xf numFmtId="0" fontId="13" fillId="0" borderId="3" xfId="17" applyFont="1" applyBorder="1" applyAlignment="1">
      <alignment horizontal="right"/>
    </xf>
    <xf numFmtId="0" fontId="13" fillId="0" borderId="3" xfId="17" applyFont="1" applyBorder="1" applyAlignment="1">
      <alignment horizontal="left"/>
    </xf>
    <xf numFmtId="0" fontId="30" fillId="0" borderId="3" xfId="17" applyFont="1" applyBorder="1" applyAlignment="1">
      <alignment horizontal="center"/>
    </xf>
    <xf numFmtId="0" fontId="30" fillId="0" borderId="34" xfId="17" applyFont="1" applyBorder="1" applyAlignment="1">
      <alignment horizontal="center"/>
    </xf>
    <xf numFmtId="0" fontId="30" fillId="0" borderId="23" xfId="17" applyFont="1" applyBorder="1" applyAlignment="1">
      <alignment horizontal="center"/>
    </xf>
    <xf numFmtId="0" fontId="13" fillId="0" borderId="0" xfId="17" applyFont="1" applyAlignment="1">
      <alignment vertical="center" wrapText="1"/>
    </xf>
    <xf numFmtId="0" fontId="13" fillId="0" borderId="32" xfId="17" applyFont="1" applyBorder="1"/>
    <xf numFmtId="0" fontId="13" fillId="0" borderId="0" xfId="17" applyFont="1" applyAlignment="1">
      <alignment horizontal="left"/>
    </xf>
    <xf numFmtId="0" fontId="0" fillId="6" borderId="23" xfId="0" applyFill="1" applyBorder="1" applyAlignment="1" applyProtection="1">
      <alignment horizontal="center" wrapText="1"/>
      <protection locked="0"/>
    </xf>
    <xf numFmtId="2" fontId="28" fillId="0" borderId="3" xfId="12" applyNumberFormat="1" applyFont="1" applyBorder="1" applyAlignment="1">
      <alignment horizontal="center"/>
    </xf>
    <xf numFmtId="0" fontId="0" fillId="0" borderId="0" xfId="0" applyProtection="1">
      <protection locked="0"/>
    </xf>
    <xf numFmtId="0" fontId="30" fillId="16" borderId="3" xfId="0" applyFont="1" applyFill="1" applyBorder="1"/>
    <xf numFmtId="0" fontId="30" fillId="16" borderId="3" xfId="0" applyFont="1" applyFill="1" applyBorder="1" applyAlignment="1">
      <alignment horizontal="center"/>
    </xf>
    <xf numFmtId="14" fontId="30" fillId="16" borderId="3" xfId="0" applyNumberFormat="1" applyFont="1" applyFill="1" applyBorder="1" applyAlignment="1">
      <alignment horizontal="center"/>
    </xf>
    <xf numFmtId="0" fontId="13" fillId="0" borderId="0" xfId="269" applyFont="1" applyProtection="1">
      <protection locked="0"/>
    </xf>
    <xf numFmtId="0" fontId="7" fillId="0" borderId="0" xfId="269" applyFont="1" applyProtection="1">
      <protection locked="0"/>
    </xf>
    <xf numFmtId="0" fontId="27" fillId="0" borderId="0" xfId="269" quotePrefix="1" applyFont="1" applyAlignment="1" applyProtection="1">
      <alignment horizontal="left" vertical="center"/>
      <protection locked="0"/>
    </xf>
    <xf numFmtId="0" fontId="27" fillId="0" borderId="0" xfId="269" quotePrefix="1" applyFont="1" applyAlignment="1" applyProtection="1">
      <alignment horizontal="left"/>
      <protection locked="0"/>
    </xf>
    <xf numFmtId="0" fontId="8" fillId="0" borderId="0" xfId="269" applyFont="1" applyAlignment="1" applyProtection="1">
      <alignment horizontal="right"/>
      <protection locked="0"/>
    </xf>
    <xf numFmtId="0" fontId="7" fillId="0" borderId="0" xfId="269" applyFont="1" applyAlignment="1" applyProtection="1">
      <alignment horizontal="left"/>
      <protection locked="0"/>
    </xf>
    <xf numFmtId="0" fontId="13" fillId="0" borderId="0" xfId="269" applyFont="1" applyAlignment="1" applyProtection="1">
      <alignment horizontal="left"/>
      <protection locked="0"/>
    </xf>
    <xf numFmtId="0" fontId="13" fillId="0" borderId="0" xfId="269" applyFont="1" applyAlignment="1" applyProtection="1">
      <alignment horizontal="right"/>
      <protection locked="0"/>
    </xf>
    <xf numFmtId="0" fontId="27" fillId="0" borderId="0" xfId="269" applyFont="1" applyProtection="1">
      <protection locked="0"/>
    </xf>
    <xf numFmtId="0" fontId="0" fillId="6" borderId="21" xfId="0" applyFill="1" applyBorder="1" applyAlignment="1" applyProtection="1">
      <alignment horizontal="left" wrapText="1"/>
      <protection locked="0"/>
    </xf>
    <xf numFmtId="0" fontId="0" fillId="0" borderId="0" xfId="0" applyAlignment="1">
      <alignment horizontal="center"/>
    </xf>
    <xf numFmtId="0" fontId="1" fillId="0" borderId="0" xfId="12" applyAlignment="1">
      <alignment horizontal="left"/>
    </xf>
    <xf numFmtId="0" fontId="12" fillId="0" borderId="0" xfId="12" applyFont="1" applyAlignment="1">
      <alignment horizontal="center"/>
    </xf>
    <xf numFmtId="0" fontId="15" fillId="0" borderId="0" xfId="12" applyFont="1" applyAlignment="1">
      <alignment horizontal="center"/>
    </xf>
    <xf numFmtId="0" fontId="22" fillId="6" borderId="28" xfId="0" applyFont="1" applyFill="1" applyBorder="1" applyProtection="1">
      <protection locked="0"/>
    </xf>
    <xf numFmtId="0" fontId="22" fillId="6" borderId="15" xfId="0" applyFont="1" applyFill="1" applyBorder="1" applyProtection="1">
      <protection locked="0"/>
    </xf>
    <xf numFmtId="0" fontId="0" fillId="6" borderId="30" xfId="0" applyFill="1" applyBorder="1" applyAlignment="1" applyProtection="1">
      <alignment horizontal="center"/>
      <protection locked="0"/>
    </xf>
    <xf numFmtId="0" fontId="22" fillId="6" borderId="17" xfId="0" applyFont="1" applyFill="1" applyBorder="1" applyProtection="1">
      <protection locked="0"/>
    </xf>
    <xf numFmtId="14" fontId="15" fillId="0" borderId="0" xfId="12" applyNumberFormat="1" applyFont="1" applyAlignment="1">
      <alignment horizontal="center"/>
    </xf>
    <xf numFmtId="0" fontId="2" fillId="0" borderId="29" xfId="12" applyFont="1" applyBorder="1" applyAlignment="1">
      <alignment horizontal="center"/>
    </xf>
    <xf numFmtId="0" fontId="0" fillId="6" borderId="23" xfId="0" applyFill="1" applyBorder="1" applyAlignment="1" applyProtection="1">
      <alignment horizontal="center"/>
      <protection locked="0"/>
    </xf>
    <xf numFmtId="0" fontId="22" fillId="6" borderId="23" xfId="0" applyFont="1" applyFill="1" applyBorder="1" applyAlignment="1" applyProtection="1">
      <alignment horizontal="center"/>
      <protection locked="0"/>
    </xf>
    <xf numFmtId="0" fontId="0" fillId="16" borderId="36" xfId="12" applyFont="1" applyFill="1" applyBorder="1" applyAlignment="1" applyProtection="1">
      <alignment horizontal="center" wrapText="1"/>
      <protection locked="0"/>
    </xf>
    <xf numFmtId="0" fontId="2" fillId="0" borderId="3" xfId="12" applyFont="1" applyBorder="1" applyAlignment="1">
      <alignment horizontal="center"/>
    </xf>
    <xf numFmtId="171" fontId="2" fillId="0" borderId="3" xfId="12" applyNumberFormat="1" applyFont="1" applyBorder="1" applyAlignment="1">
      <alignment horizontal="center"/>
    </xf>
    <xf numFmtId="14" fontId="0" fillId="6" borderId="26" xfId="0" applyNumberFormat="1" applyFill="1" applyBorder="1" applyAlignment="1" applyProtection="1">
      <alignment horizontal="center"/>
      <protection locked="0"/>
    </xf>
    <xf numFmtId="0" fontId="12" fillId="0" borderId="3" xfId="12" applyFont="1" applyBorder="1" applyAlignment="1">
      <alignment horizontal="center" vertical="center" wrapText="1"/>
    </xf>
    <xf numFmtId="0" fontId="12" fillId="0" borderId="3" xfId="12" applyFont="1" applyBorder="1" applyAlignment="1">
      <alignment horizontal="center" vertical="center"/>
    </xf>
    <xf numFmtId="170" fontId="22" fillId="6" borderId="3" xfId="0" applyNumberFormat="1" applyFont="1" applyFill="1" applyBorder="1" applyAlignment="1" applyProtection="1">
      <alignment horizontal="center"/>
      <protection locked="0"/>
    </xf>
    <xf numFmtId="170" fontId="2" fillId="9" borderId="3" xfId="12" applyNumberFormat="1" applyFont="1" applyFill="1" applyBorder="1" applyAlignment="1" applyProtection="1">
      <alignment horizontal="center"/>
      <protection locked="0"/>
    </xf>
    <xf numFmtId="0" fontId="30" fillId="16" borderId="3" xfId="0" applyFont="1" applyFill="1" applyBorder="1" applyAlignment="1">
      <alignment horizontal="left"/>
    </xf>
    <xf numFmtId="14" fontId="30" fillId="16" borderId="3" xfId="0" applyNumberFormat="1" applyFont="1" applyFill="1" applyBorder="1" applyAlignment="1">
      <alignment horizontal="left"/>
    </xf>
    <xf numFmtId="0" fontId="101" fillId="0" borderId="0" xfId="0" applyFont="1" applyAlignment="1">
      <alignment horizontal="left" vertical="center"/>
    </xf>
    <xf numFmtId="0" fontId="101" fillId="0" borderId="0" xfId="0" applyFont="1" applyAlignment="1">
      <alignment horizontal="left"/>
    </xf>
    <xf numFmtId="0" fontId="0" fillId="0" borderId="0" xfId="0" applyAlignment="1">
      <alignment horizontal="left"/>
    </xf>
    <xf numFmtId="0" fontId="86" fillId="0" borderId="0" xfId="0" applyFont="1" applyAlignment="1">
      <alignment horizontal="left"/>
    </xf>
    <xf numFmtId="14" fontId="6" fillId="16" borderId="3" xfId="12" applyNumberFormat="1" applyFont="1" applyFill="1" applyBorder="1" applyAlignment="1">
      <alignment horizontal="center"/>
    </xf>
    <xf numFmtId="0" fontId="85" fillId="0" borderId="0" xfId="0" applyFont="1" applyAlignment="1">
      <alignment horizontal="left"/>
    </xf>
    <xf numFmtId="0" fontId="85" fillId="0" borderId="0" xfId="12" applyFont="1" applyAlignment="1">
      <alignment horizontal="left" vertical="center"/>
    </xf>
    <xf numFmtId="0" fontId="85" fillId="0" borderId="0" xfId="0" applyFont="1"/>
    <xf numFmtId="0" fontId="102" fillId="0" borderId="0" xfId="276" applyProtection="1">
      <protection locked="0"/>
    </xf>
    <xf numFmtId="0" fontId="104" fillId="0" borderId="0" xfId="0" applyFont="1"/>
    <xf numFmtId="0" fontId="83" fillId="18" borderId="3" xfId="0" applyFont="1" applyFill="1" applyBorder="1" applyAlignment="1">
      <alignment horizontal="center"/>
    </xf>
    <xf numFmtId="0" fontId="83" fillId="18" borderId="3" xfId="0" applyFont="1" applyFill="1" applyBorder="1" applyAlignment="1">
      <alignment horizontal="left" indent="1"/>
    </xf>
    <xf numFmtId="0" fontId="30" fillId="0" borderId="0" xfId="0" applyFont="1"/>
    <xf numFmtId="14" fontId="30" fillId="0" borderId="0" xfId="0" applyNumberFormat="1" applyFont="1" applyAlignment="1">
      <alignment horizontal="center"/>
    </xf>
    <xf numFmtId="0" fontId="81" fillId="0" borderId="0" xfId="0" applyFont="1"/>
    <xf numFmtId="0" fontId="102" fillId="0" borderId="0" xfId="276"/>
    <xf numFmtId="0" fontId="13" fillId="0" borderId="21" xfId="17" applyFont="1" applyBorder="1" applyAlignment="1">
      <alignment vertical="center"/>
    </xf>
    <xf numFmtId="0" fontId="13" fillId="0" borderId="18" xfId="17" applyFont="1" applyBorder="1" applyAlignment="1">
      <alignment horizontal="center" vertical="center"/>
    </xf>
    <xf numFmtId="0" fontId="13" fillId="0" borderId="22" xfId="17" applyFont="1" applyBorder="1" applyAlignment="1">
      <alignment horizontal="center" vertical="center"/>
    </xf>
    <xf numFmtId="0" fontId="30" fillId="0" borderId="19" xfId="17" applyFont="1" applyBorder="1" applyAlignment="1">
      <alignment horizontal="center"/>
    </xf>
    <xf numFmtId="0" fontId="30" fillId="0" borderId="21" xfId="17" applyFont="1" applyBorder="1" applyAlignment="1">
      <alignment horizontal="center"/>
    </xf>
    <xf numFmtId="0" fontId="30" fillId="0" borderId="18" xfId="17" applyFont="1" applyBorder="1" applyAlignment="1">
      <alignment horizontal="center"/>
    </xf>
    <xf numFmtId="0" fontId="0" fillId="0" borderId="0" xfId="0" applyAlignment="1">
      <alignment wrapText="1"/>
    </xf>
    <xf numFmtId="0" fontId="18" fillId="0" borderId="0" xfId="0" applyFont="1" applyAlignment="1">
      <alignment horizontal="center" wrapText="1"/>
    </xf>
    <xf numFmtId="0" fontId="0" fillId="0" borderId="0" xfId="0" applyAlignment="1">
      <alignment horizontal="center" wrapText="1"/>
    </xf>
    <xf numFmtId="9" fontId="0" fillId="0" borderId="0" xfId="0" applyNumberFormat="1" applyAlignment="1">
      <alignment horizontal="center"/>
    </xf>
    <xf numFmtId="0" fontId="0" fillId="6" borderId="26" xfId="0" applyFill="1" applyBorder="1" applyAlignment="1" applyProtection="1">
      <alignment horizontal="center"/>
      <protection locked="0"/>
    </xf>
    <xf numFmtId="49" fontId="30" fillId="0" borderId="0" xfId="17" applyNumberFormat="1" applyFont="1" applyAlignment="1">
      <alignment horizontal="center"/>
    </xf>
    <xf numFmtId="0" fontId="30" fillId="0" borderId="0" xfId="0" applyFont="1" applyAlignment="1">
      <alignment horizontal="center"/>
    </xf>
    <xf numFmtId="0" fontId="12" fillId="23" borderId="3" xfId="0" applyFont="1" applyFill="1" applyBorder="1" applyAlignment="1">
      <alignment horizontal="center"/>
    </xf>
    <xf numFmtId="0" fontId="3" fillId="23" borderId="3" xfId="0" applyFont="1" applyFill="1" applyBorder="1"/>
    <xf numFmtId="14" fontId="3" fillId="23" borderId="3" xfId="0" applyNumberFormat="1" applyFont="1" applyFill="1" applyBorder="1" applyAlignment="1">
      <alignment horizontal="left"/>
    </xf>
    <xf numFmtId="0" fontId="83" fillId="0" borderId="0" xfId="0" applyFont="1"/>
    <xf numFmtId="0" fontId="88" fillId="0" borderId="0" xfId="0" applyFont="1"/>
    <xf numFmtId="0" fontId="88" fillId="0" borderId="0" xfId="0" applyFont="1" applyAlignment="1">
      <alignment horizontal="center"/>
    </xf>
    <xf numFmtId="0" fontId="88" fillId="0" borderId="0" xfId="0" applyFont="1" applyAlignment="1">
      <alignment wrapText="1"/>
    </xf>
    <xf numFmtId="0" fontId="6" fillId="16" borderId="3" xfId="17" applyFont="1" applyFill="1" applyBorder="1" applyAlignment="1">
      <alignment horizontal="center"/>
    </xf>
    <xf numFmtId="14" fontId="13" fillId="16" borderId="3" xfId="17" applyNumberFormat="1" applyFont="1" applyFill="1" applyBorder="1" applyAlignment="1">
      <alignment horizontal="center"/>
    </xf>
    <xf numFmtId="0" fontId="12" fillId="0" borderId="0" xfId="0" applyFont="1" applyAlignment="1" applyProtection="1">
      <alignment horizontal="center"/>
      <protection locked="0"/>
    </xf>
    <xf numFmtId="0" fontId="0" fillId="9" borderId="3" xfId="0" applyFill="1" applyBorder="1" applyAlignment="1" applyProtection="1">
      <alignment wrapText="1"/>
      <protection locked="0"/>
    </xf>
    <xf numFmtId="0" fontId="0" fillId="0" borderId="3" xfId="0" applyBorder="1" applyAlignment="1" applyProtection="1">
      <alignment wrapText="1"/>
      <protection locked="0"/>
    </xf>
    <xf numFmtId="0" fontId="0" fillId="0" borderId="3" xfId="0" applyBorder="1" applyProtection="1">
      <protection locked="0"/>
    </xf>
    <xf numFmtId="0" fontId="12" fillId="0" borderId="3" xfId="0" applyFont="1" applyBorder="1" applyAlignment="1">
      <alignment horizontal="center"/>
    </xf>
    <xf numFmtId="2" fontId="1" fillId="0" borderId="0" xfId="12" applyNumberFormat="1" applyAlignment="1">
      <alignment horizontal="center"/>
    </xf>
    <xf numFmtId="0" fontId="6" fillId="21" borderId="0" xfId="0" applyFont="1" applyFill="1" applyAlignment="1">
      <alignment horizontal="right"/>
    </xf>
    <xf numFmtId="0" fontId="6" fillId="21" borderId="0" xfId="17" applyFont="1" applyFill="1" applyAlignment="1">
      <alignment horizontal="left"/>
    </xf>
    <xf numFmtId="0" fontId="84" fillId="21" borderId="0" xfId="0" applyFont="1" applyFill="1" applyAlignment="1">
      <alignment horizontal="center"/>
    </xf>
    <xf numFmtId="2" fontId="84" fillId="21" borderId="0" xfId="0" applyNumberFormat="1" applyFont="1" applyFill="1" applyAlignment="1">
      <alignment horizontal="center"/>
    </xf>
    <xf numFmtId="0" fontId="0" fillId="21" borderId="0" xfId="0" applyFill="1" applyAlignment="1">
      <alignment horizontal="center"/>
    </xf>
    <xf numFmtId="0" fontId="6" fillId="21" borderId="0" xfId="12" applyFont="1" applyFill="1" applyAlignment="1">
      <alignment horizontal="right"/>
    </xf>
    <xf numFmtId="14" fontId="6" fillId="21" borderId="0" xfId="12" applyNumberFormat="1" applyFont="1" applyFill="1" applyAlignment="1">
      <alignment horizontal="left"/>
    </xf>
    <xf numFmtId="0" fontId="0" fillId="24" borderId="5" xfId="0" applyFill="1" applyBorder="1" applyAlignment="1">
      <alignment vertical="center"/>
    </xf>
    <xf numFmtId="0" fontId="22" fillId="25" borderId="7" xfId="0" applyFont="1" applyFill="1" applyBorder="1" applyProtection="1">
      <protection locked="0"/>
    </xf>
    <xf numFmtId="0" fontId="0" fillId="25" borderId="7" xfId="0" applyFill="1" applyBorder="1"/>
    <xf numFmtId="0" fontId="0" fillId="25" borderId="8" xfId="0" applyFill="1" applyBorder="1"/>
    <xf numFmtId="0" fontId="0" fillId="25" borderId="0" xfId="0" applyFill="1"/>
    <xf numFmtId="0" fontId="0" fillId="25" borderId="9" xfId="0" applyFill="1" applyBorder="1"/>
    <xf numFmtId="0" fontId="0" fillId="25" borderId="10" xfId="0" applyFill="1" applyBorder="1"/>
    <xf numFmtId="0" fontId="0" fillId="0" borderId="10" xfId="0" applyBorder="1"/>
    <xf numFmtId="0" fontId="2" fillId="0" borderId="37" xfId="12" applyFont="1" applyBorder="1" applyAlignment="1">
      <alignment horizontal="center" vertical="center"/>
    </xf>
    <xf numFmtId="0" fontId="2" fillId="0" borderId="38" xfId="12" applyFont="1" applyBorder="1" applyAlignment="1">
      <alignment horizontal="center" vertical="center"/>
    </xf>
    <xf numFmtId="171" fontId="2" fillId="0" borderId="38" xfId="12" applyNumberFormat="1" applyFont="1" applyBorder="1" applyAlignment="1">
      <alignment horizontal="center" vertical="center"/>
    </xf>
    <xf numFmtId="171" fontId="2" fillId="0" borderId="65" xfId="12" applyNumberFormat="1" applyFont="1" applyBorder="1" applyAlignment="1">
      <alignment horizontal="center" vertical="center"/>
    </xf>
    <xf numFmtId="0" fontId="2" fillId="0" borderId="16" xfId="12" applyFont="1" applyBorder="1" applyAlignment="1">
      <alignment horizontal="center" vertical="center"/>
    </xf>
    <xf numFmtId="0" fontId="2" fillId="0" borderId="30" xfId="12" applyFont="1" applyBorder="1" applyAlignment="1">
      <alignment horizontal="center" vertical="center"/>
    </xf>
    <xf numFmtId="0" fontId="2" fillId="0" borderId="34" xfId="12" applyFont="1" applyBorder="1" applyAlignment="1">
      <alignment horizontal="center" vertical="center"/>
    </xf>
    <xf numFmtId="0" fontId="2" fillId="0" borderId="50" xfId="12" applyFont="1" applyBorder="1" applyAlignment="1">
      <alignment horizontal="center" vertical="center"/>
    </xf>
    <xf numFmtId="0" fontId="2" fillId="0" borderId="19" xfId="12" applyFont="1" applyBorder="1" applyAlignment="1">
      <alignment horizontal="center" vertical="center"/>
    </xf>
    <xf numFmtId="0" fontId="2" fillId="0" borderId="17" xfId="12" applyFont="1" applyBorder="1" applyAlignment="1">
      <alignment horizontal="center" vertical="center"/>
    </xf>
    <xf numFmtId="0" fontId="2" fillId="0" borderId="0" xfId="12" applyFont="1" applyAlignment="1">
      <alignment vertical="center"/>
    </xf>
    <xf numFmtId="2" fontId="22" fillId="6" borderId="22" xfId="0" applyNumberFormat="1" applyFont="1" applyFill="1" applyBorder="1" applyAlignment="1" applyProtection="1">
      <alignment horizontal="center"/>
      <protection locked="0"/>
    </xf>
    <xf numFmtId="172" fontId="22" fillId="6" borderId="22" xfId="0" applyNumberFormat="1" applyFont="1" applyFill="1" applyBorder="1" applyAlignment="1">
      <alignment horizontal="center"/>
    </xf>
    <xf numFmtId="170" fontId="2" fillId="19" borderId="25" xfId="12" applyNumberFormat="1" applyFont="1" applyFill="1" applyBorder="1" applyAlignment="1" applyProtection="1">
      <alignment horizontal="center"/>
      <protection locked="0"/>
    </xf>
    <xf numFmtId="170" fontId="2" fillId="19" borderId="26" xfId="12" applyNumberFormat="1" applyFont="1" applyFill="1" applyBorder="1" applyAlignment="1" applyProtection="1">
      <alignment horizontal="center"/>
      <protection locked="0"/>
    </xf>
    <xf numFmtId="172" fontId="28" fillId="0" borderId="67" xfId="12" applyNumberFormat="1" applyFont="1" applyBorder="1" applyAlignment="1">
      <alignment horizontal="center"/>
    </xf>
    <xf numFmtId="170" fontId="28" fillId="0" borderId="67" xfId="12" applyNumberFormat="1" applyFont="1" applyBorder="1" applyAlignment="1">
      <alignment horizontal="center"/>
    </xf>
    <xf numFmtId="170" fontId="28" fillId="0" borderId="68" xfId="12" applyNumberFormat="1" applyFont="1" applyBorder="1" applyAlignment="1">
      <alignment horizontal="center"/>
    </xf>
    <xf numFmtId="174" fontId="24" fillId="5" borderId="40" xfId="12" quotePrefix="1" applyNumberFormat="1" applyFont="1" applyFill="1" applyBorder="1" applyAlignment="1">
      <alignment horizontal="center"/>
    </xf>
    <xf numFmtId="174" fontId="24" fillId="5" borderId="23" xfId="12" applyNumberFormat="1" applyFont="1" applyFill="1" applyBorder="1" applyAlignment="1">
      <alignment horizontal="center"/>
    </xf>
    <xf numFmtId="0" fontId="0" fillId="6" borderId="21" xfId="0" applyFill="1" applyBorder="1" applyAlignment="1" applyProtection="1">
      <alignment horizontal="center"/>
      <protection locked="0"/>
    </xf>
    <xf numFmtId="170" fontId="2" fillId="19" borderId="3" xfId="12" applyNumberFormat="1" applyFont="1" applyFill="1" applyBorder="1" applyAlignment="1" applyProtection="1">
      <alignment horizontal="center"/>
      <protection locked="0"/>
    </xf>
    <xf numFmtId="170" fontId="28" fillId="0" borderId="3" xfId="12" applyNumberFormat="1" applyFont="1" applyBorder="1" applyAlignment="1">
      <alignment horizontal="center"/>
    </xf>
    <xf numFmtId="170" fontId="28" fillId="0" borderId="15" xfId="12" applyNumberFormat="1" applyFont="1" applyBorder="1" applyAlignment="1">
      <alignment horizontal="center"/>
    </xf>
    <xf numFmtId="170" fontId="2" fillId="19" borderId="14" xfId="12" applyNumberFormat="1" applyFont="1" applyFill="1" applyBorder="1" applyAlignment="1" applyProtection="1">
      <alignment horizontal="center"/>
      <protection locked="0"/>
    </xf>
    <xf numFmtId="0" fontId="0" fillId="0" borderId="0" xfId="12" applyFont="1" applyAlignment="1">
      <alignment horizontal="left"/>
    </xf>
    <xf numFmtId="0" fontId="85" fillId="0" borderId="0" xfId="12" applyFon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3" fillId="0" borderId="0" xfId="0" applyFont="1" applyAlignment="1">
      <alignment horizontal="left" vertical="center"/>
    </xf>
    <xf numFmtId="0" fontId="6" fillId="0" borderId="0" xfId="0" applyFont="1" applyAlignment="1">
      <alignment horizontal="right"/>
    </xf>
    <xf numFmtId="0" fontId="6" fillId="0" borderId="0" xfId="0" applyFont="1" applyAlignment="1">
      <alignment horizontal="left"/>
    </xf>
    <xf numFmtId="0" fontId="107" fillId="16" borderId="3" xfId="0" applyFont="1" applyFill="1" applyBorder="1" applyAlignment="1">
      <alignment horizontal="center"/>
    </xf>
    <xf numFmtId="14" fontId="107" fillId="16" borderId="3" xfId="0" applyNumberFormat="1" applyFont="1" applyFill="1" applyBorder="1" applyAlignment="1">
      <alignment horizontal="center"/>
    </xf>
    <xf numFmtId="0" fontId="107" fillId="16" borderId="3" xfId="0" applyFont="1" applyFill="1" applyBorder="1"/>
    <xf numFmtId="0" fontId="0" fillId="0" borderId="3" xfId="0" applyBorder="1"/>
    <xf numFmtId="0" fontId="0" fillId="0" borderId="3" xfId="0" applyBorder="1" applyAlignment="1">
      <alignment wrapText="1"/>
    </xf>
    <xf numFmtId="0" fontId="0" fillId="0" borderId="3" xfId="0" applyBorder="1" applyAlignment="1">
      <alignment horizontal="left" wrapText="1"/>
    </xf>
    <xf numFmtId="0" fontId="0" fillId="0" borderId="3" xfId="0" applyBorder="1" applyAlignment="1">
      <alignment horizontal="left"/>
    </xf>
    <xf numFmtId="0" fontId="12" fillId="0" borderId="3" xfId="0" applyFont="1" applyBorder="1"/>
    <xf numFmtId="0" fontId="12" fillId="0" borderId="13" xfId="0" applyFont="1" applyBorder="1" applyAlignment="1">
      <alignment horizontal="left"/>
    </xf>
    <xf numFmtId="0" fontId="3" fillId="0" borderId="13" xfId="0" applyFont="1" applyBorder="1" applyAlignment="1">
      <alignment horizontal="left"/>
    </xf>
    <xf numFmtId="0" fontId="87" fillId="0" borderId="3" xfId="0" applyFont="1" applyBorder="1"/>
    <xf numFmtId="0" fontId="3" fillId="0" borderId="3" xfId="0" applyFont="1" applyBorder="1" applyAlignment="1">
      <alignment horizontal="center" vertical="center"/>
    </xf>
    <xf numFmtId="0" fontId="3" fillId="0" borderId="0" xfId="0" applyFont="1" applyAlignment="1">
      <alignment horizontal="center" vertical="center"/>
    </xf>
    <xf numFmtId="0" fontId="0" fillId="0" borderId="20" xfId="0" applyBorder="1" applyAlignment="1">
      <alignment horizontal="center"/>
    </xf>
    <xf numFmtId="10" fontId="88" fillId="5" borderId="21" xfId="12" applyNumberFormat="1" applyFont="1" applyFill="1" applyBorder="1" applyAlignment="1" applyProtection="1">
      <alignment horizontal="center"/>
      <protection locked="0"/>
    </xf>
    <xf numFmtId="0" fontId="82" fillId="0" borderId="0" xfId="17" applyFont="1" applyAlignment="1">
      <alignment horizontal="left" vertical="center"/>
    </xf>
    <xf numFmtId="0" fontId="37" fillId="0" borderId="26" xfId="12" applyFont="1" applyBorder="1" applyAlignment="1">
      <alignment horizontal="right"/>
    </xf>
    <xf numFmtId="0" fontId="37" fillId="0" borderId="3" xfId="12" applyFont="1" applyBorder="1" applyAlignment="1">
      <alignment horizontal="right"/>
    </xf>
    <xf numFmtId="0" fontId="37" fillId="0" borderId="30" xfId="12" applyFont="1" applyBorder="1" applyAlignment="1">
      <alignment horizontal="right"/>
    </xf>
    <xf numFmtId="0" fontId="13" fillId="0" borderId="0" xfId="269" applyFont="1" applyAlignment="1" applyProtection="1">
      <alignment horizontal="centerContinuous" vertical="center"/>
      <protection locked="0"/>
    </xf>
    <xf numFmtId="0" fontId="91" fillId="0" borderId="0" xfId="269" quotePrefix="1" applyFont="1" applyAlignment="1" applyProtection="1">
      <alignment horizontal="centerContinuous" vertical="center"/>
      <protection locked="0"/>
    </xf>
    <xf numFmtId="0" fontId="7" fillId="0" borderId="0" xfId="269" applyFont="1" applyAlignment="1" applyProtection="1">
      <alignment horizontal="centerContinuous" vertical="center"/>
      <protection locked="0"/>
    </xf>
    <xf numFmtId="0" fontId="8" fillId="0" borderId="0" xfId="269" applyFont="1" applyAlignment="1" applyProtection="1">
      <alignment horizontal="centerContinuous" vertical="center"/>
      <protection locked="0"/>
    </xf>
    <xf numFmtId="0" fontId="92" fillId="0" borderId="0" xfId="269" applyFont="1" applyAlignment="1" applyProtection="1">
      <alignment horizontal="centerContinuous" vertical="center"/>
      <protection locked="0"/>
    </xf>
    <xf numFmtId="0" fontId="93" fillId="0" borderId="0" xfId="269" applyFont="1" applyProtection="1">
      <protection locked="0"/>
    </xf>
    <xf numFmtId="0" fontId="91" fillId="0" borderId="0" xfId="269" applyFont="1" applyAlignment="1" applyProtection="1">
      <alignment horizontal="left" vertical="center"/>
      <protection locked="0"/>
    </xf>
    <xf numFmtId="0" fontId="91" fillId="0" borderId="0" xfId="269" quotePrefix="1" applyFont="1" applyAlignment="1" applyProtection="1">
      <alignment horizontal="right" vertical="center"/>
      <protection locked="0"/>
    </xf>
    <xf numFmtId="0" fontId="8" fillId="0" borderId="0" xfId="269" applyFont="1" applyAlignment="1" applyProtection="1">
      <alignment horizontal="left"/>
      <protection locked="0"/>
    </xf>
    <xf numFmtId="0" fontId="92" fillId="0" borderId="0" xfId="269" applyFont="1" applyAlignment="1" applyProtection="1">
      <alignment horizontal="center"/>
      <protection locked="0"/>
    </xf>
    <xf numFmtId="0" fontId="90" fillId="0" borderId="0" xfId="269" applyFont="1" applyAlignment="1" applyProtection="1">
      <alignment horizontal="centerContinuous" vertical="center"/>
      <protection locked="0"/>
    </xf>
    <xf numFmtId="0" fontId="30" fillId="0" borderId="0" xfId="269" quotePrefix="1" applyFont="1" applyAlignment="1" applyProtection="1">
      <alignment horizontal="centerContinuous" vertical="center"/>
      <protection locked="0"/>
    </xf>
    <xf numFmtId="0" fontId="94" fillId="0" borderId="0" xfId="269" quotePrefix="1" applyFont="1" applyAlignment="1" applyProtection="1">
      <alignment horizontal="left" vertical="center" wrapText="1"/>
      <protection locked="0"/>
    </xf>
    <xf numFmtId="0" fontId="96" fillId="0" borderId="0" xfId="269" applyFont="1" applyAlignment="1" applyProtection="1">
      <alignment horizontal="left" vertical="center" wrapText="1"/>
      <protection locked="0"/>
    </xf>
    <xf numFmtId="0" fontId="94" fillId="0" borderId="0" xfId="269" quotePrefix="1" applyFont="1" applyAlignment="1" applyProtection="1">
      <alignment vertical="center"/>
      <protection locked="0"/>
    </xf>
    <xf numFmtId="0" fontId="97" fillId="0" borderId="0" xfId="269" quotePrefix="1" applyFont="1" applyAlignment="1" applyProtection="1">
      <alignment horizontal="center" vertical="center"/>
      <protection locked="0"/>
    </xf>
    <xf numFmtId="0" fontId="97" fillId="0" borderId="0" xfId="269" applyFont="1" applyAlignment="1" applyProtection="1">
      <alignment horizontal="center" vertical="center"/>
      <protection locked="0"/>
    </xf>
    <xf numFmtId="0" fontId="97" fillId="0" borderId="0" xfId="269" applyFont="1" applyAlignment="1" applyProtection="1">
      <alignment horizontal="center" vertical="center" wrapText="1"/>
      <protection locked="0"/>
    </xf>
    <xf numFmtId="0" fontId="98" fillId="0" borderId="0" xfId="269" applyFont="1" applyAlignment="1" applyProtection="1">
      <alignment horizontal="center" vertical="center"/>
      <protection locked="0"/>
    </xf>
    <xf numFmtId="0" fontId="7" fillId="0" borderId="0" xfId="269" applyFont="1" applyAlignment="1" applyProtection="1">
      <alignment horizontal="center"/>
      <protection locked="0"/>
    </xf>
    <xf numFmtId="0" fontId="97" fillId="0" borderId="0" xfId="269" quotePrefix="1" applyFont="1" applyAlignment="1" applyProtection="1">
      <alignment horizontal="center" vertical="center" wrapText="1"/>
      <protection locked="0"/>
    </xf>
    <xf numFmtId="0" fontId="97" fillId="0" borderId="0" xfId="269" applyFont="1" applyAlignment="1" applyProtection="1">
      <alignment horizontal="left" vertical="center" wrapText="1"/>
      <protection locked="0"/>
    </xf>
    <xf numFmtId="0" fontId="99" fillId="0" borderId="0" xfId="269" applyFont="1" applyAlignment="1" applyProtection="1">
      <alignment horizontal="center" vertical="center"/>
      <protection locked="0"/>
    </xf>
    <xf numFmtId="0" fontId="97" fillId="0" borderId="0" xfId="269" applyFont="1" applyAlignment="1" applyProtection="1">
      <alignment horizontal="right" vertical="center"/>
      <protection locked="0"/>
    </xf>
    <xf numFmtId="0" fontId="97" fillId="0" borderId="0" xfId="269" quotePrefix="1" applyFont="1" applyAlignment="1" applyProtection="1">
      <alignment horizontal="left" vertical="center" wrapText="1"/>
      <protection locked="0"/>
    </xf>
    <xf numFmtId="0" fontId="97" fillId="0" borderId="0" xfId="269" quotePrefix="1" applyFont="1" applyAlignment="1" applyProtection="1">
      <alignment horizontal="right" vertical="center"/>
      <protection locked="0"/>
    </xf>
    <xf numFmtId="0" fontId="94" fillId="0" borderId="0" xfId="269" quotePrefix="1" applyFont="1" applyAlignment="1" applyProtection="1">
      <alignment horizontal="left" vertical="center"/>
      <protection locked="0"/>
    </xf>
    <xf numFmtId="0" fontId="27" fillId="0" borderId="0" xfId="269" quotePrefix="1" applyFont="1" applyAlignment="1" applyProtection="1">
      <alignment horizontal="left" vertical="center" wrapText="1"/>
      <protection locked="0"/>
    </xf>
    <xf numFmtId="0" fontId="95" fillId="0" borderId="0" xfId="269" applyFont="1" applyAlignment="1" applyProtection="1">
      <alignment horizontal="center" wrapText="1"/>
      <protection locked="0"/>
    </xf>
    <xf numFmtId="1" fontId="97" fillId="0" borderId="0" xfId="269" quotePrefix="1" applyNumberFormat="1" applyFont="1" applyAlignment="1" applyProtection="1">
      <alignment horizontal="center" vertical="center"/>
      <protection locked="0"/>
    </xf>
    <xf numFmtId="0" fontId="13" fillId="0" borderId="0" xfId="269" applyFont="1" applyAlignment="1" applyProtection="1">
      <alignment horizontal="center"/>
      <protection locked="0"/>
    </xf>
    <xf numFmtId="0" fontId="0" fillId="8" borderId="70" xfId="0" applyFill="1" applyBorder="1" applyAlignment="1">
      <alignment horizontal="center"/>
    </xf>
    <xf numFmtId="0" fontId="109" fillId="0" borderId="0" xfId="0" applyFont="1"/>
    <xf numFmtId="0" fontId="110" fillId="0" borderId="0" xfId="0" applyFont="1"/>
    <xf numFmtId="0" fontId="111" fillId="0" borderId="0" xfId="0" quotePrefix="1" applyFont="1" applyAlignment="1">
      <alignment horizontal="left" indent="3"/>
    </xf>
    <xf numFmtId="0" fontId="111" fillId="0" borderId="0" xfId="0" applyFont="1"/>
    <xf numFmtId="0" fontId="112" fillId="0" borderId="0" xfId="0" applyFont="1"/>
    <xf numFmtId="0" fontId="113" fillId="0" borderId="0" xfId="0" applyFont="1" applyAlignment="1">
      <alignment horizontal="left" indent="3"/>
    </xf>
    <xf numFmtId="0" fontId="114" fillId="0" borderId="0" xfId="0" applyFont="1"/>
    <xf numFmtId="0" fontId="115" fillId="0" borderId="0" xfId="0" applyFont="1"/>
    <xf numFmtId="0" fontId="116" fillId="0" borderId="0" xfId="0" applyFont="1"/>
    <xf numFmtId="0" fontId="115" fillId="0" borderId="0" xfId="0" applyFont="1" applyAlignment="1">
      <alignment vertical="center"/>
    </xf>
    <xf numFmtId="1" fontId="37" fillId="0" borderId="0" xfId="12" applyNumberFormat="1" applyFont="1" applyAlignment="1">
      <alignment horizontal="center" vertical="center"/>
    </xf>
    <xf numFmtId="9" fontId="37" fillId="0" borderId="9" xfId="278" applyFont="1" applyBorder="1" applyAlignment="1">
      <alignment horizontal="center" vertical="center"/>
    </xf>
    <xf numFmtId="1" fontId="37" fillId="0" borderId="4" xfId="12" applyNumberFormat="1" applyFont="1" applyBorder="1" applyAlignment="1">
      <alignment horizontal="center" vertical="center"/>
    </xf>
    <xf numFmtId="1" fontId="37" fillId="17" borderId="0" xfId="12" applyNumberFormat="1" applyFont="1" applyFill="1" applyAlignment="1">
      <alignment horizontal="center" vertical="center"/>
    </xf>
    <xf numFmtId="9" fontId="37" fillId="17" borderId="9" xfId="278" applyFont="1" applyFill="1" applyBorder="1" applyAlignment="1">
      <alignment horizontal="center" vertical="center"/>
    </xf>
    <xf numFmtId="1" fontId="37" fillId="17" borderId="4" xfId="12" applyNumberFormat="1" applyFont="1" applyFill="1" applyBorder="1" applyAlignment="1">
      <alignment horizontal="center" vertical="center"/>
    </xf>
    <xf numFmtId="1" fontId="37" fillId="22" borderId="0" xfId="12" applyNumberFormat="1" applyFont="1" applyFill="1" applyAlignment="1">
      <alignment horizontal="center" vertical="center"/>
    </xf>
    <xf numFmtId="9" fontId="37" fillId="22" borderId="9" xfId="278" applyFont="1" applyFill="1" applyBorder="1" applyAlignment="1">
      <alignment horizontal="center" vertical="center"/>
    </xf>
    <xf numFmtId="1" fontId="37" fillId="22" borderId="4" xfId="12" applyNumberFormat="1" applyFont="1" applyFill="1" applyBorder="1" applyAlignment="1">
      <alignment horizontal="center" vertical="center"/>
    </xf>
    <xf numFmtId="1" fontId="37" fillId="27" borderId="5" xfId="12" applyNumberFormat="1" applyFont="1" applyFill="1" applyBorder="1" applyAlignment="1">
      <alignment horizontal="center" vertical="center"/>
    </xf>
    <xf numFmtId="9" fontId="37" fillId="27" borderId="10" xfId="278" applyFont="1" applyFill="1" applyBorder="1" applyAlignment="1">
      <alignment horizontal="center" vertical="center"/>
    </xf>
    <xf numFmtId="0" fontId="37" fillId="0" borderId="0" xfId="0" applyFont="1"/>
    <xf numFmtId="0" fontId="120" fillId="0" borderId="0" xfId="0" applyFont="1"/>
    <xf numFmtId="0" fontId="37" fillId="0" borderId="0" xfId="0" applyFont="1" applyAlignment="1">
      <alignment horizontal="left" vertical="center" indent="1"/>
    </xf>
    <xf numFmtId="0" fontId="2" fillId="0" borderId="0" xfId="12" applyFont="1" applyAlignment="1">
      <alignment horizontal="center"/>
    </xf>
    <xf numFmtId="0" fontId="121" fillId="28" borderId="3" xfId="12" applyFont="1" applyFill="1" applyBorder="1" applyAlignment="1">
      <alignment horizontal="center"/>
    </xf>
    <xf numFmtId="0" fontId="124" fillId="0" borderId="0" xfId="0" applyFont="1"/>
    <xf numFmtId="0" fontId="125" fillId="0" borderId="69" xfId="0" applyFont="1" applyBorder="1"/>
    <xf numFmtId="0" fontId="123" fillId="0" borderId="69" xfId="0" applyFont="1" applyBorder="1"/>
    <xf numFmtId="0" fontId="6" fillId="16" borderId="13" xfId="12" applyFont="1" applyFill="1" applyBorder="1"/>
    <xf numFmtId="0" fontId="12" fillId="0" borderId="0" xfId="279" applyFont="1" applyAlignment="1">
      <alignment horizontal="right"/>
    </xf>
    <xf numFmtId="0" fontId="37" fillId="0" borderId="0" xfId="0" applyFont="1" applyAlignment="1">
      <alignment horizontal="left"/>
    </xf>
    <xf numFmtId="0" fontId="3" fillId="0" borderId="0" xfId="0" applyFont="1"/>
    <xf numFmtId="0" fontId="37" fillId="0" borderId="0" xfId="0" applyFont="1" applyAlignment="1">
      <alignment vertical="center"/>
    </xf>
    <xf numFmtId="0" fontId="159" fillId="0" borderId="0" xfId="276" applyFont="1" applyAlignment="1" applyProtection="1">
      <alignment horizontal="center" vertical="center"/>
    </xf>
    <xf numFmtId="0" fontId="159" fillId="0" borderId="81" xfId="276" applyFont="1" applyBorder="1" applyAlignment="1" applyProtection="1">
      <alignment horizontal="center" vertical="center"/>
    </xf>
    <xf numFmtId="0" fontId="159" fillId="0" borderId="0" xfId="276" applyFont="1" applyBorder="1" applyAlignment="1" applyProtection="1">
      <alignment horizontal="center" vertical="center"/>
    </xf>
    <xf numFmtId="174" fontId="37" fillId="0" borderId="3" xfId="278" applyNumberFormat="1" applyFont="1" applyBorder="1" applyAlignment="1">
      <alignment horizontal="center" vertical="center"/>
    </xf>
    <xf numFmtId="10" fontId="0" fillId="0" borderId="3" xfId="279" applyNumberFormat="1" applyFont="1" applyBorder="1" applyAlignment="1">
      <alignment horizontal="center" vertical="center"/>
    </xf>
    <xf numFmtId="171" fontId="12" fillId="0" borderId="3" xfId="279" applyNumberFormat="1" applyFont="1" applyBorder="1" applyAlignment="1">
      <alignment horizontal="center" vertical="center"/>
    </xf>
    <xf numFmtId="174" fontId="0" fillId="0" borderId="3" xfId="278" applyNumberFormat="1" applyFont="1" applyBorder="1" applyAlignment="1">
      <alignment horizontal="center" vertical="center"/>
    </xf>
    <xf numFmtId="170" fontId="10" fillId="15" borderId="3" xfId="17" applyNumberFormat="1" applyFont="1" applyFill="1" applyBorder="1" applyAlignment="1" applyProtection="1">
      <alignment horizontal="center" vertical="center"/>
      <protection locked="0"/>
    </xf>
    <xf numFmtId="170" fontId="10" fillId="15" borderId="3" xfId="17" quotePrefix="1" applyNumberFormat="1" applyFont="1" applyFill="1" applyBorder="1" applyAlignment="1" applyProtection="1">
      <alignment horizontal="center" vertical="center"/>
      <protection locked="0"/>
    </xf>
    <xf numFmtId="170" fontId="166" fillId="15" borderId="13" xfId="17" applyNumberFormat="1" applyFont="1" applyFill="1" applyBorder="1" applyAlignment="1" applyProtection="1">
      <alignment horizontal="center" vertical="center"/>
      <protection locked="0"/>
    </xf>
    <xf numFmtId="170" fontId="166" fillId="15" borderId="3" xfId="17" quotePrefix="1" applyNumberFormat="1" applyFont="1" applyFill="1" applyBorder="1" applyAlignment="1" applyProtection="1">
      <alignment horizontal="center" vertical="center"/>
      <protection locked="0"/>
    </xf>
    <xf numFmtId="0" fontId="22" fillId="16" borderId="3" xfId="0" applyFont="1" applyFill="1" applyBorder="1" applyAlignment="1" applyProtection="1">
      <alignment horizontal="center" vertical="center" wrapText="1"/>
      <protection locked="0"/>
    </xf>
    <xf numFmtId="174" fontId="37" fillId="0" borderId="3" xfId="279" applyNumberFormat="1" applyFont="1" applyBorder="1" applyAlignment="1">
      <alignment horizontal="center" vertical="center"/>
    </xf>
    <xf numFmtId="0" fontId="165" fillId="6" borderId="12" xfId="0" applyFont="1" applyFill="1" applyBorder="1" applyAlignment="1" applyProtection="1">
      <alignment horizontal="center" wrapText="1"/>
      <protection locked="0"/>
    </xf>
    <xf numFmtId="0" fontId="13" fillId="0" borderId="13" xfId="17" applyFont="1" applyBorder="1" applyAlignment="1">
      <alignment horizontal="center" vertical="center" wrapText="1"/>
    </xf>
    <xf numFmtId="0" fontId="22" fillId="6" borderId="13" xfId="0" applyFont="1" applyFill="1" applyBorder="1" applyAlignment="1" applyProtection="1">
      <alignment horizontal="center"/>
      <protection locked="0"/>
    </xf>
    <xf numFmtId="0" fontId="0" fillId="0" borderId="3" xfId="0" applyBorder="1" applyAlignment="1">
      <alignment horizontal="center"/>
    </xf>
    <xf numFmtId="0" fontId="172" fillId="0" borderId="3" xfId="276" applyFont="1" applyBorder="1"/>
    <xf numFmtId="0" fontId="172" fillId="0" borderId="3" xfId="276" quotePrefix="1" applyFont="1" applyBorder="1"/>
    <xf numFmtId="0" fontId="173" fillId="0" borderId="0" xfId="0" applyFont="1"/>
    <xf numFmtId="173" fontId="25" fillId="0" borderId="0" xfId="0" applyNumberFormat="1" applyFont="1" applyAlignment="1">
      <alignment horizontal="center"/>
    </xf>
    <xf numFmtId="0" fontId="165" fillId="6" borderId="3" xfId="0" applyFont="1" applyFill="1" applyBorder="1" applyAlignment="1" applyProtection="1">
      <alignment horizontal="center" vertical="center"/>
      <protection locked="0"/>
    </xf>
    <xf numFmtId="0" fontId="22" fillId="6" borderId="3" xfId="0" applyFont="1" applyFill="1" applyBorder="1" applyProtection="1">
      <protection locked="0"/>
    </xf>
    <xf numFmtId="0" fontId="165" fillId="6" borderId="12" xfId="0" applyFont="1" applyFill="1" applyBorder="1" applyAlignment="1" applyProtection="1">
      <alignment horizontal="center" vertical="center" wrapText="1"/>
      <protection locked="0"/>
    </xf>
    <xf numFmtId="0" fontId="11" fillId="0" borderId="32" xfId="17" applyFont="1" applyBorder="1" applyAlignment="1">
      <alignment horizontal="center" vertical="center"/>
    </xf>
    <xf numFmtId="0" fontId="13" fillId="0" borderId="32" xfId="17" applyFont="1" applyBorder="1" applyAlignment="1">
      <alignment horizontal="center" vertical="center"/>
    </xf>
    <xf numFmtId="0" fontId="32" fillId="0" borderId="0" xfId="17" applyFont="1" applyAlignment="1">
      <alignment horizontal="center" vertical="center"/>
    </xf>
    <xf numFmtId="0" fontId="176" fillId="0" borderId="3" xfId="17" applyFont="1" applyBorder="1" applyAlignment="1">
      <alignment horizontal="center" vertical="center"/>
    </xf>
    <xf numFmtId="9" fontId="176" fillId="0" borderId="3" xfId="278" applyFont="1" applyBorder="1" applyAlignment="1">
      <alignment horizontal="center" vertical="center"/>
    </xf>
    <xf numFmtId="0" fontId="37" fillId="16" borderId="3" xfId="0" applyFont="1" applyFill="1" applyBorder="1" applyAlignment="1" applyProtection="1">
      <alignment horizontal="center" vertical="center" wrapText="1"/>
      <protection locked="0"/>
    </xf>
    <xf numFmtId="173" fontId="0" fillId="0" borderId="0" xfId="0" applyNumberFormat="1"/>
    <xf numFmtId="2" fontId="23" fillId="0" borderId="0" xfId="0" applyNumberFormat="1" applyFont="1" applyAlignment="1">
      <alignment horizontal="center"/>
    </xf>
    <xf numFmtId="172" fontId="25" fillId="0" borderId="0" xfId="0" applyNumberFormat="1" applyFont="1" applyAlignment="1">
      <alignment horizontal="center"/>
    </xf>
    <xf numFmtId="0" fontId="178" fillId="0" borderId="3" xfId="17" applyFont="1" applyBorder="1" applyAlignment="1">
      <alignment horizontal="center" vertical="center"/>
    </xf>
    <xf numFmtId="9" fontId="178" fillId="0" borderId="3" xfId="278" applyFont="1" applyBorder="1" applyAlignment="1">
      <alignment horizontal="center" vertical="center"/>
    </xf>
    <xf numFmtId="1" fontId="178" fillId="0" borderId="3" xfId="17" applyNumberFormat="1" applyFont="1" applyBorder="1" applyAlignment="1">
      <alignment horizontal="center" vertical="center"/>
    </xf>
    <xf numFmtId="0" fontId="177" fillId="0" borderId="3" xfId="17" applyFont="1" applyBorder="1" applyAlignment="1">
      <alignment horizontal="center" vertical="center"/>
    </xf>
    <xf numFmtId="9" fontId="177" fillId="0" borderId="3" xfId="278" applyFont="1" applyBorder="1" applyAlignment="1">
      <alignment horizontal="center" vertical="center"/>
    </xf>
    <xf numFmtId="1" fontId="176" fillId="0" borderId="3" xfId="17" applyNumberFormat="1" applyFont="1" applyBorder="1" applyAlignment="1">
      <alignment horizontal="center" vertical="center"/>
    </xf>
    <xf numFmtId="1" fontId="177" fillId="0" borderId="3" xfId="17" applyNumberFormat="1" applyFont="1" applyBorder="1" applyAlignment="1">
      <alignment horizontal="center" vertical="center"/>
    </xf>
    <xf numFmtId="9" fontId="30" fillId="16" borderId="3" xfId="17" applyNumberFormat="1" applyFont="1" applyFill="1" applyBorder="1" applyAlignment="1">
      <alignment horizontal="center" vertical="center" wrapText="1"/>
    </xf>
    <xf numFmtId="172" fontId="13" fillId="0" borderId="3" xfId="17" applyNumberFormat="1" applyFont="1" applyBorder="1" applyAlignment="1">
      <alignment horizontal="center" vertical="center" wrapText="1"/>
    </xf>
    <xf numFmtId="0" fontId="13" fillId="0" borderId="3" xfId="17" applyFont="1" applyBorder="1" applyAlignment="1">
      <alignment vertical="center" wrapText="1"/>
    </xf>
    <xf numFmtId="2" fontId="22" fillId="6" borderId="3" xfId="0" applyNumberFormat="1" applyFont="1" applyFill="1" applyBorder="1" applyAlignment="1" applyProtection="1">
      <alignment horizontal="center"/>
      <protection locked="0"/>
    </xf>
    <xf numFmtId="211" fontId="0" fillId="19" borderId="3" xfId="282" applyNumberFormat="1" applyFont="1" applyFill="1" applyBorder="1" applyAlignment="1" applyProtection="1">
      <alignment horizontal="center" vertical="center" shrinkToFit="1"/>
      <protection locked="0"/>
    </xf>
    <xf numFmtId="0" fontId="19" fillId="0" borderId="0" xfId="0" quotePrefix="1" applyFont="1"/>
    <xf numFmtId="0" fontId="180" fillId="0" borderId="0" xfId="0" applyFont="1"/>
    <xf numFmtId="0" fontId="181" fillId="0" borderId="0" xfId="0" applyFont="1"/>
    <xf numFmtId="172" fontId="181" fillId="0" borderId="0" xfId="0" quotePrefix="1" applyNumberFormat="1" applyFont="1"/>
    <xf numFmtId="9" fontId="181" fillId="0" borderId="0" xfId="278" quotePrefix="1" applyFont="1"/>
    <xf numFmtId="0" fontId="181" fillId="0" borderId="0" xfId="0" applyFont="1" applyAlignment="1">
      <alignment horizontal="center"/>
    </xf>
    <xf numFmtId="172" fontId="181" fillId="0" borderId="0" xfId="0" quotePrefix="1" applyNumberFormat="1" applyFont="1" applyAlignment="1">
      <alignment horizontal="center"/>
    </xf>
    <xf numFmtId="172" fontId="181" fillId="0" borderId="0" xfId="0" applyNumberFormat="1" applyFont="1" applyAlignment="1">
      <alignment horizontal="center"/>
    </xf>
    <xf numFmtId="0" fontId="30" fillId="16" borderId="3" xfId="17" applyFont="1" applyFill="1" applyBorder="1" applyAlignment="1">
      <alignment horizontal="center" vertical="center"/>
    </xf>
    <xf numFmtId="0" fontId="167" fillId="0" borderId="0" xfId="17" quotePrefix="1" applyFont="1" applyAlignment="1">
      <alignment vertical="center"/>
    </xf>
    <xf numFmtId="0" fontId="183" fillId="0" borderId="3" xfId="276" applyFont="1" applyBorder="1"/>
    <xf numFmtId="171" fontId="37" fillId="0" borderId="3" xfId="279" applyNumberFormat="1" applyFont="1" applyBorder="1" applyAlignment="1">
      <alignment horizontal="center" vertical="center"/>
    </xf>
    <xf numFmtId="0" fontId="84" fillId="0" borderId="0" xfId="0" applyFont="1" applyAlignment="1">
      <alignment horizontal="center"/>
    </xf>
    <xf numFmtId="0" fontId="185" fillId="0" borderId="24" xfId="276" applyFont="1" applyBorder="1" applyAlignment="1">
      <alignment horizontal="center" vertical="center"/>
    </xf>
    <xf numFmtId="0" fontId="186" fillId="0" borderId="0" xfId="17" applyFont="1"/>
    <xf numFmtId="0" fontId="122" fillId="29" borderId="3" xfId="0" applyFont="1" applyFill="1" applyBorder="1" applyAlignment="1">
      <alignment horizontal="center"/>
    </xf>
    <xf numFmtId="0" fontId="12" fillId="22" borderId="12" xfId="0" applyFont="1" applyFill="1" applyBorder="1" applyAlignment="1">
      <alignment horizontal="center"/>
    </xf>
    <xf numFmtId="0" fontId="0" fillId="0" borderId="12" xfId="0" applyBorder="1" applyAlignment="1">
      <alignment horizontal="center"/>
    </xf>
    <xf numFmtId="0" fontId="0" fillId="8" borderId="24" xfId="0" applyFill="1" applyBorder="1" applyAlignment="1">
      <alignment horizontal="center"/>
    </xf>
    <xf numFmtId="0" fontId="181" fillId="0" borderId="0" xfId="0" quotePrefix="1" applyFont="1" applyAlignment="1">
      <alignment horizontal="center" vertical="center"/>
    </xf>
    <xf numFmtId="0" fontId="181" fillId="0" borderId="0" xfId="0" quotePrefix="1" applyFont="1" applyAlignment="1">
      <alignment horizontal="center"/>
    </xf>
    <xf numFmtId="0" fontId="0" fillId="19" borderId="3" xfId="0" applyFill="1" applyBorder="1" applyAlignment="1">
      <alignment horizontal="center" vertical="center"/>
    </xf>
    <xf numFmtId="1" fontId="22" fillId="19" borderId="3" xfId="0" applyNumberFormat="1" applyFont="1" applyFill="1" applyBorder="1" applyAlignment="1" applyProtection="1">
      <alignment horizontal="center" vertical="center"/>
      <protection locked="0"/>
    </xf>
    <xf numFmtId="0" fontId="13" fillId="19" borderId="2" xfId="17" applyFont="1" applyFill="1" applyBorder="1" applyAlignment="1" applyProtection="1">
      <alignment horizontal="center"/>
      <protection locked="0"/>
    </xf>
    <xf numFmtId="0" fontId="1" fillId="19" borderId="3" xfId="280" applyFont="1" applyFill="1" applyBorder="1" applyAlignment="1" applyProtection="1">
      <alignment horizontal="center" vertical="center"/>
      <protection locked="0"/>
    </xf>
    <xf numFmtId="0" fontId="12" fillId="0" borderId="0" xfId="279" applyFont="1" applyAlignment="1">
      <alignment horizontal="center" vertical="center"/>
    </xf>
    <xf numFmtId="0" fontId="1" fillId="16" borderId="23" xfId="279" applyFill="1" applyBorder="1" applyAlignment="1">
      <alignment horizontal="center" vertical="center" wrapText="1"/>
    </xf>
    <xf numFmtId="0" fontId="1" fillId="16" borderId="21" xfId="279" applyFill="1" applyBorder="1" applyAlignment="1">
      <alignment horizontal="center" vertical="center" wrapText="1"/>
    </xf>
    <xf numFmtId="0" fontId="1" fillId="16" borderId="3" xfId="279" applyFill="1" applyBorder="1" applyAlignment="1">
      <alignment horizontal="center" vertical="center" wrapText="1"/>
    </xf>
    <xf numFmtId="0" fontId="12" fillId="23" borderId="3" xfId="279" applyFont="1" applyFill="1" applyBorder="1" applyAlignment="1">
      <alignment horizontal="center"/>
    </xf>
    <xf numFmtId="0" fontId="1" fillId="16" borderId="12" xfId="279" applyFill="1" applyBorder="1" applyAlignment="1">
      <alignment horizontal="center" vertical="center" wrapText="1"/>
    </xf>
    <xf numFmtId="0" fontId="1" fillId="32" borderId="3" xfId="279" applyFill="1" applyBorder="1" applyAlignment="1">
      <alignment horizontal="center"/>
    </xf>
    <xf numFmtId="172" fontId="1" fillId="16" borderId="3" xfId="279" applyNumberFormat="1" applyFill="1" applyBorder="1" applyAlignment="1">
      <alignment horizontal="center" vertical="center" wrapText="1"/>
    </xf>
    <xf numFmtId="172" fontId="0" fillId="16" borderId="3" xfId="0" applyNumberFormat="1" applyFill="1" applyBorder="1" applyAlignment="1">
      <alignment horizontal="center"/>
    </xf>
    <xf numFmtId="172" fontId="1" fillId="16" borderId="3" xfId="0" applyNumberFormat="1" applyFont="1" applyFill="1" applyBorder="1" applyAlignment="1">
      <alignment horizontal="center"/>
    </xf>
    <xf numFmtId="172" fontId="0" fillId="16" borderId="12" xfId="0" applyNumberFormat="1" applyFill="1" applyBorder="1" applyAlignment="1">
      <alignment horizontal="center"/>
    </xf>
    <xf numFmtId="0" fontId="1" fillId="16" borderId="3" xfId="280" applyFont="1" applyFill="1" applyBorder="1" applyAlignment="1">
      <alignment horizontal="center" vertical="center"/>
    </xf>
    <xf numFmtId="2" fontId="1" fillId="0" borderId="3" xfId="279" applyNumberFormat="1" applyBorder="1" applyAlignment="1">
      <alignment horizontal="center" vertical="center" wrapText="1"/>
    </xf>
    <xf numFmtId="211" fontId="0" fillId="0" borderId="0" xfId="281" applyNumberFormat="1" applyFont="1" applyAlignment="1">
      <alignment horizontal="center" vertical="center"/>
    </xf>
    <xf numFmtId="211" fontId="0" fillId="0" borderId="0" xfId="282" applyNumberFormat="1" applyFont="1" applyAlignment="1">
      <alignment horizontal="center" vertical="center" shrinkToFit="1"/>
    </xf>
    <xf numFmtId="172" fontId="1" fillId="16" borderId="12" xfId="279" applyNumberFormat="1" applyFill="1" applyBorder="1" applyAlignment="1">
      <alignment horizontal="center" vertical="center" wrapText="1"/>
    </xf>
    <xf numFmtId="0" fontId="1" fillId="0" borderId="3" xfId="279" applyBorder="1" applyAlignment="1">
      <alignment horizontal="right"/>
    </xf>
    <xf numFmtId="0" fontId="1" fillId="0" borderId="3" xfId="0" applyFont="1" applyBorder="1" applyAlignment="1">
      <alignment horizontal="right"/>
    </xf>
    <xf numFmtId="0" fontId="0" fillId="0" borderId="12" xfId="0" applyBorder="1" applyAlignment="1">
      <alignment horizontal="right"/>
    </xf>
    <xf numFmtId="172" fontId="1" fillId="0" borderId="3" xfId="279" applyNumberFormat="1" applyBorder="1" applyAlignment="1">
      <alignment horizontal="right"/>
    </xf>
    <xf numFmtId="172" fontId="0" fillId="0" borderId="3" xfId="0" applyNumberFormat="1" applyBorder="1" applyAlignment="1">
      <alignment horizontal="right"/>
    </xf>
    <xf numFmtId="172" fontId="1" fillId="0" borderId="3" xfId="0" applyNumberFormat="1" applyFont="1" applyBorder="1" applyAlignment="1">
      <alignment horizontal="right"/>
    </xf>
    <xf numFmtId="172" fontId="0" fillId="0" borderId="12" xfId="0" applyNumberFormat="1" applyBorder="1" applyAlignment="1">
      <alignment horizontal="right"/>
    </xf>
    <xf numFmtId="0" fontId="1" fillId="0" borderId="0" xfId="0" applyFont="1"/>
    <xf numFmtId="0" fontId="12" fillId="0" borderId="0" xfId="0" applyFont="1"/>
    <xf numFmtId="0" fontId="1" fillId="0" borderId="3" xfId="0" applyFont="1" applyBorder="1" applyAlignment="1">
      <alignment horizontal="center"/>
    </xf>
    <xf numFmtId="1" fontId="0" fillId="0" borderId="3" xfId="0" applyNumberFormat="1" applyBorder="1" applyAlignment="1">
      <alignment horizontal="center"/>
    </xf>
    <xf numFmtId="1" fontId="1" fillId="0" borderId="3" xfId="0" applyNumberFormat="1" applyFont="1" applyBorder="1" applyAlignment="1">
      <alignment horizontal="center"/>
    </xf>
    <xf numFmtId="1" fontId="0" fillId="0" borderId="12" xfId="0" applyNumberFormat="1" applyBorder="1" applyAlignment="1">
      <alignment horizontal="center"/>
    </xf>
    <xf numFmtId="170" fontId="0" fillId="0" borderId="3" xfId="0" applyNumberFormat="1" applyBorder="1" applyAlignment="1">
      <alignment horizontal="center"/>
    </xf>
    <xf numFmtId="170" fontId="1" fillId="0" borderId="3" xfId="0" applyNumberFormat="1" applyFont="1" applyBorder="1" applyAlignment="1">
      <alignment horizontal="center"/>
    </xf>
    <xf numFmtId="170" fontId="0" fillId="0" borderId="12" xfId="0" applyNumberFormat="1" applyBorder="1" applyAlignment="1">
      <alignment horizontal="center"/>
    </xf>
    <xf numFmtId="0" fontId="0" fillId="16" borderId="3" xfId="0" applyFill="1" applyBorder="1"/>
    <xf numFmtId="173" fontId="0" fillId="0" borderId="3" xfId="0" applyNumberFormat="1" applyBorder="1" applyAlignment="1">
      <alignment horizontal="center"/>
    </xf>
    <xf numFmtId="173" fontId="1" fillId="0" borderId="3" xfId="0" applyNumberFormat="1" applyFont="1" applyBorder="1" applyAlignment="1">
      <alignment horizontal="center"/>
    </xf>
    <xf numFmtId="173" fontId="0" fillId="0" borderId="12" xfId="0" applyNumberFormat="1" applyBorder="1" applyAlignment="1">
      <alignment horizontal="center"/>
    </xf>
    <xf numFmtId="2" fontId="0" fillId="0" borderId="3" xfId="0" applyNumberFormat="1" applyBorder="1" applyAlignment="1">
      <alignment horizontal="center"/>
    </xf>
    <xf numFmtId="10" fontId="0" fillId="0" borderId="3" xfId="278" applyNumberFormat="1" applyFont="1" applyBorder="1" applyAlignment="1" applyProtection="1">
      <alignment horizontal="center"/>
    </xf>
    <xf numFmtId="10" fontId="1" fillId="0" borderId="3" xfId="278" applyNumberFormat="1" applyFont="1" applyBorder="1" applyAlignment="1" applyProtection="1">
      <alignment horizontal="center"/>
    </xf>
    <xf numFmtId="10" fontId="0" fillId="0" borderId="12" xfId="278" applyNumberFormat="1" applyFont="1" applyBorder="1" applyAlignment="1" applyProtection="1">
      <alignment horizontal="center"/>
    </xf>
    <xf numFmtId="10" fontId="148" fillId="0" borderId="3" xfId="278" applyNumberFormat="1" applyFont="1" applyBorder="1" applyAlignment="1" applyProtection="1">
      <alignment horizontal="center"/>
    </xf>
    <xf numFmtId="10" fontId="148" fillId="0" borderId="12" xfId="278" applyNumberFormat="1" applyFont="1" applyBorder="1" applyAlignment="1" applyProtection="1">
      <alignment horizontal="center"/>
    </xf>
    <xf numFmtId="174" fontId="37" fillId="0" borderId="24" xfId="279" applyNumberFormat="1" applyFont="1" applyBorder="1" applyAlignment="1">
      <alignment horizontal="center" vertical="center"/>
    </xf>
    <xf numFmtId="1" fontId="37" fillId="0" borderId="3" xfId="279" applyNumberFormat="1" applyFont="1" applyBorder="1" applyAlignment="1">
      <alignment horizontal="center" vertical="center"/>
    </xf>
    <xf numFmtId="174" fontId="37" fillId="0" borderId="12" xfId="279" applyNumberFormat="1" applyFont="1" applyBorder="1" applyAlignment="1">
      <alignment horizontal="center" vertical="center"/>
    </xf>
    <xf numFmtId="174" fontId="37" fillId="0" borderId="3" xfId="278" applyNumberFormat="1" applyFont="1" applyBorder="1" applyAlignment="1" applyProtection="1">
      <alignment horizontal="center"/>
    </xf>
    <xf numFmtId="174" fontId="37" fillId="0" borderId="12" xfId="278" applyNumberFormat="1" applyFont="1" applyBorder="1" applyAlignment="1" applyProtection="1">
      <alignment horizontal="center"/>
    </xf>
    <xf numFmtId="2" fontId="1" fillId="19" borderId="3" xfId="279" applyNumberFormat="1" applyFill="1" applyBorder="1" applyAlignment="1" applyProtection="1">
      <alignment horizontal="center" vertical="center" wrapText="1"/>
      <protection locked="0"/>
    </xf>
    <xf numFmtId="0" fontId="1" fillId="19" borderId="3" xfId="279" applyFill="1" applyBorder="1" applyAlignment="1" applyProtection="1">
      <alignment horizontal="center" vertical="center" wrapText="1"/>
      <protection locked="0"/>
    </xf>
    <xf numFmtId="2" fontId="0" fillId="19" borderId="3" xfId="0" applyNumberFormat="1" applyFill="1" applyBorder="1" applyAlignment="1" applyProtection="1">
      <alignment horizontal="center"/>
      <protection locked="0"/>
    </xf>
    <xf numFmtId="0" fontId="0" fillId="19" borderId="3" xfId="0" applyFill="1" applyBorder="1" applyAlignment="1" applyProtection="1">
      <alignment horizontal="center"/>
      <protection locked="0"/>
    </xf>
    <xf numFmtId="211" fontId="0" fillId="19" borderId="3" xfId="281" applyNumberFormat="1" applyFont="1" applyFill="1" applyBorder="1" applyAlignment="1" applyProtection="1">
      <alignment horizontal="center" vertical="center"/>
      <protection locked="0"/>
    </xf>
    <xf numFmtId="0" fontId="126" fillId="0" borderId="0" xfId="279" applyFont="1"/>
    <xf numFmtId="0" fontId="1" fillId="0" borderId="0" xfId="279"/>
    <xf numFmtId="0" fontId="103" fillId="0" borderId="0" xfId="276" applyFont="1" applyAlignment="1" applyProtection="1">
      <alignment horizontal="center"/>
    </xf>
    <xf numFmtId="0" fontId="1" fillId="0" borderId="0" xfId="279" applyAlignment="1">
      <alignment horizontal="centerContinuous"/>
    </xf>
    <xf numFmtId="0" fontId="12" fillId="0" borderId="0" xfId="279" applyFont="1" applyAlignment="1">
      <alignment horizontal="centerContinuous"/>
    </xf>
    <xf numFmtId="0" fontId="1" fillId="0" borderId="0" xfId="279" applyAlignment="1">
      <alignment horizontal="center"/>
    </xf>
    <xf numFmtId="0" fontId="12" fillId="32" borderId="3" xfId="279" applyFont="1" applyFill="1" applyBorder="1"/>
    <xf numFmtId="0" fontId="12" fillId="34" borderId="83" xfId="0" applyFont="1" applyFill="1" applyBorder="1" applyAlignment="1">
      <alignment horizontal="center"/>
    </xf>
    <xf numFmtId="0" fontId="12" fillId="34" borderId="50" xfId="0" applyFont="1" applyFill="1" applyBorder="1" applyAlignment="1">
      <alignment horizontal="center"/>
    </xf>
    <xf numFmtId="0" fontId="12" fillId="34" borderId="84" xfId="0" applyFont="1" applyFill="1" applyBorder="1" applyAlignment="1">
      <alignment horizontal="center"/>
    </xf>
    <xf numFmtId="0" fontId="129" fillId="0" borderId="0" xfId="279" applyFont="1"/>
    <xf numFmtId="0" fontId="12" fillId="34" borderId="54" xfId="0" applyFont="1" applyFill="1" applyBorder="1" applyAlignment="1">
      <alignment horizontal="center"/>
    </xf>
    <xf numFmtId="172" fontId="1" fillId="32" borderId="25" xfId="279" applyNumberFormat="1" applyFill="1" applyBorder="1" applyAlignment="1">
      <alignment horizontal="center"/>
    </xf>
    <xf numFmtId="172" fontId="1" fillId="32" borderId="26" xfId="279" applyNumberFormat="1" applyFill="1" applyBorder="1" applyAlignment="1">
      <alignment horizontal="center"/>
    </xf>
    <xf numFmtId="172" fontId="1" fillId="32" borderId="28" xfId="279" applyNumberFormat="1" applyFill="1" applyBorder="1" applyAlignment="1">
      <alignment horizontal="center"/>
    </xf>
    <xf numFmtId="172" fontId="1" fillId="32" borderId="27" xfId="279" applyNumberFormat="1" applyFill="1" applyBorder="1" applyAlignment="1">
      <alignment horizontal="center"/>
    </xf>
    <xf numFmtId="0" fontId="1" fillId="0" borderId="3" xfId="279" applyBorder="1" applyAlignment="1">
      <alignment horizontal="center"/>
    </xf>
    <xf numFmtId="172" fontId="1" fillId="32" borderId="3" xfId="279" applyNumberFormat="1" applyFill="1" applyBorder="1" applyAlignment="1">
      <alignment horizontal="center"/>
    </xf>
    <xf numFmtId="172" fontId="1" fillId="16" borderId="3" xfId="279" applyNumberFormat="1" applyFill="1" applyBorder="1" applyAlignment="1">
      <alignment horizontal="center"/>
    </xf>
    <xf numFmtId="0" fontId="128" fillId="0" borderId="0" xfId="279" applyFont="1"/>
    <xf numFmtId="0" fontId="12" fillId="34" borderId="55" xfId="0" applyFont="1" applyFill="1" applyBorder="1" applyAlignment="1">
      <alignment horizontal="center"/>
    </xf>
    <xf numFmtId="172" fontId="1" fillId="32" borderId="14" xfId="279" applyNumberFormat="1" applyFill="1" applyBorder="1" applyAlignment="1">
      <alignment horizontal="center"/>
    </xf>
    <xf numFmtId="172" fontId="1" fillId="32" borderId="15" xfId="279" applyNumberFormat="1" applyFill="1" applyBorder="1" applyAlignment="1">
      <alignment horizontal="center"/>
    </xf>
    <xf numFmtId="172" fontId="1" fillId="32" borderId="13" xfId="279" applyNumberFormat="1" applyFill="1" applyBorder="1" applyAlignment="1">
      <alignment horizontal="center"/>
    </xf>
    <xf numFmtId="0" fontId="12" fillId="0" borderId="3" xfId="279" applyFont="1" applyBorder="1" applyAlignment="1">
      <alignment horizontal="center"/>
    </xf>
    <xf numFmtId="0" fontId="12" fillId="32" borderId="12" xfId="279" applyFont="1" applyFill="1" applyBorder="1"/>
    <xf numFmtId="0" fontId="12" fillId="32" borderId="13" xfId="279" applyFont="1" applyFill="1" applyBorder="1"/>
    <xf numFmtId="0" fontId="12" fillId="32" borderId="31" xfId="279" applyFont="1" applyFill="1" applyBorder="1"/>
    <xf numFmtId="0" fontId="12" fillId="32" borderId="33" xfId="279" applyFont="1" applyFill="1" applyBorder="1"/>
    <xf numFmtId="0" fontId="12" fillId="0" borderId="0" xfId="279" applyFont="1"/>
    <xf numFmtId="0" fontId="12" fillId="32" borderId="3" xfId="279" applyFont="1" applyFill="1" applyBorder="1" applyAlignment="1">
      <alignment horizontal="center"/>
    </xf>
    <xf numFmtId="0" fontId="84" fillId="0" borderId="0" xfId="279" applyFont="1"/>
    <xf numFmtId="0" fontId="12" fillId="32" borderId="21" xfId="279" applyFont="1" applyFill="1" applyBorder="1"/>
    <xf numFmtId="0" fontId="14" fillId="32" borderId="22" xfId="279" applyFont="1" applyFill="1" applyBorder="1" applyAlignment="1">
      <alignment vertical="center" wrapText="1"/>
    </xf>
    <xf numFmtId="0" fontId="131" fillId="32" borderId="3" xfId="279" applyFont="1" applyFill="1" applyBorder="1" applyAlignment="1">
      <alignment horizontal="center"/>
    </xf>
    <xf numFmtId="0" fontId="148" fillId="0" borderId="0" xfId="279" applyFont="1" applyAlignment="1">
      <alignment horizontal="center"/>
    </xf>
    <xf numFmtId="0" fontId="156" fillId="0" borderId="0" xfId="279" applyFont="1"/>
    <xf numFmtId="0" fontId="12" fillId="31" borderId="73" xfId="0" applyFont="1" applyFill="1" applyBorder="1" applyAlignment="1">
      <alignment horizontal="center"/>
    </xf>
    <xf numFmtId="0" fontId="12" fillId="31" borderId="24" xfId="0" applyFont="1" applyFill="1" applyBorder="1" applyAlignment="1">
      <alignment horizontal="center"/>
    </xf>
    <xf numFmtId="0" fontId="1" fillId="31" borderId="61" xfId="0" applyFont="1" applyFill="1" applyBorder="1" applyAlignment="1">
      <alignment horizontal="center"/>
    </xf>
    <xf numFmtId="0" fontId="1" fillId="31" borderId="67" xfId="0" applyFont="1" applyFill="1" applyBorder="1" applyAlignment="1">
      <alignment horizontal="center"/>
    </xf>
    <xf numFmtId="0" fontId="0" fillId="31" borderId="67" xfId="0" applyFill="1" applyBorder="1" applyAlignment="1">
      <alignment horizontal="center"/>
    </xf>
    <xf numFmtId="0" fontId="1" fillId="31" borderId="68" xfId="0" applyFont="1" applyFill="1" applyBorder="1" applyAlignment="1">
      <alignment horizontal="center"/>
    </xf>
    <xf numFmtId="0" fontId="129" fillId="0" borderId="0" xfId="279" applyFont="1" applyAlignment="1">
      <alignment horizontal="center"/>
    </xf>
    <xf numFmtId="0" fontId="1" fillId="31" borderId="54" xfId="279" applyFill="1" applyBorder="1" applyAlignment="1">
      <alignment horizontal="center" vertical="center"/>
    </xf>
    <xf numFmtId="0" fontId="150" fillId="0" borderId="0" xfId="0" applyFont="1"/>
    <xf numFmtId="0" fontId="12" fillId="34" borderId="56" xfId="0" applyFont="1" applyFill="1" applyBorder="1" applyAlignment="1">
      <alignment horizontal="center"/>
    </xf>
    <xf numFmtId="172" fontId="1" fillId="32" borderId="16" xfId="279" applyNumberFormat="1" applyFill="1" applyBorder="1" applyAlignment="1">
      <alignment horizontal="center"/>
    </xf>
    <xf numFmtId="172" fontId="1" fillId="32" borderId="30" xfId="279" applyNumberFormat="1" applyFill="1" applyBorder="1" applyAlignment="1">
      <alignment horizontal="center"/>
    </xf>
    <xf numFmtId="172" fontId="1" fillId="32" borderId="17" xfId="279" applyNumberFormat="1" applyFill="1" applyBorder="1" applyAlignment="1">
      <alignment horizontal="center"/>
    </xf>
    <xf numFmtId="172" fontId="1" fillId="32" borderId="29" xfId="279" applyNumberFormat="1" applyFill="1" applyBorder="1" applyAlignment="1">
      <alignment horizontal="center"/>
    </xf>
    <xf numFmtId="0" fontId="1" fillId="31" borderId="55" xfId="279" applyFill="1" applyBorder="1" applyAlignment="1">
      <alignment horizontal="center" vertical="center"/>
    </xf>
    <xf numFmtId="0" fontId="1" fillId="31" borderId="56" xfId="279" applyFill="1" applyBorder="1" applyAlignment="1">
      <alignment horizontal="center" vertical="center"/>
    </xf>
    <xf numFmtId="172" fontId="1" fillId="32" borderId="85" xfId="279" applyNumberFormat="1" applyFill="1" applyBorder="1" applyAlignment="1">
      <alignment horizontal="center"/>
    </xf>
    <xf numFmtId="172" fontId="1" fillId="32" borderId="34" xfId="279" applyNumberFormat="1" applyFill="1" applyBorder="1" applyAlignment="1">
      <alignment horizontal="center"/>
    </xf>
    <xf numFmtId="172" fontId="1" fillId="32" borderId="64" xfId="279" applyNumberFormat="1" applyFill="1" applyBorder="1" applyAlignment="1">
      <alignment horizontal="center"/>
    </xf>
    <xf numFmtId="0" fontId="150" fillId="0" borderId="0" xfId="279" applyFont="1" applyAlignment="1">
      <alignment horizontal="left" indent="1"/>
    </xf>
    <xf numFmtId="172" fontId="1" fillId="32" borderId="40" xfId="279" applyNumberFormat="1" applyFill="1" applyBorder="1" applyAlignment="1">
      <alignment horizontal="center"/>
    </xf>
    <xf numFmtId="172" fontId="1" fillId="32" borderId="23" xfId="279" applyNumberFormat="1" applyFill="1" applyBorder="1" applyAlignment="1">
      <alignment horizontal="center"/>
    </xf>
    <xf numFmtId="172" fontId="1" fillId="32" borderId="86" xfId="279" applyNumberFormat="1" applyFill="1" applyBorder="1" applyAlignment="1">
      <alignment horizontal="center"/>
    </xf>
    <xf numFmtId="0" fontId="12" fillId="0" borderId="18" xfId="279" applyFont="1" applyBorder="1" applyAlignment="1">
      <alignment horizontal="center"/>
    </xf>
    <xf numFmtId="0" fontId="127" fillId="0" borderId="0" xfId="279" applyFont="1" applyAlignment="1">
      <alignment horizontal="left"/>
    </xf>
    <xf numFmtId="0" fontId="12" fillId="3" borderId="12" xfId="279" applyFont="1" applyFill="1" applyBorder="1" applyAlignment="1">
      <alignment horizontal="centerContinuous"/>
    </xf>
    <xf numFmtId="0" fontId="14" fillId="3" borderId="2" xfId="279" applyFont="1" applyFill="1" applyBorder="1" applyAlignment="1">
      <alignment horizontal="centerContinuous"/>
    </xf>
    <xf numFmtId="0" fontId="14" fillId="3" borderId="3" xfId="279" applyFont="1" applyFill="1" applyBorder="1" applyAlignment="1">
      <alignment horizontal="centerContinuous"/>
    </xf>
    <xf numFmtId="0" fontId="130" fillId="0" borderId="0" xfId="279" applyFont="1"/>
    <xf numFmtId="0" fontId="23" fillId="0" borderId="0" xfId="279" applyFont="1" applyAlignment="1">
      <alignment horizontal="centerContinuous"/>
    </xf>
    <xf numFmtId="0" fontId="14" fillId="3" borderId="12" xfId="279" applyFont="1" applyFill="1" applyBorder="1" applyAlignment="1">
      <alignment horizontal="left"/>
    </xf>
    <xf numFmtId="0" fontId="14" fillId="3" borderId="13" xfId="279" applyFont="1" applyFill="1" applyBorder="1" applyAlignment="1">
      <alignment horizontal="center"/>
    </xf>
    <xf numFmtId="0" fontId="12" fillId="3" borderId="3" xfId="279" applyFont="1" applyFill="1" applyBorder="1" applyAlignment="1">
      <alignment horizontal="center"/>
    </xf>
    <xf numFmtId="0" fontId="127" fillId="0" borderId="0" xfId="279" applyFont="1"/>
    <xf numFmtId="0" fontId="14" fillId="0" borderId="0" xfId="279" applyFont="1" applyAlignment="1">
      <alignment horizontal="centerContinuous"/>
    </xf>
    <xf numFmtId="0" fontId="12" fillId="3" borderId="74" xfId="279" applyFont="1" applyFill="1" applyBorder="1" applyAlignment="1">
      <alignment horizontal="left"/>
    </xf>
    <xf numFmtId="0" fontId="12" fillId="3" borderId="75" xfId="279" applyFont="1" applyFill="1" applyBorder="1" applyAlignment="1">
      <alignment horizontal="right"/>
    </xf>
    <xf numFmtId="172" fontId="37" fillId="32" borderId="3" xfId="0" applyNumberFormat="1" applyFont="1" applyFill="1" applyBorder="1" applyAlignment="1">
      <alignment horizontal="center"/>
    </xf>
    <xf numFmtId="0" fontId="154" fillId="0" borderId="0" xfId="279" applyFont="1" applyAlignment="1">
      <alignment horizontal="left"/>
    </xf>
    <xf numFmtId="0" fontId="14" fillId="3" borderId="50" xfId="279" applyFont="1" applyFill="1" applyBorder="1"/>
    <xf numFmtId="0" fontId="12" fillId="3" borderId="50" xfId="279" applyFont="1" applyFill="1" applyBorder="1" applyAlignment="1">
      <alignment horizontal="right"/>
    </xf>
    <xf numFmtId="0" fontId="154" fillId="0" borderId="0" xfId="279" applyFont="1"/>
    <xf numFmtId="173" fontId="37" fillId="3" borderId="50" xfId="279" applyNumberFormat="1" applyFont="1" applyFill="1" applyBorder="1"/>
    <xf numFmtId="0" fontId="12" fillId="3" borderId="23" xfId="279" applyFont="1" applyFill="1" applyBorder="1" applyAlignment="1">
      <alignment horizontal="right"/>
    </xf>
    <xf numFmtId="0" fontId="133" fillId="3" borderId="50" xfId="279" applyFont="1" applyFill="1" applyBorder="1"/>
    <xf numFmtId="0" fontId="14" fillId="3" borderId="34" xfId="279" applyFont="1" applyFill="1" applyBorder="1" applyAlignment="1">
      <alignment horizontal="right"/>
    </xf>
    <xf numFmtId="210" fontId="160" fillId="32" borderId="34" xfId="279" applyNumberFormat="1" applyFont="1" applyFill="1" applyBorder="1" applyAlignment="1">
      <alignment horizontal="center"/>
    </xf>
    <xf numFmtId="0" fontId="1" fillId="0" borderId="0" xfId="0" applyFont="1" applyAlignment="1">
      <alignment horizontal="left"/>
    </xf>
    <xf numFmtId="0" fontId="136" fillId="3" borderId="50" xfId="279" applyFont="1" applyFill="1" applyBorder="1"/>
    <xf numFmtId="0" fontId="14" fillId="3" borderId="50" xfId="279" applyFont="1" applyFill="1" applyBorder="1" applyAlignment="1">
      <alignment horizontal="right"/>
    </xf>
    <xf numFmtId="0" fontId="163" fillId="32" borderId="50" xfId="279" applyFont="1" applyFill="1" applyBorder="1" applyAlignment="1">
      <alignment horizontal="center"/>
    </xf>
    <xf numFmtId="0" fontId="1" fillId="3" borderId="3" xfId="279" applyFill="1" applyBorder="1"/>
    <xf numFmtId="0" fontId="119" fillId="3" borderId="23" xfId="279" applyFont="1" applyFill="1" applyBorder="1"/>
    <xf numFmtId="2" fontId="37" fillId="32" borderId="23" xfId="279" applyNumberFormat="1" applyFont="1" applyFill="1" applyBorder="1" applyAlignment="1">
      <alignment horizontal="center"/>
    </xf>
    <xf numFmtId="0" fontId="131" fillId="0" borderId="0" xfId="279" applyFont="1" applyAlignment="1">
      <alignment horizontal="center"/>
    </xf>
    <xf numFmtId="0" fontId="139" fillId="0" borderId="0" xfId="279" applyFont="1"/>
    <xf numFmtId="0" fontId="163" fillId="3" borderId="50" xfId="279" applyFont="1" applyFill="1" applyBorder="1" applyAlignment="1">
      <alignment horizontal="center"/>
    </xf>
    <xf numFmtId="2" fontId="37" fillId="3" borderId="23" xfId="279" applyNumberFormat="1" applyFont="1" applyFill="1" applyBorder="1" applyAlignment="1">
      <alignment horizontal="center"/>
    </xf>
    <xf numFmtId="0" fontId="12" fillId="3" borderId="76" xfId="279" applyFont="1" applyFill="1" applyBorder="1"/>
    <xf numFmtId="0" fontId="14" fillId="3" borderId="77" xfId="279" applyFont="1" applyFill="1" applyBorder="1" applyAlignment="1">
      <alignment horizontal="right"/>
    </xf>
    <xf numFmtId="210" fontId="37" fillId="3" borderId="77" xfId="279" applyNumberFormat="1" applyFont="1" applyFill="1" applyBorder="1" applyAlignment="1">
      <alignment horizontal="center"/>
    </xf>
    <xf numFmtId="0" fontId="140" fillId="0" borderId="0" xfId="279" applyFont="1"/>
    <xf numFmtId="0" fontId="141" fillId="0" borderId="0" xfId="279" applyFont="1" applyAlignment="1">
      <alignment horizontal="right"/>
    </xf>
    <xf numFmtId="0" fontId="12" fillId="3" borderId="78" xfId="279" applyFont="1" applyFill="1" applyBorder="1" applyAlignment="1">
      <alignment horizontal="centerContinuous" vertical="center"/>
    </xf>
    <xf numFmtId="0" fontId="1" fillId="3" borderId="1" xfId="279" applyFill="1" applyBorder="1" applyAlignment="1">
      <alignment horizontal="centerContinuous" vertical="center"/>
    </xf>
    <xf numFmtId="0" fontId="1" fillId="3" borderId="79" xfId="279" applyFill="1" applyBorder="1" applyAlignment="1">
      <alignment horizontal="centerContinuous" vertical="center"/>
    </xf>
    <xf numFmtId="0" fontId="119" fillId="3" borderId="12" xfId="279" applyFont="1" applyFill="1" applyBorder="1" applyAlignment="1">
      <alignment vertical="center"/>
    </xf>
    <xf numFmtId="0" fontId="16" fillId="3" borderId="13" xfId="279" applyFont="1" applyFill="1" applyBorder="1" applyAlignment="1">
      <alignment vertical="center"/>
    </xf>
    <xf numFmtId="0" fontId="1" fillId="0" borderId="0" xfId="279" applyAlignment="1">
      <alignment vertical="top"/>
    </xf>
    <xf numFmtId="0" fontId="154" fillId="0" borderId="0" xfId="279" applyFont="1" applyAlignment="1">
      <alignment vertical="top"/>
    </xf>
    <xf numFmtId="0" fontId="119" fillId="3" borderId="47" xfId="279" applyFont="1" applyFill="1" applyBorder="1" applyAlignment="1">
      <alignment vertical="center"/>
    </xf>
    <xf numFmtId="0" fontId="16" fillId="3" borderId="29" xfId="279" applyFont="1" applyFill="1" applyBorder="1" applyAlignment="1">
      <alignment vertical="center"/>
    </xf>
    <xf numFmtId="0" fontId="59" fillId="0" borderId="0" xfId="279" applyFont="1" applyAlignment="1">
      <alignment horizontal="centerContinuous" vertical="center"/>
    </xf>
    <xf numFmtId="0" fontId="1" fillId="0" borderId="0" xfId="279" applyAlignment="1">
      <alignment horizontal="centerContinuous" vertical="center"/>
    </xf>
    <xf numFmtId="0" fontId="1" fillId="0" borderId="0" xfId="279" applyAlignment="1">
      <alignment vertical="center"/>
    </xf>
    <xf numFmtId="2" fontId="144" fillId="0" borderId="24" xfId="279" applyNumberFormat="1" applyFont="1" applyBorder="1" applyAlignment="1">
      <alignment horizontal="center" vertical="center"/>
    </xf>
    <xf numFmtId="0" fontId="119" fillId="3" borderId="78" xfId="279" applyFont="1" applyFill="1" applyBorder="1"/>
    <xf numFmtId="0" fontId="16" fillId="3" borderId="1" xfId="279" applyFont="1" applyFill="1" applyBorder="1"/>
    <xf numFmtId="0" fontId="16" fillId="3" borderId="79" xfId="279" applyFont="1" applyFill="1" applyBorder="1"/>
    <xf numFmtId="0" fontId="119" fillId="3" borderId="78" xfId="279" applyFont="1" applyFill="1" applyBorder="1" applyAlignment="1">
      <alignment horizontal="centerContinuous"/>
    </xf>
    <xf numFmtId="0" fontId="119" fillId="3" borderId="79" xfId="279" applyFont="1" applyFill="1" applyBorder="1" applyAlignment="1">
      <alignment horizontal="centerContinuous"/>
    </xf>
    <xf numFmtId="0" fontId="119" fillId="3" borderId="78" xfId="279" applyFont="1" applyFill="1" applyBorder="1" applyAlignment="1">
      <alignment horizontal="centerContinuous" wrapText="1"/>
    </xf>
    <xf numFmtId="0" fontId="16" fillId="3" borderId="2" xfId="279" applyFont="1" applyFill="1" applyBorder="1" applyAlignment="1">
      <alignment vertical="center"/>
    </xf>
    <xf numFmtId="0" fontId="16" fillId="0" borderId="0" xfId="279" applyFont="1"/>
    <xf numFmtId="0" fontId="16" fillId="3" borderId="58" xfId="279" applyFont="1" applyFill="1" applyBorder="1" applyAlignment="1">
      <alignment vertical="center"/>
    </xf>
    <xf numFmtId="0" fontId="126" fillId="0" borderId="0" xfId="279" applyFont="1" applyAlignment="1">
      <alignment vertical="top"/>
    </xf>
    <xf numFmtId="0" fontId="152" fillId="0" borderId="0" xfId="279" applyFont="1" applyAlignment="1">
      <alignment horizontal="center" vertical="center"/>
    </xf>
    <xf numFmtId="0" fontId="0" fillId="0" borderId="81" xfId="0" applyBorder="1" applyAlignment="1">
      <alignment vertical="center" wrapText="1"/>
    </xf>
    <xf numFmtId="0" fontId="159" fillId="0" borderId="0" xfId="0" applyFont="1" applyAlignment="1">
      <alignment vertical="center"/>
    </xf>
    <xf numFmtId="0" fontId="145" fillId="0" borderId="81" xfId="0" applyFont="1" applyBorder="1" applyAlignment="1">
      <alignment vertical="center" wrapText="1"/>
    </xf>
    <xf numFmtId="0" fontId="154" fillId="0" borderId="0" xfId="279" applyFont="1" applyAlignment="1">
      <alignment vertical="center"/>
    </xf>
    <xf numFmtId="0" fontId="126" fillId="0" borderId="0" xfId="279" applyFont="1" applyAlignment="1">
      <alignment vertical="center"/>
    </xf>
    <xf numFmtId="9" fontId="37" fillId="0" borderId="3" xfId="278" applyFont="1" applyFill="1" applyBorder="1" applyAlignment="1" applyProtection="1">
      <alignment horizontal="center" vertical="center"/>
    </xf>
    <xf numFmtId="0" fontId="146" fillId="0" borderId="81" xfId="0" applyFont="1" applyBorder="1" applyAlignment="1">
      <alignment vertical="center" wrapText="1"/>
    </xf>
    <xf numFmtId="0" fontId="160" fillId="0" borderId="0" xfId="279" applyFont="1" applyAlignment="1">
      <alignment horizontal="left"/>
    </xf>
    <xf numFmtId="0" fontId="161" fillId="0" borderId="0" xfId="0" applyFont="1" applyAlignment="1">
      <alignment vertical="center" wrapText="1"/>
    </xf>
    <xf numFmtId="0" fontId="37" fillId="0" borderId="0" xfId="279" applyFont="1"/>
    <xf numFmtId="174" fontId="37" fillId="0" borderId="0" xfId="278" applyNumberFormat="1" applyFont="1" applyAlignment="1" applyProtection="1">
      <alignment horizontal="center"/>
    </xf>
    <xf numFmtId="0" fontId="161" fillId="0" borderId="0" xfId="0" applyFont="1" applyAlignment="1">
      <alignment horizontal="left" vertical="center" wrapText="1"/>
    </xf>
    <xf numFmtId="0" fontId="146" fillId="0" borderId="0" xfId="0" applyFont="1" applyAlignment="1">
      <alignment horizontal="left" vertical="center" wrapText="1"/>
    </xf>
    <xf numFmtId="0" fontId="147" fillId="0" borderId="0" xfId="279" applyFont="1" applyAlignment="1">
      <alignment horizontal="centerContinuous"/>
    </xf>
    <xf numFmtId="0" fontId="16" fillId="0" borderId="0" xfId="279" applyFont="1" applyAlignment="1">
      <alignment horizontal="centerContinuous"/>
    </xf>
    <xf numFmtId="0" fontId="170" fillId="19" borderId="3" xfId="276" applyFont="1" applyFill="1" applyBorder="1" applyAlignment="1" applyProtection="1">
      <alignment horizontal="center" vertical="center"/>
    </xf>
    <xf numFmtId="0" fontId="164" fillId="0" borderId="0" xfId="279" applyFont="1" applyAlignment="1">
      <alignment horizontal="left"/>
    </xf>
    <xf numFmtId="0" fontId="16" fillId="0" borderId="0" xfId="279" applyFont="1" applyAlignment="1">
      <alignment horizontal="center"/>
    </xf>
    <xf numFmtId="0" fontId="16" fillId="0" borderId="0" xfId="279" applyFont="1" applyAlignment="1">
      <alignment horizontal="left"/>
    </xf>
    <xf numFmtId="0" fontId="12" fillId="16" borderId="3" xfId="279" applyFont="1" applyFill="1" applyBorder="1" applyAlignment="1">
      <alignment horizontal="center"/>
    </xf>
    <xf numFmtId="9" fontId="16" fillId="0" borderId="3" xfId="279" applyNumberFormat="1" applyFont="1" applyBorder="1" applyAlignment="1">
      <alignment horizontal="center"/>
    </xf>
    <xf numFmtId="172" fontId="16" fillId="0" borderId="3" xfId="279" applyNumberFormat="1" applyFont="1" applyBorder="1" applyAlignment="1">
      <alignment horizontal="center"/>
    </xf>
    <xf numFmtId="0" fontId="12" fillId="0" borderId="12" xfId="279" applyFont="1" applyBorder="1" applyAlignment="1">
      <alignment horizontal="left"/>
    </xf>
    <xf numFmtId="0" fontId="12" fillId="0" borderId="2" xfId="279" applyFont="1" applyBorder="1" applyAlignment="1">
      <alignment horizontal="center"/>
    </xf>
    <xf numFmtId="0" fontId="12" fillId="0" borderId="13" xfId="279" applyFont="1" applyBorder="1" applyAlignment="1">
      <alignment horizontal="center"/>
    </xf>
    <xf numFmtId="0" fontId="12" fillId="0" borderId="12" xfId="279" applyFont="1" applyBorder="1" applyAlignment="1">
      <alignment horizontal="center"/>
    </xf>
    <xf numFmtId="0" fontId="12" fillId="0" borderId="21" xfId="279" applyFont="1" applyBorder="1" applyAlignment="1">
      <alignment horizontal="center"/>
    </xf>
    <xf numFmtId="0" fontId="12" fillId="0" borderId="0" xfId="279" applyFont="1" applyAlignment="1">
      <alignment horizontal="center"/>
    </xf>
    <xf numFmtId="170" fontId="1" fillId="0" borderId="19" xfId="279" applyNumberFormat="1" applyBorder="1" applyAlignment="1">
      <alignment horizontal="center"/>
    </xf>
    <xf numFmtId="170" fontId="1" fillId="0" borderId="0" xfId="279" applyNumberFormat="1" applyAlignment="1">
      <alignment horizontal="center"/>
    </xf>
    <xf numFmtId="0" fontId="12" fillId="0" borderId="19" xfId="279" applyFont="1" applyBorder="1" applyAlignment="1">
      <alignment horizontal="center"/>
    </xf>
    <xf numFmtId="0" fontId="12" fillId="33" borderId="0" xfId="279" applyFont="1" applyFill="1" applyAlignment="1">
      <alignment horizontal="center"/>
    </xf>
    <xf numFmtId="170" fontId="1" fillId="33" borderId="19" xfId="279" applyNumberFormat="1" applyFill="1" applyBorder="1" applyAlignment="1">
      <alignment horizontal="center"/>
    </xf>
    <xf numFmtId="170" fontId="1" fillId="33" borderId="0" xfId="279" applyNumberFormat="1" applyFill="1" applyAlignment="1">
      <alignment horizontal="center"/>
    </xf>
    <xf numFmtId="0" fontId="12" fillId="0" borderId="0" xfId="279" quotePrefix="1" applyFont="1" applyAlignment="1">
      <alignment horizontal="center"/>
    </xf>
    <xf numFmtId="173" fontId="1" fillId="0" borderId="0" xfId="279" applyNumberFormat="1"/>
    <xf numFmtId="172" fontId="1" fillId="0" borderId="0" xfId="279" applyNumberFormat="1" applyAlignment="1">
      <alignment horizontal="center"/>
    </xf>
    <xf numFmtId="173" fontId="1" fillId="0" borderId="0" xfId="279" applyNumberFormat="1" applyAlignment="1">
      <alignment horizontal="center"/>
    </xf>
    <xf numFmtId="9" fontId="1" fillId="0" borderId="0" xfId="278" applyFont="1" applyProtection="1"/>
    <xf numFmtId="0" fontId="119" fillId="0" borderId="21" xfId="279" applyFont="1" applyBorder="1" applyAlignment="1">
      <alignment horizontal="left"/>
    </xf>
    <xf numFmtId="0" fontId="119" fillId="0" borderId="0" xfId="279" applyFont="1" applyAlignment="1">
      <alignment horizontal="left"/>
    </xf>
    <xf numFmtId="0" fontId="85" fillId="20" borderId="0" xfId="12" applyFont="1" applyFill="1" applyAlignment="1">
      <alignment horizontal="center" vertical="center"/>
    </xf>
    <xf numFmtId="0" fontId="0" fillId="20" borderId="0" xfId="0" applyFill="1" applyAlignment="1">
      <alignment horizontal="center" vertical="center"/>
    </xf>
    <xf numFmtId="0" fontId="3" fillId="20" borderId="0" xfId="0" applyFont="1" applyFill="1" applyAlignment="1">
      <alignment horizontal="left" vertical="center"/>
    </xf>
    <xf numFmtId="0" fontId="30" fillId="0" borderId="0" xfId="17" applyFont="1" applyAlignment="1">
      <alignment horizontal="right" vertical="center"/>
    </xf>
    <xf numFmtId="0" fontId="13" fillId="0" borderId="0" xfId="17" applyFont="1" applyAlignment="1">
      <alignment horizontal="right"/>
    </xf>
    <xf numFmtId="2" fontId="13" fillId="22" borderId="2" xfId="17" applyNumberFormat="1" applyFont="1" applyFill="1" applyBorder="1" applyAlignment="1">
      <alignment horizontal="center"/>
    </xf>
    <xf numFmtId="0" fontId="13" fillId="22" borderId="2" xfId="17" applyFont="1" applyFill="1" applyBorder="1" applyAlignment="1">
      <alignment horizontal="center"/>
    </xf>
    <xf numFmtId="2" fontId="13" fillId="21" borderId="2" xfId="17" applyNumberFormat="1" applyFont="1" applyFill="1" applyBorder="1" applyAlignment="1">
      <alignment horizontal="center"/>
    </xf>
    <xf numFmtId="0" fontId="13" fillId="21" borderId="2" xfId="17" applyFont="1" applyFill="1" applyBorder="1" applyAlignment="1">
      <alignment horizontal="center"/>
    </xf>
    <xf numFmtId="0" fontId="13" fillId="21" borderId="32" xfId="17" applyFont="1" applyFill="1" applyBorder="1" applyAlignment="1">
      <alignment horizontal="center"/>
    </xf>
    <xf numFmtId="0" fontId="13" fillId="21" borderId="19" xfId="17" applyFont="1" applyFill="1" applyBorder="1"/>
    <xf numFmtId="0" fontId="0" fillId="21" borderId="0" xfId="0" applyFill="1"/>
    <xf numFmtId="2" fontId="0" fillId="22" borderId="0" xfId="0" applyNumberFormat="1" applyFill="1" applyAlignment="1">
      <alignment horizontal="center"/>
    </xf>
    <xf numFmtId="0" fontId="0" fillId="22" borderId="0" xfId="0" applyFill="1"/>
    <xf numFmtId="0" fontId="0" fillId="21" borderId="32" xfId="0" applyFill="1" applyBorder="1" applyAlignment="1">
      <alignment horizontal="center"/>
    </xf>
    <xf numFmtId="0" fontId="13" fillId="21" borderId="0" xfId="17" applyFont="1" applyFill="1" applyAlignment="1">
      <alignment horizontal="center"/>
    </xf>
    <xf numFmtId="0" fontId="11" fillId="0" borderId="0" xfId="17" applyFont="1" applyAlignment="1">
      <alignment horizontal="right"/>
    </xf>
    <xf numFmtId="0" fontId="13" fillId="0" borderId="18" xfId="17" applyFont="1" applyBorder="1" applyAlignment="1">
      <alignment vertical="center"/>
    </xf>
    <xf numFmtId="0" fontId="0" fillId="0" borderId="0" xfId="0" applyAlignment="1">
      <alignment horizontal="left" vertical="center"/>
    </xf>
    <xf numFmtId="0" fontId="0" fillId="0" borderId="0" xfId="0" applyAlignment="1">
      <alignment vertical="center"/>
    </xf>
    <xf numFmtId="0" fontId="0" fillId="0" borderId="7" xfId="0" applyBorder="1" applyAlignment="1">
      <alignment vertical="center"/>
    </xf>
    <xf numFmtId="172" fontId="0" fillId="0" borderId="0" xfId="0" applyNumberFormat="1"/>
    <xf numFmtId="170" fontId="2" fillId="19" borderId="40" xfId="12" applyNumberFormat="1" applyFont="1" applyFill="1" applyBorder="1" applyAlignment="1" applyProtection="1">
      <alignment horizontal="center"/>
      <protection locked="0"/>
    </xf>
    <xf numFmtId="170" fontId="2" fillId="19" borderId="23" xfId="12" applyNumberFormat="1" applyFont="1" applyFill="1" applyBorder="1" applyAlignment="1" applyProtection="1">
      <alignment horizontal="center"/>
      <protection locked="0"/>
    </xf>
    <xf numFmtId="9" fontId="13" fillId="0" borderId="3" xfId="17" applyNumberFormat="1" applyFont="1" applyBorder="1" applyAlignment="1">
      <alignment horizontal="center" vertical="center"/>
    </xf>
    <xf numFmtId="0" fontId="167" fillId="0" borderId="11" xfId="17" applyFont="1" applyBorder="1" applyAlignment="1">
      <alignment horizontal="left" vertical="center"/>
    </xf>
    <xf numFmtId="0" fontId="13" fillId="0" borderId="7" xfId="17" applyFont="1" applyBorder="1" applyAlignment="1">
      <alignment vertical="center"/>
    </xf>
    <xf numFmtId="0" fontId="13" fillId="0" borderId="8" xfId="17" applyFont="1" applyBorder="1" applyAlignment="1">
      <alignment vertical="center"/>
    </xf>
    <xf numFmtId="0" fontId="167" fillId="0" borderId="4" xfId="17" applyFont="1" applyBorder="1" applyAlignment="1">
      <alignment horizontal="left" vertical="center"/>
    </xf>
    <xf numFmtId="0" fontId="13" fillId="0" borderId="9" xfId="17" applyFont="1" applyBorder="1" applyAlignment="1">
      <alignment vertical="center"/>
    </xf>
    <xf numFmtId="0" fontId="167" fillId="0" borderId="5" xfId="17" applyFont="1" applyBorder="1" applyAlignment="1">
      <alignment horizontal="left" vertical="center"/>
    </xf>
    <xf numFmtId="0" fontId="13" fillId="0" borderId="69" xfId="17" applyFont="1" applyBorder="1" applyAlignment="1">
      <alignment vertical="center"/>
    </xf>
    <xf numFmtId="0" fontId="13" fillId="0" borderId="10" xfId="17" quotePrefix="1" applyFont="1" applyBorder="1" applyAlignment="1">
      <alignment vertical="center"/>
    </xf>
    <xf numFmtId="9" fontId="13" fillId="0" borderId="0" xfId="17" applyNumberFormat="1" applyFont="1" applyAlignment="1">
      <alignment horizontal="center" vertical="center"/>
    </xf>
    <xf numFmtId="0" fontId="37" fillId="6" borderId="12" xfId="278" applyNumberFormat="1" applyFont="1" applyFill="1" applyBorder="1" applyAlignment="1" applyProtection="1">
      <alignment horizontal="center" vertical="center" wrapText="1"/>
      <protection locked="0"/>
    </xf>
    <xf numFmtId="0" fontId="37" fillId="6" borderId="12" xfId="0" applyFont="1" applyFill="1" applyBorder="1" applyAlignment="1" applyProtection="1">
      <alignment horizontal="center" vertical="center"/>
      <protection locked="0"/>
    </xf>
    <xf numFmtId="0" fontId="22" fillId="6" borderId="12" xfId="0" applyFont="1" applyFill="1" applyBorder="1" applyAlignment="1" applyProtection="1">
      <alignment horizontal="center" vertical="center" wrapText="1"/>
      <protection locked="0"/>
    </xf>
    <xf numFmtId="0" fontId="165" fillId="6" borderId="12" xfId="0" applyFont="1" applyFill="1" applyBorder="1" applyAlignment="1" applyProtection="1">
      <alignment horizontal="center" vertical="center"/>
      <protection locked="0"/>
    </xf>
    <xf numFmtId="0" fontId="0" fillId="25" borderId="69" xfId="0" applyFill="1" applyBorder="1"/>
    <xf numFmtId="0" fontId="0" fillId="0" borderId="69" xfId="0" applyBorder="1"/>
    <xf numFmtId="2" fontId="192" fillId="6" borderId="3" xfId="0" applyNumberFormat="1" applyFont="1" applyFill="1" applyBorder="1" applyAlignment="1" applyProtection="1">
      <alignment horizontal="center" vertical="center"/>
      <protection locked="0"/>
    </xf>
    <xf numFmtId="0" fontId="26" fillId="0" borderId="0" xfId="0" applyFont="1"/>
    <xf numFmtId="0" fontId="5" fillId="0" borderId="0" xfId="0" applyFont="1"/>
    <xf numFmtId="0" fontId="37" fillId="0" borderId="0" xfId="0" quotePrefix="1" applyFont="1"/>
    <xf numFmtId="0" fontId="87" fillId="0" borderId="0" xfId="0" applyFont="1" applyAlignment="1">
      <alignment vertical="center"/>
    </xf>
    <xf numFmtId="0" fontId="1" fillId="24" borderId="69" xfId="12" applyFill="1" applyBorder="1" applyAlignment="1">
      <alignment horizontal="center"/>
    </xf>
    <xf numFmtId="0" fontId="84" fillId="24" borderId="69" xfId="0" applyFont="1" applyFill="1" applyBorder="1" applyAlignment="1">
      <alignment horizontal="center"/>
    </xf>
    <xf numFmtId="2" fontId="84" fillId="24" borderId="69" xfId="0" applyNumberFormat="1" applyFont="1" applyFill="1" applyBorder="1" applyAlignment="1">
      <alignment horizontal="center"/>
    </xf>
    <xf numFmtId="0" fontId="0" fillId="24" borderId="69" xfId="0" applyFill="1" applyBorder="1" applyAlignment="1">
      <alignment horizontal="center"/>
    </xf>
    <xf numFmtId="0" fontId="0" fillId="21" borderId="69" xfId="0" applyFill="1" applyBorder="1" applyAlignment="1">
      <alignment horizontal="center"/>
    </xf>
    <xf numFmtId="0" fontId="1" fillId="0" borderId="69" xfId="12" applyBorder="1"/>
    <xf numFmtId="0" fontId="6" fillId="0" borderId="69" xfId="12" applyFont="1" applyBorder="1" applyAlignment="1">
      <alignment horizontal="center"/>
    </xf>
    <xf numFmtId="14" fontId="6" fillId="0" borderId="69" xfId="12" applyNumberFormat="1" applyFont="1" applyBorder="1" applyAlignment="1">
      <alignment horizontal="left"/>
    </xf>
    <xf numFmtId="14" fontId="6" fillId="21" borderId="69" xfId="12" applyNumberFormat="1" applyFont="1" applyFill="1" applyBorder="1" applyAlignment="1">
      <alignment horizontal="left"/>
    </xf>
    <xf numFmtId="0" fontId="0" fillId="0" borderId="69" xfId="0" applyBorder="1" applyAlignment="1">
      <alignment horizontal="left" vertical="center"/>
    </xf>
    <xf numFmtId="9" fontId="191" fillId="29" borderId="69" xfId="17" applyNumberFormat="1" applyFont="1" applyFill="1" applyBorder="1" applyAlignment="1" applyProtection="1">
      <alignment horizontal="center" vertical="center"/>
      <protection locked="0"/>
    </xf>
    <xf numFmtId="0" fontId="6" fillId="16" borderId="23" xfId="0" applyFont="1" applyFill="1" applyBorder="1"/>
    <xf numFmtId="0" fontId="30" fillId="16" borderId="23" xfId="0" applyFont="1" applyFill="1" applyBorder="1" applyAlignment="1">
      <alignment horizontal="center"/>
    </xf>
    <xf numFmtId="2" fontId="22" fillId="0" borderId="3" xfId="0" applyNumberFormat="1" applyFont="1" applyBorder="1" applyAlignment="1">
      <alignment horizontal="center"/>
    </xf>
    <xf numFmtId="10" fontId="37" fillId="0" borderId="24" xfId="279" applyNumberFormat="1" applyFont="1" applyBorder="1" applyAlignment="1">
      <alignment horizontal="center" vertical="center"/>
    </xf>
    <xf numFmtId="0" fontId="0" fillId="0" borderId="3" xfId="0" applyBorder="1" applyAlignment="1">
      <alignment horizontal="right"/>
    </xf>
    <xf numFmtId="0" fontId="0" fillId="16" borderId="3" xfId="0" applyFill="1" applyBorder="1" applyAlignment="1">
      <alignment horizontal="center"/>
    </xf>
    <xf numFmtId="0" fontId="0" fillId="19" borderId="21" xfId="0" applyFill="1" applyBorder="1" applyAlignment="1" applyProtection="1">
      <alignment horizontal="left" wrapText="1"/>
      <protection locked="0"/>
    </xf>
    <xf numFmtId="214" fontId="140" fillId="0" borderId="0" xfId="279" applyNumberFormat="1" applyFont="1"/>
    <xf numFmtId="1" fontId="0" fillId="0" borderId="0" xfId="0" applyNumberFormat="1"/>
    <xf numFmtId="0" fontId="88" fillId="0" borderId="3" xfId="0" applyFont="1" applyBorder="1" applyAlignment="1">
      <alignment horizontal="center" vertical="center"/>
    </xf>
    <xf numFmtId="0" fontId="89" fillId="0" borderId="3" xfId="0" applyFont="1" applyBorder="1" applyAlignment="1">
      <alignment vertical="center" wrapText="1"/>
    </xf>
    <xf numFmtId="213" fontId="88" fillId="0" borderId="3" xfId="0" applyNumberFormat="1" applyFont="1" applyBorder="1" applyAlignment="1">
      <alignment horizontal="center" vertical="center"/>
    </xf>
    <xf numFmtId="14" fontId="88" fillId="0" borderId="3" xfId="0" applyNumberFormat="1" applyFont="1" applyBorder="1" applyAlignment="1">
      <alignment horizontal="center" vertical="center"/>
    </xf>
    <xf numFmtId="0" fontId="88" fillId="0" borderId="3" xfId="0" applyFont="1" applyBorder="1" applyAlignment="1">
      <alignment vertical="center" wrapText="1"/>
    </xf>
    <xf numFmtId="14" fontId="88" fillId="0" borderId="3" xfId="0" applyNumberFormat="1" applyFont="1" applyBorder="1" applyAlignment="1">
      <alignment horizontal="center" vertical="center" wrapText="1"/>
    </xf>
    <xf numFmtId="0" fontId="88" fillId="0" borderId="3" xfId="0" quotePrefix="1" applyFont="1" applyBorder="1" applyAlignment="1">
      <alignment vertical="center" wrapText="1"/>
    </xf>
    <xf numFmtId="0" fontId="150" fillId="24" borderId="34" xfId="0" applyFont="1" applyFill="1" applyBorder="1" applyAlignment="1">
      <alignment horizontal="center"/>
    </xf>
    <xf numFmtId="0" fontId="37" fillId="0" borderId="12" xfId="12" applyFont="1" applyBorder="1" applyAlignment="1">
      <alignment horizontal="right"/>
    </xf>
    <xf numFmtId="0" fontId="37" fillId="0" borderId="13" xfId="12" applyFont="1" applyBorder="1" applyAlignment="1">
      <alignment horizontal="right"/>
    </xf>
    <xf numFmtId="0" fontId="1" fillId="0" borderId="56" xfId="12" applyBorder="1" applyAlignment="1">
      <alignment horizontal="right"/>
    </xf>
    <xf numFmtId="0" fontId="1" fillId="0" borderId="29" xfId="12" applyBorder="1" applyAlignment="1">
      <alignment horizontal="right"/>
    </xf>
    <xf numFmtId="0" fontId="0" fillId="6" borderId="12" xfId="0" applyFill="1" applyBorder="1" applyAlignment="1" applyProtection="1">
      <alignment horizontal="center"/>
      <protection locked="0"/>
    </xf>
    <xf numFmtId="0" fontId="0" fillId="6" borderId="2" xfId="0" applyFill="1" applyBorder="1" applyAlignment="1" applyProtection="1">
      <alignment horizontal="center"/>
      <protection locked="0"/>
    </xf>
    <xf numFmtId="0" fontId="0" fillId="6" borderId="13" xfId="0" applyFill="1" applyBorder="1" applyAlignment="1" applyProtection="1">
      <alignment horizontal="center"/>
      <protection locked="0"/>
    </xf>
    <xf numFmtId="0" fontId="37" fillId="0" borderId="47" xfId="12" applyFont="1" applyBorder="1" applyAlignment="1">
      <alignment horizontal="right"/>
    </xf>
    <xf numFmtId="0" fontId="37" fillId="0" borderId="29" xfId="12" applyFont="1" applyBorder="1" applyAlignment="1">
      <alignment horizontal="right"/>
    </xf>
    <xf numFmtId="0" fontId="0" fillId="6" borderId="47" xfId="0" applyFill="1" applyBorder="1" applyAlignment="1" applyProtection="1">
      <alignment horizontal="center"/>
      <protection locked="0"/>
    </xf>
    <xf numFmtId="0" fontId="0" fillId="6" borderId="29" xfId="0" applyFill="1" applyBorder="1" applyAlignment="1" applyProtection="1">
      <alignment horizontal="center"/>
      <protection locked="0"/>
    </xf>
    <xf numFmtId="0" fontId="1" fillId="0" borderId="55" xfId="12" applyBorder="1" applyAlignment="1">
      <alignment horizontal="right"/>
    </xf>
    <xf numFmtId="0" fontId="1" fillId="0" borderId="13" xfId="12" applyBorder="1" applyAlignment="1">
      <alignment horizontal="right"/>
    </xf>
    <xf numFmtId="0" fontId="0" fillId="6" borderId="3" xfId="0" applyFill="1" applyBorder="1" applyAlignment="1" applyProtection="1">
      <alignment horizontal="center"/>
      <protection locked="0"/>
    </xf>
    <xf numFmtId="0" fontId="174" fillId="0" borderId="0" xfId="276" applyFont="1" applyAlignment="1"/>
    <xf numFmtId="0" fontId="123" fillId="0" borderId="11" xfId="0" applyFont="1" applyBorder="1" applyAlignment="1">
      <alignment horizontal="center" vertical="center" wrapText="1"/>
    </xf>
    <xf numFmtId="0" fontId="123" fillId="0" borderId="7" xfId="0" applyFont="1" applyBorder="1" applyAlignment="1">
      <alignment horizontal="center" vertical="center" wrapText="1"/>
    </xf>
    <xf numFmtId="0" fontId="123" fillId="0" borderId="8" xfId="0" applyFont="1" applyBorder="1" applyAlignment="1">
      <alignment horizontal="center" vertical="center" wrapText="1"/>
    </xf>
    <xf numFmtId="0" fontId="123" fillId="0" borderId="4" xfId="0" applyFont="1" applyBorder="1" applyAlignment="1">
      <alignment horizontal="center" vertical="center" wrapText="1"/>
    </xf>
    <xf numFmtId="0" fontId="123" fillId="0" borderId="0" xfId="0" applyFont="1" applyAlignment="1">
      <alignment horizontal="center" vertical="center" wrapText="1"/>
    </xf>
    <xf numFmtId="0" fontId="123" fillId="0" borderId="9" xfId="0" applyFont="1" applyBorder="1" applyAlignment="1">
      <alignment horizontal="center" vertical="center" wrapText="1"/>
    </xf>
    <xf numFmtId="0" fontId="123" fillId="0" borderId="5" xfId="0" applyFont="1" applyBorder="1" applyAlignment="1">
      <alignment horizontal="center" vertical="center" wrapText="1"/>
    </xf>
    <xf numFmtId="0" fontId="123" fillId="0" borderId="69" xfId="0" applyFont="1" applyBorder="1" applyAlignment="1">
      <alignment horizontal="center" vertical="center" wrapText="1"/>
    </xf>
    <xf numFmtId="0" fontId="123" fillId="0" borderId="10" xfId="0" applyFont="1" applyBorder="1" applyAlignment="1">
      <alignment horizontal="center" vertical="center" wrapText="1"/>
    </xf>
    <xf numFmtId="0" fontId="171" fillId="0" borderId="69" xfId="0" applyFont="1" applyBorder="1" applyAlignment="1">
      <alignment horizontal="center" vertical="center"/>
    </xf>
    <xf numFmtId="0" fontId="1" fillId="0" borderId="54" xfId="12" applyBorder="1" applyAlignment="1">
      <alignment horizontal="right"/>
    </xf>
    <xf numFmtId="0" fontId="1" fillId="0" borderId="27" xfId="12" applyBorder="1" applyAlignment="1">
      <alignment horizontal="right"/>
    </xf>
    <xf numFmtId="0" fontId="0" fillId="6" borderId="49" xfId="0" applyFill="1" applyBorder="1" applyAlignment="1" applyProtection="1">
      <alignment horizontal="center"/>
      <protection locked="0"/>
    </xf>
    <xf numFmtId="0" fontId="0" fillId="6" borderId="57" xfId="0" applyFill="1" applyBorder="1" applyAlignment="1" applyProtection="1">
      <alignment horizontal="center"/>
      <protection locked="0"/>
    </xf>
    <xf numFmtId="0" fontId="0" fillId="6" borderId="27" xfId="0" applyFill="1" applyBorder="1" applyAlignment="1" applyProtection="1">
      <alignment horizontal="center"/>
      <protection locked="0"/>
    </xf>
    <xf numFmtId="0" fontId="37" fillId="0" borderId="49" xfId="12" applyFont="1" applyBorder="1" applyAlignment="1">
      <alignment horizontal="right"/>
    </xf>
    <xf numFmtId="0" fontId="37" fillId="0" borderId="27" xfId="12" applyFont="1" applyBorder="1" applyAlignment="1">
      <alignment horizontal="right"/>
    </xf>
    <xf numFmtId="0" fontId="0" fillId="6" borderId="26" xfId="0" applyFill="1" applyBorder="1" applyAlignment="1" applyProtection="1">
      <alignment horizontal="center"/>
      <protection locked="0"/>
    </xf>
    <xf numFmtId="0" fontId="26" fillId="18" borderId="12" xfId="0" applyFont="1" applyFill="1"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103" fillId="0" borderId="0" xfId="276" applyFont="1" applyAlignment="1"/>
    <xf numFmtId="0" fontId="0" fillId="0" borderId="0" xfId="0"/>
    <xf numFmtId="0" fontId="86" fillId="17" borderId="12" xfId="0" applyFont="1" applyFill="1" applyBorder="1" applyAlignment="1">
      <alignment horizontal="center" vertical="center"/>
    </xf>
    <xf numFmtId="0" fontId="1" fillId="17" borderId="2" xfId="0" applyFont="1" applyFill="1" applyBorder="1" applyAlignment="1">
      <alignment horizontal="center" vertical="center"/>
    </xf>
    <xf numFmtId="0" fontId="1" fillId="17" borderId="13" xfId="0" applyFont="1" applyFill="1" applyBorder="1" applyAlignment="1">
      <alignment horizontal="center" vertical="center"/>
    </xf>
    <xf numFmtId="0" fontId="1" fillId="0" borderId="0" xfId="0" applyFont="1"/>
    <xf numFmtId="0" fontId="3" fillId="0" borderId="3" xfId="0" applyFont="1" applyBorder="1" applyAlignment="1">
      <alignment horizontal="center" vertical="center"/>
    </xf>
    <xf numFmtId="0" fontId="0" fillId="0" borderId="33"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3" fillId="0" borderId="13" xfId="0" applyFont="1" applyBorder="1" applyAlignment="1">
      <alignment horizontal="center" vertical="center"/>
    </xf>
    <xf numFmtId="0" fontId="0" fillId="0" borderId="34" xfId="0" applyBorder="1" applyAlignment="1">
      <alignment horizontal="center"/>
    </xf>
    <xf numFmtId="0" fontId="0" fillId="0" borderId="50" xfId="0" applyBorder="1" applyAlignment="1">
      <alignment horizontal="center"/>
    </xf>
    <xf numFmtId="0" fontId="0" fillId="0" borderId="23" xfId="0" applyBorder="1" applyAlignment="1">
      <alignment horizontal="center"/>
    </xf>
    <xf numFmtId="0" fontId="3" fillId="0" borderId="33" xfId="0" applyFont="1" applyBorder="1" applyAlignment="1">
      <alignment horizontal="center" vertical="center"/>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103" fillId="0" borderId="0" xfId="276" applyFont="1" applyAlignment="1" applyProtection="1"/>
    <xf numFmtId="0" fontId="13" fillId="15" borderId="3" xfId="17" applyFont="1" applyFill="1" applyBorder="1" applyAlignment="1" applyProtection="1">
      <alignment horizontal="center" vertical="center"/>
      <protection locked="0"/>
    </xf>
    <xf numFmtId="0" fontId="175" fillId="0" borderId="32" xfId="17" applyFont="1" applyBorder="1" applyAlignment="1">
      <alignment horizontal="center" vertical="center"/>
    </xf>
    <xf numFmtId="0" fontId="175" fillId="0" borderId="33" xfId="17" applyFont="1" applyBorder="1" applyAlignment="1">
      <alignment horizontal="center" vertical="center"/>
    </xf>
    <xf numFmtId="0" fontId="13" fillId="0" borderId="0" xfId="17" applyFont="1" applyAlignment="1">
      <alignment horizontal="center" vertical="center"/>
    </xf>
    <xf numFmtId="0" fontId="13" fillId="0" borderId="0" xfId="17" applyFont="1" applyAlignment="1">
      <alignment horizontal="center" vertical="center" wrapText="1"/>
    </xf>
    <xf numFmtId="15" fontId="13" fillId="15" borderId="3" xfId="17" applyNumberFormat="1" applyFont="1" applyFill="1" applyBorder="1" applyAlignment="1" applyProtection="1">
      <alignment horizontal="center" vertical="center"/>
      <protection locked="0"/>
    </xf>
    <xf numFmtId="0" fontId="30" fillId="16" borderId="3" xfId="17" applyFont="1" applyFill="1" applyBorder="1" applyAlignment="1">
      <alignment horizontal="left" vertical="center"/>
    </xf>
    <xf numFmtId="0" fontId="30" fillId="0" borderId="12" xfId="17" applyFont="1" applyBorder="1" applyAlignment="1">
      <alignment horizontal="left"/>
    </xf>
    <xf numFmtId="0" fontId="0" fillId="0" borderId="13" xfId="0" applyBorder="1" applyAlignment="1">
      <alignment horizontal="left"/>
    </xf>
    <xf numFmtId="0" fontId="11" fillId="0" borderId="0" xfId="17" applyFont="1" applyAlignment="1">
      <alignment horizontal="left"/>
    </xf>
    <xf numFmtId="0" fontId="68" fillId="0" borderId="0" xfId="0" applyFont="1" applyAlignment="1">
      <alignment horizontal="left"/>
    </xf>
    <xf numFmtId="174" fontId="13" fillId="15" borderId="3" xfId="17" applyNumberFormat="1" applyFont="1" applyFill="1" applyBorder="1" applyAlignment="1" applyProtection="1">
      <alignment horizontal="center" vertical="center"/>
      <protection locked="0"/>
    </xf>
    <xf numFmtId="174" fontId="0" fillId="15" borderId="3" xfId="0" applyNumberFormat="1" applyFill="1" applyBorder="1" applyAlignment="1" applyProtection="1">
      <alignment horizontal="center" vertical="center"/>
      <protection locked="0"/>
    </xf>
    <xf numFmtId="0" fontId="13" fillId="15" borderId="12" xfId="17"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15" borderId="3" xfId="0" applyFill="1" applyBorder="1" applyAlignment="1" applyProtection="1">
      <alignment horizontal="center" vertical="center"/>
      <protection locked="0"/>
    </xf>
    <xf numFmtId="0" fontId="13" fillId="0" borderId="3" xfId="17" applyFont="1" applyBorder="1" applyAlignment="1">
      <alignment horizontal="center" vertical="center"/>
    </xf>
    <xf numFmtId="0" fontId="30" fillId="0" borderId="12" xfId="17" applyFont="1" applyBorder="1" applyAlignment="1">
      <alignment horizontal="center"/>
    </xf>
    <xf numFmtId="0" fontId="0" fillId="0" borderId="13" xfId="0" applyBorder="1" applyAlignment="1">
      <alignment horizontal="center"/>
    </xf>
    <xf numFmtId="0" fontId="30" fillId="0" borderId="18" xfId="17" applyFont="1" applyBorder="1" applyAlignment="1">
      <alignment horizontal="center"/>
    </xf>
    <xf numFmtId="0" fontId="0" fillId="0" borderId="18" xfId="0" applyBorder="1" applyAlignment="1">
      <alignment horizontal="center"/>
    </xf>
    <xf numFmtId="0" fontId="22" fillId="16" borderId="12" xfId="0" applyFont="1" applyFill="1" applyBorder="1" applyAlignment="1" applyProtection="1">
      <alignment horizontal="center"/>
      <protection locked="0"/>
    </xf>
    <xf numFmtId="0" fontId="0" fillId="16" borderId="13" xfId="0" applyFill="1" applyBorder="1" applyAlignment="1" applyProtection="1">
      <alignment horizontal="center"/>
      <protection locked="0"/>
    </xf>
    <xf numFmtId="209" fontId="22" fillId="6" borderId="12" xfId="0" applyNumberFormat="1" applyFont="1" applyFill="1" applyBorder="1" applyAlignment="1" applyProtection="1">
      <alignment horizontal="center"/>
      <protection locked="0"/>
    </xf>
    <xf numFmtId="209" fontId="0" fillId="0" borderId="13" xfId="0" applyNumberFormat="1" applyBorder="1" applyAlignment="1" applyProtection="1">
      <alignment horizontal="center"/>
      <protection locked="0"/>
    </xf>
    <xf numFmtId="209" fontId="22" fillId="16" borderId="12" xfId="0" applyNumberFormat="1" applyFont="1" applyFill="1" applyBorder="1" applyAlignment="1" applyProtection="1">
      <alignment horizontal="center"/>
      <protection locked="0"/>
    </xf>
    <xf numFmtId="209" fontId="0" fillId="16" borderId="13" xfId="0" applyNumberFormat="1" applyFill="1" applyBorder="1" applyAlignment="1" applyProtection="1">
      <alignment horizontal="center"/>
      <protection locked="0"/>
    </xf>
    <xf numFmtId="0" fontId="22" fillId="6" borderId="12" xfId="0" applyFont="1" applyFill="1" applyBorder="1" applyAlignment="1" applyProtection="1">
      <alignment horizontal="center"/>
      <protection locked="0"/>
    </xf>
    <xf numFmtId="0" fontId="0" fillId="0" borderId="13" xfId="0" applyBorder="1" applyAlignment="1" applyProtection="1">
      <alignment horizontal="center"/>
      <protection locked="0"/>
    </xf>
    <xf numFmtId="0" fontId="22" fillId="0" borderId="0" xfId="0" applyFont="1" applyAlignment="1">
      <alignment horizontal="center"/>
    </xf>
    <xf numFmtId="0" fontId="0" fillId="0" borderId="0" xfId="0" applyAlignment="1">
      <alignment horizontal="center"/>
    </xf>
    <xf numFmtId="0" fontId="30" fillId="0" borderId="0" xfId="17" applyFont="1" applyAlignment="1">
      <alignment horizontal="center"/>
    </xf>
    <xf numFmtId="0" fontId="13" fillId="16" borderId="3" xfId="17" applyFont="1" applyFill="1" applyBorder="1" applyAlignment="1">
      <alignment horizontal="center" vertical="center"/>
    </xf>
    <xf numFmtId="0" fontId="185" fillId="0" borderId="73" xfId="276" applyFont="1" applyBorder="1" applyAlignment="1">
      <alignment horizontal="center" vertical="center"/>
    </xf>
    <xf numFmtId="0" fontId="185" fillId="0" borderId="70" xfId="276" applyFont="1" applyBorder="1" applyAlignment="1">
      <alignment horizontal="center" vertical="center"/>
    </xf>
    <xf numFmtId="0" fontId="30" fillId="16" borderId="3" xfId="17" applyFont="1" applyFill="1" applyBorder="1" applyAlignment="1">
      <alignment horizontal="center" vertical="center"/>
    </xf>
    <xf numFmtId="0" fontId="30" fillId="16" borderId="3" xfId="17" applyFont="1" applyFill="1" applyBorder="1" applyAlignment="1">
      <alignment horizontal="center" vertical="center" wrapText="1"/>
    </xf>
    <xf numFmtId="0" fontId="30" fillId="16" borderId="12" xfId="17" applyFont="1" applyFill="1" applyBorder="1" applyAlignment="1">
      <alignment horizontal="center" vertical="center"/>
    </xf>
    <xf numFmtId="0" fontId="30" fillId="16" borderId="2" xfId="17" applyFont="1" applyFill="1" applyBorder="1" applyAlignment="1">
      <alignment horizontal="center" vertical="center"/>
    </xf>
    <xf numFmtId="0" fontId="30" fillId="16" borderId="13" xfId="17" applyFont="1" applyFill="1" applyBorder="1" applyAlignment="1">
      <alignment horizontal="center" vertical="center"/>
    </xf>
    <xf numFmtId="0" fontId="177" fillId="0" borderId="3" xfId="17" applyFont="1" applyBorder="1" applyAlignment="1">
      <alignment horizontal="center" vertical="center"/>
    </xf>
    <xf numFmtId="0" fontId="178" fillId="0" borderId="3" xfId="17" applyFont="1" applyBorder="1" applyAlignment="1">
      <alignment horizontal="center" vertical="center"/>
    </xf>
    <xf numFmtId="0" fontId="176" fillId="0" borderId="3" xfId="17" applyFont="1" applyBorder="1" applyAlignment="1">
      <alignment horizontal="center" vertical="center"/>
    </xf>
    <xf numFmtId="0" fontId="1" fillId="0" borderId="26" xfId="12" applyBorder="1" applyAlignment="1">
      <alignment horizontal="right"/>
    </xf>
    <xf numFmtId="0" fontId="0" fillId="0" borderId="26" xfId="0" applyBorder="1" applyAlignment="1">
      <alignment horizontal="right"/>
    </xf>
    <xf numFmtId="0" fontId="0" fillId="0" borderId="28" xfId="0" applyBorder="1" applyAlignment="1">
      <alignment horizontal="right"/>
    </xf>
    <xf numFmtId="0" fontId="1" fillId="0" borderId="14" xfId="12" applyBorder="1" applyAlignment="1">
      <alignment horizontal="center"/>
    </xf>
    <xf numFmtId="0" fontId="0" fillId="0" borderId="3" xfId="0" applyBorder="1" applyAlignment="1">
      <alignment horizontal="center"/>
    </xf>
    <xf numFmtId="0" fontId="0" fillId="0" borderId="3" xfId="0" applyBorder="1" applyAlignment="1" applyProtection="1">
      <alignment horizontal="center"/>
      <protection locked="0"/>
    </xf>
    <xf numFmtId="0" fontId="1" fillId="0" borderId="3" xfId="12" applyBorder="1" applyAlignment="1">
      <alignment horizontal="center"/>
    </xf>
    <xf numFmtId="0" fontId="0" fillId="0" borderId="12" xfId="12" applyFont="1" applyBorder="1" applyAlignment="1">
      <alignment horizontal="center"/>
    </xf>
    <xf numFmtId="0" fontId="0" fillId="0" borderId="2" xfId="0" applyBorder="1" applyAlignment="1">
      <alignment horizontal="center"/>
    </xf>
    <xf numFmtId="14" fontId="0" fillId="19" borderId="12" xfId="0" applyNumberFormat="1" applyFill="1" applyBorder="1" applyAlignment="1" applyProtection="1">
      <alignment horizontal="center"/>
      <protection locked="0"/>
    </xf>
    <xf numFmtId="14" fontId="0" fillId="19" borderId="2" xfId="0" applyNumberFormat="1" applyFill="1" applyBorder="1" applyAlignment="1" applyProtection="1">
      <alignment horizontal="center"/>
      <protection locked="0"/>
    </xf>
    <xf numFmtId="14" fontId="0" fillId="19" borderId="13" xfId="0" applyNumberFormat="1" applyFill="1" applyBorder="1" applyAlignment="1" applyProtection="1">
      <alignment horizontal="center"/>
      <protection locked="0"/>
    </xf>
    <xf numFmtId="0" fontId="1" fillId="0" borderId="3" xfId="12" applyBorder="1" applyAlignment="1">
      <alignment horizontal="right"/>
    </xf>
    <xf numFmtId="0" fontId="0" fillId="0" borderId="3" xfId="0" applyBorder="1" applyAlignment="1">
      <alignment horizontal="right"/>
    </xf>
    <xf numFmtId="0" fontId="0" fillId="0" borderId="15" xfId="0" applyBorder="1" applyAlignment="1">
      <alignment horizontal="right"/>
    </xf>
    <xf numFmtId="0" fontId="1" fillId="0" borderId="25" xfId="12" applyBorder="1" applyAlignment="1">
      <alignment horizontal="center"/>
    </xf>
    <xf numFmtId="0" fontId="0" fillId="0" borderId="26" xfId="0" applyBorder="1" applyAlignment="1">
      <alignment horizontal="center"/>
    </xf>
    <xf numFmtId="0" fontId="0" fillId="0" borderId="26" xfId="0" applyBorder="1" applyAlignment="1" applyProtection="1">
      <alignment horizontal="center"/>
      <protection locked="0"/>
    </xf>
    <xf numFmtId="0" fontId="1" fillId="0" borderId="26" xfId="12" applyBorder="1" applyAlignment="1">
      <alignment horizontal="center"/>
    </xf>
    <xf numFmtId="0" fontId="0" fillId="0" borderId="49" xfId="12" applyFont="1" applyBorder="1" applyAlignment="1">
      <alignment horizontal="center"/>
    </xf>
    <xf numFmtId="0" fontId="0" fillId="0" borderId="57" xfId="0" applyBorder="1" applyAlignment="1">
      <alignment horizontal="center"/>
    </xf>
    <xf numFmtId="0" fontId="0" fillId="0" borderId="27" xfId="0" applyBorder="1" applyAlignment="1">
      <alignment horizontal="center"/>
    </xf>
    <xf numFmtId="0" fontId="0" fillId="19" borderId="49" xfId="0" applyFill="1" applyBorder="1" applyAlignment="1" applyProtection="1">
      <alignment horizontal="center"/>
      <protection locked="0"/>
    </xf>
    <xf numFmtId="0" fontId="0" fillId="19" borderId="57" xfId="0" applyFill="1" applyBorder="1" applyAlignment="1" applyProtection="1">
      <alignment horizontal="center"/>
      <protection locked="0"/>
    </xf>
    <xf numFmtId="0" fontId="0" fillId="19" borderId="27" xfId="0" applyFill="1" applyBorder="1" applyAlignment="1" applyProtection="1">
      <alignment horizontal="center"/>
      <protection locked="0"/>
    </xf>
    <xf numFmtId="0" fontId="12" fillId="21" borderId="59" xfId="12" applyFont="1" applyFill="1" applyBorder="1" applyAlignment="1">
      <alignment horizontal="center" vertical="center" wrapText="1"/>
    </xf>
    <xf numFmtId="0" fontId="0" fillId="21" borderId="63" xfId="0" applyFill="1" applyBorder="1" applyAlignment="1">
      <alignment horizontal="center" vertical="center" wrapText="1"/>
    </xf>
    <xf numFmtId="0" fontId="0" fillId="21" borderId="66" xfId="0" applyFill="1" applyBorder="1" applyAlignment="1">
      <alignment horizontal="center" vertical="center" wrapText="1"/>
    </xf>
    <xf numFmtId="0" fontId="0" fillId="0" borderId="16" xfId="12" applyFont="1" applyBorder="1" applyAlignment="1">
      <alignment horizontal="center"/>
    </xf>
    <xf numFmtId="0" fontId="0" fillId="0" borderId="30" xfId="0" applyBorder="1" applyAlignment="1">
      <alignment horizontal="center"/>
    </xf>
    <xf numFmtId="0" fontId="0" fillId="6" borderId="30" xfId="0" applyFill="1" applyBorder="1" applyAlignment="1" applyProtection="1">
      <alignment horizontal="center"/>
      <protection locked="0"/>
    </xf>
    <xf numFmtId="0" fontId="0" fillId="0" borderId="30" xfId="0" applyBorder="1" applyAlignment="1" applyProtection="1">
      <alignment horizontal="center"/>
      <protection locked="0"/>
    </xf>
    <xf numFmtId="0" fontId="0" fillId="0" borderId="47" xfId="12" applyFont="1" applyBorder="1" applyAlignment="1">
      <alignment horizontal="center"/>
    </xf>
    <xf numFmtId="0" fontId="0" fillId="0" borderId="58" xfId="0" applyBorder="1" applyAlignment="1">
      <alignment horizontal="center"/>
    </xf>
    <xf numFmtId="0" fontId="0" fillId="0" borderId="51" xfId="0" applyBorder="1" applyAlignment="1">
      <alignment horizontal="center"/>
    </xf>
    <xf numFmtId="0" fontId="0" fillId="19" borderId="12" xfId="0" applyFill="1" applyBorder="1" applyAlignment="1" applyProtection="1">
      <alignment horizontal="center"/>
      <protection locked="0"/>
    </xf>
    <xf numFmtId="0" fontId="0" fillId="19" borderId="2" xfId="0" applyFill="1" applyBorder="1" applyAlignment="1" applyProtection="1">
      <alignment horizontal="center"/>
      <protection locked="0"/>
    </xf>
    <xf numFmtId="0" fontId="0" fillId="19" borderId="13" xfId="0" applyFill="1" applyBorder="1" applyAlignment="1" applyProtection="1">
      <alignment horizontal="center"/>
      <protection locked="0"/>
    </xf>
    <xf numFmtId="0" fontId="0" fillId="0" borderId="14" xfId="12" applyFont="1" applyBorder="1" applyAlignment="1">
      <alignment horizontal="center"/>
    </xf>
    <xf numFmtId="0" fontId="1" fillId="21" borderId="55" xfId="12" applyFill="1" applyBorder="1" applyAlignment="1" applyProtection="1">
      <alignment horizontal="center" wrapText="1"/>
      <protection locked="0"/>
    </xf>
    <xf numFmtId="0" fontId="1" fillId="21" borderId="35" xfId="12" applyFill="1" applyBorder="1" applyAlignment="1" applyProtection="1">
      <alignment horizontal="center" wrapText="1"/>
      <protection locked="0"/>
    </xf>
    <xf numFmtId="14" fontId="0" fillId="6" borderId="59" xfId="0" applyNumberFormat="1" applyFill="1" applyBorder="1" applyAlignment="1" applyProtection="1">
      <alignment horizontal="center"/>
      <protection locked="0"/>
    </xf>
    <xf numFmtId="14" fontId="0" fillId="6" borderId="66" xfId="0" applyNumberFormat="1" applyFill="1" applyBorder="1" applyAlignment="1" applyProtection="1">
      <alignment horizontal="center"/>
      <protection locked="0"/>
    </xf>
    <xf numFmtId="0" fontId="105" fillId="0" borderId="0" xfId="276" applyFont="1" applyAlignment="1"/>
    <xf numFmtId="0" fontId="106" fillId="0" borderId="0" xfId="0" applyFont="1"/>
    <xf numFmtId="0" fontId="0" fillId="21" borderId="63" xfId="0" applyFill="1" applyBorder="1" applyAlignment="1">
      <alignment horizontal="center" vertical="center"/>
    </xf>
    <xf numFmtId="0" fontId="0" fillId="21" borderId="66" xfId="0" applyFill="1" applyBorder="1" applyAlignment="1">
      <alignment horizontal="center" vertical="center"/>
    </xf>
    <xf numFmtId="0" fontId="0" fillId="0" borderId="55" xfId="12" applyFont="1" applyBorder="1" applyAlignment="1">
      <alignment horizontal="center"/>
    </xf>
    <xf numFmtId="0" fontId="2" fillId="0" borderId="64" xfId="12" applyFont="1" applyBorder="1" applyAlignment="1">
      <alignment horizontal="center"/>
    </xf>
    <xf numFmtId="0" fontId="0" fillId="0" borderId="65" xfId="0" applyBorder="1" applyAlignment="1">
      <alignment horizontal="center"/>
    </xf>
    <xf numFmtId="0" fontId="1" fillId="0" borderId="55" xfId="12" applyBorder="1" applyAlignment="1">
      <alignment horizontal="center"/>
    </xf>
    <xf numFmtId="0" fontId="1" fillId="0" borderId="12" xfId="12" applyBorder="1" applyAlignment="1">
      <alignment horizontal="center"/>
    </xf>
    <xf numFmtId="0" fontId="0" fillId="0" borderId="35" xfId="0" applyBorder="1" applyAlignment="1">
      <alignment horizontal="center"/>
    </xf>
    <xf numFmtId="0" fontId="12" fillId="0" borderId="11" xfId="12"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62" xfId="0" applyBorder="1" applyAlignment="1">
      <alignment horizontal="center" vertical="center"/>
    </xf>
    <xf numFmtId="0" fontId="0" fillId="0" borderId="18" xfId="0" applyBorder="1" applyAlignment="1">
      <alignment horizontal="center" vertical="center"/>
    </xf>
    <xf numFmtId="0" fontId="0" fillId="0" borderId="36" xfId="0" applyBorder="1" applyAlignment="1">
      <alignment horizontal="center" vertical="center"/>
    </xf>
    <xf numFmtId="2" fontId="16" fillId="0" borderId="11" xfId="12"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5" xfId="0" applyNumberFormat="1" applyFont="1" applyBorder="1" applyAlignment="1">
      <alignment horizontal="center" vertical="center"/>
    </xf>
    <xf numFmtId="171" fontId="16" fillId="0" borderId="59" xfId="12" applyNumberFormat="1" applyFont="1" applyBorder="1" applyAlignment="1">
      <alignment horizontal="center" vertical="center" wrapText="1"/>
    </xf>
    <xf numFmtId="0" fontId="16" fillId="0" borderId="63" xfId="0" applyFont="1" applyBorder="1" applyAlignment="1">
      <alignment horizontal="center" vertical="center"/>
    </xf>
    <xf numFmtId="0" fontId="16" fillId="0" borderId="66" xfId="0" applyFont="1" applyBorder="1" applyAlignment="1">
      <alignment horizontal="center" vertical="center"/>
    </xf>
    <xf numFmtId="0" fontId="12" fillId="0" borderId="54" xfId="12" applyFont="1" applyBorder="1" applyAlignment="1">
      <alignment horizontal="center" vertical="center"/>
    </xf>
    <xf numFmtId="0" fontId="0" fillId="0" borderId="57" xfId="0" applyBorder="1" applyAlignment="1">
      <alignment horizontal="center" vertical="center"/>
    </xf>
    <xf numFmtId="0" fontId="0" fillId="0" borderId="60" xfId="0" applyBorder="1" applyAlignment="1">
      <alignment horizontal="center" vertical="center"/>
    </xf>
    <xf numFmtId="0" fontId="12" fillId="0" borderId="54" xfId="12" applyFont="1" applyBorder="1" applyAlignment="1">
      <alignment horizontal="center" vertical="center" wrapText="1"/>
    </xf>
    <xf numFmtId="0" fontId="12" fillId="26" borderId="73" xfId="12" applyFont="1" applyFill="1" applyBorder="1" applyAlignment="1">
      <alignment horizontal="center" vertical="center" wrapText="1"/>
    </xf>
    <xf numFmtId="0" fontId="12" fillId="26" borderId="79" xfId="12" applyFont="1" applyFill="1" applyBorder="1" applyAlignment="1">
      <alignment horizontal="center" vertical="center" wrapText="1"/>
    </xf>
    <xf numFmtId="0" fontId="1" fillId="21" borderId="54" xfId="12" applyFill="1" applyBorder="1" applyAlignment="1" applyProtection="1">
      <alignment horizontal="center" wrapText="1"/>
      <protection locked="0"/>
    </xf>
    <xf numFmtId="0" fontId="1" fillId="21" borderId="60" xfId="12" applyFill="1" applyBorder="1" applyAlignment="1" applyProtection="1">
      <alignment horizontal="center" wrapText="1"/>
      <protection locked="0"/>
    </xf>
    <xf numFmtId="0" fontId="12" fillId="26" borderId="73" xfId="12" applyFont="1" applyFill="1" applyBorder="1" applyAlignment="1">
      <alignment horizontal="center" vertical="center"/>
    </xf>
    <xf numFmtId="0" fontId="12" fillId="26" borderId="70" xfId="12" applyFont="1" applyFill="1" applyBorder="1" applyAlignment="1">
      <alignment horizontal="center" vertical="center"/>
    </xf>
    <xf numFmtId="0" fontId="0" fillId="6" borderId="31" xfId="0" applyFill="1" applyBorder="1" applyAlignment="1" applyProtection="1">
      <alignment horizontal="center" vertical="center" wrapText="1"/>
      <protection locked="0"/>
    </xf>
    <xf numFmtId="0" fontId="0" fillId="6" borderId="32" xfId="0" applyFill="1" applyBorder="1" applyAlignment="1" applyProtection="1">
      <alignment horizontal="center" vertical="center" wrapText="1"/>
      <protection locked="0"/>
    </xf>
    <xf numFmtId="0" fontId="0" fillId="6" borderId="33" xfId="0" applyFill="1" applyBorder="1" applyAlignment="1" applyProtection="1">
      <alignment horizontal="center" vertical="center" wrapText="1"/>
      <protection locked="0"/>
    </xf>
    <xf numFmtId="0" fontId="0" fillId="6" borderId="87" xfId="0" applyFill="1" applyBorder="1" applyAlignment="1" applyProtection="1">
      <alignment horizontal="center" vertical="center" wrapText="1"/>
      <protection locked="0"/>
    </xf>
    <xf numFmtId="0" fontId="0" fillId="6" borderId="69" xfId="0" applyFill="1" applyBorder="1" applyAlignment="1" applyProtection="1">
      <alignment horizontal="center" vertical="center" wrapText="1"/>
      <protection locked="0"/>
    </xf>
    <xf numFmtId="0" fontId="0" fillId="6" borderId="88" xfId="0" applyFill="1" applyBorder="1" applyAlignment="1" applyProtection="1">
      <alignment horizontal="center" vertical="center" wrapText="1"/>
      <protection locked="0"/>
    </xf>
    <xf numFmtId="0" fontId="1" fillId="0" borderId="31" xfId="12" applyBorder="1" applyAlignment="1">
      <alignment horizontal="center" vertical="center"/>
    </xf>
    <xf numFmtId="0" fontId="1" fillId="0" borderId="32" xfId="12" applyBorder="1" applyAlignment="1">
      <alignment horizontal="center" vertical="center"/>
    </xf>
    <xf numFmtId="0" fontId="1" fillId="0" borderId="33" xfId="12" applyBorder="1" applyAlignment="1">
      <alignment horizontal="center" vertical="center"/>
    </xf>
    <xf numFmtId="0" fontId="1" fillId="0" borderId="87" xfId="12" applyBorder="1" applyAlignment="1">
      <alignment horizontal="center" vertical="center"/>
    </xf>
    <xf numFmtId="0" fontId="1" fillId="0" borderId="69" xfId="12" applyBorder="1" applyAlignment="1">
      <alignment horizontal="center" vertical="center"/>
    </xf>
    <xf numFmtId="0" fontId="1" fillId="0" borderId="88" xfId="12" applyBorder="1" applyAlignment="1">
      <alignment horizontal="center" vertical="center"/>
    </xf>
    <xf numFmtId="0" fontId="125" fillId="0" borderId="73" xfId="0" applyFont="1" applyBorder="1" applyAlignment="1">
      <alignment horizontal="left"/>
    </xf>
    <xf numFmtId="0" fontId="125" fillId="0" borderId="1" xfId="0" applyFont="1" applyBorder="1" applyAlignment="1">
      <alignment horizontal="left"/>
    </xf>
    <xf numFmtId="0" fontId="125" fillId="0" borderId="70" xfId="0" applyFont="1" applyBorder="1" applyAlignment="1">
      <alignment horizontal="left"/>
    </xf>
    <xf numFmtId="0" fontId="123" fillId="0" borderId="73" xfId="0" applyFont="1" applyBorder="1" applyAlignment="1">
      <alignment horizontal="left"/>
    </xf>
    <xf numFmtId="0" fontId="123" fillId="0" borderId="1" xfId="0" applyFont="1" applyBorder="1" applyAlignment="1">
      <alignment horizontal="left"/>
    </xf>
    <xf numFmtId="0" fontId="123" fillId="0" borderId="70" xfId="0" applyFont="1" applyBorder="1" applyAlignment="1">
      <alignment horizontal="left"/>
    </xf>
    <xf numFmtId="0" fontId="3" fillId="0" borderId="71" xfId="12" applyFont="1" applyBorder="1" applyAlignment="1">
      <alignment horizontal="center"/>
    </xf>
    <xf numFmtId="0" fontId="3" fillId="0" borderId="72" xfId="12" applyFont="1" applyBorder="1" applyAlignment="1">
      <alignment horizontal="center"/>
    </xf>
    <xf numFmtId="0" fontId="12" fillId="0" borderId="3" xfId="12" applyFont="1" applyBorder="1" applyAlignment="1" applyProtection="1">
      <alignment horizontal="center" vertical="center" wrapText="1"/>
      <protection locked="0"/>
    </xf>
    <xf numFmtId="0" fontId="0" fillId="0" borderId="3" xfId="0" applyBorder="1" applyAlignment="1">
      <alignment horizontal="center" vertical="center" wrapText="1"/>
    </xf>
    <xf numFmtId="0" fontId="12" fillId="0" borderId="3" xfId="12" applyFon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0" fontId="37" fillId="0" borderId="26" xfId="12" applyFont="1" applyBorder="1" applyAlignment="1">
      <alignment horizontal="right"/>
    </xf>
    <xf numFmtId="0" fontId="37" fillId="0" borderId="26" xfId="0" applyFont="1" applyBorder="1" applyAlignment="1">
      <alignment horizontal="right"/>
    </xf>
    <xf numFmtId="0" fontId="37" fillId="0" borderId="3" xfId="12" applyFont="1" applyBorder="1" applyAlignment="1">
      <alignment horizontal="right"/>
    </xf>
    <xf numFmtId="0" fontId="37" fillId="0" borderId="3" xfId="0" applyFont="1" applyBorder="1" applyAlignment="1">
      <alignment horizontal="right"/>
    </xf>
    <xf numFmtId="0" fontId="12" fillId="0" borderId="3" xfId="12" applyFont="1" applyBorder="1" applyAlignment="1">
      <alignment horizontal="center" vertical="center" wrapText="1"/>
    </xf>
    <xf numFmtId="0" fontId="12" fillId="0" borderId="3" xfId="0" applyFont="1" applyBorder="1" applyAlignment="1" applyProtection="1">
      <alignment horizontal="center" vertical="center"/>
      <protection locked="0"/>
    </xf>
    <xf numFmtId="1" fontId="3" fillId="0" borderId="25" xfId="0" applyNumberFormat="1" applyFont="1" applyBorder="1" applyAlignment="1">
      <alignment horizontal="center" vertical="center"/>
    </xf>
    <xf numFmtId="0" fontId="3" fillId="0" borderId="28" xfId="0" applyFont="1" applyBorder="1" applyAlignment="1">
      <alignment horizontal="center" vertical="center"/>
    </xf>
    <xf numFmtId="1" fontId="68" fillId="0" borderId="0" xfId="12" applyNumberFormat="1" applyFont="1" applyAlignment="1">
      <alignment horizontal="center" vertical="center"/>
    </xf>
    <xf numFmtId="1" fontId="68" fillId="0" borderId="9" xfId="12" applyNumberFormat="1" applyFont="1" applyBorder="1" applyAlignment="1">
      <alignment horizontal="center" vertical="center"/>
    </xf>
    <xf numFmtId="0" fontId="2" fillId="0" borderId="34" xfId="12" applyFont="1" applyBorder="1" applyAlignment="1">
      <alignment horizontal="center"/>
    </xf>
    <xf numFmtId="0" fontId="0" fillId="0" borderId="50" xfId="0" applyBorder="1"/>
    <xf numFmtId="1" fontId="5" fillId="0" borderId="4" xfId="12" applyNumberFormat="1" applyFont="1" applyBorder="1" applyAlignment="1">
      <alignment horizontal="center" vertical="center"/>
    </xf>
    <xf numFmtId="1" fontId="5" fillId="0" borderId="9" xfId="12" applyNumberFormat="1" applyFont="1" applyBorder="1" applyAlignment="1">
      <alignment horizontal="center" vertical="center"/>
    </xf>
    <xf numFmtId="0" fontId="3" fillId="0" borderId="14" xfId="12" applyFont="1" applyBorder="1" applyAlignment="1">
      <alignment horizontal="center"/>
    </xf>
    <xf numFmtId="0" fontId="3" fillId="0" borderId="15" xfId="12" applyFont="1" applyBorder="1" applyAlignment="1">
      <alignment horizontal="center"/>
    </xf>
    <xf numFmtId="0" fontId="3" fillId="0" borderId="14" xfId="12" applyFont="1" applyBorder="1" applyAlignment="1">
      <alignment horizontal="center" vertical="center" wrapText="1"/>
    </xf>
    <xf numFmtId="0" fontId="3" fillId="0" borderId="15" xfId="12" applyFont="1" applyBorder="1" applyAlignment="1">
      <alignment horizontal="center" vertical="center"/>
    </xf>
    <xf numFmtId="0" fontId="117" fillId="0" borderId="14" xfId="12" applyFont="1" applyBorder="1" applyAlignment="1">
      <alignment horizontal="center"/>
    </xf>
    <xf numFmtId="0" fontId="117" fillId="0" borderId="15" xfId="12" applyFont="1" applyBorder="1" applyAlignment="1">
      <alignment horizontal="center"/>
    </xf>
    <xf numFmtId="0" fontId="1" fillId="0" borderId="2" xfId="12" applyBorder="1" applyAlignment="1">
      <alignment horizontal="center"/>
    </xf>
    <xf numFmtId="0" fontId="123" fillId="0" borderId="0" xfId="0" applyFont="1" applyAlignment="1">
      <alignment horizontal="left"/>
    </xf>
    <xf numFmtId="0" fontId="118" fillId="0" borderId="16" xfId="0" applyFont="1" applyBorder="1" applyAlignment="1">
      <alignment horizontal="center"/>
    </xf>
    <xf numFmtId="0" fontId="118" fillId="0" borderId="17" xfId="0" applyFont="1" applyBorder="1" applyAlignment="1">
      <alignment horizontal="center"/>
    </xf>
    <xf numFmtId="0" fontId="121" fillId="28" borderId="34" xfId="12" applyFont="1" applyFill="1" applyBorder="1" applyAlignment="1">
      <alignment horizontal="center" textRotation="90"/>
    </xf>
    <xf numFmtId="0" fontId="121" fillId="28" borderId="50" xfId="12" applyFont="1" applyFill="1" applyBorder="1" applyAlignment="1">
      <alignment horizontal="center" textRotation="90"/>
    </xf>
    <xf numFmtId="0" fontId="121" fillId="28" borderId="23" xfId="12" applyFont="1" applyFill="1" applyBorder="1" applyAlignment="1">
      <alignment horizontal="center" textRotation="90"/>
    </xf>
    <xf numFmtId="0" fontId="3" fillId="0" borderId="25" xfId="0" applyFont="1" applyBorder="1" applyAlignment="1">
      <alignment horizontal="center" vertical="center"/>
    </xf>
    <xf numFmtId="0" fontId="37" fillId="0" borderId="30" xfId="12" applyFont="1" applyBorder="1" applyAlignment="1">
      <alignment horizontal="right"/>
    </xf>
    <xf numFmtId="0" fontId="37" fillId="0" borderId="30" xfId="0" applyFont="1" applyBorder="1" applyAlignment="1">
      <alignment horizontal="right"/>
    </xf>
    <xf numFmtId="0" fontId="1" fillId="0" borderId="14" xfId="12" applyBorder="1" applyAlignment="1">
      <alignment horizontal="right"/>
    </xf>
    <xf numFmtId="0" fontId="1" fillId="0" borderId="25" xfId="12" applyBorder="1" applyAlignment="1">
      <alignment horizontal="right"/>
    </xf>
    <xf numFmtId="0" fontId="1" fillId="0" borderId="16" xfId="12" applyBorder="1" applyAlignment="1">
      <alignment horizontal="right"/>
    </xf>
    <xf numFmtId="0" fontId="0" fillId="0" borderId="30" xfId="0" applyBorder="1" applyAlignment="1">
      <alignment horizontal="right"/>
    </xf>
    <xf numFmtId="0" fontId="1" fillId="0" borderId="0" xfId="12" applyAlignment="1">
      <alignment horizontal="left"/>
    </xf>
    <xf numFmtId="0" fontId="179" fillId="24" borderId="18" xfId="0" applyFont="1" applyFill="1" applyBorder="1" applyAlignment="1">
      <alignment horizontal="center"/>
    </xf>
    <xf numFmtId="0" fontId="12" fillId="16" borderId="12" xfId="279" applyFont="1" applyFill="1" applyBorder="1" applyAlignment="1">
      <alignment horizontal="center" vertical="center" wrapText="1"/>
    </xf>
    <xf numFmtId="0" fontId="12" fillId="16" borderId="2" xfId="279" applyFont="1" applyFill="1" applyBorder="1" applyAlignment="1">
      <alignment horizontal="center" vertical="center" wrapText="1"/>
    </xf>
    <xf numFmtId="0" fontId="12" fillId="16" borderId="13" xfId="279" applyFont="1" applyFill="1" applyBorder="1" applyAlignment="1">
      <alignment horizontal="center" vertical="center" wrapText="1"/>
    </xf>
    <xf numFmtId="0" fontId="12" fillId="16" borderId="3" xfId="0" applyFont="1" applyFill="1" applyBorder="1" applyAlignment="1">
      <alignment horizontal="center" vertical="center" wrapText="1"/>
    </xf>
    <xf numFmtId="0" fontId="12" fillId="16" borderId="34" xfId="0" applyFont="1" applyFill="1" applyBorder="1" applyAlignment="1">
      <alignment horizontal="center" vertical="center" wrapText="1"/>
    </xf>
    <xf numFmtId="0" fontId="12" fillId="16" borderId="50" xfId="0" applyFont="1" applyFill="1" applyBorder="1" applyAlignment="1">
      <alignment horizontal="center" vertical="center" wrapText="1"/>
    </xf>
    <xf numFmtId="0" fontId="12" fillId="16" borderId="23" xfId="0" applyFont="1" applyFill="1" applyBorder="1" applyAlignment="1">
      <alignment horizontal="center" vertical="center" wrapText="1"/>
    </xf>
    <xf numFmtId="0" fontId="12" fillId="16" borderId="12"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12" fillId="16" borderId="13" xfId="0" applyFont="1" applyFill="1" applyBorder="1" applyAlignment="1">
      <alignment horizontal="center" vertical="center" wrapText="1"/>
    </xf>
    <xf numFmtId="0" fontId="12" fillId="16" borderId="3" xfId="279" applyFont="1" applyFill="1" applyBorder="1" applyAlignment="1">
      <alignment horizontal="center" vertical="center"/>
    </xf>
    <xf numFmtId="0" fontId="12" fillId="23" borderId="3" xfId="279" applyFont="1" applyFill="1" applyBorder="1" applyAlignment="1">
      <alignment horizontal="center"/>
    </xf>
    <xf numFmtId="0" fontId="12" fillId="16" borderId="34" xfId="0" applyFont="1" applyFill="1" applyBorder="1" applyAlignment="1">
      <alignment horizontal="center" vertical="center"/>
    </xf>
    <xf numFmtId="0" fontId="12" fillId="16" borderId="23" xfId="0" applyFont="1" applyFill="1" applyBorder="1" applyAlignment="1">
      <alignment horizontal="center" vertical="center"/>
    </xf>
    <xf numFmtId="0" fontId="12" fillId="16" borderId="34" xfId="279" quotePrefix="1" applyFont="1" applyFill="1" applyBorder="1" applyAlignment="1">
      <alignment horizontal="center" vertical="center"/>
    </xf>
    <xf numFmtId="0" fontId="12" fillId="16" borderId="23" xfId="279" quotePrefix="1" applyFont="1" applyFill="1" applyBorder="1" applyAlignment="1">
      <alignment horizontal="center" vertical="center"/>
    </xf>
    <xf numFmtId="0" fontId="12" fillId="16" borderId="3" xfId="279" quotePrefix="1" applyFont="1" applyFill="1" applyBorder="1" applyAlignment="1">
      <alignment horizontal="center" vertical="center"/>
    </xf>
    <xf numFmtId="0" fontId="0" fillId="16" borderId="12" xfId="0" applyFill="1" applyBorder="1" applyAlignment="1">
      <alignment horizontal="center"/>
    </xf>
    <xf numFmtId="0" fontId="0" fillId="16" borderId="13" xfId="0" applyFill="1" applyBorder="1" applyAlignment="1">
      <alignment horizontal="center"/>
    </xf>
    <xf numFmtId="0" fontId="1" fillId="32" borderId="3" xfId="279" applyFill="1" applyBorder="1" applyAlignment="1">
      <alignment horizontal="center"/>
    </xf>
    <xf numFmtId="0" fontId="1" fillId="16" borderId="12" xfId="279" quotePrefix="1" applyFill="1" applyBorder="1" applyAlignment="1">
      <alignment horizontal="center"/>
    </xf>
    <xf numFmtId="0" fontId="1" fillId="16" borderId="13" xfId="279" quotePrefix="1" applyFill="1" applyBorder="1" applyAlignment="1">
      <alignment horizontal="center"/>
    </xf>
    <xf numFmtId="2" fontId="1" fillId="32" borderId="3" xfId="279" applyNumberFormat="1" applyFill="1" applyBorder="1" applyAlignment="1">
      <alignment horizontal="center"/>
    </xf>
    <xf numFmtId="0" fontId="12" fillId="16" borderId="34" xfId="279" applyFont="1" applyFill="1" applyBorder="1" applyAlignment="1">
      <alignment horizontal="center" vertical="center" textRotation="90"/>
    </xf>
    <xf numFmtId="0" fontId="12" fillId="16" borderId="50" xfId="279" applyFont="1" applyFill="1" applyBorder="1" applyAlignment="1">
      <alignment horizontal="center" vertical="center" textRotation="90"/>
    </xf>
    <xf numFmtId="0" fontId="12" fillId="16" borderId="23" xfId="279" applyFont="1" applyFill="1" applyBorder="1" applyAlignment="1">
      <alignment horizontal="center" vertical="center" textRotation="90"/>
    </xf>
    <xf numFmtId="0" fontId="0" fillId="0" borderId="3" xfId="0" applyBorder="1" applyAlignment="1">
      <alignment horizontal="left"/>
    </xf>
    <xf numFmtId="0" fontId="0" fillId="16" borderId="3" xfId="0" applyFill="1" applyBorder="1" applyAlignment="1">
      <alignment horizontal="center" vertical="center" textRotation="90"/>
    </xf>
    <xf numFmtId="0" fontId="0" fillId="16" borderId="3" xfId="0" applyFill="1" applyBorder="1" applyAlignment="1">
      <alignment horizontal="center" vertical="center" textRotation="90" wrapText="1"/>
    </xf>
    <xf numFmtId="0" fontId="0" fillId="16" borderId="34" xfId="0" applyFill="1" applyBorder="1" applyAlignment="1">
      <alignment horizontal="center" vertical="center" textRotation="90"/>
    </xf>
    <xf numFmtId="0" fontId="0" fillId="16" borderId="50" xfId="0" applyFill="1" applyBorder="1" applyAlignment="1">
      <alignment horizontal="center" vertical="center" textRotation="90"/>
    </xf>
    <xf numFmtId="0" fontId="0" fillId="16" borderId="23" xfId="0" applyFill="1" applyBorder="1" applyAlignment="1">
      <alignment horizontal="center" vertical="center" textRotation="90"/>
    </xf>
    <xf numFmtId="0" fontId="0" fillId="16" borderId="34" xfId="0" applyFill="1" applyBorder="1" applyAlignment="1">
      <alignment horizontal="center" vertical="center" textRotation="90" wrapText="1"/>
    </xf>
    <xf numFmtId="0" fontId="0" fillId="16" borderId="50" xfId="0" applyFill="1" applyBorder="1" applyAlignment="1">
      <alignment horizontal="center" vertical="center" textRotation="90" wrapText="1"/>
    </xf>
    <xf numFmtId="0" fontId="0" fillId="16" borderId="23" xfId="0" applyFill="1" applyBorder="1" applyAlignment="1">
      <alignment horizontal="center" vertical="center" textRotation="90" wrapText="1"/>
    </xf>
    <xf numFmtId="0" fontId="0" fillId="16" borderId="3" xfId="0" applyFill="1" applyBorder="1" applyAlignment="1">
      <alignment horizontal="center"/>
    </xf>
    <xf numFmtId="0" fontId="0" fillId="0" borderId="0" xfId="0" applyAlignment="1">
      <alignment horizontal="left"/>
    </xf>
    <xf numFmtId="0" fontId="12" fillId="16" borderId="3" xfId="0" applyFont="1" applyFill="1" applyBorder="1" applyAlignment="1">
      <alignment horizontal="center"/>
    </xf>
    <xf numFmtId="0" fontId="150" fillId="16" borderId="5" xfId="279" applyFont="1" applyFill="1" applyBorder="1" applyAlignment="1">
      <alignment horizontal="center"/>
    </xf>
    <xf numFmtId="0" fontId="150" fillId="16" borderId="69" xfId="279" applyFont="1" applyFill="1" applyBorder="1" applyAlignment="1">
      <alignment horizontal="center"/>
    </xf>
    <xf numFmtId="0" fontId="150" fillId="16" borderId="10" xfId="279" applyFont="1" applyFill="1" applyBorder="1" applyAlignment="1">
      <alignment horizontal="center"/>
    </xf>
    <xf numFmtId="0" fontId="12" fillId="19" borderId="12" xfId="279" applyFont="1" applyFill="1" applyBorder="1" applyAlignment="1" applyProtection="1">
      <alignment horizontal="center"/>
      <protection locked="0"/>
    </xf>
    <xf numFmtId="0" fontId="12" fillId="19" borderId="13" xfId="279" applyFont="1" applyFill="1" applyBorder="1" applyAlignment="1" applyProtection="1">
      <alignment horizontal="center"/>
      <protection locked="0"/>
    </xf>
    <xf numFmtId="14" fontId="12" fillId="19" borderId="12" xfId="279" applyNumberFormat="1" applyFont="1" applyFill="1" applyBorder="1" applyAlignment="1" applyProtection="1">
      <alignment horizontal="center"/>
      <protection locked="0"/>
    </xf>
    <xf numFmtId="14" fontId="12" fillId="19" borderId="13" xfId="279" applyNumberFormat="1" applyFont="1" applyFill="1" applyBorder="1" applyAlignment="1" applyProtection="1">
      <alignment horizontal="center"/>
      <protection locked="0"/>
    </xf>
    <xf numFmtId="0" fontId="184" fillId="19" borderId="32" xfId="279" applyFont="1" applyFill="1" applyBorder="1" applyAlignment="1">
      <alignment horizontal="center" vertical="center"/>
    </xf>
    <xf numFmtId="0" fontId="174" fillId="0" borderId="18" xfId="276" applyFont="1" applyBorder="1" applyAlignment="1" applyProtection="1">
      <alignment horizontal="center"/>
    </xf>
    <xf numFmtId="0" fontId="149" fillId="0" borderId="18" xfId="0" applyFont="1" applyBorder="1" applyAlignment="1">
      <alignment horizontal="center"/>
    </xf>
    <xf numFmtId="0" fontId="149" fillId="0" borderId="36" xfId="0" applyFont="1" applyBorder="1" applyAlignment="1">
      <alignment horizontal="center"/>
    </xf>
    <xf numFmtId="0" fontId="153" fillId="19" borderId="73" xfId="279" applyFont="1" applyFill="1" applyBorder="1" applyAlignment="1">
      <alignment horizontal="center" vertical="center"/>
    </xf>
    <xf numFmtId="0" fontId="153" fillId="19" borderId="1" xfId="279" applyFont="1" applyFill="1" applyBorder="1" applyAlignment="1">
      <alignment horizontal="center" vertical="center"/>
    </xf>
    <xf numFmtId="0" fontId="153" fillId="19" borderId="70" xfId="279" applyFont="1" applyFill="1" applyBorder="1" applyAlignment="1">
      <alignment horizontal="center" vertical="center"/>
    </xf>
    <xf numFmtId="0" fontId="83" fillId="0" borderId="0" xfId="0" applyFont="1" applyAlignment="1">
      <alignment horizontal="left"/>
    </xf>
    <xf numFmtId="0" fontId="0" fillId="0" borderId="20" xfId="0" applyBorder="1" applyAlignment="1">
      <alignment horizontal="left"/>
    </xf>
    <xf numFmtId="0" fontId="12" fillId="34" borderId="71" xfId="279" applyFont="1" applyFill="1" applyBorder="1" applyAlignment="1">
      <alignment horizontal="center" vertical="center"/>
    </xf>
    <xf numFmtId="0" fontId="12" fillId="34" borderId="82" xfId="279" applyFont="1" applyFill="1" applyBorder="1" applyAlignment="1">
      <alignment horizontal="center" vertical="center"/>
    </xf>
    <xf numFmtId="0" fontId="12" fillId="34" borderId="72" xfId="279" applyFont="1" applyFill="1" applyBorder="1" applyAlignment="1">
      <alignment horizontal="center" vertical="center"/>
    </xf>
    <xf numFmtId="0" fontId="150" fillId="16" borderId="11" xfId="279" applyFont="1" applyFill="1" applyBorder="1" applyAlignment="1">
      <alignment horizontal="center"/>
    </xf>
    <xf numFmtId="0" fontId="150" fillId="16" borderId="7" xfId="279" applyFont="1" applyFill="1" applyBorder="1" applyAlignment="1">
      <alignment horizontal="center"/>
    </xf>
    <xf numFmtId="0" fontId="150" fillId="16" borderId="8" xfId="279" applyFont="1" applyFill="1" applyBorder="1" applyAlignment="1">
      <alignment horizontal="center"/>
    </xf>
    <xf numFmtId="0" fontId="12" fillId="34" borderId="34" xfId="279" applyFont="1" applyFill="1" applyBorder="1" applyAlignment="1">
      <alignment horizontal="center" vertical="center" wrapText="1"/>
    </xf>
    <xf numFmtId="0" fontId="12" fillId="34" borderId="23" xfId="279" applyFont="1" applyFill="1" applyBorder="1" applyAlignment="1">
      <alignment horizontal="center" vertical="center" wrapText="1"/>
    </xf>
    <xf numFmtId="0" fontId="12" fillId="34" borderId="3" xfId="279" applyFont="1" applyFill="1" applyBorder="1" applyAlignment="1">
      <alignment horizontal="center" vertical="center" textRotation="90"/>
    </xf>
    <xf numFmtId="0" fontId="12" fillId="34" borderId="34" xfId="279" applyFont="1" applyFill="1" applyBorder="1" applyAlignment="1">
      <alignment horizontal="center" vertical="center" textRotation="90"/>
    </xf>
    <xf numFmtId="0" fontId="12" fillId="34" borderId="50" xfId="279" applyFont="1" applyFill="1" applyBorder="1" applyAlignment="1">
      <alignment horizontal="center" vertical="center" textRotation="90"/>
    </xf>
    <xf numFmtId="0" fontId="12" fillId="34" borderId="23" xfId="279" applyFont="1" applyFill="1" applyBorder="1" applyAlignment="1">
      <alignment horizontal="center" vertical="center" textRotation="90"/>
    </xf>
    <xf numFmtId="0" fontId="12" fillId="34" borderId="3" xfId="279" applyFont="1" applyFill="1" applyBorder="1" applyAlignment="1">
      <alignment horizontal="center" vertical="center" wrapText="1"/>
    </xf>
    <xf numFmtId="0" fontId="12" fillId="31" borderId="54" xfId="279" applyFont="1" applyFill="1" applyBorder="1" applyAlignment="1">
      <alignment horizontal="center" vertical="center"/>
    </xf>
    <xf numFmtId="0" fontId="12" fillId="31" borderId="55" xfId="279" applyFont="1" applyFill="1" applyBorder="1" applyAlignment="1">
      <alignment horizontal="center" vertical="center"/>
    </xf>
    <xf numFmtId="0" fontId="12" fillId="31" borderId="56" xfId="279" applyFont="1" applyFill="1" applyBorder="1" applyAlignment="1">
      <alignment horizontal="center" vertical="center"/>
    </xf>
    <xf numFmtId="0" fontId="12" fillId="0" borderId="0" xfId="0" applyFont="1" applyAlignment="1">
      <alignment horizontal="center"/>
    </xf>
    <xf numFmtId="0" fontId="12" fillId="31" borderId="61" xfId="0" applyFont="1" applyFill="1" applyBorder="1" applyAlignment="1">
      <alignment horizontal="center"/>
    </xf>
    <xf numFmtId="0" fontId="12" fillId="31" borderId="67" xfId="0" applyFont="1" applyFill="1" applyBorder="1" applyAlignment="1">
      <alignment horizontal="center"/>
    </xf>
    <xf numFmtId="0" fontId="12" fillId="31" borderId="68" xfId="0" applyFont="1" applyFill="1" applyBorder="1" applyAlignment="1">
      <alignment horizontal="center"/>
    </xf>
    <xf numFmtId="0" fontId="129" fillId="0" borderId="0" xfId="279" applyFont="1" applyAlignment="1">
      <alignment horizontal="center"/>
    </xf>
    <xf numFmtId="0" fontId="1" fillId="3" borderId="49" xfId="279" applyFill="1" applyBorder="1" applyAlignment="1">
      <alignment horizontal="center" vertical="center"/>
    </xf>
    <xf numFmtId="0" fontId="1" fillId="3" borderId="27" xfId="279" applyFill="1" applyBorder="1" applyAlignment="1">
      <alignment horizontal="center" vertical="center"/>
    </xf>
    <xf numFmtId="173" fontId="1" fillId="3" borderId="49" xfId="279" applyNumberFormat="1" applyFill="1" applyBorder="1" applyAlignment="1">
      <alignment horizontal="center" vertical="center"/>
    </xf>
    <xf numFmtId="173" fontId="1" fillId="3" borderId="27" xfId="279" applyNumberFormat="1" applyFill="1" applyBorder="1" applyAlignment="1">
      <alignment horizontal="center" vertical="center"/>
    </xf>
    <xf numFmtId="0" fontId="1" fillId="3" borderId="21" xfId="279" applyFill="1" applyBorder="1" applyAlignment="1">
      <alignment horizontal="center" vertical="center"/>
    </xf>
    <xf numFmtId="0" fontId="1" fillId="3" borderId="22" xfId="279" applyFill="1" applyBorder="1" applyAlignment="1">
      <alignment horizontal="center" vertical="center"/>
    </xf>
    <xf numFmtId="173" fontId="1" fillId="3" borderId="21" xfId="279" applyNumberFormat="1" applyFill="1" applyBorder="1" applyAlignment="1">
      <alignment horizontal="center" vertical="center"/>
    </xf>
    <xf numFmtId="173" fontId="1" fillId="3" borderId="22" xfId="279" applyNumberFormat="1" applyFill="1" applyBorder="1" applyAlignment="1">
      <alignment horizontal="center" vertical="center"/>
    </xf>
    <xf numFmtId="0" fontId="1" fillId="3" borderId="12" xfId="279" applyFill="1" applyBorder="1" applyAlignment="1">
      <alignment horizontal="center" vertical="center"/>
    </xf>
    <xf numFmtId="0" fontId="1" fillId="3" borderId="13" xfId="279" applyFill="1" applyBorder="1" applyAlignment="1">
      <alignment horizontal="center" vertical="center"/>
    </xf>
    <xf numFmtId="173" fontId="1" fillId="3" borderId="12" xfId="279" applyNumberFormat="1" applyFill="1" applyBorder="1" applyAlignment="1">
      <alignment horizontal="center" vertical="center"/>
    </xf>
    <xf numFmtId="173" fontId="1" fillId="3" borderId="13" xfId="279" applyNumberFormat="1" applyFill="1" applyBorder="1" applyAlignment="1">
      <alignment horizontal="center" vertical="center"/>
    </xf>
    <xf numFmtId="172" fontId="1" fillId="3" borderId="21" xfId="279" applyNumberFormat="1" applyFill="1" applyBorder="1" applyAlignment="1">
      <alignment horizontal="center" vertical="center"/>
    </xf>
    <xf numFmtId="172" fontId="1" fillId="3" borderId="22" xfId="279" applyNumberFormat="1" applyFill="1" applyBorder="1" applyAlignment="1">
      <alignment horizontal="center" vertical="center"/>
    </xf>
    <xf numFmtId="0" fontId="1" fillId="3" borderId="73" xfId="279" applyFill="1" applyBorder="1" applyAlignment="1">
      <alignment horizontal="center" vertical="center"/>
    </xf>
    <xf numFmtId="0" fontId="1" fillId="3" borderId="1" xfId="279" applyFill="1" applyBorder="1" applyAlignment="1">
      <alignment horizontal="center" vertical="center"/>
    </xf>
    <xf numFmtId="0" fontId="1" fillId="3" borderId="70" xfId="279" applyFill="1" applyBorder="1" applyAlignment="1">
      <alignment horizontal="center" vertical="center"/>
    </xf>
    <xf numFmtId="10" fontId="1" fillId="3" borderId="49" xfId="278" applyNumberFormat="1" applyFont="1" applyFill="1" applyBorder="1" applyAlignment="1" applyProtection="1">
      <alignment horizontal="center" vertical="center"/>
    </xf>
    <xf numFmtId="10" fontId="1" fillId="3" borderId="27" xfId="278" applyNumberFormat="1" applyFont="1" applyFill="1" applyBorder="1" applyAlignment="1" applyProtection="1">
      <alignment horizontal="center" vertical="center"/>
    </xf>
    <xf numFmtId="10" fontId="1" fillId="3" borderId="12" xfId="278" applyNumberFormat="1" applyFont="1" applyFill="1" applyBorder="1" applyAlignment="1" applyProtection="1">
      <alignment horizontal="center" vertical="center"/>
    </xf>
    <xf numFmtId="10" fontId="1" fillId="3" borderId="13" xfId="278" applyNumberFormat="1" applyFont="1" applyFill="1" applyBorder="1" applyAlignment="1" applyProtection="1">
      <alignment horizontal="center" vertical="center"/>
    </xf>
    <xf numFmtId="10" fontId="1" fillId="3" borderId="21" xfId="278" applyNumberFormat="1" applyFont="1" applyFill="1" applyBorder="1" applyAlignment="1" applyProtection="1">
      <alignment horizontal="center" vertical="center"/>
    </xf>
    <xf numFmtId="10" fontId="1" fillId="3" borderId="22" xfId="278" applyNumberFormat="1" applyFont="1" applyFill="1" applyBorder="1" applyAlignment="1" applyProtection="1">
      <alignment horizontal="center" vertical="center"/>
    </xf>
    <xf numFmtId="0" fontId="30" fillId="19" borderId="3" xfId="279" applyFont="1" applyFill="1" applyBorder="1" applyAlignment="1">
      <alignment horizontal="center" vertical="center"/>
    </xf>
    <xf numFmtId="0" fontId="158" fillId="0" borderId="0" xfId="0" applyFont="1" applyAlignment="1">
      <alignment horizontal="left" vertical="center"/>
    </xf>
    <xf numFmtId="0" fontId="171" fillId="0" borderId="80" xfId="0" applyFont="1" applyBorder="1" applyAlignment="1">
      <alignment horizontal="left" vertical="center"/>
    </xf>
    <xf numFmtId="0" fontId="32" fillId="30" borderId="3" xfId="279" applyFont="1" applyFill="1" applyBorder="1" applyAlignment="1">
      <alignment horizontal="center" vertical="center"/>
    </xf>
    <xf numFmtId="0" fontId="37" fillId="0" borderId="81" xfId="0" applyFont="1" applyBorder="1" applyAlignment="1">
      <alignment horizontal="left" vertical="center" wrapText="1"/>
    </xf>
    <xf numFmtId="0" fontId="32" fillId="24" borderId="3" xfId="279" applyFont="1" applyFill="1" applyBorder="1" applyAlignment="1">
      <alignment horizontal="center" vertical="center"/>
    </xf>
    <xf numFmtId="0" fontId="152" fillId="0" borderId="32" xfId="279" applyFont="1" applyBorder="1" applyAlignment="1">
      <alignment horizontal="center" vertical="center"/>
    </xf>
    <xf numFmtId="0" fontId="160" fillId="0" borderId="80" xfId="0" applyFont="1" applyBorder="1" applyAlignment="1">
      <alignment vertical="center"/>
    </xf>
    <xf numFmtId="0" fontId="160" fillId="0" borderId="0" xfId="0" applyFont="1" applyAlignment="1">
      <alignment vertical="center"/>
    </xf>
    <xf numFmtId="0" fontId="160" fillId="0" borderId="81" xfId="0" applyFont="1" applyBorder="1" applyAlignment="1">
      <alignment horizontal="left" vertical="center" wrapText="1"/>
    </xf>
    <xf numFmtId="0" fontId="32" fillId="22" borderId="3" xfId="279" applyFont="1" applyFill="1" applyBorder="1" applyAlignment="1">
      <alignment horizontal="center" vertical="center"/>
    </xf>
    <xf numFmtId="0" fontId="162" fillId="29" borderId="3" xfId="279" applyFont="1" applyFill="1" applyBorder="1" applyAlignment="1">
      <alignment horizontal="center" vertical="center"/>
    </xf>
    <xf numFmtId="0" fontId="160" fillId="0" borderId="0" xfId="0" applyFont="1" applyAlignment="1">
      <alignment horizontal="left" vertical="center"/>
    </xf>
    <xf numFmtId="0" fontId="12" fillId="0" borderId="20" xfId="279" applyFont="1" applyBorder="1" applyAlignment="1">
      <alignment horizontal="center" wrapText="1"/>
    </xf>
    <xf numFmtId="0" fontId="12" fillId="0" borderId="22" xfId="279" applyFont="1" applyBorder="1" applyAlignment="1">
      <alignment horizontal="center"/>
    </xf>
    <xf numFmtId="0" fontId="12" fillId="16" borderId="12" xfId="279" applyFont="1" applyFill="1" applyBorder="1" applyAlignment="1">
      <alignment horizontal="center"/>
    </xf>
    <xf numFmtId="0" fontId="12" fillId="16" borderId="2" xfId="279" applyFont="1" applyFill="1" applyBorder="1" applyAlignment="1">
      <alignment horizontal="center"/>
    </xf>
    <xf numFmtId="0" fontId="12" fillId="16" borderId="13" xfId="279" applyFont="1" applyFill="1" applyBorder="1" applyAlignment="1">
      <alignment horizontal="center"/>
    </xf>
    <xf numFmtId="0" fontId="12" fillId="16" borderId="31" xfId="279" applyFont="1" applyFill="1" applyBorder="1" applyAlignment="1">
      <alignment horizontal="center" vertical="center"/>
    </xf>
    <xf numFmtId="0" fontId="12" fillId="16" borderId="32" xfId="279" applyFont="1" applyFill="1" applyBorder="1" applyAlignment="1">
      <alignment horizontal="center" vertical="center"/>
    </xf>
    <xf numFmtId="0" fontId="12" fillId="16" borderId="33" xfId="279" applyFont="1" applyFill="1" applyBorder="1" applyAlignment="1">
      <alignment horizontal="center" vertical="center"/>
    </xf>
    <xf numFmtId="0" fontId="12" fillId="16" borderId="19" xfId="279" applyFont="1" applyFill="1" applyBorder="1" applyAlignment="1">
      <alignment horizontal="center" vertical="center"/>
    </xf>
    <xf numFmtId="0" fontId="12" fillId="16" borderId="0" xfId="279" applyFont="1" applyFill="1" applyAlignment="1">
      <alignment horizontal="center" vertical="center"/>
    </xf>
    <xf numFmtId="0" fontId="12" fillId="16" borderId="20" xfId="279" applyFont="1" applyFill="1" applyBorder="1" applyAlignment="1">
      <alignment horizontal="center" vertical="center"/>
    </xf>
    <xf numFmtId="0" fontId="12" fillId="16" borderId="21" xfId="279" applyFont="1" applyFill="1" applyBorder="1" applyAlignment="1">
      <alignment horizontal="center" vertical="center"/>
    </xf>
    <xf numFmtId="0" fontId="12" fillId="16" borderId="18" xfId="279" applyFont="1" applyFill="1" applyBorder="1" applyAlignment="1">
      <alignment horizontal="center" vertical="center"/>
    </xf>
    <xf numFmtId="0" fontId="12" fillId="16" borderId="22" xfId="279" applyFont="1" applyFill="1" applyBorder="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69" xfId="0" applyBorder="1" applyAlignment="1">
      <alignment horizontal="center" vertical="center"/>
    </xf>
    <xf numFmtId="0" fontId="0" fillId="0" borderId="0" xfId="0" applyAlignment="1">
      <alignment horizontal="right" vertical="center"/>
    </xf>
    <xf numFmtId="0" fontId="13" fillId="0" borderId="0" xfId="17" applyFont="1" applyAlignment="1">
      <alignment horizontal="right"/>
    </xf>
    <xf numFmtId="0" fontId="13" fillId="19" borderId="2" xfId="17" applyFont="1" applyFill="1" applyBorder="1" applyAlignment="1" applyProtection="1">
      <alignment horizontal="center"/>
      <protection locked="0"/>
    </xf>
    <xf numFmtId="2" fontId="30" fillId="21" borderId="52" xfId="17" applyNumberFormat="1" applyFont="1" applyFill="1" applyBorder="1" applyAlignment="1">
      <alignment horizontal="center" vertical="center"/>
    </xf>
    <xf numFmtId="2" fontId="12" fillId="0" borderId="53" xfId="0" applyNumberFormat="1" applyFont="1" applyBorder="1" applyAlignment="1">
      <alignment horizontal="center" vertical="center"/>
    </xf>
    <xf numFmtId="10" fontId="30" fillId="21" borderId="52" xfId="17" applyNumberFormat="1" applyFont="1" applyFill="1" applyBorder="1" applyAlignment="1">
      <alignment horizontal="center" vertical="center"/>
    </xf>
    <xf numFmtId="10" fontId="12" fillId="0" borderId="53" xfId="0" applyNumberFormat="1" applyFont="1" applyBorder="1" applyAlignment="1">
      <alignment horizontal="center" vertical="center"/>
    </xf>
    <xf numFmtId="0" fontId="13" fillId="21" borderId="0" xfId="17" applyFont="1" applyFill="1" applyAlignment="1">
      <alignment horizontal="center"/>
    </xf>
    <xf numFmtId="0" fontId="0" fillId="21" borderId="0" xfId="0" applyFill="1" applyAlignment="1">
      <alignment horizontal="center"/>
    </xf>
    <xf numFmtId="2" fontId="12" fillId="21" borderId="53" xfId="0" applyNumberFormat="1" applyFont="1" applyFill="1" applyBorder="1" applyAlignment="1">
      <alignment horizontal="center" vertical="center"/>
    </xf>
    <xf numFmtId="0" fontId="13" fillId="0" borderId="32" xfId="17" applyFont="1" applyBorder="1" applyAlignment="1">
      <alignment horizontal="right"/>
    </xf>
    <xf numFmtId="14" fontId="13" fillId="19" borderId="2" xfId="17" applyNumberFormat="1" applyFont="1" applyFill="1" applyBorder="1" applyAlignment="1" applyProtection="1">
      <alignment horizontal="center"/>
      <protection locked="0"/>
    </xf>
  </cellXfs>
  <cellStyles count="337">
    <cellStyle name="%" xfId="49" xr:uid="{00000000-0005-0000-0000-000000000000}"/>
    <cellStyle name=";;;" xfId="50" xr:uid="{00000000-0005-0000-0000-000001000000}"/>
    <cellStyle name="?? [0]_VERA" xfId="51" xr:uid="{00000000-0005-0000-0000-000002000000}"/>
    <cellStyle name="?????_VERA" xfId="52" xr:uid="{00000000-0005-0000-0000-000003000000}"/>
    <cellStyle name="??_VERA" xfId="53" xr:uid="{00000000-0005-0000-0000-000004000000}"/>
    <cellStyle name="_04Xbox console Metrics - 7_11" xfId="54" xr:uid="{00000000-0005-0000-0000-000005000000}"/>
    <cellStyle name="_050205 MS Insight Open PO" xfId="55" xr:uid="{00000000-0005-0000-0000-000006000000}"/>
    <cellStyle name="_053105 MS Insight Open PO" xfId="56" xr:uid="{00000000-0005-0000-0000-000007000000}"/>
    <cellStyle name="_05FY01_Inventory Trend Summary" xfId="57" xr:uid="{00000000-0005-0000-0000-000008000000}"/>
    <cellStyle name="_06FY01_Inventory Trend Summary" xfId="58" xr:uid="{00000000-0005-0000-0000-000009000000}"/>
    <cellStyle name="_08FY01_Inventory Trend Summary" xfId="59" xr:uid="{00000000-0005-0000-0000-00000A000000}"/>
    <cellStyle name="_11-May 2001" xfId="60" xr:uid="{00000000-0005-0000-0000-00000B000000}"/>
    <cellStyle name="_184071 - FY05 Xbox Prepaid Inventory" xfId="61" xr:uid="{00000000-0005-0000-0000-00000C000000}"/>
    <cellStyle name="_184071 - P8 Non-DW PPV" xfId="62" xr:uid="{00000000-0005-0000-0000-00000D000000}"/>
    <cellStyle name="_184071 - RMA Review" xfId="63" xr:uid="{00000000-0005-0000-0000-00000E000000}"/>
    <cellStyle name="_184071 - RMA Review (2)" xfId="64" xr:uid="{00000000-0005-0000-0000-00000F000000}"/>
    <cellStyle name="_184071 - RMA Review (3)" xfId="65" xr:uid="{00000000-0005-0000-0000-000010000000}"/>
    <cellStyle name="_184071 - Xbox Prepaid Inventory (2)" xfId="66" xr:uid="{00000000-0005-0000-0000-000011000000}"/>
    <cellStyle name="_184071 - Xbox Prepaid Inventory (5)" xfId="67" xr:uid="{00000000-0005-0000-0000-000012000000}"/>
    <cellStyle name="_2_22 operational build plan and component forecast" xfId="68" xr:uid="{00000000-0005-0000-0000-000013000000}"/>
    <cellStyle name="_Asia" xfId="69" xr:uid="{00000000-0005-0000-0000-000014000000}"/>
    <cellStyle name="_Biz Ops By Stream" xfId="70" xr:uid="{00000000-0005-0000-0000-000015000000}"/>
    <cellStyle name="_Book3" xfId="71" xr:uid="{00000000-0005-0000-0000-000016000000}"/>
    <cellStyle name="_Channel Reserve worksheet Japan-Sep02" xfId="72" xr:uid="{00000000-0005-0000-0000-000017000000}"/>
    <cellStyle name="_CHANNELHPD02" xfId="73" xr:uid="{00000000-0005-0000-0000-000018000000}"/>
    <cellStyle name="_Commercial PL's 22.06.01Phased" xfId="74" xr:uid="{00000000-0005-0000-0000-000019000000}"/>
    <cellStyle name="_Consol Finance Slides" xfId="75" xr:uid="{00000000-0005-0000-0000-00001A000000}"/>
    <cellStyle name="_Dec Freight analysis value" xfId="76" xr:uid="{00000000-0005-0000-0000-00001B000000}"/>
    <cellStyle name="_DTV Bundles" xfId="77" xr:uid="{00000000-0005-0000-0000-00001C000000}"/>
    <cellStyle name="_EMEA" xfId="78" xr:uid="{00000000-0005-0000-0000-00001D000000}"/>
    <cellStyle name="_Feb Freight analysis value" xfId="79" xr:uid="{00000000-0005-0000-0000-00001E000000}"/>
    <cellStyle name="_February 03 Xbox Games Net Rev Analysis1" xfId="80" xr:uid="{00000000-0005-0000-0000-00001F000000}"/>
    <cellStyle name="_FY02 Budget Summary Select Version 25th No CDR FINAL ver2" xfId="81" xr:uid="{00000000-0005-0000-0000-000020000000}"/>
    <cellStyle name="_FY02_BusinessStream_ScrubTemplate_YOY_EMEA" xfId="82" xr:uid="{00000000-0005-0000-0000-000021000000}"/>
    <cellStyle name="_FY03 Solectron Japan &amp; Australia summary-amend" xfId="83" xr:uid="{00000000-0005-0000-0000-000022000000}"/>
    <cellStyle name="_FY0304_XBOX  CHANNEL RESERVE" xfId="84" xr:uid="{00000000-0005-0000-0000-000023000000}"/>
    <cellStyle name="_FY04 Q2 FDM Costed BOM Final" xfId="85" xr:uid="{00000000-0005-0000-0000-000024000000}"/>
    <cellStyle name="_FY05 Console Other Mfg Costs - 2nd Pass rev1 050504" xfId="86" xr:uid="{00000000-0005-0000-0000-000025000000}"/>
    <cellStyle name="_FY05 MRB Accruals" xfId="87" xr:uid="{00000000-0005-0000-0000-000026000000}"/>
    <cellStyle name="_FY05 Q1 FDM Costed BOM (ADDITIONAL) Final rev 1" xfId="88" xr:uid="{00000000-0005-0000-0000-000027000000}"/>
    <cellStyle name="_FY05 Q2 Tuscany Console BOM v2" xfId="89" xr:uid="{00000000-0005-0000-0000-000028000000}"/>
    <cellStyle name="_FY06 Budget - Peripherals v.6" xfId="90" xr:uid="{00000000-0005-0000-0000-000029000000}"/>
    <cellStyle name="_gregfu slides" xfId="91" xr:uid="{00000000-0005-0000-0000-00002A000000}"/>
    <cellStyle name="_H&amp;E Reporting Summary" xfId="92" xr:uid="{00000000-0005-0000-0000-00002B000000}"/>
    <cellStyle name="_H&amp;E Reporting Summary_Eileen" xfId="93" xr:uid="{00000000-0005-0000-0000-00002C000000}"/>
    <cellStyle name="_In-Transit MS Consigned Inventory-Not in BaaN (02-25-05)" xfId="94" xr:uid="{00000000-0005-0000-0000-00002D000000}"/>
    <cellStyle name="_Inventory Schedule JIT" xfId="95" xr:uid="{00000000-0005-0000-0000-00002E000000}"/>
    <cellStyle name="_Inventory Summ  Obso" xfId="96" xr:uid="{00000000-0005-0000-0000-00002F000000}"/>
    <cellStyle name="_Jan Freight analysis value" xfId="97" xr:uid="{00000000-0005-0000-0000-000030000000}"/>
    <cellStyle name="_Jul04_WZS" xfId="98" xr:uid="{00000000-0005-0000-0000-000031000000}"/>
    <cellStyle name="_Jul04_WZS_Development" xfId="99" xr:uid="{00000000-0005-0000-0000-000032000000}"/>
    <cellStyle name="_July Freight analysis_FPA1" xfId="100" xr:uid="{00000000-0005-0000-0000-000033000000}"/>
    <cellStyle name="_June Freight analysis v_Final" xfId="101" xr:uid="{00000000-0005-0000-0000-000034000000}"/>
    <cellStyle name="_June Freight analysis v_Prelim" xfId="102" xr:uid="{00000000-0005-0000-0000-000035000000}"/>
    <cellStyle name="_June Monthly Review Preliminary" xfId="103" xr:uid="{00000000-0005-0000-0000-000036000000}"/>
    <cellStyle name="_Mar Freight analysis value" xfId="104" xr:uid="{00000000-0005-0000-0000-000037000000}"/>
    <cellStyle name="_May Freight analysis value" xfId="105" xr:uid="{00000000-0005-0000-0000-000038000000}"/>
    <cellStyle name="_Mfg Variances FY04 12604" xfId="106" xr:uid="{00000000-0005-0000-0000-000039000000}"/>
    <cellStyle name="_Mfg Variances FY04 4_06" xfId="107" xr:uid="{00000000-0005-0000-0000-00003A000000}"/>
    <cellStyle name="_MRB Details" xfId="108" xr:uid="{00000000-0005-0000-0000-00003B000000}"/>
    <cellStyle name="_NA" xfId="109" xr:uid="{00000000-0005-0000-0000-00003C000000}"/>
    <cellStyle name="_New Stuff for Part Master" xfId="110" xr:uid="{00000000-0005-0000-0000-00003D000000}"/>
    <cellStyle name="_New Stuff for Part Master_Development" xfId="111" xr:uid="{00000000-0005-0000-0000-00003E000000}"/>
    <cellStyle name="_NGSC Budget May 3rd" xfId="112" xr:uid="{00000000-0005-0000-0000-00003F000000}"/>
    <cellStyle name="_Nov Freight analysis value" xfId="113" xr:uid="{00000000-0005-0000-0000-000040000000}"/>
    <cellStyle name="_Office XP 20002 Ms Sales query" xfId="114" xr:uid="{00000000-0005-0000-0000-000041000000}"/>
    <cellStyle name="_Omni COGS 5.04.05 rev_1" xfId="115" xr:uid="{00000000-0005-0000-0000-000042000000}"/>
    <cellStyle name="_Open PO" xfId="116" xr:uid="{00000000-0005-0000-0000-000043000000}"/>
    <cellStyle name="_Open Select License" xfId="117" xr:uid="{00000000-0005-0000-0000-000044000000}"/>
    <cellStyle name="_Opex" xfId="118" xr:uid="{00000000-0005-0000-0000-000045000000}"/>
    <cellStyle name="_Opex Seasonality" xfId="119" xr:uid="{00000000-0005-0000-0000-000046000000}"/>
    <cellStyle name="_P3 PCHW CogM" xfId="120" xr:uid="{00000000-0005-0000-0000-000047000000}"/>
    <cellStyle name="_Part_Master" xfId="121" xr:uid="{00000000-0005-0000-0000-000048000000}"/>
    <cellStyle name="_Pending MRB 3 29 05" xfId="122" xr:uid="{00000000-0005-0000-0000-000049000000}"/>
    <cellStyle name="_Pending MRB 4 29 05" xfId="123" xr:uid="{00000000-0005-0000-0000-00004A000000}"/>
    <cellStyle name="_Pending MRB 5 27 05 v2" xfId="124" xr:uid="{00000000-0005-0000-0000-00004B000000}"/>
    <cellStyle name="_Periph Costed BOM Rollup May_rev_8 Budget Flash ROM" xfId="125" xr:uid="{00000000-0005-0000-0000-00004C000000}"/>
    <cellStyle name="_PPV ALLOCATION-Nov04" xfId="126" xr:uid="{00000000-0005-0000-0000-00004D000000}"/>
    <cellStyle name="_PPV JUSTIFICATION 2004.Jun" xfId="127" xr:uid="{00000000-0005-0000-0000-00004E000000}"/>
    <cellStyle name="_Pre-Close Meeting Aug FY06" xfId="128" xr:uid="{00000000-0005-0000-0000-00004F000000}"/>
    <cellStyle name="_Prepayment Listing-June" xfId="129" xr:uid="{00000000-0005-0000-0000-000050000000}"/>
    <cellStyle name="_Raw Materials Analysis Report" xfId="130" xr:uid="{00000000-0005-0000-0000-000051000000}"/>
    <cellStyle name="_RM And FG Open POa" xfId="131" xr:uid="{00000000-0005-0000-0000-000052000000}"/>
    <cellStyle name="_RMA &amp; MRB Write-Offs" xfId="132" xr:uid="{00000000-0005-0000-0000-000053000000}"/>
    <cellStyle name="_samples for Paul" xfId="133" xr:uid="{00000000-0005-0000-0000-000054000000}"/>
    <cellStyle name="_Sheet1" xfId="134" xr:uid="{00000000-0005-0000-0000-000055000000}"/>
    <cellStyle name="_Sheet2" xfId="135" xr:uid="{00000000-0005-0000-0000-000056000000}"/>
    <cellStyle name="_Summary Fcast v Budget" xfId="136" xr:uid="{00000000-0005-0000-0000-000057000000}"/>
    <cellStyle name="_Summary slides for the RickDe deck 6-7-00" xfId="137" xr:uid="{00000000-0005-0000-0000-000058000000}"/>
    <cellStyle name="_Summary slides for the RickDe deck 6-8-00" xfId="138" xr:uid="{00000000-0005-0000-0000-000059000000}"/>
    <cellStyle name="_TC Model" xfId="139" xr:uid="{00000000-0005-0000-0000-00005A000000}"/>
    <cellStyle name="_Wistron True-Up File (May)" xfId="140" xr:uid="{00000000-0005-0000-0000-00005B000000}"/>
    <cellStyle name="_Wistron Xenon True-Up File (May)" xfId="141" xr:uid="{00000000-0005-0000-0000-00005C000000}"/>
    <cellStyle name="_WWF FY02 Budget REV &amp; FE" xfId="142" xr:uid="{00000000-0005-0000-0000-00005D000000}"/>
    <cellStyle name="_xbox live-Rene" xfId="143" xr:uid="{00000000-0005-0000-0000-00005E000000}"/>
    <cellStyle name="_Xbox November COGS Close Pack" xfId="144" xr:uid="{00000000-0005-0000-0000-00005F000000}"/>
    <cellStyle name="_Xbox SPC's" xfId="145" xr:uid="{00000000-0005-0000-0000-000060000000}"/>
    <cellStyle name="_Xbox SW POs FY02-FY03" xfId="146" xr:uid="{00000000-0005-0000-0000-000061000000}"/>
    <cellStyle name="_Xe COGP" xfId="147" xr:uid="{00000000-0005-0000-0000-000062000000}"/>
    <cellStyle name="_Xenon controllers ramp up plan (Feb 28th 2005)" xfId="148" xr:uid="{00000000-0005-0000-0000-000063000000}"/>
    <cellStyle name="=C:\WINNT\SYSTEM32\COMMAND.COM" xfId="149" xr:uid="{00000000-0005-0000-0000-000064000000}"/>
    <cellStyle name="6-0" xfId="150" xr:uid="{00000000-0005-0000-0000-000065000000}"/>
    <cellStyle name="6mal" xfId="151" xr:uid="{00000000-0005-0000-0000-000066000000}"/>
    <cellStyle name="active" xfId="152" xr:uid="{00000000-0005-0000-0000-000067000000}"/>
    <cellStyle name="Actual Date" xfId="18" xr:uid="{00000000-0005-0000-0000-000068000000}"/>
    <cellStyle name="args.style" xfId="19" xr:uid="{00000000-0005-0000-0000-000069000000}"/>
    <cellStyle name="Besuchter Hyperlink_Duties OSL" xfId="153" xr:uid="{00000000-0005-0000-0000-00006A000000}"/>
    <cellStyle name="Black" xfId="154" xr:uid="{00000000-0005-0000-0000-00006B000000}"/>
    <cellStyle name="Body" xfId="155" xr:uid="{00000000-0005-0000-0000-00006C000000}"/>
    <cellStyle name="Border" xfId="156" xr:uid="{00000000-0005-0000-0000-00006D000000}"/>
    <cellStyle name="Calc Currency (0)" xfId="2" xr:uid="{00000000-0005-0000-0000-00006E000000}"/>
    <cellStyle name="Calc Currency (2)" xfId="20" xr:uid="{00000000-0005-0000-0000-00006F000000}"/>
    <cellStyle name="Calc Percent (0)" xfId="3" xr:uid="{00000000-0005-0000-0000-000070000000}"/>
    <cellStyle name="Calc Percent (0) 2" xfId="271" xr:uid="{00000000-0005-0000-0000-000071000000}"/>
    <cellStyle name="Calc Percent (0) 3" xfId="270" xr:uid="{00000000-0005-0000-0000-000072000000}"/>
    <cellStyle name="Calc Percent (0)_A1202728" xfId="272" xr:uid="{00000000-0005-0000-0000-000073000000}"/>
    <cellStyle name="Calc Percent (1)" xfId="4" xr:uid="{00000000-0005-0000-0000-000074000000}"/>
    <cellStyle name="Calc Percent (1) 2" xfId="274" xr:uid="{00000000-0005-0000-0000-000075000000}"/>
    <cellStyle name="Calc Percent (1) 3" xfId="273" xr:uid="{00000000-0005-0000-0000-000076000000}"/>
    <cellStyle name="Calc Percent (1)_A1202728" xfId="275" xr:uid="{00000000-0005-0000-0000-000077000000}"/>
    <cellStyle name="Calc Percent (2)" xfId="21" xr:uid="{00000000-0005-0000-0000-000078000000}"/>
    <cellStyle name="Calc Units (0)" xfId="22" xr:uid="{00000000-0005-0000-0000-000079000000}"/>
    <cellStyle name="Calc Units (1)" xfId="23" xr:uid="{00000000-0005-0000-0000-00007A000000}"/>
    <cellStyle name="Calc Units (2)" xfId="24" xr:uid="{00000000-0005-0000-0000-00007B000000}"/>
    <cellStyle name="category" xfId="25" xr:uid="{00000000-0005-0000-0000-00007C000000}"/>
    <cellStyle name="Comma  - Style1" xfId="157" xr:uid="{00000000-0005-0000-0000-00007D000000}"/>
    <cellStyle name="Comma  - Style2" xfId="158" xr:uid="{00000000-0005-0000-0000-00007E000000}"/>
    <cellStyle name="Comma  - Style3" xfId="159" xr:uid="{00000000-0005-0000-0000-00007F000000}"/>
    <cellStyle name="Comma  - Style4" xfId="160" xr:uid="{00000000-0005-0000-0000-000080000000}"/>
    <cellStyle name="Comma  - Style5" xfId="161" xr:uid="{00000000-0005-0000-0000-000081000000}"/>
    <cellStyle name="Comma  - Style6" xfId="162" xr:uid="{00000000-0005-0000-0000-000082000000}"/>
    <cellStyle name="Comma  - Style7" xfId="163" xr:uid="{00000000-0005-0000-0000-000083000000}"/>
    <cellStyle name="Comma  - Style8" xfId="164" xr:uid="{00000000-0005-0000-0000-000084000000}"/>
    <cellStyle name="comma (0)" xfId="165" xr:uid="{00000000-0005-0000-0000-000085000000}"/>
    <cellStyle name="Comma [00]" xfId="26" xr:uid="{00000000-0005-0000-0000-000086000000}"/>
    <cellStyle name="Comma Acctg" xfId="166" xr:uid="{00000000-0005-0000-0000-000087000000}"/>
    <cellStyle name="comma zerodec" xfId="27" xr:uid="{00000000-0005-0000-0000-000088000000}"/>
    <cellStyle name="Comma0" xfId="167" xr:uid="{00000000-0005-0000-0000-000089000000}"/>
    <cellStyle name="Comma0 - Modelo1" xfId="168" xr:uid="{00000000-0005-0000-0000-00008A000000}"/>
    <cellStyle name="Comma0 - Style1" xfId="169" xr:uid="{00000000-0005-0000-0000-00008B000000}"/>
    <cellStyle name="Comma0_Asia" xfId="170" xr:uid="{00000000-0005-0000-0000-00008C000000}"/>
    <cellStyle name="Comma1 - Modelo2" xfId="171" xr:uid="{00000000-0005-0000-0000-00008D000000}"/>
    <cellStyle name="Comma1 - Style2" xfId="172" xr:uid="{00000000-0005-0000-0000-00008E000000}"/>
    <cellStyle name="Contracts" xfId="173" xr:uid="{00000000-0005-0000-0000-00008F000000}"/>
    <cellStyle name="Copied" xfId="28" xr:uid="{00000000-0005-0000-0000-000090000000}"/>
    <cellStyle name="COST1" xfId="174" xr:uid="{00000000-0005-0000-0000-000091000000}"/>
    <cellStyle name="Currency [0] 2" xfId="285" xr:uid="{00000000-0005-0000-0000-000092000000}"/>
    <cellStyle name="Currency [0] 2 2" xfId="286" xr:uid="{00000000-0005-0000-0000-000093000000}"/>
    <cellStyle name="Currency [00]" xfId="29" xr:uid="{00000000-0005-0000-0000-000094000000}"/>
    <cellStyle name="Currency Acctg" xfId="175" xr:uid="{00000000-0005-0000-0000-000095000000}"/>
    <cellStyle name="Currency0" xfId="176" xr:uid="{00000000-0005-0000-0000-000096000000}"/>
    <cellStyle name="Data" xfId="177" xr:uid="{00000000-0005-0000-0000-000097000000}"/>
    <cellStyle name="DATE" xfId="30" xr:uid="{00000000-0005-0000-0000-000098000000}"/>
    <cellStyle name="Date Short" xfId="31" xr:uid="{00000000-0005-0000-0000-000099000000}"/>
    <cellStyle name="Date_2_22 operational build plan and component forecast" xfId="178" xr:uid="{00000000-0005-0000-0000-00009A000000}"/>
    <cellStyle name="DELTA" xfId="32" xr:uid="{00000000-0005-0000-0000-00009B000000}"/>
    <cellStyle name="Dezimal [0]_!!!GO" xfId="179" xr:uid="{00000000-0005-0000-0000-00009C000000}"/>
    <cellStyle name="Dezimal_!!!GO" xfId="180" xr:uid="{00000000-0005-0000-0000-00009D000000}"/>
    <cellStyle name="Dia" xfId="181" xr:uid="{00000000-0005-0000-0000-00009E000000}"/>
    <cellStyle name="DivCount" xfId="182" xr:uid="{00000000-0005-0000-0000-00009F000000}"/>
    <cellStyle name="Encabez1" xfId="183" xr:uid="{00000000-0005-0000-0000-0000A0000000}"/>
    <cellStyle name="Encabez2" xfId="184" xr:uid="{00000000-0005-0000-0000-0000A1000000}"/>
    <cellStyle name="Enter Currency (0)" xfId="5" xr:uid="{00000000-0005-0000-0000-0000A2000000}"/>
    <cellStyle name="Enter Currency (2)" xfId="33" xr:uid="{00000000-0005-0000-0000-0000A3000000}"/>
    <cellStyle name="Enter Units (0)" xfId="34" xr:uid="{00000000-0005-0000-0000-0000A4000000}"/>
    <cellStyle name="Enter Units (1)" xfId="35" xr:uid="{00000000-0005-0000-0000-0000A5000000}"/>
    <cellStyle name="Enter Units (2)" xfId="36" xr:uid="{00000000-0005-0000-0000-0000A6000000}"/>
    <cellStyle name="Euro" xfId="185" xr:uid="{00000000-0005-0000-0000-0000A7000000}"/>
    <cellStyle name="F2" xfId="186" xr:uid="{00000000-0005-0000-0000-0000A8000000}"/>
    <cellStyle name="F3" xfId="187" xr:uid="{00000000-0005-0000-0000-0000A9000000}"/>
    <cellStyle name="F4" xfId="188" xr:uid="{00000000-0005-0000-0000-0000AA000000}"/>
    <cellStyle name="F5" xfId="189" xr:uid="{00000000-0005-0000-0000-0000AB000000}"/>
    <cellStyle name="F6" xfId="190" xr:uid="{00000000-0005-0000-0000-0000AC000000}"/>
    <cellStyle name="F7" xfId="191" xr:uid="{00000000-0005-0000-0000-0000AD000000}"/>
    <cellStyle name="F8" xfId="192" xr:uid="{00000000-0005-0000-0000-0000AE000000}"/>
    <cellStyle name="Fijo" xfId="193" xr:uid="{00000000-0005-0000-0000-0000AF000000}"/>
    <cellStyle name="Financiero" xfId="194" xr:uid="{00000000-0005-0000-0000-0000B0000000}"/>
    <cellStyle name="Fixed" xfId="195" xr:uid="{00000000-0005-0000-0000-0000B1000000}"/>
    <cellStyle name="Green" xfId="196" xr:uid="{00000000-0005-0000-0000-0000B2000000}"/>
    <cellStyle name="Grey" xfId="6" xr:uid="{00000000-0005-0000-0000-0000B3000000}"/>
    <cellStyle name="Header1" xfId="7" xr:uid="{00000000-0005-0000-0000-0000B4000000}"/>
    <cellStyle name="Header2" xfId="8" xr:uid="{00000000-0005-0000-0000-0000B5000000}"/>
    <cellStyle name="HR" xfId="197" xr:uid="{00000000-0005-0000-0000-0000B6000000}"/>
    <cellStyle name="Hyperlink" xfId="276" builtinId="8"/>
    <cellStyle name="Input [yellow]" xfId="9" xr:uid="{00000000-0005-0000-0000-0000B7000000}"/>
    <cellStyle name="Input Cells" xfId="198" xr:uid="{00000000-0005-0000-0000-0000B8000000}"/>
    <cellStyle name="Languages" xfId="199" xr:uid="{00000000-0005-0000-0000-0000B9000000}"/>
    <cellStyle name="Link Currency (0)" xfId="10" xr:uid="{00000000-0005-0000-0000-0000BA000000}"/>
    <cellStyle name="Link Currency (2)" xfId="37" xr:uid="{00000000-0005-0000-0000-0000BB000000}"/>
    <cellStyle name="Link Units (0)" xfId="38" xr:uid="{00000000-0005-0000-0000-0000BC000000}"/>
    <cellStyle name="Link Units (1)" xfId="39" xr:uid="{00000000-0005-0000-0000-0000BD000000}"/>
    <cellStyle name="Link Units (2)" xfId="40" xr:uid="{00000000-0005-0000-0000-0000BE000000}"/>
    <cellStyle name="Linked Cells" xfId="200" xr:uid="{00000000-0005-0000-0000-0000BF000000}"/>
    <cellStyle name="Mike Jacobs" xfId="201" xr:uid="{00000000-0005-0000-0000-0000C0000000}"/>
    <cellStyle name="Millares [0]_!!!GO" xfId="202" xr:uid="{00000000-0005-0000-0000-0000C1000000}"/>
    <cellStyle name="Millares_!!!GO" xfId="203" xr:uid="{00000000-0005-0000-0000-0000C2000000}"/>
    <cellStyle name="Milliers [0]_!!!GO" xfId="204" xr:uid="{00000000-0005-0000-0000-0000C3000000}"/>
    <cellStyle name="Milliers_!!!GO" xfId="205" xr:uid="{00000000-0005-0000-0000-0000C4000000}"/>
    <cellStyle name="Moneda [0]_!!!GO" xfId="206" xr:uid="{00000000-0005-0000-0000-0000C5000000}"/>
    <cellStyle name="Moneda_!!!GO" xfId="207" xr:uid="{00000000-0005-0000-0000-0000C6000000}"/>
    <cellStyle name="Monétaire [0]_!!!GO" xfId="208" xr:uid="{00000000-0005-0000-0000-0000C7000000}"/>
    <cellStyle name="Monétaire_!!!GO" xfId="209" xr:uid="{00000000-0005-0000-0000-0000C8000000}"/>
    <cellStyle name="Monetario" xfId="210" xr:uid="{00000000-0005-0000-0000-0000C9000000}"/>
    <cellStyle name="MS Sans Serif" xfId="211" xr:uid="{00000000-0005-0000-0000-0000CA000000}"/>
    <cellStyle name="My Style" xfId="212" xr:uid="{00000000-0005-0000-0000-0000CB000000}"/>
    <cellStyle name="MyStyle" xfId="213" xr:uid="{00000000-0005-0000-0000-0000CC000000}"/>
    <cellStyle name="New!" xfId="214" xr:uid="{00000000-0005-0000-0000-0000CD000000}"/>
    <cellStyle name="NewLocalization" xfId="215" xr:uid="{00000000-0005-0000-0000-0000CE000000}"/>
    <cellStyle name="no dec" xfId="216" xr:uid="{00000000-0005-0000-0000-0000CF000000}"/>
    <cellStyle name="Non défini" xfId="217" xr:uid="{00000000-0005-0000-0000-0000D0000000}"/>
    <cellStyle name="Normal" xfId="0" builtinId="0"/>
    <cellStyle name="Normal - Style1" xfId="11" xr:uid="{00000000-0005-0000-0000-0000D1000000}"/>
    <cellStyle name="Normal - Style2" xfId="218" xr:uid="{00000000-0005-0000-0000-0000D2000000}"/>
    <cellStyle name="Normal - Style3" xfId="219" xr:uid="{00000000-0005-0000-0000-0000D3000000}"/>
    <cellStyle name="Normal - Style4" xfId="220" xr:uid="{00000000-0005-0000-0000-0000D4000000}"/>
    <cellStyle name="Normal - Style5" xfId="221" xr:uid="{00000000-0005-0000-0000-0000D5000000}"/>
    <cellStyle name="Normal 2" xfId="283" xr:uid="{00000000-0005-0000-0000-0000D6000000}"/>
    <cellStyle name="Normal 2 2" xfId="288" xr:uid="{00000000-0005-0000-0000-0000D7000000}"/>
    <cellStyle name="Normal 2 2 2" xfId="289" xr:uid="{00000000-0005-0000-0000-0000D8000000}"/>
    <cellStyle name="Normal 2 2_FAI" xfId="290" xr:uid="{00000000-0005-0000-0000-0000D9000000}"/>
    <cellStyle name="Normal 2 3" xfId="291" xr:uid="{00000000-0005-0000-0000-0000DA000000}"/>
    <cellStyle name="Normal 2 4" xfId="287" xr:uid="{00000000-0005-0000-0000-0000DB000000}"/>
    <cellStyle name="Normal 2_FAI" xfId="292" xr:uid="{00000000-0005-0000-0000-0000DC000000}"/>
    <cellStyle name="Normal 3" xfId="284" xr:uid="{00000000-0005-0000-0000-0000DD000000}"/>
    <cellStyle name="Normal_17-fan-cover-bottom" xfId="12" xr:uid="{00000000-0005-0000-0000-0000DE000000}"/>
    <cellStyle name="Normal_Gage R&amp;R - ANOVA Method" xfId="279" xr:uid="{00000000-0005-0000-0000-0000DF000000}"/>
    <cellStyle name="Normal_Mold Buy-off Summary form(2)" xfId="17" xr:uid="{00000000-0005-0000-0000-0000E0000000}"/>
    <cellStyle name="Normal_msx-process parameter" xfId="269" xr:uid="{00000000-0005-0000-0000-0000E1000000}"/>
    <cellStyle name="Œ…‹æØ‚è [0.00]_!!!GO" xfId="222" xr:uid="{00000000-0005-0000-0000-0000E2000000}"/>
    <cellStyle name="Œ…‹æØ‚è_!!!GO" xfId="223" xr:uid="{00000000-0005-0000-0000-0000E3000000}"/>
    <cellStyle name="Ongoing" xfId="224" xr:uid="{00000000-0005-0000-0000-0000E4000000}"/>
    <cellStyle name="paint" xfId="225" xr:uid="{00000000-0005-0000-0000-0000E5000000}"/>
    <cellStyle name="per.style" xfId="226" xr:uid="{00000000-0005-0000-0000-0000E6000000}"/>
    <cellStyle name="Percent" xfId="278" builtinId="5"/>
    <cellStyle name="Percent [0]" xfId="41" xr:uid="{00000000-0005-0000-0000-0000E7000000}"/>
    <cellStyle name="Percent [00]" xfId="42" xr:uid="{00000000-0005-0000-0000-0000E8000000}"/>
    <cellStyle name="Percent [2]" xfId="13" xr:uid="{00000000-0005-0000-0000-0000E9000000}"/>
    <cellStyle name="Percent 2" xfId="293" xr:uid="{00000000-0005-0000-0000-0000EA000000}"/>
    <cellStyle name="PERCENTAGE" xfId="227" xr:uid="{00000000-0005-0000-0000-0000EB000000}"/>
    <cellStyle name="Porcentaje" xfId="228" xr:uid="{00000000-0005-0000-0000-0000EC000000}"/>
    <cellStyle name="PrePop Currency (0)" xfId="14" xr:uid="{00000000-0005-0000-0000-0000ED000000}"/>
    <cellStyle name="PrePop Currency (2)" xfId="43" xr:uid="{00000000-0005-0000-0000-0000EE000000}"/>
    <cellStyle name="PrePop Units (0)" xfId="44" xr:uid="{00000000-0005-0000-0000-0000EF000000}"/>
    <cellStyle name="PrePop Units (1)" xfId="45" xr:uid="{00000000-0005-0000-0000-0000F0000000}"/>
    <cellStyle name="PrePop Units (2)" xfId="46" xr:uid="{00000000-0005-0000-0000-0000F1000000}"/>
    <cellStyle name="Pricelist" xfId="229" xr:uid="{00000000-0005-0000-0000-0000F2000000}"/>
    <cellStyle name="pricing" xfId="230" xr:uid="{00000000-0005-0000-0000-0000F3000000}"/>
    <cellStyle name="Protected" xfId="231" xr:uid="{00000000-0005-0000-0000-0000F4000000}"/>
    <cellStyle name="Prozent_RESULTS" xfId="232" xr:uid="{00000000-0005-0000-0000-0000F5000000}"/>
    <cellStyle name="PSChar" xfId="233" xr:uid="{00000000-0005-0000-0000-0000F6000000}"/>
    <cellStyle name="PSHeading" xfId="234" xr:uid="{00000000-0005-0000-0000-0000F7000000}"/>
    <cellStyle name="PSHeading 2" xfId="277" xr:uid="{00000000-0005-0000-0000-0000F8000000}"/>
    <cellStyle name="Purple" xfId="235" xr:uid="{00000000-0005-0000-0000-0000F9000000}"/>
    <cellStyle name="Red" xfId="236" xr:uid="{00000000-0005-0000-0000-0000FA000000}"/>
    <cellStyle name="Report_Heading" xfId="237" xr:uid="{00000000-0005-0000-0000-0000FB000000}"/>
    <cellStyle name="RM" xfId="238" xr:uid="{00000000-0005-0000-0000-0000FC000000}"/>
    <cellStyle name="shade" xfId="239" xr:uid="{00000000-0005-0000-0000-0000FD000000}"/>
    <cellStyle name="STANDARD" xfId="240" xr:uid="{00000000-0005-0000-0000-0000FE000000}"/>
    <cellStyle name="Style 1" xfId="1" xr:uid="{00000000-0005-0000-0000-0000FF000000}"/>
    <cellStyle name="tahoma" xfId="241" xr:uid="{00000000-0005-0000-0000-000000010000}"/>
    <cellStyle name="test3" xfId="242" xr:uid="{00000000-0005-0000-0000-000001010000}"/>
    <cellStyle name="Text Indent A" xfId="15" xr:uid="{00000000-0005-0000-0000-000002010000}"/>
    <cellStyle name="Text Indent B" xfId="16" xr:uid="{00000000-0005-0000-0000-000003010000}"/>
    <cellStyle name="Text Indent C" xfId="47" xr:uid="{00000000-0005-0000-0000-000004010000}"/>
    <cellStyle name="TimStyle" xfId="243" xr:uid="{00000000-0005-0000-0000-000005010000}"/>
    <cellStyle name="Transaction" xfId="244" xr:uid="{00000000-0005-0000-0000-000006010000}"/>
    <cellStyle name="Update" xfId="245" xr:uid="{00000000-0005-0000-0000-000007010000}"/>
    <cellStyle name="Währung [0]_!!!GO" xfId="246" xr:uid="{00000000-0005-0000-0000-000008010000}"/>
    <cellStyle name="Währung_!!!GO" xfId="247" xr:uid="{00000000-0005-0000-0000-000009010000}"/>
    <cellStyle name="遽_3錯 PELLET1Ɛ" xfId="248" xr:uid="{00000000-0005-0000-0000-00000A010000}"/>
    <cellStyle name="똿뗦먛귟 [0.00]_PRODUCT DETAIL Q1" xfId="249" xr:uid="{00000000-0005-0000-0000-000013010000}"/>
    <cellStyle name="똿뗦먛귟_PRODUCT DETAIL Q1" xfId="250" xr:uid="{00000000-0005-0000-0000-000014010000}"/>
    <cellStyle name="믅됞 [0.00]_PRODUCT DETAIL Q1" xfId="251" xr:uid="{00000000-0005-0000-0000-000017010000}"/>
    <cellStyle name="믅됞_PRODUCT DETAIL Q1" xfId="252" xr:uid="{00000000-0005-0000-0000-000018010000}"/>
    <cellStyle name="백분율 2" xfId="294" xr:uid="{00000000-0005-0000-0000-000019010000}"/>
    <cellStyle name="백분율_HOBONG" xfId="253" xr:uid="{00000000-0005-0000-0000-00001A010000}"/>
    <cellStyle name="뷭?_BOOKSHIP" xfId="254" xr:uid="{00000000-0005-0000-0000-00001B010000}"/>
    <cellStyle name="쉼표 [0]_MS제품등록지원" xfId="255" xr:uid="{00000000-0005-0000-0000-000020010000}"/>
    <cellStyle name="콤마 [0]_1202" xfId="256" xr:uid="{00000000-0005-0000-0000-000021010000}"/>
    <cellStyle name="콤마_1202" xfId="257" xr:uid="{00000000-0005-0000-0000-000022010000}"/>
    <cellStyle name="통화 [0]_1202" xfId="258" xr:uid="{00000000-0005-0000-0000-000023010000}"/>
    <cellStyle name="통화_1202" xfId="259" xr:uid="{00000000-0005-0000-0000-000024010000}"/>
    <cellStyle name="표준 10" xfId="295" xr:uid="{00000000-0005-0000-0000-000025010000}"/>
    <cellStyle name="표준 10 2" xfId="296" xr:uid="{00000000-0005-0000-0000-000026010000}"/>
    <cellStyle name="표준 10_FAI" xfId="297" xr:uid="{00000000-0005-0000-0000-000027010000}"/>
    <cellStyle name="표준 11" xfId="298" xr:uid="{00000000-0005-0000-0000-000028010000}"/>
    <cellStyle name="표준 11 2" xfId="299" xr:uid="{00000000-0005-0000-0000-000029010000}"/>
    <cellStyle name="표준 11_FAI" xfId="300" xr:uid="{00000000-0005-0000-0000-00002A010000}"/>
    <cellStyle name="표준 12" xfId="301" xr:uid="{00000000-0005-0000-0000-00002B010000}"/>
    <cellStyle name="표준 12 2" xfId="302" xr:uid="{00000000-0005-0000-0000-00002C010000}"/>
    <cellStyle name="표준 12_FAI" xfId="303" xr:uid="{00000000-0005-0000-0000-00002D010000}"/>
    <cellStyle name="표준 13" xfId="304" xr:uid="{00000000-0005-0000-0000-00002E010000}"/>
    <cellStyle name="표준 13 2" xfId="305" xr:uid="{00000000-0005-0000-0000-00002F010000}"/>
    <cellStyle name="표준 13_FAI" xfId="306" xr:uid="{00000000-0005-0000-0000-000030010000}"/>
    <cellStyle name="표준 14" xfId="307" xr:uid="{00000000-0005-0000-0000-000031010000}"/>
    <cellStyle name="표준 14 2" xfId="308" xr:uid="{00000000-0005-0000-0000-000032010000}"/>
    <cellStyle name="표준 14_FAI" xfId="309" xr:uid="{00000000-0005-0000-0000-000033010000}"/>
    <cellStyle name="표준 15" xfId="310" xr:uid="{00000000-0005-0000-0000-000034010000}"/>
    <cellStyle name="표준 16" xfId="311" xr:uid="{00000000-0005-0000-0000-000035010000}"/>
    <cellStyle name="표준 2" xfId="312" xr:uid="{00000000-0005-0000-0000-000036010000}"/>
    <cellStyle name="표준 3" xfId="313" xr:uid="{00000000-0005-0000-0000-000037010000}"/>
    <cellStyle name="표준 3 2" xfId="314" xr:uid="{00000000-0005-0000-0000-000038010000}"/>
    <cellStyle name="표준 3_FAI" xfId="315" xr:uid="{00000000-0005-0000-0000-000039010000}"/>
    <cellStyle name="표준 4" xfId="316" xr:uid="{00000000-0005-0000-0000-00003A010000}"/>
    <cellStyle name="표준 4 2" xfId="317" xr:uid="{00000000-0005-0000-0000-00003B010000}"/>
    <cellStyle name="표준 4_FAI" xfId="318" xr:uid="{00000000-0005-0000-0000-00003C010000}"/>
    <cellStyle name="표준 5" xfId="319" xr:uid="{00000000-0005-0000-0000-00003D010000}"/>
    <cellStyle name="표준 5 2" xfId="320" xr:uid="{00000000-0005-0000-0000-00003E010000}"/>
    <cellStyle name="표준 5_FAI" xfId="321" xr:uid="{00000000-0005-0000-0000-00003F010000}"/>
    <cellStyle name="표준 6" xfId="322" xr:uid="{00000000-0005-0000-0000-000040010000}"/>
    <cellStyle name="표준 6 2" xfId="323" xr:uid="{00000000-0005-0000-0000-000041010000}"/>
    <cellStyle name="표준 6_FAI" xfId="324" xr:uid="{00000000-0005-0000-0000-000042010000}"/>
    <cellStyle name="표준 7" xfId="325" xr:uid="{00000000-0005-0000-0000-000043010000}"/>
    <cellStyle name="표준 7 2" xfId="326" xr:uid="{00000000-0005-0000-0000-000044010000}"/>
    <cellStyle name="표준 7_FAI" xfId="327" xr:uid="{00000000-0005-0000-0000-000045010000}"/>
    <cellStyle name="표준 8" xfId="328" xr:uid="{00000000-0005-0000-0000-000046010000}"/>
    <cellStyle name="표준 8 2" xfId="329" xr:uid="{00000000-0005-0000-0000-000047010000}"/>
    <cellStyle name="표준 8_FAI" xfId="330" xr:uid="{00000000-0005-0000-0000-000048010000}"/>
    <cellStyle name="표준 9" xfId="331" xr:uid="{00000000-0005-0000-0000-000049010000}"/>
    <cellStyle name="표준 9 2" xfId="332" xr:uid="{00000000-0005-0000-0000-00004A010000}"/>
    <cellStyle name="표준 9_FAI" xfId="333" xr:uid="{00000000-0005-0000-0000-00004B010000}"/>
    <cellStyle name="표준_(정보부문)월별인원계획" xfId="260" xr:uid="{00000000-0005-0000-0000-00004C010000}"/>
    <cellStyle name="표준_NView" xfId="282" xr:uid="{00000000-0005-0000-0000-00004D010000}"/>
    <cellStyle name="표준_Sheet1" xfId="281" xr:uid="{00000000-0005-0000-0000-00004E010000}"/>
    <cellStyle name="표준_인정시험결과서 2" xfId="280" xr:uid="{00000000-0005-0000-0000-00004F010000}"/>
    <cellStyle name="하이퍼링크_VERA" xfId="261" xr:uid="{00000000-0005-0000-0000-000050010000}"/>
    <cellStyle name="巍葆 [0]_laroux_1" xfId="262" xr:uid="{00000000-0005-0000-0000-00001C010000}"/>
    <cellStyle name="巍葆_larouxro" xfId="263" xr:uid="{00000000-0005-0000-0000-00001D010000}"/>
    <cellStyle name="常规 3" xfId="334" xr:uid="{00000000-0005-0000-0000-00000F010000}"/>
    <cellStyle name="常规 3 2" xfId="335" xr:uid="{00000000-0005-0000-0000-000010010000}"/>
    <cellStyle name="常规 3_FAI" xfId="336" xr:uid="{00000000-0005-0000-0000-000011010000}"/>
    <cellStyle name="常规_52EE6000" xfId="48" xr:uid="{00000000-0005-0000-0000-000012010000}"/>
    <cellStyle name="桁区切り [0.00]_FY02 Japan Budget 010410" xfId="264" xr:uid="{00000000-0005-0000-0000-00000D010000}"/>
    <cellStyle name="桁区切り_WWXbox Biz Model001222" xfId="265" xr:uid="{00000000-0005-0000-0000-00000E010000}"/>
    <cellStyle name="標準_BOM (1)" xfId="266" xr:uid="{00000000-0005-0000-0000-000016010000}"/>
    <cellStyle name="鱔 [0]_laroux_1Ɛ" xfId="267" xr:uid="{00000000-0005-0000-0000-00001E010000}"/>
    <cellStyle name="鱔_laroux_1ux" xfId="268" xr:uid="{00000000-0005-0000-0000-00001F010000}"/>
  </cellStyles>
  <dxfs count="152">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66FF66"/>
        </patternFill>
      </fill>
    </dxf>
    <dxf>
      <fill>
        <patternFill>
          <bgColor rgb="FFFFC000"/>
        </patternFill>
      </fill>
    </dxf>
    <dxf>
      <fill>
        <patternFill patternType="none">
          <bgColor auto="1"/>
        </patternFill>
      </fill>
    </dxf>
    <dxf>
      <fill>
        <patternFill>
          <bgColor rgb="FFFFFF00"/>
        </patternFill>
      </fill>
    </dxf>
    <dxf>
      <fill>
        <patternFill>
          <bgColor rgb="FF66FF66"/>
        </patternFill>
      </fill>
    </dxf>
    <dxf>
      <fill>
        <patternFill>
          <bgColor rgb="FFFFC000"/>
        </patternFill>
      </fill>
    </dxf>
    <dxf>
      <fill>
        <patternFill patternType="none">
          <bgColor auto="1"/>
        </patternFill>
      </fill>
    </dxf>
    <dxf>
      <fill>
        <patternFill>
          <bgColor rgb="FF66FF66"/>
        </patternFill>
      </fill>
    </dxf>
    <dxf>
      <font>
        <b val="0"/>
        <i val="0"/>
        <strike val="0"/>
        <color auto="1"/>
      </font>
      <fill>
        <patternFill>
          <bgColor rgb="FFFFC000"/>
        </patternFill>
      </fill>
    </dxf>
    <dxf>
      <fill>
        <patternFill patternType="none">
          <bgColor auto="1"/>
        </patternFill>
      </fill>
    </dxf>
    <dxf>
      <fill>
        <patternFill>
          <bgColor rgb="FF66FF66"/>
        </patternFill>
      </fill>
    </dxf>
    <dxf>
      <fill>
        <patternFill>
          <bgColor rgb="FFFFFF00"/>
        </patternFill>
      </fill>
    </dxf>
    <dxf>
      <font>
        <b val="0"/>
        <i val="0"/>
        <strike val="0"/>
        <color auto="1"/>
      </font>
      <fill>
        <patternFill>
          <bgColor rgb="FFFFC000"/>
        </patternFill>
      </fill>
    </dxf>
    <dxf>
      <fill>
        <patternFill patternType="none">
          <bgColor auto="1"/>
        </patternFill>
      </fill>
    </dxf>
    <dxf>
      <font>
        <b val="0"/>
        <i val="0"/>
        <strike val="0"/>
        <color auto="1"/>
        <name val="Cambria"/>
        <scheme val="none"/>
      </font>
      <fill>
        <patternFill>
          <bgColor rgb="FFFFC000"/>
        </patternFill>
      </fill>
    </dxf>
    <dxf>
      <fill>
        <patternFill>
          <bgColor rgb="FFFFFF00"/>
        </patternFill>
      </fill>
    </dxf>
    <dxf>
      <fill>
        <patternFill>
          <bgColor rgb="FF66FF33"/>
        </patternFill>
      </fill>
    </dxf>
    <dxf>
      <fill>
        <patternFill patternType="none">
          <bgColor auto="1"/>
        </patternFill>
      </fill>
    </dxf>
    <dxf>
      <fill>
        <patternFill patternType="none">
          <bgColor auto="1"/>
        </patternFill>
      </fill>
    </dxf>
    <dxf>
      <fill>
        <patternFill>
          <bgColor rgb="FF66FF33"/>
        </patternFill>
      </fill>
    </dxf>
    <dxf>
      <fill>
        <patternFill>
          <bgColor rgb="FFFFFF00"/>
        </patternFill>
      </fill>
    </dxf>
    <dxf>
      <font>
        <b/>
        <i val="0"/>
        <color theme="0"/>
      </font>
      <fill>
        <patternFill>
          <bgColor rgb="FFFF0000"/>
        </patternFill>
      </fill>
    </dxf>
    <dxf>
      <fill>
        <patternFill patternType="none">
          <bgColor auto="1"/>
        </patternFill>
      </fill>
    </dxf>
    <dxf>
      <fill>
        <patternFill>
          <bgColor rgb="FFFFFF00"/>
        </patternFill>
      </fill>
    </dxf>
    <dxf>
      <fill>
        <patternFill>
          <bgColor rgb="FF66FF66"/>
        </patternFill>
      </fill>
    </dxf>
    <dxf>
      <fill>
        <patternFill>
          <bgColor rgb="FFFFC000"/>
        </patternFill>
      </fill>
    </dxf>
    <dxf>
      <fill>
        <patternFill patternType="none">
          <bgColor auto="1"/>
        </patternFill>
      </fill>
    </dxf>
    <dxf>
      <fill>
        <patternFill>
          <bgColor rgb="FFFFFF00"/>
        </patternFill>
      </fill>
    </dxf>
    <dxf>
      <fill>
        <patternFill>
          <bgColor rgb="FF66FF66"/>
        </patternFill>
      </fill>
    </dxf>
    <dxf>
      <fill>
        <patternFill>
          <bgColor rgb="FFFFC000"/>
        </patternFill>
      </fill>
    </dxf>
    <dxf>
      <fill>
        <patternFill>
          <bgColor rgb="FF66FF66"/>
        </patternFill>
      </fill>
    </dxf>
    <dxf>
      <fill>
        <patternFill>
          <bgColor rgb="FFFFFF00"/>
        </patternFill>
      </fill>
    </dxf>
    <dxf>
      <font>
        <b val="0"/>
        <i val="0"/>
        <strike val="0"/>
        <color auto="1"/>
      </font>
      <fill>
        <patternFill>
          <bgColor rgb="FFFFC000"/>
        </patternFill>
      </fill>
    </dxf>
    <dxf>
      <font>
        <b val="0"/>
        <i val="0"/>
        <strike val="0"/>
        <color auto="1"/>
        <name val="Cambria"/>
        <scheme val="none"/>
      </font>
      <fill>
        <patternFill>
          <bgColor rgb="FFFFC000"/>
        </patternFill>
      </fill>
    </dxf>
    <dxf>
      <fill>
        <patternFill>
          <bgColor rgb="FFFFFF00"/>
        </patternFill>
      </fill>
    </dxf>
    <dxf>
      <fill>
        <patternFill>
          <bgColor rgb="FF66FF33"/>
        </patternFill>
      </fill>
    </dxf>
    <dxf>
      <fill>
        <patternFill patternType="none">
          <bgColor auto="1"/>
        </patternFill>
      </fill>
    </dxf>
    <dxf>
      <fill>
        <patternFill>
          <bgColor rgb="FF66FF33"/>
        </patternFill>
      </fill>
    </dxf>
    <dxf>
      <fill>
        <patternFill>
          <bgColor rgb="FFFFFF00"/>
        </patternFill>
      </fill>
    </dxf>
    <dxf>
      <font>
        <b/>
        <i val="0"/>
        <color theme="0"/>
      </font>
      <fill>
        <patternFill>
          <bgColor rgb="FFFF0000"/>
        </patternFill>
      </fill>
    </dxf>
    <dxf>
      <fill>
        <patternFill patternType="solid">
          <bgColor rgb="FFFFC000"/>
        </patternFill>
      </fill>
    </dxf>
    <dxf>
      <fill>
        <patternFill patternType="solid">
          <bgColor rgb="FFFFC000"/>
        </patternFill>
      </fill>
    </dxf>
    <dxf>
      <font>
        <b/>
        <i val="0"/>
        <color theme="0"/>
      </font>
      <fill>
        <patternFill>
          <bgColor rgb="FFFF0000"/>
        </patternFill>
      </fill>
    </dxf>
    <dxf>
      <font>
        <color rgb="FF0070C0"/>
      </font>
      <fill>
        <patternFill>
          <bgColor rgb="FFFFFF00"/>
        </patternFill>
      </fill>
    </dxf>
    <dxf>
      <font>
        <color rgb="FF0000FF"/>
      </font>
      <fill>
        <patternFill>
          <bgColor rgb="FFCCFFFF"/>
        </patternFill>
      </fill>
    </dxf>
    <dxf>
      <font>
        <b val="0"/>
        <i val="0"/>
        <color auto="1"/>
      </font>
      <fill>
        <patternFill>
          <bgColor rgb="FFFFC000"/>
        </patternFill>
      </fill>
    </dxf>
    <dxf>
      <font>
        <color rgb="FF0070C0"/>
      </font>
      <fill>
        <patternFill>
          <bgColor rgb="FFFFFF00"/>
        </patternFill>
      </fill>
    </dxf>
    <dxf>
      <font>
        <b/>
        <i val="0"/>
        <color theme="0"/>
      </font>
      <fill>
        <patternFill>
          <bgColor rgb="FFFF0000"/>
        </patternFill>
      </fill>
    </dxf>
    <dxf>
      <font>
        <b val="0"/>
        <i val="0"/>
        <color auto="1"/>
      </font>
      <fill>
        <patternFill>
          <bgColor rgb="FFFFC000"/>
        </patternFill>
      </fill>
    </dxf>
    <dxf>
      <font>
        <b/>
        <i val="0"/>
        <color theme="0"/>
      </font>
      <fill>
        <patternFill>
          <bgColor rgb="FFFF0000"/>
        </patternFill>
      </fill>
    </dxf>
    <dxf>
      <font>
        <color rgb="FF0000FF"/>
      </font>
      <fill>
        <patternFill>
          <bgColor rgb="FFCCFFFF"/>
        </patternFill>
      </fill>
    </dxf>
    <dxf>
      <font>
        <color rgb="FF0070C0"/>
      </font>
      <fill>
        <patternFill>
          <bgColor rgb="FFFFFF00"/>
        </patternFill>
      </fill>
    </dxf>
    <dxf>
      <font>
        <b val="0"/>
        <i val="0"/>
        <color auto="1"/>
      </font>
      <fill>
        <patternFill>
          <bgColor rgb="FFFFC000"/>
        </patternFill>
      </fill>
    </dxf>
    <dxf>
      <font>
        <color rgb="FF0070C0"/>
      </font>
      <fill>
        <patternFill>
          <bgColor rgb="FFFFFF00"/>
        </patternFill>
      </fill>
    </dxf>
    <dxf>
      <font>
        <b/>
        <i val="0"/>
        <color theme="0"/>
      </font>
      <fill>
        <patternFill>
          <bgColor rgb="FFFF0000"/>
        </patternFill>
      </fill>
    </dxf>
    <dxf>
      <font>
        <b val="0"/>
        <i val="0"/>
        <color auto="1"/>
      </font>
      <fill>
        <patternFill>
          <bgColor rgb="FFFFC000"/>
        </patternFill>
      </fill>
    </dxf>
    <dxf>
      <font>
        <b val="0"/>
        <i val="0"/>
        <color auto="1"/>
      </font>
      <fill>
        <patternFill>
          <bgColor rgb="FFFFC000"/>
        </patternFill>
      </fill>
    </dxf>
    <dxf>
      <font>
        <b/>
        <i val="0"/>
        <color theme="0"/>
      </font>
      <fill>
        <patternFill>
          <bgColor rgb="FFFF0000"/>
        </patternFill>
      </fill>
    </dxf>
    <dxf>
      <font>
        <color rgb="FF0070C0"/>
      </font>
      <fill>
        <patternFill>
          <bgColor rgb="FFFFFF00"/>
        </patternFill>
      </fill>
    </dxf>
    <dxf>
      <font>
        <color rgb="FF0000FF"/>
      </font>
      <fill>
        <patternFill>
          <bgColor rgb="FFCCFFFF"/>
        </patternFill>
      </fill>
    </dxf>
    <dxf>
      <font>
        <color rgb="FF0070C0"/>
      </font>
      <fill>
        <patternFill>
          <bgColor rgb="FFFFFF00"/>
        </patternFill>
      </fill>
    </dxf>
    <dxf>
      <font>
        <b/>
        <i val="0"/>
        <color theme="0"/>
      </font>
      <fill>
        <patternFill>
          <bgColor rgb="FFFF0000"/>
        </patternFill>
      </fill>
    </dxf>
    <dxf>
      <font>
        <b val="0"/>
        <i val="0"/>
        <color auto="1"/>
      </font>
      <fill>
        <patternFill>
          <bgColor rgb="FFFFC000"/>
        </patternFill>
      </fill>
    </dxf>
    <dxf>
      <font>
        <b val="0"/>
        <i val="0"/>
        <color auto="1"/>
      </font>
      <fill>
        <patternFill>
          <bgColor rgb="FFFFC000"/>
        </patternFill>
      </fill>
    </dxf>
    <dxf>
      <font>
        <b/>
        <i val="0"/>
        <color theme="0"/>
      </font>
      <fill>
        <patternFill>
          <bgColor rgb="FFFF0000"/>
        </patternFill>
      </fill>
    </dxf>
    <dxf>
      <font>
        <color rgb="FF0070C0"/>
      </font>
      <fill>
        <patternFill>
          <bgColor rgb="FFFFFF00"/>
        </patternFill>
      </fill>
    </dxf>
    <dxf>
      <font>
        <color rgb="FF0000FF"/>
      </font>
      <fill>
        <patternFill>
          <bgColor rgb="FFCCFFFF"/>
        </patternFill>
      </fill>
    </dxf>
    <dxf>
      <font>
        <b val="0"/>
        <i val="0"/>
        <color auto="1"/>
      </font>
      <fill>
        <patternFill>
          <bgColor rgb="FFFFC000"/>
        </patternFill>
      </fill>
    </dxf>
    <dxf>
      <font>
        <b/>
        <i val="0"/>
        <color theme="0"/>
      </font>
      <fill>
        <patternFill>
          <bgColor rgb="FFFF0000"/>
        </patternFill>
      </fill>
    </dxf>
    <dxf>
      <font>
        <color rgb="FF0070C0"/>
      </font>
      <fill>
        <patternFill>
          <bgColor rgb="FFFFFF00"/>
        </patternFill>
      </fill>
    </dxf>
    <dxf>
      <font>
        <color rgb="FF0000FF"/>
      </font>
      <fill>
        <patternFill>
          <bgColor rgb="FFCCFFFF"/>
        </patternFill>
      </fill>
    </dxf>
    <dxf>
      <font>
        <color rgb="FF0070C0"/>
      </font>
      <fill>
        <patternFill>
          <bgColor rgb="FFFFFF00"/>
        </patternFill>
      </fill>
    </dxf>
    <dxf>
      <font>
        <b/>
        <i val="0"/>
        <color theme="0"/>
      </font>
      <fill>
        <patternFill>
          <bgColor rgb="FFFF0000"/>
        </patternFill>
      </fill>
    </dxf>
    <dxf>
      <font>
        <b val="0"/>
        <i val="0"/>
        <color auto="1"/>
      </font>
      <fill>
        <patternFill>
          <bgColor rgb="FFFFC000"/>
        </patternFill>
      </fill>
    </dxf>
    <dxf>
      <font>
        <b val="0"/>
        <i val="0"/>
        <color auto="1"/>
      </font>
      <fill>
        <patternFill>
          <bgColor rgb="FFFFC000"/>
        </patternFill>
      </fill>
    </dxf>
    <dxf>
      <font>
        <b/>
        <i val="0"/>
        <color theme="0"/>
      </font>
      <fill>
        <patternFill>
          <bgColor rgb="FFFF0000"/>
        </patternFill>
      </fill>
    </dxf>
    <dxf>
      <font>
        <color rgb="FF0070C0"/>
      </font>
      <fill>
        <patternFill>
          <bgColor rgb="FFFFFF00"/>
        </patternFill>
      </fill>
    </dxf>
    <dxf>
      <font>
        <b/>
        <i val="0"/>
        <color theme="0"/>
      </font>
      <fill>
        <patternFill>
          <bgColor rgb="FFFF0000"/>
        </patternFill>
      </fill>
    </dxf>
    <dxf>
      <font>
        <color rgb="FF0070C0"/>
      </font>
      <fill>
        <patternFill>
          <bgColor rgb="FFFFFF00"/>
        </patternFill>
      </fill>
    </dxf>
    <dxf>
      <font>
        <b val="0"/>
        <i val="0"/>
        <color auto="1"/>
      </font>
      <fill>
        <patternFill>
          <bgColor rgb="FFFFC000"/>
        </patternFill>
      </fill>
    </dxf>
    <dxf>
      <font>
        <color rgb="FF0000FF"/>
      </font>
      <fill>
        <patternFill>
          <bgColor rgb="FFCCFFFF"/>
        </patternFill>
      </fill>
    </dxf>
    <dxf>
      <font>
        <color rgb="FF0070C0"/>
      </font>
      <fill>
        <patternFill>
          <bgColor rgb="FFFFFF00"/>
        </patternFill>
      </fill>
    </dxf>
    <dxf>
      <font>
        <b/>
        <i val="0"/>
        <color theme="0"/>
      </font>
      <fill>
        <patternFill>
          <bgColor rgb="FFFF0000"/>
        </patternFill>
      </fill>
    </dxf>
    <dxf>
      <font>
        <b val="0"/>
        <i val="0"/>
        <color auto="1"/>
      </font>
      <fill>
        <patternFill>
          <bgColor rgb="FFFFC000"/>
        </patternFill>
      </fill>
    </dxf>
    <dxf>
      <font>
        <b val="0"/>
        <i val="0"/>
        <color auto="1"/>
      </font>
      <fill>
        <patternFill>
          <bgColor rgb="FFFFC000"/>
        </patternFill>
      </fill>
    </dxf>
    <dxf>
      <font>
        <b/>
        <i val="0"/>
        <color theme="0"/>
      </font>
      <fill>
        <patternFill>
          <bgColor rgb="FFFF0000"/>
        </patternFill>
      </fill>
    </dxf>
    <dxf>
      <font>
        <color rgb="FF0070C0"/>
      </font>
      <fill>
        <patternFill>
          <bgColor rgb="FFFFFF00"/>
        </patternFill>
      </fill>
    </dxf>
    <dxf>
      <font>
        <color rgb="FF0000FF"/>
      </font>
      <fill>
        <patternFill>
          <bgColor rgb="FFCCFFFF"/>
        </patternFill>
      </fill>
    </dxf>
    <dxf>
      <font>
        <color rgb="FF0070C0"/>
      </font>
      <fill>
        <patternFill>
          <bgColor rgb="FFFFFF00"/>
        </patternFill>
      </fill>
    </dxf>
    <dxf>
      <font>
        <b/>
        <i val="0"/>
        <color theme="0"/>
      </font>
      <fill>
        <patternFill>
          <bgColor rgb="FFFF0000"/>
        </patternFill>
      </fill>
    </dxf>
    <dxf>
      <font>
        <b val="0"/>
        <i val="0"/>
        <color auto="1"/>
      </font>
      <fill>
        <patternFill>
          <bgColor rgb="FFFFC000"/>
        </patternFill>
      </fill>
    </dxf>
    <dxf>
      <font>
        <b/>
        <i val="0"/>
        <color theme="0"/>
      </font>
      <fill>
        <patternFill>
          <bgColor rgb="FFFF0000"/>
        </patternFill>
      </fill>
    </dxf>
    <dxf>
      <font>
        <b val="0"/>
        <i val="0"/>
        <color auto="1"/>
      </font>
      <fill>
        <patternFill>
          <bgColor rgb="FFFFC000"/>
        </patternFill>
      </fill>
    </dxf>
    <dxf>
      <font>
        <color rgb="FF0000FF"/>
      </font>
      <fill>
        <patternFill>
          <bgColor rgb="FFCCFFFF"/>
        </patternFill>
      </fill>
    </dxf>
    <dxf>
      <font>
        <color rgb="FF0070C0"/>
      </font>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patternType="none">
          <bgColor auto="1"/>
        </patternFill>
      </fill>
    </dxf>
    <dxf>
      <font>
        <b/>
        <i val="0"/>
        <color auto="1"/>
      </font>
      <fill>
        <patternFill>
          <bgColor rgb="FF00B050"/>
        </patternFill>
      </fill>
    </dxf>
    <dxf>
      <font>
        <b/>
        <i val="0"/>
        <color auto="1"/>
      </font>
      <fill>
        <patternFill>
          <bgColor rgb="FFFF0000"/>
        </patternFill>
      </fill>
    </dxf>
    <dxf>
      <font>
        <b/>
        <i val="0"/>
        <color auto="1"/>
      </font>
      <fill>
        <patternFill>
          <bgColor rgb="FFFFFF00"/>
        </patternFill>
      </fill>
    </dxf>
    <dxf>
      <font>
        <b/>
        <i val="0"/>
        <color auto="1"/>
      </font>
      <fill>
        <patternFill>
          <bgColor rgb="FFFFFF00"/>
        </patternFill>
      </fill>
    </dxf>
    <dxf>
      <font>
        <b/>
        <i val="0"/>
        <color auto="1"/>
      </font>
      <fill>
        <patternFill>
          <bgColor rgb="FF00B050"/>
        </patternFill>
      </fill>
    </dxf>
    <dxf>
      <font>
        <color rgb="FF9C0006"/>
      </font>
      <fill>
        <patternFill>
          <bgColor rgb="FFFFC7CE"/>
        </patternFill>
      </fill>
    </dxf>
    <dxf>
      <font>
        <b/>
        <i val="0"/>
        <color rgb="FFFF0000"/>
      </font>
      <fill>
        <patternFill>
          <bgColor rgb="FFFFFF00"/>
        </patternFill>
      </fill>
    </dxf>
    <dxf>
      <fill>
        <patternFill>
          <bgColor theme="5" tint="0.59996337778862885"/>
        </patternFill>
      </fill>
    </dxf>
    <dxf>
      <font>
        <b/>
        <i val="0"/>
        <color theme="0"/>
      </font>
      <fill>
        <patternFill>
          <bgColor rgb="FFFF0000"/>
        </patternFill>
      </fill>
    </dxf>
    <dxf>
      <font>
        <b val="0"/>
        <i val="0"/>
        <color auto="1"/>
      </font>
      <fill>
        <patternFill>
          <bgColor rgb="FFFFC000"/>
        </patternFill>
      </fill>
    </dxf>
    <dxf>
      <font>
        <color rgb="FF0070C0"/>
      </font>
      <fill>
        <patternFill>
          <bgColor rgb="FFFFFF00"/>
        </patternFill>
      </fill>
    </dxf>
    <dxf>
      <fill>
        <patternFill>
          <bgColor rgb="FFFFFF00"/>
        </patternFill>
      </fill>
    </dxf>
    <dxf>
      <fill>
        <patternFill>
          <fgColor rgb="FFCCFFFF"/>
          <bgColor rgb="FFCCFFFF"/>
        </patternFill>
      </fill>
    </dxf>
    <dxf>
      <fill>
        <patternFill>
          <bgColor theme="5"/>
        </patternFill>
      </fill>
    </dxf>
    <dxf>
      <font>
        <color theme="1"/>
      </font>
      <fill>
        <patternFill>
          <bgColor rgb="FF00B050"/>
        </patternFill>
      </fill>
    </dxf>
    <dxf>
      <font>
        <color theme="1"/>
      </font>
      <fill>
        <patternFill>
          <bgColor rgb="FFFF0000"/>
        </patternFill>
      </fill>
    </dxf>
    <dxf>
      <font>
        <color auto="1"/>
      </font>
      <fill>
        <patternFill>
          <bgColor rgb="FFFFFF00"/>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EE0000"/>
      </font>
    </dxf>
    <dxf>
      <font>
        <b/>
        <i val="0"/>
        <color rgb="FFEE0000"/>
      </font>
    </dxf>
    <dxf>
      <font>
        <b/>
        <i val="0"/>
        <strike val="0"/>
        <color rgb="FFFF0000"/>
      </font>
    </dxf>
    <dxf>
      <font>
        <b/>
        <i val="0"/>
        <strike val="0"/>
        <color rgb="FF00B050"/>
      </font>
    </dxf>
    <dxf>
      <font>
        <b val="0"/>
        <i val="0"/>
        <strike val="0"/>
        <color auto="1"/>
      </font>
      <fill>
        <patternFill>
          <bgColor rgb="FF66FF66"/>
        </patternFill>
      </fill>
    </dxf>
    <dxf>
      <font>
        <b/>
        <i val="0"/>
        <strike val="0"/>
        <color theme="0"/>
      </font>
      <fill>
        <patternFill>
          <bgColor rgb="FFEE0000"/>
        </patternFill>
      </fill>
    </dxf>
    <dxf>
      <font>
        <b val="0"/>
        <i val="0"/>
        <strike val="0"/>
        <color auto="1"/>
      </font>
      <fill>
        <patternFill>
          <bgColor rgb="FFFFFF00"/>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8" tint="0.59996337778862885"/>
        </patternFill>
      </fill>
    </dxf>
    <dxf>
      <fill>
        <patternFill>
          <bgColor rgb="FFFFFF00"/>
        </patternFill>
      </fill>
    </dxf>
    <dxf>
      <fill>
        <patternFill>
          <bgColor rgb="FF66FF66"/>
        </patternFill>
      </fill>
    </dxf>
    <dxf>
      <fill>
        <patternFill>
          <bgColor rgb="FFFFC000"/>
        </patternFill>
      </fill>
    </dxf>
    <dxf>
      <fill>
        <patternFill>
          <bgColor rgb="FFFFFF00"/>
        </patternFill>
      </fill>
    </dxf>
    <dxf>
      <fill>
        <patternFill>
          <bgColor rgb="FF66FF66"/>
        </patternFill>
      </fill>
    </dxf>
    <dxf>
      <fill>
        <patternFill>
          <bgColor rgb="FFFFC000"/>
        </patternFill>
      </fill>
    </dxf>
    <dxf>
      <fill>
        <patternFill>
          <bgColor rgb="FF66FF66"/>
        </patternFill>
      </fill>
    </dxf>
    <dxf>
      <fill>
        <patternFill>
          <bgColor rgb="FFFFFF00"/>
        </patternFill>
      </fill>
    </dxf>
    <dxf>
      <font>
        <b val="0"/>
        <i val="0"/>
        <strike val="0"/>
        <color auto="1"/>
      </font>
      <fill>
        <patternFill>
          <bgColor rgb="FFFFC000"/>
        </patternFill>
      </fill>
    </dxf>
    <dxf>
      <font>
        <b val="0"/>
        <i val="0"/>
        <strike val="0"/>
        <color auto="1"/>
        <name val="Cambria"/>
        <scheme val="none"/>
      </font>
      <fill>
        <patternFill>
          <bgColor rgb="FFFFC000"/>
        </patternFill>
      </fill>
    </dxf>
    <dxf>
      <fill>
        <patternFill>
          <bgColor rgb="FFFFFF00"/>
        </patternFill>
      </fill>
    </dxf>
    <dxf>
      <fill>
        <patternFill>
          <bgColor rgb="FF66FF33"/>
        </patternFill>
      </fill>
    </dxf>
    <dxf>
      <fill>
        <patternFill patternType="none">
          <fgColor indexed="64"/>
          <bgColor auto="1"/>
        </patternFill>
      </fill>
    </dxf>
    <dxf>
      <fill>
        <patternFill>
          <bgColor rgb="FF66FF33"/>
        </patternFill>
      </fill>
    </dxf>
    <dxf>
      <fill>
        <patternFill>
          <bgColor rgb="FFFFFF00"/>
        </patternFill>
      </fill>
    </dxf>
    <dxf>
      <font>
        <b/>
        <i val="0"/>
        <color theme="0"/>
      </font>
      <fill>
        <patternFill>
          <bgColor rgb="FFFF0000"/>
        </patternFill>
      </fill>
    </dxf>
  </dxfs>
  <tableStyles count="0" defaultTableStyle="TableStyleMedium9" defaultPivotStyle="PivotStyleLight16"/>
  <colors>
    <mruColors>
      <color rgb="FFCCFFFF"/>
      <color rgb="FFFFFFCC"/>
      <color rgb="FFFFFF99"/>
      <color rgb="FF66FF66"/>
      <color rgb="FF66FF33"/>
      <color rgb="FFFFCC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solidFill>
                <a:latin typeface="Arial"/>
                <a:ea typeface="Arial"/>
                <a:cs typeface="Arial"/>
              </a:defRPr>
            </a:pPr>
            <a:r>
              <a:rPr lang="en-US" sz="1600" b="1" u="none">
                <a:latin typeface="Arial" panose="020B0604020202020204" pitchFamily="34" charset="0"/>
                <a:cs typeface="Arial" panose="020B0604020202020204" pitchFamily="34" charset="0"/>
              </a:rPr>
              <a:t>    Predicted Product Distribution </a:t>
            </a:r>
            <a:r>
              <a:rPr lang="en-US" sz="1600" b="1" i="0" u="none" baseline="0">
                <a:solidFill>
                  <a:srgbClr val="0070C0"/>
                </a:solidFill>
                <a:effectLst/>
                <a:latin typeface="Arial" panose="020B0604020202020204" pitchFamily="34" charset="0"/>
                <a:cs typeface="Arial" panose="020B0604020202020204" pitchFamily="34" charset="0"/>
              </a:rPr>
              <a:t>(±3</a:t>
            </a:r>
            <a:r>
              <a:rPr lang="el-GR" sz="1600" b="1" i="0" u="none" strike="noStrike" baseline="0">
                <a:solidFill>
                  <a:srgbClr val="0070C0"/>
                </a:solidFill>
                <a:effectLst/>
              </a:rPr>
              <a:t>σ</a:t>
            </a:r>
            <a:r>
              <a:rPr lang="en-US" sz="1600" b="1" i="0" u="none" baseline="0">
                <a:solidFill>
                  <a:srgbClr val="0070C0"/>
                </a:solidFill>
                <a:effectLst/>
                <a:latin typeface="Arial" panose="020B0604020202020204" pitchFamily="34" charset="0"/>
                <a:cs typeface="Arial" panose="020B0604020202020204" pitchFamily="34" charset="0"/>
              </a:rPr>
              <a:t>) </a:t>
            </a:r>
            <a:r>
              <a:rPr lang="en-US" sz="1600" b="1" u="none">
                <a:latin typeface="Arial" panose="020B0604020202020204" pitchFamily="34" charset="0"/>
                <a:cs typeface="Arial" panose="020B0604020202020204" pitchFamily="34" charset="0"/>
              </a:rPr>
              <a:t>Across Tolerance Range</a:t>
            </a:r>
          </a:p>
        </c:rich>
      </c:tx>
      <c:layout>
        <c:manualLayout>
          <c:xMode val="edge"/>
          <c:yMode val="edge"/>
          <c:x val="2.1201869328211637E-2"/>
          <c:y val="5.7850470885092431E-2"/>
        </c:manualLayout>
      </c:layout>
      <c:overlay val="0"/>
      <c:spPr>
        <a:noFill/>
        <a:ln w="25400">
          <a:noFill/>
        </a:ln>
      </c:spPr>
    </c:title>
    <c:autoTitleDeleted val="0"/>
    <c:plotArea>
      <c:layout>
        <c:manualLayout>
          <c:layoutTarget val="inner"/>
          <c:xMode val="edge"/>
          <c:yMode val="edge"/>
          <c:x val="6.337348606809734E-3"/>
          <c:y val="0.2046789470227609"/>
          <c:w val="0.99056457472318837"/>
          <c:h val="0.63450473577055855"/>
        </c:manualLayout>
      </c:layout>
      <c:stockChart>
        <c:ser>
          <c:idx val="0"/>
          <c:order val="0"/>
          <c:tx>
            <c:v>Mean + 3SD</c:v>
          </c:tx>
          <c:spPr>
            <a:ln w="28575">
              <a:noFill/>
            </a:ln>
          </c:spPr>
          <c:marker>
            <c:symbol val="dash"/>
            <c:size val="6"/>
            <c:spPr>
              <a:noFill/>
              <a:ln>
                <a:solidFill>
                  <a:srgbClr val="000000"/>
                </a:solidFill>
              </a:ln>
            </c:spPr>
          </c:marker>
          <c:val>
            <c:numRef>
              <c:f>CPK!$C$208:$SH$208</c:f>
              <c:numCache>
                <c:formatCode>0%</c:formatCode>
                <c:ptCount val="500"/>
                <c:pt idx="0">
                  <c:v>0.28773632403294869</c:v>
                </c:pt>
                <c:pt idx="1">
                  <c:v>0.70930335129808775</c:v>
                </c:pt>
                <c:pt idx="2">
                  <c:v>0.98399772686688236</c:v>
                </c:pt>
                <c:pt idx="3">
                  <c:v>1.3291009335987305</c:v>
                </c:pt>
                <c:pt idx="4">
                  <c:v>0.6632760302084959</c:v>
                </c:pt>
                <c:pt idx="5">
                  <c:v>0.94011319754334743</c:v>
                </c:pt>
                <c:pt idx="6">
                  <c:v>0.70301788289775169</c:v>
                </c:pt>
                <c:pt idx="7">
                  <c:v>0.62977967309096738</c:v>
                </c:pt>
                <c:pt idx="8">
                  <c:v>0.46694108695461972</c:v>
                </c:pt>
                <c:pt idx="9">
                  <c:v>0.48155119596651985</c:v>
                </c:pt>
                <c:pt idx="10">
                  <c:v>0.5440562460908186</c:v>
                </c:pt>
                <c:pt idx="11">
                  <c:v>0.45623824564293342</c:v>
                </c:pt>
                <c:pt idx="12">
                  <c:v>0.48840235012039662</c:v>
                </c:pt>
                <c:pt idx="13">
                  <c:v>0.57705830618514553</c:v>
                </c:pt>
                <c:pt idx="14">
                  <c:v>0.40818883040917253</c:v>
                </c:pt>
                <c:pt idx="15">
                  <c:v>0.5290211400904592</c:v>
                </c:pt>
                <c:pt idx="16">
                  <c:v>0.88084034849175774</c:v>
                </c:pt>
                <c:pt idx="17">
                  <c:v>0.69272783378473179</c:v>
                </c:pt>
                <c:pt idx="18">
                  <c:v>0.64811277422066638</c:v>
                </c:pt>
                <c:pt idx="19">
                  <c:v>1.2082039135404972</c:v>
                </c:pt>
                <c:pt idx="20">
                  <c:v>0.70571104601905765</c:v>
                </c:pt>
                <c:pt idx="21">
                  <c:v>0.14840818401669198</c:v>
                </c:pt>
                <c:pt idx="22">
                  <c:v>0.28702221027166996</c:v>
                </c:pt>
                <c:pt idx="23">
                  <c:v>3.2793826643400248E-2</c:v>
                </c:pt>
                <c:pt idx="24">
                  <c:v>0.25353683791329296</c:v>
                </c:pt>
                <c:pt idx="25">
                  <c:v>0.47864888344393486</c:v>
                </c:pt>
                <c:pt idx="26">
                  <c:v>0.23479348920192233</c:v>
                </c:pt>
                <c:pt idx="27">
                  <c:v>0.50464942939028679</c:v>
                </c:pt>
                <c:pt idx="28">
                  <c:v>0.31631193560830573</c:v>
                </c:pt>
                <c:pt idx="29">
                  <c:v>0.5198286704423023</c:v>
                </c:pt>
                <c:pt idx="30">
                  <c:v>0.68238520424826588</c:v>
                </c:pt>
                <c:pt idx="31">
                  <c:v>0.53996166809462998</c:v>
                </c:pt>
                <c:pt idx="32">
                  <c:v>0.33217789147321186</c:v>
                </c:pt>
                <c:pt idx="33">
                  <c:v>0.52635272637814268</c:v>
                </c:pt>
                <c:pt idx="34">
                  <c:v>0.24669006784399605</c:v>
                </c:pt>
                <c:pt idx="35">
                  <c:v>0.42715269211162843</c:v>
                </c:pt>
                <c:pt idx="36">
                  <c:v>0.32971395588156827</c:v>
                </c:pt>
                <c:pt idx="37">
                  <c:v>0.2776458881271695</c:v>
                </c:pt>
                <c:pt idx="38">
                  <c:v>0.29545412117245723</c:v>
                </c:pt>
                <c:pt idx="39">
                  <c:v>0.29189813542673687</c:v>
                </c:pt>
                <c:pt idx="40">
                  <c:v>0.11658021246149228</c:v>
                </c:pt>
                <c:pt idx="41">
                  <c:v>0.27050918631546611</c:v>
                </c:pt>
                <c:pt idx="42">
                  <c:v>0.18249155381284837</c:v>
                </c:pt>
                <c:pt idx="43">
                  <c:v>0.6128617911059564</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0.55035043553248031</c:v>
                </c:pt>
                <c:pt idx="60">
                  <c:v>0</c:v>
                </c:pt>
                <c:pt idx="61">
                  <c:v>0</c:v>
                </c:pt>
                <c:pt idx="62">
                  <c:v>0.29253385902626233</c:v>
                </c:pt>
                <c:pt idx="63">
                  <c:v>0.23874905023126436</c:v>
                </c:pt>
                <c:pt idx="64">
                  <c:v>0.15518578488995285</c:v>
                </c:pt>
                <c:pt idx="65">
                  <c:v>3.8113357813040913E-2</c:v>
                </c:pt>
                <c:pt idx="66">
                  <c:v>0.39845934067727129</c:v>
                </c:pt>
                <c:pt idx="67">
                  <c:v>0</c:v>
                </c:pt>
                <c:pt idx="68">
                  <c:v>0</c:v>
                </c:pt>
                <c:pt idx="69">
                  <c:v>0.70304643172347547</c:v>
                </c:pt>
                <c:pt idx="70">
                  <c:v>-0.24677876722249303</c:v>
                </c:pt>
                <c:pt idx="71">
                  <c:v>0.35019552804136433</c:v>
                </c:pt>
                <c:pt idx="72">
                  <c:v>1.1258334411451736</c:v>
                </c:pt>
                <c:pt idx="73">
                  <c:v>1.034905378613747</c:v>
                </c:pt>
                <c:pt idx="74">
                  <c:v>1.4013524062176068</c:v>
                </c:pt>
                <c:pt idx="75">
                  <c:v>1.3897462439474313</c:v>
                </c:pt>
                <c:pt idx="76">
                  <c:v>1.2237765624692556</c:v>
                </c:pt>
                <c:pt idx="77">
                  <c:v>1.0279682539768678</c:v>
                </c:pt>
                <c:pt idx="78">
                  <c:v>1.2633248653302571</c:v>
                </c:pt>
                <c:pt idx="79">
                  <c:v>1.6803928462029418</c:v>
                </c:pt>
                <c:pt idx="80">
                  <c:v>0.79870185563059715</c:v>
                </c:pt>
                <c:pt idx="81">
                  <c:v>0.92701121305281686</c:v>
                </c:pt>
                <c:pt idx="82">
                  <c:v>1.4295846715485183</c:v>
                </c:pt>
                <c:pt idx="83">
                  <c:v>0.45825209820564178</c:v>
                </c:pt>
                <c:pt idx="84">
                  <c:v>0.28235351306042072</c:v>
                </c:pt>
                <c:pt idx="85">
                  <c:v>0.77433632495171045</c:v>
                </c:pt>
                <c:pt idx="86">
                  <c:v>0.62586973237778454</c:v>
                </c:pt>
                <c:pt idx="87">
                  <c:v>0.63774272095822526</c:v>
                </c:pt>
                <c:pt idx="88">
                  <c:v>0.44484561315333165</c:v>
                </c:pt>
                <c:pt idx="89">
                  <c:v>1.1740502629107039</c:v>
                </c:pt>
                <c:pt idx="90">
                  <c:v>0.23454478929175793</c:v>
                </c:pt>
                <c:pt idx="91">
                  <c:v>0.25165441298662022</c:v>
                </c:pt>
                <c:pt idx="92">
                  <c:v>0.63059260313669419</c:v>
                </c:pt>
                <c:pt idx="93">
                  <c:v>0</c:v>
                </c:pt>
                <c:pt idx="94">
                  <c:v>-0.32694473696811854</c:v>
                </c:pt>
                <c:pt idx="95">
                  <c:v>0</c:v>
                </c:pt>
                <c:pt idx="96">
                  <c:v>0.66295873969019981</c:v>
                </c:pt>
                <c:pt idx="97">
                  <c:v>0</c:v>
                </c:pt>
                <c:pt idx="98">
                  <c:v>-7.6045203745379597E-2</c:v>
                </c:pt>
                <c:pt idx="99">
                  <c:v>0</c:v>
                </c:pt>
                <c:pt idx="100">
                  <c:v>0.69185398790228514</c:v>
                </c:pt>
                <c:pt idx="101">
                  <c:v>0.27215337452159127</c:v>
                </c:pt>
                <c:pt idx="102">
                  <c:v>-6.7310121049895338E-2</c:v>
                </c:pt>
                <c:pt idx="103">
                  <c:v>0.96038941316590876</c:v>
                </c:pt>
                <c:pt idx="104">
                  <c:v>0.36175021380376127</c:v>
                </c:pt>
                <c:pt idx="105">
                  <c:v>0.30392131779345777</c:v>
                </c:pt>
                <c:pt idx="106">
                  <c:v>0.69279765919940672</c:v>
                </c:pt>
                <c:pt idx="107">
                  <c:v>0.63890385876171385</c:v>
                </c:pt>
                <c:pt idx="108">
                  <c:v>0.59981123081683818</c:v>
                </c:pt>
                <c:pt idx="109">
                  <c:v>0.72548479356574902</c:v>
                </c:pt>
                <c:pt idx="110">
                  <c:v>0.728304449452289</c:v>
                </c:pt>
                <c:pt idx="111">
                  <c:v>0.79125869339352417</c:v>
                </c:pt>
                <c:pt idx="112">
                  <c:v>0.7429950315919589</c:v>
                </c:pt>
                <c:pt idx="113">
                  <c:v>0.89329673250601171</c:v>
                </c:pt>
                <c:pt idx="114">
                  <c:v>0.98226869792310789</c:v>
                </c:pt>
                <c:pt idx="115">
                  <c:v>1.0366404900313566</c:v>
                </c:pt>
                <c:pt idx="116">
                  <c:v>0.75492441866666116</c:v>
                </c:pt>
                <c:pt idx="117">
                  <c:v>0.68732762937678105</c:v>
                </c:pt>
                <c:pt idx="118">
                  <c:v>0.52993490954251288</c:v>
                </c:pt>
                <c:pt idx="119">
                  <c:v>0.65878070921404241</c:v>
                </c:pt>
                <c:pt idx="120">
                  <c:v>0.557392943115815</c:v>
                </c:pt>
                <c:pt idx="121">
                  <c:v>0.73529548678297085</c:v>
                </c:pt>
                <c:pt idx="122">
                  <c:v>0.72211658288232972</c:v>
                </c:pt>
                <c:pt idx="123">
                  <c:v>0.57376175538434604</c:v>
                </c:pt>
                <c:pt idx="124">
                  <c:v>0.60179417961734172</c:v>
                </c:pt>
                <c:pt idx="125">
                  <c:v>0.15551374451195349</c:v>
                </c:pt>
                <c:pt idx="126">
                  <c:v>0.34225058888269472</c:v>
                </c:pt>
                <c:pt idx="127">
                  <c:v>8.8047992362003488E-2</c:v>
                </c:pt>
                <c:pt idx="128">
                  <c:v>0.38688547912109961</c:v>
                </c:pt>
                <c:pt idx="129">
                  <c:v>0.43772838053323038</c:v>
                </c:pt>
                <c:pt idx="130">
                  <c:v>0.50441000705395378</c:v>
                </c:pt>
                <c:pt idx="131">
                  <c:v>8.5619048533985095E-2</c:v>
                </c:pt>
                <c:pt idx="132">
                  <c:v>0.29268313752966441</c:v>
                </c:pt>
                <c:pt idx="133">
                  <c:v>0.29502727693799841</c:v>
                </c:pt>
                <c:pt idx="134">
                  <c:v>0.28861308483988324</c:v>
                </c:pt>
                <c:pt idx="135">
                  <c:v>0.34528897692415428</c:v>
                </c:pt>
                <c:pt idx="136">
                  <c:v>0.60418395180930184</c:v>
                </c:pt>
                <c:pt idx="137">
                  <c:v>0.34189576873695104</c:v>
                </c:pt>
                <c:pt idx="138">
                  <c:v>1.2802380551944852</c:v>
                </c:pt>
                <c:pt idx="139">
                  <c:v>0.45383237577012192</c:v>
                </c:pt>
                <c:pt idx="140">
                  <c:v>0.35533588484099138</c:v>
                </c:pt>
                <c:pt idx="141">
                  <c:v>0.16896543863771829</c:v>
                </c:pt>
                <c:pt idx="142">
                  <c:v>0.37829835788590399</c:v>
                </c:pt>
                <c:pt idx="143">
                  <c:v>0.16810478628648567</c:v>
                </c:pt>
                <c:pt idx="144">
                  <c:v>0.17490474266372413</c:v>
                </c:pt>
                <c:pt idx="145">
                  <c:v>0.17620323304300645</c:v>
                </c:pt>
                <c:pt idx="146">
                  <c:v>0.19428644925756219</c:v>
                </c:pt>
                <c:pt idx="147">
                  <c:v>0.32017019759281673</c:v>
                </c:pt>
                <c:pt idx="148">
                  <c:v>0.60559821228804578</c:v>
                </c:pt>
                <c:pt idx="149">
                  <c:v>0.36738947033210406</c:v>
                </c:pt>
                <c:pt idx="150">
                  <c:v>0.32839461846575291</c:v>
                </c:pt>
                <c:pt idx="151">
                  <c:v>0.38271850051956197</c:v>
                </c:pt>
                <c:pt idx="152">
                  <c:v>0.49556093368650256</c:v>
                </c:pt>
                <c:pt idx="153">
                  <c:v>0.27040783271935726</c:v>
                </c:pt>
                <c:pt idx="154">
                  <c:v>0.28664860644394607</c:v>
                </c:pt>
                <c:pt idx="155">
                  <c:v>0.30489348463112226</c:v>
                </c:pt>
                <c:pt idx="156">
                  <c:v>0.56828664131131479</c:v>
                </c:pt>
                <c:pt idx="157">
                  <c:v>0.64572910595901079</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-0.19219675791765164</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0.67445840767242415</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0.59233491387973425</c:v>
                </c:pt>
                <c:pt idx="221">
                  <c:v>0.69432810767892694</c:v>
                </c:pt>
                <c:pt idx="222">
                  <c:v>0.1306402599013991</c:v>
                </c:pt>
                <c:pt idx="223">
                  <c:v>0.27014819717261862</c:v>
                </c:pt>
                <c:pt idx="224">
                  <c:v>0.53329478731450242</c:v>
                </c:pt>
                <c:pt idx="225">
                  <c:v>0.57492347609916383</c:v>
                </c:pt>
                <c:pt idx="226">
                  <c:v>0.58219044397452413</c:v>
                </c:pt>
                <c:pt idx="227">
                  <c:v>-2.7826934561683316E-2</c:v>
                </c:pt>
                <c:pt idx="228">
                  <c:v>0.17763576721291327</c:v>
                </c:pt>
                <c:pt idx="229">
                  <c:v>8.6705768581585116E-2</c:v>
                </c:pt>
                <c:pt idx="230">
                  <c:v>1.102555114865684</c:v>
                </c:pt>
                <c:pt idx="231">
                  <c:v>0.54874408625780813</c:v>
                </c:pt>
                <c:pt idx="232">
                  <c:v>0.53137516166131382</c:v>
                </c:pt>
                <c:pt idx="233">
                  <c:v>0.52382445541995648</c:v>
                </c:pt>
                <c:pt idx="234">
                  <c:v>0.49057536894440229</c:v>
                </c:pt>
                <c:pt idx="235">
                  <c:v>0.59262570246291668</c:v>
                </c:pt>
                <c:pt idx="236">
                  <c:v>0.6232137384308315</c:v>
                </c:pt>
                <c:pt idx="237">
                  <c:v>-0.54590099734752018</c:v>
                </c:pt>
                <c:pt idx="238">
                  <c:v>-0.68718266970307862</c:v>
                </c:pt>
                <c:pt idx="239">
                  <c:v>-0.87988497349354744</c:v>
                </c:pt>
                <c:pt idx="240">
                  <c:v>-0.35283136004071664</c:v>
                </c:pt>
                <c:pt idx="241">
                  <c:v>-0.52097240260634103</c:v>
                </c:pt>
                <c:pt idx="242">
                  <c:v>-0.70868493270762523</c:v>
                </c:pt>
                <c:pt idx="243">
                  <c:v>-0.8724899383204433</c:v>
                </c:pt>
                <c:pt idx="244">
                  <c:v>-0.30835123944997295</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A25-4E37-8541-1D1707ED90ED}"/>
            </c:ext>
          </c:extLst>
        </c:ser>
        <c:ser>
          <c:idx val="1"/>
          <c:order val="1"/>
          <c:tx>
            <c:v>Mean</c:v>
          </c:tx>
          <c:spPr>
            <a:ln w="28575">
              <a:noFill/>
            </a:ln>
          </c:spPr>
          <c:marker>
            <c:symbol val="diamond"/>
            <c:size val="5"/>
            <c:spPr>
              <a:noFill/>
              <a:ln>
                <a:solidFill>
                  <a:srgbClr val="FF00FF"/>
                </a:solidFill>
                <a:prstDash val="solid"/>
              </a:ln>
            </c:spPr>
          </c:marker>
          <c:val>
            <c:numRef>
              <c:f>CPK!$C$207:$SH$207</c:f>
              <c:numCache>
                <c:formatCode>0%</c:formatCode>
                <c:ptCount val="500"/>
                <c:pt idx="0">
                  <c:v>2.529761904768401E-3</c:v>
                </c:pt>
                <c:pt idx="1">
                  <c:v>0.12100446428571458</c:v>
                </c:pt>
                <c:pt idx="2">
                  <c:v>0.38707589285714239</c:v>
                </c:pt>
                <c:pt idx="3">
                  <c:v>0.5329241071428571</c:v>
                </c:pt>
                <c:pt idx="4">
                  <c:v>0.13299107142857133</c:v>
                </c:pt>
                <c:pt idx="5">
                  <c:v>0.10366071428571416</c:v>
                </c:pt>
                <c:pt idx="6">
                  <c:v>-6.062499999999986E-2</c:v>
                </c:pt>
                <c:pt idx="7">
                  <c:v>-2.3281249999999861E-2</c:v>
                </c:pt>
                <c:pt idx="8">
                  <c:v>-1.7834821428571495E-2</c:v>
                </c:pt>
                <c:pt idx="9">
                  <c:v>-1.7477678571428679E-2</c:v>
                </c:pt>
                <c:pt idx="10">
                  <c:v>-1.812500000000038E-2</c:v>
                </c:pt>
                <c:pt idx="11">
                  <c:v>-0.18633928571428598</c:v>
                </c:pt>
                <c:pt idx="12">
                  <c:v>-0.17533482142857179</c:v>
                </c:pt>
                <c:pt idx="13">
                  <c:v>-3.2812500000000844E-3</c:v>
                </c:pt>
                <c:pt idx="14">
                  <c:v>-0.1168750000000002</c:v>
                </c:pt>
                <c:pt idx="15">
                  <c:v>5.381696428571435E-2</c:v>
                </c:pt>
                <c:pt idx="16">
                  <c:v>0.19049107142857155</c:v>
                </c:pt>
                <c:pt idx="17">
                  <c:v>0.27752232142857131</c:v>
                </c:pt>
                <c:pt idx="18">
                  <c:v>0.24015624999999993</c:v>
                </c:pt>
                <c:pt idx="19">
                  <c:v>0.53155000000000019</c:v>
                </c:pt>
                <c:pt idx="20">
                  <c:v>-0.14067749999999979</c:v>
                </c:pt>
                <c:pt idx="21">
                  <c:v>-0.29326750000000001</c:v>
                </c:pt>
                <c:pt idx="22">
                  <c:v>-0.20566249999999986</c:v>
                </c:pt>
                <c:pt idx="23">
                  <c:v>-0.31349499999999986</c:v>
                </c:pt>
                <c:pt idx="24">
                  <c:v>-8.6909999999999932E-2</c:v>
                </c:pt>
                <c:pt idx="25">
                  <c:v>1.6399999999999748E-2</c:v>
                </c:pt>
                <c:pt idx="26">
                  <c:v>-0.37772749999999988</c:v>
                </c:pt>
                <c:pt idx="27">
                  <c:v>4.2079999999999895E-2</c:v>
                </c:pt>
                <c:pt idx="28">
                  <c:v>-0.24623749999999989</c:v>
                </c:pt>
                <c:pt idx="29">
                  <c:v>5.8262500000000106E-2</c:v>
                </c:pt>
                <c:pt idx="30">
                  <c:v>0.19468750000000012</c:v>
                </c:pt>
                <c:pt idx="31">
                  <c:v>8.1812500000000288E-2</c:v>
                </c:pt>
                <c:pt idx="32">
                  <c:v>-0.24031750000000007</c:v>
                </c:pt>
                <c:pt idx="33">
                  <c:v>-9.6475000000000311E-3</c:v>
                </c:pt>
                <c:pt idx="34">
                  <c:v>-0.40182249999999997</c:v>
                </c:pt>
                <c:pt idx="35">
                  <c:v>-7.9827499999999829E-2</c:v>
                </c:pt>
                <c:pt idx="36">
                  <c:v>-9.4480000000000119E-2</c:v>
                </c:pt>
                <c:pt idx="37">
                  <c:v>3.9374999999781689E-2</c:v>
                </c:pt>
                <c:pt idx="38">
                  <c:v>7.2890624999790418E-2</c:v>
                </c:pt>
                <c:pt idx="39">
                  <c:v>8.2390624999679987E-2</c:v>
                </c:pt>
                <c:pt idx="40">
                  <c:v>-9.7500000002531655E-3</c:v>
                </c:pt>
                <c:pt idx="41">
                  <c:v>5.9640625000131404E-2</c:v>
                </c:pt>
                <c:pt idx="42">
                  <c:v>3.4499999999868268E-2</c:v>
                </c:pt>
                <c:pt idx="43">
                  <c:v>0.13571187499999984</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9.3205357142857215E-2</c:v>
                </c:pt>
                <c:pt idx="60">
                  <c:v>0</c:v>
                </c:pt>
                <c:pt idx="61">
                  <c:v>0</c:v>
                </c:pt>
                <c:pt idx="62">
                  <c:v>-9.8396739130434868E-2</c:v>
                </c:pt>
                <c:pt idx="63">
                  <c:v>-0.26505434782608722</c:v>
                </c:pt>
                <c:pt idx="64">
                  <c:v>-0.22646739130434798</c:v>
                </c:pt>
                <c:pt idx="65">
                  <c:v>-0.25440217391304371</c:v>
                </c:pt>
                <c:pt idx="66">
                  <c:v>-0.39159375000000007</c:v>
                </c:pt>
                <c:pt idx="67">
                  <c:v>0</c:v>
                </c:pt>
                <c:pt idx="68">
                  <c:v>0</c:v>
                </c:pt>
                <c:pt idx="69">
                  <c:v>-0.29137499999999994</c:v>
                </c:pt>
                <c:pt idx="70">
                  <c:v>-0.82071875000000016</c:v>
                </c:pt>
                <c:pt idx="71">
                  <c:v>-0.56100000000000005</c:v>
                </c:pt>
                <c:pt idx="72">
                  <c:v>5.6250000000000744E-3</c:v>
                </c:pt>
                <c:pt idx="73">
                  <c:v>0.13706249999999989</c:v>
                </c:pt>
                <c:pt idx="74">
                  <c:v>0.36618750000000033</c:v>
                </c:pt>
                <c:pt idx="75">
                  <c:v>0.36512500000000031</c:v>
                </c:pt>
                <c:pt idx="76">
                  <c:v>0.20037499999999986</c:v>
                </c:pt>
                <c:pt idx="77">
                  <c:v>8.3999999999999631E-2</c:v>
                </c:pt>
                <c:pt idx="78">
                  <c:v>5.3749999999999909E-2</c:v>
                </c:pt>
                <c:pt idx="79">
                  <c:v>0.56315625000000036</c:v>
                </c:pt>
                <c:pt idx="80">
                  <c:v>0.36790625000000021</c:v>
                </c:pt>
                <c:pt idx="81">
                  <c:v>0.39965625000000032</c:v>
                </c:pt>
                <c:pt idx="82">
                  <c:v>9.1843750000000224E-2</c:v>
                </c:pt>
                <c:pt idx="83">
                  <c:v>1.6125000000000028E-2</c:v>
                </c:pt>
                <c:pt idx="84">
                  <c:v>-9.5531250000000234E-2</c:v>
                </c:pt>
                <c:pt idx="85">
                  <c:v>0.16860416666666639</c:v>
                </c:pt>
                <c:pt idx="86">
                  <c:v>0.17861458333333322</c:v>
                </c:pt>
                <c:pt idx="87">
                  <c:v>0.20085416666666689</c:v>
                </c:pt>
                <c:pt idx="88">
                  <c:v>0.10157291666666679</c:v>
                </c:pt>
                <c:pt idx="89">
                  <c:v>-0.37962500000000021</c:v>
                </c:pt>
                <c:pt idx="90">
                  <c:v>-0.546875</c:v>
                </c:pt>
                <c:pt idx="91">
                  <c:v>-0.66825000000000001</c:v>
                </c:pt>
                <c:pt idx="92">
                  <c:v>-0.56460416666666668</c:v>
                </c:pt>
                <c:pt idx="93">
                  <c:v>0</c:v>
                </c:pt>
                <c:pt idx="94">
                  <c:v>-0.76397916666666665</c:v>
                </c:pt>
                <c:pt idx="95">
                  <c:v>0</c:v>
                </c:pt>
                <c:pt idx="96">
                  <c:v>-0.52422916666666641</c:v>
                </c:pt>
                <c:pt idx="97">
                  <c:v>0</c:v>
                </c:pt>
                <c:pt idx="98">
                  <c:v>-0.68720833333333331</c:v>
                </c:pt>
                <c:pt idx="99">
                  <c:v>0</c:v>
                </c:pt>
                <c:pt idx="100">
                  <c:v>-0.36762500000000009</c:v>
                </c:pt>
                <c:pt idx="101">
                  <c:v>-0.4868541666666667</c:v>
                </c:pt>
                <c:pt idx="102">
                  <c:v>-0.5039583333333334</c:v>
                </c:pt>
                <c:pt idx="103">
                  <c:v>-0.21283333333333337</c:v>
                </c:pt>
                <c:pt idx="104">
                  <c:v>-0.31837500000000002</c:v>
                </c:pt>
                <c:pt idx="105">
                  <c:v>-0.46052083333333355</c:v>
                </c:pt>
                <c:pt idx="106">
                  <c:v>0.28927083333333337</c:v>
                </c:pt>
                <c:pt idx="107">
                  <c:v>0.18801562499999996</c:v>
                </c:pt>
                <c:pt idx="108">
                  <c:v>0.132515625</c:v>
                </c:pt>
                <c:pt idx="109">
                  <c:v>0.20798437500000003</c:v>
                </c:pt>
                <c:pt idx="110">
                  <c:v>0.23347916666666663</c:v>
                </c:pt>
                <c:pt idx="111">
                  <c:v>8.8312500000000127E-2</c:v>
                </c:pt>
                <c:pt idx="112">
                  <c:v>5.6312500000000321E-2</c:v>
                </c:pt>
                <c:pt idx="113">
                  <c:v>9.325E-2</c:v>
                </c:pt>
                <c:pt idx="114">
                  <c:v>0.13056250000000019</c:v>
                </c:pt>
                <c:pt idx="115">
                  <c:v>0.25990625000000045</c:v>
                </c:pt>
                <c:pt idx="116">
                  <c:v>1.4093750000000183E-2</c:v>
                </c:pt>
                <c:pt idx="117">
                  <c:v>-2.3968749999999928E-2</c:v>
                </c:pt>
                <c:pt idx="118">
                  <c:v>-8.4499999999999992E-2</c:v>
                </c:pt>
                <c:pt idx="119">
                  <c:v>-5.8625000000000205E-2</c:v>
                </c:pt>
                <c:pt idx="120">
                  <c:v>-0.10606250000000012</c:v>
                </c:pt>
                <c:pt idx="121">
                  <c:v>-1.7249999999999904E-2</c:v>
                </c:pt>
                <c:pt idx="122">
                  <c:v>5.906249999999974E-3</c:v>
                </c:pt>
                <c:pt idx="123">
                  <c:v>-0.11884374999999975</c:v>
                </c:pt>
                <c:pt idx="124">
                  <c:v>-8.1156249999999874E-2</c:v>
                </c:pt>
                <c:pt idx="125">
                  <c:v>-0.61991666666666656</c:v>
                </c:pt>
                <c:pt idx="126">
                  <c:v>-0.60191666666666666</c:v>
                </c:pt>
                <c:pt idx="127">
                  <c:v>-0.66941666666666666</c:v>
                </c:pt>
                <c:pt idx="128">
                  <c:v>-0.65400000000000003</c:v>
                </c:pt>
                <c:pt idx="129">
                  <c:v>-2.6145833333333465E-2</c:v>
                </c:pt>
                <c:pt idx="130">
                  <c:v>-1.5958333333333151E-2</c:v>
                </c:pt>
                <c:pt idx="131">
                  <c:v>-0.19423958333333335</c:v>
                </c:pt>
                <c:pt idx="132">
                  <c:v>-6.0864583333333409E-2</c:v>
                </c:pt>
                <c:pt idx="133">
                  <c:v>-5.7364583333333607E-2</c:v>
                </c:pt>
                <c:pt idx="134">
                  <c:v>-5.8666666666666686E-2</c:v>
                </c:pt>
                <c:pt idx="135">
                  <c:v>-8.047916666666674E-2</c:v>
                </c:pt>
                <c:pt idx="136">
                  <c:v>-0.23064583333333319</c:v>
                </c:pt>
                <c:pt idx="137">
                  <c:v>-0.25187500000000074</c:v>
                </c:pt>
                <c:pt idx="138">
                  <c:v>-0.31491071428571427</c:v>
                </c:pt>
                <c:pt idx="139">
                  <c:v>0.11099822916666711</c:v>
                </c:pt>
                <c:pt idx="140">
                  <c:v>0.15404854166666787</c:v>
                </c:pt>
                <c:pt idx="141">
                  <c:v>3.006260416666371E-2</c:v>
                </c:pt>
                <c:pt idx="142">
                  <c:v>0.14284447916666987</c:v>
                </c:pt>
                <c:pt idx="143">
                  <c:v>2.3855624999997729E-2</c:v>
                </c:pt>
                <c:pt idx="144">
                  <c:v>2.6048437500000684E-2</c:v>
                </c:pt>
                <c:pt idx="145">
                  <c:v>3.9276041666684138E-3</c:v>
                </c:pt>
                <c:pt idx="146">
                  <c:v>4.2329999999995635E-2</c:v>
                </c:pt>
                <c:pt idx="147">
                  <c:v>0.14366229166666566</c:v>
                </c:pt>
                <c:pt idx="148">
                  <c:v>0.21793729166666639</c:v>
                </c:pt>
                <c:pt idx="149">
                  <c:v>6.1543749999959409E-3</c:v>
                </c:pt>
                <c:pt idx="150">
                  <c:v>5.3217708333352966E-3</c:v>
                </c:pt>
                <c:pt idx="151">
                  <c:v>0.11356177083333925</c:v>
                </c:pt>
                <c:pt idx="152">
                  <c:v>0.16950291666667294</c:v>
                </c:pt>
                <c:pt idx="153">
                  <c:v>3.0336458333328781E-2</c:v>
                </c:pt>
                <c:pt idx="154">
                  <c:v>-1.6390729166661334E-2</c:v>
                </c:pt>
                <c:pt idx="155">
                  <c:v>4.5951041666647567E-3</c:v>
                </c:pt>
                <c:pt idx="156">
                  <c:v>0.29084562500000188</c:v>
                </c:pt>
                <c:pt idx="157">
                  <c:v>1.9458333333333321E-2</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-0.55970833333333336</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0.10106250000000003</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-0.739140625</c:v>
                </c:pt>
                <c:pt idx="221">
                  <c:v>-0.57371093750000013</c:v>
                </c:pt>
                <c:pt idx="222">
                  <c:v>-1.0279296874999997</c:v>
                </c:pt>
                <c:pt idx="223">
                  <c:v>-0.86742187500000023</c:v>
                </c:pt>
                <c:pt idx="224">
                  <c:v>1.753906249999989E-2</c:v>
                </c:pt>
                <c:pt idx="225">
                  <c:v>-0.17902343749999997</c:v>
                </c:pt>
                <c:pt idx="226">
                  <c:v>2.8671874999999618E-2</c:v>
                </c:pt>
                <c:pt idx="227">
                  <c:v>-0.48617187500000003</c:v>
                </c:pt>
                <c:pt idx="228">
                  <c:v>-0.43042968750000005</c:v>
                </c:pt>
                <c:pt idx="229">
                  <c:v>-0.4708203125</c:v>
                </c:pt>
                <c:pt idx="230">
                  <c:v>0.10777343749999967</c:v>
                </c:pt>
                <c:pt idx="231">
                  <c:v>-0.23683593750000001</c:v>
                </c:pt>
                <c:pt idx="232">
                  <c:v>-0.33111413043478255</c:v>
                </c:pt>
                <c:pt idx="233">
                  <c:v>-0.39733695652173912</c:v>
                </c:pt>
                <c:pt idx="234">
                  <c:v>-0.40203804347826089</c:v>
                </c:pt>
                <c:pt idx="235">
                  <c:v>-0.28684782608695653</c:v>
                </c:pt>
                <c:pt idx="236">
                  <c:v>-0.15195652173913041</c:v>
                </c:pt>
                <c:pt idx="237">
                  <c:v>-0.84615851562500011</c:v>
                </c:pt>
                <c:pt idx="238">
                  <c:v>-0.85698156250000002</c:v>
                </c:pt>
                <c:pt idx="239">
                  <c:v>-0.96225429687499997</c:v>
                </c:pt>
                <c:pt idx="240">
                  <c:v>-0.79923523437499999</c:v>
                </c:pt>
                <c:pt idx="241">
                  <c:v>-0.86047742187499998</c:v>
                </c:pt>
                <c:pt idx="242">
                  <c:v>-0.87154562499999999</c:v>
                </c:pt>
                <c:pt idx="243">
                  <c:v>-0.95180984375</c:v>
                </c:pt>
                <c:pt idx="244">
                  <c:v>-0.74209859374999998</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CA25-4E37-8541-1D1707ED90ED}"/>
            </c:ext>
          </c:extLst>
        </c:ser>
        <c:ser>
          <c:idx val="2"/>
          <c:order val="2"/>
          <c:tx>
            <c:v>Mean - 3SD</c:v>
          </c:tx>
          <c:spPr>
            <a:ln w="28575">
              <a:noFill/>
            </a:ln>
          </c:spPr>
          <c:marker>
            <c:symbol val="dash"/>
            <c:size val="6"/>
            <c:spPr>
              <a:solidFill>
                <a:srgbClr val="000000"/>
              </a:solidFill>
              <a:ln>
                <a:solidFill>
                  <a:srgbClr val="000000"/>
                </a:solidFill>
                <a:prstDash val="solid"/>
              </a:ln>
            </c:spPr>
          </c:marker>
          <c:val>
            <c:numRef>
              <c:f>CPK!$C$209:$SH$209</c:f>
              <c:numCache>
                <c:formatCode>0%</c:formatCode>
                <c:ptCount val="500"/>
                <c:pt idx="0">
                  <c:v>-0.28267680022341191</c:v>
                </c:pt>
                <c:pt idx="1">
                  <c:v>-0.46729442272665855</c:v>
                </c:pt>
                <c:pt idx="2">
                  <c:v>-0.20984594115259786</c:v>
                </c:pt>
                <c:pt idx="3">
                  <c:v>-0.26325271931301603</c:v>
                </c:pt>
                <c:pt idx="4">
                  <c:v>-0.39729388735135324</c:v>
                </c:pt>
                <c:pt idx="5">
                  <c:v>-0.73279176897191911</c:v>
                </c:pt>
                <c:pt idx="6">
                  <c:v>-0.82426788289775144</c:v>
                </c:pt>
                <c:pt idx="7">
                  <c:v>-0.67634217309096711</c:v>
                </c:pt>
                <c:pt idx="8">
                  <c:v>-0.50261072981176269</c:v>
                </c:pt>
                <c:pt idx="9">
                  <c:v>-0.51650655310937732</c:v>
                </c:pt>
                <c:pt idx="10">
                  <c:v>-0.58030624609081938</c:v>
                </c:pt>
                <c:pt idx="11">
                  <c:v>-0.82891681707150544</c:v>
                </c:pt>
                <c:pt idx="12">
                  <c:v>-0.83907199297754009</c:v>
                </c:pt>
                <c:pt idx="13">
                  <c:v>-0.58362080618514589</c:v>
                </c:pt>
                <c:pt idx="14">
                  <c:v>-0.64193883040917299</c:v>
                </c:pt>
                <c:pt idx="15">
                  <c:v>-0.42138721151903047</c:v>
                </c:pt>
                <c:pt idx="16">
                  <c:v>-0.49985820563461469</c:v>
                </c:pt>
                <c:pt idx="17">
                  <c:v>-0.13768319092758916</c:v>
                </c:pt>
                <c:pt idx="18">
                  <c:v>-0.16780027422066648</c:v>
                </c:pt>
                <c:pt idx="19">
                  <c:v>-0.14510391354049668</c:v>
                </c:pt>
                <c:pt idx="20">
                  <c:v>-0.98706604601905723</c:v>
                </c:pt>
                <c:pt idx="21">
                  <c:v>-0.73494318401669201</c:v>
                </c:pt>
                <c:pt idx="22">
                  <c:v>-0.69834721027166968</c:v>
                </c:pt>
                <c:pt idx="23">
                  <c:v>-0.65978382664340007</c:v>
                </c:pt>
                <c:pt idx="24">
                  <c:v>-0.42735683791329293</c:v>
                </c:pt>
                <c:pt idx="25">
                  <c:v>-0.44584888344393536</c:v>
                </c:pt>
                <c:pt idx="26">
                  <c:v>-0.9902484892019221</c:v>
                </c:pt>
                <c:pt idx="27">
                  <c:v>-0.420489429390287</c:v>
                </c:pt>
                <c:pt idx="28">
                  <c:v>-0.80878693560830561</c:v>
                </c:pt>
                <c:pt idx="29">
                  <c:v>-0.40330367044230209</c:v>
                </c:pt>
                <c:pt idx="30">
                  <c:v>-0.29301020424826563</c:v>
                </c:pt>
                <c:pt idx="31">
                  <c:v>-0.3763366680946294</c:v>
                </c:pt>
                <c:pt idx="32">
                  <c:v>-0.81281289147321212</c:v>
                </c:pt>
                <c:pt idx="33">
                  <c:v>-0.54564772637814263</c:v>
                </c:pt>
                <c:pt idx="34">
                  <c:v>-1.050335067843996</c:v>
                </c:pt>
                <c:pt idx="35">
                  <c:v>-0.5868076921116282</c:v>
                </c:pt>
                <c:pt idx="36">
                  <c:v>-0.5186739558815685</c:v>
                </c:pt>
                <c:pt idx="37">
                  <c:v>-0.19889588812760614</c:v>
                </c:pt>
                <c:pt idx="38">
                  <c:v>-0.14967287117287639</c:v>
                </c:pt>
                <c:pt idx="39">
                  <c:v>-0.12711688542737687</c:v>
                </c:pt>
                <c:pt idx="40">
                  <c:v>-0.13608021246199861</c:v>
                </c:pt>
                <c:pt idx="41">
                  <c:v>-0.15122793631520332</c:v>
                </c:pt>
                <c:pt idx="42">
                  <c:v>-0.11349155381311184</c:v>
                </c:pt>
                <c:pt idx="43">
                  <c:v>-0.34143804110595671</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-0.36393972124676588</c:v>
                </c:pt>
                <c:pt idx="60">
                  <c:v>0</c:v>
                </c:pt>
                <c:pt idx="61">
                  <c:v>0</c:v>
                </c:pt>
                <c:pt idx="62">
                  <c:v>-0.48932733728713218</c:v>
                </c:pt>
                <c:pt idx="63">
                  <c:v>-0.7688577458834388</c:v>
                </c:pt>
                <c:pt idx="64">
                  <c:v>-0.60812056749864885</c:v>
                </c:pt>
                <c:pt idx="65">
                  <c:v>-0.54691770563912834</c:v>
                </c:pt>
                <c:pt idx="66">
                  <c:v>-1.1816468406772713</c:v>
                </c:pt>
                <c:pt idx="67">
                  <c:v>0</c:v>
                </c:pt>
                <c:pt idx="68">
                  <c:v>0</c:v>
                </c:pt>
                <c:pt idx="69">
                  <c:v>-1.2857964317234754</c:v>
                </c:pt>
                <c:pt idx="70">
                  <c:v>-1.3946587327775073</c:v>
                </c:pt>
                <c:pt idx="71">
                  <c:v>-1.4721955280413646</c:v>
                </c:pt>
                <c:pt idx="72">
                  <c:v>-1.1145834411451734</c:v>
                </c:pt>
                <c:pt idx="73">
                  <c:v>-0.76078037861374714</c:v>
                </c:pt>
                <c:pt idx="74">
                  <c:v>-0.66897740621760626</c:v>
                </c:pt>
                <c:pt idx="75">
                  <c:v>-0.65949624394743067</c:v>
                </c:pt>
                <c:pt idx="76">
                  <c:v>-0.82302656246925598</c:v>
                </c:pt>
                <c:pt idx="77">
                  <c:v>-0.85996825397686849</c:v>
                </c:pt>
                <c:pt idx="78">
                  <c:v>-1.1558248653302574</c:v>
                </c:pt>
                <c:pt idx="79">
                  <c:v>-0.55408034620294111</c:v>
                </c:pt>
                <c:pt idx="80">
                  <c:v>-6.2889355630596916E-2</c:v>
                </c:pt>
                <c:pt idx="81">
                  <c:v>-0.12769871305281622</c:v>
                </c:pt>
                <c:pt idx="82">
                  <c:v>-1.2458971715485179</c:v>
                </c:pt>
                <c:pt idx="83">
                  <c:v>-0.42600209820564183</c:v>
                </c:pt>
                <c:pt idx="84">
                  <c:v>-0.47341601306042103</c:v>
                </c:pt>
                <c:pt idx="85">
                  <c:v>-0.43712799161837773</c:v>
                </c:pt>
                <c:pt idx="86">
                  <c:v>-0.26864056571111794</c:v>
                </c:pt>
                <c:pt idx="87">
                  <c:v>-0.23603438762489143</c:v>
                </c:pt>
                <c:pt idx="88">
                  <c:v>-0.24169977981999807</c:v>
                </c:pt>
                <c:pt idx="89">
                  <c:v>-1.9333002629107043</c:v>
                </c:pt>
                <c:pt idx="90">
                  <c:v>-1.328294789291758</c:v>
                </c:pt>
                <c:pt idx="91">
                  <c:v>-1.5881544129866203</c:v>
                </c:pt>
                <c:pt idx="92">
                  <c:v>-1.7598009364700273</c:v>
                </c:pt>
                <c:pt idx="93">
                  <c:v>0</c:v>
                </c:pt>
                <c:pt idx="94">
                  <c:v>-1.2010135963652147</c:v>
                </c:pt>
                <c:pt idx="95">
                  <c:v>0</c:v>
                </c:pt>
                <c:pt idx="96">
                  <c:v>-1.7114170730235327</c:v>
                </c:pt>
                <c:pt idx="97">
                  <c:v>0</c:v>
                </c:pt>
                <c:pt idx="98">
                  <c:v>-1.298371462921287</c:v>
                </c:pt>
                <c:pt idx="99">
                  <c:v>0</c:v>
                </c:pt>
                <c:pt idx="100">
                  <c:v>-1.4271039879022855</c:v>
                </c:pt>
                <c:pt idx="101">
                  <c:v>-1.2458617078549246</c:v>
                </c:pt>
                <c:pt idx="102">
                  <c:v>-0.94060654561677137</c:v>
                </c:pt>
                <c:pt idx="103">
                  <c:v>-1.3860560798325754</c:v>
                </c:pt>
                <c:pt idx="104">
                  <c:v>-0.99850021380376119</c:v>
                </c:pt>
                <c:pt idx="105">
                  <c:v>-1.2249629844601249</c:v>
                </c:pt>
                <c:pt idx="106">
                  <c:v>-0.11425599253273999</c:v>
                </c:pt>
                <c:pt idx="107">
                  <c:v>-0.26287260876171403</c:v>
                </c:pt>
                <c:pt idx="108">
                  <c:v>-0.33477998081683819</c:v>
                </c:pt>
                <c:pt idx="109">
                  <c:v>-0.30951604356574902</c:v>
                </c:pt>
                <c:pt idx="110">
                  <c:v>-0.26134611611895575</c:v>
                </c:pt>
                <c:pt idx="111">
                  <c:v>-0.61463369339352392</c:v>
                </c:pt>
                <c:pt idx="112">
                  <c:v>-0.63037003159195837</c:v>
                </c:pt>
                <c:pt idx="113">
                  <c:v>-0.70679673250601172</c:v>
                </c:pt>
                <c:pt idx="114">
                  <c:v>-0.7211436979231074</c:v>
                </c:pt>
                <c:pt idx="115">
                  <c:v>-0.51682799003135571</c:v>
                </c:pt>
                <c:pt idx="116">
                  <c:v>-0.72673691866666068</c:v>
                </c:pt>
                <c:pt idx="117">
                  <c:v>-0.7352651293767809</c:v>
                </c:pt>
                <c:pt idx="118">
                  <c:v>-0.69893490954251303</c:v>
                </c:pt>
                <c:pt idx="119">
                  <c:v>-0.77603070921404282</c:v>
                </c:pt>
                <c:pt idx="120">
                  <c:v>-0.76951794311581534</c:v>
                </c:pt>
                <c:pt idx="121">
                  <c:v>-0.76979548678297061</c:v>
                </c:pt>
                <c:pt idx="122">
                  <c:v>-0.71030408288232993</c:v>
                </c:pt>
                <c:pt idx="123">
                  <c:v>-0.81144925538434554</c:v>
                </c:pt>
                <c:pt idx="124">
                  <c:v>-0.76410667961734158</c:v>
                </c:pt>
                <c:pt idx="125">
                  <c:v>-1.3953470778452866</c:v>
                </c:pt>
                <c:pt idx="126">
                  <c:v>-1.5460839222160281</c:v>
                </c:pt>
                <c:pt idx="127">
                  <c:v>-1.4268813256953368</c:v>
                </c:pt>
                <c:pt idx="128">
                  <c:v>-1.6948854791210997</c:v>
                </c:pt>
                <c:pt idx="129">
                  <c:v>-0.49002004719989734</c:v>
                </c:pt>
                <c:pt idx="130">
                  <c:v>-0.53632667372062004</c:v>
                </c:pt>
                <c:pt idx="131">
                  <c:v>-0.47409821520065176</c:v>
                </c:pt>
                <c:pt idx="132">
                  <c:v>-0.41441230419633124</c:v>
                </c:pt>
                <c:pt idx="133">
                  <c:v>-0.40975644360466562</c:v>
                </c:pt>
                <c:pt idx="134">
                  <c:v>-0.40594641817321664</c:v>
                </c:pt>
                <c:pt idx="135">
                  <c:v>-0.50624731025748781</c:v>
                </c:pt>
                <c:pt idx="136">
                  <c:v>-1.0654756184759684</c:v>
                </c:pt>
                <c:pt idx="137">
                  <c:v>-0.84564576873695252</c:v>
                </c:pt>
                <c:pt idx="138">
                  <c:v>-1.9100594837659137</c:v>
                </c:pt>
                <c:pt idx="139">
                  <c:v>-0.23183591743678766</c:v>
                </c:pt>
                <c:pt idx="140">
                  <c:v>-4.7238801507655644E-2</c:v>
                </c:pt>
                <c:pt idx="141">
                  <c:v>-0.10884023030439086</c:v>
                </c:pt>
                <c:pt idx="142">
                  <c:v>-9.2609399552564212E-2</c:v>
                </c:pt>
                <c:pt idx="143">
                  <c:v>-0.12039353628649022</c:v>
                </c:pt>
                <c:pt idx="144">
                  <c:v>-0.12280786766372276</c:v>
                </c:pt>
                <c:pt idx="145">
                  <c:v>-0.16834802470966961</c:v>
                </c:pt>
                <c:pt idx="146">
                  <c:v>-0.10962644925757091</c:v>
                </c:pt>
                <c:pt idx="147">
                  <c:v>-3.284561425948538E-2</c:v>
                </c:pt>
                <c:pt idx="148">
                  <c:v>-0.16972362895471299</c:v>
                </c:pt>
                <c:pt idx="149">
                  <c:v>-0.35508072033211213</c:v>
                </c:pt>
                <c:pt idx="150">
                  <c:v>-0.31775107679908227</c:v>
                </c:pt>
                <c:pt idx="151">
                  <c:v>-0.15559495885288349</c:v>
                </c:pt>
                <c:pt idx="152">
                  <c:v>-0.1565551003531567</c:v>
                </c:pt>
                <c:pt idx="153">
                  <c:v>-0.20973491605269967</c:v>
                </c:pt>
                <c:pt idx="154">
                  <c:v>-0.31943006477726871</c:v>
                </c:pt>
                <c:pt idx="155">
                  <c:v>-0.29570327629779269</c:v>
                </c:pt>
                <c:pt idx="156">
                  <c:v>1.3404608688688913E-2</c:v>
                </c:pt>
                <c:pt idx="157">
                  <c:v>-0.60681243929234419</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-0.92721990874901505</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-0.47233340767242415</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-2.070616163879734</c:v>
                </c:pt>
                <c:pt idx="221">
                  <c:v>-1.8417499826789272</c:v>
                </c:pt>
                <c:pt idx="222">
                  <c:v>-2.186499634901399</c:v>
                </c:pt>
                <c:pt idx="223">
                  <c:v>-2.004991947172619</c:v>
                </c:pt>
                <c:pt idx="224">
                  <c:v>-0.49821666231450262</c:v>
                </c:pt>
                <c:pt idx="225">
                  <c:v>-0.9329703510991636</c:v>
                </c:pt>
                <c:pt idx="226">
                  <c:v>-0.52484669397452488</c:v>
                </c:pt>
                <c:pt idx="227">
                  <c:v>-0.94451681543831678</c:v>
                </c:pt>
                <c:pt idx="228">
                  <c:v>-1.0384951422129134</c:v>
                </c:pt>
                <c:pt idx="229">
                  <c:v>-1.0283463935815851</c:v>
                </c:pt>
                <c:pt idx="230">
                  <c:v>-0.88700823986568444</c:v>
                </c:pt>
                <c:pt idx="231">
                  <c:v>-1.0224159612578081</c:v>
                </c:pt>
                <c:pt idx="232">
                  <c:v>-1.1936034225308789</c:v>
                </c:pt>
                <c:pt idx="233">
                  <c:v>-1.3184983684634344</c:v>
                </c:pt>
                <c:pt idx="234">
                  <c:v>-1.2946514559009239</c:v>
                </c:pt>
                <c:pt idx="235">
                  <c:v>-1.1663213546368296</c:v>
                </c:pt>
                <c:pt idx="236">
                  <c:v>-0.92712678190909248</c:v>
                </c:pt>
                <c:pt idx="237">
                  <c:v>-1.1464160339024798</c:v>
                </c:pt>
                <c:pt idx="238">
                  <c:v>-1.0267804552969213</c:v>
                </c:pt>
                <c:pt idx="239">
                  <c:v>-1.0446236202564525</c:v>
                </c:pt>
                <c:pt idx="240">
                  <c:v>-1.2456391087092833</c:v>
                </c:pt>
                <c:pt idx="241">
                  <c:v>-1.199982441143659</c:v>
                </c:pt>
                <c:pt idx="242">
                  <c:v>-1.034406317292375</c:v>
                </c:pt>
                <c:pt idx="243">
                  <c:v>-1.0311297491795568</c:v>
                </c:pt>
                <c:pt idx="244">
                  <c:v>-1.175845948050027</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CA25-4E37-8541-1D1707ED90ED}"/>
            </c:ext>
          </c:extLst>
        </c:ser>
        <c:ser>
          <c:idx val="3"/>
          <c:order val="3"/>
          <c:tx>
            <c:v>1st Quartile</c:v>
          </c:tx>
          <c:spPr>
            <a:ln w="28575">
              <a:noFill/>
            </a:ln>
          </c:spPr>
          <c:marker>
            <c:symbol val="dash"/>
            <c:size val="10"/>
            <c:spPr>
              <a:ln w="3175">
                <a:solidFill>
                  <a:schemeClr val="tx1"/>
                </a:solidFill>
              </a:ln>
            </c:spPr>
          </c:marker>
          <c:val>
            <c:numRef>
              <c:f>CPK!$C$212:$SH$212</c:f>
              <c:numCache>
                <c:formatCode>0%</c:formatCode>
                <c:ptCount val="500"/>
                <c:pt idx="0">
                  <c:v>-5.9523809523809521E-2</c:v>
                </c:pt>
                <c:pt idx="1">
                  <c:v>2.3928571428571171E-2</c:v>
                </c:pt>
                <c:pt idx="2">
                  <c:v>0.29017857142857117</c:v>
                </c:pt>
                <c:pt idx="3">
                  <c:v>0.35249999999999981</c:v>
                </c:pt>
                <c:pt idx="4">
                  <c:v>4.2499999999999878E-2</c:v>
                </c:pt>
                <c:pt idx="5">
                  <c:v>-6.7857142857142907E-2</c:v>
                </c:pt>
                <c:pt idx="6">
                  <c:v>-0.19785714285714306</c:v>
                </c:pt>
                <c:pt idx="7">
                  <c:v>-0.1744642857142859</c:v>
                </c:pt>
                <c:pt idx="8">
                  <c:v>-0.14035714285714285</c:v>
                </c:pt>
                <c:pt idx="9">
                  <c:v>-0.13553571428571443</c:v>
                </c:pt>
                <c:pt idx="10">
                  <c:v>-0.12339285714285722</c:v>
                </c:pt>
                <c:pt idx="11">
                  <c:v>-0.33214285714285718</c:v>
                </c:pt>
                <c:pt idx="12">
                  <c:v>-0.32750000000000018</c:v>
                </c:pt>
                <c:pt idx="13">
                  <c:v>-0.12446428571428587</c:v>
                </c:pt>
                <c:pt idx="14">
                  <c:v>-0.25446428571428581</c:v>
                </c:pt>
                <c:pt idx="15">
                  <c:v>-5.8571428571428656E-2</c:v>
                </c:pt>
                <c:pt idx="16">
                  <c:v>6.7678571428571102E-2</c:v>
                </c:pt>
                <c:pt idx="17">
                  <c:v>0.21178571428571394</c:v>
                </c:pt>
                <c:pt idx="18">
                  <c:v>0.16124999999999987</c:v>
                </c:pt>
                <c:pt idx="19">
                  <c:v>0.37979999999999992</c:v>
                </c:pt>
                <c:pt idx="20">
                  <c:v>-0.30859999999999999</c:v>
                </c:pt>
                <c:pt idx="21">
                  <c:v>-0.41761999999999999</c:v>
                </c:pt>
                <c:pt idx="22">
                  <c:v>-0.34258</c:v>
                </c:pt>
                <c:pt idx="23">
                  <c:v>-0.37809999999999999</c:v>
                </c:pt>
                <c:pt idx="24">
                  <c:v>-0.19162000000000001</c:v>
                </c:pt>
                <c:pt idx="25">
                  <c:v>-0.10783999999999994</c:v>
                </c:pt>
                <c:pt idx="26">
                  <c:v>-0.50014000000000003</c:v>
                </c:pt>
                <c:pt idx="27">
                  <c:v>-7.6840000000000019E-2</c:v>
                </c:pt>
                <c:pt idx="28">
                  <c:v>-0.38678000000000012</c:v>
                </c:pt>
                <c:pt idx="29">
                  <c:v>-5.3640000000000021E-2</c:v>
                </c:pt>
                <c:pt idx="30">
                  <c:v>8.6980000000000057E-2</c:v>
                </c:pt>
                <c:pt idx="31">
                  <c:v>-1.3319999999999999E-2</c:v>
                </c:pt>
                <c:pt idx="32">
                  <c:v>-0.38749999999999996</c:v>
                </c:pt>
                <c:pt idx="33">
                  <c:v>-0.13363999999999998</c:v>
                </c:pt>
                <c:pt idx="34">
                  <c:v>-0.58332000000000006</c:v>
                </c:pt>
                <c:pt idx="35">
                  <c:v>-0.20489999999999997</c:v>
                </c:pt>
                <c:pt idx="36">
                  <c:v>-0.21675999999999995</c:v>
                </c:pt>
                <c:pt idx="37">
                  <c:v>-7.8750000000131805E-3</c:v>
                </c:pt>
                <c:pt idx="38">
                  <c:v>2.0249999999749677E-2</c:v>
                </c:pt>
                <c:pt idx="39">
                  <c:v>3.0499999999735253E-2</c:v>
                </c:pt>
                <c:pt idx="40">
                  <c:v>-3.399999999999375E-2</c:v>
                </c:pt>
                <c:pt idx="41">
                  <c:v>2.5625000000106049E-2</c:v>
                </c:pt>
                <c:pt idx="42">
                  <c:v>1.3000000000005969E-2</c:v>
                </c:pt>
                <c:pt idx="43">
                  <c:v>1.7474375000000042E-2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-8.4285714285712941E-3</c:v>
                </c:pt>
                <c:pt idx="60">
                  <c:v>0</c:v>
                </c:pt>
                <c:pt idx="61">
                  <c:v>0</c:v>
                </c:pt>
                <c:pt idx="62">
                  <c:v>-0.23043478260869574</c:v>
                </c:pt>
                <c:pt idx="63">
                  <c:v>-0.36999999999999988</c:v>
                </c:pt>
                <c:pt idx="64">
                  <c:v>-0.31804347826086937</c:v>
                </c:pt>
                <c:pt idx="65">
                  <c:v>-0.31673913043478258</c:v>
                </c:pt>
                <c:pt idx="66">
                  <c:v>-0.52637500000000004</c:v>
                </c:pt>
                <c:pt idx="67">
                  <c:v>0</c:v>
                </c:pt>
                <c:pt idx="68">
                  <c:v>0</c:v>
                </c:pt>
                <c:pt idx="69">
                  <c:v>-0.48625000000000007</c:v>
                </c:pt>
                <c:pt idx="70">
                  <c:v>-0.95225000000000004</c:v>
                </c:pt>
                <c:pt idx="71">
                  <c:v>-0.80625000000000002</c:v>
                </c:pt>
                <c:pt idx="72">
                  <c:v>-0.13475000000000001</c:v>
                </c:pt>
                <c:pt idx="73">
                  <c:v>-9.7249999999999975E-2</c:v>
                </c:pt>
                <c:pt idx="74">
                  <c:v>0.36899999999999988</c:v>
                </c:pt>
                <c:pt idx="75">
                  <c:v>0.26150000000000007</c:v>
                </c:pt>
                <c:pt idx="76">
                  <c:v>-1.5000000000001124E-3</c:v>
                </c:pt>
                <c:pt idx="77">
                  <c:v>-0.10325000000000001</c:v>
                </c:pt>
                <c:pt idx="78">
                  <c:v>-0.26324999999999998</c:v>
                </c:pt>
                <c:pt idx="79">
                  <c:v>0.33824999999999994</c:v>
                </c:pt>
                <c:pt idx="80">
                  <c:v>0.26849999999999985</c:v>
                </c:pt>
                <c:pt idx="81">
                  <c:v>0.32274999999999998</c:v>
                </c:pt>
                <c:pt idx="82">
                  <c:v>-0.27425000000000005</c:v>
                </c:pt>
                <c:pt idx="83">
                  <c:v>-6.3249999999999973E-2</c:v>
                </c:pt>
                <c:pt idx="84">
                  <c:v>-0.18825000000000008</c:v>
                </c:pt>
                <c:pt idx="85">
                  <c:v>2.6000000000000099E-2</c:v>
                </c:pt>
                <c:pt idx="86">
                  <c:v>9.9083333333333162E-2</c:v>
                </c:pt>
                <c:pt idx="87">
                  <c:v>7.0416666666666683E-2</c:v>
                </c:pt>
                <c:pt idx="88">
                  <c:v>1.6333333333333387E-2</c:v>
                </c:pt>
                <c:pt idx="89">
                  <c:v>-0.73933333333333284</c:v>
                </c:pt>
                <c:pt idx="90">
                  <c:v>-0.7243333333333335</c:v>
                </c:pt>
                <c:pt idx="91">
                  <c:v>-0.86224999999999963</c:v>
                </c:pt>
                <c:pt idx="92">
                  <c:v>-0.87949999999999995</c:v>
                </c:pt>
                <c:pt idx="93">
                  <c:v>0</c:v>
                </c:pt>
                <c:pt idx="94">
                  <c:v>-0.90216666666666667</c:v>
                </c:pt>
                <c:pt idx="95">
                  <c:v>0</c:v>
                </c:pt>
                <c:pt idx="96">
                  <c:v>-0.82816666666666672</c:v>
                </c:pt>
                <c:pt idx="97">
                  <c:v>0</c:v>
                </c:pt>
                <c:pt idx="98">
                  <c:v>-0.85633333333333339</c:v>
                </c:pt>
                <c:pt idx="99">
                  <c:v>0</c:v>
                </c:pt>
                <c:pt idx="100">
                  <c:v>-0.58000000000000007</c:v>
                </c:pt>
                <c:pt idx="101">
                  <c:v>-0.71100000000000008</c:v>
                </c:pt>
                <c:pt idx="102">
                  <c:v>-0.5571666666666667</c:v>
                </c:pt>
                <c:pt idx="103">
                  <c:v>-0.4936666666666667</c:v>
                </c:pt>
                <c:pt idx="104">
                  <c:v>-0.45666666666666672</c:v>
                </c:pt>
                <c:pt idx="105">
                  <c:v>-0.63783333333333336</c:v>
                </c:pt>
                <c:pt idx="106">
                  <c:v>0.21149999999999999</c:v>
                </c:pt>
                <c:pt idx="107">
                  <c:v>9.5499999999999988E-2</c:v>
                </c:pt>
                <c:pt idx="108">
                  <c:v>2.2749999999999999E-2</c:v>
                </c:pt>
                <c:pt idx="109">
                  <c:v>0.16524999999999998</c:v>
                </c:pt>
                <c:pt idx="110">
                  <c:v>0.13850000000000001</c:v>
                </c:pt>
                <c:pt idx="111">
                  <c:v>-1.1249999999999871E-2</c:v>
                </c:pt>
                <c:pt idx="112">
                  <c:v>-7.3249999999999982E-2</c:v>
                </c:pt>
                <c:pt idx="113">
                  <c:v>4.0000000000001146E-3</c:v>
                </c:pt>
                <c:pt idx="114">
                  <c:v>2.9999999999999472E-3</c:v>
                </c:pt>
                <c:pt idx="115">
                  <c:v>6.9000000000000172E-2</c:v>
                </c:pt>
                <c:pt idx="116">
                  <c:v>-0.14550000000000007</c:v>
                </c:pt>
                <c:pt idx="117">
                  <c:v>-0.20525000000000002</c:v>
                </c:pt>
                <c:pt idx="118">
                  <c:v>-0.21000000000000005</c:v>
                </c:pt>
                <c:pt idx="119">
                  <c:v>-0.22324999999999998</c:v>
                </c:pt>
                <c:pt idx="120">
                  <c:v>-0.26650000000000007</c:v>
                </c:pt>
                <c:pt idx="121">
                  <c:v>-0.18949999999999995</c:v>
                </c:pt>
                <c:pt idx="122">
                  <c:v>-0.16750000000000015</c:v>
                </c:pt>
                <c:pt idx="123">
                  <c:v>-0.28200000000000003</c:v>
                </c:pt>
                <c:pt idx="124">
                  <c:v>-0.20174999999999998</c:v>
                </c:pt>
                <c:pt idx="125">
                  <c:v>-0.80866666666666664</c:v>
                </c:pt>
                <c:pt idx="126">
                  <c:v>-0.84666666666666668</c:v>
                </c:pt>
                <c:pt idx="127">
                  <c:v>-0.84733333333333327</c:v>
                </c:pt>
                <c:pt idx="128">
                  <c:v>-0.85266666666666679</c:v>
                </c:pt>
                <c:pt idx="129">
                  <c:v>-0.14433333333333337</c:v>
                </c:pt>
                <c:pt idx="130">
                  <c:v>-0.12816666666666665</c:v>
                </c:pt>
                <c:pt idx="131">
                  <c:v>-0.23966666666666664</c:v>
                </c:pt>
                <c:pt idx="132">
                  <c:v>-0.12658333333333327</c:v>
                </c:pt>
                <c:pt idx="133">
                  <c:v>-0.14091666666666661</c:v>
                </c:pt>
                <c:pt idx="134">
                  <c:v>-0.15233333333333332</c:v>
                </c:pt>
                <c:pt idx="135">
                  <c:v>-0.20475000000000004</c:v>
                </c:pt>
                <c:pt idx="136">
                  <c:v>-0.44416666666666671</c:v>
                </c:pt>
                <c:pt idx="137">
                  <c:v>-0.3773333333333333</c:v>
                </c:pt>
                <c:pt idx="138">
                  <c:v>-0.70071428571428562</c:v>
                </c:pt>
                <c:pt idx="139">
                  <c:v>2.3395000000000141E-2</c:v>
                </c:pt>
                <c:pt idx="140">
                  <c:v>0.11842499999999911</c:v>
                </c:pt>
                <c:pt idx="141">
                  <c:v>3.4374999999986521E-3</c:v>
                </c:pt>
                <c:pt idx="142">
                  <c:v>9.7244166666667964E-2</c:v>
                </c:pt>
                <c:pt idx="143">
                  <c:v>-1.3491666666665134E-2</c:v>
                </c:pt>
                <c:pt idx="144">
                  <c:v>-1.0983333333314256E-3</c:v>
                </c:pt>
                <c:pt idx="145">
                  <c:v>-2.1846666666667989E-2</c:v>
                </c:pt>
                <c:pt idx="146">
                  <c:v>8.8208333333354288E-3</c:v>
                </c:pt>
                <c:pt idx="147">
                  <c:v>0.11373666666666918</c:v>
                </c:pt>
                <c:pt idx="148">
                  <c:v>0.13380416666666828</c:v>
                </c:pt>
                <c:pt idx="149">
                  <c:v>-7.1188333333334852E-2</c:v>
                </c:pt>
                <c:pt idx="150">
                  <c:v>-8.0939166666667048E-2</c:v>
                </c:pt>
                <c:pt idx="151">
                  <c:v>5.7942500000001153E-2</c:v>
                </c:pt>
                <c:pt idx="152">
                  <c:v>8.6018333333332392E-2</c:v>
                </c:pt>
                <c:pt idx="153">
                  <c:v>-2.4760833333331213E-2</c:v>
                </c:pt>
                <c:pt idx="154">
                  <c:v>-7.0326666666664692E-2</c:v>
                </c:pt>
                <c:pt idx="155">
                  <c:v>-6.803499999999893E-2</c:v>
                </c:pt>
                <c:pt idx="156">
                  <c:v>0.23535500000000092</c:v>
                </c:pt>
                <c:pt idx="157">
                  <c:v>-0.13616666666666666</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-0.64300000000000002</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1.000000000000075E-3</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-1.0590625</c:v>
                </c:pt>
                <c:pt idx="221">
                  <c:v>-0.78249999999999997</c:v>
                </c:pt>
                <c:pt idx="222">
                  <c:v>-1.3415625</c:v>
                </c:pt>
                <c:pt idx="223">
                  <c:v>-1.1956249999999999</c:v>
                </c:pt>
                <c:pt idx="224">
                  <c:v>-8.0624999999999961E-2</c:v>
                </c:pt>
                <c:pt idx="225">
                  <c:v>-0.32156250000000003</c:v>
                </c:pt>
                <c:pt idx="226">
                  <c:v>-9.4062500000000049E-2</c:v>
                </c:pt>
                <c:pt idx="227">
                  <c:v>-0.60687500000000005</c:v>
                </c:pt>
                <c:pt idx="228">
                  <c:v>-0.54281250000000003</c:v>
                </c:pt>
                <c:pt idx="229">
                  <c:v>-0.5909375</c:v>
                </c:pt>
                <c:pt idx="230">
                  <c:v>-9.7500000000000017E-2</c:v>
                </c:pt>
                <c:pt idx="231">
                  <c:v>-0.35562500000000002</c:v>
                </c:pt>
                <c:pt idx="232">
                  <c:v>-0.56717391304347831</c:v>
                </c:pt>
                <c:pt idx="233">
                  <c:v>-0.62586956521739123</c:v>
                </c:pt>
                <c:pt idx="234">
                  <c:v>-0.59</c:v>
                </c:pt>
                <c:pt idx="235">
                  <c:v>-0.47934782608695653</c:v>
                </c:pt>
                <c:pt idx="236">
                  <c:v>-0.33847826086956523</c:v>
                </c:pt>
                <c:pt idx="237">
                  <c:v>-0.93785874999999996</c:v>
                </c:pt>
                <c:pt idx="238">
                  <c:v>-0.89336687500000012</c:v>
                </c:pt>
                <c:pt idx="239">
                  <c:v>-0.98184937499999991</c:v>
                </c:pt>
                <c:pt idx="240">
                  <c:v>-0.91615000000000002</c:v>
                </c:pt>
                <c:pt idx="241">
                  <c:v>-0.94699437500000005</c:v>
                </c:pt>
                <c:pt idx="242">
                  <c:v>-0.91503812500000004</c:v>
                </c:pt>
                <c:pt idx="243">
                  <c:v>-0.97304374999999999</c:v>
                </c:pt>
                <c:pt idx="244">
                  <c:v>-0.82403625000000003</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3-CA25-4E37-8541-1D1707ED90ED}"/>
            </c:ext>
          </c:extLst>
        </c:ser>
        <c:ser>
          <c:idx val="4"/>
          <c:order val="4"/>
          <c:tx>
            <c:v>3rd Quartile</c:v>
          </c:tx>
          <c:spPr>
            <a:ln w="28575">
              <a:noFill/>
            </a:ln>
          </c:spPr>
          <c:marker>
            <c:symbol val="dash"/>
            <c:size val="10"/>
            <c:spPr>
              <a:ln w="3175">
                <a:solidFill>
                  <a:schemeClr val="tx1"/>
                </a:solidFill>
              </a:ln>
            </c:spPr>
          </c:marker>
          <c:val>
            <c:numRef>
              <c:f>CPK!$C$213:$SH$213</c:f>
              <c:numCache>
                <c:formatCode>0%</c:formatCode>
                <c:ptCount val="500"/>
                <c:pt idx="0">
                  <c:v>7.5000000000002162E-2</c:v>
                </c:pt>
                <c:pt idx="1">
                  <c:v>0.26696428571428565</c:v>
                </c:pt>
                <c:pt idx="2">
                  <c:v>0.51071428571428557</c:v>
                </c:pt>
                <c:pt idx="3">
                  <c:v>0.79821428571428532</c:v>
                </c:pt>
                <c:pt idx="4">
                  <c:v>0.23196428571428551</c:v>
                </c:pt>
                <c:pt idx="5">
                  <c:v>0.29446428571428557</c:v>
                </c:pt>
                <c:pt idx="6">
                  <c:v>0.10803571428571407</c:v>
                </c:pt>
                <c:pt idx="7">
                  <c:v>0.10946428571428554</c:v>
                </c:pt>
                <c:pt idx="8">
                  <c:v>0.13267857142857128</c:v>
                </c:pt>
                <c:pt idx="9">
                  <c:v>0.10017857142857109</c:v>
                </c:pt>
                <c:pt idx="10">
                  <c:v>8.8035714285714092E-2</c:v>
                </c:pt>
                <c:pt idx="11">
                  <c:v>-2.8214285714285775E-2</c:v>
                </c:pt>
                <c:pt idx="12">
                  <c:v>-4.0535714285714376E-2</c:v>
                </c:pt>
                <c:pt idx="13">
                  <c:v>0.11964285714285704</c:v>
                </c:pt>
                <c:pt idx="14">
                  <c:v>2.1428571428571048E-3</c:v>
                </c:pt>
                <c:pt idx="15">
                  <c:v>0.11910714285714281</c:v>
                </c:pt>
                <c:pt idx="16">
                  <c:v>0.30821428571428544</c:v>
                </c:pt>
                <c:pt idx="17">
                  <c:v>0.37178571428571416</c:v>
                </c:pt>
                <c:pt idx="18">
                  <c:v>0.30892857142857105</c:v>
                </c:pt>
                <c:pt idx="19">
                  <c:v>0.6796000000000002</c:v>
                </c:pt>
                <c:pt idx="20">
                  <c:v>4.481999999999986E-2</c:v>
                </c:pt>
                <c:pt idx="21">
                  <c:v>-0.16414000000000006</c:v>
                </c:pt>
                <c:pt idx="22">
                  <c:v>-0.11678000000000011</c:v>
                </c:pt>
                <c:pt idx="23">
                  <c:v>-0.26032</c:v>
                </c:pt>
                <c:pt idx="24">
                  <c:v>-2.5360000000000049E-2</c:v>
                </c:pt>
                <c:pt idx="25">
                  <c:v>0.10525999999999991</c:v>
                </c:pt>
                <c:pt idx="26">
                  <c:v>-0.25968000000000002</c:v>
                </c:pt>
                <c:pt idx="27">
                  <c:v>0.12546000000000013</c:v>
                </c:pt>
                <c:pt idx="28">
                  <c:v>-0.11363999999999996</c:v>
                </c:pt>
                <c:pt idx="29">
                  <c:v>0.16849999999999987</c:v>
                </c:pt>
                <c:pt idx="30">
                  <c:v>0.31206</c:v>
                </c:pt>
                <c:pt idx="31">
                  <c:v>0.20298000000000016</c:v>
                </c:pt>
                <c:pt idx="32">
                  <c:v>-0.13407999999999998</c:v>
                </c:pt>
                <c:pt idx="33">
                  <c:v>4.8100000000000032E-2</c:v>
                </c:pt>
                <c:pt idx="34">
                  <c:v>-0.29261999999999999</c:v>
                </c:pt>
                <c:pt idx="35">
                  <c:v>5.7760000000000034E-2</c:v>
                </c:pt>
                <c:pt idx="36">
                  <c:v>-6.1799999999998523E-3</c:v>
                </c:pt>
                <c:pt idx="37">
                  <c:v>7.1749999999899033E-2</c:v>
                </c:pt>
                <c:pt idx="38">
                  <c:v>0.10662499999995741</c:v>
                </c:pt>
                <c:pt idx="39">
                  <c:v>0.11662499999972151</c:v>
                </c:pt>
                <c:pt idx="40">
                  <c:v>3.6250000000850164E-3</c:v>
                </c:pt>
                <c:pt idx="41">
                  <c:v>9.7750000000053072E-2</c:v>
                </c:pt>
                <c:pt idx="42">
                  <c:v>5.8374999999987173E-2</c:v>
                </c:pt>
                <c:pt idx="43">
                  <c:v>0.21100062499999989</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0.22300000000000003</c:v>
                </c:pt>
                <c:pt idx="60">
                  <c:v>0</c:v>
                </c:pt>
                <c:pt idx="61">
                  <c:v>0</c:v>
                </c:pt>
                <c:pt idx="62">
                  <c:v>-1.4347826086956509E-2</c:v>
                </c:pt>
                <c:pt idx="63">
                  <c:v>-0.20391304347826072</c:v>
                </c:pt>
                <c:pt idx="64">
                  <c:v>-0.14195652173913037</c:v>
                </c:pt>
                <c:pt idx="65">
                  <c:v>-0.18630434782608707</c:v>
                </c:pt>
                <c:pt idx="66">
                  <c:v>-0.25225000000000009</c:v>
                </c:pt>
                <c:pt idx="67">
                  <c:v>0</c:v>
                </c:pt>
                <c:pt idx="68">
                  <c:v>0</c:v>
                </c:pt>
                <c:pt idx="69">
                  <c:v>-3.1000000000000055E-2</c:v>
                </c:pt>
                <c:pt idx="70">
                  <c:v>-0.75675000000000003</c:v>
                </c:pt>
                <c:pt idx="71">
                  <c:v>-0.32350000000000018</c:v>
                </c:pt>
                <c:pt idx="72">
                  <c:v>0.20224999999999993</c:v>
                </c:pt>
                <c:pt idx="73">
                  <c:v>0.26450000000000001</c:v>
                </c:pt>
                <c:pt idx="74">
                  <c:v>0.54400000000000004</c:v>
                </c:pt>
                <c:pt idx="75">
                  <c:v>0.54925000000000002</c:v>
                </c:pt>
                <c:pt idx="76">
                  <c:v>0.44174999999999992</c:v>
                </c:pt>
                <c:pt idx="77">
                  <c:v>0.18524999999999986</c:v>
                </c:pt>
                <c:pt idx="78">
                  <c:v>0.11099999999999999</c:v>
                </c:pt>
                <c:pt idx="79">
                  <c:v>0.82974999999999988</c:v>
                </c:pt>
                <c:pt idx="80">
                  <c:v>0.43699999999999989</c:v>
                </c:pt>
                <c:pt idx="81">
                  <c:v>0.52324999999999977</c:v>
                </c:pt>
                <c:pt idx="82">
                  <c:v>0.44499999999999984</c:v>
                </c:pt>
                <c:pt idx="83">
                  <c:v>9.5750000000000002E-2</c:v>
                </c:pt>
                <c:pt idx="84">
                  <c:v>-1.2000000000000066E-2</c:v>
                </c:pt>
                <c:pt idx="85">
                  <c:v>0.30816666666666698</c:v>
                </c:pt>
                <c:pt idx="86">
                  <c:v>0.25149999999999989</c:v>
                </c:pt>
                <c:pt idx="87">
                  <c:v>0.31508333333333344</c:v>
                </c:pt>
                <c:pt idx="88">
                  <c:v>0.18641666666666667</c:v>
                </c:pt>
                <c:pt idx="89">
                  <c:v>-0.16533333333333344</c:v>
                </c:pt>
                <c:pt idx="90">
                  <c:v>-0.42466666666666636</c:v>
                </c:pt>
                <c:pt idx="91">
                  <c:v>-0.61599999999999966</c:v>
                </c:pt>
                <c:pt idx="92">
                  <c:v>-0.34933333333333338</c:v>
                </c:pt>
                <c:pt idx="93">
                  <c:v>0</c:v>
                </c:pt>
                <c:pt idx="94">
                  <c:v>-0.65166666666666673</c:v>
                </c:pt>
                <c:pt idx="95">
                  <c:v>0</c:v>
                </c:pt>
                <c:pt idx="96">
                  <c:v>-0.30183333333333334</c:v>
                </c:pt>
                <c:pt idx="97">
                  <c:v>0</c:v>
                </c:pt>
                <c:pt idx="98">
                  <c:v>-0.57499999999999996</c:v>
                </c:pt>
                <c:pt idx="99">
                  <c:v>0</c:v>
                </c:pt>
                <c:pt idx="100">
                  <c:v>-0.13666666666666677</c:v>
                </c:pt>
                <c:pt idx="101">
                  <c:v>-0.35600000000000015</c:v>
                </c:pt>
                <c:pt idx="102">
                  <c:v>-0.41566666666666674</c:v>
                </c:pt>
                <c:pt idx="103">
                  <c:v>0.13683333333333306</c:v>
                </c:pt>
                <c:pt idx="104">
                  <c:v>-0.18166666666666681</c:v>
                </c:pt>
                <c:pt idx="105">
                  <c:v>-0.27833333333333343</c:v>
                </c:pt>
                <c:pt idx="106">
                  <c:v>0.39</c:v>
                </c:pt>
                <c:pt idx="107">
                  <c:v>0.264625</c:v>
                </c:pt>
                <c:pt idx="108">
                  <c:v>0.20349999999999999</c:v>
                </c:pt>
                <c:pt idx="109">
                  <c:v>0.29325000000000001</c:v>
                </c:pt>
                <c:pt idx="110">
                  <c:v>0.33350000000000002</c:v>
                </c:pt>
                <c:pt idx="111">
                  <c:v>0.24925000000000003</c:v>
                </c:pt>
                <c:pt idx="112">
                  <c:v>0.20600000000000007</c:v>
                </c:pt>
                <c:pt idx="113">
                  <c:v>0.31024999999999997</c:v>
                </c:pt>
                <c:pt idx="114">
                  <c:v>0.32900000000000013</c:v>
                </c:pt>
                <c:pt idx="115">
                  <c:v>0.43700000000000017</c:v>
                </c:pt>
                <c:pt idx="116">
                  <c:v>8.7249999999999966E-2</c:v>
                </c:pt>
                <c:pt idx="117">
                  <c:v>0.10700000000000001</c:v>
                </c:pt>
                <c:pt idx="118">
                  <c:v>5.2499999999999769E-3</c:v>
                </c:pt>
                <c:pt idx="119">
                  <c:v>0.10874999999999996</c:v>
                </c:pt>
                <c:pt idx="120">
                  <c:v>3.4999999999999892E-2</c:v>
                </c:pt>
                <c:pt idx="121">
                  <c:v>0.11499999999999996</c:v>
                </c:pt>
                <c:pt idx="122">
                  <c:v>0.13899999999999996</c:v>
                </c:pt>
                <c:pt idx="123">
                  <c:v>1.3249999999999929E-2</c:v>
                </c:pt>
                <c:pt idx="124">
                  <c:v>6.999999999999923E-3</c:v>
                </c:pt>
                <c:pt idx="125">
                  <c:v>-0.5006666666666667</c:v>
                </c:pt>
                <c:pt idx="126">
                  <c:v>-0.35399999999999998</c:v>
                </c:pt>
                <c:pt idx="127">
                  <c:v>-0.52600000000000002</c:v>
                </c:pt>
                <c:pt idx="128">
                  <c:v>-0.5066666666666666</c:v>
                </c:pt>
                <c:pt idx="129">
                  <c:v>8.5500000000000229E-2</c:v>
                </c:pt>
                <c:pt idx="130">
                  <c:v>0.11000000000000013</c:v>
                </c:pt>
                <c:pt idx="131">
                  <c:v>-0.14574999999999988</c:v>
                </c:pt>
                <c:pt idx="132">
                  <c:v>2.1416666666666716E-2</c:v>
                </c:pt>
                <c:pt idx="133">
                  <c:v>2.1666666666666688E-2</c:v>
                </c:pt>
                <c:pt idx="134">
                  <c:v>1.533333333333331E-2</c:v>
                </c:pt>
                <c:pt idx="135">
                  <c:v>1.8166666666666702E-2</c:v>
                </c:pt>
                <c:pt idx="136">
                  <c:v>-2.5833333333333083E-2</c:v>
                </c:pt>
                <c:pt idx="137">
                  <c:v>-0.13233333333333322</c:v>
                </c:pt>
                <c:pt idx="138">
                  <c:v>5.2142857142857144E-2</c:v>
                </c:pt>
                <c:pt idx="139">
                  <c:v>0.20594083333333432</c:v>
                </c:pt>
                <c:pt idx="140">
                  <c:v>0.19425833333333339</c:v>
                </c:pt>
                <c:pt idx="141">
                  <c:v>6.1807500000001091E-2</c:v>
                </c:pt>
                <c:pt idx="142">
                  <c:v>0.17036000000000062</c:v>
                </c:pt>
                <c:pt idx="143">
                  <c:v>5.4049999999999591E-2</c:v>
                </c:pt>
                <c:pt idx="144">
                  <c:v>4.8819999999999815E-2</c:v>
                </c:pt>
                <c:pt idx="145">
                  <c:v>4.1470833333333963E-2</c:v>
                </c:pt>
                <c:pt idx="146">
                  <c:v>8.2550833333332518E-2</c:v>
                </c:pt>
                <c:pt idx="147">
                  <c:v>0.18012333333333383</c:v>
                </c:pt>
                <c:pt idx="148">
                  <c:v>0.31246833333333351</c:v>
                </c:pt>
                <c:pt idx="149">
                  <c:v>7.7241666666667583E-2</c:v>
                </c:pt>
                <c:pt idx="150">
                  <c:v>7.5342499999999687E-2</c:v>
                </c:pt>
                <c:pt idx="151">
                  <c:v>0.18027083333333446</c:v>
                </c:pt>
                <c:pt idx="152">
                  <c:v>0.23176083333333444</c:v>
                </c:pt>
                <c:pt idx="153">
                  <c:v>8.9128333333331894E-2</c:v>
                </c:pt>
                <c:pt idx="154">
                  <c:v>2.9037500000000584E-2</c:v>
                </c:pt>
                <c:pt idx="155">
                  <c:v>7.2941666666667543E-2</c:v>
                </c:pt>
                <c:pt idx="156">
                  <c:v>0.33471916666666623</c:v>
                </c:pt>
                <c:pt idx="157">
                  <c:v>0.17958333333333337</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-0.49783333333333329</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0.18</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-0.55812499999999998</c:v>
                </c:pt>
                <c:pt idx="221">
                  <c:v>-0.32718750000000002</c:v>
                </c:pt>
                <c:pt idx="222">
                  <c:v>-0.78718750000000004</c:v>
                </c:pt>
                <c:pt idx="223">
                  <c:v>-0.60499999999999998</c:v>
                </c:pt>
                <c:pt idx="224">
                  <c:v>0.11468750000000003</c:v>
                </c:pt>
                <c:pt idx="225">
                  <c:v>-9.4375000000000014E-2</c:v>
                </c:pt>
                <c:pt idx="226">
                  <c:v>0.14406249999999993</c:v>
                </c:pt>
                <c:pt idx="227">
                  <c:v>-0.41843749999999996</c:v>
                </c:pt>
                <c:pt idx="228">
                  <c:v>-0.4190625</c:v>
                </c:pt>
                <c:pt idx="229">
                  <c:v>-0.39437500000000003</c:v>
                </c:pt>
                <c:pt idx="230">
                  <c:v>0.26125000000000004</c:v>
                </c:pt>
                <c:pt idx="231">
                  <c:v>-9.7500000000000017E-2</c:v>
                </c:pt>
                <c:pt idx="232">
                  <c:v>-0.18717391304347825</c:v>
                </c:pt>
                <c:pt idx="233">
                  <c:v>-0.21608695652173909</c:v>
                </c:pt>
                <c:pt idx="234">
                  <c:v>-0.22043478260869562</c:v>
                </c:pt>
                <c:pt idx="235">
                  <c:v>-6.4999999999999988E-2</c:v>
                </c:pt>
                <c:pt idx="236">
                  <c:v>5.8043478260869565E-2</c:v>
                </c:pt>
                <c:pt idx="237">
                  <c:v>-0.78998124999999997</c:v>
                </c:pt>
                <c:pt idx="238">
                  <c:v>-0.81904749999999993</c:v>
                </c:pt>
                <c:pt idx="239">
                  <c:v>-0.953840625</c:v>
                </c:pt>
                <c:pt idx="240">
                  <c:v>-0.73965437500000009</c:v>
                </c:pt>
                <c:pt idx="241">
                  <c:v>-0.80618812499999992</c:v>
                </c:pt>
                <c:pt idx="242">
                  <c:v>-0.82416750000000005</c:v>
                </c:pt>
                <c:pt idx="243">
                  <c:v>-0.936793125</c:v>
                </c:pt>
                <c:pt idx="244">
                  <c:v>-0.65667437500000003</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4-CA25-4E37-8541-1D1707ED90ED}"/>
            </c:ext>
          </c:extLst>
        </c:ser>
        <c:dLbls>
          <c:showLegendKey val="0"/>
          <c:showVal val="0"/>
          <c:showCatName val="0"/>
          <c:showSerName val="0"/>
          <c:showPercent val="0"/>
          <c:showBubbleSize val="0"/>
        </c:dLbls>
        <c:hiLowLines>
          <c:spPr>
            <a:ln w="3175">
              <a:solidFill>
                <a:srgbClr val="000000"/>
              </a:solidFill>
              <a:prstDash val="solid"/>
            </a:ln>
          </c:spPr>
        </c:hiLowLines>
        <c:axId val="145035032"/>
        <c:axId val="145038168"/>
      </c:stockChart>
      <c:catAx>
        <c:axId val="1450350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Dimension</a:t>
                </a:r>
                <a:r>
                  <a:rPr lang="en-US" baseline="0"/>
                  <a:t>s</a:t>
                </a:r>
                <a:endParaRPr lang="en-US"/>
              </a:p>
            </c:rich>
          </c:tx>
          <c:layout>
            <c:manualLayout>
              <c:xMode val="edge"/>
              <c:yMode val="edge"/>
              <c:x val="0.49466235148461446"/>
              <c:y val="0.89181541202774361"/>
            </c:manualLayout>
          </c:layout>
          <c:overlay val="0"/>
          <c:spPr>
            <a:noFill/>
            <a:ln w="25400">
              <a:noFill/>
            </a:ln>
          </c:spPr>
        </c:title>
        <c:numFmt formatCode="General" sourceLinked="1"/>
        <c:majorTickMark val="cross"/>
        <c:minorTickMark val="none"/>
        <c:tickLblPos val="low"/>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zh-TW"/>
          </a:p>
        </c:txPr>
        <c:crossAx val="145038168"/>
        <c:crossesAt val="0"/>
        <c:auto val="1"/>
        <c:lblAlgn val="ctr"/>
        <c:lblOffset val="380"/>
        <c:tickMarkSkip val="1"/>
        <c:noMultiLvlLbl val="0"/>
      </c:catAx>
      <c:valAx>
        <c:axId val="145038168"/>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sz="1400" b="1"/>
                  <a:t>Normalized Tolerance Range</a:t>
                </a:r>
              </a:p>
            </c:rich>
          </c:tx>
          <c:layout>
            <c:manualLayout>
              <c:xMode val="edge"/>
              <c:yMode val="edge"/>
              <c:x val="1.629876391761028E-4"/>
              <c:y val="0.11092587115161094"/>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900" b="0" i="0" u="none" strike="noStrike" baseline="0">
                <a:solidFill>
                  <a:sysClr val="windowText" lastClr="000000"/>
                </a:solidFill>
                <a:latin typeface="Arial"/>
                <a:ea typeface="Arial"/>
                <a:cs typeface="Arial"/>
              </a:defRPr>
            </a:pPr>
            <a:endParaRPr lang="zh-TW"/>
          </a:p>
        </c:txPr>
        <c:crossAx val="1450350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25400">
      <a:solidFill>
        <a:srgbClr val="000000"/>
      </a:solidFill>
      <a:prstDash val="solid"/>
    </a:ln>
  </c:spPr>
  <c:txPr>
    <a:bodyPr/>
    <a:lstStyle/>
    <a:p>
      <a:pPr>
        <a:defRPr sz="1575" b="0" i="0" u="none" strike="noStrike" baseline="0">
          <a:solidFill>
            <a:srgbClr val="000000"/>
          </a:solidFill>
          <a:latin typeface="Arial"/>
          <a:ea typeface="Arial"/>
          <a:cs typeface="Arial"/>
        </a:defRPr>
      </a:pPr>
      <a:endParaRPr lang="zh-TW"/>
    </a:p>
  </c:txPr>
  <c:printSettings>
    <c:headerFooter alignWithMargins="0"/>
    <c:pageMargins b="1" l="0.75000000000000577" r="0.75000000000000577"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solidFill>
                <a:latin typeface="Arial"/>
                <a:ea typeface="Arial"/>
                <a:cs typeface="Arial"/>
              </a:defRPr>
            </a:pPr>
            <a:r>
              <a:rPr lang="en-US" sz="1600" b="1" u="none">
                <a:latin typeface="Arial" panose="020B0604020202020204" pitchFamily="34" charset="0"/>
                <a:cs typeface="Arial" panose="020B0604020202020204" pitchFamily="34" charset="0"/>
              </a:rPr>
              <a:t>    Predicted Product Distribution</a:t>
            </a:r>
            <a:r>
              <a:rPr lang="en-US" sz="1600" b="1" u="none">
                <a:solidFill>
                  <a:srgbClr val="0070C0"/>
                </a:solidFill>
                <a:latin typeface="Arial" panose="020B0604020202020204" pitchFamily="34" charset="0"/>
                <a:cs typeface="Arial" panose="020B0604020202020204" pitchFamily="34" charset="0"/>
              </a:rPr>
              <a:t> </a:t>
            </a:r>
            <a:r>
              <a:rPr lang="en-US" sz="1600" b="1" i="0" u="none" baseline="0">
                <a:solidFill>
                  <a:srgbClr val="0070C0"/>
                </a:solidFill>
                <a:effectLst/>
                <a:latin typeface="Arial" panose="020B0604020202020204" pitchFamily="34" charset="0"/>
                <a:cs typeface="Arial" panose="020B0604020202020204" pitchFamily="34" charset="0"/>
              </a:rPr>
              <a:t>(±4</a:t>
            </a:r>
            <a:r>
              <a:rPr lang="el-GR" sz="1600" b="1" i="0" u="none" baseline="0">
                <a:solidFill>
                  <a:srgbClr val="0070C0"/>
                </a:solidFill>
                <a:effectLst/>
                <a:latin typeface="Arial" panose="020B0604020202020204" pitchFamily="34" charset="0"/>
                <a:cs typeface="Arial" panose="020B0604020202020204" pitchFamily="34" charset="0"/>
              </a:rPr>
              <a:t>σ</a:t>
            </a:r>
            <a:r>
              <a:rPr lang="en-US" sz="1600" b="1" i="0" u="none" baseline="0">
                <a:solidFill>
                  <a:srgbClr val="0070C0"/>
                </a:solidFill>
                <a:effectLst/>
                <a:latin typeface="Arial" panose="020B0604020202020204" pitchFamily="34" charset="0"/>
                <a:cs typeface="Arial" panose="020B0604020202020204" pitchFamily="34" charset="0"/>
              </a:rPr>
              <a:t>) </a:t>
            </a:r>
            <a:r>
              <a:rPr lang="en-US" sz="1600" b="1" u="none">
                <a:latin typeface="Arial" panose="020B0604020202020204" pitchFamily="34" charset="0"/>
                <a:cs typeface="Arial" panose="020B0604020202020204" pitchFamily="34" charset="0"/>
              </a:rPr>
              <a:t>Across Tolerance Range</a:t>
            </a:r>
          </a:p>
        </c:rich>
      </c:tx>
      <c:layout>
        <c:manualLayout>
          <c:xMode val="edge"/>
          <c:yMode val="edge"/>
          <c:x val="2.1636136926748158E-2"/>
          <c:y val="3.785108554579706E-2"/>
        </c:manualLayout>
      </c:layout>
      <c:overlay val="0"/>
      <c:spPr>
        <a:noFill/>
        <a:ln w="25400">
          <a:noFill/>
        </a:ln>
      </c:spPr>
    </c:title>
    <c:autoTitleDeleted val="0"/>
    <c:plotArea>
      <c:layout>
        <c:manualLayout>
          <c:layoutTarget val="inner"/>
          <c:xMode val="edge"/>
          <c:yMode val="edge"/>
          <c:x val="6.4033400916848945E-3"/>
          <c:y val="0.14678206755741907"/>
          <c:w val="0.99039657486368449"/>
          <c:h val="0.63450473577055855"/>
        </c:manualLayout>
      </c:layout>
      <c:stockChart>
        <c:ser>
          <c:idx val="0"/>
          <c:order val="0"/>
          <c:tx>
            <c:v>Mean + 4SD</c:v>
          </c:tx>
          <c:spPr>
            <a:ln w="28575">
              <a:noFill/>
            </a:ln>
          </c:spPr>
          <c:marker>
            <c:symbol val="dash"/>
            <c:size val="6"/>
            <c:spPr>
              <a:noFill/>
              <a:ln>
                <a:solidFill>
                  <a:srgbClr val="000000"/>
                </a:solidFill>
                <a:prstDash val="solid"/>
              </a:ln>
            </c:spPr>
          </c:marker>
          <c:val>
            <c:numRef>
              <c:f>CPK!$C$210:$SH$210</c:f>
              <c:numCache>
                <c:formatCode>0%</c:formatCode>
                <c:ptCount val="500"/>
                <c:pt idx="0">
                  <c:v>0.38280517807567366</c:v>
                </c:pt>
                <c:pt idx="1">
                  <c:v>0.90540298030221189</c:v>
                </c:pt>
                <c:pt idx="2">
                  <c:v>1.1829716715367959</c:v>
                </c:pt>
                <c:pt idx="3">
                  <c:v>1.5944932090840214</c:v>
                </c:pt>
                <c:pt idx="4">
                  <c:v>0.84003768313513749</c:v>
                </c:pt>
                <c:pt idx="5">
                  <c:v>1.2189306919625584</c:v>
                </c:pt>
                <c:pt idx="6">
                  <c:v>0.95756551053033523</c:v>
                </c:pt>
                <c:pt idx="7">
                  <c:v>0.84746664745462308</c:v>
                </c:pt>
                <c:pt idx="8">
                  <c:v>0.62853305641568358</c:v>
                </c:pt>
                <c:pt idx="9">
                  <c:v>0.64789415414583618</c:v>
                </c:pt>
                <c:pt idx="10">
                  <c:v>0.7314499947877583</c:v>
                </c:pt>
                <c:pt idx="11">
                  <c:v>0.67043075609533986</c:v>
                </c:pt>
                <c:pt idx="12">
                  <c:v>0.7096480739700527</c:v>
                </c:pt>
                <c:pt idx="13">
                  <c:v>0.77050482491352756</c:v>
                </c:pt>
                <c:pt idx="14">
                  <c:v>0.58321010721223021</c:v>
                </c:pt>
                <c:pt idx="15">
                  <c:v>0.68742253202537407</c:v>
                </c:pt>
                <c:pt idx="16">
                  <c:v>1.1109567741794866</c:v>
                </c:pt>
                <c:pt idx="17">
                  <c:v>0.83112967123678505</c:v>
                </c:pt>
                <c:pt idx="18">
                  <c:v>0.78409828229422174</c:v>
                </c:pt>
                <c:pt idx="19">
                  <c:v>1.4337552180539959</c:v>
                </c:pt>
                <c:pt idx="20">
                  <c:v>0.98784056135874354</c:v>
                </c:pt>
                <c:pt idx="21">
                  <c:v>0.2956334120222559</c:v>
                </c:pt>
                <c:pt idx="22">
                  <c:v>0.45125044702889339</c:v>
                </c:pt>
                <c:pt idx="23">
                  <c:v>0.14822343552453376</c:v>
                </c:pt>
                <c:pt idx="24">
                  <c:v>0.36701911721772396</c:v>
                </c:pt>
                <c:pt idx="25">
                  <c:v>0.63273184459191323</c:v>
                </c:pt>
                <c:pt idx="26">
                  <c:v>0.43896715226922978</c:v>
                </c:pt>
                <c:pt idx="27">
                  <c:v>0.65883923918704923</c:v>
                </c:pt>
                <c:pt idx="28">
                  <c:v>0.5038284141444076</c:v>
                </c:pt>
                <c:pt idx="29">
                  <c:v>0.67368406058973651</c:v>
                </c:pt>
                <c:pt idx="30">
                  <c:v>0.84495110566435438</c:v>
                </c:pt>
                <c:pt idx="31">
                  <c:v>0.69267805745950639</c:v>
                </c:pt>
                <c:pt idx="32">
                  <c:v>0.52300968863094921</c:v>
                </c:pt>
                <c:pt idx="33">
                  <c:v>0.70501946850419017</c:v>
                </c:pt>
                <c:pt idx="34">
                  <c:v>0.46286092379199473</c:v>
                </c:pt>
                <c:pt idx="35">
                  <c:v>0.59614608948217152</c:v>
                </c:pt>
                <c:pt idx="36">
                  <c:v>0.47111194117542432</c:v>
                </c:pt>
                <c:pt idx="37">
                  <c:v>0.35706951750287075</c:v>
                </c:pt>
                <c:pt idx="38">
                  <c:v>0.36964195323010757</c:v>
                </c:pt>
                <c:pt idx="39">
                  <c:v>0.36173397223594528</c:v>
                </c:pt>
                <c:pt idx="40">
                  <c:v>0.15869028328212145</c:v>
                </c:pt>
                <c:pt idx="41">
                  <c:v>0.34079870675386364</c:v>
                </c:pt>
                <c:pt idx="42">
                  <c:v>0.23182207175055577</c:v>
                </c:pt>
                <c:pt idx="43">
                  <c:v>0.7719117631412753</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0.70273212832902132</c:v>
                </c:pt>
                <c:pt idx="60">
                  <c:v>0</c:v>
                </c:pt>
                <c:pt idx="61">
                  <c:v>0</c:v>
                </c:pt>
                <c:pt idx="62">
                  <c:v>0.42284405841182798</c:v>
                </c:pt>
                <c:pt idx="63">
                  <c:v>0.40668351625038152</c:v>
                </c:pt>
                <c:pt idx="64">
                  <c:v>0.28240351028805316</c:v>
                </c:pt>
                <c:pt idx="65">
                  <c:v>0.13561853505506913</c:v>
                </c:pt>
                <c:pt idx="66">
                  <c:v>0.66181037090302841</c:v>
                </c:pt>
                <c:pt idx="67">
                  <c:v>0</c:v>
                </c:pt>
                <c:pt idx="68">
                  <c:v>0</c:v>
                </c:pt>
                <c:pt idx="69">
                  <c:v>1.0345202422979674</c:v>
                </c:pt>
                <c:pt idx="70">
                  <c:v>-5.5465439629990565E-2</c:v>
                </c:pt>
                <c:pt idx="71">
                  <c:v>0.65392737072181906</c:v>
                </c:pt>
                <c:pt idx="72">
                  <c:v>1.4992362548602314</c:v>
                </c:pt>
                <c:pt idx="73">
                  <c:v>1.3341863381516628</c:v>
                </c:pt>
                <c:pt idx="74">
                  <c:v>1.746407374956809</c:v>
                </c:pt>
                <c:pt idx="75">
                  <c:v>1.7312866585965749</c:v>
                </c:pt>
                <c:pt idx="76">
                  <c:v>1.564910416625674</c:v>
                </c:pt>
                <c:pt idx="77">
                  <c:v>1.3426243386358239</c:v>
                </c:pt>
                <c:pt idx="78">
                  <c:v>1.6665164871070099</c:v>
                </c:pt>
                <c:pt idx="79">
                  <c:v>2.0528050449372555</c:v>
                </c:pt>
                <c:pt idx="80">
                  <c:v>0.94230039084079642</c:v>
                </c:pt>
                <c:pt idx="81">
                  <c:v>1.1027962007370891</c:v>
                </c:pt>
                <c:pt idx="82">
                  <c:v>1.8754983120646913</c:v>
                </c:pt>
                <c:pt idx="83">
                  <c:v>0.6056277976075225</c:v>
                </c:pt>
                <c:pt idx="84">
                  <c:v>0.40831510074722743</c:v>
                </c:pt>
                <c:pt idx="85">
                  <c:v>0.97624704438005849</c:v>
                </c:pt>
                <c:pt idx="86">
                  <c:v>0.77495478205926782</c:v>
                </c:pt>
                <c:pt idx="87">
                  <c:v>0.7833722390554112</c:v>
                </c:pt>
                <c:pt idx="88">
                  <c:v>0.55926984531555302</c:v>
                </c:pt>
                <c:pt idx="89">
                  <c:v>1.6919420172142718</c:v>
                </c:pt>
                <c:pt idx="90">
                  <c:v>0.49501805238901059</c:v>
                </c:pt>
                <c:pt idx="91">
                  <c:v>0.55828921731549352</c:v>
                </c:pt>
                <c:pt idx="92">
                  <c:v>1.0289915264044809</c:v>
                </c:pt>
                <c:pt idx="93">
                  <c:v>0</c:v>
                </c:pt>
                <c:pt idx="94">
                  <c:v>-0.18126659373526921</c:v>
                </c:pt>
                <c:pt idx="95">
                  <c:v>0</c:v>
                </c:pt>
                <c:pt idx="96">
                  <c:v>1.0586880418091551</c:v>
                </c:pt>
                <c:pt idx="97">
                  <c:v>0</c:v>
                </c:pt>
                <c:pt idx="98">
                  <c:v>0.12767583945060501</c:v>
                </c:pt>
                <c:pt idx="99">
                  <c:v>0</c:v>
                </c:pt>
                <c:pt idx="100">
                  <c:v>1.0450136505363807</c:v>
                </c:pt>
                <c:pt idx="101">
                  <c:v>0.52515588825101056</c:v>
                </c:pt>
                <c:pt idx="102">
                  <c:v>7.8239283044583996E-2</c:v>
                </c:pt>
                <c:pt idx="103">
                  <c:v>1.3514636619989888</c:v>
                </c:pt>
                <c:pt idx="104">
                  <c:v>0.58845861840501479</c:v>
                </c:pt>
                <c:pt idx="105">
                  <c:v>0.558735368169055</c:v>
                </c:pt>
                <c:pt idx="106">
                  <c:v>0.82730660115476451</c:v>
                </c:pt>
                <c:pt idx="107">
                  <c:v>0.78919993668228516</c:v>
                </c:pt>
                <c:pt idx="108">
                  <c:v>0.75557643275578423</c:v>
                </c:pt>
                <c:pt idx="109">
                  <c:v>0.89798493308766547</c:v>
                </c:pt>
                <c:pt idx="110">
                  <c:v>0.89324621038082974</c:v>
                </c:pt>
                <c:pt idx="111">
                  <c:v>1.0255740911913653</c:v>
                </c:pt>
                <c:pt idx="112">
                  <c:v>0.97188920878927854</c:v>
                </c:pt>
                <c:pt idx="113">
                  <c:v>1.1599789766746822</c:v>
                </c:pt>
                <c:pt idx="114">
                  <c:v>1.2661707638974768</c:v>
                </c:pt>
                <c:pt idx="115">
                  <c:v>1.2955519033751419</c:v>
                </c:pt>
                <c:pt idx="116">
                  <c:v>1.001867974888881</c:v>
                </c:pt>
                <c:pt idx="117">
                  <c:v>0.92442642250237461</c:v>
                </c:pt>
                <c:pt idx="118">
                  <c:v>0.73474654605668399</c:v>
                </c:pt>
                <c:pt idx="119">
                  <c:v>0.89791594561872323</c:v>
                </c:pt>
                <c:pt idx="120">
                  <c:v>0.77854475748775376</c:v>
                </c:pt>
                <c:pt idx="121">
                  <c:v>0.98614398237729439</c:v>
                </c:pt>
                <c:pt idx="122">
                  <c:v>0.96085336050977321</c:v>
                </c:pt>
                <c:pt idx="123">
                  <c:v>0.80463025717912806</c:v>
                </c:pt>
                <c:pt idx="124">
                  <c:v>0.82944432282312264</c:v>
                </c:pt>
                <c:pt idx="125">
                  <c:v>0.41399054823816006</c:v>
                </c:pt>
                <c:pt idx="126">
                  <c:v>0.65697300739914855</c:v>
                </c:pt>
                <c:pt idx="127">
                  <c:v>0.34053621203822682</c:v>
                </c:pt>
                <c:pt idx="128">
                  <c:v>0.73384730549479937</c:v>
                </c:pt>
                <c:pt idx="129">
                  <c:v>0.5923531184887515</c:v>
                </c:pt>
                <c:pt idx="130">
                  <c:v>0.67786612051638284</c:v>
                </c:pt>
                <c:pt idx="131">
                  <c:v>0.17890525915642461</c:v>
                </c:pt>
                <c:pt idx="132">
                  <c:v>0.41053237781733032</c:v>
                </c:pt>
                <c:pt idx="133">
                  <c:v>0.41249123036177582</c:v>
                </c:pt>
                <c:pt idx="134">
                  <c:v>0.40437300200873327</c:v>
                </c:pt>
                <c:pt idx="135">
                  <c:v>0.487211691454428</c:v>
                </c:pt>
                <c:pt idx="136">
                  <c:v>0.88246054685684716</c:v>
                </c:pt>
                <c:pt idx="137">
                  <c:v>0.53981935831593508</c:v>
                </c:pt>
                <c:pt idx="138">
                  <c:v>1.8119543116878849</c:v>
                </c:pt>
                <c:pt idx="139">
                  <c:v>0.56811042463794015</c:v>
                </c:pt>
                <c:pt idx="140">
                  <c:v>0.42243166589909925</c:v>
                </c:pt>
                <c:pt idx="141">
                  <c:v>0.21526638346140117</c:v>
                </c:pt>
                <c:pt idx="142">
                  <c:v>0.45678298412564866</c:v>
                </c:pt>
                <c:pt idx="143">
                  <c:v>0.21618784004864736</c:v>
                </c:pt>
                <c:pt idx="144">
                  <c:v>0.2245235110516339</c:v>
                </c:pt>
                <c:pt idx="145">
                  <c:v>0.23362844266845442</c:v>
                </c:pt>
                <c:pt idx="146">
                  <c:v>0.24493859901008438</c:v>
                </c:pt>
                <c:pt idx="147">
                  <c:v>0.37900616623487005</c:v>
                </c:pt>
                <c:pt idx="148">
                  <c:v>0.73481851916183993</c:v>
                </c:pt>
                <c:pt idx="149">
                  <c:v>0.48780116877613811</c:v>
                </c:pt>
                <c:pt idx="150">
                  <c:v>0.43608556767655876</c:v>
                </c:pt>
                <c:pt idx="151">
                  <c:v>0.47243741041497156</c:v>
                </c:pt>
                <c:pt idx="152">
                  <c:v>0.60424693935978013</c:v>
                </c:pt>
                <c:pt idx="153">
                  <c:v>0.35043162418136675</c:v>
                </c:pt>
                <c:pt idx="154">
                  <c:v>0.38766171831414753</c:v>
                </c:pt>
                <c:pt idx="155">
                  <c:v>0.40499294478594339</c:v>
                </c:pt>
                <c:pt idx="156">
                  <c:v>0.6607669800817525</c:v>
                </c:pt>
                <c:pt idx="157">
                  <c:v>0.85448603016756997</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-6.9692899445757781E-2</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0.86559037689656548</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1.0361600935063122</c:v>
                </c:pt>
                <c:pt idx="221">
                  <c:v>1.1170077894052359</c:v>
                </c:pt>
                <c:pt idx="222">
                  <c:v>0.51683024236853203</c:v>
                </c:pt>
                <c:pt idx="223">
                  <c:v>0.64933822123015827</c:v>
                </c:pt>
                <c:pt idx="224">
                  <c:v>0.70521336225267006</c:v>
                </c:pt>
                <c:pt idx="225">
                  <c:v>0.8262391139655515</c:v>
                </c:pt>
                <c:pt idx="226">
                  <c:v>0.76669663363269891</c:v>
                </c:pt>
                <c:pt idx="227">
                  <c:v>0.12495471225108887</c:v>
                </c:pt>
                <c:pt idx="228">
                  <c:v>0.38032425211721765</c:v>
                </c:pt>
                <c:pt idx="229">
                  <c:v>0.27254779560878012</c:v>
                </c:pt>
                <c:pt idx="230">
                  <c:v>1.434149007320912</c:v>
                </c:pt>
                <c:pt idx="231">
                  <c:v>0.81060409417707757</c:v>
                </c:pt>
                <c:pt idx="232">
                  <c:v>0.81887159236001261</c:v>
                </c:pt>
                <c:pt idx="233">
                  <c:v>0.83087825940052151</c:v>
                </c:pt>
                <c:pt idx="234">
                  <c:v>0.78811317308528983</c:v>
                </c:pt>
                <c:pt idx="235">
                  <c:v>0.8857835453128744</c:v>
                </c:pt>
                <c:pt idx="236">
                  <c:v>0.88160382515415225</c:v>
                </c:pt>
                <c:pt idx="237">
                  <c:v>-0.44581515792169363</c:v>
                </c:pt>
                <c:pt idx="238">
                  <c:v>-0.63058303877077138</c:v>
                </c:pt>
                <c:pt idx="239">
                  <c:v>-0.85242853236639671</c:v>
                </c:pt>
                <c:pt idx="240">
                  <c:v>-0.20403006859595549</c:v>
                </c:pt>
                <c:pt idx="241">
                  <c:v>-0.40780406285012144</c:v>
                </c:pt>
                <c:pt idx="242">
                  <c:v>-0.6543980352768336</c:v>
                </c:pt>
                <c:pt idx="243">
                  <c:v>-0.84604996984392444</c:v>
                </c:pt>
                <c:pt idx="244">
                  <c:v>-0.16376878801663067</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0BE-480D-A7FF-95BBDC63020F}"/>
            </c:ext>
          </c:extLst>
        </c:ser>
        <c:ser>
          <c:idx val="1"/>
          <c:order val="1"/>
          <c:tx>
            <c:v>Mean</c:v>
          </c:tx>
          <c:spPr>
            <a:ln w="28575">
              <a:noFill/>
            </a:ln>
          </c:spPr>
          <c:marker>
            <c:symbol val="diamond"/>
            <c:size val="5"/>
            <c:spPr>
              <a:noFill/>
              <a:ln>
                <a:solidFill>
                  <a:srgbClr val="FF00FF"/>
                </a:solidFill>
                <a:prstDash val="solid"/>
              </a:ln>
            </c:spPr>
          </c:marker>
          <c:val>
            <c:numRef>
              <c:f>CPK!$C$207:$SH$207</c:f>
              <c:numCache>
                <c:formatCode>0%</c:formatCode>
                <c:ptCount val="500"/>
                <c:pt idx="0">
                  <c:v>2.529761904768401E-3</c:v>
                </c:pt>
                <c:pt idx="1">
                  <c:v>0.12100446428571458</c:v>
                </c:pt>
                <c:pt idx="2">
                  <c:v>0.38707589285714239</c:v>
                </c:pt>
                <c:pt idx="3">
                  <c:v>0.5329241071428571</c:v>
                </c:pt>
                <c:pt idx="4">
                  <c:v>0.13299107142857133</c:v>
                </c:pt>
                <c:pt idx="5">
                  <c:v>0.10366071428571416</c:v>
                </c:pt>
                <c:pt idx="6">
                  <c:v>-6.062499999999986E-2</c:v>
                </c:pt>
                <c:pt idx="7">
                  <c:v>-2.3281249999999861E-2</c:v>
                </c:pt>
                <c:pt idx="8">
                  <c:v>-1.7834821428571495E-2</c:v>
                </c:pt>
                <c:pt idx="9">
                  <c:v>-1.7477678571428679E-2</c:v>
                </c:pt>
                <c:pt idx="10">
                  <c:v>-1.812500000000038E-2</c:v>
                </c:pt>
                <c:pt idx="11">
                  <c:v>-0.18633928571428598</c:v>
                </c:pt>
                <c:pt idx="12">
                  <c:v>-0.17533482142857179</c:v>
                </c:pt>
                <c:pt idx="13">
                  <c:v>-3.2812500000000844E-3</c:v>
                </c:pt>
                <c:pt idx="14">
                  <c:v>-0.1168750000000002</c:v>
                </c:pt>
                <c:pt idx="15">
                  <c:v>5.381696428571435E-2</c:v>
                </c:pt>
                <c:pt idx="16">
                  <c:v>0.19049107142857155</c:v>
                </c:pt>
                <c:pt idx="17">
                  <c:v>0.27752232142857131</c:v>
                </c:pt>
                <c:pt idx="18">
                  <c:v>0.24015624999999993</c:v>
                </c:pt>
                <c:pt idx="19">
                  <c:v>0.53155000000000019</c:v>
                </c:pt>
                <c:pt idx="20">
                  <c:v>-0.14067749999999979</c:v>
                </c:pt>
                <c:pt idx="21">
                  <c:v>-0.29326750000000001</c:v>
                </c:pt>
                <c:pt idx="22">
                  <c:v>-0.20566249999999986</c:v>
                </c:pt>
                <c:pt idx="23">
                  <c:v>-0.31349499999999986</c:v>
                </c:pt>
                <c:pt idx="24">
                  <c:v>-8.6909999999999932E-2</c:v>
                </c:pt>
                <c:pt idx="25">
                  <c:v>1.6399999999999748E-2</c:v>
                </c:pt>
                <c:pt idx="26">
                  <c:v>-0.37772749999999988</c:v>
                </c:pt>
                <c:pt idx="27">
                  <c:v>4.2079999999999895E-2</c:v>
                </c:pt>
                <c:pt idx="28">
                  <c:v>-0.24623749999999989</c:v>
                </c:pt>
                <c:pt idx="29">
                  <c:v>5.8262500000000106E-2</c:v>
                </c:pt>
                <c:pt idx="30">
                  <c:v>0.19468750000000012</c:v>
                </c:pt>
                <c:pt idx="31">
                  <c:v>8.1812500000000288E-2</c:v>
                </c:pt>
                <c:pt idx="32">
                  <c:v>-0.24031750000000007</c:v>
                </c:pt>
                <c:pt idx="33">
                  <c:v>-9.6475000000000311E-3</c:v>
                </c:pt>
                <c:pt idx="34">
                  <c:v>-0.40182249999999997</c:v>
                </c:pt>
                <c:pt idx="35">
                  <c:v>-7.9827499999999829E-2</c:v>
                </c:pt>
                <c:pt idx="36">
                  <c:v>-9.4480000000000119E-2</c:v>
                </c:pt>
                <c:pt idx="37">
                  <c:v>3.9374999999781689E-2</c:v>
                </c:pt>
                <c:pt idx="38">
                  <c:v>7.2890624999790418E-2</c:v>
                </c:pt>
                <c:pt idx="39">
                  <c:v>8.2390624999679987E-2</c:v>
                </c:pt>
                <c:pt idx="40">
                  <c:v>-9.7500000002531655E-3</c:v>
                </c:pt>
                <c:pt idx="41">
                  <c:v>5.9640625000131404E-2</c:v>
                </c:pt>
                <c:pt idx="42">
                  <c:v>3.4499999999868268E-2</c:v>
                </c:pt>
                <c:pt idx="43">
                  <c:v>0.13571187499999984</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9.3205357142857215E-2</c:v>
                </c:pt>
                <c:pt idx="60">
                  <c:v>0</c:v>
                </c:pt>
                <c:pt idx="61">
                  <c:v>0</c:v>
                </c:pt>
                <c:pt idx="62">
                  <c:v>-9.8396739130434868E-2</c:v>
                </c:pt>
                <c:pt idx="63">
                  <c:v>-0.26505434782608722</c:v>
                </c:pt>
                <c:pt idx="64">
                  <c:v>-0.22646739130434798</c:v>
                </c:pt>
                <c:pt idx="65">
                  <c:v>-0.25440217391304371</c:v>
                </c:pt>
                <c:pt idx="66">
                  <c:v>-0.39159375000000007</c:v>
                </c:pt>
                <c:pt idx="67">
                  <c:v>0</c:v>
                </c:pt>
                <c:pt idx="68">
                  <c:v>0</c:v>
                </c:pt>
                <c:pt idx="69">
                  <c:v>-0.29137499999999994</c:v>
                </c:pt>
                <c:pt idx="70">
                  <c:v>-0.82071875000000016</c:v>
                </c:pt>
                <c:pt idx="71">
                  <c:v>-0.56100000000000005</c:v>
                </c:pt>
                <c:pt idx="72">
                  <c:v>5.6250000000000744E-3</c:v>
                </c:pt>
                <c:pt idx="73">
                  <c:v>0.13706249999999989</c:v>
                </c:pt>
                <c:pt idx="74">
                  <c:v>0.36618750000000033</c:v>
                </c:pt>
                <c:pt idx="75">
                  <c:v>0.36512500000000031</c:v>
                </c:pt>
                <c:pt idx="76">
                  <c:v>0.20037499999999986</c:v>
                </c:pt>
                <c:pt idx="77">
                  <c:v>8.3999999999999631E-2</c:v>
                </c:pt>
                <c:pt idx="78">
                  <c:v>5.3749999999999909E-2</c:v>
                </c:pt>
                <c:pt idx="79">
                  <c:v>0.56315625000000036</c:v>
                </c:pt>
                <c:pt idx="80">
                  <c:v>0.36790625000000021</c:v>
                </c:pt>
                <c:pt idx="81">
                  <c:v>0.39965625000000032</c:v>
                </c:pt>
                <c:pt idx="82">
                  <c:v>9.1843750000000224E-2</c:v>
                </c:pt>
                <c:pt idx="83">
                  <c:v>1.6125000000000028E-2</c:v>
                </c:pt>
                <c:pt idx="84">
                  <c:v>-9.5531250000000234E-2</c:v>
                </c:pt>
                <c:pt idx="85">
                  <c:v>0.16860416666666639</c:v>
                </c:pt>
                <c:pt idx="86">
                  <c:v>0.17861458333333322</c:v>
                </c:pt>
                <c:pt idx="87">
                  <c:v>0.20085416666666689</c:v>
                </c:pt>
                <c:pt idx="88">
                  <c:v>0.10157291666666679</c:v>
                </c:pt>
                <c:pt idx="89">
                  <c:v>-0.37962500000000021</c:v>
                </c:pt>
                <c:pt idx="90">
                  <c:v>-0.546875</c:v>
                </c:pt>
                <c:pt idx="91">
                  <c:v>-0.66825000000000001</c:v>
                </c:pt>
                <c:pt idx="92">
                  <c:v>-0.56460416666666668</c:v>
                </c:pt>
                <c:pt idx="93">
                  <c:v>0</c:v>
                </c:pt>
                <c:pt idx="94">
                  <c:v>-0.76397916666666665</c:v>
                </c:pt>
                <c:pt idx="95">
                  <c:v>0</c:v>
                </c:pt>
                <c:pt idx="96">
                  <c:v>-0.52422916666666641</c:v>
                </c:pt>
                <c:pt idx="97">
                  <c:v>0</c:v>
                </c:pt>
                <c:pt idx="98">
                  <c:v>-0.68720833333333331</c:v>
                </c:pt>
                <c:pt idx="99">
                  <c:v>0</c:v>
                </c:pt>
                <c:pt idx="100">
                  <c:v>-0.36762500000000009</c:v>
                </c:pt>
                <c:pt idx="101">
                  <c:v>-0.4868541666666667</c:v>
                </c:pt>
                <c:pt idx="102">
                  <c:v>-0.5039583333333334</c:v>
                </c:pt>
                <c:pt idx="103">
                  <c:v>-0.21283333333333337</c:v>
                </c:pt>
                <c:pt idx="104">
                  <c:v>-0.31837500000000002</c:v>
                </c:pt>
                <c:pt idx="105">
                  <c:v>-0.46052083333333355</c:v>
                </c:pt>
                <c:pt idx="106">
                  <c:v>0.28927083333333337</c:v>
                </c:pt>
                <c:pt idx="107">
                  <c:v>0.18801562499999996</c:v>
                </c:pt>
                <c:pt idx="108">
                  <c:v>0.132515625</c:v>
                </c:pt>
                <c:pt idx="109">
                  <c:v>0.20798437500000003</c:v>
                </c:pt>
                <c:pt idx="110">
                  <c:v>0.23347916666666663</c:v>
                </c:pt>
                <c:pt idx="111">
                  <c:v>8.8312500000000127E-2</c:v>
                </c:pt>
                <c:pt idx="112">
                  <c:v>5.6312500000000321E-2</c:v>
                </c:pt>
                <c:pt idx="113">
                  <c:v>9.325E-2</c:v>
                </c:pt>
                <c:pt idx="114">
                  <c:v>0.13056250000000019</c:v>
                </c:pt>
                <c:pt idx="115">
                  <c:v>0.25990625000000045</c:v>
                </c:pt>
                <c:pt idx="116">
                  <c:v>1.4093750000000183E-2</c:v>
                </c:pt>
                <c:pt idx="117">
                  <c:v>-2.3968749999999928E-2</c:v>
                </c:pt>
                <c:pt idx="118">
                  <c:v>-8.4499999999999992E-2</c:v>
                </c:pt>
                <c:pt idx="119">
                  <c:v>-5.8625000000000205E-2</c:v>
                </c:pt>
                <c:pt idx="120">
                  <c:v>-0.10606250000000012</c:v>
                </c:pt>
                <c:pt idx="121">
                  <c:v>-1.7249999999999904E-2</c:v>
                </c:pt>
                <c:pt idx="122">
                  <c:v>5.906249999999974E-3</c:v>
                </c:pt>
                <c:pt idx="123">
                  <c:v>-0.11884374999999975</c:v>
                </c:pt>
                <c:pt idx="124">
                  <c:v>-8.1156249999999874E-2</c:v>
                </c:pt>
                <c:pt idx="125">
                  <c:v>-0.61991666666666656</c:v>
                </c:pt>
                <c:pt idx="126">
                  <c:v>-0.60191666666666666</c:v>
                </c:pt>
                <c:pt idx="127">
                  <c:v>-0.66941666666666666</c:v>
                </c:pt>
                <c:pt idx="128">
                  <c:v>-0.65400000000000003</c:v>
                </c:pt>
                <c:pt idx="129">
                  <c:v>-2.6145833333333465E-2</c:v>
                </c:pt>
                <c:pt idx="130">
                  <c:v>-1.5958333333333151E-2</c:v>
                </c:pt>
                <c:pt idx="131">
                  <c:v>-0.19423958333333335</c:v>
                </c:pt>
                <c:pt idx="132">
                  <c:v>-6.0864583333333409E-2</c:v>
                </c:pt>
                <c:pt idx="133">
                  <c:v>-5.7364583333333607E-2</c:v>
                </c:pt>
                <c:pt idx="134">
                  <c:v>-5.8666666666666686E-2</c:v>
                </c:pt>
                <c:pt idx="135">
                  <c:v>-8.047916666666674E-2</c:v>
                </c:pt>
                <c:pt idx="136">
                  <c:v>-0.23064583333333319</c:v>
                </c:pt>
                <c:pt idx="137">
                  <c:v>-0.25187500000000074</c:v>
                </c:pt>
                <c:pt idx="138">
                  <c:v>-0.31491071428571427</c:v>
                </c:pt>
                <c:pt idx="139">
                  <c:v>0.11099822916666711</c:v>
                </c:pt>
                <c:pt idx="140">
                  <c:v>0.15404854166666787</c:v>
                </c:pt>
                <c:pt idx="141">
                  <c:v>3.006260416666371E-2</c:v>
                </c:pt>
                <c:pt idx="142">
                  <c:v>0.14284447916666987</c:v>
                </c:pt>
                <c:pt idx="143">
                  <c:v>2.3855624999997729E-2</c:v>
                </c:pt>
                <c:pt idx="144">
                  <c:v>2.6048437500000684E-2</c:v>
                </c:pt>
                <c:pt idx="145">
                  <c:v>3.9276041666684138E-3</c:v>
                </c:pt>
                <c:pt idx="146">
                  <c:v>4.2329999999995635E-2</c:v>
                </c:pt>
                <c:pt idx="147">
                  <c:v>0.14366229166666566</c:v>
                </c:pt>
                <c:pt idx="148">
                  <c:v>0.21793729166666639</c:v>
                </c:pt>
                <c:pt idx="149">
                  <c:v>6.1543749999959409E-3</c:v>
                </c:pt>
                <c:pt idx="150">
                  <c:v>5.3217708333352966E-3</c:v>
                </c:pt>
                <c:pt idx="151">
                  <c:v>0.11356177083333925</c:v>
                </c:pt>
                <c:pt idx="152">
                  <c:v>0.16950291666667294</c:v>
                </c:pt>
                <c:pt idx="153">
                  <c:v>3.0336458333328781E-2</c:v>
                </c:pt>
                <c:pt idx="154">
                  <c:v>-1.6390729166661334E-2</c:v>
                </c:pt>
                <c:pt idx="155">
                  <c:v>4.5951041666647567E-3</c:v>
                </c:pt>
                <c:pt idx="156">
                  <c:v>0.29084562500000188</c:v>
                </c:pt>
                <c:pt idx="157">
                  <c:v>1.9458333333333321E-2</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-0.55970833333333336</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0.10106250000000003</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-0.739140625</c:v>
                </c:pt>
                <c:pt idx="221">
                  <c:v>-0.57371093750000013</c:v>
                </c:pt>
                <c:pt idx="222">
                  <c:v>-1.0279296874999997</c:v>
                </c:pt>
                <c:pt idx="223">
                  <c:v>-0.86742187500000023</c:v>
                </c:pt>
                <c:pt idx="224">
                  <c:v>1.753906249999989E-2</c:v>
                </c:pt>
                <c:pt idx="225">
                  <c:v>-0.17902343749999997</c:v>
                </c:pt>
                <c:pt idx="226">
                  <c:v>2.8671874999999618E-2</c:v>
                </c:pt>
                <c:pt idx="227">
                  <c:v>-0.48617187500000003</c:v>
                </c:pt>
                <c:pt idx="228">
                  <c:v>-0.43042968750000005</c:v>
                </c:pt>
                <c:pt idx="229">
                  <c:v>-0.4708203125</c:v>
                </c:pt>
                <c:pt idx="230">
                  <c:v>0.10777343749999967</c:v>
                </c:pt>
                <c:pt idx="231">
                  <c:v>-0.23683593750000001</c:v>
                </c:pt>
                <c:pt idx="232">
                  <c:v>-0.33111413043478255</c:v>
                </c:pt>
                <c:pt idx="233">
                  <c:v>-0.39733695652173912</c:v>
                </c:pt>
                <c:pt idx="234">
                  <c:v>-0.40203804347826089</c:v>
                </c:pt>
                <c:pt idx="235">
                  <c:v>-0.28684782608695653</c:v>
                </c:pt>
                <c:pt idx="236">
                  <c:v>-0.15195652173913041</c:v>
                </c:pt>
                <c:pt idx="237">
                  <c:v>-0.84615851562500011</c:v>
                </c:pt>
                <c:pt idx="238">
                  <c:v>-0.85698156250000002</c:v>
                </c:pt>
                <c:pt idx="239">
                  <c:v>-0.96225429687499997</c:v>
                </c:pt>
                <c:pt idx="240">
                  <c:v>-0.79923523437499999</c:v>
                </c:pt>
                <c:pt idx="241">
                  <c:v>-0.86047742187499998</c:v>
                </c:pt>
                <c:pt idx="242">
                  <c:v>-0.87154562499999999</c:v>
                </c:pt>
                <c:pt idx="243">
                  <c:v>-0.95180984375</c:v>
                </c:pt>
                <c:pt idx="244">
                  <c:v>-0.74209859374999998</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0BE-480D-A7FF-95BBDC63020F}"/>
            </c:ext>
          </c:extLst>
        </c:ser>
        <c:ser>
          <c:idx val="2"/>
          <c:order val="2"/>
          <c:tx>
            <c:v>Mean - 4SD</c:v>
          </c:tx>
          <c:spPr>
            <a:ln w="28575">
              <a:noFill/>
            </a:ln>
          </c:spPr>
          <c:marker>
            <c:symbol val="dash"/>
            <c:size val="6"/>
            <c:spPr>
              <a:solidFill>
                <a:srgbClr val="000000"/>
              </a:solidFill>
              <a:ln>
                <a:solidFill>
                  <a:srgbClr val="000000"/>
                </a:solidFill>
                <a:prstDash val="solid"/>
              </a:ln>
            </c:spPr>
          </c:marker>
          <c:val>
            <c:numRef>
              <c:f>CPK!$C$211:$SH$211</c:f>
              <c:numCache>
                <c:formatCode>0%</c:formatCode>
                <c:ptCount val="500"/>
                <c:pt idx="0">
                  <c:v>-0.37774565426613682</c:v>
                </c:pt>
                <c:pt idx="1">
                  <c:v>-0.66339405173078292</c:v>
                </c:pt>
                <c:pt idx="2">
                  <c:v>-0.40881988582251128</c:v>
                </c:pt>
                <c:pt idx="3">
                  <c:v>-0.52864499479830707</c:v>
                </c:pt>
                <c:pt idx="4">
                  <c:v>-0.57405554027799466</c:v>
                </c:pt>
                <c:pt idx="5">
                  <c:v>-1.0116092633911302</c:v>
                </c:pt>
                <c:pt idx="6">
                  <c:v>-1.0788155105303352</c:v>
                </c:pt>
                <c:pt idx="7">
                  <c:v>-0.89402914745462281</c:v>
                </c:pt>
                <c:pt idx="8">
                  <c:v>-0.66420269927282649</c:v>
                </c:pt>
                <c:pt idx="9">
                  <c:v>-0.68284951128869353</c:v>
                </c:pt>
                <c:pt idx="10">
                  <c:v>-0.76769999478775908</c:v>
                </c:pt>
                <c:pt idx="11">
                  <c:v>-1.0431093275239118</c:v>
                </c:pt>
                <c:pt idx="12">
                  <c:v>-1.0603177168271962</c:v>
                </c:pt>
                <c:pt idx="13">
                  <c:v>-0.77706732491352781</c:v>
                </c:pt>
                <c:pt idx="14">
                  <c:v>-0.81696010721223056</c:v>
                </c:pt>
                <c:pt idx="15">
                  <c:v>-0.57978860345394545</c:v>
                </c:pt>
                <c:pt idx="16">
                  <c:v>-0.72997463132234341</c:v>
                </c:pt>
                <c:pt idx="17">
                  <c:v>-0.27608502837964249</c:v>
                </c:pt>
                <c:pt idx="18">
                  <c:v>-0.30378578229422187</c:v>
                </c:pt>
                <c:pt idx="19">
                  <c:v>-0.37065521805399559</c:v>
                </c:pt>
                <c:pt idx="20">
                  <c:v>-1.2691955613587431</c:v>
                </c:pt>
                <c:pt idx="21">
                  <c:v>-0.88216841202225593</c:v>
                </c:pt>
                <c:pt idx="22">
                  <c:v>-0.86257544702889299</c:v>
                </c:pt>
                <c:pt idx="23">
                  <c:v>-0.77521343552453348</c:v>
                </c:pt>
                <c:pt idx="24">
                  <c:v>-0.54083911721772393</c:v>
                </c:pt>
                <c:pt idx="25">
                  <c:v>-0.59993184459191373</c:v>
                </c:pt>
                <c:pt idx="26">
                  <c:v>-1.1944221522692295</c:v>
                </c:pt>
                <c:pt idx="27">
                  <c:v>-0.57467923918704933</c:v>
                </c:pt>
                <c:pt idx="28">
                  <c:v>-0.99630341414440748</c:v>
                </c:pt>
                <c:pt idx="29">
                  <c:v>-0.55715906058973619</c:v>
                </c:pt>
                <c:pt idx="30">
                  <c:v>-0.45557610566435414</c:v>
                </c:pt>
                <c:pt idx="31">
                  <c:v>-0.52905305745950593</c:v>
                </c:pt>
                <c:pt idx="32">
                  <c:v>-1.0036446886309496</c:v>
                </c:pt>
                <c:pt idx="33">
                  <c:v>-0.72431446850419012</c:v>
                </c:pt>
                <c:pt idx="34">
                  <c:v>-1.2665059237919947</c:v>
                </c:pt>
                <c:pt idx="35">
                  <c:v>-0.75580108948217106</c:v>
                </c:pt>
                <c:pt idx="36">
                  <c:v>-0.66007194117542456</c:v>
                </c:pt>
                <c:pt idx="37">
                  <c:v>-0.27831951750330736</c:v>
                </c:pt>
                <c:pt idx="38">
                  <c:v>-0.2238607032305267</c:v>
                </c:pt>
                <c:pt idx="39">
                  <c:v>-0.1969527222365853</c:v>
                </c:pt>
                <c:pt idx="40">
                  <c:v>-0.17819028328262779</c:v>
                </c:pt>
                <c:pt idx="41">
                  <c:v>-0.22151745675360085</c:v>
                </c:pt>
                <c:pt idx="42">
                  <c:v>-0.16282207175081923</c:v>
                </c:pt>
                <c:pt idx="43">
                  <c:v>-0.50048801314127556</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-0.51632141404330689</c:v>
                </c:pt>
                <c:pt idx="60">
                  <c:v>0</c:v>
                </c:pt>
                <c:pt idx="61">
                  <c:v>0</c:v>
                </c:pt>
                <c:pt idx="62">
                  <c:v>-0.61963753667269783</c:v>
                </c:pt>
                <c:pt idx="63">
                  <c:v>-0.93679221190255602</c:v>
                </c:pt>
                <c:pt idx="64">
                  <c:v>-0.73533829289674912</c:v>
                </c:pt>
                <c:pt idx="65">
                  <c:v>-0.64442288288115646</c:v>
                </c:pt>
                <c:pt idx="66">
                  <c:v>-1.4449978709030287</c:v>
                </c:pt>
                <c:pt idx="67">
                  <c:v>0</c:v>
                </c:pt>
                <c:pt idx="68">
                  <c:v>0</c:v>
                </c:pt>
                <c:pt idx="69">
                  <c:v>-1.6172702422979672</c:v>
                </c:pt>
                <c:pt idx="70">
                  <c:v>-1.5859720603700094</c:v>
                </c:pt>
                <c:pt idx="71">
                  <c:v>-1.7759273707218193</c:v>
                </c:pt>
                <c:pt idx="72">
                  <c:v>-1.4879862548602312</c:v>
                </c:pt>
                <c:pt idx="73">
                  <c:v>-1.0600613381516628</c:v>
                </c:pt>
                <c:pt idx="74">
                  <c:v>-1.0140323749568083</c:v>
                </c:pt>
                <c:pt idx="75">
                  <c:v>-1.0010366585965742</c:v>
                </c:pt>
                <c:pt idx="76">
                  <c:v>-1.1641604166256747</c:v>
                </c:pt>
                <c:pt idx="77">
                  <c:v>-1.1746243386358246</c:v>
                </c:pt>
                <c:pt idx="78">
                  <c:v>-1.55901648710701</c:v>
                </c:pt>
                <c:pt idx="79">
                  <c:v>-0.92649254493725486</c:v>
                </c:pt>
                <c:pt idx="80">
                  <c:v>-0.20648789084079605</c:v>
                </c:pt>
                <c:pt idx="81">
                  <c:v>-0.30348370073708841</c:v>
                </c:pt>
                <c:pt idx="82">
                  <c:v>-1.6918108120646906</c:v>
                </c:pt>
                <c:pt idx="83">
                  <c:v>-0.57337779760752239</c:v>
                </c:pt>
                <c:pt idx="84">
                  <c:v>-0.5993776007472279</c:v>
                </c:pt>
                <c:pt idx="85">
                  <c:v>-0.63903871104672583</c:v>
                </c:pt>
                <c:pt idx="86">
                  <c:v>-0.41772561539260161</c:v>
                </c:pt>
                <c:pt idx="87">
                  <c:v>-0.38166390572207742</c:v>
                </c:pt>
                <c:pt idx="88">
                  <c:v>-0.35612401198221955</c:v>
                </c:pt>
                <c:pt idx="89">
                  <c:v>-2.4511920172142729</c:v>
                </c:pt>
                <c:pt idx="90">
                  <c:v>-1.5887680523890106</c:v>
                </c:pt>
                <c:pt idx="91">
                  <c:v>-1.8947892173154937</c:v>
                </c:pt>
                <c:pt idx="92">
                  <c:v>-2.1581998597378145</c:v>
                </c:pt>
                <c:pt idx="93">
                  <c:v>0</c:v>
                </c:pt>
                <c:pt idx="94">
                  <c:v>-1.346691739598064</c:v>
                </c:pt>
                <c:pt idx="95">
                  <c:v>0</c:v>
                </c:pt>
                <c:pt idx="96">
                  <c:v>-2.1071463751424879</c:v>
                </c:pt>
                <c:pt idx="97">
                  <c:v>0</c:v>
                </c:pt>
                <c:pt idx="98">
                  <c:v>-1.5020925061172716</c:v>
                </c:pt>
                <c:pt idx="99">
                  <c:v>0</c:v>
                </c:pt>
                <c:pt idx="100">
                  <c:v>-1.7802636505363805</c:v>
                </c:pt>
                <c:pt idx="101">
                  <c:v>-1.4988642215843437</c:v>
                </c:pt>
                <c:pt idx="102">
                  <c:v>-1.0861559497112507</c:v>
                </c:pt>
                <c:pt idx="103">
                  <c:v>-1.7771303286656559</c:v>
                </c:pt>
                <c:pt idx="104">
                  <c:v>-1.225208618405015</c:v>
                </c:pt>
                <c:pt idx="105">
                  <c:v>-1.4797770348357222</c:v>
                </c:pt>
                <c:pt idx="106">
                  <c:v>-0.24876493448809778</c:v>
                </c:pt>
                <c:pt idx="107">
                  <c:v>-0.41316868668228535</c:v>
                </c:pt>
                <c:pt idx="108">
                  <c:v>-0.49054518275578424</c:v>
                </c:pt>
                <c:pt idx="109">
                  <c:v>-0.48201618308766542</c:v>
                </c:pt>
                <c:pt idx="110">
                  <c:v>-0.42628787704749649</c:v>
                </c:pt>
                <c:pt idx="111">
                  <c:v>-0.84894909119136519</c:v>
                </c:pt>
                <c:pt idx="112">
                  <c:v>-0.85926420878927801</c:v>
                </c:pt>
                <c:pt idx="113">
                  <c:v>-0.97347897667468231</c:v>
                </c:pt>
                <c:pt idx="114">
                  <c:v>-1.0050457638974766</c:v>
                </c:pt>
                <c:pt idx="115">
                  <c:v>-0.77573940337514102</c:v>
                </c:pt>
                <c:pt idx="116">
                  <c:v>-0.97368047488888088</c:v>
                </c:pt>
                <c:pt idx="117">
                  <c:v>-0.97236392250237447</c:v>
                </c:pt>
                <c:pt idx="118">
                  <c:v>-0.90374654605668403</c:v>
                </c:pt>
                <c:pt idx="119">
                  <c:v>-1.0151659456187236</c:v>
                </c:pt>
                <c:pt idx="120">
                  <c:v>-0.99066975748775388</c:v>
                </c:pt>
                <c:pt idx="121">
                  <c:v>-1.0206439823772941</c:v>
                </c:pt>
                <c:pt idx="122">
                  <c:v>-0.94904086050977332</c:v>
                </c:pt>
                <c:pt idx="123">
                  <c:v>-1.0423177571791276</c:v>
                </c:pt>
                <c:pt idx="124">
                  <c:v>-0.99175682282312227</c:v>
                </c:pt>
                <c:pt idx="125">
                  <c:v>-1.6538238815714932</c:v>
                </c:pt>
                <c:pt idx="126">
                  <c:v>-1.8608063407324815</c:v>
                </c:pt>
                <c:pt idx="127">
                  <c:v>-1.67936954537156</c:v>
                </c:pt>
                <c:pt idx="128">
                  <c:v>-2.0418473054947994</c:v>
                </c:pt>
                <c:pt idx="129">
                  <c:v>-0.64464478515541834</c:v>
                </c:pt>
                <c:pt idx="130">
                  <c:v>-0.70978278718304921</c:v>
                </c:pt>
                <c:pt idx="131">
                  <c:v>-0.56738442582309123</c:v>
                </c:pt>
                <c:pt idx="132">
                  <c:v>-0.53226154448399721</c:v>
                </c:pt>
                <c:pt idx="133">
                  <c:v>-0.52722039702844292</c:v>
                </c:pt>
                <c:pt idx="134">
                  <c:v>-0.52170633534206667</c:v>
                </c:pt>
                <c:pt idx="135">
                  <c:v>-0.64817002478776153</c:v>
                </c:pt>
                <c:pt idx="136">
                  <c:v>-1.3437522135235136</c:v>
                </c:pt>
                <c:pt idx="137">
                  <c:v>-1.0435693583159364</c:v>
                </c:pt>
                <c:pt idx="138">
                  <c:v>-2.4417757402593137</c:v>
                </c:pt>
                <c:pt idx="139">
                  <c:v>-0.34611396630460589</c:v>
                </c:pt>
                <c:pt idx="140">
                  <c:v>-0.11433458256576348</c:v>
                </c:pt>
                <c:pt idx="141">
                  <c:v>-0.15514117512807374</c:v>
                </c:pt>
                <c:pt idx="142">
                  <c:v>-0.17109402579230892</c:v>
                </c:pt>
                <c:pt idx="143">
                  <c:v>-0.1684765900486519</c:v>
                </c:pt>
                <c:pt idx="144">
                  <c:v>-0.17242663605163255</c:v>
                </c:pt>
                <c:pt idx="145">
                  <c:v>-0.22577323433511759</c:v>
                </c:pt>
                <c:pt idx="146">
                  <c:v>-0.16027859901009309</c:v>
                </c:pt>
                <c:pt idx="147">
                  <c:v>-9.1681582901538702E-2</c:v>
                </c:pt>
                <c:pt idx="148">
                  <c:v>-0.29894393582850715</c:v>
                </c:pt>
                <c:pt idx="149">
                  <c:v>-0.47549241877614623</c:v>
                </c:pt>
                <c:pt idx="150">
                  <c:v>-0.42544202600988817</c:v>
                </c:pt>
                <c:pt idx="151">
                  <c:v>-0.24531386874829306</c:v>
                </c:pt>
                <c:pt idx="152">
                  <c:v>-0.26524110602643419</c:v>
                </c:pt>
                <c:pt idx="153">
                  <c:v>-0.28975870751470917</c:v>
                </c:pt>
                <c:pt idx="154">
                  <c:v>-0.42044317664747022</c:v>
                </c:pt>
                <c:pt idx="155">
                  <c:v>-0.39580273645261388</c:v>
                </c:pt>
                <c:pt idx="156">
                  <c:v>-7.9075730081748744E-2</c:v>
                </c:pt>
                <c:pt idx="157">
                  <c:v>-0.81556936350090337</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-1.049723767220909</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-0.66346537689656548</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-2.514441343506312</c:v>
                </c:pt>
                <c:pt idx="221">
                  <c:v>-2.264429664405236</c:v>
                </c:pt>
                <c:pt idx="222">
                  <c:v>-2.5726896173685314</c:v>
                </c:pt>
                <c:pt idx="223">
                  <c:v>-2.3841819712301584</c:v>
                </c:pt>
                <c:pt idx="224">
                  <c:v>-0.6701352372526701</c:v>
                </c:pt>
                <c:pt idx="225">
                  <c:v>-1.1842859889655515</c:v>
                </c:pt>
                <c:pt idx="226">
                  <c:v>-0.70935288363269966</c:v>
                </c:pt>
                <c:pt idx="227">
                  <c:v>-1.0972984622510891</c:v>
                </c:pt>
                <c:pt idx="228">
                  <c:v>-1.2411836271172176</c:v>
                </c:pt>
                <c:pt idx="229">
                  <c:v>-1.2141884206087801</c:v>
                </c:pt>
                <c:pt idx="230">
                  <c:v>-1.2186021323209126</c:v>
                </c:pt>
                <c:pt idx="231">
                  <c:v>-1.2842759691770775</c:v>
                </c:pt>
                <c:pt idx="232">
                  <c:v>-1.481099853229578</c:v>
                </c:pt>
                <c:pt idx="233">
                  <c:v>-1.6255521724439999</c:v>
                </c:pt>
                <c:pt idx="234">
                  <c:v>-1.5921892600418115</c:v>
                </c:pt>
                <c:pt idx="235">
                  <c:v>-1.4594791974867876</c:v>
                </c:pt>
                <c:pt idx="236">
                  <c:v>-1.1855168686324133</c:v>
                </c:pt>
                <c:pt idx="237">
                  <c:v>-1.2465018733283064</c:v>
                </c:pt>
                <c:pt idx="238">
                  <c:v>-1.0833800862292287</c:v>
                </c:pt>
                <c:pt idx="239">
                  <c:v>-1.0720800613836035</c:v>
                </c:pt>
                <c:pt idx="240">
                  <c:v>-1.3944404001540445</c:v>
                </c:pt>
                <c:pt idx="241">
                  <c:v>-1.3131507808998788</c:v>
                </c:pt>
                <c:pt idx="242">
                  <c:v>-1.0886932147231665</c:v>
                </c:pt>
                <c:pt idx="243">
                  <c:v>-1.0575697176560757</c:v>
                </c:pt>
                <c:pt idx="244">
                  <c:v>-1.3204283994833692</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40BE-480D-A7FF-95BBDC63020F}"/>
            </c:ext>
          </c:extLst>
        </c:ser>
        <c:ser>
          <c:idx val="3"/>
          <c:order val="3"/>
          <c:tx>
            <c:v>1st Quartile</c:v>
          </c:tx>
          <c:spPr>
            <a:ln w="28575">
              <a:noFill/>
            </a:ln>
          </c:spPr>
          <c:marker>
            <c:symbol val="dash"/>
            <c:size val="10"/>
            <c:spPr>
              <a:ln w="3175">
                <a:solidFill>
                  <a:schemeClr val="tx1"/>
                </a:solidFill>
              </a:ln>
            </c:spPr>
          </c:marker>
          <c:val>
            <c:numRef>
              <c:f>CPK!$C$212:$SH$212</c:f>
              <c:numCache>
                <c:formatCode>0%</c:formatCode>
                <c:ptCount val="500"/>
                <c:pt idx="0">
                  <c:v>-5.9523809523809521E-2</c:v>
                </c:pt>
                <c:pt idx="1">
                  <c:v>2.3928571428571171E-2</c:v>
                </c:pt>
                <c:pt idx="2">
                  <c:v>0.29017857142857117</c:v>
                </c:pt>
                <c:pt idx="3">
                  <c:v>0.35249999999999981</c:v>
                </c:pt>
                <c:pt idx="4">
                  <c:v>4.2499999999999878E-2</c:v>
                </c:pt>
                <c:pt idx="5">
                  <c:v>-6.7857142857142907E-2</c:v>
                </c:pt>
                <c:pt idx="6">
                  <c:v>-0.19785714285714306</c:v>
                </c:pt>
                <c:pt idx="7">
                  <c:v>-0.1744642857142859</c:v>
                </c:pt>
                <c:pt idx="8">
                  <c:v>-0.14035714285714285</c:v>
                </c:pt>
                <c:pt idx="9">
                  <c:v>-0.13553571428571443</c:v>
                </c:pt>
                <c:pt idx="10">
                  <c:v>-0.12339285714285722</c:v>
                </c:pt>
                <c:pt idx="11">
                  <c:v>-0.33214285714285718</c:v>
                </c:pt>
                <c:pt idx="12">
                  <c:v>-0.32750000000000018</c:v>
                </c:pt>
                <c:pt idx="13">
                  <c:v>-0.12446428571428587</c:v>
                </c:pt>
                <c:pt idx="14">
                  <c:v>-0.25446428571428581</c:v>
                </c:pt>
                <c:pt idx="15">
                  <c:v>-5.8571428571428656E-2</c:v>
                </c:pt>
                <c:pt idx="16">
                  <c:v>6.7678571428571102E-2</c:v>
                </c:pt>
                <c:pt idx="17">
                  <c:v>0.21178571428571394</c:v>
                </c:pt>
                <c:pt idx="18">
                  <c:v>0.16124999999999987</c:v>
                </c:pt>
                <c:pt idx="19">
                  <c:v>0.37979999999999992</c:v>
                </c:pt>
                <c:pt idx="20">
                  <c:v>-0.30859999999999999</c:v>
                </c:pt>
                <c:pt idx="21">
                  <c:v>-0.41761999999999999</c:v>
                </c:pt>
                <c:pt idx="22">
                  <c:v>-0.34258</c:v>
                </c:pt>
                <c:pt idx="23">
                  <c:v>-0.37809999999999999</c:v>
                </c:pt>
                <c:pt idx="24">
                  <c:v>-0.19162000000000001</c:v>
                </c:pt>
                <c:pt idx="25">
                  <c:v>-0.10783999999999994</c:v>
                </c:pt>
                <c:pt idx="26">
                  <c:v>-0.50014000000000003</c:v>
                </c:pt>
                <c:pt idx="27">
                  <c:v>-7.6840000000000019E-2</c:v>
                </c:pt>
                <c:pt idx="28">
                  <c:v>-0.38678000000000012</c:v>
                </c:pt>
                <c:pt idx="29">
                  <c:v>-5.3640000000000021E-2</c:v>
                </c:pt>
                <c:pt idx="30">
                  <c:v>8.6980000000000057E-2</c:v>
                </c:pt>
                <c:pt idx="31">
                  <c:v>-1.3319999999999999E-2</c:v>
                </c:pt>
                <c:pt idx="32">
                  <c:v>-0.38749999999999996</c:v>
                </c:pt>
                <c:pt idx="33">
                  <c:v>-0.13363999999999998</c:v>
                </c:pt>
                <c:pt idx="34">
                  <c:v>-0.58332000000000006</c:v>
                </c:pt>
                <c:pt idx="35">
                  <c:v>-0.20489999999999997</c:v>
                </c:pt>
                <c:pt idx="36">
                  <c:v>-0.21675999999999995</c:v>
                </c:pt>
                <c:pt idx="37">
                  <c:v>-7.8750000000131805E-3</c:v>
                </c:pt>
                <c:pt idx="38">
                  <c:v>2.0249999999749677E-2</c:v>
                </c:pt>
                <c:pt idx="39">
                  <c:v>3.0499999999735253E-2</c:v>
                </c:pt>
                <c:pt idx="40">
                  <c:v>-3.399999999999375E-2</c:v>
                </c:pt>
                <c:pt idx="41">
                  <c:v>2.5625000000106049E-2</c:v>
                </c:pt>
                <c:pt idx="42">
                  <c:v>1.3000000000005969E-2</c:v>
                </c:pt>
                <c:pt idx="43">
                  <c:v>1.7474375000000042E-2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-8.4285714285712941E-3</c:v>
                </c:pt>
                <c:pt idx="60">
                  <c:v>0</c:v>
                </c:pt>
                <c:pt idx="61">
                  <c:v>0</c:v>
                </c:pt>
                <c:pt idx="62">
                  <c:v>-0.23043478260869574</c:v>
                </c:pt>
                <c:pt idx="63">
                  <c:v>-0.36999999999999988</c:v>
                </c:pt>
                <c:pt idx="64">
                  <c:v>-0.31804347826086937</c:v>
                </c:pt>
                <c:pt idx="65">
                  <c:v>-0.31673913043478258</c:v>
                </c:pt>
                <c:pt idx="66">
                  <c:v>-0.52637500000000004</c:v>
                </c:pt>
                <c:pt idx="67">
                  <c:v>0</c:v>
                </c:pt>
                <c:pt idx="68">
                  <c:v>0</c:v>
                </c:pt>
                <c:pt idx="69">
                  <c:v>-0.48625000000000007</c:v>
                </c:pt>
                <c:pt idx="70">
                  <c:v>-0.95225000000000004</c:v>
                </c:pt>
                <c:pt idx="71">
                  <c:v>-0.80625000000000002</c:v>
                </c:pt>
                <c:pt idx="72">
                  <c:v>-0.13475000000000001</c:v>
                </c:pt>
                <c:pt idx="73">
                  <c:v>-9.7249999999999975E-2</c:v>
                </c:pt>
                <c:pt idx="74">
                  <c:v>0.36899999999999988</c:v>
                </c:pt>
                <c:pt idx="75">
                  <c:v>0.26150000000000007</c:v>
                </c:pt>
                <c:pt idx="76">
                  <c:v>-1.5000000000001124E-3</c:v>
                </c:pt>
                <c:pt idx="77">
                  <c:v>-0.10325000000000001</c:v>
                </c:pt>
                <c:pt idx="78">
                  <c:v>-0.26324999999999998</c:v>
                </c:pt>
                <c:pt idx="79">
                  <c:v>0.33824999999999994</c:v>
                </c:pt>
                <c:pt idx="80">
                  <c:v>0.26849999999999985</c:v>
                </c:pt>
                <c:pt idx="81">
                  <c:v>0.32274999999999998</c:v>
                </c:pt>
                <c:pt idx="82">
                  <c:v>-0.27425000000000005</c:v>
                </c:pt>
                <c:pt idx="83">
                  <c:v>-6.3249999999999973E-2</c:v>
                </c:pt>
                <c:pt idx="84">
                  <c:v>-0.18825000000000008</c:v>
                </c:pt>
                <c:pt idx="85">
                  <c:v>2.6000000000000099E-2</c:v>
                </c:pt>
                <c:pt idx="86">
                  <c:v>9.9083333333333162E-2</c:v>
                </c:pt>
                <c:pt idx="87">
                  <c:v>7.0416666666666683E-2</c:v>
                </c:pt>
                <c:pt idx="88">
                  <c:v>1.6333333333333387E-2</c:v>
                </c:pt>
                <c:pt idx="89">
                  <c:v>-0.73933333333333284</c:v>
                </c:pt>
                <c:pt idx="90">
                  <c:v>-0.7243333333333335</c:v>
                </c:pt>
                <c:pt idx="91">
                  <c:v>-0.86224999999999963</c:v>
                </c:pt>
                <c:pt idx="92">
                  <c:v>-0.87949999999999995</c:v>
                </c:pt>
                <c:pt idx="93">
                  <c:v>0</c:v>
                </c:pt>
                <c:pt idx="94">
                  <c:v>-0.90216666666666667</c:v>
                </c:pt>
                <c:pt idx="95">
                  <c:v>0</c:v>
                </c:pt>
                <c:pt idx="96">
                  <c:v>-0.82816666666666672</c:v>
                </c:pt>
                <c:pt idx="97">
                  <c:v>0</c:v>
                </c:pt>
                <c:pt idx="98">
                  <c:v>-0.85633333333333339</c:v>
                </c:pt>
                <c:pt idx="99">
                  <c:v>0</c:v>
                </c:pt>
                <c:pt idx="100">
                  <c:v>-0.58000000000000007</c:v>
                </c:pt>
                <c:pt idx="101">
                  <c:v>-0.71100000000000008</c:v>
                </c:pt>
                <c:pt idx="102">
                  <c:v>-0.5571666666666667</c:v>
                </c:pt>
                <c:pt idx="103">
                  <c:v>-0.4936666666666667</c:v>
                </c:pt>
                <c:pt idx="104">
                  <c:v>-0.45666666666666672</c:v>
                </c:pt>
                <c:pt idx="105">
                  <c:v>-0.63783333333333336</c:v>
                </c:pt>
                <c:pt idx="106">
                  <c:v>0.21149999999999999</c:v>
                </c:pt>
                <c:pt idx="107">
                  <c:v>9.5499999999999988E-2</c:v>
                </c:pt>
                <c:pt idx="108">
                  <c:v>2.2749999999999999E-2</c:v>
                </c:pt>
                <c:pt idx="109">
                  <c:v>0.16524999999999998</c:v>
                </c:pt>
                <c:pt idx="110">
                  <c:v>0.13850000000000001</c:v>
                </c:pt>
                <c:pt idx="111">
                  <c:v>-1.1249999999999871E-2</c:v>
                </c:pt>
                <c:pt idx="112">
                  <c:v>-7.3249999999999982E-2</c:v>
                </c:pt>
                <c:pt idx="113">
                  <c:v>4.0000000000001146E-3</c:v>
                </c:pt>
                <c:pt idx="114">
                  <c:v>2.9999999999999472E-3</c:v>
                </c:pt>
                <c:pt idx="115">
                  <c:v>6.9000000000000172E-2</c:v>
                </c:pt>
                <c:pt idx="116">
                  <c:v>-0.14550000000000007</c:v>
                </c:pt>
                <c:pt idx="117">
                  <c:v>-0.20525000000000002</c:v>
                </c:pt>
                <c:pt idx="118">
                  <c:v>-0.21000000000000005</c:v>
                </c:pt>
                <c:pt idx="119">
                  <c:v>-0.22324999999999998</c:v>
                </c:pt>
                <c:pt idx="120">
                  <c:v>-0.26650000000000007</c:v>
                </c:pt>
                <c:pt idx="121">
                  <c:v>-0.18949999999999995</c:v>
                </c:pt>
                <c:pt idx="122">
                  <c:v>-0.16750000000000015</c:v>
                </c:pt>
                <c:pt idx="123">
                  <c:v>-0.28200000000000003</c:v>
                </c:pt>
                <c:pt idx="124">
                  <c:v>-0.20174999999999998</c:v>
                </c:pt>
                <c:pt idx="125">
                  <c:v>-0.80866666666666664</c:v>
                </c:pt>
                <c:pt idx="126">
                  <c:v>-0.84666666666666668</c:v>
                </c:pt>
                <c:pt idx="127">
                  <c:v>-0.84733333333333327</c:v>
                </c:pt>
                <c:pt idx="128">
                  <c:v>-0.85266666666666679</c:v>
                </c:pt>
                <c:pt idx="129">
                  <c:v>-0.14433333333333337</c:v>
                </c:pt>
                <c:pt idx="130">
                  <c:v>-0.12816666666666665</c:v>
                </c:pt>
                <c:pt idx="131">
                  <c:v>-0.23966666666666664</c:v>
                </c:pt>
                <c:pt idx="132">
                  <c:v>-0.12658333333333327</c:v>
                </c:pt>
                <c:pt idx="133">
                  <c:v>-0.14091666666666661</c:v>
                </c:pt>
                <c:pt idx="134">
                  <c:v>-0.15233333333333332</c:v>
                </c:pt>
                <c:pt idx="135">
                  <c:v>-0.20475000000000004</c:v>
                </c:pt>
                <c:pt idx="136">
                  <c:v>-0.44416666666666671</c:v>
                </c:pt>
                <c:pt idx="137">
                  <c:v>-0.3773333333333333</c:v>
                </c:pt>
                <c:pt idx="138">
                  <c:v>-0.70071428571428562</c:v>
                </c:pt>
                <c:pt idx="139">
                  <c:v>2.3395000000000141E-2</c:v>
                </c:pt>
                <c:pt idx="140">
                  <c:v>0.11842499999999911</c:v>
                </c:pt>
                <c:pt idx="141">
                  <c:v>3.4374999999986521E-3</c:v>
                </c:pt>
                <c:pt idx="142">
                  <c:v>9.7244166666667964E-2</c:v>
                </c:pt>
                <c:pt idx="143">
                  <c:v>-1.3491666666665134E-2</c:v>
                </c:pt>
                <c:pt idx="144">
                  <c:v>-1.0983333333314256E-3</c:v>
                </c:pt>
                <c:pt idx="145">
                  <c:v>-2.1846666666667989E-2</c:v>
                </c:pt>
                <c:pt idx="146">
                  <c:v>8.8208333333354288E-3</c:v>
                </c:pt>
                <c:pt idx="147">
                  <c:v>0.11373666666666918</c:v>
                </c:pt>
                <c:pt idx="148">
                  <c:v>0.13380416666666828</c:v>
                </c:pt>
                <c:pt idx="149">
                  <c:v>-7.1188333333334852E-2</c:v>
                </c:pt>
                <c:pt idx="150">
                  <c:v>-8.0939166666667048E-2</c:v>
                </c:pt>
                <c:pt idx="151">
                  <c:v>5.7942500000001153E-2</c:v>
                </c:pt>
                <c:pt idx="152">
                  <c:v>8.6018333333332392E-2</c:v>
                </c:pt>
                <c:pt idx="153">
                  <c:v>-2.4760833333331213E-2</c:v>
                </c:pt>
                <c:pt idx="154">
                  <c:v>-7.0326666666664692E-2</c:v>
                </c:pt>
                <c:pt idx="155">
                  <c:v>-6.803499999999893E-2</c:v>
                </c:pt>
                <c:pt idx="156">
                  <c:v>0.23535500000000092</c:v>
                </c:pt>
                <c:pt idx="157">
                  <c:v>-0.13616666666666666</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-0.64300000000000002</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1.000000000000075E-3</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-1.0590625</c:v>
                </c:pt>
                <c:pt idx="221">
                  <c:v>-0.78249999999999997</c:v>
                </c:pt>
                <c:pt idx="222">
                  <c:v>-1.3415625</c:v>
                </c:pt>
                <c:pt idx="223">
                  <c:v>-1.1956249999999999</c:v>
                </c:pt>
                <c:pt idx="224">
                  <c:v>-8.0624999999999961E-2</c:v>
                </c:pt>
                <c:pt idx="225">
                  <c:v>-0.32156250000000003</c:v>
                </c:pt>
                <c:pt idx="226">
                  <c:v>-9.4062500000000049E-2</c:v>
                </c:pt>
                <c:pt idx="227">
                  <c:v>-0.60687500000000005</c:v>
                </c:pt>
                <c:pt idx="228">
                  <c:v>-0.54281250000000003</c:v>
                </c:pt>
                <c:pt idx="229">
                  <c:v>-0.5909375</c:v>
                </c:pt>
                <c:pt idx="230">
                  <c:v>-9.7500000000000017E-2</c:v>
                </c:pt>
                <c:pt idx="231">
                  <c:v>-0.35562500000000002</c:v>
                </c:pt>
                <c:pt idx="232">
                  <c:v>-0.56717391304347831</c:v>
                </c:pt>
                <c:pt idx="233">
                  <c:v>-0.62586956521739123</c:v>
                </c:pt>
                <c:pt idx="234">
                  <c:v>-0.59</c:v>
                </c:pt>
                <c:pt idx="235">
                  <c:v>-0.47934782608695653</c:v>
                </c:pt>
                <c:pt idx="236">
                  <c:v>-0.33847826086956523</c:v>
                </c:pt>
                <c:pt idx="237">
                  <c:v>-0.93785874999999996</c:v>
                </c:pt>
                <c:pt idx="238">
                  <c:v>-0.89336687500000012</c:v>
                </c:pt>
                <c:pt idx="239">
                  <c:v>-0.98184937499999991</c:v>
                </c:pt>
                <c:pt idx="240">
                  <c:v>-0.91615000000000002</c:v>
                </c:pt>
                <c:pt idx="241">
                  <c:v>-0.94699437500000005</c:v>
                </c:pt>
                <c:pt idx="242">
                  <c:v>-0.91503812500000004</c:v>
                </c:pt>
                <c:pt idx="243">
                  <c:v>-0.97304374999999999</c:v>
                </c:pt>
                <c:pt idx="244">
                  <c:v>-0.82403625000000003</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3-40BE-480D-A7FF-95BBDC63020F}"/>
            </c:ext>
          </c:extLst>
        </c:ser>
        <c:ser>
          <c:idx val="4"/>
          <c:order val="4"/>
          <c:tx>
            <c:v>3rd Quartile</c:v>
          </c:tx>
          <c:spPr>
            <a:ln w="28575">
              <a:noFill/>
            </a:ln>
          </c:spPr>
          <c:marker>
            <c:symbol val="dash"/>
            <c:size val="10"/>
            <c:spPr>
              <a:ln w="3175">
                <a:solidFill>
                  <a:schemeClr val="tx1"/>
                </a:solidFill>
              </a:ln>
            </c:spPr>
          </c:marker>
          <c:val>
            <c:numRef>
              <c:f>CPK!$C$213:$SH$213</c:f>
              <c:numCache>
                <c:formatCode>0%</c:formatCode>
                <c:ptCount val="500"/>
                <c:pt idx="0">
                  <c:v>7.5000000000002162E-2</c:v>
                </c:pt>
                <c:pt idx="1">
                  <c:v>0.26696428571428565</c:v>
                </c:pt>
                <c:pt idx="2">
                  <c:v>0.51071428571428557</c:v>
                </c:pt>
                <c:pt idx="3">
                  <c:v>0.79821428571428532</c:v>
                </c:pt>
                <c:pt idx="4">
                  <c:v>0.23196428571428551</c:v>
                </c:pt>
                <c:pt idx="5">
                  <c:v>0.29446428571428557</c:v>
                </c:pt>
                <c:pt idx="6">
                  <c:v>0.10803571428571407</c:v>
                </c:pt>
                <c:pt idx="7">
                  <c:v>0.10946428571428554</c:v>
                </c:pt>
                <c:pt idx="8">
                  <c:v>0.13267857142857128</c:v>
                </c:pt>
                <c:pt idx="9">
                  <c:v>0.10017857142857109</c:v>
                </c:pt>
                <c:pt idx="10">
                  <c:v>8.8035714285714092E-2</c:v>
                </c:pt>
                <c:pt idx="11">
                  <c:v>-2.8214285714285775E-2</c:v>
                </c:pt>
                <c:pt idx="12">
                  <c:v>-4.0535714285714376E-2</c:v>
                </c:pt>
                <c:pt idx="13">
                  <c:v>0.11964285714285704</c:v>
                </c:pt>
                <c:pt idx="14">
                  <c:v>2.1428571428571048E-3</c:v>
                </c:pt>
                <c:pt idx="15">
                  <c:v>0.11910714285714281</c:v>
                </c:pt>
                <c:pt idx="16">
                  <c:v>0.30821428571428544</c:v>
                </c:pt>
                <c:pt idx="17">
                  <c:v>0.37178571428571416</c:v>
                </c:pt>
                <c:pt idx="18">
                  <c:v>0.30892857142857105</c:v>
                </c:pt>
                <c:pt idx="19">
                  <c:v>0.6796000000000002</c:v>
                </c:pt>
                <c:pt idx="20">
                  <c:v>4.481999999999986E-2</c:v>
                </c:pt>
                <c:pt idx="21">
                  <c:v>-0.16414000000000006</c:v>
                </c:pt>
                <c:pt idx="22">
                  <c:v>-0.11678000000000011</c:v>
                </c:pt>
                <c:pt idx="23">
                  <c:v>-0.26032</c:v>
                </c:pt>
                <c:pt idx="24">
                  <c:v>-2.5360000000000049E-2</c:v>
                </c:pt>
                <c:pt idx="25">
                  <c:v>0.10525999999999991</c:v>
                </c:pt>
                <c:pt idx="26">
                  <c:v>-0.25968000000000002</c:v>
                </c:pt>
                <c:pt idx="27">
                  <c:v>0.12546000000000013</c:v>
                </c:pt>
                <c:pt idx="28">
                  <c:v>-0.11363999999999996</c:v>
                </c:pt>
                <c:pt idx="29">
                  <c:v>0.16849999999999987</c:v>
                </c:pt>
                <c:pt idx="30">
                  <c:v>0.31206</c:v>
                </c:pt>
                <c:pt idx="31">
                  <c:v>0.20298000000000016</c:v>
                </c:pt>
                <c:pt idx="32">
                  <c:v>-0.13407999999999998</c:v>
                </c:pt>
                <c:pt idx="33">
                  <c:v>4.8100000000000032E-2</c:v>
                </c:pt>
                <c:pt idx="34">
                  <c:v>-0.29261999999999999</c:v>
                </c:pt>
                <c:pt idx="35">
                  <c:v>5.7760000000000034E-2</c:v>
                </c:pt>
                <c:pt idx="36">
                  <c:v>-6.1799999999998523E-3</c:v>
                </c:pt>
                <c:pt idx="37">
                  <c:v>7.1749999999899033E-2</c:v>
                </c:pt>
                <c:pt idx="38">
                  <c:v>0.10662499999995741</c:v>
                </c:pt>
                <c:pt idx="39">
                  <c:v>0.11662499999972151</c:v>
                </c:pt>
                <c:pt idx="40">
                  <c:v>3.6250000000850164E-3</c:v>
                </c:pt>
                <c:pt idx="41">
                  <c:v>9.7750000000053072E-2</c:v>
                </c:pt>
                <c:pt idx="42">
                  <c:v>5.8374999999987173E-2</c:v>
                </c:pt>
                <c:pt idx="43">
                  <c:v>0.21100062499999989</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0.22300000000000003</c:v>
                </c:pt>
                <c:pt idx="60">
                  <c:v>0</c:v>
                </c:pt>
                <c:pt idx="61">
                  <c:v>0</c:v>
                </c:pt>
                <c:pt idx="62">
                  <c:v>-1.4347826086956509E-2</c:v>
                </c:pt>
                <c:pt idx="63">
                  <c:v>-0.20391304347826072</c:v>
                </c:pt>
                <c:pt idx="64">
                  <c:v>-0.14195652173913037</c:v>
                </c:pt>
                <c:pt idx="65">
                  <c:v>-0.18630434782608707</c:v>
                </c:pt>
                <c:pt idx="66">
                  <c:v>-0.25225000000000009</c:v>
                </c:pt>
                <c:pt idx="67">
                  <c:v>0</c:v>
                </c:pt>
                <c:pt idx="68">
                  <c:v>0</c:v>
                </c:pt>
                <c:pt idx="69">
                  <c:v>-3.1000000000000055E-2</c:v>
                </c:pt>
                <c:pt idx="70">
                  <c:v>-0.75675000000000003</c:v>
                </c:pt>
                <c:pt idx="71">
                  <c:v>-0.32350000000000018</c:v>
                </c:pt>
                <c:pt idx="72">
                  <c:v>0.20224999999999993</c:v>
                </c:pt>
                <c:pt idx="73">
                  <c:v>0.26450000000000001</c:v>
                </c:pt>
                <c:pt idx="74">
                  <c:v>0.54400000000000004</c:v>
                </c:pt>
                <c:pt idx="75">
                  <c:v>0.54925000000000002</c:v>
                </c:pt>
                <c:pt idx="76">
                  <c:v>0.44174999999999992</c:v>
                </c:pt>
                <c:pt idx="77">
                  <c:v>0.18524999999999986</c:v>
                </c:pt>
                <c:pt idx="78">
                  <c:v>0.11099999999999999</c:v>
                </c:pt>
                <c:pt idx="79">
                  <c:v>0.82974999999999988</c:v>
                </c:pt>
                <c:pt idx="80">
                  <c:v>0.43699999999999989</c:v>
                </c:pt>
                <c:pt idx="81">
                  <c:v>0.52324999999999977</c:v>
                </c:pt>
                <c:pt idx="82">
                  <c:v>0.44499999999999984</c:v>
                </c:pt>
                <c:pt idx="83">
                  <c:v>9.5750000000000002E-2</c:v>
                </c:pt>
                <c:pt idx="84">
                  <c:v>-1.2000000000000066E-2</c:v>
                </c:pt>
                <c:pt idx="85">
                  <c:v>0.30816666666666698</c:v>
                </c:pt>
                <c:pt idx="86">
                  <c:v>0.25149999999999989</c:v>
                </c:pt>
                <c:pt idx="87">
                  <c:v>0.31508333333333344</c:v>
                </c:pt>
                <c:pt idx="88">
                  <c:v>0.18641666666666667</c:v>
                </c:pt>
                <c:pt idx="89">
                  <c:v>-0.16533333333333344</c:v>
                </c:pt>
                <c:pt idx="90">
                  <c:v>-0.42466666666666636</c:v>
                </c:pt>
                <c:pt idx="91">
                  <c:v>-0.61599999999999966</c:v>
                </c:pt>
                <c:pt idx="92">
                  <c:v>-0.34933333333333338</c:v>
                </c:pt>
                <c:pt idx="93">
                  <c:v>0</c:v>
                </c:pt>
                <c:pt idx="94">
                  <c:v>-0.65166666666666673</c:v>
                </c:pt>
                <c:pt idx="95">
                  <c:v>0</c:v>
                </c:pt>
                <c:pt idx="96">
                  <c:v>-0.30183333333333334</c:v>
                </c:pt>
                <c:pt idx="97">
                  <c:v>0</c:v>
                </c:pt>
                <c:pt idx="98">
                  <c:v>-0.57499999999999996</c:v>
                </c:pt>
                <c:pt idx="99">
                  <c:v>0</c:v>
                </c:pt>
                <c:pt idx="100">
                  <c:v>-0.13666666666666677</c:v>
                </c:pt>
                <c:pt idx="101">
                  <c:v>-0.35600000000000015</c:v>
                </c:pt>
                <c:pt idx="102">
                  <c:v>-0.41566666666666674</c:v>
                </c:pt>
                <c:pt idx="103">
                  <c:v>0.13683333333333306</c:v>
                </c:pt>
                <c:pt idx="104">
                  <c:v>-0.18166666666666681</c:v>
                </c:pt>
                <c:pt idx="105">
                  <c:v>-0.27833333333333343</c:v>
                </c:pt>
                <c:pt idx="106">
                  <c:v>0.39</c:v>
                </c:pt>
                <c:pt idx="107">
                  <c:v>0.264625</c:v>
                </c:pt>
                <c:pt idx="108">
                  <c:v>0.20349999999999999</c:v>
                </c:pt>
                <c:pt idx="109">
                  <c:v>0.29325000000000001</c:v>
                </c:pt>
                <c:pt idx="110">
                  <c:v>0.33350000000000002</c:v>
                </c:pt>
                <c:pt idx="111">
                  <c:v>0.24925000000000003</c:v>
                </c:pt>
                <c:pt idx="112">
                  <c:v>0.20600000000000007</c:v>
                </c:pt>
                <c:pt idx="113">
                  <c:v>0.31024999999999997</c:v>
                </c:pt>
                <c:pt idx="114">
                  <c:v>0.32900000000000013</c:v>
                </c:pt>
                <c:pt idx="115">
                  <c:v>0.43700000000000017</c:v>
                </c:pt>
                <c:pt idx="116">
                  <c:v>8.7249999999999966E-2</c:v>
                </c:pt>
                <c:pt idx="117">
                  <c:v>0.10700000000000001</c:v>
                </c:pt>
                <c:pt idx="118">
                  <c:v>5.2499999999999769E-3</c:v>
                </c:pt>
                <c:pt idx="119">
                  <c:v>0.10874999999999996</c:v>
                </c:pt>
                <c:pt idx="120">
                  <c:v>3.4999999999999892E-2</c:v>
                </c:pt>
                <c:pt idx="121">
                  <c:v>0.11499999999999996</c:v>
                </c:pt>
                <c:pt idx="122">
                  <c:v>0.13899999999999996</c:v>
                </c:pt>
                <c:pt idx="123">
                  <c:v>1.3249999999999929E-2</c:v>
                </c:pt>
                <c:pt idx="124">
                  <c:v>6.999999999999923E-3</c:v>
                </c:pt>
                <c:pt idx="125">
                  <c:v>-0.5006666666666667</c:v>
                </c:pt>
                <c:pt idx="126">
                  <c:v>-0.35399999999999998</c:v>
                </c:pt>
                <c:pt idx="127">
                  <c:v>-0.52600000000000002</c:v>
                </c:pt>
                <c:pt idx="128">
                  <c:v>-0.5066666666666666</c:v>
                </c:pt>
                <c:pt idx="129">
                  <c:v>8.5500000000000229E-2</c:v>
                </c:pt>
                <c:pt idx="130">
                  <c:v>0.11000000000000013</c:v>
                </c:pt>
                <c:pt idx="131">
                  <c:v>-0.14574999999999988</c:v>
                </c:pt>
                <c:pt idx="132">
                  <c:v>2.1416666666666716E-2</c:v>
                </c:pt>
                <c:pt idx="133">
                  <c:v>2.1666666666666688E-2</c:v>
                </c:pt>
                <c:pt idx="134">
                  <c:v>1.533333333333331E-2</c:v>
                </c:pt>
                <c:pt idx="135">
                  <c:v>1.8166666666666702E-2</c:v>
                </c:pt>
                <c:pt idx="136">
                  <c:v>-2.5833333333333083E-2</c:v>
                </c:pt>
                <c:pt idx="137">
                  <c:v>-0.13233333333333322</c:v>
                </c:pt>
                <c:pt idx="138">
                  <c:v>5.2142857142857144E-2</c:v>
                </c:pt>
                <c:pt idx="139">
                  <c:v>0.20594083333333432</c:v>
                </c:pt>
                <c:pt idx="140">
                  <c:v>0.19425833333333339</c:v>
                </c:pt>
                <c:pt idx="141">
                  <c:v>6.1807500000001091E-2</c:v>
                </c:pt>
                <c:pt idx="142">
                  <c:v>0.17036000000000062</c:v>
                </c:pt>
                <c:pt idx="143">
                  <c:v>5.4049999999999591E-2</c:v>
                </c:pt>
                <c:pt idx="144">
                  <c:v>4.8819999999999815E-2</c:v>
                </c:pt>
                <c:pt idx="145">
                  <c:v>4.1470833333333963E-2</c:v>
                </c:pt>
                <c:pt idx="146">
                  <c:v>8.2550833333332518E-2</c:v>
                </c:pt>
                <c:pt idx="147">
                  <c:v>0.18012333333333383</c:v>
                </c:pt>
                <c:pt idx="148">
                  <c:v>0.31246833333333351</c:v>
                </c:pt>
                <c:pt idx="149">
                  <c:v>7.7241666666667583E-2</c:v>
                </c:pt>
                <c:pt idx="150">
                  <c:v>7.5342499999999687E-2</c:v>
                </c:pt>
                <c:pt idx="151">
                  <c:v>0.18027083333333446</c:v>
                </c:pt>
                <c:pt idx="152">
                  <c:v>0.23176083333333444</c:v>
                </c:pt>
                <c:pt idx="153">
                  <c:v>8.9128333333331894E-2</c:v>
                </c:pt>
                <c:pt idx="154">
                  <c:v>2.9037500000000584E-2</c:v>
                </c:pt>
                <c:pt idx="155">
                  <c:v>7.2941666666667543E-2</c:v>
                </c:pt>
                <c:pt idx="156">
                  <c:v>0.33471916666666623</c:v>
                </c:pt>
                <c:pt idx="157">
                  <c:v>0.17958333333333337</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-0.49783333333333329</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0.18</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-0.55812499999999998</c:v>
                </c:pt>
                <c:pt idx="221">
                  <c:v>-0.32718750000000002</c:v>
                </c:pt>
                <c:pt idx="222">
                  <c:v>-0.78718750000000004</c:v>
                </c:pt>
                <c:pt idx="223">
                  <c:v>-0.60499999999999998</c:v>
                </c:pt>
                <c:pt idx="224">
                  <c:v>0.11468750000000003</c:v>
                </c:pt>
                <c:pt idx="225">
                  <c:v>-9.4375000000000014E-2</c:v>
                </c:pt>
                <c:pt idx="226">
                  <c:v>0.14406249999999993</c:v>
                </c:pt>
                <c:pt idx="227">
                  <c:v>-0.41843749999999996</c:v>
                </c:pt>
                <c:pt idx="228">
                  <c:v>-0.4190625</c:v>
                </c:pt>
                <c:pt idx="229">
                  <c:v>-0.39437500000000003</c:v>
                </c:pt>
                <c:pt idx="230">
                  <c:v>0.26125000000000004</c:v>
                </c:pt>
                <c:pt idx="231">
                  <c:v>-9.7500000000000017E-2</c:v>
                </c:pt>
                <c:pt idx="232">
                  <c:v>-0.18717391304347825</c:v>
                </c:pt>
                <c:pt idx="233">
                  <c:v>-0.21608695652173909</c:v>
                </c:pt>
                <c:pt idx="234">
                  <c:v>-0.22043478260869562</c:v>
                </c:pt>
                <c:pt idx="235">
                  <c:v>-6.4999999999999988E-2</c:v>
                </c:pt>
                <c:pt idx="236">
                  <c:v>5.8043478260869565E-2</c:v>
                </c:pt>
                <c:pt idx="237">
                  <c:v>-0.78998124999999997</c:v>
                </c:pt>
                <c:pt idx="238">
                  <c:v>-0.81904749999999993</c:v>
                </c:pt>
                <c:pt idx="239">
                  <c:v>-0.953840625</c:v>
                </c:pt>
                <c:pt idx="240">
                  <c:v>-0.73965437500000009</c:v>
                </c:pt>
                <c:pt idx="241">
                  <c:v>-0.80618812499999992</c:v>
                </c:pt>
                <c:pt idx="242">
                  <c:v>-0.82416750000000005</c:v>
                </c:pt>
                <c:pt idx="243">
                  <c:v>-0.936793125</c:v>
                </c:pt>
                <c:pt idx="244">
                  <c:v>-0.65667437500000003</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4-40BE-480D-A7FF-95BBDC63020F}"/>
            </c:ext>
          </c:extLst>
        </c:ser>
        <c:dLbls>
          <c:showLegendKey val="0"/>
          <c:showVal val="0"/>
          <c:showCatName val="0"/>
          <c:showSerName val="0"/>
          <c:showPercent val="0"/>
          <c:showBubbleSize val="0"/>
        </c:dLbls>
        <c:hiLowLines>
          <c:spPr>
            <a:ln w="3175">
              <a:solidFill>
                <a:srgbClr val="000000"/>
              </a:solidFill>
              <a:prstDash val="solid"/>
            </a:ln>
          </c:spPr>
        </c:hiLowLines>
        <c:axId val="145035032"/>
        <c:axId val="145038168"/>
      </c:stockChart>
      <c:catAx>
        <c:axId val="1450350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Dimensions</a:t>
                </a:r>
              </a:p>
            </c:rich>
          </c:tx>
          <c:layout>
            <c:manualLayout>
              <c:xMode val="edge"/>
              <c:yMode val="edge"/>
              <c:x val="0.49466235148461446"/>
              <c:y val="0.89181541202774361"/>
            </c:manualLayout>
          </c:layout>
          <c:overlay val="0"/>
          <c:spPr>
            <a:noFill/>
            <a:ln w="25400">
              <a:noFill/>
            </a:ln>
          </c:spPr>
        </c:title>
        <c:numFmt formatCode="General" sourceLinked="1"/>
        <c:majorTickMark val="cross"/>
        <c:minorTickMark val="none"/>
        <c:tickLblPos val="low"/>
        <c:spPr>
          <a:ln w="3175">
            <a:solidFill>
              <a:schemeClr val="tx1"/>
            </a:solidFill>
            <a:prstDash val="solid"/>
          </a:ln>
        </c:spPr>
        <c:txPr>
          <a:bodyPr rot="0" vert="horz"/>
          <a:lstStyle/>
          <a:p>
            <a:pPr>
              <a:defRPr sz="850" b="0" i="0" u="none" strike="noStrike" baseline="0">
                <a:ln w="3175">
                  <a:noFill/>
                </a:ln>
                <a:solidFill>
                  <a:srgbClr val="000000"/>
                </a:solidFill>
                <a:latin typeface="Arial"/>
                <a:ea typeface="Arial"/>
                <a:cs typeface="Arial"/>
              </a:defRPr>
            </a:pPr>
            <a:endParaRPr lang="zh-TW"/>
          </a:p>
        </c:txPr>
        <c:crossAx val="145038168"/>
        <c:crossesAt val="0"/>
        <c:auto val="1"/>
        <c:lblAlgn val="ctr"/>
        <c:lblOffset val="380"/>
        <c:tickMarkSkip val="1"/>
        <c:noMultiLvlLbl val="0"/>
      </c:catAx>
      <c:valAx>
        <c:axId val="145038168"/>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sz="1400" b="1"/>
                  <a:t>Normalized Tolerance Range</a:t>
                </a:r>
              </a:p>
            </c:rich>
          </c:tx>
          <c:layout>
            <c:manualLayout>
              <c:xMode val="edge"/>
              <c:yMode val="edge"/>
              <c:x val="1.2879517905121346E-4"/>
              <c:y val="9.9662932674739468E-2"/>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900" b="0" i="0" u="none" strike="noStrike" baseline="0">
                <a:solidFill>
                  <a:sysClr val="windowText" lastClr="000000"/>
                </a:solidFill>
                <a:latin typeface="Arial"/>
                <a:ea typeface="Arial"/>
                <a:cs typeface="Arial"/>
              </a:defRPr>
            </a:pPr>
            <a:endParaRPr lang="zh-TW"/>
          </a:p>
        </c:txPr>
        <c:crossAx val="145035032"/>
        <c:crossesAt val="1"/>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25400">
      <a:solidFill>
        <a:srgbClr val="000000"/>
      </a:solidFill>
      <a:prstDash val="solid"/>
    </a:ln>
  </c:spPr>
  <c:txPr>
    <a:bodyPr/>
    <a:lstStyle/>
    <a:p>
      <a:pPr>
        <a:defRPr sz="1575" b="0" i="0" u="none" strike="noStrike" baseline="0">
          <a:solidFill>
            <a:srgbClr val="000000"/>
          </a:solidFill>
          <a:latin typeface="Arial"/>
          <a:ea typeface="Arial"/>
          <a:cs typeface="Arial"/>
        </a:defRPr>
      </a:pPr>
      <a:endParaRPr lang="zh-TW"/>
    </a:p>
  </c:txPr>
  <c:printSettings>
    <c:headerFooter alignWithMargins="0"/>
    <c:pageMargins b="1" l="0.75000000000000577" r="0.75000000000000577"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Part by Appraisers Plot</a:t>
            </a:r>
          </a:p>
        </c:rich>
      </c:tx>
      <c:layout>
        <c:manualLayout>
          <c:xMode val="edge"/>
          <c:yMode val="edge"/>
          <c:x val="0.37867473873152674"/>
          <c:y val="3.2828461887290265E-2"/>
        </c:manualLayout>
      </c:layout>
      <c:overlay val="0"/>
      <c:spPr>
        <a:noFill/>
        <a:ln w="25400">
          <a:noFill/>
        </a:ln>
      </c:spPr>
    </c:title>
    <c:autoTitleDeleted val="0"/>
    <c:plotArea>
      <c:layout>
        <c:manualLayout>
          <c:layoutTarget val="inner"/>
          <c:xMode val="edge"/>
          <c:yMode val="edge"/>
          <c:x val="8.7031798261660506E-2"/>
          <c:y val="0.14912305818232052"/>
          <c:w val="0.80864644345105752"/>
          <c:h val="0.64380715568448676"/>
        </c:manualLayout>
      </c:layout>
      <c:lineChart>
        <c:grouping val="standard"/>
        <c:varyColors val="0"/>
        <c:ser>
          <c:idx val="4"/>
          <c:order val="0"/>
          <c:tx>
            <c:strRef>
              <c:f>'GRR Plots'!$AC$109</c:f>
              <c:strCache>
                <c:ptCount val="1"/>
                <c:pt idx="0">
                  <c:v>A</c:v>
                </c:pt>
              </c:strCache>
            </c:strRef>
          </c:tx>
          <c:spPr>
            <a:ln w="12700">
              <a:solidFill>
                <a:srgbClr val="FF0000"/>
              </a:solidFill>
              <a:prstDash val="solid"/>
            </a:ln>
          </c:spPr>
          <c:marker>
            <c:symbol val="square"/>
            <c:size val="5"/>
            <c:spPr>
              <a:solidFill>
                <a:srgbClr val="FF0000"/>
              </a:solidFill>
              <a:ln>
                <a:solidFill>
                  <a:srgbClr val="000000"/>
                </a:solidFill>
                <a:prstDash val="solid"/>
              </a:ln>
            </c:spPr>
          </c:marker>
          <c:cat>
            <c:numRef>
              <c:f>'GRR Plots'!$AB$110:$AB$119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'GRR Plots'!$AC$110:$AC$119</c:f>
              <c:numCache>
                <c:formatCode>0.00000</c:formatCode>
                <c:ptCount val="10"/>
                <c:pt idx="0">
                  <c:v>#N/A</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0-1E49-40E9-BDC9-B5062A2AFFE6}"/>
            </c:ext>
          </c:extLst>
        </c:ser>
        <c:ser>
          <c:idx val="0"/>
          <c:order val="1"/>
          <c:tx>
            <c:strRef>
              <c:f>'GRR Plots'!$AD$109</c:f>
              <c:strCache>
                <c:ptCount val="1"/>
                <c:pt idx="0">
                  <c:v>B</c:v>
                </c:pt>
              </c:strCache>
            </c:strRef>
          </c:tx>
          <c:spPr>
            <a:ln w="12700">
              <a:solidFill>
                <a:srgbClr val="0000FF"/>
              </a:solidFill>
              <a:prstDash val="solid"/>
            </a:ln>
          </c:spPr>
          <c:marker>
            <c:symbol val="diamond"/>
            <c:size val="5"/>
            <c:spPr>
              <a:solidFill>
                <a:srgbClr val="FFFFFF"/>
              </a:solidFill>
              <a:ln>
                <a:solidFill>
                  <a:srgbClr val="0000FF"/>
                </a:solidFill>
                <a:prstDash val="solid"/>
              </a:ln>
            </c:spPr>
          </c:marker>
          <c:cat>
            <c:numRef>
              <c:f>'GRR Plots'!$AB$110:$AB$119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'GRR Plots'!$AD$110:$AD$119</c:f>
              <c:numCache>
                <c:formatCode>0.00000</c:formatCode>
                <c:ptCount val="10"/>
                <c:pt idx="0">
                  <c:v>#N/A</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1-1E49-40E9-BDC9-B5062A2AFFE6}"/>
            </c:ext>
          </c:extLst>
        </c:ser>
        <c:ser>
          <c:idx val="1"/>
          <c:order val="2"/>
          <c:tx>
            <c:strRef>
              <c:f>'GRR Plots'!$AE$109</c:f>
              <c:strCache>
                <c:ptCount val="1"/>
                <c:pt idx="0">
                  <c:v>C</c:v>
                </c:pt>
              </c:strCache>
            </c:strRef>
          </c:tx>
          <c:spPr>
            <a:ln w="12700">
              <a:solidFill>
                <a:srgbClr val="000000"/>
              </a:solidFill>
              <a:prstDash val="solid"/>
            </a:ln>
          </c:spPr>
          <c:marker>
            <c:symbol val="x"/>
            <c:size val="5"/>
            <c:spPr>
              <a:noFill/>
              <a:ln>
                <a:solidFill>
                  <a:srgbClr val="000000"/>
                </a:solidFill>
                <a:prstDash val="solid"/>
              </a:ln>
            </c:spPr>
          </c:marker>
          <c:cat>
            <c:numRef>
              <c:f>'GRR Plots'!$AB$110:$AB$119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'GRR Plots'!$AE$110:$AE$119</c:f>
              <c:numCache>
                <c:formatCode>0.00000</c:formatCode>
                <c:ptCount val="10"/>
                <c:pt idx="0">
                  <c:v>#N/A</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2-1E49-40E9-BDC9-B5062A2AFFE6}"/>
            </c:ext>
          </c:extLst>
        </c:ser>
        <c:dLbls>
          <c:showLegendKey val="0"/>
          <c:showVal val="0"/>
          <c:showCatName val="0"/>
          <c:showSerName val="0"/>
          <c:showPercent val="0"/>
          <c:showBubbleSize val="0"/>
        </c:dLbls>
        <c:marker val="1"/>
        <c:smooth val="0"/>
        <c:axId val="2143233040"/>
        <c:axId val="1"/>
      </c:lineChart>
      <c:catAx>
        <c:axId val="2143233040"/>
        <c:scaling>
          <c:orientation val="minMax"/>
        </c:scaling>
        <c:delete val="0"/>
        <c:axPos val="b"/>
        <c:numFmt formatCode="General" sourceLinked="1"/>
        <c:majorTickMark val="cross"/>
        <c:minorTickMark val="none"/>
        <c:tickLblPos val="nextTo"/>
        <c:spPr>
          <a:ln w="12700">
            <a:solidFill>
              <a:srgbClr val="000000"/>
            </a:solidFill>
            <a:prstDash val="solid"/>
          </a:ln>
        </c:spPr>
        <c:txPr>
          <a:bodyPr rot="0" vert="horz"/>
          <a:lstStyle/>
          <a:p>
            <a:pPr>
              <a:defRPr sz="700" b="1" i="0" u="none" strike="noStrike" baseline="0">
                <a:solidFill>
                  <a:srgbClr val="000000"/>
                </a:solidFill>
                <a:latin typeface="Arial"/>
                <a:ea typeface="Arial"/>
                <a:cs typeface="Arial"/>
              </a:defRPr>
            </a:pPr>
            <a:endParaRPr lang="zh-TW"/>
          </a:p>
        </c:txPr>
        <c:crossAx val="1"/>
        <c:crosses val="autoZero"/>
        <c:auto val="0"/>
        <c:lblAlgn val="ctr"/>
        <c:lblOffset val="100"/>
        <c:tickLblSkip val="1"/>
        <c:tickMarkSkip val="1"/>
        <c:noMultiLvlLbl val="0"/>
      </c:catAx>
      <c:valAx>
        <c:axId val="1"/>
        <c:scaling>
          <c:orientation val="minMax"/>
        </c:scaling>
        <c:delete val="0"/>
        <c:axPos val="l"/>
        <c:numFmt formatCode="0.00000" sourceLinked="1"/>
        <c:majorTickMark val="cross"/>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TW"/>
          </a:p>
        </c:txPr>
        <c:crossAx val="2143233040"/>
        <c:crosses val="autoZero"/>
        <c:crossBetween val="between"/>
      </c:valAx>
      <c:spPr>
        <a:noFill/>
        <a:ln w="12700">
          <a:solidFill>
            <a:srgbClr val="000000"/>
          </a:solidFill>
          <a:prstDash val="solid"/>
        </a:ln>
      </c:spPr>
    </c:plotArea>
    <c:legend>
      <c:legendPos val="r"/>
      <c:layout>
        <c:manualLayout>
          <c:xMode val="edge"/>
          <c:yMode val="edge"/>
          <c:x val="0.28120829525004404"/>
          <c:y val="0.86941918145399288"/>
          <c:w val="0.43469357632917016"/>
          <c:h val="7.868271701639384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zh-TW"/>
        </a:p>
      </c:txPr>
    </c:legend>
    <c:plotVisOnly val="1"/>
    <c:dispBlanksAs val="gap"/>
    <c:showDLblsOverMax val="0"/>
  </c:chart>
  <c:spPr>
    <a:solidFill>
      <a:srgbClr val="FFFFFF"/>
    </a:solidFill>
    <a:ln w="127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zh-TW"/>
    </a:p>
  </c:txPr>
  <c:printSettings>
    <c:headerFooter alignWithMargins="0"/>
    <c:pageMargins b="1" l="0.75" r="0.75" t="1" header="0.5" footer="0.5"/>
    <c:pageSetup orientation="landscape" horizontalDpi="-4"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Part - Appraiser Average Chart</a:t>
            </a:r>
          </a:p>
          <a:p>
            <a:pPr>
              <a:defRPr sz="800" b="0"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Averages with Control Limits</a:t>
            </a:r>
          </a:p>
        </c:rich>
      </c:tx>
      <c:layout>
        <c:manualLayout>
          <c:xMode val="edge"/>
          <c:yMode val="edge"/>
          <c:x val="0.34063430964441549"/>
          <c:y val="1.3285177464115467E-2"/>
        </c:manualLayout>
      </c:layout>
      <c:overlay val="0"/>
      <c:spPr>
        <a:noFill/>
        <a:ln w="25400">
          <a:noFill/>
        </a:ln>
      </c:spPr>
    </c:title>
    <c:autoTitleDeleted val="0"/>
    <c:plotArea>
      <c:layout>
        <c:manualLayout>
          <c:layoutTarget val="inner"/>
          <c:xMode val="edge"/>
          <c:yMode val="edge"/>
          <c:x val="8.5879059211837194E-2"/>
          <c:y val="0.14003257938012592"/>
          <c:w val="0.89049091598851315"/>
          <c:h val="0.65223890467058332"/>
        </c:manualLayout>
      </c:layout>
      <c:lineChart>
        <c:grouping val="standard"/>
        <c:varyColors val="0"/>
        <c:ser>
          <c:idx val="0"/>
          <c:order val="0"/>
          <c:spPr>
            <a:ln w="12700">
              <a:solidFill>
                <a:srgbClr val="000000"/>
              </a:solidFill>
              <a:prstDash val="solid"/>
            </a:ln>
          </c:spPr>
          <c:marker>
            <c:symbol val="circle"/>
            <c:size val="5"/>
            <c:spPr>
              <a:solidFill>
                <a:srgbClr val="000000"/>
              </a:solidFill>
              <a:ln>
                <a:solidFill>
                  <a:srgbClr val="000000"/>
                </a:solidFill>
                <a:prstDash val="solid"/>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Plots'!$P$111:$P$142</c:f>
              <c:numCache>
                <c:formatCode>0.00000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0-E800-4092-BC3D-7A8343EFBEB9}"/>
            </c:ext>
          </c:extLst>
        </c:ser>
        <c:ser>
          <c:idx val="1"/>
          <c:order val="1"/>
          <c:spPr>
            <a:ln w="12700">
              <a:solidFill>
                <a:schemeClr val="tx1"/>
              </a:solidFill>
              <a:prstDash val="dash"/>
            </a:ln>
          </c:spPr>
          <c:marker>
            <c:spPr>
              <a:noFill/>
              <a:ln>
                <a:no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Plots'!$R$111:$R$142</c:f>
              <c:numCache>
                <c:formatCode>0.0000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smooth val="0"/>
          <c:extLst>
            <c:ext xmlns:c16="http://schemas.microsoft.com/office/drawing/2014/chart" uri="{C3380CC4-5D6E-409C-BE32-E72D297353CC}">
              <c16:uniqueId val="{00000001-E800-4092-BC3D-7A8343EFBEB9}"/>
            </c:ext>
          </c:extLst>
        </c:ser>
        <c:ser>
          <c:idx val="2"/>
          <c:order val="2"/>
          <c:spPr>
            <a:ln w="12700">
              <a:solidFill>
                <a:schemeClr val="tx1"/>
              </a:solidFill>
              <a:prstDash val="dash"/>
            </a:ln>
          </c:spPr>
          <c:marker>
            <c:spPr>
              <a:noFill/>
              <a:ln>
                <a:no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Plots'!$S$111:$S$142</c:f>
              <c:numCache>
                <c:formatCode>0.0000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smooth val="0"/>
          <c:extLst>
            <c:ext xmlns:c16="http://schemas.microsoft.com/office/drawing/2014/chart" uri="{C3380CC4-5D6E-409C-BE32-E72D297353CC}">
              <c16:uniqueId val="{00000002-E800-4092-BC3D-7A8343EFBEB9}"/>
            </c:ext>
          </c:extLst>
        </c:ser>
        <c:dLbls>
          <c:showLegendKey val="0"/>
          <c:showVal val="0"/>
          <c:showCatName val="0"/>
          <c:showSerName val="0"/>
          <c:showPercent val="0"/>
          <c:showBubbleSize val="0"/>
        </c:dLbls>
        <c:marker val="1"/>
        <c:smooth val="0"/>
        <c:axId val="2143235536"/>
        <c:axId val="1"/>
      </c:lineChart>
      <c:catAx>
        <c:axId val="2143235536"/>
        <c:scaling>
          <c:orientation val="minMax"/>
        </c:scaling>
        <c:delete val="0"/>
        <c:axPos val="b"/>
        <c:numFmt formatCode="General" sourceLinked="1"/>
        <c:majorTickMark val="cross"/>
        <c:minorTickMark val="none"/>
        <c:tickLblPos val="nextTo"/>
        <c:spPr>
          <a:ln w="12700">
            <a:solidFill>
              <a:srgbClr val="000000"/>
            </a:solidFill>
            <a:prstDash val="solid"/>
          </a:ln>
        </c:spPr>
        <c:txPr>
          <a:bodyPr rot="0" vert="wordArtVert"/>
          <a:lstStyle/>
          <a:p>
            <a:pPr>
              <a:defRPr sz="700" b="1" i="0" u="none" strike="noStrike" baseline="0">
                <a:solidFill>
                  <a:srgbClr val="000000"/>
                </a:solidFill>
                <a:latin typeface="Arial"/>
                <a:ea typeface="Arial"/>
                <a:cs typeface="Arial"/>
              </a:defRPr>
            </a:pPr>
            <a:endParaRPr lang="zh-TW"/>
          </a:p>
        </c:txPr>
        <c:crossAx val="1"/>
        <c:crosses val="autoZero"/>
        <c:auto val="0"/>
        <c:lblAlgn val="ctr"/>
        <c:lblOffset val="100"/>
        <c:tickLblSkip val="2"/>
        <c:tickMarkSkip val="1"/>
        <c:noMultiLvlLbl val="0"/>
      </c:catAx>
      <c:valAx>
        <c:axId val="1"/>
        <c:scaling>
          <c:orientation val="minMax"/>
        </c:scaling>
        <c:delete val="0"/>
        <c:axPos val="l"/>
        <c:numFmt formatCode="0.00000" sourceLinked="1"/>
        <c:majorTickMark val="cross"/>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TW"/>
          </a:p>
        </c:txPr>
        <c:crossAx val="2143235536"/>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127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zh-TW"/>
    </a:p>
  </c:txPr>
  <c:printSettings>
    <c:headerFooter alignWithMargins="0"/>
    <c:pageMargins b="0.76" l="0.75" r="0.75" t="0.66" header="0.5" footer="0.5"/>
    <c:pageSetup orientation="landscape" horizontalDpi="-4" verticalDpi="3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R&amp;R Plot - by Parts</a:t>
            </a:r>
          </a:p>
        </c:rich>
      </c:tx>
      <c:layout>
        <c:manualLayout>
          <c:xMode val="edge"/>
          <c:yMode val="edge"/>
          <c:x val="0.39942398979317417"/>
          <c:y val="3.3665760641129819E-2"/>
        </c:manualLayout>
      </c:layout>
      <c:overlay val="0"/>
      <c:spPr>
        <a:noFill/>
        <a:ln w="25400">
          <a:noFill/>
        </a:ln>
      </c:spPr>
    </c:title>
    <c:autoTitleDeleted val="0"/>
    <c:plotArea>
      <c:layout>
        <c:manualLayout>
          <c:layoutTarget val="inner"/>
          <c:xMode val="edge"/>
          <c:yMode val="edge"/>
          <c:x val="4.6109561992932722E-2"/>
          <c:y val="0.13466366959473774"/>
          <c:w val="0.94294054275547412"/>
          <c:h val="0.74314395443021941"/>
        </c:manualLayout>
      </c:layout>
      <c:lineChart>
        <c:grouping val="standard"/>
        <c:varyColors val="0"/>
        <c:ser>
          <c:idx val="0"/>
          <c:order val="0"/>
          <c:spPr>
            <a:ln>
              <a:noFill/>
            </a:ln>
          </c:spPr>
          <c:marker>
            <c:symbol val="dash"/>
            <c:size val="5"/>
            <c:spPr>
              <a:solidFill>
                <a:srgbClr val="00B050"/>
              </a:solidFill>
              <a:ln>
                <a:solidFill>
                  <a:srgbClr val="00B050"/>
                </a:solidFill>
                <a:prstDash val="solid"/>
              </a:ln>
            </c:spPr>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Plots'!$C$111:$C$149</c:f>
              <c:numCache>
                <c:formatCode>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0-8101-48B2-88DD-CE3D84F3958A}"/>
            </c:ext>
          </c:extLst>
        </c:ser>
        <c:ser>
          <c:idx val="1"/>
          <c:order val="1"/>
          <c:spPr>
            <a:ln>
              <a:noFill/>
            </a:ln>
          </c:spPr>
          <c:marker>
            <c:symbol val="dash"/>
            <c:size val="5"/>
            <c:spPr>
              <a:solidFill>
                <a:srgbClr val="0070C0"/>
              </a:solidFill>
              <a:ln>
                <a:solidFill>
                  <a:srgbClr val="0070C0"/>
                </a:solidFill>
                <a:prstDash val="solid"/>
              </a:ln>
            </c:spPr>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Plots'!$D$111:$D$149</c:f>
              <c:numCache>
                <c:formatCode>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1-8101-48B2-88DD-CE3D84F3958A}"/>
            </c:ext>
          </c:extLst>
        </c:ser>
        <c:ser>
          <c:idx val="2"/>
          <c:order val="2"/>
          <c:spPr>
            <a:ln>
              <a:noFill/>
            </a:ln>
          </c:spPr>
          <c:marker>
            <c:symbol val="dash"/>
            <c:size val="5"/>
            <c:spPr>
              <a:solidFill>
                <a:srgbClr val="7030A0"/>
              </a:solidFill>
              <a:ln>
                <a:solidFill>
                  <a:srgbClr val="7030A0"/>
                </a:solidFill>
                <a:prstDash val="solid"/>
              </a:ln>
            </c:spPr>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Plots'!$E$111:$E$149</c:f>
              <c:numCache>
                <c:formatCode>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2-8101-48B2-88DD-CE3D84F3958A}"/>
            </c:ext>
          </c:extLst>
        </c:ser>
        <c:ser>
          <c:idx val="3"/>
          <c:order val="3"/>
          <c:spPr>
            <a:ln>
              <a:solidFill>
                <a:schemeClr val="tx1"/>
              </a:solidFill>
            </a:ln>
          </c:spPr>
          <c:marker>
            <c:symbol val="none"/>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Plots'!$F$111:$F$149</c:f>
              <c:numCache>
                <c:formatCode>0.00000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3-8101-48B2-88DD-CE3D84F3958A}"/>
            </c:ext>
          </c:extLst>
        </c:ser>
        <c:ser>
          <c:idx val="4"/>
          <c:order val="4"/>
          <c:spPr>
            <a:ln w="12700">
              <a:solidFill>
                <a:srgbClr val="FF0000"/>
              </a:solidFill>
              <a:prstDash val="dash"/>
            </a:ln>
          </c:spPr>
          <c:marker>
            <c:symbol val="none"/>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Plots'!$G$111:$G$149</c:f>
              <c:numCache>
                <c:formatCode>0.00000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4-8101-48B2-88DD-CE3D84F3958A}"/>
            </c:ext>
          </c:extLst>
        </c:ser>
        <c:dLbls>
          <c:showLegendKey val="0"/>
          <c:showVal val="0"/>
          <c:showCatName val="0"/>
          <c:showSerName val="0"/>
          <c:showPercent val="0"/>
          <c:showBubbleSize val="0"/>
        </c:dLbls>
        <c:marker val="1"/>
        <c:smooth val="0"/>
        <c:axId val="2143232208"/>
        <c:axId val="1"/>
      </c:lineChart>
      <c:catAx>
        <c:axId val="2143232208"/>
        <c:scaling>
          <c:orientation val="minMax"/>
        </c:scaling>
        <c:delete val="0"/>
        <c:axPos val="b"/>
        <c:numFmt formatCode="General" sourceLinked="1"/>
        <c:majorTickMark val="cross"/>
        <c:minorTickMark val="none"/>
        <c:tickLblPos val="nextTo"/>
        <c:spPr>
          <a:ln w="12700">
            <a:solidFill>
              <a:srgbClr val="000000"/>
            </a:solidFill>
            <a:prstDash val="solid"/>
          </a:ln>
        </c:spPr>
        <c:txPr>
          <a:bodyPr rot="0" vert="wordArtVert"/>
          <a:lstStyle/>
          <a:p>
            <a:pPr>
              <a:defRPr sz="700" b="0" i="0" u="none" strike="noStrike" baseline="0">
                <a:solidFill>
                  <a:srgbClr val="000000"/>
                </a:solidFill>
                <a:latin typeface="Arial"/>
                <a:ea typeface="Arial"/>
                <a:cs typeface="Arial"/>
              </a:defRPr>
            </a:pPr>
            <a:endParaRPr lang="zh-TW"/>
          </a:p>
        </c:txPr>
        <c:crossAx val="1"/>
        <c:crosses val="autoZero"/>
        <c:auto val="0"/>
        <c:lblAlgn val="ctr"/>
        <c:lblOffset val="100"/>
        <c:noMultiLvlLbl val="0"/>
      </c:catAx>
      <c:valAx>
        <c:axId val="1"/>
        <c:scaling>
          <c:orientation val="minMax"/>
        </c:scaling>
        <c:delete val="0"/>
        <c:axPos val="l"/>
        <c:numFmt formatCode="0.0000" sourceLinked="1"/>
        <c:majorTickMark val="cross"/>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TW"/>
          </a:p>
        </c:txPr>
        <c:crossAx val="2143232208"/>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127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zh-TW"/>
    </a:p>
  </c:txPr>
  <c:printSettings>
    <c:headerFooter alignWithMargins="0"/>
    <c:pageMargins b="1" l="0.75" r="0.75" t="1" header="0.5" footer="0.5"/>
    <c:pageSetup orientation="landscape" horizontalDpi="-4"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kumimoji="0" lang="en-US" sz="1400" b="1" i="0" u="none" strike="noStrike" kern="1200" cap="none" spc="0" normalizeH="0" baseline="0" noProof="0">
                <a:ln>
                  <a:noFill/>
                </a:ln>
                <a:solidFill>
                  <a:srgbClr val="000000"/>
                </a:solidFill>
                <a:effectLst/>
                <a:uLnTx/>
                <a:uFillTx/>
                <a:latin typeface="Arial"/>
                <a:cs typeface="Arial"/>
              </a:rPr>
              <a:t>R&amp;R Plot - by Appraisers</a:t>
            </a:r>
          </a:p>
        </c:rich>
      </c:tx>
      <c:overlay val="0"/>
    </c:title>
    <c:autoTitleDeleted val="0"/>
    <c:plotArea>
      <c:layout/>
      <c:lineChart>
        <c:grouping val="standard"/>
        <c:varyColors val="0"/>
        <c:ser>
          <c:idx val="0"/>
          <c:order val="0"/>
          <c:spPr>
            <a:ln>
              <a:noFill/>
            </a:ln>
          </c:spPr>
          <c:marker>
            <c:symbol val="dash"/>
            <c:size val="7"/>
            <c:spPr>
              <a:solidFill>
                <a:schemeClr val="tx1"/>
              </a:solidFill>
              <a:ln>
                <a:solidFill>
                  <a:schemeClr val="tx1"/>
                </a:solid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Plots'!$M$111:$M$142</c:f>
              <c:numCache>
                <c:formatCode>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0-9095-489D-BE1E-B121621491E9}"/>
            </c:ext>
          </c:extLst>
        </c:ser>
        <c:ser>
          <c:idx val="1"/>
          <c:order val="1"/>
          <c:spPr>
            <a:ln>
              <a:noFill/>
            </a:ln>
          </c:spPr>
          <c:marker>
            <c:symbol val="dash"/>
            <c:size val="7"/>
            <c:spPr>
              <a:solidFill>
                <a:schemeClr val="tx1"/>
              </a:solidFill>
              <a:ln>
                <a:solidFill>
                  <a:schemeClr val="tx1"/>
                </a:solid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Plots'!$N$111:$N$142</c:f>
              <c:numCache>
                <c:formatCode>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1-9095-489D-BE1E-B121621491E9}"/>
            </c:ext>
          </c:extLst>
        </c:ser>
        <c:ser>
          <c:idx val="2"/>
          <c:order val="2"/>
          <c:spPr>
            <a:ln>
              <a:noFill/>
            </a:ln>
          </c:spPr>
          <c:marker>
            <c:symbol val="dash"/>
            <c:size val="7"/>
            <c:spPr>
              <a:solidFill>
                <a:schemeClr val="tx1"/>
              </a:solidFill>
              <a:ln>
                <a:solidFill>
                  <a:schemeClr val="tx1"/>
                </a:solid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Plots'!$O$111:$O$142</c:f>
              <c:numCache>
                <c:formatCode>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2-9095-489D-BE1E-B121621491E9}"/>
            </c:ext>
          </c:extLst>
        </c:ser>
        <c:ser>
          <c:idx val="3"/>
          <c:order val="3"/>
          <c:spPr>
            <a:ln w="12700">
              <a:solidFill>
                <a:schemeClr val="tx1"/>
              </a:solidFill>
            </a:ln>
          </c:spPr>
          <c:marker>
            <c:spPr>
              <a:noFill/>
              <a:ln>
                <a:noFill/>
              </a:ln>
            </c:spPr>
          </c:marker>
          <c:dPt>
            <c:idx val="20"/>
            <c:marker>
              <c:symbol val="none"/>
            </c:marker>
            <c:bubble3D val="0"/>
            <c:extLst>
              <c:ext xmlns:c16="http://schemas.microsoft.com/office/drawing/2014/chart" uri="{C3380CC4-5D6E-409C-BE32-E72D297353CC}">
                <c16:uniqueId val="{00000003-9095-489D-BE1E-B121621491E9}"/>
              </c:ext>
            </c:extLst>
          </c:dPt>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Plots'!$P$111:$P$142</c:f>
              <c:numCache>
                <c:formatCode>0.00000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4-9095-489D-BE1E-B121621491E9}"/>
            </c:ext>
          </c:extLst>
        </c:ser>
        <c:ser>
          <c:idx val="4"/>
          <c:order val="4"/>
          <c:spPr>
            <a:ln w="12700">
              <a:solidFill>
                <a:srgbClr val="FF0000"/>
              </a:solidFill>
              <a:prstDash val="dash"/>
            </a:ln>
          </c:spPr>
          <c:marker>
            <c:spPr>
              <a:noFill/>
              <a:ln>
                <a:no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Plots'!$Q$111:$Q$142</c:f>
              <c:numCache>
                <c:formatCode>0.00000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5-9095-489D-BE1E-B121621491E9}"/>
            </c:ext>
          </c:extLst>
        </c:ser>
        <c:dLbls>
          <c:showLegendKey val="0"/>
          <c:showVal val="0"/>
          <c:showCatName val="0"/>
          <c:showSerName val="0"/>
          <c:showPercent val="0"/>
          <c:showBubbleSize val="0"/>
        </c:dLbls>
        <c:marker val="1"/>
        <c:smooth val="0"/>
        <c:axId val="298684287"/>
        <c:axId val="298684703"/>
      </c:lineChart>
      <c:catAx>
        <c:axId val="298684287"/>
        <c:scaling>
          <c:orientation val="minMax"/>
        </c:scaling>
        <c:delete val="0"/>
        <c:axPos val="b"/>
        <c:numFmt formatCode="General" sourceLinked="1"/>
        <c:majorTickMark val="out"/>
        <c:minorTickMark val="none"/>
        <c:tickLblPos val="nextTo"/>
        <c:crossAx val="298684703"/>
        <c:crosses val="autoZero"/>
        <c:auto val="1"/>
        <c:lblAlgn val="ctr"/>
        <c:lblOffset val="100"/>
        <c:noMultiLvlLbl val="0"/>
      </c:catAx>
      <c:valAx>
        <c:axId val="298684703"/>
        <c:scaling>
          <c:orientation val="minMax"/>
        </c:scaling>
        <c:delete val="0"/>
        <c:axPos val="l"/>
        <c:majorGridlines/>
        <c:numFmt formatCode="0.0000" sourceLinked="1"/>
        <c:majorTickMark val="out"/>
        <c:minorTickMark val="none"/>
        <c:tickLblPos val="nextTo"/>
        <c:crossAx val="29868428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solidFill>
        <a:schemeClr val="tx1"/>
      </a:solidFill>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125607</xdr:colOff>
      <xdr:row>1</xdr:row>
      <xdr:rowOff>157006</xdr:rowOff>
    </xdr:from>
    <xdr:to>
      <xdr:col>5</xdr:col>
      <xdr:colOff>94205</xdr:colOff>
      <xdr:row>7</xdr:row>
      <xdr:rowOff>104671</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25607" y="512885"/>
          <a:ext cx="3004038" cy="1266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1">
              <a:solidFill>
                <a:srgbClr val="002060"/>
              </a:solidFill>
            </a:rPr>
            <a:t>Customer Confidential</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29</xdr:col>
          <xdr:colOff>28575</xdr:colOff>
          <xdr:row>5</xdr:row>
          <xdr:rowOff>0</xdr:rowOff>
        </xdr:from>
        <xdr:to>
          <xdr:col>29</xdr:col>
          <xdr:colOff>219075</xdr:colOff>
          <xdr:row>6</xdr:row>
          <xdr:rowOff>28575</xdr:rowOff>
        </xdr:to>
        <xdr:sp macro="" textlink="">
          <xdr:nvSpPr>
            <xdr:cNvPr id="66561" name="Check Box 1" hidden="1">
              <a:extLst>
                <a:ext uri="{63B3BB69-23CF-44E3-9099-C40C66FF867C}">
                  <a14:compatExt spid="_x0000_s66561"/>
                </a:ext>
                <a:ext uri="{FF2B5EF4-FFF2-40B4-BE49-F238E27FC236}">
                  <a16:creationId xmlns:a16="http://schemas.microsoft.com/office/drawing/2014/main" id="{00000000-0008-0000-0600-000001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6</xdr:row>
          <xdr:rowOff>152400</xdr:rowOff>
        </xdr:from>
        <xdr:to>
          <xdr:col>29</xdr:col>
          <xdr:colOff>219075</xdr:colOff>
          <xdr:row>8</xdr:row>
          <xdr:rowOff>0</xdr:rowOff>
        </xdr:to>
        <xdr:sp macro="" textlink="">
          <xdr:nvSpPr>
            <xdr:cNvPr id="66562" name="Check Box 2" hidden="1">
              <a:extLst>
                <a:ext uri="{63B3BB69-23CF-44E3-9099-C40C66FF867C}">
                  <a14:compatExt spid="_x0000_s66562"/>
                </a:ext>
                <a:ext uri="{FF2B5EF4-FFF2-40B4-BE49-F238E27FC236}">
                  <a16:creationId xmlns:a16="http://schemas.microsoft.com/office/drawing/2014/main" id="{00000000-0008-0000-0600-000002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5</xdr:row>
          <xdr:rowOff>152400</xdr:rowOff>
        </xdr:from>
        <xdr:to>
          <xdr:col>29</xdr:col>
          <xdr:colOff>219075</xdr:colOff>
          <xdr:row>7</xdr:row>
          <xdr:rowOff>28575</xdr:rowOff>
        </xdr:to>
        <xdr:sp macro="" textlink="">
          <xdr:nvSpPr>
            <xdr:cNvPr id="66563" name="Check Box 3" hidden="1">
              <a:extLst>
                <a:ext uri="{63B3BB69-23CF-44E3-9099-C40C66FF867C}">
                  <a14:compatExt spid="_x0000_s66563"/>
                </a:ext>
                <a:ext uri="{FF2B5EF4-FFF2-40B4-BE49-F238E27FC236}">
                  <a16:creationId xmlns:a16="http://schemas.microsoft.com/office/drawing/2014/main" id="{00000000-0008-0000-0600-000003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152400</xdr:colOff>
          <xdr:row>6</xdr:row>
          <xdr:rowOff>180975</xdr:rowOff>
        </xdr:from>
        <xdr:to>
          <xdr:col>16</xdr:col>
          <xdr:colOff>457200</xdr:colOff>
          <xdr:row>8</xdr:row>
          <xdr:rowOff>28575</xdr:rowOff>
        </xdr:to>
        <xdr:sp macro="" textlink="">
          <xdr:nvSpPr>
            <xdr:cNvPr id="61445" name="Check Box 5" hidden="1">
              <a:extLst>
                <a:ext uri="{63B3BB69-23CF-44E3-9099-C40C66FF867C}">
                  <a14:compatExt spid="_x0000_s61445"/>
                </a:ext>
                <a:ext uri="{FF2B5EF4-FFF2-40B4-BE49-F238E27FC236}">
                  <a16:creationId xmlns:a16="http://schemas.microsoft.com/office/drawing/2014/main" id="{00000000-0008-0000-0800-000005F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6</xdr:row>
          <xdr:rowOff>0</xdr:rowOff>
        </xdr:from>
        <xdr:to>
          <xdr:col>16</xdr:col>
          <xdr:colOff>457200</xdr:colOff>
          <xdr:row>7</xdr:row>
          <xdr:rowOff>28575</xdr:rowOff>
        </xdr:to>
        <xdr:sp macro="" textlink="">
          <xdr:nvSpPr>
            <xdr:cNvPr id="61446" name="Check Box 6" hidden="1">
              <a:extLst>
                <a:ext uri="{63B3BB69-23CF-44E3-9099-C40C66FF867C}">
                  <a14:compatExt spid="_x0000_s61446"/>
                </a:ext>
                <a:ext uri="{FF2B5EF4-FFF2-40B4-BE49-F238E27FC236}">
                  <a16:creationId xmlns:a16="http://schemas.microsoft.com/office/drawing/2014/main" id="{00000000-0008-0000-0800-000006F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4</xdr:row>
          <xdr:rowOff>333375</xdr:rowOff>
        </xdr:from>
        <xdr:to>
          <xdr:col>16</xdr:col>
          <xdr:colOff>457200</xdr:colOff>
          <xdr:row>6</xdr:row>
          <xdr:rowOff>28575</xdr:rowOff>
        </xdr:to>
        <xdr:sp macro="" textlink="">
          <xdr:nvSpPr>
            <xdr:cNvPr id="61450" name="Check Box 10" hidden="1">
              <a:extLst>
                <a:ext uri="{63B3BB69-23CF-44E3-9099-C40C66FF867C}">
                  <a14:compatExt spid="_x0000_s61450"/>
                </a:ext>
                <a:ext uri="{FF2B5EF4-FFF2-40B4-BE49-F238E27FC236}">
                  <a16:creationId xmlns:a16="http://schemas.microsoft.com/office/drawing/2014/main" id="{00000000-0008-0000-0800-00000AF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142875</xdr:colOff>
          <xdr:row>4</xdr:row>
          <xdr:rowOff>114300</xdr:rowOff>
        </xdr:from>
        <xdr:to>
          <xdr:col>15</xdr:col>
          <xdr:colOff>447675</xdr:colOff>
          <xdr:row>6</xdr:row>
          <xdr:rowOff>66675</xdr:rowOff>
        </xdr:to>
        <xdr:sp macro="" textlink="">
          <xdr:nvSpPr>
            <xdr:cNvPr id="873473" name="Check Box 1" hidden="1">
              <a:extLst>
                <a:ext uri="{63B3BB69-23CF-44E3-9099-C40C66FF867C}">
                  <a14:compatExt spid="_x0000_s873473"/>
                </a:ext>
                <a:ext uri="{FF2B5EF4-FFF2-40B4-BE49-F238E27FC236}">
                  <a16:creationId xmlns:a16="http://schemas.microsoft.com/office/drawing/2014/main" id="{00000000-0008-0000-0900-0000015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142875</xdr:colOff>
          <xdr:row>3</xdr:row>
          <xdr:rowOff>266700</xdr:rowOff>
        </xdr:from>
        <xdr:to>
          <xdr:col>15</xdr:col>
          <xdr:colOff>447675</xdr:colOff>
          <xdr:row>5</xdr:row>
          <xdr:rowOff>38100</xdr:rowOff>
        </xdr:to>
        <xdr:sp macro="" textlink="">
          <xdr:nvSpPr>
            <xdr:cNvPr id="873474" name="Check Box 2" hidden="1">
              <a:extLst>
                <a:ext uri="{63B3BB69-23CF-44E3-9099-C40C66FF867C}">
                  <a14:compatExt spid="_x0000_s873474"/>
                </a:ext>
                <a:ext uri="{FF2B5EF4-FFF2-40B4-BE49-F238E27FC236}">
                  <a16:creationId xmlns:a16="http://schemas.microsoft.com/office/drawing/2014/main" id="{00000000-0008-0000-0900-0000025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48000</xdr:colOff>
      <xdr:row>34</xdr:row>
      <xdr:rowOff>8032</xdr:rowOff>
    </xdr:from>
    <xdr:to>
      <xdr:col>503</xdr:col>
      <xdr:colOff>541059</xdr:colOff>
      <xdr:row>53</xdr:row>
      <xdr:rowOff>131294</xdr:rowOff>
    </xdr:to>
    <xdr:graphicFrame macro="">
      <xdr:nvGraphicFramePr>
        <xdr:cNvPr id="4" name="Chart 1">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126932</xdr:colOff>
      <xdr:row>48</xdr:row>
      <xdr:rowOff>35248</xdr:rowOff>
    </xdr:from>
    <xdr:to>
      <xdr:col>1</xdr:col>
      <xdr:colOff>1198978</xdr:colOff>
      <xdr:row>49</xdr:row>
      <xdr:rowOff>98189</xdr:rowOff>
    </xdr:to>
    <xdr:sp macro="" textlink="">
      <xdr:nvSpPr>
        <xdr:cNvPr id="5" name="Text Box 3">
          <a:extLst>
            <a:ext uri="{FF2B5EF4-FFF2-40B4-BE49-F238E27FC236}">
              <a16:creationId xmlns:a16="http://schemas.microsoft.com/office/drawing/2014/main" id="{00000000-0008-0000-0900-000008000000}"/>
            </a:ext>
          </a:extLst>
        </xdr:cNvPr>
        <xdr:cNvSpPr txBox="1">
          <a:spLocks noChangeArrowheads="1"/>
        </xdr:cNvSpPr>
      </xdr:nvSpPr>
      <xdr:spPr bwMode="auto">
        <a:xfrm>
          <a:off x="825432" y="8499798"/>
          <a:ext cx="1072046" cy="221691"/>
        </a:xfrm>
        <a:prstGeom prst="rect">
          <a:avLst/>
        </a:prstGeom>
        <a:solidFill>
          <a:srgbClr val="FFFFCC"/>
        </a:solidFill>
        <a:ln w="9525">
          <a:solidFill>
            <a:srgbClr val="000000"/>
          </a:solidFill>
          <a:miter lim="800000"/>
          <a:headEnd/>
          <a:tailEnd/>
        </a:ln>
      </xdr:spPr>
      <xdr:txBody>
        <a:bodyPr wrap="square" lIns="27432" tIns="2286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en-US" sz="1000" b="1" i="0" strike="noStrike">
              <a:solidFill>
                <a:srgbClr val="000000"/>
              </a:solidFill>
              <a:latin typeface="Arial"/>
              <a:cs typeface="Arial"/>
            </a:rPr>
            <a:t>LSL = -100%</a:t>
          </a:r>
        </a:p>
      </xdr:txBody>
    </xdr:sp>
    <xdr:clientData/>
  </xdr:twoCellAnchor>
  <xdr:twoCellAnchor>
    <xdr:from>
      <xdr:col>0</xdr:col>
      <xdr:colOff>47626</xdr:colOff>
      <xdr:row>55</xdr:row>
      <xdr:rowOff>11206</xdr:rowOff>
    </xdr:from>
    <xdr:to>
      <xdr:col>503</xdr:col>
      <xdr:colOff>522721</xdr:colOff>
      <xdr:row>74</xdr:row>
      <xdr:rowOff>134471</xdr:rowOff>
    </xdr:to>
    <xdr:graphicFrame macro="">
      <xdr:nvGraphicFramePr>
        <xdr:cNvPr id="6" name="Chart 1">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142875</xdr:colOff>
          <xdr:row>5</xdr:row>
          <xdr:rowOff>123825</xdr:rowOff>
        </xdr:from>
        <xdr:to>
          <xdr:col>15</xdr:col>
          <xdr:colOff>447675</xdr:colOff>
          <xdr:row>7</xdr:row>
          <xdr:rowOff>66675</xdr:rowOff>
        </xdr:to>
        <xdr:sp macro="" textlink="">
          <xdr:nvSpPr>
            <xdr:cNvPr id="873475" name="Check Box 3" hidden="1">
              <a:extLst>
                <a:ext uri="{63B3BB69-23CF-44E3-9099-C40C66FF867C}">
                  <a14:compatExt spid="_x0000_s873475"/>
                </a:ext>
                <a:ext uri="{FF2B5EF4-FFF2-40B4-BE49-F238E27FC236}">
                  <a16:creationId xmlns:a16="http://schemas.microsoft.com/office/drawing/2014/main" id="{00000000-0008-0000-0900-0000035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c:userShapes xmlns:c="http://schemas.openxmlformats.org/drawingml/2006/chart">
  <cdr:relSizeAnchor xmlns:cdr="http://schemas.openxmlformats.org/drawingml/2006/chartDrawing">
    <cdr:from>
      <cdr:x>0.00132</cdr:x>
      <cdr:y>0.42381</cdr:y>
    </cdr:from>
    <cdr:to>
      <cdr:x>0.00505</cdr:x>
      <cdr:y>0.62855</cdr:y>
    </cdr:to>
    <cdr:sp macro="" textlink="">
      <cdr:nvSpPr>
        <cdr:cNvPr id="2" name="Text Box 3">
          <a:extLst xmlns:a="http://schemas.openxmlformats.org/drawingml/2006/main">
            <a:ext uri="{FF2B5EF4-FFF2-40B4-BE49-F238E27FC236}">
              <a16:creationId xmlns:a16="http://schemas.microsoft.com/office/drawing/2014/main" id="{00000000-0008-0000-1000-000005000000}"/>
            </a:ext>
          </a:extLst>
        </cdr:cNvPr>
        <cdr:cNvSpPr txBox="1">
          <a:spLocks xmlns:a="http://schemas.openxmlformats.org/drawingml/2006/main" noChangeArrowheads="1"/>
        </cdr:cNvSpPr>
      </cdr:nvSpPr>
      <cdr:spPr bwMode="auto">
        <a:xfrm xmlns:a="http://schemas.openxmlformats.org/drawingml/2006/main">
          <a:off x="487258" y="1356122"/>
          <a:ext cx="1381437" cy="655146"/>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Adjusted Nominal</a:t>
          </a:r>
        </a:p>
        <a:p xmlns:a="http://schemas.openxmlformats.org/drawingml/2006/main">
          <a:pPr algn="ctr" rtl="0">
            <a:defRPr sz="1000"/>
          </a:pPr>
          <a:r>
            <a:rPr lang="en-US" sz="1000" b="1" i="0" strike="noStrike">
              <a:solidFill>
                <a:srgbClr val="000000"/>
              </a:solidFill>
              <a:latin typeface="Arial"/>
              <a:cs typeface="Arial"/>
            </a:rPr>
            <a:t>(USL+LSL)/2 = 0%</a:t>
          </a:r>
        </a:p>
        <a:p xmlns:a="http://schemas.openxmlformats.org/drawingml/2006/main">
          <a:pPr algn="ctr" rtl="0">
            <a:defRPr sz="1000"/>
          </a:pPr>
          <a:r>
            <a:rPr lang="en-US" sz="1000" b="1" i="0" strike="noStrike">
              <a:solidFill>
                <a:srgbClr val="000000"/>
              </a:solidFill>
              <a:latin typeface="Arial"/>
              <a:cs typeface="Arial"/>
            </a:rPr>
            <a:t>Including</a:t>
          </a:r>
          <a:r>
            <a:rPr lang="en-US" sz="1000" b="1" i="0" strike="noStrike" baseline="0">
              <a:solidFill>
                <a:srgbClr val="000000"/>
              </a:solidFill>
              <a:latin typeface="Arial"/>
              <a:cs typeface="Arial"/>
            </a:rPr>
            <a:t> GD&amp;T Features</a:t>
          </a:r>
          <a:endParaRPr lang="en-US" sz="1000" b="1" i="0" strike="noStrike">
            <a:solidFill>
              <a:srgbClr val="000000"/>
            </a:solidFill>
            <a:latin typeface="Arial"/>
            <a:cs typeface="Arial"/>
          </a:endParaRPr>
        </a:p>
      </cdr:txBody>
    </cdr:sp>
  </cdr:relSizeAnchor>
  <cdr:relSizeAnchor xmlns:cdr="http://schemas.openxmlformats.org/drawingml/2006/chartDrawing">
    <cdr:from>
      <cdr:x>0.0022</cdr:x>
      <cdr:y>0.2489</cdr:y>
    </cdr:from>
    <cdr:to>
      <cdr:x>0.00505</cdr:x>
      <cdr:y>0.32287</cdr:y>
    </cdr:to>
    <cdr:sp macro="" textlink="">
      <cdr:nvSpPr>
        <cdr:cNvPr id="3" name="Text Box 3">
          <a:extLst xmlns:a="http://schemas.openxmlformats.org/drawingml/2006/main">
            <a:ext uri="{FF2B5EF4-FFF2-40B4-BE49-F238E27FC236}">
              <a16:creationId xmlns:a16="http://schemas.microsoft.com/office/drawing/2014/main" id="{58689BF6-F00E-4B0E-BF26-922E964F78DC}"/>
            </a:ext>
          </a:extLst>
        </cdr:cNvPr>
        <cdr:cNvSpPr txBox="1">
          <a:spLocks xmlns:a="http://schemas.openxmlformats.org/drawingml/2006/main" noChangeArrowheads="1"/>
        </cdr:cNvSpPr>
      </cdr:nvSpPr>
      <cdr:spPr bwMode="auto">
        <a:xfrm xmlns:a="http://schemas.openxmlformats.org/drawingml/2006/main">
          <a:off x="814789" y="796434"/>
          <a:ext cx="1055522" cy="236692"/>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USL = 100%</a:t>
          </a:r>
        </a:p>
      </cdr:txBody>
    </cdr:sp>
  </cdr:relSizeAnchor>
</c:userShapes>
</file>

<file path=xl/drawings/drawing6.xml><?xml version="1.0" encoding="utf-8"?>
<c:userShapes xmlns:c="http://schemas.openxmlformats.org/drawingml/2006/chart">
  <cdr:relSizeAnchor xmlns:cdr="http://schemas.openxmlformats.org/drawingml/2006/chartDrawing">
    <cdr:from>
      <cdr:x>0.00133</cdr:x>
      <cdr:y>0.35735</cdr:y>
    </cdr:from>
    <cdr:to>
      <cdr:x>0.00512</cdr:x>
      <cdr:y>0.55953</cdr:y>
    </cdr:to>
    <cdr:sp macro="" textlink="">
      <cdr:nvSpPr>
        <cdr:cNvPr id="2" name="Text Box 3">
          <a:extLst xmlns:a="http://schemas.openxmlformats.org/drawingml/2006/main">
            <a:ext uri="{FF2B5EF4-FFF2-40B4-BE49-F238E27FC236}">
              <a16:creationId xmlns:a16="http://schemas.microsoft.com/office/drawing/2014/main" id="{00000000-0008-0000-1000-000005000000}"/>
            </a:ext>
          </a:extLst>
        </cdr:cNvPr>
        <cdr:cNvSpPr txBox="1">
          <a:spLocks xmlns:a="http://schemas.openxmlformats.org/drawingml/2006/main" noChangeArrowheads="1"/>
        </cdr:cNvSpPr>
      </cdr:nvSpPr>
      <cdr:spPr bwMode="auto">
        <a:xfrm xmlns:a="http://schemas.openxmlformats.org/drawingml/2006/main">
          <a:off x="492952" y="1144588"/>
          <a:ext cx="1403614" cy="647606"/>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Adjusted Nominal</a:t>
          </a:r>
        </a:p>
        <a:p xmlns:a="http://schemas.openxmlformats.org/drawingml/2006/main">
          <a:pPr algn="ctr" rtl="0">
            <a:defRPr sz="1000"/>
          </a:pPr>
          <a:r>
            <a:rPr lang="en-US" sz="1000" b="1" i="0" strike="noStrike">
              <a:solidFill>
                <a:srgbClr val="000000"/>
              </a:solidFill>
              <a:latin typeface="Arial"/>
              <a:cs typeface="Arial"/>
            </a:rPr>
            <a:t>(USL+LSL)/2 = 0%</a:t>
          </a:r>
        </a:p>
        <a:p xmlns:a="http://schemas.openxmlformats.org/drawingml/2006/main">
          <a:pPr algn="ctr" rtl="0">
            <a:defRPr sz="1000"/>
          </a:pPr>
          <a:r>
            <a:rPr lang="en-US" sz="1000" b="1" i="0" strike="noStrike">
              <a:solidFill>
                <a:srgbClr val="000000"/>
              </a:solidFill>
              <a:latin typeface="Arial"/>
              <a:cs typeface="Arial"/>
            </a:rPr>
            <a:t>Including GD&amp;T Features</a:t>
          </a:r>
        </a:p>
      </cdr:txBody>
    </cdr:sp>
  </cdr:relSizeAnchor>
  <cdr:relSizeAnchor xmlns:cdr="http://schemas.openxmlformats.org/drawingml/2006/chartDrawing">
    <cdr:from>
      <cdr:x>0.00241</cdr:x>
      <cdr:y>0.18739</cdr:y>
    </cdr:from>
    <cdr:to>
      <cdr:x>0.0051</cdr:x>
      <cdr:y>0.26136</cdr:y>
    </cdr:to>
    <cdr:sp macro="" textlink="">
      <cdr:nvSpPr>
        <cdr:cNvPr id="3" name="Text Box 3">
          <a:extLst xmlns:a="http://schemas.openxmlformats.org/drawingml/2006/main">
            <a:ext uri="{FF2B5EF4-FFF2-40B4-BE49-F238E27FC236}">
              <a16:creationId xmlns:a16="http://schemas.microsoft.com/office/drawing/2014/main" id="{58689BF6-F00E-4B0E-BF26-922E964F78DC}"/>
            </a:ext>
          </a:extLst>
        </cdr:cNvPr>
        <cdr:cNvSpPr txBox="1">
          <a:spLocks xmlns:a="http://schemas.openxmlformats.org/drawingml/2006/main" noChangeArrowheads="1"/>
        </cdr:cNvSpPr>
      </cdr:nvSpPr>
      <cdr:spPr bwMode="auto">
        <a:xfrm xmlns:a="http://schemas.openxmlformats.org/drawingml/2006/main">
          <a:off x="892854" y="600216"/>
          <a:ext cx="996232" cy="236927"/>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USL = 100%</a:t>
          </a:r>
        </a:p>
      </cdr:txBody>
    </cdr:sp>
  </cdr:relSizeAnchor>
  <cdr:relSizeAnchor xmlns:cdr="http://schemas.openxmlformats.org/drawingml/2006/chartDrawing">
    <cdr:from>
      <cdr:x>0.00233</cdr:x>
      <cdr:y>0.65112</cdr:y>
    </cdr:from>
    <cdr:to>
      <cdr:x>0.00509</cdr:x>
      <cdr:y>0.72289</cdr:y>
    </cdr:to>
    <cdr:sp macro="" textlink="">
      <cdr:nvSpPr>
        <cdr:cNvPr id="5" name="Text Box 3">
          <a:extLst xmlns:a="http://schemas.openxmlformats.org/drawingml/2006/main">
            <a:ext uri="{FF2B5EF4-FFF2-40B4-BE49-F238E27FC236}">
              <a16:creationId xmlns:a16="http://schemas.microsoft.com/office/drawing/2014/main" id="{3AFDA652-F823-4C36-BFC8-A38D996B6A7E}"/>
            </a:ext>
          </a:extLst>
        </cdr:cNvPr>
        <cdr:cNvSpPr txBox="1">
          <a:spLocks xmlns:a="http://schemas.openxmlformats.org/drawingml/2006/main" noChangeArrowheads="1"/>
        </cdr:cNvSpPr>
      </cdr:nvSpPr>
      <cdr:spPr bwMode="auto">
        <a:xfrm xmlns:a="http://schemas.openxmlformats.org/drawingml/2006/main">
          <a:off x="863984" y="2085559"/>
          <a:ext cx="1022157" cy="229880"/>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LSL = -100%</a:t>
          </a:r>
        </a:p>
      </cdr:txBody>
    </cdr:sp>
  </cdr:relSizeAnchor>
</c:userShapes>
</file>

<file path=xl/drawings/drawing7.xml><?xml version="1.0" encoding="utf-8"?>
<xdr:wsDr xmlns:xdr="http://schemas.openxmlformats.org/drawingml/2006/spreadsheetDrawing" xmlns:a="http://schemas.openxmlformats.org/drawingml/2006/main">
  <xdr:twoCellAnchor>
    <xdr:from>
      <xdr:col>18</xdr:col>
      <xdr:colOff>0</xdr:colOff>
      <xdr:row>66</xdr:row>
      <xdr:rowOff>190501</xdr:rowOff>
    </xdr:from>
    <xdr:to>
      <xdr:col>30</xdr:col>
      <xdr:colOff>9525</xdr:colOff>
      <xdr:row>90</xdr:row>
      <xdr:rowOff>133351</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xdr:colOff>
      <xdr:row>45</xdr:row>
      <xdr:rowOff>161925</xdr:rowOff>
    </xdr:from>
    <xdr:to>
      <xdr:col>30</xdr:col>
      <xdr:colOff>1</xdr:colOff>
      <xdr:row>66</xdr:row>
      <xdr:rowOff>25586</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560293</xdr:colOff>
      <xdr:row>62</xdr:row>
      <xdr:rowOff>39968</xdr:rowOff>
    </xdr:from>
    <xdr:to>
      <xdr:col>12</xdr:col>
      <xdr:colOff>753968</xdr:colOff>
      <xdr:row>66</xdr:row>
      <xdr:rowOff>8030</xdr:rowOff>
    </xdr:to>
    <xdr:sp macro="" textlink="">
      <xdr:nvSpPr>
        <xdr:cNvPr id="6" name="Left Brace 5">
          <a:extLst>
            <a:ext uri="{FF2B5EF4-FFF2-40B4-BE49-F238E27FC236}">
              <a16:creationId xmlns:a16="http://schemas.microsoft.com/office/drawing/2014/main" id="{00000000-0008-0000-0B00-000006000000}"/>
            </a:ext>
          </a:extLst>
        </xdr:cNvPr>
        <xdr:cNvSpPr/>
      </xdr:nvSpPr>
      <xdr:spPr bwMode="auto">
        <a:xfrm>
          <a:off x="9707468" y="12108143"/>
          <a:ext cx="187325" cy="771337"/>
        </a:xfrm>
        <a:prstGeom prst="leftBrace">
          <a:avLst/>
        </a:prstGeom>
        <a:solidFill>
          <a:srgbClr val="FFFFFF"/>
        </a:solidFill>
        <a:ln w="19050"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11</xdr:col>
      <xdr:colOff>781238</xdr:colOff>
      <xdr:row>65</xdr:row>
      <xdr:rowOff>14383</xdr:rowOff>
    </xdr:from>
    <xdr:to>
      <xdr:col>12</xdr:col>
      <xdr:colOff>654797</xdr:colOff>
      <xdr:row>74</xdr:row>
      <xdr:rowOff>153708</xdr:rowOff>
    </xdr:to>
    <xdr:sp macro="" textlink="">
      <xdr:nvSpPr>
        <xdr:cNvPr id="7" name="Right Brace 6">
          <a:extLst>
            <a:ext uri="{FF2B5EF4-FFF2-40B4-BE49-F238E27FC236}">
              <a16:creationId xmlns:a16="http://schemas.microsoft.com/office/drawing/2014/main" id="{00000000-0008-0000-0B00-000007000000}"/>
            </a:ext>
          </a:extLst>
        </xdr:cNvPr>
        <xdr:cNvSpPr/>
      </xdr:nvSpPr>
      <xdr:spPr bwMode="auto">
        <a:xfrm>
          <a:off x="9144188" y="12679458"/>
          <a:ext cx="657784" cy="1942725"/>
        </a:xfrm>
        <a:prstGeom prst="rightBrace">
          <a:avLst>
            <a:gd name="adj1" fmla="val 8333"/>
            <a:gd name="adj2" fmla="val 50573"/>
          </a:avLst>
        </a:prstGeom>
        <a:solidFill>
          <a:srgbClr val="FFFFFF"/>
        </a:solidFill>
        <a:ln w="19050"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18</xdr:col>
      <xdr:colOff>16063</xdr:colOff>
      <xdr:row>0</xdr:row>
      <xdr:rowOff>28762</xdr:rowOff>
    </xdr:from>
    <xdr:to>
      <xdr:col>29</xdr:col>
      <xdr:colOff>705971</xdr:colOff>
      <xdr:row>24</xdr:row>
      <xdr:rowOff>56030</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xdr:colOff>
      <xdr:row>24</xdr:row>
      <xdr:rowOff>132789</xdr:rowOff>
    </xdr:from>
    <xdr:to>
      <xdr:col>30</xdr:col>
      <xdr:colOff>1</xdr:colOff>
      <xdr:row>45</xdr:row>
      <xdr:rowOff>78441</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0.87616</cdr:y>
    </cdr:from>
    <cdr:to>
      <cdr:x>1</cdr:x>
      <cdr:y>0.96776</cdr:y>
    </cdr:to>
    <cdr:sp macro="" textlink="">
      <cdr:nvSpPr>
        <cdr:cNvPr id="3073" name="文字 1"/>
        <cdr:cNvSpPr>
          <a:spLocks xmlns:a="http://schemas.openxmlformats.org/drawingml/2006/main" noChangeArrowheads="1"/>
        </cdr:cNvSpPr>
      </cdr:nvSpPr>
      <cdr:spPr bwMode="auto">
        <a:xfrm xmlns:a="http://schemas.openxmlformats.org/drawingml/2006/main">
          <a:off x="0" y="3731329"/>
          <a:ext cx="8420057" cy="390098"/>
        </a:xfrm>
        <a:prstGeom xmlns:a="http://schemas.openxmlformats.org/drawingml/2006/main" prst="roundRect">
          <a:avLst>
            <a:gd name="adj" fmla="val 16667"/>
          </a:avLst>
        </a:prstGeom>
        <a:solidFill xmlns:a="http://schemas.openxmlformats.org/drawingml/2006/main">
          <a:srgbClr xmlns:mc="http://schemas.openxmlformats.org/markup-compatibility/2006" xmlns:a14="http://schemas.microsoft.com/office/drawing/2010/main" val="FFFFFF" mc:Ignorable="a14" a14:legacySpreadsheetColorIndex="65"/>
        </a:solidFill>
        <a:ln xmlns:a="http://schemas.openxmlformats.org/drawingml/2006/main" w="9525">
          <a:solidFill>
            <a:srgbClr xmlns:mc="http://schemas.openxmlformats.org/markup-compatibility/2006" xmlns:a14="http://schemas.microsoft.com/office/drawing/2010/main" val="000000" mc:Ignorable="a14" a14:legacySpreadsheetColorIndex="8"/>
          </a:solidFill>
          <a:round/>
          <a:headEnd/>
          <a:tailEnd/>
        </a:ln>
        <a:effectLst xmlns:a="http://schemas.openxmlformats.org/drawingml/2006/main">
          <a:outerShdw dist="35921" dir="2700000" algn="ctr" rotWithShape="0">
            <a:srgbClr val="000000"/>
          </a:outerShdw>
        </a:effectLst>
      </cdr:spPr>
      <cdr:txBody>
        <a:bodyPr xmlns:a="http://schemas.openxmlformats.org/drawingml/2006/main"/>
        <a:lstStyle xmlns:a="http://schemas.openxmlformats.org/drawingml/2006/main"/>
        <a:p xmlns:a="http://schemas.openxmlformats.org/drawingml/2006/main">
          <a:fld id="{8F202DB7-2B28-40F3-890F-3D709999FEF7}" type="TxLink">
            <a:rPr lang="en-US" sz="1000" b="1" i="0" u="none" strike="noStrike">
              <a:solidFill>
                <a:srgbClr val="000000"/>
              </a:solidFill>
              <a:latin typeface="Arial"/>
              <a:cs typeface="Arial"/>
            </a:rPr>
            <a:pPr/>
            <a:t>For an adequate measurement system, at least 50% of averages should fall outside control limits. Because 73% of averages are outside control limits system IS adequate to detect part variation.</a:t>
          </a:fld>
          <a:endParaRPr lang="en-US" sz="12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Dmnfe008\QA%20Material%20Bak\00DELL\QA%20TECHNICIANS\Blank%20i%20files%20for%20DT\87ECR-i-CAV%20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1 INSP-CAV #1"/>
      <sheetName val="IP-1 INSP-CAV #2"/>
      <sheetName val="IP-1 INSP-CAV #3"/>
      <sheetName val="IP-1 INSP-CAV #4"/>
      <sheetName val="II-1 INSP"/>
      <sheetName val="AUDIT"/>
      <sheetName val="PFMEA"/>
      <sheetName val="IP_1 INSP_CAV _2"/>
      <sheetName val="All"/>
      <sheetName val="Help"/>
      <sheetName val="Data lists"/>
      <sheetName val="QuoteSummary"/>
      <sheetName val="貈̑-1 INSP"/>
      <sheetName val="Cover"/>
      <sheetName val="calcsheet"/>
      <sheetName val="Receiving Inspection"/>
      <sheetName val="Partsub"/>
      <sheetName val="Valores"/>
      <sheetName val="99.10.12"/>
      <sheetName val="Sheet2"/>
      <sheetName val="ISRDATA"/>
      <sheetName val="FA"/>
      <sheetName val="1"/>
      <sheetName val="OS_Country_Kit"/>
      <sheetName val="Data Selections (Hide &amp; Lock) "/>
      <sheetName val="Sheet(2)"/>
      <sheetName val="Sheet(3)"/>
      <sheetName val="Sheet(4)"/>
      <sheetName val="Sheet(1)"/>
      <sheetName val="List_Quals"/>
      <sheetName val="Issues List"/>
      <sheetName val="Workings"/>
      <sheetName val="Input commodity fallout"/>
      <sheetName val="Reporting"/>
      <sheetName val="Housing (2)"/>
      <sheetName val="All Parts"/>
      <sheetName val="Demand"/>
      <sheetName val="Macro1"/>
      <sheetName val="Sheet3"/>
      <sheetName val="CPK(P1)"/>
      <sheetName val="ﾄﾞﾗｲﾌﾞ鋳造"/>
      <sheetName val="ﾑｰﾊﾞﾌﾞﾙ鋳造 "/>
      <sheetName val="Defaults"/>
      <sheetName val="PAGE1"/>
      <sheetName val="Cost Breakdown"/>
      <sheetName val="87ECR-i-CAV 1-4"/>
      <sheetName val="MeBOM"/>
      <sheetName val="FA-LISTING"/>
      <sheetName val="QUALITY - DPPM (OBA)"/>
      <sheetName val="ESSM Syst"/>
      <sheetName val="Asus_BOM"/>
      <sheetName val="Base Input"/>
      <sheetName val="Sheet1"/>
      <sheetName val="PRVF"/>
      <sheetName val="UP Summary"/>
      <sheetName val="簽呈01采購"/>
      <sheetName val="5.55"/>
      <sheetName val="Guide"/>
      <sheetName val="Audit Appraisal"/>
      <sheetName val="BANFF"/>
      <sheetName val="Lookup Tables"/>
      <sheetName val="期初B"/>
      <sheetName val="Sales Forecast"/>
      <sheetName val="Home"/>
      <sheetName val="ASECL_OUTPUT_DATA"/>
      <sheetName val="125PIECE"/>
      <sheetName val="B053 (990701)공정실적PP%계산"/>
      <sheetName val="PWA#1"/>
      <sheetName val="Equipment List"/>
      <sheetName val="MP.ME &amp; Package"/>
      <sheetName val="Calculation"/>
      <sheetName val="Setup"/>
      <sheetName val="Manufacturers And Names Lists"/>
      <sheetName val="2003 Target"/>
      <sheetName val="2003 prod2"/>
      <sheetName val="人員統計"/>
      <sheetName val="不良項目"/>
      <sheetName val="Data"/>
      <sheetName val="#REF!"/>
      <sheetName val="五金"/>
      <sheetName val="MEASURING TOOL"/>
      <sheetName val="検査成績"/>
      <sheetName val="Cork"/>
      <sheetName val="VSAMS Summary"/>
      <sheetName val="数据"/>
      <sheetName val="RA Bearer"/>
      <sheetName val="封面"/>
      <sheetName val="参数表"/>
      <sheetName val="Starter Export"/>
      <sheetName val="6"/>
      <sheetName val="2"/>
      <sheetName val="3"/>
      <sheetName val="9"/>
      <sheetName val="16"/>
      <sheetName val="17"/>
      <sheetName val="18"/>
      <sheetName val="14"/>
      <sheetName val="15"/>
      <sheetName val="21"/>
      <sheetName val="Data_Tim"/>
      <sheetName val="Lists"/>
      <sheetName val="CAUDIT"/>
      <sheetName val="Parameters"/>
      <sheetName val="Summary definition"/>
      <sheetName val="fin5"/>
      <sheetName val="詳細資料"/>
      <sheetName val="REF_SHEET"/>
      <sheetName val="c18"/>
      <sheetName val="Optimal Solution"/>
      <sheetName val="Multibay Optical"/>
      <sheetName val="TOOL"/>
      <sheetName val="FA_LISTING"/>
      <sheetName val="8.Dim_Report"/>
      <sheetName val="20353-11"/>
      <sheetName val="20353-9"/>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3.xml"/><Relationship Id="rId2" Type="http://schemas.openxmlformats.org/officeDocument/2006/relationships/drawing" Target="../drawings/drawing3.xml"/><Relationship Id="rId1" Type="http://schemas.openxmlformats.org/officeDocument/2006/relationships/printerSettings" Target="../printerSettings/printerSettings9.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omments" Target="../comments4.xml"/><Relationship Id="rId2" Type="http://schemas.openxmlformats.org/officeDocument/2006/relationships/drawing" Target="../drawings/drawing4.xml"/><Relationship Id="rId1" Type="http://schemas.openxmlformats.org/officeDocument/2006/relationships/printerSettings" Target="../printerSettings/printerSettings10.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tabColor rgb="FF7030A0"/>
    <pageSetUpPr fitToPage="1"/>
  </sheetPr>
  <dimension ref="A1:D17"/>
  <sheetViews>
    <sheetView zoomScale="93" zoomScaleNormal="93" workbookViewId="0"/>
  </sheetViews>
  <sheetFormatPr defaultColWidth="9.140625" defaultRowHeight="12.75"/>
  <cols>
    <col min="1" max="1" width="19.42578125" style="81" customWidth="1"/>
    <col min="2" max="2" width="105.42578125" customWidth="1"/>
    <col min="3" max="3" width="16.85546875" style="81" customWidth="1"/>
    <col min="4" max="4" width="25.5703125" style="81" customWidth="1"/>
  </cols>
  <sheetData>
    <row r="1" spans="1:4" ht="15.75">
      <c r="A1" s="132" t="s">
        <v>0</v>
      </c>
      <c r="B1" s="133" t="s">
        <v>1</v>
      </c>
    </row>
    <row r="2" spans="1:4" ht="15.75">
      <c r="A2" s="132" t="s">
        <v>2</v>
      </c>
      <c r="B2" s="133" t="s">
        <v>3</v>
      </c>
    </row>
    <row r="3" spans="1:4" ht="15.75">
      <c r="A3" s="132" t="s">
        <v>4</v>
      </c>
      <c r="B3" s="134">
        <v>45082</v>
      </c>
    </row>
    <row r="4" spans="1:4" ht="29.85" customHeight="1">
      <c r="A4" s="672" t="s">
        <v>5</v>
      </c>
      <c r="B4" s="673"/>
      <c r="C4" s="673"/>
      <c r="D4" s="674"/>
    </row>
    <row r="5" spans="1:4" s="135" customFormat="1" ht="18">
      <c r="A5" s="113" t="s">
        <v>6</v>
      </c>
      <c r="B5" s="114" t="s">
        <v>7</v>
      </c>
      <c r="C5" s="113" t="s">
        <v>8</v>
      </c>
      <c r="D5" s="113" t="s">
        <v>9</v>
      </c>
    </row>
    <row r="6" spans="1:4" s="136" customFormat="1" ht="15">
      <c r="A6" s="631" t="s">
        <v>10</v>
      </c>
      <c r="B6" s="632" t="s">
        <v>11</v>
      </c>
      <c r="C6" s="633">
        <v>40745</v>
      </c>
      <c r="D6" s="634" t="s">
        <v>12</v>
      </c>
    </row>
    <row r="7" spans="1:4" s="136" customFormat="1" ht="38.25">
      <c r="A7" s="631" t="s">
        <v>13</v>
      </c>
      <c r="B7" s="635" t="s">
        <v>14</v>
      </c>
      <c r="C7" s="633">
        <v>41305</v>
      </c>
      <c r="D7" s="636" t="s">
        <v>15</v>
      </c>
    </row>
    <row r="8" spans="1:4" s="136" customFormat="1">
      <c r="A8" s="631" t="s">
        <v>16</v>
      </c>
      <c r="B8" s="635" t="s">
        <v>17</v>
      </c>
      <c r="C8" s="633">
        <v>41333</v>
      </c>
      <c r="D8" s="634" t="s">
        <v>12</v>
      </c>
    </row>
    <row r="9" spans="1:4" s="136" customFormat="1" ht="38.25">
      <c r="A9" s="631" t="s">
        <v>18</v>
      </c>
      <c r="B9" s="635" t="s">
        <v>19</v>
      </c>
      <c r="C9" s="633">
        <v>41871</v>
      </c>
      <c r="D9" s="634" t="s">
        <v>12</v>
      </c>
    </row>
    <row r="10" spans="1:4" s="136" customFormat="1" ht="38.25">
      <c r="A10" s="631" t="s">
        <v>20</v>
      </c>
      <c r="B10" s="635" t="s">
        <v>21</v>
      </c>
      <c r="C10" s="633">
        <v>42886</v>
      </c>
      <c r="D10" s="634" t="s">
        <v>12</v>
      </c>
    </row>
    <row r="11" spans="1:4" s="136" customFormat="1">
      <c r="A11" s="631" t="s">
        <v>22</v>
      </c>
      <c r="B11" s="635" t="s">
        <v>23</v>
      </c>
      <c r="C11" s="633">
        <v>42906</v>
      </c>
      <c r="D11" s="634" t="s">
        <v>12</v>
      </c>
    </row>
    <row r="12" spans="1:4" s="136" customFormat="1" ht="89.25">
      <c r="A12" s="631" t="s">
        <v>24</v>
      </c>
      <c r="B12" s="637" t="s">
        <v>25</v>
      </c>
      <c r="C12" s="633">
        <v>43493</v>
      </c>
      <c r="D12" s="634" t="s">
        <v>12</v>
      </c>
    </row>
    <row r="13" spans="1:4" s="136" customFormat="1" ht="76.5">
      <c r="A13" s="631" t="s">
        <v>26</v>
      </c>
      <c r="B13" s="637" t="s">
        <v>27</v>
      </c>
      <c r="C13" s="633">
        <v>43544</v>
      </c>
      <c r="D13" s="634" t="s">
        <v>12</v>
      </c>
    </row>
    <row r="14" spans="1:4" s="136" customFormat="1" ht="92.25" customHeight="1">
      <c r="A14" s="631" t="s">
        <v>28</v>
      </c>
      <c r="B14" s="637" t="s">
        <v>29</v>
      </c>
      <c r="C14" s="633">
        <v>44915</v>
      </c>
      <c r="D14" s="631" t="s">
        <v>30</v>
      </c>
    </row>
    <row r="15" spans="1:4" s="136" customFormat="1" ht="76.5">
      <c r="A15" s="631" t="s">
        <v>3</v>
      </c>
      <c r="B15" s="637" t="s">
        <v>31</v>
      </c>
      <c r="C15" s="633">
        <v>45082</v>
      </c>
      <c r="D15" s="631" t="s">
        <v>30</v>
      </c>
    </row>
    <row r="16" spans="1:4" s="136" customFormat="1">
      <c r="A16" s="137"/>
      <c r="B16" s="138"/>
      <c r="C16" s="137"/>
      <c r="D16" s="137"/>
    </row>
    <row r="17" spans="1:4" s="136" customFormat="1">
      <c r="A17" s="137"/>
      <c r="B17" s="138"/>
      <c r="C17" s="137"/>
      <c r="D17" s="137"/>
    </row>
  </sheetData>
  <sheetProtection algorithmName="SHA-512" hashValue="fYb2RqkDA5dtT+4WqE9yZFVVkn8mGHh81ay/SsMH+z0cZgdU5T2T8jDcvjuc0cCbEXHDZhnLZR+bFBs5e/E5wA==" saltValue="Zk9xYNhZ1QotMX4hlfeH+A==" spinCount="100000" sheet="1" objects="1" scenarios="1"/>
  <mergeCells count="1">
    <mergeCell ref="A4:D4"/>
  </mergeCells>
  <phoneticPr fontId="194" type="noConversion"/>
  <pageMargins left="0.25" right="0.25" top="0.75" bottom="0.75" header="0.3" footer="0.3"/>
  <pageSetup scale="80" orientation="portrait" r:id="rId1"/>
  <rowBreaks count="1" manualBreakCount="1">
    <brk id="16" max="2" man="1"/>
  </rowBreaks>
  <colBreaks count="1" manualBreakCount="1">
    <brk id="2" min="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tabColor rgb="FF7030A0"/>
  </sheetPr>
  <dimension ref="A1:F23"/>
  <sheetViews>
    <sheetView zoomScale="115" zoomScaleNormal="115" workbookViewId="0">
      <selection activeCell="F3" sqref="F3"/>
    </sheetView>
  </sheetViews>
  <sheetFormatPr defaultRowHeight="18.75"/>
  <cols>
    <col min="1" max="1" width="43" style="112" customWidth="1"/>
    <col min="5" max="5" width="12.42578125" customWidth="1"/>
    <col min="6" max="6" width="12" customWidth="1"/>
  </cols>
  <sheetData>
    <row r="1" spans="1:6" ht="23.25">
      <c r="A1" s="675" t="s">
        <v>32</v>
      </c>
      <c r="B1" s="676"/>
      <c r="C1" s="676"/>
    </row>
    <row r="2" spans="1:6">
      <c r="A2" s="296" t="s">
        <v>33</v>
      </c>
      <c r="E2" s="20" t="s">
        <v>34</v>
      </c>
      <c r="F2" s="139" t="str">
        <f>'Revision block'!B1</f>
        <v>H001122</v>
      </c>
    </row>
    <row r="3" spans="1:6">
      <c r="A3" s="297" t="s">
        <v>35</v>
      </c>
      <c r="E3" s="20" t="s">
        <v>36</v>
      </c>
      <c r="F3" s="28" t="str">
        <f>'Revision block'!B2</f>
        <v>K</v>
      </c>
    </row>
    <row r="4" spans="1:6">
      <c r="A4" s="296" t="s">
        <v>37</v>
      </c>
      <c r="E4" s="20" t="s">
        <v>38</v>
      </c>
      <c r="F4" s="29">
        <f>'Revision block'!B3</f>
        <v>45082</v>
      </c>
    </row>
    <row r="5" spans="1:6">
      <c r="A5" s="296" t="s">
        <v>39</v>
      </c>
    </row>
    <row r="6" spans="1:6">
      <c r="A6" s="296" t="s">
        <v>40</v>
      </c>
    </row>
    <row r="7" spans="1:6">
      <c r="A7" s="297" t="s">
        <v>41</v>
      </c>
    </row>
    <row r="8" spans="1:6">
      <c r="A8" s="296" t="s">
        <v>42</v>
      </c>
    </row>
    <row r="9" spans="1:6" ht="18">
      <c r="A9" s="334" t="s">
        <v>43</v>
      </c>
    </row>
    <row r="10" spans="1:6">
      <c r="A10" s="296" t="s">
        <v>44</v>
      </c>
    </row>
    <row r="11" spans="1:6">
      <c r="A11" s="296" t="s">
        <v>45</v>
      </c>
    </row>
    <row r="12" spans="1:6">
      <c r="A12" s="296" t="s">
        <v>46</v>
      </c>
    </row>
    <row r="13" spans="1:6">
      <c r="A13" s="296" t="s">
        <v>47</v>
      </c>
    </row>
    <row r="14" spans="1:6">
      <c r="A14" s="296" t="s">
        <v>48</v>
      </c>
    </row>
    <row r="15" spans="1:6">
      <c r="A15" s="296" t="s">
        <v>49</v>
      </c>
    </row>
    <row r="16" spans="1:6">
      <c r="A16" s="296" t="s">
        <v>50</v>
      </c>
    </row>
    <row r="17" spans="1:1">
      <c r="A17" s="296" t="s">
        <v>51</v>
      </c>
    </row>
    <row r="18" spans="1:1">
      <c r="A18" s="296" t="s">
        <v>52</v>
      </c>
    </row>
    <row r="19" spans="1:1">
      <c r="A19" s="296" t="s">
        <v>53</v>
      </c>
    </row>
    <row r="20" spans="1:1">
      <c r="A20" s="296" t="s">
        <v>54</v>
      </c>
    </row>
    <row r="21" spans="1:1">
      <c r="A21" s="296" t="s">
        <v>55</v>
      </c>
    </row>
    <row r="22" spans="1:1">
      <c r="A22" s="296" t="s">
        <v>56</v>
      </c>
    </row>
    <row r="23" spans="1:1">
      <c r="A23" s="298"/>
    </row>
  </sheetData>
  <sheetProtection algorithmName="SHA-512" hashValue="fu2fWe7HsP98B6UAi2bccHn1XwH/f4v1TofGVzALbocmBJ9QeT5Qnv3I6IcIFBDo3S8kGk4xUD8HpvOhOeF5Ig==" saltValue="Og5EjmdxGw+rVmATLfGnWw==" spinCount="100000" sheet="1" objects="1" scenarios="1"/>
  <mergeCells count="1">
    <mergeCell ref="A1:C1"/>
  </mergeCells>
  <phoneticPr fontId="194" type="noConversion"/>
  <hyperlinks>
    <hyperlink ref="A4" location="Drawing!A1" display="Drawing" xr:uid="{00000000-0004-0000-0100-000000000000}"/>
    <hyperlink ref="A7" location="'Note Verifications'!A1" display="Note Verifications" xr:uid="{00000000-0004-0000-0100-000001000000}"/>
    <hyperlink ref="A9" location="Cpk!A1" display="Cpk" xr:uid="{00000000-0004-0000-0100-000002000000}"/>
    <hyperlink ref="A10" location="'GRR Data'!A1" display="GR&amp;R" xr:uid="{00000000-0004-0000-0100-000003000000}"/>
    <hyperlink ref="A12" location="'Tool Steel COC'!A1" display="Tool Steel COC" xr:uid="{00000000-0004-0000-0100-000004000000}"/>
    <hyperlink ref="A13" location="'Heat treat COC'!A1" display="Heat treat COC" xr:uid="{00000000-0004-0000-0100-000005000000}"/>
    <hyperlink ref="A14" location="'Part material COC'!A1" display="Part material COC" xr:uid="{00000000-0004-0000-0100-000006000000}"/>
    <hyperlink ref="A15" location="'Process parameter'!A1" display="Process Parameter" xr:uid="{00000000-0004-0000-0100-000007000000}"/>
    <hyperlink ref="A16" location="'Residence time'!A1" display="Residence time" xr:uid="{00000000-0004-0000-0100-000008000000}"/>
    <hyperlink ref="A17" location="'Window Study'!A1" display="Window Study" xr:uid="{00000000-0004-0000-0100-000009000000}"/>
    <hyperlink ref="A18" location="PMP!A1" display="PMP" xr:uid="{00000000-0004-0000-0100-00000A000000}"/>
    <hyperlink ref="A19" location="PFD!A1" display="PFD" xr:uid="{00000000-0004-0000-0100-00000B000000}"/>
    <hyperlink ref="A20" location="PFMEA!A1" display="PFMEA" xr:uid="{00000000-0004-0000-0100-00000C000000}"/>
    <hyperlink ref="A21" location="'Measurement instructions'!A1" display="Measurement instructions" xr:uid="{00000000-0004-0000-0100-00000D000000}"/>
    <hyperlink ref="A22" location="'Packaging Instructions'!A1" display="Packaging Instructions" xr:uid="{00000000-0004-0000-0100-00000E000000}"/>
    <hyperlink ref="A1" location="'Table of contents'!A1" display="Table of Contents" xr:uid="{00000000-0004-0000-0100-00000F000000}"/>
    <hyperlink ref="A3" location="'Tool and Part Trial Definitions'!A1" display="Tool and Part Trial Definitions" xr:uid="{00000000-0004-0000-0100-000010000000}"/>
    <hyperlink ref="A8" location="FAI!A1" display="FAI" xr:uid="{00000000-0004-0000-0100-000011000000}"/>
    <hyperlink ref="A6" location="'Steel Measurement'!A1" display="Steel Measurement" xr:uid="{00000000-0004-0000-0100-000012000000}"/>
    <hyperlink ref="A5" location="Summary!A1" display="Summary" xr:uid="{00000000-0004-0000-0100-000013000000}"/>
    <hyperlink ref="A2" location="Instructions!A1" display="Instructions" xr:uid="{00000000-0004-0000-0100-000014000000}"/>
    <hyperlink ref="A11" location="'GRR Plots'!A1" display="GR&amp;R" xr:uid="{00000000-0004-0000-0100-000015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7030A0"/>
  </sheetPr>
  <dimension ref="A1:Q129"/>
  <sheetViews>
    <sheetView showGridLines="0" zoomScale="85" zoomScaleNormal="85" workbookViewId="0">
      <selection activeCell="G2" sqref="G2:N2"/>
    </sheetView>
  </sheetViews>
  <sheetFormatPr defaultColWidth="9.140625" defaultRowHeight="12.75"/>
  <cols>
    <col min="1" max="1" width="12.140625" style="245" customWidth="1"/>
    <col min="2" max="7" width="9.140625" style="245"/>
    <col min="8" max="8" width="26.140625" style="245" customWidth="1"/>
    <col min="9" max="9" width="13.140625" style="245" customWidth="1"/>
    <col min="10" max="15" width="9.140625" style="245"/>
    <col min="16" max="16" width="12.140625" style="245" customWidth="1"/>
    <col min="17" max="17" width="19.85546875" style="245" customWidth="1"/>
    <col min="18" max="16384" width="9.140625" style="245"/>
  </cols>
  <sheetData>
    <row r="1" spans="1:17" ht="27.75" customHeight="1">
      <c r="A1" s="675" t="s">
        <v>32</v>
      </c>
      <c r="B1" s="680"/>
      <c r="C1" s="680"/>
      <c r="D1" s="372"/>
      <c r="E1" s="372"/>
      <c r="F1" s="372"/>
      <c r="G1" s="372"/>
      <c r="H1" s="372"/>
      <c r="I1" s="372"/>
      <c r="J1" s="372"/>
      <c r="K1" s="372"/>
      <c r="L1" s="372"/>
      <c r="M1" s="372"/>
      <c r="N1" s="372"/>
      <c r="O1" s="372"/>
      <c r="P1" s="68" t="s">
        <v>34</v>
      </c>
      <c r="Q1" s="69" t="str">
        <f>'Revision block'!B1</f>
        <v>H001122</v>
      </c>
    </row>
    <row r="2" spans="1:17" ht="25.5">
      <c r="A2" s="372"/>
      <c r="B2" s="372"/>
      <c r="C2" s="372"/>
      <c r="D2" s="372"/>
      <c r="E2" s="372"/>
      <c r="F2" s="372"/>
      <c r="G2" s="677" t="s">
        <v>5</v>
      </c>
      <c r="H2" s="678"/>
      <c r="I2" s="678"/>
      <c r="J2" s="678"/>
      <c r="K2" s="678"/>
      <c r="L2" s="678"/>
      <c r="M2" s="678"/>
      <c r="N2" s="679"/>
      <c r="O2" s="372"/>
      <c r="P2" s="68" t="s">
        <v>36</v>
      </c>
      <c r="Q2" s="69" t="str">
        <f>'Revision block'!B2</f>
        <v>K</v>
      </c>
    </row>
    <row r="3" spans="1:17" ht="15.75">
      <c r="A3" s="372"/>
      <c r="B3" s="372"/>
      <c r="C3" s="372"/>
      <c r="D3" s="372"/>
      <c r="E3" s="372"/>
      <c r="F3" s="372"/>
      <c r="G3" s="372"/>
      <c r="H3" s="372"/>
      <c r="I3" s="372"/>
      <c r="J3" s="372"/>
      <c r="K3" s="372"/>
      <c r="L3" s="372"/>
      <c r="M3" s="372"/>
      <c r="N3" s="372"/>
      <c r="O3" s="372"/>
      <c r="P3" s="68" t="s">
        <v>38</v>
      </c>
      <c r="Q3" s="70">
        <f>'Revision block'!B3</f>
        <v>45082</v>
      </c>
    </row>
    <row r="4" spans="1:17" ht="15.75">
      <c r="A4" s="277"/>
      <c r="B4" s="372"/>
      <c r="C4" s="372"/>
      <c r="D4" s="372"/>
      <c r="E4" s="372"/>
      <c r="F4" s="372"/>
      <c r="G4" s="372"/>
      <c r="H4" s="372"/>
      <c r="I4" s="372"/>
      <c r="J4" s="372"/>
      <c r="K4" s="372"/>
      <c r="L4" s="372"/>
      <c r="M4" s="372"/>
      <c r="N4" s="372"/>
      <c r="O4" s="372"/>
      <c r="P4" s="115"/>
      <c r="Q4" s="116"/>
    </row>
    <row r="5" spans="1:17" ht="15.75">
      <c r="A5" s="277"/>
      <c r="B5" s="372"/>
      <c r="C5" s="372"/>
      <c r="D5" s="372"/>
      <c r="E5" s="372"/>
      <c r="F5" s="372"/>
      <c r="G5" s="372"/>
      <c r="H5" s="372"/>
      <c r="I5" s="372"/>
      <c r="J5" s="372"/>
      <c r="K5" s="372"/>
      <c r="L5" s="372"/>
      <c r="M5" s="372"/>
      <c r="N5" s="372"/>
      <c r="O5" s="372"/>
      <c r="P5" s="115"/>
      <c r="Q5" s="116"/>
    </row>
    <row r="6" spans="1:17" ht="15.75">
      <c r="A6" s="277"/>
      <c r="B6" s="372"/>
      <c r="C6" s="372"/>
      <c r="D6" s="372"/>
      <c r="E6" s="372"/>
      <c r="F6" s="372"/>
      <c r="G6" s="372"/>
      <c r="H6" s="372"/>
      <c r="I6" s="372"/>
      <c r="J6" s="372"/>
      <c r="K6" s="372"/>
      <c r="L6" s="372"/>
      <c r="M6" s="372"/>
      <c r="N6" s="372"/>
      <c r="O6" s="372"/>
      <c r="P6" s="115"/>
      <c r="Q6" s="372"/>
    </row>
    <row r="7" spans="1:17" ht="15.75">
      <c r="A7" s="277"/>
      <c r="B7" s="372"/>
      <c r="C7" s="372"/>
      <c r="D7" s="372"/>
      <c r="E7" s="372"/>
      <c r="F7" s="372"/>
      <c r="G7" s="372"/>
      <c r="H7" s="372"/>
      <c r="I7" s="372"/>
      <c r="J7" s="372"/>
      <c r="K7" s="372"/>
      <c r="L7" s="372"/>
      <c r="M7" s="372"/>
      <c r="N7" s="372"/>
      <c r="O7" s="372"/>
      <c r="P7" s="115"/>
      <c r="Q7" s="116"/>
    </row>
    <row r="8" spans="1:17" ht="15.75">
      <c r="A8" s="277"/>
      <c r="B8" s="372"/>
      <c r="C8" s="372"/>
      <c r="D8" s="372"/>
      <c r="E8" s="372"/>
      <c r="F8" s="372"/>
      <c r="G8" s="372"/>
      <c r="H8" s="372"/>
      <c r="I8" s="372"/>
      <c r="J8" s="372"/>
      <c r="K8" s="372"/>
      <c r="L8" s="372"/>
      <c r="M8" s="372"/>
      <c r="N8" s="372"/>
      <c r="O8" s="372"/>
      <c r="P8" s="115"/>
      <c r="Q8" s="116"/>
    </row>
    <row r="9" spans="1:17" ht="26.25">
      <c r="A9" s="246" t="s">
        <v>57</v>
      </c>
      <c r="B9" s="372"/>
      <c r="C9" s="372"/>
      <c r="D9" s="372"/>
      <c r="E9" s="372"/>
      <c r="F9" s="372"/>
      <c r="G9" s="372"/>
      <c r="H9" s="372"/>
      <c r="I9" s="372"/>
      <c r="J9" s="372"/>
      <c r="K9" s="372"/>
      <c r="L9" s="372"/>
      <c r="M9" s="372"/>
      <c r="N9" s="372"/>
      <c r="O9" s="372"/>
      <c r="P9" s="115"/>
      <c r="Q9" s="116"/>
    </row>
    <row r="10" spans="1:17" ht="20.25">
      <c r="A10" s="607"/>
      <c r="B10" s="372"/>
      <c r="C10" s="372"/>
      <c r="D10" s="372"/>
      <c r="E10" s="372"/>
      <c r="F10" s="372"/>
      <c r="G10" s="372"/>
      <c r="H10" s="372"/>
      <c r="I10" s="372"/>
      <c r="J10" s="372"/>
      <c r="K10" s="372"/>
      <c r="L10" s="372"/>
      <c r="M10" s="372"/>
      <c r="N10" s="372"/>
      <c r="O10" s="372"/>
      <c r="P10" s="115"/>
      <c r="Q10" s="116"/>
    </row>
    <row r="11" spans="1:17" ht="20.25">
      <c r="A11" s="607" t="s">
        <v>58</v>
      </c>
      <c r="B11" s="372"/>
      <c r="C11" s="372"/>
      <c r="D11" s="372"/>
      <c r="E11" s="372"/>
      <c r="F11" s="372"/>
      <c r="G11" s="372"/>
      <c r="H11" s="372"/>
      <c r="I11" s="372"/>
      <c r="J11" s="372"/>
      <c r="K11" s="372"/>
      <c r="L11" s="372"/>
      <c r="M11" s="372"/>
      <c r="N11" s="372"/>
      <c r="O11" s="372"/>
      <c r="P11" s="115"/>
      <c r="Q11" s="116"/>
    </row>
    <row r="12" spans="1:17" s="249" customFormat="1" ht="20.100000000000001" customHeight="1">
      <c r="A12" s="247" t="s">
        <v>59</v>
      </c>
      <c r="B12" s="248"/>
      <c r="C12" s="248"/>
      <c r="D12" s="248"/>
      <c r="E12" s="266"/>
      <c r="F12" s="248"/>
      <c r="G12" s="248"/>
      <c r="H12" s="248"/>
      <c r="I12" s="266"/>
      <c r="J12" s="266"/>
      <c r="K12" s="266"/>
      <c r="L12" s="266"/>
      <c r="M12" s="266"/>
      <c r="N12" s="266"/>
      <c r="O12" s="266"/>
      <c r="P12" s="266"/>
      <c r="Q12" s="266"/>
    </row>
    <row r="13" spans="1:17" s="249" customFormat="1" ht="20.100000000000001" customHeight="1">
      <c r="A13" s="247" t="s">
        <v>60</v>
      </c>
      <c r="B13" s="248"/>
      <c r="C13" s="248"/>
      <c r="D13" s="248"/>
      <c r="E13" s="250"/>
      <c r="F13" s="248"/>
      <c r="G13" s="248"/>
      <c r="H13" s="248"/>
      <c r="I13" s="266"/>
      <c r="J13" s="266"/>
      <c r="K13" s="266"/>
      <c r="L13" s="266"/>
      <c r="M13" s="266"/>
      <c r="N13" s="266"/>
      <c r="O13" s="266"/>
      <c r="P13" s="266"/>
      <c r="Q13" s="266"/>
    </row>
    <row r="14" spans="1:17" s="249" customFormat="1" ht="20.100000000000001" customHeight="1">
      <c r="A14" s="247" t="s">
        <v>61</v>
      </c>
      <c r="B14" s="248"/>
      <c r="C14" s="248"/>
      <c r="D14" s="248"/>
      <c r="E14" s="250"/>
      <c r="F14" s="248"/>
      <c r="G14" s="248"/>
      <c r="H14" s="248"/>
      <c r="I14" s="266"/>
      <c r="J14" s="266"/>
      <c r="K14" s="266"/>
      <c r="L14" s="266"/>
      <c r="M14" s="266"/>
      <c r="N14" s="266"/>
      <c r="O14" s="266"/>
      <c r="P14" s="266"/>
      <c r="Q14" s="266"/>
    </row>
    <row r="15" spans="1:17" s="249" customFormat="1" ht="20.100000000000001" customHeight="1">
      <c r="A15" s="247" t="s">
        <v>62</v>
      </c>
      <c r="B15" s="608"/>
      <c r="C15" s="266"/>
      <c r="D15" s="266"/>
      <c r="E15" s="266"/>
      <c r="F15" s="266"/>
      <c r="G15" s="266"/>
      <c r="H15" s="266"/>
      <c r="I15" s="266"/>
      <c r="J15" s="266"/>
      <c r="K15" s="266"/>
      <c r="L15" s="266"/>
      <c r="M15" s="266"/>
      <c r="N15" s="266"/>
      <c r="O15" s="266"/>
      <c r="P15" s="266"/>
      <c r="Q15" s="266"/>
    </row>
    <row r="16" spans="1:17" s="249" customFormat="1" ht="20.100000000000001" customHeight="1">
      <c r="A16" s="247" t="s">
        <v>63</v>
      </c>
      <c r="B16" s="251"/>
      <c r="C16" s="252"/>
      <c r="D16" s="252"/>
      <c r="E16" s="252"/>
      <c r="F16" s="252"/>
      <c r="G16" s="252"/>
      <c r="H16" s="252"/>
      <c r="I16" s="252"/>
      <c r="J16" s="252"/>
      <c r="K16" s="252"/>
      <c r="L16" s="266"/>
      <c r="M16" s="266"/>
      <c r="N16" s="266"/>
      <c r="O16" s="266"/>
      <c r="P16" s="266"/>
      <c r="Q16" s="266"/>
    </row>
    <row r="17" spans="1:2" s="249" customFormat="1" ht="20.100000000000001" customHeight="1">
      <c r="A17" s="247" t="s">
        <v>64</v>
      </c>
      <c r="B17" s="608"/>
    </row>
    <row r="18" spans="1:2" s="249" customFormat="1" ht="14.25">
      <c r="A18" s="266"/>
      <c r="B18" s="266"/>
    </row>
    <row r="19" spans="1:2" s="249" customFormat="1" ht="14.25">
      <c r="A19" s="266"/>
      <c r="B19" s="266"/>
    </row>
    <row r="20" spans="1:2" ht="15.75">
      <c r="A20" s="277" t="s">
        <v>65</v>
      </c>
      <c r="B20" s="372"/>
    </row>
    <row r="21" spans="1:2" s="249" customFormat="1" ht="14.25">
      <c r="A21" s="266" t="s">
        <v>66</v>
      </c>
      <c r="B21" s="266"/>
    </row>
    <row r="22" spans="1:2" s="249" customFormat="1" ht="14.25">
      <c r="A22" s="266"/>
      <c r="B22" s="266"/>
    </row>
    <row r="23" spans="1:2" s="249" customFormat="1" ht="15.75">
      <c r="A23" s="277" t="s">
        <v>67</v>
      </c>
      <c r="B23" s="266"/>
    </row>
    <row r="24" spans="1:2" s="249" customFormat="1" ht="14.25">
      <c r="A24" s="266" t="s">
        <v>68</v>
      </c>
      <c r="B24" s="266"/>
    </row>
    <row r="25" spans="1:2" s="249" customFormat="1" ht="14.25">
      <c r="A25" s="266" t="s">
        <v>69</v>
      </c>
      <c r="B25" s="266"/>
    </row>
    <row r="26" spans="1:2" s="249" customFormat="1" ht="14.25">
      <c r="A26" s="266" t="s">
        <v>70</v>
      </c>
      <c r="B26" s="266"/>
    </row>
    <row r="27" spans="1:2" s="249" customFormat="1" ht="14.25">
      <c r="A27" s="266" t="s">
        <v>71</v>
      </c>
      <c r="B27" s="266"/>
    </row>
    <row r="28" spans="1:2" s="249" customFormat="1" ht="14.25">
      <c r="A28" s="266"/>
      <c r="B28" s="266"/>
    </row>
    <row r="29" spans="1:2" ht="15.75">
      <c r="A29" s="277" t="s">
        <v>72</v>
      </c>
      <c r="B29" s="372"/>
    </row>
    <row r="30" spans="1:2" s="249" customFormat="1" ht="14.25">
      <c r="A30" s="266" t="s">
        <v>73</v>
      </c>
      <c r="B30" s="266"/>
    </row>
    <row r="31" spans="1:2" s="249" customFormat="1" ht="14.25">
      <c r="A31" s="266"/>
      <c r="B31" s="266"/>
    </row>
    <row r="32" spans="1:2" ht="15.75">
      <c r="A32" s="277" t="s">
        <v>74</v>
      </c>
      <c r="B32" s="372"/>
    </row>
    <row r="33" spans="1:2" ht="14.25">
      <c r="A33" s="266" t="s">
        <v>75</v>
      </c>
      <c r="B33" s="372"/>
    </row>
    <row r="34" spans="1:2" ht="14.25">
      <c r="A34" s="266" t="s">
        <v>76</v>
      </c>
      <c r="B34" s="372"/>
    </row>
    <row r="35" spans="1:2" ht="14.25">
      <c r="A35" s="266" t="s">
        <v>77</v>
      </c>
      <c r="B35" s="372"/>
    </row>
    <row r="36" spans="1:2" s="249" customFormat="1" ht="14.25">
      <c r="A36" s="372"/>
      <c r="B36" s="266"/>
    </row>
    <row r="37" spans="1:2" ht="15.75">
      <c r="A37" s="277" t="s">
        <v>78</v>
      </c>
      <c r="B37" s="372"/>
    </row>
    <row r="38" spans="1:2" s="249" customFormat="1" ht="15">
      <c r="A38" s="271" t="s">
        <v>79</v>
      </c>
      <c r="B38" s="266"/>
    </row>
    <row r="39" spans="1:2" s="249" customFormat="1" ht="14.25">
      <c r="A39" s="266" t="s">
        <v>80</v>
      </c>
      <c r="B39" s="266"/>
    </row>
    <row r="40" spans="1:2" s="249" customFormat="1" ht="14.25">
      <c r="A40" s="266" t="s">
        <v>81</v>
      </c>
      <c r="B40" s="266"/>
    </row>
    <row r="41" spans="1:2" s="249" customFormat="1" ht="14.25">
      <c r="A41" s="266" t="s">
        <v>82</v>
      </c>
      <c r="B41" s="266"/>
    </row>
    <row r="42" spans="1:2" s="249" customFormat="1" ht="14.25">
      <c r="A42" s="266" t="s">
        <v>83</v>
      </c>
      <c r="B42" s="266"/>
    </row>
    <row r="43" spans="1:2" s="249" customFormat="1" ht="14.25">
      <c r="A43" s="266" t="s">
        <v>84</v>
      </c>
      <c r="B43" s="266"/>
    </row>
    <row r="44" spans="1:2" s="249" customFormat="1" ht="14.25">
      <c r="A44" s="266"/>
      <c r="B44" s="266" t="s">
        <v>85</v>
      </c>
    </row>
    <row r="45" spans="1:2" s="249" customFormat="1" ht="14.25">
      <c r="A45" s="266"/>
      <c r="B45" s="266" t="s">
        <v>86</v>
      </c>
    </row>
    <row r="46" spans="1:2" s="249" customFormat="1" ht="14.25">
      <c r="A46" s="266" t="s">
        <v>87</v>
      </c>
      <c r="B46" s="266"/>
    </row>
    <row r="47" spans="1:2" s="249" customFormat="1" ht="14.25">
      <c r="A47" s="276" t="s">
        <v>88</v>
      </c>
      <c r="B47" s="266"/>
    </row>
    <row r="48" spans="1:2" s="249" customFormat="1" ht="14.25">
      <c r="A48" s="266" t="s">
        <v>89</v>
      </c>
      <c r="B48" s="266"/>
    </row>
    <row r="49" spans="1:4" s="249" customFormat="1" ht="14.25">
      <c r="A49" s="266"/>
      <c r="B49" s="266" t="s">
        <v>90</v>
      </c>
      <c r="C49" s="266"/>
      <c r="D49" s="266"/>
    </row>
    <row r="50" spans="1:4" s="249" customFormat="1" ht="14.25">
      <c r="A50" s="266"/>
      <c r="B50" s="266" t="s">
        <v>91</v>
      </c>
      <c r="C50" s="266"/>
      <c r="D50" s="266"/>
    </row>
    <row r="51" spans="1:4" s="249" customFormat="1" ht="14.25">
      <c r="A51" s="266"/>
      <c r="B51" t="s">
        <v>92</v>
      </c>
      <c r="C51" s="266"/>
      <c r="D51" s="266"/>
    </row>
    <row r="52" spans="1:4" s="249" customFormat="1" ht="14.25">
      <c r="A52" s="266"/>
      <c r="B52" s="266" t="s">
        <v>93</v>
      </c>
      <c r="C52" s="266"/>
      <c r="D52" s="266"/>
    </row>
    <row r="53" spans="1:4" s="249" customFormat="1" ht="14.25">
      <c r="A53" s="266"/>
      <c r="B53" s="609" t="s">
        <v>94</v>
      </c>
      <c r="C53" s="266"/>
      <c r="D53" s="266"/>
    </row>
    <row r="54" spans="1:4" s="249" customFormat="1" ht="14.25">
      <c r="A54" s="266"/>
      <c r="B54" s="266"/>
      <c r="C54" s="266"/>
      <c r="D54" s="267" t="s">
        <v>95</v>
      </c>
    </row>
    <row r="55" spans="1:4" s="249" customFormat="1" ht="14.25">
      <c r="A55" s="266"/>
      <c r="B55" t="s">
        <v>96</v>
      </c>
      <c r="C55" s="266"/>
      <c r="D55" s="266"/>
    </row>
    <row r="56" spans="1:4" s="249" customFormat="1" ht="14.25">
      <c r="A56" s="266"/>
      <c r="B56" t="s">
        <v>97</v>
      </c>
      <c r="C56" s="266"/>
      <c r="D56" s="266"/>
    </row>
    <row r="57" spans="1:4" s="249" customFormat="1" ht="14.25">
      <c r="A57" s="266"/>
      <c r="B57" s="266" t="s">
        <v>98</v>
      </c>
      <c r="C57" s="266"/>
      <c r="D57" s="266"/>
    </row>
    <row r="58" spans="1:4" s="249" customFormat="1" ht="14.25">
      <c r="A58" s="266"/>
      <c r="B58" s="266"/>
      <c r="C58" s="266" t="s">
        <v>99</v>
      </c>
      <c r="D58" s="266"/>
    </row>
    <row r="59" spans="1:4" s="249" customFormat="1" ht="14.25">
      <c r="A59" s="253" t="s">
        <v>100</v>
      </c>
      <c r="B59" s="266"/>
      <c r="C59" s="266"/>
      <c r="D59" s="266"/>
    </row>
    <row r="60" spans="1:4" s="249" customFormat="1" ht="15.75">
      <c r="A60" s="277" t="s">
        <v>101</v>
      </c>
      <c r="B60" s="266"/>
      <c r="C60" s="266"/>
      <c r="D60" s="266"/>
    </row>
    <row r="61" spans="1:4" s="249" customFormat="1" ht="15">
      <c r="A61" s="271" t="s">
        <v>79</v>
      </c>
      <c r="B61" s="266"/>
      <c r="C61" s="266"/>
      <c r="D61" s="266"/>
    </row>
    <row r="62" spans="1:4" s="249" customFormat="1" ht="15">
      <c r="A62" s="266" t="s">
        <v>102</v>
      </c>
      <c r="B62" s="266"/>
      <c r="C62" s="266"/>
      <c r="D62" s="266"/>
    </row>
    <row r="63" spans="1:4" s="249" customFormat="1" ht="14.25">
      <c r="A63" s="266" t="s">
        <v>103</v>
      </c>
      <c r="B63" s="266"/>
      <c r="C63" s="266"/>
      <c r="D63" s="266"/>
    </row>
    <row r="64" spans="1:4" s="249" customFormat="1" ht="14.25">
      <c r="A64" s="254" t="s">
        <v>104</v>
      </c>
      <c r="B64" s="266"/>
      <c r="C64" s="266"/>
      <c r="D64" s="266"/>
    </row>
    <row r="65" spans="1:2" s="249" customFormat="1" ht="14.25">
      <c r="A65" s="268" t="s">
        <v>105</v>
      </c>
      <c r="B65" s="266"/>
    </row>
    <row r="66" spans="1:2" s="249" customFormat="1" ht="14.25">
      <c r="A66" s="268" t="s">
        <v>106</v>
      </c>
      <c r="B66" s="266"/>
    </row>
    <row r="67" spans="1:2" s="249" customFormat="1" ht="14.25">
      <c r="A67" s="278" t="s">
        <v>107</v>
      </c>
      <c r="B67" s="266"/>
    </row>
    <row r="68" spans="1:2" s="249" customFormat="1" ht="13.5" customHeight="1">
      <c r="A68" s="278" t="s">
        <v>108</v>
      </c>
      <c r="B68" s="266"/>
    </row>
    <row r="69" spans="1:2" s="249" customFormat="1" ht="14.25">
      <c r="A69" s="254" t="s">
        <v>109</v>
      </c>
      <c r="B69" s="266"/>
    </row>
    <row r="70" spans="1:2" s="249" customFormat="1" ht="14.25">
      <c r="A70" s="268" t="s">
        <v>110</v>
      </c>
      <c r="B70" s="266"/>
    </row>
    <row r="71" spans="1:2" s="249" customFormat="1" ht="14.25">
      <c r="A71" s="268" t="s">
        <v>111</v>
      </c>
      <c r="B71" s="266"/>
    </row>
    <row r="72" spans="1:2" s="249" customFormat="1" ht="14.25">
      <c r="A72" s="278" t="s">
        <v>107</v>
      </c>
      <c r="B72" s="266"/>
    </row>
    <row r="73" spans="1:2" ht="14.25">
      <c r="A73" s="278" t="s">
        <v>108</v>
      </c>
      <c r="B73" s="372"/>
    </row>
    <row r="74" spans="1:2" ht="14.25">
      <c r="A74" s="278" t="s">
        <v>112</v>
      </c>
      <c r="B74" s="372"/>
    </row>
    <row r="75" spans="1:2" s="249" customFormat="1" ht="14.25">
      <c r="A75" s="266"/>
      <c r="B75" s="266" t="s">
        <v>113</v>
      </c>
    </row>
    <row r="76" spans="1:2" ht="15">
      <c r="A76" s="610"/>
      <c r="B76" s="372"/>
    </row>
    <row r="77" spans="1:2" s="249" customFormat="1" ht="15.75">
      <c r="A77" s="277" t="s">
        <v>114</v>
      </c>
      <c r="B77" s="266"/>
    </row>
    <row r="78" spans="1:2" s="249" customFormat="1" ht="15">
      <c r="A78" s="271" t="s">
        <v>79</v>
      </c>
      <c r="B78" s="266"/>
    </row>
    <row r="79" spans="1:2" s="249" customFormat="1" ht="14.25">
      <c r="A79" s="278" t="s">
        <v>115</v>
      </c>
      <c r="B79" s="266"/>
    </row>
    <row r="80" spans="1:2" s="249" customFormat="1" ht="14.25">
      <c r="A80" s="278" t="s">
        <v>116</v>
      </c>
      <c r="B80" s="266"/>
    </row>
    <row r="81" spans="1:2" s="249" customFormat="1" ht="14.25">
      <c r="A81" s="266" t="s">
        <v>117</v>
      </c>
      <c r="B81" s="266"/>
    </row>
    <row r="82" spans="1:2" s="249" customFormat="1" ht="14.25">
      <c r="A82" s="266" t="s">
        <v>118</v>
      </c>
      <c r="B82" s="266"/>
    </row>
    <row r="83" spans="1:2" s="249" customFormat="1" ht="14.25">
      <c r="A83" s="266"/>
      <c r="B83" s="266" t="s">
        <v>119</v>
      </c>
    </row>
    <row r="84" spans="1:2" s="249" customFormat="1" ht="14.25">
      <c r="A84" s="266"/>
      <c r="B84" s="266" t="s">
        <v>120</v>
      </c>
    </row>
    <row r="85" spans="1:2" s="249" customFormat="1" ht="14.25">
      <c r="A85" s="266"/>
      <c r="B85" s="266" t="s">
        <v>121</v>
      </c>
    </row>
    <row r="86" spans="1:2" s="249" customFormat="1" ht="14.25">
      <c r="A86" s="266" t="s">
        <v>122</v>
      </c>
      <c r="B86" s="266"/>
    </row>
    <row r="87" spans="1:2" s="249" customFormat="1" ht="14.25">
      <c r="A87" s="266" t="s">
        <v>123</v>
      </c>
      <c r="B87" s="266"/>
    </row>
    <row r="88" spans="1:2" s="249" customFormat="1" ht="14.25">
      <c r="A88" s="266" t="s">
        <v>124</v>
      </c>
      <c r="B88" s="266"/>
    </row>
    <row r="89" spans="1:2" s="249" customFormat="1" ht="14.25">
      <c r="A89" s="372"/>
      <c r="B89" s="266" t="s">
        <v>125</v>
      </c>
    </row>
    <row r="90" spans="1:2" s="249" customFormat="1" ht="14.25">
      <c r="A90" s="372"/>
      <c r="B90" s="266" t="s">
        <v>126</v>
      </c>
    </row>
    <row r="91" spans="1:2" s="249" customFormat="1" ht="14.25">
      <c r="A91" s="372"/>
      <c r="B91" s="266" t="s">
        <v>127</v>
      </c>
    </row>
    <row r="92" spans="1:2" s="249" customFormat="1" ht="14.25">
      <c r="A92" s="372"/>
      <c r="B92" s="266" t="s">
        <v>128</v>
      </c>
    </row>
    <row r="93" spans="1:2" s="249" customFormat="1" ht="14.25">
      <c r="A93" s="372"/>
      <c r="B93" s="266" t="s">
        <v>129</v>
      </c>
    </row>
    <row r="94" spans="1:2" s="249" customFormat="1" ht="21.6" customHeight="1">
      <c r="A94" s="372"/>
      <c r="B94" s="266"/>
    </row>
    <row r="95" spans="1:2" ht="15.75">
      <c r="A95" s="277" t="s">
        <v>46</v>
      </c>
      <c r="B95" s="372"/>
    </row>
    <row r="96" spans="1:2" ht="14.25">
      <c r="A96" s="266" t="s">
        <v>130</v>
      </c>
      <c r="B96" s="372"/>
    </row>
    <row r="97" spans="1:1" ht="13.35" customHeight="1">
      <c r="A97" s="266"/>
    </row>
    <row r="98" spans="1:1" ht="15.75">
      <c r="A98" s="277" t="s">
        <v>47</v>
      </c>
    </row>
    <row r="99" spans="1:1" ht="14.25">
      <c r="A99" s="266" t="s">
        <v>131</v>
      </c>
    </row>
    <row r="101" spans="1:1" ht="15.75">
      <c r="A101" s="277" t="s">
        <v>48</v>
      </c>
    </row>
    <row r="102" spans="1:1" ht="14.25">
      <c r="A102" s="266" t="s">
        <v>132</v>
      </c>
    </row>
    <row r="103" spans="1:1" ht="14.25">
      <c r="A103" s="266"/>
    </row>
    <row r="104" spans="1:1" ht="15.75">
      <c r="A104" s="277" t="s">
        <v>49</v>
      </c>
    </row>
    <row r="105" spans="1:1" s="249" customFormat="1" ht="15">
      <c r="A105" s="608" t="s">
        <v>133</v>
      </c>
    </row>
    <row r="106" spans="1:1" s="249" customFormat="1" ht="14.25">
      <c r="A106" s="266"/>
    </row>
    <row r="107" spans="1:1" ht="15.75">
      <c r="A107" s="277" t="s">
        <v>49</v>
      </c>
    </row>
    <row r="108" spans="1:1" ht="14.25">
      <c r="A108" s="266" t="s">
        <v>134</v>
      </c>
    </row>
    <row r="110" spans="1:1" ht="15.75">
      <c r="A110" s="277" t="s">
        <v>50</v>
      </c>
    </row>
    <row r="111" spans="1:1" ht="14.25">
      <c r="A111" s="266" t="s">
        <v>134</v>
      </c>
    </row>
    <row r="113" spans="1:1" ht="15.75">
      <c r="A113" s="277" t="s">
        <v>51</v>
      </c>
    </row>
    <row r="114" spans="1:1" ht="14.25">
      <c r="A114" s="266" t="s">
        <v>135</v>
      </c>
    </row>
    <row r="116" spans="1:1" ht="15.75">
      <c r="A116" s="277" t="s">
        <v>52</v>
      </c>
    </row>
    <row r="117" spans="1:1" ht="14.25">
      <c r="A117" s="266" t="s">
        <v>136</v>
      </c>
    </row>
    <row r="119" spans="1:1" ht="15.75">
      <c r="A119" s="277" t="s">
        <v>53</v>
      </c>
    </row>
    <row r="120" spans="1:1" ht="14.25">
      <c r="A120" s="266" t="s">
        <v>137</v>
      </c>
    </row>
    <row r="122" spans="1:1" ht="15.75">
      <c r="A122" s="277" t="s">
        <v>54</v>
      </c>
    </row>
    <row r="123" spans="1:1" ht="14.25">
      <c r="A123" s="266" t="s">
        <v>138</v>
      </c>
    </row>
    <row r="124" spans="1:1">
      <c r="A124" s="373"/>
    </row>
    <row r="125" spans="1:1" ht="15.75">
      <c r="A125" s="277" t="s">
        <v>139</v>
      </c>
    </row>
    <row r="126" spans="1:1" ht="14.25">
      <c r="A126" s="266" t="s">
        <v>140</v>
      </c>
    </row>
    <row r="128" spans="1:1" ht="15.75">
      <c r="A128" s="277" t="s">
        <v>56</v>
      </c>
    </row>
    <row r="129" spans="1:1" ht="14.25">
      <c r="A129" s="266" t="s">
        <v>141</v>
      </c>
    </row>
  </sheetData>
  <sheetProtection algorithmName="SHA-512" hashValue="L+42msTT8Wo74hONI3UQxGTOZ5whvQKNEUMiibkx/t5CV9veDVcNniJyWY7nQ58DM+QGOXfH5ILtNr9jk9hvbQ==" saltValue="355PW2/aRkjIsXUGhe080w==" spinCount="100000" sheet="1" objects="1" scenarios="1"/>
  <mergeCells count="2">
    <mergeCell ref="G2:N2"/>
    <mergeCell ref="A1:C1"/>
  </mergeCells>
  <phoneticPr fontId="194" type="noConversion"/>
  <hyperlinks>
    <hyperlink ref="A1" location="'Table of contents'!A1" display="Table of Contents" xr:uid="{00000000-0004-0000-0200-000000000000}"/>
  </hyperlink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7">
    <tabColor rgb="FF7030A0"/>
  </sheetPr>
  <dimension ref="A1:Q53"/>
  <sheetViews>
    <sheetView workbookViewId="0">
      <selection activeCell="C28" sqref="C28"/>
    </sheetView>
  </sheetViews>
  <sheetFormatPr defaultColWidth="9.140625" defaultRowHeight="12.75"/>
  <cols>
    <col min="1" max="1" width="3.85546875" customWidth="1"/>
    <col min="2" max="2" width="23.5703125" customWidth="1"/>
    <col min="3" max="3" width="108" customWidth="1"/>
    <col min="4" max="4" width="9.140625" customWidth="1"/>
    <col min="5" max="5" width="11.5703125" customWidth="1"/>
    <col min="6" max="6" width="13.140625" style="81" customWidth="1"/>
    <col min="7" max="7" width="10.85546875" customWidth="1"/>
    <col min="8" max="8" width="9.140625" customWidth="1"/>
    <col min="16" max="16" width="11" customWidth="1"/>
    <col min="17" max="17" width="14.140625" customWidth="1"/>
  </cols>
  <sheetData>
    <row r="1" spans="1:17" ht="23.25">
      <c r="A1" s="675" t="s">
        <v>32</v>
      </c>
      <c r="B1" s="676"/>
      <c r="C1" s="676"/>
      <c r="E1" s="68" t="s">
        <v>34</v>
      </c>
      <c r="F1" s="69" t="str">
        <f>'Revision block'!B1</f>
        <v>H001122</v>
      </c>
      <c r="P1" s="115"/>
      <c r="Q1" s="130"/>
    </row>
    <row r="2" spans="1:17" ht="15.75">
      <c r="E2" s="68" t="s">
        <v>36</v>
      </c>
      <c r="F2" s="69" t="str">
        <f>'Revision block'!B2</f>
        <v>K</v>
      </c>
      <c r="P2" s="115"/>
      <c r="Q2" s="131"/>
    </row>
    <row r="3" spans="1:17" ht="23.25">
      <c r="A3" s="109" t="s">
        <v>35</v>
      </c>
      <c r="E3" s="68" t="s">
        <v>38</v>
      </c>
      <c r="F3" s="70">
        <f>'Revision block'!B3</f>
        <v>45082</v>
      </c>
      <c r="P3" s="115"/>
      <c r="Q3" s="116"/>
    </row>
    <row r="4" spans="1:17">
      <c r="A4" s="197">
        <v>1</v>
      </c>
      <c r="B4" s="202" t="s">
        <v>142</v>
      </c>
      <c r="C4" s="200" t="s">
        <v>143</v>
      </c>
    </row>
    <row r="5" spans="1:17">
      <c r="A5" s="197">
        <v>2</v>
      </c>
      <c r="B5" s="202" t="s">
        <v>144</v>
      </c>
      <c r="C5" s="200" t="s">
        <v>145</v>
      </c>
    </row>
    <row r="6" spans="1:17">
      <c r="A6" s="197">
        <v>3</v>
      </c>
      <c r="B6" s="202" t="s">
        <v>146</v>
      </c>
      <c r="C6" s="200" t="s">
        <v>147</v>
      </c>
    </row>
    <row r="7" spans="1:17">
      <c r="A7" s="197">
        <v>4</v>
      </c>
      <c r="B7" s="202" t="s">
        <v>148</v>
      </c>
      <c r="C7" s="200" t="s">
        <v>149</v>
      </c>
    </row>
    <row r="8" spans="1:17">
      <c r="A8" s="197">
        <v>5</v>
      </c>
      <c r="B8" s="202" t="s">
        <v>150</v>
      </c>
      <c r="C8" s="200" t="s">
        <v>151</v>
      </c>
    </row>
    <row r="9" spans="1:17">
      <c r="A9" s="197">
        <v>6</v>
      </c>
      <c r="B9" s="202" t="s">
        <v>152</v>
      </c>
      <c r="C9" s="200" t="s">
        <v>153</v>
      </c>
    </row>
    <row r="10" spans="1:17" ht="39">
      <c r="A10" s="197">
        <v>7</v>
      </c>
      <c r="B10" s="203" t="s">
        <v>154</v>
      </c>
      <c r="C10" s="199" t="s">
        <v>155</v>
      </c>
    </row>
    <row r="11" spans="1:17">
      <c r="A11" s="197"/>
    </row>
    <row r="12" spans="1:17">
      <c r="A12" s="686"/>
      <c r="B12" s="689" t="s">
        <v>156</v>
      </c>
      <c r="C12" s="198" t="s">
        <v>157</v>
      </c>
    </row>
    <row r="13" spans="1:17">
      <c r="A13" s="687"/>
      <c r="B13" s="690"/>
      <c r="C13" s="198" t="s">
        <v>158</v>
      </c>
    </row>
    <row r="14" spans="1:17">
      <c r="A14" s="687"/>
      <c r="B14" s="690"/>
      <c r="C14" s="198" t="s">
        <v>159</v>
      </c>
    </row>
    <row r="15" spans="1:17">
      <c r="A15" s="687"/>
      <c r="B15" s="690"/>
      <c r="C15" s="198" t="s">
        <v>160</v>
      </c>
    </row>
    <row r="16" spans="1:17">
      <c r="A16" s="687"/>
      <c r="B16" s="690"/>
      <c r="C16" s="197" t="s">
        <v>161</v>
      </c>
    </row>
    <row r="17" spans="1:3">
      <c r="A17" s="687"/>
      <c r="B17" s="690"/>
      <c r="C17" s="198" t="s">
        <v>162</v>
      </c>
    </row>
    <row r="18" spans="1:3">
      <c r="A18" s="687"/>
      <c r="B18" s="690"/>
      <c r="C18" s="197" t="s">
        <v>163</v>
      </c>
    </row>
    <row r="19" spans="1:3">
      <c r="A19" s="687"/>
      <c r="B19" s="690"/>
      <c r="C19" s="198" t="s">
        <v>164</v>
      </c>
    </row>
    <row r="20" spans="1:3">
      <c r="A20" s="688"/>
      <c r="B20" s="691"/>
      <c r="C20" s="197" t="s">
        <v>165</v>
      </c>
    </row>
    <row r="21" spans="1:3">
      <c r="A21" s="197"/>
    </row>
    <row r="22" spans="1:3">
      <c r="A22" s="686"/>
      <c r="B22" s="685" t="s">
        <v>166</v>
      </c>
      <c r="C22" s="198" t="s">
        <v>167</v>
      </c>
    </row>
    <row r="23" spans="1:3">
      <c r="A23" s="687"/>
      <c r="B23" s="685"/>
      <c r="C23" s="198" t="s">
        <v>158</v>
      </c>
    </row>
    <row r="24" spans="1:3">
      <c r="A24" s="687"/>
      <c r="B24" s="685"/>
      <c r="C24" s="198" t="s">
        <v>168</v>
      </c>
    </row>
    <row r="25" spans="1:3">
      <c r="A25" s="687"/>
      <c r="B25" s="685"/>
      <c r="C25" s="198" t="s">
        <v>169</v>
      </c>
    </row>
    <row r="26" spans="1:3">
      <c r="A26" s="687"/>
      <c r="B26" s="685"/>
      <c r="C26" s="198" t="s">
        <v>170</v>
      </c>
    </row>
    <row r="27" spans="1:3">
      <c r="A27" s="687"/>
      <c r="B27" s="685"/>
      <c r="C27" s="198" t="s">
        <v>171</v>
      </c>
    </row>
    <row r="28" spans="1:3">
      <c r="A28" s="687"/>
      <c r="B28" s="685"/>
      <c r="C28" s="198" t="s">
        <v>172</v>
      </c>
    </row>
    <row r="29" spans="1:3">
      <c r="A29" s="688"/>
      <c r="B29" s="685"/>
      <c r="C29" s="198" t="s">
        <v>173</v>
      </c>
    </row>
    <row r="30" spans="1:3">
      <c r="A30" s="197"/>
      <c r="C30" s="125" t="s">
        <v>174</v>
      </c>
    </row>
    <row r="31" spans="1:3">
      <c r="A31" s="686"/>
      <c r="B31" s="685" t="s">
        <v>175</v>
      </c>
      <c r="C31" s="198" t="s">
        <v>176</v>
      </c>
    </row>
    <row r="32" spans="1:3">
      <c r="A32" s="687"/>
      <c r="B32" s="685"/>
      <c r="C32" s="198" t="s">
        <v>158</v>
      </c>
    </row>
    <row r="33" spans="1:3">
      <c r="A33" s="687"/>
      <c r="B33" s="685"/>
      <c r="C33" s="198" t="s">
        <v>177</v>
      </c>
    </row>
    <row r="34" spans="1:3">
      <c r="A34" s="687"/>
      <c r="B34" s="685"/>
      <c r="C34" s="198" t="s">
        <v>169</v>
      </c>
    </row>
    <row r="35" spans="1:3" ht="25.5">
      <c r="A35" s="687"/>
      <c r="B35" s="685"/>
      <c r="C35" s="198" t="s">
        <v>178</v>
      </c>
    </row>
    <row r="36" spans="1:3">
      <c r="A36" s="687"/>
      <c r="B36" s="685"/>
      <c r="C36" s="198" t="s">
        <v>179</v>
      </c>
    </row>
    <row r="37" spans="1:3">
      <c r="A37" s="688"/>
      <c r="B37" s="685"/>
      <c r="C37" s="198" t="s">
        <v>180</v>
      </c>
    </row>
    <row r="38" spans="1:3">
      <c r="A38" s="197"/>
      <c r="C38" s="125"/>
    </row>
    <row r="39" spans="1:3" ht="15.75">
      <c r="A39" s="197"/>
      <c r="B39" s="205" t="s">
        <v>181</v>
      </c>
      <c r="C39" s="198" t="s">
        <v>182</v>
      </c>
    </row>
    <row r="40" spans="1:3">
      <c r="A40" s="197"/>
      <c r="C40" s="125"/>
    </row>
    <row r="41" spans="1:3" ht="15.75" customHeight="1">
      <c r="A41" s="682"/>
      <c r="B41" s="681" t="s">
        <v>183</v>
      </c>
      <c r="C41" s="204" t="s">
        <v>184</v>
      </c>
    </row>
    <row r="42" spans="1:3" ht="15.75" customHeight="1">
      <c r="A42" s="683"/>
      <c r="B42" s="681"/>
      <c r="C42" s="204" t="s">
        <v>185</v>
      </c>
    </row>
    <row r="43" spans="1:3" ht="15.75" customHeight="1">
      <c r="A43" s="683"/>
      <c r="B43" s="681"/>
      <c r="C43" s="204" t="s">
        <v>186</v>
      </c>
    </row>
    <row r="44" spans="1:3" ht="15.75" customHeight="1">
      <c r="A44" s="683"/>
      <c r="B44" s="681"/>
      <c r="C44" s="204" t="s">
        <v>187</v>
      </c>
    </row>
    <row r="45" spans="1:3">
      <c r="A45" s="683"/>
      <c r="B45" s="681"/>
      <c r="C45" s="198" t="s">
        <v>188</v>
      </c>
    </row>
    <row r="46" spans="1:3">
      <c r="A46" s="683"/>
      <c r="B46" s="681"/>
      <c r="C46" s="198" t="s">
        <v>189</v>
      </c>
    </row>
    <row r="47" spans="1:3">
      <c r="A47" s="683"/>
      <c r="B47" s="681"/>
      <c r="C47" s="198" t="s">
        <v>169</v>
      </c>
    </row>
    <row r="48" spans="1:3" ht="25.5">
      <c r="A48" s="683"/>
      <c r="B48" s="681"/>
      <c r="C48" s="198" t="s">
        <v>178</v>
      </c>
    </row>
    <row r="49" spans="1:3">
      <c r="A49" s="683"/>
      <c r="B49" s="681"/>
      <c r="C49" s="198" t="s">
        <v>179</v>
      </c>
    </row>
    <row r="50" spans="1:3">
      <c r="A50" s="683"/>
      <c r="B50" s="681"/>
      <c r="C50" s="198" t="s">
        <v>190</v>
      </c>
    </row>
    <row r="51" spans="1:3">
      <c r="A51" s="684"/>
      <c r="B51" s="681"/>
      <c r="C51" s="198" t="s">
        <v>191</v>
      </c>
    </row>
    <row r="52" spans="1:3" ht="15.75">
      <c r="A52" s="207"/>
      <c r="B52" s="206"/>
      <c r="C52" s="125"/>
    </row>
    <row r="53" spans="1:3">
      <c r="A53" s="197">
        <v>8</v>
      </c>
      <c r="B53" s="201" t="s">
        <v>192</v>
      </c>
      <c r="C53" s="198" t="s">
        <v>193</v>
      </c>
    </row>
  </sheetData>
  <sheetProtection algorithmName="SHA-512" hashValue="u4V7Cf6BBaoli6/nCe/gpvBx8vADDsYpHkIvBT7MCRmeR7SvrWGetzQejYXTdRPi25U3v369y9Z/iPWrj89jYQ==" saltValue="9S7jlLMmN3qPXXa0D9Cp4Q==" spinCount="100000" sheet="1" objects="1" scenarios="1"/>
  <mergeCells count="9">
    <mergeCell ref="A1:C1"/>
    <mergeCell ref="B41:B51"/>
    <mergeCell ref="A41:A51"/>
    <mergeCell ref="B22:B29"/>
    <mergeCell ref="B31:B37"/>
    <mergeCell ref="A12:A20"/>
    <mergeCell ref="A22:A29"/>
    <mergeCell ref="A31:A37"/>
    <mergeCell ref="B12:B20"/>
  </mergeCells>
  <phoneticPr fontId="194" type="noConversion"/>
  <hyperlinks>
    <hyperlink ref="A1" location="'Table of contents'!A1" display="Table of Contents"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7030A0"/>
  </sheetPr>
  <dimension ref="A1:R3"/>
  <sheetViews>
    <sheetView workbookViewId="0">
      <selection activeCell="B5" sqref="B5"/>
    </sheetView>
  </sheetViews>
  <sheetFormatPr defaultColWidth="9.140625" defaultRowHeight="12.75"/>
  <cols>
    <col min="1" max="1" width="10" style="67" customWidth="1"/>
    <col min="2" max="2" width="9.85546875" style="67" customWidth="1"/>
    <col min="3" max="3" width="10.140625" style="67" customWidth="1"/>
    <col min="4" max="16" width="9.140625" style="67"/>
    <col min="17" max="17" width="12.5703125" style="67" customWidth="1"/>
    <col min="18" max="18" width="12.85546875" style="67" customWidth="1"/>
    <col min="19" max="16384" width="9.140625" style="67"/>
  </cols>
  <sheetData>
    <row r="1" spans="1:18" customFormat="1" ht="23.25">
      <c r="A1" s="692" t="s">
        <v>32</v>
      </c>
      <c r="B1" s="676"/>
      <c r="C1" s="676"/>
      <c r="Q1" s="68" t="s">
        <v>34</v>
      </c>
      <c r="R1" s="69" t="str">
        <f>'Revision block'!B1</f>
        <v>H001122</v>
      </c>
    </row>
    <row r="2" spans="1:18" customFormat="1" ht="20.25">
      <c r="B2" s="117" t="s">
        <v>194</v>
      </c>
      <c r="Q2" s="68" t="s">
        <v>36</v>
      </c>
      <c r="R2" s="69" t="str">
        <f>'Revision block'!B2</f>
        <v>K</v>
      </c>
    </row>
    <row r="3" spans="1:18" customFormat="1" ht="15.75">
      <c r="A3" s="67"/>
      <c r="B3" s="67"/>
      <c r="C3" s="67"/>
      <c r="D3" s="67"/>
      <c r="E3" s="67"/>
      <c r="F3" s="67"/>
      <c r="G3" s="67"/>
      <c r="H3" s="67"/>
      <c r="I3" s="67"/>
      <c r="J3" s="67"/>
      <c r="K3" s="67"/>
      <c r="L3" s="67"/>
      <c r="M3" s="67"/>
      <c r="N3" s="67"/>
      <c r="O3" s="67"/>
      <c r="P3" s="67"/>
      <c r="Q3" s="68" t="s">
        <v>38</v>
      </c>
      <c r="R3" s="70">
        <f>'Revision block'!B3</f>
        <v>45082</v>
      </c>
    </row>
  </sheetData>
  <sheetProtection algorithmName="SHA-512" hashValue="jhMGb+o3Gm723Yz89sUwQl+TSlAyt9HRnFGvLlxfcMxip22OrZB/q9R5Yzd5ZW4n7zse30hcOWfVJFQcvRObjQ==" saltValue="8NqHQ3Caw4bULMKNrSThfw==" spinCount="100000" sheet="1" scenarios="1" insertHyperlinks="0"/>
  <mergeCells count="1">
    <mergeCell ref="A1:C1"/>
  </mergeCells>
  <phoneticPr fontId="194" type="noConversion"/>
  <hyperlinks>
    <hyperlink ref="A1" location="'Table of contents'!A1" display="Table of Contents"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rgb="FFFFFF00"/>
    <pageSetUpPr fitToPage="1"/>
  </sheetPr>
  <dimension ref="A1:AE532"/>
  <sheetViews>
    <sheetView showGridLines="0" topLeftCell="B1" zoomScale="70" zoomScaleNormal="70" zoomScaleSheetLayoutView="100" workbookViewId="0">
      <selection activeCell="I88" sqref="I88"/>
    </sheetView>
  </sheetViews>
  <sheetFormatPr defaultColWidth="10.140625" defaultRowHeight="15.75"/>
  <cols>
    <col min="1" max="1" width="3.85546875" style="53" customWidth="1"/>
    <col min="2" max="2" width="4.85546875" style="53" customWidth="1"/>
    <col min="3" max="3" width="17.85546875" style="48" customWidth="1"/>
    <col min="4" max="4" width="15.5703125" style="48" customWidth="1"/>
    <col min="5" max="6" width="11.85546875" style="48" customWidth="1"/>
    <col min="7" max="12" width="12.140625" style="48" customWidth="1"/>
    <col min="13" max="13" width="14.140625" style="48" customWidth="1"/>
    <col min="14" max="17" width="14" style="48" customWidth="1"/>
    <col min="18" max="20" width="14" style="53" customWidth="1"/>
    <col min="21" max="23" width="43.5703125" style="53" customWidth="1"/>
    <col min="24" max="29" width="13.5703125" style="53" customWidth="1"/>
    <col min="30" max="31" width="13.42578125" style="53" hidden="1" customWidth="1"/>
    <col min="32" max="259" width="10.140625" style="53"/>
    <col min="260" max="260" width="4.85546875" style="53" customWidth="1"/>
    <col min="261" max="261" width="8.5703125" style="53" customWidth="1"/>
    <col min="262" max="262" width="7.140625" style="53" customWidth="1"/>
    <col min="263" max="263" width="9.85546875" style="53" customWidth="1"/>
    <col min="264" max="264" width="12.5703125" style="53" customWidth="1"/>
    <col min="265" max="265" width="9.85546875" style="53" customWidth="1"/>
    <col min="266" max="266" width="9.5703125" style="53" customWidth="1"/>
    <col min="267" max="267" width="9.140625" style="53" customWidth="1"/>
    <col min="268" max="268" width="9.5703125" style="53" customWidth="1"/>
    <col min="269" max="269" width="15.85546875" style="53" customWidth="1"/>
    <col min="270" max="270" width="0" style="53" hidden="1" customWidth="1"/>
    <col min="271" max="271" width="2" style="53" customWidth="1"/>
    <col min="272" max="272" width="5.85546875" style="53" customWidth="1"/>
    <col min="273" max="515" width="10.140625" style="53"/>
    <col min="516" max="516" width="4.85546875" style="53" customWidth="1"/>
    <col min="517" max="517" width="8.5703125" style="53" customWidth="1"/>
    <col min="518" max="518" width="7.140625" style="53" customWidth="1"/>
    <col min="519" max="519" width="9.85546875" style="53" customWidth="1"/>
    <col min="520" max="520" width="12.5703125" style="53" customWidth="1"/>
    <col min="521" max="521" width="9.85546875" style="53" customWidth="1"/>
    <col min="522" max="522" width="9.5703125" style="53" customWidth="1"/>
    <col min="523" max="523" width="9.140625" style="53" customWidth="1"/>
    <col min="524" max="524" width="9.5703125" style="53" customWidth="1"/>
    <col min="525" max="525" width="15.85546875" style="53" customWidth="1"/>
    <col min="526" max="526" width="0" style="53" hidden="1" customWidth="1"/>
    <col min="527" max="527" width="2" style="53" customWidth="1"/>
    <col min="528" max="528" width="5.85546875" style="53" customWidth="1"/>
    <col min="529" max="771" width="10.140625" style="53"/>
    <col min="772" max="772" width="4.85546875" style="53" customWidth="1"/>
    <col min="773" max="773" width="8.5703125" style="53" customWidth="1"/>
    <col min="774" max="774" width="7.140625" style="53" customWidth="1"/>
    <col min="775" max="775" width="9.85546875" style="53" customWidth="1"/>
    <col min="776" max="776" width="12.5703125" style="53" customWidth="1"/>
    <col min="777" max="777" width="9.85546875" style="53" customWidth="1"/>
    <col min="778" max="778" width="9.5703125" style="53" customWidth="1"/>
    <col min="779" max="779" width="9.140625" style="53" customWidth="1"/>
    <col min="780" max="780" width="9.5703125" style="53" customWidth="1"/>
    <col min="781" max="781" width="15.85546875" style="53" customWidth="1"/>
    <col min="782" max="782" width="0" style="53" hidden="1" customWidth="1"/>
    <col min="783" max="783" width="2" style="53" customWidth="1"/>
    <col min="784" max="784" width="5.85546875" style="53" customWidth="1"/>
    <col min="785" max="1027" width="10.140625" style="53"/>
    <col min="1028" max="1028" width="4.85546875" style="53" customWidth="1"/>
    <col min="1029" max="1029" width="8.5703125" style="53" customWidth="1"/>
    <col min="1030" max="1030" width="7.140625" style="53" customWidth="1"/>
    <col min="1031" max="1031" width="9.85546875" style="53" customWidth="1"/>
    <col min="1032" max="1032" width="12.5703125" style="53" customWidth="1"/>
    <col min="1033" max="1033" width="9.85546875" style="53" customWidth="1"/>
    <col min="1034" max="1034" width="9.5703125" style="53" customWidth="1"/>
    <col min="1035" max="1035" width="9.140625" style="53" customWidth="1"/>
    <col min="1036" max="1036" width="9.5703125" style="53" customWidth="1"/>
    <col min="1037" max="1037" width="15.85546875" style="53" customWidth="1"/>
    <col min="1038" max="1038" width="0" style="53" hidden="1" customWidth="1"/>
    <col min="1039" max="1039" width="2" style="53" customWidth="1"/>
    <col min="1040" max="1040" width="5.85546875" style="53" customWidth="1"/>
    <col min="1041" max="1283" width="10.140625" style="53"/>
    <col min="1284" max="1284" width="4.85546875" style="53" customWidth="1"/>
    <col min="1285" max="1285" width="8.5703125" style="53" customWidth="1"/>
    <col min="1286" max="1286" width="7.140625" style="53" customWidth="1"/>
    <col min="1287" max="1287" width="9.85546875" style="53" customWidth="1"/>
    <col min="1288" max="1288" width="12.5703125" style="53" customWidth="1"/>
    <col min="1289" max="1289" width="9.85546875" style="53" customWidth="1"/>
    <col min="1290" max="1290" width="9.5703125" style="53" customWidth="1"/>
    <col min="1291" max="1291" width="9.140625" style="53" customWidth="1"/>
    <col min="1292" max="1292" width="9.5703125" style="53" customWidth="1"/>
    <col min="1293" max="1293" width="15.85546875" style="53" customWidth="1"/>
    <col min="1294" max="1294" width="0" style="53" hidden="1" customWidth="1"/>
    <col min="1295" max="1295" width="2" style="53" customWidth="1"/>
    <col min="1296" max="1296" width="5.85546875" style="53" customWidth="1"/>
    <col min="1297" max="1539" width="10.140625" style="53"/>
    <col min="1540" max="1540" width="4.85546875" style="53" customWidth="1"/>
    <col min="1541" max="1541" width="8.5703125" style="53" customWidth="1"/>
    <col min="1542" max="1542" width="7.140625" style="53" customWidth="1"/>
    <col min="1543" max="1543" width="9.85546875" style="53" customWidth="1"/>
    <col min="1544" max="1544" width="12.5703125" style="53" customWidth="1"/>
    <col min="1545" max="1545" width="9.85546875" style="53" customWidth="1"/>
    <col min="1546" max="1546" width="9.5703125" style="53" customWidth="1"/>
    <col min="1547" max="1547" width="9.140625" style="53" customWidth="1"/>
    <col min="1548" max="1548" width="9.5703125" style="53" customWidth="1"/>
    <col min="1549" max="1549" width="15.85546875" style="53" customWidth="1"/>
    <col min="1550" max="1550" width="0" style="53" hidden="1" customWidth="1"/>
    <col min="1551" max="1551" width="2" style="53" customWidth="1"/>
    <col min="1552" max="1552" width="5.85546875" style="53" customWidth="1"/>
    <col min="1553" max="1795" width="10.140625" style="53"/>
    <col min="1796" max="1796" width="4.85546875" style="53" customWidth="1"/>
    <col min="1797" max="1797" width="8.5703125" style="53" customWidth="1"/>
    <col min="1798" max="1798" width="7.140625" style="53" customWidth="1"/>
    <col min="1799" max="1799" width="9.85546875" style="53" customWidth="1"/>
    <col min="1800" max="1800" width="12.5703125" style="53" customWidth="1"/>
    <col min="1801" max="1801" width="9.85546875" style="53" customWidth="1"/>
    <col min="1802" max="1802" width="9.5703125" style="53" customWidth="1"/>
    <col min="1803" max="1803" width="9.140625" style="53" customWidth="1"/>
    <col min="1804" max="1804" width="9.5703125" style="53" customWidth="1"/>
    <col min="1805" max="1805" width="15.85546875" style="53" customWidth="1"/>
    <col min="1806" max="1806" width="0" style="53" hidden="1" customWidth="1"/>
    <col min="1807" max="1807" width="2" style="53" customWidth="1"/>
    <col min="1808" max="1808" width="5.85546875" style="53" customWidth="1"/>
    <col min="1809" max="2051" width="10.140625" style="53"/>
    <col min="2052" max="2052" width="4.85546875" style="53" customWidth="1"/>
    <col min="2053" max="2053" width="8.5703125" style="53" customWidth="1"/>
    <col min="2054" max="2054" width="7.140625" style="53" customWidth="1"/>
    <col min="2055" max="2055" width="9.85546875" style="53" customWidth="1"/>
    <col min="2056" max="2056" width="12.5703125" style="53" customWidth="1"/>
    <col min="2057" max="2057" width="9.85546875" style="53" customWidth="1"/>
    <col min="2058" max="2058" width="9.5703125" style="53" customWidth="1"/>
    <col min="2059" max="2059" width="9.140625" style="53" customWidth="1"/>
    <col min="2060" max="2060" width="9.5703125" style="53" customWidth="1"/>
    <col min="2061" max="2061" width="15.85546875" style="53" customWidth="1"/>
    <col min="2062" max="2062" width="0" style="53" hidden="1" customWidth="1"/>
    <col min="2063" max="2063" width="2" style="53" customWidth="1"/>
    <col min="2064" max="2064" width="5.85546875" style="53" customWidth="1"/>
    <col min="2065" max="2307" width="10.140625" style="53"/>
    <col min="2308" max="2308" width="4.85546875" style="53" customWidth="1"/>
    <col min="2309" max="2309" width="8.5703125" style="53" customWidth="1"/>
    <col min="2310" max="2310" width="7.140625" style="53" customWidth="1"/>
    <col min="2311" max="2311" width="9.85546875" style="53" customWidth="1"/>
    <col min="2312" max="2312" width="12.5703125" style="53" customWidth="1"/>
    <col min="2313" max="2313" width="9.85546875" style="53" customWidth="1"/>
    <col min="2314" max="2314" width="9.5703125" style="53" customWidth="1"/>
    <col min="2315" max="2315" width="9.140625" style="53" customWidth="1"/>
    <col min="2316" max="2316" width="9.5703125" style="53" customWidth="1"/>
    <col min="2317" max="2317" width="15.85546875" style="53" customWidth="1"/>
    <col min="2318" max="2318" width="0" style="53" hidden="1" customWidth="1"/>
    <col min="2319" max="2319" width="2" style="53" customWidth="1"/>
    <col min="2320" max="2320" width="5.85546875" style="53" customWidth="1"/>
    <col min="2321" max="2563" width="10.140625" style="53"/>
    <col min="2564" max="2564" width="4.85546875" style="53" customWidth="1"/>
    <col min="2565" max="2565" width="8.5703125" style="53" customWidth="1"/>
    <col min="2566" max="2566" width="7.140625" style="53" customWidth="1"/>
    <col min="2567" max="2567" width="9.85546875" style="53" customWidth="1"/>
    <col min="2568" max="2568" width="12.5703125" style="53" customWidth="1"/>
    <col min="2569" max="2569" width="9.85546875" style="53" customWidth="1"/>
    <col min="2570" max="2570" width="9.5703125" style="53" customWidth="1"/>
    <col min="2571" max="2571" width="9.140625" style="53" customWidth="1"/>
    <col min="2572" max="2572" width="9.5703125" style="53" customWidth="1"/>
    <col min="2573" max="2573" width="15.85546875" style="53" customWidth="1"/>
    <col min="2574" max="2574" width="0" style="53" hidden="1" customWidth="1"/>
    <col min="2575" max="2575" width="2" style="53" customWidth="1"/>
    <col min="2576" max="2576" width="5.85546875" style="53" customWidth="1"/>
    <col min="2577" max="2819" width="10.140625" style="53"/>
    <col min="2820" max="2820" width="4.85546875" style="53" customWidth="1"/>
    <col min="2821" max="2821" width="8.5703125" style="53" customWidth="1"/>
    <col min="2822" max="2822" width="7.140625" style="53" customWidth="1"/>
    <col min="2823" max="2823" width="9.85546875" style="53" customWidth="1"/>
    <col min="2824" max="2824" width="12.5703125" style="53" customWidth="1"/>
    <col min="2825" max="2825" width="9.85546875" style="53" customWidth="1"/>
    <col min="2826" max="2826" width="9.5703125" style="53" customWidth="1"/>
    <col min="2827" max="2827" width="9.140625" style="53" customWidth="1"/>
    <col min="2828" max="2828" width="9.5703125" style="53" customWidth="1"/>
    <col min="2829" max="2829" width="15.85546875" style="53" customWidth="1"/>
    <col min="2830" max="2830" width="0" style="53" hidden="1" customWidth="1"/>
    <col min="2831" max="2831" width="2" style="53" customWidth="1"/>
    <col min="2832" max="2832" width="5.85546875" style="53" customWidth="1"/>
    <col min="2833" max="3075" width="10.140625" style="53"/>
    <col min="3076" max="3076" width="4.85546875" style="53" customWidth="1"/>
    <col min="3077" max="3077" width="8.5703125" style="53" customWidth="1"/>
    <col min="3078" max="3078" width="7.140625" style="53" customWidth="1"/>
    <col min="3079" max="3079" width="9.85546875" style="53" customWidth="1"/>
    <col min="3080" max="3080" width="12.5703125" style="53" customWidth="1"/>
    <col min="3081" max="3081" width="9.85546875" style="53" customWidth="1"/>
    <col min="3082" max="3082" width="9.5703125" style="53" customWidth="1"/>
    <col min="3083" max="3083" width="9.140625" style="53" customWidth="1"/>
    <col min="3084" max="3084" width="9.5703125" style="53" customWidth="1"/>
    <col min="3085" max="3085" width="15.85546875" style="53" customWidth="1"/>
    <col min="3086" max="3086" width="0" style="53" hidden="1" customWidth="1"/>
    <col min="3087" max="3087" width="2" style="53" customWidth="1"/>
    <col min="3088" max="3088" width="5.85546875" style="53" customWidth="1"/>
    <col min="3089" max="3331" width="10.140625" style="53"/>
    <col min="3332" max="3332" width="4.85546875" style="53" customWidth="1"/>
    <col min="3333" max="3333" width="8.5703125" style="53" customWidth="1"/>
    <col min="3334" max="3334" width="7.140625" style="53" customWidth="1"/>
    <col min="3335" max="3335" width="9.85546875" style="53" customWidth="1"/>
    <col min="3336" max="3336" width="12.5703125" style="53" customWidth="1"/>
    <col min="3337" max="3337" width="9.85546875" style="53" customWidth="1"/>
    <col min="3338" max="3338" width="9.5703125" style="53" customWidth="1"/>
    <col min="3339" max="3339" width="9.140625" style="53" customWidth="1"/>
    <col min="3340" max="3340" width="9.5703125" style="53" customWidth="1"/>
    <col min="3341" max="3341" width="15.85546875" style="53" customWidth="1"/>
    <col min="3342" max="3342" width="0" style="53" hidden="1" customWidth="1"/>
    <col min="3343" max="3343" width="2" style="53" customWidth="1"/>
    <col min="3344" max="3344" width="5.85546875" style="53" customWidth="1"/>
    <col min="3345" max="3587" width="10.140625" style="53"/>
    <col min="3588" max="3588" width="4.85546875" style="53" customWidth="1"/>
    <col min="3589" max="3589" width="8.5703125" style="53" customWidth="1"/>
    <col min="3590" max="3590" width="7.140625" style="53" customWidth="1"/>
    <col min="3591" max="3591" width="9.85546875" style="53" customWidth="1"/>
    <col min="3592" max="3592" width="12.5703125" style="53" customWidth="1"/>
    <col min="3593" max="3593" width="9.85546875" style="53" customWidth="1"/>
    <col min="3594" max="3594" width="9.5703125" style="53" customWidth="1"/>
    <col min="3595" max="3595" width="9.140625" style="53" customWidth="1"/>
    <col min="3596" max="3596" width="9.5703125" style="53" customWidth="1"/>
    <col min="3597" max="3597" width="15.85546875" style="53" customWidth="1"/>
    <col min="3598" max="3598" width="0" style="53" hidden="1" customWidth="1"/>
    <col min="3599" max="3599" width="2" style="53" customWidth="1"/>
    <col min="3600" max="3600" width="5.85546875" style="53" customWidth="1"/>
    <col min="3601" max="3843" width="10.140625" style="53"/>
    <col min="3844" max="3844" width="4.85546875" style="53" customWidth="1"/>
    <col min="3845" max="3845" width="8.5703125" style="53" customWidth="1"/>
    <col min="3846" max="3846" width="7.140625" style="53" customWidth="1"/>
    <col min="3847" max="3847" width="9.85546875" style="53" customWidth="1"/>
    <col min="3848" max="3848" width="12.5703125" style="53" customWidth="1"/>
    <col min="3849" max="3849" width="9.85546875" style="53" customWidth="1"/>
    <col min="3850" max="3850" width="9.5703125" style="53" customWidth="1"/>
    <col min="3851" max="3851" width="9.140625" style="53" customWidth="1"/>
    <col min="3852" max="3852" width="9.5703125" style="53" customWidth="1"/>
    <col min="3853" max="3853" width="15.85546875" style="53" customWidth="1"/>
    <col min="3854" max="3854" width="0" style="53" hidden="1" customWidth="1"/>
    <col min="3855" max="3855" width="2" style="53" customWidth="1"/>
    <col min="3856" max="3856" width="5.85546875" style="53" customWidth="1"/>
    <col min="3857" max="4099" width="10.140625" style="53"/>
    <col min="4100" max="4100" width="4.85546875" style="53" customWidth="1"/>
    <col min="4101" max="4101" width="8.5703125" style="53" customWidth="1"/>
    <col min="4102" max="4102" width="7.140625" style="53" customWidth="1"/>
    <col min="4103" max="4103" width="9.85546875" style="53" customWidth="1"/>
    <col min="4104" max="4104" width="12.5703125" style="53" customWidth="1"/>
    <col min="4105" max="4105" width="9.85546875" style="53" customWidth="1"/>
    <col min="4106" max="4106" width="9.5703125" style="53" customWidth="1"/>
    <col min="4107" max="4107" width="9.140625" style="53" customWidth="1"/>
    <col min="4108" max="4108" width="9.5703125" style="53" customWidth="1"/>
    <col min="4109" max="4109" width="15.85546875" style="53" customWidth="1"/>
    <col min="4110" max="4110" width="0" style="53" hidden="1" customWidth="1"/>
    <col min="4111" max="4111" width="2" style="53" customWidth="1"/>
    <col min="4112" max="4112" width="5.85546875" style="53" customWidth="1"/>
    <col min="4113" max="4355" width="10.140625" style="53"/>
    <col min="4356" max="4356" width="4.85546875" style="53" customWidth="1"/>
    <col min="4357" max="4357" width="8.5703125" style="53" customWidth="1"/>
    <col min="4358" max="4358" width="7.140625" style="53" customWidth="1"/>
    <col min="4359" max="4359" width="9.85546875" style="53" customWidth="1"/>
    <col min="4360" max="4360" width="12.5703125" style="53" customWidth="1"/>
    <col min="4361" max="4361" width="9.85546875" style="53" customWidth="1"/>
    <col min="4362" max="4362" width="9.5703125" style="53" customWidth="1"/>
    <col min="4363" max="4363" width="9.140625" style="53" customWidth="1"/>
    <col min="4364" max="4364" width="9.5703125" style="53" customWidth="1"/>
    <col min="4365" max="4365" width="15.85546875" style="53" customWidth="1"/>
    <col min="4366" max="4366" width="0" style="53" hidden="1" customWidth="1"/>
    <col min="4367" max="4367" width="2" style="53" customWidth="1"/>
    <col min="4368" max="4368" width="5.85546875" style="53" customWidth="1"/>
    <col min="4369" max="4611" width="10.140625" style="53"/>
    <col min="4612" max="4612" width="4.85546875" style="53" customWidth="1"/>
    <col min="4613" max="4613" width="8.5703125" style="53" customWidth="1"/>
    <col min="4614" max="4614" width="7.140625" style="53" customWidth="1"/>
    <col min="4615" max="4615" width="9.85546875" style="53" customWidth="1"/>
    <col min="4616" max="4616" width="12.5703125" style="53" customWidth="1"/>
    <col min="4617" max="4617" width="9.85546875" style="53" customWidth="1"/>
    <col min="4618" max="4618" width="9.5703125" style="53" customWidth="1"/>
    <col min="4619" max="4619" width="9.140625" style="53" customWidth="1"/>
    <col min="4620" max="4620" width="9.5703125" style="53" customWidth="1"/>
    <col min="4621" max="4621" width="15.85546875" style="53" customWidth="1"/>
    <col min="4622" max="4622" width="0" style="53" hidden="1" customWidth="1"/>
    <col min="4623" max="4623" width="2" style="53" customWidth="1"/>
    <col min="4624" max="4624" width="5.85546875" style="53" customWidth="1"/>
    <col min="4625" max="4867" width="10.140625" style="53"/>
    <col min="4868" max="4868" width="4.85546875" style="53" customWidth="1"/>
    <col min="4869" max="4869" width="8.5703125" style="53" customWidth="1"/>
    <col min="4870" max="4870" width="7.140625" style="53" customWidth="1"/>
    <col min="4871" max="4871" width="9.85546875" style="53" customWidth="1"/>
    <col min="4872" max="4872" width="12.5703125" style="53" customWidth="1"/>
    <col min="4873" max="4873" width="9.85546875" style="53" customWidth="1"/>
    <col min="4874" max="4874" width="9.5703125" style="53" customWidth="1"/>
    <col min="4875" max="4875" width="9.140625" style="53" customWidth="1"/>
    <col min="4876" max="4876" width="9.5703125" style="53" customWidth="1"/>
    <col min="4877" max="4877" width="15.85546875" style="53" customWidth="1"/>
    <col min="4878" max="4878" width="0" style="53" hidden="1" customWidth="1"/>
    <col min="4879" max="4879" width="2" style="53" customWidth="1"/>
    <col min="4880" max="4880" width="5.85546875" style="53" customWidth="1"/>
    <col min="4881" max="5123" width="10.140625" style="53"/>
    <col min="5124" max="5124" width="4.85546875" style="53" customWidth="1"/>
    <col min="5125" max="5125" width="8.5703125" style="53" customWidth="1"/>
    <col min="5126" max="5126" width="7.140625" style="53" customWidth="1"/>
    <col min="5127" max="5127" width="9.85546875" style="53" customWidth="1"/>
    <col min="5128" max="5128" width="12.5703125" style="53" customWidth="1"/>
    <col min="5129" max="5129" width="9.85546875" style="53" customWidth="1"/>
    <col min="5130" max="5130" width="9.5703125" style="53" customWidth="1"/>
    <col min="5131" max="5131" width="9.140625" style="53" customWidth="1"/>
    <col min="5132" max="5132" width="9.5703125" style="53" customWidth="1"/>
    <col min="5133" max="5133" width="15.85546875" style="53" customWidth="1"/>
    <col min="5134" max="5134" width="0" style="53" hidden="1" customWidth="1"/>
    <col min="5135" max="5135" width="2" style="53" customWidth="1"/>
    <col min="5136" max="5136" width="5.85546875" style="53" customWidth="1"/>
    <col min="5137" max="5379" width="10.140625" style="53"/>
    <col min="5380" max="5380" width="4.85546875" style="53" customWidth="1"/>
    <col min="5381" max="5381" width="8.5703125" style="53" customWidth="1"/>
    <col min="5382" max="5382" width="7.140625" style="53" customWidth="1"/>
    <col min="5383" max="5383" width="9.85546875" style="53" customWidth="1"/>
    <col min="5384" max="5384" width="12.5703125" style="53" customWidth="1"/>
    <col min="5385" max="5385" width="9.85546875" style="53" customWidth="1"/>
    <col min="5386" max="5386" width="9.5703125" style="53" customWidth="1"/>
    <col min="5387" max="5387" width="9.140625" style="53" customWidth="1"/>
    <col min="5388" max="5388" width="9.5703125" style="53" customWidth="1"/>
    <col min="5389" max="5389" width="15.85546875" style="53" customWidth="1"/>
    <col min="5390" max="5390" width="0" style="53" hidden="1" customWidth="1"/>
    <col min="5391" max="5391" width="2" style="53" customWidth="1"/>
    <col min="5392" max="5392" width="5.85546875" style="53" customWidth="1"/>
    <col min="5393" max="5635" width="10.140625" style="53"/>
    <col min="5636" max="5636" width="4.85546875" style="53" customWidth="1"/>
    <col min="5637" max="5637" width="8.5703125" style="53" customWidth="1"/>
    <col min="5638" max="5638" width="7.140625" style="53" customWidth="1"/>
    <col min="5639" max="5639" width="9.85546875" style="53" customWidth="1"/>
    <col min="5640" max="5640" width="12.5703125" style="53" customWidth="1"/>
    <col min="5641" max="5641" width="9.85546875" style="53" customWidth="1"/>
    <col min="5642" max="5642" width="9.5703125" style="53" customWidth="1"/>
    <col min="5643" max="5643" width="9.140625" style="53" customWidth="1"/>
    <col min="5644" max="5644" width="9.5703125" style="53" customWidth="1"/>
    <col min="5645" max="5645" width="15.85546875" style="53" customWidth="1"/>
    <col min="5646" max="5646" width="0" style="53" hidden="1" customWidth="1"/>
    <col min="5647" max="5647" width="2" style="53" customWidth="1"/>
    <col min="5648" max="5648" width="5.85546875" style="53" customWidth="1"/>
    <col min="5649" max="5891" width="10.140625" style="53"/>
    <col min="5892" max="5892" width="4.85546875" style="53" customWidth="1"/>
    <col min="5893" max="5893" width="8.5703125" style="53" customWidth="1"/>
    <col min="5894" max="5894" width="7.140625" style="53" customWidth="1"/>
    <col min="5895" max="5895" width="9.85546875" style="53" customWidth="1"/>
    <col min="5896" max="5896" width="12.5703125" style="53" customWidth="1"/>
    <col min="5897" max="5897" width="9.85546875" style="53" customWidth="1"/>
    <col min="5898" max="5898" width="9.5703125" style="53" customWidth="1"/>
    <col min="5899" max="5899" width="9.140625" style="53" customWidth="1"/>
    <col min="5900" max="5900" width="9.5703125" style="53" customWidth="1"/>
    <col min="5901" max="5901" width="15.85546875" style="53" customWidth="1"/>
    <col min="5902" max="5902" width="0" style="53" hidden="1" customWidth="1"/>
    <col min="5903" max="5903" width="2" style="53" customWidth="1"/>
    <col min="5904" max="5904" width="5.85546875" style="53" customWidth="1"/>
    <col min="5905" max="6147" width="10.140625" style="53"/>
    <col min="6148" max="6148" width="4.85546875" style="53" customWidth="1"/>
    <col min="6149" max="6149" width="8.5703125" style="53" customWidth="1"/>
    <col min="6150" max="6150" width="7.140625" style="53" customWidth="1"/>
    <col min="6151" max="6151" width="9.85546875" style="53" customWidth="1"/>
    <col min="6152" max="6152" width="12.5703125" style="53" customWidth="1"/>
    <col min="6153" max="6153" width="9.85546875" style="53" customWidth="1"/>
    <col min="6154" max="6154" width="9.5703125" style="53" customWidth="1"/>
    <col min="6155" max="6155" width="9.140625" style="53" customWidth="1"/>
    <col min="6156" max="6156" width="9.5703125" style="53" customWidth="1"/>
    <col min="6157" max="6157" width="15.85546875" style="53" customWidth="1"/>
    <col min="6158" max="6158" width="0" style="53" hidden="1" customWidth="1"/>
    <col min="6159" max="6159" width="2" style="53" customWidth="1"/>
    <col min="6160" max="6160" width="5.85546875" style="53" customWidth="1"/>
    <col min="6161" max="6403" width="10.140625" style="53"/>
    <col min="6404" max="6404" width="4.85546875" style="53" customWidth="1"/>
    <col min="6405" max="6405" width="8.5703125" style="53" customWidth="1"/>
    <col min="6406" max="6406" width="7.140625" style="53" customWidth="1"/>
    <col min="6407" max="6407" width="9.85546875" style="53" customWidth="1"/>
    <col min="6408" max="6408" width="12.5703125" style="53" customWidth="1"/>
    <col min="6409" max="6409" width="9.85546875" style="53" customWidth="1"/>
    <col min="6410" max="6410" width="9.5703125" style="53" customWidth="1"/>
    <col min="6411" max="6411" width="9.140625" style="53" customWidth="1"/>
    <col min="6412" max="6412" width="9.5703125" style="53" customWidth="1"/>
    <col min="6413" max="6413" width="15.85546875" style="53" customWidth="1"/>
    <col min="6414" max="6414" width="0" style="53" hidden="1" customWidth="1"/>
    <col min="6415" max="6415" width="2" style="53" customWidth="1"/>
    <col min="6416" max="6416" width="5.85546875" style="53" customWidth="1"/>
    <col min="6417" max="6659" width="10.140625" style="53"/>
    <col min="6660" max="6660" width="4.85546875" style="53" customWidth="1"/>
    <col min="6661" max="6661" width="8.5703125" style="53" customWidth="1"/>
    <col min="6662" max="6662" width="7.140625" style="53" customWidth="1"/>
    <col min="6663" max="6663" width="9.85546875" style="53" customWidth="1"/>
    <col min="6664" max="6664" width="12.5703125" style="53" customWidth="1"/>
    <col min="6665" max="6665" width="9.85546875" style="53" customWidth="1"/>
    <col min="6666" max="6666" width="9.5703125" style="53" customWidth="1"/>
    <col min="6667" max="6667" width="9.140625" style="53" customWidth="1"/>
    <col min="6668" max="6668" width="9.5703125" style="53" customWidth="1"/>
    <col min="6669" max="6669" width="15.85546875" style="53" customWidth="1"/>
    <col min="6670" max="6670" width="0" style="53" hidden="1" customWidth="1"/>
    <col min="6671" max="6671" width="2" style="53" customWidth="1"/>
    <col min="6672" max="6672" width="5.85546875" style="53" customWidth="1"/>
    <col min="6673" max="6915" width="10.140625" style="53"/>
    <col min="6916" max="6916" width="4.85546875" style="53" customWidth="1"/>
    <col min="6917" max="6917" width="8.5703125" style="53" customWidth="1"/>
    <col min="6918" max="6918" width="7.140625" style="53" customWidth="1"/>
    <col min="6919" max="6919" width="9.85546875" style="53" customWidth="1"/>
    <col min="6920" max="6920" width="12.5703125" style="53" customWidth="1"/>
    <col min="6921" max="6921" width="9.85546875" style="53" customWidth="1"/>
    <col min="6922" max="6922" width="9.5703125" style="53" customWidth="1"/>
    <col min="6923" max="6923" width="9.140625" style="53" customWidth="1"/>
    <col min="6924" max="6924" width="9.5703125" style="53" customWidth="1"/>
    <col min="6925" max="6925" width="15.85546875" style="53" customWidth="1"/>
    <col min="6926" max="6926" width="0" style="53" hidden="1" customWidth="1"/>
    <col min="6927" max="6927" width="2" style="53" customWidth="1"/>
    <col min="6928" max="6928" width="5.85546875" style="53" customWidth="1"/>
    <col min="6929" max="7171" width="10.140625" style="53"/>
    <col min="7172" max="7172" width="4.85546875" style="53" customWidth="1"/>
    <col min="7173" max="7173" width="8.5703125" style="53" customWidth="1"/>
    <col min="7174" max="7174" width="7.140625" style="53" customWidth="1"/>
    <col min="7175" max="7175" width="9.85546875" style="53" customWidth="1"/>
    <col min="7176" max="7176" width="12.5703125" style="53" customWidth="1"/>
    <col min="7177" max="7177" width="9.85546875" style="53" customWidth="1"/>
    <col min="7178" max="7178" width="9.5703125" style="53" customWidth="1"/>
    <col min="7179" max="7179" width="9.140625" style="53" customWidth="1"/>
    <col min="7180" max="7180" width="9.5703125" style="53" customWidth="1"/>
    <col min="7181" max="7181" width="15.85546875" style="53" customWidth="1"/>
    <col min="7182" max="7182" width="0" style="53" hidden="1" customWidth="1"/>
    <col min="7183" max="7183" width="2" style="53" customWidth="1"/>
    <col min="7184" max="7184" width="5.85546875" style="53" customWidth="1"/>
    <col min="7185" max="7427" width="10.140625" style="53"/>
    <col min="7428" max="7428" width="4.85546875" style="53" customWidth="1"/>
    <col min="7429" max="7429" width="8.5703125" style="53" customWidth="1"/>
    <col min="7430" max="7430" width="7.140625" style="53" customWidth="1"/>
    <col min="7431" max="7431" width="9.85546875" style="53" customWidth="1"/>
    <col min="7432" max="7432" width="12.5703125" style="53" customWidth="1"/>
    <col min="7433" max="7433" width="9.85546875" style="53" customWidth="1"/>
    <col min="7434" max="7434" width="9.5703125" style="53" customWidth="1"/>
    <col min="7435" max="7435" width="9.140625" style="53" customWidth="1"/>
    <col min="7436" max="7436" width="9.5703125" style="53" customWidth="1"/>
    <col min="7437" max="7437" width="15.85546875" style="53" customWidth="1"/>
    <col min="7438" max="7438" width="0" style="53" hidden="1" customWidth="1"/>
    <col min="7439" max="7439" width="2" style="53" customWidth="1"/>
    <col min="7440" max="7440" width="5.85546875" style="53" customWidth="1"/>
    <col min="7441" max="7683" width="10.140625" style="53"/>
    <col min="7684" max="7684" width="4.85546875" style="53" customWidth="1"/>
    <col min="7685" max="7685" width="8.5703125" style="53" customWidth="1"/>
    <col min="7686" max="7686" width="7.140625" style="53" customWidth="1"/>
    <col min="7687" max="7687" width="9.85546875" style="53" customWidth="1"/>
    <col min="7688" max="7688" width="12.5703125" style="53" customWidth="1"/>
    <col min="7689" max="7689" width="9.85546875" style="53" customWidth="1"/>
    <col min="7690" max="7690" width="9.5703125" style="53" customWidth="1"/>
    <col min="7691" max="7691" width="9.140625" style="53" customWidth="1"/>
    <col min="7692" max="7692" width="9.5703125" style="53" customWidth="1"/>
    <col min="7693" max="7693" width="15.85546875" style="53" customWidth="1"/>
    <col min="7694" max="7694" width="0" style="53" hidden="1" customWidth="1"/>
    <col min="7695" max="7695" width="2" style="53" customWidth="1"/>
    <col min="7696" max="7696" width="5.85546875" style="53" customWidth="1"/>
    <col min="7697" max="7939" width="10.140625" style="53"/>
    <col min="7940" max="7940" width="4.85546875" style="53" customWidth="1"/>
    <col min="7941" max="7941" width="8.5703125" style="53" customWidth="1"/>
    <col min="7942" max="7942" width="7.140625" style="53" customWidth="1"/>
    <col min="7943" max="7943" width="9.85546875" style="53" customWidth="1"/>
    <col min="7944" max="7944" width="12.5703125" style="53" customWidth="1"/>
    <col min="7945" max="7945" width="9.85546875" style="53" customWidth="1"/>
    <col min="7946" max="7946" width="9.5703125" style="53" customWidth="1"/>
    <col min="7947" max="7947" width="9.140625" style="53" customWidth="1"/>
    <col min="7948" max="7948" width="9.5703125" style="53" customWidth="1"/>
    <col min="7949" max="7949" width="15.85546875" style="53" customWidth="1"/>
    <col min="7950" max="7950" width="0" style="53" hidden="1" customWidth="1"/>
    <col min="7951" max="7951" width="2" style="53" customWidth="1"/>
    <col min="7952" max="7952" width="5.85546875" style="53" customWidth="1"/>
    <col min="7953" max="8195" width="10.140625" style="53"/>
    <col min="8196" max="8196" width="4.85546875" style="53" customWidth="1"/>
    <col min="8197" max="8197" width="8.5703125" style="53" customWidth="1"/>
    <col min="8198" max="8198" width="7.140625" style="53" customWidth="1"/>
    <col min="8199" max="8199" width="9.85546875" style="53" customWidth="1"/>
    <col min="8200" max="8200" width="12.5703125" style="53" customWidth="1"/>
    <col min="8201" max="8201" width="9.85546875" style="53" customWidth="1"/>
    <col min="8202" max="8202" width="9.5703125" style="53" customWidth="1"/>
    <col min="8203" max="8203" width="9.140625" style="53" customWidth="1"/>
    <col min="8204" max="8204" width="9.5703125" style="53" customWidth="1"/>
    <col min="8205" max="8205" width="15.85546875" style="53" customWidth="1"/>
    <col min="8206" max="8206" width="0" style="53" hidden="1" customWidth="1"/>
    <col min="8207" max="8207" width="2" style="53" customWidth="1"/>
    <col min="8208" max="8208" width="5.85546875" style="53" customWidth="1"/>
    <col min="8209" max="8451" width="10.140625" style="53"/>
    <col min="8452" max="8452" width="4.85546875" style="53" customWidth="1"/>
    <col min="8453" max="8453" width="8.5703125" style="53" customWidth="1"/>
    <col min="8454" max="8454" width="7.140625" style="53" customWidth="1"/>
    <col min="8455" max="8455" width="9.85546875" style="53" customWidth="1"/>
    <col min="8456" max="8456" width="12.5703125" style="53" customWidth="1"/>
    <col min="8457" max="8457" width="9.85546875" style="53" customWidth="1"/>
    <col min="8458" max="8458" width="9.5703125" style="53" customWidth="1"/>
    <col min="8459" max="8459" width="9.140625" style="53" customWidth="1"/>
    <col min="8460" max="8460" width="9.5703125" style="53" customWidth="1"/>
    <col min="8461" max="8461" width="15.85546875" style="53" customWidth="1"/>
    <col min="8462" max="8462" width="0" style="53" hidden="1" customWidth="1"/>
    <col min="8463" max="8463" width="2" style="53" customWidth="1"/>
    <col min="8464" max="8464" width="5.85546875" style="53" customWidth="1"/>
    <col min="8465" max="8707" width="10.140625" style="53"/>
    <col min="8708" max="8708" width="4.85546875" style="53" customWidth="1"/>
    <col min="8709" max="8709" width="8.5703125" style="53" customWidth="1"/>
    <col min="8710" max="8710" width="7.140625" style="53" customWidth="1"/>
    <col min="8711" max="8711" width="9.85546875" style="53" customWidth="1"/>
    <col min="8712" max="8712" width="12.5703125" style="53" customWidth="1"/>
    <col min="8713" max="8713" width="9.85546875" style="53" customWidth="1"/>
    <col min="8714" max="8714" width="9.5703125" style="53" customWidth="1"/>
    <col min="8715" max="8715" width="9.140625" style="53" customWidth="1"/>
    <col min="8716" max="8716" width="9.5703125" style="53" customWidth="1"/>
    <col min="8717" max="8717" width="15.85546875" style="53" customWidth="1"/>
    <col min="8718" max="8718" width="0" style="53" hidden="1" customWidth="1"/>
    <col min="8719" max="8719" width="2" style="53" customWidth="1"/>
    <col min="8720" max="8720" width="5.85546875" style="53" customWidth="1"/>
    <col min="8721" max="8963" width="10.140625" style="53"/>
    <col min="8964" max="8964" width="4.85546875" style="53" customWidth="1"/>
    <col min="8965" max="8965" width="8.5703125" style="53" customWidth="1"/>
    <col min="8966" max="8966" width="7.140625" style="53" customWidth="1"/>
    <col min="8967" max="8967" width="9.85546875" style="53" customWidth="1"/>
    <col min="8968" max="8968" width="12.5703125" style="53" customWidth="1"/>
    <col min="8969" max="8969" width="9.85546875" style="53" customWidth="1"/>
    <col min="8970" max="8970" width="9.5703125" style="53" customWidth="1"/>
    <col min="8971" max="8971" width="9.140625" style="53" customWidth="1"/>
    <col min="8972" max="8972" width="9.5703125" style="53" customWidth="1"/>
    <col min="8973" max="8973" width="15.85546875" style="53" customWidth="1"/>
    <col min="8974" max="8974" width="0" style="53" hidden="1" customWidth="1"/>
    <col min="8975" max="8975" width="2" style="53" customWidth="1"/>
    <col min="8976" max="8976" width="5.85546875" style="53" customWidth="1"/>
    <col min="8977" max="9219" width="10.140625" style="53"/>
    <col min="9220" max="9220" width="4.85546875" style="53" customWidth="1"/>
    <col min="9221" max="9221" width="8.5703125" style="53" customWidth="1"/>
    <col min="9222" max="9222" width="7.140625" style="53" customWidth="1"/>
    <col min="9223" max="9223" width="9.85546875" style="53" customWidth="1"/>
    <col min="9224" max="9224" width="12.5703125" style="53" customWidth="1"/>
    <col min="9225" max="9225" width="9.85546875" style="53" customWidth="1"/>
    <col min="9226" max="9226" width="9.5703125" style="53" customWidth="1"/>
    <col min="9227" max="9227" width="9.140625" style="53" customWidth="1"/>
    <col min="9228" max="9228" width="9.5703125" style="53" customWidth="1"/>
    <col min="9229" max="9229" width="15.85546875" style="53" customWidth="1"/>
    <col min="9230" max="9230" width="0" style="53" hidden="1" customWidth="1"/>
    <col min="9231" max="9231" width="2" style="53" customWidth="1"/>
    <col min="9232" max="9232" width="5.85546875" style="53" customWidth="1"/>
    <col min="9233" max="9475" width="10.140625" style="53"/>
    <col min="9476" max="9476" width="4.85546875" style="53" customWidth="1"/>
    <col min="9477" max="9477" width="8.5703125" style="53" customWidth="1"/>
    <col min="9478" max="9478" width="7.140625" style="53" customWidth="1"/>
    <col min="9479" max="9479" width="9.85546875" style="53" customWidth="1"/>
    <col min="9480" max="9480" width="12.5703125" style="53" customWidth="1"/>
    <col min="9481" max="9481" width="9.85546875" style="53" customWidth="1"/>
    <col min="9482" max="9482" width="9.5703125" style="53" customWidth="1"/>
    <col min="9483" max="9483" width="9.140625" style="53" customWidth="1"/>
    <col min="9484" max="9484" width="9.5703125" style="53" customWidth="1"/>
    <col min="9485" max="9485" width="15.85546875" style="53" customWidth="1"/>
    <col min="9486" max="9486" width="0" style="53" hidden="1" customWidth="1"/>
    <col min="9487" max="9487" width="2" style="53" customWidth="1"/>
    <col min="9488" max="9488" width="5.85546875" style="53" customWidth="1"/>
    <col min="9489" max="9731" width="10.140625" style="53"/>
    <col min="9732" max="9732" width="4.85546875" style="53" customWidth="1"/>
    <col min="9733" max="9733" width="8.5703125" style="53" customWidth="1"/>
    <col min="9734" max="9734" width="7.140625" style="53" customWidth="1"/>
    <col min="9735" max="9735" width="9.85546875" style="53" customWidth="1"/>
    <col min="9736" max="9736" width="12.5703125" style="53" customWidth="1"/>
    <col min="9737" max="9737" width="9.85546875" style="53" customWidth="1"/>
    <col min="9738" max="9738" width="9.5703125" style="53" customWidth="1"/>
    <col min="9739" max="9739" width="9.140625" style="53" customWidth="1"/>
    <col min="9740" max="9740" width="9.5703125" style="53" customWidth="1"/>
    <col min="9741" max="9741" width="15.85546875" style="53" customWidth="1"/>
    <col min="9742" max="9742" width="0" style="53" hidden="1" customWidth="1"/>
    <col min="9743" max="9743" width="2" style="53" customWidth="1"/>
    <col min="9744" max="9744" width="5.85546875" style="53" customWidth="1"/>
    <col min="9745" max="9987" width="10.140625" style="53"/>
    <col min="9988" max="9988" width="4.85546875" style="53" customWidth="1"/>
    <col min="9989" max="9989" width="8.5703125" style="53" customWidth="1"/>
    <col min="9990" max="9990" width="7.140625" style="53" customWidth="1"/>
    <col min="9991" max="9991" width="9.85546875" style="53" customWidth="1"/>
    <col min="9992" max="9992" width="12.5703125" style="53" customWidth="1"/>
    <col min="9993" max="9993" width="9.85546875" style="53" customWidth="1"/>
    <col min="9994" max="9994" width="9.5703125" style="53" customWidth="1"/>
    <col min="9995" max="9995" width="9.140625" style="53" customWidth="1"/>
    <col min="9996" max="9996" width="9.5703125" style="53" customWidth="1"/>
    <col min="9997" max="9997" width="15.85546875" style="53" customWidth="1"/>
    <col min="9998" max="9998" width="0" style="53" hidden="1" customWidth="1"/>
    <col min="9999" max="9999" width="2" style="53" customWidth="1"/>
    <col min="10000" max="10000" width="5.85546875" style="53" customWidth="1"/>
    <col min="10001" max="10243" width="10.140625" style="53"/>
    <col min="10244" max="10244" width="4.85546875" style="53" customWidth="1"/>
    <col min="10245" max="10245" width="8.5703125" style="53" customWidth="1"/>
    <col min="10246" max="10246" width="7.140625" style="53" customWidth="1"/>
    <col min="10247" max="10247" width="9.85546875" style="53" customWidth="1"/>
    <col min="10248" max="10248" width="12.5703125" style="53" customWidth="1"/>
    <col min="10249" max="10249" width="9.85546875" style="53" customWidth="1"/>
    <col min="10250" max="10250" width="9.5703125" style="53" customWidth="1"/>
    <col min="10251" max="10251" width="9.140625" style="53" customWidth="1"/>
    <col min="10252" max="10252" width="9.5703125" style="53" customWidth="1"/>
    <col min="10253" max="10253" width="15.85546875" style="53" customWidth="1"/>
    <col min="10254" max="10254" width="0" style="53" hidden="1" customWidth="1"/>
    <col min="10255" max="10255" width="2" style="53" customWidth="1"/>
    <col min="10256" max="10256" width="5.85546875" style="53" customWidth="1"/>
    <col min="10257" max="10499" width="10.140625" style="53"/>
    <col min="10500" max="10500" width="4.85546875" style="53" customWidth="1"/>
    <col min="10501" max="10501" width="8.5703125" style="53" customWidth="1"/>
    <col min="10502" max="10502" width="7.140625" style="53" customWidth="1"/>
    <col min="10503" max="10503" width="9.85546875" style="53" customWidth="1"/>
    <col min="10504" max="10504" width="12.5703125" style="53" customWidth="1"/>
    <col min="10505" max="10505" width="9.85546875" style="53" customWidth="1"/>
    <col min="10506" max="10506" width="9.5703125" style="53" customWidth="1"/>
    <col min="10507" max="10507" width="9.140625" style="53" customWidth="1"/>
    <col min="10508" max="10508" width="9.5703125" style="53" customWidth="1"/>
    <col min="10509" max="10509" width="15.85546875" style="53" customWidth="1"/>
    <col min="10510" max="10510" width="0" style="53" hidden="1" customWidth="1"/>
    <col min="10511" max="10511" width="2" style="53" customWidth="1"/>
    <col min="10512" max="10512" width="5.85546875" style="53" customWidth="1"/>
    <col min="10513" max="10755" width="10.140625" style="53"/>
    <col min="10756" max="10756" width="4.85546875" style="53" customWidth="1"/>
    <col min="10757" max="10757" width="8.5703125" style="53" customWidth="1"/>
    <col min="10758" max="10758" width="7.140625" style="53" customWidth="1"/>
    <col min="10759" max="10759" width="9.85546875" style="53" customWidth="1"/>
    <col min="10760" max="10760" width="12.5703125" style="53" customWidth="1"/>
    <col min="10761" max="10761" width="9.85546875" style="53" customWidth="1"/>
    <col min="10762" max="10762" width="9.5703125" style="53" customWidth="1"/>
    <col min="10763" max="10763" width="9.140625" style="53" customWidth="1"/>
    <col min="10764" max="10764" width="9.5703125" style="53" customWidth="1"/>
    <col min="10765" max="10765" width="15.85546875" style="53" customWidth="1"/>
    <col min="10766" max="10766" width="0" style="53" hidden="1" customWidth="1"/>
    <col min="10767" max="10767" width="2" style="53" customWidth="1"/>
    <col min="10768" max="10768" width="5.85546875" style="53" customWidth="1"/>
    <col min="10769" max="11011" width="10.140625" style="53"/>
    <col min="11012" max="11012" width="4.85546875" style="53" customWidth="1"/>
    <col min="11013" max="11013" width="8.5703125" style="53" customWidth="1"/>
    <col min="11014" max="11014" width="7.140625" style="53" customWidth="1"/>
    <col min="11015" max="11015" width="9.85546875" style="53" customWidth="1"/>
    <col min="11016" max="11016" width="12.5703125" style="53" customWidth="1"/>
    <col min="11017" max="11017" width="9.85546875" style="53" customWidth="1"/>
    <col min="11018" max="11018" width="9.5703125" style="53" customWidth="1"/>
    <col min="11019" max="11019" width="9.140625" style="53" customWidth="1"/>
    <col min="11020" max="11020" width="9.5703125" style="53" customWidth="1"/>
    <col min="11021" max="11021" width="15.85546875" style="53" customWidth="1"/>
    <col min="11022" max="11022" width="0" style="53" hidden="1" customWidth="1"/>
    <col min="11023" max="11023" width="2" style="53" customWidth="1"/>
    <col min="11024" max="11024" width="5.85546875" style="53" customWidth="1"/>
    <col min="11025" max="11267" width="10.140625" style="53"/>
    <col min="11268" max="11268" width="4.85546875" style="53" customWidth="1"/>
    <col min="11269" max="11269" width="8.5703125" style="53" customWidth="1"/>
    <col min="11270" max="11270" width="7.140625" style="53" customWidth="1"/>
    <col min="11271" max="11271" width="9.85546875" style="53" customWidth="1"/>
    <col min="11272" max="11272" width="12.5703125" style="53" customWidth="1"/>
    <col min="11273" max="11273" width="9.85546875" style="53" customWidth="1"/>
    <col min="11274" max="11274" width="9.5703125" style="53" customWidth="1"/>
    <col min="11275" max="11275" width="9.140625" style="53" customWidth="1"/>
    <col min="11276" max="11276" width="9.5703125" style="53" customWidth="1"/>
    <col min="11277" max="11277" width="15.85546875" style="53" customWidth="1"/>
    <col min="11278" max="11278" width="0" style="53" hidden="1" customWidth="1"/>
    <col min="11279" max="11279" width="2" style="53" customWidth="1"/>
    <col min="11280" max="11280" width="5.85546875" style="53" customWidth="1"/>
    <col min="11281" max="11523" width="10.140625" style="53"/>
    <col min="11524" max="11524" width="4.85546875" style="53" customWidth="1"/>
    <col min="11525" max="11525" width="8.5703125" style="53" customWidth="1"/>
    <col min="11526" max="11526" width="7.140625" style="53" customWidth="1"/>
    <col min="11527" max="11527" width="9.85546875" style="53" customWidth="1"/>
    <col min="11528" max="11528" width="12.5703125" style="53" customWidth="1"/>
    <col min="11529" max="11529" width="9.85546875" style="53" customWidth="1"/>
    <col min="11530" max="11530" width="9.5703125" style="53" customWidth="1"/>
    <col min="11531" max="11531" width="9.140625" style="53" customWidth="1"/>
    <col min="11532" max="11532" width="9.5703125" style="53" customWidth="1"/>
    <col min="11533" max="11533" width="15.85546875" style="53" customWidth="1"/>
    <col min="11534" max="11534" width="0" style="53" hidden="1" customWidth="1"/>
    <col min="11535" max="11535" width="2" style="53" customWidth="1"/>
    <col min="11536" max="11536" width="5.85546875" style="53" customWidth="1"/>
    <col min="11537" max="11779" width="10.140625" style="53"/>
    <col min="11780" max="11780" width="4.85546875" style="53" customWidth="1"/>
    <col min="11781" max="11781" width="8.5703125" style="53" customWidth="1"/>
    <col min="11782" max="11782" width="7.140625" style="53" customWidth="1"/>
    <col min="11783" max="11783" width="9.85546875" style="53" customWidth="1"/>
    <col min="11784" max="11784" width="12.5703125" style="53" customWidth="1"/>
    <col min="11785" max="11785" width="9.85546875" style="53" customWidth="1"/>
    <col min="11786" max="11786" width="9.5703125" style="53" customWidth="1"/>
    <col min="11787" max="11787" width="9.140625" style="53" customWidth="1"/>
    <col min="11788" max="11788" width="9.5703125" style="53" customWidth="1"/>
    <col min="11789" max="11789" width="15.85546875" style="53" customWidth="1"/>
    <col min="11790" max="11790" width="0" style="53" hidden="1" customWidth="1"/>
    <col min="11791" max="11791" width="2" style="53" customWidth="1"/>
    <col min="11792" max="11792" width="5.85546875" style="53" customWidth="1"/>
    <col min="11793" max="12035" width="10.140625" style="53"/>
    <col min="12036" max="12036" width="4.85546875" style="53" customWidth="1"/>
    <col min="12037" max="12037" width="8.5703125" style="53" customWidth="1"/>
    <col min="12038" max="12038" width="7.140625" style="53" customWidth="1"/>
    <col min="12039" max="12039" width="9.85546875" style="53" customWidth="1"/>
    <col min="12040" max="12040" width="12.5703125" style="53" customWidth="1"/>
    <col min="12041" max="12041" width="9.85546875" style="53" customWidth="1"/>
    <col min="12042" max="12042" width="9.5703125" style="53" customWidth="1"/>
    <col min="12043" max="12043" width="9.140625" style="53" customWidth="1"/>
    <col min="12044" max="12044" width="9.5703125" style="53" customWidth="1"/>
    <col min="12045" max="12045" width="15.85546875" style="53" customWidth="1"/>
    <col min="12046" max="12046" width="0" style="53" hidden="1" customWidth="1"/>
    <col min="12047" max="12047" width="2" style="53" customWidth="1"/>
    <col min="12048" max="12048" width="5.85546875" style="53" customWidth="1"/>
    <col min="12049" max="12291" width="10.140625" style="53"/>
    <col min="12292" max="12292" width="4.85546875" style="53" customWidth="1"/>
    <col min="12293" max="12293" width="8.5703125" style="53" customWidth="1"/>
    <col min="12294" max="12294" width="7.140625" style="53" customWidth="1"/>
    <col min="12295" max="12295" width="9.85546875" style="53" customWidth="1"/>
    <col min="12296" max="12296" width="12.5703125" style="53" customWidth="1"/>
    <col min="12297" max="12297" width="9.85546875" style="53" customWidth="1"/>
    <col min="12298" max="12298" width="9.5703125" style="53" customWidth="1"/>
    <col min="12299" max="12299" width="9.140625" style="53" customWidth="1"/>
    <col min="12300" max="12300" width="9.5703125" style="53" customWidth="1"/>
    <col min="12301" max="12301" width="15.85546875" style="53" customWidth="1"/>
    <col min="12302" max="12302" width="0" style="53" hidden="1" customWidth="1"/>
    <col min="12303" max="12303" width="2" style="53" customWidth="1"/>
    <col min="12304" max="12304" width="5.85546875" style="53" customWidth="1"/>
    <col min="12305" max="12547" width="10.140625" style="53"/>
    <col min="12548" max="12548" width="4.85546875" style="53" customWidth="1"/>
    <col min="12549" max="12549" width="8.5703125" style="53" customWidth="1"/>
    <col min="12550" max="12550" width="7.140625" style="53" customWidth="1"/>
    <col min="12551" max="12551" width="9.85546875" style="53" customWidth="1"/>
    <col min="12552" max="12552" width="12.5703125" style="53" customWidth="1"/>
    <col min="12553" max="12553" width="9.85546875" style="53" customWidth="1"/>
    <col min="12554" max="12554" width="9.5703125" style="53" customWidth="1"/>
    <col min="12555" max="12555" width="9.140625" style="53" customWidth="1"/>
    <col min="12556" max="12556" width="9.5703125" style="53" customWidth="1"/>
    <col min="12557" max="12557" width="15.85546875" style="53" customWidth="1"/>
    <col min="12558" max="12558" width="0" style="53" hidden="1" customWidth="1"/>
    <col min="12559" max="12559" width="2" style="53" customWidth="1"/>
    <col min="12560" max="12560" width="5.85546875" style="53" customWidth="1"/>
    <col min="12561" max="12803" width="10.140625" style="53"/>
    <col min="12804" max="12804" width="4.85546875" style="53" customWidth="1"/>
    <col min="12805" max="12805" width="8.5703125" style="53" customWidth="1"/>
    <col min="12806" max="12806" width="7.140625" style="53" customWidth="1"/>
    <col min="12807" max="12807" width="9.85546875" style="53" customWidth="1"/>
    <col min="12808" max="12808" width="12.5703125" style="53" customWidth="1"/>
    <col min="12809" max="12809" width="9.85546875" style="53" customWidth="1"/>
    <col min="12810" max="12810" width="9.5703125" style="53" customWidth="1"/>
    <col min="12811" max="12811" width="9.140625" style="53" customWidth="1"/>
    <col min="12812" max="12812" width="9.5703125" style="53" customWidth="1"/>
    <col min="12813" max="12813" width="15.85546875" style="53" customWidth="1"/>
    <col min="12814" max="12814" width="0" style="53" hidden="1" customWidth="1"/>
    <col min="12815" max="12815" width="2" style="53" customWidth="1"/>
    <col min="12816" max="12816" width="5.85546875" style="53" customWidth="1"/>
    <col min="12817" max="13059" width="10.140625" style="53"/>
    <col min="13060" max="13060" width="4.85546875" style="53" customWidth="1"/>
    <col min="13061" max="13061" width="8.5703125" style="53" customWidth="1"/>
    <col min="13062" max="13062" width="7.140625" style="53" customWidth="1"/>
    <col min="13063" max="13063" width="9.85546875" style="53" customWidth="1"/>
    <col min="13064" max="13064" width="12.5703125" style="53" customWidth="1"/>
    <col min="13065" max="13065" width="9.85546875" style="53" customWidth="1"/>
    <col min="13066" max="13066" width="9.5703125" style="53" customWidth="1"/>
    <col min="13067" max="13067" width="9.140625" style="53" customWidth="1"/>
    <col min="13068" max="13068" width="9.5703125" style="53" customWidth="1"/>
    <col min="13069" max="13069" width="15.85546875" style="53" customWidth="1"/>
    <col min="13070" max="13070" width="0" style="53" hidden="1" customWidth="1"/>
    <col min="13071" max="13071" width="2" style="53" customWidth="1"/>
    <col min="13072" max="13072" width="5.85546875" style="53" customWidth="1"/>
    <col min="13073" max="13315" width="10.140625" style="53"/>
    <col min="13316" max="13316" width="4.85546875" style="53" customWidth="1"/>
    <col min="13317" max="13317" width="8.5703125" style="53" customWidth="1"/>
    <col min="13318" max="13318" width="7.140625" style="53" customWidth="1"/>
    <col min="13319" max="13319" width="9.85546875" style="53" customWidth="1"/>
    <col min="13320" max="13320" width="12.5703125" style="53" customWidth="1"/>
    <col min="13321" max="13321" width="9.85546875" style="53" customWidth="1"/>
    <col min="13322" max="13322" width="9.5703125" style="53" customWidth="1"/>
    <col min="13323" max="13323" width="9.140625" style="53" customWidth="1"/>
    <col min="13324" max="13324" width="9.5703125" style="53" customWidth="1"/>
    <col min="13325" max="13325" width="15.85546875" style="53" customWidth="1"/>
    <col min="13326" max="13326" width="0" style="53" hidden="1" customWidth="1"/>
    <col min="13327" max="13327" width="2" style="53" customWidth="1"/>
    <col min="13328" max="13328" width="5.85546875" style="53" customWidth="1"/>
    <col min="13329" max="13571" width="10.140625" style="53"/>
    <col min="13572" max="13572" width="4.85546875" style="53" customWidth="1"/>
    <col min="13573" max="13573" width="8.5703125" style="53" customWidth="1"/>
    <col min="13574" max="13574" width="7.140625" style="53" customWidth="1"/>
    <col min="13575" max="13575" width="9.85546875" style="53" customWidth="1"/>
    <col min="13576" max="13576" width="12.5703125" style="53" customWidth="1"/>
    <col min="13577" max="13577" width="9.85546875" style="53" customWidth="1"/>
    <col min="13578" max="13578" width="9.5703125" style="53" customWidth="1"/>
    <col min="13579" max="13579" width="9.140625" style="53" customWidth="1"/>
    <col min="13580" max="13580" width="9.5703125" style="53" customWidth="1"/>
    <col min="13581" max="13581" width="15.85546875" style="53" customWidth="1"/>
    <col min="13582" max="13582" width="0" style="53" hidden="1" customWidth="1"/>
    <col min="13583" max="13583" width="2" style="53" customWidth="1"/>
    <col min="13584" max="13584" width="5.85546875" style="53" customWidth="1"/>
    <col min="13585" max="13827" width="10.140625" style="53"/>
    <col min="13828" max="13828" width="4.85546875" style="53" customWidth="1"/>
    <col min="13829" max="13829" width="8.5703125" style="53" customWidth="1"/>
    <col min="13830" max="13830" width="7.140625" style="53" customWidth="1"/>
    <col min="13831" max="13831" width="9.85546875" style="53" customWidth="1"/>
    <col min="13832" max="13832" width="12.5703125" style="53" customWidth="1"/>
    <col min="13833" max="13833" width="9.85546875" style="53" customWidth="1"/>
    <col min="13834" max="13834" width="9.5703125" style="53" customWidth="1"/>
    <col min="13835" max="13835" width="9.140625" style="53" customWidth="1"/>
    <col min="13836" max="13836" width="9.5703125" style="53" customWidth="1"/>
    <col min="13837" max="13837" width="15.85546875" style="53" customWidth="1"/>
    <col min="13838" max="13838" width="0" style="53" hidden="1" customWidth="1"/>
    <col min="13839" max="13839" width="2" style="53" customWidth="1"/>
    <col min="13840" max="13840" width="5.85546875" style="53" customWidth="1"/>
    <col min="13841" max="14083" width="10.140625" style="53"/>
    <col min="14084" max="14084" width="4.85546875" style="53" customWidth="1"/>
    <col min="14085" max="14085" width="8.5703125" style="53" customWidth="1"/>
    <col min="14086" max="14086" width="7.140625" style="53" customWidth="1"/>
    <col min="14087" max="14087" width="9.85546875" style="53" customWidth="1"/>
    <col min="14088" max="14088" width="12.5703125" style="53" customWidth="1"/>
    <col min="14089" max="14089" width="9.85546875" style="53" customWidth="1"/>
    <col min="14090" max="14090" width="9.5703125" style="53" customWidth="1"/>
    <col min="14091" max="14091" width="9.140625" style="53" customWidth="1"/>
    <col min="14092" max="14092" width="9.5703125" style="53" customWidth="1"/>
    <col min="14093" max="14093" width="15.85546875" style="53" customWidth="1"/>
    <col min="14094" max="14094" width="0" style="53" hidden="1" customWidth="1"/>
    <col min="14095" max="14095" width="2" style="53" customWidth="1"/>
    <col min="14096" max="14096" width="5.85546875" style="53" customWidth="1"/>
    <col min="14097" max="14339" width="10.140625" style="53"/>
    <col min="14340" max="14340" width="4.85546875" style="53" customWidth="1"/>
    <col min="14341" max="14341" width="8.5703125" style="53" customWidth="1"/>
    <col min="14342" max="14342" width="7.140625" style="53" customWidth="1"/>
    <col min="14343" max="14343" width="9.85546875" style="53" customWidth="1"/>
    <col min="14344" max="14344" width="12.5703125" style="53" customWidth="1"/>
    <col min="14345" max="14345" width="9.85546875" style="53" customWidth="1"/>
    <col min="14346" max="14346" width="9.5703125" style="53" customWidth="1"/>
    <col min="14347" max="14347" width="9.140625" style="53" customWidth="1"/>
    <col min="14348" max="14348" width="9.5703125" style="53" customWidth="1"/>
    <col min="14349" max="14349" width="15.85546875" style="53" customWidth="1"/>
    <col min="14350" max="14350" width="0" style="53" hidden="1" customWidth="1"/>
    <col min="14351" max="14351" width="2" style="53" customWidth="1"/>
    <col min="14352" max="14352" width="5.85546875" style="53" customWidth="1"/>
    <col min="14353" max="14595" width="10.140625" style="53"/>
    <col min="14596" max="14596" width="4.85546875" style="53" customWidth="1"/>
    <col min="14597" max="14597" width="8.5703125" style="53" customWidth="1"/>
    <col min="14598" max="14598" width="7.140625" style="53" customWidth="1"/>
    <col min="14599" max="14599" width="9.85546875" style="53" customWidth="1"/>
    <col min="14600" max="14600" width="12.5703125" style="53" customWidth="1"/>
    <col min="14601" max="14601" width="9.85546875" style="53" customWidth="1"/>
    <col min="14602" max="14602" width="9.5703125" style="53" customWidth="1"/>
    <col min="14603" max="14603" width="9.140625" style="53" customWidth="1"/>
    <col min="14604" max="14604" width="9.5703125" style="53" customWidth="1"/>
    <col min="14605" max="14605" width="15.85546875" style="53" customWidth="1"/>
    <col min="14606" max="14606" width="0" style="53" hidden="1" customWidth="1"/>
    <col min="14607" max="14607" width="2" style="53" customWidth="1"/>
    <col min="14608" max="14608" width="5.85546875" style="53" customWidth="1"/>
    <col min="14609" max="14851" width="10.140625" style="53"/>
    <col min="14852" max="14852" width="4.85546875" style="53" customWidth="1"/>
    <col min="14853" max="14853" width="8.5703125" style="53" customWidth="1"/>
    <col min="14854" max="14854" width="7.140625" style="53" customWidth="1"/>
    <col min="14855" max="14855" width="9.85546875" style="53" customWidth="1"/>
    <col min="14856" max="14856" width="12.5703125" style="53" customWidth="1"/>
    <col min="14857" max="14857" width="9.85546875" style="53" customWidth="1"/>
    <col min="14858" max="14858" width="9.5703125" style="53" customWidth="1"/>
    <col min="14859" max="14859" width="9.140625" style="53" customWidth="1"/>
    <col min="14860" max="14860" width="9.5703125" style="53" customWidth="1"/>
    <col min="14861" max="14861" width="15.85546875" style="53" customWidth="1"/>
    <col min="14862" max="14862" width="0" style="53" hidden="1" customWidth="1"/>
    <col min="14863" max="14863" width="2" style="53" customWidth="1"/>
    <col min="14864" max="14864" width="5.85546875" style="53" customWidth="1"/>
    <col min="14865" max="15107" width="10.140625" style="53"/>
    <col min="15108" max="15108" width="4.85546875" style="53" customWidth="1"/>
    <col min="15109" max="15109" width="8.5703125" style="53" customWidth="1"/>
    <col min="15110" max="15110" width="7.140625" style="53" customWidth="1"/>
    <col min="15111" max="15111" width="9.85546875" style="53" customWidth="1"/>
    <col min="15112" max="15112" width="12.5703125" style="53" customWidth="1"/>
    <col min="15113" max="15113" width="9.85546875" style="53" customWidth="1"/>
    <col min="15114" max="15114" width="9.5703125" style="53" customWidth="1"/>
    <col min="15115" max="15115" width="9.140625" style="53" customWidth="1"/>
    <col min="15116" max="15116" width="9.5703125" style="53" customWidth="1"/>
    <col min="15117" max="15117" width="15.85546875" style="53" customWidth="1"/>
    <col min="15118" max="15118" width="0" style="53" hidden="1" customWidth="1"/>
    <col min="15119" max="15119" width="2" style="53" customWidth="1"/>
    <col min="15120" max="15120" width="5.85546875" style="53" customWidth="1"/>
    <col min="15121" max="15363" width="10.140625" style="53"/>
    <col min="15364" max="15364" width="4.85546875" style="53" customWidth="1"/>
    <col min="15365" max="15365" width="8.5703125" style="53" customWidth="1"/>
    <col min="15366" max="15366" width="7.140625" style="53" customWidth="1"/>
    <col min="15367" max="15367" width="9.85546875" style="53" customWidth="1"/>
    <col min="15368" max="15368" width="12.5703125" style="53" customWidth="1"/>
    <col min="15369" max="15369" width="9.85546875" style="53" customWidth="1"/>
    <col min="15370" max="15370" width="9.5703125" style="53" customWidth="1"/>
    <col min="15371" max="15371" width="9.140625" style="53" customWidth="1"/>
    <col min="15372" max="15372" width="9.5703125" style="53" customWidth="1"/>
    <col min="15373" max="15373" width="15.85546875" style="53" customWidth="1"/>
    <col min="15374" max="15374" width="0" style="53" hidden="1" customWidth="1"/>
    <col min="15375" max="15375" width="2" style="53" customWidth="1"/>
    <col min="15376" max="15376" width="5.85546875" style="53" customWidth="1"/>
    <col min="15377" max="15619" width="10.140625" style="53"/>
    <col min="15620" max="15620" width="4.85546875" style="53" customWidth="1"/>
    <col min="15621" max="15621" width="8.5703125" style="53" customWidth="1"/>
    <col min="15622" max="15622" width="7.140625" style="53" customWidth="1"/>
    <col min="15623" max="15623" width="9.85546875" style="53" customWidth="1"/>
    <col min="15624" max="15624" width="12.5703125" style="53" customWidth="1"/>
    <col min="15625" max="15625" width="9.85546875" style="53" customWidth="1"/>
    <col min="15626" max="15626" width="9.5703125" style="53" customWidth="1"/>
    <col min="15627" max="15627" width="9.140625" style="53" customWidth="1"/>
    <col min="15628" max="15628" width="9.5703125" style="53" customWidth="1"/>
    <col min="15629" max="15629" width="15.85546875" style="53" customWidth="1"/>
    <col min="15630" max="15630" width="0" style="53" hidden="1" customWidth="1"/>
    <col min="15631" max="15631" width="2" style="53" customWidth="1"/>
    <col min="15632" max="15632" width="5.85546875" style="53" customWidth="1"/>
    <col min="15633" max="15875" width="10.140625" style="53"/>
    <col min="15876" max="15876" width="4.85546875" style="53" customWidth="1"/>
    <col min="15877" max="15877" width="8.5703125" style="53" customWidth="1"/>
    <col min="15878" max="15878" width="7.140625" style="53" customWidth="1"/>
    <col min="15879" max="15879" width="9.85546875" style="53" customWidth="1"/>
    <col min="15880" max="15880" width="12.5703125" style="53" customWidth="1"/>
    <col min="15881" max="15881" width="9.85546875" style="53" customWidth="1"/>
    <col min="15882" max="15882" width="9.5703125" style="53" customWidth="1"/>
    <col min="15883" max="15883" width="9.140625" style="53" customWidth="1"/>
    <col min="15884" max="15884" width="9.5703125" style="53" customWidth="1"/>
    <col min="15885" max="15885" width="15.85546875" style="53" customWidth="1"/>
    <col min="15886" max="15886" width="0" style="53" hidden="1" customWidth="1"/>
    <col min="15887" max="15887" width="2" style="53" customWidth="1"/>
    <col min="15888" max="15888" width="5.85546875" style="53" customWidth="1"/>
    <col min="15889" max="16131" width="10.140625" style="53"/>
    <col min="16132" max="16132" width="4.85546875" style="53" customWidth="1"/>
    <col min="16133" max="16133" width="8.5703125" style="53" customWidth="1"/>
    <col min="16134" max="16134" width="7.140625" style="53" customWidth="1"/>
    <col min="16135" max="16135" width="9.85546875" style="53" customWidth="1"/>
    <col min="16136" max="16136" width="12.5703125" style="53" customWidth="1"/>
    <col min="16137" max="16137" width="9.85546875" style="53" customWidth="1"/>
    <col min="16138" max="16138" width="9.5703125" style="53" customWidth="1"/>
    <col min="16139" max="16139" width="9.140625" style="53" customWidth="1"/>
    <col min="16140" max="16140" width="9.5703125" style="53" customWidth="1"/>
    <col min="16141" max="16141" width="15.85546875" style="53" customWidth="1"/>
    <col min="16142" max="16142" width="0" style="53" hidden="1" customWidth="1"/>
    <col min="16143" max="16143" width="2" style="53" customWidth="1"/>
    <col min="16144" max="16144" width="5.85546875" style="53" customWidth="1"/>
    <col min="16145" max="16384" width="10.140625" style="53"/>
  </cols>
  <sheetData>
    <row r="1" spans="1:31" ht="30" customHeight="1">
      <c r="A1" s="118"/>
      <c r="C1" s="675" t="s">
        <v>32</v>
      </c>
      <c r="D1" s="676"/>
      <c r="E1" s="676"/>
      <c r="Q1" s="591" t="s">
        <v>195</v>
      </c>
      <c r="R1" s="592"/>
      <c r="S1" s="592"/>
      <c r="T1" s="593"/>
      <c r="U1" s="30"/>
      <c r="AD1" s="726" t="s">
        <v>196</v>
      </c>
      <c r="AE1" s="726"/>
    </row>
    <row r="2" spans="1:31" s="30" customFormat="1" ht="30" customHeight="1">
      <c r="C2" s="32"/>
      <c r="D2" s="32"/>
      <c r="E2" s="32"/>
      <c r="F2" s="32"/>
      <c r="G2" s="32"/>
      <c r="H2" s="32"/>
      <c r="L2" s="699" t="s">
        <v>197</v>
      </c>
      <c r="M2" s="699"/>
      <c r="N2" s="699"/>
      <c r="O2" s="69" t="str">
        <f>'Revision block'!B1</f>
        <v>H001122</v>
      </c>
      <c r="P2" s="32"/>
      <c r="Q2" s="594" t="s">
        <v>198</v>
      </c>
      <c r="S2" s="599">
        <v>0.2</v>
      </c>
      <c r="T2" s="595"/>
      <c r="AD2" s="52" t="s">
        <v>199</v>
      </c>
      <c r="AE2" s="590">
        <v>0.1</v>
      </c>
    </row>
    <row r="3" spans="1:31" s="30" customFormat="1" ht="30" customHeight="1">
      <c r="B3" s="106" t="s">
        <v>200</v>
      </c>
      <c r="C3" s="105"/>
      <c r="D3" s="81"/>
      <c r="E3" s="105"/>
      <c r="F3" s="105"/>
      <c r="G3" s="105"/>
      <c r="H3" s="105"/>
      <c r="I3" s="105"/>
      <c r="J3" s="105"/>
      <c r="K3" s="105"/>
      <c r="L3" s="699" t="s">
        <v>201</v>
      </c>
      <c r="M3" s="699"/>
      <c r="N3" s="699"/>
      <c r="O3" s="140" t="str">
        <f>'Revision block'!B2</f>
        <v>K</v>
      </c>
      <c r="P3" s="32"/>
      <c r="Q3" s="594" t="s">
        <v>202</v>
      </c>
      <c r="S3" s="599">
        <v>0.3</v>
      </c>
      <c r="T3" s="595"/>
      <c r="AD3" s="52" t="s">
        <v>203</v>
      </c>
      <c r="AE3" s="590">
        <v>0.2</v>
      </c>
    </row>
    <row r="4" spans="1:31" s="30" customFormat="1" ht="30" customHeight="1" thickBot="1">
      <c r="C4" s="32"/>
      <c r="D4" s="32"/>
      <c r="E4" s="32"/>
      <c r="F4" s="33"/>
      <c r="G4" s="32"/>
      <c r="H4" s="32"/>
      <c r="I4" s="32"/>
      <c r="J4" s="32"/>
      <c r="K4" s="32"/>
      <c r="L4" s="699" t="s">
        <v>204</v>
      </c>
      <c r="M4" s="699"/>
      <c r="N4" s="699"/>
      <c r="O4" s="70">
        <f>'Revision block'!B3</f>
        <v>45082</v>
      </c>
      <c r="P4" s="32"/>
      <c r="Q4" s="596" t="s">
        <v>205</v>
      </c>
      <c r="R4" s="597"/>
      <c r="S4" s="621">
        <v>0.2</v>
      </c>
      <c r="T4" s="598" t="s">
        <v>206</v>
      </c>
      <c r="U4" s="333" t="s">
        <v>207</v>
      </c>
      <c r="AD4" s="52" t="s">
        <v>175</v>
      </c>
      <c r="AE4" s="590">
        <v>0.3</v>
      </c>
    </row>
    <row r="5" spans="1:31" s="35" customFormat="1" ht="30.75" customHeight="1">
      <c r="B5" s="34" t="s">
        <v>208</v>
      </c>
      <c r="C5" s="36"/>
      <c r="D5" s="36"/>
      <c r="E5" s="36"/>
      <c r="F5" s="36"/>
      <c r="G5" s="36"/>
      <c r="H5" s="36"/>
      <c r="I5" s="36"/>
      <c r="J5" s="36"/>
      <c r="K5" s="36"/>
      <c r="L5" s="36"/>
      <c r="M5" s="36"/>
      <c r="N5" s="36"/>
      <c r="O5" s="36"/>
      <c r="P5" s="36"/>
    </row>
    <row r="6" spans="1:31" ht="30" customHeight="1">
      <c r="B6" s="45"/>
      <c r="C6" s="303" t="s">
        <v>209</v>
      </c>
      <c r="D6" s="304"/>
      <c r="E6" s="693"/>
      <c r="F6" s="693"/>
      <c r="G6" s="304"/>
      <c r="H6" s="694" t="s">
        <v>210</v>
      </c>
      <c r="I6" s="695"/>
      <c r="J6" s="693"/>
      <c r="K6" s="693"/>
      <c r="L6" s="693"/>
      <c r="M6" s="693"/>
      <c r="N6" s="693"/>
      <c r="O6" s="693"/>
      <c r="Q6" s="729" t="s">
        <v>211</v>
      </c>
      <c r="R6" s="729"/>
      <c r="S6" s="729"/>
      <c r="T6" s="729"/>
      <c r="U6" s="729"/>
      <c r="V6" s="35"/>
    </row>
    <row r="7" spans="1:31" ht="26.25" customHeight="1">
      <c r="B7" s="47"/>
      <c r="C7" s="696" t="s">
        <v>212</v>
      </c>
      <c r="D7" s="696"/>
      <c r="E7" s="693"/>
      <c r="F7" s="693"/>
      <c r="G7" s="32"/>
      <c r="H7" s="696" t="s">
        <v>213</v>
      </c>
      <c r="I7" s="696"/>
      <c r="J7" s="698"/>
      <c r="K7" s="698"/>
      <c r="L7" s="698"/>
      <c r="M7" s="698"/>
      <c r="N7" s="698"/>
      <c r="O7" s="698"/>
      <c r="Q7" s="729" t="s">
        <v>214</v>
      </c>
      <c r="R7" s="729"/>
      <c r="S7" s="332" t="s">
        <v>215</v>
      </c>
      <c r="T7" s="332" t="s">
        <v>216</v>
      </c>
      <c r="U7" s="332" t="s">
        <v>217</v>
      </c>
      <c r="V7" s="35"/>
    </row>
    <row r="8" spans="1:31" ht="26.25" customHeight="1">
      <c r="B8" s="47"/>
      <c r="C8" s="696" t="s">
        <v>218</v>
      </c>
      <c r="D8" s="696"/>
      <c r="E8" s="693"/>
      <c r="F8" s="693"/>
      <c r="G8" s="32"/>
      <c r="H8" s="696" t="s">
        <v>219</v>
      </c>
      <c r="I8" s="696"/>
      <c r="J8" s="693"/>
      <c r="K8" s="693"/>
      <c r="L8" s="693"/>
      <c r="M8" s="693"/>
      <c r="N8" s="693"/>
      <c r="O8" s="693"/>
      <c r="Q8" s="734" t="s">
        <v>220</v>
      </c>
      <c r="R8" s="734"/>
      <c r="S8" s="315" t="str">
        <f>IF(S4=0.3,COUNTIF(H22:H521,"&gt;0.3"),"N/A")</f>
        <v>N/A</v>
      </c>
      <c r="T8" s="316" t="str">
        <f>IF(OR((SUM($S$9:$S$12)=0),S8="N/A"),"",S8/SUM($S$9:$S$12))</f>
        <v/>
      </c>
      <c r="U8" s="321" t="s">
        <v>221</v>
      </c>
      <c r="V8" s="35"/>
    </row>
    <row r="9" spans="1:31" ht="26.25" customHeight="1">
      <c r="B9" s="47"/>
      <c r="C9" s="696" t="s">
        <v>222</v>
      </c>
      <c r="D9" s="696"/>
      <c r="E9" s="693"/>
      <c r="F9" s="693"/>
      <c r="G9" s="32"/>
      <c r="H9" s="696" t="s">
        <v>223</v>
      </c>
      <c r="I9" s="696"/>
      <c r="J9" s="693"/>
      <c r="K9" s="693"/>
      <c r="L9" s="693"/>
      <c r="M9" s="693"/>
      <c r="N9" s="693"/>
      <c r="O9" s="693"/>
      <c r="Q9" s="735" t="s">
        <v>224</v>
      </c>
      <c r="R9" s="735"/>
      <c r="S9" s="312" t="str">
        <f>IF(S4=0.3,COUNTIF(H22:H521,"&lt;="&amp;0.3)-(S11+S12),"N/A")</f>
        <v>N/A</v>
      </c>
      <c r="T9" s="316" t="str">
        <f>IF(OR((SUM($S$8:$S$12)=0),S9="N/A"),"",S9/SUM($S$8:$S$12))</f>
        <v/>
      </c>
      <c r="U9" s="321"/>
      <c r="V9" s="35"/>
    </row>
    <row r="10" spans="1:31" ht="33" customHeight="1">
      <c r="B10" s="47"/>
      <c r="C10" s="696" t="s">
        <v>225</v>
      </c>
      <c r="D10" s="696"/>
      <c r="E10" s="693"/>
      <c r="F10" s="693"/>
      <c r="G10" s="32"/>
      <c r="H10" s="697" t="s">
        <v>226</v>
      </c>
      <c r="I10" s="697"/>
      <c r="J10" s="693"/>
      <c r="K10" s="693"/>
      <c r="L10" s="693"/>
      <c r="M10" s="693"/>
      <c r="N10" s="693"/>
      <c r="O10" s="693"/>
      <c r="Q10" s="734" t="s">
        <v>227</v>
      </c>
      <c r="R10" s="734"/>
      <c r="S10" s="315">
        <f>IF(S4=0.3,"N/A",COUNTIF(H22:H521,"&gt;0.2"))</f>
        <v>0</v>
      </c>
      <c r="T10" s="316" t="str">
        <f>IF(SUM($S$8:$S$12)=0,"",S10/SUM($S$8:$S$12))</f>
        <v/>
      </c>
      <c r="U10" s="321" t="s">
        <v>228</v>
      </c>
      <c r="V10" s="35"/>
    </row>
    <row r="11" spans="1:31" ht="26.25" customHeight="1">
      <c r="B11" s="47"/>
      <c r="C11" s="696" t="s">
        <v>229</v>
      </c>
      <c r="D11" s="696"/>
      <c r="E11" s="693"/>
      <c r="F11" s="693"/>
      <c r="G11" s="32" t="s">
        <v>230</v>
      </c>
      <c r="H11" s="696" t="s">
        <v>231</v>
      </c>
      <c r="I11" s="696"/>
      <c r="J11" s="693"/>
      <c r="K11" s="693"/>
      <c r="L11" s="693"/>
      <c r="M11" s="693"/>
      <c r="N11" s="693"/>
      <c r="O11" s="693"/>
      <c r="Q11" s="735" t="s">
        <v>232</v>
      </c>
      <c r="R11" s="735"/>
      <c r="S11" s="314">
        <f>COUNTIF(H22:H521,"&lt;="&amp;0.2)-S12</f>
        <v>0</v>
      </c>
      <c r="T11" s="313" t="str">
        <f>IF(SUM($S$8:$S$12)=0,"",S11/SUM($S$8:$S$12))</f>
        <v/>
      </c>
      <c r="U11" s="321"/>
      <c r="V11" s="35"/>
    </row>
    <row r="12" spans="1:31" ht="26.25" customHeight="1">
      <c r="B12" s="47"/>
      <c r="C12" s="696" t="s">
        <v>233</v>
      </c>
      <c r="D12" s="696"/>
      <c r="E12" s="693"/>
      <c r="F12" s="693"/>
      <c r="G12" s="32"/>
      <c r="H12" s="696" t="s">
        <v>234</v>
      </c>
      <c r="I12" s="696"/>
      <c r="J12" s="693"/>
      <c r="K12" s="693"/>
      <c r="L12" s="693"/>
      <c r="M12" s="693"/>
      <c r="N12" s="693"/>
      <c r="O12" s="693"/>
      <c r="Q12" s="736" t="s">
        <v>235</v>
      </c>
      <c r="R12" s="736"/>
      <c r="S12" s="306">
        <f>COUNTIF(H22:H521,"&lt;="&amp;0.1)</f>
        <v>0</v>
      </c>
      <c r="T12" s="307" t="str">
        <f>IF(SUM($S$8:$S$12)=0,"",S12/SUM($S$8:$S$12))</f>
        <v/>
      </c>
      <c r="U12" s="321"/>
      <c r="V12" s="35"/>
    </row>
    <row r="13" spans="1:31" ht="26.25" customHeight="1">
      <c r="B13" s="47"/>
      <c r="C13" s="696" t="s">
        <v>236</v>
      </c>
      <c r="D13" s="696"/>
      <c r="E13" s="693"/>
      <c r="F13" s="693"/>
      <c r="G13" s="32"/>
      <c r="H13" s="696"/>
      <c r="I13" s="696"/>
      <c r="J13" s="706"/>
      <c r="K13" s="707"/>
      <c r="L13" s="707"/>
      <c r="M13" s="707"/>
      <c r="N13" s="707"/>
      <c r="O13" s="708"/>
      <c r="V13" s="35"/>
    </row>
    <row r="14" spans="1:31" ht="26.25" customHeight="1">
      <c r="B14" s="47"/>
      <c r="C14" s="696" t="s">
        <v>237</v>
      </c>
      <c r="D14" s="696"/>
      <c r="E14" s="693"/>
      <c r="F14" s="693"/>
      <c r="G14" s="32"/>
      <c r="H14" s="696" t="s">
        <v>238</v>
      </c>
      <c r="I14" s="696"/>
      <c r="J14" s="698"/>
      <c r="K14" s="698"/>
      <c r="L14" s="698"/>
      <c r="M14" s="698"/>
      <c r="N14" s="698"/>
      <c r="O14" s="698"/>
      <c r="Q14" s="731" t="s">
        <v>239</v>
      </c>
      <c r="R14" s="732"/>
      <c r="S14" s="732"/>
      <c r="T14" s="733"/>
    </row>
    <row r="15" spans="1:31" ht="26.25" customHeight="1">
      <c r="B15" s="47"/>
      <c r="C15" s="696" t="s">
        <v>240</v>
      </c>
      <c r="D15" s="696"/>
      <c r="E15" s="693"/>
      <c r="F15" s="693"/>
      <c r="G15" s="305"/>
      <c r="H15" s="696" t="s">
        <v>241</v>
      </c>
      <c r="I15" s="696"/>
      <c r="J15" s="693"/>
      <c r="K15" s="693"/>
      <c r="L15" s="693"/>
      <c r="M15" s="693"/>
      <c r="N15" s="693"/>
      <c r="O15" s="693"/>
      <c r="Q15" s="52" t="s">
        <v>242</v>
      </c>
      <c r="R15" s="315" t="s">
        <v>243</v>
      </c>
      <c r="S15" s="312" t="s">
        <v>244</v>
      </c>
      <c r="T15" s="306" t="s">
        <v>245</v>
      </c>
    </row>
    <row r="16" spans="1:31" ht="26.25" customHeight="1" thickBot="1">
      <c r="B16" s="47"/>
      <c r="C16" s="696" t="s">
        <v>246</v>
      </c>
      <c r="D16" s="696"/>
      <c r="E16" s="693"/>
      <c r="F16" s="693"/>
      <c r="G16" s="305"/>
      <c r="H16" s="32"/>
      <c r="I16" s="32"/>
      <c r="J16" s="706"/>
      <c r="K16" s="707"/>
      <c r="L16" s="707"/>
      <c r="M16" s="707"/>
      <c r="N16" s="707"/>
      <c r="O16" s="708"/>
      <c r="Q16" s="52" t="s">
        <v>247</v>
      </c>
      <c r="R16" s="318">
        <f>COUNTIF(M22:M521,"&lt;"&amp;1.33)</f>
        <v>0</v>
      </c>
      <c r="S16" s="314">
        <f>COUNTIF(M22:M521,"&lt;"&amp;1.67)-R16</f>
        <v>0</v>
      </c>
      <c r="T16" s="317">
        <f>COUNTIF(M22:M521,"&gt;="&amp;1.67)</f>
        <v>0</v>
      </c>
    </row>
    <row r="17" spans="2:29" ht="30" customHeight="1" thickBot="1">
      <c r="B17" s="47"/>
      <c r="C17" s="696" t="s">
        <v>248</v>
      </c>
      <c r="D17" s="696"/>
      <c r="E17" s="693"/>
      <c r="F17" s="709"/>
      <c r="G17" s="32"/>
      <c r="H17" s="696" t="s">
        <v>249</v>
      </c>
      <c r="I17" s="696"/>
      <c r="J17" s="704"/>
      <c r="K17" s="705"/>
      <c r="L17" s="705"/>
      <c r="M17" s="705"/>
      <c r="N17" s="705"/>
      <c r="O17" s="705"/>
      <c r="Q17" s="52" t="s">
        <v>250</v>
      </c>
      <c r="R17" s="316" t="str">
        <f>IF(R16="","",IF(SUM($R$16:$T$16)=0,"",R16/SUM($R$16:$T$16)))</f>
        <v/>
      </c>
      <c r="S17" s="313" t="str">
        <f>IF(S16="","",IF(SUM($R$16:$T$16)=0,"",S16/SUM($R$16:$T$16)))</f>
        <v/>
      </c>
      <c r="T17" s="307" t="str">
        <f>IF(T16="","",IF(SUM($R$16:$T$16)=0,"",T16/SUM($R$16:$T$16)))</f>
        <v/>
      </c>
      <c r="V17" s="337" t="s">
        <v>251</v>
      </c>
    </row>
    <row r="18" spans="2:29" s="30" customFormat="1" ht="30" customHeight="1">
      <c r="B18" s="119"/>
      <c r="C18" s="120"/>
      <c r="D18" s="120"/>
      <c r="E18" s="120" t="s">
        <v>252</v>
      </c>
      <c r="F18" s="120"/>
      <c r="G18" s="120"/>
      <c r="H18" s="120"/>
      <c r="I18" s="120"/>
      <c r="J18" s="120"/>
      <c r="K18" s="120"/>
      <c r="L18" s="120"/>
      <c r="M18" s="120"/>
      <c r="N18" s="120"/>
      <c r="O18" s="121"/>
      <c r="P18" s="32"/>
      <c r="X18" s="730" t="s">
        <v>253</v>
      </c>
      <c r="Y18" s="730"/>
      <c r="Z18" s="730"/>
      <c r="AA18" s="730"/>
      <c r="AB18" s="730"/>
      <c r="AC18" s="730"/>
    </row>
    <row r="19" spans="2:29" s="30" customFormat="1" ht="30" customHeight="1">
      <c r="C19" s="32"/>
      <c r="D19" s="32"/>
      <c r="E19" s="32"/>
      <c r="F19" s="32"/>
      <c r="G19" s="32"/>
      <c r="H19" s="32"/>
      <c r="I19" s="32"/>
      <c r="J19" s="32"/>
      <c r="K19" s="32"/>
      <c r="L19" s="32"/>
      <c r="M19" s="32"/>
      <c r="N19" s="32"/>
      <c r="O19" s="32"/>
      <c r="P19" s="32"/>
      <c r="X19" s="730"/>
      <c r="Y19" s="730"/>
      <c r="Z19" s="730"/>
      <c r="AA19" s="730"/>
      <c r="AB19" s="730"/>
      <c r="AC19" s="730"/>
    </row>
    <row r="20" spans="2:29" s="30" customFormat="1" ht="27.75" customHeight="1">
      <c r="B20" s="34" t="s">
        <v>254</v>
      </c>
      <c r="C20" s="32"/>
      <c r="D20" s="32"/>
      <c r="E20" s="32"/>
      <c r="F20" s="32"/>
      <c r="G20" s="32"/>
      <c r="H20" s="32"/>
      <c r="I20" s="32"/>
      <c r="J20" s="32"/>
      <c r="K20" s="32"/>
      <c r="L20" s="32"/>
      <c r="M20" s="710" t="s">
        <v>255</v>
      </c>
      <c r="N20" s="710"/>
      <c r="O20" s="710"/>
      <c r="P20" s="710"/>
      <c r="Q20" s="710"/>
      <c r="R20" s="710"/>
      <c r="S20" s="710"/>
      <c r="T20" s="710"/>
      <c r="X20" s="729" t="s">
        <v>256</v>
      </c>
      <c r="Y20" s="729"/>
      <c r="Z20" s="729"/>
      <c r="AA20" s="729" t="s">
        <v>257</v>
      </c>
      <c r="AB20" s="729"/>
      <c r="AC20" s="729"/>
    </row>
    <row r="21" spans="2:29" s="62" customFormat="1" ht="36.75" customHeight="1">
      <c r="B21" s="49" t="s">
        <v>258</v>
      </c>
      <c r="C21" s="49" t="s">
        <v>259</v>
      </c>
      <c r="D21" s="51" t="s">
        <v>260</v>
      </c>
      <c r="E21" s="51" t="s">
        <v>261</v>
      </c>
      <c r="F21" s="293" t="s">
        <v>262</v>
      </c>
      <c r="G21" s="50" t="s">
        <v>263</v>
      </c>
      <c r="H21" s="51" t="s">
        <v>264</v>
      </c>
      <c r="I21" s="51" t="s">
        <v>265</v>
      </c>
      <c r="J21" s="51" t="s">
        <v>266</v>
      </c>
      <c r="K21" s="51" t="s">
        <v>267</v>
      </c>
      <c r="L21" s="51" t="s">
        <v>268</v>
      </c>
      <c r="M21" s="51">
        <v>1</v>
      </c>
      <c r="N21" s="51">
        <v>2</v>
      </c>
      <c r="O21" s="51">
        <v>3</v>
      </c>
      <c r="P21" s="51">
        <v>4</v>
      </c>
      <c r="Q21" s="51">
        <v>5</v>
      </c>
      <c r="R21" s="51">
        <v>6</v>
      </c>
      <c r="S21" s="51">
        <v>7</v>
      </c>
      <c r="T21" s="51">
        <v>8</v>
      </c>
      <c r="U21" s="52" t="s">
        <v>269</v>
      </c>
      <c r="V21" s="51" t="s">
        <v>270</v>
      </c>
      <c r="W21" s="51" t="s">
        <v>271</v>
      </c>
      <c r="X21" s="319">
        <v>0.1</v>
      </c>
      <c r="Y21" s="319">
        <v>0.2</v>
      </c>
      <c r="Z21" s="319">
        <v>0.3</v>
      </c>
      <c r="AA21" s="319">
        <v>0.1</v>
      </c>
      <c r="AB21" s="319">
        <v>0.2</v>
      </c>
      <c r="AC21" s="319">
        <v>0.3</v>
      </c>
    </row>
    <row r="22" spans="2:29" s="30" customFormat="1" ht="30" customHeight="1">
      <c r="B22" s="345">
        <v>1</v>
      </c>
      <c r="C22" s="302" t="str">
        <f t="array" ref="C22">IF('GRR Data'!C5="","",'GRR Data'!C5)</f>
        <v/>
      </c>
      <c r="D22" s="302" t="str">
        <f t="array" ref="D22">IF('GRR Data'!D5="","",'GRR Data'!D5)</f>
        <v/>
      </c>
      <c r="E22" s="300" t="str">
        <f t="array" ref="E22">IF('GRR Data'!G5="","",'GRR Data'!G5)</f>
        <v/>
      </c>
      <c r="F22" s="300" t="str">
        <f t="array" ref="F22">IF('GRR Data'!H5="","",'GRR Data'!H5)</f>
        <v/>
      </c>
      <c r="G22" s="300" t="str">
        <f t="array" ref="G22">IF('GRR Data'!K5="","",'GRR Data'!K5)</f>
        <v/>
      </c>
      <c r="H22" s="291" t="e">
        <f t="array" ref="H22:H521">TRANSPOSE('GRR Data'!DD244:WI244)</f>
        <v>#VALUE!</v>
      </c>
      <c r="I22" s="335" t="e">
        <f t="array" ref="I22:I521">TRANSPOSE('GRR Data'!DD245:WI245)</f>
        <v>#VALUE!</v>
      </c>
      <c r="J22" s="291" t="e">
        <f t="array" ref="J22:J521">TRANSPOSE('GRR Data'!DD246:WI246)</f>
        <v>#VALUE!</v>
      </c>
      <c r="K22" s="282" t="str">
        <f t="array" ref="K22:K521">TRANSPOSE('GRR Data'!DD248:WI248)</f>
        <v/>
      </c>
      <c r="L22" s="282" t="str">
        <f t="array" ref="L22:L521">TRANSPOSE('GRR Data'!DD249:WI249)</f>
        <v/>
      </c>
      <c r="M22" s="288" t="str" cm="1">
        <f t="array" ref="M22">IF($C22="","",_xlfn.XLOOKUP($C22&amp;M$21,#REF!&amp;#REF!,#REF!))</f>
        <v/>
      </c>
      <c r="N22" s="288" t="str" cm="1">
        <f t="array" ref="N22">IF($C22="","",_xlfn.XLOOKUP($C22&amp;N$21,#REF!&amp;#REF!,#REF!))</f>
        <v/>
      </c>
      <c r="O22" s="288" t="str" cm="1">
        <f t="array" ref="O22">IF($C22="","",_xlfn.XLOOKUP($C22&amp;O$21,#REF!&amp;#REF!,#REF!))</f>
        <v/>
      </c>
      <c r="P22" s="288" t="str" cm="1">
        <f t="array" ref="P22">IF($C22="","",_xlfn.XLOOKUP($C22&amp;P$21,#REF!&amp;#REF!,#REF!))</f>
        <v/>
      </c>
      <c r="Q22" s="288" t="str" cm="1">
        <f t="array" ref="Q22">IF($C22="","",_xlfn.XLOOKUP($C22&amp;Q$21,#REF!&amp;#REF!,#REF!))</f>
        <v/>
      </c>
      <c r="R22" s="288" t="str" cm="1">
        <f t="array" ref="R22">IF($C22="","",_xlfn.XLOOKUP($C22&amp;R$21,#REF!&amp;#REF!,#REF!))</f>
        <v/>
      </c>
      <c r="S22" s="288" t="str" cm="1">
        <f t="array" ref="S22">IF($C22="","",_xlfn.XLOOKUP($C22&amp;S$21,#REF!&amp;#REF!,#REF!))</f>
        <v/>
      </c>
      <c r="T22" s="288" t="str" cm="1">
        <f t="array" ref="T22">IF($C22="","",_xlfn.XLOOKUP($C22&amp;T$21,#REF!&amp;#REF!,#REF!))</f>
        <v/>
      </c>
      <c r="U22" s="600"/>
      <c r="V22" s="601"/>
      <c r="W22" s="308"/>
      <c r="X22" s="320" t="e">
        <f>IF(H22="","",(H22/$X$21)*(E22-F22))</f>
        <v>#VALUE!</v>
      </c>
      <c r="Y22" s="320" t="e">
        <f>IF(H22="","",(H22/$Y$21)*(E22-F22))</f>
        <v>#VALUE!</v>
      </c>
      <c r="Z22" s="320" t="e">
        <f>IF(H22="","",(H22/$Z$21)*(E22-F22))</f>
        <v>#VALUE!</v>
      </c>
      <c r="AA22" s="320" t="e">
        <f>IF(X22="","",X22/2)</f>
        <v>#VALUE!</v>
      </c>
      <c r="AB22" s="320" t="e">
        <f>IF(Y22="","",Y22/2)</f>
        <v>#VALUE!</v>
      </c>
      <c r="AC22" s="320" t="e">
        <f>IF(Z22="","",Z22/2)</f>
        <v>#VALUE!</v>
      </c>
    </row>
    <row r="23" spans="2:29" s="30" customFormat="1" ht="30" customHeight="1">
      <c r="B23" s="345">
        <v>2</v>
      </c>
      <c r="C23" s="302" t="str">
        <f t="array" ref="C23">IF('GRR Data'!C6="","",'GRR Data'!C6)</f>
        <v/>
      </c>
      <c r="D23" s="302" t="str">
        <f t="array" ref="D23">IF('GRR Data'!D6="","",'GRR Data'!D6)</f>
        <v/>
      </c>
      <c r="E23" s="300" t="str">
        <f t="array" ref="E23">IF('GRR Data'!G6="","",'GRR Data'!G6)</f>
        <v/>
      </c>
      <c r="F23" s="300" t="str">
        <f t="array" ref="F23">IF('GRR Data'!H6="","",'GRR Data'!H6)</f>
        <v/>
      </c>
      <c r="G23" s="300" t="str">
        <f t="array" ref="G23">IF('GRR Data'!K6="","",'GRR Data'!K6)</f>
        <v/>
      </c>
      <c r="H23" s="291" t="e">
        <v>#VALUE!</v>
      </c>
      <c r="I23" s="335" t="e">
        <v>#VALUE!</v>
      </c>
      <c r="J23" s="291" t="e">
        <v>#VALUE!</v>
      </c>
      <c r="K23" s="282" t="str">
        <v/>
      </c>
      <c r="L23" s="282" t="str">
        <v/>
      </c>
      <c r="M23" s="288" t="str" cm="1">
        <f t="array" ref="M23">IF($C23="","",_xlfn.XLOOKUP($C23&amp;M$21,#REF!&amp;#REF!,#REF!))</f>
        <v/>
      </c>
      <c r="N23" s="288" t="str" cm="1">
        <f t="array" ref="N23">IF($C23="","",_xlfn.XLOOKUP($C23&amp;N$21,#REF!&amp;#REF!,#REF!))</f>
        <v/>
      </c>
      <c r="O23" s="288" t="str" cm="1">
        <f t="array" ref="O23">IF($C23="","",_xlfn.XLOOKUP($C23&amp;O$21,#REF!&amp;#REF!,#REF!))</f>
        <v/>
      </c>
      <c r="P23" s="288" t="str" cm="1">
        <f t="array" ref="P23">IF($C23="","",_xlfn.XLOOKUP($C23&amp;P$21,#REF!&amp;#REF!,#REF!))</f>
        <v/>
      </c>
      <c r="Q23" s="288" t="str" cm="1">
        <f t="array" ref="Q23">IF($C23="","",_xlfn.XLOOKUP($C23&amp;Q$21,#REF!&amp;#REF!,#REF!))</f>
        <v/>
      </c>
      <c r="R23" s="288" t="str" cm="1">
        <f t="array" ref="R23">IF($C23="","",_xlfn.XLOOKUP($C23&amp;R$21,#REF!&amp;#REF!,#REF!))</f>
        <v/>
      </c>
      <c r="S23" s="288" t="str" cm="1">
        <f t="array" ref="S23">IF($C23="","",_xlfn.XLOOKUP($C23&amp;S$21,#REF!&amp;#REF!,#REF!))</f>
        <v/>
      </c>
      <c r="T23" s="288" t="str" cm="1">
        <f t="array" ref="T23">IF($C23="","",_xlfn.XLOOKUP($C23&amp;T$21,#REF!&amp;#REF!,#REF!))</f>
        <v/>
      </c>
      <c r="U23" s="600"/>
      <c r="V23" s="601"/>
      <c r="W23" s="308"/>
      <c r="X23" s="320" t="e">
        <f t="shared" ref="X23:X27" si="0">IF(H23="","",(H23/$X$21)*(E23-F23))</f>
        <v>#VALUE!</v>
      </c>
      <c r="Y23" s="320" t="e">
        <f t="shared" ref="Y23:Y27" si="1">IF(H23="","",(H23/$Y$21)*(E23-F23))</f>
        <v>#VALUE!</v>
      </c>
      <c r="Z23" s="320" t="e">
        <f t="shared" ref="Z23:Z27" si="2">IF(H23="","",(H23/$Z$21)*(E23-F23))</f>
        <v>#VALUE!</v>
      </c>
      <c r="AA23" s="320" t="e">
        <f t="shared" ref="AA23:AA25" si="3">IF(X23="","",X23/2)</f>
        <v>#VALUE!</v>
      </c>
      <c r="AB23" s="320" t="e">
        <f t="shared" ref="AB23:AB25" si="4">IF(Y23="","",Y23/2)</f>
        <v>#VALUE!</v>
      </c>
      <c r="AC23" s="320" t="e">
        <f t="shared" ref="AC23:AC25" si="5">IF(Z23="","",Z23/2)</f>
        <v>#VALUE!</v>
      </c>
    </row>
    <row r="24" spans="2:29" s="30" customFormat="1" ht="30" customHeight="1">
      <c r="B24" s="345">
        <v>3</v>
      </c>
      <c r="C24" s="302" t="str">
        <f t="array" ref="C24">IF('GRR Data'!C7="","",'GRR Data'!C7)</f>
        <v/>
      </c>
      <c r="D24" s="302" t="str">
        <f t="array" ref="D24">IF('GRR Data'!D7="","",'GRR Data'!D7)</f>
        <v/>
      </c>
      <c r="E24" s="300" t="str">
        <f t="array" ref="E24">IF('GRR Data'!G7="","",'GRR Data'!G7)</f>
        <v/>
      </c>
      <c r="F24" s="300" t="str">
        <f t="array" ref="F24">IF('GRR Data'!H7="","",'GRR Data'!H7)</f>
        <v/>
      </c>
      <c r="G24" s="300" t="str">
        <f t="array" ref="G24">IF('GRR Data'!K7="","",'GRR Data'!K7)</f>
        <v/>
      </c>
      <c r="H24" s="291" t="e">
        <v>#VALUE!</v>
      </c>
      <c r="I24" s="335" t="e">
        <v>#VALUE!</v>
      </c>
      <c r="J24" s="291" t="e">
        <v>#VALUE!</v>
      </c>
      <c r="K24" s="282" t="str">
        <v/>
      </c>
      <c r="L24" s="282" t="str">
        <v/>
      </c>
      <c r="M24" s="288" t="str" cm="1">
        <f t="array" ref="M24">IF($C24="","",_xlfn.XLOOKUP($C24&amp;M$21,#REF!&amp;#REF!,#REF!))</f>
        <v/>
      </c>
      <c r="N24" s="288" t="str" cm="1">
        <f t="array" ref="N24">IF($C24="","",_xlfn.XLOOKUP($C24&amp;N$21,#REF!&amp;#REF!,#REF!))</f>
        <v/>
      </c>
      <c r="O24" s="288" t="str" cm="1">
        <f t="array" ref="O24">IF($C24="","",_xlfn.XLOOKUP($C24&amp;O$21,#REF!&amp;#REF!,#REF!))</f>
        <v/>
      </c>
      <c r="P24" s="288" t="str" cm="1">
        <f t="array" ref="P24">IF($C24="","",_xlfn.XLOOKUP($C24&amp;P$21,#REF!&amp;#REF!,#REF!))</f>
        <v/>
      </c>
      <c r="Q24" s="288" t="str" cm="1">
        <f t="array" ref="Q24">IF($C24="","",_xlfn.XLOOKUP($C24&amp;Q$21,#REF!&amp;#REF!,#REF!))</f>
        <v/>
      </c>
      <c r="R24" s="288" t="str" cm="1">
        <f t="array" ref="R24">IF($C24="","",_xlfn.XLOOKUP($C24&amp;R$21,#REF!&amp;#REF!,#REF!))</f>
        <v/>
      </c>
      <c r="S24" s="288" t="str" cm="1">
        <f t="array" ref="S24">IF($C24="","",_xlfn.XLOOKUP($C24&amp;S$21,#REF!&amp;#REF!,#REF!))</f>
        <v/>
      </c>
      <c r="T24" s="288" t="str" cm="1">
        <f t="array" ref="T24">IF($C24="","",_xlfn.XLOOKUP($C24&amp;T$21,#REF!&amp;#REF!,#REF!))</f>
        <v/>
      </c>
      <c r="U24" s="600"/>
      <c r="V24" s="601"/>
      <c r="W24" s="308"/>
      <c r="X24" s="320" t="e">
        <f t="shared" si="0"/>
        <v>#VALUE!</v>
      </c>
      <c r="Y24" s="320" t="e">
        <f t="shared" si="1"/>
        <v>#VALUE!</v>
      </c>
      <c r="Z24" s="320" t="e">
        <f t="shared" si="2"/>
        <v>#VALUE!</v>
      </c>
      <c r="AA24" s="320" t="e">
        <f t="shared" si="3"/>
        <v>#VALUE!</v>
      </c>
      <c r="AB24" s="320" t="e">
        <f t="shared" si="4"/>
        <v>#VALUE!</v>
      </c>
      <c r="AC24" s="320" t="e">
        <f t="shared" si="5"/>
        <v>#VALUE!</v>
      </c>
    </row>
    <row r="25" spans="2:29" s="30" customFormat="1" ht="30" customHeight="1">
      <c r="B25" s="345">
        <v>4</v>
      </c>
      <c r="C25" s="302" t="str">
        <f t="array" ref="C25">IF('GRR Data'!C8="","",'GRR Data'!C8)</f>
        <v/>
      </c>
      <c r="D25" s="302" t="str">
        <f t="array" ref="D25">IF('GRR Data'!D8="","",'GRR Data'!D8)</f>
        <v/>
      </c>
      <c r="E25" s="300" t="str">
        <f t="array" ref="E25">IF('GRR Data'!G8="","",'GRR Data'!G8)</f>
        <v/>
      </c>
      <c r="F25" s="300" t="str">
        <f t="array" ref="F25">IF('GRR Data'!H8="","",'GRR Data'!H8)</f>
        <v/>
      </c>
      <c r="G25" s="300" t="str">
        <f t="array" ref="G25">IF('GRR Data'!K8="","",'GRR Data'!K8)</f>
        <v/>
      </c>
      <c r="H25" s="291" t="e">
        <v>#VALUE!</v>
      </c>
      <c r="I25" s="335" t="e">
        <v>#VALUE!</v>
      </c>
      <c r="J25" s="291" t="e">
        <v>#VALUE!</v>
      </c>
      <c r="K25" s="282" t="str">
        <v/>
      </c>
      <c r="L25" s="282" t="str">
        <v/>
      </c>
      <c r="M25" s="288" t="str" cm="1">
        <f t="array" ref="M25">IF($C25="","",_xlfn.XLOOKUP($C25&amp;M$21,#REF!&amp;#REF!,#REF!))</f>
        <v/>
      </c>
      <c r="N25" s="288" t="str" cm="1">
        <f t="array" ref="N25">IF($C25="","",_xlfn.XLOOKUP($C25&amp;N$21,#REF!&amp;#REF!,#REF!))</f>
        <v/>
      </c>
      <c r="O25" s="288" t="str" cm="1">
        <f t="array" ref="O25">IF($C25="","",_xlfn.XLOOKUP($C25&amp;O$21,#REF!&amp;#REF!,#REF!))</f>
        <v/>
      </c>
      <c r="P25" s="288" t="str" cm="1">
        <f t="array" ref="P25">IF($C25="","",_xlfn.XLOOKUP($C25&amp;P$21,#REF!&amp;#REF!,#REF!))</f>
        <v/>
      </c>
      <c r="Q25" s="288" t="str" cm="1">
        <f t="array" ref="Q25">IF($C25="","",_xlfn.XLOOKUP($C25&amp;Q$21,#REF!&amp;#REF!,#REF!))</f>
        <v/>
      </c>
      <c r="R25" s="288" t="str" cm="1">
        <f t="array" ref="R25">IF($C25="","",_xlfn.XLOOKUP($C25&amp;R$21,#REF!&amp;#REF!,#REF!))</f>
        <v/>
      </c>
      <c r="S25" s="288" t="str" cm="1">
        <f t="array" ref="S25">IF($C25="","",_xlfn.XLOOKUP($C25&amp;S$21,#REF!&amp;#REF!,#REF!))</f>
        <v/>
      </c>
      <c r="T25" s="288" t="str" cm="1">
        <f t="array" ref="T25">IF($C25="","",_xlfn.XLOOKUP($C25&amp;T$21,#REF!&amp;#REF!,#REF!))</f>
        <v/>
      </c>
      <c r="U25" s="600"/>
      <c r="V25" s="601"/>
      <c r="W25" s="308"/>
      <c r="X25" s="320" t="e">
        <f t="shared" si="0"/>
        <v>#VALUE!</v>
      </c>
      <c r="Y25" s="320" t="e">
        <f t="shared" si="1"/>
        <v>#VALUE!</v>
      </c>
      <c r="Z25" s="320" t="e">
        <f t="shared" si="2"/>
        <v>#VALUE!</v>
      </c>
      <c r="AA25" s="320" t="e">
        <f t="shared" si="3"/>
        <v>#VALUE!</v>
      </c>
      <c r="AB25" s="320" t="e">
        <f t="shared" si="4"/>
        <v>#VALUE!</v>
      </c>
      <c r="AC25" s="320" t="e">
        <f t="shared" si="5"/>
        <v>#VALUE!</v>
      </c>
    </row>
    <row r="26" spans="2:29" s="30" customFormat="1" ht="30" customHeight="1">
      <c r="B26" s="345">
        <v>5</v>
      </c>
      <c r="C26" s="302" t="str">
        <f t="array" ref="C26">IF('GRR Data'!C9="","",'GRR Data'!C9)</f>
        <v/>
      </c>
      <c r="D26" s="302" t="str">
        <f t="array" ref="D26">IF('GRR Data'!D9="","",'GRR Data'!D9)</f>
        <v/>
      </c>
      <c r="E26" s="300" t="str">
        <f t="array" ref="E26">IF('GRR Data'!G9="","",'GRR Data'!G9)</f>
        <v/>
      </c>
      <c r="F26" s="300" t="str">
        <f t="array" ref="F26">IF('GRR Data'!H9="","",'GRR Data'!H9)</f>
        <v/>
      </c>
      <c r="G26" s="300" t="str">
        <f t="array" ref="G26">IF('GRR Data'!K9="","",'GRR Data'!K9)</f>
        <v/>
      </c>
      <c r="H26" s="291" t="e">
        <v>#VALUE!</v>
      </c>
      <c r="I26" s="335" t="e">
        <v>#VALUE!</v>
      </c>
      <c r="J26" s="291" t="e">
        <v>#VALUE!</v>
      </c>
      <c r="K26" s="282" t="str">
        <v/>
      </c>
      <c r="L26" s="282" t="str">
        <v/>
      </c>
      <c r="M26" s="288" t="str" cm="1">
        <f t="array" ref="M26">IF($C26="","",_xlfn.XLOOKUP($C26&amp;M$21,#REF!&amp;#REF!,#REF!))</f>
        <v/>
      </c>
      <c r="N26" s="288" t="str" cm="1">
        <f t="array" ref="N26">IF($C26="","",_xlfn.XLOOKUP($C26&amp;N$21,#REF!&amp;#REF!,#REF!))</f>
        <v/>
      </c>
      <c r="O26" s="288" t="str" cm="1">
        <f t="array" ref="O26">IF($C26="","",_xlfn.XLOOKUP($C26&amp;O$21,#REF!&amp;#REF!,#REF!))</f>
        <v/>
      </c>
      <c r="P26" s="288" t="str" cm="1">
        <f t="array" ref="P26">IF($C26="","",_xlfn.XLOOKUP($C26&amp;P$21,#REF!&amp;#REF!,#REF!))</f>
        <v/>
      </c>
      <c r="Q26" s="288" t="str" cm="1">
        <f t="array" ref="Q26">IF($C26="","",_xlfn.XLOOKUP($C26&amp;Q$21,#REF!&amp;#REF!,#REF!))</f>
        <v/>
      </c>
      <c r="R26" s="288" t="str" cm="1">
        <f t="array" ref="R26">IF($C26="","",_xlfn.XLOOKUP($C26&amp;R$21,#REF!&amp;#REF!,#REF!))</f>
        <v/>
      </c>
      <c r="S26" s="288" t="str" cm="1">
        <f t="array" ref="S26">IF($C26="","",_xlfn.XLOOKUP($C26&amp;S$21,#REF!&amp;#REF!,#REF!))</f>
        <v/>
      </c>
      <c r="T26" s="288" t="str" cm="1">
        <f t="array" ref="T26">IF($C26="","",_xlfn.XLOOKUP($C26&amp;T$21,#REF!&amp;#REF!,#REF!))</f>
        <v/>
      </c>
      <c r="U26" s="600"/>
      <c r="V26" s="601"/>
      <c r="W26" s="308"/>
      <c r="X26" s="320" t="e">
        <f t="shared" si="0"/>
        <v>#VALUE!</v>
      </c>
      <c r="Y26" s="320" t="e">
        <f t="shared" si="1"/>
        <v>#VALUE!</v>
      </c>
      <c r="Z26" s="320" t="e">
        <f t="shared" si="2"/>
        <v>#VALUE!</v>
      </c>
      <c r="AA26" s="320" t="e">
        <f t="shared" ref="AA26:AA47" si="6">IF(X26="","",X26/2)</f>
        <v>#VALUE!</v>
      </c>
      <c r="AB26" s="320" t="e">
        <f t="shared" ref="AB26:AB47" si="7">IF(Y26="","",Y26/2)</f>
        <v>#VALUE!</v>
      </c>
      <c r="AC26" s="320" t="e">
        <f t="shared" ref="AC26:AC47" si="8">IF(Z26="","",Z26/2)</f>
        <v>#VALUE!</v>
      </c>
    </row>
    <row r="27" spans="2:29" s="30" customFormat="1" ht="30" customHeight="1">
      <c r="B27" s="345">
        <v>6</v>
      </c>
      <c r="C27" s="302" t="str">
        <f t="array" ref="C27">IF('GRR Data'!C10="","",'GRR Data'!C10)</f>
        <v/>
      </c>
      <c r="D27" s="302" t="str">
        <f t="array" ref="D27">IF('GRR Data'!D10="","",'GRR Data'!D10)</f>
        <v/>
      </c>
      <c r="E27" s="300" t="str">
        <f t="array" ref="E27">IF('GRR Data'!G10="","",'GRR Data'!G10)</f>
        <v/>
      </c>
      <c r="F27" s="300" t="str">
        <f t="array" ref="F27">IF('GRR Data'!H10="","",'GRR Data'!H10)</f>
        <v/>
      </c>
      <c r="G27" s="300" t="str">
        <f t="array" ref="G27">IF('GRR Data'!K10="","",'GRR Data'!K10)</f>
        <v/>
      </c>
      <c r="H27" s="291" t="e">
        <v>#VALUE!</v>
      </c>
      <c r="I27" s="335" t="e">
        <v>#VALUE!</v>
      </c>
      <c r="J27" s="291" t="e">
        <v>#VALUE!</v>
      </c>
      <c r="K27" s="282" t="str">
        <v/>
      </c>
      <c r="L27" s="282" t="str">
        <v/>
      </c>
      <c r="M27" s="288" t="str" cm="1">
        <f t="array" ref="M27">IF($C27="","",_xlfn.XLOOKUP($C27&amp;M$21,#REF!&amp;#REF!,#REF!))</f>
        <v/>
      </c>
      <c r="N27" s="288" t="str" cm="1">
        <f t="array" ref="N27">IF($C27="","",_xlfn.XLOOKUP($C27&amp;N$21,#REF!&amp;#REF!,#REF!))</f>
        <v/>
      </c>
      <c r="O27" s="288" t="str" cm="1">
        <f t="array" ref="O27">IF($C27="","",_xlfn.XLOOKUP($C27&amp;O$21,#REF!&amp;#REF!,#REF!))</f>
        <v/>
      </c>
      <c r="P27" s="288" t="str" cm="1">
        <f t="array" ref="P27">IF($C27="","",_xlfn.XLOOKUP($C27&amp;P$21,#REF!&amp;#REF!,#REF!))</f>
        <v/>
      </c>
      <c r="Q27" s="288" t="str" cm="1">
        <f t="array" ref="Q27">IF($C27="","",_xlfn.XLOOKUP($C27&amp;Q$21,#REF!&amp;#REF!,#REF!))</f>
        <v/>
      </c>
      <c r="R27" s="288" t="str" cm="1">
        <f t="array" ref="R27">IF($C27="","",_xlfn.XLOOKUP($C27&amp;R$21,#REF!&amp;#REF!,#REF!))</f>
        <v/>
      </c>
      <c r="S27" s="288" t="str" cm="1">
        <f t="array" ref="S27">IF($C27="","",_xlfn.XLOOKUP($C27&amp;S$21,#REF!&amp;#REF!,#REF!))</f>
        <v/>
      </c>
      <c r="T27" s="288" t="str" cm="1">
        <f t="array" ref="T27">IF($C27="","",_xlfn.XLOOKUP($C27&amp;T$21,#REF!&amp;#REF!,#REF!))</f>
        <v/>
      </c>
      <c r="U27" s="600"/>
      <c r="V27" s="601"/>
      <c r="W27" s="308"/>
      <c r="X27" s="320" t="e">
        <f t="shared" si="0"/>
        <v>#VALUE!</v>
      </c>
      <c r="Y27" s="320" t="e">
        <f t="shared" si="1"/>
        <v>#VALUE!</v>
      </c>
      <c r="Z27" s="320" t="e">
        <f t="shared" si="2"/>
        <v>#VALUE!</v>
      </c>
      <c r="AA27" s="320" t="e">
        <f t="shared" si="6"/>
        <v>#VALUE!</v>
      </c>
      <c r="AB27" s="320" t="e">
        <f t="shared" si="7"/>
        <v>#VALUE!</v>
      </c>
      <c r="AC27" s="320" t="e">
        <f t="shared" si="8"/>
        <v>#VALUE!</v>
      </c>
    </row>
    <row r="28" spans="2:29" s="30" customFormat="1" ht="30" customHeight="1">
      <c r="B28" s="345">
        <v>7</v>
      </c>
      <c r="C28" s="302" t="str">
        <f t="array" ref="C28">IF('GRR Data'!C11="","",'GRR Data'!C11)</f>
        <v/>
      </c>
      <c r="D28" s="302" t="str">
        <f t="array" ref="D28">IF('GRR Data'!D11="","",'GRR Data'!D11)</f>
        <v/>
      </c>
      <c r="E28" s="300" t="str">
        <f t="array" ref="E28">IF('GRR Data'!G11="","",'GRR Data'!G11)</f>
        <v/>
      </c>
      <c r="F28" s="300" t="str">
        <f t="array" ref="F28">IF('GRR Data'!H11="","",'GRR Data'!H11)</f>
        <v/>
      </c>
      <c r="G28" s="300" t="str">
        <f t="array" ref="G28">IF('GRR Data'!K11="","",'GRR Data'!K11)</f>
        <v/>
      </c>
      <c r="H28" s="291" t="e">
        <v>#VALUE!</v>
      </c>
      <c r="I28" s="335" t="e">
        <v>#VALUE!</v>
      </c>
      <c r="J28" s="291" t="e">
        <v>#VALUE!</v>
      </c>
      <c r="K28" s="282" t="str">
        <v/>
      </c>
      <c r="L28" s="282" t="str">
        <v/>
      </c>
      <c r="M28" s="288" t="str" cm="1">
        <f t="array" ref="M28">IF($C28="","",_xlfn.XLOOKUP($C28&amp;M$21,#REF!&amp;#REF!,#REF!))</f>
        <v/>
      </c>
      <c r="N28" s="288" t="str" cm="1">
        <f t="array" ref="N28">IF($C28="","",_xlfn.XLOOKUP($C28&amp;N$21,#REF!&amp;#REF!,#REF!))</f>
        <v/>
      </c>
      <c r="O28" s="288" t="str" cm="1">
        <f t="array" ref="O28">IF($C28="","",_xlfn.XLOOKUP($C28&amp;O$21,#REF!&amp;#REF!,#REF!))</f>
        <v/>
      </c>
      <c r="P28" s="288" t="str" cm="1">
        <f t="array" ref="P28">IF($C28="","",_xlfn.XLOOKUP($C28&amp;P$21,#REF!&amp;#REF!,#REF!))</f>
        <v/>
      </c>
      <c r="Q28" s="288" t="str" cm="1">
        <f t="array" ref="Q28">IF($C28="","",_xlfn.XLOOKUP($C28&amp;Q$21,#REF!&amp;#REF!,#REF!))</f>
        <v/>
      </c>
      <c r="R28" s="288" t="str" cm="1">
        <f t="array" ref="R28">IF($C28="","",_xlfn.XLOOKUP($C28&amp;R$21,#REF!&amp;#REF!,#REF!))</f>
        <v/>
      </c>
      <c r="S28" s="288" t="str" cm="1">
        <f t="array" ref="S28">IF($C28="","",_xlfn.XLOOKUP($C28&amp;S$21,#REF!&amp;#REF!,#REF!))</f>
        <v/>
      </c>
      <c r="T28" s="288" t="str" cm="1">
        <f t="array" ref="T28">IF($C28="","",_xlfn.XLOOKUP($C28&amp;T$21,#REF!&amp;#REF!,#REF!))</f>
        <v/>
      </c>
      <c r="U28" s="600"/>
      <c r="V28" s="601"/>
      <c r="W28" s="308"/>
      <c r="X28" s="320" t="e">
        <f t="shared" ref="X28:X51" si="9">IF(H28="","",(H28/$X$21)*(E28-F28))</f>
        <v>#VALUE!</v>
      </c>
      <c r="Y28" s="320" t="e">
        <f t="shared" ref="Y28:Y51" si="10">IF(H28="","",(H28/$Y$21)*(E28-F28))</f>
        <v>#VALUE!</v>
      </c>
      <c r="Z28" s="320" t="e">
        <f t="shared" ref="Z28:Z51" si="11">IF(H28="","",(H28/$Z$21)*(E28-F28))</f>
        <v>#VALUE!</v>
      </c>
      <c r="AA28" s="320" t="e">
        <f t="shared" si="6"/>
        <v>#VALUE!</v>
      </c>
      <c r="AB28" s="320" t="e">
        <f t="shared" si="7"/>
        <v>#VALUE!</v>
      </c>
      <c r="AC28" s="320" t="e">
        <f t="shared" si="8"/>
        <v>#VALUE!</v>
      </c>
    </row>
    <row r="29" spans="2:29" s="30" customFormat="1" ht="30" customHeight="1">
      <c r="B29" s="345">
        <v>8</v>
      </c>
      <c r="C29" s="302" t="str">
        <f t="array" ref="C29">IF('GRR Data'!C12="","",'GRR Data'!C12)</f>
        <v/>
      </c>
      <c r="D29" s="302" t="str">
        <f t="array" ref="D29">IF('GRR Data'!D12="","",'GRR Data'!D12)</f>
        <v/>
      </c>
      <c r="E29" s="300" t="str">
        <f t="array" ref="E29">IF('GRR Data'!G12="","",'GRR Data'!G12)</f>
        <v/>
      </c>
      <c r="F29" s="300" t="str">
        <f t="array" ref="F29">IF('GRR Data'!H12="","",'GRR Data'!H12)</f>
        <v/>
      </c>
      <c r="G29" s="300" t="str">
        <f t="array" ref="G29">IF('GRR Data'!K12="","",'GRR Data'!K12)</f>
        <v/>
      </c>
      <c r="H29" s="291" t="e">
        <v>#VALUE!</v>
      </c>
      <c r="I29" s="335" t="e">
        <v>#VALUE!</v>
      </c>
      <c r="J29" s="291" t="e">
        <v>#VALUE!</v>
      </c>
      <c r="K29" s="282" t="str">
        <v/>
      </c>
      <c r="L29" s="282" t="str">
        <v/>
      </c>
      <c r="M29" s="288" t="str" cm="1">
        <f t="array" ref="M29">IF($C29="","",_xlfn.XLOOKUP($C29&amp;M$21,#REF!&amp;#REF!,#REF!))</f>
        <v/>
      </c>
      <c r="N29" s="288" t="str" cm="1">
        <f t="array" ref="N29">IF($C29="","",_xlfn.XLOOKUP($C29&amp;N$21,#REF!&amp;#REF!,#REF!))</f>
        <v/>
      </c>
      <c r="O29" s="288" t="str" cm="1">
        <f t="array" ref="O29">IF($C29="","",_xlfn.XLOOKUP($C29&amp;O$21,#REF!&amp;#REF!,#REF!))</f>
        <v/>
      </c>
      <c r="P29" s="288" t="str" cm="1">
        <f t="array" ref="P29">IF($C29="","",_xlfn.XLOOKUP($C29&amp;P$21,#REF!&amp;#REF!,#REF!))</f>
        <v/>
      </c>
      <c r="Q29" s="288" t="str" cm="1">
        <f t="array" ref="Q29">IF($C29="","",_xlfn.XLOOKUP($C29&amp;Q$21,#REF!&amp;#REF!,#REF!))</f>
        <v/>
      </c>
      <c r="R29" s="288" t="str" cm="1">
        <f t="array" ref="R29">IF($C29="","",_xlfn.XLOOKUP($C29&amp;R$21,#REF!&amp;#REF!,#REF!))</f>
        <v/>
      </c>
      <c r="S29" s="288" t="str" cm="1">
        <f t="array" ref="S29">IF($C29="","",_xlfn.XLOOKUP($C29&amp;S$21,#REF!&amp;#REF!,#REF!))</f>
        <v/>
      </c>
      <c r="T29" s="288" t="str" cm="1">
        <f t="array" ref="T29">IF($C29="","",_xlfn.XLOOKUP($C29&amp;T$21,#REF!&amp;#REF!,#REF!))</f>
        <v/>
      </c>
      <c r="U29" s="600"/>
      <c r="V29" s="601"/>
      <c r="W29" s="308"/>
      <c r="X29" s="320" t="e">
        <f t="shared" si="9"/>
        <v>#VALUE!</v>
      </c>
      <c r="Y29" s="320" t="e">
        <f t="shared" si="10"/>
        <v>#VALUE!</v>
      </c>
      <c r="Z29" s="320" t="e">
        <f t="shared" si="11"/>
        <v>#VALUE!</v>
      </c>
      <c r="AA29" s="320" t="e">
        <f t="shared" si="6"/>
        <v>#VALUE!</v>
      </c>
      <c r="AB29" s="320" t="e">
        <f t="shared" si="7"/>
        <v>#VALUE!</v>
      </c>
      <c r="AC29" s="320" t="e">
        <f t="shared" si="8"/>
        <v>#VALUE!</v>
      </c>
    </row>
    <row r="30" spans="2:29" s="30" customFormat="1" ht="30" customHeight="1">
      <c r="B30" s="345">
        <v>9</v>
      </c>
      <c r="C30" s="302" t="str">
        <f t="array" ref="C30">IF('GRR Data'!C13="","",'GRR Data'!C13)</f>
        <v/>
      </c>
      <c r="D30" s="302" t="str">
        <f t="array" ref="D30">IF('GRR Data'!D13="","",'GRR Data'!D13)</f>
        <v/>
      </c>
      <c r="E30" s="300" t="str">
        <f t="array" ref="E30">IF('GRR Data'!G13="","",'GRR Data'!G13)</f>
        <v/>
      </c>
      <c r="F30" s="300" t="str">
        <f t="array" ref="F30">IF('GRR Data'!H13="","",'GRR Data'!H13)</f>
        <v/>
      </c>
      <c r="G30" s="300" t="str">
        <f t="array" ref="G30">IF('GRR Data'!K13="","",'GRR Data'!K13)</f>
        <v/>
      </c>
      <c r="H30" s="291" t="e">
        <v>#VALUE!</v>
      </c>
      <c r="I30" s="335" t="e">
        <v>#VALUE!</v>
      </c>
      <c r="J30" s="291" t="e">
        <v>#VALUE!</v>
      </c>
      <c r="K30" s="282" t="str">
        <v/>
      </c>
      <c r="L30" s="282" t="str">
        <v/>
      </c>
      <c r="M30" s="288" t="str" cm="1">
        <f t="array" ref="M30">IF($C30="","",_xlfn.XLOOKUP($C30&amp;M$21,#REF!&amp;#REF!,#REF!))</f>
        <v/>
      </c>
      <c r="N30" s="288" t="str" cm="1">
        <f t="array" ref="N30">IF($C30="","",_xlfn.XLOOKUP($C30&amp;N$21,#REF!&amp;#REF!,#REF!))</f>
        <v/>
      </c>
      <c r="O30" s="288" t="str" cm="1">
        <f t="array" ref="O30">IF($C30="","",_xlfn.XLOOKUP($C30&amp;O$21,#REF!&amp;#REF!,#REF!))</f>
        <v/>
      </c>
      <c r="P30" s="288" t="str" cm="1">
        <f t="array" ref="P30">IF($C30="","",_xlfn.XLOOKUP($C30&amp;P$21,#REF!&amp;#REF!,#REF!))</f>
        <v/>
      </c>
      <c r="Q30" s="288" t="str" cm="1">
        <f t="array" ref="Q30">IF($C30="","",_xlfn.XLOOKUP($C30&amp;Q$21,#REF!&amp;#REF!,#REF!))</f>
        <v/>
      </c>
      <c r="R30" s="288" t="str" cm="1">
        <f t="array" ref="R30">IF($C30="","",_xlfn.XLOOKUP($C30&amp;R$21,#REF!&amp;#REF!,#REF!))</f>
        <v/>
      </c>
      <c r="S30" s="288" t="str" cm="1">
        <f t="array" ref="S30">IF($C30="","",_xlfn.XLOOKUP($C30&amp;S$21,#REF!&amp;#REF!,#REF!))</f>
        <v/>
      </c>
      <c r="T30" s="288" t="str" cm="1">
        <f t="array" ref="T30">IF($C30="","",_xlfn.XLOOKUP($C30&amp;T$21,#REF!&amp;#REF!,#REF!))</f>
        <v/>
      </c>
      <c r="U30" s="600"/>
      <c r="V30" s="601"/>
      <c r="W30" s="308"/>
      <c r="X30" s="320" t="e">
        <f t="shared" si="9"/>
        <v>#VALUE!</v>
      </c>
      <c r="Y30" s="320" t="e">
        <f t="shared" si="10"/>
        <v>#VALUE!</v>
      </c>
      <c r="Z30" s="320" t="e">
        <f t="shared" si="11"/>
        <v>#VALUE!</v>
      </c>
      <c r="AA30" s="320" t="e">
        <f t="shared" si="6"/>
        <v>#VALUE!</v>
      </c>
      <c r="AB30" s="320" t="e">
        <f t="shared" si="7"/>
        <v>#VALUE!</v>
      </c>
      <c r="AC30" s="320" t="e">
        <f t="shared" si="8"/>
        <v>#VALUE!</v>
      </c>
    </row>
    <row r="31" spans="2:29" s="30" customFormat="1" ht="30" customHeight="1">
      <c r="B31" s="345">
        <v>10</v>
      </c>
      <c r="C31" s="302" t="str">
        <f t="array" ref="C31">IF('GRR Data'!C14="","",'GRR Data'!C14)</f>
        <v/>
      </c>
      <c r="D31" s="302" t="str">
        <f t="array" ref="D31">IF('GRR Data'!D14="","",'GRR Data'!D14)</f>
        <v/>
      </c>
      <c r="E31" s="300" t="str">
        <f t="array" ref="E31">IF('GRR Data'!G14="","",'GRR Data'!G14)</f>
        <v/>
      </c>
      <c r="F31" s="300" t="str">
        <f t="array" ref="F31">IF('GRR Data'!H14="","",'GRR Data'!H14)</f>
        <v/>
      </c>
      <c r="G31" s="300" t="str">
        <f t="array" ref="G31">IF('GRR Data'!K14="","",'GRR Data'!K14)</f>
        <v/>
      </c>
      <c r="H31" s="291" t="e">
        <v>#VALUE!</v>
      </c>
      <c r="I31" s="335" t="e">
        <v>#VALUE!</v>
      </c>
      <c r="J31" s="291" t="e">
        <v>#VALUE!</v>
      </c>
      <c r="K31" s="282" t="str">
        <v/>
      </c>
      <c r="L31" s="282" t="str">
        <v/>
      </c>
      <c r="M31" s="288" t="str" cm="1">
        <f t="array" ref="M31">IF($C31="","",_xlfn.XLOOKUP($C31&amp;M$21,#REF!&amp;#REF!,#REF!))</f>
        <v/>
      </c>
      <c r="N31" s="288" t="str" cm="1">
        <f t="array" ref="N31">IF($C31="","",_xlfn.XLOOKUP($C31&amp;N$21,#REF!&amp;#REF!,#REF!))</f>
        <v/>
      </c>
      <c r="O31" s="288" t="str" cm="1">
        <f t="array" ref="O31">IF($C31="","",_xlfn.XLOOKUP($C31&amp;O$21,#REF!&amp;#REF!,#REF!))</f>
        <v/>
      </c>
      <c r="P31" s="288" t="str" cm="1">
        <f t="array" ref="P31">IF($C31="","",_xlfn.XLOOKUP($C31&amp;P$21,#REF!&amp;#REF!,#REF!))</f>
        <v/>
      </c>
      <c r="Q31" s="288" t="str" cm="1">
        <f t="array" ref="Q31">IF($C31="","",_xlfn.XLOOKUP($C31&amp;Q$21,#REF!&amp;#REF!,#REF!))</f>
        <v/>
      </c>
      <c r="R31" s="288" t="str" cm="1">
        <f t="array" ref="R31">IF($C31="","",_xlfn.XLOOKUP($C31&amp;R$21,#REF!&amp;#REF!,#REF!))</f>
        <v/>
      </c>
      <c r="S31" s="288" t="str" cm="1">
        <f t="array" ref="S31">IF($C31="","",_xlfn.XLOOKUP($C31&amp;S$21,#REF!&amp;#REF!,#REF!))</f>
        <v/>
      </c>
      <c r="T31" s="288" t="str" cm="1">
        <f t="array" ref="T31">IF($C31="","",_xlfn.XLOOKUP($C31&amp;T$21,#REF!&amp;#REF!,#REF!))</f>
        <v/>
      </c>
      <c r="U31" s="600"/>
      <c r="V31" s="601"/>
      <c r="W31" s="308"/>
      <c r="X31" s="320" t="e">
        <f t="shared" si="9"/>
        <v>#VALUE!</v>
      </c>
      <c r="Y31" s="320" t="e">
        <f t="shared" si="10"/>
        <v>#VALUE!</v>
      </c>
      <c r="Z31" s="320" t="e">
        <f t="shared" si="11"/>
        <v>#VALUE!</v>
      </c>
      <c r="AA31" s="320" t="e">
        <f t="shared" si="6"/>
        <v>#VALUE!</v>
      </c>
      <c r="AB31" s="320" t="e">
        <f t="shared" si="7"/>
        <v>#VALUE!</v>
      </c>
      <c r="AC31" s="320" t="e">
        <f t="shared" si="8"/>
        <v>#VALUE!</v>
      </c>
    </row>
    <row r="32" spans="2:29" s="30" customFormat="1" ht="30" customHeight="1">
      <c r="B32" s="345">
        <v>11</v>
      </c>
      <c r="C32" s="302" t="str">
        <f t="array" ref="C32">IF('GRR Data'!C15="","",'GRR Data'!C15)</f>
        <v/>
      </c>
      <c r="D32" s="302" t="str">
        <f t="array" ref="D32">IF('GRR Data'!D15="","",'GRR Data'!D15)</f>
        <v/>
      </c>
      <c r="E32" s="300" t="str">
        <f t="array" ref="E32">IF('GRR Data'!G15="","",'GRR Data'!G15)</f>
        <v/>
      </c>
      <c r="F32" s="300" t="str">
        <f t="array" ref="F32">IF('GRR Data'!H15="","",'GRR Data'!H15)</f>
        <v/>
      </c>
      <c r="G32" s="300" t="str">
        <f t="array" ref="G32">IF('GRR Data'!K15="","",'GRR Data'!K15)</f>
        <v/>
      </c>
      <c r="H32" s="291" t="e">
        <v>#VALUE!</v>
      </c>
      <c r="I32" s="335" t="e">
        <v>#VALUE!</v>
      </c>
      <c r="J32" s="291" t="e">
        <v>#VALUE!</v>
      </c>
      <c r="K32" s="282" t="str">
        <v/>
      </c>
      <c r="L32" s="282" t="str">
        <v/>
      </c>
      <c r="M32" s="288" t="str" cm="1">
        <f t="array" ref="M32">IF($C32="","",_xlfn.XLOOKUP($C32&amp;M$21,#REF!&amp;#REF!,#REF!))</f>
        <v/>
      </c>
      <c r="N32" s="288" t="str" cm="1">
        <f t="array" ref="N32">IF($C32="","",_xlfn.XLOOKUP($C32&amp;N$21,#REF!&amp;#REF!,#REF!))</f>
        <v/>
      </c>
      <c r="O32" s="288" t="str" cm="1">
        <f t="array" ref="O32">IF($C32="","",_xlfn.XLOOKUP($C32&amp;O$21,#REF!&amp;#REF!,#REF!))</f>
        <v/>
      </c>
      <c r="P32" s="288" t="str" cm="1">
        <f t="array" ref="P32">IF($C32="","",_xlfn.XLOOKUP($C32&amp;P$21,#REF!&amp;#REF!,#REF!))</f>
        <v/>
      </c>
      <c r="Q32" s="288" t="str" cm="1">
        <f t="array" ref="Q32">IF($C32="","",_xlfn.XLOOKUP($C32&amp;Q$21,#REF!&amp;#REF!,#REF!))</f>
        <v/>
      </c>
      <c r="R32" s="288" t="str" cm="1">
        <f t="array" ref="R32">IF($C32="","",_xlfn.XLOOKUP($C32&amp;R$21,#REF!&amp;#REF!,#REF!))</f>
        <v/>
      </c>
      <c r="S32" s="288" t="str" cm="1">
        <f t="array" ref="S32">IF($C32="","",_xlfn.XLOOKUP($C32&amp;S$21,#REF!&amp;#REF!,#REF!))</f>
        <v/>
      </c>
      <c r="T32" s="288" t="str" cm="1">
        <f t="array" ref="T32">IF($C32="","",_xlfn.XLOOKUP($C32&amp;T$21,#REF!&amp;#REF!,#REF!))</f>
        <v/>
      </c>
      <c r="U32" s="600"/>
      <c r="V32" s="601"/>
      <c r="W32" s="308"/>
      <c r="X32" s="320" t="e">
        <f t="shared" si="9"/>
        <v>#VALUE!</v>
      </c>
      <c r="Y32" s="320" t="e">
        <f t="shared" si="10"/>
        <v>#VALUE!</v>
      </c>
      <c r="Z32" s="320" t="e">
        <f t="shared" si="11"/>
        <v>#VALUE!</v>
      </c>
      <c r="AA32" s="320" t="e">
        <f t="shared" si="6"/>
        <v>#VALUE!</v>
      </c>
      <c r="AB32" s="320" t="e">
        <f t="shared" si="7"/>
        <v>#VALUE!</v>
      </c>
      <c r="AC32" s="320" t="e">
        <f t="shared" si="8"/>
        <v>#VALUE!</v>
      </c>
    </row>
    <row r="33" spans="2:29" s="30" customFormat="1" ht="30" customHeight="1">
      <c r="B33" s="345">
        <v>12</v>
      </c>
      <c r="C33" s="302" t="str">
        <f t="array" ref="C33">IF('GRR Data'!C16="","",'GRR Data'!C16)</f>
        <v/>
      </c>
      <c r="D33" s="302" t="str">
        <f t="array" ref="D33">IF('GRR Data'!D16="","",'GRR Data'!D16)</f>
        <v/>
      </c>
      <c r="E33" s="300" t="str">
        <f t="array" ref="E33">IF('GRR Data'!G16="","",'GRR Data'!G16)</f>
        <v/>
      </c>
      <c r="F33" s="300" t="str">
        <f t="array" ref="F33">IF('GRR Data'!H16="","",'GRR Data'!H16)</f>
        <v/>
      </c>
      <c r="G33" s="300" t="str">
        <f t="array" ref="G33">IF('GRR Data'!K16="","",'GRR Data'!K16)</f>
        <v/>
      </c>
      <c r="H33" s="291" t="e">
        <v>#VALUE!</v>
      </c>
      <c r="I33" s="335" t="e">
        <v>#VALUE!</v>
      </c>
      <c r="J33" s="291" t="e">
        <v>#VALUE!</v>
      </c>
      <c r="K33" s="282" t="str">
        <v/>
      </c>
      <c r="L33" s="282" t="str">
        <v/>
      </c>
      <c r="M33" s="288" t="str" cm="1">
        <f t="array" ref="M33">IF($C33="","",_xlfn.XLOOKUP($C33&amp;M$21,#REF!&amp;#REF!,#REF!))</f>
        <v/>
      </c>
      <c r="N33" s="288" t="str" cm="1">
        <f t="array" ref="N33">IF($C33="","",_xlfn.XLOOKUP($C33&amp;N$21,#REF!&amp;#REF!,#REF!))</f>
        <v/>
      </c>
      <c r="O33" s="288" t="str" cm="1">
        <f t="array" ref="O33">IF($C33="","",_xlfn.XLOOKUP($C33&amp;O$21,#REF!&amp;#REF!,#REF!))</f>
        <v/>
      </c>
      <c r="P33" s="288" t="str" cm="1">
        <f t="array" ref="P33">IF($C33="","",_xlfn.XLOOKUP($C33&amp;P$21,#REF!&amp;#REF!,#REF!))</f>
        <v/>
      </c>
      <c r="Q33" s="288" t="str" cm="1">
        <f t="array" ref="Q33">IF($C33="","",_xlfn.XLOOKUP($C33&amp;Q$21,#REF!&amp;#REF!,#REF!))</f>
        <v/>
      </c>
      <c r="R33" s="288" t="str" cm="1">
        <f t="array" ref="R33">IF($C33="","",_xlfn.XLOOKUP($C33&amp;R$21,#REF!&amp;#REF!,#REF!))</f>
        <v/>
      </c>
      <c r="S33" s="288" t="str" cm="1">
        <f t="array" ref="S33">IF($C33="","",_xlfn.XLOOKUP($C33&amp;S$21,#REF!&amp;#REF!,#REF!))</f>
        <v/>
      </c>
      <c r="T33" s="288" t="str" cm="1">
        <f t="array" ref="T33">IF($C33="","",_xlfn.XLOOKUP($C33&amp;T$21,#REF!&amp;#REF!,#REF!))</f>
        <v/>
      </c>
      <c r="U33" s="600"/>
      <c r="V33" s="601"/>
      <c r="W33" s="308"/>
      <c r="X33" s="320" t="e">
        <f t="shared" si="9"/>
        <v>#VALUE!</v>
      </c>
      <c r="Y33" s="320" t="e">
        <f t="shared" si="10"/>
        <v>#VALUE!</v>
      </c>
      <c r="Z33" s="320" t="e">
        <f t="shared" si="11"/>
        <v>#VALUE!</v>
      </c>
      <c r="AA33" s="320" t="e">
        <f t="shared" si="6"/>
        <v>#VALUE!</v>
      </c>
      <c r="AB33" s="320" t="e">
        <f t="shared" si="7"/>
        <v>#VALUE!</v>
      </c>
      <c r="AC33" s="320" t="e">
        <f t="shared" si="8"/>
        <v>#VALUE!</v>
      </c>
    </row>
    <row r="34" spans="2:29" s="30" customFormat="1" ht="30" customHeight="1">
      <c r="B34" s="345">
        <v>13</v>
      </c>
      <c r="C34" s="302" t="str">
        <f t="array" ref="C34">IF('GRR Data'!C17="","",'GRR Data'!C17)</f>
        <v/>
      </c>
      <c r="D34" s="302" t="str">
        <f t="array" ref="D34">IF('GRR Data'!D17="","",'GRR Data'!D17)</f>
        <v/>
      </c>
      <c r="E34" s="300" t="str">
        <f t="array" ref="E34">IF('GRR Data'!G17="","",'GRR Data'!G17)</f>
        <v/>
      </c>
      <c r="F34" s="300" t="str">
        <f t="array" ref="F34">IF('GRR Data'!H17="","",'GRR Data'!H17)</f>
        <v/>
      </c>
      <c r="G34" s="300" t="str">
        <f t="array" ref="G34">IF('GRR Data'!K17="","",'GRR Data'!K17)</f>
        <v/>
      </c>
      <c r="H34" s="291" t="e">
        <v>#VALUE!</v>
      </c>
      <c r="I34" s="335" t="e">
        <v>#VALUE!</v>
      </c>
      <c r="J34" s="291" t="e">
        <v>#VALUE!</v>
      </c>
      <c r="K34" s="282" t="str">
        <v/>
      </c>
      <c r="L34" s="282" t="str">
        <v/>
      </c>
      <c r="M34" s="288" t="str" cm="1">
        <f t="array" ref="M34">IF($C34="","",_xlfn.XLOOKUP($C34&amp;M$21,#REF!&amp;#REF!,#REF!))</f>
        <v/>
      </c>
      <c r="N34" s="288" t="str" cm="1">
        <f t="array" ref="N34">IF($C34="","",_xlfn.XLOOKUP($C34&amp;N$21,#REF!&amp;#REF!,#REF!))</f>
        <v/>
      </c>
      <c r="O34" s="288" t="str" cm="1">
        <f t="array" ref="O34">IF($C34="","",_xlfn.XLOOKUP($C34&amp;O$21,#REF!&amp;#REF!,#REF!))</f>
        <v/>
      </c>
      <c r="P34" s="288" t="str" cm="1">
        <f t="array" ref="P34">IF($C34="","",_xlfn.XLOOKUP($C34&amp;P$21,#REF!&amp;#REF!,#REF!))</f>
        <v/>
      </c>
      <c r="Q34" s="288" t="str" cm="1">
        <f t="array" ref="Q34">IF($C34="","",_xlfn.XLOOKUP($C34&amp;Q$21,#REF!&amp;#REF!,#REF!))</f>
        <v/>
      </c>
      <c r="R34" s="288" t="str" cm="1">
        <f t="array" ref="R34">IF($C34="","",_xlfn.XLOOKUP($C34&amp;R$21,#REF!&amp;#REF!,#REF!))</f>
        <v/>
      </c>
      <c r="S34" s="288" t="str" cm="1">
        <f t="array" ref="S34">IF($C34="","",_xlfn.XLOOKUP($C34&amp;S$21,#REF!&amp;#REF!,#REF!))</f>
        <v/>
      </c>
      <c r="T34" s="288" t="str" cm="1">
        <f t="array" ref="T34">IF($C34="","",_xlfn.XLOOKUP($C34&amp;T$21,#REF!&amp;#REF!,#REF!))</f>
        <v/>
      </c>
      <c r="U34" s="600"/>
      <c r="V34" s="601"/>
      <c r="W34" s="308"/>
      <c r="X34" s="320" t="e">
        <f t="shared" si="9"/>
        <v>#VALUE!</v>
      </c>
      <c r="Y34" s="320" t="e">
        <f t="shared" si="10"/>
        <v>#VALUE!</v>
      </c>
      <c r="Z34" s="320" t="e">
        <f t="shared" si="11"/>
        <v>#VALUE!</v>
      </c>
      <c r="AA34" s="320" t="e">
        <f t="shared" si="6"/>
        <v>#VALUE!</v>
      </c>
      <c r="AB34" s="320" t="e">
        <f t="shared" si="7"/>
        <v>#VALUE!</v>
      </c>
      <c r="AC34" s="320" t="e">
        <f t="shared" si="8"/>
        <v>#VALUE!</v>
      </c>
    </row>
    <row r="35" spans="2:29" s="30" customFormat="1" ht="30" customHeight="1">
      <c r="B35" s="345">
        <v>14</v>
      </c>
      <c r="C35" s="302" t="str">
        <f t="array" ref="C35">IF('GRR Data'!C18="","",'GRR Data'!C18)</f>
        <v/>
      </c>
      <c r="D35" s="302" t="str">
        <f t="array" ref="D35">IF('GRR Data'!D18="","",'GRR Data'!D18)</f>
        <v/>
      </c>
      <c r="E35" s="300" t="str">
        <f t="array" ref="E35">IF('GRR Data'!G18="","",'GRR Data'!G18)</f>
        <v/>
      </c>
      <c r="F35" s="300" t="str">
        <f t="array" ref="F35">IF('GRR Data'!H18="","",'GRR Data'!H18)</f>
        <v/>
      </c>
      <c r="G35" s="300" t="str">
        <f t="array" ref="G35">IF('GRR Data'!K18="","",'GRR Data'!K18)</f>
        <v/>
      </c>
      <c r="H35" s="291" t="e">
        <v>#VALUE!</v>
      </c>
      <c r="I35" s="335" t="e">
        <v>#VALUE!</v>
      </c>
      <c r="J35" s="291" t="e">
        <v>#VALUE!</v>
      </c>
      <c r="K35" s="282" t="str">
        <v/>
      </c>
      <c r="L35" s="282" t="str">
        <v/>
      </c>
      <c r="M35" s="288" t="str" cm="1">
        <f t="array" ref="M35">IF($C35="","",_xlfn.XLOOKUP($C35&amp;M$21,#REF!&amp;#REF!,#REF!))</f>
        <v/>
      </c>
      <c r="N35" s="288" t="str" cm="1">
        <f t="array" ref="N35">IF($C35="","",_xlfn.XLOOKUP($C35&amp;N$21,#REF!&amp;#REF!,#REF!))</f>
        <v/>
      </c>
      <c r="O35" s="288" t="str" cm="1">
        <f t="array" ref="O35">IF($C35="","",_xlfn.XLOOKUP($C35&amp;O$21,#REF!&amp;#REF!,#REF!))</f>
        <v/>
      </c>
      <c r="P35" s="288" t="str" cm="1">
        <f t="array" ref="P35">IF($C35="","",_xlfn.XLOOKUP($C35&amp;P$21,#REF!&amp;#REF!,#REF!))</f>
        <v/>
      </c>
      <c r="Q35" s="288" t="str" cm="1">
        <f t="array" ref="Q35">IF($C35="","",_xlfn.XLOOKUP($C35&amp;Q$21,#REF!&amp;#REF!,#REF!))</f>
        <v/>
      </c>
      <c r="R35" s="288" t="str" cm="1">
        <f t="array" ref="R35">IF($C35="","",_xlfn.XLOOKUP($C35&amp;R$21,#REF!&amp;#REF!,#REF!))</f>
        <v/>
      </c>
      <c r="S35" s="288" t="str" cm="1">
        <f t="array" ref="S35">IF($C35="","",_xlfn.XLOOKUP($C35&amp;S$21,#REF!&amp;#REF!,#REF!))</f>
        <v/>
      </c>
      <c r="T35" s="288" t="str" cm="1">
        <f t="array" ref="T35">IF($C35="","",_xlfn.XLOOKUP($C35&amp;T$21,#REF!&amp;#REF!,#REF!))</f>
        <v/>
      </c>
      <c r="U35" s="600"/>
      <c r="V35" s="601"/>
      <c r="W35" s="308"/>
      <c r="X35" s="320" t="e">
        <f t="shared" si="9"/>
        <v>#VALUE!</v>
      </c>
      <c r="Y35" s="320" t="e">
        <f t="shared" si="10"/>
        <v>#VALUE!</v>
      </c>
      <c r="Z35" s="320" t="e">
        <f t="shared" si="11"/>
        <v>#VALUE!</v>
      </c>
      <c r="AA35" s="320" t="e">
        <f t="shared" si="6"/>
        <v>#VALUE!</v>
      </c>
      <c r="AB35" s="320" t="e">
        <f t="shared" si="7"/>
        <v>#VALUE!</v>
      </c>
      <c r="AC35" s="320" t="e">
        <f t="shared" si="8"/>
        <v>#VALUE!</v>
      </c>
    </row>
    <row r="36" spans="2:29" s="30" customFormat="1" ht="30" customHeight="1">
      <c r="B36" s="345">
        <v>15</v>
      </c>
      <c r="C36" s="302" t="str">
        <f t="array" ref="C36">IF('GRR Data'!C19="","",'GRR Data'!C19)</f>
        <v/>
      </c>
      <c r="D36" s="302" t="str">
        <f t="array" ref="D36">IF('GRR Data'!D19="","",'GRR Data'!D19)</f>
        <v/>
      </c>
      <c r="E36" s="300" t="str">
        <f t="array" ref="E36">IF('GRR Data'!G19="","",'GRR Data'!G19)</f>
        <v/>
      </c>
      <c r="F36" s="300" t="str">
        <f t="array" ref="F36">IF('GRR Data'!H19="","",'GRR Data'!H19)</f>
        <v/>
      </c>
      <c r="G36" s="300" t="str">
        <f t="array" ref="G36">IF('GRR Data'!K19="","",'GRR Data'!K19)</f>
        <v/>
      </c>
      <c r="H36" s="291" t="e">
        <v>#VALUE!</v>
      </c>
      <c r="I36" s="335" t="e">
        <v>#VALUE!</v>
      </c>
      <c r="J36" s="291" t="e">
        <v>#VALUE!</v>
      </c>
      <c r="K36" s="282" t="str">
        <v/>
      </c>
      <c r="L36" s="282" t="str">
        <v/>
      </c>
      <c r="M36" s="288" t="str" cm="1">
        <f t="array" ref="M36">IF($C36="","",_xlfn.XLOOKUP($C36&amp;M$21,#REF!&amp;#REF!,#REF!))</f>
        <v/>
      </c>
      <c r="N36" s="288" t="str" cm="1">
        <f t="array" ref="N36">IF($C36="","",_xlfn.XLOOKUP($C36&amp;N$21,#REF!&amp;#REF!,#REF!))</f>
        <v/>
      </c>
      <c r="O36" s="288" t="str" cm="1">
        <f t="array" ref="O36">IF($C36="","",_xlfn.XLOOKUP($C36&amp;O$21,#REF!&amp;#REF!,#REF!))</f>
        <v/>
      </c>
      <c r="P36" s="288" t="str" cm="1">
        <f t="array" ref="P36">IF($C36="","",_xlfn.XLOOKUP($C36&amp;P$21,#REF!&amp;#REF!,#REF!))</f>
        <v/>
      </c>
      <c r="Q36" s="288" t="str" cm="1">
        <f t="array" ref="Q36">IF($C36="","",_xlfn.XLOOKUP($C36&amp;Q$21,#REF!&amp;#REF!,#REF!))</f>
        <v/>
      </c>
      <c r="R36" s="288" t="str" cm="1">
        <f t="array" ref="R36">IF($C36="","",_xlfn.XLOOKUP($C36&amp;R$21,#REF!&amp;#REF!,#REF!))</f>
        <v/>
      </c>
      <c r="S36" s="288" t="str" cm="1">
        <f t="array" ref="S36">IF($C36="","",_xlfn.XLOOKUP($C36&amp;S$21,#REF!&amp;#REF!,#REF!))</f>
        <v/>
      </c>
      <c r="T36" s="288" t="str" cm="1">
        <f t="array" ref="T36">IF($C36="","",_xlfn.XLOOKUP($C36&amp;T$21,#REF!&amp;#REF!,#REF!))</f>
        <v/>
      </c>
      <c r="U36" s="600"/>
      <c r="V36" s="601"/>
      <c r="W36" s="308"/>
      <c r="X36" s="320" t="e">
        <f t="shared" si="9"/>
        <v>#VALUE!</v>
      </c>
      <c r="Y36" s="320" t="e">
        <f t="shared" si="10"/>
        <v>#VALUE!</v>
      </c>
      <c r="Z36" s="320" t="e">
        <f t="shared" si="11"/>
        <v>#VALUE!</v>
      </c>
      <c r="AA36" s="320" t="e">
        <f t="shared" si="6"/>
        <v>#VALUE!</v>
      </c>
      <c r="AB36" s="320" t="e">
        <f t="shared" si="7"/>
        <v>#VALUE!</v>
      </c>
      <c r="AC36" s="320" t="e">
        <f t="shared" si="8"/>
        <v>#VALUE!</v>
      </c>
    </row>
    <row r="37" spans="2:29" s="30" customFormat="1" ht="30" customHeight="1">
      <c r="B37" s="345">
        <v>16</v>
      </c>
      <c r="C37" s="302" t="str">
        <f t="array" ref="C37">IF('GRR Data'!C20="","",'GRR Data'!C20)</f>
        <v/>
      </c>
      <c r="D37" s="302" t="str">
        <f t="array" ref="D37">IF('GRR Data'!D20="","",'GRR Data'!D20)</f>
        <v/>
      </c>
      <c r="E37" s="300" t="str">
        <f t="array" ref="E37">IF('GRR Data'!G20="","",'GRR Data'!G20)</f>
        <v/>
      </c>
      <c r="F37" s="300" t="str">
        <f t="array" ref="F37">IF('GRR Data'!H20="","",'GRR Data'!H20)</f>
        <v/>
      </c>
      <c r="G37" s="300" t="str">
        <f t="array" ref="G37">IF('GRR Data'!K20="","",'GRR Data'!K20)</f>
        <v/>
      </c>
      <c r="H37" s="291" t="e">
        <v>#VALUE!</v>
      </c>
      <c r="I37" s="335" t="e">
        <v>#VALUE!</v>
      </c>
      <c r="J37" s="291" t="e">
        <v>#VALUE!</v>
      </c>
      <c r="K37" s="282" t="str">
        <v/>
      </c>
      <c r="L37" s="282" t="str">
        <v/>
      </c>
      <c r="M37" s="288" t="str" cm="1">
        <f t="array" ref="M37">IF($C37="","",_xlfn.XLOOKUP($C37&amp;M$21,#REF!&amp;#REF!,#REF!))</f>
        <v/>
      </c>
      <c r="N37" s="288" t="str" cm="1">
        <f t="array" ref="N37">IF($C37="","",_xlfn.XLOOKUP($C37&amp;N$21,#REF!&amp;#REF!,#REF!))</f>
        <v/>
      </c>
      <c r="O37" s="288" t="str" cm="1">
        <f t="array" ref="O37">IF($C37="","",_xlfn.XLOOKUP($C37&amp;O$21,#REF!&amp;#REF!,#REF!))</f>
        <v/>
      </c>
      <c r="P37" s="288" t="str" cm="1">
        <f t="array" ref="P37">IF($C37="","",_xlfn.XLOOKUP($C37&amp;P$21,#REF!&amp;#REF!,#REF!))</f>
        <v/>
      </c>
      <c r="Q37" s="288" t="str" cm="1">
        <f t="array" ref="Q37">IF($C37="","",_xlfn.XLOOKUP($C37&amp;Q$21,#REF!&amp;#REF!,#REF!))</f>
        <v/>
      </c>
      <c r="R37" s="288" t="str" cm="1">
        <f t="array" ref="R37">IF($C37="","",_xlfn.XLOOKUP($C37&amp;R$21,#REF!&amp;#REF!,#REF!))</f>
        <v/>
      </c>
      <c r="S37" s="288" t="str" cm="1">
        <f t="array" ref="S37">IF($C37="","",_xlfn.XLOOKUP($C37&amp;S$21,#REF!&amp;#REF!,#REF!))</f>
        <v/>
      </c>
      <c r="T37" s="288" t="str" cm="1">
        <f t="array" ref="T37">IF($C37="","",_xlfn.XLOOKUP($C37&amp;T$21,#REF!&amp;#REF!,#REF!))</f>
        <v/>
      </c>
      <c r="U37" s="600"/>
      <c r="V37" s="601"/>
      <c r="W37" s="308"/>
      <c r="X37" s="320" t="e">
        <f t="shared" si="9"/>
        <v>#VALUE!</v>
      </c>
      <c r="Y37" s="320" t="e">
        <f t="shared" si="10"/>
        <v>#VALUE!</v>
      </c>
      <c r="Z37" s="320" t="e">
        <f t="shared" si="11"/>
        <v>#VALUE!</v>
      </c>
      <c r="AA37" s="320" t="e">
        <f t="shared" si="6"/>
        <v>#VALUE!</v>
      </c>
      <c r="AB37" s="320" t="e">
        <f t="shared" si="7"/>
        <v>#VALUE!</v>
      </c>
      <c r="AC37" s="320" t="e">
        <f t="shared" si="8"/>
        <v>#VALUE!</v>
      </c>
    </row>
    <row r="38" spans="2:29" s="30" customFormat="1" ht="30" customHeight="1">
      <c r="B38" s="345">
        <v>17</v>
      </c>
      <c r="C38" s="302" t="str">
        <f t="array" ref="C38">IF('GRR Data'!C21="","",'GRR Data'!C21)</f>
        <v/>
      </c>
      <c r="D38" s="302" t="str">
        <f t="array" ref="D38">IF('GRR Data'!D21="","",'GRR Data'!D21)</f>
        <v/>
      </c>
      <c r="E38" s="300" t="str">
        <f t="array" ref="E38">IF('GRR Data'!G21="","",'GRR Data'!G21)</f>
        <v/>
      </c>
      <c r="F38" s="300" t="str">
        <f t="array" ref="F38">IF('GRR Data'!H21="","",'GRR Data'!H21)</f>
        <v/>
      </c>
      <c r="G38" s="300" t="str">
        <f t="array" ref="G38">IF('GRR Data'!K21="","",'GRR Data'!K21)</f>
        <v/>
      </c>
      <c r="H38" s="291" t="e">
        <v>#VALUE!</v>
      </c>
      <c r="I38" s="335" t="e">
        <v>#VALUE!</v>
      </c>
      <c r="J38" s="291" t="e">
        <v>#VALUE!</v>
      </c>
      <c r="K38" s="282" t="str">
        <v/>
      </c>
      <c r="L38" s="282" t="str">
        <v/>
      </c>
      <c r="M38" s="288" t="str" cm="1">
        <f t="array" ref="M38">IF($C38="","",_xlfn.XLOOKUP($C38&amp;M$21,#REF!&amp;#REF!,#REF!))</f>
        <v/>
      </c>
      <c r="N38" s="288" t="str" cm="1">
        <f t="array" ref="N38">IF($C38="","",_xlfn.XLOOKUP($C38&amp;N$21,#REF!&amp;#REF!,#REF!))</f>
        <v/>
      </c>
      <c r="O38" s="288" t="str" cm="1">
        <f t="array" ref="O38">IF($C38="","",_xlfn.XLOOKUP($C38&amp;O$21,#REF!&amp;#REF!,#REF!))</f>
        <v/>
      </c>
      <c r="P38" s="288" t="str" cm="1">
        <f t="array" ref="P38">IF($C38="","",_xlfn.XLOOKUP($C38&amp;P$21,#REF!&amp;#REF!,#REF!))</f>
        <v/>
      </c>
      <c r="Q38" s="288" t="str" cm="1">
        <f t="array" ref="Q38">IF($C38="","",_xlfn.XLOOKUP($C38&amp;Q$21,#REF!&amp;#REF!,#REF!))</f>
        <v/>
      </c>
      <c r="R38" s="288" t="str" cm="1">
        <f t="array" ref="R38">IF($C38="","",_xlfn.XLOOKUP($C38&amp;R$21,#REF!&amp;#REF!,#REF!))</f>
        <v/>
      </c>
      <c r="S38" s="288" t="str" cm="1">
        <f t="array" ref="S38">IF($C38="","",_xlfn.XLOOKUP($C38&amp;S$21,#REF!&amp;#REF!,#REF!))</f>
        <v/>
      </c>
      <c r="T38" s="288" t="str" cm="1">
        <f t="array" ref="T38">IF($C38="","",_xlfn.XLOOKUP($C38&amp;T$21,#REF!&amp;#REF!,#REF!))</f>
        <v/>
      </c>
      <c r="U38" s="600"/>
      <c r="V38" s="601"/>
      <c r="W38" s="308"/>
      <c r="X38" s="320" t="e">
        <f t="shared" si="9"/>
        <v>#VALUE!</v>
      </c>
      <c r="Y38" s="320" t="e">
        <f t="shared" si="10"/>
        <v>#VALUE!</v>
      </c>
      <c r="Z38" s="320" t="e">
        <f t="shared" si="11"/>
        <v>#VALUE!</v>
      </c>
      <c r="AA38" s="320" t="e">
        <f t="shared" si="6"/>
        <v>#VALUE!</v>
      </c>
      <c r="AB38" s="320" t="e">
        <f t="shared" si="7"/>
        <v>#VALUE!</v>
      </c>
      <c r="AC38" s="320" t="e">
        <f t="shared" si="8"/>
        <v>#VALUE!</v>
      </c>
    </row>
    <row r="39" spans="2:29" s="30" customFormat="1" ht="30" customHeight="1">
      <c r="B39" s="345">
        <v>18</v>
      </c>
      <c r="C39" s="302" t="str">
        <f t="array" ref="C39">IF('GRR Data'!C22="","",'GRR Data'!C22)</f>
        <v/>
      </c>
      <c r="D39" s="302" t="str">
        <f t="array" ref="D39">IF('GRR Data'!D22="","",'GRR Data'!D22)</f>
        <v/>
      </c>
      <c r="E39" s="300" t="str">
        <f t="array" ref="E39">IF('GRR Data'!G22="","",'GRR Data'!G22)</f>
        <v/>
      </c>
      <c r="F39" s="300" t="str">
        <f t="array" ref="F39">IF('GRR Data'!H22="","",'GRR Data'!H22)</f>
        <v/>
      </c>
      <c r="G39" s="300" t="str">
        <f t="array" ref="G39">IF('GRR Data'!K22="","",'GRR Data'!K22)</f>
        <v/>
      </c>
      <c r="H39" s="291" t="e">
        <v>#VALUE!</v>
      </c>
      <c r="I39" s="335" t="e">
        <v>#VALUE!</v>
      </c>
      <c r="J39" s="291" t="e">
        <v>#VALUE!</v>
      </c>
      <c r="K39" s="282" t="str">
        <v/>
      </c>
      <c r="L39" s="282" t="str">
        <v/>
      </c>
      <c r="M39" s="288" t="str" cm="1">
        <f t="array" ref="M39">IF($C39="","",_xlfn.XLOOKUP($C39&amp;M$21,#REF!&amp;#REF!,#REF!))</f>
        <v/>
      </c>
      <c r="N39" s="288" t="str" cm="1">
        <f t="array" ref="N39">IF($C39="","",_xlfn.XLOOKUP($C39&amp;N$21,#REF!&amp;#REF!,#REF!))</f>
        <v/>
      </c>
      <c r="O39" s="288" t="str" cm="1">
        <f t="array" ref="O39">IF($C39="","",_xlfn.XLOOKUP($C39&amp;O$21,#REF!&amp;#REF!,#REF!))</f>
        <v/>
      </c>
      <c r="P39" s="288" t="str" cm="1">
        <f t="array" ref="P39">IF($C39="","",_xlfn.XLOOKUP($C39&amp;P$21,#REF!&amp;#REF!,#REF!))</f>
        <v/>
      </c>
      <c r="Q39" s="288" t="str" cm="1">
        <f t="array" ref="Q39">IF($C39="","",_xlfn.XLOOKUP($C39&amp;Q$21,#REF!&amp;#REF!,#REF!))</f>
        <v/>
      </c>
      <c r="R39" s="288" t="str" cm="1">
        <f t="array" ref="R39">IF($C39="","",_xlfn.XLOOKUP($C39&amp;R$21,#REF!&amp;#REF!,#REF!))</f>
        <v/>
      </c>
      <c r="S39" s="288" t="str" cm="1">
        <f t="array" ref="S39">IF($C39="","",_xlfn.XLOOKUP($C39&amp;S$21,#REF!&amp;#REF!,#REF!))</f>
        <v/>
      </c>
      <c r="T39" s="288" t="str" cm="1">
        <f t="array" ref="T39">IF($C39="","",_xlfn.XLOOKUP($C39&amp;T$21,#REF!&amp;#REF!,#REF!))</f>
        <v/>
      </c>
      <c r="U39" s="600"/>
      <c r="V39" s="601"/>
      <c r="W39" s="308"/>
      <c r="X39" s="320" t="e">
        <f t="shared" si="9"/>
        <v>#VALUE!</v>
      </c>
      <c r="Y39" s="320" t="e">
        <f t="shared" si="10"/>
        <v>#VALUE!</v>
      </c>
      <c r="Z39" s="320" t="e">
        <f t="shared" si="11"/>
        <v>#VALUE!</v>
      </c>
      <c r="AA39" s="320" t="e">
        <f t="shared" si="6"/>
        <v>#VALUE!</v>
      </c>
      <c r="AB39" s="320" t="e">
        <f t="shared" si="7"/>
        <v>#VALUE!</v>
      </c>
      <c r="AC39" s="320" t="e">
        <f t="shared" si="8"/>
        <v>#VALUE!</v>
      </c>
    </row>
    <row r="40" spans="2:29" s="30" customFormat="1" ht="30" customHeight="1">
      <c r="B40" s="345">
        <v>19</v>
      </c>
      <c r="C40" s="302" t="str">
        <f t="array" ref="C40">IF('GRR Data'!C23="","",'GRR Data'!C23)</f>
        <v/>
      </c>
      <c r="D40" s="302" t="str">
        <f t="array" ref="D40">IF('GRR Data'!D23="","",'GRR Data'!D23)</f>
        <v/>
      </c>
      <c r="E40" s="300" t="str">
        <f t="array" ref="E40">IF('GRR Data'!G23="","",'GRR Data'!G23)</f>
        <v/>
      </c>
      <c r="F40" s="300" t="str">
        <f t="array" ref="F40">IF('GRR Data'!H23="","",'GRR Data'!H23)</f>
        <v/>
      </c>
      <c r="G40" s="300" t="str">
        <f t="array" ref="G40">IF('GRR Data'!K23="","",'GRR Data'!K23)</f>
        <v/>
      </c>
      <c r="H40" s="291" t="e">
        <v>#VALUE!</v>
      </c>
      <c r="I40" s="335" t="e">
        <v>#VALUE!</v>
      </c>
      <c r="J40" s="291" t="e">
        <v>#VALUE!</v>
      </c>
      <c r="K40" s="282" t="str">
        <v/>
      </c>
      <c r="L40" s="282" t="str">
        <v/>
      </c>
      <c r="M40" s="288" t="str" cm="1">
        <f t="array" ref="M40">IF($C40="","",_xlfn.XLOOKUP($C40&amp;M$21,#REF!&amp;#REF!,#REF!))</f>
        <v/>
      </c>
      <c r="N40" s="288" t="str" cm="1">
        <f t="array" ref="N40">IF($C40="","",_xlfn.XLOOKUP($C40&amp;N$21,#REF!&amp;#REF!,#REF!))</f>
        <v/>
      </c>
      <c r="O40" s="288" t="str" cm="1">
        <f t="array" ref="O40">IF($C40="","",_xlfn.XLOOKUP($C40&amp;O$21,#REF!&amp;#REF!,#REF!))</f>
        <v/>
      </c>
      <c r="P40" s="288" t="str" cm="1">
        <f t="array" ref="P40">IF($C40="","",_xlfn.XLOOKUP($C40&amp;P$21,#REF!&amp;#REF!,#REF!))</f>
        <v/>
      </c>
      <c r="Q40" s="288" t="str" cm="1">
        <f t="array" ref="Q40">IF($C40="","",_xlfn.XLOOKUP($C40&amp;Q$21,#REF!&amp;#REF!,#REF!))</f>
        <v/>
      </c>
      <c r="R40" s="288" t="str" cm="1">
        <f t="array" ref="R40">IF($C40="","",_xlfn.XLOOKUP($C40&amp;R$21,#REF!&amp;#REF!,#REF!))</f>
        <v/>
      </c>
      <c r="S40" s="288" t="str" cm="1">
        <f t="array" ref="S40">IF($C40="","",_xlfn.XLOOKUP($C40&amp;S$21,#REF!&amp;#REF!,#REF!))</f>
        <v/>
      </c>
      <c r="T40" s="288" t="str" cm="1">
        <f t="array" ref="T40">IF($C40="","",_xlfn.XLOOKUP($C40&amp;T$21,#REF!&amp;#REF!,#REF!))</f>
        <v/>
      </c>
      <c r="U40" s="600"/>
      <c r="V40" s="601"/>
      <c r="W40" s="308"/>
      <c r="X40" s="320" t="e">
        <f t="shared" si="9"/>
        <v>#VALUE!</v>
      </c>
      <c r="Y40" s="320" t="e">
        <f t="shared" si="10"/>
        <v>#VALUE!</v>
      </c>
      <c r="Z40" s="320" t="e">
        <f t="shared" si="11"/>
        <v>#VALUE!</v>
      </c>
      <c r="AA40" s="320" t="e">
        <f t="shared" si="6"/>
        <v>#VALUE!</v>
      </c>
      <c r="AB40" s="320" t="e">
        <f t="shared" si="7"/>
        <v>#VALUE!</v>
      </c>
      <c r="AC40" s="320" t="e">
        <f t="shared" si="8"/>
        <v>#VALUE!</v>
      </c>
    </row>
    <row r="41" spans="2:29" s="30" customFormat="1" ht="30" customHeight="1">
      <c r="B41" s="345">
        <v>20</v>
      </c>
      <c r="C41" s="302" t="str">
        <f t="array" ref="C41">IF('GRR Data'!C24="","",'GRR Data'!C24)</f>
        <v/>
      </c>
      <c r="D41" s="302" t="str">
        <f t="array" ref="D41">IF('GRR Data'!D24="","",'GRR Data'!D24)</f>
        <v/>
      </c>
      <c r="E41" s="300" t="str">
        <f t="array" ref="E41">IF('GRR Data'!G24="","",'GRR Data'!G24)</f>
        <v/>
      </c>
      <c r="F41" s="300" t="str">
        <f t="array" ref="F41">IF('GRR Data'!H24="","",'GRR Data'!H24)</f>
        <v/>
      </c>
      <c r="G41" s="300" t="str">
        <f t="array" ref="G41">IF('GRR Data'!K24="","",'GRR Data'!K24)</f>
        <v/>
      </c>
      <c r="H41" s="291" t="e">
        <v>#VALUE!</v>
      </c>
      <c r="I41" s="335" t="e">
        <v>#VALUE!</v>
      </c>
      <c r="J41" s="291" t="e">
        <v>#VALUE!</v>
      </c>
      <c r="K41" s="282" t="str">
        <v/>
      </c>
      <c r="L41" s="282" t="str">
        <v/>
      </c>
      <c r="M41" s="288" t="str" cm="1">
        <f t="array" ref="M41">IF($C41="","",_xlfn.XLOOKUP($C41&amp;M$21,#REF!&amp;#REF!,#REF!))</f>
        <v/>
      </c>
      <c r="N41" s="288" t="str" cm="1">
        <f t="array" ref="N41">IF($C41="","",_xlfn.XLOOKUP($C41&amp;N$21,#REF!&amp;#REF!,#REF!))</f>
        <v/>
      </c>
      <c r="O41" s="288" t="str" cm="1">
        <f t="array" ref="O41">IF($C41="","",_xlfn.XLOOKUP($C41&amp;O$21,#REF!&amp;#REF!,#REF!))</f>
        <v/>
      </c>
      <c r="P41" s="288" t="str" cm="1">
        <f t="array" ref="P41">IF($C41="","",_xlfn.XLOOKUP($C41&amp;P$21,#REF!&amp;#REF!,#REF!))</f>
        <v/>
      </c>
      <c r="Q41" s="288" t="str" cm="1">
        <f t="array" ref="Q41">IF($C41="","",_xlfn.XLOOKUP($C41&amp;Q$21,#REF!&amp;#REF!,#REF!))</f>
        <v/>
      </c>
      <c r="R41" s="288" t="str" cm="1">
        <f t="array" ref="R41">IF($C41="","",_xlfn.XLOOKUP($C41&amp;R$21,#REF!&amp;#REF!,#REF!))</f>
        <v/>
      </c>
      <c r="S41" s="288" t="str" cm="1">
        <f t="array" ref="S41">IF($C41="","",_xlfn.XLOOKUP($C41&amp;S$21,#REF!&amp;#REF!,#REF!))</f>
        <v/>
      </c>
      <c r="T41" s="288" t="str" cm="1">
        <f t="array" ref="T41">IF($C41="","",_xlfn.XLOOKUP($C41&amp;T$21,#REF!&amp;#REF!,#REF!))</f>
        <v/>
      </c>
      <c r="U41" s="600"/>
      <c r="V41" s="601"/>
      <c r="W41" s="308"/>
      <c r="X41" s="320" t="e">
        <f t="shared" si="9"/>
        <v>#VALUE!</v>
      </c>
      <c r="Y41" s="320" t="e">
        <f t="shared" si="10"/>
        <v>#VALUE!</v>
      </c>
      <c r="Z41" s="320" t="e">
        <f t="shared" si="11"/>
        <v>#VALUE!</v>
      </c>
      <c r="AA41" s="320" t="e">
        <f t="shared" si="6"/>
        <v>#VALUE!</v>
      </c>
      <c r="AB41" s="320" t="e">
        <f t="shared" si="7"/>
        <v>#VALUE!</v>
      </c>
      <c r="AC41" s="320" t="e">
        <f t="shared" si="8"/>
        <v>#VALUE!</v>
      </c>
    </row>
    <row r="42" spans="2:29" s="30" customFormat="1" ht="30" customHeight="1">
      <c r="B42" s="345">
        <v>21</v>
      </c>
      <c r="C42" s="302" t="str">
        <f t="array" ref="C42">IF('GRR Data'!C25="","",'GRR Data'!C25)</f>
        <v/>
      </c>
      <c r="D42" s="302" t="str">
        <f t="array" ref="D42">IF('GRR Data'!D25="","",'GRR Data'!D25)</f>
        <v/>
      </c>
      <c r="E42" s="300" t="str">
        <f t="array" ref="E42">IF('GRR Data'!G25="","",'GRR Data'!G25)</f>
        <v/>
      </c>
      <c r="F42" s="300" t="str">
        <f t="array" ref="F42">IF('GRR Data'!H25="","",'GRR Data'!H25)</f>
        <v/>
      </c>
      <c r="G42" s="300" t="str">
        <f t="array" ref="G42">IF('GRR Data'!K25="","",'GRR Data'!K25)</f>
        <v/>
      </c>
      <c r="H42" s="291" t="e">
        <v>#VALUE!</v>
      </c>
      <c r="I42" s="335" t="e">
        <v>#VALUE!</v>
      </c>
      <c r="J42" s="291" t="e">
        <v>#VALUE!</v>
      </c>
      <c r="K42" s="282" t="str">
        <v/>
      </c>
      <c r="L42" s="282" t="str">
        <v/>
      </c>
      <c r="M42" s="288" t="str" cm="1">
        <f t="array" ref="M42">IF($C42="","",_xlfn.XLOOKUP($C42&amp;M$21,#REF!&amp;#REF!,#REF!))</f>
        <v/>
      </c>
      <c r="N42" s="288" t="str" cm="1">
        <f t="array" ref="N42">IF($C42="","",_xlfn.XLOOKUP($C42&amp;N$21,#REF!&amp;#REF!,#REF!))</f>
        <v/>
      </c>
      <c r="O42" s="288" t="str" cm="1">
        <f t="array" ref="O42">IF($C42="","",_xlfn.XLOOKUP($C42&amp;O$21,#REF!&amp;#REF!,#REF!))</f>
        <v/>
      </c>
      <c r="P42" s="288" t="str" cm="1">
        <f t="array" ref="P42">IF($C42="","",_xlfn.XLOOKUP($C42&amp;P$21,#REF!&amp;#REF!,#REF!))</f>
        <v/>
      </c>
      <c r="Q42" s="288" t="str" cm="1">
        <f t="array" ref="Q42">IF($C42="","",_xlfn.XLOOKUP($C42&amp;Q$21,#REF!&amp;#REF!,#REF!))</f>
        <v/>
      </c>
      <c r="R42" s="288" t="str" cm="1">
        <f t="array" ref="R42">IF($C42="","",_xlfn.XLOOKUP($C42&amp;R$21,#REF!&amp;#REF!,#REF!))</f>
        <v/>
      </c>
      <c r="S42" s="288" t="str" cm="1">
        <f t="array" ref="S42">IF($C42="","",_xlfn.XLOOKUP($C42&amp;S$21,#REF!&amp;#REF!,#REF!))</f>
        <v/>
      </c>
      <c r="T42" s="288" t="str" cm="1">
        <f t="array" ref="T42">IF($C42="","",_xlfn.XLOOKUP($C42&amp;T$21,#REF!&amp;#REF!,#REF!))</f>
        <v/>
      </c>
      <c r="U42" s="600"/>
      <c r="V42" s="601"/>
      <c r="W42" s="308"/>
      <c r="X42" s="320" t="e">
        <f t="shared" si="9"/>
        <v>#VALUE!</v>
      </c>
      <c r="Y42" s="320" t="e">
        <f t="shared" si="10"/>
        <v>#VALUE!</v>
      </c>
      <c r="Z42" s="320" t="e">
        <f t="shared" si="11"/>
        <v>#VALUE!</v>
      </c>
      <c r="AA42" s="320" t="e">
        <f t="shared" si="6"/>
        <v>#VALUE!</v>
      </c>
      <c r="AB42" s="320" t="e">
        <f t="shared" si="7"/>
        <v>#VALUE!</v>
      </c>
      <c r="AC42" s="320" t="e">
        <f t="shared" si="8"/>
        <v>#VALUE!</v>
      </c>
    </row>
    <row r="43" spans="2:29" s="30" customFormat="1" ht="30" customHeight="1">
      <c r="B43" s="345">
        <v>22</v>
      </c>
      <c r="C43" s="302" t="str">
        <f t="array" ref="C43">IF('GRR Data'!C26="","",'GRR Data'!C26)</f>
        <v/>
      </c>
      <c r="D43" s="302" t="str">
        <f t="array" ref="D43">IF('GRR Data'!D26="","",'GRR Data'!D26)</f>
        <v/>
      </c>
      <c r="E43" s="300" t="str">
        <f t="array" ref="E43">IF('GRR Data'!G26="","",'GRR Data'!G26)</f>
        <v/>
      </c>
      <c r="F43" s="300" t="str">
        <f t="array" ref="F43">IF('GRR Data'!H26="","",'GRR Data'!H26)</f>
        <v/>
      </c>
      <c r="G43" s="300" t="str">
        <f t="array" ref="G43">IF('GRR Data'!K26="","",'GRR Data'!K26)</f>
        <v/>
      </c>
      <c r="H43" s="291" t="e">
        <v>#VALUE!</v>
      </c>
      <c r="I43" s="335" t="e">
        <v>#VALUE!</v>
      </c>
      <c r="J43" s="291" t="e">
        <v>#VALUE!</v>
      </c>
      <c r="K43" s="282" t="str">
        <v/>
      </c>
      <c r="L43" s="282" t="str">
        <v/>
      </c>
      <c r="M43" s="288" t="str" cm="1">
        <f t="array" ref="M43">IF($C43="","",_xlfn.XLOOKUP($C43&amp;M$21,#REF!&amp;#REF!,#REF!))</f>
        <v/>
      </c>
      <c r="N43" s="288" t="str" cm="1">
        <f t="array" ref="N43">IF($C43="","",_xlfn.XLOOKUP($C43&amp;N$21,#REF!&amp;#REF!,#REF!))</f>
        <v/>
      </c>
      <c r="O43" s="288" t="str" cm="1">
        <f t="array" ref="O43">IF($C43="","",_xlfn.XLOOKUP($C43&amp;O$21,#REF!&amp;#REF!,#REF!))</f>
        <v/>
      </c>
      <c r="P43" s="288" t="str" cm="1">
        <f t="array" ref="P43">IF($C43="","",_xlfn.XLOOKUP($C43&amp;P$21,#REF!&amp;#REF!,#REF!))</f>
        <v/>
      </c>
      <c r="Q43" s="288" t="str" cm="1">
        <f t="array" ref="Q43">IF($C43="","",_xlfn.XLOOKUP($C43&amp;Q$21,#REF!&amp;#REF!,#REF!))</f>
        <v/>
      </c>
      <c r="R43" s="288" t="str" cm="1">
        <f t="array" ref="R43">IF($C43="","",_xlfn.XLOOKUP($C43&amp;R$21,#REF!&amp;#REF!,#REF!))</f>
        <v/>
      </c>
      <c r="S43" s="288" t="str" cm="1">
        <f t="array" ref="S43">IF($C43="","",_xlfn.XLOOKUP($C43&amp;S$21,#REF!&amp;#REF!,#REF!))</f>
        <v/>
      </c>
      <c r="T43" s="288" t="str" cm="1">
        <f t="array" ref="T43">IF($C43="","",_xlfn.XLOOKUP($C43&amp;T$21,#REF!&amp;#REF!,#REF!))</f>
        <v/>
      </c>
      <c r="U43" s="600"/>
      <c r="V43" s="601"/>
      <c r="W43" s="308"/>
      <c r="X43" s="320" t="e">
        <f t="shared" si="9"/>
        <v>#VALUE!</v>
      </c>
      <c r="Y43" s="320" t="e">
        <f t="shared" si="10"/>
        <v>#VALUE!</v>
      </c>
      <c r="Z43" s="320" t="e">
        <f t="shared" si="11"/>
        <v>#VALUE!</v>
      </c>
      <c r="AA43" s="320" t="e">
        <f t="shared" si="6"/>
        <v>#VALUE!</v>
      </c>
      <c r="AB43" s="320" t="e">
        <f t="shared" si="7"/>
        <v>#VALUE!</v>
      </c>
      <c r="AC43" s="320" t="e">
        <f t="shared" si="8"/>
        <v>#VALUE!</v>
      </c>
    </row>
    <row r="44" spans="2:29" s="30" customFormat="1" ht="30" customHeight="1">
      <c r="B44" s="345">
        <v>23</v>
      </c>
      <c r="C44" s="302" t="str">
        <f t="array" ref="C44">IF('GRR Data'!C27="","",'GRR Data'!C27)</f>
        <v/>
      </c>
      <c r="D44" s="302" t="str">
        <f t="array" ref="D44">IF('GRR Data'!D27="","",'GRR Data'!D27)</f>
        <v/>
      </c>
      <c r="E44" s="300" t="str">
        <f t="array" ref="E44">IF('GRR Data'!G27="","",'GRR Data'!G27)</f>
        <v/>
      </c>
      <c r="F44" s="300" t="str">
        <f t="array" ref="F44">IF('GRR Data'!H27="","",'GRR Data'!H27)</f>
        <v/>
      </c>
      <c r="G44" s="300" t="str">
        <f t="array" ref="G44">IF('GRR Data'!K27="","",'GRR Data'!K27)</f>
        <v/>
      </c>
      <c r="H44" s="291" t="e">
        <v>#VALUE!</v>
      </c>
      <c r="I44" s="335" t="e">
        <v>#VALUE!</v>
      </c>
      <c r="J44" s="291" t="e">
        <v>#VALUE!</v>
      </c>
      <c r="K44" s="282" t="str">
        <v/>
      </c>
      <c r="L44" s="282" t="str">
        <v/>
      </c>
      <c r="M44" s="288" t="str" cm="1">
        <f t="array" ref="M44">IF($C44="","",_xlfn.XLOOKUP($C44&amp;M$21,#REF!&amp;#REF!,#REF!))</f>
        <v/>
      </c>
      <c r="N44" s="288" t="str" cm="1">
        <f t="array" ref="N44">IF($C44="","",_xlfn.XLOOKUP($C44&amp;N$21,#REF!&amp;#REF!,#REF!))</f>
        <v/>
      </c>
      <c r="O44" s="288" t="str" cm="1">
        <f t="array" ref="O44">IF($C44="","",_xlfn.XLOOKUP($C44&amp;O$21,#REF!&amp;#REF!,#REF!))</f>
        <v/>
      </c>
      <c r="P44" s="288" t="str" cm="1">
        <f t="array" ref="P44">IF($C44="","",_xlfn.XLOOKUP($C44&amp;P$21,#REF!&amp;#REF!,#REF!))</f>
        <v/>
      </c>
      <c r="Q44" s="288" t="str" cm="1">
        <f t="array" ref="Q44">IF($C44="","",_xlfn.XLOOKUP($C44&amp;Q$21,#REF!&amp;#REF!,#REF!))</f>
        <v/>
      </c>
      <c r="R44" s="288" t="str" cm="1">
        <f t="array" ref="R44">IF($C44="","",_xlfn.XLOOKUP($C44&amp;R$21,#REF!&amp;#REF!,#REF!))</f>
        <v/>
      </c>
      <c r="S44" s="288" t="str" cm="1">
        <f t="array" ref="S44">IF($C44="","",_xlfn.XLOOKUP($C44&amp;S$21,#REF!&amp;#REF!,#REF!))</f>
        <v/>
      </c>
      <c r="T44" s="288" t="str" cm="1">
        <f t="array" ref="T44">IF($C44="","",_xlfn.XLOOKUP($C44&amp;T$21,#REF!&amp;#REF!,#REF!))</f>
        <v/>
      </c>
      <c r="U44" s="600"/>
      <c r="V44" s="601"/>
      <c r="W44" s="308"/>
      <c r="X44" s="320" t="e">
        <f t="shared" si="9"/>
        <v>#VALUE!</v>
      </c>
      <c r="Y44" s="320" t="e">
        <f t="shared" si="10"/>
        <v>#VALUE!</v>
      </c>
      <c r="Z44" s="320" t="e">
        <f t="shared" si="11"/>
        <v>#VALUE!</v>
      </c>
      <c r="AA44" s="320" t="e">
        <f t="shared" si="6"/>
        <v>#VALUE!</v>
      </c>
      <c r="AB44" s="320" t="e">
        <f t="shared" si="7"/>
        <v>#VALUE!</v>
      </c>
      <c r="AC44" s="320" t="e">
        <f t="shared" si="8"/>
        <v>#VALUE!</v>
      </c>
    </row>
    <row r="45" spans="2:29" s="30" customFormat="1" ht="30" customHeight="1">
      <c r="B45" s="345">
        <v>24</v>
      </c>
      <c r="C45" s="302" t="str">
        <f t="array" ref="C45">IF('GRR Data'!C28="","",'GRR Data'!C28)</f>
        <v/>
      </c>
      <c r="D45" s="302" t="str">
        <f t="array" ref="D45">IF('GRR Data'!D28="","",'GRR Data'!D28)</f>
        <v/>
      </c>
      <c r="E45" s="300" t="str">
        <f t="array" ref="E45">IF('GRR Data'!G28="","",'GRR Data'!G28)</f>
        <v/>
      </c>
      <c r="F45" s="300" t="str">
        <f t="array" ref="F45">IF('GRR Data'!H28="","",'GRR Data'!H28)</f>
        <v/>
      </c>
      <c r="G45" s="300" t="str">
        <f t="array" ref="G45">IF('GRR Data'!K28="","",'GRR Data'!K28)</f>
        <v/>
      </c>
      <c r="H45" s="291" t="e">
        <v>#VALUE!</v>
      </c>
      <c r="I45" s="335" t="e">
        <v>#VALUE!</v>
      </c>
      <c r="J45" s="291" t="e">
        <v>#VALUE!</v>
      </c>
      <c r="K45" s="282" t="str">
        <v/>
      </c>
      <c r="L45" s="282" t="str">
        <v/>
      </c>
      <c r="M45" s="288" t="str" cm="1">
        <f t="array" ref="M45">IF($C45="","",_xlfn.XLOOKUP($C45&amp;M$21,#REF!&amp;#REF!,#REF!))</f>
        <v/>
      </c>
      <c r="N45" s="288" t="str" cm="1">
        <f t="array" ref="N45">IF($C45="","",_xlfn.XLOOKUP($C45&amp;N$21,#REF!&amp;#REF!,#REF!))</f>
        <v/>
      </c>
      <c r="O45" s="288" t="str" cm="1">
        <f t="array" ref="O45">IF($C45="","",_xlfn.XLOOKUP($C45&amp;O$21,#REF!&amp;#REF!,#REF!))</f>
        <v/>
      </c>
      <c r="P45" s="288" t="str" cm="1">
        <f t="array" ref="P45">IF($C45="","",_xlfn.XLOOKUP($C45&amp;P$21,#REF!&amp;#REF!,#REF!))</f>
        <v/>
      </c>
      <c r="Q45" s="288" t="str" cm="1">
        <f t="array" ref="Q45">IF($C45="","",_xlfn.XLOOKUP($C45&amp;Q$21,#REF!&amp;#REF!,#REF!))</f>
        <v/>
      </c>
      <c r="R45" s="288" t="str" cm="1">
        <f t="array" ref="R45">IF($C45="","",_xlfn.XLOOKUP($C45&amp;R$21,#REF!&amp;#REF!,#REF!))</f>
        <v/>
      </c>
      <c r="S45" s="288" t="str" cm="1">
        <f t="array" ref="S45">IF($C45="","",_xlfn.XLOOKUP($C45&amp;S$21,#REF!&amp;#REF!,#REF!))</f>
        <v/>
      </c>
      <c r="T45" s="288" t="str" cm="1">
        <f t="array" ref="T45">IF($C45="","",_xlfn.XLOOKUP($C45&amp;T$21,#REF!&amp;#REF!,#REF!))</f>
        <v/>
      </c>
      <c r="U45" s="600"/>
      <c r="V45" s="601"/>
      <c r="W45" s="308"/>
      <c r="X45" s="320" t="e">
        <f t="shared" si="9"/>
        <v>#VALUE!</v>
      </c>
      <c r="Y45" s="320" t="e">
        <f t="shared" si="10"/>
        <v>#VALUE!</v>
      </c>
      <c r="Z45" s="320" t="e">
        <f t="shared" si="11"/>
        <v>#VALUE!</v>
      </c>
      <c r="AA45" s="320" t="e">
        <f t="shared" si="6"/>
        <v>#VALUE!</v>
      </c>
      <c r="AB45" s="320" t="e">
        <f t="shared" si="7"/>
        <v>#VALUE!</v>
      </c>
      <c r="AC45" s="320" t="e">
        <f t="shared" si="8"/>
        <v>#VALUE!</v>
      </c>
    </row>
    <row r="46" spans="2:29" s="30" customFormat="1" ht="30" customHeight="1">
      <c r="B46" s="345">
        <v>25</v>
      </c>
      <c r="C46" s="302" t="str">
        <f t="array" ref="C46">IF('GRR Data'!C29="","",'GRR Data'!C29)</f>
        <v/>
      </c>
      <c r="D46" s="302" t="str">
        <f t="array" ref="D46">IF('GRR Data'!D29="","",'GRR Data'!D29)</f>
        <v/>
      </c>
      <c r="E46" s="300" t="str">
        <f t="array" ref="E46">IF('GRR Data'!G29="","",'GRR Data'!G29)</f>
        <v/>
      </c>
      <c r="F46" s="300" t="str">
        <f t="array" ref="F46">IF('GRR Data'!H29="","",'GRR Data'!H29)</f>
        <v/>
      </c>
      <c r="G46" s="300" t="str">
        <f t="array" ref="G46">IF('GRR Data'!K29="","",'GRR Data'!K29)</f>
        <v/>
      </c>
      <c r="H46" s="291" t="e">
        <v>#VALUE!</v>
      </c>
      <c r="I46" s="335" t="e">
        <v>#VALUE!</v>
      </c>
      <c r="J46" s="291" t="e">
        <v>#VALUE!</v>
      </c>
      <c r="K46" s="282" t="str">
        <v/>
      </c>
      <c r="L46" s="282" t="str">
        <v/>
      </c>
      <c r="M46" s="288" t="str" cm="1">
        <f t="array" ref="M46">IF($C46="","",_xlfn.XLOOKUP($C46&amp;M$21,#REF!&amp;#REF!,#REF!))</f>
        <v/>
      </c>
      <c r="N46" s="288" t="str" cm="1">
        <f t="array" ref="N46">IF($C46="","",_xlfn.XLOOKUP($C46&amp;N$21,#REF!&amp;#REF!,#REF!))</f>
        <v/>
      </c>
      <c r="O46" s="288" t="str" cm="1">
        <f t="array" ref="O46">IF($C46="","",_xlfn.XLOOKUP($C46&amp;O$21,#REF!&amp;#REF!,#REF!))</f>
        <v/>
      </c>
      <c r="P46" s="288" t="str" cm="1">
        <f t="array" ref="P46">IF($C46="","",_xlfn.XLOOKUP($C46&amp;P$21,#REF!&amp;#REF!,#REF!))</f>
        <v/>
      </c>
      <c r="Q46" s="288" t="str" cm="1">
        <f t="array" ref="Q46">IF($C46="","",_xlfn.XLOOKUP($C46&amp;Q$21,#REF!&amp;#REF!,#REF!))</f>
        <v/>
      </c>
      <c r="R46" s="288" t="str" cm="1">
        <f t="array" ref="R46">IF($C46="","",_xlfn.XLOOKUP($C46&amp;R$21,#REF!&amp;#REF!,#REF!))</f>
        <v/>
      </c>
      <c r="S46" s="288" t="str" cm="1">
        <f t="array" ref="S46">IF($C46="","",_xlfn.XLOOKUP($C46&amp;S$21,#REF!&amp;#REF!,#REF!))</f>
        <v/>
      </c>
      <c r="T46" s="288" t="str" cm="1">
        <f t="array" ref="T46">IF($C46="","",_xlfn.XLOOKUP($C46&amp;T$21,#REF!&amp;#REF!,#REF!))</f>
        <v/>
      </c>
      <c r="U46" s="600"/>
      <c r="V46" s="601"/>
      <c r="W46" s="308"/>
      <c r="X46" s="320" t="e">
        <f t="shared" si="9"/>
        <v>#VALUE!</v>
      </c>
      <c r="Y46" s="320" t="e">
        <f t="shared" si="10"/>
        <v>#VALUE!</v>
      </c>
      <c r="Z46" s="320" t="e">
        <f t="shared" si="11"/>
        <v>#VALUE!</v>
      </c>
      <c r="AA46" s="320" t="e">
        <f t="shared" si="6"/>
        <v>#VALUE!</v>
      </c>
      <c r="AB46" s="320" t="e">
        <f t="shared" si="7"/>
        <v>#VALUE!</v>
      </c>
      <c r="AC46" s="320" t="e">
        <f t="shared" si="8"/>
        <v>#VALUE!</v>
      </c>
    </row>
    <row r="47" spans="2:29" s="30" customFormat="1" ht="30" customHeight="1">
      <c r="B47" s="345">
        <v>26</v>
      </c>
      <c r="C47" s="302" t="str">
        <f t="array" ref="C47">IF('GRR Data'!C30="","",'GRR Data'!C30)</f>
        <v/>
      </c>
      <c r="D47" s="302" t="str">
        <f t="array" ref="D47">IF('GRR Data'!D30="","",'GRR Data'!D30)</f>
        <v/>
      </c>
      <c r="E47" s="300" t="str">
        <f t="array" ref="E47">IF('GRR Data'!G30="","",'GRR Data'!G30)</f>
        <v/>
      </c>
      <c r="F47" s="300" t="str">
        <f t="array" ref="F47">IF('GRR Data'!H30="","",'GRR Data'!H30)</f>
        <v/>
      </c>
      <c r="G47" s="300" t="str">
        <f t="array" ref="G47">IF('GRR Data'!K30="","",'GRR Data'!K30)</f>
        <v/>
      </c>
      <c r="H47" s="291" t="e">
        <v>#VALUE!</v>
      </c>
      <c r="I47" s="335" t="e">
        <v>#VALUE!</v>
      </c>
      <c r="J47" s="291" t="e">
        <v>#VALUE!</v>
      </c>
      <c r="K47" s="282" t="str">
        <v/>
      </c>
      <c r="L47" s="282" t="str">
        <v/>
      </c>
      <c r="M47" s="288" t="str" cm="1">
        <f t="array" ref="M47">IF($C47="","",_xlfn.XLOOKUP($C47&amp;M$21,#REF!&amp;#REF!,#REF!))</f>
        <v/>
      </c>
      <c r="N47" s="288" t="str" cm="1">
        <f t="array" ref="N47">IF($C47="","",_xlfn.XLOOKUP($C47&amp;N$21,#REF!&amp;#REF!,#REF!))</f>
        <v/>
      </c>
      <c r="O47" s="288" t="str" cm="1">
        <f t="array" ref="O47">IF($C47="","",_xlfn.XLOOKUP($C47&amp;O$21,#REF!&amp;#REF!,#REF!))</f>
        <v/>
      </c>
      <c r="P47" s="288" t="str" cm="1">
        <f t="array" ref="P47">IF($C47="","",_xlfn.XLOOKUP($C47&amp;P$21,#REF!&amp;#REF!,#REF!))</f>
        <v/>
      </c>
      <c r="Q47" s="288" t="str" cm="1">
        <f t="array" ref="Q47">IF($C47="","",_xlfn.XLOOKUP($C47&amp;Q$21,#REF!&amp;#REF!,#REF!))</f>
        <v/>
      </c>
      <c r="R47" s="288" t="str" cm="1">
        <f t="array" ref="R47">IF($C47="","",_xlfn.XLOOKUP($C47&amp;R$21,#REF!&amp;#REF!,#REF!))</f>
        <v/>
      </c>
      <c r="S47" s="288" t="str" cm="1">
        <f t="array" ref="S47">IF($C47="","",_xlfn.XLOOKUP($C47&amp;S$21,#REF!&amp;#REF!,#REF!))</f>
        <v/>
      </c>
      <c r="T47" s="288" t="str" cm="1">
        <f t="array" ref="T47">IF($C47="","",_xlfn.XLOOKUP($C47&amp;T$21,#REF!&amp;#REF!,#REF!))</f>
        <v/>
      </c>
      <c r="U47" s="600"/>
      <c r="V47" s="601"/>
      <c r="W47" s="308"/>
      <c r="X47" s="320" t="e">
        <f t="shared" si="9"/>
        <v>#VALUE!</v>
      </c>
      <c r="Y47" s="320" t="e">
        <f t="shared" si="10"/>
        <v>#VALUE!</v>
      </c>
      <c r="Z47" s="320" t="e">
        <f t="shared" si="11"/>
        <v>#VALUE!</v>
      </c>
      <c r="AA47" s="320" t="e">
        <f t="shared" si="6"/>
        <v>#VALUE!</v>
      </c>
      <c r="AB47" s="320" t="e">
        <f t="shared" si="7"/>
        <v>#VALUE!</v>
      </c>
      <c r="AC47" s="320" t="e">
        <f t="shared" si="8"/>
        <v>#VALUE!</v>
      </c>
    </row>
    <row r="48" spans="2:29" s="30" customFormat="1" ht="30" customHeight="1">
      <c r="B48" s="345">
        <v>27</v>
      </c>
      <c r="C48" s="302" t="str">
        <f t="array" ref="C48">IF('GRR Data'!C31="","",'GRR Data'!C31)</f>
        <v/>
      </c>
      <c r="D48" s="302" t="str">
        <f t="array" ref="D48">IF('GRR Data'!D31="","",'GRR Data'!D31)</f>
        <v/>
      </c>
      <c r="E48" s="300" t="str">
        <f t="array" ref="E48">IF('GRR Data'!G31="","",'GRR Data'!G31)</f>
        <v/>
      </c>
      <c r="F48" s="300" t="str">
        <f t="array" ref="F48">IF('GRR Data'!H31="","",'GRR Data'!H31)</f>
        <v/>
      </c>
      <c r="G48" s="300" t="str">
        <f t="array" ref="G48">IF('GRR Data'!K31="","",'GRR Data'!K31)</f>
        <v/>
      </c>
      <c r="H48" s="291" t="e">
        <v>#VALUE!</v>
      </c>
      <c r="I48" s="335" t="e">
        <v>#VALUE!</v>
      </c>
      <c r="J48" s="291" t="e">
        <v>#VALUE!</v>
      </c>
      <c r="K48" s="282" t="str">
        <v/>
      </c>
      <c r="L48" s="282" t="str">
        <v/>
      </c>
      <c r="M48" s="288" t="str" cm="1">
        <f t="array" ref="M48">IF($C48="","",_xlfn.XLOOKUP($C48&amp;M$21,#REF!&amp;#REF!,#REF!))</f>
        <v/>
      </c>
      <c r="N48" s="288" t="str" cm="1">
        <f t="array" ref="N48">IF($C48="","",_xlfn.XLOOKUP($C48&amp;N$21,#REF!&amp;#REF!,#REF!))</f>
        <v/>
      </c>
      <c r="O48" s="288" t="str" cm="1">
        <f t="array" ref="O48">IF($C48="","",_xlfn.XLOOKUP($C48&amp;O$21,#REF!&amp;#REF!,#REF!))</f>
        <v/>
      </c>
      <c r="P48" s="288" t="str" cm="1">
        <f t="array" ref="P48">IF($C48="","",_xlfn.XLOOKUP($C48&amp;P$21,#REF!&amp;#REF!,#REF!))</f>
        <v/>
      </c>
      <c r="Q48" s="288" t="str" cm="1">
        <f t="array" ref="Q48">IF($C48="","",_xlfn.XLOOKUP($C48&amp;Q$21,#REF!&amp;#REF!,#REF!))</f>
        <v/>
      </c>
      <c r="R48" s="288" t="str" cm="1">
        <f t="array" ref="R48">IF($C48="","",_xlfn.XLOOKUP($C48&amp;R$21,#REF!&amp;#REF!,#REF!))</f>
        <v/>
      </c>
      <c r="S48" s="288" t="str" cm="1">
        <f t="array" ref="S48">IF($C48="","",_xlfn.XLOOKUP($C48&amp;S$21,#REF!&amp;#REF!,#REF!))</f>
        <v/>
      </c>
      <c r="T48" s="288" t="str" cm="1">
        <f t="array" ref="T48">IF($C48="","",_xlfn.XLOOKUP($C48&amp;T$21,#REF!&amp;#REF!,#REF!))</f>
        <v/>
      </c>
      <c r="U48" s="600"/>
      <c r="V48" s="601"/>
      <c r="W48" s="308"/>
      <c r="X48" s="320" t="e">
        <f t="shared" si="9"/>
        <v>#VALUE!</v>
      </c>
      <c r="Y48" s="320" t="e">
        <f t="shared" si="10"/>
        <v>#VALUE!</v>
      </c>
      <c r="Z48" s="320" t="e">
        <f t="shared" si="11"/>
        <v>#VALUE!</v>
      </c>
      <c r="AA48" s="320" t="e">
        <f t="shared" ref="AA48:AA111" si="12">IF(X48="","",X48/2)</f>
        <v>#VALUE!</v>
      </c>
      <c r="AB48" s="320" t="e">
        <f t="shared" ref="AB48:AB111" si="13">IF(Y48="","",Y48/2)</f>
        <v>#VALUE!</v>
      </c>
      <c r="AC48" s="320" t="e">
        <f t="shared" ref="AC48:AC111" si="14">IF(Z48="","",Z48/2)</f>
        <v>#VALUE!</v>
      </c>
    </row>
    <row r="49" spans="2:29" s="30" customFormat="1" ht="30" customHeight="1">
      <c r="B49" s="345">
        <v>28</v>
      </c>
      <c r="C49" s="302" t="str">
        <f t="array" ref="C49">IF('GRR Data'!C32="","",'GRR Data'!C32)</f>
        <v/>
      </c>
      <c r="D49" s="302" t="str">
        <f t="array" ref="D49">IF('GRR Data'!D32="","",'GRR Data'!D32)</f>
        <v/>
      </c>
      <c r="E49" s="300" t="str">
        <f t="array" ref="E49">IF('GRR Data'!G32="","",'GRR Data'!G32)</f>
        <v/>
      </c>
      <c r="F49" s="300" t="str">
        <f t="array" ref="F49">IF('GRR Data'!H32="","",'GRR Data'!H32)</f>
        <v/>
      </c>
      <c r="G49" s="300" t="str">
        <f t="array" ref="G49">IF('GRR Data'!K32="","",'GRR Data'!K32)</f>
        <v/>
      </c>
      <c r="H49" s="291" t="e">
        <v>#VALUE!</v>
      </c>
      <c r="I49" s="335" t="e">
        <v>#VALUE!</v>
      </c>
      <c r="J49" s="291" t="e">
        <v>#VALUE!</v>
      </c>
      <c r="K49" s="282" t="str">
        <v/>
      </c>
      <c r="L49" s="282" t="str">
        <v/>
      </c>
      <c r="M49" s="288" t="str" cm="1">
        <f t="array" ref="M49">IF($C49="","",_xlfn.XLOOKUP($C49&amp;M$21,#REF!&amp;#REF!,#REF!))</f>
        <v/>
      </c>
      <c r="N49" s="288" t="str" cm="1">
        <f t="array" ref="N49">IF($C49="","",_xlfn.XLOOKUP($C49&amp;N$21,#REF!&amp;#REF!,#REF!))</f>
        <v/>
      </c>
      <c r="O49" s="288" t="str" cm="1">
        <f t="array" ref="O49">IF($C49="","",_xlfn.XLOOKUP($C49&amp;O$21,#REF!&amp;#REF!,#REF!))</f>
        <v/>
      </c>
      <c r="P49" s="288" t="str" cm="1">
        <f t="array" ref="P49">IF($C49="","",_xlfn.XLOOKUP($C49&amp;P$21,#REF!&amp;#REF!,#REF!))</f>
        <v/>
      </c>
      <c r="Q49" s="288" t="str" cm="1">
        <f t="array" ref="Q49">IF($C49="","",_xlfn.XLOOKUP($C49&amp;Q$21,#REF!&amp;#REF!,#REF!))</f>
        <v/>
      </c>
      <c r="R49" s="288" t="str" cm="1">
        <f t="array" ref="R49">IF($C49="","",_xlfn.XLOOKUP($C49&amp;R$21,#REF!&amp;#REF!,#REF!))</f>
        <v/>
      </c>
      <c r="S49" s="288" t="str" cm="1">
        <f t="array" ref="S49">IF($C49="","",_xlfn.XLOOKUP($C49&amp;S$21,#REF!&amp;#REF!,#REF!))</f>
        <v/>
      </c>
      <c r="T49" s="288" t="str" cm="1">
        <f t="array" ref="T49">IF($C49="","",_xlfn.XLOOKUP($C49&amp;T$21,#REF!&amp;#REF!,#REF!))</f>
        <v/>
      </c>
      <c r="U49" s="600"/>
      <c r="V49" s="601"/>
      <c r="W49" s="308"/>
      <c r="X49" s="320" t="e">
        <f t="shared" si="9"/>
        <v>#VALUE!</v>
      </c>
      <c r="Y49" s="320" t="e">
        <f t="shared" si="10"/>
        <v>#VALUE!</v>
      </c>
      <c r="Z49" s="320" t="e">
        <f t="shared" si="11"/>
        <v>#VALUE!</v>
      </c>
      <c r="AA49" s="320" t="e">
        <f t="shared" si="12"/>
        <v>#VALUE!</v>
      </c>
      <c r="AB49" s="320" t="e">
        <f t="shared" si="13"/>
        <v>#VALUE!</v>
      </c>
      <c r="AC49" s="320" t="e">
        <f t="shared" si="14"/>
        <v>#VALUE!</v>
      </c>
    </row>
    <row r="50" spans="2:29" s="30" customFormat="1" ht="30" customHeight="1">
      <c r="B50" s="345">
        <v>29</v>
      </c>
      <c r="C50" s="302" t="str">
        <f t="array" ref="C50">IF('GRR Data'!C33="","",'GRR Data'!C33)</f>
        <v/>
      </c>
      <c r="D50" s="302" t="str">
        <f t="array" ref="D50">IF('GRR Data'!D33="","",'GRR Data'!D33)</f>
        <v/>
      </c>
      <c r="E50" s="300" t="str">
        <f t="array" ref="E50">IF('GRR Data'!G33="","",'GRR Data'!G33)</f>
        <v/>
      </c>
      <c r="F50" s="300" t="str">
        <f t="array" ref="F50">IF('GRR Data'!H33="","",'GRR Data'!H33)</f>
        <v/>
      </c>
      <c r="G50" s="300" t="str">
        <f t="array" ref="G50">IF('GRR Data'!K33="","",'GRR Data'!K33)</f>
        <v/>
      </c>
      <c r="H50" s="291" t="e">
        <v>#VALUE!</v>
      </c>
      <c r="I50" s="335" t="e">
        <v>#VALUE!</v>
      </c>
      <c r="J50" s="291" t="e">
        <v>#VALUE!</v>
      </c>
      <c r="K50" s="282" t="str">
        <v/>
      </c>
      <c r="L50" s="282" t="str">
        <v/>
      </c>
      <c r="M50" s="288" t="str" cm="1">
        <f t="array" ref="M50">IF($C50="","",_xlfn.XLOOKUP($C50&amp;M$21,#REF!&amp;#REF!,#REF!))</f>
        <v/>
      </c>
      <c r="N50" s="288" t="str" cm="1">
        <f t="array" ref="N50">IF($C50="","",_xlfn.XLOOKUP($C50&amp;N$21,#REF!&amp;#REF!,#REF!))</f>
        <v/>
      </c>
      <c r="O50" s="288" t="str" cm="1">
        <f t="array" ref="O50">IF($C50="","",_xlfn.XLOOKUP($C50&amp;O$21,#REF!&amp;#REF!,#REF!))</f>
        <v/>
      </c>
      <c r="P50" s="288" t="str" cm="1">
        <f t="array" ref="P50">IF($C50="","",_xlfn.XLOOKUP($C50&amp;P$21,#REF!&amp;#REF!,#REF!))</f>
        <v/>
      </c>
      <c r="Q50" s="288" t="str" cm="1">
        <f t="array" ref="Q50">IF($C50="","",_xlfn.XLOOKUP($C50&amp;Q$21,#REF!&amp;#REF!,#REF!))</f>
        <v/>
      </c>
      <c r="R50" s="288" t="str" cm="1">
        <f t="array" ref="R50">IF($C50="","",_xlfn.XLOOKUP($C50&amp;R$21,#REF!&amp;#REF!,#REF!))</f>
        <v/>
      </c>
      <c r="S50" s="288" t="str" cm="1">
        <f t="array" ref="S50">IF($C50="","",_xlfn.XLOOKUP($C50&amp;S$21,#REF!&amp;#REF!,#REF!))</f>
        <v/>
      </c>
      <c r="T50" s="288" t="str" cm="1">
        <f t="array" ref="T50">IF($C50="","",_xlfn.XLOOKUP($C50&amp;T$21,#REF!&amp;#REF!,#REF!))</f>
        <v/>
      </c>
      <c r="U50" s="600"/>
      <c r="V50" s="601"/>
      <c r="W50" s="308"/>
      <c r="X50" s="320" t="e">
        <f t="shared" si="9"/>
        <v>#VALUE!</v>
      </c>
      <c r="Y50" s="320" t="e">
        <f t="shared" si="10"/>
        <v>#VALUE!</v>
      </c>
      <c r="Z50" s="320" t="e">
        <f t="shared" si="11"/>
        <v>#VALUE!</v>
      </c>
      <c r="AA50" s="320" t="e">
        <f t="shared" si="12"/>
        <v>#VALUE!</v>
      </c>
      <c r="AB50" s="320" t="e">
        <f t="shared" si="13"/>
        <v>#VALUE!</v>
      </c>
      <c r="AC50" s="320" t="e">
        <f t="shared" si="14"/>
        <v>#VALUE!</v>
      </c>
    </row>
    <row r="51" spans="2:29" s="30" customFormat="1" ht="30" customHeight="1">
      <c r="B51" s="345">
        <v>30</v>
      </c>
      <c r="C51" s="302" t="str">
        <f t="array" ref="C51">IF('GRR Data'!C34="","",'GRR Data'!C34)</f>
        <v/>
      </c>
      <c r="D51" s="302" t="str">
        <f t="array" ref="D51">IF('GRR Data'!D34="","",'GRR Data'!D34)</f>
        <v/>
      </c>
      <c r="E51" s="300" t="str">
        <f t="array" ref="E51">IF('GRR Data'!G34="","",'GRR Data'!G34)</f>
        <v/>
      </c>
      <c r="F51" s="300" t="str">
        <f t="array" ref="F51">IF('GRR Data'!H34="","",'GRR Data'!H34)</f>
        <v/>
      </c>
      <c r="G51" s="300" t="str">
        <f t="array" ref="G51">IF('GRR Data'!K34="","",'GRR Data'!K34)</f>
        <v/>
      </c>
      <c r="H51" s="291" t="e">
        <v>#VALUE!</v>
      </c>
      <c r="I51" s="335" t="e">
        <v>#VALUE!</v>
      </c>
      <c r="J51" s="291" t="e">
        <v>#VALUE!</v>
      </c>
      <c r="K51" s="282" t="str">
        <v/>
      </c>
      <c r="L51" s="282" t="str">
        <v/>
      </c>
      <c r="M51" s="288" t="str" cm="1">
        <f t="array" ref="M51">IF($C51="","",_xlfn.XLOOKUP($C51&amp;M$21,#REF!&amp;#REF!,#REF!))</f>
        <v/>
      </c>
      <c r="N51" s="288" t="str" cm="1">
        <f t="array" ref="N51">IF($C51="","",_xlfn.XLOOKUP($C51&amp;N$21,#REF!&amp;#REF!,#REF!))</f>
        <v/>
      </c>
      <c r="O51" s="288" t="str" cm="1">
        <f t="array" ref="O51">IF($C51="","",_xlfn.XLOOKUP($C51&amp;O$21,#REF!&amp;#REF!,#REF!))</f>
        <v/>
      </c>
      <c r="P51" s="288" t="str" cm="1">
        <f t="array" ref="P51">IF($C51="","",_xlfn.XLOOKUP($C51&amp;P$21,#REF!&amp;#REF!,#REF!))</f>
        <v/>
      </c>
      <c r="Q51" s="288" t="str" cm="1">
        <f t="array" ref="Q51">IF($C51="","",_xlfn.XLOOKUP($C51&amp;Q$21,#REF!&amp;#REF!,#REF!))</f>
        <v/>
      </c>
      <c r="R51" s="288" t="str" cm="1">
        <f t="array" ref="R51">IF($C51="","",_xlfn.XLOOKUP($C51&amp;R$21,#REF!&amp;#REF!,#REF!))</f>
        <v/>
      </c>
      <c r="S51" s="288" t="str" cm="1">
        <f t="array" ref="S51">IF($C51="","",_xlfn.XLOOKUP($C51&amp;S$21,#REF!&amp;#REF!,#REF!))</f>
        <v/>
      </c>
      <c r="T51" s="288" t="str" cm="1">
        <f t="array" ref="T51">IF($C51="","",_xlfn.XLOOKUP($C51&amp;T$21,#REF!&amp;#REF!,#REF!))</f>
        <v/>
      </c>
      <c r="U51" s="600"/>
      <c r="V51" s="601"/>
      <c r="W51" s="308"/>
      <c r="X51" s="320" t="e">
        <f t="shared" si="9"/>
        <v>#VALUE!</v>
      </c>
      <c r="Y51" s="320" t="e">
        <f t="shared" si="10"/>
        <v>#VALUE!</v>
      </c>
      <c r="Z51" s="320" t="e">
        <f t="shared" si="11"/>
        <v>#VALUE!</v>
      </c>
      <c r="AA51" s="320" t="e">
        <f t="shared" si="12"/>
        <v>#VALUE!</v>
      </c>
      <c r="AB51" s="320" t="e">
        <f t="shared" si="13"/>
        <v>#VALUE!</v>
      </c>
      <c r="AC51" s="320" t="e">
        <f t="shared" si="14"/>
        <v>#VALUE!</v>
      </c>
    </row>
    <row r="52" spans="2:29" s="30" customFormat="1" ht="30" customHeight="1">
      <c r="B52" s="345">
        <v>31</v>
      </c>
      <c r="C52" s="302" t="str">
        <f t="array" ref="C52">IF('GRR Data'!C35="","",'GRR Data'!C35)</f>
        <v/>
      </c>
      <c r="D52" s="302" t="str">
        <f t="array" ref="D52">IF('GRR Data'!D35="","",'GRR Data'!D35)</f>
        <v/>
      </c>
      <c r="E52" s="300" t="str">
        <f t="array" ref="E52">IF('GRR Data'!G35="","",'GRR Data'!G35)</f>
        <v/>
      </c>
      <c r="F52" s="300" t="str">
        <f t="array" ref="F52">IF('GRR Data'!H35="","",'GRR Data'!H35)</f>
        <v/>
      </c>
      <c r="G52" s="300" t="str">
        <f t="array" ref="G52">IF('GRR Data'!K35="","",'GRR Data'!K35)</f>
        <v/>
      </c>
      <c r="H52" s="291" t="e">
        <v>#VALUE!</v>
      </c>
      <c r="I52" s="335" t="e">
        <v>#VALUE!</v>
      </c>
      <c r="J52" s="291" t="e">
        <v>#VALUE!</v>
      </c>
      <c r="K52" s="282" t="str">
        <v/>
      </c>
      <c r="L52" s="282" t="str">
        <v/>
      </c>
      <c r="M52" s="288" t="str" cm="1">
        <f t="array" ref="M52">IF($C52="","",_xlfn.XLOOKUP($C52&amp;M$21,#REF!&amp;#REF!,#REF!))</f>
        <v/>
      </c>
      <c r="N52" s="288" t="str" cm="1">
        <f t="array" ref="N52">IF($C52="","",_xlfn.XLOOKUP($C52&amp;N$21,#REF!&amp;#REF!,#REF!))</f>
        <v/>
      </c>
      <c r="O52" s="288" t="str" cm="1">
        <f t="array" ref="O52">IF($C52="","",_xlfn.XLOOKUP($C52&amp;O$21,#REF!&amp;#REF!,#REF!))</f>
        <v/>
      </c>
      <c r="P52" s="288" t="str" cm="1">
        <f t="array" ref="P52">IF($C52="","",_xlfn.XLOOKUP($C52&amp;P$21,#REF!&amp;#REF!,#REF!))</f>
        <v/>
      </c>
      <c r="Q52" s="288" t="str" cm="1">
        <f t="array" ref="Q52">IF($C52="","",_xlfn.XLOOKUP($C52&amp;Q$21,#REF!&amp;#REF!,#REF!))</f>
        <v/>
      </c>
      <c r="R52" s="288" t="str" cm="1">
        <f t="array" ref="R52">IF($C52="","",_xlfn.XLOOKUP($C52&amp;R$21,#REF!&amp;#REF!,#REF!))</f>
        <v/>
      </c>
      <c r="S52" s="288" t="str" cm="1">
        <f t="array" ref="S52">IF($C52="","",_xlfn.XLOOKUP($C52&amp;S$21,#REF!&amp;#REF!,#REF!))</f>
        <v/>
      </c>
      <c r="T52" s="288" t="str" cm="1">
        <f t="array" ref="T52">IF($C52="","",_xlfn.XLOOKUP($C52&amp;T$21,#REF!&amp;#REF!,#REF!))</f>
        <v/>
      </c>
      <c r="U52" s="600"/>
      <c r="V52" s="601"/>
      <c r="W52" s="308"/>
      <c r="X52" s="320" t="e">
        <f t="shared" ref="X52:X115" si="15">IF(H52="","",(H52/$X$21)*(E52-F52))</f>
        <v>#VALUE!</v>
      </c>
      <c r="Y52" s="320" t="e">
        <f t="shared" ref="Y52:Y115" si="16">IF(H52="","",(H52/$Y$21)*(E52-F52))</f>
        <v>#VALUE!</v>
      </c>
      <c r="Z52" s="320" t="e">
        <f t="shared" ref="Z52:Z115" si="17">IF(H52="","",(H52/$Z$21)*(E52-F52))</f>
        <v>#VALUE!</v>
      </c>
      <c r="AA52" s="320" t="e">
        <f t="shared" si="12"/>
        <v>#VALUE!</v>
      </c>
      <c r="AB52" s="320" t="e">
        <f t="shared" si="13"/>
        <v>#VALUE!</v>
      </c>
      <c r="AC52" s="320" t="e">
        <f t="shared" si="14"/>
        <v>#VALUE!</v>
      </c>
    </row>
    <row r="53" spans="2:29" s="30" customFormat="1" ht="30" customHeight="1">
      <c r="B53" s="345">
        <v>32</v>
      </c>
      <c r="C53" s="302" t="str">
        <f t="array" ref="C53">IF('GRR Data'!C36="","",'GRR Data'!C36)</f>
        <v/>
      </c>
      <c r="D53" s="302" t="str">
        <f t="array" ref="D53">IF('GRR Data'!D36="","",'GRR Data'!D36)</f>
        <v/>
      </c>
      <c r="E53" s="300" t="str">
        <f t="array" ref="E53">IF('GRR Data'!G36="","",'GRR Data'!G36)</f>
        <v/>
      </c>
      <c r="F53" s="300" t="str">
        <f t="array" ref="F53">IF('GRR Data'!H36="","",'GRR Data'!H36)</f>
        <v/>
      </c>
      <c r="G53" s="300" t="str">
        <f t="array" ref="G53">IF('GRR Data'!K36="","",'GRR Data'!K36)</f>
        <v/>
      </c>
      <c r="H53" s="291" t="e">
        <v>#VALUE!</v>
      </c>
      <c r="I53" s="335" t="e">
        <v>#VALUE!</v>
      </c>
      <c r="J53" s="291" t="e">
        <v>#VALUE!</v>
      </c>
      <c r="K53" s="282" t="str">
        <v/>
      </c>
      <c r="L53" s="282" t="str">
        <v/>
      </c>
      <c r="M53" s="288" t="str" cm="1">
        <f t="array" ref="M53">IF($C53="","",_xlfn.XLOOKUP($C53&amp;M$21,#REF!&amp;#REF!,#REF!))</f>
        <v/>
      </c>
      <c r="N53" s="288" t="str" cm="1">
        <f t="array" ref="N53">IF($C53="","",_xlfn.XLOOKUP($C53&amp;N$21,#REF!&amp;#REF!,#REF!))</f>
        <v/>
      </c>
      <c r="O53" s="288" t="str" cm="1">
        <f t="array" ref="O53">IF($C53="","",_xlfn.XLOOKUP($C53&amp;O$21,#REF!&amp;#REF!,#REF!))</f>
        <v/>
      </c>
      <c r="P53" s="288" t="str" cm="1">
        <f t="array" ref="P53">IF($C53="","",_xlfn.XLOOKUP($C53&amp;P$21,#REF!&amp;#REF!,#REF!))</f>
        <v/>
      </c>
      <c r="Q53" s="288" t="str" cm="1">
        <f t="array" ref="Q53">IF($C53="","",_xlfn.XLOOKUP($C53&amp;Q$21,#REF!&amp;#REF!,#REF!))</f>
        <v/>
      </c>
      <c r="R53" s="288" t="str" cm="1">
        <f t="array" ref="R53">IF($C53="","",_xlfn.XLOOKUP($C53&amp;R$21,#REF!&amp;#REF!,#REF!))</f>
        <v/>
      </c>
      <c r="S53" s="288" t="str" cm="1">
        <f t="array" ref="S53">IF($C53="","",_xlfn.XLOOKUP($C53&amp;S$21,#REF!&amp;#REF!,#REF!))</f>
        <v/>
      </c>
      <c r="T53" s="288" t="str" cm="1">
        <f t="array" ref="T53">IF($C53="","",_xlfn.XLOOKUP($C53&amp;T$21,#REF!&amp;#REF!,#REF!))</f>
        <v/>
      </c>
      <c r="U53" s="600"/>
      <c r="V53" s="601"/>
      <c r="W53" s="308"/>
      <c r="X53" s="320" t="e">
        <f t="shared" si="15"/>
        <v>#VALUE!</v>
      </c>
      <c r="Y53" s="320" t="e">
        <f t="shared" si="16"/>
        <v>#VALUE!</v>
      </c>
      <c r="Z53" s="320" t="e">
        <f t="shared" si="17"/>
        <v>#VALUE!</v>
      </c>
      <c r="AA53" s="320" t="e">
        <f t="shared" si="12"/>
        <v>#VALUE!</v>
      </c>
      <c r="AB53" s="320" t="e">
        <f t="shared" si="13"/>
        <v>#VALUE!</v>
      </c>
      <c r="AC53" s="320" t="e">
        <f t="shared" si="14"/>
        <v>#VALUE!</v>
      </c>
    </row>
    <row r="54" spans="2:29" s="30" customFormat="1" ht="30" customHeight="1">
      <c r="B54" s="345">
        <v>33</v>
      </c>
      <c r="C54" s="302" t="str">
        <f t="array" ref="C54">IF('GRR Data'!C37="","",'GRR Data'!C37)</f>
        <v/>
      </c>
      <c r="D54" s="302" t="str">
        <f t="array" ref="D54">IF('GRR Data'!D37="","",'GRR Data'!D37)</f>
        <v/>
      </c>
      <c r="E54" s="300" t="str">
        <f t="array" ref="E54">IF('GRR Data'!G37="","",'GRR Data'!G37)</f>
        <v/>
      </c>
      <c r="F54" s="300" t="str">
        <f t="array" ref="F54">IF('GRR Data'!H37="","",'GRR Data'!H37)</f>
        <v/>
      </c>
      <c r="G54" s="300" t="str">
        <f t="array" ref="G54">IF('GRR Data'!K37="","",'GRR Data'!K37)</f>
        <v/>
      </c>
      <c r="H54" s="291" t="e">
        <v>#VALUE!</v>
      </c>
      <c r="I54" s="335" t="e">
        <v>#VALUE!</v>
      </c>
      <c r="J54" s="291" t="e">
        <v>#VALUE!</v>
      </c>
      <c r="K54" s="282" t="str">
        <v/>
      </c>
      <c r="L54" s="282" t="str">
        <v/>
      </c>
      <c r="M54" s="288" t="str" cm="1">
        <f t="array" ref="M54">IF($C54="","",_xlfn.XLOOKUP($C54&amp;M$21,#REF!&amp;#REF!,#REF!))</f>
        <v/>
      </c>
      <c r="N54" s="288" t="str" cm="1">
        <f t="array" ref="N54">IF($C54="","",_xlfn.XLOOKUP($C54&amp;N$21,#REF!&amp;#REF!,#REF!))</f>
        <v/>
      </c>
      <c r="O54" s="288" t="str" cm="1">
        <f t="array" ref="O54">IF($C54="","",_xlfn.XLOOKUP($C54&amp;O$21,#REF!&amp;#REF!,#REF!))</f>
        <v/>
      </c>
      <c r="P54" s="288" t="str" cm="1">
        <f t="array" ref="P54">IF($C54="","",_xlfn.XLOOKUP($C54&amp;P$21,#REF!&amp;#REF!,#REF!))</f>
        <v/>
      </c>
      <c r="Q54" s="288" t="str" cm="1">
        <f t="array" ref="Q54">IF($C54="","",_xlfn.XLOOKUP($C54&amp;Q$21,#REF!&amp;#REF!,#REF!))</f>
        <v/>
      </c>
      <c r="R54" s="288" t="str" cm="1">
        <f t="array" ref="R54">IF($C54="","",_xlfn.XLOOKUP($C54&amp;R$21,#REF!&amp;#REF!,#REF!))</f>
        <v/>
      </c>
      <c r="S54" s="288" t="str" cm="1">
        <f t="array" ref="S54">IF($C54="","",_xlfn.XLOOKUP($C54&amp;S$21,#REF!&amp;#REF!,#REF!))</f>
        <v/>
      </c>
      <c r="T54" s="288" t="str" cm="1">
        <f t="array" ref="T54">IF($C54="","",_xlfn.XLOOKUP($C54&amp;T$21,#REF!&amp;#REF!,#REF!))</f>
        <v/>
      </c>
      <c r="U54" s="600"/>
      <c r="V54" s="601"/>
      <c r="W54" s="308"/>
      <c r="X54" s="320" t="e">
        <f t="shared" si="15"/>
        <v>#VALUE!</v>
      </c>
      <c r="Y54" s="320" t="e">
        <f t="shared" si="16"/>
        <v>#VALUE!</v>
      </c>
      <c r="Z54" s="320" t="e">
        <f t="shared" si="17"/>
        <v>#VALUE!</v>
      </c>
      <c r="AA54" s="320" t="e">
        <f t="shared" si="12"/>
        <v>#VALUE!</v>
      </c>
      <c r="AB54" s="320" t="e">
        <f t="shared" si="13"/>
        <v>#VALUE!</v>
      </c>
      <c r="AC54" s="320" t="e">
        <f t="shared" si="14"/>
        <v>#VALUE!</v>
      </c>
    </row>
    <row r="55" spans="2:29" s="30" customFormat="1" ht="30" customHeight="1">
      <c r="B55" s="345">
        <v>34</v>
      </c>
      <c r="C55" s="302" t="str">
        <f t="array" ref="C55">IF('GRR Data'!C38="","",'GRR Data'!C38)</f>
        <v/>
      </c>
      <c r="D55" s="302" t="str">
        <f t="array" ref="D55">IF('GRR Data'!D38="","",'GRR Data'!D38)</f>
        <v/>
      </c>
      <c r="E55" s="300" t="str">
        <f t="array" ref="E55">IF('GRR Data'!G38="","",'GRR Data'!G38)</f>
        <v/>
      </c>
      <c r="F55" s="300" t="str">
        <f t="array" ref="F55">IF('GRR Data'!H38="","",'GRR Data'!H38)</f>
        <v/>
      </c>
      <c r="G55" s="300" t="str">
        <f t="array" ref="G55">IF('GRR Data'!K38="","",'GRR Data'!K38)</f>
        <v/>
      </c>
      <c r="H55" s="291" t="e">
        <v>#VALUE!</v>
      </c>
      <c r="I55" s="335" t="e">
        <v>#VALUE!</v>
      </c>
      <c r="J55" s="291" t="e">
        <v>#VALUE!</v>
      </c>
      <c r="K55" s="282" t="str">
        <v/>
      </c>
      <c r="L55" s="282" t="str">
        <v/>
      </c>
      <c r="M55" s="288" t="str" cm="1">
        <f t="array" ref="M55">IF($C55="","",_xlfn.XLOOKUP($C55&amp;M$21,#REF!&amp;#REF!,#REF!))</f>
        <v/>
      </c>
      <c r="N55" s="288" t="str" cm="1">
        <f t="array" ref="N55">IF($C55="","",_xlfn.XLOOKUP($C55&amp;N$21,#REF!&amp;#REF!,#REF!))</f>
        <v/>
      </c>
      <c r="O55" s="288" t="str" cm="1">
        <f t="array" ref="O55">IF($C55="","",_xlfn.XLOOKUP($C55&amp;O$21,#REF!&amp;#REF!,#REF!))</f>
        <v/>
      </c>
      <c r="P55" s="288" t="str" cm="1">
        <f t="array" ref="P55">IF($C55="","",_xlfn.XLOOKUP($C55&amp;P$21,#REF!&amp;#REF!,#REF!))</f>
        <v/>
      </c>
      <c r="Q55" s="288" t="str" cm="1">
        <f t="array" ref="Q55">IF($C55="","",_xlfn.XLOOKUP($C55&amp;Q$21,#REF!&amp;#REF!,#REF!))</f>
        <v/>
      </c>
      <c r="R55" s="288" t="str" cm="1">
        <f t="array" ref="R55">IF($C55="","",_xlfn.XLOOKUP($C55&amp;R$21,#REF!&amp;#REF!,#REF!))</f>
        <v/>
      </c>
      <c r="S55" s="288" t="str" cm="1">
        <f t="array" ref="S55">IF($C55="","",_xlfn.XLOOKUP($C55&amp;S$21,#REF!&amp;#REF!,#REF!))</f>
        <v/>
      </c>
      <c r="T55" s="288" t="str" cm="1">
        <f t="array" ref="T55">IF($C55="","",_xlfn.XLOOKUP($C55&amp;T$21,#REF!&amp;#REF!,#REF!))</f>
        <v/>
      </c>
      <c r="U55" s="600"/>
      <c r="V55" s="601"/>
      <c r="W55" s="308"/>
      <c r="X55" s="320" t="e">
        <f t="shared" si="15"/>
        <v>#VALUE!</v>
      </c>
      <c r="Y55" s="320" t="e">
        <f t="shared" si="16"/>
        <v>#VALUE!</v>
      </c>
      <c r="Z55" s="320" t="e">
        <f t="shared" si="17"/>
        <v>#VALUE!</v>
      </c>
      <c r="AA55" s="320" t="e">
        <f t="shared" si="12"/>
        <v>#VALUE!</v>
      </c>
      <c r="AB55" s="320" t="e">
        <f t="shared" si="13"/>
        <v>#VALUE!</v>
      </c>
      <c r="AC55" s="320" t="e">
        <f t="shared" si="14"/>
        <v>#VALUE!</v>
      </c>
    </row>
    <row r="56" spans="2:29" s="30" customFormat="1" ht="30" customHeight="1">
      <c r="B56" s="345">
        <v>35</v>
      </c>
      <c r="C56" s="302" t="str">
        <f t="array" ref="C56">IF('GRR Data'!C39="","",'GRR Data'!C39)</f>
        <v/>
      </c>
      <c r="D56" s="302" t="str">
        <f t="array" ref="D56">IF('GRR Data'!D39="","",'GRR Data'!D39)</f>
        <v/>
      </c>
      <c r="E56" s="300" t="str">
        <f t="array" ref="E56">IF('GRR Data'!G39="","",'GRR Data'!G39)</f>
        <v/>
      </c>
      <c r="F56" s="300" t="str">
        <f t="array" ref="F56">IF('GRR Data'!H39="","",'GRR Data'!H39)</f>
        <v/>
      </c>
      <c r="G56" s="300" t="str">
        <f t="array" ref="G56">IF('GRR Data'!K39="","",'GRR Data'!K39)</f>
        <v/>
      </c>
      <c r="H56" s="291" t="e">
        <v>#VALUE!</v>
      </c>
      <c r="I56" s="335" t="e">
        <v>#VALUE!</v>
      </c>
      <c r="J56" s="291" t="e">
        <v>#VALUE!</v>
      </c>
      <c r="K56" s="282" t="str">
        <v/>
      </c>
      <c r="L56" s="282" t="str">
        <v/>
      </c>
      <c r="M56" s="288" t="str" cm="1">
        <f t="array" ref="M56">IF($C56="","",_xlfn.XLOOKUP($C56&amp;M$21,#REF!&amp;#REF!,#REF!))</f>
        <v/>
      </c>
      <c r="N56" s="288" t="str" cm="1">
        <f t="array" ref="N56">IF($C56="","",_xlfn.XLOOKUP($C56&amp;N$21,#REF!&amp;#REF!,#REF!))</f>
        <v/>
      </c>
      <c r="O56" s="288" t="str" cm="1">
        <f t="array" ref="O56">IF($C56="","",_xlfn.XLOOKUP($C56&amp;O$21,#REF!&amp;#REF!,#REF!))</f>
        <v/>
      </c>
      <c r="P56" s="288" t="str" cm="1">
        <f t="array" ref="P56">IF($C56="","",_xlfn.XLOOKUP($C56&amp;P$21,#REF!&amp;#REF!,#REF!))</f>
        <v/>
      </c>
      <c r="Q56" s="288" t="str" cm="1">
        <f t="array" ref="Q56">IF($C56="","",_xlfn.XLOOKUP($C56&amp;Q$21,#REF!&amp;#REF!,#REF!))</f>
        <v/>
      </c>
      <c r="R56" s="288" t="str" cm="1">
        <f t="array" ref="R56">IF($C56="","",_xlfn.XLOOKUP($C56&amp;R$21,#REF!&amp;#REF!,#REF!))</f>
        <v/>
      </c>
      <c r="S56" s="288" t="str" cm="1">
        <f t="array" ref="S56">IF($C56="","",_xlfn.XLOOKUP($C56&amp;S$21,#REF!&amp;#REF!,#REF!))</f>
        <v/>
      </c>
      <c r="T56" s="288" t="str" cm="1">
        <f t="array" ref="T56">IF($C56="","",_xlfn.XLOOKUP($C56&amp;T$21,#REF!&amp;#REF!,#REF!))</f>
        <v/>
      </c>
      <c r="U56" s="600"/>
      <c r="V56" s="601"/>
      <c r="W56" s="308"/>
      <c r="X56" s="320" t="e">
        <f t="shared" si="15"/>
        <v>#VALUE!</v>
      </c>
      <c r="Y56" s="320" t="e">
        <f t="shared" si="16"/>
        <v>#VALUE!</v>
      </c>
      <c r="Z56" s="320" t="e">
        <f t="shared" si="17"/>
        <v>#VALUE!</v>
      </c>
      <c r="AA56" s="320" t="e">
        <f t="shared" si="12"/>
        <v>#VALUE!</v>
      </c>
      <c r="AB56" s="320" t="e">
        <f t="shared" si="13"/>
        <v>#VALUE!</v>
      </c>
      <c r="AC56" s="320" t="e">
        <f t="shared" si="14"/>
        <v>#VALUE!</v>
      </c>
    </row>
    <row r="57" spans="2:29" s="30" customFormat="1" ht="30" customHeight="1">
      <c r="B57" s="345">
        <v>36</v>
      </c>
      <c r="C57" s="302" t="str">
        <f t="array" ref="C57">IF('GRR Data'!C40="","",'GRR Data'!C40)</f>
        <v/>
      </c>
      <c r="D57" s="302" t="str">
        <f t="array" ref="D57">IF('GRR Data'!D40="","",'GRR Data'!D40)</f>
        <v/>
      </c>
      <c r="E57" s="300" t="str">
        <f t="array" ref="E57">IF('GRR Data'!G40="","",'GRR Data'!G40)</f>
        <v/>
      </c>
      <c r="F57" s="300" t="str">
        <f t="array" ref="F57">IF('GRR Data'!H40="","",'GRR Data'!H40)</f>
        <v/>
      </c>
      <c r="G57" s="300" t="str">
        <f t="array" ref="G57">IF('GRR Data'!K40="","",'GRR Data'!K40)</f>
        <v/>
      </c>
      <c r="H57" s="291" t="e">
        <v>#VALUE!</v>
      </c>
      <c r="I57" s="335" t="e">
        <v>#VALUE!</v>
      </c>
      <c r="J57" s="291" t="e">
        <v>#VALUE!</v>
      </c>
      <c r="K57" s="282" t="str">
        <v/>
      </c>
      <c r="L57" s="282" t="str">
        <v/>
      </c>
      <c r="M57" s="288" t="str" cm="1">
        <f t="array" ref="M57">IF($C57="","",_xlfn.XLOOKUP($C57&amp;M$21,#REF!&amp;#REF!,#REF!))</f>
        <v/>
      </c>
      <c r="N57" s="288" t="str" cm="1">
        <f t="array" ref="N57">IF($C57="","",_xlfn.XLOOKUP($C57&amp;N$21,#REF!&amp;#REF!,#REF!))</f>
        <v/>
      </c>
      <c r="O57" s="288" t="str" cm="1">
        <f t="array" ref="O57">IF($C57="","",_xlfn.XLOOKUP($C57&amp;O$21,#REF!&amp;#REF!,#REF!))</f>
        <v/>
      </c>
      <c r="P57" s="288" t="str" cm="1">
        <f t="array" ref="P57">IF($C57="","",_xlfn.XLOOKUP($C57&amp;P$21,#REF!&amp;#REF!,#REF!))</f>
        <v/>
      </c>
      <c r="Q57" s="288" t="str" cm="1">
        <f t="array" ref="Q57">IF($C57="","",_xlfn.XLOOKUP($C57&amp;Q$21,#REF!&amp;#REF!,#REF!))</f>
        <v/>
      </c>
      <c r="R57" s="288" t="str" cm="1">
        <f t="array" ref="R57">IF($C57="","",_xlfn.XLOOKUP($C57&amp;R$21,#REF!&amp;#REF!,#REF!))</f>
        <v/>
      </c>
      <c r="S57" s="288" t="str" cm="1">
        <f t="array" ref="S57">IF($C57="","",_xlfn.XLOOKUP($C57&amp;S$21,#REF!&amp;#REF!,#REF!))</f>
        <v/>
      </c>
      <c r="T57" s="288" t="str" cm="1">
        <f t="array" ref="T57">IF($C57="","",_xlfn.XLOOKUP($C57&amp;T$21,#REF!&amp;#REF!,#REF!))</f>
        <v/>
      </c>
      <c r="U57" s="600"/>
      <c r="V57" s="601"/>
      <c r="W57" s="308"/>
      <c r="X57" s="320" t="e">
        <f t="shared" si="15"/>
        <v>#VALUE!</v>
      </c>
      <c r="Y57" s="320" t="e">
        <f t="shared" si="16"/>
        <v>#VALUE!</v>
      </c>
      <c r="Z57" s="320" t="e">
        <f t="shared" si="17"/>
        <v>#VALUE!</v>
      </c>
      <c r="AA57" s="320" t="e">
        <f t="shared" si="12"/>
        <v>#VALUE!</v>
      </c>
      <c r="AB57" s="320" t="e">
        <f t="shared" si="13"/>
        <v>#VALUE!</v>
      </c>
      <c r="AC57" s="320" t="e">
        <f t="shared" si="14"/>
        <v>#VALUE!</v>
      </c>
    </row>
    <row r="58" spans="2:29" s="30" customFormat="1" ht="30" customHeight="1">
      <c r="B58" s="345">
        <v>37</v>
      </c>
      <c r="C58" s="302" t="str">
        <f t="array" ref="C58">IF('GRR Data'!C41="","",'GRR Data'!C41)</f>
        <v/>
      </c>
      <c r="D58" s="302" t="str">
        <f t="array" ref="D58">IF('GRR Data'!D41="","",'GRR Data'!D41)</f>
        <v/>
      </c>
      <c r="E58" s="300" t="str">
        <f t="array" ref="E58">IF('GRR Data'!G41="","",'GRR Data'!G41)</f>
        <v/>
      </c>
      <c r="F58" s="300" t="str">
        <f t="array" ref="F58">IF('GRR Data'!H41="","",'GRR Data'!H41)</f>
        <v/>
      </c>
      <c r="G58" s="300" t="str">
        <f t="array" ref="G58">IF('GRR Data'!K41="","",'GRR Data'!K41)</f>
        <v/>
      </c>
      <c r="H58" s="291" t="e">
        <v>#VALUE!</v>
      </c>
      <c r="I58" s="335" t="e">
        <v>#VALUE!</v>
      </c>
      <c r="J58" s="291" t="e">
        <v>#VALUE!</v>
      </c>
      <c r="K58" s="282" t="str">
        <v/>
      </c>
      <c r="L58" s="282" t="str">
        <v/>
      </c>
      <c r="M58" s="288" t="str" cm="1">
        <f t="array" ref="M58">IF($C58="","",_xlfn.XLOOKUP($C58&amp;M$21,#REF!&amp;#REF!,#REF!))</f>
        <v/>
      </c>
      <c r="N58" s="288" t="str" cm="1">
        <f t="array" ref="N58">IF($C58="","",_xlfn.XLOOKUP($C58&amp;N$21,#REF!&amp;#REF!,#REF!))</f>
        <v/>
      </c>
      <c r="O58" s="288" t="str" cm="1">
        <f t="array" ref="O58">IF($C58="","",_xlfn.XLOOKUP($C58&amp;O$21,#REF!&amp;#REF!,#REF!))</f>
        <v/>
      </c>
      <c r="P58" s="288" t="str" cm="1">
        <f t="array" ref="P58">IF($C58="","",_xlfn.XLOOKUP($C58&amp;P$21,#REF!&amp;#REF!,#REF!))</f>
        <v/>
      </c>
      <c r="Q58" s="288" t="str" cm="1">
        <f t="array" ref="Q58">IF($C58="","",_xlfn.XLOOKUP($C58&amp;Q$21,#REF!&amp;#REF!,#REF!))</f>
        <v/>
      </c>
      <c r="R58" s="288" t="str" cm="1">
        <f t="array" ref="R58">IF($C58="","",_xlfn.XLOOKUP($C58&amp;R$21,#REF!&amp;#REF!,#REF!))</f>
        <v/>
      </c>
      <c r="S58" s="288" t="str" cm="1">
        <f t="array" ref="S58">IF($C58="","",_xlfn.XLOOKUP($C58&amp;S$21,#REF!&amp;#REF!,#REF!))</f>
        <v/>
      </c>
      <c r="T58" s="288" t="str" cm="1">
        <f t="array" ref="T58">IF($C58="","",_xlfn.XLOOKUP($C58&amp;T$21,#REF!&amp;#REF!,#REF!))</f>
        <v/>
      </c>
      <c r="U58" s="600"/>
      <c r="V58" s="601"/>
      <c r="W58" s="308"/>
      <c r="X58" s="320" t="e">
        <f t="shared" si="15"/>
        <v>#VALUE!</v>
      </c>
      <c r="Y58" s="320" t="e">
        <f t="shared" si="16"/>
        <v>#VALUE!</v>
      </c>
      <c r="Z58" s="320" t="e">
        <f t="shared" si="17"/>
        <v>#VALUE!</v>
      </c>
      <c r="AA58" s="320" t="e">
        <f t="shared" si="12"/>
        <v>#VALUE!</v>
      </c>
      <c r="AB58" s="320" t="e">
        <f t="shared" si="13"/>
        <v>#VALUE!</v>
      </c>
      <c r="AC58" s="320" t="e">
        <f t="shared" si="14"/>
        <v>#VALUE!</v>
      </c>
    </row>
    <row r="59" spans="2:29" s="30" customFormat="1" ht="30" customHeight="1">
      <c r="B59" s="345">
        <v>38</v>
      </c>
      <c r="C59" s="302" t="str">
        <f t="array" ref="C59">IF('GRR Data'!C42="","",'GRR Data'!C42)</f>
        <v/>
      </c>
      <c r="D59" s="302" t="str">
        <f t="array" ref="D59">IF('GRR Data'!D42="","",'GRR Data'!D42)</f>
        <v/>
      </c>
      <c r="E59" s="300" t="str">
        <f t="array" ref="E59">IF('GRR Data'!G42="","",'GRR Data'!G42)</f>
        <v/>
      </c>
      <c r="F59" s="300" t="str">
        <f t="array" ref="F59">IF('GRR Data'!H42="","",'GRR Data'!H42)</f>
        <v/>
      </c>
      <c r="G59" s="300" t="str">
        <f t="array" ref="G59">IF('GRR Data'!K42="","",'GRR Data'!K42)</f>
        <v/>
      </c>
      <c r="H59" s="291" t="e">
        <v>#VALUE!</v>
      </c>
      <c r="I59" s="335" t="e">
        <v>#VALUE!</v>
      </c>
      <c r="J59" s="291" t="e">
        <v>#VALUE!</v>
      </c>
      <c r="K59" s="282" t="str">
        <v/>
      </c>
      <c r="L59" s="282" t="str">
        <v/>
      </c>
      <c r="M59" s="288" t="str" cm="1">
        <f t="array" ref="M59">IF($C59="","",_xlfn.XLOOKUP($C59&amp;M$21,#REF!&amp;#REF!,#REF!))</f>
        <v/>
      </c>
      <c r="N59" s="288" t="str" cm="1">
        <f t="array" ref="N59">IF($C59="","",_xlfn.XLOOKUP($C59&amp;N$21,#REF!&amp;#REF!,#REF!))</f>
        <v/>
      </c>
      <c r="O59" s="288" t="str" cm="1">
        <f t="array" ref="O59">IF($C59="","",_xlfn.XLOOKUP($C59&amp;O$21,#REF!&amp;#REF!,#REF!))</f>
        <v/>
      </c>
      <c r="P59" s="288" t="str" cm="1">
        <f t="array" ref="P59">IF($C59="","",_xlfn.XLOOKUP($C59&amp;P$21,#REF!&amp;#REF!,#REF!))</f>
        <v/>
      </c>
      <c r="Q59" s="288" t="str" cm="1">
        <f t="array" ref="Q59">IF($C59="","",_xlfn.XLOOKUP($C59&amp;Q$21,#REF!&amp;#REF!,#REF!))</f>
        <v/>
      </c>
      <c r="R59" s="288" t="str" cm="1">
        <f t="array" ref="R59">IF($C59="","",_xlfn.XLOOKUP($C59&amp;R$21,#REF!&amp;#REF!,#REF!))</f>
        <v/>
      </c>
      <c r="S59" s="288" t="str" cm="1">
        <f t="array" ref="S59">IF($C59="","",_xlfn.XLOOKUP($C59&amp;S$21,#REF!&amp;#REF!,#REF!))</f>
        <v/>
      </c>
      <c r="T59" s="288" t="str" cm="1">
        <f t="array" ref="T59">IF($C59="","",_xlfn.XLOOKUP($C59&amp;T$21,#REF!&amp;#REF!,#REF!))</f>
        <v/>
      </c>
      <c r="U59" s="600"/>
      <c r="V59" s="601"/>
      <c r="W59" s="308"/>
      <c r="X59" s="320" t="e">
        <f t="shared" si="15"/>
        <v>#VALUE!</v>
      </c>
      <c r="Y59" s="320" t="e">
        <f t="shared" si="16"/>
        <v>#VALUE!</v>
      </c>
      <c r="Z59" s="320" t="e">
        <f t="shared" si="17"/>
        <v>#VALUE!</v>
      </c>
      <c r="AA59" s="320" t="e">
        <f t="shared" si="12"/>
        <v>#VALUE!</v>
      </c>
      <c r="AB59" s="320" t="e">
        <f t="shared" si="13"/>
        <v>#VALUE!</v>
      </c>
      <c r="AC59" s="320" t="e">
        <f t="shared" si="14"/>
        <v>#VALUE!</v>
      </c>
    </row>
    <row r="60" spans="2:29" s="30" customFormat="1" ht="30" customHeight="1">
      <c r="B60" s="345">
        <v>39</v>
      </c>
      <c r="C60" s="302" t="str">
        <f t="array" ref="C60">IF('GRR Data'!C43="","",'GRR Data'!C43)</f>
        <v/>
      </c>
      <c r="D60" s="302" t="str">
        <f t="array" ref="D60">IF('GRR Data'!D43="","",'GRR Data'!D43)</f>
        <v/>
      </c>
      <c r="E60" s="300" t="str">
        <f t="array" ref="E60">IF('GRR Data'!G43="","",'GRR Data'!G43)</f>
        <v/>
      </c>
      <c r="F60" s="300" t="str">
        <f t="array" ref="F60">IF('GRR Data'!H43="","",'GRR Data'!H43)</f>
        <v/>
      </c>
      <c r="G60" s="300" t="str">
        <f t="array" ref="G60">IF('GRR Data'!K43="","",'GRR Data'!K43)</f>
        <v/>
      </c>
      <c r="H60" s="291" t="e">
        <v>#VALUE!</v>
      </c>
      <c r="I60" s="335" t="e">
        <v>#VALUE!</v>
      </c>
      <c r="J60" s="291" t="e">
        <v>#VALUE!</v>
      </c>
      <c r="K60" s="282" t="str">
        <v/>
      </c>
      <c r="L60" s="282" t="str">
        <v/>
      </c>
      <c r="M60" s="288" t="str" cm="1">
        <f t="array" ref="M60">IF($C60="","",_xlfn.XLOOKUP($C60&amp;M$21,#REF!&amp;#REF!,#REF!))</f>
        <v/>
      </c>
      <c r="N60" s="288" t="str" cm="1">
        <f t="array" ref="N60">IF($C60="","",_xlfn.XLOOKUP($C60&amp;N$21,#REF!&amp;#REF!,#REF!))</f>
        <v/>
      </c>
      <c r="O60" s="288" t="str" cm="1">
        <f t="array" ref="O60">IF($C60="","",_xlfn.XLOOKUP($C60&amp;O$21,#REF!&amp;#REF!,#REF!))</f>
        <v/>
      </c>
      <c r="P60" s="288" t="str" cm="1">
        <f t="array" ref="P60">IF($C60="","",_xlfn.XLOOKUP($C60&amp;P$21,#REF!&amp;#REF!,#REF!))</f>
        <v/>
      </c>
      <c r="Q60" s="288" t="str" cm="1">
        <f t="array" ref="Q60">IF($C60="","",_xlfn.XLOOKUP($C60&amp;Q$21,#REF!&amp;#REF!,#REF!))</f>
        <v/>
      </c>
      <c r="R60" s="288" t="str" cm="1">
        <f t="array" ref="R60">IF($C60="","",_xlfn.XLOOKUP($C60&amp;R$21,#REF!&amp;#REF!,#REF!))</f>
        <v/>
      </c>
      <c r="S60" s="288" t="str" cm="1">
        <f t="array" ref="S60">IF($C60="","",_xlfn.XLOOKUP($C60&amp;S$21,#REF!&amp;#REF!,#REF!))</f>
        <v/>
      </c>
      <c r="T60" s="288" t="str" cm="1">
        <f t="array" ref="T60">IF($C60="","",_xlfn.XLOOKUP($C60&amp;T$21,#REF!&amp;#REF!,#REF!))</f>
        <v/>
      </c>
      <c r="U60" s="600"/>
      <c r="V60" s="601"/>
      <c r="W60" s="308"/>
      <c r="X60" s="320" t="e">
        <f t="shared" si="15"/>
        <v>#VALUE!</v>
      </c>
      <c r="Y60" s="320" t="e">
        <f t="shared" si="16"/>
        <v>#VALUE!</v>
      </c>
      <c r="Z60" s="320" t="e">
        <f t="shared" si="17"/>
        <v>#VALUE!</v>
      </c>
      <c r="AA60" s="320" t="e">
        <f t="shared" si="12"/>
        <v>#VALUE!</v>
      </c>
      <c r="AB60" s="320" t="e">
        <f t="shared" si="13"/>
        <v>#VALUE!</v>
      </c>
      <c r="AC60" s="320" t="e">
        <f t="shared" si="14"/>
        <v>#VALUE!</v>
      </c>
    </row>
    <row r="61" spans="2:29" s="30" customFormat="1" ht="30" customHeight="1">
      <c r="B61" s="345">
        <v>40</v>
      </c>
      <c r="C61" s="302" t="str">
        <f t="array" ref="C61">IF('GRR Data'!C44="","",'GRR Data'!C44)</f>
        <v/>
      </c>
      <c r="D61" s="302" t="str">
        <f t="array" ref="D61">IF('GRR Data'!D44="","",'GRR Data'!D44)</f>
        <v/>
      </c>
      <c r="E61" s="300" t="str">
        <f t="array" ref="E61">IF('GRR Data'!G44="","",'GRR Data'!G44)</f>
        <v/>
      </c>
      <c r="F61" s="300" t="str">
        <f t="array" ref="F61">IF('GRR Data'!H44="","",'GRR Data'!H44)</f>
        <v/>
      </c>
      <c r="G61" s="300" t="str">
        <f t="array" ref="G61">IF('GRR Data'!K44="","",'GRR Data'!K44)</f>
        <v/>
      </c>
      <c r="H61" s="291" t="e">
        <v>#VALUE!</v>
      </c>
      <c r="I61" s="335" t="e">
        <v>#VALUE!</v>
      </c>
      <c r="J61" s="291" t="e">
        <v>#VALUE!</v>
      </c>
      <c r="K61" s="282" t="str">
        <v/>
      </c>
      <c r="L61" s="282" t="str">
        <v/>
      </c>
      <c r="M61" s="288" t="str" cm="1">
        <f t="array" ref="M61">IF($C61="","",_xlfn.XLOOKUP($C61&amp;M$21,#REF!&amp;#REF!,#REF!))</f>
        <v/>
      </c>
      <c r="N61" s="288" t="str" cm="1">
        <f t="array" ref="N61">IF($C61="","",_xlfn.XLOOKUP($C61&amp;N$21,#REF!&amp;#REF!,#REF!))</f>
        <v/>
      </c>
      <c r="O61" s="288" t="str" cm="1">
        <f t="array" ref="O61">IF($C61="","",_xlfn.XLOOKUP($C61&amp;O$21,#REF!&amp;#REF!,#REF!))</f>
        <v/>
      </c>
      <c r="P61" s="288" t="str" cm="1">
        <f t="array" ref="P61">IF($C61="","",_xlfn.XLOOKUP($C61&amp;P$21,#REF!&amp;#REF!,#REF!))</f>
        <v/>
      </c>
      <c r="Q61" s="288" t="str" cm="1">
        <f t="array" ref="Q61">IF($C61="","",_xlfn.XLOOKUP($C61&amp;Q$21,#REF!&amp;#REF!,#REF!))</f>
        <v/>
      </c>
      <c r="R61" s="288" t="str" cm="1">
        <f t="array" ref="R61">IF($C61="","",_xlfn.XLOOKUP($C61&amp;R$21,#REF!&amp;#REF!,#REF!))</f>
        <v/>
      </c>
      <c r="S61" s="288" t="str" cm="1">
        <f t="array" ref="S61">IF($C61="","",_xlfn.XLOOKUP($C61&amp;S$21,#REF!&amp;#REF!,#REF!))</f>
        <v/>
      </c>
      <c r="T61" s="288" t="str" cm="1">
        <f t="array" ref="T61">IF($C61="","",_xlfn.XLOOKUP($C61&amp;T$21,#REF!&amp;#REF!,#REF!))</f>
        <v/>
      </c>
      <c r="U61" s="600"/>
      <c r="V61" s="601"/>
      <c r="W61" s="308"/>
      <c r="X61" s="320" t="e">
        <f t="shared" si="15"/>
        <v>#VALUE!</v>
      </c>
      <c r="Y61" s="320" t="e">
        <f t="shared" si="16"/>
        <v>#VALUE!</v>
      </c>
      <c r="Z61" s="320" t="e">
        <f t="shared" si="17"/>
        <v>#VALUE!</v>
      </c>
      <c r="AA61" s="320" t="e">
        <f t="shared" si="12"/>
        <v>#VALUE!</v>
      </c>
      <c r="AB61" s="320" t="e">
        <f t="shared" si="13"/>
        <v>#VALUE!</v>
      </c>
      <c r="AC61" s="320" t="e">
        <f t="shared" si="14"/>
        <v>#VALUE!</v>
      </c>
    </row>
    <row r="62" spans="2:29" s="30" customFormat="1" ht="30" customHeight="1">
      <c r="B62" s="345">
        <v>41</v>
      </c>
      <c r="C62" s="302" t="str">
        <f t="array" ref="C62">IF('GRR Data'!C45="","",'GRR Data'!C45)</f>
        <v/>
      </c>
      <c r="D62" s="302" t="str">
        <f t="array" ref="D62">IF('GRR Data'!D45="","",'GRR Data'!D45)</f>
        <v/>
      </c>
      <c r="E62" s="300" t="str">
        <f t="array" ref="E62">IF('GRR Data'!G45="","",'GRR Data'!G45)</f>
        <v/>
      </c>
      <c r="F62" s="300" t="str">
        <f t="array" ref="F62">IF('GRR Data'!H45="","",'GRR Data'!H45)</f>
        <v/>
      </c>
      <c r="G62" s="300" t="str">
        <f t="array" ref="G62">IF('GRR Data'!K45="","",'GRR Data'!K45)</f>
        <v/>
      </c>
      <c r="H62" s="291" t="e">
        <v>#VALUE!</v>
      </c>
      <c r="I62" s="335" t="e">
        <v>#VALUE!</v>
      </c>
      <c r="J62" s="291" t="e">
        <v>#VALUE!</v>
      </c>
      <c r="K62" s="282" t="str">
        <v/>
      </c>
      <c r="L62" s="282" t="str">
        <v/>
      </c>
      <c r="M62" s="288" t="str" cm="1">
        <f t="array" ref="M62">IF($C62="","",_xlfn.XLOOKUP($C62&amp;M$21,#REF!&amp;#REF!,#REF!))</f>
        <v/>
      </c>
      <c r="N62" s="288" t="str" cm="1">
        <f t="array" ref="N62">IF($C62="","",_xlfn.XLOOKUP($C62&amp;N$21,#REF!&amp;#REF!,#REF!))</f>
        <v/>
      </c>
      <c r="O62" s="288" t="str" cm="1">
        <f t="array" ref="O62">IF($C62="","",_xlfn.XLOOKUP($C62&amp;O$21,#REF!&amp;#REF!,#REF!))</f>
        <v/>
      </c>
      <c r="P62" s="288" t="str" cm="1">
        <f t="array" ref="P62">IF($C62="","",_xlfn.XLOOKUP($C62&amp;P$21,#REF!&amp;#REF!,#REF!))</f>
        <v/>
      </c>
      <c r="Q62" s="288" t="str" cm="1">
        <f t="array" ref="Q62">IF($C62="","",_xlfn.XLOOKUP($C62&amp;Q$21,#REF!&amp;#REF!,#REF!))</f>
        <v/>
      </c>
      <c r="R62" s="288" t="str" cm="1">
        <f t="array" ref="R62">IF($C62="","",_xlfn.XLOOKUP($C62&amp;R$21,#REF!&amp;#REF!,#REF!))</f>
        <v/>
      </c>
      <c r="S62" s="288" t="str" cm="1">
        <f t="array" ref="S62">IF($C62="","",_xlfn.XLOOKUP($C62&amp;S$21,#REF!&amp;#REF!,#REF!))</f>
        <v/>
      </c>
      <c r="T62" s="288" t="str" cm="1">
        <f t="array" ref="T62">IF($C62="","",_xlfn.XLOOKUP($C62&amp;T$21,#REF!&amp;#REF!,#REF!))</f>
        <v/>
      </c>
      <c r="U62" s="600"/>
      <c r="V62" s="601"/>
      <c r="W62" s="308"/>
      <c r="X62" s="320" t="e">
        <f t="shared" si="15"/>
        <v>#VALUE!</v>
      </c>
      <c r="Y62" s="320" t="e">
        <f t="shared" si="16"/>
        <v>#VALUE!</v>
      </c>
      <c r="Z62" s="320" t="e">
        <f t="shared" si="17"/>
        <v>#VALUE!</v>
      </c>
      <c r="AA62" s="320" t="e">
        <f t="shared" si="12"/>
        <v>#VALUE!</v>
      </c>
      <c r="AB62" s="320" t="e">
        <f t="shared" si="13"/>
        <v>#VALUE!</v>
      </c>
      <c r="AC62" s="320" t="e">
        <f t="shared" si="14"/>
        <v>#VALUE!</v>
      </c>
    </row>
    <row r="63" spans="2:29" s="30" customFormat="1" ht="30" customHeight="1">
      <c r="B63" s="345">
        <v>42</v>
      </c>
      <c r="C63" s="302" t="str">
        <f t="array" ref="C63">IF('GRR Data'!C46="","",'GRR Data'!C46)</f>
        <v/>
      </c>
      <c r="D63" s="302" t="str">
        <f t="array" ref="D63">IF('GRR Data'!D46="","",'GRR Data'!D46)</f>
        <v/>
      </c>
      <c r="E63" s="300" t="str">
        <f t="array" ref="E63">IF('GRR Data'!G46="","",'GRR Data'!G46)</f>
        <v/>
      </c>
      <c r="F63" s="300" t="str">
        <f t="array" ref="F63">IF('GRR Data'!H46="","",'GRR Data'!H46)</f>
        <v/>
      </c>
      <c r="G63" s="300" t="str">
        <f t="array" ref="G63">IF('GRR Data'!K46="","",'GRR Data'!K46)</f>
        <v/>
      </c>
      <c r="H63" s="291" t="e">
        <v>#VALUE!</v>
      </c>
      <c r="I63" s="335" t="e">
        <v>#VALUE!</v>
      </c>
      <c r="J63" s="291" t="e">
        <v>#VALUE!</v>
      </c>
      <c r="K63" s="282" t="str">
        <v/>
      </c>
      <c r="L63" s="282" t="str">
        <v/>
      </c>
      <c r="M63" s="288" t="str" cm="1">
        <f t="array" ref="M63">IF($C63="","",_xlfn.XLOOKUP($C63&amp;M$21,#REF!&amp;#REF!,#REF!))</f>
        <v/>
      </c>
      <c r="N63" s="288" t="str" cm="1">
        <f t="array" ref="N63">IF($C63="","",_xlfn.XLOOKUP($C63&amp;N$21,#REF!&amp;#REF!,#REF!))</f>
        <v/>
      </c>
      <c r="O63" s="288" t="str" cm="1">
        <f t="array" ref="O63">IF($C63="","",_xlfn.XLOOKUP($C63&amp;O$21,#REF!&amp;#REF!,#REF!))</f>
        <v/>
      </c>
      <c r="P63" s="288" t="str" cm="1">
        <f t="array" ref="P63">IF($C63="","",_xlfn.XLOOKUP($C63&amp;P$21,#REF!&amp;#REF!,#REF!))</f>
        <v/>
      </c>
      <c r="Q63" s="288" t="str" cm="1">
        <f t="array" ref="Q63">IF($C63="","",_xlfn.XLOOKUP($C63&amp;Q$21,#REF!&amp;#REF!,#REF!))</f>
        <v/>
      </c>
      <c r="R63" s="288" t="str" cm="1">
        <f t="array" ref="R63">IF($C63="","",_xlfn.XLOOKUP($C63&amp;R$21,#REF!&amp;#REF!,#REF!))</f>
        <v/>
      </c>
      <c r="S63" s="288" t="str" cm="1">
        <f t="array" ref="S63">IF($C63="","",_xlfn.XLOOKUP($C63&amp;S$21,#REF!&amp;#REF!,#REF!))</f>
        <v/>
      </c>
      <c r="T63" s="288" t="str" cm="1">
        <f t="array" ref="T63">IF($C63="","",_xlfn.XLOOKUP($C63&amp;T$21,#REF!&amp;#REF!,#REF!))</f>
        <v/>
      </c>
      <c r="U63" s="600"/>
      <c r="V63" s="601"/>
      <c r="W63" s="308"/>
      <c r="X63" s="320" t="e">
        <f t="shared" si="15"/>
        <v>#VALUE!</v>
      </c>
      <c r="Y63" s="320" t="e">
        <f t="shared" si="16"/>
        <v>#VALUE!</v>
      </c>
      <c r="Z63" s="320" t="e">
        <f t="shared" si="17"/>
        <v>#VALUE!</v>
      </c>
      <c r="AA63" s="320" t="e">
        <f t="shared" si="12"/>
        <v>#VALUE!</v>
      </c>
      <c r="AB63" s="320" t="e">
        <f t="shared" si="13"/>
        <v>#VALUE!</v>
      </c>
      <c r="AC63" s="320" t="e">
        <f t="shared" si="14"/>
        <v>#VALUE!</v>
      </c>
    </row>
    <row r="64" spans="2:29" s="30" customFormat="1" ht="30" customHeight="1">
      <c r="B64" s="345">
        <v>43</v>
      </c>
      <c r="C64" s="302" t="str">
        <f t="array" ref="C64">IF('GRR Data'!C47="","",'GRR Data'!C47)</f>
        <v/>
      </c>
      <c r="D64" s="302" t="str">
        <f t="array" ref="D64">IF('GRR Data'!D47="","",'GRR Data'!D47)</f>
        <v/>
      </c>
      <c r="E64" s="300" t="str">
        <f t="array" ref="E64">IF('GRR Data'!G47="","",'GRR Data'!G47)</f>
        <v/>
      </c>
      <c r="F64" s="300" t="str">
        <f t="array" ref="F64">IF('GRR Data'!H47="","",'GRR Data'!H47)</f>
        <v/>
      </c>
      <c r="G64" s="300" t="str">
        <f t="array" ref="G64">IF('GRR Data'!K47="","",'GRR Data'!K47)</f>
        <v/>
      </c>
      <c r="H64" s="291" t="e">
        <v>#VALUE!</v>
      </c>
      <c r="I64" s="335" t="e">
        <v>#VALUE!</v>
      </c>
      <c r="J64" s="291" t="e">
        <v>#VALUE!</v>
      </c>
      <c r="K64" s="282" t="str">
        <v/>
      </c>
      <c r="L64" s="282" t="str">
        <v/>
      </c>
      <c r="M64" s="288" t="str" cm="1">
        <f t="array" ref="M64">IF($C64="","",_xlfn.XLOOKUP($C64&amp;M$21,#REF!&amp;#REF!,#REF!))</f>
        <v/>
      </c>
      <c r="N64" s="288" t="str" cm="1">
        <f t="array" ref="N64">IF($C64="","",_xlfn.XLOOKUP($C64&amp;N$21,#REF!&amp;#REF!,#REF!))</f>
        <v/>
      </c>
      <c r="O64" s="288" t="str" cm="1">
        <f t="array" ref="O64">IF($C64="","",_xlfn.XLOOKUP($C64&amp;O$21,#REF!&amp;#REF!,#REF!))</f>
        <v/>
      </c>
      <c r="P64" s="288" t="str" cm="1">
        <f t="array" ref="P64">IF($C64="","",_xlfn.XLOOKUP($C64&amp;P$21,#REF!&amp;#REF!,#REF!))</f>
        <v/>
      </c>
      <c r="Q64" s="288" t="str" cm="1">
        <f t="array" ref="Q64">IF($C64="","",_xlfn.XLOOKUP($C64&amp;Q$21,#REF!&amp;#REF!,#REF!))</f>
        <v/>
      </c>
      <c r="R64" s="288" t="str" cm="1">
        <f t="array" ref="R64">IF($C64="","",_xlfn.XLOOKUP($C64&amp;R$21,#REF!&amp;#REF!,#REF!))</f>
        <v/>
      </c>
      <c r="S64" s="288" t="str" cm="1">
        <f t="array" ref="S64">IF($C64="","",_xlfn.XLOOKUP($C64&amp;S$21,#REF!&amp;#REF!,#REF!))</f>
        <v/>
      </c>
      <c r="T64" s="288" t="str" cm="1">
        <f t="array" ref="T64">IF($C64="","",_xlfn.XLOOKUP($C64&amp;T$21,#REF!&amp;#REF!,#REF!))</f>
        <v/>
      </c>
      <c r="U64" s="600"/>
      <c r="V64" s="601"/>
      <c r="W64" s="308"/>
      <c r="X64" s="320" t="e">
        <f t="shared" si="15"/>
        <v>#VALUE!</v>
      </c>
      <c r="Y64" s="320" t="e">
        <f t="shared" si="16"/>
        <v>#VALUE!</v>
      </c>
      <c r="Z64" s="320" t="e">
        <f t="shared" si="17"/>
        <v>#VALUE!</v>
      </c>
      <c r="AA64" s="320" t="e">
        <f t="shared" si="12"/>
        <v>#VALUE!</v>
      </c>
      <c r="AB64" s="320" t="e">
        <f t="shared" si="13"/>
        <v>#VALUE!</v>
      </c>
      <c r="AC64" s="320" t="e">
        <f t="shared" si="14"/>
        <v>#VALUE!</v>
      </c>
    </row>
    <row r="65" spans="2:29" s="30" customFormat="1" ht="30" customHeight="1">
      <c r="B65" s="345">
        <v>44</v>
      </c>
      <c r="C65" s="302" t="str">
        <f t="array" ref="C65">IF('GRR Data'!C48="","",'GRR Data'!C48)</f>
        <v/>
      </c>
      <c r="D65" s="302" t="str">
        <f t="array" ref="D65">IF('GRR Data'!D48="","",'GRR Data'!D48)</f>
        <v/>
      </c>
      <c r="E65" s="300" t="str">
        <f t="array" ref="E65">IF('GRR Data'!G48="","",'GRR Data'!G48)</f>
        <v/>
      </c>
      <c r="F65" s="300" t="str">
        <f t="array" ref="F65">IF('GRR Data'!H48="","",'GRR Data'!H48)</f>
        <v/>
      </c>
      <c r="G65" s="300" t="str">
        <f t="array" ref="G65">IF('GRR Data'!K48="","",'GRR Data'!K48)</f>
        <v/>
      </c>
      <c r="H65" s="291" t="e">
        <v>#VALUE!</v>
      </c>
      <c r="I65" s="335" t="e">
        <v>#VALUE!</v>
      </c>
      <c r="J65" s="291" t="e">
        <v>#VALUE!</v>
      </c>
      <c r="K65" s="282" t="str">
        <v/>
      </c>
      <c r="L65" s="282" t="str">
        <v/>
      </c>
      <c r="M65" s="288" t="str" cm="1">
        <f t="array" ref="M65">IF($C65="","",_xlfn.XLOOKUP($C65&amp;M$21,#REF!&amp;#REF!,#REF!))</f>
        <v/>
      </c>
      <c r="N65" s="288" t="str" cm="1">
        <f t="array" ref="N65">IF($C65="","",_xlfn.XLOOKUP($C65&amp;N$21,#REF!&amp;#REF!,#REF!))</f>
        <v/>
      </c>
      <c r="O65" s="288" t="str" cm="1">
        <f t="array" ref="O65">IF($C65="","",_xlfn.XLOOKUP($C65&amp;O$21,#REF!&amp;#REF!,#REF!))</f>
        <v/>
      </c>
      <c r="P65" s="288" t="str" cm="1">
        <f t="array" ref="P65">IF($C65="","",_xlfn.XLOOKUP($C65&amp;P$21,#REF!&amp;#REF!,#REF!))</f>
        <v/>
      </c>
      <c r="Q65" s="288" t="str" cm="1">
        <f t="array" ref="Q65">IF($C65="","",_xlfn.XLOOKUP($C65&amp;Q$21,#REF!&amp;#REF!,#REF!))</f>
        <v/>
      </c>
      <c r="R65" s="288" t="str" cm="1">
        <f t="array" ref="R65">IF($C65="","",_xlfn.XLOOKUP($C65&amp;R$21,#REF!&amp;#REF!,#REF!))</f>
        <v/>
      </c>
      <c r="S65" s="288" t="str" cm="1">
        <f t="array" ref="S65">IF($C65="","",_xlfn.XLOOKUP($C65&amp;S$21,#REF!&amp;#REF!,#REF!))</f>
        <v/>
      </c>
      <c r="T65" s="288" t="str" cm="1">
        <f t="array" ref="T65">IF($C65="","",_xlfn.XLOOKUP($C65&amp;T$21,#REF!&amp;#REF!,#REF!))</f>
        <v/>
      </c>
      <c r="U65" s="600"/>
      <c r="V65" s="601"/>
      <c r="W65" s="308"/>
      <c r="X65" s="320" t="e">
        <f t="shared" si="15"/>
        <v>#VALUE!</v>
      </c>
      <c r="Y65" s="320" t="e">
        <f t="shared" si="16"/>
        <v>#VALUE!</v>
      </c>
      <c r="Z65" s="320" t="e">
        <f t="shared" si="17"/>
        <v>#VALUE!</v>
      </c>
      <c r="AA65" s="320" t="e">
        <f t="shared" si="12"/>
        <v>#VALUE!</v>
      </c>
      <c r="AB65" s="320" t="e">
        <f t="shared" si="13"/>
        <v>#VALUE!</v>
      </c>
      <c r="AC65" s="320" t="e">
        <f t="shared" si="14"/>
        <v>#VALUE!</v>
      </c>
    </row>
    <row r="66" spans="2:29" s="30" customFormat="1" ht="30" customHeight="1">
      <c r="B66" s="345">
        <v>45</v>
      </c>
      <c r="C66" s="302" t="str">
        <f t="array" ref="C66">IF('GRR Data'!C49="","",'GRR Data'!C49)</f>
        <v/>
      </c>
      <c r="D66" s="302" t="str">
        <f t="array" ref="D66">IF('GRR Data'!D49="","",'GRR Data'!D49)</f>
        <v/>
      </c>
      <c r="E66" s="300" t="str">
        <f t="array" ref="E66">IF('GRR Data'!G49="","",'GRR Data'!G49)</f>
        <v/>
      </c>
      <c r="F66" s="300" t="str">
        <f t="array" ref="F66">IF('GRR Data'!H49="","",'GRR Data'!H49)</f>
        <v/>
      </c>
      <c r="G66" s="300" t="str">
        <f t="array" ref="G66">IF('GRR Data'!K49="","",'GRR Data'!K49)</f>
        <v/>
      </c>
      <c r="H66" s="291" t="e">
        <v>#VALUE!</v>
      </c>
      <c r="I66" s="335" t="e">
        <v>#VALUE!</v>
      </c>
      <c r="J66" s="291" t="e">
        <v>#VALUE!</v>
      </c>
      <c r="K66" s="282" t="str">
        <v/>
      </c>
      <c r="L66" s="282" t="str">
        <v/>
      </c>
      <c r="M66" s="288" t="str" cm="1">
        <f t="array" ref="M66">IF($C66="","",_xlfn.XLOOKUP($C66&amp;M$21,#REF!&amp;#REF!,#REF!))</f>
        <v/>
      </c>
      <c r="N66" s="288" t="str" cm="1">
        <f t="array" ref="N66">IF($C66="","",_xlfn.XLOOKUP($C66&amp;N$21,#REF!&amp;#REF!,#REF!))</f>
        <v/>
      </c>
      <c r="O66" s="288" t="str" cm="1">
        <f t="array" ref="O66">IF($C66="","",_xlfn.XLOOKUP($C66&amp;O$21,#REF!&amp;#REF!,#REF!))</f>
        <v/>
      </c>
      <c r="P66" s="288" t="str" cm="1">
        <f t="array" ref="P66">IF($C66="","",_xlfn.XLOOKUP($C66&amp;P$21,#REF!&amp;#REF!,#REF!))</f>
        <v/>
      </c>
      <c r="Q66" s="288" t="str" cm="1">
        <f t="array" ref="Q66">IF($C66="","",_xlfn.XLOOKUP($C66&amp;Q$21,#REF!&amp;#REF!,#REF!))</f>
        <v/>
      </c>
      <c r="R66" s="288" t="str" cm="1">
        <f t="array" ref="R66">IF($C66="","",_xlfn.XLOOKUP($C66&amp;R$21,#REF!&amp;#REF!,#REF!))</f>
        <v/>
      </c>
      <c r="S66" s="288" t="str" cm="1">
        <f t="array" ref="S66">IF($C66="","",_xlfn.XLOOKUP($C66&amp;S$21,#REF!&amp;#REF!,#REF!))</f>
        <v/>
      </c>
      <c r="T66" s="288" t="str" cm="1">
        <f t="array" ref="T66">IF($C66="","",_xlfn.XLOOKUP($C66&amp;T$21,#REF!&amp;#REF!,#REF!))</f>
        <v/>
      </c>
      <c r="U66" s="600"/>
      <c r="V66" s="601"/>
      <c r="W66" s="308"/>
      <c r="X66" s="320" t="e">
        <f t="shared" si="15"/>
        <v>#VALUE!</v>
      </c>
      <c r="Y66" s="320" t="e">
        <f t="shared" si="16"/>
        <v>#VALUE!</v>
      </c>
      <c r="Z66" s="320" t="e">
        <f t="shared" si="17"/>
        <v>#VALUE!</v>
      </c>
      <c r="AA66" s="320" t="e">
        <f t="shared" si="12"/>
        <v>#VALUE!</v>
      </c>
      <c r="AB66" s="320" t="e">
        <f t="shared" si="13"/>
        <v>#VALUE!</v>
      </c>
      <c r="AC66" s="320" t="e">
        <f t="shared" si="14"/>
        <v>#VALUE!</v>
      </c>
    </row>
    <row r="67" spans="2:29" s="30" customFormat="1" ht="30" customHeight="1">
      <c r="B67" s="345">
        <v>46</v>
      </c>
      <c r="C67" s="302" t="str">
        <f t="array" ref="C67">IF('GRR Data'!C50="","",'GRR Data'!C50)</f>
        <v/>
      </c>
      <c r="D67" s="302" t="str">
        <f t="array" ref="D67">IF('GRR Data'!D50="","",'GRR Data'!D50)</f>
        <v/>
      </c>
      <c r="E67" s="300" t="str">
        <f t="array" ref="E67">IF('GRR Data'!G50="","",'GRR Data'!G50)</f>
        <v/>
      </c>
      <c r="F67" s="300" t="str">
        <f t="array" ref="F67">IF('GRR Data'!H50="","",'GRR Data'!H50)</f>
        <v/>
      </c>
      <c r="G67" s="300" t="str">
        <f t="array" ref="G67">IF('GRR Data'!K50="","",'GRR Data'!K50)</f>
        <v/>
      </c>
      <c r="H67" s="291" t="e">
        <v>#VALUE!</v>
      </c>
      <c r="I67" s="335" t="e">
        <v>#VALUE!</v>
      </c>
      <c r="J67" s="291" t="e">
        <v>#VALUE!</v>
      </c>
      <c r="K67" s="282" t="str">
        <v/>
      </c>
      <c r="L67" s="282" t="str">
        <v/>
      </c>
      <c r="M67" s="288" t="str" cm="1">
        <f t="array" ref="M67">IF($C67="","",_xlfn.XLOOKUP($C67&amp;M$21,#REF!&amp;#REF!,#REF!))</f>
        <v/>
      </c>
      <c r="N67" s="288" t="str" cm="1">
        <f t="array" ref="N67">IF($C67="","",_xlfn.XLOOKUP($C67&amp;N$21,#REF!&amp;#REF!,#REF!))</f>
        <v/>
      </c>
      <c r="O67" s="288" t="str" cm="1">
        <f t="array" ref="O67">IF($C67="","",_xlfn.XLOOKUP($C67&amp;O$21,#REF!&amp;#REF!,#REF!))</f>
        <v/>
      </c>
      <c r="P67" s="288" t="str" cm="1">
        <f t="array" ref="P67">IF($C67="","",_xlfn.XLOOKUP($C67&amp;P$21,#REF!&amp;#REF!,#REF!))</f>
        <v/>
      </c>
      <c r="Q67" s="288" t="str" cm="1">
        <f t="array" ref="Q67">IF($C67="","",_xlfn.XLOOKUP($C67&amp;Q$21,#REF!&amp;#REF!,#REF!))</f>
        <v/>
      </c>
      <c r="R67" s="288" t="str" cm="1">
        <f t="array" ref="R67">IF($C67="","",_xlfn.XLOOKUP($C67&amp;R$21,#REF!&amp;#REF!,#REF!))</f>
        <v/>
      </c>
      <c r="S67" s="288" t="str" cm="1">
        <f t="array" ref="S67">IF($C67="","",_xlfn.XLOOKUP($C67&amp;S$21,#REF!&amp;#REF!,#REF!))</f>
        <v/>
      </c>
      <c r="T67" s="288" t="str" cm="1">
        <f t="array" ref="T67">IF($C67="","",_xlfn.XLOOKUP($C67&amp;T$21,#REF!&amp;#REF!,#REF!))</f>
        <v/>
      </c>
      <c r="U67" s="600"/>
      <c r="V67" s="601"/>
      <c r="W67" s="308"/>
      <c r="X67" s="320" t="e">
        <f t="shared" si="15"/>
        <v>#VALUE!</v>
      </c>
      <c r="Y67" s="320" t="e">
        <f t="shared" si="16"/>
        <v>#VALUE!</v>
      </c>
      <c r="Z67" s="320" t="e">
        <f t="shared" si="17"/>
        <v>#VALUE!</v>
      </c>
      <c r="AA67" s="320" t="e">
        <f t="shared" si="12"/>
        <v>#VALUE!</v>
      </c>
      <c r="AB67" s="320" t="e">
        <f t="shared" si="13"/>
        <v>#VALUE!</v>
      </c>
      <c r="AC67" s="320" t="e">
        <f t="shared" si="14"/>
        <v>#VALUE!</v>
      </c>
    </row>
    <row r="68" spans="2:29" s="30" customFormat="1" ht="30" customHeight="1">
      <c r="B68" s="345">
        <v>47</v>
      </c>
      <c r="C68" s="302" t="str">
        <f t="array" ref="C68">IF('GRR Data'!C51="","",'GRR Data'!C51)</f>
        <v/>
      </c>
      <c r="D68" s="302" t="str">
        <f t="array" ref="D68">IF('GRR Data'!D51="","",'GRR Data'!D51)</f>
        <v/>
      </c>
      <c r="E68" s="300" t="str">
        <f t="array" ref="E68">IF('GRR Data'!G51="","",'GRR Data'!G51)</f>
        <v/>
      </c>
      <c r="F68" s="300" t="str">
        <f t="array" ref="F68">IF('GRR Data'!H51="","",'GRR Data'!H51)</f>
        <v/>
      </c>
      <c r="G68" s="300" t="str">
        <f t="array" ref="G68">IF('GRR Data'!K51="","",'GRR Data'!K51)</f>
        <v/>
      </c>
      <c r="H68" s="291" t="e">
        <v>#VALUE!</v>
      </c>
      <c r="I68" s="335" t="e">
        <v>#VALUE!</v>
      </c>
      <c r="J68" s="291" t="e">
        <v>#VALUE!</v>
      </c>
      <c r="K68" s="282" t="str">
        <v/>
      </c>
      <c r="L68" s="282" t="str">
        <v/>
      </c>
      <c r="M68" s="288" t="str" cm="1">
        <f t="array" ref="M68">IF($C68="","",_xlfn.XLOOKUP($C68&amp;M$21,#REF!&amp;#REF!,#REF!))</f>
        <v/>
      </c>
      <c r="N68" s="288" t="str" cm="1">
        <f t="array" ref="N68">IF($C68="","",_xlfn.XLOOKUP($C68&amp;N$21,#REF!&amp;#REF!,#REF!))</f>
        <v/>
      </c>
      <c r="O68" s="288" t="str" cm="1">
        <f t="array" ref="O68">IF($C68="","",_xlfn.XLOOKUP($C68&amp;O$21,#REF!&amp;#REF!,#REF!))</f>
        <v/>
      </c>
      <c r="P68" s="288" t="str" cm="1">
        <f t="array" ref="P68">IF($C68="","",_xlfn.XLOOKUP($C68&amp;P$21,#REF!&amp;#REF!,#REF!))</f>
        <v/>
      </c>
      <c r="Q68" s="288" t="str" cm="1">
        <f t="array" ref="Q68">IF($C68="","",_xlfn.XLOOKUP($C68&amp;Q$21,#REF!&amp;#REF!,#REF!))</f>
        <v/>
      </c>
      <c r="R68" s="288" t="str" cm="1">
        <f t="array" ref="R68">IF($C68="","",_xlfn.XLOOKUP($C68&amp;R$21,#REF!&amp;#REF!,#REF!))</f>
        <v/>
      </c>
      <c r="S68" s="288" t="str" cm="1">
        <f t="array" ref="S68">IF($C68="","",_xlfn.XLOOKUP($C68&amp;S$21,#REF!&amp;#REF!,#REF!))</f>
        <v/>
      </c>
      <c r="T68" s="288" t="str" cm="1">
        <f t="array" ref="T68">IF($C68="","",_xlfn.XLOOKUP($C68&amp;T$21,#REF!&amp;#REF!,#REF!))</f>
        <v/>
      </c>
      <c r="U68" s="600"/>
      <c r="V68" s="601"/>
      <c r="W68" s="308"/>
      <c r="X68" s="320" t="e">
        <f t="shared" si="15"/>
        <v>#VALUE!</v>
      </c>
      <c r="Y68" s="320" t="e">
        <f t="shared" si="16"/>
        <v>#VALUE!</v>
      </c>
      <c r="Z68" s="320" t="e">
        <f t="shared" si="17"/>
        <v>#VALUE!</v>
      </c>
      <c r="AA68" s="320" t="e">
        <f t="shared" si="12"/>
        <v>#VALUE!</v>
      </c>
      <c r="AB68" s="320" t="e">
        <f t="shared" si="13"/>
        <v>#VALUE!</v>
      </c>
      <c r="AC68" s="320" t="e">
        <f t="shared" si="14"/>
        <v>#VALUE!</v>
      </c>
    </row>
    <row r="69" spans="2:29" s="30" customFormat="1" ht="30" customHeight="1">
      <c r="B69" s="345">
        <v>48</v>
      </c>
      <c r="C69" s="302" t="str">
        <f t="array" ref="C69">IF('GRR Data'!C52="","",'GRR Data'!C52)</f>
        <v/>
      </c>
      <c r="D69" s="302" t="str">
        <f t="array" ref="D69">IF('GRR Data'!D52="","",'GRR Data'!D52)</f>
        <v/>
      </c>
      <c r="E69" s="300" t="str">
        <f t="array" ref="E69">IF('GRR Data'!G52="","",'GRR Data'!G52)</f>
        <v/>
      </c>
      <c r="F69" s="300" t="str">
        <f t="array" ref="F69">IF('GRR Data'!H52="","",'GRR Data'!H52)</f>
        <v/>
      </c>
      <c r="G69" s="300" t="str">
        <f t="array" ref="G69">IF('GRR Data'!K52="","",'GRR Data'!K52)</f>
        <v/>
      </c>
      <c r="H69" s="291" t="e">
        <v>#VALUE!</v>
      </c>
      <c r="I69" s="335" t="e">
        <v>#VALUE!</v>
      </c>
      <c r="J69" s="291" t="e">
        <v>#VALUE!</v>
      </c>
      <c r="K69" s="282" t="str">
        <v/>
      </c>
      <c r="L69" s="282" t="str">
        <v/>
      </c>
      <c r="M69" s="288" t="str" cm="1">
        <f t="array" ref="M69">IF($C69="","",_xlfn.XLOOKUP($C69&amp;M$21,#REF!&amp;#REF!,#REF!))</f>
        <v/>
      </c>
      <c r="N69" s="288" t="str" cm="1">
        <f t="array" ref="N69">IF($C69="","",_xlfn.XLOOKUP($C69&amp;N$21,#REF!&amp;#REF!,#REF!))</f>
        <v/>
      </c>
      <c r="O69" s="288" t="str" cm="1">
        <f t="array" ref="O69">IF($C69="","",_xlfn.XLOOKUP($C69&amp;O$21,#REF!&amp;#REF!,#REF!))</f>
        <v/>
      </c>
      <c r="P69" s="288" t="str" cm="1">
        <f t="array" ref="P69">IF($C69="","",_xlfn.XLOOKUP($C69&amp;P$21,#REF!&amp;#REF!,#REF!))</f>
        <v/>
      </c>
      <c r="Q69" s="288" t="str" cm="1">
        <f t="array" ref="Q69">IF($C69="","",_xlfn.XLOOKUP($C69&amp;Q$21,#REF!&amp;#REF!,#REF!))</f>
        <v/>
      </c>
      <c r="R69" s="288" t="str" cm="1">
        <f t="array" ref="R69">IF($C69="","",_xlfn.XLOOKUP($C69&amp;R$21,#REF!&amp;#REF!,#REF!))</f>
        <v/>
      </c>
      <c r="S69" s="288" t="str" cm="1">
        <f t="array" ref="S69">IF($C69="","",_xlfn.XLOOKUP($C69&amp;S$21,#REF!&amp;#REF!,#REF!))</f>
        <v/>
      </c>
      <c r="T69" s="288" t="str" cm="1">
        <f t="array" ref="T69">IF($C69="","",_xlfn.XLOOKUP($C69&amp;T$21,#REF!&amp;#REF!,#REF!))</f>
        <v/>
      </c>
      <c r="U69" s="600"/>
      <c r="V69" s="601"/>
      <c r="W69" s="308"/>
      <c r="X69" s="320" t="e">
        <f t="shared" si="15"/>
        <v>#VALUE!</v>
      </c>
      <c r="Y69" s="320" t="e">
        <f t="shared" si="16"/>
        <v>#VALUE!</v>
      </c>
      <c r="Z69" s="320" t="e">
        <f t="shared" si="17"/>
        <v>#VALUE!</v>
      </c>
      <c r="AA69" s="320" t="e">
        <f t="shared" si="12"/>
        <v>#VALUE!</v>
      </c>
      <c r="AB69" s="320" t="e">
        <f t="shared" si="13"/>
        <v>#VALUE!</v>
      </c>
      <c r="AC69" s="320" t="e">
        <f t="shared" si="14"/>
        <v>#VALUE!</v>
      </c>
    </row>
    <row r="70" spans="2:29" s="30" customFormat="1" ht="30" customHeight="1">
      <c r="B70" s="345">
        <v>49</v>
      </c>
      <c r="C70" s="302" t="str">
        <f t="array" ref="C70">IF('GRR Data'!C53="","",'GRR Data'!C53)</f>
        <v/>
      </c>
      <c r="D70" s="302" t="str">
        <f t="array" ref="D70">IF('GRR Data'!D53="","",'GRR Data'!D53)</f>
        <v/>
      </c>
      <c r="E70" s="300" t="str">
        <f t="array" ref="E70">IF('GRR Data'!G53="","",'GRR Data'!G53)</f>
        <v/>
      </c>
      <c r="F70" s="300" t="str">
        <f t="array" ref="F70">IF('GRR Data'!H53="","",'GRR Data'!H53)</f>
        <v/>
      </c>
      <c r="G70" s="300" t="str">
        <f t="array" ref="G70">IF('GRR Data'!K53="","",'GRR Data'!K53)</f>
        <v/>
      </c>
      <c r="H70" s="291" t="e">
        <v>#VALUE!</v>
      </c>
      <c r="I70" s="335" t="e">
        <v>#VALUE!</v>
      </c>
      <c r="J70" s="291" t="e">
        <v>#VALUE!</v>
      </c>
      <c r="K70" s="282" t="str">
        <v/>
      </c>
      <c r="L70" s="282" t="str">
        <v/>
      </c>
      <c r="M70" s="288" t="str" cm="1">
        <f t="array" ref="M70">IF($C70="","",_xlfn.XLOOKUP($C70&amp;M$21,#REF!&amp;#REF!,#REF!))</f>
        <v/>
      </c>
      <c r="N70" s="288" t="str" cm="1">
        <f t="array" ref="N70">IF($C70="","",_xlfn.XLOOKUP($C70&amp;N$21,#REF!&amp;#REF!,#REF!))</f>
        <v/>
      </c>
      <c r="O70" s="288" t="str" cm="1">
        <f t="array" ref="O70">IF($C70="","",_xlfn.XLOOKUP($C70&amp;O$21,#REF!&amp;#REF!,#REF!))</f>
        <v/>
      </c>
      <c r="P70" s="288" t="str" cm="1">
        <f t="array" ref="P70">IF($C70="","",_xlfn.XLOOKUP($C70&amp;P$21,#REF!&amp;#REF!,#REF!))</f>
        <v/>
      </c>
      <c r="Q70" s="288" t="str" cm="1">
        <f t="array" ref="Q70">IF($C70="","",_xlfn.XLOOKUP($C70&amp;Q$21,#REF!&amp;#REF!,#REF!))</f>
        <v/>
      </c>
      <c r="R70" s="288" t="str" cm="1">
        <f t="array" ref="R70">IF($C70="","",_xlfn.XLOOKUP($C70&amp;R$21,#REF!&amp;#REF!,#REF!))</f>
        <v/>
      </c>
      <c r="S70" s="288" t="str" cm="1">
        <f t="array" ref="S70">IF($C70="","",_xlfn.XLOOKUP($C70&amp;S$21,#REF!&amp;#REF!,#REF!))</f>
        <v/>
      </c>
      <c r="T70" s="288" t="str" cm="1">
        <f t="array" ref="T70">IF($C70="","",_xlfn.XLOOKUP($C70&amp;T$21,#REF!&amp;#REF!,#REF!))</f>
        <v/>
      </c>
      <c r="U70" s="600"/>
      <c r="V70" s="601"/>
      <c r="W70" s="308"/>
      <c r="X70" s="320" t="e">
        <f t="shared" si="15"/>
        <v>#VALUE!</v>
      </c>
      <c r="Y70" s="320" t="e">
        <f t="shared" si="16"/>
        <v>#VALUE!</v>
      </c>
      <c r="Z70" s="320" t="e">
        <f t="shared" si="17"/>
        <v>#VALUE!</v>
      </c>
      <c r="AA70" s="320" t="e">
        <f t="shared" si="12"/>
        <v>#VALUE!</v>
      </c>
      <c r="AB70" s="320" t="e">
        <f t="shared" si="13"/>
        <v>#VALUE!</v>
      </c>
      <c r="AC70" s="320" t="e">
        <f t="shared" si="14"/>
        <v>#VALUE!</v>
      </c>
    </row>
    <row r="71" spans="2:29" s="30" customFormat="1" ht="30" customHeight="1">
      <c r="B71" s="345">
        <v>50</v>
      </c>
      <c r="C71" s="302" t="str">
        <f t="array" ref="C71">IF('GRR Data'!C54="","",'GRR Data'!C54)</f>
        <v/>
      </c>
      <c r="D71" s="302" t="str">
        <f t="array" ref="D71">IF('GRR Data'!D54="","",'GRR Data'!D54)</f>
        <v/>
      </c>
      <c r="E71" s="300" t="str">
        <f t="array" ref="E71">IF('GRR Data'!G54="","",'GRR Data'!G54)</f>
        <v/>
      </c>
      <c r="F71" s="300" t="str">
        <f t="array" ref="F71">IF('GRR Data'!H54="","",'GRR Data'!H54)</f>
        <v/>
      </c>
      <c r="G71" s="300" t="str">
        <f t="array" ref="G71">IF('GRR Data'!K54="","",'GRR Data'!K54)</f>
        <v/>
      </c>
      <c r="H71" s="291" t="e">
        <v>#VALUE!</v>
      </c>
      <c r="I71" s="335" t="e">
        <v>#VALUE!</v>
      </c>
      <c r="J71" s="291" t="e">
        <v>#VALUE!</v>
      </c>
      <c r="K71" s="282" t="str">
        <v/>
      </c>
      <c r="L71" s="282" t="str">
        <v/>
      </c>
      <c r="M71" s="288" t="str" cm="1">
        <f t="array" ref="M71">IF($C71="","",_xlfn.XLOOKUP($C71&amp;M$21,#REF!&amp;#REF!,#REF!))</f>
        <v/>
      </c>
      <c r="N71" s="288" t="str" cm="1">
        <f t="array" ref="N71">IF($C71="","",_xlfn.XLOOKUP($C71&amp;N$21,#REF!&amp;#REF!,#REF!))</f>
        <v/>
      </c>
      <c r="O71" s="288" t="str" cm="1">
        <f t="array" ref="O71">IF($C71="","",_xlfn.XLOOKUP($C71&amp;O$21,#REF!&amp;#REF!,#REF!))</f>
        <v/>
      </c>
      <c r="P71" s="288" t="str" cm="1">
        <f t="array" ref="P71">IF($C71="","",_xlfn.XLOOKUP($C71&amp;P$21,#REF!&amp;#REF!,#REF!))</f>
        <v/>
      </c>
      <c r="Q71" s="288" t="str" cm="1">
        <f t="array" ref="Q71">IF($C71="","",_xlfn.XLOOKUP($C71&amp;Q$21,#REF!&amp;#REF!,#REF!))</f>
        <v/>
      </c>
      <c r="R71" s="288" t="str" cm="1">
        <f t="array" ref="R71">IF($C71="","",_xlfn.XLOOKUP($C71&amp;R$21,#REF!&amp;#REF!,#REF!))</f>
        <v/>
      </c>
      <c r="S71" s="288" t="str" cm="1">
        <f t="array" ref="S71">IF($C71="","",_xlfn.XLOOKUP($C71&amp;S$21,#REF!&amp;#REF!,#REF!))</f>
        <v/>
      </c>
      <c r="T71" s="288" t="str" cm="1">
        <f t="array" ref="T71">IF($C71="","",_xlfn.XLOOKUP($C71&amp;T$21,#REF!&amp;#REF!,#REF!))</f>
        <v/>
      </c>
      <c r="U71" s="600"/>
      <c r="V71" s="601"/>
      <c r="W71" s="308"/>
      <c r="X71" s="320" t="e">
        <f t="shared" si="15"/>
        <v>#VALUE!</v>
      </c>
      <c r="Y71" s="320" t="e">
        <f t="shared" si="16"/>
        <v>#VALUE!</v>
      </c>
      <c r="Z71" s="320" t="e">
        <f t="shared" si="17"/>
        <v>#VALUE!</v>
      </c>
      <c r="AA71" s="320" t="e">
        <f t="shared" si="12"/>
        <v>#VALUE!</v>
      </c>
      <c r="AB71" s="320" t="e">
        <f t="shared" si="13"/>
        <v>#VALUE!</v>
      </c>
      <c r="AC71" s="320" t="e">
        <f t="shared" si="14"/>
        <v>#VALUE!</v>
      </c>
    </row>
    <row r="72" spans="2:29" s="30" customFormat="1" ht="30" customHeight="1">
      <c r="B72" s="345">
        <v>51</v>
      </c>
      <c r="C72" s="302" t="str">
        <f t="array" ref="C72">IF('GRR Data'!C55="","",'GRR Data'!C55)</f>
        <v/>
      </c>
      <c r="D72" s="302" t="str">
        <f t="array" ref="D72">IF('GRR Data'!D55="","",'GRR Data'!D55)</f>
        <v/>
      </c>
      <c r="E72" s="300" t="str">
        <f t="array" ref="E72">IF('GRR Data'!G55="","",'GRR Data'!G55)</f>
        <v/>
      </c>
      <c r="F72" s="300" t="str">
        <f t="array" ref="F72">IF('GRR Data'!H55="","",'GRR Data'!H55)</f>
        <v/>
      </c>
      <c r="G72" s="300" t="str">
        <f t="array" ref="G72">IF('GRR Data'!K55="","",'GRR Data'!K55)</f>
        <v/>
      </c>
      <c r="H72" s="291" t="e">
        <v>#VALUE!</v>
      </c>
      <c r="I72" s="335" t="e">
        <v>#VALUE!</v>
      </c>
      <c r="J72" s="291" t="e">
        <v>#VALUE!</v>
      </c>
      <c r="K72" s="282" t="str">
        <v/>
      </c>
      <c r="L72" s="282" t="str">
        <v/>
      </c>
      <c r="M72" s="288" t="str" cm="1">
        <f t="array" ref="M72">IF($C72="","",_xlfn.XLOOKUP($C72&amp;M$21,#REF!&amp;#REF!,#REF!))</f>
        <v/>
      </c>
      <c r="N72" s="288" t="str" cm="1">
        <f t="array" ref="N72">IF($C72="","",_xlfn.XLOOKUP($C72&amp;N$21,#REF!&amp;#REF!,#REF!))</f>
        <v/>
      </c>
      <c r="O72" s="288" t="str" cm="1">
        <f t="array" ref="O72">IF($C72="","",_xlfn.XLOOKUP($C72&amp;O$21,#REF!&amp;#REF!,#REF!))</f>
        <v/>
      </c>
      <c r="P72" s="288" t="str" cm="1">
        <f t="array" ref="P72">IF($C72="","",_xlfn.XLOOKUP($C72&amp;P$21,#REF!&amp;#REF!,#REF!))</f>
        <v/>
      </c>
      <c r="Q72" s="288" t="str" cm="1">
        <f t="array" ref="Q72">IF($C72="","",_xlfn.XLOOKUP($C72&amp;Q$21,#REF!&amp;#REF!,#REF!))</f>
        <v/>
      </c>
      <c r="R72" s="288" t="str" cm="1">
        <f t="array" ref="R72">IF($C72="","",_xlfn.XLOOKUP($C72&amp;R$21,#REF!&amp;#REF!,#REF!))</f>
        <v/>
      </c>
      <c r="S72" s="288" t="str" cm="1">
        <f t="array" ref="S72">IF($C72="","",_xlfn.XLOOKUP($C72&amp;S$21,#REF!&amp;#REF!,#REF!))</f>
        <v/>
      </c>
      <c r="T72" s="288" t="str" cm="1">
        <f t="array" ref="T72">IF($C72="","",_xlfn.XLOOKUP($C72&amp;T$21,#REF!&amp;#REF!,#REF!))</f>
        <v/>
      </c>
      <c r="U72" s="600"/>
      <c r="V72" s="601"/>
      <c r="W72" s="308"/>
      <c r="X72" s="320" t="e">
        <f t="shared" si="15"/>
        <v>#VALUE!</v>
      </c>
      <c r="Y72" s="320" t="e">
        <f t="shared" si="16"/>
        <v>#VALUE!</v>
      </c>
      <c r="Z72" s="320" t="e">
        <f t="shared" si="17"/>
        <v>#VALUE!</v>
      </c>
      <c r="AA72" s="320" t="e">
        <f t="shared" si="12"/>
        <v>#VALUE!</v>
      </c>
      <c r="AB72" s="320" t="e">
        <f t="shared" si="13"/>
        <v>#VALUE!</v>
      </c>
      <c r="AC72" s="320" t="e">
        <f t="shared" si="14"/>
        <v>#VALUE!</v>
      </c>
    </row>
    <row r="73" spans="2:29" s="30" customFormat="1" ht="30" customHeight="1">
      <c r="B73" s="345">
        <v>52</v>
      </c>
      <c r="C73" s="302" t="str">
        <f t="array" ref="C73">IF('GRR Data'!C56="","",'GRR Data'!C56)</f>
        <v/>
      </c>
      <c r="D73" s="302" t="str">
        <f t="array" ref="D73">IF('GRR Data'!D56="","",'GRR Data'!D56)</f>
        <v/>
      </c>
      <c r="E73" s="300" t="str">
        <f t="array" ref="E73">IF('GRR Data'!G56="","",'GRR Data'!G56)</f>
        <v/>
      </c>
      <c r="F73" s="300" t="str">
        <f t="array" ref="F73">IF('GRR Data'!H56="","",'GRR Data'!H56)</f>
        <v/>
      </c>
      <c r="G73" s="300" t="str">
        <f t="array" ref="G73">IF('GRR Data'!K56="","",'GRR Data'!K56)</f>
        <v/>
      </c>
      <c r="H73" s="291" t="e">
        <v>#VALUE!</v>
      </c>
      <c r="I73" s="335" t="e">
        <v>#VALUE!</v>
      </c>
      <c r="J73" s="291" t="e">
        <v>#VALUE!</v>
      </c>
      <c r="K73" s="282" t="str">
        <v/>
      </c>
      <c r="L73" s="282" t="str">
        <v/>
      </c>
      <c r="M73" s="288" t="str" cm="1">
        <f t="array" ref="M73">IF($C73="","",_xlfn.XLOOKUP($C73&amp;M$21,#REF!&amp;#REF!,#REF!))</f>
        <v/>
      </c>
      <c r="N73" s="288" t="str" cm="1">
        <f t="array" ref="N73">IF($C73="","",_xlfn.XLOOKUP($C73&amp;N$21,#REF!&amp;#REF!,#REF!))</f>
        <v/>
      </c>
      <c r="O73" s="288" t="str" cm="1">
        <f t="array" ref="O73">IF($C73="","",_xlfn.XLOOKUP($C73&amp;O$21,#REF!&amp;#REF!,#REF!))</f>
        <v/>
      </c>
      <c r="P73" s="288" t="str" cm="1">
        <f t="array" ref="P73">IF($C73="","",_xlfn.XLOOKUP($C73&amp;P$21,#REF!&amp;#REF!,#REF!))</f>
        <v/>
      </c>
      <c r="Q73" s="288" t="str" cm="1">
        <f t="array" ref="Q73">IF($C73="","",_xlfn.XLOOKUP($C73&amp;Q$21,#REF!&amp;#REF!,#REF!))</f>
        <v/>
      </c>
      <c r="R73" s="288" t="str" cm="1">
        <f t="array" ref="R73">IF($C73="","",_xlfn.XLOOKUP($C73&amp;R$21,#REF!&amp;#REF!,#REF!))</f>
        <v/>
      </c>
      <c r="S73" s="288" t="str" cm="1">
        <f t="array" ref="S73">IF($C73="","",_xlfn.XLOOKUP($C73&amp;S$21,#REF!&amp;#REF!,#REF!))</f>
        <v/>
      </c>
      <c r="T73" s="288" t="str" cm="1">
        <f t="array" ref="T73">IF($C73="","",_xlfn.XLOOKUP($C73&amp;T$21,#REF!&amp;#REF!,#REF!))</f>
        <v/>
      </c>
      <c r="U73" s="600"/>
      <c r="V73" s="601"/>
      <c r="W73" s="308"/>
      <c r="X73" s="320" t="e">
        <f t="shared" si="15"/>
        <v>#VALUE!</v>
      </c>
      <c r="Y73" s="320" t="e">
        <f t="shared" si="16"/>
        <v>#VALUE!</v>
      </c>
      <c r="Z73" s="320" t="e">
        <f t="shared" si="17"/>
        <v>#VALUE!</v>
      </c>
      <c r="AA73" s="320" t="e">
        <f t="shared" si="12"/>
        <v>#VALUE!</v>
      </c>
      <c r="AB73" s="320" t="e">
        <f t="shared" si="13"/>
        <v>#VALUE!</v>
      </c>
      <c r="AC73" s="320" t="e">
        <f t="shared" si="14"/>
        <v>#VALUE!</v>
      </c>
    </row>
    <row r="74" spans="2:29" s="30" customFormat="1" ht="30" customHeight="1">
      <c r="B74" s="345">
        <v>53</v>
      </c>
      <c r="C74" s="302" t="str">
        <f t="array" ref="C74">IF('GRR Data'!C57="","",'GRR Data'!C57)</f>
        <v/>
      </c>
      <c r="D74" s="302" t="str">
        <f t="array" ref="D74">IF('GRR Data'!D57="","",'GRR Data'!D57)</f>
        <v/>
      </c>
      <c r="E74" s="300" t="str">
        <f t="array" ref="E74">IF('GRR Data'!G57="","",'GRR Data'!G57)</f>
        <v/>
      </c>
      <c r="F74" s="300" t="str">
        <f t="array" ref="F74">IF('GRR Data'!H57="","",'GRR Data'!H57)</f>
        <v/>
      </c>
      <c r="G74" s="300" t="str">
        <f t="array" ref="G74">IF('GRR Data'!K57="","",'GRR Data'!K57)</f>
        <v/>
      </c>
      <c r="H74" s="291" t="e">
        <v>#VALUE!</v>
      </c>
      <c r="I74" s="335" t="e">
        <v>#VALUE!</v>
      </c>
      <c r="J74" s="291" t="e">
        <v>#VALUE!</v>
      </c>
      <c r="K74" s="282" t="str">
        <v/>
      </c>
      <c r="L74" s="282" t="str">
        <v/>
      </c>
      <c r="M74" s="288" t="str" cm="1">
        <f t="array" ref="M74">IF($C74="","",_xlfn.XLOOKUP($C74&amp;M$21,#REF!&amp;#REF!,#REF!))</f>
        <v/>
      </c>
      <c r="N74" s="288" t="str" cm="1">
        <f t="array" ref="N74">IF($C74="","",_xlfn.XLOOKUP($C74&amp;N$21,#REF!&amp;#REF!,#REF!))</f>
        <v/>
      </c>
      <c r="O74" s="288" t="str" cm="1">
        <f t="array" ref="O74">IF($C74="","",_xlfn.XLOOKUP($C74&amp;O$21,#REF!&amp;#REF!,#REF!))</f>
        <v/>
      </c>
      <c r="P74" s="288" t="str" cm="1">
        <f t="array" ref="P74">IF($C74="","",_xlfn.XLOOKUP($C74&amp;P$21,#REF!&amp;#REF!,#REF!))</f>
        <v/>
      </c>
      <c r="Q74" s="288" t="str" cm="1">
        <f t="array" ref="Q74">IF($C74="","",_xlfn.XLOOKUP($C74&amp;Q$21,#REF!&amp;#REF!,#REF!))</f>
        <v/>
      </c>
      <c r="R74" s="288" t="str" cm="1">
        <f t="array" ref="R74">IF($C74="","",_xlfn.XLOOKUP($C74&amp;R$21,#REF!&amp;#REF!,#REF!))</f>
        <v/>
      </c>
      <c r="S74" s="288" t="str" cm="1">
        <f t="array" ref="S74">IF($C74="","",_xlfn.XLOOKUP($C74&amp;S$21,#REF!&amp;#REF!,#REF!))</f>
        <v/>
      </c>
      <c r="T74" s="288" t="str" cm="1">
        <f t="array" ref="T74">IF($C74="","",_xlfn.XLOOKUP($C74&amp;T$21,#REF!&amp;#REF!,#REF!))</f>
        <v/>
      </c>
      <c r="U74" s="600"/>
      <c r="V74" s="601"/>
      <c r="W74" s="308"/>
      <c r="X74" s="320" t="e">
        <f t="shared" si="15"/>
        <v>#VALUE!</v>
      </c>
      <c r="Y74" s="320" t="e">
        <f t="shared" si="16"/>
        <v>#VALUE!</v>
      </c>
      <c r="Z74" s="320" t="e">
        <f t="shared" si="17"/>
        <v>#VALUE!</v>
      </c>
      <c r="AA74" s="320" t="e">
        <f t="shared" si="12"/>
        <v>#VALUE!</v>
      </c>
      <c r="AB74" s="320" t="e">
        <f t="shared" si="13"/>
        <v>#VALUE!</v>
      </c>
      <c r="AC74" s="320" t="e">
        <f t="shared" si="14"/>
        <v>#VALUE!</v>
      </c>
    </row>
    <row r="75" spans="2:29" s="30" customFormat="1" ht="30" customHeight="1">
      <c r="B75" s="345">
        <v>54</v>
      </c>
      <c r="C75" s="302" t="str">
        <f t="array" ref="C75">IF('GRR Data'!C58="","",'GRR Data'!C58)</f>
        <v/>
      </c>
      <c r="D75" s="302" t="str">
        <f t="array" ref="D75">IF('GRR Data'!D58="","",'GRR Data'!D58)</f>
        <v/>
      </c>
      <c r="E75" s="300" t="str">
        <f t="array" ref="E75">IF('GRR Data'!G58="","",'GRR Data'!G58)</f>
        <v/>
      </c>
      <c r="F75" s="300" t="str">
        <f t="array" ref="F75">IF('GRR Data'!H58="","",'GRR Data'!H58)</f>
        <v/>
      </c>
      <c r="G75" s="300" t="str">
        <f t="array" ref="G75">IF('GRR Data'!K58="","",'GRR Data'!K58)</f>
        <v/>
      </c>
      <c r="H75" s="291" t="e">
        <v>#VALUE!</v>
      </c>
      <c r="I75" s="335" t="e">
        <v>#VALUE!</v>
      </c>
      <c r="J75" s="291" t="e">
        <v>#VALUE!</v>
      </c>
      <c r="K75" s="282" t="str">
        <v/>
      </c>
      <c r="L75" s="282" t="str">
        <v/>
      </c>
      <c r="M75" s="288" t="str" cm="1">
        <f t="array" ref="M75">IF($C75="","",_xlfn.XLOOKUP($C75&amp;M$21,#REF!&amp;#REF!,#REF!))</f>
        <v/>
      </c>
      <c r="N75" s="288" t="str" cm="1">
        <f t="array" ref="N75">IF($C75="","",_xlfn.XLOOKUP($C75&amp;N$21,#REF!&amp;#REF!,#REF!))</f>
        <v/>
      </c>
      <c r="O75" s="288" t="str" cm="1">
        <f t="array" ref="O75">IF($C75="","",_xlfn.XLOOKUP($C75&amp;O$21,#REF!&amp;#REF!,#REF!))</f>
        <v/>
      </c>
      <c r="P75" s="288" t="str" cm="1">
        <f t="array" ref="P75">IF($C75="","",_xlfn.XLOOKUP($C75&amp;P$21,#REF!&amp;#REF!,#REF!))</f>
        <v/>
      </c>
      <c r="Q75" s="288" t="str" cm="1">
        <f t="array" ref="Q75">IF($C75="","",_xlfn.XLOOKUP($C75&amp;Q$21,#REF!&amp;#REF!,#REF!))</f>
        <v/>
      </c>
      <c r="R75" s="288" t="str" cm="1">
        <f t="array" ref="R75">IF($C75="","",_xlfn.XLOOKUP($C75&amp;R$21,#REF!&amp;#REF!,#REF!))</f>
        <v/>
      </c>
      <c r="S75" s="288" t="str" cm="1">
        <f t="array" ref="S75">IF($C75="","",_xlfn.XLOOKUP($C75&amp;S$21,#REF!&amp;#REF!,#REF!))</f>
        <v/>
      </c>
      <c r="T75" s="288" t="str" cm="1">
        <f t="array" ref="T75">IF($C75="","",_xlfn.XLOOKUP($C75&amp;T$21,#REF!&amp;#REF!,#REF!))</f>
        <v/>
      </c>
      <c r="U75" s="600"/>
      <c r="V75" s="601"/>
      <c r="W75" s="308"/>
      <c r="X75" s="320" t="e">
        <f t="shared" si="15"/>
        <v>#VALUE!</v>
      </c>
      <c r="Y75" s="320" t="e">
        <f t="shared" si="16"/>
        <v>#VALUE!</v>
      </c>
      <c r="Z75" s="320" t="e">
        <f t="shared" si="17"/>
        <v>#VALUE!</v>
      </c>
      <c r="AA75" s="320" t="e">
        <f t="shared" si="12"/>
        <v>#VALUE!</v>
      </c>
      <c r="AB75" s="320" t="e">
        <f t="shared" si="13"/>
        <v>#VALUE!</v>
      </c>
      <c r="AC75" s="320" t="e">
        <f t="shared" si="14"/>
        <v>#VALUE!</v>
      </c>
    </row>
    <row r="76" spans="2:29" s="30" customFormat="1" ht="30" customHeight="1">
      <c r="B76" s="345">
        <v>55</v>
      </c>
      <c r="C76" s="302" t="str">
        <f t="array" ref="C76">IF('GRR Data'!C59="","",'GRR Data'!C59)</f>
        <v/>
      </c>
      <c r="D76" s="302" t="str">
        <f t="array" ref="D76">IF('GRR Data'!D59="","",'GRR Data'!D59)</f>
        <v/>
      </c>
      <c r="E76" s="300" t="str">
        <f t="array" ref="E76">IF('GRR Data'!G59="","",'GRR Data'!G59)</f>
        <v/>
      </c>
      <c r="F76" s="300" t="str">
        <f t="array" ref="F76">IF('GRR Data'!H59="","",'GRR Data'!H59)</f>
        <v/>
      </c>
      <c r="G76" s="300" t="str">
        <f t="array" ref="G76">IF('GRR Data'!K59="","",'GRR Data'!K59)</f>
        <v/>
      </c>
      <c r="H76" s="291" t="e">
        <v>#VALUE!</v>
      </c>
      <c r="I76" s="335" t="e">
        <v>#VALUE!</v>
      </c>
      <c r="J76" s="291" t="e">
        <v>#VALUE!</v>
      </c>
      <c r="K76" s="282" t="str">
        <v/>
      </c>
      <c r="L76" s="282" t="str">
        <v/>
      </c>
      <c r="M76" s="288" t="str" cm="1">
        <f t="array" ref="M76">IF($C76="","",_xlfn.XLOOKUP($C76&amp;M$21,#REF!&amp;#REF!,#REF!))</f>
        <v/>
      </c>
      <c r="N76" s="288" t="str" cm="1">
        <f t="array" ref="N76">IF($C76="","",_xlfn.XLOOKUP($C76&amp;N$21,#REF!&amp;#REF!,#REF!))</f>
        <v/>
      </c>
      <c r="O76" s="288" t="str" cm="1">
        <f t="array" ref="O76">IF($C76="","",_xlfn.XLOOKUP($C76&amp;O$21,#REF!&amp;#REF!,#REF!))</f>
        <v/>
      </c>
      <c r="P76" s="288" t="str" cm="1">
        <f t="array" ref="P76">IF($C76="","",_xlfn.XLOOKUP($C76&amp;P$21,#REF!&amp;#REF!,#REF!))</f>
        <v/>
      </c>
      <c r="Q76" s="288" t="str" cm="1">
        <f t="array" ref="Q76">IF($C76="","",_xlfn.XLOOKUP($C76&amp;Q$21,#REF!&amp;#REF!,#REF!))</f>
        <v/>
      </c>
      <c r="R76" s="288" t="str" cm="1">
        <f t="array" ref="R76">IF($C76="","",_xlfn.XLOOKUP($C76&amp;R$21,#REF!&amp;#REF!,#REF!))</f>
        <v/>
      </c>
      <c r="S76" s="288" t="str" cm="1">
        <f t="array" ref="S76">IF($C76="","",_xlfn.XLOOKUP($C76&amp;S$21,#REF!&amp;#REF!,#REF!))</f>
        <v/>
      </c>
      <c r="T76" s="288" t="str" cm="1">
        <f t="array" ref="T76">IF($C76="","",_xlfn.XLOOKUP($C76&amp;T$21,#REF!&amp;#REF!,#REF!))</f>
        <v/>
      </c>
      <c r="U76" s="600"/>
      <c r="V76" s="601"/>
      <c r="W76" s="308"/>
      <c r="X76" s="320" t="e">
        <f t="shared" si="15"/>
        <v>#VALUE!</v>
      </c>
      <c r="Y76" s="320" t="e">
        <f t="shared" si="16"/>
        <v>#VALUE!</v>
      </c>
      <c r="Z76" s="320" t="e">
        <f t="shared" si="17"/>
        <v>#VALUE!</v>
      </c>
      <c r="AA76" s="320" t="e">
        <f t="shared" si="12"/>
        <v>#VALUE!</v>
      </c>
      <c r="AB76" s="320" t="e">
        <f t="shared" si="13"/>
        <v>#VALUE!</v>
      </c>
      <c r="AC76" s="320" t="e">
        <f t="shared" si="14"/>
        <v>#VALUE!</v>
      </c>
    </row>
    <row r="77" spans="2:29" s="30" customFormat="1" ht="30" customHeight="1">
      <c r="B77" s="345">
        <v>56</v>
      </c>
      <c r="C77" s="302" t="str">
        <f t="array" ref="C77">IF('GRR Data'!C60="","",'GRR Data'!C60)</f>
        <v/>
      </c>
      <c r="D77" s="302" t="str">
        <f t="array" ref="D77">IF('GRR Data'!D60="","",'GRR Data'!D60)</f>
        <v/>
      </c>
      <c r="E77" s="300" t="str">
        <f t="array" ref="E77">IF('GRR Data'!G60="","",'GRR Data'!G60)</f>
        <v/>
      </c>
      <c r="F77" s="300" t="str">
        <f t="array" ref="F77">IF('GRR Data'!H60="","",'GRR Data'!H60)</f>
        <v/>
      </c>
      <c r="G77" s="300" t="str">
        <f t="array" ref="G77">IF('GRR Data'!K60="","",'GRR Data'!K60)</f>
        <v/>
      </c>
      <c r="H77" s="291" t="e">
        <v>#VALUE!</v>
      </c>
      <c r="I77" s="335" t="e">
        <v>#VALUE!</v>
      </c>
      <c r="J77" s="291" t="e">
        <v>#VALUE!</v>
      </c>
      <c r="K77" s="282" t="str">
        <v/>
      </c>
      <c r="L77" s="282" t="str">
        <v/>
      </c>
      <c r="M77" s="288" t="str" cm="1">
        <f t="array" ref="M77">IF($C77="","",_xlfn.XLOOKUP($C77&amp;M$21,#REF!&amp;#REF!,#REF!))</f>
        <v/>
      </c>
      <c r="N77" s="288" t="str" cm="1">
        <f t="array" ref="N77">IF($C77="","",_xlfn.XLOOKUP($C77&amp;N$21,#REF!&amp;#REF!,#REF!))</f>
        <v/>
      </c>
      <c r="O77" s="288" t="str" cm="1">
        <f t="array" ref="O77">IF($C77="","",_xlfn.XLOOKUP($C77&amp;O$21,#REF!&amp;#REF!,#REF!))</f>
        <v/>
      </c>
      <c r="P77" s="288" t="str" cm="1">
        <f t="array" ref="P77">IF($C77="","",_xlfn.XLOOKUP($C77&amp;P$21,#REF!&amp;#REF!,#REF!))</f>
        <v/>
      </c>
      <c r="Q77" s="288" t="str" cm="1">
        <f t="array" ref="Q77">IF($C77="","",_xlfn.XLOOKUP($C77&amp;Q$21,#REF!&amp;#REF!,#REF!))</f>
        <v/>
      </c>
      <c r="R77" s="288" t="str" cm="1">
        <f t="array" ref="R77">IF($C77="","",_xlfn.XLOOKUP($C77&amp;R$21,#REF!&amp;#REF!,#REF!))</f>
        <v/>
      </c>
      <c r="S77" s="288" t="str" cm="1">
        <f t="array" ref="S77">IF($C77="","",_xlfn.XLOOKUP($C77&amp;S$21,#REF!&amp;#REF!,#REF!))</f>
        <v/>
      </c>
      <c r="T77" s="288" t="str" cm="1">
        <f t="array" ref="T77">IF($C77="","",_xlfn.XLOOKUP($C77&amp;T$21,#REF!&amp;#REF!,#REF!))</f>
        <v/>
      </c>
      <c r="U77" s="600"/>
      <c r="V77" s="601"/>
      <c r="W77" s="308"/>
      <c r="X77" s="320" t="e">
        <f t="shared" si="15"/>
        <v>#VALUE!</v>
      </c>
      <c r="Y77" s="320" t="e">
        <f t="shared" si="16"/>
        <v>#VALUE!</v>
      </c>
      <c r="Z77" s="320" t="e">
        <f t="shared" si="17"/>
        <v>#VALUE!</v>
      </c>
      <c r="AA77" s="320" t="e">
        <f t="shared" si="12"/>
        <v>#VALUE!</v>
      </c>
      <c r="AB77" s="320" t="e">
        <f t="shared" si="13"/>
        <v>#VALUE!</v>
      </c>
      <c r="AC77" s="320" t="e">
        <f t="shared" si="14"/>
        <v>#VALUE!</v>
      </c>
    </row>
    <row r="78" spans="2:29" s="30" customFormat="1" ht="30" customHeight="1">
      <c r="B78" s="345">
        <v>57</v>
      </c>
      <c r="C78" s="302" t="str">
        <f t="array" ref="C78">IF('GRR Data'!C61="","",'GRR Data'!C61)</f>
        <v/>
      </c>
      <c r="D78" s="302" t="str">
        <f t="array" ref="D78">IF('GRR Data'!D61="","",'GRR Data'!D61)</f>
        <v/>
      </c>
      <c r="E78" s="300" t="str">
        <f t="array" ref="E78">IF('GRR Data'!G61="","",'GRR Data'!G61)</f>
        <v/>
      </c>
      <c r="F78" s="300" t="str">
        <f t="array" ref="F78">IF('GRR Data'!H61="","",'GRR Data'!H61)</f>
        <v/>
      </c>
      <c r="G78" s="300" t="str">
        <f t="array" ref="G78">IF('GRR Data'!K61="","",'GRR Data'!K61)</f>
        <v/>
      </c>
      <c r="H78" s="291" t="e">
        <v>#VALUE!</v>
      </c>
      <c r="I78" s="335" t="e">
        <v>#VALUE!</v>
      </c>
      <c r="J78" s="291" t="e">
        <v>#VALUE!</v>
      </c>
      <c r="K78" s="282" t="str">
        <v/>
      </c>
      <c r="L78" s="282" t="str">
        <v/>
      </c>
      <c r="M78" s="288" t="str" cm="1">
        <f t="array" ref="M78">IF($C78="","",_xlfn.XLOOKUP($C78&amp;M$21,#REF!&amp;#REF!,#REF!))</f>
        <v/>
      </c>
      <c r="N78" s="288" t="str" cm="1">
        <f t="array" ref="N78">IF($C78="","",_xlfn.XLOOKUP($C78&amp;N$21,#REF!&amp;#REF!,#REF!))</f>
        <v/>
      </c>
      <c r="O78" s="288" t="str" cm="1">
        <f t="array" ref="O78">IF($C78="","",_xlfn.XLOOKUP($C78&amp;O$21,#REF!&amp;#REF!,#REF!))</f>
        <v/>
      </c>
      <c r="P78" s="288" t="str" cm="1">
        <f t="array" ref="P78">IF($C78="","",_xlfn.XLOOKUP($C78&amp;P$21,#REF!&amp;#REF!,#REF!))</f>
        <v/>
      </c>
      <c r="Q78" s="288" t="str" cm="1">
        <f t="array" ref="Q78">IF($C78="","",_xlfn.XLOOKUP($C78&amp;Q$21,#REF!&amp;#REF!,#REF!))</f>
        <v/>
      </c>
      <c r="R78" s="288" t="str" cm="1">
        <f t="array" ref="R78">IF($C78="","",_xlfn.XLOOKUP($C78&amp;R$21,#REF!&amp;#REF!,#REF!))</f>
        <v/>
      </c>
      <c r="S78" s="288" t="str" cm="1">
        <f t="array" ref="S78">IF($C78="","",_xlfn.XLOOKUP($C78&amp;S$21,#REF!&amp;#REF!,#REF!))</f>
        <v/>
      </c>
      <c r="T78" s="288" t="str" cm="1">
        <f t="array" ref="T78">IF($C78="","",_xlfn.XLOOKUP($C78&amp;T$21,#REF!&amp;#REF!,#REF!))</f>
        <v/>
      </c>
      <c r="U78" s="600"/>
      <c r="V78" s="601"/>
      <c r="W78" s="308"/>
      <c r="X78" s="320" t="e">
        <f t="shared" si="15"/>
        <v>#VALUE!</v>
      </c>
      <c r="Y78" s="320" t="e">
        <f t="shared" si="16"/>
        <v>#VALUE!</v>
      </c>
      <c r="Z78" s="320" t="e">
        <f t="shared" si="17"/>
        <v>#VALUE!</v>
      </c>
      <c r="AA78" s="320" t="e">
        <f t="shared" si="12"/>
        <v>#VALUE!</v>
      </c>
      <c r="AB78" s="320" t="e">
        <f t="shared" si="13"/>
        <v>#VALUE!</v>
      </c>
      <c r="AC78" s="320" t="e">
        <f t="shared" si="14"/>
        <v>#VALUE!</v>
      </c>
    </row>
    <row r="79" spans="2:29" s="30" customFormat="1" ht="30" customHeight="1">
      <c r="B79" s="345">
        <v>58</v>
      </c>
      <c r="C79" s="302" t="str">
        <f t="array" ref="C79">IF('GRR Data'!C62="","",'GRR Data'!C62)</f>
        <v/>
      </c>
      <c r="D79" s="302" t="str">
        <f t="array" ref="D79">IF('GRR Data'!D62="","",'GRR Data'!D62)</f>
        <v/>
      </c>
      <c r="E79" s="300" t="str">
        <f t="array" ref="E79">IF('GRR Data'!G62="","",'GRR Data'!G62)</f>
        <v/>
      </c>
      <c r="F79" s="300" t="str">
        <f t="array" ref="F79">IF('GRR Data'!H62="","",'GRR Data'!H62)</f>
        <v/>
      </c>
      <c r="G79" s="300" t="str">
        <f t="array" ref="G79">IF('GRR Data'!K62="","",'GRR Data'!K62)</f>
        <v/>
      </c>
      <c r="H79" s="291" t="e">
        <v>#VALUE!</v>
      </c>
      <c r="I79" s="335" t="e">
        <v>#VALUE!</v>
      </c>
      <c r="J79" s="291" t="e">
        <v>#VALUE!</v>
      </c>
      <c r="K79" s="282" t="str">
        <v/>
      </c>
      <c r="L79" s="282" t="str">
        <v/>
      </c>
      <c r="M79" s="288" t="str" cm="1">
        <f t="array" ref="M79">IF($C79="","",_xlfn.XLOOKUP($C79&amp;M$21,#REF!&amp;#REF!,#REF!))</f>
        <v/>
      </c>
      <c r="N79" s="288" t="str" cm="1">
        <f t="array" ref="N79">IF($C79="","",_xlfn.XLOOKUP($C79&amp;N$21,#REF!&amp;#REF!,#REF!))</f>
        <v/>
      </c>
      <c r="O79" s="288" t="str" cm="1">
        <f t="array" ref="O79">IF($C79="","",_xlfn.XLOOKUP($C79&amp;O$21,#REF!&amp;#REF!,#REF!))</f>
        <v/>
      </c>
      <c r="P79" s="288" t="str" cm="1">
        <f t="array" ref="P79">IF($C79="","",_xlfn.XLOOKUP($C79&amp;P$21,#REF!&amp;#REF!,#REF!))</f>
        <v/>
      </c>
      <c r="Q79" s="288" t="str" cm="1">
        <f t="array" ref="Q79">IF($C79="","",_xlfn.XLOOKUP($C79&amp;Q$21,#REF!&amp;#REF!,#REF!))</f>
        <v/>
      </c>
      <c r="R79" s="288" t="str" cm="1">
        <f t="array" ref="R79">IF($C79="","",_xlfn.XLOOKUP($C79&amp;R$21,#REF!&amp;#REF!,#REF!))</f>
        <v/>
      </c>
      <c r="S79" s="288" t="str" cm="1">
        <f t="array" ref="S79">IF($C79="","",_xlfn.XLOOKUP($C79&amp;S$21,#REF!&amp;#REF!,#REF!))</f>
        <v/>
      </c>
      <c r="T79" s="288" t="str" cm="1">
        <f t="array" ref="T79">IF($C79="","",_xlfn.XLOOKUP($C79&amp;T$21,#REF!&amp;#REF!,#REF!))</f>
        <v/>
      </c>
      <c r="U79" s="600"/>
      <c r="V79" s="601"/>
      <c r="W79" s="308"/>
      <c r="X79" s="320" t="e">
        <f t="shared" si="15"/>
        <v>#VALUE!</v>
      </c>
      <c r="Y79" s="320" t="e">
        <f t="shared" si="16"/>
        <v>#VALUE!</v>
      </c>
      <c r="Z79" s="320" t="e">
        <f t="shared" si="17"/>
        <v>#VALUE!</v>
      </c>
      <c r="AA79" s="320" t="e">
        <f t="shared" si="12"/>
        <v>#VALUE!</v>
      </c>
      <c r="AB79" s="320" t="e">
        <f t="shared" si="13"/>
        <v>#VALUE!</v>
      </c>
      <c r="AC79" s="320" t="e">
        <f t="shared" si="14"/>
        <v>#VALUE!</v>
      </c>
    </row>
    <row r="80" spans="2:29" s="30" customFormat="1" ht="30" customHeight="1">
      <c r="B80" s="345">
        <v>59</v>
      </c>
      <c r="C80" s="302" t="str">
        <f t="array" ref="C80">IF('GRR Data'!C63="","",'GRR Data'!C63)</f>
        <v/>
      </c>
      <c r="D80" s="302" t="str">
        <f t="array" ref="D80">IF('GRR Data'!D63="","",'GRR Data'!D63)</f>
        <v/>
      </c>
      <c r="E80" s="300" t="str">
        <f t="array" ref="E80">IF('GRR Data'!G63="","",'GRR Data'!G63)</f>
        <v/>
      </c>
      <c r="F80" s="300" t="str">
        <f t="array" ref="F80">IF('GRR Data'!H63="","",'GRR Data'!H63)</f>
        <v/>
      </c>
      <c r="G80" s="300" t="str">
        <f t="array" ref="G80">IF('GRR Data'!K63="","",'GRR Data'!K63)</f>
        <v/>
      </c>
      <c r="H80" s="291" t="e">
        <v>#VALUE!</v>
      </c>
      <c r="I80" s="335" t="e">
        <v>#VALUE!</v>
      </c>
      <c r="J80" s="291" t="e">
        <v>#VALUE!</v>
      </c>
      <c r="K80" s="282" t="str">
        <v/>
      </c>
      <c r="L80" s="282" t="str">
        <v/>
      </c>
      <c r="M80" s="288" t="str" cm="1">
        <f t="array" ref="M80">IF($C80="","",_xlfn.XLOOKUP($C80&amp;M$21,#REF!&amp;#REF!,#REF!))</f>
        <v/>
      </c>
      <c r="N80" s="288" t="str" cm="1">
        <f t="array" ref="N80">IF($C80="","",_xlfn.XLOOKUP($C80&amp;N$21,#REF!&amp;#REF!,#REF!))</f>
        <v/>
      </c>
      <c r="O80" s="288" t="str" cm="1">
        <f t="array" ref="O80">IF($C80="","",_xlfn.XLOOKUP($C80&amp;O$21,#REF!&amp;#REF!,#REF!))</f>
        <v/>
      </c>
      <c r="P80" s="288" t="str" cm="1">
        <f t="array" ref="P80">IF($C80="","",_xlfn.XLOOKUP($C80&amp;P$21,#REF!&amp;#REF!,#REF!))</f>
        <v/>
      </c>
      <c r="Q80" s="288" t="str" cm="1">
        <f t="array" ref="Q80">IF($C80="","",_xlfn.XLOOKUP($C80&amp;Q$21,#REF!&amp;#REF!,#REF!))</f>
        <v/>
      </c>
      <c r="R80" s="288" t="str" cm="1">
        <f t="array" ref="R80">IF($C80="","",_xlfn.XLOOKUP($C80&amp;R$21,#REF!&amp;#REF!,#REF!))</f>
        <v/>
      </c>
      <c r="S80" s="288" t="str" cm="1">
        <f t="array" ref="S80">IF($C80="","",_xlfn.XLOOKUP($C80&amp;S$21,#REF!&amp;#REF!,#REF!))</f>
        <v/>
      </c>
      <c r="T80" s="288" t="str" cm="1">
        <f t="array" ref="T80">IF($C80="","",_xlfn.XLOOKUP($C80&amp;T$21,#REF!&amp;#REF!,#REF!))</f>
        <v/>
      </c>
      <c r="U80" s="600"/>
      <c r="V80" s="601"/>
      <c r="W80" s="308"/>
      <c r="X80" s="320" t="e">
        <f t="shared" si="15"/>
        <v>#VALUE!</v>
      </c>
      <c r="Y80" s="320" t="e">
        <f t="shared" si="16"/>
        <v>#VALUE!</v>
      </c>
      <c r="Z80" s="320" t="e">
        <f t="shared" si="17"/>
        <v>#VALUE!</v>
      </c>
      <c r="AA80" s="320" t="e">
        <f t="shared" si="12"/>
        <v>#VALUE!</v>
      </c>
      <c r="AB80" s="320" t="e">
        <f t="shared" si="13"/>
        <v>#VALUE!</v>
      </c>
      <c r="AC80" s="320" t="e">
        <f t="shared" si="14"/>
        <v>#VALUE!</v>
      </c>
    </row>
    <row r="81" spans="2:29" s="30" customFormat="1" ht="30" customHeight="1">
      <c r="B81" s="345">
        <v>60</v>
      </c>
      <c r="C81" s="302" t="str">
        <f t="array" ref="C81">IF('GRR Data'!C64="","",'GRR Data'!C64)</f>
        <v/>
      </c>
      <c r="D81" s="302" t="str">
        <f t="array" ref="D81">IF('GRR Data'!D64="","",'GRR Data'!D64)</f>
        <v/>
      </c>
      <c r="E81" s="300" t="str">
        <f t="array" ref="E81">IF('GRR Data'!G64="","",'GRR Data'!G64)</f>
        <v/>
      </c>
      <c r="F81" s="300" t="str">
        <f t="array" ref="F81">IF('GRR Data'!H64="","",'GRR Data'!H64)</f>
        <v/>
      </c>
      <c r="G81" s="300" t="str">
        <f t="array" ref="G81">IF('GRR Data'!K64="","",'GRR Data'!K64)</f>
        <v/>
      </c>
      <c r="H81" s="291" t="e">
        <v>#VALUE!</v>
      </c>
      <c r="I81" s="335" t="e">
        <v>#VALUE!</v>
      </c>
      <c r="J81" s="291" t="e">
        <v>#VALUE!</v>
      </c>
      <c r="K81" s="282" t="str">
        <v/>
      </c>
      <c r="L81" s="282" t="str">
        <v/>
      </c>
      <c r="M81" s="288" t="str" cm="1">
        <f t="array" ref="M81">IF($C81="","",_xlfn.XLOOKUP($C81&amp;M$21,#REF!&amp;#REF!,#REF!))</f>
        <v/>
      </c>
      <c r="N81" s="288" t="str" cm="1">
        <f t="array" ref="N81">IF($C81="","",_xlfn.XLOOKUP($C81&amp;N$21,#REF!&amp;#REF!,#REF!))</f>
        <v/>
      </c>
      <c r="O81" s="288" t="str" cm="1">
        <f t="array" ref="O81">IF($C81="","",_xlfn.XLOOKUP($C81&amp;O$21,#REF!&amp;#REF!,#REF!))</f>
        <v/>
      </c>
      <c r="P81" s="288" t="str" cm="1">
        <f t="array" ref="P81">IF($C81="","",_xlfn.XLOOKUP($C81&amp;P$21,#REF!&amp;#REF!,#REF!))</f>
        <v/>
      </c>
      <c r="Q81" s="288" t="str" cm="1">
        <f t="array" ref="Q81">IF($C81="","",_xlfn.XLOOKUP($C81&amp;Q$21,#REF!&amp;#REF!,#REF!))</f>
        <v/>
      </c>
      <c r="R81" s="288" t="str" cm="1">
        <f t="array" ref="R81">IF($C81="","",_xlfn.XLOOKUP($C81&amp;R$21,#REF!&amp;#REF!,#REF!))</f>
        <v/>
      </c>
      <c r="S81" s="288" t="str" cm="1">
        <f t="array" ref="S81">IF($C81="","",_xlfn.XLOOKUP($C81&amp;S$21,#REF!&amp;#REF!,#REF!))</f>
        <v/>
      </c>
      <c r="T81" s="288" t="str" cm="1">
        <f t="array" ref="T81">IF($C81="","",_xlfn.XLOOKUP($C81&amp;T$21,#REF!&amp;#REF!,#REF!))</f>
        <v/>
      </c>
      <c r="U81" s="600"/>
      <c r="V81" s="601"/>
      <c r="W81" s="308"/>
      <c r="X81" s="320" t="e">
        <f t="shared" si="15"/>
        <v>#VALUE!</v>
      </c>
      <c r="Y81" s="320" t="e">
        <f t="shared" si="16"/>
        <v>#VALUE!</v>
      </c>
      <c r="Z81" s="320" t="e">
        <f t="shared" si="17"/>
        <v>#VALUE!</v>
      </c>
      <c r="AA81" s="320" t="e">
        <f t="shared" si="12"/>
        <v>#VALUE!</v>
      </c>
      <c r="AB81" s="320" t="e">
        <f t="shared" si="13"/>
        <v>#VALUE!</v>
      </c>
      <c r="AC81" s="320" t="e">
        <f t="shared" si="14"/>
        <v>#VALUE!</v>
      </c>
    </row>
    <row r="82" spans="2:29" s="30" customFormat="1" ht="30" customHeight="1">
      <c r="B82" s="345">
        <v>61</v>
      </c>
      <c r="C82" s="302" t="str">
        <f t="array" ref="C82">IF('GRR Data'!C65="","",'GRR Data'!C65)</f>
        <v/>
      </c>
      <c r="D82" s="302" t="str">
        <f t="array" ref="D82">IF('GRR Data'!D65="","",'GRR Data'!D65)</f>
        <v/>
      </c>
      <c r="E82" s="300" t="str">
        <f t="array" ref="E82">IF('GRR Data'!G65="","",'GRR Data'!G65)</f>
        <v/>
      </c>
      <c r="F82" s="300" t="str">
        <f t="array" ref="F82">IF('GRR Data'!H65="","",'GRR Data'!H65)</f>
        <v/>
      </c>
      <c r="G82" s="300" t="str">
        <f t="array" ref="G82">IF('GRR Data'!K65="","",'GRR Data'!K65)</f>
        <v/>
      </c>
      <c r="H82" s="291" t="e">
        <v>#VALUE!</v>
      </c>
      <c r="I82" s="335" t="e">
        <v>#VALUE!</v>
      </c>
      <c r="J82" s="291" t="e">
        <v>#VALUE!</v>
      </c>
      <c r="K82" s="282" t="str">
        <v/>
      </c>
      <c r="L82" s="282" t="str">
        <v/>
      </c>
      <c r="M82" s="288" t="str" cm="1">
        <f t="array" ref="M82">IF($C82="","",_xlfn.XLOOKUP($C82&amp;M$21,#REF!&amp;#REF!,#REF!))</f>
        <v/>
      </c>
      <c r="N82" s="288" t="str" cm="1">
        <f t="array" ref="N82">IF($C82="","",_xlfn.XLOOKUP($C82&amp;N$21,#REF!&amp;#REF!,#REF!))</f>
        <v/>
      </c>
      <c r="O82" s="288" t="str" cm="1">
        <f t="array" ref="O82">IF($C82="","",_xlfn.XLOOKUP($C82&amp;O$21,#REF!&amp;#REF!,#REF!))</f>
        <v/>
      </c>
      <c r="P82" s="288" t="str" cm="1">
        <f t="array" ref="P82">IF($C82="","",_xlfn.XLOOKUP($C82&amp;P$21,#REF!&amp;#REF!,#REF!))</f>
        <v/>
      </c>
      <c r="Q82" s="288" t="str" cm="1">
        <f t="array" ref="Q82">IF($C82="","",_xlfn.XLOOKUP($C82&amp;Q$21,#REF!&amp;#REF!,#REF!))</f>
        <v/>
      </c>
      <c r="R82" s="288" t="str" cm="1">
        <f t="array" ref="R82">IF($C82="","",_xlfn.XLOOKUP($C82&amp;R$21,#REF!&amp;#REF!,#REF!))</f>
        <v/>
      </c>
      <c r="S82" s="288" t="str" cm="1">
        <f t="array" ref="S82">IF($C82="","",_xlfn.XLOOKUP($C82&amp;S$21,#REF!&amp;#REF!,#REF!))</f>
        <v/>
      </c>
      <c r="T82" s="288" t="str" cm="1">
        <f t="array" ref="T82">IF($C82="","",_xlfn.XLOOKUP($C82&amp;T$21,#REF!&amp;#REF!,#REF!))</f>
        <v/>
      </c>
      <c r="U82" s="600"/>
      <c r="V82" s="601"/>
      <c r="W82" s="308"/>
      <c r="X82" s="320" t="e">
        <f t="shared" si="15"/>
        <v>#VALUE!</v>
      </c>
      <c r="Y82" s="320" t="e">
        <f t="shared" si="16"/>
        <v>#VALUE!</v>
      </c>
      <c r="Z82" s="320" t="e">
        <f t="shared" si="17"/>
        <v>#VALUE!</v>
      </c>
      <c r="AA82" s="320" t="e">
        <f t="shared" si="12"/>
        <v>#VALUE!</v>
      </c>
      <c r="AB82" s="320" t="e">
        <f t="shared" si="13"/>
        <v>#VALUE!</v>
      </c>
      <c r="AC82" s="320" t="e">
        <f t="shared" si="14"/>
        <v>#VALUE!</v>
      </c>
    </row>
    <row r="83" spans="2:29" s="30" customFormat="1" ht="30" customHeight="1">
      <c r="B83" s="345">
        <v>62</v>
      </c>
      <c r="C83" s="302" t="str">
        <f t="array" ref="C83">IF('GRR Data'!C66="","",'GRR Data'!C66)</f>
        <v/>
      </c>
      <c r="D83" s="302" t="str">
        <f t="array" ref="D83">IF('GRR Data'!D66="","",'GRR Data'!D66)</f>
        <v/>
      </c>
      <c r="E83" s="300" t="str">
        <f t="array" ref="E83">IF('GRR Data'!G66="","",'GRR Data'!G66)</f>
        <v/>
      </c>
      <c r="F83" s="300" t="str">
        <f t="array" ref="F83">IF('GRR Data'!H66="","",'GRR Data'!H66)</f>
        <v/>
      </c>
      <c r="G83" s="300" t="str">
        <f t="array" ref="G83">IF('GRR Data'!K66="","",'GRR Data'!K66)</f>
        <v/>
      </c>
      <c r="H83" s="291" t="e">
        <v>#VALUE!</v>
      </c>
      <c r="I83" s="335" t="e">
        <v>#VALUE!</v>
      </c>
      <c r="J83" s="291" t="e">
        <v>#VALUE!</v>
      </c>
      <c r="K83" s="282" t="str">
        <v/>
      </c>
      <c r="L83" s="282" t="str">
        <v/>
      </c>
      <c r="M83" s="288" t="str" cm="1">
        <f t="array" ref="M83">IF($C83="","",_xlfn.XLOOKUP($C83&amp;M$21,#REF!&amp;#REF!,#REF!))</f>
        <v/>
      </c>
      <c r="N83" s="288" t="str" cm="1">
        <f t="array" ref="N83">IF($C83="","",_xlfn.XLOOKUP($C83&amp;N$21,#REF!&amp;#REF!,#REF!))</f>
        <v/>
      </c>
      <c r="O83" s="288" t="str" cm="1">
        <f t="array" ref="O83">IF($C83="","",_xlfn.XLOOKUP($C83&amp;O$21,#REF!&amp;#REF!,#REF!))</f>
        <v/>
      </c>
      <c r="P83" s="288" t="str" cm="1">
        <f t="array" ref="P83">IF($C83="","",_xlfn.XLOOKUP($C83&amp;P$21,#REF!&amp;#REF!,#REF!))</f>
        <v/>
      </c>
      <c r="Q83" s="288" t="str" cm="1">
        <f t="array" ref="Q83">IF($C83="","",_xlfn.XLOOKUP($C83&amp;Q$21,#REF!&amp;#REF!,#REF!))</f>
        <v/>
      </c>
      <c r="R83" s="288" t="str" cm="1">
        <f t="array" ref="R83">IF($C83="","",_xlfn.XLOOKUP($C83&amp;R$21,#REF!&amp;#REF!,#REF!))</f>
        <v/>
      </c>
      <c r="S83" s="288" t="str" cm="1">
        <f t="array" ref="S83">IF($C83="","",_xlfn.XLOOKUP($C83&amp;S$21,#REF!&amp;#REF!,#REF!))</f>
        <v/>
      </c>
      <c r="T83" s="288" t="str" cm="1">
        <f t="array" ref="T83">IF($C83="","",_xlfn.XLOOKUP($C83&amp;T$21,#REF!&amp;#REF!,#REF!))</f>
        <v/>
      </c>
      <c r="U83" s="600"/>
      <c r="V83" s="601"/>
      <c r="W83" s="308"/>
      <c r="X83" s="320" t="e">
        <f t="shared" si="15"/>
        <v>#VALUE!</v>
      </c>
      <c r="Y83" s="320" t="e">
        <f t="shared" si="16"/>
        <v>#VALUE!</v>
      </c>
      <c r="Z83" s="320" t="e">
        <f t="shared" si="17"/>
        <v>#VALUE!</v>
      </c>
      <c r="AA83" s="320" t="e">
        <f t="shared" si="12"/>
        <v>#VALUE!</v>
      </c>
      <c r="AB83" s="320" t="e">
        <f t="shared" si="13"/>
        <v>#VALUE!</v>
      </c>
      <c r="AC83" s="320" t="e">
        <f t="shared" si="14"/>
        <v>#VALUE!</v>
      </c>
    </row>
    <row r="84" spans="2:29" s="30" customFormat="1" ht="30" customHeight="1">
      <c r="B84" s="345">
        <v>63</v>
      </c>
      <c r="C84" s="302" t="str">
        <f t="array" ref="C84">IF('GRR Data'!C67="","",'GRR Data'!C67)</f>
        <v/>
      </c>
      <c r="D84" s="302" t="str">
        <f t="array" ref="D84">IF('GRR Data'!D67="","",'GRR Data'!D67)</f>
        <v/>
      </c>
      <c r="E84" s="300" t="str">
        <f t="array" ref="E84">IF('GRR Data'!G67="","",'GRR Data'!G67)</f>
        <v/>
      </c>
      <c r="F84" s="300" t="str">
        <f t="array" ref="F84">IF('GRR Data'!H67="","",'GRR Data'!H67)</f>
        <v/>
      </c>
      <c r="G84" s="300" t="str">
        <f t="array" ref="G84">IF('GRR Data'!K67="","",'GRR Data'!K67)</f>
        <v/>
      </c>
      <c r="H84" s="291" t="e">
        <v>#VALUE!</v>
      </c>
      <c r="I84" s="335" t="e">
        <v>#VALUE!</v>
      </c>
      <c r="J84" s="291" t="e">
        <v>#VALUE!</v>
      </c>
      <c r="K84" s="282" t="str">
        <v/>
      </c>
      <c r="L84" s="282" t="str">
        <v/>
      </c>
      <c r="M84" s="288" t="str" cm="1">
        <f t="array" ref="M84">IF($C84="","",_xlfn.XLOOKUP($C84&amp;M$21,#REF!&amp;#REF!,#REF!))</f>
        <v/>
      </c>
      <c r="N84" s="288" t="str" cm="1">
        <f t="array" ref="N84">IF($C84="","",_xlfn.XLOOKUP($C84&amp;N$21,#REF!&amp;#REF!,#REF!))</f>
        <v/>
      </c>
      <c r="O84" s="288" t="str" cm="1">
        <f t="array" ref="O84">IF($C84="","",_xlfn.XLOOKUP($C84&amp;O$21,#REF!&amp;#REF!,#REF!))</f>
        <v/>
      </c>
      <c r="P84" s="288" t="str" cm="1">
        <f t="array" ref="P84">IF($C84="","",_xlfn.XLOOKUP($C84&amp;P$21,#REF!&amp;#REF!,#REF!))</f>
        <v/>
      </c>
      <c r="Q84" s="288" t="str" cm="1">
        <f t="array" ref="Q84">IF($C84="","",_xlfn.XLOOKUP($C84&amp;Q$21,#REF!&amp;#REF!,#REF!))</f>
        <v/>
      </c>
      <c r="R84" s="288" t="str" cm="1">
        <f t="array" ref="R84">IF($C84="","",_xlfn.XLOOKUP($C84&amp;R$21,#REF!&amp;#REF!,#REF!))</f>
        <v/>
      </c>
      <c r="S84" s="288" t="str" cm="1">
        <f t="array" ref="S84">IF($C84="","",_xlfn.XLOOKUP($C84&amp;S$21,#REF!&amp;#REF!,#REF!))</f>
        <v/>
      </c>
      <c r="T84" s="288" t="str" cm="1">
        <f t="array" ref="T84">IF($C84="","",_xlfn.XLOOKUP($C84&amp;T$21,#REF!&amp;#REF!,#REF!))</f>
        <v/>
      </c>
      <c r="U84" s="600"/>
      <c r="V84" s="601"/>
      <c r="W84" s="308"/>
      <c r="X84" s="320" t="e">
        <f t="shared" si="15"/>
        <v>#VALUE!</v>
      </c>
      <c r="Y84" s="320" t="e">
        <f t="shared" si="16"/>
        <v>#VALUE!</v>
      </c>
      <c r="Z84" s="320" t="e">
        <f t="shared" si="17"/>
        <v>#VALUE!</v>
      </c>
      <c r="AA84" s="320" t="e">
        <f t="shared" si="12"/>
        <v>#VALUE!</v>
      </c>
      <c r="AB84" s="320" t="e">
        <f t="shared" si="13"/>
        <v>#VALUE!</v>
      </c>
      <c r="AC84" s="320" t="e">
        <f t="shared" si="14"/>
        <v>#VALUE!</v>
      </c>
    </row>
    <row r="85" spans="2:29" s="30" customFormat="1" ht="30" customHeight="1">
      <c r="B85" s="345">
        <v>64</v>
      </c>
      <c r="C85" s="302" t="str">
        <f t="array" ref="C85">IF('GRR Data'!C68="","",'GRR Data'!C68)</f>
        <v/>
      </c>
      <c r="D85" s="302" t="str">
        <f t="array" ref="D85">IF('GRR Data'!D68="","",'GRR Data'!D68)</f>
        <v/>
      </c>
      <c r="E85" s="300" t="str">
        <f t="array" ref="E85">IF('GRR Data'!G68="","",'GRR Data'!G68)</f>
        <v/>
      </c>
      <c r="F85" s="300" t="str">
        <f t="array" ref="F85">IF('GRR Data'!H68="","",'GRR Data'!H68)</f>
        <v/>
      </c>
      <c r="G85" s="300" t="str">
        <f t="array" ref="G85">IF('GRR Data'!K68="","",'GRR Data'!K68)</f>
        <v/>
      </c>
      <c r="H85" s="291" t="e">
        <v>#VALUE!</v>
      </c>
      <c r="I85" s="335" t="e">
        <v>#VALUE!</v>
      </c>
      <c r="J85" s="291" t="e">
        <v>#VALUE!</v>
      </c>
      <c r="K85" s="282" t="str">
        <v/>
      </c>
      <c r="L85" s="282" t="str">
        <v/>
      </c>
      <c r="M85" s="288" t="str" cm="1">
        <f t="array" ref="M85">IF($C85="","",_xlfn.XLOOKUP($C85&amp;M$21,#REF!&amp;#REF!,#REF!))</f>
        <v/>
      </c>
      <c r="N85" s="288" t="str" cm="1">
        <f t="array" ref="N85">IF($C85="","",_xlfn.XLOOKUP($C85&amp;N$21,#REF!&amp;#REF!,#REF!))</f>
        <v/>
      </c>
      <c r="O85" s="288" t="str" cm="1">
        <f t="array" ref="O85">IF($C85="","",_xlfn.XLOOKUP($C85&amp;O$21,#REF!&amp;#REF!,#REF!))</f>
        <v/>
      </c>
      <c r="P85" s="288" t="str" cm="1">
        <f t="array" ref="P85">IF($C85="","",_xlfn.XLOOKUP($C85&amp;P$21,#REF!&amp;#REF!,#REF!))</f>
        <v/>
      </c>
      <c r="Q85" s="288" t="str" cm="1">
        <f t="array" ref="Q85">IF($C85="","",_xlfn.XLOOKUP($C85&amp;Q$21,#REF!&amp;#REF!,#REF!))</f>
        <v/>
      </c>
      <c r="R85" s="288" t="str" cm="1">
        <f t="array" ref="R85">IF($C85="","",_xlfn.XLOOKUP($C85&amp;R$21,#REF!&amp;#REF!,#REF!))</f>
        <v/>
      </c>
      <c r="S85" s="288" t="str" cm="1">
        <f t="array" ref="S85">IF($C85="","",_xlfn.XLOOKUP($C85&amp;S$21,#REF!&amp;#REF!,#REF!))</f>
        <v/>
      </c>
      <c r="T85" s="288" t="str" cm="1">
        <f t="array" ref="T85">IF($C85="","",_xlfn.XLOOKUP($C85&amp;T$21,#REF!&amp;#REF!,#REF!))</f>
        <v/>
      </c>
      <c r="U85" s="600"/>
      <c r="V85" s="601"/>
      <c r="W85" s="308"/>
      <c r="X85" s="320" t="e">
        <f t="shared" si="15"/>
        <v>#VALUE!</v>
      </c>
      <c r="Y85" s="320" t="e">
        <f t="shared" si="16"/>
        <v>#VALUE!</v>
      </c>
      <c r="Z85" s="320" t="e">
        <f t="shared" si="17"/>
        <v>#VALUE!</v>
      </c>
      <c r="AA85" s="320" t="e">
        <f t="shared" si="12"/>
        <v>#VALUE!</v>
      </c>
      <c r="AB85" s="320" t="e">
        <f t="shared" si="13"/>
        <v>#VALUE!</v>
      </c>
      <c r="AC85" s="320" t="e">
        <f t="shared" si="14"/>
        <v>#VALUE!</v>
      </c>
    </row>
    <row r="86" spans="2:29" s="30" customFormat="1" ht="30" customHeight="1">
      <c r="B86" s="345">
        <v>65</v>
      </c>
      <c r="C86" s="302" t="str">
        <f t="array" ref="C86">IF('GRR Data'!C69="","",'GRR Data'!C69)</f>
        <v/>
      </c>
      <c r="D86" s="302" t="str">
        <f t="array" ref="D86">IF('GRR Data'!D69="","",'GRR Data'!D69)</f>
        <v/>
      </c>
      <c r="E86" s="300" t="str">
        <f t="array" ref="E86">IF('GRR Data'!G69="","",'GRR Data'!G69)</f>
        <v/>
      </c>
      <c r="F86" s="300" t="str">
        <f t="array" ref="F86">IF('GRR Data'!H69="","",'GRR Data'!H69)</f>
        <v/>
      </c>
      <c r="G86" s="300" t="str">
        <f t="array" ref="G86">IF('GRR Data'!K69="","",'GRR Data'!K69)</f>
        <v/>
      </c>
      <c r="H86" s="291" t="e">
        <v>#VALUE!</v>
      </c>
      <c r="I86" s="335" t="e">
        <v>#VALUE!</v>
      </c>
      <c r="J86" s="291" t="e">
        <v>#VALUE!</v>
      </c>
      <c r="K86" s="282" t="str">
        <v/>
      </c>
      <c r="L86" s="282" t="str">
        <v/>
      </c>
      <c r="M86" s="288" t="str" cm="1">
        <f t="array" ref="M86">IF($C86="","",_xlfn.XLOOKUP($C86&amp;M$21,#REF!&amp;#REF!,#REF!))</f>
        <v/>
      </c>
      <c r="N86" s="288" t="str" cm="1">
        <f t="array" ref="N86">IF($C86="","",_xlfn.XLOOKUP($C86&amp;N$21,#REF!&amp;#REF!,#REF!))</f>
        <v/>
      </c>
      <c r="O86" s="288" t="str" cm="1">
        <f t="array" ref="O86">IF($C86="","",_xlfn.XLOOKUP($C86&amp;O$21,#REF!&amp;#REF!,#REF!))</f>
        <v/>
      </c>
      <c r="P86" s="288" t="str" cm="1">
        <f t="array" ref="P86">IF($C86="","",_xlfn.XLOOKUP($C86&amp;P$21,#REF!&amp;#REF!,#REF!))</f>
        <v/>
      </c>
      <c r="Q86" s="288" t="str" cm="1">
        <f t="array" ref="Q86">IF($C86="","",_xlfn.XLOOKUP($C86&amp;Q$21,#REF!&amp;#REF!,#REF!))</f>
        <v/>
      </c>
      <c r="R86" s="288" t="str" cm="1">
        <f t="array" ref="R86">IF($C86="","",_xlfn.XLOOKUP($C86&amp;R$21,#REF!&amp;#REF!,#REF!))</f>
        <v/>
      </c>
      <c r="S86" s="288" t="str" cm="1">
        <f t="array" ref="S86">IF($C86="","",_xlfn.XLOOKUP($C86&amp;S$21,#REF!&amp;#REF!,#REF!))</f>
        <v/>
      </c>
      <c r="T86" s="288" t="str" cm="1">
        <f t="array" ref="T86">IF($C86="","",_xlfn.XLOOKUP($C86&amp;T$21,#REF!&amp;#REF!,#REF!))</f>
        <v/>
      </c>
      <c r="U86" s="600"/>
      <c r="V86" s="601"/>
      <c r="W86" s="308"/>
      <c r="X86" s="320" t="e">
        <f t="shared" si="15"/>
        <v>#VALUE!</v>
      </c>
      <c r="Y86" s="320" t="e">
        <f t="shared" si="16"/>
        <v>#VALUE!</v>
      </c>
      <c r="Z86" s="320" t="e">
        <f t="shared" si="17"/>
        <v>#VALUE!</v>
      </c>
      <c r="AA86" s="320" t="e">
        <f t="shared" si="12"/>
        <v>#VALUE!</v>
      </c>
      <c r="AB86" s="320" t="e">
        <f t="shared" si="13"/>
        <v>#VALUE!</v>
      </c>
      <c r="AC86" s="320" t="e">
        <f t="shared" si="14"/>
        <v>#VALUE!</v>
      </c>
    </row>
    <row r="87" spans="2:29" s="30" customFormat="1" ht="30" customHeight="1">
      <c r="B87" s="345">
        <v>66</v>
      </c>
      <c r="C87" s="302" t="str">
        <f t="array" ref="C87">IF('GRR Data'!C70="","",'GRR Data'!C70)</f>
        <v/>
      </c>
      <c r="D87" s="302" t="str">
        <f t="array" ref="D87">IF('GRR Data'!D70="","",'GRR Data'!D70)</f>
        <v/>
      </c>
      <c r="E87" s="300" t="str">
        <f t="array" ref="E87">IF('GRR Data'!G70="","",'GRR Data'!G70)</f>
        <v/>
      </c>
      <c r="F87" s="300" t="str">
        <f t="array" ref="F87">IF('GRR Data'!H70="","",'GRR Data'!H70)</f>
        <v/>
      </c>
      <c r="G87" s="300" t="str">
        <f t="array" ref="G87">IF('GRR Data'!K70="","",'GRR Data'!K70)</f>
        <v/>
      </c>
      <c r="H87" s="291" t="e">
        <v>#VALUE!</v>
      </c>
      <c r="I87" s="335" t="e">
        <v>#VALUE!</v>
      </c>
      <c r="J87" s="291" t="e">
        <v>#VALUE!</v>
      </c>
      <c r="K87" s="282" t="str">
        <v/>
      </c>
      <c r="L87" s="282" t="str">
        <v/>
      </c>
      <c r="M87" s="288" t="str" cm="1">
        <f t="array" ref="M87">IF($C87="","",_xlfn.XLOOKUP($C87&amp;M$21,#REF!&amp;#REF!,#REF!))</f>
        <v/>
      </c>
      <c r="N87" s="288" t="str" cm="1">
        <f t="array" ref="N87">IF($C87="","",_xlfn.XLOOKUP($C87&amp;N$21,#REF!&amp;#REF!,#REF!))</f>
        <v/>
      </c>
      <c r="O87" s="288" t="str" cm="1">
        <f t="array" ref="O87">IF($C87="","",_xlfn.XLOOKUP($C87&amp;O$21,#REF!&amp;#REF!,#REF!))</f>
        <v/>
      </c>
      <c r="P87" s="288" t="str" cm="1">
        <f t="array" ref="P87">IF($C87="","",_xlfn.XLOOKUP($C87&amp;P$21,#REF!&amp;#REF!,#REF!))</f>
        <v/>
      </c>
      <c r="Q87" s="288" t="str" cm="1">
        <f t="array" ref="Q87">IF($C87="","",_xlfn.XLOOKUP($C87&amp;Q$21,#REF!&amp;#REF!,#REF!))</f>
        <v/>
      </c>
      <c r="R87" s="288" t="str" cm="1">
        <f t="array" ref="R87">IF($C87="","",_xlfn.XLOOKUP($C87&amp;R$21,#REF!&amp;#REF!,#REF!))</f>
        <v/>
      </c>
      <c r="S87" s="288" t="str" cm="1">
        <f t="array" ref="S87">IF($C87="","",_xlfn.XLOOKUP($C87&amp;S$21,#REF!&amp;#REF!,#REF!))</f>
        <v/>
      </c>
      <c r="T87" s="288" t="str" cm="1">
        <f t="array" ref="T87">IF($C87="","",_xlfn.XLOOKUP($C87&amp;T$21,#REF!&amp;#REF!,#REF!))</f>
        <v/>
      </c>
      <c r="U87" s="600"/>
      <c r="V87" s="601"/>
      <c r="W87" s="308"/>
      <c r="X87" s="320" t="e">
        <f t="shared" si="15"/>
        <v>#VALUE!</v>
      </c>
      <c r="Y87" s="320" t="e">
        <f t="shared" si="16"/>
        <v>#VALUE!</v>
      </c>
      <c r="Z87" s="320" t="e">
        <f t="shared" si="17"/>
        <v>#VALUE!</v>
      </c>
      <c r="AA87" s="320" t="e">
        <f t="shared" si="12"/>
        <v>#VALUE!</v>
      </c>
      <c r="AB87" s="320" t="e">
        <f t="shared" si="13"/>
        <v>#VALUE!</v>
      </c>
      <c r="AC87" s="320" t="e">
        <f t="shared" si="14"/>
        <v>#VALUE!</v>
      </c>
    </row>
    <row r="88" spans="2:29" s="30" customFormat="1" ht="30" customHeight="1">
      <c r="B88" s="345">
        <v>67</v>
      </c>
      <c r="C88" s="302" t="str">
        <f t="array" ref="C88">IF('GRR Data'!C71="","",'GRR Data'!C71)</f>
        <v/>
      </c>
      <c r="D88" s="302" t="str">
        <f t="array" ref="D88">IF('GRR Data'!D71="","",'GRR Data'!D71)</f>
        <v/>
      </c>
      <c r="E88" s="300" t="str">
        <f t="array" ref="E88">IF('GRR Data'!G71="","",'GRR Data'!G71)</f>
        <v/>
      </c>
      <c r="F88" s="300" t="str">
        <f t="array" ref="F88">IF('GRR Data'!H71="","",'GRR Data'!H71)</f>
        <v/>
      </c>
      <c r="G88" s="300" t="str">
        <f t="array" ref="G88">IF('GRR Data'!K71="","",'GRR Data'!K71)</f>
        <v/>
      </c>
      <c r="H88" s="291" t="e">
        <v>#VALUE!</v>
      </c>
      <c r="I88" s="335" t="e">
        <v>#VALUE!</v>
      </c>
      <c r="J88" s="291" t="e">
        <v>#VALUE!</v>
      </c>
      <c r="K88" s="282" t="str">
        <v/>
      </c>
      <c r="L88" s="282" t="str">
        <v/>
      </c>
      <c r="M88" s="288" t="str" cm="1">
        <f t="array" ref="M88">IF($C88="","",_xlfn.XLOOKUP($C88&amp;M$21,#REF!&amp;#REF!,#REF!))</f>
        <v/>
      </c>
      <c r="N88" s="288" t="str" cm="1">
        <f t="array" ref="N88">IF($C88="","",_xlfn.XLOOKUP($C88&amp;N$21,#REF!&amp;#REF!,#REF!))</f>
        <v/>
      </c>
      <c r="O88" s="288" t="str" cm="1">
        <f t="array" ref="O88">IF($C88="","",_xlfn.XLOOKUP($C88&amp;O$21,#REF!&amp;#REF!,#REF!))</f>
        <v/>
      </c>
      <c r="P88" s="288" t="str" cm="1">
        <f t="array" ref="P88">IF($C88="","",_xlfn.XLOOKUP($C88&amp;P$21,#REF!&amp;#REF!,#REF!))</f>
        <v/>
      </c>
      <c r="Q88" s="288" t="str" cm="1">
        <f t="array" ref="Q88">IF($C88="","",_xlfn.XLOOKUP($C88&amp;Q$21,#REF!&amp;#REF!,#REF!))</f>
        <v/>
      </c>
      <c r="R88" s="288" t="str" cm="1">
        <f t="array" ref="R88">IF($C88="","",_xlfn.XLOOKUP($C88&amp;R$21,#REF!&amp;#REF!,#REF!))</f>
        <v/>
      </c>
      <c r="S88" s="288" t="str" cm="1">
        <f t="array" ref="S88">IF($C88="","",_xlfn.XLOOKUP($C88&amp;S$21,#REF!&amp;#REF!,#REF!))</f>
        <v/>
      </c>
      <c r="T88" s="288" t="str" cm="1">
        <f t="array" ref="T88">IF($C88="","",_xlfn.XLOOKUP($C88&amp;T$21,#REF!&amp;#REF!,#REF!))</f>
        <v/>
      </c>
      <c r="U88" s="600"/>
      <c r="V88" s="601"/>
      <c r="W88" s="308"/>
      <c r="X88" s="320" t="e">
        <f t="shared" si="15"/>
        <v>#VALUE!</v>
      </c>
      <c r="Y88" s="320" t="e">
        <f t="shared" si="16"/>
        <v>#VALUE!</v>
      </c>
      <c r="Z88" s="320" t="e">
        <f t="shared" si="17"/>
        <v>#VALUE!</v>
      </c>
      <c r="AA88" s="320" t="e">
        <f t="shared" si="12"/>
        <v>#VALUE!</v>
      </c>
      <c r="AB88" s="320" t="e">
        <f t="shared" si="13"/>
        <v>#VALUE!</v>
      </c>
      <c r="AC88" s="320" t="e">
        <f t="shared" si="14"/>
        <v>#VALUE!</v>
      </c>
    </row>
    <row r="89" spans="2:29" s="30" customFormat="1" ht="30" customHeight="1">
      <c r="B89" s="345">
        <v>68</v>
      </c>
      <c r="C89" s="302" t="str">
        <f t="array" ref="C89">IF('GRR Data'!C72="","",'GRR Data'!C72)</f>
        <v/>
      </c>
      <c r="D89" s="302" t="str">
        <f t="array" ref="D89">IF('GRR Data'!D72="","",'GRR Data'!D72)</f>
        <v/>
      </c>
      <c r="E89" s="300" t="str">
        <f t="array" ref="E89">IF('GRR Data'!G72="","",'GRR Data'!G72)</f>
        <v/>
      </c>
      <c r="F89" s="300" t="str">
        <f t="array" ref="F89">IF('GRR Data'!H72="","",'GRR Data'!H72)</f>
        <v/>
      </c>
      <c r="G89" s="300" t="str">
        <f t="array" ref="G89">IF('GRR Data'!K72="","",'GRR Data'!K72)</f>
        <v/>
      </c>
      <c r="H89" s="291" t="e">
        <v>#VALUE!</v>
      </c>
      <c r="I89" s="335" t="e">
        <v>#VALUE!</v>
      </c>
      <c r="J89" s="291" t="e">
        <v>#VALUE!</v>
      </c>
      <c r="K89" s="282" t="str">
        <v/>
      </c>
      <c r="L89" s="282" t="str">
        <v/>
      </c>
      <c r="M89" s="288" t="str" cm="1">
        <f t="array" ref="M89">IF($C89="","",_xlfn.XLOOKUP($C89&amp;M$21,#REF!&amp;#REF!,#REF!))</f>
        <v/>
      </c>
      <c r="N89" s="288" t="str" cm="1">
        <f t="array" ref="N89">IF($C89="","",_xlfn.XLOOKUP($C89&amp;N$21,#REF!&amp;#REF!,#REF!))</f>
        <v/>
      </c>
      <c r="O89" s="288" t="str" cm="1">
        <f t="array" ref="O89">IF($C89="","",_xlfn.XLOOKUP($C89&amp;O$21,#REF!&amp;#REF!,#REF!))</f>
        <v/>
      </c>
      <c r="P89" s="288" t="str" cm="1">
        <f t="array" ref="P89">IF($C89="","",_xlfn.XLOOKUP($C89&amp;P$21,#REF!&amp;#REF!,#REF!))</f>
        <v/>
      </c>
      <c r="Q89" s="288" t="str" cm="1">
        <f t="array" ref="Q89">IF($C89="","",_xlfn.XLOOKUP($C89&amp;Q$21,#REF!&amp;#REF!,#REF!))</f>
        <v/>
      </c>
      <c r="R89" s="288" t="str" cm="1">
        <f t="array" ref="R89">IF($C89="","",_xlfn.XLOOKUP($C89&amp;R$21,#REF!&amp;#REF!,#REF!))</f>
        <v/>
      </c>
      <c r="S89" s="288" t="str" cm="1">
        <f t="array" ref="S89">IF($C89="","",_xlfn.XLOOKUP($C89&amp;S$21,#REF!&amp;#REF!,#REF!))</f>
        <v/>
      </c>
      <c r="T89" s="288" t="str" cm="1">
        <f t="array" ref="T89">IF($C89="","",_xlfn.XLOOKUP($C89&amp;T$21,#REF!&amp;#REF!,#REF!))</f>
        <v/>
      </c>
      <c r="U89" s="600"/>
      <c r="V89" s="601"/>
      <c r="W89" s="308"/>
      <c r="X89" s="320" t="e">
        <f t="shared" si="15"/>
        <v>#VALUE!</v>
      </c>
      <c r="Y89" s="320" t="e">
        <f t="shared" si="16"/>
        <v>#VALUE!</v>
      </c>
      <c r="Z89" s="320" t="e">
        <f t="shared" si="17"/>
        <v>#VALUE!</v>
      </c>
      <c r="AA89" s="320" t="e">
        <f t="shared" si="12"/>
        <v>#VALUE!</v>
      </c>
      <c r="AB89" s="320" t="e">
        <f t="shared" si="13"/>
        <v>#VALUE!</v>
      </c>
      <c r="AC89" s="320" t="e">
        <f t="shared" si="14"/>
        <v>#VALUE!</v>
      </c>
    </row>
    <row r="90" spans="2:29" s="30" customFormat="1" ht="30" customHeight="1">
      <c r="B90" s="345">
        <v>69</v>
      </c>
      <c r="C90" s="302" t="str">
        <f t="array" ref="C90">IF('GRR Data'!C73="","",'GRR Data'!C73)</f>
        <v/>
      </c>
      <c r="D90" s="302" t="str">
        <f t="array" ref="D90">IF('GRR Data'!D73="","",'GRR Data'!D73)</f>
        <v/>
      </c>
      <c r="E90" s="300" t="str">
        <f t="array" ref="E90">IF('GRR Data'!G73="","",'GRR Data'!G73)</f>
        <v/>
      </c>
      <c r="F90" s="300" t="str">
        <f t="array" ref="F90">IF('GRR Data'!H73="","",'GRR Data'!H73)</f>
        <v/>
      </c>
      <c r="G90" s="300" t="str">
        <f t="array" ref="G90">IF('GRR Data'!K73="","",'GRR Data'!K73)</f>
        <v/>
      </c>
      <c r="H90" s="291" t="e">
        <v>#VALUE!</v>
      </c>
      <c r="I90" s="335" t="e">
        <v>#VALUE!</v>
      </c>
      <c r="J90" s="291" t="e">
        <v>#VALUE!</v>
      </c>
      <c r="K90" s="282" t="str">
        <v/>
      </c>
      <c r="L90" s="282" t="str">
        <v/>
      </c>
      <c r="M90" s="288" t="str" cm="1">
        <f t="array" ref="M90">IF($C90="","",_xlfn.XLOOKUP($C90&amp;M$21,#REF!&amp;#REF!,#REF!))</f>
        <v/>
      </c>
      <c r="N90" s="288" t="str" cm="1">
        <f t="array" ref="N90">IF($C90="","",_xlfn.XLOOKUP($C90&amp;N$21,#REF!&amp;#REF!,#REF!))</f>
        <v/>
      </c>
      <c r="O90" s="288" t="str" cm="1">
        <f t="array" ref="O90">IF($C90="","",_xlfn.XLOOKUP($C90&amp;O$21,#REF!&amp;#REF!,#REF!))</f>
        <v/>
      </c>
      <c r="P90" s="288" t="str" cm="1">
        <f t="array" ref="P90">IF($C90="","",_xlfn.XLOOKUP($C90&amp;P$21,#REF!&amp;#REF!,#REF!))</f>
        <v/>
      </c>
      <c r="Q90" s="288" t="str" cm="1">
        <f t="array" ref="Q90">IF($C90="","",_xlfn.XLOOKUP($C90&amp;Q$21,#REF!&amp;#REF!,#REF!))</f>
        <v/>
      </c>
      <c r="R90" s="288" t="str" cm="1">
        <f t="array" ref="R90">IF($C90="","",_xlfn.XLOOKUP($C90&amp;R$21,#REF!&amp;#REF!,#REF!))</f>
        <v/>
      </c>
      <c r="S90" s="288" t="str" cm="1">
        <f t="array" ref="S90">IF($C90="","",_xlfn.XLOOKUP($C90&amp;S$21,#REF!&amp;#REF!,#REF!))</f>
        <v/>
      </c>
      <c r="T90" s="288" t="str" cm="1">
        <f t="array" ref="T90">IF($C90="","",_xlfn.XLOOKUP($C90&amp;T$21,#REF!&amp;#REF!,#REF!))</f>
        <v/>
      </c>
      <c r="U90" s="600"/>
      <c r="V90" s="601"/>
      <c r="W90" s="308"/>
      <c r="X90" s="320" t="e">
        <f t="shared" si="15"/>
        <v>#VALUE!</v>
      </c>
      <c r="Y90" s="320" t="e">
        <f t="shared" si="16"/>
        <v>#VALUE!</v>
      </c>
      <c r="Z90" s="320" t="e">
        <f t="shared" si="17"/>
        <v>#VALUE!</v>
      </c>
      <c r="AA90" s="320" t="e">
        <f t="shared" si="12"/>
        <v>#VALUE!</v>
      </c>
      <c r="AB90" s="320" t="e">
        <f t="shared" si="13"/>
        <v>#VALUE!</v>
      </c>
      <c r="AC90" s="320" t="e">
        <f t="shared" si="14"/>
        <v>#VALUE!</v>
      </c>
    </row>
    <row r="91" spans="2:29" s="30" customFormat="1" ht="30" customHeight="1">
      <c r="B91" s="345">
        <v>70</v>
      </c>
      <c r="C91" s="302" t="str">
        <f t="array" ref="C91">IF('GRR Data'!C74="","",'GRR Data'!C74)</f>
        <v/>
      </c>
      <c r="D91" s="302" t="str">
        <f t="array" ref="D91">IF('GRR Data'!D74="","",'GRR Data'!D74)</f>
        <v/>
      </c>
      <c r="E91" s="300" t="str">
        <f t="array" ref="E91">IF('GRR Data'!G74="","",'GRR Data'!G74)</f>
        <v/>
      </c>
      <c r="F91" s="300" t="str">
        <f t="array" ref="F91">IF('GRR Data'!H74="","",'GRR Data'!H74)</f>
        <v/>
      </c>
      <c r="G91" s="300" t="str">
        <f t="array" ref="G91">IF('GRR Data'!K74="","",'GRR Data'!K74)</f>
        <v/>
      </c>
      <c r="H91" s="291" t="e">
        <v>#VALUE!</v>
      </c>
      <c r="I91" s="335" t="e">
        <v>#VALUE!</v>
      </c>
      <c r="J91" s="291" t="e">
        <v>#VALUE!</v>
      </c>
      <c r="K91" s="282" t="str">
        <v/>
      </c>
      <c r="L91" s="282" t="str">
        <v/>
      </c>
      <c r="M91" s="288" t="str" cm="1">
        <f t="array" ref="M91">IF($C91="","",_xlfn.XLOOKUP($C91&amp;M$21,#REF!&amp;#REF!,#REF!))</f>
        <v/>
      </c>
      <c r="N91" s="288" t="str" cm="1">
        <f t="array" ref="N91">IF($C91="","",_xlfn.XLOOKUP($C91&amp;N$21,#REF!&amp;#REF!,#REF!))</f>
        <v/>
      </c>
      <c r="O91" s="288" t="str" cm="1">
        <f t="array" ref="O91">IF($C91="","",_xlfn.XLOOKUP($C91&amp;O$21,#REF!&amp;#REF!,#REF!))</f>
        <v/>
      </c>
      <c r="P91" s="288" t="str" cm="1">
        <f t="array" ref="P91">IF($C91="","",_xlfn.XLOOKUP($C91&amp;P$21,#REF!&amp;#REF!,#REF!))</f>
        <v/>
      </c>
      <c r="Q91" s="288" t="str" cm="1">
        <f t="array" ref="Q91">IF($C91="","",_xlfn.XLOOKUP($C91&amp;Q$21,#REF!&amp;#REF!,#REF!))</f>
        <v/>
      </c>
      <c r="R91" s="288" t="str" cm="1">
        <f t="array" ref="R91">IF($C91="","",_xlfn.XLOOKUP($C91&amp;R$21,#REF!&amp;#REF!,#REF!))</f>
        <v/>
      </c>
      <c r="S91" s="288" t="str" cm="1">
        <f t="array" ref="S91">IF($C91="","",_xlfn.XLOOKUP($C91&amp;S$21,#REF!&amp;#REF!,#REF!))</f>
        <v/>
      </c>
      <c r="T91" s="288" t="str" cm="1">
        <f t="array" ref="T91">IF($C91="","",_xlfn.XLOOKUP($C91&amp;T$21,#REF!&amp;#REF!,#REF!))</f>
        <v/>
      </c>
      <c r="U91" s="600"/>
      <c r="V91" s="601"/>
      <c r="W91" s="308"/>
      <c r="X91" s="320" t="e">
        <f t="shared" si="15"/>
        <v>#VALUE!</v>
      </c>
      <c r="Y91" s="320" t="e">
        <f t="shared" si="16"/>
        <v>#VALUE!</v>
      </c>
      <c r="Z91" s="320" t="e">
        <f t="shared" si="17"/>
        <v>#VALUE!</v>
      </c>
      <c r="AA91" s="320" t="e">
        <f t="shared" si="12"/>
        <v>#VALUE!</v>
      </c>
      <c r="AB91" s="320" t="e">
        <f t="shared" si="13"/>
        <v>#VALUE!</v>
      </c>
      <c r="AC91" s="320" t="e">
        <f t="shared" si="14"/>
        <v>#VALUE!</v>
      </c>
    </row>
    <row r="92" spans="2:29" s="30" customFormat="1" ht="30" customHeight="1">
      <c r="B92" s="345">
        <v>71</v>
      </c>
      <c r="C92" s="302" t="str">
        <f t="array" ref="C92">IF('GRR Data'!C75="","",'GRR Data'!C75)</f>
        <v/>
      </c>
      <c r="D92" s="302" t="str">
        <f t="array" ref="D92">IF('GRR Data'!D75="","",'GRR Data'!D75)</f>
        <v/>
      </c>
      <c r="E92" s="300" t="str">
        <f t="array" ref="E92">IF('GRR Data'!G75="","",'GRR Data'!G75)</f>
        <v/>
      </c>
      <c r="F92" s="300" t="str">
        <f t="array" ref="F92">IF('GRR Data'!H75="","",'GRR Data'!H75)</f>
        <v/>
      </c>
      <c r="G92" s="300" t="str">
        <f t="array" ref="G92">IF('GRR Data'!K75="","",'GRR Data'!K75)</f>
        <v/>
      </c>
      <c r="H92" s="291" t="e">
        <v>#VALUE!</v>
      </c>
      <c r="I92" s="335" t="e">
        <v>#VALUE!</v>
      </c>
      <c r="J92" s="291" t="e">
        <v>#VALUE!</v>
      </c>
      <c r="K92" s="282" t="str">
        <v/>
      </c>
      <c r="L92" s="282" t="str">
        <v/>
      </c>
      <c r="M92" s="288" t="str" cm="1">
        <f t="array" ref="M92">IF($C92="","",_xlfn.XLOOKUP($C92&amp;M$21,#REF!&amp;#REF!,#REF!))</f>
        <v/>
      </c>
      <c r="N92" s="288" t="str" cm="1">
        <f t="array" ref="N92">IF($C92="","",_xlfn.XLOOKUP($C92&amp;N$21,#REF!&amp;#REF!,#REF!))</f>
        <v/>
      </c>
      <c r="O92" s="288" t="str" cm="1">
        <f t="array" ref="O92">IF($C92="","",_xlfn.XLOOKUP($C92&amp;O$21,#REF!&amp;#REF!,#REF!))</f>
        <v/>
      </c>
      <c r="P92" s="288" t="str" cm="1">
        <f t="array" ref="P92">IF($C92="","",_xlfn.XLOOKUP($C92&amp;P$21,#REF!&amp;#REF!,#REF!))</f>
        <v/>
      </c>
      <c r="Q92" s="288" t="str" cm="1">
        <f t="array" ref="Q92">IF($C92="","",_xlfn.XLOOKUP($C92&amp;Q$21,#REF!&amp;#REF!,#REF!))</f>
        <v/>
      </c>
      <c r="R92" s="288" t="str" cm="1">
        <f t="array" ref="R92">IF($C92="","",_xlfn.XLOOKUP($C92&amp;R$21,#REF!&amp;#REF!,#REF!))</f>
        <v/>
      </c>
      <c r="S92" s="288" t="str" cm="1">
        <f t="array" ref="S92">IF($C92="","",_xlfn.XLOOKUP($C92&amp;S$21,#REF!&amp;#REF!,#REF!))</f>
        <v/>
      </c>
      <c r="T92" s="288" t="str" cm="1">
        <f t="array" ref="T92">IF($C92="","",_xlfn.XLOOKUP($C92&amp;T$21,#REF!&amp;#REF!,#REF!))</f>
        <v/>
      </c>
      <c r="U92" s="600"/>
      <c r="V92" s="601"/>
      <c r="W92" s="308"/>
      <c r="X92" s="320" t="e">
        <f t="shared" si="15"/>
        <v>#VALUE!</v>
      </c>
      <c r="Y92" s="320" t="e">
        <f t="shared" si="16"/>
        <v>#VALUE!</v>
      </c>
      <c r="Z92" s="320" t="e">
        <f t="shared" si="17"/>
        <v>#VALUE!</v>
      </c>
      <c r="AA92" s="320" t="e">
        <f t="shared" si="12"/>
        <v>#VALUE!</v>
      </c>
      <c r="AB92" s="320" t="e">
        <f t="shared" si="13"/>
        <v>#VALUE!</v>
      </c>
      <c r="AC92" s="320" t="e">
        <f t="shared" si="14"/>
        <v>#VALUE!</v>
      </c>
    </row>
    <row r="93" spans="2:29" s="30" customFormat="1" ht="30" customHeight="1">
      <c r="B93" s="345">
        <v>72</v>
      </c>
      <c r="C93" s="302" t="str">
        <f t="array" ref="C93">IF('GRR Data'!C76="","",'GRR Data'!C76)</f>
        <v/>
      </c>
      <c r="D93" s="302" t="str">
        <f t="array" ref="D93">IF('GRR Data'!D76="","",'GRR Data'!D76)</f>
        <v/>
      </c>
      <c r="E93" s="300" t="str">
        <f t="array" ref="E93">IF('GRR Data'!G76="","",'GRR Data'!G76)</f>
        <v/>
      </c>
      <c r="F93" s="300" t="str">
        <f t="array" ref="F93">IF('GRR Data'!H76="","",'GRR Data'!H76)</f>
        <v/>
      </c>
      <c r="G93" s="300" t="str">
        <f t="array" ref="G93">IF('GRR Data'!K76="","",'GRR Data'!K76)</f>
        <v/>
      </c>
      <c r="H93" s="291" t="e">
        <v>#VALUE!</v>
      </c>
      <c r="I93" s="335" t="e">
        <v>#VALUE!</v>
      </c>
      <c r="J93" s="291" t="e">
        <v>#VALUE!</v>
      </c>
      <c r="K93" s="282" t="str">
        <v/>
      </c>
      <c r="L93" s="282" t="str">
        <v/>
      </c>
      <c r="M93" s="288" t="str" cm="1">
        <f t="array" ref="M93">IF($C93="","",_xlfn.XLOOKUP($C93&amp;M$21,#REF!&amp;#REF!,#REF!))</f>
        <v/>
      </c>
      <c r="N93" s="288" t="str" cm="1">
        <f t="array" ref="N93">IF($C93="","",_xlfn.XLOOKUP($C93&amp;N$21,#REF!&amp;#REF!,#REF!))</f>
        <v/>
      </c>
      <c r="O93" s="288" t="str" cm="1">
        <f t="array" ref="O93">IF($C93="","",_xlfn.XLOOKUP($C93&amp;O$21,#REF!&amp;#REF!,#REF!))</f>
        <v/>
      </c>
      <c r="P93" s="288" t="str" cm="1">
        <f t="array" ref="P93">IF($C93="","",_xlfn.XLOOKUP($C93&amp;P$21,#REF!&amp;#REF!,#REF!))</f>
        <v/>
      </c>
      <c r="Q93" s="288" t="str" cm="1">
        <f t="array" ref="Q93">IF($C93="","",_xlfn.XLOOKUP($C93&amp;Q$21,#REF!&amp;#REF!,#REF!))</f>
        <v/>
      </c>
      <c r="R93" s="288" t="str" cm="1">
        <f t="array" ref="R93">IF($C93="","",_xlfn.XLOOKUP($C93&amp;R$21,#REF!&amp;#REF!,#REF!))</f>
        <v/>
      </c>
      <c r="S93" s="288" t="str" cm="1">
        <f t="array" ref="S93">IF($C93="","",_xlfn.XLOOKUP($C93&amp;S$21,#REF!&amp;#REF!,#REF!))</f>
        <v/>
      </c>
      <c r="T93" s="288" t="str" cm="1">
        <f t="array" ref="T93">IF($C93="","",_xlfn.XLOOKUP($C93&amp;T$21,#REF!&amp;#REF!,#REF!))</f>
        <v/>
      </c>
      <c r="U93" s="600"/>
      <c r="V93" s="601"/>
      <c r="W93" s="308"/>
      <c r="X93" s="320" t="e">
        <f t="shared" si="15"/>
        <v>#VALUE!</v>
      </c>
      <c r="Y93" s="320" t="e">
        <f t="shared" si="16"/>
        <v>#VALUE!</v>
      </c>
      <c r="Z93" s="320" t="e">
        <f t="shared" si="17"/>
        <v>#VALUE!</v>
      </c>
      <c r="AA93" s="320" t="e">
        <f t="shared" si="12"/>
        <v>#VALUE!</v>
      </c>
      <c r="AB93" s="320" t="e">
        <f t="shared" si="13"/>
        <v>#VALUE!</v>
      </c>
      <c r="AC93" s="320" t="e">
        <f t="shared" si="14"/>
        <v>#VALUE!</v>
      </c>
    </row>
    <row r="94" spans="2:29" s="30" customFormat="1" ht="30" customHeight="1">
      <c r="B94" s="345">
        <v>73</v>
      </c>
      <c r="C94" s="302" t="str">
        <f t="array" ref="C94">IF('GRR Data'!C77="","",'GRR Data'!C77)</f>
        <v/>
      </c>
      <c r="D94" s="302" t="str">
        <f t="array" ref="D94">IF('GRR Data'!D77="","",'GRR Data'!D77)</f>
        <v/>
      </c>
      <c r="E94" s="300" t="str">
        <f t="array" ref="E94">IF('GRR Data'!G77="","",'GRR Data'!G77)</f>
        <v/>
      </c>
      <c r="F94" s="300" t="str">
        <f t="array" ref="F94">IF('GRR Data'!H77="","",'GRR Data'!H77)</f>
        <v/>
      </c>
      <c r="G94" s="300" t="str">
        <f t="array" ref="G94">IF('GRR Data'!K77="","",'GRR Data'!K77)</f>
        <v/>
      </c>
      <c r="H94" s="291" t="e">
        <v>#VALUE!</v>
      </c>
      <c r="I94" s="335" t="e">
        <v>#VALUE!</v>
      </c>
      <c r="J94" s="291" t="e">
        <v>#VALUE!</v>
      </c>
      <c r="K94" s="282" t="str">
        <v/>
      </c>
      <c r="L94" s="282" t="str">
        <v/>
      </c>
      <c r="M94" s="288" t="str" cm="1">
        <f t="array" ref="M94">IF($C94="","",_xlfn.XLOOKUP($C94&amp;M$21,#REF!&amp;#REF!,#REF!))</f>
        <v/>
      </c>
      <c r="N94" s="288" t="str" cm="1">
        <f t="array" ref="N94">IF($C94="","",_xlfn.XLOOKUP($C94&amp;N$21,#REF!&amp;#REF!,#REF!))</f>
        <v/>
      </c>
      <c r="O94" s="288" t="str" cm="1">
        <f t="array" ref="O94">IF($C94="","",_xlfn.XLOOKUP($C94&amp;O$21,#REF!&amp;#REF!,#REF!))</f>
        <v/>
      </c>
      <c r="P94" s="288" t="str" cm="1">
        <f t="array" ref="P94">IF($C94="","",_xlfn.XLOOKUP($C94&amp;P$21,#REF!&amp;#REF!,#REF!))</f>
        <v/>
      </c>
      <c r="Q94" s="288" t="str" cm="1">
        <f t="array" ref="Q94">IF($C94="","",_xlfn.XLOOKUP($C94&amp;Q$21,#REF!&amp;#REF!,#REF!))</f>
        <v/>
      </c>
      <c r="R94" s="288" t="str" cm="1">
        <f t="array" ref="R94">IF($C94="","",_xlfn.XLOOKUP($C94&amp;R$21,#REF!&amp;#REF!,#REF!))</f>
        <v/>
      </c>
      <c r="S94" s="288" t="str" cm="1">
        <f t="array" ref="S94">IF($C94="","",_xlfn.XLOOKUP($C94&amp;S$21,#REF!&amp;#REF!,#REF!))</f>
        <v/>
      </c>
      <c r="T94" s="288" t="str" cm="1">
        <f t="array" ref="T94">IF($C94="","",_xlfn.XLOOKUP($C94&amp;T$21,#REF!&amp;#REF!,#REF!))</f>
        <v/>
      </c>
      <c r="U94" s="600"/>
      <c r="V94" s="601"/>
      <c r="W94" s="308"/>
      <c r="X94" s="320" t="e">
        <f t="shared" si="15"/>
        <v>#VALUE!</v>
      </c>
      <c r="Y94" s="320" t="e">
        <f t="shared" si="16"/>
        <v>#VALUE!</v>
      </c>
      <c r="Z94" s="320" t="e">
        <f t="shared" si="17"/>
        <v>#VALUE!</v>
      </c>
      <c r="AA94" s="320" t="e">
        <f t="shared" si="12"/>
        <v>#VALUE!</v>
      </c>
      <c r="AB94" s="320" t="e">
        <f t="shared" si="13"/>
        <v>#VALUE!</v>
      </c>
      <c r="AC94" s="320" t="e">
        <f t="shared" si="14"/>
        <v>#VALUE!</v>
      </c>
    </row>
    <row r="95" spans="2:29" s="30" customFormat="1" ht="30" customHeight="1">
      <c r="B95" s="345">
        <v>74</v>
      </c>
      <c r="C95" s="302" t="str">
        <f t="array" ref="C95">IF('GRR Data'!C78="","",'GRR Data'!C78)</f>
        <v/>
      </c>
      <c r="D95" s="302" t="str">
        <f t="array" ref="D95">IF('GRR Data'!D78="","",'GRR Data'!D78)</f>
        <v/>
      </c>
      <c r="E95" s="300" t="str">
        <f t="array" ref="E95">IF('GRR Data'!G78="","",'GRR Data'!G78)</f>
        <v/>
      </c>
      <c r="F95" s="300" t="str">
        <f t="array" ref="F95">IF('GRR Data'!H78="","",'GRR Data'!H78)</f>
        <v/>
      </c>
      <c r="G95" s="300" t="str">
        <f t="array" ref="G95">IF('GRR Data'!K78="","",'GRR Data'!K78)</f>
        <v/>
      </c>
      <c r="H95" s="291" t="e">
        <v>#VALUE!</v>
      </c>
      <c r="I95" s="335" t="e">
        <v>#VALUE!</v>
      </c>
      <c r="J95" s="291" t="e">
        <v>#VALUE!</v>
      </c>
      <c r="K95" s="282" t="str">
        <v/>
      </c>
      <c r="L95" s="282" t="str">
        <v/>
      </c>
      <c r="M95" s="288" t="str" cm="1">
        <f t="array" ref="M95">IF($C95="","",_xlfn.XLOOKUP($C95&amp;M$21,#REF!&amp;#REF!,#REF!))</f>
        <v/>
      </c>
      <c r="N95" s="288" t="str" cm="1">
        <f t="array" ref="N95">IF($C95="","",_xlfn.XLOOKUP($C95&amp;N$21,#REF!&amp;#REF!,#REF!))</f>
        <v/>
      </c>
      <c r="O95" s="288" t="str" cm="1">
        <f t="array" ref="O95">IF($C95="","",_xlfn.XLOOKUP($C95&amp;O$21,#REF!&amp;#REF!,#REF!))</f>
        <v/>
      </c>
      <c r="P95" s="288" t="str" cm="1">
        <f t="array" ref="P95">IF($C95="","",_xlfn.XLOOKUP($C95&amp;P$21,#REF!&amp;#REF!,#REF!))</f>
        <v/>
      </c>
      <c r="Q95" s="288" t="str" cm="1">
        <f t="array" ref="Q95">IF($C95="","",_xlfn.XLOOKUP($C95&amp;Q$21,#REF!&amp;#REF!,#REF!))</f>
        <v/>
      </c>
      <c r="R95" s="288" t="str" cm="1">
        <f t="array" ref="R95">IF($C95="","",_xlfn.XLOOKUP($C95&amp;R$21,#REF!&amp;#REF!,#REF!))</f>
        <v/>
      </c>
      <c r="S95" s="288" t="str" cm="1">
        <f t="array" ref="S95">IF($C95="","",_xlfn.XLOOKUP($C95&amp;S$21,#REF!&amp;#REF!,#REF!))</f>
        <v/>
      </c>
      <c r="T95" s="288" t="str" cm="1">
        <f t="array" ref="T95">IF($C95="","",_xlfn.XLOOKUP($C95&amp;T$21,#REF!&amp;#REF!,#REF!))</f>
        <v/>
      </c>
      <c r="U95" s="600"/>
      <c r="V95" s="601"/>
      <c r="W95" s="308"/>
      <c r="X95" s="320" t="e">
        <f t="shared" si="15"/>
        <v>#VALUE!</v>
      </c>
      <c r="Y95" s="320" t="e">
        <f t="shared" si="16"/>
        <v>#VALUE!</v>
      </c>
      <c r="Z95" s="320" t="e">
        <f t="shared" si="17"/>
        <v>#VALUE!</v>
      </c>
      <c r="AA95" s="320" t="e">
        <f t="shared" si="12"/>
        <v>#VALUE!</v>
      </c>
      <c r="AB95" s="320" t="e">
        <f t="shared" si="13"/>
        <v>#VALUE!</v>
      </c>
      <c r="AC95" s="320" t="e">
        <f t="shared" si="14"/>
        <v>#VALUE!</v>
      </c>
    </row>
    <row r="96" spans="2:29" s="30" customFormat="1" ht="30" customHeight="1">
      <c r="B96" s="345">
        <v>75</v>
      </c>
      <c r="C96" s="302" t="str">
        <f t="array" ref="C96">IF('GRR Data'!C79="","",'GRR Data'!C79)</f>
        <v/>
      </c>
      <c r="D96" s="302" t="str">
        <f t="array" ref="D96">IF('GRR Data'!D79="","",'GRR Data'!D79)</f>
        <v/>
      </c>
      <c r="E96" s="300" t="str">
        <f t="array" ref="E96">IF('GRR Data'!G79="","",'GRR Data'!G79)</f>
        <v/>
      </c>
      <c r="F96" s="300" t="str">
        <f t="array" ref="F96">IF('GRR Data'!H79="","",'GRR Data'!H79)</f>
        <v/>
      </c>
      <c r="G96" s="300" t="str">
        <f t="array" ref="G96">IF('GRR Data'!K79="","",'GRR Data'!K79)</f>
        <v/>
      </c>
      <c r="H96" s="291" t="e">
        <v>#VALUE!</v>
      </c>
      <c r="I96" s="335" t="e">
        <v>#VALUE!</v>
      </c>
      <c r="J96" s="291" t="e">
        <v>#VALUE!</v>
      </c>
      <c r="K96" s="282" t="str">
        <v/>
      </c>
      <c r="L96" s="282" t="str">
        <v/>
      </c>
      <c r="M96" s="288" t="str" cm="1">
        <f t="array" ref="M96">IF($C96="","",_xlfn.XLOOKUP($C96&amp;M$21,#REF!&amp;#REF!,#REF!))</f>
        <v/>
      </c>
      <c r="N96" s="288" t="str" cm="1">
        <f t="array" ref="N96">IF($C96="","",_xlfn.XLOOKUP($C96&amp;N$21,#REF!&amp;#REF!,#REF!))</f>
        <v/>
      </c>
      <c r="O96" s="288" t="str" cm="1">
        <f t="array" ref="O96">IF($C96="","",_xlfn.XLOOKUP($C96&amp;O$21,#REF!&amp;#REF!,#REF!))</f>
        <v/>
      </c>
      <c r="P96" s="288" t="str" cm="1">
        <f t="array" ref="P96">IF($C96="","",_xlfn.XLOOKUP($C96&amp;P$21,#REF!&amp;#REF!,#REF!))</f>
        <v/>
      </c>
      <c r="Q96" s="288" t="str" cm="1">
        <f t="array" ref="Q96">IF($C96="","",_xlfn.XLOOKUP($C96&amp;Q$21,#REF!&amp;#REF!,#REF!))</f>
        <v/>
      </c>
      <c r="R96" s="288" t="str" cm="1">
        <f t="array" ref="R96">IF($C96="","",_xlfn.XLOOKUP($C96&amp;R$21,#REF!&amp;#REF!,#REF!))</f>
        <v/>
      </c>
      <c r="S96" s="288" t="str" cm="1">
        <f t="array" ref="S96">IF($C96="","",_xlfn.XLOOKUP($C96&amp;S$21,#REF!&amp;#REF!,#REF!))</f>
        <v/>
      </c>
      <c r="T96" s="288" t="str" cm="1">
        <f t="array" ref="T96">IF($C96="","",_xlfn.XLOOKUP($C96&amp;T$21,#REF!&amp;#REF!,#REF!))</f>
        <v/>
      </c>
      <c r="U96" s="600"/>
      <c r="V96" s="601"/>
      <c r="W96" s="308"/>
      <c r="X96" s="320" t="e">
        <f t="shared" si="15"/>
        <v>#VALUE!</v>
      </c>
      <c r="Y96" s="320" t="e">
        <f t="shared" si="16"/>
        <v>#VALUE!</v>
      </c>
      <c r="Z96" s="320" t="e">
        <f t="shared" si="17"/>
        <v>#VALUE!</v>
      </c>
      <c r="AA96" s="320" t="e">
        <f t="shared" si="12"/>
        <v>#VALUE!</v>
      </c>
      <c r="AB96" s="320" t="e">
        <f t="shared" si="13"/>
        <v>#VALUE!</v>
      </c>
      <c r="AC96" s="320" t="e">
        <f t="shared" si="14"/>
        <v>#VALUE!</v>
      </c>
    </row>
    <row r="97" spans="2:29" s="30" customFormat="1" ht="30" customHeight="1">
      <c r="B97" s="345">
        <v>76</v>
      </c>
      <c r="C97" s="302" t="str">
        <f t="array" ref="C97">IF('GRR Data'!C80="","",'GRR Data'!C80)</f>
        <v/>
      </c>
      <c r="D97" s="302" t="str">
        <f t="array" ref="D97">IF('GRR Data'!D80="","",'GRR Data'!D80)</f>
        <v/>
      </c>
      <c r="E97" s="300" t="str">
        <f t="array" ref="E97">IF('GRR Data'!G80="","",'GRR Data'!G80)</f>
        <v/>
      </c>
      <c r="F97" s="300" t="str">
        <f t="array" ref="F97">IF('GRR Data'!H80="","",'GRR Data'!H80)</f>
        <v/>
      </c>
      <c r="G97" s="300" t="str">
        <f t="array" ref="G97">IF('GRR Data'!K80="","",'GRR Data'!K80)</f>
        <v/>
      </c>
      <c r="H97" s="291" t="e">
        <v>#VALUE!</v>
      </c>
      <c r="I97" s="335" t="e">
        <v>#VALUE!</v>
      </c>
      <c r="J97" s="291" t="e">
        <v>#VALUE!</v>
      </c>
      <c r="K97" s="282" t="str">
        <v/>
      </c>
      <c r="L97" s="282" t="str">
        <v/>
      </c>
      <c r="M97" s="288" t="str" cm="1">
        <f t="array" ref="M97">IF($C97="","",_xlfn.XLOOKUP($C97&amp;M$21,#REF!&amp;#REF!,#REF!))</f>
        <v/>
      </c>
      <c r="N97" s="288" t="str" cm="1">
        <f t="array" ref="N97">IF($C97="","",_xlfn.XLOOKUP($C97&amp;N$21,#REF!&amp;#REF!,#REF!))</f>
        <v/>
      </c>
      <c r="O97" s="288" t="str" cm="1">
        <f t="array" ref="O97">IF($C97="","",_xlfn.XLOOKUP($C97&amp;O$21,#REF!&amp;#REF!,#REF!))</f>
        <v/>
      </c>
      <c r="P97" s="288" t="str" cm="1">
        <f t="array" ref="P97">IF($C97="","",_xlfn.XLOOKUP($C97&amp;P$21,#REF!&amp;#REF!,#REF!))</f>
        <v/>
      </c>
      <c r="Q97" s="288" t="str" cm="1">
        <f t="array" ref="Q97">IF($C97="","",_xlfn.XLOOKUP($C97&amp;Q$21,#REF!&amp;#REF!,#REF!))</f>
        <v/>
      </c>
      <c r="R97" s="288" t="str" cm="1">
        <f t="array" ref="R97">IF($C97="","",_xlfn.XLOOKUP($C97&amp;R$21,#REF!&amp;#REF!,#REF!))</f>
        <v/>
      </c>
      <c r="S97" s="288" t="str" cm="1">
        <f t="array" ref="S97">IF($C97="","",_xlfn.XLOOKUP($C97&amp;S$21,#REF!&amp;#REF!,#REF!))</f>
        <v/>
      </c>
      <c r="T97" s="288" t="str" cm="1">
        <f t="array" ref="T97">IF($C97="","",_xlfn.XLOOKUP($C97&amp;T$21,#REF!&amp;#REF!,#REF!))</f>
        <v/>
      </c>
      <c r="U97" s="600"/>
      <c r="V97" s="601"/>
      <c r="W97" s="308"/>
      <c r="X97" s="320" t="e">
        <f t="shared" si="15"/>
        <v>#VALUE!</v>
      </c>
      <c r="Y97" s="320" t="e">
        <f t="shared" si="16"/>
        <v>#VALUE!</v>
      </c>
      <c r="Z97" s="320" t="e">
        <f t="shared" si="17"/>
        <v>#VALUE!</v>
      </c>
      <c r="AA97" s="320" t="e">
        <f t="shared" si="12"/>
        <v>#VALUE!</v>
      </c>
      <c r="AB97" s="320" t="e">
        <f t="shared" si="13"/>
        <v>#VALUE!</v>
      </c>
      <c r="AC97" s="320" t="e">
        <f t="shared" si="14"/>
        <v>#VALUE!</v>
      </c>
    </row>
    <row r="98" spans="2:29" s="30" customFormat="1" ht="30" customHeight="1">
      <c r="B98" s="345">
        <v>77</v>
      </c>
      <c r="C98" s="302" t="str">
        <f t="array" ref="C98">IF('GRR Data'!C81="","",'GRR Data'!C81)</f>
        <v/>
      </c>
      <c r="D98" s="302" t="str">
        <f t="array" ref="D98">IF('GRR Data'!D81="","",'GRR Data'!D81)</f>
        <v/>
      </c>
      <c r="E98" s="300" t="str">
        <f t="array" ref="E98">IF('GRR Data'!G81="","",'GRR Data'!G81)</f>
        <v/>
      </c>
      <c r="F98" s="300" t="str">
        <f t="array" ref="F98">IF('GRR Data'!H81="","",'GRR Data'!H81)</f>
        <v/>
      </c>
      <c r="G98" s="300" t="str">
        <f t="array" ref="G98">IF('GRR Data'!K81="","",'GRR Data'!K81)</f>
        <v/>
      </c>
      <c r="H98" s="291" t="e">
        <v>#VALUE!</v>
      </c>
      <c r="I98" s="335" t="e">
        <v>#VALUE!</v>
      </c>
      <c r="J98" s="291" t="e">
        <v>#VALUE!</v>
      </c>
      <c r="K98" s="282" t="str">
        <v/>
      </c>
      <c r="L98" s="282" t="str">
        <v/>
      </c>
      <c r="M98" s="288" t="str" cm="1">
        <f t="array" ref="M98">IF($C98="","",_xlfn.XLOOKUP($C98&amp;M$21,#REF!&amp;#REF!,#REF!))</f>
        <v/>
      </c>
      <c r="N98" s="288" t="str" cm="1">
        <f t="array" ref="N98">IF($C98="","",_xlfn.XLOOKUP($C98&amp;N$21,#REF!&amp;#REF!,#REF!))</f>
        <v/>
      </c>
      <c r="O98" s="288" t="str" cm="1">
        <f t="array" ref="O98">IF($C98="","",_xlfn.XLOOKUP($C98&amp;O$21,#REF!&amp;#REF!,#REF!))</f>
        <v/>
      </c>
      <c r="P98" s="288" t="str" cm="1">
        <f t="array" ref="P98">IF($C98="","",_xlfn.XLOOKUP($C98&amp;P$21,#REF!&amp;#REF!,#REF!))</f>
        <v/>
      </c>
      <c r="Q98" s="288" t="str" cm="1">
        <f t="array" ref="Q98">IF($C98="","",_xlfn.XLOOKUP($C98&amp;Q$21,#REF!&amp;#REF!,#REF!))</f>
        <v/>
      </c>
      <c r="R98" s="288" t="str" cm="1">
        <f t="array" ref="R98">IF($C98="","",_xlfn.XLOOKUP($C98&amp;R$21,#REF!&amp;#REF!,#REF!))</f>
        <v/>
      </c>
      <c r="S98" s="288" t="str" cm="1">
        <f t="array" ref="S98">IF($C98="","",_xlfn.XLOOKUP($C98&amp;S$21,#REF!&amp;#REF!,#REF!))</f>
        <v/>
      </c>
      <c r="T98" s="288" t="str" cm="1">
        <f t="array" ref="T98">IF($C98="","",_xlfn.XLOOKUP($C98&amp;T$21,#REF!&amp;#REF!,#REF!))</f>
        <v/>
      </c>
      <c r="U98" s="600"/>
      <c r="V98" s="601"/>
      <c r="W98" s="308"/>
      <c r="X98" s="320" t="e">
        <f t="shared" si="15"/>
        <v>#VALUE!</v>
      </c>
      <c r="Y98" s="320" t="e">
        <f t="shared" si="16"/>
        <v>#VALUE!</v>
      </c>
      <c r="Z98" s="320" t="e">
        <f t="shared" si="17"/>
        <v>#VALUE!</v>
      </c>
      <c r="AA98" s="320" t="e">
        <f t="shared" si="12"/>
        <v>#VALUE!</v>
      </c>
      <c r="AB98" s="320" t="e">
        <f t="shared" si="13"/>
        <v>#VALUE!</v>
      </c>
      <c r="AC98" s="320" t="e">
        <f t="shared" si="14"/>
        <v>#VALUE!</v>
      </c>
    </row>
    <row r="99" spans="2:29" s="30" customFormat="1" ht="30" customHeight="1">
      <c r="B99" s="345">
        <v>78</v>
      </c>
      <c r="C99" s="302" t="str">
        <f t="array" ref="C99">IF('GRR Data'!C82="","",'GRR Data'!C82)</f>
        <v/>
      </c>
      <c r="D99" s="302" t="str">
        <f t="array" ref="D99">IF('GRR Data'!D82="","",'GRR Data'!D82)</f>
        <v/>
      </c>
      <c r="E99" s="300" t="str">
        <f t="array" ref="E99">IF('GRR Data'!G82="","",'GRR Data'!G82)</f>
        <v/>
      </c>
      <c r="F99" s="300" t="str">
        <f t="array" ref="F99">IF('GRR Data'!H82="","",'GRR Data'!H82)</f>
        <v/>
      </c>
      <c r="G99" s="300" t="str">
        <f t="array" ref="G99">IF('GRR Data'!K82="","",'GRR Data'!K82)</f>
        <v/>
      </c>
      <c r="H99" s="291" t="e">
        <v>#VALUE!</v>
      </c>
      <c r="I99" s="335" t="e">
        <v>#VALUE!</v>
      </c>
      <c r="J99" s="291" t="e">
        <v>#VALUE!</v>
      </c>
      <c r="K99" s="282" t="str">
        <v/>
      </c>
      <c r="L99" s="282" t="str">
        <v/>
      </c>
      <c r="M99" s="288" t="str" cm="1">
        <f t="array" ref="M99">IF($C99="","",_xlfn.XLOOKUP($C99&amp;M$21,#REF!&amp;#REF!,#REF!))</f>
        <v/>
      </c>
      <c r="N99" s="288" t="str" cm="1">
        <f t="array" ref="N99">IF($C99="","",_xlfn.XLOOKUP($C99&amp;N$21,#REF!&amp;#REF!,#REF!))</f>
        <v/>
      </c>
      <c r="O99" s="288" t="str" cm="1">
        <f t="array" ref="O99">IF($C99="","",_xlfn.XLOOKUP($C99&amp;O$21,#REF!&amp;#REF!,#REF!))</f>
        <v/>
      </c>
      <c r="P99" s="288" t="str" cm="1">
        <f t="array" ref="P99">IF($C99="","",_xlfn.XLOOKUP($C99&amp;P$21,#REF!&amp;#REF!,#REF!))</f>
        <v/>
      </c>
      <c r="Q99" s="288" t="str" cm="1">
        <f t="array" ref="Q99">IF($C99="","",_xlfn.XLOOKUP($C99&amp;Q$21,#REF!&amp;#REF!,#REF!))</f>
        <v/>
      </c>
      <c r="R99" s="288" t="str" cm="1">
        <f t="array" ref="R99">IF($C99="","",_xlfn.XLOOKUP($C99&amp;R$21,#REF!&amp;#REF!,#REF!))</f>
        <v/>
      </c>
      <c r="S99" s="288" t="str" cm="1">
        <f t="array" ref="S99">IF($C99="","",_xlfn.XLOOKUP($C99&amp;S$21,#REF!&amp;#REF!,#REF!))</f>
        <v/>
      </c>
      <c r="T99" s="288" t="str" cm="1">
        <f t="array" ref="T99">IF($C99="","",_xlfn.XLOOKUP($C99&amp;T$21,#REF!&amp;#REF!,#REF!))</f>
        <v/>
      </c>
      <c r="U99" s="600"/>
      <c r="V99" s="601"/>
      <c r="W99" s="308"/>
      <c r="X99" s="320" t="e">
        <f t="shared" si="15"/>
        <v>#VALUE!</v>
      </c>
      <c r="Y99" s="320" t="e">
        <f t="shared" si="16"/>
        <v>#VALUE!</v>
      </c>
      <c r="Z99" s="320" t="e">
        <f t="shared" si="17"/>
        <v>#VALUE!</v>
      </c>
      <c r="AA99" s="320" t="e">
        <f t="shared" si="12"/>
        <v>#VALUE!</v>
      </c>
      <c r="AB99" s="320" t="e">
        <f t="shared" si="13"/>
        <v>#VALUE!</v>
      </c>
      <c r="AC99" s="320" t="e">
        <f t="shared" si="14"/>
        <v>#VALUE!</v>
      </c>
    </row>
    <row r="100" spans="2:29" s="30" customFormat="1" ht="30" customHeight="1">
      <c r="B100" s="345">
        <v>79</v>
      </c>
      <c r="C100" s="302" t="str">
        <f t="array" ref="C100">IF('GRR Data'!C83="","",'GRR Data'!C83)</f>
        <v/>
      </c>
      <c r="D100" s="302" t="str">
        <f t="array" ref="D100">IF('GRR Data'!D83="","",'GRR Data'!D83)</f>
        <v/>
      </c>
      <c r="E100" s="300" t="str">
        <f t="array" ref="E100">IF('GRR Data'!G83="","",'GRR Data'!G83)</f>
        <v/>
      </c>
      <c r="F100" s="300" t="str">
        <f t="array" ref="F100">IF('GRR Data'!H83="","",'GRR Data'!H83)</f>
        <v/>
      </c>
      <c r="G100" s="300" t="str">
        <f t="array" ref="G100">IF('GRR Data'!K83="","",'GRR Data'!K83)</f>
        <v/>
      </c>
      <c r="H100" s="291" t="e">
        <v>#VALUE!</v>
      </c>
      <c r="I100" s="335" t="e">
        <v>#VALUE!</v>
      </c>
      <c r="J100" s="291" t="e">
        <v>#VALUE!</v>
      </c>
      <c r="K100" s="282" t="str">
        <v/>
      </c>
      <c r="L100" s="282" t="str">
        <v/>
      </c>
      <c r="M100" s="288" t="str" cm="1">
        <f t="array" ref="M100">IF($C100="","",_xlfn.XLOOKUP($C100&amp;M$21,#REF!&amp;#REF!,#REF!))</f>
        <v/>
      </c>
      <c r="N100" s="288" t="str" cm="1">
        <f t="array" ref="N100">IF($C100="","",_xlfn.XLOOKUP($C100&amp;N$21,#REF!&amp;#REF!,#REF!))</f>
        <v/>
      </c>
      <c r="O100" s="288" t="str" cm="1">
        <f t="array" ref="O100">IF($C100="","",_xlfn.XLOOKUP($C100&amp;O$21,#REF!&amp;#REF!,#REF!))</f>
        <v/>
      </c>
      <c r="P100" s="288" t="str" cm="1">
        <f t="array" ref="P100">IF($C100="","",_xlfn.XLOOKUP($C100&amp;P$21,#REF!&amp;#REF!,#REF!))</f>
        <v/>
      </c>
      <c r="Q100" s="288" t="str" cm="1">
        <f t="array" ref="Q100">IF($C100="","",_xlfn.XLOOKUP($C100&amp;Q$21,#REF!&amp;#REF!,#REF!))</f>
        <v/>
      </c>
      <c r="R100" s="288" t="str" cm="1">
        <f t="array" ref="R100">IF($C100="","",_xlfn.XLOOKUP($C100&amp;R$21,#REF!&amp;#REF!,#REF!))</f>
        <v/>
      </c>
      <c r="S100" s="288" t="str" cm="1">
        <f t="array" ref="S100">IF($C100="","",_xlfn.XLOOKUP($C100&amp;S$21,#REF!&amp;#REF!,#REF!))</f>
        <v/>
      </c>
      <c r="T100" s="288" t="str" cm="1">
        <f t="array" ref="T100">IF($C100="","",_xlfn.XLOOKUP($C100&amp;T$21,#REF!&amp;#REF!,#REF!))</f>
        <v/>
      </c>
      <c r="U100" s="600"/>
      <c r="V100" s="601"/>
      <c r="W100" s="308"/>
      <c r="X100" s="320" t="e">
        <f t="shared" si="15"/>
        <v>#VALUE!</v>
      </c>
      <c r="Y100" s="320" t="e">
        <f t="shared" si="16"/>
        <v>#VALUE!</v>
      </c>
      <c r="Z100" s="320" t="e">
        <f t="shared" si="17"/>
        <v>#VALUE!</v>
      </c>
      <c r="AA100" s="320" t="e">
        <f t="shared" si="12"/>
        <v>#VALUE!</v>
      </c>
      <c r="AB100" s="320" t="e">
        <f t="shared" si="13"/>
        <v>#VALUE!</v>
      </c>
      <c r="AC100" s="320" t="e">
        <f t="shared" si="14"/>
        <v>#VALUE!</v>
      </c>
    </row>
    <row r="101" spans="2:29" s="30" customFormat="1" ht="30" customHeight="1">
      <c r="B101" s="345">
        <v>80</v>
      </c>
      <c r="C101" s="302" t="str">
        <f t="array" ref="C101">IF('GRR Data'!C84="","",'GRR Data'!C84)</f>
        <v/>
      </c>
      <c r="D101" s="302" t="str">
        <f t="array" ref="D101">IF('GRR Data'!D84="","",'GRR Data'!D84)</f>
        <v/>
      </c>
      <c r="E101" s="300" t="str">
        <f t="array" ref="E101">IF('GRR Data'!G84="","",'GRR Data'!G84)</f>
        <v/>
      </c>
      <c r="F101" s="300" t="str">
        <f t="array" ref="F101">IF('GRR Data'!H84="","",'GRR Data'!H84)</f>
        <v/>
      </c>
      <c r="G101" s="300" t="str">
        <f t="array" ref="G101">IF('GRR Data'!K84="","",'GRR Data'!K84)</f>
        <v/>
      </c>
      <c r="H101" s="291" t="e">
        <v>#VALUE!</v>
      </c>
      <c r="I101" s="335" t="e">
        <v>#VALUE!</v>
      </c>
      <c r="J101" s="291" t="e">
        <v>#VALUE!</v>
      </c>
      <c r="K101" s="282" t="str">
        <v/>
      </c>
      <c r="L101" s="282" t="str">
        <v/>
      </c>
      <c r="M101" s="288" t="str" cm="1">
        <f t="array" ref="M101">IF($C101="","",_xlfn.XLOOKUP($C101&amp;M$21,#REF!&amp;#REF!,#REF!))</f>
        <v/>
      </c>
      <c r="N101" s="288" t="str" cm="1">
        <f t="array" ref="N101">IF($C101="","",_xlfn.XLOOKUP($C101&amp;N$21,#REF!&amp;#REF!,#REF!))</f>
        <v/>
      </c>
      <c r="O101" s="288" t="str" cm="1">
        <f t="array" ref="O101">IF($C101="","",_xlfn.XLOOKUP($C101&amp;O$21,#REF!&amp;#REF!,#REF!))</f>
        <v/>
      </c>
      <c r="P101" s="288" t="str" cm="1">
        <f t="array" ref="P101">IF($C101="","",_xlfn.XLOOKUP($C101&amp;P$21,#REF!&amp;#REF!,#REF!))</f>
        <v/>
      </c>
      <c r="Q101" s="288" t="str" cm="1">
        <f t="array" ref="Q101">IF($C101="","",_xlfn.XLOOKUP($C101&amp;Q$21,#REF!&amp;#REF!,#REF!))</f>
        <v/>
      </c>
      <c r="R101" s="288" t="str" cm="1">
        <f t="array" ref="R101">IF($C101="","",_xlfn.XLOOKUP($C101&amp;R$21,#REF!&amp;#REF!,#REF!))</f>
        <v/>
      </c>
      <c r="S101" s="288" t="str" cm="1">
        <f t="array" ref="S101">IF($C101="","",_xlfn.XLOOKUP($C101&amp;S$21,#REF!&amp;#REF!,#REF!))</f>
        <v/>
      </c>
      <c r="T101" s="288" t="str" cm="1">
        <f t="array" ref="T101">IF($C101="","",_xlfn.XLOOKUP($C101&amp;T$21,#REF!&amp;#REF!,#REF!))</f>
        <v/>
      </c>
      <c r="U101" s="600"/>
      <c r="V101" s="601"/>
      <c r="W101" s="308"/>
      <c r="X101" s="320" t="e">
        <f t="shared" si="15"/>
        <v>#VALUE!</v>
      </c>
      <c r="Y101" s="320" t="e">
        <f t="shared" si="16"/>
        <v>#VALUE!</v>
      </c>
      <c r="Z101" s="320" t="e">
        <f t="shared" si="17"/>
        <v>#VALUE!</v>
      </c>
      <c r="AA101" s="320" t="e">
        <f t="shared" si="12"/>
        <v>#VALUE!</v>
      </c>
      <c r="AB101" s="320" t="e">
        <f t="shared" si="13"/>
        <v>#VALUE!</v>
      </c>
      <c r="AC101" s="320" t="e">
        <f t="shared" si="14"/>
        <v>#VALUE!</v>
      </c>
    </row>
    <row r="102" spans="2:29" s="30" customFormat="1" ht="30" customHeight="1">
      <c r="B102" s="345">
        <v>81</v>
      </c>
      <c r="C102" s="302" t="str">
        <f t="array" ref="C102">IF('GRR Data'!C85="","",'GRR Data'!C85)</f>
        <v/>
      </c>
      <c r="D102" s="302" t="str">
        <f t="array" ref="D102">IF('GRR Data'!D85="","",'GRR Data'!D85)</f>
        <v/>
      </c>
      <c r="E102" s="300" t="str">
        <f t="array" ref="E102">IF('GRR Data'!G85="","",'GRR Data'!G85)</f>
        <v/>
      </c>
      <c r="F102" s="300" t="str">
        <f t="array" ref="F102">IF('GRR Data'!H85="","",'GRR Data'!H85)</f>
        <v/>
      </c>
      <c r="G102" s="300" t="str">
        <f t="array" ref="G102">IF('GRR Data'!K85="","",'GRR Data'!K85)</f>
        <v/>
      </c>
      <c r="H102" s="291" t="e">
        <v>#VALUE!</v>
      </c>
      <c r="I102" s="335" t="e">
        <v>#VALUE!</v>
      </c>
      <c r="J102" s="291" t="e">
        <v>#VALUE!</v>
      </c>
      <c r="K102" s="282" t="str">
        <v/>
      </c>
      <c r="L102" s="282" t="str">
        <v/>
      </c>
      <c r="M102" s="288" t="str" cm="1">
        <f t="array" ref="M102">IF($C102="","",_xlfn.XLOOKUP($C102&amp;M$21,#REF!&amp;#REF!,#REF!))</f>
        <v/>
      </c>
      <c r="N102" s="288" t="str" cm="1">
        <f t="array" ref="N102">IF($C102="","",_xlfn.XLOOKUP($C102&amp;N$21,#REF!&amp;#REF!,#REF!))</f>
        <v/>
      </c>
      <c r="O102" s="288" t="str" cm="1">
        <f t="array" ref="O102">IF($C102="","",_xlfn.XLOOKUP($C102&amp;O$21,#REF!&amp;#REF!,#REF!))</f>
        <v/>
      </c>
      <c r="P102" s="288" t="str" cm="1">
        <f t="array" ref="P102">IF($C102="","",_xlfn.XLOOKUP($C102&amp;P$21,#REF!&amp;#REF!,#REF!))</f>
        <v/>
      </c>
      <c r="Q102" s="288" t="str" cm="1">
        <f t="array" ref="Q102">IF($C102="","",_xlfn.XLOOKUP($C102&amp;Q$21,#REF!&amp;#REF!,#REF!))</f>
        <v/>
      </c>
      <c r="R102" s="288" t="str" cm="1">
        <f t="array" ref="R102">IF($C102="","",_xlfn.XLOOKUP($C102&amp;R$21,#REF!&amp;#REF!,#REF!))</f>
        <v/>
      </c>
      <c r="S102" s="288" t="str" cm="1">
        <f t="array" ref="S102">IF($C102="","",_xlfn.XLOOKUP($C102&amp;S$21,#REF!&amp;#REF!,#REF!))</f>
        <v/>
      </c>
      <c r="T102" s="288" t="str" cm="1">
        <f t="array" ref="T102">IF($C102="","",_xlfn.XLOOKUP($C102&amp;T$21,#REF!&amp;#REF!,#REF!))</f>
        <v/>
      </c>
      <c r="U102" s="600"/>
      <c r="V102" s="601"/>
      <c r="W102" s="308"/>
      <c r="X102" s="320" t="e">
        <f t="shared" si="15"/>
        <v>#VALUE!</v>
      </c>
      <c r="Y102" s="320" t="e">
        <f t="shared" si="16"/>
        <v>#VALUE!</v>
      </c>
      <c r="Z102" s="320" t="e">
        <f t="shared" si="17"/>
        <v>#VALUE!</v>
      </c>
      <c r="AA102" s="320" t="e">
        <f t="shared" si="12"/>
        <v>#VALUE!</v>
      </c>
      <c r="AB102" s="320" t="e">
        <f t="shared" si="13"/>
        <v>#VALUE!</v>
      </c>
      <c r="AC102" s="320" t="e">
        <f t="shared" si="14"/>
        <v>#VALUE!</v>
      </c>
    </row>
    <row r="103" spans="2:29" s="30" customFormat="1" ht="30" customHeight="1">
      <c r="B103" s="345">
        <v>82</v>
      </c>
      <c r="C103" s="302" t="str">
        <f t="array" ref="C103">IF('GRR Data'!C86="","",'GRR Data'!C86)</f>
        <v/>
      </c>
      <c r="D103" s="302" t="str">
        <f t="array" ref="D103">IF('GRR Data'!D86="","",'GRR Data'!D86)</f>
        <v/>
      </c>
      <c r="E103" s="300" t="str">
        <f t="array" ref="E103">IF('GRR Data'!G86="","",'GRR Data'!G86)</f>
        <v/>
      </c>
      <c r="F103" s="300" t="str">
        <f t="array" ref="F103">IF('GRR Data'!H86="","",'GRR Data'!H86)</f>
        <v/>
      </c>
      <c r="G103" s="300" t="str">
        <f t="array" ref="G103">IF('GRR Data'!K86="","",'GRR Data'!K86)</f>
        <v/>
      </c>
      <c r="H103" s="291" t="e">
        <v>#VALUE!</v>
      </c>
      <c r="I103" s="335" t="e">
        <v>#VALUE!</v>
      </c>
      <c r="J103" s="291" t="e">
        <v>#VALUE!</v>
      </c>
      <c r="K103" s="282" t="str">
        <v/>
      </c>
      <c r="L103" s="282" t="str">
        <v/>
      </c>
      <c r="M103" s="288" t="str" cm="1">
        <f t="array" ref="M103">IF($C103="","",_xlfn.XLOOKUP($C103&amp;M$21,#REF!&amp;#REF!,#REF!))</f>
        <v/>
      </c>
      <c r="N103" s="288" t="str" cm="1">
        <f t="array" ref="N103">IF($C103="","",_xlfn.XLOOKUP($C103&amp;N$21,#REF!&amp;#REF!,#REF!))</f>
        <v/>
      </c>
      <c r="O103" s="288" t="str" cm="1">
        <f t="array" ref="O103">IF($C103="","",_xlfn.XLOOKUP($C103&amp;O$21,#REF!&amp;#REF!,#REF!))</f>
        <v/>
      </c>
      <c r="P103" s="288" t="str" cm="1">
        <f t="array" ref="P103">IF($C103="","",_xlfn.XLOOKUP($C103&amp;P$21,#REF!&amp;#REF!,#REF!))</f>
        <v/>
      </c>
      <c r="Q103" s="288" t="str" cm="1">
        <f t="array" ref="Q103">IF($C103="","",_xlfn.XLOOKUP($C103&amp;Q$21,#REF!&amp;#REF!,#REF!))</f>
        <v/>
      </c>
      <c r="R103" s="288" t="str" cm="1">
        <f t="array" ref="R103">IF($C103="","",_xlfn.XLOOKUP($C103&amp;R$21,#REF!&amp;#REF!,#REF!))</f>
        <v/>
      </c>
      <c r="S103" s="288" t="str" cm="1">
        <f t="array" ref="S103">IF($C103="","",_xlfn.XLOOKUP($C103&amp;S$21,#REF!&amp;#REF!,#REF!))</f>
        <v/>
      </c>
      <c r="T103" s="288" t="str" cm="1">
        <f t="array" ref="T103">IF($C103="","",_xlfn.XLOOKUP($C103&amp;T$21,#REF!&amp;#REF!,#REF!))</f>
        <v/>
      </c>
      <c r="U103" s="600"/>
      <c r="V103" s="601"/>
      <c r="W103" s="308"/>
      <c r="X103" s="320" t="e">
        <f t="shared" si="15"/>
        <v>#VALUE!</v>
      </c>
      <c r="Y103" s="320" t="e">
        <f t="shared" si="16"/>
        <v>#VALUE!</v>
      </c>
      <c r="Z103" s="320" t="e">
        <f t="shared" si="17"/>
        <v>#VALUE!</v>
      </c>
      <c r="AA103" s="320" t="e">
        <f t="shared" si="12"/>
        <v>#VALUE!</v>
      </c>
      <c r="AB103" s="320" t="e">
        <f t="shared" si="13"/>
        <v>#VALUE!</v>
      </c>
      <c r="AC103" s="320" t="e">
        <f t="shared" si="14"/>
        <v>#VALUE!</v>
      </c>
    </row>
    <row r="104" spans="2:29" s="30" customFormat="1" ht="30" customHeight="1">
      <c r="B104" s="345">
        <v>83</v>
      </c>
      <c r="C104" s="302" t="str">
        <f t="array" ref="C104">IF('GRR Data'!C87="","",'GRR Data'!C87)</f>
        <v/>
      </c>
      <c r="D104" s="302" t="str">
        <f t="array" ref="D104">IF('GRR Data'!D87="","",'GRR Data'!D87)</f>
        <v/>
      </c>
      <c r="E104" s="300" t="str">
        <f t="array" ref="E104">IF('GRR Data'!G87="","",'GRR Data'!G87)</f>
        <v/>
      </c>
      <c r="F104" s="300" t="str">
        <f t="array" ref="F104">IF('GRR Data'!H87="","",'GRR Data'!H87)</f>
        <v/>
      </c>
      <c r="G104" s="300" t="str">
        <f t="array" ref="G104">IF('GRR Data'!K87="","",'GRR Data'!K87)</f>
        <v/>
      </c>
      <c r="H104" s="291" t="e">
        <v>#VALUE!</v>
      </c>
      <c r="I104" s="335" t="e">
        <v>#VALUE!</v>
      </c>
      <c r="J104" s="291" t="e">
        <v>#VALUE!</v>
      </c>
      <c r="K104" s="282" t="str">
        <v/>
      </c>
      <c r="L104" s="282" t="str">
        <v/>
      </c>
      <c r="M104" s="288" t="str" cm="1">
        <f t="array" ref="M104">IF($C104="","",_xlfn.XLOOKUP($C104&amp;M$21,#REF!&amp;#REF!,#REF!))</f>
        <v/>
      </c>
      <c r="N104" s="288" t="str" cm="1">
        <f t="array" ref="N104">IF($C104="","",_xlfn.XLOOKUP($C104&amp;N$21,#REF!&amp;#REF!,#REF!))</f>
        <v/>
      </c>
      <c r="O104" s="288" t="str" cm="1">
        <f t="array" ref="O104">IF($C104="","",_xlfn.XLOOKUP($C104&amp;O$21,#REF!&amp;#REF!,#REF!))</f>
        <v/>
      </c>
      <c r="P104" s="288" t="str" cm="1">
        <f t="array" ref="P104">IF($C104="","",_xlfn.XLOOKUP($C104&amp;P$21,#REF!&amp;#REF!,#REF!))</f>
        <v/>
      </c>
      <c r="Q104" s="288" t="str" cm="1">
        <f t="array" ref="Q104">IF($C104="","",_xlfn.XLOOKUP($C104&amp;Q$21,#REF!&amp;#REF!,#REF!))</f>
        <v/>
      </c>
      <c r="R104" s="288" t="str" cm="1">
        <f t="array" ref="R104">IF($C104="","",_xlfn.XLOOKUP($C104&amp;R$21,#REF!&amp;#REF!,#REF!))</f>
        <v/>
      </c>
      <c r="S104" s="288" t="str" cm="1">
        <f t="array" ref="S104">IF($C104="","",_xlfn.XLOOKUP($C104&amp;S$21,#REF!&amp;#REF!,#REF!))</f>
        <v/>
      </c>
      <c r="T104" s="288" t="str" cm="1">
        <f t="array" ref="T104">IF($C104="","",_xlfn.XLOOKUP($C104&amp;T$21,#REF!&amp;#REF!,#REF!))</f>
        <v/>
      </c>
      <c r="U104" s="600"/>
      <c r="V104" s="601"/>
      <c r="W104" s="308"/>
      <c r="X104" s="320" t="e">
        <f t="shared" si="15"/>
        <v>#VALUE!</v>
      </c>
      <c r="Y104" s="320" t="e">
        <f t="shared" si="16"/>
        <v>#VALUE!</v>
      </c>
      <c r="Z104" s="320" t="e">
        <f t="shared" si="17"/>
        <v>#VALUE!</v>
      </c>
      <c r="AA104" s="320" t="e">
        <f t="shared" si="12"/>
        <v>#VALUE!</v>
      </c>
      <c r="AB104" s="320" t="e">
        <f t="shared" si="13"/>
        <v>#VALUE!</v>
      </c>
      <c r="AC104" s="320" t="e">
        <f t="shared" si="14"/>
        <v>#VALUE!</v>
      </c>
    </row>
    <row r="105" spans="2:29" s="30" customFormat="1" ht="30" customHeight="1">
      <c r="B105" s="345">
        <v>84</v>
      </c>
      <c r="C105" s="302" t="str">
        <f t="array" ref="C105">IF('GRR Data'!C88="","",'GRR Data'!C88)</f>
        <v/>
      </c>
      <c r="D105" s="302" t="str">
        <f t="array" ref="D105">IF('GRR Data'!D88="","",'GRR Data'!D88)</f>
        <v/>
      </c>
      <c r="E105" s="300" t="str">
        <f t="array" ref="E105">IF('GRR Data'!G88="","",'GRR Data'!G88)</f>
        <v/>
      </c>
      <c r="F105" s="300" t="str">
        <f t="array" ref="F105">IF('GRR Data'!H88="","",'GRR Data'!H88)</f>
        <v/>
      </c>
      <c r="G105" s="300" t="str">
        <f t="array" ref="G105">IF('GRR Data'!K88="","",'GRR Data'!K88)</f>
        <v/>
      </c>
      <c r="H105" s="291" t="e">
        <v>#VALUE!</v>
      </c>
      <c r="I105" s="335" t="e">
        <v>#VALUE!</v>
      </c>
      <c r="J105" s="291" t="e">
        <v>#VALUE!</v>
      </c>
      <c r="K105" s="282" t="str">
        <v/>
      </c>
      <c r="L105" s="282" t="str">
        <v/>
      </c>
      <c r="M105" s="288" t="str" cm="1">
        <f t="array" ref="M105">IF($C105="","",_xlfn.XLOOKUP($C105&amp;M$21,#REF!&amp;#REF!,#REF!))</f>
        <v/>
      </c>
      <c r="N105" s="288" t="str" cm="1">
        <f t="array" ref="N105">IF($C105="","",_xlfn.XLOOKUP($C105&amp;N$21,#REF!&amp;#REF!,#REF!))</f>
        <v/>
      </c>
      <c r="O105" s="288" t="str" cm="1">
        <f t="array" ref="O105">IF($C105="","",_xlfn.XLOOKUP($C105&amp;O$21,#REF!&amp;#REF!,#REF!))</f>
        <v/>
      </c>
      <c r="P105" s="288" t="str" cm="1">
        <f t="array" ref="P105">IF($C105="","",_xlfn.XLOOKUP($C105&amp;P$21,#REF!&amp;#REF!,#REF!))</f>
        <v/>
      </c>
      <c r="Q105" s="288" t="str" cm="1">
        <f t="array" ref="Q105">IF($C105="","",_xlfn.XLOOKUP($C105&amp;Q$21,#REF!&amp;#REF!,#REF!))</f>
        <v/>
      </c>
      <c r="R105" s="288" t="str" cm="1">
        <f t="array" ref="R105">IF($C105="","",_xlfn.XLOOKUP($C105&amp;R$21,#REF!&amp;#REF!,#REF!))</f>
        <v/>
      </c>
      <c r="S105" s="288" t="str" cm="1">
        <f t="array" ref="S105">IF($C105="","",_xlfn.XLOOKUP($C105&amp;S$21,#REF!&amp;#REF!,#REF!))</f>
        <v/>
      </c>
      <c r="T105" s="288" t="str" cm="1">
        <f t="array" ref="T105">IF($C105="","",_xlfn.XLOOKUP($C105&amp;T$21,#REF!&amp;#REF!,#REF!))</f>
        <v/>
      </c>
      <c r="U105" s="600"/>
      <c r="V105" s="601"/>
      <c r="W105" s="308"/>
      <c r="X105" s="320" t="e">
        <f t="shared" si="15"/>
        <v>#VALUE!</v>
      </c>
      <c r="Y105" s="320" t="e">
        <f t="shared" si="16"/>
        <v>#VALUE!</v>
      </c>
      <c r="Z105" s="320" t="e">
        <f t="shared" si="17"/>
        <v>#VALUE!</v>
      </c>
      <c r="AA105" s="320" t="e">
        <f t="shared" si="12"/>
        <v>#VALUE!</v>
      </c>
      <c r="AB105" s="320" t="e">
        <f t="shared" si="13"/>
        <v>#VALUE!</v>
      </c>
      <c r="AC105" s="320" t="e">
        <f t="shared" si="14"/>
        <v>#VALUE!</v>
      </c>
    </row>
    <row r="106" spans="2:29" s="30" customFormat="1" ht="30" customHeight="1">
      <c r="B106" s="345">
        <v>85</v>
      </c>
      <c r="C106" s="302" t="str">
        <f t="array" ref="C106">IF('GRR Data'!C89="","",'GRR Data'!C89)</f>
        <v/>
      </c>
      <c r="D106" s="302" t="str">
        <f t="array" ref="D106">IF('GRR Data'!D89="","",'GRR Data'!D89)</f>
        <v/>
      </c>
      <c r="E106" s="300" t="str">
        <f t="array" ref="E106">IF('GRR Data'!G89="","",'GRR Data'!G89)</f>
        <v/>
      </c>
      <c r="F106" s="300" t="str">
        <f t="array" ref="F106">IF('GRR Data'!H89="","",'GRR Data'!H89)</f>
        <v/>
      </c>
      <c r="G106" s="300" t="str">
        <f t="array" ref="G106">IF('GRR Data'!K89="","",'GRR Data'!K89)</f>
        <v/>
      </c>
      <c r="H106" s="291" t="e">
        <v>#VALUE!</v>
      </c>
      <c r="I106" s="335" t="e">
        <v>#VALUE!</v>
      </c>
      <c r="J106" s="291" t="e">
        <v>#VALUE!</v>
      </c>
      <c r="K106" s="282" t="str">
        <v/>
      </c>
      <c r="L106" s="282" t="str">
        <v/>
      </c>
      <c r="M106" s="288" t="str" cm="1">
        <f t="array" ref="M106">IF($C106="","",_xlfn.XLOOKUP($C106&amp;M$21,#REF!&amp;#REF!,#REF!))</f>
        <v/>
      </c>
      <c r="N106" s="288" t="str" cm="1">
        <f t="array" ref="N106">IF($C106="","",_xlfn.XLOOKUP($C106&amp;N$21,#REF!&amp;#REF!,#REF!))</f>
        <v/>
      </c>
      <c r="O106" s="288" t="str" cm="1">
        <f t="array" ref="O106">IF($C106="","",_xlfn.XLOOKUP($C106&amp;O$21,#REF!&amp;#REF!,#REF!))</f>
        <v/>
      </c>
      <c r="P106" s="288" t="str" cm="1">
        <f t="array" ref="P106">IF($C106="","",_xlfn.XLOOKUP($C106&amp;P$21,#REF!&amp;#REF!,#REF!))</f>
        <v/>
      </c>
      <c r="Q106" s="288" t="str" cm="1">
        <f t="array" ref="Q106">IF($C106="","",_xlfn.XLOOKUP($C106&amp;Q$21,#REF!&amp;#REF!,#REF!))</f>
        <v/>
      </c>
      <c r="R106" s="288" t="str" cm="1">
        <f t="array" ref="R106">IF($C106="","",_xlfn.XLOOKUP($C106&amp;R$21,#REF!&amp;#REF!,#REF!))</f>
        <v/>
      </c>
      <c r="S106" s="288" t="str" cm="1">
        <f t="array" ref="S106">IF($C106="","",_xlfn.XLOOKUP($C106&amp;S$21,#REF!&amp;#REF!,#REF!))</f>
        <v/>
      </c>
      <c r="T106" s="288" t="str" cm="1">
        <f t="array" ref="T106">IF($C106="","",_xlfn.XLOOKUP($C106&amp;T$21,#REF!&amp;#REF!,#REF!))</f>
        <v/>
      </c>
      <c r="U106" s="600"/>
      <c r="V106" s="601"/>
      <c r="W106" s="308"/>
      <c r="X106" s="320" t="e">
        <f t="shared" si="15"/>
        <v>#VALUE!</v>
      </c>
      <c r="Y106" s="320" t="e">
        <f t="shared" si="16"/>
        <v>#VALUE!</v>
      </c>
      <c r="Z106" s="320" t="e">
        <f t="shared" si="17"/>
        <v>#VALUE!</v>
      </c>
      <c r="AA106" s="320" t="e">
        <f t="shared" si="12"/>
        <v>#VALUE!</v>
      </c>
      <c r="AB106" s="320" t="e">
        <f t="shared" si="13"/>
        <v>#VALUE!</v>
      </c>
      <c r="AC106" s="320" t="e">
        <f t="shared" si="14"/>
        <v>#VALUE!</v>
      </c>
    </row>
    <row r="107" spans="2:29" s="30" customFormat="1" ht="30" customHeight="1">
      <c r="B107" s="345">
        <v>86</v>
      </c>
      <c r="C107" s="302" t="str">
        <f t="array" ref="C107">IF('GRR Data'!C90="","",'GRR Data'!C90)</f>
        <v/>
      </c>
      <c r="D107" s="302" t="str">
        <f t="array" ref="D107">IF('GRR Data'!D90="","",'GRR Data'!D90)</f>
        <v/>
      </c>
      <c r="E107" s="300" t="str">
        <f t="array" ref="E107">IF('GRR Data'!G90="","",'GRR Data'!G90)</f>
        <v/>
      </c>
      <c r="F107" s="300" t="str">
        <f t="array" ref="F107">IF('GRR Data'!H90="","",'GRR Data'!H90)</f>
        <v/>
      </c>
      <c r="G107" s="300" t="str">
        <f t="array" ref="G107">IF('GRR Data'!K90="","",'GRR Data'!K90)</f>
        <v/>
      </c>
      <c r="H107" s="291" t="e">
        <v>#VALUE!</v>
      </c>
      <c r="I107" s="335" t="e">
        <v>#VALUE!</v>
      </c>
      <c r="J107" s="291" t="e">
        <v>#VALUE!</v>
      </c>
      <c r="K107" s="282" t="str">
        <v/>
      </c>
      <c r="L107" s="282" t="str">
        <v/>
      </c>
      <c r="M107" s="288" t="str" cm="1">
        <f t="array" ref="M107">IF($C107="","",_xlfn.XLOOKUP($C107&amp;M$21,#REF!&amp;#REF!,#REF!))</f>
        <v/>
      </c>
      <c r="N107" s="288" t="str" cm="1">
        <f t="array" ref="N107">IF($C107="","",_xlfn.XLOOKUP($C107&amp;N$21,#REF!&amp;#REF!,#REF!))</f>
        <v/>
      </c>
      <c r="O107" s="288" t="str" cm="1">
        <f t="array" ref="O107">IF($C107="","",_xlfn.XLOOKUP($C107&amp;O$21,#REF!&amp;#REF!,#REF!))</f>
        <v/>
      </c>
      <c r="P107" s="288" t="str" cm="1">
        <f t="array" ref="P107">IF($C107="","",_xlfn.XLOOKUP($C107&amp;P$21,#REF!&amp;#REF!,#REF!))</f>
        <v/>
      </c>
      <c r="Q107" s="288" t="str" cm="1">
        <f t="array" ref="Q107">IF($C107="","",_xlfn.XLOOKUP($C107&amp;Q$21,#REF!&amp;#REF!,#REF!))</f>
        <v/>
      </c>
      <c r="R107" s="288" t="str" cm="1">
        <f t="array" ref="R107">IF($C107="","",_xlfn.XLOOKUP($C107&amp;R$21,#REF!&amp;#REF!,#REF!))</f>
        <v/>
      </c>
      <c r="S107" s="288" t="str" cm="1">
        <f t="array" ref="S107">IF($C107="","",_xlfn.XLOOKUP($C107&amp;S$21,#REF!&amp;#REF!,#REF!))</f>
        <v/>
      </c>
      <c r="T107" s="288" t="str" cm="1">
        <f t="array" ref="T107">IF($C107="","",_xlfn.XLOOKUP($C107&amp;T$21,#REF!&amp;#REF!,#REF!))</f>
        <v/>
      </c>
      <c r="U107" s="600"/>
      <c r="V107" s="601"/>
      <c r="W107" s="308"/>
      <c r="X107" s="320" t="e">
        <f t="shared" si="15"/>
        <v>#VALUE!</v>
      </c>
      <c r="Y107" s="320" t="e">
        <f t="shared" si="16"/>
        <v>#VALUE!</v>
      </c>
      <c r="Z107" s="320" t="e">
        <f t="shared" si="17"/>
        <v>#VALUE!</v>
      </c>
      <c r="AA107" s="320" t="e">
        <f t="shared" si="12"/>
        <v>#VALUE!</v>
      </c>
      <c r="AB107" s="320" t="e">
        <f t="shared" si="13"/>
        <v>#VALUE!</v>
      </c>
      <c r="AC107" s="320" t="e">
        <f t="shared" si="14"/>
        <v>#VALUE!</v>
      </c>
    </row>
    <row r="108" spans="2:29" s="30" customFormat="1" ht="30" customHeight="1">
      <c r="B108" s="345">
        <v>87</v>
      </c>
      <c r="C108" s="302" t="str">
        <f t="array" ref="C108">IF('GRR Data'!C91="","",'GRR Data'!C91)</f>
        <v/>
      </c>
      <c r="D108" s="302" t="str">
        <f t="array" ref="D108">IF('GRR Data'!D91="","",'GRR Data'!D91)</f>
        <v/>
      </c>
      <c r="E108" s="300" t="str">
        <f t="array" ref="E108">IF('GRR Data'!G91="","",'GRR Data'!G91)</f>
        <v/>
      </c>
      <c r="F108" s="300" t="str">
        <f t="array" ref="F108">IF('GRR Data'!H91="","",'GRR Data'!H91)</f>
        <v/>
      </c>
      <c r="G108" s="300" t="str">
        <f t="array" ref="G108">IF('GRR Data'!K91="","",'GRR Data'!K91)</f>
        <v/>
      </c>
      <c r="H108" s="291" t="e">
        <v>#VALUE!</v>
      </c>
      <c r="I108" s="335" t="e">
        <v>#VALUE!</v>
      </c>
      <c r="J108" s="291" t="e">
        <v>#VALUE!</v>
      </c>
      <c r="K108" s="282" t="str">
        <v/>
      </c>
      <c r="L108" s="282" t="str">
        <v/>
      </c>
      <c r="M108" s="288" t="str" cm="1">
        <f t="array" ref="M108">IF($C108="","",_xlfn.XLOOKUP($C108&amp;M$21,#REF!&amp;#REF!,#REF!))</f>
        <v/>
      </c>
      <c r="N108" s="288" t="str" cm="1">
        <f t="array" ref="N108">IF($C108="","",_xlfn.XLOOKUP($C108&amp;N$21,#REF!&amp;#REF!,#REF!))</f>
        <v/>
      </c>
      <c r="O108" s="288" t="str" cm="1">
        <f t="array" ref="O108">IF($C108="","",_xlfn.XLOOKUP($C108&amp;O$21,#REF!&amp;#REF!,#REF!))</f>
        <v/>
      </c>
      <c r="P108" s="288" t="str" cm="1">
        <f t="array" ref="P108">IF($C108="","",_xlfn.XLOOKUP($C108&amp;P$21,#REF!&amp;#REF!,#REF!))</f>
        <v/>
      </c>
      <c r="Q108" s="288" t="str" cm="1">
        <f t="array" ref="Q108">IF($C108="","",_xlfn.XLOOKUP($C108&amp;Q$21,#REF!&amp;#REF!,#REF!))</f>
        <v/>
      </c>
      <c r="R108" s="288" t="str" cm="1">
        <f t="array" ref="R108">IF($C108="","",_xlfn.XLOOKUP($C108&amp;R$21,#REF!&amp;#REF!,#REF!))</f>
        <v/>
      </c>
      <c r="S108" s="288" t="str" cm="1">
        <f t="array" ref="S108">IF($C108="","",_xlfn.XLOOKUP($C108&amp;S$21,#REF!&amp;#REF!,#REF!))</f>
        <v/>
      </c>
      <c r="T108" s="288" t="str" cm="1">
        <f t="array" ref="T108">IF($C108="","",_xlfn.XLOOKUP($C108&amp;T$21,#REF!&amp;#REF!,#REF!))</f>
        <v/>
      </c>
      <c r="U108" s="600"/>
      <c r="V108" s="601"/>
      <c r="W108" s="308"/>
      <c r="X108" s="320" t="e">
        <f t="shared" si="15"/>
        <v>#VALUE!</v>
      </c>
      <c r="Y108" s="320" t="e">
        <f t="shared" si="16"/>
        <v>#VALUE!</v>
      </c>
      <c r="Z108" s="320" t="e">
        <f t="shared" si="17"/>
        <v>#VALUE!</v>
      </c>
      <c r="AA108" s="320" t="e">
        <f t="shared" si="12"/>
        <v>#VALUE!</v>
      </c>
      <c r="AB108" s="320" t="e">
        <f t="shared" si="13"/>
        <v>#VALUE!</v>
      </c>
      <c r="AC108" s="320" t="e">
        <f t="shared" si="14"/>
        <v>#VALUE!</v>
      </c>
    </row>
    <row r="109" spans="2:29" s="30" customFormat="1" ht="30" customHeight="1">
      <c r="B109" s="345">
        <v>88</v>
      </c>
      <c r="C109" s="302" t="str">
        <f t="array" ref="C109">IF('GRR Data'!C92="","",'GRR Data'!C92)</f>
        <v/>
      </c>
      <c r="D109" s="302" t="str">
        <f t="array" ref="D109">IF('GRR Data'!D92="","",'GRR Data'!D92)</f>
        <v/>
      </c>
      <c r="E109" s="300" t="str">
        <f t="array" ref="E109">IF('GRR Data'!G92="","",'GRR Data'!G92)</f>
        <v/>
      </c>
      <c r="F109" s="300" t="str">
        <f t="array" ref="F109">IF('GRR Data'!H92="","",'GRR Data'!H92)</f>
        <v/>
      </c>
      <c r="G109" s="300" t="str">
        <f t="array" ref="G109">IF('GRR Data'!K92="","",'GRR Data'!K92)</f>
        <v/>
      </c>
      <c r="H109" s="291" t="e">
        <v>#VALUE!</v>
      </c>
      <c r="I109" s="335" t="e">
        <v>#VALUE!</v>
      </c>
      <c r="J109" s="291" t="e">
        <v>#VALUE!</v>
      </c>
      <c r="K109" s="282" t="str">
        <v/>
      </c>
      <c r="L109" s="282" t="str">
        <v/>
      </c>
      <c r="M109" s="288" t="str" cm="1">
        <f t="array" ref="M109">IF($C109="","",_xlfn.XLOOKUP($C109&amp;M$21,#REF!&amp;#REF!,#REF!))</f>
        <v/>
      </c>
      <c r="N109" s="288" t="str" cm="1">
        <f t="array" ref="N109">IF($C109="","",_xlfn.XLOOKUP($C109&amp;N$21,#REF!&amp;#REF!,#REF!))</f>
        <v/>
      </c>
      <c r="O109" s="288" t="str" cm="1">
        <f t="array" ref="O109">IF($C109="","",_xlfn.XLOOKUP($C109&amp;O$21,#REF!&amp;#REF!,#REF!))</f>
        <v/>
      </c>
      <c r="P109" s="288" t="str" cm="1">
        <f t="array" ref="P109">IF($C109="","",_xlfn.XLOOKUP($C109&amp;P$21,#REF!&amp;#REF!,#REF!))</f>
        <v/>
      </c>
      <c r="Q109" s="288" t="str" cm="1">
        <f t="array" ref="Q109">IF($C109="","",_xlfn.XLOOKUP($C109&amp;Q$21,#REF!&amp;#REF!,#REF!))</f>
        <v/>
      </c>
      <c r="R109" s="288" t="str" cm="1">
        <f t="array" ref="R109">IF($C109="","",_xlfn.XLOOKUP($C109&amp;R$21,#REF!&amp;#REF!,#REF!))</f>
        <v/>
      </c>
      <c r="S109" s="288" t="str" cm="1">
        <f t="array" ref="S109">IF($C109="","",_xlfn.XLOOKUP($C109&amp;S$21,#REF!&amp;#REF!,#REF!))</f>
        <v/>
      </c>
      <c r="T109" s="288" t="str" cm="1">
        <f t="array" ref="T109">IF($C109="","",_xlfn.XLOOKUP($C109&amp;T$21,#REF!&amp;#REF!,#REF!))</f>
        <v/>
      </c>
      <c r="U109" s="600"/>
      <c r="V109" s="601"/>
      <c r="W109" s="308"/>
      <c r="X109" s="320" t="e">
        <f t="shared" si="15"/>
        <v>#VALUE!</v>
      </c>
      <c r="Y109" s="320" t="e">
        <f t="shared" si="16"/>
        <v>#VALUE!</v>
      </c>
      <c r="Z109" s="320" t="e">
        <f t="shared" si="17"/>
        <v>#VALUE!</v>
      </c>
      <c r="AA109" s="320" t="e">
        <f t="shared" si="12"/>
        <v>#VALUE!</v>
      </c>
      <c r="AB109" s="320" t="e">
        <f t="shared" si="13"/>
        <v>#VALUE!</v>
      </c>
      <c r="AC109" s="320" t="e">
        <f t="shared" si="14"/>
        <v>#VALUE!</v>
      </c>
    </row>
    <row r="110" spans="2:29" s="30" customFormat="1" ht="30" customHeight="1">
      <c r="B110" s="345">
        <v>89</v>
      </c>
      <c r="C110" s="302" t="str">
        <f t="array" ref="C110">IF('GRR Data'!C93="","",'GRR Data'!C93)</f>
        <v/>
      </c>
      <c r="D110" s="302" t="str">
        <f t="array" ref="D110">IF('GRR Data'!D93="","",'GRR Data'!D93)</f>
        <v/>
      </c>
      <c r="E110" s="300" t="str">
        <f t="array" ref="E110">IF('GRR Data'!G93="","",'GRR Data'!G93)</f>
        <v/>
      </c>
      <c r="F110" s="300" t="str">
        <f t="array" ref="F110">IF('GRR Data'!H93="","",'GRR Data'!H93)</f>
        <v/>
      </c>
      <c r="G110" s="300" t="str">
        <f t="array" ref="G110">IF('GRR Data'!K93="","",'GRR Data'!K93)</f>
        <v/>
      </c>
      <c r="H110" s="291" t="e">
        <v>#VALUE!</v>
      </c>
      <c r="I110" s="335" t="e">
        <v>#VALUE!</v>
      </c>
      <c r="J110" s="291" t="e">
        <v>#VALUE!</v>
      </c>
      <c r="K110" s="282" t="str">
        <v/>
      </c>
      <c r="L110" s="282" t="str">
        <v/>
      </c>
      <c r="M110" s="288" t="str" cm="1">
        <f t="array" ref="M110">IF($C110="","",_xlfn.XLOOKUP($C110&amp;M$21,#REF!&amp;#REF!,#REF!))</f>
        <v/>
      </c>
      <c r="N110" s="288" t="str" cm="1">
        <f t="array" ref="N110">IF($C110="","",_xlfn.XLOOKUP($C110&amp;N$21,#REF!&amp;#REF!,#REF!))</f>
        <v/>
      </c>
      <c r="O110" s="288" t="str" cm="1">
        <f t="array" ref="O110">IF($C110="","",_xlfn.XLOOKUP($C110&amp;O$21,#REF!&amp;#REF!,#REF!))</f>
        <v/>
      </c>
      <c r="P110" s="288" t="str" cm="1">
        <f t="array" ref="P110">IF($C110="","",_xlfn.XLOOKUP($C110&amp;P$21,#REF!&amp;#REF!,#REF!))</f>
        <v/>
      </c>
      <c r="Q110" s="288" t="str" cm="1">
        <f t="array" ref="Q110">IF($C110="","",_xlfn.XLOOKUP($C110&amp;Q$21,#REF!&amp;#REF!,#REF!))</f>
        <v/>
      </c>
      <c r="R110" s="288" t="str" cm="1">
        <f t="array" ref="R110">IF($C110="","",_xlfn.XLOOKUP($C110&amp;R$21,#REF!&amp;#REF!,#REF!))</f>
        <v/>
      </c>
      <c r="S110" s="288" t="str" cm="1">
        <f t="array" ref="S110">IF($C110="","",_xlfn.XLOOKUP($C110&amp;S$21,#REF!&amp;#REF!,#REF!))</f>
        <v/>
      </c>
      <c r="T110" s="288" t="str" cm="1">
        <f t="array" ref="T110">IF($C110="","",_xlfn.XLOOKUP($C110&amp;T$21,#REF!&amp;#REF!,#REF!))</f>
        <v/>
      </c>
      <c r="U110" s="600"/>
      <c r="V110" s="601"/>
      <c r="W110" s="308"/>
      <c r="X110" s="320" t="e">
        <f t="shared" si="15"/>
        <v>#VALUE!</v>
      </c>
      <c r="Y110" s="320" t="e">
        <f t="shared" si="16"/>
        <v>#VALUE!</v>
      </c>
      <c r="Z110" s="320" t="e">
        <f t="shared" si="17"/>
        <v>#VALUE!</v>
      </c>
      <c r="AA110" s="320" t="e">
        <f t="shared" si="12"/>
        <v>#VALUE!</v>
      </c>
      <c r="AB110" s="320" t="e">
        <f t="shared" si="13"/>
        <v>#VALUE!</v>
      </c>
      <c r="AC110" s="320" t="e">
        <f t="shared" si="14"/>
        <v>#VALUE!</v>
      </c>
    </row>
    <row r="111" spans="2:29" s="30" customFormat="1" ht="30" customHeight="1">
      <c r="B111" s="345">
        <v>90</v>
      </c>
      <c r="C111" s="302" t="str">
        <f t="array" ref="C111">IF('GRR Data'!C94="","",'GRR Data'!C94)</f>
        <v/>
      </c>
      <c r="D111" s="302" t="str">
        <f t="array" ref="D111">IF('GRR Data'!D94="","",'GRR Data'!D94)</f>
        <v/>
      </c>
      <c r="E111" s="300" t="str">
        <f t="array" ref="E111">IF('GRR Data'!G94="","",'GRR Data'!G94)</f>
        <v/>
      </c>
      <c r="F111" s="300" t="str">
        <f t="array" ref="F111">IF('GRR Data'!H94="","",'GRR Data'!H94)</f>
        <v/>
      </c>
      <c r="G111" s="300" t="str">
        <f t="array" ref="G111">IF('GRR Data'!K94="","",'GRR Data'!K94)</f>
        <v/>
      </c>
      <c r="H111" s="291" t="e">
        <v>#VALUE!</v>
      </c>
      <c r="I111" s="335" t="e">
        <v>#VALUE!</v>
      </c>
      <c r="J111" s="291" t="e">
        <v>#VALUE!</v>
      </c>
      <c r="K111" s="282" t="str">
        <v/>
      </c>
      <c r="L111" s="282" t="str">
        <v/>
      </c>
      <c r="M111" s="288" t="str" cm="1">
        <f t="array" ref="M111">IF($C111="","",_xlfn.XLOOKUP($C111&amp;M$21,#REF!&amp;#REF!,#REF!))</f>
        <v/>
      </c>
      <c r="N111" s="288" t="str" cm="1">
        <f t="array" ref="N111">IF($C111="","",_xlfn.XLOOKUP($C111&amp;N$21,#REF!&amp;#REF!,#REF!))</f>
        <v/>
      </c>
      <c r="O111" s="288" t="str" cm="1">
        <f t="array" ref="O111">IF($C111="","",_xlfn.XLOOKUP($C111&amp;O$21,#REF!&amp;#REF!,#REF!))</f>
        <v/>
      </c>
      <c r="P111" s="288" t="str" cm="1">
        <f t="array" ref="P111">IF($C111="","",_xlfn.XLOOKUP($C111&amp;P$21,#REF!&amp;#REF!,#REF!))</f>
        <v/>
      </c>
      <c r="Q111" s="288" t="str" cm="1">
        <f t="array" ref="Q111">IF($C111="","",_xlfn.XLOOKUP($C111&amp;Q$21,#REF!&amp;#REF!,#REF!))</f>
        <v/>
      </c>
      <c r="R111" s="288" t="str" cm="1">
        <f t="array" ref="R111">IF($C111="","",_xlfn.XLOOKUP($C111&amp;R$21,#REF!&amp;#REF!,#REF!))</f>
        <v/>
      </c>
      <c r="S111" s="288" t="str" cm="1">
        <f t="array" ref="S111">IF($C111="","",_xlfn.XLOOKUP($C111&amp;S$21,#REF!&amp;#REF!,#REF!))</f>
        <v/>
      </c>
      <c r="T111" s="288" t="str" cm="1">
        <f t="array" ref="T111">IF($C111="","",_xlfn.XLOOKUP($C111&amp;T$21,#REF!&amp;#REF!,#REF!))</f>
        <v/>
      </c>
      <c r="U111" s="600"/>
      <c r="V111" s="601"/>
      <c r="W111" s="308"/>
      <c r="X111" s="320" t="e">
        <f t="shared" si="15"/>
        <v>#VALUE!</v>
      </c>
      <c r="Y111" s="320" t="e">
        <f t="shared" si="16"/>
        <v>#VALUE!</v>
      </c>
      <c r="Z111" s="320" t="e">
        <f t="shared" si="17"/>
        <v>#VALUE!</v>
      </c>
      <c r="AA111" s="320" t="e">
        <f t="shared" si="12"/>
        <v>#VALUE!</v>
      </c>
      <c r="AB111" s="320" t="e">
        <f t="shared" si="13"/>
        <v>#VALUE!</v>
      </c>
      <c r="AC111" s="320" t="e">
        <f t="shared" si="14"/>
        <v>#VALUE!</v>
      </c>
    </row>
    <row r="112" spans="2:29" s="30" customFormat="1" ht="30" customHeight="1">
      <c r="B112" s="345">
        <v>91</v>
      </c>
      <c r="C112" s="302" t="str">
        <f t="array" ref="C112">IF('GRR Data'!C95="","",'GRR Data'!C95)</f>
        <v/>
      </c>
      <c r="D112" s="302" t="str">
        <f t="array" ref="D112">IF('GRR Data'!D95="","",'GRR Data'!D95)</f>
        <v/>
      </c>
      <c r="E112" s="300" t="str">
        <f t="array" ref="E112">IF('GRR Data'!G95="","",'GRR Data'!G95)</f>
        <v/>
      </c>
      <c r="F112" s="300" t="str">
        <f t="array" ref="F112">IF('GRR Data'!H95="","",'GRR Data'!H95)</f>
        <v/>
      </c>
      <c r="G112" s="300" t="str">
        <f t="array" ref="G112">IF('GRR Data'!K95="","",'GRR Data'!K95)</f>
        <v/>
      </c>
      <c r="H112" s="291" t="e">
        <v>#VALUE!</v>
      </c>
      <c r="I112" s="335" t="e">
        <v>#VALUE!</v>
      </c>
      <c r="J112" s="291" t="e">
        <v>#VALUE!</v>
      </c>
      <c r="K112" s="282" t="str">
        <v/>
      </c>
      <c r="L112" s="282" t="str">
        <v/>
      </c>
      <c r="M112" s="288" t="str" cm="1">
        <f t="array" ref="M112">IF($C112="","",_xlfn.XLOOKUP($C112&amp;M$21,#REF!&amp;#REF!,#REF!))</f>
        <v/>
      </c>
      <c r="N112" s="288" t="str" cm="1">
        <f t="array" ref="N112">IF($C112="","",_xlfn.XLOOKUP($C112&amp;N$21,#REF!&amp;#REF!,#REF!))</f>
        <v/>
      </c>
      <c r="O112" s="288" t="str" cm="1">
        <f t="array" ref="O112">IF($C112="","",_xlfn.XLOOKUP($C112&amp;O$21,#REF!&amp;#REF!,#REF!))</f>
        <v/>
      </c>
      <c r="P112" s="288" t="str" cm="1">
        <f t="array" ref="P112">IF($C112="","",_xlfn.XLOOKUP($C112&amp;P$21,#REF!&amp;#REF!,#REF!))</f>
        <v/>
      </c>
      <c r="Q112" s="288" t="str" cm="1">
        <f t="array" ref="Q112">IF($C112="","",_xlfn.XLOOKUP($C112&amp;Q$21,#REF!&amp;#REF!,#REF!))</f>
        <v/>
      </c>
      <c r="R112" s="288" t="str" cm="1">
        <f t="array" ref="R112">IF($C112="","",_xlfn.XLOOKUP($C112&amp;R$21,#REF!&amp;#REF!,#REF!))</f>
        <v/>
      </c>
      <c r="S112" s="288" t="str" cm="1">
        <f t="array" ref="S112">IF($C112="","",_xlfn.XLOOKUP($C112&amp;S$21,#REF!&amp;#REF!,#REF!))</f>
        <v/>
      </c>
      <c r="T112" s="288" t="str" cm="1">
        <f t="array" ref="T112">IF($C112="","",_xlfn.XLOOKUP($C112&amp;T$21,#REF!&amp;#REF!,#REF!))</f>
        <v/>
      </c>
      <c r="U112" s="600"/>
      <c r="V112" s="601"/>
      <c r="W112" s="308"/>
      <c r="X112" s="320" t="e">
        <f t="shared" si="15"/>
        <v>#VALUE!</v>
      </c>
      <c r="Y112" s="320" t="e">
        <f t="shared" si="16"/>
        <v>#VALUE!</v>
      </c>
      <c r="Z112" s="320" t="e">
        <f t="shared" si="17"/>
        <v>#VALUE!</v>
      </c>
      <c r="AA112" s="320" t="e">
        <f t="shared" ref="AA112:AA175" si="18">IF(X112="","",X112/2)</f>
        <v>#VALUE!</v>
      </c>
      <c r="AB112" s="320" t="e">
        <f t="shared" ref="AB112:AB175" si="19">IF(Y112="","",Y112/2)</f>
        <v>#VALUE!</v>
      </c>
      <c r="AC112" s="320" t="e">
        <f t="shared" ref="AC112:AC175" si="20">IF(Z112="","",Z112/2)</f>
        <v>#VALUE!</v>
      </c>
    </row>
    <row r="113" spans="2:29" s="30" customFormat="1" ht="30" customHeight="1">
      <c r="B113" s="345">
        <v>92</v>
      </c>
      <c r="C113" s="302" t="str">
        <f t="array" ref="C113">IF('GRR Data'!C96="","",'GRR Data'!C96)</f>
        <v/>
      </c>
      <c r="D113" s="302" t="str">
        <f t="array" ref="D113">IF('GRR Data'!D96="","",'GRR Data'!D96)</f>
        <v/>
      </c>
      <c r="E113" s="300" t="str">
        <f t="array" ref="E113">IF('GRR Data'!G96="","",'GRR Data'!G96)</f>
        <v/>
      </c>
      <c r="F113" s="300" t="str">
        <f t="array" ref="F113">IF('GRR Data'!H96="","",'GRR Data'!H96)</f>
        <v/>
      </c>
      <c r="G113" s="300" t="str">
        <f t="array" ref="G113">IF('GRR Data'!K96="","",'GRR Data'!K96)</f>
        <v/>
      </c>
      <c r="H113" s="291" t="e">
        <v>#VALUE!</v>
      </c>
      <c r="I113" s="335" t="e">
        <v>#VALUE!</v>
      </c>
      <c r="J113" s="291" t="e">
        <v>#VALUE!</v>
      </c>
      <c r="K113" s="282" t="str">
        <v/>
      </c>
      <c r="L113" s="282" t="str">
        <v/>
      </c>
      <c r="M113" s="288" t="str" cm="1">
        <f t="array" ref="M113">IF($C113="","",_xlfn.XLOOKUP($C113&amp;M$21,#REF!&amp;#REF!,#REF!))</f>
        <v/>
      </c>
      <c r="N113" s="288" t="str" cm="1">
        <f t="array" ref="N113">IF($C113="","",_xlfn.XLOOKUP($C113&amp;N$21,#REF!&amp;#REF!,#REF!))</f>
        <v/>
      </c>
      <c r="O113" s="288" t="str" cm="1">
        <f t="array" ref="O113">IF($C113="","",_xlfn.XLOOKUP($C113&amp;O$21,#REF!&amp;#REF!,#REF!))</f>
        <v/>
      </c>
      <c r="P113" s="288" t="str" cm="1">
        <f t="array" ref="P113">IF($C113="","",_xlfn.XLOOKUP($C113&amp;P$21,#REF!&amp;#REF!,#REF!))</f>
        <v/>
      </c>
      <c r="Q113" s="288" t="str" cm="1">
        <f t="array" ref="Q113">IF($C113="","",_xlfn.XLOOKUP($C113&amp;Q$21,#REF!&amp;#REF!,#REF!))</f>
        <v/>
      </c>
      <c r="R113" s="288" t="str" cm="1">
        <f t="array" ref="R113">IF($C113="","",_xlfn.XLOOKUP($C113&amp;R$21,#REF!&amp;#REF!,#REF!))</f>
        <v/>
      </c>
      <c r="S113" s="288" t="str" cm="1">
        <f t="array" ref="S113">IF($C113="","",_xlfn.XLOOKUP($C113&amp;S$21,#REF!&amp;#REF!,#REF!))</f>
        <v/>
      </c>
      <c r="T113" s="288" t="str" cm="1">
        <f t="array" ref="T113">IF($C113="","",_xlfn.XLOOKUP($C113&amp;T$21,#REF!&amp;#REF!,#REF!))</f>
        <v/>
      </c>
      <c r="U113" s="600"/>
      <c r="V113" s="601"/>
      <c r="W113" s="308"/>
      <c r="X113" s="320" t="e">
        <f t="shared" si="15"/>
        <v>#VALUE!</v>
      </c>
      <c r="Y113" s="320" t="e">
        <f t="shared" si="16"/>
        <v>#VALUE!</v>
      </c>
      <c r="Z113" s="320" t="e">
        <f t="shared" si="17"/>
        <v>#VALUE!</v>
      </c>
      <c r="AA113" s="320" t="e">
        <f t="shared" si="18"/>
        <v>#VALUE!</v>
      </c>
      <c r="AB113" s="320" t="e">
        <f t="shared" si="19"/>
        <v>#VALUE!</v>
      </c>
      <c r="AC113" s="320" t="e">
        <f t="shared" si="20"/>
        <v>#VALUE!</v>
      </c>
    </row>
    <row r="114" spans="2:29" s="30" customFormat="1" ht="30" customHeight="1">
      <c r="B114" s="345">
        <v>93</v>
      </c>
      <c r="C114" s="302" t="str">
        <f t="array" ref="C114">IF('GRR Data'!C97="","",'GRR Data'!C97)</f>
        <v/>
      </c>
      <c r="D114" s="302" t="str">
        <f t="array" ref="D114">IF('GRR Data'!D97="","",'GRR Data'!D97)</f>
        <v/>
      </c>
      <c r="E114" s="300" t="str">
        <f t="array" ref="E114">IF('GRR Data'!G97="","",'GRR Data'!G97)</f>
        <v/>
      </c>
      <c r="F114" s="300" t="str">
        <f t="array" ref="F114">IF('GRR Data'!H97="","",'GRR Data'!H97)</f>
        <v/>
      </c>
      <c r="G114" s="300" t="str">
        <f t="array" ref="G114">IF('GRR Data'!K97="","",'GRR Data'!K97)</f>
        <v/>
      </c>
      <c r="H114" s="291" t="e">
        <v>#VALUE!</v>
      </c>
      <c r="I114" s="335" t="e">
        <v>#VALUE!</v>
      </c>
      <c r="J114" s="291" t="e">
        <v>#VALUE!</v>
      </c>
      <c r="K114" s="282" t="str">
        <v/>
      </c>
      <c r="L114" s="282" t="str">
        <v/>
      </c>
      <c r="M114" s="288" t="str" cm="1">
        <f t="array" ref="M114">IF($C114="","",_xlfn.XLOOKUP($C114&amp;M$21,#REF!&amp;#REF!,#REF!))</f>
        <v/>
      </c>
      <c r="N114" s="288" t="str" cm="1">
        <f t="array" ref="N114">IF($C114="","",_xlfn.XLOOKUP($C114&amp;N$21,#REF!&amp;#REF!,#REF!))</f>
        <v/>
      </c>
      <c r="O114" s="288" t="str" cm="1">
        <f t="array" ref="O114">IF($C114="","",_xlfn.XLOOKUP($C114&amp;O$21,#REF!&amp;#REF!,#REF!))</f>
        <v/>
      </c>
      <c r="P114" s="288" t="str" cm="1">
        <f t="array" ref="P114">IF($C114="","",_xlfn.XLOOKUP($C114&amp;P$21,#REF!&amp;#REF!,#REF!))</f>
        <v/>
      </c>
      <c r="Q114" s="288" t="str" cm="1">
        <f t="array" ref="Q114">IF($C114="","",_xlfn.XLOOKUP($C114&amp;Q$21,#REF!&amp;#REF!,#REF!))</f>
        <v/>
      </c>
      <c r="R114" s="288" t="str" cm="1">
        <f t="array" ref="R114">IF($C114="","",_xlfn.XLOOKUP($C114&amp;R$21,#REF!&amp;#REF!,#REF!))</f>
        <v/>
      </c>
      <c r="S114" s="288" t="str" cm="1">
        <f t="array" ref="S114">IF($C114="","",_xlfn.XLOOKUP($C114&amp;S$21,#REF!&amp;#REF!,#REF!))</f>
        <v/>
      </c>
      <c r="T114" s="288" t="str" cm="1">
        <f t="array" ref="T114">IF($C114="","",_xlfn.XLOOKUP($C114&amp;T$21,#REF!&amp;#REF!,#REF!))</f>
        <v/>
      </c>
      <c r="U114" s="600"/>
      <c r="V114" s="601"/>
      <c r="W114" s="308"/>
      <c r="X114" s="320" t="e">
        <f t="shared" si="15"/>
        <v>#VALUE!</v>
      </c>
      <c r="Y114" s="320" t="e">
        <f t="shared" si="16"/>
        <v>#VALUE!</v>
      </c>
      <c r="Z114" s="320" t="e">
        <f t="shared" si="17"/>
        <v>#VALUE!</v>
      </c>
      <c r="AA114" s="320" t="e">
        <f t="shared" si="18"/>
        <v>#VALUE!</v>
      </c>
      <c r="AB114" s="320" t="e">
        <f t="shared" si="19"/>
        <v>#VALUE!</v>
      </c>
      <c r="AC114" s="320" t="e">
        <f t="shared" si="20"/>
        <v>#VALUE!</v>
      </c>
    </row>
    <row r="115" spans="2:29" s="30" customFormat="1" ht="30" customHeight="1">
      <c r="B115" s="345">
        <v>94</v>
      </c>
      <c r="C115" s="302" t="str">
        <f t="array" ref="C115">IF('GRR Data'!C98="","",'GRR Data'!C98)</f>
        <v/>
      </c>
      <c r="D115" s="302" t="str">
        <f t="array" ref="D115">IF('GRR Data'!D98="","",'GRR Data'!D98)</f>
        <v/>
      </c>
      <c r="E115" s="300" t="str">
        <f t="array" ref="E115">IF('GRR Data'!G98="","",'GRR Data'!G98)</f>
        <v/>
      </c>
      <c r="F115" s="300" t="str">
        <f t="array" ref="F115">IF('GRR Data'!H98="","",'GRR Data'!H98)</f>
        <v/>
      </c>
      <c r="G115" s="300" t="str">
        <f t="array" ref="G115">IF('GRR Data'!K98="","",'GRR Data'!K98)</f>
        <v/>
      </c>
      <c r="H115" s="291" t="e">
        <v>#VALUE!</v>
      </c>
      <c r="I115" s="335" t="e">
        <v>#VALUE!</v>
      </c>
      <c r="J115" s="291" t="e">
        <v>#VALUE!</v>
      </c>
      <c r="K115" s="282" t="str">
        <v/>
      </c>
      <c r="L115" s="282" t="str">
        <v/>
      </c>
      <c r="M115" s="288" t="str" cm="1">
        <f t="array" ref="M115">IF($C115="","",_xlfn.XLOOKUP($C115&amp;M$21,#REF!&amp;#REF!,#REF!))</f>
        <v/>
      </c>
      <c r="N115" s="288" t="str" cm="1">
        <f t="array" ref="N115">IF($C115="","",_xlfn.XLOOKUP($C115&amp;N$21,#REF!&amp;#REF!,#REF!))</f>
        <v/>
      </c>
      <c r="O115" s="288" t="str" cm="1">
        <f t="array" ref="O115">IF($C115="","",_xlfn.XLOOKUP($C115&amp;O$21,#REF!&amp;#REF!,#REF!))</f>
        <v/>
      </c>
      <c r="P115" s="288" t="str" cm="1">
        <f t="array" ref="P115">IF($C115="","",_xlfn.XLOOKUP($C115&amp;P$21,#REF!&amp;#REF!,#REF!))</f>
        <v/>
      </c>
      <c r="Q115" s="288" t="str" cm="1">
        <f t="array" ref="Q115">IF($C115="","",_xlfn.XLOOKUP($C115&amp;Q$21,#REF!&amp;#REF!,#REF!))</f>
        <v/>
      </c>
      <c r="R115" s="288" t="str" cm="1">
        <f t="array" ref="R115">IF($C115="","",_xlfn.XLOOKUP($C115&amp;R$21,#REF!&amp;#REF!,#REF!))</f>
        <v/>
      </c>
      <c r="S115" s="288" t="str" cm="1">
        <f t="array" ref="S115">IF($C115="","",_xlfn.XLOOKUP($C115&amp;S$21,#REF!&amp;#REF!,#REF!))</f>
        <v/>
      </c>
      <c r="T115" s="288" t="str" cm="1">
        <f t="array" ref="T115">IF($C115="","",_xlfn.XLOOKUP($C115&amp;T$21,#REF!&amp;#REF!,#REF!))</f>
        <v/>
      </c>
      <c r="U115" s="600"/>
      <c r="V115" s="601"/>
      <c r="W115" s="308"/>
      <c r="X115" s="320" t="e">
        <f t="shared" si="15"/>
        <v>#VALUE!</v>
      </c>
      <c r="Y115" s="320" t="e">
        <f t="shared" si="16"/>
        <v>#VALUE!</v>
      </c>
      <c r="Z115" s="320" t="e">
        <f t="shared" si="17"/>
        <v>#VALUE!</v>
      </c>
      <c r="AA115" s="320" t="e">
        <f t="shared" si="18"/>
        <v>#VALUE!</v>
      </c>
      <c r="AB115" s="320" t="e">
        <f t="shared" si="19"/>
        <v>#VALUE!</v>
      </c>
      <c r="AC115" s="320" t="e">
        <f t="shared" si="20"/>
        <v>#VALUE!</v>
      </c>
    </row>
    <row r="116" spans="2:29" s="30" customFormat="1" ht="30" customHeight="1">
      <c r="B116" s="345">
        <v>95</v>
      </c>
      <c r="C116" s="302" t="str">
        <f t="array" ref="C116">IF('GRR Data'!C99="","",'GRR Data'!C99)</f>
        <v/>
      </c>
      <c r="D116" s="302" t="str">
        <f t="array" ref="D116">IF('GRR Data'!D99="","",'GRR Data'!D99)</f>
        <v/>
      </c>
      <c r="E116" s="300" t="str">
        <f t="array" ref="E116">IF('GRR Data'!G99="","",'GRR Data'!G99)</f>
        <v/>
      </c>
      <c r="F116" s="300" t="str">
        <f t="array" ref="F116">IF('GRR Data'!H99="","",'GRR Data'!H99)</f>
        <v/>
      </c>
      <c r="G116" s="300" t="str">
        <f t="array" ref="G116">IF('GRR Data'!K99="","",'GRR Data'!K99)</f>
        <v/>
      </c>
      <c r="H116" s="291" t="e">
        <v>#VALUE!</v>
      </c>
      <c r="I116" s="335" t="e">
        <v>#VALUE!</v>
      </c>
      <c r="J116" s="291" t="e">
        <v>#VALUE!</v>
      </c>
      <c r="K116" s="282" t="str">
        <v/>
      </c>
      <c r="L116" s="282" t="str">
        <v/>
      </c>
      <c r="M116" s="288" t="str" cm="1">
        <f t="array" ref="M116">IF($C116="","",_xlfn.XLOOKUP($C116&amp;M$21,#REF!&amp;#REF!,#REF!))</f>
        <v/>
      </c>
      <c r="N116" s="288" t="str" cm="1">
        <f t="array" ref="N116">IF($C116="","",_xlfn.XLOOKUP($C116&amp;N$21,#REF!&amp;#REF!,#REF!))</f>
        <v/>
      </c>
      <c r="O116" s="288" t="str" cm="1">
        <f t="array" ref="O116">IF($C116="","",_xlfn.XLOOKUP($C116&amp;O$21,#REF!&amp;#REF!,#REF!))</f>
        <v/>
      </c>
      <c r="P116" s="288" t="str" cm="1">
        <f t="array" ref="P116">IF($C116="","",_xlfn.XLOOKUP($C116&amp;P$21,#REF!&amp;#REF!,#REF!))</f>
        <v/>
      </c>
      <c r="Q116" s="288" t="str" cm="1">
        <f t="array" ref="Q116">IF($C116="","",_xlfn.XLOOKUP($C116&amp;Q$21,#REF!&amp;#REF!,#REF!))</f>
        <v/>
      </c>
      <c r="R116" s="288" t="str" cm="1">
        <f t="array" ref="R116">IF($C116="","",_xlfn.XLOOKUP($C116&amp;R$21,#REF!&amp;#REF!,#REF!))</f>
        <v/>
      </c>
      <c r="S116" s="288" t="str" cm="1">
        <f t="array" ref="S116">IF($C116="","",_xlfn.XLOOKUP($C116&amp;S$21,#REF!&amp;#REF!,#REF!))</f>
        <v/>
      </c>
      <c r="T116" s="288" t="str" cm="1">
        <f t="array" ref="T116">IF($C116="","",_xlfn.XLOOKUP($C116&amp;T$21,#REF!&amp;#REF!,#REF!))</f>
        <v/>
      </c>
      <c r="U116" s="600"/>
      <c r="V116" s="601"/>
      <c r="W116" s="308"/>
      <c r="X116" s="320" t="e">
        <f t="shared" ref="X116:X179" si="21">IF(H116="","",(H116/$X$21)*(E116-F116))</f>
        <v>#VALUE!</v>
      </c>
      <c r="Y116" s="320" t="e">
        <f t="shared" ref="Y116:Y179" si="22">IF(H116="","",(H116/$Y$21)*(E116-F116))</f>
        <v>#VALUE!</v>
      </c>
      <c r="Z116" s="320" t="e">
        <f t="shared" ref="Z116:Z179" si="23">IF(H116="","",(H116/$Z$21)*(E116-F116))</f>
        <v>#VALUE!</v>
      </c>
      <c r="AA116" s="320" t="e">
        <f t="shared" si="18"/>
        <v>#VALUE!</v>
      </c>
      <c r="AB116" s="320" t="e">
        <f t="shared" si="19"/>
        <v>#VALUE!</v>
      </c>
      <c r="AC116" s="320" t="e">
        <f t="shared" si="20"/>
        <v>#VALUE!</v>
      </c>
    </row>
    <row r="117" spans="2:29" s="30" customFormat="1" ht="30" customHeight="1">
      <c r="B117" s="345">
        <v>96</v>
      </c>
      <c r="C117" s="302" t="str">
        <f t="array" ref="C117">IF('GRR Data'!C100="","",'GRR Data'!C100)</f>
        <v/>
      </c>
      <c r="D117" s="302" t="str">
        <f t="array" ref="D117">IF('GRR Data'!D100="","",'GRR Data'!D100)</f>
        <v/>
      </c>
      <c r="E117" s="300" t="str">
        <f t="array" ref="E117">IF('GRR Data'!G100="","",'GRR Data'!G100)</f>
        <v/>
      </c>
      <c r="F117" s="300" t="str">
        <f t="array" ref="F117">IF('GRR Data'!H100="","",'GRR Data'!H100)</f>
        <v/>
      </c>
      <c r="G117" s="300" t="str">
        <f t="array" ref="G117">IF('GRR Data'!K100="","",'GRR Data'!K100)</f>
        <v/>
      </c>
      <c r="H117" s="291" t="e">
        <v>#VALUE!</v>
      </c>
      <c r="I117" s="335" t="e">
        <v>#VALUE!</v>
      </c>
      <c r="J117" s="291" t="e">
        <v>#VALUE!</v>
      </c>
      <c r="K117" s="282" t="str">
        <v/>
      </c>
      <c r="L117" s="282" t="str">
        <v/>
      </c>
      <c r="M117" s="288" t="str" cm="1">
        <f t="array" ref="M117">IF($C117="","",_xlfn.XLOOKUP($C117&amp;M$21,#REF!&amp;#REF!,#REF!))</f>
        <v/>
      </c>
      <c r="N117" s="288" t="str" cm="1">
        <f t="array" ref="N117">IF($C117="","",_xlfn.XLOOKUP($C117&amp;N$21,#REF!&amp;#REF!,#REF!))</f>
        <v/>
      </c>
      <c r="O117" s="288" t="str" cm="1">
        <f t="array" ref="O117">IF($C117="","",_xlfn.XLOOKUP($C117&amp;O$21,#REF!&amp;#REF!,#REF!))</f>
        <v/>
      </c>
      <c r="P117" s="288" t="str" cm="1">
        <f t="array" ref="P117">IF($C117="","",_xlfn.XLOOKUP($C117&amp;P$21,#REF!&amp;#REF!,#REF!))</f>
        <v/>
      </c>
      <c r="Q117" s="288" t="str" cm="1">
        <f t="array" ref="Q117">IF($C117="","",_xlfn.XLOOKUP($C117&amp;Q$21,#REF!&amp;#REF!,#REF!))</f>
        <v/>
      </c>
      <c r="R117" s="288" t="str" cm="1">
        <f t="array" ref="R117">IF($C117="","",_xlfn.XLOOKUP($C117&amp;R$21,#REF!&amp;#REF!,#REF!))</f>
        <v/>
      </c>
      <c r="S117" s="288" t="str" cm="1">
        <f t="array" ref="S117">IF($C117="","",_xlfn.XLOOKUP($C117&amp;S$21,#REF!&amp;#REF!,#REF!))</f>
        <v/>
      </c>
      <c r="T117" s="288" t="str" cm="1">
        <f t="array" ref="T117">IF($C117="","",_xlfn.XLOOKUP($C117&amp;T$21,#REF!&amp;#REF!,#REF!))</f>
        <v/>
      </c>
      <c r="U117" s="600"/>
      <c r="V117" s="601"/>
      <c r="W117" s="308"/>
      <c r="X117" s="320" t="e">
        <f t="shared" si="21"/>
        <v>#VALUE!</v>
      </c>
      <c r="Y117" s="320" t="e">
        <f t="shared" si="22"/>
        <v>#VALUE!</v>
      </c>
      <c r="Z117" s="320" t="e">
        <f t="shared" si="23"/>
        <v>#VALUE!</v>
      </c>
      <c r="AA117" s="320" t="e">
        <f t="shared" si="18"/>
        <v>#VALUE!</v>
      </c>
      <c r="AB117" s="320" t="e">
        <f t="shared" si="19"/>
        <v>#VALUE!</v>
      </c>
      <c r="AC117" s="320" t="e">
        <f t="shared" si="20"/>
        <v>#VALUE!</v>
      </c>
    </row>
    <row r="118" spans="2:29" s="30" customFormat="1" ht="30" customHeight="1">
      <c r="B118" s="345">
        <v>97</v>
      </c>
      <c r="C118" s="302" t="str">
        <f t="array" ref="C118">IF('GRR Data'!C101="","",'GRR Data'!C101)</f>
        <v/>
      </c>
      <c r="D118" s="302" t="str">
        <f t="array" ref="D118">IF('GRR Data'!D101="","",'GRR Data'!D101)</f>
        <v/>
      </c>
      <c r="E118" s="300" t="str">
        <f t="array" ref="E118">IF('GRR Data'!G101="","",'GRR Data'!G101)</f>
        <v/>
      </c>
      <c r="F118" s="300" t="str">
        <f t="array" ref="F118">IF('GRR Data'!H101="","",'GRR Data'!H101)</f>
        <v/>
      </c>
      <c r="G118" s="300" t="str">
        <f t="array" ref="G118">IF('GRR Data'!K101="","",'GRR Data'!K101)</f>
        <v/>
      </c>
      <c r="H118" s="291" t="e">
        <v>#VALUE!</v>
      </c>
      <c r="I118" s="335" t="e">
        <v>#VALUE!</v>
      </c>
      <c r="J118" s="291" t="e">
        <v>#VALUE!</v>
      </c>
      <c r="K118" s="282" t="str">
        <v/>
      </c>
      <c r="L118" s="282" t="str">
        <v/>
      </c>
      <c r="M118" s="288" t="str" cm="1">
        <f t="array" ref="M118">IF($C118="","",_xlfn.XLOOKUP($C118&amp;M$21,#REF!&amp;#REF!,#REF!))</f>
        <v/>
      </c>
      <c r="N118" s="288" t="str" cm="1">
        <f t="array" ref="N118">IF($C118="","",_xlfn.XLOOKUP($C118&amp;N$21,#REF!&amp;#REF!,#REF!))</f>
        <v/>
      </c>
      <c r="O118" s="288" t="str" cm="1">
        <f t="array" ref="O118">IF($C118="","",_xlfn.XLOOKUP($C118&amp;O$21,#REF!&amp;#REF!,#REF!))</f>
        <v/>
      </c>
      <c r="P118" s="288" t="str" cm="1">
        <f t="array" ref="P118">IF($C118="","",_xlfn.XLOOKUP($C118&amp;P$21,#REF!&amp;#REF!,#REF!))</f>
        <v/>
      </c>
      <c r="Q118" s="288" t="str" cm="1">
        <f t="array" ref="Q118">IF($C118="","",_xlfn.XLOOKUP($C118&amp;Q$21,#REF!&amp;#REF!,#REF!))</f>
        <v/>
      </c>
      <c r="R118" s="288" t="str" cm="1">
        <f t="array" ref="R118">IF($C118="","",_xlfn.XLOOKUP($C118&amp;R$21,#REF!&amp;#REF!,#REF!))</f>
        <v/>
      </c>
      <c r="S118" s="288" t="str" cm="1">
        <f t="array" ref="S118">IF($C118="","",_xlfn.XLOOKUP($C118&amp;S$21,#REF!&amp;#REF!,#REF!))</f>
        <v/>
      </c>
      <c r="T118" s="288" t="str" cm="1">
        <f t="array" ref="T118">IF($C118="","",_xlfn.XLOOKUP($C118&amp;T$21,#REF!&amp;#REF!,#REF!))</f>
        <v/>
      </c>
      <c r="U118" s="600"/>
      <c r="V118" s="601"/>
      <c r="W118" s="308"/>
      <c r="X118" s="320" t="e">
        <f t="shared" si="21"/>
        <v>#VALUE!</v>
      </c>
      <c r="Y118" s="320" t="e">
        <f t="shared" si="22"/>
        <v>#VALUE!</v>
      </c>
      <c r="Z118" s="320" t="e">
        <f t="shared" si="23"/>
        <v>#VALUE!</v>
      </c>
      <c r="AA118" s="320" t="e">
        <f t="shared" si="18"/>
        <v>#VALUE!</v>
      </c>
      <c r="AB118" s="320" t="e">
        <f t="shared" si="19"/>
        <v>#VALUE!</v>
      </c>
      <c r="AC118" s="320" t="e">
        <f t="shared" si="20"/>
        <v>#VALUE!</v>
      </c>
    </row>
    <row r="119" spans="2:29" s="30" customFormat="1" ht="30" customHeight="1">
      <c r="B119" s="345">
        <v>98</v>
      </c>
      <c r="C119" s="302" t="str">
        <f t="array" ref="C119">IF('GRR Data'!C102="","",'GRR Data'!C102)</f>
        <v/>
      </c>
      <c r="D119" s="302" t="str">
        <f t="array" ref="D119">IF('GRR Data'!D102="","",'GRR Data'!D102)</f>
        <v/>
      </c>
      <c r="E119" s="300" t="str">
        <f t="array" ref="E119">IF('GRR Data'!G102="","",'GRR Data'!G102)</f>
        <v/>
      </c>
      <c r="F119" s="300" t="str">
        <f t="array" ref="F119">IF('GRR Data'!H102="","",'GRR Data'!H102)</f>
        <v/>
      </c>
      <c r="G119" s="300" t="str">
        <f t="array" ref="G119">IF('GRR Data'!K102="","",'GRR Data'!K102)</f>
        <v/>
      </c>
      <c r="H119" s="291" t="e">
        <v>#VALUE!</v>
      </c>
      <c r="I119" s="335" t="e">
        <v>#VALUE!</v>
      </c>
      <c r="J119" s="291" t="e">
        <v>#VALUE!</v>
      </c>
      <c r="K119" s="282" t="str">
        <v/>
      </c>
      <c r="L119" s="282" t="str">
        <v/>
      </c>
      <c r="M119" s="288" t="str" cm="1">
        <f t="array" ref="M119">IF($C119="","",_xlfn.XLOOKUP($C119&amp;M$21,#REF!&amp;#REF!,#REF!))</f>
        <v/>
      </c>
      <c r="N119" s="288" t="str" cm="1">
        <f t="array" ref="N119">IF($C119="","",_xlfn.XLOOKUP($C119&amp;N$21,#REF!&amp;#REF!,#REF!))</f>
        <v/>
      </c>
      <c r="O119" s="288" t="str" cm="1">
        <f t="array" ref="O119">IF($C119="","",_xlfn.XLOOKUP($C119&amp;O$21,#REF!&amp;#REF!,#REF!))</f>
        <v/>
      </c>
      <c r="P119" s="288" t="str" cm="1">
        <f t="array" ref="P119">IF($C119="","",_xlfn.XLOOKUP($C119&amp;P$21,#REF!&amp;#REF!,#REF!))</f>
        <v/>
      </c>
      <c r="Q119" s="288" t="str" cm="1">
        <f t="array" ref="Q119">IF($C119="","",_xlfn.XLOOKUP($C119&amp;Q$21,#REF!&amp;#REF!,#REF!))</f>
        <v/>
      </c>
      <c r="R119" s="288" t="str" cm="1">
        <f t="array" ref="R119">IF($C119="","",_xlfn.XLOOKUP($C119&amp;R$21,#REF!&amp;#REF!,#REF!))</f>
        <v/>
      </c>
      <c r="S119" s="288" t="str" cm="1">
        <f t="array" ref="S119">IF($C119="","",_xlfn.XLOOKUP($C119&amp;S$21,#REF!&amp;#REF!,#REF!))</f>
        <v/>
      </c>
      <c r="T119" s="288" t="str" cm="1">
        <f t="array" ref="T119">IF($C119="","",_xlfn.XLOOKUP($C119&amp;T$21,#REF!&amp;#REF!,#REF!))</f>
        <v/>
      </c>
      <c r="U119" s="600"/>
      <c r="V119" s="601"/>
      <c r="W119" s="308"/>
      <c r="X119" s="320" t="e">
        <f t="shared" si="21"/>
        <v>#VALUE!</v>
      </c>
      <c r="Y119" s="320" t="e">
        <f t="shared" si="22"/>
        <v>#VALUE!</v>
      </c>
      <c r="Z119" s="320" t="e">
        <f t="shared" si="23"/>
        <v>#VALUE!</v>
      </c>
      <c r="AA119" s="320" t="e">
        <f t="shared" si="18"/>
        <v>#VALUE!</v>
      </c>
      <c r="AB119" s="320" t="e">
        <f t="shared" si="19"/>
        <v>#VALUE!</v>
      </c>
      <c r="AC119" s="320" t="e">
        <f t="shared" si="20"/>
        <v>#VALUE!</v>
      </c>
    </row>
    <row r="120" spans="2:29" s="30" customFormat="1" ht="30" customHeight="1">
      <c r="B120" s="345">
        <v>99</v>
      </c>
      <c r="C120" s="302" t="str">
        <f t="array" ref="C120">IF('GRR Data'!C103="","",'GRR Data'!C103)</f>
        <v/>
      </c>
      <c r="D120" s="302" t="str">
        <f t="array" ref="D120">IF('GRR Data'!D103="","",'GRR Data'!D103)</f>
        <v/>
      </c>
      <c r="E120" s="300" t="str">
        <f t="array" ref="E120">IF('GRR Data'!G103="","",'GRR Data'!G103)</f>
        <v/>
      </c>
      <c r="F120" s="300" t="str">
        <f t="array" ref="F120">IF('GRR Data'!H103="","",'GRR Data'!H103)</f>
        <v/>
      </c>
      <c r="G120" s="300" t="str">
        <f t="array" ref="G120">IF('GRR Data'!K103="","",'GRR Data'!K103)</f>
        <v/>
      </c>
      <c r="H120" s="291" t="e">
        <v>#VALUE!</v>
      </c>
      <c r="I120" s="335" t="e">
        <v>#VALUE!</v>
      </c>
      <c r="J120" s="291" t="e">
        <v>#VALUE!</v>
      </c>
      <c r="K120" s="282" t="str">
        <v/>
      </c>
      <c r="L120" s="282" t="str">
        <v/>
      </c>
      <c r="M120" s="288" t="str" cm="1">
        <f t="array" ref="M120">IF($C120="","",_xlfn.XLOOKUP($C120&amp;M$21,#REF!&amp;#REF!,#REF!))</f>
        <v/>
      </c>
      <c r="N120" s="288" t="str" cm="1">
        <f t="array" ref="N120">IF($C120="","",_xlfn.XLOOKUP($C120&amp;N$21,#REF!&amp;#REF!,#REF!))</f>
        <v/>
      </c>
      <c r="O120" s="288" t="str" cm="1">
        <f t="array" ref="O120">IF($C120="","",_xlfn.XLOOKUP($C120&amp;O$21,#REF!&amp;#REF!,#REF!))</f>
        <v/>
      </c>
      <c r="P120" s="288" t="str" cm="1">
        <f t="array" ref="P120">IF($C120="","",_xlfn.XLOOKUP($C120&amp;P$21,#REF!&amp;#REF!,#REF!))</f>
        <v/>
      </c>
      <c r="Q120" s="288" t="str" cm="1">
        <f t="array" ref="Q120">IF($C120="","",_xlfn.XLOOKUP($C120&amp;Q$21,#REF!&amp;#REF!,#REF!))</f>
        <v/>
      </c>
      <c r="R120" s="288" t="str" cm="1">
        <f t="array" ref="R120">IF($C120="","",_xlfn.XLOOKUP($C120&amp;R$21,#REF!&amp;#REF!,#REF!))</f>
        <v/>
      </c>
      <c r="S120" s="288" t="str" cm="1">
        <f t="array" ref="S120">IF($C120="","",_xlfn.XLOOKUP($C120&amp;S$21,#REF!&amp;#REF!,#REF!))</f>
        <v/>
      </c>
      <c r="T120" s="288" t="str" cm="1">
        <f t="array" ref="T120">IF($C120="","",_xlfn.XLOOKUP($C120&amp;T$21,#REF!&amp;#REF!,#REF!))</f>
        <v/>
      </c>
      <c r="U120" s="600"/>
      <c r="V120" s="601"/>
      <c r="W120" s="308"/>
      <c r="X120" s="320" t="e">
        <f t="shared" si="21"/>
        <v>#VALUE!</v>
      </c>
      <c r="Y120" s="320" t="e">
        <f t="shared" si="22"/>
        <v>#VALUE!</v>
      </c>
      <c r="Z120" s="320" t="e">
        <f t="shared" si="23"/>
        <v>#VALUE!</v>
      </c>
      <c r="AA120" s="320" t="e">
        <f t="shared" si="18"/>
        <v>#VALUE!</v>
      </c>
      <c r="AB120" s="320" t="e">
        <f t="shared" si="19"/>
        <v>#VALUE!</v>
      </c>
      <c r="AC120" s="320" t="e">
        <f t="shared" si="20"/>
        <v>#VALUE!</v>
      </c>
    </row>
    <row r="121" spans="2:29" s="30" customFormat="1" ht="30" customHeight="1">
      <c r="B121" s="345">
        <v>100</v>
      </c>
      <c r="C121" s="302" t="str">
        <f t="array" ref="C121">IF('GRR Data'!C104="","",'GRR Data'!C104)</f>
        <v/>
      </c>
      <c r="D121" s="302" t="str">
        <f t="array" ref="D121">IF('GRR Data'!D104="","",'GRR Data'!D104)</f>
        <v/>
      </c>
      <c r="E121" s="300" t="str">
        <f t="array" ref="E121">IF('GRR Data'!G104="","",'GRR Data'!G104)</f>
        <v/>
      </c>
      <c r="F121" s="300" t="str">
        <f t="array" ref="F121">IF('GRR Data'!H104="","",'GRR Data'!H104)</f>
        <v/>
      </c>
      <c r="G121" s="300" t="str">
        <f t="array" ref="G121">IF('GRR Data'!K104="","",'GRR Data'!K104)</f>
        <v/>
      </c>
      <c r="H121" s="291" t="e">
        <v>#VALUE!</v>
      </c>
      <c r="I121" s="335" t="e">
        <v>#VALUE!</v>
      </c>
      <c r="J121" s="291" t="e">
        <v>#VALUE!</v>
      </c>
      <c r="K121" s="282" t="str">
        <v/>
      </c>
      <c r="L121" s="282" t="str">
        <v/>
      </c>
      <c r="M121" s="288" t="str" cm="1">
        <f t="array" ref="M121">IF($C121="","",_xlfn.XLOOKUP($C121&amp;M$21,#REF!&amp;#REF!,#REF!))</f>
        <v/>
      </c>
      <c r="N121" s="288" t="str" cm="1">
        <f t="array" ref="N121">IF($C121="","",_xlfn.XLOOKUP($C121&amp;N$21,#REF!&amp;#REF!,#REF!))</f>
        <v/>
      </c>
      <c r="O121" s="288" t="str" cm="1">
        <f t="array" ref="O121">IF($C121="","",_xlfn.XLOOKUP($C121&amp;O$21,#REF!&amp;#REF!,#REF!))</f>
        <v/>
      </c>
      <c r="P121" s="288" t="str" cm="1">
        <f t="array" ref="P121">IF($C121="","",_xlfn.XLOOKUP($C121&amp;P$21,#REF!&amp;#REF!,#REF!))</f>
        <v/>
      </c>
      <c r="Q121" s="288" t="str" cm="1">
        <f t="array" ref="Q121">IF($C121="","",_xlfn.XLOOKUP($C121&amp;Q$21,#REF!&amp;#REF!,#REF!))</f>
        <v/>
      </c>
      <c r="R121" s="288" t="str" cm="1">
        <f t="array" ref="R121">IF($C121="","",_xlfn.XLOOKUP($C121&amp;R$21,#REF!&amp;#REF!,#REF!))</f>
        <v/>
      </c>
      <c r="S121" s="288" t="str" cm="1">
        <f t="array" ref="S121">IF($C121="","",_xlfn.XLOOKUP($C121&amp;S$21,#REF!&amp;#REF!,#REF!))</f>
        <v/>
      </c>
      <c r="T121" s="288" t="str" cm="1">
        <f t="array" ref="T121">IF($C121="","",_xlfn.XLOOKUP($C121&amp;T$21,#REF!&amp;#REF!,#REF!))</f>
        <v/>
      </c>
      <c r="U121" s="600"/>
      <c r="V121" s="601"/>
      <c r="W121" s="308"/>
      <c r="X121" s="320" t="e">
        <f t="shared" si="21"/>
        <v>#VALUE!</v>
      </c>
      <c r="Y121" s="320" t="e">
        <f t="shared" si="22"/>
        <v>#VALUE!</v>
      </c>
      <c r="Z121" s="320" t="e">
        <f t="shared" si="23"/>
        <v>#VALUE!</v>
      </c>
      <c r="AA121" s="320" t="e">
        <f t="shared" si="18"/>
        <v>#VALUE!</v>
      </c>
      <c r="AB121" s="320" t="e">
        <f t="shared" si="19"/>
        <v>#VALUE!</v>
      </c>
      <c r="AC121" s="320" t="e">
        <f t="shared" si="20"/>
        <v>#VALUE!</v>
      </c>
    </row>
    <row r="122" spans="2:29" s="30" customFormat="1" ht="30" customHeight="1">
      <c r="B122" s="345">
        <v>101</v>
      </c>
      <c r="C122" s="302" t="str">
        <f t="array" ref="C122">IF('GRR Data'!C105="","",'GRR Data'!C105)</f>
        <v/>
      </c>
      <c r="D122" s="302" t="str">
        <f t="array" ref="D122">IF('GRR Data'!D105="","",'GRR Data'!D105)</f>
        <v/>
      </c>
      <c r="E122" s="300" t="str">
        <f t="array" ref="E122">IF('GRR Data'!G105="","",'GRR Data'!G105)</f>
        <v/>
      </c>
      <c r="F122" s="300" t="str">
        <f t="array" ref="F122">IF('GRR Data'!H105="","",'GRR Data'!H105)</f>
        <v/>
      </c>
      <c r="G122" s="300" t="str">
        <f t="array" ref="G122">IF('GRR Data'!K105="","",'GRR Data'!K105)</f>
        <v/>
      </c>
      <c r="H122" s="291" t="e">
        <v>#VALUE!</v>
      </c>
      <c r="I122" s="335" t="e">
        <v>#VALUE!</v>
      </c>
      <c r="J122" s="291" t="e">
        <v>#VALUE!</v>
      </c>
      <c r="K122" s="282" t="str">
        <v/>
      </c>
      <c r="L122" s="282" t="str">
        <v/>
      </c>
      <c r="M122" s="288" t="str" cm="1">
        <f t="array" ref="M122">IF($C122="","",_xlfn.XLOOKUP($C122&amp;M$21,#REF!&amp;#REF!,#REF!))</f>
        <v/>
      </c>
      <c r="N122" s="288" t="str" cm="1">
        <f t="array" ref="N122">IF($C122="","",_xlfn.XLOOKUP($C122&amp;N$21,#REF!&amp;#REF!,#REF!))</f>
        <v/>
      </c>
      <c r="O122" s="288" t="str" cm="1">
        <f t="array" ref="O122">IF($C122="","",_xlfn.XLOOKUP($C122&amp;O$21,#REF!&amp;#REF!,#REF!))</f>
        <v/>
      </c>
      <c r="P122" s="288" t="str" cm="1">
        <f t="array" ref="P122">IF($C122="","",_xlfn.XLOOKUP($C122&amp;P$21,#REF!&amp;#REF!,#REF!))</f>
        <v/>
      </c>
      <c r="Q122" s="288" t="str" cm="1">
        <f t="array" ref="Q122">IF($C122="","",_xlfn.XLOOKUP($C122&amp;Q$21,#REF!&amp;#REF!,#REF!))</f>
        <v/>
      </c>
      <c r="R122" s="288" t="str" cm="1">
        <f t="array" ref="R122">IF($C122="","",_xlfn.XLOOKUP($C122&amp;R$21,#REF!&amp;#REF!,#REF!))</f>
        <v/>
      </c>
      <c r="S122" s="288" t="str" cm="1">
        <f t="array" ref="S122">IF($C122="","",_xlfn.XLOOKUP($C122&amp;S$21,#REF!&amp;#REF!,#REF!))</f>
        <v/>
      </c>
      <c r="T122" s="288" t="str" cm="1">
        <f t="array" ref="T122">IF($C122="","",_xlfn.XLOOKUP($C122&amp;T$21,#REF!&amp;#REF!,#REF!))</f>
        <v/>
      </c>
      <c r="U122" s="600"/>
      <c r="V122" s="601"/>
      <c r="W122" s="308"/>
      <c r="X122" s="320" t="e">
        <f t="shared" si="21"/>
        <v>#VALUE!</v>
      </c>
      <c r="Y122" s="320" t="e">
        <f t="shared" si="22"/>
        <v>#VALUE!</v>
      </c>
      <c r="Z122" s="320" t="e">
        <f t="shared" si="23"/>
        <v>#VALUE!</v>
      </c>
      <c r="AA122" s="320" t="e">
        <f t="shared" si="18"/>
        <v>#VALUE!</v>
      </c>
      <c r="AB122" s="320" t="e">
        <f t="shared" si="19"/>
        <v>#VALUE!</v>
      </c>
      <c r="AC122" s="320" t="e">
        <f t="shared" si="20"/>
        <v>#VALUE!</v>
      </c>
    </row>
    <row r="123" spans="2:29" s="30" customFormat="1" ht="30" customHeight="1">
      <c r="B123" s="345">
        <v>102</v>
      </c>
      <c r="C123" s="302" t="str">
        <f t="array" ref="C123">IF('GRR Data'!C106="","",'GRR Data'!C106)</f>
        <v/>
      </c>
      <c r="D123" s="302" t="str">
        <f t="array" ref="D123">IF('GRR Data'!D106="","",'GRR Data'!D106)</f>
        <v/>
      </c>
      <c r="E123" s="300" t="str">
        <f t="array" ref="E123">IF('GRR Data'!G106="","",'GRR Data'!G106)</f>
        <v/>
      </c>
      <c r="F123" s="300" t="str">
        <f t="array" ref="F123">IF('GRR Data'!H106="","",'GRR Data'!H106)</f>
        <v/>
      </c>
      <c r="G123" s="300" t="str">
        <f t="array" ref="G123">IF('GRR Data'!K106="","",'GRR Data'!K106)</f>
        <v/>
      </c>
      <c r="H123" s="291" t="e">
        <v>#VALUE!</v>
      </c>
      <c r="I123" s="335" t="e">
        <v>#VALUE!</v>
      </c>
      <c r="J123" s="291" t="e">
        <v>#VALUE!</v>
      </c>
      <c r="K123" s="282" t="str">
        <v/>
      </c>
      <c r="L123" s="282" t="str">
        <v/>
      </c>
      <c r="M123" s="288" t="str" cm="1">
        <f t="array" ref="M123">IF($C123="","",_xlfn.XLOOKUP($C123&amp;M$21,#REF!&amp;#REF!,#REF!))</f>
        <v/>
      </c>
      <c r="N123" s="288" t="str" cm="1">
        <f t="array" ref="N123">IF($C123="","",_xlfn.XLOOKUP($C123&amp;N$21,#REF!&amp;#REF!,#REF!))</f>
        <v/>
      </c>
      <c r="O123" s="288" t="str" cm="1">
        <f t="array" ref="O123">IF($C123="","",_xlfn.XLOOKUP($C123&amp;O$21,#REF!&amp;#REF!,#REF!))</f>
        <v/>
      </c>
      <c r="P123" s="288" t="str" cm="1">
        <f t="array" ref="P123">IF($C123="","",_xlfn.XLOOKUP($C123&amp;P$21,#REF!&amp;#REF!,#REF!))</f>
        <v/>
      </c>
      <c r="Q123" s="288" t="str" cm="1">
        <f t="array" ref="Q123">IF($C123="","",_xlfn.XLOOKUP($C123&amp;Q$21,#REF!&amp;#REF!,#REF!))</f>
        <v/>
      </c>
      <c r="R123" s="288" t="str" cm="1">
        <f t="array" ref="R123">IF($C123="","",_xlfn.XLOOKUP($C123&amp;R$21,#REF!&amp;#REF!,#REF!))</f>
        <v/>
      </c>
      <c r="S123" s="288" t="str" cm="1">
        <f t="array" ref="S123">IF($C123="","",_xlfn.XLOOKUP($C123&amp;S$21,#REF!&amp;#REF!,#REF!))</f>
        <v/>
      </c>
      <c r="T123" s="288" t="str" cm="1">
        <f t="array" ref="T123">IF($C123="","",_xlfn.XLOOKUP($C123&amp;T$21,#REF!&amp;#REF!,#REF!))</f>
        <v/>
      </c>
      <c r="U123" s="600"/>
      <c r="V123" s="601"/>
      <c r="W123" s="308"/>
      <c r="X123" s="320" t="e">
        <f t="shared" si="21"/>
        <v>#VALUE!</v>
      </c>
      <c r="Y123" s="320" t="e">
        <f t="shared" si="22"/>
        <v>#VALUE!</v>
      </c>
      <c r="Z123" s="320" t="e">
        <f t="shared" si="23"/>
        <v>#VALUE!</v>
      </c>
      <c r="AA123" s="320" t="e">
        <f t="shared" si="18"/>
        <v>#VALUE!</v>
      </c>
      <c r="AB123" s="320" t="e">
        <f t="shared" si="19"/>
        <v>#VALUE!</v>
      </c>
      <c r="AC123" s="320" t="e">
        <f t="shared" si="20"/>
        <v>#VALUE!</v>
      </c>
    </row>
    <row r="124" spans="2:29" s="30" customFormat="1" ht="30" customHeight="1">
      <c r="B124" s="345">
        <v>103</v>
      </c>
      <c r="C124" s="302" t="str">
        <f t="array" ref="C124">IF('GRR Data'!C107="","",'GRR Data'!C107)</f>
        <v/>
      </c>
      <c r="D124" s="302" t="str">
        <f t="array" ref="D124">IF('GRR Data'!D107="","",'GRR Data'!D107)</f>
        <v/>
      </c>
      <c r="E124" s="300" t="str">
        <f t="array" ref="E124">IF('GRR Data'!G107="","",'GRR Data'!G107)</f>
        <v/>
      </c>
      <c r="F124" s="300" t="str">
        <f t="array" ref="F124">IF('GRR Data'!H107="","",'GRR Data'!H107)</f>
        <v/>
      </c>
      <c r="G124" s="300" t="str">
        <f t="array" ref="G124">IF('GRR Data'!K107="","",'GRR Data'!K107)</f>
        <v/>
      </c>
      <c r="H124" s="291" t="e">
        <v>#VALUE!</v>
      </c>
      <c r="I124" s="335" t="e">
        <v>#VALUE!</v>
      </c>
      <c r="J124" s="291" t="e">
        <v>#VALUE!</v>
      </c>
      <c r="K124" s="282" t="str">
        <v/>
      </c>
      <c r="L124" s="282" t="str">
        <v/>
      </c>
      <c r="M124" s="288" t="str" cm="1">
        <f t="array" ref="M124">IF($C124="","",_xlfn.XLOOKUP($C124&amp;M$21,#REF!&amp;#REF!,#REF!))</f>
        <v/>
      </c>
      <c r="N124" s="288" t="str" cm="1">
        <f t="array" ref="N124">IF($C124="","",_xlfn.XLOOKUP($C124&amp;N$21,#REF!&amp;#REF!,#REF!))</f>
        <v/>
      </c>
      <c r="O124" s="288" t="str" cm="1">
        <f t="array" ref="O124">IF($C124="","",_xlfn.XLOOKUP($C124&amp;O$21,#REF!&amp;#REF!,#REF!))</f>
        <v/>
      </c>
      <c r="P124" s="288" t="str" cm="1">
        <f t="array" ref="P124">IF($C124="","",_xlfn.XLOOKUP($C124&amp;P$21,#REF!&amp;#REF!,#REF!))</f>
        <v/>
      </c>
      <c r="Q124" s="288" t="str" cm="1">
        <f t="array" ref="Q124">IF($C124="","",_xlfn.XLOOKUP($C124&amp;Q$21,#REF!&amp;#REF!,#REF!))</f>
        <v/>
      </c>
      <c r="R124" s="288" t="str" cm="1">
        <f t="array" ref="R124">IF($C124="","",_xlfn.XLOOKUP($C124&amp;R$21,#REF!&amp;#REF!,#REF!))</f>
        <v/>
      </c>
      <c r="S124" s="288" t="str" cm="1">
        <f t="array" ref="S124">IF($C124="","",_xlfn.XLOOKUP($C124&amp;S$21,#REF!&amp;#REF!,#REF!))</f>
        <v/>
      </c>
      <c r="T124" s="288" t="str" cm="1">
        <f t="array" ref="T124">IF($C124="","",_xlfn.XLOOKUP($C124&amp;T$21,#REF!&amp;#REF!,#REF!))</f>
        <v/>
      </c>
      <c r="U124" s="600"/>
      <c r="V124" s="601"/>
      <c r="W124" s="308"/>
      <c r="X124" s="320" t="e">
        <f t="shared" si="21"/>
        <v>#VALUE!</v>
      </c>
      <c r="Y124" s="320" t="e">
        <f t="shared" si="22"/>
        <v>#VALUE!</v>
      </c>
      <c r="Z124" s="320" t="e">
        <f t="shared" si="23"/>
        <v>#VALUE!</v>
      </c>
      <c r="AA124" s="320" t="e">
        <f t="shared" si="18"/>
        <v>#VALUE!</v>
      </c>
      <c r="AB124" s="320" t="e">
        <f t="shared" si="19"/>
        <v>#VALUE!</v>
      </c>
      <c r="AC124" s="320" t="e">
        <f t="shared" si="20"/>
        <v>#VALUE!</v>
      </c>
    </row>
    <row r="125" spans="2:29" s="30" customFormat="1" ht="30" customHeight="1">
      <c r="B125" s="345">
        <v>104</v>
      </c>
      <c r="C125" s="302" t="str">
        <f t="array" ref="C125">IF('GRR Data'!C108="","",'GRR Data'!C108)</f>
        <v/>
      </c>
      <c r="D125" s="302" t="str">
        <f t="array" ref="D125">IF('GRR Data'!D108="","",'GRR Data'!D108)</f>
        <v/>
      </c>
      <c r="E125" s="300" t="str">
        <f t="array" ref="E125">IF('GRR Data'!G108="","",'GRR Data'!G108)</f>
        <v/>
      </c>
      <c r="F125" s="300" t="str">
        <f t="array" ref="F125">IF('GRR Data'!H108="","",'GRR Data'!H108)</f>
        <v/>
      </c>
      <c r="G125" s="300" t="str">
        <f t="array" ref="G125">IF('GRR Data'!K108="","",'GRR Data'!K108)</f>
        <v/>
      </c>
      <c r="H125" s="291" t="e">
        <v>#VALUE!</v>
      </c>
      <c r="I125" s="335" t="e">
        <v>#VALUE!</v>
      </c>
      <c r="J125" s="291" t="e">
        <v>#VALUE!</v>
      </c>
      <c r="K125" s="282" t="str">
        <v/>
      </c>
      <c r="L125" s="282" t="str">
        <v/>
      </c>
      <c r="M125" s="288" t="str" cm="1">
        <f t="array" ref="M125">IF($C125="","",_xlfn.XLOOKUP($C125&amp;M$21,#REF!&amp;#REF!,#REF!))</f>
        <v/>
      </c>
      <c r="N125" s="288" t="str" cm="1">
        <f t="array" ref="N125">IF($C125="","",_xlfn.XLOOKUP($C125&amp;N$21,#REF!&amp;#REF!,#REF!))</f>
        <v/>
      </c>
      <c r="O125" s="288" t="str" cm="1">
        <f t="array" ref="O125">IF($C125="","",_xlfn.XLOOKUP($C125&amp;O$21,#REF!&amp;#REF!,#REF!))</f>
        <v/>
      </c>
      <c r="P125" s="288" t="str" cm="1">
        <f t="array" ref="P125">IF($C125="","",_xlfn.XLOOKUP($C125&amp;P$21,#REF!&amp;#REF!,#REF!))</f>
        <v/>
      </c>
      <c r="Q125" s="288" t="str" cm="1">
        <f t="array" ref="Q125">IF($C125="","",_xlfn.XLOOKUP($C125&amp;Q$21,#REF!&amp;#REF!,#REF!))</f>
        <v/>
      </c>
      <c r="R125" s="288" t="str" cm="1">
        <f t="array" ref="R125">IF($C125="","",_xlfn.XLOOKUP($C125&amp;R$21,#REF!&amp;#REF!,#REF!))</f>
        <v/>
      </c>
      <c r="S125" s="288" t="str" cm="1">
        <f t="array" ref="S125">IF($C125="","",_xlfn.XLOOKUP($C125&amp;S$21,#REF!&amp;#REF!,#REF!))</f>
        <v/>
      </c>
      <c r="T125" s="288" t="str" cm="1">
        <f t="array" ref="T125">IF($C125="","",_xlfn.XLOOKUP($C125&amp;T$21,#REF!&amp;#REF!,#REF!))</f>
        <v/>
      </c>
      <c r="U125" s="600"/>
      <c r="V125" s="601"/>
      <c r="W125" s="308"/>
      <c r="X125" s="320" t="e">
        <f t="shared" si="21"/>
        <v>#VALUE!</v>
      </c>
      <c r="Y125" s="320" t="e">
        <f t="shared" si="22"/>
        <v>#VALUE!</v>
      </c>
      <c r="Z125" s="320" t="e">
        <f t="shared" si="23"/>
        <v>#VALUE!</v>
      </c>
      <c r="AA125" s="320" t="e">
        <f t="shared" si="18"/>
        <v>#VALUE!</v>
      </c>
      <c r="AB125" s="320" t="e">
        <f t="shared" si="19"/>
        <v>#VALUE!</v>
      </c>
      <c r="AC125" s="320" t="e">
        <f t="shared" si="20"/>
        <v>#VALUE!</v>
      </c>
    </row>
    <row r="126" spans="2:29" s="30" customFormat="1" ht="30" customHeight="1">
      <c r="B126" s="345">
        <v>105</v>
      </c>
      <c r="C126" s="302" t="str">
        <f t="array" ref="C126">IF('GRR Data'!C109="","",'GRR Data'!C109)</f>
        <v/>
      </c>
      <c r="D126" s="302" t="str">
        <f t="array" ref="D126">IF('GRR Data'!D109="","",'GRR Data'!D109)</f>
        <v/>
      </c>
      <c r="E126" s="300" t="str">
        <f t="array" ref="E126">IF('GRR Data'!G109="","",'GRR Data'!G109)</f>
        <v/>
      </c>
      <c r="F126" s="300" t="str">
        <f t="array" ref="F126">IF('GRR Data'!H109="","",'GRR Data'!H109)</f>
        <v/>
      </c>
      <c r="G126" s="300" t="str">
        <f t="array" ref="G126">IF('GRR Data'!K109="","",'GRR Data'!K109)</f>
        <v/>
      </c>
      <c r="H126" s="291" t="e">
        <v>#VALUE!</v>
      </c>
      <c r="I126" s="335" t="e">
        <v>#VALUE!</v>
      </c>
      <c r="J126" s="291" t="e">
        <v>#VALUE!</v>
      </c>
      <c r="K126" s="282" t="str">
        <v/>
      </c>
      <c r="L126" s="282" t="str">
        <v/>
      </c>
      <c r="M126" s="288" t="str" cm="1">
        <f t="array" ref="M126">IF($C126="","",_xlfn.XLOOKUP($C126&amp;M$21,#REF!&amp;#REF!,#REF!))</f>
        <v/>
      </c>
      <c r="N126" s="288" t="str" cm="1">
        <f t="array" ref="N126">IF($C126="","",_xlfn.XLOOKUP($C126&amp;N$21,#REF!&amp;#REF!,#REF!))</f>
        <v/>
      </c>
      <c r="O126" s="288" t="str" cm="1">
        <f t="array" ref="O126">IF($C126="","",_xlfn.XLOOKUP($C126&amp;O$21,#REF!&amp;#REF!,#REF!))</f>
        <v/>
      </c>
      <c r="P126" s="288" t="str" cm="1">
        <f t="array" ref="P126">IF($C126="","",_xlfn.XLOOKUP($C126&amp;P$21,#REF!&amp;#REF!,#REF!))</f>
        <v/>
      </c>
      <c r="Q126" s="288" t="str" cm="1">
        <f t="array" ref="Q126">IF($C126="","",_xlfn.XLOOKUP($C126&amp;Q$21,#REF!&amp;#REF!,#REF!))</f>
        <v/>
      </c>
      <c r="R126" s="288" t="str" cm="1">
        <f t="array" ref="R126">IF($C126="","",_xlfn.XLOOKUP($C126&amp;R$21,#REF!&amp;#REF!,#REF!))</f>
        <v/>
      </c>
      <c r="S126" s="288" t="str" cm="1">
        <f t="array" ref="S126">IF($C126="","",_xlfn.XLOOKUP($C126&amp;S$21,#REF!&amp;#REF!,#REF!))</f>
        <v/>
      </c>
      <c r="T126" s="288" t="str" cm="1">
        <f t="array" ref="T126">IF($C126="","",_xlfn.XLOOKUP($C126&amp;T$21,#REF!&amp;#REF!,#REF!))</f>
        <v/>
      </c>
      <c r="U126" s="600"/>
      <c r="V126" s="601"/>
      <c r="W126" s="308"/>
      <c r="X126" s="320" t="e">
        <f t="shared" si="21"/>
        <v>#VALUE!</v>
      </c>
      <c r="Y126" s="320" t="e">
        <f t="shared" si="22"/>
        <v>#VALUE!</v>
      </c>
      <c r="Z126" s="320" t="e">
        <f t="shared" si="23"/>
        <v>#VALUE!</v>
      </c>
      <c r="AA126" s="320" t="e">
        <f t="shared" si="18"/>
        <v>#VALUE!</v>
      </c>
      <c r="AB126" s="320" t="e">
        <f t="shared" si="19"/>
        <v>#VALUE!</v>
      </c>
      <c r="AC126" s="320" t="e">
        <f t="shared" si="20"/>
        <v>#VALUE!</v>
      </c>
    </row>
    <row r="127" spans="2:29" s="30" customFormat="1" ht="30" customHeight="1">
      <c r="B127" s="345">
        <v>106</v>
      </c>
      <c r="C127" s="302" t="str">
        <f t="array" ref="C127">IF('GRR Data'!C110="","",'GRR Data'!C110)</f>
        <v/>
      </c>
      <c r="D127" s="302" t="str">
        <f t="array" ref="D127">IF('GRR Data'!D110="","",'GRR Data'!D110)</f>
        <v/>
      </c>
      <c r="E127" s="300" t="str">
        <f t="array" ref="E127">IF('GRR Data'!G110="","",'GRR Data'!G110)</f>
        <v/>
      </c>
      <c r="F127" s="300" t="str">
        <f t="array" ref="F127">IF('GRR Data'!H110="","",'GRR Data'!H110)</f>
        <v/>
      </c>
      <c r="G127" s="300" t="str">
        <f t="array" ref="G127">IF('GRR Data'!K110="","",'GRR Data'!K110)</f>
        <v/>
      </c>
      <c r="H127" s="291" t="e">
        <v>#VALUE!</v>
      </c>
      <c r="I127" s="335" t="e">
        <v>#VALUE!</v>
      </c>
      <c r="J127" s="291" t="e">
        <v>#VALUE!</v>
      </c>
      <c r="K127" s="282" t="str">
        <v/>
      </c>
      <c r="L127" s="282" t="str">
        <v/>
      </c>
      <c r="M127" s="288" t="str" cm="1">
        <f t="array" ref="M127">IF($C127="","",_xlfn.XLOOKUP($C127&amp;M$21,#REF!&amp;#REF!,#REF!))</f>
        <v/>
      </c>
      <c r="N127" s="288" t="str" cm="1">
        <f t="array" ref="N127">IF($C127="","",_xlfn.XLOOKUP($C127&amp;N$21,#REF!&amp;#REF!,#REF!))</f>
        <v/>
      </c>
      <c r="O127" s="288" t="str" cm="1">
        <f t="array" ref="O127">IF($C127="","",_xlfn.XLOOKUP($C127&amp;O$21,#REF!&amp;#REF!,#REF!))</f>
        <v/>
      </c>
      <c r="P127" s="288" t="str" cm="1">
        <f t="array" ref="P127">IF($C127="","",_xlfn.XLOOKUP($C127&amp;P$21,#REF!&amp;#REF!,#REF!))</f>
        <v/>
      </c>
      <c r="Q127" s="288" t="str" cm="1">
        <f t="array" ref="Q127">IF($C127="","",_xlfn.XLOOKUP($C127&amp;Q$21,#REF!&amp;#REF!,#REF!))</f>
        <v/>
      </c>
      <c r="R127" s="288" t="str" cm="1">
        <f t="array" ref="R127">IF($C127="","",_xlfn.XLOOKUP($C127&amp;R$21,#REF!&amp;#REF!,#REF!))</f>
        <v/>
      </c>
      <c r="S127" s="288" t="str" cm="1">
        <f t="array" ref="S127">IF($C127="","",_xlfn.XLOOKUP($C127&amp;S$21,#REF!&amp;#REF!,#REF!))</f>
        <v/>
      </c>
      <c r="T127" s="288" t="str" cm="1">
        <f t="array" ref="T127">IF($C127="","",_xlfn.XLOOKUP($C127&amp;T$21,#REF!&amp;#REF!,#REF!))</f>
        <v/>
      </c>
      <c r="U127" s="600"/>
      <c r="V127" s="601"/>
      <c r="W127" s="308"/>
      <c r="X127" s="320" t="e">
        <f t="shared" si="21"/>
        <v>#VALUE!</v>
      </c>
      <c r="Y127" s="320" t="e">
        <f t="shared" si="22"/>
        <v>#VALUE!</v>
      </c>
      <c r="Z127" s="320" t="e">
        <f t="shared" si="23"/>
        <v>#VALUE!</v>
      </c>
      <c r="AA127" s="320" t="e">
        <f t="shared" si="18"/>
        <v>#VALUE!</v>
      </c>
      <c r="AB127" s="320" t="e">
        <f t="shared" si="19"/>
        <v>#VALUE!</v>
      </c>
      <c r="AC127" s="320" t="e">
        <f t="shared" si="20"/>
        <v>#VALUE!</v>
      </c>
    </row>
    <row r="128" spans="2:29" s="30" customFormat="1" ht="30" customHeight="1">
      <c r="B128" s="345">
        <v>107</v>
      </c>
      <c r="C128" s="302" t="str">
        <f t="array" ref="C128">IF('GRR Data'!C111="","",'GRR Data'!C111)</f>
        <v/>
      </c>
      <c r="D128" s="302" t="str">
        <f t="array" ref="D128">IF('GRR Data'!D111="","",'GRR Data'!D111)</f>
        <v/>
      </c>
      <c r="E128" s="300" t="str">
        <f t="array" ref="E128">IF('GRR Data'!G111="","",'GRR Data'!G111)</f>
        <v/>
      </c>
      <c r="F128" s="300" t="str">
        <f t="array" ref="F128">IF('GRR Data'!H111="","",'GRR Data'!H111)</f>
        <v/>
      </c>
      <c r="G128" s="300" t="str">
        <f t="array" ref="G128">IF('GRR Data'!K111="","",'GRR Data'!K111)</f>
        <v/>
      </c>
      <c r="H128" s="291" t="e">
        <v>#VALUE!</v>
      </c>
      <c r="I128" s="335" t="e">
        <v>#VALUE!</v>
      </c>
      <c r="J128" s="291" t="e">
        <v>#VALUE!</v>
      </c>
      <c r="K128" s="282" t="str">
        <v/>
      </c>
      <c r="L128" s="282" t="str">
        <v/>
      </c>
      <c r="M128" s="288" t="str" cm="1">
        <f t="array" ref="M128">IF($C128="","",_xlfn.XLOOKUP($C128&amp;M$21,#REF!&amp;#REF!,#REF!))</f>
        <v/>
      </c>
      <c r="N128" s="288" t="str" cm="1">
        <f t="array" ref="N128">IF($C128="","",_xlfn.XLOOKUP($C128&amp;N$21,#REF!&amp;#REF!,#REF!))</f>
        <v/>
      </c>
      <c r="O128" s="288" t="str" cm="1">
        <f t="array" ref="O128">IF($C128="","",_xlfn.XLOOKUP($C128&amp;O$21,#REF!&amp;#REF!,#REF!))</f>
        <v/>
      </c>
      <c r="P128" s="288" t="str" cm="1">
        <f t="array" ref="P128">IF($C128="","",_xlfn.XLOOKUP($C128&amp;P$21,#REF!&amp;#REF!,#REF!))</f>
        <v/>
      </c>
      <c r="Q128" s="288" t="str" cm="1">
        <f t="array" ref="Q128">IF($C128="","",_xlfn.XLOOKUP($C128&amp;Q$21,#REF!&amp;#REF!,#REF!))</f>
        <v/>
      </c>
      <c r="R128" s="288" t="str" cm="1">
        <f t="array" ref="R128">IF($C128="","",_xlfn.XLOOKUP($C128&amp;R$21,#REF!&amp;#REF!,#REF!))</f>
        <v/>
      </c>
      <c r="S128" s="288" t="str" cm="1">
        <f t="array" ref="S128">IF($C128="","",_xlfn.XLOOKUP($C128&amp;S$21,#REF!&amp;#REF!,#REF!))</f>
        <v/>
      </c>
      <c r="T128" s="288" t="str" cm="1">
        <f t="array" ref="T128">IF($C128="","",_xlfn.XLOOKUP($C128&amp;T$21,#REF!&amp;#REF!,#REF!))</f>
        <v/>
      </c>
      <c r="U128" s="600"/>
      <c r="V128" s="601"/>
      <c r="W128" s="308"/>
      <c r="X128" s="320" t="e">
        <f t="shared" si="21"/>
        <v>#VALUE!</v>
      </c>
      <c r="Y128" s="320" t="e">
        <f t="shared" si="22"/>
        <v>#VALUE!</v>
      </c>
      <c r="Z128" s="320" t="e">
        <f t="shared" si="23"/>
        <v>#VALUE!</v>
      </c>
      <c r="AA128" s="320" t="e">
        <f t="shared" si="18"/>
        <v>#VALUE!</v>
      </c>
      <c r="AB128" s="320" t="e">
        <f t="shared" si="19"/>
        <v>#VALUE!</v>
      </c>
      <c r="AC128" s="320" t="e">
        <f t="shared" si="20"/>
        <v>#VALUE!</v>
      </c>
    </row>
    <row r="129" spans="2:29" s="30" customFormat="1" ht="30" customHeight="1">
      <c r="B129" s="345">
        <v>108</v>
      </c>
      <c r="C129" s="302" t="str">
        <f t="array" ref="C129">IF('GRR Data'!C112="","",'GRR Data'!C112)</f>
        <v/>
      </c>
      <c r="D129" s="302" t="str">
        <f t="array" ref="D129">IF('GRR Data'!D112="","",'GRR Data'!D112)</f>
        <v/>
      </c>
      <c r="E129" s="300" t="str">
        <f t="array" ref="E129">IF('GRR Data'!G112="","",'GRR Data'!G112)</f>
        <v/>
      </c>
      <c r="F129" s="300" t="str">
        <f t="array" ref="F129">IF('GRR Data'!H112="","",'GRR Data'!H112)</f>
        <v/>
      </c>
      <c r="G129" s="300" t="str">
        <f t="array" ref="G129">IF('GRR Data'!K112="","",'GRR Data'!K112)</f>
        <v/>
      </c>
      <c r="H129" s="291" t="e">
        <v>#VALUE!</v>
      </c>
      <c r="I129" s="335" t="e">
        <v>#VALUE!</v>
      </c>
      <c r="J129" s="291" t="e">
        <v>#VALUE!</v>
      </c>
      <c r="K129" s="282" t="str">
        <v/>
      </c>
      <c r="L129" s="282" t="str">
        <v/>
      </c>
      <c r="M129" s="288" t="str" cm="1">
        <f t="array" ref="M129">IF($C129="","",_xlfn.XLOOKUP($C129&amp;M$21,#REF!&amp;#REF!,#REF!))</f>
        <v/>
      </c>
      <c r="N129" s="288" t="str" cm="1">
        <f t="array" ref="N129">IF($C129="","",_xlfn.XLOOKUP($C129&amp;N$21,#REF!&amp;#REF!,#REF!))</f>
        <v/>
      </c>
      <c r="O129" s="288" t="str" cm="1">
        <f t="array" ref="O129">IF($C129="","",_xlfn.XLOOKUP($C129&amp;O$21,#REF!&amp;#REF!,#REF!))</f>
        <v/>
      </c>
      <c r="P129" s="288" t="str" cm="1">
        <f t="array" ref="P129">IF($C129="","",_xlfn.XLOOKUP($C129&amp;P$21,#REF!&amp;#REF!,#REF!))</f>
        <v/>
      </c>
      <c r="Q129" s="288" t="str" cm="1">
        <f t="array" ref="Q129">IF($C129="","",_xlfn.XLOOKUP($C129&amp;Q$21,#REF!&amp;#REF!,#REF!))</f>
        <v/>
      </c>
      <c r="R129" s="288" t="str" cm="1">
        <f t="array" ref="R129">IF($C129="","",_xlfn.XLOOKUP($C129&amp;R$21,#REF!&amp;#REF!,#REF!))</f>
        <v/>
      </c>
      <c r="S129" s="288" t="str" cm="1">
        <f t="array" ref="S129">IF($C129="","",_xlfn.XLOOKUP($C129&amp;S$21,#REF!&amp;#REF!,#REF!))</f>
        <v/>
      </c>
      <c r="T129" s="288" t="str" cm="1">
        <f t="array" ref="T129">IF($C129="","",_xlfn.XLOOKUP($C129&amp;T$21,#REF!&amp;#REF!,#REF!))</f>
        <v/>
      </c>
      <c r="U129" s="600"/>
      <c r="V129" s="601"/>
      <c r="W129" s="308"/>
      <c r="X129" s="320" t="e">
        <f t="shared" si="21"/>
        <v>#VALUE!</v>
      </c>
      <c r="Y129" s="320" t="e">
        <f t="shared" si="22"/>
        <v>#VALUE!</v>
      </c>
      <c r="Z129" s="320" t="e">
        <f t="shared" si="23"/>
        <v>#VALUE!</v>
      </c>
      <c r="AA129" s="320" t="e">
        <f t="shared" si="18"/>
        <v>#VALUE!</v>
      </c>
      <c r="AB129" s="320" t="e">
        <f t="shared" si="19"/>
        <v>#VALUE!</v>
      </c>
      <c r="AC129" s="320" t="e">
        <f t="shared" si="20"/>
        <v>#VALUE!</v>
      </c>
    </row>
    <row r="130" spans="2:29" s="30" customFormat="1" ht="30" customHeight="1">
      <c r="B130" s="345">
        <v>109</v>
      </c>
      <c r="C130" s="302" t="str">
        <f t="array" ref="C130">IF('GRR Data'!C113="","",'GRR Data'!C113)</f>
        <v/>
      </c>
      <c r="D130" s="302" t="str">
        <f t="array" ref="D130">IF('GRR Data'!D113="","",'GRR Data'!D113)</f>
        <v/>
      </c>
      <c r="E130" s="300" t="str">
        <f t="array" ref="E130">IF('GRR Data'!G113="","",'GRR Data'!G113)</f>
        <v/>
      </c>
      <c r="F130" s="300" t="str">
        <f t="array" ref="F130">IF('GRR Data'!H113="","",'GRR Data'!H113)</f>
        <v/>
      </c>
      <c r="G130" s="300" t="str">
        <f t="array" ref="G130">IF('GRR Data'!K113="","",'GRR Data'!K113)</f>
        <v/>
      </c>
      <c r="H130" s="291" t="e">
        <v>#VALUE!</v>
      </c>
      <c r="I130" s="335" t="e">
        <v>#VALUE!</v>
      </c>
      <c r="J130" s="291" t="e">
        <v>#VALUE!</v>
      </c>
      <c r="K130" s="282" t="str">
        <v/>
      </c>
      <c r="L130" s="282" t="str">
        <v/>
      </c>
      <c r="M130" s="288" t="str" cm="1">
        <f t="array" ref="M130">IF($C130="","",_xlfn.XLOOKUP($C130&amp;M$21,#REF!&amp;#REF!,#REF!))</f>
        <v/>
      </c>
      <c r="N130" s="288" t="str" cm="1">
        <f t="array" ref="N130">IF($C130="","",_xlfn.XLOOKUP($C130&amp;N$21,#REF!&amp;#REF!,#REF!))</f>
        <v/>
      </c>
      <c r="O130" s="288" t="str" cm="1">
        <f t="array" ref="O130">IF($C130="","",_xlfn.XLOOKUP($C130&amp;O$21,#REF!&amp;#REF!,#REF!))</f>
        <v/>
      </c>
      <c r="P130" s="288" t="str" cm="1">
        <f t="array" ref="P130">IF($C130="","",_xlfn.XLOOKUP($C130&amp;P$21,#REF!&amp;#REF!,#REF!))</f>
        <v/>
      </c>
      <c r="Q130" s="288" t="str" cm="1">
        <f t="array" ref="Q130">IF($C130="","",_xlfn.XLOOKUP($C130&amp;Q$21,#REF!&amp;#REF!,#REF!))</f>
        <v/>
      </c>
      <c r="R130" s="288" t="str" cm="1">
        <f t="array" ref="R130">IF($C130="","",_xlfn.XLOOKUP($C130&amp;R$21,#REF!&amp;#REF!,#REF!))</f>
        <v/>
      </c>
      <c r="S130" s="288" t="str" cm="1">
        <f t="array" ref="S130">IF($C130="","",_xlfn.XLOOKUP($C130&amp;S$21,#REF!&amp;#REF!,#REF!))</f>
        <v/>
      </c>
      <c r="T130" s="288" t="str" cm="1">
        <f t="array" ref="T130">IF($C130="","",_xlfn.XLOOKUP($C130&amp;T$21,#REF!&amp;#REF!,#REF!))</f>
        <v/>
      </c>
      <c r="U130" s="600"/>
      <c r="V130" s="601"/>
      <c r="W130" s="308"/>
      <c r="X130" s="320" t="e">
        <f t="shared" si="21"/>
        <v>#VALUE!</v>
      </c>
      <c r="Y130" s="320" t="e">
        <f t="shared" si="22"/>
        <v>#VALUE!</v>
      </c>
      <c r="Z130" s="320" t="e">
        <f t="shared" si="23"/>
        <v>#VALUE!</v>
      </c>
      <c r="AA130" s="320" t="e">
        <f t="shared" si="18"/>
        <v>#VALUE!</v>
      </c>
      <c r="AB130" s="320" t="e">
        <f t="shared" si="19"/>
        <v>#VALUE!</v>
      </c>
      <c r="AC130" s="320" t="e">
        <f t="shared" si="20"/>
        <v>#VALUE!</v>
      </c>
    </row>
    <row r="131" spans="2:29" s="30" customFormat="1" ht="30" customHeight="1">
      <c r="B131" s="345">
        <v>110</v>
      </c>
      <c r="C131" s="302" t="str">
        <f t="array" ref="C131">IF('GRR Data'!C114="","",'GRR Data'!C114)</f>
        <v/>
      </c>
      <c r="D131" s="302" t="str">
        <f t="array" ref="D131">IF('GRR Data'!D114="","",'GRR Data'!D114)</f>
        <v/>
      </c>
      <c r="E131" s="300" t="str">
        <f t="array" ref="E131">IF('GRR Data'!G114="","",'GRR Data'!G114)</f>
        <v/>
      </c>
      <c r="F131" s="300" t="str">
        <f t="array" ref="F131">IF('GRR Data'!H114="","",'GRR Data'!H114)</f>
        <v/>
      </c>
      <c r="G131" s="300" t="str">
        <f t="array" ref="G131">IF('GRR Data'!K114="","",'GRR Data'!K114)</f>
        <v/>
      </c>
      <c r="H131" s="291" t="e">
        <v>#VALUE!</v>
      </c>
      <c r="I131" s="335" t="e">
        <v>#VALUE!</v>
      </c>
      <c r="J131" s="291" t="e">
        <v>#VALUE!</v>
      </c>
      <c r="K131" s="282" t="str">
        <v/>
      </c>
      <c r="L131" s="282" t="str">
        <v/>
      </c>
      <c r="M131" s="288" t="str" cm="1">
        <f t="array" ref="M131">IF($C131="","",_xlfn.XLOOKUP($C131&amp;M$21,#REF!&amp;#REF!,#REF!))</f>
        <v/>
      </c>
      <c r="N131" s="288" t="str" cm="1">
        <f t="array" ref="N131">IF($C131="","",_xlfn.XLOOKUP($C131&amp;N$21,#REF!&amp;#REF!,#REF!))</f>
        <v/>
      </c>
      <c r="O131" s="288" t="str" cm="1">
        <f t="array" ref="O131">IF($C131="","",_xlfn.XLOOKUP($C131&amp;O$21,#REF!&amp;#REF!,#REF!))</f>
        <v/>
      </c>
      <c r="P131" s="288" t="str" cm="1">
        <f t="array" ref="P131">IF($C131="","",_xlfn.XLOOKUP($C131&amp;P$21,#REF!&amp;#REF!,#REF!))</f>
        <v/>
      </c>
      <c r="Q131" s="288" t="str" cm="1">
        <f t="array" ref="Q131">IF($C131="","",_xlfn.XLOOKUP($C131&amp;Q$21,#REF!&amp;#REF!,#REF!))</f>
        <v/>
      </c>
      <c r="R131" s="288" t="str" cm="1">
        <f t="array" ref="R131">IF($C131="","",_xlfn.XLOOKUP($C131&amp;R$21,#REF!&amp;#REF!,#REF!))</f>
        <v/>
      </c>
      <c r="S131" s="288" t="str" cm="1">
        <f t="array" ref="S131">IF($C131="","",_xlfn.XLOOKUP($C131&amp;S$21,#REF!&amp;#REF!,#REF!))</f>
        <v/>
      </c>
      <c r="T131" s="288" t="str" cm="1">
        <f t="array" ref="T131">IF($C131="","",_xlfn.XLOOKUP($C131&amp;T$21,#REF!&amp;#REF!,#REF!))</f>
        <v/>
      </c>
      <c r="U131" s="600"/>
      <c r="V131" s="601"/>
      <c r="W131" s="308"/>
      <c r="X131" s="320" t="e">
        <f t="shared" si="21"/>
        <v>#VALUE!</v>
      </c>
      <c r="Y131" s="320" t="e">
        <f t="shared" si="22"/>
        <v>#VALUE!</v>
      </c>
      <c r="Z131" s="320" t="e">
        <f t="shared" si="23"/>
        <v>#VALUE!</v>
      </c>
      <c r="AA131" s="320" t="e">
        <f t="shared" si="18"/>
        <v>#VALUE!</v>
      </c>
      <c r="AB131" s="320" t="e">
        <f t="shared" si="19"/>
        <v>#VALUE!</v>
      </c>
      <c r="AC131" s="320" t="e">
        <f t="shared" si="20"/>
        <v>#VALUE!</v>
      </c>
    </row>
    <row r="132" spans="2:29" s="30" customFormat="1" ht="30" customHeight="1">
      <c r="B132" s="345">
        <v>111</v>
      </c>
      <c r="C132" s="302" t="str">
        <f t="array" ref="C132">IF('GRR Data'!C115="","",'GRR Data'!C115)</f>
        <v/>
      </c>
      <c r="D132" s="302" t="str">
        <f t="array" ref="D132">IF('GRR Data'!D115="","",'GRR Data'!D115)</f>
        <v/>
      </c>
      <c r="E132" s="300" t="str">
        <f t="array" ref="E132">IF('GRR Data'!G115="","",'GRR Data'!G115)</f>
        <v/>
      </c>
      <c r="F132" s="300" t="str">
        <f t="array" ref="F132">IF('GRR Data'!H115="","",'GRR Data'!H115)</f>
        <v/>
      </c>
      <c r="G132" s="300" t="str">
        <f t="array" ref="G132">IF('GRR Data'!K115="","",'GRR Data'!K115)</f>
        <v/>
      </c>
      <c r="H132" s="291" t="e">
        <v>#VALUE!</v>
      </c>
      <c r="I132" s="335" t="e">
        <v>#VALUE!</v>
      </c>
      <c r="J132" s="291" t="e">
        <v>#VALUE!</v>
      </c>
      <c r="K132" s="282" t="str">
        <v/>
      </c>
      <c r="L132" s="282" t="str">
        <v/>
      </c>
      <c r="M132" s="288" t="str" cm="1">
        <f t="array" ref="M132">IF($C132="","",_xlfn.XLOOKUP($C132&amp;M$21,#REF!&amp;#REF!,#REF!))</f>
        <v/>
      </c>
      <c r="N132" s="288" t="str" cm="1">
        <f t="array" ref="N132">IF($C132="","",_xlfn.XLOOKUP($C132&amp;N$21,#REF!&amp;#REF!,#REF!))</f>
        <v/>
      </c>
      <c r="O132" s="288" t="str" cm="1">
        <f t="array" ref="O132">IF($C132="","",_xlfn.XLOOKUP($C132&amp;O$21,#REF!&amp;#REF!,#REF!))</f>
        <v/>
      </c>
      <c r="P132" s="288" t="str" cm="1">
        <f t="array" ref="P132">IF($C132="","",_xlfn.XLOOKUP($C132&amp;P$21,#REF!&amp;#REF!,#REF!))</f>
        <v/>
      </c>
      <c r="Q132" s="288" t="str" cm="1">
        <f t="array" ref="Q132">IF($C132="","",_xlfn.XLOOKUP($C132&amp;Q$21,#REF!&amp;#REF!,#REF!))</f>
        <v/>
      </c>
      <c r="R132" s="288" t="str" cm="1">
        <f t="array" ref="R132">IF($C132="","",_xlfn.XLOOKUP($C132&amp;R$21,#REF!&amp;#REF!,#REF!))</f>
        <v/>
      </c>
      <c r="S132" s="288" t="str" cm="1">
        <f t="array" ref="S132">IF($C132="","",_xlfn.XLOOKUP($C132&amp;S$21,#REF!&amp;#REF!,#REF!))</f>
        <v/>
      </c>
      <c r="T132" s="288" t="str" cm="1">
        <f t="array" ref="T132">IF($C132="","",_xlfn.XLOOKUP($C132&amp;T$21,#REF!&amp;#REF!,#REF!))</f>
        <v/>
      </c>
      <c r="U132" s="600"/>
      <c r="V132" s="601"/>
      <c r="W132" s="308"/>
      <c r="X132" s="320" t="e">
        <f t="shared" si="21"/>
        <v>#VALUE!</v>
      </c>
      <c r="Y132" s="320" t="e">
        <f t="shared" si="22"/>
        <v>#VALUE!</v>
      </c>
      <c r="Z132" s="320" t="e">
        <f t="shared" si="23"/>
        <v>#VALUE!</v>
      </c>
      <c r="AA132" s="320" t="e">
        <f t="shared" si="18"/>
        <v>#VALUE!</v>
      </c>
      <c r="AB132" s="320" t="e">
        <f t="shared" si="19"/>
        <v>#VALUE!</v>
      </c>
      <c r="AC132" s="320" t="e">
        <f t="shared" si="20"/>
        <v>#VALUE!</v>
      </c>
    </row>
    <row r="133" spans="2:29" s="30" customFormat="1" ht="30" customHeight="1">
      <c r="B133" s="345">
        <v>112</v>
      </c>
      <c r="C133" s="302" t="str">
        <f t="array" ref="C133">IF('GRR Data'!C116="","",'GRR Data'!C116)</f>
        <v/>
      </c>
      <c r="D133" s="302" t="str">
        <f t="array" ref="D133">IF('GRR Data'!D116="","",'GRR Data'!D116)</f>
        <v/>
      </c>
      <c r="E133" s="300" t="str">
        <f t="array" ref="E133">IF('GRR Data'!G116="","",'GRR Data'!G116)</f>
        <v/>
      </c>
      <c r="F133" s="300" t="str">
        <f t="array" ref="F133">IF('GRR Data'!H116="","",'GRR Data'!H116)</f>
        <v/>
      </c>
      <c r="G133" s="300" t="str">
        <f t="array" ref="G133">IF('GRR Data'!K116="","",'GRR Data'!K116)</f>
        <v/>
      </c>
      <c r="H133" s="291" t="e">
        <v>#VALUE!</v>
      </c>
      <c r="I133" s="335" t="e">
        <v>#VALUE!</v>
      </c>
      <c r="J133" s="291" t="e">
        <v>#VALUE!</v>
      </c>
      <c r="K133" s="282" t="str">
        <v/>
      </c>
      <c r="L133" s="282" t="str">
        <v/>
      </c>
      <c r="M133" s="288" t="str" cm="1">
        <f t="array" ref="M133">IF($C133="","",_xlfn.XLOOKUP($C133&amp;M$21,#REF!&amp;#REF!,#REF!))</f>
        <v/>
      </c>
      <c r="N133" s="288" t="str" cm="1">
        <f t="array" ref="N133">IF($C133="","",_xlfn.XLOOKUP($C133&amp;N$21,#REF!&amp;#REF!,#REF!))</f>
        <v/>
      </c>
      <c r="O133" s="288" t="str" cm="1">
        <f t="array" ref="O133">IF($C133="","",_xlfn.XLOOKUP($C133&amp;O$21,#REF!&amp;#REF!,#REF!))</f>
        <v/>
      </c>
      <c r="P133" s="288" t="str" cm="1">
        <f t="array" ref="P133">IF($C133="","",_xlfn.XLOOKUP($C133&amp;P$21,#REF!&amp;#REF!,#REF!))</f>
        <v/>
      </c>
      <c r="Q133" s="288" t="str" cm="1">
        <f t="array" ref="Q133">IF($C133="","",_xlfn.XLOOKUP($C133&amp;Q$21,#REF!&amp;#REF!,#REF!))</f>
        <v/>
      </c>
      <c r="R133" s="288" t="str" cm="1">
        <f t="array" ref="R133">IF($C133="","",_xlfn.XLOOKUP($C133&amp;R$21,#REF!&amp;#REF!,#REF!))</f>
        <v/>
      </c>
      <c r="S133" s="288" t="str" cm="1">
        <f t="array" ref="S133">IF($C133="","",_xlfn.XLOOKUP($C133&amp;S$21,#REF!&amp;#REF!,#REF!))</f>
        <v/>
      </c>
      <c r="T133" s="288" t="str" cm="1">
        <f t="array" ref="T133">IF($C133="","",_xlfn.XLOOKUP($C133&amp;T$21,#REF!&amp;#REF!,#REF!))</f>
        <v/>
      </c>
      <c r="U133" s="600"/>
      <c r="V133" s="601"/>
      <c r="W133" s="308"/>
      <c r="X133" s="320" t="e">
        <f t="shared" si="21"/>
        <v>#VALUE!</v>
      </c>
      <c r="Y133" s="320" t="e">
        <f t="shared" si="22"/>
        <v>#VALUE!</v>
      </c>
      <c r="Z133" s="320" t="e">
        <f t="shared" si="23"/>
        <v>#VALUE!</v>
      </c>
      <c r="AA133" s="320" t="e">
        <f t="shared" si="18"/>
        <v>#VALUE!</v>
      </c>
      <c r="AB133" s="320" t="e">
        <f t="shared" si="19"/>
        <v>#VALUE!</v>
      </c>
      <c r="AC133" s="320" t="e">
        <f t="shared" si="20"/>
        <v>#VALUE!</v>
      </c>
    </row>
    <row r="134" spans="2:29" s="30" customFormat="1" ht="30" customHeight="1">
      <c r="B134" s="345">
        <v>113</v>
      </c>
      <c r="C134" s="302" t="str">
        <f t="array" ref="C134">IF('GRR Data'!C117="","",'GRR Data'!C117)</f>
        <v/>
      </c>
      <c r="D134" s="302" t="str">
        <f t="array" ref="D134">IF('GRR Data'!D117="","",'GRR Data'!D117)</f>
        <v/>
      </c>
      <c r="E134" s="300" t="str">
        <f t="array" ref="E134">IF('GRR Data'!G117="","",'GRR Data'!G117)</f>
        <v/>
      </c>
      <c r="F134" s="300" t="str">
        <f t="array" ref="F134">IF('GRR Data'!H117="","",'GRR Data'!H117)</f>
        <v/>
      </c>
      <c r="G134" s="300" t="str">
        <f t="array" ref="G134">IF('GRR Data'!K117="","",'GRR Data'!K117)</f>
        <v/>
      </c>
      <c r="H134" s="291" t="e">
        <v>#VALUE!</v>
      </c>
      <c r="I134" s="335" t="e">
        <v>#VALUE!</v>
      </c>
      <c r="J134" s="291" t="e">
        <v>#VALUE!</v>
      </c>
      <c r="K134" s="282" t="str">
        <v/>
      </c>
      <c r="L134" s="282" t="str">
        <v/>
      </c>
      <c r="M134" s="288" t="str" cm="1">
        <f t="array" ref="M134">IF($C134="","",_xlfn.XLOOKUP($C134&amp;M$21,#REF!&amp;#REF!,#REF!))</f>
        <v/>
      </c>
      <c r="N134" s="288" t="str" cm="1">
        <f t="array" ref="N134">IF($C134="","",_xlfn.XLOOKUP($C134&amp;N$21,#REF!&amp;#REF!,#REF!))</f>
        <v/>
      </c>
      <c r="O134" s="288" t="str" cm="1">
        <f t="array" ref="O134">IF($C134="","",_xlfn.XLOOKUP($C134&amp;O$21,#REF!&amp;#REF!,#REF!))</f>
        <v/>
      </c>
      <c r="P134" s="288" t="str" cm="1">
        <f t="array" ref="P134">IF($C134="","",_xlfn.XLOOKUP($C134&amp;P$21,#REF!&amp;#REF!,#REF!))</f>
        <v/>
      </c>
      <c r="Q134" s="288" t="str" cm="1">
        <f t="array" ref="Q134">IF($C134="","",_xlfn.XLOOKUP($C134&amp;Q$21,#REF!&amp;#REF!,#REF!))</f>
        <v/>
      </c>
      <c r="R134" s="288" t="str" cm="1">
        <f t="array" ref="R134">IF($C134="","",_xlfn.XLOOKUP($C134&amp;R$21,#REF!&amp;#REF!,#REF!))</f>
        <v/>
      </c>
      <c r="S134" s="288" t="str" cm="1">
        <f t="array" ref="S134">IF($C134="","",_xlfn.XLOOKUP($C134&amp;S$21,#REF!&amp;#REF!,#REF!))</f>
        <v/>
      </c>
      <c r="T134" s="288" t="str" cm="1">
        <f t="array" ref="T134">IF($C134="","",_xlfn.XLOOKUP($C134&amp;T$21,#REF!&amp;#REF!,#REF!))</f>
        <v/>
      </c>
      <c r="U134" s="600"/>
      <c r="V134" s="601"/>
      <c r="W134" s="308"/>
      <c r="X134" s="320" t="e">
        <f t="shared" si="21"/>
        <v>#VALUE!</v>
      </c>
      <c r="Y134" s="320" t="e">
        <f t="shared" si="22"/>
        <v>#VALUE!</v>
      </c>
      <c r="Z134" s="320" t="e">
        <f t="shared" si="23"/>
        <v>#VALUE!</v>
      </c>
      <c r="AA134" s="320" t="e">
        <f t="shared" si="18"/>
        <v>#VALUE!</v>
      </c>
      <c r="AB134" s="320" t="e">
        <f t="shared" si="19"/>
        <v>#VALUE!</v>
      </c>
      <c r="AC134" s="320" t="e">
        <f t="shared" si="20"/>
        <v>#VALUE!</v>
      </c>
    </row>
    <row r="135" spans="2:29" s="30" customFormat="1" ht="30" customHeight="1">
      <c r="B135" s="345">
        <v>114</v>
      </c>
      <c r="C135" s="302" t="str">
        <f t="array" ref="C135">IF('GRR Data'!C118="","",'GRR Data'!C118)</f>
        <v/>
      </c>
      <c r="D135" s="302" t="str">
        <f t="array" ref="D135">IF('GRR Data'!D118="","",'GRR Data'!D118)</f>
        <v/>
      </c>
      <c r="E135" s="300" t="str">
        <f t="array" ref="E135">IF('GRR Data'!G118="","",'GRR Data'!G118)</f>
        <v/>
      </c>
      <c r="F135" s="300" t="str">
        <f t="array" ref="F135">IF('GRR Data'!H118="","",'GRR Data'!H118)</f>
        <v/>
      </c>
      <c r="G135" s="300" t="str">
        <f t="array" ref="G135">IF('GRR Data'!K118="","",'GRR Data'!K118)</f>
        <v/>
      </c>
      <c r="H135" s="291" t="e">
        <v>#VALUE!</v>
      </c>
      <c r="I135" s="335" t="e">
        <v>#VALUE!</v>
      </c>
      <c r="J135" s="291" t="e">
        <v>#VALUE!</v>
      </c>
      <c r="K135" s="282" t="str">
        <v/>
      </c>
      <c r="L135" s="282" t="str">
        <v/>
      </c>
      <c r="M135" s="288" t="str" cm="1">
        <f t="array" ref="M135">IF($C135="","",_xlfn.XLOOKUP($C135&amp;M$21,#REF!&amp;#REF!,#REF!))</f>
        <v/>
      </c>
      <c r="N135" s="288" t="str" cm="1">
        <f t="array" ref="N135">IF($C135="","",_xlfn.XLOOKUP($C135&amp;N$21,#REF!&amp;#REF!,#REF!))</f>
        <v/>
      </c>
      <c r="O135" s="288" t="str" cm="1">
        <f t="array" ref="O135">IF($C135="","",_xlfn.XLOOKUP($C135&amp;O$21,#REF!&amp;#REF!,#REF!))</f>
        <v/>
      </c>
      <c r="P135" s="288" t="str" cm="1">
        <f t="array" ref="P135">IF($C135="","",_xlfn.XLOOKUP($C135&amp;P$21,#REF!&amp;#REF!,#REF!))</f>
        <v/>
      </c>
      <c r="Q135" s="288" t="str" cm="1">
        <f t="array" ref="Q135">IF($C135="","",_xlfn.XLOOKUP($C135&amp;Q$21,#REF!&amp;#REF!,#REF!))</f>
        <v/>
      </c>
      <c r="R135" s="288" t="str" cm="1">
        <f t="array" ref="R135">IF($C135="","",_xlfn.XLOOKUP($C135&amp;R$21,#REF!&amp;#REF!,#REF!))</f>
        <v/>
      </c>
      <c r="S135" s="288" t="str" cm="1">
        <f t="array" ref="S135">IF($C135="","",_xlfn.XLOOKUP($C135&amp;S$21,#REF!&amp;#REF!,#REF!))</f>
        <v/>
      </c>
      <c r="T135" s="288" t="str" cm="1">
        <f t="array" ref="T135">IF($C135="","",_xlfn.XLOOKUP($C135&amp;T$21,#REF!&amp;#REF!,#REF!))</f>
        <v/>
      </c>
      <c r="U135" s="600"/>
      <c r="V135" s="601"/>
      <c r="W135" s="308"/>
      <c r="X135" s="320" t="e">
        <f t="shared" si="21"/>
        <v>#VALUE!</v>
      </c>
      <c r="Y135" s="320" t="e">
        <f t="shared" si="22"/>
        <v>#VALUE!</v>
      </c>
      <c r="Z135" s="320" t="e">
        <f t="shared" si="23"/>
        <v>#VALUE!</v>
      </c>
      <c r="AA135" s="320" t="e">
        <f t="shared" si="18"/>
        <v>#VALUE!</v>
      </c>
      <c r="AB135" s="320" t="e">
        <f t="shared" si="19"/>
        <v>#VALUE!</v>
      </c>
      <c r="AC135" s="320" t="e">
        <f t="shared" si="20"/>
        <v>#VALUE!</v>
      </c>
    </row>
    <row r="136" spans="2:29" s="30" customFormat="1" ht="30" customHeight="1">
      <c r="B136" s="345">
        <v>115</v>
      </c>
      <c r="C136" s="302" t="str">
        <f t="array" ref="C136">IF('GRR Data'!C119="","",'GRR Data'!C119)</f>
        <v/>
      </c>
      <c r="D136" s="302" t="str">
        <f t="array" ref="D136">IF('GRR Data'!D119="","",'GRR Data'!D119)</f>
        <v/>
      </c>
      <c r="E136" s="300" t="str">
        <f t="array" ref="E136">IF('GRR Data'!G119="","",'GRR Data'!G119)</f>
        <v/>
      </c>
      <c r="F136" s="300" t="str">
        <f t="array" ref="F136">IF('GRR Data'!H119="","",'GRR Data'!H119)</f>
        <v/>
      </c>
      <c r="G136" s="300" t="str">
        <f t="array" ref="G136">IF('GRR Data'!K119="","",'GRR Data'!K119)</f>
        <v/>
      </c>
      <c r="H136" s="291" t="e">
        <v>#VALUE!</v>
      </c>
      <c r="I136" s="335" t="e">
        <v>#VALUE!</v>
      </c>
      <c r="J136" s="291" t="e">
        <v>#VALUE!</v>
      </c>
      <c r="K136" s="282" t="str">
        <v/>
      </c>
      <c r="L136" s="282" t="str">
        <v/>
      </c>
      <c r="M136" s="288" t="str" cm="1">
        <f t="array" ref="M136">IF($C136="","",_xlfn.XLOOKUP($C136&amp;M$21,#REF!&amp;#REF!,#REF!))</f>
        <v/>
      </c>
      <c r="N136" s="288" t="str" cm="1">
        <f t="array" ref="N136">IF($C136="","",_xlfn.XLOOKUP($C136&amp;N$21,#REF!&amp;#REF!,#REF!))</f>
        <v/>
      </c>
      <c r="O136" s="288" t="str" cm="1">
        <f t="array" ref="O136">IF($C136="","",_xlfn.XLOOKUP($C136&amp;O$21,#REF!&amp;#REF!,#REF!))</f>
        <v/>
      </c>
      <c r="P136" s="288" t="str" cm="1">
        <f t="array" ref="P136">IF($C136="","",_xlfn.XLOOKUP($C136&amp;P$21,#REF!&amp;#REF!,#REF!))</f>
        <v/>
      </c>
      <c r="Q136" s="288" t="str" cm="1">
        <f t="array" ref="Q136">IF($C136="","",_xlfn.XLOOKUP($C136&amp;Q$21,#REF!&amp;#REF!,#REF!))</f>
        <v/>
      </c>
      <c r="R136" s="288" t="str" cm="1">
        <f t="array" ref="R136">IF($C136="","",_xlfn.XLOOKUP($C136&amp;R$21,#REF!&amp;#REF!,#REF!))</f>
        <v/>
      </c>
      <c r="S136" s="288" t="str" cm="1">
        <f t="array" ref="S136">IF($C136="","",_xlfn.XLOOKUP($C136&amp;S$21,#REF!&amp;#REF!,#REF!))</f>
        <v/>
      </c>
      <c r="T136" s="288" t="str" cm="1">
        <f t="array" ref="T136">IF($C136="","",_xlfn.XLOOKUP($C136&amp;T$21,#REF!&amp;#REF!,#REF!))</f>
        <v/>
      </c>
      <c r="U136" s="600"/>
      <c r="V136" s="601"/>
      <c r="W136" s="308"/>
      <c r="X136" s="320" t="e">
        <f t="shared" si="21"/>
        <v>#VALUE!</v>
      </c>
      <c r="Y136" s="320" t="e">
        <f t="shared" si="22"/>
        <v>#VALUE!</v>
      </c>
      <c r="Z136" s="320" t="e">
        <f t="shared" si="23"/>
        <v>#VALUE!</v>
      </c>
      <c r="AA136" s="320" t="e">
        <f t="shared" si="18"/>
        <v>#VALUE!</v>
      </c>
      <c r="AB136" s="320" t="e">
        <f t="shared" si="19"/>
        <v>#VALUE!</v>
      </c>
      <c r="AC136" s="320" t="e">
        <f t="shared" si="20"/>
        <v>#VALUE!</v>
      </c>
    </row>
    <row r="137" spans="2:29" s="30" customFormat="1" ht="30" customHeight="1">
      <c r="B137" s="345">
        <v>116</v>
      </c>
      <c r="C137" s="302" t="str">
        <f t="array" ref="C137">IF('GRR Data'!C120="","",'GRR Data'!C120)</f>
        <v/>
      </c>
      <c r="D137" s="302" t="str">
        <f t="array" ref="D137">IF('GRR Data'!D120="","",'GRR Data'!D120)</f>
        <v/>
      </c>
      <c r="E137" s="300" t="str">
        <f t="array" ref="E137">IF('GRR Data'!G120="","",'GRR Data'!G120)</f>
        <v/>
      </c>
      <c r="F137" s="300" t="str">
        <f t="array" ref="F137">IF('GRR Data'!H120="","",'GRR Data'!H120)</f>
        <v/>
      </c>
      <c r="G137" s="300" t="str">
        <f t="array" ref="G137">IF('GRR Data'!K120="","",'GRR Data'!K120)</f>
        <v/>
      </c>
      <c r="H137" s="291" t="e">
        <v>#VALUE!</v>
      </c>
      <c r="I137" s="335" t="e">
        <v>#VALUE!</v>
      </c>
      <c r="J137" s="291" t="e">
        <v>#VALUE!</v>
      </c>
      <c r="K137" s="282" t="str">
        <v/>
      </c>
      <c r="L137" s="282" t="str">
        <v/>
      </c>
      <c r="M137" s="288" t="str" cm="1">
        <f t="array" ref="M137">IF($C137="","",_xlfn.XLOOKUP($C137&amp;M$21,#REF!&amp;#REF!,#REF!))</f>
        <v/>
      </c>
      <c r="N137" s="288" t="str" cm="1">
        <f t="array" ref="N137">IF($C137="","",_xlfn.XLOOKUP($C137&amp;N$21,#REF!&amp;#REF!,#REF!))</f>
        <v/>
      </c>
      <c r="O137" s="288" t="str" cm="1">
        <f t="array" ref="O137">IF($C137="","",_xlfn.XLOOKUP($C137&amp;O$21,#REF!&amp;#REF!,#REF!))</f>
        <v/>
      </c>
      <c r="P137" s="288" t="str" cm="1">
        <f t="array" ref="P137">IF($C137="","",_xlfn.XLOOKUP($C137&amp;P$21,#REF!&amp;#REF!,#REF!))</f>
        <v/>
      </c>
      <c r="Q137" s="288" t="str" cm="1">
        <f t="array" ref="Q137">IF($C137="","",_xlfn.XLOOKUP($C137&amp;Q$21,#REF!&amp;#REF!,#REF!))</f>
        <v/>
      </c>
      <c r="R137" s="288" t="str" cm="1">
        <f t="array" ref="R137">IF($C137="","",_xlfn.XLOOKUP($C137&amp;R$21,#REF!&amp;#REF!,#REF!))</f>
        <v/>
      </c>
      <c r="S137" s="288" t="str" cm="1">
        <f t="array" ref="S137">IF($C137="","",_xlfn.XLOOKUP($C137&amp;S$21,#REF!&amp;#REF!,#REF!))</f>
        <v/>
      </c>
      <c r="T137" s="288" t="str" cm="1">
        <f t="array" ref="T137">IF($C137="","",_xlfn.XLOOKUP($C137&amp;T$21,#REF!&amp;#REF!,#REF!))</f>
        <v/>
      </c>
      <c r="U137" s="600"/>
      <c r="V137" s="601"/>
      <c r="W137" s="308"/>
      <c r="X137" s="320" t="e">
        <f t="shared" si="21"/>
        <v>#VALUE!</v>
      </c>
      <c r="Y137" s="320" t="e">
        <f t="shared" si="22"/>
        <v>#VALUE!</v>
      </c>
      <c r="Z137" s="320" t="e">
        <f t="shared" si="23"/>
        <v>#VALUE!</v>
      </c>
      <c r="AA137" s="320" t="e">
        <f t="shared" si="18"/>
        <v>#VALUE!</v>
      </c>
      <c r="AB137" s="320" t="e">
        <f t="shared" si="19"/>
        <v>#VALUE!</v>
      </c>
      <c r="AC137" s="320" t="e">
        <f t="shared" si="20"/>
        <v>#VALUE!</v>
      </c>
    </row>
    <row r="138" spans="2:29" s="30" customFormat="1" ht="30" customHeight="1">
      <c r="B138" s="345">
        <v>117</v>
      </c>
      <c r="C138" s="302" t="str">
        <f t="array" ref="C138">IF('GRR Data'!C121="","",'GRR Data'!C121)</f>
        <v/>
      </c>
      <c r="D138" s="302" t="str">
        <f t="array" ref="D138">IF('GRR Data'!D121="","",'GRR Data'!D121)</f>
        <v/>
      </c>
      <c r="E138" s="300" t="str">
        <f t="array" ref="E138">IF('GRR Data'!G121="","",'GRR Data'!G121)</f>
        <v/>
      </c>
      <c r="F138" s="300" t="str">
        <f t="array" ref="F138">IF('GRR Data'!H121="","",'GRR Data'!H121)</f>
        <v/>
      </c>
      <c r="G138" s="300" t="str">
        <f t="array" ref="G138">IF('GRR Data'!K121="","",'GRR Data'!K121)</f>
        <v/>
      </c>
      <c r="H138" s="291" t="e">
        <v>#VALUE!</v>
      </c>
      <c r="I138" s="335" t="e">
        <v>#VALUE!</v>
      </c>
      <c r="J138" s="291" t="e">
        <v>#VALUE!</v>
      </c>
      <c r="K138" s="282" t="str">
        <v/>
      </c>
      <c r="L138" s="282" t="str">
        <v/>
      </c>
      <c r="M138" s="288" t="str" cm="1">
        <f t="array" ref="M138">IF($C138="","",_xlfn.XLOOKUP($C138&amp;M$21,#REF!&amp;#REF!,#REF!))</f>
        <v/>
      </c>
      <c r="N138" s="288" t="str" cm="1">
        <f t="array" ref="N138">IF($C138="","",_xlfn.XLOOKUP($C138&amp;N$21,#REF!&amp;#REF!,#REF!))</f>
        <v/>
      </c>
      <c r="O138" s="288" t="str" cm="1">
        <f t="array" ref="O138">IF($C138="","",_xlfn.XLOOKUP($C138&amp;O$21,#REF!&amp;#REF!,#REF!))</f>
        <v/>
      </c>
      <c r="P138" s="288" t="str" cm="1">
        <f t="array" ref="P138">IF($C138="","",_xlfn.XLOOKUP($C138&amp;P$21,#REF!&amp;#REF!,#REF!))</f>
        <v/>
      </c>
      <c r="Q138" s="288" t="str" cm="1">
        <f t="array" ref="Q138">IF($C138="","",_xlfn.XLOOKUP($C138&amp;Q$21,#REF!&amp;#REF!,#REF!))</f>
        <v/>
      </c>
      <c r="R138" s="288" t="str" cm="1">
        <f t="array" ref="R138">IF($C138="","",_xlfn.XLOOKUP($C138&amp;R$21,#REF!&amp;#REF!,#REF!))</f>
        <v/>
      </c>
      <c r="S138" s="288" t="str" cm="1">
        <f t="array" ref="S138">IF($C138="","",_xlfn.XLOOKUP($C138&amp;S$21,#REF!&amp;#REF!,#REF!))</f>
        <v/>
      </c>
      <c r="T138" s="288" t="str" cm="1">
        <f t="array" ref="T138">IF($C138="","",_xlfn.XLOOKUP($C138&amp;T$21,#REF!&amp;#REF!,#REF!))</f>
        <v/>
      </c>
      <c r="U138" s="600"/>
      <c r="V138" s="601"/>
      <c r="W138" s="308"/>
      <c r="X138" s="320" t="e">
        <f t="shared" si="21"/>
        <v>#VALUE!</v>
      </c>
      <c r="Y138" s="320" t="e">
        <f t="shared" si="22"/>
        <v>#VALUE!</v>
      </c>
      <c r="Z138" s="320" t="e">
        <f t="shared" si="23"/>
        <v>#VALUE!</v>
      </c>
      <c r="AA138" s="320" t="e">
        <f t="shared" si="18"/>
        <v>#VALUE!</v>
      </c>
      <c r="AB138" s="320" t="e">
        <f t="shared" si="19"/>
        <v>#VALUE!</v>
      </c>
      <c r="AC138" s="320" t="e">
        <f t="shared" si="20"/>
        <v>#VALUE!</v>
      </c>
    </row>
    <row r="139" spans="2:29" s="30" customFormat="1" ht="30" customHeight="1">
      <c r="B139" s="345">
        <v>118</v>
      </c>
      <c r="C139" s="302" t="str">
        <f t="array" ref="C139">IF('GRR Data'!C122="","",'GRR Data'!C122)</f>
        <v/>
      </c>
      <c r="D139" s="302" t="str">
        <f t="array" ref="D139">IF('GRR Data'!D122="","",'GRR Data'!D122)</f>
        <v/>
      </c>
      <c r="E139" s="300" t="str">
        <f t="array" ref="E139">IF('GRR Data'!G122="","",'GRR Data'!G122)</f>
        <v/>
      </c>
      <c r="F139" s="300" t="str">
        <f t="array" ref="F139">IF('GRR Data'!H122="","",'GRR Data'!H122)</f>
        <v/>
      </c>
      <c r="G139" s="300" t="str">
        <f t="array" ref="G139">IF('GRR Data'!K122="","",'GRR Data'!K122)</f>
        <v/>
      </c>
      <c r="H139" s="291" t="e">
        <v>#VALUE!</v>
      </c>
      <c r="I139" s="335" t="e">
        <v>#VALUE!</v>
      </c>
      <c r="J139" s="291" t="e">
        <v>#VALUE!</v>
      </c>
      <c r="K139" s="282" t="str">
        <v/>
      </c>
      <c r="L139" s="282" t="str">
        <v/>
      </c>
      <c r="M139" s="288" t="str" cm="1">
        <f t="array" ref="M139">IF($C139="","",_xlfn.XLOOKUP($C139&amp;M$21,#REF!&amp;#REF!,#REF!))</f>
        <v/>
      </c>
      <c r="N139" s="288" t="str" cm="1">
        <f t="array" ref="N139">IF($C139="","",_xlfn.XLOOKUP($C139&amp;N$21,#REF!&amp;#REF!,#REF!))</f>
        <v/>
      </c>
      <c r="O139" s="288" t="str" cm="1">
        <f t="array" ref="O139">IF($C139="","",_xlfn.XLOOKUP($C139&amp;O$21,#REF!&amp;#REF!,#REF!))</f>
        <v/>
      </c>
      <c r="P139" s="288" t="str" cm="1">
        <f t="array" ref="P139">IF($C139="","",_xlfn.XLOOKUP($C139&amp;P$21,#REF!&amp;#REF!,#REF!))</f>
        <v/>
      </c>
      <c r="Q139" s="288" t="str" cm="1">
        <f t="array" ref="Q139">IF($C139="","",_xlfn.XLOOKUP($C139&amp;Q$21,#REF!&amp;#REF!,#REF!))</f>
        <v/>
      </c>
      <c r="R139" s="288" t="str" cm="1">
        <f t="array" ref="R139">IF($C139="","",_xlfn.XLOOKUP($C139&amp;R$21,#REF!&amp;#REF!,#REF!))</f>
        <v/>
      </c>
      <c r="S139" s="288" t="str" cm="1">
        <f t="array" ref="S139">IF($C139="","",_xlfn.XLOOKUP($C139&amp;S$21,#REF!&amp;#REF!,#REF!))</f>
        <v/>
      </c>
      <c r="T139" s="288" t="str" cm="1">
        <f t="array" ref="T139">IF($C139="","",_xlfn.XLOOKUP($C139&amp;T$21,#REF!&amp;#REF!,#REF!))</f>
        <v/>
      </c>
      <c r="U139" s="600"/>
      <c r="V139" s="601"/>
      <c r="W139" s="308"/>
      <c r="X139" s="320" t="e">
        <f t="shared" si="21"/>
        <v>#VALUE!</v>
      </c>
      <c r="Y139" s="320" t="e">
        <f t="shared" si="22"/>
        <v>#VALUE!</v>
      </c>
      <c r="Z139" s="320" t="e">
        <f t="shared" si="23"/>
        <v>#VALUE!</v>
      </c>
      <c r="AA139" s="320" t="e">
        <f t="shared" si="18"/>
        <v>#VALUE!</v>
      </c>
      <c r="AB139" s="320" t="e">
        <f t="shared" si="19"/>
        <v>#VALUE!</v>
      </c>
      <c r="AC139" s="320" t="e">
        <f t="shared" si="20"/>
        <v>#VALUE!</v>
      </c>
    </row>
    <row r="140" spans="2:29" s="30" customFormat="1" ht="30" customHeight="1">
      <c r="B140" s="345">
        <v>119</v>
      </c>
      <c r="C140" s="302" t="str">
        <f t="array" ref="C140">IF('GRR Data'!C123="","",'GRR Data'!C123)</f>
        <v/>
      </c>
      <c r="D140" s="302" t="str">
        <f t="array" ref="D140">IF('GRR Data'!D123="","",'GRR Data'!D123)</f>
        <v/>
      </c>
      <c r="E140" s="300" t="str">
        <f t="array" ref="E140">IF('GRR Data'!G123="","",'GRR Data'!G123)</f>
        <v/>
      </c>
      <c r="F140" s="300" t="str">
        <f t="array" ref="F140">IF('GRR Data'!H123="","",'GRR Data'!H123)</f>
        <v/>
      </c>
      <c r="G140" s="300" t="str">
        <f t="array" ref="G140">IF('GRR Data'!K123="","",'GRR Data'!K123)</f>
        <v/>
      </c>
      <c r="H140" s="291" t="e">
        <v>#VALUE!</v>
      </c>
      <c r="I140" s="335" t="e">
        <v>#VALUE!</v>
      </c>
      <c r="J140" s="291" t="e">
        <v>#VALUE!</v>
      </c>
      <c r="K140" s="282" t="str">
        <v/>
      </c>
      <c r="L140" s="282" t="str">
        <v/>
      </c>
      <c r="M140" s="288" t="str" cm="1">
        <f t="array" ref="M140">IF($C140="","",_xlfn.XLOOKUP($C140&amp;M$21,#REF!&amp;#REF!,#REF!))</f>
        <v/>
      </c>
      <c r="N140" s="288" t="str" cm="1">
        <f t="array" ref="N140">IF($C140="","",_xlfn.XLOOKUP($C140&amp;N$21,#REF!&amp;#REF!,#REF!))</f>
        <v/>
      </c>
      <c r="O140" s="288" t="str" cm="1">
        <f t="array" ref="O140">IF($C140="","",_xlfn.XLOOKUP($C140&amp;O$21,#REF!&amp;#REF!,#REF!))</f>
        <v/>
      </c>
      <c r="P140" s="288" t="str" cm="1">
        <f t="array" ref="P140">IF($C140="","",_xlfn.XLOOKUP($C140&amp;P$21,#REF!&amp;#REF!,#REF!))</f>
        <v/>
      </c>
      <c r="Q140" s="288" t="str" cm="1">
        <f t="array" ref="Q140">IF($C140="","",_xlfn.XLOOKUP($C140&amp;Q$21,#REF!&amp;#REF!,#REF!))</f>
        <v/>
      </c>
      <c r="R140" s="288" t="str" cm="1">
        <f t="array" ref="R140">IF($C140="","",_xlfn.XLOOKUP($C140&amp;R$21,#REF!&amp;#REF!,#REF!))</f>
        <v/>
      </c>
      <c r="S140" s="288" t="str" cm="1">
        <f t="array" ref="S140">IF($C140="","",_xlfn.XLOOKUP($C140&amp;S$21,#REF!&amp;#REF!,#REF!))</f>
        <v/>
      </c>
      <c r="T140" s="288" t="str" cm="1">
        <f t="array" ref="T140">IF($C140="","",_xlfn.XLOOKUP($C140&amp;T$21,#REF!&amp;#REF!,#REF!))</f>
        <v/>
      </c>
      <c r="U140" s="600"/>
      <c r="V140" s="601"/>
      <c r="W140" s="308"/>
      <c r="X140" s="320" t="e">
        <f t="shared" si="21"/>
        <v>#VALUE!</v>
      </c>
      <c r="Y140" s="320" t="e">
        <f t="shared" si="22"/>
        <v>#VALUE!</v>
      </c>
      <c r="Z140" s="320" t="e">
        <f t="shared" si="23"/>
        <v>#VALUE!</v>
      </c>
      <c r="AA140" s="320" t="e">
        <f t="shared" si="18"/>
        <v>#VALUE!</v>
      </c>
      <c r="AB140" s="320" t="e">
        <f t="shared" si="19"/>
        <v>#VALUE!</v>
      </c>
      <c r="AC140" s="320" t="e">
        <f t="shared" si="20"/>
        <v>#VALUE!</v>
      </c>
    </row>
    <row r="141" spans="2:29" s="30" customFormat="1" ht="30" customHeight="1">
      <c r="B141" s="345">
        <v>120</v>
      </c>
      <c r="C141" s="302" t="str">
        <f t="array" ref="C141">IF('GRR Data'!C124="","",'GRR Data'!C124)</f>
        <v/>
      </c>
      <c r="D141" s="302" t="str">
        <f t="array" ref="D141">IF('GRR Data'!D124="","",'GRR Data'!D124)</f>
        <v/>
      </c>
      <c r="E141" s="300" t="str">
        <f t="array" ref="E141">IF('GRR Data'!G124="","",'GRR Data'!G124)</f>
        <v/>
      </c>
      <c r="F141" s="300" t="str">
        <f t="array" ref="F141">IF('GRR Data'!H124="","",'GRR Data'!H124)</f>
        <v/>
      </c>
      <c r="G141" s="300" t="str">
        <f t="array" ref="G141">IF('GRR Data'!K124="","",'GRR Data'!K124)</f>
        <v/>
      </c>
      <c r="H141" s="291" t="e">
        <v>#VALUE!</v>
      </c>
      <c r="I141" s="335" t="e">
        <v>#VALUE!</v>
      </c>
      <c r="J141" s="291" t="e">
        <v>#VALUE!</v>
      </c>
      <c r="K141" s="282" t="str">
        <v/>
      </c>
      <c r="L141" s="282" t="str">
        <v/>
      </c>
      <c r="M141" s="288" t="str" cm="1">
        <f t="array" ref="M141">IF($C141="","",_xlfn.XLOOKUP($C141&amp;M$21,#REF!&amp;#REF!,#REF!))</f>
        <v/>
      </c>
      <c r="N141" s="288" t="str" cm="1">
        <f t="array" ref="N141">IF($C141="","",_xlfn.XLOOKUP($C141&amp;N$21,#REF!&amp;#REF!,#REF!))</f>
        <v/>
      </c>
      <c r="O141" s="288" t="str" cm="1">
        <f t="array" ref="O141">IF($C141="","",_xlfn.XLOOKUP($C141&amp;O$21,#REF!&amp;#REF!,#REF!))</f>
        <v/>
      </c>
      <c r="P141" s="288" t="str" cm="1">
        <f t="array" ref="P141">IF($C141="","",_xlfn.XLOOKUP($C141&amp;P$21,#REF!&amp;#REF!,#REF!))</f>
        <v/>
      </c>
      <c r="Q141" s="288" t="str" cm="1">
        <f t="array" ref="Q141">IF($C141="","",_xlfn.XLOOKUP($C141&amp;Q$21,#REF!&amp;#REF!,#REF!))</f>
        <v/>
      </c>
      <c r="R141" s="288" t="str" cm="1">
        <f t="array" ref="R141">IF($C141="","",_xlfn.XLOOKUP($C141&amp;R$21,#REF!&amp;#REF!,#REF!))</f>
        <v/>
      </c>
      <c r="S141" s="288" t="str" cm="1">
        <f t="array" ref="S141">IF($C141="","",_xlfn.XLOOKUP($C141&amp;S$21,#REF!&amp;#REF!,#REF!))</f>
        <v/>
      </c>
      <c r="T141" s="288" t="str" cm="1">
        <f t="array" ref="T141">IF($C141="","",_xlfn.XLOOKUP($C141&amp;T$21,#REF!&amp;#REF!,#REF!))</f>
        <v/>
      </c>
      <c r="U141" s="600"/>
      <c r="V141" s="601"/>
      <c r="W141" s="308"/>
      <c r="X141" s="320" t="e">
        <f t="shared" si="21"/>
        <v>#VALUE!</v>
      </c>
      <c r="Y141" s="320" t="e">
        <f t="shared" si="22"/>
        <v>#VALUE!</v>
      </c>
      <c r="Z141" s="320" t="e">
        <f t="shared" si="23"/>
        <v>#VALUE!</v>
      </c>
      <c r="AA141" s="320" t="e">
        <f t="shared" si="18"/>
        <v>#VALUE!</v>
      </c>
      <c r="AB141" s="320" t="e">
        <f t="shared" si="19"/>
        <v>#VALUE!</v>
      </c>
      <c r="AC141" s="320" t="e">
        <f t="shared" si="20"/>
        <v>#VALUE!</v>
      </c>
    </row>
    <row r="142" spans="2:29" s="30" customFormat="1" ht="30" customHeight="1">
      <c r="B142" s="345">
        <v>121</v>
      </c>
      <c r="C142" s="302" t="str">
        <f t="array" ref="C142">IF('GRR Data'!C125="","",'GRR Data'!C125)</f>
        <v/>
      </c>
      <c r="D142" s="302" t="str">
        <f t="array" ref="D142">IF('GRR Data'!D125="","",'GRR Data'!D125)</f>
        <v/>
      </c>
      <c r="E142" s="300" t="str">
        <f t="array" ref="E142">IF('GRR Data'!G125="","",'GRR Data'!G125)</f>
        <v/>
      </c>
      <c r="F142" s="300" t="str">
        <f t="array" ref="F142">IF('GRR Data'!H125="","",'GRR Data'!H125)</f>
        <v/>
      </c>
      <c r="G142" s="300" t="str">
        <f t="array" ref="G142">IF('GRR Data'!K125="","",'GRR Data'!K125)</f>
        <v/>
      </c>
      <c r="H142" s="291" t="e">
        <v>#VALUE!</v>
      </c>
      <c r="I142" s="335" t="e">
        <v>#VALUE!</v>
      </c>
      <c r="J142" s="291" t="e">
        <v>#VALUE!</v>
      </c>
      <c r="K142" s="282" t="str">
        <v/>
      </c>
      <c r="L142" s="282" t="str">
        <v/>
      </c>
      <c r="M142" s="288" t="str" cm="1">
        <f t="array" ref="M142">IF($C142="","",_xlfn.XLOOKUP($C142&amp;M$21,#REF!&amp;#REF!,#REF!))</f>
        <v/>
      </c>
      <c r="N142" s="288" t="str" cm="1">
        <f t="array" ref="N142">IF($C142="","",_xlfn.XLOOKUP($C142&amp;N$21,#REF!&amp;#REF!,#REF!))</f>
        <v/>
      </c>
      <c r="O142" s="288" t="str" cm="1">
        <f t="array" ref="O142">IF($C142="","",_xlfn.XLOOKUP($C142&amp;O$21,#REF!&amp;#REF!,#REF!))</f>
        <v/>
      </c>
      <c r="P142" s="288" t="str" cm="1">
        <f t="array" ref="P142">IF($C142="","",_xlfn.XLOOKUP($C142&amp;P$21,#REF!&amp;#REF!,#REF!))</f>
        <v/>
      </c>
      <c r="Q142" s="288" t="str" cm="1">
        <f t="array" ref="Q142">IF($C142="","",_xlfn.XLOOKUP($C142&amp;Q$21,#REF!&amp;#REF!,#REF!))</f>
        <v/>
      </c>
      <c r="R142" s="288" t="str" cm="1">
        <f t="array" ref="R142">IF($C142="","",_xlfn.XLOOKUP($C142&amp;R$21,#REF!&amp;#REF!,#REF!))</f>
        <v/>
      </c>
      <c r="S142" s="288" t="str" cm="1">
        <f t="array" ref="S142">IF($C142="","",_xlfn.XLOOKUP($C142&amp;S$21,#REF!&amp;#REF!,#REF!))</f>
        <v/>
      </c>
      <c r="T142" s="288" t="str" cm="1">
        <f t="array" ref="T142">IF($C142="","",_xlfn.XLOOKUP($C142&amp;T$21,#REF!&amp;#REF!,#REF!))</f>
        <v/>
      </c>
      <c r="U142" s="600"/>
      <c r="V142" s="601"/>
      <c r="W142" s="308"/>
      <c r="X142" s="320" t="e">
        <f t="shared" si="21"/>
        <v>#VALUE!</v>
      </c>
      <c r="Y142" s="320" t="e">
        <f t="shared" si="22"/>
        <v>#VALUE!</v>
      </c>
      <c r="Z142" s="320" t="e">
        <f t="shared" si="23"/>
        <v>#VALUE!</v>
      </c>
      <c r="AA142" s="320" t="e">
        <f t="shared" si="18"/>
        <v>#VALUE!</v>
      </c>
      <c r="AB142" s="320" t="e">
        <f t="shared" si="19"/>
        <v>#VALUE!</v>
      </c>
      <c r="AC142" s="320" t="e">
        <f t="shared" si="20"/>
        <v>#VALUE!</v>
      </c>
    </row>
    <row r="143" spans="2:29" s="30" customFormat="1" ht="30" customHeight="1">
      <c r="B143" s="345">
        <v>122</v>
      </c>
      <c r="C143" s="302" t="str">
        <f t="array" ref="C143">IF('GRR Data'!C126="","",'GRR Data'!C126)</f>
        <v/>
      </c>
      <c r="D143" s="302" t="str">
        <f t="array" ref="D143">IF('GRR Data'!D126="","",'GRR Data'!D126)</f>
        <v/>
      </c>
      <c r="E143" s="300" t="str">
        <f t="array" ref="E143">IF('GRR Data'!G126="","",'GRR Data'!G126)</f>
        <v/>
      </c>
      <c r="F143" s="300" t="str">
        <f t="array" ref="F143">IF('GRR Data'!H126="","",'GRR Data'!H126)</f>
        <v/>
      </c>
      <c r="G143" s="300" t="str">
        <f t="array" ref="G143">IF('GRR Data'!K126="","",'GRR Data'!K126)</f>
        <v/>
      </c>
      <c r="H143" s="291" t="e">
        <v>#VALUE!</v>
      </c>
      <c r="I143" s="335" t="e">
        <v>#VALUE!</v>
      </c>
      <c r="J143" s="291" t="e">
        <v>#VALUE!</v>
      </c>
      <c r="K143" s="282" t="str">
        <v/>
      </c>
      <c r="L143" s="282" t="str">
        <v/>
      </c>
      <c r="M143" s="288" t="str" cm="1">
        <f t="array" ref="M143">IF($C143="","",_xlfn.XLOOKUP($C143&amp;M$21,#REF!&amp;#REF!,#REF!))</f>
        <v/>
      </c>
      <c r="N143" s="288" t="str" cm="1">
        <f t="array" ref="N143">IF($C143="","",_xlfn.XLOOKUP($C143&amp;N$21,#REF!&amp;#REF!,#REF!))</f>
        <v/>
      </c>
      <c r="O143" s="288" t="str" cm="1">
        <f t="array" ref="O143">IF($C143="","",_xlfn.XLOOKUP($C143&amp;O$21,#REF!&amp;#REF!,#REF!))</f>
        <v/>
      </c>
      <c r="P143" s="288" t="str" cm="1">
        <f t="array" ref="P143">IF($C143="","",_xlfn.XLOOKUP($C143&amp;P$21,#REF!&amp;#REF!,#REF!))</f>
        <v/>
      </c>
      <c r="Q143" s="288" t="str" cm="1">
        <f t="array" ref="Q143">IF($C143="","",_xlfn.XLOOKUP($C143&amp;Q$21,#REF!&amp;#REF!,#REF!))</f>
        <v/>
      </c>
      <c r="R143" s="288" t="str" cm="1">
        <f t="array" ref="R143">IF($C143="","",_xlfn.XLOOKUP($C143&amp;R$21,#REF!&amp;#REF!,#REF!))</f>
        <v/>
      </c>
      <c r="S143" s="288" t="str" cm="1">
        <f t="array" ref="S143">IF($C143="","",_xlfn.XLOOKUP($C143&amp;S$21,#REF!&amp;#REF!,#REF!))</f>
        <v/>
      </c>
      <c r="T143" s="288" t="str" cm="1">
        <f t="array" ref="T143">IF($C143="","",_xlfn.XLOOKUP($C143&amp;T$21,#REF!&amp;#REF!,#REF!))</f>
        <v/>
      </c>
      <c r="U143" s="600"/>
      <c r="V143" s="601"/>
      <c r="W143" s="308"/>
      <c r="X143" s="320" t="e">
        <f t="shared" si="21"/>
        <v>#VALUE!</v>
      </c>
      <c r="Y143" s="320" t="e">
        <f t="shared" si="22"/>
        <v>#VALUE!</v>
      </c>
      <c r="Z143" s="320" t="e">
        <f t="shared" si="23"/>
        <v>#VALUE!</v>
      </c>
      <c r="AA143" s="320" t="e">
        <f t="shared" si="18"/>
        <v>#VALUE!</v>
      </c>
      <c r="AB143" s="320" t="e">
        <f t="shared" si="19"/>
        <v>#VALUE!</v>
      </c>
      <c r="AC143" s="320" t="e">
        <f t="shared" si="20"/>
        <v>#VALUE!</v>
      </c>
    </row>
    <row r="144" spans="2:29" s="30" customFormat="1" ht="30" customHeight="1">
      <c r="B144" s="345">
        <v>123</v>
      </c>
      <c r="C144" s="302" t="str">
        <f t="array" ref="C144">IF('GRR Data'!C127="","",'GRR Data'!C127)</f>
        <v/>
      </c>
      <c r="D144" s="302" t="str">
        <f t="array" ref="D144">IF('GRR Data'!D127="","",'GRR Data'!D127)</f>
        <v/>
      </c>
      <c r="E144" s="300" t="str">
        <f t="array" ref="E144">IF('GRR Data'!G127="","",'GRR Data'!G127)</f>
        <v/>
      </c>
      <c r="F144" s="300" t="str">
        <f t="array" ref="F144">IF('GRR Data'!H127="","",'GRR Data'!H127)</f>
        <v/>
      </c>
      <c r="G144" s="300" t="str">
        <f t="array" ref="G144">IF('GRR Data'!K127="","",'GRR Data'!K127)</f>
        <v/>
      </c>
      <c r="H144" s="291" t="e">
        <v>#VALUE!</v>
      </c>
      <c r="I144" s="335" t="e">
        <v>#VALUE!</v>
      </c>
      <c r="J144" s="291" t="e">
        <v>#VALUE!</v>
      </c>
      <c r="K144" s="282" t="str">
        <v/>
      </c>
      <c r="L144" s="282" t="str">
        <v/>
      </c>
      <c r="M144" s="288" t="str" cm="1">
        <f t="array" ref="M144">IF($C144="","",_xlfn.XLOOKUP($C144&amp;M$21,#REF!&amp;#REF!,#REF!))</f>
        <v/>
      </c>
      <c r="N144" s="288" t="str" cm="1">
        <f t="array" ref="N144">IF($C144="","",_xlfn.XLOOKUP($C144&amp;N$21,#REF!&amp;#REF!,#REF!))</f>
        <v/>
      </c>
      <c r="O144" s="288" t="str" cm="1">
        <f t="array" ref="O144">IF($C144="","",_xlfn.XLOOKUP($C144&amp;O$21,#REF!&amp;#REF!,#REF!))</f>
        <v/>
      </c>
      <c r="P144" s="288" t="str" cm="1">
        <f t="array" ref="P144">IF($C144="","",_xlfn.XLOOKUP($C144&amp;P$21,#REF!&amp;#REF!,#REF!))</f>
        <v/>
      </c>
      <c r="Q144" s="288" t="str" cm="1">
        <f t="array" ref="Q144">IF($C144="","",_xlfn.XLOOKUP($C144&amp;Q$21,#REF!&amp;#REF!,#REF!))</f>
        <v/>
      </c>
      <c r="R144" s="288" t="str" cm="1">
        <f t="array" ref="R144">IF($C144="","",_xlfn.XLOOKUP($C144&amp;R$21,#REF!&amp;#REF!,#REF!))</f>
        <v/>
      </c>
      <c r="S144" s="288" t="str" cm="1">
        <f t="array" ref="S144">IF($C144="","",_xlfn.XLOOKUP($C144&amp;S$21,#REF!&amp;#REF!,#REF!))</f>
        <v/>
      </c>
      <c r="T144" s="288" t="str" cm="1">
        <f t="array" ref="T144">IF($C144="","",_xlfn.XLOOKUP($C144&amp;T$21,#REF!&amp;#REF!,#REF!))</f>
        <v/>
      </c>
      <c r="U144" s="600"/>
      <c r="V144" s="601"/>
      <c r="W144" s="308"/>
      <c r="X144" s="320" t="e">
        <f t="shared" si="21"/>
        <v>#VALUE!</v>
      </c>
      <c r="Y144" s="320" t="e">
        <f t="shared" si="22"/>
        <v>#VALUE!</v>
      </c>
      <c r="Z144" s="320" t="e">
        <f t="shared" si="23"/>
        <v>#VALUE!</v>
      </c>
      <c r="AA144" s="320" t="e">
        <f t="shared" si="18"/>
        <v>#VALUE!</v>
      </c>
      <c r="AB144" s="320" t="e">
        <f t="shared" si="19"/>
        <v>#VALUE!</v>
      </c>
      <c r="AC144" s="320" t="e">
        <f t="shared" si="20"/>
        <v>#VALUE!</v>
      </c>
    </row>
    <row r="145" spans="2:29" s="30" customFormat="1" ht="30" customHeight="1">
      <c r="B145" s="345">
        <v>124</v>
      </c>
      <c r="C145" s="302" t="str">
        <f t="array" ref="C145">IF('GRR Data'!C128="","",'GRR Data'!C128)</f>
        <v/>
      </c>
      <c r="D145" s="302" t="str">
        <f t="array" ref="D145">IF('GRR Data'!D128="","",'GRR Data'!D128)</f>
        <v/>
      </c>
      <c r="E145" s="300" t="str">
        <f t="array" ref="E145">IF('GRR Data'!G128="","",'GRR Data'!G128)</f>
        <v/>
      </c>
      <c r="F145" s="300" t="str">
        <f t="array" ref="F145">IF('GRR Data'!H128="","",'GRR Data'!H128)</f>
        <v/>
      </c>
      <c r="G145" s="300" t="str">
        <f t="array" ref="G145">IF('GRR Data'!K128="","",'GRR Data'!K128)</f>
        <v/>
      </c>
      <c r="H145" s="291" t="e">
        <v>#VALUE!</v>
      </c>
      <c r="I145" s="335" t="e">
        <v>#VALUE!</v>
      </c>
      <c r="J145" s="291" t="e">
        <v>#VALUE!</v>
      </c>
      <c r="K145" s="282" t="str">
        <v/>
      </c>
      <c r="L145" s="282" t="str">
        <v/>
      </c>
      <c r="M145" s="288" t="str" cm="1">
        <f t="array" ref="M145">IF($C145="","",_xlfn.XLOOKUP($C145&amp;M$21,#REF!&amp;#REF!,#REF!))</f>
        <v/>
      </c>
      <c r="N145" s="288" t="str" cm="1">
        <f t="array" ref="N145">IF($C145="","",_xlfn.XLOOKUP($C145&amp;N$21,#REF!&amp;#REF!,#REF!))</f>
        <v/>
      </c>
      <c r="O145" s="288" t="str" cm="1">
        <f t="array" ref="O145">IF($C145="","",_xlfn.XLOOKUP($C145&amp;O$21,#REF!&amp;#REF!,#REF!))</f>
        <v/>
      </c>
      <c r="P145" s="288" t="str" cm="1">
        <f t="array" ref="P145">IF($C145="","",_xlfn.XLOOKUP($C145&amp;P$21,#REF!&amp;#REF!,#REF!))</f>
        <v/>
      </c>
      <c r="Q145" s="288" t="str" cm="1">
        <f t="array" ref="Q145">IF($C145="","",_xlfn.XLOOKUP($C145&amp;Q$21,#REF!&amp;#REF!,#REF!))</f>
        <v/>
      </c>
      <c r="R145" s="288" t="str" cm="1">
        <f t="array" ref="R145">IF($C145="","",_xlfn.XLOOKUP($C145&amp;R$21,#REF!&amp;#REF!,#REF!))</f>
        <v/>
      </c>
      <c r="S145" s="288" t="str" cm="1">
        <f t="array" ref="S145">IF($C145="","",_xlfn.XLOOKUP($C145&amp;S$21,#REF!&amp;#REF!,#REF!))</f>
        <v/>
      </c>
      <c r="T145" s="288" t="str" cm="1">
        <f t="array" ref="T145">IF($C145="","",_xlfn.XLOOKUP($C145&amp;T$21,#REF!&amp;#REF!,#REF!))</f>
        <v/>
      </c>
      <c r="U145" s="600"/>
      <c r="V145" s="601"/>
      <c r="W145" s="308"/>
      <c r="X145" s="320" t="e">
        <f t="shared" si="21"/>
        <v>#VALUE!</v>
      </c>
      <c r="Y145" s="320" t="e">
        <f t="shared" si="22"/>
        <v>#VALUE!</v>
      </c>
      <c r="Z145" s="320" t="e">
        <f t="shared" si="23"/>
        <v>#VALUE!</v>
      </c>
      <c r="AA145" s="320" t="e">
        <f t="shared" si="18"/>
        <v>#VALUE!</v>
      </c>
      <c r="AB145" s="320" t="e">
        <f t="shared" si="19"/>
        <v>#VALUE!</v>
      </c>
      <c r="AC145" s="320" t="e">
        <f t="shared" si="20"/>
        <v>#VALUE!</v>
      </c>
    </row>
    <row r="146" spans="2:29" s="30" customFormat="1" ht="30" customHeight="1">
      <c r="B146" s="345">
        <v>125</v>
      </c>
      <c r="C146" s="302" t="str">
        <f t="array" ref="C146">IF('GRR Data'!C129="","",'GRR Data'!C129)</f>
        <v/>
      </c>
      <c r="D146" s="302" t="str">
        <f t="array" ref="D146">IF('GRR Data'!D129="","",'GRR Data'!D129)</f>
        <v/>
      </c>
      <c r="E146" s="300" t="str">
        <f t="array" ref="E146">IF('GRR Data'!G129="","",'GRR Data'!G129)</f>
        <v/>
      </c>
      <c r="F146" s="300" t="str">
        <f t="array" ref="F146">IF('GRR Data'!H129="","",'GRR Data'!H129)</f>
        <v/>
      </c>
      <c r="G146" s="300" t="str">
        <f t="array" ref="G146">IF('GRR Data'!K129="","",'GRR Data'!K129)</f>
        <v/>
      </c>
      <c r="H146" s="291" t="e">
        <v>#VALUE!</v>
      </c>
      <c r="I146" s="335" t="e">
        <v>#VALUE!</v>
      </c>
      <c r="J146" s="291" t="e">
        <v>#VALUE!</v>
      </c>
      <c r="K146" s="282" t="str">
        <v/>
      </c>
      <c r="L146" s="282" t="str">
        <v/>
      </c>
      <c r="M146" s="288" t="str" cm="1">
        <f t="array" ref="M146">IF($C146="","",_xlfn.XLOOKUP($C146&amp;M$21,#REF!&amp;#REF!,#REF!))</f>
        <v/>
      </c>
      <c r="N146" s="288" t="str" cm="1">
        <f t="array" ref="N146">IF($C146="","",_xlfn.XLOOKUP($C146&amp;N$21,#REF!&amp;#REF!,#REF!))</f>
        <v/>
      </c>
      <c r="O146" s="288" t="str" cm="1">
        <f t="array" ref="O146">IF($C146="","",_xlfn.XLOOKUP($C146&amp;O$21,#REF!&amp;#REF!,#REF!))</f>
        <v/>
      </c>
      <c r="P146" s="288" t="str" cm="1">
        <f t="array" ref="P146">IF($C146="","",_xlfn.XLOOKUP($C146&amp;P$21,#REF!&amp;#REF!,#REF!))</f>
        <v/>
      </c>
      <c r="Q146" s="288" t="str" cm="1">
        <f t="array" ref="Q146">IF($C146="","",_xlfn.XLOOKUP($C146&amp;Q$21,#REF!&amp;#REF!,#REF!))</f>
        <v/>
      </c>
      <c r="R146" s="288" t="str" cm="1">
        <f t="array" ref="R146">IF($C146="","",_xlfn.XLOOKUP($C146&amp;R$21,#REF!&amp;#REF!,#REF!))</f>
        <v/>
      </c>
      <c r="S146" s="288" t="str" cm="1">
        <f t="array" ref="S146">IF($C146="","",_xlfn.XLOOKUP($C146&amp;S$21,#REF!&amp;#REF!,#REF!))</f>
        <v/>
      </c>
      <c r="T146" s="288" t="str" cm="1">
        <f t="array" ref="T146">IF($C146="","",_xlfn.XLOOKUP($C146&amp;T$21,#REF!&amp;#REF!,#REF!))</f>
        <v/>
      </c>
      <c r="U146" s="600"/>
      <c r="V146" s="601"/>
      <c r="W146" s="308"/>
      <c r="X146" s="320" t="e">
        <f t="shared" si="21"/>
        <v>#VALUE!</v>
      </c>
      <c r="Y146" s="320" t="e">
        <f t="shared" si="22"/>
        <v>#VALUE!</v>
      </c>
      <c r="Z146" s="320" t="e">
        <f t="shared" si="23"/>
        <v>#VALUE!</v>
      </c>
      <c r="AA146" s="320" t="e">
        <f t="shared" si="18"/>
        <v>#VALUE!</v>
      </c>
      <c r="AB146" s="320" t="e">
        <f t="shared" si="19"/>
        <v>#VALUE!</v>
      </c>
      <c r="AC146" s="320" t="e">
        <f t="shared" si="20"/>
        <v>#VALUE!</v>
      </c>
    </row>
    <row r="147" spans="2:29" s="30" customFormat="1" ht="30" customHeight="1">
      <c r="B147" s="345">
        <v>126</v>
      </c>
      <c r="C147" s="302" t="str">
        <f t="array" ref="C147">IF('GRR Data'!C130="","",'GRR Data'!C130)</f>
        <v/>
      </c>
      <c r="D147" s="302" t="str">
        <f t="array" ref="D147">IF('GRR Data'!D130="","",'GRR Data'!D130)</f>
        <v/>
      </c>
      <c r="E147" s="300" t="str">
        <f t="array" ref="E147">IF('GRR Data'!G130="","",'GRR Data'!G130)</f>
        <v/>
      </c>
      <c r="F147" s="300" t="str">
        <f t="array" ref="F147">IF('GRR Data'!H130="","",'GRR Data'!H130)</f>
        <v/>
      </c>
      <c r="G147" s="300" t="str">
        <f t="array" ref="G147">IF('GRR Data'!K130="","",'GRR Data'!K130)</f>
        <v/>
      </c>
      <c r="H147" s="291" t="e">
        <v>#VALUE!</v>
      </c>
      <c r="I147" s="335" t="e">
        <v>#VALUE!</v>
      </c>
      <c r="J147" s="291" t="e">
        <v>#VALUE!</v>
      </c>
      <c r="K147" s="282" t="str">
        <v/>
      </c>
      <c r="L147" s="282" t="str">
        <v/>
      </c>
      <c r="M147" s="288" t="str" cm="1">
        <f t="array" ref="M147">IF($C147="","",_xlfn.XLOOKUP($C147&amp;M$21,#REF!&amp;#REF!,#REF!))</f>
        <v/>
      </c>
      <c r="N147" s="288" t="str" cm="1">
        <f t="array" ref="N147">IF($C147="","",_xlfn.XLOOKUP($C147&amp;N$21,#REF!&amp;#REF!,#REF!))</f>
        <v/>
      </c>
      <c r="O147" s="288" t="str" cm="1">
        <f t="array" ref="O147">IF($C147="","",_xlfn.XLOOKUP($C147&amp;O$21,#REF!&amp;#REF!,#REF!))</f>
        <v/>
      </c>
      <c r="P147" s="288" t="str" cm="1">
        <f t="array" ref="P147">IF($C147="","",_xlfn.XLOOKUP($C147&amp;P$21,#REF!&amp;#REF!,#REF!))</f>
        <v/>
      </c>
      <c r="Q147" s="288" t="str" cm="1">
        <f t="array" ref="Q147">IF($C147="","",_xlfn.XLOOKUP($C147&amp;Q$21,#REF!&amp;#REF!,#REF!))</f>
        <v/>
      </c>
      <c r="R147" s="288" t="str" cm="1">
        <f t="array" ref="R147">IF($C147="","",_xlfn.XLOOKUP($C147&amp;R$21,#REF!&amp;#REF!,#REF!))</f>
        <v/>
      </c>
      <c r="S147" s="288" t="str" cm="1">
        <f t="array" ref="S147">IF($C147="","",_xlfn.XLOOKUP($C147&amp;S$21,#REF!&amp;#REF!,#REF!))</f>
        <v/>
      </c>
      <c r="T147" s="288" t="str" cm="1">
        <f t="array" ref="T147">IF($C147="","",_xlfn.XLOOKUP($C147&amp;T$21,#REF!&amp;#REF!,#REF!))</f>
        <v/>
      </c>
      <c r="U147" s="600"/>
      <c r="V147" s="601"/>
      <c r="W147" s="308"/>
      <c r="X147" s="320" t="e">
        <f t="shared" si="21"/>
        <v>#VALUE!</v>
      </c>
      <c r="Y147" s="320" t="e">
        <f t="shared" si="22"/>
        <v>#VALUE!</v>
      </c>
      <c r="Z147" s="320" t="e">
        <f t="shared" si="23"/>
        <v>#VALUE!</v>
      </c>
      <c r="AA147" s="320" t="e">
        <f t="shared" si="18"/>
        <v>#VALUE!</v>
      </c>
      <c r="AB147" s="320" t="e">
        <f t="shared" si="19"/>
        <v>#VALUE!</v>
      </c>
      <c r="AC147" s="320" t="e">
        <f t="shared" si="20"/>
        <v>#VALUE!</v>
      </c>
    </row>
    <row r="148" spans="2:29" s="30" customFormat="1" ht="30" customHeight="1">
      <c r="B148" s="345">
        <v>127</v>
      </c>
      <c r="C148" s="302" t="str">
        <f t="array" ref="C148">IF('GRR Data'!C131="","",'GRR Data'!C131)</f>
        <v/>
      </c>
      <c r="D148" s="302" t="str">
        <f t="array" ref="D148">IF('GRR Data'!D131="","",'GRR Data'!D131)</f>
        <v/>
      </c>
      <c r="E148" s="300" t="str">
        <f t="array" ref="E148">IF('GRR Data'!G131="","",'GRR Data'!G131)</f>
        <v/>
      </c>
      <c r="F148" s="300" t="str">
        <f t="array" ref="F148">IF('GRR Data'!H131="","",'GRR Data'!H131)</f>
        <v/>
      </c>
      <c r="G148" s="300" t="str">
        <f t="array" ref="G148">IF('GRR Data'!K131="","",'GRR Data'!K131)</f>
        <v/>
      </c>
      <c r="H148" s="291" t="e">
        <v>#VALUE!</v>
      </c>
      <c r="I148" s="335" t="e">
        <v>#VALUE!</v>
      </c>
      <c r="J148" s="291" t="e">
        <v>#VALUE!</v>
      </c>
      <c r="K148" s="282" t="str">
        <v/>
      </c>
      <c r="L148" s="282" t="str">
        <v/>
      </c>
      <c r="M148" s="288" t="str" cm="1">
        <f t="array" ref="M148">IF($C148="","",_xlfn.XLOOKUP($C148&amp;M$21,#REF!&amp;#REF!,#REF!))</f>
        <v/>
      </c>
      <c r="N148" s="288" t="str" cm="1">
        <f t="array" ref="N148">IF($C148="","",_xlfn.XLOOKUP($C148&amp;N$21,#REF!&amp;#REF!,#REF!))</f>
        <v/>
      </c>
      <c r="O148" s="288" t="str" cm="1">
        <f t="array" ref="O148">IF($C148="","",_xlfn.XLOOKUP($C148&amp;O$21,#REF!&amp;#REF!,#REF!))</f>
        <v/>
      </c>
      <c r="P148" s="288" t="str" cm="1">
        <f t="array" ref="P148">IF($C148="","",_xlfn.XLOOKUP($C148&amp;P$21,#REF!&amp;#REF!,#REF!))</f>
        <v/>
      </c>
      <c r="Q148" s="288" t="str" cm="1">
        <f t="array" ref="Q148">IF($C148="","",_xlfn.XLOOKUP($C148&amp;Q$21,#REF!&amp;#REF!,#REF!))</f>
        <v/>
      </c>
      <c r="R148" s="288" t="str" cm="1">
        <f t="array" ref="R148">IF($C148="","",_xlfn.XLOOKUP($C148&amp;R$21,#REF!&amp;#REF!,#REF!))</f>
        <v/>
      </c>
      <c r="S148" s="288" t="str" cm="1">
        <f t="array" ref="S148">IF($C148="","",_xlfn.XLOOKUP($C148&amp;S$21,#REF!&amp;#REF!,#REF!))</f>
        <v/>
      </c>
      <c r="T148" s="288" t="str" cm="1">
        <f t="array" ref="T148">IF($C148="","",_xlfn.XLOOKUP($C148&amp;T$21,#REF!&amp;#REF!,#REF!))</f>
        <v/>
      </c>
      <c r="U148" s="600"/>
      <c r="V148" s="601"/>
      <c r="W148" s="308"/>
      <c r="X148" s="320" t="e">
        <f t="shared" si="21"/>
        <v>#VALUE!</v>
      </c>
      <c r="Y148" s="320" t="e">
        <f t="shared" si="22"/>
        <v>#VALUE!</v>
      </c>
      <c r="Z148" s="320" t="e">
        <f t="shared" si="23"/>
        <v>#VALUE!</v>
      </c>
      <c r="AA148" s="320" t="e">
        <f t="shared" si="18"/>
        <v>#VALUE!</v>
      </c>
      <c r="AB148" s="320" t="e">
        <f t="shared" si="19"/>
        <v>#VALUE!</v>
      </c>
      <c r="AC148" s="320" t="e">
        <f t="shared" si="20"/>
        <v>#VALUE!</v>
      </c>
    </row>
    <row r="149" spans="2:29" s="30" customFormat="1" ht="30" customHeight="1">
      <c r="B149" s="345">
        <v>128</v>
      </c>
      <c r="C149" s="302" t="str">
        <f t="array" ref="C149">IF('GRR Data'!C132="","",'GRR Data'!C132)</f>
        <v/>
      </c>
      <c r="D149" s="302" t="str">
        <f t="array" ref="D149">IF('GRR Data'!D132="","",'GRR Data'!D132)</f>
        <v/>
      </c>
      <c r="E149" s="300" t="str">
        <f t="array" ref="E149">IF('GRR Data'!G132="","",'GRR Data'!G132)</f>
        <v/>
      </c>
      <c r="F149" s="300" t="str">
        <f t="array" ref="F149">IF('GRR Data'!H132="","",'GRR Data'!H132)</f>
        <v/>
      </c>
      <c r="G149" s="300" t="str">
        <f t="array" ref="G149">IF('GRR Data'!K132="","",'GRR Data'!K132)</f>
        <v/>
      </c>
      <c r="H149" s="291" t="e">
        <v>#VALUE!</v>
      </c>
      <c r="I149" s="335" t="e">
        <v>#VALUE!</v>
      </c>
      <c r="J149" s="291" t="e">
        <v>#VALUE!</v>
      </c>
      <c r="K149" s="282" t="str">
        <v/>
      </c>
      <c r="L149" s="282" t="str">
        <v/>
      </c>
      <c r="M149" s="288" t="str" cm="1">
        <f t="array" ref="M149">IF($C149="","",_xlfn.XLOOKUP($C149&amp;M$21,#REF!&amp;#REF!,#REF!))</f>
        <v/>
      </c>
      <c r="N149" s="288" t="str" cm="1">
        <f t="array" ref="N149">IF($C149="","",_xlfn.XLOOKUP($C149&amp;N$21,#REF!&amp;#REF!,#REF!))</f>
        <v/>
      </c>
      <c r="O149" s="288" t="str" cm="1">
        <f t="array" ref="O149">IF($C149="","",_xlfn.XLOOKUP($C149&amp;O$21,#REF!&amp;#REF!,#REF!))</f>
        <v/>
      </c>
      <c r="P149" s="288" t="str" cm="1">
        <f t="array" ref="P149">IF($C149="","",_xlfn.XLOOKUP($C149&amp;P$21,#REF!&amp;#REF!,#REF!))</f>
        <v/>
      </c>
      <c r="Q149" s="288" t="str" cm="1">
        <f t="array" ref="Q149">IF($C149="","",_xlfn.XLOOKUP($C149&amp;Q$21,#REF!&amp;#REF!,#REF!))</f>
        <v/>
      </c>
      <c r="R149" s="288" t="str" cm="1">
        <f t="array" ref="R149">IF($C149="","",_xlfn.XLOOKUP($C149&amp;R$21,#REF!&amp;#REF!,#REF!))</f>
        <v/>
      </c>
      <c r="S149" s="288" t="str" cm="1">
        <f t="array" ref="S149">IF($C149="","",_xlfn.XLOOKUP($C149&amp;S$21,#REF!&amp;#REF!,#REF!))</f>
        <v/>
      </c>
      <c r="T149" s="288" t="str" cm="1">
        <f t="array" ref="T149">IF($C149="","",_xlfn.XLOOKUP($C149&amp;T$21,#REF!&amp;#REF!,#REF!))</f>
        <v/>
      </c>
      <c r="U149" s="600"/>
      <c r="V149" s="601"/>
      <c r="W149" s="308"/>
      <c r="X149" s="320" t="e">
        <f t="shared" si="21"/>
        <v>#VALUE!</v>
      </c>
      <c r="Y149" s="320" t="e">
        <f t="shared" si="22"/>
        <v>#VALUE!</v>
      </c>
      <c r="Z149" s="320" t="e">
        <f t="shared" si="23"/>
        <v>#VALUE!</v>
      </c>
      <c r="AA149" s="320" t="e">
        <f t="shared" si="18"/>
        <v>#VALUE!</v>
      </c>
      <c r="AB149" s="320" t="e">
        <f t="shared" si="19"/>
        <v>#VALUE!</v>
      </c>
      <c r="AC149" s="320" t="e">
        <f t="shared" si="20"/>
        <v>#VALUE!</v>
      </c>
    </row>
    <row r="150" spans="2:29" s="30" customFormat="1" ht="30" customHeight="1">
      <c r="B150" s="345">
        <v>129</v>
      </c>
      <c r="C150" s="302" t="str">
        <f t="array" ref="C150">IF('GRR Data'!C133="","",'GRR Data'!C133)</f>
        <v/>
      </c>
      <c r="D150" s="302" t="str">
        <f t="array" ref="D150">IF('GRR Data'!D133="","",'GRR Data'!D133)</f>
        <v/>
      </c>
      <c r="E150" s="300" t="str">
        <f t="array" ref="E150">IF('GRR Data'!G133="","",'GRR Data'!G133)</f>
        <v/>
      </c>
      <c r="F150" s="300" t="str">
        <f t="array" ref="F150">IF('GRR Data'!H133="","",'GRR Data'!H133)</f>
        <v/>
      </c>
      <c r="G150" s="300" t="str">
        <f t="array" ref="G150">IF('GRR Data'!K133="","",'GRR Data'!K133)</f>
        <v/>
      </c>
      <c r="H150" s="291" t="e">
        <v>#VALUE!</v>
      </c>
      <c r="I150" s="335" t="e">
        <v>#VALUE!</v>
      </c>
      <c r="J150" s="291" t="e">
        <v>#VALUE!</v>
      </c>
      <c r="K150" s="282" t="str">
        <v/>
      </c>
      <c r="L150" s="282" t="str">
        <v/>
      </c>
      <c r="M150" s="288" t="str" cm="1">
        <f t="array" ref="M150">IF($C150="","",_xlfn.XLOOKUP($C150&amp;M$21,#REF!&amp;#REF!,#REF!))</f>
        <v/>
      </c>
      <c r="N150" s="288" t="str" cm="1">
        <f t="array" ref="N150">IF($C150="","",_xlfn.XLOOKUP($C150&amp;N$21,#REF!&amp;#REF!,#REF!))</f>
        <v/>
      </c>
      <c r="O150" s="288" t="str" cm="1">
        <f t="array" ref="O150">IF($C150="","",_xlfn.XLOOKUP($C150&amp;O$21,#REF!&amp;#REF!,#REF!))</f>
        <v/>
      </c>
      <c r="P150" s="288" t="str" cm="1">
        <f t="array" ref="P150">IF($C150="","",_xlfn.XLOOKUP($C150&amp;P$21,#REF!&amp;#REF!,#REF!))</f>
        <v/>
      </c>
      <c r="Q150" s="288" t="str" cm="1">
        <f t="array" ref="Q150">IF($C150="","",_xlfn.XLOOKUP($C150&amp;Q$21,#REF!&amp;#REF!,#REF!))</f>
        <v/>
      </c>
      <c r="R150" s="288" t="str" cm="1">
        <f t="array" ref="R150">IF($C150="","",_xlfn.XLOOKUP($C150&amp;R$21,#REF!&amp;#REF!,#REF!))</f>
        <v/>
      </c>
      <c r="S150" s="288" t="str" cm="1">
        <f t="array" ref="S150">IF($C150="","",_xlfn.XLOOKUP($C150&amp;S$21,#REF!&amp;#REF!,#REF!))</f>
        <v/>
      </c>
      <c r="T150" s="288" t="str" cm="1">
        <f t="array" ref="T150">IF($C150="","",_xlfn.XLOOKUP($C150&amp;T$21,#REF!&amp;#REF!,#REF!))</f>
        <v/>
      </c>
      <c r="U150" s="600"/>
      <c r="V150" s="601"/>
      <c r="W150" s="308"/>
      <c r="X150" s="320" t="e">
        <f t="shared" si="21"/>
        <v>#VALUE!</v>
      </c>
      <c r="Y150" s="320" t="e">
        <f t="shared" si="22"/>
        <v>#VALUE!</v>
      </c>
      <c r="Z150" s="320" t="e">
        <f t="shared" si="23"/>
        <v>#VALUE!</v>
      </c>
      <c r="AA150" s="320" t="e">
        <f t="shared" si="18"/>
        <v>#VALUE!</v>
      </c>
      <c r="AB150" s="320" t="e">
        <f t="shared" si="19"/>
        <v>#VALUE!</v>
      </c>
      <c r="AC150" s="320" t="e">
        <f t="shared" si="20"/>
        <v>#VALUE!</v>
      </c>
    </row>
    <row r="151" spans="2:29" s="30" customFormat="1" ht="30" customHeight="1">
      <c r="B151" s="345">
        <v>130</v>
      </c>
      <c r="C151" s="302" t="str">
        <f t="array" ref="C151">IF('GRR Data'!C134="","",'GRR Data'!C134)</f>
        <v/>
      </c>
      <c r="D151" s="302" t="str">
        <f t="array" ref="D151">IF('GRR Data'!D134="","",'GRR Data'!D134)</f>
        <v/>
      </c>
      <c r="E151" s="300" t="str">
        <f t="array" ref="E151">IF('GRR Data'!G134="","",'GRR Data'!G134)</f>
        <v/>
      </c>
      <c r="F151" s="300" t="str">
        <f t="array" ref="F151">IF('GRR Data'!H134="","",'GRR Data'!H134)</f>
        <v/>
      </c>
      <c r="G151" s="300" t="str">
        <f t="array" ref="G151">IF('GRR Data'!K134="","",'GRR Data'!K134)</f>
        <v/>
      </c>
      <c r="H151" s="291" t="e">
        <v>#VALUE!</v>
      </c>
      <c r="I151" s="335" t="e">
        <v>#VALUE!</v>
      </c>
      <c r="J151" s="291" t="e">
        <v>#VALUE!</v>
      </c>
      <c r="K151" s="282" t="str">
        <v/>
      </c>
      <c r="L151" s="282" t="str">
        <v/>
      </c>
      <c r="M151" s="288" t="str" cm="1">
        <f t="array" ref="M151">IF($C151="","",_xlfn.XLOOKUP($C151&amp;M$21,#REF!&amp;#REF!,#REF!))</f>
        <v/>
      </c>
      <c r="N151" s="288" t="str" cm="1">
        <f t="array" ref="N151">IF($C151="","",_xlfn.XLOOKUP($C151&amp;N$21,#REF!&amp;#REF!,#REF!))</f>
        <v/>
      </c>
      <c r="O151" s="288" t="str" cm="1">
        <f t="array" ref="O151">IF($C151="","",_xlfn.XLOOKUP($C151&amp;O$21,#REF!&amp;#REF!,#REF!))</f>
        <v/>
      </c>
      <c r="P151" s="288" t="str" cm="1">
        <f t="array" ref="P151">IF($C151="","",_xlfn.XLOOKUP($C151&amp;P$21,#REF!&amp;#REF!,#REF!))</f>
        <v/>
      </c>
      <c r="Q151" s="288" t="str" cm="1">
        <f t="array" ref="Q151">IF($C151="","",_xlfn.XLOOKUP($C151&amp;Q$21,#REF!&amp;#REF!,#REF!))</f>
        <v/>
      </c>
      <c r="R151" s="288" t="str" cm="1">
        <f t="array" ref="R151">IF($C151="","",_xlfn.XLOOKUP($C151&amp;R$21,#REF!&amp;#REF!,#REF!))</f>
        <v/>
      </c>
      <c r="S151" s="288" t="str" cm="1">
        <f t="array" ref="S151">IF($C151="","",_xlfn.XLOOKUP($C151&amp;S$21,#REF!&amp;#REF!,#REF!))</f>
        <v/>
      </c>
      <c r="T151" s="288" t="str" cm="1">
        <f t="array" ref="T151">IF($C151="","",_xlfn.XLOOKUP($C151&amp;T$21,#REF!&amp;#REF!,#REF!))</f>
        <v/>
      </c>
      <c r="U151" s="600"/>
      <c r="V151" s="601"/>
      <c r="W151" s="308"/>
      <c r="X151" s="320" t="e">
        <f t="shared" si="21"/>
        <v>#VALUE!</v>
      </c>
      <c r="Y151" s="320" t="e">
        <f t="shared" si="22"/>
        <v>#VALUE!</v>
      </c>
      <c r="Z151" s="320" t="e">
        <f t="shared" si="23"/>
        <v>#VALUE!</v>
      </c>
      <c r="AA151" s="320" t="e">
        <f t="shared" si="18"/>
        <v>#VALUE!</v>
      </c>
      <c r="AB151" s="320" t="e">
        <f t="shared" si="19"/>
        <v>#VALUE!</v>
      </c>
      <c r="AC151" s="320" t="e">
        <f t="shared" si="20"/>
        <v>#VALUE!</v>
      </c>
    </row>
    <row r="152" spans="2:29" s="30" customFormat="1" ht="30" customHeight="1">
      <c r="B152" s="345">
        <v>131</v>
      </c>
      <c r="C152" s="302" t="str">
        <f t="array" ref="C152">IF('GRR Data'!C135="","",'GRR Data'!C135)</f>
        <v/>
      </c>
      <c r="D152" s="302" t="str">
        <f t="array" ref="D152">IF('GRR Data'!D135="","",'GRR Data'!D135)</f>
        <v/>
      </c>
      <c r="E152" s="300" t="str">
        <f t="array" ref="E152">IF('GRR Data'!G135="","",'GRR Data'!G135)</f>
        <v/>
      </c>
      <c r="F152" s="300" t="str">
        <f t="array" ref="F152">IF('GRR Data'!H135="","",'GRR Data'!H135)</f>
        <v/>
      </c>
      <c r="G152" s="300" t="str">
        <f t="array" ref="G152">IF('GRR Data'!K135="","",'GRR Data'!K135)</f>
        <v/>
      </c>
      <c r="H152" s="291" t="e">
        <v>#VALUE!</v>
      </c>
      <c r="I152" s="335" t="e">
        <v>#VALUE!</v>
      </c>
      <c r="J152" s="291" t="e">
        <v>#VALUE!</v>
      </c>
      <c r="K152" s="282" t="str">
        <v/>
      </c>
      <c r="L152" s="282" t="str">
        <v/>
      </c>
      <c r="M152" s="288" t="str" cm="1">
        <f t="array" ref="M152">IF($C152="","",_xlfn.XLOOKUP($C152&amp;M$21,#REF!&amp;#REF!,#REF!))</f>
        <v/>
      </c>
      <c r="N152" s="288" t="str" cm="1">
        <f t="array" ref="N152">IF($C152="","",_xlfn.XLOOKUP($C152&amp;N$21,#REF!&amp;#REF!,#REF!))</f>
        <v/>
      </c>
      <c r="O152" s="288" t="str" cm="1">
        <f t="array" ref="O152">IF($C152="","",_xlfn.XLOOKUP($C152&amp;O$21,#REF!&amp;#REF!,#REF!))</f>
        <v/>
      </c>
      <c r="P152" s="288" t="str" cm="1">
        <f t="array" ref="P152">IF($C152="","",_xlfn.XLOOKUP($C152&amp;P$21,#REF!&amp;#REF!,#REF!))</f>
        <v/>
      </c>
      <c r="Q152" s="288" t="str" cm="1">
        <f t="array" ref="Q152">IF($C152="","",_xlfn.XLOOKUP($C152&amp;Q$21,#REF!&amp;#REF!,#REF!))</f>
        <v/>
      </c>
      <c r="R152" s="288" t="str" cm="1">
        <f t="array" ref="R152">IF($C152="","",_xlfn.XLOOKUP($C152&amp;R$21,#REF!&amp;#REF!,#REF!))</f>
        <v/>
      </c>
      <c r="S152" s="288" t="str" cm="1">
        <f t="array" ref="S152">IF($C152="","",_xlfn.XLOOKUP($C152&amp;S$21,#REF!&amp;#REF!,#REF!))</f>
        <v/>
      </c>
      <c r="T152" s="288" t="str" cm="1">
        <f t="array" ref="T152">IF($C152="","",_xlfn.XLOOKUP($C152&amp;T$21,#REF!&amp;#REF!,#REF!))</f>
        <v/>
      </c>
      <c r="U152" s="600"/>
      <c r="V152" s="601"/>
      <c r="W152" s="308"/>
      <c r="X152" s="320" t="e">
        <f t="shared" si="21"/>
        <v>#VALUE!</v>
      </c>
      <c r="Y152" s="320" t="e">
        <f t="shared" si="22"/>
        <v>#VALUE!</v>
      </c>
      <c r="Z152" s="320" t="e">
        <f t="shared" si="23"/>
        <v>#VALUE!</v>
      </c>
      <c r="AA152" s="320" t="e">
        <f t="shared" si="18"/>
        <v>#VALUE!</v>
      </c>
      <c r="AB152" s="320" t="e">
        <f t="shared" si="19"/>
        <v>#VALUE!</v>
      </c>
      <c r="AC152" s="320" t="e">
        <f t="shared" si="20"/>
        <v>#VALUE!</v>
      </c>
    </row>
    <row r="153" spans="2:29" s="30" customFormat="1" ht="30" customHeight="1">
      <c r="B153" s="345">
        <v>132</v>
      </c>
      <c r="C153" s="302" t="str">
        <f t="array" ref="C153">IF('GRR Data'!C136="","",'GRR Data'!C136)</f>
        <v/>
      </c>
      <c r="D153" s="302" t="str">
        <f t="array" ref="D153">IF('GRR Data'!D136="","",'GRR Data'!D136)</f>
        <v/>
      </c>
      <c r="E153" s="300" t="str">
        <f t="array" ref="E153">IF('GRR Data'!G136="","",'GRR Data'!G136)</f>
        <v/>
      </c>
      <c r="F153" s="300" t="str">
        <f t="array" ref="F153">IF('GRR Data'!H136="","",'GRR Data'!H136)</f>
        <v/>
      </c>
      <c r="G153" s="300" t="str">
        <f t="array" ref="G153">IF('GRR Data'!K136="","",'GRR Data'!K136)</f>
        <v/>
      </c>
      <c r="H153" s="291" t="e">
        <v>#VALUE!</v>
      </c>
      <c r="I153" s="335" t="e">
        <v>#VALUE!</v>
      </c>
      <c r="J153" s="291" t="e">
        <v>#VALUE!</v>
      </c>
      <c r="K153" s="282" t="str">
        <v/>
      </c>
      <c r="L153" s="282" t="str">
        <v/>
      </c>
      <c r="M153" s="288" t="str" cm="1">
        <f t="array" ref="M153">IF($C153="","",_xlfn.XLOOKUP($C153&amp;M$21,#REF!&amp;#REF!,#REF!))</f>
        <v/>
      </c>
      <c r="N153" s="288" t="str" cm="1">
        <f t="array" ref="N153">IF($C153="","",_xlfn.XLOOKUP($C153&amp;N$21,#REF!&amp;#REF!,#REF!))</f>
        <v/>
      </c>
      <c r="O153" s="288" t="str" cm="1">
        <f t="array" ref="O153">IF($C153="","",_xlfn.XLOOKUP($C153&amp;O$21,#REF!&amp;#REF!,#REF!))</f>
        <v/>
      </c>
      <c r="P153" s="288" t="str" cm="1">
        <f t="array" ref="P153">IF($C153="","",_xlfn.XLOOKUP($C153&amp;P$21,#REF!&amp;#REF!,#REF!))</f>
        <v/>
      </c>
      <c r="Q153" s="288" t="str" cm="1">
        <f t="array" ref="Q153">IF($C153="","",_xlfn.XLOOKUP($C153&amp;Q$21,#REF!&amp;#REF!,#REF!))</f>
        <v/>
      </c>
      <c r="R153" s="288" t="str" cm="1">
        <f t="array" ref="R153">IF($C153="","",_xlfn.XLOOKUP($C153&amp;R$21,#REF!&amp;#REF!,#REF!))</f>
        <v/>
      </c>
      <c r="S153" s="288" t="str" cm="1">
        <f t="array" ref="S153">IF($C153="","",_xlfn.XLOOKUP($C153&amp;S$21,#REF!&amp;#REF!,#REF!))</f>
        <v/>
      </c>
      <c r="T153" s="288" t="str" cm="1">
        <f t="array" ref="T153">IF($C153="","",_xlfn.XLOOKUP($C153&amp;T$21,#REF!&amp;#REF!,#REF!))</f>
        <v/>
      </c>
      <c r="U153" s="600"/>
      <c r="V153" s="601"/>
      <c r="W153" s="308"/>
      <c r="X153" s="320" t="e">
        <f t="shared" si="21"/>
        <v>#VALUE!</v>
      </c>
      <c r="Y153" s="320" t="e">
        <f t="shared" si="22"/>
        <v>#VALUE!</v>
      </c>
      <c r="Z153" s="320" t="e">
        <f t="shared" si="23"/>
        <v>#VALUE!</v>
      </c>
      <c r="AA153" s="320" t="e">
        <f t="shared" si="18"/>
        <v>#VALUE!</v>
      </c>
      <c r="AB153" s="320" t="e">
        <f t="shared" si="19"/>
        <v>#VALUE!</v>
      </c>
      <c r="AC153" s="320" t="e">
        <f t="shared" si="20"/>
        <v>#VALUE!</v>
      </c>
    </row>
    <row r="154" spans="2:29" s="30" customFormat="1" ht="30" customHeight="1">
      <c r="B154" s="345">
        <v>133</v>
      </c>
      <c r="C154" s="302" t="str">
        <f t="array" ref="C154">IF('GRR Data'!C137="","",'GRR Data'!C137)</f>
        <v/>
      </c>
      <c r="D154" s="302" t="str">
        <f t="array" ref="D154">IF('GRR Data'!D137="","",'GRR Data'!D137)</f>
        <v/>
      </c>
      <c r="E154" s="300" t="str">
        <f t="array" ref="E154">IF('GRR Data'!G137="","",'GRR Data'!G137)</f>
        <v/>
      </c>
      <c r="F154" s="300" t="str">
        <f t="array" ref="F154">IF('GRR Data'!H137="","",'GRR Data'!H137)</f>
        <v/>
      </c>
      <c r="G154" s="300" t="str">
        <f t="array" ref="G154">IF('GRR Data'!K137="","",'GRR Data'!K137)</f>
        <v/>
      </c>
      <c r="H154" s="291" t="e">
        <v>#VALUE!</v>
      </c>
      <c r="I154" s="335" t="e">
        <v>#VALUE!</v>
      </c>
      <c r="J154" s="291" t="e">
        <v>#VALUE!</v>
      </c>
      <c r="K154" s="282" t="str">
        <v/>
      </c>
      <c r="L154" s="282" t="str">
        <v/>
      </c>
      <c r="M154" s="288" t="str" cm="1">
        <f t="array" ref="M154">IF($C154="","",_xlfn.XLOOKUP($C154&amp;M$21,#REF!&amp;#REF!,#REF!))</f>
        <v/>
      </c>
      <c r="N154" s="288" t="str" cm="1">
        <f t="array" ref="N154">IF($C154="","",_xlfn.XLOOKUP($C154&amp;N$21,#REF!&amp;#REF!,#REF!))</f>
        <v/>
      </c>
      <c r="O154" s="288" t="str" cm="1">
        <f t="array" ref="O154">IF($C154="","",_xlfn.XLOOKUP($C154&amp;O$21,#REF!&amp;#REF!,#REF!))</f>
        <v/>
      </c>
      <c r="P154" s="288" t="str" cm="1">
        <f t="array" ref="P154">IF($C154="","",_xlfn.XLOOKUP($C154&amp;P$21,#REF!&amp;#REF!,#REF!))</f>
        <v/>
      </c>
      <c r="Q154" s="288" t="str" cm="1">
        <f t="array" ref="Q154">IF($C154="","",_xlfn.XLOOKUP($C154&amp;Q$21,#REF!&amp;#REF!,#REF!))</f>
        <v/>
      </c>
      <c r="R154" s="288" t="str" cm="1">
        <f t="array" ref="R154">IF($C154="","",_xlfn.XLOOKUP($C154&amp;R$21,#REF!&amp;#REF!,#REF!))</f>
        <v/>
      </c>
      <c r="S154" s="288" t="str" cm="1">
        <f t="array" ref="S154">IF($C154="","",_xlfn.XLOOKUP($C154&amp;S$21,#REF!&amp;#REF!,#REF!))</f>
        <v/>
      </c>
      <c r="T154" s="288" t="str" cm="1">
        <f t="array" ref="T154">IF($C154="","",_xlfn.XLOOKUP($C154&amp;T$21,#REF!&amp;#REF!,#REF!))</f>
        <v/>
      </c>
      <c r="U154" s="600"/>
      <c r="V154" s="601"/>
      <c r="W154" s="308"/>
      <c r="X154" s="320" t="e">
        <f t="shared" si="21"/>
        <v>#VALUE!</v>
      </c>
      <c r="Y154" s="320" t="e">
        <f t="shared" si="22"/>
        <v>#VALUE!</v>
      </c>
      <c r="Z154" s="320" t="e">
        <f t="shared" si="23"/>
        <v>#VALUE!</v>
      </c>
      <c r="AA154" s="320" t="e">
        <f t="shared" si="18"/>
        <v>#VALUE!</v>
      </c>
      <c r="AB154" s="320" t="e">
        <f t="shared" si="19"/>
        <v>#VALUE!</v>
      </c>
      <c r="AC154" s="320" t="e">
        <f t="shared" si="20"/>
        <v>#VALUE!</v>
      </c>
    </row>
    <row r="155" spans="2:29" s="30" customFormat="1" ht="30" customHeight="1">
      <c r="B155" s="345">
        <v>134</v>
      </c>
      <c r="C155" s="302" t="str">
        <f t="array" ref="C155">IF('GRR Data'!C138="","",'GRR Data'!C138)</f>
        <v/>
      </c>
      <c r="D155" s="302" t="str">
        <f t="array" ref="D155">IF('GRR Data'!D138="","",'GRR Data'!D138)</f>
        <v/>
      </c>
      <c r="E155" s="300" t="str">
        <f t="array" ref="E155">IF('GRR Data'!G138="","",'GRR Data'!G138)</f>
        <v/>
      </c>
      <c r="F155" s="300" t="str">
        <f t="array" ref="F155">IF('GRR Data'!H138="","",'GRR Data'!H138)</f>
        <v/>
      </c>
      <c r="G155" s="300" t="str">
        <f t="array" ref="G155">IF('GRR Data'!K138="","",'GRR Data'!K138)</f>
        <v/>
      </c>
      <c r="H155" s="291" t="e">
        <v>#VALUE!</v>
      </c>
      <c r="I155" s="335" t="e">
        <v>#VALUE!</v>
      </c>
      <c r="J155" s="291" t="e">
        <v>#VALUE!</v>
      </c>
      <c r="K155" s="282" t="str">
        <v/>
      </c>
      <c r="L155" s="282" t="str">
        <v/>
      </c>
      <c r="M155" s="288" t="str" cm="1">
        <f t="array" ref="M155">IF($C155="","",_xlfn.XLOOKUP($C155&amp;M$21,#REF!&amp;#REF!,#REF!))</f>
        <v/>
      </c>
      <c r="N155" s="288" t="str" cm="1">
        <f t="array" ref="N155">IF($C155="","",_xlfn.XLOOKUP($C155&amp;N$21,#REF!&amp;#REF!,#REF!))</f>
        <v/>
      </c>
      <c r="O155" s="288" t="str" cm="1">
        <f t="array" ref="O155">IF($C155="","",_xlfn.XLOOKUP($C155&amp;O$21,#REF!&amp;#REF!,#REF!))</f>
        <v/>
      </c>
      <c r="P155" s="288" t="str" cm="1">
        <f t="array" ref="P155">IF($C155="","",_xlfn.XLOOKUP($C155&amp;P$21,#REF!&amp;#REF!,#REF!))</f>
        <v/>
      </c>
      <c r="Q155" s="288" t="str" cm="1">
        <f t="array" ref="Q155">IF($C155="","",_xlfn.XLOOKUP($C155&amp;Q$21,#REF!&amp;#REF!,#REF!))</f>
        <v/>
      </c>
      <c r="R155" s="288" t="str" cm="1">
        <f t="array" ref="R155">IF($C155="","",_xlfn.XLOOKUP($C155&amp;R$21,#REF!&amp;#REF!,#REF!))</f>
        <v/>
      </c>
      <c r="S155" s="288" t="str" cm="1">
        <f t="array" ref="S155">IF($C155="","",_xlfn.XLOOKUP($C155&amp;S$21,#REF!&amp;#REF!,#REF!))</f>
        <v/>
      </c>
      <c r="T155" s="288" t="str" cm="1">
        <f t="array" ref="T155">IF($C155="","",_xlfn.XLOOKUP($C155&amp;T$21,#REF!&amp;#REF!,#REF!))</f>
        <v/>
      </c>
      <c r="U155" s="600"/>
      <c r="V155" s="601"/>
      <c r="W155" s="308"/>
      <c r="X155" s="320" t="e">
        <f t="shared" si="21"/>
        <v>#VALUE!</v>
      </c>
      <c r="Y155" s="320" t="e">
        <f t="shared" si="22"/>
        <v>#VALUE!</v>
      </c>
      <c r="Z155" s="320" t="e">
        <f t="shared" si="23"/>
        <v>#VALUE!</v>
      </c>
      <c r="AA155" s="320" t="e">
        <f t="shared" si="18"/>
        <v>#VALUE!</v>
      </c>
      <c r="AB155" s="320" t="e">
        <f t="shared" si="19"/>
        <v>#VALUE!</v>
      </c>
      <c r="AC155" s="320" t="e">
        <f t="shared" si="20"/>
        <v>#VALUE!</v>
      </c>
    </row>
    <row r="156" spans="2:29" s="30" customFormat="1" ht="30" customHeight="1">
      <c r="B156" s="345">
        <v>135</v>
      </c>
      <c r="C156" s="302" t="str">
        <f t="array" ref="C156">IF('GRR Data'!C139="","",'GRR Data'!C139)</f>
        <v/>
      </c>
      <c r="D156" s="302" t="str">
        <f t="array" ref="D156">IF('GRR Data'!D139="","",'GRR Data'!D139)</f>
        <v/>
      </c>
      <c r="E156" s="300" t="str">
        <f t="array" ref="E156">IF('GRR Data'!G139="","",'GRR Data'!G139)</f>
        <v/>
      </c>
      <c r="F156" s="300" t="str">
        <f t="array" ref="F156">IF('GRR Data'!H139="","",'GRR Data'!H139)</f>
        <v/>
      </c>
      <c r="G156" s="300" t="str">
        <f t="array" ref="G156">IF('GRR Data'!K139="","",'GRR Data'!K139)</f>
        <v/>
      </c>
      <c r="H156" s="291" t="e">
        <v>#VALUE!</v>
      </c>
      <c r="I156" s="335" t="e">
        <v>#VALUE!</v>
      </c>
      <c r="J156" s="291" t="e">
        <v>#VALUE!</v>
      </c>
      <c r="K156" s="282" t="str">
        <v/>
      </c>
      <c r="L156" s="282" t="str">
        <v/>
      </c>
      <c r="M156" s="288" t="str" cm="1">
        <f t="array" ref="M156">IF($C156="","",_xlfn.XLOOKUP($C156&amp;M$21,#REF!&amp;#REF!,#REF!))</f>
        <v/>
      </c>
      <c r="N156" s="288" t="str" cm="1">
        <f t="array" ref="N156">IF($C156="","",_xlfn.XLOOKUP($C156&amp;N$21,#REF!&amp;#REF!,#REF!))</f>
        <v/>
      </c>
      <c r="O156" s="288" t="str" cm="1">
        <f t="array" ref="O156">IF($C156="","",_xlfn.XLOOKUP($C156&amp;O$21,#REF!&amp;#REF!,#REF!))</f>
        <v/>
      </c>
      <c r="P156" s="288" t="str" cm="1">
        <f t="array" ref="P156">IF($C156="","",_xlfn.XLOOKUP($C156&amp;P$21,#REF!&amp;#REF!,#REF!))</f>
        <v/>
      </c>
      <c r="Q156" s="288" t="str" cm="1">
        <f t="array" ref="Q156">IF($C156="","",_xlfn.XLOOKUP($C156&amp;Q$21,#REF!&amp;#REF!,#REF!))</f>
        <v/>
      </c>
      <c r="R156" s="288" t="str" cm="1">
        <f t="array" ref="R156">IF($C156="","",_xlfn.XLOOKUP($C156&amp;R$21,#REF!&amp;#REF!,#REF!))</f>
        <v/>
      </c>
      <c r="S156" s="288" t="str" cm="1">
        <f t="array" ref="S156">IF($C156="","",_xlfn.XLOOKUP($C156&amp;S$21,#REF!&amp;#REF!,#REF!))</f>
        <v/>
      </c>
      <c r="T156" s="288" t="str" cm="1">
        <f t="array" ref="T156">IF($C156="","",_xlfn.XLOOKUP($C156&amp;T$21,#REF!&amp;#REF!,#REF!))</f>
        <v/>
      </c>
      <c r="U156" s="600"/>
      <c r="V156" s="601"/>
      <c r="W156" s="308"/>
      <c r="X156" s="320" t="e">
        <f t="shared" si="21"/>
        <v>#VALUE!</v>
      </c>
      <c r="Y156" s="320" t="e">
        <f t="shared" si="22"/>
        <v>#VALUE!</v>
      </c>
      <c r="Z156" s="320" t="e">
        <f t="shared" si="23"/>
        <v>#VALUE!</v>
      </c>
      <c r="AA156" s="320" t="e">
        <f t="shared" si="18"/>
        <v>#VALUE!</v>
      </c>
      <c r="AB156" s="320" t="e">
        <f t="shared" si="19"/>
        <v>#VALUE!</v>
      </c>
      <c r="AC156" s="320" t="e">
        <f t="shared" si="20"/>
        <v>#VALUE!</v>
      </c>
    </row>
    <row r="157" spans="2:29" s="30" customFormat="1" ht="30" customHeight="1">
      <c r="B157" s="345">
        <v>136</v>
      </c>
      <c r="C157" s="302" t="str">
        <f t="array" ref="C157">IF('GRR Data'!C140="","",'GRR Data'!C140)</f>
        <v/>
      </c>
      <c r="D157" s="302" t="str">
        <f t="array" ref="D157">IF('GRR Data'!D140="","",'GRR Data'!D140)</f>
        <v/>
      </c>
      <c r="E157" s="300" t="str">
        <f t="array" ref="E157">IF('GRR Data'!G140="","",'GRR Data'!G140)</f>
        <v/>
      </c>
      <c r="F157" s="300" t="str">
        <f t="array" ref="F157">IF('GRR Data'!H140="","",'GRR Data'!H140)</f>
        <v/>
      </c>
      <c r="G157" s="300" t="str">
        <f t="array" ref="G157">IF('GRR Data'!K140="","",'GRR Data'!K140)</f>
        <v/>
      </c>
      <c r="H157" s="291" t="e">
        <v>#VALUE!</v>
      </c>
      <c r="I157" s="335" t="e">
        <v>#VALUE!</v>
      </c>
      <c r="J157" s="291" t="e">
        <v>#VALUE!</v>
      </c>
      <c r="K157" s="282" t="str">
        <v/>
      </c>
      <c r="L157" s="282" t="str">
        <v/>
      </c>
      <c r="M157" s="288" t="str" cm="1">
        <f t="array" ref="M157">IF($C157="","",_xlfn.XLOOKUP($C157&amp;M$21,#REF!&amp;#REF!,#REF!))</f>
        <v/>
      </c>
      <c r="N157" s="288" t="str" cm="1">
        <f t="array" ref="N157">IF($C157="","",_xlfn.XLOOKUP($C157&amp;N$21,#REF!&amp;#REF!,#REF!))</f>
        <v/>
      </c>
      <c r="O157" s="288" t="str" cm="1">
        <f t="array" ref="O157">IF($C157="","",_xlfn.XLOOKUP($C157&amp;O$21,#REF!&amp;#REF!,#REF!))</f>
        <v/>
      </c>
      <c r="P157" s="288" t="str" cm="1">
        <f t="array" ref="P157">IF($C157="","",_xlfn.XLOOKUP($C157&amp;P$21,#REF!&amp;#REF!,#REF!))</f>
        <v/>
      </c>
      <c r="Q157" s="288" t="str" cm="1">
        <f t="array" ref="Q157">IF($C157="","",_xlfn.XLOOKUP($C157&amp;Q$21,#REF!&amp;#REF!,#REF!))</f>
        <v/>
      </c>
      <c r="R157" s="288" t="str" cm="1">
        <f t="array" ref="R157">IF($C157="","",_xlfn.XLOOKUP($C157&amp;R$21,#REF!&amp;#REF!,#REF!))</f>
        <v/>
      </c>
      <c r="S157" s="288" t="str" cm="1">
        <f t="array" ref="S157">IF($C157="","",_xlfn.XLOOKUP($C157&amp;S$21,#REF!&amp;#REF!,#REF!))</f>
        <v/>
      </c>
      <c r="T157" s="288" t="str" cm="1">
        <f t="array" ref="T157">IF($C157="","",_xlfn.XLOOKUP($C157&amp;T$21,#REF!&amp;#REF!,#REF!))</f>
        <v/>
      </c>
      <c r="U157" s="600"/>
      <c r="V157" s="601"/>
      <c r="W157" s="308"/>
      <c r="X157" s="320" t="e">
        <f t="shared" si="21"/>
        <v>#VALUE!</v>
      </c>
      <c r="Y157" s="320" t="e">
        <f t="shared" si="22"/>
        <v>#VALUE!</v>
      </c>
      <c r="Z157" s="320" t="e">
        <f t="shared" si="23"/>
        <v>#VALUE!</v>
      </c>
      <c r="AA157" s="320" t="e">
        <f t="shared" si="18"/>
        <v>#VALUE!</v>
      </c>
      <c r="AB157" s="320" t="e">
        <f t="shared" si="19"/>
        <v>#VALUE!</v>
      </c>
      <c r="AC157" s="320" t="e">
        <f t="shared" si="20"/>
        <v>#VALUE!</v>
      </c>
    </row>
    <row r="158" spans="2:29" s="30" customFormat="1" ht="30" customHeight="1">
      <c r="B158" s="345">
        <v>137</v>
      </c>
      <c r="C158" s="302" t="str">
        <f t="array" ref="C158">IF('GRR Data'!C141="","",'GRR Data'!C141)</f>
        <v/>
      </c>
      <c r="D158" s="302" t="str">
        <f t="array" ref="D158">IF('GRR Data'!D141="","",'GRR Data'!D141)</f>
        <v/>
      </c>
      <c r="E158" s="300" t="str">
        <f t="array" ref="E158">IF('GRR Data'!G141="","",'GRR Data'!G141)</f>
        <v/>
      </c>
      <c r="F158" s="300" t="str">
        <f t="array" ref="F158">IF('GRR Data'!H141="","",'GRR Data'!H141)</f>
        <v/>
      </c>
      <c r="G158" s="300" t="str">
        <f t="array" ref="G158">IF('GRR Data'!K141="","",'GRR Data'!K141)</f>
        <v/>
      </c>
      <c r="H158" s="291" t="e">
        <v>#VALUE!</v>
      </c>
      <c r="I158" s="335" t="e">
        <v>#VALUE!</v>
      </c>
      <c r="J158" s="291" t="e">
        <v>#VALUE!</v>
      </c>
      <c r="K158" s="282" t="str">
        <v/>
      </c>
      <c r="L158" s="282" t="str">
        <v/>
      </c>
      <c r="M158" s="288" t="str" cm="1">
        <f t="array" ref="M158">IF($C158="","",_xlfn.XLOOKUP($C158&amp;M$21,#REF!&amp;#REF!,#REF!))</f>
        <v/>
      </c>
      <c r="N158" s="288" t="str" cm="1">
        <f t="array" ref="N158">IF($C158="","",_xlfn.XLOOKUP($C158&amp;N$21,#REF!&amp;#REF!,#REF!))</f>
        <v/>
      </c>
      <c r="O158" s="288" t="str" cm="1">
        <f t="array" ref="O158">IF($C158="","",_xlfn.XLOOKUP($C158&amp;O$21,#REF!&amp;#REF!,#REF!))</f>
        <v/>
      </c>
      <c r="P158" s="288" t="str" cm="1">
        <f t="array" ref="P158">IF($C158="","",_xlfn.XLOOKUP($C158&amp;P$21,#REF!&amp;#REF!,#REF!))</f>
        <v/>
      </c>
      <c r="Q158" s="288" t="str" cm="1">
        <f t="array" ref="Q158">IF($C158="","",_xlfn.XLOOKUP($C158&amp;Q$21,#REF!&amp;#REF!,#REF!))</f>
        <v/>
      </c>
      <c r="R158" s="288" t="str" cm="1">
        <f t="array" ref="R158">IF($C158="","",_xlfn.XLOOKUP($C158&amp;R$21,#REF!&amp;#REF!,#REF!))</f>
        <v/>
      </c>
      <c r="S158" s="288" t="str" cm="1">
        <f t="array" ref="S158">IF($C158="","",_xlfn.XLOOKUP($C158&amp;S$21,#REF!&amp;#REF!,#REF!))</f>
        <v/>
      </c>
      <c r="T158" s="288" t="str" cm="1">
        <f t="array" ref="T158">IF($C158="","",_xlfn.XLOOKUP($C158&amp;T$21,#REF!&amp;#REF!,#REF!))</f>
        <v/>
      </c>
      <c r="U158" s="600"/>
      <c r="V158" s="601"/>
      <c r="W158" s="308"/>
      <c r="X158" s="320" t="e">
        <f t="shared" si="21"/>
        <v>#VALUE!</v>
      </c>
      <c r="Y158" s="320" t="e">
        <f t="shared" si="22"/>
        <v>#VALUE!</v>
      </c>
      <c r="Z158" s="320" t="e">
        <f t="shared" si="23"/>
        <v>#VALUE!</v>
      </c>
      <c r="AA158" s="320" t="e">
        <f t="shared" si="18"/>
        <v>#VALUE!</v>
      </c>
      <c r="AB158" s="320" t="e">
        <f t="shared" si="19"/>
        <v>#VALUE!</v>
      </c>
      <c r="AC158" s="320" t="e">
        <f t="shared" si="20"/>
        <v>#VALUE!</v>
      </c>
    </row>
    <row r="159" spans="2:29" s="30" customFormat="1" ht="30" customHeight="1">
      <c r="B159" s="345">
        <v>138</v>
      </c>
      <c r="C159" s="302" t="str">
        <f t="array" ref="C159">IF('GRR Data'!C142="","",'GRR Data'!C142)</f>
        <v/>
      </c>
      <c r="D159" s="302" t="str">
        <f t="array" ref="D159">IF('GRR Data'!D142="","",'GRR Data'!D142)</f>
        <v/>
      </c>
      <c r="E159" s="300" t="str">
        <f t="array" ref="E159">IF('GRR Data'!G142="","",'GRR Data'!G142)</f>
        <v/>
      </c>
      <c r="F159" s="300" t="str">
        <f t="array" ref="F159">IF('GRR Data'!H142="","",'GRR Data'!H142)</f>
        <v/>
      </c>
      <c r="G159" s="300" t="str">
        <f t="array" ref="G159">IF('GRR Data'!K142="","",'GRR Data'!K142)</f>
        <v/>
      </c>
      <c r="H159" s="291" t="e">
        <v>#VALUE!</v>
      </c>
      <c r="I159" s="335" t="e">
        <v>#VALUE!</v>
      </c>
      <c r="J159" s="291" t="e">
        <v>#VALUE!</v>
      </c>
      <c r="K159" s="282" t="str">
        <v/>
      </c>
      <c r="L159" s="282" t="str">
        <v/>
      </c>
      <c r="M159" s="288" t="str" cm="1">
        <f t="array" ref="M159">IF($C159="","",_xlfn.XLOOKUP($C159&amp;M$21,#REF!&amp;#REF!,#REF!))</f>
        <v/>
      </c>
      <c r="N159" s="288" t="str" cm="1">
        <f t="array" ref="N159">IF($C159="","",_xlfn.XLOOKUP($C159&amp;N$21,#REF!&amp;#REF!,#REF!))</f>
        <v/>
      </c>
      <c r="O159" s="288" t="str" cm="1">
        <f t="array" ref="O159">IF($C159="","",_xlfn.XLOOKUP($C159&amp;O$21,#REF!&amp;#REF!,#REF!))</f>
        <v/>
      </c>
      <c r="P159" s="288" t="str" cm="1">
        <f t="array" ref="P159">IF($C159="","",_xlfn.XLOOKUP($C159&amp;P$21,#REF!&amp;#REF!,#REF!))</f>
        <v/>
      </c>
      <c r="Q159" s="288" t="str" cm="1">
        <f t="array" ref="Q159">IF($C159="","",_xlfn.XLOOKUP($C159&amp;Q$21,#REF!&amp;#REF!,#REF!))</f>
        <v/>
      </c>
      <c r="R159" s="288" t="str" cm="1">
        <f t="array" ref="R159">IF($C159="","",_xlfn.XLOOKUP($C159&amp;R$21,#REF!&amp;#REF!,#REF!))</f>
        <v/>
      </c>
      <c r="S159" s="288" t="str" cm="1">
        <f t="array" ref="S159">IF($C159="","",_xlfn.XLOOKUP($C159&amp;S$21,#REF!&amp;#REF!,#REF!))</f>
        <v/>
      </c>
      <c r="T159" s="288" t="str" cm="1">
        <f t="array" ref="T159">IF($C159="","",_xlfn.XLOOKUP($C159&amp;T$21,#REF!&amp;#REF!,#REF!))</f>
        <v/>
      </c>
      <c r="U159" s="600"/>
      <c r="V159" s="601"/>
      <c r="W159" s="308"/>
      <c r="X159" s="320" t="e">
        <f t="shared" si="21"/>
        <v>#VALUE!</v>
      </c>
      <c r="Y159" s="320" t="e">
        <f t="shared" si="22"/>
        <v>#VALUE!</v>
      </c>
      <c r="Z159" s="320" t="e">
        <f t="shared" si="23"/>
        <v>#VALUE!</v>
      </c>
      <c r="AA159" s="320" t="e">
        <f t="shared" si="18"/>
        <v>#VALUE!</v>
      </c>
      <c r="AB159" s="320" t="e">
        <f t="shared" si="19"/>
        <v>#VALUE!</v>
      </c>
      <c r="AC159" s="320" t="e">
        <f t="shared" si="20"/>
        <v>#VALUE!</v>
      </c>
    </row>
    <row r="160" spans="2:29" s="30" customFormat="1" ht="30" customHeight="1">
      <c r="B160" s="345">
        <v>139</v>
      </c>
      <c r="C160" s="302" t="str">
        <f t="array" ref="C160">IF('GRR Data'!C143="","",'GRR Data'!C143)</f>
        <v/>
      </c>
      <c r="D160" s="302" t="str">
        <f t="array" ref="D160">IF('GRR Data'!D143="","",'GRR Data'!D143)</f>
        <v/>
      </c>
      <c r="E160" s="300" t="str">
        <f t="array" ref="E160">IF('GRR Data'!G143="","",'GRR Data'!G143)</f>
        <v/>
      </c>
      <c r="F160" s="300" t="str">
        <f t="array" ref="F160">IF('GRR Data'!H143="","",'GRR Data'!H143)</f>
        <v/>
      </c>
      <c r="G160" s="300" t="str">
        <f t="array" ref="G160">IF('GRR Data'!K143="","",'GRR Data'!K143)</f>
        <v/>
      </c>
      <c r="H160" s="291" t="e">
        <v>#VALUE!</v>
      </c>
      <c r="I160" s="335" t="e">
        <v>#VALUE!</v>
      </c>
      <c r="J160" s="291" t="e">
        <v>#VALUE!</v>
      </c>
      <c r="K160" s="282" t="str">
        <v/>
      </c>
      <c r="L160" s="282" t="str">
        <v/>
      </c>
      <c r="M160" s="288" t="str" cm="1">
        <f t="array" ref="M160">IF($C160="","",_xlfn.XLOOKUP($C160&amp;M$21,#REF!&amp;#REF!,#REF!))</f>
        <v/>
      </c>
      <c r="N160" s="288" t="str" cm="1">
        <f t="array" ref="N160">IF($C160="","",_xlfn.XLOOKUP($C160&amp;N$21,#REF!&amp;#REF!,#REF!))</f>
        <v/>
      </c>
      <c r="O160" s="288" t="str" cm="1">
        <f t="array" ref="O160">IF($C160="","",_xlfn.XLOOKUP($C160&amp;O$21,#REF!&amp;#REF!,#REF!))</f>
        <v/>
      </c>
      <c r="P160" s="288" t="str" cm="1">
        <f t="array" ref="P160">IF($C160="","",_xlfn.XLOOKUP($C160&amp;P$21,#REF!&amp;#REF!,#REF!))</f>
        <v/>
      </c>
      <c r="Q160" s="288" t="str" cm="1">
        <f t="array" ref="Q160">IF($C160="","",_xlfn.XLOOKUP($C160&amp;Q$21,#REF!&amp;#REF!,#REF!))</f>
        <v/>
      </c>
      <c r="R160" s="288" t="str" cm="1">
        <f t="array" ref="R160">IF($C160="","",_xlfn.XLOOKUP($C160&amp;R$21,#REF!&amp;#REF!,#REF!))</f>
        <v/>
      </c>
      <c r="S160" s="288" t="str" cm="1">
        <f t="array" ref="S160">IF($C160="","",_xlfn.XLOOKUP($C160&amp;S$21,#REF!&amp;#REF!,#REF!))</f>
        <v/>
      </c>
      <c r="T160" s="288" t="str" cm="1">
        <f t="array" ref="T160">IF($C160="","",_xlfn.XLOOKUP($C160&amp;T$21,#REF!&amp;#REF!,#REF!))</f>
        <v/>
      </c>
      <c r="U160" s="600"/>
      <c r="V160" s="601"/>
      <c r="W160" s="308"/>
      <c r="X160" s="320" t="e">
        <f t="shared" si="21"/>
        <v>#VALUE!</v>
      </c>
      <c r="Y160" s="320" t="e">
        <f t="shared" si="22"/>
        <v>#VALUE!</v>
      </c>
      <c r="Z160" s="320" t="e">
        <f t="shared" si="23"/>
        <v>#VALUE!</v>
      </c>
      <c r="AA160" s="320" t="e">
        <f t="shared" si="18"/>
        <v>#VALUE!</v>
      </c>
      <c r="AB160" s="320" t="e">
        <f t="shared" si="19"/>
        <v>#VALUE!</v>
      </c>
      <c r="AC160" s="320" t="e">
        <f t="shared" si="20"/>
        <v>#VALUE!</v>
      </c>
    </row>
    <row r="161" spans="2:29" s="30" customFormat="1" ht="30" customHeight="1">
      <c r="B161" s="345">
        <v>140</v>
      </c>
      <c r="C161" s="302" t="str">
        <f t="array" ref="C161">IF('GRR Data'!C144="","",'GRR Data'!C144)</f>
        <v/>
      </c>
      <c r="D161" s="302" t="str">
        <f t="array" ref="D161">IF('GRR Data'!D144="","",'GRR Data'!D144)</f>
        <v/>
      </c>
      <c r="E161" s="300" t="str">
        <f t="array" ref="E161">IF('GRR Data'!G144="","",'GRR Data'!G144)</f>
        <v/>
      </c>
      <c r="F161" s="300" t="str">
        <f t="array" ref="F161">IF('GRR Data'!H144="","",'GRR Data'!H144)</f>
        <v/>
      </c>
      <c r="G161" s="300" t="str">
        <f t="array" ref="G161">IF('GRR Data'!K144="","",'GRR Data'!K144)</f>
        <v/>
      </c>
      <c r="H161" s="291" t="e">
        <v>#VALUE!</v>
      </c>
      <c r="I161" s="335" t="e">
        <v>#VALUE!</v>
      </c>
      <c r="J161" s="291" t="e">
        <v>#VALUE!</v>
      </c>
      <c r="K161" s="282" t="str">
        <v/>
      </c>
      <c r="L161" s="282" t="str">
        <v/>
      </c>
      <c r="M161" s="288" t="str" cm="1">
        <f t="array" ref="M161">IF($C161="","",_xlfn.XLOOKUP($C161&amp;M$21,#REF!&amp;#REF!,#REF!))</f>
        <v/>
      </c>
      <c r="N161" s="288" t="str" cm="1">
        <f t="array" ref="N161">IF($C161="","",_xlfn.XLOOKUP($C161&amp;N$21,#REF!&amp;#REF!,#REF!))</f>
        <v/>
      </c>
      <c r="O161" s="288" t="str" cm="1">
        <f t="array" ref="O161">IF($C161="","",_xlfn.XLOOKUP($C161&amp;O$21,#REF!&amp;#REF!,#REF!))</f>
        <v/>
      </c>
      <c r="P161" s="288" t="str" cm="1">
        <f t="array" ref="P161">IF($C161="","",_xlfn.XLOOKUP($C161&amp;P$21,#REF!&amp;#REF!,#REF!))</f>
        <v/>
      </c>
      <c r="Q161" s="288" t="str" cm="1">
        <f t="array" ref="Q161">IF($C161="","",_xlfn.XLOOKUP($C161&amp;Q$21,#REF!&amp;#REF!,#REF!))</f>
        <v/>
      </c>
      <c r="R161" s="288" t="str" cm="1">
        <f t="array" ref="R161">IF($C161="","",_xlfn.XLOOKUP($C161&amp;R$21,#REF!&amp;#REF!,#REF!))</f>
        <v/>
      </c>
      <c r="S161" s="288" t="str" cm="1">
        <f t="array" ref="S161">IF($C161="","",_xlfn.XLOOKUP($C161&amp;S$21,#REF!&amp;#REF!,#REF!))</f>
        <v/>
      </c>
      <c r="T161" s="288" t="str" cm="1">
        <f t="array" ref="T161">IF($C161="","",_xlfn.XLOOKUP($C161&amp;T$21,#REF!&amp;#REF!,#REF!))</f>
        <v/>
      </c>
      <c r="U161" s="600"/>
      <c r="V161" s="601"/>
      <c r="W161" s="308"/>
      <c r="X161" s="320" t="e">
        <f t="shared" si="21"/>
        <v>#VALUE!</v>
      </c>
      <c r="Y161" s="320" t="e">
        <f t="shared" si="22"/>
        <v>#VALUE!</v>
      </c>
      <c r="Z161" s="320" t="e">
        <f t="shared" si="23"/>
        <v>#VALUE!</v>
      </c>
      <c r="AA161" s="320" t="e">
        <f t="shared" si="18"/>
        <v>#VALUE!</v>
      </c>
      <c r="AB161" s="320" t="e">
        <f t="shared" si="19"/>
        <v>#VALUE!</v>
      </c>
      <c r="AC161" s="320" t="e">
        <f t="shared" si="20"/>
        <v>#VALUE!</v>
      </c>
    </row>
    <row r="162" spans="2:29" s="30" customFormat="1" ht="30" customHeight="1">
      <c r="B162" s="345">
        <v>141</v>
      </c>
      <c r="C162" s="302" t="str">
        <f t="array" ref="C162">IF('GRR Data'!C145="","",'GRR Data'!C145)</f>
        <v/>
      </c>
      <c r="D162" s="302" t="str">
        <f t="array" ref="D162">IF('GRR Data'!D145="","",'GRR Data'!D145)</f>
        <v/>
      </c>
      <c r="E162" s="300" t="str">
        <f t="array" ref="E162">IF('GRR Data'!G145="","",'GRR Data'!G145)</f>
        <v/>
      </c>
      <c r="F162" s="300" t="str">
        <f t="array" ref="F162">IF('GRR Data'!H145="","",'GRR Data'!H145)</f>
        <v/>
      </c>
      <c r="G162" s="300" t="str">
        <f t="array" ref="G162">IF('GRR Data'!K145="","",'GRR Data'!K145)</f>
        <v/>
      </c>
      <c r="H162" s="291" t="e">
        <v>#VALUE!</v>
      </c>
      <c r="I162" s="335" t="e">
        <v>#VALUE!</v>
      </c>
      <c r="J162" s="291" t="e">
        <v>#VALUE!</v>
      </c>
      <c r="K162" s="282" t="str">
        <v/>
      </c>
      <c r="L162" s="282" t="str">
        <v/>
      </c>
      <c r="M162" s="288" t="str" cm="1">
        <f t="array" ref="M162">IF($C162="","",_xlfn.XLOOKUP($C162&amp;M$21,#REF!&amp;#REF!,#REF!))</f>
        <v/>
      </c>
      <c r="N162" s="288" t="str" cm="1">
        <f t="array" ref="N162">IF($C162="","",_xlfn.XLOOKUP($C162&amp;N$21,#REF!&amp;#REF!,#REF!))</f>
        <v/>
      </c>
      <c r="O162" s="288" t="str" cm="1">
        <f t="array" ref="O162">IF($C162="","",_xlfn.XLOOKUP($C162&amp;O$21,#REF!&amp;#REF!,#REF!))</f>
        <v/>
      </c>
      <c r="P162" s="288" t="str" cm="1">
        <f t="array" ref="P162">IF($C162="","",_xlfn.XLOOKUP($C162&amp;P$21,#REF!&amp;#REF!,#REF!))</f>
        <v/>
      </c>
      <c r="Q162" s="288" t="str" cm="1">
        <f t="array" ref="Q162">IF($C162="","",_xlfn.XLOOKUP($C162&amp;Q$21,#REF!&amp;#REF!,#REF!))</f>
        <v/>
      </c>
      <c r="R162" s="288" t="str" cm="1">
        <f t="array" ref="R162">IF($C162="","",_xlfn.XLOOKUP($C162&amp;R$21,#REF!&amp;#REF!,#REF!))</f>
        <v/>
      </c>
      <c r="S162" s="288" t="str" cm="1">
        <f t="array" ref="S162">IF($C162="","",_xlfn.XLOOKUP($C162&amp;S$21,#REF!&amp;#REF!,#REF!))</f>
        <v/>
      </c>
      <c r="T162" s="288" t="str" cm="1">
        <f t="array" ref="T162">IF($C162="","",_xlfn.XLOOKUP($C162&amp;T$21,#REF!&amp;#REF!,#REF!))</f>
        <v/>
      </c>
      <c r="U162" s="600"/>
      <c r="V162" s="601"/>
      <c r="W162" s="308"/>
      <c r="X162" s="320" t="e">
        <f t="shared" si="21"/>
        <v>#VALUE!</v>
      </c>
      <c r="Y162" s="320" t="e">
        <f t="shared" si="22"/>
        <v>#VALUE!</v>
      </c>
      <c r="Z162" s="320" t="e">
        <f t="shared" si="23"/>
        <v>#VALUE!</v>
      </c>
      <c r="AA162" s="320" t="e">
        <f t="shared" si="18"/>
        <v>#VALUE!</v>
      </c>
      <c r="AB162" s="320" t="e">
        <f t="shared" si="19"/>
        <v>#VALUE!</v>
      </c>
      <c r="AC162" s="320" t="e">
        <f t="shared" si="20"/>
        <v>#VALUE!</v>
      </c>
    </row>
    <row r="163" spans="2:29" s="30" customFormat="1" ht="30" customHeight="1">
      <c r="B163" s="345">
        <v>142</v>
      </c>
      <c r="C163" s="302" t="str">
        <f t="array" ref="C163">IF('GRR Data'!C146="","",'GRR Data'!C146)</f>
        <v/>
      </c>
      <c r="D163" s="302" t="str">
        <f t="array" ref="D163">IF('GRR Data'!D146="","",'GRR Data'!D146)</f>
        <v/>
      </c>
      <c r="E163" s="300" t="str">
        <f t="array" ref="E163">IF('GRR Data'!G146="","",'GRR Data'!G146)</f>
        <v/>
      </c>
      <c r="F163" s="300" t="str">
        <f t="array" ref="F163">IF('GRR Data'!H146="","",'GRR Data'!H146)</f>
        <v/>
      </c>
      <c r="G163" s="300" t="str">
        <f t="array" ref="G163">IF('GRR Data'!K146="","",'GRR Data'!K146)</f>
        <v/>
      </c>
      <c r="H163" s="291" t="e">
        <v>#VALUE!</v>
      </c>
      <c r="I163" s="335" t="e">
        <v>#VALUE!</v>
      </c>
      <c r="J163" s="291" t="e">
        <v>#VALUE!</v>
      </c>
      <c r="K163" s="282" t="str">
        <v/>
      </c>
      <c r="L163" s="282" t="str">
        <v/>
      </c>
      <c r="M163" s="288" t="str" cm="1">
        <f t="array" ref="M163">IF($C163="","",_xlfn.XLOOKUP($C163&amp;M$21,#REF!&amp;#REF!,#REF!))</f>
        <v/>
      </c>
      <c r="N163" s="288" t="str" cm="1">
        <f t="array" ref="N163">IF($C163="","",_xlfn.XLOOKUP($C163&amp;N$21,#REF!&amp;#REF!,#REF!))</f>
        <v/>
      </c>
      <c r="O163" s="288" t="str" cm="1">
        <f t="array" ref="O163">IF($C163="","",_xlfn.XLOOKUP($C163&amp;O$21,#REF!&amp;#REF!,#REF!))</f>
        <v/>
      </c>
      <c r="P163" s="288" t="str" cm="1">
        <f t="array" ref="P163">IF($C163="","",_xlfn.XLOOKUP($C163&amp;P$21,#REF!&amp;#REF!,#REF!))</f>
        <v/>
      </c>
      <c r="Q163" s="288" t="str" cm="1">
        <f t="array" ref="Q163">IF($C163="","",_xlfn.XLOOKUP($C163&amp;Q$21,#REF!&amp;#REF!,#REF!))</f>
        <v/>
      </c>
      <c r="R163" s="288" t="str" cm="1">
        <f t="array" ref="R163">IF($C163="","",_xlfn.XLOOKUP($C163&amp;R$21,#REF!&amp;#REF!,#REF!))</f>
        <v/>
      </c>
      <c r="S163" s="288" t="str" cm="1">
        <f t="array" ref="S163">IF($C163="","",_xlfn.XLOOKUP($C163&amp;S$21,#REF!&amp;#REF!,#REF!))</f>
        <v/>
      </c>
      <c r="T163" s="288" t="str" cm="1">
        <f t="array" ref="T163">IF($C163="","",_xlfn.XLOOKUP($C163&amp;T$21,#REF!&amp;#REF!,#REF!))</f>
        <v/>
      </c>
      <c r="U163" s="600"/>
      <c r="V163" s="601"/>
      <c r="W163" s="308"/>
      <c r="X163" s="320" t="e">
        <f t="shared" si="21"/>
        <v>#VALUE!</v>
      </c>
      <c r="Y163" s="320" t="e">
        <f t="shared" si="22"/>
        <v>#VALUE!</v>
      </c>
      <c r="Z163" s="320" t="e">
        <f t="shared" si="23"/>
        <v>#VALUE!</v>
      </c>
      <c r="AA163" s="320" t="e">
        <f t="shared" si="18"/>
        <v>#VALUE!</v>
      </c>
      <c r="AB163" s="320" t="e">
        <f t="shared" si="19"/>
        <v>#VALUE!</v>
      </c>
      <c r="AC163" s="320" t="e">
        <f t="shared" si="20"/>
        <v>#VALUE!</v>
      </c>
    </row>
    <row r="164" spans="2:29" s="30" customFormat="1" ht="30" customHeight="1">
      <c r="B164" s="345">
        <v>143</v>
      </c>
      <c r="C164" s="302" t="str">
        <f t="array" ref="C164">IF('GRR Data'!C147="","",'GRR Data'!C147)</f>
        <v/>
      </c>
      <c r="D164" s="302" t="str">
        <f t="array" ref="D164">IF('GRR Data'!D147="","",'GRR Data'!D147)</f>
        <v/>
      </c>
      <c r="E164" s="300" t="str">
        <f t="array" ref="E164">IF('GRR Data'!G147="","",'GRR Data'!G147)</f>
        <v/>
      </c>
      <c r="F164" s="300" t="str">
        <f t="array" ref="F164">IF('GRR Data'!H147="","",'GRR Data'!H147)</f>
        <v/>
      </c>
      <c r="G164" s="300" t="str">
        <f t="array" ref="G164">IF('GRR Data'!K147="","",'GRR Data'!K147)</f>
        <v/>
      </c>
      <c r="H164" s="291" t="e">
        <v>#VALUE!</v>
      </c>
      <c r="I164" s="335" t="e">
        <v>#VALUE!</v>
      </c>
      <c r="J164" s="291" t="e">
        <v>#VALUE!</v>
      </c>
      <c r="K164" s="282" t="str">
        <v/>
      </c>
      <c r="L164" s="282" t="str">
        <v/>
      </c>
      <c r="M164" s="288" t="str" cm="1">
        <f t="array" ref="M164">IF($C164="","",_xlfn.XLOOKUP($C164&amp;M$21,#REF!&amp;#REF!,#REF!))</f>
        <v/>
      </c>
      <c r="N164" s="288" t="str" cm="1">
        <f t="array" ref="N164">IF($C164="","",_xlfn.XLOOKUP($C164&amp;N$21,#REF!&amp;#REF!,#REF!))</f>
        <v/>
      </c>
      <c r="O164" s="288" t="str" cm="1">
        <f t="array" ref="O164">IF($C164="","",_xlfn.XLOOKUP($C164&amp;O$21,#REF!&amp;#REF!,#REF!))</f>
        <v/>
      </c>
      <c r="P164" s="288" t="str" cm="1">
        <f t="array" ref="P164">IF($C164="","",_xlfn.XLOOKUP($C164&amp;P$21,#REF!&amp;#REF!,#REF!))</f>
        <v/>
      </c>
      <c r="Q164" s="288" t="str" cm="1">
        <f t="array" ref="Q164">IF($C164="","",_xlfn.XLOOKUP($C164&amp;Q$21,#REF!&amp;#REF!,#REF!))</f>
        <v/>
      </c>
      <c r="R164" s="288" t="str" cm="1">
        <f t="array" ref="R164">IF($C164="","",_xlfn.XLOOKUP($C164&amp;R$21,#REF!&amp;#REF!,#REF!))</f>
        <v/>
      </c>
      <c r="S164" s="288" t="str" cm="1">
        <f t="array" ref="S164">IF($C164="","",_xlfn.XLOOKUP($C164&amp;S$21,#REF!&amp;#REF!,#REF!))</f>
        <v/>
      </c>
      <c r="T164" s="288" t="str" cm="1">
        <f t="array" ref="T164">IF($C164="","",_xlfn.XLOOKUP($C164&amp;T$21,#REF!&amp;#REF!,#REF!))</f>
        <v/>
      </c>
      <c r="U164" s="600"/>
      <c r="V164" s="601"/>
      <c r="W164" s="308"/>
      <c r="X164" s="320" t="e">
        <f t="shared" si="21"/>
        <v>#VALUE!</v>
      </c>
      <c r="Y164" s="320" t="e">
        <f t="shared" si="22"/>
        <v>#VALUE!</v>
      </c>
      <c r="Z164" s="320" t="e">
        <f t="shared" si="23"/>
        <v>#VALUE!</v>
      </c>
      <c r="AA164" s="320" t="e">
        <f t="shared" si="18"/>
        <v>#VALUE!</v>
      </c>
      <c r="AB164" s="320" t="e">
        <f t="shared" si="19"/>
        <v>#VALUE!</v>
      </c>
      <c r="AC164" s="320" t="e">
        <f t="shared" si="20"/>
        <v>#VALUE!</v>
      </c>
    </row>
    <row r="165" spans="2:29" s="30" customFormat="1" ht="30" customHeight="1">
      <c r="B165" s="345">
        <v>144</v>
      </c>
      <c r="C165" s="302" t="str">
        <f t="array" ref="C165">IF('GRR Data'!C148="","",'GRR Data'!C148)</f>
        <v/>
      </c>
      <c r="D165" s="302" t="str">
        <f t="array" ref="D165">IF('GRR Data'!D148="","",'GRR Data'!D148)</f>
        <v/>
      </c>
      <c r="E165" s="300" t="str">
        <f t="array" ref="E165">IF('GRR Data'!G148="","",'GRR Data'!G148)</f>
        <v/>
      </c>
      <c r="F165" s="300" t="str">
        <f t="array" ref="F165">IF('GRR Data'!H148="","",'GRR Data'!H148)</f>
        <v/>
      </c>
      <c r="G165" s="300" t="str">
        <f t="array" ref="G165">IF('GRR Data'!K148="","",'GRR Data'!K148)</f>
        <v/>
      </c>
      <c r="H165" s="291" t="e">
        <v>#VALUE!</v>
      </c>
      <c r="I165" s="335" t="e">
        <v>#VALUE!</v>
      </c>
      <c r="J165" s="291" t="e">
        <v>#VALUE!</v>
      </c>
      <c r="K165" s="282" t="str">
        <v/>
      </c>
      <c r="L165" s="282" t="str">
        <v/>
      </c>
      <c r="M165" s="288" t="str" cm="1">
        <f t="array" ref="M165">IF($C165="","",_xlfn.XLOOKUP($C165&amp;M$21,#REF!&amp;#REF!,#REF!))</f>
        <v/>
      </c>
      <c r="N165" s="288" t="str" cm="1">
        <f t="array" ref="N165">IF($C165="","",_xlfn.XLOOKUP($C165&amp;N$21,#REF!&amp;#REF!,#REF!))</f>
        <v/>
      </c>
      <c r="O165" s="288" t="str" cm="1">
        <f t="array" ref="O165">IF($C165="","",_xlfn.XLOOKUP($C165&amp;O$21,#REF!&amp;#REF!,#REF!))</f>
        <v/>
      </c>
      <c r="P165" s="288" t="str" cm="1">
        <f t="array" ref="P165">IF($C165="","",_xlfn.XLOOKUP($C165&amp;P$21,#REF!&amp;#REF!,#REF!))</f>
        <v/>
      </c>
      <c r="Q165" s="288" t="str" cm="1">
        <f t="array" ref="Q165">IF($C165="","",_xlfn.XLOOKUP($C165&amp;Q$21,#REF!&amp;#REF!,#REF!))</f>
        <v/>
      </c>
      <c r="R165" s="288" t="str" cm="1">
        <f t="array" ref="R165">IF($C165="","",_xlfn.XLOOKUP($C165&amp;R$21,#REF!&amp;#REF!,#REF!))</f>
        <v/>
      </c>
      <c r="S165" s="288" t="str" cm="1">
        <f t="array" ref="S165">IF($C165="","",_xlfn.XLOOKUP($C165&amp;S$21,#REF!&amp;#REF!,#REF!))</f>
        <v/>
      </c>
      <c r="T165" s="288" t="str" cm="1">
        <f t="array" ref="T165">IF($C165="","",_xlfn.XLOOKUP($C165&amp;T$21,#REF!&amp;#REF!,#REF!))</f>
        <v/>
      </c>
      <c r="U165" s="600"/>
      <c r="V165" s="601"/>
      <c r="W165" s="308"/>
      <c r="X165" s="320" t="e">
        <f t="shared" si="21"/>
        <v>#VALUE!</v>
      </c>
      <c r="Y165" s="320" t="e">
        <f t="shared" si="22"/>
        <v>#VALUE!</v>
      </c>
      <c r="Z165" s="320" t="e">
        <f t="shared" si="23"/>
        <v>#VALUE!</v>
      </c>
      <c r="AA165" s="320" t="e">
        <f t="shared" si="18"/>
        <v>#VALUE!</v>
      </c>
      <c r="AB165" s="320" t="e">
        <f t="shared" si="19"/>
        <v>#VALUE!</v>
      </c>
      <c r="AC165" s="320" t="e">
        <f t="shared" si="20"/>
        <v>#VALUE!</v>
      </c>
    </row>
    <row r="166" spans="2:29" s="30" customFormat="1" ht="30" customHeight="1">
      <c r="B166" s="345">
        <v>145</v>
      </c>
      <c r="C166" s="302" t="str">
        <f t="array" ref="C166">IF('GRR Data'!C149="","",'GRR Data'!C149)</f>
        <v/>
      </c>
      <c r="D166" s="302" t="str">
        <f t="array" ref="D166">IF('GRR Data'!D149="","",'GRR Data'!D149)</f>
        <v/>
      </c>
      <c r="E166" s="300" t="str">
        <f t="array" ref="E166">IF('GRR Data'!G149="","",'GRR Data'!G149)</f>
        <v/>
      </c>
      <c r="F166" s="300" t="str">
        <f t="array" ref="F166">IF('GRR Data'!H149="","",'GRR Data'!H149)</f>
        <v/>
      </c>
      <c r="G166" s="300" t="str">
        <f t="array" ref="G166">IF('GRR Data'!K149="","",'GRR Data'!K149)</f>
        <v/>
      </c>
      <c r="H166" s="291" t="e">
        <v>#VALUE!</v>
      </c>
      <c r="I166" s="335" t="e">
        <v>#VALUE!</v>
      </c>
      <c r="J166" s="291" t="e">
        <v>#VALUE!</v>
      </c>
      <c r="K166" s="282" t="str">
        <v/>
      </c>
      <c r="L166" s="282" t="str">
        <v/>
      </c>
      <c r="M166" s="288" t="str" cm="1">
        <f t="array" ref="M166">IF($C166="","",_xlfn.XLOOKUP($C166&amp;M$21,#REF!&amp;#REF!,#REF!))</f>
        <v/>
      </c>
      <c r="N166" s="288" t="str" cm="1">
        <f t="array" ref="N166">IF($C166="","",_xlfn.XLOOKUP($C166&amp;N$21,#REF!&amp;#REF!,#REF!))</f>
        <v/>
      </c>
      <c r="O166" s="288" t="str" cm="1">
        <f t="array" ref="O166">IF($C166="","",_xlfn.XLOOKUP($C166&amp;O$21,#REF!&amp;#REF!,#REF!))</f>
        <v/>
      </c>
      <c r="P166" s="288" t="str" cm="1">
        <f t="array" ref="P166">IF($C166="","",_xlfn.XLOOKUP($C166&amp;P$21,#REF!&amp;#REF!,#REF!))</f>
        <v/>
      </c>
      <c r="Q166" s="288" t="str" cm="1">
        <f t="array" ref="Q166">IF($C166="","",_xlfn.XLOOKUP($C166&amp;Q$21,#REF!&amp;#REF!,#REF!))</f>
        <v/>
      </c>
      <c r="R166" s="288" t="str" cm="1">
        <f t="array" ref="R166">IF($C166="","",_xlfn.XLOOKUP($C166&amp;R$21,#REF!&amp;#REF!,#REF!))</f>
        <v/>
      </c>
      <c r="S166" s="288" t="str" cm="1">
        <f t="array" ref="S166">IF($C166="","",_xlfn.XLOOKUP($C166&amp;S$21,#REF!&amp;#REF!,#REF!))</f>
        <v/>
      </c>
      <c r="T166" s="288" t="str" cm="1">
        <f t="array" ref="T166">IF($C166="","",_xlfn.XLOOKUP($C166&amp;T$21,#REF!&amp;#REF!,#REF!))</f>
        <v/>
      </c>
      <c r="U166" s="600"/>
      <c r="V166" s="601"/>
      <c r="W166" s="308"/>
      <c r="X166" s="320" t="e">
        <f t="shared" si="21"/>
        <v>#VALUE!</v>
      </c>
      <c r="Y166" s="320" t="e">
        <f t="shared" si="22"/>
        <v>#VALUE!</v>
      </c>
      <c r="Z166" s="320" t="e">
        <f t="shared" si="23"/>
        <v>#VALUE!</v>
      </c>
      <c r="AA166" s="320" t="e">
        <f t="shared" si="18"/>
        <v>#VALUE!</v>
      </c>
      <c r="AB166" s="320" t="e">
        <f t="shared" si="19"/>
        <v>#VALUE!</v>
      </c>
      <c r="AC166" s="320" t="e">
        <f t="shared" si="20"/>
        <v>#VALUE!</v>
      </c>
    </row>
    <row r="167" spans="2:29" s="30" customFormat="1" ht="30" customHeight="1">
      <c r="B167" s="345">
        <v>146</v>
      </c>
      <c r="C167" s="302" t="str">
        <f t="array" ref="C167">IF('GRR Data'!C150="","",'GRR Data'!C150)</f>
        <v/>
      </c>
      <c r="D167" s="302" t="str">
        <f t="array" ref="D167">IF('GRR Data'!D150="","",'GRR Data'!D150)</f>
        <v/>
      </c>
      <c r="E167" s="300" t="str">
        <f t="array" ref="E167">IF('GRR Data'!G150="","",'GRR Data'!G150)</f>
        <v/>
      </c>
      <c r="F167" s="300" t="str">
        <f t="array" ref="F167">IF('GRR Data'!H150="","",'GRR Data'!H150)</f>
        <v/>
      </c>
      <c r="G167" s="300" t="str">
        <f t="array" ref="G167">IF('GRR Data'!K150="","",'GRR Data'!K150)</f>
        <v/>
      </c>
      <c r="H167" s="291" t="e">
        <v>#VALUE!</v>
      </c>
      <c r="I167" s="335" t="e">
        <v>#VALUE!</v>
      </c>
      <c r="J167" s="291" t="e">
        <v>#VALUE!</v>
      </c>
      <c r="K167" s="282" t="str">
        <v/>
      </c>
      <c r="L167" s="282" t="str">
        <v/>
      </c>
      <c r="M167" s="288" t="str" cm="1">
        <f t="array" ref="M167">IF($C167="","",_xlfn.XLOOKUP($C167&amp;M$21,#REF!&amp;#REF!,#REF!))</f>
        <v/>
      </c>
      <c r="N167" s="288" t="str" cm="1">
        <f t="array" ref="N167">IF($C167="","",_xlfn.XLOOKUP($C167&amp;N$21,#REF!&amp;#REF!,#REF!))</f>
        <v/>
      </c>
      <c r="O167" s="288" t="str" cm="1">
        <f t="array" ref="O167">IF($C167="","",_xlfn.XLOOKUP($C167&amp;O$21,#REF!&amp;#REF!,#REF!))</f>
        <v/>
      </c>
      <c r="P167" s="288" t="str" cm="1">
        <f t="array" ref="P167">IF($C167="","",_xlfn.XLOOKUP($C167&amp;P$21,#REF!&amp;#REF!,#REF!))</f>
        <v/>
      </c>
      <c r="Q167" s="288" t="str" cm="1">
        <f t="array" ref="Q167">IF($C167="","",_xlfn.XLOOKUP($C167&amp;Q$21,#REF!&amp;#REF!,#REF!))</f>
        <v/>
      </c>
      <c r="R167" s="288" t="str" cm="1">
        <f t="array" ref="R167">IF($C167="","",_xlfn.XLOOKUP($C167&amp;R$21,#REF!&amp;#REF!,#REF!))</f>
        <v/>
      </c>
      <c r="S167" s="288" t="str" cm="1">
        <f t="array" ref="S167">IF($C167="","",_xlfn.XLOOKUP($C167&amp;S$21,#REF!&amp;#REF!,#REF!))</f>
        <v/>
      </c>
      <c r="T167" s="288" t="str" cm="1">
        <f t="array" ref="T167">IF($C167="","",_xlfn.XLOOKUP($C167&amp;T$21,#REF!&amp;#REF!,#REF!))</f>
        <v/>
      </c>
      <c r="U167" s="600"/>
      <c r="V167" s="601"/>
      <c r="W167" s="308"/>
      <c r="X167" s="320" t="e">
        <f t="shared" si="21"/>
        <v>#VALUE!</v>
      </c>
      <c r="Y167" s="320" t="e">
        <f t="shared" si="22"/>
        <v>#VALUE!</v>
      </c>
      <c r="Z167" s="320" t="e">
        <f t="shared" si="23"/>
        <v>#VALUE!</v>
      </c>
      <c r="AA167" s="320" t="e">
        <f t="shared" si="18"/>
        <v>#VALUE!</v>
      </c>
      <c r="AB167" s="320" t="e">
        <f t="shared" si="19"/>
        <v>#VALUE!</v>
      </c>
      <c r="AC167" s="320" t="e">
        <f t="shared" si="20"/>
        <v>#VALUE!</v>
      </c>
    </row>
    <row r="168" spans="2:29" s="30" customFormat="1" ht="30" customHeight="1">
      <c r="B168" s="345">
        <v>147</v>
      </c>
      <c r="C168" s="302" t="str">
        <f t="array" ref="C168">IF('GRR Data'!C151="","",'GRR Data'!C151)</f>
        <v/>
      </c>
      <c r="D168" s="302" t="str">
        <f t="array" ref="D168">IF('GRR Data'!D151="","",'GRR Data'!D151)</f>
        <v/>
      </c>
      <c r="E168" s="300" t="str">
        <f t="array" ref="E168">IF('GRR Data'!G151="","",'GRR Data'!G151)</f>
        <v/>
      </c>
      <c r="F168" s="300" t="str">
        <f t="array" ref="F168">IF('GRR Data'!H151="","",'GRR Data'!H151)</f>
        <v/>
      </c>
      <c r="G168" s="300" t="str">
        <f t="array" ref="G168">IF('GRR Data'!K151="","",'GRR Data'!K151)</f>
        <v/>
      </c>
      <c r="H168" s="291" t="e">
        <v>#VALUE!</v>
      </c>
      <c r="I168" s="335" t="e">
        <v>#VALUE!</v>
      </c>
      <c r="J168" s="291" t="e">
        <v>#VALUE!</v>
      </c>
      <c r="K168" s="282" t="str">
        <v/>
      </c>
      <c r="L168" s="282" t="str">
        <v/>
      </c>
      <c r="M168" s="288" t="str" cm="1">
        <f t="array" ref="M168">IF($C168="","",_xlfn.XLOOKUP($C168&amp;M$21,#REF!&amp;#REF!,#REF!))</f>
        <v/>
      </c>
      <c r="N168" s="288" t="str" cm="1">
        <f t="array" ref="N168">IF($C168="","",_xlfn.XLOOKUP($C168&amp;N$21,#REF!&amp;#REF!,#REF!))</f>
        <v/>
      </c>
      <c r="O168" s="288" t="str" cm="1">
        <f t="array" ref="O168">IF($C168="","",_xlfn.XLOOKUP($C168&amp;O$21,#REF!&amp;#REF!,#REF!))</f>
        <v/>
      </c>
      <c r="P168" s="288" t="str" cm="1">
        <f t="array" ref="P168">IF($C168="","",_xlfn.XLOOKUP($C168&amp;P$21,#REF!&amp;#REF!,#REF!))</f>
        <v/>
      </c>
      <c r="Q168" s="288" t="str" cm="1">
        <f t="array" ref="Q168">IF($C168="","",_xlfn.XLOOKUP($C168&amp;Q$21,#REF!&amp;#REF!,#REF!))</f>
        <v/>
      </c>
      <c r="R168" s="288" t="str" cm="1">
        <f t="array" ref="R168">IF($C168="","",_xlfn.XLOOKUP($C168&amp;R$21,#REF!&amp;#REF!,#REF!))</f>
        <v/>
      </c>
      <c r="S168" s="288" t="str" cm="1">
        <f t="array" ref="S168">IF($C168="","",_xlfn.XLOOKUP($C168&amp;S$21,#REF!&amp;#REF!,#REF!))</f>
        <v/>
      </c>
      <c r="T168" s="288" t="str" cm="1">
        <f t="array" ref="T168">IF($C168="","",_xlfn.XLOOKUP($C168&amp;T$21,#REF!&amp;#REF!,#REF!))</f>
        <v/>
      </c>
      <c r="U168" s="600"/>
      <c r="V168" s="601"/>
      <c r="W168" s="308"/>
      <c r="X168" s="320" t="e">
        <f t="shared" si="21"/>
        <v>#VALUE!</v>
      </c>
      <c r="Y168" s="320" t="e">
        <f t="shared" si="22"/>
        <v>#VALUE!</v>
      </c>
      <c r="Z168" s="320" t="e">
        <f t="shared" si="23"/>
        <v>#VALUE!</v>
      </c>
      <c r="AA168" s="320" t="e">
        <f t="shared" si="18"/>
        <v>#VALUE!</v>
      </c>
      <c r="AB168" s="320" t="e">
        <f t="shared" si="19"/>
        <v>#VALUE!</v>
      </c>
      <c r="AC168" s="320" t="e">
        <f t="shared" si="20"/>
        <v>#VALUE!</v>
      </c>
    </row>
    <row r="169" spans="2:29" s="30" customFormat="1" ht="30" customHeight="1">
      <c r="B169" s="345">
        <v>148</v>
      </c>
      <c r="C169" s="302" t="str">
        <f t="array" ref="C169">IF('GRR Data'!C152="","",'GRR Data'!C152)</f>
        <v/>
      </c>
      <c r="D169" s="302" t="str">
        <f t="array" ref="D169">IF('GRR Data'!D152="","",'GRR Data'!D152)</f>
        <v/>
      </c>
      <c r="E169" s="300" t="str">
        <f t="array" ref="E169">IF('GRR Data'!G152="","",'GRR Data'!G152)</f>
        <v/>
      </c>
      <c r="F169" s="300" t="str">
        <f t="array" ref="F169">IF('GRR Data'!H152="","",'GRR Data'!H152)</f>
        <v/>
      </c>
      <c r="G169" s="300" t="str">
        <f t="array" ref="G169">IF('GRR Data'!K152="","",'GRR Data'!K152)</f>
        <v/>
      </c>
      <c r="H169" s="291" t="e">
        <v>#VALUE!</v>
      </c>
      <c r="I169" s="335" t="e">
        <v>#VALUE!</v>
      </c>
      <c r="J169" s="291" t="e">
        <v>#VALUE!</v>
      </c>
      <c r="K169" s="282" t="str">
        <v/>
      </c>
      <c r="L169" s="282" t="str">
        <v/>
      </c>
      <c r="M169" s="288" t="str" cm="1">
        <f t="array" ref="M169">IF($C169="","",_xlfn.XLOOKUP($C169&amp;M$21,#REF!&amp;#REF!,#REF!))</f>
        <v/>
      </c>
      <c r="N169" s="288" t="str" cm="1">
        <f t="array" ref="N169">IF($C169="","",_xlfn.XLOOKUP($C169&amp;N$21,#REF!&amp;#REF!,#REF!))</f>
        <v/>
      </c>
      <c r="O169" s="288" t="str" cm="1">
        <f t="array" ref="O169">IF($C169="","",_xlfn.XLOOKUP($C169&amp;O$21,#REF!&amp;#REF!,#REF!))</f>
        <v/>
      </c>
      <c r="P169" s="288" t="str" cm="1">
        <f t="array" ref="P169">IF($C169="","",_xlfn.XLOOKUP($C169&amp;P$21,#REF!&amp;#REF!,#REF!))</f>
        <v/>
      </c>
      <c r="Q169" s="288" t="str" cm="1">
        <f t="array" ref="Q169">IF($C169="","",_xlfn.XLOOKUP($C169&amp;Q$21,#REF!&amp;#REF!,#REF!))</f>
        <v/>
      </c>
      <c r="R169" s="288" t="str" cm="1">
        <f t="array" ref="R169">IF($C169="","",_xlfn.XLOOKUP($C169&amp;R$21,#REF!&amp;#REF!,#REF!))</f>
        <v/>
      </c>
      <c r="S169" s="288" t="str" cm="1">
        <f t="array" ref="S169">IF($C169="","",_xlfn.XLOOKUP($C169&amp;S$21,#REF!&amp;#REF!,#REF!))</f>
        <v/>
      </c>
      <c r="T169" s="288" t="str" cm="1">
        <f t="array" ref="T169">IF($C169="","",_xlfn.XLOOKUP($C169&amp;T$21,#REF!&amp;#REF!,#REF!))</f>
        <v/>
      </c>
      <c r="U169" s="600"/>
      <c r="V169" s="601"/>
      <c r="W169" s="308"/>
      <c r="X169" s="320" t="e">
        <f t="shared" si="21"/>
        <v>#VALUE!</v>
      </c>
      <c r="Y169" s="320" t="e">
        <f t="shared" si="22"/>
        <v>#VALUE!</v>
      </c>
      <c r="Z169" s="320" t="e">
        <f t="shared" si="23"/>
        <v>#VALUE!</v>
      </c>
      <c r="AA169" s="320" t="e">
        <f t="shared" si="18"/>
        <v>#VALUE!</v>
      </c>
      <c r="AB169" s="320" t="e">
        <f t="shared" si="19"/>
        <v>#VALUE!</v>
      </c>
      <c r="AC169" s="320" t="e">
        <f t="shared" si="20"/>
        <v>#VALUE!</v>
      </c>
    </row>
    <row r="170" spans="2:29" s="30" customFormat="1" ht="30" customHeight="1">
      <c r="B170" s="345">
        <v>149</v>
      </c>
      <c r="C170" s="302" t="str">
        <f t="array" ref="C170">IF('GRR Data'!C153="","",'GRR Data'!C153)</f>
        <v/>
      </c>
      <c r="D170" s="302" t="str">
        <f t="array" ref="D170">IF('GRR Data'!D153="","",'GRR Data'!D153)</f>
        <v/>
      </c>
      <c r="E170" s="300" t="str">
        <f t="array" ref="E170">IF('GRR Data'!G153="","",'GRR Data'!G153)</f>
        <v/>
      </c>
      <c r="F170" s="300" t="str">
        <f t="array" ref="F170">IF('GRR Data'!H153="","",'GRR Data'!H153)</f>
        <v/>
      </c>
      <c r="G170" s="300" t="str">
        <f t="array" ref="G170">IF('GRR Data'!K153="","",'GRR Data'!K153)</f>
        <v/>
      </c>
      <c r="H170" s="291" t="e">
        <v>#VALUE!</v>
      </c>
      <c r="I170" s="335" t="e">
        <v>#VALUE!</v>
      </c>
      <c r="J170" s="291" t="e">
        <v>#VALUE!</v>
      </c>
      <c r="K170" s="282" t="str">
        <v/>
      </c>
      <c r="L170" s="282" t="str">
        <v/>
      </c>
      <c r="M170" s="288" t="str" cm="1">
        <f t="array" ref="M170">IF($C170="","",_xlfn.XLOOKUP($C170&amp;M$21,#REF!&amp;#REF!,#REF!))</f>
        <v/>
      </c>
      <c r="N170" s="288" t="str" cm="1">
        <f t="array" ref="N170">IF($C170="","",_xlfn.XLOOKUP($C170&amp;N$21,#REF!&amp;#REF!,#REF!))</f>
        <v/>
      </c>
      <c r="O170" s="288" t="str" cm="1">
        <f t="array" ref="O170">IF($C170="","",_xlfn.XLOOKUP($C170&amp;O$21,#REF!&amp;#REF!,#REF!))</f>
        <v/>
      </c>
      <c r="P170" s="288" t="str" cm="1">
        <f t="array" ref="P170">IF($C170="","",_xlfn.XLOOKUP($C170&amp;P$21,#REF!&amp;#REF!,#REF!))</f>
        <v/>
      </c>
      <c r="Q170" s="288" t="str" cm="1">
        <f t="array" ref="Q170">IF($C170="","",_xlfn.XLOOKUP($C170&amp;Q$21,#REF!&amp;#REF!,#REF!))</f>
        <v/>
      </c>
      <c r="R170" s="288" t="str" cm="1">
        <f t="array" ref="R170">IF($C170="","",_xlfn.XLOOKUP($C170&amp;R$21,#REF!&amp;#REF!,#REF!))</f>
        <v/>
      </c>
      <c r="S170" s="288" t="str" cm="1">
        <f t="array" ref="S170">IF($C170="","",_xlfn.XLOOKUP($C170&amp;S$21,#REF!&amp;#REF!,#REF!))</f>
        <v/>
      </c>
      <c r="T170" s="288" t="str" cm="1">
        <f t="array" ref="T170">IF($C170="","",_xlfn.XLOOKUP($C170&amp;T$21,#REF!&amp;#REF!,#REF!))</f>
        <v/>
      </c>
      <c r="U170" s="600"/>
      <c r="V170" s="601"/>
      <c r="W170" s="308"/>
      <c r="X170" s="320" t="e">
        <f t="shared" si="21"/>
        <v>#VALUE!</v>
      </c>
      <c r="Y170" s="320" t="e">
        <f t="shared" si="22"/>
        <v>#VALUE!</v>
      </c>
      <c r="Z170" s="320" t="e">
        <f t="shared" si="23"/>
        <v>#VALUE!</v>
      </c>
      <c r="AA170" s="320" t="e">
        <f t="shared" si="18"/>
        <v>#VALUE!</v>
      </c>
      <c r="AB170" s="320" t="e">
        <f t="shared" si="19"/>
        <v>#VALUE!</v>
      </c>
      <c r="AC170" s="320" t="e">
        <f t="shared" si="20"/>
        <v>#VALUE!</v>
      </c>
    </row>
    <row r="171" spans="2:29" s="30" customFormat="1" ht="30" customHeight="1">
      <c r="B171" s="345">
        <v>150</v>
      </c>
      <c r="C171" s="302" t="str">
        <f t="array" ref="C171">IF('GRR Data'!C154="","",'GRR Data'!C154)</f>
        <v/>
      </c>
      <c r="D171" s="302" t="str">
        <f t="array" ref="D171">IF('GRR Data'!D154="","",'GRR Data'!D154)</f>
        <v/>
      </c>
      <c r="E171" s="300" t="str">
        <f t="array" ref="E171">IF('GRR Data'!G154="","",'GRR Data'!G154)</f>
        <v/>
      </c>
      <c r="F171" s="300" t="str">
        <f t="array" ref="F171">IF('GRR Data'!H154="","",'GRR Data'!H154)</f>
        <v/>
      </c>
      <c r="G171" s="300" t="str">
        <f t="array" ref="G171">IF('GRR Data'!K154="","",'GRR Data'!K154)</f>
        <v/>
      </c>
      <c r="H171" s="291" t="e">
        <v>#VALUE!</v>
      </c>
      <c r="I171" s="335" t="e">
        <v>#VALUE!</v>
      </c>
      <c r="J171" s="291" t="e">
        <v>#VALUE!</v>
      </c>
      <c r="K171" s="282" t="str">
        <v/>
      </c>
      <c r="L171" s="282" t="str">
        <v/>
      </c>
      <c r="M171" s="288" t="str" cm="1">
        <f t="array" ref="M171">IF($C171="","",_xlfn.XLOOKUP($C171&amp;M$21,#REF!&amp;#REF!,#REF!))</f>
        <v/>
      </c>
      <c r="N171" s="288" t="str" cm="1">
        <f t="array" ref="N171">IF($C171="","",_xlfn.XLOOKUP($C171&amp;N$21,#REF!&amp;#REF!,#REF!))</f>
        <v/>
      </c>
      <c r="O171" s="288" t="str" cm="1">
        <f t="array" ref="O171">IF($C171="","",_xlfn.XLOOKUP($C171&amp;O$21,#REF!&amp;#REF!,#REF!))</f>
        <v/>
      </c>
      <c r="P171" s="288" t="str" cm="1">
        <f t="array" ref="P171">IF($C171="","",_xlfn.XLOOKUP($C171&amp;P$21,#REF!&amp;#REF!,#REF!))</f>
        <v/>
      </c>
      <c r="Q171" s="288" t="str" cm="1">
        <f t="array" ref="Q171">IF($C171="","",_xlfn.XLOOKUP($C171&amp;Q$21,#REF!&amp;#REF!,#REF!))</f>
        <v/>
      </c>
      <c r="R171" s="288" t="str" cm="1">
        <f t="array" ref="R171">IF($C171="","",_xlfn.XLOOKUP($C171&amp;R$21,#REF!&amp;#REF!,#REF!))</f>
        <v/>
      </c>
      <c r="S171" s="288" t="str" cm="1">
        <f t="array" ref="S171">IF($C171="","",_xlfn.XLOOKUP($C171&amp;S$21,#REF!&amp;#REF!,#REF!))</f>
        <v/>
      </c>
      <c r="T171" s="288" t="str" cm="1">
        <f t="array" ref="T171">IF($C171="","",_xlfn.XLOOKUP($C171&amp;T$21,#REF!&amp;#REF!,#REF!))</f>
        <v/>
      </c>
      <c r="U171" s="600"/>
      <c r="V171" s="601"/>
      <c r="W171" s="308"/>
      <c r="X171" s="320" t="e">
        <f t="shared" si="21"/>
        <v>#VALUE!</v>
      </c>
      <c r="Y171" s="320" t="e">
        <f t="shared" si="22"/>
        <v>#VALUE!</v>
      </c>
      <c r="Z171" s="320" t="e">
        <f t="shared" si="23"/>
        <v>#VALUE!</v>
      </c>
      <c r="AA171" s="320" t="e">
        <f t="shared" si="18"/>
        <v>#VALUE!</v>
      </c>
      <c r="AB171" s="320" t="e">
        <f t="shared" si="19"/>
        <v>#VALUE!</v>
      </c>
      <c r="AC171" s="320" t="e">
        <f t="shared" si="20"/>
        <v>#VALUE!</v>
      </c>
    </row>
    <row r="172" spans="2:29" s="30" customFormat="1" ht="30" customHeight="1">
      <c r="B172" s="345">
        <v>151</v>
      </c>
      <c r="C172" s="302" t="str">
        <f t="array" ref="C172">IF('GRR Data'!C155="","",'GRR Data'!C155)</f>
        <v/>
      </c>
      <c r="D172" s="302" t="str">
        <f t="array" ref="D172">IF('GRR Data'!D155="","",'GRR Data'!D155)</f>
        <v/>
      </c>
      <c r="E172" s="300" t="str">
        <f t="array" ref="E172">IF('GRR Data'!G155="","",'GRR Data'!G155)</f>
        <v/>
      </c>
      <c r="F172" s="300" t="str">
        <f t="array" ref="F172">IF('GRR Data'!H155="","",'GRR Data'!H155)</f>
        <v/>
      </c>
      <c r="G172" s="300" t="str">
        <f t="array" ref="G172">IF('GRR Data'!K155="","",'GRR Data'!K155)</f>
        <v/>
      </c>
      <c r="H172" s="291" t="e">
        <v>#VALUE!</v>
      </c>
      <c r="I172" s="335" t="e">
        <v>#VALUE!</v>
      </c>
      <c r="J172" s="291" t="e">
        <v>#VALUE!</v>
      </c>
      <c r="K172" s="282" t="str">
        <v/>
      </c>
      <c r="L172" s="282" t="str">
        <v/>
      </c>
      <c r="M172" s="288" t="str" cm="1">
        <f t="array" ref="M172">IF($C172="","",_xlfn.XLOOKUP($C172&amp;M$21,#REF!&amp;#REF!,#REF!))</f>
        <v/>
      </c>
      <c r="N172" s="288" t="str" cm="1">
        <f t="array" ref="N172">IF($C172="","",_xlfn.XLOOKUP($C172&amp;N$21,#REF!&amp;#REF!,#REF!))</f>
        <v/>
      </c>
      <c r="O172" s="288" t="str" cm="1">
        <f t="array" ref="O172">IF($C172="","",_xlfn.XLOOKUP($C172&amp;O$21,#REF!&amp;#REF!,#REF!))</f>
        <v/>
      </c>
      <c r="P172" s="288" t="str" cm="1">
        <f t="array" ref="P172">IF($C172="","",_xlfn.XLOOKUP($C172&amp;P$21,#REF!&amp;#REF!,#REF!))</f>
        <v/>
      </c>
      <c r="Q172" s="288" t="str" cm="1">
        <f t="array" ref="Q172">IF($C172="","",_xlfn.XLOOKUP($C172&amp;Q$21,#REF!&amp;#REF!,#REF!))</f>
        <v/>
      </c>
      <c r="R172" s="288" t="str" cm="1">
        <f t="array" ref="R172">IF($C172="","",_xlfn.XLOOKUP($C172&amp;R$21,#REF!&amp;#REF!,#REF!))</f>
        <v/>
      </c>
      <c r="S172" s="288" t="str" cm="1">
        <f t="array" ref="S172">IF($C172="","",_xlfn.XLOOKUP($C172&amp;S$21,#REF!&amp;#REF!,#REF!))</f>
        <v/>
      </c>
      <c r="T172" s="288" t="str" cm="1">
        <f t="array" ref="T172">IF($C172="","",_xlfn.XLOOKUP($C172&amp;T$21,#REF!&amp;#REF!,#REF!))</f>
        <v/>
      </c>
      <c r="U172" s="600"/>
      <c r="V172" s="601"/>
      <c r="W172" s="308"/>
      <c r="X172" s="320" t="e">
        <f t="shared" si="21"/>
        <v>#VALUE!</v>
      </c>
      <c r="Y172" s="320" t="e">
        <f t="shared" si="22"/>
        <v>#VALUE!</v>
      </c>
      <c r="Z172" s="320" t="e">
        <f t="shared" si="23"/>
        <v>#VALUE!</v>
      </c>
      <c r="AA172" s="320" t="e">
        <f t="shared" si="18"/>
        <v>#VALUE!</v>
      </c>
      <c r="AB172" s="320" t="e">
        <f t="shared" si="19"/>
        <v>#VALUE!</v>
      </c>
      <c r="AC172" s="320" t="e">
        <f t="shared" si="20"/>
        <v>#VALUE!</v>
      </c>
    </row>
    <row r="173" spans="2:29" s="30" customFormat="1" ht="30" customHeight="1">
      <c r="B173" s="345">
        <v>152</v>
      </c>
      <c r="C173" s="302" t="str">
        <f t="array" ref="C173">IF('GRR Data'!C156="","",'GRR Data'!C156)</f>
        <v/>
      </c>
      <c r="D173" s="302" t="str">
        <f t="array" ref="D173">IF('GRR Data'!D156="","",'GRR Data'!D156)</f>
        <v/>
      </c>
      <c r="E173" s="300" t="str">
        <f t="array" ref="E173">IF('GRR Data'!G156="","",'GRR Data'!G156)</f>
        <v/>
      </c>
      <c r="F173" s="300" t="str">
        <f t="array" ref="F173">IF('GRR Data'!H156="","",'GRR Data'!H156)</f>
        <v/>
      </c>
      <c r="G173" s="300" t="str">
        <f t="array" ref="G173">IF('GRR Data'!K156="","",'GRR Data'!K156)</f>
        <v/>
      </c>
      <c r="H173" s="291" t="e">
        <v>#VALUE!</v>
      </c>
      <c r="I173" s="335" t="e">
        <v>#VALUE!</v>
      </c>
      <c r="J173" s="291" t="e">
        <v>#VALUE!</v>
      </c>
      <c r="K173" s="282" t="str">
        <v/>
      </c>
      <c r="L173" s="282" t="str">
        <v/>
      </c>
      <c r="M173" s="288" t="str" cm="1">
        <f t="array" ref="M173">IF($C173="","",_xlfn.XLOOKUP($C173&amp;M$21,#REF!&amp;#REF!,#REF!))</f>
        <v/>
      </c>
      <c r="N173" s="288" t="str" cm="1">
        <f t="array" ref="N173">IF($C173="","",_xlfn.XLOOKUP($C173&amp;N$21,#REF!&amp;#REF!,#REF!))</f>
        <v/>
      </c>
      <c r="O173" s="288" t="str" cm="1">
        <f t="array" ref="O173">IF($C173="","",_xlfn.XLOOKUP($C173&amp;O$21,#REF!&amp;#REF!,#REF!))</f>
        <v/>
      </c>
      <c r="P173" s="288" t="str" cm="1">
        <f t="array" ref="P173">IF($C173="","",_xlfn.XLOOKUP($C173&amp;P$21,#REF!&amp;#REF!,#REF!))</f>
        <v/>
      </c>
      <c r="Q173" s="288" t="str" cm="1">
        <f t="array" ref="Q173">IF($C173="","",_xlfn.XLOOKUP($C173&amp;Q$21,#REF!&amp;#REF!,#REF!))</f>
        <v/>
      </c>
      <c r="R173" s="288" t="str" cm="1">
        <f t="array" ref="R173">IF($C173="","",_xlfn.XLOOKUP($C173&amp;R$21,#REF!&amp;#REF!,#REF!))</f>
        <v/>
      </c>
      <c r="S173" s="288" t="str" cm="1">
        <f t="array" ref="S173">IF($C173="","",_xlfn.XLOOKUP($C173&amp;S$21,#REF!&amp;#REF!,#REF!))</f>
        <v/>
      </c>
      <c r="T173" s="288" t="str" cm="1">
        <f t="array" ref="T173">IF($C173="","",_xlfn.XLOOKUP($C173&amp;T$21,#REF!&amp;#REF!,#REF!))</f>
        <v/>
      </c>
      <c r="U173" s="600"/>
      <c r="V173" s="601"/>
      <c r="W173" s="308"/>
      <c r="X173" s="320" t="e">
        <f t="shared" si="21"/>
        <v>#VALUE!</v>
      </c>
      <c r="Y173" s="320" t="e">
        <f t="shared" si="22"/>
        <v>#VALUE!</v>
      </c>
      <c r="Z173" s="320" t="e">
        <f t="shared" si="23"/>
        <v>#VALUE!</v>
      </c>
      <c r="AA173" s="320" t="e">
        <f t="shared" si="18"/>
        <v>#VALUE!</v>
      </c>
      <c r="AB173" s="320" t="e">
        <f t="shared" si="19"/>
        <v>#VALUE!</v>
      </c>
      <c r="AC173" s="320" t="e">
        <f t="shared" si="20"/>
        <v>#VALUE!</v>
      </c>
    </row>
    <row r="174" spans="2:29" s="30" customFormat="1" ht="30" customHeight="1">
      <c r="B174" s="345">
        <v>153</v>
      </c>
      <c r="C174" s="302" t="str">
        <f t="array" ref="C174">IF('GRR Data'!C157="","",'GRR Data'!C157)</f>
        <v/>
      </c>
      <c r="D174" s="302" t="str">
        <f t="array" ref="D174">IF('GRR Data'!D157="","",'GRR Data'!D157)</f>
        <v/>
      </c>
      <c r="E174" s="300" t="str">
        <f t="array" ref="E174">IF('GRR Data'!G157="","",'GRR Data'!G157)</f>
        <v/>
      </c>
      <c r="F174" s="300" t="str">
        <f t="array" ref="F174">IF('GRR Data'!H157="","",'GRR Data'!H157)</f>
        <v/>
      </c>
      <c r="G174" s="300" t="str">
        <f t="array" ref="G174">IF('GRR Data'!K157="","",'GRR Data'!K157)</f>
        <v/>
      </c>
      <c r="H174" s="291" t="e">
        <v>#VALUE!</v>
      </c>
      <c r="I174" s="335" t="e">
        <v>#VALUE!</v>
      </c>
      <c r="J174" s="291" t="e">
        <v>#VALUE!</v>
      </c>
      <c r="K174" s="282" t="str">
        <v/>
      </c>
      <c r="L174" s="282" t="str">
        <v/>
      </c>
      <c r="M174" s="288" t="str" cm="1">
        <f t="array" ref="M174">IF($C174="","",_xlfn.XLOOKUP($C174&amp;M$21,#REF!&amp;#REF!,#REF!))</f>
        <v/>
      </c>
      <c r="N174" s="288" t="str" cm="1">
        <f t="array" ref="N174">IF($C174="","",_xlfn.XLOOKUP($C174&amp;N$21,#REF!&amp;#REF!,#REF!))</f>
        <v/>
      </c>
      <c r="O174" s="288" t="str" cm="1">
        <f t="array" ref="O174">IF($C174="","",_xlfn.XLOOKUP($C174&amp;O$21,#REF!&amp;#REF!,#REF!))</f>
        <v/>
      </c>
      <c r="P174" s="288" t="str" cm="1">
        <f t="array" ref="P174">IF($C174="","",_xlfn.XLOOKUP($C174&amp;P$21,#REF!&amp;#REF!,#REF!))</f>
        <v/>
      </c>
      <c r="Q174" s="288" t="str" cm="1">
        <f t="array" ref="Q174">IF($C174="","",_xlfn.XLOOKUP($C174&amp;Q$21,#REF!&amp;#REF!,#REF!))</f>
        <v/>
      </c>
      <c r="R174" s="288" t="str" cm="1">
        <f t="array" ref="R174">IF($C174="","",_xlfn.XLOOKUP($C174&amp;R$21,#REF!&amp;#REF!,#REF!))</f>
        <v/>
      </c>
      <c r="S174" s="288" t="str" cm="1">
        <f t="array" ref="S174">IF($C174="","",_xlfn.XLOOKUP($C174&amp;S$21,#REF!&amp;#REF!,#REF!))</f>
        <v/>
      </c>
      <c r="T174" s="288" t="str" cm="1">
        <f t="array" ref="T174">IF($C174="","",_xlfn.XLOOKUP($C174&amp;T$21,#REF!&amp;#REF!,#REF!))</f>
        <v/>
      </c>
      <c r="U174" s="600"/>
      <c r="V174" s="601"/>
      <c r="W174" s="308"/>
      <c r="X174" s="320" t="e">
        <f t="shared" si="21"/>
        <v>#VALUE!</v>
      </c>
      <c r="Y174" s="320" t="e">
        <f t="shared" si="22"/>
        <v>#VALUE!</v>
      </c>
      <c r="Z174" s="320" t="e">
        <f t="shared" si="23"/>
        <v>#VALUE!</v>
      </c>
      <c r="AA174" s="320" t="e">
        <f t="shared" si="18"/>
        <v>#VALUE!</v>
      </c>
      <c r="AB174" s="320" t="e">
        <f t="shared" si="19"/>
        <v>#VALUE!</v>
      </c>
      <c r="AC174" s="320" t="e">
        <f t="shared" si="20"/>
        <v>#VALUE!</v>
      </c>
    </row>
    <row r="175" spans="2:29" s="30" customFormat="1" ht="30" customHeight="1">
      <c r="B175" s="345">
        <v>154</v>
      </c>
      <c r="C175" s="302" t="str">
        <f t="array" ref="C175">IF('GRR Data'!C158="","",'GRR Data'!C158)</f>
        <v/>
      </c>
      <c r="D175" s="302" t="str">
        <f t="array" ref="D175">IF('GRR Data'!D158="","",'GRR Data'!D158)</f>
        <v/>
      </c>
      <c r="E175" s="300" t="str">
        <f t="array" ref="E175">IF('GRR Data'!G158="","",'GRR Data'!G158)</f>
        <v/>
      </c>
      <c r="F175" s="300" t="str">
        <f t="array" ref="F175">IF('GRR Data'!H158="","",'GRR Data'!H158)</f>
        <v/>
      </c>
      <c r="G175" s="300" t="str">
        <f t="array" ref="G175">IF('GRR Data'!K158="","",'GRR Data'!K158)</f>
        <v/>
      </c>
      <c r="H175" s="291" t="e">
        <v>#VALUE!</v>
      </c>
      <c r="I175" s="335" t="e">
        <v>#VALUE!</v>
      </c>
      <c r="J175" s="291" t="e">
        <v>#VALUE!</v>
      </c>
      <c r="K175" s="282" t="str">
        <v/>
      </c>
      <c r="L175" s="282" t="str">
        <v/>
      </c>
      <c r="M175" s="288" t="str" cm="1">
        <f t="array" ref="M175">IF($C175="","",_xlfn.XLOOKUP($C175&amp;M$21,#REF!&amp;#REF!,#REF!))</f>
        <v/>
      </c>
      <c r="N175" s="288" t="str" cm="1">
        <f t="array" ref="N175">IF($C175="","",_xlfn.XLOOKUP($C175&amp;N$21,#REF!&amp;#REF!,#REF!))</f>
        <v/>
      </c>
      <c r="O175" s="288" t="str" cm="1">
        <f t="array" ref="O175">IF($C175="","",_xlfn.XLOOKUP($C175&amp;O$21,#REF!&amp;#REF!,#REF!))</f>
        <v/>
      </c>
      <c r="P175" s="288" t="str" cm="1">
        <f t="array" ref="P175">IF($C175="","",_xlfn.XLOOKUP($C175&amp;P$21,#REF!&amp;#REF!,#REF!))</f>
        <v/>
      </c>
      <c r="Q175" s="288" t="str" cm="1">
        <f t="array" ref="Q175">IF($C175="","",_xlfn.XLOOKUP($C175&amp;Q$21,#REF!&amp;#REF!,#REF!))</f>
        <v/>
      </c>
      <c r="R175" s="288" t="str" cm="1">
        <f t="array" ref="R175">IF($C175="","",_xlfn.XLOOKUP($C175&amp;R$21,#REF!&amp;#REF!,#REF!))</f>
        <v/>
      </c>
      <c r="S175" s="288" t="str" cm="1">
        <f t="array" ref="S175">IF($C175="","",_xlfn.XLOOKUP($C175&amp;S$21,#REF!&amp;#REF!,#REF!))</f>
        <v/>
      </c>
      <c r="T175" s="288" t="str" cm="1">
        <f t="array" ref="T175">IF($C175="","",_xlfn.XLOOKUP($C175&amp;T$21,#REF!&amp;#REF!,#REF!))</f>
        <v/>
      </c>
      <c r="U175" s="600"/>
      <c r="V175" s="601"/>
      <c r="W175" s="308"/>
      <c r="X175" s="320" t="e">
        <f t="shared" si="21"/>
        <v>#VALUE!</v>
      </c>
      <c r="Y175" s="320" t="e">
        <f t="shared" si="22"/>
        <v>#VALUE!</v>
      </c>
      <c r="Z175" s="320" t="e">
        <f t="shared" si="23"/>
        <v>#VALUE!</v>
      </c>
      <c r="AA175" s="320" t="e">
        <f t="shared" si="18"/>
        <v>#VALUE!</v>
      </c>
      <c r="AB175" s="320" t="e">
        <f t="shared" si="19"/>
        <v>#VALUE!</v>
      </c>
      <c r="AC175" s="320" t="e">
        <f t="shared" si="20"/>
        <v>#VALUE!</v>
      </c>
    </row>
    <row r="176" spans="2:29" s="30" customFormat="1" ht="30" customHeight="1">
      <c r="B176" s="345">
        <v>155</v>
      </c>
      <c r="C176" s="302" t="str">
        <f t="array" ref="C176">IF('GRR Data'!C159="","",'GRR Data'!C159)</f>
        <v/>
      </c>
      <c r="D176" s="302" t="str">
        <f t="array" ref="D176">IF('GRR Data'!D159="","",'GRR Data'!D159)</f>
        <v/>
      </c>
      <c r="E176" s="300" t="str">
        <f t="array" ref="E176">IF('GRR Data'!G159="","",'GRR Data'!G159)</f>
        <v/>
      </c>
      <c r="F176" s="300" t="str">
        <f t="array" ref="F176">IF('GRR Data'!H159="","",'GRR Data'!H159)</f>
        <v/>
      </c>
      <c r="G176" s="300" t="str">
        <f t="array" ref="G176">IF('GRR Data'!K159="","",'GRR Data'!K159)</f>
        <v/>
      </c>
      <c r="H176" s="291" t="e">
        <v>#VALUE!</v>
      </c>
      <c r="I176" s="335" t="e">
        <v>#VALUE!</v>
      </c>
      <c r="J176" s="291" t="e">
        <v>#VALUE!</v>
      </c>
      <c r="K176" s="282" t="str">
        <v/>
      </c>
      <c r="L176" s="282" t="str">
        <v/>
      </c>
      <c r="M176" s="288" t="str" cm="1">
        <f t="array" ref="M176">IF($C176="","",_xlfn.XLOOKUP($C176&amp;M$21,#REF!&amp;#REF!,#REF!))</f>
        <v/>
      </c>
      <c r="N176" s="288" t="str" cm="1">
        <f t="array" ref="N176">IF($C176="","",_xlfn.XLOOKUP($C176&amp;N$21,#REF!&amp;#REF!,#REF!))</f>
        <v/>
      </c>
      <c r="O176" s="288" t="str" cm="1">
        <f t="array" ref="O176">IF($C176="","",_xlfn.XLOOKUP($C176&amp;O$21,#REF!&amp;#REF!,#REF!))</f>
        <v/>
      </c>
      <c r="P176" s="288" t="str" cm="1">
        <f t="array" ref="P176">IF($C176="","",_xlfn.XLOOKUP($C176&amp;P$21,#REF!&amp;#REF!,#REF!))</f>
        <v/>
      </c>
      <c r="Q176" s="288" t="str" cm="1">
        <f t="array" ref="Q176">IF($C176="","",_xlfn.XLOOKUP($C176&amp;Q$21,#REF!&amp;#REF!,#REF!))</f>
        <v/>
      </c>
      <c r="R176" s="288" t="str" cm="1">
        <f t="array" ref="R176">IF($C176="","",_xlfn.XLOOKUP($C176&amp;R$21,#REF!&amp;#REF!,#REF!))</f>
        <v/>
      </c>
      <c r="S176" s="288" t="str" cm="1">
        <f t="array" ref="S176">IF($C176="","",_xlfn.XLOOKUP($C176&amp;S$21,#REF!&amp;#REF!,#REF!))</f>
        <v/>
      </c>
      <c r="T176" s="288" t="str" cm="1">
        <f t="array" ref="T176">IF($C176="","",_xlfn.XLOOKUP($C176&amp;T$21,#REF!&amp;#REF!,#REF!))</f>
        <v/>
      </c>
      <c r="U176" s="600"/>
      <c r="V176" s="601"/>
      <c r="W176" s="308"/>
      <c r="X176" s="320" t="e">
        <f t="shared" si="21"/>
        <v>#VALUE!</v>
      </c>
      <c r="Y176" s="320" t="e">
        <f t="shared" si="22"/>
        <v>#VALUE!</v>
      </c>
      <c r="Z176" s="320" t="e">
        <f t="shared" si="23"/>
        <v>#VALUE!</v>
      </c>
      <c r="AA176" s="320" t="e">
        <f t="shared" ref="AA176:AA239" si="24">IF(X176="","",X176/2)</f>
        <v>#VALUE!</v>
      </c>
      <c r="AB176" s="320" t="e">
        <f t="shared" ref="AB176:AB239" si="25">IF(Y176="","",Y176/2)</f>
        <v>#VALUE!</v>
      </c>
      <c r="AC176" s="320" t="e">
        <f t="shared" ref="AC176:AC239" si="26">IF(Z176="","",Z176/2)</f>
        <v>#VALUE!</v>
      </c>
    </row>
    <row r="177" spans="2:29" s="30" customFormat="1" ht="30" customHeight="1">
      <c r="B177" s="345">
        <v>156</v>
      </c>
      <c r="C177" s="302" t="str">
        <f t="array" ref="C177">IF('GRR Data'!C160="","",'GRR Data'!C160)</f>
        <v/>
      </c>
      <c r="D177" s="302" t="str">
        <f t="array" ref="D177">IF('GRR Data'!D160="","",'GRR Data'!D160)</f>
        <v/>
      </c>
      <c r="E177" s="300" t="str">
        <f t="array" ref="E177">IF('GRR Data'!G160="","",'GRR Data'!G160)</f>
        <v/>
      </c>
      <c r="F177" s="300" t="str">
        <f t="array" ref="F177">IF('GRR Data'!H160="","",'GRR Data'!H160)</f>
        <v/>
      </c>
      <c r="G177" s="300" t="str">
        <f t="array" ref="G177">IF('GRR Data'!K160="","",'GRR Data'!K160)</f>
        <v/>
      </c>
      <c r="H177" s="291" t="e">
        <v>#VALUE!</v>
      </c>
      <c r="I177" s="335" t="e">
        <v>#VALUE!</v>
      </c>
      <c r="J177" s="291" t="e">
        <v>#VALUE!</v>
      </c>
      <c r="K177" s="282" t="str">
        <v/>
      </c>
      <c r="L177" s="282" t="str">
        <v/>
      </c>
      <c r="M177" s="288" t="str" cm="1">
        <f t="array" ref="M177">IF($C177="","",_xlfn.XLOOKUP($C177&amp;M$21,#REF!&amp;#REF!,#REF!))</f>
        <v/>
      </c>
      <c r="N177" s="288" t="str" cm="1">
        <f t="array" ref="N177">IF($C177="","",_xlfn.XLOOKUP($C177&amp;N$21,#REF!&amp;#REF!,#REF!))</f>
        <v/>
      </c>
      <c r="O177" s="288" t="str" cm="1">
        <f t="array" ref="O177">IF($C177="","",_xlfn.XLOOKUP($C177&amp;O$21,#REF!&amp;#REF!,#REF!))</f>
        <v/>
      </c>
      <c r="P177" s="288" t="str" cm="1">
        <f t="array" ref="P177">IF($C177="","",_xlfn.XLOOKUP($C177&amp;P$21,#REF!&amp;#REF!,#REF!))</f>
        <v/>
      </c>
      <c r="Q177" s="288" t="str" cm="1">
        <f t="array" ref="Q177">IF($C177="","",_xlfn.XLOOKUP($C177&amp;Q$21,#REF!&amp;#REF!,#REF!))</f>
        <v/>
      </c>
      <c r="R177" s="288" t="str" cm="1">
        <f t="array" ref="R177">IF($C177="","",_xlfn.XLOOKUP($C177&amp;R$21,#REF!&amp;#REF!,#REF!))</f>
        <v/>
      </c>
      <c r="S177" s="288" t="str" cm="1">
        <f t="array" ref="S177">IF($C177="","",_xlfn.XLOOKUP($C177&amp;S$21,#REF!&amp;#REF!,#REF!))</f>
        <v/>
      </c>
      <c r="T177" s="288" t="str" cm="1">
        <f t="array" ref="T177">IF($C177="","",_xlfn.XLOOKUP($C177&amp;T$21,#REF!&amp;#REF!,#REF!))</f>
        <v/>
      </c>
      <c r="U177" s="600"/>
      <c r="V177" s="601"/>
      <c r="W177" s="308"/>
      <c r="X177" s="320" t="e">
        <f t="shared" si="21"/>
        <v>#VALUE!</v>
      </c>
      <c r="Y177" s="320" t="e">
        <f t="shared" si="22"/>
        <v>#VALUE!</v>
      </c>
      <c r="Z177" s="320" t="e">
        <f t="shared" si="23"/>
        <v>#VALUE!</v>
      </c>
      <c r="AA177" s="320" t="e">
        <f t="shared" si="24"/>
        <v>#VALUE!</v>
      </c>
      <c r="AB177" s="320" t="e">
        <f t="shared" si="25"/>
        <v>#VALUE!</v>
      </c>
      <c r="AC177" s="320" t="e">
        <f t="shared" si="26"/>
        <v>#VALUE!</v>
      </c>
    </row>
    <row r="178" spans="2:29" s="30" customFormat="1" ht="30" customHeight="1">
      <c r="B178" s="345">
        <v>157</v>
      </c>
      <c r="C178" s="302" t="str">
        <f t="array" ref="C178">IF('GRR Data'!C161="","",'GRR Data'!C161)</f>
        <v/>
      </c>
      <c r="D178" s="302" t="str">
        <f t="array" ref="D178">IF('GRR Data'!D161="","",'GRR Data'!D161)</f>
        <v/>
      </c>
      <c r="E178" s="300" t="str">
        <f t="array" ref="E178">IF('GRR Data'!G161="","",'GRR Data'!G161)</f>
        <v/>
      </c>
      <c r="F178" s="300" t="str">
        <f t="array" ref="F178">IF('GRR Data'!H161="","",'GRR Data'!H161)</f>
        <v/>
      </c>
      <c r="G178" s="300" t="str">
        <f t="array" ref="G178">IF('GRR Data'!K161="","",'GRR Data'!K161)</f>
        <v/>
      </c>
      <c r="H178" s="291" t="e">
        <v>#VALUE!</v>
      </c>
      <c r="I178" s="335" t="e">
        <v>#VALUE!</v>
      </c>
      <c r="J178" s="291" t="e">
        <v>#VALUE!</v>
      </c>
      <c r="K178" s="282" t="str">
        <v/>
      </c>
      <c r="L178" s="282" t="str">
        <v/>
      </c>
      <c r="M178" s="288" t="str" cm="1">
        <f t="array" ref="M178">IF($C178="","",_xlfn.XLOOKUP($C178&amp;M$21,#REF!&amp;#REF!,#REF!))</f>
        <v/>
      </c>
      <c r="N178" s="288" t="str" cm="1">
        <f t="array" ref="N178">IF($C178="","",_xlfn.XLOOKUP($C178&amp;N$21,#REF!&amp;#REF!,#REF!))</f>
        <v/>
      </c>
      <c r="O178" s="288" t="str" cm="1">
        <f t="array" ref="O178">IF($C178="","",_xlfn.XLOOKUP($C178&amp;O$21,#REF!&amp;#REF!,#REF!))</f>
        <v/>
      </c>
      <c r="P178" s="288" t="str" cm="1">
        <f t="array" ref="P178">IF($C178="","",_xlfn.XLOOKUP($C178&amp;P$21,#REF!&amp;#REF!,#REF!))</f>
        <v/>
      </c>
      <c r="Q178" s="288" t="str" cm="1">
        <f t="array" ref="Q178">IF($C178="","",_xlfn.XLOOKUP($C178&amp;Q$21,#REF!&amp;#REF!,#REF!))</f>
        <v/>
      </c>
      <c r="R178" s="288" t="str" cm="1">
        <f t="array" ref="R178">IF($C178="","",_xlfn.XLOOKUP($C178&amp;R$21,#REF!&amp;#REF!,#REF!))</f>
        <v/>
      </c>
      <c r="S178" s="288" t="str" cm="1">
        <f t="array" ref="S178">IF($C178="","",_xlfn.XLOOKUP($C178&amp;S$21,#REF!&amp;#REF!,#REF!))</f>
        <v/>
      </c>
      <c r="T178" s="288" t="str" cm="1">
        <f t="array" ref="T178">IF($C178="","",_xlfn.XLOOKUP($C178&amp;T$21,#REF!&amp;#REF!,#REF!))</f>
        <v/>
      </c>
      <c r="U178" s="600"/>
      <c r="V178" s="601"/>
      <c r="W178" s="308"/>
      <c r="X178" s="320" t="e">
        <f t="shared" si="21"/>
        <v>#VALUE!</v>
      </c>
      <c r="Y178" s="320" t="e">
        <f t="shared" si="22"/>
        <v>#VALUE!</v>
      </c>
      <c r="Z178" s="320" t="e">
        <f t="shared" si="23"/>
        <v>#VALUE!</v>
      </c>
      <c r="AA178" s="320" t="e">
        <f t="shared" si="24"/>
        <v>#VALUE!</v>
      </c>
      <c r="AB178" s="320" t="e">
        <f t="shared" si="25"/>
        <v>#VALUE!</v>
      </c>
      <c r="AC178" s="320" t="e">
        <f t="shared" si="26"/>
        <v>#VALUE!</v>
      </c>
    </row>
    <row r="179" spans="2:29" s="30" customFormat="1" ht="30" customHeight="1">
      <c r="B179" s="345">
        <v>158</v>
      </c>
      <c r="C179" s="302" t="str">
        <f t="array" ref="C179">IF('GRR Data'!C162="","",'GRR Data'!C162)</f>
        <v/>
      </c>
      <c r="D179" s="302" t="str">
        <f t="array" ref="D179">IF('GRR Data'!D162="","",'GRR Data'!D162)</f>
        <v/>
      </c>
      <c r="E179" s="300" t="str">
        <f t="array" ref="E179">IF('GRR Data'!G162="","",'GRR Data'!G162)</f>
        <v/>
      </c>
      <c r="F179" s="300" t="str">
        <f t="array" ref="F179">IF('GRR Data'!H162="","",'GRR Data'!H162)</f>
        <v/>
      </c>
      <c r="G179" s="300" t="str">
        <f t="array" ref="G179">IF('GRR Data'!K162="","",'GRR Data'!K162)</f>
        <v/>
      </c>
      <c r="H179" s="291" t="e">
        <v>#VALUE!</v>
      </c>
      <c r="I179" s="335" t="e">
        <v>#VALUE!</v>
      </c>
      <c r="J179" s="291" t="e">
        <v>#VALUE!</v>
      </c>
      <c r="K179" s="282" t="str">
        <v/>
      </c>
      <c r="L179" s="282" t="str">
        <v/>
      </c>
      <c r="M179" s="288" t="str" cm="1">
        <f t="array" ref="M179">IF($C179="","",_xlfn.XLOOKUP($C179&amp;M$21,#REF!&amp;#REF!,#REF!))</f>
        <v/>
      </c>
      <c r="N179" s="288" t="str" cm="1">
        <f t="array" ref="N179">IF($C179="","",_xlfn.XLOOKUP($C179&amp;N$21,#REF!&amp;#REF!,#REF!))</f>
        <v/>
      </c>
      <c r="O179" s="288" t="str" cm="1">
        <f t="array" ref="O179">IF($C179="","",_xlfn.XLOOKUP($C179&amp;O$21,#REF!&amp;#REF!,#REF!))</f>
        <v/>
      </c>
      <c r="P179" s="288" t="str" cm="1">
        <f t="array" ref="P179">IF($C179="","",_xlfn.XLOOKUP($C179&amp;P$21,#REF!&amp;#REF!,#REF!))</f>
        <v/>
      </c>
      <c r="Q179" s="288" t="str" cm="1">
        <f t="array" ref="Q179">IF($C179="","",_xlfn.XLOOKUP($C179&amp;Q$21,#REF!&amp;#REF!,#REF!))</f>
        <v/>
      </c>
      <c r="R179" s="288" t="str" cm="1">
        <f t="array" ref="R179">IF($C179="","",_xlfn.XLOOKUP($C179&amp;R$21,#REF!&amp;#REF!,#REF!))</f>
        <v/>
      </c>
      <c r="S179" s="288" t="str" cm="1">
        <f t="array" ref="S179">IF($C179="","",_xlfn.XLOOKUP($C179&amp;S$21,#REF!&amp;#REF!,#REF!))</f>
        <v/>
      </c>
      <c r="T179" s="288" t="str" cm="1">
        <f t="array" ref="T179">IF($C179="","",_xlfn.XLOOKUP($C179&amp;T$21,#REF!&amp;#REF!,#REF!))</f>
        <v/>
      </c>
      <c r="U179" s="600"/>
      <c r="V179" s="601"/>
      <c r="W179" s="308"/>
      <c r="X179" s="320" t="e">
        <f t="shared" si="21"/>
        <v>#VALUE!</v>
      </c>
      <c r="Y179" s="320" t="e">
        <f t="shared" si="22"/>
        <v>#VALUE!</v>
      </c>
      <c r="Z179" s="320" t="e">
        <f t="shared" si="23"/>
        <v>#VALUE!</v>
      </c>
      <c r="AA179" s="320" t="e">
        <f t="shared" si="24"/>
        <v>#VALUE!</v>
      </c>
      <c r="AB179" s="320" t="e">
        <f t="shared" si="25"/>
        <v>#VALUE!</v>
      </c>
      <c r="AC179" s="320" t="e">
        <f t="shared" si="26"/>
        <v>#VALUE!</v>
      </c>
    </row>
    <row r="180" spans="2:29" s="30" customFormat="1" ht="30" customHeight="1">
      <c r="B180" s="345">
        <v>159</v>
      </c>
      <c r="C180" s="302" t="str">
        <f t="array" ref="C180">IF('GRR Data'!C163="","",'GRR Data'!C163)</f>
        <v/>
      </c>
      <c r="D180" s="302" t="str">
        <f t="array" ref="D180">IF('GRR Data'!D163="","",'GRR Data'!D163)</f>
        <v/>
      </c>
      <c r="E180" s="300" t="str">
        <f t="array" ref="E180">IF('GRR Data'!G163="","",'GRR Data'!G163)</f>
        <v/>
      </c>
      <c r="F180" s="300" t="str">
        <f t="array" ref="F180">IF('GRR Data'!H163="","",'GRR Data'!H163)</f>
        <v/>
      </c>
      <c r="G180" s="300" t="str">
        <f t="array" ref="G180">IF('GRR Data'!K163="","",'GRR Data'!K163)</f>
        <v/>
      </c>
      <c r="H180" s="291" t="e">
        <v>#VALUE!</v>
      </c>
      <c r="I180" s="335" t="e">
        <v>#VALUE!</v>
      </c>
      <c r="J180" s="291" t="e">
        <v>#VALUE!</v>
      </c>
      <c r="K180" s="282" t="str">
        <v/>
      </c>
      <c r="L180" s="282" t="str">
        <v/>
      </c>
      <c r="M180" s="288" t="str" cm="1">
        <f t="array" ref="M180">IF($C180="","",_xlfn.XLOOKUP($C180&amp;M$21,#REF!&amp;#REF!,#REF!))</f>
        <v/>
      </c>
      <c r="N180" s="288" t="str" cm="1">
        <f t="array" ref="N180">IF($C180="","",_xlfn.XLOOKUP($C180&amp;N$21,#REF!&amp;#REF!,#REF!))</f>
        <v/>
      </c>
      <c r="O180" s="288" t="str" cm="1">
        <f t="array" ref="O180">IF($C180="","",_xlfn.XLOOKUP($C180&amp;O$21,#REF!&amp;#REF!,#REF!))</f>
        <v/>
      </c>
      <c r="P180" s="288" t="str" cm="1">
        <f t="array" ref="P180">IF($C180="","",_xlfn.XLOOKUP($C180&amp;P$21,#REF!&amp;#REF!,#REF!))</f>
        <v/>
      </c>
      <c r="Q180" s="288" t="str" cm="1">
        <f t="array" ref="Q180">IF($C180="","",_xlfn.XLOOKUP($C180&amp;Q$21,#REF!&amp;#REF!,#REF!))</f>
        <v/>
      </c>
      <c r="R180" s="288" t="str" cm="1">
        <f t="array" ref="R180">IF($C180="","",_xlfn.XLOOKUP($C180&amp;R$21,#REF!&amp;#REF!,#REF!))</f>
        <v/>
      </c>
      <c r="S180" s="288" t="str" cm="1">
        <f t="array" ref="S180">IF($C180="","",_xlfn.XLOOKUP($C180&amp;S$21,#REF!&amp;#REF!,#REF!))</f>
        <v/>
      </c>
      <c r="T180" s="288" t="str" cm="1">
        <f t="array" ref="T180">IF($C180="","",_xlfn.XLOOKUP($C180&amp;T$21,#REF!&amp;#REF!,#REF!))</f>
        <v/>
      </c>
      <c r="U180" s="600"/>
      <c r="V180" s="601"/>
      <c r="W180" s="308"/>
      <c r="X180" s="320" t="e">
        <f t="shared" ref="X180:X243" si="27">IF(H180="","",(H180/$X$21)*(E180-F180))</f>
        <v>#VALUE!</v>
      </c>
      <c r="Y180" s="320" t="e">
        <f t="shared" ref="Y180:Y243" si="28">IF(H180="","",(H180/$Y$21)*(E180-F180))</f>
        <v>#VALUE!</v>
      </c>
      <c r="Z180" s="320" t="e">
        <f t="shared" ref="Z180:Z243" si="29">IF(H180="","",(H180/$Z$21)*(E180-F180))</f>
        <v>#VALUE!</v>
      </c>
      <c r="AA180" s="320" t="e">
        <f t="shared" si="24"/>
        <v>#VALUE!</v>
      </c>
      <c r="AB180" s="320" t="e">
        <f t="shared" si="25"/>
        <v>#VALUE!</v>
      </c>
      <c r="AC180" s="320" t="e">
        <f t="shared" si="26"/>
        <v>#VALUE!</v>
      </c>
    </row>
    <row r="181" spans="2:29" s="30" customFormat="1" ht="30" customHeight="1">
      <c r="B181" s="345">
        <v>160</v>
      </c>
      <c r="C181" s="302" t="str">
        <f t="array" ref="C181">IF('GRR Data'!C164="","",'GRR Data'!C164)</f>
        <v/>
      </c>
      <c r="D181" s="302" t="str">
        <f t="array" ref="D181">IF('GRR Data'!D164="","",'GRR Data'!D164)</f>
        <v/>
      </c>
      <c r="E181" s="300" t="str">
        <f t="array" ref="E181">IF('GRR Data'!G164="","",'GRR Data'!G164)</f>
        <v/>
      </c>
      <c r="F181" s="300" t="str">
        <f t="array" ref="F181">IF('GRR Data'!H164="","",'GRR Data'!H164)</f>
        <v/>
      </c>
      <c r="G181" s="300" t="str">
        <f t="array" ref="G181">IF('GRR Data'!K164="","",'GRR Data'!K164)</f>
        <v/>
      </c>
      <c r="H181" s="291" t="e">
        <v>#VALUE!</v>
      </c>
      <c r="I181" s="335" t="e">
        <v>#VALUE!</v>
      </c>
      <c r="J181" s="291" t="e">
        <v>#VALUE!</v>
      </c>
      <c r="K181" s="282" t="str">
        <v/>
      </c>
      <c r="L181" s="282" t="str">
        <v/>
      </c>
      <c r="M181" s="288" t="str" cm="1">
        <f t="array" ref="M181">IF($C181="","",_xlfn.XLOOKUP($C181&amp;M$21,#REF!&amp;#REF!,#REF!))</f>
        <v/>
      </c>
      <c r="N181" s="288" t="str" cm="1">
        <f t="array" ref="N181">IF($C181="","",_xlfn.XLOOKUP($C181&amp;N$21,#REF!&amp;#REF!,#REF!))</f>
        <v/>
      </c>
      <c r="O181" s="288" t="str" cm="1">
        <f t="array" ref="O181">IF($C181="","",_xlfn.XLOOKUP($C181&amp;O$21,#REF!&amp;#REF!,#REF!))</f>
        <v/>
      </c>
      <c r="P181" s="288" t="str" cm="1">
        <f t="array" ref="P181">IF($C181="","",_xlfn.XLOOKUP($C181&amp;P$21,#REF!&amp;#REF!,#REF!))</f>
        <v/>
      </c>
      <c r="Q181" s="288" t="str" cm="1">
        <f t="array" ref="Q181">IF($C181="","",_xlfn.XLOOKUP($C181&amp;Q$21,#REF!&amp;#REF!,#REF!))</f>
        <v/>
      </c>
      <c r="R181" s="288" t="str" cm="1">
        <f t="array" ref="R181">IF($C181="","",_xlfn.XLOOKUP($C181&amp;R$21,#REF!&amp;#REF!,#REF!))</f>
        <v/>
      </c>
      <c r="S181" s="288" t="str" cm="1">
        <f t="array" ref="S181">IF($C181="","",_xlfn.XLOOKUP($C181&amp;S$21,#REF!&amp;#REF!,#REF!))</f>
        <v/>
      </c>
      <c r="T181" s="288" t="str" cm="1">
        <f t="array" ref="T181">IF($C181="","",_xlfn.XLOOKUP($C181&amp;T$21,#REF!&amp;#REF!,#REF!))</f>
        <v/>
      </c>
      <c r="U181" s="600"/>
      <c r="V181" s="601"/>
      <c r="W181" s="308"/>
      <c r="X181" s="320" t="e">
        <f t="shared" si="27"/>
        <v>#VALUE!</v>
      </c>
      <c r="Y181" s="320" t="e">
        <f t="shared" si="28"/>
        <v>#VALUE!</v>
      </c>
      <c r="Z181" s="320" t="e">
        <f t="shared" si="29"/>
        <v>#VALUE!</v>
      </c>
      <c r="AA181" s="320" t="e">
        <f t="shared" si="24"/>
        <v>#VALUE!</v>
      </c>
      <c r="AB181" s="320" t="e">
        <f t="shared" si="25"/>
        <v>#VALUE!</v>
      </c>
      <c r="AC181" s="320" t="e">
        <f t="shared" si="26"/>
        <v>#VALUE!</v>
      </c>
    </row>
    <row r="182" spans="2:29" s="30" customFormat="1" ht="30" customHeight="1">
      <c r="B182" s="345">
        <v>161</v>
      </c>
      <c r="C182" s="302" t="str">
        <f t="array" ref="C182">IF('GRR Data'!C165="","",'GRR Data'!C165)</f>
        <v/>
      </c>
      <c r="D182" s="302" t="str">
        <f t="array" ref="D182">IF('GRR Data'!D165="","",'GRR Data'!D165)</f>
        <v/>
      </c>
      <c r="E182" s="300" t="str">
        <f t="array" ref="E182">IF('GRR Data'!G165="","",'GRR Data'!G165)</f>
        <v/>
      </c>
      <c r="F182" s="300" t="str">
        <f t="array" ref="F182">IF('GRR Data'!H165="","",'GRR Data'!H165)</f>
        <v/>
      </c>
      <c r="G182" s="300" t="str">
        <f t="array" ref="G182">IF('GRR Data'!K165="","",'GRR Data'!K165)</f>
        <v/>
      </c>
      <c r="H182" s="291" t="e">
        <v>#VALUE!</v>
      </c>
      <c r="I182" s="335" t="e">
        <v>#VALUE!</v>
      </c>
      <c r="J182" s="291" t="e">
        <v>#VALUE!</v>
      </c>
      <c r="K182" s="282" t="str">
        <v/>
      </c>
      <c r="L182" s="282" t="str">
        <v/>
      </c>
      <c r="M182" s="288" t="str" cm="1">
        <f t="array" ref="M182">IF($C182="","",_xlfn.XLOOKUP($C182&amp;M$21,#REF!&amp;#REF!,#REF!))</f>
        <v/>
      </c>
      <c r="N182" s="288" t="str" cm="1">
        <f t="array" ref="N182">IF($C182="","",_xlfn.XLOOKUP($C182&amp;N$21,#REF!&amp;#REF!,#REF!))</f>
        <v/>
      </c>
      <c r="O182" s="288" t="str" cm="1">
        <f t="array" ref="O182">IF($C182="","",_xlfn.XLOOKUP($C182&amp;O$21,#REF!&amp;#REF!,#REF!))</f>
        <v/>
      </c>
      <c r="P182" s="288" t="str" cm="1">
        <f t="array" ref="P182">IF($C182="","",_xlfn.XLOOKUP($C182&amp;P$21,#REF!&amp;#REF!,#REF!))</f>
        <v/>
      </c>
      <c r="Q182" s="288" t="str" cm="1">
        <f t="array" ref="Q182">IF($C182="","",_xlfn.XLOOKUP($C182&amp;Q$21,#REF!&amp;#REF!,#REF!))</f>
        <v/>
      </c>
      <c r="R182" s="288" t="str" cm="1">
        <f t="array" ref="R182">IF($C182="","",_xlfn.XLOOKUP($C182&amp;R$21,#REF!&amp;#REF!,#REF!))</f>
        <v/>
      </c>
      <c r="S182" s="288" t="str" cm="1">
        <f t="array" ref="S182">IF($C182="","",_xlfn.XLOOKUP($C182&amp;S$21,#REF!&amp;#REF!,#REF!))</f>
        <v/>
      </c>
      <c r="T182" s="288" t="str" cm="1">
        <f t="array" ref="T182">IF($C182="","",_xlfn.XLOOKUP($C182&amp;T$21,#REF!&amp;#REF!,#REF!))</f>
        <v/>
      </c>
      <c r="U182" s="600"/>
      <c r="V182" s="601"/>
      <c r="W182" s="308"/>
      <c r="X182" s="320" t="e">
        <f t="shared" si="27"/>
        <v>#VALUE!</v>
      </c>
      <c r="Y182" s="320" t="e">
        <f t="shared" si="28"/>
        <v>#VALUE!</v>
      </c>
      <c r="Z182" s="320" t="e">
        <f t="shared" si="29"/>
        <v>#VALUE!</v>
      </c>
      <c r="AA182" s="320" t="e">
        <f t="shared" si="24"/>
        <v>#VALUE!</v>
      </c>
      <c r="AB182" s="320" t="e">
        <f t="shared" si="25"/>
        <v>#VALUE!</v>
      </c>
      <c r="AC182" s="320" t="e">
        <f t="shared" si="26"/>
        <v>#VALUE!</v>
      </c>
    </row>
    <row r="183" spans="2:29" s="30" customFormat="1" ht="30" customHeight="1">
      <c r="B183" s="345">
        <v>162</v>
      </c>
      <c r="C183" s="302" t="str">
        <f t="array" ref="C183">IF('GRR Data'!C166="","",'GRR Data'!C166)</f>
        <v/>
      </c>
      <c r="D183" s="302" t="str">
        <f t="array" ref="D183">IF('GRR Data'!D166="","",'GRR Data'!D166)</f>
        <v/>
      </c>
      <c r="E183" s="300" t="str">
        <f t="array" ref="E183">IF('GRR Data'!G166="","",'GRR Data'!G166)</f>
        <v/>
      </c>
      <c r="F183" s="300" t="str">
        <f t="array" ref="F183">IF('GRR Data'!H166="","",'GRR Data'!H166)</f>
        <v/>
      </c>
      <c r="G183" s="300" t="str">
        <f t="array" ref="G183">IF('GRR Data'!K166="","",'GRR Data'!K166)</f>
        <v/>
      </c>
      <c r="H183" s="291" t="e">
        <v>#VALUE!</v>
      </c>
      <c r="I183" s="335" t="e">
        <v>#VALUE!</v>
      </c>
      <c r="J183" s="291" t="e">
        <v>#VALUE!</v>
      </c>
      <c r="K183" s="282" t="str">
        <v/>
      </c>
      <c r="L183" s="282" t="str">
        <v/>
      </c>
      <c r="M183" s="288" t="str" cm="1">
        <f t="array" ref="M183">IF($C183="","",_xlfn.XLOOKUP($C183&amp;M$21,#REF!&amp;#REF!,#REF!))</f>
        <v/>
      </c>
      <c r="N183" s="288" t="str" cm="1">
        <f t="array" ref="N183">IF($C183="","",_xlfn.XLOOKUP($C183&amp;N$21,#REF!&amp;#REF!,#REF!))</f>
        <v/>
      </c>
      <c r="O183" s="288" t="str" cm="1">
        <f t="array" ref="O183">IF($C183="","",_xlfn.XLOOKUP($C183&amp;O$21,#REF!&amp;#REF!,#REF!))</f>
        <v/>
      </c>
      <c r="P183" s="288" t="str" cm="1">
        <f t="array" ref="P183">IF($C183="","",_xlfn.XLOOKUP($C183&amp;P$21,#REF!&amp;#REF!,#REF!))</f>
        <v/>
      </c>
      <c r="Q183" s="288" t="str" cm="1">
        <f t="array" ref="Q183">IF($C183="","",_xlfn.XLOOKUP($C183&amp;Q$21,#REF!&amp;#REF!,#REF!))</f>
        <v/>
      </c>
      <c r="R183" s="288" t="str" cm="1">
        <f t="array" ref="R183">IF($C183="","",_xlfn.XLOOKUP($C183&amp;R$21,#REF!&amp;#REF!,#REF!))</f>
        <v/>
      </c>
      <c r="S183" s="288" t="str" cm="1">
        <f t="array" ref="S183">IF($C183="","",_xlfn.XLOOKUP($C183&amp;S$21,#REF!&amp;#REF!,#REF!))</f>
        <v/>
      </c>
      <c r="T183" s="288" t="str" cm="1">
        <f t="array" ref="T183">IF($C183="","",_xlfn.XLOOKUP($C183&amp;T$21,#REF!&amp;#REF!,#REF!))</f>
        <v/>
      </c>
      <c r="U183" s="600"/>
      <c r="V183" s="601"/>
      <c r="W183" s="308"/>
      <c r="X183" s="320" t="e">
        <f t="shared" si="27"/>
        <v>#VALUE!</v>
      </c>
      <c r="Y183" s="320" t="e">
        <f t="shared" si="28"/>
        <v>#VALUE!</v>
      </c>
      <c r="Z183" s="320" t="e">
        <f t="shared" si="29"/>
        <v>#VALUE!</v>
      </c>
      <c r="AA183" s="320" t="e">
        <f t="shared" si="24"/>
        <v>#VALUE!</v>
      </c>
      <c r="AB183" s="320" t="e">
        <f t="shared" si="25"/>
        <v>#VALUE!</v>
      </c>
      <c r="AC183" s="320" t="e">
        <f t="shared" si="26"/>
        <v>#VALUE!</v>
      </c>
    </row>
    <row r="184" spans="2:29" s="30" customFormat="1" ht="30" customHeight="1">
      <c r="B184" s="345">
        <v>163</v>
      </c>
      <c r="C184" s="302" t="str">
        <f t="array" ref="C184">IF('GRR Data'!C167="","",'GRR Data'!C167)</f>
        <v/>
      </c>
      <c r="D184" s="302" t="str">
        <f t="array" ref="D184">IF('GRR Data'!D167="","",'GRR Data'!D167)</f>
        <v/>
      </c>
      <c r="E184" s="300" t="str">
        <f t="array" ref="E184">IF('GRR Data'!G167="","",'GRR Data'!G167)</f>
        <v/>
      </c>
      <c r="F184" s="300" t="str">
        <f t="array" ref="F184">IF('GRR Data'!H167="","",'GRR Data'!H167)</f>
        <v/>
      </c>
      <c r="G184" s="300" t="str">
        <f t="array" ref="G184">IF('GRR Data'!K167="","",'GRR Data'!K167)</f>
        <v/>
      </c>
      <c r="H184" s="291" t="e">
        <v>#VALUE!</v>
      </c>
      <c r="I184" s="335" t="e">
        <v>#VALUE!</v>
      </c>
      <c r="J184" s="291" t="e">
        <v>#VALUE!</v>
      </c>
      <c r="K184" s="282" t="str">
        <v/>
      </c>
      <c r="L184" s="282" t="str">
        <v/>
      </c>
      <c r="M184" s="288" t="str" cm="1">
        <f t="array" ref="M184">IF($C184="","",_xlfn.XLOOKUP($C184&amp;M$21,#REF!&amp;#REF!,#REF!))</f>
        <v/>
      </c>
      <c r="N184" s="288" t="str" cm="1">
        <f t="array" ref="N184">IF($C184="","",_xlfn.XLOOKUP($C184&amp;N$21,#REF!&amp;#REF!,#REF!))</f>
        <v/>
      </c>
      <c r="O184" s="288" t="str" cm="1">
        <f t="array" ref="O184">IF($C184="","",_xlfn.XLOOKUP($C184&amp;O$21,#REF!&amp;#REF!,#REF!))</f>
        <v/>
      </c>
      <c r="P184" s="288" t="str" cm="1">
        <f t="array" ref="P184">IF($C184="","",_xlfn.XLOOKUP($C184&amp;P$21,#REF!&amp;#REF!,#REF!))</f>
        <v/>
      </c>
      <c r="Q184" s="288" t="str" cm="1">
        <f t="array" ref="Q184">IF($C184="","",_xlfn.XLOOKUP($C184&amp;Q$21,#REF!&amp;#REF!,#REF!))</f>
        <v/>
      </c>
      <c r="R184" s="288" t="str" cm="1">
        <f t="array" ref="R184">IF($C184="","",_xlfn.XLOOKUP($C184&amp;R$21,#REF!&amp;#REF!,#REF!))</f>
        <v/>
      </c>
      <c r="S184" s="288" t="str" cm="1">
        <f t="array" ref="S184">IF($C184="","",_xlfn.XLOOKUP($C184&amp;S$21,#REF!&amp;#REF!,#REF!))</f>
        <v/>
      </c>
      <c r="T184" s="288" t="str" cm="1">
        <f t="array" ref="T184">IF($C184="","",_xlfn.XLOOKUP($C184&amp;T$21,#REF!&amp;#REF!,#REF!))</f>
        <v/>
      </c>
      <c r="U184" s="600"/>
      <c r="V184" s="601"/>
      <c r="W184" s="308"/>
      <c r="X184" s="320" t="e">
        <f t="shared" si="27"/>
        <v>#VALUE!</v>
      </c>
      <c r="Y184" s="320" t="e">
        <f t="shared" si="28"/>
        <v>#VALUE!</v>
      </c>
      <c r="Z184" s="320" t="e">
        <f t="shared" si="29"/>
        <v>#VALUE!</v>
      </c>
      <c r="AA184" s="320" t="e">
        <f t="shared" si="24"/>
        <v>#VALUE!</v>
      </c>
      <c r="AB184" s="320" t="e">
        <f t="shared" si="25"/>
        <v>#VALUE!</v>
      </c>
      <c r="AC184" s="320" t="e">
        <f t="shared" si="26"/>
        <v>#VALUE!</v>
      </c>
    </row>
    <row r="185" spans="2:29" s="30" customFormat="1" ht="30" customHeight="1">
      <c r="B185" s="345">
        <v>164</v>
      </c>
      <c r="C185" s="302" t="str">
        <f t="array" ref="C185">IF('GRR Data'!C168="","",'GRR Data'!C168)</f>
        <v/>
      </c>
      <c r="D185" s="302" t="str">
        <f t="array" ref="D185">IF('GRR Data'!D168="","",'GRR Data'!D168)</f>
        <v/>
      </c>
      <c r="E185" s="300" t="str">
        <f t="array" ref="E185">IF('GRR Data'!G168="","",'GRR Data'!G168)</f>
        <v/>
      </c>
      <c r="F185" s="300" t="str">
        <f t="array" ref="F185">IF('GRR Data'!H168="","",'GRR Data'!H168)</f>
        <v/>
      </c>
      <c r="G185" s="300" t="str">
        <f t="array" ref="G185">IF('GRR Data'!K168="","",'GRR Data'!K168)</f>
        <v/>
      </c>
      <c r="H185" s="291" t="e">
        <v>#VALUE!</v>
      </c>
      <c r="I185" s="335" t="e">
        <v>#VALUE!</v>
      </c>
      <c r="J185" s="291" t="e">
        <v>#VALUE!</v>
      </c>
      <c r="K185" s="282" t="str">
        <v/>
      </c>
      <c r="L185" s="282" t="str">
        <v/>
      </c>
      <c r="M185" s="288" t="str" cm="1">
        <f t="array" ref="M185">IF($C185="","",_xlfn.XLOOKUP($C185&amp;M$21,#REF!&amp;#REF!,#REF!))</f>
        <v/>
      </c>
      <c r="N185" s="288" t="str" cm="1">
        <f t="array" ref="N185">IF($C185="","",_xlfn.XLOOKUP($C185&amp;N$21,#REF!&amp;#REF!,#REF!))</f>
        <v/>
      </c>
      <c r="O185" s="288" t="str" cm="1">
        <f t="array" ref="O185">IF($C185="","",_xlfn.XLOOKUP($C185&amp;O$21,#REF!&amp;#REF!,#REF!))</f>
        <v/>
      </c>
      <c r="P185" s="288" t="str" cm="1">
        <f t="array" ref="P185">IF($C185="","",_xlfn.XLOOKUP($C185&amp;P$21,#REF!&amp;#REF!,#REF!))</f>
        <v/>
      </c>
      <c r="Q185" s="288" t="str" cm="1">
        <f t="array" ref="Q185">IF($C185="","",_xlfn.XLOOKUP($C185&amp;Q$21,#REF!&amp;#REF!,#REF!))</f>
        <v/>
      </c>
      <c r="R185" s="288" t="str" cm="1">
        <f t="array" ref="R185">IF($C185="","",_xlfn.XLOOKUP($C185&amp;R$21,#REF!&amp;#REF!,#REF!))</f>
        <v/>
      </c>
      <c r="S185" s="288" t="str" cm="1">
        <f t="array" ref="S185">IF($C185="","",_xlfn.XLOOKUP($C185&amp;S$21,#REF!&amp;#REF!,#REF!))</f>
        <v/>
      </c>
      <c r="T185" s="288" t="str" cm="1">
        <f t="array" ref="T185">IF($C185="","",_xlfn.XLOOKUP($C185&amp;T$21,#REF!&amp;#REF!,#REF!))</f>
        <v/>
      </c>
      <c r="U185" s="600"/>
      <c r="V185" s="601"/>
      <c r="W185" s="308"/>
      <c r="X185" s="320" t="e">
        <f t="shared" si="27"/>
        <v>#VALUE!</v>
      </c>
      <c r="Y185" s="320" t="e">
        <f t="shared" si="28"/>
        <v>#VALUE!</v>
      </c>
      <c r="Z185" s="320" t="e">
        <f t="shared" si="29"/>
        <v>#VALUE!</v>
      </c>
      <c r="AA185" s="320" t="e">
        <f t="shared" si="24"/>
        <v>#VALUE!</v>
      </c>
      <c r="AB185" s="320" t="e">
        <f t="shared" si="25"/>
        <v>#VALUE!</v>
      </c>
      <c r="AC185" s="320" t="e">
        <f t="shared" si="26"/>
        <v>#VALUE!</v>
      </c>
    </row>
    <row r="186" spans="2:29" s="30" customFormat="1" ht="30" customHeight="1">
      <c r="B186" s="345">
        <v>165</v>
      </c>
      <c r="C186" s="302" t="str">
        <f t="array" ref="C186">IF('GRR Data'!C169="","",'GRR Data'!C169)</f>
        <v/>
      </c>
      <c r="D186" s="302" t="str">
        <f t="array" ref="D186">IF('GRR Data'!D169="","",'GRR Data'!D169)</f>
        <v/>
      </c>
      <c r="E186" s="300" t="str">
        <f t="array" ref="E186">IF('GRR Data'!G169="","",'GRR Data'!G169)</f>
        <v/>
      </c>
      <c r="F186" s="300" t="str">
        <f t="array" ref="F186">IF('GRR Data'!H169="","",'GRR Data'!H169)</f>
        <v/>
      </c>
      <c r="G186" s="300" t="str">
        <f t="array" ref="G186">IF('GRR Data'!K169="","",'GRR Data'!K169)</f>
        <v/>
      </c>
      <c r="H186" s="291" t="e">
        <v>#VALUE!</v>
      </c>
      <c r="I186" s="335" t="e">
        <v>#VALUE!</v>
      </c>
      <c r="J186" s="291" t="e">
        <v>#VALUE!</v>
      </c>
      <c r="K186" s="282" t="str">
        <v/>
      </c>
      <c r="L186" s="282" t="str">
        <v/>
      </c>
      <c r="M186" s="288" t="str" cm="1">
        <f t="array" ref="M186">IF($C186="","",_xlfn.XLOOKUP($C186&amp;M$21,#REF!&amp;#REF!,#REF!))</f>
        <v/>
      </c>
      <c r="N186" s="288" t="str" cm="1">
        <f t="array" ref="N186">IF($C186="","",_xlfn.XLOOKUP($C186&amp;N$21,#REF!&amp;#REF!,#REF!))</f>
        <v/>
      </c>
      <c r="O186" s="288" t="str" cm="1">
        <f t="array" ref="O186">IF($C186="","",_xlfn.XLOOKUP($C186&amp;O$21,#REF!&amp;#REF!,#REF!))</f>
        <v/>
      </c>
      <c r="P186" s="288" t="str" cm="1">
        <f t="array" ref="P186">IF($C186="","",_xlfn.XLOOKUP($C186&amp;P$21,#REF!&amp;#REF!,#REF!))</f>
        <v/>
      </c>
      <c r="Q186" s="288" t="str" cm="1">
        <f t="array" ref="Q186">IF($C186="","",_xlfn.XLOOKUP($C186&amp;Q$21,#REF!&amp;#REF!,#REF!))</f>
        <v/>
      </c>
      <c r="R186" s="288" t="str" cm="1">
        <f t="array" ref="R186">IF($C186="","",_xlfn.XLOOKUP($C186&amp;R$21,#REF!&amp;#REF!,#REF!))</f>
        <v/>
      </c>
      <c r="S186" s="288" t="str" cm="1">
        <f t="array" ref="S186">IF($C186="","",_xlfn.XLOOKUP($C186&amp;S$21,#REF!&amp;#REF!,#REF!))</f>
        <v/>
      </c>
      <c r="T186" s="288" t="str" cm="1">
        <f t="array" ref="T186">IF($C186="","",_xlfn.XLOOKUP($C186&amp;T$21,#REF!&amp;#REF!,#REF!))</f>
        <v/>
      </c>
      <c r="U186" s="600"/>
      <c r="V186" s="601"/>
      <c r="W186" s="308"/>
      <c r="X186" s="320" t="e">
        <f t="shared" si="27"/>
        <v>#VALUE!</v>
      </c>
      <c r="Y186" s="320" t="e">
        <f t="shared" si="28"/>
        <v>#VALUE!</v>
      </c>
      <c r="Z186" s="320" t="e">
        <f t="shared" si="29"/>
        <v>#VALUE!</v>
      </c>
      <c r="AA186" s="320" t="e">
        <f t="shared" si="24"/>
        <v>#VALUE!</v>
      </c>
      <c r="AB186" s="320" t="e">
        <f t="shared" si="25"/>
        <v>#VALUE!</v>
      </c>
      <c r="AC186" s="320" t="e">
        <f t="shared" si="26"/>
        <v>#VALUE!</v>
      </c>
    </row>
    <row r="187" spans="2:29" s="30" customFormat="1" ht="30" customHeight="1">
      <c r="B187" s="345">
        <v>166</v>
      </c>
      <c r="C187" s="302" t="str">
        <f t="array" ref="C187">IF('GRR Data'!C170="","",'GRR Data'!C170)</f>
        <v/>
      </c>
      <c r="D187" s="302" t="str">
        <f t="array" ref="D187">IF('GRR Data'!D170="","",'GRR Data'!D170)</f>
        <v/>
      </c>
      <c r="E187" s="300" t="str">
        <f t="array" ref="E187">IF('GRR Data'!G170="","",'GRR Data'!G170)</f>
        <v/>
      </c>
      <c r="F187" s="300" t="str">
        <f t="array" ref="F187">IF('GRR Data'!H170="","",'GRR Data'!H170)</f>
        <v/>
      </c>
      <c r="G187" s="300" t="str">
        <f t="array" ref="G187">IF('GRR Data'!K170="","",'GRR Data'!K170)</f>
        <v/>
      </c>
      <c r="H187" s="291" t="e">
        <v>#VALUE!</v>
      </c>
      <c r="I187" s="335" t="e">
        <v>#VALUE!</v>
      </c>
      <c r="J187" s="291" t="e">
        <v>#VALUE!</v>
      </c>
      <c r="K187" s="282" t="str">
        <v/>
      </c>
      <c r="L187" s="282" t="str">
        <v/>
      </c>
      <c r="M187" s="288" t="str" cm="1">
        <f t="array" ref="M187">IF($C187="","",_xlfn.XLOOKUP($C187&amp;M$21,#REF!&amp;#REF!,#REF!))</f>
        <v/>
      </c>
      <c r="N187" s="288" t="str" cm="1">
        <f t="array" ref="N187">IF($C187="","",_xlfn.XLOOKUP($C187&amp;N$21,#REF!&amp;#REF!,#REF!))</f>
        <v/>
      </c>
      <c r="O187" s="288" t="str" cm="1">
        <f t="array" ref="O187">IF($C187="","",_xlfn.XLOOKUP($C187&amp;O$21,#REF!&amp;#REF!,#REF!))</f>
        <v/>
      </c>
      <c r="P187" s="288" t="str" cm="1">
        <f t="array" ref="P187">IF($C187="","",_xlfn.XLOOKUP($C187&amp;P$21,#REF!&amp;#REF!,#REF!))</f>
        <v/>
      </c>
      <c r="Q187" s="288" t="str" cm="1">
        <f t="array" ref="Q187">IF($C187="","",_xlfn.XLOOKUP($C187&amp;Q$21,#REF!&amp;#REF!,#REF!))</f>
        <v/>
      </c>
      <c r="R187" s="288" t="str" cm="1">
        <f t="array" ref="R187">IF($C187="","",_xlfn.XLOOKUP($C187&amp;R$21,#REF!&amp;#REF!,#REF!))</f>
        <v/>
      </c>
      <c r="S187" s="288" t="str" cm="1">
        <f t="array" ref="S187">IF($C187="","",_xlfn.XLOOKUP($C187&amp;S$21,#REF!&amp;#REF!,#REF!))</f>
        <v/>
      </c>
      <c r="T187" s="288" t="str" cm="1">
        <f t="array" ref="T187">IF($C187="","",_xlfn.XLOOKUP($C187&amp;T$21,#REF!&amp;#REF!,#REF!))</f>
        <v/>
      </c>
      <c r="U187" s="600"/>
      <c r="V187" s="601"/>
      <c r="W187" s="308"/>
      <c r="X187" s="320" t="e">
        <f t="shared" si="27"/>
        <v>#VALUE!</v>
      </c>
      <c r="Y187" s="320" t="e">
        <f t="shared" si="28"/>
        <v>#VALUE!</v>
      </c>
      <c r="Z187" s="320" t="e">
        <f t="shared" si="29"/>
        <v>#VALUE!</v>
      </c>
      <c r="AA187" s="320" t="e">
        <f t="shared" si="24"/>
        <v>#VALUE!</v>
      </c>
      <c r="AB187" s="320" t="e">
        <f t="shared" si="25"/>
        <v>#VALUE!</v>
      </c>
      <c r="AC187" s="320" t="e">
        <f t="shared" si="26"/>
        <v>#VALUE!</v>
      </c>
    </row>
    <row r="188" spans="2:29" s="30" customFormat="1" ht="30" customHeight="1">
      <c r="B188" s="345">
        <v>167</v>
      </c>
      <c r="C188" s="302" t="str">
        <f t="array" ref="C188">IF('GRR Data'!C171="","",'GRR Data'!C171)</f>
        <v/>
      </c>
      <c r="D188" s="302" t="str">
        <f t="array" ref="D188">IF('GRR Data'!D171="","",'GRR Data'!D171)</f>
        <v/>
      </c>
      <c r="E188" s="300" t="str">
        <f t="array" ref="E188">IF('GRR Data'!G171="","",'GRR Data'!G171)</f>
        <v/>
      </c>
      <c r="F188" s="300" t="str">
        <f t="array" ref="F188">IF('GRR Data'!H171="","",'GRR Data'!H171)</f>
        <v/>
      </c>
      <c r="G188" s="300" t="str">
        <f t="array" ref="G188">IF('GRR Data'!K171="","",'GRR Data'!K171)</f>
        <v/>
      </c>
      <c r="H188" s="291" t="e">
        <v>#VALUE!</v>
      </c>
      <c r="I188" s="335" t="e">
        <v>#VALUE!</v>
      </c>
      <c r="J188" s="291" t="e">
        <v>#VALUE!</v>
      </c>
      <c r="K188" s="282" t="str">
        <v/>
      </c>
      <c r="L188" s="282" t="str">
        <v/>
      </c>
      <c r="M188" s="288" t="str" cm="1">
        <f t="array" ref="M188">IF($C188="","",_xlfn.XLOOKUP($C188&amp;M$21,#REF!&amp;#REF!,#REF!))</f>
        <v/>
      </c>
      <c r="N188" s="288" t="str" cm="1">
        <f t="array" ref="N188">IF($C188="","",_xlfn.XLOOKUP($C188&amp;N$21,#REF!&amp;#REF!,#REF!))</f>
        <v/>
      </c>
      <c r="O188" s="288" t="str" cm="1">
        <f t="array" ref="O188">IF($C188="","",_xlfn.XLOOKUP($C188&amp;O$21,#REF!&amp;#REF!,#REF!))</f>
        <v/>
      </c>
      <c r="P188" s="288" t="str" cm="1">
        <f t="array" ref="P188">IF($C188="","",_xlfn.XLOOKUP($C188&amp;P$21,#REF!&amp;#REF!,#REF!))</f>
        <v/>
      </c>
      <c r="Q188" s="288" t="str" cm="1">
        <f t="array" ref="Q188">IF($C188="","",_xlfn.XLOOKUP($C188&amp;Q$21,#REF!&amp;#REF!,#REF!))</f>
        <v/>
      </c>
      <c r="R188" s="288" t="str" cm="1">
        <f t="array" ref="R188">IF($C188="","",_xlfn.XLOOKUP($C188&amp;R$21,#REF!&amp;#REF!,#REF!))</f>
        <v/>
      </c>
      <c r="S188" s="288" t="str" cm="1">
        <f t="array" ref="S188">IF($C188="","",_xlfn.XLOOKUP($C188&amp;S$21,#REF!&amp;#REF!,#REF!))</f>
        <v/>
      </c>
      <c r="T188" s="288" t="str" cm="1">
        <f t="array" ref="T188">IF($C188="","",_xlfn.XLOOKUP($C188&amp;T$21,#REF!&amp;#REF!,#REF!))</f>
        <v/>
      </c>
      <c r="U188" s="600"/>
      <c r="V188" s="601"/>
      <c r="W188" s="308"/>
      <c r="X188" s="320" t="e">
        <f t="shared" si="27"/>
        <v>#VALUE!</v>
      </c>
      <c r="Y188" s="320" t="e">
        <f t="shared" si="28"/>
        <v>#VALUE!</v>
      </c>
      <c r="Z188" s="320" t="e">
        <f t="shared" si="29"/>
        <v>#VALUE!</v>
      </c>
      <c r="AA188" s="320" t="e">
        <f t="shared" si="24"/>
        <v>#VALUE!</v>
      </c>
      <c r="AB188" s="320" t="e">
        <f t="shared" si="25"/>
        <v>#VALUE!</v>
      </c>
      <c r="AC188" s="320" t="e">
        <f t="shared" si="26"/>
        <v>#VALUE!</v>
      </c>
    </row>
    <row r="189" spans="2:29" s="30" customFormat="1" ht="30" customHeight="1">
      <c r="B189" s="345">
        <v>168</v>
      </c>
      <c r="C189" s="302" t="str">
        <f t="array" ref="C189">IF('GRR Data'!C172="","",'GRR Data'!C172)</f>
        <v/>
      </c>
      <c r="D189" s="302" t="str">
        <f t="array" ref="D189">IF('GRR Data'!D172="","",'GRR Data'!D172)</f>
        <v/>
      </c>
      <c r="E189" s="300" t="str">
        <f t="array" ref="E189">IF('GRR Data'!G172="","",'GRR Data'!G172)</f>
        <v/>
      </c>
      <c r="F189" s="300" t="str">
        <f t="array" ref="F189">IF('GRR Data'!H172="","",'GRR Data'!H172)</f>
        <v/>
      </c>
      <c r="G189" s="300" t="str">
        <f t="array" ref="G189">IF('GRR Data'!K172="","",'GRR Data'!K172)</f>
        <v/>
      </c>
      <c r="H189" s="291" t="e">
        <v>#VALUE!</v>
      </c>
      <c r="I189" s="335" t="e">
        <v>#VALUE!</v>
      </c>
      <c r="J189" s="291" t="e">
        <v>#VALUE!</v>
      </c>
      <c r="K189" s="282" t="str">
        <v/>
      </c>
      <c r="L189" s="282" t="str">
        <v/>
      </c>
      <c r="M189" s="288" t="str" cm="1">
        <f t="array" ref="M189">IF($C189="","",_xlfn.XLOOKUP($C189&amp;M$21,#REF!&amp;#REF!,#REF!))</f>
        <v/>
      </c>
      <c r="N189" s="288" t="str" cm="1">
        <f t="array" ref="N189">IF($C189="","",_xlfn.XLOOKUP($C189&amp;N$21,#REF!&amp;#REF!,#REF!))</f>
        <v/>
      </c>
      <c r="O189" s="288" t="str" cm="1">
        <f t="array" ref="O189">IF($C189="","",_xlfn.XLOOKUP($C189&amp;O$21,#REF!&amp;#REF!,#REF!))</f>
        <v/>
      </c>
      <c r="P189" s="288" t="str" cm="1">
        <f t="array" ref="P189">IF($C189="","",_xlfn.XLOOKUP($C189&amp;P$21,#REF!&amp;#REF!,#REF!))</f>
        <v/>
      </c>
      <c r="Q189" s="288" t="str" cm="1">
        <f t="array" ref="Q189">IF($C189="","",_xlfn.XLOOKUP($C189&amp;Q$21,#REF!&amp;#REF!,#REF!))</f>
        <v/>
      </c>
      <c r="R189" s="288" t="str" cm="1">
        <f t="array" ref="R189">IF($C189="","",_xlfn.XLOOKUP($C189&amp;R$21,#REF!&amp;#REF!,#REF!))</f>
        <v/>
      </c>
      <c r="S189" s="288" t="str" cm="1">
        <f t="array" ref="S189">IF($C189="","",_xlfn.XLOOKUP($C189&amp;S$21,#REF!&amp;#REF!,#REF!))</f>
        <v/>
      </c>
      <c r="T189" s="288" t="str" cm="1">
        <f t="array" ref="T189">IF($C189="","",_xlfn.XLOOKUP($C189&amp;T$21,#REF!&amp;#REF!,#REF!))</f>
        <v/>
      </c>
      <c r="U189" s="600"/>
      <c r="V189" s="601"/>
      <c r="W189" s="308"/>
      <c r="X189" s="320" t="e">
        <f t="shared" si="27"/>
        <v>#VALUE!</v>
      </c>
      <c r="Y189" s="320" t="e">
        <f t="shared" si="28"/>
        <v>#VALUE!</v>
      </c>
      <c r="Z189" s="320" t="e">
        <f t="shared" si="29"/>
        <v>#VALUE!</v>
      </c>
      <c r="AA189" s="320" t="e">
        <f t="shared" si="24"/>
        <v>#VALUE!</v>
      </c>
      <c r="AB189" s="320" t="e">
        <f t="shared" si="25"/>
        <v>#VALUE!</v>
      </c>
      <c r="AC189" s="320" t="e">
        <f t="shared" si="26"/>
        <v>#VALUE!</v>
      </c>
    </row>
    <row r="190" spans="2:29" s="30" customFormat="1" ht="30" customHeight="1">
      <c r="B190" s="345">
        <v>169</v>
      </c>
      <c r="C190" s="302" t="str">
        <f t="array" ref="C190">IF('GRR Data'!C173="","",'GRR Data'!C173)</f>
        <v/>
      </c>
      <c r="D190" s="302" t="str">
        <f t="array" ref="D190">IF('GRR Data'!D173="","",'GRR Data'!D173)</f>
        <v/>
      </c>
      <c r="E190" s="300" t="str">
        <f t="array" ref="E190">IF('GRR Data'!G173="","",'GRR Data'!G173)</f>
        <v/>
      </c>
      <c r="F190" s="300" t="str">
        <f t="array" ref="F190">IF('GRR Data'!H173="","",'GRR Data'!H173)</f>
        <v/>
      </c>
      <c r="G190" s="300" t="str">
        <f t="array" ref="G190">IF('GRR Data'!K173="","",'GRR Data'!K173)</f>
        <v/>
      </c>
      <c r="H190" s="291" t="e">
        <v>#VALUE!</v>
      </c>
      <c r="I190" s="335" t="e">
        <v>#VALUE!</v>
      </c>
      <c r="J190" s="291" t="e">
        <v>#VALUE!</v>
      </c>
      <c r="K190" s="282" t="str">
        <v/>
      </c>
      <c r="L190" s="282" t="str">
        <v/>
      </c>
      <c r="M190" s="288" t="str" cm="1">
        <f t="array" ref="M190">IF($C190="","",_xlfn.XLOOKUP($C190&amp;M$21,#REF!&amp;#REF!,#REF!))</f>
        <v/>
      </c>
      <c r="N190" s="288" t="str" cm="1">
        <f t="array" ref="N190">IF($C190="","",_xlfn.XLOOKUP($C190&amp;N$21,#REF!&amp;#REF!,#REF!))</f>
        <v/>
      </c>
      <c r="O190" s="288" t="str" cm="1">
        <f t="array" ref="O190">IF($C190="","",_xlfn.XLOOKUP($C190&amp;O$21,#REF!&amp;#REF!,#REF!))</f>
        <v/>
      </c>
      <c r="P190" s="288" t="str" cm="1">
        <f t="array" ref="P190">IF($C190="","",_xlfn.XLOOKUP($C190&amp;P$21,#REF!&amp;#REF!,#REF!))</f>
        <v/>
      </c>
      <c r="Q190" s="288" t="str" cm="1">
        <f t="array" ref="Q190">IF($C190="","",_xlfn.XLOOKUP($C190&amp;Q$21,#REF!&amp;#REF!,#REF!))</f>
        <v/>
      </c>
      <c r="R190" s="288" t="str" cm="1">
        <f t="array" ref="R190">IF($C190="","",_xlfn.XLOOKUP($C190&amp;R$21,#REF!&amp;#REF!,#REF!))</f>
        <v/>
      </c>
      <c r="S190" s="288" t="str" cm="1">
        <f t="array" ref="S190">IF($C190="","",_xlfn.XLOOKUP($C190&amp;S$21,#REF!&amp;#REF!,#REF!))</f>
        <v/>
      </c>
      <c r="T190" s="288" t="str" cm="1">
        <f t="array" ref="T190">IF($C190="","",_xlfn.XLOOKUP($C190&amp;T$21,#REF!&amp;#REF!,#REF!))</f>
        <v/>
      </c>
      <c r="U190" s="600"/>
      <c r="V190" s="601"/>
      <c r="W190" s="308"/>
      <c r="X190" s="320" t="e">
        <f t="shared" si="27"/>
        <v>#VALUE!</v>
      </c>
      <c r="Y190" s="320" t="e">
        <f t="shared" si="28"/>
        <v>#VALUE!</v>
      </c>
      <c r="Z190" s="320" t="e">
        <f t="shared" si="29"/>
        <v>#VALUE!</v>
      </c>
      <c r="AA190" s="320" t="e">
        <f t="shared" si="24"/>
        <v>#VALUE!</v>
      </c>
      <c r="AB190" s="320" t="e">
        <f t="shared" si="25"/>
        <v>#VALUE!</v>
      </c>
      <c r="AC190" s="320" t="e">
        <f t="shared" si="26"/>
        <v>#VALUE!</v>
      </c>
    </row>
    <row r="191" spans="2:29" s="30" customFormat="1" ht="30" customHeight="1">
      <c r="B191" s="345">
        <v>170</v>
      </c>
      <c r="C191" s="302" t="str">
        <f t="array" ref="C191">IF('GRR Data'!C174="","",'GRR Data'!C174)</f>
        <v/>
      </c>
      <c r="D191" s="302" t="str">
        <f t="array" ref="D191">IF('GRR Data'!D174="","",'GRR Data'!D174)</f>
        <v/>
      </c>
      <c r="E191" s="300" t="str">
        <f t="array" ref="E191">IF('GRR Data'!G174="","",'GRR Data'!G174)</f>
        <v/>
      </c>
      <c r="F191" s="300" t="str">
        <f t="array" ref="F191">IF('GRR Data'!H174="","",'GRR Data'!H174)</f>
        <v/>
      </c>
      <c r="G191" s="300" t="str">
        <f t="array" ref="G191">IF('GRR Data'!K174="","",'GRR Data'!K174)</f>
        <v/>
      </c>
      <c r="H191" s="291" t="e">
        <v>#VALUE!</v>
      </c>
      <c r="I191" s="335" t="e">
        <v>#VALUE!</v>
      </c>
      <c r="J191" s="291" t="e">
        <v>#VALUE!</v>
      </c>
      <c r="K191" s="282" t="str">
        <v/>
      </c>
      <c r="L191" s="282" t="str">
        <v/>
      </c>
      <c r="M191" s="288" t="str" cm="1">
        <f t="array" ref="M191">IF($C191="","",_xlfn.XLOOKUP($C191&amp;M$21,#REF!&amp;#REF!,#REF!))</f>
        <v/>
      </c>
      <c r="N191" s="288" t="str" cm="1">
        <f t="array" ref="N191">IF($C191="","",_xlfn.XLOOKUP($C191&amp;N$21,#REF!&amp;#REF!,#REF!))</f>
        <v/>
      </c>
      <c r="O191" s="288" t="str" cm="1">
        <f t="array" ref="O191">IF($C191="","",_xlfn.XLOOKUP($C191&amp;O$21,#REF!&amp;#REF!,#REF!))</f>
        <v/>
      </c>
      <c r="P191" s="288" t="str" cm="1">
        <f t="array" ref="P191">IF($C191="","",_xlfn.XLOOKUP($C191&amp;P$21,#REF!&amp;#REF!,#REF!))</f>
        <v/>
      </c>
      <c r="Q191" s="288" t="str" cm="1">
        <f t="array" ref="Q191">IF($C191="","",_xlfn.XLOOKUP($C191&amp;Q$21,#REF!&amp;#REF!,#REF!))</f>
        <v/>
      </c>
      <c r="R191" s="288" t="str" cm="1">
        <f t="array" ref="R191">IF($C191="","",_xlfn.XLOOKUP($C191&amp;R$21,#REF!&amp;#REF!,#REF!))</f>
        <v/>
      </c>
      <c r="S191" s="288" t="str" cm="1">
        <f t="array" ref="S191">IF($C191="","",_xlfn.XLOOKUP($C191&amp;S$21,#REF!&amp;#REF!,#REF!))</f>
        <v/>
      </c>
      <c r="T191" s="288" t="str" cm="1">
        <f t="array" ref="T191">IF($C191="","",_xlfn.XLOOKUP($C191&amp;T$21,#REF!&amp;#REF!,#REF!))</f>
        <v/>
      </c>
      <c r="U191" s="600"/>
      <c r="V191" s="601"/>
      <c r="W191" s="308"/>
      <c r="X191" s="320" t="e">
        <f t="shared" si="27"/>
        <v>#VALUE!</v>
      </c>
      <c r="Y191" s="320" t="e">
        <f t="shared" si="28"/>
        <v>#VALUE!</v>
      </c>
      <c r="Z191" s="320" t="e">
        <f t="shared" si="29"/>
        <v>#VALUE!</v>
      </c>
      <c r="AA191" s="320" t="e">
        <f t="shared" si="24"/>
        <v>#VALUE!</v>
      </c>
      <c r="AB191" s="320" t="e">
        <f t="shared" si="25"/>
        <v>#VALUE!</v>
      </c>
      <c r="AC191" s="320" t="e">
        <f t="shared" si="26"/>
        <v>#VALUE!</v>
      </c>
    </row>
    <row r="192" spans="2:29" s="30" customFormat="1" ht="30" customHeight="1">
      <c r="B192" s="345">
        <v>171</v>
      </c>
      <c r="C192" s="302" t="str">
        <f t="array" ref="C192">IF('GRR Data'!C175="","",'GRR Data'!C175)</f>
        <v/>
      </c>
      <c r="D192" s="302" t="str">
        <f t="array" ref="D192">IF('GRR Data'!D175="","",'GRR Data'!D175)</f>
        <v/>
      </c>
      <c r="E192" s="300" t="str">
        <f t="array" ref="E192">IF('GRR Data'!G175="","",'GRR Data'!G175)</f>
        <v/>
      </c>
      <c r="F192" s="300" t="str">
        <f t="array" ref="F192">IF('GRR Data'!H175="","",'GRR Data'!H175)</f>
        <v/>
      </c>
      <c r="G192" s="300" t="str">
        <f t="array" ref="G192">IF('GRR Data'!K175="","",'GRR Data'!K175)</f>
        <v/>
      </c>
      <c r="H192" s="291" t="e">
        <v>#VALUE!</v>
      </c>
      <c r="I192" s="335" t="e">
        <v>#VALUE!</v>
      </c>
      <c r="J192" s="291" t="e">
        <v>#VALUE!</v>
      </c>
      <c r="K192" s="282" t="str">
        <v/>
      </c>
      <c r="L192" s="282" t="str">
        <v/>
      </c>
      <c r="M192" s="288" t="str" cm="1">
        <f t="array" ref="M192">IF($C192="","",_xlfn.XLOOKUP($C192&amp;M$21,#REF!&amp;#REF!,#REF!))</f>
        <v/>
      </c>
      <c r="N192" s="288" t="str" cm="1">
        <f t="array" ref="N192">IF($C192="","",_xlfn.XLOOKUP($C192&amp;N$21,#REF!&amp;#REF!,#REF!))</f>
        <v/>
      </c>
      <c r="O192" s="288" t="str" cm="1">
        <f t="array" ref="O192">IF($C192="","",_xlfn.XLOOKUP($C192&amp;O$21,#REF!&amp;#REF!,#REF!))</f>
        <v/>
      </c>
      <c r="P192" s="288" t="str" cm="1">
        <f t="array" ref="P192">IF($C192="","",_xlfn.XLOOKUP($C192&amp;P$21,#REF!&amp;#REF!,#REF!))</f>
        <v/>
      </c>
      <c r="Q192" s="288" t="str" cm="1">
        <f t="array" ref="Q192">IF($C192="","",_xlfn.XLOOKUP($C192&amp;Q$21,#REF!&amp;#REF!,#REF!))</f>
        <v/>
      </c>
      <c r="R192" s="288" t="str" cm="1">
        <f t="array" ref="R192">IF($C192="","",_xlfn.XLOOKUP($C192&amp;R$21,#REF!&amp;#REF!,#REF!))</f>
        <v/>
      </c>
      <c r="S192" s="288" t="str" cm="1">
        <f t="array" ref="S192">IF($C192="","",_xlfn.XLOOKUP($C192&amp;S$21,#REF!&amp;#REF!,#REF!))</f>
        <v/>
      </c>
      <c r="T192" s="288" t="str" cm="1">
        <f t="array" ref="T192">IF($C192="","",_xlfn.XLOOKUP($C192&amp;T$21,#REF!&amp;#REF!,#REF!))</f>
        <v/>
      </c>
      <c r="U192" s="600"/>
      <c r="V192" s="601"/>
      <c r="W192" s="308"/>
      <c r="X192" s="320" t="e">
        <f t="shared" si="27"/>
        <v>#VALUE!</v>
      </c>
      <c r="Y192" s="320" t="e">
        <f t="shared" si="28"/>
        <v>#VALUE!</v>
      </c>
      <c r="Z192" s="320" t="e">
        <f t="shared" si="29"/>
        <v>#VALUE!</v>
      </c>
      <c r="AA192" s="320" t="e">
        <f t="shared" si="24"/>
        <v>#VALUE!</v>
      </c>
      <c r="AB192" s="320" t="e">
        <f t="shared" si="25"/>
        <v>#VALUE!</v>
      </c>
      <c r="AC192" s="320" t="e">
        <f t="shared" si="26"/>
        <v>#VALUE!</v>
      </c>
    </row>
    <row r="193" spans="2:29" s="30" customFormat="1" ht="30" customHeight="1">
      <c r="B193" s="345">
        <v>172</v>
      </c>
      <c r="C193" s="302" t="str">
        <f t="array" ref="C193">IF('GRR Data'!C176="","",'GRR Data'!C176)</f>
        <v/>
      </c>
      <c r="D193" s="302" t="str">
        <f t="array" ref="D193">IF('GRR Data'!D176="","",'GRR Data'!D176)</f>
        <v/>
      </c>
      <c r="E193" s="300" t="str">
        <f t="array" ref="E193">IF('GRR Data'!G176="","",'GRR Data'!G176)</f>
        <v/>
      </c>
      <c r="F193" s="300" t="str">
        <f t="array" ref="F193">IF('GRR Data'!H176="","",'GRR Data'!H176)</f>
        <v/>
      </c>
      <c r="G193" s="300" t="str">
        <f t="array" ref="G193">IF('GRR Data'!K176="","",'GRR Data'!K176)</f>
        <v/>
      </c>
      <c r="H193" s="291" t="e">
        <v>#VALUE!</v>
      </c>
      <c r="I193" s="335" t="e">
        <v>#VALUE!</v>
      </c>
      <c r="J193" s="291" t="e">
        <v>#VALUE!</v>
      </c>
      <c r="K193" s="282" t="str">
        <v/>
      </c>
      <c r="L193" s="282" t="str">
        <v/>
      </c>
      <c r="M193" s="288" t="str" cm="1">
        <f t="array" ref="M193">IF($C193="","",_xlfn.XLOOKUP($C193&amp;M$21,#REF!&amp;#REF!,#REF!))</f>
        <v/>
      </c>
      <c r="N193" s="288" t="str" cm="1">
        <f t="array" ref="N193">IF($C193="","",_xlfn.XLOOKUP($C193&amp;N$21,#REF!&amp;#REF!,#REF!))</f>
        <v/>
      </c>
      <c r="O193" s="288" t="str" cm="1">
        <f t="array" ref="O193">IF($C193="","",_xlfn.XLOOKUP($C193&amp;O$21,#REF!&amp;#REF!,#REF!))</f>
        <v/>
      </c>
      <c r="P193" s="288" t="str" cm="1">
        <f t="array" ref="P193">IF($C193="","",_xlfn.XLOOKUP($C193&amp;P$21,#REF!&amp;#REF!,#REF!))</f>
        <v/>
      </c>
      <c r="Q193" s="288" t="str" cm="1">
        <f t="array" ref="Q193">IF($C193="","",_xlfn.XLOOKUP($C193&amp;Q$21,#REF!&amp;#REF!,#REF!))</f>
        <v/>
      </c>
      <c r="R193" s="288" t="str" cm="1">
        <f t="array" ref="R193">IF($C193="","",_xlfn.XLOOKUP($C193&amp;R$21,#REF!&amp;#REF!,#REF!))</f>
        <v/>
      </c>
      <c r="S193" s="288" t="str" cm="1">
        <f t="array" ref="S193">IF($C193="","",_xlfn.XLOOKUP($C193&amp;S$21,#REF!&amp;#REF!,#REF!))</f>
        <v/>
      </c>
      <c r="T193" s="288" t="str" cm="1">
        <f t="array" ref="T193">IF($C193="","",_xlfn.XLOOKUP($C193&amp;T$21,#REF!&amp;#REF!,#REF!))</f>
        <v/>
      </c>
      <c r="U193" s="600"/>
      <c r="V193" s="601"/>
      <c r="W193" s="308"/>
      <c r="X193" s="320" t="e">
        <f t="shared" si="27"/>
        <v>#VALUE!</v>
      </c>
      <c r="Y193" s="320" t="e">
        <f t="shared" si="28"/>
        <v>#VALUE!</v>
      </c>
      <c r="Z193" s="320" t="e">
        <f t="shared" si="29"/>
        <v>#VALUE!</v>
      </c>
      <c r="AA193" s="320" t="e">
        <f t="shared" si="24"/>
        <v>#VALUE!</v>
      </c>
      <c r="AB193" s="320" t="e">
        <f t="shared" si="25"/>
        <v>#VALUE!</v>
      </c>
      <c r="AC193" s="320" t="e">
        <f t="shared" si="26"/>
        <v>#VALUE!</v>
      </c>
    </row>
    <row r="194" spans="2:29" s="30" customFormat="1" ht="30" customHeight="1">
      <c r="B194" s="345">
        <v>173</v>
      </c>
      <c r="C194" s="302" t="str">
        <f t="array" ref="C194">IF('GRR Data'!C177="","",'GRR Data'!C177)</f>
        <v/>
      </c>
      <c r="D194" s="302" t="str">
        <f t="array" ref="D194">IF('GRR Data'!D177="","",'GRR Data'!D177)</f>
        <v/>
      </c>
      <c r="E194" s="300" t="str">
        <f t="array" ref="E194">IF('GRR Data'!G177="","",'GRR Data'!G177)</f>
        <v/>
      </c>
      <c r="F194" s="300" t="str">
        <f t="array" ref="F194">IF('GRR Data'!H177="","",'GRR Data'!H177)</f>
        <v/>
      </c>
      <c r="G194" s="300" t="str">
        <f t="array" ref="G194">IF('GRR Data'!K177="","",'GRR Data'!K177)</f>
        <v/>
      </c>
      <c r="H194" s="291" t="e">
        <v>#VALUE!</v>
      </c>
      <c r="I194" s="335" t="e">
        <v>#VALUE!</v>
      </c>
      <c r="J194" s="291" t="e">
        <v>#VALUE!</v>
      </c>
      <c r="K194" s="282" t="str">
        <v/>
      </c>
      <c r="L194" s="282" t="str">
        <v/>
      </c>
      <c r="M194" s="288" t="str" cm="1">
        <f t="array" ref="M194">IF($C194="","",_xlfn.XLOOKUP($C194&amp;M$21,#REF!&amp;#REF!,#REF!))</f>
        <v/>
      </c>
      <c r="N194" s="288" t="str" cm="1">
        <f t="array" ref="N194">IF($C194="","",_xlfn.XLOOKUP($C194&amp;N$21,#REF!&amp;#REF!,#REF!))</f>
        <v/>
      </c>
      <c r="O194" s="288" t="str" cm="1">
        <f t="array" ref="O194">IF($C194="","",_xlfn.XLOOKUP($C194&amp;O$21,#REF!&amp;#REF!,#REF!))</f>
        <v/>
      </c>
      <c r="P194" s="288" t="str" cm="1">
        <f t="array" ref="P194">IF($C194="","",_xlfn.XLOOKUP($C194&amp;P$21,#REF!&amp;#REF!,#REF!))</f>
        <v/>
      </c>
      <c r="Q194" s="288" t="str" cm="1">
        <f t="array" ref="Q194">IF($C194="","",_xlfn.XLOOKUP($C194&amp;Q$21,#REF!&amp;#REF!,#REF!))</f>
        <v/>
      </c>
      <c r="R194" s="288" t="str" cm="1">
        <f t="array" ref="R194">IF($C194="","",_xlfn.XLOOKUP($C194&amp;R$21,#REF!&amp;#REF!,#REF!))</f>
        <v/>
      </c>
      <c r="S194" s="288" t="str" cm="1">
        <f t="array" ref="S194">IF($C194="","",_xlfn.XLOOKUP($C194&amp;S$21,#REF!&amp;#REF!,#REF!))</f>
        <v/>
      </c>
      <c r="T194" s="288" t="str" cm="1">
        <f t="array" ref="T194">IF($C194="","",_xlfn.XLOOKUP($C194&amp;T$21,#REF!&amp;#REF!,#REF!))</f>
        <v/>
      </c>
      <c r="U194" s="600"/>
      <c r="V194" s="601"/>
      <c r="W194" s="308"/>
      <c r="X194" s="320" t="e">
        <f t="shared" si="27"/>
        <v>#VALUE!</v>
      </c>
      <c r="Y194" s="320" t="e">
        <f t="shared" si="28"/>
        <v>#VALUE!</v>
      </c>
      <c r="Z194" s="320" t="e">
        <f t="shared" si="29"/>
        <v>#VALUE!</v>
      </c>
      <c r="AA194" s="320" t="e">
        <f t="shared" si="24"/>
        <v>#VALUE!</v>
      </c>
      <c r="AB194" s="320" t="e">
        <f t="shared" si="25"/>
        <v>#VALUE!</v>
      </c>
      <c r="AC194" s="320" t="e">
        <f t="shared" si="26"/>
        <v>#VALUE!</v>
      </c>
    </row>
    <row r="195" spans="2:29" s="30" customFormat="1" ht="30" customHeight="1">
      <c r="B195" s="345">
        <v>174</v>
      </c>
      <c r="C195" s="302" t="str">
        <f t="array" ref="C195">IF('GRR Data'!C178="","",'GRR Data'!C178)</f>
        <v/>
      </c>
      <c r="D195" s="302" t="str">
        <f t="array" ref="D195">IF('GRR Data'!D178="","",'GRR Data'!D178)</f>
        <v/>
      </c>
      <c r="E195" s="300" t="str">
        <f t="array" ref="E195">IF('GRR Data'!G178="","",'GRR Data'!G178)</f>
        <v/>
      </c>
      <c r="F195" s="300" t="str">
        <f t="array" ref="F195">IF('GRR Data'!H178="","",'GRR Data'!H178)</f>
        <v/>
      </c>
      <c r="G195" s="300" t="str">
        <f t="array" ref="G195">IF('GRR Data'!K178="","",'GRR Data'!K178)</f>
        <v/>
      </c>
      <c r="H195" s="291" t="e">
        <v>#VALUE!</v>
      </c>
      <c r="I195" s="335" t="e">
        <v>#VALUE!</v>
      </c>
      <c r="J195" s="291" t="e">
        <v>#VALUE!</v>
      </c>
      <c r="K195" s="282" t="str">
        <v/>
      </c>
      <c r="L195" s="282" t="str">
        <v/>
      </c>
      <c r="M195" s="288" t="str" cm="1">
        <f t="array" ref="M195">IF($C195="","",_xlfn.XLOOKUP($C195&amp;M$21,#REF!&amp;#REF!,#REF!))</f>
        <v/>
      </c>
      <c r="N195" s="288" t="str" cm="1">
        <f t="array" ref="N195">IF($C195="","",_xlfn.XLOOKUP($C195&amp;N$21,#REF!&amp;#REF!,#REF!))</f>
        <v/>
      </c>
      <c r="O195" s="288" t="str" cm="1">
        <f t="array" ref="O195">IF($C195="","",_xlfn.XLOOKUP($C195&amp;O$21,#REF!&amp;#REF!,#REF!))</f>
        <v/>
      </c>
      <c r="P195" s="288" t="str" cm="1">
        <f t="array" ref="P195">IF($C195="","",_xlfn.XLOOKUP($C195&amp;P$21,#REF!&amp;#REF!,#REF!))</f>
        <v/>
      </c>
      <c r="Q195" s="288" t="str" cm="1">
        <f t="array" ref="Q195">IF($C195="","",_xlfn.XLOOKUP($C195&amp;Q$21,#REF!&amp;#REF!,#REF!))</f>
        <v/>
      </c>
      <c r="R195" s="288" t="str" cm="1">
        <f t="array" ref="R195">IF($C195="","",_xlfn.XLOOKUP($C195&amp;R$21,#REF!&amp;#REF!,#REF!))</f>
        <v/>
      </c>
      <c r="S195" s="288" t="str" cm="1">
        <f t="array" ref="S195">IF($C195="","",_xlfn.XLOOKUP($C195&amp;S$21,#REF!&amp;#REF!,#REF!))</f>
        <v/>
      </c>
      <c r="T195" s="288" t="str" cm="1">
        <f t="array" ref="T195">IF($C195="","",_xlfn.XLOOKUP($C195&amp;T$21,#REF!&amp;#REF!,#REF!))</f>
        <v/>
      </c>
      <c r="U195" s="600"/>
      <c r="V195" s="601"/>
      <c r="W195" s="308"/>
      <c r="X195" s="320" t="e">
        <f t="shared" si="27"/>
        <v>#VALUE!</v>
      </c>
      <c r="Y195" s="320" t="e">
        <f t="shared" si="28"/>
        <v>#VALUE!</v>
      </c>
      <c r="Z195" s="320" t="e">
        <f t="shared" si="29"/>
        <v>#VALUE!</v>
      </c>
      <c r="AA195" s="320" t="e">
        <f t="shared" si="24"/>
        <v>#VALUE!</v>
      </c>
      <c r="AB195" s="320" t="e">
        <f t="shared" si="25"/>
        <v>#VALUE!</v>
      </c>
      <c r="AC195" s="320" t="e">
        <f t="shared" si="26"/>
        <v>#VALUE!</v>
      </c>
    </row>
    <row r="196" spans="2:29" s="30" customFormat="1" ht="30" customHeight="1">
      <c r="B196" s="345">
        <v>175</v>
      </c>
      <c r="C196" s="302" t="str">
        <f t="array" ref="C196">IF('GRR Data'!C179="","",'GRR Data'!C179)</f>
        <v/>
      </c>
      <c r="D196" s="302" t="str">
        <f t="array" ref="D196">IF('GRR Data'!D179="","",'GRR Data'!D179)</f>
        <v/>
      </c>
      <c r="E196" s="300" t="str">
        <f t="array" ref="E196">IF('GRR Data'!G179="","",'GRR Data'!G179)</f>
        <v/>
      </c>
      <c r="F196" s="300" t="str">
        <f t="array" ref="F196">IF('GRR Data'!H179="","",'GRR Data'!H179)</f>
        <v/>
      </c>
      <c r="G196" s="300" t="str">
        <f t="array" ref="G196">IF('GRR Data'!K179="","",'GRR Data'!K179)</f>
        <v/>
      </c>
      <c r="H196" s="291" t="e">
        <v>#VALUE!</v>
      </c>
      <c r="I196" s="335" t="e">
        <v>#VALUE!</v>
      </c>
      <c r="J196" s="291" t="e">
        <v>#VALUE!</v>
      </c>
      <c r="K196" s="282" t="str">
        <v/>
      </c>
      <c r="L196" s="282" t="str">
        <v/>
      </c>
      <c r="M196" s="288" t="str" cm="1">
        <f t="array" ref="M196">IF($C196="","",_xlfn.XLOOKUP($C196&amp;M$21,#REF!&amp;#REF!,#REF!))</f>
        <v/>
      </c>
      <c r="N196" s="288" t="str" cm="1">
        <f t="array" ref="N196">IF($C196="","",_xlfn.XLOOKUP($C196&amp;N$21,#REF!&amp;#REF!,#REF!))</f>
        <v/>
      </c>
      <c r="O196" s="288" t="str" cm="1">
        <f t="array" ref="O196">IF($C196="","",_xlfn.XLOOKUP($C196&amp;O$21,#REF!&amp;#REF!,#REF!))</f>
        <v/>
      </c>
      <c r="P196" s="288" t="str" cm="1">
        <f t="array" ref="P196">IF($C196="","",_xlfn.XLOOKUP($C196&amp;P$21,#REF!&amp;#REF!,#REF!))</f>
        <v/>
      </c>
      <c r="Q196" s="288" t="str" cm="1">
        <f t="array" ref="Q196">IF($C196="","",_xlfn.XLOOKUP($C196&amp;Q$21,#REF!&amp;#REF!,#REF!))</f>
        <v/>
      </c>
      <c r="R196" s="288" t="str" cm="1">
        <f t="array" ref="R196">IF($C196="","",_xlfn.XLOOKUP($C196&amp;R$21,#REF!&amp;#REF!,#REF!))</f>
        <v/>
      </c>
      <c r="S196" s="288" t="str" cm="1">
        <f t="array" ref="S196">IF($C196="","",_xlfn.XLOOKUP($C196&amp;S$21,#REF!&amp;#REF!,#REF!))</f>
        <v/>
      </c>
      <c r="T196" s="288" t="str" cm="1">
        <f t="array" ref="T196">IF($C196="","",_xlfn.XLOOKUP($C196&amp;T$21,#REF!&amp;#REF!,#REF!))</f>
        <v/>
      </c>
      <c r="U196" s="600"/>
      <c r="V196" s="601"/>
      <c r="W196" s="308"/>
      <c r="X196" s="320" t="e">
        <f t="shared" si="27"/>
        <v>#VALUE!</v>
      </c>
      <c r="Y196" s="320" t="e">
        <f t="shared" si="28"/>
        <v>#VALUE!</v>
      </c>
      <c r="Z196" s="320" t="e">
        <f t="shared" si="29"/>
        <v>#VALUE!</v>
      </c>
      <c r="AA196" s="320" t="e">
        <f t="shared" si="24"/>
        <v>#VALUE!</v>
      </c>
      <c r="AB196" s="320" t="e">
        <f t="shared" si="25"/>
        <v>#VALUE!</v>
      </c>
      <c r="AC196" s="320" t="e">
        <f t="shared" si="26"/>
        <v>#VALUE!</v>
      </c>
    </row>
    <row r="197" spans="2:29" s="30" customFormat="1" ht="30" customHeight="1">
      <c r="B197" s="345">
        <v>176</v>
      </c>
      <c r="C197" s="302" t="str">
        <f t="array" ref="C197">IF('GRR Data'!C180="","",'GRR Data'!C180)</f>
        <v/>
      </c>
      <c r="D197" s="302" t="str">
        <f t="array" ref="D197">IF('GRR Data'!D180="","",'GRR Data'!D180)</f>
        <v/>
      </c>
      <c r="E197" s="300" t="str">
        <f t="array" ref="E197">IF('GRR Data'!G180="","",'GRR Data'!G180)</f>
        <v/>
      </c>
      <c r="F197" s="300" t="str">
        <f t="array" ref="F197">IF('GRR Data'!H180="","",'GRR Data'!H180)</f>
        <v/>
      </c>
      <c r="G197" s="300" t="str">
        <f t="array" ref="G197">IF('GRR Data'!K180="","",'GRR Data'!K180)</f>
        <v/>
      </c>
      <c r="H197" s="291" t="e">
        <v>#VALUE!</v>
      </c>
      <c r="I197" s="335" t="e">
        <v>#VALUE!</v>
      </c>
      <c r="J197" s="291" t="e">
        <v>#VALUE!</v>
      </c>
      <c r="K197" s="282" t="str">
        <v/>
      </c>
      <c r="L197" s="282" t="str">
        <v/>
      </c>
      <c r="M197" s="288" t="str" cm="1">
        <f t="array" ref="M197">IF($C197="","",_xlfn.XLOOKUP($C197&amp;M$21,#REF!&amp;#REF!,#REF!))</f>
        <v/>
      </c>
      <c r="N197" s="288" t="str" cm="1">
        <f t="array" ref="N197">IF($C197="","",_xlfn.XLOOKUP($C197&amp;N$21,#REF!&amp;#REF!,#REF!))</f>
        <v/>
      </c>
      <c r="O197" s="288" t="str" cm="1">
        <f t="array" ref="O197">IF($C197="","",_xlfn.XLOOKUP($C197&amp;O$21,#REF!&amp;#REF!,#REF!))</f>
        <v/>
      </c>
      <c r="P197" s="288" t="str" cm="1">
        <f t="array" ref="P197">IF($C197="","",_xlfn.XLOOKUP($C197&amp;P$21,#REF!&amp;#REF!,#REF!))</f>
        <v/>
      </c>
      <c r="Q197" s="288" t="str" cm="1">
        <f t="array" ref="Q197">IF($C197="","",_xlfn.XLOOKUP($C197&amp;Q$21,#REF!&amp;#REF!,#REF!))</f>
        <v/>
      </c>
      <c r="R197" s="288" t="str" cm="1">
        <f t="array" ref="R197">IF($C197="","",_xlfn.XLOOKUP($C197&amp;R$21,#REF!&amp;#REF!,#REF!))</f>
        <v/>
      </c>
      <c r="S197" s="288" t="str" cm="1">
        <f t="array" ref="S197">IF($C197="","",_xlfn.XLOOKUP($C197&amp;S$21,#REF!&amp;#REF!,#REF!))</f>
        <v/>
      </c>
      <c r="T197" s="288" t="str" cm="1">
        <f t="array" ref="T197">IF($C197="","",_xlfn.XLOOKUP($C197&amp;T$21,#REF!&amp;#REF!,#REF!))</f>
        <v/>
      </c>
      <c r="U197" s="600"/>
      <c r="V197" s="601"/>
      <c r="W197" s="308"/>
      <c r="X197" s="320" t="e">
        <f t="shared" si="27"/>
        <v>#VALUE!</v>
      </c>
      <c r="Y197" s="320" t="e">
        <f t="shared" si="28"/>
        <v>#VALUE!</v>
      </c>
      <c r="Z197" s="320" t="e">
        <f t="shared" si="29"/>
        <v>#VALUE!</v>
      </c>
      <c r="AA197" s="320" t="e">
        <f t="shared" si="24"/>
        <v>#VALUE!</v>
      </c>
      <c r="AB197" s="320" t="e">
        <f t="shared" si="25"/>
        <v>#VALUE!</v>
      </c>
      <c r="AC197" s="320" t="e">
        <f t="shared" si="26"/>
        <v>#VALUE!</v>
      </c>
    </row>
    <row r="198" spans="2:29" s="30" customFormat="1" ht="30" customHeight="1">
      <c r="B198" s="345">
        <v>177</v>
      </c>
      <c r="C198" s="302" t="str">
        <f t="array" ref="C198">IF('GRR Data'!C181="","",'GRR Data'!C181)</f>
        <v/>
      </c>
      <c r="D198" s="302" t="str">
        <f t="array" ref="D198">IF('GRR Data'!D181="","",'GRR Data'!D181)</f>
        <v/>
      </c>
      <c r="E198" s="300" t="str">
        <f t="array" ref="E198">IF('GRR Data'!G181="","",'GRR Data'!G181)</f>
        <v/>
      </c>
      <c r="F198" s="300" t="str">
        <f t="array" ref="F198">IF('GRR Data'!H181="","",'GRR Data'!H181)</f>
        <v/>
      </c>
      <c r="G198" s="300" t="str">
        <f t="array" ref="G198">IF('GRR Data'!K181="","",'GRR Data'!K181)</f>
        <v/>
      </c>
      <c r="H198" s="291" t="e">
        <v>#VALUE!</v>
      </c>
      <c r="I198" s="335" t="e">
        <v>#VALUE!</v>
      </c>
      <c r="J198" s="291" t="e">
        <v>#VALUE!</v>
      </c>
      <c r="K198" s="282" t="str">
        <v/>
      </c>
      <c r="L198" s="282" t="str">
        <v/>
      </c>
      <c r="M198" s="288" t="str" cm="1">
        <f t="array" ref="M198">IF($C198="","",_xlfn.XLOOKUP($C198&amp;M$21,#REF!&amp;#REF!,#REF!))</f>
        <v/>
      </c>
      <c r="N198" s="288" t="str" cm="1">
        <f t="array" ref="N198">IF($C198="","",_xlfn.XLOOKUP($C198&amp;N$21,#REF!&amp;#REF!,#REF!))</f>
        <v/>
      </c>
      <c r="O198" s="288" t="str" cm="1">
        <f t="array" ref="O198">IF($C198="","",_xlfn.XLOOKUP($C198&amp;O$21,#REF!&amp;#REF!,#REF!))</f>
        <v/>
      </c>
      <c r="P198" s="288" t="str" cm="1">
        <f t="array" ref="P198">IF($C198="","",_xlfn.XLOOKUP($C198&amp;P$21,#REF!&amp;#REF!,#REF!))</f>
        <v/>
      </c>
      <c r="Q198" s="288" t="str" cm="1">
        <f t="array" ref="Q198">IF($C198="","",_xlfn.XLOOKUP($C198&amp;Q$21,#REF!&amp;#REF!,#REF!))</f>
        <v/>
      </c>
      <c r="R198" s="288" t="str" cm="1">
        <f t="array" ref="R198">IF($C198="","",_xlfn.XLOOKUP($C198&amp;R$21,#REF!&amp;#REF!,#REF!))</f>
        <v/>
      </c>
      <c r="S198" s="288" t="str" cm="1">
        <f t="array" ref="S198">IF($C198="","",_xlfn.XLOOKUP($C198&amp;S$21,#REF!&amp;#REF!,#REF!))</f>
        <v/>
      </c>
      <c r="T198" s="288" t="str" cm="1">
        <f t="array" ref="T198">IF($C198="","",_xlfn.XLOOKUP($C198&amp;T$21,#REF!&amp;#REF!,#REF!))</f>
        <v/>
      </c>
      <c r="U198" s="600"/>
      <c r="V198" s="601"/>
      <c r="W198" s="308"/>
      <c r="X198" s="320" t="e">
        <f t="shared" si="27"/>
        <v>#VALUE!</v>
      </c>
      <c r="Y198" s="320" t="e">
        <f t="shared" si="28"/>
        <v>#VALUE!</v>
      </c>
      <c r="Z198" s="320" t="e">
        <f t="shared" si="29"/>
        <v>#VALUE!</v>
      </c>
      <c r="AA198" s="320" t="e">
        <f t="shared" si="24"/>
        <v>#VALUE!</v>
      </c>
      <c r="AB198" s="320" t="e">
        <f t="shared" si="25"/>
        <v>#VALUE!</v>
      </c>
      <c r="AC198" s="320" t="e">
        <f t="shared" si="26"/>
        <v>#VALUE!</v>
      </c>
    </row>
    <row r="199" spans="2:29" s="30" customFormat="1" ht="30" customHeight="1">
      <c r="B199" s="345">
        <v>178</v>
      </c>
      <c r="C199" s="302" t="str">
        <f t="array" ref="C199">IF('GRR Data'!C182="","",'GRR Data'!C182)</f>
        <v/>
      </c>
      <c r="D199" s="302" t="str">
        <f t="array" ref="D199">IF('GRR Data'!D182="","",'GRR Data'!D182)</f>
        <v/>
      </c>
      <c r="E199" s="300" t="str">
        <f t="array" ref="E199">IF('GRR Data'!G182="","",'GRR Data'!G182)</f>
        <v/>
      </c>
      <c r="F199" s="300" t="str">
        <f t="array" ref="F199">IF('GRR Data'!H182="","",'GRR Data'!H182)</f>
        <v/>
      </c>
      <c r="G199" s="300" t="str">
        <f t="array" ref="G199">IF('GRR Data'!K182="","",'GRR Data'!K182)</f>
        <v/>
      </c>
      <c r="H199" s="291" t="e">
        <v>#VALUE!</v>
      </c>
      <c r="I199" s="335" t="e">
        <v>#VALUE!</v>
      </c>
      <c r="J199" s="291" t="e">
        <v>#VALUE!</v>
      </c>
      <c r="K199" s="282" t="str">
        <v/>
      </c>
      <c r="L199" s="282" t="str">
        <v/>
      </c>
      <c r="M199" s="288" t="str" cm="1">
        <f t="array" ref="M199">IF($C199="","",_xlfn.XLOOKUP($C199&amp;M$21,#REF!&amp;#REF!,#REF!))</f>
        <v/>
      </c>
      <c r="N199" s="288" t="str" cm="1">
        <f t="array" ref="N199">IF($C199="","",_xlfn.XLOOKUP($C199&amp;N$21,#REF!&amp;#REF!,#REF!))</f>
        <v/>
      </c>
      <c r="O199" s="288" t="str" cm="1">
        <f t="array" ref="O199">IF($C199="","",_xlfn.XLOOKUP($C199&amp;O$21,#REF!&amp;#REF!,#REF!))</f>
        <v/>
      </c>
      <c r="P199" s="288" t="str" cm="1">
        <f t="array" ref="P199">IF($C199="","",_xlfn.XLOOKUP($C199&amp;P$21,#REF!&amp;#REF!,#REF!))</f>
        <v/>
      </c>
      <c r="Q199" s="288" t="str" cm="1">
        <f t="array" ref="Q199">IF($C199="","",_xlfn.XLOOKUP($C199&amp;Q$21,#REF!&amp;#REF!,#REF!))</f>
        <v/>
      </c>
      <c r="R199" s="288" t="str" cm="1">
        <f t="array" ref="R199">IF($C199="","",_xlfn.XLOOKUP($C199&amp;R$21,#REF!&amp;#REF!,#REF!))</f>
        <v/>
      </c>
      <c r="S199" s="288" t="str" cm="1">
        <f t="array" ref="S199">IF($C199="","",_xlfn.XLOOKUP($C199&amp;S$21,#REF!&amp;#REF!,#REF!))</f>
        <v/>
      </c>
      <c r="T199" s="288" t="str" cm="1">
        <f t="array" ref="T199">IF($C199="","",_xlfn.XLOOKUP($C199&amp;T$21,#REF!&amp;#REF!,#REF!))</f>
        <v/>
      </c>
      <c r="U199" s="600"/>
      <c r="V199" s="601"/>
      <c r="W199" s="308"/>
      <c r="X199" s="320" t="e">
        <f t="shared" si="27"/>
        <v>#VALUE!</v>
      </c>
      <c r="Y199" s="320" t="e">
        <f t="shared" si="28"/>
        <v>#VALUE!</v>
      </c>
      <c r="Z199" s="320" t="e">
        <f t="shared" si="29"/>
        <v>#VALUE!</v>
      </c>
      <c r="AA199" s="320" t="e">
        <f t="shared" si="24"/>
        <v>#VALUE!</v>
      </c>
      <c r="AB199" s="320" t="e">
        <f t="shared" si="25"/>
        <v>#VALUE!</v>
      </c>
      <c r="AC199" s="320" t="e">
        <f t="shared" si="26"/>
        <v>#VALUE!</v>
      </c>
    </row>
    <row r="200" spans="2:29" s="30" customFormat="1" ht="30" customHeight="1">
      <c r="B200" s="345">
        <v>179</v>
      </c>
      <c r="C200" s="302" t="str">
        <f t="array" ref="C200">IF('GRR Data'!C183="","",'GRR Data'!C183)</f>
        <v/>
      </c>
      <c r="D200" s="302" t="str">
        <f t="array" ref="D200">IF('GRR Data'!D183="","",'GRR Data'!D183)</f>
        <v/>
      </c>
      <c r="E200" s="300" t="str">
        <f t="array" ref="E200">IF('GRR Data'!G183="","",'GRR Data'!G183)</f>
        <v/>
      </c>
      <c r="F200" s="300" t="str">
        <f t="array" ref="F200">IF('GRR Data'!H183="","",'GRR Data'!H183)</f>
        <v/>
      </c>
      <c r="G200" s="300" t="str">
        <f t="array" ref="G200">IF('GRR Data'!K183="","",'GRR Data'!K183)</f>
        <v/>
      </c>
      <c r="H200" s="291" t="e">
        <v>#VALUE!</v>
      </c>
      <c r="I200" s="335" t="e">
        <v>#VALUE!</v>
      </c>
      <c r="J200" s="291" t="e">
        <v>#VALUE!</v>
      </c>
      <c r="K200" s="282" t="str">
        <v/>
      </c>
      <c r="L200" s="282" t="str">
        <v/>
      </c>
      <c r="M200" s="288" t="str" cm="1">
        <f t="array" ref="M200">IF($C200="","",_xlfn.XLOOKUP($C200&amp;M$21,#REF!&amp;#REF!,#REF!))</f>
        <v/>
      </c>
      <c r="N200" s="288" t="str" cm="1">
        <f t="array" ref="N200">IF($C200="","",_xlfn.XLOOKUP($C200&amp;N$21,#REF!&amp;#REF!,#REF!))</f>
        <v/>
      </c>
      <c r="O200" s="288" t="str" cm="1">
        <f t="array" ref="O200">IF($C200="","",_xlfn.XLOOKUP($C200&amp;O$21,#REF!&amp;#REF!,#REF!))</f>
        <v/>
      </c>
      <c r="P200" s="288" t="str" cm="1">
        <f t="array" ref="P200">IF($C200="","",_xlfn.XLOOKUP($C200&amp;P$21,#REF!&amp;#REF!,#REF!))</f>
        <v/>
      </c>
      <c r="Q200" s="288" t="str" cm="1">
        <f t="array" ref="Q200">IF($C200="","",_xlfn.XLOOKUP($C200&amp;Q$21,#REF!&amp;#REF!,#REF!))</f>
        <v/>
      </c>
      <c r="R200" s="288" t="str" cm="1">
        <f t="array" ref="R200">IF($C200="","",_xlfn.XLOOKUP($C200&amp;R$21,#REF!&amp;#REF!,#REF!))</f>
        <v/>
      </c>
      <c r="S200" s="288" t="str" cm="1">
        <f t="array" ref="S200">IF($C200="","",_xlfn.XLOOKUP($C200&amp;S$21,#REF!&amp;#REF!,#REF!))</f>
        <v/>
      </c>
      <c r="T200" s="288" t="str" cm="1">
        <f t="array" ref="T200">IF($C200="","",_xlfn.XLOOKUP($C200&amp;T$21,#REF!&amp;#REF!,#REF!))</f>
        <v/>
      </c>
      <c r="U200" s="600"/>
      <c r="V200" s="601"/>
      <c r="W200" s="308"/>
      <c r="X200" s="320" t="e">
        <f t="shared" si="27"/>
        <v>#VALUE!</v>
      </c>
      <c r="Y200" s="320" t="e">
        <f t="shared" si="28"/>
        <v>#VALUE!</v>
      </c>
      <c r="Z200" s="320" t="e">
        <f t="shared" si="29"/>
        <v>#VALUE!</v>
      </c>
      <c r="AA200" s="320" t="e">
        <f t="shared" si="24"/>
        <v>#VALUE!</v>
      </c>
      <c r="AB200" s="320" t="e">
        <f t="shared" si="25"/>
        <v>#VALUE!</v>
      </c>
      <c r="AC200" s="320" t="e">
        <f t="shared" si="26"/>
        <v>#VALUE!</v>
      </c>
    </row>
    <row r="201" spans="2:29" s="30" customFormat="1" ht="30" customHeight="1">
      <c r="B201" s="345">
        <v>180</v>
      </c>
      <c r="C201" s="302" t="str">
        <f t="array" ref="C201">IF('GRR Data'!C184="","",'GRR Data'!C184)</f>
        <v/>
      </c>
      <c r="D201" s="302" t="str">
        <f t="array" ref="D201">IF('GRR Data'!D184="","",'GRR Data'!D184)</f>
        <v/>
      </c>
      <c r="E201" s="300" t="str">
        <f t="array" ref="E201">IF('GRR Data'!G184="","",'GRR Data'!G184)</f>
        <v/>
      </c>
      <c r="F201" s="300" t="str">
        <f t="array" ref="F201">IF('GRR Data'!H184="","",'GRR Data'!H184)</f>
        <v/>
      </c>
      <c r="G201" s="300" t="str">
        <f t="array" ref="G201">IF('GRR Data'!K184="","",'GRR Data'!K184)</f>
        <v/>
      </c>
      <c r="H201" s="291" t="e">
        <v>#VALUE!</v>
      </c>
      <c r="I201" s="335" t="e">
        <v>#VALUE!</v>
      </c>
      <c r="J201" s="291" t="e">
        <v>#VALUE!</v>
      </c>
      <c r="K201" s="282" t="str">
        <v/>
      </c>
      <c r="L201" s="282" t="str">
        <v/>
      </c>
      <c r="M201" s="288" t="str" cm="1">
        <f t="array" ref="M201">IF($C201="","",_xlfn.XLOOKUP($C201&amp;M$21,#REF!&amp;#REF!,#REF!))</f>
        <v/>
      </c>
      <c r="N201" s="288" t="str" cm="1">
        <f t="array" ref="N201">IF($C201="","",_xlfn.XLOOKUP($C201&amp;N$21,#REF!&amp;#REF!,#REF!))</f>
        <v/>
      </c>
      <c r="O201" s="288" t="str" cm="1">
        <f t="array" ref="O201">IF($C201="","",_xlfn.XLOOKUP($C201&amp;O$21,#REF!&amp;#REF!,#REF!))</f>
        <v/>
      </c>
      <c r="P201" s="288" t="str" cm="1">
        <f t="array" ref="P201">IF($C201="","",_xlfn.XLOOKUP($C201&amp;P$21,#REF!&amp;#REF!,#REF!))</f>
        <v/>
      </c>
      <c r="Q201" s="288" t="str" cm="1">
        <f t="array" ref="Q201">IF($C201="","",_xlfn.XLOOKUP($C201&amp;Q$21,#REF!&amp;#REF!,#REF!))</f>
        <v/>
      </c>
      <c r="R201" s="288" t="str" cm="1">
        <f t="array" ref="R201">IF($C201="","",_xlfn.XLOOKUP($C201&amp;R$21,#REF!&amp;#REF!,#REF!))</f>
        <v/>
      </c>
      <c r="S201" s="288" t="str" cm="1">
        <f t="array" ref="S201">IF($C201="","",_xlfn.XLOOKUP($C201&amp;S$21,#REF!&amp;#REF!,#REF!))</f>
        <v/>
      </c>
      <c r="T201" s="288" t="str" cm="1">
        <f t="array" ref="T201">IF($C201="","",_xlfn.XLOOKUP($C201&amp;T$21,#REF!&amp;#REF!,#REF!))</f>
        <v/>
      </c>
      <c r="U201" s="600"/>
      <c r="V201" s="601"/>
      <c r="W201" s="308"/>
      <c r="X201" s="320" t="e">
        <f t="shared" si="27"/>
        <v>#VALUE!</v>
      </c>
      <c r="Y201" s="320" t="e">
        <f t="shared" si="28"/>
        <v>#VALUE!</v>
      </c>
      <c r="Z201" s="320" t="e">
        <f t="shared" si="29"/>
        <v>#VALUE!</v>
      </c>
      <c r="AA201" s="320" t="e">
        <f t="shared" si="24"/>
        <v>#VALUE!</v>
      </c>
      <c r="AB201" s="320" t="e">
        <f t="shared" si="25"/>
        <v>#VALUE!</v>
      </c>
      <c r="AC201" s="320" t="e">
        <f t="shared" si="26"/>
        <v>#VALUE!</v>
      </c>
    </row>
    <row r="202" spans="2:29" s="30" customFormat="1" ht="30" customHeight="1">
      <c r="B202" s="345">
        <v>181</v>
      </c>
      <c r="C202" s="302" t="str">
        <f t="array" ref="C202">IF('GRR Data'!C185="","",'GRR Data'!C185)</f>
        <v/>
      </c>
      <c r="D202" s="302" t="str">
        <f t="array" ref="D202">IF('GRR Data'!D185="","",'GRR Data'!D185)</f>
        <v/>
      </c>
      <c r="E202" s="300" t="str">
        <f t="array" ref="E202">IF('GRR Data'!G185="","",'GRR Data'!G185)</f>
        <v/>
      </c>
      <c r="F202" s="300" t="str">
        <f t="array" ref="F202">IF('GRR Data'!H185="","",'GRR Data'!H185)</f>
        <v/>
      </c>
      <c r="G202" s="300" t="str">
        <f t="array" ref="G202">IF('GRR Data'!K185="","",'GRR Data'!K185)</f>
        <v/>
      </c>
      <c r="H202" s="291" t="e">
        <v>#VALUE!</v>
      </c>
      <c r="I202" s="335" t="e">
        <v>#VALUE!</v>
      </c>
      <c r="J202" s="291" t="e">
        <v>#VALUE!</v>
      </c>
      <c r="K202" s="282" t="str">
        <v/>
      </c>
      <c r="L202" s="282" t="str">
        <v/>
      </c>
      <c r="M202" s="288" t="str" cm="1">
        <f t="array" ref="M202">IF($C202="","",_xlfn.XLOOKUP($C202&amp;M$21,#REF!&amp;#REF!,#REF!))</f>
        <v/>
      </c>
      <c r="N202" s="288" t="str" cm="1">
        <f t="array" ref="N202">IF($C202="","",_xlfn.XLOOKUP($C202&amp;N$21,#REF!&amp;#REF!,#REF!))</f>
        <v/>
      </c>
      <c r="O202" s="288" t="str" cm="1">
        <f t="array" ref="O202">IF($C202="","",_xlfn.XLOOKUP($C202&amp;O$21,#REF!&amp;#REF!,#REF!))</f>
        <v/>
      </c>
      <c r="P202" s="288" t="str" cm="1">
        <f t="array" ref="P202">IF($C202="","",_xlfn.XLOOKUP($C202&amp;P$21,#REF!&amp;#REF!,#REF!))</f>
        <v/>
      </c>
      <c r="Q202" s="288" t="str" cm="1">
        <f t="array" ref="Q202">IF($C202="","",_xlfn.XLOOKUP($C202&amp;Q$21,#REF!&amp;#REF!,#REF!))</f>
        <v/>
      </c>
      <c r="R202" s="288" t="str" cm="1">
        <f t="array" ref="R202">IF($C202="","",_xlfn.XLOOKUP($C202&amp;R$21,#REF!&amp;#REF!,#REF!))</f>
        <v/>
      </c>
      <c r="S202" s="288" t="str" cm="1">
        <f t="array" ref="S202">IF($C202="","",_xlfn.XLOOKUP($C202&amp;S$21,#REF!&amp;#REF!,#REF!))</f>
        <v/>
      </c>
      <c r="T202" s="288" t="str" cm="1">
        <f t="array" ref="T202">IF($C202="","",_xlfn.XLOOKUP($C202&amp;T$21,#REF!&amp;#REF!,#REF!))</f>
        <v/>
      </c>
      <c r="U202" s="600"/>
      <c r="V202" s="601"/>
      <c r="W202" s="308"/>
      <c r="X202" s="320" t="e">
        <f t="shared" si="27"/>
        <v>#VALUE!</v>
      </c>
      <c r="Y202" s="320" t="e">
        <f t="shared" si="28"/>
        <v>#VALUE!</v>
      </c>
      <c r="Z202" s="320" t="e">
        <f t="shared" si="29"/>
        <v>#VALUE!</v>
      </c>
      <c r="AA202" s="320" t="e">
        <f t="shared" si="24"/>
        <v>#VALUE!</v>
      </c>
      <c r="AB202" s="320" t="e">
        <f t="shared" si="25"/>
        <v>#VALUE!</v>
      </c>
      <c r="AC202" s="320" t="e">
        <f t="shared" si="26"/>
        <v>#VALUE!</v>
      </c>
    </row>
    <row r="203" spans="2:29" s="30" customFormat="1" ht="30" customHeight="1">
      <c r="B203" s="345">
        <v>182</v>
      </c>
      <c r="C203" s="302" t="str">
        <f t="array" ref="C203">IF('GRR Data'!C186="","",'GRR Data'!C186)</f>
        <v/>
      </c>
      <c r="D203" s="302" t="str">
        <f t="array" ref="D203">IF('GRR Data'!D186="","",'GRR Data'!D186)</f>
        <v/>
      </c>
      <c r="E203" s="300" t="str">
        <f t="array" ref="E203">IF('GRR Data'!G186="","",'GRR Data'!G186)</f>
        <v/>
      </c>
      <c r="F203" s="300" t="str">
        <f t="array" ref="F203">IF('GRR Data'!H186="","",'GRR Data'!H186)</f>
        <v/>
      </c>
      <c r="G203" s="300" t="str">
        <f t="array" ref="G203">IF('GRR Data'!K186="","",'GRR Data'!K186)</f>
        <v/>
      </c>
      <c r="H203" s="291" t="e">
        <v>#VALUE!</v>
      </c>
      <c r="I203" s="335" t="e">
        <v>#VALUE!</v>
      </c>
      <c r="J203" s="291" t="e">
        <v>#VALUE!</v>
      </c>
      <c r="K203" s="282" t="str">
        <v/>
      </c>
      <c r="L203" s="282" t="str">
        <v/>
      </c>
      <c r="M203" s="288" t="str" cm="1">
        <f t="array" ref="M203">IF($C203="","",_xlfn.XLOOKUP($C203&amp;M$21,#REF!&amp;#REF!,#REF!))</f>
        <v/>
      </c>
      <c r="N203" s="288" t="str" cm="1">
        <f t="array" ref="N203">IF($C203="","",_xlfn.XLOOKUP($C203&amp;N$21,#REF!&amp;#REF!,#REF!))</f>
        <v/>
      </c>
      <c r="O203" s="288" t="str" cm="1">
        <f t="array" ref="O203">IF($C203="","",_xlfn.XLOOKUP($C203&amp;O$21,#REF!&amp;#REF!,#REF!))</f>
        <v/>
      </c>
      <c r="P203" s="288" t="str" cm="1">
        <f t="array" ref="P203">IF($C203="","",_xlfn.XLOOKUP($C203&amp;P$21,#REF!&amp;#REF!,#REF!))</f>
        <v/>
      </c>
      <c r="Q203" s="288" t="str" cm="1">
        <f t="array" ref="Q203">IF($C203="","",_xlfn.XLOOKUP($C203&amp;Q$21,#REF!&amp;#REF!,#REF!))</f>
        <v/>
      </c>
      <c r="R203" s="288" t="str" cm="1">
        <f t="array" ref="R203">IF($C203="","",_xlfn.XLOOKUP($C203&amp;R$21,#REF!&amp;#REF!,#REF!))</f>
        <v/>
      </c>
      <c r="S203" s="288" t="str" cm="1">
        <f t="array" ref="S203">IF($C203="","",_xlfn.XLOOKUP($C203&amp;S$21,#REF!&amp;#REF!,#REF!))</f>
        <v/>
      </c>
      <c r="T203" s="288" t="str" cm="1">
        <f t="array" ref="T203">IF($C203="","",_xlfn.XLOOKUP($C203&amp;T$21,#REF!&amp;#REF!,#REF!))</f>
        <v/>
      </c>
      <c r="U203" s="600"/>
      <c r="V203" s="601"/>
      <c r="W203" s="308"/>
      <c r="X203" s="320" t="e">
        <f t="shared" si="27"/>
        <v>#VALUE!</v>
      </c>
      <c r="Y203" s="320" t="e">
        <f t="shared" si="28"/>
        <v>#VALUE!</v>
      </c>
      <c r="Z203" s="320" t="e">
        <f t="shared" si="29"/>
        <v>#VALUE!</v>
      </c>
      <c r="AA203" s="320" t="e">
        <f t="shared" si="24"/>
        <v>#VALUE!</v>
      </c>
      <c r="AB203" s="320" t="e">
        <f t="shared" si="25"/>
        <v>#VALUE!</v>
      </c>
      <c r="AC203" s="320" t="e">
        <f t="shared" si="26"/>
        <v>#VALUE!</v>
      </c>
    </row>
    <row r="204" spans="2:29" s="30" customFormat="1" ht="30" customHeight="1">
      <c r="B204" s="345">
        <v>183</v>
      </c>
      <c r="C204" s="302" t="str">
        <f t="array" ref="C204">IF('GRR Data'!C187="","",'GRR Data'!C187)</f>
        <v/>
      </c>
      <c r="D204" s="302" t="str">
        <f t="array" ref="D204">IF('GRR Data'!D187="","",'GRR Data'!D187)</f>
        <v/>
      </c>
      <c r="E204" s="300" t="str">
        <f t="array" ref="E204">IF('GRR Data'!G187="","",'GRR Data'!G187)</f>
        <v/>
      </c>
      <c r="F204" s="300" t="str">
        <f t="array" ref="F204">IF('GRR Data'!H187="","",'GRR Data'!H187)</f>
        <v/>
      </c>
      <c r="G204" s="300" t="str">
        <f t="array" ref="G204">IF('GRR Data'!K187="","",'GRR Data'!K187)</f>
        <v/>
      </c>
      <c r="H204" s="291" t="e">
        <v>#VALUE!</v>
      </c>
      <c r="I204" s="335" t="e">
        <v>#VALUE!</v>
      </c>
      <c r="J204" s="291" t="e">
        <v>#VALUE!</v>
      </c>
      <c r="K204" s="282" t="str">
        <v/>
      </c>
      <c r="L204" s="282" t="str">
        <v/>
      </c>
      <c r="M204" s="288" t="str" cm="1">
        <f t="array" ref="M204">IF($C204="","",_xlfn.XLOOKUP($C204&amp;M$21,#REF!&amp;#REF!,#REF!))</f>
        <v/>
      </c>
      <c r="N204" s="288" t="str" cm="1">
        <f t="array" ref="N204">IF($C204="","",_xlfn.XLOOKUP($C204&amp;N$21,#REF!&amp;#REF!,#REF!))</f>
        <v/>
      </c>
      <c r="O204" s="288" t="str" cm="1">
        <f t="array" ref="O204">IF($C204="","",_xlfn.XLOOKUP($C204&amp;O$21,#REF!&amp;#REF!,#REF!))</f>
        <v/>
      </c>
      <c r="P204" s="288" t="str" cm="1">
        <f t="array" ref="P204">IF($C204="","",_xlfn.XLOOKUP($C204&amp;P$21,#REF!&amp;#REF!,#REF!))</f>
        <v/>
      </c>
      <c r="Q204" s="288" t="str" cm="1">
        <f t="array" ref="Q204">IF($C204="","",_xlfn.XLOOKUP($C204&amp;Q$21,#REF!&amp;#REF!,#REF!))</f>
        <v/>
      </c>
      <c r="R204" s="288" t="str" cm="1">
        <f t="array" ref="R204">IF($C204="","",_xlfn.XLOOKUP($C204&amp;R$21,#REF!&amp;#REF!,#REF!))</f>
        <v/>
      </c>
      <c r="S204" s="288" t="str" cm="1">
        <f t="array" ref="S204">IF($C204="","",_xlfn.XLOOKUP($C204&amp;S$21,#REF!&amp;#REF!,#REF!))</f>
        <v/>
      </c>
      <c r="T204" s="288" t="str" cm="1">
        <f t="array" ref="T204">IF($C204="","",_xlfn.XLOOKUP($C204&amp;T$21,#REF!&amp;#REF!,#REF!))</f>
        <v/>
      </c>
      <c r="U204" s="600"/>
      <c r="V204" s="601"/>
      <c r="W204" s="308"/>
      <c r="X204" s="320" t="e">
        <f t="shared" si="27"/>
        <v>#VALUE!</v>
      </c>
      <c r="Y204" s="320" t="e">
        <f t="shared" si="28"/>
        <v>#VALUE!</v>
      </c>
      <c r="Z204" s="320" t="e">
        <f t="shared" si="29"/>
        <v>#VALUE!</v>
      </c>
      <c r="AA204" s="320" t="e">
        <f t="shared" si="24"/>
        <v>#VALUE!</v>
      </c>
      <c r="AB204" s="320" t="e">
        <f t="shared" si="25"/>
        <v>#VALUE!</v>
      </c>
      <c r="AC204" s="320" t="e">
        <f t="shared" si="26"/>
        <v>#VALUE!</v>
      </c>
    </row>
    <row r="205" spans="2:29" s="30" customFormat="1" ht="30" customHeight="1">
      <c r="B205" s="345">
        <v>184</v>
      </c>
      <c r="C205" s="302" t="str">
        <f t="array" ref="C205">IF('GRR Data'!C188="","",'GRR Data'!C188)</f>
        <v/>
      </c>
      <c r="D205" s="302" t="str">
        <f t="array" ref="D205">IF('GRR Data'!D188="","",'GRR Data'!D188)</f>
        <v/>
      </c>
      <c r="E205" s="300" t="str">
        <f t="array" ref="E205">IF('GRR Data'!G188="","",'GRR Data'!G188)</f>
        <v/>
      </c>
      <c r="F205" s="300" t="str">
        <f t="array" ref="F205">IF('GRR Data'!H188="","",'GRR Data'!H188)</f>
        <v/>
      </c>
      <c r="G205" s="300" t="str">
        <f t="array" ref="G205">IF('GRR Data'!K188="","",'GRR Data'!K188)</f>
        <v/>
      </c>
      <c r="H205" s="291" t="e">
        <v>#VALUE!</v>
      </c>
      <c r="I205" s="335" t="e">
        <v>#VALUE!</v>
      </c>
      <c r="J205" s="291" t="e">
        <v>#VALUE!</v>
      </c>
      <c r="K205" s="282" t="str">
        <v/>
      </c>
      <c r="L205" s="282" t="str">
        <v/>
      </c>
      <c r="M205" s="288" t="str" cm="1">
        <f t="array" ref="M205">IF($C205="","",_xlfn.XLOOKUP($C205&amp;M$21,#REF!&amp;#REF!,#REF!))</f>
        <v/>
      </c>
      <c r="N205" s="288" t="str" cm="1">
        <f t="array" ref="N205">IF($C205="","",_xlfn.XLOOKUP($C205&amp;N$21,#REF!&amp;#REF!,#REF!))</f>
        <v/>
      </c>
      <c r="O205" s="288" t="str" cm="1">
        <f t="array" ref="O205">IF($C205="","",_xlfn.XLOOKUP($C205&amp;O$21,#REF!&amp;#REF!,#REF!))</f>
        <v/>
      </c>
      <c r="P205" s="288" t="str" cm="1">
        <f t="array" ref="P205">IF($C205="","",_xlfn.XLOOKUP($C205&amp;P$21,#REF!&amp;#REF!,#REF!))</f>
        <v/>
      </c>
      <c r="Q205" s="288" t="str" cm="1">
        <f t="array" ref="Q205">IF($C205="","",_xlfn.XLOOKUP($C205&amp;Q$21,#REF!&amp;#REF!,#REF!))</f>
        <v/>
      </c>
      <c r="R205" s="288" t="str" cm="1">
        <f t="array" ref="R205">IF($C205="","",_xlfn.XLOOKUP($C205&amp;R$21,#REF!&amp;#REF!,#REF!))</f>
        <v/>
      </c>
      <c r="S205" s="288" t="str" cm="1">
        <f t="array" ref="S205">IF($C205="","",_xlfn.XLOOKUP($C205&amp;S$21,#REF!&amp;#REF!,#REF!))</f>
        <v/>
      </c>
      <c r="T205" s="288" t="str" cm="1">
        <f t="array" ref="T205">IF($C205="","",_xlfn.XLOOKUP($C205&amp;T$21,#REF!&amp;#REF!,#REF!))</f>
        <v/>
      </c>
      <c r="U205" s="600"/>
      <c r="V205" s="601"/>
      <c r="W205" s="308"/>
      <c r="X205" s="320" t="e">
        <f t="shared" si="27"/>
        <v>#VALUE!</v>
      </c>
      <c r="Y205" s="320" t="e">
        <f t="shared" si="28"/>
        <v>#VALUE!</v>
      </c>
      <c r="Z205" s="320" t="e">
        <f t="shared" si="29"/>
        <v>#VALUE!</v>
      </c>
      <c r="AA205" s="320" t="e">
        <f t="shared" si="24"/>
        <v>#VALUE!</v>
      </c>
      <c r="AB205" s="320" t="e">
        <f t="shared" si="25"/>
        <v>#VALUE!</v>
      </c>
      <c r="AC205" s="320" t="e">
        <f t="shared" si="26"/>
        <v>#VALUE!</v>
      </c>
    </row>
    <row r="206" spans="2:29" s="30" customFormat="1" ht="30" customHeight="1">
      <c r="B206" s="345">
        <v>185</v>
      </c>
      <c r="C206" s="302" t="str">
        <f t="array" ref="C206">IF('GRR Data'!C189="","",'GRR Data'!C189)</f>
        <v/>
      </c>
      <c r="D206" s="302" t="str">
        <f t="array" ref="D206">IF('GRR Data'!D189="","",'GRR Data'!D189)</f>
        <v/>
      </c>
      <c r="E206" s="300" t="str">
        <f t="array" ref="E206">IF('GRR Data'!G189="","",'GRR Data'!G189)</f>
        <v/>
      </c>
      <c r="F206" s="300" t="str">
        <f t="array" ref="F206">IF('GRR Data'!H189="","",'GRR Data'!H189)</f>
        <v/>
      </c>
      <c r="G206" s="300" t="str">
        <f t="array" ref="G206">IF('GRR Data'!K189="","",'GRR Data'!K189)</f>
        <v/>
      </c>
      <c r="H206" s="291" t="e">
        <v>#VALUE!</v>
      </c>
      <c r="I206" s="335" t="e">
        <v>#VALUE!</v>
      </c>
      <c r="J206" s="291" t="e">
        <v>#VALUE!</v>
      </c>
      <c r="K206" s="282" t="str">
        <v/>
      </c>
      <c r="L206" s="282" t="str">
        <v/>
      </c>
      <c r="M206" s="288" t="str" cm="1">
        <f t="array" ref="M206">IF($C206="","",_xlfn.XLOOKUP($C206&amp;M$21,#REF!&amp;#REF!,#REF!))</f>
        <v/>
      </c>
      <c r="N206" s="288" t="str" cm="1">
        <f t="array" ref="N206">IF($C206="","",_xlfn.XLOOKUP($C206&amp;N$21,#REF!&amp;#REF!,#REF!))</f>
        <v/>
      </c>
      <c r="O206" s="288" t="str" cm="1">
        <f t="array" ref="O206">IF($C206="","",_xlfn.XLOOKUP($C206&amp;O$21,#REF!&amp;#REF!,#REF!))</f>
        <v/>
      </c>
      <c r="P206" s="288" t="str" cm="1">
        <f t="array" ref="P206">IF($C206="","",_xlfn.XLOOKUP($C206&amp;P$21,#REF!&amp;#REF!,#REF!))</f>
        <v/>
      </c>
      <c r="Q206" s="288" t="str" cm="1">
        <f t="array" ref="Q206">IF($C206="","",_xlfn.XLOOKUP($C206&amp;Q$21,#REF!&amp;#REF!,#REF!))</f>
        <v/>
      </c>
      <c r="R206" s="288" t="str" cm="1">
        <f t="array" ref="R206">IF($C206="","",_xlfn.XLOOKUP($C206&amp;R$21,#REF!&amp;#REF!,#REF!))</f>
        <v/>
      </c>
      <c r="S206" s="288" t="str" cm="1">
        <f t="array" ref="S206">IF($C206="","",_xlfn.XLOOKUP($C206&amp;S$21,#REF!&amp;#REF!,#REF!))</f>
        <v/>
      </c>
      <c r="T206" s="288" t="str" cm="1">
        <f t="array" ref="T206">IF($C206="","",_xlfn.XLOOKUP($C206&amp;T$21,#REF!&amp;#REF!,#REF!))</f>
        <v/>
      </c>
      <c r="U206" s="600"/>
      <c r="V206" s="601"/>
      <c r="W206" s="308"/>
      <c r="X206" s="320" t="e">
        <f t="shared" si="27"/>
        <v>#VALUE!</v>
      </c>
      <c r="Y206" s="320" t="e">
        <f t="shared" si="28"/>
        <v>#VALUE!</v>
      </c>
      <c r="Z206" s="320" t="e">
        <f t="shared" si="29"/>
        <v>#VALUE!</v>
      </c>
      <c r="AA206" s="320" t="e">
        <f t="shared" si="24"/>
        <v>#VALUE!</v>
      </c>
      <c r="AB206" s="320" t="e">
        <f t="shared" si="25"/>
        <v>#VALUE!</v>
      </c>
      <c r="AC206" s="320" t="e">
        <f t="shared" si="26"/>
        <v>#VALUE!</v>
      </c>
    </row>
    <row r="207" spans="2:29" s="30" customFormat="1" ht="30" customHeight="1">
      <c r="B207" s="345">
        <v>186</v>
      </c>
      <c r="C207" s="302" t="str">
        <f t="array" ref="C207">IF('GRR Data'!C190="","",'GRR Data'!C190)</f>
        <v/>
      </c>
      <c r="D207" s="302" t="str">
        <f t="array" ref="D207">IF('GRR Data'!D190="","",'GRR Data'!D190)</f>
        <v/>
      </c>
      <c r="E207" s="300" t="str">
        <f t="array" ref="E207">IF('GRR Data'!G190="","",'GRR Data'!G190)</f>
        <v/>
      </c>
      <c r="F207" s="300" t="str">
        <f t="array" ref="F207">IF('GRR Data'!H190="","",'GRR Data'!H190)</f>
        <v/>
      </c>
      <c r="G207" s="300" t="str">
        <f t="array" ref="G207">IF('GRR Data'!K190="","",'GRR Data'!K190)</f>
        <v/>
      </c>
      <c r="H207" s="291" t="e">
        <v>#VALUE!</v>
      </c>
      <c r="I207" s="335" t="e">
        <v>#VALUE!</v>
      </c>
      <c r="J207" s="291" t="e">
        <v>#VALUE!</v>
      </c>
      <c r="K207" s="282" t="str">
        <v/>
      </c>
      <c r="L207" s="282" t="str">
        <v/>
      </c>
      <c r="M207" s="288" t="str" cm="1">
        <f t="array" ref="M207">IF($C207="","",_xlfn.XLOOKUP($C207&amp;M$21,#REF!&amp;#REF!,#REF!))</f>
        <v/>
      </c>
      <c r="N207" s="288" t="str" cm="1">
        <f t="array" ref="N207">IF($C207="","",_xlfn.XLOOKUP($C207&amp;N$21,#REF!&amp;#REF!,#REF!))</f>
        <v/>
      </c>
      <c r="O207" s="288" t="str" cm="1">
        <f t="array" ref="O207">IF($C207="","",_xlfn.XLOOKUP($C207&amp;O$21,#REF!&amp;#REF!,#REF!))</f>
        <v/>
      </c>
      <c r="P207" s="288" t="str" cm="1">
        <f t="array" ref="P207">IF($C207="","",_xlfn.XLOOKUP($C207&amp;P$21,#REF!&amp;#REF!,#REF!))</f>
        <v/>
      </c>
      <c r="Q207" s="288" t="str" cm="1">
        <f t="array" ref="Q207">IF($C207="","",_xlfn.XLOOKUP($C207&amp;Q$21,#REF!&amp;#REF!,#REF!))</f>
        <v/>
      </c>
      <c r="R207" s="288" t="str" cm="1">
        <f t="array" ref="R207">IF($C207="","",_xlfn.XLOOKUP($C207&amp;R$21,#REF!&amp;#REF!,#REF!))</f>
        <v/>
      </c>
      <c r="S207" s="288" t="str" cm="1">
        <f t="array" ref="S207">IF($C207="","",_xlfn.XLOOKUP($C207&amp;S$21,#REF!&amp;#REF!,#REF!))</f>
        <v/>
      </c>
      <c r="T207" s="288" t="str" cm="1">
        <f t="array" ref="T207">IF($C207="","",_xlfn.XLOOKUP($C207&amp;T$21,#REF!&amp;#REF!,#REF!))</f>
        <v/>
      </c>
      <c r="U207" s="600"/>
      <c r="V207" s="601"/>
      <c r="W207" s="308"/>
      <c r="X207" s="320" t="e">
        <f t="shared" si="27"/>
        <v>#VALUE!</v>
      </c>
      <c r="Y207" s="320" t="e">
        <f t="shared" si="28"/>
        <v>#VALUE!</v>
      </c>
      <c r="Z207" s="320" t="e">
        <f t="shared" si="29"/>
        <v>#VALUE!</v>
      </c>
      <c r="AA207" s="320" t="e">
        <f t="shared" si="24"/>
        <v>#VALUE!</v>
      </c>
      <c r="AB207" s="320" t="e">
        <f t="shared" si="25"/>
        <v>#VALUE!</v>
      </c>
      <c r="AC207" s="320" t="e">
        <f t="shared" si="26"/>
        <v>#VALUE!</v>
      </c>
    </row>
    <row r="208" spans="2:29" s="30" customFormat="1" ht="30" customHeight="1">
      <c r="B208" s="345">
        <v>187</v>
      </c>
      <c r="C208" s="302" t="str">
        <f t="array" ref="C208">IF('GRR Data'!C191="","",'GRR Data'!C191)</f>
        <v/>
      </c>
      <c r="D208" s="302" t="str">
        <f t="array" ref="D208">IF('GRR Data'!D191="","",'GRR Data'!D191)</f>
        <v/>
      </c>
      <c r="E208" s="300" t="str">
        <f t="array" ref="E208">IF('GRR Data'!G191="","",'GRR Data'!G191)</f>
        <v/>
      </c>
      <c r="F208" s="300" t="str">
        <f t="array" ref="F208">IF('GRR Data'!H191="","",'GRR Data'!H191)</f>
        <v/>
      </c>
      <c r="G208" s="300" t="str">
        <f t="array" ref="G208">IF('GRR Data'!K191="","",'GRR Data'!K191)</f>
        <v/>
      </c>
      <c r="H208" s="291" t="e">
        <v>#VALUE!</v>
      </c>
      <c r="I208" s="335" t="e">
        <v>#VALUE!</v>
      </c>
      <c r="J208" s="291" t="e">
        <v>#VALUE!</v>
      </c>
      <c r="K208" s="282" t="str">
        <v/>
      </c>
      <c r="L208" s="282" t="str">
        <v/>
      </c>
      <c r="M208" s="288" t="str" cm="1">
        <f t="array" ref="M208">IF($C208="","",_xlfn.XLOOKUP($C208&amp;M$21,#REF!&amp;#REF!,#REF!))</f>
        <v/>
      </c>
      <c r="N208" s="288" t="str" cm="1">
        <f t="array" ref="N208">IF($C208="","",_xlfn.XLOOKUP($C208&amp;N$21,#REF!&amp;#REF!,#REF!))</f>
        <v/>
      </c>
      <c r="O208" s="288" t="str" cm="1">
        <f t="array" ref="O208">IF($C208="","",_xlfn.XLOOKUP($C208&amp;O$21,#REF!&amp;#REF!,#REF!))</f>
        <v/>
      </c>
      <c r="P208" s="288" t="str" cm="1">
        <f t="array" ref="P208">IF($C208="","",_xlfn.XLOOKUP($C208&amp;P$21,#REF!&amp;#REF!,#REF!))</f>
        <v/>
      </c>
      <c r="Q208" s="288" t="str" cm="1">
        <f t="array" ref="Q208">IF($C208="","",_xlfn.XLOOKUP($C208&amp;Q$21,#REF!&amp;#REF!,#REF!))</f>
        <v/>
      </c>
      <c r="R208" s="288" t="str" cm="1">
        <f t="array" ref="R208">IF($C208="","",_xlfn.XLOOKUP($C208&amp;R$21,#REF!&amp;#REF!,#REF!))</f>
        <v/>
      </c>
      <c r="S208" s="288" t="str" cm="1">
        <f t="array" ref="S208">IF($C208="","",_xlfn.XLOOKUP($C208&amp;S$21,#REF!&amp;#REF!,#REF!))</f>
        <v/>
      </c>
      <c r="T208" s="288" t="str" cm="1">
        <f t="array" ref="T208">IF($C208="","",_xlfn.XLOOKUP($C208&amp;T$21,#REF!&amp;#REF!,#REF!))</f>
        <v/>
      </c>
      <c r="U208" s="600"/>
      <c r="V208" s="601"/>
      <c r="W208" s="308"/>
      <c r="X208" s="320" t="e">
        <f t="shared" si="27"/>
        <v>#VALUE!</v>
      </c>
      <c r="Y208" s="320" t="e">
        <f t="shared" si="28"/>
        <v>#VALUE!</v>
      </c>
      <c r="Z208" s="320" t="e">
        <f t="shared" si="29"/>
        <v>#VALUE!</v>
      </c>
      <c r="AA208" s="320" t="e">
        <f t="shared" si="24"/>
        <v>#VALUE!</v>
      </c>
      <c r="AB208" s="320" t="e">
        <f t="shared" si="25"/>
        <v>#VALUE!</v>
      </c>
      <c r="AC208" s="320" t="e">
        <f t="shared" si="26"/>
        <v>#VALUE!</v>
      </c>
    </row>
    <row r="209" spans="2:29" s="30" customFormat="1" ht="30" customHeight="1">
      <c r="B209" s="345">
        <v>188</v>
      </c>
      <c r="C209" s="302" t="str">
        <f t="array" ref="C209">IF('GRR Data'!C192="","",'GRR Data'!C192)</f>
        <v/>
      </c>
      <c r="D209" s="302" t="str">
        <f t="array" ref="D209">IF('GRR Data'!D192="","",'GRR Data'!D192)</f>
        <v/>
      </c>
      <c r="E209" s="300" t="str">
        <f t="array" ref="E209">IF('GRR Data'!G192="","",'GRR Data'!G192)</f>
        <v/>
      </c>
      <c r="F209" s="300" t="str">
        <f t="array" ref="F209">IF('GRR Data'!H192="","",'GRR Data'!H192)</f>
        <v/>
      </c>
      <c r="G209" s="300" t="str">
        <f t="array" ref="G209">IF('GRR Data'!K192="","",'GRR Data'!K192)</f>
        <v/>
      </c>
      <c r="H209" s="291" t="e">
        <v>#VALUE!</v>
      </c>
      <c r="I209" s="335" t="e">
        <v>#VALUE!</v>
      </c>
      <c r="J209" s="291" t="e">
        <v>#VALUE!</v>
      </c>
      <c r="K209" s="282" t="str">
        <v/>
      </c>
      <c r="L209" s="282" t="str">
        <v/>
      </c>
      <c r="M209" s="288" t="str" cm="1">
        <f t="array" ref="M209">IF($C209="","",_xlfn.XLOOKUP($C209&amp;M$21,#REF!&amp;#REF!,#REF!))</f>
        <v/>
      </c>
      <c r="N209" s="288" t="str" cm="1">
        <f t="array" ref="N209">IF($C209="","",_xlfn.XLOOKUP($C209&amp;N$21,#REF!&amp;#REF!,#REF!))</f>
        <v/>
      </c>
      <c r="O209" s="288" t="str" cm="1">
        <f t="array" ref="O209">IF($C209="","",_xlfn.XLOOKUP($C209&amp;O$21,#REF!&amp;#REF!,#REF!))</f>
        <v/>
      </c>
      <c r="P209" s="288" t="str" cm="1">
        <f t="array" ref="P209">IF($C209="","",_xlfn.XLOOKUP($C209&amp;P$21,#REF!&amp;#REF!,#REF!))</f>
        <v/>
      </c>
      <c r="Q209" s="288" t="str" cm="1">
        <f t="array" ref="Q209">IF($C209="","",_xlfn.XLOOKUP($C209&amp;Q$21,#REF!&amp;#REF!,#REF!))</f>
        <v/>
      </c>
      <c r="R209" s="288" t="str" cm="1">
        <f t="array" ref="R209">IF($C209="","",_xlfn.XLOOKUP($C209&amp;R$21,#REF!&amp;#REF!,#REF!))</f>
        <v/>
      </c>
      <c r="S209" s="288" t="str" cm="1">
        <f t="array" ref="S209">IF($C209="","",_xlfn.XLOOKUP($C209&amp;S$21,#REF!&amp;#REF!,#REF!))</f>
        <v/>
      </c>
      <c r="T209" s="288" t="str" cm="1">
        <f t="array" ref="T209">IF($C209="","",_xlfn.XLOOKUP($C209&amp;T$21,#REF!&amp;#REF!,#REF!))</f>
        <v/>
      </c>
      <c r="U209" s="600"/>
      <c r="V209" s="601"/>
      <c r="W209" s="308"/>
      <c r="X209" s="320" t="e">
        <f t="shared" si="27"/>
        <v>#VALUE!</v>
      </c>
      <c r="Y209" s="320" t="e">
        <f t="shared" si="28"/>
        <v>#VALUE!</v>
      </c>
      <c r="Z209" s="320" t="e">
        <f t="shared" si="29"/>
        <v>#VALUE!</v>
      </c>
      <c r="AA209" s="320" t="e">
        <f t="shared" si="24"/>
        <v>#VALUE!</v>
      </c>
      <c r="AB209" s="320" t="e">
        <f t="shared" si="25"/>
        <v>#VALUE!</v>
      </c>
      <c r="AC209" s="320" t="e">
        <f t="shared" si="26"/>
        <v>#VALUE!</v>
      </c>
    </row>
    <row r="210" spans="2:29" s="30" customFormat="1" ht="30" customHeight="1">
      <c r="B210" s="345">
        <v>189</v>
      </c>
      <c r="C210" s="302" t="str">
        <f t="array" ref="C210">IF('GRR Data'!C193="","",'GRR Data'!C193)</f>
        <v/>
      </c>
      <c r="D210" s="302" t="str">
        <f t="array" ref="D210">IF('GRR Data'!D193="","",'GRR Data'!D193)</f>
        <v/>
      </c>
      <c r="E210" s="300" t="str">
        <f t="array" ref="E210">IF('GRR Data'!G193="","",'GRR Data'!G193)</f>
        <v/>
      </c>
      <c r="F210" s="300" t="str">
        <f t="array" ref="F210">IF('GRR Data'!H193="","",'GRR Data'!H193)</f>
        <v/>
      </c>
      <c r="G210" s="300" t="str">
        <f t="array" ref="G210">IF('GRR Data'!K193="","",'GRR Data'!K193)</f>
        <v/>
      </c>
      <c r="H210" s="291" t="e">
        <v>#VALUE!</v>
      </c>
      <c r="I210" s="335" t="e">
        <v>#VALUE!</v>
      </c>
      <c r="J210" s="291" t="e">
        <v>#VALUE!</v>
      </c>
      <c r="K210" s="282" t="str">
        <v/>
      </c>
      <c r="L210" s="282" t="str">
        <v/>
      </c>
      <c r="M210" s="288" t="str" cm="1">
        <f t="array" ref="M210">IF($C210="","",_xlfn.XLOOKUP($C210&amp;M$21,#REF!&amp;#REF!,#REF!))</f>
        <v/>
      </c>
      <c r="N210" s="288" t="str" cm="1">
        <f t="array" ref="N210">IF($C210="","",_xlfn.XLOOKUP($C210&amp;N$21,#REF!&amp;#REF!,#REF!))</f>
        <v/>
      </c>
      <c r="O210" s="288" t="str" cm="1">
        <f t="array" ref="O210">IF($C210="","",_xlfn.XLOOKUP($C210&amp;O$21,#REF!&amp;#REF!,#REF!))</f>
        <v/>
      </c>
      <c r="P210" s="288" t="str" cm="1">
        <f t="array" ref="P210">IF($C210="","",_xlfn.XLOOKUP($C210&amp;P$21,#REF!&amp;#REF!,#REF!))</f>
        <v/>
      </c>
      <c r="Q210" s="288" t="str" cm="1">
        <f t="array" ref="Q210">IF($C210="","",_xlfn.XLOOKUP($C210&amp;Q$21,#REF!&amp;#REF!,#REF!))</f>
        <v/>
      </c>
      <c r="R210" s="288" t="str" cm="1">
        <f t="array" ref="R210">IF($C210="","",_xlfn.XLOOKUP($C210&amp;R$21,#REF!&amp;#REF!,#REF!))</f>
        <v/>
      </c>
      <c r="S210" s="288" t="str" cm="1">
        <f t="array" ref="S210">IF($C210="","",_xlfn.XLOOKUP($C210&amp;S$21,#REF!&amp;#REF!,#REF!))</f>
        <v/>
      </c>
      <c r="T210" s="288" t="str" cm="1">
        <f t="array" ref="T210">IF($C210="","",_xlfn.XLOOKUP($C210&amp;T$21,#REF!&amp;#REF!,#REF!))</f>
        <v/>
      </c>
      <c r="U210" s="600"/>
      <c r="V210" s="601"/>
      <c r="W210" s="308"/>
      <c r="X210" s="320" t="e">
        <f t="shared" si="27"/>
        <v>#VALUE!</v>
      </c>
      <c r="Y210" s="320" t="e">
        <f t="shared" si="28"/>
        <v>#VALUE!</v>
      </c>
      <c r="Z210" s="320" t="e">
        <f t="shared" si="29"/>
        <v>#VALUE!</v>
      </c>
      <c r="AA210" s="320" t="e">
        <f t="shared" si="24"/>
        <v>#VALUE!</v>
      </c>
      <c r="AB210" s="320" t="e">
        <f t="shared" si="25"/>
        <v>#VALUE!</v>
      </c>
      <c r="AC210" s="320" t="e">
        <f t="shared" si="26"/>
        <v>#VALUE!</v>
      </c>
    </row>
    <row r="211" spans="2:29" s="30" customFormat="1" ht="30" customHeight="1">
      <c r="B211" s="345">
        <v>190</v>
      </c>
      <c r="C211" s="302" t="str">
        <f t="array" ref="C211">IF('GRR Data'!C194="","",'GRR Data'!C194)</f>
        <v/>
      </c>
      <c r="D211" s="302" t="str">
        <f t="array" ref="D211">IF('GRR Data'!D194="","",'GRR Data'!D194)</f>
        <v/>
      </c>
      <c r="E211" s="300" t="str">
        <f t="array" ref="E211">IF('GRR Data'!G194="","",'GRR Data'!G194)</f>
        <v/>
      </c>
      <c r="F211" s="300" t="str">
        <f t="array" ref="F211">IF('GRR Data'!H194="","",'GRR Data'!H194)</f>
        <v/>
      </c>
      <c r="G211" s="300" t="str">
        <f t="array" ref="G211">IF('GRR Data'!K194="","",'GRR Data'!K194)</f>
        <v/>
      </c>
      <c r="H211" s="291" t="e">
        <v>#VALUE!</v>
      </c>
      <c r="I211" s="335" t="e">
        <v>#VALUE!</v>
      </c>
      <c r="J211" s="291" t="e">
        <v>#VALUE!</v>
      </c>
      <c r="K211" s="282" t="str">
        <v/>
      </c>
      <c r="L211" s="282" t="str">
        <v/>
      </c>
      <c r="M211" s="288" t="str" cm="1">
        <f t="array" ref="M211">IF($C211="","",_xlfn.XLOOKUP($C211&amp;M$21,#REF!&amp;#REF!,#REF!))</f>
        <v/>
      </c>
      <c r="N211" s="288" t="str" cm="1">
        <f t="array" ref="N211">IF($C211="","",_xlfn.XLOOKUP($C211&amp;N$21,#REF!&amp;#REF!,#REF!))</f>
        <v/>
      </c>
      <c r="O211" s="288" t="str" cm="1">
        <f t="array" ref="O211">IF($C211="","",_xlfn.XLOOKUP($C211&amp;O$21,#REF!&amp;#REF!,#REF!))</f>
        <v/>
      </c>
      <c r="P211" s="288" t="str" cm="1">
        <f t="array" ref="P211">IF($C211="","",_xlfn.XLOOKUP($C211&amp;P$21,#REF!&amp;#REF!,#REF!))</f>
        <v/>
      </c>
      <c r="Q211" s="288" t="str" cm="1">
        <f t="array" ref="Q211">IF($C211="","",_xlfn.XLOOKUP($C211&amp;Q$21,#REF!&amp;#REF!,#REF!))</f>
        <v/>
      </c>
      <c r="R211" s="288" t="str" cm="1">
        <f t="array" ref="R211">IF($C211="","",_xlfn.XLOOKUP($C211&amp;R$21,#REF!&amp;#REF!,#REF!))</f>
        <v/>
      </c>
      <c r="S211" s="288" t="str" cm="1">
        <f t="array" ref="S211">IF($C211="","",_xlfn.XLOOKUP($C211&amp;S$21,#REF!&amp;#REF!,#REF!))</f>
        <v/>
      </c>
      <c r="T211" s="288" t="str" cm="1">
        <f t="array" ref="T211">IF($C211="","",_xlfn.XLOOKUP($C211&amp;T$21,#REF!&amp;#REF!,#REF!))</f>
        <v/>
      </c>
      <c r="U211" s="600"/>
      <c r="V211" s="601"/>
      <c r="W211" s="308"/>
      <c r="X211" s="320" t="e">
        <f t="shared" si="27"/>
        <v>#VALUE!</v>
      </c>
      <c r="Y211" s="320" t="e">
        <f t="shared" si="28"/>
        <v>#VALUE!</v>
      </c>
      <c r="Z211" s="320" t="e">
        <f t="shared" si="29"/>
        <v>#VALUE!</v>
      </c>
      <c r="AA211" s="320" t="e">
        <f t="shared" si="24"/>
        <v>#VALUE!</v>
      </c>
      <c r="AB211" s="320" t="e">
        <f t="shared" si="25"/>
        <v>#VALUE!</v>
      </c>
      <c r="AC211" s="320" t="e">
        <f t="shared" si="26"/>
        <v>#VALUE!</v>
      </c>
    </row>
    <row r="212" spans="2:29" s="30" customFormat="1" ht="30" customHeight="1">
      <c r="B212" s="345">
        <v>191</v>
      </c>
      <c r="C212" s="302" t="str">
        <f t="array" ref="C212">IF('GRR Data'!C195="","",'GRR Data'!C195)</f>
        <v/>
      </c>
      <c r="D212" s="302" t="str">
        <f t="array" ref="D212">IF('GRR Data'!D195="","",'GRR Data'!D195)</f>
        <v/>
      </c>
      <c r="E212" s="300" t="str">
        <f t="array" ref="E212">IF('GRR Data'!G195="","",'GRR Data'!G195)</f>
        <v/>
      </c>
      <c r="F212" s="300" t="str">
        <f t="array" ref="F212">IF('GRR Data'!H195="","",'GRR Data'!H195)</f>
        <v/>
      </c>
      <c r="G212" s="300" t="str">
        <f t="array" ref="G212">IF('GRR Data'!K195="","",'GRR Data'!K195)</f>
        <v/>
      </c>
      <c r="H212" s="291" t="e">
        <v>#VALUE!</v>
      </c>
      <c r="I212" s="335" t="e">
        <v>#VALUE!</v>
      </c>
      <c r="J212" s="291" t="e">
        <v>#VALUE!</v>
      </c>
      <c r="K212" s="282" t="str">
        <v/>
      </c>
      <c r="L212" s="282" t="str">
        <v/>
      </c>
      <c r="M212" s="288" t="str" cm="1">
        <f t="array" ref="M212">IF($C212="","",_xlfn.XLOOKUP($C212&amp;M$21,#REF!&amp;#REF!,#REF!))</f>
        <v/>
      </c>
      <c r="N212" s="288" t="str" cm="1">
        <f t="array" ref="N212">IF($C212="","",_xlfn.XLOOKUP($C212&amp;N$21,#REF!&amp;#REF!,#REF!))</f>
        <v/>
      </c>
      <c r="O212" s="288" t="str" cm="1">
        <f t="array" ref="O212">IF($C212="","",_xlfn.XLOOKUP($C212&amp;O$21,#REF!&amp;#REF!,#REF!))</f>
        <v/>
      </c>
      <c r="P212" s="288" t="str" cm="1">
        <f t="array" ref="P212">IF($C212="","",_xlfn.XLOOKUP($C212&amp;P$21,#REF!&amp;#REF!,#REF!))</f>
        <v/>
      </c>
      <c r="Q212" s="288" t="str" cm="1">
        <f t="array" ref="Q212">IF($C212="","",_xlfn.XLOOKUP($C212&amp;Q$21,#REF!&amp;#REF!,#REF!))</f>
        <v/>
      </c>
      <c r="R212" s="288" t="str" cm="1">
        <f t="array" ref="R212">IF($C212="","",_xlfn.XLOOKUP($C212&amp;R$21,#REF!&amp;#REF!,#REF!))</f>
        <v/>
      </c>
      <c r="S212" s="288" t="str" cm="1">
        <f t="array" ref="S212">IF($C212="","",_xlfn.XLOOKUP($C212&amp;S$21,#REF!&amp;#REF!,#REF!))</f>
        <v/>
      </c>
      <c r="T212" s="288" t="str" cm="1">
        <f t="array" ref="T212">IF($C212="","",_xlfn.XLOOKUP($C212&amp;T$21,#REF!&amp;#REF!,#REF!))</f>
        <v/>
      </c>
      <c r="U212" s="600"/>
      <c r="V212" s="601"/>
      <c r="W212" s="308"/>
      <c r="X212" s="320" t="e">
        <f t="shared" si="27"/>
        <v>#VALUE!</v>
      </c>
      <c r="Y212" s="320" t="e">
        <f t="shared" si="28"/>
        <v>#VALUE!</v>
      </c>
      <c r="Z212" s="320" t="e">
        <f t="shared" si="29"/>
        <v>#VALUE!</v>
      </c>
      <c r="AA212" s="320" t="e">
        <f t="shared" si="24"/>
        <v>#VALUE!</v>
      </c>
      <c r="AB212" s="320" t="e">
        <f t="shared" si="25"/>
        <v>#VALUE!</v>
      </c>
      <c r="AC212" s="320" t="e">
        <f t="shared" si="26"/>
        <v>#VALUE!</v>
      </c>
    </row>
    <row r="213" spans="2:29" s="30" customFormat="1" ht="30" customHeight="1">
      <c r="B213" s="345">
        <v>192</v>
      </c>
      <c r="C213" s="302" t="str">
        <f t="array" ref="C213">IF('GRR Data'!C196="","",'GRR Data'!C196)</f>
        <v/>
      </c>
      <c r="D213" s="302" t="str">
        <f t="array" ref="D213">IF('GRR Data'!D196="","",'GRR Data'!D196)</f>
        <v/>
      </c>
      <c r="E213" s="300" t="str">
        <f t="array" ref="E213">IF('GRR Data'!G196="","",'GRR Data'!G196)</f>
        <v/>
      </c>
      <c r="F213" s="300" t="str">
        <f t="array" ref="F213">IF('GRR Data'!H196="","",'GRR Data'!H196)</f>
        <v/>
      </c>
      <c r="G213" s="300" t="str">
        <f t="array" ref="G213">IF('GRR Data'!K196="","",'GRR Data'!K196)</f>
        <v/>
      </c>
      <c r="H213" s="291" t="e">
        <v>#VALUE!</v>
      </c>
      <c r="I213" s="335" t="e">
        <v>#VALUE!</v>
      </c>
      <c r="J213" s="291" t="e">
        <v>#VALUE!</v>
      </c>
      <c r="K213" s="282" t="str">
        <v/>
      </c>
      <c r="L213" s="282" t="str">
        <v/>
      </c>
      <c r="M213" s="288" t="str" cm="1">
        <f t="array" ref="M213">IF($C213="","",_xlfn.XLOOKUP($C213&amp;M$21,#REF!&amp;#REF!,#REF!))</f>
        <v/>
      </c>
      <c r="N213" s="288" t="str" cm="1">
        <f t="array" ref="N213">IF($C213="","",_xlfn.XLOOKUP($C213&amp;N$21,#REF!&amp;#REF!,#REF!))</f>
        <v/>
      </c>
      <c r="O213" s="288" t="str" cm="1">
        <f t="array" ref="O213">IF($C213="","",_xlfn.XLOOKUP($C213&amp;O$21,#REF!&amp;#REF!,#REF!))</f>
        <v/>
      </c>
      <c r="P213" s="288" t="str" cm="1">
        <f t="array" ref="P213">IF($C213="","",_xlfn.XLOOKUP($C213&amp;P$21,#REF!&amp;#REF!,#REF!))</f>
        <v/>
      </c>
      <c r="Q213" s="288" t="str" cm="1">
        <f t="array" ref="Q213">IF($C213="","",_xlfn.XLOOKUP($C213&amp;Q$21,#REF!&amp;#REF!,#REF!))</f>
        <v/>
      </c>
      <c r="R213" s="288" t="str" cm="1">
        <f t="array" ref="R213">IF($C213="","",_xlfn.XLOOKUP($C213&amp;R$21,#REF!&amp;#REF!,#REF!))</f>
        <v/>
      </c>
      <c r="S213" s="288" t="str" cm="1">
        <f t="array" ref="S213">IF($C213="","",_xlfn.XLOOKUP($C213&amp;S$21,#REF!&amp;#REF!,#REF!))</f>
        <v/>
      </c>
      <c r="T213" s="288" t="str" cm="1">
        <f t="array" ref="T213">IF($C213="","",_xlfn.XLOOKUP($C213&amp;T$21,#REF!&amp;#REF!,#REF!))</f>
        <v/>
      </c>
      <c r="U213" s="600"/>
      <c r="V213" s="601"/>
      <c r="W213" s="308"/>
      <c r="X213" s="320" t="e">
        <f t="shared" si="27"/>
        <v>#VALUE!</v>
      </c>
      <c r="Y213" s="320" t="e">
        <f t="shared" si="28"/>
        <v>#VALUE!</v>
      </c>
      <c r="Z213" s="320" t="e">
        <f t="shared" si="29"/>
        <v>#VALUE!</v>
      </c>
      <c r="AA213" s="320" t="e">
        <f t="shared" si="24"/>
        <v>#VALUE!</v>
      </c>
      <c r="AB213" s="320" t="e">
        <f t="shared" si="25"/>
        <v>#VALUE!</v>
      </c>
      <c r="AC213" s="320" t="e">
        <f t="shared" si="26"/>
        <v>#VALUE!</v>
      </c>
    </row>
    <row r="214" spans="2:29" s="30" customFormat="1" ht="30" customHeight="1">
      <c r="B214" s="345">
        <v>193</v>
      </c>
      <c r="C214" s="302" t="str">
        <f t="array" ref="C214">IF('GRR Data'!C197="","",'GRR Data'!C197)</f>
        <v/>
      </c>
      <c r="D214" s="302" t="str">
        <f t="array" ref="D214">IF('GRR Data'!D197="","",'GRR Data'!D197)</f>
        <v/>
      </c>
      <c r="E214" s="300" t="str">
        <f t="array" ref="E214">IF('GRR Data'!G197="","",'GRR Data'!G197)</f>
        <v/>
      </c>
      <c r="F214" s="300" t="str">
        <f t="array" ref="F214">IF('GRR Data'!H197="","",'GRR Data'!H197)</f>
        <v/>
      </c>
      <c r="G214" s="300" t="str">
        <f t="array" ref="G214">IF('GRR Data'!K197="","",'GRR Data'!K197)</f>
        <v/>
      </c>
      <c r="H214" s="291" t="e">
        <v>#VALUE!</v>
      </c>
      <c r="I214" s="335" t="e">
        <v>#VALUE!</v>
      </c>
      <c r="J214" s="291" t="e">
        <v>#VALUE!</v>
      </c>
      <c r="K214" s="282" t="str">
        <v/>
      </c>
      <c r="L214" s="282" t="str">
        <v/>
      </c>
      <c r="M214" s="288" t="str" cm="1">
        <f t="array" ref="M214">IF($C214="","",_xlfn.XLOOKUP($C214&amp;M$21,#REF!&amp;#REF!,#REF!))</f>
        <v/>
      </c>
      <c r="N214" s="288" t="str" cm="1">
        <f t="array" ref="N214">IF($C214="","",_xlfn.XLOOKUP($C214&amp;N$21,#REF!&amp;#REF!,#REF!))</f>
        <v/>
      </c>
      <c r="O214" s="288" t="str" cm="1">
        <f t="array" ref="O214">IF($C214="","",_xlfn.XLOOKUP($C214&amp;O$21,#REF!&amp;#REF!,#REF!))</f>
        <v/>
      </c>
      <c r="P214" s="288" t="str" cm="1">
        <f t="array" ref="P214">IF($C214="","",_xlfn.XLOOKUP($C214&amp;P$21,#REF!&amp;#REF!,#REF!))</f>
        <v/>
      </c>
      <c r="Q214" s="288" t="str" cm="1">
        <f t="array" ref="Q214">IF($C214="","",_xlfn.XLOOKUP($C214&amp;Q$21,#REF!&amp;#REF!,#REF!))</f>
        <v/>
      </c>
      <c r="R214" s="288" t="str" cm="1">
        <f t="array" ref="R214">IF($C214="","",_xlfn.XLOOKUP($C214&amp;R$21,#REF!&amp;#REF!,#REF!))</f>
        <v/>
      </c>
      <c r="S214" s="288" t="str" cm="1">
        <f t="array" ref="S214">IF($C214="","",_xlfn.XLOOKUP($C214&amp;S$21,#REF!&amp;#REF!,#REF!))</f>
        <v/>
      </c>
      <c r="T214" s="288" t="str" cm="1">
        <f t="array" ref="T214">IF($C214="","",_xlfn.XLOOKUP($C214&amp;T$21,#REF!&amp;#REF!,#REF!))</f>
        <v/>
      </c>
      <c r="U214" s="600"/>
      <c r="V214" s="601"/>
      <c r="W214" s="308"/>
      <c r="X214" s="320" t="e">
        <f t="shared" si="27"/>
        <v>#VALUE!</v>
      </c>
      <c r="Y214" s="320" t="e">
        <f t="shared" si="28"/>
        <v>#VALUE!</v>
      </c>
      <c r="Z214" s="320" t="e">
        <f t="shared" si="29"/>
        <v>#VALUE!</v>
      </c>
      <c r="AA214" s="320" t="e">
        <f t="shared" si="24"/>
        <v>#VALUE!</v>
      </c>
      <c r="AB214" s="320" t="e">
        <f t="shared" si="25"/>
        <v>#VALUE!</v>
      </c>
      <c r="AC214" s="320" t="e">
        <f t="shared" si="26"/>
        <v>#VALUE!</v>
      </c>
    </row>
    <row r="215" spans="2:29" s="30" customFormat="1" ht="30" customHeight="1">
      <c r="B215" s="345">
        <v>194</v>
      </c>
      <c r="C215" s="302" t="str">
        <f t="array" ref="C215">IF('GRR Data'!C198="","",'GRR Data'!C198)</f>
        <v/>
      </c>
      <c r="D215" s="302" t="str">
        <f t="array" ref="D215">IF('GRR Data'!D198="","",'GRR Data'!D198)</f>
        <v/>
      </c>
      <c r="E215" s="300" t="str">
        <f t="array" ref="E215">IF('GRR Data'!G198="","",'GRR Data'!G198)</f>
        <v/>
      </c>
      <c r="F215" s="300" t="str">
        <f t="array" ref="F215">IF('GRR Data'!H198="","",'GRR Data'!H198)</f>
        <v/>
      </c>
      <c r="G215" s="300" t="str">
        <f t="array" ref="G215">IF('GRR Data'!K198="","",'GRR Data'!K198)</f>
        <v/>
      </c>
      <c r="H215" s="291" t="e">
        <v>#VALUE!</v>
      </c>
      <c r="I215" s="335" t="e">
        <v>#VALUE!</v>
      </c>
      <c r="J215" s="291" t="e">
        <v>#VALUE!</v>
      </c>
      <c r="K215" s="282" t="str">
        <v/>
      </c>
      <c r="L215" s="282" t="str">
        <v/>
      </c>
      <c r="M215" s="288" t="str" cm="1">
        <f t="array" ref="M215">IF($C215="","",_xlfn.XLOOKUP($C215&amp;M$21,#REF!&amp;#REF!,#REF!))</f>
        <v/>
      </c>
      <c r="N215" s="288" t="str" cm="1">
        <f t="array" ref="N215">IF($C215="","",_xlfn.XLOOKUP($C215&amp;N$21,#REF!&amp;#REF!,#REF!))</f>
        <v/>
      </c>
      <c r="O215" s="288" t="str" cm="1">
        <f t="array" ref="O215">IF($C215="","",_xlfn.XLOOKUP($C215&amp;O$21,#REF!&amp;#REF!,#REF!))</f>
        <v/>
      </c>
      <c r="P215" s="288" t="str" cm="1">
        <f t="array" ref="P215">IF($C215="","",_xlfn.XLOOKUP($C215&amp;P$21,#REF!&amp;#REF!,#REF!))</f>
        <v/>
      </c>
      <c r="Q215" s="288" t="str" cm="1">
        <f t="array" ref="Q215">IF($C215="","",_xlfn.XLOOKUP($C215&amp;Q$21,#REF!&amp;#REF!,#REF!))</f>
        <v/>
      </c>
      <c r="R215" s="288" t="str" cm="1">
        <f t="array" ref="R215">IF($C215="","",_xlfn.XLOOKUP($C215&amp;R$21,#REF!&amp;#REF!,#REF!))</f>
        <v/>
      </c>
      <c r="S215" s="288" t="str" cm="1">
        <f t="array" ref="S215">IF($C215="","",_xlfn.XLOOKUP($C215&amp;S$21,#REF!&amp;#REF!,#REF!))</f>
        <v/>
      </c>
      <c r="T215" s="288" t="str" cm="1">
        <f t="array" ref="T215">IF($C215="","",_xlfn.XLOOKUP($C215&amp;T$21,#REF!&amp;#REF!,#REF!))</f>
        <v/>
      </c>
      <c r="U215" s="600"/>
      <c r="V215" s="601"/>
      <c r="W215" s="308"/>
      <c r="X215" s="320" t="e">
        <f t="shared" si="27"/>
        <v>#VALUE!</v>
      </c>
      <c r="Y215" s="320" t="e">
        <f t="shared" si="28"/>
        <v>#VALUE!</v>
      </c>
      <c r="Z215" s="320" t="e">
        <f t="shared" si="29"/>
        <v>#VALUE!</v>
      </c>
      <c r="AA215" s="320" t="e">
        <f t="shared" si="24"/>
        <v>#VALUE!</v>
      </c>
      <c r="AB215" s="320" t="e">
        <f t="shared" si="25"/>
        <v>#VALUE!</v>
      </c>
      <c r="AC215" s="320" t="e">
        <f t="shared" si="26"/>
        <v>#VALUE!</v>
      </c>
    </row>
    <row r="216" spans="2:29" s="30" customFormat="1" ht="30" customHeight="1">
      <c r="B216" s="345">
        <v>195</v>
      </c>
      <c r="C216" s="302" t="str">
        <f t="array" ref="C216">IF('GRR Data'!C199="","",'GRR Data'!C199)</f>
        <v/>
      </c>
      <c r="D216" s="302" t="str">
        <f t="array" ref="D216">IF('GRR Data'!D199="","",'GRR Data'!D199)</f>
        <v/>
      </c>
      <c r="E216" s="300" t="str">
        <f t="array" ref="E216">IF('GRR Data'!G199="","",'GRR Data'!G199)</f>
        <v/>
      </c>
      <c r="F216" s="300" t="str">
        <f t="array" ref="F216">IF('GRR Data'!H199="","",'GRR Data'!H199)</f>
        <v/>
      </c>
      <c r="G216" s="300" t="str">
        <f t="array" ref="G216">IF('GRR Data'!K199="","",'GRR Data'!K199)</f>
        <v/>
      </c>
      <c r="H216" s="291" t="e">
        <v>#VALUE!</v>
      </c>
      <c r="I216" s="335" t="e">
        <v>#VALUE!</v>
      </c>
      <c r="J216" s="291" t="e">
        <v>#VALUE!</v>
      </c>
      <c r="K216" s="282" t="str">
        <v/>
      </c>
      <c r="L216" s="282" t="str">
        <v/>
      </c>
      <c r="M216" s="288" t="str" cm="1">
        <f t="array" ref="M216">IF($C216="","",_xlfn.XLOOKUP($C216&amp;M$21,#REF!&amp;#REF!,#REF!))</f>
        <v/>
      </c>
      <c r="N216" s="288" t="str" cm="1">
        <f t="array" ref="N216">IF($C216="","",_xlfn.XLOOKUP($C216&amp;N$21,#REF!&amp;#REF!,#REF!))</f>
        <v/>
      </c>
      <c r="O216" s="288" t="str" cm="1">
        <f t="array" ref="O216">IF($C216="","",_xlfn.XLOOKUP($C216&amp;O$21,#REF!&amp;#REF!,#REF!))</f>
        <v/>
      </c>
      <c r="P216" s="288" t="str" cm="1">
        <f t="array" ref="P216">IF($C216="","",_xlfn.XLOOKUP($C216&amp;P$21,#REF!&amp;#REF!,#REF!))</f>
        <v/>
      </c>
      <c r="Q216" s="288" t="str" cm="1">
        <f t="array" ref="Q216">IF($C216="","",_xlfn.XLOOKUP($C216&amp;Q$21,#REF!&amp;#REF!,#REF!))</f>
        <v/>
      </c>
      <c r="R216" s="288" t="str" cm="1">
        <f t="array" ref="R216">IF($C216="","",_xlfn.XLOOKUP($C216&amp;R$21,#REF!&amp;#REF!,#REF!))</f>
        <v/>
      </c>
      <c r="S216" s="288" t="str" cm="1">
        <f t="array" ref="S216">IF($C216="","",_xlfn.XLOOKUP($C216&amp;S$21,#REF!&amp;#REF!,#REF!))</f>
        <v/>
      </c>
      <c r="T216" s="288" t="str" cm="1">
        <f t="array" ref="T216">IF($C216="","",_xlfn.XLOOKUP($C216&amp;T$21,#REF!&amp;#REF!,#REF!))</f>
        <v/>
      </c>
      <c r="U216" s="600"/>
      <c r="V216" s="601"/>
      <c r="W216" s="308"/>
      <c r="X216" s="320" t="e">
        <f t="shared" si="27"/>
        <v>#VALUE!</v>
      </c>
      <c r="Y216" s="320" t="e">
        <f t="shared" si="28"/>
        <v>#VALUE!</v>
      </c>
      <c r="Z216" s="320" t="e">
        <f t="shared" si="29"/>
        <v>#VALUE!</v>
      </c>
      <c r="AA216" s="320" t="e">
        <f t="shared" si="24"/>
        <v>#VALUE!</v>
      </c>
      <c r="AB216" s="320" t="e">
        <f t="shared" si="25"/>
        <v>#VALUE!</v>
      </c>
      <c r="AC216" s="320" t="e">
        <f t="shared" si="26"/>
        <v>#VALUE!</v>
      </c>
    </row>
    <row r="217" spans="2:29" s="30" customFormat="1" ht="30" customHeight="1">
      <c r="B217" s="345">
        <v>196</v>
      </c>
      <c r="C217" s="302" t="str">
        <f t="array" ref="C217">IF('GRR Data'!C200="","",'GRR Data'!C200)</f>
        <v/>
      </c>
      <c r="D217" s="302" t="str">
        <f t="array" ref="D217">IF('GRR Data'!D200="","",'GRR Data'!D200)</f>
        <v/>
      </c>
      <c r="E217" s="300" t="str">
        <f t="array" ref="E217">IF('GRR Data'!G200="","",'GRR Data'!G200)</f>
        <v/>
      </c>
      <c r="F217" s="300" t="str">
        <f t="array" ref="F217">IF('GRR Data'!H200="","",'GRR Data'!H200)</f>
        <v/>
      </c>
      <c r="G217" s="300" t="str">
        <f t="array" ref="G217">IF('GRR Data'!K200="","",'GRR Data'!K200)</f>
        <v/>
      </c>
      <c r="H217" s="291" t="e">
        <v>#VALUE!</v>
      </c>
      <c r="I217" s="335" t="e">
        <v>#VALUE!</v>
      </c>
      <c r="J217" s="291" t="e">
        <v>#VALUE!</v>
      </c>
      <c r="K217" s="282" t="str">
        <v/>
      </c>
      <c r="L217" s="282" t="str">
        <v/>
      </c>
      <c r="M217" s="288" t="str" cm="1">
        <f t="array" ref="M217">IF($C217="","",_xlfn.XLOOKUP($C217&amp;M$21,#REF!&amp;#REF!,#REF!))</f>
        <v/>
      </c>
      <c r="N217" s="288" t="str" cm="1">
        <f t="array" ref="N217">IF($C217="","",_xlfn.XLOOKUP($C217&amp;N$21,#REF!&amp;#REF!,#REF!))</f>
        <v/>
      </c>
      <c r="O217" s="288" t="str" cm="1">
        <f t="array" ref="O217">IF($C217="","",_xlfn.XLOOKUP($C217&amp;O$21,#REF!&amp;#REF!,#REF!))</f>
        <v/>
      </c>
      <c r="P217" s="288" t="str" cm="1">
        <f t="array" ref="P217">IF($C217="","",_xlfn.XLOOKUP($C217&amp;P$21,#REF!&amp;#REF!,#REF!))</f>
        <v/>
      </c>
      <c r="Q217" s="288" t="str" cm="1">
        <f t="array" ref="Q217">IF($C217="","",_xlfn.XLOOKUP($C217&amp;Q$21,#REF!&amp;#REF!,#REF!))</f>
        <v/>
      </c>
      <c r="R217" s="288" t="str" cm="1">
        <f t="array" ref="R217">IF($C217="","",_xlfn.XLOOKUP($C217&amp;R$21,#REF!&amp;#REF!,#REF!))</f>
        <v/>
      </c>
      <c r="S217" s="288" t="str" cm="1">
        <f t="array" ref="S217">IF($C217="","",_xlfn.XLOOKUP($C217&amp;S$21,#REF!&amp;#REF!,#REF!))</f>
        <v/>
      </c>
      <c r="T217" s="288" t="str" cm="1">
        <f t="array" ref="T217">IF($C217="","",_xlfn.XLOOKUP($C217&amp;T$21,#REF!&amp;#REF!,#REF!))</f>
        <v/>
      </c>
      <c r="U217" s="600"/>
      <c r="V217" s="601"/>
      <c r="W217" s="308"/>
      <c r="X217" s="320" t="e">
        <f t="shared" si="27"/>
        <v>#VALUE!</v>
      </c>
      <c r="Y217" s="320" t="e">
        <f t="shared" si="28"/>
        <v>#VALUE!</v>
      </c>
      <c r="Z217" s="320" t="e">
        <f t="shared" si="29"/>
        <v>#VALUE!</v>
      </c>
      <c r="AA217" s="320" t="e">
        <f t="shared" si="24"/>
        <v>#VALUE!</v>
      </c>
      <c r="AB217" s="320" t="e">
        <f t="shared" si="25"/>
        <v>#VALUE!</v>
      </c>
      <c r="AC217" s="320" t="e">
        <f t="shared" si="26"/>
        <v>#VALUE!</v>
      </c>
    </row>
    <row r="218" spans="2:29" s="30" customFormat="1" ht="30" customHeight="1">
      <c r="B218" s="345">
        <v>197</v>
      </c>
      <c r="C218" s="302" t="str">
        <f t="array" ref="C218">IF('GRR Data'!C201="","",'GRR Data'!C201)</f>
        <v/>
      </c>
      <c r="D218" s="302" t="str">
        <f t="array" ref="D218">IF('GRR Data'!D201="","",'GRR Data'!D201)</f>
        <v/>
      </c>
      <c r="E218" s="300" t="str">
        <f t="array" ref="E218">IF('GRR Data'!G201="","",'GRR Data'!G201)</f>
        <v/>
      </c>
      <c r="F218" s="300" t="str">
        <f t="array" ref="F218">IF('GRR Data'!H201="","",'GRR Data'!H201)</f>
        <v/>
      </c>
      <c r="G218" s="300" t="str">
        <f t="array" ref="G218">IF('GRR Data'!K201="","",'GRR Data'!K201)</f>
        <v/>
      </c>
      <c r="H218" s="291" t="e">
        <v>#VALUE!</v>
      </c>
      <c r="I218" s="335" t="e">
        <v>#VALUE!</v>
      </c>
      <c r="J218" s="291" t="e">
        <v>#VALUE!</v>
      </c>
      <c r="K218" s="282" t="str">
        <v/>
      </c>
      <c r="L218" s="282" t="str">
        <v/>
      </c>
      <c r="M218" s="288" t="str" cm="1">
        <f t="array" ref="M218">IF($C218="","",_xlfn.XLOOKUP($C218&amp;M$21,#REF!&amp;#REF!,#REF!))</f>
        <v/>
      </c>
      <c r="N218" s="288" t="str" cm="1">
        <f t="array" ref="N218">IF($C218="","",_xlfn.XLOOKUP($C218&amp;N$21,#REF!&amp;#REF!,#REF!))</f>
        <v/>
      </c>
      <c r="O218" s="288" t="str" cm="1">
        <f t="array" ref="O218">IF($C218="","",_xlfn.XLOOKUP($C218&amp;O$21,#REF!&amp;#REF!,#REF!))</f>
        <v/>
      </c>
      <c r="P218" s="288" t="str" cm="1">
        <f t="array" ref="P218">IF($C218="","",_xlfn.XLOOKUP($C218&amp;P$21,#REF!&amp;#REF!,#REF!))</f>
        <v/>
      </c>
      <c r="Q218" s="288" t="str" cm="1">
        <f t="array" ref="Q218">IF($C218="","",_xlfn.XLOOKUP($C218&amp;Q$21,#REF!&amp;#REF!,#REF!))</f>
        <v/>
      </c>
      <c r="R218" s="288" t="str" cm="1">
        <f t="array" ref="R218">IF($C218="","",_xlfn.XLOOKUP($C218&amp;R$21,#REF!&amp;#REF!,#REF!))</f>
        <v/>
      </c>
      <c r="S218" s="288" t="str" cm="1">
        <f t="array" ref="S218">IF($C218="","",_xlfn.XLOOKUP($C218&amp;S$21,#REF!&amp;#REF!,#REF!))</f>
        <v/>
      </c>
      <c r="T218" s="288" t="str" cm="1">
        <f t="array" ref="T218">IF($C218="","",_xlfn.XLOOKUP($C218&amp;T$21,#REF!&amp;#REF!,#REF!))</f>
        <v/>
      </c>
      <c r="U218" s="600"/>
      <c r="V218" s="601"/>
      <c r="W218" s="308"/>
      <c r="X218" s="320" t="e">
        <f t="shared" si="27"/>
        <v>#VALUE!</v>
      </c>
      <c r="Y218" s="320" t="e">
        <f t="shared" si="28"/>
        <v>#VALUE!</v>
      </c>
      <c r="Z218" s="320" t="e">
        <f t="shared" si="29"/>
        <v>#VALUE!</v>
      </c>
      <c r="AA218" s="320" t="e">
        <f t="shared" si="24"/>
        <v>#VALUE!</v>
      </c>
      <c r="AB218" s="320" t="e">
        <f t="shared" si="25"/>
        <v>#VALUE!</v>
      </c>
      <c r="AC218" s="320" t="e">
        <f t="shared" si="26"/>
        <v>#VALUE!</v>
      </c>
    </row>
    <row r="219" spans="2:29" s="30" customFormat="1" ht="30" customHeight="1">
      <c r="B219" s="345">
        <v>198</v>
      </c>
      <c r="C219" s="302" t="str">
        <f t="array" ref="C219">IF('GRR Data'!C202="","",'GRR Data'!C202)</f>
        <v/>
      </c>
      <c r="D219" s="302" t="str">
        <f t="array" ref="D219">IF('GRR Data'!D202="","",'GRR Data'!D202)</f>
        <v/>
      </c>
      <c r="E219" s="300" t="str">
        <f t="array" ref="E219">IF('GRR Data'!G202="","",'GRR Data'!G202)</f>
        <v/>
      </c>
      <c r="F219" s="300" t="str">
        <f t="array" ref="F219">IF('GRR Data'!H202="","",'GRR Data'!H202)</f>
        <v/>
      </c>
      <c r="G219" s="300" t="str">
        <f t="array" ref="G219">IF('GRR Data'!K202="","",'GRR Data'!K202)</f>
        <v/>
      </c>
      <c r="H219" s="291" t="e">
        <v>#VALUE!</v>
      </c>
      <c r="I219" s="335" t="e">
        <v>#VALUE!</v>
      </c>
      <c r="J219" s="291" t="e">
        <v>#VALUE!</v>
      </c>
      <c r="K219" s="282" t="str">
        <v/>
      </c>
      <c r="L219" s="282" t="str">
        <v/>
      </c>
      <c r="M219" s="288" t="str" cm="1">
        <f t="array" ref="M219">IF($C219="","",_xlfn.XLOOKUP($C219&amp;M$21,#REF!&amp;#REF!,#REF!))</f>
        <v/>
      </c>
      <c r="N219" s="288" t="str" cm="1">
        <f t="array" ref="N219">IF($C219="","",_xlfn.XLOOKUP($C219&amp;N$21,#REF!&amp;#REF!,#REF!))</f>
        <v/>
      </c>
      <c r="O219" s="288" t="str" cm="1">
        <f t="array" ref="O219">IF($C219="","",_xlfn.XLOOKUP($C219&amp;O$21,#REF!&amp;#REF!,#REF!))</f>
        <v/>
      </c>
      <c r="P219" s="288" t="str" cm="1">
        <f t="array" ref="P219">IF($C219="","",_xlfn.XLOOKUP($C219&amp;P$21,#REF!&amp;#REF!,#REF!))</f>
        <v/>
      </c>
      <c r="Q219" s="288" t="str" cm="1">
        <f t="array" ref="Q219">IF($C219="","",_xlfn.XLOOKUP($C219&amp;Q$21,#REF!&amp;#REF!,#REF!))</f>
        <v/>
      </c>
      <c r="R219" s="288" t="str" cm="1">
        <f t="array" ref="R219">IF($C219="","",_xlfn.XLOOKUP($C219&amp;R$21,#REF!&amp;#REF!,#REF!))</f>
        <v/>
      </c>
      <c r="S219" s="288" t="str" cm="1">
        <f t="array" ref="S219">IF($C219="","",_xlfn.XLOOKUP($C219&amp;S$21,#REF!&amp;#REF!,#REF!))</f>
        <v/>
      </c>
      <c r="T219" s="288" t="str" cm="1">
        <f t="array" ref="T219">IF($C219="","",_xlfn.XLOOKUP($C219&amp;T$21,#REF!&amp;#REF!,#REF!))</f>
        <v/>
      </c>
      <c r="U219" s="600"/>
      <c r="V219" s="601"/>
      <c r="W219" s="308"/>
      <c r="X219" s="320" t="e">
        <f t="shared" si="27"/>
        <v>#VALUE!</v>
      </c>
      <c r="Y219" s="320" t="e">
        <f t="shared" si="28"/>
        <v>#VALUE!</v>
      </c>
      <c r="Z219" s="320" t="e">
        <f t="shared" si="29"/>
        <v>#VALUE!</v>
      </c>
      <c r="AA219" s="320" t="e">
        <f t="shared" si="24"/>
        <v>#VALUE!</v>
      </c>
      <c r="AB219" s="320" t="e">
        <f t="shared" si="25"/>
        <v>#VALUE!</v>
      </c>
      <c r="AC219" s="320" t="e">
        <f t="shared" si="26"/>
        <v>#VALUE!</v>
      </c>
    </row>
    <row r="220" spans="2:29" s="30" customFormat="1" ht="30" customHeight="1">
      <c r="B220" s="345">
        <v>199</v>
      </c>
      <c r="C220" s="302" t="str">
        <f t="array" ref="C220">IF('GRR Data'!C203="","",'GRR Data'!C203)</f>
        <v/>
      </c>
      <c r="D220" s="302" t="str">
        <f t="array" ref="D220">IF('GRR Data'!D203="","",'GRR Data'!D203)</f>
        <v/>
      </c>
      <c r="E220" s="300" t="str">
        <f t="array" ref="E220">IF('GRR Data'!G203="","",'GRR Data'!G203)</f>
        <v/>
      </c>
      <c r="F220" s="300" t="str">
        <f t="array" ref="F220">IF('GRR Data'!H203="","",'GRR Data'!H203)</f>
        <v/>
      </c>
      <c r="G220" s="300" t="str">
        <f t="array" ref="G220">IF('GRR Data'!K203="","",'GRR Data'!K203)</f>
        <v/>
      </c>
      <c r="H220" s="291" t="e">
        <v>#VALUE!</v>
      </c>
      <c r="I220" s="335" t="e">
        <v>#VALUE!</v>
      </c>
      <c r="J220" s="291" t="e">
        <v>#VALUE!</v>
      </c>
      <c r="K220" s="282" t="str">
        <v/>
      </c>
      <c r="L220" s="282" t="str">
        <v/>
      </c>
      <c r="M220" s="288" t="str" cm="1">
        <f t="array" ref="M220">IF($C220="","",_xlfn.XLOOKUP($C220&amp;M$21,#REF!&amp;#REF!,#REF!))</f>
        <v/>
      </c>
      <c r="N220" s="288" t="str" cm="1">
        <f t="array" ref="N220">IF($C220="","",_xlfn.XLOOKUP($C220&amp;N$21,#REF!&amp;#REF!,#REF!))</f>
        <v/>
      </c>
      <c r="O220" s="288" t="str" cm="1">
        <f t="array" ref="O220">IF($C220="","",_xlfn.XLOOKUP($C220&amp;O$21,#REF!&amp;#REF!,#REF!))</f>
        <v/>
      </c>
      <c r="P220" s="288" t="str" cm="1">
        <f t="array" ref="P220">IF($C220="","",_xlfn.XLOOKUP($C220&amp;P$21,#REF!&amp;#REF!,#REF!))</f>
        <v/>
      </c>
      <c r="Q220" s="288" t="str" cm="1">
        <f t="array" ref="Q220">IF($C220="","",_xlfn.XLOOKUP($C220&amp;Q$21,#REF!&amp;#REF!,#REF!))</f>
        <v/>
      </c>
      <c r="R220" s="288" t="str" cm="1">
        <f t="array" ref="R220">IF($C220="","",_xlfn.XLOOKUP($C220&amp;R$21,#REF!&amp;#REF!,#REF!))</f>
        <v/>
      </c>
      <c r="S220" s="288" t="str" cm="1">
        <f t="array" ref="S220">IF($C220="","",_xlfn.XLOOKUP($C220&amp;S$21,#REF!&amp;#REF!,#REF!))</f>
        <v/>
      </c>
      <c r="T220" s="288" t="str" cm="1">
        <f t="array" ref="T220">IF($C220="","",_xlfn.XLOOKUP($C220&amp;T$21,#REF!&amp;#REF!,#REF!))</f>
        <v/>
      </c>
      <c r="U220" s="600"/>
      <c r="V220" s="601"/>
      <c r="W220" s="308"/>
      <c r="X220" s="320" t="e">
        <f t="shared" si="27"/>
        <v>#VALUE!</v>
      </c>
      <c r="Y220" s="320" t="e">
        <f t="shared" si="28"/>
        <v>#VALUE!</v>
      </c>
      <c r="Z220" s="320" t="e">
        <f t="shared" si="29"/>
        <v>#VALUE!</v>
      </c>
      <c r="AA220" s="320" t="e">
        <f t="shared" si="24"/>
        <v>#VALUE!</v>
      </c>
      <c r="AB220" s="320" t="e">
        <f t="shared" si="25"/>
        <v>#VALUE!</v>
      </c>
      <c r="AC220" s="320" t="e">
        <f t="shared" si="26"/>
        <v>#VALUE!</v>
      </c>
    </row>
    <row r="221" spans="2:29" s="30" customFormat="1" ht="30" customHeight="1">
      <c r="B221" s="345">
        <v>200</v>
      </c>
      <c r="C221" s="302" t="str">
        <f t="array" ref="C221">IF('GRR Data'!C204="","",'GRR Data'!C204)</f>
        <v/>
      </c>
      <c r="D221" s="302" t="str">
        <f t="array" ref="D221">IF('GRR Data'!D204="","",'GRR Data'!D204)</f>
        <v/>
      </c>
      <c r="E221" s="300" t="str">
        <f t="array" ref="E221">IF('GRR Data'!G204="","",'GRR Data'!G204)</f>
        <v/>
      </c>
      <c r="F221" s="300" t="str">
        <f t="array" ref="F221">IF('GRR Data'!H204="","",'GRR Data'!H204)</f>
        <v/>
      </c>
      <c r="G221" s="300" t="str">
        <f t="array" ref="G221">IF('GRR Data'!K204="","",'GRR Data'!K204)</f>
        <v/>
      </c>
      <c r="H221" s="291" t="e">
        <v>#VALUE!</v>
      </c>
      <c r="I221" s="335" t="e">
        <v>#VALUE!</v>
      </c>
      <c r="J221" s="291" t="e">
        <v>#VALUE!</v>
      </c>
      <c r="K221" s="282" t="str">
        <v/>
      </c>
      <c r="L221" s="282" t="str">
        <v/>
      </c>
      <c r="M221" s="288" t="str" cm="1">
        <f t="array" ref="M221">IF($C221="","",_xlfn.XLOOKUP($C221&amp;M$21,#REF!&amp;#REF!,#REF!))</f>
        <v/>
      </c>
      <c r="N221" s="288" t="str" cm="1">
        <f t="array" ref="N221">IF($C221="","",_xlfn.XLOOKUP($C221&amp;N$21,#REF!&amp;#REF!,#REF!))</f>
        <v/>
      </c>
      <c r="O221" s="288" t="str" cm="1">
        <f t="array" ref="O221">IF($C221="","",_xlfn.XLOOKUP($C221&amp;O$21,#REF!&amp;#REF!,#REF!))</f>
        <v/>
      </c>
      <c r="P221" s="288" t="str" cm="1">
        <f t="array" ref="P221">IF($C221="","",_xlfn.XLOOKUP($C221&amp;P$21,#REF!&amp;#REF!,#REF!))</f>
        <v/>
      </c>
      <c r="Q221" s="288" t="str" cm="1">
        <f t="array" ref="Q221">IF($C221="","",_xlfn.XLOOKUP($C221&amp;Q$21,#REF!&amp;#REF!,#REF!))</f>
        <v/>
      </c>
      <c r="R221" s="288" t="str" cm="1">
        <f t="array" ref="R221">IF($C221="","",_xlfn.XLOOKUP($C221&amp;R$21,#REF!&amp;#REF!,#REF!))</f>
        <v/>
      </c>
      <c r="S221" s="288" t="str" cm="1">
        <f t="array" ref="S221">IF($C221="","",_xlfn.XLOOKUP($C221&amp;S$21,#REF!&amp;#REF!,#REF!))</f>
        <v/>
      </c>
      <c r="T221" s="288" t="str" cm="1">
        <f t="array" ref="T221">IF($C221="","",_xlfn.XLOOKUP($C221&amp;T$21,#REF!&amp;#REF!,#REF!))</f>
        <v/>
      </c>
      <c r="U221" s="600"/>
      <c r="V221" s="601"/>
      <c r="W221" s="308"/>
      <c r="X221" s="320" t="e">
        <f t="shared" si="27"/>
        <v>#VALUE!</v>
      </c>
      <c r="Y221" s="320" t="e">
        <f t="shared" si="28"/>
        <v>#VALUE!</v>
      </c>
      <c r="Z221" s="320" t="e">
        <f t="shared" si="29"/>
        <v>#VALUE!</v>
      </c>
      <c r="AA221" s="320" t="e">
        <f t="shared" si="24"/>
        <v>#VALUE!</v>
      </c>
      <c r="AB221" s="320" t="e">
        <f t="shared" si="25"/>
        <v>#VALUE!</v>
      </c>
      <c r="AC221" s="320" t="e">
        <f t="shared" si="26"/>
        <v>#VALUE!</v>
      </c>
    </row>
    <row r="222" spans="2:29" s="30" customFormat="1" ht="30" customHeight="1">
      <c r="B222" s="345">
        <v>201</v>
      </c>
      <c r="C222" s="302" t="str">
        <f t="array" ref="C222">IF('GRR Data'!C205="","",'GRR Data'!C205)</f>
        <v/>
      </c>
      <c r="D222" s="302" t="str">
        <f t="array" ref="D222">IF('GRR Data'!D205="","",'GRR Data'!D205)</f>
        <v/>
      </c>
      <c r="E222" s="300" t="str">
        <f t="array" ref="E222">IF('GRR Data'!G205="","",'GRR Data'!G205)</f>
        <v/>
      </c>
      <c r="F222" s="300" t="str">
        <f t="array" ref="F222">IF('GRR Data'!H205="","",'GRR Data'!H205)</f>
        <v/>
      </c>
      <c r="G222" s="300" t="str">
        <f t="array" ref="G222">IF('GRR Data'!K205="","",'GRR Data'!K205)</f>
        <v/>
      </c>
      <c r="H222" s="291" t="e">
        <v>#VALUE!</v>
      </c>
      <c r="I222" s="335" t="e">
        <v>#VALUE!</v>
      </c>
      <c r="J222" s="291" t="e">
        <v>#VALUE!</v>
      </c>
      <c r="K222" s="282" t="str">
        <v/>
      </c>
      <c r="L222" s="282" t="str">
        <v/>
      </c>
      <c r="M222" s="288" t="str" cm="1">
        <f t="array" ref="M222">IF($C222="","",_xlfn.XLOOKUP($C222&amp;M$21,#REF!&amp;#REF!,#REF!))</f>
        <v/>
      </c>
      <c r="N222" s="288" t="str" cm="1">
        <f t="array" ref="N222">IF($C222="","",_xlfn.XLOOKUP($C222&amp;N$21,#REF!&amp;#REF!,#REF!))</f>
        <v/>
      </c>
      <c r="O222" s="288" t="str" cm="1">
        <f t="array" ref="O222">IF($C222="","",_xlfn.XLOOKUP($C222&amp;O$21,#REF!&amp;#REF!,#REF!))</f>
        <v/>
      </c>
      <c r="P222" s="288" t="str" cm="1">
        <f t="array" ref="P222">IF($C222="","",_xlfn.XLOOKUP($C222&amp;P$21,#REF!&amp;#REF!,#REF!))</f>
        <v/>
      </c>
      <c r="Q222" s="288" t="str" cm="1">
        <f t="array" ref="Q222">IF($C222="","",_xlfn.XLOOKUP($C222&amp;Q$21,#REF!&amp;#REF!,#REF!))</f>
        <v/>
      </c>
      <c r="R222" s="288" t="str" cm="1">
        <f t="array" ref="R222">IF($C222="","",_xlfn.XLOOKUP($C222&amp;R$21,#REF!&amp;#REF!,#REF!))</f>
        <v/>
      </c>
      <c r="S222" s="288" t="str" cm="1">
        <f t="array" ref="S222">IF($C222="","",_xlfn.XLOOKUP($C222&amp;S$21,#REF!&amp;#REF!,#REF!))</f>
        <v/>
      </c>
      <c r="T222" s="288" t="str" cm="1">
        <f t="array" ref="T222">IF($C222="","",_xlfn.XLOOKUP($C222&amp;T$21,#REF!&amp;#REF!,#REF!))</f>
        <v/>
      </c>
      <c r="U222" s="600"/>
      <c r="V222" s="601"/>
      <c r="W222" s="308"/>
      <c r="X222" s="320" t="e">
        <f t="shared" si="27"/>
        <v>#VALUE!</v>
      </c>
      <c r="Y222" s="320" t="e">
        <f t="shared" si="28"/>
        <v>#VALUE!</v>
      </c>
      <c r="Z222" s="320" t="e">
        <f t="shared" si="29"/>
        <v>#VALUE!</v>
      </c>
      <c r="AA222" s="320" t="e">
        <f t="shared" si="24"/>
        <v>#VALUE!</v>
      </c>
      <c r="AB222" s="320" t="e">
        <f t="shared" si="25"/>
        <v>#VALUE!</v>
      </c>
      <c r="AC222" s="320" t="e">
        <f t="shared" si="26"/>
        <v>#VALUE!</v>
      </c>
    </row>
    <row r="223" spans="2:29" s="30" customFormat="1" ht="30" customHeight="1">
      <c r="B223" s="345">
        <v>202</v>
      </c>
      <c r="C223" s="302" t="str">
        <f t="array" ref="C223">IF('GRR Data'!C206="","",'GRR Data'!C206)</f>
        <v/>
      </c>
      <c r="D223" s="302" t="str">
        <f t="array" ref="D223">IF('GRR Data'!D206="","",'GRR Data'!D206)</f>
        <v/>
      </c>
      <c r="E223" s="300" t="str">
        <f t="array" ref="E223">IF('GRR Data'!G206="","",'GRR Data'!G206)</f>
        <v/>
      </c>
      <c r="F223" s="300" t="str">
        <f t="array" ref="F223">IF('GRR Data'!H206="","",'GRR Data'!H206)</f>
        <v/>
      </c>
      <c r="G223" s="300" t="str">
        <f t="array" ref="G223">IF('GRR Data'!K206="","",'GRR Data'!K206)</f>
        <v/>
      </c>
      <c r="H223" s="291" t="e">
        <v>#VALUE!</v>
      </c>
      <c r="I223" s="335" t="e">
        <v>#VALUE!</v>
      </c>
      <c r="J223" s="291" t="e">
        <v>#VALUE!</v>
      </c>
      <c r="K223" s="282" t="str">
        <v/>
      </c>
      <c r="L223" s="282" t="str">
        <v/>
      </c>
      <c r="M223" s="288" t="str" cm="1">
        <f t="array" ref="M223">IF($C223="","",_xlfn.XLOOKUP($C223&amp;M$21,#REF!&amp;#REF!,#REF!))</f>
        <v/>
      </c>
      <c r="N223" s="288" t="str" cm="1">
        <f t="array" ref="N223">IF($C223="","",_xlfn.XLOOKUP($C223&amp;N$21,#REF!&amp;#REF!,#REF!))</f>
        <v/>
      </c>
      <c r="O223" s="288" t="str" cm="1">
        <f t="array" ref="O223">IF($C223="","",_xlfn.XLOOKUP($C223&amp;O$21,#REF!&amp;#REF!,#REF!))</f>
        <v/>
      </c>
      <c r="P223" s="288" t="str" cm="1">
        <f t="array" ref="P223">IF($C223="","",_xlfn.XLOOKUP($C223&amp;P$21,#REF!&amp;#REF!,#REF!))</f>
        <v/>
      </c>
      <c r="Q223" s="288" t="str" cm="1">
        <f t="array" ref="Q223">IF($C223="","",_xlfn.XLOOKUP($C223&amp;Q$21,#REF!&amp;#REF!,#REF!))</f>
        <v/>
      </c>
      <c r="R223" s="288" t="str" cm="1">
        <f t="array" ref="R223">IF($C223="","",_xlfn.XLOOKUP($C223&amp;R$21,#REF!&amp;#REF!,#REF!))</f>
        <v/>
      </c>
      <c r="S223" s="288" t="str" cm="1">
        <f t="array" ref="S223">IF($C223="","",_xlfn.XLOOKUP($C223&amp;S$21,#REF!&amp;#REF!,#REF!))</f>
        <v/>
      </c>
      <c r="T223" s="288" t="str" cm="1">
        <f t="array" ref="T223">IF($C223="","",_xlfn.XLOOKUP($C223&amp;T$21,#REF!&amp;#REF!,#REF!))</f>
        <v/>
      </c>
      <c r="U223" s="600"/>
      <c r="V223" s="601"/>
      <c r="W223" s="308"/>
      <c r="X223" s="320" t="e">
        <f t="shared" si="27"/>
        <v>#VALUE!</v>
      </c>
      <c r="Y223" s="320" t="e">
        <f t="shared" si="28"/>
        <v>#VALUE!</v>
      </c>
      <c r="Z223" s="320" t="e">
        <f t="shared" si="29"/>
        <v>#VALUE!</v>
      </c>
      <c r="AA223" s="320" t="e">
        <f t="shared" si="24"/>
        <v>#VALUE!</v>
      </c>
      <c r="AB223" s="320" t="e">
        <f t="shared" si="25"/>
        <v>#VALUE!</v>
      </c>
      <c r="AC223" s="320" t="e">
        <f t="shared" si="26"/>
        <v>#VALUE!</v>
      </c>
    </row>
    <row r="224" spans="2:29" s="30" customFormat="1" ht="30" customHeight="1">
      <c r="B224" s="345">
        <v>203</v>
      </c>
      <c r="C224" s="302" t="str">
        <f t="array" ref="C224">IF('GRR Data'!C207="","",'GRR Data'!C207)</f>
        <v/>
      </c>
      <c r="D224" s="302" t="str">
        <f t="array" ref="D224">IF('GRR Data'!D207="","",'GRR Data'!D207)</f>
        <v/>
      </c>
      <c r="E224" s="300" t="str">
        <f t="array" ref="E224">IF('GRR Data'!G207="","",'GRR Data'!G207)</f>
        <v/>
      </c>
      <c r="F224" s="300" t="str">
        <f t="array" ref="F224">IF('GRR Data'!H207="","",'GRR Data'!H207)</f>
        <v/>
      </c>
      <c r="G224" s="300" t="str">
        <f t="array" ref="G224">IF('GRR Data'!K207="","",'GRR Data'!K207)</f>
        <v/>
      </c>
      <c r="H224" s="291" t="e">
        <v>#VALUE!</v>
      </c>
      <c r="I224" s="335" t="e">
        <v>#VALUE!</v>
      </c>
      <c r="J224" s="291" t="e">
        <v>#VALUE!</v>
      </c>
      <c r="K224" s="282" t="str">
        <v/>
      </c>
      <c r="L224" s="282" t="str">
        <v/>
      </c>
      <c r="M224" s="288" t="str" cm="1">
        <f t="array" ref="M224">IF($C224="","",_xlfn.XLOOKUP($C224&amp;M$21,#REF!&amp;#REF!,#REF!))</f>
        <v/>
      </c>
      <c r="N224" s="288" t="str" cm="1">
        <f t="array" ref="N224">IF($C224="","",_xlfn.XLOOKUP($C224&amp;N$21,#REF!&amp;#REF!,#REF!))</f>
        <v/>
      </c>
      <c r="O224" s="288" t="str" cm="1">
        <f t="array" ref="O224">IF($C224="","",_xlfn.XLOOKUP($C224&amp;O$21,#REF!&amp;#REF!,#REF!))</f>
        <v/>
      </c>
      <c r="P224" s="288" t="str" cm="1">
        <f t="array" ref="P224">IF($C224="","",_xlfn.XLOOKUP($C224&amp;P$21,#REF!&amp;#REF!,#REF!))</f>
        <v/>
      </c>
      <c r="Q224" s="288" t="str" cm="1">
        <f t="array" ref="Q224">IF($C224="","",_xlfn.XLOOKUP($C224&amp;Q$21,#REF!&amp;#REF!,#REF!))</f>
        <v/>
      </c>
      <c r="R224" s="288" t="str" cm="1">
        <f t="array" ref="R224">IF($C224="","",_xlfn.XLOOKUP($C224&amp;R$21,#REF!&amp;#REF!,#REF!))</f>
        <v/>
      </c>
      <c r="S224" s="288" t="str" cm="1">
        <f t="array" ref="S224">IF($C224="","",_xlfn.XLOOKUP($C224&amp;S$21,#REF!&amp;#REF!,#REF!))</f>
        <v/>
      </c>
      <c r="T224" s="288" t="str" cm="1">
        <f t="array" ref="T224">IF($C224="","",_xlfn.XLOOKUP($C224&amp;T$21,#REF!&amp;#REF!,#REF!))</f>
        <v/>
      </c>
      <c r="U224" s="600"/>
      <c r="V224" s="601"/>
      <c r="W224" s="308"/>
      <c r="X224" s="320" t="e">
        <f t="shared" si="27"/>
        <v>#VALUE!</v>
      </c>
      <c r="Y224" s="320" t="e">
        <f t="shared" si="28"/>
        <v>#VALUE!</v>
      </c>
      <c r="Z224" s="320" t="e">
        <f t="shared" si="29"/>
        <v>#VALUE!</v>
      </c>
      <c r="AA224" s="320" t="e">
        <f t="shared" si="24"/>
        <v>#VALUE!</v>
      </c>
      <c r="AB224" s="320" t="e">
        <f t="shared" si="25"/>
        <v>#VALUE!</v>
      </c>
      <c r="AC224" s="320" t="e">
        <f t="shared" si="26"/>
        <v>#VALUE!</v>
      </c>
    </row>
    <row r="225" spans="2:29" s="30" customFormat="1" ht="30" customHeight="1">
      <c r="B225" s="345">
        <v>204</v>
      </c>
      <c r="C225" s="302" t="str">
        <f t="array" ref="C225">IF('GRR Data'!C208="","",'GRR Data'!C208)</f>
        <v/>
      </c>
      <c r="D225" s="302" t="str">
        <f t="array" ref="D225">IF('GRR Data'!D208="","",'GRR Data'!D208)</f>
        <v/>
      </c>
      <c r="E225" s="300" t="str">
        <f t="array" ref="E225">IF('GRR Data'!G208="","",'GRR Data'!G208)</f>
        <v/>
      </c>
      <c r="F225" s="300" t="str">
        <f t="array" ref="F225">IF('GRR Data'!H208="","",'GRR Data'!H208)</f>
        <v/>
      </c>
      <c r="G225" s="300" t="str">
        <f t="array" ref="G225">IF('GRR Data'!K208="","",'GRR Data'!K208)</f>
        <v/>
      </c>
      <c r="H225" s="291" t="e">
        <v>#VALUE!</v>
      </c>
      <c r="I225" s="335" t="e">
        <v>#VALUE!</v>
      </c>
      <c r="J225" s="291" t="e">
        <v>#VALUE!</v>
      </c>
      <c r="K225" s="282" t="str">
        <v/>
      </c>
      <c r="L225" s="282" t="str">
        <v/>
      </c>
      <c r="M225" s="288" t="str" cm="1">
        <f t="array" ref="M225">IF($C225="","",_xlfn.XLOOKUP($C225&amp;M$21,#REF!&amp;#REF!,#REF!))</f>
        <v/>
      </c>
      <c r="N225" s="288" t="str" cm="1">
        <f t="array" ref="N225">IF($C225="","",_xlfn.XLOOKUP($C225&amp;N$21,#REF!&amp;#REF!,#REF!))</f>
        <v/>
      </c>
      <c r="O225" s="288" t="str" cm="1">
        <f t="array" ref="O225">IF($C225="","",_xlfn.XLOOKUP($C225&amp;O$21,#REF!&amp;#REF!,#REF!))</f>
        <v/>
      </c>
      <c r="P225" s="288" t="str" cm="1">
        <f t="array" ref="P225">IF($C225="","",_xlfn.XLOOKUP($C225&amp;P$21,#REF!&amp;#REF!,#REF!))</f>
        <v/>
      </c>
      <c r="Q225" s="288" t="str" cm="1">
        <f t="array" ref="Q225">IF($C225="","",_xlfn.XLOOKUP($C225&amp;Q$21,#REF!&amp;#REF!,#REF!))</f>
        <v/>
      </c>
      <c r="R225" s="288" t="str" cm="1">
        <f t="array" ref="R225">IF($C225="","",_xlfn.XLOOKUP($C225&amp;R$21,#REF!&amp;#REF!,#REF!))</f>
        <v/>
      </c>
      <c r="S225" s="288" t="str" cm="1">
        <f t="array" ref="S225">IF($C225="","",_xlfn.XLOOKUP($C225&amp;S$21,#REF!&amp;#REF!,#REF!))</f>
        <v/>
      </c>
      <c r="T225" s="288" t="str" cm="1">
        <f t="array" ref="T225">IF($C225="","",_xlfn.XLOOKUP($C225&amp;T$21,#REF!&amp;#REF!,#REF!))</f>
        <v/>
      </c>
      <c r="U225" s="600"/>
      <c r="V225" s="601"/>
      <c r="W225" s="308"/>
      <c r="X225" s="320" t="e">
        <f t="shared" si="27"/>
        <v>#VALUE!</v>
      </c>
      <c r="Y225" s="320" t="e">
        <f t="shared" si="28"/>
        <v>#VALUE!</v>
      </c>
      <c r="Z225" s="320" t="e">
        <f t="shared" si="29"/>
        <v>#VALUE!</v>
      </c>
      <c r="AA225" s="320" t="e">
        <f t="shared" si="24"/>
        <v>#VALUE!</v>
      </c>
      <c r="AB225" s="320" t="e">
        <f t="shared" si="25"/>
        <v>#VALUE!</v>
      </c>
      <c r="AC225" s="320" t="e">
        <f t="shared" si="26"/>
        <v>#VALUE!</v>
      </c>
    </row>
    <row r="226" spans="2:29" s="30" customFormat="1" ht="30" customHeight="1">
      <c r="B226" s="345">
        <v>205</v>
      </c>
      <c r="C226" s="302" t="str">
        <f t="array" ref="C226">IF('GRR Data'!C209="","",'GRR Data'!C209)</f>
        <v/>
      </c>
      <c r="D226" s="302" t="str">
        <f t="array" ref="D226">IF('GRR Data'!D209="","",'GRR Data'!D209)</f>
        <v/>
      </c>
      <c r="E226" s="300" t="str">
        <f t="array" ref="E226">IF('GRR Data'!G209="","",'GRR Data'!G209)</f>
        <v/>
      </c>
      <c r="F226" s="300" t="str">
        <f t="array" ref="F226">IF('GRR Data'!H209="","",'GRR Data'!H209)</f>
        <v/>
      </c>
      <c r="G226" s="300" t="str">
        <f t="array" ref="G226">IF('GRR Data'!K209="","",'GRR Data'!K209)</f>
        <v/>
      </c>
      <c r="H226" s="291" t="e">
        <v>#VALUE!</v>
      </c>
      <c r="I226" s="335" t="e">
        <v>#VALUE!</v>
      </c>
      <c r="J226" s="291" t="e">
        <v>#VALUE!</v>
      </c>
      <c r="K226" s="282" t="str">
        <v/>
      </c>
      <c r="L226" s="282" t="str">
        <v/>
      </c>
      <c r="M226" s="288" t="str" cm="1">
        <f t="array" ref="M226">IF($C226="","",_xlfn.XLOOKUP($C226&amp;M$21,#REF!&amp;#REF!,#REF!))</f>
        <v/>
      </c>
      <c r="N226" s="288" t="str" cm="1">
        <f t="array" ref="N226">IF($C226="","",_xlfn.XLOOKUP($C226&amp;N$21,#REF!&amp;#REF!,#REF!))</f>
        <v/>
      </c>
      <c r="O226" s="288" t="str" cm="1">
        <f t="array" ref="O226">IF($C226="","",_xlfn.XLOOKUP($C226&amp;O$21,#REF!&amp;#REF!,#REF!))</f>
        <v/>
      </c>
      <c r="P226" s="288" t="str" cm="1">
        <f t="array" ref="P226">IF($C226="","",_xlfn.XLOOKUP($C226&amp;P$21,#REF!&amp;#REF!,#REF!))</f>
        <v/>
      </c>
      <c r="Q226" s="288" t="str" cm="1">
        <f t="array" ref="Q226">IF($C226="","",_xlfn.XLOOKUP($C226&amp;Q$21,#REF!&amp;#REF!,#REF!))</f>
        <v/>
      </c>
      <c r="R226" s="288" t="str" cm="1">
        <f t="array" ref="R226">IF($C226="","",_xlfn.XLOOKUP($C226&amp;R$21,#REF!&amp;#REF!,#REF!))</f>
        <v/>
      </c>
      <c r="S226" s="288" t="str" cm="1">
        <f t="array" ref="S226">IF($C226="","",_xlfn.XLOOKUP($C226&amp;S$21,#REF!&amp;#REF!,#REF!))</f>
        <v/>
      </c>
      <c r="T226" s="288" t="str" cm="1">
        <f t="array" ref="T226">IF($C226="","",_xlfn.XLOOKUP($C226&amp;T$21,#REF!&amp;#REF!,#REF!))</f>
        <v/>
      </c>
      <c r="U226" s="600"/>
      <c r="V226" s="601"/>
      <c r="W226" s="308"/>
      <c r="X226" s="320" t="e">
        <f t="shared" si="27"/>
        <v>#VALUE!</v>
      </c>
      <c r="Y226" s="320" t="e">
        <f t="shared" si="28"/>
        <v>#VALUE!</v>
      </c>
      <c r="Z226" s="320" t="e">
        <f t="shared" si="29"/>
        <v>#VALUE!</v>
      </c>
      <c r="AA226" s="320" t="e">
        <f t="shared" si="24"/>
        <v>#VALUE!</v>
      </c>
      <c r="AB226" s="320" t="e">
        <f t="shared" si="25"/>
        <v>#VALUE!</v>
      </c>
      <c r="AC226" s="320" t="e">
        <f t="shared" si="26"/>
        <v>#VALUE!</v>
      </c>
    </row>
    <row r="227" spans="2:29" s="30" customFormat="1" ht="30" customHeight="1">
      <c r="B227" s="345">
        <v>206</v>
      </c>
      <c r="C227" s="302" t="str">
        <f t="array" ref="C227">IF('GRR Data'!C210="","",'GRR Data'!C210)</f>
        <v/>
      </c>
      <c r="D227" s="302" t="str">
        <f t="array" ref="D227">IF('GRR Data'!D210="","",'GRR Data'!D210)</f>
        <v/>
      </c>
      <c r="E227" s="300" t="str">
        <f t="array" ref="E227">IF('GRR Data'!G210="","",'GRR Data'!G210)</f>
        <v/>
      </c>
      <c r="F227" s="300" t="str">
        <f t="array" ref="F227">IF('GRR Data'!H210="","",'GRR Data'!H210)</f>
        <v/>
      </c>
      <c r="G227" s="300" t="str">
        <f t="array" ref="G227">IF('GRR Data'!K210="","",'GRR Data'!K210)</f>
        <v/>
      </c>
      <c r="H227" s="291" t="e">
        <v>#VALUE!</v>
      </c>
      <c r="I227" s="335" t="e">
        <v>#VALUE!</v>
      </c>
      <c r="J227" s="291" t="e">
        <v>#VALUE!</v>
      </c>
      <c r="K227" s="282" t="str">
        <v/>
      </c>
      <c r="L227" s="282" t="str">
        <v/>
      </c>
      <c r="M227" s="288" t="str" cm="1">
        <f t="array" ref="M227">IF($C227="","",_xlfn.XLOOKUP($C227&amp;M$21,#REF!&amp;#REF!,#REF!))</f>
        <v/>
      </c>
      <c r="N227" s="288" t="str" cm="1">
        <f t="array" ref="N227">IF($C227="","",_xlfn.XLOOKUP($C227&amp;N$21,#REF!&amp;#REF!,#REF!))</f>
        <v/>
      </c>
      <c r="O227" s="288" t="str" cm="1">
        <f t="array" ref="O227">IF($C227="","",_xlfn.XLOOKUP($C227&amp;O$21,#REF!&amp;#REF!,#REF!))</f>
        <v/>
      </c>
      <c r="P227" s="288" t="str" cm="1">
        <f t="array" ref="P227">IF($C227="","",_xlfn.XLOOKUP($C227&amp;P$21,#REF!&amp;#REF!,#REF!))</f>
        <v/>
      </c>
      <c r="Q227" s="288" t="str" cm="1">
        <f t="array" ref="Q227">IF($C227="","",_xlfn.XLOOKUP($C227&amp;Q$21,#REF!&amp;#REF!,#REF!))</f>
        <v/>
      </c>
      <c r="R227" s="288" t="str" cm="1">
        <f t="array" ref="R227">IF($C227="","",_xlfn.XLOOKUP($C227&amp;R$21,#REF!&amp;#REF!,#REF!))</f>
        <v/>
      </c>
      <c r="S227" s="288" t="str" cm="1">
        <f t="array" ref="S227">IF($C227="","",_xlfn.XLOOKUP($C227&amp;S$21,#REF!&amp;#REF!,#REF!))</f>
        <v/>
      </c>
      <c r="T227" s="288" t="str" cm="1">
        <f t="array" ref="T227">IF($C227="","",_xlfn.XLOOKUP($C227&amp;T$21,#REF!&amp;#REF!,#REF!))</f>
        <v/>
      </c>
      <c r="U227" s="600"/>
      <c r="V227" s="601"/>
      <c r="W227" s="308"/>
      <c r="X227" s="320" t="e">
        <f t="shared" si="27"/>
        <v>#VALUE!</v>
      </c>
      <c r="Y227" s="320" t="e">
        <f t="shared" si="28"/>
        <v>#VALUE!</v>
      </c>
      <c r="Z227" s="320" t="e">
        <f t="shared" si="29"/>
        <v>#VALUE!</v>
      </c>
      <c r="AA227" s="320" t="e">
        <f t="shared" si="24"/>
        <v>#VALUE!</v>
      </c>
      <c r="AB227" s="320" t="e">
        <f t="shared" si="25"/>
        <v>#VALUE!</v>
      </c>
      <c r="AC227" s="320" t="e">
        <f t="shared" si="26"/>
        <v>#VALUE!</v>
      </c>
    </row>
    <row r="228" spans="2:29" s="30" customFormat="1" ht="30" customHeight="1">
      <c r="B228" s="345">
        <v>207</v>
      </c>
      <c r="C228" s="302" t="str">
        <f t="array" ref="C228">IF('GRR Data'!C211="","",'GRR Data'!C211)</f>
        <v/>
      </c>
      <c r="D228" s="302" t="str">
        <f t="array" ref="D228">IF('GRR Data'!D211="","",'GRR Data'!D211)</f>
        <v/>
      </c>
      <c r="E228" s="300" t="str">
        <f t="array" ref="E228">IF('GRR Data'!G211="","",'GRR Data'!G211)</f>
        <v/>
      </c>
      <c r="F228" s="300" t="str">
        <f t="array" ref="F228">IF('GRR Data'!H211="","",'GRR Data'!H211)</f>
        <v/>
      </c>
      <c r="G228" s="300" t="str">
        <f t="array" ref="G228">IF('GRR Data'!K211="","",'GRR Data'!K211)</f>
        <v/>
      </c>
      <c r="H228" s="291" t="e">
        <v>#VALUE!</v>
      </c>
      <c r="I228" s="335" t="e">
        <v>#VALUE!</v>
      </c>
      <c r="J228" s="291" t="e">
        <v>#VALUE!</v>
      </c>
      <c r="K228" s="282" t="str">
        <v/>
      </c>
      <c r="L228" s="282" t="str">
        <v/>
      </c>
      <c r="M228" s="288" t="str" cm="1">
        <f t="array" ref="M228">IF($C228="","",_xlfn.XLOOKUP($C228&amp;M$21,#REF!&amp;#REF!,#REF!))</f>
        <v/>
      </c>
      <c r="N228" s="288" t="str" cm="1">
        <f t="array" ref="N228">IF($C228="","",_xlfn.XLOOKUP($C228&amp;N$21,#REF!&amp;#REF!,#REF!))</f>
        <v/>
      </c>
      <c r="O228" s="288" t="str" cm="1">
        <f t="array" ref="O228">IF($C228="","",_xlfn.XLOOKUP($C228&amp;O$21,#REF!&amp;#REF!,#REF!))</f>
        <v/>
      </c>
      <c r="P228" s="288" t="str" cm="1">
        <f t="array" ref="P228">IF($C228="","",_xlfn.XLOOKUP($C228&amp;P$21,#REF!&amp;#REF!,#REF!))</f>
        <v/>
      </c>
      <c r="Q228" s="288" t="str" cm="1">
        <f t="array" ref="Q228">IF($C228="","",_xlfn.XLOOKUP($C228&amp;Q$21,#REF!&amp;#REF!,#REF!))</f>
        <v/>
      </c>
      <c r="R228" s="288" t="str" cm="1">
        <f t="array" ref="R228">IF($C228="","",_xlfn.XLOOKUP($C228&amp;R$21,#REF!&amp;#REF!,#REF!))</f>
        <v/>
      </c>
      <c r="S228" s="288" t="str" cm="1">
        <f t="array" ref="S228">IF($C228="","",_xlfn.XLOOKUP($C228&amp;S$21,#REF!&amp;#REF!,#REF!))</f>
        <v/>
      </c>
      <c r="T228" s="288" t="str" cm="1">
        <f t="array" ref="T228">IF($C228="","",_xlfn.XLOOKUP($C228&amp;T$21,#REF!&amp;#REF!,#REF!))</f>
        <v/>
      </c>
      <c r="U228" s="600"/>
      <c r="V228" s="601"/>
      <c r="W228" s="308"/>
      <c r="X228" s="320" t="e">
        <f t="shared" si="27"/>
        <v>#VALUE!</v>
      </c>
      <c r="Y228" s="320" t="e">
        <f t="shared" si="28"/>
        <v>#VALUE!</v>
      </c>
      <c r="Z228" s="320" t="e">
        <f t="shared" si="29"/>
        <v>#VALUE!</v>
      </c>
      <c r="AA228" s="320" t="e">
        <f t="shared" si="24"/>
        <v>#VALUE!</v>
      </c>
      <c r="AB228" s="320" t="e">
        <f t="shared" si="25"/>
        <v>#VALUE!</v>
      </c>
      <c r="AC228" s="320" t="e">
        <f t="shared" si="26"/>
        <v>#VALUE!</v>
      </c>
    </row>
    <row r="229" spans="2:29" s="30" customFormat="1" ht="30" customHeight="1">
      <c r="B229" s="345">
        <v>208</v>
      </c>
      <c r="C229" s="302" t="str">
        <f t="array" ref="C229">IF('GRR Data'!C212="","",'GRR Data'!C212)</f>
        <v/>
      </c>
      <c r="D229" s="302" t="str">
        <f t="array" ref="D229">IF('GRR Data'!D212="","",'GRR Data'!D212)</f>
        <v/>
      </c>
      <c r="E229" s="300" t="str">
        <f t="array" ref="E229">IF('GRR Data'!G212="","",'GRR Data'!G212)</f>
        <v/>
      </c>
      <c r="F229" s="300" t="str">
        <f t="array" ref="F229">IF('GRR Data'!H212="","",'GRR Data'!H212)</f>
        <v/>
      </c>
      <c r="G229" s="300" t="str">
        <f t="array" ref="G229">IF('GRR Data'!K212="","",'GRR Data'!K212)</f>
        <v/>
      </c>
      <c r="H229" s="291" t="e">
        <v>#VALUE!</v>
      </c>
      <c r="I229" s="335" t="e">
        <v>#VALUE!</v>
      </c>
      <c r="J229" s="291" t="e">
        <v>#VALUE!</v>
      </c>
      <c r="K229" s="282" t="str">
        <v/>
      </c>
      <c r="L229" s="282" t="str">
        <v/>
      </c>
      <c r="M229" s="288" t="str" cm="1">
        <f t="array" ref="M229">IF($C229="","",_xlfn.XLOOKUP($C229&amp;M$21,#REF!&amp;#REF!,#REF!))</f>
        <v/>
      </c>
      <c r="N229" s="288" t="str" cm="1">
        <f t="array" ref="N229">IF($C229="","",_xlfn.XLOOKUP($C229&amp;N$21,#REF!&amp;#REF!,#REF!))</f>
        <v/>
      </c>
      <c r="O229" s="288" t="str" cm="1">
        <f t="array" ref="O229">IF($C229="","",_xlfn.XLOOKUP($C229&amp;O$21,#REF!&amp;#REF!,#REF!))</f>
        <v/>
      </c>
      <c r="P229" s="288" t="str" cm="1">
        <f t="array" ref="P229">IF($C229="","",_xlfn.XLOOKUP($C229&amp;P$21,#REF!&amp;#REF!,#REF!))</f>
        <v/>
      </c>
      <c r="Q229" s="288" t="str" cm="1">
        <f t="array" ref="Q229">IF($C229="","",_xlfn.XLOOKUP($C229&amp;Q$21,#REF!&amp;#REF!,#REF!))</f>
        <v/>
      </c>
      <c r="R229" s="288" t="str" cm="1">
        <f t="array" ref="R229">IF($C229="","",_xlfn.XLOOKUP($C229&amp;R$21,#REF!&amp;#REF!,#REF!))</f>
        <v/>
      </c>
      <c r="S229" s="288" t="str" cm="1">
        <f t="array" ref="S229">IF($C229="","",_xlfn.XLOOKUP($C229&amp;S$21,#REF!&amp;#REF!,#REF!))</f>
        <v/>
      </c>
      <c r="T229" s="288" t="str" cm="1">
        <f t="array" ref="T229">IF($C229="","",_xlfn.XLOOKUP($C229&amp;T$21,#REF!&amp;#REF!,#REF!))</f>
        <v/>
      </c>
      <c r="U229" s="600"/>
      <c r="V229" s="601"/>
      <c r="W229" s="308"/>
      <c r="X229" s="320" t="e">
        <f t="shared" si="27"/>
        <v>#VALUE!</v>
      </c>
      <c r="Y229" s="320" t="e">
        <f t="shared" si="28"/>
        <v>#VALUE!</v>
      </c>
      <c r="Z229" s="320" t="e">
        <f t="shared" si="29"/>
        <v>#VALUE!</v>
      </c>
      <c r="AA229" s="320" t="e">
        <f t="shared" si="24"/>
        <v>#VALUE!</v>
      </c>
      <c r="AB229" s="320" t="e">
        <f t="shared" si="25"/>
        <v>#VALUE!</v>
      </c>
      <c r="AC229" s="320" t="e">
        <f t="shared" si="26"/>
        <v>#VALUE!</v>
      </c>
    </row>
    <row r="230" spans="2:29" s="30" customFormat="1" ht="30" customHeight="1">
      <c r="B230" s="345">
        <v>209</v>
      </c>
      <c r="C230" s="302" t="str">
        <f t="array" ref="C230">IF('GRR Data'!C213="","",'GRR Data'!C213)</f>
        <v/>
      </c>
      <c r="D230" s="302" t="str">
        <f t="array" ref="D230">IF('GRR Data'!D213="","",'GRR Data'!D213)</f>
        <v/>
      </c>
      <c r="E230" s="300" t="str">
        <f t="array" ref="E230">IF('GRR Data'!G213="","",'GRR Data'!G213)</f>
        <v/>
      </c>
      <c r="F230" s="300" t="str">
        <f t="array" ref="F230">IF('GRR Data'!H213="","",'GRR Data'!H213)</f>
        <v/>
      </c>
      <c r="G230" s="300" t="str">
        <f t="array" ref="G230">IF('GRR Data'!K213="","",'GRR Data'!K213)</f>
        <v/>
      </c>
      <c r="H230" s="291" t="e">
        <v>#VALUE!</v>
      </c>
      <c r="I230" s="335" t="e">
        <v>#VALUE!</v>
      </c>
      <c r="J230" s="291" t="e">
        <v>#VALUE!</v>
      </c>
      <c r="K230" s="282" t="str">
        <v/>
      </c>
      <c r="L230" s="282" t="str">
        <v/>
      </c>
      <c r="M230" s="288" t="str" cm="1">
        <f t="array" ref="M230">IF($C230="","",_xlfn.XLOOKUP($C230&amp;M$21,#REF!&amp;#REF!,#REF!))</f>
        <v/>
      </c>
      <c r="N230" s="288" t="str" cm="1">
        <f t="array" ref="N230">IF($C230="","",_xlfn.XLOOKUP($C230&amp;N$21,#REF!&amp;#REF!,#REF!))</f>
        <v/>
      </c>
      <c r="O230" s="288" t="str" cm="1">
        <f t="array" ref="O230">IF($C230="","",_xlfn.XLOOKUP($C230&amp;O$21,#REF!&amp;#REF!,#REF!))</f>
        <v/>
      </c>
      <c r="P230" s="288" t="str" cm="1">
        <f t="array" ref="P230">IF($C230="","",_xlfn.XLOOKUP($C230&amp;P$21,#REF!&amp;#REF!,#REF!))</f>
        <v/>
      </c>
      <c r="Q230" s="288" t="str" cm="1">
        <f t="array" ref="Q230">IF($C230="","",_xlfn.XLOOKUP($C230&amp;Q$21,#REF!&amp;#REF!,#REF!))</f>
        <v/>
      </c>
      <c r="R230" s="288" t="str" cm="1">
        <f t="array" ref="R230">IF($C230="","",_xlfn.XLOOKUP($C230&amp;R$21,#REF!&amp;#REF!,#REF!))</f>
        <v/>
      </c>
      <c r="S230" s="288" t="str" cm="1">
        <f t="array" ref="S230">IF($C230="","",_xlfn.XLOOKUP($C230&amp;S$21,#REF!&amp;#REF!,#REF!))</f>
        <v/>
      </c>
      <c r="T230" s="288" t="str" cm="1">
        <f t="array" ref="T230">IF($C230="","",_xlfn.XLOOKUP($C230&amp;T$21,#REF!&amp;#REF!,#REF!))</f>
        <v/>
      </c>
      <c r="U230" s="600"/>
      <c r="V230" s="601"/>
      <c r="W230" s="308"/>
      <c r="X230" s="320" t="e">
        <f t="shared" si="27"/>
        <v>#VALUE!</v>
      </c>
      <c r="Y230" s="320" t="e">
        <f t="shared" si="28"/>
        <v>#VALUE!</v>
      </c>
      <c r="Z230" s="320" t="e">
        <f t="shared" si="29"/>
        <v>#VALUE!</v>
      </c>
      <c r="AA230" s="320" t="e">
        <f t="shared" si="24"/>
        <v>#VALUE!</v>
      </c>
      <c r="AB230" s="320" t="e">
        <f t="shared" si="25"/>
        <v>#VALUE!</v>
      </c>
      <c r="AC230" s="320" t="e">
        <f t="shared" si="26"/>
        <v>#VALUE!</v>
      </c>
    </row>
    <row r="231" spans="2:29" s="30" customFormat="1" ht="30" customHeight="1">
      <c r="B231" s="345">
        <v>210</v>
      </c>
      <c r="C231" s="302" t="str">
        <f t="array" ref="C231">IF('GRR Data'!C214="","",'GRR Data'!C214)</f>
        <v/>
      </c>
      <c r="D231" s="302" t="str">
        <f t="array" ref="D231">IF('GRR Data'!D214="","",'GRR Data'!D214)</f>
        <v/>
      </c>
      <c r="E231" s="300" t="str">
        <f t="array" ref="E231">IF('GRR Data'!G214="","",'GRR Data'!G214)</f>
        <v/>
      </c>
      <c r="F231" s="300" t="str">
        <f t="array" ref="F231">IF('GRR Data'!H214="","",'GRR Data'!H214)</f>
        <v/>
      </c>
      <c r="G231" s="300" t="str">
        <f t="array" ref="G231">IF('GRR Data'!K214="","",'GRR Data'!K214)</f>
        <v/>
      </c>
      <c r="H231" s="291" t="e">
        <v>#VALUE!</v>
      </c>
      <c r="I231" s="335" t="e">
        <v>#VALUE!</v>
      </c>
      <c r="J231" s="291" t="e">
        <v>#VALUE!</v>
      </c>
      <c r="K231" s="282" t="str">
        <v/>
      </c>
      <c r="L231" s="282" t="str">
        <v/>
      </c>
      <c r="M231" s="288" t="str" cm="1">
        <f t="array" ref="M231">IF($C231="","",_xlfn.XLOOKUP($C231&amp;M$21,#REF!&amp;#REF!,#REF!))</f>
        <v/>
      </c>
      <c r="N231" s="288" t="str" cm="1">
        <f t="array" ref="N231">IF($C231="","",_xlfn.XLOOKUP($C231&amp;N$21,#REF!&amp;#REF!,#REF!))</f>
        <v/>
      </c>
      <c r="O231" s="288" t="str" cm="1">
        <f t="array" ref="O231">IF($C231="","",_xlfn.XLOOKUP($C231&amp;O$21,#REF!&amp;#REF!,#REF!))</f>
        <v/>
      </c>
      <c r="P231" s="288" t="str" cm="1">
        <f t="array" ref="P231">IF($C231="","",_xlfn.XLOOKUP($C231&amp;P$21,#REF!&amp;#REF!,#REF!))</f>
        <v/>
      </c>
      <c r="Q231" s="288" t="str" cm="1">
        <f t="array" ref="Q231">IF($C231="","",_xlfn.XLOOKUP($C231&amp;Q$21,#REF!&amp;#REF!,#REF!))</f>
        <v/>
      </c>
      <c r="R231" s="288" t="str" cm="1">
        <f t="array" ref="R231">IF($C231="","",_xlfn.XLOOKUP($C231&amp;R$21,#REF!&amp;#REF!,#REF!))</f>
        <v/>
      </c>
      <c r="S231" s="288" t="str" cm="1">
        <f t="array" ref="S231">IF($C231="","",_xlfn.XLOOKUP($C231&amp;S$21,#REF!&amp;#REF!,#REF!))</f>
        <v/>
      </c>
      <c r="T231" s="288" t="str" cm="1">
        <f t="array" ref="T231">IF($C231="","",_xlfn.XLOOKUP($C231&amp;T$21,#REF!&amp;#REF!,#REF!))</f>
        <v/>
      </c>
      <c r="U231" s="600"/>
      <c r="V231" s="601"/>
      <c r="W231" s="308"/>
      <c r="X231" s="320" t="e">
        <f t="shared" si="27"/>
        <v>#VALUE!</v>
      </c>
      <c r="Y231" s="320" t="e">
        <f t="shared" si="28"/>
        <v>#VALUE!</v>
      </c>
      <c r="Z231" s="320" t="e">
        <f t="shared" si="29"/>
        <v>#VALUE!</v>
      </c>
      <c r="AA231" s="320" t="e">
        <f t="shared" si="24"/>
        <v>#VALUE!</v>
      </c>
      <c r="AB231" s="320" t="e">
        <f t="shared" si="25"/>
        <v>#VALUE!</v>
      </c>
      <c r="AC231" s="320" t="e">
        <f t="shared" si="26"/>
        <v>#VALUE!</v>
      </c>
    </row>
    <row r="232" spans="2:29" s="30" customFormat="1" ht="30" customHeight="1">
      <c r="B232" s="345">
        <v>211</v>
      </c>
      <c r="C232" s="302" t="str">
        <f t="array" ref="C232">IF('GRR Data'!C215="","",'GRR Data'!C215)</f>
        <v/>
      </c>
      <c r="D232" s="302" t="str">
        <f t="array" ref="D232">IF('GRR Data'!D215="","",'GRR Data'!D215)</f>
        <v/>
      </c>
      <c r="E232" s="300" t="str">
        <f t="array" ref="E232">IF('GRR Data'!G215="","",'GRR Data'!G215)</f>
        <v/>
      </c>
      <c r="F232" s="300" t="str">
        <f t="array" ref="F232">IF('GRR Data'!H215="","",'GRR Data'!H215)</f>
        <v/>
      </c>
      <c r="G232" s="300" t="str">
        <f t="array" ref="G232">IF('GRR Data'!K215="","",'GRR Data'!K215)</f>
        <v/>
      </c>
      <c r="H232" s="291" t="e">
        <v>#VALUE!</v>
      </c>
      <c r="I232" s="335" t="e">
        <v>#VALUE!</v>
      </c>
      <c r="J232" s="291" t="e">
        <v>#VALUE!</v>
      </c>
      <c r="K232" s="282" t="str">
        <v/>
      </c>
      <c r="L232" s="282" t="str">
        <v/>
      </c>
      <c r="M232" s="288" t="str" cm="1">
        <f t="array" ref="M232">IF($C232="","",_xlfn.XLOOKUP($C232&amp;M$21,#REF!&amp;#REF!,#REF!))</f>
        <v/>
      </c>
      <c r="N232" s="288" t="str" cm="1">
        <f t="array" ref="N232">IF($C232="","",_xlfn.XLOOKUP($C232&amp;N$21,#REF!&amp;#REF!,#REF!))</f>
        <v/>
      </c>
      <c r="O232" s="288" t="str" cm="1">
        <f t="array" ref="O232">IF($C232="","",_xlfn.XLOOKUP($C232&amp;O$21,#REF!&amp;#REF!,#REF!))</f>
        <v/>
      </c>
      <c r="P232" s="288" t="str" cm="1">
        <f t="array" ref="P232">IF($C232="","",_xlfn.XLOOKUP($C232&amp;P$21,#REF!&amp;#REF!,#REF!))</f>
        <v/>
      </c>
      <c r="Q232" s="288" t="str" cm="1">
        <f t="array" ref="Q232">IF($C232="","",_xlfn.XLOOKUP($C232&amp;Q$21,#REF!&amp;#REF!,#REF!))</f>
        <v/>
      </c>
      <c r="R232" s="288" t="str" cm="1">
        <f t="array" ref="R232">IF($C232="","",_xlfn.XLOOKUP($C232&amp;R$21,#REF!&amp;#REF!,#REF!))</f>
        <v/>
      </c>
      <c r="S232" s="288" t="str" cm="1">
        <f t="array" ref="S232">IF($C232="","",_xlfn.XLOOKUP($C232&amp;S$21,#REF!&amp;#REF!,#REF!))</f>
        <v/>
      </c>
      <c r="T232" s="288" t="str" cm="1">
        <f t="array" ref="T232">IF($C232="","",_xlfn.XLOOKUP($C232&amp;T$21,#REF!&amp;#REF!,#REF!))</f>
        <v/>
      </c>
      <c r="U232" s="600"/>
      <c r="V232" s="601"/>
      <c r="W232" s="308"/>
      <c r="X232" s="320" t="e">
        <f t="shared" si="27"/>
        <v>#VALUE!</v>
      </c>
      <c r="Y232" s="320" t="e">
        <f t="shared" si="28"/>
        <v>#VALUE!</v>
      </c>
      <c r="Z232" s="320" t="e">
        <f t="shared" si="29"/>
        <v>#VALUE!</v>
      </c>
      <c r="AA232" s="320" t="e">
        <f t="shared" si="24"/>
        <v>#VALUE!</v>
      </c>
      <c r="AB232" s="320" t="e">
        <f t="shared" si="25"/>
        <v>#VALUE!</v>
      </c>
      <c r="AC232" s="320" t="e">
        <f t="shared" si="26"/>
        <v>#VALUE!</v>
      </c>
    </row>
    <row r="233" spans="2:29" s="30" customFormat="1" ht="30" customHeight="1">
      <c r="B233" s="345">
        <v>212</v>
      </c>
      <c r="C233" s="302" t="str">
        <f t="array" ref="C233">IF('GRR Data'!C216="","",'GRR Data'!C216)</f>
        <v/>
      </c>
      <c r="D233" s="302" t="str">
        <f t="array" ref="D233">IF('GRR Data'!D216="","",'GRR Data'!D216)</f>
        <v/>
      </c>
      <c r="E233" s="300" t="str">
        <f t="array" ref="E233">IF('GRR Data'!G216="","",'GRR Data'!G216)</f>
        <v/>
      </c>
      <c r="F233" s="300" t="str">
        <f t="array" ref="F233">IF('GRR Data'!H216="","",'GRR Data'!H216)</f>
        <v/>
      </c>
      <c r="G233" s="300" t="str">
        <f t="array" ref="G233">IF('GRR Data'!K216="","",'GRR Data'!K216)</f>
        <v/>
      </c>
      <c r="H233" s="291" t="e">
        <v>#VALUE!</v>
      </c>
      <c r="I233" s="335" t="e">
        <v>#VALUE!</v>
      </c>
      <c r="J233" s="291" t="e">
        <v>#VALUE!</v>
      </c>
      <c r="K233" s="282" t="str">
        <v/>
      </c>
      <c r="L233" s="282" t="str">
        <v/>
      </c>
      <c r="M233" s="288" t="str" cm="1">
        <f t="array" ref="M233">IF($C233="","",_xlfn.XLOOKUP($C233&amp;M$21,#REF!&amp;#REF!,#REF!))</f>
        <v/>
      </c>
      <c r="N233" s="288" t="str" cm="1">
        <f t="array" ref="N233">IF($C233="","",_xlfn.XLOOKUP($C233&amp;N$21,#REF!&amp;#REF!,#REF!))</f>
        <v/>
      </c>
      <c r="O233" s="288" t="str" cm="1">
        <f t="array" ref="O233">IF($C233="","",_xlfn.XLOOKUP($C233&amp;O$21,#REF!&amp;#REF!,#REF!))</f>
        <v/>
      </c>
      <c r="P233" s="288" t="str" cm="1">
        <f t="array" ref="P233">IF($C233="","",_xlfn.XLOOKUP($C233&amp;P$21,#REF!&amp;#REF!,#REF!))</f>
        <v/>
      </c>
      <c r="Q233" s="288" t="str" cm="1">
        <f t="array" ref="Q233">IF($C233="","",_xlfn.XLOOKUP($C233&amp;Q$21,#REF!&amp;#REF!,#REF!))</f>
        <v/>
      </c>
      <c r="R233" s="288" t="str" cm="1">
        <f t="array" ref="R233">IF($C233="","",_xlfn.XLOOKUP($C233&amp;R$21,#REF!&amp;#REF!,#REF!))</f>
        <v/>
      </c>
      <c r="S233" s="288" t="str" cm="1">
        <f t="array" ref="S233">IF($C233="","",_xlfn.XLOOKUP($C233&amp;S$21,#REF!&amp;#REF!,#REF!))</f>
        <v/>
      </c>
      <c r="T233" s="288" t="str" cm="1">
        <f t="array" ref="T233">IF($C233="","",_xlfn.XLOOKUP($C233&amp;T$21,#REF!&amp;#REF!,#REF!))</f>
        <v/>
      </c>
      <c r="U233" s="600"/>
      <c r="V233" s="601"/>
      <c r="W233" s="308"/>
      <c r="X233" s="320" t="e">
        <f t="shared" si="27"/>
        <v>#VALUE!</v>
      </c>
      <c r="Y233" s="320" t="e">
        <f t="shared" si="28"/>
        <v>#VALUE!</v>
      </c>
      <c r="Z233" s="320" t="e">
        <f t="shared" si="29"/>
        <v>#VALUE!</v>
      </c>
      <c r="AA233" s="320" t="e">
        <f t="shared" si="24"/>
        <v>#VALUE!</v>
      </c>
      <c r="AB233" s="320" t="e">
        <f t="shared" si="25"/>
        <v>#VALUE!</v>
      </c>
      <c r="AC233" s="320" t="e">
        <f t="shared" si="26"/>
        <v>#VALUE!</v>
      </c>
    </row>
    <row r="234" spans="2:29" s="30" customFormat="1" ht="30" customHeight="1">
      <c r="B234" s="345">
        <v>213</v>
      </c>
      <c r="C234" s="302" t="str">
        <f t="array" ref="C234">IF('GRR Data'!C217="","",'GRR Data'!C217)</f>
        <v/>
      </c>
      <c r="D234" s="302" t="str">
        <f t="array" ref="D234">IF('GRR Data'!D217="","",'GRR Data'!D217)</f>
        <v/>
      </c>
      <c r="E234" s="300" t="str">
        <f t="array" ref="E234">IF('GRR Data'!G217="","",'GRR Data'!G217)</f>
        <v/>
      </c>
      <c r="F234" s="300" t="str">
        <f t="array" ref="F234">IF('GRR Data'!H217="","",'GRR Data'!H217)</f>
        <v/>
      </c>
      <c r="G234" s="300" t="str">
        <f t="array" ref="G234">IF('GRR Data'!K217="","",'GRR Data'!K217)</f>
        <v/>
      </c>
      <c r="H234" s="291" t="e">
        <v>#VALUE!</v>
      </c>
      <c r="I234" s="335" t="e">
        <v>#VALUE!</v>
      </c>
      <c r="J234" s="291" t="e">
        <v>#VALUE!</v>
      </c>
      <c r="K234" s="282" t="str">
        <v/>
      </c>
      <c r="L234" s="282" t="str">
        <v/>
      </c>
      <c r="M234" s="288" t="str" cm="1">
        <f t="array" ref="M234">IF($C234="","",_xlfn.XLOOKUP($C234&amp;M$21,#REF!&amp;#REF!,#REF!))</f>
        <v/>
      </c>
      <c r="N234" s="288" t="str" cm="1">
        <f t="array" ref="N234">IF($C234="","",_xlfn.XLOOKUP($C234&amp;N$21,#REF!&amp;#REF!,#REF!))</f>
        <v/>
      </c>
      <c r="O234" s="288" t="str" cm="1">
        <f t="array" ref="O234">IF($C234="","",_xlfn.XLOOKUP($C234&amp;O$21,#REF!&amp;#REF!,#REF!))</f>
        <v/>
      </c>
      <c r="P234" s="288" t="str" cm="1">
        <f t="array" ref="P234">IF($C234="","",_xlfn.XLOOKUP($C234&amp;P$21,#REF!&amp;#REF!,#REF!))</f>
        <v/>
      </c>
      <c r="Q234" s="288" t="str" cm="1">
        <f t="array" ref="Q234">IF($C234="","",_xlfn.XLOOKUP($C234&amp;Q$21,#REF!&amp;#REF!,#REF!))</f>
        <v/>
      </c>
      <c r="R234" s="288" t="str" cm="1">
        <f t="array" ref="R234">IF($C234="","",_xlfn.XLOOKUP($C234&amp;R$21,#REF!&amp;#REF!,#REF!))</f>
        <v/>
      </c>
      <c r="S234" s="288" t="str" cm="1">
        <f t="array" ref="S234">IF($C234="","",_xlfn.XLOOKUP($C234&amp;S$21,#REF!&amp;#REF!,#REF!))</f>
        <v/>
      </c>
      <c r="T234" s="288" t="str" cm="1">
        <f t="array" ref="T234">IF($C234="","",_xlfn.XLOOKUP($C234&amp;T$21,#REF!&amp;#REF!,#REF!))</f>
        <v/>
      </c>
      <c r="U234" s="600"/>
      <c r="V234" s="601"/>
      <c r="W234" s="308"/>
      <c r="X234" s="320" t="e">
        <f t="shared" si="27"/>
        <v>#VALUE!</v>
      </c>
      <c r="Y234" s="320" t="e">
        <f t="shared" si="28"/>
        <v>#VALUE!</v>
      </c>
      <c r="Z234" s="320" t="e">
        <f t="shared" si="29"/>
        <v>#VALUE!</v>
      </c>
      <c r="AA234" s="320" t="e">
        <f t="shared" si="24"/>
        <v>#VALUE!</v>
      </c>
      <c r="AB234" s="320" t="e">
        <f t="shared" si="25"/>
        <v>#VALUE!</v>
      </c>
      <c r="AC234" s="320" t="e">
        <f t="shared" si="26"/>
        <v>#VALUE!</v>
      </c>
    </row>
    <row r="235" spans="2:29" s="30" customFormat="1" ht="30" customHeight="1">
      <c r="B235" s="345">
        <v>214</v>
      </c>
      <c r="C235" s="302" t="str">
        <f t="array" ref="C235">IF('GRR Data'!C218="","",'GRR Data'!C218)</f>
        <v/>
      </c>
      <c r="D235" s="302" t="str">
        <f t="array" ref="D235">IF('GRR Data'!D218="","",'GRR Data'!D218)</f>
        <v/>
      </c>
      <c r="E235" s="300" t="str">
        <f t="array" ref="E235">IF('GRR Data'!G218="","",'GRR Data'!G218)</f>
        <v/>
      </c>
      <c r="F235" s="300" t="str">
        <f t="array" ref="F235">IF('GRR Data'!H218="","",'GRR Data'!H218)</f>
        <v/>
      </c>
      <c r="G235" s="300" t="str">
        <f t="array" ref="G235">IF('GRR Data'!K218="","",'GRR Data'!K218)</f>
        <v/>
      </c>
      <c r="H235" s="291" t="e">
        <v>#VALUE!</v>
      </c>
      <c r="I235" s="335" t="e">
        <v>#VALUE!</v>
      </c>
      <c r="J235" s="291" t="e">
        <v>#VALUE!</v>
      </c>
      <c r="K235" s="282" t="str">
        <v/>
      </c>
      <c r="L235" s="282" t="str">
        <v/>
      </c>
      <c r="M235" s="288" t="str" cm="1">
        <f t="array" ref="M235">IF($C235="","",_xlfn.XLOOKUP($C235&amp;M$21,#REF!&amp;#REF!,#REF!))</f>
        <v/>
      </c>
      <c r="N235" s="288" t="str" cm="1">
        <f t="array" ref="N235">IF($C235="","",_xlfn.XLOOKUP($C235&amp;N$21,#REF!&amp;#REF!,#REF!))</f>
        <v/>
      </c>
      <c r="O235" s="288" t="str" cm="1">
        <f t="array" ref="O235">IF($C235="","",_xlfn.XLOOKUP($C235&amp;O$21,#REF!&amp;#REF!,#REF!))</f>
        <v/>
      </c>
      <c r="P235" s="288" t="str" cm="1">
        <f t="array" ref="P235">IF($C235="","",_xlfn.XLOOKUP($C235&amp;P$21,#REF!&amp;#REF!,#REF!))</f>
        <v/>
      </c>
      <c r="Q235" s="288" t="str" cm="1">
        <f t="array" ref="Q235">IF($C235="","",_xlfn.XLOOKUP($C235&amp;Q$21,#REF!&amp;#REF!,#REF!))</f>
        <v/>
      </c>
      <c r="R235" s="288" t="str" cm="1">
        <f t="array" ref="R235">IF($C235="","",_xlfn.XLOOKUP($C235&amp;R$21,#REF!&amp;#REF!,#REF!))</f>
        <v/>
      </c>
      <c r="S235" s="288" t="str" cm="1">
        <f t="array" ref="S235">IF($C235="","",_xlfn.XLOOKUP($C235&amp;S$21,#REF!&amp;#REF!,#REF!))</f>
        <v/>
      </c>
      <c r="T235" s="288" t="str" cm="1">
        <f t="array" ref="T235">IF($C235="","",_xlfn.XLOOKUP($C235&amp;T$21,#REF!&amp;#REF!,#REF!))</f>
        <v/>
      </c>
      <c r="U235" s="600"/>
      <c r="V235" s="601"/>
      <c r="W235" s="308"/>
      <c r="X235" s="320" t="e">
        <f t="shared" si="27"/>
        <v>#VALUE!</v>
      </c>
      <c r="Y235" s="320" t="e">
        <f t="shared" si="28"/>
        <v>#VALUE!</v>
      </c>
      <c r="Z235" s="320" t="e">
        <f t="shared" si="29"/>
        <v>#VALUE!</v>
      </c>
      <c r="AA235" s="320" t="e">
        <f t="shared" si="24"/>
        <v>#VALUE!</v>
      </c>
      <c r="AB235" s="320" t="e">
        <f t="shared" si="25"/>
        <v>#VALUE!</v>
      </c>
      <c r="AC235" s="320" t="e">
        <f t="shared" si="26"/>
        <v>#VALUE!</v>
      </c>
    </row>
    <row r="236" spans="2:29" s="30" customFormat="1" ht="30" customHeight="1">
      <c r="B236" s="345">
        <v>215</v>
      </c>
      <c r="C236" s="302" t="str">
        <f t="array" ref="C236">IF('GRR Data'!C219="","",'GRR Data'!C219)</f>
        <v/>
      </c>
      <c r="D236" s="302" t="str">
        <f t="array" ref="D236">IF('GRR Data'!D219="","",'GRR Data'!D219)</f>
        <v/>
      </c>
      <c r="E236" s="300" t="str">
        <f t="array" ref="E236">IF('GRR Data'!G219="","",'GRR Data'!G219)</f>
        <v/>
      </c>
      <c r="F236" s="300" t="str">
        <f t="array" ref="F236">IF('GRR Data'!H219="","",'GRR Data'!H219)</f>
        <v/>
      </c>
      <c r="G236" s="300" t="str">
        <f t="array" ref="G236">IF('GRR Data'!K219="","",'GRR Data'!K219)</f>
        <v/>
      </c>
      <c r="H236" s="291" t="e">
        <v>#VALUE!</v>
      </c>
      <c r="I236" s="335" t="e">
        <v>#VALUE!</v>
      </c>
      <c r="J236" s="291" t="e">
        <v>#VALUE!</v>
      </c>
      <c r="K236" s="282" t="str">
        <v/>
      </c>
      <c r="L236" s="282" t="str">
        <v/>
      </c>
      <c r="M236" s="288" t="str" cm="1">
        <f t="array" ref="M236">IF($C236="","",_xlfn.XLOOKUP($C236&amp;M$21,#REF!&amp;#REF!,#REF!))</f>
        <v/>
      </c>
      <c r="N236" s="288" t="str" cm="1">
        <f t="array" ref="N236">IF($C236="","",_xlfn.XLOOKUP($C236&amp;N$21,#REF!&amp;#REF!,#REF!))</f>
        <v/>
      </c>
      <c r="O236" s="288" t="str" cm="1">
        <f t="array" ref="O236">IF($C236="","",_xlfn.XLOOKUP($C236&amp;O$21,#REF!&amp;#REF!,#REF!))</f>
        <v/>
      </c>
      <c r="P236" s="288" t="str" cm="1">
        <f t="array" ref="P236">IF($C236="","",_xlfn.XLOOKUP($C236&amp;P$21,#REF!&amp;#REF!,#REF!))</f>
        <v/>
      </c>
      <c r="Q236" s="288" t="str" cm="1">
        <f t="array" ref="Q236">IF($C236="","",_xlfn.XLOOKUP($C236&amp;Q$21,#REF!&amp;#REF!,#REF!))</f>
        <v/>
      </c>
      <c r="R236" s="288" t="str" cm="1">
        <f t="array" ref="R236">IF($C236="","",_xlfn.XLOOKUP($C236&amp;R$21,#REF!&amp;#REF!,#REF!))</f>
        <v/>
      </c>
      <c r="S236" s="288" t="str" cm="1">
        <f t="array" ref="S236">IF($C236="","",_xlfn.XLOOKUP($C236&amp;S$21,#REF!&amp;#REF!,#REF!))</f>
        <v/>
      </c>
      <c r="T236" s="288" t="str" cm="1">
        <f t="array" ref="T236">IF($C236="","",_xlfn.XLOOKUP($C236&amp;T$21,#REF!&amp;#REF!,#REF!))</f>
        <v/>
      </c>
      <c r="U236" s="600"/>
      <c r="V236" s="601"/>
      <c r="W236" s="308"/>
      <c r="X236" s="320" t="e">
        <f t="shared" si="27"/>
        <v>#VALUE!</v>
      </c>
      <c r="Y236" s="320" t="e">
        <f t="shared" si="28"/>
        <v>#VALUE!</v>
      </c>
      <c r="Z236" s="320" t="e">
        <f t="shared" si="29"/>
        <v>#VALUE!</v>
      </c>
      <c r="AA236" s="320" t="e">
        <f t="shared" si="24"/>
        <v>#VALUE!</v>
      </c>
      <c r="AB236" s="320" t="e">
        <f t="shared" si="25"/>
        <v>#VALUE!</v>
      </c>
      <c r="AC236" s="320" t="e">
        <f t="shared" si="26"/>
        <v>#VALUE!</v>
      </c>
    </row>
    <row r="237" spans="2:29" s="30" customFormat="1" ht="30" customHeight="1">
      <c r="B237" s="345">
        <v>216</v>
      </c>
      <c r="C237" s="302" t="str">
        <f t="array" ref="C237">IF('GRR Data'!C220="","",'GRR Data'!C220)</f>
        <v/>
      </c>
      <c r="D237" s="302" t="str">
        <f t="array" ref="D237">IF('GRR Data'!D220="","",'GRR Data'!D220)</f>
        <v/>
      </c>
      <c r="E237" s="300" t="str">
        <f t="array" ref="E237">IF('GRR Data'!G220="","",'GRR Data'!G220)</f>
        <v/>
      </c>
      <c r="F237" s="300" t="str">
        <f t="array" ref="F237">IF('GRR Data'!H220="","",'GRR Data'!H220)</f>
        <v/>
      </c>
      <c r="G237" s="300" t="str">
        <f t="array" ref="G237">IF('GRR Data'!K220="","",'GRR Data'!K220)</f>
        <v/>
      </c>
      <c r="H237" s="291" t="e">
        <v>#VALUE!</v>
      </c>
      <c r="I237" s="335" t="e">
        <v>#VALUE!</v>
      </c>
      <c r="J237" s="291" t="e">
        <v>#VALUE!</v>
      </c>
      <c r="K237" s="282" t="str">
        <v/>
      </c>
      <c r="L237" s="282" t="str">
        <v/>
      </c>
      <c r="M237" s="288" t="str" cm="1">
        <f t="array" ref="M237">IF($C237="","",_xlfn.XLOOKUP($C237&amp;M$21,#REF!&amp;#REF!,#REF!))</f>
        <v/>
      </c>
      <c r="N237" s="288" t="str" cm="1">
        <f t="array" ref="N237">IF($C237="","",_xlfn.XLOOKUP($C237&amp;N$21,#REF!&amp;#REF!,#REF!))</f>
        <v/>
      </c>
      <c r="O237" s="288" t="str" cm="1">
        <f t="array" ref="O237">IF($C237="","",_xlfn.XLOOKUP($C237&amp;O$21,#REF!&amp;#REF!,#REF!))</f>
        <v/>
      </c>
      <c r="P237" s="288" t="str" cm="1">
        <f t="array" ref="P237">IF($C237="","",_xlfn.XLOOKUP($C237&amp;P$21,#REF!&amp;#REF!,#REF!))</f>
        <v/>
      </c>
      <c r="Q237" s="288" t="str" cm="1">
        <f t="array" ref="Q237">IF($C237="","",_xlfn.XLOOKUP($C237&amp;Q$21,#REF!&amp;#REF!,#REF!))</f>
        <v/>
      </c>
      <c r="R237" s="288" t="str" cm="1">
        <f t="array" ref="R237">IF($C237="","",_xlfn.XLOOKUP($C237&amp;R$21,#REF!&amp;#REF!,#REF!))</f>
        <v/>
      </c>
      <c r="S237" s="288" t="str" cm="1">
        <f t="array" ref="S237">IF($C237="","",_xlfn.XLOOKUP($C237&amp;S$21,#REF!&amp;#REF!,#REF!))</f>
        <v/>
      </c>
      <c r="T237" s="288" t="str" cm="1">
        <f t="array" ref="T237">IF($C237="","",_xlfn.XLOOKUP($C237&amp;T$21,#REF!&amp;#REF!,#REF!))</f>
        <v/>
      </c>
      <c r="U237" s="600"/>
      <c r="V237" s="601"/>
      <c r="W237" s="308"/>
      <c r="X237" s="320" t="e">
        <f t="shared" si="27"/>
        <v>#VALUE!</v>
      </c>
      <c r="Y237" s="320" t="e">
        <f t="shared" si="28"/>
        <v>#VALUE!</v>
      </c>
      <c r="Z237" s="320" t="e">
        <f t="shared" si="29"/>
        <v>#VALUE!</v>
      </c>
      <c r="AA237" s="320" t="e">
        <f t="shared" si="24"/>
        <v>#VALUE!</v>
      </c>
      <c r="AB237" s="320" t="e">
        <f t="shared" si="25"/>
        <v>#VALUE!</v>
      </c>
      <c r="AC237" s="320" t="e">
        <f t="shared" si="26"/>
        <v>#VALUE!</v>
      </c>
    </row>
    <row r="238" spans="2:29" s="30" customFormat="1" ht="30" customHeight="1">
      <c r="B238" s="345">
        <v>217</v>
      </c>
      <c r="C238" s="302" t="str">
        <f t="array" ref="C238">IF('GRR Data'!C221="","",'GRR Data'!C221)</f>
        <v/>
      </c>
      <c r="D238" s="302" t="str">
        <f t="array" ref="D238">IF('GRR Data'!D221="","",'GRR Data'!D221)</f>
        <v/>
      </c>
      <c r="E238" s="300" t="str">
        <f t="array" ref="E238">IF('GRR Data'!G221="","",'GRR Data'!G221)</f>
        <v/>
      </c>
      <c r="F238" s="300" t="str">
        <f t="array" ref="F238">IF('GRR Data'!H221="","",'GRR Data'!H221)</f>
        <v/>
      </c>
      <c r="G238" s="300" t="str">
        <f t="array" ref="G238">IF('GRR Data'!K221="","",'GRR Data'!K221)</f>
        <v/>
      </c>
      <c r="H238" s="291" t="e">
        <v>#VALUE!</v>
      </c>
      <c r="I238" s="335" t="e">
        <v>#VALUE!</v>
      </c>
      <c r="J238" s="291" t="e">
        <v>#VALUE!</v>
      </c>
      <c r="K238" s="282" t="str">
        <v/>
      </c>
      <c r="L238" s="282" t="str">
        <v/>
      </c>
      <c r="M238" s="288" t="str" cm="1">
        <f t="array" ref="M238">IF($C238="","",_xlfn.XLOOKUP($C238&amp;M$21,#REF!&amp;#REF!,#REF!))</f>
        <v/>
      </c>
      <c r="N238" s="288" t="str" cm="1">
        <f t="array" ref="N238">IF($C238="","",_xlfn.XLOOKUP($C238&amp;N$21,#REF!&amp;#REF!,#REF!))</f>
        <v/>
      </c>
      <c r="O238" s="288" t="str" cm="1">
        <f t="array" ref="O238">IF($C238="","",_xlfn.XLOOKUP($C238&amp;O$21,#REF!&amp;#REF!,#REF!))</f>
        <v/>
      </c>
      <c r="P238" s="288" t="str" cm="1">
        <f t="array" ref="P238">IF($C238="","",_xlfn.XLOOKUP($C238&amp;P$21,#REF!&amp;#REF!,#REF!))</f>
        <v/>
      </c>
      <c r="Q238" s="288" t="str" cm="1">
        <f t="array" ref="Q238">IF($C238="","",_xlfn.XLOOKUP($C238&amp;Q$21,#REF!&amp;#REF!,#REF!))</f>
        <v/>
      </c>
      <c r="R238" s="288" t="str" cm="1">
        <f t="array" ref="R238">IF($C238="","",_xlfn.XLOOKUP($C238&amp;R$21,#REF!&amp;#REF!,#REF!))</f>
        <v/>
      </c>
      <c r="S238" s="288" t="str" cm="1">
        <f t="array" ref="S238">IF($C238="","",_xlfn.XLOOKUP($C238&amp;S$21,#REF!&amp;#REF!,#REF!))</f>
        <v/>
      </c>
      <c r="T238" s="288" t="str" cm="1">
        <f t="array" ref="T238">IF($C238="","",_xlfn.XLOOKUP($C238&amp;T$21,#REF!&amp;#REF!,#REF!))</f>
        <v/>
      </c>
      <c r="U238" s="600"/>
      <c r="V238" s="601"/>
      <c r="W238" s="308"/>
      <c r="X238" s="320" t="e">
        <f t="shared" si="27"/>
        <v>#VALUE!</v>
      </c>
      <c r="Y238" s="320" t="e">
        <f t="shared" si="28"/>
        <v>#VALUE!</v>
      </c>
      <c r="Z238" s="320" t="e">
        <f t="shared" si="29"/>
        <v>#VALUE!</v>
      </c>
      <c r="AA238" s="320" t="e">
        <f t="shared" si="24"/>
        <v>#VALUE!</v>
      </c>
      <c r="AB238" s="320" t="e">
        <f t="shared" si="25"/>
        <v>#VALUE!</v>
      </c>
      <c r="AC238" s="320" t="e">
        <f t="shared" si="26"/>
        <v>#VALUE!</v>
      </c>
    </row>
    <row r="239" spans="2:29" s="30" customFormat="1" ht="30" customHeight="1">
      <c r="B239" s="345">
        <v>218</v>
      </c>
      <c r="C239" s="302" t="str">
        <f t="array" ref="C239">IF('GRR Data'!C222="","",'GRR Data'!C222)</f>
        <v/>
      </c>
      <c r="D239" s="302" t="str">
        <f t="array" ref="D239">IF('GRR Data'!D222="","",'GRR Data'!D222)</f>
        <v/>
      </c>
      <c r="E239" s="300" t="str">
        <f t="array" ref="E239">IF('GRR Data'!G222="","",'GRR Data'!G222)</f>
        <v/>
      </c>
      <c r="F239" s="300" t="str">
        <f t="array" ref="F239">IF('GRR Data'!H222="","",'GRR Data'!H222)</f>
        <v/>
      </c>
      <c r="G239" s="300" t="str">
        <f t="array" ref="G239">IF('GRR Data'!K222="","",'GRR Data'!K222)</f>
        <v/>
      </c>
      <c r="H239" s="291" t="e">
        <v>#VALUE!</v>
      </c>
      <c r="I239" s="335" t="e">
        <v>#VALUE!</v>
      </c>
      <c r="J239" s="291" t="e">
        <v>#VALUE!</v>
      </c>
      <c r="K239" s="282" t="str">
        <v/>
      </c>
      <c r="L239" s="282" t="str">
        <v/>
      </c>
      <c r="M239" s="288" t="str" cm="1">
        <f t="array" ref="M239">IF($C239="","",_xlfn.XLOOKUP($C239&amp;M$21,#REF!&amp;#REF!,#REF!))</f>
        <v/>
      </c>
      <c r="N239" s="288" t="str" cm="1">
        <f t="array" ref="N239">IF($C239="","",_xlfn.XLOOKUP($C239&amp;N$21,#REF!&amp;#REF!,#REF!))</f>
        <v/>
      </c>
      <c r="O239" s="288" t="str" cm="1">
        <f t="array" ref="O239">IF($C239="","",_xlfn.XLOOKUP($C239&amp;O$21,#REF!&amp;#REF!,#REF!))</f>
        <v/>
      </c>
      <c r="P239" s="288" t="str" cm="1">
        <f t="array" ref="P239">IF($C239="","",_xlfn.XLOOKUP($C239&amp;P$21,#REF!&amp;#REF!,#REF!))</f>
        <v/>
      </c>
      <c r="Q239" s="288" t="str" cm="1">
        <f t="array" ref="Q239">IF($C239="","",_xlfn.XLOOKUP($C239&amp;Q$21,#REF!&amp;#REF!,#REF!))</f>
        <v/>
      </c>
      <c r="R239" s="288" t="str" cm="1">
        <f t="array" ref="R239">IF($C239="","",_xlfn.XLOOKUP($C239&amp;R$21,#REF!&amp;#REF!,#REF!))</f>
        <v/>
      </c>
      <c r="S239" s="288" t="str" cm="1">
        <f t="array" ref="S239">IF($C239="","",_xlfn.XLOOKUP($C239&amp;S$21,#REF!&amp;#REF!,#REF!))</f>
        <v/>
      </c>
      <c r="T239" s="288" t="str" cm="1">
        <f t="array" ref="T239">IF($C239="","",_xlfn.XLOOKUP($C239&amp;T$21,#REF!&amp;#REF!,#REF!))</f>
        <v/>
      </c>
      <c r="U239" s="600"/>
      <c r="V239" s="601"/>
      <c r="W239" s="308"/>
      <c r="X239" s="320" t="e">
        <f t="shared" si="27"/>
        <v>#VALUE!</v>
      </c>
      <c r="Y239" s="320" t="e">
        <f t="shared" si="28"/>
        <v>#VALUE!</v>
      </c>
      <c r="Z239" s="320" t="e">
        <f t="shared" si="29"/>
        <v>#VALUE!</v>
      </c>
      <c r="AA239" s="320" t="e">
        <f t="shared" si="24"/>
        <v>#VALUE!</v>
      </c>
      <c r="AB239" s="320" t="e">
        <f t="shared" si="25"/>
        <v>#VALUE!</v>
      </c>
      <c r="AC239" s="320" t="e">
        <f t="shared" si="26"/>
        <v>#VALUE!</v>
      </c>
    </row>
    <row r="240" spans="2:29" s="30" customFormat="1" ht="30" customHeight="1">
      <c r="B240" s="345">
        <v>219</v>
      </c>
      <c r="C240" s="302" t="str">
        <f t="array" ref="C240">IF('GRR Data'!C223="","",'GRR Data'!C223)</f>
        <v/>
      </c>
      <c r="D240" s="302" t="str">
        <f t="array" ref="D240">IF('GRR Data'!D223="","",'GRR Data'!D223)</f>
        <v/>
      </c>
      <c r="E240" s="300" t="str">
        <f t="array" ref="E240">IF('GRR Data'!G223="","",'GRR Data'!G223)</f>
        <v/>
      </c>
      <c r="F240" s="300" t="str">
        <f t="array" ref="F240">IF('GRR Data'!H223="","",'GRR Data'!H223)</f>
        <v/>
      </c>
      <c r="G240" s="300" t="str">
        <f t="array" ref="G240">IF('GRR Data'!K223="","",'GRR Data'!K223)</f>
        <v/>
      </c>
      <c r="H240" s="291" t="e">
        <v>#VALUE!</v>
      </c>
      <c r="I240" s="335" t="e">
        <v>#VALUE!</v>
      </c>
      <c r="J240" s="291" t="e">
        <v>#VALUE!</v>
      </c>
      <c r="K240" s="282" t="str">
        <v/>
      </c>
      <c r="L240" s="282" t="str">
        <v/>
      </c>
      <c r="M240" s="288" t="str" cm="1">
        <f t="array" ref="M240">IF($C240="","",_xlfn.XLOOKUP($C240&amp;M$21,#REF!&amp;#REF!,#REF!))</f>
        <v/>
      </c>
      <c r="N240" s="288" t="str" cm="1">
        <f t="array" ref="N240">IF($C240="","",_xlfn.XLOOKUP($C240&amp;N$21,#REF!&amp;#REF!,#REF!))</f>
        <v/>
      </c>
      <c r="O240" s="288" t="str" cm="1">
        <f t="array" ref="O240">IF($C240="","",_xlfn.XLOOKUP($C240&amp;O$21,#REF!&amp;#REF!,#REF!))</f>
        <v/>
      </c>
      <c r="P240" s="288" t="str" cm="1">
        <f t="array" ref="P240">IF($C240="","",_xlfn.XLOOKUP($C240&amp;P$21,#REF!&amp;#REF!,#REF!))</f>
        <v/>
      </c>
      <c r="Q240" s="288" t="str" cm="1">
        <f t="array" ref="Q240">IF($C240="","",_xlfn.XLOOKUP($C240&amp;Q$21,#REF!&amp;#REF!,#REF!))</f>
        <v/>
      </c>
      <c r="R240" s="288" t="str" cm="1">
        <f t="array" ref="R240">IF($C240="","",_xlfn.XLOOKUP($C240&amp;R$21,#REF!&amp;#REF!,#REF!))</f>
        <v/>
      </c>
      <c r="S240" s="288" t="str" cm="1">
        <f t="array" ref="S240">IF($C240="","",_xlfn.XLOOKUP($C240&amp;S$21,#REF!&amp;#REF!,#REF!))</f>
        <v/>
      </c>
      <c r="T240" s="288" t="str" cm="1">
        <f t="array" ref="T240">IF($C240="","",_xlfn.XLOOKUP($C240&amp;T$21,#REF!&amp;#REF!,#REF!))</f>
        <v/>
      </c>
      <c r="U240" s="600"/>
      <c r="V240" s="601"/>
      <c r="W240" s="308"/>
      <c r="X240" s="320" t="e">
        <f t="shared" si="27"/>
        <v>#VALUE!</v>
      </c>
      <c r="Y240" s="320" t="e">
        <f t="shared" si="28"/>
        <v>#VALUE!</v>
      </c>
      <c r="Z240" s="320" t="e">
        <f t="shared" si="29"/>
        <v>#VALUE!</v>
      </c>
      <c r="AA240" s="320" t="e">
        <f t="shared" ref="AA240:AA303" si="30">IF(X240="","",X240/2)</f>
        <v>#VALUE!</v>
      </c>
      <c r="AB240" s="320" t="e">
        <f t="shared" ref="AB240:AB303" si="31">IF(Y240="","",Y240/2)</f>
        <v>#VALUE!</v>
      </c>
      <c r="AC240" s="320" t="e">
        <f t="shared" ref="AC240:AC303" si="32">IF(Z240="","",Z240/2)</f>
        <v>#VALUE!</v>
      </c>
    </row>
    <row r="241" spans="2:29" s="30" customFormat="1" ht="30" customHeight="1">
      <c r="B241" s="345">
        <v>220</v>
      </c>
      <c r="C241" s="302" t="str">
        <f t="array" ref="C241">IF('GRR Data'!C224="","",'GRR Data'!C224)</f>
        <v/>
      </c>
      <c r="D241" s="302" t="str">
        <f t="array" ref="D241">IF('GRR Data'!D224="","",'GRR Data'!D224)</f>
        <v/>
      </c>
      <c r="E241" s="300" t="str">
        <f t="array" ref="E241">IF('GRR Data'!G224="","",'GRR Data'!G224)</f>
        <v/>
      </c>
      <c r="F241" s="300" t="str">
        <f t="array" ref="F241">IF('GRR Data'!H224="","",'GRR Data'!H224)</f>
        <v/>
      </c>
      <c r="G241" s="300" t="str">
        <f t="array" ref="G241">IF('GRR Data'!K224="","",'GRR Data'!K224)</f>
        <v/>
      </c>
      <c r="H241" s="291" t="e">
        <v>#VALUE!</v>
      </c>
      <c r="I241" s="335" t="e">
        <v>#VALUE!</v>
      </c>
      <c r="J241" s="291" t="e">
        <v>#VALUE!</v>
      </c>
      <c r="K241" s="282" t="str">
        <v/>
      </c>
      <c r="L241" s="282" t="str">
        <v/>
      </c>
      <c r="M241" s="288" t="str" cm="1">
        <f t="array" ref="M241">IF($C241="","",_xlfn.XLOOKUP($C241&amp;M$21,#REF!&amp;#REF!,#REF!))</f>
        <v/>
      </c>
      <c r="N241" s="288" t="str" cm="1">
        <f t="array" ref="N241">IF($C241="","",_xlfn.XLOOKUP($C241&amp;N$21,#REF!&amp;#REF!,#REF!))</f>
        <v/>
      </c>
      <c r="O241" s="288" t="str" cm="1">
        <f t="array" ref="O241">IF($C241="","",_xlfn.XLOOKUP($C241&amp;O$21,#REF!&amp;#REF!,#REF!))</f>
        <v/>
      </c>
      <c r="P241" s="288" t="str" cm="1">
        <f t="array" ref="P241">IF($C241="","",_xlfn.XLOOKUP($C241&amp;P$21,#REF!&amp;#REF!,#REF!))</f>
        <v/>
      </c>
      <c r="Q241" s="288" t="str" cm="1">
        <f t="array" ref="Q241">IF($C241="","",_xlfn.XLOOKUP($C241&amp;Q$21,#REF!&amp;#REF!,#REF!))</f>
        <v/>
      </c>
      <c r="R241" s="288" t="str" cm="1">
        <f t="array" ref="R241">IF($C241="","",_xlfn.XLOOKUP($C241&amp;R$21,#REF!&amp;#REF!,#REF!))</f>
        <v/>
      </c>
      <c r="S241" s="288" t="str" cm="1">
        <f t="array" ref="S241">IF($C241="","",_xlfn.XLOOKUP($C241&amp;S$21,#REF!&amp;#REF!,#REF!))</f>
        <v/>
      </c>
      <c r="T241" s="288" t="str" cm="1">
        <f t="array" ref="T241">IF($C241="","",_xlfn.XLOOKUP($C241&amp;T$21,#REF!&amp;#REF!,#REF!))</f>
        <v/>
      </c>
      <c r="U241" s="600"/>
      <c r="V241" s="601"/>
      <c r="W241" s="308"/>
      <c r="X241" s="320" t="e">
        <f t="shared" si="27"/>
        <v>#VALUE!</v>
      </c>
      <c r="Y241" s="320" t="e">
        <f t="shared" si="28"/>
        <v>#VALUE!</v>
      </c>
      <c r="Z241" s="320" t="e">
        <f t="shared" si="29"/>
        <v>#VALUE!</v>
      </c>
      <c r="AA241" s="320" t="e">
        <f t="shared" si="30"/>
        <v>#VALUE!</v>
      </c>
      <c r="AB241" s="320" t="e">
        <f t="shared" si="31"/>
        <v>#VALUE!</v>
      </c>
      <c r="AC241" s="320" t="e">
        <f t="shared" si="32"/>
        <v>#VALUE!</v>
      </c>
    </row>
    <row r="242" spans="2:29" s="30" customFormat="1" ht="30" customHeight="1">
      <c r="B242" s="345">
        <v>221</v>
      </c>
      <c r="C242" s="302" t="str">
        <f t="array" ref="C242">IF('GRR Data'!C225="","",'GRR Data'!C225)</f>
        <v/>
      </c>
      <c r="D242" s="302" t="str">
        <f t="array" ref="D242">IF('GRR Data'!D225="","",'GRR Data'!D225)</f>
        <v/>
      </c>
      <c r="E242" s="300" t="str">
        <f t="array" ref="E242">IF('GRR Data'!G225="","",'GRR Data'!G225)</f>
        <v/>
      </c>
      <c r="F242" s="300" t="str">
        <f t="array" ref="F242">IF('GRR Data'!H225="","",'GRR Data'!H225)</f>
        <v/>
      </c>
      <c r="G242" s="300" t="str">
        <f t="array" ref="G242">IF('GRR Data'!K225="","",'GRR Data'!K225)</f>
        <v/>
      </c>
      <c r="H242" s="291" t="e">
        <v>#VALUE!</v>
      </c>
      <c r="I242" s="335" t="e">
        <v>#VALUE!</v>
      </c>
      <c r="J242" s="291" t="e">
        <v>#VALUE!</v>
      </c>
      <c r="K242" s="282" t="str">
        <v/>
      </c>
      <c r="L242" s="282" t="str">
        <v/>
      </c>
      <c r="M242" s="288" t="str" cm="1">
        <f t="array" ref="M242">IF($C242="","",_xlfn.XLOOKUP($C242&amp;M$21,#REF!&amp;#REF!,#REF!))</f>
        <v/>
      </c>
      <c r="N242" s="288" t="str" cm="1">
        <f t="array" ref="N242">IF($C242="","",_xlfn.XLOOKUP($C242&amp;N$21,#REF!&amp;#REF!,#REF!))</f>
        <v/>
      </c>
      <c r="O242" s="288" t="str" cm="1">
        <f t="array" ref="O242">IF($C242="","",_xlfn.XLOOKUP($C242&amp;O$21,#REF!&amp;#REF!,#REF!))</f>
        <v/>
      </c>
      <c r="P242" s="288" t="str" cm="1">
        <f t="array" ref="P242">IF($C242="","",_xlfn.XLOOKUP($C242&amp;P$21,#REF!&amp;#REF!,#REF!))</f>
        <v/>
      </c>
      <c r="Q242" s="288" t="str" cm="1">
        <f t="array" ref="Q242">IF($C242="","",_xlfn.XLOOKUP($C242&amp;Q$21,#REF!&amp;#REF!,#REF!))</f>
        <v/>
      </c>
      <c r="R242" s="288" t="str" cm="1">
        <f t="array" ref="R242">IF($C242="","",_xlfn.XLOOKUP($C242&amp;R$21,#REF!&amp;#REF!,#REF!))</f>
        <v/>
      </c>
      <c r="S242" s="288" t="str" cm="1">
        <f t="array" ref="S242">IF($C242="","",_xlfn.XLOOKUP($C242&amp;S$21,#REF!&amp;#REF!,#REF!))</f>
        <v/>
      </c>
      <c r="T242" s="288" t="str" cm="1">
        <f t="array" ref="T242">IF($C242="","",_xlfn.XLOOKUP($C242&amp;T$21,#REF!&amp;#REF!,#REF!))</f>
        <v/>
      </c>
      <c r="U242" s="600"/>
      <c r="V242" s="601"/>
      <c r="W242" s="308"/>
      <c r="X242" s="320" t="e">
        <f t="shared" si="27"/>
        <v>#VALUE!</v>
      </c>
      <c r="Y242" s="320" t="e">
        <f t="shared" si="28"/>
        <v>#VALUE!</v>
      </c>
      <c r="Z242" s="320" t="e">
        <f t="shared" si="29"/>
        <v>#VALUE!</v>
      </c>
      <c r="AA242" s="320" t="e">
        <f t="shared" si="30"/>
        <v>#VALUE!</v>
      </c>
      <c r="AB242" s="320" t="e">
        <f t="shared" si="31"/>
        <v>#VALUE!</v>
      </c>
      <c r="AC242" s="320" t="e">
        <f t="shared" si="32"/>
        <v>#VALUE!</v>
      </c>
    </row>
    <row r="243" spans="2:29" s="30" customFormat="1" ht="30" customHeight="1">
      <c r="B243" s="345">
        <v>222</v>
      </c>
      <c r="C243" s="302" t="str">
        <f t="array" ref="C243">IF('GRR Data'!C226="","",'GRR Data'!C226)</f>
        <v/>
      </c>
      <c r="D243" s="302" t="str">
        <f t="array" ref="D243">IF('GRR Data'!D226="","",'GRR Data'!D226)</f>
        <v/>
      </c>
      <c r="E243" s="300" t="str">
        <f t="array" ref="E243">IF('GRR Data'!G226="","",'GRR Data'!G226)</f>
        <v/>
      </c>
      <c r="F243" s="300" t="str">
        <f t="array" ref="F243">IF('GRR Data'!H226="","",'GRR Data'!H226)</f>
        <v/>
      </c>
      <c r="G243" s="300" t="str">
        <f t="array" ref="G243">IF('GRR Data'!K226="","",'GRR Data'!K226)</f>
        <v/>
      </c>
      <c r="H243" s="291" t="e">
        <v>#VALUE!</v>
      </c>
      <c r="I243" s="335" t="e">
        <v>#VALUE!</v>
      </c>
      <c r="J243" s="291" t="e">
        <v>#VALUE!</v>
      </c>
      <c r="K243" s="282" t="str">
        <v/>
      </c>
      <c r="L243" s="282" t="str">
        <v/>
      </c>
      <c r="M243" s="288" t="str" cm="1">
        <f t="array" ref="M243">IF($C243="","",_xlfn.XLOOKUP($C243&amp;M$21,#REF!&amp;#REF!,#REF!))</f>
        <v/>
      </c>
      <c r="N243" s="288" t="str" cm="1">
        <f t="array" ref="N243">IF($C243="","",_xlfn.XLOOKUP($C243&amp;N$21,#REF!&amp;#REF!,#REF!))</f>
        <v/>
      </c>
      <c r="O243" s="288" t="str" cm="1">
        <f t="array" ref="O243">IF($C243="","",_xlfn.XLOOKUP($C243&amp;O$21,#REF!&amp;#REF!,#REF!))</f>
        <v/>
      </c>
      <c r="P243" s="288" t="str" cm="1">
        <f t="array" ref="P243">IF($C243="","",_xlfn.XLOOKUP($C243&amp;P$21,#REF!&amp;#REF!,#REF!))</f>
        <v/>
      </c>
      <c r="Q243" s="288" t="str" cm="1">
        <f t="array" ref="Q243">IF($C243="","",_xlfn.XLOOKUP($C243&amp;Q$21,#REF!&amp;#REF!,#REF!))</f>
        <v/>
      </c>
      <c r="R243" s="288" t="str" cm="1">
        <f t="array" ref="R243">IF($C243="","",_xlfn.XLOOKUP($C243&amp;R$21,#REF!&amp;#REF!,#REF!))</f>
        <v/>
      </c>
      <c r="S243" s="288" t="str" cm="1">
        <f t="array" ref="S243">IF($C243="","",_xlfn.XLOOKUP($C243&amp;S$21,#REF!&amp;#REF!,#REF!))</f>
        <v/>
      </c>
      <c r="T243" s="288" t="str" cm="1">
        <f t="array" ref="T243">IF($C243="","",_xlfn.XLOOKUP($C243&amp;T$21,#REF!&amp;#REF!,#REF!))</f>
        <v/>
      </c>
      <c r="U243" s="600"/>
      <c r="V243" s="601"/>
      <c r="W243" s="308"/>
      <c r="X243" s="320" t="e">
        <f t="shared" si="27"/>
        <v>#VALUE!</v>
      </c>
      <c r="Y243" s="320" t="e">
        <f t="shared" si="28"/>
        <v>#VALUE!</v>
      </c>
      <c r="Z243" s="320" t="e">
        <f t="shared" si="29"/>
        <v>#VALUE!</v>
      </c>
      <c r="AA243" s="320" t="e">
        <f t="shared" si="30"/>
        <v>#VALUE!</v>
      </c>
      <c r="AB243" s="320" t="e">
        <f t="shared" si="31"/>
        <v>#VALUE!</v>
      </c>
      <c r="AC243" s="320" t="e">
        <f t="shared" si="32"/>
        <v>#VALUE!</v>
      </c>
    </row>
    <row r="244" spans="2:29" s="30" customFormat="1" ht="30" customHeight="1">
      <c r="B244" s="345">
        <v>223</v>
      </c>
      <c r="C244" s="302" t="str">
        <f t="array" ref="C244">IF('GRR Data'!C227="","",'GRR Data'!C227)</f>
        <v/>
      </c>
      <c r="D244" s="302" t="str">
        <f t="array" ref="D244">IF('GRR Data'!D227="","",'GRR Data'!D227)</f>
        <v/>
      </c>
      <c r="E244" s="300" t="str">
        <f t="array" ref="E244">IF('GRR Data'!G227="","",'GRR Data'!G227)</f>
        <v/>
      </c>
      <c r="F244" s="300" t="str">
        <f t="array" ref="F244">IF('GRR Data'!H227="","",'GRR Data'!H227)</f>
        <v/>
      </c>
      <c r="G244" s="300" t="str">
        <f t="array" ref="G244">IF('GRR Data'!K227="","",'GRR Data'!K227)</f>
        <v/>
      </c>
      <c r="H244" s="291" t="e">
        <v>#VALUE!</v>
      </c>
      <c r="I244" s="335" t="e">
        <v>#VALUE!</v>
      </c>
      <c r="J244" s="291" t="e">
        <v>#VALUE!</v>
      </c>
      <c r="K244" s="282" t="str">
        <v/>
      </c>
      <c r="L244" s="282" t="str">
        <v/>
      </c>
      <c r="M244" s="288" t="str" cm="1">
        <f t="array" ref="M244">IF($C244="","",_xlfn.XLOOKUP($C244&amp;M$21,#REF!&amp;#REF!,#REF!))</f>
        <v/>
      </c>
      <c r="N244" s="288" t="str" cm="1">
        <f t="array" ref="N244">IF($C244="","",_xlfn.XLOOKUP($C244&amp;N$21,#REF!&amp;#REF!,#REF!))</f>
        <v/>
      </c>
      <c r="O244" s="288" t="str" cm="1">
        <f t="array" ref="O244">IF($C244="","",_xlfn.XLOOKUP($C244&amp;O$21,#REF!&amp;#REF!,#REF!))</f>
        <v/>
      </c>
      <c r="P244" s="288" t="str" cm="1">
        <f t="array" ref="P244">IF($C244="","",_xlfn.XLOOKUP($C244&amp;P$21,#REF!&amp;#REF!,#REF!))</f>
        <v/>
      </c>
      <c r="Q244" s="288" t="str" cm="1">
        <f t="array" ref="Q244">IF($C244="","",_xlfn.XLOOKUP($C244&amp;Q$21,#REF!&amp;#REF!,#REF!))</f>
        <v/>
      </c>
      <c r="R244" s="288" t="str" cm="1">
        <f t="array" ref="R244">IF($C244="","",_xlfn.XLOOKUP($C244&amp;R$21,#REF!&amp;#REF!,#REF!))</f>
        <v/>
      </c>
      <c r="S244" s="288" t="str" cm="1">
        <f t="array" ref="S244">IF($C244="","",_xlfn.XLOOKUP($C244&amp;S$21,#REF!&amp;#REF!,#REF!))</f>
        <v/>
      </c>
      <c r="T244" s="288" t="str" cm="1">
        <f t="array" ref="T244">IF($C244="","",_xlfn.XLOOKUP($C244&amp;T$21,#REF!&amp;#REF!,#REF!))</f>
        <v/>
      </c>
      <c r="U244" s="600"/>
      <c r="V244" s="601"/>
      <c r="W244" s="308"/>
      <c r="X244" s="320" t="e">
        <f t="shared" ref="X244:X307" si="33">IF(H244="","",(H244/$X$21)*(E244-F244))</f>
        <v>#VALUE!</v>
      </c>
      <c r="Y244" s="320" t="e">
        <f t="shared" ref="Y244:Y307" si="34">IF(H244="","",(H244/$Y$21)*(E244-F244))</f>
        <v>#VALUE!</v>
      </c>
      <c r="Z244" s="320" t="e">
        <f t="shared" ref="Z244:Z307" si="35">IF(H244="","",(H244/$Z$21)*(E244-F244))</f>
        <v>#VALUE!</v>
      </c>
      <c r="AA244" s="320" t="e">
        <f t="shared" si="30"/>
        <v>#VALUE!</v>
      </c>
      <c r="AB244" s="320" t="e">
        <f t="shared" si="31"/>
        <v>#VALUE!</v>
      </c>
      <c r="AC244" s="320" t="e">
        <f t="shared" si="32"/>
        <v>#VALUE!</v>
      </c>
    </row>
    <row r="245" spans="2:29" s="30" customFormat="1" ht="30" customHeight="1">
      <c r="B245" s="345">
        <v>224</v>
      </c>
      <c r="C245" s="302" t="str">
        <f t="array" ref="C245">IF('GRR Data'!C228="","",'GRR Data'!C228)</f>
        <v/>
      </c>
      <c r="D245" s="302" t="str">
        <f t="array" ref="D245">IF('GRR Data'!D228="","",'GRR Data'!D228)</f>
        <v/>
      </c>
      <c r="E245" s="300" t="str">
        <f t="array" ref="E245">IF('GRR Data'!G228="","",'GRR Data'!G228)</f>
        <v/>
      </c>
      <c r="F245" s="300" t="str">
        <f t="array" ref="F245">IF('GRR Data'!H228="","",'GRR Data'!H228)</f>
        <v/>
      </c>
      <c r="G245" s="300" t="str">
        <f t="array" ref="G245">IF('GRR Data'!K228="","",'GRR Data'!K228)</f>
        <v/>
      </c>
      <c r="H245" s="291" t="e">
        <v>#VALUE!</v>
      </c>
      <c r="I245" s="335" t="e">
        <v>#VALUE!</v>
      </c>
      <c r="J245" s="291" t="e">
        <v>#VALUE!</v>
      </c>
      <c r="K245" s="282" t="str">
        <v/>
      </c>
      <c r="L245" s="282" t="str">
        <v/>
      </c>
      <c r="M245" s="288" t="str" cm="1">
        <f t="array" ref="M245">IF($C245="","",_xlfn.XLOOKUP($C245&amp;M$21,#REF!&amp;#REF!,#REF!))</f>
        <v/>
      </c>
      <c r="N245" s="288" t="str" cm="1">
        <f t="array" ref="N245">IF($C245="","",_xlfn.XLOOKUP($C245&amp;N$21,#REF!&amp;#REF!,#REF!))</f>
        <v/>
      </c>
      <c r="O245" s="288" t="str" cm="1">
        <f t="array" ref="O245">IF($C245="","",_xlfn.XLOOKUP($C245&amp;O$21,#REF!&amp;#REF!,#REF!))</f>
        <v/>
      </c>
      <c r="P245" s="288" t="str" cm="1">
        <f t="array" ref="P245">IF($C245="","",_xlfn.XLOOKUP($C245&amp;P$21,#REF!&amp;#REF!,#REF!))</f>
        <v/>
      </c>
      <c r="Q245" s="288" t="str" cm="1">
        <f t="array" ref="Q245">IF($C245="","",_xlfn.XLOOKUP($C245&amp;Q$21,#REF!&amp;#REF!,#REF!))</f>
        <v/>
      </c>
      <c r="R245" s="288" t="str" cm="1">
        <f t="array" ref="R245">IF($C245="","",_xlfn.XLOOKUP($C245&amp;R$21,#REF!&amp;#REF!,#REF!))</f>
        <v/>
      </c>
      <c r="S245" s="288" t="str" cm="1">
        <f t="array" ref="S245">IF($C245="","",_xlfn.XLOOKUP($C245&amp;S$21,#REF!&amp;#REF!,#REF!))</f>
        <v/>
      </c>
      <c r="T245" s="288" t="str" cm="1">
        <f t="array" ref="T245">IF($C245="","",_xlfn.XLOOKUP($C245&amp;T$21,#REF!&amp;#REF!,#REF!))</f>
        <v/>
      </c>
      <c r="U245" s="600"/>
      <c r="V245" s="601"/>
      <c r="W245" s="308"/>
      <c r="X245" s="320" t="e">
        <f t="shared" si="33"/>
        <v>#VALUE!</v>
      </c>
      <c r="Y245" s="320" t="e">
        <f t="shared" si="34"/>
        <v>#VALUE!</v>
      </c>
      <c r="Z245" s="320" t="e">
        <f t="shared" si="35"/>
        <v>#VALUE!</v>
      </c>
      <c r="AA245" s="320" t="e">
        <f t="shared" si="30"/>
        <v>#VALUE!</v>
      </c>
      <c r="AB245" s="320" t="e">
        <f t="shared" si="31"/>
        <v>#VALUE!</v>
      </c>
      <c r="AC245" s="320" t="e">
        <f t="shared" si="32"/>
        <v>#VALUE!</v>
      </c>
    </row>
    <row r="246" spans="2:29" s="30" customFormat="1" ht="30" customHeight="1">
      <c r="B246" s="345">
        <v>225</v>
      </c>
      <c r="C246" s="302" t="str">
        <f t="array" ref="C246">IF('GRR Data'!C229="","",'GRR Data'!C229)</f>
        <v/>
      </c>
      <c r="D246" s="302" t="str">
        <f t="array" ref="D246">IF('GRR Data'!D229="","",'GRR Data'!D229)</f>
        <v/>
      </c>
      <c r="E246" s="300" t="str">
        <f t="array" ref="E246">IF('GRR Data'!G229="","",'GRR Data'!G229)</f>
        <v/>
      </c>
      <c r="F246" s="300" t="str">
        <f t="array" ref="F246">IF('GRR Data'!H229="","",'GRR Data'!H229)</f>
        <v/>
      </c>
      <c r="G246" s="300" t="str">
        <f t="array" ref="G246">IF('GRR Data'!K229="","",'GRR Data'!K229)</f>
        <v/>
      </c>
      <c r="H246" s="291" t="e">
        <v>#VALUE!</v>
      </c>
      <c r="I246" s="335" t="e">
        <v>#VALUE!</v>
      </c>
      <c r="J246" s="291" t="e">
        <v>#VALUE!</v>
      </c>
      <c r="K246" s="282" t="str">
        <v/>
      </c>
      <c r="L246" s="282" t="str">
        <v/>
      </c>
      <c r="M246" s="288" t="str" cm="1">
        <f t="array" ref="M246">IF($C246="","",_xlfn.XLOOKUP($C246&amp;M$21,#REF!&amp;#REF!,#REF!))</f>
        <v/>
      </c>
      <c r="N246" s="288" t="str" cm="1">
        <f t="array" ref="N246">IF($C246="","",_xlfn.XLOOKUP($C246&amp;N$21,#REF!&amp;#REF!,#REF!))</f>
        <v/>
      </c>
      <c r="O246" s="288" t="str" cm="1">
        <f t="array" ref="O246">IF($C246="","",_xlfn.XLOOKUP($C246&amp;O$21,#REF!&amp;#REF!,#REF!))</f>
        <v/>
      </c>
      <c r="P246" s="288" t="str" cm="1">
        <f t="array" ref="P246">IF($C246="","",_xlfn.XLOOKUP($C246&amp;P$21,#REF!&amp;#REF!,#REF!))</f>
        <v/>
      </c>
      <c r="Q246" s="288" t="str" cm="1">
        <f t="array" ref="Q246">IF($C246="","",_xlfn.XLOOKUP($C246&amp;Q$21,#REF!&amp;#REF!,#REF!))</f>
        <v/>
      </c>
      <c r="R246" s="288" t="str" cm="1">
        <f t="array" ref="R246">IF($C246="","",_xlfn.XLOOKUP($C246&amp;R$21,#REF!&amp;#REF!,#REF!))</f>
        <v/>
      </c>
      <c r="S246" s="288" t="str" cm="1">
        <f t="array" ref="S246">IF($C246="","",_xlfn.XLOOKUP($C246&amp;S$21,#REF!&amp;#REF!,#REF!))</f>
        <v/>
      </c>
      <c r="T246" s="288" t="str" cm="1">
        <f t="array" ref="T246">IF($C246="","",_xlfn.XLOOKUP($C246&amp;T$21,#REF!&amp;#REF!,#REF!))</f>
        <v/>
      </c>
      <c r="U246" s="600"/>
      <c r="V246" s="601"/>
      <c r="W246" s="308"/>
      <c r="X246" s="320" t="e">
        <f t="shared" si="33"/>
        <v>#VALUE!</v>
      </c>
      <c r="Y246" s="320" t="e">
        <f t="shared" si="34"/>
        <v>#VALUE!</v>
      </c>
      <c r="Z246" s="320" t="e">
        <f t="shared" si="35"/>
        <v>#VALUE!</v>
      </c>
      <c r="AA246" s="320" t="e">
        <f t="shared" si="30"/>
        <v>#VALUE!</v>
      </c>
      <c r="AB246" s="320" t="e">
        <f t="shared" si="31"/>
        <v>#VALUE!</v>
      </c>
      <c r="AC246" s="320" t="e">
        <f t="shared" si="32"/>
        <v>#VALUE!</v>
      </c>
    </row>
    <row r="247" spans="2:29" s="30" customFormat="1" ht="30" customHeight="1">
      <c r="B247" s="345">
        <v>226</v>
      </c>
      <c r="C247" s="302" t="str">
        <f t="array" ref="C247">IF('GRR Data'!C230="","",'GRR Data'!C230)</f>
        <v/>
      </c>
      <c r="D247" s="302" t="str">
        <f t="array" ref="D247">IF('GRR Data'!D230="","",'GRR Data'!D230)</f>
        <v/>
      </c>
      <c r="E247" s="300" t="str">
        <f t="array" ref="E247">IF('GRR Data'!G230="","",'GRR Data'!G230)</f>
        <v/>
      </c>
      <c r="F247" s="300" t="str">
        <f t="array" ref="F247">IF('GRR Data'!H230="","",'GRR Data'!H230)</f>
        <v/>
      </c>
      <c r="G247" s="300" t="str">
        <f t="array" ref="G247">IF('GRR Data'!K230="","",'GRR Data'!K230)</f>
        <v/>
      </c>
      <c r="H247" s="291" t="e">
        <v>#VALUE!</v>
      </c>
      <c r="I247" s="335" t="e">
        <v>#VALUE!</v>
      </c>
      <c r="J247" s="291" t="e">
        <v>#VALUE!</v>
      </c>
      <c r="K247" s="282" t="str">
        <v/>
      </c>
      <c r="L247" s="282" t="str">
        <v/>
      </c>
      <c r="M247" s="288" t="str" cm="1">
        <f t="array" ref="M247">IF($C247="","",_xlfn.XLOOKUP($C247&amp;M$21,#REF!&amp;#REF!,#REF!))</f>
        <v/>
      </c>
      <c r="N247" s="288" t="str" cm="1">
        <f t="array" ref="N247">IF($C247="","",_xlfn.XLOOKUP($C247&amp;N$21,#REF!&amp;#REF!,#REF!))</f>
        <v/>
      </c>
      <c r="O247" s="288" t="str" cm="1">
        <f t="array" ref="O247">IF($C247="","",_xlfn.XLOOKUP($C247&amp;O$21,#REF!&amp;#REF!,#REF!))</f>
        <v/>
      </c>
      <c r="P247" s="288" t="str" cm="1">
        <f t="array" ref="P247">IF($C247="","",_xlfn.XLOOKUP($C247&amp;P$21,#REF!&amp;#REF!,#REF!))</f>
        <v/>
      </c>
      <c r="Q247" s="288" t="str" cm="1">
        <f t="array" ref="Q247">IF($C247="","",_xlfn.XLOOKUP($C247&amp;Q$21,#REF!&amp;#REF!,#REF!))</f>
        <v/>
      </c>
      <c r="R247" s="288" t="str" cm="1">
        <f t="array" ref="R247">IF($C247="","",_xlfn.XLOOKUP($C247&amp;R$21,#REF!&amp;#REF!,#REF!))</f>
        <v/>
      </c>
      <c r="S247" s="288" t="str" cm="1">
        <f t="array" ref="S247">IF($C247="","",_xlfn.XLOOKUP($C247&amp;S$21,#REF!&amp;#REF!,#REF!))</f>
        <v/>
      </c>
      <c r="T247" s="288" t="str" cm="1">
        <f t="array" ref="T247">IF($C247="","",_xlfn.XLOOKUP($C247&amp;T$21,#REF!&amp;#REF!,#REF!))</f>
        <v/>
      </c>
      <c r="U247" s="600"/>
      <c r="V247" s="601"/>
      <c r="W247" s="308"/>
      <c r="X247" s="320" t="e">
        <f t="shared" si="33"/>
        <v>#VALUE!</v>
      </c>
      <c r="Y247" s="320" t="e">
        <f t="shared" si="34"/>
        <v>#VALUE!</v>
      </c>
      <c r="Z247" s="320" t="e">
        <f t="shared" si="35"/>
        <v>#VALUE!</v>
      </c>
      <c r="AA247" s="320" t="e">
        <f t="shared" si="30"/>
        <v>#VALUE!</v>
      </c>
      <c r="AB247" s="320" t="e">
        <f t="shared" si="31"/>
        <v>#VALUE!</v>
      </c>
      <c r="AC247" s="320" t="e">
        <f t="shared" si="32"/>
        <v>#VALUE!</v>
      </c>
    </row>
    <row r="248" spans="2:29" s="30" customFormat="1" ht="30" customHeight="1">
      <c r="B248" s="345">
        <v>227</v>
      </c>
      <c r="C248" s="302" t="str">
        <f t="array" ref="C248">IF('GRR Data'!C231="","",'GRR Data'!C231)</f>
        <v/>
      </c>
      <c r="D248" s="302" t="str">
        <f t="array" ref="D248">IF('GRR Data'!D231="","",'GRR Data'!D231)</f>
        <v/>
      </c>
      <c r="E248" s="300" t="str">
        <f t="array" ref="E248">IF('GRR Data'!G231="","",'GRR Data'!G231)</f>
        <v/>
      </c>
      <c r="F248" s="300" t="str">
        <f t="array" ref="F248">IF('GRR Data'!H231="","",'GRR Data'!H231)</f>
        <v/>
      </c>
      <c r="G248" s="300" t="str">
        <f t="array" ref="G248">IF('GRR Data'!K231="","",'GRR Data'!K231)</f>
        <v/>
      </c>
      <c r="H248" s="291" t="e">
        <v>#VALUE!</v>
      </c>
      <c r="I248" s="335" t="e">
        <v>#VALUE!</v>
      </c>
      <c r="J248" s="291" t="e">
        <v>#VALUE!</v>
      </c>
      <c r="K248" s="282" t="str">
        <v/>
      </c>
      <c r="L248" s="282" t="str">
        <v/>
      </c>
      <c r="M248" s="288" t="str" cm="1">
        <f t="array" ref="M248">IF($C248="","",_xlfn.XLOOKUP($C248&amp;M$21,#REF!&amp;#REF!,#REF!))</f>
        <v/>
      </c>
      <c r="N248" s="288" t="str" cm="1">
        <f t="array" ref="N248">IF($C248="","",_xlfn.XLOOKUP($C248&amp;N$21,#REF!&amp;#REF!,#REF!))</f>
        <v/>
      </c>
      <c r="O248" s="288" t="str" cm="1">
        <f t="array" ref="O248">IF($C248="","",_xlfn.XLOOKUP($C248&amp;O$21,#REF!&amp;#REF!,#REF!))</f>
        <v/>
      </c>
      <c r="P248" s="288" t="str" cm="1">
        <f t="array" ref="P248">IF($C248="","",_xlfn.XLOOKUP($C248&amp;P$21,#REF!&amp;#REF!,#REF!))</f>
        <v/>
      </c>
      <c r="Q248" s="288" t="str" cm="1">
        <f t="array" ref="Q248">IF($C248="","",_xlfn.XLOOKUP($C248&amp;Q$21,#REF!&amp;#REF!,#REF!))</f>
        <v/>
      </c>
      <c r="R248" s="288" t="str" cm="1">
        <f t="array" ref="R248">IF($C248="","",_xlfn.XLOOKUP($C248&amp;R$21,#REF!&amp;#REF!,#REF!))</f>
        <v/>
      </c>
      <c r="S248" s="288" t="str" cm="1">
        <f t="array" ref="S248">IF($C248="","",_xlfn.XLOOKUP($C248&amp;S$21,#REF!&amp;#REF!,#REF!))</f>
        <v/>
      </c>
      <c r="T248" s="288" t="str" cm="1">
        <f t="array" ref="T248">IF($C248="","",_xlfn.XLOOKUP($C248&amp;T$21,#REF!&amp;#REF!,#REF!))</f>
        <v/>
      </c>
      <c r="U248" s="600"/>
      <c r="V248" s="601"/>
      <c r="W248" s="308"/>
      <c r="X248" s="320" t="e">
        <f t="shared" si="33"/>
        <v>#VALUE!</v>
      </c>
      <c r="Y248" s="320" t="e">
        <f t="shared" si="34"/>
        <v>#VALUE!</v>
      </c>
      <c r="Z248" s="320" t="e">
        <f t="shared" si="35"/>
        <v>#VALUE!</v>
      </c>
      <c r="AA248" s="320" t="e">
        <f t="shared" si="30"/>
        <v>#VALUE!</v>
      </c>
      <c r="AB248" s="320" t="e">
        <f t="shared" si="31"/>
        <v>#VALUE!</v>
      </c>
      <c r="AC248" s="320" t="e">
        <f t="shared" si="32"/>
        <v>#VALUE!</v>
      </c>
    </row>
    <row r="249" spans="2:29" s="30" customFormat="1" ht="30" customHeight="1">
      <c r="B249" s="345">
        <v>228</v>
      </c>
      <c r="C249" s="302" t="str">
        <f t="array" ref="C249">IF('GRR Data'!C232="","",'GRR Data'!C232)</f>
        <v/>
      </c>
      <c r="D249" s="302" t="str">
        <f t="array" ref="D249">IF('GRR Data'!D232="","",'GRR Data'!D232)</f>
        <v/>
      </c>
      <c r="E249" s="300" t="str">
        <f t="array" ref="E249">IF('GRR Data'!G232="","",'GRR Data'!G232)</f>
        <v/>
      </c>
      <c r="F249" s="300" t="str">
        <f t="array" ref="F249">IF('GRR Data'!H232="","",'GRR Data'!H232)</f>
        <v/>
      </c>
      <c r="G249" s="300" t="str">
        <f t="array" ref="G249">IF('GRR Data'!K232="","",'GRR Data'!K232)</f>
        <v/>
      </c>
      <c r="H249" s="291" t="e">
        <v>#VALUE!</v>
      </c>
      <c r="I249" s="335" t="e">
        <v>#VALUE!</v>
      </c>
      <c r="J249" s="291" t="e">
        <v>#VALUE!</v>
      </c>
      <c r="K249" s="282" t="str">
        <v/>
      </c>
      <c r="L249" s="282" t="str">
        <v/>
      </c>
      <c r="M249" s="288" t="str" cm="1">
        <f t="array" ref="M249">IF($C249="","",_xlfn.XLOOKUP($C249&amp;M$21,#REF!&amp;#REF!,#REF!))</f>
        <v/>
      </c>
      <c r="N249" s="288" t="str" cm="1">
        <f t="array" ref="N249">IF($C249="","",_xlfn.XLOOKUP($C249&amp;N$21,#REF!&amp;#REF!,#REF!))</f>
        <v/>
      </c>
      <c r="O249" s="288" t="str" cm="1">
        <f t="array" ref="O249">IF($C249="","",_xlfn.XLOOKUP($C249&amp;O$21,#REF!&amp;#REF!,#REF!))</f>
        <v/>
      </c>
      <c r="P249" s="288" t="str" cm="1">
        <f t="array" ref="P249">IF($C249="","",_xlfn.XLOOKUP($C249&amp;P$21,#REF!&amp;#REF!,#REF!))</f>
        <v/>
      </c>
      <c r="Q249" s="288" t="str" cm="1">
        <f t="array" ref="Q249">IF($C249="","",_xlfn.XLOOKUP($C249&amp;Q$21,#REF!&amp;#REF!,#REF!))</f>
        <v/>
      </c>
      <c r="R249" s="288" t="str" cm="1">
        <f t="array" ref="R249">IF($C249="","",_xlfn.XLOOKUP($C249&amp;R$21,#REF!&amp;#REF!,#REF!))</f>
        <v/>
      </c>
      <c r="S249" s="288" t="str" cm="1">
        <f t="array" ref="S249">IF($C249="","",_xlfn.XLOOKUP($C249&amp;S$21,#REF!&amp;#REF!,#REF!))</f>
        <v/>
      </c>
      <c r="T249" s="288" t="str" cm="1">
        <f t="array" ref="T249">IF($C249="","",_xlfn.XLOOKUP($C249&amp;T$21,#REF!&amp;#REF!,#REF!))</f>
        <v/>
      </c>
      <c r="U249" s="600"/>
      <c r="V249" s="601"/>
      <c r="W249" s="308"/>
      <c r="X249" s="320" t="e">
        <f t="shared" si="33"/>
        <v>#VALUE!</v>
      </c>
      <c r="Y249" s="320" t="e">
        <f t="shared" si="34"/>
        <v>#VALUE!</v>
      </c>
      <c r="Z249" s="320" t="e">
        <f t="shared" si="35"/>
        <v>#VALUE!</v>
      </c>
      <c r="AA249" s="320" t="e">
        <f t="shared" si="30"/>
        <v>#VALUE!</v>
      </c>
      <c r="AB249" s="320" t="e">
        <f t="shared" si="31"/>
        <v>#VALUE!</v>
      </c>
      <c r="AC249" s="320" t="e">
        <f t="shared" si="32"/>
        <v>#VALUE!</v>
      </c>
    </row>
    <row r="250" spans="2:29" s="30" customFormat="1" ht="30" customHeight="1">
      <c r="B250" s="345">
        <v>229</v>
      </c>
      <c r="C250" s="302" t="str">
        <f t="array" ref="C250">IF('GRR Data'!C233="","",'GRR Data'!C233)</f>
        <v/>
      </c>
      <c r="D250" s="302" t="str">
        <f t="array" ref="D250">IF('GRR Data'!D233="","",'GRR Data'!D233)</f>
        <v/>
      </c>
      <c r="E250" s="300" t="str">
        <f t="array" ref="E250">IF('GRR Data'!G233="","",'GRR Data'!G233)</f>
        <v/>
      </c>
      <c r="F250" s="300" t="str">
        <f t="array" ref="F250">IF('GRR Data'!H233="","",'GRR Data'!H233)</f>
        <v/>
      </c>
      <c r="G250" s="300" t="str">
        <f t="array" ref="G250">IF('GRR Data'!K233="","",'GRR Data'!K233)</f>
        <v/>
      </c>
      <c r="H250" s="291" t="e">
        <v>#VALUE!</v>
      </c>
      <c r="I250" s="335" t="e">
        <v>#VALUE!</v>
      </c>
      <c r="J250" s="291" t="e">
        <v>#VALUE!</v>
      </c>
      <c r="K250" s="282" t="str">
        <v/>
      </c>
      <c r="L250" s="282" t="str">
        <v/>
      </c>
      <c r="M250" s="288" t="str" cm="1">
        <f t="array" ref="M250">IF($C250="","",_xlfn.XLOOKUP($C250&amp;M$21,#REF!&amp;#REF!,#REF!))</f>
        <v/>
      </c>
      <c r="N250" s="288" t="str" cm="1">
        <f t="array" ref="N250">IF($C250="","",_xlfn.XLOOKUP($C250&amp;N$21,#REF!&amp;#REF!,#REF!))</f>
        <v/>
      </c>
      <c r="O250" s="288" t="str" cm="1">
        <f t="array" ref="O250">IF($C250="","",_xlfn.XLOOKUP($C250&amp;O$21,#REF!&amp;#REF!,#REF!))</f>
        <v/>
      </c>
      <c r="P250" s="288" t="str" cm="1">
        <f t="array" ref="P250">IF($C250="","",_xlfn.XLOOKUP($C250&amp;P$21,#REF!&amp;#REF!,#REF!))</f>
        <v/>
      </c>
      <c r="Q250" s="288" t="str" cm="1">
        <f t="array" ref="Q250">IF($C250="","",_xlfn.XLOOKUP($C250&amp;Q$21,#REF!&amp;#REF!,#REF!))</f>
        <v/>
      </c>
      <c r="R250" s="288" t="str" cm="1">
        <f t="array" ref="R250">IF($C250="","",_xlfn.XLOOKUP($C250&amp;R$21,#REF!&amp;#REF!,#REF!))</f>
        <v/>
      </c>
      <c r="S250" s="288" t="str" cm="1">
        <f t="array" ref="S250">IF($C250="","",_xlfn.XLOOKUP($C250&amp;S$21,#REF!&amp;#REF!,#REF!))</f>
        <v/>
      </c>
      <c r="T250" s="288" t="str" cm="1">
        <f t="array" ref="T250">IF($C250="","",_xlfn.XLOOKUP($C250&amp;T$21,#REF!&amp;#REF!,#REF!))</f>
        <v/>
      </c>
      <c r="U250" s="600"/>
      <c r="V250" s="601"/>
      <c r="W250" s="308"/>
      <c r="X250" s="320" t="e">
        <f t="shared" si="33"/>
        <v>#VALUE!</v>
      </c>
      <c r="Y250" s="320" t="e">
        <f t="shared" si="34"/>
        <v>#VALUE!</v>
      </c>
      <c r="Z250" s="320" t="e">
        <f t="shared" si="35"/>
        <v>#VALUE!</v>
      </c>
      <c r="AA250" s="320" t="e">
        <f t="shared" si="30"/>
        <v>#VALUE!</v>
      </c>
      <c r="AB250" s="320" t="e">
        <f t="shared" si="31"/>
        <v>#VALUE!</v>
      </c>
      <c r="AC250" s="320" t="e">
        <f t="shared" si="32"/>
        <v>#VALUE!</v>
      </c>
    </row>
    <row r="251" spans="2:29" s="30" customFormat="1" ht="30" customHeight="1">
      <c r="B251" s="345">
        <v>230</v>
      </c>
      <c r="C251" s="302" t="str">
        <f t="array" ref="C251">IF('GRR Data'!C234="","",'GRR Data'!C234)</f>
        <v/>
      </c>
      <c r="D251" s="302" t="str">
        <f t="array" ref="D251">IF('GRR Data'!D234="","",'GRR Data'!D234)</f>
        <v/>
      </c>
      <c r="E251" s="300" t="str">
        <f t="array" ref="E251">IF('GRR Data'!G234="","",'GRR Data'!G234)</f>
        <v/>
      </c>
      <c r="F251" s="300" t="str">
        <f t="array" ref="F251">IF('GRR Data'!H234="","",'GRR Data'!H234)</f>
        <v/>
      </c>
      <c r="G251" s="300" t="str">
        <f t="array" ref="G251">IF('GRR Data'!K234="","",'GRR Data'!K234)</f>
        <v/>
      </c>
      <c r="H251" s="291" t="e">
        <v>#VALUE!</v>
      </c>
      <c r="I251" s="335" t="e">
        <v>#VALUE!</v>
      </c>
      <c r="J251" s="291" t="e">
        <v>#VALUE!</v>
      </c>
      <c r="K251" s="282" t="str">
        <v/>
      </c>
      <c r="L251" s="282" t="str">
        <v/>
      </c>
      <c r="M251" s="288" t="str" cm="1">
        <f t="array" ref="M251">IF($C251="","",_xlfn.XLOOKUP($C251&amp;M$21,#REF!&amp;#REF!,#REF!))</f>
        <v/>
      </c>
      <c r="N251" s="288" t="str" cm="1">
        <f t="array" ref="N251">IF($C251="","",_xlfn.XLOOKUP($C251&amp;N$21,#REF!&amp;#REF!,#REF!))</f>
        <v/>
      </c>
      <c r="O251" s="288" t="str" cm="1">
        <f t="array" ref="O251">IF($C251="","",_xlfn.XLOOKUP($C251&amp;O$21,#REF!&amp;#REF!,#REF!))</f>
        <v/>
      </c>
      <c r="P251" s="288" t="str" cm="1">
        <f t="array" ref="P251">IF($C251="","",_xlfn.XLOOKUP($C251&amp;P$21,#REF!&amp;#REF!,#REF!))</f>
        <v/>
      </c>
      <c r="Q251" s="288" t="str" cm="1">
        <f t="array" ref="Q251">IF($C251="","",_xlfn.XLOOKUP($C251&amp;Q$21,#REF!&amp;#REF!,#REF!))</f>
        <v/>
      </c>
      <c r="R251" s="288" t="str" cm="1">
        <f t="array" ref="R251">IF($C251="","",_xlfn.XLOOKUP($C251&amp;R$21,#REF!&amp;#REF!,#REF!))</f>
        <v/>
      </c>
      <c r="S251" s="288" t="str" cm="1">
        <f t="array" ref="S251">IF($C251="","",_xlfn.XLOOKUP($C251&amp;S$21,#REF!&amp;#REF!,#REF!))</f>
        <v/>
      </c>
      <c r="T251" s="288" t="str" cm="1">
        <f t="array" ref="T251">IF($C251="","",_xlfn.XLOOKUP($C251&amp;T$21,#REF!&amp;#REF!,#REF!))</f>
        <v/>
      </c>
      <c r="U251" s="600"/>
      <c r="V251" s="601"/>
      <c r="W251" s="308"/>
      <c r="X251" s="320" t="e">
        <f t="shared" si="33"/>
        <v>#VALUE!</v>
      </c>
      <c r="Y251" s="320" t="e">
        <f t="shared" si="34"/>
        <v>#VALUE!</v>
      </c>
      <c r="Z251" s="320" t="e">
        <f t="shared" si="35"/>
        <v>#VALUE!</v>
      </c>
      <c r="AA251" s="320" t="e">
        <f t="shared" si="30"/>
        <v>#VALUE!</v>
      </c>
      <c r="AB251" s="320" t="e">
        <f t="shared" si="31"/>
        <v>#VALUE!</v>
      </c>
      <c r="AC251" s="320" t="e">
        <f t="shared" si="32"/>
        <v>#VALUE!</v>
      </c>
    </row>
    <row r="252" spans="2:29" s="30" customFormat="1" ht="30" customHeight="1">
      <c r="B252" s="345">
        <v>231</v>
      </c>
      <c r="C252" s="302" t="str">
        <f t="array" ref="C252">IF('GRR Data'!C235="","",'GRR Data'!C235)</f>
        <v/>
      </c>
      <c r="D252" s="302" t="str">
        <f t="array" ref="D252">IF('GRR Data'!D235="","",'GRR Data'!D235)</f>
        <v/>
      </c>
      <c r="E252" s="300" t="str">
        <f t="array" ref="E252">IF('GRR Data'!G235="","",'GRR Data'!G235)</f>
        <v/>
      </c>
      <c r="F252" s="300" t="str">
        <f t="array" ref="F252">IF('GRR Data'!H235="","",'GRR Data'!H235)</f>
        <v/>
      </c>
      <c r="G252" s="300" t="str">
        <f t="array" ref="G252">IF('GRR Data'!K235="","",'GRR Data'!K235)</f>
        <v/>
      </c>
      <c r="H252" s="291" t="e">
        <v>#VALUE!</v>
      </c>
      <c r="I252" s="335" t="e">
        <v>#VALUE!</v>
      </c>
      <c r="J252" s="291" t="e">
        <v>#VALUE!</v>
      </c>
      <c r="K252" s="282" t="str">
        <v/>
      </c>
      <c r="L252" s="282" t="str">
        <v/>
      </c>
      <c r="M252" s="288" t="str" cm="1">
        <f t="array" ref="M252">IF($C252="","",_xlfn.XLOOKUP($C252&amp;M$21,#REF!&amp;#REF!,#REF!))</f>
        <v/>
      </c>
      <c r="N252" s="288" t="str" cm="1">
        <f t="array" ref="N252">IF($C252="","",_xlfn.XLOOKUP($C252&amp;N$21,#REF!&amp;#REF!,#REF!))</f>
        <v/>
      </c>
      <c r="O252" s="288" t="str" cm="1">
        <f t="array" ref="O252">IF($C252="","",_xlfn.XLOOKUP($C252&amp;O$21,#REF!&amp;#REF!,#REF!))</f>
        <v/>
      </c>
      <c r="P252" s="288" t="str" cm="1">
        <f t="array" ref="P252">IF($C252="","",_xlfn.XLOOKUP($C252&amp;P$21,#REF!&amp;#REF!,#REF!))</f>
        <v/>
      </c>
      <c r="Q252" s="288" t="str" cm="1">
        <f t="array" ref="Q252">IF($C252="","",_xlfn.XLOOKUP($C252&amp;Q$21,#REF!&amp;#REF!,#REF!))</f>
        <v/>
      </c>
      <c r="R252" s="288" t="str" cm="1">
        <f t="array" ref="R252">IF($C252="","",_xlfn.XLOOKUP($C252&amp;R$21,#REF!&amp;#REF!,#REF!))</f>
        <v/>
      </c>
      <c r="S252" s="288" t="str" cm="1">
        <f t="array" ref="S252">IF($C252="","",_xlfn.XLOOKUP($C252&amp;S$21,#REF!&amp;#REF!,#REF!))</f>
        <v/>
      </c>
      <c r="T252" s="288" t="str" cm="1">
        <f t="array" ref="T252">IF($C252="","",_xlfn.XLOOKUP($C252&amp;T$21,#REF!&amp;#REF!,#REF!))</f>
        <v/>
      </c>
      <c r="U252" s="600"/>
      <c r="V252" s="601"/>
      <c r="W252" s="308"/>
      <c r="X252" s="320" t="e">
        <f t="shared" si="33"/>
        <v>#VALUE!</v>
      </c>
      <c r="Y252" s="320" t="e">
        <f t="shared" si="34"/>
        <v>#VALUE!</v>
      </c>
      <c r="Z252" s="320" t="e">
        <f t="shared" si="35"/>
        <v>#VALUE!</v>
      </c>
      <c r="AA252" s="320" t="e">
        <f t="shared" si="30"/>
        <v>#VALUE!</v>
      </c>
      <c r="AB252" s="320" t="e">
        <f t="shared" si="31"/>
        <v>#VALUE!</v>
      </c>
      <c r="AC252" s="320" t="e">
        <f t="shared" si="32"/>
        <v>#VALUE!</v>
      </c>
    </row>
    <row r="253" spans="2:29" s="30" customFormat="1" ht="30" customHeight="1">
      <c r="B253" s="345">
        <v>232</v>
      </c>
      <c r="C253" s="302" t="str">
        <f t="array" ref="C253">IF('GRR Data'!C236="","",'GRR Data'!C236)</f>
        <v/>
      </c>
      <c r="D253" s="302" t="str">
        <f t="array" ref="D253">IF('GRR Data'!D236="","",'GRR Data'!D236)</f>
        <v/>
      </c>
      <c r="E253" s="300" t="str">
        <f t="array" ref="E253">IF('GRR Data'!G236="","",'GRR Data'!G236)</f>
        <v/>
      </c>
      <c r="F253" s="300" t="str">
        <f t="array" ref="F253">IF('GRR Data'!H236="","",'GRR Data'!H236)</f>
        <v/>
      </c>
      <c r="G253" s="300" t="str">
        <f t="array" ref="G253">IF('GRR Data'!K236="","",'GRR Data'!K236)</f>
        <v/>
      </c>
      <c r="H253" s="291" t="e">
        <v>#VALUE!</v>
      </c>
      <c r="I253" s="335" t="e">
        <v>#VALUE!</v>
      </c>
      <c r="J253" s="291" t="e">
        <v>#VALUE!</v>
      </c>
      <c r="K253" s="282" t="str">
        <v/>
      </c>
      <c r="L253" s="282" t="str">
        <v/>
      </c>
      <c r="M253" s="288" t="str" cm="1">
        <f t="array" ref="M253">IF($C253="","",_xlfn.XLOOKUP($C253&amp;M$21,#REF!&amp;#REF!,#REF!))</f>
        <v/>
      </c>
      <c r="N253" s="288" t="str" cm="1">
        <f t="array" ref="N253">IF($C253="","",_xlfn.XLOOKUP($C253&amp;N$21,#REF!&amp;#REF!,#REF!))</f>
        <v/>
      </c>
      <c r="O253" s="288" t="str" cm="1">
        <f t="array" ref="O253">IF($C253="","",_xlfn.XLOOKUP($C253&amp;O$21,#REF!&amp;#REF!,#REF!))</f>
        <v/>
      </c>
      <c r="P253" s="288" t="str" cm="1">
        <f t="array" ref="P253">IF($C253="","",_xlfn.XLOOKUP($C253&amp;P$21,#REF!&amp;#REF!,#REF!))</f>
        <v/>
      </c>
      <c r="Q253" s="288" t="str" cm="1">
        <f t="array" ref="Q253">IF($C253="","",_xlfn.XLOOKUP($C253&amp;Q$21,#REF!&amp;#REF!,#REF!))</f>
        <v/>
      </c>
      <c r="R253" s="288" t="str" cm="1">
        <f t="array" ref="R253">IF($C253="","",_xlfn.XLOOKUP($C253&amp;R$21,#REF!&amp;#REF!,#REF!))</f>
        <v/>
      </c>
      <c r="S253" s="288" t="str" cm="1">
        <f t="array" ref="S253">IF($C253="","",_xlfn.XLOOKUP($C253&amp;S$21,#REF!&amp;#REF!,#REF!))</f>
        <v/>
      </c>
      <c r="T253" s="288" t="str" cm="1">
        <f t="array" ref="T253">IF($C253="","",_xlfn.XLOOKUP($C253&amp;T$21,#REF!&amp;#REF!,#REF!))</f>
        <v/>
      </c>
      <c r="U253" s="600"/>
      <c r="V253" s="601"/>
      <c r="W253" s="308"/>
      <c r="X253" s="320" t="e">
        <f t="shared" si="33"/>
        <v>#VALUE!</v>
      </c>
      <c r="Y253" s="320" t="e">
        <f t="shared" si="34"/>
        <v>#VALUE!</v>
      </c>
      <c r="Z253" s="320" t="e">
        <f t="shared" si="35"/>
        <v>#VALUE!</v>
      </c>
      <c r="AA253" s="320" t="e">
        <f t="shared" si="30"/>
        <v>#VALUE!</v>
      </c>
      <c r="AB253" s="320" t="e">
        <f t="shared" si="31"/>
        <v>#VALUE!</v>
      </c>
      <c r="AC253" s="320" t="e">
        <f t="shared" si="32"/>
        <v>#VALUE!</v>
      </c>
    </row>
    <row r="254" spans="2:29" s="30" customFormat="1" ht="30" customHeight="1">
      <c r="B254" s="345">
        <v>233</v>
      </c>
      <c r="C254" s="302" t="str">
        <f t="array" ref="C254">IF('GRR Data'!C237="","",'GRR Data'!C237)</f>
        <v/>
      </c>
      <c r="D254" s="302" t="str">
        <f t="array" ref="D254">IF('GRR Data'!D237="","",'GRR Data'!D237)</f>
        <v/>
      </c>
      <c r="E254" s="300" t="str">
        <f t="array" ref="E254">IF('GRR Data'!G237="","",'GRR Data'!G237)</f>
        <v/>
      </c>
      <c r="F254" s="300" t="str">
        <f t="array" ref="F254">IF('GRR Data'!H237="","",'GRR Data'!H237)</f>
        <v/>
      </c>
      <c r="G254" s="300" t="str">
        <f t="array" ref="G254">IF('GRR Data'!K237="","",'GRR Data'!K237)</f>
        <v/>
      </c>
      <c r="H254" s="291" t="e">
        <v>#VALUE!</v>
      </c>
      <c r="I254" s="335" t="e">
        <v>#VALUE!</v>
      </c>
      <c r="J254" s="291" t="e">
        <v>#VALUE!</v>
      </c>
      <c r="K254" s="282" t="str">
        <v/>
      </c>
      <c r="L254" s="282" t="str">
        <v/>
      </c>
      <c r="M254" s="288" t="str" cm="1">
        <f t="array" ref="M254">IF($C254="","",_xlfn.XLOOKUP($C254&amp;M$21,#REF!&amp;#REF!,#REF!))</f>
        <v/>
      </c>
      <c r="N254" s="288" t="str" cm="1">
        <f t="array" ref="N254">IF($C254="","",_xlfn.XLOOKUP($C254&amp;N$21,#REF!&amp;#REF!,#REF!))</f>
        <v/>
      </c>
      <c r="O254" s="288" t="str" cm="1">
        <f t="array" ref="O254">IF($C254="","",_xlfn.XLOOKUP($C254&amp;O$21,#REF!&amp;#REF!,#REF!))</f>
        <v/>
      </c>
      <c r="P254" s="288" t="str" cm="1">
        <f t="array" ref="P254">IF($C254="","",_xlfn.XLOOKUP($C254&amp;P$21,#REF!&amp;#REF!,#REF!))</f>
        <v/>
      </c>
      <c r="Q254" s="288" t="str" cm="1">
        <f t="array" ref="Q254">IF($C254="","",_xlfn.XLOOKUP($C254&amp;Q$21,#REF!&amp;#REF!,#REF!))</f>
        <v/>
      </c>
      <c r="R254" s="288" t="str" cm="1">
        <f t="array" ref="R254">IF($C254="","",_xlfn.XLOOKUP($C254&amp;R$21,#REF!&amp;#REF!,#REF!))</f>
        <v/>
      </c>
      <c r="S254" s="288" t="str" cm="1">
        <f t="array" ref="S254">IF($C254="","",_xlfn.XLOOKUP($C254&amp;S$21,#REF!&amp;#REF!,#REF!))</f>
        <v/>
      </c>
      <c r="T254" s="288" t="str" cm="1">
        <f t="array" ref="T254">IF($C254="","",_xlfn.XLOOKUP($C254&amp;T$21,#REF!&amp;#REF!,#REF!))</f>
        <v/>
      </c>
      <c r="U254" s="600"/>
      <c r="V254" s="601"/>
      <c r="W254" s="308"/>
      <c r="X254" s="320" t="e">
        <f t="shared" si="33"/>
        <v>#VALUE!</v>
      </c>
      <c r="Y254" s="320" t="e">
        <f t="shared" si="34"/>
        <v>#VALUE!</v>
      </c>
      <c r="Z254" s="320" t="e">
        <f t="shared" si="35"/>
        <v>#VALUE!</v>
      </c>
      <c r="AA254" s="320" t="e">
        <f t="shared" si="30"/>
        <v>#VALUE!</v>
      </c>
      <c r="AB254" s="320" t="e">
        <f t="shared" si="31"/>
        <v>#VALUE!</v>
      </c>
      <c r="AC254" s="320" t="e">
        <f t="shared" si="32"/>
        <v>#VALUE!</v>
      </c>
    </row>
    <row r="255" spans="2:29" s="30" customFormat="1" ht="30" customHeight="1">
      <c r="B255" s="345">
        <v>234</v>
      </c>
      <c r="C255" s="302" t="str">
        <f t="array" ref="C255">IF('GRR Data'!C238="","",'GRR Data'!C238)</f>
        <v/>
      </c>
      <c r="D255" s="302" t="str">
        <f t="array" ref="D255">IF('GRR Data'!D238="","",'GRR Data'!D238)</f>
        <v/>
      </c>
      <c r="E255" s="300" t="str">
        <f t="array" ref="E255">IF('GRR Data'!G238="","",'GRR Data'!G238)</f>
        <v/>
      </c>
      <c r="F255" s="300" t="str">
        <f t="array" ref="F255">IF('GRR Data'!H238="","",'GRR Data'!H238)</f>
        <v/>
      </c>
      <c r="G255" s="300" t="str">
        <f t="array" ref="G255">IF('GRR Data'!K238="","",'GRR Data'!K238)</f>
        <v/>
      </c>
      <c r="H255" s="291" t="e">
        <v>#VALUE!</v>
      </c>
      <c r="I255" s="335" t="e">
        <v>#VALUE!</v>
      </c>
      <c r="J255" s="291" t="e">
        <v>#VALUE!</v>
      </c>
      <c r="K255" s="282" t="str">
        <v/>
      </c>
      <c r="L255" s="282" t="str">
        <v/>
      </c>
      <c r="M255" s="288" t="str" cm="1">
        <f t="array" ref="M255">IF($C255="","",_xlfn.XLOOKUP($C255&amp;M$21,#REF!&amp;#REF!,#REF!))</f>
        <v/>
      </c>
      <c r="N255" s="288" t="str" cm="1">
        <f t="array" ref="N255">IF($C255="","",_xlfn.XLOOKUP($C255&amp;N$21,#REF!&amp;#REF!,#REF!))</f>
        <v/>
      </c>
      <c r="O255" s="288" t="str" cm="1">
        <f t="array" ref="O255">IF($C255="","",_xlfn.XLOOKUP($C255&amp;O$21,#REF!&amp;#REF!,#REF!))</f>
        <v/>
      </c>
      <c r="P255" s="288" t="str" cm="1">
        <f t="array" ref="P255">IF($C255="","",_xlfn.XLOOKUP($C255&amp;P$21,#REF!&amp;#REF!,#REF!))</f>
        <v/>
      </c>
      <c r="Q255" s="288" t="str" cm="1">
        <f t="array" ref="Q255">IF($C255="","",_xlfn.XLOOKUP($C255&amp;Q$21,#REF!&amp;#REF!,#REF!))</f>
        <v/>
      </c>
      <c r="R255" s="288" t="str" cm="1">
        <f t="array" ref="R255">IF($C255="","",_xlfn.XLOOKUP($C255&amp;R$21,#REF!&amp;#REF!,#REF!))</f>
        <v/>
      </c>
      <c r="S255" s="288" t="str" cm="1">
        <f t="array" ref="S255">IF($C255="","",_xlfn.XLOOKUP($C255&amp;S$21,#REF!&amp;#REF!,#REF!))</f>
        <v/>
      </c>
      <c r="T255" s="288" t="str" cm="1">
        <f t="array" ref="T255">IF($C255="","",_xlfn.XLOOKUP($C255&amp;T$21,#REF!&amp;#REF!,#REF!))</f>
        <v/>
      </c>
      <c r="U255" s="600"/>
      <c r="V255" s="601"/>
      <c r="W255" s="308"/>
      <c r="X255" s="320" t="e">
        <f t="shared" si="33"/>
        <v>#VALUE!</v>
      </c>
      <c r="Y255" s="320" t="e">
        <f t="shared" si="34"/>
        <v>#VALUE!</v>
      </c>
      <c r="Z255" s="320" t="e">
        <f t="shared" si="35"/>
        <v>#VALUE!</v>
      </c>
      <c r="AA255" s="320" t="e">
        <f t="shared" si="30"/>
        <v>#VALUE!</v>
      </c>
      <c r="AB255" s="320" t="e">
        <f t="shared" si="31"/>
        <v>#VALUE!</v>
      </c>
      <c r="AC255" s="320" t="e">
        <f t="shared" si="32"/>
        <v>#VALUE!</v>
      </c>
    </row>
    <row r="256" spans="2:29" s="30" customFormat="1" ht="30" customHeight="1">
      <c r="B256" s="345">
        <v>235</v>
      </c>
      <c r="C256" s="302" t="str">
        <f t="array" ref="C256">IF('GRR Data'!C239="","",'GRR Data'!C239)</f>
        <v/>
      </c>
      <c r="D256" s="302" t="str">
        <f t="array" ref="D256">IF('GRR Data'!D239="","",'GRR Data'!D239)</f>
        <v/>
      </c>
      <c r="E256" s="300" t="str">
        <f t="array" ref="E256">IF('GRR Data'!G239="","",'GRR Data'!G239)</f>
        <v/>
      </c>
      <c r="F256" s="300" t="str">
        <f t="array" ref="F256">IF('GRR Data'!H239="","",'GRR Data'!H239)</f>
        <v/>
      </c>
      <c r="G256" s="300" t="str">
        <f t="array" ref="G256">IF('GRR Data'!K239="","",'GRR Data'!K239)</f>
        <v/>
      </c>
      <c r="H256" s="291" t="e">
        <v>#VALUE!</v>
      </c>
      <c r="I256" s="335" t="e">
        <v>#VALUE!</v>
      </c>
      <c r="J256" s="291" t="e">
        <v>#VALUE!</v>
      </c>
      <c r="K256" s="282" t="str">
        <v/>
      </c>
      <c r="L256" s="282" t="str">
        <v/>
      </c>
      <c r="M256" s="288" t="str" cm="1">
        <f t="array" ref="M256">IF($C256="","",_xlfn.XLOOKUP($C256&amp;M$21,#REF!&amp;#REF!,#REF!))</f>
        <v/>
      </c>
      <c r="N256" s="288" t="str" cm="1">
        <f t="array" ref="N256">IF($C256="","",_xlfn.XLOOKUP($C256&amp;N$21,#REF!&amp;#REF!,#REF!))</f>
        <v/>
      </c>
      <c r="O256" s="288" t="str" cm="1">
        <f t="array" ref="O256">IF($C256="","",_xlfn.XLOOKUP($C256&amp;O$21,#REF!&amp;#REF!,#REF!))</f>
        <v/>
      </c>
      <c r="P256" s="288" t="str" cm="1">
        <f t="array" ref="P256">IF($C256="","",_xlfn.XLOOKUP($C256&amp;P$21,#REF!&amp;#REF!,#REF!))</f>
        <v/>
      </c>
      <c r="Q256" s="288" t="str" cm="1">
        <f t="array" ref="Q256">IF($C256="","",_xlfn.XLOOKUP($C256&amp;Q$21,#REF!&amp;#REF!,#REF!))</f>
        <v/>
      </c>
      <c r="R256" s="288" t="str" cm="1">
        <f t="array" ref="R256">IF($C256="","",_xlfn.XLOOKUP($C256&amp;R$21,#REF!&amp;#REF!,#REF!))</f>
        <v/>
      </c>
      <c r="S256" s="288" t="str" cm="1">
        <f t="array" ref="S256">IF($C256="","",_xlfn.XLOOKUP($C256&amp;S$21,#REF!&amp;#REF!,#REF!))</f>
        <v/>
      </c>
      <c r="T256" s="288" t="str" cm="1">
        <f t="array" ref="T256">IF($C256="","",_xlfn.XLOOKUP($C256&amp;T$21,#REF!&amp;#REF!,#REF!))</f>
        <v/>
      </c>
      <c r="U256" s="600"/>
      <c r="V256" s="601"/>
      <c r="W256" s="308"/>
      <c r="X256" s="320" t="e">
        <f t="shared" si="33"/>
        <v>#VALUE!</v>
      </c>
      <c r="Y256" s="320" t="e">
        <f t="shared" si="34"/>
        <v>#VALUE!</v>
      </c>
      <c r="Z256" s="320" t="e">
        <f t="shared" si="35"/>
        <v>#VALUE!</v>
      </c>
      <c r="AA256" s="320" t="e">
        <f t="shared" si="30"/>
        <v>#VALUE!</v>
      </c>
      <c r="AB256" s="320" t="e">
        <f t="shared" si="31"/>
        <v>#VALUE!</v>
      </c>
      <c r="AC256" s="320" t="e">
        <f t="shared" si="32"/>
        <v>#VALUE!</v>
      </c>
    </row>
    <row r="257" spans="2:29" s="30" customFormat="1" ht="30" customHeight="1">
      <c r="B257" s="345">
        <v>236</v>
      </c>
      <c r="C257" s="302" t="str">
        <f t="array" ref="C257">IF('GRR Data'!C240="","",'GRR Data'!C240)</f>
        <v/>
      </c>
      <c r="D257" s="302" t="str">
        <f t="array" ref="D257">IF('GRR Data'!D240="","",'GRR Data'!D240)</f>
        <v/>
      </c>
      <c r="E257" s="300" t="str">
        <f t="array" ref="E257">IF('GRR Data'!G240="","",'GRR Data'!G240)</f>
        <v/>
      </c>
      <c r="F257" s="300" t="str">
        <f t="array" ref="F257">IF('GRR Data'!H240="","",'GRR Data'!H240)</f>
        <v/>
      </c>
      <c r="G257" s="300" t="str">
        <f t="array" ref="G257">IF('GRR Data'!K240="","",'GRR Data'!K240)</f>
        <v/>
      </c>
      <c r="H257" s="291" t="e">
        <v>#VALUE!</v>
      </c>
      <c r="I257" s="335" t="e">
        <v>#VALUE!</v>
      </c>
      <c r="J257" s="291" t="e">
        <v>#VALUE!</v>
      </c>
      <c r="K257" s="282" t="str">
        <v/>
      </c>
      <c r="L257" s="282" t="str">
        <v/>
      </c>
      <c r="M257" s="288" t="str" cm="1">
        <f t="array" ref="M257">IF($C257="","",_xlfn.XLOOKUP($C257&amp;M$21,#REF!&amp;#REF!,#REF!))</f>
        <v/>
      </c>
      <c r="N257" s="288" t="str" cm="1">
        <f t="array" ref="N257">IF($C257="","",_xlfn.XLOOKUP($C257&amp;N$21,#REF!&amp;#REF!,#REF!))</f>
        <v/>
      </c>
      <c r="O257" s="288" t="str" cm="1">
        <f t="array" ref="O257">IF($C257="","",_xlfn.XLOOKUP($C257&amp;O$21,#REF!&amp;#REF!,#REF!))</f>
        <v/>
      </c>
      <c r="P257" s="288" t="str" cm="1">
        <f t="array" ref="P257">IF($C257="","",_xlfn.XLOOKUP($C257&amp;P$21,#REF!&amp;#REF!,#REF!))</f>
        <v/>
      </c>
      <c r="Q257" s="288" t="str" cm="1">
        <f t="array" ref="Q257">IF($C257="","",_xlfn.XLOOKUP($C257&amp;Q$21,#REF!&amp;#REF!,#REF!))</f>
        <v/>
      </c>
      <c r="R257" s="288" t="str" cm="1">
        <f t="array" ref="R257">IF($C257="","",_xlfn.XLOOKUP($C257&amp;R$21,#REF!&amp;#REF!,#REF!))</f>
        <v/>
      </c>
      <c r="S257" s="288" t="str" cm="1">
        <f t="array" ref="S257">IF($C257="","",_xlfn.XLOOKUP($C257&amp;S$21,#REF!&amp;#REF!,#REF!))</f>
        <v/>
      </c>
      <c r="T257" s="288" t="str" cm="1">
        <f t="array" ref="T257">IF($C257="","",_xlfn.XLOOKUP($C257&amp;T$21,#REF!&amp;#REF!,#REF!))</f>
        <v/>
      </c>
      <c r="U257" s="600"/>
      <c r="V257" s="601"/>
      <c r="W257" s="308"/>
      <c r="X257" s="320" t="e">
        <f t="shared" si="33"/>
        <v>#VALUE!</v>
      </c>
      <c r="Y257" s="320" t="e">
        <f t="shared" si="34"/>
        <v>#VALUE!</v>
      </c>
      <c r="Z257" s="320" t="e">
        <f t="shared" si="35"/>
        <v>#VALUE!</v>
      </c>
      <c r="AA257" s="320" t="e">
        <f t="shared" si="30"/>
        <v>#VALUE!</v>
      </c>
      <c r="AB257" s="320" t="e">
        <f t="shared" si="31"/>
        <v>#VALUE!</v>
      </c>
      <c r="AC257" s="320" t="e">
        <f t="shared" si="32"/>
        <v>#VALUE!</v>
      </c>
    </row>
    <row r="258" spans="2:29" s="30" customFormat="1" ht="30" customHeight="1">
      <c r="B258" s="345">
        <v>237</v>
      </c>
      <c r="C258" s="302" t="str">
        <f t="array" ref="C258">IF('GRR Data'!C241="","",'GRR Data'!C241)</f>
        <v/>
      </c>
      <c r="D258" s="302" t="str">
        <f t="array" ref="D258">IF('GRR Data'!D241="","",'GRR Data'!D241)</f>
        <v/>
      </c>
      <c r="E258" s="300" t="str">
        <f t="array" ref="E258">IF('GRR Data'!G241="","",'GRR Data'!G241)</f>
        <v/>
      </c>
      <c r="F258" s="300" t="str">
        <f t="array" ref="F258">IF('GRR Data'!H241="","",'GRR Data'!H241)</f>
        <v/>
      </c>
      <c r="G258" s="300" t="str">
        <f t="array" ref="G258">IF('GRR Data'!K241="","",'GRR Data'!K241)</f>
        <v/>
      </c>
      <c r="H258" s="291" t="e">
        <v>#VALUE!</v>
      </c>
      <c r="I258" s="335" t="e">
        <v>#VALUE!</v>
      </c>
      <c r="J258" s="291" t="e">
        <v>#VALUE!</v>
      </c>
      <c r="K258" s="282" t="str">
        <v/>
      </c>
      <c r="L258" s="282" t="str">
        <v/>
      </c>
      <c r="M258" s="288" t="str" cm="1">
        <f t="array" ref="M258">IF($C258="","",_xlfn.XLOOKUP($C258&amp;M$21,#REF!&amp;#REF!,#REF!))</f>
        <v/>
      </c>
      <c r="N258" s="288" t="str" cm="1">
        <f t="array" ref="N258">IF($C258="","",_xlfn.XLOOKUP($C258&amp;N$21,#REF!&amp;#REF!,#REF!))</f>
        <v/>
      </c>
      <c r="O258" s="288" t="str" cm="1">
        <f t="array" ref="O258">IF($C258="","",_xlfn.XLOOKUP($C258&amp;O$21,#REF!&amp;#REF!,#REF!))</f>
        <v/>
      </c>
      <c r="P258" s="288" t="str" cm="1">
        <f t="array" ref="P258">IF($C258="","",_xlfn.XLOOKUP($C258&amp;P$21,#REF!&amp;#REF!,#REF!))</f>
        <v/>
      </c>
      <c r="Q258" s="288" t="str" cm="1">
        <f t="array" ref="Q258">IF($C258="","",_xlfn.XLOOKUP($C258&amp;Q$21,#REF!&amp;#REF!,#REF!))</f>
        <v/>
      </c>
      <c r="R258" s="288" t="str" cm="1">
        <f t="array" ref="R258">IF($C258="","",_xlfn.XLOOKUP($C258&amp;R$21,#REF!&amp;#REF!,#REF!))</f>
        <v/>
      </c>
      <c r="S258" s="288" t="str" cm="1">
        <f t="array" ref="S258">IF($C258="","",_xlfn.XLOOKUP($C258&amp;S$21,#REF!&amp;#REF!,#REF!))</f>
        <v/>
      </c>
      <c r="T258" s="288" t="str" cm="1">
        <f t="array" ref="T258">IF($C258="","",_xlfn.XLOOKUP($C258&amp;T$21,#REF!&amp;#REF!,#REF!))</f>
        <v/>
      </c>
      <c r="U258" s="600"/>
      <c r="V258" s="601"/>
      <c r="W258" s="308"/>
      <c r="X258" s="320" t="e">
        <f t="shared" si="33"/>
        <v>#VALUE!</v>
      </c>
      <c r="Y258" s="320" t="e">
        <f t="shared" si="34"/>
        <v>#VALUE!</v>
      </c>
      <c r="Z258" s="320" t="e">
        <f t="shared" si="35"/>
        <v>#VALUE!</v>
      </c>
      <c r="AA258" s="320" t="e">
        <f t="shared" si="30"/>
        <v>#VALUE!</v>
      </c>
      <c r="AB258" s="320" t="e">
        <f t="shared" si="31"/>
        <v>#VALUE!</v>
      </c>
      <c r="AC258" s="320" t="e">
        <f t="shared" si="32"/>
        <v>#VALUE!</v>
      </c>
    </row>
    <row r="259" spans="2:29" s="30" customFormat="1" ht="30" customHeight="1">
      <c r="B259" s="345">
        <v>238</v>
      </c>
      <c r="C259" s="302" t="str">
        <f t="array" ref="C259">IF('GRR Data'!C242="","",'GRR Data'!C242)</f>
        <v/>
      </c>
      <c r="D259" s="302" t="str">
        <f t="array" ref="D259">IF('GRR Data'!D242="","",'GRR Data'!D242)</f>
        <v/>
      </c>
      <c r="E259" s="300" t="str">
        <f t="array" ref="E259">IF('GRR Data'!G242="","",'GRR Data'!G242)</f>
        <v/>
      </c>
      <c r="F259" s="300" t="str">
        <f t="array" ref="F259">IF('GRR Data'!H242="","",'GRR Data'!H242)</f>
        <v/>
      </c>
      <c r="G259" s="300" t="str">
        <f t="array" ref="G259">IF('GRR Data'!K242="","",'GRR Data'!K242)</f>
        <v/>
      </c>
      <c r="H259" s="291" t="e">
        <v>#VALUE!</v>
      </c>
      <c r="I259" s="335" t="e">
        <v>#VALUE!</v>
      </c>
      <c r="J259" s="291" t="e">
        <v>#VALUE!</v>
      </c>
      <c r="K259" s="282" t="str">
        <v/>
      </c>
      <c r="L259" s="282" t="str">
        <v/>
      </c>
      <c r="M259" s="288" t="str" cm="1">
        <f t="array" ref="M259">IF($C259="","",_xlfn.XLOOKUP($C259&amp;M$21,#REF!&amp;#REF!,#REF!))</f>
        <v/>
      </c>
      <c r="N259" s="288" t="str" cm="1">
        <f t="array" ref="N259">IF($C259="","",_xlfn.XLOOKUP($C259&amp;N$21,#REF!&amp;#REF!,#REF!))</f>
        <v/>
      </c>
      <c r="O259" s="288" t="str" cm="1">
        <f t="array" ref="O259">IF($C259="","",_xlfn.XLOOKUP($C259&amp;O$21,#REF!&amp;#REF!,#REF!))</f>
        <v/>
      </c>
      <c r="P259" s="288" t="str" cm="1">
        <f t="array" ref="P259">IF($C259="","",_xlfn.XLOOKUP($C259&amp;P$21,#REF!&amp;#REF!,#REF!))</f>
        <v/>
      </c>
      <c r="Q259" s="288" t="str" cm="1">
        <f t="array" ref="Q259">IF($C259="","",_xlfn.XLOOKUP($C259&amp;Q$21,#REF!&amp;#REF!,#REF!))</f>
        <v/>
      </c>
      <c r="R259" s="288" t="str" cm="1">
        <f t="array" ref="R259">IF($C259="","",_xlfn.XLOOKUP($C259&amp;R$21,#REF!&amp;#REF!,#REF!))</f>
        <v/>
      </c>
      <c r="S259" s="288" t="str" cm="1">
        <f t="array" ref="S259">IF($C259="","",_xlfn.XLOOKUP($C259&amp;S$21,#REF!&amp;#REF!,#REF!))</f>
        <v/>
      </c>
      <c r="T259" s="288" t="str" cm="1">
        <f t="array" ref="T259">IF($C259="","",_xlfn.XLOOKUP($C259&amp;T$21,#REF!&amp;#REF!,#REF!))</f>
        <v/>
      </c>
      <c r="U259" s="600"/>
      <c r="V259" s="601"/>
      <c r="W259" s="308"/>
      <c r="X259" s="320" t="e">
        <f t="shared" si="33"/>
        <v>#VALUE!</v>
      </c>
      <c r="Y259" s="320" t="e">
        <f t="shared" si="34"/>
        <v>#VALUE!</v>
      </c>
      <c r="Z259" s="320" t="e">
        <f t="shared" si="35"/>
        <v>#VALUE!</v>
      </c>
      <c r="AA259" s="320" t="e">
        <f t="shared" si="30"/>
        <v>#VALUE!</v>
      </c>
      <c r="AB259" s="320" t="e">
        <f t="shared" si="31"/>
        <v>#VALUE!</v>
      </c>
      <c r="AC259" s="320" t="e">
        <f t="shared" si="32"/>
        <v>#VALUE!</v>
      </c>
    </row>
    <row r="260" spans="2:29" s="30" customFormat="1" ht="30" customHeight="1">
      <c r="B260" s="345">
        <v>239</v>
      </c>
      <c r="C260" s="302" t="str">
        <f t="array" ref="C260">IF('GRR Data'!C243="","",'GRR Data'!C243)</f>
        <v/>
      </c>
      <c r="D260" s="302" t="str">
        <f t="array" ref="D260">IF('GRR Data'!D243="","",'GRR Data'!D243)</f>
        <v/>
      </c>
      <c r="E260" s="300" t="str">
        <f t="array" ref="E260">IF('GRR Data'!G243="","",'GRR Data'!G243)</f>
        <v/>
      </c>
      <c r="F260" s="300" t="str">
        <f t="array" ref="F260">IF('GRR Data'!H243="","",'GRR Data'!H243)</f>
        <v/>
      </c>
      <c r="G260" s="300" t="str">
        <f t="array" ref="G260">IF('GRR Data'!K243="","",'GRR Data'!K243)</f>
        <v/>
      </c>
      <c r="H260" s="291" t="e">
        <v>#VALUE!</v>
      </c>
      <c r="I260" s="335" t="e">
        <v>#VALUE!</v>
      </c>
      <c r="J260" s="291" t="e">
        <v>#VALUE!</v>
      </c>
      <c r="K260" s="282" t="str">
        <v/>
      </c>
      <c r="L260" s="282" t="str">
        <v/>
      </c>
      <c r="M260" s="288" t="str" cm="1">
        <f t="array" ref="M260">IF($C260="","",_xlfn.XLOOKUP($C260&amp;M$21,#REF!&amp;#REF!,#REF!))</f>
        <v/>
      </c>
      <c r="N260" s="288" t="str" cm="1">
        <f t="array" ref="N260">IF($C260="","",_xlfn.XLOOKUP($C260&amp;N$21,#REF!&amp;#REF!,#REF!))</f>
        <v/>
      </c>
      <c r="O260" s="288" t="str" cm="1">
        <f t="array" ref="O260">IF($C260="","",_xlfn.XLOOKUP($C260&amp;O$21,#REF!&amp;#REF!,#REF!))</f>
        <v/>
      </c>
      <c r="P260" s="288" t="str" cm="1">
        <f t="array" ref="P260">IF($C260="","",_xlfn.XLOOKUP($C260&amp;P$21,#REF!&amp;#REF!,#REF!))</f>
        <v/>
      </c>
      <c r="Q260" s="288" t="str" cm="1">
        <f t="array" ref="Q260">IF($C260="","",_xlfn.XLOOKUP($C260&amp;Q$21,#REF!&amp;#REF!,#REF!))</f>
        <v/>
      </c>
      <c r="R260" s="288" t="str" cm="1">
        <f t="array" ref="R260">IF($C260="","",_xlfn.XLOOKUP($C260&amp;R$21,#REF!&amp;#REF!,#REF!))</f>
        <v/>
      </c>
      <c r="S260" s="288" t="str" cm="1">
        <f t="array" ref="S260">IF($C260="","",_xlfn.XLOOKUP($C260&amp;S$21,#REF!&amp;#REF!,#REF!))</f>
        <v/>
      </c>
      <c r="T260" s="288" t="str" cm="1">
        <f t="array" ref="T260">IF($C260="","",_xlfn.XLOOKUP($C260&amp;T$21,#REF!&amp;#REF!,#REF!))</f>
        <v/>
      </c>
      <c r="U260" s="600"/>
      <c r="V260" s="601"/>
      <c r="W260" s="308"/>
      <c r="X260" s="320" t="e">
        <f t="shared" si="33"/>
        <v>#VALUE!</v>
      </c>
      <c r="Y260" s="320" t="e">
        <f t="shared" si="34"/>
        <v>#VALUE!</v>
      </c>
      <c r="Z260" s="320" t="e">
        <f t="shared" si="35"/>
        <v>#VALUE!</v>
      </c>
      <c r="AA260" s="320" t="e">
        <f t="shared" si="30"/>
        <v>#VALUE!</v>
      </c>
      <c r="AB260" s="320" t="e">
        <f t="shared" si="31"/>
        <v>#VALUE!</v>
      </c>
      <c r="AC260" s="320" t="e">
        <f t="shared" si="32"/>
        <v>#VALUE!</v>
      </c>
    </row>
    <row r="261" spans="2:29" s="30" customFormat="1" ht="30" customHeight="1">
      <c r="B261" s="345">
        <v>240</v>
      </c>
      <c r="C261" s="302" t="str">
        <f t="array" ref="C261">IF('GRR Data'!C244="","",'GRR Data'!C244)</f>
        <v/>
      </c>
      <c r="D261" s="302" t="str">
        <f t="array" ref="D261">IF('GRR Data'!D244="","",'GRR Data'!D244)</f>
        <v/>
      </c>
      <c r="E261" s="300" t="str">
        <f t="array" ref="E261">IF('GRR Data'!G244="","",'GRR Data'!G244)</f>
        <v/>
      </c>
      <c r="F261" s="300" t="str">
        <f t="array" ref="F261">IF('GRR Data'!H244="","",'GRR Data'!H244)</f>
        <v/>
      </c>
      <c r="G261" s="300" t="str">
        <f t="array" ref="G261">IF('GRR Data'!K244="","",'GRR Data'!K244)</f>
        <v/>
      </c>
      <c r="H261" s="291" t="e">
        <v>#VALUE!</v>
      </c>
      <c r="I261" s="335" t="e">
        <v>#VALUE!</v>
      </c>
      <c r="J261" s="291" t="e">
        <v>#VALUE!</v>
      </c>
      <c r="K261" s="282" t="str">
        <v/>
      </c>
      <c r="L261" s="282" t="str">
        <v/>
      </c>
      <c r="M261" s="288" t="str" cm="1">
        <f t="array" ref="M261">IF($C261="","",_xlfn.XLOOKUP($C261&amp;M$21,#REF!&amp;#REF!,#REF!))</f>
        <v/>
      </c>
      <c r="N261" s="288" t="str" cm="1">
        <f t="array" ref="N261">IF($C261="","",_xlfn.XLOOKUP($C261&amp;N$21,#REF!&amp;#REF!,#REF!))</f>
        <v/>
      </c>
      <c r="O261" s="288" t="str" cm="1">
        <f t="array" ref="O261">IF($C261="","",_xlfn.XLOOKUP($C261&amp;O$21,#REF!&amp;#REF!,#REF!))</f>
        <v/>
      </c>
      <c r="P261" s="288" t="str" cm="1">
        <f t="array" ref="P261">IF($C261="","",_xlfn.XLOOKUP($C261&amp;P$21,#REF!&amp;#REF!,#REF!))</f>
        <v/>
      </c>
      <c r="Q261" s="288" t="str" cm="1">
        <f t="array" ref="Q261">IF($C261="","",_xlfn.XLOOKUP($C261&amp;Q$21,#REF!&amp;#REF!,#REF!))</f>
        <v/>
      </c>
      <c r="R261" s="288" t="str" cm="1">
        <f t="array" ref="R261">IF($C261="","",_xlfn.XLOOKUP($C261&amp;R$21,#REF!&amp;#REF!,#REF!))</f>
        <v/>
      </c>
      <c r="S261" s="288" t="str" cm="1">
        <f t="array" ref="S261">IF($C261="","",_xlfn.XLOOKUP($C261&amp;S$21,#REF!&amp;#REF!,#REF!))</f>
        <v/>
      </c>
      <c r="T261" s="288" t="str" cm="1">
        <f t="array" ref="T261">IF($C261="","",_xlfn.XLOOKUP($C261&amp;T$21,#REF!&amp;#REF!,#REF!))</f>
        <v/>
      </c>
      <c r="U261" s="600"/>
      <c r="V261" s="601"/>
      <c r="W261" s="308"/>
      <c r="X261" s="320" t="e">
        <f t="shared" si="33"/>
        <v>#VALUE!</v>
      </c>
      <c r="Y261" s="320" t="e">
        <f t="shared" si="34"/>
        <v>#VALUE!</v>
      </c>
      <c r="Z261" s="320" t="e">
        <f t="shared" si="35"/>
        <v>#VALUE!</v>
      </c>
      <c r="AA261" s="320" t="e">
        <f t="shared" si="30"/>
        <v>#VALUE!</v>
      </c>
      <c r="AB261" s="320" t="e">
        <f t="shared" si="31"/>
        <v>#VALUE!</v>
      </c>
      <c r="AC261" s="320" t="e">
        <f t="shared" si="32"/>
        <v>#VALUE!</v>
      </c>
    </row>
    <row r="262" spans="2:29" s="30" customFormat="1" ht="30" customHeight="1">
      <c r="B262" s="345">
        <v>241</v>
      </c>
      <c r="C262" s="302" t="str">
        <f t="array" ref="C262">IF('GRR Data'!C245="","",'GRR Data'!C245)</f>
        <v/>
      </c>
      <c r="D262" s="302" t="str">
        <f t="array" ref="D262">IF('GRR Data'!D245="","",'GRR Data'!D245)</f>
        <v/>
      </c>
      <c r="E262" s="300" t="str">
        <f t="array" ref="E262">IF('GRR Data'!G245="","",'GRR Data'!G245)</f>
        <v/>
      </c>
      <c r="F262" s="300" t="str">
        <f t="array" ref="F262">IF('GRR Data'!H245="","",'GRR Data'!H245)</f>
        <v/>
      </c>
      <c r="G262" s="300" t="str">
        <f t="array" ref="G262">IF('GRR Data'!K245="","",'GRR Data'!K245)</f>
        <v/>
      </c>
      <c r="H262" s="291" t="e">
        <v>#VALUE!</v>
      </c>
      <c r="I262" s="335" t="e">
        <v>#VALUE!</v>
      </c>
      <c r="J262" s="291" t="e">
        <v>#VALUE!</v>
      </c>
      <c r="K262" s="282" t="str">
        <v/>
      </c>
      <c r="L262" s="282" t="str">
        <v/>
      </c>
      <c r="M262" s="288" t="str" cm="1">
        <f t="array" ref="M262">IF($C262="","",_xlfn.XLOOKUP($C262&amp;M$21,#REF!&amp;#REF!,#REF!))</f>
        <v/>
      </c>
      <c r="N262" s="288" t="str" cm="1">
        <f t="array" ref="N262">IF($C262="","",_xlfn.XLOOKUP($C262&amp;N$21,#REF!&amp;#REF!,#REF!))</f>
        <v/>
      </c>
      <c r="O262" s="288" t="str" cm="1">
        <f t="array" ref="O262">IF($C262="","",_xlfn.XLOOKUP($C262&amp;O$21,#REF!&amp;#REF!,#REF!))</f>
        <v/>
      </c>
      <c r="P262" s="288" t="str" cm="1">
        <f t="array" ref="P262">IF($C262="","",_xlfn.XLOOKUP($C262&amp;P$21,#REF!&amp;#REF!,#REF!))</f>
        <v/>
      </c>
      <c r="Q262" s="288" t="str" cm="1">
        <f t="array" ref="Q262">IF($C262="","",_xlfn.XLOOKUP($C262&amp;Q$21,#REF!&amp;#REF!,#REF!))</f>
        <v/>
      </c>
      <c r="R262" s="288" t="str" cm="1">
        <f t="array" ref="R262">IF($C262="","",_xlfn.XLOOKUP($C262&amp;R$21,#REF!&amp;#REF!,#REF!))</f>
        <v/>
      </c>
      <c r="S262" s="288" t="str" cm="1">
        <f t="array" ref="S262">IF($C262="","",_xlfn.XLOOKUP($C262&amp;S$21,#REF!&amp;#REF!,#REF!))</f>
        <v/>
      </c>
      <c r="T262" s="288" t="str" cm="1">
        <f t="array" ref="T262">IF($C262="","",_xlfn.XLOOKUP($C262&amp;T$21,#REF!&amp;#REF!,#REF!))</f>
        <v/>
      </c>
      <c r="U262" s="600"/>
      <c r="V262" s="601"/>
      <c r="W262" s="308"/>
      <c r="X262" s="320" t="e">
        <f t="shared" si="33"/>
        <v>#VALUE!</v>
      </c>
      <c r="Y262" s="320" t="e">
        <f t="shared" si="34"/>
        <v>#VALUE!</v>
      </c>
      <c r="Z262" s="320" t="e">
        <f t="shared" si="35"/>
        <v>#VALUE!</v>
      </c>
      <c r="AA262" s="320" t="e">
        <f t="shared" si="30"/>
        <v>#VALUE!</v>
      </c>
      <c r="AB262" s="320" t="e">
        <f t="shared" si="31"/>
        <v>#VALUE!</v>
      </c>
      <c r="AC262" s="320" t="e">
        <f t="shared" si="32"/>
        <v>#VALUE!</v>
      </c>
    </row>
    <row r="263" spans="2:29" s="30" customFormat="1" ht="30" customHeight="1">
      <c r="B263" s="345">
        <v>242</v>
      </c>
      <c r="C263" s="302" t="str">
        <f t="array" ref="C263">IF('GRR Data'!C246="","",'GRR Data'!C246)</f>
        <v/>
      </c>
      <c r="D263" s="302" t="str">
        <f t="array" ref="D263">IF('GRR Data'!D246="","",'GRR Data'!D246)</f>
        <v/>
      </c>
      <c r="E263" s="300" t="str">
        <f t="array" ref="E263">IF('GRR Data'!G246="","",'GRR Data'!G246)</f>
        <v/>
      </c>
      <c r="F263" s="300" t="str">
        <f t="array" ref="F263">IF('GRR Data'!H246="","",'GRR Data'!H246)</f>
        <v/>
      </c>
      <c r="G263" s="300" t="str">
        <f t="array" ref="G263">IF('GRR Data'!K246="","",'GRR Data'!K246)</f>
        <v/>
      </c>
      <c r="H263" s="291" t="e">
        <v>#VALUE!</v>
      </c>
      <c r="I263" s="335" t="e">
        <v>#VALUE!</v>
      </c>
      <c r="J263" s="291" t="e">
        <v>#VALUE!</v>
      </c>
      <c r="K263" s="282" t="str">
        <v/>
      </c>
      <c r="L263" s="282" t="str">
        <v/>
      </c>
      <c r="M263" s="288" t="str" cm="1">
        <f t="array" ref="M263">IF($C263="","",_xlfn.XLOOKUP($C263&amp;M$21,#REF!&amp;#REF!,#REF!))</f>
        <v/>
      </c>
      <c r="N263" s="288" t="str" cm="1">
        <f t="array" ref="N263">IF($C263="","",_xlfn.XLOOKUP($C263&amp;N$21,#REF!&amp;#REF!,#REF!))</f>
        <v/>
      </c>
      <c r="O263" s="288" t="str" cm="1">
        <f t="array" ref="O263">IF($C263="","",_xlfn.XLOOKUP($C263&amp;O$21,#REF!&amp;#REF!,#REF!))</f>
        <v/>
      </c>
      <c r="P263" s="288" t="str" cm="1">
        <f t="array" ref="P263">IF($C263="","",_xlfn.XLOOKUP($C263&amp;P$21,#REF!&amp;#REF!,#REF!))</f>
        <v/>
      </c>
      <c r="Q263" s="288" t="str" cm="1">
        <f t="array" ref="Q263">IF($C263="","",_xlfn.XLOOKUP($C263&amp;Q$21,#REF!&amp;#REF!,#REF!))</f>
        <v/>
      </c>
      <c r="R263" s="288" t="str" cm="1">
        <f t="array" ref="R263">IF($C263="","",_xlfn.XLOOKUP($C263&amp;R$21,#REF!&amp;#REF!,#REF!))</f>
        <v/>
      </c>
      <c r="S263" s="288" t="str" cm="1">
        <f t="array" ref="S263">IF($C263="","",_xlfn.XLOOKUP($C263&amp;S$21,#REF!&amp;#REF!,#REF!))</f>
        <v/>
      </c>
      <c r="T263" s="288" t="str" cm="1">
        <f t="array" ref="T263">IF($C263="","",_xlfn.XLOOKUP($C263&amp;T$21,#REF!&amp;#REF!,#REF!))</f>
        <v/>
      </c>
      <c r="U263" s="600"/>
      <c r="V263" s="601"/>
      <c r="W263" s="308"/>
      <c r="X263" s="320" t="e">
        <f t="shared" si="33"/>
        <v>#VALUE!</v>
      </c>
      <c r="Y263" s="320" t="e">
        <f t="shared" si="34"/>
        <v>#VALUE!</v>
      </c>
      <c r="Z263" s="320" t="e">
        <f t="shared" si="35"/>
        <v>#VALUE!</v>
      </c>
      <c r="AA263" s="320" t="e">
        <f t="shared" si="30"/>
        <v>#VALUE!</v>
      </c>
      <c r="AB263" s="320" t="e">
        <f t="shared" si="31"/>
        <v>#VALUE!</v>
      </c>
      <c r="AC263" s="320" t="e">
        <f t="shared" si="32"/>
        <v>#VALUE!</v>
      </c>
    </row>
    <row r="264" spans="2:29" s="30" customFormat="1" ht="30" customHeight="1">
      <c r="B264" s="345">
        <v>243</v>
      </c>
      <c r="C264" s="302" t="str">
        <f t="array" ref="C264">IF('GRR Data'!C247="","",'GRR Data'!C247)</f>
        <v/>
      </c>
      <c r="D264" s="302" t="str">
        <f t="array" ref="D264">IF('GRR Data'!D247="","",'GRR Data'!D247)</f>
        <v/>
      </c>
      <c r="E264" s="300" t="str">
        <f t="array" ref="E264">IF('GRR Data'!G247="","",'GRR Data'!G247)</f>
        <v/>
      </c>
      <c r="F264" s="300" t="str">
        <f t="array" ref="F264">IF('GRR Data'!H247="","",'GRR Data'!H247)</f>
        <v/>
      </c>
      <c r="G264" s="300" t="str">
        <f t="array" ref="G264">IF('GRR Data'!K247="","",'GRR Data'!K247)</f>
        <v/>
      </c>
      <c r="H264" s="291" t="e">
        <v>#VALUE!</v>
      </c>
      <c r="I264" s="335" t="e">
        <v>#VALUE!</v>
      </c>
      <c r="J264" s="291" t="e">
        <v>#VALUE!</v>
      </c>
      <c r="K264" s="282" t="str">
        <v/>
      </c>
      <c r="L264" s="282" t="str">
        <v/>
      </c>
      <c r="M264" s="288" t="str" cm="1">
        <f t="array" ref="M264">IF($C264="","",_xlfn.XLOOKUP($C264&amp;M$21,#REF!&amp;#REF!,#REF!))</f>
        <v/>
      </c>
      <c r="N264" s="288" t="str" cm="1">
        <f t="array" ref="N264">IF($C264="","",_xlfn.XLOOKUP($C264&amp;N$21,#REF!&amp;#REF!,#REF!))</f>
        <v/>
      </c>
      <c r="O264" s="288" t="str" cm="1">
        <f t="array" ref="O264">IF($C264="","",_xlfn.XLOOKUP($C264&amp;O$21,#REF!&amp;#REF!,#REF!))</f>
        <v/>
      </c>
      <c r="P264" s="288" t="str" cm="1">
        <f t="array" ref="P264">IF($C264="","",_xlfn.XLOOKUP($C264&amp;P$21,#REF!&amp;#REF!,#REF!))</f>
        <v/>
      </c>
      <c r="Q264" s="288" t="str" cm="1">
        <f t="array" ref="Q264">IF($C264="","",_xlfn.XLOOKUP($C264&amp;Q$21,#REF!&amp;#REF!,#REF!))</f>
        <v/>
      </c>
      <c r="R264" s="288" t="str" cm="1">
        <f t="array" ref="R264">IF($C264="","",_xlfn.XLOOKUP($C264&amp;R$21,#REF!&amp;#REF!,#REF!))</f>
        <v/>
      </c>
      <c r="S264" s="288" t="str" cm="1">
        <f t="array" ref="S264">IF($C264="","",_xlfn.XLOOKUP($C264&amp;S$21,#REF!&amp;#REF!,#REF!))</f>
        <v/>
      </c>
      <c r="T264" s="288" t="str" cm="1">
        <f t="array" ref="T264">IF($C264="","",_xlfn.XLOOKUP($C264&amp;T$21,#REF!&amp;#REF!,#REF!))</f>
        <v/>
      </c>
      <c r="U264" s="600"/>
      <c r="V264" s="601"/>
      <c r="W264" s="308"/>
      <c r="X264" s="320" t="e">
        <f t="shared" si="33"/>
        <v>#VALUE!</v>
      </c>
      <c r="Y264" s="320" t="e">
        <f t="shared" si="34"/>
        <v>#VALUE!</v>
      </c>
      <c r="Z264" s="320" t="e">
        <f t="shared" si="35"/>
        <v>#VALUE!</v>
      </c>
      <c r="AA264" s="320" t="e">
        <f t="shared" si="30"/>
        <v>#VALUE!</v>
      </c>
      <c r="AB264" s="320" t="e">
        <f t="shared" si="31"/>
        <v>#VALUE!</v>
      </c>
      <c r="AC264" s="320" t="e">
        <f t="shared" si="32"/>
        <v>#VALUE!</v>
      </c>
    </row>
    <row r="265" spans="2:29" s="30" customFormat="1" ht="30" customHeight="1">
      <c r="B265" s="345">
        <v>244</v>
      </c>
      <c r="C265" s="302" t="str">
        <f t="array" ref="C265">IF('GRR Data'!C248="","",'GRR Data'!C248)</f>
        <v/>
      </c>
      <c r="D265" s="302" t="str">
        <f t="array" ref="D265">IF('GRR Data'!D248="","",'GRR Data'!D248)</f>
        <v/>
      </c>
      <c r="E265" s="300" t="str">
        <f t="array" ref="E265">IF('GRR Data'!G248="","",'GRR Data'!G248)</f>
        <v/>
      </c>
      <c r="F265" s="300" t="str">
        <f t="array" ref="F265">IF('GRR Data'!H248="","",'GRR Data'!H248)</f>
        <v/>
      </c>
      <c r="G265" s="300" t="str">
        <f t="array" ref="G265">IF('GRR Data'!K248="","",'GRR Data'!K248)</f>
        <v/>
      </c>
      <c r="H265" s="291" t="e">
        <v>#VALUE!</v>
      </c>
      <c r="I265" s="335" t="e">
        <v>#VALUE!</v>
      </c>
      <c r="J265" s="291" t="e">
        <v>#VALUE!</v>
      </c>
      <c r="K265" s="282" t="str">
        <v/>
      </c>
      <c r="L265" s="282" t="str">
        <v/>
      </c>
      <c r="M265" s="288" t="str" cm="1">
        <f t="array" ref="M265">IF($C265="","",_xlfn.XLOOKUP($C265&amp;M$21,#REF!&amp;#REF!,#REF!))</f>
        <v/>
      </c>
      <c r="N265" s="288" t="str" cm="1">
        <f t="array" ref="N265">IF($C265="","",_xlfn.XLOOKUP($C265&amp;N$21,#REF!&amp;#REF!,#REF!))</f>
        <v/>
      </c>
      <c r="O265" s="288" t="str" cm="1">
        <f t="array" ref="O265">IF($C265="","",_xlfn.XLOOKUP($C265&amp;O$21,#REF!&amp;#REF!,#REF!))</f>
        <v/>
      </c>
      <c r="P265" s="288" t="str" cm="1">
        <f t="array" ref="P265">IF($C265="","",_xlfn.XLOOKUP($C265&amp;P$21,#REF!&amp;#REF!,#REF!))</f>
        <v/>
      </c>
      <c r="Q265" s="288" t="str" cm="1">
        <f t="array" ref="Q265">IF($C265="","",_xlfn.XLOOKUP($C265&amp;Q$21,#REF!&amp;#REF!,#REF!))</f>
        <v/>
      </c>
      <c r="R265" s="288" t="str" cm="1">
        <f t="array" ref="R265">IF($C265="","",_xlfn.XLOOKUP($C265&amp;R$21,#REF!&amp;#REF!,#REF!))</f>
        <v/>
      </c>
      <c r="S265" s="288" t="str" cm="1">
        <f t="array" ref="S265">IF($C265="","",_xlfn.XLOOKUP($C265&amp;S$21,#REF!&amp;#REF!,#REF!))</f>
        <v/>
      </c>
      <c r="T265" s="288" t="str" cm="1">
        <f t="array" ref="T265">IF($C265="","",_xlfn.XLOOKUP($C265&amp;T$21,#REF!&amp;#REF!,#REF!))</f>
        <v/>
      </c>
      <c r="U265" s="600"/>
      <c r="V265" s="601"/>
      <c r="W265" s="308"/>
      <c r="X265" s="320" t="e">
        <f t="shared" si="33"/>
        <v>#VALUE!</v>
      </c>
      <c r="Y265" s="320" t="e">
        <f t="shared" si="34"/>
        <v>#VALUE!</v>
      </c>
      <c r="Z265" s="320" t="e">
        <f t="shared" si="35"/>
        <v>#VALUE!</v>
      </c>
      <c r="AA265" s="320" t="e">
        <f t="shared" si="30"/>
        <v>#VALUE!</v>
      </c>
      <c r="AB265" s="320" t="e">
        <f t="shared" si="31"/>
        <v>#VALUE!</v>
      </c>
      <c r="AC265" s="320" t="e">
        <f t="shared" si="32"/>
        <v>#VALUE!</v>
      </c>
    </row>
    <row r="266" spans="2:29" s="30" customFormat="1" ht="30" customHeight="1">
      <c r="B266" s="345">
        <v>245</v>
      </c>
      <c r="C266" s="302" t="str">
        <f t="array" ref="C266">IF('GRR Data'!C249="","",'GRR Data'!C249)</f>
        <v/>
      </c>
      <c r="D266" s="302" t="str">
        <f t="array" ref="D266">IF('GRR Data'!D249="","",'GRR Data'!D249)</f>
        <v/>
      </c>
      <c r="E266" s="300" t="str">
        <f t="array" ref="E266">IF('GRR Data'!G249="","",'GRR Data'!G249)</f>
        <v/>
      </c>
      <c r="F266" s="300" t="str">
        <f t="array" ref="F266">IF('GRR Data'!H249="","",'GRR Data'!H249)</f>
        <v/>
      </c>
      <c r="G266" s="300" t="str">
        <f t="array" ref="G266">IF('GRR Data'!K249="","",'GRR Data'!K249)</f>
        <v/>
      </c>
      <c r="H266" s="291" t="e">
        <v>#VALUE!</v>
      </c>
      <c r="I266" s="335" t="e">
        <v>#VALUE!</v>
      </c>
      <c r="J266" s="291" t="e">
        <v>#VALUE!</v>
      </c>
      <c r="K266" s="282" t="str">
        <v/>
      </c>
      <c r="L266" s="282" t="str">
        <v/>
      </c>
      <c r="M266" s="288" t="str" cm="1">
        <f t="array" ref="M266">IF($C266="","",_xlfn.XLOOKUP($C266&amp;M$21,#REF!&amp;#REF!,#REF!))</f>
        <v/>
      </c>
      <c r="N266" s="288" t="str" cm="1">
        <f t="array" ref="N266">IF($C266="","",_xlfn.XLOOKUP($C266&amp;N$21,#REF!&amp;#REF!,#REF!))</f>
        <v/>
      </c>
      <c r="O266" s="288" t="str" cm="1">
        <f t="array" ref="O266">IF($C266="","",_xlfn.XLOOKUP($C266&amp;O$21,#REF!&amp;#REF!,#REF!))</f>
        <v/>
      </c>
      <c r="P266" s="288" t="str" cm="1">
        <f t="array" ref="P266">IF($C266="","",_xlfn.XLOOKUP($C266&amp;P$21,#REF!&amp;#REF!,#REF!))</f>
        <v/>
      </c>
      <c r="Q266" s="288" t="str" cm="1">
        <f t="array" ref="Q266">IF($C266="","",_xlfn.XLOOKUP($C266&amp;Q$21,#REF!&amp;#REF!,#REF!))</f>
        <v/>
      </c>
      <c r="R266" s="288" t="str" cm="1">
        <f t="array" ref="R266">IF($C266="","",_xlfn.XLOOKUP($C266&amp;R$21,#REF!&amp;#REF!,#REF!))</f>
        <v/>
      </c>
      <c r="S266" s="288" t="str" cm="1">
        <f t="array" ref="S266">IF($C266="","",_xlfn.XLOOKUP($C266&amp;S$21,#REF!&amp;#REF!,#REF!))</f>
        <v/>
      </c>
      <c r="T266" s="288" t="str" cm="1">
        <f t="array" ref="T266">IF($C266="","",_xlfn.XLOOKUP($C266&amp;T$21,#REF!&amp;#REF!,#REF!))</f>
        <v/>
      </c>
      <c r="U266" s="600"/>
      <c r="V266" s="601"/>
      <c r="W266" s="308"/>
      <c r="X266" s="320" t="e">
        <f t="shared" si="33"/>
        <v>#VALUE!</v>
      </c>
      <c r="Y266" s="320" t="e">
        <f t="shared" si="34"/>
        <v>#VALUE!</v>
      </c>
      <c r="Z266" s="320" t="e">
        <f t="shared" si="35"/>
        <v>#VALUE!</v>
      </c>
      <c r="AA266" s="320" t="e">
        <f t="shared" si="30"/>
        <v>#VALUE!</v>
      </c>
      <c r="AB266" s="320" t="e">
        <f t="shared" si="31"/>
        <v>#VALUE!</v>
      </c>
      <c r="AC266" s="320" t="e">
        <f t="shared" si="32"/>
        <v>#VALUE!</v>
      </c>
    </row>
    <row r="267" spans="2:29" s="30" customFormat="1" ht="30" customHeight="1">
      <c r="B267" s="345">
        <v>246</v>
      </c>
      <c r="C267" s="302" t="str">
        <f t="array" ref="C267">IF('GRR Data'!C250="","",'GRR Data'!C250)</f>
        <v/>
      </c>
      <c r="D267" s="302" t="str">
        <f t="array" ref="D267">IF('GRR Data'!D250="","",'GRR Data'!D250)</f>
        <v/>
      </c>
      <c r="E267" s="300" t="str">
        <f t="array" ref="E267">IF('GRR Data'!G250="","",'GRR Data'!G250)</f>
        <v/>
      </c>
      <c r="F267" s="300" t="str">
        <f t="array" ref="F267">IF('GRR Data'!H250="","",'GRR Data'!H250)</f>
        <v/>
      </c>
      <c r="G267" s="300" t="str">
        <f t="array" ref="G267">IF('GRR Data'!K250="","",'GRR Data'!K250)</f>
        <v/>
      </c>
      <c r="H267" s="291" t="e">
        <v>#VALUE!</v>
      </c>
      <c r="I267" s="335" t="e">
        <v>#VALUE!</v>
      </c>
      <c r="J267" s="291" t="e">
        <v>#VALUE!</v>
      </c>
      <c r="K267" s="282" t="str">
        <v/>
      </c>
      <c r="L267" s="282" t="str">
        <v/>
      </c>
      <c r="M267" s="288" t="str" cm="1">
        <f t="array" ref="M267">IF($C267="","",_xlfn.XLOOKUP($C267&amp;M$21,#REF!&amp;#REF!,#REF!))</f>
        <v/>
      </c>
      <c r="N267" s="288" t="str" cm="1">
        <f t="array" ref="N267">IF($C267="","",_xlfn.XLOOKUP($C267&amp;N$21,#REF!&amp;#REF!,#REF!))</f>
        <v/>
      </c>
      <c r="O267" s="288" t="str" cm="1">
        <f t="array" ref="O267">IF($C267="","",_xlfn.XLOOKUP($C267&amp;O$21,#REF!&amp;#REF!,#REF!))</f>
        <v/>
      </c>
      <c r="P267" s="288" t="str" cm="1">
        <f t="array" ref="P267">IF($C267="","",_xlfn.XLOOKUP($C267&amp;P$21,#REF!&amp;#REF!,#REF!))</f>
        <v/>
      </c>
      <c r="Q267" s="288" t="str" cm="1">
        <f t="array" ref="Q267">IF($C267="","",_xlfn.XLOOKUP($C267&amp;Q$21,#REF!&amp;#REF!,#REF!))</f>
        <v/>
      </c>
      <c r="R267" s="288" t="str" cm="1">
        <f t="array" ref="R267">IF($C267="","",_xlfn.XLOOKUP($C267&amp;R$21,#REF!&amp;#REF!,#REF!))</f>
        <v/>
      </c>
      <c r="S267" s="288" t="str" cm="1">
        <f t="array" ref="S267">IF($C267="","",_xlfn.XLOOKUP($C267&amp;S$21,#REF!&amp;#REF!,#REF!))</f>
        <v/>
      </c>
      <c r="T267" s="288" t="str" cm="1">
        <f t="array" ref="T267">IF($C267="","",_xlfn.XLOOKUP($C267&amp;T$21,#REF!&amp;#REF!,#REF!))</f>
        <v/>
      </c>
      <c r="U267" s="600"/>
      <c r="V267" s="601"/>
      <c r="W267" s="308"/>
      <c r="X267" s="320" t="e">
        <f t="shared" si="33"/>
        <v>#VALUE!</v>
      </c>
      <c r="Y267" s="320" t="e">
        <f t="shared" si="34"/>
        <v>#VALUE!</v>
      </c>
      <c r="Z267" s="320" t="e">
        <f t="shared" si="35"/>
        <v>#VALUE!</v>
      </c>
      <c r="AA267" s="320" t="e">
        <f t="shared" si="30"/>
        <v>#VALUE!</v>
      </c>
      <c r="AB267" s="320" t="e">
        <f t="shared" si="31"/>
        <v>#VALUE!</v>
      </c>
      <c r="AC267" s="320" t="e">
        <f t="shared" si="32"/>
        <v>#VALUE!</v>
      </c>
    </row>
    <row r="268" spans="2:29" s="30" customFormat="1" ht="30" customHeight="1">
      <c r="B268" s="345">
        <v>247</v>
      </c>
      <c r="C268" s="302" t="str">
        <f t="array" ref="C268">IF('GRR Data'!C251="","",'GRR Data'!C251)</f>
        <v/>
      </c>
      <c r="D268" s="302" t="str">
        <f t="array" ref="D268">IF('GRR Data'!D251="","",'GRR Data'!D251)</f>
        <v/>
      </c>
      <c r="E268" s="300" t="str">
        <f t="array" ref="E268">IF('GRR Data'!G251="","",'GRR Data'!G251)</f>
        <v/>
      </c>
      <c r="F268" s="300" t="str">
        <f t="array" ref="F268">IF('GRR Data'!H251="","",'GRR Data'!H251)</f>
        <v/>
      </c>
      <c r="G268" s="300" t="str">
        <f t="array" ref="G268">IF('GRR Data'!K251="","",'GRR Data'!K251)</f>
        <v/>
      </c>
      <c r="H268" s="291" t="e">
        <v>#VALUE!</v>
      </c>
      <c r="I268" s="335" t="e">
        <v>#VALUE!</v>
      </c>
      <c r="J268" s="291" t="e">
        <v>#VALUE!</v>
      </c>
      <c r="K268" s="282" t="str">
        <v/>
      </c>
      <c r="L268" s="282" t="str">
        <v/>
      </c>
      <c r="M268" s="288" t="str" cm="1">
        <f t="array" ref="M268">IF($C268="","",_xlfn.XLOOKUP($C268&amp;M$21,#REF!&amp;#REF!,#REF!))</f>
        <v/>
      </c>
      <c r="N268" s="288" t="str" cm="1">
        <f t="array" ref="N268">IF($C268="","",_xlfn.XLOOKUP($C268&amp;N$21,#REF!&amp;#REF!,#REF!))</f>
        <v/>
      </c>
      <c r="O268" s="288" t="str" cm="1">
        <f t="array" ref="O268">IF($C268="","",_xlfn.XLOOKUP($C268&amp;O$21,#REF!&amp;#REF!,#REF!))</f>
        <v/>
      </c>
      <c r="P268" s="288" t="str" cm="1">
        <f t="array" ref="P268">IF($C268="","",_xlfn.XLOOKUP($C268&amp;P$21,#REF!&amp;#REF!,#REF!))</f>
        <v/>
      </c>
      <c r="Q268" s="288" t="str" cm="1">
        <f t="array" ref="Q268">IF($C268="","",_xlfn.XLOOKUP($C268&amp;Q$21,#REF!&amp;#REF!,#REF!))</f>
        <v/>
      </c>
      <c r="R268" s="288" t="str" cm="1">
        <f t="array" ref="R268">IF($C268="","",_xlfn.XLOOKUP($C268&amp;R$21,#REF!&amp;#REF!,#REF!))</f>
        <v/>
      </c>
      <c r="S268" s="288" t="str" cm="1">
        <f t="array" ref="S268">IF($C268="","",_xlfn.XLOOKUP($C268&amp;S$21,#REF!&amp;#REF!,#REF!))</f>
        <v/>
      </c>
      <c r="T268" s="288" t="str" cm="1">
        <f t="array" ref="T268">IF($C268="","",_xlfn.XLOOKUP($C268&amp;T$21,#REF!&amp;#REF!,#REF!))</f>
        <v/>
      </c>
      <c r="U268" s="600"/>
      <c r="V268" s="601"/>
      <c r="W268" s="308"/>
      <c r="X268" s="320" t="e">
        <f t="shared" si="33"/>
        <v>#VALUE!</v>
      </c>
      <c r="Y268" s="320" t="e">
        <f t="shared" si="34"/>
        <v>#VALUE!</v>
      </c>
      <c r="Z268" s="320" t="e">
        <f t="shared" si="35"/>
        <v>#VALUE!</v>
      </c>
      <c r="AA268" s="320" t="e">
        <f t="shared" si="30"/>
        <v>#VALUE!</v>
      </c>
      <c r="AB268" s="320" t="e">
        <f t="shared" si="31"/>
        <v>#VALUE!</v>
      </c>
      <c r="AC268" s="320" t="e">
        <f t="shared" si="32"/>
        <v>#VALUE!</v>
      </c>
    </row>
    <row r="269" spans="2:29" s="30" customFormat="1" ht="30" customHeight="1">
      <c r="B269" s="345">
        <v>248</v>
      </c>
      <c r="C269" s="302" t="str">
        <f t="array" ref="C269">IF('GRR Data'!C252="","",'GRR Data'!C252)</f>
        <v/>
      </c>
      <c r="D269" s="302" t="str">
        <f t="array" ref="D269">IF('GRR Data'!D252="","",'GRR Data'!D252)</f>
        <v/>
      </c>
      <c r="E269" s="300" t="str">
        <f t="array" ref="E269">IF('GRR Data'!G252="","",'GRR Data'!G252)</f>
        <v/>
      </c>
      <c r="F269" s="300" t="str">
        <f t="array" ref="F269">IF('GRR Data'!H252="","",'GRR Data'!H252)</f>
        <v/>
      </c>
      <c r="G269" s="300" t="str">
        <f t="array" ref="G269">IF('GRR Data'!K252="","",'GRR Data'!K252)</f>
        <v/>
      </c>
      <c r="H269" s="291" t="e">
        <v>#VALUE!</v>
      </c>
      <c r="I269" s="335" t="e">
        <v>#VALUE!</v>
      </c>
      <c r="J269" s="291" t="e">
        <v>#VALUE!</v>
      </c>
      <c r="K269" s="282" t="str">
        <v/>
      </c>
      <c r="L269" s="282" t="str">
        <v/>
      </c>
      <c r="M269" s="288" t="str" cm="1">
        <f t="array" ref="M269">IF($C269="","",_xlfn.XLOOKUP($C269&amp;M$21,#REF!&amp;#REF!,#REF!))</f>
        <v/>
      </c>
      <c r="N269" s="288" t="str" cm="1">
        <f t="array" ref="N269">IF($C269="","",_xlfn.XLOOKUP($C269&amp;N$21,#REF!&amp;#REF!,#REF!))</f>
        <v/>
      </c>
      <c r="O269" s="288" t="str" cm="1">
        <f t="array" ref="O269">IF($C269="","",_xlfn.XLOOKUP($C269&amp;O$21,#REF!&amp;#REF!,#REF!))</f>
        <v/>
      </c>
      <c r="P269" s="288" t="str" cm="1">
        <f t="array" ref="P269">IF($C269="","",_xlfn.XLOOKUP($C269&amp;P$21,#REF!&amp;#REF!,#REF!))</f>
        <v/>
      </c>
      <c r="Q269" s="288" t="str" cm="1">
        <f t="array" ref="Q269">IF($C269="","",_xlfn.XLOOKUP($C269&amp;Q$21,#REF!&amp;#REF!,#REF!))</f>
        <v/>
      </c>
      <c r="R269" s="288" t="str" cm="1">
        <f t="array" ref="R269">IF($C269="","",_xlfn.XLOOKUP($C269&amp;R$21,#REF!&amp;#REF!,#REF!))</f>
        <v/>
      </c>
      <c r="S269" s="288" t="str" cm="1">
        <f t="array" ref="S269">IF($C269="","",_xlfn.XLOOKUP($C269&amp;S$21,#REF!&amp;#REF!,#REF!))</f>
        <v/>
      </c>
      <c r="T269" s="288" t="str" cm="1">
        <f t="array" ref="T269">IF($C269="","",_xlfn.XLOOKUP($C269&amp;T$21,#REF!&amp;#REF!,#REF!))</f>
        <v/>
      </c>
      <c r="U269" s="600"/>
      <c r="V269" s="601"/>
      <c r="W269" s="308"/>
      <c r="X269" s="320" t="e">
        <f t="shared" si="33"/>
        <v>#VALUE!</v>
      </c>
      <c r="Y269" s="320" t="e">
        <f t="shared" si="34"/>
        <v>#VALUE!</v>
      </c>
      <c r="Z269" s="320" t="e">
        <f t="shared" si="35"/>
        <v>#VALUE!</v>
      </c>
      <c r="AA269" s="320" t="e">
        <f t="shared" si="30"/>
        <v>#VALUE!</v>
      </c>
      <c r="AB269" s="320" t="e">
        <f t="shared" si="31"/>
        <v>#VALUE!</v>
      </c>
      <c r="AC269" s="320" t="e">
        <f t="shared" si="32"/>
        <v>#VALUE!</v>
      </c>
    </row>
    <row r="270" spans="2:29" s="30" customFormat="1" ht="30" customHeight="1">
      <c r="B270" s="345">
        <v>249</v>
      </c>
      <c r="C270" s="302" t="str">
        <f t="array" ref="C270">IF('GRR Data'!C253="","",'GRR Data'!C253)</f>
        <v/>
      </c>
      <c r="D270" s="302" t="str">
        <f t="array" ref="D270">IF('GRR Data'!D253="","",'GRR Data'!D253)</f>
        <v/>
      </c>
      <c r="E270" s="300" t="str">
        <f t="array" ref="E270">IF('GRR Data'!G253="","",'GRR Data'!G253)</f>
        <v/>
      </c>
      <c r="F270" s="300" t="str">
        <f t="array" ref="F270">IF('GRR Data'!H253="","",'GRR Data'!H253)</f>
        <v/>
      </c>
      <c r="G270" s="300" t="str">
        <f t="array" ref="G270">IF('GRR Data'!K253="","",'GRR Data'!K253)</f>
        <v/>
      </c>
      <c r="H270" s="291" t="e">
        <v>#VALUE!</v>
      </c>
      <c r="I270" s="335" t="e">
        <v>#VALUE!</v>
      </c>
      <c r="J270" s="291" t="e">
        <v>#VALUE!</v>
      </c>
      <c r="K270" s="282" t="str">
        <v/>
      </c>
      <c r="L270" s="282" t="str">
        <v/>
      </c>
      <c r="M270" s="288" t="str" cm="1">
        <f t="array" ref="M270">IF($C270="","",_xlfn.XLOOKUP($C270&amp;M$21,#REF!&amp;#REF!,#REF!))</f>
        <v/>
      </c>
      <c r="N270" s="288" t="str" cm="1">
        <f t="array" ref="N270">IF($C270="","",_xlfn.XLOOKUP($C270&amp;N$21,#REF!&amp;#REF!,#REF!))</f>
        <v/>
      </c>
      <c r="O270" s="288" t="str" cm="1">
        <f t="array" ref="O270">IF($C270="","",_xlfn.XLOOKUP($C270&amp;O$21,#REF!&amp;#REF!,#REF!))</f>
        <v/>
      </c>
      <c r="P270" s="288" t="str" cm="1">
        <f t="array" ref="P270">IF($C270="","",_xlfn.XLOOKUP($C270&amp;P$21,#REF!&amp;#REF!,#REF!))</f>
        <v/>
      </c>
      <c r="Q270" s="288" t="str" cm="1">
        <f t="array" ref="Q270">IF($C270="","",_xlfn.XLOOKUP($C270&amp;Q$21,#REF!&amp;#REF!,#REF!))</f>
        <v/>
      </c>
      <c r="R270" s="288" t="str" cm="1">
        <f t="array" ref="R270">IF($C270="","",_xlfn.XLOOKUP($C270&amp;R$21,#REF!&amp;#REF!,#REF!))</f>
        <v/>
      </c>
      <c r="S270" s="288" t="str" cm="1">
        <f t="array" ref="S270">IF($C270="","",_xlfn.XLOOKUP($C270&amp;S$21,#REF!&amp;#REF!,#REF!))</f>
        <v/>
      </c>
      <c r="T270" s="288" t="str" cm="1">
        <f t="array" ref="T270">IF($C270="","",_xlfn.XLOOKUP($C270&amp;T$21,#REF!&amp;#REF!,#REF!))</f>
        <v/>
      </c>
      <c r="U270" s="600"/>
      <c r="V270" s="601"/>
      <c r="W270" s="308"/>
      <c r="X270" s="320" t="e">
        <f t="shared" si="33"/>
        <v>#VALUE!</v>
      </c>
      <c r="Y270" s="320" t="e">
        <f t="shared" si="34"/>
        <v>#VALUE!</v>
      </c>
      <c r="Z270" s="320" t="e">
        <f t="shared" si="35"/>
        <v>#VALUE!</v>
      </c>
      <c r="AA270" s="320" t="e">
        <f t="shared" si="30"/>
        <v>#VALUE!</v>
      </c>
      <c r="AB270" s="320" t="e">
        <f t="shared" si="31"/>
        <v>#VALUE!</v>
      </c>
      <c r="AC270" s="320" t="e">
        <f t="shared" si="32"/>
        <v>#VALUE!</v>
      </c>
    </row>
    <row r="271" spans="2:29" s="30" customFormat="1" ht="30" customHeight="1">
      <c r="B271" s="345">
        <v>250</v>
      </c>
      <c r="C271" s="302" t="str">
        <f t="array" ref="C271">IF('GRR Data'!C254="","",'GRR Data'!C254)</f>
        <v/>
      </c>
      <c r="D271" s="302" t="str">
        <f t="array" ref="D271">IF('GRR Data'!D254="","",'GRR Data'!D254)</f>
        <v/>
      </c>
      <c r="E271" s="300" t="str">
        <f t="array" ref="E271">IF('GRR Data'!G254="","",'GRR Data'!G254)</f>
        <v/>
      </c>
      <c r="F271" s="300" t="str">
        <f t="array" ref="F271">IF('GRR Data'!H254="","",'GRR Data'!H254)</f>
        <v/>
      </c>
      <c r="G271" s="300" t="str">
        <f t="array" ref="G271">IF('GRR Data'!K254="","",'GRR Data'!K254)</f>
        <v/>
      </c>
      <c r="H271" s="291" t="e">
        <v>#VALUE!</v>
      </c>
      <c r="I271" s="335" t="e">
        <v>#VALUE!</v>
      </c>
      <c r="J271" s="291" t="e">
        <v>#VALUE!</v>
      </c>
      <c r="K271" s="282" t="str">
        <v/>
      </c>
      <c r="L271" s="282" t="str">
        <v/>
      </c>
      <c r="M271" s="288" t="str" cm="1">
        <f t="array" ref="M271">IF($C271="","",_xlfn.XLOOKUP($C271&amp;M$21,#REF!&amp;#REF!,#REF!))</f>
        <v/>
      </c>
      <c r="N271" s="288" t="str" cm="1">
        <f t="array" ref="N271">IF($C271="","",_xlfn.XLOOKUP($C271&amp;N$21,#REF!&amp;#REF!,#REF!))</f>
        <v/>
      </c>
      <c r="O271" s="288" t="str" cm="1">
        <f t="array" ref="O271">IF($C271="","",_xlfn.XLOOKUP($C271&amp;O$21,#REF!&amp;#REF!,#REF!))</f>
        <v/>
      </c>
      <c r="P271" s="288" t="str" cm="1">
        <f t="array" ref="P271">IF($C271="","",_xlfn.XLOOKUP($C271&amp;P$21,#REF!&amp;#REF!,#REF!))</f>
        <v/>
      </c>
      <c r="Q271" s="288" t="str" cm="1">
        <f t="array" ref="Q271">IF($C271="","",_xlfn.XLOOKUP($C271&amp;Q$21,#REF!&amp;#REF!,#REF!))</f>
        <v/>
      </c>
      <c r="R271" s="288" t="str" cm="1">
        <f t="array" ref="R271">IF($C271="","",_xlfn.XLOOKUP($C271&amp;R$21,#REF!&amp;#REF!,#REF!))</f>
        <v/>
      </c>
      <c r="S271" s="288" t="str" cm="1">
        <f t="array" ref="S271">IF($C271="","",_xlfn.XLOOKUP($C271&amp;S$21,#REF!&amp;#REF!,#REF!))</f>
        <v/>
      </c>
      <c r="T271" s="288" t="str" cm="1">
        <f t="array" ref="T271">IF($C271="","",_xlfn.XLOOKUP($C271&amp;T$21,#REF!&amp;#REF!,#REF!))</f>
        <v/>
      </c>
      <c r="U271" s="600"/>
      <c r="V271" s="601"/>
      <c r="W271" s="308"/>
      <c r="X271" s="320" t="e">
        <f t="shared" si="33"/>
        <v>#VALUE!</v>
      </c>
      <c r="Y271" s="320" t="e">
        <f t="shared" si="34"/>
        <v>#VALUE!</v>
      </c>
      <c r="Z271" s="320" t="e">
        <f t="shared" si="35"/>
        <v>#VALUE!</v>
      </c>
      <c r="AA271" s="320" t="e">
        <f t="shared" si="30"/>
        <v>#VALUE!</v>
      </c>
      <c r="AB271" s="320" t="e">
        <f t="shared" si="31"/>
        <v>#VALUE!</v>
      </c>
      <c r="AC271" s="320" t="e">
        <f t="shared" si="32"/>
        <v>#VALUE!</v>
      </c>
    </row>
    <row r="272" spans="2:29" s="30" customFormat="1" ht="30" customHeight="1">
      <c r="B272" s="345">
        <v>251</v>
      </c>
      <c r="C272" s="302" t="str">
        <f t="array" ref="C272">IF('GRR Data'!C255="","",'GRR Data'!C255)</f>
        <v/>
      </c>
      <c r="D272" s="302" t="str">
        <f t="array" ref="D272">IF('GRR Data'!D255="","",'GRR Data'!D255)</f>
        <v/>
      </c>
      <c r="E272" s="300" t="str">
        <f t="array" ref="E272">IF('GRR Data'!G255="","",'GRR Data'!G255)</f>
        <v/>
      </c>
      <c r="F272" s="300" t="str">
        <f t="array" ref="F272">IF('GRR Data'!H255="","",'GRR Data'!H255)</f>
        <v/>
      </c>
      <c r="G272" s="300" t="str">
        <f t="array" ref="G272">IF('GRR Data'!K255="","",'GRR Data'!K255)</f>
        <v/>
      </c>
      <c r="H272" s="291" t="e">
        <v>#VALUE!</v>
      </c>
      <c r="I272" s="335" t="e">
        <v>#VALUE!</v>
      </c>
      <c r="J272" s="291" t="e">
        <v>#VALUE!</v>
      </c>
      <c r="K272" s="282" t="str">
        <v/>
      </c>
      <c r="L272" s="282" t="str">
        <v/>
      </c>
      <c r="M272" s="288" t="str" cm="1">
        <f t="array" ref="M272">IF($C272="","",_xlfn.XLOOKUP($C272&amp;M$21,#REF!&amp;#REF!,#REF!))</f>
        <v/>
      </c>
      <c r="N272" s="288" t="str" cm="1">
        <f t="array" ref="N272">IF($C272="","",_xlfn.XLOOKUP($C272&amp;N$21,#REF!&amp;#REF!,#REF!))</f>
        <v/>
      </c>
      <c r="O272" s="288" t="str" cm="1">
        <f t="array" ref="O272">IF($C272="","",_xlfn.XLOOKUP($C272&amp;O$21,#REF!&amp;#REF!,#REF!))</f>
        <v/>
      </c>
      <c r="P272" s="288" t="str" cm="1">
        <f t="array" ref="P272">IF($C272="","",_xlfn.XLOOKUP($C272&amp;P$21,#REF!&amp;#REF!,#REF!))</f>
        <v/>
      </c>
      <c r="Q272" s="288" t="str" cm="1">
        <f t="array" ref="Q272">IF($C272="","",_xlfn.XLOOKUP($C272&amp;Q$21,#REF!&amp;#REF!,#REF!))</f>
        <v/>
      </c>
      <c r="R272" s="288" t="str" cm="1">
        <f t="array" ref="R272">IF($C272="","",_xlfn.XLOOKUP($C272&amp;R$21,#REF!&amp;#REF!,#REF!))</f>
        <v/>
      </c>
      <c r="S272" s="288" t="str" cm="1">
        <f t="array" ref="S272">IF($C272="","",_xlfn.XLOOKUP($C272&amp;S$21,#REF!&amp;#REF!,#REF!))</f>
        <v/>
      </c>
      <c r="T272" s="288" t="str" cm="1">
        <f t="array" ref="T272">IF($C272="","",_xlfn.XLOOKUP($C272&amp;T$21,#REF!&amp;#REF!,#REF!))</f>
        <v/>
      </c>
      <c r="U272" s="600"/>
      <c r="V272" s="601"/>
      <c r="W272" s="308"/>
      <c r="X272" s="320" t="e">
        <f t="shared" si="33"/>
        <v>#VALUE!</v>
      </c>
      <c r="Y272" s="320" t="e">
        <f t="shared" si="34"/>
        <v>#VALUE!</v>
      </c>
      <c r="Z272" s="320" t="e">
        <f t="shared" si="35"/>
        <v>#VALUE!</v>
      </c>
      <c r="AA272" s="320" t="e">
        <f t="shared" si="30"/>
        <v>#VALUE!</v>
      </c>
      <c r="AB272" s="320" t="e">
        <f t="shared" si="31"/>
        <v>#VALUE!</v>
      </c>
      <c r="AC272" s="320" t="e">
        <f t="shared" si="32"/>
        <v>#VALUE!</v>
      </c>
    </row>
    <row r="273" spans="2:29" s="30" customFormat="1" ht="30" customHeight="1">
      <c r="B273" s="345">
        <v>252</v>
      </c>
      <c r="C273" s="302" t="str">
        <f t="array" ref="C273">IF('GRR Data'!C256="","",'GRR Data'!C256)</f>
        <v/>
      </c>
      <c r="D273" s="302" t="str">
        <f t="array" ref="D273">IF('GRR Data'!D256="","",'GRR Data'!D256)</f>
        <v/>
      </c>
      <c r="E273" s="300" t="str">
        <f t="array" ref="E273">IF('GRR Data'!G256="","",'GRR Data'!G256)</f>
        <v/>
      </c>
      <c r="F273" s="300" t="str">
        <f t="array" ref="F273">IF('GRR Data'!H256="","",'GRR Data'!H256)</f>
        <v/>
      </c>
      <c r="G273" s="300" t="str">
        <f t="array" ref="G273">IF('GRR Data'!K256="","",'GRR Data'!K256)</f>
        <v/>
      </c>
      <c r="H273" s="291" t="e">
        <v>#VALUE!</v>
      </c>
      <c r="I273" s="335" t="e">
        <v>#VALUE!</v>
      </c>
      <c r="J273" s="291" t="e">
        <v>#VALUE!</v>
      </c>
      <c r="K273" s="282" t="str">
        <v/>
      </c>
      <c r="L273" s="282" t="str">
        <v/>
      </c>
      <c r="M273" s="288" t="str" cm="1">
        <f t="array" ref="M273">IF($C273="","",_xlfn.XLOOKUP($C273&amp;M$21,#REF!&amp;#REF!,#REF!))</f>
        <v/>
      </c>
      <c r="N273" s="288" t="str" cm="1">
        <f t="array" ref="N273">IF($C273="","",_xlfn.XLOOKUP($C273&amp;N$21,#REF!&amp;#REF!,#REF!))</f>
        <v/>
      </c>
      <c r="O273" s="288" t="str" cm="1">
        <f t="array" ref="O273">IF($C273="","",_xlfn.XLOOKUP($C273&amp;O$21,#REF!&amp;#REF!,#REF!))</f>
        <v/>
      </c>
      <c r="P273" s="288" t="str" cm="1">
        <f t="array" ref="P273">IF($C273="","",_xlfn.XLOOKUP($C273&amp;P$21,#REF!&amp;#REF!,#REF!))</f>
        <v/>
      </c>
      <c r="Q273" s="288" t="str" cm="1">
        <f t="array" ref="Q273">IF($C273="","",_xlfn.XLOOKUP($C273&amp;Q$21,#REF!&amp;#REF!,#REF!))</f>
        <v/>
      </c>
      <c r="R273" s="288" t="str" cm="1">
        <f t="array" ref="R273">IF($C273="","",_xlfn.XLOOKUP($C273&amp;R$21,#REF!&amp;#REF!,#REF!))</f>
        <v/>
      </c>
      <c r="S273" s="288" t="str" cm="1">
        <f t="array" ref="S273">IF($C273="","",_xlfn.XLOOKUP($C273&amp;S$21,#REF!&amp;#REF!,#REF!))</f>
        <v/>
      </c>
      <c r="T273" s="288" t="str" cm="1">
        <f t="array" ref="T273">IF($C273="","",_xlfn.XLOOKUP($C273&amp;T$21,#REF!&amp;#REF!,#REF!))</f>
        <v/>
      </c>
      <c r="U273" s="600"/>
      <c r="V273" s="601"/>
      <c r="W273" s="308"/>
      <c r="X273" s="320" t="e">
        <f t="shared" si="33"/>
        <v>#VALUE!</v>
      </c>
      <c r="Y273" s="320" t="e">
        <f t="shared" si="34"/>
        <v>#VALUE!</v>
      </c>
      <c r="Z273" s="320" t="e">
        <f t="shared" si="35"/>
        <v>#VALUE!</v>
      </c>
      <c r="AA273" s="320" t="e">
        <f t="shared" si="30"/>
        <v>#VALUE!</v>
      </c>
      <c r="AB273" s="320" t="e">
        <f t="shared" si="31"/>
        <v>#VALUE!</v>
      </c>
      <c r="AC273" s="320" t="e">
        <f t="shared" si="32"/>
        <v>#VALUE!</v>
      </c>
    </row>
    <row r="274" spans="2:29" s="30" customFormat="1" ht="30" customHeight="1">
      <c r="B274" s="345">
        <v>253</v>
      </c>
      <c r="C274" s="302" t="str">
        <f t="array" ref="C274">IF('GRR Data'!C257="","",'GRR Data'!C257)</f>
        <v/>
      </c>
      <c r="D274" s="302" t="str">
        <f t="array" ref="D274">IF('GRR Data'!D257="","",'GRR Data'!D257)</f>
        <v/>
      </c>
      <c r="E274" s="300" t="str">
        <f t="array" ref="E274">IF('GRR Data'!G257="","",'GRR Data'!G257)</f>
        <v/>
      </c>
      <c r="F274" s="300" t="str">
        <f t="array" ref="F274">IF('GRR Data'!H257="","",'GRR Data'!H257)</f>
        <v/>
      </c>
      <c r="G274" s="300" t="str">
        <f t="array" ref="G274">IF('GRR Data'!K257="","",'GRR Data'!K257)</f>
        <v/>
      </c>
      <c r="H274" s="291" t="e">
        <v>#VALUE!</v>
      </c>
      <c r="I274" s="335" t="e">
        <v>#VALUE!</v>
      </c>
      <c r="J274" s="291" t="e">
        <v>#VALUE!</v>
      </c>
      <c r="K274" s="282" t="str">
        <v/>
      </c>
      <c r="L274" s="282" t="str">
        <v/>
      </c>
      <c r="M274" s="288" t="str" cm="1">
        <f t="array" ref="M274">IF($C274="","",_xlfn.XLOOKUP($C274&amp;M$21,#REF!&amp;#REF!,#REF!))</f>
        <v/>
      </c>
      <c r="N274" s="288" t="str" cm="1">
        <f t="array" ref="N274">IF($C274="","",_xlfn.XLOOKUP($C274&amp;N$21,#REF!&amp;#REF!,#REF!))</f>
        <v/>
      </c>
      <c r="O274" s="288" t="str" cm="1">
        <f t="array" ref="O274">IF($C274="","",_xlfn.XLOOKUP($C274&amp;O$21,#REF!&amp;#REF!,#REF!))</f>
        <v/>
      </c>
      <c r="P274" s="288" t="str" cm="1">
        <f t="array" ref="P274">IF($C274="","",_xlfn.XLOOKUP($C274&amp;P$21,#REF!&amp;#REF!,#REF!))</f>
        <v/>
      </c>
      <c r="Q274" s="288" t="str" cm="1">
        <f t="array" ref="Q274">IF($C274="","",_xlfn.XLOOKUP($C274&amp;Q$21,#REF!&amp;#REF!,#REF!))</f>
        <v/>
      </c>
      <c r="R274" s="288" t="str" cm="1">
        <f t="array" ref="R274">IF($C274="","",_xlfn.XLOOKUP($C274&amp;R$21,#REF!&amp;#REF!,#REF!))</f>
        <v/>
      </c>
      <c r="S274" s="288" t="str" cm="1">
        <f t="array" ref="S274">IF($C274="","",_xlfn.XLOOKUP($C274&amp;S$21,#REF!&amp;#REF!,#REF!))</f>
        <v/>
      </c>
      <c r="T274" s="288" t="str" cm="1">
        <f t="array" ref="T274">IF($C274="","",_xlfn.XLOOKUP($C274&amp;T$21,#REF!&amp;#REF!,#REF!))</f>
        <v/>
      </c>
      <c r="U274" s="600"/>
      <c r="V274" s="601"/>
      <c r="W274" s="308"/>
      <c r="X274" s="320" t="e">
        <f t="shared" si="33"/>
        <v>#VALUE!</v>
      </c>
      <c r="Y274" s="320" t="e">
        <f t="shared" si="34"/>
        <v>#VALUE!</v>
      </c>
      <c r="Z274" s="320" t="e">
        <f t="shared" si="35"/>
        <v>#VALUE!</v>
      </c>
      <c r="AA274" s="320" t="e">
        <f t="shared" si="30"/>
        <v>#VALUE!</v>
      </c>
      <c r="AB274" s="320" t="e">
        <f t="shared" si="31"/>
        <v>#VALUE!</v>
      </c>
      <c r="AC274" s="320" t="e">
        <f t="shared" si="32"/>
        <v>#VALUE!</v>
      </c>
    </row>
    <row r="275" spans="2:29" s="30" customFormat="1" ht="30" customHeight="1">
      <c r="B275" s="345">
        <v>254</v>
      </c>
      <c r="C275" s="302" t="str">
        <f t="array" ref="C275">IF('GRR Data'!C258="","",'GRR Data'!C258)</f>
        <v/>
      </c>
      <c r="D275" s="302" t="str">
        <f t="array" ref="D275">IF('GRR Data'!D258="","",'GRR Data'!D258)</f>
        <v/>
      </c>
      <c r="E275" s="300" t="str">
        <f t="array" ref="E275">IF('GRR Data'!G258="","",'GRR Data'!G258)</f>
        <v/>
      </c>
      <c r="F275" s="300" t="str">
        <f t="array" ref="F275">IF('GRR Data'!H258="","",'GRR Data'!H258)</f>
        <v/>
      </c>
      <c r="G275" s="300" t="str">
        <f t="array" ref="G275">IF('GRR Data'!K258="","",'GRR Data'!K258)</f>
        <v/>
      </c>
      <c r="H275" s="291" t="e">
        <v>#VALUE!</v>
      </c>
      <c r="I275" s="335" t="e">
        <v>#VALUE!</v>
      </c>
      <c r="J275" s="291" t="e">
        <v>#VALUE!</v>
      </c>
      <c r="K275" s="282" t="str">
        <v/>
      </c>
      <c r="L275" s="282" t="str">
        <v/>
      </c>
      <c r="M275" s="288" t="str" cm="1">
        <f t="array" ref="M275">IF($C275="","",_xlfn.XLOOKUP($C275&amp;M$21,#REF!&amp;#REF!,#REF!))</f>
        <v/>
      </c>
      <c r="N275" s="288" t="str" cm="1">
        <f t="array" ref="N275">IF($C275="","",_xlfn.XLOOKUP($C275&amp;N$21,#REF!&amp;#REF!,#REF!))</f>
        <v/>
      </c>
      <c r="O275" s="288" t="str" cm="1">
        <f t="array" ref="O275">IF($C275="","",_xlfn.XLOOKUP($C275&amp;O$21,#REF!&amp;#REF!,#REF!))</f>
        <v/>
      </c>
      <c r="P275" s="288" t="str" cm="1">
        <f t="array" ref="P275">IF($C275="","",_xlfn.XLOOKUP($C275&amp;P$21,#REF!&amp;#REF!,#REF!))</f>
        <v/>
      </c>
      <c r="Q275" s="288" t="str" cm="1">
        <f t="array" ref="Q275">IF($C275="","",_xlfn.XLOOKUP($C275&amp;Q$21,#REF!&amp;#REF!,#REF!))</f>
        <v/>
      </c>
      <c r="R275" s="288" t="str" cm="1">
        <f t="array" ref="R275">IF($C275="","",_xlfn.XLOOKUP($C275&amp;R$21,#REF!&amp;#REF!,#REF!))</f>
        <v/>
      </c>
      <c r="S275" s="288" t="str" cm="1">
        <f t="array" ref="S275">IF($C275="","",_xlfn.XLOOKUP($C275&amp;S$21,#REF!&amp;#REF!,#REF!))</f>
        <v/>
      </c>
      <c r="T275" s="288" t="str" cm="1">
        <f t="array" ref="T275">IF($C275="","",_xlfn.XLOOKUP($C275&amp;T$21,#REF!&amp;#REF!,#REF!))</f>
        <v/>
      </c>
      <c r="U275" s="600"/>
      <c r="V275" s="601"/>
      <c r="W275" s="308"/>
      <c r="X275" s="320" t="e">
        <f t="shared" si="33"/>
        <v>#VALUE!</v>
      </c>
      <c r="Y275" s="320" t="e">
        <f t="shared" si="34"/>
        <v>#VALUE!</v>
      </c>
      <c r="Z275" s="320" t="e">
        <f t="shared" si="35"/>
        <v>#VALUE!</v>
      </c>
      <c r="AA275" s="320" t="e">
        <f t="shared" si="30"/>
        <v>#VALUE!</v>
      </c>
      <c r="AB275" s="320" t="e">
        <f t="shared" si="31"/>
        <v>#VALUE!</v>
      </c>
      <c r="AC275" s="320" t="e">
        <f t="shared" si="32"/>
        <v>#VALUE!</v>
      </c>
    </row>
    <row r="276" spans="2:29" s="30" customFormat="1" ht="30" customHeight="1">
      <c r="B276" s="345">
        <v>255</v>
      </c>
      <c r="C276" s="302" t="str">
        <f t="array" ref="C276">IF('GRR Data'!C259="","",'GRR Data'!C259)</f>
        <v/>
      </c>
      <c r="D276" s="302" t="str">
        <f t="array" ref="D276">IF('GRR Data'!D259="","",'GRR Data'!D259)</f>
        <v/>
      </c>
      <c r="E276" s="300" t="str">
        <f t="array" ref="E276">IF('GRR Data'!G259="","",'GRR Data'!G259)</f>
        <v/>
      </c>
      <c r="F276" s="300" t="str">
        <f t="array" ref="F276">IF('GRR Data'!H259="","",'GRR Data'!H259)</f>
        <v/>
      </c>
      <c r="G276" s="300" t="str">
        <f t="array" ref="G276">IF('GRR Data'!K259="","",'GRR Data'!K259)</f>
        <v/>
      </c>
      <c r="H276" s="291" t="e">
        <v>#VALUE!</v>
      </c>
      <c r="I276" s="335" t="e">
        <v>#VALUE!</v>
      </c>
      <c r="J276" s="291" t="e">
        <v>#VALUE!</v>
      </c>
      <c r="K276" s="282" t="str">
        <v/>
      </c>
      <c r="L276" s="282" t="str">
        <v/>
      </c>
      <c r="M276" s="288" t="str" cm="1">
        <f t="array" ref="M276">IF($C276="","",_xlfn.XLOOKUP($C276&amp;M$21,#REF!&amp;#REF!,#REF!))</f>
        <v/>
      </c>
      <c r="N276" s="288" t="str" cm="1">
        <f t="array" ref="N276">IF($C276="","",_xlfn.XLOOKUP($C276&amp;N$21,#REF!&amp;#REF!,#REF!))</f>
        <v/>
      </c>
      <c r="O276" s="288" t="str" cm="1">
        <f t="array" ref="O276">IF($C276="","",_xlfn.XLOOKUP($C276&amp;O$21,#REF!&amp;#REF!,#REF!))</f>
        <v/>
      </c>
      <c r="P276" s="288" t="str" cm="1">
        <f t="array" ref="P276">IF($C276="","",_xlfn.XLOOKUP($C276&amp;P$21,#REF!&amp;#REF!,#REF!))</f>
        <v/>
      </c>
      <c r="Q276" s="288" t="str" cm="1">
        <f t="array" ref="Q276">IF($C276="","",_xlfn.XLOOKUP($C276&amp;Q$21,#REF!&amp;#REF!,#REF!))</f>
        <v/>
      </c>
      <c r="R276" s="288" t="str" cm="1">
        <f t="array" ref="R276">IF($C276="","",_xlfn.XLOOKUP($C276&amp;R$21,#REF!&amp;#REF!,#REF!))</f>
        <v/>
      </c>
      <c r="S276" s="288" t="str" cm="1">
        <f t="array" ref="S276">IF($C276="","",_xlfn.XLOOKUP($C276&amp;S$21,#REF!&amp;#REF!,#REF!))</f>
        <v/>
      </c>
      <c r="T276" s="288" t="str" cm="1">
        <f t="array" ref="T276">IF($C276="","",_xlfn.XLOOKUP($C276&amp;T$21,#REF!&amp;#REF!,#REF!))</f>
        <v/>
      </c>
      <c r="U276" s="600"/>
      <c r="V276" s="601"/>
      <c r="W276" s="308"/>
      <c r="X276" s="320" t="e">
        <f t="shared" si="33"/>
        <v>#VALUE!</v>
      </c>
      <c r="Y276" s="320" t="e">
        <f t="shared" si="34"/>
        <v>#VALUE!</v>
      </c>
      <c r="Z276" s="320" t="e">
        <f t="shared" si="35"/>
        <v>#VALUE!</v>
      </c>
      <c r="AA276" s="320" t="e">
        <f t="shared" si="30"/>
        <v>#VALUE!</v>
      </c>
      <c r="AB276" s="320" t="e">
        <f t="shared" si="31"/>
        <v>#VALUE!</v>
      </c>
      <c r="AC276" s="320" t="e">
        <f t="shared" si="32"/>
        <v>#VALUE!</v>
      </c>
    </row>
    <row r="277" spans="2:29" s="30" customFormat="1" ht="30" customHeight="1">
      <c r="B277" s="345">
        <v>256</v>
      </c>
      <c r="C277" s="302" t="str">
        <f t="array" ref="C277">IF('GRR Data'!C260="","",'GRR Data'!C260)</f>
        <v/>
      </c>
      <c r="D277" s="302" t="str">
        <f t="array" ref="D277">IF('GRR Data'!D260="","",'GRR Data'!D260)</f>
        <v/>
      </c>
      <c r="E277" s="300" t="str">
        <f t="array" ref="E277">IF('GRR Data'!G260="","",'GRR Data'!G260)</f>
        <v/>
      </c>
      <c r="F277" s="300" t="str">
        <f t="array" ref="F277">IF('GRR Data'!H260="","",'GRR Data'!H260)</f>
        <v/>
      </c>
      <c r="G277" s="300" t="str">
        <f t="array" ref="G277">IF('GRR Data'!K260="","",'GRR Data'!K260)</f>
        <v/>
      </c>
      <c r="H277" s="291" t="e">
        <v>#VALUE!</v>
      </c>
      <c r="I277" s="335" t="e">
        <v>#VALUE!</v>
      </c>
      <c r="J277" s="291" t="e">
        <v>#VALUE!</v>
      </c>
      <c r="K277" s="282" t="str">
        <v/>
      </c>
      <c r="L277" s="282" t="str">
        <v/>
      </c>
      <c r="M277" s="288" t="str" cm="1">
        <f t="array" ref="M277">IF($C277="","",_xlfn.XLOOKUP($C277&amp;M$21,#REF!&amp;#REF!,#REF!))</f>
        <v/>
      </c>
      <c r="N277" s="288" t="str" cm="1">
        <f t="array" ref="N277">IF($C277="","",_xlfn.XLOOKUP($C277&amp;N$21,#REF!&amp;#REF!,#REF!))</f>
        <v/>
      </c>
      <c r="O277" s="288" t="str" cm="1">
        <f t="array" ref="O277">IF($C277="","",_xlfn.XLOOKUP($C277&amp;O$21,#REF!&amp;#REF!,#REF!))</f>
        <v/>
      </c>
      <c r="P277" s="288" t="str" cm="1">
        <f t="array" ref="P277">IF($C277="","",_xlfn.XLOOKUP($C277&amp;P$21,#REF!&amp;#REF!,#REF!))</f>
        <v/>
      </c>
      <c r="Q277" s="288" t="str" cm="1">
        <f t="array" ref="Q277">IF($C277="","",_xlfn.XLOOKUP($C277&amp;Q$21,#REF!&amp;#REF!,#REF!))</f>
        <v/>
      </c>
      <c r="R277" s="288" t="str" cm="1">
        <f t="array" ref="R277">IF($C277="","",_xlfn.XLOOKUP($C277&amp;R$21,#REF!&amp;#REF!,#REF!))</f>
        <v/>
      </c>
      <c r="S277" s="288" t="str" cm="1">
        <f t="array" ref="S277">IF($C277="","",_xlfn.XLOOKUP($C277&amp;S$21,#REF!&amp;#REF!,#REF!))</f>
        <v/>
      </c>
      <c r="T277" s="288" t="str" cm="1">
        <f t="array" ref="T277">IF($C277="","",_xlfn.XLOOKUP($C277&amp;T$21,#REF!&amp;#REF!,#REF!))</f>
        <v/>
      </c>
      <c r="U277" s="600"/>
      <c r="V277" s="601"/>
      <c r="W277" s="308"/>
      <c r="X277" s="320" t="e">
        <f t="shared" si="33"/>
        <v>#VALUE!</v>
      </c>
      <c r="Y277" s="320" t="e">
        <f t="shared" si="34"/>
        <v>#VALUE!</v>
      </c>
      <c r="Z277" s="320" t="e">
        <f t="shared" si="35"/>
        <v>#VALUE!</v>
      </c>
      <c r="AA277" s="320" t="e">
        <f t="shared" si="30"/>
        <v>#VALUE!</v>
      </c>
      <c r="AB277" s="320" t="e">
        <f t="shared" si="31"/>
        <v>#VALUE!</v>
      </c>
      <c r="AC277" s="320" t="e">
        <f t="shared" si="32"/>
        <v>#VALUE!</v>
      </c>
    </row>
    <row r="278" spans="2:29" s="30" customFormat="1" ht="30" customHeight="1">
      <c r="B278" s="345">
        <v>257</v>
      </c>
      <c r="C278" s="302" t="str">
        <f t="array" ref="C278">IF('GRR Data'!C261="","",'GRR Data'!C261)</f>
        <v/>
      </c>
      <c r="D278" s="302" t="str">
        <f t="array" ref="D278">IF('GRR Data'!D261="","",'GRR Data'!D261)</f>
        <v/>
      </c>
      <c r="E278" s="300" t="str">
        <f t="array" ref="E278">IF('GRR Data'!G261="","",'GRR Data'!G261)</f>
        <v/>
      </c>
      <c r="F278" s="300" t="str">
        <f t="array" ref="F278">IF('GRR Data'!H261="","",'GRR Data'!H261)</f>
        <v/>
      </c>
      <c r="G278" s="300" t="str">
        <f t="array" ref="G278">IF('GRR Data'!K261="","",'GRR Data'!K261)</f>
        <v/>
      </c>
      <c r="H278" s="291" t="e">
        <v>#VALUE!</v>
      </c>
      <c r="I278" s="335" t="e">
        <v>#VALUE!</v>
      </c>
      <c r="J278" s="291" t="e">
        <v>#VALUE!</v>
      </c>
      <c r="K278" s="282" t="str">
        <v/>
      </c>
      <c r="L278" s="282" t="str">
        <v/>
      </c>
      <c r="M278" s="288" t="str" cm="1">
        <f t="array" ref="M278">IF($C278="","",_xlfn.XLOOKUP($C278&amp;M$21,#REF!&amp;#REF!,#REF!))</f>
        <v/>
      </c>
      <c r="N278" s="288" t="str" cm="1">
        <f t="array" ref="N278">IF($C278="","",_xlfn.XLOOKUP($C278&amp;N$21,#REF!&amp;#REF!,#REF!))</f>
        <v/>
      </c>
      <c r="O278" s="288" t="str" cm="1">
        <f t="array" ref="O278">IF($C278="","",_xlfn.XLOOKUP($C278&amp;O$21,#REF!&amp;#REF!,#REF!))</f>
        <v/>
      </c>
      <c r="P278" s="288" t="str" cm="1">
        <f t="array" ref="P278">IF($C278="","",_xlfn.XLOOKUP($C278&amp;P$21,#REF!&amp;#REF!,#REF!))</f>
        <v/>
      </c>
      <c r="Q278" s="288" t="str" cm="1">
        <f t="array" ref="Q278">IF($C278="","",_xlfn.XLOOKUP($C278&amp;Q$21,#REF!&amp;#REF!,#REF!))</f>
        <v/>
      </c>
      <c r="R278" s="288" t="str" cm="1">
        <f t="array" ref="R278">IF($C278="","",_xlfn.XLOOKUP($C278&amp;R$21,#REF!&amp;#REF!,#REF!))</f>
        <v/>
      </c>
      <c r="S278" s="288" t="str" cm="1">
        <f t="array" ref="S278">IF($C278="","",_xlfn.XLOOKUP($C278&amp;S$21,#REF!&amp;#REF!,#REF!))</f>
        <v/>
      </c>
      <c r="T278" s="288" t="str" cm="1">
        <f t="array" ref="T278">IF($C278="","",_xlfn.XLOOKUP($C278&amp;T$21,#REF!&amp;#REF!,#REF!))</f>
        <v/>
      </c>
      <c r="U278" s="600"/>
      <c r="V278" s="601"/>
      <c r="W278" s="308"/>
      <c r="X278" s="320" t="e">
        <f t="shared" si="33"/>
        <v>#VALUE!</v>
      </c>
      <c r="Y278" s="320" t="e">
        <f t="shared" si="34"/>
        <v>#VALUE!</v>
      </c>
      <c r="Z278" s="320" t="e">
        <f t="shared" si="35"/>
        <v>#VALUE!</v>
      </c>
      <c r="AA278" s="320" t="e">
        <f t="shared" si="30"/>
        <v>#VALUE!</v>
      </c>
      <c r="AB278" s="320" t="e">
        <f t="shared" si="31"/>
        <v>#VALUE!</v>
      </c>
      <c r="AC278" s="320" t="e">
        <f t="shared" si="32"/>
        <v>#VALUE!</v>
      </c>
    </row>
    <row r="279" spans="2:29" s="30" customFormat="1" ht="30" customHeight="1">
      <c r="B279" s="345">
        <v>258</v>
      </c>
      <c r="C279" s="302" t="str">
        <f t="array" ref="C279">IF('GRR Data'!C262="","",'GRR Data'!C262)</f>
        <v/>
      </c>
      <c r="D279" s="302" t="str">
        <f t="array" ref="D279">IF('GRR Data'!D262="","",'GRR Data'!D262)</f>
        <v/>
      </c>
      <c r="E279" s="300" t="str">
        <f t="array" ref="E279">IF('GRR Data'!G262="","",'GRR Data'!G262)</f>
        <v/>
      </c>
      <c r="F279" s="300" t="str">
        <f t="array" ref="F279">IF('GRR Data'!H262="","",'GRR Data'!H262)</f>
        <v/>
      </c>
      <c r="G279" s="300" t="str">
        <f t="array" ref="G279">IF('GRR Data'!K262="","",'GRR Data'!K262)</f>
        <v/>
      </c>
      <c r="H279" s="291" t="e">
        <v>#VALUE!</v>
      </c>
      <c r="I279" s="335" t="e">
        <v>#VALUE!</v>
      </c>
      <c r="J279" s="291" t="e">
        <v>#VALUE!</v>
      </c>
      <c r="K279" s="282" t="str">
        <v/>
      </c>
      <c r="L279" s="282" t="str">
        <v/>
      </c>
      <c r="M279" s="288" t="str" cm="1">
        <f t="array" ref="M279">IF($C279="","",_xlfn.XLOOKUP($C279&amp;M$21,#REF!&amp;#REF!,#REF!))</f>
        <v/>
      </c>
      <c r="N279" s="288" t="str" cm="1">
        <f t="array" ref="N279">IF($C279="","",_xlfn.XLOOKUP($C279&amp;N$21,#REF!&amp;#REF!,#REF!))</f>
        <v/>
      </c>
      <c r="O279" s="288" t="str" cm="1">
        <f t="array" ref="O279">IF($C279="","",_xlfn.XLOOKUP($C279&amp;O$21,#REF!&amp;#REF!,#REF!))</f>
        <v/>
      </c>
      <c r="P279" s="288" t="str" cm="1">
        <f t="array" ref="P279">IF($C279="","",_xlfn.XLOOKUP($C279&amp;P$21,#REF!&amp;#REF!,#REF!))</f>
        <v/>
      </c>
      <c r="Q279" s="288" t="str" cm="1">
        <f t="array" ref="Q279">IF($C279="","",_xlfn.XLOOKUP($C279&amp;Q$21,#REF!&amp;#REF!,#REF!))</f>
        <v/>
      </c>
      <c r="R279" s="288" t="str" cm="1">
        <f t="array" ref="R279">IF($C279="","",_xlfn.XLOOKUP($C279&amp;R$21,#REF!&amp;#REF!,#REF!))</f>
        <v/>
      </c>
      <c r="S279" s="288" t="str" cm="1">
        <f t="array" ref="S279">IF($C279="","",_xlfn.XLOOKUP($C279&amp;S$21,#REF!&amp;#REF!,#REF!))</f>
        <v/>
      </c>
      <c r="T279" s="288" t="str" cm="1">
        <f t="array" ref="T279">IF($C279="","",_xlfn.XLOOKUP($C279&amp;T$21,#REF!&amp;#REF!,#REF!))</f>
        <v/>
      </c>
      <c r="U279" s="600"/>
      <c r="V279" s="601"/>
      <c r="W279" s="308"/>
      <c r="X279" s="320" t="e">
        <f t="shared" si="33"/>
        <v>#VALUE!</v>
      </c>
      <c r="Y279" s="320" t="e">
        <f t="shared" si="34"/>
        <v>#VALUE!</v>
      </c>
      <c r="Z279" s="320" t="e">
        <f t="shared" si="35"/>
        <v>#VALUE!</v>
      </c>
      <c r="AA279" s="320" t="e">
        <f t="shared" si="30"/>
        <v>#VALUE!</v>
      </c>
      <c r="AB279" s="320" t="e">
        <f t="shared" si="31"/>
        <v>#VALUE!</v>
      </c>
      <c r="AC279" s="320" t="e">
        <f t="shared" si="32"/>
        <v>#VALUE!</v>
      </c>
    </row>
    <row r="280" spans="2:29" s="30" customFormat="1" ht="30" customHeight="1">
      <c r="B280" s="345">
        <v>259</v>
      </c>
      <c r="C280" s="302" t="str">
        <f t="array" ref="C280">IF('GRR Data'!C263="","",'GRR Data'!C263)</f>
        <v/>
      </c>
      <c r="D280" s="302" t="str">
        <f t="array" ref="D280">IF('GRR Data'!D263="","",'GRR Data'!D263)</f>
        <v/>
      </c>
      <c r="E280" s="300" t="str">
        <f t="array" ref="E280">IF('GRR Data'!G263="","",'GRR Data'!G263)</f>
        <v/>
      </c>
      <c r="F280" s="300" t="str">
        <f t="array" ref="F280">IF('GRR Data'!H263="","",'GRR Data'!H263)</f>
        <v/>
      </c>
      <c r="G280" s="300" t="str">
        <f t="array" ref="G280">IF('GRR Data'!K263="","",'GRR Data'!K263)</f>
        <v/>
      </c>
      <c r="H280" s="291" t="e">
        <v>#VALUE!</v>
      </c>
      <c r="I280" s="335" t="e">
        <v>#VALUE!</v>
      </c>
      <c r="J280" s="291" t="e">
        <v>#VALUE!</v>
      </c>
      <c r="K280" s="282" t="str">
        <v/>
      </c>
      <c r="L280" s="282" t="str">
        <v/>
      </c>
      <c r="M280" s="288" t="str" cm="1">
        <f t="array" ref="M280">IF($C280="","",_xlfn.XLOOKUP($C280&amp;M$21,#REF!&amp;#REF!,#REF!))</f>
        <v/>
      </c>
      <c r="N280" s="288" t="str" cm="1">
        <f t="array" ref="N280">IF($C280="","",_xlfn.XLOOKUP($C280&amp;N$21,#REF!&amp;#REF!,#REF!))</f>
        <v/>
      </c>
      <c r="O280" s="288" t="str" cm="1">
        <f t="array" ref="O280">IF($C280="","",_xlfn.XLOOKUP($C280&amp;O$21,#REF!&amp;#REF!,#REF!))</f>
        <v/>
      </c>
      <c r="P280" s="288" t="str" cm="1">
        <f t="array" ref="P280">IF($C280="","",_xlfn.XLOOKUP($C280&amp;P$21,#REF!&amp;#REF!,#REF!))</f>
        <v/>
      </c>
      <c r="Q280" s="288" t="str" cm="1">
        <f t="array" ref="Q280">IF($C280="","",_xlfn.XLOOKUP($C280&amp;Q$21,#REF!&amp;#REF!,#REF!))</f>
        <v/>
      </c>
      <c r="R280" s="288" t="str" cm="1">
        <f t="array" ref="R280">IF($C280="","",_xlfn.XLOOKUP($C280&amp;R$21,#REF!&amp;#REF!,#REF!))</f>
        <v/>
      </c>
      <c r="S280" s="288" t="str" cm="1">
        <f t="array" ref="S280">IF($C280="","",_xlfn.XLOOKUP($C280&amp;S$21,#REF!&amp;#REF!,#REF!))</f>
        <v/>
      </c>
      <c r="T280" s="288" t="str" cm="1">
        <f t="array" ref="T280">IF($C280="","",_xlfn.XLOOKUP($C280&amp;T$21,#REF!&amp;#REF!,#REF!))</f>
        <v/>
      </c>
      <c r="U280" s="600"/>
      <c r="V280" s="601"/>
      <c r="W280" s="308"/>
      <c r="X280" s="320" t="e">
        <f t="shared" si="33"/>
        <v>#VALUE!</v>
      </c>
      <c r="Y280" s="320" t="e">
        <f t="shared" si="34"/>
        <v>#VALUE!</v>
      </c>
      <c r="Z280" s="320" t="e">
        <f t="shared" si="35"/>
        <v>#VALUE!</v>
      </c>
      <c r="AA280" s="320" t="e">
        <f t="shared" si="30"/>
        <v>#VALUE!</v>
      </c>
      <c r="AB280" s="320" t="e">
        <f t="shared" si="31"/>
        <v>#VALUE!</v>
      </c>
      <c r="AC280" s="320" t="e">
        <f t="shared" si="32"/>
        <v>#VALUE!</v>
      </c>
    </row>
    <row r="281" spans="2:29" s="30" customFormat="1" ht="30" customHeight="1">
      <c r="B281" s="345">
        <v>260</v>
      </c>
      <c r="C281" s="302" t="str">
        <f t="array" ref="C281">IF('GRR Data'!C264="","",'GRR Data'!C264)</f>
        <v/>
      </c>
      <c r="D281" s="302" t="str">
        <f t="array" ref="D281">IF('GRR Data'!D264="","",'GRR Data'!D264)</f>
        <v/>
      </c>
      <c r="E281" s="300" t="str">
        <f t="array" ref="E281">IF('GRR Data'!G264="","",'GRR Data'!G264)</f>
        <v/>
      </c>
      <c r="F281" s="300" t="str">
        <f t="array" ref="F281">IF('GRR Data'!H264="","",'GRR Data'!H264)</f>
        <v/>
      </c>
      <c r="G281" s="300" t="str">
        <f t="array" ref="G281">IF('GRR Data'!K264="","",'GRR Data'!K264)</f>
        <v/>
      </c>
      <c r="H281" s="291" t="e">
        <v>#VALUE!</v>
      </c>
      <c r="I281" s="335" t="e">
        <v>#VALUE!</v>
      </c>
      <c r="J281" s="291" t="e">
        <v>#VALUE!</v>
      </c>
      <c r="K281" s="282" t="str">
        <v/>
      </c>
      <c r="L281" s="282" t="str">
        <v/>
      </c>
      <c r="M281" s="288" t="str" cm="1">
        <f t="array" ref="M281">IF($C281="","",_xlfn.XLOOKUP($C281&amp;M$21,#REF!&amp;#REF!,#REF!))</f>
        <v/>
      </c>
      <c r="N281" s="288" t="str" cm="1">
        <f t="array" ref="N281">IF($C281="","",_xlfn.XLOOKUP($C281&amp;N$21,#REF!&amp;#REF!,#REF!))</f>
        <v/>
      </c>
      <c r="O281" s="288" t="str" cm="1">
        <f t="array" ref="O281">IF($C281="","",_xlfn.XLOOKUP($C281&amp;O$21,#REF!&amp;#REF!,#REF!))</f>
        <v/>
      </c>
      <c r="P281" s="288" t="str" cm="1">
        <f t="array" ref="P281">IF($C281="","",_xlfn.XLOOKUP($C281&amp;P$21,#REF!&amp;#REF!,#REF!))</f>
        <v/>
      </c>
      <c r="Q281" s="288" t="str" cm="1">
        <f t="array" ref="Q281">IF($C281="","",_xlfn.XLOOKUP($C281&amp;Q$21,#REF!&amp;#REF!,#REF!))</f>
        <v/>
      </c>
      <c r="R281" s="288" t="str" cm="1">
        <f t="array" ref="R281">IF($C281="","",_xlfn.XLOOKUP($C281&amp;R$21,#REF!&amp;#REF!,#REF!))</f>
        <v/>
      </c>
      <c r="S281" s="288" t="str" cm="1">
        <f t="array" ref="S281">IF($C281="","",_xlfn.XLOOKUP($C281&amp;S$21,#REF!&amp;#REF!,#REF!))</f>
        <v/>
      </c>
      <c r="T281" s="288" t="str" cm="1">
        <f t="array" ref="T281">IF($C281="","",_xlfn.XLOOKUP($C281&amp;T$21,#REF!&amp;#REF!,#REF!))</f>
        <v/>
      </c>
      <c r="U281" s="600"/>
      <c r="V281" s="601"/>
      <c r="W281" s="308"/>
      <c r="X281" s="320" t="e">
        <f t="shared" si="33"/>
        <v>#VALUE!</v>
      </c>
      <c r="Y281" s="320" t="e">
        <f t="shared" si="34"/>
        <v>#VALUE!</v>
      </c>
      <c r="Z281" s="320" t="e">
        <f t="shared" si="35"/>
        <v>#VALUE!</v>
      </c>
      <c r="AA281" s="320" t="e">
        <f t="shared" si="30"/>
        <v>#VALUE!</v>
      </c>
      <c r="AB281" s="320" t="e">
        <f t="shared" si="31"/>
        <v>#VALUE!</v>
      </c>
      <c r="AC281" s="320" t="e">
        <f t="shared" si="32"/>
        <v>#VALUE!</v>
      </c>
    </row>
    <row r="282" spans="2:29" s="30" customFormat="1" ht="30" customHeight="1">
      <c r="B282" s="345">
        <v>261</v>
      </c>
      <c r="C282" s="302" t="str">
        <f t="array" ref="C282">IF('GRR Data'!C265="","",'GRR Data'!C265)</f>
        <v/>
      </c>
      <c r="D282" s="302" t="str">
        <f t="array" ref="D282">IF('GRR Data'!D265="","",'GRR Data'!D265)</f>
        <v/>
      </c>
      <c r="E282" s="300" t="str">
        <f t="array" ref="E282">IF('GRR Data'!G265="","",'GRR Data'!G265)</f>
        <v/>
      </c>
      <c r="F282" s="300" t="str">
        <f t="array" ref="F282">IF('GRR Data'!H265="","",'GRR Data'!H265)</f>
        <v/>
      </c>
      <c r="G282" s="300" t="str">
        <f t="array" ref="G282">IF('GRR Data'!K265="","",'GRR Data'!K265)</f>
        <v/>
      </c>
      <c r="H282" s="291" t="e">
        <v>#VALUE!</v>
      </c>
      <c r="I282" s="335" t="e">
        <v>#VALUE!</v>
      </c>
      <c r="J282" s="291" t="e">
        <v>#VALUE!</v>
      </c>
      <c r="K282" s="282" t="str">
        <v/>
      </c>
      <c r="L282" s="282" t="str">
        <v/>
      </c>
      <c r="M282" s="288" t="str" cm="1">
        <f t="array" ref="M282">IF($C282="","",_xlfn.XLOOKUP($C282&amp;M$21,#REF!&amp;#REF!,#REF!))</f>
        <v/>
      </c>
      <c r="N282" s="288" t="str" cm="1">
        <f t="array" ref="N282">IF($C282="","",_xlfn.XLOOKUP($C282&amp;N$21,#REF!&amp;#REF!,#REF!))</f>
        <v/>
      </c>
      <c r="O282" s="288" t="str" cm="1">
        <f t="array" ref="O282">IF($C282="","",_xlfn.XLOOKUP($C282&amp;O$21,#REF!&amp;#REF!,#REF!))</f>
        <v/>
      </c>
      <c r="P282" s="288" t="str" cm="1">
        <f t="array" ref="P282">IF($C282="","",_xlfn.XLOOKUP($C282&amp;P$21,#REF!&amp;#REF!,#REF!))</f>
        <v/>
      </c>
      <c r="Q282" s="288" t="str" cm="1">
        <f t="array" ref="Q282">IF($C282="","",_xlfn.XLOOKUP($C282&amp;Q$21,#REF!&amp;#REF!,#REF!))</f>
        <v/>
      </c>
      <c r="R282" s="288" t="str" cm="1">
        <f t="array" ref="R282">IF($C282="","",_xlfn.XLOOKUP($C282&amp;R$21,#REF!&amp;#REF!,#REF!))</f>
        <v/>
      </c>
      <c r="S282" s="288" t="str" cm="1">
        <f t="array" ref="S282">IF($C282="","",_xlfn.XLOOKUP($C282&amp;S$21,#REF!&amp;#REF!,#REF!))</f>
        <v/>
      </c>
      <c r="T282" s="288" t="str" cm="1">
        <f t="array" ref="T282">IF($C282="","",_xlfn.XLOOKUP($C282&amp;T$21,#REF!&amp;#REF!,#REF!))</f>
        <v/>
      </c>
      <c r="U282" s="600"/>
      <c r="V282" s="601"/>
      <c r="W282" s="308"/>
      <c r="X282" s="320" t="e">
        <f t="shared" si="33"/>
        <v>#VALUE!</v>
      </c>
      <c r="Y282" s="320" t="e">
        <f t="shared" si="34"/>
        <v>#VALUE!</v>
      </c>
      <c r="Z282" s="320" t="e">
        <f t="shared" si="35"/>
        <v>#VALUE!</v>
      </c>
      <c r="AA282" s="320" t="e">
        <f t="shared" si="30"/>
        <v>#VALUE!</v>
      </c>
      <c r="AB282" s="320" t="e">
        <f t="shared" si="31"/>
        <v>#VALUE!</v>
      </c>
      <c r="AC282" s="320" t="e">
        <f t="shared" si="32"/>
        <v>#VALUE!</v>
      </c>
    </row>
    <row r="283" spans="2:29" s="30" customFormat="1" ht="30" customHeight="1">
      <c r="B283" s="345">
        <v>262</v>
      </c>
      <c r="C283" s="302" t="str">
        <f t="array" ref="C283">IF('GRR Data'!C266="","",'GRR Data'!C266)</f>
        <v/>
      </c>
      <c r="D283" s="302" t="str">
        <f t="array" ref="D283">IF('GRR Data'!D266="","",'GRR Data'!D266)</f>
        <v/>
      </c>
      <c r="E283" s="300" t="str">
        <f t="array" ref="E283">IF('GRR Data'!G266="","",'GRR Data'!G266)</f>
        <v/>
      </c>
      <c r="F283" s="300" t="str">
        <f t="array" ref="F283">IF('GRR Data'!H266="","",'GRR Data'!H266)</f>
        <v/>
      </c>
      <c r="G283" s="300" t="str">
        <f t="array" ref="G283">IF('GRR Data'!K266="","",'GRR Data'!K266)</f>
        <v/>
      </c>
      <c r="H283" s="291" t="e">
        <v>#VALUE!</v>
      </c>
      <c r="I283" s="335" t="e">
        <v>#VALUE!</v>
      </c>
      <c r="J283" s="291" t="e">
        <v>#VALUE!</v>
      </c>
      <c r="K283" s="282" t="str">
        <v/>
      </c>
      <c r="L283" s="282" t="str">
        <v/>
      </c>
      <c r="M283" s="288" t="str" cm="1">
        <f t="array" ref="M283">IF($C283="","",_xlfn.XLOOKUP($C283&amp;M$21,#REF!&amp;#REF!,#REF!))</f>
        <v/>
      </c>
      <c r="N283" s="288" t="str" cm="1">
        <f t="array" ref="N283">IF($C283="","",_xlfn.XLOOKUP($C283&amp;N$21,#REF!&amp;#REF!,#REF!))</f>
        <v/>
      </c>
      <c r="O283" s="288" t="str" cm="1">
        <f t="array" ref="O283">IF($C283="","",_xlfn.XLOOKUP($C283&amp;O$21,#REF!&amp;#REF!,#REF!))</f>
        <v/>
      </c>
      <c r="P283" s="288" t="str" cm="1">
        <f t="array" ref="P283">IF($C283="","",_xlfn.XLOOKUP($C283&amp;P$21,#REF!&amp;#REF!,#REF!))</f>
        <v/>
      </c>
      <c r="Q283" s="288" t="str" cm="1">
        <f t="array" ref="Q283">IF($C283="","",_xlfn.XLOOKUP($C283&amp;Q$21,#REF!&amp;#REF!,#REF!))</f>
        <v/>
      </c>
      <c r="R283" s="288" t="str" cm="1">
        <f t="array" ref="R283">IF($C283="","",_xlfn.XLOOKUP($C283&amp;R$21,#REF!&amp;#REF!,#REF!))</f>
        <v/>
      </c>
      <c r="S283" s="288" t="str" cm="1">
        <f t="array" ref="S283">IF($C283="","",_xlfn.XLOOKUP($C283&amp;S$21,#REF!&amp;#REF!,#REF!))</f>
        <v/>
      </c>
      <c r="T283" s="288" t="str" cm="1">
        <f t="array" ref="T283">IF($C283="","",_xlfn.XLOOKUP($C283&amp;T$21,#REF!&amp;#REF!,#REF!))</f>
        <v/>
      </c>
      <c r="U283" s="600"/>
      <c r="V283" s="601"/>
      <c r="W283" s="308"/>
      <c r="X283" s="320" t="e">
        <f t="shared" si="33"/>
        <v>#VALUE!</v>
      </c>
      <c r="Y283" s="320" t="e">
        <f t="shared" si="34"/>
        <v>#VALUE!</v>
      </c>
      <c r="Z283" s="320" t="e">
        <f t="shared" si="35"/>
        <v>#VALUE!</v>
      </c>
      <c r="AA283" s="320" t="e">
        <f t="shared" si="30"/>
        <v>#VALUE!</v>
      </c>
      <c r="AB283" s="320" t="e">
        <f t="shared" si="31"/>
        <v>#VALUE!</v>
      </c>
      <c r="AC283" s="320" t="e">
        <f t="shared" si="32"/>
        <v>#VALUE!</v>
      </c>
    </row>
    <row r="284" spans="2:29" s="30" customFormat="1" ht="30" customHeight="1">
      <c r="B284" s="345">
        <v>263</v>
      </c>
      <c r="C284" s="302" t="str">
        <f t="array" ref="C284">IF('GRR Data'!C267="","",'GRR Data'!C267)</f>
        <v/>
      </c>
      <c r="D284" s="302" t="str">
        <f t="array" ref="D284">IF('GRR Data'!D267="","",'GRR Data'!D267)</f>
        <v/>
      </c>
      <c r="E284" s="300" t="str">
        <f t="array" ref="E284">IF('GRR Data'!G267="","",'GRR Data'!G267)</f>
        <v/>
      </c>
      <c r="F284" s="300" t="str">
        <f t="array" ref="F284">IF('GRR Data'!H267="","",'GRR Data'!H267)</f>
        <v/>
      </c>
      <c r="G284" s="300" t="str">
        <f t="array" ref="G284">IF('GRR Data'!K267="","",'GRR Data'!K267)</f>
        <v/>
      </c>
      <c r="H284" s="291" t="e">
        <v>#VALUE!</v>
      </c>
      <c r="I284" s="335" t="e">
        <v>#VALUE!</v>
      </c>
      <c r="J284" s="291" t="e">
        <v>#VALUE!</v>
      </c>
      <c r="K284" s="282" t="str">
        <v/>
      </c>
      <c r="L284" s="282" t="str">
        <v/>
      </c>
      <c r="M284" s="288" t="str" cm="1">
        <f t="array" ref="M284">IF($C284="","",_xlfn.XLOOKUP($C284&amp;M$21,#REF!&amp;#REF!,#REF!))</f>
        <v/>
      </c>
      <c r="N284" s="288" t="str" cm="1">
        <f t="array" ref="N284">IF($C284="","",_xlfn.XLOOKUP($C284&amp;N$21,#REF!&amp;#REF!,#REF!))</f>
        <v/>
      </c>
      <c r="O284" s="288" t="str" cm="1">
        <f t="array" ref="O284">IF($C284="","",_xlfn.XLOOKUP($C284&amp;O$21,#REF!&amp;#REF!,#REF!))</f>
        <v/>
      </c>
      <c r="P284" s="288" t="str" cm="1">
        <f t="array" ref="P284">IF($C284="","",_xlfn.XLOOKUP($C284&amp;P$21,#REF!&amp;#REF!,#REF!))</f>
        <v/>
      </c>
      <c r="Q284" s="288" t="str" cm="1">
        <f t="array" ref="Q284">IF($C284="","",_xlfn.XLOOKUP($C284&amp;Q$21,#REF!&amp;#REF!,#REF!))</f>
        <v/>
      </c>
      <c r="R284" s="288" t="str" cm="1">
        <f t="array" ref="R284">IF($C284="","",_xlfn.XLOOKUP($C284&amp;R$21,#REF!&amp;#REF!,#REF!))</f>
        <v/>
      </c>
      <c r="S284" s="288" t="str" cm="1">
        <f t="array" ref="S284">IF($C284="","",_xlfn.XLOOKUP($C284&amp;S$21,#REF!&amp;#REF!,#REF!))</f>
        <v/>
      </c>
      <c r="T284" s="288" t="str" cm="1">
        <f t="array" ref="T284">IF($C284="","",_xlfn.XLOOKUP($C284&amp;T$21,#REF!&amp;#REF!,#REF!))</f>
        <v/>
      </c>
      <c r="U284" s="600"/>
      <c r="V284" s="601"/>
      <c r="W284" s="308"/>
      <c r="X284" s="320" t="e">
        <f t="shared" si="33"/>
        <v>#VALUE!</v>
      </c>
      <c r="Y284" s="320" t="e">
        <f t="shared" si="34"/>
        <v>#VALUE!</v>
      </c>
      <c r="Z284" s="320" t="e">
        <f t="shared" si="35"/>
        <v>#VALUE!</v>
      </c>
      <c r="AA284" s="320" t="e">
        <f t="shared" si="30"/>
        <v>#VALUE!</v>
      </c>
      <c r="AB284" s="320" t="e">
        <f t="shared" si="31"/>
        <v>#VALUE!</v>
      </c>
      <c r="AC284" s="320" t="e">
        <f t="shared" si="32"/>
        <v>#VALUE!</v>
      </c>
    </row>
    <row r="285" spans="2:29" s="30" customFormat="1" ht="30" customHeight="1">
      <c r="B285" s="345">
        <v>264</v>
      </c>
      <c r="C285" s="302" t="str">
        <f t="array" ref="C285">IF('GRR Data'!C268="","",'GRR Data'!C268)</f>
        <v/>
      </c>
      <c r="D285" s="302" t="str">
        <f t="array" ref="D285">IF('GRR Data'!D268="","",'GRR Data'!D268)</f>
        <v/>
      </c>
      <c r="E285" s="300" t="str">
        <f t="array" ref="E285">IF('GRR Data'!G268="","",'GRR Data'!G268)</f>
        <v/>
      </c>
      <c r="F285" s="300" t="str">
        <f t="array" ref="F285">IF('GRR Data'!H268="","",'GRR Data'!H268)</f>
        <v/>
      </c>
      <c r="G285" s="300" t="str">
        <f t="array" ref="G285">IF('GRR Data'!K268="","",'GRR Data'!K268)</f>
        <v/>
      </c>
      <c r="H285" s="291" t="e">
        <v>#VALUE!</v>
      </c>
      <c r="I285" s="335" t="e">
        <v>#VALUE!</v>
      </c>
      <c r="J285" s="291" t="e">
        <v>#VALUE!</v>
      </c>
      <c r="K285" s="282" t="str">
        <v/>
      </c>
      <c r="L285" s="282" t="str">
        <v/>
      </c>
      <c r="M285" s="288" t="str" cm="1">
        <f t="array" ref="M285">IF($C285="","",_xlfn.XLOOKUP($C285&amp;M$21,#REF!&amp;#REF!,#REF!))</f>
        <v/>
      </c>
      <c r="N285" s="288" t="str" cm="1">
        <f t="array" ref="N285">IF($C285="","",_xlfn.XLOOKUP($C285&amp;N$21,#REF!&amp;#REF!,#REF!))</f>
        <v/>
      </c>
      <c r="O285" s="288" t="str" cm="1">
        <f t="array" ref="O285">IF($C285="","",_xlfn.XLOOKUP($C285&amp;O$21,#REF!&amp;#REF!,#REF!))</f>
        <v/>
      </c>
      <c r="P285" s="288" t="str" cm="1">
        <f t="array" ref="P285">IF($C285="","",_xlfn.XLOOKUP($C285&amp;P$21,#REF!&amp;#REF!,#REF!))</f>
        <v/>
      </c>
      <c r="Q285" s="288" t="str" cm="1">
        <f t="array" ref="Q285">IF($C285="","",_xlfn.XLOOKUP($C285&amp;Q$21,#REF!&amp;#REF!,#REF!))</f>
        <v/>
      </c>
      <c r="R285" s="288" t="str" cm="1">
        <f t="array" ref="R285">IF($C285="","",_xlfn.XLOOKUP($C285&amp;R$21,#REF!&amp;#REF!,#REF!))</f>
        <v/>
      </c>
      <c r="S285" s="288" t="str" cm="1">
        <f t="array" ref="S285">IF($C285="","",_xlfn.XLOOKUP($C285&amp;S$21,#REF!&amp;#REF!,#REF!))</f>
        <v/>
      </c>
      <c r="T285" s="288" t="str" cm="1">
        <f t="array" ref="T285">IF($C285="","",_xlfn.XLOOKUP($C285&amp;T$21,#REF!&amp;#REF!,#REF!))</f>
        <v/>
      </c>
      <c r="U285" s="600"/>
      <c r="V285" s="601"/>
      <c r="W285" s="308"/>
      <c r="X285" s="320" t="e">
        <f t="shared" si="33"/>
        <v>#VALUE!</v>
      </c>
      <c r="Y285" s="320" t="e">
        <f t="shared" si="34"/>
        <v>#VALUE!</v>
      </c>
      <c r="Z285" s="320" t="e">
        <f t="shared" si="35"/>
        <v>#VALUE!</v>
      </c>
      <c r="AA285" s="320" t="e">
        <f t="shared" si="30"/>
        <v>#VALUE!</v>
      </c>
      <c r="AB285" s="320" t="e">
        <f t="shared" si="31"/>
        <v>#VALUE!</v>
      </c>
      <c r="AC285" s="320" t="e">
        <f t="shared" si="32"/>
        <v>#VALUE!</v>
      </c>
    </row>
    <row r="286" spans="2:29" s="30" customFormat="1" ht="30" customHeight="1">
      <c r="B286" s="345">
        <v>265</v>
      </c>
      <c r="C286" s="302" t="str">
        <f t="array" ref="C286">IF('GRR Data'!C269="","",'GRR Data'!C269)</f>
        <v/>
      </c>
      <c r="D286" s="302" t="str">
        <f t="array" ref="D286">IF('GRR Data'!D269="","",'GRR Data'!D269)</f>
        <v/>
      </c>
      <c r="E286" s="300" t="str">
        <f t="array" ref="E286">IF('GRR Data'!G269="","",'GRR Data'!G269)</f>
        <v/>
      </c>
      <c r="F286" s="300" t="str">
        <f t="array" ref="F286">IF('GRR Data'!H269="","",'GRR Data'!H269)</f>
        <v/>
      </c>
      <c r="G286" s="300" t="str">
        <f t="array" ref="G286">IF('GRR Data'!K269="","",'GRR Data'!K269)</f>
        <v/>
      </c>
      <c r="H286" s="291" t="e">
        <v>#VALUE!</v>
      </c>
      <c r="I286" s="335" t="e">
        <v>#VALUE!</v>
      </c>
      <c r="J286" s="291" t="e">
        <v>#VALUE!</v>
      </c>
      <c r="K286" s="282" t="str">
        <v/>
      </c>
      <c r="L286" s="282" t="str">
        <v/>
      </c>
      <c r="M286" s="288" t="str" cm="1">
        <f t="array" ref="M286">IF($C286="","",_xlfn.XLOOKUP($C286&amp;M$21,#REF!&amp;#REF!,#REF!))</f>
        <v/>
      </c>
      <c r="N286" s="288" t="str" cm="1">
        <f t="array" ref="N286">IF($C286="","",_xlfn.XLOOKUP($C286&amp;N$21,#REF!&amp;#REF!,#REF!))</f>
        <v/>
      </c>
      <c r="O286" s="288" t="str" cm="1">
        <f t="array" ref="O286">IF($C286="","",_xlfn.XLOOKUP($C286&amp;O$21,#REF!&amp;#REF!,#REF!))</f>
        <v/>
      </c>
      <c r="P286" s="288" t="str" cm="1">
        <f t="array" ref="P286">IF($C286="","",_xlfn.XLOOKUP($C286&amp;P$21,#REF!&amp;#REF!,#REF!))</f>
        <v/>
      </c>
      <c r="Q286" s="288" t="str" cm="1">
        <f t="array" ref="Q286">IF($C286="","",_xlfn.XLOOKUP($C286&amp;Q$21,#REF!&amp;#REF!,#REF!))</f>
        <v/>
      </c>
      <c r="R286" s="288" t="str" cm="1">
        <f t="array" ref="R286">IF($C286="","",_xlfn.XLOOKUP($C286&amp;R$21,#REF!&amp;#REF!,#REF!))</f>
        <v/>
      </c>
      <c r="S286" s="288" t="str" cm="1">
        <f t="array" ref="S286">IF($C286="","",_xlfn.XLOOKUP($C286&amp;S$21,#REF!&amp;#REF!,#REF!))</f>
        <v/>
      </c>
      <c r="T286" s="288" t="str" cm="1">
        <f t="array" ref="T286">IF($C286="","",_xlfn.XLOOKUP($C286&amp;T$21,#REF!&amp;#REF!,#REF!))</f>
        <v/>
      </c>
      <c r="U286" s="600"/>
      <c r="V286" s="601"/>
      <c r="W286" s="308"/>
      <c r="X286" s="320" t="e">
        <f t="shared" si="33"/>
        <v>#VALUE!</v>
      </c>
      <c r="Y286" s="320" t="e">
        <f t="shared" si="34"/>
        <v>#VALUE!</v>
      </c>
      <c r="Z286" s="320" t="e">
        <f t="shared" si="35"/>
        <v>#VALUE!</v>
      </c>
      <c r="AA286" s="320" t="e">
        <f t="shared" si="30"/>
        <v>#VALUE!</v>
      </c>
      <c r="AB286" s="320" t="e">
        <f t="shared" si="31"/>
        <v>#VALUE!</v>
      </c>
      <c r="AC286" s="320" t="e">
        <f t="shared" si="32"/>
        <v>#VALUE!</v>
      </c>
    </row>
    <row r="287" spans="2:29" s="30" customFormat="1" ht="30" customHeight="1">
      <c r="B287" s="345">
        <v>266</v>
      </c>
      <c r="C287" s="302" t="str">
        <f t="array" ref="C287">IF('GRR Data'!C270="","",'GRR Data'!C270)</f>
        <v/>
      </c>
      <c r="D287" s="302" t="str">
        <f t="array" ref="D287">IF('GRR Data'!D270="","",'GRR Data'!D270)</f>
        <v/>
      </c>
      <c r="E287" s="300" t="str">
        <f t="array" ref="E287">IF('GRR Data'!G270="","",'GRR Data'!G270)</f>
        <v/>
      </c>
      <c r="F287" s="300" t="str">
        <f t="array" ref="F287">IF('GRR Data'!H270="","",'GRR Data'!H270)</f>
        <v/>
      </c>
      <c r="G287" s="300" t="str">
        <f t="array" ref="G287">IF('GRR Data'!K270="","",'GRR Data'!K270)</f>
        <v/>
      </c>
      <c r="H287" s="291" t="e">
        <v>#VALUE!</v>
      </c>
      <c r="I287" s="335" t="e">
        <v>#VALUE!</v>
      </c>
      <c r="J287" s="291" t="e">
        <v>#VALUE!</v>
      </c>
      <c r="K287" s="282" t="str">
        <v/>
      </c>
      <c r="L287" s="282" t="str">
        <v/>
      </c>
      <c r="M287" s="288" t="str" cm="1">
        <f t="array" ref="M287">IF($C287="","",_xlfn.XLOOKUP($C287&amp;M$21,#REF!&amp;#REF!,#REF!))</f>
        <v/>
      </c>
      <c r="N287" s="288" t="str" cm="1">
        <f t="array" ref="N287">IF($C287="","",_xlfn.XLOOKUP($C287&amp;N$21,#REF!&amp;#REF!,#REF!))</f>
        <v/>
      </c>
      <c r="O287" s="288" t="str" cm="1">
        <f t="array" ref="O287">IF($C287="","",_xlfn.XLOOKUP($C287&amp;O$21,#REF!&amp;#REF!,#REF!))</f>
        <v/>
      </c>
      <c r="P287" s="288" t="str" cm="1">
        <f t="array" ref="P287">IF($C287="","",_xlfn.XLOOKUP($C287&amp;P$21,#REF!&amp;#REF!,#REF!))</f>
        <v/>
      </c>
      <c r="Q287" s="288" t="str" cm="1">
        <f t="array" ref="Q287">IF($C287="","",_xlfn.XLOOKUP($C287&amp;Q$21,#REF!&amp;#REF!,#REF!))</f>
        <v/>
      </c>
      <c r="R287" s="288" t="str" cm="1">
        <f t="array" ref="R287">IF($C287="","",_xlfn.XLOOKUP($C287&amp;R$21,#REF!&amp;#REF!,#REF!))</f>
        <v/>
      </c>
      <c r="S287" s="288" t="str" cm="1">
        <f t="array" ref="S287">IF($C287="","",_xlfn.XLOOKUP($C287&amp;S$21,#REF!&amp;#REF!,#REF!))</f>
        <v/>
      </c>
      <c r="T287" s="288" t="str" cm="1">
        <f t="array" ref="T287">IF($C287="","",_xlfn.XLOOKUP($C287&amp;T$21,#REF!&amp;#REF!,#REF!))</f>
        <v/>
      </c>
      <c r="U287" s="600"/>
      <c r="V287" s="601"/>
      <c r="W287" s="308"/>
      <c r="X287" s="320" t="e">
        <f t="shared" si="33"/>
        <v>#VALUE!</v>
      </c>
      <c r="Y287" s="320" t="e">
        <f t="shared" si="34"/>
        <v>#VALUE!</v>
      </c>
      <c r="Z287" s="320" t="e">
        <f t="shared" si="35"/>
        <v>#VALUE!</v>
      </c>
      <c r="AA287" s="320" t="e">
        <f t="shared" si="30"/>
        <v>#VALUE!</v>
      </c>
      <c r="AB287" s="320" t="e">
        <f t="shared" si="31"/>
        <v>#VALUE!</v>
      </c>
      <c r="AC287" s="320" t="e">
        <f t="shared" si="32"/>
        <v>#VALUE!</v>
      </c>
    </row>
    <row r="288" spans="2:29" s="30" customFormat="1" ht="30" customHeight="1">
      <c r="B288" s="345">
        <v>267</v>
      </c>
      <c r="C288" s="302" t="str">
        <f t="array" ref="C288">IF('GRR Data'!C271="","",'GRR Data'!C271)</f>
        <v/>
      </c>
      <c r="D288" s="302" t="str">
        <f t="array" ref="D288">IF('GRR Data'!D271="","",'GRR Data'!D271)</f>
        <v/>
      </c>
      <c r="E288" s="300" t="str">
        <f t="array" ref="E288">IF('GRR Data'!G271="","",'GRR Data'!G271)</f>
        <v/>
      </c>
      <c r="F288" s="300" t="str">
        <f t="array" ref="F288">IF('GRR Data'!H271="","",'GRR Data'!H271)</f>
        <v/>
      </c>
      <c r="G288" s="300" t="str">
        <f t="array" ref="G288">IF('GRR Data'!K271="","",'GRR Data'!K271)</f>
        <v/>
      </c>
      <c r="H288" s="291" t="e">
        <v>#VALUE!</v>
      </c>
      <c r="I288" s="335" t="e">
        <v>#VALUE!</v>
      </c>
      <c r="J288" s="291" t="e">
        <v>#VALUE!</v>
      </c>
      <c r="K288" s="282" t="str">
        <v/>
      </c>
      <c r="L288" s="282" t="str">
        <v/>
      </c>
      <c r="M288" s="288" t="str" cm="1">
        <f t="array" ref="M288">IF($C288="","",_xlfn.XLOOKUP($C288&amp;M$21,#REF!&amp;#REF!,#REF!))</f>
        <v/>
      </c>
      <c r="N288" s="288" t="str" cm="1">
        <f t="array" ref="N288">IF($C288="","",_xlfn.XLOOKUP($C288&amp;N$21,#REF!&amp;#REF!,#REF!))</f>
        <v/>
      </c>
      <c r="O288" s="288" t="str" cm="1">
        <f t="array" ref="O288">IF($C288="","",_xlfn.XLOOKUP($C288&amp;O$21,#REF!&amp;#REF!,#REF!))</f>
        <v/>
      </c>
      <c r="P288" s="288" t="str" cm="1">
        <f t="array" ref="P288">IF($C288="","",_xlfn.XLOOKUP($C288&amp;P$21,#REF!&amp;#REF!,#REF!))</f>
        <v/>
      </c>
      <c r="Q288" s="288" t="str" cm="1">
        <f t="array" ref="Q288">IF($C288="","",_xlfn.XLOOKUP($C288&amp;Q$21,#REF!&amp;#REF!,#REF!))</f>
        <v/>
      </c>
      <c r="R288" s="288" t="str" cm="1">
        <f t="array" ref="R288">IF($C288="","",_xlfn.XLOOKUP($C288&amp;R$21,#REF!&amp;#REF!,#REF!))</f>
        <v/>
      </c>
      <c r="S288" s="288" t="str" cm="1">
        <f t="array" ref="S288">IF($C288="","",_xlfn.XLOOKUP($C288&amp;S$21,#REF!&amp;#REF!,#REF!))</f>
        <v/>
      </c>
      <c r="T288" s="288" t="str" cm="1">
        <f t="array" ref="T288">IF($C288="","",_xlfn.XLOOKUP($C288&amp;T$21,#REF!&amp;#REF!,#REF!))</f>
        <v/>
      </c>
      <c r="U288" s="600"/>
      <c r="V288" s="601"/>
      <c r="W288" s="308"/>
      <c r="X288" s="320" t="e">
        <f t="shared" si="33"/>
        <v>#VALUE!</v>
      </c>
      <c r="Y288" s="320" t="e">
        <f t="shared" si="34"/>
        <v>#VALUE!</v>
      </c>
      <c r="Z288" s="320" t="e">
        <f t="shared" si="35"/>
        <v>#VALUE!</v>
      </c>
      <c r="AA288" s="320" t="e">
        <f t="shared" si="30"/>
        <v>#VALUE!</v>
      </c>
      <c r="AB288" s="320" t="e">
        <f t="shared" si="31"/>
        <v>#VALUE!</v>
      </c>
      <c r="AC288" s="320" t="e">
        <f t="shared" si="32"/>
        <v>#VALUE!</v>
      </c>
    </row>
    <row r="289" spans="2:29" s="30" customFormat="1" ht="30" customHeight="1">
      <c r="B289" s="345">
        <v>268</v>
      </c>
      <c r="C289" s="302" t="str">
        <f t="array" ref="C289">IF('GRR Data'!C272="","",'GRR Data'!C272)</f>
        <v/>
      </c>
      <c r="D289" s="302" t="str">
        <f t="array" ref="D289">IF('GRR Data'!D272="","",'GRR Data'!D272)</f>
        <v/>
      </c>
      <c r="E289" s="300" t="str">
        <f t="array" ref="E289">IF('GRR Data'!G272="","",'GRR Data'!G272)</f>
        <v/>
      </c>
      <c r="F289" s="300" t="str">
        <f t="array" ref="F289">IF('GRR Data'!H272="","",'GRR Data'!H272)</f>
        <v/>
      </c>
      <c r="G289" s="300" t="str">
        <f t="array" ref="G289">IF('GRR Data'!K272="","",'GRR Data'!K272)</f>
        <v/>
      </c>
      <c r="H289" s="291" t="e">
        <v>#VALUE!</v>
      </c>
      <c r="I289" s="335" t="e">
        <v>#VALUE!</v>
      </c>
      <c r="J289" s="291" t="e">
        <v>#VALUE!</v>
      </c>
      <c r="K289" s="282" t="str">
        <v/>
      </c>
      <c r="L289" s="282" t="str">
        <v/>
      </c>
      <c r="M289" s="288" t="str" cm="1">
        <f t="array" ref="M289">IF($C289="","",_xlfn.XLOOKUP($C289&amp;M$21,#REF!&amp;#REF!,#REF!))</f>
        <v/>
      </c>
      <c r="N289" s="288" t="str" cm="1">
        <f t="array" ref="N289">IF($C289="","",_xlfn.XLOOKUP($C289&amp;N$21,#REF!&amp;#REF!,#REF!))</f>
        <v/>
      </c>
      <c r="O289" s="288" t="str" cm="1">
        <f t="array" ref="O289">IF($C289="","",_xlfn.XLOOKUP($C289&amp;O$21,#REF!&amp;#REF!,#REF!))</f>
        <v/>
      </c>
      <c r="P289" s="288" t="str" cm="1">
        <f t="array" ref="P289">IF($C289="","",_xlfn.XLOOKUP($C289&amp;P$21,#REF!&amp;#REF!,#REF!))</f>
        <v/>
      </c>
      <c r="Q289" s="288" t="str" cm="1">
        <f t="array" ref="Q289">IF($C289="","",_xlfn.XLOOKUP($C289&amp;Q$21,#REF!&amp;#REF!,#REF!))</f>
        <v/>
      </c>
      <c r="R289" s="288" t="str" cm="1">
        <f t="array" ref="R289">IF($C289="","",_xlfn.XLOOKUP($C289&amp;R$21,#REF!&amp;#REF!,#REF!))</f>
        <v/>
      </c>
      <c r="S289" s="288" t="str" cm="1">
        <f t="array" ref="S289">IF($C289="","",_xlfn.XLOOKUP($C289&amp;S$21,#REF!&amp;#REF!,#REF!))</f>
        <v/>
      </c>
      <c r="T289" s="288" t="str" cm="1">
        <f t="array" ref="T289">IF($C289="","",_xlfn.XLOOKUP($C289&amp;T$21,#REF!&amp;#REF!,#REF!))</f>
        <v/>
      </c>
      <c r="U289" s="600"/>
      <c r="V289" s="601"/>
      <c r="W289" s="308"/>
      <c r="X289" s="320" t="e">
        <f t="shared" si="33"/>
        <v>#VALUE!</v>
      </c>
      <c r="Y289" s="320" t="e">
        <f t="shared" si="34"/>
        <v>#VALUE!</v>
      </c>
      <c r="Z289" s="320" t="e">
        <f t="shared" si="35"/>
        <v>#VALUE!</v>
      </c>
      <c r="AA289" s="320" t="e">
        <f t="shared" si="30"/>
        <v>#VALUE!</v>
      </c>
      <c r="AB289" s="320" t="e">
        <f t="shared" si="31"/>
        <v>#VALUE!</v>
      </c>
      <c r="AC289" s="320" t="e">
        <f t="shared" si="32"/>
        <v>#VALUE!</v>
      </c>
    </row>
    <row r="290" spans="2:29" s="30" customFormat="1" ht="30" customHeight="1">
      <c r="B290" s="345">
        <v>269</v>
      </c>
      <c r="C290" s="302" t="str">
        <f t="array" ref="C290">IF('GRR Data'!C273="","",'GRR Data'!C273)</f>
        <v/>
      </c>
      <c r="D290" s="302" t="str">
        <f t="array" ref="D290">IF('GRR Data'!D273="","",'GRR Data'!D273)</f>
        <v/>
      </c>
      <c r="E290" s="300" t="str">
        <f t="array" ref="E290">IF('GRR Data'!G273="","",'GRR Data'!G273)</f>
        <v/>
      </c>
      <c r="F290" s="300" t="str">
        <f t="array" ref="F290">IF('GRR Data'!H273="","",'GRR Data'!H273)</f>
        <v/>
      </c>
      <c r="G290" s="300" t="str">
        <f t="array" ref="G290">IF('GRR Data'!K273="","",'GRR Data'!K273)</f>
        <v/>
      </c>
      <c r="H290" s="291" t="e">
        <v>#VALUE!</v>
      </c>
      <c r="I290" s="335" t="e">
        <v>#VALUE!</v>
      </c>
      <c r="J290" s="291" t="e">
        <v>#VALUE!</v>
      </c>
      <c r="K290" s="282" t="str">
        <v/>
      </c>
      <c r="L290" s="282" t="str">
        <v/>
      </c>
      <c r="M290" s="288" t="str" cm="1">
        <f t="array" ref="M290">IF($C290="","",_xlfn.XLOOKUP($C290&amp;M$21,#REF!&amp;#REF!,#REF!))</f>
        <v/>
      </c>
      <c r="N290" s="288" t="str" cm="1">
        <f t="array" ref="N290">IF($C290="","",_xlfn.XLOOKUP($C290&amp;N$21,#REF!&amp;#REF!,#REF!))</f>
        <v/>
      </c>
      <c r="O290" s="288" t="str" cm="1">
        <f t="array" ref="O290">IF($C290="","",_xlfn.XLOOKUP($C290&amp;O$21,#REF!&amp;#REF!,#REF!))</f>
        <v/>
      </c>
      <c r="P290" s="288" t="str" cm="1">
        <f t="array" ref="P290">IF($C290="","",_xlfn.XLOOKUP($C290&amp;P$21,#REF!&amp;#REF!,#REF!))</f>
        <v/>
      </c>
      <c r="Q290" s="288" t="str" cm="1">
        <f t="array" ref="Q290">IF($C290="","",_xlfn.XLOOKUP($C290&amp;Q$21,#REF!&amp;#REF!,#REF!))</f>
        <v/>
      </c>
      <c r="R290" s="288" t="str" cm="1">
        <f t="array" ref="R290">IF($C290="","",_xlfn.XLOOKUP($C290&amp;R$21,#REF!&amp;#REF!,#REF!))</f>
        <v/>
      </c>
      <c r="S290" s="288" t="str" cm="1">
        <f t="array" ref="S290">IF($C290="","",_xlfn.XLOOKUP($C290&amp;S$21,#REF!&amp;#REF!,#REF!))</f>
        <v/>
      </c>
      <c r="T290" s="288" t="str" cm="1">
        <f t="array" ref="T290">IF($C290="","",_xlfn.XLOOKUP($C290&amp;T$21,#REF!&amp;#REF!,#REF!))</f>
        <v/>
      </c>
      <c r="U290" s="600"/>
      <c r="V290" s="601"/>
      <c r="W290" s="308"/>
      <c r="X290" s="320" t="e">
        <f t="shared" si="33"/>
        <v>#VALUE!</v>
      </c>
      <c r="Y290" s="320" t="e">
        <f t="shared" si="34"/>
        <v>#VALUE!</v>
      </c>
      <c r="Z290" s="320" t="e">
        <f t="shared" si="35"/>
        <v>#VALUE!</v>
      </c>
      <c r="AA290" s="320" t="e">
        <f t="shared" si="30"/>
        <v>#VALUE!</v>
      </c>
      <c r="AB290" s="320" t="e">
        <f t="shared" si="31"/>
        <v>#VALUE!</v>
      </c>
      <c r="AC290" s="320" t="e">
        <f t="shared" si="32"/>
        <v>#VALUE!</v>
      </c>
    </row>
    <row r="291" spans="2:29" s="30" customFormat="1" ht="30" customHeight="1">
      <c r="B291" s="345">
        <v>270</v>
      </c>
      <c r="C291" s="302" t="str">
        <f t="array" ref="C291">IF('GRR Data'!C274="","",'GRR Data'!C274)</f>
        <v/>
      </c>
      <c r="D291" s="302" t="str">
        <f t="array" ref="D291">IF('GRR Data'!D274="","",'GRR Data'!D274)</f>
        <v/>
      </c>
      <c r="E291" s="300" t="str">
        <f t="array" ref="E291">IF('GRR Data'!G274="","",'GRR Data'!G274)</f>
        <v/>
      </c>
      <c r="F291" s="300" t="str">
        <f t="array" ref="F291">IF('GRR Data'!H274="","",'GRR Data'!H274)</f>
        <v/>
      </c>
      <c r="G291" s="300" t="str">
        <f t="array" ref="G291">IF('GRR Data'!K274="","",'GRR Data'!K274)</f>
        <v/>
      </c>
      <c r="H291" s="291" t="e">
        <v>#VALUE!</v>
      </c>
      <c r="I291" s="335" t="e">
        <v>#VALUE!</v>
      </c>
      <c r="J291" s="291" t="e">
        <v>#VALUE!</v>
      </c>
      <c r="K291" s="282" t="str">
        <v/>
      </c>
      <c r="L291" s="282" t="str">
        <v/>
      </c>
      <c r="M291" s="288" t="str" cm="1">
        <f t="array" ref="M291">IF($C291="","",_xlfn.XLOOKUP($C291&amp;M$21,#REF!&amp;#REF!,#REF!))</f>
        <v/>
      </c>
      <c r="N291" s="288" t="str" cm="1">
        <f t="array" ref="N291">IF($C291="","",_xlfn.XLOOKUP($C291&amp;N$21,#REF!&amp;#REF!,#REF!))</f>
        <v/>
      </c>
      <c r="O291" s="288" t="str" cm="1">
        <f t="array" ref="O291">IF($C291="","",_xlfn.XLOOKUP($C291&amp;O$21,#REF!&amp;#REF!,#REF!))</f>
        <v/>
      </c>
      <c r="P291" s="288" t="str" cm="1">
        <f t="array" ref="P291">IF($C291="","",_xlfn.XLOOKUP($C291&amp;P$21,#REF!&amp;#REF!,#REF!))</f>
        <v/>
      </c>
      <c r="Q291" s="288" t="str" cm="1">
        <f t="array" ref="Q291">IF($C291="","",_xlfn.XLOOKUP($C291&amp;Q$21,#REF!&amp;#REF!,#REF!))</f>
        <v/>
      </c>
      <c r="R291" s="288" t="str" cm="1">
        <f t="array" ref="R291">IF($C291="","",_xlfn.XLOOKUP($C291&amp;R$21,#REF!&amp;#REF!,#REF!))</f>
        <v/>
      </c>
      <c r="S291" s="288" t="str" cm="1">
        <f t="array" ref="S291">IF($C291="","",_xlfn.XLOOKUP($C291&amp;S$21,#REF!&amp;#REF!,#REF!))</f>
        <v/>
      </c>
      <c r="T291" s="288" t="str" cm="1">
        <f t="array" ref="T291">IF($C291="","",_xlfn.XLOOKUP($C291&amp;T$21,#REF!&amp;#REF!,#REF!))</f>
        <v/>
      </c>
      <c r="U291" s="600"/>
      <c r="V291" s="601"/>
      <c r="W291" s="308"/>
      <c r="X291" s="320" t="e">
        <f t="shared" si="33"/>
        <v>#VALUE!</v>
      </c>
      <c r="Y291" s="320" t="e">
        <f t="shared" si="34"/>
        <v>#VALUE!</v>
      </c>
      <c r="Z291" s="320" t="e">
        <f t="shared" si="35"/>
        <v>#VALUE!</v>
      </c>
      <c r="AA291" s="320" t="e">
        <f t="shared" si="30"/>
        <v>#VALUE!</v>
      </c>
      <c r="AB291" s="320" t="e">
        <f t="shared" si="31"/>
        <v>#VALUE!</v>
      </c>
      <c r="AC291" s="320" t="e">
        <f t="shared" si="32"/>
        <v>#VALUE!</v>
      </c>
    </row>
    <row r="292" spans="2:29" s="30" customFormat="1" ht="30" customHeight="1">
      <c r="B292" s="345">
        <v>271</v>
      </c>
      <c r="C292" s="302" t="str">
        <f t="array" ref="C292">IF('GRR Data'!C275="","",'GRR Data'!C275)</f>
        <v/>
      </c>
      <c r="D292" s="302" t="str">
        <f t="array" ref="D292">IF('GRR Data'!D275="","",'GRR Data'!D275)</f>
        <v/>
      </c>
      <c r="E292" s="300" t="str">
        <f t="array" ref="E292">IF('GRR Data'!G275="","",'GRR Data'!G275)</f>
        <v/>
      </c>
      <c r="F292" s="300" t="str">
        <f t="array" ref="F292">IF('GRR Data'!H275="","",'GRR Data'!H275)</f>
        <v/>
      </c>
      <c r="G292" s="300" t="str">
        <f t="array" ref="G292">IF('GRR Data'!K275="","",'GRR Data'!K275)</f>
        <v/>
      </c>
      <c r="H292" s="291" t="e">
        <v>#VALUE!</v>
      </c>
      <c r="I292" s="335" t="e">
        <v>#VALUE!</v>
      </c>
      <c r="J292" s="291" t="e">
        <v>#VALUE!</v>
      </c>
      <c r="K292" s="282" t="str">
        <v/>
      </c>
      <c r="L292" s="282" t="str">
        <v/>
      </c>
      <c r="M292" s="288" t="str" cm="1">
        <f t="array" ref="M292">IF($C292="","",_xlfn.XLOOKUP($C292&amp;M$21,#REF!&amp;#REF!,#REF!))</f>
        <v/>
      </c>
      <c r="N292" s="288" t="str" cm="1">
        <f t="array" ref="N292">IF($C292="","",_xlfn.XLOOKUP($C292&amp;N$21,#REF!&amp;#REF!,#REF!))</f>
        <v/>
      </c>
      <c r="O292" s="288" t="str" cm="1">
        <f t="array" ref="O292">IF($C292="","",_xlfn.XLOOKUP($C292&amp;O$21,#REF!&amp;#REF!,#REF!))</f>
        <v/>
      </c>
      <c r="P292" s="288" t="str" cm="1">
        <f t="array" ref="P292">IF($C292="","",_xlfn.XLOOKUP($C292&amp;P$21,#REF!&amp;#REF!,#REF!))</f>
        <v/>
      </c>
      <c r="Q292" s="288" t="str" cm="1">
        <f t="array" ref="Q292">IF($C292="","",_xlfn.XLOOKUP($C292&amp;Q$21,#REF!&amp;#REF!,#REF!))</f>
        <v/>
      </c>
      <c r="R292" s="288" t="str" cm="1">
        <f t="array" ref="R292">IF($C292="","",_xlfn.XLOOKUP($C292&amp;R$21,#REF!&amp;#REF!,#REF!))</f>
        <v/>
      </c>
      <c r="S292" s="288" t="str" cm="1">
        <f t="array" ref="S292">IF($C292="","",_xlfn.XLOOKUP($C292&amp;S$21,#REF!&amp;#REF!,#REF!))</f>
        <v/>
      </c>
      <c r="T292" s="288" t="str" cm="1">
        <f t="array" ref="T292">IF($C292="","",_xlfn.XLOOKUP($C292&amp;T$21,#REF!&amp;#REF!,#REF!))</f>
        <v/>
      </c>
      <c r="U292" s="600"/>
      <c r="V292" s="601"/>
      <c r="W292" s="308"/>
      <c r="X292" s="320" t="e">
        <f t="shared" si="33"/>
        <v>#VALUE!</v>
      </c>
      <c r="Y292" s="320" t="e">
        <f t="shared" si="34"/>
        <v>#VALUE!</v>
      </c>
      <c r="Z292" s="320" t="e">
        <f t="shared" si="35"/>
        <v>#VALUE!</v>
      </c>
      <c r="AA292" s="320" t="e">
        <f t="shared" si="30"/>
        <v>#VALUE!</v>
      </c>
      <c r="AB292" s="320" t="e">
        <f t="shared" si="31"/>
        <v>#VALUE!</v>
      </c>
      <c r="AC292" s="320" t="e">
        <f t="shared" si="32"/>
        <v>#VALUE!</v>
      </c>
    </row>
    <row r="293" spans="2:29" s="30" customFormat="1" ht="30" customHeight="1">
      <c r="B293" s="345">
        <v>272</v>
      </c>
      <c r="C293" s="302" t="str">
        <f t="array" ref="C293">IF('GRR Data'!C276="","",'GRR Data'!C276)</f>
        <v/>
      </c>
      <c r="D293" s="302" t="str">
        <f t="array" ref="D293">IF('GRR Data'!D276="","",'GRR Data'!D276)</f>
        <v/>
      </c>
      <c r="E293" s="300" t="str">
        <f t="array" ref="E293">IF('GRR Data'!G276="","",'GRR Data'!G276)</f>
        <v/>
      </c>
      <c r="F293" s="300" t="str">
        <f t="array" ref="F293">IF('GRR Data'!H276="","",'GRR Data'!H276)</f>
        <v/>
      </c>
      <c r="G293" s="300" t="str">
        <f t="array" ref="G293">IF('GRR Data'!K276="","",'GRR Data'!K276)</f>
        <v/>
      </c>
      <c r="H293" s="291" t="e">
        <v>#VALUE!</v>
      </c>
      <c r="I293" s="335" t="e">
        <v>#VALUE!</v>
      </c>
      <c r="J293" s="291" t="e">
        <v>#VALUE!</v>
      </c>
      <c r="K293" s="282" t="str">
        <v/>
      </c>
      <c r="L293" s="282" t="str">
        <v/>
      </c>
      <c r="M293" s="288" t="str" cm="1">
        <f t="array" ref="M293">IF($C293="","",_xlfn.XLOOKUP($C293&amp;M$21,#REF!&amp;#REF!,#REF!))</f>
        <v/>
      </c>
      <c r="N293" s="288" t="str" cm="1">
        <f t="array" ref="N293">IF($C293="","",_xlfn.XLOOKUP($C293&amp;N$21,#REF!&amp;#REF!,#REF!))</f>
        <v/>
      </c>
      <c r="O293" s="288" t="str" cm="1">
        <f t="array" ref="O293">IF($C293="","",_xlfn.XLOOKUP($C293&amp;O$21,#REF!&amp;#REF!,#REF!))</f>
        <v/>
      </c>
      <c r="P293" s="288" t="str" cm="1">
        <f t="array" ref="P293">IF($C293="","",_xlfn.XLOOKUP($C293&amp;P$21,#REF!&amp;#REF!,#REF!))</f>
        <v/>
      </c>
      <c r="Q293" s="288" t="str" cm="1">
        <f t="array" ref="Q293">IF($C293="","",_xlfn.XLOOKUP($C293&amp;Q$21,#REF!&amp;#REF!,#REF!))</f>
        <v/>
      </c>
      <c r="R293" s="288" t="str" cm="1">
        <f t="array" ref="R293">IF($C293="","",_xlfn.XLOOKUP($C293&amp;R$21,#REF!&amp;#REF!,#REF!))</f>
        <v/>
      </c>
      <c r="S293" s="288" t="str" cm="1">
        <f t="array" ref="S293">IF($C293="","",_xlfn.XLOOKUP($C293&amp;S$21,#REF!&amp;#REF!,#REF!))</f>
        <v/>
      </c>
      <c r="T293" s="288" t="str" cm="1">
        <f t="array" ref="T293">IF($C293="","",_xlfn.XLOOKUP($C293&amp;T$21,#REF!&amp;#REF!,#REF!))</f>
        <v/>
      </c>
      <c r="U293" s="600"/>
      <c r="V293" s="601"/>
      <c r="W293" s="308"/>
      <c r="X293" s="320" t="e">
        <f t="shared" si="33"/>
        <v>#VALUE!</v>
      </c>
      <c r="Y293" s="320" t="e">
        <f t="shared" si="34"/>
        <v>#VALUE!</v>
      </c>
      <c r="Z293" s="320" t="e">
        <f t="shared" si="35"/>
        <v>#VALUE!</v>
      </c>
      <c r="AA293" s="320" t="e">
        <f t="shared" si="30"/>
        <v>#VALUE!</v>
      </c>
      <c r="AB293" s="320" t="e">
        <f t="shared" si="31"/>
        <v>#VALUE!</v>
      </c>
      <c r="AC293" s="320" t="e">
        <f t="shared" si="32"/>
        <v>#VALUE!</v>
      </c>
    </row>
    <row r="294" spans="2:29" s="30" customFormat="1" ht="30" customHeight="1">
      <c r="B294" s="345">
        <v>273</v>
      </c>
      <c r="C294" s="302" t="str">
        <f t="array" ref="C294">IF('GRR Data'!C277="","",'GRR Data'!C277)</f>
        <v/>
      </c>
      <c r="D294" s="302" t="str">
        <f t="array" ref="D294">IF('GRR Data'!D277="","",'GRR Data'!D277)</f>
        <v/>
      </c>
      <c r="E294" s="300" t="str">
        <f t="array" ref="E294">IF('GRR Data'!G277="","",'GRR Data'!G277)</f>
        <v/>
      </c>
      <c r="F294" s="300" t="str">
        <f t="array" ref="F294">IF('GRR Data'!H277="","",'GRR Data'!H277)</f>
        <v/>
      </c>
      <c r="G294" s="300" t="str">
        <f t="array" ref="G294">IF('GRR Data'!K277="","",'GRR Data'!K277)</f>
        <v/>
      </c>
      <c r="H294" s="291" t="e">
        <v>#VALUE!</v>
      </c>
      <c r="I294" s="335" t="e">
        <v>#VALUE!</v>
      </c>
      <c r="J294" s="291" t="e">
        <v>#VALUE!</v>
      </c>
      <c r="K294" s="282" t="str">
        <v/>
      </c>
      <c r="L294" s="282" t="str">
        <v/>
      </c>
      <c r="M294" s="288" t="str" cm="1">
        <f t="array" ref="M294">IF($C294="","",_xlfn.XLOOKUP($C294&amp;M$21,#REF!&amp;#REF!,#REF!))</f>
        <v/>
      </c>
      <c r="N294" s="288" t="str" cm="1">
        <f t="array" ref="N294">IF($C294="","",_xlfn.XLOOKUP($C294&amp;N$21,#REF!&amp;#REF!,#REF!))</f>
        <v/>
      </c>
      <c r="O294" s="288" t="str" cm="1">
        <f t="array" ref="O294">IF($C294="","",_xlfn.XLOOKUP($C294&amp;O$21,#REF!&amp;#REF!,#REF!))</f>
        <v/>
      </c>
      <c r="P294" s="288" t="str" cm="1">
        <f t="array" ref="P294">IF($C294="","",_xlfn.XLOOKUP($C294&amp;P$21,#REF!&amp;#REF!,#REF!))</f>
        <v/>
      </c>
      <c r="Q294" s="288" t="str" cm="1">
        <f t="array" ref="Q294">IF($C294="","",_xlfn.XLOOKUP($C294&amp;Q$21,#REF!&amp;#REF!,#REF!))</f>
        <v/>
      </c>
      <c r="R294" s="288" t="str" cm="1">
        <f t="array" ref="R294">IF($C294="","",_xlfn.XLOOKUP($C294&amp;R$21,#REF!&amp;#REF!,#REF!))</f>
        <v/>
      </c>
      <c r="S294" s="288" t="str" cm="1">
        <f t="array" ref="S294">IF($C294="","",_xlfn.XLOOKUP($C294&amp;S$21,#REF!&amp;#REF!,#REF!))</f>
        <v/>
      </c>
      <c r="T294" s="288" t="str" cm="1">
        <f t="array" ref="T294">IF($C294="","",_xlfn.XLOOKUP($C294&amp;T$21,#REF!&amp;#REF!,#REF!))</f>
        <v/>
      </c>
      <c r="U294" s="600"/>
      <c r="V294" s="601"/>
      <c r="W294" s="308"/>
      <c r="X294" s="320" t="e">
        <f t="shared" si="33"/>
        <v>#VALUE!</v>
      </c>
      <c r="Y294" s="320" t="e">
        <f t="shared" si="34"/>
        <v>#VALUE!</v>
      </c>
      <c r="Z294" s="320" t="e">
        <f t="shared" si="35"/>
        <v>#VALUE!</v>
      </c>
      <c r="AA294" s="320" t="e">
        <f t="shared" si="30"/>
        <v>#VALUE!</v>
      </c>
      <c r="AB294" s="320" t="e">
        <f t="shared" si="31"/>
        <v>#VALUE!</v>
      </c>
      <c r="AC294" s="320" t="e">
        <f t="shared" si="32"/>
        <v>#VALUE!</v>
      </c>
    </row>
    <row r="295" spans="2:29" s="30" customFormat="1" ht="30" customHeight="1">
      <c r="B295" s="345">
        <v>274</v>
      </c>
      <c r="C295" s="302" t="str">
        <f t="array" ref="C295">IF('GRR Data'!C278="","",'GRR Data'!C278)</f>
        <v/>
      </c>
      <c r="D295" s="302" t="str">
        <f t="array" ref="D295">IF('GRR Data'!D278="","",'GRR Data'!D278)</f>
        <v/>
      </c>
      <c r="E295" s="300" t="str">
        <f t="array" ref="E295">IF('GRR Data'!G278="","",'GRR Data'!G278)</f>
        <v/>
      </c>
      <c r="F295" s="300" t="str">
        <f t="array" ref="F295">IF('GRR Data'!H278="","",'GRR Data'!H278)</f>
        <v/>
      </c>
      <c r="G295" s="300" t="str">
        <f t="array" ref="G295">IF('GRR Data'!K278="","",'GRR Data'!K278)</f>
        <v/>
      </c>
      <c r="H295" s="291" t="e">
        <v>#VALUE!</v>
      </c>
      <c r="I295" s="335" t="e">
        <v>#VALUE!</v>
      </c>
      <c r="J295" s="291" t="e">
        <v>#VALUE!</v>
      </c>
      <c r="K295" s="282" t="str">
        <v/>
      </c>
      <c r="L295" s="282" t="str">
        <v/>
      </c>
      <c r="M295" s="288" t="str" cm="1">
        <f t="array" ref="M295">IF($C295="","",_xlfn.XLOOKUP($C295&amp;M$21,#REF!&amp;#REF!,#REF!))</f>
        <v/>
      </c>
      <c r="N295" s="288" t="str" cm="1">
        <f t="array" ref="N295">IF($C295="","",_xlfn.XLOOKUP($C295&amp;N$21,#REF!&amp;#REF!,#REF!))</f>
        <v/>
      </c>
      <c r="O295" s="288" t="str" cm="1">
        <f t="array" ref="O295">IF($C295="","",_xlfn.XLOOKUP($C295&amp;O$21,#REF!&amp;#REF!,#REF!))</f>
        <v/>
      </c>
      <c r="P295" s="288" t="str" cm="1">
        <f t="array" ref="P295">IF($C295="","",_xlfn.XLOOKUP($C295&amp;P$21,#REF!&amp;#REF!,#REF!))</f>
        <v/>
      </c>
      <c r="Q295" s="288" t="str" cm="1">
        <f t="array" ref="Q295">IF($C295="","",_xlfn.XLOOKUP($C295&amp;Q$21,#REF!&amp;#REF!,#REF!))</f>
        <v/>
      </c>
      <c r="R295" s="288" t="str" cm="1">
        <f t="array" ref="R295">IF($C295="","",_xlfn.XLOOKUP($C295&amp;R$21,#REF!&amp;#REF!,#REF!))</f>
        <v/>
      </c>
      <c r="S295" s="288" t="str" cm="1">
        <f t="array" ref="S295">IF($C295="","",_xlfn.XLOOKUP($C295&amp;S$21,#REF!&amp;#REF!,#REF!))</f>
        <v/>
      </c>
      <c r="T295" s="288" t="str" cm="1">
        <f t="array" ref="T295">IF($C295="","",_xlfn.XLOOKUP($C295&amp;T$21,#REF!&amp;#REF!,#REF!))</f>
        <v/>
      </c>
      <c r="U295" s="600"/>
      <c r="V295" s="601"/>
      <c r="W295" s="308"/>
      <c r="X295" s="320" t="e">
        <f t="shared" si="33"/>
        <v>#VALUE!</v>
      </c>
      <c r="Y295" s="320" t="e">
        <f t="shared" si="34"/>
        <v>#VALUE!</v>
      </c>
      <c r="Z295" s="320" t="e">
        <f t="shared" si="35"/>
        <v>#VALUE!</v>
      </c>
      <c r="AA295" s="320" t="e">
        <f t="shared" si="30"/>
        <v>#VALUE!</v>
      </c>
      <c r="AB295" s="320" t="e">
        <f t="shared" si="31"/>
        <v>#VALUE!</v>
      </c>
      <c r="AC295" s="320" t="e">
        <f t="shared" si="32"/>
        <v>#VALUE!</v>
      </c>
    </row>
    <row r="296" spans="2:29" s="30" customFormat="1" ht="30" customHeight="1">
      <c r="B296" s="345">
        <v>275</v>
      </c>
      <c r="C296" s="302" t="str">
        <f t="array" ref="C296">IF('GRR Data'!C279="","",'GRR Data'!C279)</f>
        <v/>
      </c>
      <c r="D296" s="302" t="str">
        <f t="array" ref="D296">IF('GRR Data'!D279="","",'GRR Data'!D279)</f>
        <v/>
      </c>
      <c r="E296" s="300" t="str">
        <f t="array" ref="E296">IF('GRR Data'!G279="","",'GRR Data'!G279)</f>
        <v/>
      </c>
      <c r="F296" s="300" t="str">
        <f t="array" ref="F296">IF('GRR Data'!H279="","",'GRR Data'!H279)</f>
        <v/>
      </c>
      <c r="G296" s="300" t="str">
        <f t="array" ref="G296">IF('GRR Data'!K279="","",'GRR Data'!K279)</f>
        <v/>
      </c>
      <c r="H296" s="291" t="e">
        <v>#VALUE!</v>
      </c>
      <c r="I296" s="335" t="e">
        <v>#VALUE!</v>
      </c>
      <c r="J296" s="291" t="e">
        <v>#VALUE!</v>
      </c>
      <c r="K296" s="282" t="str">
        <v/>
      </c>
      <c r="L296" s="282" t="str">
        <v/>
      </c>
      <c r="M296" s="288" t="str" cm="1">
        <f t="array" ref="M296">IF($C296="","",_xlfn.XLOOKUP($C296&amp;M$21,#REF!&amp;#REF!,#REF!))</f>
        <v/>
      </c>
      <c r="N296" s="288" t="str" cm="1">
        <f t="array" ref="N296">IF($C296="","",_xlfn.XLOOKUP($C296&amp;N$21,#REF!&amp;#REF!,#REF!))</f>
        <v/>
      </c>
      <c r="O296" s="288" t="str" cm="1">
        <f t="array" ref="O296">IF($C296="","",_xlfn.XLOOKUP($C296&amp;O$21,#REF!&amp;#REF!,#REF!))</f>
        <v/>
      </c>
      <c r="P296" s="288" t="str" cm="1">
        <f t="array" ref="P296">IF($C296="","",_xlfn.XLOOKUP($C296&amp;P$21,#REF!&amp;#REF!,#REF!))</f>
        <v/>
      </c>
      <c r="Q296" s="288" t="str" cm="1">
        <f t="array" ref="Q296">IF($C296="","",_xlfn.XLOOKUP($C296&amp;Q$21,#REF!&amp;#REF!,#REF!))</f>
        <v/>
      </c>
      <c r="R296" s="288" t="str" cm="1">
        <f t="array" ref="R296">IF($C296="","",_xlfn.XLOOKUP($C296&amp;R$21,#REF!&amp;#REF!,#REF!))</f>
        <v/>
      </c>
      <c r="S296" s="288" t="str" cm="1">
        <f t="array" ref="S296">IF($C296="","",_xlfn.XLOOKUP($C296&amp;S$21,#REF!&amp;#REF!,#REF!))</f>
        <v/>
      </c>
      <c r="T296" s="288" t="str" cm="1">
        <f t="array" ref="T296">IF($C296="","",_xlfn.XLOOKUP($C296&amp;T$21,#REF!&amp;#REF!,#REF!))</f>
        <v/>
      </c>
      <c r="U296" s="600"/>
      <c r="V296" s="601"/>
      <c r="W296" s="308"/>
      <c r="X296" s="320" t="e">
        <f t="shared" si="33"/>
        <v>#VALUE!</v>
      </c>
      <c r="Y296" s="320" t="e">
        <f t="shared" si="34"/>
        <v>#VALUE!</v>
      </c>
      <c r="Z296" s="320" t="e">
        <f t="shared" si="35"/>
        <v>#VALUE!</v>
      </c>
      <c r="AA296" s="320" t="e">
        <f t="shared" si="30"/>
        <v>#VALUE!</v>
      </c>
      <c r="AB296" s="320" t="e">
        <f t="shared" si="31"/>
        <v>#VALUE!</v>
      </c>
      <c r="AC296" s="320" t="e">
        <f t="shared" si="32"/>
        <v>#VALUE!</v>
      </c>
    </row>
    <row r="297" spans="2:29" s="30" customFormat="1" ht="30" customHeight="1">
      <c r="B297" s="345">
        <v>276</v>
      </c>
      <c r="C297" s="302" t="str">
        <f t="array" ref="C297">IF('GRR Data'!C280="","",'GRR Data'!C280)</f>
        <v/>
      </c>
      <c r="D297" s="302" t="str">
        <f t="array" ref="D297">IF('GRR Data'!D280="","",'GRR Data'!D280)</f>
        <v/>
      </c>
      <c r="E297" s="300" t="str">
        <f t="array" ref="E297">IF('GRR Data'!G280="","",'GRR Data'!G280)</f>
        <v/>
      </c>
      <c r="F297" s="300" t="str">
        <f t="array" ref="F297">IF('GRR Data'!H280="","",'GRR Data'!H280)</f>
        <v/>
      </c>
      <c r="G297" s="300" t="str">
        <f t="array" ref="G297">IF('GRR Data'!K280="","",'GRR Data'!K280)</f>
        <v/>
      </c>
      <c r="H297" s="291" t="e">
        <v>#VALUE!</v>
      </c>
      <c r="I297" s="335" t="e">
        <v>#VALUE!</v>
      </c>
      <c r="J297" s="291" t="e">
        <v>#VALUE!</v>
      </c>
      <c r="K297" s="282" t="str">
        <v/>
      </c>
      <c r="L297" s="282" t="str">
        <v/>
      </c>
      <c r="M297" s="288" t="str" cm="1">
        <f t="array" ref="M297">IF($C297="","",_xlfn.XLOOKUP($C297&amp;M$21,#REF!&amp;#REF!,#REF!))</f>
        <v/>
      </c>
      <c r="N297" s="288" t="str" cm="1">
        <f t="array" ref="N297">IF($C297="","",_xlfn.XLOOKUP($C297&amp;N$21,#REF!&amp;#REF!,#REF!))</f>
        <v/>
      </c>
      <c r="O297" s="288" t="str" cm="1">
        <f t="array" ref="O297">IF($C297="","",_xlfn.XLOOKUP($C297&amp;O$21,#REF!&amp;#REF!,#REF!))</f>
        <v/>
      </c>
      <c r="P297" s="288" t="str" cm="1">
        <f t="array" ref="P297">IF($C297="","",_xlfn.XLOOKUP($C297&amp;P$21,#REF!&amp;#REF!,#REF!))</f>
        <v/>
      </c>
      <c r="Q297" s="288" t="str" cm="1">
        <f t="array" ref="Q297">IF($C297="","",_xlfn.XLOOKUP($C297&amp;Q$21,#REF!&amp;#REF!,#REF!))</f>
        <v/>
      </c>
      <c r="R297" s="288" t="str" cm="1">
        <f t="array" ref="R297">IF($C297="","",_xlfn.XLOOKUP($C297&amp;R$21,#REF!&amp;#REF!,#REF!))</f>
        <v/>
      </c>
      <c r="S297" s="288" t="str" cm="1">
        <f t="array" ref="S297">IF($C297="","",_xlfn.XLOOKUP($C297&amp;S$21,#REF!&amp;#REF!,#REF!))</f>
        <v/>
      </c>
      <c r="T297" s="288" t="str" cm="1">
        <f t="array" ref="T297">IF($C297="","",_xlfn.XLOOKUP($C297&amp;T$21,#REF!&amp;#REF!,#REF!))</f>
        <v/>
      </c>
      <c r="U297" s="600"/>
      <c r="V297" s="601"/>
      <c r="W297" s="308"/>
      <c r="X297" s="320" t="e">
        <f t="shared" si="33"/>
        <v>#VALUE!</v>
      </c>
      <c r="Y297" s="320" t="e">
        <f t="shared" si="34"/>
        <v>#VALUE!</v>
      </c>
      <c r="Z297" s="320" t="e">
        <f t="shared" si="35"/>
        <v>#VALUE!</v>
      </c>
      <c r="AA297" s="320" t="e">
        <f t="shared" si="30"/>
        <v>#VALUE!</v>
      </c>
      <c r="AB297" s="320" t="e">
        <f t="shared" si="31"/>
        <v>#VALUE!</v>
      </c>
      <c r="AC297" s="320" t="e">
        <f t="shared" si="32"/>
        <v>#VALUE!</v>
      </c>
    </row>
    <row r="298" spans="2:29" s="30" customFormat="1" ht="30" customHeight="1">
      <c r="B298" s="345">
        <v>277</v>
      </c>
      <c r="C298" s="302" t="str">
        <f t="array" ref="C298">IF('GRR Data'!C281="","",'GRR Data'!C281)</f>
        <v/>
      </c>
      <c r="D298" s="302" t="str">
        <f t="array" ref="D298">IF('GRR Data'!D281="","",'GRR Data'!D281)</f>
        <v/>
      </c>
      <c r="E298" s="300" t="str">
        <f t="array" ref="E298">IF('GRR Data'!G281="","",'GRR Data'!G281)</f>
        <v/>
      </c>
      <c r="F298" s="300" t="str">
        <f t="array" ref="F298">IF('GRR Data'!H281="","",'GRR Data'!H281)</f>
        <v/>
      </c>
      <c r="G298" s="300" t="str">
        <f t="array" ref="G298">IF('GRR Data'!K281="","",'GRR Data'!K281)</f>
        <v/>
      </c>
      <c r="H298" s="291" t="e">
        <v>#VALUE!</v>
      </c>
      <c r="I298" s="335" t="e">
        <v>#VALUE!</v>
      </c>
      <c r="J298" s="291" t="e">
        <v>#VALUE!</v>
      </c>
      <c r="K298" s="282" t="str">
        <v/>
      </c>
      <c r="L298" s="282" t="str">
        <v/>
      </c>
      <c r="M298" s="288" t="str" cm="1">
        <f t="array" ref="M298">IF($C298="","",_xlfn.XLOOKUP($C298&amp;M$21,#REF!&amp;#REF!,#REF!))</f>
        <v/>
      </c>
      <c r="N298" s="288" t="str" cm="1">
        <f t="array" ref="N298">IF($C298="","",_xlfn.XLOOKUP($C298&amp;N$21,#REF!&amp;#REF!,#REF!))</f>
        <v/>
      </c>
      <c r="O298" s="288" t="str" cm="1">
        <f t="array" ref="O298">IF($C298="","",_xlfn.XLOOKUP($C298&amp;O$21,#REF!&amp;#REF!,#REF!))</f>
        <v/>
      </c>
      <c r="P298" s="288" t="str" cm="1">
        <f t="array" ref="P298">IF($C298="","",_xlfn.XLOOKUP($C298&amp;P$21,#REF!&amp;#REF!,#REF!))</f>
        <v/>
      </c>
      <c r="Q298" s="288" t="str" cm="1">
        <f t="array" ref="Q298">IF($C298="","",_xlfn.XLOOKUP($C298&amp;Q$21,#REF!&amp;#REF!,#REF!))</f>
        <v/>
      </c>
      <c r="R298" s="288" t="str" cm="1">
        <f t="array" ref="R298">IF($C298="","",_xlfn.XLOOKUP($C298&amp;R$21,#REF!&amp;#REF!,#REF!))</f>
        <v/>
      </c>
      <c r="S298" s="288" t="str" cm="1">
        <f t="array" ref="S298">IF($C298="","",_xlfn.XLOOKUP($C298&amp;S$21,#REF!&amp;#REF!,#REF!))</f>
        <v/>
      </c>
      <c r="T298" s="288" t="str" cm="1">
        <f t="array" ref="T298">IF($C298="","",_xlfn.XLOOKUP($C298&amp;T$21,#REF!&amp;#REF!,#REF!))</f>
        <v/>
      </c>
      <c r="U298" s="600"/>
      <c r="V298" s="601"/>
      <c r="W298" s="308"/>
      <c r="X298" s="320" t="e">
        <f t="shared" si="33"/>
        <v>#VALUE!</v>
      </c>
      <c r="Y298" s="320" t="e">
        <f t="shared" si="34"/>
        <v>#VALUE!</v>
      </c>
      <c r="Z298" s="320" t="e">
        <f t="shared" si="35"/>
        <v>#VALUE!</v>
      </c>
      <c r="AA298" s="320" t="e">
        <f t="shared" si="30"/>
        <v>#VALUE!</v>
      </c>
      <c r="AB298" s="320" t="e">
        <f t="shared" si="31"/>
        <v>#VALUE!</v>
      </c>
      <c r="AC298" s="320" t="e">
        <f t="shared" si="32"/>
        <v>#VALUE!</v>
      </c>
    </row>
    <row r="299" spans="2:29" s="30" customFormat="1" ht="30" customHeight="1">
      <c r="B299" s="345">
        <v>278</v>
      </c>
      <c r="C299" s="302" t="str">
        <f t="array" ref="C299">IF('GRR Data'!C282="","",'GRR Data'!C282)</f>
        <v/>
      </c>
      <c r="D299" s="302" t="str">
        <f t="array" ref="D299">IF('GRR Data'!D282="","",'GRR Data'!D282)</f>
        <v/>
      </c>
      <c r="E299" s="300" t="str">
        <f t="array" ref="E299">IF('GRR Data'!G282="","",'GRR Data'!G282)</f>
        <v/>
      </c>
      <c r="F299" s="300" t="str">
        <f t="array" ref="F299">IF('GRR Data'!H282="","",'GRR Data'!H282)</f>
        <v/>
      </c>
      <c r="G299" s="300" t="str">
        <f t="array" ref="G299">IF('GRR Data'!K282="","",'GRR Data'!K282)</f>
        <v/>
      </c>
      <c r="H299" s="291" t="e">
        <v>#VALUE!</v>
      </c>
      <c r="I299" s="335" t="e">
        <v>#VALUE!</v>
      </c>
      <c r="J299" s="291" t="e">
        <v>#VALUE!</v>
      </c>
      <c r="K299" s="282" t="str">
        <v/>
      </c>
      <c r="L299" s="282" t="str">
        <v/>
      </c>
      <c r="M299" s="288" t="str" cm="1">
        <f t="array" ref="M299">IF($C299="","",_xlfn.XLOOKUP($C299&amp;M$21,#REF!&amp;#REF!,#REF!))</f>
        <v/>
      </c>
      <c r="N299" s="288" t="str" cm="1">
        <f t="array" ref="N299">IF($C299="","",_xlfn.XLOOKUP($C299&amp;N$21,#REF!&amp;#REF!,#REF!))</f>
        <v/>
      </c>
      <c r="O299" s="288" t="str" cm="1">
        <f t="array" ref="O299">IF($C299="","",_xlfn.XLOOKUP($C299&amp;O$21,#REF!&amp;#REF!,#REF!))</f>
        <v/>
      </c>
      <c r="P299" s="288" t="str" cm="1">
        <f t="array" ref="P299">IF($C299="","",_xlfn.XLOOKUP($C299&amp;P$21,#REF!&amp;#REF!,#REF!))</f>
        <v/>
      </c>
      <c r="Q299" s="288" t="str" cm="1">
        <f t="array" ref="Q299">IF($C299="","",_xlfn.XLOOKUP($C299&amp;Q$21,#REF!&amp;#REF!,#REF!))</f>
        <v/>
      </c>
      <c r="R299" s="288" t="str" cm="1">
        <f t="array" ref="R299">IF($C299="","",_xlfn.XLOOKUP($C299&amp;R$21,#REF!&amp;#REF!,#REF!))</f>
        <v/>
      </c>
      <c r="S299" s="288" t="str" cm="1">
        <f t="array" ref="S299">IF($C299="","",_xlfn.XLOOKUP($C299&amp;S$21,#REF!&amp;#REF!,#REF!))</f>
        <v/>
      </c>
      <c r="T299" s="288" t="str" cm="1">
        <f t="array" ref="T299">IF($C299="","",_xlfn.XLOOKUP($C299&amp;T$21,#REF!&amp;#REF!,#REF!))</f>
        <v/>
      </c>
      <c r="U299" s="600"/>
      <c r="V299" s="601"/>
      <c r="W299" s="308"/>
      <c r="X299" s="320" t="e">
        <f t="shared" si="33"/>
        <v>#VALUE!</v>
      </c>
      <c r="Y299" s="320" t="e">
        <f t="shared" si="34"/>
        <v>#VALUE!</v>
      </c>
      <c r="Z299" s="320" t="e">
        <f t="shared" si="35"/>
        <v>#VALUE!</v>
      </c>
      <c r="AA299" s="320" t="e">
        <f t="shared" si="30"/>
        <v>#VALUE!</v>
      </c>
      <c r="AB299" s="320" t="e">
        <f t="shared" si="31"/>
        <v>#VALUE!</v>
      </c>
      <c r="AC299" s="320" t="e">
        <f t="shared" si="32"/>
        <v>#VALUE!</v>
      </c>
    </row>
    <row r="300" spans="2:29" s="30" customFormat="1" ht="30" customHeight="1">
      <c r="B300" s="345">
        <v>279</v>
      </c>
      <c r="C300" s="302" t="str">
        <f t="array" ref="C300">IF('GRR Data'!C283="","",'GRR Data'!C283)</f>
        <v/>
      </c>
      <c r="D300" s="302" t="str">
        <f t="array" ref="D300">IF('GRR Data'!D283="","",'GRR Data'!D283)</f>
        <v/>
      </c>
      <c r="E300" s="300" t="str">
        <f t="array" ref="E300">IF('GRR Data'!G283="","",'GRR Data'!G283)</f>
        <v/>
      </c>
      <c r="F300" s="300" t="str">
        <f t="array" ref="F300">IF('GRR Data'!H283="","",'GRR Data'!H283)</f>
        <v/>
      </c>
      <c r="G300" s="300" t="str">
        <f t="array" ref="G300">IF('GRR Data'!K283="","",'GRR Data'!K283)</f>
        <v/>
      </c>
      <c r="H300" s="291" t="e">
        <v>#VALUE!</v>
      </c>
      <c r="I300" s="335" t="e">
        <v>#VALUE!</v>
      </c>
      <c r="J300" s="291" t="e">
        <v>#VALUE!</v>
      </c>
      <c r="K300" s="282" t="str">
        <v/>
      </c>
      <c r="L300" s="282" t="str">
        <v/>
      </c>
      <c r="M300" s="288" t="str" cm="1">
        <f t="array" ref="M300">IF($C300="","",_xlfn.XLOOKUP($C300&amp;M$21,#REF!&amp;#REF!,#REF!))</f>
        <v/>
      </c>
      <c r="N300" s="288" t="str" cm="1">
        <f t="array" ref="N300">IF($C300="","",_xlfn.XLOOKUP($C300&amp;N$21,#REF!&amp;#REF!,#REF!))</f>
        <v/>
      </c>
      <c r="O300" s="288" t="str" cm="1">
        <f t="array" ref="O300">IF($C300="","",_xlfn.XLOOKUP($C300&amp;O$21,#REF!&amp;#REF!,#REF!))</f>
        <v/>
      </c>
      <c r="P300" s="288" t="str" cm="1">
        <f t="array" ref="P300">IF($C300="","",_xlfn.XLOOKUP($C300&amp;P$21,#REF!&amp;#REF!,#REF!))</f>
        <v/>
      </c>
      <c r="Q300" s="288" t="str" cm="1">
        <f t="array" ref="Q300">IF($C300="","",_xlfn.XLOOKUP($C300&amp;Q$21,#REF!&amp;#REF!,#REF!))</f>
        <v/>
      </c>
      <c r="R300" s="288" t="str" cm="1">
        <f t="array" ref="R300">IF($C300="","",_xlfn.XLOOKUP($C300&amp;R$21,#REF!&amp;#REF!,#REF!))</f>
        <v/>
      </c>
      <c r="S300" s="288" t="str" cm="1">
        <f t="array" ref="S300">IF($C300="","",_xlfn.XLOOKUP($C300&amp;S$21,#REF!&amp;#REF!,#REF!))</f>
        <v/>
      </c>
      <c r="T300" s="288" t="str" cm="1">
        <f t="array" ref="T300">IF($C300="","",_xlfn.XLOOKUP($C300&amp;T$21,#REF!&amp;#REF!,#REF!))</f>
        <v/>
      </c>
      <c r="U300" s="600"/>
      <c r="V300" s="601"/>
      <c r="W300" s="308"/>
      <c r="X300" s="320" t="e">
        <f t="shared" si="33"/>
        <v>#VALUE!</v>
      </c>
      <c r="Y300" s="320" t="e">
        <f t="shared" si="34"/>
        <v>#VALUE!</v>
      </c>
      <c r="Z300" s="320" t="e">
        <f t="shared" si="35"/>
        <v>#VALUE!</v>
      </c>
      <c r="AA300" s="320" t="e">
        <f t="shared" si="30"/>
        <v>#VALUE!</v>
      </c>
      <c r="AB300" s="320" t="e">
        <f t="shared" si="31"/>
        <v>#VALUE!</v>
      </c>
      <c r="AC300" s="320" t="e">
        <f t="shared" si="32"/>
        <v>#VALUE!</v>
      </c>
    </row>
    <row r="301" spans="2:29" s="30" customFormat="1" ht="30" customHeight="1">
      <c r="B301" s="345">
        <v>280</v>
      </c>
      <c r="C301" s="302" t="str">
        <f t="array" ref="C301">IF('GRR Data'!C284="","",'GRR Data'!C284)</f>
        <v/>
      </c>
      <c r="D301" s="302" t="str">
        <f t="array" ref="D301">IF('GRR Data'!D284="","",'GRR Data'!D284)</f>
        <v/>
      </c>
      <c r="E301" s="300" t="str">
        <f t="array" ref="E301">IF('GRR Data'!G284="","",'GRR Data'!G284)</f>
        <v/>
      </c>
      <c r="F301" s="300" t="str">
        <f t="array" ref="F301">IF('GRR Data'!H284="","",'GRR Data'!H284)</f>
        <v/>
      </c>
      <c r="G301" s="300" t="str">
        <f t="array" ref="G301">IF('GRR Data'!K284="","",'GRR Data'!K284)</f>
        <v/>
      </c>
      <c r="H301" s="291" t="e">
        <v>#VALUE!</v>
      </c>
      <c r="I301" s="335" t="e">
        <v>#VALUE!</v>
      </c>
      <c r="J301" s="291" t="e">
        <v>#VALUE!</v>
      </c>
      <c r="K301" s="282" t="str">
        <v/>
      </c>
      <c r="L301" s="282" t="str">
        <v/>
      </c>
      <c r="M301" s="288" t="str" cm="1">
        <f t="array" ref="M301">IF($C301="","",_xlfn.XLOOKUP($C301&amp;M$21,#REF!&amp;#REF!,#REF!))</f>
        <v/>
      </c>
      <c r="N301" s="288" t="str" cm="1">
        <f t="array" ref="N301">IF($C301="","",_xlfn.XLOOKUP($C301&amp;N$21,#REF!&amp;#REF!,#REF!))</f>
        <v/>
      </c>
      <c r="O301" s="288" t="str" cm="1">
        <f t="array" ref="O301">IF($C301="","",_xlfn.XLOOKUP($C301&amp;O$21,#REF!&amp;#REF!,#REF!))</f>
        <v/>
      </c>
      <c r="P301" s="288" t="str" cm="1">
        <f t="array" ref="P301">IF($C301="","",_xlfn.XLOOKUP($C301&amp;P$21,#REF!&amp;#REF!,#REF!))</f>
        <v/>
      </c>
      <c r="Q301" s="288" t="str" cm="1">
        <f t="array" ref="Q301">IF($C301="","",_xlfn.XLOOKUP($C301&amp;Q$21,#REF!&amp;#REF!,#REF!))</f>
        <v/>
      </c>
      <c r="R301" s="288" t="str" cm="1">
        <f t="array" ref="R301">IF($C301="","",_xlfn.XLOOKUP($C301&amp;R$21,#REF!&amp;#REF!,#REF!))</f>
        <v/>
      </c>
      <c r="S301" s="288" t="str" cm="1">
        <f t="array" ref="S301">IF($C301="","",_xlfn.XLOOKUP($C301&amp;S$21,#REF!&amp;#REF!,#REF!))</f>
        <v/>
      </c>
      <c r="T301" s="288" t="str" cm="1">
        <f t="array" ref="T301">IF($C301="","",_xlfn.XLOOKUP($C301&amp;T$21,#REF!&amp;#REF!,#REF!))</f>
        <v/>
      </c>
      <c r="U301" s="600"/>
      <c r="V301" s="601"/>
      <c r="W301" s="308"/>
      <c r="X301" s="320" t="e">
        <f t="shared" si="33"/>
        <v>#VALUE!</v>
      </c>
      <c r="Y301" s="320" t="e">
        <f t="shared" si="34"/>
        <v>#VALUE!</v>
      </c>
      <c r="Z301" s="320" t="e">
        <f t="shared" si="35"/>
        <v>#VALUE!</v>
      </c>
      <c r="AA301" s="320" t="e">
        <f t="shared" si="30"/>
        <v>#VALUE!</v>
      </c>
      <c r="AB301" s="320" t="e">
        <f t="shared" si="31"/>
        <v>#VALUE!</v>
      </c>
      <c r="AC301" s="320" t="e">
        <f t="shared" si="32"/>
        <v>#VALUE!</v>
      </c>
    </row>
    <row r="302" spans="2:29" s="30" customFormat="1" ht="30" customHeight="1">
      <c r="B302" s="345">
        <v>281</v>
      </c>
      <c r="C302" s="302" t="str">
        <f t="array" ref="C302">IF('GRR Data'!C285="","",'GRR Data'!C285)</f>
        <v/>
      </c>
      <c r="D302" s="302" t="str">
        <f t="array" ref="D302">IF('GRR Data'!D285="","",'GRR Data'!D285)</f>
        <v/>
      </c>
      <c r="E302" s="300" t="str">
        <f t="array" ref="E302">IF('GRR Data'!G285="","",'GRR Data'!G285)</f>
        <v/>
      </c>
      <c r="F302" s="300" t="str">
        <f t="array" ref="F302">IF('GRR Data'!H285="","",'GRR Data'!H285)</f>
        <v/>
      </c>
      <c r="G302" s="300" t="str">
        <f t="array" ref="G302">IF('GRR Data'!K285="","",'GRR Data'!K285)</f>
        <v/>
      </c>
      <c r="H302" s="291" t="e">
        <v>#VALUE!</v>
      </c>
      <c r="I302" s="335" t="e">
        <v>#VALUE!</v>
      </c>
      <c r="J302" s="291" t="e">
        <v>#VALUE!</v>
      </c>
      <c r="K302" s="282" t="str">
        <v/>
      </c>
      <c r="L302" s="282" t="str">
        <v/>
      </c>
      <c r="M302" s="288" t="str" cm="1">
        <f t="array" ref="M302">IF($C302="","",_xlfn.XLOOKUP($C302&amp;M$21,#REF!&amp;#REF!,#REF!))</f>
        <v/>
      </c>
      <c r="N302" s="288" t="str" cm="1">
        <f t="array" ref="N302">IF($C302="","",_xlfn.XLOOKUP($C302&amp;N$21,#REF!&amp;#REF!,#REF!))</f>
        <v/>
      </c>
      <c r="O302" s="288" t="str" cm="1">
        <f t="array" ref="O302">IF($C302="","",_xlfn.XLOOKUP($C302&amp;O$21,#REF!&amp;#REF!,#REF!))</f>
        <v/>
      </c>
      <c r="P302" s="288" t="str" cm="1">
        <f t="array" ref="P302">IF($C302="","",_xlfn.XLOOKUP($C302&amp;P$21,#REF!&amp;#REF!,#REF!))</f>
        <v/>
      </c>
      <c r="Q302" s="288" t="str" cm="1">
        <f t="array" ref="Q302">IF($C302="","",_xlfn.XLOOKUP($C302&amp;Q$21,#REF!&amp;#REF!,#REF!))</f>
        <v/>
      </c>
      <c r="R302" s="288" t="str" cm="1">
        <f t="array" ref="R302">IF($C302="","",_xlfn.XLOOKUP($C302&amp;R$21,#REF!&amp;#REF!,#REF!))</f>
        <v/>
      </c>
      <c r="S302" s="288" t="str" cm="1">
        <f t="array" ref="S302">IF($C302="","",_xlfn.XLOOKUP($C302&amp;S$21,#REF!&amp;#REF!,#REF!))</f>
        <v/>
      </c>
      <c r="T302" s="288" t="str" cm="1">
        <f t="array" ref="T302">IF($C302="","",_xlfn.XLOOKUP($C302&amp;T$21,#REF!&amp;#REF!,#REF!))</f>
        <v/>
      </c>
      <c r="U302" s="600"/>
      <c r="V302" s="601"/>
      <c r="W302" s="308"/>
      <c r="X302" s="320" t="e">
        <f t="shared" si="33"/>
        <v>#VALUE!</v>
      </c>
      <c r="Y302" s="320" t="e">
        <f t="shared" si="34"/>
        <v>#VALUE!</v>
      </c>
      <c r="Z302" s="320" t="e">
        <f t="shared" si="35"/>
        <v>#VALUE!</v>
      </c>
      <c r="AA302" s="320" t="e">
        <f t="shared" si="30"/>
        <v>#VALUE!</v>
      </c>
      <c r="AB302" s="320" t="e">
        <f t="shared" si="31"/>
        <v>#VALUE!</v>
      </c>
      <c r="AC302" s="320" t="e">
        <f t="shared" si="32"/>
        <v>#VALUE!</v>
      </c>
    </row>
    <row r="303" spans="2:29" s="30" customFormat="1" ht="30" customHeight="1">
      <c r="B303" s="345">
        <v>282</v>
      </c>
      <c r="C303" s="302" t="str">
        <f t="array" ref="C303">IF('GRR Data'!C286="","",'GRR Data'!C286)</f>
        <v/>
      </c>
      <c r="D303" s="302" t="str">
        <f t="array" ref="D303">IF('GRR Data'!D286="","",'GRR Data'!D286)</f>
        <v/>
      </c>
      <c r="E303" s="300" t="str">
        <f t="array" ref="E303">IF('GRR Data'!G286="","",'GRR Data'!G286)</f>
        <v/>
      </c>
      <c r="F303" s="300" t="str">
        <f t="array" ref="F303">IF('GRR Data'!H286="","",'GRR Data'!H286)</f>
        <v/>
      </c>
      <c r="G303" s="300" t="str">
        <f t="array" ref="G303">IF('GRR Data'!K286="","",'GRR Data'!K286)</f>
        <v/>
      </c>
      <c r="H303" s="291" t="e">
        <v>#VALUE!</v>
      </c>
      <c r="I303" s="335" t="e">
        <v>#VALUE!</v>
      </c>
      <c r="J303" s="291" t="e">
        <v>#VALUE!</v>
      </c>
      <c r="K303" s="282" t="str">
        <v/>
      </c>
      <c r="L303" s="282" t="str">
        <v/>
      </c>
      <c r="M303" s="288" t="str" cm="1">
        <f t="array" ref="M303">IF($C303="","",_xlfn.XLOOKUP($C303&amp;M$21,#REF!&amp;#REF!,#REF!))</f>
        <v/>
      </c>
      <c r="N303" s="288" t="str" cm="1">
        <f t="array" ref="N303">IF($C303="","",_xlfn.XLOOKUP($C303&amp;N$21,#REF!&amp;#REF!,#REF!))</f>
        <v/>
      </c>
      <c r="O303" s="288" t="str" cm="1">
        <f t="array" ref="O303">IF($C303="","",_xlfn.XLOOKUP($C303&amp;O$21,#REF!&amp;#REF!,#REF!))</f>
        <v/>
      </c>
      <c r="P303" s="288" t="str" cm="1">
        <f t="array" ref="P303">IF($C303="","",_xlfn.XLOOKUP($C303&amp;P$21,#REF!&amp;#REF!,#REF!))</f>
        <v/>
      </c>
      <c r="Q303" s="288" t="str" cm="1">
        <f t="array" ref="Q303">IF($C303="","",_xlfn.XLOOKUP($C303&amp;Q$21,#REF!&amp;#REF!,#REF!))</f>
        <v/>
      </c>
      <c r="R303" s="288" t="str" cm="1">
        <f t="array" ref="R303">IF($C303="","",_xlfn.XLOOKUP($C303&amp;R$21,#REF!&amp;#REF!,#REF!))</f>
        <v/>
      </c>
      <c r="S303" s="288" t="str" cm="1">
        <f t="array" ref="S303">IF($C303="","",_xlfn.XLOOKUP($C303&amp;S$21,#REF!&amp;#REF!,#REF!))</f>
        <v/>
      </c>
      <c r="T303" s="288" t="str" cm="1">
        <f t="array" ref="T303">IF($C303="","",_xlfn.XLOOKUP($C303&amp;T$21,#REF!&amp;#REF!,#REF!))</f>
        <v/>
      </c>
      <c r="U303" s="600"/>
      <c r="V303" s="601"/>
      <c r="W303" s="308"/>
      <c r="X303" s="320" t="e">
        <f t="shared" si="33"/>
        <v>#VALUE!</v>
      </c>
      <c r="Y303" s="320" t="e">
        <f t="shared" si="34"/>
        <v>#VALUE!</v>
      </c>
      <c r="Z303" s="320" t="e">
        <f t="shared" si="35"/>
        <v>#VALUE!</v>
      </c>
      <c r="AA303" s="320" t="e">
        <f t="shared" si="30"/>
        <v>#VALUE!</v>
      </c>
      <c r="AB303" s="320" t="e">
        <f t="shared" si="31"/>
        <v>#VALUE!</v>
      </c>
      <c r="AC303" s="320" t="e">
        <f t="shared" si="32"/>
        <v>#VALUE!</v>
      </c>
    </row>
    <row r="304" spans="2:29" s="30" customFormat="1" ht="30" customHeight="1">
      <c r="B304" s="345">
        <v>283</v>
      </c>
      <c r="C304" s="302" t="str">
        <f t="array" ref="C304">IF('GRR Data'!C287="","",'GRR Data'!C287)</f>
        <v/>
      </c>
      <c r="D304" s="302" t="str">
        <f t="array" ref="D304">IF('GRR Data'!D287="","",'GRR Data'!D287)</f>
        <v/>
      </c>
      <c r="E304" s="300" t="str">
        <f t="array" ref="E304">IF('GRR Data'!G287="","",'GRR Data'!G287)</f>
        <v/>
      </c>
      <c r="F304" s="300" t="str">
        <f t="array" ref="F304">IF('GRR Data'!H287="","",'GRR Data'!H287)</f>
        <v/>
      </c>
      <c r="G304" s="300" t="str">
        <f t="array" ref="G304">IF('GRR Data'!K287="","",'GRR Data'!K287)</f>
        <v/>
      </c>
      <c r="H304" s="291" t="e">
        <v>#VALUE!</v>
      </c>
      <c r="I304" s="335" t="e">
        <v>#VALUE!</v>
      </c>
      <c r="J304" s="291" t="e">
        <v>#VALUE!</v>
      </c>
      <c r="K304" s="282" t="str">
        <v/>
      </c>
      <c r="L304" s="282" t="str">
        <v/>
      </c>
      <c r="M304" s="288" t="str" cm="1">
        <f t="array" ref="M304">IF($C304="","",_xlfn.XLOOKUP($C304&amp;M$21,#REF!&amp;#REF!,#REF!))</f>
        <v/>
      </c>
      <c r="N304" s="288" t="str" cm="1">
        <f t="array" ref="N304">IF($C304="","",_xlfn.XLOOKUP($C304&amp;N$21,#REF!&amp;#REF!,#REF!))</f>
        <v/>
      </c>
      <c r="O304" s="288" t="str" cm="1">
        <f t="array" ref="O304">IF($C304="","",_xlfn.XLOOKUP($C304&amp;O$21,#REF!&amp;#REF!,#REF!))</f>
        <v/>
      </c>
      <c r="P304" s="288" t="str" cm="1">
        <f t="array" ref="P304">IF($C304="","",_xlfn.XLOOKUP($C304&amp;P$21,#REF!&amp;#REF!,#REF!))</f>
        <v/>
      </c>
      <c r="Q304" s="288" t="str" cm="1">
        <f t="array" ref="Q304">IF($C304="","",_xlfn.XLOOKUP($C304&amp;Q$21,#REF!&amp;#REF!,#REF!))</f>
        <v/>
      </c>
      <c r="R304" s="288" t="str" cm="1">
        <f t="array" ref="R304">IF($C304="","",_xlfn.XLOOKUP($C304&amp;R$21,#REF!&amp;#REF!,#REF!))</f>
        <v/>
      </c>
      <c r="S304" s="288" t="str" cm="1">
        <f t="array" ref="S304">IF($C304="","",_xlfn.XLOOKUP($C304&amp;S$21,#REF!&amp;#REF!,#REF!))</f>
        <v/>
      </c>
      <c r="T304" s="288" t="str" cm="1">
        <f t="array" ref="T304">IF($C304="","",_xlfn.XLOOKUP($C304&amp;T$21,#REF!&amp;#REF!,#REF!))</f>
        <v/>
      </c>
      <c r="U304" s="600"/>
      <c r="V304" s="601"/>
      <c r="W304" s="308"/>
      <c r="X304" s="320" t="e">
        <f t="shared" si="33"/>
        <v>#VALUE!</v>
      </c>
      <c r="Y304" s="320" t="e">
        <f t="shared" si="34"/>
        <v>#VALUE!</v>
      </c>
      <c r="Z304" s="320" t="e">
        <f t="shared" si="35"/>
        <v>#VALUE!</v>
      </c>
      <c r="AA304" s="320" t="e">
        <f t="shared" ref="AA304:AA321" si="36">IF(X304="","",X304/2)</f>
        <v>#VALUE!</v>
      </c>
      <c r="AB304" s="320" t="e">
        <f t="shared" ref="AB304:AB321" si="37">IF(Y304="","",Y304/2)</f>
        <v>#VALUE!</v>
      </c>
      <c r="AC304" s="320" t="e">
        <f t="shared" ref="AC304:AC321" si="38">IF(Z304="","",Z304/2)</f>
        <v>#VALUE!</v>
      </c>
    </row>
    <row r="305" spans="2:29" s="30" customFormat="1" ht="30" customHeight="1">
      <c r="B305" s="345">
        <v>284</v>
      </c>
      <c r="C305" s="302" t="str">
        <f t="array" ref="C305">IF('GRR Data'!C288="","",'GRR Data'!C288)</f>
        <v/>
      </c>
      <c r="D305" s="302" t="str">
        <f t="array" ref="D305">IF('GRR Data'!D288="","",'GRR Data'!D288)</f>
        <v/>
      </c>
      <c r="E305" s="300" t="str">
        <f t="array" ref="E305">IF('GRR Data'!G288="","",'GRR Data'!G288)</f>
        <v/>
      </c>
      <c r="F305" s="300" t="str">
        <f t="array" ref="F305">IF('GRR Data'!H288="","",'GRR Data'!H288)</f>
        <v/>
      </c>
      <c r="G305" s="300" t="str">
        <f t="array" ref="G305">IF('GRR Data'!K288="","",'GRR Data'!K288)</f>
        <v/>
      </c>
      <c r="H305" s="291" t="e">
        <v>#VALUE!</v>
      </c>
      <c r="I305" s="335" t="e">
        <v>#VALUE!</v>
      </c>
      <c r="J305" s="291" t="e">
        <v>#VALUE!</v>
      </c>
      <c r="K305" s="282" t="str">
        <v/>
      </c>
      <c r="L305" s="282" t="str">
        <v/>
      </c>
      <c r="M305" s="288" t="str" cm="1">
        <f t="array" ref="M305">IF($C305="","",_xlfn.XLOOKUP($C305&amp;M$21,#REF!&amp;#REF!,#REF!))</f>
        <v/>
      </c>
      <c r="N305" s="288" t="str" cm="1">
        <f t="array" ref="N305">IF($C305="","",_xlfn.XLOOKUP($C305&amp;N$21,#REF!&amp;#REF!,#REF!))</f>
        <v/>
      </c>
      <c r="O305" s="288" t="str" cm="1">
        <f t="array" ref="O305">IF($C305="","",_xlfn.XLOOKUP($C305&amp;O$21,#REF!&amp;#REF!,#REF!))</f>
        <v/>
      </c>
      <c r="P305" s="288" t="str" cm="1">
        <f t="array" ref="P305">IF($C305="","",_xlfn.XLOOKUP($C305&amp;P$21,#REF!&amp;#REF!,#REF!))</f>
        <v/>
      </c>
      <c r="Q305" s="288" t="str" cm="1">
        <f t="array" ref="Q305">IF($C305="","",_xlfn.XLOOKUP($C305&amp;Q$21,#REF!&amp;#REF!,#REF!))</f>
        <v/>
      </c>
      <c r="R305" s="288" t="str" cm="1">
        <f t="array" ref="R305">IF($C305="","",_xlfn.XLOOKUP($C305&amp;R$21,#REF!&amp;#REF!,#REF!))</f>
        <v/>
      </c>
      <c r="S305" s="288" t="str" cm="1">
        <f t="array" ref="S305">IF($C305="","",_xlfn.XLOOKUP($C305&amp;S$21,#REF!&amp;#REF!,#REF!))</f>
        <v/>
      </c>
      <c r="T305" s="288" t="str" cm="1">
        <f t="array" ref="T305">IF($C305="","",_xlfn.XLOOKUP($C305&amp;T$21,#REF!&amp;#REF!,#REF!))</f>
        <v/>
      </c>
      <c r="U305" s="600"/>
      <c r="V305" s="601"/>
      <c r="W305" s="308"/>
      <c r="X305" s="320" t="e">
        <f t="shared" si="33"/>
        <v>#VALUE!</v>
      </c>
      <c r="Y305" s="320" t="e">
        <f t="shared" si="34"/>
        <v>#VALUE!</v>
      </c>
      <c r="Z305" s="320" t="e">
        <f t="shared" si="35"/>
        <v>#VALUE!</v>
      </c>
      <c r="AA305" s="320" t="e">
        <f t="shared" si="36"/>
        <v>#VALUE!</v>
      </c>
      <c r="AB305" s="320" t="e">
        <f t="shared" si="37"/>
        <v>#VALUE!</v>
      </c>
      <c r="AC305" s="320" t="e">
        <f t="shared" si="38"/>
        <v>#VALUE!</v>
      </c>
    </row>
    <row r="306" spans="2:29" s="30" customFormat="1" ht="30" customHeight="1">
      <c r="B306" s="345">
        <v>285</v>
      </c>
      <c r="C306" s="302" t="str">
        <f t="array" ref="C306">IF('GRR Data'!C289="","",'GRR Data'!C289)</f>
        <v/>
      </c>
      <c r="D306" s="302" t="str">
        <f t="array" ref="D306">IF('GRR Data'!D289="","",'GRR Data'!D289)</f>
        <v/>
      </c>
      <c r="E306" s="300" t="str">
        <f t="array" ref="E306">IF('GRR Data'!G289="","",'GRR Data'!G289)</f>
        <v/>
      </c>
      <c r="F306" s="300" t="str">
        <f t="array" ref="F306">IF('GRR Data'!H289="","",'GRR Data'!H289)</f>
        <v/>
      </c>
      <c r="G306" s="300" t="str">
        <f t="array" ref="G306">IF('GRR Data'!K289="","",'GRR Data'!K289)</f>
        <v/>
      </c>
      <c r="H306" s="291" t="e">
        <v>#VALUE!</v>
      </c>
      <c r="I306" s="335" t="e">
        <v>#VALUE!</v>
      </c>
      <c r="J306" s="291" t="e">
        <v>#VALUE!</v>
      </c>
      <c r="K306" s="282" t="str">
        <v/>
      </c>
      <c r="L306" s="282" t="str">
        <v/>
      </c>
      <c r="M306" s="288" t="str" cm="1">
        <f t="array" ref="M306">IF($C306="","",_xlfn.XLOOKUP($C306&amp;M$21,#REF!&amp;#REF!,#REF!))</f>
        <v/>
      </c>
      <c r="N306" s="288" t="str" cm="1">
        <f t="array" ref="N306">IF($C306="","",_xlfn.XLOOKUP($C306&amp;N$21,#REF!&amp;#REF!,#REF!))</f>
        <v/>
      </c>
      <c r="O306" s="288" t="str" cm="1">
        <f t="array" ref="O306">IF($C306="","",_xlfn.XLOOKUP($C306&amp;O$21,#REF!&amp;#REF!,#REF!))</f>
        <v/>
      </c>
      <c r="P306" s="288" t="str" cm="1">
        <f t="array" ref="P306">IF($C306="","",_xlfn.XLOOKUP($C306&amp;P$21,#REF!&amp;#REF!,#REF!))</f>
        <v/>
      </c>
      <c r="Q306" s="288" t="str" cm="1">
        <f t="array" ref="Q306">IF($C306="","",_xlfn.XLOOKUP($C306&amp;Q$21,#REF!&amp;#REF!,#REF!))</f>
        <v/>
      </c>
      <c r="R306" s="288" t="str" cm="1">
        <f t="array" ref="R306">IF($C306="","",_xlfn.XLOOKUP($C306&amp;R$21,#REF!&amp;#REF!,#REF!))</f>
        <v/>
      </c>
      <c r="S306" s="288" t="str" cm="1">
        <f t="array" ref="S306">IF($C306="","",_xlfn.XLOOKUP($C306&amp;S$21,#REF!&amp;#REF!,#REF!))</f>
        <v/>
      </c>
      <c r="T306" s="288" t="str" cm="1">
        <f t="array" ref="T306">IF($C306="","",_xlfn.XLOOKUP($C306&amp;T$21,#REF!&amp;#REF!,#REF!))</f>
        <v/>
      </c>
      <c r="U306" s="600"/>
      <c r="V306" s="601"/>
      <c r="W306" s="308"/>
      <c r="X306" s="320" t="e">
        <f t="shared" si="33"/>
        <v>#VALUE!</v>
      </c>
      <c r="Y306" s="320" t="e">
        <f t="shared" si="34"/>
        <v>#VALUE!</v>
      </c>
      <c r="Z306" s="320" t="e">
        <f t="shared" si="35"/>
        <v>#VALUE!</v>
      </c>
      <c r="AA306" s="320" t="e">
        <f t="shared" si="36"/>
        <v>#VALUE!</v>
      </c>
      <c r="AB306" s="320" t="e">
        <f t="shared" si="37"/>
        <v>#VALUE!</v>
      </c>
      <c r="AC306" s="320" t="e">
        <f t="shared" si="38"/>
        <v>#VALUE!</v>
      </c>
    </row>
    <row r="307" spans="2:29" s="30" customFormat="1" ht="30" customHeight="1">
      <c r="B307" s="345">
        <v>286</v>
      </c>
      <c r="C307" s="302" t="str">
        <f t="array" ref="C307">IF('GRR Data'!C290="","",'GRR Data'!C290)</f>
        <v/>
      </c>
      <c r="D307" s="302" t="str">
        <f t="array" ref="D307">IF('GRR Data'!D290="","",'GRR Data'!D290)</f>
        <v/>
      </c>
      <c r="E307" s="300" t="str">
        <f t="array" ref="E307">IF('GRR Data'!G290="","",'GRR Data'!G290)</f>
        <v/>
      </c>
      <c r="F307" s="300" t="str">
        <f t="array" ref="F307">IF('GRR Data'!H290="","",'GRR Data'!H290)</f>
        <v/>
      </c>
      <c r="G307" s="300" t="str">
        <f t="array" ref="G307">IF('GRR Data'!K290="","",'GRR Data'!K290)</f>
        <v/>
      </c>
      <c r="H307" s="291" t="e">
        <v>#VALUE!</v>
      </c>
      <c r="I307" s="335" t="e">
        <v>#VALUE!</v>
      </c>
      <c r="J307" s="291" t="e">
        <v>#VALUE!</v>
      </c>
      <c r="K307" s="282" t="str">
        <v/>
      </c>
      <c r="L307" s="282" t="str">
        <v/>
      </c>
      <c r="M307" s="288" t="str" cm="1">
        <f t="array" ref="M307">IF($C307="","",_xlfn.XLOOKUP($C307&amp;M$21,#REF!&amp;#REF!,#REF!))</f>
        <v/>
      </c>
      <c r="N307" s="288" t="str" cm="1">
        <f t="array" ref="N307">IF($C307="","",_xlfn.XLOOKUP($C307&amp;N$21,#REF!&amp;#REF!,#REF!))</f>
        <v/>
      </c>
      <c r="O307" s="288" t="str" cm="1">
        <f t="array" ref="O307">IF($C307="","",_xlfn.XLOOKUP($C307&amp;O$21,#REF!&amp;#REF!,#REF!))</f>
        <v/>
      </c>
      <c r="P307" s="288" t="str" cm="1">
        <f t="array" ref="P307">IF($C307="","",_xlfn.XLOOKUP($C307&amp;P$21,#REF!&amp;#REF!,#REF!))</f>
        <v/>
      </c>
      <c r="Q307" s="288" t="str" cm="1">
        <f t="array" ref="Q307">IF($C307="","",_xlfn.XLOOKUP($C307&amp;Q$21,#REF!&amp;#REF!,#REF!))</f>
        <v/>
      </c>
      <c r="R307" s="288" t="str" cm="1">
        <f t="array" ref="R307">IF($C307="","",_xlfn.XLOOKUP($C307&amp;R$21,#REF!&amp;#REF!,#REF!))</f>
        <v/>
      </c>
      <c r="S307" s="288" t="str" cm="1">
        <f t="array" ref="S307">IF($C307="","",_xlfn.XLOOKUP($C307&amp;S$21,#REF!&amp;#REF!,#REF!))</f>
        <v/>
      </c>
      <c r="T307" s="288" t="str" cm="1">
        <f t="array" ref="T307">IF($C307="","",_xlfn.XLOOKUP($C307&amp;T$21,#REF!&amp;#REF!,#REF!))</f>
        <v/>
      </c>
      <c r="U307" s="600"/>
      <c r="V307" s="601"/>
      <c r="W307" s="308"/>
      <c r="X307" s="320" t="e">
        <f t="shared" si="33"/>
        <v>#VALUE!</v>
      </c>
      <c r="Y307" s="320" t="e">
        <f t="shared" si="34"/>
        <v>#VALUE!</v>
      </c>
      <c r="Z307" s="320" t="e">
        <f t="shared" si="35"/>
        <v>#VALUE!</v>
      </c>
      <c r="AA307" s="320" t="e">
        <f t="shared" si="36"/>
        <v>#VALUE!</v>
      </c>
      <c r="AB307" s="320" t="e">
        <f t="shared" si="37"/>
        <v>#VALUE!</v>
      </c>
      <c r="AC307" s="320" t="e">
        <f t="shared" si="38"/>
        <v>#VALUE!</v>
      </c>
    </row>
    <row r="308" spans="2:29" s="30" customFormat="1" ht="30" customHeight="1">
      <c r="B308" s="345">
        <v>287</v>
      </c>
      <c r="C308" s="302" t="str">
        <f t="array" ref="C308">IF('GRR Data'!C291="","",'GRR Data'!C291)</f>
        <v/>
      </c>
      <c r="D308" s="302" t="str">
        <f t="array" ref="D308">IF('GRR Data'!D291="","",'GRR Data'!D291)</f>
        <v/>
      </c>
      <c r="E308" s="300" t="str">
        <f t="array" ref="E308">IF('GRR Data'!G291="","",'GRR Data'!G291)</f>
        <v/>
      </c>
      <c r="F308" s="300" t="str">
        <f t="array" ref="F308">IF('GRR Data'!H291="","",'GRR Data'!H291)</f>
        <v/>
      </c>
      <c r="G308" s="300" t="str">
        <f t="array" ref="G308">IF('GRR Data'!K291="","",'GRR Data'!K291)</f>
        <v/>
      </c>
      <c r="H308" s="291" t="e">
        <v>#VALUE!</v>
      </c>
      <c r="I308" s="335" t="e">
        <v>#VALUE!</v>
      </c>
      <c r="J308" s="291" t="e">
        <v>#VALUE!</v>
      </c>
      <c r="K308" s="282" t="str">
        <v/>
      </c>
      <c r="L308" s="282" t="str">
        <v/>
      </c>
      <c r="M308" s="288" t="str" cm="1">
        <f t="array" ref="M308">IF($C308="","",_xlfn.XLOOKUP($C308&amp;M$21,#REF!&amp;#REF!,#REF!))</f>
        <v/>
      </c>
      <c r="N308" s="288" t="str" cm="1">
        <f t="array" ref="N308">IF($C308="","",_xlfn.XLOOKUP($C308&amp;N$21,#REF!&amp;#REF!,#REF!))</f>
        <v/>
      </c>
      <c r="O308" s="288" t="str" cm="1">
        <f t="array" ref="O308">IF($C308="","",_xlfn.XLOOKUP($C308&amp;O$21,#REF!&amp;#REF!,#REF!))</f>
        <v/>
      </c>
      <c r="P308" s="288" t="str" cm="1">
        <f t="array" ref="P308">IF($C308="","",_xlfn.XLOOKUP($C308&amp;P$21,#REF!&amp;#REF!,#REF!))</f>
        <v/>
      </c>
      <c r="Q308" s="288" t="str" cm="1">
        <f t="array" ref="Q308">IF($C308="","",_xlfn.XLOOKUP($C308&amp;Q$21,#REF!&amp;#REF!,#REF!))</f>
        <v/>
      </c>
      <c r="R308" s="288" t="str" cm="1">
        <f t="array" ref="R308">IF($C308="","",_xlfn.XLOOKUP($C308&amp;R$21,#REF!&amp;#REF!,#REF!))</f>
        <v/>
      </c>
      <c r="S308" s="288" t="str" cm="1">
        <f t="array" ref="S308">IF($C308="","",_xlfn.XLOOKUP($C308&amp;S$21,#REF!&amp;#REF!,#REF!))</f>
        <v/>
      </c>
      <c r="T308" s="288" t="str" cm="1">
        <f t="array" ref="T308">IF($C308="","",_xlfn.XLOOKUP($C308&amp;T$21,#REF!&amp;#REF!,#REF!))</f>
        <v/>
      </c>
      <c r="U308" s="600"/>
      <c r="V308" s="601"/>
      <c r="W308" s="308"/>
      <c r="X308" s="320" t="e">
        <f t="shared" ref="X308:X321" si="39">IF(H308="","",(H308/$X$21)*(E308-F308))</f>
        <v>#VALUE!</v>
      </c>
      <c r="Y308" s="320" t="e">
        <f t="shared" ref="Y308:Y321" si="40">IF(H308="","",(H308/$Y$21)*(E308-F308))</f>
        <v>#VALUE!</v>
      </c>
      <c r="Z308" s="320" t="e">
        <f t="shared" ref="Z308:Z321" si="41">IF(H308="","",(H308/$Z$21)*(E308-F308))</f>
        <v>#VALUE!</v>
      </c>
      <c r="AA308" s="320" t="e">
        <f t="shared" si="36"/>
        <v>#VALUE!</v>
      </c>
      <c r="AB308" s="320" t="e">
        <f t="shared" si="37"/>
        <v>#VALUE!</v>
      </c>
      <c r="AC308" s="320" t="e">
        <f t="shared" si="38"/>
        <v>#VALUE!</v>
      </c>
    </row>
    <row r="309" spans="2:29" s="30" customFormat="1" ht="30" customHeight="1">
      <c r="B309" s="345">
        <v>288</v>
      </c>
      <c r="C309" s="302" t="str">
        <f t="array" ref="C309">IF('GRR Data'!C292="","",'GRR Data'!C292)</f>
        <v/>
      </c>
      <c r="D309" s="302" t="str">
        <f t="array" ref="D309">IF('GRR Data'!D292="","",'GRR Data'!D292)</f>
        <v/>
      </c>
      <c r="E309" s="300" t="str">
        <f t="array" ref="E309">IF('GRR Data'!G292="","",'GRR Data'!G292)</f>
        <v/>
      </c>
      <c r="F309" s="300" t="str">
        <f t="array" ref="F309">IF('GRR Data'!H292="","",'GRR Data'!H292)</f>
        <v/>
      </c>
      <c r="G309" s="300" t="str">
        <f t="array" ref="G309">IF('GRR Data'!K292="","",'GRR Data'!K292)</f>
        <v/>
      </c>
      <c r="H309" s="291" t="e">
        <v>#VALUE!</v>
      </c>
      <c r="I309" s="335" t="e">
        <v>#VALUE!</v>
      </c>
      <c r="J309" s="291" t="e">
        <v>#VALUE!</v>
      </c>
      <c r="K309" s="282" t="str">
        <v/>
      </c>
      <c r="L309" s="282" t="str">
        <v/>
      </c>
      <c r="M309" s="288" t="str" cm="1">
        <f t="array" ref="M309">IF($C309="","",_xlfn.XLOOKUP($C309&amp;M$21,#REF!&amp;#REF!,#REF!))</f>
        <v/>
      </c>
      <c r="N309" s="288" t="str" cm="1">
        <f t="array" ref="N309">IF($C309="","",_xlfn.XLOOKUP($C309&amp;N$21,#REF!&amp;#REF!,#REF!))</f>
        <v/>
      </c>
      <c r="O309" s="288" t="str" cm="1">
        <f t="array" ref="O309">IF($C309="","",_xlfn.XLOOKUP($C309&amp;O$21,#REF!&amp;#REF!,#REF!))</f>
        <v/>
      </c>
      <c r="P309" s="288" t="str" cm="1">
        <f t="array" ref="P309">IF($C309="","",_xlfn.XLOOKUP($C309&amp;P$21,#REF!&amp;#REF!,#REF!))</f>
        <v/>
      </c>
      <c r="Q309" s="288" t="str" cm="1">
        <f t="array" ref="Q309">IF($C309="","",_xlfn.XLOOKUP($C309&amp;Q$21,#REF!&amp;#REF!,#REF!))</f>
        <v/>
      </c>
      <c r="R309" s="288" t="str" cm="1">
        <f t="array" ref="R309">IF($C309="","",_xlfn.XLOOKUP($C309&amp;R$21,#REF!&amp;#REF!,#REF!))</f>
        <v/>
      </c>
      <c r="S309" s="288" t="str" cm="1">
        <f t="array" ref="S309">IF($C309="","",_xlfn.XLOOKUP($C309&amp;S$21,#REF!&amp;#REF!,#REF!))</f>
        <v/>
      </c>
      <c r="T309" s="288" t="str" cm="1">
        <f t="array" ref="T309">IF($C309="","",_xlfn.XLOOKUP($C309&amp;T$21,#REF!&amp;#REF!,#REF!))</f>
        <v/>
      </c>
      <c r="U309" s="600"/>
      <c r="V309" s="601"/>
      <c r="W309" s="308"/>
      <c r="X309" s="320" t="e">
        <f t="shared" si="39"/>
        <v>#VALUE!</v>
      </c>
      <c r="Y309" s="320" t="e">
        <f t="shared" si="40"/>
        <v>#VALUE!</v>
      </c>
      <c r="Z309" s="320" t="e">
        <f t="shared" si="41"/>
        <v>#VALUE!</v>
      </c>
      <c r="AA309" s="320" t="e">
        <f t="shared" si="36"/>
        <v>#VALUE!</v>
      </c>
      <c r="AB309" s="320" t="e">
        <f t="shared" si="37"/>
        <v>#VALUE!</v>
      </c>
      <c r="AC309" s="320" t="e">
        <f t="shared" si="38"/>
        <v>#VALUE!</v>
      </c>
    </row>
    <row r="310" spans="2:29" s="30" customFormat="1" ht="30" customHeight="1">
      <c r="B310" s="345">
        <v>289</v>
      </c>
      <c r="C310" s="302" t="str">
        <f t="array" ref="C310">IF('GRR Data'!C293="","",'GRR Data'!C293)</f>
        <v/>
      </c>
      <c r="D310" s="302" t="str">
        <f t="array" ref="D310">IF('GRR Data'!D293="","",'GRR Data'!D293)</f>
        <v/>
      </c>
      <c r="E310" s="300" t="str">
        <f t="array" ref="E310">IF('GRR Data'!G293="","",'GRR Data'!G293)</f>
        <v/>
      </c>
      <c r="F310" s="300" t="str">
        <f t="array" ref="F310">IF('GRR Data'!H293="","",'GRR Data'!H293)</f>
        <v/>
      </c>
      <c r="G310" s="300" t="str">
        <f t="array" ref="G310">IF('GRR Data'!K293="","",'GRR Data'!K293)</f>
        <v/>
      </c>
      <c r="H310" s="291" t="e">
        <v>#VALUE!</v>
      </c>
      <c r="I310" s="335" t="e">
        <v>#VALUE!</v>
      </c>
      <c r="J310" s="291" t="e">
        <v>#VALUE!</v>
      </c>
      <c r="K310" s="282" t="str">
        <v/>
      </c>
      <c r="L310" s="282" t="str">
        <v/>
      </c>
      <c r="M310" s="288" t="str" cm="1">
        <f t="array" ref="M310">IF($C310="","",_xlfn.XLOOKUP($C310&amp;M$21,#REF!&amp;#REF!,#REF!))</f>
        <v/>
      </c>
      <c r="N310" s="288" t="str" cm="1">
        <f t="array" ref="N310">IF($C310="","",_xlfn.XLOOKUP($C310&amp;N$21,#REF!&amp;#REF!,#REF!))</f>
        <v/>
      </c>
      <c r="O310" s="288" t="str" cm="1">
        <f t="array" ref="O310">IF($C310="","",_xlfn.XLOOKUP($C310&amp;O$21,#REF!&amp;#REF!,#REF!))</f>
        <v/>
      </c>
      <c r="P310" s="288" t="str" cm="1">
        <f t="array" ref="P310">IF($C310="","",_xlfn.XLOOKUP($C310&amp;P$21,#REF!&amp;#REF!,#REF!))</f>
        <v/>
      </c>
      <c r="Q310" s="288" t="str" cm="1">
        <f t="array" ref="Q310">IF($C310="","",_xlfn.XLOOKUP($C310&amp;Q$21,#REF!&amp;#REF!,#REF!))</f>
        <v/>
      </c>
      <c r="R310" s="288" t="str" cm="1">
        <f t="array" ref="R310">IF($C310="","",_xlfn.XLOOKUP($C310&amp;R$21,#REF!&amp;#REF!,#REF!))</f>
        <v/>
      </c>
      <c r="S310" s="288" t="str" cm="1">
        <f t="array" ref="S310">IF($C310="","",_xlfn.XLOOKUP($C310&amp;S$21,#REF!&amp;#REF!,#REF!))</f>
        <v/>
      </c>
      <c r="T310" s="288" t="str" cm="1">
        <f t="array" ref="T310">IF($C310="","",_xlfn.XLOOKUP($C310&amp;T$21,#REF!&amp;#REF!,#REF!))</f>
        <v/>
      </c>
      <c r="U310" s="600"/>
      <c r="V310" s="601"/>
      <c r="W310" s="308"/>
      <c r="X310" s="320" t="e">
        <f t="shared" si="39"/>
        <v>#VALUE!</v>
      </c>
      <c r="Y310" s="320" t="e">
        <f t="shared" si="40"/>
        <v>#VALUE!</v>
      </c>
      <c r="Z310" s="320" t="e">
        <f t="shared" si="41"/>
        <v>#VALUE!</v>
      </c>
      <c r="AA310" s="320" t="e">
        <f t="shared" si="36"/>
        <v>#VALUE!</v>
      </c>
      <c r="AB310" s="320" t="e">
        <f t="shared" si="37"/>
        <v>#VALUE!</v>
      </c>
      <c r="AC310" s="320" t="e">
        <f t="shared" si="38"/>
        <v>#VALUE!</v>
      </c>
    </row>
    <row r="311" spans="2:29" s="30" customFormat="1" ht="30" customHeight="1">
      <c r="B311" s="345">
        <v>290</v>
      </c>
      <c r="C311" s="302" t="str">
        <f t="array" ref="C311">IF('GRR Data'!C294="","",'GRR Data'!C294)</f>
        <v/>
      </c>
      <c r="D311" s="302" t="str">
        <f t="array" ref="D311">IF('GRR Data'!D294="","",'GRR Data'!D294)</f>
        <v/>
      </c>
      <c r="E311" s="300" t="str">
        <f t="array" ref="E311">IF('GRR Data'!G294="","",'GRR Data'!G294)</f>
        <v/>
      </c>
      <c r="F311" s="300" t="str">
        <f t="array" ref="F311">IF('GRR Data'!H294="","",'GRR Data'!H294)</f>
        <v/>
      </c>
      <c r="G311" s="300" t="str">
        <f t="array" ref="G311">IF('GRR Data'!K294="","",'GRR Data'!K294)</f>
        <v/>
      </c>
      <c r="H311" s="291" t="e">
        <v>#VALUE!</v>
      </c>
      <c r="I311" s="335" t="e">
        <v>#VALUE!</v>
      </c>
      <c r="J311" s="291" t="e">
        <v>#VALUE!</v>
      </c>
      <c r="K311" s="282" t="str">
        <v/>
      </c>
      <c r="L311" s="282" t="str">
        <v/>
      </c>
      <c r="M311" s="288" t="str" cm="1">
        <f t="array" ref="M311">IF($C311="","",_xlfn.XLOOKUP($C311&amp;M$21,#REF!&amp;#REF!,#REF!))</f>
        <v/>
      </c>
      <c r="N311" s="288" t="str" cm="1">
        <f t="array" ref="N311">IF($C311="","",_xlfn.XLOOKUP($C311&amp;N$21,#REF!&amp;#REF!,#REF!))</f>
        <v/>
      </c>
      <c r="O311" s="288" t="str" cm="1">
        <f t="array" ref="O311">IF($C311="","",_xlfn.XLOOKUP($C311&amp;O$21,#REF!&amp;#REF!,#REF!))</f>
        <v/>
      </c>
      <c r="P311" s="288" t="str" cm="1">
        <f t="array" ref="P311">IF($C311="","",_xlfn.XLOOKUP($C311&amp;P$21,#REF!&amp;#REF!,#REF!))</f>
        <v/>
      </c>
      <c r="Q311" s="288" t="str" cm="1">
        <f t="array" ref="Q311">IF($C311="","",_xlfn.XLOOKUP($C311&amp;Q$21,#REF!&amp;#REF!,#REF!))</f>
        <v/>
      </c>
      <c r="R311" s="288" t="str" cm="1">
        <f t="array" ref="R311">IF($C311="","",_xlfn.XLOOKUP($C311&amp;R$21,#REF!&amp;#REF!,#REF!))</f>
        <v/>
      </c>
      <c r="S311" s="288" t="str" cm="1">
        <f t="array" ref="S311">IF($C311="","",_xlfn.XLOOKUP($C311&amp;S$21,#REF!&amp;#REF!,#REF!))</f>
        <v/>
      </c>
      <c r="T311" s="288" t="str" cm="1">
        <f t="array" ref="T311">IF($C311="","",_xlfn.XLOOKUP($C311&amp;T$21,#REF!&amp;#REF!,#REF!))</f>
        <v/>
      </c>
      <c r="U311" s="600"/>
      <c r="V311" s="601"/>
      <c r="W311" s="308"/>
      <c r="X311" s="320" t="e">
        <f t="shared" si="39"/>
        <v>#VALUE!</v>
      </c>
      <c r="Y311" s="320" t="e">
        <f t="shared" si="40"/>
        <v>#VALUE!</v>
      </c>
      <c r="Z311" s="320" t="e">
        <f t="shared" si="41"/>
        <v>#VALUE!</v>
      </c>
      <c r="AA311" s="320" t="e">
        <f t="shared" si="36"/>
        <v>#VALUE!</v>
      </c>
      <c r="AB311" s="320" t="e">
        <f t="shared" si="37"/>
        <v>#VALUE!</v>
      </c>
      <c r="AC311" s="320" t="e">
        <f t="shared" si="38"/>
        <v>#VALUE!</v>
      </c>
    </row>
    <row r="312" spans="2:29" s="30" customFormat="1" ht="30" customHeight="1">
      <c r="B312" s="345">
        <v>291</v>
      </c>
      <c r="C312" s="302" t="str">
        <f t="array" ref="C312">IF('GRR Data'!C295="","",'GRR Data'!C295)</f>
        <v/>
      </c>
      <c r="D312" s="302" t="str">
        <f t="array" ref="D312">IF('GRR Data'!D295="","",'GRR Data'!D295)</f>
        <v/>
      </c>
      <c r="E312" s="300" t="str">
        <f t="array" ref="E312">IF('GRR Data'!G295="","",'GRR Data'!G295)</f>
        <v/>
      </c>
      <c r="F312" s="300" t="str">
        <f t="array" ref="F312">IF('GRR Data'!H295="","",'GRR Data'!H295)</f>
        <v/>
      </c>
      <c r="G312" s="300" t="str">
        <f t="array" ref="G312">IF('GRR Data'!K295="","",'GRR Data'!K295)</f>
        <v/>
      </c>
      <c r="H312" s="291" t="e">
        <v>#VALUE!</v>
      </c>
      <c r="I312" s="335" t="e">
        <v>#VALUE!</v>
      </c>
      <c r="J312" s="291" t="e">
        <v>#VALUE!</v>
      </c>
      <c r="K312" s="282" t="str">
        <v/>
      </c>
      <c r="L312" s="282" t="str">
        <v/>
      </c>
      <c r="M312" s="288" t="str" cm="1">
        <f t="array" ref="M312">IF($C312="","",_xlfn.XLOOKUP($C312&amp;M$21,#REF!&amp;#REF!,#REF!))</f>
        <v/>
      </c>
      <c r="N312" s="288" t="str" cm="1">
        <f t="array" ref="N312">IF($C312="","",_xlfn.XLOOKUP($C312&amp;N$21,#REF!&amp;#REF!,#REF!))</f>
        <v/>
      </c>
      <c r="O312" s="288" t="str" cm="1">
        <f t="array" ref="O312">IF($C312="","",_xlfn.XLOOKUP($C312&amp;O$21,#REF!&amp;#REF!,#REF!))</f>
        <v/>
      </c>
      <c r="P312" s="288" t="str" cm="1">
        <f t="array" ref="P312">IF($C312="","",_xlfn.XLOOKUP($C312&amp;P$21,#REF!&amp;#REF!,#REF!))</f>
        <v/>
      </c>
      <c r="Q312" s="288" t="str" cm="1">
        <f t="array" ref="Q312">IF($C312="","",_xlfn.XLOOKUP($C312&amp;Q$21,#REF!&amp;#REF!,#REF!))</f>
        <v/>
      </c>
      <c r="R312" s="288" t="str" cm="1">
        <f t="array" ref="R312">IF($C312="","",_xlfn.XLOOKUP($C312&amp;R$21,#REF!&amp;#REF!,#REF!))</f>
        <v/>
      </c>
      <c r="S312" s="288" t="str" cm="1">
        <f t="array" ref="S312">IF($C312="","",_xlfn.XLOOKUP($C312&amp;S$21,#REF!&amp;#REF!,#REF!))</f>
        <v/>
      </c>
      <c r="T312" s="288" t="str" cm="1">
        <f t="array" ref="T312">IF($C312="","",_xlfn.XLOOKUP($C312&amp;T$21,#REF!&amp;#REF!,#REF!))</f>
        <v/>
      </c>
      <c r="U312" s="600"/>
      <c r="V312" s="601"/>
      <c r="W312" s="308"/>
      <c r="X312" s="320" t="e">
        <f t="shared" si="39"/>
        <v>#VALUE!</v>
      </c>
      <c r="Y312" s="320" t="e">
        <f t="shared" si="40"/>
        <v>#VALUE!</v>
      </c>
      <c r="Z312" s="320" t="e">
        <f t="shared" si="41"/>
        <v>#VALUE!</v>
      </c>
      <c r="AA312" s="320" t="e">
        <f t="shared" si="36"/>
        <v>#VALUE!</v>
      </c>
      <c r="AB312" s="320" t="e">
        <f t="shared" si="37"/>
        <v>#VALUE!</v>
      </c>
      <c r="AC312" s="320" t="e">
        <f t="shared" si="38"/>
        <v>#VALUE!</v>
      </c>
    </row>
    <row r="313" spans="2:29" s="30" customFormat="1" ht="30" customHeight="1">
      <c r="B313" s="345">
        <v>292</v>
      </c>
      <c r="C313" s="302" t="str">
        <f t="array" ref="C313">IF('GRR Data'!C296="","",'GRR Data'!C296)</f>
        <v/>
      </c>
      <c r="D313" s="302" t="str">
        <f t="array" ref="D313">IF('GRR Data'!D296="","",'GRR Data'!D296)</f>
        <v/>
      </c>
      <c r="E313" s="300" t="str">
        <f t="array" ref="E313">IF('GRR Data'!G296="","",'GRR Data'!G296)</f>
        <v/>
      </c>
      <c r="F313" s="300" t="str">
        <f t="array" ref="F313">IF('GRR Data'!H296="","",'GRR Data'!H296)</f>
        <v/>
      </c>
      <c r="G313" s="300" t="str">
        <f t="array" ref="G313">IF('GRR Data'!K296="","",'GRR Data'!K296)</f>
        <v/>
      </c>
      <c r="H313" s="291" t="e">
        <v>#VALUE!</v>
      </c>
      <c r="I313" s="335" t="e">
        <v>#VALUE!</v>
      </c>
      <c r="J313" s="291" t="e">
        <v>#VALUE!</v>
      </c>
      <c r="K313" s="282" t="str">
        <v/>
      </c>
      <c r="L313" s="282" t="str">
        <v/>
      </c>
      <c r="M313" s="288" t="str" cm="1">
        <f t="array" ref="M313">IF($C313="","",_xlfn.XLOOKUP($C313&amp;M$21,#REF!&amp;#REF!,#REF!))</f>
        <v/>
      </c>
      <c r="N313" s="288" t="str" cm="1">
        <f t="array" ref="N313">IF($C313="","",_xlfn.XLOOKUP($C313&amp;N$21,#REF!&amp;#REF!,#REF!))</f>
        <v/>
      </c>
      <c r="O313" s="288" t="str" cm="1">
        <f t="array" ref="O313">IF($C313="","",_xlfn.XLOOKUP($C313&amp;O$21,#REF!&amp;#REF!,#REF!))</f>
        <v/>
      </c>
      <c r="P313" s="288" t="str" cm="1">
        <f t="array" ref="P313">IF($C313="","",_xlfn.XLOOKUP($C313&amp;P$21,#REF!&amp;#REF!,#REF!))</f>
        <v/>
      </c>
      <c r="Q313" s="288" t="str" cm="1">
        <f t="array" ref="Q313">IF($C313="","",_xlfn.XLOOKUP($C313&amp;Q$21,#REF!&amp;#REF!,#REF!))</f>
        <v/>
      </c>
      <c r="R313" s="288" t="str" cm="1">
        <f t="array" ref="R313">IF($C313="","",_xlfn.XLOOKUP($C313&amp;R$21,#REF!&amp;#REF!,#REF!))</f>
        <v/>
      </c>
      <c r="S313" s="288" t="str" cm="1">
        <f t="array" ref="S313">IF($C313="","",_xlfn.XLOOKUP($C313&amp;S$21,#REF!&amp;#REF!,#REF!))</f>
        <v/>
      </c>
      <c r="T313" s="288" t="str" cm="1">
        <f t="array" ref="T313">IF($C313="","",_xlfn.XLOOKUP($C313&amp;T$21,#REF!&amp;#REF!,#REF!))</f>
        <v/>
      </c>
      <c r="U313" s="600"/>
      <c r="V313" s="601"/>
      <c r="W313" s="308"/>
      <c r="X313" s="320" t="e">
        <f t="shared" si="39"/>
        <v>#VALUE!</v>
      </c>
      <c r="Y313" s="320" t="e">
        <f t="shared" si="40"/>
        <v>#VALUE!</v>
      </c>
      <c r="Z313" s="320" t="e">
        <f t="shared" si="41"/>
        <v>#VALUE!</v>
      </c>
      <c r="AA313" s="320" t="e">
        <f t="shared" si="36"/>
        <v>#VALUE!</v>
      </c>
      <c r="AB313" s="320" t="e">
        <f t="shared" si="37"/>
        <v>#VALUE!</v>
      </c>
      <c r="AC313" s="320" t="e">
        <f t="shared" si="38"/>
        <v>#VALUE!</v>
      </c>
    </row>
    <row r="314" spans="2:29" s="30" customFormat="1" ht="30" customHeight="1">
      <c r="B314" s="345">
        <v>293</v>
      </c>
      <c r="C314" s="302" t="str">
        <f t="array" ref="C314">IF('GRR Data'!C297="","",'GRR Data'!C297)</f>
        <v/>
      </c>
      <c r="D314" s="302" t="str">
        <f t="array" ref="D314">IF('GRR Data'!D297="","",'GRR Data'!D297)</f>
        <v/>
      </c>
      <c r="E314" s="300" t="str">
        <f t="array" ref="E314">IF('GRR Data'!G297="","",'GRR Data'!G297)</f>
        <v/>
      </c>
      <c r="F314" s="300" t="str">
        <f t="array" ref="F314">IF('GRR Data'!H297="","",'GRR Data'!H297)</f>
        <v/>
      </c>
      <c r="G314" s="300" t="str">
        <f t="array" ref="G314">IF('GRR Data'!K297="","",'GRR Data'!K297)</f>
        <v/>
      </c>
      <c r="H314" s="291" t="e">
        <v>#VALUE!</v>
      </c>
      <c r="I314" s="335" t="e">
        <v>#VALUE!</v>
      </c>
      <c r="J314" s="291" t="e">
        <v>#VALUE!</v>
      </c>
      <c r="K314" s="282" t="str">
        <v/>
      </c>
      <c r="L314" s="282" t="str">
        <v/>
      </c>
      <c r="M314" s="288" t="str" cm="1">
        <f t="array" ref="M314">IF($C314="","",_xlfn.XLOOKUP($C314&amp;M$21,#REF!&amp;#REF!,#REF!))</f>
        <v/>
      </c>
      <c r="N314" s="288" t="str" cm="1">
        <f t="array" ref="N314">IF($C314="","",_xlfn.XLOOKUP($C314&amp;N$21,#REF!&amp;#REF!,#REF!))</f>
        <v/>
      </c>
      <c r="O314" s="288" t="str" cm="1">
        <f t="array" ref="O314">IF($C314="","",_xlfn.XLOOKUP($C314&amp;O$21,#REF!&amp;#REF!,#REF!))</f>
        <v/>
      </c>
      <c r="P314" s="288" t="str" cm="1">
        <f t="array" ref="P314">IF($C314="","",_xlfn.XLOOKUP($C314&amp;P$21,#REF!&amp;#REF!,#REF!))</f>
        <v/>
      </c>
      <c r="Q314" s="288" t="str" cm="1">
        <f t="array" ref="Q314">IF($C314="","",_xlfn.XLOOKUP($C314&amp;Q$21,#REF!&amp;#REF!,#REF!))</f>
        <v/>
      </c>
      <c r="R314" s="288" t="str" cm="1">
        <f t="array" ref="R314">IF($C314="","",_xlfn.XLOOKUP($C314&amp;R$21,#REF!&amp;#REF!,#REF!))</f>
        <v/>
      </c>
      <c r="S314" s="288" t="str" cm="1">
        <f t="array" ref="S314">IF($C314="","",_xlfn.XLOOKUP($C314&amp;S$21,#REF!&amp;#REF!,#REF!))</f>
        <v/>
      </c>
      <c r="T314" s="288" t="str" cm="1">
        <f t="array" ref="T314">IF($C314="","",_xlfn.XLOOKUP($C314&amp;T$21,#REF!&amp;#REF!,#REF!))</f>
        <v/>
      </c>
      <c r="U314" s="600"/>
      <c r="V314" s="601"/>
      <c r="W314" s="308"/>
      <c r="X314" s="320" t="e">
        <f t="shared" si="39"/>
        <v>#VALUE!</v>
      </c>
      <c r="Y314" s="320" t="e">
        <f t="shared" si="40"/>
        <v>#VALUE!</v>
      </c>
      <c r="Z314" s="320" t="e">
        <f t="shared" si="41"/>
        <v>#VALUE!</v>
      </c>
      <c r="AA314" s="320" t="e">
        <f t="shared" si="36"/>
        <v>#VALUE!</v>
      </c>
      <c r="AB314" s="320" t="e">
        <f t="shared" si="37"/>
        <v>#VALUE!</v>
      </c>
      <c r="AC314" s="320" t="e">
        <f t="shared" si="38"/>
        <v>#VALUE!</v>
      </c>
    </row>
    <row r="315" spans="2:29" s="30" customFormat="1" ht="30" customHeight="1">
      <c r="B315" s="345">
        <v>294</v>
      </c>
      <c r="C315" s="302" t="str">
        <f t="array" ref="C315">IF('GRR Data'!C298="","",'GRR Data'!C298)</f>
        <v/>
      </c>
      <c r="D315" s="302" t="str">
        <f t="array" ref="D315">IF('GRR Data'!D298="","",'GRR Data'!D298)</f>
        <v/>
      </c>
      <c r="E315" s="300" t="str">
        <f t="array" ref="E315">IF('GRR Data'!G298="","",'GRR Data'!G298)</f>
        <v/>
      </c>
      <c r="F315" s="300" t="str">
        <f t="array" ref="F315">IF('GRR Data'!H298="","",'GRR Data'!H298)</f>
        <v/>
      </c>
      <c r="G315" s="300" t="str">
        <f t="array" ref="G315">IF('GRR Data'!K298="","",'GRR Data'!K298)</f>
        <v/>
      </c>
      <c r="H315" s="291" t="e">
        <v>#VALUE!</v>
      </c>
      <c r="I315" s="335" t="e">
        <v>#VALUE!</v>
      </c>
      <c r="J315" s="291" t="e">
        <v>#VALUE!</v>
      </c>
      <c r="K315" s="282" t="str">
        <v/>
      </c>
      <c r="L315" s="282" t="str">
        <v/>
      </c>
      <c r="M315" s="288" t="str" cm="1">
        <f t="array" ref="M315">IF($C315="","",_xlfn.XLOOKUP($C315&amp;M$21,#REF!&amp;#REF!,#REF!))</f>
        <v/>
      </c>
      <c r="N315" s="288" t="str" cm="1">
        <f t="array" ref="N315">IF($C315="","",_xlfn.XLOOKUP($C315&amp;N$21,#REF!&amp;#REF!,#REF!))</f>
        <v/>
      </c>
      <c r="O315" s="288" t="str" cm="1">
        <f t="array" ref="O315">IF($C315="","",_xlfn.XLOOKUP($C315&amp;O$21,#REF!&amp;#REF!,#REF!))</f>
        <v/>
      </c>
      <c r="P315" s="288" t="str" cm="1">
        <f t="array" ref="P315">IF($C315="","",_xlfn.XLOOKUP($C315&amp;P$21,#REF!&amp;#REF!,#REF!))</f>
        <v/>
      </c>
      <c r="Q315" s="288" t="str" cm="1">
        <f t="array" ref="Q315">IF($C315="","",_xlfn.XLOOKUP($C315&amp;Q$21,#REF!&amp;#REF!,#REF!))</f>
        <v/>
      </c>
      <c r="R315" s="288" t="str" cm="1">
        <f t="array" ref="R315">IF($C315="","",_xlfn.XLOOKUP($C315&amp;R$21,#REF!&amp;#REF!,#REF!))</f>
        <v/>
      </c>
      <c r="S315" s="288" t="str" cm="1">
        <f t="array" ref="S315">IF($C315="","",_xlfn.XLOOKUP($C315&amp;S$21,#REF!&amp;#REF!,#REF!))</f>
        <v/>
      </c>
      <c r="T315" s="288" t="str" cm="1">
        <f t="array" ref="T315">IF($C315="","",_xlfn.XLOOKUP($C315&amp;T$21,#REF!&amp;#REF!,#REF!))</f>
        <v/>
      </c>
      <c r="U315" s="600"/>
      <c r="V315" s="601"/>
      <c r="W315" s="308"/>
      <c r="X315" s="320" t="e">
        <f t="shared" si="39"/>
        <v>#VALUE!</v>
      </c>
      <c r="Y315" s="320" t="e">
        <f t="shared" si="40"/>
        <v>#VALUE!</v>
      </c>
      <c r="Z315" s="320" t="e">
        <f t="shared" si="41"/>
        <v>#VALUE!</v>
      </c>
      <c r="AA315" s="320" t="e">
        <f t="shared" si="36"/>
        <v>#VALUE!</v>
      </c>
      <c r="AB315" s="320" t="e">
        <f t="shared" si="37"/>
        <v>#VALUE!</v>
      </c>
      <c r="AC315" s="320" t="e">
        <f t="shared" si="38"/>
        <v>#VALUE!</v>
      </c>
    </row>
    <row r="316" spans="2:29" s="30" customFormat="1" ht="30" customHeight="1">
      <c r="B316" s="345">
        <v>295</v>
      </c>
      <c r="C316" s="302" t="str">
        <f t="array" ref="C316">IF('GRR Data'!C299="","",'GRR Data'!C299)</f>
        <v/>
      </c>
      <c r="D316" s="302" t="str">
        <f t="array" ref="D316">IF('GRR Data'!D299="","",'GRR Data'!D299)</f>
        <v/>
      </c>
      <c r="E316" s="300" t="str">
        <f t="array" ref="E316">IF('GRR Data'!G299="","",'GRR Data'!G299)</f>
        <v/>
      </c>
      <c r="F316" s="300" t="str">
        <f t="array" ref="F316">IF('GRR Data'!H299="","",'GRR Data'!H299)</f>
        <v/>
      </c>
      <c r="G316" s="300" t="str">
        <f t="array" ref="G316">IF('GRR Data'!K299="","",'GRR Data'!K299)</f>
        <v/>
      </c>
      <c r="H316" s="291" t="e">
        <v>#VALUE!</v>
      </c>
      <c r="I316" s="335" t="e">
        <v>#VALUE!</v>
      </c>
      <c r="J316" s="291" t="e">
        <v>#VALUE!</v>
      </c>
      <c r="K316" s="282" t="str">
        <v/>
      </c>
      <c r="L316" s="282" t="str">
        <v/>
      </c>
      <c r="M316" s="288" t="str" cm="1">
        <f t="array" ref="M316">IF($C316="","",_xlfn.XLOOKUP($C316&amp;M$21,#REF!&amp;#REF!,#REF!))</f>
        <v/>
      </c>
      <c r="N316" s="288" t="str" cm="1">
        <f t="array" ref="N316">IF($C316="","",_xlfn.XLOOKUP($C316&amp;N$21,#REF!&amp;#REF!,#REF!))</f>
        <v/>
      </c>
      <c r="O316" s="288" t="str" cm="1">
        <f t="array" ref="O316">IF($C316="","",_xlfn.XLOOKUP($C316&amp;O$21,#REF!&amp;#REF!,#REF!))</f>
        <v/>
      </c>
      <c r="P316" s="288" t="str" cm="1">
        <f t="array" ref="P316">IF($C316="","",_xlfn.XLOOKUP($C316&amp;P$21,#REF!&amp;#REF!,#REF!))</f>
        <v/>
      </c>
      <c r="Q316" s="288" t="str" cm="1">
        <f t="array" ref="Q316">IF($C316="","",_xlfn.XLOOKUP($C316&amp;Q$21,#REF!&amp;#REF!,#REF!))</f>
        <v/>
      </c>
      <c r="R316" s="288" t="str" cm="1">
        <f t="array" ref="R316">IF($C316="","",_xlfn.XLOOKUP($C316&amp;R$21,#REF!&amp;#REF!,#REF!))</f>
        <v/>
      </c>
      <c r="S316" s="288" t="str" cm="1">
        <f t="array" ref="S316">IF($C316="","",_xlfn.XLOOKUP($C316&amp;S$21,#REF!&amp;#REF!,#REF!))</f>
        <v/>
      </c>
      <c r="T316" s="288" t="str" cm="1">
        <f t="array" ref="T316">IF($C316="","",_xlfn.XLOOKUP($C316&amp;T$21,#REF!&amp;#REF!,#REF!))</f>
        <v/>
      </c>
      <c r="U316" s="600"/>
      <c r="V316" s="601"/>
      <c r="W316" s="308"/>
      <c r="X316" s="320" t="e">
        <f t="shared" si="39"/>
        <v>#VALUE!</v>
      </c>
      <c r="Y316" s="320" t="e">
        <f t="shared" si="40"/>
        <v>#VALUE!</v>
      </c>
      <c r="Z316" s="320" t="e">
        <f t="shared" si="41"/>
        <v>#VALUE!</v>
      </c>
      <c r="AA316" s="320" t="e">
        <f t="shared" si="36"/>
        <v>#VALUE!</v>
      </c>
      <c r="AB316" s="320" t="e">
        <f t="shared" si="37"/>
        <v>#VALUE!</v>
      </c>
      <c r="AC316" s="320" t="e">
        <f t="shared" si="38"/>
        <v>#VALUE!</v>
      </c>
    </row>
    <row r="317" spans="2:29" s="30" customFormat="1" ht="30" customHeight="1">
      <c r="B317" s="345">
        <v>296</v>
      </c>
      <c r="C317" s="302" t="str">
        <f t="array" ref="C317">IF('GRR Data'!C300="","",'GRR Data'!C300)</f>
        <v/>
      </c>
      <c r="D317" s="302" t="str">
        <f t="array" ref="D317">IF('GRR Data'!D300="","",'GRR Data'!D300)</f>
        <v/>
      </c>
      <c r="E317" s="300" t="str">
        <f t="array" ref="E317">IF('GRR Data'!G300="","",'GRR Data'!G300)</f>
        <v/>
      </c>
      <c r="F317" s="300" t="str">
        <f t="array" ref="F317">IF('GRR Data'!H300="","",'GRR Data'!H300)</f>
        <v/>
      </c>
      <c r="G317" s="300" t="str">
        <f t="array" ref="G317">IF('GRR Data'!K300="","",'GRR Data'!K300)</f>
        <v/>
      </c>
      <c r="H317" s="291" t="e">
        <v>#VALUE!</v>
      </c>
      <c r="I317" s="335" t="e">
        <v>#VALUE!</v>
      </c>
      <c r="J317" s="291" t="e">
        <v>#VALUE!</v>
      </c>
      <c r="K317" s="282" t="str">
        <v/>
      </c>
      <c r="L317" s="282" t="str">
        <v/>
      </c>
      <c r="M317" s="288" t="str" cm="1">
        <f t="array" ref="M317">IF($C317="","",_xlfn.XLOOKUP($C317&amp;M$21,#REF!&amp;#REF!,#REF!))</f>
        <v/>
      </c>
      <c r="N317" s="288" t="str" cm="1">
        <f t="array" ref="N317">IF($C317="","",_xlfn.XLOOKUP($C317&amp;N$21,#REF!&amp;#REF!,#REF!))</f>
        <v/>
      </c>
      <c r="O317" s="288" t="str" cm="1">
        <f t="array" ref="O317">IF($C317="","",_xlfn.XLOOKUP($C317&amp;O$21,#REF!&amp;#REF!,#REF!))</f>
        <v/>
      </c>
      <c r="P317" s="288" t="str" cm="1">
        <f t="array" ref="P317">IF($C317="","",_xlfn.XLOOKUP($C317&amp;P$21,#REF!&amp;#REF!,#REF!))</f>
        <v/>
      </c>
      <c r="Q317" s="288" t="str" cm="1">
        <f t="array" ref="Q317">IF($C317="","",_xlfn.XLOOKUP($C317&amp;Q$21,#REF!&amp;#REF!,#REF!))</f>
        <v/>
      </c>
      <c r="R317" s="288" t="str" cm="1">
        <f t="array" ref="R317">IF($C317="","",_xlfn.XLOOKUP($C317&amp;R$21,#REF!&amp;#REF!,#REF!))</f>
        <v/>
      </c>
      <c r="S317" s="288" t="str" cm="1">
        <f t="array" ref="S317">IF($C317="","",_xlfn.XLOOKUP($C317&amp;S$21,#REF!&amp;#REF!,#REF!))</f>
        <v/>
      </c>
      <c r="T317" s="288" t="str" cm="1">
        <f t="array" ref="T317">IF($C317="","",_xlfn.XLOOKUP($C317&amp;T$21,#REF!&amp;#REF!,#REF!))</f>
        <v/>
      </c>
      <c r="U317" s="600"/>
      <c r="V317" s="601"/>
      <c r="W317" s="308"/>
      <c r="X317" s="320" t="e">
        <f t="shared" si="39"/>
        <v>#VALUE!</v>
      </c>
      <c r="Y317" s="320" t="e">
        <f t="shared" si="40"/>
        <v>#VALUE!</v>
      </c>
      <c r="Z317" s="320" t="e">
        <f t="shared" si="41"/>
        <v>#VALUE!</v>
      </c>
      <c r="AA317" s="320" t="e">
        <f t="shared" si="36"/>
        <v>#VALUE!</v>
      </c>
      <c r="AB317" s="320" t="e">
        <f t="shared" si="37"/>
        <v>#VALUE!</v>
      </c>
      <c r="AC317" s="320" t="e">
        <f t="shared" si="38"/>
        <v>#VALUE!</v>
      </c>
    </row>
    <row r="318" spans="2:29" s="30" customFormat="1" ht="30" customHeight="1">
      <c r="B318" s="345">
        <v>297</v>
      </c>
      <c r="C318" s="302" t="str">
        <f t="array" ref="C318">IF('GRR Data'!C301="","",'GRR Data'!C301)</f>
        <v/>
      </c>
      <c r="D318" s="302" t="str">
        <f t="array" ref="D318">IF('GRR Data'!D301="","",'GRR Data'!D301)</f>
        <v/>
      </c>
      <c r="E318" s="300" t="str">
        <f t="array" ref="E318">IF('GRR Data'!G301="","",'GRR Data'!G301)</f>
        <v/>
      </c>
      <c r="F318" s="300" t="str">
        <f t="array" ref="F318">IF('GRR Data'!H301="","",'GRR Data'!H301)</f>
        <v/>
      </c>
      <c r="G318" s="300" t="str">
        <f t="array" ref="G318">IF('GRR Data'!K301="","",'GRR Data'!K301)</f>
        <v/>
      </c>
      <c r="H318" s="291" t="e">
        <v>#VALUE!</v>
      </c>
      <c r="I318" s="335" t="e">
        <v>#VALUE!</v>
      </c>
      <c r="J318" s="291" t="e">
        <v>#VALUE!</v>
      </c>
      <c r="K318" s="282" t="str">
        <v/>
      </c>
      <c r="L318" s="282" t="str">
        <v/>
      </c>
      <c r="M318" s="288" t="str" cm="1">
        <f t="array" ref="M318">IF($C318="","",_xlfn.XLOOKUP($C318&amp;M$21,#REF!&amp;#REF!,#REF!))</f>
        <v/>
      </c>
      <c r="N318" s="288" t="str" cm="1">
        <f t="array" ref="N318">IF($C318="","",_xlfn.XLOOKUP($C318&amp;N$21,#REF!&amp;#REF!,#REF!))</f>
        <v/>
      </c>
      <c r="O318" s="288" t="str" cm="1">
        <f t="array" ref="O318">IF($C318="","",_xlfn.XLOOKUP($C318&amp;O$21,#REF!&amp;#REF!,#REF!))</f>
        <v/>
      </c>
      <c r="P318" s="288" t="str" cm="1">
        <f t="array" ref="P318">IF($C318="","",_xlfn.XLOOKUP($C318&amp;P$21,#REF!&amp;#REF!,#REF!))</f>
        <v/>
      </c>
      <c r="Q318" s="288" t="str" cm="1">
        <f t="array" ref="Q318">IF($C318="","",_xlfn.XLOOKUP($C318&amp;Q$21,#REF!&amp;#REF!,#REF!))</f>
        <v/>
      </c>
      <c r="R318" s="288" t="str" cm="1">
        <f t="array" ref="R318">IF($C318="","",_xlfn.XLOOKUP($C318&amp;R$21,#REF!&amp;#REF!,#REF!))</f>
        <v/>
      </c>
      <c r="S318" s="288" t="str" cm="1">
        <f t="array" ref="S318">IF($C318="","",_xlfn.XLOOKUP($C318&amp;S$21,#REF!&amp;#REF!,#REF!))</f>
        <v/>
      </c>
      <c r="T318" s="288" t="str" cm="1">
        <f t="array" ref="T318">IF($C318="","",_xlfn.XLOOKUP($C318&amp;T$21,#REF!&amp;#REF!,#REF!))</f>
        <v/>
      </c>
      <c r="U318" s="600"/>
      <c r="V318" s="601"/>
      <c r="W318" s="308"/>
      <c r="X318" s="320" t="e">
        <f t="shared" si="39"/>
        <v>#VALUE!</v>
      </c>
      <c r="Y318" s="320" t="e">
        <f t="shared" si="40"/>
        <v>#VALUE!</v>
      </c>
      <c r="Z318" s="320" t="e">
        <f t="shared" si="41"/>
        <v>#VALUE!</v>
      </c>
      <c r="AA318" s="320" t="e">
        <f t="shared" si="36"/>
        <v>#VALUE!</v>
      </c>
      <c r="AB318" s="320" t="e">
        <f t="shared" si="37"/>
        <v>#VALUE!</v>
      </c>
      <c r="AC318" s="320" t="e">
        <f t="shared" si="38"/>
        <v>#VALUE!</v>
      </c>
    </row>
    <row r="319" spans="2:29" s="30" customFormat="1" ht="30" customHeight="1">
      <c r="B319" s="345">
        <v>298</v>
      </c>
      <c r="C319" s="302" t="str">
        <f t="array" ref="C319">IF('GRR Data'!C302="","",'GRR Data'!C302)</f>
        <v/>
      </c>
      <c r="D319" s="302" t="str">
        <f t="array" ref="D319">IF('GRR Data'!D302="","",'GRR Data'!D302)</f>
        <v/>
      </c>
      <c r="E319" s="300" t="str">
        <f t="array" ref="E319">IF('GRR Data'!G302="","",'GRR Data'!G302)</f>
        <v/>
      </c>
      <c r="F319" s="300" t="str">
        <f t="array" ref="F319">IF('GRR Data'!H302="","",'GRR Data'!H302)</f>
        <v/>
      </c>
      <c r="G319" s="300" t="str">
        <f t="array" ref="G319">IF('GRR Data'!K302="","",'GRR Data'!K302)</f>
        <v/>
      </c>
      <c r="H319" s="291" t="e">
        <v>#VALUE!</v>
      </c>
      <c r="I319" s="335" t="e">
        <v>#VALUE!</v>
      </c>
      <c r="J319" s="291" t="e">
        <v>#VALUE!</v>
      </c>
      <c r="K319" s="282" t="str">
        <v/>
      </c>
      <c r="L319" s="282" t="str">
        <v/>
      </c>
      <c r="M319" s="288" t="str" cm="1">
        <f t="array" ref="M319">IF($C319="","",_xlfn.XLOOKUP($C319&amp;M$21,#REF!&amp;#REF!,#REF!))</f>
        <v/>
      </c>
      <c r="N319" s="288" t="str" cm="1">
        <f t="array" ref="N319">IF($C319="","",_xlfn.XLOOKUP($C319&amp;N$21,#REF!&amp;#REF!,#REF!))</f>
        <v/>
      </c>
      <c r="O319" s="288" t="str" cm="1">
        <f t="array" ref="O319">IF($C319="","",_xlfn.XLOOKUP($C319&amp;O$21,#REF!&amp;#REF!,#REF!))</f>
        <v/>
      </c>
      <c r="P319" s="288" t="str" cm="1">
        <f t="array" ref="P319">IF($C319="","",_xlfn.XLOOKUP($C319&amp;P$21,#REF!&amp;#REF!,#REF!))</f>
        <v/>
      </c>
      <c r="Q319" s="288" t="str" cm="1">
        <f t="array" ref="Q319">IF($C319="","",_xlfn.XLOOKUP($C319&amp;Q$21,#REF!&amp;#REF!,#REF!))</f>
        <v/>
      </c>
      <c r="R319" s="288" t="str" cm="1">
        <f t="array" ref="R319">IF($C319="","",_xlfn.XLOOKUP($C319&amp;R$21,#REF!&amp;#REF!,#REF!))</f>
        <v/>
      </c>
      <c r="S319" s="288" t="str" cm="1">
        <f t="array" ref="S319">IF($C319="","",_xlfn.XLOOKUP($C319&amp;S$21,#REF!&amp;#REF!,#REF!))</f>
        <v/>
      </c>
      <c r="T319" s="288" t="str" cm="1">
        <f t="array" ref="T319">IF($C319="","",_xlfn.XLOOKUP($C319&amp;T$21,#REF!&amp;#REF!,#REF!))</f>
        <v/>
      </c>
      <c r="U319" s="600"/>
      <c r="V319" s="601"/>
      <c r="W319" s="308"/>
      <c r="X319" s="320" t="e">
        <f t="shared" si="39"/>
        <v>#VALUE!</v>
      </c>
      <c r="Y319" s="320" t="e">
        <f t="shared" si="40"/>
        <v>#VALUE!</v>
      </c>
      <c r="Z319" s="320" t="e">
        <f t="shared" si="41"/>
        <v>#VALUE!</v>
      </c>
      <c r="AA319" s="320" t="e">
        <f t="shared" si="36"/>
        <v>#VALUE!</v>
      </c>
      <c r="AB319" s="320" t="e">
        <f t="shared" si="37"/>
        <v>#VALUE!</v>
      </c>
      <c r="AC319" s="320" t="e">
        <f t="shared" si="38"/>
        <v>#VALUE!</v>
      </c>
    </row>
    <row r="320" spans="2:29" s="30" customFormat="1" ht="30" customHeight="1">
      <c r="B320" s="345">
        <v>299</v>
      </c>
      <c r="C320" s="302" t="str">
        <f t="array" ref="C320">IF('GRR Data'!C303="","",'GRR Data'!C303)</f>
        <v/>
      </c>
      <c r="D320" s="302" t="str">
        <f t="array" ref="D320">IF('GRR Data'!D303="","",'GRR Data'!D303)</f>
        <v/>
      </c>
      <c r="E320" s="300" t="str">
        <f t="array" ref="E320">IF('GRR Data'!G303="","",'GRR Data'!G303)</f>
        <v/>
      </c>
      <c r="F320" s="300" t="str">
        <f t="array" ref="F320">IF('GRR Data'!H303="","",'GRR Data'!H303)</f>
        <v/>
      </c>
      <c r="G320" s="300" t="str">
        <f t="array" ref="G320">IF('GRR Data'!K303="","",'GRR Data'!K303)</f>
        <v/>
      </c>
      <c r="H320" s="291" t="e">
        <v>#VALUE!</v>
      </c>
      <c r="I320" s="335" t="e">
        <v>#VALUE!</v>
      </c>
      <c r="J320" s="291" t="e">
        <v>#VALUE!</v>
      </c>
      <c r="K320" s="282" t="str">
        <v/>
      </c>
      <c r="L320" s="282" t="str">
        <v/>
      </c>
      <c r="M320" s="288" t="str" cm="1">
        <f t="array" ref="M320">IF($C320="","",_xlfn.XLOOKUP($C320&amp;M$21,#REF!&amp;#REF!,#REF!))</f>
        <v/>
      </c>
      <c r="N320" s="288" t="str" cm="1">
        <f t="array" ref="N320">IF($C320="","",_xlfn.XLOOKUP($C320&amp;N$21,#REF!&amp;#REF!,#REF!))</f>
        <v/>
      </c>
      <c r="O320" s="288" t="str" cm="1">
        <f t="array" ref="O320">IF($C320="","",_xlfn.XLOOKUP($C320&amp;O$21,#REF!&amp;#REF!,#REF!))</f>
        <v/>
      </c>
      <c r="P320" s="288" t="str" cm="1">
        <f t="array" ref="P320">IF($C320="","",_xlfn.XLOOKUP($C320&amp;P$21,#REF!&amp;#REF!,#REF!))</f>
        <v/>
      </c>
      <c r="Q320" s="288" t="str" cm="1">
        <f t="array" ref="Q320">IF($C320="","",_xlfn.XLOOKUP($C320&amp;Q$21,#REF!&amp;#REF!,#REF!))</f>
        <v/>
      </c>
      <c r="R320" s="288" t="str" cm="1">
        <f t="array" ref="R320">IF($C320="","",_xlfn.XLOOKUP($C320&amp;R$21,#REF!&amp;#REF!,#REF!))</f>
        <v/>
      </c>
      <c r="S320" s="288" t="str" cm="1">
        <f t="array" ref="S320">IF($C320="","",_xlfn.XLOOKUP($C320&amp;S$21,#REF!&amp;#REF!,#REF!))</f>
        <v/>
      </c>
      <c r="T320" s="288" t="str" cm="1">
        <f t="array" ref="T320">IF($C320="","",_xlfn.XLOOKUP($C320&amp;T$21,#REF!&amp;#REF!,#REF!))</f>
        <v/>
      </c>
      <c r="U320" s="600"/>
      <c r="V320" s="601"/>
      <c r="W320" s="308"/>
      <c r="X320" s="320" t="e">
        <f t="shared" si="39"/>
        <v>#VALUE!</v>
      </c>
      <c r="Y320" s="320" t="e">
        <f t="shared" si="40"/>
        <v>#VALUE!</v>
      </c>
      <c r="Z320" s="320" t="e">
        <f t="shared" si="41"/>
        <v>#VALUE!</v>
      </c>
      <c r="AA320" s="320" t="e">
        <f t="shared" si="36"/>
        <v>#VALUE!</v>
      </c>
      <c r="AB320" s="320" t="e">
        <f t="shared" si="37"/>
        <v>#VALUE!</v>
      </c>
      <c r="AC320" s="320" t="e">
        <f t="shared" si="38"/>
        <v>#VALUE!</v>
      </c>
    </row>
    <row r="321" spans="2:29" s="30" customFormat="1" ht="30" customHeight="1">
      <c r="B321" s="345">
        <v>300</v>
      </c>
      <c r="C321" s="302" t="str">
        <f t="array" ref="C321">IF('GRR Data'!C304="","",'GRR Data'!C304)</f>
        <v/>
      </c>
      <c r="D321" s="302" t="str">
        <f t="array" ref="D321">IF('GRR Data'!D304="","",'GRR Data'!D304)</f>
        <v/>
      </c>
      <c r="E321" s="300" t="str">
        <f t="array" ref="E321">IF('GRR Data'!G304="","",'GRR Data'!G304)</f>
        <v/>
      </c>
      <c r="F321" s="300" t="str">
        <f t="array" ref="F321">IF('GRR Data'!H304="","",'GRR Data'!H304)</f>
        <v/>
      </c>
      <c r="G321" s="300" t="str">
        <f t="array" ref="G321">IF('GRR Data'!K304="","",'GRR Data'!K304)</f>
        <v/>
      </c>
      <c r="H321" s="291" t="e">
        <v>#VALUE!</v>
      </c>
      <c r="I321" s="335" t="e">
        <v>#VALUE!</v>
      </c>
      <c r="J321" s="291" t="e">
        <v>#VALUE!</v>
      </c>
      <c r="K321" s="282" t="str">
        <v/>
      </c>
      <c r="L321" s="282" t="str">
        <v/>
      </c>
      <c r="M321" s="288" t="str" cm="1">
        <f t="array" ref="M321">IF($C321="","",_xlfn.XLOOKUP($C321&amp;M$21,#REF!&amp;#REF!,#REF!))</f>
        <v/>
      </c>
      <c r="N321" s="288" t="str" cm="1">
        <f t="array" ref="N321">IF($C321="","",_xlfn.XLOOKUP($C321&amp;N$21,#REF!&amp;#REF!,#REF!))</f>
        <v/>
      </c>
      <c r="O321" s="288" t="str" cm="1">
        <f t="array" ref="O321">IF($C321="","",_xlfn.XLOOKUP($C321&amp;O$21,#REF!&amp;#REF!,#REF!))</f>
        <v/>
      </c>
      <c r="P321" s="288" t="str" cm="1">
        <f t="array" ref="P321">IF($C321="","",_xlfn.XLOOKUP($C321&amp;P$21,#REF!&amp;#REF!,#REF!))</f>
        <v/>
      </c>
      <c r="Q321" s="288" t="str" cm="1">
        <f t="array" ref="Q321">IF($C321="","",_xlfn.XLOOKUP($C321&amp;Q$21,#REF!&amp;#REF!,#REF!))</f>
        <v/>
      </c>
      <c r="R321" s="288" t="str" cm="1">
        <f t="array" ref="R321">IF($C321="","",_xlfn.XLOOKUP($C321&amp;R$21,#REF!&amp;#REF!,#REF!))</f>
        <v/>
      </c>
      <c r="S321" s="288" t="str" cm="1">
        <f t="array" ref="S321">IF($C321="","",_xlfn.XLOOKUP($C321&amp;S$21,#REF!&amp;#REF!,#REF!))</f>
        <v/>
      </c>
      <c r="T321" s="288" t="str" cm="1">
        <f t="array" ref="T321">IF($C321="","",_xlfn.XLOOKUP($C321&amp;T$21,#REF!&amp;#REF!,#REF!))</f>
        <v/>
      </c>
      <c r="U321" s="600"/>
      <c r="V321" s="601"/>
      <c r="W321" s="308"/>
      <c r="X321" s="320" t="e">
        <f t="shared" si="39"/>
        <v>#VALUE!</v>
      </c>
      <c r="Y321" s="320" t="e">
        <f t="shared" si="40"/>
        <v>#VALUE!</v>
      </c>
      <c r="Z321" s="320" t="e">
        <f t="shared" si="41"/>
        <v>#VALUE!</v>
      </c>
      <c r="AA321" s="320" t="e">
        <f t="shared" si="36"/>
        <v>#VALUE!</v>
      </c>
      <c r="AB321" s="320" t="e">
        <f t="shared" si="37"/>
        <v>#VALUE!</v>
      </c>
      <c r="AC321" s="320" t="e">
        <f t="shared" si="38"/>
        <v>#VALUE!</v>
      </c>
    </row>
    <row r="322" spans="2:29" s="30" customFormat="1" ht="30" customHeight="1">
      <c r="B322" s="345">
        <v>301</v>
      </c>
      <c r="C322" s="302" t="str">
        <f t="array" ref="C322">IF('GRR Data'!C305="","",'GRR Data'!C305)</f>
        <v/>
      </c>
      <c r="D322" s="302" t="str">
        <f t="array" ref="D322">IF('GRR Data'!D305="","",'GRR Data'!D305)</f>
        <v/>
      </c>
      <c r="E322" s="300" t="str">
        <f t="array" ref="E322">IF('GRR Data'!G305="","",'GRR Data'!G305)</f>
        <v/>
      </c>
      <c r="F322" s="300" t="str">
        <f t="array" ref="F322">IF('GRR Data'!H305="","",'GRR Data'!H305)</f>
        <v/>
      </c>
      <c r="G322" s="300" t="str">
        <f t="array" ref="G322">IF('GRR Data'!K305="","",'GRR Data'!K305)</f>
        <v/>
      </c>
      <c r="H322" s="291" t="e">
        <v>#VALUE!</v>
      </c>
      <c r="I322" s="335" t="e">
        <v>#VALUE!</v>
      </c>
      <c r="J322" s="291" t="e">
        <v>#VALUE!</v>
      </c>
      <c r="K322" s="282" t="str">
        <v/>
      </c>
      <c r="L322" s="282" t="str">
        <v/>
      </c>
      <c r="M322" s="288" t="str" cm="1">
        <f t="array" ref="M322">IF($C322="","",_xlfn.XLOOKUP($C322&amp;M$21,#REF!&amp;#REF!,#REF!))</f>
        <v/>
      </c>
      <c r="N322" s="288" t="str" cm="1">
        <f t="array" ref="N322">IF($C322="","",_xlfn.XLOOKUP($C322&amp;N$21,#REF!&amp;#REF!,#REF!))</f>
        <v/>
      </c>
      <c r="O322" s="288" t="str" cm="1">
        <f t="array" ref="O322">IF($C322="","",_xlfn.XLOOKUP($C322&amp;O$21,#REF!&amp;#REF!,#REF!))</f>
        <v/>
      </c>
      <c r="P322" s="288" t="str" cm="1">
        <f t="array" ref="P322">IF($C322="","",_xlfn.XLOOKUP($C322&amp;P$21,#REF!&amp;#REF!,#REF!))</f>
        <v/>
      </c>
      <c r="Q322" s="288" t="str" cm="1">
        <f t="array" ref="Q322">IF($C322="","",_xlfn.XLOOKUP($C322&amp;Q$21,#REF!&amp;#REF!,#REF!))</f>
        <v/>
      </c>
      <c r="R322" s="288" t="str" cm="1">
        <f t="array" ref="R322">IF($C322="","",_xlfn.XLOOKUP($C322&amp;R$21,#REF!&amp;#REF!,#REF!))</f>
        <v/>
      </c>
      <c r="S322" s="288" t="str" cm="1">
        <f t="array" ref="S322">IF($C322="","",_xlfn.XLOOKUP($C322&amp;S$21,#REF!&amp;#REF!,#REF!))</f>
        <v/>
      </c>
      <c r="T322" s="288" t="str" cm="1">
        <f t="array" ref="T322">IF($C322="","",_xlfn.XLOOKUP($C322&amp;T$21,#REF!&amp;#REF!,#REF!))</f>
        <v/>
      </c>
      <c r="U322" s="600"/>
      <c r="V322" s="601"/>
      <c r="W322" s="308"/>
      <c r="X322" s="320" t="e">
        <f t="shared" ref="X322:X325" si="42">IF(H322="","",(H322/$X$21)*(E322-F322))</f>
        <v>#VALUE!</v>
      </c>
      <c r="Y322" s="320" t="e">
        <f t="shared" ref="Y322:Y325" si="43">IF(H322="","",(H322/$Y$21)*(E322-F322))</f>
        <v>#VALUE!</v>
      </c>
      <c r="Z322" s="320" t="e">
        <f t="shared" ref="Z322:Z325" si="44">IF(H322="","",(H322/$Z$21)*(E322-F322))</f>
        <v>#VALUE!</v>
      </c>
      <c r="AA322" s="320" t="e">
        <f t="shared" ref="AA322:AA325" si="45">IF(X322="","",X322/2)</f>
        <v>#VALUE!</v>
      </c>
      <c r="AB322" s="320" t="e">
        <f t="shared" ref="AB322:AB325" si="46">IF(Y322="","",Y322/2)</f>
        <v>#VALUE!</v>
      </c>
      <c r="AC322" s="320" t="e">
        <f t="shared" ref="AC322:AC325" si="47">IF(Z322="","",Z322/2)</f>
        <v>#VALUE!</v>
      </c>
    </row>
    <row r="323" spans="2:29" s="30" customFormat="1" ht="30" customHeight="1">
      <c r="B323" s="345">
        <v>302</v>
      </c>
      <c r="C323" s="302" t="str">
        <f t="array" ref="C323">IF('GRR Data'!C306="","",'GRR Data'!C306)</f>
        <v/>
      </c>
      <c r="D323" s="302" t="str">
        <f t="array" ref="D323">IF('GRR Data'!D306="","",'GRR Data'!D306)</f>
        <v/>
      </c>
      <c r="E323" s="300" t="str">
        <f t="array" ref="E323">IF('GRR Data'!G306="","",'GRR Data'!G306)</f>
        <v/>
      </c>
      <c r="F323" s="300" t="str">
        <f t="array" ref="F323">IF('GRR Data'!H306="","",'GRR Data'!H306)</f>
        <v/>
      </c>
      <c r="G323" s="300" t="str">
        <f t="array" ref="G323">IF('GRR Data'!K306="","",'GRR Data'!K306)</f>
        <v/>
      </c>
      <c r="H323" s="291" t="e">
        <v>#VALUE!</v>
      </c>
      <c r="I323" s="335" t="e">
        <v>#VALUE!</v>
      </c>
      <c r="J323" s="291" t="e">
        <v>#VALUE!</v>
      </c>
      <c r="K323" s="282" t="str">
        <v/>
      </c>
      <c r="L323" s="282" t="str">
        <v/>
      </c>
      <c r="M323" s="288" t="str" cm="1">
        <f t="array" ref="M323">IF($C323="","",_xlfn.XLOOKUP($C323&amp;M$21,#REF!&amp;#REF!,#REF!))</f>
        <v/>
      </c>
      <c r="N323" s="288" t="str" cm="1">
        <f t="array" ref="N323">IF($C323="","",_xlfn.XLOOKUP($C323&amp;N$21,#REF!&amp;#REF!,#REF!))</f>
        <v/>
      </c>
      <c r="O323" s="288" t="str" cm="1">
        <f t="array" ref="O323">IF($C323="","",_xlfn.XLOOKUP($C323&amp;O$21,#REF!&amp;#REF!,#REF!))</f>
        <v/>
      </c>
      <c r="P323" s="288" t="str" cm="1">
        <f t="array" ref="P323">IF($C323="","",_xlfn.XLOOKUP($C323&amp;P$21,#REF!&amp;#REF!,#REF!))</f>
        <v/>
      </c>
      <c r="Q323" s="288" t="str" cm="1">
        <f t="array" ref="Q323">IF($C323="","",_xlfn.XLOOKUP($C323&amp;Q$21,#REF!&amp;#REF!,#REF!))</f>
        <v/>
      </c>
      <c r="R323" s="288" t="str" cm="1">
        <f t="array" ref="R323">IF($C323="","",_xlfn.XLOOKUP($C323&amp;R$21,#REF!&amp;#REF!,#REF!))</f>
        <v/>
      </c>
      <c r="S323" s="288" t="str" cm="1">
        <f t="array" ref="S323">IF($C323="","",_xlfn.XLOOKUP($C323&amp;S$21,#REF!&amp;#REF!,#REF!))</f>
        <v/>
      </c>
      <c r="T323" s="288" t="str" cm="1">
        <f t="array" ref="T323">IF($C323="","",_xlfn.XLOOKUP($C323&amp;T$21,#REF!&amp;#REF!,#REF!))</f>
        <v/>
      </c>
      <c r="U323" s="600"/>
      <c r="V323" s="601"/>
      <c r="W323" s="308"/>
      <c r="X323" s="320" t="e">
        <f t="shared" si="42"/>
        <v>#VALUE!</v>
      </c>
      <c r="Y323" s="320" t="e">
        <f t="shared" si="43"/>
        <v>#VALUE!</v>
      </c>
      <c r="Z323" s="320" t="e">
        <f t="shared" si="44"/>
        <v>#VALUE!</v>
      </c>
      <c r="AA323" s="320" t="e">
        <f t="shared" si="45"/>
        <v>#VALUE!</v>
      </c>
      <c r="AB323" s="320" t="e">
        <f t="shared" si="46"/>
        <v>#VALUE!</v>
      </c>
      <c r="AC323" s="320" t="e">
        <f t="shared" si="47"/>
        <v>#VALUE!</v>
      </c>
    </row>
    <row r="324" spans="2:29" s="30" customFormat="1" ht="30" customHeight="1">
      <c r="B324" s="345">
        <v>303</v>
      </c>
      <c r="C324" s="302" t="str">
        <f t="array" ref="C324">IF('GRR Data'!C307="","",'GRR Data'!C307)</f>
        <v/>
      </c>
      <c r="D324" s="302" t="str">
        <f t="array" ref="D324">IF('GRR Data'!D307="","",'GRR Data'!D307)</f>
        <v/>
      </c>
      <c r="E324" s="300" t="str">
        <f t="array" ref="E324">IF('GRR Data'!G307="","",'GRR Data'!G307)</f>
        <v/>
      </c>
      <c r="F324" s="300" t="str">
        <f t="array" ref="F324">IF('GRR Data'!H307="","",'GRR Data'!H307)</f>
        <v/>
      </c>
      <c r="G324" s="300" t="str">
        <f t="array" ref="G324">IF('GRR Data'!K307="","",'GRR Data'!K307)</f>
        <v/>
      </c>
      <c r="H324" s="291" t="e">
        <v>#VALUE!</v>
      </c>
      <c r="I324" s="335" t="e">
        <v>#VALUE!</v>
      </c>
      <c r="J324" s="291" t="e">
        <v>#VALUE!</v>
      </c>
      <c r="K324" s="282" t="str">
        <v/>
      </c>
      <c r="L324" s="282" t="str">
        <v/>
      </c>
      <c r="M324" s="288" t="str" cm="1">
        <f t="array" ref="M324">IF($C324="","",_xlfn.XLOOKUP($C324&amp;M$21,#REF!&amp;#REF!,#REF!))</f>
        <v/>
      </c>
      <c r="N324" s="288" t="str" cm="1">
        <f t="array" ref="N324">IF($C324="","",_xlfn.XLOOKUP($C324&amp;N$21,#REF!&amp;#REF!,#REF!))</f>
        <v/>
      </c>
      <c r="O324" s="288" t="str" cm="1">
        <f t="array" ref="O324">IF($C324="","",_xlfn.XLOOKUP($C324&amp;O$21,#REF!&amp;#REF!,#REF!))</f>
        <v/>
      </c>
      <c r="P324" s="288" t="str" cm="1">
        <f t="array" ref="P324">IF($C324="","",_xlfn.XLOOKUP($C324&amp;P$21,#REF!&amp;#REF!,#REF!))</f>
        <v/>
      </c>
      <c r="Q324" s="288" t="str" cm="1">
        <f t="array" ref="Q324">IF($C324="","",_xlfn.XLOOKUP($C324&amp;Q$21,#REF!&amp;#REF!,#REF!))</f>
        <v/>
      </c>
      <c r="R324" s="288" t="str" cm="1">
        <f t="array" ref="R324">IF($C324="","",_xlfn.XLOOKUP($C324&amp;R$21,#REF!&amp;#REF!,#REF!))</f>
        <v/>
      </c>
      <c r="S324" s="288" t="str" cm="1">
        <f t="array" ref="S324">IF($C324="","",_xlfn.XLOOKUP($C324&amp;S$21,#REF!&amp;#REF!,#REF!))</f>
        <v/>
      </c>
      <c r="T324" s="288" t="str" cm="1">
        <f t="array" ref="T324">IF($C324="","",_xlfn.XLOOKUP($C324&amp;T$21,#REF!&amp;#REF!,#REF!))</f>
        <v/>
      </c>
      <c r="U324" s="600"/>
      <c r="V324" s="601"/>
      <c r="W324" s="308"/>
      <c r="X324" s="320" t="e">
        <f t="shared" si="42"/>
        <v>#VALUE!</v>
      </c>
      <c r="Y324" s="320" t="e">
        <f t="shared" si="43"/>
        <v>#VALUE!</v>
      </c>
      <c r="Z324" s="320" t="e">
        <f t="shared" si="44"/>
        <v>#VALUE!</v>
      </c>
      <c r="AA324" s="320" t="e">
        <f t="shared" si="45"/>
        <v>#VALUE!</v>
      </c>
      <c r="AB324" s="320" t="e">
        <f t="shared" si="46"/>
        <v>#VALUE!</v>
      </c>
      <c r="AC324" s="320" t="e">
        <f t="shared" si="47"/>
        <v>#VALUE!</v>
      </c>
    </row>
    <row r="325" spans="2:29" s="30" customFormat="1" ht="30" customHeight="1">
      <c r="B325" s="345">
        <v>304</v>
      </c>
      <c r="C325" s="302" t="str">
        <f t="array" ref="C325">IF('GRR Data'!C308="","",'GRR Data'!C308)</f>
        <v/>
      </c>
      <c r="D325" s="302" t="str">
        <f t="array" ref="D325">IF('GRR Data'!D308="","",'GRR Data'!D308)</f>
        <v/>
      </c>
      <c r="E325" s="300" t="str">
        <f t="array" ref="E325">IF('GRR Data'!G308="","",'GRR Data'!G308)</f>
        <v/>
      </c>
      <c r="F325" s="300" t="str">
        <f t="array" ref="F325">IF('GRR Data'!H308="","",'GRR Data'!H308)</f>
        <v/>
      </c>
      <c r="G325" s="300" t="str">
        <f t="array" ref="G325">IF('GRR Data'!K308="","",'GRR Data'!K308)</f>
        <v/>
      </c>
      <c r="H325" s="291" t="e">
        <v>#VALUE!</v>
      </c>
      <c r="I325" s="335" t="e">
        <v>#VALUE!</v>
      </c>
      <c r="J325" s="291" t="e">
        <v>#VALUE!</v>
      </c>
      <c r="K325" s="282" t="str">
        <v/>
      </c>
      <c r="L325" s="282" t="str">
        <v/>
      </c>
      <c r="M325" s="288" t="str" cm="1">
        <f t="array" ref="M325">IF($C325="","",_xlfn.XLOOKUP($C325&amp;M$21,#REF!&amp;#REF!,#REF!))</f>
        <v/>
      </c>
      <c r="N325" s="288" t="str" cm="1">
        <f t="array" ref="N325">IF($C325="","",_xlfn.XLOOKUP($C325&amp;N$21,#REF!&amp;#REF!,#REF!))</f>
        <v/>
      </c>
      <c r="O325" s="288" t="str" cm="1">
        <f t="array" ref="O325">IF($C325="","",_xlfn.XLOOKUP($C325&amp;O$21,#REF!&amp;#REF!,#REF!))</f>
        <v/>
      </c>
      <c r="P325" s="288" t="str" cm="1">
        <f t="array" ref="P325">IF($C325="","",_xlfn.XLOOKUP($C325&amp;P$21,#REF!&amp;#REF!,#REF!))</f>
        <v/>
      </c>
      <c r="Q325" s="288" t="str" cm="1">
        <f t="array" ref="Q325">IF($C325="","",_xlfn.XLOOKUP($C325&amp;Q$21,#REF!&amp;#REF!,#REF!))</f>
        <v/>
      </c>
      <c r="R325" s="288" t="str" cm="1">
        <f t="array" ref="R325">IF($C325="","",_xlfn.XLOOKUP($C325&amp;R$21,#REF!&amp;#REF!,#REF!))</f>
        <v/>
      </c>
      <c r="S325" s="288" t="str" cm="1">
        <f t="array" ref="S325">IF($C325="","",_xlfn.XLOOKUP($C325&amp;S$21,#REF!&amp;#REF!,#REF!))</f>
        <v/>
      </c>
      <c r="T325" s="288" t="str" cm="1">
        <f t="array" ref="T325">IF($C325="","",_xlfn.XLOOKUP($C325&amp;T$21,#REF!&amp;#REF!,#REF!))</f>
        <v/>
      </c>
      <c r="U325" s="600"/>
      <c r="V325" s="601"/>
      <c r="W325" s="308"/>
      <c r="X325" s="320" t="e">
        <f t="shared" si="42"/>
        <v>#VALUE!</v>
      </c>
      <c r="Y325" s="320" t="e">
        <f t="shared" si="43"/>
        <v>#VALUE!</v>
      </c>
      <c r="Z325" s="320" t="e">
        <f t="shared" si="44"/>
        <v>#VALUE!</v>
      </c>
      <c r="AA325" s="320" t="e">
        <f t="shared" si="45"/>
        <v>#VALUE!</v>
      </c>
      <c r="AB325" s="320" t="e">
        <f t="shared" si="46"/>
        <v>#VALUE!</v>
      </c>
      <c r="AC325" s="320" t="e">
        <f t="shared" si="47"/>
        <v>#VALUE!</v>
      </c>
    </row>
    <row r="326" spans="2:29" s="30" customFormat="1" ht="30" customHeight="1">
      <c r="B326" s="345">
        <v>305</v>
      </c>
      <c r="C326" s="302" t="str">
        <f t="array" ref="C326">IF('GRR Data'!C309="","",'GRR Data'!C309)</f>
        <v/>
      </c>
      <c r="D326" s="302" t="str">
        <f t="array" ref="D326">IF('GRR Data'!D309="","",'GRR Data'!D309)</f>
        <v/>
      </c>
      <c r="E326" s="300" t="str">
        <f t="array" ref="E326">IF('GRR Data'!G309="","",'GRR Data'!G309)</f>
        <v/>
      </c>
      <c r="F326" s="300" t="str">
        <f t="array" ref="F326">IF('GRR Data'!H309="","",'GRR Data'!H309)</f>
        <v/>
      </c>
      <c r="G326" s="300" t="str">
        <f t="array" ref="G326">IF('GRR Data'!K309="","",'GRR Data'!K309)</f>
        <v/>
      </c>
      <c r="H326" s="291" t="e">
        <v>#VALUE!</v>
      </c>
      <c r="I326" s="335" t="e">
        <v>#VALUE!</v>
      </c>
      <c r="J326" s="291" t="e">
        <v>#VALUE!</v>
      </c>
      <c r="K326" s="282" t="str">
        <v/>
      </c>
      <c r="L326" s="282" t="str">
        <v/>
      </c>
      <c r="M326" s="288" t="str" cm="1">
        <f t="array" ref="M326">IF($C326="","",_xlfn.XLOOKUP($C326&amp;M$21,#REF!&amp;#REF!,#REF!))</f>
        <v/>
      </c>
      <c r="N326" s="288" t="str" cm="1">
        <f t="array" ref="N326">IF($C326="","",_xlfn.XLOOKUP($C326&amp;N$21,#REF!&amp;#REF!,#REF!))</f>
        <v/>
      </c>
      <c r="O326" s="288" t="str" cm="1">
        <f t="array" ref="O326">IF($C326="","",_xlfn.XLOOKUP($C326&amp;O$21,#REF!&amp;#REF!,#REF!))</f>
        <v/>
      </c>
      <c r="P326" s="288" t="str" cm="1">
        <f t="array" ref="P326">IF($C326="","",_xlfn.XLOOKUP($C326&amp;P$21,#REF!&amp;#REF!,#REF!))</f>
        <v/>
      </c>
      <c r="Q326" s="288" t="str" cm="1">
        <f t="array" ref="Q326">IF($C326="","",_xlfn.XLOOKUP($C326&amp;Q$21,#REF!&amp;#REF!,#REF!))</f>
        <v/>
      </c>
      <c r="R326" s="288" t="str" cm="1">
        <f t="array" ref="R326">IF($C326="","",_xlfn.XLOOKUP($C326&amp;R$21,#REF!&amp;#REF!,#REF!))</f>
        <v/>
      </c>
      <c r="S326" s="288" t="str" cm="1">
        <f t="array" ref="S326">IF($C326="","",_xlfn.XLOOKUP($C326&amp;S$21,#REF!&amp;#REF!,#REF!))</f>
        <v/>
      </c>
      <c r="T326" s="288" t="str" cm="1">
        <f t="array" ref="T326">IF($C326="","",_xlfn.XLOOKUP($C326&amp;T$21,#REF!&amp;#REF!,#REF!))</f>
        <v/>
      </c>
      <c r="U326" s="600"/>
      <c r="V326" s="601"/>
      <c r="W326" s="308"/>
      <c r="X326" s="320" t="e">
        <f t="shared" ref="X326:X389" si="48">IF(H326="","",(H326/$X$21)*(E326-F326))</f>
        <v>#VALUE!</v>
      </c>
      <c r="Y326" s="320" t="e">
        <f t="shared" ref="Y326:Y389" si="49">IF(H326="","",(H326/$Y$21)*(E326-F326))</f>
        <v>#VALUE!</v>
      </c>
      <c r="Z326" s="320" t="e">
        <f t="shared" ref="Z326:Z389" si="50">IF(H326="","",(H326/$Z$21)*(E326-F326))</f>
        <v>#VALUE!</v>
      </c>
      <c r="AA326" s="320" t="e">
        <f t="shared" ref="AA326:AA389" si="51">IF(X326="","",X326/2)</f>
        <v>#VALUE!</v>
      </c>
      <c r="AB326" s="320" t="e">
        <f t="shared" ref="AB326:AB389" si="52">IF(Y326="","",Y326/2)</f>
        <v>#VALUE!</v>
      </c>
      <c r="AC326" s="320" t="e">
        <f t="shared" ref="AC326:AC389" si="53">IF(Z326="","",Z326/2)</f>
        <v>#VALUE!</v>
      </c>
    </row>
    <row r="327" spans="2:29" s="30" customFormat="1" ht="30" customHeight="1">
      <c r="B327" s="345">
        <v>306</v>
      </c>
      <c r="C327" s="302" t="str">
        <f t="array" ref="C327">IF('GRR Data'!C310="","",'GRR Data'!C310)</f>
        <v/>
      </c>
      <c r="D327" s="302" t="str">
        <f t="array" ref="D327">IF('GRR Data'!D310="","",'GRR Data'!D310)</f>
        <v/>
      </c>
      <c r="E327" s="300" t="str">
        <f t="array" ref="E327">IF('GRR Data'!G310="","",'GRR Data'!G310)</f>
        <v/>
      </c>
      <c r="F327" s="300" t="str">
        <f t="array" ref="F327">IF('GRR Data'!H310="","",'GRR Data'!H310)</f>
        <v/>
      </c>
      <c r="G327" s="300" t="str">
        <f t="array" ref="G327">IF('GRR Data'!K310="","",'GRR Data'!K310)</f>
        <v/>
      </c>
      <c r="H327" s="291" t="e">
        <v>#VALUE!</v>
      </c>
      <c r="I327" s="335" t="e">
        <v>#VALUE!</v>
      </c>
      <c r="J327" s="291" t="e">
        <v>#VALUE!</v>
      </c>
      <c r="K327" s="282" t="str">
        <v/>
      </c>
      <c r="L327" s="282" t="str">
        <v/>
      </c>
      <c r="M327" s="288" t="str" cm="1">
        <f t="array" ref="M327">IF($C327="","",_xlfn.XLOOKUP($C327&amp;M$21,#REF!&amp;#REF!,#REF!))</f>
        <v/>
      </c>
      <c r="N327" s="288" t="str" cm="1">
        <f t="array" ref="N327">IF($C327="","",_xlfn.XLOOKUP($C327&amp;N$21,#REF!&amp;#REF!,#REF!))</f>
        <v/>
      </c>
      <c r="O327" s="288" t="str" cm="1">
        <f t="array" ref="O327">IF($C327="","",_xlfn.XLOOKUP($C327&amp;O$21,#REF!&amp;#REF!,#REF!))</f>
        <v/>
      </c>
      <c r="P327" s="288" t="str" cm="1">
        <f t="array" ref="P327">IF($C327="","",_xlfn.XLOOKUP($C327&amp;P$21,#REF!&amp;#REF!,#REF!))</f>
        <v/>
      </c>
      <c r="Q327" s="288" t="str" cm="1">
        <f t="array" ref="Q327">IF($C327="","",_xlfn.XLOOKUP($C327&amp;Q$21,#REF!&amp;#REF!,#REF!))</f>
        <v/>
      </c>
      <c r="R327" s="288" t="str" cm="1">
        <f t="array" ref="R327">IF($C327="","",_xlfn.XLOOKUP($C327&amp;R$21,#REF!&amp;#REF!,#REF!))</f>
        <v/>
      </c>
      <c r="S327" s="288" t="str" cm="1">
        <f t="array" ref="S327">IF($C327="","",_xlfn.XLOOKUP($C327&amp;S$21,#REF!&amp;#REF!,#REF!))</f>
        <v/>
      </c>
      <c r="T327" s="288" t="str" cm="1">
        <f t="array" ref="T327">IF($C327="","",_xlfn.XLOOKUP($C327&amp;T$21,#REF!&amp;#REF!,#REF!))</f>
        <v/>
      </c>
      <c r="U327" s="600"/>
      <c r="V327" s="601"/>
      <c r="W327" s="308"/>
      <c r="X327" s="320" t="e">
        <f t="shared" si="48"/>
        <v>#VALUE!</v>
      </c>
      <c r="Y327" s="320" t="e">
        <f t="shared" si="49"/>
        <v>#VALUE!</v>
      </c>
      <c r="Z327" s="320" t="e">
        <f t="shared" si="50"/>
        <v>#VALUE!</v>
      </c>
      <c r="AA327" s="320" t="e">
        <f t="shared" si="51"/>
        <v>#VALUE!</v>
      </c>
      <c r="AB327" s="320" t="e">
        <f t="shared" si="52"/>
        <v>#VALUE!</v>
      </c>
      <c r="AC327" s="320" t="e">
        <f t="shared" si="53"/>
        <v>#VALUE!</v>
      </c>
    </row>
    <row r="328" spans="2:29" s="30" customFormat="1" ht="30" customHeight="1">
      <c r="B328" s="345">
        <v>307</v>
      </c>
      <c r="C328" s="302" t="str">
        <f t="array" ref="C328">IF('GRR Data'!C311="","",'GRR Data'!C311)</f>
        <v/>
      </c>
      <c r="D328" s="302" t="str">
        <f t="array" ref="D328">IF('GRR Data'!D311="","",'GRR Data'!D311)</f>
        <v/>
      </c>
      <c r="E328" s="300" t="str">
        <f t="array" ref="E328">IF('GRR Data'!G311="","",'GRR Data'!G311)</f>
        <v/>
      </c>
      <c r="F328" s="300" t="str">
        <f t="array" ref="F328">IF('GRR Data'!H311="","",'GRR Data'!H311)</f>
        <v/>
      </c>
      <c r="G328" s="300" t="str">
        <f t="array" ref="G328">IF('GRR Data'!K311="","",'GRR Data'!K311)</f>
        <v/>
      </c>
      <c r="H328" s="291" t="e">
        <v>#VALUE!</v>
      </c>
      <c r="I328" s="335" t="e">
        <v>#VALUE!</v>
      </c>
      <c r="J328" s="291" t="e">
        <v>#VALUE!</v>
      </c>
      <c r="K328" s="282" t="str">
        <v/>
      </c>
      <c r="L328" s="282" t="str">
        <v/>
      </c>
      <c r="M328" s="288" t="str" cm="1">
        <f t="array" ref="M328">IF($C328="","",_xlfn.XLOOKUP($C328&amp;M$21,#REF!&amp;#REF!,#REF!))</f>
        <v/>
      </c>
      <c r="N328" s="288" t="str" cm="1">
        <f t="array" ref="N328">IF($C328="","",_xlfn.XLOOKUP($C328&amp;N$21,#REF!&amp;#REF!,#REF!))</f>
        <v/>
      </c>
      <c r="O328" s="288" t="str" cm="1">
        <f t="array" ref="O328">IF($C328="","",_xlfn.XLOOKUP($C328&amp;O$21,#REF!&amp;#REF!,#REF!))</f>
        <v/>
      </c>
      <c r="P328" s="288" t="str" cm="1">
        <f t="array" ref="P328">IF($C328="","",_xlfn.XLOOKUP($C328&amp;P$21,#REF!&amp;#REF!,#REF!))</f>
        <v/>
      </c>
      <c r="Q328" s="288" t="str" cm="1">
        <f t="array" ref="Q328">IF($C328="","",_xlfn.XLOOKUP($C328&amp;Q$21,#REF!&amp;#REF!,#REF!))</f>
        <v/>
      </c>
      <c r="R328" s="288" t="str" cm="1">
        <f t="array" ref="R328">IF($C328="","",_xlfn.XLOOKUP($C328&amp;R$21,#REF!&amp;#REF!,#REF!))</f>
        <v/>
      </c>
      <c r="S328" s="288" t="str" cm="1">
        <f t="array" ref="S328">IF($C328="","",_xlfn.XLOOKUP($C328&amp;S$21,#REF!&amp;#REF!,#REF!))</f>
        <v/>
      </c>
      <c r="T328" s="288" t="str" cm="1">
        <f t="array" ref="T328">IF($C328="","",_xlfn.XLOOKUP($C328&amp;T$21,#REF!&amp;#REF!,#REF!))</f>
        <v/>
      </c>
      <c r="U328" s="600"/>
      <c r="V328" s="601"/>
      <c r="W328" s="308"/>
      <c r="X328" s="320" t="e">
        <f t="shared" si="48"/>
        <v>#VALUE!</v>
      </c>
      <c r="Y328" s="320" t="e">
        <f t="shared" si="49"/>
        <v>#VALUE!</v>
      </c>
      <c r="Z328" s="320" t="e">
        <f t="shared" si="50"/>
        <v>#VALUE!</v>
      </c>
      <c r="AA328" s="320" t="e">
        <f t="shared" si="51"/>
        <v>#VALUE!</v>
      </c>
      <c r="AB328" s="320" t="e">
        <f t="shared" si="52"/>
        <v>#VALUE!</v>
      </c>
      <c r="AC328" s="320" t="e">
        <f t="shared" si="53"/>
        <v>#VALUE!</v>
      </c>
    </row>
    <row r="329" spans="2:29" s="30" customFormat="1" ht="30" customHeight="1">
      <c r="B329" s="345">
        <v>308</v>
      </c>
      <c r="C329" s="302" t="str">
        <f t="array" ref="C329">IF('GRR Data'!C312="","",'GRR Data'!C312)</f>
        <v/>
      </c>
      <c r="D329" s="302" t="str">
        <f t="array" ref="D329">IF('GRR Data'!D312="","",'GRR Data'!D312)</f>
        <v/>
      </c>
      <c r="E329" s="300" t="str">
        <f t="array" ref="E329">IF('GRR Data'!G312="","",'GRR Data'!G312)</f>
        <v/>
      </c>
      <c r="F329" s="300" t="str">
        <f t="array" ref="F329">IF('GRR Data'!H312="","",'GRR Data'!H312)</f>
        <v/>
      </c>
      <c r="G329" s="300" t="str">
        <f t="array" ref="G329">IF('GRR Data'!K312="","",'GRR Data'!K312)</f>
        <v/>
      </c>
      <c r="H329" s="291" t="e">
        <v>#VALUE!</v>
      </c>
      <c r="I329" s="335" t="e">
        <v>#VALUE!</v>
      </c>
      <c r="J329" s="291" t="e">
        <v>#VALUE!</v>
      </c>
      <c r="K329" s="282" t="str">
        <v/>
      </c>
      <c r="L329" s="282" t="str">
        <v/>
      </c>
      <c r="M329" s="288" t="str" cm="1">
        <f t="array" ref="M329">IF($C329="","",_xlfn.XLOOKUP($C329&amp;M$21,#REF!&amp;#REF!,#REF!))</f>
        <v/>
      </c>
      <c r="N329" s="288" t="str" cm="1">
        <f t="array" ref="N329">IF($C329="","",_xlfn.XLOOKUP($C329&amp;N$21,#REF!&amp;#REF!,#REF!))</f>
        <v/>
      </c>
      <c r="O329" s="288" t="str" cm="1">
        <f t="array" ref="O329">IF($C329="","",_xlfn.XLOOKUP($C329&amp;O$21,#REF!&amp;#REF!,#REF!))</f>
        <v/>
      </c>
      <c r="P329" s="288" t="str" cm="1">
        <f t="array" ref="P329">IF($C329="","",_xlfn.XLOOKUP($C329&amp;P$21,#REF!&amp;#REF!,#REF!))</f>
        <v/>
      </c>
      <c r="Q329" s="288" t="str" cm="1">
        <f t="array" ref="Q329">IF($C329="","",_xlfn.XLOOKUP($C329&amp;Q$21,#REF!&amp;#REF!,#REF!))</f>
        <v/>
      </c>
      <c r="R329" s="288" t="str" cm="1">
        <f t="array" ref="R329">IF($C329="","",_xlfn.XLOOKUP($C329&amp;R$21,#REF!&amp;#REF!,#REF!))</f>
        <v/>
      </c>
      <c r="S329" s="288" t="str" cm="1">
        <f t="array" ref="S329">IF($C329="","",_xlfn.XLOOKUP($C329&amp;S$21,#REF!&amp;#REF!,#REF!))</f>
        <v/>
      </c>
      <c r="T329" s="288" t="str" cm="1">
        <f t="array" ref="T329">IF($C329="","",_xlfn.XLOOKUP($C329&amp;T$21,#REF!&amp;#REF!,#REF!))</f>
        <v/>
      </c>
      <c r="U329" s="600"/>
      <c r="V329" s="601"/>
      <c r="W329" s="308"/>
      <c r="X329" s="320" t="e">
        <f t="shared" si="48"/>
        <v>#VALUE!</v>
      </c>
      <c r="Y329" s="320" t="e">
        <f t="shared" si="49"/>
        <v>#VALUE!</v>
      </c>
      <c r="Z329" s="320" t="e">
        <f t="shared" si="50"/>
        <v>#VALUE!</v>
      </c>
      <c r="AA329" s="320" t="e">
        <f t="shared" si="51"/>
        <v>#VALUE!</v>
      </c>
      <c r="AB329" s="320" t="e">
        <f t="shared" si="52"/>
        <v>#VALUE!</v>
      </c>
      <c r="AC329" s="320" t="e">
        <f t="shared" si="53"/>
        <v>#VALUE!</v>
      </c>
    </row>
    <row r="330" spans="2:29" s="30" customFormat="1" ht="30" customHeight="1">
      <c r="B330" s="345">
        <v>309</v>
      </c>
      <c r="C330" s="302" t="str">
        <f t="array" ref="C330">IF('GRR Data'!C313="","",'GRR Data'!C313)</f>
        <v/>
      </c>
      <c r="D330" s="302" t="str">
        <f t="array" ref="D330">IF('GRR Data'!D313="","",'GRR Data'!D313)</f>
        <v/>
      </c>
      <c r="E330" s="300" t="str">
        <f t="array" ref="E330">IF('GRR Data'!G313="","",'GRR Data'!G313)</f>
        <v/>
      </c>
      <c r="F330" s="300" t="str">
        <f t="array" ref="F330">IF('GRR Data'!H313="","",'GRR Data'!H313)</f>
        <v/>
      </c>
      <c r="G330" s="300" t="str">
        <f t="array" ref="G330">IF('GRR Data'!K313="","",'GRR Data'!K313)</f>
        <v/>
      </c>
      <c r="H330" s="291" t="e">
        <v>#VALUE!</v>
      </c>
      <c r="I330" s="335" t="e">
        <v>#VALUE!</v>
      </c>
      <c r="J330" s="291" t="e">
        <v>#VALUE!</v>
      </c>
      <c r="K330" s="282" t="str">
        <v/>
      </c>
      <c r="L330" s="282" t="str">
        <v/>
      </c>
      <c r="M330" s="288" t="str" cm="1">
        <f t="array" ref="M330">IF($C330="","",_xlfn.XLOOKUP($C330&amp;M$21,#REF!&amp;#REF!,#REF!))</f>
        <v/>
      </c>
      <c r="N330" s="288" t="str" cm="1">
        <f t="array" ref="N330">IF($C330="","",_xlfn.XLOOKUP($C330&amp;N$21,#REF!&amp;#REF!,#REF!))</f>
        <v/>
      </c>
      <c r="O330" s="288" t="str" cm="1">
        <f t="array" ref="O330">IF($C330="","",_xlfn.XLOOKUP($C330&amp;O$21,#REF!&amp;#REF!,#REF!))</f>
        <v/>
      </c>
      <c r="P330" s="288" t="str" cm="1">
        <f t="array" ref="P330">IF($C330="","",_xlfn.XLOOKUP($C330&amp;P$21,#REF!&amp;#REF!,#REF!))</f>
        <v/>
      </c>
      <c r="Q330" s="288" t="str" cm="1">
        <f t="array" ref="Q330">IF($C330="","",_xlfn.XLOOKUP($C330&amp;Q$21,#REF!&amp;#REF!,#REF!))</f>
        <v/>
      </c>
      <c r="R330" s="288" t="str" cm="1">
        <f t="array" ref="R330">IF($C330="","",_xlfn.XLOOKUP($C330&amp;R$21,#REF!&amp;#REF!,#REF!))</f>
        <v/>
      </c>
      <c r="S330" s="288" t="str" cm="1">
        <f t="array" ref="S330">IF($C330="","",_xlfn.XLOOKUP($C330&amp;S$21,#REF!&amp;#REF!,#REF!))</f>
        <v/>
      </c>
      <c r="T330" s="288" t="str" cm="1">
        <f t="array" ref="T330">IF($C330="","",_xlfn.XLOOKUP($C330&amp;T$21,#REF!&amp;#REF!,#REF!))</f>
        <v/>
      </c>
      <c r="U330" s="600"/>
      <c r="V330" s="601"/>
      <c r="W330" s="308"/>
      <c r="X330" s="320" t="e">
        <f t="shared" si="48"/>
        <v>#VALUE!</v>
      </c>
      <c r="Y330" s="320" t="e">
        <f t="shared" si="49"/>
        <v>#VALUE!</v>
      </c>
      <c r="Z330" s="320" t="e">
        <f t="shared" si="50"/>
        <v>#VALUE!</v>
      </c>
      <c r="AA330" s="320" t="e">
        <f t="shared" si="51"/>
        <v>#VALUE!</v>
      </c>
      <c r="AB330" s="320" t="e">
        <f t="shared" si="52"/>
        <v>#VALUE!</v>
      </c>
      <c r="AC330" s="320" t="e">
        <f t="shared" si="53"/>
        <v>#VALUE!</v>
      </c>
    </row>
    <row r="331" spans="2:29" s="30" customFormat="1" ht="30" customHeight="1">
      <c r="B331" s="345">
        <v>310</v>
      </c>
      <c r="C331" s="302" t="str">
        <f t="array" ref="C331">IF('GRR Data'!C314="","",'GRR Data'!C314)</f>
        <v/>
      </c>
      <c r="D331" s="302" t="str">
        <f t="array" ref="D331">IF('GRR Data'!D314="","",'GRR Data'!D314)</f>
        <v/>
      </c>
      <c r="E331" s="300" t="str">
        <f t="array" ref="E331">IF('GRR Data'!G314="","",'GRR Data'!G314)</f>
        <v/>
      </c>
      <c r="F331" s="300" t="str">
        <f t="array" ref="F331">IF('GRR Data'!H314="","",'GRR Data'!H314)</f>
        <v/>
      </c>
      <c r="G331" s="300" t="str">
        <f t="array" ref="G331">IF('GRR Data'!K314="","",'GRR Data'!K314)</f>
        <v/>
      </c>
      <c r="H331" s="291" t="e">
        <v>#VALUE!</v>
      </c>
      <c r="I331" s="335" t="e">
        <v>#VALUE!</v>
      </c>
      <c r="J331" s="291" t="e">
        <v>#VALUE!</v>
      </c>
      <c r="K331" s="282" t="str">
        <v/>
      </c>
      <c r="L331" s="282" t="str">
        <v/>
      </c>
      <c r="M331" s="288" t="str" cm="1">
        <f t="array" ref="M331">IF($C331="","",_xlfn.XLOOKUP($C331&amp;M$21,#REF!&amp;#REF!,#REF!))</f>
        <v/>
      </c>
      <c r="N331" s="288" t="str" cm="1">
        <f t="array" ref="N331">IF($C331="","",_xlfn.XLOOKUP($C331&amp;N$21,#REF!&amp;#REF!,#REF!))</f>
        <v/>
      </c>
      <c r="O331" s="288" t="str" cm="1">
        <f t="array" ref="O331">IF($C331="","",_xlfn.XLOOKUP($C331&amp;O$21,#REF!&amp;#REF!,#REF!))</f>
        <v/>
      </c>
      <c r="P331" s="288" t="str" cm="1">
        <f t="array" ref="P331">IF($C331="","",_xlfn.XLOOKUP($C331&amp;P$21,#REF!&amp;#REF!,#REF!))</f>
        <v/>
      </c>
      <c r="Q331" s="288" t="str" cm="1">
        <f t="array" ref="Q331">IF($C331="","",_xlfn.XLOOKUP($C331&amp;Q$21,#REF!&amp;#REF!,#REF!))</f>
        <v/>
      </c>
      <c r="R331" s="288" t="str" cm="1">
        <f t="array" ref="R331">IF($C331="","",_xlfn.XLOOKUP($C331&amp;R$21,#REF!&amp;#REF!,#REF!))</f>
        <v/>
      </c>
      <c r="S331" s="288" t="str" cm="1">
        <f t="array" ref="S331">IF($C331="","",_xlfn.XLOOKUP($C331&amp;S$21,#REF!&amp;#REF!,#REF!))</f>
        <v/>
      </c>
      <c r="T331" s="288" t="str" cm="1">
        <f t="array" ref="T331">IF($C331="","",_xlfn.XLOOKUP($C331&amp;T$21,#REF!&amp;#REF!,#REF!))</f>
        <v/>
      </c>
      <c r="U331" s="600"/>
      <c r="V331" s="601"/>
      <c r="W331" s="308"/>
      <c r="X331" s="320" t="e">
        <f t="shared" si="48"/>
        <v>#VALUE!</v>
      </c>
      <c r="Y331" s="320" t="e">
        <f t="shared" si="49"/>
        <v>#VALUE!</v>
      </c>
      <c r="Z331" s="320" t="e">
        <f t="shared" si="50"/>
        <v>#VALUE!</v>
      </c>
      <c r="AA331" s="320" t="e">
        <f t="shared" si="51"/>
        <v>#VALUE!</v>
      </c>
      <c r="AB331" s="320" t="e">
        <f t="shared" si="52"/>
        <v>#VALUE!</v>
      </c>
      <c r="AC331" s="320" t="e">
        <f t="shared" si="53"/>
        <v>#VALUE!</v>
      </c>
    </row>
    <row r="332" spans="2:29" s="30" customFormat="1" ht="30" customHeight="1">
      <c r="B332" s="345">
        <v>311</v>
      </c>
      <c r="C332" s="302" t="str">
        <f t="array" ref="C332">IF('GRR Data'!C315="","",'GRR Data'!C315)</f>
        <v/>
      </c>
      <c r="D332" s="302" t="str">
        <f t="array" ref="D332">IF('GRR Data'!D315="","",'GRR Data'!D315)</f>
        <v/>
      </c>
      <c r="E332" s="300" t="str">
        <f t="array" ref="E332">IF('GRR Data'!G315="","",'GRR Data'!G315)</f>
        <v/>
      </c>
      <c r="F332" s="300" t="str">
        <f t="array" ref="F332">IF('GRR Data'!H315="","",'GRR Data'!H315)</f>
        <v/>
      </c>
      <c r="G332" s="300" t="str">
        <f t="array" ref="G332">IF('GRR Data'!K315="","",'GRR Data'!K315)</f>
        <v/>
      </c>
      <c r="H332" s="291" t="e">
        <v>#VALUE!</v>
      </c>
      <c r="I332" s="335" t="e">
        <v>#VALUE!</v>
      </c>
      <c r="J332" s="291" t="e">
        <v>#VALUE!</v>
      </c>
      <c r="K332" s="282" t="str">
        <v/>
      </c>
      <c r="L332" s="282" t="str">
        <v/>
      </c>
      <c r="M332" s="288" t="str" cm="1">
        <f t="array" ref="M332">IF($C332="","",_xlfn.XLOOKUP($C332&amp;M$21,#REF!&amp;#REF!,#REF!))</f>
        <v/>
      </c>
      <c r="N332" s="288" t="str" cm="1">
        <f t="array" ref="N332">IF($C332="","",_xlfn.XLOOKUP($C332&amp;N$21,#REF!&amp;#REF!,#REF!))</f>
        <v/>
      </c>
      <c r="O332" s="288" t="str" cm="1">
        <f t="array" ref="O332">IF($C332="","",_xlfn.XLOOKUP($C332&amp;O$21,#REF!&amp;#REF!,#REF!))</f>
        <v/>
      </c>
      <c r="P332" s="288" t="str" cm="1">
        <f t="array" ref="P332">IF($C332="","",_xlfn.XLOOKUP($C332&amp;P$21,#REF!&amp;#REF!,#REF!))</f>
        <v/>
      </c>
      <c r="Q332" s="288" t="str" cm="1">
        <f t="array" ref="Q332">IF($C332="","",_xlfn.XLOOKUP($C332&amp;Q$21,#REF!&amp;#REF!,#REF!))</f>
        <v/>
      </c>
      <c r="R332" s="288" t="str" cm="1">
        <f t="array" ref="R332">IF($C332="","",_xlfn.XLOOKUP($C332&amp;R$21,#REF!&amp;#REF!,#REF!))</f>
        <v/>
      </c>
      <c r="S332" s="288" t="str" cm="1">
        <f t="array" ref="S332">IF($C332="","",_xlfn.XLOOKUP($C332&amp;S$21,#REF!&amp;#REF!,#REF!))</f>
        <v/>
      </c>
      <c r="T332" s="288" t="str" cm="1">
        <f t="array" ref="T332">IF($C332="","",_xlfn.XLOOKUP($C332&amp;T$21,#REF!&amp;#REF!,#REF!))</f>
        <v/>
      </c>
      <c r="U332" s="600"/>
      <c r="V332" s="601"/>
      <c r="W332" s="308"/>
      <c r="X332" s="320" t="e">
        <f t="shared" si="48"/>
        <v>#VALUE!</v>
      </c>
      <c r="Y332" s="320" t="e">
        <f t="shared" si="49"/>
        <v>#VALUE!</v>
      </c>
      <c r="Z332" s="320" t="e">
        <f t="shared" si="50"/>
        <v>#VALUE!</v>
      </c>
      <c r="AA332" s="320" t="e">
        <f t="shared" si="51"/>
        <v>#VALUE!</v>
      </c>
      <c r="AB332" s="320" t="e">
        <f t="shared" si="52"/>
        <v>#VALUE!</v>
      </c>
      <c r="AC332" s="320" t="e">
        <f t="shared" si="53"/>
        <v>#VALUE!</v>
      </c>
    </row>
    <row r="333" spans="2:29" s="30" customFormat="1" ht="30" customHeight="1">
      <c r="B333" s="345">
        <v>312</v>
      </c>
      <c r="C333" s="302" t="str">
        <f t="array" ref="C333">IF('GRR Data'!C316="","",'GRR Data'!C316)</f>
        <v/>
      </c>
      <c r="D333" s="302" t="str">
        <f t="array" ref="D333">IF('GRR Data'!D316="","",'GRR Data'!D316)</f>
        <v/>
      </c>
      <c r="E333" s="300" t="str">
        <f t="array" ref="E333">IF('GRR Data'!G316="","",'GRR Data'!G316)</f>
        <v/>
      </c>
      <c r="F333" s="300" t="str">
        <f t="array" ref="F333">IF('GRR Data'!H316="","",'GRR Data'!H316)</f>
        <v/>
      </c>
      <c r="G333" s="300" t="str">
        <f t="array" ref="G333">IF('GRR Data'!K316="","",'GRR Data'!K316)</f>
        <v/>
      </c>
      <c r="H333" s="291" t="e">
        <v>#VALUE!</v>
      </c>
      <c r="I333" s="335" t="e">
        <v>#VALUE!</v>
      </c>
      <c r="J333" s="291" t="e">
        <v>#VALUE!</v>
      </c>
      <c r="K333" s="282" t="str">
        <v/>
      </c>
      <c r="L333" s="282" t="str">
        <v/>
      </c>
      <c r="M333" s="288" t="str" cm="1">
        <f t="array" ref="M333">IF($C333="","",_xlfn.XLOOKUP($C333&amp;M$21,#REF!&amp;#REF!,#REF!))</f>
        <v/>
      </c>
      <c r="N333" s="288" t="str" cm="1">
        <f t="array" ref="N333">IF($C333="","",_xlfn.XLOOKUP($C333&amp;N$21,#REF!&amp;#REF!,#REF!))</f>
        <v/>
      </c>
      <c r="O333" s="288" t="str" cm="1">
        <f t="array" ref="O333">IF($C333="","",_xlfn.XLOOKUP($C333&amp;O$21,#REF!&amp;#REF!,#REF!))</f>
        <v/>
      </c>
      <c r="P333" s="288" t="str" cm="1">
        <f t="array" ref="P333">IF($C333="","",_xlfn.XLOOKUP($C333&amp;P$21,#REF!&amp;#REF!,#REF!))</f>
        <v/>
      </c>
      <c r="Q333" s="288" t="str" cm="1">
        <f t="array" ref="Q333">IF($C333="","",_xlfn.XLOOKUP($C333&amp;Q$21,#REF!&amp;#REF!,#REF!))</f>
        <v/>
      </c>
      <c r="R333" s="288" t="str" cm="1">
        <f t="array" ref="R333">IF($C333="","",_xlfn.XLOOKUP($C333&amp;R$21,#REF!&amp;#REF!,#REF!))</f>
        <v/>
      </c>
      <c r="S333" s="288" t="str" cm="1">
        <f t="array" ref="S333">IF($C333="","",_xlfn.XLOOKUP($C333&amp;S$21,#REF!&amp;#REF!,#REF!))</f>
        <v/>
      </c>
      <c r="T333" s="288" t="str" cm="1">
        <f t="array" ref="T333">IF($C333="","",_xlfn.XLOOKUP($C333&amp;T$21,#REF!&amp;#REF!,#REF!))</f>
        <v/>
      </c>
      <c r="U333" s="600"/>
      <c r="V333" s="601"/>
      <c r="W333" s="308"/>
      <c r="X333" s="320" t="e">
        <f t="shared" si="48"/>
        <v>#VALUE!</v>
      </c>
      <c r="Y333" s="320" t="e">
        <f t="shared" si="49"/>
        <v>#VALUE!</v>
      </c>
      <c r="Z333" s="320" t="e">
        <f t="shared" si="50"/>
        <v>#VALUE!</v>
      </c>
      <c r="AA333" s="320" t="e">
        <f t="shared" si="51"/>
        <v>#VALUE!</v>
      </c>
      <c r="AB333" s="320" t="e">
        <f t="shared" si="52"/>
        <v>#VALUE!</v>
      </c>
      <c r="AC333" s="320" t="e">
        <f t="shared" si="53"/>
        <v>#VALUE!</v>
      </c>
    </row>
    <row r="334" spans="2:29" s="30" customFormat="1" ht="30" customHeight="1">
      <c r="B334" s="345">
        <v>313</v>
      </c>
      <c r="C334" s="302" t="str">
        <f t="array" ref="C334">IF('GRR Data'!C317="","",'GRR Data'!C317)</f>
        <v/>
      </c>
      <c r="D334" s="302" t="str">
        <f t="array" ref="D334">IF('GRR Data'!D317="","",'GRR Data'!D317)</f>
        <v/>
      </c>
      <c r="E334" s="300" t="str">
        <f t="array" ref="E334">IF('GRR Data'!G317="","",'GRR Data'!G317)</f>
        <v/>
      </c>
      <c r="F334" s="300" t="str">
        <f t="array" ref="F334">IF('GRR Data'!H317="","",'GRR Data'!H317)</f>
        <v/>
      </c>
      <c r="G334" s="300" t="str">
        <f t="array" ref="G334">IF('GRR Data'!K317="","",'GRR Data'!K317)</f>
        <v/>
      </c>
      <c r="H334" s="291" t="e">
        <v>#VALUE!</v>
      </c>
      <c r="I334" s="335" t="e">
        <v>#VALUE!</v>
      </c>
      <c r="J334" s="291" t="e">
        <v>#VALUE!</v>
      </c>
      <c r="K334" s="282" t="str">
        <v/>
      </c>
      <c r="L334" s="282" t="str">
        <v/>
      </c>
      <c r="M334" s="288" t="str" cm="1">
        <f t="array" ref="M334">IF($C334="","",_xlfn.XLOOKUP($C334&amp;M$21,#REF!&amp;#REF!,#REF!))</f>
        <v/>
      </c>
      <c r="N334" s="288" t="str" cm="1">
        <f t="array" ref="N334">IF($C334="","",_xlfn.XLOOKUP($C334&amp;N$21,#REF!&amp;#REF!,#REF!))</f>
        <v/>
      </c>
      <c r="O334" s="288" t="str" cm="1">
        <f t="array" ref="O334">IF($C334="","",_xlfn.XLOOKUP($C334&amp;O$21,#REF!&amp;#REF!,#REF!))</f>
        <v/>
      </c>
      <c r="P334" s="288" t="str" cm="1">
        <f t="array" ref="P334">IF($C334="","",_xlfn.XLOOKUP($C334&amp;P$21,#REF!&amp;#REF!,#REF!))</f>
        <v/>
      </c>
      <c r="Q334" s="288" t="str" cm="1">
        <f t="array" ref="Q334">IF($C334="","",_xlfn.XLOOKUP($C334&amp;Q$21,#REF!&amp;#REF!,#REF!))</f>
        <v/>
      </c>
      <c r="R334" s="288" t="str" cm="1">
        <f t="array" ref="R334">IF($C334="","",_xlfn.XLOOKUP($C334&amp;R$21,#REF!&amp;#REF!,#REF!))</f>
        <v/>
      </c>
      <c r="S334" s="288" t="str" cm="1">
        <f t="array" ref="S334">IF($C334="","",_xlfn.XLOOKUP($C334&amp;S$21,#REF!&amp;#REF!,#REF!))</f>
        <v/>
      </c>
      <c r="T334" s="288" t="str" cm="1">
        <f t="array" ref="T334">IF($C334="","",_xlfn.XLOOKUP($C334&amp;T$21,#REF!&amp;#REF!,#REF!))</f>
        <v/>
      </c>
      <c r="U334" s="600"/>
      <c r="V334" s="601"/>
      <c r="W334" s="308"/>
      <c r="X334" s="320" t="e">
        <f t="shared" si="48"/>
        <v>#VALUE!</v>
      </c>
      <c r="Y334" s="320" t="e">
        <f t="shared" si="49"/>
        <v>#VALUE!</v>
      </c>
      <c r="Z334" s="320" t="e">
        <f t="shared" si="50"/>
        <v>#VALUE!</v>
      </c>
      <c r="AA334" s="320" t="e">
        <f t="shared" si="51"/>
        <v>#VALUE!</v>
      </c>
      <c r="AB334" s="320" t="e">
        <f t="shared" si="52"/>
        <v>#VALUE!</v>
      </c>
      <c r="AC334" s="320" t="e">
        <f t="shared" si="53"/>
        <v>#VALUE!</v>
      </c>
    </row>
    <row r="335" spans="2:29" s="30" customFormat="1" ht="30" customHeight="1">
      <c r="B335" s="345">
        <v>314</v>
      </c>
      <c r="C335" s="302" t="str">
        <f t="array" ref="C335">IF('GRR Data'!C318="","",'GRR Data'!C318)</f>
        <v/>
      </c>
      <c r="D335" s="302" t="str">
        <f t="array" ref="D335">IF('GRR Data'!D318="","",'GRR Data'!D318)</f>
        <v/>
      </c>
      <c r="E335" s="300" t="str">
        <f t="array" ref="E335">IF('GRR Data'!G318="","",'GRR Data'!G318)</f>
        <v/>
      </c>
      <c r="F335" s="300" t="str">
        <f t="array" ref="F335">IF('GRR Data'!H318="","",'GRR Data'!H318)</f>
        <v/>
      </c>
      <c r="G335" s="300" t="str">
        <f t="array" ref="G335">IF('GRR Data'!K318="","",'GRR Data'!K318)</f>
        <v/>
      </c>
      <c r="H335" s="291" t="e">
        <v>#VALUE!</v>
      </c>
      <c r="I335" s="335" t="e">
        <v>#VALUE!</v>
      </c>
      <c r="J335" s="291" t="e">
        <v>#VALUE!</v>
      </c>
      <c r="K335" s="282" t="str">
        <v/>
      </c>
      <c r="L335" s="282" t="str">
        <v/>
      </c>
      <c r="M335" s="288" t="str" cm="1">
        <f t="array" ref="M335">IF($C335="","",_xlfn.XLOOKUP($C335&amp;M$21,#REF!&amp;#REF!,#REF!))</f>
        <v/>
      </c>
      <c r="N335" s="288" t="str" cm="1">
        <f t="array" ref="N335">IF($C335="","",_xlfn.XLOOKUP($C335&amp;N$21,#REF!&amp;#REF!,#REF!))</f>
        <v/>
      </c>
      <c r="O335" s="288" t="str" cm="1">
        <f t="array" ref="O335">IF($C335="","",_xlfn.XLOOKUP($C335&amp;O$21,#REF!&amp;#REF!,#REF!))</f>
        <v/>
      </c>
      <c r="P335" s="288" t="str" cm="1">
        <f t="array" ref="P335">IF($C335="","",_xlfn.XLOOKUP($C335&amp;P$21,#REF!&amp;#REF!,#REF!))</f>
        <v/>
      </c>
      <c r="Q335" s="288" t="str" cm="1">
        <f t="array" ref="Q335">IF($C335="","",_xlfn.XLOOKUP($C335&amp;Q$21,#REF!&amp;#REF!,#REF!))</f>
        <v/>
      </c>
      <c r="R335" s="288" t="str" cm="1">
        <f t="array" ref="R335">IF($C335="","",_xlfn.XLOOKUP($C335&amp;R$21,#REF!&amp;#REF!,#REF!))</f>
        <v/>
      </c>
      <c r="S335" s="288" t="str" cm="1">
        <f t="array" ref="S335">IF($C335="","",_xlfn.XLOOKUP($C335&amp;S$21,#REF!&amp;#REF!,#REF!))</f>
        <v/>
      </c>
      <c r="T335" s="288" t="str" cm="1">
        <f t="array" ref="T335">IF($C335="","",_xlfn.XLOOKUP($C335&amp;T$21,#REF!&amp;#REF!,#REF!))</f>
        <v/>
      </c>
      <c r="U335" s="600"/>
      <c r="V335" s="601"/>
      <c r="W335" s="308"/>
      <c r="X335" s="320" t="e">
        <f t="shared" si="48"/>
        <v>#VALUE!</v>
      </c>
      <c r="Y335" s="320" t="e">
        <f t="shared" si="49"/>
        <v>#VALUE!</v>
      </c>
      <c r="Z335" s="320" t="e">
        <f t="shared" si="50"/>
        <v>#VALUE!</v>
      </c>
      <c r="AA335" s="320" t="e">
        <f t="shared" si="51"/>
        <v>#VALUE!</v>
      </c>
      <c r="AB335" s="320" t="e">
        <f t="shared" si="52"/>
        <v>#VALUE!</v>
      </c>
      <c r="AC335" s="320" t="e">
        <f t="shared" si="53"/>
        <v>#VALUE!</v>
      </c>
    </row>
    <row r="336" spans="2:29" s="30" customFormat="1" ht="30" customHeight="1">
      <c r="B336" s="345">
        <v>315</v>
      </c>
      <c r="C336" s="302" t="str">
        <f t="array" ref="C336">IF('GRR Data'!C319="","",'GRR Data'!C319)</f>
        <v/>
      </c>
      <c r="D336" s="302" t="str">
        <f t="array" ref="D336">IF('GRR Data'!D319="","",'GRR Data'!D319)</f>
        <v/>
      </c>
      <c r="E336" s="300" t="str">
        <f t="array" ref="E336">IF('GRR Data'!G319="","",'GRR Data'!G319)</f>
        <v/>
      </c>
      <c r="F336" s="300" t="str">
        <f t="array" ref="F336">IF('GRR Data'!H319="","",'GRR Data'!H319)</f>
        <v/>
      </c>
      <c r="G336" s="300" t="str">
        <f t="array" ref="G336">IF('GRR Data'!K319="","",'GRR Data'!K319)</f>
        <v/>
      </c>
      <c r="H336" s="291" t="e">
        <v>#VALUE!</v>
      </c>
      <c r="I336" s="335" t="e">
        <v>#VALUE!</v>
      </c>
      <c r="J336" s="291" t="e">
        <v>#VALUE!</v>
      </c>
      <c r="K336" s="282" t="str">
        <v/>
      </c>
      <c r="L336" s="282" t="str">
        <v/>
      </c>
      <c r="M336" s="288" t="str" cm="1">
        <f t="array" ref="M336">IF($C336="","",_xlfn.XLOOKUP($C336&amp;M$21,#REF!&amp;#REF!,#REF!))</f>
        <v/>
      </c>
      <c r="N336" s="288" t="str" cm="1">
        <f t="array" ref="N336">IF($C336="","",_xlfn.XLOOKUP($C336&amp;N$21,#REF!&amp;#REF!,#REF!))</f>
        <v/>
      </c>
      <c r="O336" s="288" t="str" cm="1">
        <f t="array" ref="O336">IF($C336="","",_xlfn.XLOOKUP($C336&amp;O$21,#REF!&amp;#REF!,#REF!))</f>
        <v/>
      </c>
      <c r="P336" s="288" t="str" cm="1">
        <f t="array" ref="P336">IF($C336="","",_xlfn.XLOOKUP($C336&amp;P$21,#REF!&amp;#REF!,#REF!))</f>
        <v/>
      </c>
      <c r="Q336" s="288" t="str" cm="1">
        <f t="array" ref="Q336">IF($C336="","",_xlfn.XLOOKUP($C336&amp;Q$21,#REF!&amp;#REF!,#REF!))</f>
        <v/>
      </c>
      <c r="R336" s="288" t="str" cm="1">
        <f t="array" ref="R336">IF($C336="","",_xlfn.XLOOKUP($C336&amp;R$21,#REF!&amp;#REF!,#REF!))</f>
        <v/>
      </c>
      <c r="S336" s="288" t="str" cm="1">
        <f t="array" ref="S336">IF($C336="","",_xlfn.XLOOKUP($C336&amp;S$21,#REF!&amp;#REF!,#REF!))</f>
        <v/>
      </c>
      <c r="T336" s="288" t="str" cm="1">
        <f t="array" ref="T336">IF($C336="","",_xlfn.XLOOKUP($C336&amp;T$21,#REF!&amp;#REF!,#REF!))</f>
        <v/>
      </c>
      <c r="U336" s="600"/>
      <c r="V336" s="601"/>
      <c r="W336" s="308"/>
      <c r="X336" s="320" t="e">
        <f t="shared" si="48"/>
        <v>#VALUE!</v>
      </c>
      <c r="Y336" s="320" t="e">
        <f t="shared" si="49"/>
        <v>#VALUE!</v>
      </c>
      <c r="Z336" s="320" t="e">
        <f t="shared" si="50"/>
        <v>#VALUE!</v>
      </c>
      <c r="AA336" s="320" t="e">
        <f t="shared" si="51"/>
        <v>#VALUE!</v>
      </c>
      <c r="AB336" s="320" t="e">
        <f t="shared" si="52"/>
        <v>#VALUE!</v>
      </c>
      <c r="AC336" s="320" t="e">
        <f t="shared" si="53"/>
        <v>#VALUE!</v>
      </c>
    </row>
    <row r="337" spans="2:29" s="30" customFormat="1" ht="30" customHeight="1">
      <c r="B337" s="345">
        <v>316</v>
      </c>
      <c r="C337" s="302" t="str">
        <f t="array" ref="C337">IF('GRR Data'!C320="","",'GRR Data'!C320)</f>
        <v/>
      </c>
      <c r="D337" s="302" t="str">
        <f t="array" ref="D337">IF('GRR Data'!D320="","",'GRR Data'!D320)</f>
        <v/>
      </c>
      <c r="E337" s="300" t="str">
        <f t="array" ref="E337">IF('GRR Data'!G320="","",'GRR Data'!G320)</f>
        <v/>
      </c>
      <c r="F337" s="300" t="str">
        <f t="array" ref="F337">IF('GRR Data'!H320="","",'GRR Data'!H320)</f>
        <v/>
      </c>
      <c r="G337" s="300" t="str">
        <f t="array" ref="G337">IF('GRR Data'!K320="","",'GRR Data'!K320)</f>
        <v/>
      </c>
      <c r="H337" s="291" t="e">
        <v>#VALUE!</v>
      </c>
      <c r="I337" s="335" t="e">
        <v>#VALUE!</v>
      </c>
      <c r="J337" s="291" t="e">
        <v>#VALUE!</v>
      </c>
      <c r="K337" s="282" t="str">
        <v/>
      </c>
      <c r="L337" s="282" t="str">
        <v/>
      </c>
      <c r="M337" s="288" t="str" cm="1">
        <f t="array" ref="M337">IF($C337="","",_xlfn.XLOOKUP($C337&amp;M$21,#REF!&amp;#REF!,#REF!))</f>
        <v/>
      </c>
      <c r="N337" s="288" t="str" cm="1">
        <f t="array" ref="N337">IF($C337="","",_xlfn.XLOOKUP($C337&amp;N$21,#REF!&amp;#REF!,#REF!))</f>
        <v/>
      </c>
      <c r="O337" s="288" t="str" cm="1">
        <f t="array" ref="O337">IF($C337="","",_xlfn.XLOOKUP($C337&amp;O$21,#REF!&amp;#REF!,#REF!))</f>
        <v/>
      </c>
      <c r="P337" s="288" t="str" cm="1">
        <f t="array" ref="P337">IF($C337="","",_xlfn.XLOOKUP($C337&amp;P$21,#REF!&amp;#REF!,#REF!))</f>
        <v/>
      </c>
      <c r="Q337" s="288" t="str" cm="1">
        <f t="array" ref="Q337">IF($C337="","",_xlfn.XLOOKUP($C337&amp;Q$21,#REF!&amp;#REF!,#REF!))</f>
        <v/>
      </c>
      <c r="R337" s="288" t="str" cm="1">
        <f t="array" ref="R337">IF($C337="","",_xlfn.XLOOKUP($C337&amp;R$21,#REF!&amp;#REF!,#REF!))</f>
        <v/>
      </c>
      <c r="S337" s="288" t="str" cm="1">
        <f t="array" ref="S337">IF($C337="","",_xlfn.XLOOKUP($C337&amp;S$21,#REF!&amp;#REF!,#REF!))</f>
        <v/>
      </c>
      <c r="T337" s="288" t="str" cm="1">
        <f t="array" ref="T337">IF($C337="","",_xlfn.XLOOKUP($C337&amp;T$21,#REF!&amp;#REF!,#REF!))</f>
        <v/>
      </c>
      <c r="U337" s="600"/>
      <c r="V337" s="601"/>
      <c r="W337" s="308"/>
      <c r="X337" s="320" t="e">
        <f t="shared" si="48"/>
        <v>#VALUE!</v>
      </c>
      <c r="Y337" s="320" t="e">
        <f t="shared" si="49"/>
        <v>#VALUE!</v>
      </c>
      <c r="Z337" s="320" t="e">
        <f t="shared" si="50"/>
        <v>#VALUE!</v>
      </c>
      <c r="AA337" s="320" t="e">
        <f t="shared" si="51"/>
        <v>#VALUE!</v>
      </c>
      <c r="AB337" s="320" t="e">
        <f t="shared" si="52"/>
        <v>#VALUE!</v>
      </c>
      <c r="AC337" s="320" t="e">
        <f t="shared" si="53"/>
        <v>#VALUE!</v>
      </c>
    </row>
    <row r="338" spans="2:29" s="30" customFormat="1" ht="30" customHeight="1">
      <c r="B338" s="345">
        <v>317</v>
      </c>
      <c r="C338" s="302" t="str">
        <f t="array" ref="C338">IF('GRR Data'!C321="","",'GRR Data'!C321)</f>
        <v/>
      </c>
      <c r="D338" s="302" t="str">
        <f t="array" ref="D338">IF('GRR Data'!D321="","",'GRR Data'!D321)</f>
        <v/>
      </c>
      <c r="E338" s="300" t="str">
        <f t="array" ref="E338">IF('GRR Data'!G321="","",'GRR Data'!G321)</f>
        <v/>
      </c>
      <c r="F338" s="300" t="str">
        <f t="array" ref="F338">IF('GRR Data'!H321="","",'GRR Data'!H321)</f>
        <v/>
      </c>
      <c r="G338" s="300" t="str">
        <f t="array" ref="G338">IF('GRR Data'!K321="","",'GRR Data'!K321)</f>
        <v/>
      </c>
      <c r="H338" s="291" t="e">
        <v>#VALUE!</v>
      </c>
      <c r="I338" s="335" t="e">
        <v>#VALUE!</v>
      </c>
      <c r="J338" s="291" t="e">
        <v>#VALUE!</v>
      </c>
      <c r="K338" s="282" t="str">
        <v/>
      </c>
      <c r="L338" s="282" t="str">
        <v/>
      </c>
      <c r="M338" s="288" t="str" cm="1">
        <f t="array" ref="M338">IF($C338="","",_xlfn.XLOOKUP($C338&amp;M$21,#REF!&amp;#REF!,#REF!))</f>
        <v/>
      </c>
      <c r="N338" s="288" t="str" cm="1">
        <f t="array" ref="N338">IF($C338="","",_xlfn.XLOOKUP($C338&amp;N$21,#REF!&amp;#REF!,#REF!))</f>
        <v/>
      </c>
      <c r="O338" s="288" t="str" cm="1">
        <f t="array" ref="O338">IF($C338="","",_xlfn.XLOOKUP($C338&amp;O$21,#REF!&amp;#REF!,#REF!))</f>
        <v/>
      </c>
      <c r="P338" s="288" t="str" cm="1">
        <f t="array" ref="P338">IF($C338="","",_xlfn.XLOOKUP($C338&amp;P$21,#REF!&amp;#REF!,#REF!))</f>
        <v/>
      </c>
      <c r="Q338" s="288" t="str" cm="1">
        <f t="array" ref="Q338">IF($C338="","",_xlfn.XLOOKUP($C338&amp;Q$21,#REF!&amp;#REF!,#REF!))</f>
        <v/>
      </c>
      <c r="R338" s="288" t="str" cm="1">
        <f t="array" ref="R338">IF($C338="","",_xlfn.XLOOKUP($C338&amp;R$21,#REF!&amp;#REF!,#REF!))</f>
        <v/>
      </c>
      <c r="S338" s="288" t="str" cm="1">
        <f t="array" ref="S338">IF($C338="","",_xlfn.XLOOKUP($C338&amp;S$21,#REF!&amp;#REF!,#REF!))</f>
        <v/>
      </c>
      <c r="T338" s="288" t="str" cm="1">
        <f t="array" ref="T338">IF($C338="","",_xlfn.XLOOKUP($C338&amp;T$21,#REF!&amp;#REF!,#REF!))</f>
        <v/>
      </c>
      <c r="U338" s="600"/>
      <c r="V338" s="601"/>
      <c r="W338" s="308"/>
      <c r="X338" s="320" t="e">
        <f t="shared" si="48"/>
        <v>#VALUE!</v>
      </c>
      <c r="Y338" s="320" t="e">
        <f t="shared" si="49"/>
        <v>#VALUE!</v>
      </c>
      <c r="Z338" s="320" t="e">
        <f t="shared" si="50"/>
        <v>#VALUE!</v>
      </c>
      <c r="AA338" s="320" t="e">
        <f t="shared" si="51"/>
        <v>#VALUE!</v>
      </c>
      <c r="AB338" s="320" t="e">
        <f t="shared" si="52"/>
        <v>#VALUE!</v>
      </c>
      <c r="AC338" s="320" t="e">
        <f t="shared" si="53"/>
        <v>#VALUE!</v>
      </c>
    </row>
    <row r="339" spans="2:29" s="30" customFormat="1" ht="30" customHeight="1">
      <c r="B339" s="345">
        <v>318</v>
      </c>
      <c r="C339" s="302" t="str">
        <f t="array" ref="C339">IF('GRR Data'!C322="","",'GRR Data'!C322)</f>
        <v/>
      </c>
      <c r="D339" s="302" t="str">
        <f t="array" ref="D339">IF('GRR Data'!D322="","",'GRR Data'!D322)</f>
        <v/>
      </c>
      <c r="E339" s="300" t="str">
        <f t="array" ref="E339">IF('GRR Data'!G322="","",'GRR Data'!G322)</f>
        <v/>
      </c>
      <c r="F339" s="300" t="str">
        <f t="array" ref="F339">IF('GRR Data'!H322="","",'GRR Data'!H322)</f>
        <v/>
      </c>
      <c r="G339" s="300" t="str">
        <f t="array" ref="G339">IF('GRR Data'!K322="","",'GRR Data'!K322)</f>
        <v/>
      </c>
      <c r="H339" s="291" t="e">
        <v>#VALUE!</v>
      </c>
      <c r="I339" s="335" t="e">
        <v>#VALUE!</v>
      </c>
      <c r="J339" s="291" t="e">
        <v>#VALUE!</v>
      </c>
      <c r="K339" s="282" t="str">
        <v/>
      </c>
      <c r="L339" s="282" t="str">
        <v/>
      </c>
      <c r="M339" s="288" t="str" cm="1">
        <f t="array" ref="M339">IF($C339="","",_xlfn.XLOOKUP($C339&amp;M$21,#REF!&amp;#REF!,#REF!))</f>
        <v/>
      </c>
      <c r="N339" s="288" t="str" cm="1">
        <f t="array" ref="N339">IF($C339="","",_xlfn.XLOOKUP($C339&amp;N$21,#REF!&amp;#REF!,#REF!))</f>
        <v/>
      </c>
      <c r="O339" s="288" t="str" cm="1">
        <f t="array" ref="O339">IF($C339="","",_xlfn.XLOOKUP($C339&amp;O$21,#REF!&amp;#REF!,#REF!))</f>
        <v/>
      </c>
      <c r="P339" s="288" t="str" cm="1">
        <f t="array" ref="P339">IF($C339="","",_xlfn.XLOOKUP($C339&amp;P$21,#REF!&amp;#REF!,#REF!))</f>
        <v/>
      </c>
      <c r="Q339" s="288" t="str" cm="1">
        <f t="array" ref="Q339">IF($C339="","",_xlfn.XLOOKUP($C339&amp;Q$21,#REF!&amp;#REF!,#REF!))</f>
        <v/>
      </c>
      <c r="R339" s="288" t="str" cm="1">
        <f t="array" ref="R339">IF($C339="","",_xlfn.XLOOKUP($C339&amp;R$21,#REF!&amp;#REF!,#REF!))</f>
        <v/>
      </c>
      <c r="S339" s="288" t="str" cm="1">
        <f t="array" ref="S339">IF($C339="","",_xlfn.XLOOKUP($C339&amp;S$21,#REF!&amp;#REF!,#REF!))</f>
        <v/>
      </c>
      <c r="T339" s="288" t="str" cm="1">
        <f t="array" ref="T339">IF($C339="","",_xlfn.XLOOKUP($C339&amp;T$21,#REF!&amp;#REF!,#REF!))</f>
        <v/>
      </c>
      <c r="U339" s="600"/>
      <c r="V339" s="601"/>
      <c r="W339" s="308"/>
      <c r="X339" s="320" t="e">
        <f t="shared" si="48"/>
        <v>#VALUE!</v>
      </c>
      <c r="Y339" s="320" t="e">
        <f t="shared" si="49"/>
        <v>#VALUE!</v>
      </c>
      <c r="Z339" s="320" t="e">
        <f t="shared" si="50"/>
        <v>#VALUE!</v>
      </c>
      <c r="AA339" s="320" t="e">
        <f t="shared" si="51"/>
        <v>#VALUE!</v>
      </c>
      <c r="AB339" s="320" t="e">
        <f t="shared" si="52"/>
        <v>#VALUE!</v>
      </c>
      <c r="AC339" s="320" t="e">
        <f t="shared" si="53"/>
        <v>#VALUE!</v>
      </c>
    </row>
    <row r="340" spans="2:29" s="30" customFormat="1" ht="30" customHeight="1">
      <c r="B340" s="345">
        <v>319</v>
      </c>
      <c r="C340" s="302" t="str">
        <f t="array" ref="C340">IF('GRR Data'!C323="","",'GRR Data'!C323)</f>
        <v/>
      </c>
      <c r="D340" s="302" t="str">
        <f t="array" ref="D340">IF('GRR Data'!D323="","",'GRR Data'!D323)</f>
        <v/>
      </c>
      <c r="E340" s="300" t="str">
        <f t="array" ref="E340">IF('GRR Data'!G323="","",'GRR Data'!G323)</f>
        <v/>
      </c>
      <c r="F340" s="300" t="str">
        <f t="array" ref="F340">IF('GRR Data'!H323="","",'GRR Data'!H323)</f>
        <v/>
      </c>
      <c r="G340" s="300" t="str">
        <f t="array" ref="G340">IF('GRR Data'!K323="","",'GRR Data'!K323)</f>
        <v/>
      </c>
      <c r="H340" s="291" t="e">
        <v>#VALUE!</v>
      </c>
      <c r="I340" s="335" t="e">
        <v>#VALUE!</v>
      </c>
      <c r="J340" s="291" t="e">
        <v>#VALUE!</v>
      </c>
      <c r="K340" s="282" t="str">
        <v/>
      </c>
      <c r="L340" s="282" t="str">
        <v/>
      </c>
      <c r="M340" s="288" t="str" cm="1">
        <f t="array" ref="M340">IF($C340="","",_xlfn.XLOOKUP($C340&amp;M$21,#REF!&amp;#REF!,#REF!))</f>
        <v/>
      </c>
      <c r="N340" s="288" t="str" cm="1">
        <f t="array" ref="N340">IF($C340="","",_xlfn.XLOOKUP($C340&amp;N$21,#REF!&amp;#REF!,#REF!))</f>
        <v/>
      </c>
      <c r="O340" s="288" t="str" cm="1">
        <f t="array" ref="O340">IF($C340="","",_xlfn.XLOOKUP($C340&amp;O$21,#REF!&amp;#REF!,#REF!))</f>
        <v/>
      </c>
      <c r="P340" s="288" t="str" cm="1">
        <f t="array" ref="P340">IF($C340="","",_xlfn.XLOOKUP($C340&amp;P$21,#REF!&amp;#REF!,#REF!))</f>
        <v/>
      </c>
      <c r="Q340" s="288" t="str" cm="1">
        <f t="array" ref="Q340">IF($C340="","",_xlfn.XLOOKUP($C340&amp;Q$21,#REF!&amp;#REF!,#REF!))</f>
        <v/>
      </c>
      <c r="R340" s="288" t="str" cm="1">
        <f t="array" ref="R340">IF($C340="","",_xlfn.XLOOKUP($C340&amp;R$21,#REF!&amp;#REF!,#REF!))</f>
        <v/>
      </c>
      <c r="S340" s="288" t="str" cm="1">
        <f t="array" ref="S340">IF($C340="","",_xlfn.XLOOKUP($C340&amp;S$21,#REF!&amp;#REF!,#REF!))</f>
        <v/>
      </c>
      <c r="T340" s="288" t="str" cm="1">
        <f t="array" ref="T340">IF($C340="","",_xlfn.XLOOKUP($C340&amp;T$21,#REF!&amp;#REF!,#REF!))</f>
        <v/>
      </c>
      <c r="U340" s="600"/>
      <c r="V340" s="601"/>
      <c r="W340" s="308"/>
      <c r="X340" s="320" t="e">
        <f t="shared" si="48"/>
        <v>#VALUE!</v>
      </c>
      <c r="Y340" s="320" t="e">
        <f t="shared" si="49"/>
        <v>#VALUE!</v>
      </c>
      <c r="Z340" s="320" t="e">
        <f t="shared" si="50"/>
        <v>#VALUE!</v>
      </c>
      <c r="AA340" s="320" t="e">
        <f t="shared" si="51"/>
        <v>#VALUE!</v>
      </c>
      <c r="AB340" s="320" t="e">
        <f t="shared" si="52"/>
        <v>#VALUE!</v>
      </c>
      <c r="AC340" s="320" t="e">
        <f t="shared" si="53"/>
        <v>#VALUE!</v>
      </c>
    </row>
    <row r="341" spans="2:29" s="30" customFormat="1" ht="30" customHeight="1">
      <c r="B341" s="345">
        <v>320</v>
      </c>
      <c r="C341" s="302" t="str">
        <f t="array" ref="C341">IF('GRR Data'!C324="","",'GRR Data'!C324)</f>
        <v/>
      </c>
      <c r="D341" s="302" t="str">
        <f t="array" ref="D341">IF('GRR Data'!D324="","",'GRR Data'!D324)</f>
        <v/>
      </c>
      <c r="E341" s="300" t="str">
        <f t="array" ref="E341">IF('GRR Data'!G324="","",'GRR Data'!G324)</f>
        <v/>
      </c>
      <c r="F341" s="300" t="str">
        <f t="array" ref="F341">IF('GRR Data'!H324="","",'GRR Data'!H324)</f>
        <v/>
      </c>
      <c r="G341" s="300" t="str">
        <f t="array" ref="G341">IF('GRR Data'!K324="","",'GRR Data'!K324)</f>
        <v/>
      </c>
      <c r="H341" s="291" t="e">
        <v>#VALUE!</v>
      </c>
      <c r="I341" s="335" t="e">
        <v>#VALUE!</v>
      </c>
      <c r="J341" s="291" t="e">
        <v>#VALUE!</v>
      </c>
      <c r="K341" s="282" t="str">
        <v/>
      </c>
      <c r="L341" s="282" t="str">
        <v/>
      </c>
      <c r="M341" s="288" t="str" cm="1">
        <f t="array" ref="M341">IF($C341="","",_xlfn.XLOOKUP($C341&amp;M$21,#REF!&amp;#REF!,#REF!))</f>
        <v/>
      </c>
      <c r="N341" s="288" t="str" cm="1">
        <f t="array" ref="N341">IF($C341="","",_xlfn.XLOOKUP($C341&amp;N$21,#REF!&amp;#REF!,#REF!))</f>
        <v/>
      </c>
      <c r="O341" s="288" t="str" cm="1">
        <f t="array" ref="O341">IF($C341="","",_xlfn.XLOOKUP($C341&amp;O$21,#REF!&amp;#REF!,#REF!))</f>
        <v/>
      </c>
      <c r="P341" s="288" t="str" cm="1">
        <f t="array" ref="P341">IF($C341="","",_xlfn.XLOOKUP($C341&amp;P$21,#REF!&amp;#REF!,#REF!))</f>
        <v/>
      </c>
      <c r="Q341" s="288" t="str" cm="1">
        <f t="array" ref="Q341">IF($C341="","",_xlfn.XLOOKUP($C341&amp;Q$21,#REF!&amp;#REF!,#REF!))</f>
        <v/>
      </c>
      <c r="R341" s="288" t="str" cm="1">
        <f t="array" ref="R341">IF($C341="","",_xlfn.XLOOKUP($C341&amp;R$21,#REF!&amp;#REF!,#REF!))</f>
        <v/>
      </c>
      <c r="S341" s="288" t="str" cm="1">
        <f t="array" ref="S341">IF($C341="","",_xlfn.XLOOKUP($C341&amp;S$21,#REF!&amp;#REF!,#REF!))</f>
        <v/>
      </c>
      <c r="T341" s="288" t="str" cm="1">
        <f t="array" ref="T341">IF($C341="","",_xlfn.XLOOKUP($C341&amp;T$21,#REF!&amp;#REF!,#REF!))</f>
        <v/>
      </c>
      <c r="U341" s="600"/>
      <c r="V341" s="601"/>
      <c r="W341" s="308"/>
      <c r="X341" s="320" t="e">
        <f t="shared" si="48"/>
        <v>#VALUE!</v>
      </c>
      <c r="Y341" s="320" t="e">
        <f t="shared" si="49"/>
        <v>#VALUE!</v>
      </c>
      <c r="Z341" s="320" t="e">
        <f t="shared" si="50"/>
        <v>#VALUE!</v>
      </c>
      <c r="AA341" s="320" t="e">
        <f t="shared" si="51"/>
        <v>#VALUE!</v>
      </c>
      <c r="AB341" s="320" t="e">
        <f t="shared" si="52"/>
        <v>#VALUE!</v>
      </c>
      <c r="AC341" s="320" t="e">
        <f t="shared" si="53"/>
        <v>#VALUE!</v>
      </c>
    </row>
    <row r="342" spans="2:29" s="30" customFormat="1" ht="30" customHeight="1">
      <c r="B342" s="345">
        <v>321</v>
      </c>
      <c r="C342" s="302" t="str">
        <f t="array" ref="C342">IF('GRR Data'!C325="","",'GRR Data'!C325)</f>
        <v/>
      </c>
      <c r="D342" s="302" t="str">
        <f t="array" ref="D342">IF('GRR Data'!D325="","",'GRR Data'!D325)</f>
        <v/>
      </c>
      <c r="E342" s="300" t="str">
        <f t="array" ref="E342">IF('GRR Data'!G325="","",'GRR Data'!G325)</f>
        <v/>
      </c>
      <c r="F342" s="300" t="str">
        <f t="array" ref="F342">IF('GRR Data'!H325="","",'GRR Data'!H325)</f>
        <v/>
      </c>
      <c r="G342" s="300" t="str">
        <f t="array" ref="G342">IF('GRR Data'!K325="","",'GRR Data'!K325)</f>
        <v/>
      </c>
      <c r="H342" s="291" t="e">
        <v>#VALUE!</v>
      </c>
      <c r="I342" s="335" t="e">
        <v>#VALUE!</v>
      </c>
      <c r="J342" s="291" t="e">
        <v>#VALUE!</v>
      </c>
      <c r="K342" s="282" t="str">
        <v/>
      </c>
      <c r="L342" s="282" t="str">
        <v/>
      </c>
      <c r="M342" s="288" t="str" cm="1">
        <f t="array" ref="M342">IF($C342="","",_xlfn.XLOOKUP($C342&amp;M$21,#REF!&amp;#REF!,#REF!))</f>
        <v/>
      </c>
      <c r="N342" s="288" t="str" cm="1">
        <f t="array" ref="N342">IF($C342="","",_xlfn.XLOOKUP($C342&amp;N$21,#REF!&amp;#REF!,#REF!))</f>
        <v/>
      </c>
      <c r="O342" s="288" t="str" cm="1">
        <f t="array" ref="O342">IF($C342="","",_xlfn.XLOOKUP($C342&amp;O$21,#REF!&amp;#REF!,#REF!))</f>
        <v/>
      </c>
      <c r="P342" s="288" t="str" cm="1">
        <f t="array" ref="P342">IF($C342="","",_xlfn.XLOOKUP($C342&amp;P$21,#REF!&amp;#REF!,#REF!))</f>
        <v/>
      </c>
      <c r="Q342" s="288" t="str" cm="1">
        <f t="array" ref="Q342">IF($C342="","",_xlfn.XLOOKUP($C342&amp;Q$21,#REF!&amp;#REF!,#REF!))</f>
        <v/>
      </c>
      <c r="R342" s="288" t="str" cm="1">
        <f t="array" ref="R342">IF($C342="","",_xlfn.XLOOKUP($C342&amp;R$21,#REF!&amp;#REF!,#REF!))</f>
        <v/>
      </c>
      <c r="S342" s="288" t="str" cm="1">
        <f t="array" ref="S342">IF($C342="","",_xlfn.XLOOKUP($C342&amp;S$21,#REF!&amp;#REF!,#REF!))</f>
        <v/>
      </c>
      <c r="T342" s="288" t="str" cm="1">
        <f t="array" ref="T342">IF($C342="","",_xlfn.XLOOKUP($C342&amp;T$21,#REF!&amp;#REF!,#REF!))</f>
        <v/>
      </c>
      <c r="U342" s="600"/>
      <c r="V342" s="601"/>
      <c r="W342" s="308"/>
      <c r="X342" s="320" t="e">
        <f t="shared" si="48"/>
        <v>#VALUE!</v>
      </c>
      <c r="Y342" s="320" t="e">
        <f t="shared" si="49"/>
        <v>#VALUE!</v>
      </c>
      <c r="Z342" s="320" t="e">
        <f t="shared" si="50"/>
        <v>#VALUE!</v>
      </c>
      <c r="AA342" s="320" t="e">
        <f t="shared" si="51"/>
        <v>#VALUE!</v>
      </c>
      <c r="AB342" s="320" t="e">
        <f t="shared" si="52"/>
        <v>#VALUE!</v>
      </c>
      <c r="AC342" s="320" t="e">
        <f t="shared" si="53"/>
        <v>#VALUE!</v>
      </c>
    </row>
    <row r="343" spans="2:29" s="30" customFormat="1" ht="30" customHeight="1">
      <c r="B343" s="345">
        <v>322</v>
      </c>
      <c r="C343" s="302" t="str">
        <f t="array" ref="C343">IF('GRR Data'!C326="","",'GRR Data'!C326)</f>
        <v/>
      </c>
      <c r="D343" s="302" t="str">
        <f t="array" ref="D343">IF('GRR Data'!D326="","",'GRR Data'!D326)</f>
        <v/>
      </c>
      <c r="E343" s="300" t="str">
        <f t="array" ref="E343">IF('GRR Data'!G326="","",'GRR Data'!G326)</f>
        <v/>
      </c>
      <c r="F343" s="300" t="str">
        <f t="array" ref="F343">IF('GRR Data'!H326="","",'GRR Data'!H326)</f>
        <v/>
      </c>
      <c r="G343" s="300" t="str">
        <f t="array" ref="G343">IF('GRR Data'!K326="","",'GRR Data'!K326)</f>
        <v/>
      </c>
      <c r="H343" s="291" t="e">
        <v>#VALUE!</v>
      </c>
      <c r="I343" s="335" t="e">
        <v>#VALUE!</v>
      </c>
      <c r="J343" s="291" t="e">
        <v>#VALUE!</v>
      </c>
      <c r="K343" s="282" t="str">
        <v/>
      </c>
      <c r="L343" s="282" t="str">
        <v/>
      </c>
      <c r="M343" s="288" t="str" cm="1">
        <f t="array" ref="M343">IF($C343="","",_xlfn.XLOOKUP($C343&amp;M$21,#REF!&amp;#REF!,#REF!))</f>
        <v/>
      </c>
      <c r="N343" s="288" t="str" cm="1">
        <f t="array" ref="N343">IF($C343="","",_xlfn.XLOOKUP($C343&amp;N$21,#REF!&amp;#REF!,#REF!))</f>
        <v/>
      </c>
      <c r="O343" s="288" t="str" cm="1">
        <f t="array" ref="O343">IF($C343="","",_xlfn.XLOOKUP($C343&amp;O$21,#REF!&amp;#REF!,#REF!))</f>
        <v/>
      </c>
      <c r="P343" s="288" t="str" cm="1">
        <f t="array" ref="P343">IF($C343="","",_xlfn.XLOOKUP($C343&amp;P$21,#REF!&amp;#REF!,#REF!))</f>
        <v/>
      </c>
      <c r="Q343" s="288" t="str" cm="1">
        <f t="array" ref="Q343">IF($C343="","",_xlfn.XLOOKUP($C343&amp;Q$21,#REF!&amp;#REF!,#REF!))</f>
        <v/>
      </c>
      <c r="R343" s="288" t="str" cm="1">
        <f t="array" ref="R343">IF($C343="","",_xlfn.XLOOKUP($C343&amp;R$21,#REF!&amp;#REF!,#REF!))</f>
        <v/>
      </c>
      <c r="S343" s="288" t="str" cm="1">
        <f t="array" ref="S343">IF($C343="","",_xlfn.XLOOKUP($C343&amp;S$21,#REF!&amp;#REF!,#REF!))</f>
        <v/>
      </c>
      <c r="T343" s="288" t="str" cm="1">
        <f t="array" ref="T343">IF($C343="","",_xlfn.XLOOKUP($C343&amp;T$21,#REF!&amp;#REF!,#REF!))</f>
        <v/>
      </c>
      <c r="U343" s="600"/>
      <c r="V343" s="601"/>
      <c r="W343" s="308"/>
      <c r="X343" s="320" t="e">
        <f t="shared" si="48"/>
        <v>#VALUE!</v>
      </c>
      <c r="Y343" s="320" t="e">
        <f t="shared" si="49"/>
        <v>#VALUE!</v>
      </c>
      <c r="Z343" s="320" t="e">
        <f t="shared" si="50"/>
        <v>#VALUE!</v>
      </c>
      <c r="AA343" s="320" t="e">
        <f t="shared" si="51"/>
        <v>#VALUE!</v>
      </c>
      <c r="AB343" s="320" t="e">
        <f t="shared" si="52"/>
        <v>#VALUE!</v>
      </c>
      <c r="AC343" s="320" t="e">
        <f t="shared" si="53"/>
        <v>#VALUE!</v>
      </c>
    </row>
    <row r="344" spans="2:29" s="30" customFormat="1" ht="30" customHeight="1">
      <c r="B344" s="345">
        <v>323</v>
      </c>
      <c r="C344" s="302" t="str">
        <f t="array" ref="C344">IF('GRR Data'!C327="","",'GRR Data'!C327)</f>
        <v/>
      </c>
      <c r="D344" s="302" t="str">
        <f t="array" ref="D344">IF('GRR Data'!D327="","",'GRR Data'!D327)</f>
        <v/>
      </c>
      <c r="E344" s="300" t="str">
        <f t="array" ref="E344">IF('GRR Data'!G327="","",'GRR Data'!G327)</f>
        <v/>
      </c>
      <c r="F344" s="300" t="str">
        <f t="array" ref="F344">IF('GRR Data'!H327="","",'GRR Data'!H327)</f>
        <v/>
      </c>
      <c r="G344" s="300" t="str">
        <f t="array" ref="G344">IF('GRR Data'!K327="","",'GRR Data'!K327)</f>
        <v/>
      </c>
      <c r="H344" s="291" t="e">
        <v>#VALUE!</v>
      </c>
      <c r="I344" s="335" t="e">
        <v>#VALUE!</v>
      </c>
      <c r="J344" s="291" t="e">
        <v>#VALUE!</v>
      </c>
      <c r="K344" s="282" t="str">
        <v/>
      </c>
      <c r="L344" s="282" t="str">
        <v/>
      </c>
      <c r="M344" s="288" t="str" cm="1">
        <f t="array" ref="M344">IF($C344="","",_xlfn.XLOOKUP($C344&amp;M$21,#REF!&amp;#REF!,#REF!))</f>
        <v/>
      </c>
      <c r="N344" s="288" t="str" cm="1">
        <f t="array" ref="N344">IF($C344="","",_xlfn.XLOOKUP($C344&amp;N$21,#REF!&amp;#REF!,#REF!))</f>
        <v/>
      </c>
      <c r="O344" s="288" t="str" cm="1">
        <f t="array" ref="O344">IF($C344="","",_xlfn.XLOOKUP($C344&amp;O$21,#REF!&amp;#REF!,#REF!))</f>
        <v/>
      </c>
      <c r="P344" s="288" t="str" cm="1">
        <f t="array" ref="P344">IF($C344="","",_xlfn.XLOOKUP($C344&amp;P$21,#REF!&amp;#REF!,#REF!))</f>
        <v/>
      </c>
      <c r="Q344" s="288" t="str" cm="1">
        <f t="array" ref="Q344">IF($C344="","",_xlfn.XLOOKUP($C344&amp;Q$21,#REF!&amp;#REF!,#REF!))</f>
        <v/>
      </c>
      <c r="R344" s="288" t="str" cm="1">
        <f t="array" ref="R344">IF($C344="","",_xlfn.XLOOKUP($C344&amp;R$21,#REF!&amp;#REF!,#REF!))</f>
        <v/>
      </c>
      <c r="S344" s="288" t="str" cm="1">
        <f t="array" ref="S344">IF($C344="","",_xlfn.XLOOKUP($C344&amp;S$21,#REF!&amp;#REF!,#REF!))</f>
        <v/>
      </c>
      <c r="T344" s="288" t="str" cm="1">
        <f t="array" ref="T344">IF($C344="","",_xlfn.XLOOKUP($C344&amp;T$21,#REF!&amp;#REF!,#REF!))</f>
        <v/>
      </c>
      <c r="U344" s="600"/>
      <c r="V344" s="601"/>
      <c r="W344" s="308"/>
      <c r="X344" s="320" t="e">
        <f t="shared" si="48"/>
        <v>#VALUE!</v>
      </c>
      <c r="Y344" s="320" t="e">
        <f t="shared" si="49"/>
        <v>#VALUE!</v>
      </c>
      <c r="Z344" s="320" t="e">
        <f t="shared" si="50"/>
        <v>#VALUE!</v>
      </c>
      <c r="AA344" s="320" t="e">
        <f t="shared" si="51"/>
        <v>#VALUE!</v>
      </c>
      <c r="AB344" s="320" t="e">
        <f t="shared" si="52"/>
        <v>#VALUE!</v>
      </c>
      <c r="AC344" s="320" t="e">
        <f t="shared" si="53"/>
        <v>#VALUE!</v>
      </c>
    </row>
    <row r="345" spans="2:29" s="30" customFormat="1" ht="30" customHeight="1">
      <c r="B345" s="345">
        <v>324</v>
      </c>
      <c r="C345" s="302" t="str">
        <f t="array" ref="C345">IF('GRR Data'!C328="","",'GRR Data'!C328)</f>
        <v/>
      </c>
      <c r="D345" s="302" t="str">
        <f t="array" ref="D345">IF('GRR Data'!D328="","",'GRR Data'!D328)</f>
        <v/>
      </c>
      <c r="E345" s="300" t="str">
        <f t="array" ref="E345">IF('GRR Data'!G328="","",'GRR Data'!G328)</f>
        <v/>
      </c>
      <c r="F345" s="300" t="str">
        <f t="array" ref="F345">IF('GRR Data'!H328="","",'GRR Data'!H328)</f>
        <v/>
      </c>
      <c r="G345" s="300" t="str">
        <f t="array" ref="G345">IF('GRR Data'!K328="","",'GRR Data'!K328)</f>
        <v/>
      </c>
      <c r="H345" s="291" t="e">
        <v>#VALUE!</v>
      </c>
      <c r="I345" s="335" t="e">
        <v>#VALUE!</v>
      </c>
      <c r="J345" s="291" t="e">
        <v>#VALUE!</v>
      </c>
      <c r="K345" s="282" t="str">
        <v/>
      </c>
      <c r="L345" s="282" t="str">
        <v/>
      </c>
      <c r="M345" s="288" t="str" cm="1">
        <f t="array" ref="M345">IF($C345="","",_xlfn.XLOOKUP($C345&amp;M$21,#REF!&amp;#REF!,#REF!))</f>
        <v/>
      </c>
      <c r="N345" s="288" t="str" cm="1">
        <f t="array" ref="N345">IF($C345="","",_xlfn.XLOOKUP($C345&amp;N$21,#REF!&amp;#REF!,#REF!))</f>
        <v/>
      </c>
      <c r="O345" s="288" t="str" cm="1">
        <f t="array" ref="O345">IF($C345="","",_xlfn.XLOOKUP($C345&amp;O$21,#REF!&amp;#REF!,#REF!))</f>
        <v/>
      </c>
      <c r="P345" s="288" t="str" cm="1">
        <f t="array" ref="P345">IF($C345="","",_xlfn.XLOOKUP($C345&amp;P$21,#REF!&amp;#REF!,#REF!))</f>
        <v/>
      </c>
      <c r="Q345" s="288" t="str" cm="1">
        <f t="array" ref="Q345">IF($C345="","",_xlfn.XLOOKUP($C345&amp;Q$21,#REF!&amp;#REF!,#REF!))</f>
        <v/>
      </c>
      <c r="R345" s="288" t="str" cm="1">
        <f t="array" ref="R345">IF($C345="","",_xlfn.XLOOKUP($C345&amp;R$21,#REF!&amp;#REF!,#REF!))</f>
        <v/>
      </c>
      <c r="S345" s="288" t="str" cm="1">
        <f t="array" ref="S345">IF($C345="","",_xlfn.XLOOKUP($C345&amp;S$21,#REF!&amp;#REF!,#REF!))</f>
        <v/>
      </c>
      <c r="T345" s="288" t="str" cm="1">
        <f t="array" ref="T345">IF($C345="","",_xlfn.XLOOKUP($C345&amp;T$21,#REF!&amp;#REF!,#REF!))</f>
        <v/>
      </c>
      <c r="U345" s="600"/>
      <c r="V345" s="601"/>
      <c r="W345" s="308"/>
      <c r="X345" s="320" t="e">
        <f t="shared" si="48"/>
        <v>#VALUE!</v>
      </c>
      <c r="Y345" s="320" t="e">
        <f t="shared" si="49"/>
        <v>#VALUE!</v>
      </c>
      <c r="Z345" s="320" t="e">
        <f t="shared" si="50"/>
        <v>#VALUE!</v>
      </c>
      <c r="AA345" s="320" t="e">
        <f t="shared" si="51"/>
        <v>#VALUE!</v>
      </c>
      <c r="AB345" s="320" t="e">
        <f t="shared" si="52"/>
        <v>#VALUE!</v>
      </c>
      <c r="AC345" s="320" t="e">
        <f t="shared" si="53"/>
        <v>#VALUE!</v>
      </c>
    </row>
    <row r="346" spans="2:29" s="30" customFormat="1" ht="30" customHeight="1">
      <c r="B346" s="345">
        <v>325</v>
      </c>
      <c r="C346" s="302" t="str">
        <f t="array" ref="C346">IF('GRR Data'!C329="","",'GRR Data'!C329)</f>
        <v/>
      </c>
      <c r="D346" s="302" t="str">
        <f t="array" ref="D346">IF('GRR Data'!D329="","",'GRR Data'!D329)</f>
        <v/>
      </c>
      <c r="E346" s="300" t="str">
        <f t="array" ref="E346">IF('GRR Data'!G329="","",'GRR Data'!G329)</f>
        <v/>
      </c>
      <c r="F346" s="300" t="str">
        <f t="array" ref="F346">IF('GRR Data'!H329="","",'GRR Data'!H329)</f>
        <v/>
      </c>
      <c r="G346" s="300" t="str">
        <f t="array" ref="G346">IF('GRR Data'!K329="","",'GRR Data'!K329)</f>
        <v/>
      </c>
      <c r="H346" s="291" t="e">
        <v>#VALUE!</v>
      </c>
      <c r="I346" s="335" t="e">
        <v>#VALUE!</v>
      </c>
      <c r="J346" s="291" t="e">
        <v>#VALUE!</v>
      </c>
      <c r="K346" s="282" t="str">
        <v/>
      </c>
      <c r="L346" s="282" t="str">
        <v/>
      </c>
      <c r="M346" s="288" t="str" cm="1">
        <f t="array" ref="M346">IF($C346="","",_xlfn.XLOOKUP($C346&amp;M$21,#REF!&amp;#REF!,#REF!))</f>
        <v/>
      </c>
      <c r="N346" s="288" t="str" cm="1">
        <f t="array" ref="N346">IF($C346="","",_xlfn.XLOOKUP($C346&amp;N$21,#REF!&amp;#REF!,#REF!))</f>
        <v/>
      </c>
      <c r="O346" s="288" t="str" cm="1">
        <f t="array" ref="O346">IF($C346="","",_xlfn.XLOOKUP($C346&amp;O$21,#REF!&amp;#REF!,#REF!))</f>
        <v/>
      </c>
      <c r="P346" s="288" t="str" cm="1">
        <f t="array" ref="P346">IF($C346="","",_xlfn.XLOOKUP($C346&amp;P$21,#REF!&amp;#REF!,#REF!))</f>
        <v/>
      </c>
      <c r="Q346" s="288" t="str" cm="1">
        <f t="array" ref="Q346">IF($C346="","",_xlfn.XLOOKUP($C346&amp;Q$21,#REF!&amp;#REF!,#REF!))</f>
        <v/>
      </c>
      <c r="R346" s="288" t="str" cm="1">
        <f t="array" ref="R346">IF($C346="","",_xlfn.XLOOKUP($C346&amp;R$21,#REF!&amp;#REF!,#REF!))</f>
        <v/>
      </c>
      <c r="S346" s="288" t="str" cm="1">
        <f t="array" ref="S346">IF($C346="","",_xlfn.XLOOKUP($C346&amp;S$21,#REF!&amp;#REF!,#REF!))</f>
        <v/>
      </c>
      <c r="T346" s="288" t="str" cm="1">
        <f t="array" ref="T346">IF($C346="","",_xlfn.XLOOKUP($C346&amp;T$21,#REF!&amp;#REF!,#REF!))</f>
        <v/>
      </c>
      <c r="U346" s="600"/>
      <c r="V346" s="601"/>
      <c r="W346" s="308"/>
      <c r="X346" s="320" t="e">
        <f t="shared" si="48"/>
        <v>#VALUE!</v>
      </c>
      <c r="Y346" s="320" t="e">
        <f t="shared" si="49"/>
        <v>#VALUE!</v>
      </c>
      <c r="Z346" s="320" t="e">
        <f t="shared" si="50"/>
        <v>#VALUE!</v>
      </c>
      <c r="AA346" s="320" t="e">
        <f t="shared" si="51"/>
        <v>#VALUE!</v>
      </c>
      <c r="AB346" s="320" t="e">
        <f t="shared" si="52"/>
        <v>#VALUE!</v>
      </c>
      <c r="AC346" s="320" t="e">
        <f t="shared" si="53"/>
        <v>#VALUE!</v>
      </c>
    </row>
    <row r="347" spans="2:29" s="30" customFormat="1" ht="30" customHeight="1">
      <c r="B347" s="345">
        <v>326</v>
      </c>
      <c r="C347" s="302" t="str">
        <f t="array" ref="C347">IF('GRR Data'!C330="","",'GRR Data'!C330)</f>
        <v/>
      </c>
      <c r="D347" s="302" t="str">
        <f t="array" ref="D347">IF('GRR Data'!D330="","",'GRR Data'!D330)</f>
        <v/>
      </c>
      <c r="E347" s="300" t="str">
        <f t="array" ref="E347">IF('GRR Data'!G330="","",'GRR Data'!G330)</f>
        <v/>
      </c>
      <c r="F347" s="300" t="str">
        <f t="array" ref="F347">IF('GRR Data'!H330="","",'GRR Data'!H330)</f>
        <v/>
      </c>
      <c r="G347" s="300" t="str">
        <f t="array" ref="G347">IF('GRR Data'!K330="","",'GRR Data'!K330)</f>
        <v/>
      </c>
      <c r="H347" s="291" t="e">
        <v>#VALUE!</v>
      </c>
      <c r="I347" s="335" t="e">
        <v>#VALUE!</v>
      </c>
      <c r="J347" s="291" t="e">
        <v>#VALUE!</v>
      </c>
      <c r="K347" s="282" t="str">
        <v/>
      </c>
      <c r="L347" s="282" t="str">
        <v/>
      </c>
      <c r="M347" s="288" t="str" cm="1">
        <f t="array" ref="M347">IF($C347="","",_xlfn.XLOOKUP($C347&amp;M$21,#REF!&amp;#REF!,#REF!))</f>
        <v/>
      </c>
      <c r="N347" s="288" t="str" cm="1">
        <f t="array" ref="N347">IF($C347="","",_xlfn.XLOOKUP($C347&amp;N$21,#REF!&amp;#REF!,#REF!))</f>
        <v/>
      </c>
      <c r="O347" s="288" t="str" cm="1">
        <f t="array" ref="O347">IF($C347="","",_xlfn.XLOOKUP($C347&amp;O$21,#REF!&amp;#REF!,#REF!))</f>
        <v/>
      </c>
      <c r="P347" s="288" t="str" cm="1">
        <f t="array" ref="P347">IF($C347="","",_xlfn.XLOOKUP($C347&amp;P$21,#REF!&amp;#REF!,#REF!))</f>
        <v/>
      </c>
      <c r="Q347" s="288" t="str" cm="1">
        <f t="array" ref="Q347">IF($C347="","",_xlfn.XLOOKUP($C347&amp;Q$21,#REF!&amp;#REF!,#REF!))</f>
        <v/>
      </c>
      <c r="R347" s="288" t="str" cm="1">
        <f t="array" ref="R347">IF($C347="","",_xlfn.XLOOKUP($C347&amp;R$21,#REF!&amp;#REF!,#REF!))</f>
        <v/>
      </c>
      <c r="S347" s="288" t="str" cm="1">
        <f t="array" ref="S347">IF($C347="","",_xlfn.XLOOKUP($C347&amp;S$21,#REF!&amp;#REF!,#REF!))</f>
        <v/>
      </c>
      <c r="T347" s="288" t="str" cm="1">
        <f t="array" ref="T347">IF($C347="","",_xlfn.XLOOKUP($C347&amp;T$21,#REF!&amp;#REF!,#REF!))</f>
        <v/>
      </c>
      <c r="U347" s="600"/>
      <c r="V347" s="601"/>
      <c r="W347" s="308"/>
      <c r="X347" s="320" t="e">
        <f t="shared" si="48"/>
        <v>#VALUE!</v>
      </c>
      <c r="Y347" s="320" t="e">
        <f t="shared" si="49"/>
        <v>#VALUE!</v>
      </c>
      <c r="Z347" s="320" t="e">
        <f t="shared" si="50"/>
        <v>#VALUE!</v>
      </c>
      <c r="AA347" s="320" t="e">
        <f t="shared" si="51"/>
        <v>#VALUE!</v>
      </c>
      <c r="AB347" s="320" t="e">
        <f t="shared" si="52"/>
        <v>#VALUE!</v>
      </c>
      <c r="AC347" s="320" t="e">
        <f t="shared" si="53"/>
        <v>#VALUE!</v>
      </c>
    </row>
    <row r="348" spans="2:29" s="30" customFormat="1" ht="30" customHeight="1">
      <c r="B348" s="345">
        <v>327</v>
      </c>
      <c r="C348" s="302" t="str">
        <f t="array" ref="C348">IF('GRR Data'!C331="","",'GRR Data'!C331)</f>
        <v/>
      </c>
      <c r="D348" s="302" t="str">
        <f t="array" ref="D348">IF('GRR Data'!D331="","",'GRR Data'!D331)</f>
        <v/>
      </c>
      <c r="E348" s="300" t="str">
        <f t="array" ref="E348">IF('GRR Data'!G331="","",'GRR Data'!G331)</f>
        <v/>
      </c>
      <c r="F348" s="300" t="str">
        <f t="array" ref="F348">IF('GRR Data'!H331="","",'GRR Data'!H331)</f>
        <v/>
      </c>
      <c r="G348" s="300" t="str">
        <f t="array" ref="G348">IF('GRR Data'!K331="","",'GRR Data'!K331)</f>
        <v/>
      </c>
      <c r="H348" s="291" t="e">
        <v>#VALUE!</v>
      </c>
      <c r="I348" s="335" t="e">
        <v>#VALUE!</v>
      </c>
      <c r="J348" s="291" t="e">
        <v>#VALUE!</v>
      </c>
      <c r="K348" s="282" t="str">
        <v/>
      </c>
      <c r="L348" s="282" t="str">
        <v/>
      </c>
      <c r="M348" s="288" t="str" cm="1">
        <f t="array" ref="M348">IF($C348="","",_xlfn.XLOOKUP($C348&amp;M$21,#REF!&amp;#REF!,#REF!))</f>
        <v/>
      </c>
      <c r="N348" s="288" t="str" cm="1">
        <f t="array" ref="N348">IF($C348="","",_xlfn.XLOOKUP($C348&amp;N$21,#REF!&amp;#REF!,#REF!))</f>
        <v/>
      </c>
      <c r="O348" s="288" t="str" cm="1">
        <f t="array" ref="O348">IF($C348="","",_xlfn.XLOOKUP($C348&amp;O$21,#REF!&amp;#REF!,#REF!))</f>
        <v/>
      </c>
      <c r="P348" s="288" t="str" cm="1">
        <f t="array" ref="P348">IF($C348="","",_xlfn.XLOOKUP($C348&amp;P$21,#REF!&amp;#REF!,#REF!))</f>
        <v/>
      </c>
      <c r="Q348" s="288" t="str" cm="1">
        <f t="array" ref="Q348">IF($C348="","",_xlfn.XLOOKUP($C348&amp;Q$21,#REF!&amp;#REF!,#REF!))</f>
        <v/>
      </c>
      <c r="R348" s="288" t="str" cm="1">
        <f t="array" ref="R348">IF($C348="","",_xlfn.XLOOKUP($C348&amp;R$21,#REF!&amp;#REF!,#REF!))</f>
        <v/>
      </c>
      <c r="S348" s="288" t="str" cm="1">
        <f t="array" ref="S348">IF($C348="","",_xlfn.XLOOKUP($C348&amp;S$21,#REF!&amp;#REF!,#REF!))</f>
        <v/>
      </c>
      <c r="T348" s="288" t="str" cm="1">
        <f t="array" ref="T348">IF($C348="","",_xlfn.XLOOKUP($C348&amp;T$21,#REF!&amp;#REF!,#REF!))</f>
        <v/>
      </c>
      <c r="U348" s="600"/>
      <c r="V348" s="601"/>
      <c r="W348" s="308"/>
      <c r="X348" s="320" t="e">
        <f t="shared" si="48"/>
        <v>#VALUE!</v>
      </c>
      <c r="Y348" s="320" t="e">
        <f t="shared" si="49"/>
        <v>#VALUE!</v>
      </c>
      <c r="Z348" s="320" t="e">
        <f t="shared" si="50"/>
        <v>#VALUE!</v>
      </c>
      <c r="AA348" s="320" t="e">
        <f t="shared" si="51"/>
        <v>#VALUE!</v>
      </c>
      <c r="AB348" s="320" t="e">
        <f t="shared" si="52"/>
        <v>#VALUE!</v>
      </c>
      <c r="AC348" s="320" t="e">
        <f t="shared" si="53"/>
        <v>#VALUE!</v>
      </c>
    </row>
    <row r="349" spans="2:29" s="30" customFormat="1" ht="30" customHeight="1">
      <c r="B349" s="345">
        <v>328</v>
      </c>
      <c r="C349" s="302" t="str">
        <f t="array" ref="C349">IF('GRR Data'!C332="","",'GRR Data'!C332)</f>
        <v/>
      </c>
      <c r="D349" s="302" t="str">
        <f t="array" ref="D349">IF('GRR Data'!D332="","",'GRR Data'!D332)</f>
        <v/>
      </c>
      <c r="E349" s="300" t="str">
        <f t="array" ref="E349">IF('GRR Data'!G332="","",'GRR Data'!G332)</f>
        <v/>
      </c>
      <c r="F349" s="300" t="str">
        <f t="array" ref="F349">IF('GRR Data'!H332="","",'GRR Data'!H332)</f>
        <v/>
      </c>
      <c r="G349" s="300" t="str">
        <f t="array" ref="G349">IF('GRR Data'!K332="","",'GRR Data'!K332)</f>
        <v/>
      </c>
      <c r="H349" s="291" t="e">
        <v>#VALUE!</v>
      </c>
      <c r="I349" s="335" t="e">
        <v>#VALUE!</v>
      </c>
      <c r="J349" s="291" t="e">
        <v>#VALUE!</v>
      </c>
      <c r="K349" s="282" t="str">
        <v/>
      </c>
      <c r="L349" s="282" t="str">
        <v/>
      </c>
      <c r="M349" s="288" t="str" cm="1">
        <f t="array" ref="M349">IF($C349="","",_xlfn.XLOOKUP($C349&amp;M$21,#REF!&amp;#REF!,#REF!))</f>
        <v/>
      </c>
      <c r="N349" s="288" t="str" cm="1">
        <f t="array" ref="N349">IF($C349="","",_xlfn.XLOOKUP($C349&amp;N$21,#REF!&amp;#REF!,#REF!))</f>
        <v/>
      </c>
      <c r="O349" s="288" t="str" cm="1">
        <f t="array" ref="O349">IF($C349="","",_xlfn.XLOOKUP($C349&amp;O$21,#REF!&amp;#REF!,#REF!))</f>
        <v/>
      </c>
      <c r="P349" s="288" t="str" cm="1">
        <f t="array" ref="P349">IF($C349="","",_xlfn.XLOOKUP($C349&amp;P$21,#REF!&amp;#REF!,#REF!))</f>
        <v/>
      </c>
      <c r="Q349" s="288" t="str" cm="1">
        <f t="array" ref="Q349">IF($C349="","",_xlfn.XLOOKUP($C349&amp;Q$21,#REF!&amp;#REF!,#REF!))</f>
        <v/>
      </c>
      <c r="R349" s="288" t="str" cm="1">
        <f t="array" ref="R349">IF($C349="","",_xlfn.XLOOKUP($C349&amp;R$21,#REF!&amp;#REF!,#REF!))</f>
        <v/>
      </c>
      <c r="S349" s="288" t="str" cm="1">
        <f t="array" ref="S349">IF($C349="","",_xlfn.XLOOKUP($C349&amp;S$21,#REF!&amp;#REF!,#REF!))</f>
        <v/>
      </c>
      <c r="T349" s="288" t="str" cm="1">
        <f t="array" ref="T349">IF($C349="","",_xlfn.XLOOKUP($C349&amp;T$21,#REF!&amp;#REF!,#REF!))</f>
        <v/>
      </c>
      <c r="U349" s="600"/>
      <c r="V349" s="601"/>
      <c r="W349" s="308"/>
      <c r="X349" s="320" t="e">
        <f t="shared" si="48"/>
        <v>#VALUE!</v>
      </c>
      <c r="Y349" s="320" t="e">
        <f t="shared" si="49"/>
        <v>#VALUE!</v>
      </c>
      <c r="Z349" s="320" t="e">
        <f t="shared" si="50"/>
        <v>#VALUE!</v>
      </c>
      <c r="AA349" s="320" t="e">
        <f t="shared" si="51"/>
        <v>#VALUE!</v>
      </c>
      <c r="AB349" s="320" t="e">
        <f t="shared" si="52"/>
        <v>#VALUE!</v>
      </c>
      <c r="AC349" s="320" t="e">
        <f t="shared" si="53"/>
        <v>#VALUE!</v>
      </c>
    </row>
    <row r="350" spans="2:29" s="30" customFormat="1" ht="30" customHeight="1">
      <c r="B350" s="345">
        <v>329</v>
      </c>
      <c r="C350" s="302" t="str">
        <f t="array" ref="C350">IF('GRR Data'!C333="","",'GRR Data'!C333)</f>
        <v/>
      </c>
      <c r="D350" s="302" t="str">
        <f t="array" ref="D350">IF('GRR Data'!D333="","",'GRR Data'!D333)</f>
        <v/>
      </c>
      <c r="E350" s="300" t="str">
        <f t="array" ref="E350">IF('GRR Data'!G333="","",'GRR Data'!G333)</f>
        <v/>
      </c>
      <c r="F350" s="300" t="str">
        <f t="array" ref="F350">IF('GRR Data'!H333="","",'GRR Data'!H333)</f>
        <v/>
      </c>
      <c r="G350" s="300" t="str">
        <f t="array" ref="G350">IF('GRR Data'!K333="","",'GRR Data'!K333)</f>
        <v/>
      </c>
      <c r="H350" s="291" t="e">
        <v>#VALUE!</v>
      </c>
      <c r="I350" s="335" t="e">
        <v>#VALUE!</v>
      </c>
      <c r="J350" s="291" t="e">
        <v>#VALUE!</v>
      </c>
      <c r="K350" s="282" t="str">
        <v/>
      </c>
      <c r="L350" s="282" t="str">
        <v/>
      </c>
      <c r="M350" s="288" t="str" cm="1">
        <f t="array" ref="M350">IF($C350="","",_xlfn.XLOOKUP($C350&amp;M$21,#REF!&amp;#REF!,#REF!))</f>
        <v/>
      </c>
      <c r="N350" s="288" t="str" cm="1">
        <f t="array" ref="N350">IF($C350="","",_xlfn.XLOOKUP($C350&amp;N$21,#REF!&amp;#REF!,#REF!))</f>
        <v/>
      </c>
      <c r="O350" s="288" t="str" cm="1">
        <f t="array" ref="O350">IF($C350="","",_xlfn.XLOOKUP($C350&amp;O$21,#REF!&amp;#REF!,#REF!))</f>
        <v/>
      </c>
      <c r="P350" s="288" t="str" cm="1">
        <f t="array" ref="P350">IF($C350="","",_xlfn.XLOOKUP($C350&amp;P$21,#REF!&amp;#REF!,#REF!))</f>
        <v/>
      </c>
      <c r="Q350" s="288" t="str" cm="1">
        <f t="array" ref="Q350">IF($C350="","",_xlfn.XLOOKUP($C350&amp;Q$21,#REF!&amp;#REF!,#REF!))</f>
        <v/>
      </c>
      <c r="R350" s="288" t="str" cm="1">
        <f t="array" ref="R350">IF($C350="","",_xlfn.XLOOKUP($C350&amp;R$21,#REF!&amp;#REF!,#REF!))</f>
        <v/>
      </c>
      <c r="S350" s="288" t="str" cm="1">
        <f t="array" ref="S350">IF($C350="","",_xlfn.XLOOKUP($C350&amp;S$21,#REF!&amp;#REF!,#REF!))</f>
        <v/>
      </c>
      <c r="T350" s="288" t="str" cm="1">
        <f t="array" ref="T350">IF($C350="","",_xlfn.XLOOKUP($C350&amp;T$21,#REF!&amp;#REF!,#REF!))</f>
        <v/>
      </c>
      <c r="U350" s="600"/>
      <c r="V350" s="601"/>
      <c r="W350" s="308"/>
      <c r="X350" s="320" t="e">
        <f t="shared" si="48"/>
        <v>#VALUE!</v>
      </c>
      <c r="Y350" s="320" t="e">
        <f t="shared" si="49"/>
        <v>#VALUE!</v>
      </c>
      <c r="Z350" s="320" t="e">
        <f t="shared" si="50"/>
        <v>#VALUE!</v>
      </c>
      <c r="AA350" s="320" t="e">
        <f t="shared" si="51"/>
        <v>#VALUE!</v>
      </c>
      <c r="AB350" s="320" t="e">
        <f t="shared" si="52"/>
        <v>#VALUE!</v>
      </c>
      <c r="AC350" s="320" t="e">
        <f t="shared" si="53"/>
        <v>#VALUE!</v>
      </c>
    </row>
    <row r="351" spans="2:29" s="30" customFormat="1" ht="30" customHeight="1">
      <c r="B351" s="345">
        <v>330</v>
      </c>
      <c r="C351" s="302" t="str">
        <f t="array" ref="C351">IF('GRR Data'!C334="","",'GRR Data'!C334)</f>
        <v/>
      </c>
      <c r="D351" s="302" t="str">
        <f t="array" ref="D351">IF('GRR Data'!D334="","",'GRR Data'!D334)</f>
        <v/>
      </c>
      <c r="E351" s="300" t="str">
        <f t="array" ref="E351">IF('GRR Data'!G334="","",'GRR Data'!G334)</f>
        <v/>
      </c>
      <c r="F351" s="300" t="str">
        <f t="array" ref="F351">IF('GRR Data'!H334="","",'GRR Data'!H334)</f>
        <v/>
      </c>
      <c r="G351" s="300" t="str">
        <f t="array" ref="G351">IF('GRR Data'!K334="","",'GRR Data'!K334)</f>
        <v/>
      </c>
      <c r="H351" s="291" t="e">
        <v>#VALUE!</v>
      </c>
      <c r="I351" s="335" t="e">
        <v>#VALUE!</v>
      </c>
      <c r="J351" s="291" t="e">
        <v>#VALUE!</v>
      </c>
      <c r="K351" s="282" t="str">
        <v/>
      </c>
      <c r="L351" s="282" t="str">
        <v/>
      </c>
      <c r="M351" s="288" t="str" cm="1">
        <f t="array" ref="M351">IF($C351="","",_xlfn.XLOOKUP($C351&amp;M$21,#REF!&amp;#REF!,#REF!))</f>
        <v/>
      </c>
      <c r="N351" s="288" t="str" cm="1">
        <f t="array" ref="N351">IF($C351="","",_xlfn.XLOOKUP($C351&amp;N$21,#REF!&amp;#REF!,#REF!))</f>
        <v/>
      </c>
      <c r="O351" s="288" t="str" cm="1">
        <f t="array" ref="O351">IF($C351="","",_xlfn.XLOOKUP($C351&amp;O$21,#REF!&amp;#REF!,#REF!))</f>
        <v/>
      </c>
      <c r="P351" s="288" t="str" cm="1">
        <f t="array" ref="P351">IF($C351="","",_xlfn.XLOOKUP($C351&amp;P$21,#REF!&amp;#REF!,#REF!))</f>
        <v/>
      </c>
      <c r="Q351" s="288" t="str" cm="1">
        <f t="array" ref="Q351">IF($C351="","",_xlfn.XLOOKUP($C351&amp;Q$21,#REF!&amp;#REF!,#REF!))</f>
        <v/>
      </c>
      <c r="R351" s="288" t="str" cm="1">
        <f t="array" ref="R351">IF($C351="","",_xlfn.XLOOKUP($C351&amp;R$21,#REF!&amp;#REF!,#REF!))</f>
        <v/>
      </c>
      <c r="S351" s="288" t="str" cm="1">
        <f t="array" ref="S351">IF($C351="","",_xlfn.XLOOKUP($C351&amp;S$21,#REF!&amp;#REF!,#REF!))</f>
        <v/>
      </c>
      <c r="T351" s="288" t="str" cm="1">
        <f t="array" ref="T351">IF($C351="","",_xlfn.XLOOKUP($C351&amp;T$21,#REF!&amp;#REF!,#REF!))</f>
        <v/>
      </c>
      <c r="U351" s="600"/>
      <c r="V351" s="601"/>
      <c r="W351" s="308"/>
      <c r="X351" s="320" t="e">
        <f t="shared" si="48"/>
        <v>#VALUE!</v>
      </c>
      <c r="Y351" s="320" t="e">
        <f t="shared" si="49"/>
        <v>#VALUE!</v>
      </c>
      <c r="Z351" s="320" t="e">
        <f t="shared" si="50"/>
        <v>#VALUE!</v>
      </c>
      <c r="AA351" s="320" t="e">
        <f t="shared" si="51"/>
        <v>#VALUE!</v>
      </c>
      <c r="AB351" s="320" t="e">
        <f t="shared" si="52"/>
        <v>#VALUE!</v>
      </c>
      <c r="AC351" s="320" t="e">
        <f t="shared" si="53"/>
        <v>#VALUE!</v>
      </c>
    </row>
    <row r="352" spans="2:29" s="30" customFormat="1" ht="30" customHeight="1">
      <c r="B352" s="345">
        <v>331</v>
      </c>
      <c r="C352" s="302" t="str">
        <f t="array" ref="C352">IF('GRR Data'!C335="","",'GRR Data'!C335)</f>
        <v/>
      </c>
      <c r="D352" s="302" t="str">
        <f t="array" ref="D352">IF('GRR Data'!D335="","",'GRR Data'!D335)</f>
        <v/>
      </c>
      <c r="E352" s="300" t="str">
        <f t="array" ref="E352">IF('GRR Data'!G335="","",'GRR Data'!G335)</f>
        <v/>
      </c>
      <c r="F352" s="300" t="str">
        <f t="array" ref="F352">IF('GRR Data'!H335="","",'GRR Data'!H335)</f>
        <v/>
      </c>
      <c r="G352" s="300" t="str">
        <f t="array" ref="G352">IF('GRR Data'!K335="","",'GRR Data'!K335)</f>
        <v/>
      </c>
      <c r="H352" s="291" t="e">
        <v>#VALUE!</v>
      </c>
      <c r="I352" s="335" t="e">
        <v>#VALUE!</v>
      </c>
      <c r="J352" s="291" t="e">
        <v>#VALUE!</v>
      </c>
      <c r="K352" s="282" t="str">
        <v/>
      </c>
      <c r="L352" s="282" t="str">
        <v/>
      </c>
      <c r="M352" s="288" t="str" cm="1">
        <f t="array" ref="M352">IF($C352="","",_xlfn.XLOOKUP($C352&amp;M$21,#REF!&amp;#REF!,#REF!))</f>
        <v/>
      </c>
      <c r="N352" s="288" t="str" cm="1">
        <f t="array" ref="N352">IF($C352="","",_xlfn.XLOOKUP($C352&amp;N$21,#REF!&amp;#REF!,#REF!))</f>
        <v/>
      </c>
      <c r="O352" s="288" t="str" cm="1">
        <f t="array" ref="O352">IF($C352="","",_xlfn.XLOOKUP($C352&amp;O$21,#REF!&amp;#REF!,#REF!))</f>
        <v/>
      </c>
      <c r="P352" s="288" t="str" cm="1">
        <f t="array" ref="P352">IF($C352="","",_xlfn.XLOOKUP($C352&amp;P$21,#REF!&amp;#REF!,#REF!))</f>
        <v/>
      </c>
      <c r="Q352" s="288" t="str" cm="1">
        <f t="array" ref="Q352">IF($C352="","",_xlfn.XLOOKUP($C352&amp;Q$21,#REF!&amp;#REF!,#REF!))</f>
        <v/>
      </c>
      <c r="R352" s="288" t="str" cm="1">
        <f t="array" ref="R352">IF($C352="","",_xlfn.XLOOKUP($C352&amp;R$21,#REF!&amp;#REF!,#REF!))</f>
        <v/>
      </c>
      <c r="S352" s="288" t="str" cm="1">
        <f t="array" ref="S352">IF($C352="","",_xlfn.XLOOKUP($C352&amp;S$21,#REF!&amp;#REF!,#REF!))</f>
        <v/>
      </c>
      <c r="T352" s="288" t="str" cm="1">
        <f t="array" ref="T352">IF($C352="","",_xlfn.XLOOKUP($C352&amp;T$21,#REF!&amp;#REF!,#REF!))</f>
        <v/>
      </c>
      <c r="U352" s="600"/>
      <c r="V352" s="601"/>
      <c r="W352" s="308"/>
      <c r="X352" s="320" t="e">
        <f t="shared" si="48"/>
        <v>#VALUE!</v>
      </c>
      <c r="Y352" s="320" t="e">
        <f t="shared" si="49"/>
        <v>#VALUE!</v>
      </c>
      <c r="Z352" s="320" t="e">
        <f t="shared" si="50"/>
        <v>#VALUE!</v>
      </c>
      <c r="AA352" s="320" t="e">
        <f t="shared" si="51"/>
        <v>#VALUE!</v>
      </c>
      <c r="AB352" s="320" t="e">
        <f t="shared" si="52"/>
        <v>#VALUE!</v>
      </c>
      <c r="AC352" s="320" t="e">
        <f t="shared" si="53"/>
        <v>#VALUE!</v>
      </c>
    </row>
    <row r="353" spans="2:29" s="30" customFormat="1" ht="30" customHeight="1">
      <c r="B353" s="345">
        <v>332</v>
      </c>
      <c r="C353" s="302" t="str">
        <f t="array" ref="C353">IF('GRR Data'!C336="","",'GRR Data'!C336)</f>
        <v/>
      </c>
      <c r="D353" s="302" t="str">
        <f t="array" ref="D353">IF('GRR Data'!D336="","",'GRR Data'!D336)</f>
        <v/>
      </c>
      <c r="E353" s="300" t="str">
        <f t="array" ref="E353">IF('GRR Data'!G336="","",'GRR Data'!G336)</f>
        <v/>
      </c>
      <c r="F353" s="300" t="str">
        <f t="array" ref="F353">IF('GRR Data'!H336="","",'GRR Data'!H336)</f>
        <v/>
      </c>
      <c r="G353" s="300" t="str">
        <f t="array" ref="G353">IF('GRR Data'!K336="","",'GRR Data'!K336)</f>
        <v/>
      </c>
      <c r="H353" s="291" t="e">
        <v>#VALUE!</v>
      </c>
      <c r="I353" s="335" t="e">
        <v>#VALUE!</v>
      </c>
      <c r="J353" s="291" t="e">
        <v>#VALUE!</v>
      </c>
      <c r="K353" s="282" t="str">
        <v/>
      </c>
      <c r="L353" s="282" t="str">
        <v/>
      </c>
      <c r="M353" s="288" t="str" cm="1">
        <f t="array" ref="M353">IF($C353="","",_xlfn.XLOOKUP($C353&amp;M$21,#REF!&amp;#REF!,#REF!))</f>
        <v/>
      </c>
      <c r="N353" s="288" t="str" cm="1">
        <f t="array" ref="N353">IF($C353="","",_xlfn.XLOOKUP($C353&amp;N$21,#REF!&amp;#REF!,#REF!))</f>
        <v/>
      </c>
      <c r="O353" s="288" t="str" cm="1">
        <f t="array" ref="O353">IF($C353="","",_xlfn.XLOOKUP($C353&amp;O$21,#REF!&amp;#REF!,#REF!))</f>
        <v/>
      </c>
      <c r="P353" s="288" t="str" cm="1">
        <f t="array" ref="P353">IF($C353="","",_xlfn.XLOOKUP($C353&amp;P$21,#REF!&amp;#REF!,#REF!))</f>
        <v/>
      </c>
      <c r="Q353" s="288" t="str" cm="1">
        <f t="array" ref="Q353">IF($C353="","",_xlfn.XLOOKUP($C353&amp;Q$21,#REF!&amp;#REF!,#REF!))</f>
        <v/>
      </c>
      <c r="R353" s="288" t="str" cm="1">
        <f t="array" ref="R353">IF($C353="","",_xlfn.XLOOKUP($C353&amp;R$21,#REF!&amp;#REF!,#REF!))</f>
        <v/>
      </c>
      <c r="S353" s="288" t="str" cm="1">
        <f t="array" ref="S353">IF($C353="","",_xlfn.XLOOKUP($C353&amp;S$21,#REF!&amp;#REF!,#REF!))</f>
        <v/>
      </c>
      <c r="T353" s="288" t="str" cm="1">
        <f t="array" ref="T353">IF($C353="","",_xlfn.XLOOKUP($C353&amp;T$21,#REF!&amp;#REF!,#REF!))</f>
        <v/>
      </c>
      <c r="U353" s="600"/>
      <c r="V353" s="601"/>
      <c r="W353" s="308"/>
      <c r="X353" s="320" t="e">
        <f t="shared" si="48"/>
        <v>#VALUE!</v>
      </c>
      <c r="Y353" s="320" t="e">
        <f t="shared" si="49"/>
        <v>#VALUE!</v>
      </c>
      <c r="Z353" s="320" t="e">
        <f t="shared" si="50"/>
        <v>#VALUE!</v>
      </c>
      <c r="AA353" s="320" t="e">
        <f t="shared" si="51"/>
        <v>#VALUE!</v>
      </c>
      <c r="AB353" s="320" t="e">
        <f t="shared" si="52"/>
        <v>#VALUE!</v>
      </c>
      <c r="AC353" s="320" t="e">
        <f t="shared" si="53"/>
        <v>#VALUE!</v>
      </c>
    </row>
    <row r="354" spans="2:29" s="30" customFormat="1" ht="30" customHeight="1">
      <c r="B354" s="345">
        <v>333</v>
      </c>
      <c r="C354" s="302" t="str">
        <f t="array" ref="C354">IF('GRR Data'!C337="","",'GRR Data'!C337)</f>
        <v/>
      </c>
      <c r="D354" s="302" t="str">
        <f t="array" ref="D354">IF('GRR Data'!D337="","",'GRR Data'!D337)</f>
        <v/>
      </c>
      <c r="E354" s="300" t="str">
        <f t="array" ref="E354">IF('GRR Data'!G337="","",'GRR Data'!G337)</f>
        <v/>
      </c>
      <c r="F354" s="300" t="str">
        <f t="array" ref="F354">IF('GRR Data'!H337="","",'GRR Data'!H337)</f>
        <v/>
      </c>
      <c r="G354" s="300" t="str">
        <f t="array" ref="G354">IF('GRR Data'!K337="","",'GRR Data'!K337)</f>
        <v/>
      </c>
      <c r="H354" s="291" t="e">
        <v>#VALUE!</v>
      </c>
      <c r="I354" s="335" t="e">
        <v>#VALUE!</v>
      </c>
      <c r="J354" s="291" t="e">
        <v>#VALUE!</v>
      </c>
      <c r="K354" s="282" t="str">
        <v/>
      </c>
      <c r="L354" s="282" t="str">
        <v/>
      </c>
      <c r="M354" s="288" t="str" cm="1">
        <f t="array" ref="M354">IF($C354="","",_xlfn.XLOOKUP($C354&amp;M$21,#REF!&amp;#REF!,#REF!))</f>
        <v/>
      </c>
      <c r="N354" s="288" t="str" cm="1">
        <f t="array" ref="N354">IF($C354="","",_xlfn.XLOOKUP($C354&amp;N$21,#REF!&amp;#REF!,#REF!))</f>
        <v/>
      </c>
      <c r="O354" s="288" t="str" cm="1">
        <f t="array" ref="O354">IF($C354="","",_xlfn.XLOOKUP($C354&amp;O$21,#REF!&amp;#REF!,#REF!))</f>
        <v/>
      </c>
      <c r="P354" s="288" t="str" cm="1">
        <f t="array" ref="P354">IF($C354="","",_xlfn.XLOOKUP($C354&amp;P$21,#REF!&amp;#REF!,#REF!))</f>
        <v/>
      </c>
      <c r="Q354" s="288" t="str" cm="1">
        <f t="array" ref="Q354">IF($C354="","",_xlfn.XLOOKUP($C354&amp;Q$21,#REF!&amp;#REF!,#REF!))</f>
        <v/>
      </c>
      <c r="R354" s="288" t="str" cm="1">
        <f t="array" ref="R354">IF($C354="","",_xlfn.XLOOKUP($C354&amp;R$21,#REF!&amp;#REF!,#REF!))</f>
        <v/>
      </c>
      <c r="S354" s="288" t="str" cm="1">
        <f t="array" ref="S354">IF($C354="","",_xlfn.XLOOKUP($C354&amp;S$21,#REF!&amp;#REF!,#REF!))</f>
        <v/>
      </c>
      <c r="T354" s="288" t="str" cm="1">
        <f t="array" ref="T354">IF($C354="","",_xlfn.XLOOKUP($C354&amp;T$21,#REF!&amp;#REF!,#REF!))</f>
        <v/>
      </c>
      <c r="U354" s="600"/>
      <c r="V354" s="601"/>
      <c r="W354" s="308"/>
      <c r="X354" s="320" t="e">
        <f t="shared" si="48"/>
        <v>#VALUE!</v>
      </c>
      <c r="Y354" s="320" t="e">
        <f t="shared" si="49"/>
        <v>#VALUE!</v>
      </c>
      <c r="Z354" s="320" t="e">
        <f t="shared" si="50"/>
        <v>#VALUE!</v>
      </c>
      <c r="AA354" s="320" t="e">
        <f t="shared" si="51"/>
        <v>#VALUE!</v>
      </c>
      <c r="AB354" s="320" t="e">
        <f t="shared" si="52"/>
        <v>#VALUE!</v>
      </c>
      <c r="AC354" s="320" t="e">
        <f t="shared" si="53"/>
        <v>#VALUE!</v>
      </c>
    </row>
    <row r="355" spans="2:29" s="30" customFormat="1" ht="30" customHeight="1">
      <c r="B355" s="345">
        <v>334</v>
      </c>
      <c r="C355" s="302" t="str">
        <f t="array" ref="C355">IF('GRR Data'!C338="","",'GRR Data'!C338)</f>
        <v/>
      </c>
      <c r="D355" s="302" t="str">
        <f t="array" ref="D355">IF('GRR Data'!D338="","",'GRR Data'!D338)</f>
        <v/>
      </c>
      <c r="E355" s="300" t="str">
        <f t="array" ref="E355">IF('GRR Data'!G338="","",'GRR Data'!G338)</f>
        <v/>
      </c>
      <c r="F355" s="300" t="str">
        <f t="array" ref="F355">IF('GRR Data'!H338="","",'GRR Data'!H338)</f>
        <v/>
      </c>
      <c r="G355" s="300" t="str">
        <f t="array" ref="G355">IF('GRR Data'!K338="","",'GRR Data'!K338)</f>
        <v/>
      </c>
      <c r="H355" s="291" t="e">
        <v>#VALUE!</v>
      </c>
      <c r="I355" s="335" t="e">
        <v>#VALUE!</v>
      </c>
      <c r="J355" s="291" t="e">
        <v>#VALUE!</v>
      </c>
      <c r="K355" s="282" t="str">
        <v/>
      </c>
      <c r="L355" s="282" t="str">
        <v/>
      </c>
      <c r="M355" s="288" t="str" cm="1">
        <f t="array" ref="M355">IF($C355="","",_xlfn.XLOOKUP($C355&amp;M$21,#REF!&amp;#REF!,#REF!))</f>
        <v/>
      </c>
      <c r="N355" s="288" t="str" cm="1">
        <f t="array" ref="N355">IF($C355="","",_xlfn.XLOOKUP($C355&amp;N$21,#REF!&amp;#REF!,#REF!))</f>
        <v/>
      </c>
      <c r="O355" s="288" t="str" cm="1">
        <f t="array" ref="O355">IF($C355="","",_xlfn.XLOOKUP($C355&amp;O$21,#REF!&amp;#REF!,#REF!))</f>
        <v/>
      </c>
      <c r="P355" s="288" t="str" cm="1">
        <f t="array" ref="P355">IF($C355="","",_xlfn.XLOOKUP($C355&amp;P$21,#REF!&amp;#REF!,#REF!))</f>
        <v/>
      </c>
      <c r="Q355" s="288" t="str" cm="1">
        <f t="array" ref="Q355">IF($C355="","",_xlfn.XLOOKUP($C355&amp;Q$21,#REF!&amp;#REF!,#REF!))</f>
        <v/>
      </c>
      <c r="R355" s="288" t="str" cm="1">
        <f t="array" ref="R355">IF($C355="","",_xlfn.XLOOKUP($C355&amp;R$21,#REF!&amp;#REF!,#REF!))</f>
        <v/>
      </c>
      <c r="S355" s="288" t="str" cm="1">
        <f t="array" ref="S355">IF($C355="","",_xlfn.XLOOKUP($C355&amp;S$21,#REF!&amp;#REF!,#REF!))</f>
        <v/>
      </c>
      <c r="T355" s="288" t="str" cm="1">
        <f t="array" ref="T355">IF($C355="","",_xlfn.XLOOKUP($C355&amp;T$21,#REF!&amp;#REF!,#REF!))</f>
        <v/>
      </c>
      <c r="U355" s="600"/>
      <c r="V355" s="601"/>
      <c r="W355" s="308"/>
      <c r="X355" s="320" t="e">
        <f t="shared" si="48"/>
        <v>#VALUE!</v>
      </c>
      <c r="Y355" s="320" t="e">
        <f t="shared" si="49"/>
        <v>#VALUE!</v>
      </c>
      <c r="Z355" s="320" t="e">
        <f t="shared" si="50"/>
        <v>#VALUE!</v>
      </c>
      <c r="AA355" s="320" t="e">
        <f t="shared" si="51"/>
        <v>#VALUE!</v>
      </c>
      <c r="AB355" s="320" t="e">
        <f t="shared" si="52"/>
        <v>#VALUE!</v>
      </c>
      <c r="AC355" s="320" t="e">
        <f t="shared" si="53"/>
        <v>#VALUE!</v>
      </c>
    </row>
    <row r="356" spans="2:29" s="30" customFormat="1" ht="30" customHeight="1">
      <c r="B356" s="345">
        <v>335</v>
      </c>
      <c r="C356" s="302" t="str">
        <f t="array" ref="C356">IF('GRR Data'!C339="","",'GRR Data'!C339)</f>
        <v/>
      </c>
      <c r="D356" s="302" t="str">
        <f t="array" ref="D356">IF('GRR Data'!D339="","",'GRR Data'!D339)</f>
        <v/>
      </c>
      <c r="E356" s="300" t="str">
        <f t="array" ref="E356">IF('GRR Data'!G339="","",'GRR Data'!G339)</f>
        <v/>
      </c>
      <c r="F356" s="300" t="str">
        <f t="array" ref="F356">IF('GRR Data'!H339="","",'GRR Data'!H339)</f>
        <v/>
      </c>
      <c r="G356" s="300" t="str">
        <f t="array" ref="G356">IF('GRR Data'!K339="","",'GRR Data'!K339)</f>
        <v/>
      </c>
      <c r="H356" s="291" t="e">
        <v>#VALUE!</v>
      </c>
      <c r="I356" s="335" t="e">
        <v>#VALUE!</v>
      </c>
      <c r="J356" s="291" t="e">
        <v>#VALUE!</v>
      </c>
      <c r="K356" s="282" t="str">
        <v/>
      </c>
      <c r="L356" s="282" t="str">
        <v/>
      </c>
      <c r="M356" s="288" t="str" cm="1">
        <f t="array" ref="M356">IF($C356="","",_xlfn.XLOOKUP($C356&amp;M$21,#REF!&amp;#REF!,#REF!))</f>
        <v/>
      </c>
      <c r="N356" s="288" t="str" cm="1">
        <f t="array" ref="N356">IF($C356="","",_xlfn.XLOOKUP($C356&amp;N$21,#REF!&amp;#REF!,#REF!))</f>
        <v/>
      </c>
      <c r="O356" s="288" t="str" cm="1">
        <f t="array" ref="O356">IF($C356="","",_xlfn.XLOOKUP($C356&amp;O$21,#REF!&amp;#REF!,#REF!))</f>
        <v/>
      </c>
      <c r="P356" s="288" t="str" cm="1">
        <f t="array" ref="P356">IF($C356="","",_xlfn.XLOOKUP($C356&amp;P$21,#REF!&amp;#REF!,#REF!))</f>
        <v/>
      </c>
      <c r="Q356" s="288" t="str" cm="1">
        <f t="array" ref="Q356">IF($C356="","",_xlfn.XLOOKUP($C356&amp;Q$21,#REF!&amp;#REF!,#REF!))</f>
        <v/>
      </c>
      <c r="R356" s="288" t="str" cm="1">
        <f t="array" ref="R356">IF($C356="","",_xlfn.XLOOKUP($C356&amp;R$21,#REF!&amp;#REF!,#REF!))</f>
        <v/>
      </c>
      <c r="S356" s="288" t="str" cm="1">
        <f t="array" ref="S356">IF($C356="","",_xlfn.XLOOKUP($C356&amp;S$21,#REF!&amp;#REF!,#REF!))</f>
        <v/>
      </c>
      <c r="T356" s="288" t="str" cm="1">
        <f t="array" ref="T356">IF($C356="","",_xlfn.XLOOKUP($C356&amp;T$21,#REF!&amp;#REF!,#REF!))</f>
        <v/>
      </c>
      <c r="U356" s="600"/>
      <c r="V356" s="601"/>
      <c r="W356" s="308"/>
      <c r="X356" s="320" t="e">
        <f t="shared" si="48"/>
        <v>#VALUE!</v>
      </c>
      <c r="Y356" s="320" t="e">
        <f t="shared" si="49"/>
        <v>#VALUE!</v>
      </c>
      <c r="Z356" s="320" t="e">
        <f t="shared" si="50"/>
        <v>#VALUE!</v>
      </c>
      <c r="AA356" s="320" t="e">
        <f t="shared" si="51"/>
        <v>#VALUE!</v>
      </c>
      <c r="AB356" s="320" t="e">
        <f t="shared" si="52"/>
        <v>#VALUE!</v>
      </c>
      <c r="AC356" s="320" t="e">
        <f t="shared" si="53"/>
        <v>#VALUE!</v>
      </c>
    </row>
    <row r="357" spans="2:29" s="30" customFormat="1" ht="30" customHeight="1">
      <c r="B357" s="345">
        <v>336</v>
      </c>
      <c r="C357" s="302" t="str">
        <f t="array" ref="C357">IF('GRR Data'!C340="","",'GRR Data'!C340)</f>
        <v/>
      </c>
      <c r="D357" s="302" t="str">
        <f t="array" ref="D357">IF('GRR Data'!D340="","",'GRR Data'!D340)</f>
        <v/>
      </c>
      <c r="E357" s="300" t="str">
        <f t="array" ref="E357">IF('GRR Data'!G340="","",'GRR Data'!G340)</f>
        <v/>
      </c>
      <c r="F357" s="300" t="str">
        <f t="array" ref="F357">IF('GRR Data'!H340="","",'GRR Data'!H340)</f>
        <v/>
      </c>
      <c r="G357" s="300" t="str">
        <f t="array" ref="G357">IF('GRR Data'!K340="","",'GRR Data'!K340)</f>
        <v/>
      </c>
      <c r="H357" s="291" t="e">
        <v>#VALUE!</v>
      </c>
      <c r="I357" s="335" t="e">
        <v>#VALUE!</v>
      </c>
      <c r="J357" s="291" t="e">
        <v>#VALUE!</v>
      </c>
      <c r="K357" s="282" t="str">
        <v/>
      </c>
      <c r="L357" s="282" t="str">
        <v/>
      </c>
      <c r="M357" s="288" t="str" cm="1">
        <f t="array" ref="M357">IF($C357="","",_xlfn.XLOOKUP($C357&amp;M$21,#REF!&amp;#REF!,#REF!))</f>
        <v/>
      </c>
      <c r="N357" s="288" t="str" cm="1">
        <f t="array" ref="N357">IF($C357="","",_xlfn.XLOOKUP($C357&amp;N$21,#REF!&amp;#REF!,#REF!))</f>
        <v/>
      </c>
      <c r="O357" s="288" t="str" cm="1">
        <f t="array" ref="O357">IF($C357="","",_xlfn.XLOOKUP($C357&amp;O$21,#REF!&amp;#REF!,#REF!))</f>
        <v/>
      </c>
      <c r="P357" s="288" t="str" cm="1">
        <f t="array" ref="P357">IF($C357="","",_xlfn.XLOOKUP($C357&amp;P$21,#REF!&amp;#REF!,#REF!))</f>
        <v/>
      </c>
      <c r="Q357" s="288" t="str" cm="1">
        <f t="array" ref="Q357">IF($C357="","",_xlfn.XLOOKUP($C357&amp;Q$21,#REF!&amp;#REF!,#REF!))</f>
        <v/>
      </c>
      <c r="R357" s="288" t="str" cm="1">
        <f t="array" ref="R357">IF($C357="","",_xlfn.XLOOKUP($C357&amp;R$21,#REF!&amp;#REF!,#REF!))</f>
        <v/>
      </c>
      <c r="S357" s="288" t="str" cm="1">
        <f t="array" ref="S357">IF($C357="","",_xlfn.XLOOKUP($C357&amp;S$21,#REF!&amp;#REF!,#REF!))</f>
        <v/>
      </c>
      <c r="T357" s="288" t="str" cm="1">
        <f t="array" ref="T357">IF($C357="","",_xlfn.XLOOKUP($C357&amp;T$21,#REF!&amp;#REF!,#REF!))</f>
        <v/>
      </c>
      <c r="U357" s="600"/>
      <c r="V357" s="601"/>
      <c r="W357" s="308"/>
      <c r="X357" s="320" t="e">
        <f t="shared" si="48"/>
        <v>#VALUE!</v>
      </c>
      <c r="Y357" s="320" t="e">
        <f t="shared" si="49"/>
        <v>#VALUE!</v>
      </c>
      <c r="Z357" s="320" t="e">
        <f t="shared" si="50"/>
        <v>#VALUE!</v>
      </c>
      <c r="AA357" s="320" t="e">
        <f t="shared" si="51"/>
        <v>#VALUE!</v>
      </c>
      <c r="AB357" s="320" t="e">
        <f t="shared" si="52"/>
        <v>#VALUE!</v>
      </c>
      <c r="AC357" s="320" t="e">
        <f t="shared" si="53"/>
        <v>#VALUE!</v>
      </c>
    </row>
    <row r="358" spans="2:29" s="30" customFormat="1" ht="30" customHeight="1">
      <c r="B358" s="345">
        <v>337</v>
      </c>
      <c r="C358" s="302" t="str">
        <f t="array" ref="C358">IF('GRR Data'!C341="","",'GRR Data'!C341)</f>
        <v/>
      </c>
      <c r="D358" s="302" t="str">
        <f t="array" ref="D358">IF('GRR Data'!D341="","",'GRR Data'!D341)</f>
        <v/>
      </c>
      <c r="E358" s="300" t="str">
        <f t="array" ref="E358">IF('GRR Data'!G341="","",'GRR Data'!G341)</f>
        <v/>
      </c>
      <c r="F358" s="300" t="str">
        <f t="array" ref="F358">IF('GRR Data'!H341="","",'GRR Data'!H341)</f>
        <v/>
      </c>
      <c r="G358" s="300" t="str">
        <f t="array" ref="G358">IF('GRR Data'!K341="","",'GRR Data'!K341)</f>
        <v/>
      </c>
      <c r="H358" s="291" t="e">
        <v>#VALUE!</v>
      </c>
      <c r="I358" s="335" t="e">
        <v>#VALUE!</v>
      </c>
      <c r="J358" s="291" t="e">
        <v>#VALUE!</v>
      </c>
      <c r="K358" s="282" t="str">
        <v/>
      </c>
      <c r="L358" s="282" t="str">
        <v/>
      </c>
      <c r="M358" s="288" t="str" cm="1">
        <f t="array" ref="M358">IF($C358="","",_xlfn.XLOOKUP($C358&amp;M$21,#REF!&amp;#REF!,#REF!))</f>
        <v/>
      </c>
      <c r="N358" s="288" t="str" cm="1">
        <f t="array" ref="N358">IF($C358="","",_xlfn.XLOOKUP($C358&amp;N$21,#REF!&amp;#REF!,#REF!))</f>
        <v/>
      </c>
      <c r="O358" s="288" t="str" cm="1">
        <f t="array" ref="O358">IF($C358="","",_xlfn.XLOOKUP($C358&amp;O$21,#REF!&amp;#REF!,#REF!))</f>
        <v/>
      </c>
      <c r="P358" s="288" t="str" cm="1">
        <f t="array" ref="P358">IF($C358="","",_xlfn.XLOOKUP($C358&amp;P$21,#REF!&amp;#REF!,#REF!))</f>
        <v/>
      </c>
      <c r="Q358" s="288" t="str" cm="1">
        <f t="array" ref="Q358">IF($C358="","",_xlfn.XLOOKUP($C358&amp;Q$21,#REF!&amp;#REF!,#REF!))</f>
        <v/>
      </c>
      <c r="R358" s="288" t="str" cm="1">
        <f t="array" ref="R358">IF($C358="","",_xlfn.XLOOKUP($C358&amp;R$21,#REF!&amp;#REF!,#REF!))</f>
        <v/>
      </c>
      <c r="S358" s="288" t="str" cm="1">
        <f t="array" ref="S358">IF($C358="","",_xlfn.XLOOKUP($C358&amp;S$21,#REF!&amp;#REF!,#REF!))</f>
        <v/>
      </c>
      <c r="T358" s="288" t="str" cm="1">
        <f t="array" ref="T358">IF($C358="","",_xlfn.XLOOKUP($C358&amp;T$21,#REF!&amp;#REF!,#REF!))</f>
        <v/>
      </c>
      <c r="U358" s="600"/>
      <c r="V358" s="601"/>
      <c r="W358" s="308"/>
      <c r="X358" s="320" t="e">
        <f t="shared" si="48"/>
        <v>#VALUE!</v>
      </c>
      <c r="Y358" s="320" t="e">
        <f t="shared" si="49"/>
        <v>#VALUE!</v>
      </c>
      <c r="Z358" s="320" t="e">
        <f t="shared" si="50"/>
        <v>#VALUE!</v>
      </c>
      <c r="AA358" s="320" t="e">
        <f t="shared" si="51"/>
        <v>#VALUE!</v>
      </c>
      <c r="AB358" s="320" t="e">
        <f t="shared" si="52"/>
        <v>#VALUE!</v>
      </c>
      <c r="AC358" s="320" t="e">
        <f t="shared" si="53"/>
        <v>#VALUE!</v>
      </c>
    </row>
    <row r="359" spans="2:29" s="30" customFormat="1" ht="30" customHeight="1">
      <c r="B359" s="345">
        <v>338</v>
      </c>
      <c r="C359" s="302" t="str">
        <f t="array" ref="C359">IF('GRR Data'!C342="","",'GRR Data'!C342)</f>
        <v/>
      </c>
      <c r="D359" s="302" t="str">
        <f t="array" ref="D359">IF('GRR Data'!D342="","",'GRR Data'!D342)</f>
        <v/>
      </c>
      <c r="E359" s="300" t="str">
        <f t="array" ref="E359">IF('GRR Data'!G342="","",'GRR Data'!G342)</f>
        <v/>
      </c>
      <c r="F359" s="300" t="str">
        <f t="array" ref="F359">IF('GRR Data'!H342="","",'GRR Data'!H342)</f>
        <v/>
      </c>
      <c r="G359" s="300" t="str">
        <f t="array" ref="G359">IF('GRR Data'!K342="","",'GRR Data'!K342)</f>
        <v/>
      </c>
      <c r="H359" s="291" t="e">
        <v>#VALUE!</v>
      </c>
      <c r="I359" s="335" t="e">
        <v>#VALUE!</v>
      </c>
      <c r="J359" s="291" t="e">
        <v>#VALUE!</v>
      </c>
      <c r="K359" s="282" t="str">
        <v/>
      </c>
      <c r="L359" s="282" t="str">
        <v/>
      </c>
      <c r="M359" s="288" t="str" cm="1">
        <f t="array" ref="M359">IF($C359="","",_xlfn.XLOOKUP($C359&amp;M$21,#REF!&amp;#REF!,#REF!))</f>
        <v/>
      </c>
      <c r="N359" s="288" t="str" cm="1">
        <f t="array" ref="N359">IF($C359="","",_xlfn.XLOOKUP($C359&amp;N$21,#REF!&amp;#REF!,#REF!))</f>
        <v/>
      </c>
      <c r="O359" s="288" t="str" cm="1">
        <f t="array" ref="O359">IF($C359="","",_xlfn.XLOOKUP($C359&amp;O$21,#REF!&amp;#REF!,#REF!))</f>
        <v/>
      </c>
      <c r="P359" s="288" t="str" cm="1">
        <f t="array" ref="P359">IF($C359="","",_xlfn.XLOOKUP($C359&amp;P$21,#REF!&amp;#REF!,#REF!))</f>
        <v/>
      </c>
      <c r="Q359" s="288" t="str" cm="1">
        <f t="array" ref="Q359">IF($C359="","",_xlfn.XLOOKUP($C359&amp;Q$21,#REF!&amp;#REF!,#REF!))</f>
        <v/>
      </c>
      <c r="R359" s="288" t="str" cm="1">
        <f t="array" ref="R359">IF($C359="","",_xlfn.XLOOKUP($C359&amp;R$21,#REF!&amp;#REF!,#REF!))</f>
        <v/>
      </c>
      <c r="S359" s="288" t="str" cm="1">
        <f t="array" ref="S359">IF($C359="","",_xlfn.XLOOKUP($C359&amp;S$21,#REF!&amp;#REF!,#REF!))</f>
        <v/>
      </c>
      <c r="T359" s="288" t="str" cm="1">
        <f t="array" ref="T359">IF($C359="","",_xlfn.XLOOKUP($C359&amp;T$21,#REF!&amp;#REF!,#REF!))</f>
        <v/>
      </c>
      <c r="U359" s="600"/>
      <c r="V359" s="601"/>
      <c r="W359" s="308"/>
      <c r="X359" s="320" t="e">
        <f t="shared" si="48"/>
        <v>#VALUE!</v>
      </c>
      <c r="Y359" s="320" t="e">
        <f t="shared" si="49"/>
        <v>#VALUE!</v>
      </c>
      <c r="Z359" s="320" t="e">
        <f t="shared" si="50"/>
        <v>#VALUE!</v>
      </c>
      <c r="AA359" s="320" t="e">
        <f t="shared" si="51"/>
        <v>#VALUE!</v>
      </c>
      <c r="AB359" s="320" t="e">
        <f t="shared" si="52"/>
        <v>#VALUE!</v>
      </c>
      <c r="AC359" s="320" t="e">
        <f t="shared" si="53"/>
        <v>#VALUE!</v>
      </c>
    </row>
    <row r="360" spans="2:29" s="30" customFormat="1" ht="30" customHeight="1">
      <c r="B360" s="345">
        <v>339</v>
      </c>
      <c r="C360" s="302" t="str">
        <f t="array" ref="C360">IF('GRR Data'!C343="","",'GRR Data'!C343)</f>
        <v/>
      </c>
      <c r="D360" s="302" t="str">
        <f t="array" ref="D360">IF('GRR Data'!D343="","",'GRR Data'!D343)</f>
        <v/>
      </c>
      <c r="E360" s="300" t="str">
        <f t="array" ref="E360">IF('GRR Data'!G343="","",'GRR Data'!G343)</f>
        <v/>
      </c>
      <c r="F360" s="300" t="str">
        <f t="array" ref="F360">IF('GRR Data'!H343="","",'GRR Data'!H343)</f>
        <v/>
      </c>
      <c r="G360" s="300" t="str">
        <f t="array" ref="G360">IF('GRR Data'!K343="","",'GRR Data'!K343)</f>
        <v/>
      </c>
      <c r="H360" s="291" t="e">
        <v>#VALUE!</v>
      </c>
      <c r="I360" s="335" t="e">
        <v>#VALUE!</v>
      </c>
      <c r="J360" s="291" t="e">
        <v>#VALUE!</v>
      </c>
      <c r="K360" s="282" t="str">
        <v/>
      </c>
      <c r="L360" s="282" t="str">
        <v/>
      </c>
      <c r="M360" s="288" t="str" cm="1">
        <f t="array" ref="M360">IF($C360="","",_xlfn.XLOOKUP($C360&amp;M$21,#REF!&amp;#REF!,#REF!))</f>
        <v/>
      </c>
      <c r="N360" s="288" t="str" cm="1">
        <f t="array" ref="N360">IF($C360="","",_xlfn.XLOOKUP($C360&amp;N$21,#REF!&amp;#REF!,#REF!))</f>
        <v/>
      </c>
      <c r="O360" s="288" t="str" cm="1">
        <f t="array" ref="O360">IF($C360="","",_xlfn.XLOOKUP($C360&amp;O$21,#REF!&amp;#REF!,#REF!))</f>
        <v/>
      </c>
      <c r="P360" s="288" t="str" cm="1">
        <f t="array" ref="P360">IF($C360="","",_xlfn.XLOOKUP($C360&amp;P$21,#REF!&amp;#REF!,#REF!))</f>
        <v/>
      </c>
      <c r="Q360" s="288" t="str" cm="1">
        <f t="array" ref="Q360">IF($C360="","",_xlfn.XLOOKUP($C360&amp;Q$21,#REF!&amp;#REF!,#REF!))</f>
        <v/>
      </c>
      <c r="R360" s="288" t="str" cm="1">
        <f t="array" ref="R360">IF($C360="","",_xlfn.XLOOKUP($C360&amp;R$21,#REF!&amp;#REF!,#REF!))</f>
        <v/>
      </c>
      <c r="S360" s="288" t="str" cm="1">
        <f t="array" ref="S360">IF($C360="","",_xlfn.XLOOKUP($C360&amp;S$21,#REF!&amp;#REF!,#REF!))</f>
        <v/>
      </c>
      <c r="T360" s="288" t="str" cm="1">
        <f t="array" ref="T360">IF($C360="","",_xlfn.XLOOKUP($C360&amp;T$21,#REF!&amp;#REF!,#REF!))</f>
        <v/>
      </c>
      <c r="U360" s="600"/>
      <c r="V360" s="601"/>
      <c r="W360" s="308"/>
      <c r="X360" s="320" t="e">
        <f t="shared" si="48"/>
        <v>#VALUE!</v>
      </c>
      <c r="Y360" s="320" t="e">
        <f t="shared" si="49"/>
        <v>#VALUE!</v>
      </c>
      <c r="Z360" s="320" t="e">
        <f t="shared" si="50"/>
        <v>#VALUE!</v>
      </c>
      <c r="AA360" s="320" t="e">
        <f t="shared" si="51"/>
        <v>#VALUE!</v>
      </c>
      <c r="AB360" s="320" t="e">
        <f t="shared" si="52"/>
        <v>#VALUE!</v>
      </c>
      <c r="AC360" s="320" t="e">
        <f t="shared" si="53"/>
        <v>#VALUE!</v>
      </c>
    </row>
    <row r="361" spans="2:29" s="30" customFormat="1" ht="30" customHeight="1">
      <c r="B361" s="345">
        <v>340</v>
      </c>
      <c r="C361" s="302" t="str">
        <f t="array" ref="C361">IF('GRR Data'!C344="","",'GRR Data'!C344)</f>
        <v/>
      </c>
      <c r="D361" s="302" t="str">
        <f t="array" ref="D361">IF('GRR Data'!D344="","",'GRR Data'!D344)</f>
        <v/>
      </c>
      <c r="E361" s="300" t="str">
        <f t="array" ref="E361">IF('GRR Data'!G344="","",'GRR Data'!G344)</f>
        <v/>
      </c>
      <c r="F361" s="300" t="str">
        <f t="array" ref="F361">IF('GRR Data'!H344="","",'GRR Data'!H344)</f>
        <v/>
      </c>
      <c r="G361" s="300" t="str">
        <f t="array" ref="G361">IF('GRR Data'!K344="","",'GRR Data'!K344)</f>
        <v/>
      </c>
      <c r="H361" s="291" t="e">
        <v>#VALUE!</v>
      </c>
      <c r="I361" s="335" t="e">
        <v>#VALUE!</v>
      </c>
      <c r="J361" s="291" t="e">
        <v>#VALUE!</v>
      </c>
      <c r="K361" s="282" t="str">
        <v/>
      </c>
      <c r="L361" s="282" t="str">
        <v/>
      </c>
      <c r="M361" s="288" t="str" cm="1">
        <f t="array" ref="M361">IF($C361="","",_xlfn.XLOOKUP($C361&amp;M$21,#REF!&amp;#REF!,#REF!))</f>
        <v/>
      </c>
      <c r="N361" s="288" t="str" cm="1">
        <f t="array" ref="N361">IF($C361="","",_xlfn.XLOOKUP($C361&amp;N$21,#REF!&amp;#REF!,#REF!))</f>
        <v/>
      </c>
      <c r="O361" s="288" t="str" cm="1">
        <f t="array" ref="O361">IF($C361="","",_xlfn.XLOOKUP($C361&amp;O$21,#REF!&amp;#REF!,#REF!))</f>
        <v/>
      </c>
      <c r="P361" s="288" t="str" cm="1">
        <f t="array" ref="P361">IF($C361="","",_xlfn.XLOOKUP($C361&amp;P$21,#REF!&amp;#REF!,#REF!))</f>
        <v/>
      </c>
      <c r="Q361" s="288" t="str" cm="1">
        <f t="array" ref="Q361">IF($C361="","",_xlfn.XLOOKUP($C361&amp;Q$21,#REF!&amp;#REF!,#REF!))</f>
        <v/>
      </c>
      <c r="R361" s="288" t="str" cm="1">
        <f t="array" ref="R361">IF($C361="","",_xlfn.XLOOKUP($C361&amp;R$21,#REF!&amp;#REF!,#REF!))</f>
        <v/>
      </c>
      <c r="S361" s="288" t="str" cm="1">
        <f t="array" ref="S361">IF($C361="","",_xlfn.XLOOKUP($C361&amp;S$21,#REF!&amp;#REF!,#REF!))</f>
        <v/>
      </c>
      <c r="T361" s="288" t="str" cm="1">
        <f t="array" ref="T361">IF($C361="","",_xlfn.XLOOKUP($C361&amp;T$21,#REF!&amp;#REF!,#REF!))</f>
        <v/>
      </c>
      <c r="U361" s="600"/>
      <c r="V361" s="601"/>
      <c r="W361" s="308"/>
      <c r="X361" s="320" t="e">
        <f t="shared" si="48"/>
        <v>#VALUE!</v>
      </c>
      <c r="Y361" s="320" t="e">
        <f t="shared" si="49"/>
        <v>#VALUE!</v>
      </c>
      <c r="Z361" s="320" t="e">
        <f t="shared" si="50"/>
        <v>#VALUE!</v>
      </c>
      <c r="AA361" s="320" t="e">
        <f t="shared" si="51"/>
        <v>#VALUE!</v>
      </c>
      <c r="AB361" s="320" t="e">
        <f t="shared" si="52"/>
        <v>#VALUE!</v>
      </c>
      <c r="AC361" s="320" t="e">
        <f t="shared" si="53"/>
        <v>#VALUE!</v>
      </c>
    </row>
    <row r="362" spans="2:29" s="30" customFormat="1" ht="30" customHeight="1">
      <c r="B362" s="345">
        <v>341</v>
      </c>
      <c r="C362" s="302" t="str">
        <f t="array" ref="C362">IF('GRR Data'!C345="","",'GRR Data'!C345)</f>
        <v/>
      </c>
      <c r="D362" s="302" t="str">
        <f t="array" ref="D362">IF('GRR Data'!D345="","",'GRR Data'!D345)</f>
        <v/>
      </c>
      <c r="E362" s="300" t="str">
        <f t="array" ref="E362">IF('GRR Data'!G345="","",'GRR Data'!G345)</f>
        <v/>
      </c>
      <c r="F362" s="300" t="str">
        <f t="array" ref="F362">IF('GRR Data'!H345="","",'GRR Data'!H345)</f>
        <v/>
      </c>
      <c r="G362" s="300" t="str">
        <f t="array" ref="G362">IF('GRR Data'!K345="","",'GRR Data'!K345)</f>
        <v/>
      </c>
      <c r="H362" s="291" t="e">
        <v>#VALUE!</v>
      </c>
      <c r="I362" s="335" t="e">
        <v>#VALUE!</v>
      </c>
      <c r="J362" s="291" t="e">
        <v>#VALUE!</v>
      </c>
      <c r="K362" s="282" t="str">
        <v/>
      </c>
      <c r="L362" s="282" t="str">
        <v/>
      </c>
      <c r="M362" s="288" t="str" cm="1">
        <f t="array" ref="M362">IF($C362="","",_xlfn.XLOOKUP($C362&amp;M$21,#REF!&amp;#REF!,#REF!))</f>
        <v/>
      </c>
      <c r="N362" s="288" t="str" cm="1">
        <f t="array" ref="N362">IF($C362="","",_xlfn.XLOOKUP($C362&amp;N$21,#REF!&amp;#REF!,#REF!))</f>
        <v/>
      </c>
      <c r="O362" s="288" t="str" cm="1">
        <f t="array" ref="O362">IF($C362="","",_xlfn.XLOOKUP($C362&amp;O$21,#REF!&amp;#REF!,#REF!))</f>
        <v/>
      </c>
      <c r="P362" s="288" t="str" cm="1">
        <f t="array" ref="P362">IF($C362="","",_xlfn.XLOOKUP($C362&amp;P$21,#REF!&amp;#REF!,#REF!))</f>
        <v/>
      </c>
      <c r="Q362" s="288" t="str" cm="1">
        <f t="array" ref="Q362">IF($C362="","",_xlfn.XLOOKUP($C362&amp;Q$21,#REF!&amp;#REF!,#REF!))</f>
        <v/>
      </c>
      <c r="R362" s="288" t="str" cm="1">
        <f t="array" ref="R362">IF($C362="","",_xlfn.XLOOKUP($C362&amp;R$21,#REF!&amp;#REF!,#REF!))</f>
        <v/>
      </c>
      <c r="S362" s="288" t="str" cm="1">
        <f t="array" ref="S362">IF($C362="","",_xlfn.XLOOKUP($C362&amp;S$21,#REF!&amp;#REF!,#REF!))</f>
        <v/>
      </c>
      <c r="T362" s="288" t="str" cm="1">
        <f t="array" ref="T362">IF($C362="","",_xlfn.XLOOKUP($C362&amp;T$21,#REF!&amp;#REF!,#REF!))</f>
        <v/>
      </c>
      <c r="U362" s="600"/>
      <c r="V362" s="601"/>
      <c r="W362" s="308"/>
      <c r="X362" s="320" t="e">
        <f t="shared" si="48"/>
        <v>#VALUE!</v>
      </c>
      <c r="Y362" s="320" t="e">
        <f t="shared" si="49"/>
        <v>#VALUE!</v>
      </c>
      <c r="Z362" s="320" t="e">
        <f t="shared" si="50"/>
        <v>#VALUE!</v>
      </c>
      <c r="AA362" s="320" t="e">
        <f t="shared" si="51"/>
        <v>#VALUE!</v>
      </c>
      <c r="AB362" s="320" t="e">
        <f t="shared" si="52"/>
        <v>#VALUE!</v>
      </c>
      <c r="AC362" s="320" t="e">
        <f t="shared" si="53"/>
        <v>#VALUE!</v>
      </c>
    </row>
    <row r="363" spans="2:29" s="30" customFormat="1" ht="30" customHeight="1">
      <c r="B363" s="345">
        <v>342</v>
      </c>
      <c r="C363" s="302" t="str">
        <f t="array" ref="C363">IF('GRR Data'!C346="","",'GRR Data'!C346)</f>
        <v/>
      </c>
      <c r="D363" s="302" t="str">
        <f t="array" ref="D363">IF('GRR Data'!D346="","",'GRR Data'!D346)</f>
        <v/>
      </c>
      <c r="E363" s="300" t="str">
        <f t="array" ref="E363">IF('GRR Data'!G346="","",'GRR Data'!G346)</f>
        <v/>
      </c>
      <c r="F363" s="300" t="str">
        <f t="array" ref="F363">IF('GRR Data'!H346="","",'GRR Data'!H346)</f>
        <v/>
      </c>
      <c r="G363" s="300" t="str">
        <f t="array" ref="G363">IF('GRR Data'!K346="","",'GRR Data'!K346)</f>
        <v/>
      </c>
      <c r="H363" s="291" t="e">
        <v>#VALUE!</v>
      </c>
      <c r="I363" s="335" t="e">
        <v>#VALUE!</v>
      </c>
      <c r="J363" s="291" t="e">
        <v>#VALUE!</v>
      </c>
      <c r="K363" s="282" t="str">
        <v/>
      </c>
      <c r="L363" s="282" t="str">
        <v/>
      </c>
      <c r="M363" s="288" t="str" cm="1">
        <f t="array" ref="M363">IF($C363="","",_xlfn.XLOOKUP($C363&amp;M$21,#REF!&amp;#REF!,#REF!))</f>
        <v/>
      </c>
      <c r="N363" s="288" t="str" cm="1">
        <f t="array" ref="N363">IF($C363="","",_xlfn.XLOOKUP($C363&amp;N$21,#REF!&amp;#REF!,#REF!))</f>
        <v/>
      </c>
      <c r="O363" s="288" t="str" cm="1">
        <f t="array" ref="O363">IF($C363="","",_xlfn.XLOOKUP($C363&amp;O$21,#REF!&amp;#REF!,#REF!))</f>
        <v/>
      </c>
      <c r="P363" s="288" t="str" cm="1">
        <f t="array" ref="P363">IF($C363="","",_xlfn.XLOOKUP($C363&amp;P$21,#REF!&amp;#REF!,#REF!))</f>
        <v/>
      </c>
      <c r="Q363" s="288" t="str" cm="1">
        <f t="array" ref="Q363">IF($C363="","",_xlfn.XLOOKUP($C363&amp;Q$21,#REF!&amp;#REF!,#REF!))</f>
        <v/>
      </c>
      <c r="R363" s="288" t="str" cm="1">
        <f t="array" ref="R363">IF($C363="","",_xlfn.XLOOKUP($C363&amp;R$21,#REF!&amp;#REF!,#REF!))</f>
        <v/>
      </c>
      <c r="S363" s="288" t="str" cm="1">
        <f t="array" ref="S363">IF($C363="","",_xlfn.XLOOKUP($C363&amp;S$21,#REF!&amp;#REF!,#REF!))</f>
        <v/>
      </c>
      <c r="T363" s="288" t="str" cm="1">
        <f t="array" ref="T363">IF($C363="","",_xlfn.XLOOKUP($C363&amp;T$21,#REF!&amp;#REF!,#REF!))</f>
        <v/>
      </c>
      <c r="U363" s="600"/>
      <c r="V363" s="601"/>
      <c r="W363" s="308"/>
      <c r="X363" s="320" t="e">
        <f t="shared" si="48"/>
        <v>#VALUE!</v>
      </c>
      <c r="Y363" s="320" t="e">
        <f t="shared" si="49"/>
        <v>#VALUE!</v>
      </c>
      <c r="Z363" s="320" t="e">
        <f t="shared" si="50"/>
        <v>#VALUE!</v>
      </c>
      <c r="AA363" s="320" t="e">
        <f t="shared" si="51"/>
        <v>#VALUE!</v>
      </c>
      <c r="AB363" s="320" t="e">
        <f t="shared" si="52"/>
        <v>#VALUE!</v>
      </c>
      <c r="AC363" s="320" t="e">
        <f t="shared" si="53"/>
        <v>#VALUE!</v>
      </c>
    </row>
    <row r="364" spans="2:29" s="30" customFormat="1" ht="30" customHeight="1">
      <c r="B364" s="345">
        <v>343</v>
      </c>
      <c r="C364" s="302" t="str">
        <f t="array" ref="C364">IF('GRR Data'!C347="","",'GRR Data'!C347)</f>
        <v/>
      </c>
      <c r="D364" s="302" t="str">
        <f t="array" ref="D364">IF('GRR Data'!D347="","",'GRR Data'!D347)</f>
        <v/>
      </c>
      <c r="E364" s="300" t="str">
        <f t="array" ref="E364">IF('GRR Data'!G347="","",'GRR Data'!G347)</f>
        <v/>
      </c>
      <c r="F364" s="300" t="str">
        <f t="array" ref="F364">IF('GRR Data'!H347="","",'GRR Data'!H347)</f>
        <v/>
      </c>
      <c r="G364" s="300" t="str">
        <f t="array" ref="G364">IF('GRR Data'!K347="","",'GRR Data'!K347)</f>
        <v/>
      </c>
      <c r="H364" s="291" t="e">
        <v>#VALUE!</v>
      </c>
      <c r="I364" s="335" t="e">
        <v>#VALUE!</v>
      </c>
      <c r="J364" s="291" t="e">
        <v>#VALUE!</v>
      </c>
      <c r="K364" s="282" t="str">
        <v/>
      </c>
      <c r="L364" s="282" t="str">
        <v/>
      </c>
      <c r="M364" s="288" t="str" cm="1">
        <f t="array" ref="M364">IF($C364="","",_xlfn.XLOOKUP($C364&amp;M$21,#REF!&amp;#REF!,#REF!))</f>
        <v/>
      </c>
      <c r="N364" s="288" t="str" cm="1">
        <f t="array" ref="N364">IF($C364="","",_xlfn.XLOOKUP($C364&amp;N$21,#REF!&amp;#REF!,#REF!))</f>
        <v/>
      </c>
      <c r="O364" s="288" t="str" cm="1">
        <f t="array" ref="O364">IF($C364="","",_xlfn.XLOOKUP($C364&amp;O$21,#REF!&amp;#REF!,#REF!))</f>
        <v/>
      </c>
      <c r="P364" s="288" t="str" cm="1">
        <f t="array" ref="P364">IF($C364="","",_xlfn.XLOOKUP($C364&amp;P$21,#REF!&amp;#REF!,#REF!))</f>
        <v/>
      </c>
      <c r="Q364" s="288" t="str" cm="1">
        <f t="array" ref="Q364">IF($C364="","",_xlfn.XLOOKUP($C364&amp;Q$21,#REF!&amp;#REF!,#REF!))</f>
        <v/>
      </c>
      <c r="R364" s="288" t="str" cm="1">
        <f t="array" ref="R364">IF($C364="","",_xlfn.XLOOKUP($C364&amp;R$21,#REF!&amp;#REF!,#REF!))</f>
        <v/>
      </c>
      <c r="S364" s="288" t="str" cm="1">
        <f t="array" ref="S364">IF($C364="","",_xlfn.XLOOKUP($C364&amp;S$21,#REF!&amp;#REF!,#REF!))</f>
        <v/>
      </c>
      <c r="T364" s="288" t="str" cm="1">
        <f t="array" ref="T364">IF($C364="","",_xlfn.XLOOKUP($C364&amp;T$21,#REF!&amp;#REF!,#REF!))</f>
        <v/>
      </c>
      <c r="U364" s="600"/>
      <c r="V364" s="601"/>
      <c r="W364" s="308"/>
      <c r="X364" s="320" t="e">
        <f t="shared" si="48"/>
        <v>#VALUE!</v>
      </c>
      <c r="Y364" s="320" t="e">
        <f t="shared" si="49"/>
        <v>#VALUE!</v>
      </c>
      <c r="Z364" s="320" t="e">
        <f t="shared" si="50"/>
        <v>#VALUE!</v>
      </c>
      <c r="AA364" s="320" t="e">
        <f t="shared" si="51"/>
        <v>#VALUE!</v>
      </c>
      <c r="AB364" s="320" t="e">
        <f t="shared" si="52"/>
        <v>#VALUE!</v>
      </c>
      <c r="AC364" s="320" t="e">
        <f t="shared" si="53"/>
        <v>#VALUE!</v>
      </c>
    </row>
    <row r="365" spans="2:29" s="30" customFormat="1" ht="30" customHeight="1">
      <c r="B365" s="345">
        <v>344</v>
      </c>
      <c r="C365" s="302" t="str">
        <f t="array" ref="C365">IF('GRR Data'!C348="","",'GRR Data'!C348)</f>
        <v/>
      </c>
      <c r="D365" s="302" t="str">
        <f t="array" ref="D365">IF('GRR Data'!D348="","",'GRR Data'!D348)</f>
        <v/>
      </c>
      <c r="E365" s="300" t="str">
        <f t="array" ref="E365">IF('GRR Data'!G348="","",'GRR Data'!G348)</f>
        <v/>
      </c>
      <c r="F365" s="300" t="str">
        <f t="array" ref="F365">IF('GRR Data'!H348="","",'GRR Data'!H348)</f>
        <v/>
      </c>
      <c r="G365" s="300" t="str">
        <f t="array" ref="G365">IF('GRR Data'!K348="","",'GRR Data'!K348)</f>
        <v/>
      </c>
      <c r="H365" s="291" t="e">
        <v>#VALUE!</v>
      </c>
      <c r="I365" s="335" t="e">
        <v>#VALUE!</v>
      </c>
      <c r="J365" s="291" t="e">
        <v>#VALUE!</v>
      </c>
      <c r="K365" s="282" t="str">
        <v/>
      </c>
      <c r="L365" s="282" t="str">
        <v/>
      </c>
      <c r="M365" s="288" t="str" cm="1">
        <f t="array" ref="M365">IF($C365="","",_xlfn.XLOOKUP($C365&amp;M$21,#REF!&amp;#REF!,#REF!))</f>
        <v/>
      </c>
      <c r="N365" s="288" t="str" cm="1">
        <f t="array" ref="N365">IF($C365="","",_xlfn.XLOOKUP($C365&amp;N$21,#REF!&amp;#REF!,#REF!))</f>
        <v/>
      </c>
      <c r="O365" s="288" t="str" cm="1">
        <f t="array" ref="O365">IF($C365="","",_xlfn.XLOOKUP($C365&amp;O$21,#REF!&amp;#REF!,#REF!))</f>
        <v/>
      </c>
      <c r="P365" s="288" t="str" cm="1">
        <f t="array" ref="P365">IF($C365="","",_xlfn.XLOOKUP($C365&amp;P$21,#REF!&amp;#REF!,#REF!))</f>
        <v/>
      </c>
      <c r="Q365" s="288" t="str" cm="1">
        <f t="array" ref="Q365">IF($C365="","",_xlfn.XLOOKUP($C365&amp;Q$21,#REF!&amp;#REF!,#REF!))</f>
        <v/>
      </c>
      <c r="R365" s="288" t="str" cm="1">
        <f t="array" ref="R365">IF($C365="","",_xlfn.XLOOKUP($C365&amp;R$21,#REF!&amp;#REF!,#REF!))</f>
        <v/>
      </c>
      <c r="S365" s="288" t="str" cm="1">
        <f t="array" ref="S365">IF($C365="","",_xlfn.XLOOKUP($C365&amp;S$21,#REF!&amp;#REF!,#REF!))</f>
        <v/>
      </c>
      <c r="T365" s="288" t="str" cm="1">
        <f t="array" ref="T365">IF($C365="","",_xlfn.XLOOKUP($C365&amp;T$21,#REF!&amp;#REF!,#REF!))</f>
        <v/>
      </c>
      <c r="U365" s="600"/>
      <c r="V365" s="601"/>
      <c r="W365" s="308"/>
      <c r="X365" s="320" t="e">
        <f t="shared" si="48"/>
        <v>#VALUE!</v>
      </c>
      <c r="Y365" s="320" t="e">
        <f t="shared" si="49"/>
        <v>#VALUE!</v>
      </c>
      <c r="Z365" s="320" t="e">
        <f t="shared" si="50"/>
        <v>#VALUE!</v>
      </c>
      <c r="AA365" s="320" t="e">
        <f t="shared" si="51"/>
        <v>#VALUE!</v>
      </c>
      <c r="AB365" s="320" t="e">
        <f t="shared" si="52"/>
        <v>#VALUE!</v>
      </c>
      <c r="AC365" s="320" t="e">
        <f t="shared" si="53"/>
        <v>#VALUE!</v>
      </c>
    </row>
    <row r="366" spans="2:29" s="30" customFormat="1" ht="30" customHeight="1">
      <c r="B366" s="345">
        <v>345</v>
      </c>
      <c r="C366" s="302" t="str">
        <f t="array" ref="C366">IF('GRR Data'!C349="","",'GRR Data'!C349)</f>
        <v/>
      </c>
      <c r="D366" s="302" t="str">
        <f t="array" ref="D366">IF('GRR Data'!D349="","",'GRR Data'!D349)</f>
        <v/>
      </c>
      <c r="E366" s="300" t="str">
        <f t="array" ref="E366">IF('GRR Data'!G349="","",'GRR Data'!G349)</f>
        <v/>
      </c>
      <c r="F366" s="300" t="str">
        <f t="array" ref="F366">IF('GRR Data'!H349="","",'GRR Data'!H349)</f>
        <v/>
      </c>
      <c r="G366" s="300" t="str">
        <f t="array" ref="G366">IF('GRR Data'!K349="","",'GRR Data'!K349)</f>
        <v/>
      </c>
      <c r="H366" s="291" t="e">
        <v>#VALUE!</v>
      </c>
      <c r="I366" s="335" t="e">
        <v>#VALUE!</v>
      </c>
      <c r="J366" s="291" t="e">
        <v>#VALUE!</v>
      </c>
      <c r="K366" s="282" t="str">
        <v/>
      </c>
      <c r="L366" s="282" t="str">
        <v/>
      </c>
      <c r="M366" s="288" t="str" cm="1">
        <f t="array" ref="M366">IF($C366="","",_xlfn.XLOOKUP($C366&amp;M$21,#REF!&amp;#REF!,#REF!))</f>
        <v/>
      </c>
      <c r="N366" s="288" t="str" cm="1">
        <f t="array" ref="N366">IF($C366="","",_xlfn.XLOOKUP($C366&amp;N$21,#REF!&amp;#REF!,#REF!))</f>
        <v/>
      </c>
      <c r="O366" s="288" t="str" cm="1">
        <f t="array" ref="O366">IF($C366="","",_xlfn.XLOOKUP($C366&amp;O$21,#REF!&amp;#REF!,#REF!))</f>
        <v/>
      </c>
      <c r="P366" s="288" t="str" cm="1">
        <f t="array" ref="P366">IF($C366="","",_xlfn.XLOOKUP($C366&amp;P$21,#REF!&amp;#REF!,#REF!))</f>
        <v/>
      </c>
      <c r="Q366" s="288" t="str" cm="1">
        <f t="array" ref="Q366">IF($C366="","",_xlfn.XLOOKUP($C366&amp;Q$21,#REF!&amp;#REF!,#REF!))</f>
        <v/>
      </c>
      <c r="R366" s="288" t="str" cm="1">
        <f t="array" ref="R366">IF($C366="","",_xlfn.XLOOKUP($C366&amp;R$21,#REF!&amp;#REF!,#REF!))</f>
        <v/>
      </c>
      <c r="S366" s="288" t="str" cm="1">
        <f t="array" ref="S366">IF($C366="","",_xlfn.XLOOKUP($C366&amp;S$21,#REF!&amp;#REF!,#REF!))</f>
        <v/>
      </c>
      <c r="T366" s="288" t="str" cm="1">
        <f t="array" ref="T366">IF($C366="","",_xlfn.XLOOKUP($C366&amp;T$21,#REF!&amp;#REF!,#REF!))</f>
        <v/>
      </c>
      <c r="U366" s="600"/>
      <c r="V366" s="601"/>
      <c r="W366" s="308"/>
      <c r="X366" s="320" t="e">
        <f t="shared" si="48"/>
        <v>#VALUE!</v>
      </c>
      <c r="Y366" s="320" t="e">
        <f t="shared" si="49"/>
        <v>#VALUE!</v>
      </c>
      <c r="Z366" s="320" t="e">
        <f t="shared" si="50"/>
        <v>#VALUE!</v>
      </c>
      <c r="AA366" s="320" t="e">
        <f t="shared" si="51"/>
        <v>#VALUE!</v>
      </c>
      <c r="AB366" s="320" t="e">
        <f t="shared" si="52"/>
        <v>#VALUE!</v>
      </c>
      <c r="AC366" s="320" t="e">
        <f t="shared" si="53"/>
        <v>#VALUE!</v>
      </c>
    </row>
    <row r="367" spans="2:29" s="30" customFormat="1" ht="30" customHeight="1">
      <c r="B367" s="345">
        <v>346</v>
      </c>
      <c r="C367" s="302" t="str">
        <f t="array" ref="C367">IF('GRR Data'!C350="","",'GRR Data'!C350)</f>
        <v/>
      </c>
      <c r="D367" s="302" t="str">
        <f t="array" ref="D367">IF('GRR Data'!D350="","",'GRR Data'!D350)</f>
        <v/>
      </c>
      <c r="E367" s="300" t="str">
        <f t="array" ref="E367">IF('GRR Data'!G350="","",'GRR Data'!G350)</f>
        <v/>
      </c>
      <c r="F367" s="300" t="str">
        <f t="array" ref="F367">IF('GRR Data'!H350="","",'GRR Data'!H350)</f>
        <v/>
      </c>
      <c r="G367" s="300" t="str">
        <f t="array" ref="G367">IF('GRR Data'!K350="","",'GRR Data'!K350)</f>
        <v/>
      </c>
      <c r="H367" s="291" t="e">
        <v>#VALUE!</v>
      </c>
      <c r="I367" s="335" t="e">
        <v>#VALUE!</v>
      </c>
      <c r="J367" s="291" t="e">
        <v>#VALUE!</v>
      </c>
      <c r="K367" s="282" t="str">
        <v/>
      </c>
      <c r="L367" s="282" t="str">
        <v/>
      </c>
      <c r="M367" s="288" t="str" cm="1">
        <f t="array" ref="M367">IF($C367="","",_xlfn.XLOOKUP($C367&amp;M$21,#REF!&amp;#REF!,#REF!))</f>
        <v/>
      </c>
      <c r="N367" s="288" t="str" cm="1">
        <f t="array" ref="N367">IF($C367="","",_xlfn.XLOOKUP($C367&amp;N$21,#REF!&amp;#REF!,#REF!))</f>
        <v/>
      </c>
      <c r="O367" s="288" t="str" cm="1">
        <f t="array" ref="O367">IF($C367="","",_xlfn.XLOOKUP($C367&amp;O$21,#REF!&amp;#REF!,#REF!))</f>
        <v/>
      </c>
      <c r="P367" s="288" t="str" cm="1">
        <f t="array" ref="P367">IF($C367="","",_xlfn.XLOOKUP($C367&amp;P$21,#REF!&amp;#REF!,#REF!))</f>
        <v/>
      </c>
      <c r="Q367" s="288" t="str" cm="1">
        <f t="array" ref="Q367">IF($C367="","",_xlfn.XLOOKUP($C367&amp;Q$21,#REF!&amp;#REF!,#REF!))</f>
        <v/>
      </c>
      <c r="R367" s="288" t="str" cm="1">
        <f t="array" ref="R367">IF($C367="","",_xlfn.XLOOKUP($C367&amp;R$21,#REF!&amp;#REF!,#REF!))</f>
        <v/>
      </c>
      <c r="S367" s="288" t="str" cm="1">
        <f t="array" ref="S367">IF($C367="","",_xlfn.XLOOKUP($C367&amp;S$21,#REF!&amp;#REF!,#REF!))</f>
        <v/>
      </c>
      <c r="T367" s="288" t="str" cm="1">
        <f t="array" ref="T367">IF($C367="","",_xlfn.XLOOKUP($C367&amp;T$21,#REF!&amp;#REF!,#REF!))</f>
        <v/>
      </c>
      <c r="U367" s="600"/>
      <c r="V367" s="601"/>
      <c r="W367" s="308"/>
      <c r="X367" s="320" t="e">
        <f t="shared" si="48"/>
        <v>#VALUE!</v>
      </c>
      <c r="Y367" s="320" t="e">
        <f t="shared" si="49"/>
        <v>#VALUE!</v>
      </c>
      <c r="Z367" s="320" t="e">
        <f t="shared" si="50"/>
        <v>#VALUE!</v>
      </c>
      <c r="AA367" s="320" t="e">
        <f t="shared" si="51"/>
        <v>#VALUE!</v>
      </c>
      <c r="AB367" s="320" t="e">
        <f t="shared" si="52"/>
        <v>#VALUE!</v>
      </c>
      <c r="AC367" s="320" t="e">
        <f t="shared" si="53"/>
        <v>#VALUE!</v>
      </c>
    </row>
    <row r="368" spans="2:29" s="30" customFormat="1" ht="30" customHeight="1">
      <c r="B368" s="345">
        <v>347</v>
      </c>
      <c r="C368" s="302" t="str">
        <f t="array" ref="C368">IF('GRR Data'!C351="","",'GRR Data'!C351)</f>
        <v/>
      </c>
      <c r="D368" s="302" t="str">
        <f t="array" ref="D368">IF('GRR Data'!D351="","",'GRR Data'!D351)</f>
        <v/>
      </c>
      <c r="E368" s="300" t="str">
        <f t="array" ref="E368">IF('GRR Data'!G351="","",'GRR Data'!G351)</f>
        <v/>
      </c>
      <c r="F368" s="300" t="str">
        <f t="array" ref="F368">IF('GRR Data'!H351="","",'GRR Data'!H351)</f>
        <v/>
      </c>
      <c r="G368" s="300" t="str">
        <f t="array" ref="G368">IF('GRR Data'!K351="","",'GRR Data'!K351)</f>
        <v/>
      </c>
      <c r="H368" s="291" t="e">
        <v>#VALUE!</v>
      </c>
      <c r="I368" s="335" t="e">
        <v>#VALUE!</v>
      </c>
      <c r="J368" s="291" t="e">
        <v>#VALUE!</v>
      </c>
      <c r="K368" s="282" t="str">
        <v/>
      </c>
      <c r="L368" s="282" t="str">
        <v/>
      </c>
      <c r="M368" s="288" t="str" cm="1">
        <f t="array" ref="M368">IF($C368="","",_xlfn.XLOOKUP($C368&amp;M$21,#REF!&amp;#REF!,#REF!))</f>
        <v/>
      </c>
      <c r="N368" s="288" t="str" cm="1">
        <f t="array" ref="N368">IF($C368="","",_xlfn.XLOOKUP($C368&amp;N$21,#REF!&amp;#REF!,#REF!))</f>
        <v/>
      </c>
      <c r="O368" s="288" t="str" cm="1">
        <f t="array" ref="O368">IF($C368="","",_xlfn.XLOOKUP($C368&amp;O$21,#REF!&amp;#REF!,#REF!))</f>
        <v/>
      </c>
      <c r="P368" s="288" t="str" cm="1">
        <f t="array" ref="P368">IF($C368="","",_xlfn.XLOOKUP($C368&amp;P$21,#REF!&amp;#REF!,#REF!))</f>
        <v/>
      </c>
      <c r="Q368" s="288" t="str" cm="1">
        <f t="array" ref="Q368">IF($C368="","",_xlfn.XLOOKUP($C368&amp;Q$21,#REF!&amp;#REF!,#REF!))</f>
        <v/>
      </c>
      <c r="R368" s="288" t="str" cm="1">
        <f t="array" ref="R368">IF($C368="","",_xlfn.XLOOKUP($C368&amp;R$21,#REF!&amp;#REF!,#REF!))</f>
        <v/>
      </c>
      <c r="S368" s="288" t="str" cm="1">
        <f t="array" ref="S368">IF($C368="","",_xlfn.XLOOKUP($C368&amp;S$21,#REF!&amp;#REF!,#REF!))</f>
        <v/>
      </c>
      <c r="T368" s="288" t="str" cm="1">
        <f t="array" ref="T368">IF($C368="","",_xlfn.XLOOKUP($C368&amp;T$21,#REF!&amp;#REF!,#REF!))</f>
        <v/>
      </c>
      <c r="U368" s="600"/>
      <c r="V368" s="601"/>
      <c r="W368" s="308"/>
      <c r="X368" s="320" t="e">
        <f t="shared" si="48"/>
        <v>#VALUE!</v>
      </c>
      <c r="Y368" s="320" t="e">
        <f t="shared" si="49"/>
        <v>#VALUE!</v>
      </c>
      <c r="Z368" s="320" t="e">
        <f t="shared" si="50"/>
        <v>#VALUE!</v>
      </c>
      <c r="AA368" s="320" t="e">
        <f t="shared" si="51"/>
        <v>#VALUE!</v>
      </c>
      <c r="AB368" s="320" t="e">
        <f t="shared" si="52"/>
        <v>#VALUE!</v>
      </c>
      <c r="AC368" s="320" t="e">
        <f t="shared" si="53"/>
        <v>#VALUE!</v>
      </c>
    </row>
    <row r="369" spans="2:29" s="30" customFormat="1" ht="30" customHeight="1">
      <c r="B369" s="345">
        <v>348</v>
      </c>
      <c r="C369" s="302" t="str">
        <f t="array" ref="C369">IF('GRR Data'!C352="","",'GRR Data'!C352)</f>
        <v/>
      </c>
      <c r="D369" s="302" t="str">
        <f t="array" ref="D369">IF('GRR Data'!D352="","",'GRR Data'!D352)</f>
        <v/>
      </c>
      <c r="E369" s="300" t="str">
        <f t="array" ref="E369">IF('GRR Data'!G352="","",'GRR Data'!G352)</f>
        <v/>
      </c>
      <c r="F369" s="300" t="str">
        <f t="array" ref="F369">IF('GRR Data'!H352="","",'GRR Data'!H352)</f>
        <v/>
      </c>
      <c r="G369" s="300" t="str">
        <f t="array" ref="G369">IF('GRR Data'!K352="","",'GRR Data'!K352)</f>
        <v/>
      </c>
      <c r="H369" s="291" t="e">
        <v>#VALUE!</v>
      </c>
      <c r="I369" s="335" t="e">
        <v>#VALUE!</v>
      </c>
      <c r="J369" s="291" t="e">
        <v>#VALUE!</v>
      </c>
      <c r="K369" s="282" t="str">
        <v/>
      </c>
      <c r="L369" s="282" t="str">
        <v/>
      </c>
      <c r="M369" s="288" t="str" cm="1">
        <f t="array" ref="M369">IF($C369="","",_xlfn.XLOOKUP($C369&amp;M$21,#REF!&amp;#REF!,#REF!))</f>
        <v/>
      </c>
      <c r="N369" s="288" t="str" cm="1">
        <f t="array" ref="N369">IF($C369="","",_xlfn.XLOOKUP($C369&amp;N$21,#REF!&amp;#REF!,#REF!))</f>
        <v/>
      </c>
      <c r="O369" s="288" t="str" cm="1">
        <f t="array" ref="O369">IF($C369="","",_xlfn.XLOOKUP($C369&amp;O$21,#REF!&amp;#REF!,#REF!))</f>
        <v/>
      </c>
      <c r="P369" s="288" t="str" cm="1">
        <f t="array" ref="P369">IF($C369="","",_xlfn.XLOOKUP($C369&amp;P$21,#REF!&amp;#REF!,#REF!))</f>
        <v/>
      </c>
      <c r="Q369" s="288" t="str" cm="1">
        <f t="array" ref="Q369">IF($C369="","",_xlfn.XLOOKUP($C369&amp;Q$21,#REF!&amp;#REF!,#REF!))</f>
        <v/>
      </c>
      <c r="R369" s="288" t="str" cm="1">
        <f t="array" ref="R369">IF($C369="","",_xlfn.XLOOKUP($C369&amp;R$21,#REF!&amp;#REF!,#REF!))</f>
        <v/>
      </c>
      <c r="S369" s="288" t="str" cm="1">
        <f t="array" ref="S369">IF($C369="","",_xlfn.XLOOKUP($C369&amp;S$21,#REF!&amp;#REF!,#REF!))</f>
        <v/>
      </c>
      <c r="T369" s="288" t="str" cm="1">
        <f t="array" ref="T369">IF($C369="","",_xlfn.XLOOKUP($C369&amp;T$21,#REF!&amp;#REF!,#REF!))</f>
        <v/>
      </c>
      <c r="U369" s="600"/>
      <c r="V369" s="601"/>
      <c r="W369" s="308"/>
      <c r="X369" s="320" t="e">
        <f t="shared" si="48"/>
        <v>#VALUE!</v>
      </c>
      <c r="Y369" s="320" t="e">
        <f t="shared" si="49"/>
        <v>#VALUE!</v>
      </c>
      <c r="Z369" s="320" t="e">
        <f t="shared" si="50"/>
        <v>#VALUE!</v>
      </c>
      <c r="AA369" s="320" t="e">
        <f t="shared" si="51"/>
        <v>#VALUE!</v>
      </c>
      <c r="AB369" s="320" t="e">
        <f t="shared" si="52"/>
        <v>#VALUE!</v>
      </c>
      <c r="AC369" s="320" t="e">
        <f t="shared" si="53"/>
        <v>#VALUE!</v>
      </c>
    </row>
    <row r="370" spans="2:29" s="30" customFormat="1" ht="30" customHeight="1">
      <c r="B370" s="345">
        <v>349</v>
      </c>
      <c r="C370" s="302" t="str">
        <f t="array" ref="C370">IF('GRR Data'!C353="","",'GRR Data'!C353)</f>
        <v/>
      </c>
      <c r="D370" s="302" t="str">
        <f t="array" ref="D370">IF('GRR Data'!D353="","",'GRR Data'!D353)</f>
        <v/>
      </c>
      <c r="E370" s="300" t="str">
        <f t="array" ref="E370">IF('GRR Data'!G353="","",'GRR Data'!G353)</f>
        <v/>
      </c>
      <c r="F370" s="300" t="str">
        <f t="array" ref="F370">IF('GRR Data'!H353="","",'GRR Data'!H353)</f>
        <v/>
      </c>
      <c r="G370" s="300" t="str">
        <f t="array" ref="G370">IF('GRR Data'!K353="","",'GRR Data'!K353)</f>
        <v/>
      </c>
      <c r="H370" s="291" t="e">
        <v>#VALUE!</v>
      </c>
      <c r="I370" s="335" t="e">
        <v>#VALUE!</v>
      </c>
      <c r="J370" s="291" t="e">
        <v>#VALUE!</v>
      </c>
      <c r="K370" s="282" t="str">
        <v/>
      </c>
      <c r="L370" s="282" t="str">
        <v/>
      </c>
      <c r="M370" s="288" t="str" cm="1">
        <f t="array" ref="M370">IF($C370="","",_xlfn.XLOOKUP($C370&amp;M$21,#REF!&amp;#REF!,#REF!))</f>
        <v/>
      </c>
      <c r="N370" s="288" t="str" cm="1">
        <f t="array" ref="N370">IF($C370="","",_xlfn.XLOOKUP($C370&amp;N$21,#REF!&amp;#REF!,#REF!))</f>
        <v/>
      </c>
      <c r="O370" s="288" t="str" cm="1">
        <f t="array" ref="O370">IF($C370="","",_xlfn.XLOOKUP($C370&amp;O$21,#REF!&amp;#REF!,#REF!))</f>
        <v/>
      </c>
      <c r="P370" s="288" t="str" cm="1">
        <f t="array" ref="P370">IF($C370="","",_xlfn.XLOOKUP($C370&amp;P$21,#REF!&amp;#REF!,#REF!))</f>
        <v/>
      </c>
      <c r="Q370" s="288" t="str" cm="1">
        <f t="array" ref="Q370">IF($C370="","",_xlfn.XLOOKUP($C370&amp;Q$21,#REF!&amp;#REF!,#REF!))</f>
        <v/>
      </c>
      <c r="R370" s="288" t="str" cm="1">
        <f t="array" ref="R370">IF($C370="","",_xlfn.XLOOKUP($C370&amp;R$21,#REF!&amp;#REF!,#REF!))</f>
        <v/>
      </c>
      <c r="S370" s="288" t="str" cm="1">
        <f t="array" ref="S370">IF($C370="","",_xlfn.XLOOKUP($C370&amp;S$21,#REF!&amp;#REF!,#REF!))</f>
        <v/>
      </c>
      <c r="T370" s="288" t="str" cm="1">
        <f t="array" ref="T370">IF($C370="","",_xlfn.XLOOKUP($C370&amp;T$21,#REF!&amp;#REF!,#REF!))</f>
        <v/>
      </c>
      <c r="U370" s="600"/>
      <c r="V370" s="601"/>
      <c r="W370" s="308"/>
      <c r="X370" s="320" t="e">
        <f t="shared" si="48"/>
        <v>#VALUE!</v>
      </c>
      <c r="Y370" s="320" t="e">
        <f t="shared" si="49"/>
        <v>#VALUE!</v>
      </c>
      <c r="Z370" s="320" t="e">
        <f t="shared" si="50"/>
        <v>#VALUE!</v>
      </c>
      <c r="AA370" s="320" t="e">
        <f t="shared" si="51"/>
        <v>#VALUE!</v>
      </c>
      <c r="AB370" s="320" t="e">
        <f t="shared" si="52"/>
        <v>#VALUE!</v>
      </c>
      <c r="AC370" s="320" t="e">
        <f t="shared" si="53"/>
        <v>#VALUE!</v>
      </c>
    </row>
    <row r="371" spans="2:29" s="30" customFormat="1" ht="30" customHeight="1">
      <c r="B371" s="345">
        <v>350</v>
      </c>
      <c r="C371" s="302" t="str">
        <f t="array" ref="C371">IF('GRR Data'!C354="","",'GRR Data'!C354)</f>
        <v/>
      </c>
      <c r="D371" s="302" t="str">
        <f t="array" ref="D371">IF('GRR Data'!D354="","",'GRR Data'!D354)</f>
        <v/>
      </c>
      <c r="E371" s="300" t="str">
        <f t="array" ref="E371">IF('GRR Data'!G354="","",'GRR Data'!G354)</f>
        <v/>
      </c>
      <c r="F371" s="300" t="str">
        <f t="array" ref="F371">IF('GRR Data'!H354="","",'GRR Data'!H354)</f>
        <v/>
      </c>
      <c r="G371" s="300" t="str">
        <f t="array" ref="G371">IF('GRR Data'!K354="","",'GRR Data'!K354)</f>
        <v/>
      </c>
      <c r="H371" s="291" t="e">
        <v>#VALUE!</v>
      </c>
      <c r="I371" s="335" t="e">
        <v>#VALUE!</v>
      </c>
      <c r="J371" s="291" t="e">
        <v>#VALUE!</v>
      </c>
      <c r="K371" s="282" t="str">
        <v/>
      </c>
      <c r="L371" s="282" t="str">
        <v/>
      </c>
      <c r="M371" s="288" t="str" cm="1">
        <f t="array" ref="M371">IF($C371="","",_xlfn.XLOOKUP($C371&amp;M$21,#REF!&amp;#REF!,#REF!))</f>
        <v/>
      </c>
      <c r="N371" s="288" t="str" cm="1">
        <f t="array" ref="N371">IF($C371="","",_xlfn.XLOOKUP($C371&amp;N$21,#REF!&amp;#REF!,#REF!))</f>
        <v/>
      </c>
      <c r="O371" s="288" t="str" cm="1">
        <f t="array" ref="O371">IF($C371="","",_xlfn.XLOOKUP($C371&amp;O$21,#REF!&amp;#REF!,#REF!))</f>
        <v/>
      </c>
      <c r="P371" s="288" t="str" cm="1">
        <f t="array" ref="P371">IF($C371="","",_xlfn.XLOOKUP($C371&amp;P$21,#REF!&amp;#REF!,#REF!))</f>
        <v/>
      </c>
      <c r="Q371" s="288" t="str" cm="1">
        <f t="array" ref="Q371">IF($C371="","",_xlfn.XLOOKUP($C371&amp;Q$21,#REF!&amp;#REF!,#REF!))</f>
        <v/>
      </c>
      <c r="R371" s="288" t="str" cm="1">
        <f t="array" ref="R371">IF($C371="","",_xlfn.XLOOKUP($C371&amp;R$21,#REF!&amp;#REF!,#REF!))</f>
        <v/>
      </c>
      <c r="S371" s="288" t="str" cm="1">
        <f t="array" ref="S371">IF($C371="","",_xlfn.XLOOKUP($C371&amp;S$21,#REF!&amp;#REF!,#REF!))</f>
        <v/>
      </c>
      <c r="T371" s="288" t="str" cm="1">
        <f t="array" ref="T371">IF($C371="","",_xlfn.XLOOKUP($C371&amp;T$21,#REF!&amp;#REF!,#REF!))</f>
        <v/>
      </c>
      <c r="U371" s="600"/>
      <c r="V371" s="601"/>
      <c r="W371" s="308"/>
      <c r="X371" s="320" t="e">
        <f t="shared" si="48"/>
        <v>#VALUE!</v>
      </c>
      <c r="Y371" s="320" t="e">
        <f t="shared" si="49"/>
        <v>#VALUE!</v>
      </c>
      <c r="Z371" s="320" t="e">
        <f t="shared" si="50"/>
        <v>#VALUE!</v>
      </c>
      <c r="AA371" s="320" t="e">
        <f t="shared" si="51"/>
        <v>#VALUE!</v>
      </c>
      <c r="AB371" s="320" t="e">
        <f t="shared" si="52"/>
        <v>#VALUE!</v>
      </c>
      <c r="AC371" s="320" t="e">
        <f t="shared" si="53"/>
        <v>#VALUE!</v>
      </c>
    </row>
    <row r="372" spans="2:29" s="30" customFormat="1" ht="30" customHeight="1">
      <c r="B372" s="345">
        <v>351</v>
      </c>
      <c r="C372" s="302" t="str">
        <f t="array" ref="C372">IF('GRR Data'!C355="","",'GRR Data'!C355)</f>
        <v/>
      </c>
      <c r="D372" s="302" t="str">
        <f t="array" ref="D372">IF('GRR Data'!D355="","",'GRR Data'!D355)</f>
        <v/>
      </c>
      <c r="E372" s="300" t="str">
        <f t="array" ref="E372">IF('GRR Data'!G355="","",'GRR Data'!G355)</f>
        <v/>
      </c>
      <c r="F372" s="300" t="str">
        <f t="array" ref="F372">IF('GRR Data'!H355="","",'GRR Data'!H355)</f>
        <v/>
      </c>
      <c r="G372" s="300" t="str">
        <f t="array" ref="G372">IF('GRR Data'!K355="","",'GRR Data'!K355)</f>
        <v/>
      </c>
      <c r="H372" s="291" t="e">
        <v>#VALUE!</v>
      </c>
      <c r="I372" s="335" t="e">
        <v>#VALUE!</v>
      </c>
      <c r="J372" s="291" t="e">
        <v>#VALUE!</v>
      </c>
      <c r="K372" s="282" t="str">
        <v/>
      </c>
      <c r="L372" s="282" t="str">
        <v/>
      </c>
      <c r="M372" s="288" t="str" cm="1">
        <f t="array" ref="M372">IF($C372="","",_xlfn.XLOOKUP($C372&amp;M$21,#REF!&amp;#REF!,#REF!))</f>
        <v/>
      </c>
      <c r="N372" s="288" t="str" cm="1">
        <f t="array" ref="N372">IF($C372="","",_xlfn.XLOOKUP($C372&amp;N$21,#REF!&amp;#REF!,#REF!))</f>
        <v/>
      </c>
      <c r="O372" s="288" t="str" cm="1">
        <f t="array" ref="O372">IF($C372="","",_xlfn.XLOOKUP($C372&amp;O$21,#REF!&amp;#REF!,#REF!))</f>
        <v/>
      </c>
      <c r="P372" s="288" t="str" cm="1">
        <f t="array" ref="P372">IF($C372="","",_xlfn.XLOOKUP($C372&amp;P$21,#REF!&amp;#REF!,#REF!))</f>
        <v/>
      </c>
      <c r="Q372" s="288" t="str" cm="1">
        <f t="array" ref="Q372">IF($C372="","",_xlfn.XLOOKUP($C372&amp;Q$21,#REF!&amp;#REF!,#REF!))</f>
        <v/>
      </c>
      <c r="R372" s="288" t="str" cm="1">
        <f t="array" ref="R372">IF($C372="","",_xlfn.XLOOKUP($C372&amp;R$21,#REF!&amp;#REF!,#REF!))</f>
        <v/>
      </c>
      <c r="S372" s="288" t="str" cm="1">
        <f t="array" ref="S372">IF($C372="","",_xlfn.XLOOKUP($C372&amp;S$21,#REF!&amp;#REF!,#REF!))</f>
        <v/>
      </c>
      <c r="T372" s="288" t="str" cm="1">
        <f t="array" ref="T372">IF($C372="","",_xlfn.XLOOKUP($C372&amp;T$21,#REF!&amp;#REF!,#REF!))</f>
        <v/>
      </c>
      <c r="U372" s="600"/>
      <c r="V372" s="601"/>
      <c r="W372" s="308"/>
      <c r="X372" s="320" t="e">
        <f t="shared" si="48"/>
        <v>#VALUE!</v>
      </c>
      <c r="Y372" s="320" t="e">
        <f t="shared" si="49"/>
        <v>#VALUE!</v>
      </c>
      <c r="Z372" s="320" t="e">
        <f t="shared" si="50"/>
        <v>#VALUE!</v>
      </c>
      <c r="AA372" s="320" t="e">
        <f t="shared" si="51"/>
        <v>#VALUE!</v>
      </c>
      <c r="AB372" s="320" t="e">
        <f t="shared" si="52"/>
        <v>#VALUE!</v>
      </c>
      <c r="AC372" s="320" t="e">
        <f t="shared" si="53"/>
        <v>#VALUE!</v>
      </c>
    </row>
    <row r="373" spans="2:29" s="30" customFormat="1" ht="30" customHeight="1">
      <c r="B373" s="345">
        <v>352</v>
      </c>
      <c r="C373" s="302" t="str">
        <f t="array" ref="C373">IF('GRR Data'!C356="","",'GRR Data'!C356)</f>
        <v/>
      </c>
      <c r="D373" s="302" t="str">
        <f t="array" ref="D373">IF('GRR Data'!D356="","",'GRR Data'!D356)</f>
        <v/>
      </c>
      <c r="E373" s="300" t="str">
        <f t="array" ref="E373">IF('GRR Data'!G356="","",'GRR Data'!G356)</f>
        <v/>
      </c>
      <c r="F373" s="300" t="str">
        <f t="array" ref="F373">IF('GRR Data'!H356="","",'GRR Data'!H356)</f>
        <v/>
      </c>
      <c r="G373" s="300" t="str">
        <f t="array" ref="G373">IF('GRR Data'!K356="","",'GRR Data'!K356)</f>
        <v/>
      </c>
      <c r="H373" s="291" t="e">
        <v>#VALUE!</v>
      </c>
      <c r="I373" s="335" t="e">
        <v>#VALUE!</v>
      </c>
      <c r="J373" s="291" t="e">
        <v>#VALUE!</v>
      </c>
      <c r="K373" s="282" t="str">
        <v/>
      </c>
      <c r="L373" s="282" t="str">
        <v/>
      </c>
      <c r="M373" s="288" t="str" cm="1">
        <f t="array" ref="M373">IF($C373="","",_xlfn.XLOOKUP($C373&amp;M$21,#REF!&amp;#REF!,#REF!))</f>
        <v/>
      </c>
      <c r="N373" s="288" t="str" cm="1">
        <f t="array" ref="N373">IF($C373="","",_xlfn.XLOOKUP($C373&amp;N$21,#REF!&amp;#REF!,#REF!))</f>
        <v/>
      </c>
      <c r="O373" s="288" t="str" cm="1">
        <f t="array" ref="O373">IF($C373="","",_xlfn.XLOOKUP($C373&amp;O$21,#REF!&amp;#REF!,#REF!))</f>
        <v/>
      </c>
      <c r="P373" s="288" t="str" cm="1">
        <f t="array" ref="P373">IF($C373="","",_xlfn.XLOOKUP($C373&amp;P$21,#REF!&amp;#REF!,#REF!))</f>
        <v/>
      </c>
      <c r="Q373" s="288" t="str" cm="1">
        <f t="array" ref="Q373">IF($C373="","",_xlfn.XLOOKUP($C373&amp;Q$21,#REF!&amp;#REF!,#REF!))</f>
        <v/>
      </c>
      <c r="R373" s="288" t="str" cm="1">
        <f t="array" ref="R373">IF($C373="","",_xlfn.XLOOKUP($C373&amp;R$21,#REF!&amp;#REF!,#REF!))</f>
        <v/>
      </c>
      <c r="S373" s="288" t="str" cm="1">
        <f t="array" ref="S373">IF($C373="","",_xlfn.XLOOKUP($C373&amp;S$21,#REF!&amp;#REF!,#REF!))</f>
        <v/>
      </c>
      <c r="T373" s="288" t="str" cm="1">
        <f t="array" ref="T373">IF($C373="","",_xlfn.XLOOKUP($C373&amp;T$21,#REF!&amp;#REF!,#REF!))</f>
        <v/>
      </c>
      <c r="U373" s="600"/>
      <c r="V373" s="601"/>
      <c r="W373" s="308"/>
      <c r="X373" s="320" t="e">
        <f t="shared" si="48"/>
        <v>#VALUE!</v>
      </c>
      <c r="Y373" s="320" t="e">
        <f t="shared" si="49"/>
        <v>#VALUE!</v>
      </c>
      <c r="Z373" s="320" t="e">
        <f t="shared" si="50"/>
        <v>#VALUE!</v>
      </c>
      <c r="AA373" s="320" t="e">
        <f t="shared" si="51"/>
        <v>#VALUE!</v>
      </c>
      <c r="AB373" s="320" t="e">
        <f t="shared" si="52"/>
        <v>#VALUE!</v>
      </c>
      <c r="AC373" s="320" t="e">
        <f t="shared" si="53"/>
        <v>#VALUE!</v>
      </c>
    </row>
    <row r="374" spans="2:29" s="30" customFormat="1" ht="30" customHeight="1">
      <c r="B374" s="345">
        <v>353</v>
      </c>
      <c r="C374" s="302" t="str">
        <f t="array" ref="C374">IF('GRR Data'!C357="","",'GRR Data'!C357)</f>
        <v/>
      </c>
      <c r="D374" s="302" t="str">
        <f t="array" ref="D374">IF('GRR Data'!D357="","",'GRR Data'!D357)</f>
        <v/>
      </c>
      <c r="E374" s="300" t="str">
        <f t="array" ref="E374">IF('GRR Data'!G357="","",'GRR Data'!G357)</f>
        <v/>
      </c>
      <c r="F374" s="300" t="str">
        <f t="array" ref="F374">IF('GRR Data'!H357="","",'GRR Data'!H357)</f>
        <v/>
      </c>
      <c r="G374" s="300" t="str">
        <f t="array" ref="G374">IF('GRR Data'!K357="","",'GRR Data'!K357)</f>
        <v/>
      </c>
      <c r="H374" s="291" t="e">
        <v>#VALUE!</v>
      </c>
      <c r="I374" s="335" t="e">
        <v>#VALUE!</v>
      </c>
      <c r="J374" s="291" t="e">
        <v>#VALUE!</v>
      </c>
      <c r="K374" s="282" t="str">
        <v/>
      </c>
      <c r="L374" s="282" t="str">
        <v/>
      </c>
      <c r="M374" s="288" t="str" cm="1">
        <f t="array" ref="M374">IF($C374="","",_xlfn.XLOOKUP($C374&amp;M$21,#REF!&amp;#REF!,#REF!))</f>
        <v/>
      </c>
      <c r="N374" s="288" t="str" cm="1">
        <f t="array" ref="N374">IF($C374="","",_xlfn.XLOOKUP($C374&amp;N$21,#REF!&amp;#REF!,#REF!))</f>
        <v/>
      </c>
      <c r="O374" s="288" t="str" cm="1">
        <f t="array" ref="O374">IF($C374="","",_xlfn.XLOOKUP($C374&amp;O$21,#REF!&amp;#REF!,#REF!))</f>
        <v/>
      </c>
      <c r="P374" s="288" t="str" cm="1">
        <f t="array" ref="P374">IF($C374="","",_xlfn.XLOOKUP($C374&amp;P$21,#REF!&amp;#REF!,#REF!))</f>
        <v/>
      </c>
      <c r="Q374" s="288" t="str" cm="1">
        <f t="array" ref="Q374">IF($C374="","",_xlfn.XLOOKUP($C374&amp;Q$21,#REF!&amp;#REF!,#REF!))</f>
        <v/>
      </c>
      <c r="R374" s="288" t="str" cm="1">
        <f t="array" ref="R374">IF($C374="","",_xlfn.XLOOKUP($C374&amp;R$21,#REF!&amp;#REF!,#REF!))</f>
        <v/>
      </c>
      <c r="S374" s="288" t="str" cm="1">
        <f t="array" ref="S374">IF($C374="","",_xlfn.XLOOKUP($C374&amp;S$21,#REF!&amp;#REF!,#REF!))</f>
        <v/>
      </c>
      <c r="T374" s="288" t="str" cm="1">
        <f t="array" ref="T374">IF($C374="","",_xlfn.XLOOKUP($C374&amp;T$21,#REF!&amp;#REF!,#REF!))</f>
        <v/>
      </c>
      <c r="U374" s="600"/>
      <c r="V374" s="601"/>
      <c r="W374" s="308"/>
      <c r="X374" s="320" t="e">
        <f t="shared" si="48"/>
        <v>#VALUE!</v>
      </c>
      <c r="Y374" s="320" t="e">
        <f t="shared" si="49"/>
        <v>#VALUE!</v>
      </c>
      <c r="Z374" s="320" t="e">
        <f t="shared" si="50"/>
        <v>#VALUE!</v>
      </c>
      <c r="AA374" s="320" t="e">
        <f t="shared" si="51"/>
        <v>#VALUE!</v>
      </c>
      <c r="AB374" s="320" t="e">
        <f t="shared" si="52"/>
        <v>#VALUE!</v>
      </c>
      <c r="AC374" s="320" t="e">
        <f t="shared" si="53"/>
        <v>#VALUE!</v>
      </c>
    </row>
    <row r="375" spans="2:29" s="30" customFormat="1" ht="30" customHeight="1">
      <c r="B375" s="345">
        <v>354</v>
      </c>
      <c r="C375" s="302" t="str">
        <f t="array" ref="C375">IF('GRR Data'!C358="","",'GRR Data'!C358)</f>
        <v/>
      </c>
      <c r="D375" s="302" t="str">
        <f t="array" ref="D375">IF('GRR Data'!D358="","",'GRR Data'!D358)</f>
        <v/>
      </c>
      <c r="E375" s="300" t="str">
        <f t="array" ref="E375">IF('GRR Data'!G358="","",'GRR Data'!G358)</f>
        <v/>
      </c>
      <c r="F375" s="300" t="str">
        <f t="array" ref="F375">IF('GRR Data'!H358="","",'GRR Data'!H358)</f>
        <v/>
      </c>
      <c r="G375" s="300" t="str">
        <f t="array" ref="G375">IF('GRR Data'!K358="","",'GRR Data'!K358)</f>
        <v/>
      </c>
      <c r="H375" s="291" t="e">
        <v>#VALUE!</v>
      </c>
      <c r="I375" s="335" t="e">
        <v>#VALUE!</v>
      </c>
      <c r="J375" s="291" t="e">
        <v>#VALUE!</v>
      </c>
      <c r="K375" s="282" t="str">
        <v/>
      </c>
      <c r="L375" s="282" t="str">
        <v/>
      </c>
      <c r="M375" s="288" t="str" cm="1">
        <f t="array" ref="M375">IF($C375="","",_xlfn.XLOOKUP($C375&amp;M$21,#REF!&amp;#REF!,#REF!))</f>
        <v/>
      </c>
      <c r="N375" s="288" t="str" cm="1">
        <f t="array" ref="N375">IF($C375="","",_xlfn.XLOOKUP($C375&amp;N$21,#REF!&amp;#REF!,#REF!))</f>
        <v/>
      </c>
      <c r="O375" s="288" t="str" cm="1">
        <f t="array" ref="O375">IF($C375="","",_xlfn.XLOOKUP($C375&amp;O$21,#REF!&amp;#REF!,#REF!))</f>
        <v/>
      </c>
      <c r="P375" s="288" t="str" cm="1">
        <f t="array" ref="P375">IF($C375="","",_xlfn.XLOOKUP($C375&amp;P$21,#REF!&amp;#REF!,#REF!))</f>
        <v/>
      </c>
      <c r="Q375" s="288" t="str" cm="1">
        <f t="array" ref="Q375">IF($C375="","",_xlfn.XLOOKUP($C375&amp;Q$21,#REF!&amp;#REF!,#REF!))</f>
        <v/>
      </c>
      <c r="R375" s="288" t="str" cm="1">
        <f t="array" ref="R375">IF($C375="","",_xlfn.XLOOKUP($C375&amp;R$21,#REF!&amp;#REF!,#REF!))</f>
        <v/>
      </c>
      <c r="S375" s="288" t="str" cm="1">
        <f t="array" ref="S375">IF($C375="","",_xlfn.XLOOKUP($C375&amp;S$21,#REF!&amp;#REF!,#REF!))</f>
        <v/>
      </c>
      <c r="T375" s="288" t="str" cm="1">
        <f t="array" ref="T375">IF($C375="","",_xlfn.XLOOKUP($C375&amp;T$21,#REF!&amp;#REF!,#REF!))</f>
        <v/>
      </c>
      <c r="U375" s="600"/>
      <c r="V375" s="601"/>
      <c r="W375" s="308"/>
      <c r="X375" s="320" t="e">
        <f t="shared" si="48"/>
        <v>#VALUE!</v>
      </c>
      <c r="Y375" s="320" t="e">
        <f t="shared" si="49"/>
        <v>#VALUE!</v>
      </c>
      <c r="Z375" s="320" t="e">
        <f t="shared" si="50"/>
        <v>#VALUE!</v>
      </c>
      <c r="AA375" s="320" t="e">
        <f t="shared" si="51"/>
        <v>#VALUE!</v>
      </c>
      <c r="AB375" s="320" t="e">
        <f t="shared" si="52"/>
        <v>#VALUE!</v>
      </c>
      <c r="AC375" s="320" t="e">
        <f t="shared" si="53"/>
        <v>#VALUE!</v>
      </c>
    </row>
    <row r="376" spans="2:29" s="30" customFormat="1" ht="30" customHeight="1">
      <c r="B376" s="345">
        <v>355</v>
      </c>
      <c r="C376" s="302" t="str">
        <f t="array" ref="C376">IF('GRR Data'!C359="","",'GRR Data'!C359)</f>
        <v/>
      </c>
      <c r="D376" s="302" t="str">
        <f t="array" ref="D376">IF('GRR Data'!D359="","",'GRR Data'!D359)</f>
        <v/>
      </c>
      <c r="E376" s="300" t="str">
        <f t="array" ref="E376">IF('GRR Data'!G359="","",'GRR Data'!G359)</f>
        <v/>
      </c>
      <c r="F376" s="300" t="str">
        <f t="array" ref="F376">IF('GRR Data'!H359="","",'GRR Data'!H359)</f>
        <v/>
      </c>
      <c r="G376" s="300" t="str">
        <f t="array" ref="G376">IF('GRR Data'!K359="","",'GRR Data'!K359)</f>
        <v/>
      </c>
      <c r="H376" s="291" t="e">
        <v>#VALUE!</v>
      </c>
      <c r="I376" s="335" t="e">
        <v>#VALUE!</v>
      </c>
      <c r="J376" s="291" t="e">
        <v>#VALUE!</v>
      </c>
      <c r="K376" s="282" t="str">
        <v/>
      </c>
      <c r="L376" s="282" t="str">
        <v/>
      </c>
      <c r="M376" s="288" t="str" cm="1">
        <f t="array" ref="M376">IF($C376="","",_xlfn.XLOOKUP($C376&amp;M$21,#REF!&amp;#REF!,#REF!))</f>
        <v/>
      </c>
      <c r="N376" s="288" t="str" cm="1">
        <f t="array" ref="N376">IF($C376="","",_xlfn.XLOOKUP($C376&amp;N$21,#REF!&amp;#REF!,#REF!))</f>
        <v/>
      </c>
      <c r="O376" s="288" t="str" cm="1">
        <f t="array" ref="O376">IF($C376="","",_xlfn.XLOOKUP($C376&amp;O$21,#REF!&amp;#REF!,#REF!))</f>
        <v/>
      </c>
      <c r="P376" s="288" t="str" cm="1">
        <f t="array" ref="P376">IF($C376="","",_xlfn.XLOOKUP($C376&amp;P$21,#REF!&amp;#REF!,#REF!))</f>
        <v/>
      </c>
      <c r="Q376" s="288" t="str" cm="1">
        <f t="array" ref="Q376">IF($C376="","",_xlfn.XLOOKUP($C376&amp;Q$21,#REF!&amp;#REF!,#REF!))</f>
        <v/>
      </c>
      <c r="R376" s="288" t="str" cm="1">
        <f t="array" ref="R376">IF($C376="","",_xlfn.XLOOKUP($C376&amp;R$21,#REF!&amp;#REF!,#REF!))</f>
        <v/>
      </c>
      <c r="S376" s="288" t="str" cm="1">
        <f t="array" ref="S376">IF($C376="","",_xlfn.XLOOKUP($C376&amp;S$21,#REF!&amp;#REF!,#REF!))</f>
        <v/>
      </c>
      <c r="T376" s="288" t="str" cm="1">
        <f t="array" ref="T376">IF($C376="","",_xlfn.XLOOKUP($C376&amp;T$21,#REF!&amp;#REF!,#REF!))</f>
        <v/>
      </c>
      <c r="U376" s="600"/>
      <c r="V376" s="601"/>
      <c r="W376" s="308"/>
      <c r="X376" s="320" t="e">
        <f t="shared" si="48"/>
        <v>#VALUE!</v>
      </c>
      <c r="Y376" s="320" t="e">
        <f t="shared" si="49"/>
        <v>#VALUE!</v>
      </c>
      <c r="Z376" s="320" t="e">
        <f t="shared" si="50"/>
        <v>#VALUE!</v>
      </c>
      <c r="AA376" s="320" t="e">
        <f t="shared" si="51"/>
        <v>#VALUE!</v>
      </c>
      <c r="AB376" s="320" t="e">
        <f t="shared" si="52"/>
        <v>#VALUE!</v>
      </c>
      <c r="AC376" s="320" t="e">
        <f t="shared" si="53"/>
        <v>#VALUE!</v>
      </c>
    </row>
    <row r="377" spans="2:29" s="30" customFormat="1" ht="30" customHeight="1">
      <c r="B377" s="345">
        <v>356</v>
      </c>
      <c r="C377" s="302" t="str">
        <f t="array" ref="C377">IF('GRR Data'!C360="","",'GRR Data'!C360)</f>
        <v/>
      </c>
      <c r="D377" s="302" t="str">
        <f t="array" ref="D377">IF('GRR Data'!D360="","",'GRR Data'!D360)</f>
        <v/>
      </c>
      <c r="E377" s="300" t="str">
        <f t="array" ref="E377">IF('GRR Data'!G360="","",'GRR Data'!G360)</f>
        <v/>
      </c>
      <c r="F377" s="300" t="str">
        <f t="array" ref="F377">IF('GRR Data'!H360="","",'GRR Data'!H360)</f>
        <v/>
      </c>
      <c r="G377" s="300" t="str">
        <f t="array" ref="G377">IF('GRR Data'!K360="","",'GRR Data'!K360)</f>
        <v/>
      </c>
      <c r="H377" s="291" t="e">
        <v>#VALUE!</v>
      </c>
      <c r="I377" s="335" t="e">
        <v>#VALUE!</v>
      </c>
      <c r="J377" s="291" t="e">
        <v>#VALUE!</v>
      </c>
      <c r="K377" s="282" t="str">
        <v/>
      </c>
      <c r="L377" s="282" t="str">
        <v/>
      </c>
      <c r="M377" s="288" t="str" cm="1">
        <f t="array" ref="M377">IF($C377="","",_xlfn.XLOOKUP($C377&amp;M$21,#REF!&amp;#REF!,#REF!))</f>
        <v/>
      </c>
      <c r="N377" s="288" t="str" cm="1">
        <f t="array" ref="N377">IF($C377="","",_xlfn.XLOOKUP($C377&amp;N$21,#REF!&amp;#REF!,#REF!))</f>
        <v/>
      </c>
      <c r="O377" s="288" t="str" cm="1">
        <f t="array" ref="O377">IF($C377="","",_xlfn.XLOOKUP($C377&amp;O$21,#REF!&amp;#REF!,#REF!))</f>
        <v/>
      </c>
      <c r="P377" s="288" t="str" cm="1">
        <f t="array" ref="P377">IF($C377="","",_xlfn.XLOOKUP($C377&amp;P$21,#REF!&amp;#REF!,#REF!))</f>
        <v/>
      </c>
      <c r="Q377" s="288" t="str" cm="1">
        <f t="array" ref="Q377">IF($C377="","",_xlfn.XLOOKUP($C377&amp;Q$21,#REF!&amp;#REF!,#REF!))</f>
        <v/>
      </c>
      <c r="R377" s="288" t="str" cm="1">
        <f t="array" ref="R377">IF($C377="","",_xlfn.XLOOKUP($C377&amp;R$21,#REF!&amp;#REF!,#REF!))</f>
        <v/>
      </c>
      <c r="S377" s="288" t="str" cm="1">
        <f t="array" ref="S377">IF($C377="","",_xlfn.XLOOKUP($C377&amp;S$21,#REF!&amp;#REF!,#REF!))</f>
        <v/>
      </c>
      <c r="T377" s="288" t="str" cm="1">
        <f t="array" ref="T377">IF($C377="","",_xlfn.XLOOKUP($C377&amp;T$21,#REF!&amp;#REF!,#REF!))</f>
        <v/>
      </c>
      <c r="U377" s="600"/>
      <c r="V377" s="601"/>
      <c r="W377" s="308"/>
      <c r="X377" s="320" t="e">
        <f t="shared" si="48"/>
        <v>#VALUE!</v>
      </c>
      <c r="Y377" s="320" t="e">
        <f t="shared" si="49"/>
        <v>#VALUE!</v>
      </c>
      <c r="Z377" s="320" t="e">
        <f t="shared" si="50"/>
        <v>#VALUE!</v>
      </c>
      <c r="AA377" s="320" t="e">
        <f t="shared" si="51"/>
        <v>#VALUE!</v>
      </c>
      <c r="AB377" s="320" t="e">
        <f t="shared" si="52"/>
        <v>#VALUE!</v>
      </c>
      <c r="AC377" s="320" t="e">
        <f t="shared" si="53"/>
        <v>#VALUE!</v>
      </c>
    </row>
    <row r="378" spans="2:29" s="30" customFormat="1" ht="30" customHeight="1">
      <c r="B378" s="345">
        <v>357</v>
      </c>
      <c r="C378" s="302" t="str">
        <f t="array" ref="C378">IF('GRR Data'!C361="","",'GRR Data'!C361)</f>
        <v/>
      </c>
      <c r="D378" s="302" t="str">
        <f t="array" ref="D378">IF('GRR Data'!D361="","",'GRR Data'!D361)</f>
        <v/>
      </c>
      <c r="E378" s="300" t="str">
        <f t="array" ref="E378">IF('GRR Data'!G361="","",'GRR Data'!G361)</f>
        <v/>
      </c>
      <c r="F378" s="300" t="str">
        <f t="array" ref="F378">IF('GRR Data'!H361="","",'GRR Data'!H361)</f>
        <v/>
      </c>
      <c r="G378" s="300" t="str">
        <f t="array" ref="G378">IF('GRR Data'!K361="","",'GRR Data'!K361)</f>
        <v/>
      </c>
      <c r="H378" s="291" t="e">
        <v>#VALUE!</v>
      </c>
      <c r="I378" s="335" t="e">
        <v>#VALUE!</v>
      </c>
      <c r="J378" s="291" t="e">
        <v>#VALUE!</v>
      </c>
      <c r="K378" s="282" t="str">
        <v/>
      </c>
      <c r="L378" s="282" t="str">
        <v/>
      </c>
      <c r="M378" s="288" t="str" cm="1">
        <f t="array" ref="M378">IF($C378="","",_xlfn.XLOOKUP($C378&amp;M$21,#REF!&amp;#REF!,#REF!))</f>
        <v/>
      </c>
      <c r="N378" s="288" t="str" cm="1">
        <f t="array" ref="N378">IF($C378="","",_xlfn.XLOOKUP($C378&amp;N$21,#REF!&amp;#REF!,#REF!))</f>
        <v/>
      </c>
      <c r="O378" s="288" t="str" cm="1">
        <f t="array" ref="O378">IF($C378="","",_xlfn.XLOOKUP($C378&amp;O$21,#REF!&amp;#REF!,#REF!))</f>
        <v/>
      </c>
      <c r="P378" s="288" t="str" cm="1">
        <f t="array" ref="P378">IF($C378="","",_xlfn.XLOOKUP($C378&amp;P$21,#REF!&amp;#REF!,#REF!))</f>
        <v/>
      </c>
      <c r="Q378" s="288" t="str" cm="1">
        <f t="array" ref="Q378">IF($C378="","",_xlfn.XLOOKUP($C378&amp;Q$21,#REF!&amp;#REF!,#REF!))</f>
        <v/>
      </c>
      <c r="R378" s="288" t="str" cm="1">
        <f t="array" ref="R378">IF($C378="","",_xlfn.XLOOKUP($C378&amp;R$21,#REF!&amp;#REF!,#REF!))</f>
        <v/>
      </c>
      <c r="S378" s="288" t="str" cm="1">
        <f t="array" ref="S378">IF($C378="","",_xlfn.XLOOKUP($C378&amp;S$21,#REF!&amp;#REF!,#REF!))</f>
        <v/>
      </c>
      <c r="T378" s="288" t="str" cm="1">
        <f t="array" ref="T378">IF($C378="","",_xlfn.XLOOKUP($C378&amp;T$21,#REF!&amp;#REF!,#REF!))</f>
        <v/>
      </c>
      <c r="U378" s="600"/>
      <c r="V378" s="601"/>
      <c r="W378" s="308"/>
      <c r="X378" s="320" t="e">
        <f t="shared" si="48"/>
        <v>#VALUE!</v>
      </c>
      <c r="Y378" s="320" t="e">
        <f t="shared" si="49"/>
        <v>#VALUE!</v>
      </c>
      <c r="Z378" s="320" t="e">
        <f t="shared" si="50"/>
        <v>#VALUE!</v>
      </c>
      <c r="AA378" s="320" t="e">
        <f t="shared" si="51"/>
        <v>#VALUE!</v>
      </c>
      <c r="AB378" s="320" t="e">
        <f t="shared" si="52"/>
        <v>#VALUE!</v>
      </c>
      <c r="AC378" s="320" t="e">
        <f t="shared" si="53"/>
        <v>#VALUE!</v>
      </c>
    </row>
    <row r="379" spans="2:29" s="30" customFormat="1" ht="30" customHeight="1">
      <c r="B379" s="345">
        <v>358</v>
      </c>
      <c r="C379" s="302" t="str">
        <f t="array" ref="C379">IF('GRR Data'!C362="","",'GRR Data'!C362)</f>
        <v/>
      </c>
      <c r="D379" s="302" t="str">
        <f t="array" ref="D379">IF('GRR Data'!D362="","",'GRR Data'!D362)</f>
        <v/>
      </c>
      <c r="E379" s="300" t="str">
        <f t="array" ref="E379">IF('GRR Data'!G362="","",'GRR Data'!G362)</f>
        <v/>
      </c>
      <c r="F379" s="300" t="str">
        <f t="array" ref="F379">IF('GRR Data'!H362="","",'GRR Data'!H362)</f>
        <v/>
      </c>
      <c r="G379" s="300" t="str">
        <f t="array" ref="G379">IF('GRR Data'!K362="","",'GRR Data'!K362)</f>
        <v/>
      </c>
      <c r="H379" s="291" t="e">
        <v>#VALUE!</v>
      </c>
      <c r="I379" s="335" t="e">
        <v>#VALUE!</v>
      </c>
      <c r="J379" s="291" t="e">
        <v>#VALUE!</v>
      </c>
      <c r="K379" s="282" t="str">
        <v/>
      </c>
      <c r="L379" s="282" t="str">
        <v/>
      </c>
      <c r="M379" s="288" t="str" cm="1">
        <f t="array" ref="M379">IF($C379="","",_xlfn.XLOOKUP($C379&amp;M$21,#REF!&amp;#REF!,#REF!))</f>
        <v/>
      </c>
      <c r="N379" s="288" t="str" cm="1">
        <f t="array" ref="N379">IF($C379="","",_xlfn.XLOOKUP($C379&amp;N$21,#REF!&amp;#REF!,#REF!))</f>
        <v/>
      </c>
      <c r="O379" s="288" t="str" cm="1">
        <f t="array" ref="O379">IF($C379="","",_xlfn.XLOOKUP($C379&amp;O$21,#REF!&amp;#REF!,#REF!))</f>
        <v/>
      </c>
      <c r="P379" s="288" t="str" cm="1">
        <f t="array" ref="P379">IF($C379="","",_xlfn.XLOOKUP($C379&amp;P$21,#REF!&amp;#REF!,#REF!))</f>
        <v/>
      </c>
      <c r="Q379" s="288" t="str" cm="1">
        <f t="array" ref="Q379">IF($C379="","",_xlfn.XLOOKUP($C379&amp;Q$21,#REF!&amp;#REF!,#REF!))</f>
        <v/>
      </c>
      <c r="R379" s="288" t="str" cm="1">
        <f t="array" ref="R379">IF($C379="","",_xlfn.XLOOKUP($C379&amp;R$21,#REF!&amp;#REF!,#REF!))</f>
        <v/>
      </c>
      <c r="S379" s="288" t="str" cm="1">
        <f t="array" ref="S379">IF($C379="","",_xlfn.XLOOKUP($C379&amp;S$21,#REF!&amp;#REF!,#REF!))</f>
        <v/>
      </c>
      <c r="T379" s="288" t="str" cm="1">
        <f t="array" ref="T379">IF($C379="","",_xlfn.XLOOKUP($C379&amp;T$21,#REF!&amp;#REF!,#REF!))</f>
        <v/>
      </c>
      <c r="U379" s="600"/>
      <c r="V379" s="601"/>
      <c r="W379" s="308"/>
      <c r="X379" s="320" t="e">
        <f t="shared" si="48"/>
        <v>#VALUE!</v>
      </c>
      <c r="Y379" s="320" t="e">
        <f t="shared" si="49"/>
        <v>#VALUE!</v>
      </c>
      <c r="Z379" s="320" t="e">
        <f t="shared" si="50"/>
        <v>#VALUE!</v>
      </c>
      <c r="AA379" s="320" t="e">
        <f t="shared" si="51"/>
        <v>#VALUE!</v>
      </c>
      <c r="AB379" s="320" t="e">
        <f t="shared" si="52"/>
        <v>#VALUE!</v>
      </c>
      <c r="AC379" s="320" t="e">
        <f t="shared" si="53"/>
        <v>#VALUE!</v>
      </c>
    </row>
    <row r="380" spans="2:29" s="30" customFormat="1" ht="30" customHeight="1">
      <c r="B380" s="345">
        <v>359</v>
      </c>
      <c r="C380" s="302" t="str">
        <f t="array" ref="C380">IF('GRR Data'!C363="","",'GRR Data'!C363)</f>
        <v/>
      </c>
      <c r="D380" s="302" t="str">
        <f t="array" ref="D380">IF('GRR Data'!D363="","",'GRR Data'!D363)</f>
        <v/>
      </c>
      <c r="E380" s="300" t="str">
        <f t="array" ref="E380">IF('GRR Data'!G363="","",'GRR Data'!G363)</f>
        <v/>
      </c>
      <c r="F380" s="300" t="str">
        <f t="array" ref="F380">IF('GRR Data'!H363="","",'GRR Data'!H363)</f>
        <v/>
      </c>
      <c r="G380" s="300" t="str">
        <f t="array" ref="G380">IF('GRR Data'!K363="","",'GRR Data'!K363)</f>
        <v/>
      </c>
      <c r="H380" s="291" t="e">
        <v>#VALUE!</v>
      </c>
      <c r="I380" s="335" t="e">
        <v>#VALUE!</v>
      </c>
      <c r="J380" s="291" t="e">
        <v>#VALUE!</v>
      </c>
      <c r="K380" s="282" t="str">
        <v/>
      </c>
      <c r="L380" s="282" t="str">
        <v/>
      </c>
      <c r="M380" s="288" t="str" cm="1">
        <f t="array" ref="M380">IF($C380="","",_xlfn.XLOOKUP($C380&amp;M$21,#REF!&amp;#REF!,#REF!))</f>
        <v/>
      </c>
      <c r="N380" s="288" t="str" cm="1">
        <f t="array" ref="N380">IF($C380="","",_xlfn.XLOOKUP($C380&amp;N$21,#REF!&amp;#REF!,#REF!))</f>
        <v/>
      </c>
      <c r="O380" s="288" t="str" cm="1">
        <f t="array" ref="O380">IF($C380="","",_xlfn.XLOOKUP($C380&amp;O$21,#REF!&amp;#REF!,#REF!))</f>
        <v/>
      </c>
      <c r="P380" s="288" t="str" cm="1">
        <f t="array" ref="P380">IF($C380="","",_xlfn.XLOOKUP($C380&amp;P$21,#REF!&amp;#REF!,#REF!))</f>
        <v/>
      </c>
      <c r="Q380" s="288" t="str" cm="1">
        <f t="array" ref="Q380">IF($C380="","",_xlfn.XLOOKUP($C380&amp;Q$21,#REF!&amp;#REF!,#REF!))</f>
        <v/>
      </c>
      <c r="R380" s="288" t="str" cm="1">
        <f t="array" ref="R380">IF($C380="","",_xlfn.XLOOKUP($C380&amp;R$21,#REF!&amp;#REF!,#REF!))</f>
        <v/>
      </c>
      <c r="S380" s="288" t="str" cm="1">
        <f t="array" ref="S380">IF($C380="","",_xlfn.XLOOKUP($C380&amp;S$21,#REF!&amp;#REF!,#REF!))</f>
        <v/>
      </c>
      <c r="T380" s="288" t="str" cm="1">
        <f t="array" ref="T380">IF($C380="","",_xlfn.XLOOKUP($C380&amp;T$21,#REF!&amp;#REF!,#REF!))</f>
        <v/>
      </c>
      <c r="U380" s="600"/>
      <c r="V380" s="601"/>
      <c r="W380" s="308"/>
      <c r="X380" s="320" t="e">
        <f t="shared" si="48"/>
        <v>#VALUE!</v>
      </c>
      <c r="Y380" s="320" t="e">
        <f t="shared" si="49"/>
        <v>#VALUE!</v>
      </c>
      <c r="Z380" s="320" t="e">
        <f t="shared" si="50"/>
        <v>#VALUE!</v>
      </c>
      <c r="AA380" s="320" t="e">
        <f t="shared" si="51"/>
        <v>#VALUE!</v>
      </c>
      <c r="AB380" s="320" t="e">
        <f t="shared" si="52"/>
        <v>#VALUE!</v>
      </c>
      <c r="AC380" s="320" t="e">
        <f t="shared" si="53"/>
        <v>#VALUE!</v>
      </c>
    </row>
    <row r="381" spans="2:29" s="30" customFormat="1" ht="30" customHeight="1">
      <c r="B381" s="345">
        <v>360</v>
      </c>
      <c r="C381" s="302" t="str">
        <f t="array" ref="C381">IF('GRR Data'!C364="","",'GRR Data'!C364)</f>
        <v/>
      </c>
      <c r="D381" s="302" t="str">
        <f t="array" ref="D381">IF('GRR Data'!D364="","",'GRR Data'!D364)</f>
        <v/>
      </c>
      <c r="E381" s="300" t="str">
        <f t="array" ref="E381">IF('GRR Data'!G364="","",'GRR Data'!G364)</f>
        <v/>
      </c>
      <c r="F381" s="300" t="str">
        <f t="array" ref="F381">IF('GRR Data'!H364="","",'GRR Data'!H364)</f>
        <v/>
      </c>
      <c r="G381" s="300" t="str">
        <f t="array" ref="G381">IF('GRR Data'!K364="","",'GRR Data'!K364)</f>
        <v/>
      </c>
      <c r="H381" s="291" t="e">
        <v>#VALUE!</v>
      </c>
      <c r="I381" s="335" t="e">
        <v>#VALUE!</v>
      </c>
      <c r="J381" s="291" t="e">
        <v>#VALUE!</v>
      </c>
      <c r="K381" s="282" t="str">
        <v/>
      </c>
      <c r="L381" s="282" t="str">
        <v/>
      </c>
      <c r="M381" s="288" t="str" cm="1">
        <f t="array" ref="M381">IF($C381="","",_xlfn.XLOOKUP($C381&amp;M$21,#REF!&amp;#REF!,#REF!))</f>
        <v/>
      </c>
      <c r="N381" s="288" t="str" cm="1">
        <f t="array" ref="N381">IF($C381="","",_xlfn.XLOOKUP($C381&amp;N$21,#REF!&amp;#REF!,#REF!))</f>
        <v/>
      </c>
      <c r="O381" s="288" t="str" cm="1">
        <f t="array" ref="O381">IF($C381="","",_xlfn.XLOOKUP($C381&amp;O$21,#REF!&amp;#REF!,#REF!))</f>
        <v/>
      </c>
      <c r="P381" s="288" t="str" cm="1">
        <f t="array" ref="P381">IF($C381="","",_xlfn.XLOOKUP($C381&amp;P$21,#REF!&amp;#REF!,#REF!))</f>
        <v/>
      </c>
      <c r="Q381" s="288" t="str" cm="1">
        <f t="array" ref="Q381">IF($C381="","",_xlfn.XLOOKUP($C381&amp;Q$21,#REF!&amp;#REF!,#REF!))</f>
        <v/>
      </c>
      <c r="R381" s="288" t="str" cm="1">
        <f t="array" ref="R381">IF($C381="","",_xlfn.XLOOKUP($C381&amp;R$21,#REF!&amp;#REF!,#REF!))</f>
        <v/>
      </c>
      <c r="S381" s="288" t="str" cm="1">
        <f t="array" ref="S381">IF($C381="","",_xlfn.XLOOKUP($C381&amp;S$21,#REF!&amp;#REF!,#REF!))</f>
        <v/>
      </c>
      <c r="T381" s="288" t="str" cm="1">
        <f t="array" ref="T381">IF($C381="","",_xlfn.XLOOKUP($C381&amp;T$21,#REF!&amp;#REF!,#REF!))</f>
        <v/>
      </c>
      <c r="U381" s="600"/>
      <c r="V381" s="601"/>
      <c r="W381" s="308"/>
      <c r="X381" s="320" t="e">
        <f t="shared" si="48"/>
        <v>#VALUE!</v>
      </c>
      <c r="Y381" s="320" t="e">
        <f t="shared" si="49"/>
        <v>#VALUE!</v>
      </c>
      <c r="Z381" s="320" t="e">
        <f t="shared" si="50"/>
        <v>#VALUE!</v>
      </c>
      <c r="AA381" s="320" t="e">
        <f t="shared" si="51"/>
        <v>#VALUE!</v>
      </c>
      <c r="AB381" s="320" t="e">
        <f t="shared" si="52"/>
        <v>#VALUE!</v>
      </c>
      <c r="AC381" s="320" t="e">
        <f t="shared" si="53"/>
        <v>#VALUE!</v>
      </c>
    </row>
    <row r="382" spans="2:29" s="30" customFormat="1" ht="30" customHeight="1">
      <c r="B382" s="345">
        <v>361</v>
      </c>
      <c r="C382" s="302" t="str">
        <f t="array" ref="C382">IF('GRR Data'!C365="","",'GRR Data'!C365)</f>
        <v/>
      </c>
      <c r="D382" s="302" t="str">
        <f t="array" ref="D382">IF('GRR Data'!D365="","",'GRR Data'!D365)</f>
        <v/>
      </c>
      <c r="E382" s="300" t="str">
        <f t="array" ref="E382">IF('GRR Data'!G365="","",'GRR Data'!G365)</f>
        <v/>
      </c>
      <c r="F382" s="300" t="str">
        <f t="array" ref="F382">IF('GRR Data'!H365="","",'GRR Data'!H365)</f>
        <v/>
      </c>
      <c r="G382" s="300" t="str">
        <f t="array" ref="G382">IF('GRR Data'!K365="","",'GRR Data'!K365)</f>
        <v/>
      </c>
      <c r="H382" s="291" t="e">
        <v>#VALUE!</v>
      </c>
      <c r="I382" s="335" t="e">
        <v>#VALUE!</v>
      </c>
      <c r="J382" s="291" t="e">
        <v>#VALUE!</v>
      </c>
      <c r="K382" s="282" t="str">
        <v/>
      </c>
      <c r="L382" s="282" t="str">
        <v/>
      </c>
      <c r="M382" s="288" t="str" cm="1">
        <f t="array" ref="M382">IF($C382="","",_xlfn.XLOOKUP($C382&amp;M$21,#REF!&amp;#REF!,#REF!))</f>
        <v/>
      </c>
      <c r="N382" s="288" t="str" cm="1">
        <f t="array" ref="N382">IF($C382="","",_xlfn.XLOOKUP($C382&amp;N$21,#REF!&amp;#REF!,#REF!))</f>
        <v/>
      </c>
      <c r="O382" s="288" t="str" cm="1">
        <f t="array" ref="O382">IF($C382="","",_xlfn.XLOOKUP($C382&amp;O$21,#REF!&amp;#REF!,#REF!))</f>
        <v/>
      </c>
      <c r="P382" s="288" t="str" cm="1">
        <f t="array" ref="P382">IF($C382="","",_xlfn.XLOOKUP($C382&amp;P$21,#REF!&amp;#REF!,#REF!))</f>
        <v/>
      </c>
      <c r="Q382" s="288" t="str" cm="1">
        <f t="array" ref="Q382">IF($C382="","",_xlfn.XLOOKUP($C382&amp;Q$21,#REF!&amp;#REF!,#REF!))</f>
        <v/>
      </c>
      <c r="R382" s="288" t="str" cm="1">
        <f t="array" ref="R382">IF($C382="","",_xlfn.XLOOKUP($C382&amp;R$21,#REF!&amp;#REF!,#REF!))</f>
        <v/>
      </c>
      <c r="S382" s="288" t="str" cm="1">
        <f t="array" ref="S382">IF($C382="","",_xlfn.XLOOKUP($C382&amp;S$21,#REF!&amp;#REF!,#REF!))</f>
        <v/>
      </c>
      <c r="T382" s="288" t="str" cm="1">
        <f t="array" ref="T382">IF($C382="","",_xlfn.XLOOKUP($C382&amp;T$21,#REF!&amp;#REF!,#REF!))</f>
        <v/>
      </c>
      <c r="U382" s="600"/>
      <c r="V382" s="601"/>
      <c r="W382" s="308"/>
      <c r="X382" s="320" t="e">
        <f t="shared" si="48"/>
        <v>#VALUE!</v>
      </c>
      <c r="Y382" s="320" t="e">
        <f t="shared" si="49"/>
        <v>#VALUE!</v>
      </c>
      <c r="Z382" s="320" t="e">
        <f t="shared" si="50"/>
        <v>#VALUE!</v>
      </c>
      <c r="AA382" s="320" t="e">
        <f t="shared" si="51"/>
        <v>#VALUE!</v>
      </c>
      <c r="AB382" s="320" t="e">
        <f t="shared" si="52"/>
        <v>#VALUE!</v>
      </c>
      <c r="AC382" s="320" t="e">
        <f t="shared" si="53"/>
        <v>#VALUE!</v>
      </c>
    </row>
    <row r="383" spans="2:29" s="30" customFormat="1" ht="30" customHeight="1">
      <c r="B383" s="345">
        <v>362</v>
      </c>
      <c r="C383" s="302" t="str">
        <f t="array" ref="C383">IF('GRR Data'!C366="","",'GRR Data'!C366)</f>
        <v/>
      </c>
      <c r="D383" s="302" t="str">
        <f t="array" ref="D383">IF('GRR Data'!D366="","",'GRR Data'!D366)</f>
        <v/>
      </c>
      <c r="E383" s="300" t="str">
        <f t="array" ref="E383">IF('GRR Data'!G366="","",'GRR Data'!G366)</f>
        <v/>
      </c>
      <c r="F383" s="300" t="str">
        <f t="array" ref="F383">IF('GRR Data'!H366="","",'GRR Data'!H366)</f>
        <v/>
      </c>
      <c r="G383" s="300" t="str">
        <f t="array" ref="G383">IF('GRR Data'!K366="","",'GRR Data'!K366)</f>
        <v/>
      </c>
      <c r="H383" s="291" t="e">
        <v>#VALUE!</v>
      </c>
      <c r="I383" s="335" t="e">
        <v>#VALUE!</v>
      </c>
      <c r="J383" s="291" t="e">
        <v>#VALUE!</v>
      </c>
      <c r="K383" s="282" t="str">
        <v/>
      </c>
      <c r="L383" s="282" t="str">
        <v/>
      </c>
      <c r="M383" s="288" t="str" cm="1">
        <f t="array" ref="M383">IF($C383="","",_xlfn.XLOOKUP($C383&amp;M$21,#REF!&amp;#REF!,#REF!))</f>
        <v/>
      </c>
      <c r="N383" s="288" t="str" cm="1">
        <f t="array" ref="N383">IF($C383="","",_xlfn.XLOOKUP($C383&amp;N$21,#REF!&amp;#REF!,#REF!))</f>
        <v/>
      </c>
      <c r="O383" s="288" t="str" cm="1">
        <f t="array" ref="O383">IF($C383="","",_xlfn.XLOOKUP($C383&amp;O$21,#REF!&amp;#REF!,#REF!))</f>
        <v/>
      </c>
      <c r="P383" s="288" t="str" cm="1">
        <f t="array" ref="P383">IF($C383="","",_xlfn.XLOOKUP($C383&amp;P$21,#REF!&amp;#REF!,#REF!))</f>
        <v/>
      </c>
      <c r="Q383" s="288" t="str" cm="1">
        <f t="array" ref="Q383">IF($C383="","",_xlfn.XLOOKUP($C383&amp;Q$21,#REF!&amp;#REF!,#REF!))</f>
        <v/>
      </c>
      <c r="R383" s="288" t="str" cm="1">
        <f t="array" ref="R383">IF($C383="","",_xlfn.XLOOKUP($C383&amp;R$21,#REF!&amp;#REF!,#REF!))</f>
        <v/>
      </c>
      <c r="S383" s="288" t="str" cm="1">
        <f t="array" ref="S383">IF($C383="","",_xlfn.XLOOKUP($C383&amp;S$21,#REF!&amp;#REF!,#REF!))</f>
        <v/>
      </c>
      <c r="T383" s="288" t="str" cm="1">
        <f t="array" ref="T383">IF($C383="","",_xlfn.XLOOKUP($C383&amp;T$21,#REF!&amp;#REF!,#REF!))</f>
        <v/>
      </c>
      <c r="U383" s="600"/>
      <c r="V383" s="601"/>
      <c r="W383" s="308"/>
      <c r="X383" s="320" t="e">
        <f t="shared" si="48"/>
        <v>#VALUE!</v>
      </c>
      <c r="Y383" s="320" t="e">
        <f t="shared" si="49"/>
        <v>#VALUE!</v>
      </c>
      <c r="Z383" s="320" t="e">
        <f t="shared" si="50"/>
        <v>#VALUE!</v>
      </c>
      <c r="AA383" s="320" t="e">
        <f t="shared" si="51"/>
        <v>#VALUE!</v>
      </c>
      <c r="AB383" s="320" t="e">
        <f t="shared" si="52"/>
        <v>#VALUE!</v>
      </c>
      <c r="AC383" s="320" t="e">
        <f t="shared" si="53"/>
        <v>#VALUE!</v>
      </c>
    </row>
    <row r="384" spans="2:29" s="30" customFormat="1" ht="30" customHeight="1">
      <c r="B384" s="345">
        <v>363</v>
      </c>
      <c r="C384" s="302" t="str">
        <f t="array" ref="C384">IF('GRR Data'!C367="","",'GRR Data'!C367)</f>
        <v/>
      </c>
      <c r="D384" s="302" t="str">
        <f t="array" ref="D384">IF('GRR Data'!D367="","",'GRR Data'!D367)</f>
        <v/>
      </c>
      <c r="E384" s="300" t="str">
        <f t="array" ref="E384">IF('GRR Data'!G367="","",'GRR Data'!G367)</f>
        <v/>
      </c>
      <c r="F384" s="300" t="str">
        <f t="array" ref="F384">IF('GRR Data'!H367="","",'GRR Data'!H367)</f>
        <v/>
      </c>
      <c r="G384" s="300" t="str">
        <f t="array" ref="G384">IF('GRR Data'!K367="","",'GRR Data'!K367)</f>
        <v/>
      </c>
      <c r="H384" s="291" t="e">
        <v>#VALUE!</v>
      </c>
      <c r="I384" s="335" t="e">
        <v>#VALUE!</v>
      </c>
      <c r="J384" s="291" t="e">
        <v>#VALUE!</v>
      </c>
      <c r="K384" s="282" t="str">
        <v/>
      </c>
      <c r="L384" s="282" t="str">
        <v/>
      </c>
      <c r="M384" s="288" t="str" cm="1">
        <f t="array" ref="M384">IF($C384="","",_xlfn.XLOOKUP($C384&amp;M$21,#REF!&amp;#REF!,#REF!))</f>
        <v/>
      </c>
      <c r="N384" s="288" t="str" cm="1">
        <f t="array" ref="N384">IF($C384="","",_xlfn.XLOOKUP($C384&amp;N$21,#REF!&amp;#REF!,#REF!))</f>
        <v/>
      </c>
      <c r="O384" s="288" t="str" cm="1">
        <f t="array" ref="O384">IF($C384="","",_xlfn.XLOOKUP($C384&amp;O$21,#REF!&amp;#REF!,#REF!))</f>
        <v/>
      </c>
      <c r="P384" s="288" t="str" cm="1">
        <f t="array" ref="P384">IF($C384="","",_xlfn.XLOOKUP($C384&amp;P$21,#REF!&amp;#REF!,#REF!))</f>
        <v/>
      </c>
      <c r="Q384" s="288" t="str" cm="1">
        <f t="array" ref="Q384">IF($C384="","",_xlfn.XLOOKUP($C384&amp;Q$21,#REF!&amp;#REF!,#REF!))</f>
        <v/>
      </c>
      <c r="R384" s="288" t="str" cm="1">
        <f t="array" ref="R384">IF($C384="","",_xlfn.XLOOKUP($C384&amp;R$21,#REF!&amp;#REF!,#REF!))</f>
        <v/>
      </c>
      <c r="S384" s="288" t="str" cm="1">
        <f t="array" ref="S384">IF($C384="","",_xlfn.XLOOKUP($C384&amp;S$21,#REF!&amp;#REF!,#REF!))</f>
        <v/>
      </c>
      <c r="T384" s="288" t="str" cm="1">
        <f t="array" ref="T384">IF($C384="","",_xlfn.XLOOKUP($C384&amp;T$21,#REF!&amp;#REF!,#REF!))</f>
        <v/>
      </c>
      <c r="U384" s="600"/>
      <c r="V384" s="601"/>
      <c r="W384" s="308"/>
      <c r="X384" s="320" t="e">
        <f t="shared" si="48"/>
        <v>#VALUE!</v>
      </c>
      <c r="Y384" s="320" t="e">
        <f t="shared" si="49"/>
        <v>#VALUE!</v>
      </c>
      <c r="Z384" s="320" t="e">
        <f t="shared" si="50"/>
        <v>#VALUE!</v>
      </c>
      <c r="AA384" s="320" t="e">
        <f t="shared" si="51"/>
        <v>#VALUE!</v>
      </c>
      <c r="AB384" s="320" t="e">
        <f t="shared" si="52"/>
        <v>#VALUE!</v>
      </c>
      <c r="AC384" s="320" t="e">
        <f t="shared" si="53"/>
        <v>#VALUE!</v>
      </c>
    </row>
    <row r="385" spans="2:29" s="30" customFormat="1" ht="30" customHeight="1">
      <c r="B385" s="345">
        <v>364</v>
      </c>
      <c r="C385" s="302" t="str">
        <f t="array" ref="C385">IF('GRR Data'!C368="","",'GRR Data'!C368)</f>
        <v/>
      </c>
      <c r="D385" s="302" t="str">
        <f t="array" ref="D385">IF('GRR Data'!D368="","",'GRR Data'!D368)</f>
        <v/>
      </c>
      <c r="E385" s="300" t="str">
        <f t="array" ref="E385">IF('GRR Data'!G368="","",'GRR Data'!G368)</f>
        <v/>
      </c>
      <c r="F385" s="300" t="str">
        <f t="array" ref="F385">IF('GRR Data'!H368="","",'GRR Data'!H368)</f>
        <v/>
      </c>
      <c r="G385" s="300" t="str">
        <f t="array" ref="G385">IF('GRR Data'!K368="","",'GRR Data'!K368)</f>
        <v/>
      </c>
      <c r="H385" s="291" t="e">
        <v>#VALUE!</v>
      </c>
      <c r="I385" s="335" t="e">
        <v>#VALUE!</v>
      </c>
      <c r="J385" s="291" t="e">
        <v>#VALUE!</v>
      </c>
      <c r="K385" s="282" t="str">
        <v/>
      </c>
      <c r="L385" s="282" t="str">
        <v/>
      </c>
      <c r="M385" s="288" t="str" cm="1">
        <f t="array" ref="M385">IF($C385="","",_xlfn.XLOOKUP($C385&amp;M$21,#REF!&amp;#REF!,#REF!))</f>
        <v/>
      </c>
      <c r="N385" s="288" t="str" cm="1">
        <f t="array" ref="N385">IF($C385="","",_xlfn.XLOOKUP($C385&amp;N$21,#REF!&amp;#REF!,#REF!))</f>
        <v/>
      </c>
      <c r="O385" s="288" t="str" cm="1">
        <f t="array" ref="O385">IF($C385="","",_xlfn.XLOOKUP($C385&amp;O$21,#REF!&amp;#REF!,#REF!))</f>
        <v/>
      </c>
      <c r="P385" s="288" t="str" cm="1">
        <f t="array" ref="P385">IF($C385="","",_xlfn.XLOOKUP($C385&amp;P$21,#REF!&amp;#REF!,#REF!))</f>
        <v/>
      </c>
      <c r="Q385" s="288" t="str" cm="1">
        <f t="array" ref="Q385">IF($C385="","",_xlfn.XLOOKUP($C385&amp;Q$21,#REF!&amp;#REF!,#REF!))</f>
        <v/>
      </c>
      <c r="R385" s="288" t="str" cm="1">
        <f t="array" ref="R385">IF($C385="","",_xlfn.XLOOKUP($C385&amp;R$21,#REF!&amp;#REF!,#REF!))</f>
        <v/>
      </c>
      <c r="S385" s="288" t="str" cm="1">
        <f t="array" ref="S385">IF($C385="","",_xlfn.XLOOKUP($C385&amp;S$21,#REF!&amp;#REF!,#REF!))</f>
        <v/>
      </c>
      <c r="T385" s="288" t="str" cm="1">
        <f t="array" ref="T385">IF($C385="","",_xlfn.XLOOKUP($C385&amp;T$21,#REF!&amp;#REF!,#REF!))</f>
        <v/>
      </c>
      <c r="U385" s="600"/>
      <c r="V385" s="601"/>
      <c r="W385" s="308"/>
      <c r="X385" s="320" t="e">
        <f t="shared" si="48"/>
        <v>#VALUE!</v>
      </c>
      <c r="Y385" s="320" t="e">
        <f t="shared" si="49"/>
        <v>#VALUE!</v>
      </c>
      <c r="Z385" s="320" t="e">
        <f t="shared" si="50"/>
        <v>#VALUE!</v>
      </c>
      <c r="AA385" s="320" t="e">
        <f t="shared" si="51"/>
        <v>#VALUE!</v>
      </c>
      <c r="AB385" s="320" t="e">
        <f t="shared" si="52"/>
        <v>#VALUE!</v>
      </c>
      <c r="AC385" s="320" t="e">
        <f t="shared" si="53"/>
        <v>#VALUE!</v>
      </c>
    </row>
    <row r="386" spans="2:29" s="30" customFormat="1" ht="30" customHeight="1">
      <c r="B386" s="345">
        <v>365</v>
      </c>
      <c r="C386" s="302" t="str">
        <f t="array" ref="C386">IF('GRR Data'!C369="","",'GRR Data'!C369)</f>
        <v/>
      </c>
      <c r="D386" s="302" t="str">
        <f t="array" ref="D386">IF('GRR Data'!D369="","",'GRR Data'!D369)</f>
        <v/>
      </c>
      <c r="E386" s="300" t="str">
        <f t="array" ref="E386">IF('GRR Data'!G369="","",'GRR Data'!G369)</f>
        <v/>
      </c>
      <c r="F386" s="300" t="str">
        <f t="array" ref="F386">IF('GRR Data'!H369="","",'GRR Data'!H369)</f>
        <v/>
      </c>
      <c r="G386" s="300" t="str">
        <f t="array" ref="G386">IF('GRR Data'!K369="","",'GRR Data'!K369)</f>
        <v/>
      </c>
      <c r="H386" s="291" t="e">
        <v>#VALUE!</v>
      </c>
      <c r="I386" s="335" t="e">
        <v>#VALUE!</v>
      </c>
      <c r="J386" s="291" t="e">
        <v>#VALUE!</v>
      </c>
      <c r="K386" s="282" t="str">
        <v/>
      </c>
      <c r="L386" s="282" t="str">
        <v/>
      </c>
      <c r="M386" s="288" t="str" cm="1">
        <f t="array" ref="M386">IF($C386="","",_xlfn.XLOOKUP($C386&amp;M$21,#REF!&amp;#REF!,#REF!))</f>
        <v/>
      </c>
      <c r="N386" s="288" t="str" cm="1">
        <f t="array" ref="N386">IF($C386="","",_xlfn.XLOOKUP($C386&amp;N$21,#REF!&amp;#REF!,#REF!))</f>
        <v/>
      </c>
      <c r="O386" s="288" t="str" cm="1">
        <f t="array" ref="O386">IF($C386="","",_xlfn.XLOOKUP($C386&amp;O$21,#REF!&amp;#REF!,#REF!))</f>
        <v/>
      </c>
      <c r="P386" s="288" t="str" cm="1">
        <f t="array" ref="P386">IF($C386="","",_xlfn.XLOOKUP($C386&amp;P$21,#REF!&amp;#REF!,#REF!))</f>
        <v/>
      </c>
      <c r="Q386" s="288" t="str" cm="1">
        <f t="array" ref="Q386">IF($C386="","",_xlfn.XLOOKUP($C386&amp;Q$21,#REF!&amp;#REF!,#REF!))</f>
        <v/>
      </c>
      <c r="R386" s="288" t="str" cm="1">
        <f t="array" ref="R386">IF($C386="","",_xlfn.XLOOKUP($C386&amp;R$21,#REF!&amp;#REF!,#REF!))</f>
        <v/>
      </c>
      <c r="S386" s="288" t="str" cm="1">
        <f t="array" ref="S386">IF($C386="","",_xlfn.XLOOKUP($C386&amp;S$21,#REF!&amp;#REF!,#REF!))</f>
        <v/>
      </c>
      <c r="T386" s="288" t="str" cm="1">
        <f t="array" ref="T386">IF($C386="","",_xlfn.XLOOKUP($C386&amp;T$21,#REF!&amp;#REF!,#REF!))</f>
        <v/>
      </c>
      <c r="U386" s="600"/>
      <c r="V386" s="601"/>
      <c r="W386" s="308"/>
      <c r="X386" s="320" t="e">
        <f t="shared" si="48"/>
        <v>#VALUE!</v>
      </c>
      <c r="Y386" s="320" t="e">
        <f t="shared" si="49"/>
        <v>#VALUE!</v>
      </c>
      <c r="Z386" s="320" t="e">
        <f t="shared" si="50"/>
        <v>#VALUE!</v>
      </c>
      <c r="AA386" s="320" t="e">
        <f t="shared" si="51"/>
        <v>#VALUE!</v>
      </c>
      <c r="AB386" s="320" t="e">
        <f t="shared" si="52"/>
        <v>#VALUE!</v>
      </c>
      <c r="AC386" s="320" t="e">
        <f t="shared" si="53"/>
        <v>#VALUE!</v>
      </c>
    </row>
    <row r="387" spans="2:29" s="30" customFormat="1" ht="30" customHeight="1">
      <c r="B387" s="345">
        <v>366</v>
      </c>
      <c r="C387" s="302" t="str">
        <f t="array" ref="C387">IF('GRR Data'!C370="","",'GRR Data'!C370)</f>
        <v/>
      </c>
      <c r="D387" s="302" t="str">
        <f t="array" ref="D387">IF('GRR Data'!D370="","",'GRR Data'!D370)</f>
        <v/>
      </c>
      <c r="E387" s="300" t="str">
        <f t="array" ref="E387">IF('GRR Data'!G370="","",'GRR Data'!G370)</f>
        <v/>
      </c>
      <c r="F387" s="300" t="str">
        <f t="array" ref="F387">IF('GRR Data'!H370="","",'GRR Data'!H370)</f>
        <v/>
      </c>
      <c r="G387" s="300" t="str">
        <f t="array" ref="G387">IF('GRR Data'!K370="","",'GRR Data'!K370)</f>
        <v/>
      </c>
      <c r="H387" s="291" t="e">
        <v>#VALUE!</v>
      </c>
      <c r="I387" s="335" t="e">
        <v>#VALUE!</v>
      </c>
      <c r="J387" s="291" t="e">
        <v>#VALUE!</v>
      </c>
      <c r="K387" s="282" t="str">
        <v/>
      </c>
      <c r="L387" s="282" t="str">
        <v/>
      </c>
      <c r="M387" s="288" t="str" cm="1">
        <f t="array" ref="M387">IF($C387="","",_xlfn.XLOOKUP($C387&amp;M$21,#REF!&amp;#REF!,#REF!))</f>
        <v/>
      </c>
      <c r="N387" s="288" t="str" cm="1">
        <f t="array" ref="N387">IF($C387="","",_xlfn.XLOOKUP($C387&amp;N$21,#REF!&amp;#REF!,#REF!))</f>
        <v/>
      </c>
      <c r="O387" s="288" t="str" cm="1">
        <f t="array" ref="O387">IF($C387="","",_xlfn.XLOOKUP($C387&amp;O$21,#REF!&amp;#REF!,#REF!))</f>
        <v/>
      </c>
      <c r="P387" s="288" t="str" cm="1">
        <f t="array" ref="P387">IF($C387="","",_xlfn.XLOOKUP($C387&amp;P$21,#REF!&amp;#REF!,#REF!))</f>
        <v/>
      </c>
      <c r="Q387" s="288" t="str" cm="1">
        <f t="array" ref="Q387">IF($C387="","",_xlfn.XLOOKUP($C387&amp;Q$21,#REF!&amp;#REF!,#REF!))</f>
        <v/>
      </c>
      <c r="R387" s="288" t="str" cm="1">
        <f t="array" ref="R387">IF($C387="","",_xlfn.XLOOKUP($C387&amp;R$21,#REF!&amp;#REF!,#REF!))</f>
        <v/>
      </c>
      <c r="S387" s="288" t="str" cm="1">
        <f t="array" ref="S387">IF($C387="","",_xlfn.XLOOKUP($C387&amp;S$21,#REF!&amp;#REF!,#REF!))</f>
        <v/>
      </c>
      <c r="T387" s="288" t="str" cm="1">
        <f t="array" ref="T387">IF($C387="","",_xlfn.XLOOKUP($C387&amp;T$21,#REF!&amp;#REF!,#REF!))</f>
        <v/>
      </c>
      <c r="U387" s="600"/>
      <c r="V387" s="601"/>
      <c r="W387" s="308"/>
      <c r="X387" s="320" t="e">
        <f t="shared" si="48"/>
        <v>#VALUE!</v>
      </c>
      <c r="Y387" s="320" t="e">
        <f t="shared" si="49"/>
        <v>#VALUE!</v>
      </c>
      <c r="Z387" s="320" t="e">
        <f t="shared" si="50"/>
        <v>#VALUE!</v>
      </c>
      <c r="AA387" s="320" t="e">
        <f t="shared" si="51"/>
        <v>#VALUE!</v>
      </c>
      <c r="AB387" s="320" t="e">
        <f t="shared" si="52"/>
        <v>#VALUE!</v>
      </c>
      <c r="AC387" s="320" t="e">
        <f t="shared" si="53"/>
        <v>#VALUE!</v>
      </c>
    </row>
    <row r="388" spans="2:29" s="30" customFormat="1" ht="30" customHeight="1">
      <c r="B388" s="345">
        <v>367</v>
      </c>
      <c r="C388" s="302" t="str">
        <f t="array" ref="C388">IF('GRR Data'!C371="","",'GRR Data'!C371)</f>
        <v/>
      </c>
      <c r="D388" s="302" t="str">
        <f t="array" ref="D388">IF('GRR Data'!D371="","",'GRR Data'!D371)</f>
        <v/>
      </c>
      <c r="E388" s="300" t="str">
        <f t="array" ref="E388">IF('GRR Data'!G371="","",'GRR Data'!G371)</f>
        <v/>
      </c>
      <c r="F388" s="300" t="str">
        <f t="array" ref="F388">IF('GRR Data'!H371="","",'GRR Data'!H371)</f>
        <v/>
      </c>
      <c r="G388" s="300" t="str">
        <f t="array" ref="G388">IF('GRR Data'!K371="","",'GRR Data'!K371)</f>
        <v/>
      </c>
      <c r="H388" s="291" t="e">
        <v>#VALUE!</v>
      </c>
      <c r="I388" s="335" t="e">
        <v>#VALUE!</v>
      </c>
      <c r="J388" s="291" t="e">
        <v>#VALUE!</v>
      </c>
      <c r="K388" s="282" t="str">
        <v/>
      </c>
      <c r="L388" s="282" t="str">
        <v/>
      </c>
      <c r="M388" s="288" t="str" cm="1">
        <f t="array" ref="M388">IF($C388="","",_xlfn.XLOOKUP($C388&amp;M$21,#REF!&amp;#REF!,#REF!))</f>
        <v/>
      </c>
      <c r="N388" s="288" t="str" cm="1">
        <f t="array" ref="N388">IF($C388="","",_xlfn.XLOOKUP($C388&amp;N$21,#REF!&amp;#REF!,#REF!))</f>
        <v/>
      </c>
      <c r="O388" s="288" t="str" cm="1">
        <f t="array" ref="O388">IF($C388="","",_xlfn.XLOOKUP($C388&amp;O$21,#REF!&amp;#REF!,#REF!))</f>
        <v/>
      </c>
      <c r="P388" s="288" t="str" cm="1">
        <f t="array" ref="P388">IF($C388="","",_xlfn.XLOOKUP($C388&amp;P$21,#REF!&amp;#REF!,#REF!))</f>
        <v/>
      </c>
      <c r="Q388" s="288" t="str" cm="1">
        <f t="array" ref="Q388">IF($C388="","",_xlfn.XLOOKUP($C388&amp;Q$21,#REF!&amp;#REF!,#REF!))</f>
        <v/>
      </c>
      <c r="R388" s="288" t="str" cm="1">
        <f t="array" ref="R388">IF($C388="","",_xlfn.XLOOKUP($C388&amp;R$21,#REF!&amp;#REF!,#REF!))</f>
        <v/>
      </c>
      <c r="S388" s="288" t="str" cm="1">
        <f t="array" ref="S388">IF($C388="","",_xlfn.XLOOKUP($C388&amp;S$21,#REF!&amp;#REF!,#REF!))</f>
        <v/>
      </c>
      <c r="T388" s="288" t="str" cm="1">
        <f t="array" ref="T388">IF($C388="","",_xlfn.XLOOKUP($C388&amp;T$21,#REF!&amp;#REF!,#REF!))</f>
        <v/>
      </c>
      <c r="U388" s="600"/>
      <c r="V388" s="601"/>
      <c r="W388" s="308"/>
      <c r="X388" s="320" t="e">
        <f t="shared" si="48"/>
        <v>#VALUE!</v>
      </c>
      <c r="Y388" s="320" t="e">
        <f t="shared" si="49"/>
        <v>#VALUE!</v>
      </c>
      <c r="Z388" s="320" t="e">
        <f t="shared" si="50"/>
        <v>#VALUE!</v>
      </c>
      <c r="AA388" s="320" t="e">
        <f t="shared" si="51"/>
        <v>#VALUE!</v>
      </c>
      <c r="AB388" s="320" t="e">
        <f t="shared" si="52"/>
        <v>#VALUE!</v>
      </c>
      <c r="AC388" s="320" t="e">
        <f t="shared" si="53"/>
        <v>#VALUE!</v>
      </c>
    </row>
    <row r="389" spans="2:29" s="30" customFormat="1" ht="30" customHeight="1">
      <c r="B389" s="345">
        <v>368</v>
      </c>
      <c r="C389" s="302" t="str">
        <f t="array" ref="C389">IF('GRR Data'!C372="","",'GRR Data'!C372)</f>
        <v/>
      </c>
      <c r="D389" s="302" t="str">
        <f t="array" ref="D389">IF('GRR Data'!D372="","",'GRR Data'!D372)</f>
        <v/>
      </c>
      <c r="E389" s="300" t="str">
        <f t="array" ref="E389">IF('GRR Data'!G372="","",'GRR Data'!G372)</f>
        <v/>
      </c>
      <c r="F389" s="300" t="str">
        <f t="array" ref="F389">IF('GRR Data'!H372="","",'GRR Data'!H372)</f>
        <v/>
      </c>
      <c r="G389" s="300" t="str">
        <f t="array" ref="G389">IF('GRR Data'!K372="","",'GRR Data'!K372)</f>
        <v/>
      </c>
      <c r="H389" s="291" t="e">
        <v>#VALUE!</v>
      </c>
      <c r="I389" s="335" t="e">
        <v>#VALUE!</v>
      </c>
      <c r="J389" s="291" t="e">
        <v>#VALUE!</v>
      </c>
      <c r="K389" s="282" t="str">
        <v/>
      </c>
      <c r="L389" s="282" t="str">
        <v/>
      </c>
      <c r="M389" s="288" t="str" cm="1">
        <f t="array" ref="M389">IF($C389="","",_xlfn.XLOOKUP($C389&amp;M$21,#REF!&amp;#REF!,#REF!))</f>
        <v/>
      </c>
      <c r="N389" s="288" t="str" cm="1">
        <f t="array" ref="N389">IF($C389="","",_xlfn.XLOOKUP($C389&amp;N$21,#REF!&amp;#REF!,#REF!))</f>
        <v/>
      </c>
      <c r="O389" s="288" t="str" cm="1">
        <f t="array" ref="O389">IF($C389="","",_xlfn.XLOOKUP($C389&amp;O$21,#REF!&amp;#REF!,#REF!))</f>
        <v/>
      </c>
      <c r="P389" s="288" t="str" cm="1">
        <f t="array" ref="P389">IF($C389="","",_xlfn.XLOOKUP($C389&amp;P$21,#REF!&amp;#REF!,#REF!))</f>
        <v/>
      </c>
      <c r="Q389" s="288" t="str" cm="1">
        <f t="array" ref="Q389">IF($C389="","",_xlfn.XLOOKUP($C389&amp;Q$21,#REF!&amp;#REF!,#REF!))</f>
        <v/>
      </c>
      <c r="R389" s="288" t="str" cm="1">
        <f t="array" ref="R389">IF($C389="","",_xlfn.XLOOKUP($C389&amp;R$21,#REF!&amp;#REF!,#REF!))</f>
        <v/>
      </c>
      <c r="S389" s="288" t="str" cm="1">
        <f t="array" ref="S389">IF($C389="","",_xlfn.XLOOKUP($C389&amp;S$21,#REF!&amp;#REF!,#REF!))</f>
        <v/>
      </c>
      <c r="T389" s="288" t="str" cm="1">
        <f t="array" ref="T389">IF($C389="","",_xlfn.XLOOKUP($C389&amp;T$21,#REF!&amp;#REF!,#REF!))</f>
        <v/>
      </c>
      <c r="U389" s="600"/>
      <c r="V389" s="601"/>
      <c r="W389" s="308"/>
      <c r="X389" s="320" t="e">
        <f t="shared" si="48"/>
        <v>#VALUE!</v>
      </c>
      <c r="Y389" s="320" t="e">
        <f t="shared" si="49"/>
        <v>#VALUE!</v>
      </c>
      <c r="Z389" s="320" t="e">
        <f t="shared" si="50"/>
        <v>#VALUE!</v>
      </c>
      <c r="AA389" s="320" t="e">
        <f t="shared" si="51"/>
        <v>#VALUE!</v>
      </c>
      <c r="AB389" s="320" t="e">
        <f t="shared" si="52"/>
        <v>#VALUE!</v>
      </c>
      <c r="AC389" s="320" t="e">
        <f t="shared" si="53"/>
        <v>#VALUE!</v>
      </c>
    </row>
    <row r="390" spans="2:29" s="30" customFormat="1" ht="30" customHeight="1">
      <c r="B390" s="345">
        <v>369</v>
      </c>
      <c r="C390" s="302" t="str">
        <f t="array" ref="C390">IF('GRR Data'!C373="","",'GRR Data'!C373)</f>
        <v/>
      </c>
      <c r="D390" s="302" t="str">
        <f t="array" ref="D390">IF('GRR Data'!D373="","",'GRR Data'!D373)</f>
        <v/>
      </c>
      <c r="E390" s="300" t="str">
        <f t="array" ref="E390">IF('GRR Data'!G373="","",'GRR Data'!G373)</f>
        <v/>
      </c>
      <c r="F390" s="300" t="str">
        <f t="array" ref="F390">IF('GRR Data'!H373="","",'GRR Data'!H373)</f>
        <v/>
      </c>
      <c r="G390" s="300" t="str">
        <f t="array" ref="G390">IF('GRR Data'!K373="","",'GRR Data'!K373)</f>
        <v/>
      </c>
      <c r="H390" s="291" t="e">
        <v>#VALUE!</v>
      </c>
      <c r="I390" s="335" t="e">
        <v>#VALUE!</v>
      </c>
      <c r="J390" s="291" t="e">
        <v>#VALUE!</v>
      </c>
      <c r="K390" s="282" t="str">
        <v/>
      </c>
      <c r="L390" s="282" t="str">
        <v/>
      </c>
      <c r="M390" s="288" t="str" cm="1">
        <f t="array" ref="M390">IF($C390="","",_xlfn.XLOOKUP($C390&amp;M$21,#REF!&amp;#REF!,#REF!))</f>
        <v/>
      </c>
      <c r="N390" s="288" t="str" cm="1">
        <f t="array" ref="N390">IF($C390="","",_xlfn.XLOOKUP($C390&amp;N$21,#REF!&amp;#REF!,#REF!))</f>
        <v/>
      </c>
      <c r="O390" s="288" t="str" cm="1">
        <f t="array" ref="O390">IF($C390="","",_xlfn.XLOOKUP($C390&amp;O$21,#REF!&amp;#REF!,#REF!))</f>
        <v/>
      </c>
      <c r="P390" s="288" t="str" cm="1">
        <f t="array" ref="P390">IF($C390="","",_xlfn.XLOOKUP($C390&amp;P$21,#REF!&amp;#REF!,#REF!))</f>
        <v/>
      </c>
      <c r="Q390" s="288" t="str" cm="1">
        <f t="array" ref="Q390">IF($C390="","",_xlfn.XLOOKUP($C390&amp;Q$21,#REF!&amp;#REF!,#REF!))</f>
        <v/>
      </c>
      <c r="R390" s="288" t="str" cm="1">
        <f t="array" ref="R390">IF($C390="","",_xlfn.XLOOKUP($C390&amp;R$21,#REF!&amp;#REF!,#REF!))</f>
        <v/>
      </c>
      <c r="S390" s="288" t="str" cm="1">
        <f t="array" ref="S390">IF($C390="","",_xlfn.XLOOKUP($C390&amp;S$21,#REF!&amp;#REF!,#REF!))</f>
        <v/>
      </c>
      <c r="T390" s="288" t="str" cm="1">
        <f t="array" ref="T390">IF($C390="","",_xlfn.XLOOKUP($C390&amp;T$21,#REF!&amp;#REF!,#REF!))</f>
        <v/>
      </c>
      <c r="U390" s="600"/>
      <c r="V390" s="601"/>
      <c r="W390" s="308"/>
      <c r="X390" s="320" t="e">
        <f t="shared" ref="X390:X453" si="54">IF(H390="","",(H390/$X$21)*(E390-F390))</f>
        <v>#VALUE!</v>
      </c>
      <c r="Y390" s="320" t="e">
        <f t="shared" ref="Y390:Y453" si="55">IF(H390="","",(H390/$Y$21)*(E390-F390))</f>
        <v>#VALUE!</v>
      </c>
      <c r="Z390" s="320" t="e">
        <f t="shared" ref="Z390:Z453" si="56">IF(H390="","",(H390/$Z$21)*(E390-F390))</f>
        <v>#VALUE!</v>
      </c>
      <c r="AA390" s="320" t="e">
        <f t="shared" ref="AA390:AA453" si="57">IF(X390="","",X390/2)</f>
        <v>#VALUE!</v>
      </c>
      <c r="AB390" s="320" t="e">
        <f t="shared" ref="AB390:AB453" si="58">IF(Y390="","",Y390/2)</f>
        <v>#VALUE!</v>
      </c>
      <c r="AC390" s="320" t="e">
        <f t="shared" ref="AC390:AC453" si="59">IF(Z390="","",Z390/2)</f>
        <v>#VALUE!</v>
      </c>
    </row>
    <row r="391" spans="2:29" s="30" customFormat="1" ht="30" customHeight="1">
      <c r="B391" s="345">
        <v>370</v>
      </c>
      <c r="C391" s="302" t="str">
        <f t="array" ref="C391">IF('GRR Data'!C374="","",'GRR Data'!C374)</f>
        <v/>
      </c>
      <c r="D391" s="302" t="str">
        <f t="array" ref="D391">IF('GRR Data'!D374="","",'GRR Data'!D374)</f>
        <v/>
      </c>
      <c r="E391" s="300" t="str">
        <f t="array" ref="E391">IF('GRR Data'!G374="","",'GRR Data'!G374)</f>
        <v/>
      </c>
      <c r="F391" s="300" t="str">
        <f t="array" ref="F391">IF('GRR Data'!H374="","",'GRR Data'!H374)</f>
        <v/>
      </c>
      <c r="G391" s="300" t="str">
        <f t="array" ref="G391">IF('GRR Data'!K374="","",'GRR Data'!K374)</f>
        <v/>
      </c>
      <c r="H391" s="291" t="e">
        <v>#VALUE!</v>
      </c>
      <c r="I391" s="335" t="e">
        <v>#VALUE!</v>
      </c>
      <c r="J391" s="291" t="e">
        <v>#VALUE!</v>
      </c>
      <c r="K391" s="282" t="str">
        <v/>
      </c>
      <c r="L391" s="282" t="str">
        <v/>
      </c>
      <c r="M391" s="288" t="str" cm="1">
        <f t="array" ref="M391">IF($C391="","",_xlfn.XLOOKUP($C391&amp;M$21,#REF!&amp;#REF!,#REF!))</f>
        <v/>
      </c>
      <c r="N391" s="288" t="str" cm="1">
        <f t="array" ref="N391">IF($C391="","",_xlfn.XLOOKUP($C391&amp;N$21,#REF!&amp;#REF!,#REF!))</f>
        <v/>
      </c>
      <c r="O391" s="288" t="str" cm="1">
        <f t="array" ref="O391">IF($C391="","",_xlfn.XLOOKUP($C391&amp;O$21,#REF!&amp;#REF!,#REF!))</f>
        <v/>
      </c>
      <c r="P391" s="288" t="str" cm="1">
        <f t="array" ref="P391">IF($C391="","",_xlfn.XLOOKUP($C391&amp;P$21,#REF!&amp;#REF!,#REF!))</f>
        <v/>
      </c>
      <c r="Q391" s="288" t="str" cm="1">
        <f t="array" ref="Q391">IF($C391="","",_xlfn.XLOOKUP($C391&amp;Q$21,#REF!&amp;#REF!,#REF!))</f>
        <v/>
      </c>
      <c r="R391" s="288" t="str" cm="1">
        <f t="array" ref="R391">IF($C391="","",_xlfn.XLOOKUP($C391&amp;R$21,#REF!&amp;#REF!,#REF!))</f>
        <v/>
      </c>
      <c r="S391" s="288" t="str" cm="1">
        <f t="array" ref="S391">IF($C391="","",_xlfn.XLOOKUP($C391&amp;S$21,#REF!&amp;#REF!,#REF!))</f>
        <v/>
      </c>
      <c r="T391" s="288" t="str" cm="1">
        <f t="array" ref="T391">IF($C391="","",_xlfn.XLOOKUP($C391&amp;T$21,#REF!&amp;#REF!,#REF!))</f>
        <v/>
      </c>
      <c r="U391" s="600"/>
      <c r="V391" s="601"/>
      <c r="W391" s="308"/>
      <c r="X391" s="320" t="e">
        <f t="shared" si="54"/>
        <v>#VALUE!</v>
      </c>
      <c r="Y391" s="320" t="e">
        <f t="shared" si="55"/>
        <v>#VALUE!</v>
      </c>
      <c r="Z391" s="320" t="e">
        <f t="shared" si="56"/>
        <v>#VALUE!</v>
      </c>
      <c r="AA391" s="320" t="e">
        <f t="shared" si="57"/>
        <v>#VALUE!</v>
      </c>
      <c r="AB391" s="320" t="e">
        <f t="shared" si="58"/>
        <v>#VALUE!</v>
      </c>
      <c r="AC391" s="320" t="e">
        <f t="shared" si="59"/>
        <v>#VALUE!</v>
      </c>
    </row>
    <row r="392" spans="2:29" s="30" customFormat="1" ht="30" customHeight="1">
      <c r="B392" s="345">
        <v>371</v>
      </c>
      <c r="C392" s="302" t="str">
        <f t="array" ref="C392">IF('GRR Data'!C375="","",'GRR Data'!C375)</f>
        <v/>
      </c>
      <c r="D392" s="302" t="str">
        <f t="array" ref="D392">IF('GRR Data'!D375="","",'GRR Data'!D375)</f>
        <v/>
      </c>
      <c r="E392" s="300" t="str">
        <f t="array" ref="E392">IF('GRR Data'!G375="","",'GRR Data'!G375)</f>
        <v/>
      </c>
      <c r="F392" s="300" t="str">
        <f t="array" ref="F392">IF('GRR Data'!H375="","",'GRR Data'!H375)</f>
        <v/>
      </c>
      <c r="G392" s="300" t="str">
        <f t="array" ref="G392">IF('GRR Data'!K375="","",'GRR Data'!K375)</f>
        <v/>
      </c>
      <c r="H392" s="291" t="e">
        <v>#VALUE!</v>
      </c>
      <c r="I392" s="335" t="e">
        <v>#VALUE!</v>
      </c>
      <c r="J392" s="291" t="e">
        <v>#VALUE!</v>
      </c>
      <c r="K392" s="282" t="str">
        <v/>
      </c>
      <c r="L392" s="282" t="str">
        <v/>
      </c>
      <c r="M392" s="288" t="str" cm="1">
        <f t="array" ref="M392">IF($C392="","",_xlfn.XLOOKUP($C392&amp;M$21,#REF!&amp;#REF!,#REF!))</f>
        <v/>
      </c>
      <c r="N392" s="288" t="str" cm="1">
        <f t="array" ref="N392">IF($C392="","",_xlfn.XLOOKUP($C392&amp;N$21,#REF!&amp;#REF!,#REF!))</f>
        <v/>
      </c>
      <c r="O392" s="288" t="str" cm="1">
        <f t="array" ref="O392">IF($C392="","",_xlfn.XLOOKUP($C392&amp;O$21,#REF!&amp;#REF!,#REF!))</f>
        <v/>
      </c>
      <c r="P392" s="288" t="str" cm="1">
        <f t="array" ref="P392">IF($C392="","",_xlfn.XLOOKUP($C392&amp;P$21,#REF!&amp;#REF!,#REF!))</f>
        <v/>
      </c>
      <c r="Q392" s="288" t="str" cm="1">
        <f t="array" ref="Q392">IF($C392="","",_xlfn.XLOOKUP($C392&amp;Q$21,#REF!&amp;#REF!,#REF!))</f>
        <v/>
      </c>
      <c r="R392" s="288" t="str" cm="1">
        <f t="array" ref="R392">IF($C392="","",_xlfn.XLOOKUP($C392&amp;R$21,#REF!&amp;#REF!,#REF!))</f>
        <v/>
      </c>
      <c r="S392" s="288" t="str" cm="1">
        <f t="array" ref="S392">IF($C392="","",_xlfn.XLOOKUP($C392&amp;S$21,#REF!&amp;#REF!,#REF!))</f>
        <v/>
      </c>
      <c r="T392" s="288" t="str" cm="1">
        <f t="array" ref="T392">IF($C392="","",_xlfn.XLOOKUP($C392&amp;T$21,#REF!&amp;#REF!,#REF!))</f>
        <v/>
      </c>
      <c r="U392" s="600"/>
      <c r="V392" s="601"/>
      <c r="W392" s="308"/>
      <c r="X392" s="320" t="e">
        <f t="shared" si="54"/>
        <v>#VALUE!</v>
      </c>
      <c r="Y392" s="320" t="e">
        <f t="shared" si="55"/>
        <v>#VALUE!</v>
      </c>
      <c r="Z392" s="320" t="e">
        <f t="shared" si="56"/>
        <v>#VALUE!</v>
      </c>
      <c r="AA392" s="320" t="e">
        <f t="shared" si="57"/>
        <v>#VALUE!</v>
      </c>
      <c r="AB392" s="320" t="e">
        <f t="shared" si="58"/>
        <v>#VALUE!</v>
      </c>
      <c r="AC392" s="320" t="e">
        <f t="shared" si="59"/>
        <v>#VALUE!</v>
      </c>
    </row>
    <row r="393" spans="2:29" s="30" customFormat="1" ht="30" customHeight="1">
      <c r="B393" s="345">
        <v>372</v>
      </c>
      <c r="C393" s="302" t="str">
        <f t="array" ref="C393">IF('GRR Data'!C376="","",'GRR Data'!C376)</f>
        <v/>
      </c>
      <c r="D393" s="302" t="str">
        <f t="array" ref="D393">IF('GRR Data'!D376="","",'GRR Data'!D376)</f>
        <v/>
      </c>
      <c r="E393" s="300" t="str">
        <f t="array" ref="E393">IF('GRR Data'!G376="","",'GRR Data'!G376)</f>
        <v/>
      </c>
      <c r="F393" s="300" t="str">
        <f t="array" ref="F393">IF('GRR Data'!H376="","",'GRR Data'!H376)</f>
        <v/>
      </c>
      <c r="G393" s="300" t="str">
        <f t="array" ref="G393">IF('GRR Data'!K376="","",'GRR Data'!K376)</f>
        <v/>
      </c>
      <c r="H393" s="291" t="e">
        <v>#VALUE!</v>
      </c>
      <c r="I393" s="335" t="e">
        <v>#VALUE!</v>
      </c>
      <c r="J393" s="291" t="e">
        <v>#VALUE!</v>
      </c>
      <c r="K393" s="282" t="str">
        <v/>
      </c>
      <c r="L393" s="282" t="str">
        <v/>
      </c>
      <c r="M393" s="288" t="str" cm="1">
        <f t="array" ref="M393">IF($C393="","",_xlfn.XLOOKUP($C393&amp;M$21,#REF!&amp;#REF!,#REF!))</f>
        <v/>
      </c>
      <c r="N393" s="288" t="str" cm="1">
        <f t="array" ref="N393">IF($C393="","",_xlfn.XLOOKUP($C393&amp;N$21,#REF!&amp;#REF!,#REF!))</f>
        <v/>
      </c>
      <c r="O393" s="288" t="str" cm="1">
        <f t="array" ref="O393">IF($C393="","",_xlfn.XLOOKUP($C393&amp;O$21,#REF!&amp;#REF!,#REF!))</f>
        <v/>
      </c>
      <c r="P393" s="288" t="str" cm="1">
        <f t="array" ref="P393">IF($C393="","",_xlfn.XLOOKUP($C393&amp;P$21,#REF!&amp;#REF!,#REF!))</f>
        <v/>
      </c>
      <c r="Q393" s="288" t="str" cm="1">
        <f t="array" ref="Q393">IF($C393="","",_xlfn.XLOOKUP($C393&amp;Q$21,#REF!&amp;#REF!,#REF!))</f>
        <v/>
      </c>
      <c r="R393" s="288" t="str" cm="1">
        <f t="array" ref="R393">IF($C393="","",_xlfn.XLOOKUP($C393&amp;R$21,#REF!&amp;#REF!,#REF!))</f>
        <v/>
      </c>
      <c r="S393" s="288" t="str" cm="1">
        <f t="array" ref="S393">IF($C393="","",_xlfn.XLOOKUP($C393&amp;S$21,#REF!&amp;#REF!,#REF!))</f>
        <v/>
      </c>
      <c r="T393" s="288" t="str" cm="1">
        <f t="array" ref="T393">IF($C393="","",_xlfn.XLOOKUP($C393&amp;T$21,#REF!&amp;#REF!,#REF!))</f>
        <v/>
      </c>
      <c r="U393" s="600"/>
      <c r="V393" s="601"/>
      <c r="W393" s="308"/>
      <c r="X393" s="320" t="e">
        <f t="shared" si="54"/>
        <v>#VALUE!</v>
      </c>
      <c r="Y393" s="320" t="e">
        <f t="shared" si="55"/>
        <v>#VALUE!</v>
      </c>
      <c r="Z393" s="320" t="e">
        <f t="shared" si="56"/>
        <v>#VALUE!</v>
      </c>
      <c r="AA393" s="320" t="e">
        <f t="shared" si="57"/>
        <v>#VALUE!</v>
      </c>
      <c r="AB393" s="320" t="e">
        <f t="shared" si="58"/>
        <v>#VALUE!</v>
      </c>
      <c r="AC393" s="320" t="e">
        <f t="shared" si="59"/>
        <v>#VALUE!</v>
      </c>
    </row>
    <row r="394" spans="2:29" s="30" customFormat="1" ht="30" customHeight="1">
      <c r="B394" s="345">
        <v>373</v>
      </c>
      <c r="C394" s="302" t="str">
        <f t="array" ref="C394">IF('GRR Data'!C377="","",'GRR Data'!C377)</f>
        <v/>
      </c>
      <c r="D394" s="302" t="str">
        <f t="array" ref="D394">IF('GRR Data'!D377="","",'GRR Data'!D377)</f>
        <v/>
      </c>
      <c r="E394" s="300" t="str">
        <f t="array" ref="E394">IF('GRR Data'!G377="","",'GRR Data'!G377)</f>
        <v/>
      </c>
      <c r="F394" s="300" t="str">
        <f t="array" ref="F394">IF('GRR Data'!H377="","",'GRR Data'!H377)</f>
        <v/>
      </c>
      <c r="G394" s="300" t="str">
        <f t="array" ref="G394">IF('GRR Data'!K377="","",'GRR Data'!K377)</f>
        <v/>
      </c>
      <c r="H394" s="291" t="e">
        <v>#VALUE!</v>
      </c>
      <c r="I394" s="335" t="e">
        <v>#VALUE!</v>
      </c>
      <c r="J394" s="291" t="e">
        <v>#VALUE!</v>
      </c>
      <c r="K394" s="282" t="str">
        <v/>
      </c>
      <c r="L394" s="282" t="str">
        <v/>
      </c>
      <c r="M394" s="288" t="str" cm="1">
        <f t="array" ref="M394">IF($C394="","",_xlfn.XLOOKUP($C394&amp;M$21,#REF!&amp;#REF!,#REF!))</f>
        <v/>
      </c>
      <c r="N394" s="288" t="str" cm="1">
        <f t="array" ref="N394">IF($C394="","",_xlfn.XLOOKUP($C394&amp;N$21,#REF!&amp;#REF!,#REF!))</f>
        <v/>
      </c>
      <c r="O394" s="288" t="str" cm="1">
        <f t="array" ref="O394">IF($C394="","",_xlfn.XLOOKUP($C394&amp;O$21,#REF!&amp;#REF!,#REF!))</f>
        <v/>
      </c>
      <c r="P394" s="288" t="str" cm="1">
        <f t="array" ref="P394">IF($C394="","",_xlfn.XLOOKUP($C394&amp;P$21,#REF!&amp;#REF!,#REF!))</f>
        <v/>
      </c>
      <c r="Q394" s="288" t="str" cm="1">
        <f t="array" ref="Q394">IF($C394="","",_xlfn.XLOOKUP($C394&amp;Q$21,#REF!&amp;#REF!,#REF!))</f>
        <v/>
      </c>
      <c r="R394" s="288" t="str" cm="1">
        <f t="array" ref="R394">IF($C394="","",_xlfn.XLOOKUP($C394&amp;R$21,#REF!&amp;#REF!,#REF!))</f>
        <v/>
      </c>
      <c r="S394" s="288" t="str" cm="1">
        <f t="array" ref="S394">IF($C394="","",_xlfn.XLOOKUP($C394&amp;S$21,#REF!&amp;#REF!,#REF!))</f>
        <v/>
      </c>
      <c r="T394" s="288" t="str" cm="1">
        <f t="array" ref="T394">IF($C394="","",_xlfn.XLOOKUP($C394&amp;T$21,#REF!&amp;#REF!,#REF!))</f>
        <v/>
      </c>
      <c r="U394" s="600"/>
      <c r="V394" s="601"/>
      <c r="W394" s="308"/>
      <c r="X394" s="320" t="e">
        <f t="shared" si="54"/>
        <v>#VALUE!</v>
      </c>
      <c r="Y394" s="320" t="e">
        <f t="shared" si="55"/>
        <v>#VALUE!</v>
      </c>
      <c r="Z394" s="320" t="e">
        <f t="shared" si="56"/>
        <v>#VALUE!</v>
      </c>
      <c r="AA394" s="320" t="e">
        <f t="shared" si="57"/>
        <v>#VALUE!</v>
      </c>
      <c r="AB394" s="320" t="e">
        <f t="shared" si="58"/>
        <v>#VALUE!</v>
      </c>
      <c r="AC394" s="320" t="e">
        <f t="shared" si="59"/>
        <v>#VALUE!</v>
      </c>
    </row>
    <row r="395" spans="2:29" s="30" customFormat="1" ht="30" customHeight="1">
      <c r="B395" s="345">
        <v>374</v>
      </c>
      <c r="C395" s="302" t="str">
        <f t="array" ref="C395">IF('GRR Data'!C378="","",'GRR Data'!C378)</f>
        <v/>
      </c>
      <c r="D395" s="302" t="str">
        <f t="array" ref="D395">IF('GRR Data'!D378="","",'GRR Data'!D378)</f>
        <v/>
      </c>
      <c r="E395" s="300" t="str">
        <f t="array" ref="E395">IF('GRR Data'!G378="","",'GRR Data'!G378)</f>
        <v/>
      </c>
      <c r="F395" s="300" t="str">
        <f t="array" ref="F395">IF('GRR Data'!H378="","",'GRR Data'!H378)</f>
        <v/>
      </c>
      <c r="G395" s="300" t="str">
        <f t="array" ref="G395">IF('GRR Data'!K378="","",'GRR Data'!K378)</f>
        <v/>
      </c>
      <c r="H395" s="291" t="e">
        <v>#VALUE!</v>
      </c>
      <c r="I395" s="335" t="e">
        <v>#VALUE!</v>
      </c>
      <c r="J395" s="291" t="e">
        <v>#VALUE!</v>
      </c>
      <c r="K395" s="282" t="str">
        <v/>
      </c>
      <c r="L395" s="282" t="str">
        <v/>
      </c>
      <c r="M395" s="288" t="str" cm="1">
        <f t="array" ref="M395">IF($C395="","",_xlfn.XLOOKUP($C395&amp;M$21,#REF!&amp;#REF!,#REF!))</f>
        <v/>
      </c>
      <c r="N395" s="288" t="str" cm="1">
        <f t="array" ref="N395">IF($C395="","",_xlfn.XLOOKUP($C395&amp;N$21,#REF!&amp;#REF!,#REF!))</f>
        <v/>
      </c>
      <c r="O395" s="288" t="str" cm="1">
        <f t="array" ref="O395">IF($C395="","",_xlfn.XLOOKUP($C395&amp;O$21,#REF!&amp;#REF!,#REF!))</f>
        <v/>
      </c>
      <c r="P395" s="288" t="str" cm="1">
        <f t="array" ref="P395">IF($C395="","",_xlfn.XLOOKUP($C395&amp;P$21,#REF!&amp;#REF!,#REF!))</f>
        <v/>
      </c>
      <c r="Q395" s="288" t="str" cm="1">
        <f t="array" ref="Q395">IF($C395="","",_xlfn.XLOOKUP($C395&amp;Q$21,#REF!&amp;#REF!,#REF!))</f>
        <v/>
      </c>
      <c r="R395" s="288" t="str" cm="1">
        <f t="array" ref="R395">IF($C395="","",_xlfn.XLOOKUP($C395&amp;R$21,#REF!&amp;#REF!,#REF!))</f>
        <v/>
      </c>
      <c r="S395" s="288" t="str" cm="1">
        <f t="array" ref="S395">IF($C395="","",_xlfn.XLOOKUP($C395&amp;S$21,#REF!&amp;#REF!,#REF!))</f>
        <v/>
      </c>
      <c r="T395" s="288" t="str" cm="1">
        <f t="array" ref="T395">IF($C395="","",_xlfn.XLOOKUP($C395&amp;T$21,#REF!&amp;#REF!,#REF!))</f>
        <v/>
      </c>
      <c r="U395" s="600"/>
      <c r="V395" s="601"/>
      <c r="W395" s="308"/>
      <c r="X395" s="320" t="e">
        <f t="shared" si="54"/>
        <v>#VALUE!</v>
      </c>
      <c r="Y395" s="320" t="e">
        <f t="shared" si="55"/>
        <v>#VALUE!</v>
      </c>
      <c r="Z395" s="320" t="e">
        <f t="shared" si="56"/>
        <v>#VALUE!</v>
      </c>
      <c r="AA395" s="320" t="e">
        <f t="shared" si="57"/>
        <v>#VALUE!</v>
      </c>
      <c r="AB395" s="320" t="e">
        <f t="shared" si="58"/>
        <v>#VALUE!</v>
      </c>
      <c r="AC395" s="320" t="e">
        <f t="shared" si="59"/>
        <v>#VALUE!</v>
      </c>
    </row>
    <row r="396" spans="2:29" s="30" customFormat="1" ht="30" customHeight="1">
      <c r="B396" s="345">
        <v>375</v>
      </c>
      <c r="C396" s="302" t="str">
        <f t="array" ref="C396">IF('GRR Data'!C379="","",'GRR Data'!C379)</f>
        <v/>
      </c>
      <c r="D396" s="302" t="str">
        <f t="array" ref="D396">IF('GRR Data'!D379="","",'GRR Data'!D379)</f>
        <v/>
      </c>
      <c r="E396" s="300" t="str">
        <f t="array" ref="E396">IF('GRR Data'!G379="","",'GRR Data'!G379)</f>
        <v/>
      </c>
      <c r="F396" s="300" t="str">
        <f t="array" ref="F396">IF('GRR Data'!H379="","",'GRR Data'!H379)</f>
        <v/>
      </c>
      <c r="G396" s="300" t="str">
        <f t="array" ref="G396">IF('GRR Data'!K379="","",'GRR Data'!K379)</f>
        <v/>
      </c>
      <c r="H396" s="291" t="e">
        <v>#VALUE!</v>
      </c>
      <c r="I396" s="335" t="e">
        <v>#VALUE!</v>
      </c>
      <c r="J396" s="291" t="e">
        <v>#VALUE!</v>
      </c>
      <c r="K396" s="282" t="str">
        <v/>
      </c>
      <c r="L396" s="282" t="str">
        <v/>
      </c>
      <c r="M396" s="288" t="str" cm="1">
        <f t="array" ref="M396">IF($C396="","",_xlfn.XLOOKUP($C396&amp;M$21,#REF!&amp;#REF!,#REF!))</f>
        <v/>
      </c>
      <c r="N396" s="288" t="str" cm="1">
        <f t="array" ref="N396">IF($C396="","",_xlfn.XLOOKUP($C396&amp;N$21,#REF!&amp;#REF!,#REF!))</f>
        <v/>
      </c>
      <c r="O396" s="288" t="str" cm="1">
        <f t="array" ref="O396">IF($C396="","",_xlfn.XLOOKUP($C396&amp;O$21,#REF!&amp;#REF!,#REF!))</f>
        <v/>
      </c>
      <c r="P396" s="288" t="str" cm="1">
        <f t="array" ref="P396">IF($C396="","",_xlfn.XLOOKUP($C396&amp;P$21,#REF!&amp;#REF!,#REF!))</f>
        <v/>
      </c>
      <c r="Q396" s="288" t="str" cm="1">
        <f t="array" ref="Q396">IF($C396="","",_xlfn.XLOOKUP($C396&amp;Q$21,#REF!&amp;#REF!,#REF!))</f>
        <v/>
      </c>
      <c r="R396" s="288" t="str" cm="1">
        <f t="array" ref="R396">IF($C396="","",_xlfn.XLOOKUP($C396&amp;R$21,#REF!&amp;#REF!,#REF!))</f>
        <v/>
      </c>
      <c r="S396" s="288" t="str" cm="1">
        <f t="array" ref="S396">IF($C396="","",_xlfn.XLOOKUP($C396&amp;S$21,#REF!&amp;#REF!,#REF!))</f>
        <v/>
      </c>
      <c r="T396" s="288" t="str" cm="1">
        <f t="array" ref="T396">IF($C396="","",_xlfn.XLOOKUP($C396&amp;T$21,#REF!&amp;#REF!,#REF!))</f>
        <v/>
      </c>
      <c r="U396" s="600"/>
      <c r="V396" s="601"/>
      <c r="W396" s="308"/>
      <c r="X396" s="320" t="e">
        <f t="shared" si="54"/>
        <v>#VALUE!</v>
      </c>
      <c r="Y396" s="320" t="e">
        <f t="shared" si="55"/>
        <v>#VALUE!</v>
      </c>
      <c r="Z396" s="320" t="e">
        <f t="shared" si="56"/>
        <v>#VALUE!</v>
      </c>
      <c r="AA396" s="320" t="e">
        <f t="shared" si="57"/>
        <v>#VALUE!</v>
      </c>
      <c r="AB396" s="320" t="e">
        <f t="shared" si="58"/>
        <v>#VALUE!</v>
      </c>
      <c r="AC396" s="320" t="e">
        <f t="shared" si="59"/>
        <v>#VALUE!</v>
      </c>
    </row>
    <row r="397" spans="2:29" s="30" customFormat="1" ht="30" customHeight="1">
      <c r="B397" s="345">
        <v>376</v>
      </c>
      <c r="C397" s="302" t="str">
        <f t="array" ref="C397">IF('GRR Data'!C380="","",'GRR Data'!C380)</f>
        <v/>
      </c>
      <c r="D397" s="302" t="str">
        <f t="array" ref="D397">IF('GRR Data'!D380="","",'GRR Data'!D380)</f>
        <v/>
      </c>
      <c r="E397" s="300" t="str">
        <f t="array" ref="E397">IF('GRR Data'!G380="","",'GRR Data'!G380)</f>
        <v/>
      </c>
      <c r="F397" s="300" t="str">
        <f t="array" ref="F397">IF('GRR Data'!H380="","",'GRR Data'!H380)</f>
        <v/>
      </c>
      <c r="G397" s="300" t="str">
        <f t="array" ref="G397">IF('GRR Data'!K380="","",'GRR Data'!K380)</f>
        <v/>
      </c>
      <c r="H397" s="291" t="e">
        <v>#VALUE!</v>
      </c>
      <c r="I397" s="335" t="e">
        <v>#VALUE!</v>
      </c>
      <c r="J397" s="291" t="e">
        <v>#VALUE!</v>
      </c>
      <c r="K397" s="282" t="str">
        <v/>
      </c>
      <c r="L397" s="282" t="str">
        <v/>
      </c>
      <c r="M397" s="288" t="str" cm="1">
        <f t="array" ref="M397">IF($C397="","",_xlfn.XLOOKUP($C397&amp;M$21,#REF!&amp;#REF!,#REF!))</f>
        <v/>
      </c>
      <c r="N397" s="288" t="str" cm="1">
        <f t="array" ref="N397">IF($C397="","",_xlfn.XLOOKUP($C397&amp;N$21,#REF!&amp;#REF!,#REF!))</f>
        <v/>
      </c>
      <c r="O397" s="288" t="str" cm="1">
        <f t="array" ref="O397">IF($C397="","",_xlfn.XLOOKUP($C397&amp;O$21,#REF!&amp;#REF!,#REF!))</f>
        <v/>
      </c>
      <c r="P397" s="288" t="str" cm="1">
        <f t="array" ref="P397">IF($C397="","",_xlfn.XLOOKUP($C397&amp;P$21,#REF!&amp;#REF!,#REF!))</f>
        <v/>
      </c>
      <c r="Q397" s="288" t="str" cm="1">
        <f t="array" ref="Q397">IF($C397="","",_xlfn.XLOOKUP($C397&amp;Q$21,#REF!&amp;#REF!,#REF!))</f>
        <v/>
      </c>
      <c r="R397" s="288" t="str" cm="1">
        <f t="array" ref="R397">IF($C397="","",_xlfn.XLOOKUP($C397&amp;R$21,#REF!&amp;#REF!,#REF!))</f>
        <v/>
      </c>
      <c r="S397" s="288" t="str" cm="1">
        <f t="array" ref="S397">IF($C397="","",_xlfn.XLOOKUP($C397&amp;S$21,#REF!&amp;#REF!,#REF!))</f>
        <v/>
      </c>
      <c r="T397" s="288" t="str" cm="1">
        <f t="array" ref="T397">IF($C397="","",_xlfn.XLOOKUP($C397&amp;T$21,#REF!&amp;#REF!,#REF!))</f>
        <v/>
      </c>
      <c r="U397" s="600"/>
      <c r="V397" s="601"/>
      <c r="W397" s="308"/>
      <c r="X397" s="320" t="e">
        <f t="shared" si="54"/>
        <v>#VALUE!</v>
      </c>
      <c r="Y397" s="320" t="e">
        <f t="shared" si="55"/>
        <v>#VALUE!</v>
      </c>
      <c r="Z397" s="320" t="e">
        <f t="shared" si="56"/>
        <v>#VALUE!</v>
      </c>
      <c r="AA397" s="320" t="e">
        <f t="shared" si="57"/>
        <v>#VALUE!</v>
      </c>
      <c r="AB397" s="320" t="e">
        <f t="shared" si="58"/>
        <v>#VALUE!</v>
      </c>
      <c r="AC397" s="320" t="e">
        <f t="shared" si="59"/>
        <v>#VALUE!</v>
      </c>
    </row>
    <row r="398" spans="2:29" s="30" customFormat="1" ht="30" customHeight="1">
      <c r="B398" s="345">
        <v>377</v>
      </c>
      <c r="C398" s="302" t="str">
        <f t="array" ref="C398">IF('GRR Data'!C381="","",'GRR Data'!C381)</f>
        <v/>
      </c>
      <c r="D398" s="302" t="str">
        <f t="array" ref="D398">IF('GRR Data'!D381="","",'GRR Data'!D381)</f>
        <v/>
      </c>
      <c r="E398" s="300" t="str">
        <f t="array" ref="E398">IF('GRR Data'!G381="","",'GRR Data'!G381)</f>
        <v/>
      </c>
      <c r="F398" s="300" t="str">
        <f t="array" ref="F398">IF('GRR Data'!H381="","",'GRR Data'!H381)</f>
        <v/>
      </c>
      <c r="G398" s="300" t="str">
        <f t="array" ref="G398">IF('GRR Data'!K381="","",'GRR Data'!K381)</f>
        <v/>
      </c>
      <c r="H398" s="291" t="e">
        <v>#VALUE!</v>
      </c>
      <c r="I398" s="335" t="e">
        <v>#VALUE!</v>
      </c>
      <c r="J398" s="291" t="e">
        <v>#VALUE!</v>
      </c>
      <c r="K398" s="282" t="str">
        <v/>
      </c>
      <c r="L398" s="282" t="str">
        <v/>
      </c>
      <c r="M398" s="288" t="str" cm="1">
        <f t="array" ref="M398">IF($C398="","",_xlfn.XLOOKUP($C398&amp;M$21,#REF!&amp;#REF!,#REF!))</f>
        <v/>
      </c>
      <c r="N398" s="288" t="str" cm="1">
        <f t="array" ref="N398">IF($C398="","",_xlfn.XLOOKUP($C398&amp;N$21,#REF!&amp;#REF!,#REF!))</f>
        <v/>
      </c>
      <c r="O398" s="288" t="str" cm="1">
        <f t="array" ref="O398">IF($C398="","",_xlfn.XLOOKUP($C398&amp;O$21,#REF!&amp;#REF!,#REF!))</f>
        <v/>
      </c>
      <c r="P398" s="288" t="str" cm="1">
        <f t="array" ref="P398">IF($C398="","",_xlfn.XLOOKUP($C398&amp;P$21,#REF!&amp;#REF!,#REF!))</f>
        <v/>
      </c>
      <c r="Q398" s="288" t="str" cm="1">
        <f t="array" ref="Q398">IF($C398="","",_xlfn.XLOOKUP($C398&amp;Q$21,#REF!&amp;#REF!,#REF!))</f>
        <v/>
      </c>
      <c r="R398" s="288" t="str" cm="1">
        <f t="array" ref="R398">IF($C398="","",_xlfn.XLOOKUP($C398&amp;R$21,#REF!&amp;#REF!,#REF!))</f>
        <v/>
      </c>
      <c r="S398" s="288" t="str" cm="1">
        <f t="array" ref="S398">IF($C398="","",_xlfn.XLOOKUP($C398&amp;S$21,#REF!&amp;#REF!,#REF!))</f>
        <v/>
      </c>
      <c r="T398" s="288" t="str" cm="1">
        <f t="array" ref="T398">IF($C398="","",_xlfn.XLOOKUP($C398&amp;T$21,#REF!&amp;#REF!,#REF!))</f>
        <v/>
      </c>
      <c r="U398" s="600"/>
      <c r="V398" s="601"/>
      <c r="W398" s="308"/>
      <c r="X398" s="320" t="e">
        <f t="shared" si="54"/>
        <v>#VALUE!</v>
      </c>
      <c r="Y398" s="320" t="e">
        <f t="shared" si="55"/>
        <v>#VALUE!</v>
      </c>
      <c r="Z398" s="320" t="e">
        <f t="shared" si="56"/>
        <v>#VALUE!</v>
      </c>
      <c r="AA398" s="320" t="e">
        <f t="shared" si="57"/>
        <v>#VALUE!</v>
      </c>
      <c r="AB398" s="320" t="e">
        <f t="shared" si="58"/>
        <v>#VALUE!</v>
      </c>
      <c r="AC398" s="320" t="e">
        <f t="shared" si="59"/>
        <v>#VALUE!</v>
      </c>
    </row>
    <row r="399" spans="2:29" s="30" customFormat="1" ht="30" customHeight="1">
      <c r="B399" s="345">
        <v>378</v>
      </c>
      <c r="C399" s="302" t="str">
        <f t="array" ref="C399">IF('GRR Data'!C382="","",'GRR Data'!C382)</f>
        <v/>
      </c>
      <c r="D399" s="302" t="str">
        <f t="array" ref="D399">IF('GRR Data'!D382="","",'GRR Data'!D382)</f>
        <v/>
      </c>
      <c r="E399" s="300" t="str">
        <f t="array" ref="E399">IF('GRR Data'!G382="","",'GRR Data'!G382)</f>
        <v/>
      </c>
      <c r="F399" s="300" t="str">
        <f t="array" ref="F399">IF('GRR Data'!H382="","",'GRR Data'!H382)</f>
        <v/>
      </c>
      <c r="G399" s="300" t="str">
        <f t="array" ref="G399">IF('GRR Data'!K382="","",'GRR Data'!K382)</f>
        <v/>
      </c>
      <c r="H399" s="291" t="e">
        <v>#VALUE!</v>
      </c>
      <c r="I399" s="335" t="e">
        <v>#VALUE!</v>
      </c>
      <c r="J399" s="291" t="e">
        <v>#VALUE!</v>
      </c>
      <c r="K399" s="282" t="str">
        <v/>
      </c>
      <c r="L399" s="282" t="str">
        <v/>
      </c>
      <c r="M399" s="288" t="str" cm="1">
        <f t="array" ref="M399">IF($C399="","",_xlfn.XLOOKUP($C399&amp;M$21,#REF!&amp;#REF!,#REF!))</f>
        <v/>
      </c>
      <c r="N399" s="288" t="str" cm="1">
        <f t="array" ref="N399">IF($C399="","",_xlfn.XLOOKUP($C399&amp;N$21,#REF!&amp;#REF!,#REF!))</f>
        <v/>
      </c>
      <c r="O399" s="288" t="str" cm="1">
        <f t="array" ref="O399">IF($C399="","",_xlfn.XLOOKUP($C399&amp;O$21,#REF!&amp;#REF!,#REF!))</f>
        <v/>
      </c>
      <c r="P399" s="288" t="str" cm="1">
        <f t="array" ref="P399">IF($C399="","",_xlfn.XLOOKUP($C399&amp;P$21,#REF!&amp;#REF!,#REF!))</f>
        <v/>
      </c>
      <c r="Q399" s="288" t="str" cm="1">
        <f t="array" ref="Q399">IF($C399="","",_xlfn.XLOOKUP($C399&amp;Q$21,#REF!&amp;#REF!,#REF!))</f>
        <v/>
      </c>
      <c r="R399" s="288" t="str" cm="1">
        <f t="array" ref="R399">IF($C399="","",_xlfn.XLOOKUP($C399&amp;R$21,#REF!&amp;#REF!,#REF!))</f>
        <v/>
      </c>
      <c r="S399" s="288" t="str" cm="1">
        <f t="array" ref="S399">IF($C399="","",_xlfn.XLOOKUP($C399&amp;S$21,#REF!&amp;#REF!,#REF!))</f>
        <v/>
      </c>
      <c r="T399" s="288" t="str" cm="1">
        <f t="array" ref="T399">IF($C399="","",_xlfn.XLOOKUP($C399&amp;T$21,#REF!&amp;#REF!,#REF!))</f>
        <v/>
      </c>
      <c r="U399" s="600"/>
      <c r="V399" s="601"/>
      <c r="W399" s="308"/>
      <c r="X399" s="320" t="e">
        <f t="shared" si="54"/>
        <v>#VALUE!</v>
      </c>
      <c r="Y399" s="320" t="e">
        <f t="shared" si="55"/>
        <v>#VALUE!</v>
      </c>
      <c r="Z399" s="320" t="e">
        <f t="shared" si="56"/>
        <v>#VALUE!</v>
      </c>
      <c r="AA399" s="320" t="e">
        <f t="shared" si="57"/>
        <v>#VALUE!</v>
      </c>
      <c r="AB399" s="320" t="e">
        <f t="shared" si="58"/>
        <v>#VALUE!</v>
      </c>
      <c r="AC399" s="320" t="e">
        <f t="shared" si="59"/>
        <v>#VALUE!</v>
      </c>
    </row>
    <row r="400" spans="2:29" s="30" customFormat="1" ht="30" customHeight="1">
      <c r="B400" s="345">
        <v>379</v>
      </c>
      <c r="C400" s="302" t="str">
        <f t="array" ref="C400">IF('GRR Data'!C383="","",'GRR Data'!C383)</f>
        <v/>
      </c>
      <c r="D400" s="302" t="str">
        <f t="array" ref="D400">IF('GRR Data'!D383="","",'GRR Data'!D383)</f>
        <v/>
      </c>
      <c r="E400" s="300" t="str">
        <f t="array" ref="E400">IF('GRR Data'!G383="","",'GRR Data'!G383)</f>
        <v/>
      </c>
      <c r="F400" s="300" t="str">
        <f t="array" ref="F400">IF('GRR Data'!H383="","",'GRR Data'!H383)</f>
        <v/>
      </c>
      <c r="G400" s="300" t="str">
        <f t="array" ref="G400">IF('GRR Data'!K383="","",'GRR Data'!K383)</f>
        <v/>
      </c>
      <c r="H400" s="291" t="e">
        <v>#VALUE!</v>
      </c>
      <c r="I400" s="335" t="e">
        <v>#VALUE!</v>
      </c>
      <c r="J400" s="291" t="e">
        <v>#VALUE!</v>
      </c>
      <c r="K400" s="282" t="str">
        <v/>
      </c>
      <c r="L400" s="282" t="str">
        <v/>
      </c>
      <c r="M400" s="288" t="str" cm="1">
        <f t="array" ref="M400">IF($C400="","",_xlfn.XLOOKUP($C400&amp;M$21,#REF!&amp;#REF!,#REF!))</f>
        <v/>
      </c>
      <c r="N400" s="288" t="str" cm="1">
        <f t="array" ref="N400">IF($C400="","",_xlfn.XLOOKUP($C400&amp;N$21,#REF!&amp;#REF!,#REF!))</f>
        <v/>
      </c>
      <c r="O400" s="288" t="str" cm="1">
        <f t="array" ref="O400">IF($C400="","",_xlfn.XLOOKUP($C400&amp;O$21,#REF!&amp;#REF!,#REF!))</f>
        <v/>
      </c>
      <c r="P400" s="288" t="str" cm="1">
        <f t="array" ref="P400">IF($C400="","",_xlfn.XLOOKUP($C400&amp;P$21,#REF!&amp;#REF!,#REF!))</f>
        <v/>
      </c>
      <c r="Q400" s="288" t="str" cm="1">
        <f t="array" ref="Q400">IF($C400="","",_xlfn.XLOOKUP($C400&amp;Q$21,#REF!&amp;#REF!,#REF!))</f>
        <v/>
      </c>
      <c r="R400" s="288" t="str" cm="1">
        <f t="array" ref="R400">IF($C400="","",_xlfn.XLOOKUP($C400&amp;R$21,#REF!&amp;#REF!,#REF!))</f>
        <v/>
      </c>
      <c r="S400" s="288" t="str" cm="1">
        <f t="array" ref="S400">IF($C400="","",_xlfn.XLOOKUP($C400&amp;S$21,#REF!&amp;#REF!,#REF!))</f>
        <v/>
      </c>
      <c r="T400" s="288" t="str" cm="1">
        <f t="array" ref="T400">IF($C400="","",_xlfn.XLOOKUP($C400&amp;T$21,#REF!&amp;#REF!,#REF!))</f>
        <v/>
      </c>
      <c r="U400" s="600"/>
      <c r="V400" s="601"/>
      <c r="W400" s="308"/>
      <c r="X400" s="320" t="e">
        <f t="shared" si="54"/>
        <v>#VALUE!</v>
      </c>
      <c r="Y400" s="320" t="e">
        <f t="shared" si="55"/>
        <v>#VALUE!</v>
      </c>
      <c r="Z400" s="320" t="e">
        <f t="shared" si="56"/>
        <v>#VALUE!</v>
      </c>
      <c r="AA400" s="320" t="e">
        <f t="shared" si="57"/>
        <v>#VALUE!</v>
      </c>
      <c r="AB400" s="320" t="e">
        <f t="shared" si="58"/>
        <v>#VALUE!</v>
      </c>
      <c r="AC400" s="320" t="e">
        <f t="shared" si="59"/>
        <v>#VALUE!</v>
      </c>
    </row>
    <row r="401" spans="2:29" s="30" customFormat="1" ht="30" customHeight="1">
      <c r="B401" s="345">
        <v>380</v>
      </c>
      <c r="C401" s="302" t="str">
        <f t="array" ref="C401">IF('GRR Data'!C384="","",'GRR Data'!C384)</f>
        <v/>
      </c>
      <c r="D401" s="302" t="str">
        <f t="array" ref="D401">IF('GRR Data'!D384="","",'GRR Data'!D384)</f>
        <v/>
      </c>
      <c r="E401" s="300" t="str">
        <f t="array" ref="E401">IF('GRR Data'!G384="","",'GRR Data'!G384)</f>
        <v/>
      </c>
      <c r="F401" s="300" t="str">
        <f t="array" ref="F401">IF('GRR Data'!H384="","",'GRR Data'!H384)</f>
        <v/>
      </c>
      <c r="G401" s="300" t="str">
        <f t="array" ref="G401">IF('GRR Data'!K384="","",'GRR Data'!K384)</f>
        <v/>
      </c>
      <c r="H401" s="291" t="e">
        <v>#VALUE!</v>
      </c>
      <c r="I401" s="335" t="e">
        <v>#VALUE!</v>
      </c>
      <c r="J401" s="291" t="e">
        <v>#VALUE!</v>
      </c>
      <c r="K401" s="282" t="str">
        <v/>
      </c>
      <c r="L401" s="282" t="str">
        <v/>
      </c>
      <c r="M401" s="288" t="str" cm="1">
        <f t="array" ref="M401">IF($C401="","",_xlfn.XLOOKUP($C401&amp;M$21,#REF!&amp;#REF!,#REF!))</f>
        <v/>
      </c>
      <c r="N401" s="288" t="str" cm="1">
        <f t="array" ref="N401">IF($C401="","",_xlfn.XLOOKUP($C401&amp;N$21,#REF!&amp;#REF!,#REF!))</f>
        <v/>
      </c>
      <c r="O401" s="288" t="str" cm="1">
        <f t="array" ref="O401">IF($C401="","",_xlfn.XLOOKUP($C401&amp;O$21,#REF!&amp;#REF!,#REF!))</f>
        <v/>
      </c>
      <c r="P401" s="288" t="str" cm="1">
        <f t="array" ref="P401">IF($C401="","",_xlfn.XLOOKUP($C401&amp;P$21,#REF!&amp;#REF!,#REF!))</f>
        <v/>
      </c>
      <c r="Q401" s="288" t="str" cm="1">
        <f t="array" ref="Q401">IF($C401="","",_xlfn.XLOOKUP($C401&amp;Q$21,#REF!&amp;#REF!,#REF!))</f>
        <v/>
      </c>
      <c r="R401" s="288" t="str" cm="1">
        <f t="array" ref="R401">IF($C401="","",_xlfn.XLOOKUP($C401&amp;R$21,#REF!&amp;#REF!,#REF!))</f>
        <v/>
      </c>
      <c r="S401" s="288" t="str" cm="1">
        <f t="array" ref="S401">IF($C401="","",_xlfn.XLOOKUP($C401&amp;S$21,#REF!&amp;#REF!,#REF!))</f>
        <v/>
      </c>
      <c r="T401" s="288" t="str" cm="1">
        <f t="array" ref="T401">IF($C401="","",_xlfn.XLOOKUP($C401&amp;T$21,#REF!&amp;#REF!,#REF!))</f>
        <v/>
      </c>
      <c r="U401" s="600"/>
      <c r="V401" s="601"/>
      <c r="W401" s="308"/>
      <c r="X401" s="320" t="e">
        <f t="shared" si="54"/>
        <v>#VALUE!</v>
      </c>
      <c r="Y401" s="320" t="e">
        <f t="shared" si="55"/>
        <v>#VALUE!</v>
      </c>
      <c r="Z401" s="320" t="e">
        <f t="shared" si="56"/>
        <v>#VALUE!</v>
      </c>
      <c r="AA401" s="320" t="e">
        <f t="shared" si="57"/>
        <v>#VALUE!</v>
      </c>
      <c r="AB401" s="320" t="e">
        <f t="shared" si="58"/>
        <v>#VALUE!</v>
      </c>
      <c r="AC401" s="320" t="e">
        <f t="shared" si="59"/>
        <v>#VALUE!</v>
      </c>
    </row>
    <row r="402" spans="2:29" s="30" customFormat="1" ht="30" customHeight="1">
      <c r="B402" s="345">
        <v>381</v>
      </c>
      <c r="C402" s="302" t="str">
        <f t="array" ref="C402">IF('GRR Data'!C385="","",'GRR Data'!C385)</f>
        <v/>
      </c>
      <c r="D402" s="302" t="str">
        <f t="array" ref="D402">IF('GRR Data'!D385="","",'GRR Data'!D385)</f>
        <v/>
      </c>
      <c r="E402" s="300" t="str">
        <f t="array" ref="E402">IF('GRR Data'!G385="","",'GRR Data'!G385)</f>
        <v/>
      </c>
      <c r="F402" s="300" t="str">
        <f t="array" ref="F402">IF('GRR Data'!H385="","",'GRR Data'!H385)</f>
        <v/>
      </c>
      <c r="G402" s="300" t="str">
        <f t="array" ref="G402">IF('GRR Data'!K385="","",'GRR Data'!K385)</f>
        <v/>
      </c>
      <c r="H402" s="291" t="e">
        <v>#VALUE!</v>
      </c>
      <c r="I402" s="335" t="e">
        <v>#VALUE!</v>
      </c>
      <c r="J402" s="291" t="e">
        <v>#VALUE!</v>
      </c>
      <c r="K402" s="282" t="str">
        <v/>
      </c>
      <c r="L402" s="282" t="str">
        <v/>
      </c>
      <c r="M402" s="288" t="str" cm="1">
        <f t="array" ref="M402">IF($C402="","",_xlfn.XLOOKUP($C402&amp;M$21,#REF!&amp;#REF!,#REF!))</f>
        <v/>
      </c>
      <c r="N402" s="288" t="str" cm="1">
        <f t="array" ref="N402">IF($C402="","",_xlfn.XLOOKUP($C402&amp;N$21,#REF!&amp;#REF!,#REF!))</f>
        <v/>
      </c>
      <c r="O402" s="288" t="str" cm="1">
        <f t="array" ref="O402">IF($C402="","",_xlfn.XLOOKUP($C402&amp;O$21,#REF!&amp;#REF!,#REF!))</f>
        <v/>
      </c>
      <c r="P402" s="288" t="str" cm="1">
        <f t="array" ref="P402">IF($C402="","",_xlfn.XLOOKUP($C402&amp;P$21,#REF!&amp;#REF!,#REF!))</f>
        <v/>
      </c>
      <c r="Q402" s="288" t="str" cm="1">
        <f t="array" ref="Q402">IF($C402="","",_xlfn.XLOOKUP($C402&amp;Q$21,#REF!&amp;#REF!,#REF!))</f>
        <v/>
      </c>
      <c r="R402" s="288" t="str" cm="1">
        <f t="array" ref="R402">IF($C402="","",_xlfn.XLOOKUP($C402&amp;R$21,#REF!&amp;#REF!,#REF!))</f>
        <v/>
      </c>
      <c r="S402" s="288" t="str" cm="1">
        <f t="array" ref="S402">IF($C402="","",_xlfn.XLOOKUP($C402&amp;S$21,#REF!&amp;#REF!,#REF!))</f>
        <v/>
      </c>
      <c r="T402" s="288" t="str" cm="1">
        <f t="array" ref="T402">IF($C402="","",_xlfn.XLOOKUP($C402&amp;T$21,#REF!&amp;#REF!,#REF!))</f>
        <v/>
      </c>
      <c r="U402" s="600"/>
      <c r="V402" s="601"/>
      <c r="W402" s="308"/>
      <c r="X402" s="320" t="e">
        <f t="shared" si="54"/>
        <v>#VALUE!</v>
      </c>
      <c r="Y402" s="320" t="e">
        <f t="shared" si="55"/>
        <v>#VALUE!</v>
      </c>
      <c r="Z402" s="320" t="e">
        <f t="shared" si="56"/>
        <v>#VALUE!</v>
      </c>
      <c r="AA402" s="320" t="e">
        <f t="shared" si="57"/>
        <v>#VALUE!</v>
      </c>
      <c r="AB402" s="320" t="e">
        <f t="shared" si="58"/>
        <v>#VALUE!</v>
      </c>
      <c r="AC402" s="320" t="e">
        <f t="shared" si="59"/>
        <v>#VALUE!</v>
      </c>
    </row>
    <row r="403" spans="2:29" s="30" customFormat="1" ht="30" customHeight="1">
      <c r="B403" s="345">
        <v>382</v>
      </c>
      <c r="C403" s="302" t="str">
        <f t="array" ref="C403">IF('GRR Data'!C386="","",'GRR Data'!C386)</f>
        <v/>
      </c>
      <c r="D403" s="302" t="str">
        <f t="array" ref="D403">IF('GRR Data'!D386="","",'GRR Data'!D386)</f>
        <v/>
      </c>
      <c r="E403" s="300" t="str">
        <f t="array" ref="E403">IF('GRR Data'!G386="","",'GRR Data'!G386)</f>
        <v/>
      </c>
      <c r="F403" s="300" t="str">
        <f t="array" ref="F403">IF('GRR Data'!H386="","",'GRR Data'!H386)</f>
        <v/>
      </c>
      <c r="G403" s="300" t="str">
        <f t="array" ref="G403">IF('GRR Data'!K386="","",'GRR Data'!K386)</f>
        <v/>
      </c>
      <c r="H403" s="291" t="e">
        <v>#VALUE!</v>
      </c>
      <c r="I403" s="335" t="e">
        <v>#VALUE!</v>
      </c>
      <c r="J403" s="291" t="e">
        <v>#VALUE!</v>
      </c>
      <c r="K403" s="282" t="str">
        <v/>
      </c>
      <c r="L403" s="282" t="str">
        <v/>
      </c>
      <c r="M403" s="288" t="str" cm="1">
        <f t="array" ref="M403">IF($C403="","",_xlfn.XLOOKUP($C403&amp;M$21,#REF!&amp;#REF!,#REF!))</f>
        <v/>
      </c>
      <c r="N403" s="288" t="str" cm="1">
        <f t="array" ref="N403">IF($C403="","",_xlfn.XLOOKUP($C403&amp;N$21,#REF!&amp;#REF!,#REF!))</f>
        <v/>
      </c>
      <c r="O403" s="288" t="str" cm="1">
        <f t="array" ref="O403">IF($C403="","",_xlfn.XLOOKUP($C403&amp;O$21,#REF!&amp;#REF!,#REF!))</f>
        <v/>
      </c>
      <c r="P403" s="288" t="str" cm="1">
        <f t="array" ref="P403">IF($C403="","",_xlfn.XLOOKUP($C403&amp;P$21,#REF!&amp;#REF!,#REF!))</f>
        <v/>
      </c>
      <c r="Q403" s="288" t="str" cm="1">
        <f t="array" ref="Q403">IF($C403="","",_xlfn.XLOOKUP($C403&amp;Q$21,#REF!&amp;#REF!,#REF!))</f>
        <v/>
      </c>
      <c r="R403" s="288" t="str" cm="1">
        <f t="array" ref="R403">IF($C403="","",_xlfn.XLOOKUP($C403&amp;R$21,#REF!&amp;#REF!,#REF!))</f>
        <v/>
      </c>
      <c r="S403" s="288" t="str" cm="1">
        <f t="array" ref="S403">IF($C403="","",_xlfn.XLOOKUP($C403&amp;S$21,#REF!&amp;#REF!,#REF!))</f>
        <v/>
      </c>
      <c r="T403" s="288" t="str" cm="1">
        <f t="array" ref="T403">IF($C403="","",_xlfn.XLOOKUP($C403&amp;T$21,#REF!&amp;#REF!,#REF!))</f>
        <v/>
      </c>
      <c r="U403" s="600"/>
      <c r="V403" s="601"/>
      <c r="W403" s="308"/>
      <c r="X403" s="320" t="e">
        <f t="shared" si="54"/>
        <v>#VALUE!</v>
      </c>
      <c r="Y403" s="320" t="e">
        <f t="shared" si="55"/>
        <v>#VALUE!</v>
      </c>
      <c r="Z403" s="320" t="e">
        <f t="shared" si="56"/>
        <v>#VALUE!</v>
      </c>
      <c r="AA403" s="320" t="e">
        <f t="shared" si="57"/>
        <v>#VALUE!</v>
      </c>
      <c r="AB403" s="320" t="e">
        <f t="shared" si="58"/>
        <v>#VALUE!</v>
      </c>
      <c r="AC403" s="320" t="e">
        <f t="shared" si="59"/>
        <v>#VALUE!</v>
      </c>
    </row>
    <row r="404" spans="2:29" s="30" customFormat="1" ht="30" customHeight="1">
      <c r="B404" s="345">
        <v>383</v>
      </c>
      <c r="C404" s="302" t="str">
        <f t="array" ref="C404">IF('GRR Data'!C387="","",'GRR Data'!C387)</f>
        <v/>
      </c>
      <c r="D404" s="302" t="str">
        <f t="array" ref="D404">IF('GRR Data'!D387="","",'GRR Data'!D387)</f>
        <v/>
      </c>
      <c r="E404" s="300" t="str">
        <f t="array" ref="E404">IF('GRR Data'!G387="","",'GRR Data'!G387)</f>
        <v/>
      </c>
      <c r="F404" s="300" t="str">
        <f t="array" ref="F404">IF('GRR Data'!H387="","",'GRR Data'!H387)</f>
        <v/>
      </c>
      <c r="G404" s="300" t="str">
        <f t="array" ref="G404">IF('GRR Data'!K387="","",'GRR Data'!K387)</f>
        <v/>
      </c>
      <c r="H404" s="291" t="e">
        <v>#VALUE!</v>
      </c>
      <c r="I404" s="335" t="e">
        <v>#VALUE!</v>
      </c>
      <c r="J404" s="291" t="e">
        <v>#VALUE!</v>
      </c>
      <c r="K404" s="282" t="str">
        <v/>
      </c>
      <c r="L404" s="282" t="str">
        <v/>
      </c>
      <c r="M404" s="288" t="str" cm="1">
        <f t="array" ref="M404">IF($C404="","",_xlfn.XLOOKUP($C404&amp;M$21,#REF!&amp;#REF!,#REF!))</f>
        <v/>
      </c>
      <c r="N404" s="288" t="str" cm="1">
        <f t="array" ref="N404">IF($C404="","",_xlfn.XLOOKUP($C404&amp;N$21,#REF!&amp;#REF!,#REF!))</f>
        <v/>
      </c>
      <c r="O404" s="288" t="str" cm="1">
        <f t="array" ref="O404">IF($C404="","",_xlfn.XLOOKUP($C404&amp;O$21,#REF!&amp;#REF!,#REF!))</f>
        <v/>
      </c>
      <c r="P404" s="288" t="str" cm="1">
        <f t="array" ref="P404">IF($C404="","",_xlfn.XLOOKUP($C404&amp;P$21,#REF!&amp;#REF!,#REF!))</f>
        <v/>
      </c>
      <c r="Q404" s="288" t="str" cm="1">
        <f t="array" ref="Q404">IF($C404="","",_xlfn.XLOOKUP($C404&amp;Q$21,#REF!&amp;#REF!,#REF!))</f>
        <v/>
      </c>
      <c r="R404" s="288" t="str" cm="1">
        <f t="array" ref="R404">IF($C404="","",_xlfn.XLOOKUP($C404&amp;R$21,#REF!&amp;#REF!,#REF!))</f>
        <v/>
      </c>
      <c r="S404" s="288" t="str" cm="1">
        <f t="array" ref="S404">IF($C404="","",_xlfn.XLOOKUP($C404&amp;S$21,#REF!&amp;#REF!,#REF!))</f>
        <v/>
      </c>
      <c r="T404" s="288" t="str" cm="1">
        <f t="array" ref="T404">IF($C404="","",_xlfn.XLOOKUP($C404&amp;T$21,#REF!&amp;#REF!,#REF!))</f>
        <v/>
      </c>
      <c r="U404" s="600"/>
      <c r="V404" s="601"/>
      <c r="W404" s="308"/>
      <c r="X404" s="320" t="e">
        <f t="shared" si="54"/>
        <v>#VALUE!</v>
      </c>
      <c r="Y404" s="320" t="e">
        <f t="shared" si="55"/>
        <v>#VALUE!</v>
      </c>
      <c r="Z404" s="320" t="e">
        <f t="shared" si="56"/>
        <v>#VALUE!</v>
      </c>
      <c r="AA404" s="320" t="e">
        <f t="shared" si="57"/>
        <v>#VALUE!</v>
      </c>
      <c r="AB404" s="320" t="e">
        <f t="shared" si="58"/>
        <v>#VALUE!</v>
      </c>
      <c r="AC404" s="320" t="e">
        <f t="shared" si="59"/>
        <v>#VALUE!</v>
      </c>
    </row>
    <row r="405" spans="2:29" s="30" customFormat="1" ht="30" customHeight="1">
      <c r="B405" s="345">
        <v>384</v>
      </c>
      <c r="C405" s="302" t="str">
        <f t="array" ref="C405">IF('GRR Data'!C388="","",'GRR Data'!C388)</f>
        <v/>
      </c>
      <c r="D405" s="302" t="str">
        <f t="array" ref="D405">IF('GRR Data'!D388="","",'GRR Data'!D388)</f>
        <v/>
      </c>
      <c r="E405" s="300" t="str">
        <f t="array" ref="E405">IF('GRR Data'!G388="","",'GRR Data'!G388)</f>
        <v/>
      </c>
      <c r="F405" s="300" t="str">
        <f t="array" ref="F405">IF('GRR Data'!H388="","",'GRR Data'!H388)</f>
        <v/>
      </c>
      <c r="G405" s="300" t="str">
        <f t="array" ref="G405">IF('GRR Data'!K388="","",'GRR Data'!K388)</f>
        <v/>
      </c>
      <c r="H405" s="291" t="e">
        <v>#VALUE!</v>
      </c>
      <c r="I405" s="335" t="e">
        <v>#VALUE!</v>
      </c>
      <c r="J405" s="291" t="e">
        <v>#VALUE!</v>
      </c>
      <c r="K405" s="282" t="str">
        <v/>
      </c>
      <c r="L405" s="282" t="str">
        <v/>
      </c>
      <c r="M405" s="288" t="str" cm="1">
        <f t="array" ref="M405">IF($C405="","",_xlfn.XLOOKUP($C405&amp;M$21,#REF!&amp;#REF!,#REF!))</f>
        <v/>
      </c>
      <c r="N405" s="288" t="str" cm="1">
        <f t="array" ref="N405">IF($C405="","",_xlfn.XLOOKUP($C405&amp;N$21,#REF!&amp;#REF!,#REF!))</f>
        <v/>
      </c>
      <c r="O405" s="288" t="str" cm="1">
        <f t="array" ref="O405">IF($C405="","",_xlfn.XLOOKUP($C405&amp;O$21,#REF!&amp;#REF!,#REF!))</f>
        <v/>
      </c>
      <c r="P405" s="288" t="str" cm="1">
        <f t="array" ref="P405">IF($C405="","",_xlfn.XLOOKUP($C405&amp;P$21,#REF!&amp;#REF!,#REF!))</f>
        <v/>
      </c>
      <c r="Q405" s="288" t="str" cm="1">
        <f t="array" ref="Q405">IF($C405="","",_xlfn.XLOOKUP($C405&amp;Q$21,#REF!&amp;#REF!,#REF!))</f>
        <v/>
      </c>
      <c r="R405" s="288" t="str" cm="1">
        <f t="array" ref="R405">IF($C405="","",_xlfn.XLOOKUP($C405&amp;R$21,#REF!&amp;#REF!,#REF!))</f>
        <v/>
      </c>
      <c r="S405" s="288" t="str" cm="1">
        <f t="array" ref="S405">IF($C405="","",_xlfn.XLOOKUP($C405&amp;S$21,#REF!&amp;#REF!,#REF!))</f>
        <v/>
      </c>
      <c r="T405" s="288" t="str" cm="1">
        <f t="array" ref="T405">IF($C405="","",_xlfn.XLOOKUP($C405&amp;T$21,#REF!&amp;#REF!,#REF!))</f>
        <v/>
      </c>
      <c r="U405" s="600"/>
      <c r="V405" s="601"/>
      <c r="W405" s="308"/>
      <c r="X405" s="320" t="e">
        <f t="shared" si="54"/>
        <v>#VALUE!</v>
      </c>
      <c r="Y405" s="320" t="e">
        <f t="shared" si="55"/>
        <v>#VALUE!</v>
      </c>
      <c r="Z405" s="320" t="e">
        <f t="shared" si="56"/>
        <v>#VALUE!</v>
      </c>
      <c r="AA405" s="320" t="e">
        <f t="shared" si="57"/>
        <v>#VALUE!</v>
      </c>
      <c r="AB405" s="320" t="e">
        <f t="shared" si="58"/>
        <v>#VALUE!</v>
      </c>
      <c r="AC405" s="320" t="e">
        <f t="shared" si="59"/>
        <v>#VALUE!</v>
      </c>
    </row>
    <row r="406" spans="2:29" s="30" customFormat="1" ht="30" customHeight="1">
      <c r="B406" s="345">
        <v>385</v>
      </c>
      <c r="C406" s="302" t="str">
        <f t="array" ref="C406">IF('GRR Data'!C389="","",'GRR Data'!C389)</f>
        <v/>
      </c>
      <c r="D406" s="302" t="str">
        <f t="array" ref="D406">IF('GRR Data'!D389="","",'GRR Data'!D389)</f>
        <v/>
      </c>
      <c r="E406" s="300" t="str">
        <f t="array" ref="E406">IF('GRR Data'!G389="","",'GRR Data'!G389)</f>
        <v/>
      </c>
      <c r="F406" s="300" t="str">
        <f t="array" ref="F406">IF('GRR Data'!H389="","",'GRR Data'!H389)</f>
        <v/>
      </c>
      <c r="G406" s="300" t="str">
        <f t="array" ref="G406">IF('GRR Data'!K389="","",'GRR Data'!K389)</f>
        <v/>
      </c>
      <c r="H406" s="291" t="e">
        <v>#VALUE!</v>
      </c>
      <c r="I406" s="335" t="e">
        <v>#VALUE!</v>
      </c>
      <c r="J406" s="291" t="e">
        <v>#VALUE!</v>
      </c>
      <c r="K406" s="282" t="str">
        <v/>
      </c>
      <c r="L406" s="282" t="str">
        <v/>
      </c>
      <c r="M406" s="288" t="str" cm="1">
        <f t="array" ref="M406">IF($C406="","",_xlfn.XLOOKUP($C406&amp;M$21,#REF!&amp;#REF!,#REF!))</f>
        <v/>
      </c>
      <c r="N406" s="288" t="str" cm="1">
        <f t="array" ref="N406">IF($C406="","",_xlfn.XLOOKUP($C406&amp;N$21,#REF!&amp;#REF!,#REF!))</f>
        <v/>
      </c>
      <c r="O406" s="288" t="str" cm="1">
        <f t="array" ref="O406">IF($C406="","",_xlfn.XLOOKUP($C406&amp;O$21,#REF!&amp;#REF!,#REF!))</f>
        <v/>
      </c>
      <c r="P406" s="288" t="str" cm="1">
        <f t="array" ref="P406">IF($C406="","",_xlfn.XLOOKUP($C406&amp;P$21,#REF!&amp;#REF!,#REF!))</f>
        <v/>
      </c>
      <c r="Q406" s="288" t="str" cm="1">
        <f t="array" ref="Q406">IF($C406="","",_xlfn.XLOOKUP($C406&amp;Q$21,#REF!&amp;#REF!,#REF!))</f>
        <v/>
      </c>
      <c r="R406" s="288" t="str" cm="1">
        <f t="array" ref="R406">IF($C406="","",_xlfn.XLOOKUP($C406&amp;R$21,#REF!&amp;#REF!,#REF!))</f>
        <v/>
      </c>
      <c r="S406" s="288" t="str" cm="1">
        <f t="array" ref="S406">IF($C406="","",_xlfn.XLOOKUP($C406&amp;S$21,#REF!&amp;#REF!,#REF!))</f>
        <v/>
      </c>
      <c r="T406" s="288" t="str" cm="1">
        <f t="array" ref="T406">IF($C406="","",_xlfn.XLOOKUP($C406&amp;T$21,#REF!&amp;#REF!,#REF!))</f>
        <v/>
      </c>
      <c r="U406" s="600"/>
      <c r="V406" s="601"/>
      <c r="W406" s="308"/>
      <c r="X406" s="320" t="e">
        <f t="shared" si="54"/>
        <v>#VALUE!</v>
      </c>
      <c r="Y406" s="320" t="e">
        <f t="shared" si="55"/>
        <v>#VALUE!</v>
      </c>
      <c r="Z406" s="320" t="e">
        <f t="shared" si="56"/>
        <v>#VALUE!</v>
      </c>
      <c r="AA406" s="320" t="e">
        <f t="shared" si="57"/>
        <v>#VALUE!</v>
      </c>
      <c r="AB406" s="320" t="e">
        <f t="shared" si="58"/>
        <v>#VALUE!</v>
      </c>
      <c r="AC406" s="320" t="e">
        <f t="shared" si="59"/>
        <v>#VALUE!</v>
      </c>
    </row>
    <row r="407" spans="2:29" s="30" customFormat="1" ht="30" customHeight="1">
      <c r="B407" s="345">
        <v>386</v>
      </c>
      <c r="C407" s="302" t="str">
        <f t="array" ref="C407">IF('GRR Data'!C390="","",'GRR Data'!C390)</f>
        <v/>
      </c>
      <c r="D407" s="302" t="str">
        <f t="array" ref="D407">IF('GRR Data'!D390="","",'GRR Data'!D390)</f>
        <v/>
      </c>
      <c r="E407" s="300" t="str">
        <f t="array" ref="E407">IF('GRR Data'!G390="","",'GRR Data'!G390)</f>
        <v/>
      </c>
      <c r="F407" s="300" t="str">
        <f t="array" ref="F407">IF('GRR Data'!H390="","",'GRR Data'!H390)</f>
        <v/>
      </c>
      <c r="G407" s="300" t="str">
        <f t="array" ref="G407">IF('GRR Data'!K390="","",'GRR Data'!K390)</f>
        <v/>
      </c>
      <c r="H407" s="291" t="e">
        <v>#VALUE!</v>
      </c>
      <c r="I407" s="335" t="e">
        <v>#VALUE!</v>
      </c>
      <c r="J407" s="291" t="e">
        <v>#VALUE!</v>
      </c>
      <c r="K407" s="282" t="str">
        <v/>
      </c>
      <c r="L407" s="282" t="str">
        <v/>
      </c>
      <c r="M407" s="288" t="str" cm="1">
        <f t="array" ref="M407">IF($C407="","",_xlfn.XLOOKUP($C407&amp;M$21,#REF!&amp;#REF!,#REF!))</f>
        <v/>
      </c>
      <c r="N407" s="288" t="str" cm="1">
        <f t="array" ref="N407">IF($C407="","",_xlfn.XLOOKUP($C407&amp;N$21,#REF!&amp;#REF!,#REF!))</f>
        <v/>
      </c>
      <c r="O407" s="288" t="str" cm="1">
        <f t="array" ref="O407">IF($C407="","",_xlfn.XLOOKUP($C407&amp;O$21,#REF!&amp;#REF!,#REF!))</f>
        <v/>
      </c>
      <c r="P407" s="288" t="str" cm="1">
        <f t="array" ref="P407">IF($C407="","",_xlfn.XLOOKUP($C407&amp;P$21,#REF!&amp;#REF!,#REF!))</f>
        <v/>
      </c>
      <c r="Q407" s="288" t="str" cm="1">
        <f t="array" ref="Q407">IF($C407="","",_xlfn.XLOOKUP($C407&amp;Q$21,#REF!&amp;#REF!,#REF!))</f>
        <v/>
      </c>
      <c r="R407" s="288" t="str" cm="1">
        <f t="array" ref="R407">IF($C407="","",_xlfn.XLOOKUP($C407&amp;R$21,#REF!&amp;#REF!,#REF!))</f>
        <v/>
      </c>
      <c r="S407" s="288" t="str" cm="1">
        <f t="array" ref="S407">IF($C407="","",_xlfn.XLOOKUP($C407&amp;S$21,#REF!&amp;#REF!,#REF!))</f>
        <v/>
      </c>
      <c r="T407" s="288" t="str" cm="1">
        <f t="array" ref="T407">IF($C407="","",_xlfn.XLOOKUP($C407&amp;T$21,#REF!&amp;#REF!,#REF!))</f>
        <v/>
      </c>
      <c r="U407" s="600"/>
      <c r="V407" s="601"/>
      <c r="W407" s="308"/>
      <c r="X407" s="320" t="e">
        <f t="shared" si="54"/>
        <v>#VALUE!</v>
      </c>
      <c r="Y407" s="320" t="e">
        <f t="shared" si="55"/>
        <v>#VALUE!</v>
      </c>
      <c r="Z407" s="320" t="e">
        <f t="shared" si="56"/>
        <v>#VALUE!</v>
      </c>
      <c r="AA407" s="320" t="e">
        <f t="shared" si="57"/>
        <v>#VALUE!</v>
      </c>
      <c r="AB407" s="320" t="e">
        <f t="shared" si="58"/>
        <v>#VALUE!</v>
      </c>
      <c r="AC407" s="320" t="e">
        <f t="shared" si="59"/>
        <v>#VALUE!</v>
      </c>
    </row>
    <row r="408" spans="2:29" s="30" customFormat="1" ht="30" customHeight="1">
      <c r="B408" s="345">
        <v>387</v>
      </c>
      <c r="C408" s="302" t="str">
        <f t="array" ref="C408">IF('GRR Data'!C391="","",'GRR Data'!C391)</f>
        <v/>
      </c>
      <c r="D408" s="302" t="str">
        <f t="array" ref="D408">IF('GRR Data'!D391="","",'GRR Data'!D391)</f>
        <v/>
      </c>
      <c r="E408" s="300" t="str">
        <f t="array" ref="E408">IF('GRR Data'!G391="","",'GRR Data'!G391)</f>
        <v/>
      </c>
      <c r="F408" s="300" t="str">
        <f t="array" ref="F408">IF('GRR Data'!H391="","",'GRR Data'!H391)</f>
        <v/>
      </c>
      <c r="G408" s="300" t="str">
        <f t="array" ref="G408">IF('GRR Data'!K391="","",'GRR Data'!K391)</f>
        <v/>
      </c>
      <c r="H408" s="291" t="e">
        <v>#VALUE!</v>
      </c>
      <c r="I408" s="335" t="e">
        <v>#VALUE!</v>
      </c>
      <c r="J408" s="291" t="e">
        <v>#VALUE!</v>
      </c>
      <c r="K408" s="282" t="str">
        <v/>
      </c>
      <c r="L408" s="282" t="str">
        <v/>
      </c>
      <c r="M408" s="288" t="str" cm="1">
        <f t="array" ref="M408">IF($C408="","",_xlfn.XLOOKUP($C408&amp;M$21,#REF!&amp;#REF!,#REF!))</f>
        <v/>
      </c>
      <c r="N408" s="288" t="str" cm="1">
        <f t="array" ref="N408">IF($C408="","",_xlfn.XLOOKUP($C408&amp;N$21,#REF!&amp;#REF!,#REF!))</f>
        <v/>
      </c>
      <c r="O408" s="288" t="str" cm="1">
        <f t="array" ref="O408">IF($C408="","",_xlfn.XLOOKUP($C408&amp;O$21,#REF!&amp;#REF!,#REF!))</f>
        <v/>
      </c>
      <c r="P408" s="288" t="str" cm="1">
        <f t="array" ref="P408">IF($C408="","",_xlfn.XLOOKUP($C408&amp;P$21,#REF!&amp;#REF!,#REF!))</f>
        <v/>
      </c>
      <c r="Q408" s="288" t="str" cm="1">
        <f t="array" ref="Q408">IF($C408="","",_xlfn.XLOOKUP($C408&amp;Q$21,#REF!&amp;#REF!,#REF!))</f>
        <v/>
      </c>
      <c r="R408" s="288" t="str" cm="1">
        <f t="array" ref="R408">IF($C408="","",_xlfn.XLOOKUP($C408&amp;R$21,#REF!&amp;#REF!,#REF!))</f>
        <v/>
      </c>
      <c r="S408" s="288" t="str" cm="1">
        <f t="array" ref="S408">IF($C408="","",_xlfn.XLOOKUP($C408&amp;S$21,#REF!&amp;#REF!,#REF!))</f>
        <v/>
      </c>
      <c r="T408" s="288" t="str" cm="1">
        <f t="array" ref="T408">IF($C408="","",_xlfn.XLOOKUP($C408&amp;T$21,#REF!&amp;#REF!,#REF!))</f>
        <v/>
      </c>
      <c r="U408" s="600"/>
      <c r="V408" s="601"/>
      <c r="W408" s="308"/>
      <c r="X408" s="320" t="e">
        <f t="shared" si="54"/>
        <v>#VALUE!</v>
      </c>
      <c r="Y408" s="320" t="e">
        <f t="shared" si="55"/>
        <v>#VALUE!</v>
      </c>
      <c r="Z408" s="320" t="e">
        <f t="shared" si="56"/>
        <v>#VALUE!</v>
      </c>
      <c r="AA408" s="320" t="e">
        <f t="shared" si="57"/>
        <v>#VALUE!</v>
      </c>
      <c r="AB408" s="320" t="e">
        <f t="shared" si="58"/>
        <v>#VALUE!</v>
      </c>
      <c r="AC408" s="320" t="e">
        <f t="shared" si="59"/>
        <v>#VALUE!</v>
      </c>
    </row>
    <row r="409" spans="2:29" s="30" customFormat="1" ht="30" customHeight="1">
      <c r="B409" s="345">
        <v>388</v>
      </c>
      <c r="C409" s="302" t="str">
        <f t="array" ref="C409">IF('GRR Data'!C392="","",'GRR Data'!C392)</f>
        <v/>
      </c>
      <c r="D409" s="302" t="str">
        <f t="array" ref="D409">IF('GRR Data'!D392="","",'GRR Data'!D392)</f>
        <v/>
      </c>
      <c r="E409" s="300" t="str">
        <f t="array" ref="E409">IF('GRR Data'!G392="","",'GRR Data'!G392)</f>
        <v/>
      </c>
      <c r="F409" s="300" t="str">
        <f t="array" ref="F409">IF('GRR Data'!H392="","",'GRR Data'!H392)</f>
        <v/>
      </c>
      <c r="G409" s="300" t="str">
        <f t="array" ref="G409">IF('GRR Data'!K392="","",'GRR Data'!K392)</f>
        <v/>
      </c>
      <c r="H409" s="291" t="e">
        <v>#VALUE!</v>
      </c>
      <c r="I409" s="335" t="e">
        <v>#VALUE!</v>
      </c>
      <c r="J409" s="291" t="e">
        <v>#VALUE!</v>
      </c>
      <c r="K409" s="282" t="str">
        <v/>
      </c>
      <c r="L409" s="282" t="str">
        <v/>
      </c>
      <c r="M409" s="288" t="str" cm="1">
        <f t="array" ref="M409">IF($C409="","",_xlfn.XLOOKUP($C409&amp;M$21,#REF!&amp;#REF!,#REF!))</f>
        <v/>
      </c>
      <c r="N409" s="288" t="str" cm="1">
        <f t="array" ref="N409">IF($C409="","",_xlfn.XLOOKUP($C409&amp;N$21,#REF!&amp;#REF!,#REF!))</f>
        <v/>
      </c>
      <c r="O409" s="288" t="str" cm="1">
        <f t="array" ref="O409">IF($C409="","",_xlfn.XLOOKUP($C409&amp;O$21,#REF!&amp;#REF!,#REF!))</f>
        <v/>
      </c>
      <c r="P409" s="288" t="str" cm="1">
        <f t="array" ref="P409">IF($C409="","",_xlfn.XLOOKUP($C409&amp;P$21,#REF!&amp;#REF!,#REF!))</f>
        <v/>
      </c>
      <c r="Q409" s="288" t="str" cm="1">
        <f t="array" ref="Q409">IF($C409="","",_xlfn.XLOOKUP($C409&amp;Q$21,#REF!&amp;#REF!,#REF!))</f>
        <v/>
      </c>
      <c r="R409" s="288" t="str" cm="1">
        <f t="array" ref="R409">IF($C409="","",_xlfn.XLOOKUP($C409&amp;R$21,#REF!&amp;#REF!,#REF!))</f>
        <v/>
      </c>
      <c r="S409" s="288" t="str" cm="1">
        <f t="array" ref="S409">IF($C409="","",_xlfn.XLOOKUP($C409&amp;S$21,#REF!&amp;#REF!,#REF!))</f>
        <v/>
      </c>
      <c r="T409" s="288" t="str" cm="1">
        <f t="array" ref="T409">IF($C409="","",_xlfn.XLOOKUP($C409&amp;T$21,#REF!&amp;#REF!,#REF!))</f>
        <v/>
      </c>
      <c r="U409" s="600"/>
      <c r="V409" s="601"/>
      <c r="W409" s="308"/>
      <c r="X409" s="320" t="e">
        <f t="shared" si="54"/>
        <v>#VALUE!</v>
      </c>
      <c r="Y409" s="320" t="e">
        <f t="shared" si="55"/>
        <v>#VALUE!</v>
      </c>
      <c r="Z409" s="320" t="e">
        <f t="shared" si="56"/>
        <v>#VALUE!</v>
      </c>
      <c r="AA409" s="320" t="e">
        <f t="shared" si="57"/>
        <v>#VALUE!</v>
      </c>
      <c r="AB409" s="320" t="e">
        <f t="shared" si="58"/>
        <v>#VALUE!</v>
      </c>
      <c r="AC409" s="320" t="e">
        <f t="shared" si="59"/>
        <v>#VALUE!</v>
      </c>
    </row>
    <row r="410" spans="2:29" s="30" customFormat="1" ht="30" customHeight="1">
      <c r="B410" s="345">
        <v>389</v>
      </c>
      <c r="C410" s="302" t="str">
        <f t="array" ref="C410">IF('GRR Data'!C393="","",'GRR Data'!C393)</f>
        <v/>
      </c>
      <c r="D410" s="302" t="str">
        <f t="array" ref="D410">IF('GRR Data'!D393="","",'GRR Data'!D393)</f>
        <v/>
      </c>
      <c r="E410" s="300" t="str">
        <f t="array" ref="E410">IF('GRR Data'!G393="","",'GRR Data'!G393)</f>
        <v/>
      </c>
      <c r="F410" s="300" t="str">
        <f t="array" ref="F410">IF('GRR Data'!H393="","",'GRR Data'!H393)</f>
        <v/>
      </c>
      <c r="G410" s="300" t="str">
        <f t="array" ref="G410">IF('GRR Data'!K393="","",'GRR Data'!K393)</f>
        <v/>
      </c>
      <c r="H410" s="291" t="e">
        <v>#VALUE!</v>
      </c>
      <c r="I410" s="335" t="e">
        <v>#VALUE!</v>
      </c>
      <c r="J410" s="291" t="e">
        <v>#VALUE!</v>
      </c>
      <c r="K410" s="282" t="str">
        <v/>
      </c>
      <c r="L410" s="282" t="str">
        <v/>
      </c>
      <c r="M410" s="288" t="str" cm="1">
        <f t="array" ref="M410">IF($C410="","",_xlfn.XLOOKUP($C410&amp;M$21,#REF!&amp;#REF!,#REF!))</f>
        <v/>
      </c>
      <c r="N410" s="288" t="str" cm="1">
        <f t="array" ref="N410">IF($C410="","",_xlfn.XLOOKUP($C410&amp;N$21,#REF!&amp;#REF!,#REF!))</f>
        <v/>
      </c>
      <c r="O410" s="288" t="str" cm="1">
        <f t="array" ref="O410">IF($C410="","",_xlfn.XLOOKUP($C410&amp;O$21,#REF!&amp;#REF!,#REF!))</f>
        <v/>
      </c>
      <c r="P410" s="288" t="str" cm="1">
        <f t="array" ref="P410">IF($C410="","",_xlfn.XLOOKUP($C410&amp;P$21,#REF!&amp;#REF!,#REF!))</f>
        <v/>
      </c>
      <c r="Q410" s="288" t="str" cm="1">
        <f t="array" ref="Q410">IF($C410="","",_xlfn.XLOOKUP($C410&amp;Q$21,#REF!&amp;#REF!,#REF!))</f>
        <v/>
      </c>
      <c r="R410" s="288" t="str" cm="1">
        <f t="array" ref="R410">IF($C410="","",_xlfn.XLOOKUP($C410&amp;R$21,#REF!&amp;#REF!,#REF!))</f>
        <v/>
      </c>
      <c r="S410" s="288" t="str" cm="1">
        <f t="array" ref="S410">IF($C410="","",_xlfn.XLOOKUP($C410&amp;S$21,#REF!&amp;#REF!,#REF!))</f>
        <v/>
      </c>
      <c r="T410" s="288" t="str" cm="1">
        <f t="array" ref="T410">IF($C410="","",_xlfn.XLOOKUP($C410&amp;T$21,#REF!&amp;#REF!,#REF!))</f>
        <v/>
      </c>
      <c r="U410" s="600"/>
      <c r="V410" s="601"/>
      <c r="W410" s="308"/>
      <c r="X410" s="320" t="e">
        <f t="shared" si="54"/>
        <v>#VALUE!</v>
      </c>
      <c r="Y410" s="320" t="e">
        <f t="shared" si="55"/>
        <v>#VALUE!</v>
      </c>
      <c r="Z410" s="320" t="e">
        <f t="shared" si="56"/>
        <v>#VALUE!</v>
      </c>
      <c r="AA410" s="320" t="e">
        <f t="shared" si="57"/>
        <v>#VALUE!</v>
      </c>
      <c r="AB410" s="320" t="e">
        <f t="shared" si="58"/>
        <v>#VALUE!</v>
      </c>
      <c r="AC410" s="320" t="e">
        <f t="shared" si="59"/>
        <v>#VALUE!</v>
      </c>
    </row>
    <row r="411" spans="2:29" s="30" customFormat="1" ht="30" customHeight="1">
      <c r="B411" s="345">
        <v>390</v>
      </c>
      <c r="C411" s="302" t="str">
        <f t="array" ref="C411">IF('GRR Data'!C394="","",'GRR Data'!C394)</f>
        <v/>
      </c>
      <c r="D411" s="302" t="str">
        <f t="array" ref="D411">IF('GRR Data'!D394="","",'GRR Data'!D394)</f>
        <v/>
      </c>
      <c r="E411" s="300" t="str">
        <f t="array" ref="E411">IF('GRR Data'!G394="","",'GRR Data'!G394)</f>
        <v/>
      </c>
      <c r="F411" s="300" t="str">
        <f t="array" ref="F411">IF('GRR Data'!H394="","",'GRR Data'!H394)</f>
        <v/>
      </c>
      <c r="G411" s="300" t="str">
        <f t="array" ref="G411">IF('GRR Data'!K394="","",'GRR Data'!K394)</f>
        <v/>
      </c>
      <c r="H411" s="291" t="e">
        <v>#VALUE!</v>
      </c>
      <c r="I411" s="335" t="e">
        <v>#VALUE!</v>
      </c>
      <c r="J411" s="291" t="e">
        <v>#VALUE!</v>
      </c>
      <c r="K411" s="282" t="str">
        <v/>
      </c>
      <c r="L411" s="282" t="str">
        <v/>
      </c>
      <c r="M411" s="288" t="str" cm="1">
        <f t="array" ref="M411">IF($C411="","",_xlfn.XLOOKUP($C411&amp;M$21,#REF!&amp;#REF!,#REF!))</f>
        <v/>
      </c>
      <c r="N411" s="288" t="str" cm="1">
        <f t="array" ref="N411">IF($C411="","",_xlfn.XLOOKUP($C411&amp;N$21,#REF!&amp;#REF!,#REF!))</f>
        <v/>
      </c>
      <c r="O411" s="288" t="str" cm="1">
        <f t="array" ref="O411">IF($C411="","",_xlfn.XLOOKUP($C411&amp;O$21,#REF!&amp;#REF!,#REF!))</f>
        <v/>
      </c>
      <c r="P411" s="288" t="str" cm="1">
        <f t="array" ref="P411">IF($C411="","",_xlfn.XLOOKUP($C411&amp;P$21,#REF!&amp;#REF!,#REF!))</f>
        <v/>
      </c>
      <c r="Q411" s="288" t="str" cm="1">
        <f t="array" ref="Q411">IF($C411="","",_xlfn.XLOOKUP($C411&amp;Q$21,#REF!&amp;#REF!,#REF!))</f>
        <v/>
      </c>
      <c r="R411" s="288" t="str" cm="1">
        <f t="array" ref="R411">IF($C411="","",_xlfn.XLOOKUP($C411&amp;R$21,#REF!&amp;#REF!,#REF!))</f>
        <v/>
      </c>
      <c r="S411" s="288" t="str" cm="1">
        <f t="array" ref="S411">IF($C411="","",_xlfn.XLOOKUP($C411&amp;S$21,#REF!&amp;#REF!,#REF!))</f>
        <v/>
      </c>
      <c r="T411" s="288" t="str" cm="1">
        <f t="array" ref="T411">IF($C411="","",_xlfn.XLOOKUP($C411&amp;T$21,#REF!&amp;#REF!,#REF!))</f>
        <v/>
      </c>
      <c r="U411" s="600"/>
      <c r="V411" s="601"/>
      <c r="W411" s="308"/>
      <c r="X411" s="320" t="e">
        <f t="shared" si="54"/>
        <v>#VALUE!</v>
      </c>
      <c r="Y411" s="320" t="e">
        <f t="shared" si="55"/>
        <v>#VALUE!</v>
      </c>
      <c r="Z411" s="320" t="e">
        <f t="shared" si="56"/>
        <v>#VALUE!</v>
      </c>
      <c r="AA411" s="320" t="e">
        <f t="shared" si="57"/>
        <v>#VALUE!</v>
      </c>
      <c r="AB411" s="320" t="e">
        <f t="shared" si="58"/>
        <v>#VALUE!</v>
      </c>
      <c r="AC411" s="320" t="e">
        <f t="shared" si="59"/>
        <v>#VALUE!</v>
      </c>
    </row>
    <row r="412" spans="2:29" s="30" customFormat="1" ht="30" customHeight="1">
      <c r="B412" s="345">
        <v>391</v>
      </c>
      <c r="C412" s="302" t="str">
        <f t="array" ref="C412">IF('GRR Data'!C395="","",'GRR Data'!C395)</f>
        <v/>
      </c>
      <c r="D412" s="302" t="str">
        <f t="array" ref="D412">IF('GRR Data'!D395="","",'GRR Data'!D395)</f>
        <v/>
      </c>
      <c r="E412" s="300" t="str">
        <f t="array" ref="E412">IF('GRR Data'!G395="","",'GRR Data'!G395)</f>
        <v/>
      </c>
      <c r="F412" s="300" t="str">
        <f t="array" ref="F412">IF('GRR Data'!H395="","",'GRR Data'!H395)</f>
        <v/>
      </c>
      <c r="G412" s="300" t="str">
        <f t="array" ref="G412">IF('GRR Data'!K395="","",'GRR Data'!K395)</f>
        <v/>
      </c>
      <c r="H412" s="291" t="e">
        <v>#VALUE!</v>
      </c>
      <c r="I412" s="335" t="e">
        <v>#VALUE!</v>
      </c>
      <c r="J412" s="291" t="e">
        <v>#VALUE!</v>
      </c>
      <c r="K412" s="282" t="str">
        <v/>
      </c>
      <c r="L412" s="282" t="str">
        <v/>
      </c>
      <c r="M412" s="288" t="str" cm="1">
        <f t="array" ref="M412">IF($C412="","",_xlfn.XLOOKUP($C412&amp;M$21,#REF!&amp;#REF!,#REF!))</f>
        <v/>
      </c>
      <c r="N412" s="288" t="str" cm="1">
        <f t="array" ref="N412">IF($C412="","",_xlfn.XLOOKUP($C412&amp;N$21,#REF!&amp;#REF!,#REF!))</f>
        <v/>
      </c>
      <c r="O412" s="288" t="str" cm="1">
        <f t="array" ref="O412">IF($C412="","",_xlfn.XLOOKUP($C412&amp;O$21,#REF!&amp;#REF!,#REF!))</f>
        <v/>
      </c>
      <c r="P412" s="288" t="str" cm="1">
        <f t="array" ref="P412">IF($C412="","",_xlfn.XLOOKUP($C412&amp;P$21,#REF!&amp;#REF!,#REF!))</f>
        <v/>
      </c>
      <c r="Q412" s="288" t="str" cm="1">
        <f t="array" ref="Q412">IF($C412="","",_xlfn.XLOOKUP($C412&amp;Q$21,#REF!&amp;#REF!,#REF!))</f>
        <v/>
      </c>
      <c r="R412" s="288" t="str" cm="1">
        <f t="array" ref="R412">IF($C412="","",_xlfn.XLOOKUP($C412&amp;R$21,#REF!&amp;#REF!,#REF!))</f>
        <v/>
      </c>
      <c r="S412" s="288" t="str" cm="1">
        <f t="array" ref="S412">IF($C412="","",_xlfn.XLOOKUP($C412&amp;S$21,#REF!&amp;#REF!,#REF!))</f>
        <v/>
      </c>
      <c r="T412" s="288" t="str" cm="1">
        <f t="array" ref="T412">IF($C412="","",_xlfn.XLOOKUP($C412&amp;T$21,#REF!&amp;#REF!,#REF!))</f>
        <v/>
      </c>
      <c r="U412" s="600"/>
      <c r="V412" s="601"/>
      <c r="W412" s="308"/>
      <c r="X412" s="320" t="e">
        <f t="shared" si="54"/>
        <v>#VALUE!</v>
      </c>
      <c r="Y412" s="320" t="e">
        <f t="shared" si="55"/>
        <v>#VALUE!</v>
      </c>
      <c r="Z412" s="320" t="e">
        <f t="shared" si="56"/>
        <v>#VALUE!</v>
      </c>
      <c r="AA412" s="320" t="e">
        <f t="shared" si="57"/>
        <v>#VALUE!</v>
      </c>
      <c r="AB412" s="320" t="e">
        <f t="shared" si="58"/>
        <v>#VALUE!</v>
      </c>
      <c r="AC412" s="320" t="e">
        <f t="shared" si="59"/>
        <v>#VALUE!</v>
      </c>
    </row>
    <row r="413" spans="2:29" s="30" customFormat="1" ht="30" customHeight="1">
      <c r="B413" s="345">
        <v>392</v>
      </c>
      <c r="C413" s="302" t="str">
        <f t="array" ref="C413">IF('GRR Data'!C396="","",'GRR Data'!C396)</f>
        <v/>
      </c>
      <c r="D413" s="302" t="str">
        <f t="array" ref="D413">IF('GRR Data'!D396="","",'GRR Data'!D396)</f>
        <v/>
      </c>
      <c r="E413" s="300" t="str">
        <f t="array" ref="E413">IF('GRR Data'!G396="","",'GRR Data'!G396)</f>
        <v/>
      </c>
      <c r="F413" s="300" t="str">
        <f t="array" ref="F413">IF('GRR Data'!H396="","",'GRR Data'!H396)</f>
        <v/>
      </c>
      <c r="G413" s="300" t="str">
        <f t="array" ref="G413">IF('GRR Data'!K396="","",'GRR Data'!K396)</f>
        <v/>
      </c>
      <c r="H413" s="291" t="e">
        <v>#VALUE!</v>
      </c>
      <c r="I413" s="335" t="e">
        <v>#VALUE!</v>
      </c>
      <c r="J413" s="291" t="e">
        <v>#VALUE!</v>
      </c>
      <c r="K413" s="282" t="str">
        <v/>
      </c>
      <c r="L413" s="282" t="str">
        <v/>
      </c>
      <c r="M413" s="288" t="str" cm="1">
        <f t="array" ref="M413">IF($C413="","",_xlfn.XLOOKUP($C413&amp;M$21,#REF!&amp;#REF!,#REF!))</f>
        <v/>
      </c>
      <c r="N413" s="288" t="str" cm="1">
        <f t="array" ref="N413">IF($C413="","",_xlfn.XLOOKUP($C413&amp;N$21,#REF!&amp;#REF!,#REF!))</f>
        <v/>
      </c>
      <c r="O413" s="288" t="str" cm="1">
        <f t="array" ref="O413">IF($C413="","",_xlfn.XLOOKUP($C413&amp;O$21,#REF!&amp;#REF!,#REF!))</f>
        <v/>
      </c>
      <c r="P413" s="288" t="str" cm="1">
        <f t="array" ref="P413">IF($C413="","",_xlfn.XLOOKUP($C413&amp;P$21,#REF!&amp;#REF!,#REF!))</f>
        <v/>
      </c>
      <c r="Q413" s="288" t="str" cm="1">
        <f t="array" ref="Q413">IF($C413="","",_xlfn.XLOOKUP($C413&amp;Q$21,#REF!&amp;#REF!,#REF!))</f>
        <v/>
      </c>
      <c r="R413" s="288" t="str" cm="1">
        <f t="array" ref="R413">IF($C413="","",_xlfn.XLOOKUP($C413&amp;R$21,#REF!&amp;#REF!,#REF!))</f>
        <v/>
      </c>
      <c r="S413" s="288" t="str" cm="1">
        <f t="array" ref="S413">IF($C413="","",_xlfn.XLOOKUP($C413&amp;S$21,#REF!&amp;#REF!,#REF!))</f>
        <v/>
      </c>
      <c r="T413" s="288" t="str" cm="1">
        <f t="array" ref="T413">IF($C413="","",_xlfn.XLOOKUP($C413&amp;T$21,#REF!&amp;#REF!,#REF!))</f>
        <v/>
      </c>
      <c r="U413" s="600"/>
      <c r="V413" s="601"/>
      <c r="W413" s="308"/>
      <c r="X413" s="320" t="e">
        <f t="shared" si="54"/>
        <v>#VALUE!</v>
      </c>
      <c r="Y413" s="320" t="e">
        <f t="shared" si="55"/>
        <v>#VALUE!</v>
      </c>
      <c r="Z413" s="320" t="e">
        <f t="shared" si="56"/>
        <v>#VALUE!</v>
      </c>
      <c r="AA413" s="320" t="e">
        <f t="shared" si="57"/>
        <v>#VALUE!</v>
      </c>
      <c r="AB413" s="320" t="e">
        <f t="shared" si="58"/>
        <v>#VALUE!</v>
      </c>
      <c r="AC413" s="320" t="e">
        <f t="shared" si="59"/>
        <v>#VALUE!</v>
      </c>
    </row>
    <row r="414" spans="2:29" s="30" customFormat="1" ht="30" customHeight="1">
      <c r="B414" s="345">
        <v>393</v>
      </c>
      <c r="C414" s="302" t="str">
        <f t="array" ref="C414">IF('GRR Data'!C397="","",'GRR Data'!C397)</f>
        <v/>
      </c>
      <c r="D414" s="302" t="str">
        <f t="array" ref="D414">IF('GRR Data'!D397="","",'GRR Data'!D397)</f>
        <v/>
      </c>
      <c r="E414" s="300" t="str">
        <f t="array" ref="E414">IF('GRR Data'!G397="","",'GRR Data'!G397)</f>
        <v/>
      </c>
      <c r="F414" s="300" t="str">
        <f t="array" ref="F414">IF('GRR Data'!H397="","",'GRR Data'!H397)</f>
        <v/>
      </c>
      <c r="G414" s="300" t="str">
        <f t="array" ref="G414">IF('GRR Data'!K397="","",'GRR Data'!K397)</f>
        <v/>
      </c>
      <c r="H414" s="291" t="e">
        <v>#VALUE!</v>
      </c>
      <c r="I414" s="335" t="e">
        <v>#VALUE!</v>
      </c>
      <c r="J414" s="291" t="e">
        <v>#VALUE!</v>
      </c>
      <c r="K414" s="282" t="str">
        <v/>
      </c>
      <c r="L414" s="282" t="str">
        <v/>
      </c>
      <c r="M414" s="288" t="str" cm="1">
        <f t="array" ref="M414">IF($C414="","",_xlfn.XLOOKUP($C414&amp;M$21,#REF!&amp;#REF!,#REF!))</f>
        <v/>
      </c>
      <c r="N414" s="288" t="str" cm="1">
        <f t="array" ref="N414">IF($C414="","",_xlfn.XLOOKUP($C414&amp;N$21,#REF!&amp;#REF!,#REF!))</f>
        <v/>
      </c>
      <c r="O414" s="288" t="str" cm="1">
        <f t="array" ref="O414">IF($C414="","",_xlfn.XLOOKUP($C414&amp;O$21,#REF!&amp;#REF!,#REF!))</f>
        <v/>
      </c>
      <c r="P414" s="288" t="str" cm="1">
        <f t="array" ref="P414">IF($C414="","",_xlfn.XLOOKUP($C414&amp;P$21,#REF!&amp;#REF!,#REF!))</f>
        <v/>
      </c>
      <c r="Q414" s="288" t="str" cm="1">
        <f t="array" ref="Q414">IF($C414="","",_xlfn.XLOOKUP($C414&amp;Q$21,#REF!&amp;#REF!,#REF!))</f>
        <v/>
      </c>
      <c r="R414" s="288" t="str" cm="1">
        <f t="array" ref="R414">IF($C414="","",_xlfn.XLOOKUP($C414&amp;R$21,#REF!&amp;#REF!,#REF!))</f>
        <v/>
      </c>
      <c r="S414" s="288" t="str" cm="1">
        <f t="array" ref="S414">IF($C414="","",_xlfn.XLOOKUP($C414&amp;S$21,#REF!&amp;#REF!,#REF!))</f>
        <v/>
      </c>
      <c r="T414" s="288" t="str" cm="1">
        <f t="array" ref="T414">IF($C414="","",_xlfn.XLOOKUP($C414&amp;T$21,#REF!&amp;#REF!,#REF!))</f>
        <v/>
      </c>
      <c r="U414" s="600"/>
      <c r="V414" s="601"/>
      <c r="W414" s="308"/>
      <c r="X414" s="320" t="e">
        <f t="shared" si="54"/>
        <v>#VALUE!</v>
      </c>
      <c r="Y414" s="320" t="e">
        <f t="shared" si="55"/>
        <v>#VALUE!</v>
      </c>
      <c r="Z414" s="320" t="e">
        <f t="shared" si="56"/>
        <v>#VALUE!</v>
      </c>
      <c r="AA414" s="320" t="e">
        <f t="shared" si="57"/>
        <v>#VALUE!</v>
      </c>
      <c r="AB414" s="320" t="e">
        <f t="shared" si="58"/>
        <v>#VALUE!</v>
      </c>
      <c r="AC414" s="320" t="e">
        <f t="shared" si="59"/>
        <v>#VALUE!</v>
      </c>
    </row>
    <row r="415" spans="2:29" s="30" customFormat="1" ht="30" customHeight="1">
      <c r="B415" s="345">
        <v>394</v>
      </c>
      <c r="C415" s="302" t="str">
        <f t="array" ref="C415">IF('GRR Data'!C398="","",'GRR Data'!C398)</f>
        <v/>
      </c>
      <c r="D415" s="302" t="str">
        <f t="array" ref="D415">IF('GRR Data'!D398="","",'GRR Data'!D398)</f>
        <v/>
      </c>
      <c r="E415" s="300" t="str">
        <f t="array" ref="E415">IF('GRR Data'!G398="","",'GRR Data'!G398)</f>
        <v/>
      </c>
      <c r="F415" s="300" t="str">
        <f t="array" ref="F415">IF('GRR Data'!H398="","",'GRR Data'!H398)</f>
        <v/>
      </c>
      <c r="G415" s="300" t="str">
        <f t="array" ref="G415">IF('GRR Data'!K398="","",'GRR Data'!K398)</f>
        <v/>
      </c>
      <c r="H415" s="291" t="e">
        <v>#VALUE!</v>
      </c>
      <c r="I415" s="335" t="e">
        <v>#VALUE!</v>
      </c>
      <c r="J415" s="291" t="e">
        <v>#VALUE!</v>
      </c>
      <c r="K415" s="282" t="str">
        <v/>
      </c>
      <c r="L415" s="282" t="str">
        <v/>
      </c>
      <c r="M415" s="288" t="str" cm="1">
        <f t="array" ref="M415">IF($C415="","",_xlfn.XLOOKUP($C415&amp;M$21,#REF!&amp;#REF!,#REF!))</f>
        <v/>
      </c>
      <c r="N415" s="288" t="str" cm="1">
        <f t="array" ref="N415">IF($C415="","",_xlfn.XLOOKUP($C415&amp;N$21,#REF!&amp;#REF!,#REF!))</f>
        <v/>
      </c>
      <c r="O415" s="288" t="str" cm="1">
        <f t="array" ref="O415">IF($C415="","",_xlfn.XLOOKUP($C415&amp;O$21,#REF!&amp;#REF!,#REF!))</f>
        <v/>
      </c>
      <c r="P415" s="288" t="str" cm="1">
        <f t="array" ref="P415">IF($C415="","",_xlfn.XLOOKUP($C415&amp;P$21,#REF!&amp;#REF!,#REF!))</f>
        <v/>
      </c>
      <c r="Q415" s="288" t="str" cm="1">
        <f t="array" ref="Q415">IF($C415="","",_xlfn.XLOOKUP($C415&amp;Q$21,#REF!&amp;#REF!,#REF!))</f>
        <v/>
      </c>
      <c r="R415" s="288" t="str" cm="1">
        <f t="array" ref="R415">IF($C415="","",_xlfn.XLOOKUP($C415&amp;R$21,#REF!&amp;#REF!,#REF!))</f>
        <v/>
      </c>
      <c r="S415" s="288" t="str" cm="1">
        <f t="array" ref="S415">IF($C415="","",_xlfn.XLOOKUP($C415&amp;S$21,#REF!&amp;#REF!,#REF!))</f>
        <v/>
      </c>
      <c r="T415" s="288" t="str" cm="1">
        <f t="array" ref="T415">IF($C415="","",_xlfn.XLOOKUP($C415&amp;T$21,#REF!&amp;#REF!,#REF!))</f>
        <v/>
      </c>
      <c r="U415" s="600"/>
      <c r="V415" s="601"/>
      <c r="W415" s="308"/>
      <c r="X415" s="320" t="e">
        <f t="shared" si="54"/>
        <v>#VALUE!</v>
      </c>
      <c r="Y415" s="320" t="e">
        <f t="shared" si="55"/>
        <v>#VALUE!</v>
      </c>
      <c r="Z415" s="320" t="e">
        <f t="shared" si="56"/>
        <v>#VALUE!</v>
      </c>
      <c r="AA415" s="320" t="e">
        <f t="shared" si="57"/>
        <v>#VALUE!</v>
      </c>
      <c r="AB415" s="320" t="e">
        <f t="shared" si="58"/>
        <v>#VALUE!</v>
      </c>
      <c r="AC415" s="320" t="e">
        <f t="shared" si="59"/>
        <v>#VALUE!</v>
      </c>
    </row>
    <row r="416" spans="2:29" s="30" customFormat="1" ht="30" customHeight="1">
      <c r="B416" s="345">
        <v>395</v>
      </c>
      <c r="C416" s="302" t="str">
        <f t="array" ref="C416">IF('GRR Data'!C399="","",'GRR Data'!C399)</f>
        <v/>
      </c>
      <c r="D416" s="302" t="str">
        <f t="array" ref="D416">IF('GRR Data'!D399="","",'GRR Data'!D399)</f>
        <v/>
      </c>
      <c r="E416" s="300" t="str">
        <f t="array" ref="E416">IF('GRR Data'!G399="","",'GRR Data'!G399)</f>
        <v/>
      </c>
      <c r="F416" s="300" t="str">
        <f t="array" ref="F416">IF('GRR Data'!H399="","",'GRR Data'!H399)</f>
        <v/>
      </c>
      <c r="G416" s="300" t="str">
        <f t="array" ref="G416">IF('GRR Data'!K399="","",'GRR Data'!K399)</f>
        <v/>
      </c>
      <c r="H416" s="291" t="e">
        <v>#VALUE!</v>
      </c>
      <c r="I416" s="335" t="e">
        <v>#VALUE!</v>
      </c>
      <c r="J416" s="291" t="e">
        <v>#VALUE!</v>
      </c>
      <c r="K416" s="282" t="str">
        <v/>
      </c>
      <c r="L416" s="282" t="str">
        <v/>
      </c>
      <c r="M416" s="288" t="str" cm="1">
        <f t="array" ref="M416">IF($C416="","",_xlfn.XLOOKUP($C416&amp;M$21,#REF!&amp;#REF!,#REF!))</f>
        <v/>
      </c>
      <c r="N416" s="288" t="str" cm="1">
        <f t="array" ref="N416">IF($C416="","",_xlfn.XLOOKUP($C416&amp;N$21,#REF!&amp;#REF!,#REF!))</f>
        <v/>
      </c>
      <c r="O416" s="288" t="str" cm="1">
        <f t="array" ref="O416">IF($C416="","",_xlfn.XLOOKUP($C416&amp;O$21,#REF!&amp;#REF!,#REF!))</f>
        <v/>
      </c>
      <c r="P416" s="288" t="str" cm="1">
        <f t="array" ref="P416">IF($C416="","",_xlfn.XLOOKUP($C416&amp;P$21,#REF!&amp;#REF!,#REF!))</f>
        <v/>
      </c>
      <c r="Q416" s="288" t="str" cm="1">
        <f t="array" ref="Q416">IF($C416="","",_xlfn.XLOOKUP($C416&amp;Q$21,#REF!&amp;#REF!,#REF!))</f>
        <v/>
      </c>
      <c r="R416" s="288" t="str" cm="1">
        <f t="array" ref="R416">IF($C416="","",_xlfn.XLOOKUP($C416&amp;R$21,#REF!&amp;#REF!,#REF!))</f>
        <v/>
      </c>
      <c r="S416" s="288" t="str" cm="1">
        <f t="array" ref="S416">IF($C416="","",_xlfn.XLOOKUP($C416&amp;S$21,#REF!&amp;#REF!,#REF!))</f>
        <v/>
      </c>
      <c r="T416" s="288" t="str" cm="1">
        <f t="array" ref="T416">IF($C416="","",_xlfn.XLOOKUP($C416&amp;T$21,#REF!&amp;#REF!,#REF!))</f>
        <v/>
      </c>
      <c r="U416" s="600"/>
      <c r="V416" s="601"/>
      <c r="W416" s="308"/>
      <c r="X416" s="320" t="e">
        <f t="shared" si="54"/>
        <v>#VALUE!</v>
      </c>
      <c r="Y416" s="320" t="e">
        <f t="shared" si="55"/>
        <v>#VALUE!</v>
      </c>
      <c r="Z416" s="320" t="e">
        <f t="shared" si="56"/>
        <v>#VALUE!</v>
      </c>
      <c r="AA416" s="320" t="e">
        <f t="shared" si="57"/>
        <v>#VALUE!</v>
      </c>
      <c r="AB416" s="320" t="e">
        <f t="shared" si="58"/>
        <v>#VALUE!</v>
      </c>
      <c r="AC416" s="320" t="e">
        <f t="shared" si="59"/>
        <v>#VALUE!</v>
      </c>
    </row>
    <row r="417" spans="2:29" s="30" customFormat="1" ht="30" customHeight="1">
      <c r="B417" s="345">
        <v>396</v>
      </c>
      <c r="C417" s="302" t="str">
        <f t="array" ref="C417">IF('GRR Data'!C400="","",'GRR Data'!C400)</f>
        <v/>
      </c>
      <c r="D417" s="302" t="str">
        <f t="array" ref="D417">IF('GRR Data'!D400="","",'GRR Data'!D400)</f>
        <v/>
      </c>
      <c r="E417" s="300" t="str">
        <f t="array" ref="E417">IF('GRR Data'!G400="","",'GRR Data'!G400)</f>
        <v/>
      </c>
      <c r="F417" s="300" t="str">
        <f t="array" ref="F417">IF('GRR Data'!H400="","",'GRR Data'!H400)</f>
        <v/>
      </c>
      <c r="G417" s="300" t="str">
        <f t="array" ref="G417">IF('GRR Data'!K400="","",'GRR Data'!K400)</f>
        <v/>
      </c>
      <c r="H417" s="291" t="e">
        <v>#VALUE!</v>
      </c>
      <c r="I417" s="335" t="e">
        <v>#VALUE!</v>
      </c>
      <c r="J417" s="291" t="e">
        <v>#VALUE!</v>
      </c>
      <c r="K417" s="282" t="str">
        <v/>
      </c>
      <c r="L417" s="282" t="str">
        <v/>
      </c>
      <c r="M417" s="288" t="str" cm="1">
        <f t="array" ref="M417">IF($C417="","",_xlfn.XLOOKUP($C417&amp;M$21,#REF!&amp;#REF!,#REF!))</f>
        <v/>
      </c>
      <c r="N417" s="288" t="str" cm="1">
        <f t="array" ref="N417">IF($C417="","",_xlfn.XLOOKUP($C417&amp;N$21,#REF!&amp;#REF!,#REF!))</f>
        <v/>
      </c>
      <c r="O417" s="288" t="str" cm="1">
        <f t="array" ref="O417">IF($C417="","",_xlfn.XLOOKUP($C417&amp;O$21,#REF!&amp;#REF!,#REF!))</f>
        <v/>
      </c>
      <c r="P417" s="288" t="str" cm="1">
        <f t="array" ref="P417">IF($C417="","",_xlfn.XLOOKUP($C417&amp;P$21,#REF!&amp;#REF!,#REF!))</f>
        <v/>
      </c>
      <c r="Q417" s="288" t="str" cm="1">
        <f t="array" ref="Q417">IF($C417="","",_xlfn.XLOOKUP($C417&amp;Q$21,#REF!&amp;#REF!,#REF!))</f>
        <v/>
      </c>
      <c r="R417" s="288" t="str" cm="1">
        <f t="array" ref="R417">IF($C417="","",_xlfn.XLOOKUP($C417&amp;R$21,#REF!&amp;#REF!,#REF!))</f>
        <v/>
      </c>
      <c r="S417" s="288" t="str" cm="1">
        <f t="array" ref="S417">IF($C417="","",_xlfn.XLOOKUP($C417&amp;S$21,#REF!&amp;#REF!,#REF!))</f>
        <v/>
      </c>
      <c r="T417" s="288" t="str" cm="1">
        <f t="array" ref="T417">IF($C417="","",_xlfn.XLOOKUP($C417&amp;T$21,#REF!&amp;#REF!,#REF!))</f>
        <v/>
      </c>
      <c r="U417" s="600"/>
      <c r="V417" s="601"/>
      <c r="W417" s="308"/>
      <c r="X417" s="320" t="e">
        <f t="shared" si="54"/>
        <v>#VALUE!</v>
      </c>
      <c r="Y417" s="320" t="e">
        <f t="shared" si="55"/>
        <v>#VALUE!</v>
      </c>
      <c r="Z417" s="320" t="e">
        <f t="shared" si="56"/>
        <v>#VALUE!</v>
      </c>
      <c r="AA417" s="320" t="e">
        <f t="shared" si="57"/>
        <v>#VALUE!</v>
      </c>
      <c r="AB417" s="320" t="e">
        <f t="shared" si="58"/>
        <v>#VALUE!</v>
      </c>
      <c r="AC417" s="320" t="e">
        <f t="shared" si="59"/>
        <v>#VALUE!</v>
      </c>
    </row>
    <row r="418" spans="2:29" s="30" customFormat="1" ht="30" customHeight="1">
      <c r="B418" s="345">
        <v>397</v>
      </c>
      <c r="C418" s="302" t="str">
        <f t="array" ref="C418">IF('GRR Data'!C401="","",'GRR Data'!C401)</f>
        <v/>
      </c>
      <c r="D418" s="302" t="str">
        <f t="array" ref="D418">IF('GRR Data'!D401="","",'GRR Data'!D401)</f>
        <v/>
      </c>
      <c r="E418" s="300" t="str">
        <f t="array" ref="E418">IF('GRR Data'!G401="","",'GRR Data'!G401)</f>
        <v/>
      </c>
      <c r="F418" s="300" t="str">
        <f t="array" ref="F418">IF('GRR Data'!H401="","",'GRR Data'!H401)</f>
        <v/>
      </c>
      <c r="G418" s="300" t="str">
        <f t="array" ref="G418">IF('GRR Data'!K401="","",'GRR Data'!K401)</f>
        <v/>
      </c>
      <c r="H418" s="291" t="e">
        <v>#VALUE!</v>
      </c>
      <c r="I418" s="335" t="e">
        <v>#VALUE!</v>
      </c>
      <c r="J418" s="291" t="e">
        <v>#VALUE!</v>
      </c>
      <c r="K418" s="282" t="str">
        <v/>
      </c>
      <c r="L418" s="282" t="str">
        <v/>
      </c>
      <c r="M418" s="288" t="str" cm="1">
        <f t="array" ref="M418">IF($C418="","",_xlfn.XLOOKUP($C418&amp;M$21,#REF!&amp;#REF!,#REF!))</f>
        <v/>
      </c>
      <c r="N418" s="288" t="str" cm="1">
        <f t="array" ref="N418">IF($C418="","",_xlfn.XLOOKUP($C418&amp;N$21,#REF!&amp;#REF!,#REF!))</f>
        <v/>
      </c>
      <c r="O418" s="288" t="str" cm="1">
        <f t="array" ref="O418">IF($C418="","",_xlfn.XLOOKUP($C418&amp;O$21,#REF!&amp;#REF!,#REF!))</f>
        <v/>
      </c>
      <c r="P418" s="288" t="str" cm="1">
        <f t="array" ref="P418">IF($C418="","",_xlfn.XLOOKUP($C418&amp;P$21,#REF!&amp;#REF!,#REF!))</f>
        <v/>
      </c>
      <c r="Q418" s="288" t="str" cm="1">
        <f t="array" ref="Q418">IF($C418="","",_xlfn.XLOOKUP($C418&amp;Q$21,#REF!&amp;#REF!,#REF!))</f>
        <v/>
      </c>
      <c r="R418" s="288" t="str" cm="1">
        <f t="array" ref="R418">IF($C418="","",_xlfn.XLOOKUP($C418&amp;R$21,#REF!&amp;#REF!,#REF!))</f>
        <v/>
      </c>
      <c r="S418" s="288" t="str" cm="1">
        <f t="array" ref="S418">IF($C418="","",_xlfn.XLOOKUP($C418&amp;S$21,#REF!&amp;#REF!,#REF!))</f>
        <v/>
      </c>
      <c r="T418" s="288" t="str" cm="1">
        <f t="array" ref="T418">IF($C418="","",_xlfn.XLOOKUP($C418&amp;T$21,#REF!&amp;#REF!,#REF!))</f>
        <v/>
      </c>
      <c r="U418" s="600"/>
      <c r="V418" s="601"/>
      <c r="W418" s="308"/>
      <c r="X418" s="320" t="e">
        <f t="shared" si="54"/>
        <v>#VALUE!</v>
      </c>
      <c r="Y418" s="320" t="e">
        <f t="shared" si="55"/>
        <v>#VALUE!</v>
      </c>
      <c r="Z418" s="320" t="e">
        <f t="shared" si="56"/>
        <v>#VALUE!</v>
      </c>
      <c r="AA418" s="320" t="e">
        <f t="shared" si="57"/>
        <v>#VALUE!</v>
      </c>
      <c r="AB418" s="320" t="e">
        <f t="shared" si="58"/>
        <v>#VALUE!</v>
      </c>
      <c r="AC418" s="320" t="e">
        <f t="shared" si="59"/>
        <v>#VALUE!</v>
      </c>
    </row>
    <row r="419" spans="2:29" s="30" customFormat="1" ht="30" customHeight="1">
      <c r="B419" s="345">
        <v>398</v>
      </c>
      <c r="C419" s="302" t="str">
        <f t="array" ref="C419">IF('GRR Data'!C402="","",'GRR Data'!C402)</f>
        <v/>
      </c>
      <c r="D419" s="302" t="str">
        <f t="array" ref="D419">IF('GRR Data'!D402="","",'GRR Data'!D402)</f>
        <v/>
      </c>
      <c r="E419" s="300" t="str">
        <f t="array" ref="E419">IF('GRR Data'!G402="","",'GRR Data'!G402)</f>
        <v/>
      </c>
      <c r="F419" s="300" t="str">
        <f t="array" ref="F419">IF('GRR Data'!H402="","",'GRR Data'!H402)</f>
        <v/>
      </c>
      <c r="G419" s="300" t="str">
        <f t="array" ref="G419">IF('GRR Data'!K402="","",'GRR Data'!K402)</f>
        <v/>
      </c>
      <c r="H419" s="291" t="e">
        <v>#VALUE!</v>
      </c>
      <c r="I419" s="335" t="e">
        <v>#VALUE!</v>
      </c>
      <c r="J419" s="291" t="e">
        <v>#VALUE!</v>
      </c>
      <c r="K419" s="282" t="str">
        <v/>
      </c>
      <c r="L419" s="282" t="str">
        <v/>
      </c>
      <c r="M419" s="288" t="str" cm="1">
        <f t="array" ref="M419">IF($C419="","",_xlfn.XLOOKUP($C419&amp;M$21,#REF!&amp;#REF!,#REF!))</f>
        <v/>
      </c>
      <c r="N419" s="288" t="str" cm="1">
        <f t="array" ref="N419">IF($C419="","",_xlfn.XLOOKUP($C419&amp;N$21,#REF!&amp;#REF!,#REF!))</f>
        <v/>
      </c>
      <c r="O419" s="288" t="str" cm="1">
        <f t="array" ref="O419">IF($C419="","",_xlfn.XLOOKUP($C419&amp;O$21,#REF!&amp;#REF!,#REF!))</f>
        <v/>
      </c>
      <c r="P419" s="288" t="str" cm="1">
        <f t="array" ref="P419">IF($C419="","",_xlfn.XLOOKUP($C419&amp;P$21,#REF!&amp;#REF!,#REF!))</f>
        <v/>
      </c>
      <c r="Q419" s="288" t="str" cm="1">
        <f t="array" ref="Q419">IF($C419="","",_xlfn.XLOOKUP($C419&amp;Q$21,#REF!&amp;#REF!,#REF!))</f>
        <v/>
      </c>
      <c r="R419" s="288" t="str" cm="1">
        <f t="array" ref="R419">IF($C419="","",_xlfn.XLOOKUP($C419&amp;R$21,#REF!&amp;#REF!,#REF!))</f>
        <v/>
      </c>
      <c r="S419" s="288" t="str" cm="1">
        <f t="array" ref="S419">IF($C419="","",_xlfn.XLOOKUP($C419&amp;S$21,#REF!&amp;#REF!,#REF!))</f>
        <v/>
      </c>
      <c r="T419" s="288" t="str" cm="1">
        <f t="array" ref="T419">IF($C419="","",_xlfn.XLOOKUP($C419&amp;T$21,#REF!&amp;#REF!,#REF!))</f>
        <v/>
      </c>
      <c r="U419" s="600"/>
      <c r="V419" s="601"/>
      <c r="W419" s="308"/>
      <c r="X419" s="320" t="e">
        <f t="shared" si="54"/>
        <v>#VALUE!</v>
      </c>
      <c r="Y419" s="320" t="e">
        <f t="shared" si="55"/>
        <v>#VALUE!</v>
      </c>
      <c r="Z419" s="320" t="e">
        <f t="shared" si="56"/>
        <v>#VALUE!</v>
      </c>
      <c r="AA419" s="320" t="e">
        <f t="shared" si="57"/>
        <v>#VALUE!</v>
      </c>
      <c r="AB419" s="320" t="e">
        <f t="shared" si="58"/>
        <v>#VALUE!</v>
      </c>
      <c r="AC419" s="320" t="e">
        <f t="shared" si="59"/>
        <v>#VALUE!</v>
      </c>
    </row>
    <row r="420" spans="2:29" s="30" customFormat="1" ht="30" customHeight="1">
      <c r="B420" s="345">
        <v>399</v>
      </c>
      <c r="C420" s="302" t="str">
        <f t="array" ref="C420">IF('GRR Data'!C403="","",'GRR Data'!C403)</f>
        <v/>
      </c>
      <c r="D420" s="302" t="str">
        <f t="array" ref="D420">IF('GRR Data'!D403="","",'GRR Data'!D403)</f>
        <v/>
      </c>
      <c r="E420" s="300" t="str">
        <f t="array" ref="E420">IF('GRR Data'!G403="","",'GRR Data'!G403)</f>
        <v/>
      </c>
      <c r="F420" s="300" t="str">
        <f t="array" ref="F420">IF('GRR Data'!H403="","",'GRR Data'!H403)</f>
        <v/>
      </c>
      <c r="G420" s="300" t="str">
        <f t="array" ref="G420">IF('GRR Data'!K403="","",'GRR Data'!K403)</f>
        <v/>
      </c>
      <c r="H420" s="291" t="e">
        <v>#VALUE!</v>
      </c>
      <c r="I420" s="335" t="e">
        <v>#VALUE!</v>
      </c>
      <c r="J420" s="291" t="e">
        <v>#VALUE!</v>
      </c>
      <c r="K420" s="282" t="str">
        <v/>
      </c>
      <c r="L420" s="282" t="str">
        <v/>
      </c>
      <c r="M420" s="288" t="str" cm="1">
        <f t="array" ref="M420">IF($C420="","",_xlfn.XLOOKUP($C420&amp;M$21,#REF!&amp;#REF!,#REF!))</f>
        <v/>
      </c>
      <c r="N420" s="288" t="str" cm="1">
        <f t="array" ref="N420">IF($C420="","",_xlfn.XLOOKUP($C420&amp;N$21,#REF!&amp;#REF!,#REF!))</f>
        <v/>
      </c>
      <c r="O420" s="288" t="str" cm="1">
        <f t="array" ref="O420">IF($C420="","",_xlfn.XLOOKUP($C420&amp;O$21,#REF!&amp;#REF!,#REF!))</f>
        <v/>
      </c>
      <c r="P420" s="288" t="str" cm="1">
        <f t="array" ref="P420">IF($C420="","",_xlfn.XLOOKUP($C420&amp;P$21,#REF!&amp;#REF!,#REF!))</f>
        <v/>
      </c>
      <c r="Q420" s="288" t="str" cm="1">
        <f t="array" ref="Q420">IF($C420="","",_xlfn.XLOOKUP($C420&amp;Q$21,#REF!&amp;#REF!,#REF!))</f>
        <v/>
      </c>
      <c r="R420" s="288" t="str" cm="1">
        <f t="array" ref="R420">IF($C420="","",_xlfn.XLOOKUP($C420&amp;R$21,#REF!&amp;#REF!,#REF!))</f>
        <v/>
      </c>
      <c r="S420" s="288" t="str" cm="1">
        <f t="array" ref="S420">IF($C420="","",_xlfn.XLOOKUP($C420&amp;S$21,#REF!&amp;#REF!,#REF!))</f>
        <v/>
      </c>
      <c r="T420" s="288" t="str" cm="1">
        <f t="array" ref="T420">IF($C420="","",_xlfn.XLOOKUP($C420&amp;T$21,#REF!&amp;#REF!,#REF!))</f>
        <v/>
      </c>
      <c r="U420" s="600"/>
      <c r="V420" s="601"/>
      <c r="W420" s="308"/>
      <c r="X420" s="320" t="e">
        <f t="shared" si="54"/>
        <v>#VALUE!</v>
      </c>
      <c r="Y420" s="320" t="e">
        <f t="shared" si="55"/>
        <v>#VALUE!</v>
      </c>
      <c r="Z420" s="320" t="e">
        <f t="shared" si="56"/>
        <v>#VALUE!</v>
      </c>
      <c r="AA420" s="320" t="e">
        <f t="shared" si="57"/>
        <v>#VALUE!</v>
      </c>
      <c r="AB420" s="320" t="e">
        <f t="shared" si="58"/>
        <v>#VALUE!</v>
      </c>
      <c r="AC420" s="320" t="e">
        <f t="shared" si="59"/>
        <v>#VALUE!</v>
      </c>
    </row>
    <row r="421" spans="2:29" s="30" customFormat="1" ht="30" customHeight="1">
      <c r="B421" s="345">
        <v>400</v>
      </c>
      <c r="C421" s="302" t="str">
        <f t="array" ref="C421">IF('GRR Data'!C404="","",'GRR Data'!C404)</f>
        <v/>
      </c>
      <c r="D421" s="302" t="str">
        <f t="array" ref="D421">IF('GRR Data'!D404="","",'GRR Data'!D404)</f>
        <v/>
      </c>
      <c r="E421" s="300" t="str">
        <f t="array" ref="E421">IF('GRR Data'!G404="","",'GRR Data'!G404)</f>
        <v/>
      </c>
      <c r="F421" s="300" t="str">
        <f t="array" ref="F421">IF('GRR Data'!H404="","",'GRR Data'!H404)</f>
        <v/>
      </c>
      <c r="G421" s="300" t="str">
        <f t="array" ref="G421">IF('GRR Data'!K404="","",'GRR Data'!K404)</f>
        <v/>
      </c>
      <c r="H421" s="291" t="e">
        <v>#VALUE!</v>
      </c>
      <c r="I421" s="335" t="e">
        <v>#VALUE!</v>
      </c>
      <c r="J421" s="291" t="e">
        <v>#VALUE!</v>
      </c>
      <c r="K421" s="282" t="str">
        <v/>
      </c>
      <c r="L421" s="282" t="str">
        <v/>
      </c>
      <c r="M421" s="288" t="str" cm="1">
        <f t="array" ref="M421">IF($C421="","",_xlfn.XLOOKUP($C421&amp;M$21,#REF!&amp;#REF!,#REF!))</f>
        <v/>
      </c>
      <c r="N421" s="288" t="str" cm="1">
        <f t="array" ref="N421">IF($C421="","",_xlfn.XLOOKUP($C421&amp;N$21,#REF!&amp;#REF!,#REF!))</f>
        <v/>
      </c>
      <c r="O421" s="288" t="str" cm="1">
        <f t="array" ref="O421">IF($C421="","",_xlfn.XLOOKUP($C421&amp;O$21,#REF!&amp;#REF!,#REF!))</f>
        <v/>
      </c>
      <c r="P421" s="288" t="str" cm="1">
        <f t="array" ref="P421">IF($C421="","",_xlfn.XLOOKUP($C421&amp;P$21,#REF!&amp;#REF!,#REF!))</f>
        <v/>
      </c>
      <c r="Q421" s="288" t="str" cm="1">
        <f t="array" ref="Q421">IF($C421="","",_xlfn.XLOOKUP($C421&amp;Q$21,#REF!&amp;#REF!,#REF!))</f>
        <v/>
      </c>
      <c r="R421" s="288" t="str" cm="1">
        <f t="array" ref="R421">IF($C421="","",_xlfn.XLOOKUP($C421&amp;R$21,#REF!&amp;#REF!,#REF!))</f>
        <v/>
      </c>
      <c r="S421" s="288" t="str" cm="1">
        <f t="array" ref="S421">IF($C421="","",_xlfn.XLOOKUP($C421&amp;S$21,#REF!&amp;#REF!,#REF!))</f>
        <v/>
      </c>
      <c r="T421" s="288" t="str" cm="1">
        <f t="array" ref="T421">IF($C421="","",_xlfn.XLOOKUP($C421&amp;T$21,#REF!&amp;#REF!,#REF!))</f>
        <v/>
      </c>
      <c r="U421" s="600"/>
      <c r="V421" s="601"/>
      <c r="W421" s="308"/>
      <c r="X421" s="320" t="e">
        <f t="shared" si="54"/>
        <v>#VALUE!</v>
      </c>
      <c r="Y421" s="320" t="e">
        <f t="shared" si="55"/>
        <v>#VALUE!</v>
      </c>
      <c r="Z421" s="320" t="e">
        <f t="shared" si="56"/>
        <v>#VALUE!</v>
      </c>
      <c r="AA421" s="320" t="e">
        <f t="shared" si="57"/>
        <v>#VALUE!</v>
      </c>
      <c r="AB421" s="320" t="e">
        <f t="shared" si="58"/>
        <v>#VALUE!</v>
      </c>
      <c r="AC421" s="320" t="e">
        <f t="shared" si="59"/>
        <v>#VALUE!</v>
      </c>
    </row>
    <row r="422" spans="2:29" s="30" customFormat="1" ht="30" customHeight="1">
      <c r="B422" s="345">
        <v>401</v>
      </c>
      <c r="C422" s="302" t="str">
        <f t="array" ref="C422">IF('GRR Data'!C405="","",'GRR Data'!C405)</f>
        <v/>
      </c>
      <c r="D422" s="302" t="str">
        <f t="array" ref="D422">IF('GRR Data'!D405="","",'GRR Data'!D405)</f>
        <v/>
      </c>
      <c r="E422" s="300" t="str">
        <f t="array" ref="E422">IF('GRR Data'!G405="","",'GRR Data'!G405)</f>
        <v/>
      </c>
      <c r="F422" s="300" t="str">
        <f t="array" ref="F422">IF('GRR Data'!H405="","",'GRR Data'!H405)</f>
        <v/>
      </c>
      <c r="G422" s="300" t="str">
        <f t="array" ref="G422">IF('GRR Data'!K405="","",'GRR Data'!K405)</f>
        <v/>
      </c>
      <c r="H422" s="291" t="e">
        <v>#VALUE!</v>
      </c>
      <c r="I422" s="335" t="e">
        <v>#VALUE!</v>
      </c>
      <c r="J422" s="291" t="e">
        <v>#VALUE!</v>
      </c>
      <c r="K422" s="282" t="str">
        <v/>
      </c>
      <c r="L422" s="282" t="str">
        <v/>
      </c>
      <c r="M422" s="288" t="str" cm="1">
        <f t="array" ref="M422">IF($C422="","",_xlfn.XLOOKUP($C422&amp;M$21,#REF!&amp;#REF!,#REF!))</f>
        <v/>
      </c>
      <c r="N422" s="288" t="str" cm="1">
        <f t="array" ref="N422">IF($C422="","",_xlfn.XLOOKUP($C422&amp;N$21,#REF!&amp;#REF!,#REF!))</f>
        <v/>
      </c>
      <c r="O422" s="288" t="str" cm="1">
        <f t="array" ref="O422">IF($C422="","",_xlfn.XLOOKUP($C422&amp;O$21,#REF!&amp;#REF!,#REF!))</f>
        <v/>
      </c>
      <c r="P422" s="288" t="str" cm="1">
        <f t="array" ref="P422">IF($C422="","",_xlfn.XLOOKUP($C422&amp;P$21,#REF!&amp;#REF!,#REF!))</f>
        <v/>
      </c>
      <c r="Q422" s="288" t="str" cm="1">
        <f t="array" ref="Q422">IF($C422="","",_xlfn.XLOOKUP($C422&amp;Q$21,#REF!&amp;#REF!,#REF!))</f>
        <v/>
      </c>
      <c r="R422" s="288" t="str" cm="1">
        <f t="array" ref="R422">IF($C422="","",_xlfn.XLOOKUP($C422&amp;R$21,#REF!&amp;#REF!,#REF!))</f>
        <v/>
      </c>
      <c r="S422" s="288" t="str" cm="1">
        <f t="array" ref="S422">IF($C422="","",_xlfn.XLOOKUP($C422&amp;S$21,#REF!&amp;#REF!,#REF!))</f>
        <v/>
      </c>
      <c r="T422" s="288" t="str" cm="1">
        <f t="array" ref="T422">IF($C422="","",_xlfn.XLOOKUP($C422&amp;T$21,#REF!&amp;#REF!,#REF!))</f>
        <v/>
      </c>
      <c r="U422" s="600"/>
      <c r="V422" s="601"/>
      <c r="W422" s="308"/>
      <c r="X422" s="320" t="e">
        <f t="shared" si="54"/>
        <v>#VALUE!</v>
      </c>
      <c r="Y422" s="320" t="e">
        <f t="shared" si="55"/>
        <v>#VALUE!</v>
      </c>
      <c r="Z422" s="320" t="e">
        <f t="shared" si="56"/>
        <v>#VALUE!</v>
      </c>
      <c r="AA422" s="320" t="e">
        <f t="shared" si="57"/>
        <v>#VALUE!</v>
      </c>
      <c r="AB422" s="320" t="e">
        <f t="shared" si="58"/>
        <v>#VALUE!</v>
      </c>
      <c r="AC422" s="320" t="e">
        <f t="shared" si="59"/>
        <v>#VALUE!</v>
      </c>
    </row>
    <row r="423" spans="2:29" s="30" customFormat="1" ht="30" customHeight="1">
      <c r="B423" s="345">
        <v>402</v>
      </c>
      <c r="C423" s="302" t="str">
        <f t="array" ref="C423">IF('GRR Data'!C406="","",'GRR Data'!C406)</f>
        <v/>
      </c>
      <c r="D423" s="302" t="str">
        <f t="array" ref="D423">IF('GRR Data'!D406="","",'GRR Data'!D406)</f>
        <v/>
      </c>
      <c r="E423" s="300" t="str">
        <f t="array" ref="E423">IF('GRR Data'!G406="","",'GRR Data'!G406)</f>
        <v/>
      </c>
      <c r="F423" s="300" t="str">
        <f t="array" ref="F423">IF('GRR Data'!H406="","",'GRR Data'!H406)</f>
        <v/>
      </c>
      <c r="G423" s="300" t="str">
        <f t="array" ref="G423">IF('GRR Data'!K406="","",'GRR Data'!K406)</f>
        <v/>
      </c>
      <c r="H423" s="291" t="e">
        <v>#VALUE!</v>
      </c>
      <c r="I423" s="335" t="e">
        <v>#VALUE!</v>
      </c>
      <c r="J423" s="291" t="e">
        <v>#VALUE!</v>
      </c>
      <c r="K423" s="282" t="str">
        <v/>
      </c>
      <c r="L423" s="282" t="str">
        <v/>
      </c>
      <c r="M423" s="288" t="str" cm="1">
        <f t="array" ref="M423">IF($C423="","",_xlfn.XLOOKUP($C423&amp;M$21,#REF!&amp;#REF!,#REF!))</f>
        <v/>
      </c>
      <c r="N423" s="288" t="str" cm="1">
        <f t="array" ref="N423">IF($C423="","",_xlfn.XLOOKUP($C423&amp;N$21,#REF!&amp;#REF!,#REF!))</f>
        <v/>
      </c>
      <c r="O423" s="288" t="str" cm="1">
        <f t="array" ref="O423">IF($C423="","",_xlfn.XLOOKUP($C423&amp;O$21,#REF!&amp;#REF!,#REF!))</f>
        <v/>
      </c>
      <c r="P423" s="288" t="str" cm="1">
        <f t="array" ref="P423">IF($C423="","",_xlfn.XLOOKUP($C423&amp;P$21,#REF!&amp;#REF!,#REF!))</f>
        <v/>
      </c>
      <c r="Q423" s="288" t="str" cm="1">
        <f t="array" ref="Q423">IF($C423="","",_xlfn.XLOOKUP($C423&amp;Q$21,#REF!&amp;#REF!,#REF!))</f>
        <v/>
      </c>
      <c r="R423" s="288" t="str" cm="1">
        <f t="array" ref="R423">IF($C423="","",_xlfn.XLOOKUP($C423&amp;R$21,#REF!&amp;#REF!,#REF!))</f>
        <v/>
      </c>
      <c r="S423" s="288" t="str" cm="1">
        <f t="array" ref="S423">IF($C423="","",_xlfn.XLOOKUP($C423&amp;S$21,#REF!&amp;#REF!,#REF!))</f>
        <v/>
      </c>
      <c r="T423" s="288" t="str" cm="1">
        <f t="array" ref="T423">IF($C423="","",_xlfn.XLOOKUP($C423&amp;T$21,#REF!&amp;#REF!,#REF!))</f>
        <v/>
      </c>
      <c r="U423" s="600"/>
      <c r="V423" s="601"/>
      <c r="W423" s="308"/>
      <c r="X423" s="320" t="e">
        <f t="shared" si="54"/>
        <v>#VALUE!</v>
      </c>
      <c r="Y423" s="320" t="e">
        <f t="shared" si="55"/>
        <v>#VALUE!</v>
      </c>
      <c r="Z423" s="320" t="e">
        <f t="shared" si="56"/>
        <v>#VALUE!</v>
      </c>
      <c r="AA423" s="320" t="e">
        <f t="shared" si="57"/>
        <v>#VALUE!</v>
      </c>
      <c r="AB423" s="320" t="e">
        <f t="shared" si="58"/>
        <v>#VALUE!</v>
      </c>
      <c r="AC423" s="320" t="e">
        <f t="shared" si="59"/>
        <v>#VALUE!</v>
      </c>
    </row>
    <row r="424" spans="2:29" s="30" customFormat="1" ht="30" customHeight="1">
      <c r="B424" s="345">
        <v>403</v>
      </c>
      <c r="C424" s="302" t="str">
        <f t="array" ref="C424">IF('GRR Data'!C407="","",'GRR Data'!C407)</f>
        <v/>
      </c>
      <c r="D424" s="302" t="str">
        <f t="array" ref="D424">IF('GRR Data'!D407="","",'GRR Data'!D407)</f>
        <v/>
      </c>
      <c r="E424" s="300" t="str">
        <f t="array" ref="E424">IF('GRR Data'!G407="","",'GRR Data'!G407)</f>
        <v/>
      </c>
      <c r="F424" s="300" t="str">
        <f t="array" ref="F424">IF('GRR Data'!H407="","",'GRR Data'!H407)</f>
        <v/>
      </c>
      <c r="G424" s="300" t="str">
        <f t="array" ref="G424">IF('GRR Data'!K407="","",'GRR Data'!K407)</f>
        <v/>
      </c>
      <c r="H424" s="291" t="e">
        <v>#VALUE!</v>
      </c>
      <c r="I424" s="335" t="e">
        <v>#VALUE!</v>
      </c>
      <c r="J424" s="291" t="e">
        <v>#VALUE!</v>
      </c>
      <c r="K424" s="282" t="str">
        <v/>
      </c>
      <c r="L424" s="282" t="str">
        <v/>
      </c>
      <c r="M424" s="288" t="str" cm="1">
        <f t="array" ref="M424">IF($C424="","",_xlfn.XLOOKUP($C424&amp;M$21,#REF!&amp;#REF!,#REF!))</f>
        <v/>
      </c>
      <c r="N424" s="288" t="str" cm="1">
        <f t="array" ref="N424">IF($C424="","",_xlfn.XLOOKUP($C424&amp;N$21,#REF!&amp;#REF!,#REF!))</f>
        <v/>
      </c>
      <c r="O424" s="288" t="str" cm="1">
        <f t="array" ref="O424">IF($C424="","",_xlfn.XLOOKUP($C424&amp;O$21,#REF!&amp;#REF!,#REF!))</f>
        <v/>
      </c>
      <c r="P424" s="288" t="str" cm="1">
        <f t="array" ref="P424">IF($C424="","",_xlfn.XLOOKUP($C424&amp;P$21,#REF!&amp;#REF!,#REF!))</f>
        <v/>
      </c>
      <c r="Q424" s="288" t="str" cm="1">
        <f t="array" ref="Q424">IF($C424="","",_xlfn.XLOOKUP($C424&amp;Q$21,#REF!&amp;#REF!,#REF!))</f>
        <v/>
      </c>
      <c r="R424" s="288" t="str" cm="1">
        <f t="array" ref="R424">IF($C424="","",_xlfn.XLOOKUP($C424&amp;R$21,#REF!&amp;#REF!,#REF!))</f>
        <v/>
      </c>
      <c r="S424" s="288" t="str" cm="1">
        <f t="array" ref="S424">IF($C424="","",_xlfn.XLOOKUP($C424&amp;S$21,#REF!&amp;#REF!,#REF!))</f>
        <v/>
      </c>
      <c r="T424" s="288" t="str" cm="1">
        <f t="array" ref="T424">IF($C424="","",_xlfn.XLOOKUP($C424&amp;T$21,#REF!&amp;#REF!,#REF!))</f>
        <v/>
      </c>
      <c r="U424" s="600"/>
      <c r="V424" s="601"/>
      <c r="W424" s="308"/>
      <c r="X424" s="320" t="e">
        <f t="shared" si="54"/>
        <v>#VALUE!</v>
      </c>
      <c r="Y424" s="320" t="e">
        <f t="shared" si="55"/>
        <v>#VALUE!</v>
      </c>
      <c r="Z424" s="320" t="e">
        <f t="shared" si="56"/>
        <v>#VALUE!</v>
      </c>
      <c r="AA424" s="320" t="e">
        <f t="shared" si="57"/>
        <v>#VALUE!</v>
      </c>
      <c r="AB424" s="320" t="e">
        <f t="shared" si="58"/>
        <v>#VALUE!</v>
      </c>
      <c r="AC424" s="320" t="e">
        <f t="shared" si="59"/>
        <v>#VALUE!</v>
      </c>
    </row>
    <row r="425" spans="2:29" s="30" customFormat="1" ht="30" customHeight="1">
      <c r="B425" s="345">
        <v>404</v>
      </c>
      <c r="C425" s="302" t="str">
        <f t="array" ref="C425">IF('GRR Data'!C408="","",'GRR Data'!C408)</f>
        <v/>
      </c>
      <c r="D425" s="302" t="str">
        <f t="array" ref="D425">IF('GRR Data'!D408="","",'GRR Data'!D408)</f>
        <v/>
      </c>
      <c r="E425" s="300" t="str">
        <f t="array" ref="E425">IF('GRR Data'!G408="","",'GRR Data'!G408)</f>
        <v/>
      </c>
      <c r="F425" s="300" t="str">
        <f t="array" ref="F425">IF('GRR Data'!H408="","",'GRR Data'!H408)</f>
        <v/>
      </c>
      <c r="G425" s="300" t="str">
        <f t="array" ref="G425">IF('GRR Data'!K408="","",'GRR Data'!K408)</f>
        <v/>
      </c>
      <c r="H425" s="291" t="e">
        <v>#VALUE!</v>
      </c>
      <c r="I425" s="335" t="e">
        <v>#VALUE!</v>
      </c>
      <c r="J425" s="291" t="e">
        <v>#VALUE!</v>
      </c>
      <c r="K425" s="282" t="str">
        <v/>
      </c>
      <c r="L425" s="282" t="str">
        <v/>
      </c>
      <c r="M425" s="288" t="str" cm="1">
        <f t="array" ref="M425">IF($C425="","",_xlfn.XLOOKUP($C425&amp;M$21,#REF!&amp;#REF!,#REF!))</f>
        <v/>
      </c>
      <c r="N425" s="288" t="str" cm="1">
        <f t="array" ref="N425">IF($C425="","",_xlfn.XLOOKUP($C425&amp;N$21,#REF!&amp;#REF!,#REF!))</f>
        <v/>
      </c>
      <c r="O425" s="288" t="str" cm="1">
        <f t="array" ref="O425">IF($C425="","",_xlfn.XLOOKUP($C425&amp;O$21,#REF!&amp;#REF!,#REF!))</f>
        <v/>
      </c>
      <c r="P425" s="288" t="str" cm="1">
        <f t="array" ref="P425">IF($C425="","",_xlfn.XLOOKUP($C425&amp;P$21,#REF!&amp;#REF!,#REF!))</f>
        <v/>
      </c>
      <c r="Q425" s="288" t="str" cm="1">
        <f t="array" ref="Q425">IF($C425="","",_xlfn.XLOOKUP($C425&amp;Q$21,#REF!&amp;#REF!,#REF!))</f>
        <v/>
      </c>
      <c r="R425" s="288" t="str" cm="1">
        <f t="array" ref="R425">IF($C425="","",_xlfn.XLOOKUP($C425&amp;R$21,#REF!&amp;#REF!,#REF!))</f>
        <v/>
      </c>
      <c r="S425" s="288" t="str" cm="1">
        <f t="array" ref="S425">IF($C425="","",_xlfn.XLOOKUP($C425&amp;S$21,#REF!&amp;#REF!,#REF!))</f>
        <v/>
      </c>
      <c r="T425" s="288" t="str" cm="1">
        <f t="array" ref="T425">IF($C425="","",_xlfn.XLOOKUP($C425&amp;T$21,#REF!&amp;#REF!,#REF!))</f>
        <v/>
      </c>
      <c r="U425" s="600"/>
      <c r="V425" s="601"/>
      <c r="W425" s="308"/>
      <c r="X425" s="320" t="e">
        <f t="shared" si="54"/>
        <v>#VALUE!</v>
      </c>
      <c r="Y425" s="320" t="e">
        <f t="shared" si="55"/>
        <v>#VALUE!</v>
      </c>
      <c r="Z425" s="320" t="e">
        <f t="shared" si="56"/>
        <v>#VALUE!</v>
      </c>
      <c r="AA425" s="320" t="e">
        <f t="shared" si="57"/>
        <v>#VALUE!</v>
      </c>
      <c r="AB425" s="320" t="e">
        <f t="shared" si="58"/>
        <v>#VALUE!</v>
      </c>
      <c r="AC425" s="320" t="e">
        <f t="shared" si="59"/>
        <v>#VALUE!</v>
      </c>
    </row>
    <row r="426" spans="2:29" s="30" customFormat="1" ht="30" customHeight="1">
      <c r="B426" s="345">
        <v>405</v>
      </c>
      <c r="C426" s="302" t="str">
        <f t="array" ref="C426">IF('GRR Data'!C409="","",'GRR Data'!C409)</f>
        <v/>
      </c>
      <c r="D426" s="302" t="str">
        <f t="array" ref="D426">IF('GRR Data'!D409="","",'GRR Data'!D409)</f>
        <v/>
      </c>
      <c r="E426" s="300" t="str">
        <f t="array" ref="E426">IF('GRR Data'!G409="","",'GRR Data'!G409)</f>
        <v/>
      </c>
      <c r="F426" s="300" t="str">
        <f t="array" ref="F426">IF('GRR Data'!H409="","",'GRR Data'!H409)</f>
        <v/>
      </c>
      <c r="G426" s="300" t="str">
        <f t="array" ref="G426">IF('GRR Data'!K409="","",'GRR Data'!K409)</f>
        <v/>
      </c>
      <c r="H426" s="291" t="e">
        <v>#VALUE!</v>
      </c>
      <c r="I426" s="335" t="e">
        <v>#VALUE!</v>
      </c>
      <c r="J426" s="291" t="e">
        <v>#VALUE!</v>
      </c>
      <c r="K426" s="282" t="str">
        <v/>
      </c>
      <c r="L426" s="282" t="str">
        <v/>
      </c>
      <c r="M426" s="288" t="str" cm="1">
        <f t="array" ref="M426">IF($C426="","",_xlfn.XLOOKUP($C426&amp;M$21,#REF!&amp;#REF!,#REF!))</f>
        <v/>
      </c>
      <c r="N426" s="288" t="str" cm="1">
        <f t="array" ref="N426">IF($C426="","",_xlfn.XLOOKUP($C426&amp;N$21,#REF!&amp;#REF!,#REF!))</f>
        <v/>
      </c>
      <c r="O426" s="288" t="str" cm="1">
        <f t="array" ref="O426">IF($C426="","",_xlfn.XLOOKUP($C426&amp;O$21,#REF!&amp;#REF!,#REF!))</f>
        <v/>
      </c>
      <c r="P426" s="288" t="str" cm="1">
        <f t="array" ref="P426">IF($C426="","",_xlfn.XLOOKUP($C426&amp;P$21,#REF!&amp;#REF!,#REF!))</f>
        <v/>
      </c>
      <c r="Q426" s="288" t="str" cm="1">
        <f t="array" ref="Q426">IF($C426="","",_xlfn.XLOOKUP($C426&amp;Q$21,#REF!&amp;#REF!,#REF!))</f>
        <v/>
      </c>
      <c r="R426" s="288" t="str" cm="1">
        <f t="array" ref="R426">IF($C426="","",_xlfn.XLOOKUP($C426&amp;R$21,#REF!&amp;#REF!,#REF!))</f>
        <v/>
      </c>
      <c r="S426" s="288" t="str" cm="1">
        <f t="array" ref="S426">IF($C426="","",_xlfn.XLOOKUP($C426&amp;S$21,#REF!&amp;#REF!,#REF!))</f>
        <v/>
      </c>
      <c r="T426" s="288" t="str" cm="1">
        <f t="array" ref="T426">IF($C426="","",_xlfn.XLOOKUP($C426&amp;T$21,#REF!&amp;#REF!,#REF!))</f>
        <v/>
      </c>
      <c r="U426" s="600"/>
      <c r="V426" s="601"/>
      <c r="W426" s="308"/>
      <c r="X426" s="320" t="e">
        <f t="shared" si="54"/>
        <v>#VALUE!</v>
      </c>
      <c r="Y426" s="320" t="e">
        <f t="shared" si="55"/>
        <v>#VALUE!</v>
      </c>
      <c r="Z426" s="320" t="e">
        <f t="shared" si="56"/>
        <v>#VALUE!</v>
      </c>
      <c r="AA426" s="320" t="e">
        <f t="shared" si="57"/>
        <v>#VALUE!</v>
      </c>
      <c r="AB426" s="320" t="e">
        <f t="shared" si="58"/>
        <v>#VALUE!</v>
      </c>
      <c r="AC426" s="320" t="e">
        <f t="shared" si="59"/>
        <v>#VALUE!</v>
      </c>
    </row>
    <row r="427" spans="2:29" s="30" customFormat="1" ht="30" customHeight="1">
      <c r="B427" s="345">
        <v>406</v>
      </c>
      <c r="C427" s="302" t="str">
        <f t="array" ref="C427">IF('GRR Data'!C410="","",'GRR Data'!C410)</f>
        <v/>
      </c>
      <c r="D427" s="302" t="str">
        <f t="array" ref="D427">IF('GRR Data'!D410="","",'GRR Data'!D410)</f>
        <v/>
      </c>
      <c r="E427" s="300" t="str">
        <f t="array" ref="E427">IF('GRR Data'!G410="","",'GRR Data'!G410)</f>
        <v/>
      </c>
      <c r="F427" s="300" t="str">
        <f t="array" ref="F427">IF('GRR Data'!H410="","",'GRR Data'!H410)</f>
        <v/>
      </c>
      <c r="G427" s="300" t="str">
        <f t="array" ref="G427">IF('GRR Data'!K410="","",'GRR Data'!K410)</f>
        <v/>
      </c>
      <c r="H427" s="291" t="e">
        <v>#VALUE!</v>
      </c>
      <c r="I427" s="335" t="e">
        <v>#VALUE!</v>
      </c>
      <c r="J427" s="291" t="e">
        <v>#VALUE!</v>
      </c>
      <c r="K427" s="282" t="str">
        <v/>
      </c>
      <c r="L427" s="282" t="str">
        <v/>
      </c>
      <c r="M427" s="288" t="str" cm="1">
        <f t="array" ref="M427">IF($C427="","",_xlfn.XLOOKUP($C427&amp;M$21,#REF!&amp;#REF!,#REF!))</f>
        <v/>
      </c>
      <c r="N427" s="288" t="str" cm="1">
        <f t="array" ref="N427">IF($C427="","",_xlfn.XLOOKUP($C427&amp;N$21,#REF!&amp;#REF!,#REF!))</f>
        <v/>
      </c>
      <c r="O427" s="288" t="str" cm="1">
        <f t="array" ref="O427">IF($C427="","",_xlfn.XLOOKUP($C427&amp;O$21,#REF!&amp;#REF!,#REF!))</f>
        <v/>
      </c>
      <c r="P427" s="288" t="str" cm="1">
        <f t="array" ref="P427">IF($C427="","",_xlfn.XLOOKUP($C427&amp;P$21,#REF!&amp;#REF!,#REF!))</f>
        <v/>
      </c>
      <c r="Q427" s="288" t="str" cm="1">
        <f t="array" ref="Q427">IF($C427="","",_xlfn.XLOOKUP($C427&amp;Q$21,#REF!&amp;#REF!,#REF!))</f>
        <v/>
      </c>
      <c r="R427" s="288" t="str" cm="1">
        <f t="array" ref="R427">IF($C427="","",_xlfn.XLOOKUP($C427&amp;R$21,#REF!&amp;#REF!,#REF!))</f>
        <v/>
      </c>
      <c r="S427" s="288" t="str" cm="1">
        <f t="array" ref="S427">IF($C427="","",_xlfn.XLOOKUP($C427&amp;S$21,#REF!&amp;#REF!,#REF!))</f>
        <v/>
      </c>
      <c r="T427" s="288" t="str" cm="1">
        <f t="array" ref="T427">IF($C427="","",_xlfn.XLOOKUP($C427&amp;T$21,#REF!&amp;#REF!,#REF!))</f>
        <v/>
      </c>
      <c r="U427" s="600"/>
      <c r="V427" s="601"/>
      <c r="W427" s="308"/>
      <c r="X427" s="320" t="e">
        <f t="shared" si="54"/>
        <v>#VALUE!</v>
      </c>
      <c r="Y427" s="320" t="e">
        <f t="shared" si="55"/>
        <v>#VALUE!</v>
      </c>
      <c r="Z427" s="320" t="e">
        <f t="shared" si="56"/>
        <v>#VALUE!</v>
      </c>
      <c r="AA427" s="320" t="e">
        <f t="shared" si="57"/>
        <v>#VALUE!</v>
      </c>
      <c r="AB427" s="320" t="e">
        <f t="shared" si="58"/>
        <v>#VALUE!</v>
      </c>
      <c r="AC427" s="320" t="e">
        <f t="shared" si="59"/>
        <v>#VALUE!</v>
      </c>
    </row>
    <row r="428" spans="2:29" s="30" customFormat="1" ht="30" customHeight="1">
      <c r="B428" s="345">
        <v>407</v>
      </c>
      <c r="C428" s="302" t="str">
        <f t="array" ref="C428">IF('GRR Data'!C411="","",'GRR Data'!C411)</f>
        <v/>
      </c>
      <c r="D428" s="302" t="str">
        <f t="array" ref="D428">IF('GRR Data'!D411="","",'GRR Data'!D411)</f>
        <v/>
      </c>
      <c r="E428" s="300" t="str">
        <f t="array" ref="E428">IF('GRR Data'!G411="","",'GRR Data'!G411)</f>
        <v/>
      </c>
      <c r="F428" s="300" t="str">
        <f t="array" ref="F428">IF('GRR Data'!H411="","",'GRR Data'!H411)</f>
        <v/>
      </c>
      <c r="G428" s="300" t="str">
        <f t="array" ref="G428">IF('GRR Data'!K411="","",'GRR Data'!K411)</f>
        <v/>
      </c>
      <c r="H428" s="291" t="e">
        <v>#VALUE!</v>
      </c>
      <c r="I428" s="335" t="e">
        <v>#VALUE!</v>
      </c>
      <c r="J428" s="291" t="e">
        <v>#VALUE!</v>
      </c>
      <c r="K428" s="282" t="str">
        <v/>
      </c>
      <c r="L428" s="282" t="str">
        <v/>
      </c>
      <c r="M428" s="288" t="str" cm="1">
        <f t="array" ref="M428">IF($C428="","",_xlfn.XLOOKUP($C428&amp;M$21,#REF!&amp;#REF!,#REF!))</f>
        <v/>
      </c>
      <c r="N428" s="288" t="str" cm="1">
        <f t="array" ref="N428">IF($C428="","",_xlfn.XLOOKUP($C428&amp;N$21,#REF!&amp;#REF!,#REF!))</f>
        <v/>
      </c>
      <c r="O428" s="288" t="str" cm="1">
        <f t="array" ref="O428">IF($C428="","",_xlfn.XLOOKUP($C428&amp;O$21,#REF!&amp;#REF!,#REF!))</f>
        <v/>
      </c>
      <c r="P428" s="288" t="str" cm="1">
        <f t="array" ref="P428">IF($C428="","",_xlfn.XLOOKUP($C428&amp;P$21,#REF!&amp;#REF!,#REF!))</f>
        <v/>
      </c>
      <c r="Q428" s="288" t="str" cm="1">
        <f t="array" ref="Q428">IF($C428="","",_xlfn.XLOOKUP($C428&amp;Q$21,#REF!&amp;#REF!,#REF!))</f>
        <v/>
      </c>
      <c r="R428" s="288" t="str" cm="1">
        <f t="array" ref="R428">IF($C428="","",_xlfn.XLOOKUP($C428&amp;R$21,#REF!&amp;#REF!,#REF!))</f>
        <v/>
      </c>
      <c r="S428" s="288" t="str" cm="1">
        <f t="array" ref="S428">IF($C428="","",_xlfn.XLOOKUP($C428&amp;S$21,#REF!&amp;#REF!,#REF!))</f>
        <v/>
      </c>
      <c r="T428" s="288" t="str" cm="1">
        <f t="array" ref="T428">IF($C428="","",_xlfn.XLOOKUP($C428&amp;T$21,#REF!&amp;#REF!,#REF!))</f>
        <v/>
      </c>
      <c r="U428" s="600"/>
      <c r="V428" s="601"/>
      <c r="W428" s="308"/>
      <c r="X428" s="320" t="e">
        <f t="shared" si="54"/>
        <v>#VALUE!</v>
      </c>
      <c r="Y428" s="320" t="e">
        <f t="shared" si="55"/>
        <v>#VALUE!</v>
      </c>
      <c r="Z428" s="320" t="e">
        <f t="shared" si="56"/>
        <v>#VALUE!</v>
      </c>
      <c r="AA428" s="320" t="e">
        <f t="shared" si="57"/>
        <v>#VALUE!</v>
      </c>
      <c r="AB428" s="320" t="e">
        <f t="shared" si="58"/>
        <v>#VALUE!</v>
      </c>
      <c r="AC428" s="320" t="e">
        <f t="shared" si="59"/>
        <v>#VALUE!</v>
      </c>
    </row>
    <row r="429" spans="2:29" s="30" customFormat="1" ht="30" customHeight="1">
      <c r="B429" s="345">
        <v>408</v>
      </c>
      <c r="C429" s="302" t="str">
        <f t="array" ref="C429">IF('GRR Data'!C412="","",'GRR Data'!C412)</f>
        <v/>
      </c>
      <c r="D429" s="302" t="str">
        <f t="array" ref="D429">IF('GRR Data'!D412="","",'GRR Data'!D412)</f>
        <v/>
      </c>
      <c r="E429" s="300" t="str">
        <f t="array" ref="E429">IF('GRR Data'!G412="","",'GRR Data'!G412)</f>
        <v/>
      </c>
      <c r="F429" s="300" t="str">
        <f t="array" ref="F429">IF('GRR Data'!H412="","",'GRR Data'!H412)</f>
        <v/>
      </c>
      <c r="G429" s="300" t="str">
        <f t="array" ref="G429">IF('GRR Data'!K412="","",'GRR Data'!K412)</f>
        <v/>
      </c>
      <c r="H429" s="291" t="e">
        <v>#VALUE!</v>
      </c>
      <c r="I429" s="335" t="e">
        <v>#VALUE!</v>
      </c>
      <c r="J429" s="291" t="e">
        <v>#VALUE!</v>
      </c>
      <c r="K429" s="282" t="str">
        <v/>
      </c>
      <c r="L429" s="282" t="str">
        <v/>
      </c>
      <c r="M429" s="288" t="str" cm="1">
        <f t="array" ref="M429">IF($C429="","",_xlfn.XLOOKUP($C429&amp;M$21,#REF!&amp;#REF!,#REF!))</f>
        <v/>
      </c>
      <c r="N429" s="288" t="str" cm="1">
        <f t="array" ref="N429">IF($C429="","",_xlfn.XLOOKUP($C429&amp;N$21,#REF!&amp;#REF!,#REF!))</f>
        <v/>
      </c>
      <c r="O429" s="288" t="str" cm="1">
        <f t="array" ref="O429">IF($C429="","",_xlfn.XLOOKUP($C429&amp;O$21,#REF!&amp;#REF!,#REF!))</f>
        <v/>
      </c>
      <c r="P429" s="288" t="str" cm="1">
        <f t="array" ref="P429">IF($C429="","",_xlfn.XLOOKUP($C429&amp;P$21,#REF!&amp;#REF!,#REF!))</f>
        <v/>
      </c>
      <c r="Q429" s="288" t="str" cm="1">
        <f t="array" ref="Q429">IF($C429="","",_xlfn.XLOOKUP($C429&amp;Q$21,#REF!&amp;#REF!,#REF!))</f>
        <v/>
      </c>
      <c r="R429" s="288" t="str" cm="1">
        <f t="array" ref="R429">IF($C429="","",_xlfn.XLOOKUP($C429&amp;R$21,#REF!&amp;#REF!,#REF!))</f>
        <v/>
      </c>
      <c r="S429" s="288" t="str" cm="1">
        <f t="array" ref="S429">IF($C429="","",_xlfn.XLOOKUP($C429&amp;S$21,#REF!&amp;#REF!,#REF!))</f>
        <v/>
      </c>
      <c r="T429" s="288" t="str" cm="1">
        <f t="array" ref="T429">IF($C429="","",_xlfn.XLOOKUP($C429&amp;T$21,#REF!&amp;#REF!,#REF!))</f>
        <v/>
      </c>
      <c r="U429" s="600"/>
      <c r="V429" s="601"/>
      <c r="W429" s="308"/>
      <c r="X429" s="320" t="e">
        <f t="shared" si="54"/>
        <v>#VALUE!</v>
      </c>
      <c r="Y429" s="320" t="e">
        <f t="shared" si="55"/>
        <v>#VALUE!</v>
      </c>
      <c r="Z429" s="320" t="e">
        <f t="shared" si="56"/>
        <v>#VALUE!</v>
      </c>
      <c r="AA429" s="320" t="e">
        <f t="shared" si="57"/>
        <v>#VALUE!</v>
      </c>
      <c r="AB429" s="320" t="e">
        <f t="shared" si="58"/>
        <v>#VALUE!</v>
      </c>
      <c r="AC429" s="320" t="e">
        <f t="shared" si="59"/>
        <v>#VALUE!</v>
      </c>
    </row>
    <row r="430" spans="2:29" s="30" customFormat="1" ht="30" customHeight="1">
      <c r="B430" s="345">
        <v>409</v>
      </c>
      <c r="C430" s="302" t="str">
        <f t="array" ref="C430">IF('GRR Data'!C413="","",'GRR Data'!C413)</f>
        <v/>
      </c>
      <c r="D430" s="302" t="str">
        <f t="array" ref="D430">IF('GRR Data'!D413="","",'GRR Data'!D413)</f>
        <v/>
      </c>
      <c r="E430" s="300" t="str">
        <f t="array" ref="E430">IF('GRR Data'!G413="","",'GRR Data'!G413)</f>
        <v/>
      </c>
      <c r="F430" s="300" t="str">
        <f t="array" ref="F430">IF('GRR Data'!H413="","",'GRR Data'!H413)</f>
        <v/>
      </c>
      <c r="G430" s="300" t="str">
        <f t="array" ref="G430">IF('GRR Data'!K413="","",'GRR Data'!K413)</f>
        <v/>
      </c>
      <c r="H430" s="291" t="e">
        <v>#VALUE!</v>
      </c>
      <c r="I430" s="335" t="e">
        <v>#VALUE!</v>
      </c>
      <c r="J430" s="291" t="e">
        <v>#VALUE!</v>
      </c>
      <c r="K430" s="282" t="str">
        <v/>
      </c>
      <c r="L430" s="282" t="str">
        <v/>
      </c>
      <c r="M430" s="288" t="str" cm="1">
        <f t="array" ref="M430">IF($C430="","",_xlfn.XLOOKUP($C430&amp;M$21,#REF!&amp;#REF!,#REF!))</f>
        <v/>
      </c>
      <c r="N430" s="288" t="str" cm="1">
        <f t="array" ref="N430">IF($C430="","",_xlfn.XLOOKUP($C430&amp;N$21,#REF!&amp;#REF!,#REF!))</f>
        <v/>
      </c>
      <c r="O430" s="288" t="str" cm="1">
        <f t="array" ref="O430">IF($C430="","",_xlfn.XLOOKUP($C430&amp;O$21,#REF!&amp;#REF!,#REF!))</f>
        <v/>
      </c>
      <c r="P430" s="288" t="str" cm="1">
        <f t="array" ref="P430">IF($C430="","",_xlfn.XLOOKUP($C430&amp;P$21,#REF!&amp;#REF!,#REF!))</f>
        <v/>
      </c>
      <c r="Q430" s="288" t="str" cm="1">
        <f t="array" ref="Q430">IF($C430="","",_xlfn.XLOOKUP($C430&amp;Q$21,#REF!&amp;#REF!,#REF!))</f>
        <v/>
      </c>
      <c r="R430" s="288" t="str" cm="1">
        <f t="array" ref="R430">IF($C430="","",_xlfn.XLOOKUP($C430&amp;R$21,#REF!&amp;#REF!,#REF!))</f>
        <v/>
      </c>
      <c r="S430" s="288" t="str" cm="1">
        <f t="array" ref="S430">IF($C430="","",_xlfn.XLOOKUP($C430&amp;S$21,#REF!&amp;#REF!,#REF!))</f>
        <v/>
      </c>
      <c r="T430" s="288" t="str" cm="1">
        <f t="array" ref="T430">IF($C430="","",_xlfn.XLOOKUP($C430&amp;T$21,#REF!&amp;#REF!,#REF!))</f>
        <v/>
      </c>
      <c r="U430" s="600"/>
      <c r="V430" s="601"/>
      <c r="W430" s="308"/>
      <c r="X430" s="320" t="e">
        <f t="shared" si="54"/>
        <v>#VALUE!</v>
      </c>
      <c r="Y430" s="320" t="e">
        <f t="shared" si="55"/>
        <v>#VALUE!</v>
      </c>
      <c r="Z430" s="320" t="e">
        <f t="shared" si="56"/>
        <v>#VALUE!</v>
      </c>
      <c r="AA430" s="320" t="e">
        <f t="shared" si="57"/>
        <v>#VALUE!</v>
      </c>
      <c r="AB430" s="320" t="e">
        <f t="shared" si="58"/>
        <v>#VALUE!</v>
      </c>
      <c r="AC430" s="320" t="e">
        <f t="shared" si="59"/>
        <v>#VALUE!</v>
      </c>
    </row>
    <row r="431" spans="2:29" s="30" customFormat="1" ht="30" customHeight="1">
      <c r="B431" s="345">
        <v>410</v>
      </c>
      <c r="C431" s="302" t="str">
        <f t="array" ref="C431">IF('GRR Data'!C414="","",'GRR Data'!C414)</f>
        <v/>
      </c>
      <c r="D431" s="302" t="str">
        <f t="array" ref="D431">IF('GRR Data'!D414="","",'GRR Data'!D414)</f>
        <v/>
      </c>
      <c r="E431" s="300" t="str">
        <f t="array" ref="E431">IF('GRR Data'!G414="","",'GRR Data'!G414)</f>
        <v/>
      </c>
      <c r="F431" s="300" t="str">
        <f t="array" ref="F431">IF('GRR Data'!H414="","",'GRR Data'!H414)</f>
        <v/>
      </c>
      <c r="G431" s="300" t="str">
        <f t="array" ref="G431">IF('GRR Data'!K414="","",'GRR Data'!K414)</f>
        <v/>
      </c>
      <c r="H431" s="291" t="e">
        <v>#VALUE!</v>
      </c>
      <c r="I431" s="335" t="e">
        <v>#VALUE!</v>
      </c>
      <c r="J431" s="291" t="e">
        <v>#VALUE!</v>
      </c>
      <c r="K431" s="282" t="str">
        <v/>
      </c>
      <c r="L431" s="282" t="str">
        <v/>
      </c>
      <c r="M431" s="288" t="str" cm="1">
        <f t="array" ref="M431">IF($C431="","",_xlfn.XLOOKUP($C431&amp;M$21,#REF!&amp;#REF!,#REF!))</f>
        <v/>
      </c>
      <c r="N431" s="288" t="str" cm="1">
        <f t="array" ref="N431">IF($C431="","",_xlfn.XLOOKUP($C431&amp;N$21,#REF!&amp;#REF!,#REF!))</f>
        <v/>
      </c>
      <c r="O431" s="288" t="str" cm="1">
        <f t="array" ref="O431">IF($C431="","",_xlfn.XLOOKUP($C431&amp;O$21,#REF!&amp;#REF!,#REF!))</f>
        <v/>
      </c>
      <c r="P431" s="288" t="str" cm="1">
        <f t="array" ref="P431">IF($C431="","",_xlfn.XLOOKUP($C431&amp;P$21,#REF!&amp;#REF!,#REF!))</f>
        <v/>
      </c>
      <c r="Q431" s="288" t="str" cm="1">
        <f t="array" ref="Q431">IF($C431="","",_xlfn.XLOOKUP($C431&amp;Q$21,#REF!&amp;#REF!,#REF!))</f>
        <v/>
      </c>
      <c r="R431" s="288" t="str" cm="1">
        <f t="array" ref="R431">IF($C431="","",_xlfn.XLOOKUP($C431&amp;R$21,#REF!&amp;#REF!,#REF!))</f>
        <v/>
      </c>
      <c r="S431" s="288" t="str" cm="1">
        <f t="array" ref="S431">IF($C431="","",_xlfn.XLOOKUP($C431&amp;S$21,#REF!&amp;#REF!,#REF!))</f>
        <v/>
      </c>
      <c r="T431" s="288" t="str" cm="1">
        <f t="array" ref="T431">IF($C431="","",_xlfn.XLOOKUP($C431&amp;T$21,#REF!&amp;#REF!,#REF!))</f>
        <v/>
      </c>
      <c r="U431" s="600"/>
      <c r="V431" s="601"/>
      <c r="W431" s="308"/>
      <c r="X431" s="320" t="e">
        <f t="shared" si="54"/>
        <v>#VALUE!</v>
      </c>
      <c r="Y431" s="320" t="e">
        <f t="shared" si="55"/>
        <v>#VALUE!</v>
      </c>
      <c r="Z431" s="320" t="e">
        <f t="shared" si="56"/>
        <v>#VALUE!</v>
      </c>
      <c r="AA431" s="320" t="e">
        <f t="shared" si="57"/>
        <v>#VALUE!</v>
      </c>
      <c r="AB431" s="320" t="e">
        <f t="shared" si="58"/>
        <v>#VALUE!</v>
      </c>
      <c r="AC431" s="320" t="e">
        <f t="shared" si="59"/>
        <v>#VALUE!</v>
      </c>
    </row>
    <row r="432" spans="2:29" s="30" customFormat="1" ht="30" customHeight="1">
      <c r="B432" s="345">
        <v>411</v>
      </c>
      <c r="C432" s="302" t="str">
        <f t="array" ref="C432">IF('GRR Data'!C415="","",'GRR Data'!C415)</f>
        <v/>
      </c>
      <c r="D432" s="302" t="str">
        <f t="array" ref="D432">IF('GRR Data'!D415="","",'GRR Data'!D415)</f>
        <v/>
      </c>
      <c r="E432" s="300" t="str">
        <f t="array" ref="E432">IF('GRR Data'!G415="","",'GRR Data'!G415)</f>
        <v/>
      </c>
      <c r="F432" s="300" t="str">
        <f t="array" ref="F432">IF('GRR Data'!H415="","",'GRR Data'!H415)</f>
        <v/>
      </c>
      <c r="G432" s="300" t="str">
        <f t="array" ref="G432">IF('GRR Data'!K415="","",'GRR Data'!K415)</f>
        <v/>
      </c>
      <c r="H432" s="291" t="e">
        <v>#VALUE!</v>
      </c>
      <c r="I432" s="335" t="e">
        <v>#VALUE!</v>
      </c>
      <c r="J432" s="291" t="e">
        <v>#VALUE!</v>
      </c>
      <c r="K432" s="282" t="str">
        <v/>
      </c>
      <c r="L432" s="282" t="str">
        <v/>
      </c>
      <c r="M432" s="288" t="str" cm="1">
        <f t="array" ref="M432">IF($C432="","",_xlfn.XLOOKUP($C432&amp;M$21,#REF!&amp;#REF!,#REF!))</f>
        <v/>
      </c>
      <c r="N432" s="288" t="str" cm="1">
        <f t="array" ref="N432">IF($C432="","",_xlfn.XLOOKUP($C432&amp;N$21,#REF!&amp;#REF!,#REF!))</f>
        <v/>
      </c>
      <c r="O432" s="288" t="str" cm="1">
        <f t="array" ref="O432">IF($C432="","",_xlfn.XLOOKUP($C432&amp;O$21,#REF!&amp;#REF!,#REF!))</f>
        <v/>
      </c>
      <c r="P432" s="288" t="str" cm="1">
        <f t="array" ref="P432">IF($C432="","",_xlfn.XLOOKUP($C432&amp;P$21,#REF!&amp;#REF!,#REF!))</f>
        <v/>
      </c>
      <c r="Q432" s="288" t="str" cm="1">
        <f t="array" ref="Q432">IF($C432="","",_xlfn.XLOOKUP($C432&amp;Q$21,#REF!&amp;#REF!,#REF!))</f>
        <v/>
      </c>
      <c r="R432" s="288" t="str" cm="1">
        <f t="array" ref="R432">IF($C432="","",_xlfn.XLOOKUP($C432&amp;R$21,#REF!&amp;#REF!,#REF!))</f>
        <v/>
      </c>
      <c r="S432" s="288" t="str" cm="1">
        <f t="array" ref="S432">IF($C432="","",_xlfn.XLOOKUP($C432&amp;S$21,#REF!&amp;#REF!,#REF!))</f>
        <v/>
      </c>
      <c r="T432" s="288" t="str" cm="1">
        <f t="array" ref="T432">IF($C432="","",_xlfn.XLOOKUP($C432&amp;T$21,#REF!&amp;#REF!,#REF!))</f>
        <v/>
      </c>
      <c r="U432" s="600"/>
      <c r="V432" s="601"/>
      <c r="W432" s="308"/>
      <c r="X432" s="320" t="e">
        <f t="shared" si="54"/>
        <v>#VALUE!</v>
      </c>
      <c r="Y432" s="320" t="e">
        <f t="shared" si="55"/>
        <v>#VALUE!</v>
      </c>
      <c r="Z432" s="320" t="e">
        <f t="shared" si="56"/>
        <v>#VALUE!</v>
      </c>
      <c r="AA432" s="320" t="e">
        <f t="shared" si="57"/>
        <v>#VALUE!</v>
      </c>
      <c r="AB432" s="320" t="e">
        <f t="shared" si="58"/>
        <v>#VALUE!</v>
      </c>
      <c r="AC432" s="320" t="e">
        <f t="shared" si="59"/>
        <v>#VALUE!</v>
      </c>
    </row>
    <row r="433" spans="2:29" s="30" customFormat="1" ht="30" customHeight="1">
      <c r="B433" s="345">
        <v>412</v>
      </c>
      <c r="C433" s="302" t="str">
        <f t="array" ref="C433">IF('GRR Data'!C416="","",'GRR Data'!C416)</f>
        <v/>
      </c>
      <c r="D433" s="302" t="str">
        <f t="array" ref="D433">IF('GRR Data'!D416="","",'GRR Data'!D416)</f>
        <v/>
      </c>
      <c r="E433" s="300" t="str">
        <f t="array" ref="E433">IF('GRR Data'!G416="","",'GRR Data'!G416)</f>
        <v/>
      </c>
      <c r="F433" s="300" t="str">
        <f t="array" ref="F433">IF('GRR Data'!H416="","",'GRR Data'!H416)</f>
        <v/>
      </c>
      <c r="G433" s="300" t="str">
        <f t="array" ref="G433">IF('GRR Data'!K416="","",'GRR Data'!K416)</f>
        <v/>
      </c>
      <c r="H433" s="291" t="e">
        <v>#VALUE!</v>
      </c>
      <c r="I433" s="335" t="e">
        <v>#VALUE!</v>
      </c>
      <c r="J433" s="291" t="e">
        <v>#VALUE!</v>
      </c>
      <c r="K433" s="282" t="str">
        <v/>
      </c>
      <c r="L433" s="282" t="str">
        <v/>
      </c>
      <c r="M433" s="288" t="str" cm="1">
        <f t="array" ref="M433">IF($C433="","",_xlfn.XLOOKUP($C433&amp;M$21,#REF!&amp;#REF!,#REF!))</f>
        <v/>
      </c>
      <c r="N433" s="288" t="str" cm="1">
        <f t="array" ref="N433">IF($C433="","",_xlfn.XLOOKUP($C433&amp;N$21,#REF!&amp;#REF!,#REF!))</f>
        <v/>
      </c>
      <c r="O433" s="288" t="str" cm="1">
        <f t="array" ref="O433">IF($C433="","",_xlfn.XLOOKUP($C433&amp;O$21,#REF!&amp;#REF!,#REF!))</f>
        <v/>
      </c>
      <c r="P433" s="288" t="str" cm="1">
        <f t="array" ref="P433">IF($C433="","",_xlfn.XLOOKUP($C433&amp;P$21,#REF!&amp;#REF!,#REF!))</f>
        <v/>
      </c>
      <c r="Q433" s="288" t="str" cm="1">
        <f t="array" ref="Q433">IF($C433="","",_xlfn.XLOOKUP($C433&amp;Q$21,#REF!&amp;#REF!,#REF!))</f>
        <v/>
      </c>
      <c r="R433" s="288" t="str" cm="1">
        <f t="array" ref="R433">IF($C433="","",_xlfn.XLOOKUP($C433&amp;R$21,#REF!&amp;#REF!,#REF!))</f>
        <v/>
      </c>
      <c r="S433" s="288" t="str" cm="1">
        <f t="array" ref="S433">IF($C433="","",_xlfn.XLOOKUP($C433&amp;S$21,#REF!&amp;#REF!,#REF!))</f>
        <v/>
      </c>
      <c r="T433" s="288" t="str" cm="1">
        <f t="array" ref="T433">IF($C433="","",_xlfn.XLOOKUP($C433&amp;T$21,#REF!&amp;#REF!,#REF!))</f>
        <v/>
      </c>
      <c r="U433" s="600"/>
      <c r="V433" s="601"/>
      <c r="W433" s="308"/>
      <c r="X433" s="320" t="e">
        <f t="shared" si="54"/>
        <v>#VALUE!</v>
      </c>
      <c r="Y433" s="320" t="e">
        <f t="shared" si="55"/>
        <v>#VALUE!</v>
      </c>
      <c r="Z433" s="320" t="e">
        <f t="shared" si="56"/>
        <v>#VALUE!</v>
      </c>
      <c r="AA433" s="320" t="e">
        <f t="shared" si="57"/>
        <v>#VALUE!</v>
      </c>
      <c r="AB433" s="320" t="e">
        <f t="shared" si="58"/>
        <v>#VALUE!</v>
      </c>
      <c r="AC433" s="320" t="e">
        <f t="shared" si="59"/>
        <v>#VALUE!</v>
      </c>
    </row>
    <row r="434" spans="2:29" s="30" customFormat="1" ht="30" customHeight="1">
      <c r="B434" s="345">
        <v>413</v>
      </c>
      <c r="C434" s="302" t="str">
        <f t="array" ref="C434">IF('GRR Data'!C417="","",'GRR Data'!C417)</f>
        <v/>
      </c>
      <c r="D434" s="302" t="str">
        <f t="array" ref="D434">IF('GRR Data'!D417="","",'GRR Data'!D417)</f>
        <v/>
      </c>
      <c r="E434" s="300" t="str">
        <f t="array" ref="E434">IF('GRR Data'!G417="","",'GRR Data'!G417)</f>
        <v/>
      </c>
      <c r="F434" s="300" t="str">
        <f t="array" ref="F434">IF('GRR Data'!H417="","",'GRR Data'!H417)</f>
        <v/>
      </c>
      <c r="G434" s="300" t="str">
        <f t="array" ref="G434">IF('GRR Data'!K417="","",'GRR Data'!K417)</f>
        <v/>
      </c>
      <c r="H434" s="291" t="e">
        <v>#VALUE!</v>
      </c>
      <c r="I434" s="335" t="e">
        <v>#VALUE!</v>
      </c>
      <c r="J434" s="291" t="e">
        <v>#VALUE!</v>
      </c>
      <c r="K434" s="282" t="str">
        <v/>
      </c>
      <c r="L434" s="282" t="str">
        <v/>
      </c>
      <c r="M434" s="288" t="str" cm="1">
        <f t="array" ref="M434">IF($C434="","",_xlfn.XLOOKUP($C434&amp;M$21,#REF!&amp;#REF!,#REF!))</f>
        <v/>
      </c>
      <c r="N434" s="288" t="str" cm="1">
        <f t="array" ref="N434">IF($C434="","",_xlfn.XLOOKUP($C434&amp;N$21,#REF!&amp;#REF!,#REF!))</f>
        <v/>
      </c>
      <c r="O434" s="288" t="str" cm="1">
        <f t="array" ref="O434">IF($C434="","",_xlfn.XLOOKUP($C434&amp;O$21,#REF!&amp;#REF!,#REF!))</f>
        <v/>
      </c>
      <c r="P434" s="288" t="str" cm="1">
        <f t="array" ref="P434">IF($C434="","",_xlfn.XLOOKUP($C434&amp;P$21,#REF!&amp;#REF!,#REF!))</f>
        <v/>
      </c>
      <c r="Q434" s="288" t="str" cm="1">
        <f t="array" ref="Q434">IF($C434="","",_xlfn.XLOOKUP($C434&amp;Q$21,#REF!&amp;#REF!,#REF!))</f>
        <v/>
      </c>
      <c r="R434" s="288" t="str" cm="1">
        <f t="array" ref="R434">IF($C434="","",_xlfn.XLOOKUP($C434&amp;R$21,#REF!&amp;#REF!,#REF!))</f>
        <v/>
      </c>
      <c r="S434" s="288" t="str" cm="1">
        <f t="array" ref="S434">IF($C434="","",_xlfn.XLOOKUP($C434&amp;S$21,#REF!&amp;#REF!,#REF!))</f>
        <v/>
      </c>
      <c r="T434" s="288" t="str" cm="1">
        <f t="array" ref="T434">IF($C434="","",_xlfn.XLOOKUP($C434&amp;T$21,#REF!&amp;#REF!,#REF!))</f>
        <v/>
      </c>
      <c r="U434" s="600"/>
      <c r="V434" s="601"/>
      <c r="W434" s="308"/>
      <c r="X434" s="320" t="e">
        <f t="shared" si="54"/>
        <v>#VALUE!</v>
      </c>
      <c r="Y434" s="320" t="e">
        <f t="shared" si="55"/>
        <v>#VALUE!</v>
      </c>
      <c r="Z434" s="320" t="e">
        <f t="shared" si="56"/>
        <v>#VALUE!</v>
      </c>
      <c r="AA434" s="320" t="e">
        <f t="shared" si="57"/>
        <v>#VALUE!</v>
      </c>
      <c r="AB434" s="320" t="e">
        <f t="shared" si="58"/>
        <v>#VALUE!</v>
      </c>
      <c r="AC434" s="320" t="e">
        <f t="shared" si="59"/>
        <v>#VALUE!</v>
      </c>
    </row>
    <row r="435" spans="2:29" s="30" customFormat="1" ht="30" customHeight="1">
      <c r="B435" s="345">
        <v>414</v>
      </c>
      <c r="C435" s="302" t="str">
        <f t="array" ref="C435">IF('GRR Data'!C418="","",'GRR Data'!C418)</f>
        <v/>
      </c>
      <c r="D435" s="302" t="str">
        <f t="array" ref="D435">IF('GRR Data'!D418="","",'GRR Data'!D418)</f>
        <v/>
      </c>
      <c r="E435" s="300" t="str">
        <f t="array" ref="E435">IF('GRR Data'!G418="","",'GRR Data'!G418)</f>
        <v/>
      </c>
      <c r="F435" s="300" t="str">
        <f t="array" ref="F435">IF('GRR Data'!H418="","",'GRR Data'!H418)</f>
        <v/>
      </c>
      <c r="G435" s="300" t="str">
        <f t="array" ref="G435">IF('GRR Data'!K418="","",'GRR Data'!K418)</f>
        <v/>
      </c>
      <c r="H435" s="291" t="e">
        <v>#VALUE!</v>
      </c>
      <c r="I435" s="335" t="e">
        <v>#VALUE!</v>
      </c>
      <c r="J435" s="291" t="e">
        <v>#VALUE!</v>
      </c>
      <c r="K435" s="282" t="str">
        <v/>
      </c>
      <c r="L435" s="282" t="str">
        <v/>
      </c>
      <c r="M435" s="288" t="str" cm="1">
        <f t="array" ref="M435">IF($C435="","",_xlfn.XLOOKUP($C435&amp;M$21,#REF!&amp;#REF!,#REF!))</f>
        <v/>
      </c>
      <c r="N435" s="288" t="str" cm="1">
        <f t="array" ref="N435">IF($C435="","",_xlfn.XLOOKUP($C435&amp;N$21,#REF!&amp;#REF!,#REF!))</f>
        <v/>
      </c>
      <c r="O435" s="288" t="str" cm="1">
        <f t="array" ref="O435">IF($C435="","",_xlfn.XLOOKUP($C435&amp;O$21,#REF!&amp;#REF!,#REF!))</f>
        <v/>
      </c>
      <c r="P435" s="288" t="str" cm="1">
        <f t="array" ref="P435">IF($C435="","",_xlfn.XLOOKUP($C435&amp;P$21,#REF!&amp;#REF!,#REF!))</f>
        <v/>
      </c>
      <c r="Q435" s="288" t="str" cm="1">
        <f t="array" ref="Q435">IF($C435="","",_xlfn.XLOOKUP($C435&amp;Q$21,#REF!&amp;#REF!,#REF!))</f>
        <v/>
      </c>
      <c r="R435" s="288" t="str" cm="1">
        <f t="array" ref="R435">IF($C435="","",_xlfn.XLOOKUP($C435&amp;R$21,#REF!&amp;#REF!,#REF!))</f>
        <v/>
      </c>
      <c r="S435" s="288" t="str" cm="1">
        <f t="array" ref="S435">IF($C435="","",_xlfn.XLOOKUP($C435&amp;S$21,#REF!&amp;#REF!,#REF!))</f>
        <v/>
      </c>
      <c r="T435" s="288" t="str" cm="1">
        <f t="array" ref="T435">IF($C435="","",_xlfn.XLOOKUP($C435&amp;T$21,#REF!&amp;#REF!,#REF!))</f>
        <v/>
      </c>
      <c r="U435" s="600"/>
      <c r="V435" s="601"/>
      <c r="W435" s="308"/>
      <c r="X435" s="320" t="e">
        <f t="shared" si="54"/>
        <v>#VALUE!</v>
      </c>
      <c r="Y435" s="320" t="e">
        <f t="shared" si="55"/>
        <v>#VALUE!</v>
      </c>
      <c r="Z435" s="320" t="e">
        <f t="shared" si="56"/>
        <v>#VALUE!</v>
      </c>
      <c r="AA435" s="320" t="e">
        <f t="shared" si="57"/>
        <v>#VALUE!</v>
      </c>
      <c r="AB435" s="320" t="e">
        <f t="shared" si="58"/>
        <v>#VALUE!</v>
      </c>
      <c r="AC435" s="320" t="e">
        <f t="shared" si="59"/>
        <v>#VALUE!</v>
      </c>
    </row>
    <row r="436" spans="2:29" s="30" customFormat="1" ht="30" customHeight="1">
      <c r="B436" s="345">
        <v>415</v>
      </c>
      <c r="C436" s="302" t="str">
        <f t="array" ref="C436">IF('GRR Data'!C419="","",'GRR Data'!C419)</f>
        <v/>
      </c>
      <c r="D436" s="302" t="str">
        <f t="array" ref="D436">IF('GRR Data'!D419="","",'GRR Data'!D419)</f>
        <v/>
      </c>
      <c r="E436" s="300" t="str">
        <f t="array" ref="E436">IF('GRR Data'!G419="","",'GRR Data'!G419)</f>
        <v/>
      </c>
      <c r="F436" s="300" t="str">
        <f t="array" ref="F436">IF('GRR Data'!H419="","",'GRR Data'!H419)</f>
        <v/>
      </c>
      <c r="G436" s="300" t="str">
        <f t="array" ref="G436">IF('GRR Data'!K419="","",'GRR Data'!K419)</f>
        <v/>
      </c>
      <c r="H436" s="291" t="e">
        <v>#VALUE!</v>
      </c>
      <c r="I436" s="335" t="e">
        <v>#VALUE!</v>
      </c>
      <c r="J436" s="291" t="e">
        <v>#VALUE!</v>
      </c>
      <c r="K436" s="282" t="str">
        <v/>
      </c>
      <c r="L436" s="282" t="str">
        <v/>
      </c>
      <c r="M436" s="288" t="str" cm="1">
        <f t="array" ref="M436">IF($C436="","",_xlfn.XLOOKUP($C436&amp;M$21,#REF!&amp;#REF!,#REF!))</f>
        <v/>
      </c>
      <c r="N436" s="288" t="str" cm="1">
        <f t="array" ref="N436">IF($C436="","",_xlfn.XLOOKUP($C436&amp;N$21,#REF!&amp;#REF!,#REF!))</f>
        <v/>
      </c>
      <c r="O436" s="288" t="str" cm="1">
        <f t="array" ref="O436">IF($C436="","",_xlfn.XLOOKUP($C436&amp;O$21,#REF!&amp;#REF!,#REF!))</f>
        <v/>
      </c>
      <c r="P436" s="288" t="str" cm="1">
        <f t="array" ref="P436">IF($C436="","",_xlfn.XLOOKUP($C436&amp;P$21,#REF!&amp;#REF!,#REF!))</f>
        <v/>
      </c>
      <c r="Q436" s="288" t="str" cm="1">
        <f t="array" ref="Q436">IF($C436="","",_xlfn.XLOOKUP($C436&amp;Q$21,#REF!&amp;#REF!,#REF!))</f>
        <v/>
      </c>
      <c r="R436" s="288" t="str" cm="1">
        <f t="array" ref="R436">IF($C436="","",_xlfn.XLOOKUP($C436&amp;R$21,#REF!&amp;#REF!,#REF!))</f>
        <v/>
      </c>
      <c r="S436" s="288" t="str" cm="1">
        <f t="array" ref="S436">IF($C436="","",_xlfn.XLOOKUP($C436&amp;S$21,#REF!&amp;#REF!,#REF!))</f>
        <v/>
      </c>
      <c r="T436" s="288" t="str" cm="1">
        <f t="array" ref="T436">IF($C436="","",_xlfn.XLOOKUP($C436&amp;T$21,#REF!&amp;#REF!,#REF!))</f>
        <v/>
      </c>
      <c r="U436" s="600"/>
      <c r="V436" s="601"/>
      <c r="W436" s="308"/>
      <c r="X436" s="320" t="e">
        <f t="shared" si="54"/>
        <v>#VALUE!</v>
      </c>
      <c r="Y436" s="320" t="e">
        <f t="shared" si="55"/>
        <v>#VALUE!</v>
      </c>
      <c r="Z436" s="320" t="e">
        <f t="shared" si="56"/>
        <v>#VALUE!</v>
      </c>
      <c r="AA436" s="320" t="e">
        <f t="shared" si="57"/>
        <v>#VALUE!</v>
      </c>
      <c r="AB436" s="320" t="e">
        <f t="shared" si="58"/>
        <v>#VALUE!</v>
      </c>
      <c r="AC436" s="320" t="e">
        <f t="shared" si="59"/>
        <v>#VALUE!</v>
      </c>
    </row>
    <row r="437" spans="2:29" s="30" customFormat="1" ht="30" customHeight="1">
      <c r="B437" s="345">
        <v>416</v>
      </c>
      <c r="C437" s="302" t="str">
        <f t="array" ref="C437">IF('GRR Data'!C420="","",'GRR Data'!C420)</f>
        <v/>
      </c>
      <c r="D437" s="302" t="str">
        <f t="array" ref="D437">IF('GRR Data'!D420="","",'GRR Data'!D420)</f>
        <v/>
      </c>
      <c r="E437" s="300" t="str">
        <f t="array" ref="E437">IF('GRR Data'!G420="","",'GRR Data'!G420)</f>
        <v/>
      </c>
      <c r="F437" s="300" t="str">
        <f t="array" ref="F437">IF('GRR Data'!H420="","",'GRR Data'!H420)</f>
        <v/>
      </c>
      <c r="G437" s="300" t="str">
        <f t="array" ref="G437">IF('GRR Data'!K420="","",'GRR Data'!K420)</f>
        <v/>
      </c>
      <c r="H437" s="291" t="e">
        <v>#VALUE!</v>
      </c>
      <c r="I437" s="335" t="e">
        <v>#VALUE!</v>
      </c>
      <c r="J437" s="291" t="e">
        <v>#VALUE!</v>
      </c>
      <c r="K437" s="282" t="str">
        <v/>
      </c>
      <c r="L437" s="282" t="str">
        <v/>
      </c>
      <c r="M437" s="288" t="str" cm="1">
        <f t="array" ref="M437">IF($C437="","",_xlfn.XLOOKUP($C437&amp;M$21,#REF!&amp;#REF!,#REF!))</f>
        <v/>
      </c>
      <c r="N437" s="288" t="str" cm="1">
        <f t="array" ref="N437">IF($C437="","",_xlfn.XLOOKUP($C437&amp;N$21,#REF!&amp;#REF!,#REF!))</f>
        <v/>
      </c>
      <c r="O437" s="288" t="str" cm="1">
        <f t="array" ref="O437">IF($C437="","",_xlfn.XLOOKUP($C437&amp;O$21,#REF!&amp;#REF!,#REF!))</f>
        <v/>
      </c>
      <c r="P437" s="288" t="str" cm="1">
        <f t="array" ref="P437">IF($C437="","",_xlfn.XLOOKUP($C437&amp;P$21,#REF!&amp;#REF!,#REF!))</f>
        <v/>
      </c>
      <c r="Q437" s="288" t="str" cm="1">
        <f t="array" ref="Q437">IF($C437="","",_xlfn.XLOOKUP($C437&amp;Q$21,#REF!&amp;#REF!,#REF!))</f>
        <v/>
      </c>
      <c r="R437" s="288" t="str" cm="1">
        <f t="array" ref="R437">IF($C437="","",_xlfn.XLOOKUP($C437&amp;R$21,#REF!&amp;#REF!,#REF!))</f>
        <v/>
      </c>
      <c r="S437" s="288" t="str" cm="1">
        <f t="array" ref="S437">IF($C437="","",_xlfn.XLOOKUP($C437&amp;S$21,#REF!&amp;#REF!,#REF!))</f>
        <v/>
      </c>
      <c r="T437" s="288" t="str" cm="1">
        <f t="array" ref="T437">IF($C437="","",_xlfn.XLOOKUP($C437&amp;T$21,#REF!&amp;#REF!,#REF!))</f>
        <v/>
      </c>
      <c r="U437" s="600"/>
      <c r="V437" s="601"/>
      <c r="W437" s="308"/>
      <c r="X437" s="320" t="e">
        <f t="shared" si="54"/>
        <v>#VALUE!</v>
      </c>
      <c r="Y437" s="320" t="e">
        <f t="shared" si="55"/>
        <v>#VALUE!</v>
      </c>
      <c r="Z437" s="320" t="e">
        <f t="shared" si="56"/>
        <v>#VALUE!</v>
      </c>
      <c r="AA437" s="320" t="e">
        <f t="shared" si="57"/>
        <v>#VALUE!</v>
      </c>
      <c r="AB437" s="320" t="e">
        <f t="shared" si="58"/>
        <v>#VALUE!</v>
      </c>
      <c r="AC437" s="320" t="e">
        <f t="shared" si="59"/>
        <v>#VALUE!</v>
      </c>
    </row>
    <row r="438" spans="2:29" s="30" customFormat="1" ht="30" customHeight="1">
      <c r="B438" s="345">
        <v>417</v>
      </c>
      <c r="C438" s="302" t="str">
        <f t="array" ref="C438">IF('GRR Data'!C421="","",'GRR Data'!C421)</f>
        <v/>
      </c>
      <c r="D438" s="302" t="str">
        <f t="array" ref="D438">IF('GRR Data'!D421="","",'GRR Data'!D421)</f>
        <v/>
      </c>
      <c r="E438" s="300" t="str">
        <f t="array" ref="E438">IF('GRR Data'!G421="","",'GRR Data'!G421)</f>
        <v/>
      </c>
      <c r="F438" s="300" t="str">
        <f t="array" ref="F438">IF('GRR Data'!H421="","",'GRR Data'!H421)</f>
        <v/>
      </c>
      <c r="G438" s="300" t="str">
        <f t="array" ref="G438">IF('GRR Data'!K421="","",'GRR Data'!K421)</f>
        <v/>
      </c>
      <c r="H438" s="291" t="e">
        <v>#VALUE!</v>
      </c>
      <c r="I438" s="335" t="e">
        <v>#VALUE!</v>
      </c>
      <c r="J438" s="291" t="e">
        <v>#VALUE!</v>
      </c>
      <c r="K438" s="282" t="str">
        <v/>
      </c>
      <c r="L438" s="282" t="str">
        <v/>
      </c>
      <c r="M438" s="288" t="str" cm="1">
        <f t="array" ref="M438">IF($C438="","",_xlfn.XLOOKUP($C438&amp;M$21,#REF!&amp;#REF!,#REF!))</f>
        <v/>
      </c>
      <c r="N438" s="288" t="str" cm="1">
        <f t="array" ref="N438">IF($C438="","",_xlfn.XLOOKUP($C438&amp;N$21,#REF!&amp;#REF!,#REF!))</f>
        <v/>
      </c>
      <c r="O438" s="288" t="str" cm="1">
        <f t="array" ref="O438">IF($C438="","",_xlfn.XLOOKUP($C438&amp;O$21,#REF!&amp;#REF!,#REF!))</f>
        <v/>
      </c>
      <c r="P438" s="288" t="str" cm="1">
        <f t="array" ref="P438">IF($C438="","",_xlfn.XLOOKUP($C438&amp;P$21,#REF!&amp;#REF!,#REF!))</f>
        <v/>
      </c>
      <c r="Q438" s="288" t="str" cm="1">
        <f t="array" ref="Q438">IF($C438="","",_xlfn.XLOOKUP($C438&amp;Q$21,#REF!&amp;#REF!,#REF!))</f>
        <v/>
      </c>
      <c r="R438" s="288" t="str" cm="1">
        <f t="array" ref="R438">IF($C438="","",_xlfn.XLOOKUP($C438&amp;R$21,#REF!&amp;#REF!,#REF!))</f>
        <v/>
      </c>
      <c r="S438" s="288" t="str" cm="1">
        <f t="array" ref="S438">IF($C438="","",_xlfn.XLOOKUP($C438&amp;S$21,#REF!&amp;#REF!,#REF!))</f>
        <v/>
      </c>
      <c r="T438" s="288" t="str" cm="1">
        <f t="array" ref="T438">IF($C438="","",_xlfn.XLOOKUP($C438&amp;T$21,#REF!&amp;#REF!,#REF!))</f>
        <v/>
      </c>
      <c r="U438" s="600"/>
      <c r="V438" s="601"/>
      <c r="W438" s="308"/>
      <c r="X438" s="320" t="e">
        <f t="shared" si="54"/>
        <v>#VALUE!</v>
      </c>
      <c r="Y438" s="320" t="e">
        <f t="shared" si="55"/>
        <v>#VALUE!</v>
      </c>
      <c r="Z438" s="320" t="e">
        <f t="shared" si="56"/>
        <v>#VALUE!</v>
      </c>
      <c r="AA438" s="320" t="e">
        <f t="shared" si="57"/>
        <v>#VALUE!</v>
      </c>
      <c r="AB438" s="320" t="e">
        <f t="shared" si="58"/>
        <v>#VALUE!</v>
      </c>
      <c r="AC438" s="320" t="e">
        <f t="shared" si="59"/>
        <v>#VALUE!</v>
      </c>
    </row>
    <row r="439" spans="2:29" s="30" customFormat="1" ht="30" customHeight="1">
      <c r="B439" s="345">
        <v>418</v>
      </c>
      <c r="C439" s="302" t="str">
        <f t="array" ref="C439">IF('GRR Data'!C422="","",'GRR Data'!C422)</f>
        <v/>
      </c>
      <c r="D439" s="302" t="str">
        <f t="array" ref="D439">IF('GRR Data'!D422="","",'GRR Data'!D422)</f>
        <v/>
      </c>
      <c r="E439" s="300" t="str">
        <f t="array" ref="E439">IF('GRR Data'!G422="","",'GRR Data'!G422)</f>
        <v/>
      </c>
      <c r="F439" s="300" t="str">
        <f t="array" ref="F439">IF('GRR Data'!H422="","",'GRR Data'!H422)</f>
        <v/>
      </c>
      <c r="G439" s="300" t="str">
        <f t="array" ref="G439">IF('GRR Data'!K422="","",'GRR Data'!K422)</f>
        <v/>
      </c>
      <c r="H439" s="291" t="e">
        <v>#VALUE!</v>
      </c>
      <c r="I439" s="335" t="e">
        <v>#VALUE!</v>
      </c>
      <c r="J439" s="291" t="e">
        <v>#VALUE!</v>
      </c>
      <c r="K439" s="282" t="str">
        <v/>
      </c>
      <c r="L439" s="282" t="str">
        <v/>
      </c>
      <c r="M439" s="288" t="str" cm="1">
        <f t="array" ref="M439">IF($C439="","",_xlfn.XLOOKUP($C439&amp;M$21,#REF!&amp;#REF!,#REF!))</f>
        <v/>
      </c>
      <c r="N439" s="288" t="str" cm="1">
        <f t="array" ref="N439">IF($C439="","",_xlfn.XLOOKUP($C439&amp;N$21,#REF!&amp;#REF!,#REF!))</f>
        <v/>
      </c>
      <c r="O439" s="288" t="str" cm="1">
        <f t="array" ref="O439">IF($C439="","",_xlfn.XLOOKUP($C439&amp;O$21,#REF!&amp;#REF!,#REF!))</f>
        <v/>
      </c>
      <c r="P439" s="288" t="str" cm="1">
        <f t="array" ref="P439">IF($C439="","",_xlfn.XLOOKUP($C439&amp;P$21,#REF!&amp;#REF!,#REF!))</f>
        <v/>
      </c>
      <c r="Q439" s="288" t="str" cm="1">
        <f t="array" ref="Q439">IF($C439="","",_xlfn.XLOOKUP($C439&amp;Q$21,#REF!&amp;#REF!,#REF!))</f>
        <v/>
      </c>
      <c r="R439" s="288" t="str" cm="1">
        <f t="array" ref="R439">IF($C439="","",_xlfn.XLOOKUP($C439&amp;R$21,#REF!&amp;#REF!,#REF!))</f>
        <v/>
      </c>
      <c r="S439" s="288" t="str" cm="1">
        <f t="array" ref="S439">IF($C439="","",_xlfn.XLOOKUP($C439&amp;S$21,#REF!&amp;#REF!,#REF!))</f>
        <v/>
      </c>
      <c r="T439" s="288" t="str" cm="1">
        <f t="array" ref="T439">IF($C439="","",_xlfn.XLOOKUP($C439&amp;T$21,#REF!&amp;#REF!,#REF!))</f>
        <v/>
      </c>
      <c r="U439" s="600"/>
      <c r="V439" s="601"/>
      <c r="W439" s="308"/>
      <c r="X439" s="320" t="e">
        <f t="shared" si="54"/>
        <v>#VALUE!</v>
      </c>
      <c r="Y439" s="320" t="e">
        <f t="shared" si="55"/>
        <v>#VALUE!</v>
      </c>
      <c r="Z439" s="320" t="e">
        <f t="shared" si="56"/>
        <v>#VALUE!</v>
      </c>
      <c r="AA439" s="320" t="e">
        <f t="shared" si="57"/>
        <v>#VALUE!</v>
      </c>
      <c r="AB439" s="320" t="e">
        <f t="shared" si="58"/>
        <v>#VALUE!</v>
      </c>
      <c r="AC439" s="320" t="e">
        <f t="shared" si="59"/>
        <v>#VALUE!</v>
      </c>
    </row>
    <row r="440" spans="2:29" s="30" customFormat="1" ht="30" customHeight="1">
      <c r="B440" s="345">
        <v>419</v>
      </c>
      <c r="C440" s="302" t="str">
        <f t="array" ref="C440">IF('GRR Data'!C423="","",'GRR Data'!C423)</f>
        <v/>
      </c>
      <c r="D440" s="302" t="str">
        <f t="array" ref="D440">IF('GRR Data'!D423="","",'GRR Data'!D423)</f>
        <v/>
      </c>
      <c r="E440" s="300" t="str">
        <f t="array" ref="E440">IF('GRR Data'!G423="","",'GRR Data'!G423)</f>
        <v/>
      </c>
      <c r="F440" s="300" t="str">
        <f t="array" ref="F440">IF('GRR Data'!H423="","",'GRR Data'!H423)</f>
        <v/>
      </c>
      <c r="G440" s="300" t="str">
        <f t="array" ref="G440">IF('GRR Data'!K423="","",'GRR Data'!K423)</f>
        <v/>
      </c>
      <c r="H440" s="291" t="e">
        <v>#VALUE!</v>
      </c>
      <c r="I440" s="335" t="e">
        <v>#VALUE!</v>
      </c>
      <c r="J440" s="291" t="e">
        <v>#VALUE!</v>
      </c>
      <c r="K440" s="282" t="str">
        <v/>
      </c>
      <c r="L440" s="282" t="str">
        <v/>
      </c>
      <c r="M440" s="288" t="str" cm="1">
        <f t="array" ref="M440">IF($C440="","",_xlfn.XLOOKUP($C440&amp;M$21,#REF!&amp;#REF!,#REF!))</f>
        <v/>
      </c>
      <c r="N440" s="288" t="str" cm="1">
        <f t="array" ref="N440">IF($C440="","",_xlfn.XLOOKUP($C440&amp;N$21,#REF!&amp;#REF!,#REF!))</f>
        <v/>
      </c>
      <c r="O440" s="288" t="str" cm="1">
        <f t="array" ref="O440">IF($C440="","",_xlfn.XLOOKUP($C440&amp;O$21,#REF!&amp;#REF!,#REF!))</f>
        <v/>
      </c>
      <c r="P440" s="288" t="str" cm="1">
        <f t="array" ref="P440">IF($C440="","",_xlfn.XLOOKUP($C440&amp;P$21,#REF!&amp;#REF!,#REF!))</f>
        <v/>
      </c>
      <c r="Q440" s="288" t="str" cm="1">
        <f t="array" ref="Q440">IF($C440="","",_xlfn.XLOOKUP($C440&amp;Q$21,#REF!&amp;#REF!,#REF!))</f>
        <v/>
      </c>
      <c r="R440" s="288" t="str" cm="1">
        <f t="array" ref="R440">IF($C440="","",_xlfn.XLOOKUP($C440&amp;R$21,#REF!&amp;#REF!,#REF!))</f>
        <v/>
      </c>
      <c r="S440" s="288" t="str" cm="1">
        <f t="array" ref="S440">IF($C440="","",_xlfn.XLOOKUP($C440&amp;S$21,#REF!&amp;#REF!,#REF!))</f>
        <v/>
      </c>
      <c r="T440" s="288" t="str" cm="1">
        <f t="array" ref="T440">IF($C440="","",_xlfn.XLOOKUP($C440&amp;T$21,#REF!&amp;#REF!,#REF!))</f>
        <v/>
      </c>
      <c r="U440" s="600"/>
      <c r="V440" s="601"/>
      <c r="W440" s="308"/>
      <c r="X440" s="320" t="e">
        <f t="shared" si="54"/>
        <v>#VALUE!</v>
      </c>
      <c r="Y440" s="320" t="e">
        <f t="shared" si="55"/>
        <v>#VALUE!</v>
      </c>
      <c r="Z440" s="320" t="e">
        <f t="shared" si="56"/>
        <v>#VALUE!</v>
      </c>
      <c r="AA440" s="320" t="e">
        <f t="shared" si="57"/>
        <v>#VALUE!</v>
      </c>
      <c r="AB440" s="320" t="e">
        <f t="shared" si="58"/>
        <v>#VALUE!</v>
      </c>
      <c r="AC440" s="320" t="e">
        <f t="shared" si="59"/>
        <v>#VALUE!</v>
      </c>
    </row>
    <row r="441" spans="2:29" s="30" customFormat="1" ht="30" customHeight="1">
      <c r="B441" s="345">
        <v>420</v>
      </c>
      <c r="C441" s="302" t="str">
        <f t="array" ref="C441">IF('GRR Data'!C424="","",'GRR Data'!C424)</f>
        <v/>
      </c>
      <c r="D441" s="302" t="str">
        <f t="array" ref="D441">IF('GRR Data'!D424="","",'GRR Data'!D424)</f>
        <v/>
      </c>
      <c r="E441" s="300" t="str">
        <f t="array" ref="E441">IF('GRR Data'!G424="","",'GRR Data'!G424)</f>
        <v/>
      </c>
      <c r="F441" s="300" t="str">
        <f t="array" ref="F441">IF('GRR Data'!H424="","",'GRR Data'!H424)</f>
        <v/>
      </c>
      <c r="G441" s="300" t="str">
        <f t="array" ref="G441">IF('GRR Data'!K424="","",'GRR Data'!K424)</f>
        <v/>
      </c>
      <c r="H441" s="291" t="e">
        <v>#VALUE!</v>
      </c>
      <c r="I441" s="335" t="e">
        <v>#VALUE!</v>
      </c>
      <c r="J441" s="291" t="e">
        <v>#VALUE!</v>
      </c>
      <c r="K441" s="282" t="str">
        <v/>
      </c>
      <c r="L441" s="282" t="str">
        <v/>
      </c>
      <c r="M441" s="288" t="str" cm="1">
        <f t="array" ref="M441">IF($C441="","",_xlfn.XLOOKUP($C441&amp;M$21,#REF!&amp;#REF!,#REF!))</f>
        <v/>
      </c>
      <c r="N441" s="288" t="str" cm="1">
        <f t="array" ref="N441">IF($C441="","",_xlfn.XLOOKUP($C441&amp;N$21,#REF!&amp;#REF!,#REF!))</f>
        <v/>
      </c>
      <c r="O441" s="288" t="str" cm="1">
        <f t="array" ref="O441">IF($C441="","",_xlfn.XLOOKUP($C441&amp;O$21,#REF!&amp;#REF!,#REF!))</f>
        <v/>
      </c>
      <c r="P441" s="288" t="str" cm="1">
        <f t="array" ref="P441">IF($C441="","",_xlfn.XLOOKUP($C441&amp;P$21,#REF!&amp;#REF!,#REF!))</f>
        <v/>
      </c>
      <c r="Q441" s="288" t="str" cm="1">
        <f t="array" ref="Q441">IF($C441="","",_xlfn.XLOOKUP($C441&amp;Q$21,#REF!&amp;#REF!,#REF!))</f>
        <v/>
      </c>
      <c r="R441" s="288" t="str" cm="1">
        <f t="array" ref="R441">IF($C441="","",_xlfn.XLOOKUP($C441&amp;R$21,#REF!&amp;#REF!,#REF!))</f>
        <v/>
      </c>
      <c r="S441" s="288" t="str" cm="1">
        <f t="array" ref="S441">IF($C441="","",_xlfn.XLOOKUP($C441&amp;S$21,#REF!&amp;#REF!,#REF!))</f>
        <v/>
      </c>
      <c r="T441" s="288" t="str" cm="1">
        <f t="array" ref="T441">IF($C441="","",_xlfn.XLOOKUP($C441&amp;T$21,#REF!&amp;#REF!,#REF!))</f>
        <v/>
      </c>
      <c r="U441" s="600"/>
      <c r="V441" s="601"/>
      <c r="W441" s="308"/>
      <c r="X441" s="320" t="e">
        <f t="shared" si="54"/>
        <v>#VALUE!</v>
      </c>
      <c r="Y441" s="320" t="e">
        <f t="shared" si="55"/>
        <v>#VALUE!</v>
      </c>
      <c r="Z441" s="320" t="e">
        <f t="shared" si="56"/>
        <v>#VALUE!</v>
      </c>
      <c r="AA441" s="320" t="e">
        <f t="shared" si="57"/>
        <v>#VALUE!</v>
      </c>
      <c r="AB441" s="320" t="e">
        <f t="shared" si="58"/>
        <v>#VALUE!</v>
      </c>
      <c r="AC441" s="320" t="e">
        <f t="shared" si="59"/>
        <v>#VALUE!</v>
      </c>
    </row>
    <row r="442" spans="2:29" s="30" customFormat="1" ht="30" customHeight="1">
      <c r="B442" s="345">
        <v>421</v>
      </c>
      <c r="C442" s="302" t="str">
        <f t="array" ref="C442">IF('GRR Data'!C425="","",'GRR Data'!C425)</f>
        <v/>
      </c>
      <c r="D442" s="302" t="str">
        <f t="array" ref="D442">IF('GRR Data'!D425="","",'GRR Data'!D425)</f>
        <v/>
      </c>
      <c r="E442" s="300" t="str">
        <f t="array" ref="E442">IF('GRR Data'!G425="","",'GRR Data'!G425)</f>
        <v/>
      </c>
      <c r="F442" s="300" t="str">
        <f t="array" ref="F442">IF('GRR Data'!H425="","",'GRR Data'!H425)</f>
        <v/>
      </c>
      <c r="G442" s="300" t="str">
        <f t="array" ref="G442">IF('GRR Data'!K425="","",'GRR Data'!K425)</f>
        <v/>
      </c>
      <c r="H442" s="291" t="e">
        <v>#VALUE!</v>
      </c>
      <c r="I442" s="335" t="e">
        <v>#VALUE!</v>
      </c>
      <c r="J442" s="291" t="e">
        <v>#VALUE!</v>
      </c>
      <c r="K442" s="282" t="str">
        <v/>
      </c>
      <c r="L442" s="282" t="str">
        <v/>
      </c>
      <c r="M442" s="288" t="str" cm="1">
        <f t="array" ref="M442">IF($C442="","",_xlfn.XLOOKUP($C442&amp;M$21,#REF!&amp;#REF!,#REF!))</f>
        <v/>
      </c>
      <c r="N442" s="288" t="str" cm="1">
        <f t="array" ref="N442">IF($C442="","",_xlfn.XLOOKUP($C442&amp;N$21,#REF!&amp;#REF!,#REF!))</f>
        <v/>
      </c>
      <c r="O442" s="288" t="str" cm="1">
        <f t="array" ref="O442">IF($C442="","",_xlfn.XLOOKUP($C442&amp;O$21,#REF!&amp;#REF!,#REF!))</f>
        <v/>
      </c>
      <c r="P442" s="288" t="str" cm="1">
        <f t="array" ref="P442">IF($C442="","",_xlfn.XLOOKUP($C442&amp;P$21,#REF!&amp;#REF!,#REF!))</f>
        <v/>
      </c>
      <c r="Q442" s="288" t="str" cm="1">
        <f t="array" ref="Q442">IF($C442="","",_xlfn.XLOOKUP($C442&amp;Q$21,#REF!&amp;#REF!,#REF!))</f>
        <v/>
      </c>
      <c r="R442" s="288" t="str" cm="1">
        <f t="array" ref="R442">IF($C442="","",_xlfn.XLOOKUP($C442&amp;R$21,#REF!&amp;#REF!,#REF!))</f>
        <v/>
      </c>
      <c r="S442" s="288" t="str" cm="1">
        <f t="array" ref="S442">IF($C442="","",_xlfn.XLOOKUP($C442&amp;S$21,#REF!&amp;#REF!,#REF!))</f>
        <v/>
      </c>
      <c r="T442" s="288" t="str" cm="1">
        <f t="array" ref="T442">IF($C442="","",_xlfn.XLOOKUP($C442&amp;T$21,#REF!&amp;#REF!,#REF!))</f>
        <v/>
      </c>
      <c r="U442" s="600"/>
      <c r="V442" s="601"/>
      <c r="W442" s="308"/>
      <c r="X442" s="320" t="e">
        <f t="shared" si="54"/>
        <v>#VALUE!</v>
      </c>
      <c r="Y442" s="320" t="e">
        <f t="shared" si="55"/>
        <v>#VALUE!</v>
      </c>
      <c r="Z442" s="320" t="e">
        <f t="shared" si="56"/>
        <v>#VALUE!</v>
      </c>
      <c r="AA442" s="320" t="e">
        <f t="shared" si="57"/>
        <v>#VALUE!</v>
      </c>
      <c r="AB442" s="320" t="e">
        <f t="shared" si="58"/>
        <v>#VALUE!</v>
      </c>
      <c r="AC442" s="320" t="e">
        <f t="shared" si="59"/>
        <v>#VALUE!</v>
      </c>
    </row>
    <row r="443" spans="2:29" s="30" customFormat="1" ht="30" customHeight="1">
      <c r="B443" s="345">
        <v>422</v>
      </c>
      <c r="C443" s="302" t="str">
        <f t="array" ref="C443">IF('GRR Data'!C426="","",'GRR Data'!C426)</f>
        <v/>
      </c>
      <c r="D443" s="302" t="str">
        <f t="array" ref="D443">IF('GRR Data'!D426="","",'GRR Data'!D426)</f>
        <v/>
      </c>
      <c r="E443" s="300" t="str">
        <f t="array" ref="E443">IF('GRR Data'!G426="","",'GRR Data'!G426)</f>
        <v/>
      </c>
      <c r="F443" s="300" t="str">
        <f t="array" ref="F443">IF('GRR Data'!H426="","",'GRR Data'!H426)</f>
        <v/>
      </c>
      <c r="G443" s="300" t="str">
        <f t="array" ref="G443">IF('GRR Data'!K426="","",'GRR Data'!K426)</f>
        <v/>
      </c>
      <c r="H443" s="291" t="e">
        <v>#VALUE!</v>
      </c>
      <c r="I443" s="335" t="e">
        <v>#VALUE!</v>
      </c>
      <c r="J443" s="291" t="e">
        <v>#VALUE!</v>
      </c>
      <c r="K443" s="282" t="str">
        <v/>
      </c>
      <c r="L443" s="282" t="str">
        <v/>
      </c>
      <c r="M443" s="288" t="str" cm="1">
        <f t="array" ref="M443">IF($C443="","",_xlfn.XLOOKUP($C443&amp;M$21,#REF!&amp;#REF!,#REF!))</f>
        <v/>
      </c>
      <c r="N443" s="288" t="str" cm="1">
        <f t="array" ref="N443">IF($C443="","",_xlfn.XLOOKUP($C443&amp;N$21,#REF!&amp;#REF!,#REF!))</f>
        <v/>
      </c>
      <c r="O443" s="288" t="str" cm="1">
        <f t="array" ref="O443">IF($C443="","",_xlfn.XLOOKUP($C443&amp;O$21,#REF!&amp;#REF!,#REF!))</f>
        <v/>
      </c>
      <c r="P443" s="288" t="str" cm="1">
        <f t="array" ref="P443">IF($C443="","",_xlfn.XLOOKUP($C443&amp;P$21,#REF!&amp;#REF!,#REF!))</f>
        <v/>
      </c>
      <c r="Q443" s="288" t="str" cm="1">
        <f t="array" ref="Q443">IF($C443="","",_xlfn.XLOOKUP($C443&amp;Q$21,#REF!&amp;#REF!,#REF!))</f>
        <v/>
      </c>
      <c r="R443" s="288" t="str" cm="1">
        <f t="array" ref="R443">IF($C443="","",_xlfn.XLOOKUP($C443&amp;R$21,#REF!&amp;#REF!,#REF!))</f>
        <v/>
      </c>
      <c r="S443" s="288" t="str" cm="1">
        <f t="array" ref="S443">IF($C443="","",_xlfn.XLOOKUP($C443&amp;S$21,#REF!&amp;#REF!,#REF!))</f>
        <v/>
      </c>
      <c r="T443" s="288" t="str" cm="1">
        <f t="array" ref="T443">IF($C443="","",_xlfn.XLOOKUP($C443&amp;T$21,#REF!&amp;#REF!,#REF!))</f>
        <v/>
      </c>
      <c r="U443" s="600"/>
      <c r="V443" s="601"/>
      <c r="W443" s="308"/>
      <c r="X443" s="320" t="e">
        <f t="shared" si="54"/>
        <v>#VALUE!</v>
      </c>
      <c r="Y443" s="320" t="e">
        <f t="shared" si="55"/>
        <v>#VALUE!</v>
      </c>
      <c r="Z443" s="320" t="e">
        <f t="shared" si="56"/>
        <v>#VALUE!</v>
      </c>
      <c r="AA443" s="320" t="e">
        <f t="shared" si="57"/>
        <v>#VALUE!</v>
      </c>
      <c r="AB443" s="320" t="e">
        <f t="shared" si="58"/>
        <v>#VALUE!</v>
      </c>
      <c r="AC443" s="320" t="e">
        <f t="shared" si="59"/>
        <v>#VALUE!</v>
      </c>
    </row>
    <row r="444" spans="2:29" s="30" customFormat="1" ht="30" customHeight="1">
      <c r="B444" s="345">
        <v>423</v>
      </c>
      <c r="C444" s="302" t="str">
        <f t="array" ref="C444">IF('GRR Data'!C427="","",'GRR Data'!C427)</f>
        <v/>
      </c>
      <c r="D444" s="302" t="str">
        <f t="array" ref="D444">IF('GRR Data'!D427="","",'GRR Data'!D427)</f>
        <v/>
      </c>
      <c r="E444" s="300" t="str">
        <f t="array" ref="E444">IF('GRR Data'!G427="","",'GRR Data'!G427)</f>
        <v/>
      </c>
      <c r="F444" s="300" t="str">
        <f t="array" ref="F444">IF('GRR Data'!H427="","",'GRR Data'!H427)</f>
        <v/>
      </c>
      <c r="G444" s="300" t="str">
        <f t="array" ref="G444">IF('GRR Data'!K427="","",'GRR Data'!K427)</f>
        <v/>
      </c>
      <c r="H444" s="291" t="e">
        <v>#VALUE!</v>
      </c>
      <c r="I444" s="335" t="e">
        <v>#VALUE!</v>
      </c>
      <c r="J444" s="291" t="e">
        <v>#VALUE!</v>
      </c>
      <c r="K444" s="282" t="str">
        <v/>
      </c>
      <c r="L444" s="282" t="str">
        <v/>
      </c>
      <c r="M444" s="288" t="str" cm="1">
        <f t="array" ref="M444">IF($C444="","",_xlfn.XLOOKUP($C444&amp;M$21,#REF!&amp;#REF!,#REF!))</f>
        <v/>
      </c>
      <c r="N444" s="288" t="str" cm="1">
        <f t="array" ref="N444">IF($C444="","",_xlfn.XLOOKUP($C444&amp;N$21,#REF!&amp;#REF!,#REF!))</f>
        <v/>
      </c>
      <c r="O444" s="288" t="str" cm="1">
        <f t="array" ref="O444">IF($C444="","",_xlfn.XLOOKUP($C444&amp;O$21,#REF!&amp;#REF!,#REF!))</f>
        <v/>
      </c>
      <c r="P444" s="288" t="str" cm="1">
        <f t="array" ref="P444">IF($C444="","",_xlfn.XLOOKUP($C444&amp;P$21,#REF!&amp;#REF!,#REF!))</f>
        <v/>
      </c>
      <c r="Q444" s="288" t="str" cm="1">
        <f t="array" ref="Q444">IF($C444="","",_xlfn.XLOOKUP($C444&amp;Q$21,#REF!&amp;#REF!,#REF!))</f>
        <v/>
      </c>
      <c r="R444" s="288" t="str" cm="1">
        <f t="array" ref="R444">IF($C444="","",_xlfn.XLOOKUP($C444&amp;R$21,#REF!&amp;#REF!,#REF!))</f>
        <v/>
      </c>
      <c r="S444" s="288" t="str" cm="1">
        <f t="array" ref="S444">IF($C444="","",_xlfn.XLOOKUP($C444&amp;S$21,#REF!&amp;#REF!,#REF!))</f>
        <v/>
      </c>
      <c r="T444" s="288" t="str" cm="1">
        <f t="array" ref="T444">IF($C444="","",_xlfn.XLOOKUP($C444&amp;T$21,#REF!&amp;#REF!,#REF!))</f>
        <v/>
      </c>
      <c r="U444" s="600"/>
      <c r="V444" s="601"/>
      <c r="W444" s="308"/>
      <c r="X444" s="320" t="e">
        <f t="shared" si="54"/>
        <v>#VALUE!</v>
      </c>
      <c r="Y444" s="320" t="e">
        <f t="shared" si="55"/>
        <v>#VALUE!</v>
      </c>
      <c r="Z444" s="320" t="e">
        <f t="shared" si="56"/>
        <v>#VALUE!</v>
      </c>
      <c r="AA444" s="320" t="e">
        <f t="shared" si="57"/>
        <v>#VALUE!</v>
      </c>
      <c r="AB444" s="320" t="e">
        <f t="shared" si="58"/>
        <v>#VALUE!</v>
      </c>
      <c r="AC444" s="320" t="e">
        <f t="shared" si="59"/>
        <v>#VALUE!</v>
      </c>
    </row>
    <row r="445" spans="2:29" s="30" customFormat="1" ht="30" customHeight="1">
      <c r="B445" s="345">
        <v>424</v>
      </c>
      <c r="C445" s="302" t="str">
        <f t="array" ref="C445">IF('GRR Data'!C428="","",'GRR Data'!C428)</f>
        <v/>
      </c>
      <c r="D445" s="302" t="str">
        <f t="array" ref="D445">IF('GRR Data'!D428="","",'GRR Data'!D428)</f>
        <v/>
      </c>
      <c r="E445" s="300" t="str">
        <f t="array" ref="E445">IF('GRR Data'!G428="","",'GRR Data'!G428)</f>
        <v/>
      </c>
      <c r="F445" s="300" t="str">
        <f t="array" ref="F445">IF('GRR Data'!H428="","",'GRR Data'!H428)</f>
        <v/>
      </c>
      <c r="G445" s="300" t="str">
        <f t="array" ref="G445">IF('GRR Data'!K428="","",'GRR Data'!K428)</f>
        <v/>
      </c>
      <c r="H445" s="291" t="e">
        <v>#VALUE!</v>
      </c>
      <c r="I445" s="335" t="e">
        <v>#VALUE!</v>
      </c>
      <c r="J445" s="291" t="e">
        <v>#VALUE!</v>
      </c>
      <c r="K445" s="282" t="str">
        <v/>
      </c>
      <c r="L445" s="282" t="str">
        <v/>
      </c>
      <c r="M445" s="288" t="str" cm="1">
        <f t="array" ref="M445">IF($C445="","",_xlfn.XLOOKUP($C445&amp;M$21,#REF!&amp;#REF!,#REF!))</f>
        <v/>
      </c>
      <c r="N445" s="288" t="str" cm="1">
        <f t="array" ref="N445">IF($C445="","",_xlfn.XLOOKUP($C445&amp;N$21,#REF!&amp;#REF!,#REF!))</f>
        <v/>
      </c>
      <c r="O445" s="288" t="str" cm="1">
        <f t="array" ref="O445">IF($C445="","",_xlfn.XLOOKUP($C445&amp;O$21,#REF!&amp;#REF!,#REF!))</f>
        <v/>
      </c>
      <c r="P445" s="288" t="str" cm="1">
        <f t="array" ref="P445">IF($C445="","",_xlfn.XLOOKUP($C445&amp;P$21,#REF!&amp;#REF!,#REF!))</f>
        <v/>
      </c>
      <c r="Q445" s="288" t="str" cm="1">
        <f t="array" ref="Q445">IF($C445="","",_xlfn.XLOOKUP($C445&amp;Q$21,#REF!&amp;#REF!,#REF!))</f>
        <v/>
      </c>
      <c r="R445" s="288" t="str" cm="1">
        <f t="array" ref="R445">IF($C445="","",_xlfn.XLOOKUP($C445&amp;R$21,#REF!&amp;#REF!,#REF!))</f>
        <v/>
      </c>
      <c r="S445" s="288" t="str" cm="1">
        <f t="array" ref="S445">IF($C445="","",_xlfn.XLOOKUP($C445&amp;S$21,#REF!&amp;#REF!,#REF!))</f>
        <v/>
      </c>
      <c r="T445" s="288" t="str" cm="1">
        <f t="array" ref="T445">IF($C445="","",_xlfn.XLOOKUP($C445&amp;T$21,#REF!&amp;#REF!,#REF!))</f>
        <v/>
      </c>
      <c r="U445" s="600"/>
      <c r="V445" s="601"/>
      <c r="W445" s="308"/>
      <c r="X445" s="320" t="e">
        <f t="shared" si="54"/>
        <v>#VALUE!</v>
      </c>
      <c r="Y445" s="320" t="e">
        <f t="shared" si="55"/>
        <v>#VALUE!</v>
      </c>
      <c r="Z445" s="320" t="e">
        <f t="shared" si="56"/>
        <v>#VALUE!</v>
      </c>
      <c r="AA445" s="320" t="e">
        <f t="shared" si="57"/>
        <v>#VALUE!</v>
      </c>
      <c r="AB445" s="320" t="e">
        <f t="shared" si="58"/>
        <v>#VALUE!</v>
      </c>
      <c r="AC445" s="320" t="e">
        <f t="shared" si="59"/>
        <v>#VALUE!</v>
      </c>
    </row>
    <row r="446" spans="2:29" s="30" customFormat="1" ht="30" customHeight="1">
      <c r="B446" s="345">
        <v>425</v>
      </c>
      <c r="C446" s="302" t="str">
        <f t="array" ref="C446">IF('GRR Data'!C429="","",'GRR Data'!C429)</f>
        <v/>
      </c>
      <c r="D446" s="302" t="str">
        <f t="array" ref="D446">IF('GRR Data'!D429="","",'GRR Data'!D429)</f>
        <v/>
      </c>
      <c r="E446" s="300" t="str">
        <f t="array" ref="E446">IF('GRR Data'!G429="","",'GRR Data'!G429)</f>
        <v/>
      </c>
      <c r="F446" s="300" t="str">
        <f t="array" ref="F446">IF('GRR Data'!H429="","",'GRR Data'!H429)</f>
        <v/>
      </c>
      <c r="G446" s="300" t="str">
        <f t="array" ref="G446">IF('GRR Data'!K429="","",'GRR Data'!K429)</f>
        <v/>
      </c>
      <c r="H446" s="291" t="e">
        <v>#VALUE!</v>
      </c>
      <c r="I446" s="335" t="e">
        <v>#VALUE!</v>
      </c>
      <c r="J446" s="291" t="e">
        <v>#VALUE!</v>
      </c>
      <c r="K446" s="282" t="str">
        <v/>
      </c>
      <c r="L446" s="282" t="str">
        <v/>
      </c>
      <c r="M446" s="288" t="str" cm="1">
        <f t="array" ref="M446">IF($C446="","",_xlfn.XLOOKUP($C446&amp;M$21,#REF!&amp;#REF!,#REF!))</f>
        <v/>
      </c>
      <c r="N446" s="288" t="str" cm="1">
        <f t="array" ref="N446">IF($C446="","",_xlfn.XLOOKUP($C446&amp;N$21,#REF!&amp;#REF!,#REF!))</f>
        <v/>
      </c>
      <c r="O446" s="288" t="str" cm="1">
        <f t="array" ref="O446">IF($C446="","",_xlfn.XLOOKUP($C446&amp;O$21,#REF!&amp;#REF!,#REF!))</f>
        <v/>
      </c>
      <c r="P446" s="288" t="str" cm="1">
        <f t="array" ref="P446">IF($C446="","",_xlfn.XLOOKUP($C446&amp;P$21,#REF!&amp;#REF!,#REF!))</f>
        <v/>
      </c>
      <c r="Q446" s="288" t="str" cm="1">
        <f t="array" ref="Q446">IF($C446="","",_xlfn.XLOOKUP($C446&amp;Q$21,#REF!&amp;#REF!,#REF!))</f>
        <v/>
      </c>
      <c r="R446" s="288" t="str" cm="1">
        <f t="array" ref="R446">IF($C446="","",_xlfn.XLOOKUP($C446&amp;R$21,#REF!&amp;#REF!,#REF!))</f>
        <v/>
      </c>
      <c r="S446" s="288" t="str" cm="1">
        <f t="array" ref="S446">IF($C446="","",_xlfn.XLOOKUP($C446&amp;S$21,#REF!&amp;#REF!,#REF!))</f>
        <v/>
      </c>
      <c r="T446" s="288" t="str" cm="1">
        <f t="array" ref="T446">IF($C446="","",_xlfn.XLOOKUP($C446&amp;T$21,#REF!&amp;#REF!,#REF!))</f>
        <v/>
      </c>
      <c r="U446" s="600"/>
      <c r="V446" s="601"/>
      <c r="W446" s="308"/>
      <c r="X446" s="320" t="e">
        <f t="shared" si="54"/>
        <v>#VALUE!</v>
      </c>
      <c r="Y446" s="320" t="e">
        <f t="shared" si="55"/>
        <v>#VALUE!</v>
      </c>
      <c r="Z446" s="320" t="e">
        <f t="shared" si="56"/>
        <v>#VALUE!</v>
      </c>
      <c r="AA446" s="320" t="e">
        <f t="shared" si="57"/>
        <v>#VALUE!</v>
      </c>
      <c r="AB446" s="320" t="e">
        <f t="shared" si="58"/>
        <v>#VALUE!</v>
      </c>
      <c r="AC446" s="320" t="e">
        <f t="shared" si="59"/>
        <v>#VALUE!</v>
      </c>
    </row>
    <row r="447" spans="2:29" s="30" customFormat="1" ht="30" customHeight="1">
      <c r="B447" s="345">
        <v>426</v>
      </c>
      <c r="C447" s="302" t="str">
        <f t="array" ref="C447">IF('GRR Data'!C430="","",'GRR Data'!C430)</f>
        <v/>
      </c>
      <c r="D447" s="302" t="str">
        <f t="array" ref="D447">IF('GRR Data'!D430="","",'GRR Data'!D430)</f>
        <v/>
      </c>
      <c r="E447" s="300" t="str">
        <f t="array" ref="E447">IF('GRR Data'!G430="","",'GRR Data'!G430)</f>
        <v/>
      </c>
      <c r="F447" s="300" t="str">
        <f t="array" ref="F447">IF('GRR Data'!H430="","",'GRR Data'!H430)</f>
        <v/>
      </c>
      <c r="G447" s="300" t="str">
        <f t="array" ref="G447">IF('GRR Data'!K430="","",'GRR Data'!K430)</f>
        <v/>
      </c>
      <c r="H447" s="291" t="e">
        <v>#VALUE!</v>
      </c>
      <c r="I447" s="335" t="e">
        <v>#VALUE!</v>
      </c>
      <c r="J447" s="291" t="e">
        <v>#VALUE!</v>
      </c>
      <c r="K447" s="282" t="str">
        <v/>
      </c>
      <c r="L447" s="282" t="str">
        <v/>
      </c>
      <c r="M447" s="288" t="str" cm="1">
        <f t="array" ref="M447">IF($C447="","",_xlfn.XLOOKUP($C447&amp;M$21,#REF!&amp;#REF!,#REF!))</f>
        <v/>
      </c>
      <c r="N447" s="288" t="str" cm="1">
        <f t="array" ref="N447">IF($C447="","",_xlfn.XLOOKUP($C447&amp;N$21,#REF!&amp;#REF!,#REF!))</f>
        <v/>
      </c>
      <c r="O447" s="288" t="str" cm="1">
        <f t="array" ref="O447">IF($C447="","",_xlfn.XLOOKUP($C447&amp;O$21,#REF!&amp;#REF!,#REF!))</f>
        <v/>
      </c>
      <c r="P447" s="288" t="str" cm="1">
        <f t="array" ref="P447">IF($C447="","",_xlfn.XLOOKUP($C447&amp;P$21,#REF!&amp;#REF!,#REF!))</f>
        <v/>
      </c>
      <c r="Q447" s="288" t="str" cm="1">
        <f t="array" ref="Q447">IF($C447="","",_xlfn.XLOOKUP($C447&amp;Q$21,#REF!&amp;#REF!,#REF!))</f>
        <v/>
      </c>
      <c r="R447" s="288" t="str" cm="1">
        <f t="array" ref="R447">IF($C447="","",_xlfn.XLOOKUP($C447&amp;R$21,#REF!&amp;#REF!,#REF!))</f>
        <v/>
      </c>
      <c r="S447" s="288" t="str" cm="1">
        <f t="array" ref="S447">IF($C447="","",_xlfn.XLOOKUP($C447&amp;S$21,#REF!&amp;#REF!,#REF!))</f>
        <v/>
      </c>
      <c r="T447" s="288" t="str" cm="1">
        <f t="array" ref="T447">IF($C447="","",_xlfn.XLOOKUP($C447&amp;T$21,#REF!&amp;#REF!,#REF!))</f>
        <v/>
      </c>
      <c r="U447" s="600"/>
      <c r="V447" s="601"/>
      <c r="W447" s="308"/>
      <c r="X447" s="320" t="e">
        <f t="shared" si="54"/>
        <v>#VALUE!</v>
      </c>
      <c r="Y447" s="320" t="e">
        <f t="shared" si="55"/>
        <v>#VALUE!</v>
      </c>
      <c r="Z447" s="320" t="e">
        <f t="shared" si="56"/>
        <v>#VALUE!</v>
      </c>
      <c r="AA447" s="320" t="e">
        <f t="shared" si="57"/>
        <v>#VALUE!</v>
      </c>
      <c r="AB447" s="320" t="e">
        <f t="shared" si="58"/>
        <v>#VALUE!</v>
      </c>
      <c r="AC447" s="320" t="e">
        <f t="shared" si="59"/>
        <v>#VALUE!</v>
      </c>
    </row>
    <row r="448" spans="2:29" s="30" customFormat="1" ht="30" customHeight="1">
      <c r="B448" s="345">
        <v>427</v>
      </c>
      <c r="C448" s="302" t="str">
        <f t="array" ref="C448">IF('GRR Data'!C431="","",'GRR Data'!C431)</f>
        <v/>
      </c>
      <c r="D448" s="302" t="str">
        <f t="array" ref="D448">IF('GRR Data'!D431="","",'GRR Data'!D431)</f>
        <v/>
      </c>
      <c r="E448" s="300" t="str">
        <f t="array" ref="E448">IF('GRR Data'!G431="","",'GRR Data'!G431)</f>
        <v/>
      </c>
      <c r="F448" s="300" t="str">
        <f t="array" ref="F448">IF('GRR Data'!H431="","",'GRR Data'!H431)</f>
        <v/>
      </c>
      <c r="G448" s="300" t="str">
        <f t="array" ref="G448">IF('GRR Data'!K431="","",'GRR Data'!K431)</f>
        <v/>
      </c>
      <c r="H448" s="291" t="e">
        <v>#VALUE!</v>
      </c>
      <c r="I448" s="335" t="e">
        <v>#VALUE!</v>
      </c>
      <c r="J448" s="291" t="e">
        <v>#VALUE!</v>
      </c>
      <c r="K448" s="282" t="str">
        <v/>
      </c>
      <c r="L448" s="282" t="str">
        <v/>
      </c>
      <c r="M448" s="288" t="str" cm="1">
        <f t="array" ref="M448">IF($C448="","",_xlfn.XLOOKUP($C448&amp;M$21,#REF!&amp;#REF!,#REF!))</f>
        <v/>
      </c>
      <c r="N448" s="288" t="str" cm="1">
        <f t="array" ref="N448">IF($C448="","",_xlfn.XLOOKUP($C448&amp;N$21,#REF!&amp;#REF!,#REF!))</f>
        <v/>
      </c>
      <c r="O448" s="288" t="str" cm="1">
        <f t="array" ref="O448">IF($C448="","",_xlfn.XLOOKUP($C448&amp;O$21,#REF!&amp;#REF!,#REF!))</f>
        <v/>
      </c>
      <c r="P448" s="288" t="str" cm="1">
        <f t="array" ref="P448">IF($C448="","",_xlfn.XLOOKUP($C448&amp;P$21,#REF!&amp;#REF!,#REF!))</f>
        <v/>
      </c>
      <c r="Q448" s="288" t="str" cm="1">
        <f t="array" ref="Q448">IF($C448="","",_xlfn.XLOOKUP($C448&amp;Q$21,#REF!&amp;#REF!,#REF!))</f>
        <v/>
      </c>
      <c r="R448" s="288" t="str" cm="1">
        <f t="array" ref="R448">IF($C448="","",_xlfn.XLOOKUP($C448&amp;R$21,#REF!&amp;#REF!,#REF!))</f>
        <v/>
      </c>
      <c r="S448" s="288" t="str" cm="1">
        <f t="array" ref="S448">IF($C448="","",_xlfn.XLOOKUP($C448&amp;S$21,#REF!&amp;#REF!,#REF!))</f>
        <v/>
      </c>
      <c r="T448" s="288" t="str" cm="1">
        <f t="array" ref="T448">IF($C448="","",_xlfn.XLOOKUP($C448&amp;T$21,#REF!&amp;#REF!,#REF!))</f>
        <v/>
      </c>
      <c r="U448" s="600"/>
      <c r="V448" s="601"/>
      <c r="W448" s="308"/>
      <c r="X448" s="320" t="e">
        <f t="shared" si="54"/>
        <v>#VALUE!</v>
      </c>
      <c r="Y448" s="320" t="e">
        <f t="shared" si="55"/>
        <v>#VALUE!</v>
      </c>
      <c r="Z448" s="320" t="e">
        <f t="shared" si="56"/>
        <v>#VALUE!</v>
      </c>
      <c r="AA448" s="320" t="e">
        <f t="shared" si="57"/>
        <v>#VALUE!</v>
      </c>
      <c r="AB448" s="320" t="e">
        <f t="shared" si="58"/>
        <v>#VALUE!</v>
      </c>
      <c r="AC448" s="320" t="e">
        <f t="shared" si="59"/>
        <v>#VALUE!</v>
      </c>
    </row>
    <row r="449" spans="2:29" s="30" customFormat="1" ht="30" customHeight="1">
      <c r="B449" s="345">
        <v>428</v>
      </c>
      <c r="C449" s="302" t="str">
        <f t="array" ref="C449">IF('GRR Data'!C432="","",'GRR Data'!C432)</f>
        <v/>
      </c>
      <c r="D449" s="302" t="str">
        <f t="array" ref="D449">IF('GRR Data'!D432="","",'GRR Data'!D432)</f>
        <v/>
      </c>
      <c r="E449" s="300" t="str">
        <f t="array" ref="E449">IF('GRR Data'!G432="","",'GRR Data'!G432)</f>
        <v/>
      </c>
      <c r="F449" s="300" t="str">
        <f t="array" ref="F449">IF('GRR Data'!H432="","",'GRR Data'!H432)</f>
        <v/>
      </c>
      <c r="G449" s="300" t="str">
        <f t="array" ref="G449">IF('GRR Data'!K432="","",'GRR Data'!K432)</f>
        <v/>
      </c>
      <c r="H449" s="291" t="e">
        <v>#VALUE!</v>
      </c>
      <c r="I449" s="335" t="e">
        <v>#VALUE!</v>
      </c>
      <c r="J449" s="291" t="e">
        <v>#VALUE!</v>
      </c>
      <c r="K449" s="282" t="str">
        <v/>
      </c>
      <c r="L449" s="282" t="str">
        <v/>
      </c>
      <c r="M449" s="288" t="str" cm="1">
        <f t="array" ref="M449">IF($C449="","",_xlfn.XLOOKUP($C449&amp;M$21,#REF!&amp;#REF!,#REF!))</f>
        <v/>
      </c>
      <c r="N449" s="288" t="str" cm="1">
        <f t="array" ref="N449">IF($C449="","",_xlfn.XLOOKUP($C449&amp;N$21,#REF!&amp;#REF!,#REF!))</f>
        <v/>
      </c>
      <c r="O449" s="288" t="str" cm="1">
        <f t="array" ref="O449">IF($C449="","",_xlfn.XLOOKUP($C449&amp;O$21,#REF!&amp;#REF!,#REF!))</f>
        <v/>
      </c>
      <c r="P449" s="288" t="str" cm="1">
        <f t="array" ref="P449">IF($C449="","",_xlfn.XLOOKUP($C449&amp;P$21,#REF!&amp;#REF!,#REF!))</f>
        <v/>
      </c>
      <c r="Q449" s="288" t="str" cm="1">
        <f t="array" ref="Q449">IF($C449="","",_xlfn.XLOOKUP($C449&amp;Q$21,#REF!&amp;#REF!,#REF!))</f>
        <v/>
      </c>
      <c r="R449" s="288" t="str" cm="1">
        <f t="array" ref="R449">IF($C449="","",_xlfn.XLOOKUP($C449&amp;R$21,#REF!&amp;#REF!,#REF!))</f>
        <v/>
      </c>
      <c r="S449" s="288" t="str" cm="1">
        <f t="array" ref="S449">IF($C449="","",_xlfn.XLOOKUP($C449&amp;S$21,#REF!&amp;#REF!,#REF!))</f>
        <v/>
      </c>
      <c r="T449" s="288" t="str" cm="1">
        <f t="array" ref="T449">IF($C449="","",_xlfn.XLOOKUP($C449&amp;T$21,#REF!&amp;#REF!,#REF!))</f>
        <v/>
      </c>
      <c r="U449" s="600"/>
      <c r="V449" s="601"/>
      <c r="W449" s="308"/>
      <c r="X449" s="320" t="e">
        <f t="shared" si="54"/>
        <v>#VALUE!</v>
      </c>
      <c r="Y449" s="320" t="e">
        <f t="shared" si="55"/>
        <v>#VALUE!</v>
      </c>
      <c r="Z449" s="320" t="e">
        <f t="shared" si="56"/>
        <v>#VALUE!</v>
      </c>
      <c r="AA449" s="320" t="e">
        <f t="shared" si="57"/>
        <v>#VALUE!</v>
      </c>
      <c r="AB449" s="320" t="e">
        <f t="shared" si="58"/>
        <v>#VALUE!</v>
      </c>
      <c r="AC449" s="320" t="e">
        <f t="shared" si="59"/>
        <v>#VALUE!</v>
      </c>
    </row>
    <row r="450" spans="2:29" s="30" customFormat="1" ht="30" customHeight="1">
      <c r="B450" s="345">
        <v>429</v>
      </c>
      <c r="C450" s="302" t="str">
        <f t="array" ref="C450">IF('GRR Data'!C433="","",'GRR Data'!C433)</f>
        <v/>
      </c>
      <c r="D450" s="302" t="str">
        <f t="array" ref="D450">IF('GRR Data'!D433="","",'GRR Data'!D433)</f>
        <v/>
      </c>
      <c r="E450" s="300" t="str">
        <f t="array" ref="E450">IF('GRR Data'!G433="","",'GRR Data'!G433)</f>
        <v/>
      </c>
      <c r="F450" s="300" t="str">
        <f t="array" ref="F450">IF('GRR Data'!H433="","",'GRR Data'!H433)</f>
        <v/>
      </c>
      <c r="G450" s="300" t="str">
        <f t="array" ref="G450">IF('GRR Data'!K433="","",'GRR Data'!K433)</f>
        <v/>
      </c>
      <c r="H450" s="291" t="e">
        <v>#VALUE!</v>
      </c>
      <c r="I450" s="335" t="e">
        <v>#VALUE!</v>
      </c>
      <c r="J450" s="291" t="e">
        <v>#VALUE!</v>
      </c>
      <c r="K450" s="282" t="str">
        <v/>
      </c>
      <c r="L450" s="282" t="str">
        <v/>
      </c>
      <c r="M450" s="288" t="str" cm="1">
        <f t="array" ref="M450">IF($C450="","",_xlfn.XLOOKUP($C450&amp;M$21,#REF!&amp;#REF!,#REF!))</f>
        <v/>
      </c>
      <c r="N450" s="288" t="str" cm="1">
        <f t="array" ref="N450">IF($C450="","",_xlfn.XLOOKUP($C450&amp;N$21,#REF!&amp;#REF!,#REF!))</f>
        <v/>
      </c>
      <c r="O450" s="288" t="str" cm="1">
        <f t="array" ref="O450">IF($C450="","",_xlfn.XLOOKUP($C450&amp;O$21,#REF!&amp;#REF!,#REF!))</f>
        <v/>
      </c>
      <c r="P450" s="288" t="str" cm="1">
        <f t="array" ref="P450">IF($C450="","",_xlfn.XLOOKUP($C450&amp;P$21,#REF!&amp;#REF!,#REF!))</f>
        <v/>
      </c>
      <c r="Q450" s="288" t="str" cm="1">
        <f t="array" ref="Q450">IF($C450="","",_xlfn.XLOOKUP($C450&amp;Q$21,#REF!&amp;#REF!,#REF!))</f>
        <v/>
      </c>
      <c r="R450" s="288" t="str" cm="1">
        <f t="array" ref="R450">IF($C450="","",_xlfn.XLOOKUP($C450&amp;R$21,#REF!&amp;#REF!,#REF!))</f>
        <v/>
      </c>
      <c r="S450" s="288" t="str" cm="1">
        <f t="array" ref="S450">IF($C450="","",_xlfn.XLOOKUP($C450&amp;S$21,#REF!&amp;#REF!,#REF!))</f>
        <v/>
      </c>
      <c r="T450" s="288" t="str" cm="1">
        <f t="array" ref="T450">IF($C450="","",_xlfn.XLOOKUP($C450&amp;T$21,#REF!&amp;#REF!,#REF!))</f>
        <v/>
      </c>
      <c r="U450" s="600"/>
      <c r="V450" s="601"/>
      <c r="W450" s="308"/>
      <c r="X450" s="320" t="e">
        <f t="shared" si="54"/>
        <v>#VALUE!</v>
      </c>
      <c r="Y450" s="320" t="e">
        <f t="shared" si="55"/>
        <v>#VALUE!</v>
      </c>
      <c r="Z450" s="320" t="e">
        <f t="shared" si="56"/>
        <v>#VALUE!</v>
      </c>
      <c r="AA450" s="320" t="e">
        <f t="shared" si="57"/>
        <v>#VALUE!</v>
      </c>
      <c r="AB450" s="320" t="e">
        <f t="shared" si="58"/>
        <v>#VALUE!</v>
      </c>
      <c r="AC450" s="320" t="e">
        <f t="shared" si="59"/>
        <v>#VALUE!</v>
      </c>
    </row>
    <row r="451" spans="2:29" s="30" customFormat="1" ht="30" customHeight="1">
      <c r="B451" s="345">
        <v>430</v>
      </c>
      <c r="C451" s="302" t="str">
        <f t="array" ref="C451">IF('GRR Data'!C434="","",'GRR Data'!C434)</f>
        <v/>
      </c>
      <c r="D451" s="302" t="str">
        <f t="array" ref="D451">IF('GRR Data'!D434="","",'GRR Data'!D434)</f>
        <v/>
      </c>
      <c r="E451" s="300" t="str">
        <f t="array" ref="E451">IF('GRR Data'!G434="","",'GRR Data'!G434)</f>
        <v/>
      </c>
      <c r="F451" s="300" t="str">
        <f t="array" ref="F451">IF('GRR Data'!H434="","",'GRR Data'!H434)</f>
        <v/>
      </c>
      <c r="G451" s="300" t="str">
        <f t="array" ref="G451">IF('GRR Data'!K434="","",'GRR Data'!K434)</f>
        <v/>
      </c>
      <c r="H451" s="291" t="e">
        <v>#VALUE!</v>
      </c>
      <c r="I451" s="335" t="e">
        <v>#VALUE!</v>
      </c>
      <c r="J451" s="291" t="e">
        <v>#VALUE!</v>
      </c>
      <c r="K451" s="282" t="str">
        <v/>
      </c>
      <c r="L451" s="282" t="str">
        <v/>
      </c>
      <c r="M451" s="288" t="str" cm="1">
        <f t="array" ref="M451">IF($C451="","",_xlfn.XLOOKUP($C451&amp;M$21,#REF!&amp;#REF!,#REF!))</f>
        <v/>
      </c>
      <c r="N451" s="288" t="str" cm="1">
        <f t="array" ref="N451">IF($C451="","",_xlfn.XLOOKUP($C451&amp;N$21,#REF!&amp;#REF!,#REF!))</f>
        <v/>
      </c>
      <c r="O451" s="288" t="str" cm="1">
        <f t="array" ref="O451">IF($C451="","",_xlfn.XLOOKUP($C451&amp;O$21,#REF!&amp;#REF!,#REF!))</f>
        <v/>
      </c>
      <c r="P451" s="288" t="str" cm="1">
        <f t="array" ref="P451">IF($C451="","",_xlfn.XLOOKUP($C451&amp;P$21,#REF!&amp;#REF!,#REF!))</f>
        <v/>
      </c>
      <c r="Q451" s="288" t="str" cm="1">
        <f t="array" ref="Q451">IF($C451="","",_xlfn.XLOOKUP($C451&amp;Q$21,#REF!&amp;#REF!,#REF!))</f>
        <v/>
      </c>
      <c r="R451" s="288" t="str" cm="1">
        <f t="array" ref="R451">IF($C451="","",_xlfn.XLOOKUP($C451&amp;R$21,#REF!&amp;#REF!,#REF!))</f>
        <v/>
      </c>
      <c r="S451" s="288" t="str" cm="1">
        <f t="array" ref="S451">IF($C451="","",_xlfn.XLOOKUP($C451&amp;S$21,#REF!&amp;#REF!,#REF!))</f>
        <v/>
      </c>
      <c r="T451" s="288" t="str" cm="1">
        <f t="array" ref="T451">IF($C451="","",_xlfn.XLOOKUP($C451&amp;T$21,#REF!&amp;#REF!,#REF!))</f>
        <v/>
      </c>
      <c r="U451" s="600"/>
      <c r="V451" s="601"/>
      <c r="W451" s="308"/>
      <c r="X451" s="320" t="e">
        <f t="shared" si="54"/>
        <v>#VALUE!</v>
      </c>
      <c r="Y451" s="320" t="e">
        <f t="shared" si="55"/>
        <v>#VALUE!</v>
      </c>
      <c r="Z451" s="320" t="e">
        <f t="shared" si="56"/>
        <v>#VALUE!</v>
      </c>
      <c r="AA451" s="320" t="e">
        <f t="shared" si="57"/>
        <v>#VALUE!</v>
      </c>
      <c r="AB451" s="320" t="e">
        <f t="shared" si="58"/>
        <v>#VALUE!</v>
      </c>
      <c r="AC451" s="320" t="e">
        <f t="shared" si="59"/>
        <v>#VALUE!</v>
      </c>
    </row>
    <row r="452" spans="2:29" s="30" customFormat="1" ht="30" customHeight="1">
      <c r="B452" s="345">
        <v>431</v>
      </c>
      <c r="C452" s="302" t="str">
        <f t="array" ref="C452">IF('GRR Data'!C435="","",'GRR Data'!C435)</f>
        <v/>
      </c>
      <c r="D452" s="302" t="str">
        <f t="array" ref="D452">IF('GRR Data'!D435="","",'GRR Data'!D435)</f>
        <v/>
      </c>
      <c r="E452" s="300" t="str">
        <f t="array" ref="E452">IF('GRR Data'!G435="","",'GRR Data'!G435)</f>
        <v/>
      </c>
      <c r="F452" s="300" t="str">
        <f t="array" ref="F452">IF('GRR Data'!H435="","",'GRR Data'!H435)</f>
        <v/>
      </c>
      <c r="G452" s="300" t="str">
        <f t="array" ref="G452">IF('GRR Data'!K435="","",'GRR Data'!K435)</f>
        <v/>
      </c>
      <c r="H452" s="291" t="e">
        <v>#VALUE!</v>
      </c>
      <c r="I452" s="335" t="e">
        <v>#VALUE!</v>
      </c>
      <c r="J452" s="291" t="e">
        <v>#VALUE!</v>
      </c>
      <c r="K452" s="282" t="str">
        <v/>
      </c>
      <c r="L452" s="282" t="str">
        <v/>
      </c>
      <c r="M452" s="288" t="str" cm="1">
        <f t="array" ref="M452">IF($C452="","",_xlfn.XLOOKUP($C452&amp;M$21,#REF!&amp;#REF!,#REF!))</f>
        <v/>
      </c>
      <c r="N452" s="288" t="str" cm="1">
        <f t="array" ref="N452">IF($C452="","",_xlfn.XLOOKUP($C452&amp;N$21,#REF!&amp;#REF!,#REF!))</f>
        <v/>
      </c>
      <c r="O452" s="288" t="str" cm="1">
        <f t="array" ref="O452">IF($C452="","",_xlfn.XLOOKUP($C452&amp;O$21,#REF!&amp;#REF!,#REF!))</f>
        <v/>
      </c>
      <c r="P452" s="288" t="str" cm="1">
        <f t="array" ref="P452">IF($C452="","",_xlfn.XLOOKUP($C452&amp;P$21,#REF!&amp;#REF!,#REF!))</f>
        <v/>
      </c>
      <c r="Q452" s="288" t="str" cm="1">
        <f t="array" ref="Q452">IF($C452="","",_xlfn.XLOOKUP($C452&amp;Q$21,#REF!&amp;#REF!,#REF!))</f>
        <v/>
      </c>
      <c r="R452" s="288" t="str" cm="1">
        <f t="array" ref="R452">IF($C452="","",_xlfn.XLOOKUP($C452&amp;R$21,#REF!&amp;#REF!,#REF!))</f>
        <v/>
      </c>
      <c r="S452" s="288" t="str" cm="1">
        <f t="array" ref="S452">IF($C452="","",_xlfn.XLOOKUP($C452&amp;S$21,#REF!&amp;#REF!,#REF!))</f>
        <v/>
      </c>
      <c r="T452" s="288" t="str" cm="1">
        <f t="array" ref="T452">IF($C452="","",_xlfn.XLOOKUP($C452&amp;T$21,#REF!&amp;#REF!,#REF!))</f>
        <v/>
      </c>
      <c r="U452" s="600"/>
      <c r="V452" s="601"/>
      <c r="W452" s="308"/>
      <c r="X452" s="320" t="e">
        <f t="shared" si="54"/>
        <v>#VALUE!</v>
      </c>
      <c r="Y452" s="320" t="e">
        <f t="shared" si="55"/>
        <v>#VALUE!</v>
      </c>
      <c r="Z452" s="320" t="e">
        <f t="shared" si="56"/>
        <v>#VALUE!</v>
      </c>
      <c r="AA452" s="320" t="e">
        <f t="shared" si="57"/>
        <v>#VALUE!</v>
      </c>
      <c r="AB452" s="320" t="e">
        <f t="shared" si="58"/>
        <v>#VALUE!</v>
      </c>
      <c r="AC452" s="320" t="e">
        <f t="shared" si="59"/>
        <v>#VALUE!</v>
      </c>
    </row>
    <row r="453" spans="2:29" s="30" customFormat="1" ht="30" customHeight="1">
      <c r="B453" s="345">
        <v>432</v>
      </c>
      <c r="C453" s="302" t="str">
        <f t="array" ref="C453">IF('GRR Data'!C436="","",'GRR Data'!C436)</f>
        <v/>
      </c>
      <c r="D453" s="302" t="str">
        <f t="array" ref="D453">IF('GRR Data'!D436="","",'GRR Data'!D436)</f>
        <v/>
      </c>
      <c r="E453" s="300" t="str">
        <f t="array" ref="E453">IF('GRR Data'!G436="","",'GRR Data'!G436)</f>
        <v/>
      </c>
      <c r="F453" s="300" t="str">
        <f t="array" ref="F453">IF('GRR Data'!H436="","",'GRR Data'!H436)</f>
        <v/>
      </c>
      <c r="G453" s="300" t="str">
        <f t="array" ref="G453">IF('GRR Data'!K436="","",'GRR Data'!K436)</f>
        <v/>
      </c>
      <c r="H453" s="291" t="e">
        <v>#VALUE!</v>
      </c>
      <c r="I453" s="335" t="e">
        <v>#VALUE!</v>
      </c>
      <c r="J453" s="291" t="e">
        <v>#VALUE!</v>
      </c>
      <c r="K453" s="282" t="str">
        <v/>
      </c>
      <c r="L453" s="282" t="str">
        <v/>
      </c>
      <c r="M453" s="288" t="str" cm="1">
        <f t="array" ref="M453">IF($C453="","",_xlfn.XLOOKUP($C453&amp;M$21,#REF!&amp;#REF!,#REF!))</f>
        <v/>
      </c>
      <c r="N453" s="288" t="str" cm="1">
        <f t="array" ref="N453">IF($C453="","",_xlfn.XLOOKUP($C453&amp;N$21,#REF!&amp;#REF!,#REF!))</f>
        <v/>
      </c>
      <c r="O453" s="288" t="str" cm="1">
        <f t="array" ref="O453">IF($C453="","",_xlfn.XLOOKUP($C453&amp;O$21,#REF!&amp;#REF!,#REF!))</f>
        <v/>
      </c>
      <c r="P453" s="288" t="str" cm="1">
        <f t="array" ref="P453">IF($C453="","",_xlfn.XLOOKUP($C453&amp;P$21,#REF!&amp;#REF!,#REF!))</f>
        <v/>
      </c>
      <c r="Q453" s="288" t="str" cm="1">
        <f t="array" ref="Q453">IF($C453="","",_xlfn.XLOOKUP($C453&amp;Q$21,#REF!&amp;#REF!,#REF!))</f>
        <v/>
      </c>
      <c r="R453" s="288" t="str" cm="1">
        <f t="array" ref="R453">IF($C453="","",_xlfn.XLOOKUP($C453&amp;R$21,#REF!&amp;#REF!,#REF!))</f>
        <v/>
      </c>
      <c r="S453" s="288" t="str" cm="1">
        <f t="array" ref="S453">IF($C453="","",_xlfn.XLOOKUP($C453&amp;S$21,#REF!&amp;#REF!,#REF!))</f>
        <v/>
      </c>
      <c r="T453" s="288" t="str" cm="1">
        <f t="array" ref="T453">IF($C453="","",_xlfn.XLOOKUP($C453&amp;T$21,#REF!&amp;#REF!,#REF!))</f>
        <v/>
      </c>
      <c r="U453" s="600"/>
      <c r="V453" s="601"/>
      <c r="W453" s="308"/>
      <c r="X453" s="320" t="e">
        <f t="shared" si="54"/>
        <v>#VALUE!</v>
      </c>
      <c r="Y453" s="320" t="e">
        <f t="shared" si="55"/>
        <v>#VALUE!</v>
      </c>
      <c r="Z453" s="320" t="e">
        <f t="shared" si="56"/>
        <v>#VALUE!</v>
      </c>
      <c r="AA453" s="320" t="e">
        <f t="shared" si="57"/>
        <v>#VALUE!</v>
      </c>
      <c r="AB453" s="320" t="e">
        <f t="shared" si="58"/>
        <v>#VALUE!</v>
      </c>
      <c r="AC453" s="320" t="e">
        <f t="shared" si="59"/>
        <v>#VALUE!</v>
      </c>
    </row>
    <row r="454" spans="2:29" s="30" customFormat="1" ht="30" customHeight="1">
      <c r="B454" s="345">
        <v>433</v>
      </c>
      <c r="C454" s="302" t="str">
        <f t="array" ref="C454">IF('GRR Data'!C437="","",'GRR Data'!C437)</f>
        <v/>
      </c>
      <c r="D454" s="302" t="str">
        <f t="array" ref="D454">IF('GRR Data'!D437="","",'GRR Data'!D437)</f>
        <v/>
      </c>
      <c r="E454" s="300" t="str">
        <f t="array" ref="E454">IF('GRR Data'!G437="","",'GRR Data'!G437)</f>
        <v/>
      </c>
      <c r="F454" s="300" t="str">
        <f t="array" ref="F454">IF('GRR Data'!H437="","",'GRR Data'!H437)</f>
        <v/>
      </c>
      <c r="G454" s="300" t="str">
        <f t="array" ref="G454">IF('GRR Data'!K437="","",'GRR Data'!K437)</f>
        <v/>
      </c>
      <c r="H454" s="291" t="e">
        <v>#VALUE!</v>
      </c>
      <c r="I454" s="335" t="e">
        <v>#VALUE!</v>
      </c>
      <c r="J454" s="291" t="e">
        <v>#VALUE!</v>
      </c>
      <c r="K454" s="282" t="str">
        <v/>
      </c>
      <c r="L454" s="282" t="str">
        <v/>
      </c>
      <c r="M454" s="288" t="str" cm="1">
        <f t="array" ref="M454">IF($C454="","",_xlfn.XLOOKUP($C454&amp;M$21,#REF!&amp;#REF!,#REF!))</f>
        <v/>
      </c>
      <c r="N454" s="288" t="str" cm="1">
        <f t="array" ref="N454">IF($C454="","",_xlfn.XLOOKUP($C454&amp;N$21,#REF!&amp;#REF!,#REF!))</f>
        <v/>
      </c>
      <c r="O454" s="288" t="str" cm="1">
        <f t="array" ref="O454">IF($C454="","",_xlfn.XLOOKUP($C454&amp;O$21,#REF!&amp;#REF!,#REF!))</f>
        <v/>
      </c>
      <c r="P454" s="288" t="str" cm="1">
        <f t="array" ref="P454">IF($C454="","",_xlfn.XLOOKUP($C454&amp;P$21,#REF!&amp;#REF!,#REF!))</f>
        <v/>
      </c>
      <c r="Q454" s="288" t="str" cm="1">
        <f t="array" ref="Q454">IF($C454="","",_xlfn.XLOOKUP($C454&amp;Q$21,#REF!&amp;#REF!,#REF!))</f>
        <v/>
      </c>
      <c r="R454" s="288" t="str" cm="1">
        <f t="array" ref="R454">IF($C454="","",_xlfn.XLOOKUP($C454&amp;R$21,#REF!&amp;#REF!,#REF!))</f>
        <v/>
      </c>
      <c r="S454" s="288" t="str" cm="1">
        <f t="array" ref="S454">IF($C454="","",_xlfn.XLOOKUP($C454&amp;S$21,#REF!&amp;#REF!,#REF!))</f>
        <v/>
      </c>
      <c r="T454" s="288" t="str" cm="1">
        <f t="array" ref="T454">IF($C454="","",_xlfn.XLOOKUP($C454&amp;T$21,#REF!&amp;#REF!,#REF!))</f>
        <v/>
      </c>
      <c r="U454" s="600"/>
      <c r="V454" s="601"/>
      <c r="W454" s="308"/>
      <c r="X454" s="320" t="e">
        <f t="shared" ref="X454:X517" si="60">IF(H454="","",(H454/$X$21)*(E454-F454))</f>
        <v>#VALUE!</v>
      </c>
      <c r="Y454" s="320" t="e">
        <f t="shared" ref="Y454:Y517" si="61">IF(H454="","",(H454/$Y$21)*(E454-F454))</f>
        <v>#VALUE!</v>
      </c>
      <c r="Z454" s="320" t="e">
        <f t="shared" ref="Z454:Z517" si="62">IF(H454="","",(H454/$Z$21)*(E454-F454))</f>
        <v>#VALUE!</v>
      </c>
      <c r="AA454" s="320" t="e">
        <f t="shared" ref="AA454:AA517" si="63">IF(X454="","",X454/2)</f>
        <v>#VALUE!</v>
      </c>
      <c r="AB454" s="320" t="e">
        <f t="shared" ref="AB454:AB517" si="64">IF(Y454="","",Y454/2)</f>
        <v>#VALUE!</v>
      </c>
      <c r="AC454" s="320" t="e">
        <f t="shared" ref="AC454:AC517" si="65">IF(Z454="","",Z454/2)</f>
        <v>#VALUE!</v>
      </c>
    </row>
    <row r="455" spans="2:29" s="30" customFormat="1" ht="30" customHeight="1">
      <c r="B455" s="345">
        <v>434</v>
      </c>
      <c r="C455" s="302" t="str">
        <f t="array" ref="C455">IF('GRR Data'!C438="","",'GRR Data'!C438)</f>
        <v/>
      </c>
      <c r="D455" s="302" t="str">
        <f t="array" ref="D455">IF('GRR Data'!D438="","",'GRR Data'!D438)</f>
        <v/>
      </c>
      <c r="E455" s="300" t="str">
        <f t="array" ref="E455">IF('GRR Data'!G438="","",'GRR Data'!G438)</f>
        <v/>
      </c>
      <c r="F455" s="300" t="str">
        <f t="array" ref="F455">IF('GRR Data'!H438="","",'GRR Data'!H438)</f>
        <v/>
      </c>
      <c r="G455" s="300" t="str">
        <f t="array" ref="G455">IF('GRR Data'!K438="","",'GRR Data'!K438)</f>
        <v/>
      </c>
      <c r="H455" s="291" t="e">
        <v>#VALUE!</v>
      </c>
      <c r="I455" s="335" t="e">
        <v>#VALUE!</v>
      </c>
      <c r="J455" s="291" t="e">
        <v>#VALUE!</v>
      </c>
      <c r="K455" s="282" t="str">
        <v/>
      </c>
      <c r="L455" s="282" t="str">
        <v/>
      </c>
      <c r="M455" s="288" t="str" cm="1">
        <f t="array" ref="M455">IF($C455="","",_xlfn.XLOOKUP($C455&amp;M$21,#REF!&amp;#REF!,#REF!))</f>
        <v/>
      </c>
      <c r="N455" s="288" t="str" cm="1">
        <f t="array" ref="N455">IF($C455="","",_xlfn.XLOOKUP($C455&amp;N$21,#REF!&amp;#REF!,#REF!))</f>
        <v/>
      </c>
      <c r="O455" s="288" t="str" cm="1">
        <f t="array" ref="O455">IF($C455="","",_xlfn.XLOOKUP($C455&amp;O$21,#REF!&amp;#REF!,#REF!))</f>
        <v/>
      </c>
      <c r="P455" s="288" t="str" cm="1">
        <f t="array" ref="P455">IF($C455="","",_xlfn.XLOOKUP($C455&amp;P$21,#REF!&amp;#REF!,#REF!))</f>
        <v/>
      </c>
      <c r="Q455" s="288" t="str" cm="1">
        <f t="array" ref="Q455">IF($C455="","",_xlfn.XLOOKUP($C455&amp;Q$21,#REF!&amp;#REF!,#REF!))</f>
        <v/>
      </c>
      <c r="R455" s="288" t="str" cm="1">
        <f t="array" ref="R455">IF($C455="","",_xlfn.XLOOKUP($C455&amp;R$21,#REF!&amp;#REF!,#REF!))</f>
        <v/>
      </c>
      <c r="S455" s="288" t="str" cm="1">
        <f t="array" ref="S455">IF($C455="","",_xlfn.XLOOKUP($C455&amp;S$21,#REF!&amp;#REF!,#REF!))</f>
        <v/>
      </c>
      <c r="T455" s="288" t="str" cm="1">
        <f t="array" ref="T455">IF($C455="","",_xlfn.XLOOKUP($C455&amp;T$21,#REF!&amp;#REF!,#REF!))</f>
        <v/>
      </c>
      <c r="U455" s="600"/>
      <c r="V455" s="601"/>
      <c r="W455" s="308"/>
      <c r="X455" s="320" t="e">
        <f t="shared" si="60"/>
        <v>#VALUE!</v>
      </c>
      <c r="Y455" s="320" t="e">
        <f t="shared" si="61"/>
        <v>#VALUE!</v>
      </c>
      <c r="Z455" s="320" t="e">
        <f t="shared" si="62"/>
        <v>#VALUE!</v>
      </c>
      <c r="AA455" s="320" t="e">
        <f t="shared" si="63"/>
        <v>#VALUE!</v>
      </c>
      <c r="AB455" s="320" t="e">
        <f t="shared" si="64"/>
        <v>#VALUE!</v>
      </c>
      <c r="AC455" s="320" t="e">
        <f t="shared" si="65"/>
        <v>#VALUE!</v>
      </c>
    </row>
    <row r="456" spans="2:29" s="30" customFormat="1" ht="30" customHeight="1">
      <c r="B456" s="345">
        <v>435</v>
      </c>
      <c r="C456" s="302" t="str">
        <f t="array" ref="C456">IF('GRR Data'!C439="","",'GRR Data'!C439)</f>
        <v/>
      </c>
      <c r="D456" s="302" t="str">
        <f t="array" ref="D456">IF('GRR Data'!D439="","",'GRR Data'!D439)</f>
        <v/>
      </c>
      <c r="E456" s="300" t="str">
        <f t="array" ref="E456">IF('GRR Data'!G439="","",'GRR Data'!G439)</f>
        <v/>
      </c>
      <c r="F456" s="300" t="str">
        <f t="array" ref="F456">IF('GRR Data'!H439="","",'GRR Data'!H439)</f>
        <v/>
      </c>
      <c r="G456" s="300" t="str">
        <f t="array" ref="G456">IF('GRR Data'!K439="","",'GRR Data'!K439)</f>
        <v/>
      </c>
      <c r="H456" s="291" t="e">
        <v>#VALUE!</v>
      </c>
      <c r="I456" s="335" t="e">
        <v>#VALUE!</v>
      </c>
      <c r="J456" s="291" t="e">
        <v>#VALUE!</v>
      </c>
      <c r="K456" s="282" t="str">
        <v/>
      </c>
      <c r="L456" s="282" t="str">
        <v/>
      </c>
      <c r="M456" s="288" t="str" cm="1">
        <f t="array" ref="M456">IF($C456="","",_xlfn.XLOOKUP($C456&amp;M$21,#REF!&amp;#REF!,#REF!))</f>
        <v/>
      </c>
      <c r="N456" s="288" t="str" cm="1">
        <f t="array" ref="N456">IF($C456="","",_xlfn.XLOOKUP($C456&amp;N$21,#REF!&amp;#REF!,#REF!))</f>
        <v/>
      </c>
      <c r="O456" s="288" t="str" cm="1">
        <f t="array" ref="O456">IF($C456="","",_xlfn.XLOOKUP($C456&amp;O$21,#REF!&amp;#REF!,#REF!))</f>
        <v/>
      </c>
      <c r="P456" s="288" t="str" cm="1">
        <f t="array" ref="P456">IF($C456="","",_xlfn.XLOOKUP($C456&amp;P$21,#REF!&amp;#REF!,#REF!))</f>
        <v/>
      </c>
      <c r="Q456" s="288" t="str" cm="1">
        <f t="array" ref="Q456">IF($C456="","",_xlfn.XLOOKUP($C456&amp;Q$21,#REF!&amp;#REF!,#REF!))</f>
        <v/>
      </c>
      <c r="R456" s="288" t="str" cm="1">
        <f t="array" ref="R456">IF($C456="","",_xlfn.XLOOKUP($C456&amp;R$21,#REF!&amp;#REF!,#REF!))</f>
        <v/>
      </c>
      <c r="S456" s="288" t="str" cm="1">
        <f t="array" ref="S456">IF($C456="","",_xlfn.XLOOKUP($C456&amp;S$21,#REF!&amp;#REF!,#REF!))</f>
        <v/>
      </c>
      <c r="T456" s="288" t="str" cm="1">
        <f t="array" ref="T456">IF($C456="","",_xlfn.XLOOKUP($C456&amp;T$21,#REF!&amp;#REF!,#REF!))</f>
        <v/>
      </c>
      <c r="U456" s="600"/>
      <c r="V456" s="601"/>
      <c r="W456" s="308"/>
      <c r="X456" s="320" t="e">
        <f t="shared" si="60"/>
        <v>#VALUE!</v>
      </c>
      <c r="Y456" s="320" t="e">
        <f t="shared" si="61"/>
        <v>#VALUE!</v>
      </c>
      <c r="Z456" s="320" t="e">
        <f t="shared" si="62"/>
        <v>#VALUE!</v>
      </c>
      <c r="AA456" s="320" t="e">
        <f t="shared" si="63"/>
        <v>#VALUE!</v>
      </c>
      <c r="AB456" s="320" t="e">
        <f t="shared" si="64"/>
        <v>#VALUE!</v>
      </c>
      <c r="AC456" s="320" t="e">
        <f t="shared" si="65"/>
        <v>#VALUE!</v>
      </c>
    </row>
    <row r="457" spans="2:29" s="30" customFormat="1" ht="30" customHeight="1">
      <c r="B457" s="345">
        <v>436</v>
      </c>
      <c r="C457" s="302" t="str">
        <f t="array" ref="C457">IF('GRR Data'!C440="","",'GRR Data'!C440)</f>
        <v/>
      </c>
      <c r="D457" s="302" t="str">
        <f t="array" ref="D457">IF('GRR Data'!D440="","",'GRR Data'!D440)</f>
        <v/>
      </c>
      <c r="E457" s="300" t="str">
        <f t="array" ref="E457">IF('GRR Data'!G440="","",'GRR Data'!G440)</f>
        <v/>
      </c>
      <c r="F457" s="300" t="str">
        <f t="array" ref="F457">IF('GRR Data'!H440="","",'GRR Data'!H440)</f>
        <v/>
      </c>
      <c r="G457" s="300" t="str">
        <f t="array" ref="G457">IF('GRR Data'!K440="","",'GRR Data'!K440)</f>
        <v/>
      </c>
      <c r="H457" s="291" t="e">
        <v>#VALUE!</v>
      </c>
      <c r="I457" s="335" t="e">
        <v>#VALUE!</v>
      </c>
      <c r="J457" s="291" t="e">
        <v>#VALUE!</v>
      </c>
      <c r="K457" s="282" t="str">
        <v/>
      </c>
      <c r="L457" s="282" t="str">
        <v/>
      </c>
      <c r="M457" s="288" t="str" cm="1">
        <f t="array" ref="M457">IF($C457="","",_xlfn.XLOOKUP($C457&amp;M$21,#REF!&amp;#REF!,#REF!))</f>
        <v/>
      </c>
      <c r="N457" s="288" t="str" cm="1">
        <f t="array" ref="N457">IF($C457="","",_xlfn.XLOOKUP($C457&amp;N$21,#REF!&amp;#REF!,#REF!))</f>
        <v/>
      </c>
      <c r="O457" s="288" t="str" cm="1">
        <f t="array" ref="O457">IF($C457="","",_xlfn.XLOOKUP($C457&amp;O$21,#REF!&amp;#REF!,#REF!))</f>
        <v/>
      </c>
      <c r="P457" s="288" t="str" cm="1">
        <f t="array" ref="P457">IF($C457="","",_xlfn.XLOOKUP($C457&amp;P$21,#REF!&amp;#REF!,#REF!))</f>
        <v/>
      </c>
      <c r="Q457" s="288" t="str" cm="1">
        <f t="array" ref="Q457">IF($C457="","",_xlfn.XLOOKUP($C457&amp;Q$21,#REF!&amp;#REF!,#REF!))</f>
        <v/>
      </c>
      <c r="R457" s="288" t="str" cm="1">
        <f t="array" ref="R457">IF($C457="","",_xlfn.XLOOKUP($C457&amp;R$21,#REF!&amp;#REF!,#REF!))</f>
        <v/>
      </c>
      <c r="S457" s="288" t="str" cm="1">
        <f t="array" ref="S457">IF($C457="","",_xlfn.XLOOKUP($C457&amp;S$21,#REF!&amp;#REF!,#REF!))</f>
        <v/>
      </c>
      <c r="T457" s="288" t="str" cm="1">
        <f t="array" ref="T457">IF($C457="","",_xlfn.XLOOKUP($C457&amp;T$21,#REF!&amp;#REF!,#REF!))</f>
        <v/>
      </c>
      <c r="U457" s="600"/>
      <c r="V457" s="601"/>
      <c r="W457" s="308"/>
      <c r="X457" s="320" t="e">
        <f t="shared" si="60"/>
        <v>#VALUE!</v>
      </c>
      <c r="Y457" s="320" t="e">
        <f t="shared" si="61"/>
        <v>#VALUE!</v>
      </c>
      <c r="Z457" s="320" t="e">
        <f t="shared" si="62"/>
        <v>#VALUE!</v>
      </c>
      <c r="AA457" s="320" t="e">
        <f t="shared" si="63"/>
        <v>#VALUE!</v>
      </c>
      <c r="AB457" s="320" t="e">
        <f t="shared" si="64"/>
        <v>#VALUE!</v>
      </c>
      <c r="AC457" s="320" t="e">
        <f t="shared" si="65"/>
        <v>#VALUE!</v>
      </c>
    </row>
    <row r="458" spans="2:29" s="30" customFormat="1" ht="30" customHeight="1">
      <c r="B458" s="345">
        <v>437</v>
      </c>
      <c r="C458" s="302" t="str">
        <f t="array" ref="C458">IF('GRR Data'!C441="","",'GRR Data'!C441)</f>
        <v/>
      </c>
      <c r="D458" s="302" t="str">
        <f t="array" ref="D458">IF('GRR Data'!D441="","",'GRR Data'!D441)</f>
        <v/>
      </c>
      <c r="E458" s="300" t="str">
        <f t="array" ref="E458">IF('GRR Data'!G441="","",'GRR Data'!G441)</f>
        <v/>
      </c>
      <c r="F458" s="300" t="str">
        <f t="array" ref="F458">IF('GRR Data'!H441="","",'GRR Data'!H441)</f>
        <v/>
      </c>
      <c r="G458" s="300" t="str">
        <f t="array" ref="G458">IF('GRR Data'!K441="","",'GRR Data'!K441)</f>
        <v/>
      </c>
      <c r="H458" s="291" t="e">
        <v>#VALUE!</v>
      </c>
      <c r="I458" s="335" t="e">
        <v>#VALUE!</v>
      </c>
      <c r="J458" s="291" t="e">
        <v>#VALUE!</v>
      </c>
      <c r="K458" s="282" t="str">
        <v/>
      </c>
      <c r="L458" s="282" t="str">
        <v/>
      </c>
      <c r="M458" s="288" t="str" cm="1">
        <f t="array" ref="M458">IF($C458="","",_xlfn.XLOOKUP($C458&amp;M$21,#REF!&amp;#REF!,#REF!))</f>
        <v/>
      </c>
      <c r="N458" s="288" t="str" cm="1">
        <f t="array" ref="N458">IF($C458="","",_xlfn.XLOOKUP($C458&amp;N$21,#REF!&amp;#REF!,#REF!))</f>
        <v/>
      </c>
      <c r="O458" s="288" t="str" cm="1">
        <f t="array" ref="O458">IF($C458="","",_xlfn.XLOOKUP($C458&amp;O$21,#REF!&amp;#REF!,#REF!))</f>
        <v/>
      </c>
      <c r="P458" s="288" t="str" cm="1">
        <f t="array" ref="P458">IF($C458="","",_xlfn.XLOOKUP($C458&amp;P$21,#REF!&amp;#REF!,#REF!))</f>
        <v/>
      </c>
      <c r="Q458" s="288" t="str" cm="1">
        <f t="array" ref="Q458">IF($C458="","",_xlfn.XLOOKUP($C458&amp;Q$21,#REF!&amp;#REF!,#REF!))</f>
        <v/>
      </c>
      <c r="R458" s="288" t="str" cm="1">
        <f t="array" ref="R458">IF($C458="","",_xlfn.XLOOKUP($C458&amp;R$21,#REF!&amp;#REF!,#REF!))</f>
        <v/>
      </c>
      <c r="S458" s="288" t="str" cm="1">
        <f t="array" ref="S458">IF($C458="","",_xlfn.XLOOKUP($C458&amp;S$21,#REF!&amp;#REF!,#REF!))</f>
        <v/>
      </c>
      <c r="T458" s="288" t="str" cm="1">
        <f t="array" ref="T458">IF($C458="","",_xlfn.XLOOKUP($C458&amp;T$21,#REF!&amp;#REF!,#REF!))</f>
        <v/>
      </c>
      <c r="U458" s="600"/>
      <c r="V458" s="601"/>
      <c r="W458" s="308"/>
      <c r="X458" s="320" t="e">
        <f t="shared" si="60"/>
        <v>#VALUE!</v>
      </c>
      <c r="Y458" s="320" t="e">
        <f t="shared" si="61"/>
        <v>#VALUE!</v>
      </c>
      <c r="Z458" s="320" t="e">
        <f t="shared" si="62"/>
        <v>#VALUE!</v>
      </c>
      <c r="AA458" s="320" t="e">
        <f t="shared" si="63"/>
        <v>#VALUE!</v>
      </c>
      <c r="AB458" s="320" t="e">
        <f t="shared" si="64"/>
        <v>#VALUE!</v>
      </c>
      <c r="AC458" s="320" t="e">
        <f t="shared" si="65"/>
        <v>#VALUE!</v>
      </c>
    </row>
    <row r="459" spans="2:29" s="30" customFormat="1" ht="30" customHeight="1">
      <c r="B459" s="345">
        <v>438</v>
      </c>
      <c r="C459" s="302" t="str">
        <f t="array" ref="C459">IF('GRR Data'!C442="","",'GRR Data'!C442)</f>
        <v/>
      </c>
      <c r="D459" s="302" t="str">
        <f t="array" ref="D459">IF('GRR Data'!D442="","",'GRR Data'!D442)</f>
        <v/>
      </c>
      <c r="E459" s="300" t="str">
        <f t="array" ref="E459">IF('GRR Data'!G442="","",'GRR Data'!G442)</f>
        <v/>
      </c>
      <c r="F459" s="300" t="str">
        <f t="array" ref="F459">IF('GRR Data'!H442="","",'GRR Data'!H442)</f>
        <v/>
      </c>
      <c r="G459" s="300" t="str">
        <f t="array" ref="G459">IF('GRR Data'!K442="","",'GRR Data'!K442)</f>
        <v/>
      </c>
      <c r="H459" s="291" t="e">
        <v>#VALUE!</v>
      </c>
      <c r="I459" s="335" t="e">
        <v>#VALUE!</v>
      </c>
      <c r="J459" s="291" t="e">
        <v>#VALUE!</v>
      </c>
      <c r="K459" s="282" t="str">
        <v/>
      </c>
      <c r="L459" s="282" t="str">
        <v/>
      </c>
      <c r="M459" s="288" t="str" cm="1">
        <f t="array" ref="M459">IF($C459="","",_xlfn.XLOOKUP($C459&amp;M$21,#REF!&amp;#REF!,#REF!))</f>
        <v/>
      </c>
      <c r="N459" s="288" t="str" cm="1">
        <f t="array" ref="N459">IF($C459="","",_xlfn.XLOOKUP($C459&amp;N$21,#REF!&amp;#REF!,#REF!))</f>
        <v/>
      </c>
      <c r="O459" s="288" t="str" cm="1">
        <f t="array" ref="O459">IF($C459="","",_xlfn.XLOOKUP($C459&amp;O$21,#REF!&amp;#REF!,#REF!))</f>
        <v/>
      </c>
      <c r="P459" s="288" t="str" cm="1">
        <f t="array" ref="P459">IF($C459="","",_xlfn.XLOOKUP($C459&amp;P$21,#REF!&amp;#REF!,#REF!))</f>
        <v/>
      </c>
      <c r="Q459" s="288" t="str" cm="1">
        <f t="array" ref="Q459">IF($C459="","",_xlfn.XLOOKUP($C459&amp;Q$21,#REF!&amp;#REF!,#REF!))</f>
        <v/>
      </c>
      <c r="R459" s="288" t="str" cm="1">
        <f t="array" ref="R459">IF($C459="","",_xlfn.XLOOKUP($C459&amp;R$21,#REF!&amp;#REF!,#REF!))</f>
        <v/>
      </c>
      <c r="S459" s="288" t="str" cm="1">
        <f t="array" ref="S459">IF($C459="","",_xlfn.XLOOKUP($C459&amp;S$21,#REF!&amp;#REF!,#REF!))</f>
        <v/>
      </c>
      <c r="T459" s="288" t="str" cm="1">
        <f t="array" ref="T459">IF($C459="","",_xlfn.XLOOKUP($C459&amp;T$21,#REF!&amp;#REF!,#REF!))</f>
        <v/>
      </c>
      <c r="U459" s="600"/>
      <c r="V459" s="601"/>
      <c r="W459" s="308"/>
      <c r="X459" s="320" t="e">
        <f t="shared" si="60"/>
        <v>#VALUE!</v>
      </c>
      <c r="Y459" s="320" t="e">
        <f t="shared" si="61"/>
        <v>#VALUE!</v>
      </c>
      <c r="Z459" s="320" t="e">
        <f t="shared" si="62"/>
        <v>#VALUE!</v>
      </c>
      <c r="AA459" s="320" t="e">
        <f t="shared" si="63"/>
        <v>#VALUE!</v>
      </c>
      <c r="AB459" s="320" t="e">
        <f t="shared" si="64"/>
        <v>#VALUE!</v>
      </c>
      <c r="AC459" s="320" t="e">
        <f t="shared" si="65"/>
        <v>#VALUE!</v>
      </c>
    </row>
    <row r="460" spans="2:29" s="30" customFormat="1" ht="30" customHeight="1">
      <c r="B460" s="345">
        <v>439</v>
      </c>
      <c r="C460" s="302" t="str">
        <f t="array" ref="C460">IF('GRR Data'!C443="","",'GRR Data'!C443)</f>
        <v/>
      </c>
      <c r="D460" s="302" t="str">
        <f t="array" ref="D460">IF('GRR Data'!D443="","",'GRR Data'!D443)</f>
        <v/>
      </c>
      <c r="E460" s="300" t="str">
        <f t="array" ref="E460">IF('GRR Data'!G443="","",'GRR Data'!G443)</f>
        <v/>
      </c>
      <c r="F460" s="300" t="str">
        <f t="array" ref="F460">IF('GRR Data'!H443="","",'GRR Data'!H443)</f>
        <v/>
      </c>
      <c r="G460" s="300" t="str">
        <f t="array" ref="G460">IF('GRR Data'!K443="","",'GRR Data'!K443)</f>
        <v/>
      </c>
      <c r="H460" s="291" t="e">
        <v>#VALUE!</v>
      </c>
      <c r="I460" s="335" t="e">
        <v>#VALUE!</v>
      </c>
      <c r="J460" s="291" t="e">
        <v>#VALUE!</v>
      </c>
      <c r="K460" s="282" t="str">
        <v/>
      </c>
      <c r="L460" s="282" t="str">
        <v/>
      </c>
      <c r="M460" s="288" t="str" cm="1">
        <f t="array" ref="M460">IF($C460="","",_xlfn.XLOOKUP($C460&amp;M$21,#REF!&amp;#REF!,#REF!))</f>
        <v/>
      </c>
      <c r="N460" s="288" t="str" cm="1">
        <f t="array" ref="N460">IF($C460="","",_xlfn.XLOOKUP($C460&amp;N$21,#REF!&amp;#REF!,#REF!))</f>
        <v/>
      </c>
      <c r="O460" s="288" t="str" cm="1">
        <f t="array" ref="O460">IF($C460="","",_xlfn.XLOOKUP($C460&amp;O$21,#REF!&amp;#REF!,#REF!))</f>
        <v/>
      </c>
      <c r="P460" s="288" t="str" cm="1">
        <f t="array" ref="P460">IF($C460="","",_xlfn.XLOOKUP($C460&amp;P$21,#REF!&amp;#REF!,#REF!))</f>
        <v/>
      </c>
      <c r="Q460" s="288" t="str" cm="1">
        <f t="array" ref="Q460">IF($C460="","",_xlfn.XLOOKUP($C460&amp;Q$21,#REF!&amp;#REF!,#REF!))</f>
        <v/>
      </c>
      <c r="R460" s="288" t="str" cm="1">
        <f t="array" ref="R460">IF($C460="","",_xlfn.XLOOKUP($C460&amp;R$21,#REF!&amp;#REF!,#REF!))</f>
        <v/>
      </c>
      <c r="S460" s="288" t="str" cm="1">
        <f t="array" ref="S460">IF($C460="","",_xlfn.XLOOKUP($C460&amp;S$21,#REF!&amp;#REF!,#REF!))</f>
        <v/>
      </c>
      <c r="T460" s="288" t="str" cm="1">
        <f t="array" ref="T460">IF($C460="","",_xlfn.XLOOKUP($C460&amp;T$21,#REF!&amp;#REF!,#REF!))</f>
        <v/>
      </c>
      <c r="U460" s="600"/>
      <c r="V460" s="601"/>
      <c r="W460" s="308"/>
      <c r="X460" s="320" t="e">
        <f t="shared" si="60"/>
        <v>#VALUE!</v>
      </c>
      <c r="Y460" s="320" t="e">
        <f t="shared" si="61"/>
        <v>#VALUE!</v>
      </c>
      <c r="Z460" s="320" t="e">
        <f t="shared" si="62"/>
        <v>#VALUE!</v>
      </c>
      <c r="AA460" s="320" t="e">
        <f t="shared" si="63"/>
        <v>#VALUE!</v>
      </c>
      <c r="AB460" s="320" t="e">
        <f t="shared" si="64"/>
        <v>#VALUE!</v>
      </c>
      <c r="AC460" s="320" t="e">
        <f t="shared" si="65"/>
        <v>#VALUE!</v>
      </c>
    </row>
    <row r="461" spans="2:29" s="30" customFormat="1" ht="30" customHeight="1">
      <c r="B461" s="345">
        <v>440</v>
      </c>
      <c r="C461" s="302" t="str">
        <f t="array" ref="C461">IF('GRR Data'!C444="","",'GRR Data'!C444)</f>
        <v/>
      </c>
      <c r="D461" s="302" t="str">
        <f t="array" ref="D461">IF('GRR Data'!D444="","",'GRR Data'!D444)</f>
        <v/>
      </c>
      <c r="E461" s="300" t="str">
        <f t="array" ref="E461">IF('GRR Data'!G444="","",'GRR Data'!G444)</f>
        <v/>
      </c>
      <c r="F461" s="300" t="str">
        <f t="array" ref="F461">IF('GRR Data'!H444="","",'GRR Data'!H444)</f>
        <v/>
      </c>
      <c r="G461" s="300" t="str">
        <f t="array" ref="G461">IF('GRR Data'!K444="","",'GRR Data'!K444)</f>
        <v/>
      </c>
      <c r="H461" s="291" t="e">
        <v>#VALUE!</v>
      </c>
      <c r="I461" s="335" t="e">
        <v>#VALUE!</v>
      </c>
      <c r="J461" s="291" t="e">
        <v>#VALUE!</v>
      </c>
      <c r="K461" s="282" t="str">
        <v/>
      </c>
      <c r="L461" s="282" t="str">
        <v/>
      </c>
      <c r="M461" s="288" t="str" cm="1">
        <f t="array" ref="M461">IF($C461="","",_xlfn.XLOOKUP($C461&amp;M$21,#REF!&amp;#REF!,#REF!))</f>
        <v/>
      </c>
      <c r="N461" s="288" t="str" cm="1">
        <f t="array" ref="N461">IF($C461="","",_xlfn.XLOOKUP($C461&amp;N$21,#REF!&amp;#REF!,#REF!))</f>
        <v/>
      </c>
      <c r="O461" s="288" t="str" cm="1">
        <f t="array" ref="O461">IF($C461="","",_xlfn.XLOOKUP($C461&amp;O$21,#REF!&amp;#REF!,#REF!))</f>
        <v/>
      </c>
      <c r="P461" s="288" t="str" cm="1">
        <f t="array" ref="P461">IF($C461="","",_xlfn.XLOOKUP($C461&amp;P$21,#REF!&amp;#REF!,#REF!))</f>
        <v/>
      </c>
      <c r="Q461" s="288" t="str" cm="1">
        <f t="array" ref="Q461">IF($C461="","",_xlfn.XLOOKUP($C461&amp;Q$21,#REF!&amp;#REF!,#REF!))</f>
        <v/>
      </c>
      <c r="R461" s="288" t="str" cm="1">
        <f t="array" ref="R461">IF($C461="","",_xlfn.XLOOKUP($C461&amp;R$21,#REF!&amp;#REF!,#REF!))</f>
        <v/>
      </c>
      <c r="S461" s="288" t="str" cm="1">
        <f t="array" ref="S461">IF($C461="","",_xlfn.XLOOKUP($C461&amp;S$21,#REF!&amp;#REF!,#REF!))</f>
        <v/>
      </c>
      <c r="T461" s="288" t="str" cm="1">
        <f t="array" ref="T461">IF($C461="","",_xlfn.XLOOKUP($C461&amp;T$21,#REF!&amp;#REF!,#REF!))</f>
        <v/>
      </c>
      <c r="U461" s="600"/>
      <c r="V461" s="601"/>
      <c r="W461" s="308"/>
      <c r="X461" s="320" t="e">
        <f t="shared" si="60"/>
        <v>#VALUE!</v>
      </c>
      <c r="Y461" s="320" t="e">
        <f t="shared" si="61"/>
        <v>#VALUE!</v>
      </c>
      <c r="Z461" s="320" t="e">
        <f t="shared" si="62"/>
        <v>#VALUE!</v>
      </c>
      <c r="AA461" s="320" t="e">
        <f t="shared" si="63"/>
        <v>#VALUE!</v>
      </c>
      <c r="AB461" s="320" t="e">
        <f t="shared" si="64"/>
        <v>#VALUE!</v>
      </c>
      <c r="AC461" s="320" t="e">
        <f t="shared" si="65"/>
        <v>#VALUE!</v>
      </c>
    </row>
    <row r="462" spans="2:29" s="30" customFormat="1" ht="30" customHeight="1">
      <c r="B462" s="345">
        <v>441</v>
      </c>
      <c r="C462" s="302" t="str">
        <f t="array" ref="C462">IF('GRR Data'!C445="","",'GRR Data'!C445)</f>
        <v/>
      </c>
      <c r="D462" s="302" t="str">
        <f t="array" ref="D462">IF('GRR Data'!D445="","",'GRR Data'!D445)</f>
        <v/>
      </c>
      <c r="E462" s="300" t="str">
        <f t="array" ref="E462">IF('GRR Data'!G445="","",'GRR Data'!G445)</f>
        <v/>
      </c>
      <c r="F462" s="300" t="str">
        <f t="array" ref="F462">IF('GRR Data'!H445="","",'GRR Data'!H445)</f>
        <v/>
      </c>
      <c r="G462" s="300" t="str">
        <f t="array" ref="G462">IF('GRR Data'!K445="","",'GRR Data'!K445)</f>
        <v/>
      </c>
      <c r="H462" s="291" t="e">
        <v>#VALUE!</v>
      </c>
      <c r="I462" s="335" t="e">
        <v>#VALUE!</v>
      </c>
      <c r="J462" s="291" t="e">
        <v>#VALUE!</v>
      </c>
      <c r="K462" s="282" t="str">
        <v/>
      </c>
      <c r="L462" s="282" t="str">
        <v/>
      </c>
      <c r="M462" s="288" t="str" cm="1">
        <f t="array" ref="M462">IF($C462="","",_xlfn.XLOOKUP($C462&amp;M$21,#REF!&amp;#REF!,#REF!))</f>
        <v/>
      </c>
      <c r="N462" s="288" t="str" cm="1">
        <f t="array" ref="N462">IF($C462="","",_xlfn.XLOOKUP($C462&amp;N$21,#REF!&amp;#REF!,#REF!))</f>
        <v/>
      </c>
      <c r="O462" s="288" t="str" cm="1">
        <f t="array" ref="O462">IF($C462="","",_xlfn.XLOOKUP($C462&amp;O$21,#REF!&amp;#REF!,#REF!))</f>
        <v/>
      </c>
      <c r="P462" s="288" t="str" cm="1">
        <f t="array" ref="P462">IF($C462="","",_xlfn.XLOOKUP($C462&amp;P$21,#REF!&amp;#REF!,#REF!))</f>
        <v/>
      </c>
      <c r="Q462" s="288" t="str" cm="1">
        <f t="array" ref="Q462">IF($C462="","",_xlfn.XLOOKUP($C462&amp;Q$21,#REF!&amp;#REF!,#REF!))</f>
        <v/>
      </c>
      <c r="R462" s="288" t="str" cm="1">
        <f t="array" ref="R462">IF($C462="","",_xlfn.XLOOKUP($C462&amp;R$21,#REF!&amp;#REF!,#REF!))</f>
        <v/>
      </c>
      <c r="S462" s="288" t="str" cm="1">
        <f t="array" ref="S462">IF($C462="","",_xlfn.XLOOKUP($C462&amp;S$21,#REF!&amp;#REF!,#REF!))</f>
        <v/>
      </c>
      <c r="T462" s="288" t="str" cm="1">
        <f t="array" ref="T462">IF($C462="","",_xlfn.XLOOKUP($C462&amp;T$21,#REF!&amp;#REF!,#REF!))</f>
        <v/>
      </c>
      <c r="U462" s="600"/>
      <c r="V462" s="601"/>
      <c r="W462" s="308"/>
      <c r="X462" s="320" t="e">
        <f t="shared" si="60"/>
        <v>#VALUE!</v>
      </c>
      <c r="Y462" s="320" t="e">
        <f t="shared" si="61"/>
        <v>#VALUE!</v>
      </c>
      <c r="Z462" s="320" t="e">
        <f t="shared" si="62"/>
        <v>#VALUE!</v>
      </c>
      <c r="AA462" s="320" t="e">
        <f t="shared" si="63"/>
        <v>#VALUE!</v>
      </c>
      <c r="AB462" s="320" t="e">
        <f t="shared" si="64"/>
        <v>#VALUE!</v>
      </c>
      <c r="AC462" s="320" t="e">
        <f t="shared" si="65"/>
        <v>#VALUE!</v>
      </c>
    </row>
    <row r="463" spans="2:29" s="30" customFormat="1" ht="30" customHeight="1">
      <c r="B463" s="345">
        <v>442</v>
      </c>
      <c r="C463" s="302" t="str">
        <f t="array" ref="C463">IF('GRR Data'!C446="","",'GRR Data'!C446)</f>
        <v/>
      </c>
      <c r="D463" s="302" t="str">
        <f t="array" ref="D463">IF('GRR Data'!D446="","",'GRR Data'!D446)</f>
        <v/>
      </c>
      <c r="E463" s="300" t="str">
        <f t="array" ref="E463">IF('GRR Data'!G446="","",'GRR Data'!G446)</f>
        <v/>
      </c>
      <c r="F463" s="300" t="str">
        <f t="array" ref="F463">IF('GRR Data'!H446="","",'GRR Data'!H446)</f>
        <v/>
      </c>
      <c r="G463" s="300" t="str">
        <f t="array" ref="G463">IF('GRR Data'!K446="","",'GRR Data'!K446)</f>
        <v/>
      </c>
      <c r="H463" s="291" t="e">
        <v>#VALUE!</v>
      </c>
      <c r="I463" s="335" t="e">
        <v>#VALUE!</v>
      </c>
      <c r="J463" s="291" t="e">
        <v>#VALUE!</v>
      </c>
      <c r="K463" s="282" t="str">
        <v/>
      </c>
      <c r="L463" s="282" t="str">
        <v/>
      </c>
      <c r="M463" s="288" t="str" cm="1">
        <f t="array" ref="M463">IF($C463="","",_xlfn.XLOOKUP($C463&amp;M$21,#REF!&amp;#REF!,#REF!))</f>
        <v/>
      </c>
      <c r="N463" s="288" t="str" cm="1">
        <f t="array" ref="N463">IF($C463="","",_xlfn.XLOOKUP($C463&amp;N$21,#REF!&amp;#REF!,#REF!))</f>
        <v/>
      </c>
      <c r="O463" s="288" t="str" cm="1">
        <f t="array" ref="O463">IF($C463="","",_xlfn.XLOOKUP($C463&amp;O$21,#REF!&amp;#REF!,#REF!))</f>
        <v/>
      </c>
      <c r="P463" s="288" t="str" cm="1">
        <f t="array" ref="P463">IF($C463="","",_xlfn.XLOOKUP($C463&amp;P$21,#REF!&amp;#REF!,#REF!))</f>
        <v/>
      </c>
      <c r="Q463" s="288" t="str" cm="1">
        <f t="array" ref="Q463">IF($C463="","",_xlfn.XLOOKUP($C463&amp;Q$21,#REF!&amp;#REF!,#REF!))</f>
        <v/>
      </c>
      <c r="R463" s="288" t="str" cm="1">
        <f t="array" ref="R463">IF($C463="","",_xlfn.XLOOKUP($C463&amp;R$21,#REF!&amp;#REF!,#REF!))</f>
        <v/>
      </c>
      <c r="S463" s="288" t="str" cm="1">
        <f t="array" ref="S463">IF($C463="","",_xlfn.XLOOKUP($C463&amp;S$21,#REF!&amp;#REF!,#REF!))</f>
        <v/>
      </c>
      <c r="T463" s="288" t="str" cm="1">
        <f t="array" ref="T463">IF($C463="","",_xlfn.XLOOKUP($C463&amp;T$21,#REF!&amp;#REF!,#REF!))</f>
        <v/>
      </c>
      <c r="U463" s="600"/>
      <c r="V463" s="601"/>
      <c r="W463" s="308"/>
      <c r="X463" s="320" t="e">
        <f t="shared" si="60"/>
        <v>#VALUE!</v>
      </c>
      <c r="Y463" s="320" t="e">
        <f t="shared" si="61"/>
        <v>#VALUE!</v>
      </c>
      <c r="Z463" s="320" t="e">
        <f t="shared" si="62"/>
        <v>#VALUE!</v>
      </c>
      <c r="AA463" s="320" t="e">
        <f t="shared" si="63"/>
        <v>#VALUE!</v>
      </c>
      <c r="AB463" s="320" t="e">
        <f t="shared" si="64"/>
        <v>#VALUE!</v>
      </c>
      <c r="AC463" s="320" t="e">
        <f t="shared" si="65"/>
        <v>#VALUE!</v>
      </c>
    </row>
    <row r="464" spans="2:29" s="30" customFormat="1" ht="30" customHeight="1">
      <c r="B464" s="345">
        <v>443</v>
      </c>
      <c r="C464" s="302" t="str">
        <f t="array" ref="C464">IF('GRR Data'!C447="","",'GRR Data'!C447)</f>
        <v/>
      </c>
      <c r="D464" s="302" t="str">
        <f t="array" ref="D464">IF('GRR Data'!D447="","",'GRR Data'!D447)</f>
        <v/>
      </c>
      <c r="E464" s="300" t="str">
        <f t="array" ref="E464">IF('GRR Data'!G447="","",'GRR Data'!G447)</f>
        <v/>
      </c>
      <c r="F464" s="300" t="str">
        <f t="array" ref="F464">IF('GRR Data'!H447="","",'GRR Data'!H447)</f>
        <v/>
      </c>
      <c r="G464" s="300" t="str">
        <f t="array" ref="G464">IF('GRR Data'!K447="","",'GRR Data'!K447)</f>
        <v/>
      </c>
      <c r="H464" s="291" t="e">
        <v>#VALUE!</v>
      </c>
      <c r="I464" s="335" t="e">
        <v>#VALUE!</v>
      </c>
      <c r="J464" s="291" t="e">
        <v>#VALUE!</v>
      </c>
      <c r="K464" s="282" t="str">
        <v/>
      </c>
      <c r="L464" s="282" t="str">
        <v/>
      </c>
      <c r="M464" s="288" t="str" cm="1">
        <f t="array" ref="M464">IF($C464="","",_xlfn.XLOOKUP($C464&amp;M$21,#REF!&amp;#REF!,#REF!))</f>
        <v/>
      </c>
      <c r="N464" s="288" t="str" cm="1">
        <f t="array" ref="N464">IF($C464="","",_xlfn.XLOOKUP($C464&amp;N$21,#REF!&amp;#REF!,#REF!))</f>
        <v/>
      </c>
      <c r="O464" s="288" t="str" cm="1">
        <f t="array" ref="O464">IF($C464="","",_xlfn.XLOOKUP($C464&amp;O$21,#REF!&amp;#REF!,#REF!))</f>
        <v/>
      </c>
      <c r="P464" s="288" t="str" cm="1">
        <f t="array" ref="P464">IF($C464="","",_xlfn.XLOOKUP($C464&amp;P$21,#REF!&amp;#REF!,#REF!))</f>
        <v/>
      </c>
      <c r="Q464" s="288" t="str" cm="1">
        <f t="array" ref="Q464">IF($C464="","",_xlfn.XLOOKUP($C464&amp;Q$21,#REF!&amp;#REF!,#REF!))</f>
        <v/>
      </c>
      <c r="R464" s="288" t="str" cm="1">
        <f t="array" ref="R464">IF($C464="","",_xlfn.XLOOKUP($C464&amp;R$21,#REF!&amp;#REF!,#REF!))</f>
        <v/>
      </c>
      <c r="S464" s="288" t="str" cm="1">
        <f t="array" ref="S464">IF($C464="","",_xlfn.XLOOKUP($C464&amp;S$21,#REF!&amp;#REF!,#REF!))</f>
        <v/>
      </c>
      <c r="T464" s="288" t="str" cm="1">
        <f t="array" ref="T464">IF($C464="","",_xlfn.XLOOKUP($C464&amp;T$21,#REF!&amp;#REF!,#REF!))</f>
        <v/>
      </c>
      <c r="U464" s="600"/>
      <c r="V464" s="601"/>
      <c r="W464" s="308"/>
      <c r="X464" s="320" t="e">
        <f t="shared" si="60"/>
        <v>#VALUE!</v>
      </c>
      <c r="Y464" s="320" t="e">
        <f t="shared" si="61"/>
        <v>#VALUE!</v>
      </c>
      <c r="Z464" s="320" t="e">
        <f t="shared" si="62"/>
        <v>#VALUE!</v>
      </c>
      <c r="AA464" s="320" t="e">
        <f t="shared" si="63"/>
        <v>#VALUE!</v>
      </c>
      <c r="AB464" s="320" t="e">
        <f t="shared" si="64"/>
        <v>#VALUE!</v>
      </c>
      <c r="AC464" s="320" t="e">
        <f t="shared" si="65"/>
        <v>#VALUE!</v>
      </c>
    </row>
    <row r="465" spans="2:29" s="30" customFormat="1" ht="30" customHeight="1">
      <c r="B465" s="345">
        <v>444</v>
      </c>
      <c r="C465" s="302" t="str">
        <f t="array" ref="C465">IF('GRR Data'!C448="","",'GRR Data'!C448)</f>
        <v/>
      </c>
      <c r="D465" s="302" t="str">
        <f t="array" ref="D465">IF('GRR Data'!D448="","",'GRR Data'!D448)</f>
        <v/>
      </c>
      <c r="E465" s="300" t="str">
        <f t="array" ref="E465">IF('GRR Data'!G448="","",'GRR Data'!G448)</f>
        <v/>
      </c>
      <c r="F465" s="300" t="str">
        <f t="array" ref="F465">IF('GRR Data'!H448="","",'GRR Data'!H448)</f>
        <v/>
      </c>
      <c r="G465" s="300" t="str">
        <f t="array" ref="G465">IF('GRR Data'!K448="","",'GRR Data'!K448)</f>
        <v/>
      </c>
      <c r="H465" s="291" t="e">
        <v>#VALUE!</v>
      </c>
      <c r="I465" s="335" t="e">
        <v>#VALUE!</v>
      </c>
      <c r="J465" s="291" t="e">
        <v>#VALUE!</v>
      </c>
      <c r="K465" s="282" t="str">
        <v/>
      </c>
      <c r="L465" s="282" t="str">
        <v/>
      </c>
      <c r="M465" s="288" t="str" cm="1">
        <f t="array" ref="M465">IF($C465="","",_xlfn.XLOOKUP($C465&amp;M$21,#REF!&amp;#REF!,#REF!))</f>
        <v/>
      </c>
      <c r="N465" s="288" t="str" cm="1">
        <f t="array" ref="N465">IF($C465="","",_xlfn.XLOOKUP($C465&amp;N$21,#REF!&amp;#REF!,#REF!))</f>
        <v/>
      </c>
      <c r="O465" s="288" t="str" cm="1">
        <f t="array" ref="O465">IF($C465="","",_xlfn.XLOOKUP($C465&amp;O$21,#REF!&amp;#REF!,#REF!))</f>
        <v/>
      </c>
      <c r="P465" s="288" t="str" cm="1">
        <f t="array" ref="P465">IF($C465="","",_xlfn.XLOOKUP($C465&amp;P$21,#REF!&amp;#REF!,#REF!))</f>
        <v/>
      </c>
      <c r="Q465" s="288" t="str" cm="1">
        <f t="array" ref="Q465">IF($C465="","",_xlfn.XLOOKUP($C465&amp;Q$21,#REF!&amp;#REF!,#REF!))</f>
        <v/>
      </c>
      <c r="R465" s="288" t="str" cm="1">
        <f t="array" ref="R465">IF($C465="","",_xlfn.XLOOKUP($C465&amp;R$21,#REF!&amp;#REF!,#REF!))</f>
        <v/>
      </c>
      <c r="S465" s="288" t="str" cm="1">
        <f t="array" ref="S465">IF($C465="","",_xlfn.XLOOKUP($C465&amp;S$21,#REF!&amp;#REF!,#REF!))</f>
        <v/>
      </c>
      <c r="T465" s="288" t="str" cm="1">
        <f t="array" ref="T465">IF($C465="","",_xlfn.XLOOKUP($C465&amp;T$21,#REF!&amp;#REF!,#REF!))</f>
        <v/>
      </c>
      <c r="U465" s="600"/>
      <c r="V465" s="601"/>
      <c r="W465" s="308"/>
      <c r="X465" s="320" t="e">
        <f t="shared" si="60"/>
        <v>#VALUE!</v>
      </c>
      <c r="Y465" s="320" t="e">
        <f t="shared" si="61"/>
        <v>#VALUE!</v>
      </c>
      <c r="Z465" s="320" t="e">
        <f t="shared" si="62"/>
        <v>#VALUE!</v>
      </c>
      <c r="AA465" s="320" t="e">
        <f t="shared" si="63"/>
        <v>#VALUE!</v>
      </c>
      <c r="AB465" s="320" t="e">
        <f t="shared" si="64"/>
        <v>#VALUE!</v>
      </c>
      <c r="AC465" s="320" t="e">
        <f t="shared" si="65"/>
        <v>#VALUE!</v>
      </c>
    </row>
    <row r="466" spans="2:29" s="30" customFormat="1" ht="30" customHeight="1">
      <c r="B466" s="345">
        <v>445</v>
      </c>
      <c r="C466" s="302" t="str">
        <f t="array" ref="C466">IF('GRR Data'!C449="","",'GRR Data'!C449)</f>
        <v/>
      </c>
      <c r="D466" s="302" t="str">
        <f t="array" ref="D466">IF('GRR Data'!D449="","",'GRR Data'!D449)</f>
        <v/>
      </c>
      <c r="E466" s="300" t="str">
        <f t="array" ref="E466">IF('GRR Data'!G449="","",'GRR Data'!G449)</f>
        <v/>
      </c>
      <c r="F466" s="300" t="str">
        <f t="array" ref="F466">IF('GRR Data'!H449="","",'GRR Data'!H449)</f>
        <v/>
      </c>
      <c r="G466" s="300" t="str">
        <f t="array" ref="G466">IF('GRR Data'!K449="","",'GRR Data'!K449)</f>
        <v/>
      </c>
      <c r="H466" s="291" t="e">
        <v>#VALUE!</v>
      </c>
      <c r="I466" s="335" t="e">
        <v>#VALUE!</v>
      </c>
      <c r="J466" s="291" t="e">
        <v>#VALUE!</v>
      </c>
      <c r="K466" s="282" t="str">
        <v/>
      </c>
      <c r="L466" s="282" t="str">
        <v/>
      </c>
      <c r="M466" s="288" t="str" cm="1">
        <f t="array" ref="M466">IF($C466="","",_xlfn.XLOOKUP($C466&amp;M$21,#REF!&amp;#REF!,#REF!))</f>
        <v/>
      </c>
      <c r="N466" s="288" t="str" cm="1">
        <f t="array" ref="N466">IF($C466="","",_xlfn.XLOOKUP($C466&amp;N$21,#REF!&amp;#REF!,#REF!))</f>
        <v/>
      </c>
      <c r="O466" s="288" t="str" cm="1">
        <f t="array" ref="O466">IF($C466="","",_xlfn.XLOOKUP($C466&amp;O$21,#REF!&amp;#REF!,#REF!))</f>
        <v/>
      </c>
      <c r="P466" s="288" t="str" cm="1">
        <f t="array" ref="P466">IF($C466="","",_xlfn.XLOOKUP($C466&amp;P$21,#REF!&amp;#REF!,#REF!))</f>
        <v/>
      </c>
      <c r="Q466" s="288" t="str" cm="1">
        <f t="array" ref="Q466">IF($C466="","",_xlfn.XLOOKUP($C466&amp;Q$21,#REF!&amp;#REF!,#REF!))</f>
        <v/>
      </c>
      <c r="R466" s="288" t="str" cm="1">
        <f t="array" ref="R466">IF($C466="","",_xlfn.XLOOKUP($C466&amp;R$21,#REF!&amp;#REF!,#REF!))</f>
        <v/>
      </c>
      <c r="S466" s="288" t="str" cm="1">
        <f t="array" ref="S466">IF($C466="","",_xlfn.XLOOKUP($C466&amp;S$21,#REF!&amp;#REF!,#REF!))</f>
        <v/>
      </c>
      <c r="T466" s="288" t="str" cm="1">
        <f t="array" ref="T466">IF($C466="","",_xlfn.XLOOKUP($C466&amp;T$21,#REF!&amp;#REF!,#REF!))</f>
        <v/>
      </c>
      <c r="U466" s="600"/>
      <c r="V466" s="601"/>
      <c r="W466" s="308"/>
      <c r="X466" s="320" t="e">
        <f t="shared" si="60"/>
        <v>#VALUE!</v>
      </c>
      <c r="Y466" s="320" t="e">
        <f t="shared" si="61"/>
        <v>#VALUE!</v>
      </c>
      <c r="Z466" s="320" t="e">
        <f t="shared" si="62"/>
        <v>#VALUE!</v>
      </c>
      <c r="AA466" s="320" t="e">
        <f t="shared" si="63"/>
        <v>#VALUE!</v>
      </c>
      <c r="AB466" s="320" t="e">
        <f t="shared" si="64"/>
        <v>#VALUE!</v>
      </c>
      <c r="AC466" s="320" t="e">
        <f t="shared" si="65"/>
        <v>#VALUE!</v>
      </c>
    </row>
    <row r="467" spans="2:29" s="30" customFormat="1" ht="30" customHeight="1">
      <c r="B467" s="345">
        <v>446</v>
      </c>
      <c r="C467" s="302" t="str">
        <f t="array" ref="C467">IF('GRR Data'!C450="","",'GRR Data'!C450)</f>
        <v/>
      </c>
      <c r="D467" s="302" t="str">
        <f t="array" ref="D467">IF('GRR Data'!D450="","",'GRR Data'!D450)</f>
        <v/>
      </c>
      <c r="E467" s="300" t="str">
        <f t="array" ref="E467">IF('GRR Data'!G450="","",'GRR Data'!G450)</f>
        <v/>
      </c>
      <c r="F467" s="300" t="str">
        <f t="array" ref="F467">IF('GRR Data'!H450="","",'GRR Data'!H450)</f>
        <v/>
      </c>
      <c r="G467" s="300" t="str">
        <f t="array" ref="G467">IF('GRR Data'!K450="","",'GRR Data'!K450)</f>
        <v/>
      </c>
      <c r="H467" s="291" t="e">
        <v>#VALUE!</v>
      </c>
      <c r="I467" s="335" t="e">
        <v>#VALUE!</v>
      </c>
      <c r="J467" s="291" t="e">
        <v>#VALUE!</v>
      </c>
      <c r="K467" s="282" t="str">
        <v/>
      </c>
      <c r="L467" s="282" t="str">
        <v/>
      </c>
      <c r="M467" s="288" t="str" cm="1">
        <f t="array" ref="M467">IF($C467="","",_xlfn.XLOOKUP($C467&amp;M$21,#REF!&amp;#REF!,#REF!))</f>
        <v/>
      </c>
      <c r="N467" s="288" t="str" cm="1">
        <f t="array" ref="N467">IF($C467="","",_xlfn.XLOOKUP($C467&amp;N$21,#REF!&amp;#REF!,#REF!))</f>
        <v/>
      </c>
      <c r="O467" s="288" t="str" cm="1">
        <f t="array" ref="O467">IF($C467="","",_xlfn.XLOOKUP($C467&amp;O$21,#REF!&amp;#REF!,#REF!))</f>
        <v/>
      </c>
      <c r="P467" s="288" t="str" cm="1">
        <f t="array" ref="P467">IF($C467="","",_xlfn.XLOOKUP($C467&amp;P$21,#REF!&amp;#REF!,#REF!))</f>
        <v/>
      </c>
      <c r="Q467" s="288" t="str" cm="1">
        <f t="array" ref="Q467">IF($C467="","",_xlfn.XLOOKUP($C467&amp;Q$21,#REF!&amp;#REF!,#REF!))</f>
        <v/>
      </c>
      <c r="R467" s="288" t="str" cm="1">
        <f t="array" ref="R467">IF($C467="","",_xlfn.XLOOKUP($C467&amp;R$21,#REF!&amp;#REF!,#REF!))</f>
        <v/>
      </c>
      <c r="S467" s="288" t="str" cm="1">
        <f t="array" ref="S467">IF($C467="","",_xlfn.XLOOKUP($C467&amp;S$21,#REF!&amp;#REF!,#REF!))</f>
        <v/>
      </c>
      <c r="T467" s="288" t="str" cm="1">
        <f t="array" ref="T467">IF($C467="","",_xlfn.XLOOKUP($C467&amp;T$21,#REF!&amp;#REF!,#REF!))</f>
        <v/>
      </c>
      <c r="U467" s="600"/>
      <c r="V467" s="601"/>
      <c r="W467" s="308"/>
      <c r="X467" s="320" t="e">
        <f t="shared" si="60"/>
        <v>#VALUE!</v>
      </c>
      <c r="Y467" s="320" t="e">
        <f t="shared" si="61"/>
        <v>#VALUE!</v>
      </c>
      <c r="Z467" s="320" t="e">
        <f t="shared" si="62"/>
        <v>#VALUE!</v>
      </c>
      <c r="AA467" s="320" t="e">
        <f t="shared" si="63"/>
        <v>#VALUE!</v>
      </c>
      <c r="AB467" s="320" t="e">
        <f t="shared" si="64"/>
        <v>#VALUE!</v>
      </c>
      <c r="AC467" s="320" t="e">
        <f t="shared" si="65"/>
        <v>#VALUE!</v>
      </c>
    </row>
    <row r="468" spans="2:29" s="30" customFormat="1" ht="30" customHeight="1">
      <c r="B468" s="345">
        <v>447</v>
      </c>
      <c r="C468" s="302" t="str">
        <f t="array" ref="C468">IF('GRR Data'!C451="","",'GRR Data'!C451)</f>
        <v/>
      </c>
      <c r="D468" s="302" t="str">
        <f t="array" ref="D468">IF('GRR Data'!D451="","",'GRR Data'!D451)</f>
        <v/>
      </c>
      <c r="E468" s="300" t="str">
        <f t="array" ref="E468">IF('GRR Data'!G451="","",'GRR Data'!G451)</f>
        <v/>
      </c>
      <c r="F468" s="300" t="str">
        <f t="array" ref="F468">IF('GRR Data'!H451="","",'GRR Data'!H451)</f>
        <v/>
      </c>
      <c r="G468" s="300" t="str">
        <f t="array" ref="G468">IF('GRR Data'!K451="","",'GRR Data'!K451)</f>
        <v/>
      </c>
      <c r="H468" s="291" t="e">
        <v>#VALUE!</v>
      </c>
      <c r="I468" s="335" t="e">
        <v>#VALUE!</v>
      </c>
      <c r="J468" s="291" t="e">
        <v>#VALUE!</v>
      </c>
      <c r="K468" s="282" t="str">
        <v/>
      </c>
      <c r="L468" s="282" t="str">
        <v/>
      </c>
      <c r="M468" s="288" t="str" cm="1">
        <f t="array" ref="M468">IF($C468="","",_xlfn.XLOOKUP($C468&amp;M$21,#REF!&amp;#REF!,#REF!))</f>
        <v/>
      </c>
      <c r="N468" s="288" t="str" cm="1">
        <f t="array" ref="N468">IF($C468="","",_xlfn.XLOOKUP($C468&amp;N$21,#REF!&amp;#REF!,#REF!))</f>
        <v/>
      </c>
      <c r="O468" s="288" t="str" cm="1">
        <f t="array" ref="O468">IF($C468="","",_xlfn.XLOOKUP($C468&amp;O$21,#REF!&amp;#REF!,#REF!))</f>
        <v/>
      </c>
      <c r="P468" s="288" t="str" cm="1">
        <f t="array" ref="P468">IF($C468="","",_xlfn.XLOOKUP($C468&amp;P$21,#REF!&amp;#REF!,#REF!))</f>
        <v/>
      </c>
      <c r="Q468" s="288" t="str" cm="1">
        <f t="array" ref="Q468">IF($C468="","",_xlfn.XLOOKUP($C468&amp;Q$21,#REF!&amp;#REF!,#REF!))</f>
        <v/>
      </c>
      <c r="R468" s="288" t="str" cm="1">
        <f t="array" ref="R468">IF($C468="","",_xlfn.XLOOKUP($C468&amp;R$21,#REF!&amp;#REF!,#REF!))</f>
        <v/>
      </c>
      <c r="S468" s="288" t="str" cm="1">
        <f t="array" ref="S468">IF($C468="","",_xlfn.XLOOKUP($C468&amp;S$21,#REF!&amp;#REF!,#REF!))</f>
        <v/>
      </c>
      <c r="T468" s="288" t="str" cm="1">
        <f t="array" ref="T468">IF($C468="","",_xlfn.XLOOKUP($C468&amp;T$21,#REF!&amp;#REF!,#REF!))</f>
        <v/>
      </c>
      <c r="U468" s="600"/>
      <c r="V468" s="601"/>
      <c r="W468" s="308"/>
      <c r="X468" s="320" t="e">
        <f t="shared" si="60"/>
        <v>#VALUE!</v>
      </c>
      <c r="Y468" s="320" t="e">
        <f t="shared" si="61"/>
        <v>#VALUE!</v>
      </c>
      <c r="Z468" s="320" t="e">
        <f t="shared" si="62"/>
        <v>#VALUE!</v>
      </c>
      <c r="AA468" s="320" t="e">
        <f t="shared" si="63"/>
        <v>#VALUE!</v>
      </c>
      <c r="AB468" s="320" t="e">
        <f t="shared" si="64"/>
        <v>#VALUE!</v>
      </c>
      <c r="AC468" s="320" t="e">
        <f t="shared" si="65"/>
        <v>#VALUE!</v>
      </c>
    </row>
    <row r="469" spans="2:29" s="30" customFormat="1" ht="30" customHeight="1">
      <c r="B469" s="345">
        <v>448</v>
      </c>
      <c r="C469" s="302" t="str">
        <f t="array" ref="C469">IF('GRR Data'!C452="","",'GRR Data'!C452)</f>
        <v/>
      </c>
      <c r="D469" s="302" t="str">
        <f t="array" ref="D469">IF('GRR Data'!D452="","",'GRR Data'!D452)</f>
        <v/>
      </c>
      <c r="E469" s="300" t="str">
        <f t="array" ref="E469">IF('GRR Data'!G452="","",'GRR Data'!G452)</f>
        <v/>
      </c>
      <c r="F469" s="300" t="str">
        <f t="array" ref="F469">IF('GRR Data'!H452="","",'GRR Data'!H452)</f>
        <v/>
      </c>
      <c r="G469" s="300" t="str">
        <f t="array" ref="G469">IF('GRR Data'!K452="","",'GRR Data'!K452)</f>
        <v/>
      </c>
      <c r="H469" s="291" t="e">
        <v>#VALUE!</v>
      </c>
      <c r="I469" s="335" t="e">
        <v>#VALUE!</v>
      </c>
      <c r="J469" s="291" t="e">
        <v>#VALUE!</v>
      </c>
      <c r="K469" s="282" t="str">
        <v/>
      </c>
      <c r="L469" s="282" t="str">
        <v/>
      </c>
      <c r="M469" s="288" t="str" cm="1">
        <f t="array" ref="M469">IF($C469="","",_xlfn.XLOOKUP($C469&amp;M$21,#REF!&amp;#REF!,#REF!))</f>
        <v/>
      </c>
      <c r="N469" s="288" t="str" cm="1">
        <f t="array" ref="N469">IF($C469="","",_xlfn.XLOOKUP($C469&amp;N$21,#REF!&amp;#REF!,#REF!))</f>
        <v/>
      </c>
      <c r="O469" s="288" t="str" cm="1">
        <f t="array" ref="O469">IF($C469="","",_xlfn.XLOOKUP($C469&amp;O$21,#REF!&amp;#REF!,#REF!))</f>
        <v/>
      </c>
      <c r="P469" s="288" t="str" cm="1">
        <f t="array" ref="P469">IF($C469="","",_xlfn.XLOOKUP($C469&amp;P$21,#REF!&amp;#REF!,#REF!))</f>
        <v/>
      </c>
      <c r="Q469" s="288" t="str" cm="1">
        <f t="array" ref="Q469">IF($C469="","",_xlfn.XLOOKUP($C469&amp;Q$21,#REF!&amp;#REF!,#REF!))</f>
        <v/>
      </c>
      <c r="R469" s="288" t="str" cm="1">
        <f t="array" ref="R469">IF($C469="","",_xlfn.XLOOKUP($C469&amp;R$21,#REF!&amp;#REF!,#REF!))</f>
        <v/>
      </c>
      <c r="S469" s="288" t="str" cm="1">
        <f t="array" ref="S469">IF($C469="","",_xlfn.XLOOKUP($C469&amp;S$21,#REF!&amp;#REF!,#REF!))</f>
        <v/>
      </c>
      <c r="T469" s="288" t="str" cm="1">
        <f t="array" ref="T469">IF($C469="","",_xlfn.XLOOKUP($C469&amp;T$21,#REF!&amp;#REF!,#REF!))</f>
        <v/>
      </c>
      <c r="U469" s="600"/>
      <c r="V469" s="601"/>
      <c r="W469" s="308"/>
      <c r="X469" s="320" t="e">
        <f t="shared" si="60"/>
        <v>#VALUE!</v>
      </c>
      <c r="Y469" s="320" t="e">
        <f t="shared" si="61"/>
        <v>#VALUE!</v>
      </c>
      <c r="Z469" s="320" t="e">
        <f t="shared" si="62"/>
        <v>#VALUE!</v>
      </c>
      <c r="AA469" s="320" t="e">
        <f t="shared" si="63"/>
        <v>#VALUE!</v>
      </c>
      <c r="AB469" s="320" t="e">
        <f t="shared" si="64"/>
        <v>#VALUE!</v>
      </c>
      <c r="AC469" s="320" t="e">
        <f t="shared" si="65"/>
        <v>#VALUE!</v>
      </c>
    </row>
    <row r="470" spans="2:29" s="30" customFormat="1" ht="30" customHeight="1">
      <c r="B470" s="345">
        <v>449</v>
      </c>
      <c r="C470" s="302" t="str">
        <f t="array" ref="C470">IF('GRR Data'!C453="","",'GRR Data'!C453)</f>
        <v/>
      </c>
      <c r="D470" s="302" t="str">
        <f t="array" ref="D470">IF('GRR Data'!D453="","",'GRR Data'!D453)</f>
        <v/>
      </c>
      <c r="E470" s="300" t="str">
        <f t="array" ref="E470">IF('GRR Data'!G453="","",'GRR Data'!G453)</f>
        <v/>
      </c>
      <c r="F470" s="300" t="str">
        <f t="array" ref="F470">IF('GRR Data'!H453="","",'GRR Data'!H453)</f>
        <v/>
      </c>
      <c r="G470" s="300" t="str">
        <f t="array" ref="G470">IF('GRR Data'!K453="","",'GRR Data'!K453)</f>
        <v/>
      </c>
      <c r="H470" s="291" t="e">
        <v>#VALUE!</v>
      </c>
      <c r="I470" s="335" t="e">
        <v>#VALUE!</v>
      </c>
      <c r="J470" s="291" t="e">
        <v>#VALUE!</v>
      </c>
      <c r="K470" s="282" t="str">
        <v/>
      </c>
      <c r="L470" s="282" t="str">
        <v/>
      </c>
      <c r="M470" s="288" t="str" cm="1">
        <f t="array" ref="M470">IF($C470="","",_xlfn.XLOOKUP($C470&amp;M$21,#REF!&amp;#REF!,#REF!))</f>
        <v/>
      </c>
      <c r="N470" s="288" t="str" cm="1">
        <f t="array" ref="N470">IF($C470="","",_xlfn.XLOOKUP($C470&amp;N$21,#REF!&amp;#REF!,#REF!))</f>
        <v/>
      </c>
      <c r="O470" s="288" t="str" cm="1">
        <f t="array" ref="O470">IF($C470="","",_xlfn.XLOOKUP($C470&amp;O$21,#REF!&amp;#REF!,#REF!))</f>
        <v/>
      </c>
      <c r="P470" s="288" t="str" cm="1">
        <f t="array" ref="P470">IF($C470="","",_xlfn.XLOOKUP($C470&amp;P$21,#REF!&amp;#REF!,#REF!))</f>
        <v/>
      </c>
      <c r="Q470" s="288" t="str" cm="1">
        <f t="array" ref="Q470">IF($C470="","",_xlfn.XLOOKUP($C470&amp;Q$21,#REF!&amp;#REF!,#REF!))</f>
        <v/>
      </c>
      <c r="R470" s="288" t="str" cm="1">
        <f t="array" ref="R470">IF($C470="","",_xlfn.XLOOKUP($C470&amp;R$21,#REF!&amp;#REF!,#REF!))</f>
        <v/>
      </c>
      <c r="S470" s="288" t="str" cm="1">
        <f t="array" ref="S470">IF($C470="","",_xlfn.XLOOKUP($C470&amp;S$21,#REF!&amp;#REF!,#REF!))</f>
        <v/>
      </c>
      <c r="T470" s="288" t="str" cm="1">
        <f t="array" ref="T470">IF($C470="","",_xlfn.XLOOKUP($C470&amp;T$21,#REF!&amp;#REF!,#REF!))</f>
        <v/>
      </c>
      <c r="U470" s="600"/>
      <c r="V470" s="601"/>
      <c r="W470" s="308"/>
      <c r="X470" s="320" t="e">
        <f t="shared" si="60"/>
        <v>#VALUE!</v>
      </c>
      <c r="Y470" s="320" t="e">
        <f t="shared" si="61"/>
        <v>#VALUE!</v>
      </c>
      <c r="Z470" s="320" t="e">
        <f t="shared" si="62"/>
        <v>#VALUE!</v>
      </c>
      <c r="AA470" s="320" t="e">
        <f t="shared" si="63"/>
        <v>#VALUE!</v>
      </c>
      <c r="AB470" s="320" t="e">
        <f t="shared" si="64"/>
        <v>#VALUE!</v>
      </c>
      <c r="AC470" s="320" t="e">
        <f t="shared" si="65"/>
        <v>#VALUE!</v>
      </c>
    </row>
    <row r="471" spans="2:29" s="30" customFormat="1" ht="30" customHeight="1">
      <c r="B471" s="345">
        <v>450</v>
      </c>
      <c r="C471" s="302" t="str">
        <f t="array" ref="C471">IF('GRR Data'!C454="","",'GRR Data'!C454)</f>
        <v/>
      </c>
      <c r="D471" s="302" t="str">
        <f t="array" ref="D471">IF('GRR Data'!D454="","",'GRR Data'!D454)</f>
        <v/>
      </c>
      <c r="E471" s="300" t="str">
        <f t="array" ref="E471">IF('GRR Data'!G454="","",'GRR Data'!G454)</f>
        <v/>
      </c>
      <c r="F471" s="300" t="str">
        <f t="array" ref="F471">IF('GRR Data'!H454="","",'GRR Data'!H454)</f>
        <v/>
      </c>
      <c r="G471" s="300" t="str">
        <f t="array" ref="G471">IF('GRR Data'!K454="","",'GRR Data'!K454)</f>
        <v/>
      </c>
      <c r="H471" s="291" t="e">
        <v>#VALUE!</v>
      </c>
      <c r="I471" s="335" t="e">
        <v>#VALUE!</v>
      </c>
      <c r="J471" s="291" t="e">
        <v>#VALUE!</v>
      </c>
      <c r="K471" s="282" t="str">
        <v/>
      </c>
      <c r="L471" s="282" t="str">
        <v/>
      </c>
      <c r="M471" s="288" t="str" cm="1">
        <f t="array" ref="M471">IF($C471="","",_xlfn.XLOOKUP($C471&amp;M$21,#REF!&amp;#REF!,#REF!))</f>
        <v/>
      </c>
      <c r="N471" s="288" t="str" cm="1">
        <f t="array" ref="N471">IF($C471="","",_xlfn.XLOOKUP($C471&amp;N$21,#REF!&amp;#REF!,#REF!))</f>
        <v/>
      </c>
      <c r="O471" s="288" t="str" cm="1">
        <f t="array" ref="O471">IF($C471="","",_xlfn.XLOOKUP($C471&amp;O$21,#REF!&amp;#REF!,#REF!))</f>
        <v/>
      </c>
      <c r="P471" s="288" t="str" cm="1">
        <f t="array" ref="P471">IF($C471="","",_xlfn.XLOOKUP($C471&amp;P$21,#REF!&amp;#REF!,#REF!))</f>
        <v/>
      </c>
      <c r="Q471" s="288" t="str" cm="1">
        <f t="array" ref="Q471">IF($C471="","",_xlfn.XLOOKUP($C471&amp;Q$21,#REF!&amp;#REF!,#REF!))</f>
        <v/>
      </c>
      <c r="R471" s="288" t="str" cm="1">
        <f t="array" ref="R471">IF($C471="","",_xlfn.XLOOKUP($C471&amp;R$21,#REF!&amp;#REF!,#REF!))</f>
        <v/>
      </c>
      <c r="S471" s="288" t="str" cm="1">
        <f t="array" ref="S471">IF($C471="","",_xlfn.XLOOKUP($C471&amp;S$21,#REF!&amp;#REF!,#REF!))</f>
        <v/>
      </c>
      <c r="T471" s="288" t="str" cm="1">
        <f t="array" ref="T471">IF($C471="","",_xlfn.XLOOKUP($C471&amp;T$21,#REF!&amp;#REF!,#REF!))</f>
        <v/>
      </c>
      <c r="U471" s="600"/>
      <c r="V471" s="601"/>
      <c r="W471" s="308"/>
      <c r="X471" s="320" t="e">
        <f t="shared" si="60"/>
        <v>#VALUE!</v>
      </c>
      <c r="Y471" s="320" t="e">
        <f t="shared" si="61"/>
        <v>#VALUE!</v>
      </c>
      <c r="Z471" s="320" t="e">
        <f t="shared" si="62"/>
        <v>#VALUE!</v>
      </c>
      <c r="AA471" s="320" t="e">
        <f t="shared" si="63"/>
        <v>#VALUE!</v>
      </c>
      <c r="AB471" s="320" t="e">
        <f t="shared" si="64"/>
        <v>#VALUE!</v>
      </c>
      <c r="AC471" s="320" t="e">
        <f t="shared" si="65"/>
        <v>#VALUE!</v>
      </c>
    </row>
    <row r="472" spans="2:29" s="30" customFormat="1" ht="30" customHeight="1">
      <c r="B472" s="345">
        <v>451</v>
      </c>
      <c r="C472" s="302" t="str">
        <f t="array" ref="C472">IF('GRR Data'!C455="","",'GRR Data'!C455)</f>
        <v/>
      </c>
      <c r="D472" s="302" t="str">
        <f t="array" ref="D472">IF('GRR Data'!D455="","",'GRR Data'!D455)</f>
        <v/>
      </c>
      <c r="E472" s="300" t="str">
        <f t="array" ref="E472">IF('GRR Data'!G455="","",'GRR Data'!G455)</f>
        <v/>
      </c>
      <c r="F472" s="300" t="str">
        <f t="array" ref="F472">IF('GRR Data'!H455="","",'GRR Data'!H455)</f>
        <v/>
      </c>
      <c r="G472" s="300" t="str">
        <f t="array" ref="G472">IF('GRR Data'!K455="","",'GRR Data'!K455)</f>
        <v/>
      </c>
      <c r="H472" s="291" t="e">
        <v>#VALUE!</v>
      </c>
      <c r="I472" s="335" t="e">
        <v>#VALUE!</v>
      </c>
      <c r="J472" s="291" t="e">
        <v>#VALUE!</v>
      </c>
      <c r="K472" s="282" t="str">
        <v/>
      </c>
      <c r="L472" s="282" t="str">
        <v/>
      </c>
      <c r="M472" s="288" t="str" cm="1">
        <f t="array" ref="M472">IF($C472="","",_xlfn.XLOOKUP($C472&amp;M$21,#REF!&amp;#REF!,#REF!))</f>
        <v/>
      </c>
      <c r="N472" s="288" t="str" cm="1">
        <f t="array" ref="N472">IF($C472="","",_xlfn.XLOOKUP($C472&amp;N$21,#REF!&amp;#REF!,#REF!))</f>
        <v/>
      </c>
      <c r="O472" s="288" t="str" cm="1">
        <f t="array" ref="O472">IF($C472="","",_xlfn.XLOOKUP($C472&amp;O$21,#REF!&amp;#REF!,#REF!))</f>
        <v/>
      </c>
      <c r="P472" s="288" t="str" cm="1">
        <f t="array" ref="P472">IF($C472="","",_xlfn.XLOOKUP($C472&amp;P$21,#REF!&amp;#REF!,#REF!))</f>
        <v/>
      </c>
      <c r="Q472" s="288" t="str" cm="1">
        <f t="array" ref="Q472">IF($C472="","",_xlfn.XLOOKUP($C472&amp;Q$21,#REF!&amp;#REF!,#REF!))</f>
        <v/>
      </c>
      <c r="R472" s="288" t="str" cm="1">
        <f t="array" ref="R472">IF($C472="","",_xlfn.XLOOKUP($C472&amp;R$21,#REF!&amp;#REF!,#REF!))</f>
        <v/>
      </c>
      <c r="S472" s="288" t="str" cm="1">
        <f t="array" ref="S472">IF($C472="","",_xlfn.XLOOKUP($C472&amp;S$21,#REF!&amp;#REF!,#REF!))</f>
        <v/>
      </c>
      <c r="T472" s="288" t="str" cm="1">
        <f t="array" ref="T472">IF($C472="","",_xlfn.XLOOKUP($C472&amp;T$21,#REF!&amp;#REF!,#REF!))</f>
        <v/>
      </c>
      <c r="U472" s="600"/>
      <c r="V472" s="601"/>
      <c r="W472" s="308"/>
      <c r="X472" s="320" t="e">
        <f t="shared" si="60"/>
        <v>#VALUE!</v>
      </c>
      <c r="Y472" s="320" t="e">
        <f t="shared" si="61"/>
        <v>#VALUE!</v>
      </c>
      <c r="Z472" s="320" t="e">
        <f t="shared" si="62"/>
        <v>#VALUE!</v>
      </c>
      <c r="AA472" s="320" t="e">
        <f t="shared" si="63"/>
        <v>#VALUE!</v>
      </c>
      <c r="AB472" s="320" t="e">
        <f t="shared" si="64"/>
        <v>#VALUE!</v>
      </c>
      <c r="AC472" s="320" t="e">
        <f t="shared" si="65"/>
        <v>#VALUE!</v>
      </c>
    </row>
    <row r="473" spans="2:29" s="30" customFormat="1" ht="30" customHeight="1">
      <c r="B473" s="345">
        <v>452</v>
      </c>
      <c r="C473" s="302" t="str">
        <f t="array" ref="C473">IF('GRR Data'!C456="","",'GRR Data'!C456)</f>
        <v/>
      </c>
      <c r="D473" s="302" t="str">
        <f t="array" ref="D473">IF('GRR Data'!D456="","",'GRR Data'!D456)</f>
        <v/>
      </c>
      <c r="E473" s="300" t="str">
        <f t="array" ref="E473">IF('GRR Data'!G456="","",'GRR Data'!G456)</f>
        <v/>
      </c>
      <c r="F473" s="300" t="str">
        <f t="array" ref="F473">IF('GRR Data'!H456="","",'GRR Data'!H456)</f>
        <v/>
      </c>
      <c r="G473" s="300" t="str">
        <f t="array" ref="G473">IF('GRR Data'!K456="","",'GRR Data'!K456)</f>
        <v/>
      </c>
      <c r="H473" s="291" t="e">
        <v>#VALUE!</v>
      </c>
      <c r="I473" s="335" t="e">
        <v>#VALUE!</v>
      </c>
      <c r="J473" s="291" t="e">
        <v>#VALUE!</v>
      </c>
      <c r="K473" s="282" t="str">
        <v/>
      </c>
      <c r="L473" s="282" t="str">
        <v/>
      </c>
      <c r="M473" s="288" t="str" cm="1">
        <f t="array" ref="M473">IF($C473="","",_xlfn.XLOOKUP($C473&amp;M$21,#REF!&amp;#REF!,#REF!))</f>
        <v/>
      </c>
      <c r="N473" s="288" t="str" cm="1">
        <f t="array" ref="N473">IF($C473="","",_xlfn.XLOOKUP($C473&amp;N$21,#REF!&amp;#REF!,#REF!))</f>
        <v/>
      </c>
      <c r="O473" s="288" t="str" cm="1">
        <f t="array" ref="O473">IF($C473="","",_xlfn.XLOOKUP($C473&amp;O$21,#REF!&amp;#REF!,#REF!))</f>
        <v/>
      </c>
      <c r="P473" s="288" t="str" cm="1">
        <f t="array" ref="P473">IF($C473="","",_xlfn.XLOOKUP($C473&amp;P$21,#REF!&amp;#REF!,#REF!))</f>
        <v/>
      </c>
      <c r="Q473" s="288" t="str" cm="1">
        <f t="array" ref="Q473">IF($C473="","",_xlfn.XLOOKUP($C473&amp;Q$21,#REF!&amp;#REF!,#REF!))</f>
        <v/>
      </c>
      <c r="R473" s="288" t="str" cm="1">
        <f t="array" ref="R473">IF($C473="","",_xlfn.XLOOKUP($C473&amp;R$21,#REF!&amp;#REF!,#REF!))</f>
        <v/>
      </c>
      <c r="S473" s="288" t="str" cm="1">
        <f t="array" ref="S473">IF($C473="","",_xlfn.XLOOKUP($C473&amp;S$21,#REF!&amp;#REF!,#REF!))</f>
        <v/>
      </c>
      <c r="T473" s="288" t="str" cm="1">
        <f t="array" ref="T473">IF($C473="","",_xlfn.XLOOKUP($C473&amp;T$21,#REF!&amp;#REF!,#REF!))</f>
        <v/>
      </c>
      <c r="U473" s="600"/>
      <c r="V473" s="601"/>
      <c r="W473" s="308"/>
      <c r="X473" s="320" t="e">
        <f t="shared" si="60"/>
        <v>#VALUE!</v>
      </c>
      <c r="Y473" s="320" t="e">
        <f t="shared" si="61"/>
        <v>#VALUE!</v>
      </c>
      <c r="Z473" s="320" t="e">
        <f t="shared" si="62"/>
        <v>#VALUE!</v>
      </c>
      <c r="AA473" s="320" t="e">
        <f t="shared" si="63"/>
        <v>#VALUE!</v>
      </c>
      <c r="AB473" s="320" t="e">
        <f t="shared" si="64"/>
        <v>#VALUE!</v>
      </c>
      <c r="AC473" s="320" t="e">
        <f t="shared" si="65"/>
        <v>#VALUE!</v>
      </c>
    </row>
    <row r="474" spans="2:29" s="30" customFormat="1" ht="30" customHeight="1">
      <c r="B474" s="345">
        <v>453</v>
      </c>
      <c r="C474" s="302" t="str">
        <f t="array" ref="C474">IF('GRR Data'!C457="","",'GRR Data'!C457)</f>
        <v/>
      </c>
      <c r="D474" s="302" t="str">
        <f t="array" ref="D474">IF('GRR Data'!D457="","",'GRR Data'!D457)</f>
        <v/>
      </c>
      <c r="E474" s="300" t="str">
        <f t="array" ref="E474">IF('GRR Data'!G457="","",'GRR Data'!G457)</f>
        <v/>
      </c>
      <c r="F474" s="300" t="str">
        <f t="array" ref="F474">IF('GRR Data'!H457="","",'GRR Data'!H457)</f>
        <v/>
      </c>
      <c r="G474" s="300" t="str">
        <f t="array" ref="G474">IF('GRR Data'!K457="","",'GRR Data'!K457)</f>
        <v/>
      </c>
      <c r="H474" s="291" t="e">
        <v>#VALUE!</v>
      </c>
      <c r="I474" s="335" t="e">
        <v>#VALUE!</v>
      </c>
      <c r="J474" s="291" t="e">
        <v>#VALUE!</v>
      </c>
      <c r="K474" s="282" t="str">
        <v/>
      </c>
      <c r="L474" s="282" t="str">
        <v/>
      </c>
      <c r="M474" s="288" t="str" cm="1">
        <f t="array" ref="M474">IF($C474="","",_xlfn.XLOOKUP($C474&amp;M$21,#REF!&amp;#REF!,#REF!))</f>
        <v/>
      </c>
      <c r="N474" s="288" t="str" cm="1">
        <f t="array" ref="N474">IF($C474="","",_xlfn.XLOOKUP($C474&amp;N$21,#REF!&amp;#REF!,#REF!))</f>
        <v/>
      </c>
      <c r="O474" s="288" t="str" cm="1">
        <f t="array" ref="O474">IF($C474="","",_xlfn.XLOOKUP($C474&amp;O$21,#REF!&amp;#REF!,#REF!))</f>
        <v/>
      </c>
      <c r="P474" s="288" t="str" cm="1">
        <f t="array" ref="P474">IF($C474="","",_xlfn.XLOOKUP($C474&amp;P$21,#REF!&amp;#REF!,#REF!))</f>
        <v/>
      </c>
      <c r="Q474" s="288" t="str" cm="1">
        <f t="array" ref="Q474">IF($C474="","",_xlfn.XLOOKUP($C474&amp;Q$21,#REF!&amp;#REF!,#REF!))</f>
        <v/>
      </c>
      <c r="R474" s="288" t="str" cm="1">
        <f t="array" ref="R474">IF($C474="","",_xlfn.XLOOKUP($C474&amp;R$21,#REF!&amp;#REF!,#REF!))</f>
        <v/>
      </c>
      <c r="S474" s="288" t="str" cm="1">
        <f t="array" ref="S474">IF($C474="","",_xlfn.XLOOKUP($C474&amp;S$21,#REF!&amp;#REF!,#REF!))</f>
        <v/>
      </c>
      <c r="T474" s="288" t="str" cm="1">
        <f t="array" ref="T474">IF($C474="","",_xlfn.XLOOKUP($C474&amp;T$21,#REF!&amp;#REF!,#REF!))</f>
        <v/>
      </c>
      <c r="U474" s="600"/>
      <c r="V474" s="601"/>
      <c r="W474" s="308"/>
      <c r="X474" s="320" t="e">
        <f t="shared" si="60"/>
        <v>#VALUE!</v>
      </c>
      <c r="Y474" s="320" t="e">
        <f t="shared" si="61"/>
        <v>#VALUE!</v>
      </c>
      <c r="Z474" s="320" t="e">
        <f t="shared" si="62"/>
        <v>#VALUE!</v>
      </c>
      <c r="AA474" s="320" t="e">
        <f t="shared" si="63"/>
        <v>#VALUE!</v>
      </c>
      <c r="AB474" s="320" t="e">
        <f t="shared" si="64"/>
        <v>#VALUE!</v>
      </c>
      <c r="AC474" s="320" t="e">
        <f t="shared" si="65"/>
        <v>#VALUE!</v>
      </c>
    </row>
    <row r="475" spans="2:29" s="30" customFormat="1" ht="30" customHeight="1">
      <c r="B475" s="345">
        <v>454</v>
      </c>
      <c r="C475" s="302" t="str">
        <f t="array" ref="C475">IF('GRR Data'!C458="","",'GRR Data'!C458)</f>
        <v/>
      </c>
      <c r="D475" s="302" t="str">
        <f t="array" ref="D475">IF('GRR Data'!D458="","",'GRR Data'!D458)</f>
        <v/>
      </c>
      <c r="E475" s="300" t="str">
        <f t="array" ref="E475">IF('GRR Data'!G458="","",'GRR Data'!G458)</f>
        <v/>
      </c>
      <c r="F475" s="300" t="str">
        <f t="array" ref="F475">IF('GRR Data'!H458="","",'GRR Data'!H458)</f>
        <v/>
      </c>
      <c r="G475" s="300" t="str">
        <f t="array" ref="G475">IF('GRR Data'!K458="","",'GRR Data'!K458)</f>
        <v/>
      </c>
      <c r="H475" s="291" t="e">
        <v>#VALUE!</v>
      </c>
      <c r="I475" s="335" t="e">
        <v>#VALUE!</v>
      </c>
      <c r="J475" s="291" t="e">
        <v>#VALUE!</v>
      </c>
      <c r="K475" s="282" t="str">
        <v/>
      </c>
      <c r="L475" s="282" t="str">
        <v/>
      </c>
      <c r="M475" s="288" t="str" cm="1">
        <f t="array" ref="M475">IF($C475="","",_xlfn.XLOOKUP($C475&amp;M$21,#REF!&amp;#REF!,#REF!))</f>
        <v/>
      </c>
      <c r="N475" s="288" t="str" cm="1">
        <f t="array" ref="N475">IF($C475="","",_xlfn.XLOOKUP($C475&amp;N$21,#REF!&amp;#REF!,#REF!))</f>
        <v/>
      </c>
      <c r="O475" s="288" t="str" cm="1">
        <f t="array" ref="O475">IF($C475="","",_xlfn.XLOOKUP($C475&amp;O$21,#REF!&amp;#REF!,#REF!))</f>
        <v/>
      </c>
      <c r="P475" s="288" t="str" cm="1">
        <f t="array" ref="P475">IF($C475="","",_xlfn.XLOOKUP($C475&amp;P$21,#REF!&amp;#REF!,#REF!))</f>
        <v/>
      </c>
      <c r="Q475" s="288" t="str" cm="1">
        <f t="array" ref="Q475">IF($C475="","",_xlfn.XLOOKUP($C475&amp;Q$21,#REF!&amp;#REF!,#REF!))</f>
        <v/>
      </c>
      <c r="R475" s="288" t="str" cm="1">
        <f t="array" ref="R475">IF($C475="","",_xlfn.XLOOKUP($C475&amp;R$21,#REF!&amp;#REF!,#REF!))</f>
        <v/>
      </c>
      <c r="S475" s="288" t="str" cm="1">
        <f t="array" ref="S475">IF($C475="","",_xlfn.XLOOKUP($C475&amp;S$21,#REF!&amp;#REF!,#REF!))</f>
        <v/>
      </c>
      <c r="T475" s="288" t="str" cm="1">
        <f t="array" ref="T475">IF($C475="","",_xlfn.XLOOKUP($C475&amp;T$21,#REF!&amp;#REF!,#REF!))</f>
        <v/>
      </c>
      <c r="U475" s="600"/>
      <c r="V475" s="601"/>
      <c r="W475" s="308"/>
      <c r="X475" s="320" t="e">
        <f t="shared" si="60"/>
        <v>#VALUE!</v>
      </c>
      <c r="Y475" s="320" t="e">
        <f t="shared" si="61"/>
        <v>#VALUE!</v>
      </c>
      <c r="Z475" s="320" t="e">
        <f t="shared" si="62"/>
        <v>#VALUE!</v>
      </c>
      <c r="AA475" s="320" t="e">
        <f t="shared" si="63"/>
        <v>#VALUE!</v>
      </c>
      <c r="AB475" s="320" t="e">
        <f t="shared" si="64"/>
        <v>#VALUE!</v>
      </c>
      <c r="AC475" s="320" t="e">
        <f t="shared" si="65"/>
        <v>#VALUE!</v>
      </c>
    </row>
    <row r="476" spans="2:29" s="30" customFormat="1" ht="30" customHeight="1">
      <c r="B476" s="345">
        <v>455</v>
      </c>
      <c r="C476" s="302" t="str">
        <f t="array" ref="C476">IF('GRR Data'!C459="","",'GRR Data'!C459)</f>
        <v/>
      </c>
      <c r="D476" s="302" t="str">
        <f t="array" ref="D476">IF('GRR Data'!D459="","",'GRR Data'!D459)</f>
        <v/>
      </c>
      <c r="E476" s="300" t="str">
        <f t="array" ref="E476">IF('GRR Data'!G459="","",'GRR Data'!G459)</f>
        <v/>
      </c>
      <c r="F476" s="300" t="str">
        <f t="array" ref="F476">IF('GRR Data'!H459="","",'GRR Data'!H459)</f>
        <v/>
      </c>
      <c r="G476" s="300" t="str">
        <f t="array" ref="G476">IF('GRR Data'!K459="","",'GRR Data'!K459)</f>
        <v/>
      </c>
      <c r="H476" s="291" t="e">
        <v>#VALUE!</v>
      </c>
      <c r="I476" s="335" t="e">
        <v>#VALUE!</v>
      </c>
      <c r="J476" s="291" t="e">
        <v>#VALUE!</v>
      </c>
      <c r="K476" s="282" t="str">
        <v/>
      </c>
      <c r="L476" s="282" t="str">
        <v/>
      </c>
      <c r="M476" s="288" t="str" cm="1">
        <f t="array" ref="M476">IF($C476="","",_xlfn.XLOOKUP($C476&amp;M$21,#REF!&amp;#REF!,#REF!))</f>
        <v/>
      </c>
      <c r="N476" s="288" t="str" cm="1">
        <f t="array" ref="N476">IF($C476="","",_xlfn.XLOOKUP($C476&amp;N$21,#REF!&amp;#REF!,#REF!))</f>
        <v/>
      </c>
      <c r="O476" s="288" t="str" cm="1">
        <f t="array" ref="O476">IF($C476="","",_xlfn.XLOOKUP($C476&amp;O$21,#REF!&amp;#REF!,#REF!))</f>
        <v/>
      </c>
      <c r="P476" s="288" t="str" cm="1">
        <f t="array" ref="P476">IF($C476="","",_xlfn.XLOOKUP($C476&amp;P$21,#REF!&amp;#REF!,#REF!))</f>
        <v/>
      </c>
      <c r="Q476" s="288" t="str" cm="1">
        <f t="array" ref="Q476">IF($C476="","",_xlfn.XLOOKUP($C476&amp;Q$21,#REF!&amp;#REF!,#REF!))</f>
        <v/>
      </c>
      <c r="R476" s="288" t="str" cm="1">
        <f t="array" ref="R476">IF($C476="","",_xlfn.XLOOKUP($C476&amp;R$21,#REF!&amp;#REF!,#REF!))</f>
        <v/>
      </c>
      <c r="S476" s="288" t="str" cm="1">
        <f t="array" ref="S476">IF($C476="","",_xlfn.XLOOKUP($C476&amp;S$21,#REF!&amp;#REF!,#REF!))</f>
        <v/>
      </c>
      <c r="T476" s="288" t="str" cm="1">
        <f t="array" ref="T476">IF($C476="","",_xlfn.XLOOKUP($C476&amp;T$21,#REF!&amp;#REF!,#REF!))</f>
        <v/>
      </c>
      <c r="U476" s="600"/>
      <c r="V476" s="601"/>
      <c r="W476" s="308"/>
      <c r="X476" s="320" t="e">
        <f t="shared" si="60"/>
        <v>#VALUE!</v>
      </c>
      <c r="Y476" s="320" t="e">
        <f t="shared" si="61"/>
        <v>#VALUE!</v>
      </c>
      <c r="Z476" s="320" t="e">
        <f t="shared" si="62"/>
        <v>#VALUE!</v>
      </c>
      <c r="AA476" s="320" t="e">
        <f t="shared" si="63"/>
        <v>#VALUE!</v>
      </c>
      <c r="AB476" s="320" t="e">
        <f t="shared" si="64"/>
        <v>#VALUE!</v>
      </c>
      <c r="AC476" s="320" t="e">
        <f t="shared" si="65"/>
        <v>#VALUE!</v>
      </c>
    </row>
    <row r="477" spans="2:29" s="30" customFormat="1" ht="30" customHeight="1">
      <c r="B477" s="345">
        <v>456</v>
      </c>
      <c r="C477" s="302" t="str">
        <f t="array" ref="C477">IF('GRR Data'!C460="","",'GRR Data'!C460)</f>
        <v/>
      </c>
      <c r="D477" s="302" t="str">
        <f t="array" ref="D477">IF('GRR Data'!D460="","",'GRR Data'!D460)</f>
        <v/>
      </c>
      <c r="E477" s="300" t="str">
        <f t="array" ref="E477">IF('GRR Data'!G460="","",'GRR Data'!G460)</f>
        <v/>
      </c>
      <c r="F477" s="300" t="str">
        <f t="array" ref="F477">IF('GRR Data'!H460="","",'GRR Data'!H460)</f>
        <v/>
      </c>
      <c r="G477" s="300" t="str">
        <f t="array" ref="G477">IF('GRR Data'!K460="","",'GRR Data'!K460)</f>
        <v/>
      </c>
      <c r="H477" s="291" t="e">
        <v>#VALUE!</v>
      </c>
      <c r="I477" s="335" t="e">
        <v>#VALUE!</v>
      </c>
      <c r="J477" s="291" t="e">
        <v>#VALUE!</v>
      </c>
      <c r="K477" s="282" t="str">
        <v/>
      </c>
      <c r="L477" s="282" t="str">
        <v/>
      </c>
      <c r="M477" s="288" t="str" cm="1">
        <f t="array" ref="M477">IF($C477="","",_xlfn.XLOOKUP($C477&amp;M$21,#REF!&amp;#REF!,#REF!))</f>
        <v/>
      </c>
      <c r="N477" s="288" t="str" cm="1">
        <f t="array" ref="N477">IF($C477="","",_xlfn.XLOOKUP($C477&amp;N$21,#REF!&amp;#REF!,#REF!))</f>
        <v/>
      </c>
      <c r="O477" s="288" t="str" cm="1">
        <f t="array" ref="O477">IF($C477="","",_xlfn.XLOOKUP($C477&amp;O$21,#REF!&amp;#REF!,#REF!))</f>
        <v/>
      </c>
      <c r="P477" s="288" t="str" cm="1">
        <f t="array" ref="P477">IF($C477="","",_xlfn.XLOOKUP($C477&amp;P$21,#REF!&amp;#REF!,#REF!))</f>
        <v/>
      </c>
      <c r="Q477" s="288" t="str" cm="1">
        <f t="array" ref="Q477">IF($C477="","",_xlfn.XLOOKUP($C477&amp;Q$21,#REF!&amp;#REF!,#REF!))</f>
        <v/>
      </c>
      <c r="R477" s="288" t="str" cm="1">
        <f t="array" ref="R477">IF($C477="","",_xlfn.XLOOKUP($C477&amp;R$21,#REF!&amp;#REF!,#REF!))</f>
        <v/>
      </c>
      <c r="S477" s="288" t="str" cm="1">
        <f t="array" ref="S477">IF($C477="","",_xlfn.XLOOKUP($C477&amp;S$21,#REF!&amp;#REF!,#REF!))</f>
        <v/>
      </c>
      <c r="T477" s="288" t="str" cm="1">
        <f t="array" ref="T477">IF($C477="","",_xlfn.XLOOKUP($C477&amp;T$21,#REF!&amp;#REF!,#REF!))</f>
        <v/>
      </c>
      <c r="U477" s="600"/>
      <c r="V477" s="601"/>
      <c r="W477" s="308"/>
      <c r="X477" s="320" t="e">
        <f t="shared" si="60"/>
        <v>#VALUE!</v>
      </c>
      <c r="Y477" s="320" t="e">
        <f t="shared" si="61"/>
        <v>#VALUE!</v>
      </c>
      <c r="Z477" s="320" t="e">
        <f t="shared" si="62"/>
        <v>#VALUE!</v>
      </c>
      <c r="AA477" s="320" t="e">
        <f t="shared" si="63"/>
        <v>#VALUE!</v>
      </c>
      <c r="AB477" s="320" t="e">
        <f t="shared" si="64"/>
        <v>#VALUE!</v>
      </c>
      <c r="AC477" s="320" t="e">
        <f t="shared" si="65"/>
        <v>#VALUE!</v>
      </c>
    </row>
    <row r="478" spans="2:29" s="30" customFormat="1" ht="30" customHeight="1">
      <c r="B478" s="345">
        <v>457</v>
      </c>
      <c r="C478" s="302" t="str">
        <f t="array" ref="C478">IF('GRR Data'!C461="","",'GRR Data'!C461)</f>
        <v/>
      </c>
      <c r="D478" s="302" t="str">
        <f t="array" ref="D478">IF('GRR Data'!D461="","",'GRR Data'!D461)</f>
        <v/>
      </c>
      <c r="E478" s="300" t="str">
        <f t="array" ref="E478">IF('GRR Data'!G461="","",'GRR Data'!G461)</f>
        <v/>
      </c>
      <c r="F478" s="300" t="str">
        <f t="array" ref="F478">IF('GRR Data'!H461="","",'GRR Data'!H461)</f>
        <v/>
      </c>
      <c r="G478" s="300" t="str">
        <f t="array" ref="G478">IF('GRR Data'!K461="","",'GRR Data'!K461)</f>
        <v/>
      </c>
      <c r="H478" s="291" t="e">
        <v>#VALUE!</v>
      </c>
      <c r="I478" s="335" t="e">
        <v>#VALUE!</v>
      </c>
      <c r="J478" s="291" t="e">
        <v>#VALUE!</v>
      </c>
      <c r="K478" s="282" t="str">
        <v/>
      </c>
      <c r="L478" s="282" t="str">
        <v/>
      </c>
      <c r="M478" s="288" t="str" cm="1">
        <f t="array" ref="M478">IF($C478="","",_xlfn.XLOOKUP($C478&amp;M$21,#REF!&amp;#REF!,#REF!))</f>
        <v/>
      </c>
      <c r="N478" s="288" t="str" cm="1">
        <f t="array" ref="N478">IF($C478="","",_xlfn.XLOOKUP($C478&amp;N$21,#REF!&amp;#REF!,#REF!))</f>
        <v/>
      </c>
      <c r="O478" s="288" t="str" cm="1">
        <f t="array" ref="O478">IF($C478="","",_xlfn.XLOOKUP($C478&amp;O$21,#REF!&amp;#REF!,#REF!))</f>
        <v/>
      </c>
      <c r="P478" s="288" t="str" cm="1">
        <f t="array" ref="P478">IF($C478="","",_xlfn.XLOOKUP($C478&amp;P$21,#REF!&amp;#REF!,#REF!))</f>
        <v/>
      </c>
      <c r="Q478" s="288" t="str" cm="1">
        <f t="array" ref="Q478">IF($C478="","",_xlfn.XLOOKUP($C478&amp;Q$21,#REF!&amp;#REF!,#REF!))</f>
        <v/>
      </c>
      <c r="R478" s="288" t="str" cm="1">
        <f t="array" ref="R478">IF($C478="","",_xlfn.XLOOKUP($C478&amp;R$21,#REF!&amp;#REF!,#REF!))</f>
        <v/>
      </c>
      <c r="S478" s="288" t="str" cm="1">
        <f t="array" ref="S478">IF($C478="","",_xlfn.XLOOKUP($C478&amp;S$21,#REF!&amp;#REF!,#REF!))</f>
        <v/>
      </c>
      <c r="T478" s="288" t="str" cm="1">
        <f t="array" ref="T478">IF($C478="","",_xlfn.XLOOKUP($C478&amp;T$21,#REF!&amp;#REF!,#REF!))</f>
        <v/>
      </c>
      <c r="U478" s="600"/>
      <c r="V478" s="601"/>
      <c r="W478" s="308"/>
      <c r="X478" s="320" t="e">
        <f t="shared" si="60"/>
        <v>#VALUE!</v>
      </c>
      <c r="Y478" s="320" t="e">
        <f t="shared" si="61"/>
        <v>#VALUE!</v>
      </c>
      <c r="Z478" s="320" t="e">
        <f t="shared" si="62"/>
        <v>#VALUE!</v>
      </c>
      <c r="AA478" s="320" t="e">
        <f t="shared" si="63"/>
        <v>#VALUE!</v>
      </c>
      <c r="AB478" s="320" t="e">
        <f t="shared" si="64"/>
        <v>#VALUE!</v>
      </c>
      <c r="AC478" s="320" t="e">
        <f t="shared" si="65"/>
        <v>#VALUE!</v>
      </c>
    </row>
    <row r="479" spans="2:29" s="30" customFormat="1" ht="30" customHeight="1">
      <c r="B479" s="345">
        <v>458</v>
      </c>
      <c r="C479" s="302" t="str">
        <f t="array" ref="C479">IF('GRR Data'!C462="","",'GRR Data'!C462)</f>
        <v/>
      </c>
      <c r="D479" s="302" t="str">
        <f t="array" ref="D479">IF('GRR Data'!D462="","",'GRR Data'!D462)</f>
        <v/>
      </c>
      <c r="E479" s="300" t="str">
        <f t="array" ref="E479">IF('GRR Data'!G462="","",'GRR Data'!G462)</f>
        <v/>
      </c>
      <c r="F479" s="300" t="str">
        <f t="array" ref="F479">IF('GRR Data'!H462="","",'GRR Data'!H462)</f>
        <v/>
      </c>
      <c r="G479" s="300" t="str">
        <f t="array" ref="G479">IF('GRR Data'!K462="","",'GRR Data'!K462)</f>
        <v/>
      </c>
      <c r="H479" s="291" t="e">
        <v>#VALUE!</v>
      </c>
      <c r="I479" s="335" t="e">
        <v>#VALUE!</v>
      </c>
      <c r="J479" s="291" t="e">
        <v>#VALUE!</v>
      </c>
      <c r="K479" s="282" t="str">
        <v/>
      </c>
      <c r="L479" s="282" t="str">
        <v/>
      </c>
      <c r="M479" s="288" t="str" cm="1">
        <f t="array" ref="M479">IF($C479="","",_xlfn.XLOOKUP($C479&amp;M$21,#REF!&amp;#REF!,#REF!))</f>
        <v/>
      </c>
      <c r="N479" s="288" t="str" cm="1">
        <f t="array" ref="N479">IF($C479="","",_xlfn.XLOOKUP($C479&amp;N$21,#REF!&amp;#REF!,#REF!))</f>
        <v/>
      </c>
      <c r="O479" s="288" t="str" cm="1">
        <f t="array" ref="O479">IF($C479="","",_xlfn.XLOOKUP($C479&amp;O$21,#REF!&amp;#REF!,#REF!))</f>
        <v/>
      </c>
      <c r="P479" s="288" t="str" cm="1">
        <f t="array" ref="P479">IF($C479="","",_xlfn.XLOOKUP($C479&amp;P$21,#REF!&amp;#REF!,#REF!))</f>
        <v/>
      </c>
      <c r="Q479" s="288" t="str" cm="1">
        <f t="array" ref="Q479">IF($C479="","",_xlfn.XLOOKUP($C479&amp;Q$21,#REF!&amp;#REF!,#REF!))</f>
        <v/>
      </c>
      <c r="R479" s="288" t="str" cm="1">
        <f t="array" ref="R479">IF($C479="","",_xlfn.XLOOKUP($C479&amp;R$21,#REF!&amp;#REF!,#REF!))</f>
        <v/>
      </c>
      <c r="S479" s="288" t="str" cm="1">
        <f t="array" ref="S479">IF($C479="","",_xlfn.XLOOKUP($C479&amp;S$21,#REF!&amp;#REF!,#REF!))</f>
        <v/>
      </c>
      <c r="T479" s="288" t="str" cm="1">
        <f t="array" ref="T479">IF($C479="","",_xlfn.XLOOKUP($C479&amp;T$21,#REF!&amp;#REF!,#REF!))</f>
        <v/>
      </c>
      <c r="U479" s="600"/>
      <c r="V479" s="601"/>
      <c r="W479" s="308"/>
      <c r="X479" s="320" t="e">
        <f t="shared" si="60"/>
        <v>#VALUE!</v>
      </c>
      <c r="Y479" s="320" t="e">
        <f t="shared" si="61"/>
        <v>#VALUE!</v>
      </c>
      <c r="Z479" s="320" t="e">
        <f t="shared" si="62"/>
        <v>#VALUE!</v>
      </c>
      <c r="AA479" s="320" t="e">
        <f t="shared" si="63"/>
        <v>#VALUE!</v>
      </c>
      <c r="AB479" s="320" t="e">
        <f t="shared" si="64"/>
        <v>#VALUE!</v>
      </c>
      <c r="AC479" s="320" t="e">
        <f t="shared" si="65"/>
        <v>#VALUE!</v>
      </c>
    </row>
    <row r="480" spans="2:29" s="30" customFormat="1" ht="30" customHeight="1">
      <c r="B480" s="345">
        <v>459</v>
      </c>
      <c r="C480" s="302" t="str">
        <f t="array" ref="C480">IF('GRR Data'!C463="","",'GRR Data'!C463)</f>
        <v/>
      </c>
      <c r="D480" s="302" t="str">
        <f t="array" ref="D480">IF('GRR Data'!D463="","",'GRR Data'!D463)</f>
        <v/>
      </c>
      <c r="E480" s="300" t="str">
        <f t="array" ref="E480">IF('GRR Data'!G463="","",'GRR Data'!G463)</f>
        <v/>
      </c>
      <c r="F480" s="300" t="str">
        <f t="array" ref="F480">IF('GRR Data'!H463="","",'GRR Data'!H463)</f>
        <v/>
      </c>
      <c r="G480" s="300" t="str">
        <f t="array" ref="G480">IF('GRR Data'!K463="","",'GRR Data'!K463)</f>
        <v/>
      </c>
      <c r="H480" s="291" t="e">
        <v>#VALUE!</v>
      </c>
      <c r="I480" s="335" t="e">
        <v>#VALUE!</v>
      </c>
      <c r="J480" s="291" t="e">
        <v>#VALUE!</v>
      </c>
      <c r="K480" s="282" t="str">
        <v/>
      </c>
      <c r="L480" s="282" t="str">
        <v/>
      </c>
      <c r="M480" s="288" t="str" cm="1">
        <f t="array" ref="M480">IF($C480="","",_xlfn.XLOOKUP($C480&amp;M$21,#REF!&amp;#REF!,#REF!))</f>
        <v/>
      </c>
      <c r="N480" s="288" t="str" cm="1">
        <f t="array" ref="N480">IF($C480="","",_xlfn.XLOOKUP($C480&amp;N$21,#REF!&amp;#REF!,#REF!))</f>
        <v/>
      </c>
      <c r="O480" s="288" t="str" cm="1">
        <f t="array" ref="O480">IF($C480="","",_xlfn.XLOOKUP($C480&amp;O$21,#REF!&amp;#REF!,#REF!))</f>
        <v/>
      </c>
      <c r="P480" s="288" t="str" cm="1">
        <f t="array" ref="P480">IF($C480="","",_xlfn.XLOOKUP($C480&amp;P$21,#REF!&amp;#REF!,#REF!))</f>
        <v/>
      </c>
      <c r="Q480" s="288" t="str" cm="1">
        <f t="array" ref="Q480">IF($C480="","",_xlfn.XLOOKUP($C480&amp;Q$21,#REF!&amp;#REF!,#REF!))</f>
        <v/>
      </c>
      <c r="R480" s="288" t="str" cm="1">
        <f t="array" ref="R480">IF($C480="","",_xlfn.XLOOKUP($C480&amp;R$21,#REF!&amp;#REF!,#REF!))</f>
        <v/>
      </c>
      <c r="S480" s="288" t="str" cm="1">
        <f t="array" ref="S480">IF($C480="","",_xlfn.XLOOKUP($C480&amp;S$21,#REF!&amp;#REF!,#REF!))</f>
        <v/>
      </c>
      <c r="T480" s="288" t="str" cm="1">
        <f t="array" ref="T480">IF($C480="","",_xlfn.XLOOKUP($C480&amp;T$21,#REF!&amp;#REF!,#REF!))</f>
        <v/>
      </c>
      <c r="U480" s="600"/>
      <c r="V480" s="601"/>
      <c r="W480" s="308"/>
      <c r="X480" s="320" t="e">
        <f t="shared" si="60"/>
        <v>#VALUE!</v>
      </c>
      <c r="Y480" s="320" t="e">
        <f t="shared" si="61"/>
        <v>#VALUE!</v>
      </c>
      <c r="Z480" s="320" t="e">
        <f t="shared" si="62"/>
        <v>#VALUE!</v>
      </c>
      <c r="AA480" s="320" t="e">
        <f t="shared" si="63"/>
        <v>#VALUE!</v>
      </c>
      <c r="AB480" s="320" t="e">
        <f t="shared" si="64"/>
        <v>#VALUE!</v>
      </c>
      <c r="AC480" s="320" t="e">
        <f t="shared" si="65"/>
        <v>#VALUE!</v>
      </c>
    </row>
    <row r="481" spans="2:29" s="30" customFormat="1" ht="30" customHeight="1">
      <c r="B481" s="345">
        <v>460</v>
      </c>
      <c r="C481" s="302" t="str">
        <f t="array" ref="C481">IF('GRR Data'!C464="","",'GRR Data'!C464)</f>
        <v/>
      </c>
      <c r="D481" s="302" t="str">
        <f t="array" ref="D481">IF('GRR Data'!D464="","",'GRR Data'!D464)</f>
        <v/>
      </c>
      <c r="E481" s="300" t="str">
        <f t="array" ref="E481">IF('GRR Data'!G464="","",'GRR Data'!G464)</f>
        <v/>
      </c>
      <c r="F481" s="300" t="str">
        <f t="array" ref="F481">IF('GRR Data'!H464="","",'GRR Data'!H464)</f>
        <v/>
      </c>
      <c r="G481" s="300" t="str">
        <f t="array" ref="G481">IF('GRR Data'!K464="","",'GRR Data'!K464)</f>
        <v/>
      </c>
      <c r="H481" s="291" t="e">
        <v>#VALUE!</v>
      </c>
      <c r="I481" s="335" t="e">
        <v>#VALUE!</v>
      </c>
      <c r="J481" s="291" t="e">
        <v>#VALUE!</v>
      </c>
      <c r="K481" s="282" t="str">
        <v/>
      </c>
      <c r="L481" s="282" t="str">
        <v/>
      </c>
      <c r="M481" s="288" t="str" cm="1">
        <f t="array" ref="M481">IF($C481="","",_xlfn.XLOOKUP($C481&amp;M$21,#REF!&amp;#REF!,#REF!))</f>
        <v/>
      </c>
      <c r="N481" s="288" t="str" cm="1">
        <f t="array" ref="N481">IF($C481="","",_xlfn.XLOOKUP($C481&amp;N$21,#REF!&amp;#REF!,#REF!))</f>
        <v/>
      </c>
      <c r="O481" s="288" t="str" cm="1">
        <f t="array" ref="O481">IF($C481="","",_xlfn.XLOOKUP($C481&amp;O$21,#REF!&amp;#REF!,#REF!))</f>
        <v/>
      </c>
      <c r="P481" s="288" t="str" cm="1">
        <f t="array" ref="P481">IF($C481="","",_xlfn.XLOOKUP($C481&amp;P$21,#REF!&amp;#REF!,#REF!))</f>
        <v/>
      </c>
      <c r="Q481" s="288" t="str" cm="1">
        <f t="array" ref="Q481">IF($C481="","",_xlfn.XLOOKUP($C481&amp;Q$21,#REF!&amp;#REF!,#REF!))</f>
        <v/>
      </c>
      <c r="R481" s="288" t="str" cm="1">
        <f t="array" ref="R481">IF($C481="","",_xlfn.XLOOKUP($C481&amp;R$21,#REF!&amp;#REF!,#REF!))</f>
        <v/>
      </c>
      <c r="S481" s="288" t="str" cm="1">
        <f t="array" ref="S481">IF($C481="","",_xlfn.XLOOKUP($C481&amp;S$21,#REF!&amp;#REF!,#REF!))</f>
        <v/>
      </c>
      <c r="T481" s="288" t="str" cm="1">
        <f t="array" ref="T481">IF($C481="","",_xlfn.XLOOKUP($C481&amp;T$21,#REF!&amp;#REF!,#REF!))</f>
        <v/>
      </c>
      <c r="U481" s="600"/>
      <c r="V481" s="601"/>
      <c r="W481" s="308"/>
      <c r="X481" s="320" t="e">
        <f t="shared" si="60"/>
        <v>#VALUE!</v>
      </c>
      <c r="Y481" s="320" t="e">
        <f t="shared" si="61"/>
        <v>#VALUE!</v>
      </c>
      <c r="Z481" s="320" t="e">
        <f t="shared" si="62"/>
        <v>#VALUE!</v>
      </c>
      <c r="AA481" s="320" t="e">
        <f t="shared" si="63"/>
        <v>#VALUE!</v>
      </c>
      <c r="AB481" s="320" t="e">
        <f t="shared" si="64"/>
        <v>#VALUE!</v>
      </c>
      <c r="AC481" s="320" t="e">
        <f t="shared" si="65"/>
        <v>#VALUE!</v>
      </c>
    </row>
    <row r="482" spans="2:29" s="30" customFormat="1" ht="30" customHeight="1">
      <c r="B482" s="345">
        <v>461</v>
      </c>
      <c r="C482" s="302" t="str">
        <f t="array" ref="C482">IF('GRR Data'!C465="","",'GRR Data'!C465)</f>
        <v/>
      </c>
      <c r="D482" s="302" t="str">
        <f t="array" ref="D482">IF('GRR Data'!D465="","",'GRR Data'!D465)</f>
        <v/>
      </c>
      <c r="E482" s="300" t="str">
        <f t="array" ref="E482">IF('GRR Data'!G465="","",'GRR Data'!G465)</f>
        <v/>
      </c>
      <c r="F482" s="300" t="str">
        <f t="array" ref="F482">IF('GRR Data'!H465="","",'GRR Data'!H465)</f>
        <v/>
      </c>
      <c r="G482" s="300" t="str">
        <f t="array" ref="G482">IF('GRR Data'!K465="","",'GRR Data'!K465)</f>
        <v/>
      </c>
      <c r="H482" s="291" t="e">
        <v>#VALUE!</v>
      </c>
      <c r="I482" s="335" t="e">
        <v>#VALUE!</v>
      </c>
      <c r="J482" s="291" t="e">
        <v>#VALUE!</v>
      </c>
      <c r="K482" s="282" t="str">
        <v/>
      </c>
      <c r="L482" s="282" t="str">
        <v/>
      </c>
      <c r="M482" s="288" t="str" cm="1">
        <f t="array" ref="M482">IF($C482="","",_xlfn.XLOOKUP($C482&amp;M$21,#REF!&amp;#REF!,#REF!))</f>
        <v/>
      </c>
      <c r="N482" s="288" t="str" cm="1">
        <f t="array" ref="N482">IF($C482="","",_xlfn.XLOOKUP($C482&amp;N$21,#REF!&amp;#REF!,#REF!))</f>
        <v/>
      </c>
      <c r="O482" s="288" t="str" cm="1">
        <f t="array" ref="O482">IF($C482="","",_xlfn.XLOOKUP($C482&amp;O$21,#REF!&amp;#REF!,#REF!))</f>
        <v/>
      </c>
      <c r="P482" s="288" t="str" cm="1">
        <f t="array" ref="P482">IF($C482="","",_xlfn.XLOOKUP($C482&amp;P$21,#REF!&amp;#REF!,#REF!))</f>
        <v/>
      </c>
      <c r="Q482" s="288" t="str" cm="1">
        <f t="array" ref="Q482">IF($C482="","",_xlfn.XLOOKUP($C482&amp;Q$21,#REF!&amp;#REF!,#REF!))</f>
        <v/>
      </c>
      <c r="R482" s="288" t="str" cm="1">
        <f t="array" ref="R482">IF($C482="","",_xlfn.XLOOKUP($C482&amp;R$21,#REF!&amp;#REF!,#REF!))</f>
        <v/>
      </c>
      <c r="S482" s="288" t="str" cm="1">
        <f t="array" ref="S482">IF($C482="","",_xlfn.XLOOKUP($C482&amp;S$21,#REF!&amp;#REF!,#REF!))</f>
        <v/>
      </c>
      <c r="T482" s="288" t="str" cm="1">
        <f t="array" ref="T482">IF($C482="","",_xlfn.XLOOKUP($C482&amp;T$21,#REF!&amp;#REF!,#REF!))</f>
        <v/>
      </c>
      <c r="U482" s="600"/>
      <c r="V482" s="601"/>
      <c r="W482" s="308"/>
      <c r="X482" s="320" t="e">
        <f t="shared" si="60"/>
        <v>#VALUE!</v>
      </c>
      <c r="Y482" s="320" t="e">
        <f t="shared" si="61"/>
        <v>#VALUE!</v>
      </c>
      <c r="Z482" s="320" t="e">
        <f t="shared" si="62"/>
        <v>#VALUE!</v>
      </c>
      <c r="AA482" s="320" t="e">
        <f t="shared" si="63"/>
        <v>#VALUE!</v>
      </c>
      <c r="AB482" s="320" t="e">
        <f t="shared" si="64"/>
        <v>#VALUE!</v>
      </c>
      <c r="AC482" s="320" t="e">
        <f t="shared" si="65"/>
        <v>#VALUE!</v>
      </c>
    </row>
    <row r="483" spans="2:29" s="30" customFormat="1" ht="30" customHeight="1">
      <c r="B483" s="345">
        <v>462</v>
      </c>
      <c r="C483" s="302" t="str">
        <f t="array" ref="C483">IF('GRR Data'!C466="","",'GRR Data'!C466)</f>
        <v/>
      </c>
      <c r="D483" s="302" t="str">
        <f t="array" ref="D483">IF('GRR Data'!D466="","",'GRR Data'!D466)</f>
        <v/>
      </c>
      <c r="E483" s="300" t="str">
        <f t="array" ref="E483">IF('GRR Data'!G466="","",'GRR Data'!G466)</f>
        <v/>
      </c>
      <c r="F483" s="300" t="str">
        <f t="array" ref="F483">IF('GRR Data'!H466="","",'GRR Data'!H466)</f>
        <v/>
      </c>
      <c r="G483" s="300" t="str">
        <f t="array" ref="G483">IF('GRR Data'!K466="","",'GRR Data'!K466)</f>
        <v/>
      </c>
      <c r="H483" s="291" t="e">
        <v>#VALUE!</v>
      </c>
      <c r="I483" s="335" t="e">
        <v>#VALUE!</v>
      </c>
      <c r="J483" s="291" t="e">
        <v>#VALUE!</v>
      </c>
      <c r="K483" s="282" t="str">
        <v/>
      </c>
      <c r="L483" s="282" t="str">
        <v/>
      </c>
      <c r="M483" s="288" t="str" cm="1">
        <f t="array" ref="M483">IF($C483="","",_xlfn.XLOOKUP($C483&amp;M$21,#REF!&amp;#REF!,#REF!))</f>
        <v/>
      </c>
      <c r="N483" s="288" t="str" cm="1">
        <f t="array" ref="N483">IF($C483="","",_xlfn.XLOOKUP($C483&amp;N$21,#REF!&amp;#REF!,#REF!))</f>
        <v/>
      </c>
      <c r="O483" s="288" t="str" cm="1">
        <f t="array" ref="O483">IF($C483="","",_xlfn.XLOOKUP($C483&amp;O$21,#REF!&amp;#REF!,#REF!))</f>
        <v/>
      </c>
      <c r="P483" s="288" t="str" cm="1">
        <f t="array" ref="P483">IF($C483="","",_xlfn.XLOOKUP($C483&amp;P$21,#REF!&amp;#REF!,#REF!))</f>
        <v/>
      </c>
      <c r="Q483" s="288" t="str" cm="1">
        <f t="array" ref="Q483">IF($C483="","",_xlfn.XLOOKUP($C483&amp;Q$21,#REF!&amp;#REF!,#REF!))</f>
        <v/>
      </c>
      <c r="R483" s="288" t="str" cm="1">
        <f t="array" ref="R483">IF($C483="","",_xlfn.XLOOKUP($C483&amp;R$21,#REF!&amp;#REF!,#REF!))</f>
        <v/>
      </c>
      <c r="S483" s="288" t="str" cm="1">
        <f t="array" ref="S483">IF($C483="","",_xlfn.XLOOKUP($C483&amp;S$21,#REF!&amp;#REF!,#REF!))</f>
        <v/>
      </c>
      <c r="T483" s="288" t="str" cm="1">
        <f t="array" ref="T483">IF($C483="","",_xlfn.XLOOKUP($C483&amp;T$21,#REF!&amp;#REF!,#REF!))</f>
        <v/>
      </c>
      <c r="U483" s="600"/>
      <c r="V483" s="601"/>
      <c r="W483" s="308"/>
      <c r="X483" s="320" t="e">
        <f t="shared" si="60"/>
        <v>#VALUE!</v>
      </c>
      <c r="Y483" s="320" t="e">
        <f t="shared" si="61"/>
        <v>#VALUE!</v>
      </c>
      <c r="Z483" s="320" t="e">
        <f t="shared" si="62"/>
        <v>#VALUE!</v>
      </c>
      <c r="AA483" s="320" t="e">
        <f t="shared" si="63"/>
        <v>#VALUE!</v>
      </c>
      <c r="AB483" s="320" t="e">
        <f t="shared" si="64"/>
        <v>#VALUE!</v>
      </c>
      <c r="AC483" s="320" t="e">
        <f t="shared" si="65"/>
        <v>#VALUE!</v>
      </c>
    </row>
    <row r="484" spans="2:29" s="30" customFormat="1" ht="30" customHeight="1">
      <c r="B484" s="345">
        <v>463</v>
      </c>
      <c r="C484" s="302" t="str">
        <f t="array" ref="C484">IF('GRR Data'!C467="","",'GRR Data'!C467)</f>
        <v/>
      </c>
      <c r="D484" s="302" t="str">
        <f t="array" ref="D484">IF('GRR Data'!D467="","",'GRR Data'!D467)</f>
        <v/>
      </c>
      <c r="E484" s="300" t="str">
        <f t="array" ref="E484">IF('GRR Data'!G467="","",'GRR Data'!G467)</f>
        <v/>
      </c>
      <c r="F484" s="300" t="str">
        <f t="array" ref="F484">IF('GRR Data'!H467="","",'GRR Data'!H467)</f>
        <v/>
      </c>
      <c r="G484" s="300" t="str">
        <f t="array" ref="G484">IF('GRR Data'!K467="","",'GRR Data'!K467)</f>
        <v/>
      </c>
      <c r="H484" s="291" t="e">
        <v>#VALUE!</v>
      </c>
      <c r="I484" s="335" t="e">
        <v>#VALUE!</v>
      </c>
      <c r="J484" s="291" t="e">
        <v>#VALUE!</v>
      </c>
      <c r="K484" s="282" t="str">
        <v/>
      </c>
      <c r="L484" s="282" t="str">
        <v/>
      </c>
      <c r="M484" s="288" t="str" cm="1">
        <f t="array" ref="M484">IF($C484="","",_xlfn.XLOOKUP($C484&amp;M$21,#REF!&amp;#REF!,#REF!))</f>
        <v/>
      </c>
      <c r="N484" s="288" t="str" cm="1">
        <f t="array" ref="N484">IF($C484="","",_xlfn.XLOOKUP($C484&amp;N$21,#REF!&amp;#REF!,#REF!))</f>
        <v/>
      </c>
      <c r="O484" s="288" t="str" cm="1">
        <f t="array" ref="O484">IF($C484="","",_xlfn.XLOOKUP($C484&amp;O$21,#REF!&amp;#REF!,#REF!))</f>
        <v/>
      </c>
      <c r="P484" s="288" t="str" cm="1">
        <f t="array" ref="P484">IF($C484="","",_xlfn.XLOOKUP($C484&amp;P$21,#REF!&amp;#REF!,#REF!))</f>
        <v/>
      </c>
      <c r="Q484" s="288" t="str" cm="1">
        <f t="array" ref="Q484">IF($C484="","",_xlfn.XLOOKUP($C484&amp;Q$21,#REF!&amp;#REF!,#REF!))</f>
        <v/>
      </c>
      <c r="R484" s="288" t="str" cm="1">
        <f t="array" ref="R484">IF($C484="","",_xlfn.XLOOKUP($C484&amp;R$21,#REF!&amp;#REF!,#REF!))</f>
        <v/>
      </c>
      <c r="S484" s="288" t="str" cm="1">
        <f t="array" ref="S484">IF($C484="","",_xlfn.XLOOKUP($C484&amp;S$21,#REF!&amp;#REF!,#REF!))</f>
        <v/>
      </c>
      <c r="T484" s="288" t="str" cm="1">
        <f t="array" ref="T484">IF($C484="","",_xlfn.XLOOKUP($C484&amp;T$21,#REF!&amp;#REF!,#REF!))</f>
        <v/>
      </c>
      <c r="U484" s="600"/>
      <c r="V484" s="601"/>
      <c r="W484" s="308"/>
      <c r="X484" s="320" t="e">
        <f t="shared" si="60"/>
        <v>#VALUE!</v>
      </c>
      <c r="Y484" s="320" t="e">
        <f t="shared" si="61"/>
        <v>#VALUE!</v>
      </c>
      <c r="Z484" s="320" t="e">
        <f t="shared" si="62"/>
        <v>#VALUE!</v>
      </c>
      <c r="AA484" s="320" t="e">
        <f t="shared" si="63"/>
        <v>#VALUE!</v>
      </c>
      <c r="AB484" s="320" t="e">
        <f t="shared" si="64"/>
        <v>#VALUE!</v>
      </c>
      <c r="AC484" s="320" t="e">
        <f t="shared" si="65"/>
        <v>#VALUE!</v>
      </c>
    </row>
    <row r="485" spans="2:29" s="30" customFormat="1" ht="30" customHeight="1">
      <c r="B485" s="345">
        <v>464</v>
      </c>
      <c r="C485" s="302" t="str">
        <f t="array" ref="C485">IF('GRR Data'!C468="","",'GRR Data'!C468)</f>
        <v/>
      </c>
      <c r="D485" s="302" t="str">
        <f t="array" ref="D485">IF('GRR Data'!D468="","",'GRR Data'!D468)</f>
        <v/>
      </c>
      <c r="E485" s="300" t="str">
        <f t="array" ref="E485">IF('GRR Data'!G468="","",'GRR Data'!G468)</f>
        <v/>
      </c>
      <c r="F485" s="300" t="str">
        <f t="array" ref="F485">IF('GRR Data'!H468="","",'GRR Data'!H468)</f>
        <v/>
      </c>
      <c r="G485" s="300" t="str">
        <f t="array" ref="G485">IF('GRR Data'!K468="","",'GRR Data'!K468)</f>
        <v/>
      </c>
      <c r="H485" s="291" t="e">
        <v>#VALUE!</v>
      </c>
      <c r="I485" s="335" t="e">
        <v>#VALUE!</v>
      </c>
      <c r="J485" s="291" t="e">
        <v>#VALUE!</v>
      </c>
      <c r="K485" s="282" t="str">
        <v/>
      </c>
      <c r="L485" s="282" t="str">
        <v/>
      </c>
      <c r="M485" s="288" t="str" cm="1">
        <f t="array" ref="M485">IF($C485="","",_xlfn.XLOOKUP($C485&amp;M$21,#REF!&amp;#REF!,#REF!))</f>
        <v/>
      </c>
      <c r="N485" s="288" t="str" cm="1">
        <f t="array" ref="N485">IF($C485="","",_xlfn.XLOOKUP($C485&amp;N$21,#REF!&amp;#REF!,#REF!))</f>
        <v/>
      </c>
      <c r="O485" s="288" t="str" cm="1">
        <f t="array" ref="O485">IF($C485="","",_xlfn.XLOOKUP($C485&amp;O$21,#REF!&amp;#REF!,#REF!))</f>
        <v/>
      </c>
      <c r="P485" s="288" t="str" cm="1">
        <f t="array" ref="P485">IF($C485="","",_xlfn.XLOOKUP($C485&amp;P$21,#REF!&amp;#REF!,#REF!))</f>
        <v/>
      </c>
      <c r="Q485" s="288" t="str" cm="1">
        <f t="array" ref="Q485">IF($C485="","",_xlfn.XLOOKUP($C485&amp;Q$21,#REF!&amp;#REF!,#REF!))</f>
        <v/>
      </c>
      <c r="R485" s="288" t="str" cm="1">
        <f t="array" ref="R485">IF($C485="","",_xlfn.XLOOKUP($C485&amp;R$21,#REF!&amp;#REF!,#REF!))</f>
        <v/>
      </c>
      <c r="S485" s="288" t="str" cm="1">
        <f t="array" ref="S485">IF($C485="","",_xlfn.XLOOKUP($C485&amp;S$21,#REF!&amp;#REF!,#REF!))</f>
        <v/>
      </c>
      <c r="T485" s="288" t="str" cm="1">
        <f t="array" ref="T485">IF($C485="","",_xlfn.XLOOKUP($C485&amp;T$21,#REF!&amp;#REF!,#REF!))</f>
        <v/>
      </c>
      <c r="U485" s="600"/>
      <c r="V485" s="601"/>
      <c r="W485" s="308"/>
      <c r="X485" s="320" t="e">
        <f t="shared" si="60"/>
        <v>#VALUE!</v>
      </c>
      <c r="Y485" s="320" t="e">
        <f t="shared" si="61"/>
        <v>#VALUE!</v>
      </c>
      <c r="Z485" s="320" t="e">
        <f t="shared" si="62"/>
        <v>#VALUE!</v>
      </c>
      <c r="AA485" s="320" t="e">
        <f t="shared" si="63"/>
        <v>#VALUE!</v>
      </c>
      <c r="AB485" s="320" t="e">
        <f t="shared" si="64"/>
        <v>#VALUE!</v>
      </c>
      <c r="AC485" s="320" t="e">
        <f t="shared" si="65"/>
        <v>#VALUE!</v>
      </c>
    </row>
    <row r="486" spans="2:29" s="30" customFormat="1" ht="30" customHeight="1">
      <c r="B486" s="345">
        <v>465</v>
      </c>
      <c r="C486" s="302" t="str">
        <f t="array" ref="C486">IF('GRR Data'!C469="","",'GRR Data'!C469)</f>
        <v/>
      </c>
      <c r="D486" s="302" t="str">
        <f t="array" ref="D486">IF('GRR Data'!D469="","",'GRR Data'!D469)</f>
        <v/>
      </c>
      <c r="E486" s="300" t="str">
        <f t="array" ref="E486">IF('GRR Data'!G469="","",'GRR Data'!G469)</f>
        <v/>
      </c>
      <c r="F486" s="300" t="str">
        <f t="array" ref="F486">IF('GRR Data'!H469="","",'GRR Data'!H469)</f>
        <v/>
      </c>
      <c r="G486" s="300" t="str">
        <f t="array" ref="G486">IF('GRR Data'!K469="","",'GRR Data'!K469)</f>
        <v/>
      </c>
      <c r="H486" s="291" t="e">
        <v>#VALUE!</v>
      </c>
      <c r="I486" s="335" t="e">
        <v>#VALUE!</v>
      </c>
      <c r="J486" s="291" t="e">
        <v>#VALUE!</v>
      </c>
      <c r="K486" s="282" t="str">
        <v/>
      </c>
      <c r="L486" s="282" t="str">
        <v/>
      </c>
      <c r="M486" s="288" t="str" cm="1">
        <f t="array" ref="M486">IF($C486="","",_xlfn.XLOOKUP($C486&amp;M$21,#REF!&amp;#REF!,#REF!))</f>
        <v/>
      </c>
      <c r="N486" s="288" t="str" cm="1">
        <f t="array" ref="N486">IF($C486="","",_xlfn.XLOOKUP($C486&amp;N$21,#REF!&amp;#REF!,#REF!))</f>
        <v/>
      </c>
      <c r="O486" s="288" t="str" cm="1">
        <f t="array" ref="O486">IF($C486="","",_xlfn.XLOOKUP($C486&amp;O$21,#REF!&amp;#REF!,#REF!))</f>
        <v/>
      </c>
      <c r="P486" s="288" t="str" cm="1">
        <f t="array" ref="P486">IF($C486="","",_xlfn.XLOOKUP($C486&amp;P$21,#REF!&amp;#REF!,#REF!))</f>
        <v/>
      </c>
      <c r="Q486" s="288" t="str" cm="1">
        <f t="array" ref="Q486">IF($C486="","",_xlfn.XLOOKUP($C486&amp;Q$21,#REF!&amp;#REF!,#REF!))</f>
        <v/>
      </c>
      <c r="R486" s="288" t="str" cm="1">
        <f t="array" ref="R486">IF($C486="","",_xlfn.XLOOKUP($C486&amp;R$21,#REF!&amp;#REF!,#REF!))</f>
        <v/>
      </c>
      <c r="S486" s="288" t="str" cm="1">
        <f t="array" ref="S486">IF($C486="","",_xlfn.XLOOKUP($C486&amp;S$21,#REF!&amp;#REF!,#REF!))</f>
        <v/>
      </c>
      <c r="T486" s="288" t="str" cm="1">
        <f t="array" ref="T486">IF($C486="","",_xlfn.XLOOKUP($C486&amp;T$21,#REF!&amp;#REF!,#REF!))</f>
        <v/>
      </c>
      <c r="U486" s="600"/>
      <c r="V486" s="601"/>
      <c r="W486" s="308"/>
      <c r="X486" s="320" t="e">
        <f t="shared" si="60"/>
        <v>#VALUE!</v>
      </c>
      <c r="Y486" s="320" t="e">
        <f t="shared" si="61"/>
        <v>#VALUE!</v>
      </c>
      <c r="Z486" s="320" t="e">
        <f t="shared" si="62"/>
        <v>#VALUE!</v>
      </c>
      <c r="AA486" s="320" t="e">
        <f t="shared" si="63"/>
        <v>#VALUE!</v>
      </c>
      <c r="AB486" s="320" t="e">
        <f t="shared" si="64"/>
        <v>#VALUE!</v>
      </c>
      <c r="AC486" s="320" t="e">
        <f t="shared" si="65"/>
        <v>#VALUE!</v>
      </c>
    </row>
    <row r="487" spans="2:29" s="30" customFormat="1" ht="30" customHeight="1">
      <c r="B487" s="345">
        <v>466</v>
      </c>
      <c r="C487" s="302" t="str">
        <f t="array" ref="C487">IF('GRR Data'!C470="","",'GRR Data'!C470)</f>
        <v/>
      </c>
      <c r="D487" s="302" t="str">
        <f t="array" ref="D487">IF('GRR Data'!D470="","",'GRR Data'!D470)</f>
        <v/>
      </c>
      <c r="E487" s="300" t="str">
        <f t="array" ref="E487">IF('GRR Data'!G470="","",'GRR Data'!G470)</f>
        <v/>
      </c>
      <c r="F487" s="300" t="str">
        <f t="array" ref="F487">IF('GRR Data'!H470="","",'GRR Data'!H470)</f>
        <v/>
      </c>
      <c r="G487" s="300" t="str">
        <f t="array" ref="G487">IF('GRR Data'!K470="","",'GRR Data'!K470)</f>
        <v/>
      </c>
      <c r="H487" s="291" t="e">
        <v>#VALUE!</v>
      </c>
      <c r="I487" s="335" t="e">
        <v>#VALUE!</v>
      </c>
      <c r="J487" s="291" t="e">
        <v>#VALUE!</v>
      </c>
      <c r="K487" s="282" t="str">
        <v/>
      </c>
      <c r="L487" s="282" t="str">
        <v/>
      </c>
      <c r="M487" s="288" t="str" cm="1">
        <f t="array" ref="M487">IF($C487="","",_xlfn.XLOOKUP($C487&amp;M$21,#REF!&amp;#REF!,#REF!))</f>
        <v/>
      </c>
      <c r="N487" s="288" t="str" cm="1">
        <f t="array" ref="N487">IF($C487="","",_xlfn.XLOOKUP($C487&amp;N$21,#REF!&amp;#REF!,#REF!))</f>
        <v/>
      </c>
      <c r="O487" s="288" t="str" cm="1">
        <f t="array" ref="O487">IF($C487="","",_xlfn.XLOOKUP($C487&amp;O$21,#REF!&amp;#REF!,#REF!))</f>
        <v/>
      </c>
      <c r="P487" s="288" t="str" cm="1">
        <f t="array" ref="P487">IF($C487="","",_xlfn.XLOOKUP($C487&amp;P$21,#REF!&amp;#REF!,#REF!))</f>
        <v/>
      </c>
      <c r="Q487" s="288" t="str" cm="1">
        <f t="array" ref="Q487">IF($C487="","",_xlfn.XLOOKUP($C487&amp;Q$21,#REF!&amp;#REF!,#REF!))</f>
        <v/>
      </c>
      <c r="R487" s="288" t="str" cm="1">
        <f t="array" ref="R487">IF($C487="","",_xlfn.XLOOKUP($C487&amp;R$21,#REF!&amp;#REF!,#REF!))</f>
        <v/>
      </c>
      <c r="S487" s="288" t="str" cm="1">
        <f t="array" ref="S487">IF($C487="","",_xlfn.XLOOKUP($C487&amp;S$21,#REF!&amp;#REF!,#REF!))</f>
        <v/>
      </c>
      <c r="T487" s="288" t="str" cm="1">
        <f t="array" ref="T487">IF($C487="","",_xlfn.XLOOKUP($C487&amp;T$21,#REF!&amp;#REF!,#REF!))</f>
        <v/>
      </c>
      <c r="U487" s="600"/>
      <c r="V487" s="601"/>
      <c r="W487" s="308"/>
      <c r="X487" s="320" t="e">
        <f t="shared" si="60"/>
        <v>#VALUE!</v>
      </c>
      <c r="Y487" s="320" t="e">
        <f t="shared" si="61"/>
        <v>#VALUE!</v>
      </c>
      <c r="Z487" s="320" t="e">
        <f t="shared" si="62"/>
        <v>#VALUE!</v>
      </c>
      <c r="AA487" s="320" t="e">
        <f t="shared" si="63"/>
        <v>#VALUE!</v>
      </c>
      <c r="AB487" s="320" t="e">
        <f t="shared" si="64"/>
        <v>#VALUE!</v>
      </c>
      <c r="AC487" s="320" t="e">
        <f t="shared" si="65"/>
        <v>#VALUE!</v>
      </c>
    </row>
    <row r="488" spans="2:29" s="30" customFormat="1" ht="30" customHeight="1">
      <c r="B488" s="345">
        <v>467</v>
      </c>
      <c r="C488" s="302" t="str">
        <f t="array" ref="C488">IF('GRR Data'!C471="","",'GRR Data'!C471)</f>
        <v/>
      </c>
      <c r="D488" s="302" t="str">
        <f t="array" ref="D488">IF('GRR Data'!D471="","",'GRR Data'!D471)</f>
        <v/>
      </c>
      <c r="E488" s="300" t="str">
        <f t="array" ref="E488">IF('GRR Data'!G471="","",'GRR Data'!G471)</f>
        <v/>
      </c>
      <c r="F488" s="300" t="str">
        <f t="array" ref="F488">IF('GRR Data'!H471="","",'GRR Data'!H471)</f>
        <v/>
      </c>
      <c r="G488" s="300" t="str">
        <f t="array" ref="G488">IF('GRR Data'!K471="","",'GRR Data'!K471)</f>
        <v/>
      </c>
      <c r="H488" s="291" t="e">
        <v>#VALUE!</v>
      </c>
      <c r="I488" s="335" t="e">
        <v>#VALUE!</v>
      </c>
      <c r="J488" s="291" t="e">
        <v>#VALUE!</v>
      </c>
      <c r="K488" s="282" t="str">
        <v/>
      </c>
      <c r="L488" s="282" t="str">
        <v/>
      </c>
      <c r="M488" s="288" t="str" cm="1">
        <f t="array" ref="M488">IF($C488="","",_xlfn.XLOOKUP($C488&amp;M$21,#REF!&amp;#REF!,#REF!))</f>
        <v/>
      </c>
      <c r="N488" s="288" t="str" cm="1">
        <f t="array" ref="N488">IF($C488="","",_xlfn.XLOOKUP($C488&amp;N$21,#REF!&amp;#REF!,#REF!))</f>
        <v/>
      </c>
      <c r="O488" s="288" t="str" cm="1">
        <f t="array" ref="O488">IF($C488="","",_xlfn.XLOOKUP($C488&amp;O$21,#REF!&amp;#REF!,#REF!))</f>
        <v/>
      </c>
      <c r="P488" s="288" t="str" cm="1">
        <f t="array" ref="P488">IF($C488="","",_xlfn.XLOOKUP($C488&amp;P$21,#REF!&amp;#REF!,#REF!))</f>
        <v/>
      </c>
      <c r="Q488" s="288" t="str" cm="1">
        <f t="array" ref="Q488">IF($C488="","",_xlfn.XLOOKUP($C488&amp;Q$21,#REF!&amp;#REF!,#REF!))</f>
        <v/>
      </c>
      <c r="R488" s="288" t="str" cm="1">
        <f t="array" ref="R488">IF($C488="","",_xlfn.XLOOKUP($C488&amp;R$21,#REF!&amp;#REF!,#REF!))</f>
        <v/>
      </c>
      <c r="S488" s="288" t="str" cm="1">
        <f t="array" ref="S488">IF($C488="","",_xlfn.XLOOKUP($C488&amp;S$21,#REF!&amp;#REF!,#REF!))</f>
        <v/>
      </c>
      <c r="T488" s="288" t="str" cm="1">
        <f t="array" ref="T488">IF($C488="","",_xlfn.XLOOKUP($C488&amp;T$21,#REF!&amp;#REF!,#REF!))</f>
        <v/>
      </c>
      <c r="U488" s="600"/>
      <c r="V488" s="601"/>
      <c r="W488" s="308"/>
      <c r="X488" s="320" t="e">
        <f t="shared" si="60"/>
        <v>#VALUE!</v>
      </c>
      <c r="Y488" s="320" t="e">
        <f t="shared" si="61"/>
        <v>#VALUE!</v>
      </c>
      <c r="Z488" s="320" t="e">
        <f t="shared" si="62"/>
        <v>#VALUE!</v>
      </c>
      <c r="AA488" s="320" t="e">
        <f t="shared" si="63"/>
        <v>#VALUE!</v>
      </c>
      <c r="AB488" s="320" t="e">
        <f t="shared" si="64"/>
        <v>#VALUE!</v>
      </c>
      <c r="AC488" s="320" t="e">
        <f t="shared" si="65"/>
        <v>#VALUE!</v>
      </c>
    </row>
    <row r="489" spans="2:29" s="30" customFormat="1" ht="30" customHeight="1">
      <c r="B489" s="345">
        <v>468</v>
      </c>
      <c r="C489" s="302" t="str">
        <f t="array" ref="C489">IF('GRR Data'!C472="","",'GRR Data'!C472)</f>
        <v/>
      </c>
      <c r="D489" s="302" t="str">
        <f t="array" ref="D489">IF('GRR Data'!D472="","",'GRR Data'!D472)</f>
        <v/>
      </c>
      <c r="E489" s="300" t="str">
        <f t="array" ref="E489">IF('GRR Data'!G472="","",'GRR Data'!G472)</f>
        <v/>
      </c>
      <c r="F489" s="300" t="str">
        <f t="array" ref="F489">IF('GRR Data'!H472="","",'GRR Data'!H472)</f>
        <v/>
      </c>
      <c r="G489" s="300" t="str">
        <f t="array" ref="G489">IF('GRR Data'!K472="","",'GRR Data'!K472)</f>
        <v/>
      </c>
      <c r="H489" s="291" t="e">
        <v>#VALUE!</v>
      </c>
      <c r="I489" s="335" t="e">
        <v>#VALUE!</v>
      </c>
      <c r="J489" s="291" t="e">
        <v>#VALUE!</v>
      </c>
      <c r="K489" s="282" t="str">
        <v/>
      </c>
      <c r="L489" s="282" t="str">
        <v/>
      </c>
      <c r="M489" s="288" t="str" cm="1">
        <f t="array" ref="M489">IF($C489="","",_xlfn.XLOOKUP($C489&amp;M$21,#REF!&amp;#REF!,#REF!))</f>
        <v/>
      </c>
      <c r="N489" s="288" t="str" cm="1">
        <f t="array" ref="N489">IF($C489="","",_xlfn.XLOOKUP($C489&amp;N$21,#REF!&amp;#REF!,#REF!))</f>
        <v/>
      </c>
      <c r="O489" s="288" t="str" cm="1">
        <f t="array" ref="O489">IF($C489="","",_xlfn.XLOOKUP($C489&amp;O$21,#REF!&amp;#REF!,#REF!))</f>
        <v/>
      </c>
      <c r="P489" s="288" t="str" cm="1">
        <f t="array" ref="P489">IF($C489="","",_xlfn.XLOOKUP($C489&amp;P$21,#REF!&amp;#REF!,#REF!))</f>
        <v/>
      </c>
      <c r="Q489" s="288" t="str" cm="1">
        <f t="array" ref="Q489">IF($C489="","",_xlfn.XLOOKUP($C489&amp;Q$21,#REF!&amp;#REF!,#REF!))</f>
        <v/>
      </c>
      <c r="R489" s="288" t="str" cm="1">
        <f t="array" ref="R489">IF($C489="","",_xlfn.XLOOKUP($C489&amp;R$21,#REF!&amp;#REF!,#REF!))</f>
        <v/>
      </c>
      <c r="S489" s="288" t="str" cm="1">
        <f t="array" ref="S489">IF($C489="","",_xlfn.XLOOKUP($C489&amp;S$21,#REF!&amp;#REF!,#REF!))</f>
        <v/>
      </c>
      <c r="T489" s="288" t="str" cm="1">
        <f t="array" ref="T489">IF($C489="","",_xlfn.XLOOKUP($C489&amp;T$21,#REF!&amp;#REF!,#REF!))</f>
        <v/>
      </c>
      <c r="U489" s="600"/>
      <c r="V489" s="601"/>
      <c r="W489" s="308"/>
      <c r="X489" s="320" t="e">
        <f t="shared" si="60"/>
        <v>#VALUE!</v>
      </c>
      <c r="Y489" s="320" t="e">
        <f t="shared" si="61"/>
        <v>#VALUE!</v>
      </c>
      <c r="Z489" s="320" t="e">
        <f t="shared" si="62"/>
        <v>#VALUE!</v>
      </c>
      <c r="AA489" s="320" t="e">
        <f t="shared" si="63"/>
        <v>#VALUE!</v>
      </c>
      <c r="AB489" s="320" t="e">
        <f t="shared" si="64"/>
        <v>#VALUE!</v>
      </c>
      <c r="AC489" s="320" t="e">
        <f t="shared" si="65"/>
        <v>#VALUE!</v>
      </c>
    </row>
    <row r="490" spans="2:29" s="30" customFormat="1" ht="30" customHeight="1">
      <c r="B490" s="345">
        <v>469</v>
      </c>
      <c r="C490" s="302" t="str">
        <f t="array" ref="C490">IF('GRR Data'!C473="","",'GRR Data'!C473)</f>
        <v/>
      </c>
      <c r="D490" s="302" t="str">
        <f t="array" ref="D490">IF('GRR Data'!D473="","",'GRR Data'!D473)</f>
        <v/>
      </c>
      <c r="E490" s="300" t="str">
        <f t="array" ref="E490">IF('GRR Data'!G473="","",'GRR Data'!G473)</f>
        <v/>
      </c>
      <c r="F490" s="300" t="str">
        <f t="array" ref="F490">IF('GRR Data'!H473="","",'GRR Data'!H473)</f>
        <v/>
      </c>
      <c r="G490" s="300" t="str">
        <f t="array" ref="G490">IF('GRR Data'!K473="","",'GRR Data'!K473)</f>
        <v/>
      </c>
      <c r="H490" s="291" t="e">
        <v>#VALUE!</v>
      </c>
      <c r="I490" s="335" t="e">
        <v>#VALUE!</v>
      </c>
      <c r="J490" s="291" t="e">
        <v>#VALUE!</v>
      </c>
      <c r="K490" s="282" t="str">
        <v/>
      </c>
      <c r="L490" s="282" t="str">
        <v/>
      </c>
      <c r="M490" s="288" t="str" cm="1">
        <f t="array" ref="M490">IF($C490="","",_xlfn.XLOOKUP($C490&amp;M$21,#REF!&amp;#REF!,#REF!))</f>
        <v/>
      </c>
      <c r="N490" s="288" t="str" cm="1">
        <f t="array" ref="N490">IF($C490="","",_xlfn.XLOOKUP($C490&amp;N$21,#REF!&amp;#REF!,#REF!))</f>
        <v/>
      </c>
      <c r="O490" s="288" t="str" cm="1">
        <f t="array" ref="O490">IF($C490="","",_xlfn.XLOOKUP($C490&amp;O$21,#REF!&amp;#REF!,#REF!))</f>
        <v/>
      </c>
      <c r="P490" s="288" t="str" cm="1">
        <f t="array" ref="P490">IF($C490="","",_xlfn.XLOOKUP($C490&amp;P$21,#REF!&amp;#REF!,#REF!))</f>
        <v/>
      </c>
      <c r="Q490" s="288" t="str" cm="1">
        <f t="array" ref="Q490">IF($C490="","",_xlfn.XLOOKUP($C490&amp;Q$21,#REF!&amp;#REF!,#REF!))</f>
        <v/>
      </c>
      <c r="R490" s="288" t="str" cm="1">
        <f t="array" ref="R490">IF($C490="","",_xlfn.XLOOKUP($C490&amp;R$21,#REF!&amp;#REF!,#REF!))</f>
        <v/>
      </c>
      <c r="S490" s="288" t="str" cm="1">
        <f t="array" ref="S490">IF($C490="","",_xlfn.XLOOKUP($C490&amp;S$21,#REF!&amp;#REF!,#REF!))</f>
        <v/>
      </c>
      <c r="T490" s="288" t="str" cm="1">
        <f t="array" ref="T490">IF($C490="","",_xlfn.XLOOKUP($C490&amp;T$21,#REF!&amp;#REF!,#REF!))</f>
        <v/>
      </c>
      <c r="U490" s="600"/>
      <c r="V490" s="601"/>
      <c r="W490" s="308"/>
      <c r="X490" s="320" t="e">
        <f t="shared" si="60"/>
        <v>#VALUE!</v>
      </c>
      <c r="Y490" s="320" t="e">
        <f t="shared" si="61"/>
        <v>#VALUE!</v>
      </c>
      <c r="Z490" s="320" t="e">
        <f t="shared" si="62"/>
        <v>#VALUE!</v>
      </c>
      <c r="AA490" s="320" t="e">
        <f t="shared" si="63"/>
        <v>#VALUE!</v>
      </c>
      <c r="AB490" s="320" t="e">
        <f t="shared" si="64"/>
        <v>#VALUE!</v>
      </c>
      <c r="AC490" s="320" t="e">
        <f t="shared" si="65"/>
        <v>#VALUE!</v>
      </c>
    </row>
    <row r="491" spans="2:29" s="30" customFormat="1" ht="30" customHeight="1">
      <c r="B491" s="345">
        <v>470</v>
      </c>
      <c r="C491" s="302" t="str">
        <f t="array" ref="C491">IF('GRR Data'!C474="","",'GRR Data'!C474)</f>
        <v/>
      </c>
      <c r="D491" s="302" t="str">
        <f t="array" ref="D491">IF('GRR Data'!D474="","",'GRR Data'!D474)</f>
        <v/>
      </c>
      <c r="E491" s="300" t="str">
        <f t="array" ref="E491">IF('GRR Data'!G474="","",'GRR Data'!G474)</f>
        <v/>
      </c>
      <c r="F491" s="300" t="str">
        <f t="array" ref="F491">IF('GRR Data'!H474="","",'GRR Data'!H474)</f>
        <v/>
      </c>
      <c r="G491" s="300" t="str">
        <f t="array" ref="G491">IF('GRR Data'!K474="","",'GRR Data'!K474)</f>
        <v/>
      </c>
      <c r="H491" s="291" t="e">
        <v>#VALUE!</v>
      </c>
      <c r="I491" s="335" t="e">
        <v>#VALUE!</v>
      </c>
      <c r="J491" s="291" t="e">
        <v>#VALUE!</v>
      </c>
      <c r="K491" s="282" t="str">
        <v/>
      </c>
      <c r="L491" s="282" t="str">
        <v/>
      </c>
      <c r="M491" s="288" t="str" cm="1">
        <f t="array" ref="M491">IF($C491="","",_xlfn.XLOOKUP($C491&amp;M$21,#REF!&amp;#REF!,#REF!))</f>
        <v/>
      </c>
      <c r="N491" s="288" t="str" cm="1">
        <f t="array" ref="N491">IF($C491="","",_xlfn.XLOOKUP($C491&amp;N$21,#REF!&amp;#REF!,#REF!))</f>
        <v/>
      </c>
      <c r="O491" s="288" t="str" cm="1">
        <f t="array" ref="O491">IF($C491="","",_xlfn.XLOOKUP($C491&amp;O$21,#REF!&amp;#REF!,#REF!))</f>
        <v/>
      </c>
      <c r="P491" s="288" t="str" cm="1">
        <f t="array" ref="P491">IF($C491="","",_xlfn.XLOOKUP($C491&amp;P$21,#REF!&amp;#REF!,#REF!))</f>
        <v/>
      </c>
      <c r="Q491" s="288" t="str" cm="1">
        <f t="array" ref="Q491">IF($C491="","",_xlfn.XLOOKUP($C491&amp;Q$21,#REF!&amp;#REF!,#REF!))</f>
        <v/>
      </c>
      <c r="R491" s="288" t="str" cm="1">
        <f t="array" ref="R491">IF($C491="","",_xlfn.XLOOKUP($C491&amp;R$21,#REF!&amp;#REF!,#REF!))</f>
        <v/>
      </c>
      <c r="S491" s="288" t="str" cm="1">
        <f t="array" ref="S491">IF($C491="","",_xlfn.XLOOKUP($C491&amp;S$21,#REF!&amp;#REF!,#REF!))</f>
        <v/>
      </c>
      <c r="T491" s="288" t="str" cm="1">
        <f t="array" ref="T491">IF($C491="","",_xlfn.XLOOKUP($C491&amp;T$21,#REF!&amp;#REF!,#REF!))</f>
        <v/>
      </c>
      <c r="U491" s="600"/>
      <c r="V491" s="601"/>
      <c r="W491" s="308"/>
      <c r="X491" s="320" t="e">
        <f t="shared" si="60"/>
        <v>#VALUE!</v>
      </c>
      <c r="Y491" s="320" t="e">
        <f t="shared" si="61"/>
        <v>#VALUE!</v>
      </c>
      <c r="Z491" s="320" t="e">
        <f t="shared" si="62"/>
        <v>#VALUE!</v>
      </c>
      <c r="AA491" s="320" t="e">
        <f t="shared" si="63"/>
        <v>#VALUE!</v>
      </c>
      <c r="AB491" s="320" t="e">
        <f t="shared" si="64"/>
        <v>#VALUE!</v>
      </c>
      <c r="AC491" s="320" t="e">
        <f t="shared" si="65"/>
        <v>#VALUE!</v>
      </c>
    </row>
    <row r="492" spans="2:29" s="30" customFormat="1" ht="30" customHeight="1">
      <c r="B492" s="345">
        <v>471</v>
      </c>
      <c r="C492" s="302" t="str">
        <f t="array" ref="C492">IF('GRR Data'!C475="","",'GRR Data'!C475)</f>
        <v/>
      </c>
      <c r="D492" s="302" t="str">
        <f t="array" ref="D492">IF('GRR Data'!D475="","",'GRR Data'!D475)</f>
        <v/>
      </c>
      <c r="E492" s="300" t="str">
        <f t="array" ref="E492">IF('GRR Data'!G475="","",'GRR Data'!G475)</f>
        <v/>
      </c>
      <c r="F492" s="300" t="str">
        <f t="array" ref="F492">IF('GRR Data'!H475="","",'GRR Data'!H475)</f>
        <v/>
      </c>
      <c r="G492" s="300" t="str">
        <f t="array" ref="G492">IF('GRR Data'!K475="","",'GRR Data'!K475)</f>
        <v/>
      </c>
      <c r="H492" s="291" t="e">
        <v>#VALUE!</v>
      </c>
      <c r="I492" s="335" t="e">
        <v>#VALUE!</v>
      </c>
      <c r="J492" s="291" t="e">
        <v>#VALUE!</v>
      </c>
      <c r="K492" s="282" t="str">
        <v/>
      </c>
      <c r="L492" s="282" t="str">
        <v/>
      </c>
      <c r="M492" s="288" t="str" cm="1">
        <f t="array" ref="M492">IF($C492="","",_xlfn.XLOOKUP($C492&amp;M$21,#REF!&amp;#REF!,#REF!))</f>
        <v/>
      </c>
      <c r="N492" s="288" t="str" cm="1">
        <f t="array" ref="N492">IF($C492="","",_xlfn.XLOOKUP($C492&amp;N$21,#REF!&amp;#REF!,#REF!))</f>
        <v/>
      </c>
      <c r="O492" s="288" t="str" cm="1">
        <f t="array" ref="O492">IF($C492="","",_xlfn.XLOOKUP($C492&amp;O$21,#REF!&amp;#REF!,#REF!))</f>
        <v/>
      </c>
      <c r="P492" s="288" t="str" cm="1">
        <f t="array" ref="P492">IF($C492="","",_xlfn.XLOOKUP($C492&amp;P$21,#REF!&amp;#REF!,#REF!))</f>
        <v/>
      </c>
      <c r="Q492" s="288" t="str" cm="1">
        <f t="array" ref="Q492">IF($C492="","",_xlfn.XLOOKUP($C492&amp;Q$21,#REF!&amp;#REF!,#REF!))</f>
        <v/>
      </c>
      <c r="R492" s="288" t="str" cm="1">
        <f t="array" ref="R492">IF($C492="","",_xlfn.XLOOKUP($C492&amp;R$21,#REF!&amp;#REF!,#REF!))</f>
        <v/>
      </c>
      <c r="S492" s="288" t="str" cm="1">
        <f t="array" ref="S492">IF($C492="","",_xlfn.XLOOKUP($C492&amp;S$21,#REF!&amp;#REF!,#REF!))</f>
        <v/>
      </c>
      <c r="T492" s="288" t="str" cm="1">
        <f t="array" ref="T492">IF($C492="","",_xlfn.XLOOKUP($C492&amp;T$21,#REF!&amp;#REF!,#REF!))</f>
        <v/>
      </c>
      <c r="U492" s="600"/>
      <c r="V492" s="601"/>
      <c r="W492" s="308"/>
      <c r="X492" s="320" t="e">
        <f t="shared" si="60"/>
        <v>#VALUE!</v>
      </c>
      <c r="Y492" s="320" t="e">
        <f t="shared" si="61"/>
        <v>#VALUE!</v>
      </c>
      <c r="Z492" s="320" t="e">
        <f t="shared" si="62"/>
        <v>#VALUE!</v>
      </c>
      <c r="AA492" s="320" t="e">
        <f t="shared" si="63"/>
        <v>#VALUE!</v>
      </c>
      <c r="AB492" s="320" t="e">
        <f t="shared" si="64"/>
        <v>#VALUE!</v>
      </c>
      <c r="AC492" s="320" t="e">
        <f t="shared" si="65"/>
        <v>#VALUE!</v>
      </c>
    </row>
    <row r="493" spans="2:29" s="30" customFormat="1" ht="30" customHeight="1">
      <c r="B493" s="345">
        <v>472</v>
      </c>
      <c r="C493" s="302" t="str">
        <f t="array" ref="C493">IF('GRR Data'!C476="","",'GRR Data'!C476)</f>
        <v/>
      </c>
      <c r="D493" s="302" t="str">
        <f t="array" ref="D493">IF('GRR Data'!D476="","",'GRR Data'!D476)</f>
        <v/>
      </c>
      <c r="E493" s="300" t="str">
        <f t="array" ref="E493">IF('GRR Data'!G476="","",'GRR Data'!G476)</f>
        <v/>
      </c>
      <c r="F493" s="300" t="str">
        <f t="array" ref="F493">IF('GRR Data'!H476="","",'GRR Data'!H476)</f>
        <v/>
      </c>
      <c r="G493" s="300" t="str">
        <f t="array" ref="G493">IF('GRR Data'!K476="","",'GRR Data'!K476)</f>
        <v/>
      </c>
      <c r="H493" s="291" t="e">
        <v>#VALUE!</v>
      </c>
      <c r="I493" s="335" t="e">
        <v>#VALUE!</v>
      </c>
      <c r="J493" s="291" t="e">
        <v>#VALUE!</v>
      </c>
      <c r="K493" s="282" t="str">
        <v/>
      </c>
      <c r="L493" s="282" t="str">
        <v/>
      </c>
      <c r="M493" s="288" t="str" cm="1">
        <f t="array" ref="M493">IF($C493="","",_xlfn.XLOOKUP($C493&amp;M$21,#REF!&amp;#REF!,#REF!))</f>
        <v/>
      </c>
      <c r="N493" s="288" t="str" cm="1">
        <f t="array" ref="N493">IF($C493="","",_xlfn.XLOOKUP($C493&amp;N$21,#REF!&amp;#REF!,#REF!))</f>
        <v/>
      </c>
      <c r="O493" s="288" t="str" cm="1">
        <f t="array" ref="O493">IF($C493="","",_xlfn.XLOOKUP($C493&amp;O$21,#REF!&amp;#REF!,#REF!))</f>
        <v/>
      </c>
      <c r="P493" s="288" t="str" cm="1">
        <f t="array" ref="P493">IF($C493="","",_xlfn.XLOOKUP($C493&amp;P$21,#REF!&amp;#REF!,#REF!))</f>
        <v/>
      </c>
      <c r="Q493" s="288" t="str" cm="1">
        <f t="array" ref="Q493">IF($C493="","",_xlfn.XLOOKUP($C493&amp;Q$21,#REF!&amp;#REF!,#REF!))</f>
        <v/>
      </c>
      <c r="R493" s="288" t="str" cm="1">
        <f t="array" ref="R493">IF($C493="","",_xlfn.XLOOKUP($C493&amp;R$21,#REF!&amp;#REF!,#REF!))</f>
        <v/>
      </c>
      <c r="S493" s="288" t="str" cm="1">
        <f t="array" ref="S493">IF($C493="","",_xlfn.XLOOKUP($C493&amp;S$21,#REF!&amp;#REF!,#REF!))</f>
        <v/>
      </c>
      <c r="T493" s="288" t="str" cm="1">
        <f t="array" ref="T493">IF($C493="","",_xlfn.XLOOKUP($C493&amp;T$21,#REF!&amp;#REF!,#REF!))</f>
        <v/>
      </c>
      <c r="U493" s="600"/>
      <c r="V493" s="601"/>
      <c r="W493" s="308"/>
      <c r="X493" s="320" t="e">
        <f t="shared" si="60"/>
        <v>#VALUE!</v>
      </c>
      <c r="Y493" s="320" t="e">
        <f t="shared" si="61"/>
        <v>#VALUE!</v>
      </c>
      <c r="Z493" s="320" t="e">
        <f t="shared" si="62"/>
        <v>#VALUE!</v>
      </c>
      <c r="AA493" s="320" t="e">
        <f t="shared" si="63"/>
        <v>#VALUE!</v>
      </c>
      <c r="AB493" s="320" t="e">
        <f t="shared" si="64"/>
        <v>#VALUE!</v>
      </c>
      <c r="AC493" s="320" t="e">
        <f t="shared" si="65"/>
        <v>#VALUE!</v>
      </c>
    </row>
    <row r="494" spans="2:29" s="30" customFormat="1" ht="30" customHeight="1">
      <c r="B494" s="345">
        <v>473</v>
      </c>
      <c r="C494" s="302" t="str">
        <f t="array" ref="C494">IF('GRR Data'!C477="","",'GRR Data'!C477)</f>
        <v/>
      </c>
      <c r="D494" s="302" t="str">
        <f t="array" ref="D494">IF('GRR Data'!D477="","",'GRR Data'!D477)</f>
        <v/>
      </c>
      <c r="E494" s="300" t="str">
        <f t="array" ref="E494">IF('GRR Data'!G477="","",'GRR Data'!G477)</f>
        <v/>
      </c>
      <c r="F494" s="300" t="str">
        <f t="array" ref="F494">IF('GRR Data'!H477="","",'GRR Data'!H477)</f>
        <v/>
      </c>
      <c r="G494" s="300" t="str">
        <f t="array" ref="G494">IF('GRR Data'!K477="","",'GRR Data'!K477)</f>
        <v/>
      </c>
      <c r="H494" s="291" t="e">
        <v>#VALUE!</v>
      </c>
      <c r="I494" s="335" t="e">
        <v>#VALUE!</v>
      </c>
      <c r="J494" s="291" t="e">
        <v>#VALUE!</v>
      </c>
      <c r="K494" s="282" t="str">
        <v/>
      </c>
      <c r="L494" s="282" t="str">
        <v/>
      </c>
      <c r="M494" s="288" t="str" cm="1">
        <f t="array" ref="M494">IF($C494="","",_xlfn.XLOOKUP($C494&amp;M$21,#REF!&amp;#REF!,#REF!))</f>
        <v/>
      </c>
      <c r="N494" s="288" t="str" cm="1">
        <f t="array" ref="N494">IF($C494="","",_xlfn.XLOOKUP($C494&amp;N$21,#REF!&amp;#REF!,#REF!))</f>
        <v/>
      </c>
      <c r="O494" s="288" t="str" cm="1">
        <f t="array" ref="O494">IF($C494="","",_xlfn.XLOOKUP($C494&amp;O$21,#REF!&amp;#REF!,#REF!))</f>
        <v/>
      </c>
      <c r="P494" s="288" t="str" cm="1">
        <f t="array" ref="P494">IF($C494="","",_xlfn.XLOOKUP($C494&amp;P$21,#REF!&amp;#REF!,#REF!))</f>
        <v/>
      </c>
      <c r="Q494" s="288" t="str" cm="1">
        <f t="array" ref="Q494">IF($C494="","",_xlfn.XLOOKUP($C494&amp;Q$21,#REF!&amp;#REF!,#REF!))</f>
        <v/>
      </c>
      <c r="R494" s="288" t="str" cm="1">
        <f t="array" ref="R494">IF($C494="","",_xlfn.XLOOKUP($C494&amp;R$21,#REF!&amp;#REF!,#REF!))</f>
        <v/>
      </c>
      <c r="S494" s="288" t="str" cm="1">
        <f t="array" ref="S494">IF($C494="","",_xlfn.XLOOKUP($C494&amp;S$21,#REF!&amp;#REF!,#REF!))</f>
        <v/>
      </c>
      <c r="T494" s="288" t="str" cm="1">
        <f t="array" ref="T494">IF($C494="","",_xlfn.XLOOKUP($C494&amp;T$21,#REF!&amp;#REF!,#REF!))</f>
        <v/>
      </c>
      <c r="U494" s="600"/>
      <c r="V494" s="601"/>
      <c r="W494" s="308"/>
      <c r="X494" s="320" t="e">
        <f t="shared" si="60"/>
        <v>#VALUE!</v>
      </c>
      <c r="Y494" s="320" t="e">
        <f t="shared" si="61"/>
        <v>#VALUE!</v>
      </c>
      <c r="Z494" s="320" t="e">
        <f t="shared" si="62"/>
        <v>#VALUE!</v>
      </c>
      <c r="AA494" s="320" t="e">
        <f t="shared" si="63"/>
        <v>#VALUE!</v>
      </c>
      <c r="AB494" s="320" t="e">
        <f t="shared" si="64"/>
        <v>#VALUE!</v>
      </c>
      <c r="AC494" s="320" t="e">
        <f t="shared" si="65"/>
        <v>#VALUE!</v>
      </c>
    </row>
    <row r="495" spans="2:29" s="30" customFormat="1" ht="30" customHeight="1">
      <c r="B495" s="345">
        <v>474</v>
      </c>
      <c r="C495" s="302" t="str">
        <f t="array" ref="C495">IF('GRR Data'!C478="","",'GRR Data'!C478)</f>
        <v/>
      </c>
      <c r="D495" s="302" t="str">
        <f t="array" ref="D495">IF('GRR Data'!D478="","",'GRR Data'!D478)</f>
        <v/>
      </c>
      <c r="E495" s="300" t="str">
        <f t="array" ref="E495">IF('GRR Data'!G478="","",'GRR Data'!G478)</f>
        <v/>
      </c>
      <c r="F495" s="300" t="str">
        <f t="array" ref="F495">IF('GRR Data'!H478="","",'GRR Data'!H478)</f>
        <v/>
      </c>
      <c r="G495" s="300" t="str">
        <f t="array" ref="G495">IF('GRR Data'!K478="","",'GRR Data'!K478)</f>
        <v/>
      </c>
      <c r="H495" s="291" t="e">
        <v>#VALUE!</v>
      </c>
      <c r="I495" s="335" t="e">
        <v>#VALUE!</v>
      </c>
      <c r="J495" s="291" t="e">
        <v>#VALUE!</v>
      </c>
      <c r="K495" s="282" t="str">
        <v/>
      </c>
      <c r="L495" s="282" t="str">
        <v/>
      </c>
      <c r="M495" s="288" t="str" cm="1">
        <f t="array" ref="M495">IF($C495="","",_xlfn.XLOOKUP($C495&amp;M$21,#REF!&amp;#REF!,#REF!))</f>
        <v/>
      </c>
      <c r="N495" s="288" t="str" cm="1">
        <f t="array" ref="N495">IF($C495="","",_xlfn.XLOOKUP($C495&amp;N$21,#REF!&amp;#REF!,#REF!))</f>
        <v/>
      </c>
      <c r="O495" s="288" t="str" cm="1">
        <f t="array" ref="O495">IF($C495="","",_xlfn.XLOOKUP($C495&amp;O$21,#REF!&amp;#REF!,#REF!))</f>
        <v/>
      </c>
      <c r="P495" s="288" t="str" cm="1">
        <f t="array" ref="P495">IF($C495="","",_xlfn.XLOOKUP($C495&amp;P$21,#REF!&amp;#REF!,#REF!))</f>
        <v/>
      </c>
      <c r="Q495" s="288" t="str" cm="1">
        <f t="array" ref="Q495">IF($C495="","",_xlfn.XLOOKUP($C495&amp;Q$21,#REF!&amp;#REF!,#REF!))</f>
        <v/>
      </c>
      <c r="R495" s="288" t="str" cm="1">
        <f t="array" ref="R495">IF($C495="","",_xlfn.XLOOKUP($C495&amp;R$21,#REF!&amp;#REF!,#REF!))</f>
        <v/>
      </c>
      <c r="S495" s="288" t="str" cm="1">
        <f t="array" ref="S495">IF($C495="","",_xlfn.XLOOKUP($C495&amp;S$21,#REF!&amp;#REF!,#REF!))</f>
        <v/>
      </c>
      <c r="T495" s="288" t="str" cm="1">
        <f t="array" ref="T495">IF($C495="","",_xlfn.XLOOKUP($C495&amp;T$21,#REF!&amp;#REF!,#REF!))</f>
        <v/>
      </c>
      <c r="U495" s="600"/>
      <c r="V495" s="601"/>
      <c r="W495" s="308"/>
      <c r="X495" s="320" t="e">
        <f t="shared" si="60"/>
        <v>#VALUE!</v>
      </c>
      <c r="Y495" s="320" t="e">
        <f t="shared" si="61"/>
        <v>#VALUE!</v>
      </c>
      <c r="Z495" s="320" t="e">
        <f t="shared" si="62"/>
        <v>#VALUE!</v>
      </c>
      <c r="AA495" s="320" t="e">
        <f t="shared" si="63"/>
        <v>#VALUE!</v>
      </c>
      <c r="AB495" s="320" t="e">
        <f t="shared" si="64"/>
        <v>#VALUE!</v>
      </c>
      <c r="AC495" s="320" t="e">
        <f t="shared" si="65"/>
        <v>#VALUE!</v>
      </c>
    </row>
    <row r="496" spans="2:29" s="30" customFormat="1" ht="30" customHeight="1">
      <c r="B496" s="345">
        <v>475</v>
      </c>
      <c r="C496" s="302" t="str">
        <f t="array" ref="C496">IF('GRR Data'!C479="","",'GRR Data'!C479)</f>
        <v/>
      </c>
      <c r="D496" s="302" t="str">
        <f t="array" ref="D496">IF('GRR Data'!D479="","",'GRR Data'!D479)</f>
        <v/>
      </c>
      <c r="E496" s="300" t="str">
        <f t="array" ref="E496">IF('GRR Data'!G479="","",'GRR Data'!G479)</f>
        <v/>
      </c>
      <c r="F496" s="300" t="str">
        <f t="array" ref="F496">IF('GRR Data'!H479="","",'GRR Data'!H479)</f>
        <v/>
      </c>
      <c r="G496" s="300" t="str">
        <f t="array" ref="G496">IF('GRR Data'!K479="","",'GRR Data'!K479)</f>
        <v/>
      </c>
      <c r="H496" s="291" t="e">
        <v>#VALUE!</v>
      </c>
      <c r="I496" s="335" t="e">
        <v>#VALUE!</v>
      </c>
      <c r="J496" s="291" t="e">
        <v>#VALUE!</v>
      </c>
      <c r="K496" s="282" t="str">
        <v/>
      </c>
      <c r="L496" s="282" t="str">
        <v/>
      </c>
      <c r="M496" s="288" t="str" cm="1">
        <f t="array" ref="M496">IF($C496="","",_xlfn.XLOOKUP($C496&amp;M$21,#REF!&amp;#REF!,#REF!))</f>
        <v/>
      </c>
      <c r="N496" s="288" t="str" cm="1">
        <f t="array" ref="N496">IF($C496="","",_xlfn.XLOOKUP($C496&amp;N$21,#REF!&amp;#REF!,#REF!))</f>
        <v/>
      </c>
      <c r="O496" s="288" t="str" cm="1">
        <f t="array" ref="O496">IF($C496="","",_xlfn.XLOOKUP($C496&amp;O$21,#REF!&amp;#REF!,#REF!))</f>
        <v/>
      </c>
      <c r="P496" s="288" t="str" cm="1">
        <f t="array" ref="P496">IF($C496="","",_xlfn.XLOOKUP($C496&amp;P$21,#REF!&amp;#REF!,#REF!))</f>
        <v/>
      </c>
      <c r="Q496" s="288" t="str" cm="1">
        <f t="array" ref="Q496">IF($C496="","",_xlfn.XLOOKUP($C496&amp;Q$21,#REF!&amp;#REF!,#REF!))</f>
        <v/>
      </c>
      <c r="R496" s="288" t="str" cm="1">
        <f t="array" ref="R496">IF($C496="","",_xlfn.XLOOKUP($C496&amp;R$21,#REF!&amp;#REF!,#REF!))</f>
        <v/>
      </c>
      <c r="S496" s="288" t="str" cm="1">
        <f t="array" ref="S496">IF($C496="","",_xlfn.XLOOKUP($C496&amp;S$21,#REF!&amp;#REF!,#REF!))</f>
        <v/>
      </c>
      <c r="T496" s="288" t="str" cm="1">
        <f t="array" ref="T496">IF($C496="","",_xlfn.XLOOKUP($C496&amp;T$21,#REF!&amp;#REF!,#REF!))</f>
        <v/>
      </c>
      <c r="U496" s="600"/>
      <c r="V496" s="601"/>
      <c r="W496" s="308"/>
      <c r="X496" s="320" t="e">
        <f t="shared" si="60"/>
        <v>#VALUE!</v>
      </c>
      <c r="Y496" s="320" t="e">
        <f t="shared" si="61"/>
        <v>#VALUE!</v>
      </c>
      <c r="Z496" s="320" t="e">
        <f t="shared" si="62"/>
        <v>#VALUE!</v>
      </c>
      <c r="AA496" s="320" t="e">
        <f t="shared" si="63"/>
        <v>#VALUE!</v>
      </c>
      <c r="AB496" s="320" t="e">
        <f t="shared" si="64"/>
        <v>#VALUE!</v>
      </c>
      <c r="AC496" s="320" t="e">
        <f t="shared" si="65"/>
        <v>#VALUE!</v>
      </c>
    </row>
    <row r="497" spans="2:29" s="30" customFormat="1" ht="30" customHeight="1">
      <c r="B497" s="345">
        <v>476</v>
      </c>
      <c r="C497" s="302" t="str">
        <f t="array" ref="C497">IF('GRR Data'!C480="","",'GRR Data'!C480)</f>
        <v/>
      </c>
      <c r="D497" s="302" t="str">
        <f t="array" ref="D497">IF('GRR Data'!D480="","",'GRR Data'!D480)</f>
        <v/>
      </c>
      <c r="E497" s="300" t="str">
        <f t="array" ref="E497">IF('GRR Data'!G480="","",'GRR Data'!G480)</f>
        <v/>
      </c>
      <c r="F497" s="300" t="str">
        <f t="array" ref="F497">IF('GRR Data'!H480="","",'GRR Data'!H480)</f>
        <v/>
      </c>
      <c r="G497" s="300" t="str">
        <f t="array" ref="G497">IF('GRR Data'!K480="","",'GRR Data'!K480)</f>
        <v/>
      </c>
      <c r="H497" s="291" t="e">
        <v>#VALUE!</v>
      </c>
      <c r="I497" s="335" t="e">
        <v>#VALUE!</v>
      </c>
      <c r="J497" s="291" t="e">
        <v>#VALUE!</v>
      </c>
      <c r="K497" s="282" t="str">
        <v/>
      </c>
      <c r="L497" s="282" t="str">
        <v/>
      </c>
      <c r="M497" s="288" t="str" cm="1">
        <f t="array" ref="M497">IF($C497="","",_xlfn.XLOOKUP($C497&amp;M$21,#REF!&amp;#REF!,#REF!))</f>
        <v/>
      </c>
      <c r="N497" s="288" t="str" cm="1">
        <f t="array" ref="N497">IF($C497="","",_xlfn.XLOOKUP($C497&amp;N$21,#REF!&amp;#REF!,#REF!))</f>
        <v/>
      </c>
      <c r="O497" s="288" t="str" cm="1">
        <f t="array" ref="O497">IF($C497="","",_xlfn.XLOOKUP($C497&amp;O$21,#REF!&amp;#REF!,#REF!))</f>
        <v/>
      </c>
      <c r="P497" s="288" t="str" cm="1">
        <f t="array" ref="P497">IF($C497="","",_xlfn.XLOOKUP($C497&amp;P$21,#REF!&amp;#REF!,#REF!))</f>
        <v/>
      </c>
      <c r="Q497" s="288" t="str" cm="1">
        <f t="array" ref="Q497">IF($C497="","",_xlfn.XLOOKUP($C497&amp;Q$21,#REF!&amp;#REF!,#REF!))</f>
        <v/>
      </c>
      <c r="R497" s="288" t="str" cm="1">
        <f t="array" ref="R497">IF($C497="","",_xlfn.XLOOKUP($C497&amp;R$21,#REF!&amp;#REF!,#REF!))</f>
        <v/>
      </c>
      <c r="S497" s="288" t="str" cm="1">
        <f t="array" ref="S497">IF($C497="","",_xlfn.XLOOKUP($C497&amp;S$21,#REF!&amp;#REF!,#REF!))</f>
        <v/>
      </c>
      <c r="T497" s="288" t="str" cm="1">
        <f t="array" ref="T497">IF($C497="","",_xlfn.XLOOKUP($C497&amp;T$21,#REF!&amp;#REF!,#REF!))</f>
        <v/>
      </c>
      <c r="U497" s="600"/>
      <c r="V497" s="601"/>
      <c r="W497" s="308"/>
      <c r="X497" s="320" t="e">
        <f t="shared" si="60"/>
        <v>#VALUE!</v>
      </c>
      <c r="Y497" s="320" t="e">
        <f t="shared" si="61"/>
        <v>#VALUE!</v>
      </c>
      <c r="Z497" s="320" t="e">
        <f t="shared" si="62"/>
        <v>#VALUE!</v>
      </c>
      <c r="AA497" s="320" t="e">
        <f t="shared" si="63"/>
        <v>#VALUE!</v>
      </c>
      <c r="AB497" s="320" t="e">
        <f t="shared" si="64"/>
        <v>#VALUE!</v>
      </c>
      <c r="AC497" s="320" t="e">
        <f t="shared" si="65"/>
        <v>#VALUE!</v>
      </c>
    </row>
    <row r="498" spans="2:29" s="30" customFormat="1" ht="30" customHeight="1">
      <c r="B498" s="345">
        <v>477</v>
      </c>
      <c r="C498" s="302" t="str">
        <f t="array" ref="C498">IF('GRR Data'!C481="","",'GRR Data'!C481)</f>
        <v/>
      </c>
      <c r="D498" s="302" t="str">
        <f t="array" ref="D498">IF('GRR Data'!D481="","",'GRR Data'!D481)</f>
        <v/>
      </c>
      <c r="E498" s="300" t="str">
        <f t="array" ref="E498">IF('GRR Data'!G481="","",'GRR Data'!G481)</f>
        <v/>
      </c>
      <c r="F498" s="300" t="str">
        <f t="array" ref="F498">IF('GRR Data'!H481="","",'GRR Data'!H481)</f>
        <v/>
      </c>
      <c r="G498" s="300" t="str">
        <f t="array" ref="G498">IF('GRR Data'!K481="","",'GRR Data'!K481)</f>
        <v/>
      </c>
      <c r="H498" s="291" t="e">
        <v>#VALUE!</v>
      </c>
      <c r="I498" s="335" t="e">
        <v>#VALUE!</v>
      </c>
      <c r="J498" s="291" t="e">
        <v>#VALUE!</v>
      </c>
      <c r="K498" s="282" t="str">
        <v/>
      </c>
      <c r="L498" s="282" t="str">
        <v/>
      </c>
      <c r="M498" s="288" t="str" cm="1">
        <f t="array" ref="M498">IF($C498="","",_xlfn.XLOOKUP($C498&amp;M$21,#REF!&amp;#REF!,#REF!))</f>
        <v/>
      </c>
      <c r="N498" s="288" t="str" cm="1">
        <f t="array" ref="N498">IF($C498="","",_xlfn.XLOOKUP($C498&amp;N$21,#REF!&amp;#REF!,#REF!))</f>
        <v/>
      </c>
      <c r="O498" s="288" t="str" cm="1">
        <f t="array" ref="O498">IF($C498="","",_xlfn.XLOOKUP($C498&amp;O$21,#REF!&amp;#REF!,#REF!))</f>
        <v/>
      </c>
      <c r="P498" s="288" t="str" cm="1">
        <f t="array" ref="P498">IF($C498="","",_xlfn.XLOOKUP($C498&amp;P$21,#REF!&amp;#REF!,#REF!))</f>
        <v/>
      </c>
      <c r="Q498" s="288" t="str" cm="1">
        <f t="array" ref="Q498">IF($C498="","",_xlfn.XLOOKUP($C498&amp;Q$21,#REF!&amp;#REF!,#REF!))</f>
        <v/>
      </c>
      <c r="R498" s="288" t="str" cm="1">
        <f t="array" ref="R498">IF($C498="","",_xlfn.XLOOKUP($C498&amp;R$21,#REF!&amp;#REF!,#REF!))</f>
        <v/>
      </c>
      <c r="S498" s="288" t="str" cm="1">
        <f t="array" ref="S498">IF($C498="","",_xlfn.XLOOKUP($C498&amp;S$21,#REF!&amp;#REF!,#REF!))</f>
        <v/>
      </c>
      <c r="T498" s="288" t="str" cm="1">
        <f t="array" ref="T498">IF($C498="","",_xlfn.XLOOKUP($C498&amp;T$21,#REF!&amp;#REF!,#REF!))</f>
        <v/>
      </c>
      <c r="U498" s="600"/>
      <c r="V498" s="601"/>
      <c r="W498" s="308"/>
      <c r="X498" s="320" t="e">
        <f t="shared" si="60"/>
        <v>#VALUE!</v>
      </c>
      <c r="Y498" s="320" t="e">
        <f t="shared" si="61"/>
        <v>#VALUE!</v>
      </c>
      <c r="Z498" s="320" t="e">
        <f t="shared" si="62"/>
        <v>#VALUE!</v>
      </c>
      <c r="AA498" s="320" t="e">
        <f t="shared" si="63"/>
        <v>#VALUE!</v>
      </c>
      <c r="AB498" s="320" t="e">
        <f t="shared" si="64"/>
        <v>#VALUE!</v>
      </c>
      <c r="AC498" s="320" t="e">
        <f t="shared" si="65"/>
        <v>#VALUE!</v>
      </c>
    </row>
    <row r="499" spans="2:29" s="30" customFormat="1" ht="30" customHeight="1">
      <c r="B499" s="345">
        <v>478</v>
      </c>
      <c r="C499" s="302" t="str">
        <f t="array" ref="C499">IF('GRR Data'!C482="","",'GRR Data'!C482)</f>
        <v/>
      </c>
      <c r="D499" s="302" t="str">
        <f t="array" ref="D499">IF('GRR Data'!D482="","",'GRR Data'!D482)</f>
        <v/>
      </c>
      <c r="E499" s="300" t="str">
        <f t="array" ref="E499">IF('GRR Data'!G482="","",'GRR Data'!G482)</f>
        <v/>
      </c>
      <c r="F499" s="300" t="str">
        <f t="array" ref="F499">IF('GRR Data'!H482="","",'GRR Data'!H482)</f>
        <v/>
      </c>
      <c r="G499" s="300" t="str">
        <f t="array" ref="G499">IF('GRR Data'!K482="","",'GRR Data'!K482)</f>
        <v/>
      </c>
      <c r="H499" s="291" t="e">
        <v>#VALUE!</v>
      </c>
      <c r="I499" s="335" t="e">
        <v>#VALUE!</v>
      </c>
      <c r="J499" s="291" t="e">
        <v>#VALUE!</v>
      </c>
      <c r="K499" s="282" t="str">
        <v/>
      </c>
      <c r="L499" s="282" t="str">
        <v/>
      </c>
      <c r="M499" s="288" t="str" cm="1">
        <f t="array" ref="M499">IF($C499="","",_xlfn.XLOOKUP($C499&amp;M$21,#REF!&amp;#REF!,#REF!))</f>
        <v/>
      </c>
      <c r="N499" s="288" t="str" cm="1">
        <f t="array" ref="N499">IF($C499="","",_xlfn.XLOOKUP($C499&amp;N$21,#REF!&amp;#REF!,#REF!))</f>
        <v/>
      </c>
      <c r="O499" s="288" t="str" cm="1">
        <f t="array" ref="O499">IF($C499="","",_xlfn.XLOOKUP($C499&amp;O$21,#REF!&amp;#REF!,#REF!))</f>
        <v/>
      </c>
      <c r="P499" s="288" t="str" cm="1">
        <f t="array" ref="P499">IF($C499="","",_xlfn.XLOOKUP($C499&amp;P$21,#REF!&amp;#REF!,#REF!))</f>
        <v/>
      </c>
      <c r="Q499" s="288" t="str" cm="1">
        <f t="array" ref="Q499">IF($C499="","",_xlfn.XLOOKUP($C499&amp;Q$21,#REF!&amp;#REF!,#REF!))</f>
        <v/>
      </c>
      <c r="R499" s="288" t="str" cm="1">
        <f t="array" ref="R499">IF($C499="","",_xlfn.XLOOKUP($C499&amp;R$21,#REF!&amp;#REF!,#REF!))</f>
        <v/>
      </c>
      <c r="S499" s="288" t="str" cm="1">
        <f t="array" ref="S499">IF($C499="","",_xlfn.XLOOKUP($C499&amp;S$21,#REF!&amp;#REF!,#REF!))</f>
        <v/>
      </c>
      <c r="T499" s="288" t="str" cm="1">
        <f t="array" ref="T499">IF($C499="","",_xlfn.XLOOKUP($C499&amp;T$21,#REF!&amp;#REF!,#REF!))</f>
        <v/>
      </c>
      <c r="U499" s="600"/>
      <c r="V499" s="601"/>
      <c r="W499" s="308"/>
      <c r="X499" s="320" t="e">
        <f t="shared" si="60"/>
        <v>#VALUE!</v>
      </c>
      <c r="Y499" s="320" t="e">
        <f t="shared" si="61"/>
        <v>#VALUE!</v>
      </c>
      <c r="Z499" s="320" t="e">
        <f t="shared" si="62"/>
        <v>#VALUE!</v>
      </c>
      <c r="AA499" s="320" t="e">
        <f t="shared" si="63"/>
        <v>#VALUE!</v>
      </c>
      <c r="AB499" s="320" t="e">
        <f t="shared" si="64"/>
        <v>#VALUE!</v>
      </c>
      <c r="AC499" s="320" t="e">
        <f t="shared" si="65"/>
        <v>#VALUE!</v>
      </c>
    </row>
    <row r="500" spans="2:29" s="30" customFormat="1" ht="30" customHeight="1">
      <c r="B500" s="345">
        <v>479</v>
      </c>
      <c r="C500" s="302" t="str">
        <f t="array" ref="C500">IF('GRR Data'!C483="","",'GRR Data'!C483)</f>
        <v/>
      </c>
      <c r="D500" s="302" t="str">
        <f t="array" ref="D500">IF('GRR Data'!D483="","",'GRR Data'!D483)</f>
        <v/>
      </c>
      <c r="E500" s="300" t="str">
        <f t="array" ref="E500">IF('GRR Data'!G483="","",'GRR Data'!G483)</f>
        <v/>
      </c>
      <c r="F500" s="300" t="str">
        <f t="array" ref="F500">IF('GRR Data'!H483="","",'GRR Data'!H483)</f>
        <v/>
      </c>
      <c r="G500" s="300" t="str">
        <f t="array" ref="G500">IF('GRR Data'!K483="","",'GRR Data'!K483)</f>
        <v/>
      </c>
      <c r="H500" s="291" t="e">
        <v>#VALUE!</v>
      </c>
      <c r="I500" s="335" t="e">
        <v>#VALUE!</v>
      </c>
      <c r="J500" s="291" t="e">
        <v>#VALUE!</v>
      </c>
      <c r="K500" s="282" t="str">
        <v/>
      </c>
      <c r="L500" s="282" t="str">
        <v/>
      </c>
      <c r="M500" s="288" t="str" cm="1">
        <f t="array" ref="M500">IF($C500="","",_xlfn.XLOOKUP($C500&amp;M$21,#REF!&amp;#REF!,#REF!))</f>
        <v/>
      </c>
      <c r="N500" s="288" t="str" cm="1">
        <f t="array" ref="N500">IF($C500="","",_xlfn.XLOOKUP($C500&amp;N$21,#REF!&amp;#REF!,#REF!))</f>
        <v/>
      </c>
      <c r="O500" s="288" t="str" cm="1">
        <f t="array" ref="O500">IF($C500="","",_xlfn.XLOOKUP($C500&amp;O$21,#REF!&amp;#REF!,#REF!))</f>
        <v/>
      </c>
      <c r="P500" s="288" t="str" cm="1">
        <f t="array" ref="P500">IF($C500="","",_xlfn.XLOOKUP($C500&amp;P$21,#REF!&amp;#REF!,#REF!))</f>
        <v/>
      </c>
      <c r="Q500" s="288" t="str" cm="1">
        <f t="array" ref="Q500">IF($C500="","",_xlfn.XLOOKUP($C500&amp;Q$21,#REF!&amp;#REF!,#REF!))</f>
        <v/>
      </c>
      <c r="R500" s="288" t="str" cm="1">
        <f t="array" ref="R500">IF($C500="","",_xlfn.XLOOKUP($C500&amp;R$21,#REF!&amp;#REF!,#REF!))</f>
        <v/>
      </c>
      <c r="S500" s="288" t="str" cm="1">
        <f t="array" ref="S500">IF($C500="","",_xlfn.XLOOKUP($C500&amp;S$21,#REF!&amp;#REF!,#REF!))</f>
        <v/>
      </c>
      <c r="T500" s="288" t="str" cm="1">
        <f t="array" ref="T500">IF($C500="","",_xlfn.XLOOKUP($C500&amp;T$21,#REF!&amp;#REF!,#REF!))</f>
        <v/>
      </c>
      <c r="U500" s="600"/>
      <c r="V500" s="601"/>
      <c r="W500" s="308"/>
      <c r="X500" s="320" t="e">
        <f t="shared" si="60"/>
        <v>#VALUE!</v>
      </c>
      <c r="Y500" s="320" t="e">
        <f t="shared" si="61"/>
        <v>#VALUE!</v>
      </c>
      <c r="Z500" s="320" t="e">
        <f t="shared" si="62"/>
        <v>#VALUE!</v>
      </c>
      <c r="AA500" s="320" t="e">
        <f t="shared" si="63"/>
        <v>#VALUE!</v>
      </c>
      <c r="AB500" s="320" t="e">
        <f t="shared" si="64"/>
        <v>#VALUE!</v>
      </c>
      <c r="AC500" s="320" t="e">
        <f t="shared" si="65"/>
        <v>#VALUE!</v>
      </c>
    </row>
    <row r="501" spans="2:29" s="30" customFormat="1" ht="30" customHeight="1">
      <c r="B501" s="345">
        <v>480</v>
      </c>
      <c r="C501" s="302" t="str">
        <f t="array" ref="C501">IF('GRR Data'!C484="","",'GRR Data'!C484)</f>
        <v/>
      </c>
      <c r="D501" s="302" t="str">
        <f t="array" ref="D501">IF('GRR Data'!D484="","",'GRR Data'!D484)</f>
        <v/>
      </c>
      <c r="E501" s="300" t="str">
        <f t="array" ref="E501">IF('GRR Data'!G484="","",'GRR Data'!G484)</f>
        <v/>
      </c>
      <c r="F501" s="300" t="str">
        <f t="array" ref="F501">IF('GRR Data'!H484="","",'GRR Data'!H484)</f>
        <v/>
      </c>
      <c r="G501" s="300" t="str">
        <f t="array" ref="G501">IF('GRR Data'!K484="","",'GRR Data'!K484)</f>
        <v/>
      </c>
      <c r="H501" s="291" t="e">
        <v>#VALUE!</v>
      </c>
      <c r="I501" s="335" t="e">
        <v>#VALUE!</v>
      </c>
      <c r="J501" s="291" t="e">
        <v>#VALUE!</v>
      </c>
      <c r="K501" s="282" t="str">
        <v/>
      </c>
      <c r="L501" s="282" t="str">
        <v/>
      </c>
      <c r="M501" s="288" t="str" cm="1">
        <f t="array" ref="M501">IF($C501="","",_xlfn.XLOOKUP($C501&amp;M$21,#REF!&amp;#REF!,#REF!))</f>
        <v/>
      </c>
      <c r="N501" s="288" t="str" cm="1">
        <f t="array" ref="N501">IF($C501="","",_xlfn.XLOOKUP($C501&amp;N$21,#REF!&amp;#REF!,#REF!))</f>
        <v/>
      </c>
      <c r="O501" s="288" t="str" cm="1">
        <f t="array" ref="O501">IF($C501="","",_xlfn.XLOOKUP($C501&amp;O$21,#REF!&amp;#REF!,#REF!))</f>
        <v/>
      </c>
      <c r="P501" s="288" t="str" cm="1">
        <f t="array" ref="P501">IF($C501="","",_xlfn.XLOOKUP($C501&amp;P$21,#REF!&amp;#REF!,#REF!))</f>
        <v/>
      </c>
      <c r="Q501" s="288" t="str" cm="1">
        <f t="array" ref="Q501">IF($C501="","",_xlfn.XLOOKUP($C501&amp;Q$21,#REF!&amp;#REF!,#REF!))</f>
        <v/>
      </c>
      <c r="R501" s="288" t="str" cm="1">
        <f t="array" ref="R501">IF($C501="","",_xlfn.XLOOKUP($C501&amp;R$21,#REF!&amp;#REF!,#REF!))</f>
        <v/>
      </c>
      <c r="S501" s="288" t="str" cm="1">
        <f t="array" ref="S501">IF($C501="","",_xlfn.XLOOKUP($C501&amp;S$21,#REF!&amp;#REF!,#REF!))</f>
        <v/>
      </c>
      <c r="T501" s="288" t="str" cm="1">
        <f t="array" ref="T501">IF($C501="","",_xlfn.XLOOKUP($C501&amp;T$21,#REF!&amp;#REF!,#REF!))</f>
        <v/>
      </c>
      <c r="U501" s="600"/>
      <c r="V501" s="601"/>
      <c r="W501" s="308"/>
      <c r="X501" s="320" t="e">
        <f t="shared" si="60"/>
        <v>#VALUE!</v>
      </c>
      <c r="Y501" s="320" t="e">
        <f t="shared" si="61"/>
        <v>#VALUE!</v>
      </c>
      <c r="Z501" s="320" t="e">
        <f t="shared" si="62"/>
        <v>#VALUE!</v>
      </c>
      <c r="AA501" s="320" t="e">
        <f t="shared" si="63"/>
        <v>#VALUE!</v>
      </c>
      <c r="AB501" s="320" t="e">
        <f t="shared" si="64"/>
        <v>#VALUE!</v>
      </c>
      <c r="AC501" s="320" t="e">
        <f t="shared" si="65"/>
        <v>#VALUE!</v>
      </c>
    </row>
    <row r="502" spans="2:29" s="30" customFormat="1" ht="30" customHeight="1">
      <c r="B502" s="345">
        <v>481</v>
      </c>
      <c r="C502" s="302" t="str">
        <f t="array" ref="C502">IF('GRR Data'!C485="","",'GRR Data'!C485)</f>
        <v/>
      </c>
      <c r="D502" s="302" t="str">
        <f t="array" ref="D502">IF('GRR Data'!D485="","",'GRR Data'!D485)</f>
        <v/>
      </c>
      <c r="E502" s="300" t="str">
        <f t="array" ref="E502">IF('GRR Data'!G485="","",'GRR Data'!G485)</f>
        <v/>
      </c>
      <c r="F502" s="300" t="str">
        <f t="array" ref="F502">IF('GRR Data'!H485="","",'GRR Data'!H485)</f>
        <v/>
      </c>
      <c r="G502" s="300" t="str">
        <f t="array" ref="G502">IF('GRR Data'!K485="","",'GRR Data'!K485)</f>
        <v/>
      </c>
      <c r="H502" s="291" t="e">
        <v>#VALUE!</v>
      </c>
      <c r="I502" s="335" t="e">
        <v>#VALUE!</v>
      </c>
      <c r="J502" s="291" t="e">
        <v>#VALUE!</v>
      </c>
      <c r="K502" s="282" t="str">
        <v/>
      </c>
      <c r="L502" s="282" t="str">
        <v/>
      </c>
      <c r="M502" s="288" t="str" cm="1">
        <f t="array" ref="M502">IF($C502="","",_xlfn.XLOOKUP($C502&amp;M$21,#REF!&amp;#REF!,#REF!))</f>
        <v/>
      </c>
      <c r="N502" s="288" t="str" cm="1">
        <f t="array" ref="N502">IF($C502="","",_xlfn.XLOOKUP($C502&amp;N$21,#REF!&amp;#REF!,#REF!))</f>
        <v/>
      </c>
      <c r="O502" s="288" t="str" cm="1">
        <f t="array" ref="O502">IF($C502="","",_xlfn.XLOOKUP($C502&amp;O$21,#REF!&amp;#REF!,#REF!))</f>
        <v/>
      </c>
      <c r="P502" s="288" t="str" cm="1">
        <f t="array" ref="P502">IF($C502="","",_xlfn.XLOOKUP($C502&amp;P$21,#REF!&amp;#REF!,#REF!))</f>
        <v/>
      </c>
      <c r="Q502" s="288" t="str" cm="1">
        <f t="array" ref="Q502">IF($C502="","",_xlfn.XLOOKUP($C502&amp;Q$21,#REF!&amp;#REF!,#REF!))</f>
        <v/>
      </c>
      <c r="R502" s="288" t="str" cm="1">
        <f t="array" ref="R502">IF($C502="","",_xlfn.XLOOKUP($C502&amp;R$21,#REF!&amp;#REF!,#REF!))</f>
        <v/>
      </c>
      <c r="S502" s="288" t="str" cm="1">
        <f t="array" ref="S502">IF($C502="","",_xlfn.XLOOKUP($C502&amp;S$21,#REF!&amp;#REF!,#REF!))</f>
        <v/>
      </c>
      <c r="T502" s="288" t="str" cm="1">
        <f t="array" ref="T502">IF($C502="","",_xlfn.XLOOKUP($C502&amp;T$21,#REF!&amp;#REF!,#REF!))</f>
        <v/>
      </c>
      <c r="U502" s="600"/>
      <c r="V502" s="601"/>
      <c r="W502" s="308"/>
      <c r="X502" s="320" t="e">
        <f t="shared" si="60"/>
        <v>#VALUE!</v>
      </c>
      <c r="Y502" s="320" t="e">
        <f t="shared" si="61"/>
        <v>#VALUE!</v>
      </c>
      <c r="Z502" s="320" t="e">
        <f t="shared" si="62"/>
        <v>#VALUE!</v>
      </c>
      <c r="AA502" s="320" t="e">
        <f t="shared" si="63"/>
        <v>#VALUE!</v>
      </c>
      <c r="AB502" s="320" t="e">
        <f t="shared" si="64"/>
        <v>#VALUE!</v>
      </c>
      <c r="AC502" s="320" t="e">
        <f t="shared" si="65"/>
        <v>#VALUE!</v>
      </c>
    </row>
    <row r="503" spans="2:29" s="30" customFormat="1" ht="30" customHeight="1">
      <c r="B503" s="345">
        <v>482</v>
      </c>
      <c r="C503" s="302" t="str">
        <f t="array" ref="C503">IF('GRR Data'!C486="","",'GRR Data'!C486)</f>
        <v/>
      </c>
      <c r="D503" s="302" t="str">
        <f t="array" ref="D503">IF('GRR Data'!D486="","",'GRR Data'!D486)</f>
        <v/>
      </c>
      <c r="E503" s="300" t="str">
        <f t="array" ref="E503">IF('GRR Data'!G486="","",'GRR Data'!G486)</f>
        <v/>
      </c>
      <c r="F503" s="300" t="str">
        <f t="array" ref="F503">IF('GRR Data'!H486="","",'GRR Data'!H486)</f>
        <v/>
      </c>
      <c r="G503" s="300" t="str">
        <f t="array" ref="G503">IF('GRR Data'!K486="","",'GRR Data'!K486)</f>
        <v/>
      </c>
      <c r="H503" s="291" t="e">
        <v>#VALUE!</v>
      </c>
      <c r="I503" s="335" t="e">
        <v>#VALUE!</v>
      </c>
      <c r="J503" s="291" t="e">
        <v>#VALUE!</v>
      </c>
      <c r="K503" s="282" t="str">
        <v/>
      </c>
      <c r="L503" s="282" t="str">
        <v/>
      </c>
      <c r="M503" s="288" t="str" cm="1">
        <f t="array" ref="M503">IF($C503="","",_xlfn.XLOOKUP($C503&amp;M$21,#REF!&amp;#REF!,#REF!))</f>
        <v/>
      </c>
      <c r="N503" s="288" t="str" cm="1">
        <f t="array" ref="N503">IF($C503="","",_xlfn.XLOOKUP($C503&amp;N$21,#REF!&amp;#REF!,#REF!))</f>
        <v/>
      </c>
      <c r="O503" s="288" t="str" cm="1">
        <f t="array" ref="O503">IF($C503="","",_xlfn.XLOOKUP($C503&amp;O$21,#REF!&amp;#REF!,#REF!))</f>
        <v/>
      </c>
      <c r="P503" s="288" t="str" cm="1">
        <f t="array" ref="P503">IF($C503="","",_xlfn.XLOOKUP($C503&amp;P$21,#REF!&amp;#REF!,#REF!))</f>
        <v/>
      </c>
      <c r="Q503" s="288" t="str" cm="1">
        <f t="array" ref="Q503">IF($C503="","",_xlfn.XLOOKUP($C503&amp;Q$21,#REF!&amp;#REF!,#REF!))</f>
        <v/>
      </c>
      <c r="R503" s="288" t="str" cm="1">
        <f t="array" ref="R503">IF($C503="","",_xlfn.XLOOKUP($C503&amp;R$21,#REF!&amp;#REF!,#REF!))</f>
        <v/>
      </c>
      <c r="S503" s="288" t="str" cm="1">
        <f t="array" ref="S503">IF($C503="","",_xlfn.XLOOKUP($C503&amp;S$21,#REF!&amp;#REF!,#REF!))</f>
        <v/>
      </c>
      <c r="T503" s="288" t="str" cm="1">
        <f t="array" ref="T503">IF($C503="","",_xlfn.XLOOKUP($C503&amp;T$21,#REF!&amp;#REF!,#REF!))</f>
        <v/>
      </c>
      <c r="U503" s="600"/>
      <c r="V503" s="601"/>
      <c r="W503" s="308"/>
      <c r="X503" s="320" t="e">
        <f t="shared" si="60"/>
        <v>#VALUE!</v>
      </c>
      <c r="Y503" s="320" t="e">
        <f t="shared" si="61"/>
        <v>#VALUE!</v>
      </c>
      <c r="Z503" s="320" t="e">
        <f t="shared" si="62"/>
        <v>#VALUE!</v>
      </c>
      <c r="AA503" s="320" t="e">
        <f t="shared" si="63"/>
        <v>#VALUE!</v>
      </c>
      <c r="AB503" s="320" t="e">
        <f t="shared" si="64"/>
        <v>#VALUE!</v>
      </c>
      <c r="AC503" s="320" t="e">
        <f t="shared" si="65"/>
        <v>#VALUE!</v>
      </c>
    </row>
    <row r="504" spans="2:29" s="30" customFormat="1" ht="30" customHeight="1">
      <c r="B504" s="345">
        <v>483</v>
      </c>
      <c r="C504" s="302" t="str">
        <f t="array" ref="C504">IF('GRR Data'!C487="","",'GRR Data'!C487)</f>
        <v/>
      </c>
      <c r="D504" s="302" t="str">
        <f t="array" ref="D504">IF('GRR Data'!D487="","",'GRR Data'!D487)</f>
        <v/>
      </c>
      <c r="E504" s="300" t="str">
        <f t="array" ref="E504">IF('GRR Data'!G487="","",'GRR Data'!G487)</f>
        <v/>
      </c>
      <c r="F504" s="300" t="str">
        <f t="array" ref="F504">IF('GRR Data'!H487="","",'GRR Data'!H487)</f>
        <v/>
      </c>
      <c r="G504" s="300" t="str">
        <f t="array" ref="G504">IF('GRR Data'!K487="","",'GRR Data'!K487)</f>
        <v/>
      </c>
      <c r="H504" s="291" t="e">
        <v>#VALUE!</v>
      </c>
      <c r="I504" s="335" t="e">
        <v>#VALUE!</v>
      </c>
      <c r="J504" s="291" t="e">
        <v>#VALUE!</v>
      </c>
      <c r="K504" s="282" t="str">
        <v/>
      </c>
      <c r="L504" s="282" t="str">
        <v/>
      </c>
      <c r="M504" s="288" t="str" cm="1">
        <f t="array" ref="M504">IF($C504="","",_xlfn.XLOOKUP($C504&amp;M$21,#REF!&amp;#REF!,#REF!))</f>
        <v/>
      </c>
      <c r="N504" s="288" t="str" cm="1">
        <f t="array" ref="N504">IF($C504="","",_xlfn.XLOOKUP($C504&amp;N$21,#REF!&amp;#REF!,#REF!))</f>
        <v/>
      </c>
      <c r="O504" s="288" t="str" cm="1">
        <f t="array" ref="O504">IF($C504="","",_xlfn.XLOOKUP($C504&amp;O$21,#REF!&amp;#REF!,#REF!))</f>
        <v/>
      </c>
      <c r="P504" s="288" t="str" cm="1">
        <f t="array" ref="P504">IF($C504="","",_xlfn.XLOOKUP($C504&amp;P$21,#REF!&amp;#REF!,#REF!))</f>
        <v/>
      </c>
      <c r="Q504" s="288" t="str" cm="1">
        <f t="array" ref="Q504">IF($C504="","",_xlfn.XLOOKUP($C504&amp;Q$21,#REF!&amp;#REF!,#REF!))</f>
        <v/>
      </c>
      <c r="R504" s="288" t="str" cm="1">
        <f t="array" ref="R504">IF($C504="","",_xlfn.XLOOKUP($C504&amp;R$21,#REF!&amp;#REF!,#REF!))</f>
        <v/>
      </c>
      <c r="S504" s="288" t="str" cm="1">
        <f t="array" ref="S504">IF($C504="","",_xlfn.XLOOKUP($C504&amp;S$21,#REF!&amp;#REF!,#REF!))</f>
        <v/>
      </c>
      <c r="T504" s="288" t="str" cm="1">
        <f t="array" ref="T504">IF($C504="","",_xlfn.XLOOKUP($C504&amp;T$21,#REF!&amp;#REF!,#REF!))</f>
        <v/>
      </c>
      <c r="U504" s="600"/>
      <c r="V504" s="601"/>
      <c r="W504" s="308"/>
      <c r="X504" s="320" t="e">
        <f t="shared" si="60"/>
        <v>#VALUE!</v>
      </c>
      <c r="Y504" s="320" t="e">
        <f t="shared" si="61"/>
        <v>#VALUE!</v>
      </c>
      <c r="Z504" s="320" t="e">
        <f t="shared" si="62"/>
        <v>#VALUE!</v>
      </c>
      <c r="AA504" s="320" t="e">
        <f t="shared" si="63"/>
        <v>#VALUE!</v>
      </c>
      <c r="AB504" s="320" t="e">
        <f t="shared" si="64"/>
        <v>#VALUE!</v>
      </c>
      <c r="AC504" s="320" t="e">
        <f t="shared" si="65"/>
        <v>#VALUE!</v>
      </c>
    </row>
    <row r="505" spans="2:29" s="30" customFormat="1" ht="30" customHeight="1">
      <c r="B505" s="345">
        <v>484</v>
      </c>
      <c r="C505" s="302" t="str">
        <f t="array" ref="C505">IF('GRR Data'!C488="","",'GRR Data'!C488)</f>
        <v/>
      </c>
      <c r="D505" s="302" t="str">
        <f t="array" ref="D505">IF('GRR Data'!D488="","",'GRR Data'!D488)</f>
        <v/>
      </c>
      <c r="E505" s="300" t="str">
        <f t="array" ref="E505">IF('GRR Data'!G488="","",'GRR Data'!G488)</f>
        <v/>
      </c>
      <c r="F505" s="300" t="str">
        <f t="array" ref="F505">IF('GRR Data'!H488="","",'GRR Data'!H488)</f>
        <v/>
      </c>
      <c r="G505" s="300" t="str">
        <f t="array" ref="G505">IF('GRR Data'!K488="","",'GRR Data'!K488)</f>
        <v/>
      </c>
      <c r="H505" s="291" t="e">
        <v>#VALUE!</v>
      </c>
      <c r="I505" s="335" t="e">
        <v>#VALUE!</v>
      </c>
      <c r="J505" s="291" t="e">
        <v>#VALUE!</v>
      </c>
      <c r="K505" s="282" t="str">
        <v/>
      </c>
      <c r="L505" s="282" t="str">
        <v/>
      </c>
      <c r="M505" s="288" t="str" cm="1">
        <f t="array" ref="M505">IF($C505="","",_xlfn.XLOOKUP($C505&amp;M$21,#REF!&amp;#REF!,#REF!))</f>
        <v/>
      </c>
      <c r="N505" s="288" t="str" cm="1">
        <f t="array" ref="N505">IF($C505="","",_xlfn.XLOOKUP($C505&amp;N$21,#REF!&amp;#REF!,#REF!))</f>
        <v/>
      </c>
      <c r="O505" s="288" t="str" cm="1">
        <f t="array" ref="O505">IF($C505="","",_xlfn.XLOOKUP($C505&amp;O$21,#REF!&amp;#REF!,#REF!))</f>
        <v/>
      </c>
      <c r="P505" s="288" t="str" cm="1">
        <f t="array" ref="P505">IF($C505="","",_xlfn.XLOOKUP($C505&amp;P$21,#REF!&amp;#REF!,#REF!))</f>
        <v/>
      </c>
      <c r="Q505" s="288" t="str" cm="1">
        <f t="array" ref="Q505">IF($C505="","",_xlfn.XLOOKUP($C505&amp;Q$21,#REF!&amp;#REF!,#REF!))</f>
        <v/>
      </c>
      <c r="R505" s="288" t="str" cm="1">
        <f t="array" ref="R505">IF($C505="","",_xlfn.XLOOKUP($C505&amp;R$21,#REF!&amp;#REF!,#REF!))</f>
        <v/>
      </c>
      <c r="S505" s="288" t="str" cm="1">
        <f t="array" ref="S505">IF($C505="","",_xlfn.XLOOKUP($C505&amp;S$21,#REF!&amp;#REF!,#REF!))</f>
        <v/>
      </c>
      <c r="T505" s="288" t="str" cm="1">
        <f t="array" ref="T505">IF($C505="","",_xlfn.XLOOKUP($C505&amp;T$21,#REF!&amp;#REF!,#REF!))</f>
        <v/>
      </c>
      <c r="U505" s="600"/>
      <c r="V505" s="601"/>
      <c r="W505" s="308"/>
      <c r="X505" s="320" t="e">
        <f t="shared" si="60"/>
        <v>#VALUE!</v>
      </c>
      <c r="Y505" s="320" t="e">
        <f t="shared" si="61"/>
        <v>#VALUE!</v>
      </c>
      <c r="Z505" s="320" t="e">
        <f t="shared" si="62"/>
        <v>#VALUE!</v>
      </c>
      <c r="AA505" s="320" t="e">
        <f t="shared" si="63"/>
        <v>#VALUE!</v>
      </c>
      <c r="AB505" s="320" t="e">
        <f t="shared" si="64"/>
        <v>#VALUE!</v>
      </c>
      <c r="AC505" s="320" t="e">
        <f t="shared" si="65"/>
        <v>#VALUE!</v>
      </c>
    </row>
    <row r="506" spans="2:29" s="30" customFormat="1" ht="30" customHeight="1">
      <c r="B506" s="345">
        <v>485</v>
      </c>
      <c r="C506" s="302" t="str">
        <f t="array" ref="C506">IF('GRR Data'!C489="","",'GRR Data'!C489)</f>
        <v/>
      </c>
      <c r="D506" s="302" t="str">
        <f t="array" ref="D506">IF('GRR Data'!D489="","",'GRR Data'!D489)</f>
        <v/>
      </c>
      <c r="E506" s="300" t="str">
        <f t="array" ref="E506">IF('GRR Data'!G489="","",'GRR Data'!G489)</f>
        <v/>
      </c>
      <c r="F506" s="300" t="str">
        <f t="array" ref="F506">IF('GRR Data'!H489="","",'GRR Data'!H489)</f>
        <v/>
      </c>
      <c r="G506" s="300" t="str">
        <f t="array" ref="G506">IF('GRR Data'!K489="","",'GRR Data'!K489)</f>
        <v/>
      </c>
      <c r="H506" s="291" t="e">
        <v>#VALUE!</v>
      </c>
      <c r="I506" s="335" t="e">
        <v>#VALUE!</v>
      </c>
      <c r="J506" s="291" t="e">
        <v>#VALUE!</v>
      </c>
      <c r="K506" s="282" t="str">
        <v/>
      </c>
      <c r="L506" s="282" t="str">
        <v/>
      </c>
      <c r="M506" s="288" t="str" cm="1">
        <f t="array" ref="M506">IF($C506="","",_xlfn.XLOOKUP($C506&amp;M$21,#REF!&amp;#REF!,#REF!))</f>
        <v/>
      </c>
      <c r="N506" s="288" t="str" cm="1">
        <f t="array" ref="N506">IF($C506="","",_xlfn.XLOOKUP($C506&amp;N$21,#REF!&amp;#REF!,#REF!))</f>
        <v/>
      </c>
      <c r="O506" s="288" t="str" cm="1">
        <f t="array" ref="O506">IF($C506="","",_xlfn.XLOOKUP($C506&amp;O$21,#REF!&amp;#REF!,#REF!))</f>
        <v/>
      </c>
      <c r="P506" s="288" t="str" cm="1">
        <f t="array" ref="P506">IF($C506="","",_xlfn.XLOOKUP($C506&amp;P$21,#REF!&amp;#REF!,#REF!))</f>
        <v/>
      </c>
      <c r="Q506" s="288" t="str" cm="1">
        <f t="array" ref="Q506">IF($C506="","",_xlfn.XLOOKUP($C506&amp;Q$21,#REF!&amp;#REF!,#REF!))</f>
        <v/>
      </c>
      <c r="R506" s="288" t="str" cm="1">
        <f t="array" ref="R506">IF($C506="","",_xlfn.XLOOKUP($C506&amp;R$21,#REF!&amp;#REF!,#REF!))</f>
        <v/>
      </c>
      <c r="S506" s="288" t="str" cm="1">
        <f t="array" ref="S506">IF($C506="","",_xlfn.XLOOKUP($C506&amp;S$21,#REF!&amp;#REF!,#REF!))</f>
        <v/>
      </c>
      <c r="T506" s="288" t="str" cm="1">
        <f t="array" ref="T506">IF($C506="","",_xlfn.XLOOKUP($C506&amp;T$21,#REF!&amp;#REF!,#REF!))</f>
        <v/>
      </c>
      <c r="U506" s="600"/>
      <c r="V506" s="601"/>
      <c r="W506" s="308"/>
      <c r="X506" s="320" t="e">
        <f t="shared" si="60"/>
        <v>#VALUE!</v>
      </c>
      <c r="Y506" s="320" t="e">
        <f t="shared" si="61"/>
        <v>#VALUE!</v>
      </c>
      <c r="Z506" s="320" t="e">
        <f t="shared" si="62"/>
        <v>#VALUE!</v>
      </c>
      <c r="AA506" s="320" t="e">
        <f t="shared" si="63"/>
        <v>#VALUE!</v>
      </c>
      <c r="AB506" s="320" t="e">
        <f t="shared" si="64"/>
        <v>#VALUE!</v>
      </c>
      <c r="AC506" s="320" t="e">
        <f t="shared" si="65"/>
        <v>#VALUE!</v>
      </c>
    </row>
    <row r="507" spans="2:29" s="30" customFormat="1" ht="30" customHeight="1">
      <c r="B507" s="345">
        <v>486</v>
      </c>
      <c r="C507" s="302" t="str">
        <f t="array" ref="C507">IF('GRR Data'!C490="","",'GRR Data'!C490)</f>
        <v/>
      </c>
      <c r="D507" s="302" t="str">
        <f t="array" ref="D507">IF('GRR Data'!D490="","",'GRR Data'!D490)</f>
        <v/>
      </c>
      <c r="E507" s="300" t="str">
        <f t="array" ref="E507">IF('GRR Data'!G490="","",'GRR Data'!G490)</f>
        <v/>
      </c>
      <c r="F507" s="300" t="str">
        <f t="array" ref="F507">IF('GRR Data'!H490="","",'GRR Data'!H490)</f>
        <v/>
      </c>
      <c r="G507" s="300" t="str">
        <f t="array" ref="G507">IF('GRR Data'!K490="","",'GRR Data'!K490)</f>
        <v/>
      </c>
      <c r="H507" s="291" t="e">
        <v>#VALUE!</v>
      </c>
      <c r="I507" s="335" t="e">
        <v>#VALUE!</v>
      </c>
      <c r="J507" s="291" t="e">
        <v>#VALUE!</v>
      </c>
      <c r="K507" s="282" t="str">
        <v/>
      </c>
      <c r="L507" s="282" t="str">
        <v/>
      </c>
      <c r="M507" s="288" t="str" cm="1">
        <f t="array" ref="M507">IF($C507="","",_xlfn.XLOOKUP($C507&amp;M$21,#REF!&amp;#REF!,#REF!))</f>
        <v/>
      </c>
      <c r="N507" s="288" t="str" cm="1">
        <f t="array" ref="N507">IF($C507="","",_xlfn.XLOOKUP($C507&amp;N$21,#REF!&amp;#REF!,#REF!))</f>
        <v/>
      </c>
      <c r="O507" s="288" t="str" cm="1">
        <f t="array" ref="O507">IF($C507="","",_xlfn.XLOOKUP($C507&amp;O$21,#REF!&amp;#REF!,#REF!))</f>
        <v/>
      </c>
      <c r="P507" s="288" t="str" cm="1">
        <f t="array" ref="P507">IF($C507="","",_xlfn.XLOOKUP($C507&amp;P$21,#REF!&amp;#REF!,#REF!))</f>
        <v/>
      </c>
      <c r="Q507" s="288" t="str" cm="1">
        <f t="array" ref="Q507">IF($C507="","",_xlfn.XLOOKUP($C507&amp;Q$21,#REF!&amp;#REF!,#REF!))</f>
        <v/>
      </c>
      <c r="R507" s="288" t="str" cm="1">
        <f t="array" ref="R507">IF($C507="","",_xlfn.XLOOKUP($C507&amp;R$21,#REF!&amp;#REF!,#REF!))</f>
        <v/>
      </c>
      <c r="S507" s="288" t="str" cm="1">
        <f t="array" ref="S507">IF($C507="","",_xlfn.XLOOKUP($C507&amp;S$21,#REF!&amp;#REF!,#REF!))</f>
        <v/>
      </c>
      <c r="T507" s="288" t="str" cm="1">
        <f t="array" ref="T507">IF($C507="","",_xlfn.XLOOKUP($C507&amp;T$21,#REF!&amp;#REF!,#REF!))</f>
        <v/>
      </c>
      <c r="U507" s="600"/>
      <c r="V507" s="601"/>
      <c r="W507" s="308"/>
      <c r="X507" s="320" t="e">
        <f t="shared" si="60"/>
        <v>#VALUE!</v>
      </c>
      <c r="Y507" s="320" t="e">
        <f t="shared" si="61"/>
        <v>#VALUE!</v>
      </c>
      <c r="Z507" s="320" t="e">
        <f t="shared" si="62"/>
        <v>#VALUE!</v>
      </c>
      <c r="AA507" s="320" t="e">
        <f t="shared" si="63"/>
        <v>#VALUE!</v>
      </c>
      <c r="AB507" s="320" t="e">
        <f t="shared" si="64"/>
        <v>#VALUE!</v>
      </c>
      <c r="AC507" s="320" t="e">
        <f t="shared" si="65"/>
        <v>#VALUE!</v>
      </c>
    </row>
    <row r="508" spans="2:29" s="30" customFormat="1" ht="30" customHeight="1">
      <c r="B508" s="345">
        <v>487</v>
      </c>
      <c r="C508" s="302" t="str">
        <f t="array" ref="C508">IF('GRR Data'!C491="","",'GRR Data'!C491)</f>
        <v/>
      </c>
      <c r="D508" s="302" t="str">
        <f t="array" ref="D508">IF('GRR Data'!D491="","",'GRR Data'!D491)</f>
        <v/>
      </c>
      <c r="E508" s="300" t="str">
        <f t="array" ref="E508">IF('GRR Data'!G491="","",'GRR Data'!G491)</f>
        <v/>
      </c>
      <c r="F508" s="300" t="str">
        <f t="array" ref="F508">IF('GRR Data'!H491="","",'GRR Data'!H491)</f>
        <v/>
      </c>
      <c r="G508" s="300" t="str">
        <f t="array" ref="G508">IF('GRR Data'!K491="","",'GRR Data'!K491)</f>
        <v/>
      </c>
      <c r="H508" s="291" t="e">
        <v>#VALUE!</v>
      </c>
      <c r="I508" s="335" t="e">
        <v>#VALUE!</v>
      </c>
      <c r="J508" s="291" t="e">
        <v>#VALUE!</v>
      </c>
      <c r="K508" s="282" t="str">
        <v/>
      </c>
      <c r="L508" s="282" t="str">
        <v/>
      </c>
      <c r="M508" s="288" t="str" cm="1">
        <f t="array" ref="M508">IF($C508="","",_xlfn.XLOOKUP($C508&amp;M$21,#REF!&amp;#REF!,#REF!))</f>
        <v/>
      </c>
      <c r="N508" s="288" t="str" cm="1">
        <f t="array" ref="N508">IF($C508="","",_xlfn.XLOOKUP($C508&amp;N$21,#REF!&amp;#REF!,#REF!))</f>
        <v/>
      </c>
      <c r="O508" s="288" t="str" cm="1">
        <f t="array" ref="O508">IF($C508="","",_xlfn.XLOOKUP($C508&amp;O$21,#REF!&amp;#REF!,#REF!))</f>
        <v/>
      </c>
      <c r="P508" s="288" t="str" cm="1">
        <f t="array" ref="P508">IF($C508="","",_xlfn.XLOOKUP($C508&amp;P$21,#REF!&amp;#REF!,#REF!))</f>
        <v/>
      </c>
      <c r="Q508" s="288" t="str" cm="1">
        <f t="array" ref="Q508">IF($C508="","",_xlfn.XLOOKUP($C508&amp;Q$21,#REF!&amp;#REF!,#REF!))</f>
        <v/>
      </c>
      <c r="R508" s="288" t="str" cm="1">
        <f t="array" ref="R508">IF($C508="","",_xlfn.XLOOKUP($C508&amp;R$21,#REF!&amp;#REF!,#REF!))</f>
        <v/>
      </c>
      <c r="S508" s="288" t="str" cm="1">
        <f t="array" ref="S508">IF($C508="","",_xlfn.XLOOKUP($C508&amp;S$21,#REF!&amp;#REF!,#REF!))</f>
        <v/>
      </c>
      <c r="T508" s="288" t="str" cm="1">
        <f t="array" ref="T508">IF($C508="","",_xlfn.XLOOKUP($C508&amp;T$21,#REF!&amp;#REF!,#REF!))</f>
        <v/>
      </c>
      <c r="U508" s="600"/>
      <c r="V508" s="601"/>
      <c r="W508" s="308"/>
      <c r="X508" s="320" t="e">
        <f t="shared" si="60"/>
        <v>#VALUE!</v>
      </c>
      <c r="Y508" s="320" t="e">
        <f t="shared" si="61"/>
        <v>#VALUE!</v>
      </c>
      <c r="Z508" s="320" t="e">
        <f t="shared" si="62"/>
        <v>#VALUE!</v>
      </c>
      <c r="AA508" s="320" t="e">
        <f t="shared" si="63"/>
        <v>#VALUE!</v>
      </c>
      <c r="AB508" s="320" t="e">
        <f t="shared" si="64"/>
        <v>#VALUE!</v>
      </c>
      <c r="AC508" s="320" t="e">
        <f t="shared" si="65"/>
        <v>#VALUE!</v>
      </c>
    </row>
    <row r="509" spans="2:29" s="30" customFormat="1" ht="30" customHeight="1">
      <c r="B509" s="345">
        <v>488</v>
      </c>
      <c r="C509" s="302" t="str">
        <f t="array" ref="C509">IF('GRR Data'!C492="","",'GRR Data'!C492)</f>
        <v/>
      </c>
      <c r="D509" s="302" t="str">
        <f t="array" ref="D509">IF('GRR Data'!D492="","",'GRR Data'!D492)</f>
        <v/>
      </c>
      <c r="E509" s="300" t="str">
        <f t="array" ref="E509">IF('GRR Data'!G492="","",'GRR Data'!G492)</f>
        <v/>
      </c>
      <c r="F509" s="300" t="str">
        <f t="array" ref="F509">IF('GRR Data'!H492="","",'GRR Data'!H492)</f>
        <v/>
      </c>
      <c r="G509" s="300" t="str">
        <f t="array" ref="G509">IF('GRR Data'!K492="","",'GRR Data'!K492)</f>
        <v/>
      </c>
      <c r="H509" s="291" t="e">
        <v>#VALUE!</v>
      </c>
      <c r="I509" s="335" t="e">
        <v>#VALUE!</v>
      </c>
      <c r="J509" s="291" t="e">
        <v>#VALUE!</v>
      </c>
      <c r="K509" s="282" t="str">
        <v/>
      </c>
      <c r="L509" s="282" t="str">
        <v/>
      </c>
      <c r="M509" s="288" t="str" cm="1">
        <f t="array" ref="M509">IF($C509="","",_xlfn.XLOOKUP($C509&amp;M$21,#REF!&amp;#REF!,#REF!))</f>
        <v/>
      </c>
      <c r="N509" s="288" t="str" cm="1">
        <f t="array" ref="N509">IF($C509="","",_xlfn.XLOOKUP($C509&amp;N$21,#REF!&amp;#REF!,#REF!))</f>
        <v/>
      </c>
      <c r="O509" s="288" t="str" cm="1">
        <f t="array" ref="O509">IF($C509="","",_xlfn.XLOOKUP($C509&amp;O$21,#REF!&amp;#REF!,#REF!))</f>
        <v/>
      </c>
      <c r="P509" s="288" t="str" cm="1">
        <f t="array" ref="P509">IF($C509="","",_xlfn.XLOOKUP($C509&amp;P$21,#REF!&amp;#REF!,#REF!))</f>
        <v/>
      </c>
      <c r="Q509" s="288" t="str" cm="1">
        <f t="array" ref="Q509">IF($C509="","",_xlfn.XLOOKUP($C509&amp;Q$21,#REF!&amp;#REF!,#REF!))</f>
        <v/>
      </c>
      <c r="R509" s="288" t="str" cm="1">
        <f t="array" ref="R509">IF($C509="","",_xlfn.XLOOKUP($C509&amp;R$21,#REF!&amp;#REF!,#REF!))</f>
        <v/>
      </c>
      <c r="S509" s="288" t="str" cm="1">
        <f t="array" ref="S509">IF($C509="","",_xlfn.XLOOKUP($C509&amp;S$21,#REF!&amp;#REF!,#REF!))</f>
        <v/>
      </c>
      <c r="T509" s="288" t="str" cm="1">
        <f t="array" ref="T509">IF($C509="","",_xlfn.XLOOKUP($C509&amp;T$21,#REF!&amp;#REF!,#REF!))</f>
        <v/>
      </c>
      <c r="U509" s="600"/>
      <c r="V509" s="601"/>
      <c r="W509" s="308"/>
      <c r="X509" s="320" t="e">
        <f t="shared" si="60"/>
        <v>#VALUE!</v>
      </c>
      <c r="Y509" s="320" t="e">
        <f t="shared" si="61"/>
        <v>#VALUE!</v>
      </c>
      <c r="Z509" s="320" t="e">
        <f t="shared" si="62"/>
        <v>#VALUE!</v>
      </c>
      <c r="AA509" s="320" t="e">
        <f t="shared" si="63"/>
        <v>#VALUE!</v>
      </c>
      <c r="AB509" s="320" t="e">
        <f t="shared" si="64"/>
        <v>#VALUE!</v>
      </c>
      <c r="AC509" s="320" t="e">
        <f t="shared" si="65"/>
        <v>#VALUE!</v>
      </c>
    </row>
    <row r="510" spans="2:29" s="30" customFormat="1" ht="30" customHeight="1">
      <c r="B510" s="345">
        <v>489</v>
      </c>
      <c r="C510" s="302" t="str">
        <f t="array" ref="C510">IF('GRR Data'!C493="","",'GRR Data'!C493)</f>
        <v/>
      </c>
      <c r="D510" s="302" t="str">
        <f t="array" ref="D510">IF('GRR Data'!D493="","",'GRR Data'!D493)</f>
        <v/>
      </c>
      <c r="E510" s="300" t="str">
        <f t="array" ref="E510">IF('GRR Data'!G493="","",'GRR Data'!G493)</f>
        <v/>
      </c>
      <c r="F510" s="300" t="str">
        <f t="array" ref="F510">IF('GRR Data'!H493="","",'GRR Data'!H493)</f>
        <v/>
      </c>
      <c r="G510" s="300" t="str">
        <f t="array" ref="G510">IF('GRR Data'!K493="","",'GRR Data'!K493)</f>
        <v/>
      </c>
      <c r="H510" s="291" t="e">
        <v>#VALUE!</v>
      </c>
      <c r="I510" s="335" t="e">
        <v>#VALUE!</v>
      </c>
      <c r="J510" s="291" t="e">
        <v>#VALUE!</v>
      </c>
      <c r="K510" s="282" t="str">
        <v/>
      </c>
      <c r="L510" s="282" t="str">
        <v/>
      </c>
      <c r="M510" s="288" t="str" cm="1">
        <f t="array" ref="M510">IF($C510="","",_xlfn.XLOOKUP($C510&amp;M$21,#REF!&amp;#REF!,#REF!))</f>
        <v/>
      </c>
      <c r="N510" s="288" t="str" cm="1">
        <f t="array" ref="N510">IF($C510="","",_xlfn.XLOOKUP($C510&amp;N$21,#REF!&amp;#REF!,#REF!))</f>
        <v/>
      </c>
      <c r="O510" s="288" t="str" cm="1">
        <f t="array" ref="O510">IF($C510="","",_xlfn.XLOOKUP($C510&amp;O$21,#REF!&amp;#REF!,#REF!))</f>
        <v/>
      </c>
      <c r="P510" s="288" t="str" cm="1">
        <f t="array" ref="P510">IF($C510="","",_xlfn.XLOOKUP($C510&amp;P$21,#REF!&amp;#REF!,#REF!))</f>
        <v/>
      </c>
      <c r="Q510" s="288" t="str" cm="1">
        <f t="array" ref="Q510">IF($C510="","",_xlfn.XLOOKUP($C510&amp;Q$21,#REF!&amp;#REF!,#REF!))</f>
        <v/>
      </c>
      <c r="R510" s="288" t="str" cm="1">
        <f t="array" ref="R510">IF($C510="","",_xlfn.XLOOKUP($C510&amp;R$21,#REF!&amp;#REF!,#REF!))</f>
        <v/>
      </c>
      <c r="S510" s="288" t="str" cm="1">
        <f t="array" ref="S510">IF($C510="","",_xlfn.XLOOKUP($C510&amp;S$21,#REF!&amp;#REF!,#REF!))</f>
        <v/>
      </c>
      <c r="T510" s="288" t="str" cm="1">
        <f t="array" ref="T510">IF($C510="","",_xlfn.XLOOKUP($C510&amp;T$21,#REF!&amp;#REF!,#REF!))</f>
        <v/>
      </c>
      <c r="U510" s="600"/>
      <c r="V510" s="601"/>
      <c r="W510" s="308"/>
      <c r="X510" s="320" t="e">
        <f t="shared" si="60"/>
        <v>#VALUE!</v>
      </c>
      <c r="Y510" s="320" t="e">
        <f t="shared" si="61"/>
        <v>#VALUE!</v>
      </c>
      <c r="Z510" s="320" t="e">
        <f t="shared" si="62"/>
        <v>#VALUE!</v>
      </c>
      <c r="AA510" s="320" t="e">
        <f t="shared" si="63"/>
        <v>#VALUE!</v>
      </c>
      <c r="AB510" s="320" t="e">
        <f t="shared" si="64"/>
        <v>#VALUE!</v>
      </c>
      <c r="AC510" s="320" t="e">
        <f t="shared" si="65"/>
        <v>#VALUE!</v>
      </c>
    </row>
    <row r="511" spans="2:29" s="30" customFormat="1" ht="30" customHeight="1">
      <c r="B511" s="345">
        <v>490</v>
      </c>
      <c r="C511" s="302" t="str">
        <f t="array" ref="C511">IF('GRR Data'!C494="","",'GRR Data'!C494)</f>
        <v/>
      </c>
      <c r="D511" s="302" t="str">
        <f t="array" ref="D511">IF('GRR Data'!D494="","",'GRR Data'!D494)</f>
        <v/>
      </c>
      <c r="E511" s="300" t="str">
        <f t="array" ref="E511">IF('GRR Data'!G494="","",'GRR Data'!G494)</f>
        <v/>
      </c>
      <c r="F511" s="300" t="str">
        <f t="array" ref="F511">IF('GRR Data'!H494="","",'GRR Data'!H494)</f>
        <v/>
      </c>
      <c r="G511" s="300" t="str">
        <f t="array" ref="G511">IF('GRR Data'!K494="","",'GRR Data'!K494)</f>
        <v/>
      </c>
      <c r="H511" s="291" t="e">
        <v>#VALUE!</v>
      </c>
      <c r="I511" s="335" t="e">
        <v>#VALUE!</v>
      </c>
      <c r="J511" s="291" t="e">
        <v>#VALUE!</v>
      </c>
      <c r="K511" s="282" t="str">
        <v/>
      </c>
      <c r="L511" s="282" t="str">
        <v/>
      </c>
      <c r="M511" s="288" t="str" cm="1">
        <f t="array" ref="M511">IF($C511="","",_xlfn.XLOOKUP($C511&amp;M$21,#REF!&amp;#REF!,#REF!))</f>
        <v/>
      </c>
      <c r="N511" s="288" t="str" cm="1">
        <f t="array" ref="N511">IF($C511="","",_xlfn.XLOOKUP($C511&amp;N$21,#REF!&amp;#REF!,#REF!))</f>
        <v/>
      </c>
      <c r="O511" s="288" t="str" cm="1">
        <f t="array" ref="O511">IF($C511="","",_xlfn.XLOOKUP($C511&amp;O$21,#REF!&amp;#REF!,#REF!))</f>
        <v/>
      </c>
      <c r="P511" s="288" t="str" cm="1">
        <f t="array" ref="P511">IF($C511="","",_xlfn.XLOOKUP($C511&amp;P$21,#REF!&amp;#REF!,#REF!))</f>
        <v/>
      </c>
      <c r="Q511" s="288" t="str" cm="1">
        <f t="array" ref="Q511">IF($C511="","",_xlfn.XLOOKUP($C511&amp;Q$21,#REF!&amp;#REF!,#REF!))</f>
        <v/>
      </c>
      <c r="R511" s="288" t="str" cm="1">
        <f t="array" ref="R511">IF($C511="","",_xlfn.XLOOKUP($C511&amp;R$21,#REF!&amp;#REF!,#REF!))</f>
        <v/>
      </c>
      <c r="S511" s="288" t="str" cm="1">
        <f t="array" ref="S511">IF($C511="","",_xlfn.XLOOKUP($C511&amp;S$21,#REF!&amp;#REF!,#REF!))</f>
        <v/>
      </c>
      <c r="T511" s="288" t="str" cm="1">
        <f t="array" ref="T511">IF($C511="","",_xlfn.XLOOKUP($C511&amp;T$21,#REF!&amp;#REF!,#REF!))</f>
        <v/>
      </c>
      <c r="U511" s="600"/>
      <c r="V511" s="601"/>
      <c r="W511" s="308"/>
      <c r="X511" s="320" t="e">
        <f t="shared" si="60"/>
        <v>#VALUE!</v>
      </c>
      <c r="Y511" s="320" t="e">
        <f t="shared" si="61"/>
        <v>#VALUE!</v>
      </c>
      <c r="Z511" s="320" t="e">
        <f t="shared" si="62"/>
        <v>#VALUE!</v>
      </c>
      <c r="AA511" s="320" t="e">
        <f t="shared" si="63"/>
        <v>#VALUE!</v>
      </c>
      <c r="AB511" s="320" t="e">
        <f t="shared" si="64"/>
        <v>#VALUE!</v>
      </c>
      <c r="AC511" s="320" t="e">
        <f t="shared" si="65"/>
        <v>#VALUE!</v>
      </c>
    </row>
    <row r="512" spans="2:29" s="30" customFormat="1" ht="30" customHeight="1">
      <c r="B512" s="345">
        <v>491</v>
      </c>
      <c r="C512" s="302" t="str">
        <f t="array" ref="C512">IF('GRR Data'!C495="","",'GRR Data'!C495)</f>
        <v/>
      </c>
      <c r="D512" s="302" t="str">
        <f t="array" ref="D512">IF('GRR Data'!D495="","",'GRR Data'!D495)</f>
        <v/>
      </c>
      <c r="E512" s="300" t="str">
        <f t="array" ref="E512">IF('GRR Data'!G495="","",'GRR Data'!G495)</f>
        <v/>
      </c>
      <c r="F512" s="300" t="str">
        <f t="array" ref="F512">IF('GRR Data'!H495="","",'GRR Data'!H495)</f>
        <v/>
      </c>
      <c r="G512" s="300" t="str">
        <f t="array" ref="G512">IF('GRR Data'!K495="","",'GRR Data'!K495)</f>
        <v/>
      </c>
      <c r="H512" s="291" t="e">
        <v>#VALUE!</v>
      </c>
      <c r="I512" s="335" t="e">
        <v>#VALUE!</v>
      </c>
      <c r="J512" s="291" t="e">
        <v>#VALUE!</v>
      </c>
      <c r="K512" s="282" t="str">
        <v/>
      </c>
      <c r="L512" s="282" t="str">
        <v/>
      </c>
      <c r="M512" s="288" t="str" cm="1">
        <f t="array" ref="M512">IF($C512="","",_xlfn.XLOOKUP($C512&amp;M$21,#REF!&amp;#REF!,#REF!))</f>
        <v/>
      </c>
      <c r="N512" s="288" t="str" cm="1">
        <f t="array" ref="N512">IF($C512="","",_xlfn.XLOOKUP($C512&amp;N$21,#REF!&amp;#REF!,#REF!))</f>
        <v/>
      </c>
      <c r="O512" s="288" t="str" cm="1">
        <f t="array" ref="O512">IF($C512="","",_xlfn.XLOOKUP($C512&amp;O$21,#REF!&amp;#REF!,#REF!))</f>
        <v/>
      </c>
      <c r="P512" s="288" t="str" cm="1">
        <f t="array" ref="P512">IF($C512="","",_xlfn.XLOOKUP($C512&amp;P$21,#REF!&amp;#REF!,#REF!))</f>
        <v/>
      </c>
      <c r="Q512" s="288" t="str" cm="1">
        <f t="array" ref="Q512">IF($C512="","",_xlfn.XLOOKUP($C512&amp;Q$21,#REF!&amp;#REF!,#REF!))</f>
        <v/>
      </c>
      <c r="R512" s="288" t="str" cm="1">
        <f t="array" ref="R512">IF($C512="","",_xlfn.XLOOKUP($C512&amp;R$21,#REF!&amp;#REF!,#REF!))</f>
        <v/>
      </c>
      <c r="S512" s="288" t="str" cm="1">
        <f t="array" ref="S512">IF($C512="","",_xlfn.XLOOKUP($C512&amp;S$21,#REF!&amp;#REF!,#REF!))</f>
        <v/>
      </c>
      <c r="T512" s="288" t="str" cm="1">
        <f t="array" ref="T512">IF($C512="","",_xlfn.XLOOKUP($C512&amp;T$21,#REF!&amp;#REF!,#REF!))</f>
        <v/>
      </c>
      <c r="U512" s="600"/>
      <c r="V512" s="601"/>
      <c r="W512" s="308"/>
      <c r="X512" s="320" t="e">
        <f t="shared" si="60"/>
        <v>#VALUE!</v>
      </c>
      <c r="Y512" s="320" t="e">
        <f t="shared" si="61"/>
        <v>#VALUE!</v>
      </c>
      <c r="Z512" s="320" t="e">
        <f t="shared" si="62"/>
        <v>#VALUE!</v>
      </c>
      <c r="AA512" s="320" t="e">
        <f t="shared" si="63"/>
        <v>#VALUE!</v>
      </c>
      <c r="AB512" s="320" t="e">
        <f t="shared" si="64"/>
        <v>#VALUE!</v>
      </c>
      <c r="AC512" s="320" t="e">
        <f t="shared" si="65"/>
        <v>#VALUE!</v>
      </c>
    </row>
    <row r="513" spans="2:29" s="30" customFormat="1" ht="30" customHeight="1">
      <c r="B513" s="345">
        <v>492</v>
      </c>
      <c r="C513" s="302" t="str">
        <f t="array" ref="C513">IF('GRR Data'!C496="","",'GRR Data'!C496)</f>
        <v/>
      </c>
      <c r="D513" s="302" t="str">
        <f t="array" ref="D513">IF('GRR Data'!D496="","",'GRR Data'!D496)</f>
        <v/>
      </c>
      <c r="E513" s="300" t="str">
        <f t="array" ref="E513">IF('GRR Data'!G496="","",'GRR Data'!G496)</f>
        <v/>
      </c>
      <c r="F513" s="300" t="str">
        <f t="array" ref="F513">IF('GRR Data'!H496="","",'GRR Data'!H496)</f>
        <v/>
      </c>
      <c r="G513" s="300" t="str">
        <f t="array" ref="G513">IF('GRR Data'!K496="","",'GRR Data'!K496)</f>
        <v/>
      </c>
      <c r="H513" s="291" t="e">
        <v>#VALUE!</v>
      </c>
      <c r="I513" s="335" t="e">
        <v>#VALUE!</v>
      </c>
      <c r="J513" s="291" t="e">
        <v>#VALUE!</v>
      </c>
      <c r="K513" s="282" t="str">
        <v/>
      </c>
      <c r="L513" s="282" t="str">
        <v/>
      </c>
      <c r="M513" s="288" t="str" cm="1">
        <f t="array" ref="M513">IF($C513="","",_xlfn.XLOOKUP($C513&amp;M$21,#REF!&amp;#REF!,#REF!))</f>
        <v/>
      </c>
      <c r="N513" s="288" t="str" cm="1">
        <f t="array" ref="N513">IF($C513="","",_xlfn.XLOOKUP($C513&amp;N$21,#REF!&amp;#REF!,#REF!))</f>
        <v/>
      </c>
      <c r="O513" s="288" t="str" cm="1">
        <f t="array" ref="O513">IF($C513="","",_xlfn.XLOOKUP($C513&amp;O$21,#REF!&amp;#REF!,#REF!))</f>
        <v/>
      </c>
      <c r="P513" s="288" t="str" cm="1">
        <f t="array" ref="P513">IF($C513="","",_xlfn.XLOOKUP($C513&amp;P$21,#REF!&amp;#REF!,#REF!))</f>
        <v/>
      </c>
      <c r="Q513" s="288" t="str" cm="1">
        <f t="array" ref="Q513">IF($C513="","",_xlfn.XLOOKUP($C513&amp;Q$21,#REF!&amp;#REF!,#REF!))</f>
        <v/>
      </c>
      <c r="R513" s="288" t="str" cm="1">
        <f t="array" ref="R513">IF($C513="","",_xlfn.XLOOKUP($C513&amp;R$21,#REF!&amp;#REF!,#REF!))</f>
        <v/>
      </c>
      <c r="S513" s="288" t="str" cm="1">
        <f t="array" ref="S513">IF($C513="","",_xlfn.XLOOKUP($C513&amp;S$21,#REF!&amp;#REF!,#REF!))</f>
        <v/>
      </c>
      <c r="T513" s="288" t="str" cm="1">
        <f t="array" ref="T513">IF($C513="","",_xlfn.XLOOKUP($C513&amp;T$21,#REF!&amp;#REF!,#REF!))</f>
        <v/>
      </c>
      <c r="U513" s="600"/>
      <c r="V513" s="601"/>
      <c r="W513" s="308"/>
      <c r="X513" s="320" t="e">
        <f t="shared" si="60"/>
        <v>#VALUE!</v>
      </c>
      <c r="Y513" s="320" t="e">
        <f t="shared" si="61"/>
        <v>#VALUE!</v>
      </c>
      <c r="Z513" s="320" t="e">
        <f t="shared" si="62"/>
        <v>#VALUE!</v>
      </c>
      <c r="AA513" s="320" t="e">
        <f t="shared" si="63"/>
        <v>#VALUE!</v>
      </c>
      <c r="AB513" s="320" t="e">
        <f t="shared" si="64"/>
        <v>#VALUE!</v>
      </c>
      <c r="AC513" s="320" t="e">
        <f t="shared" si="65"/>
        <v>#VALUE!</v>
      </c>
    </row>
    <row r="514" spans="2:29" s="30" customFormat="1" ht="30" customHeight="1">
      <c r="B514" s="345">
        <v>493</v>
      </c>
      <c r="C514" s="302" t="str">
        <f t="array" ref="C514">IF('GRR Data'!C497="","",'GRR Data'!C497)</f>
        <v/>
      </c>
      <c r="D514" s="302" t="str">
        <f t="array" ref="D514">IF('GRR Data'!D497="","",'GRR Data'!D497)</f>
        <v/>
      </c>
      <c r="E514" s="300" t="str">
        <f t="array" ref="E514">IF('GRR Data'!G497="","",'GRR Data'!G497)</f>
        <v/>
      </c>
      <c r="F514" s="300" t="str">
        <f t="array" ref="F514">IF('GRR Data'!H497="","",'GRR Data'!H497)</f>
        <v/>
      </c>
      <c r="G514" s="300" t="str">
        <f t="array" ref="G514">IF('GRR Data'!K497="","",'GRR Data'!K497)</f>
        <v/>
      </c>
      <c r="H514" s="291" t="e">
        <v>#VALUE!</v>
      </c>
      <c r="I514" s="335" t="e">
        <v>#VALUE!</v>
      </c>
      <c r="J514" s="291" t="e">
        <v>#VALUE!</v>
      </c>
      <c r="K514" s="282" t="str">
        <v/>
      </c>
      <c r="L514" s="282" t="str">
        <v/>
      </c>
      <c r="M514" s="288" t="str" cm="1">
        <f t="array" ref="M514">IF($C514="","",_xlfn.XLOOKUP($C514&amp;M$21,#REF!&amp;#REF!,#REF!))</f>
        <v/>
      </c>
      <c r="N514" s="288" t="str" cm="1">
        <f t="array" ref="N514">IF($C514="","",_xlfn.XLOOKUP($C514&amp;N$21,#REF!&amp;#REF!,#REF!))</f>
        <v/>
      </c>
      <c r="O514" s="288" t="str" cm="1">
        <f t="array" ref="O514">IF($C514="","",_xlfn.XLOOKUP($C514&amp;O$21,#REF!&amp;#REF!,#REF!))</f>
        <v/>
      </c>
      <c r="P514" s="288" t="str" cm="1">
        <f t="array" ref="P514">IF($C514="","",_xlfn.XLOOKUP($C514&amp;P$21,#REF!&amp;#REF!,#REF!))</f>
        <v/>
      </c>
      <c r="Q514" s="288" t="str" cm="1">
        <f t="array" ref="Q514">IF($C514="","",_xlfn.XLOOKUP($C514&amp;Q$21,#REF!&amp;#REF!,#REF!))</f>
        <v/>
      </c>
      <c r="R514" s="288" t="str" cm="1">
        <f t="array" ref="R514">IF($C514="","",_xlfn.XLOOKUP($C514&amp;R$21,#REF!&amp;#REF!,#REF!))</f>
        <v/>
      </c>
      <c r="S514" s="288" t="str" cm="1">
        <f t="array" ref="S514">IF($C514="","",_xlfn.XLOOKUP($C514&amp;S$21,#REF!&amp;#REF!,#REF!))</f>
        <v/>
      </c>
      <c r="T514" s="288" t="str" cm="1">
        <f t="array" ref="T514">IF($C514="","",_xlfn.XLOOKUP($C514&amp;T$21,#REF!&amp;#REF!,#REF!))</f>
        <v/>
      </c>
      <c r="U514" s="600"/>
      <c r="V514" s="601"/>
      <c r="W514" s="308"/>
      <c r="X514" s="320" t="e">
        <f t="shared" si="60"/>
        <v>#VALUE!</v>
      </c>
      <c r="Y514" s="320" t="e">
        <f t="shared" si="61"/>
        <v>#VALUE!</v>
      </c>
      <c r="Z514" s="320" t="e">
        <f t="shared" si="62"/>
        <v>#VALUE!</v>
      </c>
      <c r="AA514" s="320" t="e">
        <f t="shared" si="63"/>
        <v>#VALUE!</v>
      </c>
      <c r="AB514" s="320" t="e">
        <f t="shared" si="64"/>
        <v>#VALUE!</v>
      </c>
      <c r="AC514" s="320" t="e">
        <f t="shared" si="65"/>
        <v>#VALUE!</v>
      </c>
    </row>
    <row r="515" spans="2:29" s="30" customFormat="1" ht="30" customHeight="1">
      <c r="B515" s="345">
        <v>494</v>
      </c>
      <c r="C515" s="302" t="str">
        <f t="array" ref="C515">IF('GRR Data'!C498="","",'GRR Data'!C498)</f>
        <v/>
      </c>
      <c r="D515" s="302" t="str">
        <f t="array" ref="D515">IF('GRR Data'!D498="","",'GRR Data'!D498)</f>
        <v/>
      </c>
      <c r="E515" s="300" t="str">
        <f t="array" ref="E515">IF('GRR Data'!G498="","",'GRR Data'!G498)</f>
        <v/>
      </c>
      <c r="F515" s="300" t="str">
        <f t="array" ref="F515">IF('GRR Data'!H498="","",'GRR Data'!H498)</f>
        <v/>
      </c>
      <c r="G515" s="300" t="str">
        <f t="array" ref="G515">IF('GRR Data'!K498="","",'GRR Data'!K498)</f>
        <v/>
      </c>
      <c r="H515" s="291" t="e">
        <v>#VALUE!</v>
      </c>
      <c r="I515" s="335" t="e">
        <v>#VALUE!</v>
      </c>
      <c r="J515" s="291" t="e">
        <v>#VALUE!</v>
      </c>
      <c r="K515" s="282" t="str">
        <v/>
      </c>
      <c r="L515" s="282" t="str">
        <v/>
      </c>
      <c r="M515" s="288" t="str" cm="1">
        <f t="array" ref="M515">IF($C515="","",_xlfn.XLOOKUP($C515&amp;M$21,#REF!&amp;#REF!,#REF!))</f>
        <v/>
      </c>
      <c r="N515" s="288" t="str" cm="1">
        <f t="array" ref="N515">IF($C515="","",_xlfn.XLOOKUP($C515&amp;N$21,#REF!&amp;#REF!,#REF!))</f>
        <v/>
      </c>
      <c r="O515" s="288" t="str" cm="1">
        <f t="array" ref="O515">IF($C515="","",_xlfn.XLOOKUP($C515&amp;O$21,#REF!&amp;#REF!,#REF!))</f>
        <v/>
      </c>
      <c r="P515" s="288" t="str" cm="1">
        <f t="array" ref="P515">IF($C515="","",_xlfn.XLOOKUP($C515&amp;P$21,#REF!&amp;#REF!,#REF!))</f>
        <v/>
      </c>
      <c r="Q515" s="288" t="str" cm="1">
        <f t="array" ref="Q515">IF($C515="","",_xlfn.XLOOKUP($C515&amp;Q$21,#REF!&amp;#REF!,#REF!))</f>
        <v/>
      </c>
      <c r="R515" s="288" t="str" cm="1">
        <f t="array" ref="R515">IF($C515="","",_xlfn.XLOOKUP($C515&amp;R$21,#REF!&amp;#REF!,#REF!))</f>
        <v/>
      </c>
      <c r="S515" s="288" t="str" cm="1">
        <f t="array" ref="S515">IF($C515="","",_xlfn.XLOOKUP($C515&amp;S$21,#REF!&amp;#REF!,#REF!))</f>
        <v/>
      </c>
      <c r="T515" s="288" t="str" cm="1">
        <f t="array" ref="T515">IF($C515="","",_xlfn.XLOOKUP($C515&amp;T$21,#REF!&amp;#REF!,#REF!))</f>
        <v/>
      </c>
      <c r="U515" s="600"/>
      <c r="V515" s="601"/>
      <c r="W515" s="308"/>
      <c r="X515" s="320" t="e">
        <f t="shared" si="60"/>
        <v>#VALUE!</v>
      </c>
      <c r="Y515" s="320" t="e">
        <f t="shared" si="61"/>
        <v>#VALUE!</v>
      </c>
      <c r="Z515" s="320" t="e">
        <f t="shared" si="62"/>
        <v>#VALUE!</v>
      </c>
      <c r="AA515" s="320" t="e">
        <f t="shared" si="63"/>
        <v>#VALUE!</v>
      </c>
      <c r="AB515" s="320" t="e">
        <f t="shared" si="64"/>
        <v>#VALUE!</v>
      </c>
      <c r="AC515" s="320" t="e">
        <f t="shared" si="65"/>
        <v>#VALUE!</v>
      </c>
    </row>
    <row r="516" spans="2:29" s="30" customFormat="1" ht="30" customHeight="1">
      <c r="B516" s="345">
        <v>495</v>
      </c>
      <c r="C516" s="302" t="str">
        <f t="array" ref="C516">IF('GRR Data'!C499="","",'GRR Data'!C499)</f>
        <v/>
      </c>
      <c r="D516" s="302" t="str">
        <f t="array" ref="D516">IF('GRR Data'!D499="","",'GRR Data'!D499)</f>
        <v/>
      </c>
      <c r="E516" s="300" t="str">
        <f t="array" ref="E516">IF('GRR Data'!G499="","",'GRR Data'!G499)</f>
        <v/>
      </c>
      <c r="F516" s="300" t="str">
        <f t="array" ref="F516">IF('GRR Data'!H499="","",'GRR Data'!H499)</f>
        <v/>
      </c>
      <c r="G516" s="300" t="str">
        <f t="array" ref="G516">IF('GRR Data'!K499="","",'GRR Data'!K499)</f>
        <v/>
      </c>
      <c r="H516" s="291" t="e">
        <v>#VALUE!</v>
      </c>
      <c r="I516" s="335" t="e">
        <v>#VALUE!</v>
      </c>
      <c r="J516" s="291" t="e">
        <v>#VALUE!</v>
      </c>
      <c r="K516" s="282" t="str">
        <v/>
      </c>
      <c r="L516" s="282" t="str">
        <v/>
      </c>
      <c r="M516" s="288" t="str" cm="1">
        <f t="array" ref="M516">IF($C516="","",_xlfn.XLOOKUP($C516&amp;M$21,#REF!&amp;#REF!,#REF!))</f>
        <v/>
      </c>
      <c r="N516" s="288" t="str" cm="1">
        <f t="array" ref="N516">IF($C516="","",_xlfn.XLOOKUP($C516&amp;N$21,#REF!&amp;#REF!,#REF!))</f>
        <v/>
      </c>
      <c r="O516" s="288" t="str" cm="1">
        <f t="array" ref="O516">IF($C516="","",_xlfn.XLOOKUP($C516&amp;O$21,#REF!&amp;#REF!,#REF!))</f>
        <v/>
      </c>
      <c r="P516" s="288" t="str" cm="1">
        <f t="array" ref="P516">IF($C516="","",_xlfn.XLOOKUP($C516&amp;P$21,#REF!&amp;#REF!,#REF!))</f>
        <v/>
      </c>
      <c r="Q516" s="288" t="str" cm="1">
        <f t="array" ref="Q516">IF($C516="","",_xlfn.XLOOKUP($C516&amp;Q$21,#REF!&amp;#REF!,#REF!))</f>
        <v/>
      </c>
      <c r="R516" s="288" t="str" cm="1">
        <f t="array" ref="R516">IF($C516="","",_xlfn.XLOOKUP($C516&amp;R$21,#REF!&amp;#REF!,#REF!))</f>
        <v/>
      </c>
      <c r="S516" s="288" t="str" cm="1">
        <f t="array" ref="S516">IF($C516="","",_xlfn.XLOOKUP($C516&amp;S$21,#REF!&amp;#REF!,#REF!))</f>
        <v/>
      </c>
      <c r="T516" s="288" t="str" cm="1">
        <f t="array" ref="T516">IF($C516="","",_xlfn.XLOOKUP($C516&amp;T$21,#REF!&amp;#REF!,#REF!))</f>
        <v/>
      </c>
      <c r="U516" s="600"/>
      <c r="V516" s="601"/>
      <c r="W516" s="308"/>
      <c r="X516" s="320" t="e">
        <f t="shared" si="60"/>
        <v>#VALUE!</v>
      </c>
      <c r="Y516" s="320" t="e">
        <f t="shared" si="61"/>
        <v>#VALUE!</v>
      </c>
      <c r="Z516" s="320" t="e">
        <f t="shared" si="62"/>
        <v>#VALUE!</v>
      </c>
      <c r="AA516" s="320" t="e">
        <f t="shared" si="63"/>
        <v>#VALUE!</v>
      </c>
      <c r="AB516" s="320" t="e">
        <f t="shared" si="64"/>
        <v>#VALUE!</v>
      </c>
      <c r="AC516" s="320" t="e">
        <f t="shared" si="65"/>
        <v>#VALUE!</v>
      </c>
    </row>
    <row r="517" spans="2:29" s="30" customFormat="1" ht="30" customHeight="1">
      <c r="B517" s="345">
        <v>496</v>
      </c>
      <c r="C517" s="302" t="str">
        <f t="array" ref="C517">IF('GRR Data'!C500="","",'GRR Data'!C500)</f>
        <v/>
      </c>
      <c r="D517" s="302" t="str">
        <f t="array" ref="D517">IF('GRR Data'!D500="","",'GRR Data'!D500)</f>
        <v/>
      </c>
      <c r="E517" s="300" t="str">
        <f t="array" ref="E517">IF('GRR Data'!G500="","",'GRR Data'!G500)</f>
        <v/>
      </c>
      <c r="F517" s="300" t="str">
        <f t="array" ref="F517">IF('GRR Data'!H500="","",'GRR Data'!H500)</f>
        <v/>
      </c>
      <c r="G517" s="300" t="str">
        <f t="array" ref="G517">IF('GRR Data'!K500="","",'GRR Data'!K500)</f>
        <v/>
      </c>
      <c r="H517" s="291" t="e">
        <v>#VALUE!</v>
      </c>
      <c r="I517" s="335" t="e">
        <v>#VALUE!</v>
      </c>
      <c r="J517" s="291" t="e">
        <v>#VALUE!</v>
      </c>
      <c r="K517" s="282" t="str">
        <v/>
      </c>
      <c r="L517" s="282" t="str">
        <v/>
      </c>
      <c r="M517" s="288" t="str" cm="1">
        <f t="array" ref="M517">IF($C517="","",_xlfn.XLOOKUP($C517&amp;M$21,#REF!&amp;#REF!,#REF!))</f>
        <v/>
      </c>
      <c r="N517" s="288" t="str" cm="1">
        <f t="array" ref="N517">IF($C517="","",_xlfn.XLOOKUP($C517&amp;N$21,#REF!&amp;#REF!,#REF!))</f>
        <v/>
      </c>
      <c r="O517" s="288" t="str" cm="1">
        <f t="array" ref="O517">IF($C517="","",_xlfn.XLOOKUP($C517&amp;O$21,#REF!&amp;#REF!,#REF!))</f>
        <v/>
      </c>
      <c r="P517" s="288" t="str" cm="1">
        <f t="array" ref="P517">IF($C517="","",_xlfn.XLOOKUP($C517&amp;P$21,#REF!&amp;#REF!,#REF!))</f>
        <v/>
      </c>
      <c r="Q517" s="288" t="str" cm="1">
        <f t="array" ref="Q517">IF($C517="","",_xlfn.XLOOKUP($C517&amp;Q$21,#REF!&amp;#REF!,#REF!))</f>
        <v/>
      </c>
      <c r="R517" s="288" t="str" cm="1">
        <f t="array" ref="R517">IF($C517="","",_xlfn.XLOOKUP($C517&amp;R$21,#REF!&amp;#REF!,#REF!))</f>
        <v/>
      </c>
      <c r="S517" s="288" t="str" cm="1">
        <f t="array" ref="S517">IF($C517="","",_xlfn.XLOOKUP($C517&amp;S$21,#REF!&amp;#REF!,#REF!))</f>
        <v/>
      </c>
      <c r="T517" s="288" t="str" cm="1">
        <f t="array" ref="T517">IF($C517="","",_xlfn.XLOOKUP($C517&amp;T$21,#REF!&amp;#REF!,#REF!))</f>
        <v/>
      </c>
      <c r="U517" s="600"/>
      <c r="V517" s="601"/>
      <c r="W517" s="308"/>
      <c r="X517" s="320" t="e">
        <f t="shared" si="60"/>
        <v>#VALUE!</v>
      </c>
      <c r="Y517" s="320" t="e">
        <f t="shared" si="61"/>
        <v>#VALUE!</v>
      </c>
      <c r="Z517" s="320" t="e">
        <f t="shared" si="62"/>
        <v>#VALUE!</v>
      </c>
      <c r="AA517" s="320" t="e">
        <f t="shared" si="63"/>
        <v>#VALUE!</v>
      </c>
      <c r="AB517" s="320" t="e">
        <f t="shared" si="64"/>
        <v>#VALUE!</v>
      </c>
      <c r="AC517" s="320" t="e">
        <f t="shared" si="65"/>
        <v>#VALUE!</v>
      </c>
    </row>
    <row r="518" spans="2:29" s="30" customFormat="1" ht="30" customHeight="1">
      <c r="B518" s="345">
        <v>497</v>
      </c>
      <c r="C518" s="302" t="str">
        <f t="array" ref="C518">IF('GRR Data'!C501="","",'GRR Data'!C501)</f>
        <v/>
      </c>
      <c r="D518" s="302" t="str">
        <f t="array" ref="D518">IF('GRR Data'!D501="","",'GRR Data'!D501)</f>
        <v/>
      </c>
      <c r="E518" s="300" t="str">
        <f t="array" ref="E518">IF('GRR Data'!G501="","",'GRR Data'!G501)</f>
        <v/>
      </c>
      <c r="F518" s="300" t="str">
        <f t="array" ref="F518">IF('GRR Data'!H501="","",'GRR Data'!H501)</f>
        <v/>
      </c>
      <c r="G518" s="300" t="str">
        <f t="array" ref="G518">IF('GRR Data'!K501="","",'GRR Data'!K501)</f>
        <v/>
      </c>
      <c r="H518" s="291" t="e">
        <v>#VALUE!</v>
      </c>
      <c r="I518" s="335" t="e">
        <v>#VALUE!</v>
      </c>
      <c r="J518" s="291" t="e">
        <v>#VALUE!</v>
      </c>
      <c r="K518" s="282" t="str">
        <v/>
      </c>
      <c r="L518" s="282" t="str">
        <v/>
      </c>
      <c r="M518" s="288" t="str" cm="1">
        <f t="array" ref="M518">IF($C518="","",_xlfn.XLOOKUP($C518&amp;M$21,#REF!&amp;#REF!,#REF!))</f>
        <v/>
      </c>
      <c r="N518" s="288" t="str" cm="1">
        <f t="array" ref="N518">IF($C518="","",_xlfn.XLOOKUP($C518&amp;N$21,#REF!&amp;#REF!,#REF!))</f>
        <v/>
      </c>
      <c r="O518" s="288" t="str" cm="1">
        <f t="array" ref="O518">IF($C518="","",_xlfn.XLOOKUP($C518&amp;O$21,#REF!&amp;#REF!,#REF!))</f>
        <v/>
      </c>
      <c r="P518" s="288" t="str" cm="1">
        <f t="array" ref="P518">IF($C518="","",_xlfn.XLOOKUP($C518&amp;P$21,#REF!&amp;#REF!,#REF!))</f>
        <v/>
      </c>
      <c r="Q518" s="288" t="str" cm="1">
        <f t="array" ref="Q518">IF($C518="","",_xlfn.XLOOKUP($C518&amp;Q$21,#REF!&amp;#REF!,#REF!))</f>
        <v/>
      </c>
      <c r="R518" s="288" t="str" cm="1">
        <f t="array" ref="R518">IF($C518="","",_xlfn.XLOOKUP($C518&amp;R$21,#REF!&amp;#REF!,#REF!))</f>
        <v/>
      </c>
      <c r="S518" s="288" t="str" cm="1">
        <f t="array" ref="S518">IF($C518="","",_xlfn.XLOOKUP($C518&amp;S$21,#REF!&amp;#REF!,#REF!))</f>
        <v/>
      </c>
      <c r="T518" s="288" t="str" cm="1">
        <f t="array" ref="T518">IF($C518="","",_xlfn.XLOOKUP($C518&amp;T$21,#REF!&amp;#REF!,#REF!))</f>
        <v/>
      </c>
      <c r="U518" s="600"/>
      <c r="V518" s="601"/>
      <c r="W518" s="308"/>
      <c r="X518" s="320" t="e">
        <f t="shared" ref="X518:X521" si="66">IF(H518="","",(H518/$X$21)*(E518-F518))</f>
        <v>#VALUE!</v>
      </c>
      <c r="Y518" s="320" t="e">
        <f t="shared" ref="Y518:Y521" si="67">IF(H518="","",(H518/$Y$21)*(E518-F518))</f>
        <v>#VALUE!</v>
      </c>
      <c r="Z518" s="320" t="e">
        <f t="shared" ref="Z518:Z521" si="68">IF(H518="","",(H518/$Z$21)*(E518-F518))</f>
        <v>#VALUE!</v>
      </c>
      <c r="AA518" s="320" t="e">
        <f t="shared" ref="AA518:AA521" si="69">IF(X518="","",X518/2)</f>
        <v>#VALUE!</v>
      </c>
      <c r="AB518" s="320" t="e">
        <f t="shared" ref="AB518:AB521" si="70">IF(Y518="","",Y518/2)</f>
        <v>#VALUE!</v>
      </c>
      <c r="AC518" s="320" t="e">
        <f t="shared" ref="AC518:AC521" si="71">IF(Z518="","",Z518/2)</f>
        <v>#VALUE!</v>
      </c>
    </row>
    <row r="519" spans="2:29" s="30" customFormat="1" ht="30" customHeight="1">
      <c r="B519" s="345">
        <v>498</v>
      </c>
      <c r="C519" s="302" t="str">
        <f t="array" ref="C519">IF('GRR Data'!C502="","",'GRR Data'!C502)</f>
        <v/>
      </c>
      <c r="D519" s="302" t="str">
        <f t="array" ref="D519">IF('GRR Data'!D502="","",'GRR Data'!D502)</f>
        <v/>
      </c>
      <c r="E519" s="300" t="str">
        <f t="array" ref="E519">IF('GRR Data'!G502="","",'GRR Data'!G502)</f>
        <v/>
      </c>
      <c r="F519" s="300" t="str">
        <f t="array" ref="F519">IF('GRR Data'!H502="","",'GRR Data'!H502)</f>
        <v/>
      </c>
      <c r="G519" s="300" t="str">
        <f t="array" ref="G519">IF('GRR Data'!K502="","",'GRR Data'!K502)</f>
        <v/>
      </c>
      <c r="H519" s="291" t="e">
        <v>#VALUE!</v>
      </c>
      <c r="I519" s="335" t="e">
        <v>#VALUE!</v>
      </c>
      <c r="J519" s="291" t="e">
        <v>#VALUE!</v>
      </c>
      <c r="K519" s="282" t="str">
        <v/>
      </c>
      <c r="L519" s="282" t="str">
        <v/>
      </c>
      <c r="M519" s="288" t="str" cm="1">
        <f t="array" ref="M519">IF($C519="","",_xlfn.XLOOKUP($C519&amp;M$21,#REF!&amp;#REF!,#REF!))</f>
        <v/>
      </c>
      <c r="N519" s="288" t="str" cm="1">
        <f t="array" ref="N519">IF($C519="","",_xlfn.XLOOKUP($C519&amp;N$21,#REF!&amp;#REF!,#REF!))</f>
        <v/>
      </c>
      <c r="O519" s="288" t="str" cm="1">
        <f t="array" ref="O519">IF($C519="","",_xlfn.XLOOKUP($C519&amp;O$21,#REF!&amp;#REF!,#REF!))</f>
        <v/>
      </c>
      <c r="P519" s="288" t="str" cm="1">
        <f t="array" ref="P519">IF($C519="","",_xlfn.XLOOKUP($C519&amp;P$21,#REF!&amp;#REF!,#REF!))</f>
        <v/>
      </c>
      <c r="Q519" s="288" t="str" cm="1">
        <f t="array" ref="Q519">IF($C519="","",_xlfn.XLOOKUP($C519&amp;Q$21,#REF!&amp;#REF!,#REF!))</f>
        <v/>
      </c>
      <c r="R519" s="288" t="str" cm="1">
        <f t="array" ref="R519">IF($C519="","",_xlfn.XLOOKUP($C519&amp;R$21,#REF!&amp;#REF!,#REF!))</f>
        <v/>
      </c>
      <c r="S519" s="288" t="str" cm="1">
        <f t="array" ref="S519">IF($C519="","",_xlfn.XLOOKUP($C519&amp;S$21,#REF!&amp;#REF!,#REF!))</f>
        <v/>
      </c>
      <c r="T519" s="288" t="str" cm="1">
        <f t="array" ref="T519">IF($C519="","",_xlfn.XLOOKUP($C519&amp;T$21,#REF!&amp;#REF!,#REF!))</f>
        <v/>
      </c>
      <c r="U519" s="600"/>
      <c r="V519" s="601"/>
      <c r="W519" s="308"/>
      <c r="X519" s="320" t="e">
        <f t="shared" si="66"/>
        <v>#VALUE!</v>
      </c>
      <c r="Y519" s="320" t="e">
        <f t="shared" si="67"/>
        <v>#VALUE!</v>
      </c>
      <c r="Z519" s="320" t="e">
        <f t="shared" si="68"/>
        <v>#VALUE!</v>
      </c>
      <c r="AA519" s="320" t="e">
        <f t="shared" si="69"/>
        <v>#VALUE!</v>
      </c>
      <c r="AB519" s="320" t="e">
        <f t="shared" si="70"/>
        <v>#VALUE!</v>
      </c>
      <c r="AC519" s="320" t="e">
        <f t="shared" si="71"/>
        <v>#VALUE!</v>
      </c>
    </row>
    <row r="520" spans="2:29" s="30" customFormat="1" ht="30" customHeight="1">
      <c r="B520" s="345">
        <v>499</v>
      </c>
      <c r="C520" s="302" t="str">
        <f t="array" ref="C520">IF('GRR Data'!C503="","",'GRR Data'!C503)</f>
        <v/>
      </c>
      <c r="D520" s="302" t="str">
        <f t="array" ref="D520">IF('GRR Data'!D503="","",'GRR Data'!D503)</f>
        <v/>
      </c>
      <c r="E520" s="300" t="str">
        <f t="array" ref="E520">IF('GRR Data'!G503="","",'GRR Data'!G503)</f>
        <v/>
      </c>
      <c r="F520" s="300" t="str">
        <f t="array" ref="F520">IF('GRR Data'!H503="","",'GRR Data'!H503)</f>
        <v/>
      </c>
      <c r="G520" s="300" t="str">
        <f t="array" ref="G520">IF('GRR Data'!K503="","",'GRR Data'!K503)</f>
        <v/>
      </c>
      <c r="H520" s="291" t="e">
        <v>#VALUE!</v>
      </c>
      <c r="I520" s="335" t="e">
        <v>#VALUE!</v>
      </c>
      <c r="J520" s="291" t="e">
        <v>#VALUE!</v>
      </c>
      <c r="K520" s="282" t="str">
        <v/>
      </c>
      <c r="L520" s="282" t="str">
        <v/>
      </c>
      <c r="M520" s="288" t="str" cm="1">
        <f t="array" ref="M520">IF($C520="","",_xlfn.XLOOKUP($C520&amp;M$21,#REF!&amp;#REF!,#REF!))</f>
        <v/>
      </c>
      <c r="N520" s="288" t="str" cm="1">
        <f t="array" ref="N520">IF($C520="","",_xlfn.XLOOKUP($C520&amp;N$21,#REF!&amp;#REF!,#REF!))</f>
        <v/>
      </c>
      <c r="O520" s="288" t="str" cm="1">
        <f t="array" ref="O520">IF($C520="","",_xlfn.XLOOKUP($C520&amp;O$21,#REF!&amp;#REF!,#REF!))</f>
        <v/>
      </c>
      <c r="P520" s="288" t="str" cm="1">
        <f t="array" ref="P520">IF($C520="","",_xlfn.XLOOKUP($C520&amp;P$21,#REF!&amp;#REF!,#REF!))</f>
        <v/>
      </c>
      <c r="Q520" s="288" t="str" cm="1">
        <f t="array" ref="Q520">IF($C520="","",_xlfn.XLOOKUP($C520&amp;Q$21,#REF!&amp;#REF!,#REF!))</f>
        <v/>
      </c>
      <c r="R520" s="288" t="str" cm="1">
        <f t="array" ref="R520">IF($C520="","",_xlfn.XLOOKUP($C520&amp;R$21,#REF!&amp;#REF!,#REF!))</f>
        <v/>
      </c>
      <c r="S520" s="288" t="str" cm="1">
        <f t="array" ref="S520">IF($C520="","",_xlfn.XLOOKUP($C520&amp;S$21,#REF!&amp;#REF!,#REF!))</f>
        <v/>
      </c>
      <c r="T520" s="288" t="str" cm="1">
        <f t="array" ref="T520">IF($C520="","",_xlfn.XLOOKUP($C520&amp;T$21,#REF!&amp;#REF!,#REF!))</f>
        <v/>
      </c>
      <c r="U520" s="600"/>
      <c r="V520" s="601"/>
      <c r="W520" s="308"/>
      <c r="X520" s="320" t="e">
        <f t="shared" si="66"/>
        <v>#VALUE!</v>
      </c>
      <c r="Y520" s="320" t="e">
        <f t="shared" si="67"/>
        <v>#VALUE!</v>
      </c>
      <c r="Z520" s="320" t="e">
        <f t="shared" si="68"/>
        <v>#VALUE!</v>
      </c>
      <c r="AA520" s="320" t="e">
        <f t="shared" si="69"/>
        <v>#VALUE!</v>
      </c>
      <c r="AB520" s="320" t="e">
        <f t="shared" si="70"/>
        <v>#VALUE!</v>
      </c>
      <c r="AC520" s="320" t="e">
        <f t="shared" si="71"/>
        <v>#VALUE!</v>
      </c>
    </row>
    <row r="521" spans="2:29" s="30" customFormat="1" ht="30" customHeight="1">
      <c r="B521" s="345">
        <v>500</v>
      </c>
      <c r="C521" s="302" t="str">
        <f t="array" ref="C521">IF('GRR Data'!C504="","",'GRR Data'!C504)</f>
        <v/>
      </c>
      <c r="D521" s="302" t="str">
        <f t="array" ref="D521">IF('GRR Data'!D504="","",'GRR Data'!D504)</f>
        <v/>
      </c>
      <c r="E521" s="300" t="str">
        <f t="array" ref="E521">IF('GRR Data'!G504="","",'GRR Data'!G504)</f>
        <v/>
      </c>
      <c r="F521" s="300" t="str">
        <f t="array" ref="F521">IF('GRR Data'!H504="","",'GRR Data'!H504)</f>
        <v/>
      </c>
      <c r="G521" s="300" t="str">
        <f t="array" ref="G521">IF('GRR Data'!K504="","",'GRR Data'!K504)</f>
        <v/>
      </c>
      <c r="H521" s="291" t="e">
        <v>#VALUE!</v>
      </c>
      <c r="I521" s="335" t="e">
        <v>#VALUE!</v>
      </c>
      <c r="J521" s="291" t="e">
        <v>#VALUE!</v>
      </c>
      <c r="K521" s="282" t="str">
        <v/>
      </c>
      <c r="L521" s="282" t="str">
        <v/>
      </c>
      <c r="M521" s="288" t="str" cm="1">
        <f t="array" ref="M521">IF($C521="","",_xlfn.XLOOKUP($C521&amp;M$21,#REF!&amp;#REF!,#REF!))</f>
        <v/>
      </c>
      <c r="N521" s="288" t="str" cm="1">
        <f t="array" ref="N521">IF($C521="","",_xlfn.XLOOKUP($C521&amp;N$21,#REF!&amp;#REF!,#REF!))</f>
        <v/>
      </c>
      <c r="O521" s="288" t="str" cm="1">
        <f t="array" ref="O521">IF($C521="","",_xlfn.XLOOKUP($C521&amp;O$21,#REF!&amp;#REF!,#REF!))</f>
        <v/>
      </c>
      <c r="P521" s="288" t="str" cm="1">
        <f t="array" ref="P521">IF($C521="","",_xlfn.XLOOKUP($C521&amp;P$21,#REF!&amp;#REF!,#REF!))</f>
        <v/>
      </c>
      <c r="Q521" s="288" t="str" cm="1">
        <f t="array" ref="Q521">IF($C521="","",_xlfn.XLOOKUP($C521&amp;Q$21,#REF!&amp;#REF!,#REF!))</f>
        <v/>
      </c>
      <c r="R521" s="288" t="str" cm="1">
        <f t="array" ref="R521">IF($C521="","",_xlfn.XLOOKUP($C521&amp;R$21,#REF!&amp;#REF!,#REF!))</f>
        <v/>
      </c>
      <c r="S521" s="288" t="str" cm="1">
        <f t="array" ref="S521">IF($C521="","",_xlfn.XLOOKUP($C521&amp;S$21,#REF!&amp;#REF!,#REF!))</f>
        <v/>
      </c>
      <c r="T521" s="288" t="str" cm="1">
        <f t="array" ref="T521">IF($C521="","",_xlfn.XLOOKUP($C521&amp;T$21,#REF!&amp;#REF!,#REF!))</f>
        <v/>
      </c>
      <c r="U521" s="600"/>
      <c r="V521" s="601"/>
      <c r="W521" s="308"/>
      <c r="X521" s="320" t="e">
        <f t="shared" si="66"/>
        <v>#VALUE!</v>
      </c>
      <c r="Y521" s="320" t="e">
        <f t="shared" si="67"/>
        <v>#VALUE!</v>
      </c>
      <c r="Z521" s="320" t="e">
        <f t="shared" si="68"/>
        <v>#VALUE!</v>
      </c>
      <c r="AA521" s="320" t="e">
        <f t="shared" si="69"/>
        <v>#VALUE!</v>
      </c>
      <c r="AB521" s="320" t="e">
        <f t="shared" si="70"/>
        <v>#VALUE!</v>
      </c>
      <c r="AC521" s="320" t="e">
        <f t="shared" si="71"/>
        <v>#VALUE!</v>
      </c>
    </row>
    <row r="522" spans="2:29" s="30" customFormat="1">
      <c r="B522" s="346"/>
      <c r="C522" s="292"/>
      <c r="D522" s="301"/>
      <c r="E522" s="40"/>
      <c r="F522" s="294"/>
      <c r="G522" s="40"/>
      <c r="H522" s="283" t="e">
        <f>MAX(H82:H521)-MIN(H82:H521)</f>
        <v>#VALUE!</v>
      </c>
      <c r="I522" s="284" t="e">
        <f t="shared" ref="I522:L522" si="72">MAX(I82:I521)-MIN(I82:I521)</f>
        <v>#VALUE!</v>
      </c>
      <c r="J522" s="283" t="e">
        <f t="shared" si="72"/>
        <v>#VALUE!</v>
      </c>
      <c r="K522" s="285">
        <f t="shared" si="72"/>
        <v>0</v>
      </c>
      <c r="L522" s="285">
        <f t="shared" si="72"/>
        <v>0</v>
      </c>
      <c r="M522" s="288"/>
      <c r="N522" s="286"/>
      <c r="O522" s="287"/>
      <c r="P522" s="287"/>
      <c r="Q522" s="287"/>
      <c r="R522" s="287"/>
      <c r="S522" s="287"/>
      <c r="T522" s="289"/>
      <c r="U522" s="602"/>
      <c r="V522" s="603"/>
      <c r="W522" s="290"/>
      <c r="X522" s="321"/>
      <c r="Y522" s="321"/>
      <c r="Z522" s="321"/>
      <c r="AA522" s="321"/>
      <c r="AB522" s="321"/>
      <c r="AC522" s="321"/>
    </row>
    <row r="523" spans="2:29" s="64" customFormat="1" ht="16.5" customHeight="1">
      <c r="B523" s="63"/>
      <c r="C523" s="48"/>
      <c r="D523" s="48"/>
      <c r="E523" s="48"/>
      <c r="F523" s="48"/>
      <c r="G523" s="48"/>
      <c r="H523" s="48"/>
      <c r="I523" s="48"/>
      <c r="J523" s="48"/>
      <c r="K523" s="48"/>
      <c r="L523" s="48"/>
      <c r="M523" s="48"/>
      <c r="N523" s="48"/>
      <c r="O523" s="48"/>
      <c r="P523" s="48"/>
      <c r="Q523" s="48"/>
    </row>
    <row r="524" spans="2:29" s="64" customFormat="1" ht="28.5" customHeight="1">
      <c r="B524" s="209" t="s">
        <v>272</v>
      </c>
      <c r="C524" s="36"/>
      <c r="D524" s="36"/>
      <c r="E524" s="36"/>
      <c r="F524" s="36"/>
      <c r="G524" s="36"/>
      <c r="H524" s="36"/>
      <c r="I524" s="36"/>
      <c r="J524" s="36"/>
      <c r="K524" s="36"/>
      <c r="L524" s="36"/>
      <c r="M524" s="36"/>
      <c r="N524" s="36"/>
      <c r="O524" s="48"/>
      <c r="P524" s="48"/>
      <c r="Q524" s="48"/>
    </row>
    <row r="525" spans="2:29" s="64" customFormat="1" ht="27" customHeight="1">
      <c r="B525" s="31" t="s">
        <v>273</v>
      </c>
      <c r="C525" s="54" t="s">
        <v>274</v>
      </c>
      <c r="D525" s="36"/>
      <c r="E525" s="48"/>
      <c r="F525" s="48"/>
      <c r="G525" s="48"/>
      <c r="H525" s="48"/>
      <c r="I525" s="48"/>
      <c r="J525" s="36"/>
      <c r="K525" s="36"/>
      <c r="L525" s="36"/>
      <c r="M525" s="36"/>
      <c r="N525" s="36"/>
      <c r="O525" s="48"/>
      <c r="P525" s="48"/>
      <c r="Q525" s="48"/>
    </row>
    <row r="526" spans="2:29" s="64" customFormat="1" ht="29.25" customHeight="1">
      <c r="B526" s="55"/>
      <c r="C526" s="700" t="s">
        <v>275</v>
      </c>
      <c r="D526" s="701"/>
      <c r="E526" s="721"/>
      <c r="F526" s="722"/>
      <c r="G526" s="59" t="s">
        <v>276</v>
      </c>
      <c r="H526" s="721"/>
      <c r="I526" s="722"/>
      <c r="J526" s="59" t="s">
        <v>277</v>
      </c>
      <c r="K526" s="717"/>
      <c r="L526" s="718"/>
      <c r="M526" s="122"/>
      <c r="N526" s="31"/>
      <c r="O526" s="48"/>
      <c r="P526" s="48"/>
      <c r="Q526" s="48"/>
    </row>
    <row r="527" spans="2:29" ht="29.25" customHeight="1">
      <c r="B527" s="56"/>
      <c r="C527" s="700" t="s">
        <v>278</v>
      </c>
      <c r="D527" s="701"/>
      <c r="E527" s="721"/>
      <c r="F527" s="722"/>
      <c r="G527" s="60" t="s">
        <v>276</v>
      </c>
      <c r="H527" s="721"/>
      <c r="I527" s="722"/>
      <c r="J527" s="60" t="s">
        <v>279</v>
      </c>
      <c r="K527" s="717"/>
      <c r="L527" s="718"/>
      <c r="M527" s="122"/>
      <c r="N527" s="31"/>
    </row>
    <row r="528" spans="2:29" ht="11.25" customHeight="1">
      <c r="B528" s="46"/>
      <c r="C528" s="46"/>
      <c r="D528" s="46"/>
      <c r="E528" s="46"/>
      <c r="F528" s="46"/>
      <c r="G528" s="46"/>
      <c r="H528" s="46"/>
      <c r="I528" s="46"/>
      <c r="J528" s="46"/>
      <c r="K528" s="46"/>
      <c r="L528" s="46"/>
    </row>
    <row r="529" spans="1:15" ht="29.25" customHeight="1">
      <c r="B529" s="31" t="s">
        <v>280</v>
      </c>
      <c r="C529" s="702" t="s">
        <v>281</v>
      </c>
      <c r="D529" s="703"/>
      <c r="E529" s="723"/>
      <c r="F529" s="724"/>
      <c r="H529" s="725"/>
      <c r="I529" s="724"/>
    </row>
    <row r="530" spans="1:15" ht="29.25" customHeight="1" thickBot="1">
      <c r="B530" s="57"/>
      <c r="C530" s="711" t="s">
        <v>282</v>
      </c>
      <c r="D530" s="712"/>
      <c r="E530" s="721"/>
      <c r="F530" s="722"/>
      <c r="G530" s="123"/>
      <c r="H530" s="713"/>
      <c r="I530" s="714"/>
      <c r="J530" s="124"/>
      <c r="K530" s="124"/>
      <c r="L530" s="124"/>
      <c r="M530" s="31"/>
      <c r="N530" s="31"/>
    </row>
    <row r="531" spans="1:15" ht="29.25" customHeight="1" thickBot="1">
      <c r="B531" s="58"/>
      <c r="C531" s="711" t="s">
        <v>283</v>
      </c>
      <c r="D531" s="712"/>
      <c r="E531" s="715"/>
      <c r="F531" s="716"/>
      <c r="G531" s="61" t="s">
        <v>284</v>
      </c>
      <c r="H531" s="715"/>
      <c r="I531" s="716"/>
      <c r="J531" s="61" t="s">
        <v>285</v>
      </c>
      <c r="K531" s="719"/>
      <c r="L531" s="720"/>
      <c r="M531" s="122"/>
      <c r="N531" s="727" t="s">
        <v>286</v>
      </c>
      <c r="O531" s="728"/>
    </row>
    <row r="532" spans="1:15" ht="18.75">
      <c r="A532" s="338"/>
    </row>
  </sheetData>
  <sheetProtection insertRows="0" deleteRows="0"/>
  <mergeCells count="82">
    <mergeCell ref="AD1:AE1"/>
    <mergeCell ref="N531:O531"/>
    <mergeCell ref="X20:Z20"/>
    <mergeCell ref="AA20:AC20"/>
    <mergeCell ref="X18:AC19"/>
    <mergeCell ref="Q14:T14"/>
    <mergeCell ref="Q7:R7"/>
    <mergeCell ref="Q8:R8"/>
    <mergeCell ref="Q9:R9"/>
    <mergeCell ref="Q10:R10"/>
    <mergeCell ref="Q11:R11"/>
    <mergeCell ref="Q12:R12"/>
    <mergeCell ref="Q6:U6"/>
    <mergeCell ref="L2:N2"/>
    <mergeCell ref="J10:O10"/>
    <mergeCell ref="J11:O11"/>
    <mergeCell ref="C531:D531"/>
    <mergeCell ref="H530:I530"/>
    <mergeCell ref="H531:I531"/>
    <mergeCell ref="K526:L526"/>
    <mergeCell ref="K527:L527"/>
    <mergeCell ref="K531:L531"/>
    <mergeCell ref="H526:I526"/>
    <mergeCell ref="E529:F529"/>
    <mergeCell ref="H529:I529"/>
    <mergeCell ref="E527:F527"/>
    <mergeCell ref="H527:I527"/>
    <mergeCell ref="E530:F530"/>
    <mergeCell ref="E531:F531"/>
    <mergeCell ref="E526:F526"/>
    <mergeCell ref="C530:D530"/>
    <mergeCell ref="C526:D526"/>
    <mergeCell ref="C527:D527"/>
    <mergeCell ref="C529:D529"/>
    <mergeCell ref="C17:D17"/>
    <mergeCell ref="J14:O14"/>
    <mergeCell ref="C13:D13"/>
    <mergeCell ref="C14:D14"/>
    <mergeCell ref="C15:D15"/>
    <mergeCell ref="C16:D16"/>
    <mergeCell ref="J17:O17"/>
    <mergeCell ref="H17:I17"/>
    <mergeCell ref="J16:O16"/>
    <mergeCell ref="E17:F17"/>
    <mergeCell ref="J15:O15"/>
    <mergeCell ref="H15:I15"/>
    <mergeCell ref="M20:T20"/>
    <mergeCell ref="J13:O13"/>
    <mergeCell ref="E15:F15"/>
    <mergeCell ref="E16:F16"/>
    <mergeCell ref="H14:I14"/>
    <mergeCell ref="E14:F14"/>
    <mergeCell ref="E13:F13"/>
    <mergeCell ref="H13:I13"/>
    <mergeCell ref="C1:E1"/>
    <mergeCell ref="C7:D7"/>
    <mergeCell ref="H8:I8"/>
    <mergeCell ref="J8:O8"/>
    <mergeCell ref="C9:D9"/>
    <mergeCell ref="E7:F7"/>
    <mergeCell ref="J7:O7"/>
    <mergeCell ref="E9:F9"/>
    <mergeCell ref="J9:O9"/>
    <mergeCell ref="H7:I7"/>
    <mergeCell ref="L3:N3"/>
    <mergeCell ref="L4:N4"/>
    <mergeCell ref="E6:F6"/>
    <mergeCell ref="J6:O6"/>
    <mergeCell ref="H9:I9"/>
    <mergeCell ref="C8:D8"/>
    <mergeCell ref="E8:F8"/>
    <mergeCell ref="J12:O12"/>
    <mergeCell ref="H6:I6"/>
    <mergeCell ref="C10:D10"/>
    <mergeCell ref="C11:D11"/>
    <mergeCell ref="C12:D12"/>
    <mergeCell ref="E11:F11"/>
    <mergeCell ref="E12:F12"/>
    <mergeCell ref="E10:F10"/>
    <mergeCell ref="H10:I10"/>
    <mergeCell ref="H11:I11"/>
    <mergeCell ref="H12:I12"/>
  </mergeCells>
  <phoneticPr fontId="2" type="noConversion"/>
  <conditionalFormatting sqref="H22:H522">
    <cfRule type="cellIs" dxfId="151" priority="628" operator="greaterThan">
      <formula>$S$4</formula>
    </cfRule>
    <cfRule type="cellIs" dxfId="150" priority="629" operator="between">
      <formula>0.1</formula>
      <formula>$S$4</formula>
    </cfRule>
    <cfRule type="cellIs" dxfId="149" priority="630" operator="lessThanOrEqual">
      <formula>0.1</formula>
    </cfRule>
  </conditionalFormatting>
  <conditionalFormatting sqref="H22:L522">
    <cfRule type="containsBlanks" dxfId="148" priority="65">
      <formula>LEN(TRIM(H22))=0</formula>
    </cfRule>
  </conditionalFormatting>
  <conditionalFormatting sqref="I22:I522">
    <cfRule type="cellIs" dxfId="147" priority="79" stopIfTrue="1" operator="greaterThanOrEqual">
      <formula>5</formula>
    </cfRule>
    <cfRule type="cellIs" dxfId="146" priority="80" stopIfTrue="1" operator="between">
      <formula>4</formula>
      <formula>5</formula>
    </cfRule>
    <cfRule type="cellIs" dxfId="145" priority="81" stopIfTrue="1" operator="lessThan">
      <formula>4</formula>
    </cfRule>
  </conditionalFormatting>
  <conditionalFormatting sqref="J22:J522">
    <cfRule type="cellIs" dxfId="144" priority="76" operator="greaterThan">
      <formula>0.3</formula>
    </cfRule>
    <cfRule type="cellIs" dxfId="143" priority="77" operator="between">
      <formula>0.1</formula>
      <formula>0.3</formula>
    </cfRule>
    <cfRule type="cellIs" dxfId="142" priority="78" operator="lessThanOrEqual">
      <formula>0.1</formula>
    </cfRule>
  </conditionalFormatting>
  <conditionalFormatting sqref="K22:K522">
    <cfRule type="cellIs" dxfId="141" priority="71" operator="lessThanOrEqual">
      <formula>0.5</formula>
    </cfRule>
    <cfRule type="cellIs" dxfId="140" priority="72" operator="greaterThanOrEqual">
      <formula>0.8</formula>
    </cfRule>
    <cfRule type="cellIs" dxfId="139" priority="73" operator="between">
      <formula>0.5</formula>
      <formula>0.8</formula>
    </cfRule>
  </conditionalFormatting>
  <conditionalFormatting sqref="L22:L522">
    <cfRule type="cellIs" dxfId="138" priority="68" operator="greaterThanOrEqual">
      <formula>0.1</formula>
    </cfRule>
    <cfRule type="cellIs" dxfId="137" priority="69" operator="lessThanOrEqual">
      <formula>0.05</formula>
    </cfRule>
    <cfRule type="cellIs" dxfId="136" priority="70" operator="between">
      <formula>0.05</formula>
      <formula>0.1</formula>
    </cfRule>
  </conditionalFormatting>
  <conditionalFormatting sqref="M22:T521 M522">
    <cfRule type="containsBlanks" dxfId="135" priority="4">
      <formula>LEN(TRIM(M22))=0</formula>
    </cfRule>
    <cfRule type="containsBlanks" dxfId="134" priority="5">
      <formula>LEN(TRIM(M22))=0</formula>
    </cfRule>
    <cfRule type="cellIs" dxfId="133" priority="6" operator="equal">
      <formula>"# Value!"</formula>
    </cfRule>
    <cfRule type="cellIs" dxfId="132" priority="7" operator="equal">
      <formula>"# Value!"</formula>
    </cfRule>
    <cfRule type="cellIs" dxfId="131" priority="15" operator="between">
      <formula>1.33</formula>
      <formula>1.67</formula>
    </cfRule>
    <cfRule type="cellIs" dxfId="130" priority="16" operator="lessThan">
      <formula>1.33</formula>
    </cfRule>
    <cfRule type="cellIs" dxfId="129" priority="632" operator="greaterThanOrEqual">
      <formula>1.67</formula>
    </cfRule>
  </conditionalFormatting>
  <conditionalFormatting sqref="N522:T522">
    <cfRule type="cellIs" dxfId="128" priority="85" operator="greaterThanOrEqual">
      <formula>1.33</formula>
    </cfRule>
    <cfRule type="cellIs" dxfId="127" priority="86" operator="lessThan">
      <formula>1.33</formula>
    </cfRule>
  </conditionalFormatting>
  <conditionalFormatting sqref="Q11:T11">
    <cfRule type="expression" dxfId="126" priority="2">
      <formula>IF($S$4=0.1,TRUE)</formula>
    </cfRule>
  </conditionalFormatting>
  <conditionalFormatting sqref="R16:T17">
    <cfRule type="expression" dxfId="125" priority="1">
      <formula>IF($S$4=0.1,TRUE)</formula>
    </cfRule>
  </conditionalFormatting>
  <dataValidations count="1">
    <dataValidation type="list" allowBlank="1" showInputMessage="1" showErrorMessage="1" sqref="S4" xr:uid="{00000000-0002-0000-0500-000000000000}">
      <formula1>$AE$2:$AE$4</formula1>
    </dataValidation>
  </dataValidations>
  <hyperlinks>
    <hyperlink ref="C1" location="'Table of contents'!A1" display="Table of Contents" xr:uid="{00000000-0004-0000-0500-000000000000}"/>
    <hyperlink ref="V17" location="Summary!A532" display="Approval Loop" xr:uid="{00000000-0004-0000-0500-000001000000}"/>
    <hyperlink ref="N531" location="Summary!A332" display="Approval Loop" xr:uid="{00000000-0004-0000-0500-000002000000}"/>
    <hyperlink ref="N531:O531" location="Summary!A1" display="Header" xr:uid="{00000000-0004-0000-0500-000003000000}"/>
  </hyperlinks>
  <printOptions horizontalCentered="1"/>
  <pageMargins left="0.55000000000000004" right="7.874015748031496E-2" top="0.51" bottom="0.51181102362204722" header="0.23622047244094491" footer="0.11811023622047245"/>
  <pageSetup paperSize="9" scale="43" orientation="landscape" horizontalDpi="360" verticalDpi="180" r:id="rId1"/>
  <headerFooter alignWithMargins="0">
    <oddFooter>&amp;C&amp;9&amp;P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tabColor theme="6" tint="-0.249977111117893"/>
    <pageSetUpPr fitToPage="1"/>
  </sheetPr>
  <dimension ref="A1:AH45"/>
  <sheetViews>
    <sheetView showGridLines="0" zoomScale="80" zoomScaleNormal="80" workbookViewId="0">
      <selection activeCell="D6" sqref="D6:H6"/>
    </sheetView>
  </sheetViews>
  <sheetFormatPr defaultColWidth="9.140625" defaultRowHeight="12.75"/>
  <cols>
    <col min="1" max="1" width="6.140625" style="41" customWidth="1"/>
    <col min="2" max="2" width="9.5703125" style="41" customWidth="1"/>
    <col min="3" max="3" width="12.140625" style="41" customWidth="1"/>
    <col min="4" max="5" width="8.140625" style="41" customWidth="1"/>
    <col min="6" max="6" width="8.85546875" style="146" customWidth="1"/>
    <col min="7" max="7" width="10.140625" style="41" customWidth="1"/>
    <col min="8" max="18" width="8.85546875" style="41" customWidth="1"/>
    <col min="19" max="19" width="10" style="41" customWidth="1"/>
    <col min="20" max="20" width="11.85546875" style="41" customWidth="1"/>
    <col min="21" max="23" width="8.85546875" style="41" customWidth="1"/>
    <col min="24" max="24" width="8.85546875" style="8" customWidth="1"/>
    <col min="25" max="26" width="10" style="8" customWidth="1"/>
    <col min="27" max="28" width="8.85546875" style="8" customWidth="1"/>
    <col min="29" max="29" width="9.5703125" style="8" customWidth="1"/>
    <col min="30" max="30" width="33.85546875" style="8" customWidth="1"/>
    <col min="31" max="34" width="17.5703125" style="8" customWidth="1"/>
    <col min="35" max="16384" width="9.140625" style="8"/>
  </cols>
  <sheetData>
    <row r="1" spans="1:34" ht="27.75">
      <c r="A1" s="780" t="s">
        <v>32</v>
      </c>
      <c r="B1" s="781"/>
      <c r="C1" s="781"/>
      <c r="D1" s="781"/>
      <c r="S1" s="196" t="s">
        <v>34</v>
      </c>
      <c r="T1" s="194" t="str">
        <f>'Revision block'!B1</f>
        <v>H001122</v>
      </c>
    </row>
    <row r="2" spans="1:34" ht="16.350000000000001" customHeight="1">
      <c r="S2" s="196" t="s">
        <v>36</v>
      </c>
      <c r="T2" s="194" t="str">
        <f>'Revision block'!B2</f>
        <v>K</v>
      </c>
      <c r="AB2" s="147"/>
      <c r="AC2" s="148"/>
    </row>
    <row r="3" spans="1:34" ht="16.350000000000001" customHeight="1">
      <c r="A3" s="188"/>
      <c r="B3" s="109" t="s">
        <v>287</v>
      </c>
      <c r="C3" s="189"/>
      <c r="D3" s="189"/>
      <c r="E3" s="189"/>
      <c r="F3" s="190"/>
      <c r="G3" s="189"/>
      <c r="H3" s="191"/>
      <c r="I3" s="189"/>
      <c r="J3" s="189"/>
      <c r="K3" s="189"/>
      <c r="L3" s="189"/>
      <c r="M3" s="189"/>
      <c r="N3" s="189"/>
      <c r="O3" s="189"/>
      <c r="P3" s="189"/>
      <c r="Q3" s="189"/>
      <c r="R3" s="189"/>
      <c r="S3" s="196" t="s">
        <v>38</v>
      </c>
      <c r="T3" s="195">
        <f>'Revision block'!B3</f>
        <v>45082</v>
      </c>
      <c r="U3" s="189"/>
      <c r="V3" s="189"/>
      <c r="W3" s="189"/>
      <c r="X3" s="189"/>
      <c r="Y3" s="189"/>
      <c r="Z3" s="189"/>
      <c r="AA3" s="189"/>
      <c r="AB3" s="192"/>
      <c r="AC3" s="193"/>
    </row>
    <row r="4" spans="1:34" ht="16.350000000000001" customHeight="1">
      <c r="E4" s="149"/>
      <c r="F4" s="150"/>
      <c r="G4" s="149"/>
      <c r="H4" s="151"/>
      <c r="I4" s="151"/>
      <c r="J4" s="151"/>
      <c r="K4" s="151"/>
      <c r="L4" s="151"/>
      <c r="M4" s="151"/>
      <c r="N4" s="151"/>
      <c r="O4" s="151"/>
      <c r="P4" s="151"/>
      <c r="Q4" s="151"/>
      <c r="R4" s="151"/>
      <c r="S4" s="151"/>
      <c r="T4" s="151"/>
      <c r="U4" s="151"/>
      <c r="V4" s="151"/>
      <c r="W4" s="151"/>
      <c r="AB4" s="152"/>
      <c r="AC4" s="153"/>
    </row>
    <row r="5" spans="1:34" ht="13.5" thickBot="1">
      <c r="A5" s="154" t="s">
        <v>288</v>
      </c>
      <c r="B5" s="611"/>
      <c r="C5" s="611"/>
      <c r="D5" s="611"/>
      <c r="E5" s="612"/>
      <c r="F5" s="613"/>
      <c r="G5" s="612"/>
      <c r="H5" s="614"/>
      <c r="I5" s="614"/>
      <c r="J5" s="614"/>
      <c r="K5" s="615"/>
      <c r="L5" s="615"/>
      <c r="M5" s="615"/>
      <c r="N5" s="615"/>
      <c r="O5" s="615"/>
      <c r="P5" s="615"/>
      <c r="Q5" s="615"/>
      <c r="R5" s="615"/>
      <c r="S5" s="615"/>
      <c r="T5" s="615"/>
      <c r="U5" s="615"/>
      <c r="V5" s="615"/>
      <c r="W5" s="615"/>
      <c r="X5" s="616"/>
      <c r="Y5" s="616"/>
      <c r="Z5" s="616"/>
      <c r="AA5" s="616"/>
      <c r="AB5" s="617"/>
      <c r="AC5" s="618"/>
      <c r="AD5" s="152"/>
      <c r="AE5" s="619"/>
      <c r="AF5" s="153"/>
      <c r="AG5" s="153"/>
    </row>
    <row r="6" spans="1:34">
      <c r="A6" s="752" t="s">
        <v>289</v>
      </c>
      <c r="B6" s="753"/>
      <c r="C6" s="753"/>
      <c r="D6" s="671"/>
      <c r="E6" s="671"/>
      <c r="F6" s="671"/>
      <c r="G6" s="671"/>
      <c r="H6" s="754"/>
      <c r="I6" s="755" t="s">
        <v>290</v>
      </c>
      <c r="J6" s="753"/>
      <c r="K6" s="753"/>
      <c r="L6" s="671"/>
      <c r="M6" s="671"/>
      <c r="N6" s="671"/>
      <c r="O6" s="671"/>
      <c r="P6" s="671"/>
      <c r="Q6" s="754"/>
      <c r="R6" s="756" t="s">
        <v>291</v>
      </c>
      <c r="S6" s="757"/>
      <c r="T6" s="758"/>
      <c r="U6" s="759"/>
      <c r="V6" s="760"/>
      <c r="W6" s="760"/>
      <c r="X6" s="760"/>
      <c r="Y6" s="760"/>
      <c r="Z6" s="761"/>
      <c r="AA6" s="737" t="s">
        <v>292</v>
      </c>
      <c r="AB6" s="738"/>
      <c r="AC6" s="739"/>
      <c r="AD6" s="155"/>
      <c r="AE6" s="156"/>
      <c r="AF6" s="156"/>
      <c r="AG6" s="156"/>
      <c r="AH6" s="157"/>
    </row>
    <row r="7" spans="1:34">
      <c r="A7" s="740" t="s">
        <v>293</v>
      </c>
      <c r="B7" s="741"/>
      <c r="C7" s="741"/>
      <c r="D7" s="652"/>
      <c r="E7" s="652"/>
      <c r="F7" s="652"/>
      <c r="G7" s="652"/>
      <c r="H7" s="742"/>
      <c r="I7" s="743" t="s">
        <v>294</v>
      </c>
      <c r="J7" s="741"/>
      <c r="K7" s="741"/>
      <c r="L7" s="652"/>
      <c r="M7" s="652"/>
      <c r="N7" s="652"/>
      <c r="O7" s="652"/>
      <c r="P7" s="652"/>
      <c r="Q7" s="742"/>
      <c r="R7" s="744" t="s">
        <v>295</v>
      </c>
      <c r="S7" s="745"/>
      <c r="T7" s="712"/>
      <c r="U7" s="746"/>
      <c r="V7" s="747"/>
      <c r="W7" s="747"/>
      <c r="X7" s="747"/>
      <c r="Y7" s="747"/>
      <c r="Z7" s="748"/>
      <c r="AA7" s="749" t="s">
        <v>296</v>
      </c>
      <c r="AB7" s="750"/>
      <c r="AC7" s="751"/>
      <c r="AD7" s="158"/>
      <c r="AE7" s="158"/>
      <c r="AF7" s="158"/>
      <c r="AG7" s="158"/>
      <c r="AH7" s="159"/>
    </row>
    <row r="8" spans="1:34" ht="13.5" thickBot="1">
      <c r="A8" s="775" t="s">
        <v>297</v>
      </c>
      <c r="B8" s="741"/>
      <c r="C8" s="741"/>
      <c r="D8" s="652"/>
      <c r="E8" s="652"/>
      <c r="F8" s="652"/>
      <c r="G8" s="652"/>
      <c r="H8" s="742"/>
      <c r="I8" s="818" t="s">
        <v>298</v>
      </c>
      <c r="J8" s="819"/>
      <c r="K8" s="820"/>
      <c r="L8" s="812"/>
      <c r="M8" s="813"/>
      <c r="N8" s="813"/>
      <c r="O8" s="813"/>
      <c r="P8" s="813"/>
      <c r="Q8" s="814"/>
      <c r="R8" s="744" t="s">
        <v>299</v>
      </c>
      <c r="S8" s="745"/>
      <c r="T8" s="712"/>
      <c r="U8" s="772"/>
      <c r="V8" s="773"/>
      <c r="W8" s="773"/>
      <c r="X8" s="773"/>
      <c r="Y8" s="773"/>
      <c r="Z8" s="774"/>
      <c r="AA8" s="749" t="s">
        <v>300</v>
      </c>
      <c r="AB8" s="750"/>
      <c r="AC8" s="751"/>
      <c r="AD8" s="604"/>
      <c r="AE8" s="604"/>
      <c r="AF8" s="604"/>
      <c r="AG8" s="604"/>
      <c r="AH8" s="160"/>
    </row>
    <row r="9" spans="1:34" ht="13.5" thickBot="1">
      <c r="A9" s="765" t="s">
        <v>301</v>
      </c>
      <c r="B9" s="766"/>
      <c r="C9" s="766"/>
      <c r="D9" s="767"/>
      <c r="E9" s="767"/>
      <c r="F9" s="767"/>
      <c r="G9" s="767"/>
      <c r="H9" s="768"/>
      <c r="I9" s="821"/>
      <c r="J9" s="822"/>
      <c r="K9" s="823"/>
      <c r="L9" s="815"/>
      <c r="M9" s="816"/>
      <c r="N9" s="816"/>
      <c r="O9" s="816"/>
      <c r="P9" s="816"/>
      <c r="Q9" s="817"/>
      <c r="R9" s="769"/>
      <c r="S9" s="770"/>
      <c r="T9" s="770"/>
      <c r="U9" s="770"/>
      <c r="V9" s="770"/>
      <c r="W9" s="770"/>
      <c r="X9" s="770"/>
      <c r="Y9" s="770"/>
      <c r="Z9" s="770"/>
      <c r="AA9" s="770"/>
      <c r="AB9" s="770"/>
      <c r="AC9" s="771"/>
      <c r="AD9" s="605"/>
      <c r="AE9" s="605"/>
      <c r="AF9" s="605"/>
      <c r="AG9" s="605"/>
      <c r="AH9" s="161"/>
    </row>
    <row r="10" spans="1:34" ht="41.85" customHeight="1" thickBot="1">
      <c r="A10" s="790" t="s">
        <v>302</v>
      </c>
      <c r="B10" s="791"/>
      <c r="C10" s="791"/>
      <c r="D10" s="791"/>
      <c r="E10" s="792"/>
      <c r="F10" s="796" t="s">
        <v>303</v>
      </c>
      <c r="G10" s="799" t="s">
        <v>304</v>
      </c>
      <c r="H10" s="802" t="s">
        <v>305</v>
      </c>
      <c r="I10" s="803"/>
      <c r="J10" s="803"/>
      <c r="K10" s="803"/>
      <c r="L10" s="803"/>
      <c r="M10" s="803"/>
      <c r="N10" s="803"/>
      <c r="O10" s="803"/>
      <c r="P10" s="803"/>
      <c r="Q10" s="803"/>
      <c r="R10" s="803"/>
      <c r="S10" s="803"/>
      <c r="T10" s="803"/>
      <c r="U10" s="803"/>
      <c r="V10" s="803"/>
      <c r="W10" s="803"/>
      <c r="X10" s="804"/>
      <c r="Y10" s="805" t="s">
        <v>306</v>
      </c>
      <c r="Z10" s="803"/>
      <c r="AA10" s="803"/>
      <c r="AB10" s="804"/>
      <c r="AC10" s="762" t="s">
        <v>307</v>
      </c>
      <c r="AD10" s="762" t="s">
        <v>308</v>
      </c>
      <c r="AE10" s="810" t="s">
        <v>309</v>
      </c>
      <c r="AF10" s="811"/>
      <c r="AG10" s="806" t="s">
        <v>310</v>
      </c>
      <c r="AH10" s="807"/>
    </row>
    <row r="11" spans="1:34" ht="12.75" customHeight="1">
      <c r="A11" s="793"/>
      <c r="B11" s="794"/>
      <c r="C11" s="794"/>
      <c r="D11" s="794"/>
      <c r="E11" s="795"/>
      <c r="F11" s="797"/>
      <c r="G11" s="800"/>
      <c r="H11" s="784" t="s">
        <v>311</v>
      </c>
      <c r="I11" s="745"/>
      <c r="J11" s="745"/>
      <c r="K11" s="745"/>
      <c r="L11" s="745"/>
      <c r="M11" s="745"/>
      <c r="N11" s="745"/>
      <c r="O11" s="712"/>
      <c r="P11" s="744" t="s">
        <v>312</v>
      </c>
      <c r="Q11" s="745"/>
      <c r="R11" s="745"/>
      <c r="S11" s="745"/>
      <c r="T11" s="745"/>
      <c r="U11" s="745"/>
      <c r="V11" s="745"/>
      <c r="W11" s="712"/>
      <c r="X11" s="785" t="s">
        <v>313</v>
      </c>
      <c r="Y11" s="787" t="s">
        <v>314</v>
      </c>
      <c r="Z11" s="712"/>
      <c r="AA11" s="788" t="s">
        <v>315</v>
      </c>
      <c r="AB11" s="789"/>
      <c r="AC11" s="763"/>
      <c r="AD11" s="782"/>
      <c r="AE11" s="762" t="s">
        <v>316</v>
      </c>
      <c r="AF11" s="778"/>
      <c r="AG11" s="762" t="s">
        <v>316</v>
      </c>
      <c r="AH11" s="778"/>
    </row>
    <row r="12" spans="1:34" s="172" customFormat="1" ht="14.85" customHeight="1" thickBot="1">
      <c r="A12" s="162" t="s">
        <v>317</v>
      </c>
      <c r="B12" s="163" t="s">
        <v>318</v>
      </c>
      <c r="C12" s="163" t="s">
        <v>319</v>
      </c>
      <c r="D12" s="164" t="s">
        <v>320</v>
      </c>
      <c r="E12" s="165" t="s">
        <v>321</v>
      </c>
      <c r="F12" s="798"/>
      <c r="G12" s="801"/>
      <c r="H12" s="166" t="s">
        <v>322</v>
      </c>
      <c r="I12" s="167" t="s">
        <v>323</v>
      </c>
      <c r="J12" s="167" t="s">
        <v>324</v>
      </c>
      <c r="K12" s="167" t="s">
        <v>325</v>
      </c>
      <c r="L12" s="167" t="s">
        <v>326</v>
      </c>
      <c r="M12" s="168" t="s">
        <v>327</v>
      </c>
      <c r="N12" s="168" t="s">
        <v>328</v>
      </c>
      <c r="O12" s="168" t="s">
        <v>329</v>
      </c>
      <c r="P12" s="169">
        <v>1</v>
      </c>
      <c r="Q12" s="169">
        <v>2</v>
      </c>
      <c r="R12" s="170">
        <v>3</v>
      </c>
      <c r="S12" s="169">
        <v>4</v>
      </c>
      <c r="T12" s="169">
        <v>5</v>
      </c>
      <c r="U12" s="170">
        <v>6</v>
      </c>
      <c r="V12" s="170">
        <v>7</v>
      </c>
      <c r="W12" s="170">
        <v>8</v>
      </c>
      <c r="X12" s="786"/>
      <c r="Y12" s="166" t="s">
        <v>330</v>
      </c>
      <c r="Z12" s="167" t="s">
        <v>331</v>
      </c>
      <c r="AA12" s="167" t="s">
        <v>330</v>
      </c>
      <c r="AB12" s="171" t="s">
        <v>331</v>
      </c>
      <c r="AC12" s="764"/>
      <c r="AD12" s="783"/>
      <c r="AE12" s="764"/>
      <c r="AF12" s="779"/>
      <c r="AG12" s="764"/>
      <c r="AH12" s="779"/>
    </row>
    <row r="13" spans="1:34">
      <c r="A13" s="37"/>
      <c r="B13" s="40"/>
      <c r="C13" s="99"/>
      <c r="D13" s="99"/>
      <c r="E13" s="99"/>
      <c r="F13" s="173"/>
      <c r="G13" s="174" t="str">
        <f t="shared" ref="G13:G37" si="0">IF(C13/(1-(F13/100))=0,"",C13/(1-(F13/100)))</f>
        <v/>
      </c>
      <c r="H13" s="175"/>
      <c r="I13" s="176"/>
      <c r="J13" s="176"/>
      <c r="K13" s="176"/>
      <c r="L13" s="176"/>
      <c r="M13" s="176"/>
      <c r="N13" s="176"/>
      <c r="O13" s="176"/>
      <c r="P13" s="177" t="str">
        <f t="shared" ref="P13:W28" si="1">IF(ISERR(H13/H13)=TRUE," ",H13-$G13)</f>
        <v xml:space="preserve"> </v>
      </c>
      <c r="Q13" s="178" t="str">
        <f t="shared" si="1"/>
        <v xml:space="preserve"> </v>
      </c>
      <c r="R13" s="178" t="str">
        <f t="shared" si="1"/>
        <v xml:space="preserve"> </v>
      </c>
      <c r="S13" s="178" t="str">
        <f t="shared" si="1"/>
        <v xml:space="preserve"> </v>
      </c>
      <c r="T13" s="178" t="str">
        <f t="shared" si="1"/>
        <v xml:space="preserve"> </v>
      </c>
      <c r="U13" s="178" t="str">
        <f t="shared" si="1"/>
        <v xml:space="preserve"> </v>
      </c>
      <c r="V13" s="178" t="str">
        <f t="shared" si="1"/>
        <v xml:space="preserve"> </v>
      </c>
      <c r="W13" s="178" t="str">
        <f t="shared" si="1"/>
        <v xml:space="preserve"> </v>
      </c>
      <c r="X13" s="179" t="str">
        <f>IF(ISERR(H13/H13)=TRUE," ",AVERAGE(H13:O13))</f>
        <v xml:space="preserve"> </v>
      </c>
      <c r="Y13" s="180" t="str">
        <f>IF(ISERR(D13/D13)=TRUE," ",IF(ISERR(H13/H13)=TRUE," ",IF(ISNUMBER($H13)=FALSE," ",IF(MAX($H13:$O13)&lt;$G13,0,(MAX($H13:$O13)-$G13)/($D13*25%)))))</f>
        <v xml:space="preserve"> </v>
      </c>
      <c r="Z13" s="181" t="str">
        <f>IF(ISERR(E13/E13)=TRUE," ",IF(ISERR(H13/H13)=TRUE," ",IF(ISNUMBER(H13)=FALSE," ",IF(MIN(H13:O13)&gt;$G13,0,($G13-MIN(H13:O13))/(E13*25%)))))</f>
        <v xml:space="preserve"> </v>
      </c>
      <c r="AA13" s="16" t="str">
        <f>IF(ISNUMBER($Y13)=TRUE,IF($Y13&gt;0.651,IF($Y13&gt;=1,"Reject","Alert")," ")," ")</f>
        <v xml:space="preserve"> </v>
      </c>
      <c r="AB13" s="17" t="str">
        <f>IF(ISNUMBER($Z13)=TRUE,IF($Z13&gt;0.651,IF($Z13&gt;=1,"Reject","Alert")," ")," ")</f>
        <v xml:space="preserve"> </v>
      </c>
      <c r="AC13" s="129"/>
      <c r="AD13" s="182"/>
      <c r="AE13" s="808"/>
      <c r="AF13" s="809"/>
      <c r="AG13" s="808"/>
      <c r="AH13" s="809"/>
    </row>
    <row r="14" spans="1:34">
      <c r="A14" s="37"/>
      <c r="B14" s="40"/>
      <c r="C14" s="99"/>
      <c r="D14" s="99"/>
      <c r="E14" s="99"/>
      <c r="F14" s="173"/>
      <c r="G14" s="174" t="str">
        <f t="shared" si="0"/>
        <v/>
      </c>
      <c r="H14" s="186"/>
      <c r="I14" s="183"/>
      <c r="J14" s="183"/>
      <c r="K14" s="183"/>
      <c r="L14" s="183"/>
      <c r="M14" s="183"/>
      <c r="N14" s="183"/>
      <c r="O14" s="183"/>
      <c r="P14" s="184" t="str">
        <f t="shared" si="1"/>
        <v xml:space="preserve"> </v>
      </c>
      <c r="Q14" s="184" t="str">
        <f t="shared" si="1"/>
        <v xml:space="preserve"> </v>
      </c>
      <c r="R14" s="184" t="str">
        <f t="shared" si="1"/>
        <v xml:space="preserve"> </v>
      </c>
      <c r="S14" s="184" t="str">
        <f t="shared" si="1"/>
        <v xml:space="preserve"> </v>
      </c>
      <c r="T14" s="184" t="str">
        <f t="shared" si="1"/>
        <v xml:space="preserve"> </v>
      </c>
      <c r="U14" s="184" t="str">
        <f t="shared" si="1"/>
        <v xml:space="preserve"> </v>
      </c>
      <c r="V14" s="184" t="str">
        <f t="shared" si="1"/>
        <v xml:space="preserve"> </v>
      </c>
      <c r="W14" s="184" t="str">
        <f t="shared" si="1"/>
        <v xml:space="preserve"> </v>
      </c>
      <c r="X14" s="185" t="str">
        <f t="shared" ref="X14:X37" si="2">IF(ISERR(H14/H14)=TRUE," ",AVERAGE(H14:O14))</f>
        <v xml:space="preserve"> </v>
      </c>
      <c r="Y14" s="180" t="str">
        <f t="shared" ref="Y14:Y37" si="3">IF(ISERR(D14/D14)=TRUE," ",IF(ISERR(H14/H14)=TRUE," ",IF(ISNUMBER($H14)=FALSE," ",IF(MAX($H14:$O14)&lt;$G14,0,(MAX($H14:$O14)-$G14)/($D14*25%)))))</f>
        <v xml:space="preserve"> </v>
      </c>
      <c r="Z14" s="181" t="str">
        <f t="shared" ref="Z14:Z37" si="4">IF(ISERR(E14/E14)=TRUE," ",IF(ISERR(H14/H14)=TRUE," ",IF(ISNUMBER(H14)=FALSE," ",IF(MIN(H14:O14)&gt;$G14,0,($G14-MIN(H14:O14))/(E14*25%)))))</f>
        <v xml:space="preserve"> </v>
      </c>
      <c r="AA14" s="16" t="str">
        <f t="shared" ref="AA14:AA37" si="5">IF(ISNUMBER($Y14)=TRUE,IF($Y14&gt;0.651,IF($Y14&gt;=1,"Reject","Alert")," ")," ")</f>
        <v xml:space="preserve"> </v>
      </c>
      <c r="AB14" s="17" t="str">
        <f t="shared" ref="AB14:AB37" si="6">IF(ISNUMBER($Z14)=TRUE,IF($Z14&gt;0.651,IF($Z14&gt;=1,"Reject","Alert")," ")," ")</f>
        <v xml:space="preserve"> </v>
      </c>
      <c r="AC14" s="91"/>
      <c r="AD14" s="182"/>
      <c r="AE14" s="776"/>
      <c r="AF14" s="777"/>
      <c r="AG14" s="776"/>
      <c r="AH14" s="777"/>
    </row>
    <row r="15" spans="1:34">
      <c r="A15" s="37"/>
      <c r="B15" s="40"/>
      <c r="C15" s="99"/>
      <c r="D15" s="99"/>
      <c r="E15" s="99"/>
      <c r="F15" s="173"/>
      <c r="G15" s="174" t="str">
        <f t="shared" si="0"/>
        <v/>
      </c>
      <c r="H15" s="186"/>
      <c r="I15" s="183"/>
      <c r="J15" s="183"/>
      <c r="K15" s="183"/>
      <c r="L15" s="183"/>
      <c r="M15" s="183"/>
      <c r="N15" s="183"/>
      <c r="O15" s="183"/>
      <c r="P15" s="184" t="str">
        <f t="shared" si="1"/>
        <v xml:space="preserve"> </v>
      </c>
      <c r="Q15" s="184" t="str">
        <f t="shared" si="1"/>
        <v xml:space="preserve"> </v>
      </c>
      <c r="R15" s="184" t="str">
        <f t="shared" si="1"/>
        <v xml:space="preserve"> </v>
      </c>
      <c r="S15" s="184" t="str">
        <f t="shared" si="1"/>
        <v xml:space="preserve"> </v>
      </c>
      <c r="T15" s="184" t="str">
        <f t="shared" si="1"/>
        <v xml:space="preserve"> </v>
      </c>
      <c r="U15" s="184" t="str">
        <f t="shared" si="1"/>
        <v xml:space="preserve"> </v>
      </c>
      <c r="V15" s="184" t="str">
        <f t="shared" si="1"/>
        <v xml:space="preserve"> </v>
      </c>
      <c r="W15" s="184" t="str">
        <f t="shared" si="1"/>
        <v xml:space="preserve"> </v>
      </c>
      <c r="X15" s="185" t="str">
        <f t="shared" si="2"/>
        <v xml:space="preserve"> </v>
      </c>
      <c r="Y15" s="180" t="str">
        <f t="shared" si="3"/>
        <v xml:space="preserve"> </v>
      </c>
      <c r="Z15" s="181" t="str">
        <f t="shared" si="4"/>
        <v xml:space="preserve"> </v>
      </c>
      <c r="AA15" s="16" t="str">
        <f t="shared" si="5"/>
        <v xml:space="preserve"> </v>
      </c>
      <c r="AB15" s="17" t="str">
        <f t="shared" si="6"/>
        <v xml:space="preserve"> </v>
      </c>
      <c r="AC15" s="91"/>
      <c r="AD15" s="182"/>
      <c r="AE15" s="776"/>
      <c r="AF15" s="777"/>
      <c r="AG15" s="776"/>
      <c r="AH15" s="777"/>
    </row>
    <row r="16" spans="1:34">
      <c r="A16" s="37"/>
      <c r="B16" s="40"/>
      <c r="C16" s="99"/>
      <c r="D16" s="99"/>
      <c r="E16" s="99"/>
      <c r="F16" s="173"/>
      <c r="G16" s="174" t="str">
        <f t="shared" si="0"/>
        <v/>
      </c>
      <c r="H16" s="186"/>
      <c r="I16" s="183"/>
      <c r="J16" s="183"/>
      <c r="K16" s="183"/>
      <c r="L16" s="183"/>
      <c r="M16" s="183"/>
      <c r="N16" s="183"/>
      <c r="O16" s="183"/>
      <c r="P16" s="184" t="str">
        <f t="shared" si="1"/>
        <v xml:space="preserve"> </v>
      </c>
      <c r="Q16" s="184" t="str">
        <f t="shared" si="1"/>
        <v xml:space="preserve"> </v>
      </c>
      <c r="R16" s="184" t="str">
        <f t="shared" si="1"/>
        <v xml:space="preserve"> </v>
      </c>
      <c r="S16" s="184" t="str">
        <f t="shared" si="1"/>
        <v xml:space="preserve"> </v>
      </c>
      <c r="T16" s="184" t="str">
        <f t="shared" si="1"/>
        <v xml:space="preserve"> </v>
      </c>
      <c r="U16" s="184" t="str">
        <f t="shared" si="1"/>
        <v xml:space="preserve"> </v>
      </c>
      <c r="V16" s="184" t="str">
        <f t="shared" si="1"/>
        <v xml:space="preserve"> </v>
      </c>
      <c r="W16" s="184" t="str">
        <f t="shared" si="1"/>
        <v xml:space="preserve"> </v>
      </c>
      <c r="X16" s="185" t="str">
        <f t="shared" si="2"/>
        <v xml:space="preserve"> </v>
      </c>
      <c r="Y16" s="180" t="str">
        <f t="shared" si="3"/>
        <v xml:space="preserve"> </v>
      </c>
      <c r="Z16" s="181" t="str">
        <f t="shared" si="4"/>
        <v xml:space="preserve"> </v>
      </c>
      <c r="AA16" s="16" t="str">
        <f t="shared" si="5"/>
        <v xml:space="preserve"> </v>
      </c>
      <c r="AB16" s="17" t="str">
        <f t="shared" si="6"/>
        <v xml:space="preserve"> </v>
      </c>
      <c r="AC16" s="91"/>
      <c r="AD16" s="182"/>
      <c r="AE16" s="776"/>
      <c r="AF16" s="777"/>
      <c r="AG16" s="776"/>
      <c r="AH16" s="777"/>
    </row>
    <row r="17" spans="1:34">
      <c r="A17" s="37"/>
      <c r="B17" s="40"/>
      <c r="C17" s="99"/>
      <c r="D17" s="99"/>
      <c r="E17" s="99"/>
      <c r="F17" s="173"/>
      <c r="G17" s="174" t="str">
        <f t="shared" si="0"/>
        <v/>
      </c>
      <c r="H17" s="186"/>
      <c r="I17" s="183"/>
      <c r="J17" s="183"/>
      <c r="K17" s="183"/>
      <c r="L17" s="183"/>
      <c r="M17" s="183"/>
      <c r="N17" s="183"/>
      <c r="O17" s="183"/>
      <c r="P17" s="184" t="str">
        <f t="shared" si="1"/>
        <v xml:space="preserve"> </v>
      </c>
      <c r="Q17" s="184" t="str">
        <f t="shared" si="1"/>
        <v xml:space="preserve"> </v>
      </c>
      <c r="R17" s="184" t="str">
        <f t="shared" si="1"/>
        <v xml:space="preserve"> </v>
      </c>
      <c r="S17" s="184" t="str">
        <f t="shared" si="1"/>
        <v xml:space="preserve"> </v>
      </c>
      <c r="T17" s="184" t="str">
        <f t="shared" si="1"/>
        <v xml:space="preserve"> </v>
      </c>
      <c r="U17" s="184" t="str">
        <f t="shared" si="1"/>
        <v xml:space="preserve"> </v>
      </c>
      <c r="V17" s="184" t="str">
        <f t="shared" si="1"/>
        <v xml:space="preserve"> </v>
      </c>
      <c r="W17" s="184" t="str">
        <f t="shared" si="1"/>
        <v xml:space="preserve"> </v>
      </c>
      <c r="X17" s="185" t="str">
        <f t="shared" si="2"/>
        <v xml:space="preserve"> </v>
      </c>
      <c r="Y17" s="180" t="str">
        <f t="shared" si="3"/>
        <v xml:space="preserve"> </v>
      </c>
      <c r="Z17" s="181" t="str">
        <f t="shared" si="4"/>
        <v xml:space="preserve"> </v>
      </c>
      <c r="AA17" s="16" t="str">
        <f t="shared" si="5"/>
        <v xml:space="preserve"> </v>
      </c>
      <c r="AB17" s="17" t="str">
        <f t="shared" si="6"/>
        <v xml:space="preserve"> </v>
      </c>
      <c r="AC17" s="91"/>
      <c r="AD17" s="182"/>
      <c r="AE17" s="776"/>
      <c r="AF17" s="777"/>
      <c r="AG17" s="776"/>
      <c r="AH17" s="777"/>
    </row>
    <row r="18" spans="1:34">
      <c r="A18" s="37"/>
      <c r="B18" s="40"/>
      <c r="C18" s="99"/>
      <c r="D18" s="99"/>
      <c r="E18" s="99"/>
      <c r="F18" s="173"/>
      <c r="G18" s="174" t="str">
        <f t="shared" si="0"/>
        <v/>
      </c>
      <c r="H18" s="186"/>
      <c r="I18" s="183"/>
      <c r="J18" s="183"/>
      <c r="K18" s="183"/>
      <c r="L18" s="183"/>
      <c r="M18" s="183"/>
      <c r="N18" s="183"/>
      <c r="O18" s="183"/>
      <c r="P18" s="184" t="str">
        <f t="shared" si="1"/>
        <v xml:space="preserve"> </v>
      </c>
      <c r="Q18" s="184" t="str">
        <f t="shared" si="1"/>
        <v xml:space="preserve"> </v>
      </c>
      <c r="R18" s="184" t="str">
        <f t="shared" si="1"/>
        <v xml:space="preserve"> </v>
      </c>
      <c r="S18" s="184" t="str">
        <f t="shared" si="1"/>
        <v xml:space="preserve"> </v>
      </c>
      <c r="T18" s="184" t="str">
        <f t="shared" si="1"/>
        <v xml:space="preserve"> </v>
      </c>
      <c r="U18" s="184" t="str">
        <f t="shared" si="1"/>
        <v xml:space="preserve"> </v>
      </c>
      <c r="V18" s="184" t="str">
        <f t="shared" si="1"/>
        <v xml:space="preserve"> </v>
      </c>
      <c r="W18" s="184" t="str">
        <f t="shared" si="1"/>
        <v xml:space="preserve"> </v>
      </c>
      <c r="X18" s="185" t="str">
        <f t="shared" si="2"/>
        <v xml:space="preserve"> </v>
      </c>
      <c r="Y18" s="180" t="str">
        <f t="shared" si="3"/>
        <v xml:space="preserve"> </v>
      </c>
      <c r="Z18" s="181" t="str">
        <f>IF(ISERR(E18/E18)=TRUE," ",IF(ISERR(H18/H18)=TRUE," ",IF(ISNUMBER(H18)=FALSE," ",IF(MIN(H18:O18)&gt;$G18,0,($G18-MIN(H18:O18))/(E18*25%)))))</f>
        <v xml:space="preserve"> </v>
      </c>
      <c r="AA18" s="16" t="str">
        <f t="shared" si="5"/>
        <v xml:space="preserve"> </v>
      </c>
      <c r="AB18" s="17" t="str">
        <f t="shared" si="6"/>
        <v xml:space="preserve"> </v>
      </c>
      <c r="AC18" s="91"/>
      <c r="AD18" s="182"/>
      <c r="AE18" s="776"/>
      <c r="AF18" s="777"/>
      <c r="AG18" s="776"/>
      <c r="AH18" s="777"/>
    </row>
    <row r="19" spans="1:34">
      <c r="A19" s="37"/>
      <c r="B19" s="40"/>
      <c r="C19" s="99"/>
      <c r="D19" s="99"/>
      <c r="E19" s="99"/>
      <c r="F19" s="173"/>
      <c r="G19" s="174" t="str">
        <f t="shared" si="0"/>
        <v/>
      </c>
      <c r="H19" s="186"/>
      <c r="I19" s="183"/>
      <c r="J19" s="183"/>
      <c r="K19" s="183"/>
      <c r="L19" s="183"/>
      <c r="M19" s="183"/>
      <c r="N19" s="183"/>
      <c r="O19" s="183"/>
      <c r="P19" s="184" t="str">
        <f t="shared" si="1"/>
        <v xml:space="preserve"> </v>
      </c>
      <c r="Q19" s="184" t="str">
        <f t="shared" si="1"/>
        <v xml:space="preserve"> </v>
      </c>
      <c r="R19" s="184" t="str">
        <f t="shared" si="1"/>
        <v xml:space="preserve"> </v>
      </c>
      <c r="S19" s="184" t="str">
        <f t="shared" si="1"/>
        <v xml:space="preserve"> </v>
      </c>
      <c r="T19" s="184" t="str">
        <f t="shared" si="1"/>
        <v xml:space="preserve"> </v>
      </c>
      <c r="U19" s="184" t="str">
        <f t="shared" si="1"/>
        <v xml:space="preserve"> </v>
      </c>
      <c r="V19" s="184" t="str">
        <f t="shared" si="1"/>
        <v xml:space="preserve"> </v>
      </c>
      <c r="W19" s="184" t="str">
        <f t="shared" si="1"/>
        <v xml:space="preserve"> </v>
      </c>
      <c r="X19" s="185" t="str">
        <f t="shared" si="2"/>
        <v xml:space="preserve"> </v>
      </c>
      <c r="Y19" s="180" t="str">
        <f t="shared" si="3"/>
        <v xml:space="preserve"> </v>
      </c>
      <c r="Z19" s="181" t="str">
        <f t="shared" si="4"/>
        <v xml:space="preserve"> </v>
      </c>
      <c r="AA19" s="16" t="str">
        <f t="shared" si="5"/>
        <v xml:space="preserve"> </v>
      </c>
      <c r="AB19" s="17" t="str">
        <f t="shared" si="6"/>
        <v xml:space="preserve"> </v>
      </c>
      <c r="AC19" s="91"/>
      <c r="AD19" s="182"/>
      <c r="AE19" s="776"/>
      <c r="AF19" s="777"/>
      <c r="AG19" s="776"/>
      <c r="AH19" s="777"/>
    </row>
    <row r="20" spans="1:34">
      <c r="A20" s="37"/>
      <c r="B20" s="40"/>
      <c r="C20" s="99"/>
      <c r="D20" s="99"/>
      <c r="E20" s="99"/>
      <c r="F20" s="173"/>
      <c r="G20" s="174" t="str">
        <f t="shared" si="0"/>
        <v/>
      </c>
      <c r="H20" s="186"/>
      <c r="I20" s="183"/>
      <c r="J20" s="183"/>
      <c r="K20" s="183"/>
      <c r="L20" s="183"/>
      <c r="M20" s="183"/>
      <c r="N20" s="183"/>
      <c r="O20" s="183"/>
      <c r="P20" s="184" t="str">
        <f t="shared" si="1"/>
        <v xml:space="preserve"> </v>
      </c>
      <c r="Q20" s="184" t="str">
        <f t="shared" si="1"/>
        <v xml:space="preserve"> </v>
      </c>
      <c r="R20" s="184" t="str">
        <f t="shared" si="1"/>
        <v xml:space="preserve"> </v>
      </c>
      <c r="S20" s="184" t="str">
        <f t="shared" si="1"/>
        <v xml:space="preserve"> </v>
      </c>
      <c r="T20" s="184" t="str">
        <f t="shared" si="1"/>
        <v xml:space="preserve"> </v>
      </c>
      <c r="U20" s="184" t="str">
        <f t="shared" si="1"/>
        <v xml:space="preserve"> </v>
      </c>
      <c r="V20" s="184" t="str">
        <f t="shared" si="1"/>
        <v xml:space="preserve"> </v>
      </c>
      <c r="W20" s="184" t="str">
        <f t="shared" si="1"/>
        <v xml:space="preserve"> </v>
      </c>
      <c r="X20" s="185" t="str">
        <f t="shared" si="2"/>
        <v xml:space="preserve"> </v>
      </c>
      <c r="Y20" s="180" t="str">
        <f t="shared" si="3"/>
        <v xml:space="preserve"> </v>
      </c>
      <c r="Z20" s="181" t="str">
        <f t="shared" si="4"/>
        <v xml:space="preserve"> </v>
      </c>
      <c r="AA20" s="16" t="str">
        <f t="shared" si="5"/>
        <v xml:space="preserve"> </v>
      </c>
      <c r="AB20" s="17" t="str">
        <f t="shared" si="6"/>
        <v xml:space="preserve"> </v>
      </c>
      <c r="AC20" s="91"/>
      <c r="AD20" s="182"/>
      <c r="AE20" s="776"/>
      <c r="AF20" s="777"/>
      <c r="AG20" s="776"/>
      <c r="AH20" s="777"/>
    </row>
    <row r="21" spans="1:34">
      <c r="A21" s="37"/>
      <c r="B21" s="40"/>
      <c r="C21" s="99"/>
      <c r="D21" s="99"/>
      <c r="E21" s="99"/>
      <c r="F21" s="173"/>
      <c r="G21" s="174" t="str">
        <f t="shared" si="0"/>
        <v/>
      </c>
      <c r="H21" s="186"/>
      <c r="I21" s="183"/>
      <c r="J21" s="183"/>
      <c r="K21" s="183"/>
      <c r="L21" s="183"/>
      <c r="M21" s="183"/>
      <c r="N21" s="183"/>
      <c r="O21" s="183"/>
      <c r="P21" s="184" t="str">
        <f t="shared" si="1"/>
        <v xml:space="preserve"> </v>
      </c>
      <c r="Q21" s="184" t="str">
        <f t="shared" si="1"/>
        <v xml:space="preserve"> </v>
      </c>
      <c r="R21" s="184" t="str">
        <f t="shared" si="1"/>
        <v xml:space="preserve"> </v>
      </c>
      <c r="S21" s="184" t="str">
        <f t="shared" si="1"/>
        <v xml:space="preserve"> </v>
      </c>
      <c r="T21" s="184" t="str">
        <f t="shared" si="1"/>
        <v xml:space="preserve"> </v>
      </c>
      <c r="U21" s="184" t="str">
        <f t="shared" si="1"/>
        <v xml:space="preserve"> </v>
      </c>
      <c r="V21" s="184" t="str">
        <f t="shared" si="1"/>
        <v xml:space="preserve"> </v>
      </c>
      <c r="W21" s="184" t="str">
        <f t="shared" si="1"/>
        <v xml:space="preserve"> </v>
      </c>
      <c r="X21" s="185" t="str">
        <f t="shared" si="2"/>
        <v xml:space="preserve"> </v>
      </c>
      <c r="Y21" s="180" t="str">
        <f t="shared" si="3"/>
        <v xml:space="preserve"> </v>
      </c>
      <c r="Z21" s="181" t="str">
        <f t="shared" si="4"/>
        <v xml:space="preserve"> </v>
      </c>
      <c r="AA21" s="16" t="str">
        <f t="shared" si="5"/>
        <v xml:space="preserve"> </v>
      </c>
      <c r="AB21" s="17" t="str">
        <f t="shared" si="6"/>
        <v xml:space="preserve"> </v>
      </c>
      <c r="AC21" s="91"/>
      <c r="AD21" s="182"/>
      <c r="AE21" s="776"/>
      <c r="AF21" s="777"/>
      <c r="AG21" s="776"/>
      <c r="AH21" s="777"/>
    </row>
    <row r="22" spans="1:34">
      <c r="A22" s="37"/>
      <c r="B22" s="40"/>
      <c r="C22" s="99"/>
      <c r="D22" s="99"/>
      <c r="E22" s="99"/>
      <c r="F22" s="173"/>
      <c r="G22" s="174" t="str">
        <f t="shared" si="0"/>
        <v/>
      </c>
      <c r="H22" s="186"/>
      <c r="I22" s="183"/>
      <c r="J22" s="183"/>
      <c r="K22" s="183"/>
      <c r="L22" s="183"/>
      <c r="M22" s="183"/>
      <c r="N22" s="183"/>
      <c r="O22" s="183"/>
      <c r="P22" s="184" t="str">
        <f t="shared" si="1"/>
        <v xml:space="preserve"> </v>
      </c>
      <c r="Q22" s="184" t="str">
        <f t="shared" si="1"/>
        <v xml:space="preserve"> </v>
      </c>
      <c r="R22" s="184" t="str">
        <f t="shared" si="1"/>
        <v xml:space="preserve"> </v>
      </c>
      <c r="S22" s="184" t="str">
        <f t="shared" si="1"/>
        <v xml:space="preserve"> </v>
      </c>
      <c r="T22" s="184" t="str">
        <f t="shared" si="1"/>
        <v xml:space="preserve"> </v>
      </c>
      <c r="U22" s="184" t="str">
        <f t="shared" si="1"/>
        <v xml:space="preserve"> </v>
      </c>
      <c r="V22" s="184" t="str">
        <f t="shared" si="1"/>
        <v xml:space="preserve"> </v>
      </c>
      <c r="W22" s="184" t="str">
        <f t="shared" si="1"/>
        <v xml:space="preserve"> </v>
      </c>
      <c r="X22" s="185" t="str">
        <f t="shared" si="2"/>
        <v xml:space="preserve"> </v>
      </c>
      <c r="Y22" s="180" t="str">
        <f t="shared" si="3"/>
        <v xml:space="preserve"> </v>
      </c>
      <c r="Z22" s="181" t="str">
        <f t="shared" si="4"/>
        <v xml:space="preserve"> </v>
      </c>
      <c r="AA22" s="16" t="str">
        <f t="shared" si="5"/>
        <v xml:space="preserve"> </v>
      </c>
      <c r="AB22" s="17" t="str">
        <f t="shared" si="6"/>
        <v xml:space="preserve"> </v>
      </c>
      <c r="AC22" s="91"/>
      <c r="AD22" s="182"/>
      <c r="AE22" s="776"/>
      <c r="AF22" s="777"/>
      <c r="AG22" s="776"/>
      <c r="AH22" s="777"/>
    </row>
    <row r="23" spans="1:34">
      <c r="A23" s="37"/>
      <c r="B23" s="40"/>
      <c r="C23" s="99"/>
      <c r="D23" s="99"/>
      <c r="E23" s="99"/>
      <c r="F23" s="173"/>
      <c r="G23" s="174" t="str">
        <f t="shared" si="0"/>
        <v/>
      </c>
      <c r="H23" s="186"/>
      <c r="I23" s="183"/>
      <c r="J23" s="183"/>
      <c r="K23" s="183"/>
      <c r="L23" s="183"/>
      <c r="M23" s="183"/>
      <c r="N23" s="183"/>
      <c r="O23" s="183"/>
      <c r="P23" s="184" t="str">
        <f t="shared" si="1"/>
        <v xml:space="preserve"> </v>
      </c>
      <c r="Q23" s="184" t="str">
        <f t="shared" si="1"/>
        <v xml:space="preserve"> </v>
      </c>
      <c r="R23" s="184" t="str">
        <f t="shared" si="1"/>
        <v xml:space="preserve"> </v>
      </c>
      <c r="S23" s="184" t="str">
        <f t="shared" si="1"/>
        <v xml:space="preserve"> </v>
      </c>
      <c r="T23" s="184" t="str">
        <f t="shared" si="1"/>
        <v xml:space="preserve"> </v>
      </c>
      <c r="U23" s="184" t="str">
        <f t="shared" si="1"/>
        <v xml:space="preserve"> </v>
      </c>
      <c r="V23" s="184" t="str">
        <f t="shared" si="1"/>
        <v xml:space="preserve"> </v>
      </c>
      <c r="W23" s="184" t="str">
        <f t="shared" si="1"/>
        <v xml:space="preserve"> </v>
      </c>
      <c r="X23" s="185" t="str">
        <f t="shared" si="2"/>
        <v xml:space="preserve"> </v>
      </c>
      <c r="Y23" s="180" t="str">
        <f t="shared" si="3"/>
        <v xml:space="preserve"> </v>
      </c>
      <c r="Z23" s="181" t="str">
        <f t="shared" si="4"/>
        <v xml:space="preserve"> </v>
      </c>
      <c r="AA23" s="16" t="str">
        <f t="shared" si="5"/>
        <v xml:space="preserve"> </v>
      </c>
      <c r="AB23" s="17" t="str">
        <f t="shared" si="6"/>
        <v xml:space="preserve"> </v>
      </c>
      <c r="AC23" s="91"/>
      <c r="AD23" s="182"/>
      <c r="AE23" s="776"/>
      <c r="AF23" s="777"/>
      <c r="AG23" s="776"/>
      <c r="AH23" s="777"/>
    </row>
    <row r="24" spans="1:34">
      <c r="A24" s="37"/>
      <c r="B24" s="40"/>
      <c r="C24" s="99"/>
      <c r="D24" s="99"/>
      <c r="E24" s="99"/>
      <c r="F24" s="173"/>
      <c r="G24" s="174" t="str">
        <f t="shared" si="0"/>
        <v/>
      </c>
      <c r="H24" s="186"/>
      <c r="I24" s="183"/>
      <c r="J24" s="183"/>
      <c r="K24" s="183"/>
      <c r="L24" s="183"/>
      <c r="M24" s="183"/>
      <c r="N24" s="183"/>
      <c r="O24" s="183"/>
      <c r="P24" s="184" t="str">
        <f t="shared" si="1"/>
        <v xml:space="preserve"> </v>
      </c>
      <c r="Q24" s="184" t="str">
        <f t="shared" si="1"/>
        <v xml:space="preserve"> </v>
      </c>
      <c r="R24" s="184" t="str">
        <f t="shared" si="1"/>
        <v xml:space="preserve"> </v>
      </c>
      <c r="S24" s="184" t="str">
        <f t="shared" si="1"/>
        <v xml:space="preserve"> </v>
      </c>
      <c r="T24" s="184" t="str">
        <f t="shared" si="1"/>
        <v xml:space="preserve"> </v>
      </c>
      <c r="U24" s="184" t="str">
        <f t="shared" si="1"/>
        <v xml:space="preserve"> </v>
      </c>
      <c r="V24" s="184" t="str">
        <f t="shared" si="1"/>
        <v xml:space="preserve"> </v>
      </c>
      <c r="W24" s="184" t="str">
        <f t="shared" si="1"/>
        <v xml:space="preserve"> </v>
      </c>
      <c r="X24" s="185" t="str">
        <f t="shared" si="2"/>
        <v xml:space="preserve"> </v>
      </c>
      <c r="Y24" s="180" t="str">
        <f t="shared" si="3"/>
        <v xml:space="preserve"> </v>
      </c>
      <c r="Z24" s="181" t="str">
        <f t="shared" si="4"/>
        <v xml:space="preserve"> </v>
      </c>
      <c r="AA24" s="16" t="str">
        <f t="shared" si="5"/>
        <v xml:space="preserve"> </v>
      </c>
      <c r="AB24" s="17" t="str">
        <f t="shared" si="6"/>
        <v xml:space="preserve"> </v>
      </c>
      <c r="AC24" s="91"/>
      <c r="AD24" s="182"/>
      <c r="AE24" s="776"/>
      <c r="AF24" s="777"/>
      <c r="AG24" s="776"/>
      <c r="AH24" s="777"/>
    </row>
    <row r="25" spans="1:34">
      <c r="A25" s="37"/>
      <c r="B25" s="40"/>
      <c r="C25" s="99"/>
      <c r="D25" s="99"/>
      <c r="E25" s="99"/>
      <c r="F25" s="173"/>
      <c r="G25" s="174" t="str">
        <f t="shared" si="0"/>
        <v/>
      </c>
      <c r="H25" s="186"/>
      <c r="I25" s="183"/>
      <c r="J25" s="183"/>
      <c r="K25" s="183"/>
      <c r="L25" s="183"/>
      <c r="M25" s="183"/>
      <c r="N25" s="183"/>
      <c r="O25" s="183"/>
      <c r="P25" s="184" t="str">
        <f t="shared" si="1"/>
        <v xml:space="preserve"> </v>
      </c>
      <c r="Q25" s="184" t="str">
        <f t="shared" si="1"/>
        <v xml:space="preserve"> </v>
      </c>
      <c r="R25" s="184" t="str">
        <f t="shared" si="1"/>
        <v xml:space="preserve"> </v>
      </c>
      <c r="S25" s="184" t="str">
        <f t="shared" si="1"/>
        <v xml:space="preserve"> </v>
      </c>
      <c r="T25" s="184" t="str">
        <f t="shared" si="1"/>
        <v xml:space="preserve"> </v>
      </c>
      <c r="U25" s="184" t="str">
        <f t="shared" si="1"/>
        <v xml:space="preserve"> </v>
      </c>
      <c r="V25" s="184" t="str">
        <f t="shared" si="1"/>
        <v xml:space="preserve"> </v>
      </c>
      <c r="W25" s="184" t="str">
        <f t="shared" si="1"/>
        <v xml:space="preserve"> </v>
      </c>
      <c r="X25" s="185" t="str">
        <f t="shared" si="2"/>
        <v xml:space="preserve"> </v>
      </c>
      <c r="Y25" s="180" t="str">
        <f t="shared" si="3"/>
        <v xml:space="preserve"> </v>
      </c>
      <c r="Z25" s="181" t="str">
        <f t="shared" si="4"/>
        <v xml:space="preserve"> </v>
      </c>
      <c r="AA25" s="16" t="str">
        <f t="shared" si="5"/>
        <v xml:space="preserve"> </v>
      </c>
      <c r="AB25" s="17" t="str">
        <f t="shared" si="6"/>
        <v xml:space="preserve"> </v>
      </c>
      <c r="AC25" s="91"/>
      <c r="AD25" s="182"/>
      <c r="AE25" s="776"/>
      <c r="AF25" s="777"/>
      <c r="AG25" s="776"/>
      <c r="AH25" s="777"/>
    </row>
    <row r="26" spans="1:34">
      <c r="A26" s="37"/>
      <c r="B26" s="40"/>
      <c r="C26" s="99"/>
      <c r="D26" s="99"/>
      <c r="E26" s="99"/>
      <c r="F26" s="173"/>
      <c r="G26" s="174" t="str">
        <f t="shared" si="0"/>
        <v/>
      </c>
      <c r="H26" s="186"/>
      <c r="I26" s="183"/>
      <c r="J26" s="183"/>
      <c r="K26" s="183"/>
      <c r="L26" s="183"/>
      <c r="M26" s="183"/>
      <c r="N26" s="183"/>
      <c r="O26" s="183"/>
      <c r="P26" s="184" t="str">
        <f t="shared" si="1"/>
        <v xml:space="preserve"> </v>
      </c>
      <c r="Q26" s="184" t="str">
        <f t="shared" si="1"/>
        <v xml:space="preserve"> </v>
      </c>
      <c r="R26" s="184" t="str">
        <f t="shared" si="1"/>
        <v xml:space="preserve"> </v>
      </c>
      <c r="S26" s="184" t="str">
        <f t="shared" si="1"/>
        <v xml:space="preserve"> </v>
      </c>
      <c r="T26" s="184" t="str">
        <f t="shared" si="1"/>
        <v xml:space="preserve"> </v>
      </c>
      <c r="U26" s="184" t="str">
        <f t="shared" si="1"/>
        <v xml:space="preserve"> </v>
      </c>
      <c r="V26" s="184" t="str">
        <f t="shared" si="1"/>
        <v xml:space="preserve"> </v>
      </c>
      <c r="W26" s="184" t="str">
        <f t="shared" si="1"/>
        <v xml:space="preserve"> </v>
      </c>
      <c r="X26" s="185" t="str">
        <f t="shared" si="2"/>
        <v xml:space="preserve"> </v>
      </c>
      <c r="Y26" s="180" t="str">
        <f t="shared" si="3"/>
        <v xml:space="preserve"> </v>
      </c>
      <c r="Z26" s="181" t="str">
        <f t="shared" si="4"/>
        <v xml:space="preserve"> </v>
      </c>
      <c r="AA26" s="16" t="str">
        <f t="shared" si="5"/>
        <v xml:space="preserve"> </v>
      </c>
      <c r="AB26" s="17" t="str">
        <f t="shared" si="6"/>
        <v xml:space="preserve"> </v>
      </c>
      <c r="AC26" s="91"/>
      <c r="AD26" s="182"/>
      <c r="AE26" s="776"/>
      <c r="AF26" s="777"/>
      <c r="AG26" s="776"/>
      <c r="AH26" s="777"/>
    </row>
    <row r="27" spans="1:34">
      <c r="A27" s="37"/>
      <c r="B27" s="40"/>
      <c r="C27" s="99"/>
      <c r="D27" s="99"/>
      <c r="E27" s="99"/>
      <c r="F27" s="173"/>
      <c r="G27" s="174" t="str">
        <f t="shared" si="0"/>
        <v/>
      </c>
      <c r="H27" s="186"/>
      <c r="I27" s="183"/>
      <c r="J27" s="183"/>
      <c r="K27" s="183"/>
      <c r="L27" s="183"/>
      <c r="M27" s="183"/>
      <c r="N27" s="183"/>
      <c r="O27" s="183"/>
      <c r="P27" s="184" t="str">
        <f t="shared" si="1"/>
        <v xml:space="preserve"> </v>
      </c>
      <c r="Q27" s="184" t="str">
        <f t="shared" si="1"/>
        <v xml:space="preserve"> </v>
      </c>
      <c r="R27" s="184" t="str">
        <f t="shared" si="1"/>
        <v xml:space="preserve"> </v>
      </c>
      <c r="S27" s="184" t="str">
        <f t="shared" si="1"/>
        <v xml:space="preserve"> </v>
      </c>
      <c r="T27" s="184" t="str">
        <f t="shared" si="1"/>
        <v xml:space="preserve"> </v>
      </c>
      <c r="U27" s="184" t="str">
        <f t="shared" si="1"/>
        <v xml:space="preserve"> </v>
      </c>
      <c r="V27" s="184" t="str">
        <f t="shared" si="1"/>
        <v xml:space="preserve"> </v>
      </c>
      <c r="W27" s="184" t="str">
        <f t="shared" si="1"/>
        <v xml:space="preserve"> </v>
      </c>
      <c r="X27" s="185" t="str">
        <f t="shared" si="2"/>
        <v xml:space="preserve"> </v>
      </c>
      <c r="Y27" s="180" t="str">
        <f t="shared" si="3"/>
        <v xml:space="preserve"> </v>
      </c>
      <c r="Z27" s="181" t="str">
        <f t="shared" si="4"/>
        <v xml:space="preserve"> </v>
      </c>
      <c r="AA27" s="16" t="str">
        <f t="shared" si="5"/>
        <v xml:space="preserve"> </v>
      </c>
      <c r="AB27" s="17" t="str">
        <f t="shared" si="6"/>
        <v xml:space="preserve"> </v>
      </c>
      <c r="AC27" s="91"/>
      <c r="AD27" s="182"/>
      <c r="AE27" s="776"/>
      <c r="AF27" s="777"/>
      <c r="AG27" s="776"/>
      <c r="AH27" s="777"/>
    </row>
    <row r="28" spans="1:34">
      <c r="A28" s="37"/>
      <c r="B28" s="40"/>
      <c r="C28" s="99"/>
      <c r="D28" s="99"/>
      <c r="E28" s="99"/>
      <c r="F28" s="173"/>
      <c r="G28" s="174" t="str">
        <f t="shared" si="0"/>
        <v/>
      </c>
      <c r="H28" s="186"/>
      <c r="I28" s="183"/>
      <c r="J28" s="183"/>
      <c r="K28" s="183"/>
      <c r="L28" s="183"/>
      <c r="M28" s="183"/>
      <c r="N28" s="183"/>
      <c r="O28" s="183"/>
      <c r="P28" s="184" t="str">
        <f t="shared" si="1"/>
        <v xml:space="preserve"> </v>
      </c>
      <c r="Q28" s="184" t="str">
        <f t="shared" si="1"/>
        <v xml:space="preserve"> </v>
      </c>
      <c r="R28" s="184" t="str">
        <f t="shared" si="1"/>
        <v xml:space="preserve"> </v>
      </c>
      <c r="S28" s="184" t="str">
        <f t="shared" si="1"/>
        <v xml:space="preserve"> </v>
      </c>
      <c r="T28" s="184" t="str">
        <f t="shared" si="1"/>
        <v xml:space="preserve"> </v>
      </c>
      <c r="U28" s="184" t="str">
        <f t="shared" si="1"/>
        <v xml:space="preserve"> </v>
      </c>
      <c r="V28" s="184" t="str">
        <f t="shared" si="1"/>
        <v xml:space="preserve"> </v>
      </c>
      <c r="W28" s="184" t="str">
        <f t="shared" si="1"/>
        <v xml:space="preserve"> </v>
      </c>
      <c r="X28" s="185" t="str">
        <f t="shared" si="2"/>
        <v xml:space="preserve"> </v>
      </c>
      <c r="Y28" s="180" t="str">
        <f t="shared" si="3"/>
        <v xml:space="preserve"> </v>
      </c>
      <c r="Z28" s="181" t="str">
        <f t="shared" si="4"/>
        <v xml:space="preserve"> </v>
      </c>
      <c r="AA28" s="16" t="str">
        <f t="shared" si="5"/>
        <v xml:space="preserve"> </v>
      </c>
      <c r="AB28" s="17" t="str">
        <f t="shared" si="6"/>
        <v xml:space="preserve"> </v>
      </c>
      <c r="AC28" s="91"/>
      <c r="AD28" s="182"/>
      <c r="AE28" s="776"/>
      <c r="AF28" s="777"/>
      <c r="AG28" s="776"/>
      <c r="AH28" s="777"/>
    </row>
    <row r="29" spans="1:34">
      <c r="A29" s="37"/>
      <c r="B29" s="40"/>
      <c r="C29" s="99"/>
      <c r="D29" s="99"/>
      <c r="E29" s="99"/>
      <c r="F29" s="173"/>
      <c r="G29" s="174" t="str">
        <f t="shared" si="0"/>
        <v/>
      </c>
      <c r="H29" s="186"/>
      <c r="I29" s="183"/>
      <c r="J29" s="183"/>
      <c r="K29" s="183"/>
      <c r="L29" s="183"/>
      <c r="M29" s="183"/>
      <c r="N29" s="183"/>
      <c r="O29" s="183"/>
      <c r="P29" s="184" t="str">
        <f t="shared" ref="P29:W37" si="7">IF(ISERR(H29/H29)=TRUE," ",H29-$G29)</f>
        <v xml:space="preserve"> </v>
      </c>
      <c r="Q29" s="184" t="str">
        <f t="shared" si="7"/>
        <v xml:space="preserve"> </v>
      </c>
      <c r="R29" s="184" t="str">
        <f t="shared" si="7"/>
        <v xml:space="preserve"> </v>
      </c>
      <c r="S29" s="184" t="str">
        <f t="shared" si="7"/>
        <v xml:space="preserve"> </v>
      </c>
      <c r="T29" s="184" t="str">
        <f t="shared" si="7"/>
        <v xml:space="preserve"> </v>
      </c>
      <c r="U29" s="184" t="str">
        <f t="shared" si="7"/>
        <v xml:space="preserve"> </v>
      </c>
      <c r="V29" s="184" t="str">
        <f t="shared" si="7"/>
        <v xml:space="preserve"> </v>
      </c>
      <c r="W29" s="184" t="str">
        <f t="shared" si="7"/>
        <v xml:space="preserve"> </v>
      </c>
      <c r="X29" s="185" t="str">
        <f t="shared" si="2"/>
        <v xml:space="preserve"> </v>
      </c>
      <c r="Y29" s="180" t="str">
        <f t="shared" si="3"/>
        <v xml:space="preserve"> </v>
      </c>
      <c r="Z29" s="181" t="str">
        <f t="shared" si="4"/>
        <v xml:space="preserve"> </v>
      </c>
      <c r="AA29" s="16" t="str">
        <f t="shared" si="5"/>
        <v xml:space="preserve"> </v>
      </c>
      <c r="AB29" s="17" t="str">
        <f t="shared" si="6"/>
        <v xml:space="preserve"> </v>
      </c>
      <c r="AC29" s="91"/>
      <c r="AD29" s="182"/>
      <c r="AE29" s="776"/>
      <c r="AF29" s="777"/>
      <c r="AG29" s="776"/>
      <c r="AH29" s="777"/>
    </row>
    <row r="30" spans="1:34">
      <c r="A30" s="37"/>
      <c r="B30" s="40"/>
      <c r="C30" s="99"/>
      <c r="D30" s="99"/>
      <c r="E30" s="99"/>
      <c r="F30" s="173"/>
      <c r="G30" s="174" t="str">
        <f t="shared" si="0"/>
        <v/>
      </c>
      <c r="H30" s="186"/>
      <c r="I30" s="183"/>
      <c r="J30" s="183"/>
      <c r="K30" s="183"/>
      <c r="L30" s="183"/>
      <c r="M30" s="183"/>
      <c r="N30" s="183"/>
      <c r="O30" s="183"/>
      <c r="P30" s="184" t="str">
        <f t="shared" si="7"/>
        <v xml:space="preserve"> </v>
      </c>
      <c r="Q30" s="184" t="str">
        <f t="shared" si="7"/>
        <v xml:space="preserve"> </v>
      </c>
      <c r="R30" s="184" t="str">
        <f t="shared" si="7"/>
        <v xml:space="preserve"> </v>
      </c>
      <c r="S30" s="184" t="str">
        <f t="shared" si="7"/>
        <v xml:space="preserve"> </v>
      </c>
      <c r="T30" s="184" t="str">
        <f t="shared" si="7"/>
        <v xml:space="preserve"> </v>
      </c>
      <c r="U30" s="184" t="str">
        <f t="shared" si="7"/>
        <v xml:space="preserve"> </v>
      </c>
      <c r="V30" s="184" t="str">
        <f t="shared" si="7"/>
        <v xml:space="preserve"> </v>
      </c>
      <c r="W30" s="184" t="str">
        <f t="shared" si="7"/>
        <v xml:space="preserve"> </v>
      </c>
      <c r="X30" s="185" t="str">
        <f t="shared" si="2"/>
        <v xml:space="preserve"> </v>
      </c>
      <c r="Y30" s="180" t="str">
        <f t="shared" si="3"/>
        <v xml:space="preserve"> </v>
      </c>
      <c r="Z30" s="181" t="str">
        <f t="shared" si="4"/>
        <v xml:space="preserve"> </v>
      </c>
      <c r="AA30" s="16" t="str">
        <f t="shared" si="5"/>
        <v xml:space="preserve"> </v>
      </c>
      <c r="AB30" s="17" t="str">
        <f t="shared" si="6"/>
        <v xml:space="preserve"> </v>
      </c>
      <c r="AC30" s="91"/>
      <c r="AD30" s="182"/>
      <c r="AE30" s="776"/>
      <c r="AF30" s="777"/>
      <c r="AG30" s="776"/>
      <c r="AH30" s="777"/>
    </row>
    <row r="31" spans="1:34">
      <c r="A31" s="37"/>
      <c r="B31" s="40"/>
      <c r="C31" s="99"/>
      <c r="D31" s="99"/>
      <c r="E31" s="99"/>
      <c r="F31" s="173"/>
      <c r="G31" s="174" t="str">
        <f t="shared" si="0"/>
        <v/>
      </c>
      <c r="H31" s="186"/>
      <c r="I31" s="183"/>
      <c r="J31" s="183"/>
      <c r="K31" s="183"/>
      <c r="L31" s="183"/>
      <c r="M31" s="183"/>
      <c r="N31" s="183"/>
      <c r="O31" s="183"/>
      <c r="P31" s="184" t="str">
        <f t="shared" si="7"/>
        <v xml:space="preserve"> </v>
      </c>
      <c r="Q31" s="184" t="str">
        <f t="shared" si="7"/>
        <v xml:space="preserve"> </v>
      </c>
      <c r="R31" s="184" t="str">
        <f t="shared" si="7"/>
        <v xml:space="preserve"> </v>
      </c>
      <c r="S31" s="184" t="str">
        <f t="shared" si="7"/>
        <v xml:space="preserve"> </v>
      </c>
      <c r="T31" s="184" t="str">
        <f t="shared" si="7"/>
        <v xml:space="preserve"> </v>
      </c>
      <c r="U31" s="184" t="str">
        <f t="shared" si="7"/>
        <v xml:space="preserve"> </v>
      </c>
      <c r="V31" s="184" t="str">
        <f t="shared" si="7"/>
        <v xml:space="preserve"> </v>
      </c>
      <c r="W31" s="184" t="str">
        <f t="shared" si="7"/>
        <v xml:space="preserve"> </v>
      </c>
      <c r="X31" s="185" t="str">
        <f t="shared" si="2"/>
        <v xml:space="preserve"> </v>
      </c>
      <c r="Y31" s="180" t="str">
        <f t="shared" si="3"/>
        <v xml:space="preserve"> </v>
      </c>
      <c r="Z31" s="181" t="str">
        <f t="shared" si="4"/>
        <v xml:space="preserve"> </v>
      </c>
      <c r="AA31" s="16" t="str">
        <f t="shared" si="5"/>
        <v xml:space="preserve"> </v>
      </c>
      <c r="AB31" s="17" t="str">
        <f t="shared" si="6"/>
        <v xml:space="preserve"> </v>
      </c>
      <c r="AC31" s="91"/>
      <c r="AD31" s="182"/>
      <c r="AE31" s="776"/>
      <c r="AF31" s="777"/>
      <c r="AG31" s="776"/>
      <c r="AH31" s="777"/>
    </row>
    <row r="32" spans="1:34">
      <c r="A32" s="37"/>
      <c r="B32" s="40"/>
      <c r="C32" s="99"/>
      <c r="D32" s="99"/>
      <c r="E32" s="99"/>
      <c r="F32" s="173"/>
      <c r="G32" s="174" t="str">
        <f t="shared" si="0"/>
        <v/>
      </c>
      <c r="H32" s="186"/>
      <c r="I32" s="183"/>
      <c r="J32" s="183"/>
      <c r="K32" s="183"/>
      <c r="L32" s="183"/>
      <c r="M32" s="183"/>
      <c r="N32" s="183"/>
      <c r="O32" s="183"/>
      <c r="P32" s="184" t="str">
        <f t="shared" si="7"/>
        <v xml:space="preserve"> </v>
      </c>
      <c r="Q32" s="184" t="str">
        <f t="shared" si="7"/>
        <v xml:space="preserve"> </v>
      </c>
      <c r="R32" s="184" t="str">
        <f t="shared" si="7"/>
        <v xml:space="preserve"> </v>
      </c>
      <c r="S32" s="184" t="str">
        <f t="shared" si="7"/>
        <v xml:space="preserve"> </v>
      </c>
      <c r="T32" s="184" t="str">
        <f t="shared" si="7"/>
        <v xml:space="preserve"> </v>
      </c>
      <c r="U32" s="184" t="str">
        <f t="shared" si="7"/>
        <v xml:space="preserve"> </v>
      </c>
      <c r="V32" s="184" t="str">
        <f t="shared" si="7"/>
        <v xml:space="preserve"> </v>
      </c>
      <c r="W32" s="184" t="str">
        <f t="shared" si="7"/>
        <v xml:space="preserve"> </v>
      </c>
      <c r="X32" s="185" t="str">
        <f t="shared" si="2"/>
        <v xml:space="preserve"> </v>
      </c>
      <c r="Y32" s="180" t="str">
        <f t="shared" si="3"/>
        <v xml:space="preserve"> </v>
      </c>
      <c r="Z32" s="181" t="str">
        <f t="shared" si="4"/>
        <v xml:space="preserve"> </v>
      </c>
      <c r="AA32" s="16" t="str">
        <f t="shared" si="5"/>
        <v xml:space="preserve"> </v>
      </c>
      <c r="AB32" s="17" t="str">
        <f t="shared" si="6"/>
        <v xml:space="preserve"> </v>
      </c>
      <c r="AC32" s="91"/>
      <c r="AD32" s="182"/>
      <c r="AE32" s="776"/>
      <c r="AF32" s="777"/>
      <c r="AG32" s="776"/>
      <c r="AH32" s="777"/>
    </row>
    <row r="33" spans="1:34">
      <c r="A33" s="37"/>
      <c r="B33" s="40"/>
      <c r="C33" s="99"/>
      <c r="D33" s="99"/>
      <c r="E33" s="99"/>
      <c r="F33" s="173"/>
      <c r="G33" s="174" t="str">
        <f t="shared" si="0"/>
        <v/>
      </c>
      <c r="H33" s="186"/>
      <c r="I33" s="183"/>
      <c r="J33" s="183"/>
      <c r="K33" s="183"/>
      <c r="L33" s="183"/>
      <c r="M33" s="183"/>
      <c r="N33" s="183"/>
      <c r="O33" s="183"/>
      <c r="P33" s="184" t="str">
        <f t="shared" si="7"/>
        <v xml:space="preserve"> </v>
      </c>
      <c r="Q33" s="184" t="str">
        <f t="shared" si="7"/>
        <v xml:space="preserve"> </v>
      </c>
      <c r="R33" s="184" t="str">
        <f t="shared" si="7"/>
        <v xml:space="preserve"> </v>
      </c>
      <c r="S33" s="184" t="str">
        <f t="shared" si="7"/>
        <v xml:space="preserve"> </v>
      </c>
      <c r="T33" s="184" t="str">
        <f t="shared" si="7"/>
        <v xml:space="preserve"> </v>
      </c>
      <c r="U33" s="184" t="str">
        <f t="shared" si="7"/>
        <v xml:space="preserve"> </v>
      </c>
      <c r="V33" s="184" t="str">
        <f t="shared" si="7"/>
        <v xml:space="preserve"> </v>
      </c>
      <c r="W33" s="184" t="str">
        <f t="shared" si="7"/>
        <v xml:space="preserve"> </v>
      </c>
      <c r="X33" s="185" t="str">
        <f t="shared" si="2"/>
        <v xml:space="preserve"> </v>
      </c>
      <c r="Y33" s="180" t="str">
        <f t="shared" si="3"/>
        <v xml:space="preserve"> </v>
      </c>
      <c r="Z33" s="181" t="str">
        <f t="shared" si="4"/>
        <v xml:space="preserve"> </v>
      </c>
      <c r="AA33" s="16" t="str">
        <f t="shared" si="5"/>
        <v xml:space="preserve"> </v>
      </c>
      <c r="AB33" s="17" t="str">
        <f t="shared" si="6"/>
        <v xml:space="preserve"> </v>
      </c>
      <c r="AC33" s="91"/>
      <c r="AD33" s="182"/>
      <c r="AE33" s="776"/>
      <c r="AF33" s="777"/>
      <c r="AG33" s="776"/>
      <c r="AH33" s="777"/>
    </row>
    <row r="34" spans="1:34">
      <c r="A34" s="37"/>
      <c r="B34" s="40"/>
      <c r="C34" s="99"/>
      <c r="D34" s="99"/>
      <c r="E34" s="99"/>
      <c r="F34" s="173"/>
      <c r="G34" s="174" t="str">
        <f t="shared" si="0"/>
        <v/>
      </c>
      <c r="H34" s="186"/>
      <c r="I34" s="183"/>
      <c r="J34" s="183"/>
      <c r="K34" s="183"/>
      <c r="L34" s="183"/>
      <c r="M34" s="183"/>
      <c r="N34" s="183"/>
      <c r="O34" s="183"/>
      <c r="P34" s="184" t="str">
        <f t="shared" si="7"/>
        <v xml:space="preserve"> </v>
      </c>
      <c r="Q34" s="184" t="str">
        <f t="shared" si="7"/>
        <v xml:space="preserve"> </v>
      </c>
      <c r="R34" s="184" t="str">
        <f t="shared" si="7"/>
        <v xml:space="preserve"> </v>
      </c>
      <c r="S34" s="184" t="str">
        <f t="shared" si="7"/>
        <v xml:space="preserve"> </v>
      </c>
      <c r="T34" s="184" t="str">
        <f t="shared" si="7"/>
        <v xml:space="preserve"> </v>
      </c>
      <c r="U34" s="184" t="str">
        <f t="shared" si="7"/>
        <v xml:space="preserve"> </v>
      </c>
      <c r="V34" s="184" t="str">
        <f t="shared" si="7"/>
        <v xml:space="preserve"> </v>
      </c>
      <c r="W34" s="184" t="str">
        <f t="shared" si="7"/>
        <v xml:space="preserve"> </v>
      </c>
      <c r="X34" s="185" t="str">
        <f t="shared" si="2"/>
        <v xml:space="preserve"> </v>
      </c>
      <c r="Y34" s="180" t="str">
        <f t="shared" si="3"/>
        <v xml:space="preserve"> </v>
      </c>
      <c r="Z34" s="181" t="str">
        <f t="shared" si="4"/>
        <v xml:space="preserve"> </v>
      </c>
      <c r="AA34" s="16" t="str">
        <f t="shared" si="5"/>
        <v xml:space="preserve"> </v>
      </c>
      <c r="AB34" s="17" t="str">
        <f t="shared" si="6"/>
        <v xml:space="preserve"> </v>
      </c>
      <c r="AC34" s="91"/>
      <c r="AD34" s="182"/>
      <c r="AE34" s="776"/>
      <c r="AF34" s="777"/>
      <c r="AG34" s="776"/>
      <c r="AH34" s="777"/>
    </row>
    <row r="35" spans="1:34">
      <c r="A35" s="37"/>
      <c r="B35" s="40"/>
      <c r="C35" s="99"/>
      <c r="D35" s="99"/>
      <c r="E35" s="99"/>
      <c r="F35" s="173"/>
      <c r="G35" s="174" t="str">
        <f t="shared" si="0"/>
        <v/>
      </c>
      <c r="H35" s="186"/>
      <c r="I35" s="183"/>
      <c r="J35" s="183"/>
      <c r="K35" s="183"/>
      <c r="L35" s="183"/>
      <c r="M35" s="183"/>
      <c r="N35" s="183"/>
      <c r="O35" s="183"/>
      <c r="P35" s="184" t="str">
        <f t="shared" si="7"/>
        <v xml:space="preserve"> </v>
      </c>
      <c r="Q35" s="184" t="str">
        <f t="shared" si="7"/>
        <v xml:space="preserve"> </v>
      </c>
      <c r="R35" s="184" t="str">
        <f t="shared" si="7"/>
        <v xml:space="preserve"> </v>
      </c>
      <c r="S35" s="184" t="str">
        <f t="shared" si="7"/>
        <v xml:space="preserve"> </v>
      </c>
      <c r="T35" s="184" t="str">
        <f t="shared" si="7"/>
        <v xml:space="preserve"> </v>
      </c>
      <c r="U35" s="184" t="str">
        <f t="shared" si="7"/>
        <v xml:space="preserve"> </v>
      </c>
      <c r="V35" s="184" t="str">
        <f t="shared" si="7"/>
        <v xml:space="preserve"> </v>
      </c>
      <c r="W35" s="184" t="str">
        <f t="shared" si="7"/>
        <v xml:space="preserve"> </v>
      </c>
      <c r="X35" s="185" t="str">
        <f t="shared" si="2"/>
        <v xml:space="preserve"> </v>
      </c>
      <c r="Y35" s="180" t="str">
        <f t="shared" si="3"/>
        <v xml:space="preserve"> </v>
      </c>
      <c r="Z35" s="181" t="str">
        <f t="shared" si="4"/>
        <v xml:space="preserve"> </v>
      </c>
      <c r="AA35" s="16" t="str">
        <f t="shared" si="5"/>
        <v xml:space="preserve"> </v>
      </c>
      <c r="AB35" s="17" t="str">
        <f t="shared" si="6"/>
        <v xml:space="preserve"> </v>
      </c>
      <c r="AC35" s="91"/>
      <c r="AD35" s="182"/>
      <c r="AE35" s="776"/>
      <c r="AF35" s="777"/>
      <c r="AG35" s="776"/>
      <c r="AH35" s="777"/>
    </row>
    <row r="36" spans="1:34">
      <c r="A36" s="37"/>
      <c r="B36" s="40"/>
      <c r="C36" s="99"/>
      <c r="D36" s="99"/>
      <c r="E36" s="99"/>
      <c r="F36" s="173"/>
      <c r="G36" s="174" t="str">
        <f t="shared" si="0"/>
        <v/>
      </c>
      <c r="H36" s="186"/>
      <c r="I36" s="183"/>
      <c r="J36" s="183"/>
      <c r="K36" s="183"/>
      <c r="L36" s="183"/>
      <c r="M36" s="183"/>
      <c r="N36" s="183"/>
      <c r="O36" s="183"/>
      <c r="P36" s="184" t="str">
        <f t="shared" si="7"/>
        <v xml:space="preserve"> </v>
      </c>
      <c r="Q36" s="184" t="str">
        <f t="shared" si="7"/>
        <v xml:space="preserve"> </v>
      </c>
      <c r="R36" s="184" t="str">
        <f t="shared" si="7"/>
        <v xml:space="preserve"> </v>
      </c>
      <c r="S36" s="184" t="str">
        <f t="shared" si="7"/>
        <v xml:space="preserve"> </v>
      </c>
      <c r="T36" s="184" t="str">
        <f t="shared" si="7"/>
        <v xml:space="preserve"> </v>
      </c>
      <c r="U36" s="184" t="str">
        <f t="shared" si="7"/>
        <v xml:space="preserve"> </v>
      </c>
      <c r="V36" s="184" t="str">
        <f t="shared" si="7"/>
        <v xml:space="preserve"> </v>
      </c>
      <c r="W36" s="184" t="str">
        <f t="shared" si="7"/>
        <v xml:space="preserve"> </v>
      </c>
      <c r="X36" s="185" t="str">
        <f t="shared" si="2"/>
        <v xml:space="preserve"> </v>
      </c>
      <c r="Y36" s="180" t="str">
        <f t="shared" si="3"/>
        <v xml:space="preserve"> </v>
      </c>
      <c r="Z36" s="181" t="str">
        <f t="shared" si="4"/>
        <v xml:space="preserve"> </v>
      </c>
      <c r="AA36" s="16" t="str">
        <f t="shared" si="5"/>
        <v xml:space="preserve"> </v>
      </c>
      <c r="AB36" s="17" t="str">
        <f t="shared" si="6"/>
        <v xml:space="preserve"> </v>
      </c>
      <c r="AC36" s="91"/>
      <c r="AD36" s="182"/>
      <c r="AE36" s="776"/>
      <c r="AF36" s="777"/>
      <c r="AG36" s="776"/>
      <c r="AH36" s="777"/>
    </row>
    <row r="37" spans="1:34">
      <c r="A37" s="37"/>
      <c r="B37" s="40"/>
      <c r="C37" s="99"/>
      <c r="D37" s="99"/>
      <c r="E37" s="99"/>
      <c r="F37" s="173"/>
      <c r="G37" s="174" t="str">
        <f t="shared" si="0"/>
        <v/>
      </c>
      <c r="H37" s="588"/>
      <c r="I37" s="589"/>
      <c r="J37" s="589"/>
      <c r="K37" s="589"/>
      <c r="L37" s="589"/>
      <c r="M37" s="589"/>
      <c r="N37" s="589"/>
      <c r="O37" s="589"/>
      <c r="P37" s="184" t="str">
        <f t="shared" si="7"/>
        <v xml:space="preserve"> </v>
      </c>
      <c r="Q37" s="184" t="str">
        <f t="shared" si="7"/>
        <v xml:space="preserve"> </v>
      </c>
      <c r="R37" s="184" t="str">
        <f t="shared" si="7"/>
        <v xml:space="preserve"> </v>
      </c>
      <c r="S37" s="184" t="str">
        <f t="shared" si="7"/>
        <v xml:space="preserve"> </v>
      </c>
      <c r="T37" s="184" t="str">
        <f t="shared" si="7"/>
        <v xml:space="preserve"> </v>
      </c>
      <c r="U37" s="184" t="str">
        <f t="shared" si="7"/>
        <v xml:space="preserve"> </v>
      </c>
      <c r="V37" s="184" t="str">
        <f t="shared" si="7"/>
        <v xml:space="preserve"> </v>
      </c>
      <c r="W37" s="184" t="str">
        <f t="shared" si="7"/>
        <v xml:space="preserve"> </v>
      </c>
      <c r="X37" s="185" t="str">
        <f t="shared" si="2"/>
        <v xml:space="preserve"> </v>
      </c>
      <c r="Y37" s="180" t="str">
        <f t="shared" si="3"/>
        <v xml:space="preserve"> </v>
      </c>
      <c r="Z37" s="181" t="str">
        <f t="shared" si="4"/>
        <v xml:space="preserve"> </v>
      </c>
      <c r="AA37" s="16" t="str">
        <f t="shared" si="5"/>
        <v xml:space="preserve"> </v>
      </c>
      <c r="AB37" s="17" t="str">
        <f t="shared" si="6"/>
        <v xml:space="preserve"> </v>
      </c>
      <c r="AC37" s="91"/>
      <c r="AD37" s="182"/>
      <c r="AE37" s="776"/>
      <c r="AF37" s="777"/>
      <c r="AG37" s="776"/>
      <c r="AH37" s="777"/>
    </row>
    <row r="40" spans="1:34">
      <c r="K40" s="187"/>
    </row>
    <row r="41" spans="1:34">
      <c r="K41" s="187"/>
    </row>
    <row r="42" spans="1:34">
      <c r="D42" s="187"/>
    </row>
    <row r="44" spans="1:34">
      <c r="K44" s="187"/>
    </row>
    <row r="45" spans="1:34">
      <c r="K45" s="187"/>
    </row>
  </sheetData>
  <sheetProtection algorithmName="SHA-512" hashValue="QSf/ye+l4HIGHLqOQjG6m1ukheT7/ZsruLLOopwPaCBnYNZjvo1sUIg1xn4woFq3j3QVwz3xQxk1iT7w26GgSA==" saltValue="8iHtn8espCcdFKm81/wrVg==" spinCount="100000" sheet="1" formatCells="0" formatColumns="0" formatRows="0" insertColumns="0" insertRows="0" deleteColumns="0" deleteRows="0" sort="0"/>
  <mergeCells count="93">
    <mergeCell ref="AG35:AH35"/>
    <mergeCell ref="AG36:AH36"/>
    <mergeCell ref="AG37:AH37"/>
    <mergeCell ref="L8:Q9"/>
    <mergeCell ref="I8:K9"/>
    <mergeCell ref="AG30:AH30"/>
    <mergeCell ref="AG31:AH31"/>
    <mergeCell ref="AG32:AH32"/>
    <mergeCell ref="AG33:AH33"/>
    <mergeCell ref="AG34:AH34"/>
    <mergeCell ref="AG25:AH25"/>
    <mergeCell ref="AG26:AH26"/>
    <mergeCell ref="AG27:AH27"/>
    <mergeCell ref="AG28:AH28"/>
    <mergeCell ref="AG29:AH29"/>
    <mergeCell ref="AE37:AF37"/>
    <mergeCell ref="AG10:AH10"/>
    <mergeCell ref="AG11:AG12"/>
    <mergeCell ref="AF11:AF12"/>
    <mergeCell ref="AG13:AH13"/>
    <mergeCell ref="AG14:AH14"/>
    <mergeCell ref="AE10:AF10"/>
    <mergeCell ref="AE13:AF13"/>
    <mergeCell ref="AE14:AF14"/>
    <mergeCell ref="AG15:AH15"/>
    <mergeCell ref="AG16:AH16"/>
    <mergeCell ref="AG17:AH17"/>
    <mergeCell ref="AG18:AH18"/>
    <mergeCell ref="AG19:AH19"/>
    <mergeCell ref="AG20:AH20"/>
    <mergeCell ref="AG21:AH21"/>
    <mergeCell ref="AG22:AH22"/>
    <mergeCell ref="AG23:AH23"/>
    <mergeCell ref="AG24:AH24"/>
    <mergeCell ref="AE32:AF32"/>
    <mergeCell ref="AE33:AF33"/>
    <mergeCell ref="AE34:AF34"/>
    <mergeCell ref="AE35:AF35"/>
    <mergeCell ref="AE36:AF36"/>
    <mergeCell ref="AE27:AF27"/>
    <mergeCell ref="AE28:AF28"/>
    <mergeCell ref="AE29:AF29"/>
    <mergeCell ref="AE30:AF30"/>
    <mergeCell ref="AE31:AF31"/>
    <mergeCell ref="AE22:AF22"/>
    <mergeCell ref="AE23:AF23"/>
    <mergeCell ref="AE24:AF24"/>
    <mergeCell ref="AE25:AF25"/>
    <mergeCell ref="AE26:AF26"/>
    <mergeCell ref="AE17:AF17"/>
    <mergeCell ref="AE18:AF18"/>
    <mergeCell ref="AE19:AF19"/>
    <mergeCell ref="AE20:AF20"/>
    <mergeCell ref="AE21:AF21"/>
    <mergeCell ref="AE15:AF15"/>
    <mergeCell ref="AE16:AF16"/>
    <mergeCell ref="AE11:AE12"/>
    <mergeCell ref="AH11:AH12"/>
    <mergeCell ref="A1:D1"/>
    <mergeCell ref="AD10:AD12"/>
    <mergeCell ref="H11:O11"/>
    <mergeCell ref="P11:W11"/>
    <mergeCell ref="X11:X12"/>
    <mergeCell ref="Y11:Z11"/>
    <mergeCell ref="AA11:AB11"/>
    <mergeCell ref="A10:E11"/>
    <mergeCell ref="F10:F12"/>
    <mergeCell ref="G10:G12"/>
    <mergeCell ref="H10:X10"/>
    <mergeCell ref="Y10:AB10"/>
    <mergeCell ref="AC10:AC12"/>
    <mergeCell ref="AA8:AC8"/>
    <mergeCell ref="D8:H8"/>
    <mergeCell ref="R8:T8"/>
    <mergeCell ref="A9:C9"/>
    <mergeCell ref="D9:H9"/>
    <mergeCell ref="R9:AC9"/>
    <mergeCell ref="U8:Z8"/>
    <mergeCell ref="A8:C8"/>
    <mergeCell ref="AA6:AC6"/>
    <mergeCell ref="A7:C7"/>
    <mergeCell ref="D7:H7"/>
    <mergeCell ref="I7:K7"/>
    <mergeCell ref="L7:Q7"/>
    <mergeCell ref="R7:T7"/>
    <mergeCell ref="U7:Z7"/>
    <mergeCell ref="AA7:AC7"/>
    <mergeCell ref="A6:C6"/>
    <mergeCell ref="D6:H6"/>
    <mergeCell ref="I6:K6"/>
    <mergeCell ref="L6:Q6"/>
    <mergeCell ref="R6:T6"/>
    <mergeCell ref="U6:Z6"/>
  </mergeCells>
  <phoneticPr fontId="194" type="noConversion"/>
  <hyperlinks>
    <hyperlink ref="A1" location="'Table of contents'!A1" display="Table of Contents" xr:uid="{00000000-0004-0000-0600-000000000000}"/>
  </hyperlinks>
  <pageMargins left="0.25" right="0.25" top="0.75" bottom="0.75" header="0.3" footer="0.3"/>
  <pageSetup scale="53" orientation="landscape" r:id="rId1"/>
  <headerFooter alignWithMargins="0">
    <oddHeader>&amp;CPage 3&amp;RDocument H04711     Rev. E
3/2/11</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66561" r:id="rId4" name="Check Box 1">
              <controlPr defaultSize="0" autoFill="0" autoLine="0" autoPict="0">
                <anchor moveWithCells="1">
                  <from>
                    <xdr:col>29</xdr:col>
                    <xdr:colOff>28575</xdr:colOff>
                    <xdr:row>5</xdr:row>
                    <xdr:rowOff>0</xdr:rowOff>
                  </from>
                  <to>
                    <xdr:col>29</xdr:col>
                    <xdr:colOff>219075</xdr:colOff>
                    <xdr:row>6</xdr:row>
                    <xdr:rowOff>28575</xdr:rowOff>
                  </to>
                </anchor>
              </controlPr>
            </control>
          </mc:Choice>
        </mc:AlternateContent>
        <mc:AlternateContent xmlns:mc="http://schemas.openxmlformats.org/markup-compatibility/2006">
          <mc:Choice Requires="x14">
            <control shapeId="66562" r:id="rId5" name="Check Box 2">
              <controlPr defaultSize="0" autoFill="0" autoLine="0" autoPict="0">
                <anchor moveWithCells="1">
                  <from>
                    <xdr:col>29</xdr:col>
                    <xdr:colOff>28575</xdr:colOff>
                    <xdr:row>6</xdr:row>
                    <xdr:rowOff>152400</xdr:rowOff>
                  </from>
                  <to>
                    <xdr:col>29</xdr:col>
                    <xdr:colOff>219075</xdr:colOff>
                    <xdr:row>8</xdr:row>
                    <xdr:rowOff>0</xdr:rowOff>
                  </to>
                </anchor>
              </controlPr>
            </control>
          </mc:Choice>
        </mc:AlternateContent>
        <mc:AlternateContent xmlns:mc="http://schemas.openxmlformats.org/markup-compatibility/2006">
          <mc:Choice Requires="x14">
            <control shapeId="66563" r:id="rId6" name="Check Box 3">
              <controlPr defaultSize="0" autoFill="0" autoLine="0" autoPict="0">
                <anchor moveWithCells="1">
                  <from>
                    <xdr:col>29</xdr:col>
                    <xdr:colOff>28575</xdr:colOff>
                    <xdr:row>5</xdr:row>
                    <xdr:rowOff>152400</xdr:rowOff>
                  </from>
                  <to>
                    <xdr:col>29</xdr:col>
                    <xdr:colOff>219075</xdr:colOff>
                    <xdr:row>7</xdr:row>
                    <xdr:rowOff>28575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tabColor theme="9" tint="-0.249977111117893"/>
  </sheetPr>
  <dimension ref="A1:H36"/>
  <sheetViews>
    <sheetView workbookViewId="0">
      <pane ySplit="6" topLeftCell="A7" activePane="bottomLeft" state="frozen"/>
      <selection activeCell="D26" sqref="D26"/>
      <selection pane="bottomLeft" activeCell="B7" sqref="B7"/>
    </sheetView>
  </sheetViews>
  <sheetFormatPr defaultColWidth="9.140625" defaultRowHeight="12.75"/>
  <cols>
    <col min="1" max="1" width="8.140625" style="67" customWidth="1"/>
    <col min="2" max="2" width="38.140625" style="43" customWidth="1"/>
    <col min="3" max="3" width="27.140625" style="67" customWidth="1"/>
    <col min="4" max="4" width="36.5703125" style="67" customWidth="1"/>
    <col min="5" max="5" width="34.42578125" style="67" customWidth="1"/>
    <col min="6" max="6" width="39.140625" style="67" customWidth="1"/>
    <col min="7" max="16384" width="9.140625" style="67"/>
  </cols>
  <sheetData>
    <row r="1" spans="1:8" ht="23.25">
      <c r="A1" s="675" t="s">
        <v>32</v>
      </c>
      <c r="B1" s="676"/>
      <c r="C1"/>
      <c r="D1"/>
      <c r="E1"/>
      <c r="F1"/>
    </row>
    <row r="2" spans="1:8" ht="15.75">
      <c r="A2"/>
      <c r="B2" s="81"/>
      <c r="C2"/>
      <c r="D2"/>
      <c r="E2" s="101" t="s">
        <v>34</v>
      </c>
      <c r="F2" s="101" t="str">
        <f>'Revision block'!B1</f>
        <v>H001122</v>
      </c>
    </row>
    <row r="3" spans="1:8" ht="23.25">
      <c r="A3"/>
      <c r="B3" s="108" t="s">
        <v>332</v>
      </c>
      <c r="C3"/>
      <c r="D3"/>
      <c r="E3" s="101" t="s">
        <v>36</v>
      </c>
      <c r="F3" s="101" t="str">
        <f>'Revision block'!B2</f>
        <v>K</v>
      </c>
    </row>
    <row r="4" spans="1:8" ht="15.75">
      <c r="A4"/>
      <c r="B4" s="81"/>
      <c r="C4"/>
      <c r="D4"/>
      <c r="E4" s="101" t="s">
        <v>38</v>
      </c>
      <c r="F4" s="102">
        <f>'Revision block'!B3</f>
        <v>45082</v>
      </c>
    </row>
    <row r="5" spans="1:8">
      <c r="A5"/>
      <c r="B5" s="81"/>
      <c r="C5"/>
      <c r="D5"/>
      <c r="E5"/>
      <c r="F5"/>
    </row>
    <row r="6" spans="1:8" s="141" customFormat="1">
      <c r="A6" s="145" t="s">
        <v>333</v>
      </c>
      <c r="B6" s="145" t="s">
        <v>334</v>
      </c>
      <c r="C6" s="145" t="s">
        <v>335</v>
      </c>
      <c r="D6" s="145" t="s">
        <v>336</v>
      </c>
      <c r="E6" s="145" t="s">
        <v>337</v>
      </c>
      <c r="F6" s="145" t="s">
        <v>338</v>
      </c>
    </row>
    <row r="7" spans="1:8">
      <c r="A7" s="142">
        <v>1</v>
      </c>
      <c r="B7" s="142"/>
      <c r="C7" s="142"/>
      <c r="D7" s="142"/>
      <c r="E7" s="143"/>
      <c r="F7" s="144"/>
    </row>
    <row r="8" spans="1:8">
      <c r="A8" s="142">
        <v>2</v>
      </c>
      <c r="B8" s="142"/>
      <c r="C8" s="142"/>
      <c r="D8" s="142"/>
      <c r="E8" s="143"/>
      <c r="F8" s="144"/>
      <c r="H8"/>
    </row>
    <row r="9" spans="1:8">
      <c r="A9" s="142">
        <v>3</v>
      </c>
      <c r="B9" s="142"/>
      <c r="C9" s="142"/>
      <c r="D9" s="142"/>
      <c r="E9" s="143"/>
      <c r="F9" s="144"/>
    </row>
    <row r="10" spans="1:8">
      <c r="A10" s="142">
        <v>4</v>
      </c>
      <c r="B10" s="142"/>
      <c r="C10" s="142"/>
      <c r="D10" s="142"/>
      <c r="E10" s="143"/>
      <c r="F10" s="144"/>
    </row>
    <row r="11" spans="1:8">
      <c r="A11" s="142">
        <v>5</v>
      </c>
      <c r="B11" s="142"/>
      <c r="C11" s="142"/>
      <c r="D11" s="142"/>
      <c r="E11" s="143"/>
      <c r="F11" s="144"/>
    </row>
    <row r="12" spans="1:8">
      <c r="A12" s="142">
        <v>6</v>
      </c>
      <c r="B12" s="142"/>
      <c r="C12" s="142"/>
      <c r="D12" s="142"/>
      <c r="E12" s="143"/>
      <c r="F12" s="144"/>
    </row>
    <row r="13" spans="1:8">
      <c r="A13" s="142">
        <v>7</v>
      </c>
      <c r="B13" s="142"/>
      <c r="C13" s="142"/>
      <c r="D13" s="142"/>
      <c r="E13" s="143"/>
      <c r="F13" s="144"/>
    </row>
    <row r="14" spans="1:8">
      <c r="A14" s="142">
        <v>8</v>
      </c>
      <c r="B14" s="142"/>
      <c r="C14" s="142"/>
      <c r="D14" s="142"/>
      <c r="E14" s="143"/>
      <c r="F14" s="144"/>
    </row>
    <row r="15" spans="1:8">
      <c r="A15" s="142">
        <v>9</v>
      </c>
      <c r="B15" s="142"/>
      <c r="C15" s="142"/>
      <c r="D15" s="142"/>
      <c r="E15" s="143"/>
      <c r="F15" s="144"/>
    </row>
    <row r="16" spans="1:8">
      <c r="A16" s="142">
        <v>10</v>
      </c>
      <c r="B16" s="142"/>
      <c r="C16" s="142"/>
      <c r="D16" s="142"/>
      <c r="E16" s="143"/>
      <c r="F16" s="144"/>
    </row>
    <row r="17" spans="1:6">
      <c r="A17" s="142">
        <v>11</v>
      </c>
      <c r="B17" s="142"/>
      <c r="C17" s="142"/>
      <c r="D17" s="142"/>
      <c r="E17" s="143"/>
      <c r="F17" s="144"/>
    </row>
    <row r="18" spans="1:6">
      <c r="A18" s="142">
        <v>12</v>
      </c>
      <c r="B18" s="142"/>
      <c r="C18" s="142"/>
      <c r="D18" s="142"/>
      <c r="E18" s="143"/>
      <c r="F18" s="144"/>
    </row>
    <row r="19" spans="1:6">
      <c r="A19" s="142">
        <v>13</v>
      </c>
      <c r="B19" s="142"/>
      <c r="C19" s="142"/>
      <c r="D19" s="142"/>
      <c r="E19" s="143"/>
      <c r="F19" s="144"/>
    </row>
    <row r="20" spans="1:6">
      <c r="A20" s="142">
        <v>14</v>
      </c>
      <c r="B20" s="142"/>
      <c r="C20" s="142"/>
      <c r="D20" s="142"/>
      <c r="E20" s="143"/>
      <c r="F20" s="144"/>
    </row>
    <row r="21" spans="1:6">
      <c r="A21" s="142">
        <v>15</v>
      </c>
      <c r="B21" s="142"/>
      <c r="C21" s="142"/>
      <c r="D21" s="142"/>
      <c r="E21" s="143"/>
      <c r="F21" s="144"/>
    </row>
    <row r="22" spans="1:6">
      <c r="A22" s="142">
        <v>16</v>
      </c>
      <c r="B22" s="142"/>
      <c r="C22" s="142"/>
      <c r="D22" s="142"/>
      <c r="E22" s="143"/>
      <c r="F22" s="144"/>
    </row>
    <row r="23" spans="1:6">
      <c r="A23" s="142">
        <v>17</v>
      </c>
      <c r="B23" s="142"/>
      <c r="C23" s="142"/>
      <c r="D23" s="142"/>
      <c r="E23" s="143"/>
      <c r="F23" s="144"/>
    </row>
    <row r="24" spans="1:6">
      <c r="A24" s="142">
        <v>18</v>
      </c>
      <c r="B24" s="142"/>
      <c r="C24" s="142"/>
      <c r="D24" s="142"/>
      <c r="E24" s="143"/>
      <c r="F24" s="144"/>
    </row>
    <row r="25" spans="1:6">
      <c r="A25" s="142">
        <v>19</v>
      </c>
      <c r="B25" s="142"/>
      <c r="C25" s="142"/>
      <c r="D25" s="142"/>
      <c r="E25" s="143"/>
      <c r="F25" s="144"/>
    </row>
    <row r="26" spans="1:6">
      <c r="A26" s="142">
        <v>20</v>
      </c>
      <c r="B26" s="142"/>
      <c r="C26" s="142"/>
      <c r="D26" s="142"/>
      <c r="E26" s="143"/>
      <c r="F26" s="144"/>
    </row>
    <row r="27" spans="1:6">
      <c r="A27" s="142">
        <v>21</v>
      </c>
      <c r="B27" s="142"/>
      <c r="C27" s="142"/>
      <c r="D27" s="142"/>
      <c r="E27" s="143"/>
      <c r="F27" s="144"/>
    </row>
    <row r="28" spans="1:6">
      <c r="A28" s="142">
        <v>22</v>
      </c>
      <c r="B28" s="142"/>
      <c r="C28" s="142"/>
      <c r="D28" s="142"/>
      <c r="E28" s="143"/>
      <c r="F28" s="144"/>
    </row>
    <row r="29" spans="1:6">
      <c r="A29" s="142">
        <v>23</v>
      </c>
      <c r="B29" s="142"/>
      <c r="C29" s="142"/>
      <c r="D29" s="142"/>
      <c r="E29" s="143"/>
      <c r="F29" s="144"/>
    </row>
    <row r="30" spans="1:6">
      <c r="A30" s="142">
        <v>24</v>
      </c>
      <c r="B30" s="142"/>
      <c r="C30" s="142"/>
      <c r="D30" s="142"/>
      <c r="E30" s="143"/>
      <c r="F30" s="144"/>
    </row>
    <row r="31" spans="1:6">
      <c r="A31" s="142">
        <v>25</v>
      </c>
      <c r="B31" s="142"/>
      <c r="C31" s="142"/>
      <c r="D31" s="142"/>
      <c r="E31" s="143"/>
      <c r="F31" s="144"/>
    </row>
    <row r="32" spans="1:6">
      <c r="A32" s="142">
        <v>26</v>
      </c>
      <c r="B32" s="142"/>
      <c r="C32" s="142"/>
      <c r="D32" s="142"/>
      <c r="E32" s="143"/>
      <c r="F32" s="144"/>
    </row>
    <row r="33" spans="1:6">
      <c r="A33" s="142">
        <v>27</v>
      </c>
      <c r="B33" s="142"/>
      <c r="C33" s="142"/>
      <c r="D33" s="142"/>
      <c r="E33" s="143"/>
      <c r="F33" s="144"/>
    </row>
    <row r="34" spans="1:6">
      <c r="A34" s="142">
        <v>28</v>
      </c>
      <c r="B34" s="142"/>
      <c r="C34" s="142"/>
      <c r="D34" s="142"/>
      <c r="E34" s="143"/>
      <c r="F34" s="144"/>
    </row>
    <row r="35" spans="1:6">
      <c r="A35" s="142">
        <v>29</v>
      </c>
      <c r="B35" s="142"/>
      <c r="C35" s="142"/>
      <c r="D35" s="142"/>
      <c r="E35" s="143"/>
      <c r="F35" s="144"/>
    </row>
    <row r="36" spans="1:6">
      <c r="A36" s="142">
        <v>30</v>
      </c>
      <c r="B36" s="142"/>
      <c r="C36" s="142"/>
      <c r="D36" s="142"/>
      <c r="E36" s="143"/>
      <c r="F36" s="144"/>
    </row>
  </sheetData>
  <sheetProtection algorithmName="SHA-512" hashValue="w03ft21W/RMuGwT276Gt08XVQux5jSvIg1aFStKWYEUKiw2/qztCCKf59odgQ+lGRUGV0qq4c09etf6PxN++zQ==" saltValue="/aq29I5D6InJ+s75FdbyGA==" spinCount="100000" sheet="1" formatCells="0" formatColumns="0" formatRows="0" insertRows="0" deleteRows="0"/>
  <mergeCells count="1">
    <mergeCell ref="A1:B1"/>
  </mergeCells>
  <phoneticPr fontId="194" type="noConversion"/>
  <conditionalFormatting sqref="E7:F36">
    <cfRule type="containsText" dxfId="124" priority="2" operator="containsText" text="Approved">
      <formula>NOT(ISERROR(SEARCH("Approved",E7)))</formula>
    </cfRule>
  </conditionalFormatting>
  <hyperlinks>
    <hyperlink ref="A1" location="'Table of contents'!A1" display="Table of Contents"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indexed="11"/>
    <pageSetUpPr fitToPage="1"/>
  </sheetPr>
  <dimension ref="A1:AL763"/>
  <sheetViews>
    <sheetView zoomScale="85" zoomScaleNormal="85" workbookViewId="0">
      <pane ySplit="12" topLeftCell="A13" activePane="bottomLeft" state="frozen"/>
      <selection activeCell="D26" sqref="D26"/>
      <selection pane="bottomLeft" activeCell="N31" sqref="N31"/>
    </sheetView>
  </sheetViews>
  <sheetFormatPr defaultColWidth="9.140625" defaultRowHeight="12.75"/>
  <cols>
    <col min="1" max="1" width="1.42578125" style="8" customWidth="1"/>
    <col min="2" max="2" width="7.140625" style="41" customWidth="1"/>
    <col min="3" max="3" width="9.5703125" style="41" customWidth="1"/>
    <col min="4" max="4" width="10.85546875" style="41" customWidth="1"/>
    <col min="5" max="5" width="9.5703125" style="41" customWidth="1"/>
    <col min="6" max="7" width="7.140625" style="41" customWidth="1"/>
    <col min="8" max="8" width="6.85546875" style="41" customWidth="1"/>
    <col min="9" max="11" width="6.140625" style="41" customWidth="1"/>
    <col min="12" max="12" width="9.140625" style="41" customWidth="1"/>
    <col min="13" max="13" width="14.42578125" style="41" customWidth="1"/>
    <col min="14" max="14" width="30.85546875" style="41" customWidth="1"/>
    <col min="15" max="15" width="33" style="41" customWidth="1"/>
    <col min="16" max="16" width="32.85546875" style="41" customWidth="1"/>
    <col min="17" max="18" width="7.5703125" style="41" customWidth="1"/>
    <col min="19" max="26" width="7.5703125" style="8" customWidth="1"/>
    <col min="27" max="28" width="6.140625" style="8" customWidth="1"/>
    <col min="29" max="29" width="7.140625" style="8" bestFit="1" customWidth="1"/>
    <col min="30" max="31" width="8.85546875" style="8" customWidth="1"/>
    <col min="32" max="32" width="8" style="8" customWidth="1"/>
    <col min="33" max="33" width="8.42578125" style="8" customWidth="1"/>
    <col min="34" max="34" width="9.85546875" style="11" customWidth="1"/>
    <col min="35" max="35" width="9.140625" style="8" bestFit="1" customWidth="1"/>
    <col min="36" max="36" width="8.85546875" style="8" customWidth="1"/>
    <col min="37" max="37" width="10.140625" style="8" customWidth="1"/>
    <col min="38" max="38" width="4.140625" style="269" hidden="1" customWidth="1"/>
    <col min="39" max="16384" width="9.140625" style="8"/>
  </cols>
  <sheetData>
    <row r="1" spans="1:38" ht="24" thickBot="1">
      <c r="A1" s="111"/>
      <c r="C1" s="675" t="s">
        <v>32</v>
      </c>
      <c r="D1" s="676"/>
      <c r="E1" s="676"/>
      <c r="F1" s="676"/>
    </row>
    <row r="2" spans="1:38" ht="16.5" thickBot="1">
      <c r="O2" s="20" t="s">
        <v>34</v>
      </c>
      <c r="P2" s="69" t="str">
        <f>'Revision block'!B1</f>
        <v>H001122</v>
      </c>
      <c r="R2" s="864" t="s">
        <v>339</v>
      </c>
      <c r="S2" s="844"/>
      <c r="T2" s="830" t="s">
        <v>340</v>
      </c>
      <c r="U2" s="831"/>
      <c r="V2" s="830" t="s">
        <v>341</v>
      </c>
      <c r="W2" s="831"/>
      <c r="X2" s="830" t="s">
        <v>342</v>
      </c>
      <c r="Y2" s="831"/>
      <c r="Z2" s="830" t="s">
        <v>343</v>
      </c>
      <c r="AA2" s="831"/>
    </row>
    <row r="3" spans="1:38" ht="26.25" thickBot="1">
      <c r="B3" s="109" t="s">
        <v>344</v>
      </c>
      <c r="C3" s="103"/>
      <c r="D3" s="103"/>
      <c r="E3" s="103"/>
      <c r="F3" s="103"/>
      <c r="G3" s="103"/>
      <c r="H3" s="103"/>
      <c r="I3" s="103"/>
      <c r="J3" s="103"/>
      <c r="K3" s="103"/>
      <c r="L3" s="103"/>
      <c r="M3" s="103"/>
      <c r="N3" s="103"/>
      <c r="O3" s="20" t="s">
        <v>36</v>
      </c>
      <c r="P3" s="28" t="str">
        <f>'Revision block'!B2</f>
        <v>K</v>
      </c>
      <c r="Q3" s="103"/>
      <c r="R3" s="843">
        <f>SUM(T3:AA3)</f>
        <v>0</v>
      </c>
      <c r="S3" s="844"/>
      <c r="T3" s="845">
        <f>COUNTIFS($D$13:$D$763,$T$2)</f>
        <v>0</v>
      </c>
      <c r="U3" s="846"/>
      <c r="V3" s="849">
        <f>COUNTIFS($D$13:$D$763,$V$2)</f>
        <v>0</v>
      </c>
      <c r="W3" s="850"/>
      <c r="X3" s="849">
        <f>COUNTIFS($D$13:$D$763,$X$2)</f>
        <v>0</v>
      </c>
      <c r="Y3" s="850"/>
      <c r="Z3" s="849">
        <f>COUNTIFS($D$13:$D$763,$Z$2)</f>
        <v>0</v>
      </c>
      <c r="AA3" s="850"/>
      <c r="AB3" s="103"/>
      <c r="AC3" s="103"/>
      <c r="AD3" s="103"/>
      <c r="AE3" s="104"/>
      <c r="AF3" s="104"/>
      <c r="AG3" s="104"/>
      <c r="AJ3" s="19"/>
      <c r="AK3" s="19"/>
    </row>
    <row r="4" spans="1:38" ht="24" thickBot="1">
      <c r="B4" s="824" t="s">
        <v>345</v>
      </c>
      <c r="C4" s="825"/>
      <c r="D4" s="825"/>
      <c r="E4" s="825"/>
      <c r="F4" s="825"/>
      <c r="G4" s="825"/>
      <c r="H4" s="825"/>
      <c r="I4" s="825"/>
      <c r="J4" s="825"/>
      <c r="K4" s="825"/>
      <c r="L4" s="825"/>
      <c r="M4" s="825"/>
      <c r="N4" s="826"/>
      <c r="O4" s="274" t="s">
        <v>38</v>
      </c>
      <c r="P4" s="107">
        <f>'Revision block'!B3</f>
        <v>45082</v>
      </c>
      <c r="Q4" s="81"/>
      <c r="R4" s="851" t="s">
        <v>346</v>
      </c>
      <c r="S4" s="852"/>
      <c r="T4" s="255">
        <f>COUNTIFS($D$13:$D$763,T$2,$AL$13:$AL$763,"Y")</f>
        <v>0</v>
      </c>
      <c r="U4" s="256" t="str">
        <f>IFERROR(T4/T$3,"-")</f>
        <v>-</v>
      </c>
      <c r="V4" s="257">
        <f>COUNTIFS($D$13:$D$763,V$2,$AL$13:$AL$763,"Y")</f>
        <v>0</v>
      </c>
      <c r="W4" s="256" t="str">
        <f>IFERROR(V4/V$3,"-")</f>
        <v>-</v>
      </c>
      <c r="X4" s="257">
        <f>COUNTIFS($D$13:$D$763,X$2,$AL$13:$AL$763,"Y")</f>
        <v>0</v>
      </c>
      <c r="Y4" s="256" t="str">
        <f>IFERROR(X4/X$3,"-")</f>
        <v>-</v>
      </c>
      <c r="Z4" s="257">
        <f>COUNTIFS($D$13:$D$763,Z$2,$AL$13:$AL$763,"Y")</f>
        <v>0</v>
      </c>
      <c r="AA4" s="256" t="str">
        <f>IFERROR(Z4/Z$3,"-")</f>
        <v>-</v>
      </c>
    </row>
    <row r="5" spans="1:38" ht="27.75" customHeight="1" thickBot="1">
      <c r="B5" s="827" t="s">
        <v>347</v>
      </c>
      <c r="C5" s="828"/>
      <c r="D5" s="828"/>
      <c r="E5" s="828"/>
      <c r="F5" s="828"/>
      <c r="G5" s="828"/>
      <c r="H5" s="828"/>
      <c r="I5" s="828"/>
      <c r="J5" s="828"/>
      <c r="K5" s="828"/>
      <c r="L5" s="828"/>
      <c r="M5" s="828"/>
      <c r="N5" s="829"/>
      <c r="O5" s="273"/>
      <c r="P5" s="273"/>
      <c r="Q5" s="81"/>
      <c r="R5" s="853" t="s">
        <v>348</v>
      </c>
      <c r="S5" s="854"/>
      <c r="T5" s="258">
        <f>T4-T7</f>
        <v>0</v>
      </c>
      <c r="U5" s="259" t="str">
        <f t="shared" ref="U5:W7" si="0">IFERROR(T5/T$3,"-")</f>
        <v>-</v>
      </c>
      <c r="V5" s="260">
        <f>V4-V7</f>
        <v>0</v>
      </c>
      <c r="W5" s="259" t="str">
        <f t="shared" si="0"/>
        <v>-</v>
      </c>
      <c r="X5" s="260">
        <f>X4-X7</f>
        <v>0</v>
      </c>
      <c r="Y5" s="259" t="str">
        <f t="shared" ref="Y5:Y7" si="1">IFERROR(X5/X$3,"-")</f>
        <v>-</v>
      </c>
      <c r="Z5" s="260">
        <f>Z4-Z7</f>
        <v>0</v>
      </c>
      <c r="AA5" s="259" t="str">
        <f t="shared" ref="AA5:AA7" si="2">IFERROR(Z5/Z$3,"-")</f>
        <v>-</v>
      </c>
    </row>
    <row r="6" spans="1:38" ht="15.75">
      <c r="B6" s="868" t="s">
        <v>289</v>
      </c>
      <c r="C6" s="738"/>
      <c r="D6" s="738"/>
      <c r="E6" s="738"/>
      <c r="F6" s="671"/>
      <c r="G6" s="671"/>
      <c r="H6" s="754"/>
      <c r="I6" s="837" t="s">
        <v>290</v>
      </c>
      <c r="J6" s="838"/>
      <c r="K6" s="838"/>
      <c r="L6" s="671"/>
      <c r="M6" s="671"/>
      <c r="N6" s="210" t="s">
        <v>295</v>
      </c>
      <c r="O6" s="96"/>
      <c r="P6" s="210" t="s">
        <v>292</v>
      </c>
      <c r="Q6" s="85"/>
      <c r="R6" s="855" t="s">
        <v>349</v>
      </c>
      <c r="S6" s="856"/>
      <c r="T6" s="261">
        <f>COUNTIFS($D$13:$D$763,T$2,$J$13:$J$763,$R6,$AK$13:$AK$763,"&lt;&gt;"&amp;"""")+COUNTIFS($D$13:$D$763,T$2,$K$13:$K$763,$R6)-COUNTIFS($D$13:$D$763,T$2,$K$13:$K$763,$R6,$J$13:$J$763,$R6)</f>
        <v>0</v>
      </c>
      <c r="U6" s="262" t="str">
        <f t="shared" si="0"/>
        <v>-</v>
      </c>
      <c r="V6" s="263">
        <f>COUNTIFS($D$13:$D$763,V$2,$J$13:$J$763,$R6,$AK$13:$AK$763,"&lt;&gt;"&amp;"""")+COUNTIFS($D$13:$D$763,V$2,$K$13:$K$763,$R6)-COUNTIFS($D$13:$D$763,V$2,$K$13:$K$763,$R6,$J$13:$J$763,$R6)</f>
        <v>0</v>
      </c>
      <c r="W6" s="262" t="str">
        <f t="shared" si="0"/>
        <v>-</v>
      </c>
      <c r="X6" s="263">
        <f>COUNTIFS($D$13:$D$763,X$2,$J$13:$J$763,$R6,$AK$13:$AK$763,"&lt;&gt;"&amp;"""")+COUNTIFS($D$13:$D$763,X$2,$K$13:$K$763,$R6)-COUNTIFS($D$13:$D$763,X$2,$K$13:$K$763,$R6,$J$13:$J$763,$R6)</f>
        <v>0</v>
      </c>
      <c r="Y6" s="262" t="str">
        <f t="shared" si="1"/>
        <v>-</v>
      </c>
      <c r="Z6" s="263">
        <f>COUNTIFS($D$13:$D$763,Z$2,$J$13:$J$763,$R6,$AK$13:$AK$763,"&lt;&gt;"&amp;"""")+COUNTIFS($D$13:$D$763,Z$2,$K$13:$K$763,$R6)-COUNTIFS($D$13:$D$763,Z$2,$K$13:$K$763,$R6,$J$13:$J$763,$R6)</f>
        <v>0</v>
      </c>
      <c r="AA6" s="262" t="str">
        <f t="shared" si="2"/>
        <v>-</v>
      </c>
      <c r="AB6" s="89"/>
      <c r="AC6" s="89"/>
      <c r="AD6" s="82"/>
      <c r="AE6" s="82"/>
      <c r="AF6"/>
      <c r="AH6" s="8"/>
    </row>
    <row r="7" spans="1:38" ht="16.350000000000001" customHeight="1" thickBot="1">
      <c r="B7" s="867" t="s">
        <v>293</v>
      </c>
      <c r="C7" s="750"/>
      <c r="D7" s="750"/>
      <c r="E7" s="750"/>
      <c r="F7" s="652"/>
      <c r="G7" s="652"/>
      <c r="H7" s="742"/>
      <c r="I7" s="839" t="s">
        <v>294</v>
      </c>
      <c r="J7" s="840"/>
      <c r="K7" s="840"/>
      <c r="L7" s="652"/>
      <c r="M7" s="652"/>
      <c r="N7" s="211" t="s">
        <v>350</v>
      </c>
      <c r="O7" s="37"/>
      <c r="P7" s="211" t="s">
        <v>296</v>
      </c>
      <c r="Q7" s="86"/>
      <c r="R7" s="859" t="s">
        <v>351</v>
      </c>
      <c r="S7" s="860"/>
      <c r="T7" s="264">
        <f>COUNTIFS($D$13:$D$763,T$2,$J$13:$J$763,$R7,$AK$13:$AK$763,"&lt;&gt;"&amp;"""")+COUNTIFS($D$13:$D$763,T$2,$K$13:$K$763,$R7)-COUNTIFS($D$13:$D$763,T$2,$K$13:$K$763,$R7,$J$13:$J$763,$R7)</f>
        <v>0</v>
      </c>
      <c r="U7" s="265" t="str">
        <f t="shared" si="0"/>
        <v>-</v>
      </c>
      <c r="V7" s="264">
        <f>COUNTIFS($D$13:$D$763,V$2,$J$13:$J$763,$R7,$AK$13:$AK$763,"&lt;&gt;"&amp;"""")+COUNTIFS($D$13:$D$763,V$2,$K$13:$K$763,$R7)-COUNTIFS($D$13:$D$763,V$2,$K$13:$K$763,$R7,$J$13:$J$763,$R7)</f>
        <v>0</v>
      </c>
      <c r="W7" s="265" t="str">
        <f t="shared" si="0"/>
        <v>-</v>
      </c>
      <c r="X7" s="264">
        <f>COUNTIFS($D$13:$D$763,X$2,$J$13:$J$763,$R7,$AK$13:$AK$763,"&lt;&gt;"&amp;"""")+COUNTIFS($D$13:$D$763,X$2,$K$13:$K$763,$R7)-COUNTIFS($D$13:$D$763,X$2,$K$13:$K$763,$R7,$J$13:$J$763,$R7)</f>
        <v>0</v>
      </c>
      <c r="Y7" s="265" t="str">
        <f t="shared" si="1"/>
        <v>-</v>
      </c>
      <c r="Z7" s="264">
        <f>COUNTIFS($D$13:$D$763,Z$2,$J$13:$J$763,$R7,$AK$13:$AK$763,"&lt;&gt;"&amp;"""")+COUNTIFS($D$13:$D$763,Z$2,$K$13:$K$763,$R7)-COUNTIFS($D$13:$D$763,Z$2,$K$13:$K$763,$R7,$J$13:$J$763,$R7)</f>
        <v>0</v>
      </c>
      <c r="AA7" s="265" t="str">
        <f t="shared" si="2"/>
        <v>-</v>
      </c>
      <c r="AB7" s="84"/>
      <c r="AC7" s="84"/>
      <c r="AD7" s="82"/>
      <c r="AE7" s="82"/>
      <c r="AF7"/>
      <c r="AH7" s="8"/>
    </row>
    <row r="8" spans="1:38" ht="15.75" customHeight="1" thickBot="1">
      <c r="B8" s="869" t="s">
        <v>352</v>
      </c>
      <c r="C8" s="870"/>
      <c r="D8" s="870"/>
      <c r="E8" s="870"/>
      <c r="F8" s="767"/>
      <c r="G8" s="767"/>
      <c r="H8" s="768"/>
      <c r="I8" s="865" t="s">
        <v>298</v>
      </c>
      <c r="J8" s="866"/>
      <c r="K8" s="866"/>
      <c r="L8" s="767"/>
      <c r="M8" s="767"/>
      <c r="N8" s="212" t="s">
        <v>353</v>
      </c>
      <c r="O8" s="87"/>
      <c r="P8" s="212" t="s">
        <v>300</v>
      </c>
      <c r="Q8" s="88"/>
      <c r="R8"/>
      <c r="S8"/>
      <c r="V8" s="83"/>
      <c r="W8" s="83"/>
      <c r="X8" s="83"/>
      <c r="Y8" s="871"/>
      <c r="Z8" s="676"/>
      <c r="AA8" s="676"/>
      <c r="AB8" s="84"/>
      <c r="AC8" s="84"/>
      <c r="AD8" s="82"/>
      <c r="AE8" s="82"/>
      <c r="AF8"/>
      <c r="AH8" s="8"/>
    </row>
    <row r="9" spans="1:38" ht="20.25">
      <c r="C9" s="81"/>
      <c r="D9" s="81"/>
      <c r="E9" s="81"/>
      <c r="F9" s="43"/>
      <c r="G9" s="43"/>
      <c r="H9" s="43"/>
      <c r="J9" s="81"/>
      <c r="K9" s="81"/>
      <c r="L9" s="43"/>
      <c r="M9" s="43"/>
      <c r="N9" s="82"/>
      <c r="O9" s="43"/>
      <c r="Q9" s="858" t="s">
        <v>347</v>
      </c>
      <c r="R9" s="858"/>
      <c r="S9" s="858"/>
      <c r="T9" s="858"/>
      <c r="U9" s="858"/>
      <c r="V9" s="858"/>
      <c r="W9" s="858"/>
      <c r="X9" s="858"/>
      <c r="Y9" s="858"/>
      <c r="Z9" s="858"/>
      <c r="AA9" s="858"/>
      <c r="AB9" s="858"/>
      <c r="AC9" s="858"/>
      <c r="AD9" s="858"/>
      <c r="AE9" s="858"/>
      <c r="AF9" s="858"/>
      <c r="AG9" s="858"/>
      <c r="AH9" s="858"/>
      <c r="AI9" s="858"/>
      <c r="AJ9" s="858"/>
      <c r="AK9" s="858"/>
    </row>
    <row r="10" spans="1:38" ht="25.5">
      <c r="B10" s="834" t="s">
        <v>302</v>
      </c>
      <c r="C10" s="835"/>
      <c r="D10" s="835"/>
      <c r="E10" s="835"/>
      <c r="F10" s="835"/>
      <c r="G10" s="835"/>
      <c r="H10" s="834" t="s">
        <v>354</v>
      </c>
      <c r="I10" s="834"/>
      <c r="J10" s="834"/>
      <c r="K10" s="834"/>
      <c r="L10" s="836" t="s">
        <v>355</v>
      </c>
      <c r="M10" s="841" t="s">
        <v>356</v>
      </c>
      <c r="N10" s="97" t="s">
        <v>308</v>
      </c>
      <c r="O10" s="98" t="s">
        <v>309</v>
      </c>
      <c r="P10" s="97" t="s">
        <v>310</v>
      </c>
      <c r="Q10" s="834" t="s">
        <v>305</v>
      </c>
      <c r="R10" s="835"/>
      <c r="S10" s="835"/>
      <c r="T10" s="835"/>
      <c r="U10" s="835"/>
      <c r="V10" s="835"/>
      <c r="W10" s="835"/>
      <c r="X10" s="835"/>
      <c r="Y10" s="835"/>
      <c r="Z10" s="835"/>
      <c r="AA10" s="835"/>
      <c r="AB10" s="835"/>
      <c r="AC10" s="835"/>
      <c r="AD10" s="835"/>
      <c r="AE10" s="835"/>
      <c r="AF10" s="835"/>
      <c r="AG10" s="835"/>
      <c r="AH10" s="835"/>
      <c r="AI10" s="835"/>
      <c r="AJ10" s="835"/>
      <c r="AK10" s="835"/>
      <c r="AL10" s="861" t="s">
        <v>357</v>
      </c>
    </row>
    <row r="11" spans="1:38">
      <c r="B11" s="835"/>
      <c r="C11" s="835"/>
      <c r="D11" s="835"/>
      <c r="E11" s="835"/>
      <c r="F11" s="835"/>
      <c r="G11" s="835"/>
      <c r="H11" s="743" t="s">
        <v>314</v>
      </c>
      <c r="I11" s="741"/>
      <c r="J11" s="743" t="s">
        <v>315</v>
      </c>
      <c r="K11" s="741"/>
      <c r="L11" s="836"/>
      <c r="M11" s="833"/>
      <c r="N11" s="842" t="s">
        <v>358</v>
      </c>
      <c r="O11" s="832" t="s">
        <v>358</v>
      </c>
      <c r="P11" s="832" t="s">
        <v>358</v>
      </c>
      <c r="Q11" s="857" t="s">
        <v>359</v>
      </c>
      <c r="R11" s="745"/>
      <c r="S11" s="745"/>
      <c r="T11" s="745"/>
      <c r="U11" s="745"/>
      <c r="V11" s="745"/>
      <c r="W11" s="745"/>
      <c r="X11" s="745"/>
      <c r="Y11" s="745"/>
      <c r="Z11" s="712"/>
      <c r="AA11" s="788" t="s">
        <v>360</v>
      </c>
      <c r="AB11" s="745"/>
      <c r="AC11" s="745"/>
      <c r="AD11" s="745"/>
      <c r="AE11" s="745"/>
      <c r="AF11" s="745"/>
      <c r="AG11" s="745"/>
      <c r="AH11" s="745"/>
      <c r="AI11" s="745"/>
      <c r="AJ11" s="712"/>
      <c r="AK11" s="847" t="s">
        <v>313</v>
      </c>
      <c r="AL11" s="862"/>
    </row>
    <row r="12" spans="1:38" s="10" customFormat="1" ht="12" thickBot="1">
      <c r="B12" s="94" t="s">
        <v>317</v>
      </c>
      <c r="C12" s="94" t="s">
        <v>318</v>
      </c>
      <c r="D12" s="94" t="s">
        <v>361</v>
      </c>
      <c r="E12" s="94" t="s">
        <v>319</v>
      </c>
      <c r="F12" s="95" t="s">
        <v>320</v>
      </c>
      <c r="G12" s="95" t="s">
        <v>321</v>
      </c>
      <c r="H12" s="94" t="s">
        <v>330</v>
      </c>
      <c r="I12" s="94" t="s">
        <v>331</v>
      </c>
      <c r="J12" s="94" t="s">
        <v>330</v>
      </c>
      <c r="K12" s="94" t="s">
        <v>331</v>
      </c>
      <c r="L12" s="836"/>
      <c r="M12" s="833"/>
      <c r="N12" s="835"/>
      <c r="O12" s="833"/>
      <c r="P12" s="833"/>
      <c r="Q12" s="90">
        <v>1</v>
      </c>
      <c r="R12" s="9">
        <v>2</v>
      </c>
      <c r="S12" s="9">
        <v>3</v>
      </c>
      <c r="T12" s="9">
        <v>4</v>
      </c>
      <c r="U12" s="9">
        <v>5</v>
      </c>
      <c r="V12" s="9">
        <v>6</v>
      </c>
      <c r="W12" s="9">
        <v>7</v>
      </c>
      <c r="X12" s="9">
        <v>8</v>
      </c>
      <c r="Y12" s="9">
        <v>9</v>
      </c>
      <c r="Z12" s="9">
        <v>10</v>
      </c>
      <c r="AA12" s="12">
        <v>1</v>
      </c>
      <c r="AB12" s="12">
        <v>2</v>
      </c>
      <c r="AC12" s="13">
        <v>3</v>
      </c>
      <c r="AD12" s="12">
        <v>4</v>
      </c>
      <c r="AE12" s="12">
        <v>5</v>
      </c>
      <c r="AF12" s="13">
        <v>6</v>
      </c>
      <c r="AG12" s="12">
        <v>7</v>
      </c>
      <c r="AH12" s="12">
        <v>8</v>
      </c>
      <c r="AI12" s="13">
        <v>9</v>
      </c>
      <c r="AJ12" s="12">
        <v>10</v>
      </c>
      <c r="AK12" s="848"/>
      <c r="AL12" s="863"/>
    </row>
    <row r="13" spans="1:38">
      <c r="B13" s="91"/>
      <c r="C13" s="92"/>
      <c r="D13" s="40" t="s">
        <v>362</v>
      </c>
      <c r="E13" s="44"/>
      <c r="F13" s="44"/>
      <c r="G13" s="44"/>
      <c r="H13" s="14" t="str">
        <f t="shared" ref="H13:H17" si="3">IF(OR(E13="",F13=""),"",IF(COUNTA(Q13:Z13)=0,"",IF(MAX($Q13:$Z13)&lt;=$E13,0,IF(F13=0,"N/A",(MAX($Q13:$Z13)-$E13)/$F13))))</f>
        <v/>
      </c>
      <c r="I13" s="15" t="str">
        <f>IF(OR(E13="",G13=""),"",IF(COUNTA(Q13:Z13)=0,"",IF(MIN(Q13:Z13)&gt;=$E13,0,IF(G13=0,"N/A",($E13-MIN(Q13:Z13))/(G13)))))</f>
        <v/>
      </c>
      <c r="J13" s="16" t="str">
        <f t="shared" ref="J13:J17" si="4">IF(H13="N/A","Reject",IF(ISNUMBER($H13)=TRUE,IF($H13&gt;0.651,IF($H13&gt;1.001,"Reject","Alert")," ")," "))</f>
        <v xml:space="preserve"> </v>
      </c>
      <c r="K13" s="17" t="str">
        <f t="shared" ref="K13:K17" si="5">IF(I13="N/A","Reject",IF(ISNUMBER($I13)=TRUE,IF($I13&gt;0.651,IF($I13&gt;1.001,"Reject","Alert")," ")," "))</f>
        <v xml:space="preserve"> </v>
      </c>
      <c r="L13" s="208" t="str">
        <f>IF(B13="","",HLOOKUP(B13,'GRR Data'!$DD$243:$WI$244,2,FALSE))</f>
        <v/>
      </c>
      <c r="M13" s="65"/>
      <c r="N13" s="80"/>
      <c r="O13" s="25"/>
      <c r="P13" s="93"/>
      <c r="Q13" s="100"/>
      <c r="R13" s="100"/>
      <c r="S13" s="100"/>
      <c r="T13" s="100"/>
      <c r="U13" s="100"/>
      <c r="V13" s="100"/>
      <c r="W13" s="100"/>
      <c r="X13" s="100"/>
      <c r="Y13" s="100"/>
      <c r="Z13" s="100"/>
      <c r="AA13" s="66" t="str">
        <f>IF(COUNT(Q13)=1,Q13-$E13,"")</f>
        <v/>
      </c>
      <c r="AB13" s="66" t="str">
        <f t="shared" ref="AB13:AJ13" si="6">IF(COUNT(R13)=1,R13-$E13,"")</f>
        <v/>
      </c>
      <c r="AC13" s="66" t="str">
        <f t="shared" si="6"/>
        <v/>
      </c>
      <c r="AD13" s="66" t="str">
        <f t="shared" si="6"/>
        <v/>
      </c>
      <c r="AE13" s="66" t="str">
        <f t="shared" si="6"/>
        <v/>
      </c>
      <c r="AF13" s="66" t="str">
        <f t="shared" si="6"/>
        <v/>
      </c>
      <c r="AG13" s="66" t="str">
        <f t="shared" si="6"/>
        <v/>
      </c>
      <c r="AH13" s="66" t="str">
        <f t="shared" si="6"/>
        <v/>
      </c>
      <c r="AI13" s="66" t="str">
        <f t="shared" si="6"/>
        <v/>
      </c>
      <c r="AJ13" s="66" t="str">
        <f t="shared" si="6"/>
        <v/>
      </c>
      <c r="AK13" s="66" t="str">
        <f>IF(COUNT(Q13:Z13)=0,"",SUM(Q13:Z13)/COUNT(Q13:Z13))</f>
        <v/>
      </c>
      <c r="AL13" s="270" t="str">
        <f>IF(COUNT(Q13:Z13), "Y", "N")</f>
        <v>N</v>
      </c>
    </row>
    <row r="14" spans="1:38">
      <c r="B14" s="37"/>
      <c r="C14" s="40"/>
      <c r="D14" s="40" t="s">
        <v>362</v>
      </c>
      <c r="E14" s="44"/>
      <c r="F14" s="44"/>
      <c r="G14" s="44"/>
      <c r="H14" s="14" t="str">
        <f t="shared" si="3"/>
        <v/>
      </c>
      <c r="I14" s="15" t="str">
        <f t="shared" ref="I14:I17" si="7">IF(OR(E14="",G14=""),"",IF(COUNTA(Q14:Z14)=0,"",IF(MIN(Q14:Z14)&gt;=$E14,0,IF(G14=0,"N/A",($E14-MIN(Q14:Z14))/(G14)))))</f>
        <v/>
      </c>
      <c r="J14" s="16" t="str">
        <f t="shared" si="4"/>
        <v xml:space="preserve"> </v>
      </c>
      <c r="K14" s="17" t="str">
        <f t="shared" si="5"/>
        <v xml:space="preserve"> </v>
      </c>
      <c r="L14" s="208" t="str">
        <f>IF(B14="","",HLOOKUP(B14,'GRR Data'!$DD$243:$WI$244,2,FALSE))</f>
        <v/>
      </c>
      <c r="M14" s="65"/>
      <c r="N14" s="628"/>
      <c r="O14" s="24"/>
      <c r="P14" s="23"/>
      <c r="Q14" s="100"/>
      <c r="R14" s="100"/>
      <c r="S14" s="100"/>
      <c r="T14" s="100"/>
      <c r="U14" s="100"/>
      <c r="V14" s="100"/>
      <c r="W14" s="100"/>
      <c r="X14" s="100"/>
      <c r="Y14" s="100"/>
      <c r="Z14" s="100"/>
      <c r="AA14" s="66" t="str">
        <f t="shared" ref="AA14:AA77" si="8">IF(COUNT(Q14)=1,Q14-$E14,"")</f>
        <v/>
      </c>
      <c r="AB14" s="66" t="str">
        <f t="shared" ref="AB14:AB77" si="9">IF(COUNT(R14)=1,R14-$E14,"")</f>
        <v/>
      </c>
      <c r="AC14" s="66" t="str">
        <f t="shared" ref="AC14:AC77" si="10">IF(COUNT(S14)=1,S14-$E14,"")</f>
        <v/>
      </c>
      <c r="AD14" s="66" t="str">
        <f t="shared" ref="AD14:AD77" si="11">IF(COUNT(T14)=1,T14-$E14,"")</f>
        <v/>
      </c>
      <c r="AE14" s="66" t="str">
        <f t="shared" ref="AE14:AE77" si="12">IF(COUNT(U14)=1,U14-$E14,"")</f>
        <v/>
      </c>
      <c r="AF14" s="66" t="str">
        <f t="shared" ref="AF14:AF77" si="13">IF(COUNT(V14)=1,V14-$E14,"")</f>
        <v/>
      </c>
      <c r="AG14" s="66" t="str">
        <f t="shared" ref="AG14:AG77" si="14">IF(COUNT(W14)=1,W14-$E14,"")</f>
        <v/>
      </c>
      <c r="AH14" s="66" t="str">
        <f t="shared" ref="AH14:AH77" si="15">IF(COUNT(X14)=1,X14-$E14,"")</f>
        <v/>
      </c>
      <c r="AI14" s="66" t="str">
        <f t="shared" ref="AI14:AI77" si="16">IF(COUNT(Y14)=1,Y14-$E14,"")</f>
        <v/>
      </c>
      <c r="AJ14" s="66" t="str">
        <f t="shared" ref="AJ14:AJ77" si="17">IF(COUNT(Z14)=1,Z14-$E14,"")</f>
        <v/>
      </c>
      <c r="AK14" s="66" t="str">
        <f t="shared" ref="AK14:AK77" si="18">IF(COUNT(Q14:Z14)=0,"",SUM(Q14:Z14)/COUNT(Q14:Z14))</f>
        <v/>
      </c>
      <c r="AL14" s="270" t="str">
        <f t="shared" ref="AL14:AL77" si="19">IF(COUNT(Q14:Z14), "Y", "N")</f>
        <v>N</v>
      </c>
    </row>
    <row r="15" spans="1:38">
      <c r="B15" s="37"/>
      <c r="C15" s="40"/>
      <c r="D15" s="40" t="s">
        <v>362</v>
      </c>
      <c r="E15" s="44"/>
      <c r="F15" s="44"/>
      <c r="G15" s="44"/>
      <c r="H15" s="14" t="str">
        <f t="shared" si="3"/>
        <v/>
      </c>
      <c r="I15" s="15" t="str">
        <f t="shared" si="7"/>
        <v/>
      </c>
      <c r="J15" s="16" t="str">
        <f t="shared" si="4"/>
        <v xml:space="preserve"> </v>
      </c>
      <c r="K15" s="17" t="str">
        <f t="shared" si="5"/>
        <v xml:space="preserve"> </v>
      </c>
      <c r="L15" s="208" t="str">
        <f>IF(B15="","",HLOOKUP(B15,'GRR Data'!$DD$243:$WI$244,2,FALSE))</f>
        <v/>
      </c>
      <c r="M15" s="65"/>
      <c r="N15" s="80"/>
      <c r="O15" s="24"/>
      <c r="P15" s="23"/>
      <c r="Q15" s="100"/>
      <c r="R15" s="100"/>
      <c r="S15" s="100"/>
      <c r="T15" s="100"/>
      <c r="U15" s="100"/>
      <c r="V15" s="100"/>
      <c r="W15" s="100"/>
      <c r="X15" s="100"/>
      <c r="Y15" s="100"/>
      <c r="Z15" s="100"/>
      <c r="AA15" s="66" t="str">
        <f t="shared" si="8"/>
        <v/>
      </c>
      <c r="AB15" s="66" t="str">
        <f t="shared" si="9"/>
        <v/>
      </c>
      <c r="AC15" s="66" t="str">
        <f t="shared" si="10"/>
        <v/>
      </c>
      <c r="AD15" s="66" t="str">
        <f t="shared" si="11"/>
        <v/>
      </c>
      <c r="AE15" s="66" t="str">
        <f t="shared" si="12"/>
        <v/>
      </c>
      <c r="AF15" s="66" t="str">
        <f t="shared" si="13"/>
        <v/>
      </c>
      <c r="AG15" s="66" t="str">
        <f t="shared" si="14"/>
        <v/>
      </c>
      <c r="AH15" s="66" t="str">
        <f t="shared" si="15"/>
        <v/>
      </c>
      <c r="AI15" s="66" t="str">
        <f t="shared" si="16"/>
        <v/>
      </c>
      <c r="AJ15" s="66" t="str">
        <f t="shared" si="17"/>
        <v/>
      </c>
      <c r="AK15" s="66" t="str">
        <f t="shared" si="18"/>
        <v/>
      </c>
      <c r="AL15" s="270" t="str">
        <f t="shared" si="19"/>
        <v>N</v>
      </c>
    </row>
    <row r="16" spans="1:38">
      <c r="B16" s="91"/>
      <c r="C16" s="40"/>
      <c r="D16" s="40" t="s">
        <v>362</v>
      </c>
      <c r="E16" s="44"/>
      <c r="F16" s="44"/>
      <c r="G16" s="44"/>
      <c r="H16" s="14" t="str">
        <f t="shared" si="3"/>
        <v/>
      </c>
      <c r="I16" s="15" t="str">
        <f t="shared" si="7"/>
        <v/>
      </c>
      <c r="J16" s="16" t="str">
        <f t="shared" si="4"/>
        <v xml:space="preserve"> </v>
      </c>
      <c r="K16" s="17" t="str">
        <f t="shared" si="5"/>
        <v xml:space="preserve"> </v>
      </c>
      <c r="L16" s="208" t="str">
        <f>IF(B16="","",HLOOKUP(B16,'GRR Data'!$DD$243:$WI$244,2,FALSE))</f>
        <v/>
      </c>
      <c r="M16" s="65"/>
      <c r="N16" s="80"/>
      <c r="O16" s="24"/>
      <c r="P16" s="23"/>
      <c r="Q16" s="100"/>
      <c r="R16" s="100"/>
      <c r="S16" s="100"/>
      <c r="T16" s="100"/>
      <c r="U16" s="100"/>
      <c r="V16" s="100"/>
      <c r="W16" s="100"/>
      <c r="X16" s="100"/>
      <c r="Y16" s="100"/>
      <c r="Z16" s="100"/>
      <c r="AA16" s="66" t="str">
        <f t="shared" si="8"/>
        <v/>
      </c>
      <c r="AB16" s="66" t="str">
        <f t="shared" si="9"/>
        <v/>
      </c>
      <c r="AC16" s="66" t="str">
        <f t="shared" si="10"/>
        <v/>
      </c>
      <c r="AD16" s="66" t="str">
        <f t="shared" si="11"/>
        <v/>
      </c>
      <c r="AE16" s="66" t="str">
        <f t="shared" si="12"/>
        <v/>
      </c>
      <c r="AF16" s="66" t="str">
        <f t="shared" si="13"/>
        <v/>
      </c>
      <c r="AG16" s="66" t="str">
        <f t="shared" si="14"/>
        <v/>
      </c>
      <c r="AH16" s="66" t="str">
        <f t="shared" si="15"/>
        <v/>
      </c>
      <c r="AI16" s="66" t="str">
        <f t="shared" si="16"/>
        <v/>
      </c>
      <c r="AJ16" s="66" t="str">
        <f t="shared" si="17"/>
        <v/>
      </c>
      <c r="AK16" s="66" t="str">
        <f t="shared" si="18"/>
        <v/>
      </c>
      <c r="AL16" s="270" t="str">
        <f t="shared" si="19"/>
        <v>N</v>
      </c>
    </row>
    <row r="17" spans="2:38">
      <c r="B17" s="37"/>
      <c r="C17" s="40"/>
      <c r="D17" s="40" t="s">
        <v>362</v>
      </c>
      <c r="E17" s="44"/>
      <c r="F17" s="44"/>
      <c r="G17" s="44"/>
      <c r="H17" s="14" t="str">
        <f t="shared" si="3"/>
        <v/>
      </c>
      <c r="I17" s="15" t="str">
        <f t="shared" si="7"/>
        <v/>
      </c>
      <c r="J17" s="16" t="str">
        <f t="shared" si="4"/>
        <v xml:space="preserve"> </v>
      </c>
      <c r="K17" s="17" t="str">
        <f t="shared" si="5"/>
        <v xml:space="preserve"> </v>
      </c>
      <c r="L17" s="208" t="str">
        <f>IF(B17="","",HLOOKUP(B17,'GRR Data'!$DD$243:$WI$244,2,FALSE))</f>
        <v/>
      </c>
      <c r="M17" s="65"/>
      <c r="N17" s="80"/>
      <c r="O17" s="24"/>
      <c r="P17" s="23"/>
      <c r="Q17" s="100"/>
      <c r="R17" s="100"/>
      <c r="S17" s="100"/>
      <c r="T17" s="100"/>
      <c r="U17" s="100"/>
      <c r="V17" s="100"/>
      <c r="W17" s="100"/>
      <c r="X17" s="100"/>
      <c r="Y17" s="100"/>
      <c r="Z17" s="100"/>
      <c r="AA17" s="66" t="str">
        <f t="shared" si="8"/>
        <v/>
      </c>
      <c r="AB17" s="66" t="str">
        <f t="shared" si="9"/>
        <v/>
      </c>
      <c r="AC17" s="66" t="str">
        <f t="shared" si="10"/>
        <v/>
      </c>
      <c r="AD17" s="66" t="str">
        <f t="shared" si="11"/>
        <v/>
      </c>
      <c r="AE17" s="66" t="str">
        <f t="shared" si="12"/>
        <v/>
      </c>
      <c r="AF17" s="66" t="str">
        <f t="shared" si="13"/>
        <v/>
      </c>
      <c r="AG17" s="66" t="str">
        <f t="shared" si="14"/>
        <v/>
      </c>
      <c r="AH17" s="66" t="str">
        <f t="shared" si="15"/>
        <v/>
      </c>
      <c r="AI17" s="66" t="str">
        <f t="shared" si="16"/>
        <v/>
      </c>
      <c r="AJ17" s="66" t="str">
        <f t="shared" si="17"/>
        <v/>
      </c>
      <c r="AK17" s="66" t="str">
        <f t="shared" si="18"/>
        <v/>
      </c>
      <c r="AL17" s="270" t="str">
        <f t="shared" si="19"/>
        <v>N</v>
      </c>
    </row>
    <row r="18" spans="2:38">
      <c r="B18" s="37"/>
      <c r="C18" s="40"/>
      <c r="D18" s="40" t="s">
        <v>362</v>
      </c>
      <c r="E18" s="44"/>
      <c r="F18" s="44"/>
      <c r="G18" s="44"/>
      <c r="H18" s="14" t="str">
        <f>IF(OR(E18="",F18=""),"",IF(COUNTA(Q18:Z18)=0,"",IF(MAX($Q18:$Z18)&lt;=$E18,0,IF(F18=0,"N/A",(MAX($Q18:$Z18)-$E18)/$F18))))</f>
        <v/>
      </c>
      <c r="I18" s="15" t="str">
        <f>IF(OR(E18="",G18=""),"",IF(COUNTA(Q18:Z18)=0,"",IF(MIN(Q18:Z18)&gt;=$E18,0,IF(G18=0,"N/A",($E18-MIN(Q18:Z18))/(G18)))))</f>
        <v/>
      </c>
      <c r="J18" s="16" t="str">
        <f>IF(H18="N/A","Reject",IF(ISNUMBER($H18)=TRUE,IF($H18&gt;0.651,IF($H18&gt;1.001,"Reject","Alert")," ")," "))</f>
        <v xml:space="preserve"> </v>
      </c>
      <c r="K18" s="17" t="str">
        <f>IF(I18="N/A","Reject",IF(ISNUMBER($I18)=TRUE,IF($I18&gt;0.651,IF($I18&gt;1.001,"Reject","Alert")," ")," "))</f>
        <v xml:space="preserve"> </v>
      </c>
      <c r="L18" s="208" t="str">
        <f>IF(B18="","",HLOOKUP(B18,'GRR Data'!$DD$243:$WI$244,2,FALSE))</f>
        <v/>
      </c>
      <c r="M18" s="65"/>
      <c r="N18" s="80"/>
      <c r="O18" s="24"/>
      <c r="P18" s="23"/>
      <c r="Q18" s="100"/>
      <c r="R18" s="100"/>
      <c r="S18" s="100"/>
      <c r="T18" s="100"/>
      <c r="U18" s="100"/>
      <c r="V18" s="100"/>
      <c r="W18" s="100"/>
      <c r="X18" s="100"/>
      <c r="Y18" s="100"/>
      <c r="Z18" s="100"/>
      <c r="AA18" s="66" t="str">
        <f t="shared" si="8"/>
        <v/>
      </c>
      <c r="AB18" s="66" t="str">
        <f t="shared" si="9"/>
        <v/>
      </c>
      <c r="AC18" s="66" t="str">
        <f t="shared" si="10"/>
        <v/>
      </c>
      <c r="AD18" s="66" t="str">
        <f t="shared" si="11"/>
        <v/>
      </c>
      <c r="AE18" s="66" t="str">
        <f t="shared" si="12"/>
        <v/>
      </c>
      <c r="AF18" s="66" t="str">
        <f t="shared" si="13"/>
        <v/>
      </c>
      <c r="AG18" s="66" t="str">
        <f t="shared" si="14"/>
        <v/>
      </c>
      <c r="AH18" s="66" t="str">
        <f t="shared" si="15"/>
        <v/>
      </c>
      <c r="AI18" s="66" t="str">
        <f t="shared" si="16"/>
        <v/>
      </c>
      <c r="AJ18" s="66" t="str">
        <f t="shared" si="17"/>
        <v/>
      </c>
      <c r="AK18" s="66" t="str">
        <f t="shared" si="18"/>
        <v/>
      </c>
      <c r="AL18" s="270" t="str">
        <f t="shared" si="19"/>
        <v>N</v>
      </c>
    </row>
    <row r="19" spans="2:38">
      <c r="B19" s="91"/>
      <c r="C19" s="40"/>
      <c r="D19" s="40" t="s">
        <v>362</v>
      </c>
      <c r="E19" s="44"/>
      <c r="F19" s="44"/>
      <c r="G19" s="44"/>
      <c r="H19" s="14" t="str">
        <f t="shared" ref="H19:H82" si="20">IF(OR(E19="",F19=""),"",IF(COUNTA(Q19:Z19)=0,"",IF(MAX($Q19:$Z19)&lt;=$E19,0,IF(F19=0,"N/A",(MAX($Q19:$Z19)-$E19)/$F19))))</f>
        <v/>
      </c>
      <c r="I19" s="15" t="str">
        <f t="shared" ref="I19:I82" si="21">IF(OR(E19="",G19=""),"",IF(COUNTA(Q19:Z19)=0,"",IF(MIN(Q19:Z19)&gt;=$E19,0,IF(G19=0,"N/A",($E19-MIN(Q19:Z19))/(G19)))))</f>
        <v/>
      </c>
      <c r="J19" s="16" t="str">
        <f t="shared" ref="J19:J82" si="22">IF(H19="N/A","Reject",IF(ISNUMBER($H19)=TRUE,IF($H19&gt;0.651,IF($H19&gt;1.001,"Reject","Alert")," ")," "))</f>
        <v xml:space="preserve"> </v>
      </c>
      <c r="K19" s="17" t="str">
        <f t="shared" ref="K19:K82" si="23">IF(I19="N/A","Reject",IF(ISNUMBER($I19)=TRUE,IF($I19&gt;0.651,IF($I19&gt;1.001,"Reject","Alert")," ")," "))</f>
        <v xml:space="preserve"> </v>
      </c>
      <c r="L19" s="208" t="str">
        <f>IF(B19="","",HLOOKUP(B19,'GRR Data'!$DD$243:$WI$244,2,FALSE))</f>
        <v/>
      </c>
      <c r="M19" s="65"/>
      <c r="N19" s="80"/>
      <c r="O19" s="24"/>
      <c r="P19" s="23"/>
      <c r="Q19" s="100"/>
      <c r="R19" s="100"/>
      <c r="S19" s="100"/>
      <c r="T19" s="100"/>
      <c r="U19" s="100"/>
      <c r="V19" s="100"/>
      <c r="W19" s="100"/>
      <c r="X19" s="100"/>
      <c r="Y19" s="100"/>
      <c r="Z19" s="100"/>
      <c r="AA19" s="66" t="str">
        <f t="shared" si="8"/>
        <v/>
      </c>
      <c r="AB19" s="66" t="str">
        <f t="shared" si="9"/>
        <v/>
      </c>
      <c r="AC19" s="66" t="str">
        <f t="shared" si="10"/>
        <v/>
      </c>
      <c r="AD19" s="66" t="str">
        <f t="shared" si="11"/>
        <v/>
      </c>
      <c r="AE19" s="66" t="str">
        <f t="shared" si="12"/>
        <v/>
      </c>
      <c r="AF19" s="66" t="str">
        <f t="shared" si="13"/>
        <v/>
      </c>
      <c r="AG19" s="66" t="str">
        <f t="shared" si="14"/>
        <v/>
      </c>
      <c r="AH19" s="66" t="str">
        <f t="shared" si="15"/>
        <v/>
      </c>
      <c r="AI19" s="66" t="str">
        <f t="shared" si="16"/>
        <v/>
      </c>
      <c r="AJ19" s="66" t="str">
        <f t="shared" si="17"/>
        <v/>
      </c>
      <c r="AK19" s="66" t="str">
        <f t="shared" si="18"/>
        <v/>
      </c>
      <c r="AL19" s="270" t="str">
        <f t="shared" si="19"/>
        <v>N</v>
      </c>
    </row>
    <row r="20" spans="2:38">
      <c r="B20" s="37"/>
      <c r="C20" s="40"/>
      <c r="D20" s="40" t="s">
        <v>362</v>
      </c>
      <c r="E20" s="44"/>
      <c r="F20" s="44"/>
      <c r="G20" s="44"/>
      <c r="H20" s="14" t="str">
        <f t="shared" si="20"/>
        <v/>
      </c>
      <c r="I20" s="15" t="str">
        <f t="shared" si="21"/>
        <v/>
      </c>
      <c r="J20" s="16" t="str">
        <f t="shared" si="22"/>
        <v xml:space="preserve"> </v>
      </c>
      <c r="K20" s="17" t="str">
        <f t="shared" si="23"/>
        <v xml:space="preserve"> </v>
      </c>
      <c r="L20" s="208" t="str">
        <f>IF(B20="","",HLOOKUP(B20,'GRR Data'!$DD$243:$WI$244,2,FALSE))</f>
        <v/>
      </c>
      <c r="M20" s="65"/>
      <c r="N20" s="80"/>
      <c r="O20" s="24"/>
      <c r="P20" s="23"/>
      <c r="Q20" s="100"/>
      <c r="R20" s="100"/>
      <c r="S20" s="100"/>
      <c r="T20" s="100"/>
      <c r="U20" s="100"/>
      <c r="V20" s="100"/>
      <c r="W20" s="100"/>
      <c r="X20" s="100"/>
      <c r="Y20" s="100"/>
      <c r="Z20" s="100"/>
      <c r="AA20" s="66" t="str">
        <f t="shared" si="8"/>
        <v/>
      </c>
      <c r="AB20" s="66" t="str">
        <f t="shared" si="9"/>
        <v/>
      </c>
      <c r="AC20" s="66" t="str">
        <f t="shared" si="10"/>
        <v/>
      </c>
      <c r="AD20" s="66" t="str">
        <f t="shared" si="11"/>
        <v/>
      </c>
      <c r="AE20" s="66" t="str">
        <f t="shared" si="12"/>
        <v/>
      </c>
      <c r="AF20" s="66" t="str">
        <f t="shared" si="13"/>
        <v/>
      </c>
      <c r="AG20" s="66" t="str">
        <f t="shared" si="14"/>
        <v/>
      </c>
      <c r="AH20" s="66" t="str">
        <f t="shared" si="15"/>
        <v/>
      </c>
      <c r="AI20" s="66" t="str">
        <f t="shared" si="16"/>
        <v/>
      </c>
      <c r="AJ20" s="66" t="str">
        <f t="shared" si="17"/>
        <v/>
      </c>
      <c r="AK20" s="66" t="str">
        <f t="shared" si="18"/>
        <v/>
      </c>
      <c r="AL20" s="270" t="str">
        <f t="shared" si="19"/>
        <v>N</v>
      </c>
    </row>
    <row r="21" spans="2:38">
      <c r="B21" s="37"/>
      <c r="C21" s="40"/>
      <c r="D21" s="40" t="s">
        <v>362</v>
      </c>
      <c r="E21" s="44"/>
      <c r="F21" s="44"/>
      <c r="G21" s="44"/>
      <c r="H21" s="14" t="str">
        <f t="shared" si="20"/>
        <v/>
      </c>
      <c r="I21" s="15" t="str">
        <f t="shared" si="21"/>
        <v/>
      </c>
      <c r="J21" s="16" t="str">
        <f t="shared" si="22"/>
        <v xml:space="preserve"> </v>
      </c>
      <c r="K21" s="17" t="str">
        <f t="shared" si="23"/>
        <v xml:space="preserve"> </v>
      </c>
      <c r="L21" s="208" t="str">
        <f>IF(B21="","",HLOOKUP(B21,'GRR Data'!$DD$243:$WI$244,2,FALSE))</f>
        <v/>
      </c>
      <c r="M21" s="65"/>
      <c r="N21" s="80"/>
      <c r="O21" s="21"/>
      <c r="P21" s="22"/>
      <c r="Q21" s="100"/>
      <c r="R21" s="100"/>
      <c r="S21" s="100"/>
      <c r="T21" s="100"/>
      <c r="U21" s="100"/>
      <c r="V21" s="100"/>
      <c r="W21" s="100"/>
      <c r="X21" s="100"/>
      <c r="Y21" s="100"/>
      <c r="Z21" s="100"/>
      <c r="AA21" s="66" t="str">
        <f t="shared" si="8"/>
        <v/>
      </c>
      <c r="AB21" s="66" t="str">
        <f t="shared" si="9"/>
        <v/>
      </c>
      <c r="AC21" s="66" t="str">
        <f t="shared" si="10"/>
        <v/>
      </c>
      <c r="AD21" s="66" t="str">
        <f t="shared" si="11"/>
        <v/>
      </c>
      <c r="AE21" s="66" t="str">
        <f t="shared" si="12"/>
        <v/>
      </c>
      <c r="AF21" s="66" t="str">
        <f t="shared" si="13"/>
        <v/>
      </c>
      <c r="AG21" s="66" t="str">
        <f t="shared" si="14"/>
        <v/>
      </c>
      <c r="AH21" s="66" t="str">
        <f t="shared" si="15"/>
        <v/>
      </c>
      <c r="AI21" s="66" t="str">
        <f t="shared" si="16"/>
        <v/>
      </c>
      <c r="AJ21" s="66" t="str">
        <f t="shared" si="17"/>
        <v/>
      </c>
      <c r="AK21" s="66" t="str">
        <f t="shared" si="18"/>
        <v/>
      </c>
      <c r="AL21" s="270" t="str">
        <f t="shared" si="19"/>
        <v>N</v>
      </c>
    </row>
    <row r="22" spans="2:38">
      <c r="B22" s="91"/>
      <c r="C22" s="40"/>
      <c r="D22" s="40" t="s">
        <v>362</v>
      </c>
      <c r="E22" s="44"/>
      <c r="F22" s="44"/>
      <c r="G22" s="44"/>
      <c r="H22" s="14" t="str">
        <f t="shared" si="20"/>
        <v/>
      </c>
      <c r="I22" s="15" t="str">
        <f t="shared" si="21"/>
        <v/>
      </c>
      <c r="J22" s="16" t="str">
        <f t="shared" si="22"/>
        <v xml:space="preserve"> </v>
      </c>
      <c r="K22" s="17" t="str">
        <f t="shared" si="23"/>
        <v xml:space="preserve"> </v>
      </c>
      <c r="L22" s="208" t="str">
        <f>IF(B22="","",HLOOKUP(B22,'GRR Data'!$DD$243:$WI$244,2,FALSE))</f>
        <v/>
      </c>
      <c r="M22" s="65"/>
      <c r="N22" s="80"/>
      <c r="O22" s="21"/>
      <c r="P22" s="22"/>
      <c r="Q22" s="100"/>
      <c r="R22" s="100"/>
      <c r="S22" s="100"/>
      <c r="T22" s="100"/>
      <c r="U22" s="100"/>
      <c r="V22" s="100"/>
      <c r="W22" s="100"/>
      <c r="X22" s="100"/>
      <c r="Y22" s="100"/>
      <c r="Z22" s="100"/>
      <c r="AA22" s="66" t="str">
        <f t="shared" si="8"/>
        <v/>
      </c>
      <c r="AB22" s="66" t="str">
        <f t="shared" si="9"/>
        <v/>
      </c>
      <c r="AC22" s="66" t="str">
        <f t="shared" si="10"/>
        <v/>
      </c>
      <c r="AD22" s="66" t="str">
        <f t="shared" si="11"/>
        <v/>
      </c>
      <c r="AE22" s="66" t="str">
        <f t="shared" si="12"/>
        <v/>
      </c>
      <c r="AF22" s="66" t="str">
        <f t="shared" si="13"/>
        <v/>
      </c>
      <c r="AG22" s="66" t="str">
        <f t="shared" si="14"/>
        <v/>
      </c>
      <c r="AH22" s="66" t="str">
        <f t="shared" si="15"/>
        <v/>
      </c>
      <c r="AI22" s="66" t="str">
        <f t="shared" si="16"/>
        <v/>
      </c>
      <c r="AJ22" s="66" t="str">
        <f t="shared" si="17"/>
        <v/>
      </c>
      <c r="AK22" s="66" t="str">
        <f t="shared" si="18"/>
        <v/>
      </c>
      <c r="AL22" s="270" t="str">
        <f t="shared" si="19"/>
        <v>N</v>
      </c>
    </row>
    <row r="23" spans="2:38">
      <c r="B23" s="91"/>
      <c r="C23" s="40"/>
      <c r="D23" s="40" t="s">
        <v>362</v>
      </c>
      <c r="E23" s="44"/>
      <c r="F23" s="44"/>
      <c r="G23" s="44"/>
      <c r="H23" s="14" t="str">
        <f t="shared" si="20"/>
        <v/>
      </c>
      <c r="I23" s="15" t="str">
        <f t="shared" si="21"/>
        <v/>
      </c>
      <c r="J23" s="16" t="str">
        <f t="shared" si="22"/>
        <v xml:space="preserve"> </v>
      </c>
      <c r="K23" s="17" t="str">
        <f t="shared" si="23"/>
        <v xml:space="preserve"> </v>
      </c>
      <c r="L23" s="208" t="str">
        <f>IF(B23="","",HLOOKUP(B23,'GRR Data'!$DD$243:$WI$244,2,FALSE))</f>
        <v/>
      </c>
      <c r="M23" s="65"/>
      <c r="N23" s="80"/>
      <c r="O23" s="21"/>
      <c r="P23" s="22"/>
      <c r="Q23" s="100"/>
      <c r="R23" s="100"/>
      <c r="S23" s="100"/>
      <c r="T23" s="100"/>
      <c r="U23" s="100"/>
      <c r="V23" s="100"/>
      <c r="W23" s="100"/>
      <c r="X23" s="100"/>
      <c r="Y23" s="100"/>
      <c r="Z23" s="100"/>
      <c r="AA23" s="66" t="str">
        <f t="shared" si="8"/>
        <v/>
      </c>
      <c r="AB23" s="66" t="str">
        <f t="shared" si="9"/>
        <v/>
      </c>
      <c r="AC23" s="66" t="str">
        <f t="shared" si="10"/>
        <v/>
      </c>
      <c r="AD23" s="66" t="str">
        <f t="shared" si="11"/>
        <v/>
      </c>
      <c r="AE23" s="66" t="str">
        <f t="shared" si="12"/>
        <v/>
      </c>
      <c r="AF23" s="66" t="str">
        <f t="shared" si="13"/>
        <v/>
      </c>
      <c r="AG23" s="66" t="str">
        <f t="shared" si="14"/>
        <v/>
      </c>
      <c r="AH23" s="66" t="str">
        <f t="shared" si="15"/>
        <v/>
      </c>
      <c r="AI23" s="66" t="str">
        <f t="shared" si="16"/>
        <v/>
      </c>
      <c r="AJ23" s="66" t="str">
        <f t="shared" si="17"/>
        <v/>
      </c>
      <c r="AK23" s="66" t="str">
        <f t="shared" si="18"/>
        <v/>
      </c>
      <c r="AL23" s="270" t="str">
        <f t="shared" si="19"/>
        <v>N</v>
      </c>
    </row>
    <row r="24" spans="2:38">
      <c r="B24" s="37"/>
      <c r="C24" s="40"/>
      <c r="D24" s="40" t="s">
        <v>362</v>
      </c>
      <c r="E24" s="44"/>
      <c r="F24" s="44"/>
      <c r="G24" s="44"/>
      <c r="H24" s="14" t="str">
        <f t="shared" si="20"/>
        <v/>
      </c>
      <c r="I24" s="15" t="str">
        <f t="shared" si="21"/>
        <v/>
      </c>
      <c r="J24" s="16" t="str">
        <f t="shared" si="22"/>
        <v xml:space="preserve"> </v>
      </c>
      <c r="K24" s="17" t="str">
        <f t="shared" si="23"/>
        <v xml:space="preserve"> </v>
      </c>
      <c r="L24" s="208" t="str">
        <f>IF(B24="","",HLOOKUP(B24,'GRR Data'!$DD$243:$WI$244,2,FALSE))</f>
        <v/>
      </c>
      <c r="M24" s="65"/>
      <c r="N24" s="80"/>
      <c r="O24" s="21"/>
      <c r="P24" s="22"/>
      <c r="Q24" s="100"/>
      <c r="R24" s="100"/>
      <c r="S24" s="100"/>
      <c r="T24" s="100"/>
      <c r="U24" s="100"/>
      <c r="V24" s="100"/>
      <c r="W24" s="100"/>
      <c r="X24" s="100"/>
      <c r="Y24" s="100"/>
      <c r="Z24" s="100"/>
      <c r="AA24" s="66" t="str">
        <f t="shared" si="8"/>
        <v/>
      </c>
      <c r="AB24" s="66" t="str">
        <f t="shared" si="9"/>
        <v/>
      </c>
      <c r="AC24" s="66" t="str">
        <f t="shared" si="10"/>
        <v/>
      </c>
      <c r="AD24" s="66" t="str">
        <f t="shared" si="11"/>
        <v/>
      </c>
      <c r="AE24" s="66" t="str">
        <f t="shared" si="12"/>
        <v/>
      </c>
      <c r="AF24" s="66" t="str">
        <f t="shared" si="13"/>
        <v/>
      </c>
      <c r="AG24" s="66" t="str">
        <f t="shared" si="14"/>
        <v/>
      </c>
      <c r="AH24" s="66" t="str">
        <f t="shared" si="15"/>
        <v/>
      </c>
      <c r="AI24" s="66" t="str">
        <f t="shared" si="16"/>
        <v/>
      </c>
      <c r="AJ24" s="66" t="str">
        <f t="shared" si="17"/>
        <v/>
      </c>
      <c r="AK24" s="66" t="str">
        <f t="shared" si="18"/>
        <v/>
      </c>
      <c r="AL24" s="270" t="str">
        <f t="shared" si="19"/>
        <v>N</v>
      </c>
    </row>
    <row r="25" spans="2:38">
      <c r="B25" s="37"/>
      <c r="C25" s="40"/>
      <c r="D25" s="40" t="s">
        <v>362</v>
      </c>
      <c r="E25" s="44"/>
      <c r="F25" s="44"/>
      <c r="G25" s="44"/>
      <c r="H25" s="14" t="str">
        <f t="shared" si="20"/>
        <v/>
      </c>
      <c r="I25" s="15" t="str">
        <f t="shared" si="21"/>
        <v/>
      </c>
      <c r="J25" s="16" t="str">
        <f t="shared" si="22"/>
        <v xml:space="preserve"> </v>
      </c>
      <c r="K25" s="17" t="str">
        <f t="shared" si="23"/>
        <v xml:space="preserve"> </v>
      </c>
      <c r="L25" s="208" t="str">
        <f>IF(B25="","",HLOOKUP(B25,'GRR Data'!$DD$243:$WI$244,2,FALSE))</f>
        <v/>
      </c>
      <c r="M25" s="65"/>
      <c r="N25" s="80"/>
      <c r="O25" s="21"/>
      <c r="P25" s="22"/>
      <c r="Q25" s="100"/>
      <c r="R25" s="100"/>
      <c r="S25" s="100"/>
      <c r="T25" s="100"/>
      <c r="U25" s="100"/>
      <c r="V25" s="100"/>
      <c r="W25" s="100"/>
      <c r="X25" s="100"/>
      <c r="Y25" s="100"/>
      <c r="Z25" s="100"/>
      <c r="AA25" s="66" t="str">
        <f t="shared" si="8"/>
        <v/>
      </c>
      <c r="AB25" s="66" t="str">
        <f t="shared" si="9"/>
        <v/>
      </c>
      <c r="AC25" s="66" t="str">
        <f t="shared" si="10"/>
        <v/>
      </c>
      <c r="AD25" s="66" t="str">
        <f t="shared" si="11"/>
        <v/>
      </c>
      <c r="AE25" s="66" t="str">
        <f t="shared" si="12"/>
        <v/>
      </c>
      <c r="AF25" s="66" t="str">
        <f t="shared" si="13"/>
        <v/>
      </c>
      <c r="AG25" s="66" t="str">
        <f t="shared" si="14"/>
        <v/>
      </c>
      <c r="AH25" s="66" t="str">
        <f t="shared" si="15"/>
        <v/>
      </c>
      <c r="AI25" s="66" t="str">
        <f t="shared" si="16"/>
        <v/>
      </c>
      <c r="AJ25" s="66" t="str">
        <f t="shared" si="17"/>
        <v/>
      </c>
      <c r="AK25" s="66" t="str">
        <f t="shared" si="18"/>
        <v/>
      </c>
      <c r="AL25" s="270" t="str">
        <f t="shared" si="19"/>
        <v>N</v>
      </c>
    </row>
    <row r="26" spans="2:38">
      <c r="B26" s="91"/>
      <c r="C26" s="40"/>
      <c r="D26" s="40" t="s">
        <v>362</v>
      </c>
      <c r="E26" s="44"/>
      <c r="F26" s="44"/>
      <c r="G26" s="44"/>
      <c r="H26" s="14" t="str">
        <f t="shared" si="20"/>
        <v/>
      </c>
      <c r="I26" s="15" t="str">
        <f t="shared" si="21"/>
        <v/>
      </c>
      <c r="J26" s="16" t="str">
        <f t="shared" si="22"/>
        <v xml:space="preserve"> </v>
      </c>
      <c r="K26" s="17" t="str">
        <f t="shared" si="23"/>
        <v xml:space="preserve"> </v>
      </c>
      <c r="L26" s="208" t="str">
        <f>IF(B26="","",HLOOKUP(B26,'GRR Data'!$DD$243:$WI$244,2,FALSE))</f>
        <v/>
      </c>
      <c r="M26" s="65"/>
      <c r="N26" s="80"/>
      <c r="O26" s="21"/>
      <c r="P26" s="22"/>
      <c r="Q26" s="100"/>
      <c r="R26" s="100"/>
      <c r="S26" s="100"/>
      <c r="T26" s="100"/>
      <c r="U26" s="100"/>
      <c r="V26" s="100"/>
      <c r="W26" s="100"/>
      <c r="X26" s="100"/>
      <c r="Y26" s="100"/>
      <c r="Z26" s="100"/>
      <c r="AA26" s="66" t="str">
        <f t="shared" si="8"/>
        <v/>
      </c>
      <c r="AB26" s="66" t="str">
        <f t="shared" si="9"/>
        <v/>
      </c>
      <c r="AC26" s="66" t="str">
        <f t="shared" si="10"/>
        <v/>
      </c>
      <c r="AD26" s="66" t="str">
        <f t="shared" si="11"/>
        <v/>
      </c>
      <c r="AE26" s="66" t="str">
        <f t="shared" si="12"/>
        <v/>
      </c>
      <c r="AF26" s="66" t="str">
        <f t="shared" si="13"/>
        <v/>
      </c>
      <c r="AG26" s="66" t="str">
        <f t="shared" si="14"/>
        <v/>
      </c>
      <c r="AH26" s="66" t="str">
        <f t="shared" si="15"/>
        <v/>
      </c>
      <c r="AI26" s="66" t="str">
        <f t="shared" si="16"/>
        <v/>
      </c>
      <c r="AJ26" s="66" t="str">
        <f t="shared" si="17"/>
        <v/>
      </c>
      <c r="AK26" s="66" t="str">
        <f t="shared" si="18"/>
        <v/>
      </c>
      <c r="AL26" s="270" t="str">
        <f t="shared" si="19"/>
        <v>N</v>
      </c>
    </row>
    <row r="27" spans="2:38">
      <c r="B27" s="37"/>
      <c r="C27" s="40"/>
      <c r="D27" s="40" t="s">
        <v>362</v>
      </c>
      <c r="E27" s="44"/>
      <c r="F27" s="44"/>
      <c r="G27" s="44"/>
      <c r="H27" s="14" t="str">
        <f t="shared" si="20"/>
        <v/>
      </c>
      <c r="I27" s="15" t="str">
        <f t="shared" si="21"/>
        <v/>
      </c>
      <c r="J27" s="16" t="str">
        <f t="shared" si="22"/>
        <v xml:space="preserve"> </v>
      </c>
      <c r="K27" s="17" t="str">
        <f t="shared" si="23"/>
        <v xml:space="preserve"> </v>
      </c>
      <c r="L27" s="208" t="str">
        <f>IF(B27="","",HLOOKUP(B27,'GRR Data'!$DD$243:$WI$244,2,FALSE))</f>
        <v/>
      </c>
      <c r="M27" s="65"/>
      <c r="N27" s="80"/>
      <c r="O27" s="21"/>
      <c r="P27" s="22"/>
      <c r="Q27" s="100"/>
      <c r="R27" s="100"/>
      <c r="S27" s="100"/>
      <c r="T27" s="100"/>
      <c r="U27" s="100"/>
      <c r="V27" s="100"/>
      <c r="W27" s="100"/>
      <c r="X27" s="100"/>
      <c r="Y27" s="100"/>
      <c r="Z27" s="100"/>
      <c r="AA27" s="66" t="str">
        <f t="shared" si="8"/>
        <v/>
      </c>
      <c r="AB27" s="66" t="str">
        <f t="shared" si="9"/>
        <v/>
      </c>
      <c r="AC27" s="66" t="str">
        <f t="shared" si="10"/>
        <v/>
      </c>
      <c r="AD27" s="66" t="str">
        <f t="shared" si="11"/>
        <v/>
      </c>
      <c r="AE27" s="66" t="str">
        <f t="shared" si="12"/>
        <v/>
      </c>
      <c r="AF27" s="66" t="str">
        <f t="shared" si="13"/>
        <v/>
      </c>
      <c r="AG27" s="66" t="str">
        <f t="shared" si="14"/>
        <v/>
      </c>
      <c r="AH27" s="66" t="str">
        <f t="shared" si="15"/>
        <v/>
      </c>
      <c r="AI27" s="66" t="str">
        <f t="shared" si="16"/>
        <v/>
      </c>
      <c r="AJ27" s="66" t="str">
        <f t="shared" si="17"/>
        <v/>
      </c>
      <c r="AK27" s="66" t="str">
        <f t="shared" si="18"/>
        <v/>
      </c>
      <c r="AL27" s="270" t="str">
        <f t="shared" si="19"/>
        <v>N</v>
      </c>
    </row>
    <row r="28" spans="2:38">
      <c r="B28" s="37"/>
      <c r="C28" s="40"/>
      <c r="D28" s="40" t="s">
        <v>362</v>
      </c>
      <c r="E28" s="44"/>
      <c r="F28" s="44"/>
      <c r="G28" s="44"/>
      <c r="H28" s="14" t="str">
        <f t="shared" si="20"/>
        <v/>
      </c>
      <c r="I28" s="15" t="str">
        <f t="shared" si="21"/>
        <v/>
      </c>
      <c r="J28" s="16" t="str">
        <f t="shared" si="22"/>
        <v xml:space="preserve"> </v>
      </c>
      <c r="K28" s="17" t="str">
        <f t="shared" si="23"/>
        <v xml:space="preserve"> </v>
      </c>
      <c r="L28" s="208" t="str">
        <f>IF(B28="","",HLOOKUP(B28,'GRR Data'!$DD$243:$WI$244,2,FALSE))</f>
        <v/>
      </c>
      <c r="M28" s="65"/>
      <c r="N28" s="80"/>
      <c r="O28" s="21"/>
      <c r="P28" s="22"/>
      <c r="Q28" s="100"/>
      <c r="R28" s="100"/>
      <c r="S28" s="100"/>
      <c r="T28" s="100"/>
      <c r="U28" s="100"/>
      <c r="V28" s="100"/>
      <c r="W28" s="100"/>
      <c r="X28" s="100"/>
      <c r="Y28" s="100"/>
      <c r="Z28" s="100"/>
      <c r="AA28" s="66" t="str">
        <f t="shared" si="8"/>
        <v/>
      </c>
      <c r="AB28" s="66" t="str">
        <f t="shared" si="9"/>
        <v/>
      </c>
      <c r="AC28" s="66" t="str">
        <f t="shared" si="10"/>
        <v/>
      </c>
      <c r="AD28" s="66" t="str">
        <f t="shared" si="11"/>
        <v/>
      </c>
      <c r="AE28" s="66" t="str">
        <f t="shared" si="12"/>
        <v/>
      </c>
      <c r="AF28" s="66" t="str">
        <f t="shared" si="13"/>
        <v/>
      </c>
      <c r="AG28" s="66" t="str">
        <f t="shared" si="14"/>
        <v/>
      </c>
      <c r="AH28" s="66" t="str">
        <f t="shared" si="15"/>
        <v/>
      </c>
      <c r="AI28" s="66" t="str">
        <f t="shared" si="16"/>
        <v/>
      </c>
      <c r="AJ28" s="66" t="str">
        <f t="shared" si="17"/>
        <v/>
      </c>
      <c r="AK28" s="66" t="str">
        <f t="shared" si="18"/>
        <v/>
      </c>
      <c r="AL28" s="270" t="str">
        <f t="shared" si="19"/>
        <v>N</v>
      </c>
    </row>
    <row r="29" spans="2:38">
      <c r="B29" s="91"/>
      <c r="C29" s="40"/>
      <c r="D29" s="40" t="s">
        <v>362</v>
      </c>
      <c r="E29" s="44"/>
      <c r="F29" s="44"/>
      <c r="G29" s="44"/>
      <c r="H29" s="14" t="str">
        <f t="shared" si="20"/>
        <v/>
      </c>
      <c r="I29" s="15" t="str">
        <f t="shared" si="21"/>
        <v/>
      </c>
      <c r="J29" s="16" t="str">
        <f t="shared" si="22"/>
        <v xml:space="preserve"> </v>
      </c>
      <c r="K29" s="17" t="str">
        <f t="shared" si="23"/>
        <v xml:space="preserve"> </v>
      </c>
      <c r="L29" s="208" t="str">
        <f>IF(B29="","",HLOOKUP(B29,'GRR Data'!$DD$243:$WI$244,2,FALSE))</f>
        <v/>
      </c>
      <c r="M29" s="65"/>
      <c r="N29" s="80"/>
      <c r="O29" s="21"/>
      <c r="P29" s="22"/>
      <c r="Q29" s="100"/>
      <c r="R29" s="100"/>
      <c r="S29" s="100"/>
      <c r="T29" s="100"/>
      <c r="U29" s="100"/>
      <c r="V29" s="100"/>
      <c r="W29" s="100"/>
      <c r="X29" s="100"/>
      <c r="Y29" s="100"/>
      <c r="Z29" s="100"/>
      <c r="AA29" s="66" t="str">
        <f t="shared" si="8"/>
        <v/>
      </c>
      <c r="AB29" s="66" t="str">
        <f t="shared" si="9"/>
        <v/>
      </c>
      <c r="AC29" s="66" t="str">
        <f t="shared" si="10"/>
        <v/>
      </c>
      <c r="AD29" s="66" t="str">
        <f t="shared" si="11"/>
        <v/>
      </c>
      <c r="AE29" s="66" t="str">
        <f t="shared" si="12"/>
        <v/>
      </c>
      <c r="AF29" s="66" t="str">
        <f t="shared" si="13"/>
        <v/>
      </c>
      <c r="AG29" s="66" t="str">
        <f t="shared" si="14"/>
        <v/>
      </c>
      <c r="AH29" s="66" t="str">
        <f t="shared" si="15"/>
        <v/>
      </c>
      <c r="AI29" s="66" t="str">
        <f t="shared" si="16"/>
        <v/>
      </c>
      <c r="AJ29" s="66" t="str">
        <f t="shared" si="17"/>
        <v/>
      </c>
      <c r="AK29" s="66" t="str">
        <f t="shared" si="18"/>
        <v/>
      </c>
      <c r="AL29" s="270" t="str">
        <f t="shared" si="19"/>
        <v>N</v>
      </c>
    </row>
    <row r="30" spans="2:38">
      <c r="B30" s="37"/>
      <c r="C30" s="40"/>
      <c r="D30" s="40" t="s">
        <v>362</v>
      </c>
      <c r="E30" s="44"/>
      <c r="F30" s="44"/>
      <c r="G30" s="44"/>
      <c r="H30" s="14" t="str">
        <f t="shared" si="20"/>
        <v/>
      </c>
      <c r="I30" s="15" t="str">
        <f t="shared" si="21"/>
        <v/>
      </c>
      <c r="J30" s="16" t="str">
        <f t="shared" si="22"/>
        <v xml:space="preserve"> </v>
      </c>
      <c r="K30" s="17" t="str">
        <f t="shared" si="23"/>
        <v xml:space="preserve"> </v>
      </c>
      <c r="L30" s="208" t="str">
        <f>IF(B30="","",HLOOKUP(B30,'GRR Data'!$DD$243:$WI$244,2,FALSE))</f>
        <v/>
      </c>
      <c r="M30" s="65"/>
      <c r="N30" s="80"/>
      <c r="O30" s="21"/>
      <c r="P30" s="22"/>
      <c r="Q30" s="100"/>
      <c r="R30" s="100"/>
      <c r="S30" s="100"/>
      <c r="T30" s="100"/>
      <c r="U30" s="100"/>
      <c r="V30" s="100"/>
      <c r="W30" s="100"/>
      <c r="X30" s="100"/>
      <c r="Y30" s="100"/>
      <c r="Z30" s="100"/>
      <c r="AA30" s="66" t="str">
        <f t="shared" si="8"/>
        <v/>
      </c>
      <c r="AB30" s="66" t="str">
        <f t="shared" si="9"/>
        <v/>
      </c>
      <c r="AC30" s="66" t="str">
        <f t="shared" si="10"/>
        <v/>
      </c>
      <c r="AD30" s="66" t="str">
        <f t="shared" si="11"/>
        <v/>
      </c>
      <c r="AE30" s="66" t="str">
        <f t="shared" si="12"/>
        <v/>
      </c>
      <c r="AF30" s="66" t="str">
        <f t="shared" si="13"/>
        <v/>
      </c>
      <c r="AG30" s="66" t="str">
        <f t="shared" si="14"/>
        <v/>
      </c>
      <c r="AH30" s="66" t="str">
        <f t="shared" si="15"/>
        <v/>
      </c>
      <c r="AI30" s="66" t="str">
        <f t="shared" si="16"/>
        <v/>
      </c>
      <c r="AJ30" s="66" t="str">
        <f t="shared" si="17"/>
        <v/>
      </c>
      <c r="AK30" s="66" t="str">
        <f t="shared" si="18"/>
        <v/>
      </c>
      <c r="AL30" s="270" t="str">
        <f t="shared" si="19"/>
        <v>N</v>
      </c>
    </row>
    <row r="31" spans="2:38">
      <c r="B31" s="37"/>
      <c r="C31" s="40"/>
      <c r="D31" s="40" t="s">
        <v>362</v>
      </c>
      <c r="E31" s="44"/>
      <c r="F31" s="44"/>
      <c r="G31" s="44"/>
      <c r="H31" s="14" t="str">
        <f t="shared" si="20"/>
        <v/>
      </c>
      <c r="I31" s="15" t="str">
        <f t="shared" si="21"/>
        <v/>
      </c>
      <c r="J31" s="16" t="str">
        <f t="shared" si="22"/>
        <v xml:space="preserve"> </v>
      </c>
      <c r="K31" s="17" t="str">
        <f t="shared" si="23"/>
        <v xml:space="preserve"> </v>
      </c>
      <c r="L31" s="208" t="str">
        <f>IF(B31="","",HLOOKUP(B31,'GRR Data'!$DD$243:$WI$244,2,FALSE))</f>
        <v/>
      </c>
      <c r="M31" s="65"/>
      <c r="N31" s="80"/>
      <c r="O31" s="21"/>
      <c r="P31" s="22"/>
      <c r="Q31" s="100"/>
      <c r="R31" s="100"/>
      <c r="S31" s="100"/>
      <c r="T31" s="100"/>
      <c r="U31" s="100"/>
      <c r="V31" s="100"/>
      <c r="W31" s="100"/>
      <c r="X31" s="100"/>
      <c r="Y31" s="100"/>
      <c r="Z31" s="100"/>
      <c r="AA31" s="66" t="str">
        <f t="shared" si="8"/>
        <v/>
      </c>
      <c r="AB31" s="66" t="str">
        <f t="shared" si="9"/>
        <v/>
      </c>
      <c r="AC31" s="66" t="str">
        <f t="shared" si="10"/>
        <v/>
      </c>
      <c r="AD31" s="66" t="str">
        <f t="shared" si="11"/>
        <v/>
      </c>
      <c r="AE31" s="66" t="str">
        <f t="shared" si="12"/>
        <v/>
      </c>
      <c r="AF31" s="66" t="str">
        <f t="shared" si="13"/>
        <v/>
      </c>
      <c r="AG31" s="66" t="str">
        <f t="shared" si="14"/>
        <v/>
      </c>
      <c r="AH31" s="66" t="str">
        <f t="shared" si="15"/>
        <v/>
      </c>
      <c r="AI31" s="66" t="str">
        <f t="shared" si="16"/>
        <v/>
      </c>
      <c r="AJ31" s="66" t="str">
        <f t="shared" si="17"/>
        <v/>
      </c>
      <c r="AK31" s="66" t="str">
        <f t="shared" si="18"/>
        <v/>
      </c>
      <c r="AL31" s="270" t="str">
        <f t="shared" si="19"/>
        <v>N</v>
      </c>
    </row>
    <row r="32" spans="2:38">
      <c r="B32" s="91"/>
      <c r="C32" s="40"/>
      <c r="D32" s="40" t="s">
        <v>362</v>
      </c>
      <c r="E32" s="44"/>
      <c r="F32" s="44"/>
      <c r="G32" s="44"/>
      <c r="H32" s="14" t="str">
        <f t="shared" si="20"/>
        <v/>
      </c>
      <c r="I32" s="15" t="str">
        <f t="shared" si="21"/>
        <v/>
      </c>
      <c r="J32" s="16" t="str">
        <f t="shared" si="22"/>
        <v xml:space="preserve"> </v>
      </c>
      <c r="K32" s="17" t="str">
        <f t="shared" si="23"/>
        <v xml:space="preserve"> </v>
      </c>
      <c r="L32" s="208" t="str">
        <f>IF(B32="","",HLOOKUP(B32,'GRR Data'!$DD$243:$WI$244,2,FALSE))</f>
        <v/>
      </c>
      <c r="M32" s="65"/>
      <c r="N32" s="80"/>
      <c r="O32" s="24"/>
      <c r="P32" s="22"/>
      <c r="Q32" s="100"/>
      <c r="R32" s="100"/>
      <c r="S32" s="100"/>
      <c r="T32" s="100"/>
      <c r="U32" s="100"/>
      <c r="V32" s="100"/>
      <c r="W32" s="100"/>
      <c r="X32" s="100"/>
      <c r="Y32" s="100"/>
      <c r="Z32" s="100"/>
      <c r="AA32" s="66" t="str">
        <f t="shared" si="8"/>
        <v/>
      </c>
      <c r="AB32" s="66" t="str">
        <f t="shared" si="9"/>
        <v/>
      </c>
      <c r="AC32" s="66" t="str">
        <f t="shared" si="10"/>
        <v/>
      </c>
      <c r="AD32" s="66" t="str">
        <f t="shared" si="11"/>
        <v/>
      </c>
      <c r="AE32" s="66" t="str">
        <f t="shared" si="12"/>
        <v/>
      </c>
      <c r="AF32" s="66" t="str">
        <f t="shared" si="13"/>
        <v/>
      </c>
      <c r="AG32" s="66" t="str">
        <f t="shared" si="14"/>
        <v/>
      </c>
      <c r="AH32" s="66" t="str">
        <f t="shared" si="15"/>
        <v/>
      </c>
      <c r="AI32" s="66" t="str">
        <f t="shared" si="16"/>
        <v/>
      </c>
      <c r="AJ32" s="66" t="str">
        <f t="shared" si="17"/>
        <v/>
      </c>
      <c r="AK32" s="66" t="str">
        <f t="shared" si="18"/>
        <v/>
      </c>
      <c r="AL32" s="270" t="str">
        <f t="shared" si="19"/>
        <v>N</v>
      </c>
    </row>
    <row r="33" spans="2:38">
      <c r="B33" s="91"/>
      <c r="C33" s="40"/>
      <c r="D33" s="40" t="s">
        <v>362</v>
      </c>
      <c r="E33" s="44"/>
      <c r="F33" s="44"/>
      <c r="G33" s="44"/>
      <c r="H33" s="14" t="str">
        <f t="shared" si="20"/>
        <v/>
      </c>
      <c r="I33" s="15" t="str">
        <f t="shared" si="21"/>
        <v/>
      </c>
      <c r="J33" s="16" t="str">
        <f t="shared" si="22"/>
        <v xml:space="preserve"> </v>
      </c>
      <c r="K33" s="17" t="str">
        <f t="shared" si="23"/>
        <v xml:space="preserve"> </v>
      </c>
      <c r="L33" s="208" t="str">
        <f>IF(B33="","",HLOOKUP(B33,'GRR Data'!$DD$243:$WI$244,2,FALSE))</f>
        <v/>
      </c>
      <c r="M33" s="65"/>
      <c r="N33" s="80"/>
      <c r="O33" s="21"/>
      <c r="P33" s="22"/>
      <c r="Q33" s="100"/>
      <c r="R33" s="100"/>
      <c r="S33" s="100"/>
      <c r="T33" s="100"/>
      <c r="U33" s="100"/>
      <c r="V33" s="100"/>
      <c r="W33" s="100"/>
      <c r="X33" s="100"/>
      <c r="Y33" s="100"/>
      <c r="Z33" s="100"/>
      <c r="AA33" s="66" t="str">
        <f t="shared" si="8"/>
        <v/>
      </c>
      <c r="AB33" s="66" t="str">
        <f t="shared" si="9"/>
        <v/>
      </c>
      <c r="AC33" s="66" t="str">
        <f t="shared" si="10"/>
        <v/>
      </c>
      <c r="AD33" s="66" t="str">
        <f t="shared" si="11"/>
        <v/>
      </c>
      <c r="AE33" s="66" t="str">
        <f t="shared" si="12"/>
        <v/>
      </c>
      <c r="AF33" s="66" t="str">
        <f t="shared" si="13"/>
        <v/>
      </c>
      <c r="AG33" s="66" t="str">
        <f t="shared" si="14"/>
        <v/>
      </c>
      <c r="AH33" s="66" t="str">
        <f t="shared" si="15"/>
        <v/>
      </c>
      <c r="AI33" s="66" t="str">
        <f t="shared" si="16"/>
        <v/>
      </c>
      <c r="AJ33" s="66" t="str">
        <f t="shared" si="17"/>
        <v/>
      </c>
      <c r="AK33" s="66" t="str">
        <f t="shared" si="18"/>
        <v/>
      </c>
      <c r="AL33" s="270" t="str">
        <f t="shared" si="19"/>
        <v>N</v>
      </c>
    </row>
    <row r="34" spans="2:38">
      <c r="B34" s="37"/>
      <c r="C34" s="40"/>
      <c r="D34" s="40" t="s">
        <v>362</v>
      </c>
      <c r="E34" s="44"/>
      <c r="F34" s="44"/>
      <c r="G34" s="44"/>
      <c r="H34" s="14" t="str">
        <f t="shared" si="20"/>
        <v/>
      </c>
      <c r="I34" s="15" t="str">
        <f t="shared" si="21"/>
        <v/>
      </c>
      <c r="J34" s="16" t="str">
        <f t="shared" si="22"/>
        <v xml:space="preserve"> </v>
      </c>
      <c r="K34" s="17" t="str">
        <f t="shared" si="23"/>
        <v xml:space="preserve"> </v>
      </c>
      <c r="L34" s="208" t="str">
        <f>IF(B34="","",HLOOKUP(B34,'GRR Data'!$DD$243:$WI$244,2,FALSE))</f>
        <v/>
      </c>
      <c r="M34" s="65"/>
      <c r="N34" s="80"/>
      <c r="O34" s="21"/>
      <c r="P34" s="23"/>
      <c r="Q34" s="100"/>
      <c r="R34" s="100"/>
      <c r="S34" s="100"/>
      <c r="T34" s="100"/>
      <c r="U34" s="100"/>
      <c r="V34" s="100"/>
      <c r="W34" s="100"/>
      <c r="X34" s="100"/>
      <c r="Y34" s="100"/>
      <c r="Z34" s="100"/>
      <c r="AA34" s="66" t="str">
        <f t="shared" si="8"/>
        <v/>
      </c>
      <c r="AB34" s="66" t="str">
        <f t="shared" si="9"/>
        <v/>
      </c>
      <c r="AC34" s="66" t="str">
        <f t="shared" si="10"/>
        <v/>
      </c>
      <c r="AD34" s="66" t="str">
        <f t="shared" si="11"/>
        <v/>
      </c>
      <c r="AE34" s="66" t="str">
        <f t="shared" si="12"/>
        <v/>
      </c>
      <c r="AF34" s="66" t="str">
        <f t="shared" si="13"/>
        <v/>
      </c>
      <c r="AG34" s="66" t="str">
        <f t="shared" si="14"/>
        <v/>
      </c>
      <c r="AH34" s="66" t="str">
        <f t="shared" si="15"/>
        <v/>
      </c>
      <c r="AI34" s="66" t="str">
        <f t="shared" si="16"/>
        <v/>
      </c>
      <c r="AJ34" s="66" t="str">
        <f t="shared" si="17"/>
        <v/>
      </c>
      <c r="AK34" s="66" t="str">
        <f t="shared" si="18"/>
        <v/>
      </c>
      <c r="AL34" s="270" t="str">
        <f t="shared" si="19"/>
        <v>N</v>
      </c>
    </row>
    <row r="35" spans="2:38">
      <c r="B35" s="37"/>
      <c r="C35" s="40"/>
      <c r="D35" s="40" t="s">
        <v>362</v>
      </c>
      <c r="E35" s="44"/>
      <c r="F35" s="44"/>
      <c r="G35" s="44"/>
      <c r="H35" s="14" t="str">
        <f t="shared" si="20"/>
        <v/>
      </c>
      <c r="I35" s="15" t="str">
        <f t="shared" si="21"/>
        <v/>
      </c>
      <c r="J35" s="16" t="str">
        <f t="shared" si="22"/>
        <v xml:space="preserve"> </v>
      </c>
      <c r="K35" s="17" t="str">
        <f t="shared" si="23"/>
        <v xml:space="preserve"> </v>
      </c>
      <c r="L35" s="208" t="str">
        <f>IF(B35="","",HLOOKUP(B35,'GRR Data'!$DD$243:$WI$244,2,FALSE))</f>
        <v/>
      </c>
      <c r="M35" s="65"/>
      <c r="N35" s="80"/>
      <c r="O35" s="24"/>
      <c r="P35" s="22"/>
      <c r="Q35" s="100"/>
      <c r="R35" s="100"/>
      <c r="S35" s="100"/>
      <c r="T35" s="100"/>
      <c r="U35" s="100"/>
      <c r="V35" s="100"/>
      <c r="W35" s="100"/>
      <c r="X35" s="100"/>
      <c r="Y35" s="100"/>
      <c r="Z35" s="100"/>
      <c r="AA35" s="66" t="str">
        <f t="shared" si="8"/>
        <v/>
      </c>
      <c r="AB35" s="66" t="str">
        <f t="shared" si="9"/>
        <v/>
      </c>
      <c r="AC35" s="66" t="str">
        <f t="shared" si="10"/>
        <v/>
      </c>
      <c r="AD35" s="66" t="str">
        <f t="shared" si="11"/>
        <v/>
      </c>
      <c r="AE35" s="66" t="str">
        <f t="shared" si="12"/>
        <v/>
      </c>
      <c r="AF35" s="66" t="str">
        <f t="shared" si="13"/>
        <v/>
      </c>
      <c r="AG35" s="66" t="str">
        <f t="shared" si="14"/>
        <v/>
      </c>
      <c r="AH35" s="66" t="str">
        <f t="shared" si="15"/>
        <v/>
      </c>
      <c r="AI35" s="66" t="str">
        <f t="shared" si="16"/>
        <v/>
      </c>
      <c r="AJ35" s="66" t="str">
        <f t="shared" si="17"/>
        <v/>
      </c>
      <c r="AK35" s="66" t="str">
        <f t="shared" si="18"/>
        <v/>
      </c>
      <c r="AL35" s="270" t="str">
        <f t="shared" si="19"/>
        <v>N</v>
      </c>
    </row>
    <row r="36" spans="2:38">
      <c r="B36" s="91"/>
      <c r="C36" s="40"/>
      <c r="D36" s="40" t="s">
        <v>362</v>
      </c>
      <c r="E36" s="44"/>
      <c r="F36" s="44"/>
      <c r="G36" s="44"/>
      <c r="H36" s="14" t="str">
        <f t="shared" si="20"/>
        <v/>
      </c>
      <c r="I36" s="15" t="str">
        <f t="shared" si="21"/>
        <v/>
      </c>
      <c r="J36" s="16" t="str">
        <f t="shared" si="22"/>
        <v xml:space="preserve"> </v>
      </c>
      <c r="K36" s="17" t="str">
        <f t="shared" si="23"/>
        <v xml:space="preserve"> </v>
      </c>
      <c r="L36" s="208" t="str">
        <f>IF(B36="","",HLOOKUP(B36,'GRR Data'!$DD$243:$WI$244,2,FALSE))</f>
        <v/>
      </c>
      <c r="M36" s="65"/>
      <c r="N36" s="80"/>
      <c r="O36" s="21"/>
      <c r="P36" s="22"/>
      <c r="Q36" s="100"/>
      <c r="R36" s="100"/>
      <c r="S36" s="100"/>
      <c r="T36" s="100"/>
      <c r="U36" s="100"/>
      <c r="V36" s="100"/>
      <c r="W36" s="100"/>
      <c r="X36" s="100"/>
      <c r="Y36" s="100"/>
      <c r="Z36" s="100"/>
      <c r="AA36" s="66" t="str">
        <f t="shared" si="8"/>
        <v/>
      </c>
      <c r="AB36" s="66" t="str">
        <f t="shared" si="9"/>
        <v/>
      </c>
      <c r="AC36" s="66" t="str">
        <f t="shared" si="10"/>
        <v/>
      </c>
      <c r="AD36" s="66" t="str">
        <f t="shared" si="11"/>
        <v/>
      </c>
      <c r="AE36" s="66" t="str">
        <f t="shared" si="12"/>
        <v/>
      </c>
      <c r="AF36" s="66" t="str">
        <f t="shared" si="13"/>
        <v/>
      </c>
      <c r="AG36" s="66" t="str">
        <f t="shared" si="14"/>
        <v/>
      </c>
      <c r="AH36" s="66" t="str">
        <f t="shared" si="15"/>
        <v/>
      </c>
      <c r="AI36" s="66" t="str">
        <f t="shared" si="16"/>
        <v/>
      </c>
      <c r="AJ36" s="66" t="str">
        <f t="shared" si="17"/>
        <v/>
      </c>
      <c r="AK36" s="66" t="str">
        <f t="shared" si="18"/>
        <v/>
      </c>
      <c r="AL36" s="270" t="str">
        <f t="shared" si="19"/>
        <v>N</v>
      </c>
    </row>
    <row r="37" spans="2:38">
      <c r="B37" s="37"/>
      <c r="C37" s="40"/>
      <c r="D37" s="40" t="s">
        <v>362</v>
      </c>
      <c r="E37" s="44"/>
      <c r="F37" s="44"/>
      <c r="G37" s="44"/>
      <c r="H37" s="14" t="str">
        <f t="shared" si="20"/>
        <v/>
      </c>
      <c r="I37" s="15" t="str">
        <f t="shared" si="21"/>
        <v/>
      </c>
      <c r="J37" s="16" t="str">
        <f t="shared" si="22"/>
        <v xml:space="preserve"> </v>
      </c>
      <c r="K37" s="17" t="str">
        <f t="shared" si="23"/>
        <v xml:space="preserve"> </v>
      </c>
      <c r="L37" s="208" t="str">
        <f>IF(B37="","",HLOOKUP(B37,'GRR Data'!$DD$243:$WI$244,2,FALSE))</f>
        <v/>
      </c>
      <c r="M37" s="65"/>
      <c r="N37" s="80"/>
      <c r="O37" s="21"/>
      <c r="P37" s="22"/>
      <c r="Q37" s="100"/>
      <c r="R37" s="100"/>
      <c r="S37" s="100"/>
      <c r="T37" s="100"/>
      <c r="U37" s="100"/>
      <c r="V37" s="100"/>
      <c r="W37" s="100"/>
      <c r="X37" s="100"/>
      <c r="Y37" s="100"/>
      <c r="Z37" s="100"/>
      <c r="AA37" s="66" t="str">
        <f t="shared" si="8"/>
        <v/>
      </c>
      <c r="AB37" s="66" t="str">
        <f t="shared" si="9"/>
        <v/>
      </c>
      <c r="AC37" s="66" t="str">
        <f t="shared" si="10"/>
        <v/>
      </c>
      <c r="AD37" s="66" t="str">
        <f t="shared" si="11"/>
        <v/>
      </c>
      <c r="AE37" s="66" t="str">
        <f t="shared" si="12"/>
        <v/>
      </c>
      <c r="AF37" s="66" t="str">
        <f t="shared" si="13"/>
        <v/>
      </c>
      <c r="AG37" s="66" t="str">
        <f t="shared" si="14"/>
        <v/>
      </c>
      <c r="AH37" s="66" t="str">
        <f t="shared" si="15"/>
        <v/>
      </c>
      <c r="AI37" s="66" t="str">
        <f t="shared" si="16"/>
        <v/>
      </c>
      <c r="AJ37" s="66" t="str">
        <f t="shared" si="17"/>
        <v/>
      </c>
      <c r="AK37" s="66" t="str">
        <f t="shared" si="18"/>
        <v/>
      </c>
      <c r="AL37" s="270" t="str">
        <f t="shared" si="19"/>
        <v>N</v>
      </c>
    </row>
    <row r="38" spans="2:38">
      <c r="B38" s="37"/>
      <c r="C38" s="40"/>
      <c r="D38" s="40" t="s">
        <v>362</v>
      </c>
      <c r="E38" s="44"/>
      <c r="F38" s="44"/>
      <c r="G38" s="44"/>
      <c r="H38" s="14" t="str">
        <f t="shared" si="20"/>
        <v/>
      </c>
      <c r="I38" s="15" t="str">
        <f t="shared" si="21"/>
        <v/>
      </c>
      <c r="J38" s="16" t="str">
        <f t="shared" si="22"/>
        <v xml:space="preserve"> </v>
      </c>
      <c r="K38" s="17" t="str">
        <f t="shared" si="23"/>
        <v xml:space="preserve"> </v>
      </c>
      <c r="L38" s="208" t="str">
        <f>IF(B38="","",HLOOKUP(B38,'GRR Data'!$DD$243:$WI$244,2,FALSE))</f>
        <v/>
      </c>
      <c r="M38" s="65"/>
      <c r="N38" s="80"/>
      <c r="O38" s="21"/>
      <c r="P38" s="22"/>
      <c r="Q38" s="100"/>
      <c r="R38" s="100"/>
      <c r="S38" s="100"/>
      <c r="T38" s="100"/>
      <c r="U38" s="100"/>
      <c r="V38" s="100"/>
      <c r="W38" s="100"/>
      <c r="X38" s="100"/>
      <c r="Y38" s="100"/>
      <c r="Z38" s="100"/>
      <c r="AA38" s="66" t="str">
        <f t="shared" si="8"/>
        <v/>
      </c>
      <c r="AB38" s="66" t="str">
        <f t="shared" si="9"/>
        <v/>
      </c>
      <c r="AC38" s="66" t="str">
        <f t="shared" si="10"/>
        <v/>
      </c>
      <c r="AD38" s="66" t="str">
        <f t="shared" si="11"/>
        <v/>
      </c>
      <c r="AE38" s="66" t="str">
        <f t="shared" si="12"/>
        <v/>
      </c>
      <c r="AF38" s="66" t="str">
        <f t="shared" si="13"/>
        <v/>
      </c>
      <c r="AG38" s="66" t="str">
        <f t="shared" si="14"/>
        <v/>
      </c>
      <c r="AH38" s="66" t="str">
        <f t="shared" si="15"/>
        <v/>
      </c>
      <c r="AI38" s="66" t="str">
        <f t="shared" si="16"/>
        <v/>
      </c>
      <c r="AJ38" s="66" t="str">
        <f t="shared" si="17"/>
        <v/>
      </c>
      <c r="AK38" s="66" t="str">
        <f t="shared" si="18"/>
        <v/>
      </c>
      <c r="AL38" s="270" t="str">
        <f t="shared" si="19"/>
        <v>N</v>
      </c>
    </row>
    <row r="39" spans="2:38">
      <c r="B39" s="91"/>
      <c r="C39" s="40"/>
      <c r="D39" s="40" t="s">
        <v>362</v>
      </c>
      <c r="E39" s="44"/>
      <c r="F39" s="44"/>
      <c r="G39" s="44"/>
      <c r="H39" s="14" t="str">
        <f t="shared" si="20"/>
        <v/>
      </c>
      <c r="I39" s="15" t="str">
        <f t="shared" si="21"/>
        <v/>
      </c>
      <c r="J39" s="16" t="str">
        <f t="shared" si="22"/>
        <v xml:space="preserve"> </v>
      </c>
      <c r="K39" s="17" t="str">
        <f t="shared" si="23"/>
        <v xml:space="preserve"> </v>
      </c>
      <c r="L39" s="208" t="str">
        <f>IF(B39="","",HLOOKUP(B39,'GRR Data'!$DD$243:$WI$244,2,FALSE))</f>
        <v/>
      </c>
      <c r="M39" s="65"/>
      <c r="N39" s="80"/>
      <c r="O39" s="21"/>
      <c r="P39" s="22"/>
      <c r="Q39" s="100"/>
      <c r="R39" s="100"/>
      <c r="S39" s="100"/>
      <c r="T39" s="100"/>
      <c r="U39" s="100"/>
      <c r="V39" s="100"/>
      <c r="W39" s="100"/>
      <c r="X39" s="100"/>
      <c r="Y39" s="100"/>
      <c r="Z39" s="100"/>
      <c r="AA39" s="66" t="str">
        <f t="shared" si="8"/>
        <v/>
      </c>
      <c r="AB39" s="66" t="str">
        <f t="shared" si="9"/>
        <v/>
      </c>
      <c r="AC39" s="66" t="str">
        <f t="shared" si="10"/>
        <v/>
      </c>
      <c r="AD39" s="66" t="str">
        <f t="shared" si="11"/>
        <v/>
      </c>
      <c r="AE39" s="66" t="str">
        <f t="shared" si="12"/>
        <v/>
      </c>
      <c r="AF39" s="66" t="str">
        <f t="shared" si="13"/>
        <v/>
      </c>
      <c r="AG39" s="66" t="str">
        <f t="shared" si="14"/>
        <v/>
      </c>
      <c r="AH39" s="66" t="str">
        <f t="shared" si="15"/>
        <v/>
      </c>
      <c r="AI39" s="66" t="str">
        <f t="shared" si="16"/>
        <v/>
      </c>
      <c r="AJ39" s="66" t="str">
        <f t="shared" si="17"/>
        <v/>
      </c>
      <c r="AK39" s="66" t="str">
        <f t="shared" si="18"/>
        <v/>
      </c>
      <c r="AL39" s="270" t="str">
        <f t="shared" si="19"/>
        <v>N</v>
      </c>
    </row>
    <row r="40" spans="2:38">
      <c r="B40" s="37"/>
      <c r="C40" s="40"/>
      <c r="D40" s="40" t="s">
        <v>362</v>
      </c>
      <c r="E40" s="44"/>
      <c r="F40" s="44"/>
      <c r="G40" s="44"/>
      <c r="H40" s="14" t="str">
        <f t="shared" si="20"/>
        <v/>
      </c>
      <c r="I40" s="15" t="str">
        <f t="shared" si="21"/>
        <v/>
      </c>
      <c r="J40" s="16" t="str">
        <f t="shared" si="22"/>
        <v xml:space="preserve"> </v>
      </c>
      <c r="K40" s="17" t="str">
        <f t="shared" si="23"/>
        <v xml:space="preserve"> </v>
      </c>
      <c r="L40" s="208" t="str">
        <f>IF(B40="","",HLOOKUP(B40,'GRR Data'!$DD$243:$WI$244,2,FALSE))</f>
        <v/>
      </c>
      <c r="M40" s="65"/>
      <c r="N40" s="80"/>
      <c r="O40" s="21"/>
      <c r="P40" s="22"/>
      <c r="Q40" s="100"/>
      <c r="R40" s="100"/>
      <c r="S40" s="100"/>
      <c r="T40" s="100"/>
      <c r="U40" s="100"/>
      <c r="V40" s="100"/>
      <c r="W40" s="100"/>
      <c r="X40" s="100"/>
      <c r="Y40" s="100"/>
      <c r="Z40" s="100"/>
      <c r="AA40" s="66" t="str">
        <f t="shared" si="8"/>
        <v/>
      </c>
      <c r="AB40" s="66" t="str">
        <f t="shared" si="9"/>
        <v/>
      </c>
      <c r="AC40" s="66" t="str">
        <f t="shared" si="10"/>
        <v/>
      </c>
      <c r="AD40" s="66" t="str">
        <f t="shared" si="11"/>
        <v/>
      </c>
      <c r="AE40" s="66" t="str">
        <f t="shared" si="12"/>
        <v/>
      </c>
      <c r="AF40" s="66" t="str">
        <f t="shared" si="13"/>
        <v/>
      </c>
      <c r="AG40" s="66" t="str">
        <f t="shared" si="14"/>
        <v/>
      </c>
      <c r="AH40" s="66" t="str">
        <f t="shared" si="15"/>
        <v/>
      </c>
      <c r="AI40" s="66" t="str">
        <f t="shared" si="16"/>
        <v/>
      </c>
      <c r="AJ40" s="66" t="str">
        <f t="shared" si="17"/>
        <v/>
      </c>
      <c r="AK40" s="66" t="str">
        <f t="shared" si="18"/>
        <v/>
      </c>
      <c r="AL40" s="270" t="str">
        <f t="shared" si="19"/>
        <v>N</v>
      </c>
    </row>
    <row r="41" spans="2:38">
      <c r="B41" s="37"/>
      <c r="C41" s="40"/>
      <c r="D41" s="40" t="s">
        <v>362</v>
      </c>
      <c r="E41" s="44"/>
      <c r="F41" s="44"/>
      <c r="G41" s="44"/>
      <c r="H41" s="14" t="str">
        <f t="shared" si="20"/>
        <v/>
      </c>
      <c r="I41" s="15" t="str">
        <f t="shared" si="21"/>
        <v/>
      </c>
      <c r="J41" s="16" t="str">
        <f t="shared" si="22"/>
        <v xml:space="preserve"> </v>
      </c>
      <c r="K41" s="17" t="str">
        <f t="shared" si="23"/>
        <v xml:space="preserve"> </v>
      </c>
      <c r="L41" s="208" t="str">
        <f>IF(B41="","",HLOOKUP(B41,'GRR Data'!$DD$243:$WI$244,2,FALSE))</f>
        <v/>
      </c>
      <c r="M41" s="65"/>
      <c r="N41" s="80"/>
      <c r="O41" s="24"/>
      <c r="P41" s="22"/>
      <c r="Q41" s="100"/>
      <c r="R41" s="100"/>
      <c r="S41" s="100"/>
      <c r="T41" s="100"/>
      <c r="U41" s="100"/>
      <c r="V41" s="100"/>
      <c r="W41" s="100"/>
      <c r="X41" s="100"/>
      <c r="Y41" s="100"/>
      <c r="Z41" s="100"/>
      <c r="AA41" s="66" t="str">
        <f t="shared" si="8"/>
        <v/>
      </c>
      <c r="AB41" s="66" t="str">
        <f t="shared" si="9"/>
        <v/>
      </c>
      <c r="AC41" s="66" t="str">
        <f t="shared" si="10"/>
        <v/>
      </c>
      <c r="AD41" s="66" t="str">
        <f t="shared" si="11"/>
        <v/>
      </c>
      <c r="AE41" s="66" t="str">
        <f t="shared" si="12"/>
        <v/>
      </c>
      <c r="AF41" s="66" t="str">
        <f t="shared" si="13"/>
        <v/>
      </c>
      <c r="AG41" s="66" t="str">
        <f t="shared" si="14"/>
        <v/>
      </c>
      <c r="AH41" s="66" t="str">
        <f t="shared" si="15"/>
        <v/>
      </c>
      <c r="AI41" s="66" t="str">
        <f t="shared" si="16"/>
        <v/>
      </c>
      <c r="AJ41" s="66" t="str">
        <f t="shared" si="17"/>
        <v/>
      </c>
      <c r="AK41" s="66" t="str">
        <f t="shared" si="18"/>
        <v/>
      </c>
      <c r="AL41" s="270" t="str">
        <f t="shared" si="19"/>
        <v>N</v>
      </c>
    </row>
    <row r="42" spans="2:38">
      <c r="B42" s="91"/>
      <c r="C42" s="40"/>
      <c r="D42" s="40" t="s">
        <v>362</v>
      </c>
      <c r="E42" s="44"/>
      <c r="F42" s="44"/>
      <c r="G42" s="44"/>
      <c r="H42" s="14" t="str">
        <f t="shared" si="20"/>
        <v/>
      </c>
      <c r="I42" s="15" t="str">
        <f t="shared" si="21"/>
        <v/>
      </c>
      <c r="J42" s="16" t="str">
        <f t="shared" si="22"/>
        <v xml:space="preserve"> </v>
      </c>
      <c r="K42" s="17" t="str">
        <f t="shared" si="23"/>
        <v xml:space="preserve"> </v>
      </c>
      <c r="L42" s="208" t="str">
        <f>IF(B42="","",HLOOKUP(B42,'GRR Data'!$DD$243:$WI$244,2,FALSE))</f>
        <v/>
      </c>
      <c r="M42" s="65"/>
      <c r="N42" s="80"/>
      <c r="O42" s="24"/>
      <c r="P42" s="22"/>
      <c r="Q42" s="100"/>
      <c r="R42" s="100"/>
      <c r="S42" s="100"/>
      <c r="T42" s="100"/>
      <c r="U42" s="100"/>
      <c r="V42" s="100"/>
      <c r="W42" s="100"/>
      <c r="X42" s="100"/>
      <c r="Y42" s="100"/>
      <c r="Z42" s="100"/>
      <c r="AA42" s="66" t="str">
        <f t="shared" si="8"/>
        <v/>
      </c>
      <c r="AB42" s="66" t="str">
        <f t="shared" si="9"/>
        <v/>
      </c>
      <c r="AC42" s="66" t="str">
        <f t="shared" si="10"/>
        <v/>
      </c>
      <c r="AD42" s="66" t="str">
        <f t="shared" si="11"/>
        <v/>
      </c>
      <c r="AE42" s="66" t="str">
        <f t="shared" si="12"/>
        <v/>
      </c>
      <c r="AF42" s="66" t="str">
        <f t="shared" si="13"/>
        <v/>
      </c>
      <c r="AG42" s="66" t="str">
        <f t="shared" si="14"/>
        <v/>
      </c>
      <c r="AH42" s="66" t="str">
        <f t="shared" si="15"/>
        <v/>
      </c>
      <c r="AI42" s="66" t="str">
        <f t="shared" si="16"/>
        <v/>
      </c>
      <c r="AJ42" s="66" t="str">
        <f t="shared" si="17"/>
        <v/>
      </c>
      <c r="AK42" s="66" t="str">
        <f t="shared" si="18"/>
        <v/>
      </c>
      <c r="AL42" s="270" t="str">
        <f t="shared" si="19"/>
        <v>N</v>
      </c>
    </row>
    <row r="43" spans="2:38">
      <c r="B43" s="91"/>
      <c r="C43" s="40"/>
      <c r="D43" s="40" t="s">
        <v>362</v>
      </c>
      <c r="E43" s="44"/>
      <c r="F43" s="44"/>
      <c r="G43" s="44"/>
      <c r="H43" s="14" t="str">
        <f t="shared" si="20"/>
        <v/>
      </c>
      <c r="I43" s="15" t="str">
        <f t="shared" si="21"/>
        <v/>
      </c>
      <c r="J43" s="16" t="str">
        <f t="shared" si="22"/>
        <v xml:space="preserve"> </v>
      </c>
      <c r="K43" s="17" t="str">
        <f t="shared" si="23"/>
        <v xml:space="preserve"> </v>
      </c>
      <c r="L43" s="208" t="str">
        <f>IF(B43="","",HLOOKUP(B43,'GRR Data'!$DD$243:$WI$244,2,FALSE))</f>
        <v/>
      </c>
      <c r="M43" s="65"/>
      <c r="N43" s="80"/>
      <c r="O43" s="21"/>
      <c r="P43" s="22"/>
      <c r="Q43" s="100"/>
      <c r="R43" s="100"/>
      <c r="S43" s="100"/>
      <c r="T43" s="100"/>
      <c r="U43" s="100"/>
      <c r="V43" s="100"/>
      <c r="W43" s="100"/>
      <c r="X43" s="100"/>
      <c r="Y43" s="100"/>
      <c r="Z43" s="100"/>
      <c r="AA43" s="66" t="str">
        <f t="shared" si="8"/>
        <v/>
      </c>
      <c r="AB43" s="66" t="str">
        <f t="shared" si="9"/>
        <v/>
      </c>
      <c r="AC43" s="66" t="str">
        <f t="shared" si="10"/>
        <v/>
      </c>
      <c r="AD43" s="66" t="str">
        <f t="shared" si="11"/>
        <v/>
      </c>
      <c r="AE43" s="66" t="str">
        <f t="shared" si="12"/>
        <v/>
      </c>
      <c r="AF43" s="66" t="str">
        <f t="shared" si="13"/>
        <v/>
      </c>
      <c r="AG43" s="66" t="str">
        <f t="shared" si="14"/>
        <v/>
      </c>
      <c r="AH43" s="66" t="str">
        <f t="shared" si="15"/>
        <v/>
      </c>
      <c r="AI43" s="66" t="str">
        <f t="shared" si="16"/>
        <v/>
      </c>
      <c r="AJ43" s="66" t="str">
        <f t="shared" si="17"/>
        <v/>
      </c>
      <c r="AK43" s="66" t="str">
        <f t="shared" si="18"/>
        <v/>
      </c>
      <c r="AL43" s="270" t="str">
        <f t="shared" si="19"/>
        <v>N</v>
      </c>
    </row>
    <row r="44" spans="2:38">
      <c r="B44" s="37"/>
      <c r="C44" s="40"/>
      <c r="D44" s="40" t="s">
        <v>362</v>
      </c>
      <c r="E44" s="44"/>
      <c r="F44" s="44"/>
      <c r="G44" s="44"/>
      <c r="H44" s="14" t="str">
        <f t="shared" si="20"/>
        <v/>
      </c>
      <c r="I44" s="15" t="str">
        <f t="shared" si="21"/>
        <v/>
      </c>
      <c r="J44" s="16" t="str">
        <f t="shared" si="22"/>
        <v xml:space="preserve"> </v>
      </c>
      <c r="K44" s="17" t="str">
        <f t="shared" si="23"/>
        <v xml:space="preserve"> </v>
      </c>
      <c r="L44" s="208" t="str">
        <f>IF(B44="","",HLOOKUP(B44,'GRR Data'!$DD$243:$WI$244,2,FALSE))</f>
        <v/>
      </c>
      <c r="M44" s="65"/>
      <c r="N44" s="80"/>
      <c r="O44" s="21"/>
      <c r="P44" s="22"/>
      <c r="Q44" s="100"/>
      <c r="R44" s="100"/>
      <c r="S44" s="100"/>
      <c r="T44" s="100"/>
      <c r="U44" s="100"/>
      <c r="V44" s="100"/>
      <c r="W44" s="100"/>
      <c r="X44" s="100"/>
      <c r="Y44" s="100"/>
      <c r="Z44" s="100"/>
      <c r="AA44" s="66" t="str">
        <f t="shared" si="8"/>
        <v/>
      </c>
      <c r="AB44" s="66" t="str">
        <f t="shared" si="9"/>
        <v/>
      </c>
      <c r="AC44" s="66" t="str">
        <f t="shared" si="10"/>
        <v/>
      </c>
      <c r="AD44" s="66" t="str">
        <f t="shared" si="11"/>
        <v/>
      </c>
      <c r="AE44" s="66" t="str">
        <f t="shared" si="12"/>
        <v/>
      </c>
      <c r="AF44" s="66" t="str">
        <f t="shared" si="13"/>
        <v/>
      </c>
      <c r="AG44" s="66" t="str">
        <f t="shared" si="14"/>
        <v/>
      </c>
      <c r="AH44" s="66" t="str">
        <f t="shared" si="15"/>
        <v/>
      </c>
      <c r="AI44" s="66" t="str">
        <f t="shared" si="16"/>
        <v/>
      </c>
      <c r="AJ44" s="66" t="str">
        <f t="shared" si="17"/>
        <v/>
      </c>
      <c r="AK44" s="66" t="str">
        <f t="shared" si="18"/>
        <v/>
      </c>
      <c r="AL44" s="270" t="str">
        <f t="shared" si="19"/>
        <v>N</v>
      </c>
    </row>
    <row r="45" spans="2:38">
      <c r="B45" s="37"/>
      <c r="C45" s="40"/>
      <c r="D45" s="40" t="s">
        <v>362</v>
      </c>
      <c r="E45" s="44"/>
      <c r="F45" s="44"/>
      <c r="G45" s="44"/>
      <c r="H45" s="14" t="str">
        <f t="shared" si="20"/>
        <v/>
      </c>
      <c r="I45" s="15" t="str">
        <f t="shared" si="21"/>
        <v/>
      </c>
      <c r="J45" s="16" t="str">
        <f t="shared" si="22"/>
        <v xml:space="preserve"> </v>
      </c>
      <c r="K45" s="17" t="str">
        <f t="shared" si="23"/>
        <v xml:space="preserve"> </v>
      </c>
      <c r="L45" s="208" t="str">
        <f>IF(B45="","",HLOOKUP(B45,'GRR Data'!$DD$243:$WI$244,2,FALSE))</f>
        <v/>
      </c>
      <c r="M45" s="65"/>
      <c r="N45" s="80"/>
      <c r="O45" s="21"/>
      <c r="P45" s="22"/>
      <c r="Q45" s="100"/>
      <c r="R45" s="100"/>
      <c r="S45" s="100"/>
      <c r="T45" s="100"/>
      <c r="U45" s="100"/>
      <c r="V45" s="100"/>
      <c r="W45" s="100"/>
      <c r="X45" s="100"/>
      <c r="Y45" s="100"/>
      <c r="Z45" s="100"/>
      <c r="AA45" s="66" t="str">
        <f t="shared" si="8"/>
        <v/>
      </c>
      <c r="AB45" s="66" t="str">
        <f t="shared" si="9"/>
        <v/>
      </c>
      <c r="AC45" s="66" t="str">
        <f t="shared" si="10"/>
        <v/>
      </c>
      <c r="AD45" s="66" t="str">
        <f t="shared" si="11"/>
        <v/>
      </c>
      <c r="AE45" s="66" t="str">
        <f t="shared" si="12"/>
        <v/>
      </c>
      <c r="AF45" s="66" t="str">
        <f t="shared" si="13"/>
        <v/>
      </c>
      <c r="AG45" s="66" t="str">
        <f t="shared" si="14"/>
        <v/>
      </c>
      <c r="AH45" s="66" t="str">
        <f t="shared" si="15"/>
        <v/>
      </c>
      <c r="AI45" s="66" t="str">
        <f t="shared" si="16"/>
        <v/>
      </c>
      <c r="AJ45" s="66" t="str">
        <f t="shared" si="17"/>
        <v/>
      </c>
      <c r="AK45" s="66" t="str">
        <f t="shared" si="18"/>
        <v/>
      </c>
      <c r="AL45" s="270" t="str">
        <f t="shared" si="19"/>
        <v>N</v>
      </c>
    </row>
    <row r="46" spans="2:38">
      <c r="B46" s="91"/>
      <c r="C46" s="40"/>
      <c r="D46" s="40" t="s">
        <v>362</v>
      </c>
      <c r="E46" s="44"/>
      <c r="F46" s="44"/>
      <c r="G46" s="44"/>
      <c r="H46" s="14" t="str">
        <f t="shared" si="20"/>
        <v/>
      </c>
      <c r="I46" s="15" t="str">
        <f t="shared" si="21"/>
        <v/>
      </c>
      <c r="J46" s="16" t="str">
        <f t="shared" si="22"/>
        <v xml:space="preserve"> </v>
      </c>
      <c r="K46" s="17" t="str">
        <f t="shared" si="23"/>
        <v xml:space="preserve"> </v>
      </c>
      <c r="L46" s="208" t="str">
        <f>IF(B46="","",HLOOKUP(B46,'GRR Data'!$DD$243:$WI$244,2,FALSE))</f>
        <v/>
      </c>
      <c r="M46" s="65"/>
      <c r="N46" s="80"/>
      <c r="O46" s="21"/>
      <c r="P46" s="22"/>
      <c r="Q46" s="100"/>
      <c r="R46" s="100"/>
      <c r="S46" s="100"/>
      <c r="T46" s="100"/>
      <c r="U46" s="100"/>
      <c r="V46" s="100"/>
      <c r="W46" s="100"/>
      <c r="X46" s="100"/>
      <c r="Y46" s="100"/>
      <c r="Z46" s="100"/>
      <c r="AA46" s="66" t="str">
        <f t="shared" si="8"/>
        <v/>
      </c>
      <c r="AB46" s="66" t="str">
        <f t="shared" si="9"/>
        <v/>
      </c>
      <c r="AC46" s="66" t="str">
        <f t="shared" si="10"/>
        <v/>
      </c>
      <c r="AD46" s="66" t="str">
        <f t="shared" si="11"/>
        <v/>
      </c>
      <c r="AE46" s="66" t="str">
        <f t="shared" si="12"/>
        <v/>
      </c>
      <c r="AF46" s="66" t="str">
        <f t="shared" si="13"/>
        <v/>
      </c>
      <c r="AG46" s="66" t="str">
        <f t="shared" si="14"/>
        <v/>
      </c>
      <c r="AH46" s="66" t="str">
        <f t="shared" si="15"/>
        <v/>
      </c>
      <c r="AI46" s="66" t="str">
        <f t="shared" si="16"/>
        <v/>
      </c>
      <c r="AJ46" s="66" t="str">
        <f t="shared" si="17"/>
        <v/>
      </c>
      <c r="AK46" s="66" t="str">
        <f t="shared" si="18"/>
        <v/>
      </c>
      <c r="AL46" s="270" t="str">
        <f t="shared" si="19"/>
        <v>N</v>
      </c>
    </row>
    <row r="47" spans="2:38">
      <c r="B47" s="37"/>
      <c r="C47" s="40"/>
      <c r="D47" s="40" t="s">
        <v>362</v>
      </c>
      <c r="E47" s="44"/>
      <c r="F47" s="44"/>
      <c r="G47" s="44"/>
      <c r="H47" s="14" t="str">
        <f t="shared" si="20"/>
        <v/>
      </c>
      <c r="I47" s="15" t="str">
        <f t="shared" si="21"/>
        <v/>
      </c>
      <c r="J47" s="16" t="str">
        <f t="shared" si="22"/>
        <v xml:space="preserve"> </v>
      </c>
      <c r="K47" s="17" t="str">
        <f t="shared" si="23"/>
        <v xml:space="preserve"> </v>
      </c>
      <c r="L47" s="208" t="str">
        <f>IF(B47="","",HLOOKUP(B47,'GRR Data'!$DD$243:$WI$244,2,FALSE))</f>
        <v/>
      </c>
      <c r="M47" s="65"/>
      <c r="N47" s="80"/>
      <c r="O47" s="21"/>
      <c r="P47" s="22"/>
      <c r="Q47" s="100"/>
      <c r="R47" s="100"/>
      <c r="S47" s="100"/>
      <c r="T47" s="100"/>
      <c r="U47" s="100"/>
      <c r="V47" s="100"/>
      <c r="W47" s="100"/>
      <c r="X47" s="100"/>
      <c r="Y47" s="100"/>
      <c r="Z47" s="100"/>
      <c r="AA47" s="66" t="str">
        <f t="shared" si="8"/>
        <v/>
      </c>
      <c r="AB47" s="66" t="str">
        <f t="shared" si="9"/>
        <v/>
      </c>
      <c r="AC47" s="66" t="str">
        <f t="shared" si="10"/>
        <v/>
      </c>
      <c r="AD47" s="66" t="str">
        <f t="shared" si="11"/>
        <v/>
      </c>
      <c r="AE47" s="66" t="str">
        <f t="shared" si="12"/>
        <v/>
      </c>
      <c r="AF47" s="66" t="str">
        <f t="shared" si="13"/>
        <v/>
      </c>
      <c r="AG47" s="66" t="str">
        <f t="shared" si="14"/>
        <v/>
      </c>
      <c r="AH47" s="66" t="str">
        <f t="shared" si="15"/>
        <v/>
      </c>
      <c r="AI47" s="66" t="str">
        <f t="shared" si="16"/>
        <v/>
      </c>
      <c r="AJ47" s="66" t="str">
        <f t="shared" si="17"/>
        <v/>
      </c>
      <c r="AK47" s="66" t="str">
        <f t="shared" si="18"/>
        <v/>
      </c>
      <c r="AL47" s="270" t="str">
        <f t="shared" si="19"/>
        <v>N</v>
      </c>
    </row>
    <row r="48" spans="2:38">
      <c r="B48" s="37"/>
      <c r="C48" s="40"/>
      <c r="D48" s="40" t="s">
        <v>362</v>
      </c>
      <c r="E48" s="44"/>
      <c r="F48" s="44"/>
      <c r="G48" s="44"/>
      <c r="H48" s="14" t="str">
        <f t="shared" si="20"/>
        <v/>
      </c>
      <c r="I48" s="15" t="str">
        <f t="shared" si="21"/>
        <v/>
      </c>
      <c r="J48" s="16" t="str">
        <f t="shared" si="22"/>
        <v xml:space="preserve"> </v>
      </c>
      <c r="K48" s="17" t="str">
        <f t="shared" si="23"/>
        <v xml:space="preserve"> </v>
      </c>
      <c r="L48" s="208" t="str">
        <f>IF(B48="","",HLOOKUP(B48,'GRR Data'!$DD$243:$WI$244,2,FALSE))</f>
        <v/>
      </c>
      <c r="M48" s="65"/>
      <c r="N48" s="80"/>
      <c r="O48" s="24"/>
      <c r="P48" s="22"/>
      <c r="Q48" s="100"/>
      <c r="R48" s="100"/>
      <c r="S48" s="100"/>
      <c r="T48" s="100"/>
      <c r="U48" s="100"/>
      <c r="V48" s="100"/>
      <c r="W48" s="100"/>
      <c r="X48" s="100"/>
      <c r="Y48" s="100"/>
      <c r="Z48" s="100"/>
      <c r="AA48" s="66" t="str">
        <f t="shared" si="8"/>
        <v/>
      </c>
      <c r="AB48" s="66" t="str">
        <f t="shared" si="9"/>
        <v/>
      </c>
      <c r="AC48" s="66" t="str">
        <f t="shared" si="10"/>
        <v/>
      </c>
      <c r="AD48" s="66" t="str">
        <f t="shared" si="11"/>
        <v/>
      </c>
      <c r="AE48" s="66" t="str">
        <f t="shared" si="12"/>
        <v/>
      </c>
      <c r="AF48" s="66" t="str">
        <f t="shared" si="13"/>
        <v/>
      </c>
      <c r="AG48" s="66" t="str">
        <f t="shared" si="14"/>
        <v/>
      </c>
      <c r="AH48" s="66" t="str">
        <f t="shared" si="15"/>
        <v/>
      </c>
      <c r="AI48" s="66" t="str">
        <f t="shared" si="16"/>
        <v/>
      </c>
      <c r="AJ48" s="66" t="str">
        <f t="shared" si="17"/>
        <v/>
      </c>
      <c r="AK48" s="66" t="str">
        <f t="shared" si="18"/>
        <v/>
      </c>
      <c r="AL48" s="270" t="str">
        <f t="shared" si="19"/>
        <v>N</v>
      </c>
    </row>
    <row r="49" spans="2:38">
      <c r="B49" s="91"/>
      <c r="C49" s="40"/>
      <c r="D49" s="40" t="s">
        <v>362</v>
      </c>
      <c r="E49" s="44"/>
      <c r="F49" s="44"/>
      <c r="G49" s="44"/>
      <c r="H49" s="14" t="str">
        <f t="shared" si="20"/>
        <v/>
      </c>
      <c r="I49" s="15" t="str">
        <f t="shared" si="21"/>
        <v/>
      </c>
      <c r="J49" s="16" t="str">
        <f t="shared" si="22"/>
        <v xml:space="preserve"> </v>
      </c>
      <c r="K49" s="17" t="str">
        <f t="shared" si="23"/>
        <v xml:space="preserve"> </v>
      </c>
      <c r="L49" s="208" t="str">
        <f>IF(B49="","",HLOOKUP(B49,'GRR Data'!$DD$243:$WI$244,2,FALSE))</f>
        <v/>
      </c>
      <c r="M49" s="65"/>
      <c r="N49" s="80"/>
      <c r="O49" s="21"/>
      <c r="P49" s="22"/>
      <c r="Q49" s="100"/>
      <c r="R49" s="100"/>
      <c r="S49" s="100"/>
      <c r="T49" s="100"/>
      <c r="U49" s="100"/>
      <c r="V49" s="100"/>
      <c r="W49" s="100"/>
      <c r="X49" s="100"/>
      <c r="Y49" s="100"/>
      <c r="Z49" s="100"/>
      <c r="AA49" s="66" t="str">
        <f t="shared" si="8"/>
        <v/>
      </c>
      <c r="AB49" s="66" t="str">
        <f t="shared" si="9"/>
        <v/>
      </c>
      <c r="AC49" s="66" t="str">
        <f t="shared" si="10"/>
        <v/>
      </c>
      <c r="AD49" s="66" t="str">
        <f t="shared" si="11"/>
        <v/>
      </c>
      <c r="AE49" s="66" t="str">
        <f t="shared" si="12"/>
        <v/>
      </c>
      <c r="AF49" s="66" t="str">
        <f t="shared" si="13"/>
        <v/>
      </c>
      <c r="AG49" s="66" t="str">
        <f t="shared" si="14"/>
        <v/>
      </c>
      <c r="AH49" s="66" t="str">
        <f t="shared" si="15"/>
        <v/>
      </c>
      <c r="AI49" s="66" t="str">
        <f t="shared" si="16"/>
        <v/>
      </c>
      <c r="AJ49" s="66" t="str">
        <f t="shared" si="17"/>
        <v/>
      </c>
      <c r="AK49" s="66" t="str">
        <f t="shared" si="18"/>
        <v/>
      </c>
      <c r="AL49" s="270" t="str">
        <f t="shared" si="19"/>
        <v>N</v>
      </c>
    </row>
    <row r="50" spans="2:38">
      <c r="B50" s="37"/>
      <c r="C50" s="40"/>
      <c r="D50" s="40" t="s">
        <v>362</v>
      </c>
      <c r="E50" s="44"/>
      <c r="F50" s="44"/>
      <c r="G50" s="44"/>
      <c r="H50" s="14" t="str">
        <f t="shared" si="20"/>
        <v/>
      </c>
      <c r="I50" s="15" t="str">
        <f t="shared" si="21"/>
        <v/>
      </c>
      <c r="J50" s="16" t="str">
        <f t="shared" si="22"/>
        <v xml:space="preserve"> </v>
      </c>
      <c r="K50" s="17" t="str">
        <f t="shared" si="23"/>
        <v xml:space="preserve"> </v>
      </c>
      <c r="L50" s="208" t="str">
        <f>IF(B50="","",HLOOKUP(B50,'GRR Data'!$DD$243:$WI$244,2,FALSE))</f>
        <v/>
      </c>
      <c r="M50" s="65"/>
      <c r="N50" s="80"/>
      <c r="O50" s="21"/>
      <c r="P50" s="22"/>
      <c r="Q50" s="100"/>
      <c r="R50" s="100"/>
      <c r="S50" s="100"/>
      <c r="T50" s="100"/>
      <c r="U50" s="100"/>
      <c r="V50" s="100"/>
      <c r="W50" s="100"/>
      <c r="X50" s="100"/>
      <c r="Y50" s="100"/>
      <c r="Z50" s="100"/>
      <c r="AA50" s="66" t="str">
        <f t="shared" si="8"/>
        <v/>
      </c>
      <c r="AB50" s="66" t="str">
        <f t="shared" si="9"/>
        <v/>
      </c>
      <c r="AC50" s="66" t="str">
        <f t="shared" si="10"/>
        <v/>
      </c>
      <c r="AD50" s="66" t="str">
        <f t="shared" si="11"/>
        <v/>
      </c>
      <c r="AE50" s="66" t="str">
        <f t="shared" si="12"/>
        <v/>
      </c>
      <c r="AF50" s="66" t="str">
        <f t="shared" si="13"/>
        <v/>
      </c>
      <c r="AG50" s="66" t="str">
        <f t="shared" si="14"/>
        <v/>
      </c>
      <c r="AH50" s="66" t="str">
        <f t="shared" si="15"/>
        <v/>
      </c>
      <c r="AI50" s="66" t="str">
        <f t="shared" si="16"/>
        <v/>
      </c>
      <c r="AJ50" s="66" t="str">
        <f t="shared" si="17"/>
        <v/>
      </c>
      <c r="AK50" s="66" t="str">
        <f t="shared" si="18"/>
        <v/>
      </c>
      <c r="AL50" s="270" t="str">
        <f t="shared" si="19"/>
        <v>N</v>
      </c>
    </row>
    <row r="51" spans="2:38">
      <c r="B51" s="37"/>
      <c r="C51" s="40"/>
      <c r="D51" s="40" t="s">
        <v>362</v>
      </c>
      <c r="E51" s="44"/>
      <c r="F51" s="44"/>
      <c r="G51" s="44"/>
      <c r="H51" s="14" t="str">
        <f t="shared" si="20"/>
        <v/>
      </c>
      <c r="I51" s="15" t="str">
        <f t="shared" si="21"/>
        <v/>
      </c>
      <c r="J51" s="16" t="str">
        <f t="shared" si="22"/>
        <v xml:space="preserve"> </v>
      </c>
      <c r="K51" s="17" t="str">
        <f t="shared" si="23"/>
        <v xml:space="preserve"> </v>
      </c>
      <c r="L51" s="208" t="str">
        <f>IF(B51="","",HLOOKUP(B51,'GRR Data'!$DD$243:$WI$244,2,FALSE))</f>
        <v/>
      </c>
      <c r="M51" s="65"/>
      <c r="N51" s="80"/>
      <c r="O51" s="21"/>
      <c r="P51" s="22"/>
      <c r="Q51" s="100"/>
      <c r="R51" s="100"/>
      <c r="S51" s="100"/>
      <c r="T51" s="100"/>
      <c r="U51" s="100"/>
      <c r="V51" s="100"/>
      <c r="W51" s="100"/>
      <c r="X51" s="100"/>
      <c r="Y51" s="100"/>
      <c r="Z51" s="100"/>
      <c r="AA51" s="66" t="str">
        <f t="shared" si="8"/>
        <v/>
      </c>
      <c r="AB51" s="66" t="str">
        <f t="shared" si="9"/>
        <v/>
      </c>
      <c r="AC51" s="66" t="str">
        <f t="shared" si="10"/>
        <v/>
      </c>
      <c r="AD51" s="66" t="str">
        <f t="shared" si="11"/>
        <v/>
      </c>
      <c r="AE51" s="66" t="str">
        <f t="shared" si="12"/>
        <v/>
      </c>
      <c r="AF51" s="66" t="str">
        <f t="shared" si="13"/>
        <v/>
      </c>
      <c r="AG51" s="66" t="str">
        <f t="shared" si="14"/>
        <v/>
      </c>
      <c r="AH51" s="66" t="str">
        <f t="shared" si="15"/>
        <v/>
      </c>
      <c r="AI51" s="66" t="str">
        <f t="shared" si="16"/>
        <v/>
      </c>
      <c r="AJ51" s="66" t="str">
        <f t="shared" si="17"/>
        <v/>
      </c>
      <c r="AK51" s="66" t="str">
        <f t="shared" si="18"/>
        <v/>
      </c>
      <c r="AL51" s="270" t="str">
        <f t="shared" si="19"/>
        <v>N</v>
      </c>
    </row>
    <row r="52" spans="2:38">
      <c r="B52" s="91"/>
      <c r="C52" s="40"/>
      <c r="D52" s="40" t="s">
        <v>362</v>
      </c>
      <c r="E52" s="44"/>
      <c r="F52" s="44"/>
      <c r="G52" s="44"/>
      <c r="H52" s="14" t="str">
        <f t="shared" si="20"/>
        <v/>
      </c>
      <c r="I52" s="15" t="str">
        <f t="shared" si="21"/>
        <v/>
      </c>
      <c r="J52" s="16" t="str">
        <f t="shared" si="22"/>
        <v xml:space="preserve"> </v>
      </c>
      <c r="K52" s="17" t="str">
        <f t="shared" si="23"/>
        <v xml:space="preserve"> </v>
      </c>
      <c r="L52" s="208" t="str">
        <f>IF(B52="","",HLOOKUP(B52,'GRR Data'!$DD$243:$WI$244,2,FALSE))</f>
        <v/>
      </c>
      <c r="M52" s="65"/>
      <c r="N52" s="80"/>
      <c r="O52" s="24"/>
      <c r="P52" s="22"/>
      <c r="Q52" s="100"/>
      <c r="R52" s="100"/>
      <c r="S52" s="100"/>
      <c r="T52" s="100"/>
      <c r="U52" s="100"/>
      <c r="V52" s="100"/>
      <c r="W52" s="100"/>
      <c r="X52" s="100"/>
      <c r="Y52" s="100"/>
      <c r="Z52" s="100"/>
      <c r="AA52" s="66" t="str">
        <f t="shared" si="8"/>
        <v/>
      </c>
      <c r="AB52" s="66" t="str">
        <f t="shared" si="9"/>
        <v/>
      </c>
      <c r="AC52" s="66" t="str">
        <f t="shared" si="10"/>
        <v/>
      </c>
      <c r="AD52" s="66" t="str">
        <f t="shared" si="11"/>
        <v/>
      </c>
      <c r="AE52" s="66" t="str">
        <f t="shared" si="12"/>
        <v/>
      </c>
      <c r="AF52" s="66" t="str">
        <f t="shared" si="13"/>
        <v/>
      </c>
      <c r="AG52" s="66" t="str">
        <f t="shared" si="14"/>
        <v/>
      </c>
      <c r="AH52" s="66" t="str">
        <f t="shared" si="15"/>
        <v/>
      </c>
      <c r="AI52" s="66" t="str">
        <f t="shared" si="16"/>
        <v/>
      </c>
      <c r="AJ52" s="66" t="str">
        <f t="shared" si="17"/>
        <v/>
      </c>
      <c r="AK52" s="66" t="str">
        <f t="shared" si="18"/>
        <v/>
      </c>
      <c r="AL52" s="270" t="str">
        <f t="shared" si="19"/>
        <v>N</v>
      </c>
    </row>
    <row r="53" spans="2:38">
      <c r="B53" s="91"/>
      <c r="C53" s="40"/>
      <c r="D53" s="40" t="s">
        <v>362</v>
      </c>
      <c r="E53" s="44"/>
      <c r="F53" s="44"/>
      <c r="G53" s="44"/>
      <c r="H53" s="14" t="str">
        <f t="shared" si="20"/>
        <v/>
      </c>
      <c r="I53" s="15" t="str">
        <f t="shared" si="21"/>
        <v/>
      </c>
      <c r="J53" s="16" t="str">
        <f t="shared" si="22"/>
        <v xml:space="preserve"> </v>
      </c>
      <c r="K53" s="17" t="str">
        <f t="shared" si="23"/>
        <v xml:space="preserve"> </v>
      </c>
      <c r="L53" s="208" t="str">
        <f>IF(B53="","",HLOOKUP(B53,'GRR Data'!$DD$243:$WI$244,2,FALSE))</f>
        <v/>
      </c>
      <c r="M53" s="65"/>
      <c r="N53" s="80"/>
      <c r="O53" s="24"/>
      <c r="P53" s="22"/>
      <c r="Q53" s="100"/>
      <c r="R53" s="100"/>
      <c r="S53" s="100"/>
      <c r="T53" s="100"/>
      <c r="U53" s="100"/>
      <c r="V53" s="100"/>
      <c r="W53" s="100"/>
      <c r="X53" s="100"/>
      <c r="Y53" s="100"/>
      <c r="Z53" s="100"/>
      <c r="AA53" s="66" t="str">
        <f t="shared" si="8"/>
        <v/>
      </c>
      <c r="AB53" s="66" t="str">
        <f t="shared" si="9"/>
        <v/>
      </c>
      <c r="AC53" s="66" t="str">
        <f t="shared" si="10"/>
        <v/>
      </c>
      <c r="AD53" s="66" t="str">
        <f t="shared" si="11"/>
        <v/>
      </c>
      <c r="AE53" s="66" t="str">
        <f t="shared" si="12"/>
        <v/>
      </c>
      <c r="AF53" s="66" t="str">
        <f t="shared" si="13"/>
        <v/>
      </c>
      <c r="AG53" s="66" t="str">
        <f t="shared" si="14"/>
        <v/>
      </c>
      <c r="AH53" s="66" t="str">
        <f t="shared" si="15"/>
        <v/>
      </c>
      <c r="AI53" s="66" t="str">
        <f t="shared" si="16"/>
        <v/>
      </c>
      <c r="AJ53" s="66" t="str">
        <f t="shared" si="17"/>
        <v/>
      </c>
      <c r="AK53" s="66" t="str">
        <f t="shared" si="18"/>
        <v/>
      </c>
      <c r="AL53" s="270" t="str">
        <f t="shared" si="19"/>
        <v>N</v>
      </c>
    </row>
    <row r="54" spans="2:38">
      <c r="B54" s="37"/>
      <c r="C54" s="40"/>
      <c r="D54" s="40" t="s">
        <v>362</v>
      </c>
      <c r="E54" s="44"/>
      <c r="F54" s="44"/>
      <c r="G54" s="44"/>
      <c r="H54" s="14" t="str">
        <f t="shared" si="20"/>
        <v/>
      </c>
      <c r="I54" s="15" t="str">
        <f t="shared" si="21"/>
        <v/>
      </c>
      <c r="J54" s="16" t="str">
        <f t="shared" si="22"/>
        <v xml:space="preserve"> </v>
      </c>
      <c r="K54" s="17" t="str">
        <f t="shared" si="23"/>
        <v xml:space="preserve"> </v>
      </c>
      <c r="L54" s="208" t="str">
        <f>IF(B54="","",HLOOKUP(B54,'GRR Data'!$DD$243:$WI$244,2,FALSE))</f>
        <v/>
      </c>
      <c r="M54" s="65"/>
      <c r="N54" s="80"/>
      <c r="O54" s="24"/>
      <c r="P54" s="22"/>
      <c r="Q54" s="100"/>
      <c r="R54" s="100"/>
      <c r="S54" s="100"/>
      <c r="T54" s="100"/>
      <c r="U54" s="100"/>
      <c r="V54" s="100"/>
      <c r="W54" s="100"/>
      <c r="X54" s="100"/>
      <c r="Y54" s="100"/>
      <c r="Z54" s="100"/>
      <c r="AA54" s="66" t="str">
        <f t="shared" si="8"/>
        <v/>
      </c>
      <c r="AB54" s="66" t="str">
        <f t="shared" si="9"/>
        <v/>
      </c>
      <c r="AC54" s="66" t="str">
        <f t="shared" si="10"/>
        <v/>
      </c>
      <c r="AD54" s="66" t="str">
        <f t="shared" si="11"/>
        <v/>
      </c>
      <c r="AE54" s="66" t="str">
        <f t="shared" si="12"/>
        <v/>
      </c>
      <c r="AF54" s="66" t="str">
        <f t="shared" si="13"/>
        <v/>
      </c>
      <c r="AG54" s="66" t="str">
        <f t="shared" si="14"/>
        <v/>
      </c>
      <c r="AH54" s="66" t="str">
        <f t="shared" si="15"/>
        <v/>
      </c>
      <c r="AI54" s="66" t="str">
        <f t="shared" si="16"/>
        <v/>
      </c>
      <c r="AJ54" s="66" t="str">
        <f t="shared" si="17"/>
        <v/>
      </c>
      <c r="AK54" s="66" t="str">
        <f t="shared" si="18"/>
        <v/>
      </c>
      <c r="AL54" s="270" t="str">
        <f t="shared" si="19"/>
        <v>N</v>
      </c>
    </row>
    <row r="55" spans="2:38">
      <c r="B55" s="37"/>
      <c r="C55" s="40"/>
      <c r="D55" s="40" t="s">
        <v>362</v>
      </c>
      <c r="E55" s="44"/>
      <c r="F55" s="44"/>
      <c r="G55" s="44"/>
      <c r="H55" s="14" t="str">
        <f t="shared" si="20"/>
        <v/>
      </c>
      <c r="I55" s="15" t="str">
        <f t="shared" si="21"/>
        <v/>
      </c>
      <c r="J55" s="16" t="str">
        <f t="shared" si="22"/>
        <v xml:space="preserve"> </v>
      </c>
      <c r="K55" s="17" t="str">
        <f t="shared" si="23"/>
        <v xml:space="preserve"> </v>
      </c>
      <c r="L55" s="208" t="str">
        <f>IF(B55="","",HLOOKUP(B55,'GRR Data'!$DD$243:$WI$244,2,FALSE))</f>
        <v/>
      </c>
      <c r="M55" s="65"/>
      <c r="N55" s="80"/>
      <c r="O55" s="21"/>
      <c r="P55" s="22"/>
      <c r="Q55" s="100"/>
      <c r="R55" s="100"/>
      <c r="S55" s="100"/>
      <c r="T55" s="100"/>
      <c r="U55" s="100"/>
      <c r="V55" s="100"/>
      <c r="W55" s="100"/>
      <c r="X55" s="100"/>
      <c r="Y55" s="100"/>
      <c r="Z55" s="100"/>
      <c r="AA55" s="66" t="str">
        <f t="shared" si="8"/>
        <v/>
      </c>
      <c r="AB55" s="66" t="str">
        <f t="shared" si="9"/>
        <v/>
      </c>
      <c r="AC55" s="66" t="str">
        <f t="shared" si="10"/>
        <v/>
      </c>
      <c r="AD55" s="66" t="str">
        <f t="shared" si="11"/>
        <v/>
      </c>
      <c r="AE55" s="66" t="str">
        <f t="shared" si="12"/>
        <v/>
      </c>
      <c r="AF55" s="66" t="str">
        <f t="shared" si="13"/>
        <v/>
      </c>
      <c r="AG55" s="66" t="str">
        <f t="shared" si="14"/>
        <v/>
      </c>
      <c r="AH55" s="66" t="str">
        <f t="shared" si="15"/>
        <v/>
      </c>
      <c r="AI55" s="66" t="str">
        <f t="shared" si="16"/>
        <v/>
      </c>
      <c r="AJ55" s="66" t="str">
        <f t="shared" si="17"/>
        <v/>
      </c>
      <c r="AK55" s="66" t="str">
        <f t="shared" si="18"/>
        <v/>
      </c>
      <c r="AL55" s="270" t="str">
        <f t="shared" si="19"/>
        <v>N</v>
      </c>
    </row>
    <row r="56" spans="2:38">
      <c r="B56" s="91"/>
      <c r="C56" s="40"/>
      <c r="D56" s="40" t="s">
        <v>362</v>
      </c>
      <c r="E56" s="44"/>
      <c r="F56" s="44"/>
      <c r="G56" s="44"/>
      <c r="H56" s="14" t="str">
        <f t="shared" si="20"/>
        <v/>
      </c>
      <c r="I56" s="15" t="str">
        <f t="shared" si="21"/>
        <v/>
      </c>
      <c r="J56" s="16" t="str">
        <f t="shared" si="22"/>
        <v xml:space="preserve"> </v>
      </c>
      <c r="K56" s="17" t="str">
        <f t="shared" si="23"/>
        <v xml:space="preserve"> </v>
      </c>
      <c r="L56" s="208" t="str">
        <f>IF(B56="","",HLOOKUP(B56,'GRR Data'!$DD$243:$WI$244,2,FALSE))</f>
        <v/>
      </c>
      <c r="M56" s="65"/>
      <c r="N56" s="80"/>
      <c r="O56" s="21"/>
      <c r="P56" s="22"/>
      <c r="Q56" s="100"/>
      <c r="R56" s="100"/>
      <c r="S56" s="100"/>
      <c r="T56" s="100"/>
      <c r="U56" s="100"/>
      <c r="V56" s="100"/>
      <c r="W56" s="100"/>
      <c r="X56" s="100"/>
      <c r="Y56" s="100"/>
      <c r="Z56" s="100"/>
      <c r="AA56" s="66" t="str">
        <f t="shared" si="8"/>
        <v/>
      </c>
      <c r="AB56" s="66" t="str">
        <f t="shared" si="9"/>
        <v/>
      </c>
      <c r="AC56" s="66" t="str">
        <f t="shared" si="10"/>
        <v/>
      </c>
      <c r="AD56" s="66" t="str">
        <f t="shared" si="11"/>
        <v/>
      </c>
      <c r="AE56" s="66" t="str">
        <f t="shared" si="12"/>
        <v/>
      </c>
      <c r="AF56" s="66" t="str">
        <f t="shared" si="13"/>
        <v/>
      </c>
      <c r="AG56" s="66" t="str">
        <f t="shared" si="14"/>
        <v/>
      </c>
      <c r="AH56" s="66" t="str">
        <f t="shared" si="15"/>
        <v/>
      </c>
      <c r="AI56" s="66" t="str">
        <f t="shared" si="16"/>
        <v/>
      </c>
      <c r="AJ56" s="66" t="str">
        <f t="shared" si="17"/>
        <v/>
      </c>
      <c r="AK56" s="66" t="str">
        <f t="shared" si="18"/>
        <v/>
      </c>
      <c r="AL56" s="270" t="str">
        <f t="shared" si="19"/>
        <v>N</v>
      </c>
    </row>
    <row r="57" spans="2:38">
      <c r="B57" s="37"/>
      <c r="C57" s="40"/>
      <c r="D57" s="40" t="s">
        <v>362</v>
      </c>
      <c r="E57" s="44"/>
      <c r="F57" s="44"/>
      <c r="G57" s="44"/>
      <c r="H57" s="14" t="str">
        <f t="shared" si="20"/>
        <v/>
      </c>
      <c r="I57" s="15" t="str">
        <f t="shared" si="21"/>
        <v/>
      </c>
      <c r="J57" s="16" t="str">
        <f t="shared" si="22"/>
        <v xml:space="preserve"> </v>
      </c>
      <c r="K57" s="17" t="str">
        <f t="shared" si="23"/>
        <v xml:space="preserve"> </v>
      </c>
      <c r="L57" s="208" t="str">
        <f>IF(B57="","",HLOOKUP(B57,'GRR Data'!$DD$243:$WI$244,2,FALSE))</f>
        <v/>
      </c>
      <c r="M57" s="65"/>
      <c r="N57" s="80"/>
      <c r="O57" s="21"/>
      <c r="P57" s="22"/>
      <c r="Q57" s="100"/>
      <c r="R57" s="100"/>
      <c r="S57" s="100"/>
      <c r="T57" s="100"/>
      <c r="U57" s="100"/>
      <c r="V57" s="100"/>
      <c r="W57" s="100"/>
      <c r="X57" s="100"/>
      <c r="Y57" s="100"/>
      <c r="Z57" s="100"/>
      <c r="AA57" s="66" t="str">
        <f t="shared" si="8"/>
        <v/>
      </c>
      <c r="AB57" s="66" t="str">
        <f t="shared" si="9"/>
        <v/>
      </c>
      <c r="AC57" s="66" t="str">
        <f t="shared" si="10"/>
        <v/>
      </c>
      <c r="AD57" s="66" t="str">
        <f t="shared" si="11"/>
        <v/>
      </c>
      <c r="AE57" s="66" t="str">
        <f t="shared" si="12"/>
        <v/>
      </c>
      <c r="AF57" s="66" t="str">
        <f t="shared" si="13"/>
        <v/>
      </c>
      <c r="AG57" s="66" t="str">
        <f t="shared" si="14"/>
        <v/>
      </c>
      <c r="AH57" s="66" t="str">
        <f t="shared" si="15"/>
        <v/>
      </c>
      <c r="AI57" s="66" t="str">
        <f t="shared" si="16"/>
        <v/>
      </c>
      <c r="AJ57" s="66" t="str">
        <f t="shared" si="17"/>
        <v/>
      </c>
      <c r="AK57" s="66" t="str">
        <f t="shared" si="18"/>
        <v/>
      </c>
      <c r="AL57" s="270" t="str">
        <f t="shared" si="19"/>
        <v>N</v>
      </c>
    </row>
    <row r="58" spans="2:38">
      <c r="B58" s="37"/>
      <c r="C58" s="40"/>
      <c r="D58" s="40" t="s">
        <v>362</v>
      </c>
      <c r="E58" s="44"/>
      <c r="F58" s="44"/>
      <c r="G58" s="44"/>
      <c r="H58" s="14" t="str">
        <f t="shared" si="20"/>
        <v/>
      </c>
      <c r="I58" s="15" t="str">
        <f t="shared" si="21"/>
        <v/>
      </c>
      <c r="J58" s="16" t="str">
        <f t="shared" si="22"/>
        <v xml:space="preserve"> </v>
      </c>
      <c r="K58" s="17" t="str">
        <f t="shared" si="23"/>
        <v xml:space="preserve"> </v>
      </c>
      <c r="L58" s="208" t="str">
        <f>IF(B58="","",HLOOKUP(B58,'GRR Data'!$DD$243:$WI$244,2,FALSE))</f>
        <v/>
      </c>
      <c r="M58" s="65"/>
      <c r="N58" s="80"/>
      <c r="O58" s="21"/>
      <c r="P58" s="22"/>
      <c r="Q58" s="100"/>
      <c r="R58" s="100"/>
      <c r="S58" s="100"/>
      <c r="T58" s="100"/>
      <c r="U58" s="100"/>
      <c r="V58" s="100"/>
      <c r="W58" s="100"/>
      <c r="X58" s="100"/>
      <c r="Y58" s="100"/>
      <c r="Z58" s="100"/>
      <c r="AA58" s="66" t="str">
        <f t="shared" si="8"/>
        <v/>
      </c>
      <c r="AB58" s="66" t="str">
        <f t="shared" si="9"/>
        <v/>
      </c>
      <c r="AC58" s="66" t="str">
        <f t="shared" si="10"/>
        <v/>
      </c>
      <c r="AD58" s="66" t="str">
        <f t="shared" si="11"/>
        <v/>
      </c>
      <c r="AE58" s="66" t="str">
        <f t="shared" si="12"/>
        <v/>
      </c>
      <c r="AF58" s="66" t="str">
        <f t="shared" si="13"/>
        <v/>
      </c>
      <c r="AG58" s="66" t="str">
        <f t="shared" si="14"/>
        <v/>
      </c>
      <c r="AH58" s="66" t="str">
        <f t="shared" si="15"/>
        <v/>
      </c>
      <c r="AI58" s="66" t="str">
        <f t="shared" si="16"/>
        <v/>
      </c>
      <c r="AJ58" s="66" t="str">
        <f t="shared" si="17"/>
        <v/>
      </c>
      <c r="AK58" s="66" t="str">
        <f t="shared" si="18"/>
        <v/>
      </c>
      <c r="AL58" s="270" t="str">
        <f t="shared" si="19"/>
        <v>N</v>
      </c>
    </row>
    <row r="59" spans="2:38">
      <c r="B59" s="91"/>
      <c r="C59" s="40"/>
      <c r="D59" s="40" t="s">
        <v>362</v>
      </c>
      <c r="E59" s="44"/>
      <c r="F59" s="44"/>
      <c r="G59" s="44"/>
      <c r="H59" s="14" t="str">
        <f t="shared" si="20"/>
        <v/>
      </c>
      <c r="I59" s="15" t="str">
        <f t="shared" si="21"/>
        <v/>
      </c>
      <c r="J59" s="16" t="str">
        <f t="shared" si="22"/>
        <v xml:space="preserve"> </v>
      </c>
      <c r="K59" s="17" t="str">
        <f t="shared" si="23"/>
        <v xml:space="preserve"> </v>
      </c>
      <c r="L59" s="208" t="str">
        <f>IF(B59="","",HLOOKUP(B59,'GRR Data'!$DD$243:$WI$244,2,FALSE))</f>
        <v/>
      </c>
      <c r="M59" s="65"/>
      <c r="N59" s="80"/>
      <c r="O59" s="24"/>
      <c r="P59" s="22"/>
      <c r="Q59" s="100"/>
      <c r="R59" s="100"/>
      <c r="S59" s="100"/>
      <c r="T59" s="100"/>
      <c r="U59" s="100"/>
      <c r="V59" s="100"/>
      <c r="W59" s="100"/>
      <c r="X59" s="100"/>
      <c r="Y59" s="100"/>
      <c r="Z59" s="100"/>
      <c r="AA59" s="66" t="str">
        <f t="shared" si="8"/>
        <v/>
      </c>
      <c r="AB59" s="66" t="str">
        <f t="shared" si="9"/>
        <v/>
      </c>
      <c r="AC59" s="66" t="str">
        <f t="shared" si="10"/>
        <v/>
      </c>
      <c r="AD59" s="66" t="str">
        <f t="shared" si="11"/>
        <v/>
      </c>
      <c r="AE59" s="66" t="str">
        <f t="shared" si="12"/>
        <v/>
      </c>
      <c r="AF59" s="66" t="str">
        <f t="shared" si="13"/>
        <v/>
      </c>
      <c r="AG59" s="66" t="str">
        <f t="shared" si="14"/>
        <v/>
      </c>
      <c r="AH59" s="66" t="str">
        <f t="shared" si="15"/>
        <v/>
      </c>
      <c r="AI59" s="66" t="str">
        <f t="shared" si="16"/>
        <v/>
      </c>
      <c r="AJ59" s="66" t="str">
        <f t="shared" si="17"/>
        <v/>
      </c>
      <c r="AK59" s="66" t="str">
        <f t="shared" si="18"/>
        <v/>
      </c>
      <c r="AL59" s="270" t="str">
        <f t="shared" si="19"/>
        <v>N</v>
      </c>
    </row>
    <row r="60" spans="2:38">
      <c r="B60" s="37"/>
      <c r="C60" s="40"/>
      <c r="D60" s="40" t="s">
        <v>362</v>
      </c>
      <c r="E60" s="44"/>
      <c r="F60" s="44"/>
      <c r="G60" s="44"/>
      <c r="H60" s="14" t="str">
        <f t="shared" si="20"/>
        <v/>
      </c>
      <c r="I60" s="15" t="str">
        <f t="shared" si="21"/>
        <v/>
      </c>
      <c r="J60" s="16" t="str">
        <f t="shared" si="22"/>
        <v xml:space="preserve"> </v>
      </c>
      <c r="K60" s="17" t="str">
        <f t="shared" si="23"/>
        <v xml:space="preserve"> </v>
      </c>
      <c r="L60" s="208" t="str">
        <f>IF(B60="","",HLOOKUP(B60,'GRR Data'!$DD$243:$WI$244,2,FALSE))</f>
        <v/>
      </c>
      <c r="M60" s="65"/>
      <c r="N60" s="80"/>
      <c r="O60" s="21"/>
      <c r="P60" s="22"/>
      <c r="Q60" s="100"/>
      <c r="R60" s="100"/>
      <c r="S60" s="100"/>
      <c r="T60" s="100"/>
      <c r="U60" s="100"/>
      <c r="V60" s="100"/>
      <c r="W60" s="100"/>
      <c r="X60" s="100"/>
      <c r="Y60" s="100"/>
      <c r="Z60" s="100"/>
      <c r="AA60" s="66" t="str">
        <f t="shared" si="8"/>
        <v/>
      </c>
      <c r="AB60" s="66" t="str">
        <f t="shared" si="9"/>
        <v/>
      </c>
      <c r="AC60" s="66" t="str">
        <f t="shared" si="10"/>
        <v/>
      </c>
      <c r="AD60" s="66" t="str">
        <f t="shared" si="11"/>
        <v/>
      </c>
      <c r="AE60" s="66" t="str">
        <f t="shared" si="12"/>
        <v/>
      </c>
      <c r="AF60" s="66" t="str">
        <f t="shared" si="13"/>
        <v/>
      </c>
      <c r="AG60" s="66" t="str">
        <f t="shared" si="14"/>
        <v/>
      </c>
      <c r="AH60" s="66" t="str">
        <f t="shared" si="15"/>
        <v/>
      </c>
      <c r="AI60" s="66" t="str">
        <f t="shared" si="16"/>
        <v/>
      </c>
      <c r="AJ60" s="66" t="str">
        <f t="shared" si="17"/>
        <v/>
      </c>
      <c r="AK60" s="66" t="str">
        <f t="shared" si="18"/>
        <v/>
      </c>
      <c r="AL60" s="270" t="str">
        <f t="shared" si="19"/>
        <v>N</v>
      </c>
    </row>
    <row r="61" spans="2:38">
      <c r="B61" s="37"/>
      <c r="C61" s="40"/>
      <c r="D61" s="40" t="s">
        <v>362</v>
      </c>
      <c r="E61" s="44"/>
      <c r="F61" s="44"/>
      <c r="G61" s="44"/>
      <c r="H61" s="14" t="str">
        <f t="shared" si="20"/>
        <v/>
      </c>
      <c r="I61" s="15" t="str">
        <f t="shared" si="21"/>
        <v/>
      </c>
      <c r="J61" s="16" t="str">
        <f t="shared" si="22"/>
        <v xml:space="preserve"> </v>
      </c>
      <c r="K61" s="17" t="str">
        <f t="shared" si="23"/>
        <v xml:space="preserve"> </v>
      </c>
      <c r="L61" s="208" t="str">
        <f>IF(B61="","",HLOOKUP(B61,'GRR Data'!$DD$243:$WI$244,2,FALSE))</f>
        <v/>
      </c>
      <c r="M61" s="65"/>
      <c r="N61" s="80"/>
      <c r="O61" s="21"/>
      <c r="P61" s="22"/>
      <c r="Q61" s="100"/>
      <c r="R61" s="100"/>
      <c r="S61" s="100"/>
      <c r="T61" s="100"/>
      <c r="U61" s="100"/>
      <c r="V61" s="100"/>
      <c r="W61" s="100"/>
      <c r="X61" s="100"/>
      <c r="Y61" s="100"/>
      <c r="Z61" s="100"/>
      <c r="AA61" s="66" t="str">
        <f t="shared" si="8"/>
        <v/>
      </c>
      <c r="AB61" s="66" t="str">
        <f t="shared" si="9"/>
        <v/>
      </c>
      <c r="AC61" s="66" t="str">
        <f t="shared" si="10"/>
        <v/>
      </c>
      <c r="AD61" s="66" t="str">
        <f t="shared" si="11"/>
        <v/>
      </c>
      <c r="AE61" s="66" t="str">
        <f t="shared" si="12"/>
        <v/>
      </c>
      <c r="AF61" s="66" t="str">
        <f t="shared" si="13"/>
        <v/>
      </c>
      <c r="AG61" s="66" t="str">
        <f t="shared" si="14"/>
        <v/>
      </c>
      <c r="AH61" s="66" t="str">
        <f t="shared" si="15"/>
        <v/>
      </c>
      <c r="AI61" s="66" t="str">
        <f t="shared" si="16"/>
        <v/>
      </c>
      <c r="AJ61" s="66" t="str">
        <f t="shared" si="17"/>
        <v/>
      </c>
      <c r="AK61" s="66" t="str">
        <f t="shared" si="18"/>
        <v/>
      </c>
      <c r="AL61" s="270" t="str">
        <f t="shared" si="19"/>
        <v>N</v>
      </c>
    </row>
    <row r="62" spans="2:38">
      <c r="B62" s="91"/>
      <c r="C62" s="40"/>
      <c r="D62" s="40" t="s">
        <v>362</v>
      </c>
      <c r="E62" s="44"/>
      <c r="F62" s="44"/>
      <c r="G62" s="44"/>
      <c r="H62" s="14" t="str">
        <f t="shared" si="20"/>
        <v/>
      </c>
      <c r="I62" s="15" t="str">
        <f t="shared" si="21"/>
        <v/>
      </c>
      <c r="J62" s="16" t="str">
        <f t="shared" si="22"/>
        <v xml:space="preserve"> </v>
      </c>
      <c r="K62" s="17" t="str">
        <f t="shared" si="23"/>
        <v xml:space="preserve"> </v>
      </c>
      <c r="L62" s="208" t="str">
        <f>IF(B62="","",HLOOKUP(B62,'GRR Data'!$DD$243:$WI$244,2,FALSE))</f>
        <v/>
      </c>
      <c r="M62" s="65"/>
      <c r="N62" s="80"/>
      <c r="O62" s="21"/>
      <c r="P62" s="22"/>
      <c r="Q62" s="100"/>
      <c r="R62" s="100"/>
      <c r="S62" s="100"/>
      <c r="T62" s="100"/>
      <c r="U62" s="100"/>
      <c r="V62" s="100"/>
      <c r="W62" s="100"/>
      <c r="X62" s="100"/>
      <c r="Y62" s="100"/>
      <c r="Z62" s="100"/>
      <c r="AA62" s="66" t="str">
        <f t="shared" si="8"/>
        <v/>
      </c>
      <c r="AB62" s="66" t="str">
        <f t="shared" si="9"/>
        <v/>
      </c>
      <c r="AC62" s="66" t="str">
        <f t="shared" si="10"/>
        <v/>
      </c>
      <c r="AD62" s="66" t="str">
        <f t="shared" si="11"/>
        <v/>
      </c>
      <c r="AE62" s="66" t="str">
        <f t="shared" si="12"/>
        <v/>
      </c>
      <c r="AF62" s="66" t="str">
        <f t="shared" si="13"/>
        <v/>
      </c>
      <c r="AG62" s="66" t="str">
        <f t="shared" si="14"/>
        <v/>
      </c>
      <c r="AH62" s="66" t="str">
        <f t="shared" si="15"/>
        <v/>
      </c>
      <c r="AI62" s="66" t="str">
        <f t="shared" si="16"/>
        <v/>
      </c>
      <c r="AJ62" s="66" t="str">
        <f t="shared" si="17"/>
        <v/>
      </c>
      <c r="AK62" s="66" t="str">
        <f t="shared" si="18"/>
        <v/>
      </c>
      <c r="AL62" s="270" t="str">
        <f t="shared" si="19"/>
        <v>N</v>
      </c>
    </row>
    <row r="63" spans="2:38">
      <c r="B63" s="91"/>
      <c r="C63" s="40"/>
      <c r="D63" s="40" t="s">
        <v>362</v>
      </c>
      <c r="E63" s="44"/>
      <c r="F63" s="44"/>
      <c r="G63" s="44"/>
      <c r="H63" s="14" t="str">
        <f t="shared" si="20"/>
        <v/>
      </c>
      <c r="I63" s="15" t="str">
        <f t="shared" si="21"/>
        <v/>
      </c>
      <c r="J63" s="16" t="str">
        <f t="shared" si="22"/>
        <v xml:space="preserve"> </v>
      </c>
      <c r="K63" s="17" t="str">
        <f t="shared" si="23"/>
        <v xml:space="preserve"> </v>
      </c>
      <c r="L63" s="208" t="str">
        <f>IF(B63="","",HLOOKUP(B63,'GRR Data'!$DD$243:$WI$244,2,FALSE))</f>
        <v/>
      </c>
      <c r="M63" s="65"/>
      <c r="N63" s="80"/>
      <c r="O63" s="21"/>
      <c r="P63" s="22"/>
      <c r="Q63" s="100"/>
      <c r="R63" s="100"/>
      <c r="S63" s="100"/>
      <c r="T63" s="100"/>
      <c r="U63" s="100"/>
      <c r="V63" s="100"/>
      <c r="W63" s="100"/>
      <c r="X63" s="100"/>
      <c r="Y63" s="100"/>
      <c r="Z63" s="100"/>
      <c r="AA63" s="66" t="str">
        <f t="shared" si="8"/>
        <v/>
      </c>
      <c r="AB63" s="66" t="str">
        <f t="shared" si="9"/>
        <v/>
      </c>
      <c r="AC63" s="66" t="str">
        <f t="shared" si="10"/>
        <v/>
      </c>
      <c r="AD63" s="66" t="str">
        <f t="shared" si="11"/>
        <v/>
      </c>
      <c r="AE63" s="66" t="str">
        <f t="shared" si="12"/>
        <v/>
      </c>
      <c r="AF63" s="66" t="str">
        <f t="shared" si="13"/>
        <v/>
      </c>
      <c r="AG63" s="66" t="str">
        <f t="shared" si="14"/>
        <v/>
      </c>
      <c r="AH63" s="66" t="str">
        <f t="shared" si="15"/>
        <v/>
      </c>
      <c r="AI63" s="66" t="str">
        <f t="shared" si="16"/>
        <v/>
      </c>
      <c r="AJ63" s="66" t="str">
        <f t="shared" si="17"/>
        <v/>
      </c>
      <c r="AK63" s="66" t="str">
        <f t="shared" si="18"/>
        <v/>
      </c>
      <c r="AL63" s="270" t="str">
        <f t="shared" si="19"/>
        <v>N</v>
      </c>
    </row>
    <row r="64" spans="2:38">
      <c r="B64" s="37"/>
      <c r="C64" s="40"/>
      <c r="D64" s="40" t="s">
        <v>362</v>
      </c>
      <c r="E64" s="44"/>
      <c r="F64" s="44"/>
      <c r="G64" s="44"/>
      <c r="H64" s="14" t="str">
        <f t="shared" si="20"/>
        <v/>
      </c>
      <c r="I64" s="15" t="str">
        <f t="shared" si="21"/>
        <v/>
      </c>
      <c r="J64" s="16" t="str">
        <f t="shared" si="22"/>
        <v xml:space="preserve"> </v>
      </c>
      <c r="K64" s="17" t="str">
        <f t="shared" si="23"/>
        <v xml:space="preserve"> </v>
      </c>
      <c r="L64" s="208" t="str">
        <f>IF(B64="","",HLOOKUP(B64,'GRR Data'!$DD$243:$WI$244,2,FALSE))</f>
        <v/>
      </c>
      <c r="M64" s="65"/>
      <c r="N64" s="80"/>
      <c r="O64" s="21"/>
      <c r="P64" s="22"/>
      <c r="Q64" s="100"/>
      <c r="R64" s="100"/>
      <c r="S64" s="100"/>
      <c r="T64" s="100"/>
      <c r="U64" s="100"/>
      <c r="V64" s="100"/>
      <c r="W64" s="100"/>
      <c r="X64" s="100"/>
      <c r="Y64" s="100"/>
      <c r="Z64" s="100"/>
      <c r="AA64" s="66" t="str">
        <f t="shared" si="8"/>
        <v/>
      </c>
      <c r="AB64" s="66" t="str">
        <f t="shared" si="9"/>
        <v/>
      </c>
      <c r="AC64" s="66" t="str">
        <f t="shared" si="10"/>
        <v/>
      </c>
      <c r="AD64" s="66" t="str">
        <f t="shared" si="11"/>
        <v/>
      </c>
      <c r="AE64" s="66" t="str">
        <f t="shared" si="12"/>
        <v/>
      </c>
      <c r="AF64" s="66" t="str">
        <f t="shared" si="13"/>
        <v/>
      </c>
      <c r="AG64" s="66" t="str">
        <f t="shared" si="14"/>
        <v/>
      </c>
      <c r="AH64" s="66" t="str">
        <f t="shared" si="15"/>
        <v/>
      </c>
      <c r="AI64" s="66" t="str">
        <f t="shared" si="16"/>
        <v/>
      </c>
      <c r="AJ64" s="66" t="str">
        <f t="shared" si="17"/>
        <v/>
      </c>
      <c r="AK64" s="66" t="str">
        <f t="shared" si="18"/>
        <v/>
      </c>
      <c r="AL64" s="270" t="str">
        <f t="shared" si="19"/>
        <v>N</v>
      </c>
    </row>
    <row r="65" spans="2:38">
      <c r="B65" s="37"/>
      <c r="C65" s="40"/>
      <c r="D65" s="40" t="s">
        <v>362</v>
      </c>
      <c r="E65" s="44"/>
      <c r="F65" s="44"/>
      <c r="G65" s="44"/>
      <c r="H65" s="14" t="str">
        <f t="shared" si="20"/>
        <v/>
      </c>
      <c r="I65" s="15" t="str">
        <f t="shared" si="21"/>
        <v/>
      </c>
      <c r="J65" s="16" t="str">
        <f t="shared" si="22"/>
        <v xml:space="preserve"> </v>
      </c>
      <c r="K65" s="17" t="str">
        <f t="shared" si="23"/>
        <v xml:space="preserve"> </v>
      </c>
      <c r="L65" s="208" t="str">
        <f>IF(B65="","",HLOOKUP(B65,'GRR Data'!$DD$243:$WI$244,2,FALSE))</f>
        <v/>
      </c>
      <c r="M65" s="65"/>
      <c r="N65" s="80"/>
      <c r="O65" s="21"/>
      <c r="P65" s="22"/>
      <c r="Q65" s="100"/>
      <c r="R65" s="100"/>
      <c r="S65" s="100"/>
      <c r="T65" s="100"/>
      <c r="U65" s="100"/>
      <c r="V65" s="100"/>
      <c r="W65" s="100"/>
      <c r="X65" s="100"/>
      <c r="Y65" s="100"/>
      <c r="Z65" s="100"/>
      <c r="AA65" s="66" t="str">
        <f t="shared" si="8"/>
        <v/>
      </c>
      <c r="AB65" s="66" t="str">
        <f t="shared" si="9"/>
        <v/>
      </c>
      <c r="AC65" s="66" t="str">
        <f t="shared" si="10"/>
        <v/>
      </c>
      <c r="AD65" s="66" t="str">
        <f t="shared" si="11"/>
        <v/>
      </c>
      <c r="AE65" s="66" t="str">
        <f t="shared" si="12"/>
        <v/>
      </c>
      <c r="AF65" s="66" t="str">
        <f t="shared" si="13"/>
        <v/>
      </c>
      <c r="AG65" s="66" t="str">
        <f t="shared" si="14"/>
        <v/>
      </c>
      <c r="AH65" s="66" t="str">
        <f t="shared" si="15"/>
        <v/>
      </c>
      <c r="AI65" s="66" t="str">
        <f t="shared" si="16"/>
        <v/>
      </c>
      <c r="AJ65" s="66" t="str">
        <f t="shared" si="17"/>
        <v/>
      </c>
      <c r="AK65" s="66" t="str">
        <f t="shared" si="18"/>
        <v/>
      </c>
      <c r="AL65" s="270" t="str">
        <f t="shared" si="19"/>
        <v>N</v>
      </c>
    </row>
    <row r="66" spans="2:38">
      <c r="B66" s="91"/>
      <c r="C66" s="40"/>
      <c r="D66" s="40" t="s">
        <v>362</v>
      </c>
      <c r="E66" s="44"/>
      <c r="F66" s="44"/>
      <c r="G66" s="44"/>
      <c r="H66" s="14" t="str">
        <f t="shared" si="20"/>
        <v/>
      </c>
      <c r="I66" s="15" t="str">
        <f t="shared" si="21"/>
        <v/>
      </c>
      <c r="J66" s="16" t="str">
        <f t="shared" si="22"/>
        <v xml:space="preserve"> </v>
      </c>
      <c r="K66" s="17" t="str">
        <f t="shared" si="23"/>
        <v xml:space="preserve"> </v>
      </c>
      <c r="L66" s="208" t="str">
        <f>IF(B66="","",HLOOKUP(B66,'GRR Data'!$DD$243:$WI$244,2,FALSE))</f>
        <v/>
      </c>
      <c r="M66" s="65"/>
      <c r="N66" s="80"/>
      <c r="O66" s="21"/>
      <c r="P66" s="22"/>
      <c r="Q66" s="100"/>
      <c r="R66" s="100"/>
      <c r="S66" s="100"/>
      <c r="T66" s="100"/>
      <c r="U66" s="100"/>
      <c r="V66" s="100"/>
      <c r="W66" s="100"/>
      <c r="X66" s="100"/>
      <c r="Y66" s="100"/>
      <c r="Z66" s="100"/>
      <c r="AA66" s="66" t="str">
        <f t="shared" si="8"/>
        <v/>
      </c>
      <c r="AB66" s="66" t="str">
        <f t="shared" si="9"/>
        <v/>
      </c>
      <c r="AC66" s="66" t="str">
        <f t="shared" si="10"/>
        <v/>
      </c>
      <c r="AD66" s="66" t="str">
        <f t="shared" si="11"/>
        <v/>
      </c>
      <c r="AE66" s="66" t="str">
        <f t="shared" si="12"/>
        <v/>
      </c>
      <c r="AF66" s="66" t="str">
        <f t="shared" si="13"/>
        <v/>
      </c>
      <c r="AG66" s="66" t="str">
        <f t="shared" si="14"/>
        <v/>
      </c>
      <c r="AH66" s="66" t="str">
        <f t="shared" si="15"/>
        <v/>
      </c>
      <c r="AI66" s="66" t="str">
        <f t="shared" si="16"/>
        <v/>
      </c>
      <c r="AJ66" s="66" t="str">
        <f t="shared" si="17"/>
        <v/>
      </c>
      <c r="AK66" s="66" t="str">
        <f t="shared" si="18"/>
        <v/>
      </c>
      <c r="AL66" s="270" t="str">
        <f t="shared" si="19"/>
        <v>N</v>
      </c>
    </row>
    <row r="67" spans="2:38">
      <c r="B67" s="37"/>
      <c r="C67" s="40"/>
      <c r="D67" s="40" t="s">
        <v>362</v>
      </c>
      <c r="E67" s="44"/>
      <c r="F67" s="44"/>
      <c r="G67" s="44"/>
      <c r="H67" s="14" t="str">
        <f t="shared" si="20"/>
        <v/>
      </c>
      <c r="I67" s="15" t="str">
        <f t="shared" si="21"/>
        <v/>
      </c>
      <c r="J67" s="16" t="str">
        <f t="shared" si="22"/>
        <v xml:space="preserve"> </v>
      </c>
      <c r="K67" s="17" t="str">
        <f t="shared" si="23"/>
        <v xml:space="preserve"> </v>
      </c>
      <c r="L67" s="208" t="str">
        <f>IF(B67="","",HLOOKUP(B67,'GRR Data'!$DD$243:$WI$244,2,FALSE))</f>
        <v/>
      </c>
      <c r="M67" s="65"/>
      <c r="N67" s="80"/>
      <c r="O67" s="21"/>
      <c r="P67" s="22"/>
      <c r="Q67" s="100"/>
      <c r="R67" s="100"/>
      <c r="S67" s="100"/>
      <c r="T67" s="100"/>
      <c r="U67" s="100"/>
      <c r="V67" s="100"/>
      <c r="W67" s="100"/>
      <c r="X67" s="100"/>
      <c r="Y67" s="100"/>
      <c r="Z67" s="100"/>
      <c r="AA67" s="66" t="str">
        <f t="shared" si="8"/>
        <v/>
      </c>
      <c r="AB67" s="66" t="str">
        <f t="shared" si="9"/>
        <v/>
      </c>
      <c r="AC67" s="66" t="str">
        <f t="shared" si="10"/>
        <v/>
      </c>
      <c r="AD67" s="66" t="str">
        <f t="shared" si="11"/>
        <v/>
      </c>
      <c r="AE67" s="66" t="str">
        <f t="shared" si="12"/>
        <v/>
      </c>
      <c r="AF67" s="66" t="str">
        <f t="shared" si="13"/>
        <v/>
      </c>
      <c r="AG67" s="66" t="str">
        <f t="shared" si="14"/>
        <v/>
      </c>
      <c r="AH67" s="66" t="str">
        <f t="shared" si="15"/>
        <v/>
      </c>
      <c r="AI67" s="66" t="str">
        <f t="shared" si="16"/>
        <v/>
      </c>
      <c r="AJ67" s="66" t="str">
        <f t="shared" si="17"/>
        <v/>
      </c>
      <c r="AK67" s="66" t="str">
        <f t="shared" si="18"/>
        <v/>
      </c>
      <c r="AL67" s="270" t="str">
        <f t="shared" si="19"/>
        <v>N</v>
      </c>
    </row>
    <row r="68" spans="2:38">
      <c r="B68" s="37"/>
      <c r="C68" s="40"/>
      <c r="D68" s="40" t="s">
        <v>362</v>
      </c>
      <c r="E68" s="44"/>
      <c r="F68" s="44"/>
      <c r="G68" s="44"/>
      <c r="H68" s="14" t="str">
        <f t="shared" si="20"/>
        <v/>
      </c>
      <c r="I68" s="15" t="str">
        <f t="shared" si="21"/>
        <v/>
      </c>
      <c r="J68" s="16" t="str">
        <f t="shared" si="22"/>
        <v xml:space="preserve"> </v>
      </c>
      <c r="K68" s="17" t="str">
        <f t="shared" si="23"/>
        <v xml:space="preserve"> </v>
      </c>
      <c r="L68" s="208" t="str">
        <f>IF(B68="","",HLOOKUP(B68,'GRR Data'!$DD$243:$WI$244,2,FALSE))</f>
        <v/>
      </c>
      <c r="M68" s="65"/>
      <c r="N68" s="80"/>
      <c r="O68" s="21"/>
      <c r="P68" s="22"/>
      <c r="Q68" s="100"/>
      <c r="R68" s="100"/>
      <c r="S68" s="100"/>
      <c r="T68" s="100"/>
      <c r="U68" s="100"/>
      <c r="V68" s="100"/>
      <c r="W68" s="100"/>
      <c r="X68" s="100"/>
      <c r="Y68" s="100"/>
      <c r="Z68" s="100"/>
      <c r="AA68" s="66" t="str">
        <f t="shared" si="8"/>
        <v/>
      </c>
      <c r="AB68" s="66" t="str">
        <f t="shared" si="9"/>
        <v/>
      </c>
      <c r="AC68" s="66" t="str">
        <f t="shared" si="10"/>
        <v/>
      </c>
      <c r="AD68" s="66" t="str">
        <f t="shared" si="11"/>
        <v/>
      </c>
      <c r="AE68" s="66" t="str">
        <f t="shared" si="12"/>
        <v/>
      </c>
      <c r="AF68" s="66" t="str">
        <f t="shared" si="13"/>
        <v/>
      </c>
      <c r="AG68" s="66" t="str">
        <f t="shared" si="14"/>
        <v/>
      </c>
      <c r="AH68" s="66" t="str">
        <f t="shared" si="15"/>
        <v/>
      </c>
      <c r="AI68" s="66" t="str">
        <f t="shared" si="16"/>
        <v/>
      </c>
      <c r="AJ68" s="66" t="str">
        <f t="shared" si="17"/>
        <v/>
      </c>
      <c r="AK68" s="66" t="str">
        <f t="shared" si="18"/>
        <v/>
      </c>
      <c r="AL68" s="270" t="str">
        <f t="shared" si="19"/>
        <v>N</v>
      </c>
    </row>
    <row r="69" spans="2:38">
      <c r="B69" s="91"/>
      <c r="C69" s="40"/>
      <c r="D69" s="40" t="s">
        <v>362</v>
      </c>
      <c r="E69" s="44"/>
      <c r="F69" s="44"/>
      <c r="G69" s="44"/>
      <c r="H69" s="14" t="str">
        <f t="shared" si="20"/>
        <v/>
      </c>
      <c r="I69" s="15" t="str">
        <f t="shared" si="21"/>
        <v/>
      </c>
      <c r="J69" s="16" t="str">
        <f t="shared" si="22"/>
        <v xml:space="preserve"> </v>
      </c>
      <c r="K69" s="17" t="str">
        <f t="shared" si="23"/>
        <v xml:space="preserve"> </v>
      </c>
      <c r="L69" s="208" t="str">
        <f>IF(B69="","",HLOOKUP(B69,'GRR Data'!$DD$243:$WI$244,2,FALSE))</f>
        <v/>
      </c>
      <c r="M69" s="65"/>
      <c r="N69" s="80"/>
      <c r="O69" s="21"/>
      <c r="P69" s="22"/>
      <c r="Q69" s="100"/>
      <c r="R69" s="100"/>
      <c r="S69" s="100"/>
      <c r="T69" s="100"/>
      <c r="U69" s="100"/>
      <c r="V69" s="100"/>
      <c r="W69" s="100"/>
      <c r="X69" s="100"/>
      <c r="Y69" s="100"/>
      <c r="Z69" s="100"/>
      <c r="AA69" s="66" t="str">
        <f t="shared" si="8"/>
        <v/>
      </c>
      <c r="AB69" s="66" t="str">
        <f t="shared" si="9"/>
        <v/>
      </c>
      <c r="AC69" s="66" t="str">
        <f t="shared" si="10"/>
        <v/>
      </c>
      <c r="AD69" s="66" t="str">
        <f t="shared" si="11"/>
        <v/>
      </c>
      <c r="AE69" s="66" t="str">
        <f t="shared" si="12"/>
        <v/>
      </c>
      <c r="AF69" s="66" t="str">
        <f t="shared" si="13"/>
        <v/>
      </c>
      <c r="AG69" s="66" t="str">
        <f t="shared" si="14"/>
        <v/>
      </c>
      <c r="AH69" s="66" t="str">
        <f t="shared" si="15"/>
        <v/>
      </c>
      <c r="AI69" s="66" t="str">
        <f t="shared" si="16"/>
        <v/>
      </c>
      <c r="AJ69" s="66" t="str">
        <f t="shared" si="17"/>
        <v/>
      </c>
      <c r="AK69" s="66" t="str">
        <f t="shared" si="18"/>
        <v/>
      </c>
      <c r="AL69" s="270" t="str">
        <f t="shared" si="19"/>
        <v>N</v>
      </c>
    </row>
    <row r="70" spans="2:38">
      <c r="B70" s="37"/>
      <c r="C70" s="40"/>
      <c r="D70" s="40" t="s">
        <v>362</v>
      </c>
      <c r="E70" s="44"/>
      <c r="F70" s="44"/>
      <c r="G70" s="44"/>
      <c r="H70" s="14" t="str">
        <f t="shared" si="20"/>
        <v/>
      </c>
      <c r="I70" s="15" t="str">
        <f t="shared" si="21"/>
        <v/>
      </c>
      <c r="J70" s="16" t="str">
        <f t="shared" si="22"/>
        <v xml:space="preserve"> </v>
      </c>
      <c r="K70" s="17" t="str">
        <f t="shared" si="23"/>
        <v xml:space="preserve"> </v>
      </c>
      <c r="L70" s="208" t="str">
        <f>IF(B70="","",HLOOKUP(B70,'GRR Data'!$DD$243:$WI$244,2,FALSE))</f>
        <v/>
      </c>
      <c r="M70" s="65"/>
      <c r="N70" s="80"/>
      <c r="O70" s="21"/>
      <c r="P70" s="22"/>
      <c r="Q70" s="100"/>
      <c r="R70" s="100"/>
      <c r="S70" s="100"/>
      <c r="T70" s="100"/>
      <c r="U70" s="100"/>
      <c r="V70" s="100"/>
      <c r="W70" s="100"/>
      <c r="X70" s="100"/>
      <c r="Y70" s="100"/>
      <c r="Z70" s="100"/>
      <c r="AA70" s="66" t="str">
        <f t="shared" si="8"/>
        <v/>
      </c>
      <c r="AB70" s="66" t="str">
        <f t="shared" si="9"/>
        <v/>
      </c>
      <c r="AC70" s="66" t="str">
        <f t="shared" si="10"/>
        <v/>
      </c>
      <c r="AD70" s="66" t="str">
        <f t="shared" si="11"/>
        <v/>
      </c>
      <c r="AE70" s="66" t="str">
        <f t="shared" si="12"/>
        <v/>
      </c>
      <c r="AF70" s="66" t="str">
        <f t="shared" si="13"/>
        <v/>
      </c>
      <c r="AG70" s="66" t="str">
        <f t="shared" si="14"/>
        <v/>
      </c>
      <c r="AH70" s="66" t="str">
        <f t="shared" si="15"/>
        <v/>
      </c>
      <c r="AI70" s="66" t="str">
        <f t="shared" si="16"/>
        <v/>
      </c>
      <c r="AJ70" s="66" t="str">
        <f t="shared" si="17"/>
        <v/>
      </c>
      <c r="AK70" s="66" t="str">
        <f t="shared" si="18"/>
        <v/>
      </c>
      <c r="AL70" s="270" t="str">
        <f t="shared" si="19"/>
        <v>N</v>
      </c>
    </row>
    <row r="71" spans="2:38">
      <c r="B71" s="37"/>
      <c r="C71" s="40"/>
      <c r="D71" s="40" t="s">
        <v>362</v>
      </c>
      <c r="E71" s="44"/>
      <c r="F71" s="44"/>
      <c r="G71" s="44"/>
      <c r="H71" s="14" t="str">
        <f t="shared" si="20"/>
        <v/>
      </c>
      <c r="I71" s="15" t="str">
        <f t="shared" si="21"/>
        <v/>
      </c>
      <c r="J71" s="16" t="str">
        <f t="shared" si="22"/>
        <v xml:space="preserve"> </v>
      </c>
      <c r="K71" s="17" t="str">
        <f t="shared" si="23"/>
        <v xml:space="preserve"> </v>
      </c>
      <c r="L71" s="208" t="str">
        <f>IF(B71="","",HLOOKUP(B71,'GRR Data'!$DD$243:$WI$244,2,FALSE))</f>
        <v/>
      </c>
      <c r="M71" s="65"/>
      <c r="N71" s="80"/>
      <c r="O71" s="21"/>
      <c r="P71" s="22"/>
      <c r="Q71" s="100"/>
      <c r="R71" s="100"/>
      <c r="S71" s="100"/>
      <c r="T71" s="100"/>
      <c r="U71" s="100"/>
      <c r="V71" s="100"/>
      <c r="W71" s="100"/>
      <c r="X71" s="100"/>
      <c r="Y71" s="100"/>
      <c r="Z71" s="100"/>
      <c r="AA71" s="66" t="str">
        <f t="shared" si="8"/>
        <v/>
      </c>
      <c r="AB71" s="66" t="str">
        <f t="shared" si="9"/>
        <v/>
      </c>
      <c r="AC71" s="66" t="str">
        <f t="shared" si="10"/>
        <v/>
      </c>
      <c r="AD71" s="66" t="str">
        <f t="shared" si="11"/>
        <v/>
      </c>
      <c r="AE71" s="66" t="str">
        <f t="shared" si="12"/>
        <v/>
      </c>
      <c r="AF71" s="66" t="str">
        <f t="shared" si="13"/>
        <v/>
      </c>
      <c r="AG71" s="66" t="str">
        <f t="shared" si="14"/>
        <v/>
      </c>
      <c r="AH71" s="66" t="str">
        <f t="shared" si="15"/>
        <v/>
      </c>
      <c r="AI71" s="66" t="str">
        <f t="shared" si="16"/>
        <v/>
      </c>
      <c r="AJ71" s="66" t="str">
        <f t="shared" si="17"/>
        <v/>
      </c>
      <c r="AK71" s="66" t="str">
        <f t="shared" si="18"/>
        <v/>
      </c>
      <c r="AL71" s="270" t="str">
        <f t="shared" si="19"/>
        <v>N</v>
      </c>
    </row>
    <row r="72" spans="2:38">
      <c r="B72" s="91"/>
      <c r="C72" s="40"/>
      <c r="D72" s="40" t="s">
        <v>362</v>
      </c>
      <c r="E72" s="44"/>
      <c r="F72" s="44"/>
      <c r="G72" s="44"/>
      <c r="H72" s="14" t="str">
        <f t="shared" si="20"/>
        <v/>
      </c>
      <c r="I72" s="15" t="str">
        <f t="shared" si="21"/>
        <v/>
      </c>
      <c r="J72" s="16" t="str">
        <f t="shared" si="22"/>
        <v xml:space="preserve"> </v>
      </c>
      <c r="K72" s="17" t="str">
        <f t="shared" si="23"/>
        <v xml:space="preserve"> </v>
      </c>
      <c r="L72" s="208" t="str">
        <f>IF(B72="","",HLOOKUP(B72,'GRR Data'!$DD$243:$WI$244,2,FALSE))</f>
        <v/>
      </c>
      <c r="M72" s="65"/>
      <c r="N72" s="80"/>
      <c r="O72" s="21"/>
      <c r="P72" s="22"/>
      <c r="Q72" s="100"/>
      <c r="R72" s="100"/>
      <c r="S72" s="100"/>
      <c r="T72" s="100"/>
      <c r="U72" s="100"/>
      <c r="V72" s="100"/>
      <c r="W72" s="100"/>
      <c r="X72" s="100"/>
      <c r="Y72" s="100"/>
      <c r="Z72" s="100"/>
      <c r="AA72" s="66" t="str">
        <f t="shared" si="8"/>
        <v/>
      </c>
      <c r="AB72" s="66" t="str">
        <f t="shared" si="9"/>
        <v/>
      </c>
      <c r="AC72" s="66" t="str">
        <f t="shared" si="10"/>
        <v/>
      </c>
      <c r="AD72" s="66" t="str">
        <f t="shared" si="11"/>
        <v/>
      </c>
      <c r="AE72" s="66" t="str">
        <f t="shared" si="12"/>
        <v/>
      </c>
      <c r="AF72" s="66" t="str">
        <f t="shared" si="13"/>
        <v/>
      </c>
      <c r="AG72" s="66" t="str">
        <f t="shared" si="14"/>
        <v/>
      </c>
      <c r="AH72" s="66" t="str">
        <f t="shared" si="15"/>
        <v/>
      </c>
      <c r="AI72" s="66" t="str">
        <f t="shared" si="16"/>
        <v/>
      </c>
      <c r="AJ72" s="66" t="str">
        <f t="shared" si="17"/>
        <v/>
      </c>
      <c r="AK72" s="66" t="str">
        <f t="shared" si="18"/>
        <v/>
      </c>
      <c r="AL72" s="270" t="str">
        <f t="shared" si="19"/>
        <v>N</v>
      </c>
    </row>
    <row r="73" spans="2:38">
      <c r="B73" s="91"/>
      <c r="C73" s="40"/>
      <c r="D73" s="40" t="s">
        <v>362</v>
      </c>
      <c r="E73" s="44"/>
      <c r="F73" s="44"/>
      <c r="G73" s="44"/>
      <c r="H73" s="14" t="str">
        <f t="shared" si="20"/>
        <v/>
      </c>
      <c r="I73" s="15" t="str">
        <f t="shared" si="21"/>
        <v/>
      </c>
      <c r="J73" s="16" t="str">
        <f t="shared" si="22"/>
        <v xml:space="preserve"> </v>
      </c>
      <c r="K73" s="17" t="str">
        <f t="shared" si="23"/>
        <v xml:space="preserve"> </v>
      </c>
      <c r="L73" s="208" t="str">
        <f>IF(B73="","",HLOOKUP(B73,'GRR Data'!$DD$243:$WI$244,2,FALSE))</f>
        <v/>
      </c>
      <c r="M73" s="65"/>
      <c r="N73" s="80"/>
      <c r="O73" s="21"/>
      <c r="P73" s="22"/>
      <c r="Q73" s="100"/>
      <c r="R73" s="100"/>
      <c r="S73" s="100"/>
      <c r="T73" s="100"/>
      <c r="U73" s="100"/>
      <c r="V73" s="100"/>
      <c r="W73" s="100"/>
      <c r="X73" s="100"/>
      <c r="Y73" s="100"/>
      <c r="Z73" s="100"/>
      <c r="AA73" s="66" t="str">
        <f t="shared" si="8"/>
        <v/>
      </c>
      <c r="AB73" s="66" t="str">
        <f t="shared" si="9"/>
        <v/>
      </c>
      <c r="AC73" s="66" t="str">
        <f t="shared" si="10"/>
        <v/>
      </c>
      <c r="AD73" s="66" t="str">
        <f t="shared" si="11"/>
        <v/>
      </c>
      <c r="AE73" s="66" t="str">
        <f t="shared" si="12"/>
        <v/>
      </c>
      <c r="AF73" s="66" t="str">
        <f t="shared" si="13"/>
        <v/>
      </c>
      <c r="AG73" s="66" t="str">
        <f t="shared" si="14"/>
        <v/>
      </c>
      <c r="AH73" s="66" t="str">
        <f t="shared" si="15"/>
        <v/>
      </c>
      <c r="AI73" s="66" t="str">
        <f t="shared" si="16"/>
        <v/>
      </c>
      <c r="AJ73" s="66" t="str">
        <f t="shared" si="17"/>
        <v/>
      </c>
      <c r="AK73" s="66" t="str">
        <f t="shared" si="18"/>
        <v/>
      </c>
      <c r="AL73" s="270" t="str">
        <f t="shared" si="19"/>
        <v>N</v>
      </c>
    </row>
    <row r="74" spans="2:38">
      <c r="B74" s="37"/>
      <c r="C74" s="40"/>
      <c r="D74" s="40" t="s">
        <v>362</v>
      </c>
      <c r="E74" s="44"/>
      <c r="F74" s="44"/>
      <c r="G74" s="44"/>
      <c r="H74" s="14" t="str">
        <f t="shared" si="20"/>
        <v/>
      </c>
      <c r="I74" s="15" t="str">
        <f t="shared" si="21"/>
        <v/>
      </c>
      <c r="J74" s="16" t="str">
        <f t="shared" si="22"/>
        <v xml:space="preserve"> </v>
      </c>
      <c r="K74" s="17" t="str">
        <f t="shared" si="23"/>
        <v xml:space="preserve"> </v>
      </c>
      <c r="L74" s="208" t="str">
        <f>IF(B74="","",HLOOKUP(B74,'GRR Data'!$DD$243:$WI$244,2,FALSE))</f>
        <v/>
      </c>
      <c r="M74" s="65"/>
      <c r="N74" s="80"/>
      <c r="O74" s="21"/>
      <c r="P74" s="22"/>
      <c r="Q74" s="100"/>
      <c r="R74" s="100"/>
      <c r="S74" s="100"/>
      <c r="T74" s="100"/>
      <c r="U74" s="100"/>
      <c r="V74" s="100"/>
      <c r="W74" s="100"/>
      <c r="X74" s="100"/>
      <c r="Y74" s="100"/>
      <c r="Z74" s="100"/>
      <c r="AA74" s="66" t="str">
        <f t="shared" si="8"/>
        <v/>
      </c>
      <c r="AB74" s="66" t="str">
        <f t="shared" si="9"/>
        <v/>
      </c>
      <c r="AC74" s="66" t="str">
        <f t="shared" si="10"/>
        <v/>
      </c>
      <c r="AD74" s="66" t="str">
        <f t="shared" si="11"/>
        <v/>
      </c>
      <c r="AE74" s="66" t="str">
        <f t="shared" si="12"/>
        <v/>
      </c>
      <c r="AF74" s="66" t="str">
        <f t="shared" si="13"/>
        <v/>
      </c>
      <c r="AG74" s="66" t="str">
        <f t="shared" si="14"/>
        <v/>
      </c>
      <c r="AH74" s="66" t="str">
        <f t="shared" si="15"/>
        <v/>
      </c>
      <c r="AI74" s="66" t="str">
        <f t="shared" si="16"/>
        <v/>
      </c>
      <c r="AJ74" s="66" t="str">
        <f t="shared" si="17"/>
        <v/>
      </c>
      <c r="AK74" s="66" t="str">
        <f t="shared" si="18"/>
        <v/>
      </c>
      <c r="AL74" s="270" t="str">
        <f t="shared" si="19"/>
        <v>N</v>
      </c>
    </row>
    <row r="75" spans="2:38">
      <c r="B75" s="37"/>
      <c r="C75" s="40"/>
      <c r="D75" s="40" t="s">
        <v>362</v>
      </c>
      <c r="E75" s="44"/>
      <c r="F75" s="44"/>
      <c r="G75" s="44"/>
      <c r="H75" s="14" t="str">
        <f t="shared" si="20"/>
        <v/>
      </c>
      <c r="I75" s="15" t="str">
        <f t="shared" si="21"/>
        <v/>
      </c>
      <c r="J75" s="16" t="str">
        <f t="shared" si="22"/>
        <v xml:space="preserve"> </v>
      </c>
      <c r="K75" s="17" t="str">
        <f t="shared" si="23"/>
        <v xml:space="preserve"> </v>
      </c>
      <c r="L75" s="208" t="str">
        <f>IF(B75="","",HLOOKUP(B75,'GRR Data'!$DD$243:$WI$244,2,FALSE))</f>
        <v/>
      </c>
      <c r="M75" s="65"/>
      <c r="N75" s="80"/>
      <c r="O75" s="21"/>
      <c r="P75" s="22"/>
      <c r="Q75" s="100"/>
      <c r="R75" s="100"/>
      <c r="S75" s="100"/>
      <c r="T75" s="100"/>
      <c r="U75" s="100"/>
      <c r="V75" s="100"/>
      <c r="W75" s="100"/>
      <c r="X75" s="100"/>
      <c r="Y75" s="100"/>
      <c r="Z75" s="100"/>
      <c r="AA75" s="66" t="str">
        <f t="shared" si="8"/>
        <v/>
      </c>
      <c r="AB75" s="66" t="str">
        <f t="shared" si="9"/>
        <v/>
      </c>
      <c r="AC75" s="66" t="str">
        <f t="shared" si="10"/>
        <v/>
      </c>
      <c r="AD75" s="66" t="str">
        <f t="shared" si="11"/>
        <v/>
      </c>
      <c r="AE75" s="66" t="str">
        <f t="shared" si="12"/>
        <v/>
      </c>
      <c r="AF75" s="66" t="str">
        <f t="shared" si="13"/>
        <v/>
      </c>
      <c r="AG75" s="66" t="str">
        <f t="shared" si="14"/>
        <v/>
      </c>
      <c r="AH75" s="66" t="str">
        <f t="shared" si="15"/>
        <v/>
      </c>
      <c r="AI75" s="66" t="str">
        <f t="shared" si="16"/>
        <v/>
      </c>
      <c r="AJ75" s="66" t="str">
        <f t="shared" si="17"/>
        <v/>
      </c>
      <c r="AK75" s="66" t="str">
        <f t="shared" si="18"/>
        <v/>
      </c>
      <c r="AL75" s="270" t="str">
        <f t="shared" si="19"/>
        <v>N</v>
      </c>
    </row>
    <row r="76" spans="2:38">
      <c r="B76" s="91"/>
      <c r="C76" s="40"/>
      <c r="D76" s="40" t="s">
        <v>362</v>
      </c>
      <c r="E76" s="44"/>
      <c r="F76" s="44"/>
      <c r="G76" s="44"/>
      <c r="H76" s="14" t="str">
        <f t="shared" si="20"/>
        <v/>
      </c>
      <c r="I76" s="15" t="str">
        <f t="shared" si="21"/>
        <v/>
      </c>
      <c r="J76" s="16" t="str">
        <f t="shared" si="22"/>
        <v xml:space="preserve"> </v>
      </c>
      <c r="K76" s="17" t="str">
        <f t="shared" si="23"/>
        <v xml:space="preserve"> </v>
      </c>
      <c r="L76" s="208" t="str">
        <f>IF(B76="","",HLOOKUP(B76,'GRR Data'!$DD$243:$WI$244,2,FALSE))</f>
        <v/>
      </c>
      <c r="M76" s="65"/>
      <c r="N76" s="80"/>
      <c r="O76" s="21"/>
      <c r="P76" s="22"/>
      <c r="Q76" s="100"/>
      <c r="R76" s="100"/>
      <c r="S76" s="100"/>
      <c r="T76" s="100"/>
      <c r="U76" s="100"/>
      <c r="V76" s="100"/>
      <c r="W76" s="100"/>
      <c r="X76" s="100"/>
      <c r="Y76" s="100"/>
      <c r="Z76" s="100"/>
      <c r="AA76" s="66" t="str">
        <f t="shared" si="8"/>
        <v/>
      </c>
      <c r="AB76" s="66" t="str">
        <f t="shared" si="9"/>
        <v/>
      </c>
      <c r="AC76" s="66" t="str">
        <f t="shared" si="10"/>
        <v/>
      </c>
      <c r="AD76" s="66" t="str">
        <f t="shared" si="11"/>
        <v/>
      </c>
      <c r="AE76" s="66" t="str">
        <f t="shared" si="12"/>
        <v/>
      </c>
      <c r="AF76" s="66" t="str">
        <f t="shared" si="13"/>
        <v/>
      </c>
      <c r="AG76" s="66" t="str">
        <f t="shared" si="14"/>
        <v/>
      </c>
      <c r="AH76" s="66" t="str">
        <f t="shared" si="15"/>
        <v/>
      </c>
      <c r="AI76" s="66" t="str">
        <f t="shared" si="16"/>
        <v/>
      </c>
      <c r="AJ76" s="66" t="str">
        <f t="shared" si="17"/>
        <v/>
      </c>
      <c r="AK76" s="66" t="str">
        <f t="shared" si="18"/>
        <v/>
      </c>
      <c r="AL76" s="270" t="str">
        <f t="shared" si="19"/>
        <v>N</v>
      </c>
    </row>
    <row r="77" spans="2:38">
      <c r="B77" s="37"/>
      <c r="C77" s="40"/>
      <c r="D77" s="40" t="s">
        <v>362</v>
      </c>
      <c r="E77" s="44"/>
      <c r="F77" s="44"/>
      <c r="G77" s="44"/>
      <c r="H77" s="14" t="str">
        <f t="shared" si="20"/>
        <v/>
      </c>
      <c r="I77" s="15" t="str">
        <f t="shared" si="21"/>
        <v/>
      </c>
      <c r="J77" s="16" t="str">
        <f t="shared" si="22"/>
        <v xml:space="preserve"> </v>
      </c>
      <c r="K77" s="17" t="str">
        <f t="shared" si="23"/>
        <v xml:space="preserve"> </v>
      </c>
      <c r="L77" s="208" t="str">
        <f>IF(B77="","",HLOOKUP(B77,'GRR Data'!$DD$243:$WI$244,2,FALSE))</f>
        <v/>
      </c>
      <c r="M77" s="65"/>
      <c r="N77" s="80"/>
      <c r="O77" s="21"/>
      <c r="P77" s="22"/>
      <c r="Q77" s="100"/>
      <c r="R77" s="100"/>
      <c r="S77" s="100"/>
      <c r="T77" s="100"/>
      <c r="U77" s="100"/>
      <c r="V77" s="100"/>
      <c r="W77" s="100"/>
      <c r="X77" s="100"/>
      <c r="Y77" s="100"/>
      <c r="Z77" s="100"/>
      <c r="AA77" s="66" t="str">
        <f t="shared" si="8"/>
        <v/>
      </c>
      <c r="AB77" s="66" t="str">
        <f t="shared" si="9"/>
        <v/>
      </c>
      <c r="AC77" s="66" t="str">
        <f t="shared" si="10"/>
        <v/>
      </c>
      <c r="AD77" s="66" t="str">
        <f t="shared" si="11"/>
        <v/>
      </c>
      <c r="AE77" s="66" t="str">
        <f t="shared" si="12"/>
        <v/>
      </c>
      <c r="AF77" s="66" t="str">
        <f t="shared" si="13"/>
        <v/>
      </c>
      <c r="AG77" s="66" t="str">
        <f t="shared" si="14"/>
        <v/>
      </c>
      <c r="AH77" s="66" t="str">
        <f t="shared" si="15"/>
        <v/>
      </c>
      <c r="AI77" s="66" t="str">
        <f t="shared" si="16"/>
        <v/>
      </c>
      <c r="AJ77" s="66" t="str">
        <f t="shared" si="17"/>
        <v/>
      </c>
      <c r="AK77" s="66" t="str">
        <f t="shared" si="18"/>
        <v/>
      </c>
      <c r="AL77" s="270" t="str">
        <f t="shared" si="19"/>
        <v>N</v>
      </c>
    </row>
    <row r="78" spans="2:38">
      <c r="B78" s="37"/>
      <c r="C78" s="40"/>
      <c r="D78" s="40" t="s">
        <v>362</v>
      </c>
      <c r="E78" s="44"/>
      <c r="F78" s="44"/>
      <c r="G78" s="44"/>
      <c r="H78" s="14" t="str">
        <f t="shared" si="20"/>
        <v/>
      </c>
      <c r="I78" s="15" t="str">
        <f t="shared" si="21"/>
        <v/>
      </c>
      <c r="J78" s="16" t="str">
        <f t="shared" si="22"/>
        <v xml:space="preserve"> </v>
      </c>
      <c r="K78" s="17" t="str">
        <f t="shared" si="23"/>
        <v xml:space="preserve"> </v>
      </c>
      <c r="L78" s="208" t="str">
        <f>IF(B78="","",HLOOKUP(B78,'GRR Data'!$DD$243:$WI$244,2,FALSE))</f>
        <v/>
      </c>
      <c r="M78" s="65"/>
      <c r="N78" s="80"/>
      <c r="O78" s="21"/>
      <c r="P78" s="22"/>
      <c r="Q78" s="100"/>
      <c r="R78" s="100"/>
      <c r="S78" s="100"/>
      <c r="T78" s="100"/>
      <c r="U78" s="100"/>
      <c r="V78" s="100"/>
      <c r="W78" s="100"/>
      <c r="X78" s="100"/>
      <c r="Y78" s="100"/>
      <c r="Z78" s="100"/>
      <c r="AA78" s="66" t="str">
        <f t="shared" ref="AA78:AA141" si="24">IF(COUNT(Q78)=1,Q78-$E78,"")</f>
        <v/>
      </c>
      <c r="AB78" s="66" t="str">
        <f t="shared" ref="AB78:AB141" si="25">IF(COUNT(R78)=1,R78-$E78,"")</f>
        <v/>
      </c>
      <c r="AC78" s="66" t="str">
        <f t="shared" ref="AC78:AC141" si="26">IF(COUNT(S78)=1,S78-$E78,"")</f>
        <v/>
      </c>
      <c r="AD78" s="66" t="str">
        <f t="shared" ref="AD78:AD141" si="27">IF(COUNT(T78)=1,T78-$E78,"")</f>
        <v/>
      </c>
      <c r="AE78" s="66" t="str">
        <f t="shared" ref="AE78:AE141" si="28">IF(COUNT(U78)=1,U78-$E78,"")</f>
        <v/>
      </c>
      <c r="AF78" s="66" t="str">
        <f t="shared" ref="AF78:AF141" si="29">IF(COUNT(V78)=1,V78-$E78,"")</f>
        <v/>
      </c>
      <c r="AG78" s="66" t="str">
        <f t="shared" ref="AG78:AG141" si="30">IF(COUNT(W78)=1,W78-$E78,"")</f>
        <v/>
      </c>
      <c r="AH78" s="66" t="str">
        <f t="shared" ref="AH78:AH141" si="31">IF(COUNT(X78)=1,X78-$E78,"")</f>
        <v/>
      </c>
      <c r="AI78" s="66" t="str">
        <f t="shared" ref="AI78:AI141" si="32">IF(COUNT(Y78)=1,Y78-$E78,"")</f>
        <v/>
      </c>
      <c r="AJ78" s="66" t="str">
        <f t="shared" ref="AJ78:AJ141" si="33">IF(COUNT(Z78)=1,Z78-$E78,"")</f>
        <v/>
      </c>
      <c r="AK78" s="66" t="str">
        <f t="shared" ref="AK78:AK141" si="34">IF(COUNT(Q78:Z78)=0,"",SUM(Q78:Z78)/COUNT(Q78:Z78))</f>
        <v/>
      </c>
      <c r="AL78" s="270" t="str">
        <f t="shared" ref="AL78:AL141" si="35">IF(COUNT(Q78:Z78), "Y", "N")</f>
        <v>N</v>
      </c>
    </row>
    <row r="79" spans="2:38">
      <c r="B79" s="91"/>
      <c r="C79" s="40"/>
      <c r="D79" s="40" t="s">
        <v>362</v>
      </c>
      <c r="E79" s="44"/>
      <c r="F79" s="44"/>
      <c r="G79" s="44"/>
      <c r="H79" s="14" t="str">
        <f t="shared" si="20"/>
        <v/>
      </c>
      <c r="I79" s="15" t="str">
        <f t="shared" si="21"/>
        <v/>
      </c>
      <c r="J79" s="16" t="str">
        <f t="shared" si="22"/>
        <v xml:space="preserve"> </v>
      </c>
      <c r="K79" s="17" t="str">
        <f t="shared" si="23"/>
        <v xml:space="preserve"> </v>
      </c>
      <c r="L79" s="208" t="str">
        <f>IF(B79="","",HLOOKUP(B79,'GRR Data'!$DD$243:$WI$244,2,FALSE))</f>
        <v/>
      </c>
      <c r="M79" s="65"/>
      <c r="N79" s="80"/>
      <c r="O79" s="21"/>
      <c r="P79" s="22"/>
      <c r="Q79" s="100"/>
      <c r="R79" s="100"/>
      <c r="S79" s="100"/>
      <c r="T79" s="100"/>
      <c r="U79" s="100"/>
      <c r="V79" s="100"/>
      <c r="W79" s="100"/>
      <c r="X79" s="100"/>
      <c r="Y79" s="100"/>
      <c r="Z79" s="100"/>
      <c r="AA79" s="66" t="str">
        <f t="shared" si="24"/>
        <v/>
      </c>
      <c r="AB79" s="66" t="str">
        <f t="shared" si="25"/>
        <v/>
      </c>
      <c r="AC79" s="66" t="str">
        <f t="shared" si="26"/>
        <v/>
      </c>
      <c r="AD79" s="66" t="str">
        <f t="shared" si="27"/>
        <v/>
      </c>
      <c r="AE79" s="66" t="str">
        <f t="shared" si="28"/>
        <v/>
      </c>
      <c r="AF79" s="66" t="str">
        <f t="shared" si="29"/>
        <v/>
      </c>
      <c r="AG79" s="66" t="str">
        <f t="shared" si="30"/>
        <v/>
      </c>
      <c r="AH79" s="66" t="str">
        <f t="shared" si="31"/>
        <v/>
      </c>
      <c r="AI79" s="66" t="str">
        <f t="shared" si="32"/>
        <v/>
      </c>
      <c r="AJ79" s="66" t="str">
        <f t="shared" si="33"/>
        <v/>
      </c>
      <c r="AK79" s="66" t="str">
        <f t="shared" si="34"/>
        <v/>
      </c>
      <c r="AL79" s="270" t="str">
        <f t="shared" si="35"/>
        <v>N</v>
      </c>
    </row>
    <row r="80" spans="2:38">
      <c r="B80" s="37"/>
      <c r="C80" s="40"/>
      <c r="D80" s="40" t="s">
        <v>362</v>
      </c>
      <c r="E80" s="44"/>
      <c r="F80" s="44"/>
      <c r="G80" s="44"/>
      <c r="H80" s="14" t="str">
        <f t="shared" si="20"/>
        <v/>
      </c>
      <c r="I80" s="15" t="str">
        <f t="shared" si="21"/>
        <v/>
      </c>
      <c r="J80" s="16" t="str">
        <f t="shared" si="22"/>
        <v xml:space="preserve"> </v>
      </c>
      <c r="K80" s="17" t="str">
        <f t="shared" si="23"/>
        <v xml:space="preserve"> </v>
      </c>
      <c r="L80" s="208" t="str">
        <f>IF(B80="","",HLOOKUP(B80,'GRR Data'!$DD$243:$WI$244,2,FALSE))</f>
        <v/>
      </c>
      <c r="M80" s="65"/>
      <c r="N80" s="80"/>
      <c r="O80" s="21"/>
      <c r="P80" s="22"/>
      <c r="Q80" s="100"/>
      <c r="R80" s="100"/>
      <c r="S80" s="100"/>
      <c r="T80" s="100"/>
      <c r="U80" s="100"/>
      <c r="V80" s="100"/>
      <c r="W80" s="100"/>
      <c r="X80" s="100"/>
      <c r="Y80" s="100"/>
      <c r="Z80" s="100"/>
      <c r="AA80" s="66" t="str">
        <f t="shared" si="24"/>
        <v/>
      </c>
      <c r="AB80" s="66" t="str">
        <f t="shared" si="25"/>
        <v/>
      </c>
      <c r="AC80" s="66" t="str">
        <f t="shared" si="26"/>
        <v/>
      </c>
      <c r="AD80" s="66" t="str">
        <f t="shared" si="27"/>
        <v/>
      </c>
      <c r="AE80" s="66" t="str">
        <f t="shared" si="28"/>
        <v/>
      </c>
      <c r="AF80" s="66" t="str">
        <f t="shared" si="29"/>
        <v/>
      </c>
      <c r="AG80" s="66" t="str">
        <f t="shared" si="30"/>
        <v/>
      </c>
      <c r="AH80" s="66" t="str">
        <f t="shared" si="31"/>
        <v/>
      </c>
      <c r="AI80" s="66" t="str">
        <f t="shared" si="32"/>
        <v/>
      </c>
      <c r="AJ80" s="66" t="str">
        <f t="shared" si="33"/>
        <v/>
      </c>
      <c r="AK80" s="66" t="str">
        <f t="shared" si="34"/>
        <v/>
      </c>
      <c r="AL80" s="270" t="str">
        <f t="shared" si="35"/>
        <v>N</v>
      </c>
    </row>
    <row r="81" spans="2:38">
      <c r="B81" s="37"/>
      <c r="C81" s="40"/>
      <c r="D81" s="40" t="s">
        <v>362</v>
      </c>
      <c r="E81" s="44"/>
      <c r="F81" s="44"/>
      <c r="G81" s="44"/>
      <c r="H81" s="14" t="str">
        <f t="shared" si="20"/>
        <v/>
      </c>
      <c r="I81" s="15" t="str">
        <f t="shared" si="21"/>
        <v/>
      </c>
      <c r="J81" s="16" t="str">
        <f t="shared" si="22"/>
        <v xml:space="preserve"> </v>
      </c>
      <c r="K81" s="17" t="str">
        <f t="shared" si="23"/>
        <v xml:space="preserve"> </v>
      </c>
      <c r="L81" s="208" t="str">
        <f>IF(B81="","",HLOOKUP(B81,'GRR Data'!$DD$243:$WI$244,2,FALSE))</f>
        <v/>
      </c>
      <c r="M81" s="65"/>
      <c r="N81" s="80"/>
      <c r="O81" s="21"/>
      <c r="P81" s="22"/>
      <c r="Q81" s="100"/>
      <c r="R81" s="100"/>
      <c r="S81" s="100"/>
      <c r="T81" s="100"/>
      <c r="U81" s="100"/>
      <c r="V81" s="100"/>
      <c r="W81" s="100"/>
      <c r="X81" s="100"/>
      <c r="Y81" s="100"/>
      <c r="Z81" s="100"/>
      <c r="AA81" s="66" t="str">
        <f t="shared" si="24"/>
        <v/>
      </c>
      <c r="AB81" s="66" t="str">
        <f t="shared" si="25"/>
        <v/>
      </c>
      <c r="AC81" s="66" t="str">
        <f t="shared" si="26"/>
        <v/>
      </c>
      <c r="AD81" s="66" t="str">
        <f t="shared" si="27"/>
        <v/>
      </c>
      <c r="AE81" s="66" t="str">
        <f t="shared" si="28"/>
        <v/>
      </c>
      <c r="AF81" s="66" t="str">
        <f t="shared" si="29"/>
        <v/>
      </c>
      <c r="AG81" s="66" t="str">
        <f t="shared" si="30"/>
        <v/>
      </c>
      <c r="AH81" s="66" t="str">
        <f t="shared" si="31"/>
        <v/>
      </c>
      <c r="AI81" s="66" t="str">
        <f t="shared" si="32"/>
        <v/>
      </c>
      <c r="AJ81" s="66" t="str">
        <f t="shared" si="33"/>
        <v/>
      </c>
      <c r="AK81" s="66" t="str">
        <f t="shared" si="34"/>
        <v/>
      </c>
      <c r="AL81" s="270" t="str">
        <f t="shared" si="35"/>
        <v>N</v>
      </c>
    </row>
    <row r="82" spans="2:38">
      <c r="B82" s="91"/>
      <c r="C82" s="40"/>
      <c r="D82" s="40" t="s">
        <v>362</v>
      </c>
      <c r="E82" s="44"/>
      <c r="F82" s="44"/>
      <c r="G82" s="44"/>
      <c r="H82" s="14" t="str">
        <f t="shared" si="20"/>
        <v/>
      </c>
      <c r="I82" s="15" t="str">
        <f t="shared" si="21"/>
        <v/>
      </c>
      <c r="J82" s="16" t="str">
        <f t="shared" si="22"/>
        <v xml:space="preserve"> </v>
      </c>
      <c r="K82" s="17" t="str">
        <f t="shared" si="23"/>
        <v xml:space="preserve"> </v>
      </c>
      <c r="L82" s="208" t="str">
        <f>IF(B82="","",HLOOKUP(B82,'GRR Data'!$DD$243:$WI$244,2,FALSE))</f>
        <v/>
      </c>
      <c r="M82" s="65"/>
      <c r="N82" s="80"/>
      <c r="O82" s="21"/>
      <c r="P82" s="22"/>
      <c r="Q82" s="100"/>
      <c r="R82" s="100"/>
      <c r="S82" s="100"/>
      <c r="T82" s="100"/>
      <c r="U82" s="100"/>
      <c r="V82" s="100"/>
      <c r="W82" s="100"/>
      <c r="X82" s="100"/>
      <c r="Y82" s="100"/>
      <c r="Z82" s="100"/>
      <c r="AA82" s="66" t="str">
        <f t="shared" si="24"/>
        <v/>
      </c>
      <c r="AB82" s="66" t="str">
        <f t="shared" si="25"/>
        <v/>
      </c>
      <c r="AC82" s="66" t="str">
        <f t="shared" si="26"/>
        <v/>
      </c>
      <c r="AD82" s="66" t="str">
        <f t="shared" si="27"/>
        <v/>
      </c>
      <c r="AE82" s="66" t="str">
        <f t="shared" si="28"/>
        <v/>
      </c>
      <c r="AF82" s="66" t="str">
        <f t="shared" si="29"/>
        <v/>
      </c>
      <c r="AG82" s="66" t="str">
        <f t="shared" si="30"/>
        <v/>
      </c>
      <c r="AH82" s="66" t="str">
        <f t="shared" si="31"/>
        <v/>
      </c>
      <c r="AI82" s="66" t="str">
        <f t="shared" si="32"/>
        <v/>
      </c>
      <c r="AJ82" s="66" t="str">
        <f t="shared" si="33"/>
        <v/>
      </c>
      <c r="AK82" s="66" t="str">
        <f t="shared" si="34"/>
        <v/>
      </c>
      <c r="AL82" s="270" t="str">
        <f t="shared" si="35"/>
        <v>N</v>
      </c>
    </row>
    <row r="83" spans="2:38">
      <c r="B83" s="91"/>
      <c r="C83" s="40"/>
      <c r="D83" s="40" t="s">
        <v>362</v>
      </c>
      <c r="E83" s="44"/>
      <c r="F83" s="44"/>
      <c r="G83" s="44"/>
      <c r="H83" s="14" t="str">
        <f t="shared" ref="H83:H146" si="36">IF(OR(E83="",F83=""),"",IF(COUNTA(Q83:Z83)=0,"",IF(MAX($Q83:$Z83)&lt;=$E83,0,IF(F83=0,"N/A",(MAX($Q83:$Z83)-$E83)/$F83))))</f>
        <v/>
      </c>
      <c r="I83" s="15" t="str">
        <f t="shared" ref="I83:I146" si="37">IF(OR(E83="",G83=""),"",IF(COUNTA(Q83:Z83)=0,"",IF(MIN(Q83:Z83)&gt;=$E83,0,IF(G83=0,"N/A",($E83-MIN(Q83:Z83))/(G83)))))</f>
        <v/>
      </c>
      <c r="J83" s="16" t="str">
        <f t="shared" ref="J83:J146" si="38">IF(H83="N/A","Reject",IF(ISNUMBER($H83)=TRUE,IF($H83&gt;0.651,IF($H83&gt;1.001,"Reject","Alert")," ")," "))</f>
        <v xml:space="preserve"> </v>
      </c>
      <c r="K83" s="17" t="str">
        <f t="shared" ref="K83:K146" si="39">IF(I83="N/A","Reject",IF(ISNUMBER($I83)=TRUE,IF($I83&gt;0.651,IF($I83&gt;1.001,"Reject","Alert")," ")," "))</f>
        <v xml:space="preserve"> </v>
      </c>
      <c r="L83" s="208" t="str">
        <f>IF(B83="","",HLOOKUP(B83,'GRR Data'!$DD$243:$WI$244,2,FALSE))</f>
        <v/>
      </c>
      <c r="M83" s="65"/>
      <c r="N83" s="80"/>
      <c r="O83" s="21"/>
      <c r="P83" s="22"/>
      <c r="Q83" s="100"/>
      <c r="R83" s="100"/>
      <c r="S83" s="100"/>
      <c r="T83" s="100"/>
      <c r="U83" s="100"/>
      <c r="V83" s="100"/>
      <c r="W83" s="100"/>
      <c r="X83" s="100"/>
      <c r="Y83" s="100"/>
      <c r="Z83" s="100"/>
      <c r="AA83" s="66" t="str">
        <f t="shared" si="24"/>
        <v/>
      </c>
      <c r="AB83" s="66" t="str">
        <f t="shared" si="25"/>
        <v/>
      </c>
      <c r="AC83" s="66" t="str">
        <f t="shared" si="26"/>
        <v/>
      </c>
      <c r="AD83" s="66" t="str">
        <f t="shared" si="27"/>
        <v/>
      </c>
      <c r="AE83" s="66" t="str">
        <f t="shared" si="28"/>
        <v/>
      </c>
      <c r="AF83" s="66" t="str">
        <f t="shared" si="29"/>
        <v/>
      </c>
      <c r="AG83" s="66" t="str">
        <f t="shared" si="30"/>
        <v/>
      </c>
      <c r="AH83" s="66" t="str">
        <f t="shared" si="31"/>
        <v/>
      </c>
      <c r="AI83" s="66" t="str">
        <f t="shared" si="32"/>
        <v/>
      </c>
      <c r="AJ83" s="66" t="str">
        <f t="shared" si="33"/>
        <v/>
      </c>
      <c r="AK83" s="66" t="str">
        <f t="shared" si="34"/>
        <v/>
      </c>
      <c r="AL83" s="270" t="str">
        <f t="shared" si="35"/>
        <v>N</v>
      </c>
    </row>
    <row r="84" spans="2:38">
      <c r="B84" s="37"/>
      <c r="C84" s="40"/>
      <c r="D84" s="40" t="s">
        <v>362</v>
      </c>
      <c r="E84" s="44"/>
      <c r="F84" s="44"/>
      <c r="G84" s="44"/>
      <c r="H84" s="14" t="str">
        <f t="shared" si="36"/>
        <v/>
      </c>
      <c r="I84" s="15" t="str">
        <f t="shared" si="37"/>
        <v/>
      </c>
      <c r="J84" s="16" t="str">
        <f t="shared" si="38"/>
        <v xml:space="preserve"> </v>
      </c>
      <c r="K84" s="17" t="str">
        <f t="shared" si="39"/>
        <v xml:space="preserve"> </v>
      </c>
      <c r="L84" s="208" t="str">
        <f>IF(B84="","",HLOOKUP(B84,'GRR Data'!$DD$243:$WI$244,2,FALSE))</f>
        <v/>
      </c>
      <c r="M84" s="65"/>
      <c r="N84" s="80"/>
      <c r="O84" s="21"/>
      <c r="P84" s="22"/>
      <c r="Q84" s="100"/>
      <c r="R84" s="100"/>
      <c r="S84" s="100"/>
      <c r="T84" s="100"/>
      <c r="U84" s="100"/>
      <c r="V84" s="100"/>
      <c r="W84" s="100"/>
      <c r="X84" s="100"/>
      <c r="Y84" s="100"/>
      <c r="Z84" s="100"/>
      <c r="AA84" s="66" t="str">
        <f t="shared" si="24"/>
        <v/>
      </c>
      <c r="AB84" s="66" t="str">
        <f t="shared" si="25"/>
        <v/>
      </c>
      <c r="AC84" s="66" t="str">
        <f t="shared" si="26"/>
        <v/>
      </c>
      <c r="AD84" s="66" t="str">
        <f t="shared" si="27"/>
        <v/>
      </c>
      <c r="AE84" s="66" t="str">
        <f t="shared" si="28"/>
        <v/>
      </c>
      <c r="AF84" s="66" t="str">
        <f t="shared" si="29"/>
        <v/>
      </c>
      <c r="AG84" s="66" t="str">
        <f t="shared" si="30"/>
        <v/>
      </c>
      <c r="AH84" s="66" t="str">
        <f t="shared" si="31"/>
        <v/>
      </c>
      <c r="AI84" s="66" t="str">
        <f t="shared" si="32"/>
        <v/>
      </c>
      <c r="AJ84" s="66" t="str">
        <f t="shared" si="33"/>
        <v/>
      </c>
      <c r="AK84" s="66" t="str">
        <f t="shared" si="34"/>
        <v/>
      </c>
      <c r="AL84" s="270" t="str">
        <f t="shared" si="35"/>
        <v>N</v>
      </c>
    </row>
    <row r="85" spans="2:38">
      <c r="B85" s="37"/>
      <c r="C85" s="40"/>
      <c r="D85" s="40" t="s">
        <v>362</v>
      </c>
      <c r="E85" s="44"/>
      <c r="F85" s="44"/>
      <c r="G85" s="44"/>
      <c r="H85" s="14" t="str">
        <f t="shared" si="36"/>
        <v/>
      </c>
      <c r="I85" s="15" t="str">
        <f t="shared" si="37"/>
        <v/>
      </c>
      <c r="J85" s="16" t="str">
        <f t="shared" si="38"/>
        <v xml:space="preserve"> </v>
      </c>
      <c r="K85" s="17" t="str">
        <f t="shared" si="39"/>
        <v xml:space="preserve"> </v>
      </c>
      <c r="L85" s="208" t="str">
        <f>IF(B85="","",HLOOKUP(B85,'GRR Data'!$DD$243:$WI$244,2,FALSE))</f>
        <v/>
      </c>
      <c r="M85" s="65"/>
      <c r="N85" s="80"/>
      <c r="O85" s="21"/>
      <c r="P85" s="22"/>
      <c r="Q85" s="100"/>
      <c r="R85" s="100"/>
      <c r="S85" s="100"/>
      <c r="T85" s="100"/>
      <c r="U85" s="100"/>
      <c r="V85" s="100"/>
      <c r="W85" s="100"/>
      <c r="X85" s="100"/>
      <c r="Y85" s="100"/>
      <c r="Z85" s="100"/>
      <c r="AA85" s="66" t="str">
        <f t="shared" si="24"/>
        <v/>
      </c>
      <c r="AB85" s="66" t="str">
        <f t="shared" si="25"/>
        <v/>
      </c>
      <c r="AC85" s="66" t="str">
        <f t="shared" si="26"/>
        <v/>
      </c>
      <c r="AD85" s="66" t="str">
        <f t="shared" si="27"/>
        <v/>
      </c>
      <c r="AE85" s="66" t="str">
        <f t="shared" si="28"/>
        <v/>
      </c>
      <c r="AF85" s="66" t="str">
        <f t="shared" si="29"/>
        <v/>
      </c>
      <c r="AG85" s="66" t="str">
        <f t="shared" si="30"/>
        <v/>
      </c>
      <c r="AH85" s="66" t="str">
        <f t="shared" si="31"/>
        <v/>
      </c>
      <c r="AI85" s="66" t="str">
        <f t="shared" si="32"/>
        <v/>
      </c>
      <c r="AJ85" s="66" t="str">
        <f t="shared" si="33"/>
        <v/>
      </c>
      <c r="AK85" s="66" t="str">
        <f t="shared" si="34"/>
        <v/>
      </c>
      <c r="AL85" s="270" t="str">
        <f t="shared" si="35"/>
        <v>N</v>
      </c>
    </row>
    <row r="86" spans="2:38">
      <c r="B86" s="91"/>
      <c r="C86" s="40"/>
      <c r="D86" s="40" t="s">
        <v>362</v>
      </c>
      <c r="E86" s="44"/>
      <c r="F86" s="44"/>
      <c r="G86" s="44"/>
      <c r="H86" s="14" t="str">
        <f t="shared" si="36"/>
        <v/>
      </c>
      <c r="I86" s="15" t="str">
        <f t="shared" si="37"/>
        <v/>
      </c>
      <c r="J86" s="16" t="str">
        <f t="shared" si="38"/>
        <v xml:space="preserve"> </v>
      </c>
      <c r="K86" s="17" t="str">
        <f t="shared" si="39"/>
        <v xml:space="preserve"> </v>
      </c>
      <c r="L86" s="208" t="str">
        <f>IF(B86="","",HLOOKUP(B86,'GRR Data'!$DD$243:$WI$244,2,FALSE))</f>
        <v/>
      </c>
      <c r="M86" s="65"/>
      <c r="N86" s="80"/>
      <c r="O86" s="21"/>
      <c r="P86" s="22"/>
      <c r="Q86" s="100"/>
      <c r="R86" s="100"/>
      <c r="S86" s="100"/>
      <c r="T86" s="100"/>
      <c r="U86" s="100"/>
      <c r="V86" s="100"/>
      <c r="W86" s="100"/>
      <c r="X86" s="100"/>
      <c r="Y86" s="100"/>
      <c r="Z86" s="100"/>
      <c r="AA86" s="66" t="str">
        <f t="shared" si="24"/>
        <v/>
      </c>
      <c r="AB86" s="66" t="str">
        <f t="shared" si="25"/>
        <v/>
      </c>
      <c r="AC86" s="66" t="str">
        <f t="shared" si="26"/>
        <v/>
      </c>
      <c r="AD86" s="66" t="str">
        <f t="shared" si="27"/>
        <v/>
      </c>
      <c r="AE86" s="66" t="str">
        <f t="shared" si="28"/>
        <v/>
      </c>
      <c r="AF86" s="66" t="str">
        <f t="shared" si="29"/>
        <v/>
      </c>
      <c r="AG86" s="66" t="str">
        <f t="shared" si="30"/>
        <v/>
      </c>
      <c r="AH86" s="66" t="str">
        <f t="shared" si="31"/>
        <v/>
      </c>
      <c r="AI86" s="66" t="str">
        <f t="shared" si="32"/>
        <v/>
      </c>
      <c r="AJ86" s="66" t="str">
        <f t="shared" si="33"/>
        <v/>
      </c>
      <c r="AK86" s="66" t="str">
        <f t="shared" si="34"/>
        <v/>
      </c>
      <c r="AL86" s="270" t="str">
        <f t="shared" si="35"/>
        <v>N</v>
      </c>
    </row>
    <row r="87" spans="2:38">
      <c r="B87" s="37"/>
      <c r="C87" s="40"/>
      <c r="D87" s="40" t="s">
        <v>362</v>
      </c>
      <c r="E87" s="44"/>
      <c r="F87" s="44"/>
      <c r="G87" s="44"/>
      <c r="H87" s="14" t="str">
        <f t="shared" si="36"/>
        <v/>
      </c>
      <c r="I87" s="15" t="str">
        <f t="shared" si="37"/>
        <v/>
      </c>
      <c r="J87" s="16" t="str">
        <f t="shared" si="38"/>
        <v xml:space="preserve"> </v>
      </c>
      <c r="K87" s="17" t="str">
        <f t="shared" si="39"/>
        <v xml:space="preserve"> </v>
      </c>
      <c r="L87" s="208" t="str">
        <f>IF(B87="","",HLOOKUP(B87,'GRR Data'!$DD$243:$WI$244,2,FALSE))</f>
        <v/>
      </c>
      <c r="M87" s="65"/>
      <c r="N87" s="80"/>
      <c r="O87" s="21"/>
      <c r="P87" s="22"/>
      <c r="Q87" s="100"/>
      <c r="R87" s="100"/>
      <c r="S87" s="100"/>
      <c r="T87" s="100"/>
      <c r="U87" s="100"/>
      <c r="V87" s="100"/>
      <c r="W87" s="100"/>
      <c r="X87" s="100"/>
      <c r="Y87" s="100"/>
      <c r="Z87" s="100"/>
      <c r="AA87" s="66" t="str">
        <f t="shared" si="24"/>
        <v/>
      </c>
      <c r="AB87" s="66" t="str">
        <f t="shared" si="25"/>
        <v/>
      </c>
      <c r="AC87" s="66" t="str">
        <f t="shared" si="26"/>
        <v/>
      </c>
      <c r="AD87" s="66" t="str">
        <f t="shared" si="27"/>
        <v/>
      </c>
      <c r="AE87" s="66" t="str">
        <f t="shared" si="28"/>
        <v/>
      </c>
      <c r="AF87" s="66" t="str">
        <f t="shared" si="29"/>
        <v/>
      </c>
      <c r="AG87" s="66" t="str">
        <f t="shared" si="30"/>
        <v/>
      </c>
      <c r="AH87" s="66" t="str">
        <f t="shared" si="31"/>
        <v/>
      </c>
      <c r="AI87" s="66" t="str">
        <f t="shared" si="32"/>
        <v/>
      </c>
      <c r="AJ87" s="66" t="str">
        <f t="shared" si="33"/>
        <v/>
      </c>
      <c r="AK87" s="66" t="str">
        <f t="shared" si="34"/>
        <v/>
      </c>
      <c r="AL87" s="270" t="str">
        <f t="shared" si="35"/>
        <v>N</v>
      </c>
    </row>
    <row r="88" spans="2:38">
      <c r="B88" s="37"/>
      <c r="C88" s="40"/>
      <c r="D88" s="40" t="s">
        <v>362</v>
      </c>
      <c r="E88" s="44"/>
      <c r="F88" s="44"/>
      <c r="G88" s="44"/>
      <c r="H88" s="14" t="str">
        <f t="shared" si="36"/>
        <v/>
      </c>
      <c r="I88" s="15" t="str">
        <f t="shared" si="37"/>
        <v/>
      </c>
      <c r="J88" s="16" t="str">
        <f t="shared" si="38"/>
        <v xml:space="preserve"> </v>
      </c>
      <c r="K88" s="17" t="str">
        <f t="shared" si="39"/>
        <v xml:space="preserve"> </v>
      </c>
      <c r="L88" s="208" t="str">
        <f>IF(B88="","",HLOOKUP(B88,'GRR Data'!$DD$243:$WI$244,2,FALSE))</f>
        <v/>
      </c>
      <c r="M88" s="65"/>
      <c r="N88" s="80"/>
      <c r="O88" s="21"/>
      <c r="P88" s="22"/>
      <c r="Q88" s="100"/>
      <c r="R88" s="100"/>
      <c r="S88" s="100"/>
      <c r="T88" s="100"/>
      <c r="U88" s="100"/>
      <c r="V88" s="100"/>
      <c r="W88" s="100"/>
      <c r="X88" s="100"/>
      <c r="Y88" s="100"/>
      <c r="Z88" s="100"/>
      <c r="AA88" s="66" t="str">
        <f t="shared" si="24"/>
        <v/>
      </c>
      <c r="AB88" s="66" t="str">
        <f t="shared" si="25"/>
        <v/>
      </c>
      <c r="AC88" s="66" t="str">
        <f t="shared" si="26"/>
        <v/>
      </c>
      <c r="AD88" s="66" t="str">
        <f t="shared" si="27"/>
        <v/>
      </c>
      <c r="AE88" s="66" t="str">
        <f t="shared" si="28"/>
        <v/>
      </c>
      <c r="AF88" s="66" t="str">
        <f t="shared" si="29"/>
        <v/>
      </c>
      <c r="AG88" s="66" t="str">
        <f t="shared" si="30"/>
        <v/>
      </c>
      <c r="AH88" s="66" t="str">
        <f t="shared" si="31"/>
        <v/>
      </c>
      <c r="AI88" s="66" t="str">
        <f t="shared" si="32"/>
        <v/>
      </c>
      <c r="AJ88" s="66" t="str">
        <f t="shared" si="33"/>
        <v/>
      </c>
      <c r="AK88" s="66" t="str">
        <f t="shared" si="34"/>
        <v/>
      </c>
      <c r="AL88" s="270" t="str">
        <f t="shared" si="35"/>
        <v>N</v>
      </c>
    </row>
    <row r="89" spans="2:38">
      <c r="B89" s="91"/>
      <c r="C89" s="40"/>
      <c r="D89" s="40" t="s">
        <v>362</v>
      </c>
      <c r="E89" s="44"/>
      <c r="F89" s="44"/>
      <c r="G89" s="44"/>
      <c r="H89" s="14" t="str">
        <f t="shared" si="36"/>
        <v/>
      </c>
      <c r="I89" s="15" t="str">
        <f t="shared" si="37"/>
        <v/>
      </c>
      <c r="J89" s="16" t="str">
        <f t="shared" si="38"/>
        <v xml:space="preserve"> </v>
      </c>
      <c r="K89" s="17" t="str">
        <f t="shared" si="39"/>
        <v xml:space="preserve"> </v>
      </c>
      <c r="L89" s="208" t="str">
        <f>IF(B89="","",HLOOKUP(B89,'GRR Data'!$DD$243:$WI$244,2,FALSE))</f>
        <v/>
      </c>
      <c r="M89" s="65"/>
      <c r="N89" s="80"/>
      <c r="O89" s="21"/>
      <c r="P89" s="22"/>
      <c r="Q89" s="100"/>
      <c r="R89" s="100"/>
      <c r="S89" s="100"/>
      <c r="T89" s="100"/>
      <c r="U89" s="100"/>
      <c r="V89" s="100"/>
      <c r="W89" s="100"/>
      <c r="X89" s="100"/>
      <c r="Y89" s="100"/>
      <c r="Z89" s="100"/>
      <c r="AA89" s="66" t="str">
        <f t="shared" si="24"/>
        <v/>
      </c>
      <c r="AB89" s="66" t="str">
        <f t="shared" si="25"/>
        <v/>
      </c>
      <c r="AC89" s="66" t="str">
        <f t="shared" si="26"/>
        <v/>
      </c>
      <c r="AD89" s="66" t="str">
        <f t="shared" si="27"/>
        <v/>
      </c>
      <c r="AE89" s="66" t="str">
        <f t="shared" si="28"/>
        <v/>
      </c>
      <c r="AF89" s="66" t="str">
        <f t="shared" si="29"/>
        <v/>
      </c>
      <c r="AG89" s="66" t="str">
        <f t="shared" si="30"/>
        <v/>
      </c>
      <c r="AH89" s="66" t="str">
        <f t="shared" si="31"/>
        <v/>
      </c>
      <c r="AI89" s="66" t="str">
        <f t="shared" si="32"/>
        <v/>
      </c>
      <c r="AJ89" s="66" t="str">
        <f t="shared" si="33"/>
        <v/>
      </c>
      <c r="AK89" s="66" t="str">
        <f t="shared" si="34"/>
        <v/>
      </c>
      <c r="AL89" s="270" t="str">
        <f t="shared" si="35"/>
        <v>N</v>
      </c>
    </row>
    <row r="90" spans="2:38">
      <c r="B90" s="37"/>
      <c r="C90" s="40"/>
      <c r="D90" s="40" t="s">
        <v>362</v>
      </c>
      <c r="E90" s="44"/>
      <c r="F90" s="44"/>
      <c r="G90" s="44"/>
      <c r="H90" s="14" t="str">
        <f t="shared" si="36"/>
        <v/>
      </c>
      <c r="I90" s="15" t="str">
        <f t="shared" si="37"/>
        <v/>
      </c>
      <c r="J90" s="16" t="str">
        <f t="shared" si="38"/>
        <v xml:space="preserve"> </v>
      </c>
      <c r="K90" s="17" t="str">
        <f t="shared" si="39"/>
        <v xml:space="preserve"> </v>
      </c>
      <c r="L90" s="208" t="str">
        <f>IF(B90="","",HLOOKUP(B90,'GRR Data'!$DD$243:$WI$244,2,FALSE))</f>
        <v/>
      </c>
      <c r="M90" s="65"/>
      <c r="N90" s="80"/>
      <c r="O90" s="21"/>
      <c r="P90" s="22"/>
      <c r="Q90" s="100"/>
      <c r="R90" s="100"/>
      <c r="S90" s="100"/>
      <c r="T90" s="100"/>
      <c r="U90" s="100"/>
      <c r="V90" s="100"/>
      <c r="W90" s="100"/>
      <c r="X90" s="100"/>
      <c r="Y90" s="100"/>
      <c r="Z90" s="100"/>
      <c r="AA90" s="66" t="str">
        <f t="shared" si="24"/>
        <v/>
      </c>
      <c r="AB90" s="66" t="str">
        <f t="shared" si="25"/>
        <v/>
      </c>
      <c r="AC90" s="66" t="str">
        <f t="shared" si="26"/>
        <v/>
      </c>
      <c r="AD90" s="66" t="str">
        <f t="shared" si="27"/>
        <v/>
      </c>
      <c r="AE90" s="66" t="str">
        <f t="shared" si="28"/>
        <v/>
      </c>
      <c r="AF90" s="66" t="str">
        <f t="shared" si="29"/>
        <v/>
      </c>
      <c r="AG90" s="66" t="str">
        <f t="shared" si="30"/>
        <v/>
      </c>
      <c r="AH90" s="66" t="str">
        <f t="shared" si="31"/>
        <v/>
      </c>
      <c r="AI90" s="66" t="str">
        <f t="shared" si="32"/>
        <v/>
      </c>
      <c r="AJ90" s="66" t="str">
        <f t="shared" si="33"/>
        <v/>
      </c>
      <c r="AK90" s="66" t="str">
        <f t="shared" si="34"/>
        <v/>
      </c>
      <c r="AL90" s="270" t="str">
        <f t="shared" si="35"/>
        <v>N</v>
      </c>
    </row>
    <row r="91" spans="2:38">
      <c r="B91" s="37"/>
      <c r="C91" s="40"/>
      <c r="D91" s="40" t="s">
        <v>362</v>
      </c>
      <c r="E91" s="44"/>
      <c r="F91" s="44"/>
      <c r="G91" s="44"/>
      <c r="H91" s="14" t="str">
        <f t="shared" si="36"/>
        <v/>
      </c>
      <c r="I91" s="15" t="str">
        <f t="shared" si="37"/>
        <v/>
      </c>
      <c r="J91" s="16" t="str">
        <f t="shared" si="38"/>
        <v xml:space="preserve"> </v>
      </c>
      <c r="K91" s="17" t="str">
        <f t="shared" si="39"/>
        <v xml:space="preserve"> </v>
      </c>
      <c r="L91" s="208" t="str">
        <f>IF(B91="","",HLOOKUP(B91,'GRR Data'!$DD$243:$WI$244,2,FALSE))</f>
        <v/>
      </c>
      <c r="M91" s="65"/>
      <c r="N91" s="80"/>
      <c r="O91" s="21"/>
      <c r="P91" s="22"/>
      <c r="Q91" s="100"/>
      <c r="R91" s="100"/>
      <c r="S91" s="100"/>
      <c r="T91" s="100"/>
      <c r="U91" s="100"/>
      <c r="V91" s="100"/>
      <c r="W91" s="100"/>
      <c r="X91" s="100"/>
      <c r="Y91" s="100"/>
      <c r="Z91" s="100"/>
      <c r="AA91" s="66" t="str">
        <f t="shared" si="24"/>
        <v/>
      </c>
      <c r="AB91" s="66" t="str">
        <f t="shared" si="25"/>
        <v/>
      </c>
      <c r="AC91" s="66" t="str">
        <f t="shared" si="26"/>
        <v/>
      </c>
      <c r="AD91" s="66" t="str">
        <f t="shared" si="27"/>
        <v/>
      </c>
      <c r="AE91" s="66" t="str">
        <f t="shared" si="28"/>
        <v/>
      </c>
      <c r="AF91" s="66" t="str">
        <f t="shared" si="29"/>
        <v/>
      </c>
      <c r="AG91" s="66" t="str">
        <f t="shared" si="30"/>
        <v/>
      </c>
      <c r="AH91" s="66" t="str">
        <f t="shared" si="31"/>
        <v/>
      </c>
      <c r="AI91" s="66" t="str">
        <f t="shared" si="32"/>
        <v/>
      </c>
      <c r="AJ91" s="66" t="str">
        <f t="shared" si="33"/>
        <v/>
      </c>
      <c r="AK91" s="66" t="str">
        <f t="shared" si="34"/>
        <v/>
      </c>
      <c r="AL91" s="270" t="str">
        <f t="shared" si="35"/>
        <v>N</v>
      </c>
    </row>
    <row r="92" spans="2:38">
      <c r="B92" s="91"/>
      <c r="C92" s="40"/>
      <c r="D92" s="40" t="s">
        <v>362</v>
      </c>
      <c r="E92" s="44"/>
      <c r="F92" s="44"/>
      <c r="G92" s="44"/>
      <c r="H92" s="14" t="str">
        <f t="shared" si="36"/>
        <v/>
      </c>
      <c r="I92" s="15" t="str">
        <f t="shared" si="37"/>
        <v/>
      </c>
      <c r="J92" s="16" t="str">
        <f t="shared" si="38"/>
        <v xml:space="preserve"> </v>
      </c>
      <c r="K92" s="17" t="str">
        <f t="shared" si="39"/>
        <v xml:space="preserve"> </v>
      </c>
      <c r="L92" s="208" t="str">
        <f>IF(B92="","",HLOOKUP(B92,'GRR Data'!$DD$243:$WI$244,2,FALSE))</f>
        <v/>
      </c>
      <c r="M92" s="65"/>
      <c r="N92" s="80"/>
      <c r="O92" s="21"/>
      <c r="P92" s="22"/>
      <c r="Q92" s="100"/>
      <c r="R92" s="100"/>
      <c r="S92" s="100"/>
      <c r="T92" s="100"/>
      <c r="U92" s="100"/>
      <c r="V92" s="100"/>
      <c r="W92" s="100"/>
      <c r="X92" s="100"/>
      <c r="Y92" s="100"/>
      <c r="Z92" s="100"/>
      <c r="AA92" s="66" t="str">
        <f t="shared" si="24"/>
        <v/>
      </c>
      <c r="AB92" s="66" t="str">
        <f t="shared" si="25"/>
        <v/>
      </c>
      <c r="AC92" s="66" t="str">
        <f t="shared" si="26"/>
        <v/>
      </c>
      <c r="AD92" s="66" t="str">
        <f t="shared" si="27"/>
        <v/>
      </c>
      <c r="AE92" s="66" t="str">
        <f t="shared" si="28"/>
        <v/>
      </c>
      <c r="AF92" s="66" t="str">
        <f t="shared" si="29"/>
        <v/>
      </c>
      <c r="AG92" s="66" t="str">
        <f t="shared" si="30"/>
        <v/>
      </c>
      <c r="AH92" s="66" t="str">
        <f t="shared" si="31"/>
        <v/>
      </c>
      <c r="AI92" s="66" t="str">
        <f t="shared" si="32"/>
        <v/>
      </c>
      <c r="AJ92" s="66" t="str">
        <f t="shared" si="33"/>
        <v/>
      </c>
      <c r="AK92" s="66" t="str">
        <f t="shared" si="34"/>
        <v/>
      </c>
      <c r="AL92" s="270" t="str">
        <f t="shared" si="35"/>
        <v>N</v>
      </c>
    </row>
    <row r="93" spans="2:38">
      <c r="B93" s="91"/>
      <c r="C93" s="40"/>
      <c r="D93" s="40" t="s">
        <v>362</v>
      </c>
      <c r="E93" s="44"/>
      <c r="F93" s="44"/>
      <c r="G93" s="44"/>
      <c r="H93" s="14" t="str">
        <f t="shared" si="36"/>
        <v/>
      </c>
      <c r="I93" s="15" t="str">
        <f t="shared" si="37"/>
        <v/>
      </c>
      <c r="J93" s="16" t="str">
        <f t="shared" si="38"/>
        <v xml:space="preserve"> </v>
      </c>
      <c r="K93" s="17" t="str">
        <f t="shared" si="39"/>
        <v xml:space="preserve"> </v>
      </c>
      <c r="L93" s="208" t="str">
        <f>IF(B93="","",HLOOKUP(B93,'GRR Data'!$DD$243:$WI$244,2,FALSE))</f>
        <v/>
      </c>
      <c r="M93" s="65"/>
      <c r="N93" s="80"/>
      <c r="O93" s="21"/>
      <c r="P93" s="22"/>
      <c r="Q93" s="100"/>
      <c r="R93" s="100"/>
      <c r="S93" s="100"/>
      <c r="T93" s="100"/>
      <c r="U93" s="100"/>
      <c r="V93" s="100"/>
      <c r="W93" s="100"/>
      <c r="X93" s="100"/>
      <c r="Y93" s="100"/>
      <c r="Z93" s="100"/>
      <c r="AA93" s="66" t="str">
        <f t="shared" si="24"/>
        <v/>
      </c>
      <c r="AB93" s="66" t="str">
        <f t="shared" si="25"/>
        <v/>
      </c>
      <c r="AC93" s="66" t="str">
        <f t="shared" si="26"/>
        <v/>
      </c>
      <c r="AD93" s="66" t="str">
        <f t="shared" si="27"/>
        <v/>
      </c>
      <c r="AE93" s="66" t="str">
        <f t="shared" si="28"/>
        <v/>
      </c>
      <c r="AF93" s="66" t="str">
        <f t="shared" si="29"/>
        <v/>
      </c>
      <c r="AG93" s="66" t="str">
        <f t="shared" si="30"/>
        <v/>
      </c>
      <c r="AH93" s="66" t="str">
        <f t="shared" si="31"/>
        <v/>
      </c>
      <c r="AI93" s="66" t="str">
        <f t="shared" si="32"/>
        <v/>
      </c>
      <c r="AJ93" s="66" t="str">
        <f t="shared" si="33"/>
        <v/>
      </c>
      <c r="AK93" s="66" t="str">
        <f t="shared" si="34"/>
        <v/>
      </c>
      <c r="AL93" s="270" t="str">
        <f t="shared" si="35"/>
        <v>N</v>
      </c>
    </row>
    <row r="94" spans="2:38">
      <c r="B94" s="37"/>
      <c r="C94" s="40"/>
      <c r="D94" s="40" t="s">
        <v>362</v>
      </c>
      <c r="E94" s="44"/>
      <c r="F94" s="44"/>
      <c r="G94" s="44"/>
      <c r="H94" s="14" t="str">
        <f t="shared" si="36"/>
        <v/>
      </c>
      <c r="I94" s="15" t="str">
        <f t="shared" si="37"/>
        <v/>
      </c>
      <c r="J94" s="16" t="str">
        <f t="shared" si="38"/>
        <v xml:space="preserve"> </v>
      </c>
      <c r="K94" s="17" t="str">
        <f t="shared" si="39"/>
        <v xml:space="preserve"> </v>
      </c>
      <c r="L94" s="208" t="str">
        <f>IF(B94="","",HLOOKUP(B94,'GRR Data'!$DD$243:$WI$244,2,FALSE))</f>
        <v/>
      </c>
      <c r="M94" s="65"/>
      <c r="N94" s="80"/>
      <c r="O94" s="21"/>
      <c r="P94" s="22"/>
      <c r="Q94" s="100"/>
      <c r="R94" s="100"/>
      <c r="S94" s="100"/>
      <c r="T94" s="100"/>
      <c r="U94" s="100"/>
      <c r="V94" s="100"/>
      <c r="W94" s="100"/>
      <c r="X94" s="100"/>
      <c r="Y94" s="100"/>
      <c r="Z94" s="100"/>
      <c r="AA94" s="66" t="str">
        <f t="shared" si="24"/>
        <v/>
      </c>
      <c r="AB94" s="66" t="str">
        <f t="shared" si="25"/>
        <v/>
      </c>
      <c r="AC94" s="66" t="str">
        <f t="shared" si="26"/>
        <v/>
      </c>
      <c r="AD94" s="66" t="str">
        <f t="shared" si="27"/>
        <v/>
      </c>
      <c r="AE94" s="66" t="str">
        <f t="shared" si="28"/>
        <v/>
      </c>
      <c r="AF94" s="66" t="str">
        <f t="shared" si="29"/>
        <v/>
      </c>
      <c r="AG94" s="66" t="str">
        <f t="shared" si="30"/>
        <v/>
      </c>
      <c r="AH94" s="66" t="str">
        <f t="shared" si="31"/>
        <v/>
      </c>
      <c r="AI94" s="66" t="str">
        <f t="shared" si="32"/>
        <v/>
      </c>
      <c r="AJ94" s="66" t="str">
        <f t="shared" si="33"/>
        <v/>
      </c>
      <c r="AK94" s="66" t="str">
        <f t="shared" si="34"/>
        <v/>
      </c>
      <c r="AL94" s="270" t="str">
        <f t="shared" si="35"/>
        <v>N</v>
      </c>
    </row>
    <row r="95" spans="2:38">
      <c r="B95" s="37"/>
      <c r="C95" s="40"/>
      <c r="D95" s="40" t="s">
        <v>362</v>
      </c>
      <c r="E95" s="44"/>
      <c r="F95" s="44"/>
      <c r="G95" s="44"/>
      <c r="H95" s="14" t="str">
        <f t="shared" si="36"/>
        <v/>
      </c>
      <c r="I95" s="15" t="str">
        <f t="shared" si="37"/>
        <v/>
      </c>
      <c r="J95" s="16" t="str">
        <f t="shared" si="38"/>
        <v xml:space="preserve"> </v>
      </c>
      <c r="K95" s="17" t="str">
        <f t="shared" si="39"/>
        <v xml:space="preserve"> </v>
      </c>
      <c r="L95" s="208" t="str">
        <f>IF(B95="","",HLOOKUP(B95,'GRR Data'!$DD$243:$WI$244,2,FALSE))</f>
        <v/>
      </c>
      <c r="M95" s="65"/>
      <c r="N95" s="80"/>
      <c r="O95" s="21"/>
      <c r="P95" s="22"/>
      <c r="Q95" s="100"/>
      <c r="R95" s="100"/>
      <c r="S95" s="100"/>
      <c r="T95" s="100"/>
      <c r="U95" s="100"/>
      <c r="V95" s="100"/>
      <c r="W95" s="100"/>
      <c r="X95" s="100"/>
      <c r="Y95" s="100"/>
      <c r="Z95" s="100"/>
      <c r="AA95" s="66" t="str">
        <f t="shared" si="24"/>
        <v/>
      </c>
      <c r="AB95" s="66" t="str">
        <f t="shared" si="25"/>
        <v/>
      </c>
      <c r="AC95" s="66" t="str">
        <f t="shared" si="26"/>
        <v/>
      </c>
      <c r="AD95" s="66" t="str">
        <f t="shared" si="27"/>
        <v/>
      </c>
      <c r="AE95" s="66" t="str">
        <f t="shared" si="28"/>
        <v/>
      </c>
      <c r="AF95" s="66" t="str">
        <f t="shared" si="29"/>
        <v/>
      </c>
      <c r="AG95" s="66" t="str">
        <f t="shared" si="30"/>
        <v/>
      </c>
      <c r="AH95" s="66" t="str">
        <f t="shared" si="31"/>
        <v/>
      </c>
      <c r="AI95" s="66" t="str">
        <f t="shared" si="32"/>
        <v/>
      </c>
      <c r="AJ95" s="66" t="str">
        <f t="shared" si="33"/>
        <v/>
      </c>
      <c r="AK95" s="66" t="str">
        <f t="shared" si="34"/>
        <v/>
      </c>
      <c r="AL95" s="270" t="str">
        <f t="shared" si="35"/>
        <v>N</v>
      </c>
    </row>
    <row r="96" spans="2:38">
      <c r="B96" s="91"/>
      <c r="C96" s="40"/>
      <c r="D96" s="40" t="s">
        <v>362</v>
      </c>
      <c r="E96" s="44"/>
      <c r="F96" s="44"/>
      <c r="G96" s="44"/>
      <c r="H96" s="14" t="str">
        <f t="shared" si="36"/>
        <v/>
      </c>
      <c r="I96" s="15" t="str">
        <f t="shared" si="37"/>
        <v/>
      </c>
      <c r="J96" s="16" t="str">
        <f t="shared" si="38"/>
        <v xml:space="preserve"> </v>
      </c>
      <c r="K96" s="17" t="str">
        <f t="shared" si="39"/>
        <v xml:space="preserve"> </v>
      </c>
      <c r="L96" s="208" t="str">
        <f>IF(B96="","",HLOOKUP(B96,'GRR Data'!$DD$243:$WI$244,2,FALSE))</f>
        <v/>
      </c>
      <c r="M96" s="65"/>
      <c r="N96" s="80"/>
      <c r="O96" s="21"/>
      <c r="P96" s="22"/>
      <c r="Q96" s="100"/>
      <c r="R96" s="100"/>
      <c r="S96" s="100"/>
      <c r="T96" s="100"/>
      <c r="U96" s="100"/>
      <c r="V96" s="100"/>
      <c r="W96" s="100"/>
      <c r="X96" s="100"/>
      <c r="Y96" s="100"/>
      <c r="Z96" s="100"/>
      <c r="AA96" s="66" t="str">
        <f t="shared" si="24"/>
        <v/>
      </c>
      <c r="AB96" s="66" t="str">
        <f t="shared" si="25"/>
        <v/>
      </c>
      <c r="AC96" s="66" t="str">
        <f t="shared" si="26"/>
        <v/>
      </c>
      <c r="AD96" s="66" t="str">
        <f t="shared" si="27"/>
        <v/>
      </c>
      <c r="AE96" s="66" t="str">
        <f t="shared" si="28"/>
        <v/>
      </c>
      <c r="AF96" s="66" t="str">
        <f t="shared" si="29"/>
        <v/>
      </c>
      <c r="AG96" s="66" t="str">
        <f t="shared" si="30"/>
        <v/>
      </c>
      <c r="AH96" s="66" t="str">
        <f t="shared" si="31"/>
        <v/>
      </c>
      <c r="AI96" s="66" t="str">
        <f t="shared" si="32"/>
        <v/>
      </c>
      <c r="AJ96" s="66" t="str">
        <f t="shared" si="33"/>
        <v/>
      </c>
      <c r="AK96" s="66" t="str">
        <f t="shared" si="34"/>
        <v/>
      </c>
      <c r="AL96" s="270" t="str">
        <f t="shared" si="35"/>
        <v>N</v>
      </c>
    </row>
    <row r="97" spans="2:38">
      <c r="B97" s="37"/>
      <c r="C97" s="40"/>
      <c r="D97" s="40" t="s">
        <v>362</v>
      </c>
      <c r="E97" s="44"/>
      <c r="F97" s="44"/>
      <c r="G97" s="44"/>
      <c r="H97" s="14" t="str">
        <f t="shared" si="36"/>
        <v/>
      </c>
      <c r="I97" s="15" t="str">
        <f t="shared" si="37"/>
        <v/>
      </c>
      <c r="J97" s="16" t="str">
        <f t="shared" si="38"/>
        <v xml:space="preserve"> </v>
      </c>
      <c r="K97" s="17" t="str">
        <f t="shared" si="39"/>
        <v xml:space="preserve"> </v>
      </c>
      <c r="L97" s="208" t="str">
        <f>IF(B97="","",HLOOKUP(B97,'GRR Data'!$DD$243:$WI$244,2,FALSE))</f>
        <v/>
      </c>
      <c r="M97" s="65"/>
      <c r="N97" s="80"/>
      <c r="O97" s="21"/>
      <c r="P97" s="22"/>
      <c r="Q97" s="100"/>
      <c r="R97" s="100"/>
      <c r="S97" s="100"/>
      <c r="T97" s="100"/>
      <c r="U97" s="100"/>
      <c r="V97" s="100"/>
      <c r="W97" s="100"/>
      <c r="X97" s="100"/>
      <c r="Y97" s="100"/>
      <c r="Z97" s="100"/>
      <c r="AA97" s="66" t="str">
        <f t="shared" si="24"/>
        <v/>
      </c>
      <c r="AB97" s="66" t="str">
        <f t="shared" si="25"/>
        <v/>
      </c>
      <c r="AC97" s="66" t="str">
        <f t="shared" si="26"/>
        <v/>
      </c>
      <c r="AD97" s="66" t="str">
        <f t="shared" si="27"/>
        <v/>
      </c>
      <c r="AE97" s="66" t="str">
        <f t="shared" si="28"/>
        <v/>
      </c>
      <c r="AF97" s="66" t="str">
        <f t="shared" si="29"/>
        <v/>
      </c>
      <c r="AG97" s="66" t="str">
        <f t="shared" si="30"/>
        <v/>
      </c>
      <c r="AH97" s="66" t="str">
        <f t="shared" si="31"/>
        <v/>
      </c>
      <c r="AI97" s="66" t="str">
        <f t="shared" si="32"/>
        <v/>
      </c>
      <c r="AJ97" s="66" t="str">
        <f t="shared" si="33"/>
        <v/>
      </c>
      <c r="AK97" s="66" t="str">
        <f t="shared" si="34"/>
        <v/>
      </c>
      <c r="AL97" s="270" t="str">
        <f t="shared" si="35"/>
        <v>N</v>
      </c>
    </row>
    <row r="98" spans="2:38">
      <c r="B98" s="37"/>
      <c r="C98" s="40"/>
      <c r="D98" s="40" t="s">
        <v>362</v>
      </c>
      <c r="E98" s="44"/>
      <c r="F98" s="44"/>
      <c r="G98" s="44"/>
      <c r="H98" s="14" t="str">
        <f t="shared" si="36"/>
        <v/>
      </c>
      <c r="I98" s="15" t="str">
        <f t="shared" si="37"/>
        <v/>
      </c>
      <c r="J98" s="16" t="str">
        <f t="shared" si="38"/>
        <v xml:space="preserve"> </v>
      </c>
      <c r="K98" s="17" t="str">
        <f t="shared" si="39"/>
        <v xml:space="preserve"> </v>
      </c>
      <c r="L98" s="208" t="str">
        <f>IF(B98="","",HLOOKUP(B98,'GRR Data'!$DD$243:$WI$244,2,FALSE))</f>
        <v/>
      </c>
      <c r="M98" s="65"/>
      <c r="N98" s="80"/>
      <c r="O98" s="21"/>
      <c r="P98" s="22"/>
      <c r="Q98" s="100"/>
      <c r="R98" s="100"/>
      <c r="S98" s="100"/>
      <c r="T98" s="100"/>
      <c r="U98" s="100"/>
      <c r="V98" s="100"/>
      <c r="W98" s="100"/>
      <c r="X98" s="100"/>
      <c r="Y98" s="100"/>
      <c r="Z98" s="100"/>
      <c r="AA98" s="66" t="str">
        <f t="shared" si="24"/>
        <v/>
      </c>
      <c r="AB98" s="66" t="str">
        <f t="shared" si="25"/>
        <v/>
      </c>
      <c r="AC98" s="66" t="str">
        <f t="shared" si="26"/>
        <v/>
      </c>
      <c r="AD98" s="66" t="str">
        <f t="shared" si="27"/>
        <v/>
      </c>
      <c r="AE98" s="66" t="str">
        <f t="shared" si="28"/>
        <v/>
      </c>
      <c r="AF98" s="66" t="str">
        <f t="shared" si="29"/>
        <v/>
      </c>
      <c r="AG98" s="66" t="str">
        <f t="shared" si="30"/>
        <v/>
      </c>
      <c r="AH98" s="66" t="str">
        <f t="shared" si="31"/>
        <v/>
      </c>
      <c r="AI98" s="66" t="str">
        <f t="shared" si="32"/>
        <v/>
      </c>
      <c r="AJ98" s="66" t="str">
        <f t="shared" si="33"/>
        <v/>
      </c>
      <c r="AK98" s="66" t="str">
        <f t="shared" si="34"/>
        <v/>
      </c>
      <c r="AL98" s="270" t="str">
        <f t="shared" si="35"/>
        <v>N</v>
      </c>
    </row>
    <row r="99" spans="2:38">
      <c r="B99" s="91"/>
      <c r="C99" s="40"/>
      <c r="D99" s="40" t="s">
        <v>362</v>
      </c>
      <c r="E99" s="44"/>
      <c r="F99" s="44"/>
      <c r="G99" s="44"/>
      <c r="H99" s="14" t="str">
        <f t="shared" si="36"/>
        <v/>
      </c>
      <c r="I99" s="15" t="str">
        <f t="shared" si="37"/>
        <v/>
      </c>
      <c r="J99" s="16" t="str">
        <f t="shared" si="38"/>
        <v xml:space="preserve"> </v>
      </c>
      <c r="K99" s="17" t="str">
        <f t="shared" si="39"/>
        <v xml:space="preserve"> </v>
      </c>
      <c r="L99" s="208" t="str">
        <f>IF(B99="","",HLOOKUP(B99,'GRR Data'!$DD$243:$WI$244,2,FALSE))</f>
        <v/>
      </c>
      <c r="M99" s="65"/>
      <c r="N99" s="80"/>
      <c r="O99" s="21"/>
      <c r="P99" s="22"/>
      <c r="Q99" s="100"/>
      <c r="R99" s="100"/>
      <c r="S99" s="100"/>
      <c r="T99" s="100"/>
      <c r="U99" s="100"/>
      <c r="V99" s="100"/>
      <c r="W99" s="100"/>
      <c r="X99" s="100"/>
      <c r="Y99" s="100"/>
      <c r="Z99" s="100"/>
      <c r="AA99" s="66" t="str">
        <f t="shared" si="24"/>
        <v/>
      </c>
      <c r="AB99" s="66" t="str">
        <f t="shared" si="25"/>
        <v/>
      </c>
      <c r="AC99" s="66" t="str">
        <f t="shared" si="26"/>
        <v/>
      </c>
      <c r="AD99" s="66" t="str">
        <f t="shared" si="27"/>
        <v/>
      </c>
      <c r="AE99" s="66" t="str">
        <f t="shared" si="28"/>
        <v/>
      </c>
      <c r="AF99" s="66" t="str">
        <f t="shared" si="29"/>
        <v/>
      </c>
      <c r="AG99" s="66" t="str">
        <f t="shared" si="30"/>
        <v/>
      </c>
      <c r="AH99" s="66" t="str">
        <f t="shared" si="31"/>
        <v/>
      </c>
      <c r="AI99" s="66" t="str">
        <f t="shared" si="32"/>
        <v/>
      </c>
      <c r="AJ99" s="66" t="str">
        <f t="shared" si="33"/>
        <v/>
      </c>
      <c r="AK99" s="66" t="str">
        <f t="shared" si="34"/>
        <v/>
      </c>
      <c r="AL99" s="270" t="str">
        <f t="shared" si="35"/>
        <v>N</v>
      </c>
    </row>
    <row r="100" spans="2:38">
      <c r="B100" s="37"/>
      <c r="C100" s="40"/>
      <c r="D100" s="40" t="s">
        <v>362</v>
      </c>
      <c r="E100" s="44"/>
      <c r="F100" s="44"/>
      <c r="G100" s="44"/>
      <c r="H100" s="14" t="str">
        <f t="shared" si="36"/>
        <v/>
      </c>
      <c r="I100" s="15" t="str">
        <f t="shared" si="37"/>
        <v/>
      </c>
      <c r="J100" s="16" t="str">
        <f t="shared" si="38"/>
        <v xml:space="preserve"> </v>
      </c>
      <c r="K100" s="17" t="str">
        <f t="shared" si="39"/>
        <v xml:space="preserve"> </v>
      </c>
      <c r="L100" s="208" t="str">
        <f>IF(B100="","",HLOOKUP(B100,'GRR Data'!$DD$243:$WI$244,2,FALSE))</f>
        <v/>
      </c>
      <c r="M100" s="65"/>
      <c r="N100" s="80"/>
      <c r="O100" s="21"/>
      <c r="P100" s="22"/>
      <c r="Q100" s="100"/>
      <c r="R100" s="100"/>
      <c r="S100" s="100"/>
      <c r="T100" s="100"/>
      <c r="U100" s="100"/>
      <c r="V100" s="100"/>
      <c r="W100" s="100"/>
      <c r="X100" s="100"/>
      <c r="Y100" s="100"/>
      <c r="Z100" s="100"/>
      <c r="AA100" s="66" t="str">
        <f t="shared" si="24"/>
        <v/>
      </c>
      <c r="AB100" s="66" t="str">
        <f t="shared" si="25"/>
        <v/>
      </c>
      <c r="AC100" s="66" t="str">
        <f t="shared" si="26"/>
        <v/>
      </c>
      <c r="AD100" s="66" t="str">
        <f t="shared" si="27"/>
        <v/>
      </c>
      <c r="AE100" s="66" t="str">
        <f t="shared" si="28"/>
        <v/>
      </c>
      <c r="AF100" s="66" t="str">
        <f t="shared" si="29"/>
        <v/>
      </c>
      <c r="AG100" s="66" t="str">
        <f t="shared" si="30"/>
        <v/>
      </c>
      <c r="AH100" s="66" t="str">
        <f t="shared" si="31"/>
        <v/>
      </c>
      <c r="AI100" s="66" t="str">
        <f t="shared" si="32"/>
        <v/>
      </c>
      <c r="AJ100" s="66" t="str">
        <f t="shared" si="33"/>
        <v/>
      </c>
      <c r="AK100" s="66" t="str">
        <f t="shared" si="34"/>
        <v/>
      </c>
      <c r="AL100" s="270" t="str">
        <f t="shared" si="35"/>
        <v>N</v>
      </c>
    </row>
    <row r="101" spans="2:38">
      <c r="B101" s="37"/>
      <c r="C101" s="40"/>
      <c r="D101" s="40" t="s">
        <v>362</v>
      </c>
      <c r="E101" s="44"/>
      <c r="F101" s="44"/>
      <c r="G101" s="44"/>
      <c r="H101" s="14" t="str">
        <f t="shared" si="36"/>
        <v/>
      </c>
      <c r="I101" s="15" t="str">
        <f t="shared" si="37"/>
        <v/>
      </c>
      <c r="J101" s="16" t="str">
        <f t="shared" si="38"/>
        <v xml:space="preserve"> </v>
      </c>
      <c r="K101" s="17" t="str">
        <f t="shared" si="39"/>
        <v xml:space="preserve"> </v>
      </c>
      <c r="L101" s="208" t="str">
        <f>IF(B101="","",HLOOKUP(B101,'GRR Data'!$DD$243:$WI$244,2,FALSE))</f>
        <v/>
      </c>
      <c r="M101" s="65"/>
      <c r="N101" s="80"/>
      <c r="O101" s="21"/>
      <c r="P101" s="22"/>
      <c r="Q101" s="100"/>
      <c r="R101" s="100"/>
      <c r="S101" s="100"/>
      <c r="T101" s="100"/>
      <c r="U101" s="100"/>
      <c r="V101" s="100"/>
      <c r="W101" s="100"/>
      <c r="X101" s="100"/>
      <c r="Y101" s="100"/>
      <c r="Z101" s="100"/>
      <c r="AA101" s="66" t="str">
        <f t="shared" si="24"/>
        <v/>
      </c>
      <c r="AB101" s="66" t="str">
        <f t="shared" si="25"/>
        <v/>
      </c>
      <c r="AC101" s="66" t="str">
        <f t="shared" si="26"/>
        <v/>
      </c>
      <c r="AD101" s="66" t="str">
        <f t="shared" si="27"/>
        <v/>
      </c>
      <c r="AE101" s="66" t="str">
        <f t="shared" si="28"/>
        <v/>
      </c>
      <c r="AF101" s="66" t="str">
        <f t="shared" si="29"/>
        <v/>
      </c>
      <c r="AG101" s="66" t="str">
        <f t="shared" si="30"/>
        <v/>
      </c>
      <c r="AH101" s="66" t="str">
        <f t="shared" si="31"/>
        <v/>
      </c>
      <c r="AI101" s="66" t="str">
        <f t="shared" si="32"/>
        <v/>
      </c>
      <c r="AJ101" s="66" t="str">
        <f t="shared" si="33"/>
        <v/>
      </c>
      <c r="AK101" s="66" t="str">
        <f t="shared" si="34"/>
        <v/>
      </c>
      <c r="AL101" s="270" t="str">
        <f t="shared" si="35"/>
        <v>N</v>
      </c>
    </row>
    <row r="102" spans="2:38">
      <c r="B102" s="91"/>
      <c r="C102" s="40"/>
      <c r="D102" s="40" t="s">
        <v>362</v>
      </c>
      <c r="E102" s="44"/>
      <c r="F102" s="44"/>
      <c r="G102" s="44"/>
      <c r="H102" s="14" t="str">
        <f t="shared" si="36"/>
        <v/>
      </c>
      <c r="I102" s="15" t="str">
        <f t="shared" si="37"/>
        <v/>
      </c>
      <c r="J102" s="16" t="str">
        <f t="shared" si="38"/>
        <v xml:space="preserve"> </v>
      </c>
      <c r="K102" s="17" t="str">
        <f t="shared" si="39"/>
        <v xml:space="preserve"> </v>
      </c>
      <c r="L102" s="208" t="str">
        <f>IF(B102="","",HLOOKUP(B102,'GRR Data'!$DD$243:$WI$244,2,FALSE))</f>
        <v/>
      </c>
      <c r="M102" s="65"/>
      <c r="N102" s="80"/>
      <c r="O102" s="21"/>
      <c r="P102" s="22"/>
      <c r="Q102" s="100"/>
      <c r="R102" s="100"/>
      <c r="S102" s="100"/>
      <c r="T102" s="100"/>
      <c r="U102" s="100"/>
      <c r="V102" s="100"/>
      <c r="W102" s="100"/>
      <c r="X102" s="100"/>
      <c r="Y102" s="100"/>
      <c r="Z102" s="100"/>
      <c r="AA102" s="66" t="str">
        <f t="shared" si="24"/>
        <v/>
      </c>
      <c r="AB102" s="66" t="str">
        <f t="shared" si="25"/>
        <v/>
      </c>
      <c r="AC102" s="66" t="str">
        <f t="shared" si="26"/>
        <v/>
      </c>
      <c r="AD102" s="66" t="str">
        <f t="shared" si="27"/>
        <v/>
      </c>
      <c r="AE102" s="66" t="str">
        <f t="shared" si="28"/>
        <v/>
      </c>
      <c r="AF102" s="66" t="str">
        <f t="shared" si="29"/>
        <v/>
      </c>
      <c r="AG102" s="66" t="str">
        <f t="shared" si="30"/>
        <v/>
      </c>
      <c r="AH102" s="66" t="str">
        <f t="shared" si="31"/>
        <v/>
      </c>
      <c r="AI102" s="66" t="str">
        <f t="shared" si="32"/>
        <v/>
      </c>
      <c r="AJ102" s="66" t="str">
        <f t="shared" si="33"/>
        <v/>
      </c>
      <c r="AK102" s="66" t="str">
        <f t="shared" si="34"/>
        <v/>
      </c>
      <c r="AL102" s="270" t="str">
        <f t="shared" si="35"/>
        <v>N</v>
      </c>
    </row>
    <row r="103" spans="2:38">
      <c r="B103" s="91"/>
      <c r="C103" s="40"/>
      <c r="D103" s="40" t="s">
        <v>362</v>
      </c>
      <c r="E103" s="44"/>
      <c r="F103" s="44"/>
      <c r="G103" s="44"/>
      <c r="H103" s="14" t="str">
        <f t="shared" si="36"/>
        <v/>
      </c>
      <c r="I103" s="15" t="str">
        <f t="shared" si="37"/>
        <v/>
      </c>
      <c r="J103" s="16" t="str">
        <f t="shared" si="38"/>
        <v xml:space="preserve"> </v>
      </c>
      <c r="K103" s="17" t="str">
        <f t="shared" si="39"/>
        <v xml:space="preserve"> </v>
      </c>
      <c r="L103" s="208" t="str">
        <f>IF(B103="","",HLOOKUP(B103,'GRR Data'!$DD$243:$WI$244,2,FALSE))</f>
        <v/>
      </c>
      <c r="M103" s="65"/>
      <c r="N103" s="80"/>
      <c r="O103" s="21"/>
      <c r="P103" s="22"/>
      <c r="Q103" s="100"/>
      <c r="R103" s="100"/>
      <c r="S103" s="100"/>
      <c r="T103" s="100"/>
      <c r="U103" s="100"/>
      <c r="V103" s="100"/>
      <c r="W103" s="100"/>
      <c r="X103" s="100"/>
      <c r="Y103" s="100"/>
      <c r="Z103" s="100"/>
      <c r="AA103" s="66" t="str">
        <f t="shared" si="24"/>
        <v/>
      </c>
      <c r="AB103" s="66" t="str">
        <f t="shared" si="25"/>
        <v/>
      </c>
      <c r="AC103" s="66" t="str">
        <f t="shared" si="26"/>
        <v/>
      </c>
      <c r="AD103" s="66" t="str">
        <f t="shared" si="27"/>
        <v/>
      </c>
      <c r="AE103" s="66" t="str">
        <f t="shared" si="28"/>
        <v/>
      </c>
      <c r="AF103" s="66" t="str">
        <f t="shared" si="29"/>
        <v/>
      </c>
      <c r="AG103" s="66" t="str">
        <f t="shared" si="30"/>
        <v/>
      </c>
      <c r="AH103" s="66" t="str">
        <f t="shared" si="31"/>
        <v/>
      </c>
      <c r="AI103" s="66" t="str">
        <f t="shared" si="32"/>
        <v/>
      </c>
      <c r="AJ103" s="66" t="str">
        <f t="shared" si="33"/>
        <v/>
      </c>
      <c r="AK103" s="66" t="str">
        <f t="shared" si="34"/>
        <v/>
      </c>
      <c r="AL103" s="270" t="str">
        <f t="shared" si="35"/>
        <v>N</v>
      </c>
    </row>
    <row r="104" spans="2:38">
      <c r="B104" s="37"/>
      <c r="C104" s="40"/>
      <c r="D104" s="40" t="s">
        <v>362</v>
      </c>
      <c r="E104" s="44"/>
      <c r="F104" s="44"/>
      <c r="G104" s="44"/>
      <c r="H104" s="14" t="str">
        <f t="shared" si="36"/>
        <v/>
      </c>
      <c r="I104" s="15" t="str">
        <f t="shared" si="37"/>
        <v/>
      </c>
      <c r="J104" s="16" t="str">
        <f t="shared" si="38"/>
        <v xml:space="preserve"> </v>
      </c>
      <c r="K104" s="17" t="str">
        <f t="shared" si="39"/>
        <v xml:space="preserve"> </v>
      </c>
      <c r="L104" s="208" t="str">
        <f>IF(B104="","",HLOOKUP(B104,'GRR Data'!$DD$243:$WI$244,2,FALSE))</f>
        <v/>
      </c>
      <c r="M104" s="65"/>
      <c r="N104" s="80"/>
      <c r="O104" s="21"/>
      <c r="P104" s="22"/>
      <c r="Q104" s="100"/>
      <c r="R104" s="100"/>
      <c r="S104" s="100"/>
      <c r="T104" s="100"/>
      <c r="U104" s="100"/>
      <c r="V104" s="100"/>
      <c r="W104" s="100"/>
      <c r="X104" s="100"/>
      <c r="Y104" s="100"/>
      <c r="Z104" s="100"/>
      <c r="AA104" s="66" t="str">
        <f t="shared" si="24"/>
        <v/>
      </c>
      <c r="AB104" s="66" t="str">
        <f t="shared" si="25"/>
        <v/>
      </c>
      <c r="AC104" s="66" t="str">
        <f t="shared" si="26"/>
        <v/>
      </c>
      <c r="AD104" s="66" t="str">
        <f t="shared" si="27"/>
        <v/>
      </c>
      <c r="AE104" s="66" t="str">
        <f t="shared" si="28"/>
        <v/>
      </c>
      <c r="AF104" s="66" t="str">
        <f t="shared" si="29"/>
        <v/>
      </c>
      <c r="AG104" s="66" t="str">
        <f t="shared" si="30"/>
        <v/>
      </c>
      <c r="AH104" s="66" t="str">
        <f t="shared" si="31"/>
        <v/>
      </c>
      <c r="AI104" s="66" t="str">
        <f t="shared" si="32"/>
        <v/>
      </c>
      <c r="AJ104" s="66" t="str">
        <f t="shared" si="33"/>
        <v/>
      </c>
      <c r="AK104" s="66" t="str">
        <f t="shared" si="34"/>
        <v/>
      </c>
      <c r="AL104" s="270" t="str">
        <f t="shared" si="35"/>
        <v>N</v>
      </c>
    </row>
    <row r="105" spans="2:38">
      <c r="B105" s="37"/>
      <c r="C105" s="40"/>
      <c r="D105" s="40" t="s">
        <v>362</v>
      </c>
      <c r="E105" s="44"/>
      <c r="F105" s="44"/>
      <c r="G105" s="44"/>
      <c r="H105" s="14" t="str">
        <f t="shared" si="36"/>
        <v/>
      </c>
      <c r="I105" s="15" t="str">
        <f t="shared" si="37"/>
        <v/>
      </c>
      <c r="J105" s="16" t="str">
        <f t="shared" si="38"/>
        <v xml:space="preserve"> </v>
      </c>
      <c r="K105" s="17" t="str">
        <f t="shared" si="39"/>
        <v xml:space="preserve"> </v>
      </c>
      <c r="L105" s="208" t="str">
        <f>IF(B105="","",HLOOKUP(B105,'GRR Data'!$DD$243:$WI$244,2,FALSE))</f>
        <v/>
      </c>
      <c r="M105" s="65"/>
      <c r="N105" s="80"/>
      <c r="O105" s="21"/>
      <c r="P105" s="22"/>
      <c r="Q105" s="100"/>
      <c r="R105" s="100"/>
      <c r="S105" s="100"/>
      <c r="T105" s="100"/>
      <c r="U105" s="100"/>
      <c r="V105" s="100"/>
      <c r="W105" s="100"/>
      <c r="X105" s="100"/>
      <c r="Y105" s="100"/>
      <c r="Z105" s="100"/>
      <c r="AA105" s="66" t="str">
        <f t="shared" si="24"/>
        <v/>
      </c>
      <c r="AB105" s="66" t="str">
        <f t="shared" si="25"/>
        <v/>
      </c>
      <c r="AC105" s="66" t="str">
        <f t="shared" si="26"/>
        <v/>
      </c>
      <c r="AD105" s="66" t="str">
        <f t="shared" si="27"/>
        <v/>
      </c>
      <c r="AE105" s="66" t="str">
        <f t="shared" si="28"/>
        <v/>
      </c>
      <c r="AF105" s="66" t="str">
        <f t="shared" si="29"/>
        <v/>
      </c>
      <c r="AG105" s="66" t="str">
        <f t="shared" si="30"/>
        <v/>
      </c>
      <c r="AH105" s="66" t="str">
        <f t="shared" si="31"/>
        <v/>
      </c>
      <c r="AI105" s="66" t="str">
        <f t="shared" si="32"/>
        <v/>
      </c>
      <c r="AJ105" s="66" t="str">
        <f t="shared" si="33"/>
        <v/>
      </c>
      <c r="AK105" s="66" t="str">
        <f t="shared" si="34"/>
        <v/>
      </c>
      <c r="AL105" s="270" t="str">
        <f t="shared" si="35"/>
        <v>N</v>
      </c>
    </row>
    <row r="106" spans="2:38">
      <c r="B106" s="91"/>
      <c r="C106" s="40"/>
      <c r="D106" s="40" t="s">
        <v>362</v>
      </c>
      <c r="E106" s="44"/>
      <c r="F106" s="44"/>
      <c r="G106" s="44"/>
      <c r="H106" s="14" t="str">
        <f t="shared" si="36"/>
        <v/>
      </c>
      <c r="I106" s="15" t="str">
        <f t="shared" si="37"/>
        <v/>
      </c>
      <c r="J106" s="16" t="str">
        <f t="shared" si="38"/>
        <v xml:space="preserve"> </v>
      </c>
      <c r="K106" s="17" t="str">
        <f t="shared" si="39"/>
        <v xml:space="preserve"> </v>
      </c>
      <c r="L106" s="208" t="str">
        <f>IF(B106="","",HLOOKUP(B106,'GRR Data'!$DD$243:$WI$244,2,FALSE))</f>
        <v/>
      </c>
      <c r="M106" s="65"/>
      <c r="N106" s="80"/>
      <c r="O106" s="21"/>
      <c r="P106" s="22"/>
      <c r="Q106" s="100"/>
      <c r="R106" s="100"/>
      <c r="S106" s="100"/>
      <c r="T106" s="100"/>
      <c r="U106" s="100"/>
      <c r="V106" s="100"/>
      <c r="W106" s="100"/>
      <c r="X106" s="100"/>
      <c r="Y106" s="100"/>
      <c r="Z106" s="100"/>
      <c r="AA106" s="66" t="str">
        <f t="shared" si="24"/>
        <v/>
      </c>
      <c r="AB106" s="66" t="str">
        <f t="shared" si="25"/>
        <v/>
      </c>
      <c r="AC106" s="66" t="str">
        <f t="shared" si="26"/>
        <v/>
      </c>
      <c r="AD106" s="66" t="str">
        <f t="shared" si="27"/>
        <v/>
      </c>
      <c r="AE106" s="66" t="str">
        <f t="shared" si="28"/>
        <v/>
      </c>
      <c r="AF106" s="66" t="str">
        <f t="shared" si="29"/>
        <v/>
      </c>
      <c r="AG106" s="66" t="str">
        <f t="shared" si="30"/>
        <v/>
      </c>
      <c r="AH106" s="66" t="str">
        <f t="shared" si="31"/>
        <v/>
      </c>
      <c r="AI106" s="66" t="str">
        <f t="shared" si="32"/>
        <v/>
      </c>
      <c r="AJ106" s="66" t="str">
        <f t="shared" si="33"/>
        <v/>
      </c>
      <c r="AK106" s="66" t="str">
        <f t="shared" si="34"/>
        <v/>
      </c>
      <c r="AL106" s="270" t="str">
        <f t="shared" si="35"/>
        <v>N</v>
      </c>
    </row>
    <row r="107" spans="2:38">
      <c r="B107" s="37"/>
      <c r="C107" s="40"/>
      <c r="D107" s="40" t="s">
        <v>362</v>
      </c>
      <c r="E107" s="44"/>
      <c r="F107" s="44"/>
      <c r="G107" s="44"/>
      <c r="H107" s="14" t="str">
        <f t="shared" si="36"/>
        <v/>
      </c>
      <c r="I107" s="15" t="str">
        <f t="shared" si="37"/>
        <v/>
      </c>
      <c r="J107" s="16" t="str">
        <f t="shared" si="38"/>
        <v xml:space="preserve"> </v>
      </c>
      <c r="K107" s="17" t="str">
        <f t="shared" si="39"/>
        <v xml:space="preserve"> </v>
      </c>
      <c r="L107" s="208" t="str">
        <f>IF(B107="","",HLOOKUP(B107,'GRR Data'!$DD$243:$WI$244,2,FALSE))</f>
        <v/>
      </c>
      <c r="M107" s="65"/>
      <c r="N107" s="80"/>
      <c r="O107" s="21"/>
      <c r="P107" s="22"/>
      <c r="Q107" s="100"/>
      <c r="R107" s="100"/>
      <c r="S107" s="100"/>
      <c r="T107" s="100"/>
      <c r="U107" s="100"/>
      <c r="V107" s="100"/>
      <c r="W107" s="100"/>
      <c r="X107" s="100"/>
      <c r="Y107" s="100"/>
      <c r="Z107" s="100"/>
      <c r="AA107" s="66" t="str">
        <f t="shared" si="24"/>
        <v/>
      </c>
      <c r="AB107" s="66" t="str">
        <f t="shared" si="25"/>
        <v/>
      </c>
      <c r="AC107" s="66" t="str">
        <f t="shared" si="26"/>
        <v/>
      </c>
      <c r="AD107" s="66" t="str">
        <f t="shared" si="27"/>
        <v/>
      </c>
      <c r="AE107" s="66" t="str">
        <f t="shared" si="28"/>
        <v/>
      </c>
      <c r="AF107" s="66" t="str">
        <f t="shared" si="29"/>
        <v/>
      </c>
      <c r="AG107" s="66" t="str">
        <f t="shared" si="30"/>
        <v/>
      </c>
      <c r="AH107" s="66" t="str">
        <f t="shared" si="31"/>
        <v/>
      </c>
      <c r="AI107" s="66" t="str">
        <f t="shared" si="32"/>
        <v/>
      </c>
      <c r="AJ107" s="66" t="str">
        <f t="shared" si="33"/>
        <v/>
      </c>
      <c r="AK107" s="66" t="str">
        <f t="shared" si="34"/>
        <v/>
      </c>
      <c r="AL107" s="270" t="str">
        <f t="shared" si="35"/>
        <v>N</v>
      </c>
    </row>
    <row r="108" spans="2:38">
      <c r="B108" s="37"/>
      <c r="C108" s="40"/>
      <c r="D108" s="40" t="s">
        <v>362</v>
      </c>
      <c r="E108" s="44"/>
      <c r="F108" s="44"/>
      <c r="G108" s="44"/>
      <c r="H108" s="14" t="str">
        <f t="shared" si="36"/>
        <v/>
      </c>
      <c r="I108" s="15" t="str">
        <f t="shared" si="37"/>
        <v/>
      </c>
      <c r="J108" s="16" t="str">
        <f t="shared" si="38"/>
        <v xml:space="preserve"> </v>
      </c>
      <c r="K108" s="17" t="str">
        <f t="shared" si="39"/>
        <v xml:space="preserve"> </v>
      </c>
      <c r="L108" s="208" t="str">
        <f>IF(B108="","",HLOOKUP(B108,'GRR Data'!$DD$243:$WI$244,2,FALSE))</f>
        <v/>
      </c>
      <c r="M108" s="65"/>
      <c r="N108" s="80"/>
      <c r="O108" s="21"/>
      <c r="P108" s="22"/>
      <c r="Q108" s="100"/>
      <c r="R108" s="100"/>
      <c r="S108" s="100"/>
      <c r="T108" s="100"/>
      <c r="U108" s="100"/>
      <c r="V108" s="100"/>
      <c r="W108" s="100"/>
      <c r="X108" s="100"/>
      <c r="Y108" s="100"/>
      <c r="Z108" s="100"/>
      <c r="AA108" s="66" t="str">
        <f t="shared" si="24"/>
        <v/>
      </c>
      <c r="AB108" s="66" t="str">
        <f t="shared" si="25"/>
        <v/>
      </c>
      <c r="AC108" s="66" t="str">
        <f t="shared" si="26"/>
        <v/>
      </c>
      <c r="AD108" s="66" t="str">
        <f t="shared" si="27"/>
        <v/>
      </c>
      <c r="AE108" s="66" t="str">
        <f t="shared" si="28"/>
        <v/>
      </c>
      <c r="AF108" s="66" t="str">
        <f t="shared" si="29"/>
        <v/>
      </c>
      <c r="AG108" s="66" t="str">
        <f t="shared" si="30"/>
        <v/>
      </c>
      <c r="AH108" s="66" t="str">
        <f t="shared" si="31"/>
        <v/>
      </c>
      <c r="AI108" s="66" t="str">
        <f t="shared" si="32"/>
        <v/>
      </c>
      <c r="AJ108" s="66" t="str">
        <f t="shared" si="33"/>
        <v/>
      </c>
      <c r="AK108" s="66" t="str">
        <f t="shared" si="34"/>
        <v/>
      </c>
      <c r="AL108" s="270" t="str">
        <f t="shared" si="35"/>
        <v>N</v>
      </c>
    </row>
    <row r="109" spans="2:38">
      <c r="B109" s="91"/>
      <c r="C109" s="40"/>
      <c r="D109" s="40" t="s">
        <v>362</v>
      </c>
      <c r="E109" s="44"/>
      <c r="F109" s="44"/>
      <c r="G109" s="44"/>
      <c r="H109" s="14" t="str">
        <f t="shared" si="36"/>
        <v/>
      </c>
      <c r="I109" s="15" t="str">
        <f t="shared" si="37"/>
        <v/>
      </c>
      <c r="J109" s="16" t="str">
        <f t="shared" si="38"/>
        <v xml:space="preserve"> </v>
      </c>
      <c r="K109" s="17" t="str">
        <f t="shared" si="39"/>
        <v xml:space="preserve"> </v>
      </c>
      <c r="L109" s="208" t="str">
        <f>IF(B109="","",HLOOKUP(B109,'GRR Data'!$DD$243:$WI$244,2,FALSE))</f>
        <v/>
      </c>
      <c r="M109" s="65"/>
      <c r="N109" s="80"/>
      <c r="O109" s="21"/>
      <c r="P109" s="22"/>
      <c r="Q109" s="100"/>
      <c r="R109" s="100"/>
      <c r="S109" s="100"/>
      <c r="T109" s="100"/>
      <c r="U109" s="100"/>
      <c r="V109" s="100"/>
      <c r="W109" s="100"/>
      <c r="X109" s="100"/>
      <c r="Y109" s="100"/>
      <c r="Z109" s="100"/>
      <c r="AA109" s="66" t="str">
        <f t="shared" si="24"/>
        <v/>
      </c>
      <c r="AB109" s="66" t="str">
        <f t="shared" si="25"/>
        <v/>
      </c>
      <c r="AC109" s="66" t="str">
        <f t="shared" si="26"/>
        <v/>
      </c>
      <c r="AD109" s="66" t="str">
        <f t="shared" si="27"/>
        <v/>
      </c>
      <c r="AE109" s="66" t="str">
        <f t="shared" si="28"/>
        <v/>
      </c>
      <c r="AF109" s="66" t="str">
        <f t="shared" si="29"/>
        <v/>
      </c>
      <c r="AG109" s="66" t="str">
        <f t="shared" si="30"/>
        <v/>
      </c>
      <c r="AH109" s="66" t="str">
        <f t="shared" si="31"/>
        <v/>
      </c>
      <c r="AI109" s="66" t="str">
        <f t="shared" si="32"/>
        <v/>
      </c>
      <c r="AJ109" s="66" t="str">
        <f t="shared" si="33"/>
        <v/>
      </c>
      <c r="AK109" s="66" t="str">
        <f t="shared" si="34"/>
        <v/>
      </c>
      <c r="AL109" s="270" t="str">
        <f t="shared" si="35"/>
        <v>N</v>
      </c>
    </row>
    <row r="110" spans="2:38">
      <c r="B110" s="37"/>
      <c r="C110" s="40"/>
      <c r="D110" s="40" t="s">
        <v>362</v>
      </c>
      <c r="E110" s="44"/>
      <c r="F110" s="44"/>
      <c r="G110" s="44"/>
      <c r="H110" s="14" t="str">
        <f t="shared" si="36"/>
        <v/>
      </c>
      <c r="I110" s="15" t="str">
        <f t="shared" si="37"/>
        <v/>
      </c>
      <c r="J110" s="16" t="str">
        <f t="shared" si="38"/>
        <v xml:space="preserve"> </v>
      </c>
      <c r="K110" s="17" t="str">
        <f t="shared" si="39"/>
        <v xml:space="preserve"> </v>
      </c>
      <c r="L110" s="208" t="str">
        <f>IF(B110="","",HLOOKUP(B110,'GRR Data'!$DD$243:$WI$244,2,FALSE))</f>
        <v/>
      </c>
      <c r="M110" s="65"/>
      <c r="N110" s="80"/>
      <c r="O110" s="21"/>
      <c r="P110" s="22"/>
      <c r="Q110" s="100"/>
      <c r="R110" s="100"/>
      <c r="S110" s="100"/>
      <c r="T110" s="100"/>
      <c r="U110" s="100"/>
      <c r="V110" s="100"/>
      <c r="W110" s="100"/>
      <c r="X110" s="100"/>
      <c r="Y110" s="100"/>
      <c r="Z110" s="100"/>
      <c r="AA110" s="66" t="str">
        <f t="shared" si="24"/>
        <v/>
      </c>
      <c r="AB110" s="66" t="str">
        <f t="shared" si="25"/>
        <v/>
      </c>
      <c r="AC110" s="66" t="str">
        <f t="shared" si="26"/>
        <v/>
      </c>
      <c r="AD110" s="66" t="str">
        <f t="shared" si="27"/>
        <v/>
      </c>
      <c r="AE110" s="66" t="str">
        <f t="shared" si="28"/>
        <v/>
      </c>
      <c r="AF110" s="66" t="str">
        <f t="shared" si="29"/>
        <v/>
      </c>
      <c r="AG110" s="66" t="str">
        <f t="shared" si="30"/>
        <v/>
      </c>
      <c r="AH110" s="66" t="str">
        <f t="shared" si="31"/>
        <v/>
      </c>
      <c r="AI110" s="66" t="str">
        <f t="shared" si="32"/>
        <v/>
      </c>
      <c r="AJ110" s="66" t="str">
        <f t="shared" si="33"/>
        <v/>
      </c>
      <c r="AK110" s="66" t="str">
        <f t="shared" si="34"/>
        <v/>
      </c>
      <c r="AL110" s="270" t="str">
        <f t="shared" si="35"/>
        <v>N</v>
      </c>
    </row>
    <row r="111" spans="2:38">
      <c r="B111" s="37"/>
      <c r="C111" s="40"/>
      <c r="D111" s="40" t="s">
        <v>362</v>
      </c>
      <c r="E111" s="44"/>
      <c r="F111" s="44"/>
      <c r="G111" s="44"/>
      <c r="H111" s="14" t="str">
        <f t="shared" si="36"/>
        <v/>
      </c>
      <c r="I111" s="15" t="str">
        <f t="shared" si="37"/>
        <v/>
      </c>
      <c r="J111" s="16" t="str">
        <f t="shared" si="38"/>
        <v xml:space="preserve"> </v>
      </c>
      <c r="K111" s="17" t="str">
        <f t="shared" si="39"/>
        <v xml:space="preserve"> </v>
      </c>
      <c r="L111" s="208" t="str">
        <f>IF(B111="","",HLOOKUP(B111,'GRR Data'!$DD$243:$WI$244,2,FALSE))</f>
        <v/>
      </c>
      <c r="M111" s="65"/>
      <c r="N111" s="80"/>
      <c r="O111" s="21"/>
      <c r="P111" s="22"/>
      <c r="Q111" s="100"/>
      <c r="R111" s="100"/>
      <c r="S111" s="100"/>
      <c r="T111" s="100"/>
      <c r="U111" s="100"/>
      <c r="V111" s="100"/>
      <c r="W111" s="100"/>
      <c r="X111" s="100"/>
      <c r="Y111" s="100"/>
      <c r="Z111" s="100"/>
      <c r="AA111" s="66" t="str">
        <f t="shared" si="24"/>
        <v/>
      </c>
      <c r="AB111" s="66" t="str">
        <f t="shared" si="25"/>
        <v/>
      </c>
      <c r="AC111" s="66" t="str">
        <f t="shared" si="26"/>
        <v/>
      </c>
      <c r="AD111" s="66" t="str">
        <f t="shared" si="27"/>
        <v/>
      </c>
      <c r="AE111" s="66" t="str">
        <f t="shared" si="28"/>
        <v/>
      </c>
      <c r="AF111" s="66" t="str">
        <f t="shared" si="29"/>
        <v/>
      </c>
      <c r="AG111" s="66" t="str">
        <f t="shared" si="30"/>
        <v/>
      </c>
      <c r="AH111" s="66" t="str">
        <f t="shared" si="31"/>
        <v/>
      </c>
      <c r="AI111" s="66" t="str">
        <f t="shared" si="32"/>
        <v/>
      </c>
      <c r="AJ111" s="66" t="str">
        <f t="shared" si="33"/>
        <v/>
      </c>
      <c r="AK111" s="66" t="str">
        <f t="shared" si="34"/>
        <v/>
      </c>
      <c r="AL111" s="270" t="str">
        <f t="shared" si="35"/>
        <v>N</v>
      </c>
    </row>
    <row r="112" spans="2:38">
      <c r="B112" s="91"/>
      <c r="C112" s="40"/>
      <c r="D112" s="40" t="s">
        <v>362</v>
      </c>
      <c r="E112" s="44"/>
      <c r="F112" s="44"/>
      <c r="G112" s="44"/>
      <c r="H112" s="14" t="str">
        <f t="shared" si="36"/>
        <v/>
      </c>
      <c r="I112" s="15" t="str">
        <f t="shared" si="37"/>
        <v/>
      </c>
      <c r="J112" s="16" t="str">
        <f t="shared" si="38"/>
        <v xml:space="preserve"> </v>
      </c>
      <c r="K112" s="17" t="str">
        <f t="shared" si="39"/>
        <v xml:space="preserve"> </v>
      </c>
      <c r="L112" s="208" t="str">
        <f>IF(B112="","",HLOOKUP(B112,'GRR Data'!$DD$243:$WI$244,2,FALSE))</f>
        <v/>
      </c>
      <c r="M112" s="65"/>
      <c r="N112" s="80"/>
      <c r="O112" s="21"/>
      <c r="P112" s="22"/>
      <c r="Q112" s="100"/>
      <c r="R112" s="100"/>
      <c r="S112" s="100"/>
      <c r="T112" s="100"/>
      <c r="U112" s="100"/>
      <c r="V112" s="100"/>
      <c r="W112" s="100"/>
      <c r="X112" s="100"/>
      <c r="Y112" s="100"/>
      <c r="Z112" s="100"/>
      <c r="AA112" s="66" t="str">
        <f t="shared" si="24"/>
        <v/>
      </c>
      <c r="AB112" s="66" t="str">
        <f t="shared" si="25"/>
        <v/>
      </c>
      <c r="AC112" s="66" t="str">
        <f t="shared" si="26"/>
        <v/>
      </c>
      <c r="AD112" s="66" t="str">
        <f t="shared" si="27"/>
        <v/>
      </c>
      <c r="AE112" s="66" t="str">
        <f t="shared" si="28"/>
        <v/>
      </c>
      <c r="AF112" s="66" t="str">
        <f t="shared" si="29"/>
        <v/>
      </c>
      <c r="AG112" s="66" t="str">
        <f t="shared" si="30"/>
        <v/>
      </c>
      <c r="AH112" s="66" t="str">
        <f t="shared" si="31"/>
        <v/>
      </c>
      <c r="AI112" s="66" t="str">
        <f t="shared" si="32"/>
        <v/>
      </c>
      <c r="AJ112" s="66" t="str">
        <f t="shared" si="33"/>
        <v/>
      </c>
      <c r="AK112" s="66" t="str">
        <f t="shared" si="34"/>
        <v/>
      </c>
      <c r="AL112" s="270" t="str">
        <f t="shared" si="35"/>
        <v>N</v>
      </c>
    </row>
    <row r="113" spans="2:38">
      <c r="B113" s="91"/>
      <c r="C113" s="40"/>
      <c r="D113" s="40" t="s">
        <v>362</v>
      </c>
      <c r="E113" s="44"/>
      <c r="F113" s="44"/>
      <c r="G113" s="44"/>
      <c r="H113" s="14" t="str">
        <f t="shared" si="36"/>
        <v/>
      </c>
      <c r="I113" s="15" t="str">
        <f t="shared" si="37"/>
        <v/>
      </c>
      <c r="J113" s="16" t="str">
        <f t="shared" si="38"/>
        <v xml:space="preserve"> </v>
      </c>
      <c r="K113" s="17" t="str">
        <f t="shared" si="39"/>
        <v xml:space="preserve"> </v>
      </c>
      <c r="L113" s="208" t="str">
        <f>IF(B113="","",HLOOKUP(B113,'GRR Data'!$DD$243:$WI$244,2,FALSE))</f>
        <v/>
      </c>
      <c r="M113" s="65"/>
      <c r="N113" s="80"/>
      <c r="O113" s="21"/>
      <c r="P113" s="22"/>
      <c r="Q113" s="100"/>
      <c r="R113" s="100"/>
      <c r="S113" s="100"/>
      <c r="T113" s="100"/>
      <c r="U113" s="100"/>
      <c r="V113" s="100"/>
      <c r="W113" s="100"/>
      <c r="X113" s="100"/>
      <c r="Y113" s="100"/>
      <c r="Z113" s="100"/>
      <c r="AA113" s="66" t="str">
        <f t="shared" si="24"/>
        <v/>
      </c>
      <c r="AB113" s="66" t="str">
        <f t="shared" si="25"/>
        <v/>
      </c>
      <c r="AC113" s="66" t="str">
        <f t="shared" si="26"/>
        <v/>
      </c>
      <c r="AD113" s="66" t="str">
        <f t="shared" si="27"/>
        <v/>
      </c>
      <c r="AE113" s="66" t="str">
        <f t="shared" si="28"/>
        <v/>
      </c>
      <c r="AF113" s="66" t="str">
        <f t="shared" si="29"/>
        <v/>
      </c>
      <c r="AG113" s="66" t="str">
        <f t="shared" si="30"/>
        <v/>
      </c>
      <c r="AH113" s="66" t="str">
        <f t="shared" si="31"/>
        <v/>
      </c>
      <c r="AI113" s="66" t="str">
        <f t="shared" si="32"/>
        <v/>
      </c>
      <c r="AJ113" s="66" t="str">
        <f t="shared" si="33"/>
        <v/>
      </c>
      <c r="AK113" s="66" t="str">
        <f t="shared" si="34"/>
        <v/>
      </c>
      <c r="AL113" s="270" t="str">
        <f t="shared" si="35"/>
        <v>N</v>
      </c>
    </row>
    <row r="114" spans="2:38">
      <c r="B114" s="37"/>
      <c r="C114" s="40"/>
      <c r="D114" s="40" t="s">
        <v>362</v>
      </c>
      <c r="E114" s="44"/>
      <c r="F114" s="44"/>
      <c r="G114" s="44"/>
      <c r="H114" s="14" t="str">
        <f t="shared" si="36"/>
        <v/>
      </c>
      <c r="I114" s="15" t="str">
        <f t="shared" si="37"/>
        <v/>
      </c>
      <c r="J114" s="16" t="str">
        <f t="shared" si="38"/>
        <v xml:space="preserve"> </v>
      </c>
      <c r="K114" s="17" t="str">
        <f t="shared" si="39"/>
        <v xml:space="preserve"> </v>
      </c>
      <c r="L114" s="208" t="str">
        <f>IF(B114="","",HLOOKUP(B114,'GRR Data'!$DD$243:$WI$244,2,FALSE))</f>
        <v/>
      </c>
      <c r="M114" s="65"/>
      <c r="N114" s="80"/>
      <c r="O114" s="21"/>
      <c r="P114" s="22"/>
      <c r="Q114" s="100"/>
      <c r="R114" s="100"/>
      <c r="S114" s="100"/>
      <c r="T114" s="100"/>
      <c r="U114" s="100"/>
      <c r="V114" s="100"/>
      <c r="W114" s="100"/>
      <c r="X114" s="100"/>
      <c r="Y114" s="100"/>
      <c r="Z114" s="100"/>
      <c r="AA114" s="66" t="str">
        <f t="shared" si="24"/>
        <v/>
      </c>
      <c r="AB114" s="66" t="str">
        <f t="shared" si="25"/>
        <v/>
      </c>
      <c r="AC114" s="66" t="str">
        <f t="shared" si="26"/>
        <v/>
      </c>
      <c r="AD114" s="66" t="str">
        <f t="shared" si="27"/>
        <v/>
      </c>
      <c r="AE114" s="66" t="str">
        <f t="shared" si="28"/>
        <v/>
      </c>
      <c r="AF114" s="66" t="str">
        <f t="shared" si="29"/>
        <v/>
      </c>
      <c r="AG114" s="66" t="str">
        <f t="shared" si="30"/>
        <v/>
      </c>
      <c r="AH114" s="66" t="str">
        <f t="shared" si="31"/>
        <v/>
      </c>
      <c r="AI114" s="66" t="str">
        <f t="shared" si="32"/>
        <v/>
      </c>
      <c r="AJ114" s="66" t="str">
        <f t="shared" si="33"/>
        <v/>
      </c>
      <c r="AK114" s="66" t="str">
        <f t="shared" si="34"/>
        <v/>
      </c>
      <c r="AL114" s="270" t="str">
        <f t="shared" si="35"/>
        <v>N</v>
      </c>
    </row>
    <row r="115" spans="2:38">
      <c r="B115" s="37"/>
      <c r="C115" s="40"/>
      <c r="D115" s="40" t="s">
        <v>362</v>
      </c>
      <c r="E115" s="44"/>
      <c r="F115" s="44"/>
      <c r="G115" s="44"/>
      <c r="H115" s="14" t="str">
        <f t="shared" si="36"/>
        <v/>
      </c>
      <c r="I115" s="15" t="str">
        <f t="shared" si="37"/>
        <v/>
      </c>
      <c r="J115" s="16" t="str">
        <f t="shared" si="38"/>
        <v xml:space="preserve"> </v>
      </c>
      <c r="K115" s="17" t="str">
        <f t="shared" si="39"/>
        <v xml:space="preserve"> </v>
      </c>
      <c r="L115" s="208" t="str">
        <f>IF(B115="","",HLOOKUP(B115,'GRR Data'!$DD$243:$WI$244,2,FALSE))</f>
        <v/>
      </c>
      <c r="M115" s="65"/>
      <c r="N115" s="80"/>
      <c r="O115" s="21"/>
      <c r="P115" s="22"/>
      <c r="Q115" s="100"/>
      <c r="R115" s="100"/>
      <c r="S115" s="100"/>
      <c r="T115" s="100"/>
      <c r="U115" s="100"/>
      <c r="V115" s="100"/>
      <c r="W115" s="100"/>
      <c r="X115" s="100"/>
      <c r="Y115" s="100"/>
      <c r="Z115" s="100"/>
      <c r="AA115" s="66" t="str">
        <f t="shared" si="24"/>
        <v/>
      </c>
      <c r="AB115" s="66" t="str">
        <f t="shared" si="25"/>
        <v/>
      </c>
      <c r="AC115" s="66" t="str">
        <f t="shared" si="26"/>
        <v/>
      </c>
      <c r="AD115" s="66" t="str">
        <f t="shared" si="27"/>
        <v/>
      </c>
      <c r="AE115" s="66" t="str">
        <f t="shared" si="28"/>
        <v/>
      </c>
      <c r="AF115" s="66" t="str">
        <f t="shared" si="29"/>
        <v/>
      </c>
      <c r="AG115" s="66" t="str">
        <f t="shared" si="30"/>
        <v/>
      </c>
      <c r="AH115" s="66" t="str">
        <f t="shared" si="31"/>
        <v/>
      </c>
      <c r="AI115" s="66" t="str">
        <f t="shared" si="32"/>
        <v/>
      </c>
      <c r="AJ115" s="66" t="str">
        <f t="shared" si="33"/>
        <v/>
      </c>
      <c r="AK115" s="66" t="str">
        <f t="shared" si="34"/>
        <v/>
      </c>
      <c r="AL115" s="270" t="str">
        <f t="shared" si="35"/>
        <v>N</v>
      </c>
    </row>
    <row r="116" spans="2:38">
      <c r="B116" s="91"/>
      <c r="C116" s="40"/>
      <c r="D116" s="40" t="s">
        <v>362</v>
      </c>
      <c r="E116" s="44"/>
      <c r="F116" s="44"/>
      <c r="G116" s="44"/>
      <c r="H116" s="14" t="str">
        <f t="shared" si="36"/>
        <v/>
      </c>
      <c r="I116" s="15" t="str">
        <f t="shared" si="37"/>
        <v/>
      </c>
      <c r="J116" s="16" t="str">
        <f t="shared" si="38"/>
        <v xml:space="preserve"> </v>
      </c>
      <c r="K116" s="17" t="str">
        <f t="shared" si="39"/>
        <v xml:space="preserve"> </v>
      </c>
      <c r="L116" s="208" t="str">
        <f>IF(B116="","",HLOOKUP(B116,'GRR Data'!$DD$243:$WI$244,2,FALSE))</f>
        <v/>
      </c>
      <c r="M116" s="65"/>
      <c r="N116" s="80"/>
      <c r="O116" s="21"/>
      <c r="P116" s="22"/>
      <c r="Q116" s="100"/>
      <c r="R116" s="100"/>
      <c r="S116" s="100"/>
      <c r="T116" s="100"/>
      <c r="U116" s="100"/>
      <c r="V116" s="100"/>
      <c r="W116" s="100"/>
      <c r="X116" s="100"/>
      <c r="Y116" s="100"/>
      <c r="Z116" s="100"/>
      <c r="AA116" s="66" t="str">
        <f t="shared" si="24"/>
        <v/>
      </c>
      <c r="AB116" s="66" t="str">
        <f t="shared" si="25"/>
        <v/>
      </c>
      <c r="AC116" s="66" t="str">
        <f t="shared" si="26"/>
        <v/>
      </c>
      <c r="AD116" s="66" t="str">
        <f t="shared" si="27"/>
        <v/>
      </c>
      <c r="AE116" s="66" t="str">
        <f t="shared" si="28"/>
        <v/>
      </c>
      <c r="AF116" s="66" t="str">
        <f t="shared" si="29"/>
        <v/>
      </c>
      <c r="AG116" s="66" t="str">
        <f t="shared" si="30"/>
        <v/>
      </c>
      <c r="AH116" s="66" t="str">
        <f t="shared" si="31"/>
        <v/>
      </c>
      <c r="AI116" s="66" t="str">
        <f t="shared" si="32"/>
        <v/>
      </c>
      <c r="AJ116" s="66" t="str">
        <f t="shared" si="33"/>
        <v/>
      </c>
      <c r="AK116" s="66" t="str">
        <f t="shared" si="34"/>
        <v/>
      </c>
      <c r="AL116" s="270" t="str">
        <f t="shared" si="35"/>
        <v>N</v>
      </c>
    </row>
    <row r="117" spans="2:38">
      <c r="B117" s="37"/>
      <c r="C117" s="40"/>
      <c r="D117" s="40" t="s">
        <v>362</v>
      </c>
      <c r="E117" s="44"/>
      <c r="F117" s="44"/>
      <c r="G117" s="44"/>
      <c r="H117" s="14" t="str">
        <f t="shared" si="36"/>
        <v/>
      </c>
      <c r="I117" s="15" t="str">
        <f t="shared" si="37"/>
        <v/>
      </c>
      <c r="J117" s="16" t="str">
        <f t="shared" si="38"/>
        <v xml:space="preserve"> </v>
      </c>
      <c r="K117" s="17" t="str">
        <f t="shared" si="39"/>
        <v xml:space="preserve"> </v>
      </c>
      <c r="L117" s="208" t="str">
        <f>IF(B117="","",HLOOKUP(B117,'GRR Data'!$DD$243:$WI$244,2,FALSE))</f>
        <v/>
      </c>
      <c r="M117" s="65"/>
      <c r="N117" s="80"/>
      <c r="O117" s="21"/>
      <c r="P117" s="22"/>
      <c r="Q117" s="100"/>
      <c r="R117" s="100"/>
      <c r="S117" s="100"/>
      <c r="T117" s="100"/>
      <c r="U117" s="100"/>
      <c r="V117" s="100"/>
      <c r="W117" s="100"/>
      <c r="X117" s="100"/>
      <c r="Y117" s="100"/>
      <c r="Z117" s="100"/>
      <c r="AA117" s="66" t="str">
        <f t="shared" si="24"/>
        <v/>
      </c>
      <c r="AB117" s="66" t="str">
        <f t="shared" si="25"/>
        <v/>
      </c>
      <c r="AC117" s="66" t="str">
        <f t="shared" si="26"/>
        <v/>
      </c>
      <c r="AD117" s="66" t="str">
        <f t="shared" si="27"/>
        <v/>
      </c>
      <c r="AE117" s="66" t="str">
        <f t="shared" si="28"/>
        <v/>
      </c>
      <c r="AF117" s="66" t="str">
        <f t="shared" si="29"/>
        <v/>
      </c>
      <c r="AG117" s="66" t="str">
        <f t="shared" si="30"/>
        <v/>
      </c>
      <c r="AH117" s="66" t="str">
        <f t="shared" si="31"/>
        <v/>
      </c>
      <c r="AI117" s="66" t="str">
        <f t="shared" si="32"/>
        <v/>
      </c>
      <c r="AJ117" s="66" t="str">
        <f t="shared" si="33"/>
        <v/>
      </c>
      <c r="AK117" s="66" t="str">
        <f t="shared" si="34"/>
        <v/>
      </c>
      <c r="AL117" s="270" t="str">
        <f t="shared" si="35"/>
        <v>N</v>
      </c>
    </row>
    <row r="118" spans="2:38">
      <c r="B118" s="37"/>
      <c r="C118" s="40"/>
      <c r="D118" s="40" t="s">
        <v>362</v>
      </c>
      <c r="E118" s="44"/>
      <c r="F118" s="44"/>
      <c r="G118" s="44"/>
      <c r="H118" s="14" t="str">
        <f t="shared" si="36"/>
        <v/>
      </c>
      <c r="I118" s="15" t="str">
        <f t="shared" si="37"/>
        <v/>
      </c>
      <c r="J118" s="16" t="str">
        <f t="shared" si="38"/>
        <v xml:space="preserve"> </v>
      </c>
      <c r="K118" s="17" t="str">
        <f t="shared" si="39"/>
        <v xml:space="preserve"> </v>
      </c>
      <c r="L118" s="208" t="str">
        <f>IF(B118="","",HLOOKUP(B118,'GRR Data'!$DD$243:$WI$244,2,FALSE))</f>
        <v/>
      </c>
      <c r="M118" s="65"/>
      <c r="N118" s="80"/>
      <c r="O118" s="21"/>
      <c r="P118" s="22"/>
      <c r="Q118" s="100"/>
      <c r="R118" s="100"/>
      <c r="S118" s="100"/>
      <c r="T118" s="100"/>
      <c r="U118" s="100"/>
      <c r="V118" s="100"/>
      <c r="W118" s="100"/>
      <c r="X118" s="100"/>
      <c r="Y118" s="100"/>
      <c r="Z118" s="100"/>
      <c r="AA118" s="66" t="str">
        <f t="shared" si="24"/>
        <v/>
      </c>
      <c r="AB118" s="66" t="str">
        <f t="shared" si="25"/>
        <v/>
      </c>
      <c r="AC118" s="66" t="str">
        <f t="shared" si="26"/>
        <v/>
      </c>
      <c r="AD118" s="66" t="str">
        <f t="shared" si="27"/>
        <v/>
      </c>
      <c r="AE118" s="66" t="str">
        <f t="shared" si="28"/>
        <v/>
      </c>
      <c r="AF118" s="66" t="str">
        <f t="shared" si="29"/>
        <v/>
      </c>
      <c r="AG118" s="66" t="str">
        <f t="shared" si="30"/>
        <v/>
      </c>
      <c r="AH118" s="66" t="str">
        <f t="shared" si="31"/>
        <v/>
      </c>
      <c r="AI118" s="66" t="str">
        <f t="shared" si="32"/>
        <v/>
      </c>
      <c r="AJ118" s="66" t="str">
        <f t="shared" si="33"/>
        <v/>
      </c>
      <c r="AK118" s="66" t="str">
        <f t="shared" si="34"/>
        <v/>
      </c>
      <c r="AL118" s="270" t="str">
        <f t="shared" si="35"/>
        <v>N</v>
      </c>
    </row>
    <row r="119" spans="2:38">
      <c r="B119" s="91"/>
      <c r="C119" s="40"/>
      <c r="D119" s="40" t="s">
        <v>362</v>
      </c>
      <c r="E119" s="44"/>
      <c r="F119" s="44"/>
      <c r="G119" s="44"/>
      <c r="H119" s="14" t="str">
        <f t="shared" si="36"/>
        <v/>
      </c>
      <c r="I119" s="15" t="str">
        <f t="shared" si="37"/>
        <v/>
      </c>
      <c r="J119" s="16" t="str">
        <f t="shared" si="38"/>
        <v xml:space="preserve"> </v>
      </c>
      <c r="K119" s="17" t="str">
        <f t="shared" si="39"/>
        <v xml:space="preserve"> </v>
      </c>
      <c r="L119" s="208" t="str">
        <f>IF(B119="","",HLOOKUP(B119,'GRR Data'!$DD$243:$WI$244,2,FALSE))</f>
        <v/>
      </c>
      <c r="M119" s="65"/>
      <c r="N119" s="80"/>
      <c r="O119" s="21"/>
      <c r="P119" s="22"/>
      <c r="Q119" s="100"/>
      <c r="R119" s="100"/>
      <c r="S119" s="100"/>
      <c r="T119" s="100"/>
      <c r="U119" s="100"/>
      <c r="V119" s="100"/>
      <c r="W119" s="100"/>
      <c r="X119" s="100"/>
      <c r="Y119" s="100"/>
      <c r="Z119" s="100"/>
      <c r="AA119" s="66" t="str">
        <f t="shared" si="24"/>
        <v/>
      </c>
      <c r="AB119" s="66" t="str">
        <f t="shared" si="25"/>
        <v/>
      </c>
      <c r="AC119" s="66" t="str">
        <f t="shared" si="26"/>
        <v/>
      </c>
      <c r="AD119" s="66" t="str">
        <f t="shared" si="27"/>
        <v/>
      </c>
      <c r="AE119" s="66" t="str">
        <f t="shared" si="28"/>
        <v/>
      </c>
      <c r="AF119" s="66" t="str">
        <f t="shared" si="29"/>
        <v/>
      </c>
      <c r="AG119" s="66" t="str">
        <f t="shared" si="30"/>
        <v/>
      </c>
      <c r="AH119" s="66" t="str">
        <f t="shared" si="31"/>
        <v/>
      </c>
      <c r="AI119" s="66" t="str">
        <f t="shared" si="32"/>
        <v/>
      </c>
      <c r="AJ119" s="66" t="str">
        <f t="shared" si="33"/>
        <v/>
      </c>
      <c r="AK119" s="66" t="str">
        <f t="shared" si="34"/>
        <v/>
      </c>
      <c r="AL119" s="270" t="str">
        <f t="shared" si="35"/>
        <v>N</v>
      </c>
    </row>
    <row r="120" spans="2:38">
      <c r="B120" s="37"/>
      <c r="C120" s="40"/>
      <c r="D120" s="40" t="s">
        <v>362</v>
      </c>
      <c r="E120" s="44"/>
      <c r="F120" s="44"/>
      <c r="G120" s="44"/>
      <c r="H120" s="14" t="str">
        <f t="shared" si="36"/>
        <v/>
      </c>
      <c r="I120" s="15" t="str">
        <f t="shared" si="37"/>
        <v/>
      </c>
      <c r="J120" s="16" t="str">
        <f t="shared" si="38"/>
        <v xml:space="preserve"> </v>
      </c>
      <c r="K120" s="17" t="str">
        <f t="shared" si="39"/>
        <v xml:space="preserve"> </v>
      </c>
      <c r="L120" s="208" t="str">
        <f>IF(B120="","",HLOOKUP(B120,'GRR Data'!$DD$243:$WI$244,2,FALSE))</f>
        <v/>
      </c>
      <c r="M120" s="65"/>
      <c r="N120" s="80"/>
      <c r="O120" s="21"/>
      <c r="P120" s="22"/>
      <c r="Q120" s="100"/>
      <c r="R120" s="100"/>
      <c r="S120" s="100"/>
      <c r="T120" s="100"/>
      <c r="U120" s="100"/>
      <c r="V120" s="100"/>
      <c r="W120" s="100"/>
      <c r="X120" s="100"/>
      <c r="Y120" s="100"/>
      <c r="Z120" s="100"/>
      <c r="AA120" s="66" t="str">
        <f t="shared" si="24"/>
        <v/>
      </c>
      <c r="AB120" s="66" t="str">
        <f t="shared" si="25"/>
        <v/>
      </c>
      <c r="AC120" s="66" t="str">
        <f t="shared" si="26"/>
        <v/>
      </c>
      <c r="AD120" s="66" t="str">
        <f t="shared" si="27"/>
        <v/>
      </c>
      <c r="AE120" s="66" t="str">
        <f t="shared" si="28"/>
        <v/>
      </c>
      <c r="AF120" s="66" t="str">
        <f t="shared" si="29"/>
        <v/>
      </c>
      <c r="AG120" s="66" t="str">
        <f t="shared" si="30"/>
        <v/>
      </c>
      <c r="AH120" s="66" t="str">
        <f t="shared" si="31"/>
        <v/>
      </c>
      <c r="AI120" s="66" t="str">
        <f t="shared" si="32"/>
        <v/>
      </c>
      <c r="AJ120" s="66" t="str">
        <f t="shared" si="33"/>
        <v/>
      </c>
      <c r="AK120" s="66" t="str">
        <f t="shared" si="34"/>
        <v/>
      </c>
      <c r="AL120" s="270" t="str">
        <f t="shared" si="35"/>
        <v>N</v>
      </c>
    </row>
    <row r="121" spans="2:38">
      <c r="B121" s="37"/>
      <c r="C121" s="40"/>
      <c r="D121" s="40" t="s">
        <v>362</v>
      </c>
      <c r="E121" s="44"/>
      <c r="F121" s="44"/>
      <c r="G121" s="44"/>
      <c r="H121" s="14" t="str">
        <f t="shared" si="36"/>
        <v/>
      </c>
      <c r="I121" s="15" t="str">
        <f t="shared" si="37"/>
        <v/>
      </c>
      <c r="J121" s="16" t="str">
        <f t="shared" si="38"/>
        <v xml:space="preserve"> </v>
      </c>
      <c r="K121" s="17" t="str">
        <f t="shared" si="39"/>
        <v xml:space="preserve"> </v>
      </c>
      <c r="L121" s="208" t="str">
        <f>IF(B121="","",HLOOKUP(B121,'GRR Data'!$DD$243:$WI$244,2,FALSE))</f>
        <v/>
      </c>
      <c r="M121" s="65"/>
      <c r="N121" s="80"/>
      <c r="O121" s="21"/>
      <c r="P121" s="22"/>
      <c r="Q121" s="100"/>
      <c r="R121" s="100"/>
      <c r="S121" s="100"/>
      <c r="T121" s="100"/>
      <c r="U121" s="100"/>
      <c r="V121" s="100"/>
      <c r="W121" s="100"/>
      <c r="X121" s="100"/>
      <c r="Y121" s="100"/>
      <c r="Z121" s="100"/>
      <c r="AA121" s="66" t="str">
        <f t="shared" si="24"/>
        <v/>
      </c>
      <c r="AB121" s="66" t="str">
        <f t="shared" si="25"/>
        <v/>
      </c>
      <c r="AC121" s="66" t="str">
        <f t="shared" si="26"/>
        <v/>
      </c>
      <c r="AD121" s="66" t="str">
        <f t="shared" si="27"/>
        <v/>
      </c>
      <c r="AE121" s="66" t="str">
        <f t="shared" si="28"/>
        <v/>
      </c>
      <c r="AF121" s="66" t="str">
        <f t="shared" si="29"/>
        <v/>
      </c>
      <c r="AG121" s="66" t="str">
        <f t="shared" si="30"/>
        <v/>
      </c>
      <c r="AH121" s="66" t="str">
        <f t="shared" si="31"/>
        <v/>
      </c>
      <c r="AI121" s="66" t="str">
        <f t="shared" si="32"/>
        <v/>
      </c>
      <c r="AJ121" s="66" t="str">
        <f t="shared" si="33"/>
        <v/>
      </c>
      <c r="AK121" s="66" t="str">
        <f t="shared" si="34"/>
        <v/>
      </c>
      <c r="AL121" s="270" t="str">
        <f t="shared" si="35"/>
        <v>N</v>
      </c>
    </row>
    <row r="122" spans="2:38">
      <c r="B122" s="91"/>
      <c r="C122" s="40"/>
      <c r="D122" s="40" t="s">
        <v>362</v>
      </c>
      <c r="E122" s="44"/>
      <c r="F122" s="44"/>
      <c r="G122" s="44"/>
      <c r="H122" s="14" t="str">
        <f t="shared" si="36"/>
        <v/>
      </c>
      <c r="I122" s="15" t="str">
        <f t="shared" si="37"/>
        <v/>
      </c>
      <c r="J122" s="16" t="str">
        <f t="shared" si="38"/>
        <v xml:space="preserve"> </v>
      </c>
      <c r="K122" s="17" t="str">
        <f t="shared" si="39"/>
        <v xml:space="preserve"> </v>
      </c>
      <c r="L122" s="208" t="str">
        <f>IF(B122="","",HLOOKUP(B122,'GRR Data'!$DD$243:$WI$244,2,FALSE))</f>
        <v/>
      </c>
      <c r="M122" s="65"/>
      <c r="N122" s="80"/>
      <c r="O122" s="24"/>
      <c r="P122" s="22"/>
      <c r="Q122" s="100"/>
      <c r="R122" s="100"/>
      <c r="S122" s="100"/>
      <c r="T122" s="100"/>
      <c r="U122" s="100"/>
      <c r="V122" s="100"/>
      <c r="W122" s="100"/>
      <c r="X122" s="100"/>
      <c r="Y122" s="100"/>
      <c r="Z122" s="100"/>
      <c r="AA122" s="66" t="str">
        <f t="shared" si="24"/>
        <v/>
      </c>
      <c r="AB122" s="66" t="str">
        <f t="shared" si="25"/>
        <v/>
      </c>
      <c r="AC122" s="66" t="str">
        <f t="shared" si="26"/>
        <v/>
      </c>
      <c r="AD122" s="66" t="str">
        <f t="shared" si="27"/>
        <v/>
      </c>
      <c r="AE122" s="66" t="str">
        <f t="shared" si="28"/>
        <v/>
      </c>
      <c r="AF122" s="66" t="str">
        <f t="shared" si="29"/>
        <v/>
      </c>
      <c r="AG122" s="66" t="str">
        <f t="shared" si="30"/>
        <v/>
      </c>
      <c r="AH122" s="66" t="str">
        <f t="shared" si="31"/>
        <v/>
      </c>
      <c r="AI122" s="66" t="str">
        <f t="shared" si="32"/>
        <v/>
      </c>
      <c r="AJ122" s="66" t="str">
        <f t="shared" si="33"/>
        <v/>
      </c>
      <c r="AK122" s="66" t="str">
        <f t="shared" si="34"/>
        <v/>
      </c>
      <c r="AL122" s="270" t="str">
        <f t="shared" si="35"/>
        <v>N</v>
      </c>
    </row>
    <row r="123" spans="2:38">
      <c r="B123" s="91"/>
      <c r="C123" s="40"/>
      <c r="D123" s="40" t="s">
        <v>362</v>
      </c>
      <c r="E123" s="44"/>
      <c r="F123" s="44"/>
      <c r="G123" s="44"/>
      <c r="H123" s="14" t="str">
        <f t="shared" si="36"/>
        <v/>
      </c>
      <c r="I123" s="15" t="str">
        <f t="shared" si="37"/>
        <v/>
      </c>
      <c r="J123" s="16" t="str">
        <f t="shared" si="38"/>
        <v xml:space="preserve"> </v>
      </c>
      <c r="K123" s="17" t="str">
        <f t="shared" si="39"/>
        <v xml:space="preserve"> </v>
      </c>
      <c r="L123" s="208" t="str">
        <f>IF(B123="","",HLOOKUP(B123,'GRR Data'!$DD$243:$WI$244,2,FALSE))</f>
        <v/>
      </c>
      <c r="M123" s="65"/>
      <c r="N123" s="80"/>
      <c r="O123" s="21"/>
      <c r="P123" s="22"/>
      <c r="Q123" s="100"/>
      <c r="R123" s="100"/>
      <c r="S123" s="100"/>
      <c r="T123" s="100"/>
      <c r="U123" s="100"/>
      <c r="V123" s="100"/>
      <c r="W123" s="100"/>
      <c r="X123" s="100"/>
      <c r="Y123" s="100"/>
      <c r="Z123" s="100"/>
      <c r="AA123" s="66" t="str">
        <f t="shared" si="24"/>
        <v/>
      </c>
      <c r="AB123" s="66" t="str">
        <f t="shared" si="25"/>
        <v/>
      </c>
      <c r="AC123" s="66" t="str">
        <f t="shared" si="26"/>
        <v/>
      </c>
      <c r="AD123" s="66" t="str">
        <f t="shared" si="27"/>
        <v/>
      </c>
      <c r="AE123" s="66" t="str">
        <f t="shared" si="28"/>
        <v/>
      </c>
      <c r="AF123" s="66" t="str">
        <f t="shared" si="29"/>
        <v/>
      </c>
      <c r="AG123" s="66" t="str">
        <f t="shared" si="30"/>
        <v/>
      </c>
      <c r="AH123" s="66" t="str">
        <f t="shared" si="31"/>
        <v/>
      </c>
      <c r="AI123" s="66" t="str">
        <f t="shared" si="32"/>
        <v/>
      </c>
      <c r="AJ123" s="66" t="str">
        <f t="shared" si="33"/>
        <v/>
      </c>
      <c r="AK123" s="66" t="str">
        <f t="shared" si="34"/>
        <v/>
      </c>
      <c r="AL123" s="270" t="str">
        <f t="shared" si="35"/>
        <v>N</v>
      </c>
    </row>
    <row r="124" spans="2:38">
      <c r="B124" s="37"/>
      <c r="C124" s="40"/>
      <c r="D124" s="40" t="s">
        <v>362</v>
      </c>
      <c r="E124" s="44"/>
      <c r="F124" s="44"/>
      <c r="G124" s="44"/>
      <c r="H124" s="14" t="str">
        <f t="shared" si="36"/>
        <v/>
      </c>
      <c r="I124" s="15" t="str">
        <f t="shared" si="37"/>
        <v/>
      </c>
      <c r="J124" s="16" t="str">
        <f t="shared" si="38"/>
        <v xml:space="preserve"> </v>
      </c>
      <c r="K124" s="17" t="str">
        <f t="shared" si="39"/>
        <v xml:space="preserve"> </v>
      </c>
      <c r="L124" s="208" t="str">
        <f>IF(B124="","",HLOOKUP(B124,'GRR Data'!$DD$243:$WI$244,2,FALSE))</f>
        <v/>
      </c>
      <c r="M124" s="65"/>
      <c r="N124" s="80"/>
      <c r="O124" s="21"/>
      <c r="P124" s="22"/>
      <c r="Q124" s="100"/>
      <c r="R124" s="100"/>
      <c r="S124" s="100"/>
      <c r="T124" s="100"/>
      <c r="U124" s="100"/>
      <c r="V124" s="100"/>
      <c r="W124" s="100"/>
      <c r="X124" s="100"/>
      <c r="Y124" s="100"/>
      <c r="Z124" s="100"/>
      <c r="AA124" s="66" t="str">
        <f t="shared" si="24"/>
        <v/>
      </c>
      <c r="AB124" s="66" t="str">
        <f t="shared" si="25"/>
        <v/>
      </c>
      <c r="AC124" s="66" t="str">
        <f t="shared" si="26"/>
        <v/>
      </c>
      <c r="AD124" s="66" t="str">
        <f t="shared" si="27"/>
        <v/>
      </c>
      <c r="AE124" s="66" t="str">
        <f t="shared" si="28"/>
        <v/>
      </c>
      <c r="AF124" s="66" t="str">
        <f t="shared" si="29"/>
        <v/>
      </c>
      <c r="AG124" s="66" t="str">
        <f t="shared" si="30"/>
        <v/>
      </c>
      <c r="AH124" s="66" t="str">
        <f t="shared" si="31"/>
        <v/>
      </c>
      <c r="AI124" s="66" t="str">
        <f t="shared" si="32"/>
        <v/>
      </c>
      <c r="AJ124" s="66" t="str">
        <f t="shared" si="33"/>
        <v/>
      </c>
      <c r="AK124" s="66" t="str">
        <f t="shared" si="34"/>
        <v/>
      </c>
      <c r="AL124" s="270" t="str">
        <f t="shared" si="35"/>
        <v>N</v>
      </c>
    </row>
    <row r="125" spans="2:38">
      <c r="B125" s="37"/>
      <c r="C125" s="40"/>
      <c r="D125" s="40" t="s">
        <v>362</v>
      </c>
      <c r="E125" s="44"/>
      <c r="F125" s="44"/>
      <c r="G125" s="44"/>
      <c r="H125" s="14" t="str">
        <f t="shared" si="36"/>
        <v/>
      </c>
      <c r="I125" s="15" t="str">
        <f t="shared" si="37"/>
        <v/>
      </c>
      <c r="J125" s="16" t="str">
        <f t="shared" si="38"/>
        <v xml:space="preserve"> </v>
      </c>
      <c r="K125" s="17" t="str">
        <f t="shared" si="39"/>
        <v xml:space="preserve"> </v>
      </c>
      <c r="L125" s="208" t="str">
        <f>IF(B125="","",HLOOKUP(B125,'GRR Data'!$DD$243:$WI$244,2,FALSE))</f>
        <v/>
      </c>
      <c r="M125" s="65"/>
      <c r="N125" s="80"/>
      <c r="O125" s="21"/>
      <c r="P125" s="22"/>
      <c r="Q125" s="100"/>
      <c r="R125" s="100"/>
      <c r="S125" s="100"/>
      <c r="T125" s="100"/>
      <c r="U125" s="100"/>
      <c r="V125" s="100"/>
      <c r="W125" s="100"/>
      <c r="X125" s="100"/>
      <c r="Y125" s="100"/>
      <c r="Z125" s="100"/>
      <c r="AA125" s="66" t="str">
        <f t="shared" si="24"/>
        <v/>
      </c>
      <c r="AB125" s="66" t="str">
        <f t="shared" si="25"/>
        <v/>
      </c>
      <c r="AC125" s="66" t="str">
        <f t="shared" si="26"/>
        <v/>
      </c>
      <c r="AD125" s="66" t="str">
        <f t="shared" si="27"/>
        <v/>
      </c>
      <c r="AE125" s="66" t="str">
        <f t="shared" si="28"/>
        <v/>
      </c>
      <c r="AF125" s="66" t="str">
        <f t="shared" si="29"/>
        <v/>
      </c>
      <c r="AG125" s="66" t="str">
        <f t="shared" si="30"/>
        <v/>
      </c>
      <c r="AH125" s="66" t="str">
        <f t="shared" si="31"/>
        <v/>
      </c>
      <c r="AI125" s="66" t="str">
        <f t="shared" si="32"/>
        <v/>
      </c>
      <c r="AJ125" s="66" t="str">
        <f t="shared" si="33"/>
        <v/>
      </c>
      <c r="AK125" s="66" t="str">
        <f t="shared" si="34"/>
        <v/>
      </c>
      <c r="AL125" s="270" t="str">
        <f t="shared" si="35"/>
        <v>N</v>
      </c>
    </row>
    <row r="126" spans="2:38">
      <c r="B126" s="91"/>
      <c r="C126" s="40"/>
      <c r="D126" s="40" t="s">
        <v>362</v>
      </c>
      <c r="E126" s="44"/>
      <c r="F126" s="44"/>
      <c r="G126" s="44"/>
      <c r="H126" s="14" t="str">
        <f t="shared" si="36"/>
        <v/>
      </c>
      <c r="I126" s="15" t="str">
        <f t="shared" si="37"/>
        <v/>
      </c>
      <c r="J126" s="16" t="str">
        <f t="shared" si="38"/>
        <v xml:space="preserve"> </v>
      </c>
      <c r="K126" s="17" t="str">
        <f t="shared" si="39"/>
        <v xml:space="preserve"> </v>
      </c>
      <c r="L126" s="208" t="str">
        <f>IF(B126="","",HLOOKUP(B126,'GRR Data'!$DD$243:$WI$244,2,FALSE))</f>
        <v/>
      </c>
      <c r="M126" s="65"/>
      <c r="N126" s="80"/>
      <c r="O126" s="21"/>
      <c r="P126" s="23"/>
      <c r="Q126" s="100"/>
      <c r="R126" s="100"/>
      <c r="S126" s="100"/>
      <c r="T126" s="100"/>
      <c r="U126" s="100"/>
      <c r="V126" s="100"/>
      <c r="W126" s="100"/>
      <c r="X126" s="100"/>
      <c r="Y126" s="100"/>
      <c r="Z126" s="100"/>
      <c r="AA126" s="66" t="str">
        <f t="shared" si="24"/>
        <v/>
      </c>
      <c r="AB126" s="66" t="str">
        <f t="shared" si="25"/>
        <v/>
      </c>
      <c r="AC126" s="66" t="str">
        <f t="shared" si="26"/>
        <v/>
      </c>
      <c r="AD126" s="66" t="str">
        <f t="shared" si="27"/>
        <v/>
      </c>
      <c r="AE126" s="66" t="str">
        <f t="shared" si="28"/>
        <v/>
      </c>
      <c r="AF126" s="66" t="str">
        <f t="shared" si="29"/>
        <v/>
      </c>
      <c r="AG126" s="66" t="str">
        <f t="shared" si="30"/>
        <v/>
      </c>
      <c r="AH126" s="66" t="str">
        <f t="shared" si="31"/>
        <v/>
      </c>
      <c r="AI126" s="66" t="str">
        <f t="shared" si="32"/>
        <v/>
      </c>
      <c r="AJ126" s="66" t="str">
        <f t="shared" si="33"/>
        <v/>
      </c>
      <c r="AK126" s="66" t="str">
        <f t="shared" si="34"/>
        <v/>
      </c>
      <c r="AL126" s="270" t="str">
        <f t="shared" si="35"/>
        <v>N</v>
      </c>
    </row>
    <row r="127" spans="2:38">
      <c r="B127" s="37"/>
      <c r="C127" s="40"/>
      <c r="D127" s="40" t="s">
        <v>362</v>
      </c>
      <c r="E127" s="44"/>
      <c r="F127" s="44"/>
      <c r="G127" s="44"/>
      <c r="H127" s="14" t="str">
        <f t="shared" si="36"/>
        <v/>
      </c>
      <c r="I127" s="15" t="str">
        <f t="shared" si="37"/>
        <v/>
      </c>
      <c r="J127" s="16" t="str">
        <f t="shared" si="38"/>
        <v xml:space="preserve"> </v>
      </c>
      <c r="K127" s="17" t="str">
        <f t="shared" si="39"/>
        <v xml:space="preserve"> </v>
      </c>
      <c r="L127" s="208" t="str">
        <f>IF(B127="","",HLOOKUP(B127,'GRR Data'!$DD$243:$WI$244,2,FALSE))</f>
        <v/>
      </c>
      <c r="M127" s="65"/>
      <c r="N127" s="80"/>
      <c r="O127" s="21"/>
      <c r="P127" s="22"/>
      <c r="Q127" s="100"/>
      <c r="R127" s="100"/>
      <c r="S127" s="100"/>
      <c r="T127" s="100"/>
      <c r="U127" s="100"/>
      <c r="V127" s="100"/>
      <c r="W127" s="100"/>
      <c r="X127" s="100"/>
      <c r="Y127" s="100"/>
      <c r="Z127" s="100"/>
      <c r="AA127" s="66" t="str">
        <f t="shared" si="24"/>
        <v/>
      </c>
      <c r="AB127" s="66" t="str">
        <f t="shared" si="25"/>
        <v/>
      </c>
      <c r="AC127" s="66" t="str">
        <f t="shared" si="26"/>
        <v/>
      </c>
      <c r="AD127" s="66" t="str">
        <f t="shared" si="27"/>
        <v/>
      </c>
      <c r="AE127" s="66" t="str">
        <f t="shared" si="28"/>
        <v/>
      </c>
      <c r="AF127" s="66" t="str">
        <f t="shared" si="29"/>
        <v/>
      </c>
      <c r="AG127" s="66" t="str">
        <f t="shared" si="30"/>
        <v/>
      </c>
      <c r="AH127" s="66" t="str">
        <f t="shared" si="31"/>
        <v/>
      </c>
      <c r="AI127" s="66" t="str">
        <f t="shared" si="32"/>
        <v/>
      </c>
      <c r="AJ127" s="66" t="str">
        <f t="shared" si="33"/>
        <v/>
      </c>
      <c r="AK127" s="66" t="str">
        <f t="shared" si="34"/>
        <v/>
      </c>
      <c r="AL127" s="270" t="str">
        <f t="shared" si="35"/>
        <v>N</v>
      </c>
    </row>
    <row r="128" spans="2:38">
      <c r="B128" s="37"/>
      <c r="C128" s="40"/>
      <c r="D128" s="40" t="s">
        <v>362</v>
      </c>
      <c r="E128" s="44"/>
      <c r="F128" s="44"/>
      <c r="G128" s="44"/>
      <c r="H128" s="14" t="str">
        <f t="shared" si="36"/>
        <v/>
      </c>
      <c r="I128" s="15" t="str">
        <f t="shared" si="37"/>
        <v/>
      </c>
      <c r="J128" s="16" t="str">
        <f t="shared" si="38"/>
        <v xml:space="preserve"> </v>
      </c>
      <c r="K128" s="17" t="str">
        <f t="shared" si="39"/>
        <v xml:space="preserve"> </v>
      </c>
      <c r="L128" s="208" t="str">
        <f>IF(B128="","",HLOOKUP(B128,'GRR Data'!$DD$243:$WI$244,2,FALSE))</f>
        <v/>
      </c>
      <c r="M128" s="65"/>
      <c r="N128" s="80"/>
      <c r="O128" s="21"/>
      <c r="P128" s="22"/>
      <c r="Q128" s="100"/>
      <c r="R128" s="100"/>
      <c r="S128" s="100"/>
      <c r="T128" s="100"/>
      <c r="U128" s="100"/>
      <c r="V128" s="100"/>
      <c r="W128" s="100"/>
      <c r="X128" s="100"/>
      <c r="Y128" s="100"/>
      <c r="Z128" s="100"/>
      <c r="AA128" s="66" t="str">
        <f t="shared" si="24"/>
        <v/>
      </c>
      <c r="AB128" s="66" t="str">
        <f t="shared" si="25"/>
        <v/>
      </c>
      <c r="AC128" s="66" t="str">
        <f t="shared" si="26"/>
        <v/>
      </c>
      <c r="AD128" s="66" t="str">
        <f t="shared" si="27"/>
        <v/>
      </c>
      <c r="AE128" s="66" t="str">
        <f t="shared" si="28"/>
        <v/>
      </c>
      <c r="AF128" s="66" t="str">
        <f t="shared" si="29"/>
        <v/>
      </c>
      <c r="AG128" s="66" t="str">
        <f t="shared" si="30"/>
        <v/>
      </c>
      <c r="AH128" s="66" t="str">
        <f t="shared" si="31"/>
        <v/>
      </c>
      <c r="AI128" s="66" t="str">
        <f t="shared" si="32"/>
        <v/>
      </c>
      <c r="AJ128" s="66" t="str">
        <f t="shared" si="33"/>
        <v/>
      </c>
      <c r="AK128" s="66" t="str">
        <f t="shared" si="34"/>
        <v/>
      </c>
      <c r="AL128" s="270" t="str">
        <f t="shared" si="35"/>
        <v>N</v>
      </c>
    </row>
    <row r="129" spans="2:38">
      <c r="B129" s="91"/>
      <c r="C129" s="40"/>
      <c r="D129" s="40" t="s">
        <v>362</v>
      </c>
      <c r="E129" s="44"/>
      <c r="F129" s="44"/>
      <c r="G129" s="44"/>
      <c r="H129" s="14" t="str">
        <f t="shared" si="36"/>
        <v/>
      </c>
      <c r="I129" s="15" t="str">
        <f t="shared" si="37"/>
        <v/>
      </c>
      <c r="J129" s="16" t="str">
        <f t="shared" si="38"/>
        <v xml:space="preserve"> </v>
      </c>
      <c r="K129" s="17" t="str">
        <f t="shared" si="39"/>
        <v xml:space="preserve"> </v>
      </c>
      <c r="L129" s="208" t="str">
        <f>IF(B129="","",HLOOKUP(B129,'GRR Data'!$DD$243:$WI$244,2,FALSE))</f>
        <v/>
      </c>
      <c r="M129" s="65"/>
      <c r="N129" s="80"/>
      <c r="O129" s="21"/>
      <c r="P129" s="22"/>
      <c r="Q129" s="100"/>
      <c r="R129" s="100"/>
      <c r="S129" s="100"/>
      <c r="T129" s="100"/>
      <c r="U129" s="100"/>
      <c r="V129" s="100"/>
      <c r="W129" s="100"/>
      <c r="X129" s="100"/>
      <c r="Y129" s="100"/>
      <c r="Z129" s="100"/>
      <c r="AA129" s="66" t="str">
        <f t="shared" si="24"/>
        <v/>
      </c>
      <c r="AB129" s="66" t="str">
        <f t="shared" si="25"/>
        <v/>
      </c>
      <c r="AC129" s="66" t="str">
        <f t="shared" si="26"/>
        <v/>
      </c>
      <c r="AD129" s="66" t="str">
        <f t="shared" si="27"/>
        <v/>
      </c>
      <c r="AE129" s="66" t="str">
        <f t="shared" si="28"/>
        <v/>
      </c>
      <c r="AF129" s="66" t="str">
        <f t="shared" si="29"/>
        <v/>
      </c>
      <c r="AG129" s="66" t="str">
        <f t="shared" si="30"/>
        <v/>
      </c>
      <c r="AH129" s="66" t="str">
        <f t="shared" si="31"/>
        <v/>
      </c>
      <c r="AI129" s="66" t="str">
        <f t="shared" si="32"/>
        <v/>
      </c>
      <c r="AJ129" s="66" t="str">
        <f t="shared" si="33"/>
        <v/>
      </c>
      <c r="AK129" s="66" t="str">
        <f t="shared" si="34"/>
        <v/>
      </c>
      <c r="AL129" s="270" t="str">
        <f t="shared" si="35"/>
        <v>N</v>
      </c>
    </row>
    <row r="130" spans="2:38">
      <c r="B130" s="37"/>
      <c r="C130" s="40"/>
      <c r="D130" s="40" t="s">
        <v>362</v>
      </c>
      <c r="E130" s="44"/>
      <c r="F130" s="44"/>
      <c r="G130" s="44"/>
      <c r="H130" s="14" t="str">
        <f t="shared" si="36"/>
        <v/>
      </c>
      <c r="I130" s="15" t="str">
        <f t="shared" si="37"/>
        <v/>
      </c>
      <c r="J130" s="16" t="str">
        <f t="shared" si="38"/>
        <v xml:space="preserve"> </v>
      </c>
      <c r="K130" s="17" t="str">
        <f t="shared" si="39"/>
        <v xml:space="preserve"> </v>
      </c>
      <c r="L130" s="208" t="str">
        <f>IF(B130="","",HLOOKUP(B130,'GRR Data'!$DD$243:$WI$244,2,FALSE))</f>
        <v/>
      </c>
      <c r="M130" s="65"/>
      <c r="N130" s="80"/>
      <c r="O130" s="21"/>
      <c r="P130" s="22"/>
      <c r="Q130" s="100"/>
      <c r="R130" s="100"/>
      <c r="S130" s="100"/>
      <c r="T130" s="100"/>
      <c r="U130" s="100"/>
      <c r="V130" s="100"/>
      <c r="W130" s="100"/>
      <c r="X130" s="100"/>
      <c r="Y130" s="100"/>
      <c r="Z130" s="100"/>
      <c r="AA130" s="66" t="str">
        <f t="shared" si="24"/>
        <v/>
      </c>
      <c r="AB130" s="66" t="str">
        <f t="shared" si="25"/>
        <v/>
      </c>
      <c r="AC130" s="66" t="str">
        <f t="shared" si="26"/>
        <v/>
      </c>
      <c r="AD130" s="66" t="str">
        <f t="shared" si="27"/>
        <v/>
      </c>
      <c r="AE130" s="66" t="str">
        <f t="shared" si="28"/>
        <v/>
      </c>
      <c r="AF130" s="66" t="str">
        <f t="shared" si="29"/>
        <v/>
      </c>
      <c r="AG130" s="66" t="str">
        <f t="shared" si="30"/>
        <v/>
      </c>
      <c r="AH130" s="66" t="str">
        <f t="shared" si="31"/>
        <v/>
      </c>
      <c r="AI130" s="66" t="str">
        <f t="shared" si="32"/>
        <v/>
      </c>
      <c r="AJ130" s="66" t="str">
        <f t="shared" si="33"/>
        <v/>
      </c>
      <c r="AK130" s="66" t="str">
        <f t="shared" si="34"/>
        <v/>
      </c>
      <c r="AL130" s="270" t="str">
        <f t="shared" si="35"/>
        <v>N</v>
      </c>
    </row>
    <row r="131" spans="2:38">
      <c r="B131" s="37"/>
      <c r="C131" s="40"/>
      <c r="D131" s="40" t="s">
        <v>362</v>
      </c>
      <c r="E131" s="44"/>
      <c r="F131" s="44"/>
      <c r="G131" s="44"/>
      <c r="H131" s="14" t="str">
        <f t="shared" si="36"/>
        <v/>
      </c>
      <c r="I131" s="15" t="str">
        <f t="shared" si="37"/>
        <v/>
      </c>
      <c r="J131" s="16" t="str">
        <f t="shared" si="38"/>
        <v xml:space="preserve"> </v>
      </c>
      <c r="K131" s="17" t="str">
        <f t="shared" si="39"/>
        <v xml:space="preserve"> </v>
      </c>
      <c r="L131" s="208" t="str">
        <f>IF(B131="","",HLOOKUP(B131,'GRR Data'!$DD$243:$WI$244,2,FALSE))</f>
        <v/>
      </c>
      <c r="M131" s="65"/>
      <c r="N131" s="80"/>
      <c r="O131" s="21"/>
      <c r="P131" s="22"/>
      <c r="Q131" s="100"/>
      <c r="R131" s="100"/>
      <c r="S131" s="100"/>
      <c r="T131" s="100"/>
      <c r="U131" s="100"/>
      <c r="V131" s="100"/>
      <c r="W131" s="100"/>
      <c r="X131" s="100"/>
      <c r="Y131" s="100"/>
      <c r="Z131" s="100"/>
      <c r="AA131" s="66" t="str">
        <f t="shared" si="24"/>
        <v/>
      </c>
      <c r="AB131" s="66" t="str">
        <f t="shared" si="25"/>
        <v/>
      </c>
      <c r="AC131" s="66" t="str">
        <f t="shared" si="26"/>
        <v/>
      </c>
      <c r="AD131" s="66" t="str">
        <f t="shared" si="27"/>
        <v/>
      </c>
      <c r="AE131" s="66" t="str">
        <f t="shared" si="28"/>
        <v/>
      </c>
      <c r="AF131" s="66" t="str">
        <f t="shared" si="29"/>
        <v/>
      </c>
      <c r="AG131" s="66" t="str">
        <f t="shared" si="30"/>
        <v/>
      </c>
      <c r="AH131" s="66" t="str">
        <f t="shared" si="31"/>
        <v/>
      </c>
      <c r="AI131" s="66" t="str">
        <f t="shared" si="32"/>
        <v/>
      </c>
      <c r="AJ131" s="66" t="str">
        <f t="shared" si="33"/>
        <v/>
      </c>
      <c r="AK131" s="66" t="str">
        <f t="shared" si="34"/>
        <v/>
      </c>
      <c r="AL131" s="270" t="str">
        <f t="shared" si="35"/>
        <v>N</v>
      </c>
    </row>
    <row r="132" spans="2:38">
      <c r="B132" s="91"/>
      <c r="C132" s="40"/>
      <c r="D132" s="40" t="s">
        <v>362</v>
      </c>
      <c r="E132" s="44"/>
      <c r="F132" s="44"/>
      <c r="G132" s="44"/>
      <c r="H132" s="14" t="str">
        <f t="shared" si="36"/>
        <v/>
      </c>
      <c r="I132" s="15" t="str">
        <f t="shared" si="37"/>
        <v/>
      </c>
      <c r="J132" s="16" t="str">
        <f t="shared" si="38"/>
        <v xml:space="preserve"> </v>
      </c>
      <c r="K132" s="17" t="str">
        <f t="shared" si="39"/>
        <v xml:space="preserve"> </v>
      </c>
      <c r="L132" s="208" t="str">
        <f>IF(B132="","",HLOOKUP(B132,'GRR Data'!$DD$243:$WI$244,2,FALSE))</f>
        <v/>
      </c>
      <c r="M132" s="65"/>
      <c r="N132" s="80"/>
      <c r="O132" s="21"/>
      <c r="P132" s="22"/>
      <c r="Q132" s="100"/>
      <c r="R132" s="100"/>
      <c r="S132" s="100"/>
      <c r="T132" s="100"/>
      <c r="U132" s="100"/>
      <c r="V132" s="100"/>
      <c r="W132" s="100"/>
      <c r="X132" s="100"/>
      <c r="Y132" s="100"/>
      <c r="Z132" s="100"/>
      <c r="AA132" s="66" t="str">
        <f t="shared" si="24"/>
        <v/>
      </c>
      <c r="AB132" s="66" t="str">
        <f t="shared" si="25"/>
        <v/>
      </c>
      <c r="AC132" s="66" t="str">
        <f t="shared" si="26"/>
        <v/>
      </c>
      <c r="AD132" s="66" t="str">
        <f t="shared" si="27"/>
        <v/>
      </c>
      <c r="AE132" s="66" t="str">
        <f t="shared" si="28"/>
        <v/>
      </c>
      <c r="AF132" s="66" t="str">
        <f t="shared" si="29"/>
        <v/>
      </c>
      <c r="AG132" s="66" t="str">
        <f t="shared" si="30"/>
        <v/>
      </c>
      <c r="AH132" s="66" t="str">
        <f t="shared" si="31"/>
        <v/>
      </c>
      <c r="AI132" s="66" t="str">
        <f t="shared" si="32"/>
        <v/>
      </c>
      <c r="AJ132" s="66" t="str">
        <f t="shared" si="33"/>
        <v/>
      </c>
      <c r="AK132" s="66" t="str">
        <f t="shared" si="34"/>
        <v/>
      </c>
      <c r="AL132" s="270" t="str">
        <f t="shared" si="35"/>
        <v>N</v>
      </c>
    </row>
    <row r="133" spans="2:38">
      <c r="B133" s="91"/>
      <c r="C133" s="40"/>
      <c r="D133" s="40" t="s">
        <v>362</v>
      </c>
      <c r="E133" s="44"/>
      <c r="F133" s="44"/>
      <c r="G133" s="44"/>
      <c r="H133" s="14" t="str">
        <f t="shared" si="36"/>
        <v/>
      </c>
      <c r="I133" s="15" t="str">
        <f t="shared" si="37"/>
        <v/>
      </c>
      <c r="J133" s="16" t="str">
        <f t="shared" si="38"/>
        <v xml:space="preserve"> </v>
      </c>
      <c r="K133" s="17" t="str">
        <f t="shared" si="39"/>
        <v xml:space="preserve"> </v>
      </c>
      <c r="L133" s="208" t="str">
        <f>IF(B133="","",HLOOKUP(B133,'GRR Data'!$DD$243:$WI$244,2,FALSE))</f>
        <v/>
      </c>
      <c r="M133" s="65"/>
      <c r="N133" s="80"/>
      <c r="O133" s="21"/>
      <c r="P133" s="22"/>
      <c r="Q133" s="100"/>
      <c r="R133" s="100"/>
      <c r="S133" s="100"/>
      <c r="T133" s="100"/>
      <c r="U133" s="100"/>
      <c r="V133" s="100"/>
      <c r="W133" s="100"/>
      <c r="X133" s="100"/>
      <c r="Y133" s="100"/>
      <c r="Z133" s="100"/>
      <c r="AA133" s="66" t="str">
        <f t="shared" si="24"/>
        <v/>
      </c>
      <c r="AB133" s="66" t="str">
        <f t="shared" si="25"/>
        <v/>
      </c>
      <c r="AC133" s="66" t="str">
        <f t="shared" si="26"/>
        <v/>
      </c>
      <c r="AD133" s="66" t="str">
        <f t="shared" si="27"/>
        <v/>
      </c>
      <c r="AE133" s="66" t="str">
        <f t="shared" si="28"/>
        <v/>
      </c>
      <c r="AF133" s="66" t="str">
        <f t="shared" si="29"/>
        <v/>
      </c>
      <c r="AG133" s="66" t="str">
        <f t="shared" si="30"/>
        <v/>
      </c>
      <c r="AH133" s="66" t="str">
        <f t="shared" si="31"/>
        <v/>
      </c>
      <c r="AI133" s="66" t="str">
        <f t="shared" si="32"/>
        <v/>
      </c>
      <c r="AJ133" s="66" t="str">
        <f t="shared" si="33"/>
        <v/>
      </c>
      <c r="AK133" s="66" t="str">
        <f t="shared" si="34"/>
        <v/>
      </c>
      <c r="AL133" s="270" t="str">
        <f t="shared" si="35"/>
        <v>N</v>
      </c>
    </row>
    <row r="134" spans="2:38">
      <c r="B134" s="37"/>
      <c r="C134" s="40"/>
      <c r="D134" s="40" t="s">
        <v>362</v>
      </c>
      <c r="E134" s="44"/>
      <c r="F134" s="44"/>
      <c r="G134" s="44"/>
      <c r="H134" s="14" t="str">
        <f t="shared" si="36"/>
        <v/>
      </c>
      <c r="I134" s="15" t="str">
        <f t="shared" si="37"/>
        <v/>
      </c>
      <c r="J134" s="16" t="str">
        <f t="shared" si="38"/>
        <v xml:space="preserve"> </v>
      </c>
      <c r="K134" s="17" t="str">
        <f t="shared" si="39"/>
        <v xml:space="preserve"> </v>
      </c>
      <c r="L134" s="208" t="str">
        <f>IF(B134="","",HLOOKUP(B134,'GRR Data'!$DD$243:$WI$244,2,FALSE))</f>
        <v/>
      </c>
      <c r="M134" s="65"/>
      <c r="N134" s="80"/>
      <c r="O134" s="21"/>
      <c r="P134" s="22"/>
      <c r="Q134" s="100"/>
      <c r="R134" s="100"/>
      <c r="S134" s="100"/>
      <c r="T134" s="100"/>
      <c r="U134" s="100"/>
      <c r="V134" s="100"/>
      <c r="W134" s="100"/>
      <c r="X134" s="100"/>
      <c r="Y134" s="100"/>
      <c r="Z134" s="100"/>
      <c r="AA134" s="66" t="str">
        <f t="shared" si="24"/>
        <v/>
      </c>
      <c r="AB134" s="66" t="str">
        <f t="shared" si="25"/>
        <v/>
      </c>
      <c r="AC134" s="66" t="str">
        <f t="shared" si="26"/>
        <v/>
      </c>
      <c r="AD134" s="66" t="str">
        <f t="shared" si="27"/>
        <v/>
      </c>
      <c r="AE134" s="66" t="str">
        <f t="shared" si="28"/>
        <v/>
      </c>
      <c r="AF134" s="66" t="str">
        <f t="shared" si="29"/>
        <v/>
      </c>
      <c r="AG134" s="66" t="str">
        <f t="shared" si="30"/>
        <v/>
      </c>
      <c r="AH134" s="66" t="str">
        <f t="shared" si="31"/>
        <v/>
      </c>
      <c r="AI134" s="66" t="str">
        <f t="shared" si="32"/>
        <v/>
      </c>
      <c r="AJ134" s="66" t="str">
        <f t="shared" si="33"/>
        <v/>
      </c>
      <c r="AK134" s="66" t="str">
        <f t="shared" si="34"/>
        <v/>
      </c>
      <c r="AL134" s="270" t="str">
        <f t="shared" si="35"/>
        <v>N</v>
      </c>
    </row>
    <row r="135" spans="2:38">
      <c r="B135" s="37"/>
      <c r="C135" s="40"/>
      <c r="D135" s="40" t="s">
        <v>362</v>
      </c>
      <c r="E135" s="44"/>
      <c r="F135" s="44"/>
      <c r="G135" s="44"/>
      <c r="H135" s="14" t="str">
        <f t="shared" si="36"/>
        <v/>
      </c>
      <c r="I135" s="15" t="str">
        <f t="shared" si="37"/>
        <v/>
      </c>
      <c r="J135" s="16" t="str">
        <f t="shared" si="38"/>
        <v xml:space="preserve"> </v>
      </c>
      <c r="K135" s="17" t="str">
        <f t="shared" si="39"/>
        <v xml:space="preserve"> </v>
      </c>
      <c r="L135" s="208" t="str">
        <f>IF(B135="","",HLOOKUP(B135,'GRR Data'!$DD$243:$WI$244,2,FALSE))</f>
        <v/>
      </c>
      <c r="M135" s="65"/>
      <c r="N135" s="80"/>
      <c r="O135" s="21"/>
      <c r="P135" s="22"/>
      <c r="Q135" s="100"/>
      <c r="R135" s="100"/>
      <c r="S135" s="100"/>
      <c r="T135" s="100"/>
      <c r="U135" s="100"/>
      <c r="V135" s="100"/>
      <c r="W135" s="100"/>
      <c r="X135" s="100"/>
      <c r="Y135" s="100"/>
      <c r="Z135" s="100"/>
      <c r="AA135" s="66" t="str">
        <f t="shared" si="24"/>
        <v/>
      </c>
      <c r="AB135" s="66" t="str">
        <f t="shared" si="25"/>
        <v/>
      </c>
      <c r="AC135" s="66" t="str">
        <f t="shared" si="26"/>
        <v/>
      </c>
      <c r="AD135" s="66" t="str">
        <f t="shared" si="27"/>
        <v/>
      </c>
      <c r="AE135" s="66" t="str">
        <f t="shared" si="28"/>
        <v/>
      </c>
      <c r="AF135" s="66" t="str">
        <f t="shared" si="29"/>
        <v/>
      </c>
      <c r="AG135" s="66" t="str">
        <f t="shared" si="30"/>
        <v/>
      </c>
      <c r="AH135" s="66" t="str">
        <f t="shared" si="31"/>
        <v/>
      </c>
      <c r="AI135" s="66" t="str">
        <f t="shared" si="32"/>
        <v/>
      </c>
      <c r="AJ135" s="66" t="str">
        <f t="shared" si="33"/>
        <v/>
      </c>
      <c r="AK135" s="66" t="str">
        <f t="shared" si="34"/>
        <v/>
      </c>
      <c r="AL135" s="270" t="str">
        <f t="shared" si="35"/>
        <v>N</v>
      </c>
    </row>
    <row r="136" spans="2:38">
      <c r="B136" s="91"/>
      <c r="C136" s="40"/>
      <c r="D136" s="40" t="s">
        <v>362</v>
      </c>
      <c r="E136" s="44"/>
      <c r="F136" s="44"/>
      <c r="G136" s="44"/>
      <c r="H136" s="14" t="str">
        <f t="shared" si="36"/>
        <v/>
      </c>
      <c r="I136" s="15" t="str">
        <f t="shared" si="37"/>
        <v/>
      </c>
      <c r="J136" s="16" t="str">
        <f t="shared" si="38"/>
        <v xml:space="preserve"> </v>
      </c>
      <c r="K136" s="17" t="str">
        <f t="shared" si="39"/>
        <v xml:space="preserve"> </v>
      </c>
      <c r="L136" s="208" t="str">
        <f>IF(B136="","",HLOOKUP(B136,'GRR Data'!$DD$243:$WI$244,2,FALSE))</f>
        <v/>
      </c>
      <c r="M136" s="65"/>
      <c r="N136" s="80"/>
      <c r="O136" s="21"/>
      <c r="P136" s="22"/>
      <c r="Q136" s="100"/>
      <c r="R136" s="100"/>
      <c r="S136" s="100"/>
      <c r="T136" s="100"/>
      <c r="U136" s="100"/>
      <c r="V136" s="100"/>
      <c r="W136" s="100"/>
      <c r="X136" s="100"/>
      <c r="Y136" s="100"/>
      <c r="Z136" s="100"/>
      <c r="AA136" s="66" t="str">
        <f t="shared" si="24"/>
        <v/>
      </c>
      <c r="AB136" s="66" t="str">
        <f t="shared" si="25"/>
        <v/>
      </c>
      <c r="AC136" s="66" t="str">
        <f t="shared" si="26"/>
        <v/>
      </c>
      <c r="AD136" s="66" t="str">
        <f t="shared" si="27"/>
        <v/>
      </c>
      <c r="AE136" s="66" t="str">
        <f t="shared" si="28"/>
        <v/>
      </c>
      <c r="AF136" s="66" t="str">
        <f t="shared" si="29"/>
        <v/>
      </c>
      <c r="AG136" s="66" t="str">
        <f t="shared" si="30"/>
        <v/>
      </c>
      <c r="AH136" s="66" t="str">
        <f t="shared" si="31"/>
        <v/>
      </c>
      <c r="AI136" s="66" t="str">
        <f t="shared" si="32"/>
        <v/>
      </c>
      <c r="AJ136" s="66" t="str">
        <f t="shared" si="33"/>
        <v/>
      </c>
      <c r="AK136" s="66" t="str">
        <f t="shared" si="34"/>
        <v/>
      </c>
      <c r="AL136" s="270" t="str">
        <f t="shared" si="35"/>
        <v>N</v>
      </c>
    </row>
    <row r="137" spans="2:38">
      <c r="B137" s="37"/>
      <c r="C137" s="40"/>
      <c r="D137" s="40" t="s">
        <v>362</v>
      </c>
      <c r="E137" s="44"/>
      <c r="F137" s="44"/>
      <c r="G137" s="44"/>
      <c r="H137" s="14" t="str">
        <f t="shared" si="36"/>
        <v/>
      </c>
      <c r="I137" s="15" t="str">
        <f t="shared" si="37"/>
        <v/>
      </c>
      <c r="J137" s="16" t="str">
        <f t="shared" si="38"/>
        <v xml:space="preserve"> </v>
      </c>
      <c r="K137" s="17" t="str">
        <f t="shared" si="39"/>
        <v xml:space="preserve"> </v>
      </c>
      <c r="L137" s="208" t="str">
        <f>IF(B137="","",HLOOKUP(B137,'GRR Data'!$DD$243:$WI$244,2,FALSE))</f>
        <v/>
      </c>
      <c r="M137" s="65"/>
      <c r="N137" s="80"/>
      <c r="O137" s="21"/>
      <c r="P137" s="22"/>
      <c r="Q137" s="100"/>
      <c r="R137" s="100"/>
      <c r="S137" s="100"/>
      <c r="T137" s="100"/>
      <c r="U137" s="100"/>
      <c r="V137" s="100"/>
      <c r="W137" s="100"/>
      <c r="X137" s="100"/>
      <c r="Y137" s="100"/>
      <c r="Z137" s="100"/>
      <c r="AA137" s="66" t="str">
        <f t="shared" si="24"/>
        <v/>
      </c>
      <c r="AB137" s="66" t="str">
        <f t="shared" si="25"/>
        <v/>
      </c>
      <c r="AC137" s="66" t="str">
        <f t="shared" si="26"/>
        <v/>
      </c>
      <c r="AD137" s="66" t="str">
        <f t="shared" si="27"/>
        <v/>
      </c>
      <c r="AE137" s="66" t="str">
        <f t="shared" si="28"/>
        <v/>
      </c>
      <c r="AF137" s="66" t="str">
        <f t="shared" si="29"/>
        <v/>
      </c>
      <c r="AG137" s="66" t="str">
        <f t="shared" si="30"/>
        <v/>
      </c>
      <c r="AH137" s="66" t="str">
        <f t="shared" si="31"/>
        <v/>
      </c>
      <c r="AI137" s="66" t="str">
        <f t="shared" si="32"/>
        <v/>
      </c>
      <c r="AJ137" s="66" t="str">
        <f t="shared" si="33"/>
        <v/>
      </c>
      <c r="AK137" s="66" t="str">
        <f t="shared" si="34"/>
        <v/>
      </c>
      <c r="AL137" s="270" t="str">
        <f t="shared" si="35"/>
        <v>N</v>
      </c>
    </row>
    <row r="138" spans="2:38">
      <c r="B138" s="37"/>
      <c r="C138" s="40"/>
      <c r="D138" s="40" t="s">
        <v>362</v>
      </c>
      <c r="E138" s="44"/>
      <c r="F138" s="44"/>
      <c r="G138" s="44"/>
      <c r="H138" s="14" t="str">
        <f t="shared" si="36"/>
        <v/>
      </c>
      <c r="I138" s="15" t="str">
        <f t="shared" si="37"/>
        <v/>
      </c>
      <c r="J138" s="16" t="str">
        <f t="shared" si="38"/>
        <v xml:space="preserve"> </v>
      </c>
      <c r="K138" s="17" t="str">
        <f t="shared" si="39"/>
        <v xml:space="preserve"> </v>
      </c>
      <c r="L138" s="208" t="str">
        <f>IF(B138="","",HLOOKUP(B138,'GRR Data'!$DD$243:$WI$244,2,FALSE))</f>
        <v/>
      </c>
      <c r="M138" s="65"/>
      <c r="N138" s="80"/>
      <c r="O138" s="21"/>
      <c r="P138" s="22"/>
      <c r="Q138" s="100"/>
      <c r="R138" s="100"/>
      <c r="S138" s="100"/>
      <c r="T138" s="100"/>
      <c r="U138" s="100"/>
      <c r="V138" s="100"/>
      <c r="W138" s="100"/>
      <c r="X138" s="100"/>
      <c r="Y138" s="100"/>
      <c r="Z138" s="100"/>
      <c r="AA138" s="66" t="str">
        <f t="shared" si="24"/>
        <v/>
      </c>
      <c r="AB138" s="66" t="str">
        <f t="shared" si="25"/>
        <v/>
      </c>
      <c r="AC138" s="66" t="str">
        <f t="shared" si="26"/>
        <v/>
      </c>
      <c r="AD138" s="66" t="str">
        <f t="shared" si="27"/>
        <v/>
      </c>
      <c r="AE138" s="66" t="str">
        <f t="shared" si="28"/>
        <v/>
      </c>
      <c r="AF138" s="66" t="str">
        <f t="shared" si="29"/>
        <v/>
      </c>
      <c r="AG138" s="66" t="str">
        <f t="shared" si="30"/>
        <v/>
      </c>
      <c r="AH138" s="66" t="str">
        <f t="shared" si="31"/>
        <v/>
      </c>
      <c r="AI138" s="66" t="str">
        <f t="shared" si="32"/>
        <v/>
      </c>
      <c r="AJ138" s="66" t="str">
        <f t="shared" si="33"/>
        <v/>
      </c>
      <c r="AK138" s="66" t="str">
        <f t="shared" si="34"/>
        <v/>
      </c>
      <c r="AL138" s="270" t="str">
        <f t="shared" si="35"/>
        <v>N</v>
      </c>
    </row>
    <row r="139" spans="2:38">
      <c r="B139" s="91"/>
      <c r="C139" s="40"/>
      <c r="D139" s="40" t="s">
        <v>362</v>
      </c>
      <c r="E139" s="44"/>
      <c r="F139" s="44"/>
      <c r="G139" s="44"/>
      <c r="H139" s="14" t="str">
        <f t="shared" si="36"/>
        <v/>
      </c>
      <c r="I139" s="15" t="str">
        <f t="shared" si="37"/>
        <v/>
      </c>
      <c r="J139" s="16" t="str">
        <f t="shared" si="38"/>
        <v xml:space="preserve"> </v>
      </c>
      <c r="K139" s="17" t="str">
        <f t="shared" si="39"/>
        <v xml:space="preserve"> </v>
      </c>
      <c r="L139" s="208" t="str">
        <f>IF(B139="","",HLOOKUP(B139,'GRR Data'!$DD$243:$WI$244,2,FALSE))</f>
        <v/>
      </c>
      <c r="M139" s="65"/>
      <c r="N139" s="80"/>
      <c r="O139" s="21"/>
      <c r="P139" s="22"/>
      <c r="Q139" s="100"/>
      <c r="R139" s="100"/>
      <c r="S139" s="100"/>
      <c r="T139" s="100"/>
      <c r="U139" s="100"/>
      <c r="V139" s="100"/>
      <c r="W139" s="100"/>
      <c r="X139" s="100"/>
      <c r="Y139" s="100"/>
      <c r="Z139" s="100"/>
      <c r="AA139" s="66" t="str">
        <f t="shared" si="24"/>
        <v/>
      </c>
      <c r="AB139" s="66" t="str">
        <f t="shared" si="25"/>
        <v/>
      </c>
      <c r="AC139" s="66" t="str">
        <f t="shared" si="26"/>
        <v/>
      </c>
      <c r="AD139" s="66" t="str">
        <f t="shared" si="27"/>
        <v/>
      </c>
      <c r="AE139" s="66" t="str">
        <f t="shared" si="28"/>
        <v/>
      </c>
      <c r="AF139" s="66" t="str">
        <f t="shared" si="29"/>
        <v/>
      </c>
      <c r="AG139" s="66" t="str">
        <f t="shared" si="30"/>
        <v/>
      </c>
      <c r="AH139" s="66" t="str">
        <f t="shared" si="31"/>
        <v/>
      </c>
      <c r="AI139" s="66" t="str">
        <f t="shared" si="32"/>
        <v/>
      </c>
      <c r="AJ139" s="66" t="str">
        <f t="shared" si="33"/>
        <v/>
      </c>
      <c r="AK139" s="66" t="str">
        <f t="shared" si="34"/>
        <v/>
      </c>
      <c r="AL139" s="270" t="str">
        <f t="shared" si="35"/>
        <v>N</v>
      </c>
    </row>
    <row r="140" spans="2:38">
      <c r="B140" s="37"/>
      <c r="C140" s="40"/>
      <c r="D140" s="40" t="s">
        <v>362</v>
      </c>
      <c r="E140" s="44"/>
      <c r="F140" s="44"/>
      <c r="G140" s="44"/>
      <c r="H140" s="14" t="str">
        <f t="shared" si="36"/>
        <v/>
      </c>
      <c r="I140" s="15" t="str">
        <f t="shared" si="37"/>
        <v/>
      </c>
      <c r="J140" s="16" t="str">
        <f t="shared" si="38"/>
        <v xml:space="preserve"> </v>
      </c>
      <c r="K140" s="17" t="str">
        <f t="shared" si="39"/>
        <v xml:space="preserve"> </v>
      </c>
      <c r="L140" s="208" t="str">
        <f>IF(B140="","",HLOOKUP(B140,'GRR Data'!$DD$243:$WI$244,2,FALSE))</f>
        <v/>
      </c>
      <c r="M140" s="65"/>
      <c r="N140" s="80"/>
      <c r="O140" s="21"/>
      <c r="P140" s="22"/>
      <c r="Q140" s="100"/>
      <c r="R140" s="100"/>
      <c r="S140" s="100"/>
      <c r="T140" s="100"/>
      <c r="U140" s="100"/>
      <c r="V140" s="100"/>
      <c r="W140" s="100"/>
      <c r="X140" s="100"/>
      <c r="Y140" s="100"/>
      <c r="Z140" s="100"/>
      <c r="AA140" s="66" t="str">
        <f t="shared" si="24"/>
        <v/>
      </c>
      <c r="AB140" s="66" t="str">
        <f t="shared" si="25"/>
        <v/>
      </c>
      <c r="AC140" s="66" t="str">
        <f t="shared" si="26"/>
        <v/>
      </c>
      <c r="AD140" s="66" t="str">
        <f t="shared" si="27"/>
        <v/>
      </c>
      <c r="AE140" s="66" t="str">
        <f t="shared" si="28"/>
        <v/>
      </c>
      <c r="AF140" s="66" t="str">
        <f t="shared" si="29"/>
        <v/>
      </c>
      <c r="AG140" s="66" t="str">
        <f t="shared" si="30"/>
        <v/>
      </c>
      <c r="AH140" s="66" t="str">
        <f t="shared" si="31"/>
        <v/>
      </c>
      <c r="AI140" s="66" t="str">
        <f t="shared" si="32"/>
        <v/>
      </c>
      <c r="AJ140" s="66" t="str">
        <f t="shared" si="33"/>
        <v/>
      </c>
      <c r="AK140" s="66" t="str">
        <f t="shared" si="34"/>
        <v/>
      </c>
      <c r="AL140" s="270" t="str">
        <f t="shared" si="35"/>
        <v>N</v>
      </c>
    </row>
    <row r="141" spans="2:38">
      <c r="B141" s="37"/>
      <c r="C141" s="40"/>
      <c r="D141" s="40" t="s">
        <v>362</v>
      </c>
      <c r="E141" s="44"/>
      <c r="F141" s="44"/>
      <c r="G141" s="44"/>
      <c r="H141" s="14" t="str">
        <f t="shared" si="36"/>
        <v/>
      </c>
      <c r="I141" s="15" t="str">
        <f t="shared" si="37"/>
        <v/>
      </c>
      <c r="J141" s="16" t="str">
        <f t="shared" si="38"/>
        <v xml:space="preserve"> </v>
      </c>
      <c r="K141" s="17" t="str">
        <f t="shared" si="39"/>
        <v xml:space="preserve"> </v>
      </c>
      <c r="L141" s="208" t="str">
        <f>IF(B141="","",HLOOKUP(B141,'GRR Data'!$DD$243:$WI$244,2,FALSE))</f>
        <v/>
      </c>
      <c r="M141" s="65"/>
      <c r="N141" s="80"/>
      <c r="O141" s="21"/>
      <c r="P141" s="22"/>
      <c r="Q141" s="100"/>
      <c r="R141" s="100"/>
      <c r="S141" s="100"/>
      <c r="T141" s="100"/>
      <c r="U141" s="100"/>
      <c r="V141" s="100"/>
      <c r="W141" s="100"/>
      <c r="X141" s="100"/>
      <c r="Y141" s="100"/>
      <c r="Z141" s="100"/>
      <c r="AA141" s="66" t="str">
        <f t="shared" si="24"/>
        <v/>
      </c>
      <c r="AB141" s="66" t="str">
        <f t="shared" si="25"/>
        <v/>
      </c>
      <c r="AC141" s="66" t="str">
        <f t="shared" si="26"/>
        <v/>
      </c>
      <c r="AD141" s="66" t="str">
        <f t="shared" si="27"/>
        <v/>
      </c>
      <c r="AE141" s="66" t="str">
        <f t="shared" si="28"/>
        <v/>
      </c>
      <c r="AF141" s="66" t="str">
        <f t="shared" si="29"/>
        <v/>
      </c>
      <c r="AG141" s="66" t="str">
        <f t="shared" si="30"/>
        <v/>
      </c>
      <c r="AH141" s="66" t="str">
        <f t="shared" si="31"/>
        <v/>
      </c>
      <c r="AI141" s="66" t="str">
        <f t="shared" si="32"/>
        <v/>
      </c>
      <c r="AJ141" s="66" t="str">
        <f t="shared" si="33"/>
        <v/>
      </c>
      <c r="AK141" s="66" t="str">
        <f t="shared" si="34"/>
        <v/>
      </c>
      <c r="AL141" s="270" t="str">
        <f t="shared" si="35"/>
        <v>N</v>
      </c>
    </row>
    <row r="142" spans="2:38">
      <c r="B142" s="91"/>
      <c r="C142" s="40"/>
      <c r="D142" s="40" t="s">
        <v>362</v>
      </c>
      <c r="E142" s="44"/>
      <c r="F142" s="44"/>
      <c r="G142" s="44"/>
      <c r="H142" s="14" t="str">
        <f t="shared" si="36"/>
        <v/>
      </c>
      <c r="I142" s="15" t="str">
        <f t="shared" si="37"/>
        <v/>
      </c>
      <c r="J142" s="16" t="str">
        <f t="shared" si="38"/>
        <v xml:space="preserve"> </v>
      </c>
      <c r="K142" s="17" t="str">
        <f t="shared" si="39"/>
        <v xml:space="preserve"> </v>
      </c>
      <c r="L142" s="208" t="str">
        <f>IF(B142="","",HLOOKUP(B142,'GRR Data'!$DD$243:$WI$244,2,FALSE))</f>
        <v/>
      </c>
      <c r="M142" s="65"/>
      <c r="N142" s="80"/>
      <c r="O142" s="21"/>
      <c r="P142" s="22"/>
      <c r="Q142" s="100"/>
      <c r="R142" s="100"/>
      <c r="S142" s="100"/>
      <c r="T142" s="100"/>
      <c r="U142" s="100"/>
      <c r="V142" s="100"/>
      <c r="W142" s="100"/>
      <c r="X142" s="100"/>
      <c r="Y142" s="100"/>
      <c r="Z142" s="100"/>
      <c r="AA142" s="66" t="str">
        <f t="shared" ref="AA142:AA205" si="40">IF(COUNT(Q142)=1,Q142-$E142,"")</f>
        <v/>
      </c>
      <c r="AB142" s="66" t="str">
        <f t="shared" ref="AB142:AB205" si="41">IF(COUNT(R142)=1,R142-$E142,"")</f>
        <v/>
      </c>
      <c r="AC142" s="66" t="str">
        <f t="shared" ref="AC142:AC205" si="42">IF(COUNT(S142)=1,S142-$E142,"")</f>
        <v/>
      </c>
      <c r="AD142" s="66" t="str">
        <f t="shared" ref="AD142:AD205" si="43">IF(COUNT(T142)=1,T142-$E142,"")</f>
        <v/>
      </c>
      <c r="AE142" s="66" t="str">
        <f t="shared" ref="AE142:AE205" si="44">IF(COUNT(U142)=1,U142-$E142,"")</f>
        <v/>
      </c>
      <c r="AF142" s="66" t="str">
        <f t="shared" ref="AF142:AF205" si="45">IF(COUNT(V142)=1,V142-$E142,"")</f>
        <v/>
      </c>
      <c r="AG142" s="66" t="str">
        <f t="shared" ref="AG142:AG205" si="46">IF(COUNT(W142)=1,W142-$E142,"")</f>
        <v/>
      </c>
      <c r="AH142" s="66" t="str">
        <f t="shared" ref="AH142:AH205" si="47">IF(COUNT(X142)=1,X142-$E142,"")</f>
        <v/>
      </c>
      <c r="AI142" s="66" t="str">
        <f t="shared" ref="AI142:AI205" si="48">IF(COUNT(Y142)=1,Y142-$E142,"")</f>
        <v/>
      </c>
      <c r="AJ142" s="66" t="str">
        <f t="shared" ref="AJ142:AJ205" si="49">IF(COUNT(Z142)=1,Z142-$E142,"")</f>
        <v/>
      </c>
      <c r="AK142" s="66" t="str">
        <f t="shared" ref="AK142:AK205" si="50">IF(COUNT(Q142:Z142)=0,"",SUM(Q142:Z142)/COUNT(Q142:Z142))</f>
        <v/>
      </c>
      <c r="AL142" s="270" t="str">
        <f t="shared" ref="AL142:AL205" si="51">IF(COUNT(Q142:Z142), "Y", "N")</f>
        <v>N</v>
      </c>
    </row>
    <row r="143" spans="2:38">
      <c r="B143" s="91"/>
      <c r="C143" s="40"/>
      <c r="D143" s="40" t="s">
        <v>362</v>
      </c>
      <c r="E143" s="44"/>
      <c r="F143" s="44"/>
      <c r="G143" s="44"/>
      <c r="H143" s="14" t="str">
        <f t="shared" si="36"/>
        <v/>
      </c>
      <c r="I143" s="15" t="str">
        <f t="shared" si="37"/>
        <v/>
      </c>
      <c r="J143" s="16" t="str">
        <f t="shared" si="38"/>
        <v xml:space="preserve"> </v>
      </c>
      <c r="K143" s="17" t="str">
        <f t="shared" si="39"/>
        <v xml:space="preserve"> </v>
      </c>
      <c r="L143" s="208" t="str">
        <f>IF(B143="","",HLOOKUP(B143,'GRR Data'!$DD$243:$WI$244,2,FALSE))</f>
        <v/>
      </c>
      <c r="M143" s="65"/>
      <c r="N143" s="80"/>
      <c r="O143" s="25"/>
      <c r="P143" s="26"/>
      <c r="Q143" s="100"/>
      <c r="R143" s="100"/>
      <c r="S143" s="100"/>
      <c r="T143" s="100"/>
      <c r="U143" s="100"/>
      <c r="V143" s="100"/>
      <c r="W143" s="100"/>
      <c r="X143" s="100"/>
      <c r="Y143" s="100"/>
      <c r="Z143" s="100"/>
      <c r="AA143" s="66" t="str">
        <f t="shared" si="40"/>
        <v/>
      </c>
      <c r="AB143" s="66" t="str">
        <f t="shared" si="41"/>
        <v/>
      </c>
      <c r="AC143" s="66" t="str">
        <f t="shared" si="42"/>
        <v/>
      </c>
      <c r="AD143" s="66" t="str">
        <f t="shared" si="43"/>
        <v/>
      </c>
      <c r="AE143" s="66" t="str">
        <f t="shared" si="44"/>
        <v/>
      </c>
      <c r="AF143" s="66" t="str">
        <f t="shared" si="45"/>
        <v/>
      </c>
      <c r="AG143" s="66" t="str">
        <f t="shared" si="46"/>
        <v/>
      </c>
      <c r="AH143" s="66" t="str">
        <f t="shared" si="47"/>
        <v/>
      </c>
      <c r="AI143" s="66" t="str">
        <f t="shared" si="48"/>
        <v/>
      </c>
      <c r="AJ143" s="66" t="str">
        <f t="shared" si="49"/>
        <v/>
      </c>
      <c r="AK143" s="66" t="str">
        <f t="shared" si="50"/>
        <v/>
      </c>
      <c r="AL143" s="270" t="str">
        <f t="shared" si="51"/>
        <v>N</v>
      </c>
    </row>
    <row r="144" spans="2:38">
      <c r="B144" s="37"/>
      <c r="C144" s="40"/>
      <c r="D144" s="40" t="s">
        <v>362</v>
      </c>
      <c r="E144" s="44"/>
      <c r="F144" s="44"/>
      <c r="G144" s="44"/>
      <c r="H144" s="14" t="str">
        <f t="shared" si="36"/>
        <v/>
      </c>
      <c r="I144" s="15" t="str">
        <f t="shared" si="37"/>
        <v/>
      </c>
      <c r="J144" s="16" t="str">
        <f t="shared" si="38"/>
        <v xml:space="preserve"> </v>
      </c>
      <c r="K144" s="17" t="str">
        <f t="shared" si="39"/>
        <v xml:space="preserve"> </v>
      </c>
      <c r="L144" s="208" t="str">
        <f>IF(B144="","",HLOOKUP(B144,'GRR Data'!$DD$243:$WI$244,2,FALSE))</f>
        <v/>
      </c>
      <c r="M144" s="65"/>
      <c r="N144" s="80"/>
      <c r="O144" s="21"/>
      <c r="P144" s="22"/>
      <c r="Q144" s="100"/>
      <c r="R144" s="100"/>
      <c r="S144" s="100"/>
      <c r="T144" s="100"/>
      <c r="U144" s="100"/>
      <c r="V144" s="100"/>
      <c r="W144" s="100"/>
      <c r="X144" s="100"/>
      <c r="Y144" s="100"/>
      <c r="Z144" s="100"/>
      <c r="AA144" s="66" t="str">
        <f t="shared" si="40"/>
        <v/>
      </c>
      <c r="AB144" s="66" t="str">
        <f t="shared" si="41"/>
        <v/>
      </c>
      <c r="AC144" s="66" t="str">
        <f t="shared" si="42"/>
        <v/>
      </c>
      <c r="AD144" s="66" t="str">
        <f t="shared" si="43"/>
        <v/>
      </c>
      <c r="AE144" s="66" t="str">
        <f t="shared" si="44"/>
        <v/>
      </c>
      <c r="AF144" s="66" t="str">
        <f t="shared" si="45"/>
        <v/>
      </c>
      <c r="AG144" s="66" t="str">
        <f t="shared" si="46"/>
        <v/>
      </c>
      <c r="AH144" s="66" t="str">
        <f t="shared" si="47"/>
        <v/>
      </c>
      <c r="AI144" s="66" t="str">
        <f t="shared" si="48"/>
        <v/>
      </c>
      <c r="AJ144" s="66" t="str">
        <f t="shared" si="49"/>
        <v/>
      </c>
      <c r="AK144" s="66" t="str">
        <f t="shared" si="50"/>
        <v/>
      </c>
      <c r="AL144" s="270" t="str">
        <f t="shared" si="51"/>
        <v>N</v>
      </c>
    </row>
    <row r="145" spans="2:38">
      <c r="B145" s="37"/>
      <c r="C145" s="40"/>
      <c r="D145" s="40" t="s">
        <v>362</v>
      </c>
      <c r="E145" s="44"/>
      <c r="F145" s="44"/>
      <c r="G145" s="44"/>
      <c r="H145" s="14" t="str">
        <f t="shared" si="36"/>
        <v/>
      </c>
      <c r="I145" s="15" t="str">
        <f t="shared" si="37"/>
        <v/>
      </c>
      <c r="J145" s="16" t="str">
        <f t="shared" si="38"/>
        <v xml:space="preserve"> </v>
      </c>
      <c r="K145" s="17" t="str">
        <f t="shared" si="39"/>
        <v xml:space="preserve"> </v>
      </c>
      <c r="L145" s="208" t="str">
        <f>IF(B145="","",HLOOKUP(B145,'GRR Data'!$DD$243:$WI$244,2,FALSE))</f>
        <v/>
      </c>
      <c r="M145" s="65"/>
      <c r="N145" s="80"/>
      <c r="O145" s="21"/>
      <c r="P145" s="22"/>
      <c r="Q145" s="100"/>
      <c r="R145" s="100"/>
      <c r="S145" s="100"/>
      <c r="T145" s="100"/>
      <c r="U145" s="100"/>
      <c r="V145" s="100"/>
      <c r="W145" s="100"/>
      <c r="X145" s="100"/>
      <c r="Y145" s="100"/>
      <c r="Z145" s="100"/>
      <c r="AA145" s="66" t="str">
        <f t="shared" si="40"/>
        <v/>
      </c>
      <c r="AB145" s="66" t="str">
        <f t="shared" si="41"/>
        <v/>
      </c>
      <c r="AC145" s="66" t="str">
        <f t="shared" si="42"/>
        <v/>
      </c>
      <c r="AD145" s="66" t="str">
        <f t="shared" si="43"/>
        <v/>
      </c>
      <c r="AE145" s="66" t="str">
        <f t="shared" si="44"/>
        <v/>
      </c>
      <c r="AF145" s="66" t="str">
        <f t="shared" si="45"/>
        <v/>
      </c>
      <c r="AG145" s="66" t="str">
        <f t="shared" si="46"/>
        <v/>
      </c>
      <c r="AH145" s="66" t="str">
        <f t="shared" si="47"/>
        <v/>
      </c>
      <c r="AI145" s="66" t="str">
        <f t="shared" si="48"/>
        <v/>
      </c>
      <c r="AJ145" s="66" t="str">
        <f t="shared" si="49"/>
        <v/>
      </c>
      <c r="AK145" s="66" t="str">
        <f t="shared" si="50"/>
        <v/>
      </c>
      <c r="AL145" s="270" t="str">
        <f t="shared" si="51"/>
        <v>N</v>
      </c>
    </row>
    <row r="146" spans="2:38">
      <c r="B146" s="91"/>
      <c r="C146" s="40"/>
      <c r="D146" s="40" t="s">
        <v>362</v>
      </c>
      <c r="E146" s="44"/>
      <c r="F146" s="44"/>
      <c r="G146" s="44"/>
      <c r="H146" s="14" t="str">
        <f t="shared" si="36"/>
        <v/>
      </c>
      <c r="I146" s="15" t="str">
        <f t="shared" si="37"/>
        <v/>
      </c>
      <c r="J146" s="16" t="str">
        <f t="shared" si="38"/>
        <v xml:space="preserve"> </v>
      </c>
      <c r="K146" s="17" t="str">
        <f t="shared" si="39"/>
        <v xml:space="preserve"> </v>
      </c>
      <c r="L146" s="208" t="str">
        <f>IF(B146="","",HLOOKUP(B146,'GRR Data'!$DD$243:$WI$244,2,FALSE))</f>
        <v/>
      </c>
      <c r="M146" s="65"/>
      <c r="N146" s="80"/>
      <c r="O146" s="21"/>
      <c r="P146" s="22"/>
      <c r="Q146" s="100"/>
      <c r="R146" s="100"/>
      <c r="S146" s="100"/>
      <c r="T146" s="100"/>
      <c r="U146" s="100"/>
      <c r="V146" s="100"/>
      <c r="W146" s="100"/>
      <c r="X146" s="100"/>
      <c r="Y146" s="100"/>
      <c r="Z146" s="100"/>
      <c r="AA146" s="66" t="str">
        <f t="shared" si="40"/>
        <v/>
      </c>
      <c r="AB146" s="66" t="str">
        <f t="shared" si="41"/>
        <v/>
      </c>
      <c r="AC146" s="66" t="str">
        <f t="shared" si="42"/>
        <v/>
      </c>
      <c r="AD146" s="66" t="str">
        <f t="shared" si="43"/>
        <v/>
      </c>
      <c r="AE146" s="66" t="str">
        <f t="shared" si="44"/>
        <v/>
      </c>
      <c r="AF146" s="66" t="str">
        <f t="shared" si="45"/>
        <v/>
      </c>
      <c r="AG146" s="66" t="str">
        <f t="shared" si="46"/>
        <v/>
      </c>
      <c r="AH146" s="66" t="str">
        <f t="shared" si="47"/>
        <v/>
      </c>
      <c r="AI146" s="66" t="str">
        <f t="shared" si="48"/>
        <v/>
      </c>
      <c r="AJ146" s="66" t="str">
        <f t="shared" si="49"/>
        <v/>
      </c>
      <c r="AK146" s="66" t="str">
        <f t="shared" si="50"/>
        <v/>
      </c>
      <c r="AL146" s="270" t="str">
        <f t="shared" si="51"/>
        <v>N</v>
      </c>
    </row>
    <row r="147" spans="2:38">
      <c r="B147" s="37"/>
      <c r="C147" s="40"/>
      <c r="D147" s="40" t="s">
        <v>362</v>
      </c>
      <c r="E147" s="44"/>
      <c r="F147" s="44"/>
      <c r="G147" s="44"/>
      <c r="H147" s="14" t="str">
        <f t="shared" ref="H147:H210" si="52">IF(OR(E147="",F147=""),"",IF(COUNTA(Q147:Z147)=0,"",IF(MAX($Q147:$Z147)&lt;=$E147,0,IF(F147=0,"N/A",(MAX($Q147:$Z147)-$E147)/$F147))))</f>
        <v/>
      </c>
      <c r="I147" s="15" t="str">
        <f t="shared" ref="I147:I210" si="53">IF(OR(E147="",G147=""),"",IF(COUNTA(Q147:Z147)=0,"",IF(MIN(Q147:Z147)&gt;=$E147,0,IF(G147=0,"N/A",($E147-MIN(Q147:Z147))/(G147)))))</f>
        <v/>
      </c>
      <c r="J147" s="16" t="str">
        <f t="shared" ref="J147:J210" si="54">IF(H147="N/A","Reject",IF(ISNUMBER($H147)=TRUE,IF($H147&gt;0.651,IF($H147&gt;1.001,"Reject","Alert")," ")," "))</f>
        <v xml:space="preserve"> </v>
      </c>
      <c r="K147" s="17" t="str">
        <f t="shared" ref="K147:K210" si="55">IF(I147="N/A","Reject",IF(ISNUMBER($I147)=TRUE,IF($I147&gt;0.651,IF($I147&gt;1.001,"Reject","Alert")," ")," "))</f>
        <v xml:space="preserve"> </v>
      </c>
      <c r="L147" s="208" t="str">
        <f>IF(B147="","",HLOOKUP(B147,'GRR Data'!$DD$243:$WI$244,2,FALSE))</f>
        <v/>
      </c>
      <c r="M147" s="65"/>
      <c r="N147" s="80"/>
      <c r="O147" s="21"/>
      <c r="P147" s="23"/>
      <c r="Q147" s="100"/>
      <c r="R147" s="100"/>
      <c r="S147" s="100"/>
      <c r="T147" s="100"/>
      <c r="U147" s="100"/>
      <c r="V147" s="100"/>
      <c r="W147" s="100"/>
      <c r="X147" s="100"/>
      <c r="Y147" s="100"/>
      <c r="Z147" s="100"/>
      <c r="AA147" s="66" t="str">
        <f t="shared" si="40"/>
        <v/>
      </c>
      <c r="AB147" s="66" t="str">
        <f t="shared" si="41"/>
        <v/>
      </c>
      <c r="AC147" s="66" t="str">
        <f t="shared" si="42"/>
        <v/>
      </c>
      <c r="AD147" s="66" t="str">
        <f t="shared" si="43"/>
        <v/>
      </c>
      <c r="AE147" s="66" t="str">
        <f t="shared" si="44"/>
        <v/>
      </c>
      <c r="AF147" s="66" t="str">
        <f t="shared" si="45"/>
        <v/>
      </c>
      <c r="AG147" s="66" t="str">
        <f t="shared" si="46"/>
        <v/>
      </c>
      <c r="AH147" s="66" t="str">
        <f t="shared" si="47"/>
        <v/>
      </c>
      <c r="AI147" s="66" t="str">
        <f t="shared" si="48"/>
        <v/>
      </c>
      <c r="AJ147" s="66" t="str">
        <f t="shared" si="49"/>
        <v/>
      </c>
      <c r="AK147" s="66" t="str">
        <f t="shared" si="50"/>
        <v/>
      </c>
      <c r="AL147" s="270" t="str">
        <f t="shared" si="51"/>
        <v>N</v>
      </c>
    </row>
    <row r="148" spans="2:38">
      <c r="B148" s="37"/>
      <c r="C148" s="40"/>
      <c r="D148" s="40" t="s">
        <v>362</v>
      </c>
      <c r="E148" s="44"/>
      <c r="F148" s="44"/>
      <c r="G148" s="44"/>
      <c r="H148" s="14" t="str">
        <f t="shared" si="52"/>
        <v/>
      </c>
      <c r="I148" s="15" t="str">
        <f t="shared" si="53"/>
        <v/>
      </c>
      <c r="J148" s="16" t="str">
        <f t="shared" si="54"/>
        <v xml:space="preserve"> </v>
      </c>
      <c r="K148" s="17" t="str">
        <f t="shared" si="55"/>
        <v xml:space="preserve"> </v>
      </c>
      <c r="L148" s="208" t="str">
        <f>IF(B148="","",HLOOKUP(B148,'GRR Data'!$DD$243:$WI$244,2,FALSE))</f>
        <v/>
      </c>
      <c r="M148" s="65"/>
      <c r="N148" s="80"/>
      <c r="O148" s="21"/>
      <c r="P148" s="22"/>
      <c r="Q148" s="100"/>
      <c r="R148" s="100"/>
      <c r="S148" s="100"/>
      <c r="T148" s="100"/>
      <c r="U148" s="100"/>
      <c r="V148" s="100"/>
      <c r="W148" s="100"/>
      <c r="X148" s="100"/>
      <c r="Y148" s="100"/>
      <c r="Z148" s="100"/>
      <c r="AA148" s="66" t="str">
        <f t="shared" si="40"/>
        <v/>
      </c>
      <c r="AB148" s="66" t="str">
        <f t="shared" si="41"/>
        <v/>
      </c>
      <c r="AC148" s="66" t="str">
        <f t="shared" si="42"/>
        <v/>
      </c>
      <c r="AD148" s="66" t="str">
        <f t="shared" si="43"/>
        <v/>
      </c>
      <c r="AE148" s="66" t="str">
        <f t="shared" si="44"/>
        <v/>
      </c>
      <c r="AF148" s="66" t="str">
        <f t="shared" si="45"/>
        <v/>
      </c>
      <c r="AG148" s="66" t="str">
        <f t="shared" si="46"/>
        <v/>
      </c>
      <c r="AH148" s="66" t="str">
        <f t="shared" si="47"/>
        <v/>
      </c>
      <c r="AI148" s="66" t="str">
        <f t="shared" si="48"/>
        <v/>
      </c>
      <c r="AJ148" s="66" t="str">
        <f t="shared" si="49"/>
        <v/>
      </c>
      <c r="AK148" s="66" t="str">
        <f t="shared" si="50"/>
        <v/>
      </c>
      <c r="AL148" s="270" t="str">
        <f t="shared" si="51"/>
        <v>N</v>
      </c>
    </row>
    <row r="149" spans="2:38">
      <c r="B149" s="91"/>
      <c r="C149" s="40"/>
      <c r="D149" s="40" t="s">
        <v>362</v>
      </c>
      <c r="E149" s="44"/>
      <c r="F149" s="44"/>
      <c r="G149" s="44"/>
      <c r="H149" s="14" t="str">
        <f t="shared" si="52"/>
        <v/>
      </c>
      <c r="I149" s="15" t="str">
        <f t="shared" si="53"/>
        <v/>
      </c>
      <c r="J149" s="16" t="str">
        <f t="shared" si="54"/>
        <v xml:space="preserve"> </v>
      </c>
      <c r="K149" s="17" t="str">
        <f t="shared" si="55"/>
        <v xml:space="preserve"> </v>
      </c>
      <c r="L149" s="208" t="str">
        <f>IF(B149="","",HLOOKUP(B149,'GRR Data'!$DD$243:$WI$244,2,FALSE))</f>
        <v/>
      </c>
      <c r="M149" s="65"/>
      <c r="N149" s="80"/>
      <c r="O149" s="21"/>
      <c r="P149" s="22"/>
      <c r="Q149" s="100"/>
      <c r="R149" s="100"/>
      <c r="S149" s="100"/>
      <c r="T149" s="100"/>
      <c r="U149" s="100"/>
      <c r="V149" s="100"/>
      <c r="W149" s="100"/>
      <c r="X149" s="100"/>
      <c r="Y149" s="100"/>
      <c r="Z149" s="100"/>
      <c r="AA149" s="66" t="str">
        <f t="shared" si="40"/>
        <v/>
      </c>
      <c r="AB149" s="66" t="str">
        <f t="shared" si="41"/>
        <v/>
      </c>
      <c r="AC149" s="66" t="str">
        <f t="shared" si="42"/>
        <v/>
      </c>
      <c r="AD149" s="66" t="str">
        <f t="shared" si="43"/>
        <v/>
      </c>
      <c r="AE149" s="66" t="str">
        <f t="shared" si="44"/>
        <v/>
      </c>
      <c r="AF149" s="66" t="str">
        <f t="shared" si="45"/>
        <v/>
      </c>
      <c r="AG149" s="66" t="str">
        <f t="shared" si="46"/>
        <v/>
      </c>
      <c r="AH149" s="66" t="str">
        <f t="shared" si="47"/>
        <v/>
      </c>
      <c r="AI149" s="66" t="str">
        <f t="shared" si="48"/>
        <v/>
      </c>
      <c r="AJ149" s="66" t="str">
        <f t="shared" si="49"/>
        <v/>
      </c>
      <c r="AK149" s="66" t="str">
        <f t="shared" si="50"/>
        <v/>
      </c>
      <c r="AL149" s="270" t="str">
        <f t="shared" si="51"/>
        <v>N</v>
      </c>
    </row>
    <row r="150" spans="2:38">
      <c r="B150" s="37"/>
      <c r="C150" s="40"/>
      <c r="D150" s="40" t="s">
        <v>362</v>
      </c>
      <c r="E150" s="44"/>
      <c r="F150" s="44"/>
      <c r="G150" s="44"/>
      <c r="H150" s="14" t="str">
        <f t="shared" si="52"/>
        <v/>
      </c>
      <c r="I150" s="15" t="str">
        <f t="shared" si="53"/>
        <v/>
      </c>
      <c r="J150" s="16" t="str">
        <f t="shared" si="54"/>
        <v xml:space="preserve"> </v>
      </c>
      <c r="K150" s="17" t="str">
        <f t="shared" si="55"/>
        <v xml:space="preserve"> </v>
      </c>
      <c r="L150" s="208" t="str">
        <f>IF(B150="","",HLOOKUP(B150,'GRR Data'!$DD$243:$WI$244,2,FALSE))</f>
        <v/>
      </c>
      <c r="M150" s="65"/>
      <c r="N150" s="80"/>
      <c r="O150" s="21"/>
      <c r="P150" s="22"/>
      <c r="Q150" s="100"/>
      <c r="R150" s="100"/>
      <c r="S150" s="100"/>
      <c r="T150" s="100"/>
      <c r="U150" s="100"/>
      <c r="V150" s="100"/>
      <c r="W150" s="100"/>
      <c r="X150" s="100"/>
      <c r="Y150" s="100"/>
      <c r="Z150" s="100"/>
      <c r="AA150" s="66" t="str">
        <f t="shared" si="40"/>
        <v/>
      </c>
      <c r="AB150" s="66" t="str">
        <f t="shared" si="41"/>
        <v/>
      </c>
      <c r="AC150" s="66" t="str">
        <f t="shared" si="42"/>
        <v/>
      </c>
      <c r="AD150" s="66" t="str">
        <f t="shared" si="43"/>
        <v/>
      </c>
      <c r="AE150" s="66" t="str">
        <f t="shared" si="44"/>
        <v/>
      </c>
      <c r="AF150" s="66" t="str">
        <f t="shared" si="45"/>
        <v/>
      </c>
      <c r="AG150" s="66" t="str">
        <f t="shared" si="46"/>
        <v/>
      </c>
      <c r="AH150" s="66" t="str">
        <f t="shared" si="47"/>
        <v/>
      </c>
      <c r="AI150" s="66" t="str">
        <f t="shared" si="48"/>
        <v/>
      </c>
      <c r="AJ150" s="66" t="str">
        <f t="shared" si="49"/>
        <v/>
      </c>
      <c r="AK150" s="66" t="str">
        <f t="shared" si="50"/>
        <v/>
      </c>
      <c r="AL150" s="270" t="str">
        <f t="shared" si="51"/>
        <v>N</v>
      </c>
    </row>
    <row r="151" spans="2:38">
      <c r="B151" s="37"/>
      <c r="C151" s="40"/>
      <c r="D151" s="40" t="s">
        <v>362</v>
      </c>
      <c r="E151" s="44"/>
      <c r="F151" s="44"/>
      <c r="G151" s="44"/>
      <c r="H151" s="14" t="str">
        <f t="shared" si="52"/>
        <v/>
      </c>
      <c r="I151" s="15" t="str">
        <f t="shared" si="53"/>
        <v/>
      </c>
      <c r="J151" s="16" t="str">
        <f t="shared" si="54"/>
        <v xml:space="preserve"> </v>
      </c>
      <c r="K151" s="17" t="str">
        <f t="shared" si="55"/>
        <v xml:space="preserve"> </v>
      </c>
      <c r="L151" s="208" t="str">
        <f>IF(B151="","",HLOOKUP(B151,'GRR Data'!$DD$243:$WI$244,2,FALSE))</f>
        <v/>
      </c>
      <c r="M151" s="65"/>
      <c r="N151" s="80"/>
      <c r="O151" s="21"/>
      <c r="P151" s="22"/>
      <c r="Q151" s="100"/>
      <c r="R151" s="100"/>
      <c r="S151" s="100"/>
      <c r="T151" s="100"/>
      <c r="U151" s="100"/>
      <c r="V151" s="100"/>
      <c r="W151" s="100"/>
      <c r="X151" s="100"/>
      <c r="Y151" s="100"/>
      <c r="Z151" s="100"/>
      <c r="AA151" s="66" t="str">
        <f t="shared" si="40"/>
        <v/>
      </c>
      <c r="AB151" s="66" t="str">
        <f t="shared" si="41"/>
        <v/>
      </c>
      <c r="AC151" s="66" t="str">
        <f t="shared" si="42"/>
        <v/>
      </c>
      <c r="AD151" s="66" t="str">
        <f t="shared" si="43"/>
        <v/>
      </c>
      <c r="AE151" s="66" t="str">
        <f t="shared" si="44"/>
        <v/>
      </c>
      <c r="AF151" s="66" t="str">
        <f t="shared" si="45"/>
        <v/>
      </c>
      <c r="AG151" s="66" t="str">
        <f t="shared" si="46"/>
        <v/>
      </c>
      <c r="AH151" s="66" t="str">
        <f t="shared" si="47"/>
        <v/>
      </c>
      <c r="AI151" s="66" t="str">
        <f t="shared" si="48"/>
        <v/>
      </c>
      <c r="AJ151" s="66" t="str">
        <f t="shared" si="49"/>
        <v/>
      </c>
      <c r="AK151" s="66" t="str">
        <f t="shared" si="50"/>
        <v/>
      </c>
      <c r="AL151" s="270" t="str">
        <f t="shared" si="51"/>
        <v>N</v>
      </c>
    </row>
    <row r="152" spans="2:38">
      <c r="B152" s="91"/>
      <c r="C152" s="40"/>
      <c r="D152" s="40" t="s">
        <v>362</v>
      </c>
      <c r="E152" s="44"/>
      <c r="F152" s="44"/>
      <c r="G152" s="44"/>
      <c r="H152" s="14" t="str">
        <f t="shared" si="52"/>
        <v/>
      </c>
      <c r="I152" s="15" t="str">
        <f t="shared" si="53"/>
        <v/>
      </c>
      <c r="J152" s="16" t="str">
        <f t="shared" si="54"/>
        <v xml:space="preserve"> </v>
      </c>
      <c r="K152" s="17" t="str">
        <f t="shared" si="55"/>
        <v xml:space="preserve"> </v>
      </c>
      <c r="L152" s="208" t="str">
        <f>IF(B152="","",HLOOKUP(B152,'GRR Data'!$DD$243:$WI$244,2,FALSE))</f>
        <v/>
      </c>
      <c r="M152" s="65"/>
      <c r="N152" s="80"/>
      <c r="O152" s="21"/>
      <c r="P152" s="22"/>
      <c r="Q152" s="100"/>
      <c r="R152" s="100"/>
      <c r="S152" s="100"/>
      <c r="T152" s="100"/>
      <c r="U152" s="100"/>
      <c r="V152" s="100"/>
      <c r="W152" s="100"/>
      <c r="X152" s="100"/>
      <c r="Y152" s="100"/>
      <c r="Z152" s="100"/>
      <c r="AA152" s="66" t="str">
        <f t="shared" si="40"/>
        <v/>
      </c>
      <c r="AB152" s="66" t="str">
        <f t="shared" si="41"/>
        <v/>
      </c>
      <c r="AC152" s="66" t="str">
        <f t="shared" si="42"/>
        <v/>
      </c>
      <c r="AD152" s="66" t="str">
        <f t="shared" si="43"/>
        <v/>
      </c>
      <c r="AE152" s="66" t="str">
        <f t="shared" si="44"/>
        <v/>
      </c>
      <c r="AF152" s="66" t="str">
        <f t="shared" si="45"/>
        <v/>
      </c>
      <c r="AG152" s="66" t="str">
        <f t="shared" si="46"/>
        <v/>
      </c>
      <c r="AH152" s="66" t="str">
        <f t="shared" si="47"/>
        <v/>
      </c>
      <c r="AI152" s="66" t="str">
        <f t="shared" si="48"/>
        <v/>
      </c>
      <c r="AJ152" s="66" t="str">
        <f t="shared" si="49"/>
        <v/>
      </c>
      <c r="AK152" s="66" t="str">
        <f t="shared" si="50"/>
        <v/>
      </c>
      <c r="AL152" s="270" t="str">
        <f t="shared" si="51"/>
        <v>N</v>
      </c>
    </row>
    <row r="153" spans="2:38">
      <c r="B153" s="91"/>
      <c r="C153" s="40"/>
      <c r="D153" s="40" t="s">
        <v>362</v>
      </c>
      <c r="E153" s="44"/>
      <c r="F153" s="44"/>
      <c r="G153" s="44"/>
      <c r="H153" s="14" t="str">
        <f t="shared" si="52"/>
        <v/>
      </c>
      <c r="I153" s="15" t="str">
        <f t="shared" si="53"/>
        <v/>
      </c>
      <c r="J153" s="16" t="str">
        <f t="shared" si="54"/>
        <v xml:space="preserve"> </v>
      </c>
      <c r="K153" s="17" t="str">
        <f t="shared" si="55"/>
        <v xml:space="preserve"> </v>
      </c>
      <c r="L153" s="208" t="str">
        <f>IF(B153="","",HLOOKUP(B153,'GRR Data'!$DD$243:$WI$244,2,FALSE))</f>
        <v/>
      </c>
      <c r="M153" s="65"/>
      <c r="N153" s="80"/>
      <c r="O153" s="21"/>
      <c r="P153" s="22"/>
      <c r="Q153" s="100"/>
      <c r="R153" s="100"/>
      <c r="S153" s="100"/>
      <c r="T153" s="100"/>
      <c r="U153" s="100"/>
      <c r="V153" s="100"/>
      <c r="W153" s="100"/>
      <c r="X153" s="100"/>
      <c r="Y153" s="100"/>
      <c r="Z153" s="100"/>
      <c r="AA153" s="66" t="str">
        <f t="shared" si="40"/>
        <v/>
      </c>
      <c r="AB153" s="66" t="str">
        <f t="shared" si="41"/>
        <v/>
      </c>
      <c r="AC153" s="66" t="str">
        <f t="shared" si="42"/>
        <v/>
      </c>
      <c r="AD153" s="66" t="str">
        <f t="shared" si="43"/>
        <v/>
      </c>
      <c r="AE153" s="66" t="str">
        <f t="shared" si="44"/>
        <v/>
      </c>
      <c r="AF153" s="66" t="str">
        <f t="shared" si="45"/>
        <v/>
      </c>
      <c r="AG153" s="66" t="str">
        <f t="shared" si="46"/>
        <v/>
      </c>
      <c r="AH153" s="66" t="str">
        <f t="shared" si="47"/>
        <v/>
      </c>
      <c r="AI153" s="66" t="str">
        <f t="shared" si="48"/>
        <v/>
      </c>
      <c r="AJ153" s="66" t="str">
        <f t="shared" si="49"/>
        <v/>
      </c>
      <c r="AK153" s="66" t="str">
        <f t="shared" si="50"/>
        <v/>
      </c>
      <c r="AL153" s="270" t="str">
        <f t="shared" si="51"/>
        <v>N</v>
      </c>
    </row>
    <row r="154" spans="2:38">
      <c r="B154" s="37"/>
      <c r="C154" s="40"/>
      <c r="D154" s="40" t="s">
        <v>362</v>
      </c>
      <c r="E154" s="44"/>
      <c r="F154" s="44"/>
      <c r="G154" s="44"/>
      <c r="H154" s="14" t="str">
        <f t="shared" si="52"/>
        <v/>
      </c>
      <c r="I154" s="15" t="str">
        <f t="shared" si="53"/>
        <v/>
      </c>
      <c r="J154" s="16" t="str">
        <f t="shared" si="54"/>
        <v xml:space="preserve"> </v>
      </c>
      <c r="K154" s="17" t="str">
        <f t="shared" si="55"/>
        <v xml:space="preserve"> </v>
      </c>
      <c r="L154" s="208" t="str">
        <f>IF(B154="","",HLOOKUP(B154,'GRR Data'!$DD$243:$WI$244,2,FALSE))</f>
        <v/>
      </c>
      <c r="M154" s="65"/>
      <c r="N154" s="80"/>
      <c r="O154" s="21"/>
      <c r="P154" s="22"/>
      <c r="Q154" s="100"/>
      <c r="R154" s="100"/>
      <c r="S154" s="100"/>
      <c r="T154" s="100"/>
      <c r="U154" s="100"/>
      <c r="V154" s="100"/>
      <c r="W154" s="100"/>
      <c r="X154" s="100"/>
      <c r="Y154" s="100"/>
      <c r="Z154" s="100"/>
      <c r="AA154" s="66" t="str">
        <f t="shared" si="40"/>
        <v/>
      </c>
      <c r="AB154" s="66" t="str">
        <f t="shared" si="41"/>
        <v/>
      </c>
      <c r="AC154" s="66" t="str">
        <f t="shared" si="42"/>
        <v/>
      </c>
      <c r="AD154" s="66" t="str">
        <f t="shared" si="43"/>
        <v/>
      </c>
      <c r="AE154" s="66" t="str">
        <f t="shared" si="44"/>
        <v/>
      </c>
      <c r="AF154" s="66" t="str">
        <f t="shared" si="45"/>
        <v/>
      </c>
      <c r="AG154" s="66" t="str">
        <f t="shared" si="46"/>
        <v/>
      </c>
      <c r="AH154" s="66" t="str">
        <f t="shared" si="47"/>
        <v/>
      </c>
      <c r="AI154" s="66" t="str">
        <f t="shared" si="48"/>
        <v/>
      </c>
      <c r="AJ154" s="66" t="str">
        <f t="shared" si="49"/>
        <v/>
      </c>
      <c r="AK154" s="66" t="str">
        <f t="shared" si="50"/>
        <v/>
      </c>
      <c r="AL154" s="270" t="str">
        <f t="shared" si="51"/>
        <v>N</v>
      </c>
    </row>
    <row r="155" spans="2:38">
      <c r="B155" s="37"/>
      <c r="C155" s="40"/>
      <c r="D155" s="40" t="s">
        <v>362</v>
      </c>
      <c r="E155" s="44"/>
      <c r="F155" s="44"/>
      <c r="G155" s="44"/>
      <c r="H155" s="14" t="str">
        <f t="shared" si="52"/>
        <v/>
      </c>
      <c r="I155" s="15" t="str">
        <f t="shared" si="53"/>
        <v/>
      </c>
      <c r="J155" s="16" t="str">
        <f t="shared" si="54"/>
        <v xml:space="preserve"> </v>
      </c>
      <c r="K155" s="17" t="str">
        <f t="shared" si="55"/>
        <v xml:space="preserve"> </v>
      </c>
      <c r="L155" s="208" t="str">
        <f>IF(B155="","",HLOOKUP(B155,'GRR Data'!$DD$243:$WI$244,2,FALSE))</f>
        <v/>
      </c>
      <c r="M155" s="65"/>
      <c r="N155" s="80"/>
      <c r="O155" s="21"/>
      <c r="P155" s="22"/>
      <c r="Q155" s="100"/>
      <c r="R155" s="100"/>
      <c r="S155" s="100"/>
      <c r="T155" s="100"/>
      <c r="U155" s="100"/>
      <c r="V155" s="100"/>
      <c r="W155" s="100"/>
      <c r="X155" s="100"/>
      <c r="Y155" s="100"/>
      <c r="Z155" s="100"/>
      <c r="AA155" s="66" t="str">
        <f t="shared" si="40"/>
        <v/>
      </c>
      <c r="AB155" s="66" t="str">
        <f t="shared" si="41"/>
        <v/>
      </c>
      <c r="AC155" s="66" t="str">
        <f t="shared" si="42"/>
        <v/>
      </c>
      <c r="AD155" s="66" t="str">
        <f t="shared" si="43"/>
        <v/>
      </c>
      <c r="AE155" s="66" t="str">
        <f t="shared" si="44"/>
        <v/>
      </c>
      <c r="AF155" s="66" t="str">
        <f t="shared" si="45"/>
        <v/>
      </c>
      <c r="AG155" s="66" t="str">
        <f t="shared" si="46"/>
        <v/>
      </c>
      <c r="AH155" s="66" t="str">
        <f t="shared" si="47"/>
        <v/>
      </c>
      <c r="AI155" s="66" t="str">
        <f t="shared" si="48"/>
        <v/>
      </c>
      <c r="AJ155" s="66" t="str">
        <f t="shared" si="49"/>
        <v/>
      </c>
      <c r="AK155" s="66" t="str">
        <f t="shared" si="50"/>
        <v/>
      </c>
      <c r="AL155" s="270" t="str">
        <f t="shared" si="51"/>
        <v>N</v>
      </c>
    </row>
    <row r="156" spans="2:38">
      <c r="B156" s="91"/>
      <c r="C156" s="40"/>
      <c r="D156" s="40" t="s">
        <v>362</v>
      </c>
      <c r="E156" s="44"/>
      <c r="F156" s="44"/>
      <c r="G156" s="44"/>
      <c r="H156" s="14" t="str">
        <f t="shared" si="52"/>
        <v/>
      </c>
      <c r="I156" s="15" t="str">
        <f t="shared" si="53"/>
        <v/>
      </c>
      <c r="J156" s="16" t="str">
        <f t="shared" si="54"/>
        <v xml:space="preserve"> </v>
      </c>
      <c r="K156" s="17" t="str">
        <f t="shared" si="55"/>
        <v xml:space="preserve"> </v>
      </c>
      <c r="L156" s="208" t="str">
        <f>IF(B156="","",HLOOKUP(B156,'GRR Data'!$DD$243:$WI$244,2,FALSE))</f>
        <v/>
      </c>
      <c r="M156" s="65"/>
      <c r="N156" s="80"/>
      <c r="O156" s="21"/>
      <c r="P156" s="22"/>
      <c r="Q156" s="100"/>
      <c r="R156" s="100"/>
      <c r="S156" s="100"/>
      <c r="T156" s="100"/>
      <c r="U156" s="100"/>
      <c r="V156" s="100"/>
      <c r="W156" s="100"/>
      <c r="X156" s="100"/>
      <c r="Y156" s="100"/>
      <c r="Z156" s="100"/>
      <c r="AA156" s="66" t="str">
        <f t="shared" si="40"/>
        <v/>
      </c>
      <c r="AB156" s="66" t="str">
        <f t="shared" si="41"/>
        <v/>
      </c>
      <c r="AC156" s="66" t="str">
        <f t="shared" si="42"/>
        <v/>
      </c>
      <c r="AD156" s="66" t="str">
        <f t="shared" si="43"/>
        <v/>
      </c>
      <c r="AE156" s="66" t="str">
        <f t="shared" si="44"/>
        <v/>
      </c>
      <c r="AF156" s="66" t="str">
        <f t="shared" si="45"/>
        <v/>
      </c>
      <c r="AG156" s="66" t="str">
        <f t="shared" si="46"/>
        <v/>
      </c>
      <c r="AH156" s="66" t="str">
        <f t="shared" si="47"/>
        <v/>
      </c>
      <c r="AI156" s="66" t="str">
        <f t="shared" si="48"/>
        <v/>
      </c>
      <c r="AJ156" s="66" t="str">
        <f t="shared" si="49"/>
        <v/>
      </c>
      <c r="AK156" s="66" t="str">
        <f t="shared" si="50"/>
        <v/>
      </c>
      <c r="AL156" s="270" t="str">
        <f t="shared" si="51"/>
        <v>N</v>
      </c>
    </row>
    <row r="157" spans="2:38">
      <c r="B157" s="37"/>
      <c r="C157" s="40"/>
      <c r="D157" s="40" t="s">
        <v>362</v>
      </c>
      <c r="E157" s="44"/>
      <c r="F157" s="44"/>
      <c r="G157" s="44"/>
      <c r="H157" s="14" t="str">
        <f t="shared" si="52"/>
        <v/>
      </c>
      <c r="I157" s="15" t="str">
        <f t="shared" si="53"/>
        <v/>
      </c>
      <c r="J157" s="16" t="str">
        <f t="shared" si="54"/>
        <v xml:space="preserve"> </v>
      </c>
      <c r="K157" s="17" t="str">
        <f t="shared" si="55"/>
        <v xml:space="preserve"> </v>
      </c>
      <c r="L157" s="208" t="str">
        <f>IF(B157="","",HLOOKUP(B157,'GRR Data'!$DD$243:$WI$244,2,FALSE))</f>
        <v/>
      </c>
      <c r="M157" s="65"/>
      <c r="N157" s="80"/>
      <c r="O157" s="21"/>
      <c r="P157" s="22"/>
      <c r="Q157" s="100"/>
      <c r="R157" s="100"/>
      <c r="S157" s="100"/>
      <c r="T157" s="100"/>
      <c r="U157" s="100"/>
      <c r="V157" s="100"/>
      <c r="W157" s="100"/>
      <c r="X157" s="100"/>
      <c r="Y157" s="100"/>
      <c r="Z157" s="100"/>
      <c r="AA157" s="66" t="str">
        <f t="shared" si="40"/>
        <v/>
      </c>
      <c r="AB157" s="66" t="str">
        <f t="shared" si="41"/>
        <v/>
      </c>
      <c r="AC157" s="66" t="str">
        <f t="shared" si="42"/>
        <v/>
      </c>
      <c r="AD157" s="66" t="str">
        <f t="shared" si="43"/>
        <v/>
      </c>
      <c r="AE157" s="66" t="str">
        <f t="shared" si="44"/>
        <v/>
      </c>
      <c r="AF157" s="66" t="str">
        <f t="shared" si="45"/>
        <v/>
      </c>
      <c r="AG157" s="66" t="str">
        <f t="shared" si="46"/>
        <v/>
      </c>
      <c r="AH157" s="66" t="str">
        <f t="shared" si="47"/>
        <v/>
      </c>
      <c r="AI157" s="66" t="str">
        <f t="shared" si="48"/>
        <v/>
      </c>
      <c r="AJ157" s="66" t="str">
        <f t="shared" si="49"/>
        <v/>
      </c>
      <c r="AK157" s="66" t="str">
        <f t="shared" si="50"/>
        <v/>
      </c>
      <c r="AL157" s="270" t="str">
        <f t="shared" si="51"/>
        <v>N</v>
      </c>
    </row>
    <row r="158" spans="2:38">
      <c r="B158" s="37"/>
      <c r="C158" s="40"/>
      <c r="D158" s="40" t="s">
        <v>362</v>
      </c>
      <c r="E158" s="44"/>
      <c r="F158" s="44"/>
      <c r="G158" s="44"/>
      <c r="H158" s="14" t="str">
        <f t="shared" si="52"/>
        <v/>
      </c>
      <c r="I158" s="15" t="str">
        <f t="shared" si="53"/>
        <v/>
      </c>
      <c r="J158" s="16" t="str">
        <f t="shared" si="54"/>
        <v xml:space="preserve"> </v>
      </c>
      <c r="K158" s="17" t="str">
        <f t="shared" si="55"/>
        <v xml:space="preserve"> </v>
      </c>
      <c r="L158" s="208" t="str">
        <f>IF(B158="","",HLOOKUP(B158,'GRR Data'!$DD$243:$WI$244,2,FALSE))</f>
        <v/>
      </c>
      <c r="M158" s="65"/>
      <c r="N158" s="80"/>
      <c r="O158" s="21"/>
      <c r="P158" s="22"/>
      <c r="Q158" s="100"/>
      <c r="R158" s="100"/>
      <c r="S158" s="100"/>
      <c r="T158" s="100"/>
      <c r="U158" s="100"/>
      <c r="V158" s="100"/>
      <c r="W158" s="100"/>
      <c r="X158" s="100"/>
      <c r="Y158" s="100"/>
      <c r="Z158" s="100"/>
      <c r="AA158" s="66" t="str">
        <f t="shared" si="40"/>
        <v/>
      </c>
      <c r="AB158" s="66" t="str">
        <f t="shared" si="41"/>
        <v/>
      </c>
      <c r="AC158" s="66" t="str">
        <f t="shared" si="42"/>
        <v/>
      </c>
      <c r="AD158" s="66" t="str">
        <f t="shared" si="43"/>
        <v/>
      </c>
      <c r="AE158" s="66" t="str">
        <f t="shared" si="44"/>
        <v/>
      </c>
      <c r="AF158" s="66" t="str">
        <f t="shared" si="45"/>
        <v/>
      </c>
      <c r="AG158" s="66" t="str">
        <f t="shared" si="46"/>
        <v/>
      </c>
      <c r="AH158" s="66" t="str">
        <f t="shared" si="47"/>
        <v/>
      </c>
      <c r="AI158" s="66" t="str">
        <f t="shared" si="48"/>
        <v/>
      </c>
      <c r="AJ158" s="66" t="str">
        <f t="shared" si="49"/>
        <v/>
      </c>
      <c r="AK158" s="66" t="str">
        <f t="shared" si="50"/>
        <v/>
      </c>
      <c r="AL158" s="270" t="str">
        <f t="shared" si="51"/>
        <v>N</v>
      </c>
    </row>
    <row r="159" spans="2:38">
      <c r="B159" s="91"/>
      <c r="C159" s="40"/>
      <c r="D159" s="40" t="s">
        <v>362</v>
      </c>
      <c r="E159" s="44"/>
      <c r="F159" s="44"/>
      <c r="G159" s="44"/>
      <c r="H159" s="14" t="str">
        <f t="shared" si="52"/>
        <v/>
      </c>
      <c r="I159" s="15" t="str">
        <f t="shared" si="53"/>
        <v/>
      </c>
      <c r="J159" s="16" t="str">
        <f t="shared" si="54"/>
        <v xml:space="preserve"> </v>
      </c>
      <c r="K159" s="17" t="str">
        <f t="shared" si="55"/>
        <v xml:space="preserve"> </v>
      </c>
      <c r="L159" s="208" t="str">
        <f>IF(B159="","",HLOOKUP(B159,'GRR Data'!$DD$243:$WI$244,2,FALSE))</f>
        <v/>
      </c>
      <c r="M159" s="65"/>
      <c r="N159" s="80"/>
      <c r="O159" s="21"/>
      <c r="P159" s="22"/>
      <c r="Q159" s="100"/>
      <c r="R159" s="100"/>
      <c r="S159" s="100"/>
      <c r="T159" s="100"/>
      <c r="U159" s="100"/>
      <c r="V159" s="100"/>
      <c r="W159" s="100"/>
      <c r="X159" s="100"/>
      <c r="Y159" s="100"/>
      <c r="Z159" s="100"/>
      <c r="AA159" s="66" t="str">
        <f t="shared" si="40"/>
        <v/>
      </c>
      <c r="AB159" s="66" t="str">
        <f t="shared" si="41"/>
        <v/>
      </c>
      <c r="AC159" s="66" t="str">
        <f t="shared" si="42"/>
        <v/>
      </c>
      <c r="AD159" s="66" t="str">
        <f t="shared" si="43"/>
        <v/>
      </c>
      <c r="AE159" s="66" t="str">
        <f t="shared" si="44"/>
        <v/>
      </c>
      <c r="AF159" s="66" t="str">
        <f t="shared" si="45"/>
        <v/>
      </c>
      <c r="AG159" s="66" t="str">
        <f t="shared" si="46"/>
        <v/>
      </c>
      <c r="AH159" s="66" t="str">
        <f t="shared" si="47"/>
        <v/>
      </c>
      <c r="AI159" s="66" t="str">
        <f t="shared" si="48"/>
        <v/>
      </c>
      <c r="AJ159" s="66" t="str">
        <f t="shared" si="49"/>
        <v/>
      </c>
      <c r="AK159" s="66" t="str">
        <f t="shared" si="50"/>
        <v/>
      </c>
      <c r="AL159" s="270" t="str">
        <f t="shared" si="51"/>
        <v>N</v>
      </c>
    </row>
    <row r="160" spans="2:38">
      <c r="B160" s="37"/>
      <c r="C160" s="40"/>
      <c r="D160" s="40" t="s">
        <v>362</v>
      </c>
      <c r="E160" s="44"/>
      <c r="F160" s="44"/>
      <c r="G160" s="44"/>
      <c r="H160" s="14" t="str">
        <f t="shared" si="52"/>
        <v/>
      </c>
      <c r="I160" s="15" t="str">
        <f t="shared" si="53"/>
        <v/>
      </c>
      <c r="J160" s="16" t="str">
        <f t="shared" si="54"/>
        <v xml:space="preserve"> </v>
      </c>
      <c r="K160" s="17" t="str">
        <f t="shared" si="55"/>
        <v xml:space="preserve"> </v>
      </c>
      <c r="L160" s="208" t="str">
        <f>IF(B160="","",HLOOKUP(B160,'GRR Data'!$DD$243:$WI$244,2,FALSE))</f>
        <v/>
      </c>
      <c r="M160" s="65"/>
      <c r="N160" s="80"/>
      <c r="O160" s="21"/>
      <c r="P160" s="22"/>
      <c r="Q160" s="100"/>
      <c r="R160" s="100"/>
      <c r="S160" s="100"/>
      <c r="T160" s="100"/>
      <c r="U160" s="100"/>
      <c r="V160" s="100"/>
      <c r="W160" s="100"/>
      <c r="X160" s="100"/>
      <c r="Y160" s="100"/>
      <c r="Z160" s="100"/>
      <c r="AA160" s="66" t="str">
        <f t="shared" si="40"/>
        <v/>
      </c>
      <c r="AB160" s="66" t="str">
        <f t="shared" si="41"/>
        <v/>
      </c>
      <c r="AC160" s="66" t="str">
        <f t="shared" si="42"/>
        <v/>
      </c>
      <c r="AD160" s="66" t="str">
        <f t="shared" si="43"/>
        <v/>
      </c>
      <c r="AE160" s="66" t="str">
        <f t="shared" si="44"/>
        <v/>
      </c>
      <c r="AF160" s="66" t="str">
        <f t="shared" si="45"/>
        <v/>
      </c>
      <c r="AG160" s="66" t="str">
        <f t="shared" si="46"/>
        <v/>
      </c>
      <c r="AH160" s="66" t="str">
        <f t="shared" si="47"/>
        <v/>
      </c>
      <c r="AI160" s="66" t="str">
        <f t="shared" si="48"/>
        <v/>
      </c>
      <c r="AJ160" s="66" t="str">
        <f t="shared" si="49"/>
        <v/>
      </c>
      <c r="AK160" s="66" t="str">
        <f t="shared" si="50"/>
        <v/>
      </c>
      <c r="AL160" s="270" t="str">
        <f t="shared" si="51"/>
        <v>N</v>
      </c>
    </row>
    <row r="161" spans="2:38">
      <c r="B161" s="37"/>
      <c r="C161" s="40"/>
      <c r="D161" s="40" t="s">
        <v>362</v>
      </c>
      <c r="E161" s="44"/>
      <c r="F161" s="44"/>
      <c r="G161" s="44"/>
      <c r="H161" s="14" t="str">
        <f t="shared" si="52"/>
        <v/>
      </c>
      <c r="I161" s="15" t="str">
        <f t="shared" si="53"/>
        <v/>
      </c>
      <c r="J161" s="16" t="str">
        <f t="shared" si="54"/>
        <v xml:space="preserve"> </v>
      </c>
      <c r="K161" s="17" t="str">
        <f t="shared" si="55"/>
        <v xml:space="preserve"> </v>
      </c>
      <c r="L161" s="208" t="str">
        <f>IF(B161="","",HLOOKUP(B161,'GRR Data'!$DD$243:$WI$244,2,FALSE))</f>
        <v/>
      </c>
      <c r="M161" s="65"/>
      <c r="N161" s="80"/>
      <c r="O161" s="21"/>
      <c r="P161" s="22"/>
      <c r="Q161" s="100"/>
      <c r="R161" s="100"/>
      <c r="S161" s="100"/>
      <c r="T161" s="100"/>
      <c r="U161" s="100"/>
      <c r="V161" s="100"/>
      <c r="W161" s="100"/>
      <c r="X161" s="100"/>
      <c r="Y161" s="100"/>
      <c r="Z161" s="100"/>
      <c r="AA161" s="66" t="str">
        <f t="shared" si="40"/>
        <v/>
      </c>
      <c r="AB161" s="66" t="str">
        <f t="shared" si="41"/>
        <v/>
      </c>
      <c r="AC161" s="66" t="str">
        <f t="shared" si="42"/>
        <v/>
      </c>
      <c r="AD161" s="66" t="str">
        <f t="shared" si="43"/>
        <v/>
      </c>
      <c r="AE161" s="66" t="str">
        <f t="shared" si="44"/>
        <v/>
      </c>
      <c r="AF161" s="66" t="str">
        <f t="shared" si="45"/>
        <v/>
      </c>
      <c r="AG161" s="66" t="str">
        <f t="shared" si="46"/>
        <v/>
      </c>
      <c r="AH161" s="66" t="str">
        <f t="shared" si="47"/>
        <v/>
      </c>
      <c r="AI161" s="66" t="str">
        <f t="shared" si="48"/>
        <v/>
      </c>
      <c r="AJ161" s="66" t="str">
        <f t="shared" si="49"/>
        <v/>
      </c>
      <c r="AK161" s="66" t="str">
        <f t="shared" si="50"/>
        <v/>
      </c>
      <c r="AL161" s="270" t="str">
        <f t="shared" si="51"/>
        <v>N</v>
      </c>
    </row>
    <row r="162" spans="2:38">
      <c r="B162" s="91"/>
      <c r="C162" s="40"/>
      <c r="D162" s="40" t="s">
        <v>362</v>
      </c>
      <c r="E162" s="44"/>
      <c r="F162" s="44"/>
      <c r="G162" s="44"/>
      <c r="H162" s="14" t="str">
        <f t="shared" si="52"/>
        <v/>
      </c>
      <c r="I162" s="15" t="str">
        <f t="shared" si="53"/>
        <v/>
      </c>
      <c r="J162" s="16" t="str">
        <f t="shared" si="54"/>
        <v xml:space="preserve"> </v>
      </c>
      <c r="K162" s="17" t="str">
        <f t="shared" si="55"/>
        <v xml:space="preserve"> </v>
      </c>
      <c r="L162" s="208" t="str">
        <f>IF(B162="","",HLOOKUP(B162,'GRR Data'!$DD$243:$WI$244,2,FALSE))</f>
        <v/>
      </c>
      <c r="M162" s="65"/>
      <c r="N162" s="80"/>
      <c r="O162" s="21"/>
      <c r="P162" s="22"/>
      <c r="Q162" s="100"/>
      <c r="R162" s="100"/>
      <c r="S162" s="100"/>
      <c r="T162" s="100"/>
      <c r="U162" s="100"/>
      <c r="V162" s="100"/>
      <c r="W162" s="100"/>
      <c r="X162" s="100"/>
      <c r="Y162" s="100"/>
      <c r="Z162" s="100"/>
      <c r="AA162" s="66" t="str">
        <f t="shared" si="40"/>
        <v/>
      </c>
      <c r="AB162" s="66" t="str">
        <f t="shared" si="41"/>
        <v/>
      </c>
      <c r="AC162" s="66" t="str">
        <f t="shared" si="42"/>
        <v/>
      </c>
      <c r="AD162" s="66" t="str">
        <f t="shared" si="43"/>
        <v/>
      </c>
      <c r="AE162" s="66" t="str">
        <f t="shared" si="44"/>
        <v/>
      </c>
      <c r="AF162" s="66" t="str">
        <f t="shared" si="45"/>
        <v/>
      </c>
      <c r="AG162" s="66" t="str">
        <f t="shared" si="46"/>
        <v/>
      </c>
      <c r="AH162" s="66" t="str">
        <f t="shared" si="47"/>
        <v/>
      </c>
      <c r="AI162" s="66" t="str">
        <f t="shared" si="48"/>
        <v/>
      </c>
      <c r="AJ162" s="66" t="str">
        <f t="shared" si="49"/>
        <v/>
      </c>
      <c r="AK162" s="66" t="str">
        <f t="shared" si="50"/>
        <v/>
      </c>
      <c r="AL162" s="270" t="str">
        <f t="shared" si="51"/>
        <v>N</v>
      </c>
    </row>
    <row r="163" spans="2:38">
      <c r="B163" s="91"/>
      <c r="C163" s="40"/>
      <c r="D163" s="40" t="s">
        <v>362</v>
      </c>
      <c r="E163" s="44"/>
      <c r="F163" s="44"/>
      <c r="G163" s="44"/>
      <c r="H163" s="14" t="str">
        <f t="shared" si="52"/>
        <v/>
      </c>
      <c r="I163" s="15" t="str">
        <f t="shared" si="53"/>
        <v/>
      </c>
      <c r="J163" s="16" t="str">
        <f t="shared" si="54"/>
        <v xml:space="preserve"> </v>
      </c>
      <c r="K163" s="17" t="str">
        <f t="shared" si="55"/>
        <v xml:space="preserve"> </v>
      </c>
      <c r="L163" s="208" t="str">
        <f>IF(B163="","",HLOOKUP(B163,'GRR Data'!$DD$243:$WI$244,2,FALSE))</f>
        <v/>
      </c>
      <c r="M163" s="65"/>
      <c r="N163" s="80"/>
      <c r="O163" s="21"/>
      <c r="P163" s="22"/>
      <c r="Q163" s="100"/>
      <c r="R163" s="100"/>
      <c r="S163" s="100"/>
      <c r="T163" s="100"/>
      <c r="U163" s="100"/>
      <c r="V163" s="100"/>
      <c r="W163" s="100"/>
      <c r="X163" s="100"/>
      <c r="Y163" s="100"/>
      <c r="Z163" s="100"/>
      <c r="AA163" s="66" t="str">
        <f t="shared" si="40"/>
        <v/>
      </c>
      <c r="AB163" s="66" t="str">
        <f t="shared" si="41"/>
        <v/>
      </c>
      <c r="AC163" s="66" t="str">
        <f t="shared" si="42"/>
        <v/>
      </c>
      <c r="AD163" s="66" t="str">
        <f t="shared" si="43"/>
        <v/>
      </c>
      <c r="AE163" s="66" t="str">
        <f t="shared" si="44"/>
        <v/>
      </c>
      <c r="AF163" s="66" t="str">
        <f t="shared" si="45"/>
        <v/>
      </c>
      <c r="AG163" s="66" t="str">
        <f t="shared" si="46"/>
        <v/>
      </c>
      <c r="AH163" s="66" t="str">
        <f t="shared" si="47"/>
        <v/>
      </c>
      <c r="AI163" s="66" t="str">
        <f t="shared" si="48"/>
        <v/>
      </c>
      <c r="AJ163" s="66" t="str">
        <f t="shared" si="49"/>
        <v/>
      </c>
      <c r="AK163" s="66" t="str">
        <f t="shared" si="50"/>
        <v/>
      </c>
      <c r="AL163" s="270" t="str">
        <f t="shared" si="51"/>
        <v>N</v>
      </c>
    </row>
    <row r="164" spans="2:38">
      <c r="B164" s="37"/>
      <c r="C164" s="40"/>
      <c r="D164" s="40" t="s">
        <v>362</v>
      </c>
      <c r="E164" s="44"/>
      <c r="F164" s="44"/>
      <c r="G164" s="44"/>
      <c r="H164" s="14" t="str">
        <f t="shared" si="52"/>
        <v/>
      </c>
      <c r="I164" s="15" t="str">
        <f t="shared" si="53"/>
        <v/>
      </c>
      <c r="J164" s="16" t="str">
        <f t="shared" si="54"/>
        <v xml:space="preserve"> </v>
      </c>
      <c r="K164" s="17" t="str">
        <f t="shared" si="55"/>
        <v xml:space="preserve"> </v>
      </c>
      <c r="L164" s="208" t="str">
        <f>IF(B164="","",HLOOKUP(B164,'GRR Data'!$DD$243:$WI$244,2,FALSE))</f>
        <v/>
      </c>
      <c r="M164" s="65"/>
      <c r="N164" s="80"/>
      <c r="O164" s="27"/>
      <c r="P164" s="26"/>
      <c r="Q164" s="100"/>
      <c r="R164" s="100"/>
      <c r="S164" s="100"/>
      <c r="T164" s="100"/>
      <c r="U164" s="100"/>
      <c r="V164" s="100"/>
      <c r="W164" s="100"/>
      <c r="X164" s="100"/>
      <c r="Y164" s="100"/>
      <c r="Z164" s="100"/>
      <c r="AA164" s="66" t="str">
        <f t="shared" si="40"/>
        <v/>
      </c>
      <c r="AB164" s="66" t="str">
        <f t="shared" si="41"/>
        <v/>
      </c>
      <c r="AC164" s="66" t="str">
        <f t="shared" si="42"/>
        <v/>
      </c>
      <c r="AD164" s="66" t="str">
        <f t="shared" si="43"/>
        <v/>
      </c>
      <c r="AE164" s="66" t="str">
        <f t="shared" si="44"/>
        <v/>
      </c>
      <c r="AF164" s="66" t="str">
        <f t="shared" si="45"/>
        <v/>
      </c>
      <c r="AG164" s="66" t="str">
        <f t="shared" si="46"/>
        <v/>
      </c>
      <c r="AH164" s="66" t="str">
        <f t="shared" si="47"/>
        <v/>
      </c>
      <c r="AI164" s="66" t="str">
        <f t="shared" si="48"/>
        <v/>
      </c>
      <c r="AJ164" s="66" t="str">
        <f t="shared" si="49"/>
        <v/>
      </c>
      <c r="AK164" s="66" t="str">
        <f t="shared" si="50"/>
        <v/>
      </c>
      <c r="AL164" s="270" t="str">
        <f t="shared" si="51"/>
        <v>N</v>
      </c>
    </row>
    <row r="165" spans="2:38">
      <c r="B165" s="37"/>
      <c r="C165" s="40"/>
      <c r="D165" s="40" t="s">
        <v>362</v>
      </c>
      <c r="E165" s="44"/>
      <c r="F165" s="44"/>
      <c r="G165" s="44"/>
      <c r="H165" s="14" t="str">
        <f t="shared" si="52"/>
        <v/>
      </c>
      <c r="I165" s="15" t="str">
        <f t="shared" si="53"/>
        <v/>
      </c>
      <c r="J165" s="16" t="str">
        <f t="shared" si="54"/>
        <v xml:space="preserve"> </v>
      </c>
      <c r="K165" s="17" t="str">
        <f t="shared" si="55"/>
        <v xml:space="preserve"> </v>
      </c>
      <c r="L165" s="208" t="str">
        <f>IF(B165="","",HLOOKUP(B165,'GRR Data'!$DD$243:$WI$244,2,FALSE))</f>
        <v/>
      </c>
      <c r="M165" s="65"/>
      <c r="N165" s="80"/>
      <c r="O165" s="21"/>
      <c r="P165" s="22"/>
      <c r="Q165" s="100"/>
      <c r="R165" s="100"/>
      <c r="S165" s="100"/>
      <c r="T165" s="100"/>
      <c r="U165" s="100"/>
      <c r="V165" s="100"/>
      <c r="W165" s="100"/>
      <c r="X165" s="100"/>
      <c r="Y165" s="100"/>
      <c r="Z165" s="100"/>
      <c r="AA165" s="66" t="str">
        <f t="shared" si="40"/>
        <v/>
      </c>
      <c r="AB165" s="66" t="str">
        <f t="shared" si="41"/>
        <v/>
      </c>
      <c r="AC165" s="66" t="str">
        <f t="shared" si="42"/>
        <v/>
      </c>
      <c r="AD165" s="66" t="str">
        <f t="shared" si="43"/>
        <v/>
      </c>
      <c r="AE165" s="66" t="str">
        <f t="shared" si="44"/>
        <v/>
      </c>
      <c r="AF165" s="66" t="str">
        <f t="shared" si="45"/>
        <v/>
      </c>
      <c r="AG165" s="66" t="str">
        <f t="shared" si="46"/>
        <v/>
      </c>
      <c r="AH165" s="66" t="str">
        <f t="shared" si="47"/>
        <v/>
      </c>
      <c r="AI165" s="66" t="str">
        <f t="shared" si="48"/>
        <v/>
      </c>
      <c r="AJ165" s="66" t="str">
        <f t="shared" si="49"/>
        <v/>
      </c>
      <c r="AK165" s="66" t="str">
        <f t="shared" si="50"/>
        <v/>
      </c>
      <c r="AL165" s="270" t="str">
        <f t="shared" si="51"/>
        <v>N</v>
      </c>
    </row>
    <row r="166" spans="2:38">
      <c r="B166" s="91"/>
      <c r="C166" s="40"/>
      <c r="D166" s="40" t="s">
        <v>362</v>
      </c>
      <c r="E166" s="44"/>
      <c r="F166" s="44"/>
      <c r="G166" s="44"/>
      <c r="H166" s="14" t="str">
        <f t="shared" si="52"/>
        <v/>
      </c>
      <c r="I166" s="15" t="str">
        <f t="shared" si="53"/>
        <v/>
      </c>
      <c r="J166" s="16" t="str">
        <f t="shared" si="54"/>
        <v xml:space="preserve"> </v>
      </c>
      <c r="K166" s="17" t="str">
        <f t="shared" si="55"/>
        <v xml:space="preserve"> </v>
      </c>
      <c r="L166" s="208" t="str">
        <f>IF(B166="","",HLOOKUP(B166,'GRR Data'!$DD$243:$WI$244,2,FALSE))</f>
        <v/>
      </c>
      <c r="M166" s="65"/>
      <c r="N166" s="80"/>
      <c r="O166" s="21"/>
      <c r="P166" s="22"/>
      <c r="Q166" s="100"/>
      <c r="R166" s="100"/>
      <c r="S166" s="100"/>
      <c r="T166" s="100"/>
      <c r="U166" s="100"/>
      <c r="V166" s="100"/>
      <c r="W166" s="100"/>
      <c r="X166" s="100"/>
      <c r="Y166" s="100"/>
      <c r="Z166" s="100"/>
      <c r="AA166" s="66" t="str">
        <f t="shared" si="40"/>
        <v/>
      </c>
      <c r="AB166" s="66" t="str">
        <f t="shared" si="41"/>
        <v/>
      </c>
      <c r="AC166" s="66" t="str">
        <f t="shared" si="42"/>
        <v/>
      </c>
      <c r="AD166" s="66" t="str">
        <f t="shared" si="43"/>
        <v/>
      </c>
      <c r="AE166" s="66" t="str">
        <f t="shared" si="44"/>
        <v/>
      </c>
      <c r="AF166" s="66" t="str">
        <f t="shared" si="45"/>
        <v/>
      </c>
      <c r="AG166" s="66" t="str">
        <f t="shared" si="46"/>
        <v/>
      </c>
      <c r="AH166" s="66" t="str">
        <f t="shared" si="47"/>
        <v/>
      </c>
      <c r="AI166" s="66" t="str">
        <f t="shared" si="48"/>
        <v/>
      </c>
      <c r="AJ166" s="66" t="str">
        <f t="shared" si="49"/>
        <v/>
      </c>
      <c r="AK166" s="66" t="str">
        <f t="shared" si="50"/>
        <v/>
      </c>
      <c r="AL166" s="270" t="str">
        <f t="shared" si="51"/>
        <v>N</v>
      </c>
    </row>
    <row r="167" spans="2:38">
      <c r="B167" s="37"/>
      <c r="C167" s="40"/>
      <c r="D167" s="40" t="s">
        <v>362</v>
      </c>
      <c r="E167" s="44"/>
      <c r="F167" s="44"/>
      <c r="G167" s="44"/>
      <c r="H167" s="14" t="str">
        <f t="shared" si="52"/>
        <v/>
      </c>
      <c r="I167" s="15" t="str">
        <f t="shared" si="53"/>
        <v/>
      </c>
      <c r="J167" s="16" t="str">
        <f t="shared" si="54"/>
        <v xml:space="preserve"> </v>
      </c>
      <c r="K167" s="17" t="str">
        <f t="shared" si="55"/>
        <v xml:space="preserve"> </v>
      </c>
      <c r="L167" s="208" t="str">
        <f>IF(B167="","",HLOOKUP(B167,'GRR Data'!$DD$243:$WI$244,2,FALSE))</f>
        <v/>
      </c>
      <c r="M167" s="65"/>
      <c r="N167" s="80"/>
      <c r="O167" s="21"/>
      <c r="P167" s="22"/>
      <c r="Q167" s="100"/>
      <c r="R167" s="100"/>
      <c r="S167" s="100"/>
      <c r="T167" s="100"/>
      <c r="U167" s="100"/>
      <c r="V167" s="100"/>
      <c r="W167" s="100"/>
      <c r="X167" s="100"/>
      <c r="Y167" s="100"/>
      <c r="Z167" s="100"/>
      <c r="AA167" s="66" t="str">
        <f t="shared" si="40"/>
        <v/>
      </c>
      <c r="AB167" s="66" t="str">
        <f t="shared" si="41"/>
        <v/>
      </c>
      <c r="AC167" s="66" t="str">
        <f t="shared" si="42"/>
        <v/>
      </c>
      <c r="AD167" s="66" t="str">
        <f t="shared" si="43"/>
        <v/>
      </c>
      <c r="AE167" s="66" t="str">
        <f t="shared" si="44"/>
        <v/>
      </c>
      <c r="AF167" s="66" t="str">
        <f t="shared" si="45"/>
        <v/>
      </c>
      <c r="AG167" s="66" t="str">
        <f t="shared" si="46"/>
        <v/>
      </c>
      <c r="AH167" s="66" t="str">
        <f t="shared" si="47"/>
        <v/>
      </c>
      <c r="AI167" s="66" t="str">
        <f t="shared" si="48"/>
        <v/>
      </c>
      <c r="AJ167" s="66" t="str">
        <f t="shared" si="49"/>
        <v/>
      </c>
      <c r="AK167" s="66" t="str">
        <f t="shared" si="50"/>
        <v/>
      </c>
      <c r="AL167" s="270" t="str">
        <f t="shared" si="51"/>
        <v>N</v>
      </c>
    </row>
    <row r="168" spans="2:38">
      <c r="B168" s="37"/>
      <c r="C168" s="40"/>
      <c r="D168" s="40" t="s">
        <v>362</v>
      </c>
      <c r="E168" s="44"/>
      <c r="F168" s="44"/>
      <c r="G168" s="44"/>
      <c r="H168" s="14" t="str">
        <f t="shared" si="52"/>
        <v/>
      </c>
      <c r="I168" s="15" t="str">
        <f t="shared" si="53"/>
        <v/>
      </c>
      <c r="J168" s="16" t="str">
        <f t="shared" si="54"/>
        <v xml:space="preserve"> </v>
      </c>
      <c r="K168" s="17" t="str">
        <f t="shared" si="55"/>
        <v xml:space="preserve"> </v>
      </c>
      <c r="L168" s="208" t="str">
        <f>IF(B168="","",HLOOKUP(B168,'GRR Data'!$DD$243:$WI$244,2,FALSE))</f>
        <v/>
      </c>
      <c r="M168" s="65"/>
      <c r="N168" s="80"/>
      <c r="O168" s="21"/>
      <c r="P168" s="22"/>
      <c r="Q168" s="100"/>
      <c r="R168" s="100"/>
      <c r="S168" s="100"/>
      <c r="T168" s="100"/>
      <c r="U168" s="100"/>
      <c r="V168" s="100"/>
      <c r="W168" s="100"/>
      <c r="X168" s="100"/>
      <c r="Y168" s="100"/>
      <c r="Z168" s="100"/>
      <c r="AA168" s="66" t="str">
        <f t="shared" si="40"/>
        <v/>
      </c>
      <c r="AB168" s="66" t="str">
        <f t="shared" si="41"/>
        <v/>
      </c>
      <c r="AC168" s="66" t="str">
        <f t="shared" si="42"/>
        <v/>
      </c>
      <c r="AD168" s="66" t="str">
        <f t="shared" si="43"/>
        <v/>
      </c>
      <c r="AE168" s="66" t="str">
        <f t="shared" si="44"/>
        <v/>
      </c>
      <c r="AF168" s="66" t="str">
        <f t="shared" si="45"/>
        <v/>
      </c>
      <c r="AG168" s="66" t="str">
        <f t="shared" si="46"/>
        <v/>
      </c>
      <c r="AH168" s="66" t="str">
        <f t="shared" si="47"/>
        <v/>
      </c>
      <c r="AI168" s="66" t="str">
        <f t="shared" si="48"/>
        <v/>
      </c>
      <c r="AJ168" s="66" t="str">
        <f t="shared" si="49"/>
        <v/>
      </c>
      <c r="AK168" s="66" t="str">
        <f t="shared" si="50"/>
        <v/>
      </c>
      <c r="AL168" s="270" t="str">
        <f t="shared" si="51"/>
        <v>N</v>
      </c>
    </row>
    <row r="169" spans="2:38">
      <c r="B169" s="91"/>
      <c r="C169" s="40"/>
      <c r="D169" s="40" t="s">
        <v>362</v>
      </c>
      <c r="E169" s="44"/>
      <c r="F169" s="44"/>
      <c r="G169" s="44"/>
      <c r="H169" s="14" t="str">
        <f t="shared" si="52"/>
        <v/>
      </c>
      <c r="I169" s="15" t="str">
        <f t="shared" si="53"/>
        <v/>
      </c>
      <c r="J169" s="16" t="str">
        <f t="shared" si="54"/>
        <v xml:space="preserve"> </v>
      </c>
      <c r="K169" s="17" t="str">
        <f t="shared" si="55"/>
        <v xml:space="preserve"> </v>
      </c>
      <c r="L169" s="208" t="str">
        <f>IF(B169="","",HLOOKUP(B169,'GRR Data'!$DD$243:$WI$244,2,FALSE))</f>
        <v/>
      </c>
      <c r="M169" s="65"/>
      <c r="N169" s="80"/>
      <c r="O169" s="21"/>
      <c r="P169" s="22"/>
      <c r="Q169" s="100"/>
      <c r="R169" s="100"/>
      <c r="S169" s="100"/>
      <c r="T169" s="100"/>
      <c r="U169" s="100"/>
      <c r="V169" s="100"/>
      <c r="W169" s="100"/>
      <c r="X169" s="100"/>
      <c r="Y169" s="100"/>
      <c r="Z169" s="100"/>
      <c r="AA169" s="66" t="str">
        <f t="shared" si="40"/>
        <v/>
      </c>
      <c r="AB169" s="66" t="str">
        <f t="shared" si="41"/>
        <v/>
      </c>
      <c r="AC169" s="66" t="str">
        <f t="shared" si="42"/>
        <v/>
      </c>
      <c r="AD169" s="66" t="str">
        <f t="shared" si="43"/>
        <v/>
      </c>
      <c r="AE169" s="66" t="str">
        <f t="shared" si="44"/>
        <v/>
      </c>
      <c r="AF169" s="66" t="str">
        <f t="shared" si="45"/>
        <v/>
      </c>
      <c r="AG169" s="66" t="str">
        <f t="shared" si="46"/>
        <v/>
      </c>
      <c r="AH169" s="66" t="str">
        <f t="shared" si="47"/>
        <v/>
      </c>
      <c r="AI169" s="66" t="str">
        <f t="shared" si="48"/>
        <v/>
      </c>
      <c r="AJ169" s="66" t="str">
        <f t="shared" si="49"/>
        <v/>
      </c>
      <c r="AK169" s="66" t="str">
        <f t="shared" si="50"/>
        <v/>
      </c>
      <c r="AL169" s="270" t="str">
        <f t="shared" si="51"/>
        <v>N</v>
      </c>
    </row>
    <row r="170" spans="2:38">
      <c r="B170" s="37"/>
      <c r="C170" s="40"/>
      <c r="D170" s="40" t="s">
        <v>362</v>
      </c>
      <c r="E170" s="44"/>
      <c r="F170" s="44"/>
      <c r="G170" s="44"/>
      <c r="H170" s="14" t="str">
        <f t="shared" si="52"/>
        <v/>
      </c>
      <c r="I170" s="15" t="str">
        <f t="shared" si="53"/>
        <v/>
      </c>
      <c r="J170" s="16" t="str">
        <f t="shared" si="54"/>
        <v xml:space="preserve"> </v>
      </c>
      <c r="K170" s="17" t="str">
        <f t="shared" si="55"/>
        <v xml:space="preserve"> </v>
      </c>
      <c r="L170" s="208" t="str">
        <f>IF(B170="","",HLOOKUP(B170,'GRR Data'!$DD$243:$WI$244,2,FALSE))</f>
        <v/>
      </c>
      <c r="M170" s="65"/>
      <c r="N170" s="80"/>
      <c r="O170" s="21"/>
      <c r="P170" s="22"/>
      <c r="Q170" s="100"/>
      <c r="R170" s="100"/>
      <c r="S170" s="100"/>
      <c r="T170" s="100"/>
      <c r="U170" s="100"/>
      <c r="V170" s="100"/>
      <c r="W170" s="100"/>
      <c r="X170" s="100"/>
      <c r="Y170" s="100"/>
      <c r="Z170" s="100"/>
      <c r="AA170" s="66" t="str">
        <f t="shared" si="40"/>
        <v/>
      </c>
      <c r="AB170" s="66" t="str">
        <f t="shared" si="41"/>
        <v/>
      </c>
      <c r="AC170" s="66" t="str">
        <f t="shared" si="42"/>
        <v/>
      </c>
      <c r="AD170" s="66" t="str">
        <f t="shared" si="43"/>
        <v/>
      </c>
      <c r="AE170" s="66" t="str">
        <f t="shared" si="44"/>
        <v/>
      </c>
      <c r="AF170" s="66" t="str">
        <f t="shared" si="45"/>
        <v/>
      </c>
      <c r="AG170" s="66" t="str">
        <f t="shared" si="46"/>
        <v/>
      </c>
      <c r="AH170" s="66" t="str">
        <f t="shared" si="47"/>
        <v/>
      </c>
      <c r="AI170" s="66" t="str">
        <f t="shared" si="48"/>
        <v/>
      </c>
      <c r="AJ170" s="66" t="str">
        <f t="shared" si="49"/>
        <v/>
      </c>
      <c r="AK170" s="66" t="str">
        <f t="shared" si="50"/>
        <v/>
      </c>
      <c r="AL170" s="270" t="str">
        <f t="shared" si="51"/>
        <v>N</v>
      </c>
    </row>
    <row r="171" spans="2:38">
      <c r="B171" s="37"/>
      <c r="C171" s="40"/>
      <c r="D171" s="40" t="s">
        <v>362</v>
      </c>
      <c r="E171" s="44"/>
      <c r="F171" s="44"/>
      <c r="G171" s="44"/>
      <c r="H171" s="14" t="str">
        <f t="shared" si="52"/>
        <v/>
      </c>
      <c r="I171" s="15" t="str">
        <f t="shared" si="53"/>
        <v/>
      </c>
      <c r="J171" s="16" t="str">
        <f t="shared" si="54"/>
        <v xml:space="preserve"> </v>
      </c>
      <c r="K171" s="17" t="str">
        <f t="shared" si="55"/>
        <v xml:space="preserve"> </v>
      </c>
      <c r="L171" s="208" t="str">
        <f>IF(B171="","",HLOOKUP(B171,'GRR Data'!$DD$243:$WI$244,2,FALSE))</f>
        <v/>
      </c>
      <c r="M171" s="65"/>
      <c r="N171" s="80"/>
      <c r="O171" s="21"/>
      <c r="P171" s="22"/>
      <c r="Q171" s="100"/>
      <c r="R171" s="100"/>
      <c r="S171" s="100"/>
      <c r="T171" s="100"/>
      <c r="U171" s="100"/>
      <c r="V171" s="100"/>
      <c r="W171" s="100"/>
      <c r="X171" s="100"/>
      <c r="Y171" s="100"/>
      <c r="Z171" s="100"/>
      <c r="AA171" s="66" t="str">
        <f t="shared" si="40"/>
        <v/>
      </c>
      <c r="AB171" s="66" t="str">
        <f t="shared" si="41"/>
        <v/>
      </c>
      <c r="AC171" s="66" t="str">
        <f t="shared" si="42"/>
        <v/>
      </c>
      <c r="AD171" s="66" t="str">
        <f t="shared" si="43"/>
        <v/>
      </c>
      <c r="AE171" s="66" t="str">
        <f t="shared" si="44"/>
        <v/>
      </c>
      <c r="AF171" s="66" t="str">
        <f t="shared" si="45"/>
        <v/>
      </c>
      <c r="AG171" s="66" t="str">
        <f t="shared" si="46"/>
        <v/>
      </c>
      <c r="AH171" s="66" t="str">
        <f t="shared" si="47"/>
        <v/>
      </c>
      <c r="AI171" s="66" t="str">
        <f t="shared" si="48"/>
        <v/>
      </c>
      <c r="AJ171" s="66" t="str">
        <f t="shared" si="49"/>
        <v/>
      </c>
      <c r="AK171" s="66" t="str">
        <f t="shared" si="50"/>
        <v/>
      </c>
      <c r="AL171" s="270" t="str">
        <f t="shared" si="51"/>
        <v>N</v>
      </c>
    </row>
    <row r="172" spans="2:38">
      <c r="B172" s="91"/>
      <c r="C172" s="40"/>
      <c r="D172" s="40" t="s">
        <v>362</v>
      </c>
      <c r="E172" s="44"/>
      <c r="F172" s="44"/>
      <c r="G172" s="44"/>
      <c r="H172" s="14" t="str">
        <f t="shared" si="52"/>
        <v/>
      </c>
      <c r="I172" s="15" t="str">
        <f t="shared" si="53"/>
        <v/>
      </c>
      <c r="J172" s="16" t="str">
        <f t="shared" si="54"/>
        <v xml:space="preserve"> </v>
      </c>
      <c r="K172" s="17" t="str">
        <f t="shared" si="55"/>
        <v xml:space="preserve"> </v>
      </c>
      <c r="L172" s="208" t="str">
        <f>IF(B172="","",HLOOKUP(B172,'GRR Data'!$DD$243:$WI$244,2,FALSE))</f>
        <v/>
      </c>
      <c r="M172" s="65"/>
      <c r="N172" s="80"/>
      <c r="O172" s="21"/>
      <c r="P172" s="22"/>
      <c r="Q172" s="100"/>
      <c r="R172" s="100"/>
      <c r="S172" s="100"/>
      <c r="T172" s="100"/>
      <c r="U172" s="100"/>
      <c r="V172" s="100"/>
      <c r="W172" s="100"/>
      <c r="X172" s="100"/>
      <c r="Y172" s="100"/>
      <c r="Z172" s="100"/>
      <c r="AA172" s="66" t="str">
        <f t="shared" si="40"/>
        <v/>
      </c>
      <c r="AB172" s="66" t="str">
        <f t="shared" si="41"/>
        <v/>
      </c>
      <c r="AC172" s="66" t="str">
        <f t="shared" si="42"/>
        <v/>
      </c>
      <c r="AD172" s="66" t="str">
        <f t="shared" si="43"/>
        <v/>
      </c>
      <c r="AE172" s="66" t="str">
        <f t="shared" si="44"/>
        <v/>
      </c>
      <c r="AF172" s="66" t="str">
        <f t="shared" si="45"/>
        <v/>
      </c>
      <c r="AG172" s="66" t="str">
        <f t="shared" si="46"/>
        <v/>
      </c>
      <c r="AH172" s="66" t="str">
        <f t="shared" si="47"/>
        <v/>
      </c>
      <c r="AI172" s="66" t="str">
        <f t="shared" si="48"/>
        <v/>
      </c>
      <c r="AJ172" s="66" t="str">
        <f t="shared" si="49"/>
        <v/>
      </c>
      <c r="AK172" s="66" t="str">
        <f t="shared" si="50"/>
        <v/>
      </c>
      <c r="AL172" s="270" t="str">
        <f t="shared" si="51"/>
        <v>N</v>
      </c>
    </row>
    <row r="173" spans="2:38">
      <c r="B173" s="91"/>
      <c r="C173" s="40"/>
      <c r="D173" s="40" t="s">
        <v>362</v>
      </c>
      <c r="E173" s="44"/>
      <c r="F173" s="44"/>
      <c r="G173" s="44"/>
      <c r="H173" s="14" t="str">
        <f t="shared" si="52"/>
        <v/>
      </c>
      <c r="I173" s="15" t="str">
        <f t="shared" si="53"/>
        <v/>
      </c>
      <c r="J173" s="16" t="str">
        <f t="shared" si="54"/>
        <v xml:space="preserve"> </v>
      </c>
      <c r="K173" s="17" t="str">
        <f t="shared" si="55"/>
        <v xml:space="preserve"> </v>
      </c>
      <c r="L173" s="208" t="str">
        <f>IF(B173="","",HLOOKUP(B173,'GRR Data'!$DD$243:$WI$244,2,FALSE))</f>
        <v/>
      </c>
      <c r="M173" s="65"/>
      <c r="N173" s="80"/>
      <c r="O173" s="21"/>
      <c r="P173" s="22"/>
      <c r="Q173" s="100"/>
      <c r="R173" s="100"/>
      <c r="S173" s="100"/>
      <c r="T173" s="100"/>
      <c r="U173" s="100"/>
      <c r="V173" s="100"/>
      <c r="W173" s="100"/>
      <c r="X173" s="100"/>
      <c r="Y173" s="100"/>
      <c r="Z173" s="100"/>
      <c r="AA173" s="66" t="str">
        <f t="shared" si="40"/>
        <v/>
      </c>
      <c r="AB173" s="66" t="str">
        <f t="shared" si="41"/>
        <v/>
      </c>
      <c r="AC173" s="66" t="str">
        <f t="shared" si="42"/>
        <v/>
      </c>
      <c r="AD173" s="66" t="str">
        <f t="shared" si="43"/>
        <v/>
      </c>
      <c r="AE173" s="66" t="str">
        <f t="shared" si="44"/>
        <v/>
      </c>
      <c r="AF173" s="66" t="str">
        <f t="shared" si="45"/>
        <v/>
      </c>
      <c r="AG173" s="66" t="str">
        <f t="shared" si="46"/>
        <v/>
      </c>
      <c r="AH173" s="66" t="str">
        <f t="shared" si="47"/>
        <v/>
      </c>
      <c r="AI173" s="66" t="str">
        <f t="shared" si="48"/>
        <v/>
      </c>
      <c r="AJ173" s="66" t="str">
        <f t="shared" si="49"/>
        <v/>
      </c>
      <c r="AK173" s="66" t="str">
        <f t="shared" si="50"/>
        <v/>
      </c>
      <c r="AL173" s="270" t="str">
        <f t="shared" si="51"/>
        <v>N</v>
      </c>
    </row>
    <row r="174" spans="2:38">
      <c r="B174" s="37"/>
      <c r="C174" s="40"/>
      <c r="D174" s="40" t="s">
        <v>362</v>
      </c>
      <c r="E174" s="44"/>
      <c r="F174" s="44"/>
      <c r="G174" s="44"/>
      <c r="H174" s="14" t="str">
        <f t="shared" si="52"/>
        <v/>
      </c>
      <c r="I174" s="15" t="str">
        <f t="shared" si="53"/>
        <v/>
      </c>
      <c r="J174" s="16" t="str">
        <f t="shared" si="54"/>
        <v xml:space="preserve"> </v>
      </c>
      <c r="K174" s="17" t="str">
        <f t="shared" si="55"/>
        <v xml:space="preserve"> </v>
      </c>
      <c r="L174" s="208" t="str">
        <f>IF(B174="","",HLOOKUP(B174,'GRR Data'!$DD$243:$WI$244,2,FALSE))</f>
        <v/>
      </c>
      <c r="M174" s="65"/>
      <c r="N174" s="80"/>
      <c r="O174" s="21"/>
      <c r="P174" s="22"/>
      <c r="Q174" s="100"/>
      <c r="R174" s="100"/>
      <c r="S174" s="100"/>
      <c r="T174" s="100"/>
      <c r="U174" s="100"/>
      <c r="V174" s="100"/>
      <c r="W174" s="100"/>
      <c r="X174" s="100"/>
      <c r="Y174" s="100"/>
      <c r="Z174" s="100"/>
      <c r="AA174" s="66" t="str">
        <f t="shared" si="40"/>
        <v/>
      </c>
      <c r="AB174" s="66" t="str">
        <f t="shared" si="41"/>
        <v/>
      </c>
      <c r="AC174" s="66" t="str">
        <f t="shared" si="42"/>
        <v/>
      </c>
      <c r="AD174" s="66" t="str">
        <f t="shared" si="43"/>
        <v/>
      </c>
      <c r="AE174" s="66" t="str">
        <f t="shared" si="44"/>
        <v/>
      </c>
      <c r="AF174" s="66" t="str">
        <f t="shared" si="45"/>
        <v/>
      </c>
      <c r="AG174" s="66" t="str">
        <f t="shared" si="46"/>
        <v/>
      </c>
      <c r="AH174" s="66" t="str">
        <f t="shared" si="47"/>
        <v/>
      </c>
      <c r="AI174" s="66" t="str">
        <f t="shared" si="48"/>
        <v/>
      </c>
      <c r="AJ174" s="66" t="str">
        <f t="shared" si="49"/>
        <v/>
      </c>
      <c r="AK174" s="66" t="str">
        <f t="shared" si="50"/>
        <v/>
      </c>
      <c r="AL174" s="270" t="str">
        <f t="shared" si="51"/>
        <v>N</v>
      </c>
    </row>
    <row r="175" spans="2:38">
      <c r="B175" s="37"/>
      <c r="C175" s="40"/>
      <c r="D175" s="40" t="s">
        <v>362</v>
      </c>
      <c r="E175" s="44"/>
      <c r="F175" s="44"/>
      <c r="G175" s="44"/>
      <c r="H175" s="14" t="str">
        <f t="shared" si="52"/>
        <v/>
      </c>
      <c r="I175" s="15" t="str">
        <f t="shared" si="53"/>
        <v/>
      </c>
      <c r="J175" s="16" t="str">
        <f t="shared" si="54"/>
        <v xml:space="preserve"> </v>
      </c>
      <c r="K175" s="17" t="str">
        <f t="shared" si="55"/>
        <v xml:space="preserve"> </v>
      </c>
      <c r="L175" s="208" t="str">
        <f>IF(B175="","",HLOOKUP(B175,'GRR Data'!$DD$243:$WI$244,2,FALSE))</f>
        <v/>
      </c>
      <c r="M175" s="65"/>
      <c r="N175" s="80"/>
      <c r="O175" s="21"/>
      <c r="P175" s="22"/>
      <c r="Q175" s="100"/>
      <c r="R175" s="100"/>
      <c r="S175" s="100"/>
      <c r="T175" s="100"/>
      <c r="U175" s="100"/>
      <c r="V175" s="100"/>
      <c r="W175" s="100"/>
      <c r="X175" s="100"/>
      <c r="Y175" s="100"/>
      <c r="Z175" s="100"/>
      <c r="AA175" s="66" t="str">
        <f t="shared" si="40"/>
        <v/>
      </c>
      <c r="AB175" s="66" t="str">
        <f t="shared" si="41"/>
        <v/>
      </c>
      <c r="AC175" s="66" t="str">
        <f t="shared" si="42"/>
        <v/>
      </c>
      <c r="AD175" s="66" t="str">
        <f t="shared" si="43"/>
        <v/>
      </c>
      <c r="AE175" s="66" t="str">
        <f t="shared" si="44"/>
        <v/>
      </c>
      <c r="AF175" s="66" t="str">
        <f t="shared" si="45"/>
        <v/>
      </c>
      <c r="AG175" s="66" t="str">
        <f t="shared" si="46"/>
        <v/>
      </c>
      <c r="AH175" s="66" t="str">
        <f t="shared" si="47"/>
        <v/>
      </c>
      <c r="AI175" s="66" t="str">
        <f t="shared" si="48"/>
        <v/>
      </c>
      <c r="AJ175" s="66" t="str">
        <f t="shared" si="49"/>
        <v/>
      </c>
      <c r="AK175" s="66" t="str">
        <f t="shared" si="50"/>
        <v/>
      </c>
      <c r="AL175" s="270" t="str">
        <f t="shared" si="51"/>
        <v>N</v>
      </c>
    </row>
    <row r="176" spans="2:38">
      <c r="B176" s="91"/>
      <c r="C176" s="40"/>
      <c r="D176" s="40" t="s">
        <v>362</v>
      </c>
      <c r="E176" s="44"/>
      <c r="F176" s="44"/>
      <c r="G176" s="44"/>
      <c r="H176" s="14" t="str">
        <f t="shared" si="52"/>
        <v/>
      </c>
      <c r="I176" s="15" t="str">
        <f t="shared" si="53"/>
        <v/>
      </c>
      <c r="J176" s="16" t="str">
        <f t="shared" si="54"/>
        <v xml:space="preserve"> </v>
      </c>
      <c r="K176" s="17" t="str">
        <f t="shared" si="55"/>
        <v xml:space="preserve"> </v>
      </c>
      <c r="L176" s="208" t="str">
        <f>IF(B176="","",HLOOKUP(B176,'GRR Data'!$DD$243:$WI$244,2,FALSE))</f>
        <v/>
      </c>
      <c r="M176" s="65"/>
      <c r="N176" s="80"/>
      <c r="O176" s="21"/>
      <c r="P176" s="22"/>
      <c r="Q176" s="100"/>
      <c r="R176" s="100"/>
      <c r="S176" s="100"/>
      <c r="T176" s="100"/>
      <c r="U176" s="100"/>
      <c r="V176" s="100"/>
      <c r="W176" s="100"/>
      <c r="X176" s="100"/>
      <c r="Y176" s="100"/>
      <c r="Z176" s="100"/>
      <c r="AA176" s="66" t="str">
        <f t="shared" si="40"/>
        <v/>
      </c>
      <c r="AB176" s="66" t="str">
        <f t="shared" si="41"/>
        <v/>
      </c>
      <c r="AC176" s="66" t="str">
        <f t="shared" si="42"/>
        <v/>
      </c>
      <c r="AD176" s="66" t="str">
        <f t="shared" si="43"/>
        <v/>
      </c>
      <c r="AE176" s="66" t="str">
        <f t="shared" si="44"/>
        <v/>
      </c>
      <c r="AF176" s="66" t="str">
        <f t="shared" si="45"/>
        <v/>
      </c>
      <c r="AG176" s="66" t="str">
        <f t="shared" si="46"/>
        <v/>
      </c>
      <c r="AH176" s="66" t="str">
        <f t="shared" si="47"/>
        <v/>
      </c>
      <c r="AI176" s="66" t="str">
        <f t="shared" si="48"/>
        <v/>
      </c>
      <c r="AJ176" s="66" t="str">
        <f t="shared" si="49"/>
        <v/>
      </c>
      <c r="AK176" s="66" t="str">
        <f t="shared" si="50"/>
        <v/>
      </c>
      <c r="AL176" s="270" t="str">
        <f t="shared" si="51"/>
        <v>N</v>
      </c>
    </row>
    <row r="177" spans="2:38">
      <c r="B177" s="37"/>
      <c r="C177" s="40"/>
      <c r="D177" s="40" t="s">
        <v>362</v>
      </c>
      <c r="E177" s="44"/>
      <c r="F177" s="44"/>
      <c r="G177" s="44"/>
      <c r="H177" s="14" t="str">
        <f t="shared" si="52"/>
        <v/>
      </c>
      <c r="I177" s="15" t="str">
        <f t="shared" si="53"/>
        <v/>
      </c>
      <c r="J177" s="16" t="str">
        <f t="shared" si="54"/>
        <v xml:space="preserve"> </v>
      </c>
      <c r="K177" s="17" t="str">
        <f t="shared" si="55"/>
        <v xml:space="preserve"> </v>
      </c>
      <c r="L177" s="208" t="str">
        <f>IF(B177="","",HLOOKUP(B177,'GRR Data'!$DD$243:$WI$244,2,FALSE))</f>
        <v/>
      </c>
      <c r="M177" s="65"/>
      <c r="N177" s="80"/>
      <c r="O177" s="21"/>
      <c r="P177" s="22"/>
      <c r="Q177" s="100"/>
      <c r="R177" s="100"/>
      <c r="S177" s="100"/>
      <c r="T177" s="100"/>
      <c r="U177" s="100"/>
      <c r="V177" s="100"/>
      <c r="W177" s="100"/>
      <c r="X177" s="100"/>
      <c r="Y177" s="100"/>
      <c r="Z177" s="100"/>
      <c r="AA177" s="66" t="str">
        <f t="shared" si="40"/>
        <v/>
      </c>
      <c r="AB177" s="66" t="str">
        <f t="shared" si="41"/>
        <v/>
      </c>
      <c r="AC177" s="66" t="str">
        <f t="shared" si="42"/>
        <v/>
      </c>
      <c r="AD177" s="66" t="str">
        <f t="shared" si="43"/>
        <v/>
      </c>
      <c r="AE177" s="66" t="str">
        <f t="shared" si="44"/>
        <v/>
      </c>
      <c r="AF177" s="66" t="str">
        <f t="shared" si="45"/>
        <v/>
      </c>
      <c r="AG177" s="66" t="str">
        <f t="shared" si="46"/>
        <v/>
      </c>
      <c r="AH177" s="66" t="str">
        <f t="shared" si="47"/>
        <v/>
      </c>
      <c r="AI177" s="66" t="str">
        <f t="shared" si="48"/>
        <v/>
      </c>
      <c r="AJ177" s="66" t="str">
        <f t="shared" si="49"/>
        <v/>
      </c>
      <c r="AK177" s="66" t="str">
        <f t="shared" si="50"/>
        <v/>
      </c>
      <c r="AL177" s="270" t="str">
        <f t="shared" si="51"/>
        <v>N</v>
      </c>
    </row>
    <row r="178" spans="2:38">
      <c r="B178" s="37"/>
      <c r="C178" s="40"/>
      <c r="D178" s="40" t="s">
        <v>362</v>
      </c>
      <c r="E178" s="44"/>
      <c r="F178" s="44"/>
      <c r="G178" s="44"/>
      <c r="H178" s="14" t="str">
        <f t="shared" si="52"/>
        <v/>
      </c>
      <c r="I178" s="15" t="str">
        <f t="shared" si="53"/>
        <v/>
      </c>
      <c r="J178" s="16" t="str">
        <f t="shared" si="54"/>
        <v xml:space="preserve"> </v>
      </c>
      <c r="K178" s="17" t="str">
        <f t="shared" si="55"/>
        <v xml:space="preserve"> </v>
      </c>
      <c r="L178" s="208" t="str">
        <f>IF(B178="","",HLOOKUP(B178,'GRR Data'!$DD$243:$WI$244,2,FALSE))</f>
        <v/>
      </c>
      <c r="M178" s="65"/>
      <c r="N178" s="80"/>
      <c r="O178" s="21"/>
      <c r="P178" s="22"/>
      <c r="Q178" s="100"/>
      <c r="R178" s="100"/>
      <c r="S178" s="100"/>
      <c r="T178" s="100"/>
      <c r="U178" s="100"/>
      <c r="V178" s="100"/>
      <c r="W178" s="100"/>
      <c r="X178" s="100"/>
      <c r="Y178" s="100"/>
      <c r="Z178" s="100"/>
      <c r="AA178" s="66" t="str">
        <f t="shared" si="40"/>
        <v/>
      </c>
      <c r="AB178" s="66" t="str">
        <f t="shared" si="41"/>
        <v/>
      </c>
      <c r="AC178" s="66" t="str">
        <f t="shared" si="42"/>
        <v/>
      </c>
      <c r="AD178" s="66" t="str">
        <f t="shared" si="43"/>
        <v/>
      </c>
      <c r="AE178" s="66" t="str">
        <f t="shared" si="44"/>
        <v/>
      </c>
      <c r="AF178" s="66" t="str">
        <f t="shared" si="45"/>
        <v/>
      </c>
      <c r="AG178" s="66" t="str">
        <f t="shared" si="46"/>
        <v/>
      </c>
      <c r="AH178" s="66" t="str">
        <f t="shared" si="47"/>
        <v/>
      </c>
      <c r="AI178" s="66" t="str">
        <f t="shared" si="48"/>
        <v/>
      </c>
      <c r="AJ178" s="66" t="str">
        <f t="shared" si="49"/>
        <v/>
      </c>
      <c r="AK178" s="66" t="str">
        <f t="shared" si="50"/>
        <v/>
      </c>
      <c r="AL178" s="270" t="str">
        <f t="shared" si="51"/>
        <v>N</v>
      </c>
    </row>
    <row r="179" spans="2:38">
      <c r="B179" s="91"/>
      <c r="C179" s="40"/>
      <c r="D179" s="40" t="s">
        <v>362</v>
      </c>
      <c r="E179" s="44"/>
      <c r="F179" s="44"/>
      <c r="G179" s="44"/>
      <c r="H179" s="14" t="str">
        <f t="shared" si="52"/>
        <v/>
      </c>
      <c r="I179" s="15" t="str">
        <f t="shared" si="53"/>
        <v/>
      </c>
      <c r="J179" s="16" t="str">
        <f t="shared" si="54"/>
        <v xml:space="preserve"> </v>
      </c>
      <c r="K179" s="17" t="str">
        <f t="shared" si="55"/>
        <v xml:space="preserve"> </v>
      </c>
      <c r="L179" s="208" t="str">
        <f>IF(B179="","",HLOOKUP(B179,'GRR Data'!$DD$243:$WI$244,2,FALSE))</f>
        <v/>
      </c>
      <c r="M179" s="65"/>
      <c r="N179" s="80"/>
      <c r="O179" s="21"/>
      <c r="P179" s="22"/>
      <c r="Q179" s="100"/>
      <c r="R179" s="100"/>
      <c r="S179" s="100"/>
      <c r="T179" s="100"/>
      <c r="U179" s="100"/>
      <c r="V179" s="100"/>
      <c r="W179" s="100"/>
      <c r="X179" s="100"/>
      <c r="Y179" s="100"/>
      <c r="Z179" s="100"/>
      <c r="AA179" s="66" t="str">
        <f t="shared" si="40"/>
        <v/>
      </c>
      <c r="AB179" s="66" t="str">
        <f t="shared" si="41"/>
        <v/>
      </c>
      <c r="AC179" s="66" t="str">
        <f t="shared" si="42"/>
        <v/>
      </c>
      <c r="AD179" s="66" t="str">
        <f t="shared" si="43"/>
        <v/>
      </c>
      <c r="AE179" s="66" t="str">
        <f t="shared" si="44"/>
        <v/>
      </c>
      <c r="AF179" s="66" t="str">
        <f t="shared" si="45"/>
        <v/>
      </c>
      <c r="AG179" s="66" t="str">
        <f t="shared" si="46"/>
        <v/>
      </c>
      <c r="AH179" s="66" t="str">
        <f t="shared" si="47"/>
        <v/>
      </c>
      <c r="AI179" s="66" t="str">
        <f t="shared" si="48"/>
        <v/>
      </c>
      <c r="AJ179" s="66" t="str">
        <f t="shared" si="49"/>
        <v/>
      </c>
      <c r="AK179" s="66" t="str">
        <f t="shared" si="50"/>
        <v/>
      </c>
      <c r="AL179" s="270" t="str">
        <f t="shared" si="51"/>
        <v>N</v>
      </c>
    </row>
    <row r="180" spans="2:38">
      <c r="B180" s="37"/>
      <c r="C180" s="40"/>
      <c r="D180" s="40" t="s">
        <v>362</v>
      </c>
      <c r="E180" s="44"/>
      <c r="F180" s="44"/>
      <c r="G180" s="44"/>
      <c r="H180" s="14" t="str">
        <f t="shared" si="52"/>
        <v/>
      </c>
      <c r="I180" s="15" t="str">
        <f t="shared" si="53"/>
        <v/>
      </c>
      <c r="J180" s="16" t="str">
        <f t="shared" si="54"/>
        <v xml:space="preserve"> </v>
      </c>
      <c r="K180" s="17" t="str">
        <f t="shared" si="55"/>
        <v xml:space="preserve"> </v>
      </c>
      <c r="L180" s="208" t="str">
        <f>IF(B180="","",HLOOKUP(B180,'GRR Data'!$DD$243:$WI$244,2,FALSE))</f>
        <v/>
      </c>
      <c r="M180" s="65"/>
      <c r="N180" s="80"/>
      <c r="O180" s="21"/>
      <c r="P180" s="22"/>
      <c r="Q180" s="100"/>
      <c r="R180" s="100"/>
      <c r="S180" s="100"/>
      <c r="T180" s="100"/>
      <c r="U180" s="100"/>
      <c r="V180" s="100"/>
      <c r="W180" s="100"/>
      <c r="X180" s="100"/>
      <c r="Y180" s="100"/>
      <c r="Z180" s="100"/>
      <c r="AA180" s="66" t="str">
        <f t="shared" si="40"/>
        <v/>
      </c>
      <c r="AB180" s="66" t="str">
        <f t="shared" si="41"/>
        <v/>
      </c>
      <c r="AC180" s="66" t="str">
        <f t="shared" si="42"/>
        <v/>
      </c>
      <c r="AD180" s="66" t="str">
        <f t="shared" si="43"/>
        <v/>
      </c>
      <c r="AE180" s="66" t="str">
        <f t="shared" si="44"/>
        <v/>
      </c>
      <c r="AF180" s="66" t="str">
        <f t="shared" si="45"/>
        <v/>
      </c>
      <c r="AG180" s="66" t="str">
        <f t="shared" si="46"/>
        <v/>
      </c>
      <c r="AH180" s="66" t="str">
        <f t="shared" si="47"/>
        <v/>
      </c>
      <c r="AI180" s="66" t="str">
        <f t="shared" si="48"/>
        <v/>
      </c>
      <c r="AJ180" s="66" t="str">
        <f t="shared" si="49"/>
        <v/>
      </c>
      <c r="AK180" s="66" t="str">
        <f t="shared" si="50"/>
        <v/>
      </c>
      <c r="AL180" s="270" t="str">
        <f t="shared" si="51"/>
        <v>N</v>
      </c>
    </row>
    <row r="181" spans="2:38">
      <c r="B181" s="37"/>
      <c r="C181" s="40"/>
      <c r="D181" s="40" t="s">
        <v>362</v>
      </c>
      <c r="E181" s="44"/>
      <c r="F181" s="44"/>
      <c r="G181" s="44"/>
      <c r="H181" s="14" t="str">
        <f t="shared" si="52"/>
        <v/>
      </c>
      <c r="I181" s="15" t="str">
        <f t="shared" si="53"/>
        <v/>
      </c>
      <c r="J181" s="16" t="str">
        <f t="shared" si="54"/>
        <v xml:space="preserve"> </v>
      </c>
      <c r="K181" s="17" t="str">
        <f t="shared" si="55"/>
        <v xml:space="preserve"> </v>
      </c>
      <c r="L181" s="208" t="str">
        <f>IF(B181="","",HLOOKUP(B181,'GRR Data'!$DD$243:$WI$244,2,FALSE))</f>
        <v/>
      </c>
      <c r="M181" s="65"/>
      <c r="N181" s="80"/>
      <c r="O181" s="21"/>
      <c r="P181" s="22"/>
      <c r="Q181" s="100"/>
      <c r="R181" s="100"/>
      <c r="S181" s="100"/>
      <c r="T181" s="100"/>
      <c r="U181" s="100"/>
      <c r="V181" s="100"/>
      <c r="W181" s="100"/>
      <c r="X181" s="100"/>
      <c r="Y181" s="100"/>
      <c r="Z181" s="100"/>
      <c r="AA181" s="66" t="str">
        <f t="shared" si="40"/>
        <v/>
      </c>
      <c r="AB181" s="66" t="str">
        <f t="shared" si="41"/>
        <v/>
      </c>
      <c r="AC181" s="66" t="str">
        <f t="shared" si="42"/>
        <v/>
      </c>
      <c r="AD181" s="66" t="str">
        <f t="shared" si="43"/>
        <v/>
      </c>
      <c r="AE181" s="66" t="str">
        <f t="shared" si="44"/>
        <v/>
      </c>
      <c r="AF181" s="66" t="str">
        <f t="shared" si="45"/>
        <v/>
      </c>
      <c r="AG181" s="66" t="str">
        <f t="shared" si="46"/>
        <v/>
      </c>
      <c r="AH181" s="66" t="str">
        <f t="shared" si="47"/>
        <v/>
      </c>
      <c r="AI181" s="66" t="str">
        <f t="shared" si="48"/>
        <v/>
      </c>
      <c r="AJ181" s="66" t="str">
        <f t="shared" si="49"/>
        <v/>
      </c>
      <c r="AK181" s="66" t="str">
        <f t="shared" si="50"/>
        <v/>
      </c>
      <c r="AL181" s="270" t="str">
        <f t="shared" si="51"/>
        <v>N</v>
      </c>
    </row>
    <row r="182" spans="2:38">
      <c r="B182" s="91"/>
      <c r="C182" s="40"/>
      <c r="D182" s="40" t="s">
        <v>362</v>
      </c>
      <c r="E182" s="44"/>
      <c r="F182" s="44"/>
      <c r="G182" s="44"/>
      <c r="H182" s="14" t="str">
        <f t="shared" si="52"/>
        <v/>
      </c>
      <c r="I182" s="15" t="str">
        <f t="shared" si="53"/>
        <v/>
      </c>
      <c r="J182" s="16" t="str">
        <f t="shared" si="54"/>
        <v xml:space="preserve"> </v>
      </c>
      <c r="K182" s="17" t="str">
        <f t="shared" si="55"/>
        <v xml:space="preserve"> </v>
      </c>
      <c r="L182" s="208" t="str">
        <f>IF(B182="","",HLOOKUP(B182,'GRR Data'!$DD$243:$WI$244,2,FALSE))</f>
        <v/>
      </c>
      <c r="M182" s="65"/>
      <c r="N182" s="80"/>
      <c r="O182" s="21"/>
      <c r="P182" s="22"/>
      <c r="Q182" s="100"/>
      <c r="R182" s="100"/>
      <c r="S182" s="100"/>
      <c r="T182" s="100"/>
      <c r="U182" s="100"/>
      <c r="V182" s="100"/>
      <c r="W182" s="100"/>
      <c r="X182" s="100"/>
      <c r="Y182" s="100"/>
      <c r="Z182" s="100"/>
      <c r="AA182" s="66" t="str">
        <f t="shared" si="40"/>
        <v/>
      </c>
      <c r="AB182" s="66" t="str">
        <f t="shared" si="41"/>
        <v/>
      </c>
      <c r="AC182" s="66" t="str">
        <f t="shared" si="42"/>
        <v/>
      </c>
      <c r="AD182" s="66" t="str">
        <f t="shared" si="43"/>
        <v/>
      </c>
      <c r="AE182" s="66" t="str">
        <f t="shared" si="44"/>
        <v/>
      </c>
      <c r="AF182" s="66" t="str">
        <f t="shared" si="45"/>
        <v/>
      </c>
      <c r="AG182" s="66" t="str">
        <f t="shared" si="46"/>
        <v/>
      </c>
      <c r="AH182" s="66" t="str">
        <f t="shared" si="47"/>
        <v/>
      </c>
      <c r="AI182" s="66" t="str">
        <f t="shared" si="48"/>
        <v/>
      </c>
      <c r="AJ182" s="66" t="str">
        <f t="shared" si="49"/>
        <v/>
      </c>
      <c r="AK182" s="66" t="str">
        <f t="shared" si="50"/>
        <v/>
      </c>
      <c r="AL182" s="270" t="str">
        <f t="shared" si="51"/>
        <v>N</v>
      </c>
    </row>
    <row r="183" spans="2:38">
      <c r="B183" s="91"/>
      <c r="C183" s="40"/>
      <c r="D183" s="40" t="s">
        <v>362</v>
      </c>
      <c r="E183" s="44"/>
      <c r="F183" s="44"/>
      <c r="G183" s="44"/>
      <c r="H183" s="14" t="str">
        <f t="shared" si="52"/>
        <v/>
      </c>
      <c r="I183" s="15" t="str">
        <f t="shared" si="53"/>
        <v/>
      </c>
      <c r="J183" s="16" t="str">
        <f t="shared" si="54"/>
        <v xml:space="preserve"> </v>
      </c>
      <c r="K183" s="17" t="str">
        <f t="shared" si="55"/>
        <v xml:space="preserve"> </v>
      </c>
      <c r="L183" s="208" t="str">
        <f>IF(B183="","",HLOOKUP(B183,'GRR Data'!$DD$243:$WI$244,2,FALSE))</f>
        <v/>
      </c>
      <c r="M183" s="65"/>
      <c r="N183" s="80"/>
      <c r="O183" s="21"/>
      <c r="P183" s="22"/>
      <c r="Q183" s="100"/>
      <c r="R183" s="100"/>
      <c r="S183" s="100"/>
      <c r="T183" s="100"/>
      <c r="U183" s="100"/>
      <c r="V183" s="100"/>
      <c r="W183" s="100"/>
      <c r="X183" s="100"/>
      <c r="Y183" s="100"/>
      <c r="Z183" s="100"/>
      <c r="AA183" s="66" t="str">
        <f t="shared" si="40"/>
        <v/>
      </c>
      <c r="AB183" s="66" t="str">
        <f t="shared" si="41"/>
        <v/>
      </c>
      <c r="AC183" s="66" t="str">
        <f t="shared" si="42"/>
        <v/>
      </c>
      <c r="AD183" s="66" t="str">
        <f t="shared" si="43"/>
        <v/>
      </c>
      <c r="AE183" s="66" t="str">
        <f t="shared" si="44"/>
        <v/>
      </c>
      <c r="AF183" s="66" t="str">
        <f t="shared" si="45"/>
        <v/>
      </c>
      <c r="AG183" s="66" t="str">
        <f t="shared" si="46"/>
        <v/>
      </c>
      <c r="AH183" s="66" t="str">
        <f t="shared" si="47"/>
        <v/>
      </c>
      <c r="AI183" s="66" t="str">
        <f t="shared" si="48"/>
        <v/>
      </c>
      <c r="AJ183" s="66" t="str">
        <f t="shared" si="49"/>
        <v/>
      </c>
      <c r="AK183" s="66" t="str">
        <f t="shared" si="50"/>
        <v/>
      </c>
      <c r="AL183" s="270" t="str">
        <f t="shared" si="51"/>
        <v>N</v>
      </c>
    </row>
    <row r="184" spans="2:38">
      <c r="B184" s="37"/>
      <c r="C184" s="40"/>
      <c r="D184" s="40" t="s">
        <v>362</v>
      </c>
      <c r="E184" s="44"/>
      <c r="F184" s="44"/>
      <c r="G184" s="44"/>
      <c r="H184" s="14" t="str">
        <f t="shared" si="52"/>
        <v/>
      </c>
      <c r="I184" s="15" t="str">
        <f t="shared" si="53"/>
        <v/>
      </c>
      <c r="J184" s="16" t="str">
        <f t="shared" si="54"/>
        <v xml:space="preserve"> </v>
      </c>
      <c r="K184" s="17" t="str">
        <f t="shared" si="55"/>
        <v xml:space="preserve"> </v>
      </c>
      <c r="L184" s="208" t="str">
        <f>IF(B184="","",HLOOKUP(B184,'GRR Data'!$DD$243:$WI$244,2,FALSE))</f>
        <v/>
      </c>
      <c r="M184" s="65"/>
      <c r="N184" s="80"/>
      <c r="O184" s="21"/>
      <c r="P184" s="22"/>
      <c r="Q184" s="100"/>
      <c r="R184" s="100"/>
      <c r="S184" s="100"/>
      <c r="T184" s="100"/>
      <c r="U184" s="100"/>
      <c r="V184" s="100"/>
      <c r="W184" s="100"/>
      <c r="X184" s="100"/>
      <c r="Y184" s="100"/>
      <c r="Z184" s="100"/>
      <c r="AA184" s="66" t="str">
        <f t="shared" si="40"/>
        <v/>
      </c>
      <c r="AB184" s="66" t="str">
        <f t="shared" si="41"/>
        <v/>
      </c>
      <c r="AC184" s="66" t="str">
        <f t="shared" si="42"/>
        <v/>
      </c>
      <c r="AD184" s="66" t="str">
        <f t="shared" si="43"/>
        <v/>
      </c>
      <c r="AE184" s="66" t="str">
        <f t="shared" si="44"/>
        <v/>
      </c>
      <c r="AF184" s="66" t="str">
        <f t="shared" si="45"/>
        <v/>
      </c>
      <c r="AG184" s="66" t="str">
        <f t="shared" si="46"/>
        <v/>
      </c>
      <c r="AH184" s="66" t="str">
        <f t="shared" si="47"/>
        <v/>
      </c>
      <c r="AI184" s="66" t="str">
        <f t="shared" si="48"/>
        <v/>
      </c>
      <c r="AJ184" s="66" t="str">
        <f t="shared" si="49"/>
        <v/>
      </c>
      <c r="AK184" s="66" t="str">
        <f t="shared" si="50"/>
        <v/>
      </c>
      <c r="AL184" s="270" t="str">
        <f t="shared" si="51"/>
        <v>N</v>
      </c>
    </row>
    <row r="185" spans="2:38">
      <c r="B185" s="37"/>
      <c r="C185" s="40"/>
      <c r="D185" s="40" t="s">
        <v>362</v>
      </c>
      <c r="E185" s="44"/>
      <c r="F185" s="44"/>
      <c r="G185" s="44"/>
      <c r="H185" s="14" t="str">
        <f t="shared" si="52"/>
        <v/>
      </c>
      <c r="I185" s="15" t="str">
        <f t="shared" si="53"/>
        <v/>
      </c>
      <c r="J185" s="16" t="str">
        <f t="shared" si="54"/>
        <v xml:space="preserve"> </v>
      </c>
      <c r="K185" s="17" t="str">
        <f t="shared" si="55"/>
        <v xml:space="preserve"> </v>
      </c>
      <c r="L185" s="208" t="str">
        <f>IF(B185="","",HLOOKUP(B185,'GRR Data'!$DD$243:$WI$244,2,FALSE))</f>
        <v/>
      </c>
      <c r="M185" s="65"/>
      <c r="N185" s="80"/>
      <c r="O185" s="21"/>
      <c r="P185" s="22"/>
      <c r="Q185" s="100"/>
      <c r="R185" s="100"/>
      <c r="S185" s="100"/>
      <c r="T185" s="100"/>
      <c r="U185" s="100"/>
      <c r="V185" s="100"/>
      <c r="W185" s="100"/>
      <c r="X185" s="100"/>
      <c r="Y185" s="100"/>
      <c r="Z185" s="100"/>
      <c r="AA185" s="66" t="str">
        <f t="shared" si="40"/>
        <v/>
      </c>
      <c r="AB185" s="66" t="str">
        <f t="shared" si="41"/>
        <v/>
      </c>
      <c r="AC185" s="66" t="str">
        <f t="shared" si="42"/>
        <v/>
      </c>
      <c r="AD185" s="66" t="str">
        <f t="shared" si="43"/>
        <v/>
      </c>
      <c r="AE185" s="66" t="str">
        <f t="shared" si="44"/>
        <v/>
      </c>
      <c r="AF185" s="66" t="str">
        <f t="shared" si="45"/>
        <v/>
      </c>
      <c r="AG185" s="66" t="str">
        <f t="shared" si="46"/>
        <v/>
      </c>
      <c r="AH185" s="66" t="str">
        <f t="shared" si="47"/>
        <v/>
      </c>
      <c r="AI185" s="66" t="str">
        <f t="shared" si="48"/>
        <v/>
      </c>
      <c r="AJ185" s="66" t="str">
        <f t="shared" si="49"/>
        <v/>
      </c>
      <c r="AK185" s="66" t="str">
        <f t="shared" si="50"/>
        <v/>
      </c>
      <c r="AL185" s="270" t="str">
        <f t="shared" si="51"/>
        <v>N</v>
      </c>
    </row>
    <row r="186" spans="2:38">
      <c r="B186" s="91"/>
      <c r="C186" s="40"/>
      <c r="D186" s="40" t="s">
        <v>362</v>
      </c>
      <c r="E186" s="44"/>
      <c r="F186" s="44"/>
      <c r="G186" s="44"/>
      <c r="H186" s="14" t="str">
        <f t="shared" si="52"/>
        <v/>
      </c>
      <c r="I186" s="15" t="str">
        <f t="shared" si="53"/>
        <v/>
      </c>
      <c r="J186" s="16" t="str">
        <f t="shared" si="54"/>
        <v xml:space="preserve"> </v>
      </c>
      <c r="K186" s="17" t="str">
        <f t="shared" si="55"/>
        <v xml:space="preserve"> </v>
      </c>
      <c r="L186" s="208" t="str">
        <f>IF(B186="","",HLOOKUP(B186,'GRR Data'!$DD$243:$WI$244,2,FALSE))</f>
        <v/>
      </c>
      <c r="M186" s="65"/>
      <c r="N186" s="80"/>
      <c r="O186" s="21"/>
      <c r="P186" s="22"/>
      <c r="Q186" s="100"/>
      <c r="R186" s="100"/>
      <c r="S186" s="100"/>
      <c r="T186" s="100"/>
      <c r="U186" s="100"/>
      <c r="V186" s="100"/>
      <c r="W186" s="100"/>
      <c r="X186" s="100"/>
      <c r="Y186" s="100"/>
      <c r="Z186" s="100"/>
      <c r="AA186" s="66" t="str">
        <f t="shared" si="40"/>
        <v/>
      </c>
      <c r="AB186" s="66" t="str">
        <f t="shared" si="41"/>
        <v/>
      </c>
      <c r="AC186" s="66" t="str">
        <f t="shared" si="42"/>
        <v/>
      </c>
      <c r="AD186" s="66" t="str">
        <f t="shared" si="43"/>
        <v/>
      </c>
      <c r="AE186" s="66" t="str">
        <f t="shared" si="44"/>
        <v/>
      </c>
      <c r="AF186" s="66" t="str">
        <f t="shared" si="45"/>
        <v/>
      </c>
      <c r="AG186" s="66" t="str">
        <f t="shared" si="46"/>
        <v/>
      </c>
      <c r="AH186" s="66" t="str">
        <f t="shared" si="47"/>
        <v/>
      </c>
      <c r="AI186" s="66" t="str">
        <f t="shared" si="48"/>
        <v/>
      </c>
      <c r="AJ186" s="66" t="str">
        <f t="shared" si="49"/>
        <v/>
      </c>
      <c r="AK186" s="66" t="str">
        <f t="shared" si="50"/>
        <v/>
      </c>
      <c r="AL186" s="270" t="str">
        <f t="shared" si="51"/>
        <v>N</v>
      </c>
    </row>
    <row r="187" spans="2:38">
      <c r="B187" s="37"/>
      <c r="C187" s="40"/>
      <c r="D187" s="40" t="s">
        <v>362</v>
      </c>
      <c r="E187" s="44"/>
      <c r="F187" s="44"/>
      <c r="G187" s="44"/>
      <c r="H187" s="14" t="str">
        <f t="shared" si="52"/>
        <v/>
      </c>
      <c r="I187" s="15" t="str">
        <f t="shared" si="53"/>
        <v/>
      </c>
      <c r="J187" s="16" t="str">
        <f t="shared" si="54"/>
        <v xml:space="preserve"> </v>
      </c>
      <c r="K187" s="17" t="str">
        <f t="shared" si="55"/>
        <v xml:space="preserve"> </v>
      </c>
      <c r="L187" s="208" t="str">
        <f>IF(B187="","",HLOOKUP(B187,'GRR Data'!$DD$243:$WI$244,2,FALSE))</f>
        <v/>
      </c>
      <c r="M187" s="65"/>
      <c r="N187" s="80"/>
      <c r="O187" s="21"/>
      <c r="P187" s="22"/>
      <c r="Q187" s="100"/>
      <c r="R187" s="100"/>
      <c r="S187" s="100"/>
      <c r="T187" s="100"/>
      <c r="U187" s="100"/>
      <c r="V187" s="100"/>
      <c r="W187" s="100"/>
      <c r="X187" s="100"/>
      <c r="Y187" s="100"/>
      <c r="Z187" s="100"/>
      <c r="AA187" s="66" t="str">
        <f t="shared" si="40"/>
        <v/>
      </c>
      <c r="AB187" s="66" t="str">
        <f t="shared" si="41"/>
        <v/>
      </c>
      <c r="AC187" s="66" t="str">
        <f t="shared" si="42"/>
        <v/>
      </c>
      <c r="AD187" s="66" t="str">
        <f t="shared" si="43"/>
        <v/>
      </c>
      <c r="AE187" s="66" t="str">
        <f t="shared" si="44"/>
        <v/>
      </c>
      <c r="AF187" s="66" t="str">
        <f t="shared" si="45"/>
        <v/>
      </c>
      <c r="AG187" s="66" t="str">
        <f t="shared" si="46"/>
        <v/>
      </c>
      <c r="AH187" s="66" t="str">
        <f t="shared" si="47"/>
        <v/>
      </c>
      <c r="AI187" s="66" t="str">
        <f t="shared" si="48"/>
        <v/>
      </c>
      <c r="AJ187" s="66" t="str">
        <f t="shared" si="49"/>
        <v/>
      </c>
      <c r="AK187" s="66" t="str">
        <f t="shared" si="50"/>
        <v/>
      </c>
      <c r="AL187" s="270" t="str">
        <f t="shared" si="51"/>
        <v>N</v>
      </c>
    </row>
    <row r="188" spans="2:38">
      <c r="B188" s="37"/>
      <c r="C188" s="40"/>
      <c r="D188" s="40" t="s">
        <v>362</v>
      </c>
      <c r="E188" s="44"/>
      <c r="F188" s="44"/>
      <c r="G188" s="44"/>
      <c r="H188" s="14" t="str">
        <f t="shared" si="52"/>
        <v/>
      </c>
      <c r="I188" s="15" t="str">
        <f t="shared" si="53"/>
        <v/>
      </c>
      <c r="J188" s="16" t="str">
        <f t="shared" si="54"/>
        <v xml:space="preserve"> </v>
      </c>
      <c r="K188" s="17" t="str">
        <f t="shared" si="55"/>
        <v xml:space="preserve"> </v>
      </c>
      <c r="L188" s="208" t="str">
        <f>IF(B188="","",HLOOKUP(B188,'GRR Data'!$DD$243:$WI$244,2,FALSE))</f>
        <v/>
      </c>
      <c r="M188" s="65"/>
      <c r="N188" s="80"/>
      <c r="O188" s="21"/>
      <c r="P188" s="22"/>
      <c r="Q188" s="100"/>
      <c r="R188" s="100"/>
      <c r="S188" s="100"/>
      <c r="T188" s="100"/>
      <c r="U188" s="100"/>
      <c r="V188" s="100"/>
      <c r="W188" s="100"/>
      <c r="X188" s="100"/>
      <c r="Y188" s="100"/>
      <c r="Z188" s="100"/>
      <c r="AA188" s="66" t="str">
        <f t="shared" si="40"/>
        <v/>
      </c>
      <c r="AB188" s="66" t="str">
        <f t="shared" si="41"/>
        <v/>
      </c>
      <c r="AC188" s="66" t="str">
        <f t="shared" si="42"/>
        <v/>
      </c>
      <c r="AD188" s="66" t="str">
        <f t="shared" si="43"/>
        <v/>
      </c>
      <c r="AE188" s="66" t="str">
        <f t="shared" si="44"/>
        <v/>
      </c>
      <c r="AF188" s="66" t="str">
        <f t="shared" si="45"/>
        <v/>
      </c>
      <c r="AG188" s="66" t="str">
        <f t="shared" si="46"/>
        <v/>
      </c>
      <c r="AH188" s="66" t="str">
        <f t="shared" si="47"/>
        <v/>
      </c>
      <c r="AI188" s="66" t="str">
        <f t="shared" si="48"/>
        <v/>
      </c>
      <c r="AJ188" s="66" t="str">
        <f t="shared" si="49"/>
        <v/>
      </c>
      <c r="AK188" s="66" t="str">
        <f t="shared" si="50"/>
        <v/>
      </c>
      <c r="AL188" s="270" t="str">
        <f t="shared" si="51"/>
        <v>N</v>
      </c>
    </row>
    <row r="189" spans="2:38">
      <c r="B189" s="91"/>
      <c r="C189" s="40"/>
      <c r="D189" s="40" t="s">
        <v>362</v>
      </c>
      <c r="E189" s="44"/>
      <c r="F189" s="44"/>
      <c r="G189" s="44"/>
      <c r="H189" s="14" t="str">
        <f t="shared" si="52"/>
        <v/>
      </c>
      <c r="I189" s="15" t="str">
        <f t="shared" si="53"/>
        <v/>
      </c>
      <c r="J189" s="16" t="str">
        <f t="shared" si="54"/>
        <v xml:space="preserve"> </v>
      </c>
      <c r="K189" s="17" t="str">
        <f t="shared" si="55"/>
        <v xml:space="preserve"> </v>
      </c>
      <c r="L189" s="208" t="str">
        <f>IF(B189="","",HLOOKUP(B189,'GRR Data'!$DD$243:$WI$244,2,FALSE))</f>
        <v/>
      </c>
      <c r="M189" s="65"/>
      <c r="N189" s="80"/>
      <c r="O189" s="21"/>
      <c r="P189" s="22"/>
      <c r="Q189" s="100"/>
      <c r="R189" s="100"/>
      <c r="S189" s="100"/>
      <c r="T189" s="100"/>
      <c r="U189" s="100"/>
      <c r="V189" s="100"/>
      <c r="W189" s="100"/>
      <c r="X189" s="100"/>
      <c r="Y189" s="100"/>
      <c r="Z189" s="100"/>
      <c r="AA189" s="66" t="str">
        <f t="shared" si="40"/>
        <v/>
      </c>
      <c r="AB189" s="66" t="str">
        <f t="shared" si="41"/>
        <v/>
      </c>
      <c r="AC189" s="66" t="str">
        <f t="shared" si="42"/>
        <v/>
      </c>
      <c r="AD189" s="66" t="str">
        <f t="shared" si="43"/>
        <v/>
      </c>
      <c r="AE189" s="66" t="str">
        <f t="shared" si="44"/>
        <v/>
      </c>
      <c r="AF189" s="66" t="str">
        <f t="shared" si="45"/>
        <v/>
      </c>
      <c r="AG189" s="66" t="str">
        <f t="shared" si="46"/>
        <v/>
      </c>
      <c r="AH189" s="66" t="str">
        <f t="shared" si="47"/>
        <v/>
      </c>
      <c r="AI189" s="66" t="str">
        <f t="shared" si="48"/>
        <v/>
      </c>
      <c r="AJ189" s="66" t="str">
        <f t="shared" si="49"/>
        <v/>
      </c>
      <c r="AK189" s="66" t="str">
        <f t="shared" si="50"/>
        <v/>
      </c>
      <c r="AL189" s="270" t="str">
        <f t="shared" si="51"/>
        <v>N</v>
      </c>
    </row>
    <row r="190" spans="2:38">
      <c r="B190" s="37"/>
      <c r="C190" s="40"/>
      <c r="D190" s="40" t="s">
        <v>362</v>
      </c>
      <c r="E190" s="44"/>
      <c r="F190" s="44"/>
      <c r="G190" s="44"/>
      <c r="H190" s="14" t="str">
        <f t="shared" si="52"/>
        <v/>
      </c>
      <c r="I190" s="15" t="str">
        <f t="shared" si="53"/>
        <v/>
      </c>
      <c r="J190" s="16" t="str">
        <f t="shared" si="54"/>
        <v xml:space="preserve"> </v>
      </c>
      <c r="K190" s="17" t="str">
        <f t="shared" si="55"/>
        <v xml:space="preserve"> </v>
      </c>
      <c r="L190" s="208" t="str">
        <f>IF(B190="","",HLOOKUP(B190,'GRR Data'!$DD$243:$WI$244,2,FALSE))</f>
        <v/>
      </c>
      <c r="M190" s="65"/>
      <c r="N190" s="80"/>
      <c r="O190" s="21"/>
      <c r="P190" s="22"/>
      <c r="Q190" s="100"/>
      <c r="R190" s="100"/>
      <c r="S190" s="100"/>
      <c r="T190" s="100"/>
      <c r="U190" s="100"/>
      <c r="V190" s="100"/>
      <c r="W190" s="100"/>
      <c r="X190" s="100"/>
      <c r="Y190" s="100"/>
      <c r="Z190" s="100"/>
      <c r="AA190" s="66" t="str">
        <f t="shared" si="40"/>
        <v/>
      </c>
      <c r="AB190" s="66" t="str">
        <f t="shared" si="41"/>
        <v/>
      </c>
      <c r="AC190" s="66" t="str">
        <f t="shared" si="42"/>
        <v/>
      </c>
      <c r="AD190" s="66" t="str">
        <f t="shared" si="43"/>
        <v/>
      </c>
      <c r="AE190" s="66" t="str">
        <f t="shared" si="44"/>
        <v/>
      </c>
      <c r="AF190" s="66" t="str">
        <f t="shared" si="45"/>
        <v/>
      </c>
      <c r="AG190" s="66" t="str">
        <f t="shared" si="46"/>
        <v/>
      </c>
      <c r="AH190" s="66" t="str">
        <f t="shared" si="47"/>
        <v/>
      </c>
      <c r="AI190" s="66" t="str">
        <f t="shared" si="48"/>
        <v/>
      </c>
      <c r="AJ190" s="66" t="str">
        <f t="shared" si="49"/>
        <v/>
      </c>
      <c r="AK190" s="66" t="str">
        <f t="shared" si="50"/>
        <v/>
      </c>
      <c r="AL190" s="270" t="str">
        <f t="shared" si="51"/>
        <v>N</v>
      </c>
    </row>
    <row r="191" spans="2:38">
      <c r="B191" s="37"/>
      <c r="C191" s="40"/>
      <c r="D191" s="40" t="s">
        <v>362</v>
      </c>
      <c r="E191" s="44"/>
      <c r="F191" s="44"/>
      <c r="G191" s="44"/>
      <c r="H191" s="14" t="str">
        <f t="shared" si="52"/>
        <v/>
      </c>
      <c r="I191" s="15" t="str">
        <f t="shared" si="53"/>
        <v/>
      </c>
      <c r="J191" s="16" t="str">
        <f t="shared" si="54"/>
        <v xml:space="preserve"> </v>
      </c>
      <c r="K191" s="17" t="str">
        <f t="shared" si="55"/>
        <v xml:space="preserve"> </v>
      </c>
      <c r="L191" s="208" t="str">
        <f>IF(B191="","",HLOOKUP(B191,'GRR Data'!$DD$243:$WI$244,2,FALSE))</f>
        <v/>
      </c>
      <c r="M191" s="65"/>
      <c r="N191" s="80"/>
      <c r="O191" s="21"/>
      <c r="P191" s="22"/>
      <c r="Q191" s="100"/>
      <c r="R191" s="100"/>
      <c r="S191" s="100"/>
      <c r="T191" s="100"/>
      <c r="U191" s="100"/>
      <c r="V191" s="100"/>
      <c r="W191" s="100"/>
      <c r="X191" s="100"/>
      <c r="Y191" s="100"/>
      <c r="Z191" s="100"/>
      <c r="AA191" s="66" t="str">
        <f t="shared" si="40"/>
        <v/>
      </c>
      <c r="AB191" s="66" t="str">
        <f t="shared" si="41"/>
        <v/>
      </c>
      <c r="AC191" s="66" t="str">
        <f t="shared" si="42"/>
        <v/>
      </c>
      <c r="AD191" s="66" t="str">
        <f t="shared" si="43"/>
        <v/>
      </c>
      <c r="AE191" s="66" t="str">
        <f t="shared" si="44"/>
        <v/>
      </c>
      <c r="AF191" s="66" t="str">
        <f t="shared" si="45"/>
        <v/>
      </c>
      <c r="AG191" s="66" t="str">
        <f t="shared" si="46"/>
        <v/>
      </c>
      <c r="AH191" s="66" t="str">
        <f t="shared" si="47"/>
        <v/>
      </c>
      <c r="AI191" s="66" t="str">
        <f t="shared" si="48"/>
        <v/>
      </c>
      <c r="AJ191" s="66" t="str">
        <f t="shared" si="49"/>
        <v/>
      </c>
      <c r="AK191" s="66" t="str">
        <f t="shared" si="50"/>
        <v/>
      </c>
      <c r="AL191" s="270" t="str">
        <f t="shared" si="51"/>
        <v>N</v>
      </c>
    </row>
    <row r="192" spans="2:38">
      <c r="B192" s="91"/>
      <c r="C192" s="40"/>
      <c r="D192" s="40" t="s">
        <v>362</v>
      </c>
      <c r="E192" s="44"/>
      <c r="F192" s="44"/>
      <c r="G192" s="44"/>
      <c r="H192" s="14" t="str">
        <f t="shared" si="52"/>
        <v/>
      </c>
      <c r="I192" s="15" t="str">
        <f t="shared" si="53"/>
        <v/>
      </c>
      <c r="J192" s="16" t="str">
        <f t="shared" si="54"/>
        <v xml:space="preserve"> </v>
      </c>
      <c r="K192" s="17" t="str">
        <f t="shared" si="55"/>
        <v xml:space="preserve"> </v>
      </c>
      <c r="L192" s="208" t="str">
        <f>IF(B192="","",HLOOKUP(B192,'GRR Data'!$DD$243:$WI$244,2,FALSE))</f>
        <v/>
      </c>
      <c r="M192" s="65"/>
      <c r="N192" s="80"/>
      <c r="O192" s="21"/>
      <c r="P192" s="22"/>
      <c r="Q192" s="100"/>
      <c r="R192" s="100"/>
      <c r="S192" s="100"/>
      <c r="T192" s="100"/>
      <c r="U192" s="100"/>
      <c r="V192" s="100"/>
      <c r="W192" s="100"/>
      <c r="X192" s="100"/>
      <c r="Y192" s="100"/>
      <c r="Z192" s="100"/>
      <c r="AA192" s="66" t="str">
        <f t="shared" si="40"/>
        <v/>
      </c>
      <c r="AB192" s="66" t="str">
        <f t="shared" si="41"/>
        <v/>
      </c>
      <c r="AC192" s="66" t="str">
        <f t="shared" si="42"/>
        <v/>
      </c>
      <c r="AD192" s="66" t="str">
        <f t="shared" si="43"/>
        <v/>
      </c>
      <c r="AE192" s="66" t="str">
        <f t="shared" si="44"/>
        <v/>
      </c>
      <c r="AF192" s="66" t="str">
        <f t="shared" si="45"/>
        <v/>
      </c>
      <c r="AG192" s="66" t="str">
        <f t="shared" si="46"/>
        <v/>
      </c>
      <c r="AH192" s="66" t="str">
        <f t="shared" si="47"/>
        <v/>
      </c>
      <c r="AI192" s="66" t="str">
        <f t="shared" si="48"/>
        <v/>
      </c>
      <c r="AJ192" s="66" t="str">
        <f t="shared" si="49"/>
        <v/>
      </c>
      <c r="AK192" s="66" t="str">
        <f t="shared" si="50"/>
        <v/>
      </c>
      <c r="AL192" s="270" t="str">
        <f t="shared" si="51"/>
        <v>N</v>
      </c>
    </row>
    <row r="193" spans="2:38">
      <c r="B193" s="91"/>
      <c r="C193" s="40"/>
      <c r="D193" s="40" t="s">
        <v>362</v>
      </c>
      <c r="E193" s="44"/>
      <c r="F193" s="44"/>
      <c r="G193" s="44"/>
      <c r="H193" s="14" t="str">
        <f t="shared" si="52"/>
        <v/>
      </c>
      <c r="I193" s="15" t="str">
        <f t="shared" si="53"/>
        <v/>
      </c>
      <c r="J193" s="16" t="str">
        <f t="shared" si="54"/>
        <v xml:space="preserve"> </v>
      </c>
      <c r="K193" s="17" t="str">
        <f t="shared" si="55"/>
        <v xml:space="preserve"> </v>
      </c>
      <c r="L193" s="208" t="str">
        <f>IF(B193="","",HLOOKUP(B193,'GRR Data'!$DD$243:$WI$244,2,FALSE))</f>
        <v/>
      </c>
      <c r="M193" s="65"/>
      <c r="N193" s="80"/>
      <c r="O193" s="21"/>
      <c r="P193" s="22"/>
      <c r="Q193" s="100"/>
      <c r="R193" s="100"/>
      <c r="S193" s="100"/>
      <c r="T193" s="100"/>
      <c r="U193" s="100"/>
      <c r="V193" s="100"/>
      <c r="W193" s="100"/>
      <c r="X193" s="100"/>
      <c r="Y193" s="100"/>
      <c r="Z193" s="100"/>
      <c r="AA193" s="66" t="str">
        <f t="shared" si="40"/>
        <v/>
      </c>
      <c r="AB193" s="66" t="str">
        <f t="shared" si="41"/>
        <v/>
      </c>
      <c r="AC193" s="66" t="str">
        <f t="shared" si="42"/>
        <v/>
      </c>
      <c r="AD193" s="66" t="str">
        <f t="shared" si="43"/>
        <v/>
      </c>
      <c r="AE193" s="66" t="str">
        <f t="shared" si="44"/>
        <v/>
      </c>
      <c r="AF193" s="66" t="str">
        <f t="shared" si="45"/>
        <v/>
      </c>
      <c r="AG193" s="66" t="str">
        <f t="shared" si="46"/>
        <v/>
      </c>
      <c r="AH193" s="66" t="str">
        <f t="shared" si="47"/>
        <v/>
      </c>
      <c r="AI193" s="66" t="str">
        <f t="shared" si="48"/>
        <v/>
      </c>
      <c r="AJ193" s="66" t="str">
        <f t="shared" si="49"/>
        <v/>
      </c>
      <c r="AK193" s="66" t="str">
        <f t="shared" si="50"/>
        <v/>
      </c>
      <c r="AL193" s="270" t="str">
        <f t="shared" si="51"/>
        <v>N</v>
      </c>
    </row>
    <row r="194" spans="2:38">
      <c r="B194" s="37"/>
      <c r="C194" s="40"/>
      <c r="D194" s="40" t="s">
        <v>362</v>
      </c>
      <c r="E194" s="44"/>
      <c r="F194" s="44"/>
      <c r="G194" s="44"/>
      <c r="H194" s="14" t="str">
        <f t="shared" si="52"/>
        <v/>
      </c>
      <c r="I194" s="15" t="str">
        <f t="shared" si="53"/>
        <v/>
      </c>
      <c r="J194" s="16" t="str">
        <f t="shared" si="54"/>
        <v xml:space="preserve"> </v>
      </c>
      <c r="K194" s="17" t="str">
        <f t="shared" si="55"/>
        <v xml:space="preserve"> </v>
      </c>
      <c r="L194" s="208" t="str">
        <f>IF(B194="","",HLOOKUP(B194,'GRR Data'!$DD$243:$WI$244,2,FALSE))</f>
        <v/>
      </c>
      <c r="M194" s="65"/>
      <c r="N194" s="80"/>
      <c r="O194" s="21"/>
      <c r="P194" s="22"/>
      <c r="Q194" s="100"/>
      <c r="R194" s="100"/>
      <c r="S194" s="100"/>
      <c r="T194" s="100"/>
      <c r="U194" s="100"/>
      <c r="V194" s="100"/>
      <c r="W194" s="100"/>
      <c r="X194" s="100"/>
      <c r="Y194" s="100"/>
      <c r="Z194" s="100"/>
      <c r="AA194" s="66" t="str">
        <f t="shared" si="40"/>
        <v/>
      </c>
      <c r="AB194" s="66" t="str">
        <f t="shared" si="41"/>
        <v/>
      </c>
      <c r="AC194" s="66" t="str">
        <f t="shared" si="42"/>
        <v/>
      </c>
      <c r="AD194" s="66" t="str">
        <f t="shared" si="43"/>
        <v/>
      </c>
      <c r="AE194" s="66" t="str">
        <f t="shared" si="44"/>
        <v/>
      </c>
      <c r="AF194" s="66" t="str">
        <f t="shared" si="45"/>
        <v/>
      </c>
      <c r="AG194" s="66" t="str">
        <f t="shared" si="46"/>
        <v/>
      </c>
      <c r="AH194" s="66" t="str">
        <f t="shared" si="47"/>
        <v/>
      </c>
      <c r="AI194" s="66" t="str">
        <f t="shared" si="48"/>
        <v/>
      </c>
      <c r="AJ194" s="66" t="str">
        <f t="shared" si="49"/>
        <v/>
      </c>
      <c r="AK194" s="66" t="str">
        <f t="shared" si="50"/>
        <v/>
      </c>
      <c r="AL194" s="270" t="str">
        <f t="shared" si="51"/>
        <v>N</v>
      </c>
    </row>
    <row r="195" spans="2:38">
      <c r="B195" s="37"/>
      <c r="C195" s="40"/>
      <c r="D195" s="40" t="s">
        <v>362</v>
      </c>
      <c r="E195" s="44"/>
      <c r="F195" s="44"/>
      <c r="G195" s="44"/>
      <c r="H195" s="14" t="str">
        <f t="shared" si="52"/>
        <v/>
      </c>
      <c r="I195" s="15" t="str">
        <f t="shared" si="53"/>
        <v/>
      </c>
      <c r="J195" s="16" t="str">
        <f t="shared" si="54"/>
        <v xml:space="preserve"> </v>
      </c>
      <c r="K195" s="17" t="str">
        <f t="shared" si="55"/>
        <v xml:space="preserve"> </v>
      </c>
      <c r="L195" s="208" t="str">
        <f>IF(B195="","",HLOOKUP(B195,'GRR Data'!$DD$243:$WI$244,2,FALSE))</f>
        <v/>
      </c>
      <c r="M195" s="65"/>
      <c r="N195" s="80"/>
      <c r="O195" s="21"/>
      <c r="P195" s="22"/>
      <c r="Q195" s="100"/>
      <c r="R195" s="100"/>
      <c r="S195" s="100"/>
      <c r="T195" s="100"/>
      <c r="U195" s="100"/>
      <c r="V195" s="100"/>
      <c r="W195" s="100"/>
      <c r="X195" s="100"/>
      <c r="Y195" s="100"/>
      <c r="Z195" s="100"/>
      <c r="AA195" s="66" t="str">
        <f t="shared" si="40"/>
        <v/>
      </c>
      <c r="AB195" s="66" t="str">
        <f t="shared" si="41"/>
        <v/>
      </c>
      <c r="AC195" s="66" t="str">
        <f t="shared" si="42"/>
        <v/>
      </c>
      <c r="AD195" s="66" t="str">
        <f t="shared" si="43"/>
        <v/>
      </c>
      <c r="AE195" s="66" t="str">
        <f t="shared" si="44"/>
        <v/>
      </c>
      <c r="AF195" s="66" t="str">
        <f t="shared" si="45"/>
        <v/>
      </c>
      <c r="AG195" s="66" t="str">
        <f t="shared" si="46"/>
        <v/>
      </c>
      <c r="AH195" s="66" t="str">
        <f t="shared" si="47"/>
        <v/>
      </c>
      <c r="AI195" s="66" t="str">
        <f t="shared" si="48"/>
        <v/>
      </c>
      <c r="AJ195" s="66" t="str">
        <f t="shared" si="49"/>
        <v/>
      </c>
      <c r="AK195" s="66" t="str">
        <f t="shared" si="50"/>
        <v/>
      </c>
      <c r="AL195" s="270" t="str">
        <f t="shared" si="51"/>
        <v>N</v>
      </c>
    </row>
    <row r="196" spans="2:38">
      <c r="B196" s="91"/>
      <c r="C196" s="40"/>
      <c r="D196" s="40" t="s">
        <v>362</v>
      </c>
      <c r="E196" s="44"/>
      <c r="F196" s="44"/>
      <c r="G196" s="44"/>
      <c r="H196" s="14" t="str">
        <f t="shared" si="52"/>
        <v/>
      </c>
      <c r="I196" s="15" t="str">
        <f t="shared" si="53"/>
        <v/>
      </c>
      <c r="J196" s="16" t="str">
        <f t="shared" si="54"/>
        <v xml:space="preserve"> </v>
      </c>
      <c r="K196" s="17" t="str">
        <f t="shared" si="55"/>
        <v xml:space="preserve"> </v>
      </c>
      <c r="L196" s="208" t="str">
        <f>IF(B196="","",HLOOKUP(B196,'GRR Data'!$DD$243:$WI$244,2,FALSE))</f>
        <v/>
      </c>
      <c r="M196" s="65"/>
      <c r="N196" s="80"/>
      <c r="O196" s="21"/>
      <c r="P196" s="22"/>
      <c r="Q196" s="100"/>
      <c r="R196" s="100"/>
      <c r="S196" s="100"/>
      <c r="T196" s="100"/>
      <c r="U196" s="100"/>
      <c r="V196" s="100"/>
      <c r="W196" s="100"/>
      <c r="X196" s="100"/>
      <c r="Y196" s="100"/>
      <c r="Z196" s="100"/>
      <c r="AA196" s="66" t="str">
        <f t="shared" si="40"/>
        <v/>
      </c>
      <c r="AB196" s="66" t="str">
        <f t="shared" si="41"/>
        <v/>
      </c>
      <c r="AC196" s="66" t="str">
        <f t="shared" si="42"/>
        <v/>
      </c>
      <c r="AD196" s="66" t="str">
        <f t="shared" si="43"/>
        <v/>
      </c>
      <c r="AE196" s="66" t="str">
        <f t="shared" si="44"/>
        <v/>
      </c>
      <c r="AF196" s="66" t="str">
        <f t="shared" si="45"/>
        <v/>
      </c>
      <c r="AG196" s="66" t="str">
        <f t="shared" si="46"/>
        <v/>
      </c>
      <c r="AH196" s="66" t="str">
        <f t="shared" si="47"/>
        <v/>
      </c>
      <c r="AI196" s="66" t="str">
        <f t="shared" si="48"/>
        <v/>
      </c>
      <c r="AJ196" s="66" t="str">
        <f t="shared" si="49"/>
        <v/>
      </c>
      <c r="AK196" s="66" t="str">
        <f t="shared" si="50"/>
        <v/>
      </c>
      <c r="AL196" s="270" t="str">
        <f t="shared" si="51"/>
        <v>N</v>
      </c>
    </row>
    <row r="197" spans="2:38">
      <c r="B197" s="37"/>
      <c r="C197" s="40"/>
      <c r="D197" s="40" t="s">
        <v>362</v>
      </c>
      <c r="E197" s="44"/>
      <c r="F197" s="44"/>
      <c r="G197" s="44"/>
      <c r="H197" s="14" t="str">
        <f t="shared" si="52"/>
        <v/>
      </c>
      <c r="I197" s="15" t="str">
        <f t="shared" si="53"/>
        <v/>
      </c>
      <c r="J197" s="16" t="str">
        <f t="shared" si="54"/>
        <v xml:space="preserve"> </v>
      </c>
      <c r="K197" s="17" t="str">
        <f t="shared" si="55"/>
        <v xml:space="preserve"> </v>
      </c>
      <c r="L197" s="208" t="str">
        <f>IF(B197="","",HLOOKUP(B197,'GRR Data'!$DD$243:$WI$244,2,FALSE))</f>
        <v/>
      </c>
      <c r="M197" s="65"/>
      <c r="N197" s="80"/>
      <c r="O197" s="21"/>
      <c r="P197" s="22"/>
      <c r="Q197" s="100"/>
      <c r="R197" s="100"/>
      <c r="S197" s="100"/>
      <c r="T197" s="100"/>
      <c r="U197" s="100"/>
      <c r="V197" s="100"/>
      <c r="W197" s="100"/>
      <c r="X197" s="100"/>
      <c r="Y197" s="100"/>
      <c r="Z197" s="100"/>
      <c r="AA197" s="66" t="str">
        <f t="shared" si="40"/>
        <v/>
      </c>
      <c r="AB197" s="66" t="str">
        <f t="shared" si="41"/>
        <v/>
      </c>
      <c r="AC197" s="66" t="str">
        <f t="shared" si="42"/>
        <v/>
      </c>
      <c r="AD197" s="66" t="str">
        <f t="shared" si="43"/>
        <v/>
      </c>
      <c r="AE197" s="66" t="str">
        <f t="shared" si="44"/>
        <v/>
      </c>
      <c r="AF197" s="66" t="str">
        <f t="shared" si="45"/>
        <v/>
      </c>
      <c r="AG197" s="66" t="str">
        <f t="shared" si="46"/>
        <v/>
      </c>
      <c r="AH197" s="66" t="str">
        <f t="shared" si="47"/>
        <v/>
      </c>
      <c r="AI197" s="66" t="str">
        <f t="shared" si="48"/>
        <v/>
      </c>
      <c r="AJ197" s="66" t="str">
        <f t="shared" si="49"/>
        <v/>
      </c>
      <c r="AK197" s="66" t="str">
        <f t="shared" si="50"/>
        <v/>
      </c>
      <c r="AL197" s="270" t="str">
        <f t="shared" si="51"/>
        <v>N</v>
      </c>
    </row>
    <row r="198" spans="2:38">
      <c r="B198" s="37"/>
      <c r="C198" s="40"/>
      <c r="D198" s="40" t="s">
        <v>362</v>
      </c>
      <c r="E198" s="44"/>
      <c r="F198" s="44"/>
      <c r="G198" s="44"/>
      <c r="H198" s="14" t="str">
        <f t="shared" si="52"/>
        <v/>
      </c>
      <c r="I198" s="15" t="str">
        <f t="shared" si="53"/>
        <v/>
      </c>
      <c r="J198" s="16" t="str">
        <f t="shared" si="54"/>
        <v xml:space="preserve"> </v>
      </c>
      <c r="K198" s="17" t="str">
        <f t="shared" si="55"/>
        <v xml:space="preserve"> </v>
      </c>
      <c r="L198" s="208" t="str">
        <f>IF(B198="","",HLOOKUP(B198,'GRR Data'!$DD$243:$WI$244,2,FALSE))</f>
        <v/>
      </c>
      <c r="M198" s="65"/>
      <c r="N198" s="80"/>
      <c r="O198" s="21"/>
      <c r="P198" s="22"/>
      <c r="Q198" s="100"/>
      <c r="R198" s="100"/>
      <c r="S198" s="100"/>
      <c r="T198" s="100"/>
      <c r="U198" s="100"/>
      <c r="V198" s="100"/>
      <c r="W198" s="100"/>
      <c r="X198" s="100"/>
      <c r="Y198" s="100"/>
      <c r="Z198" s="100"/>
      <c r="AA198" s="66" t="str">
        <f t="shared" si="40"/>
        <v/>
      </c>
      <c r="AB198" s="66" t="str">
        <f t="shared" si="41"/>
        <v/>
      </c>
      <c r="AC198" s="66" t="str">
        <f t="shared" si="42"/>
        <v/>
      </c>
      <c r="AD198" s="66" t="str">
        <f t="shared" si="43"/>
        <v/>
      </c>
      <c r="AE198" s="66" t="str">
        <f t="shared" si="44"/>
        <v/>
      </c>
      <c r="AF198" s="66" t="str">
        <f t="shared" si="45"/>
        <v/>
      </c>
      <c r="AG198" s="66" t="str">
        <f t="shared" si="46"/>
        <v/>
      </c>
      <c r="AH198" s="66" t="str">
        <f t="shared" si="47"/>
        <v/>
      </c>
      <c r="AI198" s="66" t="str">
        <f t="shared" si="48"/>
        <v/>
      </c>
      <c r="AJ198" s="66" t="str">
        <f t="shared" si="49"/>
        <v/>
      </c>
      <c r="AK198" s="66" t="str">
        <f t="shared" si="50"/>
        <v/>
      </c>
      <c r="AL198" s="270" t="str">
        <f t="shared" si="51"/>
        <v>N</v>
      </c>
    </row>
    <row r="199" spans="2:38">
      <c r="B199" s="91"/>
      <c r="C199" s="40"/>
      <c r="D199" s="40" t="s">
        <v>362</v>
      </c>
      <c r="E199" s="44"/>
      <c r="F199" s="44"/>
      <c r="G199" s="44"/>
      <c r="H199" s="14" t="str">
        <f t="shared" si="52"/>
        <v/>
      </c>
      <c r="I199" s="15" t="str">
        <f t="shared" si="53"/>
        <v/>
      </c>
      <c r="J199" s="16" t="str">
        <f t="shared" si="54"/>
        <v xml:space="preserve"> </v>
      </c>
      <c r="K199" s="17" t="str">
        <f t="shared" si="55"/>
        <v xml:space="preserve"> </v>
      </c>
      <c r="L199" s="208" t="str">
        <f>IF(B199="","",HLOOKUP(B199,'GRR Data'!$DD$243:$WI$244,2,FALSE))</f>
        <v/>
      </c>
      <c r="M199" s="65"/>
      <c r="N199" s="80"/>
      <c r="O199" s="21"/>
      <c r="P199" s="22"/>
      <c r="Q199" s="100"/>
      <c r="R199" s="100"/>
      <c r="S199" s="100"/>
      <c r="T199" s="100"/>
      <c r="U199" s="100"/>
      <c r="V199" s="100"/>
      <c r="W199" s="100"/>
      <c r="X199" s="100"/>
      <c r="Y199" s="100"/>
      <c r="Z199" s="100"/>
      <c r="AA199" s="66" t="str">
        <f t="shared" si="40"/>
        <v/>
      </c>
      <c r="AB199" s="66" t="str">
        <f t="shared" si="41"/>
        <v/>
      </c>
      <c r="AC199" s="66" t="str">
        <f t="shared" si="42"/>
        <v/>
      </c>
      <c r="AD199" s="66" t="str">
        <f t="shared" si="43"/>
        <v/>
      </c>
      <c r="AE199" s="66" t="str">
        <f t="shared" si="44"/>
        <v/>
      </c>
      <c r="AF199" s="66" t="str">
        <f t="shared" si="45"/>
        <v/>
      </c>
      <c r="AG199" s="66" t="str">
        <f t="shared" si="46"/>
        <v/>
      </c>
      <c r="AH199" s="66" t="str">
        <f t="shared" si="47"/>
        <v/>
      </c>
      <c r="AI199" s="66" t="str">
        <f t="shared" si="48"/>
        <v/>
      </c>
      <c r="AJ199" s="66" t="str">
        <f t="shared" si="49"/>
        <v/>
      </c>
      <c r="AK199" s="66" t="str">
        <f t="shared" si="50"/>
        <v/>
      </c>
      <c r="AL199" s="270" t="str">
        <f t="shared" si="51"/>
        <v>N</v>
      </c>
    </row>
    <row r="200" spans="2:38">
      <c r="B200" s="37"/>
      <c r="C200" s="40"/>
      <c r="D200" s="40" t="s">
        <v>362</v>
      </c>
      <c r="E200" s="44"/>
      <c r="F200" s="44"/>
      <c r="G200" s="44"/>
      <c r="H200" s="14" t="str">
        <f t="shared" si="52"/>
        <v/>
      </c>
      <c r="I200" s="15" t="str">
        <f t="shared" si="53"/>
        <v/>
      </c>
      <c r="J200" s="16" t="str">
        <f t="shared" si="54"/>
        <v xml:space="preserve"> </v>
      </c>
      <c r="K200" s="17" t="str">
        <f t="shared" si="55"/>
        <v xml:space="preserve"> </v>
      </c>
      <c r="L200" s="208" t="str">
        <f>IF(B200="","",HLOOKUP(B200,'GRR Data'!$DD$243:$WI$244,2,FALSE))</f>
        <v/>
      </c>
      <c r="M200" s="65"/>
      <c r="N200" s="80"/>
      <c r="O200" s="21"/>
      <c r="P200" s="22"/>
      <c r="Q200" s="100"/>
      <c r="R200" s="100"/>
      <c r="S200" s="100"/>
      <c r="T200" s="100"/>
      <c r="U200" s="100"/>
      <c r="V200" s="100"/>
      <c r="W200" s="100"/>
      <c r="X200" s="100"/>
      <c r="Y200" s="100"/>
      <c r="Z200" s="100"/>
      <c r="AA200" s="66" t="str">
        <f t="shared" si="40"/>
        <v/>
      </c>
      <c r="AB200" s="66" t="str">
        <f t="shared" si="41"/>
        <v/>
      </c>
      <c r="AC200" s="66" t="str">
        <f t="shared" si="42"/>
        <v/>
      </c>
      <c r="AD200" s="66" t="str">
        <f t="shared" si="43"/>
        <v/>
      </c>
      <c r="AE200" s="66" t="str">
        <f t="shared" si="44"/>
        <v/>
      </c>
      <c r="AF200" s="66" t="str">
        <f t="shared" si="45"/>
        <v/>
      </c>
      <c r="AG200" s="66" t="str">
        <f t="shared" si="46"/>
        <v/>
      </c>
      <c r="AH200" s="66" t="str">
        <f t="shared" si="47"/>
        <v/>
      </c>
      <c r="AI200" s="66" t="str">
        <f t="shared" si="48"/>
        <v/>
      </c>
      <c r="AJ200" s="66" t="str">
        <f t="shared" si="49"/>
        <v/>
      </c>
      <c r="AK200" s="66" t="str">
        <f t="shared" si="50"/>
        <v/>
      </c>
      <c r="AL200" s="270" t="str">
        <f t="shared" si="51"/>
        <v>N</v>
      </c>
    </row>
    <row r="201" spans="2:38">
      <c r="B201" s="37"/>
      <c r="C201" s="40"/>
      <c r="D201" s="40" t="s">
        <v>362</v>
      </c>
      <c r="E201" s="44"/>
      <c r="F201" s="44"/>
      <c r="G201" s="44"/>
      <c r="H201" s="14" t="str">
        <f t="shared" si="52"/>
        <v/>
      </c>
      <c r="I201" s="15" t="str">
        <f t="shared" si="53"/>
        <v/>
      </c>
      <c r="J201" s="16" t="str">
        <f t="shared" si="54"/>
        <v xml:space="preserve"> </v>
      </c>
      <c r="K201" s="17" t="str">
        <f t="shared" si="55"/>
        <v xml:space="preserve"> </v>
      </c>
      <c r="L201" s="208" t="str">
        <f>IF(B201="","",HLOOKUP(B201,'GRR Data'!$DD$243:$WI$244,2,FALSE))</f>
        <v/>
      </c>
      <c r="M201" s="65"/>
      <c r="N201" s="80"/>
      <c r="O201" s="21"/>
      <c r="P201" s="22"/>
      <c r="Q201" s="100"/>
      <c r="R201" s="100"/>
      <c r="S201" s="100"/>
      <c r="T201" s="100"/>
      <c r="U201" s="100"/>
      <c r="V201" s="100"/>
      <c r="W201" s="100"/>
      <c r="X201" s="100"/>
      <c r="Y201" s="100"/>
      <c r="Z201" s="100"/>
      <c r="AA201" s="66" t="str">
        <f t="shared" si="40"/>
        <v/>
      </c>
      <c r="AB201" s="66" t="str">
        <f t="shared" si="41"/>
        <v/>
      </c>
      <c r="AC201" s="66" t="str">
        <f t="shared" si="42"/>
        <v/>
      </c>
      <c r="AD201" s="66" t="str">
        <f t="shared" si="43"/>
        <v/>
      </c>
      <c r="AE201" s="66" t="str">
        <f t="shared" si="44"/>
        <v/>
      </c>
      <c r="AF201" s="66" t="str">
        <f t="shared" si="45"/>
        <v/>
      </c>
      <c r="AG201" s="66" t="str">
        <f t="shared" si="46"/>
        <v/>
      </c>
      <c r="AH201" s="66" t="str">
        <f t="shared" si="47"/>
        <v/>
      </c>
      <c r="AI201" s="66" t="str">
        <f t="shared" si="48"/>
        <v/>
      </c>
      <c r="AJ201" s="66" t="str">
        <f t="shared" si="49"/>
        <v/>
      </c>
      <c r="AK201" s="66" t="str">
        <f t="shared" si="50"/>
        <v/>
      </c>
      <c r="AL201" s="270" t="str">
        <f t="shared" si="51"/>
        <v>N</v>
      </c>
    </row>
    <row r="202" spans="2:38">
      <c r="B202" s="91"/>
      <c r="C202" s="40"/>
      <c r="D202" s="40" t="s">
        <v>362</v>
      </c>
      <c r="E202" s="44"/>
      <c r="F202" s="44"/>
      <c r="G202" s="44"/>
      <c r="H202" s="14" t="str">
        <f t="shared" si="52"/>
        <v/>
      </c>
      <c r="I202" s="15" t="str">
        <f t="shared" si="53"/>
        <v/>
      </c>
      <c r="J202" s="16" t="str">
        <f t="shared" si="54"/>
        <v xml:space="preserve"> </v>
      </c>
      <c r="K202" s="17" t="str">
        <f t="shared" si="55"/>
        <v xml:space="preserve"> </v>
      </c>
      <c r="L202" s="208" t="str">
        <f>IF(B202="","",HLOOKUP(B202,'GRR Data'!$DD$243:$WI$244,2,FALSE))</f>
        <v/>
      </c>
      <c r="M202" s="65"/>
      <c r="N202" s="80"/>
      <c r="O202" s="21"/>
      <c r="P202" s="22"/>
      <c r="Q202" s="100"/>
      <c r="R202" s="100"/>
      <c r="S202" s="100"/>
      <c r="T202" s="100"/>
      <c r="U202" s="100"/>
      <c r="V202" s="100"/>
      <c r="W202" s="100"/>
      <c r="X202" s="100"/>
      <c r="Y202" s="100"/>
      <c r="Z202" s="100"/>
      <c r="AA202" s="66" t="str">
        <f t="shared" si="40"/>
        <v/>
      </c>
      <c r="AB202" s="66" t="str">
        <f t="shared" si="41"/>
        <v/>
      </c>
      <c r="AC202" s="66" t="str">
        <f t="shared" si="42"/>
        <v/>
      </c>
      <c r="AD202" s="66" t="str">
        <f t="shared" si="43"/>
        <v/>
      </c>
      <c r="AE202" s="66" t="str">
        <f t="shared" si="44"/>
        <v/>
      </c>
      <c r="AF202" s="66" t="str">
        <f t="shared" si="45"/>
        <v/>
      </c>
      <c r="AG202" s="66" t="str">
        <f t="shared" si="46"/>
        <v/>
      </c>
      <c r="AH202" s="66" t="str">
        <f t="shared" si="47"/>
        <v/>
      </c>
      <c r="AI202" s="66" t="str">
        <f t="shared" si="48"/>
        <v/>
      </c>
      <c r="AJ202" s="66" t="str">
        <f t="shared" si="49"/>
        <v/>
      </c>
      <c r="AK202" s="66" t="str">
        <f t="shared" si="50"/>
        <v/>
      </c>
      <c r="AL202" s="270" t="str">
        <f t="shared" si="51"/>
        <v>N</v>
      </c>
    </row>
    <row r="203" spans="2:38">
      <c r="B203" s="91"/>
      <c r="C203" s="40"/>
      <c r="D203" s="40" t="s">
        <v>362</v>
      </c>
      <c r="E203" s="44"/>
      <c r="F203" s="44"/>
      <c r="G203" s="44"/>
      <c r="H203" s="14" t="str">
        <f t="shared" si="52"/>
        <v/>
      </c>
      <c r="I203" s="15" t="str">
        <f t="shared" si="53"/>
        <v/>
      </c>
      <c r="J203" s="16" t="str">
        <f t="shared" si="54"/>
        <v xml:space="preserve"> </v>
      </c>
      <c r="K203" s="17" t="str">
        <f t="shared" si="55"/>
        <v xml:space="preserve"> </v>
      </c>
      <c r="L203" s="208" t="str">
        <f>IF(B203="","",HLOOKUP(B203,'GRR Data'!$DD$243:$WI$244,2,FALSE))</f>
        <v/>
      </c>
      <c r="M203" s="65"/>
      <c r="N203" s="80"/>
      <c r="O203" s="21"/>
      <c r="P203" s="22"/>
      <c r="Q203" s="100"/>
      <c r="R203" s="100"/>
      <c r="S203" s="100"/>
      <c r="T203" s="100"/>
      <c r="U203" s="100"/>
      <c r="V203" s="100"/>
      <c r="W203" s="100"/>
      <c r="X203" s="100"/>
      <c r="Y203" s="100"/>
      <c r="Z203" s="100"/>
      <c r="AA203" s="66" t="str">
        <f t="shared" si="40"/>
        <v/>
      </c>
      <c r="AB203" s="66" t="str">
        <f t="shared" si="41"/>
        <v/>
      </c>
      <c r="AC203" s="66" t="str">
        <f t="shared" si="42"/>
        <v/>
      </c>
      <c r="AD203" s="66" t="str">
        <f t="shared" si="43"/>
        <v/>
      </c>
      <c r="AE203" s="66" t="str">
        <f t="shared" si="44"/>
        <v/>
      </c>
      <c r="AF203" s="66" t="str">
        <f t="shared" si="45"/>
        <v/>
      </c>
      <c r="AG203" s="66" t="str">
        <f t="shared" si="46"/>
        <v/>
      </c>
      <c r="AH203" s="66" t="str">
        <f t="shared" si="47"/>
        <v/>
      </c>
      <c r="AI203" s="66" t="str">
        <f t="shared" si="48"/>
        <v/>
      </c>
      <c r="AJ203" s="66" t="str">
        <f t="shared" si="49"/>
        <v/>
      </c>
      <c r="AK203" s="66" t="str">
        <f t="shared" si="50"/>
        <v/>
      </c>
      <c r="AL203" s="270" t="str">
        <f t="shared" si="51"/>
        <v>N</v>
      </c>
    </row>
    <row r="204" spans="2:38">
      <c r="B204" s="37"/>
      <c r="C204" s="40"/>
      <c r="D204" s="40" t="s">
        <v>362</v>
      </c>
      <c r="E204" s="44"/>
      <c r="F204" s="44"/>
      <c r="G204" s="44"/>
      <c r="H204" s="14" t="str">
        <f t="shared" si="52"/>
        <v/>
      </c>
      <c r="I204" s="15" t="str">
        <f t="shared" si="53"/>
        <v/>
      </c>
      <c r="J204" s="16" t="str">
        <f t="shared" si="54"/>
        <v xml:space="preserve"> </v>
      </c>
      <c r="K204" s="17" t="str">
        <f t="shared" si="55"/>
        <v xml:space="preserve"> </v>
      </c>
      <c r="L204" s="208" t="str">
        <f>IF(B204="","",HLOOKUP(B204,'GRR Data'!$DD$243:$WI$244,2,FALSE))</f>
        <v/>
      </c>
      <c r="M204" s="65"/>
      <c r="N204" s="80"/>
      <c r="O204" s="21"/>
      <c r="P204" s="22"/>
      <c r="Q204" s="100"/>
      <c r="R204" s="100"/>
      <c r="S204" s="100"/>
      <c r="T204" s="100"/>
      <c r="U204" s="100"/>
      <c r="V204" s="100"/>
      <c r="W204" s="100"/>
      <c r="X204" s="100"/>
      <c r="Y204" s="100"/>
      <c r="Z204" s="100"/>
      <c r="AA204" s="66" t="str">
        <f t="shared" si="40"/>
        <v/>
      </c>
      <c r="AB204" s="66" t="str">
        <f t="shared" si="41"/>
        <v/>
      </c>
      <c r="AC204" s="66" t="str">
        <f t="shared" si="42"/>
        <v/>
      </c>
      <c r="AD204" s="66" t="str">
        <f t="shared" si="43"/>
        <v/>
      </c>
      <c r="AE204" s="66" t="str">
        <f t="shared" si="44"/>
        <v/>
      </c>
      <c r="AF204" s="66" t="str">
        <f t="shared" si="45"/>
        <v/>
      </c>
      <c r="AG204" s="66" t="str">
        <f t="shared" si="46"/>
        <v/>
      </c>
      <c r="AH204" s="66" t="str">
        <f t="shared" si="47"/>
        <v/>
      </c>
      <c r="AI204" s="66" t="str">
        <f t="shared" si="48"/>
        <v/>
      </c>
      <c r="AJ204" s="66" t="str">
        <f t="shared" si="49"/>
        <v/>
      </c>
      <c r="AK204" s="66" t="str">
        <f t="shared" si="50"/>
        <v/>
      </c>
      <c r="AL204" s="270" t="str">
        <f t="shared" si="51"/>
        <v>N</v>
      </c>
    </row>
    <row r="205" spans="2:38">
      <c r="B205" s="37"/>
      <c r="C205" s="40"/>
      <c r="D205" s="40" t="s">
        <v>362</v>
      </c>
      <c r="E205" s="44"/>
      <c r="F205" s="44"/>
      <c r="G205" s="44"/>
      <c r="H205" s="14" t="str">
        <f t="shared" si="52"/>
        <v/>
      </c>
      <c r="I205" s="15" t="str">
        <f t="shared" si="53"/>
        <v/>
      </c>
      <c r="J205" s="16" t="str">
        <f t="shared" si="54"/>
        <v xml:space="preserve"> </v>
      </c>
      <c r="K205" s="17" t="str">
        <f t="shared" si="55"/>
        <v xml:space="preserve"> </v>
      </c>
      <c r="L205" s="208" t="str">
        <f>IF(B205="","",HLOOKUP(B205,'GRR Data'!$DD$243:$WI$244,2,FALSE))</f>
        <v/>
      </c>
      <c r="M205" s="65"/>
      <c r="N205" s="80"/>
      <c r="O205" s="21"/>
      <c r="P205" s="22"/>
      <c r="Q205" s="100"/>
      <c r="R205" s="100"/>
      <c r="S205" s="100"/>
      <c r="T205" s="100"/>
      <c r="U205" s="100"/>
      <c r="V205" s="100"/>
      <c r="W205" s="100"/>
      <c r="X205" s="100"/>
      <c r="Y205" s="100"/>
      <c r="Z205" s="100"/>
      <c r="AA205" s="66" t="str">
        <f t="shared" si="40"/>
        <v/>
      </c>
      <c r="AB205" s="66" t="str">
        <f t="shared" si="41"/>
        <v/>
      </c>
      <c r="AC205" s="66" t="str">
        <f t="shared" si="42"/>
        <v/>
      </c>
      <c r="AD205" s="66" t="str">
        <f t="shared" si="43"/>
        <v/>
      </c>
      <c r="AE205" s="66" t="str">
        <f t="shared" si="44"/>
        <v/>
      </c>
      <c r="AF205" s="66" t="str">
        <f t="shared" si="45"/>
        <v/>
      </c>
      <c r="AG205" s="66" t="str">
        <f t="shared" si="46"/>
        <v/>
      </c>
      <c r="AH205" s="66" t="str">
        <f t="shared" si="47"/>
        <v/>
      </c>
      <c r="AI205" s="66" t="str">
        <f t="shared" si="48"/>
        <v/>
      </c>
      <c r="AJ205" s="66" t="str">
        <f t="shared" si="49"/>
        <v/>
      </c>
      <c r="AK205" s="66" t="str">
        <f t="shared" si="50"/>
        <v/>
      </c>
      <c r="AL205" s="270" t="str">
        <f t="shared" si="51"/>
        <v>N</v>
      </c>
    </row>
    <row r="206" spans="2:38">
      <c r="B206" s="91"/>
      <c r="C206" s="40"/>
      <c r="D206" s="40" t="s">
        <v>362</v>
      </c>
      <c r="E206" s="44"/>
      <c r="F206" s="44"/>
      <c r="G206" s="44"/>
      <c r="H206" s="14" t="str">
        <f t="shared" si="52"/>
        <v/>
      </c>
      <c r="I206" s="15" t="str">
        <f t="shared" si="53"/>
        <v/>
      </c>
      <c r="J206" s="16" t="str">
        <f t="shared" si="54"/>
        <v xml:space="preserve"> </v>
      </c>
      <c r="K206" s="17" t="str">
        <f t="shared" si="55"/>
        <v xml:space="preserve"> </v>
      </c>
      <c r="L206" s="208" t="str">
        <f>IF(B206="","",HLOOKUP(B206,'GRR Data'!$DD$243:$WI$244,2,FALSE))</f>
        <v/>
      </c>
      <c r="M206" s="65"/>
      <c r="N206" s="80"/>
      <c r="O206" s="21"/>
      <c r="P206" s="22"/>
      <c r="Q206" s="100"/>
      <c r="R206" s="100"/>
      <c r="S206" s="100"/>
      <c r="T206" s="100"/>
      <c r="U206" s="100"/>
      <c r="V206" s="100"/>
      <c r="W206" s="100"/>
      <c r="X206" s="100"/>
      <c r="Y206" s="100"/>
      <c r="Z206" s="100"/>
      <c r="AA206" s="66" t="str">
        <f t="shared" ref="AA206:AA269" si="56">IF(COUNT(Q206)=1,Q206-$E206,"")</f>
        <v/>
      </c>
      <c r="AB206" s="66" t="str">
        <f t="shared" ref="AB206:AB269" si="57">IF(COUNT(R206)=1,R206-$E206,"")</f>
        <v/>
      </c>
      <c r="AC206" s="66" t="str">
        <f t="shared" ref="AC206:AC269" si="58">IF(COUNT(S206)=1,S206-$E206,"")</f>
        <v/>
      </c>
      <c r="AD206" s="66" t="str">
        <f t="shared" ref="AD206:AD269" si="59">IF(COUNT(T206)=1,T206-$E206,"")</f>
        <v/>
      </c>
      <c r="AE206" s="66" t="str">
        <f t="shared" ref="AE206:AE269" si="60">IF(COUNT(U206)=1,U206-$E206,"")</f>
        <v/>
      </c>
      <c r="AF206" s="66" t="str">
        <f t="shared" ref="AF206:AF269" si="61">IF(COUNT(V206)=1,V206-$E206,"")</f>
        <v/>
      </c>
      <c r="AG206" s="66" t="str">
        <f t="shared" ref="AG206:AG269" si="62">IF(COUNT(W206)=1,W206-$E206,"")</f>
        <v/>
      </c>
      <c r="AH206" s="66" t="str">
        <f t="shared" ref="AH206:AH269" si="63">IF(COUNT(X206)=1,X206-$E206,"")</f>
        <v/>
      </c>
      <c r="AI206" s="66" t="str">
        <f t="shared" ref="AI206:AI269" si="64">IF(COUNT(Y206)=1,Y206-$E206,"")</f>
        <v/>
      </c>
      <c r="AJ206" s="66" t="str">
        <f t="shared" ref="AJ206:AJ269" si="65">IF(COUNT(Z206)=1,Z206-$E206,"")</f>
        <v/>
      </c>
      <c r="AK206" s="66" t="str">
        <f t="shared" ref="AK206:AK269" si="66">IF(COUNT(Q206:Z206)=0,"",SUM(Q206:Z206)/COUNT(Q206:Z206))</f>
        <v/>
      </c>
      <c r="AL206" s="270" t="str">
        <f t="shared" ref="AL206:AL269" si="67">IF(COUNT(Q206:Z206), "Y", "N")</f>
        <v>N</v>
      </c>
    </row>
    <row r="207" spans="2:38">
      <c r="B207" s="37"/>
      <c r="C207" s="40"/>
      <c r="D207" s="40" t="s">
        <v>362</v>
      </c>
      <c r="E207" s="44"/>
      <c r="F207" s="44"/>
      <c r="G207" s="44"/>
      <c r="H207" s="14" t="str">
        <f t="shared" si="52"/>
        <v/>
      </c>
      <c r="I207" s="15" t="str">
        <f t="shared" si="53"/>
        <v/>
      </c>
      <c r="J207" s="16" t="str">
        <f t="shared" si="54"/>
        <v xml:space="preserve"> </v>
      </c>
      <c r="K207" s="17" t="str">
        <f t="shared" si="55"/>
        <v xml:space="preserve"> </v>
      </c>
      <c r="L207" s="208" t="str">
        <f>IF(B207="","",HLOOKUP(B207,'GRR Data'!$DD$243:$WI$244,2,FALSE))</f>
        <v/>
      </c>
      <c r="M207" s="65"/>
      <c r="N207" s="80"/>
      <c r="O207" s="21"/>
      <c r="P207" s="22"/>
      <c r="Q207" s="100"/>
      <c r="R207" s="100"/>
      <c r="S207" s="100"/>
      <c r="T207" s="100"/>
      <c r="U207" s="100"/>
      <c r="V207" s="100"/>
      <c r="W207" s="100"/>
      <c r="X207" s="100"/>
      <c r="Y207" s="100"/>
      <c r="Z207" s="100"/>
      <c r="AA207" s="66" t="str">
        <f t="shared" si="56"/>
        <v/>
      </c>
      <c r="AB207" s="66" t="str">
        <f t="shared" si="57"/>
        <v/>
      </c>
      <c r="AC207" s="66" t="str">
        <f t="shared" si="58"/>
        <v/>
      </c>
      <c r="AD207" s="66" t="str">
        <f t="shared" si="59"/>
        <v/>
      </c>
      <c r="AE207" s="66" t="str">
        <f t="shared" si="60"/>
        <v/>
      </c>
      <c r="AF207" s="66" t="str">
        <f t="shared" si="61"/>
        <v/>
      </c>
      <c r="AG207" s="66" t="str">
        <f t="shared" si="62"/>
        <v/>
      </c>
      <c r="AH207" s="66" t="str">
        <f t="shared" si="63"/>
        <v/>
      </c>
      <c r="AI207" s="66" t="str">
        <f t="shared" si="64"/>
        <v/>
      </c>
      <c r="AJ207" s="66" t="str">
        <f t="shared" si="65"/>
        <v/>
      </c>
      <c r="AK207" s="66" t="str">
        <f t="shared" si="66"/>
        <v/>
      </c>
      <c r="AL207" s="270" t="str">
        <f t="shared" si="67"/>
        <v>N</v>
      </c>
    </row>
    <row r="208" spans="2:38">
      <c r="B208" s="37"/>
      <c r="C208" s="40"/>
      <c r="D208" s="40" t="s">
        <v>362</v>
      </c>
      <c r="E208" s="44"/>
      <c r="F208" s="44"/>
      <c r="G208" s="44"/>
      <c r="H208" s="14" t="str">
        <f t="shared" si="52"/>
        <v/>
      </c>
      <c r="I208" s="15" t="str">
        <f t="shared" si="53"/>
        <v/>
      </c>
      <c r="J208" s="16" t="str">
        <f t="shared" si="54"/>
        <v xml:space="preserve"> </v>
      </c>
      <c r="K208" s="17" t="str">
        <f t="shared" si="55"/>
        <v xml:space="preserve"> </v>
      </c>
      <c r="L208" s="208" t="str">
        <f>IF(B208="","",HLOOKUP(B208,'GRR Data'!$DD$243:$WI$244,2,FALSE))</f>
        <v/>
      </c>
      <c r="M208" s="65"/>
      <c r="N208" s="80"/>
      <c r="O208" s="21"/>
      <c r="P208" s="22"/>
      <c r="Q208" s="100"/>
      <c r="R208" s="100"/>
      <c r="S208" s="100"/>
      <c r="T208" s="100"/>
      <c r="U208" s="100"/>
      <c r="V208" s="100"/>
      <c r="W208" s="100"/>
      <c r="X208" s="100"/>
      <c r="Y208" s="100"/>
      <c r="Z208" s="100"/>
      <c r="AA208" s="66" t="str">
        <f t="shared" si="56"/>
        <v/>
      </c>
      <c r="AB208" s="66" t="str">
        <f t="shared" si="57"/>
        <v/>
      </c>
      <c r="AC208" s="66" t="str">
        <f t="shared" si="58"/>
        <v/>
      </c>
      <c r="AD208" s="66" t="str">
        <f t="shared" si="59"/>
        <v/>
      </c>
      <c r="AE208" s="66" t="str">
        <f t="shared" si="60"/>
        <v/>
      </c>
      <c r="AF208" s="66" t="str">
        <f t="shared" si="61"/>
        <v/>
      </c>
      <c r="AG208" s="66" t="str">
        <f t="shared" si="62"/>
        <v/>
      </c>
      <c r="AH208" s="66" t="str">
        <f t="shared" si="63"/>
        <v/>
      </c>
      <c r="AI208" s="66" t="str">
        <f t="shared" si="64"/>
        <v/>
      </c>
      <c r="AJ208" s="66" t="str">
        <f t="shared" si="65"/>
        <v/>
      </c>
      <c r="AK208" s="66" t="str">
        <f t="shared" si="66"/>
        <v/>
      </c>
      <c r="AL208" s="270" t="str">
        <f t="shared" si="67"/>
        <v>N</v>
      </c>
    </row>
    <row r="209" spans="2:38">
      <c r="B209" s="91"/>
      <c r="C209" s="40"/>
      <c r="D209" s="40" t="s">
        <v>362</v>
      </c>
      <c r="E209" s="44"/>
      <c r="F209" s="44"/>
      <c r="G209" s="44"/>
      <c r="H209" s="14" t="str">
        <f t="shared" si="52"/>
        <v/>
      </c>
      <c r="I209" s="15" t="str">
        <f t="shared" si="53"/>
        <v/>
      </c>
      <c r="J209" s="16" t="str">
        <f t="shared" si="54"/>
        <v xml:space="preserve"> </v>
      </c>
      <c r="K209" s="17" t="str">
        <f t="shared" si="55"/>
        <v xml:space="preserve"> </v>
      </c>
      <c r="L209" s="208" t="str">
        <f>IF(B209="","",HLOOKUP(B209,'GRR Data'!$DD$243:$WI$244,2,FALSE))</f>
        <v/>
      </c>
      <c r="M209" s="65"/>
      <c r="N209" s="80"/>
      <c r="O209" s="21"/>
      <c r="P209" s="22"/>
      <c r="Q209" s="100"/>
      <c r="R209" s="100"/>
      <c r="S209" s="100"/>
      <c r="T209" s="100"/>
      <c r="U209" s="100"/>
      <c r="V209" s="100"/>
      <c r="W209" s="100"/>
      <c r="X209" s="100"/>
      <c r="Y209" s="100"/>
      <c r="Z209" s="100"/>
      <c r="AA209" s="66" t="str">
        <f t="shared" si="56"/>
        <v/>
      </c>
      <c r="AB209" s="66" t="str">
        <f t="shared" si="57"/>
        <v/>
      </c>
      <c r="AC209" s="66" t="str">
        <f t="shared" si="58"/>
        <v/>
      </c>
      <c r="AD209" s="66" t="str">
        <f t="shared" si="59"/>
        <v/>
      </c>
      <c r="AE209" s="66" t="str">
        <f t="shared" si="60"/>
        <v/>
      </c>
      <c r="AF209" s="66" t="str">
        <f t="shared" si="61"/>
        <v/>
      </c>
      <c r="AG209" s="66" t="str">
        <f t="shared" si="62"/>
        <v/>
      </c>
      <c r="AH209" s="66" t="str">
        <f t="shared" si="63"/>
        <v/>
      </c>
      <c r="AI209" s="66" t="str">
        <f t="shared" si="64"/>
        <v/>
      </c>
      <c r="AJ209" s="66" t="str">
        <f t="shared" si="65"/>
        <v/>
      </c>
      <c r="AK209" s="66" t="str">
        <f t="shared" si="66"/>
        <v/>
      </c>
      <c r="AL209" s="270" t="str">
        <f t="shared" si="67"/>
        <v>N</v>
      </c>
    </row>
    <row r="210" spans="2:38">
      <c r="B210" s="37"/>
      <c r="C210" s="40"/>
      <c r="D210" s="40" t="s">
        <v>362</v>
      </c>
      <c r="E210" s="44"/>
      <c r="F210" s="44"/>
      <c r="G210" s="44"/>
      <c r="H210" s="14" t="str">
        <f t="shared" si="52"/>
        <v/>
      </c>
      <c r="I210" s="15" t="str">
        <f t="shared" si="53"/>
        <v/>
      </c>
      <c r="J210" s="16" t="str">
        <f t="shared" si="54"/>
        <v xml:space="preserve"> </v>
      </c>
      <c r="K210" s="17" t="str">
        <f t="shared" si="55"/>
        <v xml:space="preserve"> </v>
      </c>
      <c r="L210" s="208" t="str">
        <f>IF(B210="","",HLOOKUP(B210,'GRR Data'!$DD$243:$WI$244,2,FALSE))</f>
        <v/>
      </c>
      <c r="M210" s="65"/>
      <c r="N210" s="80"/>
      <c r="O210" s="21"/>
      <c r="P210" s="22"/>
      <c r="Q210" s="100"/>
      <c r="R210" s="100"/>
      <c r="S210" s="100"/>
      <c r="T210" s="100"/>
      <c r="U210" s="100"/>
      <c r="V210" s="100"/>
      <c r="W210" s="100"/>
      <c r="X210" s="100"/>
      <c r="Y210" s="100"/>
      <c r="Z210" s="100"/>
      <c r="AA210" s="66" t="str">
        <f t="shared" si="56"/>
        <v/>
      </c>
      <c r="AB210" s="66" t="str">
        <f t="shared" si="57"/>
        <v/>
      </c>
      <c r="AC210" s="66" t="str">
        <f t="shared" si="58"/>
        <v/>
      </c>
      <c r="AD210" s="66" t="str">
        <f t="shared" si="59"/>
        <v/>
      </c>
      <c r="AE210" s="66" t="str">
        <f t="shared" si="60"/>
        <v/>
      </c>
      <c r="AF210" s="66" t="str">
        <f t="shared" si="61"/>
        <v/>
      </c>
      <c r="AG210" s="66" t="str">
        <f t="shared" si="62"/>
        <v/>
      </c>
      <c r="AH210" s="66" t="str">
        <f t="shared" si="63"/>
        <v/>
      </c>
      <c r="AI210" s="66" t="str">
        <f t="shared" si="64"/>
        <v/>
      </c>
      <c r="AJ210" s="66" t="str">
        <f t="shared" si="65"/>
        <v/>
      </c>
      <c r="AK210" s="66" t="str">
        <f t="shared" si="66"/>
        <v/>
      </c>
      <c r="AL210" s="270" t="str">
        <f t="shared" si="67"/>
        <v>N</v>
      </c>
    </row>
    <row r="211" spans="2:38">
      <c r="B211" s="37"/>
      <c r="C211" s="40"/>
      <c r="D211" s="40" t="s">
        <v>362</v>
      </c>
      <c r="E211" s="44"/>
      <c r="F211" s="44"/>
      <c r="G211" s="44"/>
      <c r="H211" s="14" t="str">
        <f t="shared" ref="H211:H274" si="68">IF(OR(E211="",F211=""),"",IF(COUNTA(Q211:Z211)=0,"",IF(MAX($Q211:$Z211)&lt;=$E211,0,IF(F211=0,"N/A",(MAX($Q211:$Z211)-$E211)/$F211))))</f>
        <v/>
      </c>
      <c r="I211" s="15" t="str">
        <f t="shared" ref="I211:I274" si="69">IF(OR(E211="",G211=""),"",IF(COUNTA(Q211:Z211)=0,"",IF(MIN(Q211:Z211)&gt;=$E211,0,IF(G211=0,"N/A",($E211-MIN(Q211:Z211))/(G211)))))</f>
        <v/>
      </c>
      <c r="J211" s="16" t="str">
        <f t="shared" ref="J211:J274" si="70">IF(H211="N/A","Reject",IF(ISNUMBER($H211)=TRUE,IF($H211&gt;0.651,IF($H211&gt;1.001,"Reject","Alert")," ")," "))</f>
        <v xml:space="preserve"> </v>
      </c>
      <c r="K211" s="17" t="str">
        <f t="shared" ref="K211:K274" si="71">IF(I211="N/A","Reject",IF(ISNUMBER($I211)=TRUE,IF($I211&gt;0.651,IF($I211&gt;1.001,"Reject","Alert")," ")," "))</f>
        <v xml:space="preserve"> </v>
      </c>
      <c r="L211" s="208" t="str">
        <f>IF(B211="","",HLOOKUP(B211,'GRR Data'!$DD$243:$WI$244,2,FALSE))</f>
        <v/>
      </c>
      <c r="M211" s="65"/>
      <c r="N211" s="80"/>
      <c r="O211" s="21"/>
      <c r="P211" s="22"/>
      <c r="Q211" s="100"/>
      <c r="R211" s="100"/>
      <c r="S211" s="100"/>
      <c r="T211" s="100"/>
      <c r="U211" s="100"/>
      <c r="V211" s="100"/>
      <c r="W211" s="100"/>
      <c r="X211" s="100"/>
      <c r="Y211" s="100"/>
      <c r="Z211" s="100"/>
      <c r="AA211" s="66" t="str">
        <f t="shared" si="56"/>
        <v/>
      </c>
      <c r="AB211" s="66" t="str">
        <f t="shared" si="57"/>
        <v/>
      </c>
      <c r="AC211" s="66" t="str">
        <f t="shared" si="58"/>
        <v/>
      </c>
      <c r="AD211" s="66" t="str">
        <f t="shared" si="59"/>
        <v/>
      </c>
      <c r="AE211" s="66" t="str">
        <f t="shared" si="60"/>
        <v/>
      </c>
      <c r="AF211" s="66" t="str">
        <f t="shared" si="61"/>
        <v/>
      </c>
      <c r="AG211" s="66" t="str">
        <f t="shared" si="62"/>
        <v/>
      </c>
      <c r="AH211" s="66" t="str">
        <f t="shared" si="63"/>
        <v/>
      </c>
      <c r="AI211" s="66" t="str">
        <f t="shared" si="64"/>
        <v/>
      </c>
      <c r="AJ211" s="66" t="str">
        <f t="shared" si="65"/>
        <v/>
      </c>
      <c r="AK211" s="66" t="str">
        <f t="shared" si="66"/>
        <v/>
      </c>
      <c r="AL211" s="270" t="str">
        <f t="shared" si="67"/>
        <v>N</v>
      </c>
    </row>
    <row r="212" spans="2:38">
      <c r="B212" s="91"/>
      <c r="C212" s="40"/>
      <c r="D212" s="40" t="s">
        <v>362</v>
      </c>
      <c r="E212" s="44"/>
      <c r="F212" s="44"/>
      <c r="G212" s="44"/>
      <c r="H212" s="14" t="str">
        <f t="shared" si="68"/>
        <v/>
      </c>
      <c r="I212" s="15" t="str">
        <f t="shared" si="69"/>
        <v/>
      </c>
      <c r="J212" s="16" t="str">
        <f t="shared" si="70"/>
        <v xml:space="preserve"> </v>
      </c>
      <c r="K212" s="17" t="str">
        <f t="shared" si="71"/>
        <v xml:space="preserve"> </v>
      </c>
      <c r="L212" s="208" t="str">
        <f>IF(B212="","",HLOOKUP(B212,'GRR Data'!$DD$243:$WI$244,2,FALSE))</f>
        <v/>
      </c>
      <c r="M212" s="65"/>
      <c r="N212" s="80"/>
      <c r="O212" s="21"/>
      <c r="P212" s="22"/>
      <c r="Q212" s="100"/>
      <c r="R212" s="100"/>
      <c r="S212" s="100"/>
      <c r="T212" s="100"/>
      <c r="U212" s="100"/>
      <c r="V212" s="100"/>
      <c r="W212" s="100"/>
      <c r="X212" s="100"/>
      <c r="Y212" s="100"/>
      <c r="Z212" s="100"/>
      <c r="AA212" s="66" t="str">
        <f t="shared" si="56"/>
        <v/>
      </c>
      <c r="AB212" s="66" t="str">
        <f t="shared" si="57"/>
        <v/>
      </c>
      <c r="AC212" s="66" t="str">
        <f t="shared" si="58"/>
        <v/>
      </c>
      <c r="AD212" s="66" t="str">
        <f t="shared" si="59"/>
        <v/>
      </c>
      <c r="AE212" s="66" t="str">
        <f t="shared" si="60"/>
        <v/>
      </c>
      <c r="AF212" s="66" t="str">
        <f t="shared" si="61"/>
        <v/>
      </c>
      <c r="AG212" s="66" t="str">
        <f t="shared" si="62"/>
        <v/>
      </c>
      <c r="AH212" s="66" t="str">
        <f t="shared" si="63"/>
        <v/>
      </c>
      <c r="AI212" s="66" t="str">
        <f t="shared" si="64"/>
        <v/>
      </c>
      <c r="AJ212" s="66" t="str">
        <f t="shared" si="65"/>
        <v/>
      </c>
      <c r="AK212" s="66" t="str">
        <f t="shared" si="66"/>
        <v/>
      </c>
      <c r="AL212" s="270" t="str">
        <f t="shared" si="67"/>
        <v>N</v>
      </c>
    </row>
    <row r="213" spans="2:38">
      <c r="B213" s="91"/>
      <c r="C213" s="40"/>
      <c r="D213" s="40" t="s">
        <v>362</v>
      </c>
      <c r="E213" s="44"/>
      <c r="F213" s="44"/>
      <c r="G213" s="44"/>
      <c r="H213" s="14" t="str">
        <f t="shared" si="68"/>
        <v/>
      </c>
      <c r="I213" s="15" t="str">
        <f t="shared" si="69"/>
        <v/>
      </c>
      <c r="J213" s="16" t="str">
        <f t="shared" si="70"/>
        <v xml:space="preserve"> </v>
      </c>
      <c r="K213" s="17" t="str">
        <f t="shared" si="71"/>
        <v xml:space="preserve"> </v>
      </c>
      <c r="L213" s="208" t="str">
        <f>IF(B213="","",HLOOKUP(B213,'GRR Data'!$DD$243:$WI$244,2,FALSE))</f>
        <v/>
      </c>
      <c r="M213" s="65"/>
      <c r="N213" s="80"/>
      <c r="O213" s="21"/>
      <c r="P213" s="22"/>
      <c r="Q213" s="100"/>
      <c r="R213" s="100"/>
      <c r="S213" s="100"/>
      <c r="T213" s="100"/>
      <c r="U213" s="100"/>
      <c r="V213" s="100"/>
      <c r="W213" s="100"/>
      <c r="X213" s="100"/>
      <c r="Y213" s="100"/>
      <c r="Z213" s="100"/>
      <c r="AA213" s="66" t="str">
        <f t="shared" si="56"/>
        <v/>
      </c>
      <c r="AB213" s="66" t="str">
        <f t="shared" si="57"/>
        <v/>
      </c>
      <c r="AC213" s="66" t="str">
        <f t="shared" si="58"/>
        <v/>
      </c>
      <c r="AD213" s="66" t="str">
        <f t="shared" si="59"/>
        <v/>
      </c>
      <c r="AE213" s="66" t="str">
        <f t="shared" si="60"/>
        <v/>
      </c>
      <c r="AF213" s="66" t="str">
        <f t="shared" si="61"/>
        <v/>
      </c>
      <c r="AG213" s="66" t="str">
        <f t="shared" si="62"/>
        <v/>
      </c>
      <c r="AH213" s="66" t="str">
        <f t="shared" si="63"/>
        <v/>
      </c>
      <c r="AI213" s="66" t="str">
        <f t="shared" si="64"/>
        <v/>
      </c>
      <c r="AJ213" s="66" t="str">
        <f t="shared" si="65"/>
        <v/>
      </c>
      <c r="AK213" s="66" t="str">
        <f t="shared" si="66"/>
        <v/>
      </c>
      <c r="AL213" s="270" t="str">
        <f t="shared" si="67"/>
        <v>N</v>
      </c>
    </row>
    <row r="214" spans="2:38">
      <c r="B214" s="37"/>
      <c r="C214" s="40"/>
      <c r="D214" s="40" t="s">
        <v>362</v>
      </c>
      <c r="E214" s="44"/>
      <c r="F214" s="44"/>
      <c r="G214" s="44"/>
      <c r="H214" s="14" t="str">
        <f t="shared" si="68"/>
        <v/>
      </c>
      <c r="I214" s="15" t="str">
        <f t="shared" si="69"/>
        <v/>
      </c>
      <c r="J214" s="16" t="str">
        <f t="shared" si="70"/>
        <v xml:space="preserve"> </v>
      </c>
      <c r="K214" s="17" t="str">
        <f t="shared" si="71"/>
        <v xml:space="preserve"> </v>
      </c>
      <c r="L214" s="208" t="str">
        <f>IF(B214="","",HLOOKUP(B214,'GRR Data'!$DD$243:$WI$244,2,FALSE))</f>
        <v/>
      </c>
      <c r="M214" s="65"/>
      <c r="N214" s="80"/>
      <c r="O214" s="21"/>
      <c r="P214" s="22"/>
      <c r="Q214" s="100"/>
      <c r="R214" s="100"/>
      <c r="S214" s="100"/>
      <c r="T214" s="100"/>
      <c r="U214" s="100"/>
      <c r="V214" s="100"/>
      <c r="W214" s="100"/>
      <c r="X214" s="100"/>
      <c r="Y214" s="100"/>
      <c r="Z214" s="100"/>
      <c r="AA214" s="66" t="str">
        <f t="shared" si="56"/>
        <v/>
      </c>
      <c r="AB214" s="66" t="str">
        <f t="shared" si="57"/>
        <v/>
      </c>
      <c r="AC214" s="66" t="str">
        <f t="shared" si="58"/>
        <v/>
      </c>
      <c r="AD214" s="66" t="str">
        <f t="shared" si="59"/>
        <v/>
      </c>
      <c r="AE214" s="66" t="str">
        <f t="shared" si="60"/>
        <v/>
      </c>
      <c r="AF214" s="66" t="str">
        <f t="shared" si="61"/>
        <v/>
      </c>
      <c r="AG214" s="66" t="str">
        <f t="shared" si="62"/>
        <v/>
      </c>
      <c r="AH214" s="66" t="str">
        <f t="shared" si="63"/>
        <v/>
      </c>
      <c r="AI214" s="66" t="str">
        <f t="shared" si="64"/>
        <v/>
      </c>
      <c r="AJ214" s="66" t="str">
        <f t="shared" si="65"/>
        <v/>
      </c>
      <c r="AK214" s="66" t="str">
        <f t="shared" si="66"/>
        <v/>
      </c>
      <c r="AL214" s="270" t="str">
        <f t="shared" si="67"/>
        <v>N</v>
      </c>
    </row>
    <row r="215" spans="2:38">
      <c r="B215" s="37"/>
      <c r="C215" s="40"/>
      <c r="D215" s="40" t="s">
        <v>362</v>
      </c>
      <c r="E215" s="44"/>
      <c r="F215" s="44"/>
      <c r="G215" s="44"/>
      <c r="H215" s="14" t="str">
        <f t="shared" si="68"/>
        <v/>
      </c>
      <c r="I215" s="15" t="str">
        <f t="shared" si="69"/>
        <v/>
      </c>
      <c r="J215" s="16" t="str">
        <f t="shared" si="70"/>
        <v xml:space="preserve"> </v>
      </c>
      <c r="K215" s="17" t="str">
        <f t="shared" si="71"/>
        <v xml:space="preserve"> </v>
      </c>
      <c r="L215" s="208" t="str">
        <f>IF(B215="","",HLOOKUP(B215,'GRR Data'!$DD$243:$WI$244,2,FALSE))</f>
        <v/>
      </c>
      <c r="M215" s="65"/>
      <c r="N215" s="80"/>
      <c r="O215" s="21"/>
      <c r="P215" s="22"/>
      <c r="Q215" s="100"/>
      <c r="R215" s="100"/>
      <c r="S215" s="100"/>
      <c r="T215" s="100"/>
      <c r="U215" s="100"/>
      <c r="V215" s="100"/>
      <c r="W215" s="100"/>
      <c r="X215" s="100"/>
      <c r="Y215" s="100"/>
      <c r="Z215" s="100"/>
      <c r="AA215" s="66" t="str">
        <f t="shared" si="56"/>
        <v/>
      </c>
      <c r="AB215" s="66" t="str">
        <f t="shared" si="57"/>
        <v/>
      </c>
      <c r="AC215" s="66" t="str">
        <f t="shared" si="58"/>
        <v/>
      </c>
      <c r="AD215" s="66" t="str">
        <f t="shared" si="59"/>
        <v/>
      </c>
      <c r="AE215" s="66" t="str">
        <f t="shared" si="60"/>
        <v/>
      </c>
      <c r="AF215" s="66" t="str">
        <f t="shared" si="61"/>
        <v/>
      </c>
      <c r="AG215" s="66" t="str">
        <f t="shared" si="62"/>
        <v/>
      </c>
      <c r="AH215" s="66" t="str">
        <f t="shared" si="63"/>
        <v/>
      </c>
      <c r="AI215" s="66" t="str">
        <f t="shared" si="64"/>
        <v/>
      </c>
      <c r="AJ215" s="66" t="str">
        <f t="shared" si="65"/>
        <v/>
      </c>
      <c r="AK215" s="66" t="str">
        <f t="shared" si="66"/>
        <v/>
      </c>
      <c r="AL215" s="270" t="str">
        <f t="shared" si="67"/>
        <v>N</v>
      </c>
    </row>
    <row r="216" spans="2:38">
      <c r="B216" s="91"/>
      <c r="C216" s="40"/>
      <c r="D216" s="40" t="s">
        <v>362</v>
      </c>
      <c r="E216" s="44"/>
      <c r="F216" s="44"/>
      <c r="G216" s="44"/>
      <c r="H216" s="14" t="str">
        <f t="shared" si="68"/>
        <v/>
      </c>
      <c r="I216" s="15" t="str">
        <f t="shared" si="69"/>
        <v/>
      </c>
      <c r="J216" s="16" t="str">
        <f t="shared" si="70"/>
        <v xml:space="preserve"> </v>
      </c>
      <c r="K216" s="17" t="str">
        <f t="shared" si="71"/>
        <v xml:space="preserve"> </v>
      </c>
      <c r="L216" s="208" t="str">
        <f>IF(B216="","",HLOOKUP(B216,'GRR Data'!$DD$243:$WI$244,2,FALSE))</f>
        <v/>
      </c>
      <c r="M216" s="65"/>
      <c r="N216" s="80"/>
      <c r="O216" s="21"/>
      <c r="P216" s="22"/>
      <c r="Q216" s="100"/>
      <c r="R216" s="100"/>
      <c r="S216" s="100"/>
      <c r="T216" s="100"/>
      <c r="U216" s="100"/>
      <c r="V216" s="100"/>
      <c r="W216" s="100"/>
      <c r="X216" s="100"/>
      <c r="Y216" s="100"/>
      <c r="Z216" s="100"/>
      <c r="AA216" s="66" t="str">
        <f t="shared" si="56"/>
        <v/>
      </c>
      <c r="AB216" s="66" t="str">
        <f t="shared" si="57"/>
        <v/>
      </c>
      <c r="AC216" s="66" t="str">
        <f t="shared" si="58"/>
        <v/>
      </c>
      <c r="AD216" s="66" t="str">
        <f t="shared" si="59"/>
        <v/>
      </c>
      <c r="AE216" s="66" t="str">
        <f t="shared" si="60"/>
        <v/>
      </c>
      <c r="AF216" s="66" t="str">
        <f t="shared" si="61"/>
        <v/>
      </c>
      <c r="AG216" s="66" t="str">
        <f t="shared" si="62"/>
        <v/>
      </c>
      <c r="AH216" s="66" t="str">
        <f t="shared" si="63"/>
        <v/>
      </c>
      <c r="AI216" s="66" t="str">
        <f t="shared" si="64"/>
        <v/>
      </c>
      <c r="AJ216" s="66" t="str">
        <f t="shared" si="65"/>
        <v/>
      </c>
      <c r="AK216" s="66" t="str">
        <f t="shared" si="66"/>
        <v/>
      </c>
      <c r="AL216" s="270" t="str">
        <f t="shared" si="67"/>
        <v>N</v>
      </c>
    </row>
    <row r="217" spans="2:38">
      <c r="B217" s="37"/>
      <c r="C217" s="40"/>
      <c r="D217" s="40" t="s">
        <v>362</v>
      </c>
      <c r="E217" s="44"/>
      <c r="F217" s="44"/>
      <c r="G217" s="44"/>
      <c r="H217" s="14" t="str">
        <f t="shared" si="68"/>
        <v/>
      </c>
      <c r="I217" s="15" t="str">
        <f t="shared" si="69"/>
        <v/>
      </c>
      <c r="J217" s="16" t="str">
        <f t="shared" si="70"/>
        <v xml:space="preserve"> </v>
      </c>
      <c r="K217" s="17" t="str">
        <f t="shared" si="71"/>
        <v xml:space="preserve"> </v>
      </c>
      <c r="L217" s="208" t="str">
        <f>IF(B217="","",HLOOKUP(B217,'GRR Data'!$DD$243:$WI$244,2,FALSE))</f>
        <v/>
      </c>
      <c r="M217" s="65"/>
      <c r="N217" s="80"/>
      <c r="O217" s="21"/>
      <c r="P217" s="22"/>
      <c r="Q217" s="100"/>
      <c r="R217" s="100"/>
      <c r="S217" s="100"/>
      <c r="T217" s="100"/>
      <c r="U217" s="100"/>
      <c r="V217" s="100"/>
      <c r="W217" s="100"/>
      <c r="X217" s="100"/>
      <c r="Y217" s="100"/>
      <c r="Z217" s="100"/>
      <c r="AA217" s="66" t="str">
        <f t="shared" si="56"/>
        <v/>
      </c>
      <c r="AB217" s="66" t="str">
        <f t="shared" si="57"/>
        <v/>
      </c>
      <c r="AC217" s="66" t="str">
        <f t="shared" si="58"/>
        <v/>
      </c>
      <c r="AD217" s="66" t="str">
        <f t="shared" si="59"/>
        <v/>
      </c>
      <c r="AE217" s="66" t="str">
        <f t="shared" si="60"/>
        <v/>
      </c>
      <c r="AF217" s="66" t="str">
        <f t="shared" si="61"/>
        <v/>
      </c>
      <c r="AG217" s="66" t="str">
        <f t="shared" si="62"/>
        <v/>
      </c>
      <c r="AH217" s="66" t="str">
        <f t="shared" si="63"/>
        <v/>
      </c>
      <c r="AI217" s="66" t="str">
        <f t="shared" si="64"/>
        <v/>
      </c>
      <c r="AJ217" s="66" t="str">
        <f t="shared" si="65"/>
        <v/>
      </c>
      <c r="AK217" s="66" t="str">
        <f t="shared" si="66"/>
        <v/>
      </c>
      <c r="AL217" s="270" t="str">
        <f t="shared" si="67"/>
        <v>N</v>
      </c>
    </row>
    <row r="218" spans="2:38">
      <c r="B218" s="37"/>
      <c r="C218" s="40"/>
      <c r="D218" s="40" t="s">
        <v>362</v>
      </c>
      <c r="E218" s="44"/>
      <c r="F218" s="44"/>
      <c r="G218" s="44"/>
      <c r="H218" s="14" t="str">
        <f t="shared" si="68"/>
        <v/>
      </c>
      <c r="I218" s="15" t="str">
        <f t="shared" si="69"/>
        <v/>
      </c>
      <c r="J218" s="16" t="str">
        <f t="shared" si="70"/>
        <v xml:space="preserve"> </v>
      </c>
      <c r="K218" s="17" t="str">
        <f t="shared" si="71"/>
        <v xml:space="preserve"> </v>
      </c>
      <c r="L218" s="208" t="str">
        <f>IF(B218="","",HLOOKUP(B218,'GRR Data'!$DD$243:$WI$244,2,FALSE))</f>
        <v/>
      </c>
      <c r="M218" s="65"/>
      <c r="N218" s="80"/>
      <c r="O218" s="21"/>
      <c r="P218" s="22"/>
      <c r="Q218" s="100"/>
      <c r="R218" s="100"/>
      <c r="S218" s="100"/>
      <c r="T218" s="100"/>
      <c r="U218" s="100"/>
      <c r="V218" s="100"/>
      <c r="W218" s="100"/>
      <c r="X218" s="100"/>
      <c r="Y218" s="100"/>
      <c r="Z218" s="100"/>
      <c r="AA218" s="66" t="str">
        <f t="shared" si="56"/>
        <v/>
      </c>
      <c r="AB218" s="66" t="str">
        <f t="shared" si="57"/>
        <v/>
      </c>
      <c r="AC218" s="66" t="str">
        <f t="shared" si="58"/>
        <v/>
      </c>
      <c r="AD218" s="66" t="str">
        <f t="shared" si="59"/>
        <v/>
      </c>
      <c r="AE218" s="66" t="str">
        <f t="shared" si="60"/>
        <v/>
      </c>
      <c r="AF218" s="66" t="str">
        <f t="shared" si="61"/>
        <v/>
      </c>
      <c r="AG218" s="66" t="str">
        <f t="shared" si="62"/>
        <v/>
      </c>
      <c r="AH218" s="66" t="str">
        <f t="shared" si="63"/>
        <v/>
      </c>
      <c r="AI218" s="66" t="str">
        <f t="shared" si="64"/>
        <v/>
      </c>
      <c r="AJ218" s="66" t="str">
        <f t="shared" si="65"/>
        <v/>
      </c>
      <c r="AK218" s="66" t="str">
        <f t="shared" si="66"/>
        <v/>
      </c>
      <c r="AL218" s="270" t="str">
        <f t="shared" si="67"/>
        <v>N</v>
      </c>
    </row>
    <row r="219" spans="2:38">
      <c r="B219" s="91"/>
      <c r="C219" s="40"/>
      <c r="D219" s="40" t="s">
        <v>362</v>
      </c>
      <c r="E219" s="44"/>
      <c r="F219" s="44"/>
      <c r="G219" s="44"/>
      <c r="H219" s="14" t="str">
        <f t="shared" si="68"/>
        <v/>
      </c>
      <c r="I219" s="15" t="str">
        <f t="shared" si="69"/>
        <v/>
      </c>
      <c r="J219" s="16" t="str">
        <f t="shared" si="70"/>
        <v xml:space="preserve"> </v>
      </c>
      <c r="K219" s="17" t="str">
        <f t="shared" si="71"/>
        <v xml:space="preserve"> </v>
      </c>
      <c r="L219" s="208" t="str">
        <f>IF(B219="","",HLOOKUP(B219,'GRR Data'!$DD$243:$WI$244,2,FALSE))</f>
        <v/>
      </c>
      <c r="M219" s="65"/>
      <c r="N219" s="80"/>
      <c r="O219" s="21"/>
      <c r="P219" s="22"/>
      <c r="Q219" s="100"/>
      <c r="R219" s="100"/>
      <c r="S219" s="100"/>
      <c r="T219" s="100"/>
      <c r="U219" s="100"/>
      <c r="V219" s="100"/>
      <c r="W219" s="100"/>
      <c r="X219" s="100"/>
      <c r="Y219" s="100"/>
      <c r="Z219" s="100"/>
      <c r="AA219" s="66" t="str">
        <f t="shared" si="56"/>
        <v/>
      </c>
      <c r="AB219" s="66" t="str">
        <f t="shared" si="57"/>
        <v/>
      </c>
      <c r="AC219" s="66" t="str">
        <f t="shared" si="58"/>
        <v/>
      </c>
      <c r="AD219" s="66" t="str">
        <f t="shared" si="59"/>
        <v/>
      </c>
      <c r="AE219" s="66" t="str">
        <f t="shared" si="60"/>
        <v/>
      </c>
      <c r="AF219" s="66" t="str">
        <f t="shared" si="61"/>
        <v/>
      </c>
      <c r="AG219" s="66" t="str">
        <f t="shared" si="62"/>
        <v/>
      </c>
      <c r="AH219" s="66" t="str">
        <f t="shared" si="63"/>
        <v/>
      </c>
      <c r="AI219" s="66" t="str">
        <f t="shared" si="64"/>
        <v/>
      </c>
      <c r="AJ219" s="66" t="str">
        <f t="shared" si="65"/>
        <v/>
      </c>
      <c r="AK219" s="66" t="str">
        <f t="shared" si="66"/>
        <v/>
      </c>
      <c r="AL219" s="270" t="str">
        <f t="shared" si="67"/>
        <v>N</v>
      </c>
    </row>
    <row r="220" spans="2:38">
      <c r="B220" s="37"/>
      <c r="C220" s="40"/>
      <c r="D220" s="40" t="s">
        <v>362</v>
      </c>
      <c r="E220" s="44"/>
      <c r="F220" s="44"/>
      <c r="G220" s="44"/>
      <c r="H220" s="14" t="str">
        <f t="shared" si="68"/>
        <v/>
      </c>
      <c r="I220" s="15" t="str">
        <f t="shared" si="69"/>
        <v/>
      </c>
      <c r="J220" s="16" t="str">
        <f t="shared" si="70"/>
        <v xml:space="preserve"> </v>
      </c>
      <c r="K220" s="17" t="str">
        <f t="shared" si="71"/>
        <v xml:space="preserve"> </v>
      </c>
      <c r="L220" s="208" t="str">
        <f>IF(B220="","",HLOOKUP(B220,'GRR Data'!$DD$243:$WI$244,2,FALSE))</f>
        <v/>
      </c>
      <c r="M220" s="65"/>
      <c r="N220" s="80"/>
      <c r="O220" s="21"/>
      <c r="P220" s="22"/>
      <c r="Q220" s="100"/>
      <c r="R220" s="100"/>
      <c r="S220" s="100"/>
      <c r="T220" s="100"/>
      <c r="U220" s="100"/>
      <c r="V220" s="100"/>
      <c r="W220" s="100"/>
      <c r="X220" s="100"/>
      <c r="Y220" s="100"/>
      <c r="Z220" s="100"/>
      <c r="AA220" s="66" t="str">
        <f t="shared" si="56"/>
        <v/>
      </c>
      <c r="AB220" s="66" t="str">
        <f t="shared" si="57"/>
        <v/>
      </c>
      <c r="AC220" s="66" t="str">
        <f t="shared" si="58"/>
        <v/>
      </c>
      <c r="AD220" s="66" t="str">
        <f t="shared" si="59"/>
        <v/>
      </c>
      <c r="AE220" s="66" t="str">
        <f t="shared" si="60"/>
        <v/>
      </c>
      <c r="AF220" s="66" t="str">
        <f t="shared" si="61"/>
        <v/>
      </c>
      <c r="AG220" s="66" t="str">
        <f t="shared" si="62"/>
        <v/>
      </c>
      <c r="AH220" s="66" t="str">
        <f t="shared" si="63"/>
        <v/>
      </c>
      <c r="AI220" s="66" t="str">
        <f t="shared" si="64"/>
        <v/>
      </c>
      <c r="AJ220" s="66" t="str">
        <f t="shared" si="65"/>
        <v/>
      </c>
      <c r="AK220" s="66" t="str">
        <f t="shared" si="66"/>
        <v/>
      </c>
      <c r="AL220" s="270" t="str">
        <f t="shared" si="67"/>
        <v>N</v>
      </c>
    </row>
    <row r="221" spans="2:38">
      <c r="B221" s="37"/>
      <c r="C221" s="40"/>
      <c r="D221" s="40" t="s">
        <v>362</v>
      </c>
      <c r="E221" s="44"/>
      <c r="F221" s="44"/>
      <c r="G221" s="44"/>
      <c r="H221" s="14" t="str">
        <f t="shared" si="68"/>
        <v/>
      </c>
      <c r="I221" s="15" t="str">
        <f t="shared" si="69"/>
        <v/>
      </c>
      <c r="J221" s="16" t="str">
        <f t="shared" si="70"/>
        <v xml:space="preserve"> </v>
      </c>
      <c r="K221" s="17" t="str">
        <f t="shared" si="71"/>
        <v xml:space="preserve"> </v>
      </c>
      <c r="L221" s="208" t="str">
        <f>IF(B221="","",HLOOKUP(B221,'GRR Data'!$DD$243:$WI$244,2,FALSE))</f>
        <v/>
      </c>
      <c r="M221" s="65"/>
      <c r="N221" s="80"/>
      <c r="O221" s="21"/>
      <c r="P221" s="22"/>
      <c r="Q221" s="100"/>
      <c r="R221" s="100"/>
      <c r="S221" s="100"/>
      <c r="T221" s="100"/>
      <c r="U221" s="100"/>
      <c r="V221" s="100"/>
      <c r="W221" s="100"/>
      <c r="X221" s="100"/>
      <c r="Y221" s="100"/>
      <c r="Z221" s="100"/>
      <c r="AA221" s="66" t="str">
        <f t="shared" si="56"/>
        <v/>
      </c>
      <c r="AB221" s="66" t="str">
        <f t="shared" si="57"/>
        <v/>
      </c>
      <c r="AC221" s="66" t="str">
        <f t="shared" si="58"/>
        <v/>
      </c>
      <c r="AD221" s="66" t="str">
        <f t="shared" si="59"/>
        <v/>
      </c>
      <c r="AE221" s="66" t="str">
        <f t="shared" si="60"/>
        <v/>
      </c>
      <c r="AF221" s="66" t="str">
        <f t="shared" si="61"/>
        <v/>
      </c>
      <c r="AG221" s="66" t="str">
        <f t="shared" si="62"/>
        <v/>
      </c>
      <c r="AH221" s="66" t="str">
        <f t="shared" si="63"/>
        <v/>
      </c>
      <c r="AI221" s="66" t="str">
        <f t="shared" si="64"/>
        <v/>
      </c>
      <c r="AJ221" s="66" t="str">
        <f t="shared" si="65"/>
        <v/>
      </c>
      <c r="AK221" s="66" t="str">
        <f t="shared" si="66"/>
        <v/>
      </c>
      <c r="AL221" s="270" t="str">
        <f t="shared" si="67"/>
        <v>N</v>
      </c>
    </row>
    <row r="222" spans="2:38">
      <c r="B222" s="91"/>
      <c r="C222" s="40"/>
      <c r="D222" s="40" t="s">
        <v>362</v>
      </c>
      <c r="E222" s="44"/>
      <c r="F222" s="44"/>
      <c r="G222" s="44"/>
      <c r="H222" s="14" t="str">
        <f t="shared" si="68"/>
        <v/>
      </c>
      <c r="I222" s="15" t="str">
        <f t="shared" si="69"/>
        <v/>
      </c>
      <c r="J222" s="16" t="str">
        <f t="shared" si="70"/>
        <v xml:space="preserve"> </v>
      </c>
      <c r="K222" s="17" t="str">
        <f t="shared" si="71"/>
        <v xml:space="preserve"> </v>
      </c>
      <c r="L222" s="208" t="str">
        <f>IF(B222="","",HLOOKUP(B222,'GRR Data'!$DD$243:$WI$244,2,FALSE))</f>
        <v/>
      </c>
      <c r="M222" s="65"/>
      <c r="N222" s="80"/>
      <c r="O222" s="21"/>
      <c r="P222" s="22"/>
      <c r="Q222" s="100"/>
      <c r="R222" s="100"/>
      <c r="S222" s="100"/>
      <c r="T222" s="100"/>
      <c r="U222" s="100"/>
      <c r="V222" s="100"/>
      <c r="W222" s="100"/>
      <c r="X222" s="100"/>
      <c r="Y222" s="100"/>
      <c r="Z222" s="100"/>
      <c r="AA222" s="66" t="str">
        <f t="shared" si="56"/>
        <v/>
      </c>
      <c r="AB222" s="66" t="str">
        <f t="shared" si="57"/>
        <v/>
      </c>
      <c r="AC222" s="66" t="str">
        <f t="shared" si="58"/>
        <v/>
      </c>
      <c r="AD222" s="66" t="str">
        <f t="shared" si="59"/>
        <v/>
      </c>
      <c r="AE222" s="66" t="str">
        <f t="shared" si="60"/>
        <v/>
      </c>
      <c r="AF222" s="66" t="str">
        <f t="shared" si="61"/>
        <v/>
      </c>
      <c r="AG222" s="66" t="str">
        <f t="shared" si="62"/>
        <v/>
      </c>
      <c r="AH222" s="66" t="str">
        <f t="shared" si="63"/>
        <v/>
      </c>
      <c r="AI222" s="66" t="str">
        <f t="shared" si="64"/>
        <v/>
      </c>
      <c r="AJ222" s="66" t="str">
        <f t="shared" si="65"/>
        <v/>
      </c>
      <c r="AK222" s="66" t="str">
        <f t="shared" si="66"/>
        <v/>
      </c>
      <c r="AL222" s="270" t="str">
        <f t="shared" si="67"/>
        <v>N</v>
      </c>
    </row>
    <row r="223" spans="2:38">
      <c r="B223" s="91"/>
      <c r="C223" s="40"/>
      <c r="D223" s="40" t="s">
        <v>362</v>
      </c>
      <c r="E223" s="44"/>
      <c r="F223" s="44"/>
      <c r="G223" s="44"/>
      <c r="H223" s="14" t="str">
        <f t="shared" si="68"/>
        <v/>
      </c>
      <c r="I223" s="15" t="str">
        <f t="shared" si="69"/>
        <v/>
      </c>
      <c r="J223" s="16" t="str">
        <f t="shared" si="70"/>
        <v xml:space="preserve"> </v>
      </c>
      <c r="K223" s="17" t="str">
        <f t="shared" si="71"/>
        <v xml:space="preserve"> </v>
      </c>
      <c r="L223" s="208" t="str">
        <f>IF(B223="","",HLOOKUP(B223,'GRR Data'!$DD$243:$WI$244,2,FALSE))</f>
        <v/>
      </c>
      <c r="M223" s="65"/>
      <c r="N223" s="80"/>
      <c r="O223" s="21"/>
      <c r="P223" s="22"/>
      <c r="Q223" s="100"/>
      <c r="R223" s="100"/>
      <c r="S223" s="100"/>
      <c r="T223" s="100"/>
      <c r="U223" s="100"/>
      <c r="V223" s="100"/>
      <c r="W223" s="100"/>
      <c r="X223" s="100"/>
      <c r="Y223" s="100"/>
      <c r="Z223" s="100"/>
      <c r="AA223" s="66" t="str">
        <f t="shared" si="56"/>
        <v/>
      </c>
      <c r="AB223" s="66" t="str">
        <f t="shared" si="57"/>
        <v/>
      </c>
      <c r="AC223" s="66" t="str">
        <f t="shared" si="58"/>
        <v/>
      </c>
      <c r="AD223" s="66" t="str">
        <f t="shared" si="59"/>
        <v/>
      </c>
      <c r="AE223" s="66" t="str">
        <f t="shared" si="60"/>
        <v/>
      </c>
      <c r="AF223" s="66" t="str">
        <f t="shared" si="61"/>
        <v/>
      </c>
      <c r="AG223" s="66" t="str">
        <f t="shared" si="62"/>
        <v/>
      </c>
      <c r="AH223" s="66" t="str">
        <f t="shared" si="63"/>
        <v/>
      </c>
      <c r="AI223" s="66" t="str">
        <f t="shared" si="64"/>
        <v/>
      </c>
      <c r="AJ223" s="66" t="str">
        <f t="shared" si="65"/>
        <v/>
      </c>
      <c r="AK223" s="66" t="str">
        <f t="shared" si="66"/>
        <v/>
      </c>
      <c r="AL223" s="270" t="str">
        <f t="shared" si="67"/>
        <v>N</v>
      </c>
    </row>
    <row r="224" spans="2:38">
      <c r="B224" s="37"/>
      <c r="C224" s="40"/>
      <c r="D224" s="40" t="s">
        <v>362</v>
      </c>
      <c r="E224" s="44"/>
      <c r="F224" s="44"/>
      <c r="G224" s="44"/>
      <c r="H224" s="14" t="str">
        <f t="shared" si="68"/>
        <v/>
      </c>
      <c r="I224" s="15" t="str">
        <f t="shared" si="69"/>
        <v/>
      </c>
      <c r="J224" s="16" t="str">
        <f t="shared" si="70"/>
        <v xml:space="preserve"> </v>
      </c>
      <c r="K224" s="17" t="str">
        <f t="shared" si="71"/>
        <v xml:space="preserve"> </v>
      </c>
      <c r="L224" s="208" t="str">
        <f>IF(B224="","",HLOOKUP(B224,'GRR Data'!$DD$243:$WI$244,2,FALSE))</f>
        <v/>
      </c>
      <c r="M224" s="65"/>
      <c r="N224" s="80"/>
      <c r="O224" s="21"/>
      <c r="P224" s="22"/>
      <c r="Q224" s="100"/>
      <c r="R224" s="100"/>
      <c r="S224" s="100"/>
      <c r="T224" s="100"/>
      <c r="U224" s="100"/>
      <c r="V224" s="100"/>
      <c r="W224" s="100"/>
      <c r="X224" s="100"/>
      <c r="Y224" s="100"/>
      <c r="Z224" s="100"/>
      <c r="AA224" s="66" t="str">
        <f t="shared" si="56"/>
        <v/>
      </c>
      <c r="AB224" s="66" t="str">
        <f t="shared" si="57"/>
        <v/>
      </c>
      <c r="AC224" s="66" t="str">
        <f t="shared" si="58"/>
        <v/>
      </c>
      <c r="AD224" s="66" t="str">
        <f t="shared" si="59"/>
        <v/>
      </c>
      <c r="AE224" s="66" t="str">
        <f t="shared" si="60"/>
        <v/>
      </c>
      <c r="AF224" s="66" t="str">
        <f t="shared" si="61"/>
        <v/>
      </c>
      <c r="AG224" s="66" t="str">
        <f t="shared" si="62"/>
        <v/>
      </c>
      <c r="AH224" s="66" t="str">
        <f t="shared" si="63"/>
        <v/>
      </c>
      <c r="AI224" s="66" t="str">
        <f t="shared" si="64"/>
        <v/>
      </c>
      <c r="AJ224" s="66" t="str">
        <f t="shared" si="65"/>
        <v/>
      </c>
      <c r="AK224" s="66" t="str">
        <f t="shared" si="66"/>
        <v/>
      </c>
      <c r="AL224" s="270" t="str">
        <f t="shared" si="67"/>
        <v>N</v>
      </c>
    </row>
    <row r="225" spans="2:38">
      <c r="B225" s="37"/>
      <c r="C225" s="40"/>
      <c r="D225" s="40" t="s">
        <v>362</v>
      </c>
      <c r="E225" s="44"/>
      <c r="F225" s="44"/>
      <c r="G225" s="44"/>
      <c r="H225" s="14" t="str">
        <f t="shared" si="68"/>
        <v/>
      </c>
      <c r="I225" s="15" t="str">
        <f t="shared" si="69"/>
        <v/>
      </c>
      <c r="J225" s="16" t="str">
        <f t="shared" si="70"/>
        <v xml:space="preserve"> </v>
      </c>
      <c r="K225" s="17" t="str">
        <f t="shared" si="71"/>
        <v xml:space="preserve"> </v>
      </c>
      <c r="L225" s="208" t="str">
        <f>IF(B225="","",HLOOKUP(B225,'GRR Data'!$DD$243:$WI$244,2,FALSE))</f>
        <v/>
      </c>
      <c r="M225" s="65"/>
      <c r="N225" s="80"/>
      <c r="O225" s="21"/>
      <c r="P225" s="22"/>
      <c r="Q225" s="100"/>
      <c r="R225" s="100"/>
      <c r="S225" s="100"/>
      <c r="T225" s="100"/>
      <c r="U225" s="100"/>
      <c r="V225" s="100"/>
      <c r="W225" s="100"/>
      <c r="X225" s="100"/>
      <c r="Y225" s="100"/>
      <c r="Z225" s="100"/>
      <c r="AA225" s="66" t="str">
        <f t="shared" si="56"/>
        <v/>
      </c>
      <c r="AB225" s="66" t="str">
        <f t="shared" si="57"/>
        <v/>
      </c>
      <c r="AC225" s="66" t="str">
        <f t="shared" si="58"/>
        <v/>
      </c>
      <c r="AD225" s="66" t="str">
        <f t="shared" si="59"/>
        <v/>
      </c>
      <c r="AE225" s="66" t="str">
        <f t="shared" si="60"/>
        <v/>
      </c>
      <c r="AF225" s="66" t="str">
        <f t="shared" si="61"/>
        <v/>
      </c>
      <c r="AG225" s="66" t="str">
        <f t="shared" si="62"/>
        <v/>
      </c>
      <c r="AH225" s="66" t="str">
        <f t="shared" si="63"/>
        <v/>
      </c>
      <c r="AI225" s="66" t="str">
        <f t="shared" si="64"/>
        <v/>
      </c>
      <c r="AJ225" s="66" t="str">
        <f t="shared" si="65"/>
        <v/>
      </c>
      <c r="AK225" s="66" t="str">
        <f t="shared" si="66"/>
        <v/>
      </c>
      <c r="AL225" s="270" t="str">
        <f t="shared" si="67"/>
        <v>N</v>
      </c>
    </row>
    <row r="226" spans="2:38">
      <c r="B226" s="91"/>
      <c r="C226" s="40"/>
      <c r="D226" s="40" t="s">
        <v>362</v>
      </c>
      <c r="E226" s="44"/>
      <c r="F226" s="44"/>
      <c r="G226" s="44"/>
      <c r="H226" s="14" t="str">
        <f t="shared" si="68"/>
        <v/>
      </c>
      <c r="I226" s="15" t="str">
        <f t="shared" si="69"/>
        <v/>
      </c>
      <c r="J226" s="16" t="str">
        <f t="shared" si="70"/>
        <v xml:space="preserve"> </v>
      </c>
      <c r="K226" s="17" t="str">
        <f t="shared" si="71"/>
        <v xml:space="preserve"> </v>
      </c>
      <c r="L226" s="208" t="str">
        <f>IF(B226="","",HLOOKUP(B226,'GRR Data'!$DD$243:$WI$244,2,FALSE))</f>
        <v/>
      </c>
      <c r="M226" s="65"/>
      <c r="N226" s="80"/>
      <c r="O226" s="21"/>
      <c r="P226" s="22"/>
      <c r="Q226" s="100"/>
      <c r="R226" s="100"/>
      <c r="S226" s="100"/>
      <c r="T226" s="100"/>
      <c r="U226" s="100"/>
      <c r="V226" s="100"/>
      <c r="W226" s="100"/>
      <c r="X226" s="100"/>
      <c r="Y226" s="100"/>
      <c r="Z226" s="100"/>
      <c r="AA226" s="66" t="str">
        <f t="shared" si="56"/>
        <v/>
      </c>
      <c r="AB226" s="66" t="str">
        <f t="shared" si="57"/>
        <v/>
      </c>
      <c r="AC226" s="66" t="str">
        <f t="shared" si="58"/>
        <v/>
      </c>
      <c r="AD226" s="66" t="str">
        <f t="shared" si="59"/>
        <v/>
      </c>
      <c r="AE226" s="66" t="str">
        <f t="shared" si="60"/>
        <v/>
      </c>
      <c r="AF226" s="66" t="str">
        <f t="shared" si="61"/>
        <v/>
      </c>
      <c r="AG226" s="66" t="str">
        <f t="shared" si="62"/>
        <v/>
      </c>
      <c r="AH226" s="66" t="str">
        <f t="shared" si="63"/>
        <v/>
      </c>
      <c r="AI226" s="66" t="str">
        <f t="shared" si="64"/>
        <v/>
      </c>
      <c r="AJ226" s="66" t="str">
        <f t="shared" si="65"/>
        <v/>
      </c>
      <c r="AK226" s="66" t="str">
        <f t="shared" si="66"/>
        <v/>
      </c>
      <c r="AL226" s="270" t="str">
        <f t="shared" si="67"/>
        <v>N</v>
      </c>
    </row>
    <row r="227" spans="2:38">
      <c r="B227" s="37"/>
      <c r="C227" s="40"/>
      <c r="D227" s="40" t="s">
        <v>362</v>
      </c>
      <c r="E227" s="44"/>
      <c r="F227" s="44"/>
      <c r="G227" s="44"/>
      <c r="H227" s="14" t="str">
        <f t="shared" si="68"/>
        <v/>
      </c>
      <c r="I227" s="15" t="str">
        <f t="shared" si="69"/>
        <v/>
      </c>
      <c r="J227" s="16" t="str">
        <f t="shared" si="70"/>
        <v xml:space="preserve"> </v>
      </c>
      <c r="K227" s="17" t="str">
        <f t="shared" si="71"/>
        <v xml:space="preserve"> </v>
      </c>
      <c r="L227" s="208" t="str">
        <f>IF(B227="","",HLOOKUP(B227,'GRR Data'!$DD$243:$WI$244,2,FALSE))</f>
        <v/>
      </c>
      <c r="M227" s="65"/>
      <c r="N227" s="80"/>
      <c r="O227" s="21"/>
      <c r="P227" s="22"/>
      <c r="Q227" s="100"/>
      <c r="R227" s="100"/>
      <c r="S227" s="100"/>
      <c r="T227" s="100"/>
      <c r="U227" s="100"/>
      <c r="V227" s="100"/>
      <c r="W227" s="100"/>
      <c r="X227" s="100"/>
      <c r="Y227" s="100"/>
      <c r="Z227" s="100"/>
      <c r="AA227" s="66" t="str">
        <f t="shared" si="56"/>
        <v/>
      </c>
      <c r="AB227" s="66" t="str">
        <f t="shared" si="57"/>
        <v/>
      </c>
      <c r="AC227" s="66" t="str">
        <f t="shared" si="58"/>
        <v/>
      </c>
      <c r="AD227" s="66" t="str">
        <f t="shared" si="59"/>
        <v/>
      </c>
      <c r="AE227" s="66" t="str">
        <f t="shared" si="60"/>
        <v/>
      </c>
      <c r="AF227" s="66" t="str">
        <f t="shared" si="61"/>
        <v/>
      </c>
      <c r="AG227" s="66" t="str">
        <f t="shared" si="62"/>
        <v/>
      </c>
      <c r="AH227" s="66" t="str">
        <f t="shared" si="63"/>
        <v/>
      </c>
      <c r="AI227" s="66" t="str">
        <f t="shared" si="64"/>
        <v/>
      </c>
      <c r="AJ227" s="66" t="str">
        <f t="shared" si="65"/>
        <v/>
      </c>
      <c r="AK227" s="66" t="str">
        <f t="shared" si="66"/>
        <v/>
      </c>
      <c r="AL227" s="270" t="str">
        <f t="shared" si="67"/>
        <v>N</v>
      </c>
    </row>
    <row r="228" spans="2:38">
      <c r="B228" s="37"/>
      <c r="C228" s="40"/>
      <c r="D228" s="40" t="s">
        <v>362</v>
      </c>
      <c r="E228" s="44"/>
      <c r="F228" s="44"/>
      <c r="G228" s="44"/>
      <c r="H228" s="14" t="str">
        <f t="shared" si="68"/>
        <v/>
      </c>
      <c r="I228" s="15" t="str">
        <f t="shared" si="69"/>
        <v/>
      </c>
      <c r="J228" s="16" t="str">
        <f t="shared" si="70"/>
        <v xml:space="preserve"> </v>
      </c>
      <c r="K228" s="17" t="str">
        <f t="shared" si="71"/>
        <v xml:space="preserve"> </v>
      </c>
      <c r="L228" s="208" t="str">
        <f>IF(B228="","",HLOOKUP(B228,'GRR Data'!$DD$243:$WI$244,2,FALSE))</f>
        <v/>
      </c>
      <c r="M228" s="65"/>
      <c r="N228" s="80"/>
      <c r="O228" s="21"/>
      <c r="P228" s="22"/>
      <c r="Q228" s="100"/>
      <c r="R228" s="100"/>
      <c r="S228" s="100"/>
      <c r="T228" s="100"/>
      <c r="U228" s="100"/>
      <c r="V228" s="100"/>
      <c r="W228" s="100"/>
      <c r="X228" s="100"/>
      <c r="Y228" s="100"/>
      <c r="Z228" s="100"/>
      <c r="AA228" s="66" t="str">
        <f t="shared" si="56"/>
        <v/>
      </c>
      <c r="AB228" s="66" t="str">
        <f t="shared" si="57"/>
        <v/>
      </c>
      <c r="AC228" s="66" t="str">
        <f t="shared" si="58"/>
        <v/>
      </c>
      <c r="AD228" s="66" t="str">
        <f t="shared" si="59"/>
        <v/>
      </c>
      <c r="AE228" s="66" t="str">
        <f t="shared" si="60"/>
        <v/>
      </c>
      <c r="AF228" s="66" t="str">
        <f t="shared" si="61"/>
        <v/>
      </c>
      <c r="AG228" s="66" t="str">
        <f t="shared" si="62"/>
        <v/>
      </c>
      <c r="AH228" s="66" t="str">
        <f t="shared" si="63"/>
        <v/>
      </c>
      <c r="AI228" s="66" t="str">
        <f t="shared" si="64"/>
        <v/>
      </c>
      <c r="AJ228" s="66" t="str">
        <f t="shared" si="65"/>
        <v/>
      </c>
      <c r="AK228" s="66" t="str">
        <f t="shared" si="66"/>
        <v/>
      </c>
      <c r="AL228" s="270" t="str">
        <f t="shared" si="67"/>
        <v>N</v>
      </c>
    </row>
    <row r="229" spans="2:38">
      <c r="B229" s="91"/>
      <c r="C229" s="40"/>
      <c r="D229" s="40" t="s">
        <v>362</v>
      </c>
      <c r="E229" s="44"/>
      <c r="F229" s="44"/>
      <c r="G229" s="44"/>
      <c r="H229" s="14" t="str">
        <f t="shared" si="68"/>
        <v/>
      </c>
      <c r="I229" s="15" t="str">
        <f t="shared" si="69"/>
        <v/>
      </c>
      <c r="J229" s="16" t="str">
        <f t="shared" si="70"/>
        <v xml:space="preserve"> </v>
      </c>
      <c r="K229" s="17" t="str">
        <f t="shared" si="71"/>
        <v xml:space="preserve"> </v>
      </c>
      <c r="L229" s="208" t="str">
        <f>IF(B229="","",HLOOKUP(B229,'GRR Data'!$DD$243:$WI$244,2,FALSE))</f>
        <v/>
      </c>
      <c r="M229" s="65"/>
      <c r="N229" s="80"/>
      <c r="O229" s="21"/>
      <c r="P229" s="22"/>
      <c r="Q229" s="100"/>
      <c r="R229" s="100"/>
      <c r="S229" s="100"/>
      <c r="T229" s="100"/>
      <c r="U229" s="100"/>
      <c r="V229" s="100"/>
      <c r="W229" s="100"/>
      <c r="X229" s="100"/>
      <c r="Y229" s="100"/>
      <c r="Z229" s="100"/>
      <c r="AA229" s="66" t="str">
        <f t="shared" si="56"/>
        <v/>
      </c>
      <c r="AB229" s="66" t="str">
        <f t="shared" si="57"/>
        <v/>
      </c>
      <c r="AC229" s="66" t="str">
        <f t="shared" si="58"/>
        <v/>
      </c>
      <c r="AD229" s="66" t="str">
        <f t="shared" si="59"/>
        <v/>
      </c>
      <c r="AE229" s="66" t="str">
        <f t="shared" si="60"/>
        <v/>
      </c>
      <c r="AF229" s="66" t="str">
        <f t="shared" si="61"/>
        <v/>
      </c>
      <c r="AG229" s="66" t="str">
        <f t="shared" si="62"/>
        <v/>
      </c>
      <c r="AH229" s="66" t="str">
        <f t="shared" si="63"/>
        <v/>
      </c>
      <c r="AI229" s="66" t="str">
        <f t="shared" si="64"/>
        <v/>
      </c>
      <c r="AJ229" s="66" t="str">
        <f t="shared" si="65"/>
        <v/>
      </c>
      <c r="AK229" s="66" t="str">
        <f t="shared" si="66"/>
        <v/>
      </c>
      <c r="AL229" s="270" t="str">
        <f t="shared" si="67"/>
        <v>N</v>
      </c>
    </row>
    <row r="230" spans="2:38">
      <c r="B230" s="37"/>
      <c r="C230" s="40"/>
      <c r="D230" s="40" t="s">
        <v>362</v>
      </c>
      <c r="E230" s="44"/>
      <c r="F230" s="44"/>
      <c r="G230" s="44"/>
      <c r="H230" s="14" t="str">
        <f t="shared" si="68"/>
        <v/>
      </c>
      <c r="I230" s="15" t="str">
        <f t="shared" si="69"/>
        <v/>
      </c>
      <c r="J230" s="16" t="str">
        <f t="shared" si="70"/>
        <v xml:space="preserve"> </v>
      </c>
      <c r="K230" s="17" t="str">
        <f t="shared" si="71"/>
        <v xml:space="preserve"> </v>
      </c>
      <c r="L230" s="208" t="str">
        <f>IF(B230="","",HLOOKUP(B230,'GRR Data'!$DD$243:$WI$244,2,FALSE))</f>
        <v/>
      </c>
      <c r="M230" s="65"/>
      <c r="N230" s="80"/>
      <c r="O230" s="21"/>
      <c r="P230" s="22"/>
      <c r="Q230" s="100"/>
      <c r="R230" s="100"/>
      <c r="S230" s="100"/>
      <c r="T230" s="100"/>
      <c r="U230" s="100"/>
      <c r="V230" s="100"/>
      <c r="W230" s="100"/>
      <c r="X230" s="100"/>
      <c r="Y230" s="100"/>
      <c r="Z230" s="100"/>
      <c r="AA230" s="66" t="str">
        <f t="shared" si="56"/>
        <v/>
      </c>
      <c r="AB230" s="66" t="str">
        <f t="shared" si="57"/>
        <v/>
      </c>
      <c r="AC230" s="66" t="str">
        <f t="shared" si="58"/>
        <v/>
      </c>
      <c r="AD230" s="66" t="str">
        <f t="shared" si="59"/>
        <v/>
      </c>
      <c r="AE230" s="66" t="str">
        <f t="shared" si="60"/>
        <v/>
      </c>
      <c r="AF230" s="66" t="str">
        <f t="shared" si="61"/>
        <v/>
      </c>
      <c r="AG230" s="66" t="str">
        <f t="shared" si="62"/>
        <v/>
      </c>
      <c r="AH230" s="66" t="str">
        <f t="shared" si="63"/>
        <v/>
      </c>
      <c r="AI230" s="66" t="str">
        <f t="shared" si="64"/>
        <v/>
      </c>
      <c r="AJ230" s="66" t="str">
        <f t="shared" si="65"/>
        <v/>
      </c>
      <c r="AK230" s="66" t="str">
        <f t="shared" si="66"/>
        <v/>
      </c>
      <c r="AL230" s="270" t="str">
        <f t="shared" si="67"/>
        <v>N</v>
      </c>
    </row>
    <row r="231" spans="2:38">
      <c r="B231" s="37"/>
      <c r="C231" s="40"/>
      <c r="D231" s="40" t="s">
        <v>362</v>
      </c>
      <c r="E231" s="44"/>
      <c r="F231" s="44"/>
      <c r="G231" s="44"/>
      <c r="H231" s="14" t="str">
        <f t="shared" si="68"/>
        <v/>
      </c>
      <c r="I231" s="15" t="str">
        <f t="shared" si="69"/>
        <v/>
      </c>
      <c r="J231" s="16" t="str">
        <f t="shared" si="70"/>
        <v xml:space="preserve"> </v>
      </c>
      <c r="K231" s="17" t="str">
        <f t="shared" si="71"/>
        <v xml:space="preserve"> </v>
      </c>
      <c r="L231" s="208" t="str">
        <f>IF(B231="","",HLOOKUP(B231,'GRR Data'!$DD$243:$WI$244,2,FALSE))</f>
        <v/>
      </c>
      <c r="M231" s="65"/>
      <c r="N231" s="80"/>
      <c r="O231" s="21"/>
      <c r="P231" s="22"/>
      <c r="Q231" s="100"/>
      <c r="R231" s="100"/>
      <c r="S231" s="100"/>
      <c r="T231" s="100"/>
      <c r="U231" s="100"/>
      <c r="V231" s="100"/>
      <c r="W231" s="100"/>
      <c r="X231" s="100"/>
      <c r="Y231" s="100"/>
      <c r="Z231" s="100"/>
      <c r="AA231" s="66" t="str">
        <f t="shared" si="56"/>
        <v/>
      </c>
      <c r="AB231" s="66" t="str">
        <f t="shared" si="57"/>
        <v/>
      </c>
      <c r="AC231" s="66" t="str">
        <f t="shared" si="58"/>
        <v/>
      </c>
      <c r="AD231" s="66" t="str">
        <f t="shared" si="59"/>
        <v/>
      </c>
      <c r="AE231" s="66" t="str">
        <f t="shared" si="60"/>
        <v/>
      </c>
      <c r="AF231" s="66" t="str">
        <f t="shared" si="61"/>
        <v/>
      </c>
      <c r="AG231" s="66" t="str">
        <f t="shared" si="62"/>
        <v/>
      </c>
      <c r="AH231" s="66" t="str">
        <f t="shared" si="63"/>
        <v/>
      </c>
      <c r="AI231" s="66" t="str">
        <f t="shared" si="64"/>
        <v/>
      </c>
      <c r="AJ231" s="66" t="str">
        <f t="shared" si="65"/>
        <v/>
      </c>
      <c r="AK231" s="66" t="str">
        <f t="shared" si="66"/>
        <v/>
      </c>
      <c r="AL231" s="270" t="str">
        <f t="shared" si="67"/>
        <v>N</v>
      </c>
    </row>
    <row r="232" spans="2:38">
      <c r="B232" s="91"/>
      <c r="C232" s="40"/>
      <c r="D232" s="40" t="s">
        <v>362</v>
      </c>
      <c r="E232" s="44"/>
      <c r="F232" s="44"/>
      <c r="G232" s="44"/>
      <c r="H232" s="14" t="str">
        <f t="shared" si="68"/>
        <v/>
      </c>
      <c r="I232" s="15" t="str">
        <f t="shared" si="69"/>
        <v/>
      </c>
      <c r="J232" s="16" t="str">
        <f t="shared" si="70"/>
        <v xml:space="preserve"> </v>
      </c>
      <c r="K232" s="17" t="str">
        <f t="shared" si="71"/>
        <v xml:space="preserve"> </v>
      </c>
      <c r="L232" s="208" t="str">
        <f>IF(B232="","",HLOOKUP(B232,'GRR Data'!$DD$243:$WI$244,2,FALSE))</f>
        <v/>
      </c>
      <c r="M232" s="65"/>
      <c r="N232" s="80"/>
      <c r="O232" s="21"/>
      <c r="P232" s="22"/>
      <c r="Q232" s="100"/>
      <c r="R232" s="100"/>
      <c r="S232" s="100"/>
      <c r="T232" s="100"/>
      <c r="U232" s="100"/>
      <c r="V232" s="100"/>
      <c r="W232" s="100"/>
      <c r="X232" s="100"/>
      <c r="Y232" s="100"/>
      <c r="Z232" s="100"/>
      <c r="AA232" s="66" t="str">
        <f t="shared" si="56"/>
        <v/>
      </c>
      <c r="AB232" s="66" t="str">
        <f t="shared" si="57"/>
        <v/>
      </c>
      <c r="AC232" s="66" t="str">
        <f t="shared" si="58"/>
        <v/>
      </c>
      <c r="AD232" s="66" t="str">
        <f t="shared" si="59"/>
        <v/>
      </c>
      <c r="AE232" s="66" t="str">
        <f t="shared" si="60"/>
        <v/>
      </c>
      <c r="AF232" s="66" t="str">
        <f t="shared" si="61"/>
        <v/>
      </c>
      <c r="AG232" s="66" t="str">
        <f t="shared" si="62"/>
        <v/>
      </c>
      <c r="AH232" s="66" t="str">
        <f t="shared" si="63"/>
        <v/>
      </c>
      <c r="AI232" s="66" t="str">
        <f t="shared" si="64"/>
        <v/>
      </c>
      <c r="AJ232" s="66" t="str">
        <f t="shared" si="65"/>
        <v/>
      </c>
      <c r="AK232" s="66" t="str">
        <f t="shared" si="66"/>
        <v/>
      </c>
      <c r="AL232" s="270" t="str">
        <f t="shared" si="67"/>
        <v>N</v>
      </c>
    </row>
    <row r="233" spans="2:38">
      <c r="B233" s="91"/>
      <c r="C233" s="40"/>
      <c r="D233" s="40" t="s">
        <v>362</v>
      </c>
      <c r="E233" s="44"/>
      <c r="F233" s="44"/>
      <c r="G233" s="44"/>
      <c r="H233" s="14" t="str">
        <f t="shared" si="68"/>
        <v/>
      </c>
      <c r="I233" s="15" t="str">
        <f t="shared" si="69"/>
        <v/>
      </c>
      <c r="J233" s="16" t="str">
        <f t="shared" si="70"/>
        <v xml:space="preserve"> </v>
      </c>
      <c r="K233" s="17" t="str">
        <f t="shared" si="71"/>
        <v xml:space="preserve"> </v>
      </c>
      <c r="L233" s="208" t="str">
        <f>IF(B233="","",HLOOKUP(B233,'GRR Data'!$DD$243:$WI$244,2,FALSE))</f>
        <v/>
      </c>
      <c r="M233" s="65"/>
      <c r="N233" s="80"/>
      <c r="O233" s="21"/>
      <c r="P233" s="22"/>
      <c r="Q233" s="100"/>
      <c r="R233" s="100"/>
      <c r="S233" s="100"/>
      <c r="T233" s="100"/>
      <c r="U233" s="100"/>
      <c r="V233" s="100"/>
      <c r="W233" s="100"/>
      <c r="X233" s="100"/>
      <c r="Y233" s="100"/>
      <c r="Z233" s="100"/>
      <c r="AA233" s="66" t="str">
        <f t="shared" si="56"/>
        <v/>
      </c>
      <c r="AB233" s="66" t="str">
        <f t="shared" si="57"/>
        <v/>
      </c>
      <c r="AC233" s="66" t="str">
        <f t="shared" si="58"/>
        <v/>
      </c>
      <c r="AD233" s="66" t="str">
        <f t="shared" si="59"/>
        <v/>
      </c>
      <c r="AE233" s="66" t="str">
        <f t="shared" si="60"/>
        <v/>
      </c>
      <c r="AF233" s="66" t="str">
        <f t="shared" si="61"/>
        <v/>
      </c>
      <c r="AG233" s="66" t="str">
        <f t="shared" si="62"/>
        <v/>
      </c>
      <c r="AH233" s="66" t="str">
        <f t="shared" si="63"/>
        <v/>
      </c>
      <c r="AI233" s="66" t="str">
        <f t="shared" si="64"/>
        <v/>
      </c>
      <c r="AJ233" s="66" t="str">
        <f t="shared" si="65"/>
        <v/>
      </c>
      <c r="AK233" s="66" t="str">
        <f t="shared" si="66"/>
        <v/>
      </c>
      <c r="AL233" s="270" t="str">
        <f t="shared" si="67"/>
        <v>N</v>
      </c>
    </row>
    <row r="234" spans="2:38">
      <c r="B234" s="37"/>
      <c r="C234" s="40"/>
      <c r="D234" s="40" t="s">
        <v>362</v>
      </c>
      <c r="E234" s="44"/>
      <c r="F234" s="44"/>
      <c r="G234" s="44"/>
      <c r="H234" s="14" t="str">
        <f t="shared" si="68"/>
        <v/>
      </c>
      <c r="I234" s="15" t="str">
        <f t="shared" si="69"/>
        <v/>
      </c>
      <c r="J234" s="16" t="str">
        <f t="shared" si="70"/>
        <v xml:space="preserve"> </v>
      </c>
      <c r="K234" s="17" t="str">
        <f t="shared" si="71"/>
        <v xml:space="preserve"> </v>
      </c>
      <c r="L234" s="208" t="str">
        <f>IF(B234="","",HLOOKUP(B234,'GRR Data'!$DD$243:$WI$244,2,FALSE))</f>
        <v/>
      </c>
      <c r="M234" s="65"/>
      <c r="N234" s="80"/>
      <c r="O234" s="21"/>
      <c r="P234" s="22"/>
      <c r="Q234" s="100"/>
      <c r="R234" s="100"/>
      <c r="S234" s="100"/>
      <c r="T234" s="100"/>
      <c r="U234" s="100"/>
      <c r="V234" s="100"/>
      <c r="W234" s="100"/>
      <c r="X234" s="100"/>
      <c r="Y234" s="100"/>
      <c r="Z234" s="100"/>
      <c r="AA234" s="66" t="str">
        <f t="shared" si="56"/>
        <v/>
      </c>
      <c r="AB234" s="66" t="str">
        <f t="shared" si="57"/>
        <v/>
      </c>
      <c r="AC234" s="66" t="str">
        <f t="shared" si="58"/>
        <v/>
      </c>
      <c r="AD234" s="66" t="str">
        <f t="shared" si="59"/>
        <v/>
      </c>
      <c r="AE234" s="66" t="str">
        <f t="shared" si="60"/>
        <v/>
      </c>
      <c r="AF234" s="66" t="str">
        <f t="shared" si="61"/>
        <v/>
      </c>
      <c r="AG234" s="66" t="str">
        <f t="shared" si="62"/>
        <v/>
      </c>
      <c r="AH234" s="66" t="str">
        <f t="shared" si="63"/>
        <v/>
      </c>
      <c r="AI234" s="66" t="str">
        <f t="shared" si="64"/>
        <v/>
      </c>
      <c r="AJ234" s="66" t="str">
        <f t="shared" si="65"/>
        <v/>
      </c>
      <c r="AK234" s="66" t="str">
        <f t="shared" si="66"/>
        <v/>
      </c>
      <c r="AL234" s="270" t="str">
        <f t="shared" si="67"/>
        <v>N</v>
      </c>
    </row>
    <row r="235" spans="2:38">
      <c r="B235" s="37"/>
      <c r="C235" s="40"/>
      <c r="D235" s="40" t="s">
        <v>362</v>
      </c>
      <c r="E235" s="44"/>
      <c r="F235" s="44"/>
      <c r="G235" s="44"/>
      <c r="H235" s="14" t="str">
        <f t="shared" si="68"/>
        <v/>
      </c>
      <c r="I235" s="15" t="str">
        <f t="shared" si="69"/>
        <v/>
      </c>
      <c r="J235" s="16" t="str">
        <f t="shared" si="70"/>
        <v xml:space="preserve"> </v>
      </c>
      <c r="K235" s="17" t="str">
        <f t="shared" si="71"/>
        <v xml:space="preserve"> </v>
      </c>
      <c r="L235" s="208" t="str">
        <f>IF(B235="","",HLOOKUP(B235,'GRR Data'!$DD$243:$WI$244,2,FALSE))</f>
        <v/>
      </c>
      <c r="M235" s="65"/>
      <c r="N235" s="80"/>
      <c r="O235" s="21"/>
      <c r="P235" s="22"/>
      <c r="Q235" s="100"/>
      <c r="R235" s="100"/>
      <c r="S235" s="100"/>
      <c r="T235" s="100"/>
      <c r="U235" s="100"/>
      <c r="V235" s="100"/>
      <c r="W235" s="100"/>
      <c r="X235" s="100"/>
      <c r="Y235" s="100"/>
      <c r="Z235" s="100"/>
      <c r="AA235" s="66" t="str">
        <f t="shared" si="56"/>
        <v/>
      </c>
      <c r="AB235" s="66" t="str">
        <f t="shared" si="57"/>
        <v/>
      </c>
      <c r="AC235" s="66" t="str">
        <f t="shared" si="58"/>
        <v/>
      </c>
      <c r="AD235" s="66" t="str">
        <f t="shared" si="59"/>
        <v/>
      </c>
      <c r="AE235" s="66" t="str">
        <f t="shared" si="60"/>
        <v/>
      </c>
      <c r="AF235" s="66" t="str">
        <f t="shared" si="61"/>
        <v/>
      </c>
      <c r="AG235" s="66" t="str">
        <f t="shared" si="62"/>
        <v/>
      </c>
      <c r="AH235" s="66" t="str">
        <f t="shared" si="63"/>
        <v/>
      </c>
      <c r="AI235" s="66" t="str">
        <f t="shared" si="64"/>
        <v/>
      </c>
      <c r="AJ235" s="66" t="str">
        <f t="shared" si="65"/>
        <v/>
      </c>
      <c r="AK235" s="66" t="str">
        <f t="shared" si="66"/>
        <v/>
      </c>
      <c r="AL235" s="270" t="str">
        <f t="shared" si="67"/>
        <v>N</v>
      </c>
    </row>
    <row r="236" spans="2:38">
      <c r="B236" s="91"/>
      <c r="C236" s="40"/>
      <c r="D236" s="40" t="s">
        <v>362</v>
      </c>
      <c r="E236" s="44"/>
      <c r="F236" s="44"/>
      <c r="G236" s="44"/>
      <c r="H236" s="14" t="str">
        <f t="shared" si="68"/>
        <v/>
      </c>
      <c r="I236" s="15" t="str">
        <f t="shared" si="69"/>
        <v/>
      </c>
      <c r="J236" s="16" t="str">
        <f t="shared" si="70"/>
        <v xml:space="preserve"> </v>
      </c>
      <c r="K236" s="17" t="str">
        <f t="shared" si="71"/>
        <v xml:space="preserve"> </v>
      </c>
      <c r="L236" s="208" t="str">
        <f>IF(B236="","",HLOOKUP(B236,'GRR Data'!$DD$243:$WI$244,2,FALSE))</f>
        <v/>
      </c>
      <c r="M236" s="65"/>
      <c r="N236" s="80"/>
      <c r="O236" s="21"/>
      <c r="P236" s="22"/>
      <c r="Q236" s="100"/>
      <c r="R236" s="100"/>
      <c r="S236" s="100"/>
      <c r="T236" s="100"/>
      <c r="U236" s="100"/>
      <c r="V236" s="100"/>
      <c r="W236" s="100"/>
      <c r="X236" s="100"/>
      <c r="Y236" s="100"/>
      <c r="Z236" s="100"/>
      <c r="AA236" s="66" t="str">
        <f t="shared" si="56"/>
        <v/>
      </c>
      <c r="AB236" s="66" t="str">
        <f t="shared" si="57"/>
        <v/>
      </c>
      <c r="AC236" s="66" t="str">
        <f t="shared" si="58"/>
        <v/>
      </c>
      <c r="AD236" s="66" t="str">
        <f t="shared" si="59"/>
        <v/>
      </c>
      <c r="AE236" s="66" t="str">
        <f t="shared" si="60"/>
        <v/>
      </c>
      <c r="AF236" s="66" t="str">
        <f t="shared" si="61"/>
        <v/>
      </c>
      <c r="AG236" s="66" t="str">
        <f t="shared" si="62"/>
        <v/>
      </c>
      <c r="AH236" s="66" t="str">
        <f t="shared" si="63"/>
        <v/>
      </c>
      <c r="AI236" s="66" t="str">
        <f t="shared" si="64"/>
        <v/>
      </c>
      <c r="AJ236" s="66" t="str">
        <f t="shared" si="65"/>
        <v/>
      </c>
      <c r="AK236" s="66" t="str">
        <f t="shared" si="66"/>
        <v/>
      </c>
      <c r="AL236" s="270" t="str">
        <f t="shared" si="67"/>
        <v>N</v>
      </c>
    </row>
    <row r="237" spans="2:38">
      <c r="B237" s="37"/>
      <c r="C237" s="40"/>
      <c r="D237" s="40" t="s">
        <v>362</v>
      </c>
      <c r="E237" s="44"/>
      <c r="F237" s="44"/>
      <c r="G237" s="44"/>
      <c r="H237" s="14" t="str">
        <f t="shared" si="68"/>
        <v/>
      </c>
      <c r="I237" s="15" t="str">
        <f t="shared" si="69"/>
        <v/>
      </c>
      <c r="J237" s="16" t="str">
        <f t="shared" si="70"/>
        <v xml:space="preserve"> </v>
      </c>
      <c r="K237" s="17" t="str">
        <f t="shared" si="71"/>
        <v xml:space="preserve"> </v>
      </c>
      <c r="L237" s="208" t="str">
        <f>IF(B237="","",HLOOKUP(B237,'GRR Data'!$DD$243:$WI$244,2,FALSE))</f>
        <v/>
      </c>
      <c r="M237" s="65"/>
      <c r="N237" s="80"/>
      <c r="O237" s="21"/>
      <c r="P237" s="22"/>
      <c r="Q237" s="100"/>
      <c r="R237" s="100"/>
      <c r="S237" s="100"/>
      <c r="T237" s="100"/>
      <c r="U237" s="100"/>
      <c r="V237" s="100"/>
      <c r="W237" s="100"/>
      <c r="X237" s="100"/>
      <c r="Y237" s="100"/>
      <c r="Z237" s="100"/>
      <c r="AA237" s="66" t="str">
        <f t="shared" si="56"/>
        <v/>
      </c>
      <c r="AB237" s="66" t="str">
        <f t="shared" si="57"/>
        <v/>
      </c>
      <c r="AC237" s="66" t="str">
        <f t="shared" si="58"/>
        <v/>
      </c>
      <c r="AD237" s="66" t="str">
        <f t="shared" si="59"/>
        <v/>
      </c>
      <c r="AE237" s="66" t="str">
        <f t="shared" si="60"/>
        <v/>
      </c>
      <c r="AF237" s="66" t="str">
        <f t="shared" si="61"/>
        <v/>
      </c>
      <c r="AG237" s="66" t="str">
        <f t="shared" si="62"/>
        <v/>
      </c>
      <c r="AH237" s="66" t="str">
        <f t="shared" si="63"/>
        <v/>
      </c>
      <c r="AI237" s="66" t="str">
        <f t="shared" si="64"/>
        <v/>
      </c>
      <c r="AJ237" s="66" t="str">
        <f t="shared" si="65"/>
        <v/>
      </c>
      <c r="AK237" s="66" t="str">
        <f t="shared" si="66"/>
        <v/>
      </c>
      <c r="AL237" s="270" t="str">
        <f t="shared" si="67"/>
        <v>N</v>
      </c>
    </row>
    <row r="238" spans="2:38">
      <c r="B238" s="37"/>
      <c r="C238" s="40"/>
      <c r="D238" s="40" t="s">
        <v>362</v>
      </c>
      <c r="E238" s="44"/>
      <c r="F238" s="44"/>
      <c r="G238" s="44"/>
      <c r="H238" s="14" t="str">
        <f t="shared" si="68"/>
        <v/>
      </c>
      <c r="I238" s="15" t="str">
        <f t="shared" si="69"/>
        <v/>
      </c>
      <c r="J238" s="16" t="str">
        <f t="shared" si="70"/>
        <v xml:space="preserve"> </v>
      </c>
      <c r="K238" s="17" t="str">
        <f t="shared" si="71"/>
        <v xml:space="preserve"> </v>
      </c>
      <c r="L238" s="208" t="str">
        <f>IF(B238="","",HLOOKUP(B238,'GRR Data'!$DD$243:$WI$244,2,FALSE))</f>
        <v/>
      </c>
      <c r="M238" s="65"/>
      <c r="N238" s="80"/>
      <c r="O238" s="21"/>
      <c r="P238" s="22"/>
      <c r="Q238" s="100"/>
      <c r="R238" s="100"/>
      <c r="S238" s="100"/>
      <c r="T238" s="100"/>
      <c r="U238" s="100"/>
      <c r="V238" s="100"/>
      <c r="W238" s="100"/>
      <c r="X238" s="100"/>
      <c r="Y238" s="100"/>
      <c r="Z238" s="100"/>
      <c r="AA238" s="66" t="str">
        <f t="shared" si="56"/>
        <v/>
      </c>
      <c r="AB238" s="66" t="str">
        <f t="shared" si="57"/>
        <v/>
      </c>
      <c r="AC238" s="66" t="str">
        <f t="shared" si="58"/>
        <v/>
      </c>
      <c r="AD238" s="66" t="str">
        <f t="shared" si="59"/>
        <v/>
      </c>
      <c r="AE238" s="66" t="str">
        <f t="shared" si="60"/>
        <v/>
      </c>
      <c r="AF238" s="66" t="str">
        <f t="shared" si="61"/>
        <v/>
      </c>
      <c r="AG238" s="66" t="str">
        <f t="shared" si="62"/>
        <v/>
      </c>
      <c r="AH238" s="66" t="str">
        <f t="shared" si="63"/>
        <v/>
      </c>
      <c r="AI238" s="66" t="str">
        <f t="shared" si="64"/>
        <v/>
      </c>
      <c r="AJ238" s="66" t="str">
        <f t="shared" si="65"/>
        <v/>
      </c>
      <c r="AK238" s="66" t="str">
        <f t="shared" si="66"/>
        <v/>
      </c>
      <c r="AL238" s="270" t="str">
        <f t="shared" si="67"/>
        <v>N</v>
      </c>
    </row>
    <row r="239" spans="2:38">
      <c r="B239" s="91"/>
      <c r="C239" s="40"/>
      <c r="D239" s="40" t="s">
        <v>362</v>
      </c>
      <c r="E239" s="44"/>
      <c r="F239" s="44"/>
      <c r="G239" s="44"/>
      <c r="H239" s="14" t="str">
        <f t="shared" si="68"/>
        <v/>
      </c>
      <c r="I239" s="15" t="str">
        <f t="shared" si="69"/>
        <v/>
      </c>
      <c r="J239" s="16" t="str">
        <f t="shared" si="70"/>
        <v xml:space="preserve"> </v>
      </c>
      <c r="K239" s="17" t="str">
        <f t="shared" si="71"/>
        <v xml:space="preserve"> </v>
      </c>
      <c r="L239" s="208" t="str">
        <f>IF(B239="","",HLOOKUP(B239,'GRR Data'!$DD$243:$WI$244,2,FALSE))</f>
        <v/>
      </c>
      <c r="M239" s="65"/>
      <c r="N239" s="80"/>
      <c r="O239" s="21"/>
      <c r="P239" s="22"/>
      <c r="Q239" s="100"/>
      <c r="R239" s="100"/>
      <c r="S239" s="100"/>
      <c r="T239" s="100"/>
      <c r="U239" s="100"/>
      <c r="V239" s="100"/>
      <c r="W239" s="100"/>
      <c r="X239" s="100"/>
      <c r="Y239" s="100"/>
      <c r="Z239" s="100"/>
      <c r="AA239" s="66" t="str">
        <f t="shared" si="56"/>
        <v/>
      </c>
      <c r="AB239" s="66" t="str">
        <f t="shared" si="57"/>
        <v/>
      </c>
      <c r="AC239" s="66" t="str">
        <f t="shared" si="58"/>
        <v/>
      </c>
      <c r="AD239" s="66" t="str">
        <f t="shared" si="59"/>
        <v/>
      </c>
      <c r="AE239" s="66" t="str">
        <f t="shared" si="60"/>
        <v/>
      </c>
      <c r="AF239" s="66" t="str">
        <f t="shared" si="61"/>
        <v/>
      </c>
      <c r="AG239" s="66" t="str">
        <f t="shared" si="62"/>
        <v/>
      </c>
      <c r="AH239" s="66" t="str">
        <f t="shared" si="63"/>
        <v/>
      </c>
      <c r="AI239" s="66" t="str">
        <f t="shared" si="64"/>
        <v/>
      </c>
      <c r="AJ239" s="66" t="str">
        <f t="shared" si="65"/>
        <v/>
      </c>
      <c r="AK239" s="66" t="str">
        <f t="shared" si="66"/>
        <v/>
      </c>
      <c r="AL239" s="270" t="str">
        <f t="shared" si="67"/>
        <v>N</v>
      </c>
    </row>
    <row r="240" spans="2:38">
      <c r="B240" s="37"/>
      <c r="C240" s="40"/>
      <c r="D240" s="40" t="s">
        <v>362</v>
      </c>
      <c r="E240" s="44"/>
      <c r="F240" s="44"/>
      <c r="G240" s="44"/>
      <c r="H240" s="14" t="str">
        <f t="shared" si="68"/>
        <v/>
      </c>
      <c r="I240" s="15" t="str">
        <f t="shared" si="69"/>
        <v/>
      </c>
      <c r="J240" s="16" t="str">
        <f t="shared" si="70"/>
        <v xml:space="preserve"> </v>
      </c>
      <c r="K240" s="17" t="str">
        <f t="shared" si="71"/>
        <v xml:space="preserve"> </v>
      </c>
      <c r="L240" s="208" t="str">
        <f>IF(B240="","",HLOOKUP(B240,'GRR Data'!$DD$243:$WI$244,2,FALSE))</f>
        <v/>
      </c>
      <c r="M240" s="65"/>
      <c r="N240" s="80"/>
      <c r="O240" s="21"/>
      <c r="P240" s="22"/>
      <c r="Q240" s="100"/>
      <c r="R240" s="100"/>
      <c r="S240" s="100"/>
      <c r="T240" s="100"/>
      <c r="U240" s="100"/>
      <c r="V240" s="100"/>
      <c r="W240" s="100"/>
      <c r="X240" s="100"/>
      <c r="Y240" s="100"/>
      <c r="Z240" s="100"/>
      <c r="AA240" s="66" t="str">
        <f t="shared" si="56"/>
        <v/>
      </c>
      <c r="AB240" s="66" t="str">
        <f t="shared" si="57"/>
        <v/>
      </c>
      <c r="AC240" s="66" t="str">
        <f t="shared" si="58"/>
        <v/>
      </c>
      <c r="AD240" s="66" t="str">
        <f t="shared" si="59"/>
        <v/>
      </c>
      <c r="AE240" s="66" t="str">
        <f t="shared" si="60"/>
        <v/>
      </c>
      <c r="AF240" s="66" t="str">
        <f t="shared" si="61"/>
        <v/>
      </c>
      <c r="AG240" s="66" t="str">
        <f t="shared" si="62"/>
        <v/>
      </c>
      <c r="AH240" s="66" t="str">
        <f t="shared" si="63"/>
        <v/>
      </c>
      <c r="AI240" s="66" t="str">
        <f t="shared" si="64"/>
        <v/>
      </c>
      <c r="AJ240" s="66" t="str">
        <f t="shared" si="65"/>
        <v/>
      </c>
      <c r="AK240" s="66" t="str">
        <f t="shared" si="66"/>
        <v/>
      </c>
      <c r="AL240" s="270" t="str">
        <f t="shared" si="67"/>
        <v>N</v>
      </c>
    </row>
    <row r="241" spans="2:38">
      <c r="B241" s="37"/>
      <c r="C241" s="40"/>
      <c r="D241" s="40" t="s">
        <v>362</v>
      </c>
      <c r="E241" s="44"/>
      <c r="F241" s="44"/>
      <c r="G241" s="44"/>
      <c r="H241" s="14" t="str">
        <f t="shared" si="68"/>
        <v/>
      </c>
      <c r="I241" s="15" t="str">
        <f t="shared" si="69"/>
        <v/>
      </c>
      <c r="J241" s="16" t="str">
        <f t="shared" si="70"/>
        <v xml:space="preserve"> </v>
      </c>
      <c r="K241" s="17" t="str">
        <f t="shared" si="71"/>
        <v xml:space="preserve"> </v>
      </c>
      <c r="L241" s="208" t="str">
        <f>IF(B241="","",HLOOKUP(B241,'GRR Data'!$DD$243:$WI$244,2,FALSE))</f>
        <v/>
      </c>
      <c r="M241" s="65"/>
      <c r="N241" s="80"/>
      <c r="O241" s="21"/>
      <c r="P241" s="22"/>
      <c r="Q241" s="100"/>
      <c r="R241" s="100"/>
      <c r="S241" s="100"/>
      <c r="T241" s="100"/>
      <c r="U241" s="100"/>
      <c r="V241" s="100"/>
      <c r="W241" s="100"/>
      <c r="X241" s="100"/>
      <c r="Y241" s="100"/>
      <c r="Z241" s="100"/>
      <c r="AA241" s="66" t="str">
        <f t="shared" si="56"/>
        <v/>
      </c>
      <c r="AB241" s="66" t="str">
        <f t="shared" si="57"/>
        <v/>
      </c>
      <c r="AC241" s="66" t="str">
        <f t="shared" si="58"/>
        <v/>
      </c>
      <c r="AD241" s="66" t="str">
        <f t="shared" si="59"/>
        <v/>
      </c>
      <c r="AE241" s="66" t="str">
        <f t="shared" si="60"/>
        <v/>
      </c>
      <c r="AF241" s="66" t="str">
        <f t="shared" si="61"/>
        <v/>
      </c>
      <c r="AG241" s="66" t="str">
        <f t="shared" si="62"/>
        <v/>
      </c>
      <c r="AH241" s="66" t="str">
        <f t="shared" si="63"/>
        <v/>
      </c>
      <c r="AI241" s="66" t="str">
        <f t="shared" si="64"/>
        <v/>
      </c>
      <c r="AJ241" s="66" t="str">
        <f t="shared" si="65"/>
        <v/>
      </c>
      <c r="AK241" s="66" t="str">
        <f t="shared" si="66"/>
        <v/>
      </c>
      <c r="AL241" s="270" t="str">
        <f t="shared" si="67"/>
        <v>N</v>
      </c>
    </row>
    <row r="242" spans="2:38">
      <c r="B242" s="91"/>
      <c r="C242" s="40"/>
      <c r="D242" s="40" t="s">
        <v>362</v>
      </c>
      <c r="E242" s="44"/>
      <c r="F242" s="44"/>
      <c r="G242" s="44"/>
      <c r="H242" s="14" t="str">
        <f t="shared" si="68"/>
        <v/>
      </c>
      <c r="I242" s="15" t="str">
        <f t="shared" si="69"/>
        <v/>
      </c>
      <c r="J242" s="16" t="str">
        <f t="shared" si="70"/>
        <v xml:space="preserve"> </v>
      </c>
      <c r="K242" s="17" t="str">
        <f t="shared" si="71"/>
        <v xml:space="preserve"> </v>
      </c>
      <c r="L242" s="208" t="str">
        <f>IF(B242="","",HLOOKUP(B242,'GRR Data'!$DD$243:$WI$244,2,FALSE))</f>
        <v/>
      </c>
      <c r="M242" s="65"/>
      <c r="N242" s="80"/>
      <c r="O242" s="21"/>
      <c r="P242" s="22"/>
      <c r="Q242" s="100"/>
      <c r="R242" s="100"/>
      <c r="S242" s="100"/>
      <c r="T242" s="100"/>
      <c r="U242" s="100"/>
      <c r="V242" s="100"/>
      <c r="W242" s="100"/>
      <c r="X242" s="100"/>
      <c r="Y242" s="100"/>
      <c r="Z242" s="100"/>
      <c r="AA242" s="66" t="str">
        <f t="shared" si="56"/>
        <v/>
      </c>
      <c r="AB242" s="66" t="str">
        <f t="shared" si="57"/>
        <v/>
      </c>
      <c r="AC242" s="66" t="str">
        <f t="shared" si="58"/>
        <v/>
      </c>
      <c r="AD242" s="66" t="str">
        <f t="shared" si="59"/>
        <v/>
      </c>
      <c r="AE242" s="66" t="str">
        <f t="shared" si="60"/>
        <v/>
      </c>
      <c r="AF242" s="66" t="str">
        <f t="shared" si="61"/>
        <v/>
      </c>
      <c r="AG242" s="66" t="str">
        <f t="shared" si="62"/>
        <v/>
      </c>
      <c r="AH242" s="66" t="str">
        <f t="shared" si="63"/>
        <v/>
      </c>
      <c r="AI242" s="66" t="str">
        <f t="shared" si="64"/>
        <v/>
      </c>
      <c r="AJ242" s="66" t="str">
        <f t="shared" si="65"/>
        <v/>
      </c>
      <c r="AK242" s="66" t="str">
        <f t="shared" si="66"/>
        <v/>
      </c>
      <c r="AL242" s="270" t="str">
        <f t="shared" si="67"/>
        <v>N</v>
      </c>
    </row>
    <row r="243" spans="2:38">
      <c r="B243" s="91"/>
      <c r="C243" s="40"/>
      <c r="D243" s="40" t="s">
        <v>362</v>
      </c>
      <c r="E243" s="44"/>
      <c r="F243" s="44"/>
      <c r="G243" s="44"/>
      <c r="H243" s="14" t="str">
        <f t="shared" si="68"/>
        <v/>
      </c>
      <c r="I243" s="15" t="str">
        <f t="shared" si="69"/>
        <v/>
      </c>
      <c r="J243" s="16" t="str">
        <f t="shared" si="70"/>
        <v xml:space="preserve"> </v>
      </c>
      <c r="K243" s="17" t="str">
        <f t="shared" si="71"/>
        <v xml:space="preserve"> </v>
      </c>
      <c r="L243" s="208" t="str">
        <f>IF(B243="","",HLOOKUP(B243,'GRR Data'!$DD$243:$WI$244,2,FALSE))</f>
        <v/>
      </c>
      <c r="M243" s="65"/>
      <c r="N243" s="80"/>
      <c r="O243" s="21"/>
      <c r="P243" s="22"/>
      <c r="Q243" s="100"/>
      <c r="R243" s="100"/>
      <c r="S243" s="100"/>
      <c r="T243" s="100"/>
      <c r="U243" s="100"/>
      <c r="V243" s="100"/>
      <c r="W243" s="100"/>
      <c r="X243" s="100"/>
      <c r="Y243" s="100"/>
      <c r="Z243" s="100"/>
      <c r="AA243" s="66" t="str">
        <f t="shared" si="56"/>
        <v/>
      </c>
      <c r="AB243" s="66" t="str">
        <f t="shared" si="57"/>
        <v/>
      </c>
      <c r="AC243" s="66" t="str">
        <f t="shared" si="58"/>
        <v/>
      </c>
      <c r="AD243" s="66" t="str">
        <f t="shared" si="59"/>
        <v/>
      </c>
      <c r="AE243" s="66" t="str">
        <f t="shared" si="60"/>
        <v/>
      </c>
      <c r="AF243" s="66" t="str">
        <f t="shared" si="61"/>
        <v/>
      </c>
      <c r="AG243" s="66" t="str">
        <f t="shared" si="62"/>
        <v/>
      </c>
      <c r="AH243" s="66" t="str">
        <f t="shared" si="63"/>
        <v/>
      </c>
      <c r="AI243" s="66" t="str">
        <f t="shared" si="64"/>
        <v/>
      </c>
      <c r="AJ243" s="66" t="str">
        <f t="shared" si="65"/>
        <v/>
      </c>
      <c r="AK243" s="66" t="str">
        <f t="shared" si="66"/>
        <v/>
      </c>
      <c r="AL243" s="270" t="str">
        <f t="shared" si="67"/>
        <v>N</v>
      </c>
    </row>
    <row r="244" spans="2:38">
      <c r="B244" s="37"/>
      <c r="C244" s="40"/>
      <c r="D244" s="40" t="s">
        <v>362</v>
      </c>
      <c r="E244" s="44"/>
      <c r="F244" s="44"/>
      <c r="G244" s="44"/>
      <c r="H244" s="14" t="str">
        <f t="shared" si="68"/>
        <v/>
      </c>
      <c r="I244" s="15" t="str">
        <f t="shared" si="69"/>
        <v/>
      </c>
      <c r="J244" s="16" t="str">
        <f t="shared" si="70"/>
        <v xml:space="preserve"> </v>
      </c>
      <c r="K244" s="17" t="str">
        <f t="shared" si="71"/>
        <v xml:space="preserve"> </v>
      </c>
      <c r="L244" s="208" t="str">
        <f>IF(B244="","",HLOOKUP(B244,'GRR Data'!$DD$243:$WI$244,2,FALSE))</f>
        <v/>
      </c>
      <c r="M244" s="65"/>
      <c r="N244" s="80"/>
      <c r="O244" s="21"/>
      <c r="P244" s="22"/>
      <c r="Q244" s="100"/>
      <c r="R244" s="100"/>
      <c r="S244" s="100"/>
      <c r="T244" s="100"/>
      <c r="U244" s="100"/>
      <c r="V244" s="100"/>
      <c r="W244" s="100"/>
      <c r="X244" s="100"/>
      <c r="Y244" s="100"/>
      <c r="Z244" s="100"/>
      <c r="AA244" s="66" t="str">
        <f t="shared" si="56"/>
        <v/>
      </c>
      <c r="AB244" s="66" t="str">
        <f t="shared" si="57"/>
        <v/>
      </c>
      <c r="AC244" s="66" t="str">
        <f t="shared" si="58"/>
        <v/>
      </c>
      <c r="AD244" s="66" t="str">
        <f t="shared" si="59"/>
        <v/>
      </c>
      <c r="AE244" s="66" t="str">
        <f t="shared" si="60"/>
        <v/>
      </c>
      <c r="AF244" s="66" t="str">
        <f t="shared" si="61"/>
        <v/>
      </c>
      <c r="AG244" s="66" t="str">
        <f t="shared" si="62"/>
        <v/>
      </c>
      <c r="AH244" s="66" t="str">
        <f t="shared" si="63"/>
        <v/>
      </c>
      <c r="AI244" s="66" t="str">
        <f t="shared" si="64"/>
        <v/>
      </c>
      <c r="AJ244" s="66" t="str">
        <f t="shared" si="65"/>
        <v/>
      </c>
      <c r="AK244" s="66" t="str">
        <f t="shared" si="66"/>
        <v/>
      </c>
      <c r="AL244" s="270" t="str">
        <f t="shared" si="67"/>
        <v>N</v>
      </c>
    </row>
    <row r="245" spans="2:38">
      <c r="B245" s="37"/>
      <c r="C245" s="40"/>
      <c r="D245" s="40" t="s">
        <v>362</v>
      </c>
      <c r="E245" s="44"/>
      <c r="F245" s="44"/>
      <c r="G245" s="44"/>
      <c r="H245" s="14" t="str">
        <f t="shared" si="68"/>
        <v/>
      </c>
      <c r="I245" s="15" t="str">
        <f t="shared" si="69"/>
        <v/>
      </c>
      <c r="J245" s="16" t="str">
        <f t="shared" si="70"/>
        <v xml:space="preserve"> </v>
      </c>
      <c r="K245" s="17" t="str">
        <f t="shared" si="71"/>
        <v xml:space="preserve"> </v>
      </c>
      <c r="L245" s="208" t="str">
        <f>IF(B245="","",HLOOKUP(B245,'GRR Data'!$DD$243:$WI$244,2,FALSE))</f>
        <v/>
      </c>
      <c r="M245" s="65"/>
      <c r="N245" s="80"/>
      <c r="O245" s="21"/>
      <c r="P245" s="22"/>
      <c r="Q245" s="100"/>
      <c r="R245" s="100"/>
      <c r="S245" s="100"/>
      <c r="T245" s="100"/>
      <c r="U245" s="100"/>
      <c r="V245" s="100"/>
      <c r="W245" s="100"/>
      <c r="X245" s="100"/>
      <c r="Y245" s="100"/>
      <c r="Z245" s="100"/>
      <c r="AA245" s="66" t="str">
        <f t="shared" si="56"/>
        <v/>
      </c>
      <c r="AB245" s="66" t="str">
        <f t="shared" si="57"/>
        <v/>
      </c>
      <c r="AC245" s="66" t="str">
        <f t="shared" si="58"/>
        <v/>
      </c>
      <c r="AD245" s="66" t="str">
        <f t="shared" si="59"/>
        <v/>
      </c>
      <c r="AE245" s="66" t="str">
        <f t="shared" si="60"/>
        <v/>
      </c>
      <c r="AF245" s="66" t="str">
        <f t="shared" si="61"/>
        <v/>
      </c>
      <c r="AG245" s="66" t="str">
        <f t="shared" si="62"/>
        <v/>
      </c>
      <c r="AH245" s="66" t="str">
        <f t="shared" si="63"/>
        <v/>
      </c>
      <c r="AI245" s="66" t="str">
        <f t="shared" si="64"/>
        <v/>
      </c>
      <c r="AJ245" s="66" t="str">
        <f t="shared" si="65"/>
        <v/>
      </c>
      <c r="AK245" s="66" t="str">
        <f t="shared" si="66"/>
        <v/>
      </c>
      <c r="AL245" s="270" t="str">
        <f t="shared" si="67"/>
        <v>N</v>
      </c>
    </row>
    <row r="246" spans="2:38">
      <c r="B246" s="91"/>
      <c r="C246" s="40"/>
      <c r="D246" s="40" t="s">
        <v>362</v>
      </c>
      <c r="E246" s="44"/>
      <c r="F246" s="44"/>
      <c r="G246" s="44"/>
      <c r="H246" s="14" t="str">
        <f t="shared" si="68"/>
        <v/>
      </c>
      <c r="I246" s="15" t="str">
        <f t="shared" si="69"/>
        <v/>
      </c>
      <c r="J246" s="16" t="str">
        <f t="shared" si="70"/>
        <v xml:space="preserve"> </v>
      </c>
      <c r="K246" s="17" t="str">
        <f t="shared" si="71"/>
        <v xml:space="preserve"> </v>
      </c>
      <c r="L246" s="208" t="str">
        <f>IF(B246="","",HLOOKUP(B246,'GRR Data'!$DD$243:$WI$244,2,FALSE))</f>
        <v/>
      </c>
      <c r="M246" s="65"/>
      <c r="N246" s="80"/>
      <c r="O246" s="21"/>
      <c r="P246" s="22"/>
      <c r="Q246" s="100"/>
      <c r="R246" s="100"/>
      <c r="S246" s="100"/>
      <c r="T246" s="100"/>
      <c r="U246" s="100"/>
      <c r="V246" s="100"/>
      <c r="W246" s="100"/>
      <c r="X246" s="100"/>
      <c r="Y246" s="100"/>
      <c r="Z246" s="100"/>
      <c r="AA246" s="66" t="str">
        <f t="shared" si="56"/>
        <v/>
      </c>
      <c r="AB246" s="66" t="str">
        <f t="shared" si="57"/>
        <v/>
      </c>
      <c r="AC246" s="66" t="str">
        <f t="shared" si="58"/>
        <v/>
      </c>
      <c r="AD246" s="66" t="str">
        <f t="shared" si="59"/>
        <v/>
      </c>
      <c r="AE246" s="66" t="str">
        <f t="shared" si="60"/>
        <v/>
      </c>
      <c r="AF246" s="66" t="str">
        <f t="shared" si="61"/>
        <v/>
      </c>
      <c r="AG246" s="66" t="str">
        <f t="shared" si="62"/>
        <v/>
      </c>
      <c r="AH246" s="66" t="str">
        <f t="shared" si="63"/>
        <v/>
      </c>
      <c r="AI246" s="66" t="str">
        <f t="shared" si="64"/>
        <v/>
      </c>
      <c r="AJ246" s="66" t="str">
        <f t="shared" si="65"/>
        <v/>
      </c>
      <c r="AK246" s="66" t="str">
        <f t="shared" si="66"/>
        <v/>
      </c>
      <c r="AL246" s="270" t="str">
        <f t="shared" si="67"/>
        <v>N</v>
      </c>
    </row>
    <row r="247" spans="2:38">
      <c r="B247" s="37"/>
      <c r="C247" s="40"/>
      <c r="D247" s="40" t="s">
        <v>362</v>
      </c>
      <c r="E247" s="44"/>
      <c r="F247" s="44"/>
      <c r="G247" s="44"/>
      <c r="H247" s="14" t="str">
        <f t="shared" si="68"/>
        <v/>
      </c>
      <c r="I247" s="15" t="str">
        <f t="shared" si="69"/>
        <v/>
      </c>
      <c r="J247" s="16" t="str">
        <f t="shared" si="70"/>
        <v xml:space="preserve"> </v>
      </c>
      <c r="K247" s="17" t="str">
        <f t="shared" si="71"/>
        <v xml:space="preserve"> </v>
      </c>
      <c r="L247" s="208" t="str">
        <f>IF(B247="","",HLOOKUP(B247,'GRR Data'!$DD$243:$WI$244,2,FALSE))</f>
        <v/>
      </c>
      <c r="M247" s="65"/>
      <c r="N247" s="80"/>
      <c r="O247" s="21"/>
      <c r="P247" s="22"/>
      <c r="Q247" s="100"/>
      <c r="R247" s="100"/>
      <c r="S247" s="100"/>
      <c r="T247" s="100"/>
      <c r="U247" s="100"/>
      <c r="V247" s="100"/>
      <c r="W247" s="100"/>
      <c r="X247" s="100"/>
      <c r="Y247" s="100"/>
      <c r="Z247" s="100"/>
      <c r="AA247" s="66" t="str">
        <f t="shared" si="56"/>
        <v/>
      </c>
      <c r="AB247" s="66" t="str">
        <f t="shared" si="57"/>
        <v/>
      </c>
      <c r="AC247" s="66" t="str">
        <f t="shared" si="58"/>
        <v/>
      </c>
      <c r="AD247" s="66" t="str">
        <f t="shared" si="59"/>
        <v/>
      </c>
      <c r="AE247" s="66" t="str">
        <f t="shared" si="60"/>
        <v/>
      </c>
      <c r="AF247" s="66" t="str">
        <f t="shared" si="61"/>
        <v/>
      </c>
      <c r="AG247" s="66" t="str">
        <f t="shared" si="62"/>
        <v/>
      </c>
      <c r="AH247" s="66" t="str">
        <f t="shared" si="63"/>
        <v/>
      </c>
      <c r="AI247" s="66" t="str">
        <f t="shared" si="64"/>
        <v/>
      </c>
      <c r="AJ247" s="66" t="str">
        <f t="shared" si="65"/>
        <v/>
      </c>
      <c r="AK247" s="66" t="str">
        <f t="shared" si="66"/>
        <v/>
      </c>
      <c r="AL247" s="270" t="str">
        <f t="shared" si="67"/>
        <v>N</v>
      </c>
    </row>
    <row r="248" spans="2:38">
      <c r="B248" s="37"/>
      <c r="C248" s="40"/>
      <c r="D248" s="40" t="s">
        <v>362</v>
      </c>
      <c r="E248" s="44"/>
      <c r="F248" s="44"/>
      <c r="G248" s="44"/>
      <c r="H248" s="14" t="str">
        <f t="shared" si="68"/>
        <v/>
      </c>
      <c r="I248" s="15" t="str">
        <f t="shared" si="69"/>
        <v/>
      </c>
      <c r="J248" s="16" t="str">
        <f t="shared" si="70"/>
        <v xml:space="preserve"> </v>
      </c>
      <c r="K248" s="17" t="str">
        <f t="shared" si="71"/>
        <v xml:space="preserve"> </v>
      </c>
      <c r="L248" s="208" t="str">
        <f>IF(B248="","",HLOOKUP(B248,'GRR Data'!$DD$243:$WI$244,2,FALSE))</f>
        <v/>
      </c>
      <c r="M248" s="65"/>
      <c r="N248" s="80"/>
      <c r="O248" s="21"/>
      <c r="P248" s="22"/>
      <c r="Q248" s="100"/>
      <c r="R248" s="100"/>
      <c r="S248" s="100"/>
      <c r="T248" s="100"/>
      <c r="U248" s="100"/>
      <c r="V248" s="100"/>
      <c r="W248" s="100"/>
      <c r="X248" s="100"/>
      <c r="Y248" s="100"/>
      <c r="Z248" s="100"/>
      <c r="AA248" s="66" t="str">
        <f t="shared" si="56"/>
        <v/>
      </c>
      <c r="AB248" s="66" t="str">
        <f t="shared" si="57"/>
        <v/>
      </c>
      <c r="AC248" s="66" t="str">
        <f t="shared" si="58"/>
        <v/>
      </c>
      <c r="AD248" s="66" t="str">
        <f t="shared" si="59"/>
        <v/>
      </c>
      <c r="AE248" s="66" t="str">
        <f t="shared" si="60"/>
        <v/>
      </c>
      <c r="AF248" s="66" t="str">
        <f t="shared" si="61"/>
        <v/>
      </c>
      <c r="AG248" s="66" t="str">
        <f t="shared" si="62"/>
        <v/>
      </c>
      <c r="AH248" s="66" t="str">
        <f t="shared" si="63"/>
        <v/>
      </c>
      <c r="AI248" s="66" t="str">
        <f t="shared" si="64"/>
        <v/>
      </c>
      <c r="AJ248" s="66" t="str">
        <f t="shared" si="65"/>
        <v/>
      </c>
      <c r="AK248" s="66" t="str">
        <f t="shared" si="66"/>
        <v/>
      </c>
      <c r="AL248" s="270" t="str">
        <f t="shared" si="67"/>
        <v>N</v>
      </c>
    </row>
    <row r="249" spans="2:38">
      <c r="B249" s="91"/>
      <c r="C249" s="40"/>
      <c r="D249" s="40" t="s">
        <v>362</v>
      </c>
      <c r="E249" s="44"/>
      <c r="F249" s="44"/>
      <c r="G249" s="44"/>
      <c r="H249" s="14" t="str">
        <f t="shared" si="68"/>
        <v/>
      </c>
      <c r="I249" s="15" t="str">
        <f t="shared" si="69"/>
        <v/>
      </c>
      <c r="J249" s="16" t="str">
        <f t="shared" si="70"/>
        <v xml:space="preserve"> </v>
      </c>
      <c r="K249" s="17" t="str">
        <f t="shared" si="71"/>
        <v xml:space="preserve"> </v>
      </c>
      <c r="L249" s="208" t="str">
        <f>IF(B249="","",HLOOKUP(B249,'GRR Data'!$DD$243:$WI$244,2,FALSE))</f>
        <v/>
      </c>
      <c r="M249" s="65"/>
      <c r="N249" s="80"/>
      <c r="O249" s="21"/>
      <c r="P249" s="22"/>
      <c r="Q249" s="100"/>
      <c r="R249" s="100"/>
      <c r="S249" s="100"/>
      <c r="T249" s="100"/>
      <c r="U249" s="100"/>
      <c r="V249" s="100"/>
      <c r="W249" s="100"/>
      <c r="X249" s="100"/>
      <c r="Y249" s="100"/>
      <c r="Z249" s="100"/>
      <c r="AA249" s="66" t="str">
        <f t="shared" si="56"/>
        <v/>
      </c>
      <c r="AB249" s="66" t="str">
        <f t="shared" si="57"/>
        <v/>
      </c>
      <c r="AC249" s="66" t="str">
        <f t="shared" si="58"/>
        <v/>
      </c>
      <c r="AD249" s="66" t="str">
        <f t="shared" si="59"/>
        <v/>
      </c>
      <c r="AE249" s="66" t="str">
        <f t="shared" si="60"/>
        <v/>
      </c>
      <c r="AF249" s="66" t="str">
        <f t="shared" si="61"/>
        <v/>
      </c>
      <c r="AG249" s="66" t="str">
        <f t="shared" si="62"/>
        <v/>
      </c>
      <c r="AH249" s="66" t="str">
        <f t="shared" si="63"/>
        <v/>
      </c>
      <c r="AI249" s="66" t="str">
        <f t="shared" si="64"/>
        <v/>
      </c>
      <c r="AJ249" s="66" t="str">
        <f t="shared" si="65"/>
        <v/>
      </c>
      <c r="AK249" s="66" t="str">
        <f t="shared" si="66"/>
        <v/>
      </c>
      <c r="AL249" s="270" t="str">
        <f t="shared" si="67"/>
        <v>N</v>
      </c>
    </row>
    <row r="250" spans="2:38">
      <c r="B250" s="37"/>
      <c r="C250" s="40"/>
      <c r="D250" s="40" t="s">
        <v>362</v>
      </c>
      <c r="E250" s="44"/>
      <c r="F250" s="44"/>
      <c r="G250" s="44"/>
      <c r="H250" s="14" t="str">
        <f t="shared" si="68"/>
        <v/>
      </c>
      <c r="I250" s="15" t="str">
        <f t="shared" si="69"/>
        <v/>
      </c>
      <c r="J250" s="16" t="str">
        <f t="shared" si="70"/>
        <v xml:space="preserve"> </v>
      </c>
      <c r="K250" s="17" t="str">
        <f t="shared" si="71"/>
        <v xml:space="preserve"> </v>
      </c>
      <c r="L250" s="208" t="str">
        <f>IF(B250="","",HLOOKUP(B250,'GRR Data'!$DD$243:$WI$244,2,FALSE))</f>
        <v/>
      </c>
      <c r="M250" s="65"/>
      <c r="N250" s="80"/>
      <c r="O250" s="21"/>
      <c r="P250" s="22"/>
      <c r="Q250" s="100"/>
      <c r="R250" s="100"/>
      <c r="S250" s="100"/>
      <c r="T250" s="100"/>
      <c r="U250" s="100"/>
      <c r="V250" s="100"/>
      <c r="W250" s="100"/>
      <c r="X250" s="100"/>
      <c r="Y250" s="100"/>
      <c r="Z250" s="100"/>
      <c r="AA250" s="66" t="str">
        <f t="shared" si="56"/>
        <v/>
      </c>
      <c r="AB250" s="66" t="str">
        <f t="shared" si="57"/>
        <v/>
      </c>
      <c r="AC250" s="66" t="str">
        <f t="shared" si="58"/>
        <v/>
      </c>
      <c r="AD250" s="66" t="str">
        <f t="shared" si="59"/>
        <v/>
      </c>
      <c r="AE250" s="66" t="str">
        <f t="shared" si="60"/>
        <v/>
      </c>
      <c r="AF250" s="66" t="str">
        <f t="shared" si="61"/>
        <v/>
      </c>
      <c r="AG250" s="66" t="str">
        <f t="shared" si="62"/>
        <v/>
      </c>
      <c r="AH250" s="66" t="str">
        <f t="shared" si="63"/>
        <v/>
      </c>
      <c r="AI250" s="66" t="str">
        <f t="shared" si="64"/>
        <v/>
      </c>
      <c r="AJ250" s="66" t="str">
        <f t="shared" si="65"/>
        <v/>
      </c>
      <c r="AK250" s="66" t="str">
        <f t="shared" si="66"/>
        <v/>
      </c>
      <c r="AL250" s="270" t="str">
        <f t="shared" si="67"/>
        <v>N</v>
      </c>
    </row>
    <row r="251" spans="2:38">
      <c r="B251" s="37"/>
      <c r="C251" s="40"/>
      <c r="D251" s="40" t="s">
        <v>362</v>
      </c>
      <c r="E251" s="44"/>
      <c r="F251" s="44"/>
      <c r="G251" s="44"/>
      <c r="H251" s="14" t="str">
        <f t="shared" si="68"/>
        <v/>
      </c>
      <c r="I251" s="15" t="str">
        <f t="shared" si="69"/>
        <v/>
      </c>
      <c r="J251" s="16" t="str">
        <f t="shared" si="70"/>
        <v xml:space="preserve"> </v>
      </c>
      <c r="K251" s="17" t="str">
        <f t="shared" si="71"/>
        <v xml:space="preserve"> </v>
      </c>
      <c r="L251" s="208" t="str">
        <f>IF(B251="","",HLOOKUP(B251,'GRR Data'!$DD$243:$WI$244,2,FALSE))</f>
        <v/>
      </c>
      <c r="M251" s="65"/>
      <c r="N251" s="80"/>
      <c r="O251" s="21"/>
      <c r="P251" s="22"/>
      <c r="Q251" s="100"/>
      <c r="R251" s="100"/>
      <c r="S251" s="100"/>
      <c r="T251" s="100"/>
      <c r="U251" s="100"/>
      <c r="V251" s="100"/>
      <c r="W251" s="100"/>
      <c r="X251" s="100"/>
      <c r="Y251" s="100"/>
      <c r="Z251" s="100"/>
      <c r="AA251" s="66" t="str">
        <f t="shared" si="56"/>
        <v/>
      </c>
      <c r="AB251" s="66" t="str">
        <f t="shared" si="57"/>
        <v/>
      </c>
      <c r="AC251" s="66" t="str">
        <f t="shared" si="58"/>
        <v/>
      </c>
      <c r="AD251" s="66" t="str">
        <f t="shared" si="59"/>
        <v/>
      </c>
      <c r="AE251" s="66" t="str">
        <f t="shared" si="60"/>
        <v/>
      </c>
      <c r="AF251" s="66" t="str">
        <f t="shared" si="61"/>
        <v/>
      </c>
      <c r="AG251" s="66" t="str">
        <f t="shared" si="62"/>
        <v/>
      </c>
      <c r="AH251" s="66" t="str">
        <f t="shared" si="63"/>
        <v/>
      </c>
      <c r="AI251" s="66" t="str">
        <f t="shared" si="64"/>
        <v/>
      </c>
      <c r="AJ251" s="66" t="str">
        <f t="shared" si="65"/>
        <v/>
      </c>
      <c r="AK251" s="66" t="str">
        <f t="shared" si="66"/>
        <v/>
      </c>
      <c r="AL251" s="270" t="str">
        <f t="shared" si="67"/>
        <v>N</v>
      </c>
    </row>
    <row r="252" spans="2:38">
      <c r="B252" s="91"/>
      <c r="C252" s="40"/>
      <c r="D252" s="40" t="s">
        <v>362</v>
      </c>
      <c r="E252" s="44"/>
      <c r="F252" s="44"/>
      <c r="G252" s="44"/>
      <c r="H252" s="14" t="str">
        <f t="shared" si="68"/>
        <v/>
      </c>
      <c r="I252" s="15" t="str">
        <f t="shared" si="69"/>
        <v/>
      </c>
      <c r="J252" s="16" t="str">
        <f t="shared" si="70"/>
        <v xml:space="preserve"> </v>
      </c>
      <c r="K252" s="17" t="str">
        <f t="shared" si="71"/>
        <v xml:space="preserve"> </v>
      </c>
      <c r="L252" s="208" t="str">
        <f>IF(B252="","",HLOOKUP(B252,'GRR Data'!$DD$243:$WI$244,2,FALSE))</f>
        <v/>
      </c>
      <c r="M252" s="65"/>
      <c r="N252" s="80"/>
      <c r="O252" s="21"/>
      <c r="P252" s="22"/>
      <c r="Q252" s="100"/>
      <c r="R252" s="100"/>
      <c r="S252" s="100"/>
      <c r="T252" s="100"/>
      <c r="U252" s="100"/>
      <c r="V252" s="100"/>
      <c r="W252" s="100"/>
      <c r="X252" s="100"/>
      <c r="Y252" s="100"/>
      <c r="Z252" s="100"/>
      <c r="AA252" s="66" t="str">
        <f t="shared" si="56"/>
        <v/>
      </c>
      <c r="AB252" s="66" t="str">
        <f t="shared" si="57"/>
        <v/>
      </c>
      <c r="AC252" s="66" t="str">
        <f t="shared" si="58"/>
        <v/>
      </c>
      <c r="AD252" s="66" t="str">
        <f t="shared" si="59"/>
        <v/>
      </c>
      <c r="AE252" s="66" t="str">
        <f t="shared" si="60"/>
        <v/>
      </c>
      <c r="AF252" s="66" t="str">
        <f t="shared" si="61"/>
        <v/>
      </c>
      <c r="AG252" s="66" t="str">
        <f t="shared" si="62"/>
        <v/>
      </c>
      <c r="AH252" s="66" t="str">
        <f t="shared" si="63"/>
        <v/>
      </c>
      <c r="AI252" s="66" t="str">
        <f t="shared" si="64"/>
        <v/>
      </c>
      <c r="AJ252" s="66" t="str">
        <f t="shared" si="65"/>
        <v/>
      </c>
      <c r="AK252" s="66" t="str">
        <f t="shared" si="66"/>
        <v/>
      </c>
      <c r="AL252" s="270" t="str">
        <f t="shared" si="67"/>
        <v>N</v>
      </c>
    </row>
    <row r="253" spans="2:38">
      <c r="B253" s="91"/>
      <c r="C253" s="40"/>
      <c r="D253" s="40" t="s">
        <v>362</v>
      </c>
      <c r="E253" s="44"/>
      <c r="F253" s="44"/>
      <c r="G253" s="44"/>
      <c r="H253" s="14" t="str">
        <f t="shared" si="68"/>
        <v/>
      </c>
      <c r="I253" s="15" t="str">
        <f t="shared" si="69"/>
        <v/>
      </c>
      <c r="J253" s="16" t="str">
        <f t="shared" si="70"/>
        <v xml:space="preserve"> </v>
      </c>
      <c r="K253" s="17" t="str">
        <f t="shared" si="71"/>
        <v xml:space="preserve"> </v>
      </c>
      <c r="L253" s="208" t="str">
        <f>IF(B253="","",HLOOKUP(B253,'GRR Data'!$DD$243:$WI$244,2,FALSE))</f>
        <v/>
      </c>
      <c r="M253" s="65"/>
      <c r="N253" s="80"/>
      <c r="O253" s="21"/>
      <c r="P253" s="22"/>
      <c r="Q253" s="100"/>
      <c r="R253" s="100"/>
      <c r="S253" s="100"/>
      <c r="T253" s="100"/>
      <c r="U253" s="100"/>
      <c r="V253" s="100"/>
      <c r="W253" s="100"/>
      <c r="X253" s="100"/>
      <c r="Y253" s="100"/>
      <c r="Z253" s="100"/>
      <c r="AA253" s="66" t="str">
        <f t="shared" si="56"/>
        <v/>
      </c>
      <c r="AB253" s="66" t="str">
        <f t="shared" si="57"/>
        <v/>
      </c>
      <c r="AC253" s="66" t="str">
        <f t="shared" si="58"/>
        <v/>
      </c>
      <c r="AD253" s="66" t="str">
        <f t="shared" si="59"/>
        <v/>
      </c>
      <c r="AE253" s="66" t="str">
        <f t="shared" si="60"/>
        <v/>
      </c>
      <c r="AF253" s="66" t="str">
        <f t="shared" si="61"/>
        <v/>
      </c>
      <c r="AG253" s="66" t="str">
        <f t="shared" si="62"/>
        <v/>
      </c>
      <c r="AH253" s="66" t="str">
        <f t="shared" si="63"/>
        <v/>
      </c>
      <c r="AI253" s="66" t="str">
        <f t="shared" si="64"/>
        <v/>
      </c>
      <c r="AJ253" s="66" t="str">
        <f t="shared" si="65"/>
        <v/>
      </c>
      <c r="AK253" s="66" t="str">
        <f t="shared" si="66"/>
        <v/>
      </c>
      <c r="AL253" s="270" t="str">
        <f t="shared" si="67"/>
        <v>N</v>
      </c>
    </row>
    <row r="254" spans="2:38">
      <c r="B254" s="37"/>
      <c r="C254" s="40"/>
      <c r="D254" s="40" t="s">
        <v>362</v>
      </c>
      <c r="E254" s="44"/>
      <c r="F254" s="44"/>
      <c r="G254" s="44"/>
      <c r="H254" s="14" t="str">
        <f t="shared" si="68"/>
        <v/>
      </c>
      <c r="I254" s="15" t="str">
        <f t="shared" si="69"/>
        <v/>
      </c>
      <c r="J254" s="16" t="str">
        <f t="shared" si="70"/>
        <v xml:space="preserve"> </v>
      </c>
      <c r="K254" s="17" t="str">
        <f t="shared" si="71"/>
        <v xml:space="preserve"> </v>
      </c>
      <c r="L254" s="208" t="str">
        <f>IF(B254="","",HLOOKUP(B254,'GRR Data'!$DD$243:$WI$244,2,FALSE))</f>
        <v/>
      </c>
      <c r="M254" s="65"/>
      <c r="N254" s="80"/>
      <c r="O254" s="21"/>
      <c r="P254" s="22"/>
      <c r="Q254" s="100"/>
      <c r="R254" s="100"/>
      <c r="S254" s="100"/>
      <c r="T254" s="100"/>
      <c r="U254" s="100"/>
      <c r="V254" s="100"/>
      <c r="W254" s="100"/>
      <c r="X254" s="100"/>
      <c r="Y254" s="100"/>
      <c r="Z254" s="100"/>
      <c r="AA254" s="66" t="str">
        <f t="shared" si="56"/>
        <v/>
      </c>
      <c r="AB254" s="66" t="str">
        <f t="shared" si="57"/>
        <v/>
      </c>
      <c r="AC254" s="66" t="str">
        <f t="shared" si="58"/>
        <v/>
      </c>
      <c r="AD254" s="66" t="str">
        <f t="shared" si="59"/>
        <v/>
      </c>
      <c r="AE254" s="66" t="str">
        <f t="shared" si="60"/>
        <v/>
      </c>
      <c r="AF254" s="66" t="str">
        <f t="shared" si="61"/>
        <v/>
      </c>
      <c r="AG254" s="66" t="str">
        <f t="shared" si="62"/>
        <v/>
      </c>
      <c r="AH254" s="66" t="str">
        <f t="shared" si="63"/>
        <v/>
      </c>
      <c r="AI254" s="66" t="str">
        <f t="shared" si="64"/>
        <v/>
      </c>
      <c r="AJ254" s="66" t="str">
        <f t="shared" si="65"/>
        <v/>
      </c>
      <c r="AK254" s="66" t="str">
        <f t="shared" si="66"/>
        <v/>
      </c>
      <c r="AL254" s="270" t="str">
        <f t="shared" si="67"/>
        <v>N</v>
      </c>
    </row>
    <row r="255" spans="2:38">
      <c r="B255" s="37"/>
      <c r="C255" s="40"/>
      <c r="D255" s="40" t="s">
        <v>362</v>
      </c>
      <c r="E255" s="44"/>
      <c r="F255" s="44"/>
      <c r="G255" s="44"/>
      <c r="H255" s="14" t="str">
        <f t="shared" si="68"/>
        <v/>
      </c>
      <c r="I255" s="15" t="str">
        <f t="shared" si="69"/>
        <v/>
      </c>
      <c r="J255" s="16" t="str">
        <f t="shared" si="70"/>
        <v xml:space="preserve"> </v>
      </c>
      <c r="K255" s="17" t="str">
        <f t="shared" si="71"/>
        <v xml:space="preserve"> </v>
      </c>
      <c r="L255" s="208" t="str">
        <f>IF(B255="","",HLOOKUP(B255,'GRR Data'!$DD$243:$WI$244,2,FALSE))</f>
        <v/>
      </c>
      <c r="M255" s="65"/>
      <c r="N255" s="80"/>
      <c r="O255" s="21"/>
      <c r="P255" s="22"/>
      <c r="Q255" s="100"/>
      <c r="R255" s="100"/>
      <c r="S255" s="100"/>
      <c r="T255" s="100"/>
      <c r="U255" s="100"/>
      <c r="V255" s="100"/>
      <c r="W255" s="100"/>
      <c r="X255" s="100"/>
      <c r="Y255" s="100"/>
      <c r="Z255" s="100"/>
      <c r="AA255" s="66" t="str">
        <f t="shared" si="56"/>
        <v/>
      </c>
      <c r="AB255" s="66" t="str">
        <f t="shared" si="57"/>
        <v/>
      </c>
      <c r="AC255" s="66" t="str">
        <f t="shared" si="58"/>
        <v/>
      </c>
      <c r="AD255" s="66" t="str">
        <f t="shared" si="59"/>
        <v/>
      </c>
      <c r="AE255" s="66" t="str">
        <f t="shared" si="60"/>
        <v/>
      </c>
      <c r="AF255" s="66" t="str">
        <f t="shared" si="61"/>
        <v/>
      </c>
      <c r="AG255" s="66" t="str">
        <f t="shared" si="62"/>
        <v/>
      </c>
      <c r="AH255" s="66" t="str">
        <f t="shared" si="63"/>
        <v/>
      </c>
      <c r="AI255" s="66" t="str">
        <f t="shared" si="64"/>
        <v/>
      </c>
      <c r="AJ255" s="66" t="str">
        <f t="shared" si="65"/>
        <v/>
      </c>
      <c r="AK255" s="66" t="str">
        <f t="shared" si="66"/>
        <v/>
      </c>
      <c r="AL255" s="270" t="str">
        <f t="shared" si="67"/>
        <v>N</v>
      </c>
    </row>
    <row r="256" spans="2:38">
      <c r="B256" s="91"/>
      <c r="C256" s="40"/>
      <c r="D256" s="40" t="s">
        <v>362</v>
      </c>
      <c r="E256" s="44"/>
      <c r="F256" s="44"/>
      <c r="G256" s="44"/>
      <c r="H256" s="14" t="str">
        <f t="shared" si="68"/>
        <v/>
      </c>
      <c r="I256" s="15" t="str">
        <f t="shared" si="69"/>
        <v/>
      </c>
      <c r="J256" s="16" t="str">
        <f t="shared" si="70"/>
        <v xml:space="preserve"> </v>
      </c>
      <c r="K256" s="17" t="str">
        <f t="shared" si="71"/>
        <v xml:space="preserve"> </v>
      </c>
      <c r="L256" s="208" t="str">
        <f>IF(B256="","",HLOOKUP(B256,'GRR Data'!$DD$243:$WI$244,2,FALSE))</f>
        <v/>
      </c>
      <c r="M256" s="65"/>
      <c r="N256" s="80"/>
      <c r="O256" s="21"/>
      <c r="P256" s="22"/>
      <c r="Q256" s="100"/>
      <c r="R256" s="100"/>
      <c r="S256" s="100"/>
      <c r="T256" s="100"/>
      <c r="U256" s="100"/>
      <c r="V256" s="100"/>
      <c r="W256" s="100"/>
      <c r="X256" s="100"/>
      <c r="Y256" s="100"/>
      <c r="Z256" s="100"/>
      <c r="AA256" s="66" t="str">
        <f t="shared" si="56"/>
        <v/>
      </c>
      <c r="AB256" s="66" t="str">
        <f t="shared" si="57"/>
        <v/>
      </c>
      <c r="AC256" s="66" t="str">
        <f t="shared" si="58"/>
        <v/>
      </c>
      <c r="AD256" s="66" t="str">
        <f t="shared" si="59"/>
        <v/>
      </c>
      <c r="AE256" s="66" t="str">
        <f t="shared" si="60"/>
        <v/>
      </c>
      <c r="AF256" s="66" t="str">
        <f t="shared" si="61"/>
        <v/>
      </c>
      <c r="AG256" s="66" t="str">
        <f t="shared" si="62"/>
        <v/>
      </c>
      <c r="AH256" s="66" t="str">
        <f t="shared" si="63"/>
        <v/>
      </c>
      <c r="AI256" s="66" t="str">
        <f t="shared" si="64"/>
        <v/>
      </c>
      <c r="AJ256" s="66" t="str">
        <f t="shared" si="65"/>
        <v/>
      </c>
      <c r="AK256" s="66" t="str">
        <f t="shared" si="66"/>
        <v/>
      </c>
      <c r="AL256" s="270" t="str">
        <f t="shared" si="67"/>
        <v>N</v>
      </c>
    </row>
    <row r="257" spans="2:38">
      <c r="B257" s="37"/>
      <c r="C257" s="40"/>
      <c r="D257" s="40" t="s">
        <v>362</v>
      </c>
      <c r="E257" s="44"/>
      <c r="F257" s="44"/>
      <c r="G257" s="44"/>
      <c r="H257" s="14" t="str">
        <f t="shared" si="68"/>
        <v/>
      </c>
      <c r="I257" s="15" t="str">
        <f t="shared" si="69"/>
        <v/>
      </c>
      <c r="J257" s="16" t="str">
        <f t="shared" si="70"/>
        <v xml:space="preserve"> </v>
      </c>
      <c r="K257" s="17" t="str">
        <f t="shared" si="71"/>
        <v xml:space="preserve"> </v>
      </c>
      <c r="L257" s="208" t="str">
        <f>IF(B257="","",HLOOKUP(B257,'GRR Data'!$DD$243:$WI$244,2,FALSE))</f>
        <v/>
      </c>
      <c r="M257" s="65"/>
      <c r="N257" s="80"/>
      <c r="O257" s="21"/>
      <c r="P257" s="22"/>
      <c r="Q257" s="100"/>
      <c r="R257" s="100"/>
      <c r="S257" s="100"/>
      <c r="T257" s="100"/>
      <c r="U257" s="100"/>
      <c r="V257" s="100"/>
      <c r="W257" s="100"/>
      <c r="X257" s="100"/>
      <c r="Y257" s="100"/>
      <c r="Z257" s="100"/>
      <c r="AA257" s="66" t="str">
        <f t="shared" si="56"/>
        <v/>
      </c>
      <c r="AB257" s="66" t="str">
        <f t="shared" si="57"/>
        <v/>
      </c>
      <c r="AC257" s="66" t="str">
        <f t="shared" si="58"/>
        <v/>
      </c>
      <c r="AD257" s="66" t="str">
        <f t="shared" si="59"/>
        <v/>
      </c>
      <c r="AE257" s="66" t="str">
        <f t="shared" si="60"/>
        <v/>
      </c>
      <c r="AF257" s="66" t="str">
        <f t="shared" si="61"/>
        <v/>
      </c>
      <c r="AG257" s="66" t="str">
        <f t="shared" si="62"/>
        <v/>
      </c>
      <c r="AH257" s="66" t="str">
        <f t="shared" si="63"/>
        <v/>
      </c>
      <c r="AI257" s="66" t="str">
        <f t="shared" si="64"/>
        <v/>
      </c>
      <c r="AJ257" s="66" t="str">
        <f t="shared" si="65"/>
        <v/>
      </c>
      <c r="AK257" s="66" t="str">
        <f t="shared" si="66"/>
        <v/>
      </c>
      <c r="AL257" s="270" t="str">
        <f t="shared" si="67"/>
        <v>N</v>
      </c>
    </row>
    <row r="258" spans="2:38">
      <c r="B258" s="37"/>
      <c r="C258" s="40"/>
      <c r="D258" s="40" t="s">
        <v>362</v>
      </c>
      <c r="E258" s="44"/>
      <c r="F258" s="44"/>
      <c r="G258" s="44"/>
      <c r="H258" s="14" t="str">
        <f t="shared" si="68"/>
        <v/>
      </c>
      <c r="I258" s="15" t="str">
        <f t="shared" si="69"/>
        <v/>
      </c>
      <c r="J258" s="16" t="str">
        <f t="shared" si="70"/>
        <v xml:space="preserve"> </v>
      </c>
      <c r="K258" s="17" t="str">
        <f t="shared" si="71"/>
        <v xml:space="preserve"> </v>
      </c>
      <c r="L258" s="208" t="str">
        <f>IF(B258="","",HLOOKUP(B258,'GRR Data'!$DD$243:$WI$244,2,FALSE))</f>
        <v/>
      </c>
      <c r="M258" s="65"/>
      <c r="N258" s="80"/>
      <c r="O258" s="21"/>
      <c r="P258" s="22"/>
      <c r="Q258" s="100"/>
      <c r="R258" s="100"/>
      <c r="S258" s="100"/>
      <c r="T258" s="100"/>
      <c r="U258" s="100"/>
      <c r="V258" s="100"/>
      <c r="W258" s="100"/>
      <c r="X258" s="100"/>
      <c r="Y258" s="100"/>
      <c r="Z258" s="100"/>
      <c r="AA258" s="66" t="str">
        <f t="shared" si="56"/>
        <v/>
      </c>
      <c r="AB258" s="66" t="str">
        <f t="shared" si="57"/>
        <v/>
      </c>
      <c r="AC258" s="66" t="str">
        <f t="shared" si="58"/>
        <v/>
      </c>
      <c r="AD258" s="66" t="str">
        <f t="shared" si="59"/>
        <v/>
      </c>
      <c r="AE258" s="66" t="str">
        <f t="shared" si="60"/>
        <v/>
      </c>
      <c r="AF258" s="66" t="str">
        <f t="shared" si="61"/>
        <v/>
      </c>
      <c r="AG258" s="66" t="str">
        <f t="shared" si="62"/>
        <v/>
      </c>
      <c r="AH258" s="66" t="str">
        <f t="shared" si="63"/>
        <v/>
      </c>
      <c r="AI258" s="66" t="str">
        <f t="shared" si="64"/>
        <v/>
      </c>
      <c r="AJ258" s="66" t="str">
        <f t="shared" si="65"/>
        <v/>
      </c>
      <c r="AK258" s="66" t="str">
        <f t="shared" si="66"/>
        <v/>
      </c>
      <c r="AL258" s="270" t="str">
        <f t="shared" si="67"/>
        <v>N</v>
      </c>
    </row>
    <row r="259" spans="2:38">
      <c r="B259" s="91"/>
      <c r="C259" s="40"/>
      <c r="D259" s="40" t="s">
        <v>362</v>
      </c>
      <c r="E259" s="44"/>
      <c r="F259" s="44"/>
      <c r="G259" s="44"/>
      <c r="H259" s="14" t="str">
        <f t="shared" si="68"/>
        <v/>
      </c>
      <c r="I259" s="15" t="str">
        <f t="shared" si="69"/>
        <v/>
      </c>
      <c r="J259" s="16" t="str">
        <f t="shared" si="70"/>
        <v xml:space="preserve"> </v>
      </c>
      <c r="K259" s="17" t="str">
        <f t="shared" si="71"/>
        <v xml:space="preserve"> </v>
      </c>
      <c r="L259" s="208" t="str">
        <f>IF(B259="","",HLOOKUP(B259,'GRR Data'!$DD$243:$WI$244,2,FALSE))</f>
        <v/>
      </c>
      <c r="M259" s="65"/>
      <c r="N259" s="80"/>
      <c r="O259" s="21"/>
      <c r="P259" s="22"/>
      <c r="Q259" s="100"/>
      <c r="R259" s="100"/>
      <c r="S259" s="100"/>
      <c r="T259" s="100"/>
      <c r="U259" s="100"/>
      <c r="V259" s="100"/>
      <c r="W259" s="100"/>
      <c r="X259" s="100"/>
      <c r="Y259" s="100"/>
      <c r="Z259" s="100"/>
      <c r="AA259" s="66" t="str">
        <f t="shared" si="56"/>
        <v/>
      </c>
      <c r="AB259" s="66" t="str">
        <f t="shared" si="57"/>
        <v/>
      </c>
      <c r="AC259" s="66" t="str">
        <f t="shared" si="58"/>
        <v/>
      </c>
      <c r="AD259" s="66" t="str">
        <f t="shared" si="59"/>
        <v/>
      </c>
      <c r="AE259" s="66" t="str">
        <f t="shared" si="60"/>
        <v/>
      </c>
      <c r="AF259" s="66" t="str">
        <f t="shared" si="61"/>
        <v/>
      </c>
      <c r="AG259" s="66" t="str">
        <f t="shared" si="62"/>
        <v/>
      </c>
      <c r="AH259" s="66" t="str">
        <f t="shared" si="63"/>
        <v/>
      </c>
      <c r="AI259" s="66" t="str">
        <f t="shared" si="64"/>
        <v/>
      </c>
      <c r="AJ259" s="66" t="str">
        <f t="shared" si="65"/>
        <v/>
      </c>
      <c r="AK259" s="66" t="str">
        <f t="shared" si="66"/>
        <v/>
      </c>
      <c r="AL259" s="270" t="str">
        <f t="shared" si="67"/>
        <v>N</v>
      </c>
    </row>
    <row r="260" spans="2:38">
      <c r="B260" s="37"/>
      <c r="C260" s="40"/>
      <c r="D260" s="40" t="s">
        <v>362</v>
      </c>
      <c r="E260" s="44"/>
      <c r="F260" s="44"/>
      <c r="G260" s="44"/>
      <c r="H260" s="14" t="str">
        <f t="shared" si="68"/>
        <v/>
      </c>
      <c r="I260" s="15" t="str">
        <f t="shared" si="69"/>
        <v/>
      </c>
      <c r="J260" s="16" t="str">
        <f t="shared" si="70"/>
        <v xml:space="preserve"> </v>
      </c>
      <c r="K260" s="17" t="str">
        <f t="shared" si="71"/>
        <v xml:space="preserve"> </v>
      </c>
      <c r="L260" s="208" t="str">
        <f>IF(B260="","",HLOOKUP(B260,'GRR Data'!$DD$243:$WI$244,2,FALSE))</f>
        <v/>
      </c>
      <c r="M260" s="65"/>
      <c r="N260" s="80"/>
      <c r="O260" s="21"/>
      <c r="P260" s="22"/>
      <c r="Q260" s="100"/>
      <c r="R260" s="100"/>
      <c r="S260" s="100"/>
      <c r="T260" s="100"/>
      <c r="U260" s="100"/>
      <c r="V260" s="100"/>
      <c r="W260" s="100"/>
      <c r="X260" s="100"/>
      <c r="Y260" s="100"/>
      <c r="Z260" s="100"/>
      <c r="AA260" s="66" t="str">
        <f t="shared" si="56"/>
        <v/>
      </c>
      <c r="AB260" s="66" t="str">
        <f t="shared" si="57"/>
        <v/>
      </c>
      <c r="AC260" s="66" t="str">
        <f t="shared" si="58"/>
        <v/>
      </c>
      <c r="AD260" s="66" t="str">
        <f t="shared" si="59"/>
        <v/>
      </c>
      <c r="AE260" s="66" t="str">
        <f t="shared" si="60"/>
        <v/>
      </c>
      <c r="AF260" s="66" t="str">
        <f t="shared" si="61"/>
        <v/>
      </c>
      <c r="AG260" s="66" t="str">
        <f t="shared" si="62"/>
        <v/>
      </c>
      <c r="AH260" s="66" t="str">
        <f t="shared" si="63"/>
        <v/>
      </c>
      <c r="AI260" s="66" t="str">
        <f t="shared" si="64"/>
        <v/>
      </c>
      <c r="AJ260" s="66" t="str">
        <f t="shared" si="65"/>
        <v/>
      </c>
      <c r="AK260" s="66" t="str">
        <f t="shared" si="66"/>
        <v/>
      </c>
      <c r="AL260" s="270" t="str">
        <f t="shared" si="67"/>
        <v>N</v>
      </c>
    </row>
    <row r="261" spans="2:38">
      <c r="B261" s="37"/>
      <c r="C261" s="40"/>
      <c r="D261" s="40" t="s">
        <v>362</v>
      </c>
      <c r="E261" s="44"/>
      <c r="F261" s="44"/>
      <c r="G261" s="44"/>
      <c r="H261" s="14" t="str">
        <f t="shared" si="68"/>
        <v/>
      </c>
      <c r="I261" s="15" t="str">
        <f t="shared" si="69"/>
        <v/>
      </c>
      <c r="J261" s="16" t="str">
        <f t="shared" si="70"/>
        <v xml:space="preserve"> </v>
      </c>
      <c r="K261" s="17" t="str">
        <f t="shared" si="71"/>
        <v xml:space="preserve"> </v>
      </c>
      <c r="L261" s="208" t="str">
        <f>IF(B261="","",HLOOKUP(B261,'GRR Data'!$DD$243:$WI$244,2,FALSE))</f>
        <v/>
      </c>
      <c r="M261" s="65"/>
      <c r="N261" s="80"/>
      <c r="O261" s="21"/>
      <c r="P261" s="22"/>
      <c r="Q261" s="100"/>
      <c r="R261" s="100"/>
      <c r="S261" s="100"/>
      <c r="T261" s="100"/>
      <c r="U261" s="100"/>
      <c r="V261" s="100"/>
      <c r="W261" s="100"/>
      <c r="X261" s="100"/>
      <c r="Y261" s="100"/>
      <c r="Z261" s="100"/>
      <c r="AA261" s="66" t="str">
        <f t="shared" si="56"/>
        <v/>
      </c>
      <c r="AB261" s="66" t="str">
        <f t="shared" si="57"/>
        <v/>
      </c>
      <c r="AC261" s="66" t="str">
        <f t="shared" si="58"/>
        <v/>
      </c>
      <c r="AD261" s="66" t="str">
        <f t="shared" si="59"/>
        <v/>
      </c>
      <c r="AE261" s="66" t="str">
        <f t="shared" si="60"/>
        <v/>
      </c>
      <c r="AF261" s="66" t="str">
        <f t="shared" si="61"/>
        <v/>
      </c>
      <c r="AG261" s="66" t="str">
        <f t="shared" si="62"/>
        <v/>
      </c>
      <c r="AH261" s="66" t="str">
        <f t="shared" si="63"/>
        <v/>
      </c>
      <c r="AI261" s="66" t="str">
        <f t="shared" si="64"/>
        <v/>
      </c>
      <c r="AJ261" s="66" t="str">
        <f t="shared" si="65"/>
        <v/>
      </c>
      <c r="AK261" s="66" t="str">
        <f t="shared" si="66"/>
        <v/>
      </c>
      <c r="AL261" s="270" t="str">
        <f t="shared" si="67"/>
        <v>N</v>
      </c>
    </row>
    <row r="262" spans="2:38">
      <c r="B262" s="91"/>
      <c r="C262" s="40"/>
      <c r="D262" s="40" t="s">
        <v>362</v>
      </c>
      <c r="E262" s="44"/>
      <c r="F262" s="44"/>
      <c r="G262" s="44"/>
      <c r="H262" s="14" t="str">
        <f t="shared" si="68"/>
        <v/>
      </c>
      <c r="I262" s="15" t="str">
        <f t="shared" si="69"/>
        <v/>
      </c>
      <c r="J262" s="16" t="str">
        <f t="shared" si="70"/>
        <v xml:space="preserve"> </v>
      </c>
      <c r="K262" s="17" t="str">
        <f t="shared" si="71"/>
        <v xml:space="preserve"> </v>
      </c>
      <c r="L262" s="208" t="str">
        <f>IF(B262="","",HLOOKUP(B262,'GRR Data'!$DD$243:$WI$244,2,FALSE))</f>
        <v/>
      </c>
      <c r="M262" s="65"/>
      <c r="N262" s="80"/>
      <c r="O262" s="21"/>
      <c r="P262" s="22"/>
      <c r="Q262" s="100"/>
      <c r="R262" s="100"/>
      <c r="S262" s="100"/>
      <c r="T262" s="100"/>
      <c r="U262" s="100"/>
      <c r="V262" s="100"/>
      <c r="W262" s="100"/>
      <c r="X262" s="100"/>
      <c r="Y262" s="100"/>
      <c r="Z262" s="100"/>
      <c r="AA262" s="66" t="str">
        <f t="shared" si="56"/>
        <v/>
      </c>
      <c r="AB262" s="66" t="str">
        <f t="shared" si="57"/>
        <v/>
      </c>
      <c r="AC262" s="66" t="str">
        <f t="shared" si="58"/>
        <v/>
      </c>
      <c r="AD262" s="66" t="str">
        <f t="shared" si="59"/>
        <v/>
      </c>
      <c r="AE262" s="66" t="str">
        <f t="shared" si="60"/>
        <v/>
      </c>
      <c r="AF262" s="66" t="str">
        <f t="shared" si="61"/>
        <v/>
      </c>
      <c r="AG262" s="66" t="str">
        <f t="shared" si="62"/>
        <v/>
      </c>
      <c r="AH262" s="66" t="str">
        <f t="shared" si="63"/>
        <v/>
      </c>
      <c r="AI262" s="66" t="str">
        <f t="shared" si="64"/>
        <v/>
      </c>
      <c r="AJ262" s="66" t="str">
        <f t="shared" si="65"/>
        <v/>
      </c>
      <c r="AK262" s="66" t="str">
        <f t="shared" si="66"/>
        <v/>
      </c>
      <c r="AL262" s="270" t="str">
        <f t="shared" si="67"/>
        <v>N</v>
      </c>
    </row>
    <row r="263" spans="2:38">
      <c r="B263" s="91"/>
      <c r="C263" s="40"/>
      <c r="D263" s="40" t="s">
        <v>362</v>
      </c>
      <c r="E263" s="44"/>
      <c r="F263" s="44"/>
      <c r="G263" s="44"/>
      <c r="H263" s="14" t="str">
        <f t="shared" si="68"/>
        <v/>
      </c>
      <c r="I263" s="15" t="str">
        <f t="shared" si="69"/>
        <v/>
      </c>
      <c r="J263" s="16" t="str">
        <f t="shared" si="70"/>
        <v xml:space="preserve"> </v>
      </c>
      <c r="K263" s="17" t="str">
        <f t="shared" si="71"/>
        <v xml:space="preserve"> </v>
      </c>
      <c r="L263" s="208" t="str">
        <f>IF(B263="","",HLOOKUP(B263,'GRR Data'!$DD$243:$WI$244,2,FALSE))</f>
        <v/>
      </c>
      <c r="M263" s="65"/>
      <c r="N263" s="80"/>
      <c r="O263" s="21"/>
      <c r="P263" s="22"/>
      <c r="Q263" s="100"/>
      <c r="R263" s="100"/>
      <c r="S263" s="100"/>
      <c r="T263" s="100"/>
      <c r="U263" s="100"/>
      <c r="V263" s="100"/>
      <c r="W263" s="100"/>
      <c r="X263" s="100"/>
      <c r="Y263" s="100"/>
      <c r="Z263" s="100"/>
      <c r="AA263" s="66" t="str">
        <f t="shared" si="56"/>
        <v/>
      </c>
      <c r="AB263" s="66" t="str">
        <f t="shared" si="57"/>
        <v/>
      </c>
      <c r="AC263" s="66" t="str">
        <f t="shared" si="58"/>
        <v/>
      </c>
      <c r="AD263" s="66" t="str">
        <f t="shared" si="59"/>
        <v/>
      </c>
      <c r="AE263" s="66" t="str">
        <f t="shared" si="60"/>
        <v/>
      </c>
      <c r="AF263" s="66" t="str">
        <f t="shared" si="61"/>
        <v/>
      </c>
      <c r="AG263" s="66" t="str">
        <f t="shared" si="62"/>
        <v/>
      </c>
      <c r="AH263" s="66" t="str">
        <f t="shared" si="63"/>
        <v/>
      </c>
      <c r="AI263" s="66" t="str">
        <f t="shared" si="64"/>
        <v/>
      </c>
      <c r="AJ263" s="66" t="str">
        <f t="shared" si="65"/>
        <v/>
      </c>
      <c r="AK263" s="66" t="str">
        <f t="shared" si="66"/>
        <v/>
      </c>
      <c r="AL263" s="270" t="str">
        <f t="shared" si="67"/>
        <v>N</v>
      </c>
    </row>
    <row r="264" spans="2:38">
      <c r="B264" s="37"/>
      <c r="C264" s="40"/>
      <c r="D264" s="40" t="s">
        <v>362</v>
      </c>
      <c r="E264" s="44"/>
      <c r="F264" s="44"/>
      <c r="G264" s="44"/>
      <c r="H264" s="14" t="str">
        <f t="shared" si="68"/>
        <v/>
      </c>
      <c r="I264" s="15" t="str">
        <f t="shared" si="69"/>
        <v/>
      </c>
      <c r="J264" s="16" t="str">
        <f t="shared" si="70"/>
        <v xml:space="preserve"> </v>
      </c>
      <c r="K264" s="17" t="str">
        <f t="shared" si="71"/>
        <v xml:space="preserve"> </v>
      </c>
      <c r="L264" s="208" t="str">
        <f>IF(B264="","",HLOOKUP(B264,'GRR Data'!$DD$243:$WI$244,2,FALSE))</f>
        <v/>
      </c>
      <c r="M264" s="65"/>
      <c r="N264" s="80"/>
      <c r="O264" s="21"/>
      <c r="P264" s="22"/>
      <c r="Q264" s="100"/>
      <c r="R264" s="100"/>
      <c r="S264" s="100"/>
      <c r="T264" s="100"/>
      <c r="U264" s="100"/>
      <c r="V264" s="100"/>
      <c r="W264" s="100"/>
      <c r="X264" s="100"/>
      <c r="Y264" s="100"/>
      <c r="Z264" s="100"/>
      <c r="AA264" s="66" t="str">
        <f t="shared" si="56"/>
        <v/>
      </c>
      <c r="AB264" s="66" t="str">
        <f t="shared" si="57"/>
        <v/>
      </c>
      <c r="AC264" s="66" t="str">
        <f t="shared" si="58"/>
        <v/>
      </c>
      <c r="AD264" s="66" t="str">
        <f t="shared" si="59"/>
        <v/>
      </c>
      <c r="AE264" s="66" t="str">
        <f t="shared" si="60"/>
        <v/>
      </c>
      <c r="AF264" s="66" t="str">
        <f t="shared" si="61"/>
        <v/>
      </c>
      <c r="AG264" s="66" t="str">
        <f t="shared" si="62"/>
        <v/>
      </c>
      <c r="AH264" s="66" t="str">
        <f t="shared" si="63"/>
        <v/>
      </c>
      <c r="AI264" s="66" t="str">
        <f t="shared" si="64"/>
        <v/>
      </c>
      <c r="AJ264" s="66" t="str">
        <f t="shared" si="65"/>
        <v/>
      </c>
      <c r="AK264" s="66" t="str">
        <f t="shared" si="66"/>
        <v/>
      </c>
      <c r="AL264" s="270" t="str">
        <f t="shared" si="67"/>
        <v>N</v>
      </c>
    </row>
    <row r="265" spans="2:38">
      <c r="B265" s="37"/>
      <c r="C265" s="40"/>
      <c r="D265" s="40" t="s">
        <v>362</v>
      </c>
      <c r="E265" s="44"/>
      <c r="F265" s="44"/>
      <c r="G265" s="44"/>
      <c r="H265" s="14" t="str">
        <f t="shared" si="68"/>
        <v/>
      </c>
      <c r="I265" s="15" t="str">
        <f t="shared" si="69"/>
        <v/>
      </c>
      <c r="J265" s="16" t="str">
        <f t="shared" si="70"/>
        <v xml:space="preserve"> </v>
      </c>
      <c r="K265" s="17" t="str">
        <f t="shared" si="71"/>
        <v xml:space="preserve"> </v>
      </c>
      <c r="L265" s="208" t="str">
        <f>IF(B265="","",HLOOKUP(B265,'GRR Data'!$DD$243:$WI$244,2,FALSE))</f>
        <v/>
      </c>
      <c r="M265" s="65"/>
      <c r="N265" s="80"/>
      <c r="O265" s="21"/>
      <c r="P265" s="22"/>
      <c r="Q265" s="100"/>
      <c r="R265" s="100"/>
      <c r="S265" s="100"/>
      <c r="T265" s="100"/>
      <c r="U265" s="100"/>
      <c r="V265" s="100"/>
      <c r="W265" s="100"/>
      <c r="X265" s="100"/>
      <c r="Y265" s="100"/>
      <c r="Z265" s="100"/>
      <c r="AA265" s="66" t="str">
        <f t="shared" si="56"/>
        <v/>
      </c>
      <c r="AB265" s="66" t="str">
        <f t="shared" si="57"/>
        <v/>
      </c>
      <c r="AC265" s="66" t="str">
        <f t="shared" si="58"/>
        <v/>
      </c>
      <c r="AD265" s="66" t="str">
        <f t="shared" si="59"/>
        <v/>
      </c>
      <c r="AE265" s="66" t="str">
        <f t="shared" si="60"/>
        <v/>
      </c>
      <c r="AF265" s="66" t="str">
        <f t="shared" si="61"/>
        <v/>
      </c>
      <c r="AG265" s="66" t="str">
        <f t="shared" si="62"/>
        <v/>
      </c>
      <c r="AH265" s="66" t="str">
        <f t="shared" si="63"/>
        <v/>
      </c>
      <c r="AI265" s="66" t="str">
        <f t="shared" si="64"/>
        <v/>
      </c>
      <c r="AJ265" s="66" t="str">
        <f t="shared" si="65"/>
        <v/>
      </c>
      <c r="AK265" s="66" t="str">
        <f t="shared" si="66"/>
        <v/>
      </c>
      <c r="AL265" s="270" t="str">
        <f t="shared" si="67"/>
        <v>N</v>
      </c>
    </row>
    <row r="266" spans="2:38">
      <c r="B266" s="91"/>
      <c r="C266" s="40"/>
      <c r="D266" s="40" t="s">
        <v>362</v>
      </c>
      <c r="E266" s="44"/>
      <c r="F266" s="44"/>
      <c r="G266" s="44"/>
      <c r="H266" s="14" t="str">
        <f t="shared" si="68"/>
        <v/>
      </c>
      <c r="I266" s="15" t="str">
        <f t="shared" si="69"/>
        <v/>
      </c>
      <c r="J266" s="16" t="str">
        <f t="shared" si="70"/>
        <v xml:space="preserve"> </v>
      </c>
      <c r="K266" s="17" t="str">
        <f t="shared" si="71"/>
        <v xml:space="preserve"> </v>
      </c>
      <c r="L266" s="208" t="str">
        <f>IF(B266="","",HLOOKUP(B266,'GRR Data'!$DD$243:$WI$244,2,FALSE))</f>
        <v/>
      </c>
      <c r="M266" s="65"/>
      <c r="N266" s="80"/>
      <c r="O266" s="21"/>
      <c r="P266" s="22"/>
      <c r="Q266" s="100"/>
      <c r="R266" s="100"/>
      <c r="S266" s="100"/>
      <c r="T266" s="100"/>
      <c r="U266" s="100"/>
      <c r="V266" s="100"/>
      <c r="W266" s="100"/>
      <c r="X266" s="100"/>
      <c r="Y266" s="100"/>
      <c r="Z266" s="100"/>
      <c r="AA266" s="66" t="str">
        <f t="shared" si="56"/>
        <v/>
      </c>
      <c r="AB266" s="66" t="str">
        <f t="shared" si="57"/>
        <v/>
      </c>
      <c r="AC266" s="66" t="str">
        <f t="shared" si="58"/>
        <v/>
      </c>
      <c r="AD266" s="66" t="str">
        <f t="shared" si="59"/>
        <v/>
      </c>
      <c r="AE266" s="66" t="str">
        <f t="shared" si="60"/>
        <v/>
      </c>
      <c r="AF266" s="66" t="str">
        <f t="shared" si="61"/>
        <v/>
      </c>
      <c r="AG266" s="66" t="str">
        <f t="shared" si="62"/>
        <v/>
      </c>
      <c r="AH266" s="66" t="str">
        <f t="shared" si="63"/>
        <v/>
      </c>
      <c r="AI266" s="66" t="str">
        <f t="shared" si="64"/>
        <v/>
      </c>
      <c r="AJ266" s="66" t="str">
        <f t="shared" si="65"/>
        <v/>
      </c>
      <c r="AK266" s="66" t="str">
        <f t="shared" si="66"/>
        <v/>
      </c>
      <c r="AL266" s="270" t="str">
        <f t="shared" si="67"/>
        <v>N</v>
      </c>
    </row>
    <row r="267" spans="2:38">
      <c r="B267" s="37"/>
      <c r="C267" s="40"/>
      <c r="D267" s="40" t="s">
        <v>362</v>
      </c>
      <c r="E267" s="44"/>
      <c r="F267" s="44"/>
      <c r="G267" s="44"/>
      <c r="H267" s="14" t="str">
        <f t="shared" si="68"/>
        <v/>
      </c>
      <c r="I267" s="15" t="str">
        <f t="shared" si="69"/>
        <v/>
      </c>
      <c r="J267" s="16" t="str">
        <f t="shared" si="70"/>
        <v xml:space="preserve"> </v>
      </c>
      <c r="K267" s="17" t="str">
        <f t="shared" si="71"/>
        <v xml:space="preserve"> </v>
      </c>
      <c r="L267" s="208" t="str">
        <f>IF(B267="","",HLOOKUP(B267,'GRR Data'!$DD$243:$WI$244,2,FALSE))</f>
        <v/>
      </c>
      <c r="M267" s="65"/>
      <c r="N267" s="80"/>
      <c r="O267" s="21"/>
      <c r="P267" s="22"/>
      <c r="Q267" s="100"/>
      <c r="R267" s="100"/>
      <c r="S267" s="100"/>
      <c r="T267" s="100"/>
      <c r="U267" s="100"/>
      <c r="V267" s="100"/>
      <c r="W267" s="100"/>
      <c r="X267" s="100"/>
      <c r="Y267" s="100"/>
      <c r="Z267" s="100"/>
      <c r="AA267" s="66" t="str">
        <f t="shared" si="56"/>
        <v/>
      </c>
      <c r="AB267" s="66" t="str">
        <f t="shared" si="57"/>
        <v/>
      </c>
      <c r="AC267" s="66" t="str">
        <f t="shared" si="58"/>
        <v/>
      </c>
      <c r="AD267" s="66" t="str">
        <f t="shared" si="59"/>
        <v/>
      </c>
      <c r="AE267" s="66" t="str">
        <f t="shared" si="60"/>
        <v/>
      </c>
      <c r="AF267" s="66" t="str">
        <f t="shared" si="61"/>
        <v/>
      </c>
      <c r="AG267" s="66" t="str">
        <f t="shared" si="62"/>
        <v/>
      </c>
      <c r="AH267" s="66" t="str">
        <f t="shared" si="63"/>
        <v/>
      </c>
      <c r="AI267" s="66" t="str">
        <f t="shared" si="64"/>
        <v/>
      </c>
      <c r="AJ267" s="66" t="str">
        <f t="shared" si="65"/>
        <v/>
      </c>
      <c r="AK267" s="66" t="str">
        <f t="shared" si="66"/>
        <v/>
      </c>
      <c r="AL267" s="270" t="str">
        <f t="shared" si="67"/>
        <v>N</v>
      </c>
    </row>
    <row r="268" spans="2:38">
      <c r="B268" s="37"/>
      <c r="C268" s="40"/>
      <c r="D268" s="40" t="s">
        <v>362</v>
      </c>
      <c r="E268" s="44"/>
      <c r="F268" s="44"/>
      <c r="G268" s="44"/>
      <c r="H268" s="14" t="str">
        <f t="shared" si="68"/>
        <v/>
      </c>
      <c r="I268" s="15" t="str">
        <f t="shared" si="69"/>
        <v/>
      </c>
      <c r="J268" s="16" t="str">
        <f t="shared" si="70"/>
        <v xml:space="preserve"> </v>
      </c>
      <c r="K268" s="17" t="str">
        <f t="shared" si="71"/>
        <v xml:space="preserve"> </v>
      </c>
      <c r="L268" s="208" t="str">
        <f>IF(B268="","",HLOOKUP(B268,'GRR Data'!$DD$243:$WI$244,2,FALSE))</f>
        <v/>
      </c>
      <c r="M268" s="65"/>
      <c r="N268" s="80"/>
      <c r="O268" s="21"/>
      <c r="P268" s="22"/>
      <c r="Q268" s="100"/>
      <c r="R268" s="100"/>
      <c r="S268" s="100"/>
      <c r="T268" s="100"/>
      <c r="U268" s="100"/>
      <c r="V268" s="100"/>
      <c r="W268" s="100"/>
      <c r="X268" s="100"/>
      <c r="Y268" s="100"/>
      <c r="Z268" s="100"/>
      <c r="AA268" s="66" t="str">
        <f t="shared" si="56"/>
        <v/>
      </c>
      <c r="AB268" s="66" t="str">
        <f t="shared" si="57"/>
        <v/>
      </c>
      <c r="AC268" s="66" t="str">
        <f t="shared" si="58"/>
        <v/>
      </c>
      <c r="AD268" s="66" t="str">
        <f t="shared" si="59"/>
        <v/>
      </c>
      <c r="AE268" s="66" t="str">
        <f t="shared" si="60"/>
        <v/>
      </c>
      <c r="AF268" s="66" t="str">
        <f t="shared" si="61"/>
        <v/>
      </c>
      <c r="AG268" s="66" t="str">
        <f t="shared" si="62"/>
        <v/>
      </c>
      <c r="AH268" s="66" t="str">
        <f t="shared" si="63"/>
        <v/>
      </c>
      <c r="AI268" s="66" t="str">
        <f t="shared" si="64"/>
        <v/>
      </c>
      <c r="AJ268" s="66" t="str">
        <f t="shared" si="65"/>
        <v/>
      </c>
      <c r="AK268" s="66" t="str">
        <f t="shared" si="66"/>
        <v/>
      </c>
      <c r="AL268" s="270" t="str">
        <f t="shared" si="67"/>
        <v>N</v>
      </c>
    </row>
    <row r="269" spans="2:38">
      <c r="B269" s="91"/>
      <c r="C269" s="40"/>
      <c r="D269" s="40" t="s">
        <v>362</v>
      </c>
      <c r="E269" s="44"/>
      <c r="F269" s="44"/>
      <c r="G269" s="44"/>
      <c r="H269" s="14" t="str">
        <f t="shared" si="68"/>
        <v/>
      </c>
      <c r="I269" s="15" t="str">
        <f t="shared" si="69"/>
        <v/>
      </c>
      <c r="J269" s="16" t="str">
        <f t="shared" si="70"/>
        <v xml:space="preserve"> </v>
      </c>
      <c r="K269" s="17" t="str">
        <f t="shared" si="71"/>
        <v xml:space="preserve"> </v>
      </c>
      <c r="L269" s="208" t="str">
        <f>IF(B269="","",HLOOKUP(B269,'GRR Data'!$DD$243:$WI$244,2,FALSE))</f>
        <v/>
      </c>
      <c r="M269" s="65"/>
      <c r="N269" s="80"/>
      <c r="O269" s="21"/>
      <c r="P269" s="22"/>
      <c r="Q269" s="100"/>
      <c r="R269" s="100"/>
      <c r="S269" s="100"/>
      <c r="T269" s="100"/>
      <c r="U269" s="100"/>
      <c r="V269" s="100"/>
      <c r="W269" s="100"/>
      <c r="X269" s="100"/>
      <c r="Y269" s="100"/>
      <c r="Z269" s="100"/>
      <c r="AA269" s="66" t="str">
        <f t="shared" si="56"/>
        <v/>
      </c>
      <c r="AB269" s="66" t="str">
        <f t="shared" si="57"/>
        <v/>
      </c>
      <c r="AC269" s="66" t="str">
        <f t="shared" si="58"/>
        <v/>
      </c>
      <c r="AD269" s="66" t="str">
        <f t="shared" si="59"/>
        <v/>
      </c>
      <c r="AE269" s="66" t="str">
        <f t="shared" si="60"/>
        <v/>
      </c>
      <c r="AF269" s="66" t="str">
        <f t="shared" si="61"/>
        <v/>
      </c>
      <c r="AG269" s="66" t="str">
        <f t="shared" si="62"/>
        <v/>
      </c>
      <c r="AH269" s="66" t="str">
        <f t="shared" si="63"/>
        <v/>
      </c>
      <c r="AI269" s="66" t="str">
        <f t="shared" si="64"/>
        <v/>
      </c>
      <c r="AJ269" s="66" t="str">
        <f t="shared" si="65"/>
        <v/>
      </c>
      <c r="AK269" s="66" t="str">
        <f t="shared" si="66"/>
        <v/>
      </c>
      <c r="AL269" s="270" t="str">
        <f t="shared" si="67"/>
        <v>N</v>
      </c>
    </row>
    <row r="270" spans="2:38">
      <c r="B270" s="37"/>
      <c r="C270" s="40"/>
      <c r="D270" s="40" t="s">
        <v>362</v>
      </c>
      <c r="E270" s="44"/>
      <c r="F270" s="44"/>
      <c r="G270" s="44"/>
      <c r="H270" s="14" t="str">
        <f t="shared" si="68"/>
        <v/>
      </c>
      <c r="I270" s="15" t="str">
        <f t="shared" si="69"/>
        <v/>
      </c>
      <c r="J270" s="16" t="str">
        <f t="shared" si="70"/>
        <v xml:space="preserve"> </v>
      </c>
      <c r="K270" s="17" t="str">
        <f t="shared" si="71"/>
        <v xml:space="preserve"> </v>
      </c>
      <c r="L270" s="208" t="str">
        <f>IF(B270="","",HLOOKUP(B270,'GRR Data'!$DD$243:$WI$244,2,FALSE))</f>
        <v/>
      </c>
      <c r="M270" s="65"/>
      <c r="N270" s="80"/>
      <c r="O270" s="21"/>
      <c r="P270" s="22"/>
      <c r="Q270" s="100"/>
      <c r="R270" s="100"/>
      <c r="S270" s="100"/>
      <c r="T270" s="100"/>
      <c r="U270" s="100"/>
      <c r="V270" s="100"/>
      <c r="W270" s="100"/>
      <c r="X270" s="100"/>
      <c r="Y270" s="100"/>
      <c r="Z270" s="100"/>
      <c r="AA270" s="66" t="str">
        <f t="shared" ref="AA270:AA333" si="72">IF(COUNT(Q270)=1,Q270-$E270,"")</f>
        <v/>
      </c>
      <c r="AB270" s="66" t="str">
        <f t="shared" ref="AB270:AB333" si="73">IF(COUNT(R270)=1,R270-$E270,"")</f>
        <v/>
      </c>
      <c r="AC270" s="66" t="str">
        <f t="shared" ref="AC270:AC333" si="74">IF(COUNT(S270)=1,S270-$E270,"")</f>
        <v/>
      </c>
      <c r="AD270" s="66" t="str">
        <f t="shared" ref="AD270:AD333" si="75">IF(COUNT(T270)=1,T270-$E270,"")</f>
        <v/>
      </c>
      <c r="AE270" s="66" t="str">
        <f t="shared" ref="AE270:AE333" si="76">IF(COUNT(U270)=1,U270-$E270,"")</f>
        <v/>
      </c>
      <c r="AF270" s="66" t="str">
        <f t="shared" ref="AF270:AF333" si="77">IF(COUNT(V270)=1,V270-$E270,"")</f>
        <v/>
      </c>
      <c r="AG270" s="66" t="str">
        <f t="shared" ref="AG270:AG333" si="78">IF(COUNT(W270)=1,W270-$E270,"")</f>
        <v/>
      </c>
      <c r="AH270" s="66" t="str">
        <f t="shared" ref="AH270:AH333" si="79">IF(COUNT(X270)=1,X270-$E270,"")</f>
        <v/>
      </c>
      <c r="AI270" s="66" t="str">
        <f t="shared" ref="AI270:AI333" si="80">IF(COUNT(Y270)=1,Y270-$E270,"")</f>
        <v/>
      </c>
      <c r="AJ270" s="66" t="str">
        <f t="shared" ref="AJ270:AJ333" si="81">IF(COUNT(Z270)=1,Z270-$E270,"")</f>
        <v/>
      </c>
      <c r="AK270" s="66" t="str">
        <f t="shared" ref="AK270:AK333" si="82">IF(COUNT(Q270:Z270)=0,"",SUM(Q270:Z270)/COUNT(Q270:Z270))</f>
        <v/>
      </c>
      <c r="AL270" s="270" t="str">
        <f t="shared" ref="AL270:AL333" si="83">IF(COUNT(Q270:Z270), "Y", "N")</f>
        <v>N</v>
      </c>
    </row>
    <row r="271" spans="2:38">
      <c r="B271" s="37"/>
      <c r="C271" s="40"/>
      <c r="D271" s="40" t="s">
        <v>362</v>
      </c>
      <c r="E271" s="44"/>
      <c r="F271" s="44"/>
      <c r="G271" s="44"/>
      <c r="H271" s="14" t="str">
        <f t="shared" si="68"/>
        <v/>
      </c>
      <c r="I271" s="15" t="str">
        <f t="shared" si="69"/>
        <v/>
      </c>
      <c r="J271" s="16" t="str">
        <f t="shared" si="70"/>
        <v xml:space="preserve"> </v>
      </c>
      <c r="K271" s="17" t="str">
        <f t="shared" si="71"/>
        <v xml:space="preserve"> </v>
      </c>
      <c r="L271" s="208" t="str">
        <f>IF(B271="","",HLOOKUP(B271,'GRR Data'!$DD$243:$WI$244,2,FALSE))</f>
        <v/>
      </c>
      <c r="M271" s="65"/>
      <c r="N271" s="80"/>
      <c r="O271" s="21"/>
      <c r="P271" s="22"/>
      <c r="Q271" s="100"/>
      <c r="R271" s="100"/>
      <c r="S271" s="100"/>
      <c r="T271" s="100"/>
      <c r="U271" s="100"/>
      <c r="V271" s="100"/>
      <c r="W271" s="100"/>
      <c r="X271" s="100"/>
      <c r="Y271" s="100"/>
      <c r="Z271" s="100"/>
      <c r="AA271" s="66" t="str">
        <f t="shared" si="72"/>
        <v/>
      </c>
      <c r="AB271" s="66" t="str">
        <f t="shared" si="73"/>
        <v/>
      </c>
      <c r="AC271" s="66" t="str">
        <f t="shared" si="74"/>
        <v/>
      </c>
      <c r="AD271" s="66" t="str">
        <f t="shared" si="75"/>
        <v/>
      </c>
      <c r="AE271" s="66" t="str">
        <f t="shared" si="76"/>
        <v/>
      </c>
      <c r="AF271" s="66" t="str">
        <f t="shared" si="77"/>
        <v/>
      </c>
      <c r="AG271" s="66" t="str">
        <f t="shared" si="78"/>
        <v/>
      </c>
      <c r="AH271" s="66" t="str">
        <f t="shared" si="79"/>
        <v/>
      </c>
      <c r="AI271" s="66" t="str">
        <f t="shared" si="80"/>
        <v/>
      </c>
      <c r="AJ271" s="66" t="str">
        <f t="shared" si="81"/>
        <v/>
      </c>
      <c r="AK271" s="66" t="str">
        <f t="shared" si="82"/>
        <v/>
      </c>
      <c r="AL271" s="270" t="str">
        <f t="shared" si="83"/>
        <v>N</v>
      </c>
    </row>
    <row r="272" spans="2:38">
      <c r="B272" s="91"/>
      <c r="C272" s="40"/>
      <c r="D272" s="40" t="s">
        <v>362</v>
      </c>
      <c r="E272" s="44"/>
      <c r="F272" s="44"/>
      <c r="G272" s="44"/>
      <c r="H272" s="14" t="str">
        <f t="shared" si="68"/>
        <v/>
      </c>
      <c r="I272" s="15" t="str">
        <f t="shared" si="69"/>
        <v/>
      </c>
      <c r="J272" s="16" t="str">
        <f t="shared" si="70"/>
        <v xml:space="preserve"> </v>
      </c>
      <c r="K272" s="17" t="str">
        <f t="shared" si="71"/>
        <v xml:space="preserve"> </v>
      </c>
      <c r="L272" s="208" t="str">
        <f>IF(B272="","",HLOOKUP(B272,'GRR Data'!$DD$243:$WI$244,2,FALSE))</f>
        <v/>
      </c>
      <c r="M272" s="65"/>
      <c r="N272" s="80"/>
      <c r="O272" s="21"/>
      <c r="P272" s="22"/>
      <c r="Q272" s="100"/>
      <c r="R272" s="100"/>
      <c r="S272" s="100"/>
      <c r="T272" s="100"/>
      <c r="U272" s="100"/>
      <c r="V272" s="100"/>
      <c r="W272" s="100"/>
      <c r="X272" s="100"/>
      <c r="Y272" s="100"/>
      <c r="Z272" s="100"/>
      <c r="AA272" s="66" t="str">
        <f t="shared" si="72"/>
        <v/>
      </c>
      <c r="AB272" s="66" t="str">
        <f t="shared" si="73"/>
        <v/>
      </c>
      <c r="AC272" s="66" t="str">
        <f t="shared" si="74"/>
        <v/>
      </c>
      <c r="AD272" s="66" t="str">
        <f t="shared" si="75"/>
        <v/>
      </c>
      <c r="AE272" s="66" t="str">
        <f t="shared" si="76"/>
        <v/>
      </c>
      <c r="AF272" s="66" t="str">
        <f t="shared" si="77"/>
        <v/>
      </c>
      <c r="AG272" s="66" t="str">
        <f t="shared" si="78"/>
        <v/>
      </c>
      <c r="AH272" s="66" t="str">
        <f t="shared" si="79"/>
        <v/>
      </c>
      <c r="AI272" s="66" t="str">
        <f t="shared" si="80"/>
        <v/>
      </c>
      <c r="AJ272" s="66" t="str">
        <f t="shared" si="81"/>
        <v/>
      </c>
      <c r="AK272" s="66" t="str">
        <f t="shared" si="82"/>
        <v/>
      </c>
      <c r="AL272" s="270" t="str">
        <f t="shared" si="83"/>
        <v>N</v>
      </c>
    </row>
    <row r="273" spans="2:38">
      <c r="B273" s="91"/>
      <c r="C273" s="40"/>
      <c r="D273" s="40" t="s">
        <v>362</v>
      </c>
      <c r="E273" s="44"/>
      <c r="F273" s="44"/>
      <c r="G273" s="44"/>
      <c r="H273" s="14" t="str">
        <f t="shared" si="68"/>
        <v/>
      </c>
      <c r="I273" s="15" t="str">
        <f t="shared" si="69"/>
        <v/>
      </c>
      <c r="J273" s="16" t="str">
        <f t="shared" si="70"/>
        <v xml:space="preserve"> </v>
      </c>
      <c r="K273" s="17" t="str">
        <f t="shared" si="71"/>
        <v xml:space="preserve"> </v>
      </c>
      <c r="L273" s="208" t="str">
        <f>IF(B273="","",HLOOKUP(B273,'GRR Data'!$DD$243:$WI$244,2,FALSE))</f>
        <v/>
      </c>
      <c r="M273" s="65"/>
      <c r="N273" s="80"/>
      <c r="O273" s="21"/>
      <c r="P273" s="22"/>
      <c r="Q273" s="100"/>
      <c r="R273" s="100"/>
      <c r="S273" s="100"/>
      <c r="T273" s="100"/>
      <c r="U273" s="100"/>
      <c r="V273" s="100"/>
      <c r="W273" s="100"/>
      <c r="X273" s="100"/>
      <c r="Y273" s="100"/>
      <c r="Z273" s="100"/>
      <c r="AA273" s="66" t="str">
        <f t="shared" si="72"/>
        <v/>
      </c>
      <c r="AB273" s="66" t="str">
        <f t="shared" si="73"/>
        <v/>
      </c>
      <c r="AC273" s="66" t="str">
        <f t="shared" si="74"/>
        <v/>
      </c>
      <c r="AD273" s="66" t="str">
        <f t="shared" si="75"/>
        <v/>
      </c>
      <c r="AE273" s="66" t="str">
        <f t="shared" si="76"/>
        <v/>
      </c>
      <c r="AF273" s="66" t="str">
        <f t="shared" si="77"/>
        <v/>
      </c>
      <c r="AG273" s="66" t="str">
        <f t="shared" si="78"/>
        <v/>
      </c>
      <c r="AH273" s="66" t="str">
        <f t="shared" si="79"/>
        <v/>
      </c>
      <c r="AI273" s="66" t="str">
        <f t="shared" si="80"/>
        <v/>
      </c>
      <c r="AJ273" s="66" t="str">
        <f t="shared" si="81"/>
        <v/>
      </c>
      <c r="AK273" s="66" t="str">
        <f t="shared" si="82"/>
        <v/>
      </c>
      <c r="AL273" s="270" t="str">
        <f t="shared" si="83"/>
        <v>N</v>
      </c>
    </row>
    <row r="274" spans="2:38">
      <c r="B274" s="37"/>
      <c r="C274" s="40"/>
      <c r="D274" s="40" t="s">
        <v>362</v>
      </c>
      <c r="E274" s="44"/>
      <c r="F274" s="44"/>
      <c r="G274" s="44"/>
      <c r="H274" s="14" t="str">
        <f t="shared" si="68"/>
        <v/>
      </c>
      <c r="I274" s="15" t="str">
        <f t="shared" si="69"/>
        <v/>
      </c>
      <c r="J274" s="16" t="str">
        <f t="shared" si="70"/>
        <v xml:space="preserve"> </v>
      </c>
      <c r="K274" s="17" t="str">
        <f t="shared" si="71"/>
        <v xml:space="preserve"> </v>
      </c>
      <c r="L274" s="208" t="str">
        <f>IF(B274="","",HLOOKUP(B274,'GRR Data'!$DD$243:$WI$244,2,FALSE))</f>
        <v/>
      </c>
      <c r="M274" s="65"/>
      <c r="N274" s="80"/>
      <c r="O274" s="21"/>
      <c r="P274" s="22"/>
      <c r="Q274" s="100"/>
      <c r="R274" s="100"/>
      <c r="S274" s="100"/>
      <c r="T274" s="100"/>
      <c r="U274" s="100"/>
      <c r="V274" s="100"/>
      <c r="W274" s="100"/>
      <c r="X274" s="100"/>
      <c r="Y274" s="100"/>
      <c r="Z274" s="100"/>
      <c r="AA274" s="66" t="str">
        <f t="shared" si="72"/>
        <v/>
      </c>
      <c r="AB274" s="66" t="str">
        <f t="shared" si="73"/>
        <v/>
      </c>
      <c r="AC274" s="66" t="str">
        <f t="shared" si="74"/>
        <v/>
      </c>
      <c r="AD274" s="66" t="str">
        <f t="shared" si="75"/>
        <v/>
      </c>
      <c r="AE274" s="66" t="str">
        <f t="shared" si="76"/>
        <v/>
      </c>
      <c r="AF274" s="66" t="str">
        <f t="shared" si="77"/>
        <v/>
      </c>
      <c r="AG274" s="66" t="str">
        <f t="shared" si="78"/>
        <v/>
      </c>
      <c r="AH274" s="66" t="str">
        <f t="shared" si="79"/>
        <v/>
      </c>
      <c r="AI274" s="66" t="str">
        <f t="shared" si="80"/>
        <v/>
      </c>
      <c r="AJ274" s="66" t="str">
        <f t="shared" si="81"/>
        <v/>
      </c>
      <c r="AK274" s="66" t="str">
        <f t="shared" si="82"/>
        <v/>
      </c>
      <c r="AL274" s="270" t="str">
        <f t="shared" si="83"/>
        <v>N</v>
      </c>
    </row>
    <row r="275" spans="2:38">
      <c r="B275" s="37"/>
      <c r="C275" s="40"/>
      <c r="D275" s="40" t="s">
        <v>362</v>
      </c>
      <c r="E275" s="44"/>
      <c r="F275" s="44"/>
      <c r="G275" s="44"/>
      <c r="H275" s="14" t="str">
        <f t="shared" ref="H275:H338" si="84">IF(OR(E275="",F275=""),"",IF(COUNTA(Q275:Z275)=0,"",IF(MAX($Q275:$Z275)&lt;=$E275,0,IF(F275=0,"N/A",(MAX($Q275:$Z275)-$E275)/$F275))))</f>
        <v/>
      </c>
      <c r="I275" s="15" t="str">
        <f t="shared" ref="I275:I338" si="85">IF(OR(E275="",G275=""),"",IF(COUNTA(Q275:Z275)=0,"",IF(MIN(Q275:Z275)&gt;=$E275,0,IF(G275=0,"N/A",($E275-MIN(Q275:Z275))/(G275)))))</f>
        <v/>
      </c>
      <c r="J275" s="16" t="str">
        <f t="shared" ref="J275:J338" si="86">IF(H275="N/A","Reject",IF(ISNUMBER($H275)=TRUE,IF($H275&gt;0.651,IF($H275&gt;1.001,"Reject","Alert")," ")," "))</f>
        <v xml:space="preserve"> </v>
      </c>
      <c r="K275" s="17" t="str">
        <f t="shared" ref="K275:K338" si="87">IF(I275="N/A","Reject",IF(ISNUMBER($I275)=TRUE,IF($I275&gt;0.651,IF($I275&gt;1.001,"Reject","Alert")," ")," "))</f>
        <v xml:space="preserve"> </v>
      </c>
      <c r="L275" s="208" t="str">
        <f>IF(B275="","",HLOOKUP(B275,'GRR Data'!$DD$243:$WI$244,2,FALSE))</f>
        <v/>
      </c>
      <c r="M275" s="65"/>
      <c r="N275" s="80"/>
      <c r="O275" s="21"/>
      <c r="P275" s="22"/>
      <c r="Q275" s="100"/>
      <c r="R275" s="100"/>
      <c r="S275" s="100"/>
      <c r="T275" s="100"/>
      <c r="U275" s="100"/>
      <c r="V275" s="100"/>
      <c r="W275" s="100"/>
      <c r="X275" s="100"/>
      <c r="Y275" s="100"/>
      <c r="Z275" s="100"/>
      <c r="AA275" s="66" t="str">
        <f t="shared" si="72"/>
        <v/>
      </c>
      <c r="AB275" s="66" t="str">
        <f t="shared" si="73"/>
        <v/>
      </c>
      <c r="AC275" s="66" t="str">
        <f t="shared" si="74"/>
        <v/>
      </c>
      <c r="AD275" s="66" t="str">
        <f t="shared" si="75"/>
        <v/>
      </c>
      <c r="AE275" s="66" t="str">
        <f t="shared" si="76"/>
        <v/>
      </c>
      <c r="AF275" s="66" t="str">
        <f t="shared" si="77"/>
        <v/>
      </c>
      <c r="AG275" s="66" t="str">
        <f t="shared" si="78"/>
        <v/>
      </c>
      <c r="AH275" s="66" t="str">
        <f t="shared" si="79"/>
        <v/>
      </c>
      <c r="AI275" s="66" t="str">
        <f t="shared" si="80"/>
        <v/>
      </c>
      <c r="AJ275" s="66" t="str">
        <f t="shared" si="81"/>
        <v/>
      </c>
      <c r="AK275" s="66" t="str">
        <f t="shared" si="82"/>
        <v/>
      </c>
      <c r="AL275" s="270" t="str">
        <f t="shared" si="83"/>
        <v>N</v>
      </c>
    </row>
    <row r="276" spans="2:38">
      <c r="B276" s="91"/>
      <c r="C276" s="40"/>
      <c r="D276" s="40" t="s">
        <v>362</v>
      </c>
      <c r="E276" s="44"/>
      <c r="F276" s="44"/>
      <c r="G276" s="44"/>
      <c r="H276" s="14" t="str">
        <f t="shared" si="84"/>
        <v/>
      </c>
      <c r="I276" s="15" t="str">
        <f t="shared" si="85"/>
        <v/>
      </c>
      <c r="J276" s="16" t="str">
        <f t="shared" si="86"/>
        <v xml:space="preserve"> </v>
      </c>
      <c r="K276" s="17" t="str">
        <f t="shared" si="87"/>
        <v xml:space="preserve"> </v>
      </c>
      <c r="L276" s="208" t="str">
        <f>IF(B276="","",HLOOKUP(B276,'GRR Data'!$DD$243:$WI$244,2,FALSE))</f>
        <v/>
      </c>
      <c r="M276" s="65"/>
      <c r="N276" s="80"/>
      <c r="O276" s="21"/>
      <c r="P276" s="22"/>
      <c r="Q276" s="100"/>
      <c r="R276" s="100"/>
      <c r="S276" s="100"/>
      <c r="T276" s="100"/>
      <c r="U276" s="100"/>
      <c r="V276" s="100"/>
      <c r="W276" s="100"/>
      <c r="X276" s="100"/>
      <c r="Y276" s="100"/>
      <c r="Z276" s="100"/>
      <c r="AA276" s="66" t="str">
        <f t="shared" si="72"/>
        <v/>
      </c>
      <c r="AB276" s="66" t="str">
        <f t="shared" si="73"/>
        <v/>
      </c>
      <c r="AC276" s="66" t="str">
        <f t="shared" si="74"/>
        <v/>
      </c>
      <c r="AD276" s="66" t="str">
        <f t="shared" si="75"/>
        <v/>
      </c>
      <c r="AE276" s="66" t="str">
        <f t="shared" si="76"/>
        <v/>
      </c>
      <c r="AF276" s="66" t="str">
        <f t="shared" si="77"/>
        <v/>
      </c>
      <c r="AG276" s="66" t="str">
        <f t="shared" si="78"/>
        <v/>
      </c>
      <c r="AH276" s="66" t="str">
        <f t="shared" si="79"/>
        <v/>
      </c>
      <c r="AI276" s="66" t="str">
        <f t="shared" si="80"/>
        <v/>
      </c>
      <c r="AJ276" s="66" t="str">
        <f t="shared" si="81"/>
        <v/>
      </c>
      <c r="AK276" s="66" t="str">
        <f t="shared" si="82"/>
        <v/>
      </c>
      <c r="AL276" s="270" t="str">
        <f t="shared" si="83"/>
        <v>N</v>
      </c>
    </row>
    <row r="277" spans="2:38">
      <c r="B277" s="37"/>
      <c r="C277" s="40"/>
      <c r="D277" s="40" t="s">
        <v>362</v>
      </c>
      <c r="E277" s="44"/>
      <c r="F277" s="44"/>
      <c r="G277" s="44"/>
      <c r="H277" s="14" t="str">
        <f t="shared" si="84"/>
        <v/>
      </c>
      <c r="I277" s="15" t="str">
        <f t="shared" si="85"/>
        <v/>
      </c>
      <c r="J277" s="16" t="str">
        <f t="shared" si="86"/>
        <v xml:space="preserve"> </v>
      </c>
      <c r="K277" s="17" t="str">
        <f t="shared" si="87"/>
        <v xml:space="preserve"> </v>
      </c>
      <c r="L277" s="208" t="str">
        <f>IF(B277="","",HLOOKUP(B277,'GRR Data'!$DD$243:$WI$244,2,FALSE))</f>
        <v/>
      </c>
      <c r="M277" s="65"/>
      <c r="N277" s="80"/>
      <c r="O277" s="21"/>
      <c r="P277" s="22"/>
      <c r="Q277" s="100"/>
      <c r="R277" s="100"/>
      <c r="S277" s="100"/>
      <c r="T277" s="100"/>
      <c r="U277" s="100"/>
      <c r="V277" s="100"/>
      <c r="W277" s="100"/>
      <c r="X277" s="100"/>
      <c r="Y277" s="100"/>
      <c r="Z277" s="100"/>
      <c r="AA277" s="66" t="str">
        <f t="shared" si="72"/>
        <v/>
      </c>
      <c r="AB277" s="66" t="str">
        <f t="shared" si="73"/>
        <v/>
      </c>
      <c r="AC277" s="66" t="str">
        <f t="shared" si="74"/>
        <v/>
      </c>
      <c r="AD277" s="66" t="str">
        <f t="shared" si="75"/>
        <v/>
      </c>
      <c r="AE277" s="66" t="str">
        <f t="shared" si="76"/>
        <v/>
      </c>
      <c r="AF277" s="66" t="str">
        <f t="shared" si="77"/>
        <v/>
      </c>
      <c r="AG277" s="66" t="str">
        <f t="shared" si="78"/>
        <v/>
      </c>
      <c r="AH277" s="66" t="str">
        <f t="shared" si="79"/>
        <v/>
      </c>
      <c r="AI277" s="66" t="str">
        <f t="shared" si="80"/>
        <v/>
      </c>
      <c r="AJ277" s="66" t="str">
        <f t="shared" si="81"/>
        <v/>
      </c>
      <c r="AK277" s="66" t="str">
        <f t="shared" si="82"/>
        <v/>
      </c>
      <c r="AL277" s="270" t="str">
        <f t="shared" si="83"/>
        <v>N</v>
      </c>
    </row>
    <row r="278" spans="2:38">
      <c r="B278" s="37"/>
      <c r="C278" s="40"/>
      <c r="D278" s="40" t="s">
        <v>362</v>
      </c>
      <c r="E278" s="44"/>
      <c r="F278" s="44"/>
      <c r="G278" s="44"/>
      <c r="H278" s="14" t="str">
        <f t="shared" si="84"/>
        <v/>
      </c>
      <c r="I278" s="15" t="str">
        <f t="shared" si="85"/>
        <v/>
      </c>
      <c r="J278" s="16" t="str">
        <f t="shared" si="86"/>
        <v xml:space="preserve"> </v>
      </c>
      <c r="K278" s="17" t="str">
        <f t="shared" si="87"/>
        <v xml:space="preserve"> </v>
      </c>
      <c r="L278" s="208" t="str">
        <f>IF(B278="","",HLOOKUP(B278,'GRR Data'!$DD$243:$WI$244,2,FALSE))</f>
        <v/>
      </c>
      <c r="M278" s="65"/>
      <c r="N278" s="80"/>
      <c r="O278" s="21"/>
      <c r="P278" s="22"/>
      <c r="Q278" s="100"/>
      <c r="R278" s="100"/>
      <c r="S278" s="100"/>
      <c r="T278" s="100"/>
      <c r="U278" s="100"/>
      <c r="V278" s="100"/>
      <c r="W278" s="100"/>
      <c r="X278" s="100"/>
      <c r="Y278" s="100"/>
      <c r="Z278" s="100"/>
      <c r="AA278" s="66" t="str">
        <f t="shared" si="72"/>
        <v/>
      </c>
      <c r="AB278" s="66" t="str">
        <f t="shared" si="73"/>
        <v/>
      </c>
      <c r="AC278" s="66" t="str">
        <f t="shared" si="74"/>
        <v/>
      </c>
      <c r="AD278" s="66" t="str">
        <f t="shared" si="75"/>
        <v/>
      </c>
      <c r="AE278" s="66" t="str">
        <f t="shared" si="76"/>
        <v/>
      </c>
      <c r="AF278" s="66" t="str">
        <f t="shared" si="77"/>
        <v/>
      </c>
      <c r="AG278" s="66" t="str">
        <f t="shared" si="78"/>
        <v/>
      </c>
      <c r="AH278" s="66" t="str">
        <f t="shared" si="79"/>
        <v/>
      </c>
      <c r="AI278" s="66" t="str">
        <f t="shared" si="80"/>
        <v/>
      </c>
      <c r="AJ278" s="66" t="str">
        <f t="shared" si="81"/>
        <v/>
      </c>
      <c r="AK278" s="66" t="str">
        <f t="shared" si="82"/>
        <v/>
      </c>
      <c r="AL278" s="270" t="str">
        <f t="shared" si="83"/>
        <v>N</v>
      </c>
    </row>
    <row r="279" spans="2:38">
      <c r="B279" s="91"/>
      <c r="C279" s="40"/>
      <c r="D279" s="40" t="s">
        <v>362</v>
      </c>
      <c r="E279" s="44"/>
      <c r="F279" s="44"/>
      <c r="G279" s="44"/>
      <c r="H279" s="14" t="str">
        <f t="shared" si="84"/>
        <v/>
      </c>
      <c r="I279" s="15" t="str">
        <f t="shared" si="85"/>
        <v/>
      </c>
      <c r="J279" s="16" t="str">
        <f t="shared" si="86"/>
        <v xml:space="preserve"> </v>
      </c>
      <c r="K279" s="17" t="str">
        <f t="shared" si="87"/>
        <v xml:space="preserve"> </v>
      </c>
      <c r="L279" s="208" t="str">
        <f>IF(B279="","",HLOOKUP(B279,'GRR Data'!$DD$243:$WI$244,2,FALSE))</f>
        <v/>
      </c>
      <c r="M279" s="65"/>
      <c r="N279" s="80"/>
      <c r="O279" s="21"/>
      <c r="P279" s="22"/>
      <c r="Q279" s="100"/>
      <c r="R279" s="100"/>
      <c r="S279" s="100"/>
      <c r="T279" s="100"/>
      <c r="U279" s="100"/>
      <c r="V279" s="100"/>
      <c r="W279" s="100"/>
      <c r="X279" s="100"/>
      <c r="Y279" s="100"/>
      <c r="Z279" s="100"/>
      <c r="AA279" s="66" t="str">
        <f t="shared" si="72"/>
        <v/>
      </c>
      <c r="AB279" s="66" t="str">
        <f t="shared" si="73"/>
        <v/>
      </c>
      <c r="AC279" s="66" t="str">
        <f t="shared" si="74"/>
        <v/>
      </c>
      <c r="AD279" s="66" t="str">
        <f t="shared" si="75"/>
        <v/>
      </c>
      <c r="AE279" s="66" t="str">
        <f t="shared" si="76"/>
        <v/>
      </c>
      <c r="AF279" s="66" t="str">
        <f t="shared" si="77"/>
        <v/>
      </c>
      <c r="AG279" s="66" t="str">
        <f t="shared" si="78"/>
        <v/>
      </c>
      <c r="AH279" s="66" t="str">
        <f t="shared" si="79"/>
        <v/>
      </c>
      <c r="AI279" s="66" t="str">
        <f t="shared" si="80"/>
        <v/>
      </c>
      <c r="AJ279" s="66" t="str">
        <f t="shared" si="81"/>
        <v/>
      </c>
      <c r="AK279" s="66" t="str">
        <f t="shared" si="82"/>
        <v/>
      </c>
      <c r="AL279" s="270" t="str">
        <f t="shared" si="83"/>
        <v>N</v>
      </c>
    </row>
    <row r="280" spans="2:38">
      <c r="B280" s="37"/>
      <c r="C280" s="40"/>
      <c r="D280" s="40" t="s">
        <v>362</v>
      </c>
      <c r="E280" s="44"/>
      <c r="F280" s="44"/>
      <c r="G280" s="44"/>
      <c r="H280" s="14" t="str">
        <f t="shared" si="84"/>
        <v/>
      </c>
      <c r="I280" s="15" t="str">
        <f t="shared" si="85"/>
        <v/>
      </c>
      <c r="J280" s="16" t="str">
        <f t="shared" si="86"/>
        <v xml:space="preserve"> </v>
      </c>
      <c r="K280" s="17" t="str">
        <f t="shared" si="87"/>
        <v xml:space="preserve"> </v>
      </c>
      <c r="L280" s="208" t="str">
        <f>IF(B280="","",HLOOKUP(B280,'GRR Data'!$DD$243:$WI$244,2,FALSE))</f>
        <v/>
      </c>
      <c r="M280" s="65"/>
      <c r="N280" s="80"/>
      <c r="O280" s="21"/>
      <c r="P280" s="22"/>
      <c r="Q280" s="100"/>
      <c r="R280" s="100"/>
      <c r="S280" s="100"/>
      <c r="T280" s="100"/>
      <c r="U280" s="100"/>
      <c r="V280" s="100"/>
      <c r="W280" s="100"/>
      <c r="X280" s="100"/>
      <c r="Y280" s="100"/>
      <c r="Z280" s="100"/>
      <c r="AA280" s="66" t="str">
        <f t="shared" si="72"/>
        <v/>
      </c>
      <c r="AB280" s="66" t="str">
        <f t="shared" si="73"/>
        <v/>
      </c>
      <c r="AC280" s="66" t="str">
        <f t="shared" si="74"/>
        <v/>
      </c>
      <c r="AD280" s="66" t="str">
        <f t="shared" si="75"/>
        <v/>
      </c>
      <c r="AE280" s="66" t="str">
        <f t="shared" si="76"/>
        <v/>
      </c>
      <c r="AF280" s="66" t="str">
        <f t="shared" si="77"/>
        <v/>
      </c>
      <c r="AG280" s="66" t="str">
        <f t="shared" si="78"/>
        <v/>
      </c>
      <c r="AH280" s="66" t="str">
        <f t="shared" si="79"/>
        <v/>
      </c>
      <c r="AI280" s="66" t="str">
        <f t="shared" si="80"/>
        <v/>
      </c>
      <c r="AJ280" s="66" t="str">
        <f t="shared" si="81"/>
        <v/>
      </c>
      <c r="AK280" s="66" t="str">
        <f t="shared" si="82"/>
        <v/>
      </c>
      <c r="AL280" s="270" t="str">
        <f t="shared" si="83"/>
        <v>N</v>
      </c>
    </row>
    <row r="281" spans="2:38">
      <c r="B281" s="37"/>
      <c r="C281" s="40"/>
      <c r="D281" s="40" t="s">
        <v>362</v>
      </c>
      <c r="E281" s="44"/>
      <c r="F281" s="44"/>
      <c r="G281" s="44"/>
      <c r="H281" s="14" t="str">
        <f t="shared" si="84"/>
        <v/>
      </c>
      <c r="I281" s="15" t="str">
        <f t="shared" si="85"/>
        <v/>
      </c>
      <c r="J281" s="16" t="str">
        <f t="shared" si="86"/>
        <v xml:space="preserve"> </v>
      </c>
      <c r="K281" s="17" t="str">
        <f t="shared" si="87"/>
        <v xml:space="preserve"> </v>
      </c>
      <c r="L281" s="208" t="str">
        <f>IF(B281="","",HLOOKUP(B281,'GRR Data'!$DD$243:$WI$244,2,FALSE))</f>
        <v/>
      </c>
      <c r="M281" s="65"/>
      <c r="N281" s="80"/>
      <c r="O281" s="21"/>
      <c r="P281" s="22"/>
      <c r="Q281" s="100"/>
      <c r="R281" s="100"/>
      <c r="S281" s="100"/>
      <c r="T281" s="100"/>
      <c r="U281" s="100"/>
      <c r="V281" s="100"/>
      <c r="W281" s="100"/>
      <c r="X281" s="100"/>
      <c r="Y281" s="100"/>
      <c r="Z281" s="100"/>
      <c r="AA281" s="66" t="str">
        <f t="shared" si="72"/>
        <v/>
      </c>
      <c r="AB281" s="66" t="str">
        <f t="shared" si="73"/>
        <v/>
      </c>
      <c r="AC281" s="66" t="str">
        <f t="shared" si="74"/>
        <v/>
      </c>
      <c r="AD281" s="66" t="str">
        <f t="shared" si="75"/>
        <v/>
      </c>
      <c r="AE281" s="66" t="str">
        <f t="shared" si="76"/>
        <v/>
      </c>
      <c r="AF281" s="66" t="str">
        <f t="shared" si="77"/>
        <v/>
      </c>
      <c r="AG281" s="66" t="str">
        <f t="shared" si="78"/>
        <v/>
      </c>
      <c r="AH281" s="66" t="str">
        <f t="shared" si="79"/>
        <v/>
      </c>
      <c r="AI281" s="66" t="str">
        <f t="shared" si="80"/>
        <v/>
      </c>
      <c r="AJ281" s="66" t="str">
        <f t="shared" si="81"/>
        <v/>
      </c>
      <c r="AK281" s="66" t="str">
        <f t="shared" si="82"/>
        <v/>
      </c>
      <c r="AL281" s="270" t="str">
        <f t="shared" si="83"/>
        <v>N</v>
      </c>
    </row>
    <row r="282" spans="2:38">
      <c r="B282" s="91"/>
      <c r="C282" s="40"/>
      <c r="D282" s="40" t="s">
        <v>362</v>
      </c>
      <c r="E282" s="44"/>
      <c r="F282" s="44"/>
      <c r="G282" s="44"/>
      <c r="H282" s="14" t="str">
        <f t="shared" si="84"/>
        <v/>
      </c>
      <c r="I282" s="15" t="str">
        <f t="shared" si="85"/>
        <v/>
      </c>
      <c r="J282" s="16" t="str">
        <f t="shared" si="86"/>
        <v xml:space="preserve"> </v>
      </c>
      <c r="K282" s="17" t="str">
        <f t="shared" si="87"/>
        <v xml:space="preserve"> </v>
      </c>
      <c r="L282" s="208" t="str">
        <f>IF(B282="","",HLOOKUP(B282,'GRR Data'!$DD$243:$WI$244,2,FALSE))</f>
        <v/>
      </c>
      <c r="M282" s="65"/>
      <c r="N282" s="80"/>
      <c r="O282" s="21"/>
      <c r="P282" s="22"/>
      <c r="Q282" s="100"/>
      <c r="R282" s="100"/>
      <c r="S282" s="100"/>
      <c r="T282" s="100"/>
      <c r="U282" s="100"/>
      <c r="V282" s="100"/>
      <c r="W282" s="100"/>
      <c r="X282" s="100"/>
      <c r="Y282" s="100"/>
      <c r="Z282" s="100"/>
      <c r="AA282" s="66" t="str">
        <f t="shared" si="72"/>
        <v/>
      </c>
      <c r="AB282" s="66" t="str">
        <f t="shared" si="73"/>
        <v/>
      </c>
      <c r="AC282" s="66" t="str">
        <f t="shared" si="74"/>
        <v/>
      </c>
      <c r="AD282" s="66" t="str">
        <f t="shared" si="75"/>
        <v/>
      </c>
      <c r="AE282" s="66" t="str">
        <f t="shared" si="76"/>
        <v/>
      </c>
      <c r="AF282" s="66" t="str">
        <f t="shared" si="77"/>
        <v/>
      </c>
      <c r="AG282" s="66" t="str">
        <f t="shared" si="78"/>
        <v/>
      </c>
      <c r="AH282" s="66" t="str">
        <f t="shared" si="79"/>
        <v/>
      </c>
      <c r="AI282" s="66" t="str">
        <f t="shared" si="80"/>
        <v/>
      </c>
      <c r="AJ282" s="66" t="str">
        <f t="shared" si="81"/>
        <v/>
      </c>
      <c r="AK282" s="66" t="str">
        <f t="shared" si="82"/>
        <v/>
      </c>
      <c r="AL282" s="270" t="str">
        <f t="shared" si="83"/>
        <v>N</v>
      </c>
    </row>
    <row r="283" spans="2:38">
      <c r="B283" s="91"/>
      <c r="C283" s="40"/>
      <c r="D283" s="40" t="s">
        <v>362</v>
      </c>
      <c r="E283" s="44"/>
      <c r="F283" s="44"/>
      <c r="G283" s="44"/>
      <c r="H283" s="14" t="str">
        <f t="shared" si="84"/>
        <v/>
      </c>
      <c r="I283" s="15" t="str">
        <f t="shared" si="85"/>
        <v/>
      </c>
      <c r="J283" s="16" t="str">
        <f t="shared" si="86"/>
        <v xml:space="preserve"> </v>
      </c>
      <c r="K283" s="17" t="str">
        <f t="shared" si="87"/>
        <v xml:space="preserve"> </v>
      </c>
      <c r="L283" s="208" t="str">
        <f>IF(B283="","",HLOOKUP(B283,'GRR Data'!$DD$243:$WI$244,2,FALSE))</f>
        <v/>
      </c>
      <c r="M283" s="65"/>
      <c r="N283" s="80"/>
      <c r="O283" s="21"/>
      <c r="P283" s="22"/>
      <c r="Q283" s="100"/>
      <c r="R283" s="100"/>
      <c r="S283" s="100"/>
      <c r="T283" s="100"/>
      <c r="U283" s="100"/>
      <c r="V283" s="100"/>
      <c r="W283" s="100"/>
      <c r="X283" s="100"/>
      <c r="Y283" s="100"/>
      <c r="Z283" s="100"/>
      <c r="AA283" s="66" t="str">
        <f t="shared" si="72"/>
        <v/>
      </c>
      <c r="AB283" s="66" t="str">
        <f t="shared" si="73"/>
        <v/>
      </c>
      <c r="AC283" s="66" t="str">
        <f t="shared" si="74"/>
        <v/>
      </c>
      <c r="AD283" s="66" t="str">
        <f t="shared" si="75"/>
        <v/>
      </c>
      <c r="AE283" s="66" t="str">
        <f t="shared" si="76"/>
        <v/>
      </c>
      <c r="AF283" s="66" t="str">
        <f t="shared" si="77"/>
        <v/>
      </c>
      <c r="AG283" s="66" t="str">
        <f t="shared" si="78"/>
        <v/>
      </c>
      <c r="AH283" s="66" t="str">
        <f t="shared" si="79"/>
        <v/>
      </c>
      <c r="AI283" s="66" t="str">
        <f t="shared" si="80"/>
        <v/>
      </c>
      <c r="AJ283" s="66" t="str">
        <f t="shared" si="81"/>
        <v/>
      </c>
      <c r="AK283" s="66" t="str">
        <f t="shared" si="82"/>
        <v/>
      </c>
      <c r="AL283" s="270" t="str">
        <f t="shared" si="83"/>
        <v>N</v>
      </c>
    </row>
    <row r="284" spans="2:38">
      <c r="B284" s="37"/>
      <c r="C284" s="40"/>
      <c r="D284" s="40" t="s">
        <v>362</v>
      </c>
      <c r="E284" s="44"/>
      <c r="F284" s="44"/>
      <c r="G284" s="44"/>
      <c r="H284" s="14" t="str">
        <f t="shared" si="84"/>
        <v/>
      </c>
      <c r="I284" s="15" t="str">
        <f t="shared" si="85"/>
        <v/>
      </c>
      <c r="J284" s="16" t="str">
        <f t="shared" si="86"/>
        <v xml:space="preserve"> </v>
      </c>
      <c r="K284" s="17" t="str">
        <f t="shared" si="87"/>
        <v xml:space="preserve"> </v>
      </c>
      <c r="L284" s="208" t="str">
        <f>IF(B284="","",HLOOKUP(B284,'GRR Data'!$DD$243:$WI$244,2,FALSE))</f>
        <v/>
      </c>
      <c r="M284" s="65"/>
      <c r="N284" s="80"/>
      <c r="O284" s="21"/>
      <c r="P284" s="22"/>
      <c r="Q284" s="100"/>
      <c r="R284" s="100"/>
      <c r="S284" s="100"/>
      <c r="T284" s="100"/>
      <c r="U284" s="100"/>
      <c r="V284" s="100"/>
      <c r="W284" s="100"/>
      <c r="X284" s="100"/>
      <c r="Y284" s="100"/>
      <c r="Z284" s="100"/>
      <c r="AA284" s="66" t="str">
        <f t="shared" si="72"/>
        <v/>
      </c>
      <c r="AB284" s="66" t="str">
        <f t="shared" si="73"/>
        <v/>
      </c>
      <c r="AC284" s="66" t="str">
        <f t="shared" si="74"/>
        <v/>
      </c>
      <c r="AD284" s="66" t="str">
        <f t="shared" si="75"/>
        <v/>
      </c>
      <c r="AE284" s="66" t="str">
        <f t="shared" si="76"/>
        <v/>
      </c>
      <c r="AF284" s="66" t="str">
        <f t="shared" si="77"/>
        <v/>
      </c>
      <c r="AG284" s="66" t="str">
        <f t="shared" si="78"/>
        <v/>
      </c>
      <c r="AH284" s="66" t="str">
        <f t="shared" si="79"/>
        <v/>
      </c>
      <c r="AI284" s="66" t="str">
        <f t="shared" si="80"/>
        <v/>
      </c>
      <c r="AJ284" s="66" t="str">
        <f t="shared" si="81"/>
        <v/>
      </c>
      <c r="AK284" s="66" t="str">
        <f t="shared" si="82"/>
        <v/>
      </c>
      <c r="AL284" s="270" t="str">
        <f t="shared" si="83"/>
        <v>N</v>
      </c>
    </row>
    <row r="285" spans="2:38">
      <c r="B285" s="37"/>
      <c r="C285" s="40"/>
      <c r="D285" s="40" t="s">
        <v>362</v>
      </c>
      <c r="E285" s="44"/>
      <c r="F285" s="44"/>
      <c r="G285" s="44"/>
      <c r="H285" s="14" t="str">
        <f t="shared" si="84"/>
        <v/>
      </c>
      <c r="I285" s="15" t="str">
        <f t="shared" si="85"/>
        <v/>
      </c>
      <c r="J285" s="16" t="str">
        <f t="shared" si="86"/>
        <v xml:space="preserve"> </v>
      </c>
      <c r="K285" s="17" t="str">
        <f t="shared" si="87"/>
        <v xml:space="preserve"> </v>
      </c>
      <c r="L285" s="208" t="str">
        <f>IF(B285="","",HLOOKUP(B285,'GRR Data'!$DD$243:$WI$244,2,FALSE))</f>
        <v/>
      </c>
      <c r="M285" s="65"/>
      <c r="N285" s="80"/>
      <c r="O285" s="21"/>
      <c r="P285" s="22"/>
      <c r="Q285" s="100"/>
      <c r="R285" s="100"/>
      <c r="S285" s="100"/>
      <c r="T285" s="100"/>
      <c r="U285" s="100"/>
      <c r="V285" s="100"/>
      <c r="W285" s="100"/>
      <c r="X285" s="100"/>
      <c r="Y285" s="100"/>
      <c r="Z285" s="100"/>
      <c r="AA285" s="66" t="str">
        <f t="shared" si="72"/>
        <v/>
      </c>
      <c r="AB285" s="66" t="str">
        <f t="shared" si="73"/>
        <v/>
      </c>
      <c r="AC285" s="66" t="str">
        <f t="shared" si="74"/>
        <v/>
      </c>
      <c r="AD285" s="66" t="str">
        <f t="shared" si="75"/>
        <v/>
      </c>
      <c r="AE285" s="66" t="str">
        <f t="shared" si="76"/>
        <v/>
      </c>
      <c r="AF285" s="66" t="str">
        <f t="shared" si="77"/>
        <v/>
      </c>
      <c r="AG285" s="66" t="str">
        <f t="shared" si="78"/>
        <v/>
      </c>
      <c r="AH285" s="66" t="str">
        <f t="shared" si="79"/>
        <v/>
      </c>
      <c r="AI285" s="66" t="str">
        <f t="shared" si="80"/>
        <v/>
      </c>
      <c r="AJ285" s="66" t="str">
        <f t="shared" si="81"/>
        <v/>
      </c>
      <c r="AK285" s="66" t="str">
        <f t="shared" si="82"/>
        <v/>
      </c>
      <c r="AL285" s="270" t="str">
        <f t="shared" si="83"/>
        <v>N</v>
      </c>
    </row>
    <row r="286" spans="2:38">
      <c r="B286" s="91"/>
      <c r="C286" s="40"/>
      <c r="D286" s="40" t="s">
        <v>362</v>
      </c>
      <c r="E286" s="44"/>
      <c r="F286" s="44"/>
      <c r="G286" s="44"/>
      <c r="H286" s="14" t="str">
        <f t="shared" si="84"/>
        <v/>
      </c>
      <c r="I286" s="15" t="str">
        <f t="shared" si="85"/>
        <v/>
      </c>
      <c r="J286" s="16" t="str">
        <f t="shared" si="86"/>
        <v xml:space="preserve"> </v>
      </c>
      <c r="K286" s="17" t="str">
        <f t="shared" si="87"/>
        <v xml:space="preserve"> </v>
      </c>
      <c r="L286" s="208" t="str">
        <f>IF(B286="","",HLOOKUP(B286,'GRR Data'!$DD$243:$WI$244,2,FALSE))</f>
        <v/>
      </c>
      <c r="M286" s="65"/>
      <c r="N286" s="80"/>
      <c r="O286" s="21"/>
      <c r="P286" s="22"/>
      <c r="Q286" s="100"/>
      <c r="R286" s="100"/>
      <c r="S286" s="100"/>
      <c r="T286" s="100"/>
      <c r="U286" s="100"/>
      <c r="V286" s="100"/>
      <c r="W286" s="100"/>
      <c r="X286" s="100"/>
      <c r="Y286" s="100"/>
      <c r="Z286" s="100"/>
      <c r="AA286" s="66" t="str">
        <f t="shared" si="72"/>
        <v/>
      </c>
      <c r="AB286" s="66" t="str">
        <f t="shared" si="73"/>
        <v/>
      </c>
      <c r="AC286" s="66" t="str">
        <f t="shared" si="74"/>
        <v/>
      </c>
      <c r="AD286" s="66" t="str">
        <f t="shared" si="75"/>
        <v/>
      </c>
      <c r="AE286" s="66" t="str">
        <f t="shared" si="76"/>
        <v/>
      </c>
      <c r="AF286" s="66" t="str">
        <f t="shared" si="77"/>
        <v/>
      </c>
      <c r="AG286" s="66" t="str">
        <f t="shared" si="78"/>
        <v/>
      </c>
      <c r="AH286" s="66" t="str">
        <f t="shared" si="79"/>
        <v/>
      </c>
      <c r="AI286" s="66" t="str">
        <f t="shared" si="80"/>
        <v/>
      </c>
      <c r="AJ286" s="66" t="str">
        <f t="shared" si="81"/>
        <v/>
      </c>
      <c r="AK286" s="66" t="str">
        <f t="shared" si="82"/>
        <v/>
      </c>
      <c r="AL286" s="270" t="str">
        <f t="shared" si="83"/>
        <v>N</v>
      </c>
    </row>
    <row r="287" spans="2:38">
      <c r="B287" s="37"/>
      <c r="C287" s="40"/>
      <c r="D287" s="40" t="s">
        <v>362</v>
      </c>
      <c r="E287" s="44"/>
      <c r="F287" s="44"/>
      <c r="G287" s="44"/>
      <c r="H287" s="14" t="str">
        <f t="shared" si="84"/>
        <v/>
      </c>
      <c r="I287" s="15" t="str">
        <f t="shared" si="85"/>
        <v/>
      </c>
      <c r="J287" s="16" t="str">
        <f t="shared" si="86"/>
        <v xml:space="preserve"> </v>
      </c>
      <c r="K287" s="17" t="str">
        <f t="shared" si="87"/>
        <v xml:space="preserve"> </v>
      </c>
      <c r="L287" s="208" t="str">
        <f>IF(B287="","",HLOOKUP(B287,'GRR Data'!$DD$243:$WI$244,2,FALSE))</f>
        <v/>
      </c>
      <c r="M287" s="65"/>
      <c r="N287" s="80"/>
      <c r="O287" s="21"/>
      <c r="P287" s="22"/>
      <c r="Q287" s="100"/>
      <c r="R287" s="100"/>
      <c r="S287" s="100"/>
      <c r="T287" s="100"/>
      <c r="U287" s="100"/>
      <c r="V287" s="100"/>
      <c r="W287" s="100"/>
      <c r="X287" s="100"/>
      <c r="Y287" s="100"/>
      <c r="Z287" s="100"/>
      <c r="AA287" s="66" t="str">
        <f t="shared" si="72"/>
        <v/>
      </c>
      <c r="AB287" s="66" t="str">
        <f t="shared" si="73"/>
        <v/>
      </c>
      <c r="AC287" s="66" t="str">
        <f t="shared" si="74"/>
        <v/>
      </c>
      <c r="AD287" s="66" t="str">
        <f t="shared" si="75"/>
        <v/>
      </c>
      <c r="AE287" s="66" t="str">
        <f t="shared" si="76"/>
        <v/>
      </c>
      <c r="AF287" s="66" t="str">
        <f t="shared" si="77"/>
        <v/>
      </c>
      <c r="AG287" s="66" t="str">
        <f t="shared" si="78"/>
        <v/>
      </c>
      <c r="AH287" s="66" t="str">
        <f t="shared" si="79"/>
        <v/>
      </c>
      <c r="AI287" s="66" t="str">
        <f t="shared" si="80"/>
        <v/>
      </c>
      <c r="AJ287" s="66" t="str">
        <f t="shared" si="81"/>
        <v/>
      </c>
      <c r="AK287" s="66" t="str">
        <f t="shared" si="82"/>
        <v/>
      </c>
      <c r="AL287" s="270" t="str">
        <f t="shared" si="83"/>
        <v>N</v>
      </c>
    </row>
    <row r="288" spans="2:38">
      <c r="B288" s="37"/>
      <c r="C288" s="40"/>
      <c r="D288" s="40" t="s">
        <v>362</v>
      </c>
      <c r="E288" s="44"/>
      <c r="F288" s="44"/>
      <c r="G288" s="44"/>
      <c r="H288" s="14" t="str">
        <f t="shared" si="84"/>
        <v/>
      </c>
      <c r="I288" s="15" t="str">
        <f t="shared" si="85"/>
        <v/>
      </c>
      <c r="J288" s="16" t="str">
        <f t="shared" si="86"/>
        <v xml:space="preserve"> </v>
      </c>
      <c r="K288" s="17" t="str">
        <f t="shared" si="87"/>
        <v xml:space="preserve"> </v>
      </c>
      <c r="L288" s="208" t="str">
        <f>IF(B288="","",HLOOKUP(B288,'GRR Data'!$DD$243:$WI$244,2,FALSE))</f>
        <v/>
      </c>
      <c r="M288" s="65"/>
      <c r="N288" s="80"/>
      <c r="O288" s="21"/>
      <c r="P288" s="22"/>
      <c r="Q288" s="100"/>
      <c r="R288" s="100"/>
      <c r="S288" s="100"/>
      <c r="T288" s="100"/>
      <c r="U288" s="100"/>
      <c r="V288" s="100"/>
      <c r="W288" s="100"/>
      <c r="X288" s="100"/>
      <c r="Y288" s="100"/>
      <c r="Z288" s="100"/>
      <c r="AA288" s="66" t="str">
        <f t="shared" si="72"/>
        <v/>
      </c>
      <c r="AB288" s="66" t="str">
        <f t="shared" si="73"/>
        <v/>
      </c>
      <c r="AC288" s="66" t="str">
        <f t="shared" si="74"/>
        <v/>
      </c>
      <c r="AD288" s="66" t="str">
        <f t="shared" si="75"/>
        <v/>
      </c>
      <c r="AE288" s="66" t="str">
        <f t="shared" si="76"/>
        <v/>
      </c>
      <c r="AF288" s="66" t="str">
        <f t="shared" si="77"/>
        <v/>
      </c>
      <c r="AG288" s="66" t="str">
        <f t="shared" si="78"/>
        <v/>
      </c>
      <c r="AH288" s="66" t="str">
        <f t="shared" si="79"/>
        <v/>
      </c>
      <c r="AI288" s="66" t="str">
        <f t="shared" si="80"/>
        <v/>
      </c>
      <c r="AJ288" s="66" t="str">
        <f t="shared" si="81"/>
        <v/>
      </c>
      <c r="AK288" s="66" t="str">
        <f t="shared" si="82"/>
        <v/>
      </c>
      <c r="AL288" s="270" t="str">
        <f t="shared" si="83"/>
        <v>N</v>
      </c>
    </row>
    <row r="289" spans="2:38">
      <c r="B289" s="91"/>
      <c r="C289" s="40"/>
      <c r="D289" s="40" t="s">
        <v>362</v>
      </c>
      <c r="E289" s="44"/>
      <c r="F289" s="44"/>
      <c r="G289" s="44"/>
      <c r="H289" s="14" t="str">
        <f t="shared" si="84"/>
        <v/>
      </c>
      <c r="I289" s="15" t="str">
        <f t="shared" si="85"/>
        <v/>
      </c>
      <c r="J289" s="16" t="str">
        <f t="shared" si="86"/>
        <v xml:space="preserve"> </v>
      </c>
      <c r="K289" s="17" t="str">
        <f t="shared" si="87"/>
        <v xml:space="preserve"> </v>
      </c>
      <c r="L289" s="208" t="str">
        <f>IF(B289="","",HLOOKUP(B289,'GRR Data'!$DD$243:$WI$244,2,FALSE))</f>
        <v/>
      </c>
      <c r="M289" s="65"/>
      <c r="N289" s="80"/>
      <c r="O289" s="21"/>
      <c r="P289" s="22"/>
      <c r="Q289" s="100"/>
      <c r="R289" s="100"/>
      <c r="S289" s="100"/>
      <c r="T289" s="100"/>
      <c r="U289" s="100"/>
      <c r="V289" s="100"/>
      <c r="W289" s="100"/>
      <c r="X289" s="100"/>
      <c r="Y289" s="100"/>
      <c r="Z289" s="100"/>
      <c r="AA289" s="66" t="str">
        <f t="shared" si="72"/>
        <v/>
      </c>
      <c r="AB289" s="66" t="str">
        <f t="shared" si="73"/>
        <v/>
      </c>
      <c r="AC289" s="66" t="str">
        <f t="shared" si="74"/>
        <v/>
      </c>
      <c r="AD289" s="66" t="str">
        <f t="shared" si="75"/>
        <v/>
      </c>
      <c r="AE289" s="66" t="str">
        <f t="shared" si="76"/>
        <v/>
      </c>
      <c r="AF289" s="66" t="str">
        <f t="shared" si="77"/>
        <v/>
      </c>
      <c r="AG289" s="66" t="str">
        <f t="shared" si="78"/>
        <v/>
      </c>
      <c r="AH289" s="66" t="str">
        <f t="shared" si="79"/>
        <v/>
      </c>
      <c r="AI289" s="66" t="str">
        <f t="shared" si="80"/>
        <v/>
      </c>
      <c r="AJ289" s="66" t="str">
        <f t="shared" si="81"/>
        <v/>
      </c>
      <c r="AK289" s="66" t="str">
        <f t="shared" si="82"/>
        <v/>
      </c>
      <c r="AL289" s="270" t="str">
        <f t="shared" si="83"/>
        <v>N</v>
      </c>
    </row>
    <row r="290" spans="2:38">
      <c r="B290" s="37"/>
      <c r="C290" s="40"/>
      <c r="D290" s="40" t="s">
        <v>362</v>
      </c>
      <c r="E290" s="44"/>
      <c r="F290" s="44"/>
      <c r="G290" s="44"/>
      <c r="H290" s="14" t="str">
        <f t="shared" si="84"/>
        <v/>
      </c>
      <c r="I290" s="15" t="str">
        <f t="shared" si="85"/>
        <v/>
      </c>
      <c r="J290" s="16" t="str">
        <f t="shared" si="86"/>
        <v xml:space="preserve"> </v>
      </c>
      <c r="K290" s="17" t="str">
        <f t="shared" si="87"/>
        <v xml:space="preserve"> </v>
      </c>
      <c r="L290" s="208" t="str">
        <f>IF(B290="","",HLOOKUP(B290,'GRR Data'!$DD$243:$WI$244,2,FALSE))</f>
        <v/>
      </c>
      <c r="M290" s="65"/>
      <c r="N290" s="80"/>
      <c r="O290" s="21"/>
      <c r="P290" s="22"/>
      <c r="Q290" s="100"/>
      <c r="R290" s="100"/>
      <c r="S290" s="100"/>
      <c r="T290" s="100"/>
      <c r="U290" s="100"/>
      <c r="V290" s="100"/>
      <c r="W290" s="100"/>
      <c r="X290" s="100"/>
      <c r="Y290" s="100"/>
      <c r="Z290" s="100"/>
      <c r="AA290" s="66" t="str">
        <f t="shared" si="72"/>
        <v/>
      </c>
      <c r="AB290" s="66" t="str">
        <f t="shared" si="73"/>
        <v/>
      </c>
      <c r="AC290" s="66" t="str">
        <f t="shared" si="74"/>
        <v/>
      </c>
      <c r="AD290" s="66" t="str">
        <f t="shared" si="75"/>
        <v/>
      </c>
      <c r="AE290" s="66" t="str">
        <f t="shared" si="76"/>
        <v/>
      </c>
      <c r="AF290" s="66" t="str">
        <f t="shared" si="77"/>
        <v/>
      </c>
      <c r="AG290" s="66" t="str">
        <f t="shared" si="78"/>
        <v/>
      </c>
      <c r="AH290" s="66" t="str">
        <f t="shared" si="79"/>
        <v/>
      </c>
      <c r="AI290" s="66" t="str">
        <f t="shared" si="80"/>
        <v/>
      </c>
      <c r="AJ290" s="66" t="str">
        <f t="shared" si="81"/>
        <v/>
      </c>
      <c r="AK290" s="66" t="str">
        <f t="shared" si="82"/>
        <v/>
      </c>
      <c r="AL290" s="270" t="str">
        <f t="shared" si="83"/>
        <v>N</v>
      </c>
    </row>
    <row r="291" spans="2:38">
      <c r="B291" s="37"/>
      <c r="C291" s="40"/>
      <c r="D291" s="40" t="s">
        <v>362</v>
      </c>
      <c r="E291" s="44"/>
      <c r="F291" s="44"/>
      <c r="G291" s="44"/>
      <c r="H291" s="14" t="str">
        <f t="shared" si="84"/>
        <v/>
      </c>
      <c r="I291" s="15" t="str">
        <f t="shared" si="85"/>
        <v/>
      </c>
      <c r="J291" s="16" t="str">
        <f t="shared" si="86"/>
        <v xml:space="preserve"> </v>
      </c>
      <c r="K291" s="17" t="str">
        <f t="shared" si="87"/>
        <v xml:space="preserve"> </v>
      </c>
      <c r="L291" s="208" t="str">
        <f>IF(B291="","",HLOOKUP(B291,'GRR Data'!$DD$243:$WI$244,2,FALSE))</f>
        <v/>
      </c>
      <c r="M291" s="65"/>
      <c r="N291" s="80"/>
      <c r="O291" s="21"/>
      <c r="P291" s="22"/>
      <c r="Q291" s="100"/>
      <c r="R291" s="100"/>
      <c r="S291" s="100"/>
      <c r="T291" s="100"/>
      <c r="U291" s="100"/>
      <c r="V291" s="100"/>
      <c r="W291" s="100"/>
      <c r="X291" s="100"/>
      <c r="Y291" s="100"/>
      <c r="Z291" s="100"/>
      <c r="AA291" s="66" t="str">
        <f t="shared" si="72"/>
        <v/>
      </c>
      <c r="AB291" s="66" t="str">
        <f t="shared" si="73"/>
        <v/>
      </c>
      <c r="AC291" s="66" t="str">
        <f t="shared" si="74"/>
        <v/>
      </c>
      <c r="AD291" s="66" t="str">
        <f t="shared" si="75"/>
        <v/>
      </c>
      <c r="AE291" s="66" t="str">
        <f t="shared" si="76"/>
        <v/>
      </c>
      <c r="AF291" s="66" t="str">
        <f t="shared" si="77"/>
        <v/>
      </c>
      <c r="AG291" s="66" t="str">
        <f t="shared" si="78"/>
        <v/>
      </c>
      <c r="AH291" s="66" t="str">
        <f t="shared" si="79"/>
        <v/>
      </c>
      <c r="AI291" s="66" t="str">
        <f t="shared" si="80"/>
        <v/>
      </c>
      <c r="AJ291" s="66" t="str">
        <f t="shared" si="81"/>
        <v/>
      </c>
      <c r="AK291" s="66" t="str">
        <f t="shared" si="82"/>
        <v/>
      </c>
      <c r="AL291" s="270" t="str">
        <f t="shared" si="83"/>
        <v>N</v>
      </c>
    </row>
    <row r="292" spans="2:38">
      <c r="B292" s="91"/>
      <c r="C292" s="40"/>
      <c r="D292" s="40" t="s">
        <v>362</v>
      </c>
      <c r="E292" s="44"/>
      <c r="F292" s="44"/>
      <c r="G292" s="44"/>
      <c r="H292" s="14" t="str">
        <f t="shared" si="84"/>
        <v/>
      </c>
      <c r="I292" s="15" t="str">
        <f t="shared" si="85"/>
        <v/>
      </c>
      <c r="J292" s="16" t="str">
        <f t="shared" si="86"/>
        <v xml:space="preserve"> </v>
      </c>
      <c r="K292" s="17" t="str">
        <f t="shared" si="87"/>
        <v xml:space="preserve"> </v>
      </c>
      <c r="L292" s="208" t="str">
        <f>IF(B292="","",HLOOKUP(B292,'GRR Data'!$DD$243:$WI$244,2,FALSE))</f>
        <v/>
      </c>
      <c r="M292" s="65"/>
      <c r="N292" s="80"/>
      <c r="O292" s="21"/>
      <c r="P292" s="22"/>
      <c r="Q292" s="100"/>
      <c r="R292" s="100"/>
      <c r="S292" s="100"/>
      <c r="T292" s="100"/>
      <c r="U292" s="100"/>
      <c r="V292" s="100"/>
      <c r="W292" s="100"/>
      <c r="X292" s="100"/>
      <c r="Y292" s="100"/>
      <c r="Z292" s="100"/>
      <c r="AA292" s="66" t="str">
        <f t="shared" si="72"/>
        <v/>
      </c>
      <c r="AB292" s="66" t="str">
        <f t="shared" si="73"/>
        <v/>
      </c>
      <c r="AC292" s="66" t="str">
        <f t="shared" si="74"/>
        <v/>
      </c>
      <c r="AD292" s="66" t="str">
        <f t="shared" si="75"/>
        <v/>
      </c>
      <c r="AE292" s="66" t="str">
        <f t="shared" si="76"/>
        <v/>
      </c>
      <c r="AF292" s="66" t="str">
        <f t="shared" si="77"/>
        <v/>
      </c>
      <c r="AG292" s="66" t="str">
        <f t="shared" si="78"/>
        <v/>
      </c>
      <c r="AH292" s="66" t="str">
        <f t="shared" si="79"/>
        <v/>
      </c>
      <c r="AI292" s="66" t="str">
        <f t="shared" si="80"/>
        <v/>
      </c>
      <c r="AJ292" s="66" t="str">
        <f t="shared" si="81"/>
        <v/>
      </c>
      <c r="AK292" s="66" t="str">
        <f t="shared" si="82"/>
        <v/>
      </c>
      <c r="AL292" s="270" t="str">
        <f t="shared" si="83"/>
        <v>N</v>
      </c>
    </row>
    <row r="293" spans="2:38">
      <c r="B293" s="91"/>
      <c r="C293" s="40"/>
      <c r="D293" s="40" t="s">
        <v>362</v>
      </c>
      <c r="E293" s="44"/>
      <c r="F293" s="44"/>
      <c r="G293" s="44"/>
      <c r="H293" s="14" t="str">
        <f t="shared" si="84"/>
        <v/>
      </c>
      <c r="I293" s="15" t="str">
        <f t="shared" si="85"/>
        <v/>
      </c>
      <c r="J293" s="16" t="str">
        <f t="shared" si="86"/>
        <v xml:space="preserve"> </v>
      </c>
      <c r="K293" s="17" t="str">
        <f t="shared" si="87"/>
        <v xml:space="preserve"> </v>
      </c>
      <c r="L293" s="208" t="str">
        <f>IF(B293="","",HLOOKUP(B293,'GRR Data'!$DD$243:$WI$244,2,FALSE))</f>
        <v/>
      </c>
      <c r="M293" s="65"/>
      <c r="N293" s="80"/>
      <c r="O293" s="21"/>
      <c r="P293" s="22"/>
      <c r="Q293" s="100"/>
      <c r="R293" s="100"/>
      <c r="S293" s="100"/>
      <c r="T293" s="100"/>
      <c r="U293" s="100"/>
      <c r="V293" s="100"/>
      <c r="W293" s="100"/>
      <c r="X293" s="100"/>
      <c r="Y293" s="100"/>
      <c r="Z293" s="100"/>
      <c r="AA293" s="66" t="str">
        <f t="shared" si="72"/>
        <v/>
      </c>
      <c r="AB293" s="66" t="str">
        <f t="shared" si="73"/>
        <v/>
      </c>
      <c r="AC293" s="66" t="str">
        <f t="shared" si="74"/>
        <v/>
      </c>
      <c r="AD293" s="66" t="str">
        <f t="shared" si="75"/>
        <v/>
      </c>
      <c r="AE293" s="66" t="str">
        <f t="shared" si="76"/>
        <v/>
      </c>
      <c r="AF293" s="66" t="str">
        <f t="shared" si="77"/>
        <v/>
      </c>
      <c r="AG293" s="66" t="str">
        <f t="shared" si="78"/>
        <v/>
      </c>
      <c r="AH293" s="66" t="str">
        <f t="shared" si="79"/>
        <v/>
      </c>
      <c r="AI293" s="66" t="str">
        <f t="shared" si="80"/>
        <v/>
      </c>
      <c r="AJ293" s="66" t="str">
        <f t="shared" si="81"/>
        <v/>
      </c>
      <c r="AK293" s="66" t="str">
        <f t="shared" si="82"/>
        <v/>
      </c>
      <c r="AL293" s="270" t="str">
        <f t="shared" si="83"/>
        <v>N</v>
      </c>
    </row>
    <row r="294" spans="2:38">
      <c r="B294" s="37"/>
      <c r="C294" s="40"/>
      <c r="D294" s="40" t="s">
        <v>362</v>
      </c>
      <c r="E294" s="44"/>
      <c r="F294" s="44"/>
      <c r="G294" s="44"/>
      <c r="H294" s="14" t="str">
        <f t="shared" si="84"/>
        <v/>
      </c>
      <c r="I294" s="15" t="str">
        <f t="shared" si="85"/>
        <v/>
      </c>
      <c r="J294" s="16" t="str">
        <f t="shared" si="86"/>
        <v xml:space="preserve"> </v>
      </c>
      <c r="K294" s="17" t="str">
        <f t="shared" si="87"/>
        <v xml:space="preserve"> </v>
      </c>
      <c r="L294" s="208" t="str">
        <f>IF(B294="","",HLOOKUP(B294,'GRR Data'!$DD$243:$WI$244,2,FALSE))</f>
        <v/>
      </c>
      <c r="M294" s="65"/>
      <c r="N294" s="80"/>
      <c r="O294" s="21"/>
      <c r="P294" s="22"/>
      <c r="Q294" s="100"/>
      <c r="R294" s="100"/>
      <c r="S294" s="100"/>
      <c r="T294" s="100"/>
      <c r="U294" s="100"/>
      <c r="V294" s="100"/>
      <c r="W294" s="100"/>
      <c r="X294" s="100"/>
      <c r="Y294" s="100"/>
      <c r="Z294" s="100"/>
      <c r="AA294" s="66" t="str">
        <f t="shared" si="72"/>
        <v/>
      </c>
      <c r="AB294" s="66" t="str">
        <f t="shared" si="73"/>
        <v/>
      </c>
      <c r="AC294" s="66" t="str">
        <f t="shared" si="74"/>
        <v/>
      </c>
      <c r="AD294" s="66" t="str">
        <f t="shared" si="75"/>
        <v/>
      </c>
      <c r="AE294" s="66" t="str">
        <f t="shared" si="76"/>
        <v/>
      </c>
      <c r="AF294" s="66" t="str">
        <f t="shared" si="77"/>
        <v/>
      </c>
      <c r="AG294" s="66" t="str">
        <f t="shared" si="78"/>
        <v/>
      </c>
      <c r="AH294" s="66" t="str">
        <f t="shared" si="79"/>
        <v/>
      </c>
      <c r="AI294" s="66" t="str">
        <f t="shared" si="80"/>
        <v/>
      </c>
      <c r="AJ294" s="66" t="str">
        <f t="shared" si="81"/>
        <v/>
      </c>
      <c r="AK294" s="66" t="str">
        <f t="shared" si="82"/>
        <v/>
      </c>
      <c r="AL294" s="270" t="str">
        <f t="shared" si="83"/>
        <v>N</v>
      </c>
    </row>
    <row r="295" spans="2:38">
      <c r="B295" s="37"/>
      <c r="C295" s="40"/>
      <c r="D295" s="40" t="s">
        <v>362</v>
      </c>
      <c r="E295" s="44"/>
      <c r="F295" s="44"/>
      <c r="G295" s="44"/>
      <c r="H295" s="14" t="str">
        <f t="shared" si="84"/>
        <v/>
      </c>
      <c r="I295" s="15" t="str">
        <f t="shared" si="85"/>
        <v/>
      </c>
      <c r="J295" s="16" t="str">
        <f t="shared" si="86"/>
        <v xml:space="preserve"> </v>
      </c>
      <c r="K295" s="17" t="str">
        <f t="shared" si="87"/>
        <v xml:space="preserve"> </v>
      </c>
      <c r="L295" s="208" t="str">
        <f>IF(B295="","",HLOOKUP(B295,'GRR Data'!$DD$243:$WI$244,2,FALSE))</f>
        <v/>
      </c>
      <c r="M295" s="65"/>
      <c r="N295" s="80"/>
      <c r="O295" s="21"/>
      <c r="P295" s="22"/>
      <c r="Q295" s="100"/>
      <c r="R295" s="100"/>
      <c r="S295" s="100"/>
      <c r="T295" s="100"/>
      <c r="U295" s="100"/>
      <c r="V295" s="100"/>
      <c r="W295" s="100"/>
      <c r="X295" s="100"/>
      <c r="Y295" s="100"/>
      <c r="Z295" s="100"/>
      <c r="AA295" s="66" t="str">
        <f t="shared" si="72"/>
        <v/>
      </c>
      <c r="AB295" s="66" t="str">
        <f t="shared" si="73"/>
        <v/>
      </c>
      <c r="AC295" s="66" t="str">
        <f t="shared" si="74"/>
        <v/>
      </c>
      <c r="AD295" s="66" t="str">
        <f t="shared" si="75"/>
        <v/>
      </c>
      <c r="AE295" s="66" t="str">
        <f t="shared" si="76"/>
        <v/>
      </c>
      <c r="AF295" s="66" t="str">
        <f t="shared" si="77"/>
        <v/>
      </c>
      <c r="AG295" s="66" t="str">
        <f t="shared" si="78"/>
        <v/>
      </c>
      <c r="AH295" s="66" t="str">
        <f t="shared" si="79"/>
        <v/>
      </c>
      <c r="AI295" s="66" t="str">
        <f t="shared" si="80"/>
        <v/>
      </c>
      <c r="AJ295" s="66" t="str">
        <f t="shared" si="81"/>
        <v/>
      </c>
      <c r="AK295" s="66" t="str">
        <f t="shared" si="82"/>
        <v/>
      </c>
      <c r="AL295" s="270" t="str">
        <f t="shared" si="83"/>
        <v>N</v>
      </c>
    </row>
    <row r="296" spans="2:38">
      <c r="B296" s="91"/>
      <c r="C296" s="40"/>
      <c r="D296" s="40" t="s">
        <v>362</v>
      </c>
      <c r="E296" s="44"/>
      <c r="F296" s="44"/>
      <c r="G296" s="44"/>
      <c r="H296" s="14" t="str">
        <f t="shared" si="84"/>
        <v/>
      </c>
      <c r="I296" s="15" t="str">
        <f t="shared" si="85"/>
        <v/>
      </c>
      <c r="J296" s="16" t="str">
        <f t="shared" si="86"/>
        <v xml:space="preserve"> </v>
      </c>
      <c r="K296" s="17" t="str">
        <f t="shared" si="87"/>
        <v xml:space="preserve"> </v>
      </c>
      <c r="L296" s="208" t="str">
        <f>IF(B296="","",HLOOKUP(B296,'GRR Data'!$DD$243:$WI$244,2,FALSE))</f>
        <v/>
      </c>
      <c r="M296" s="65"/>
      <c r="N296" s="80"/>
      <c r="O296" s="21"/>
      <c r="P296" s="22"/>
      <c r="Q296" s="100"/>
      <c r="R296" s="100"/>
      <c r="S296" s="100"/>
      <c r="T296" s="100"/>
      <c r="U296" s="100"/>
      <c r="V296" s="100"/>
      <c r="W296" s="100"/>
      <c r="X296" s="100"/>
      <c r="Y296" s="100"/>
      <c r="Z296" s="100"/>
      <c r="AA296" s="66" t="str">
        <f t="shared" si="72"/>
        <v/>
      </c>
      <c r="AB296" s="66" t="str">
        <f t="shared" si="73"/>
        <v/>
      </c>
      <c r="AC296" s="66" t="str">
        <f t="shared" si="74"/>
        <v/>
      </c>
      <c r="AD296" s="66" t="str">
        <f t="shared" si="75"/>
        <v/>
      </c>
      <c r="AE296" s="66" t="str">
        <f t="shared" si="76"/>
        <v/>
      </c>
      <c r="AF296" s="66" t="str">
        <f t="shared" si="77"/>
        <v/>
      </c>
      <c r="AG296" s="66" t="str">
        <f t="shared" si="78"/>
        <v/>
      </c>
      <c r="AH296" s="66" t="str">
        <f t="shared" si="79"/>
        <v/>
      </c>
      <c r="AI296" s="66" t="str">
        <f t="shared" si="80"/>
        <v/>
      </c>
      <c r="AJ296" s="66" t="str">
        <f t="shared" si="81"/>
        <v/>
      </c>
      <c r="AK296" s="66" t="str">
        <f t="shared" si="82"/>
        <v/>
      </c>
      <c r="AL296" s="270" t="str">
        <f t="shared" si="83"/>
        <v>N</v>
      </c>
    </row>
    <row r="297" spans="2:38">
      <c r="B297" s="37"/>
      <c r="C297" s="40"/>
      <c r="D297" s="40" t="s">
        <v>362</v>
      </c>
      <c r="E297" s="44"/>
      <c r="F297" s="44"/>
      <c r="G297" s="44"/>
      <c r="H297" s="14" t="str">
        <f t="shared" si="84"/>
        <v/>
      </c>
      <c r="I297" s="15" t="str">
        <f t="shared" si="85"/>
        <v/>
      </c>
      <c r="J297" s="16" t="str">
        <f t="shared" si="86"/>
        <v xml:space="preserve"> </v>
      </c>
      <c r="K297" s="17" t="str">
        <f t="shared" si="87"/>
        <v xml:space="preserve"> </v>
      </c>
      <c r="L297" s="208" t="str">
        <f>IF(B297="","",HLOOKUP(B297,'GRR Data'!$DD$243:$WI$244,2,FALSE))</f>
        <v/>
      </c>
      <c r="M297" s="65"/>
      <c r="N297" s="80"/>
      <c r="O297" s="21"/>
      <c r="P297" s="22"/>
      <c r="Q297" s="100"/>
      <c r="R297" s="100"/>
      <c r="S297" s="100"/>
      <c r="T297" s="100"/>
      <c r="U297" s="100"/>
      <c r="V297" s="100"/>
      <c r="W297" s="100"/>
      <c r="X297" s="100"/>
      <c r="Y297" s="100"/>
      <c r="Z297" s="100"/>
      <c r="AA297" s="66" t="str">
        <f t="shared" si="72"/>
        <v/>
      </c>
      <c r="AB297" s="66" t="str">
        <f t="shared" si="73"/>
        <v/>
      </c>
      <c r="AC297" s="66" t="str">
        <f t="shared" si="74"/>
        <v/>
      </c>
      <c r="AD297" s="66" t="str">
        <f t="shared" si="75"/>
        <v/>
      </c>
      <c r="AE297" s="66" t="str">
        <f t="shared" si="76"/>
        <v/>
      </c>
      <c r="AF297" s="66" t="str">
        <f t="shared" si="77"/>
        <v/>
      </c>
      <c r="AG297" s="66" t="str">
        <f t="shared" si="78"/>
        <v/>
      </c>
      <c r="AH297" s="66" t="str">
        <f t="shared" si="79"/>
        <v/>
      </c>
      <c r="AI297" s="66" t="str">
        <f t="shared" si="80"/>
        <v/>
      </c>
      <c r="AJ297" s="66" t="str">
        <f t="shared" si="81"/>
        <v/>
      </c>
      <c r="AK297" s="66" t="str">
        <f t="shared" si="82"/>
        <v/>
      </c>
      <c r="AL297" s="270" t="str">
        <f t="shared" si="83"/>
        <v>N</v>
      </c>
    </row>
    <row r="298" spans="2:38">
      <c r="B298" s="37"/>
      <c r="C298" s="40"/>
      <c r="D298" s="40" t="s">
        <v>362</v>
      </c>
      <c r="E298" s="44"/>
      <c r="F298" s="44"/>
      <c r="G298" s="44"/>
      <c r="H298" s="14" t="str">
        <f t="shared" si="84"/>
        <v/>
      </c>
      <c r="I298" s="15" t="str">
        <f t="shared" si="85"/>
        <v/>
      </c>
      <c r="J298" s="16" t="str">
        <f t="shared" si="86"/>
        <v xml:space="preserve"> </v>
      </c>
      <c r="K298" s="17" t="str">
        <f t="shared" si="87"/>
        <v xml:space="preserve"> </v>
      </c>
      <c r="L298" s="208" t="str">
        <f>IF(B298="","",HLOOKUP(B298,'GRR Data'!$DD$243:$WI$244,2,FALSE))</f>
        <v/>
      </c>
      <c r="M298" s="65"/>
      <c r="N298" s="80"/>
      <c r="O298" s="21"/>
      <c r="P298" s="22"/>
      <c r="Q298" s="100"/>
      <c r="R298" s="100"/>
      <c r="S298" s="100"/>
      <c r="T298" s="100"/>
      <c r="U298" s="100"/>
      <c r="V298" s="100"/>
      <c r="W298" s="100"/>
      <c r="X298" s="100"/>
      <c r="Y298" s="100"/>
      <c r="Z298" s="100"/>
      <c r="AA298" s="66" t="str">
        <f t="shared" si="72"/>
        <v/>
      </c>
      <c r="AB298" s="66" t="str">
        <f t="shared" si="73"/>
        <v/>
      </c>
      <c r="AC298" s="66" t="str">
        <f t="shared" si="74"/>
        <v/>
      </c>
      <c r="AD298" s="66" t="str">
        <f t="shared" si="75"/>
        <v/>
      </c>
      <c r="AE298" s="66" t="str">
        <f t="shared" si="76"/>
        <v/>
      </c>
      <c r="AF298" s="66" t="str">
        <f t="shared" si="77"/>
        <v/>
      </c>
      <c r="AG298" s="66" t="str">
        <f t="shared" si="78"/>
        <v/>
      </c>
      <c r="AH298" s="66" t="str">
        <f t="shared" si="79"/>
        <v/>
      </c>
      <c r="AI298" s="66" t="str">
        <f t="shared" si="80"/>
        <v/>
      </c>
      <c r="AJ298" s="66" t="str">
        <f t="shared" si="81"/>
        <v/>
      </c>
      <c r="AK298" s="66" t="str">
        <f t="shared" si="82"/>
        <v/>
      </c>
      <c r="AL298" s="270" t="str">
        <f t="shared" si="83"/>
        <v>N</v>
      </c>
    </row>
    <row r="299" spans="2:38">
      <c r="B299" s="91"/>
      <c r="C299" s="40"/>
      <c r="D299" s="40" t="s">
        <v>362</v>
      </c>
      <c r="E299" s="44"/>
      <c r="F299" s="44"/>
      <c r="G299" s="44"/>
      <c r="H299" s="14" t="str">
        <f t="shared" si="84"/>
        <v/>
      </c>
      <c r="I299" s="15" t="str">
        <f t="shared" si="85"/>
        <v/>
      </c>
      <c r="J299" s="16" t="str">
        <f t="shared" si="86"/>
        <v xml:space="preserve"> </v>
      </c>
      <c r="K299" s="17" t="str">
        <f t="shared" si="87"/>
        <v xml:space="preserve"> </v>
      </c>
      <c r="L299" s="208" t="str">
        <f>IF(B299="","",HLOOKUP(B299,'GRR Data'!$DD$243:$WI$244,2,FALSE))</f>
        <v/>
      </c>
      <c r="M299" s="65"/>
      <c r="N299" s="80"/>
      <c r="O299" s="21"/>
      <c r="P299" s="22"/>
      <c r="Q299" s="100"/>
      <c r="R299" s="100"/>
      <c r="S299" s="100"/>
      <c r="T299" s="100"/>
      <c r="U299" s="100"/>
      <c r="V299" s="100"/>
      <c r="W299" s="100"/>
      <c r="X299" s="100"/>
      <c r="Y299" s="100"/>
      <c r="Z299" s="100"/>
      <c r="AA299" s="66" t="str">
        <f t="shared" si="72"/>
        <v/>
      </c>
      <c r="AB299" s="66" t="str">
        <f t="shared" si="73"/>
        <v/>
      </c>
      <c r="AC299" s="66" t="str">
        <f t="shared" si="74"/>
        <v/>
      </c>
      <c r="AD299" s="66" t="str">
        <f t="shared" si="75"/>
        <v/>
      </c>
      <c r="AE299" s="66" t="str">
        <f t="shared" si="76"/>
        <v/>
      </c>
      <c r="AF299" s="66" t="str">
        <f t="shared" si="77"/>
        <v/>
      </c>
      <c r="AG299" s="66" t="str">
        <f t="shared" si="78"/>
        <v/>
      </c>
      <c r="AH299" s="66" t="str">
        <f t="shared" si="79"/>
        <v/>
      </c>
      <c r="AI299" s="66" t="str">
        <f t="shared" si="80"/>
        <v/>
      </c>
      <c r="AJ299" s="66" t="str">
        <f t="shared" si="81"/>
        <v/>
      </c>
      <c r="AK299" s="66" t="str">
        <f t="shared" si="82"/>
        <v/>
      </c>
      <c r="AL299" s="270" t="str">
        <f t="shared" si="83"/>
        <v>N</v>
      </c>
    </row>
    <row r="300" spans="2:38">
      <c r="B300" s="37"/>
      <c r="C300" s="40"/>
      <c r="D300" s="40" t="s">
        <v>362</v>
      </c>
      <c r="E300" s="44"/>
      <c r="F300" s="44"/>
      <c r="G300" s="44"/>
      <c r="H300" s="14" t="str">
        <f t="shared" si="84"/>
        <v/>
      </c>
      <c r="I300" s="15" t="str">
        <f t="shared" si="85"/>
        <v/>
      </c>
      <c r="J300" s="16" t="str">
        <f t="shared" si="86"/>
        <v xml:space="preserve"> </v>
      </c>
      <c r="K300" s="17" t="str">
        <f t="shared" si="87"/>
        <v xml:space="preserve"> </v>
      </c>
      <c r="L300" s="208" t="str">
        <f>IF(B300="","",HLOOKUP(B300,'GRR Data'!$DD$243:$WI$244,2,FALSE))</f>
        <v/>
      </c>
      <c r="M300" s="65"/>
      <c r="N300" s="80"/>
      <c r="O300" s="21"/>
      <c r="P300" s="22"/>
      <c r="Q300" s="100"/>
      <c r="R300" s="100"/>
      <c r="S300" s="100"/>
      <c r="T300" s="100"/>
      <c r="U300" s="100"/>
      <c r="V300" s="100"/>
      <c r="W300" s="100"/>
      <c r="X300" s="100"/>
      <c r="Y300" s="100"/>
      <c r="Z300" s="100"/>
      <c r="AA300" s="66" t="str">
        <f t="shared" si="72"/>
        <v/>
      </c>
      <c r="AB300" s="66" t="str">
        <f t="shared" si="73"/>
        <v/>
      </c>
      <c r="AC300" s="66" t="str">
        <f t="shared" si="74"/>
        <v/>
      </c>
      <c r="AD300" s="66" t="str">
        <f t="shared" si="75"/>
        <v/>
      </c>
      <c r="AE300" s="66" t="str">
        <f t="shared" si="76"/>
        <v/>
      </c>
      <c r="AF300" s="66" t="str">
        <f t="shared" si="77"/>
        <v/>
      </c>
      <c r="AG300" s="66" t="str">
        <f t="shared" si="78"/>
        <v/>
      </c>
      <c r="AH300" s="66" t="str">
        <f t="shared" si="79"/>
        <v/>
      </c>
      <c r="AI300" s="66" t="str">
        <f t="shared" si="80"/>
        <v/>
      </c>
      <c r="AJ300" s="66" t="str">
        <f t="shared" si="81"/>
        <v/>
      </c>
      <c r="AK300" s="66" t="str">
        <f t="shared" si="82"/>
        <v/>
      </c>
      <c r="AL300" s="270" t="str">
        <f t="shared" si="83"/>
        <v>N</v>
      </c>
    </row>
    <row r="301" spans="2:38">
      <c r="B301" s="37"/>
      <c r="C301" s="40"/>
      <c r="D301" s="40" t="s">
        <v>362</v>
      </c>
      <c r="E301" s="44"/>
      <c r="F301" s="44"/>
      <c r="G301" s="44"/>
      <c r="H301" s="14" t="str">
        <f t="shared" si="84"/>
        <v/>
      </c>
      <c r="I301" s="15" t="str">
        <f t="shared" si="85"/>
        <v/>
      </c>
      <c r="J301" s="16" t="str">
        <f t="shared" si="86"/>
        <v xml:space="preserve"> </v>
      </c>
      <c r="K301" s="17" t="str">
        <f t="shared" si="87"/>
        <v xml:space="preserve"> </v>
      </c>
      <c r="L301" s="208" t="str">
        <f>IF(B301="","",HLOOKUP(B301,'GRR Data'!$DD$243:$WI$244,2,FALSE))</f>
        <v/>
      </c>
      <c r="M301" s="65"/>
      <c r="N301" s="80"/>
      <c r="O301" s="21"/>
      <c r="P301" s="22"/>
      <c r="Q301" s="100"/>
      <c r="R301" s="100"/>
      <c r="S301" s="100"/>
      <c r="T301" s="100"/>
      <c r="U301" s="100"/>
      <c r="V301" s="100"/>
      <c r="W301" s="100"/>
      <c r="X301" s="100"/>
      <c r="Y301" s="100"/>
      <c r="Z301" s="100"/>
      <c r="AA301" s="66" t="str">
        <f t="shared" si="72"/>
        <v/>
      </c>
      <c r="AB301" s="66" t="str">
        <f t="shared" si="73"/>
        <v/>
      </c>
      <c r="AC301" s="66" t="str">
        <f t="shared" si="74"/>
        <v/>
      </c>
      <c r="AD301" s="66" t="str">
        <f t="shared" si="75"/>
        <v/>
      </c>
      <c r="AE301" s="66" t="str">
        <f t="shared" si="76"/>
        <v/>
      </c>
      <c r="AF301" s="66" t="str">
        <f t="shared" si="77"/>
        <v/>
      </c>
      <c r="AG301" s="66" t="str">
        <f t="shared" si="78"/>
        <v/>
      </c>
      <c r="AH301" s="66" t="str">
        <f t="shared" si="79"/>
        <v/>
      </c>
      <c r="AI301" s="66" t="str">
        <f t="shared" si="80"/>
        <v/>
      </c>
      <c r="AJ301" s="66" t="str">
        <f t="shared" si="81"/>
        <v/>
      </c>
      <c r="AK301" s="66" t="str">
        <f t="shared" si="82"/>
        <v/>
      </c>
      <c r="AL301" s="270" t="str">
        <f t="shared" si="83"/>
        <v>N</v>
      </c>
    </row>
    <row r="302" spans="2:38">
      <c r="B302" s="91"/>
      <c r="C302" s="40"/>
      <c r="D302" s="40" t="s">
        <v>362</v>
      </c>
      <c r="E302" s="44"/>
      <c r="F302" s="44"/>
      <c r="G302" s="44"/>
      <c r="H302" s="14" t="str">
        <f t="shared" si="84"/>
        <v/>
      </c>
      <c r="I302" s="15" t="str">
        <f t="shared" si="85"/>
        <v/>
      </c>
      <c r="J302" s="16" t="str">
        <f t="shared" si="86"/>
        <v xml:space="preserve"> </v>
      </c>
      <c r="K302" s="17" t="str">
        <f t="shared" si="87"/>
        <v xml:space="preserve"> </v>
      </c>
      <c r="L302" s="208" t="str">
        <f>IF(B302="","",HLOOKUP(B302,'GRR Data'!$DD$243:$WI$244,2,FALSE))</f>
        <v/>
      </c>
      <c r="M302" s="65"/>
      <c r="N302" s="80"/>
      <c r="O302" s="21"/>
      <c r="P302" s="22"/>
      <c r="Q302" s="100"/>
      <c r="R302" s="100"/>
      <c r="S302" s="100"/>
      <c r="T302" s="100"/>
      <c r="U302" s="100"/>
      <c r="V302" s="100"/>
      <c r="W302" s="100"/>
      <c r="X302" s="100"/>
      <c r="Y302" s="100"/>
      <c r="Z302" s="100"/>
      <c r="AA302" s="66" t="str">
        <f t="shared" si="72"/>
        <v/>
      </c>
      <c r="AB302" s="66" t="str">
        <f t="shared" si="73"/>
        <v/>
      </c>
      <c r="AC302" s="66" t="str">
        <f t="shared" si="74"/>
        <v/>
      </c>
      <c r="AD302" s="66" t="str">
        <f t="shared" si="75"/>
        <v/>
      </c>
      <c r="AE302" s="66" t="str">
        <f t="shared" si="76"/>
        <v/>
      </c>
      <c r="AF302" s="66" t="str">
        <f t="shared" si="77"/>
        <v/>
      </c>
      <c r="AG302" s="66" t="str">
        <f t="shared" si="78"/>
        <v/>
      </c>
      <c r="AH302" s="66" t="str">
        <f t="shared" si="79"/>
        <v/>
      </c>
      <c r="AI302" s="66" t="str">
        <f t="shared" si="80"/>
        <v/>
      </c>
      <c r="AJ302" s="66" t="str">
        <f t="shared" si="81"/>
        <v/>
      </c>
      <c r="AK302" s="66" t="str">
        <f t="shared" si="82"/>
        <v/>
      </c>
      <c r="AL302" s="270" t="str">
        <f t="shared" si="83"/>
        <v>N</v>
      </c>
    </row>
    <row r="303" spans="2:38">
      <c r="B303" s="91"/>
      <c r="C303" s="40"/>
      <c r="D303" s="40" t="s">
        <v>362</v>
      </c>
      <c r="E303" s="44"/>
      <c r="F303" s="44"/>
      <c r="G303" s="44"/>
      <c r="H303" s="14" t="str">
        <f t="shared" si="84"/>
        <v/>
      </c>
      <c r="I303" s="15" t="str">
        <f t="shared" si="85"/>
        <v/>
      </c>
      <c r="J303" s="16" t="str">
        <f t="shared" si="86"/>
        <v xml:space="preserve"> </v>
      </c>
      <c r="K303" s="17" t="str">
        <f t="shared" si="87"/>
        <v xml:space="preserve"> </v>
      </c>
      <c r="L303" s="208" t="str">
        <f>IF(B303="","",HLOOKUP(B303,'GRR Data'!$DD$243:$WI$244,2,FALSE))</f>
        <v/>
      </c>
      <c r="M303" s="65"/>
      <c r="N303" s="80"/>
      <c r="O303" s="21"/>
      <c r="P303" s="22"/>
      <c r="Q303" s="100"/>
      <c r="R303" s="100"/>
      <c r="S303" s="100"/>
      <c r="T303" s="100"/>
      <c r="U303" s="100"/>
      <c r="V303" s="100"/>
      <c r="W303" s="100"/>
      <c r="X303" s="100"/>
      <c r="Y303" s="100"/>
      <c r="Z303" s="100"/>
      <c r="AA303" s="66" t="str">
        <f t="shared" si="72"/>
        <v/>
      </c>
      <c r="AB303" s="66" t="str">
        <f t="shared" si="73"/>
        <v/>
      </c>
      <c r="AC303" s="66" t="str">
        <f t="shared" si="74"/>
        <v/>
      </c>
      <c r="AD303" s="66" t="str">
        <f t="shared" si="75"/>
        <v/>
      </c>
      <c r="AE303" s="66" t="str">
        <f t="shared" si="76"/>
        <v/>
      </c>
      <c r="AF303" s="66" t="str">
        <f t="shared" si="77"/>
        <v/>
      </c>
      <c r="AG303" s="66" t="str">
        <f t="shared" si="78"/>
        <v/>
      </c>
      <c r="AH303" s="66" t="str">
        <f t="shared" si="79"/>
        <v/>
      </c>
      <c r="AI303" s="66" t="str">
        <f t="shared" si="80"/>
        <v/>
      </c>
      <c r="AJ303" s="66" t="str">
        <f t="shared" si="81"/>
        <v/>
      </c>
      <c r="AK303" s="66" t="str">
        <f t="shared" si="82"/>
        <v/>
      </c>
      <c r="AL303" s="270" t="str">
        <f t="shared" si="83"/>
        <v>N</v>
      </c>
    </row>
    <row r="304" spans="2:38">
      <c r="B304" s="37"/>
      <c r="C304" s="40"/>
      <c r="D304" s="40" t="s">
        <v>362</v>
      </c>
      <c r="E304" s="44"/>
      <c r="F304" s="44"/>
      <c r="G304" s="44"/>
      <c r="H304" s="14" t="str">
        <f t="shared" si="84"/>
        <v/>
      </c>
      <c r="I304" s="15" t="str">
        <f t="shared" si="85"/>
        <v/>
      </c>
      <c r="J304" s="16" t="str">
        <f t="shared" si="86"/>
        <v xml:space="preserve"> </v>
      </c>
      <c r="K304" s="17" t="str">
        <f t="shared" si="87"/>
        <v xml:space="preserve"> </v>
      </c>
      <c r="L304" s="208" t="str">
        <f>IF(B304="","",HLOOKUP(B304,'GRR Data'!$DD$243:$WI$244,2,FALSE))</f>
        <v/>
      </c>
      <c r="M304" s="65"/>
      <c r="N304" s="80"/>
      <c r="O304" s="21"/>
      <c r="P304" s="22"/>
      <c r="Q304" s="100"/>
      <c r="R304" s="100"/>
      <c r="S304" s="100"/>
      <c r="T304" s="100"/>
      <c r="U304" s="100"/>
      <c r="V304" s="100"/>
      <c r="W304" s="100"/>
      <c r="X304" s="100"/>
      <c r="Y304" s="100"/>
      <c r="Z304" s="100"/>
      <c r="AA304" s="66" t="str">
        <f t="shared" si="72"/>
        <v/>
      </c>
      <c r="AB304" s="66" t="str">
        <f t="shared" si="73"/>
        <v/>
      </c>
      <c r="AC304" s="66" t="str">
        <f t="shared" si="74"/>
        <v/>
      </c>
      <c r="AD304" s="66" t="str">
        <f t="shared" si="75"/>
        <v/>
      </c>
      <c r="AE304" s="66" t="str">
        <f t="shared" si="76"/>
        <v/>
      </c>
      <c r="AF304" s="66" t="str">
        <f t="shared" si="77"/>
        <v/>
      </c>
      <c r="AG304" s="66" t="str">
        <f t="shared" si="78"/>
        <v/>
      </c>
      <c r="AH304" s="66" t="str">
        <f t="shared" si="79"/>
        <v/>
      </c>
      <c r="AI304" s="66" t="str">
        <f t="shared" si="80"/>
        <v/>
      </c>
      <c r="AJ304" s="66" t="str">
        <f t="shared" si="81"/>
        <v/>
      </c>
      <c r="AK304" s="66" t="str">
        <f t="shared" si="82"/>
        <v/>
      </c>
      <c r="AL304" s="270" t="str">
        <f t="shared" si="83"/>
        <v>N</v>
      </c>
    </row>
    <row r="305" spans="2:38">
      <c r="B305" s="37"/>
      <c r="C305" s="40"/>
      <c r="D305" s="40" t="s">
        <v>362</v>
      </c>
      <c r="E305" s="44"/>
      <c r="F305" s="44"/>
      <c r="G305" s="44"/>
      <c r="H305" s="14" t="str">
        <f t="shared" si="84"/>
        <v/>
      </c>
      <c r="I305" s="15" t="str">
        <f t="shared" si="85"/>
        <v/>
      </c>
      <c r="J305" s="16" t="str">
        <f t="shared" si="86"/>
        <v xml:space="preserve"> </v>
      </c>
      <c r="K305" s="17" t="str">
        <f t="shared" si="87"/>
        <v xml:space="preserve"> </v>
      </c>
      <c r="L305" s="208" t="str">
        <f>IF(B305="","",HLOOKUP(B305,'GRR Data'!$DD$243:$WI$244,2,FALSE))</f>
        <v/>
      </c>
      <c r="M305" s="65"/>
      <c r="N305" s="80"/>
      <c r="O305" s="21"/>
      <c r="P305" s="22"/>
      <c r="Q305" s="100"/>
      <c r="R305" s="100"/>
      <c r="S305" s="100"/>
      <c r="T305" s="100"/>
      <c r="U305" s="100"/>
      <c r="V305" s="100"/>
      <c r="W305" s="100"/>
      <c r="X305" s="100"/>
      <c r="Y305" s="100"/>
      <c r="Z305" s="100"/>
      <c r="AA305" s="66" t="str">
        <f t="shared" si="72"/>
        <v/>
      </c>
      <c r="AB305" s="66" t="str">
        <f t="shared" si="73"/>
        <v/>
      </c>
      <c r="AC305" s="66" t="str">
        <f t="shared" si="74"/>
        <v/>
      </c>
      <c r="AD305" s="66" t="str">
        <f t="shared" si="75"/>
        <v/>
      </c>
      <c r="AE305" s="66" t="str">
        <f t="shared" si="76"/>
        <v/>
      </c>
      <c r="AF305" s="66" t="str">
        <f t="shared" si="77"/>
        <v/>
      </c>
      <c r="AG305" s="66" t="str">
        <f t="shared" si="78"/>
        <v/>
      </c>
      <c r="AH305" s="66" t="str">
        <f t="shared" si="79"/>
        <v/>
      </c>
      <c r="AI305" s="66" t="str">
        <f t="shared" si="80"/>
        <v/>
      </c>
      <c r="AJ305" s="66" t="str">
        <f t="shared" si="81"/>
        <v/>
      </c>
      <c r="AK305" s="66" t="str">
        <f t="shared" si="82"/>
        <v/>
      </c>
      <c r="AL305" s="270" t="str">
        <f t="shared" si="83"/>
        <v>N</v>
      </c>
    </row>
    <row r="306" spans="2:38">
      <c r="B306" s="91"/>
      <c r="C306" s="40"/>
      <c r="D306" s="40" t="s">
        <v>362</v>
      </c>
      <c r="E306" s="44"/>
      <c r="F306" s="44"/>
      <c r="G306" s="44"/>
      <c r="H306" s="14" t="str">
        <f t="shared" si="84"/>
        <v/>
      </c>
      <c r="I306" s="15" t="str">
        <f t="shared" si="85"/>
        <v/>
      </c>
      <c r="J306" s="16" t="str">
        <f t="shared" si="86"/>
        <v xml:space="preserve"> </v>
      </c>
      <c r="K306" s="17" t="str">
        <f t="shared" si="87"/>
        <v xml:space="preserve"> </v>
      </c>
      <c r="L306" s="208" t="str">
        <f>IF(B306="","",HLOOKUP(B306,'GRR Data'!$DD$243:$WI$244,2,FALSE))</f>
        <v/>
      </c>
      <c r="M306" s="65"/>
      <c r="N306" s="80"/>
      <c r="O306" s="21"/>
      <c r="P306" s="22"/>
      <c r="Q306" s="100"/>
      <c r="R306" s="100"/>
      <c r="S306" s="100"/>
      <c r="T306" s="100"/>
      <c r="U306" s="100"/>
      <c r="V306" s="100"/>
      <c r="W306" s="100"/>
      <c r="X306" s="100"/>
      <c r="Y306" s="100"/>
      <c r="Z306" s="100"/>
      <c r="AA306" s="66" t="str">
        <f t="shared" si="72"/>
        <v/>
      </c>
      <c r="AB306" s="66" t="str">
        <f t="shared" si="73"/>
        <v/>
      </c>
      <c r="AC306" s="66" t="str">
        <f t="shared" si="74"/>
        <v/>
      </c>
      <c r="AD306" s="66" t="str">
        <f t="shared" si="75"/>
        <v/>
      </c>
      <c r="AE306" s="66" t="str">
        <f t="shared" si="76"/>
        <v/>
      </c>
      <c r="AF306" s="66" t="str">
        <f t="shared" si="77"/>
        <v/>
      </c>
      <c r="AG306" s="66" t="str">
        <f t="shared" si="78"/>
        <v/>
      </c>
      <c r="AH306" s="66" t="str">
        <f t="shared" si="79"/>
        <v/>
      </c>
      <c r="AI306" s="66" t="str">
        <f t="shared" si="80"/>
        <v/>
      </c>
      <c r="AJ306" s="66" t="str">
        <f t="shared" si="81"/>
        <v/>
      </c>
      <c r="AK306" s="66" t="str">
        <f t="shared" si="82"/>
        <v/>
      </c>
      <c r="AL306" s="270" t="str">
        <f t="shared" si="83"/>
        <v>N</v>
      </c>
    </row>
    <row r="307" spans="2:38">
      <c r="B307" s="37"/>
      <c r="C307" s="40"/>
      <c r="D307" s="40" t="s">
        <v>362</v>
      </c>
      <c r="E307" s="44"/>
      <c r="F307" s="44"/>
      <c r="G307" s="44"/>
      <c r="H307" s="14" t="str">
        <f t="shared" si="84"/>
        <v/>
      </c>
      <c r="I307" s="15" t="str">
        <f t="shared" si="85"/>
        <v/>
      </c>
      <c r="J307" s="16" t="str">
        <f t="shared" si="86"/>
        <v xml:space="preserve"> </v>
      </c>
      <c r="K307" s="17" t="str">
        <f t="shared" si="87"/>
        <v xml:space="preserve"> </v>
      </c>
      <c r="L307" s="208" t="str">
        <f>IF(B307="","",HLOOKUP(B307,'GRR Data'!$DD$243:$WI$244,2,FALSE))</f>
        <v/>
      </c>
      <c r="M307" s="65"/>
      <c r="N307" s="80"/>
      <c r="O307" s="21"/>
      <c r="P307" s="22"/>
      <c r="Q307" s="100"/>
      <c r="R307" s="100"/>
      <c r="S307" s="100"/>
      <c r="T307" s="100"/>
      <c r="U307" s="100"/>
      <c r="V307" s="100"/>
      <c r="W307" s="100"/>
      <c r="X307" s="100"/>
      <c r="Y307" s="100"/>
      <c r="Z307" s="100"/>
      <c r="AA307" s="66" t="str">
        <f t="shared" si="72"/>
        <v/>
      </c>
      <c r="AB307" s="66" t="str">
        <f t="shared" si="73"/>
        <v/>
      </c>
      <c r="AC307" s="66" t="str">
        <f t="shared" si="74"/>
        <v/>
      </c>
      <c r="AD307" s="66" t="str">
        <f t="shared" si="75"/>
        <v/>
      </c>
      <c r="AE307" s="66" t="str">
        <f t="shared" si="76"/>
        <v/>
      </c>
      <c r="AF307" s="66" t="str">
        <f t="shared" si="77"/>
        <v/>
      </c>
      <c r="AG307" s="66" t="str">
        <f t="shared" si="78"/>
        <v/>
      </c>
      <c r="AH307" s="66" t="str">
        <f t="shared" si="79"/>
        <v/>
      </c>
      <c r="AI307" s="66" t="str">
        <f t="shared" si="80"/>
        <v/>
      </c>
      <c r="AJ307" s="66" t="str">
        <f t="shared" si="81"/>
        <v/>
      </c>
      <c r="AK307" s="66" t="str">
        <f t="shared" si="82"/>
        <v/>
      </c>
      <c r="AL307" s="270" t="str">
        <f t="shared" si="83"/>
        <v>N</v>
      </c>
    </row>
    <row r="308" spans="2:38">
      <c r="B308" s="37"/>
      <c r="C308" s="40"/>
      <c r="D308" s="40" t="s">
        <v>362</v>
      </c>
      <c r="E308" s="44"/>
      <c r="F308" s="44"/>
      <c r="G308" s="44"/>
      <c r="H308" s="14" t="str">
        <f t="shared" si="84"/>
        <v/>
      </c>
      <c r="I308" s="15" t="str">
        <f t="shared" si="85"/>
        <v/>
      </c>
      <c r="J308" s="16" t="str">
        <f t="shared" si="86"/>
        <v xml:space="preserve"> </v>
      </c>
      <c r="K308" s="17" t="str">
        <f t="shared" si="87"/>
        <v xml:space="preserve"> </v>
      </c>
      <c r="L308" s="208" t="str">
        <f>IF(B308="","",HLOOKUP(B308,'GRR Data'!$DD$243:$WI$244,2,FALSE))</f>
        <v/>
      </c>
      <c r="M308" s="65"/>
      <c r="N308" s="80"/>
      <c r="O308" s="21"/>
      <c r="P308" s="22"/>
      <c r="Q308" s="100"/>
      <c r="R308" s="100"/>
      <c r="S308" s="100"/>
      <c r="T308" s="100"/>
      <c r="U308" s="100"/>
      <c r="V308" s="100"/>
      <c r="W308" s="100"/>
      <c r="X308" s="100"/>
      <c r="Y308" s="100"/>
      <c r="Z308" s="100"/>
      <c r="AA308" s="66" t="str">
        <f t="shared" si="72"/>
        <v/>
      </c>
      <c r="AB308" s="66" t="str">
        <f t="shared" si="73"/>
        <v/>
      </c>
      <c r="AC308" s="66" t="str">
        <f t="shared" si="74"/>
        <v/>
      </c>
      <c r="AD308" s="66" t="str">
        <f t="shared" si="75"/>
        <v/>
      </c>
      <c r="AE308" s="66" t="str">
        <f t="shared" si="76"/>
        <v/>
      </c>
      <c r="AF308" s="66" t="str">
        <f t="shared" si="77"/>
        <v/>
      </c>
      <c r="AG308" s="66" t="str">
        <f t="shared" si="78"/>
        <v/>
      </c>
      <c r="AH308" s="66" t="str">
        <f t="shared" si="79"/>
        <v/>
      </c>
      <c r="AI308" s="66" t="str">
        <f t="shared" si="80"/>
        <v/>
      </c>
      <c r="AJ308" s="66" t="str">
        <f t="shared" si="81"/>
        <v/>
      </c>
      <c r="AK308" s="66" t="str">
        <f t="shared" si="82"/>
        <v/>
      </c>
      <c r="AL308" s="270" t="str">
        <f t="shared" si="83"/>
        <v>N</v>
      </c>
    </row>
    <row r="309" spans="2:38">
      <c r="B309" s="91"/>
      <c r="C309" s="40"/>
      <c r="D309" s="40" t="s">
        <v>362</v>
      </c>
      <c r="E309" s="44"/>
      <c r="F309" s="44"/>
      <c r="G309" s="44"/>
      <c r="H309" s="14" t="str">
        <f t="shared" si="84"/>
        <v/>
      </c>
      <c r="I309" s="15" t="str">
        <f t="shared" si="85"/>
        <v/>
      </c>
      <c r="J309" s="16" t="str">
        <f t="shared" si="86"/>
        <v xml:space="preserve"> </v>
      </c>
      <c r="K309" s="17" t="str">
        <f t="shared" si="87"/>
        <v xml:space="preserve"> </v>
      </c>
      <c r="L309" s="208" t="str">
        <f>IF(B309="","",HLOOKUP(B309,'GRR Data'!$DD$243:$WI$244,2,FALSE))</f>
        <v/>
      </c>
      <c r="M309" s="65"/>
      <c r="N309" s="80"/>
      <c r="O309" s="21"/>
      <c r="P309" s="22"/>
      <c r="Q309" s="100"/>
      <c r="R309" s="100"/>
      <c r="S309" s="100"/>
      <c r="T309" s="100"/>
      <c r="U309" s="100"/>
      <c r="V309" s="100"/>
      <c r="W309" s="100"/>
      <c r="X309" s="100"/>
      <c r="Y309" s="100"/>
      <c r="Z309" s="100"/>
      <c r="AA309" s="66" t="str">
        <f t="shared" si="72"/>
        <v/>
      </c>
      <c r="AB309" s="66" t="str">
        <f t="shared" si="73"/>
        <v/>
      </c>
      <c r="AC309" s="66" t="str">
        <f t="shared" si="74"/>
        <v/>
      </c>
      <c r="AD309" s="66" t="str">
        <f t="shared" si="75"/>
        <v/>
      </c>
      <c r="AE309" s="66" t="str">
        <f t="shared" si="76"/>
        <v/>
      </c>
      <c r="AF309" s="66" t="str">
        <f t="shared" si="77"/>
        <v/>
      </c>
      <c r="AG309" s="66" t="str">
        <f t="shared" si="78"/>
        <v/>
      </c>
      <c r="AH309" s="66" t="str">
        <f t="shared" si="79"/>
        <v/>
      </c>
      <c r="AI309" s="66" t="str">
        <f t="shared" si="80"/>
        <v/>
      </c>
      <c r="AJ309" s="66" t="str">
        <f t="shared" si="81"/>
        <v/>
      </c>
      <c r="AK309" s="66" t="str">
        <f t="shared" si="82"/>
        <v/>
      </c>
      <c r="AL309" s="270" t="str">
        <f t="shared" si="83"/>
        <v>N</v>
      </c>
    </row>
    <row r="310" spans="2:38">
      <c r="B310" s="37"/>
      <c r="C310" s="40"/>
      <c r="D310" s="40" t="s">
        <v>362</v>
      </c>
      <c r="E310" s="44"/>
      <c r="F310" s="44"/>
      <c r="G310" s="44"/>
      <c r="H310" s="14" t="str">
        <f t="shared" si="84"/>
        <v/>
      </c>
      <c r="I310" s="15" t="str">
        <f t="shared" si="85"/>
        <v/>
      </c>
      <c r="J310" s="16" t="str">
        <f t="shared" si="86"/>
        <v xml:space="preserve"> </v>
      </c>
      <c r="K310" s="17" t="str">
        <f t="shared" si="87"/>
        <v xml:space="preserve"> </v>
      </c>
      <c r="L310" s="208" t="str">
        <f>IF(B310="","",HLOOKUP(B310,'GRR Data'!$DD$243:$WI$244,2,FALSE))</f>
        <v/>
      </c>
      <c r="M310" s="65"/>
      <c r="N310" s="80"/>
      <c r="O310" s="21"/>
      <c r="P310" s="22"/>
      <c r="Q310" s="100"/>
      <c r="R310" s="100"/>
      <c r="S310" s="100"/>
      <c r="T310" s="100"/>
      <c r="U310" s="100"/>
      <c r="V310" s="100"/>
      <c r="W310" s="100"/>
      <c r="X310" s="100"/>
      <c r="Y310" s="100"/>
      <c r="Z310" s="100"/>
      <c r="AA310" s="66" t="str">
        <f t="shared" si="72"/>
        <v/>
      </c>
      <c r="AB310" s="66" t="str">
        <f t="shared" si="73"/>
        <v/>
      </c>
      <c r="AC310" s="66" t="str">
        <f t="shared" si="74"/>
        <v/>
      </c>
      <c r="AD310" s="66" t="str">
        <f t="shared" si="75"/>
        <v/>
      </c>
      <c r="AE310" s="66" t="str">
        <f t="shared" si="76"/>
        <v/>
      </c>
      <c r="AF310" s="66" t="str">
        <f t="shared" si="77"/>
        <v/>
      </c>
      <c r="AG310" s="66" t="str">
        <f t="shared" si="78"/>
        <v/>
      </c>
      <c r="AH310" s="66" t="str">
        <f t="shared" si="79"/>
        <v/>
      </c>
      <c r="AI310" s="66" t="str">
        <f t="shared" si="80"/>
        <v/>
      </c>
      <c r="AJ310" s="66" t="str">
        <f t="shared" si="81"/>
        <v/>
      </c>
      <c r="AK310" s="66" t="str">
        <f t="shared" si="82"/>
        <v/>
      </c>
      <c r="AL310" s="270" t="str">
        <f t="shared" si="83"/>
        <v>N</v>
      </c>
    </row>
    <row r="311" spans="2:38">
      <c r="B311" s="37"/>
      <c r="C311" s="40"/>
      <c r="D311" s="40" t="s">
        <v>362</v>
      </c>
      <c r="E311" s="44"/>
      <c r="F311" s="44"/>
      <c r="G311" s="44"/>
      <c r="H311" s="14" t="str">
        <f t="shared" si="84"/>
        <v/>
      </c>
      <c r="I311" s="15" t="str">
        <f t="shared" si="85"/>
        <v/>
      </c>
      <c r="J311" s="16" t="str">
        <f t="shared" si="86"/>
        <v xml:space="preserve"> </v>
      </c>
      <c r="K311" s="17" t="str">
        <f t="shared" si="87"/>
        <v xml:space="preserve"> </v>
      </c>
      <c r="L311" s="208" t="str">
        <f>IF(B311="","",HLOOKUP(B311,'GRR Data'!$DD$243:$WI$244,2,FALSE))</f>
        <v/>
      </c>
      <c r="M311" s="65"/>
      <c r="N311" s="80"/>
      <c r="O311" s="21"/>
      <c r="P311" s="22"/>
      <c r="Q311" s="100"/>
      <c r="R311" s="100"/>
      <c r="S311" s="100"/>
      <c r="T311" s="100"/>
      <c r="U311" s="100"/>
      <c r="V311" s="100"/>
      <c r="W311" s="100"/>
      <c r="X311" s="100"/>
      <c r="Y311" s="100"/>
      <c r="Z311" s="100"/>
      <c r="AA311" s="66" t="str">
        <f t="shared" si="72"/>
        <v/>
      </c>
      <c r="AB311" s="66" t="str">
        <f t="shared" si="73"/>
        <v/>
      </c>
      <c r="AC311" s="66" t="str">
        <f t="shared" si="74"/>
        <v/>
      </c>
      <c r="AD311" s="66" t="str">
        <f t="shared" si="75"/>
        <v/>
      </c>
      <c r="AE311" s="66" t="str">
        <f t="shared" si="76"/>
        <v/>
      </c>
      <c r="AF311" s="66" t="str">
        <f t="shared" si="77"/>
        <v/>
      </c>
      <c r="AG311" s="66" t="str">
        <f t="shared" si="78"/>
        <v/>
      </c>
      <c r="AH311" s="66" t="str">
        <f t="shared" si="79"/>
        <v/>
      </c>
      <c r="AI311" s="66" t="str">
        <f t="shared" si="80"/>
        <v/>
      </c>
      <c r="AJ311" s="66" t="str">
        <f t="shared" si="81"/>
        <v/>
      </c>
      <c r="AK311" s="66" t="str">
        <f t="shared" si="82"/>
        <v/>
      </c>
      <c r="AL311" s="270" t="str">
        <f t="shared" si="83"/>
        <v>N</v>
      </c>
    </row>
    <row r="312" spans="2:38">
      <c r="B312" s="91"/>
      <c r="C312" s="40"/>
      <c r="D312" s="40" t="s">
        <v>362</v>
      </c>
      <c r="E312" s="44"/>
      <c r="F312" s="44"/>
      <c r="G312" s="44"/>
      <c r="H312" s="14" t="str">
        <f t="shared" si="84"/>
        <v/>
      </c>
      <c r="I312" s="15" t="str">
        <f t="shared" si="85"/>
        <v/>
      </c>
      <c r="J312" s="16" t="str">
        <f t="shared" si="86"/>
        <v xml:space="preserve"> </v>
      </c>
      <c r="K312" s="17" t="str">
        <f t="shared" si="87"/>
        <v xml:space="preserve"> </v>
      </c>
      <c r="L312" s="208" t="str">
        <f>IF(B312="","",HLOOKUP(B312,'GRR Data'!$DD$243:$WI$244,2,FALSE))</f>
        <v/>
      </c>
      <c r="M312" s="65"/>
      <c r="N312" s="80"/>
      <c r="O312" s="21"/>
      <c r="P312" s="22"/>
      <c r="Q312" s="100"/>
      <c r="R312" s="100"/>
      <c r="S312" s="100"/>
      <c r="T312" s="100"/>
      <c r="U312" s="100"/>
      <c r="V312" s="100"/>
      <c r="W312" s="100"/>
      <c r="X312" s="100"/>
      <c r="Y312" s="100"/>
      <c r="Z312" s="100"/>
      <c r="AA312" s="66" t="str">
        <f t="shared" si="72"/>
        <v/>
      </c>
      <c r="AB312" s="66" t="str">
        <f t="shared" si="73"/>
        <v/>
      </c>
      <c r="AC312" s="66" t="str">
        <f t="shared" si="74"/>
        <v/>
      </c>
      <c r="AD312" s="66" t="str">
        <f t="shared" si="75"/>
        <v/>
      </c>
      <c r="AE312" s="66" t="str">
        <f t="shared" si="76"/>
        <v/>
      </c>
      <c r="AF312" s="66" t="str">
        <f t="shared" si="77"/>
        <v/>
      </c>
      <c r="AG312" s="66" t="str">
        <f t="shared" si="78"/>
        <v/>
      </c>
      <c r="AH312" s="66" t="str">
        <f t="shared" si="79"/>
        <v/>
      </c>
      <c r="AI312" s="66" t="str">
        <f t="shared" si="80"/>
        <v/>
      </c>
      <c r="AJ312" s="66" t="str">
        <f t="shared" si="81"/>
        <v/>
      </c>
      <c r="AK312" s="66" t="str">
        <f t="shared" si="82"/>
        <v/>
      </c>
      <c r="AL312" s="270" t="str">
        <f t="shared" si="83"/>
        <v>N</v>
      </c>
    </row>
    <row r="313" spans="2:38">
      <c r="B313" s="91"/>
      <c r="C313" s="40"/>
      <c r="D313" s="40" t="s">
        <v>362</v>
      </c>
      <c r="E313" s="44"/>
      <c r="F313" s="44"/>
      <c r="G313" s="44"/>
      <c r="H313" s="14" t="str">
        <f t="shared" si="84"/>
        <v/>
      </c>
      <c r="I313" s="15" t="str">
        <f t="shared" si="85"/>
        <v/>
      </c>
      <c r="J313" s="16" t="str">
        <f t="shared" si="86"/>
        <v xml:space="preserve"> </v>
      </c>
      <c r="K313" s="17" t="str">
        <f t="shared" si="87"/>
        <v xml:space="preserve"> </v>
      </c>
      <c r="L313" s="208" t="str">
        <f>IF(B313="","",HLOOKUP(B313,'GRR Data'!$DD$243:$WI$244,2,FALSE))</f>
        <v/>
      </c>
      <c r="M313" s="65"/>
      <c r="N313" s="80"/>
      <c r="O313" s="21"/>
      <c r="P313" s="22"/>
      <c r="Q313" s="100"/>
      <c r="R313" s="100"/>
      <c r="S313" s="100"/>
      <c r="T313" s="100"/>
      <c r="U313" s="100"/>
      <c r="V313" s="100"/>
      <c r="W313" s="100"/>
      <c r="X313" s="100"/>
      <c r="Y313" s="100"/>
      <c r="Z313" s="100"/>
      <c r="AA313" s="66" t="str">
        <f t="shared" si="72"/>
        <v/>
      </c>
      <c r="AB313" s="66" t="str">
        <f t="shared" si="73"/>
        <v/>
      </c>
      <c r="AC313" s="66" t="str">
        <f t="shared" si="74"/>
        <v/>
      </c>
      <c r="AD313" s="66" t="str">
        <f t="shared" si="75"/>
        <v/>
      </c>
      <c r="AE313" s="66" t="str">
        <f t="shared" si="76"/>
        <v/>
      </c>
      <c r="AF313" s="66" t="str">
        <f t="shared" si="77"/>
        <v/>
      </c>
      <c r="AG313" s="66" t="str">
        <f t="shared" si="78"/>
        <v/>
      </c>
      <c r="AH313" s="66" t="str">
        <f t="shared" si="79"/>
        <v/>
      </c>
      <c r="AI313" s="66" t="str">
        <f t="shared" si="80"/>
        <v/>
      </c>
      <c r="AJ313" s="66" t="str">
        <f t="shared" si="81"/>
        <v/>
      </c>
      <c r="AK313" s="66" t="str">
        <f t="shared" si="82"/>
        <v/>
      </c>
      <c r="AL313" s="270" t="str">
        <f t="shared" si="83"/>
        <v>N</v>
      </c>
    </row>
    <row r="314" spans="2:38">
      <c r="B314" s="37"/>
      <c r="C314" s="40"/>
      <c r="D314" s="40" t="s">
        <v>362</v>
      </c>
      <c r="E314" s="44"/>
      <c r="F314" s="44"/>
      <c r="G314" s="44"/>
      <c r="H314" s="14" t="str">
        <f t="shared" si="84"/>
        <v/>
      </c>
      <c r="I314" s="15" t="str">
        <f t="shared" si="85"/>
        <v/>
      </c>
      <c r="J314" s="16" t="str">
        <f t="shared" si="86"/>
        <v xml:space="preserve"> </v>
      </c>
      <c r="K314" s="17" t="str">
        <f t="shared" si="87"/>
        <v xml:space="preserve"> </v>
      </c>
      <c r="L314" s="208" t="str">
        <f>IF(B314="","",HLOOKUP(B314,'GRR Data'!$DD$243:$WI$244,2,FALSE))</f>
        <v/>
      </c>
      <c r="M314" s="65"/>
      <c r="N314" s="80"/>
      <c r="O314" s="21"/>
      <c r="P314" s="22"/>
      <c r="Q314" s="100"/>
      <c r="R314" s="100"/>
      <c r="S314" s="100"/>
      <c r="T314" s="100"/>
      <c r="U314" s="100"/>
      <c r="V314" s="100"/>
      <c r="W314" s="100"/>
      <c r="X314" s="100"/>
      <c r="Y314" s="100"/>
      <c r="Z314" s="100"/>
      <c r="AA314" s="66" t="str">
        <f t="shared" si="72"/>
        <v/>
      </c>
      <c r="AB314" s="66" t="str">
        <f t="shared" si="73"/>
        <v/>
      </c>
      <c r="AC314" s="66" t="str">
        <f t="shared" si="74"/>
        <v/>
      </c>
      <c r="AD314" s="66" t="str">
        <f t="shared" si="75"/>
        <v/>
      </c>
      <c r="AE314" s="66" t="str">
        <f t="shared" si="76"/>
        <v/>
      </c>
      <c r="AF314" s="66" t="str">
        <f t="shared" si="77"/>
        <v/>
      </c>
      <c r="AG314" s="66" t="str">
        <f t="shared" si="78"/>
        <v/>
      </c>
      <c r="AH314" s="66" t="str">
        <f t="shared" si="79"/>
        <v/>
      </c>
      <c r="AI314" s="66" t="str">
        <f t="shared" si="80"/>
        <v/>
      </c>
      <c r="AJ314" s="66" t="str">
        <f t="shared" si="81"/>
        <v/>
      </c>
      <c r="AK314" s="66" t="str">
        <f t="shared" si="82"/>
        <v/>
      </c>
      <c r="AL314" s="270" t="str">
        <f t="shared" si="83"/>
        <v>N</v>
      </c>
    </row>
    <row r="315" spans="2:38">
      <c r="B315" s="37"/>
      <c r="C315" s="40"/>
      <c r="D315" s="40" t="s">
        <v>362</v>
      </c>
      <c r="E315" s="44"/>
      <c r="F315" s="44"/>
      <c r="G315" s="44"/>
      <c r="H315" s="14" t="str">
        <f t="shared" si="84"/>
        <v/>
      </c>
      <c r="I315" s="15" t="str">
        <f t="shared" si="85"/>
        <v/>
      </c>
      <c r="J315" s="16" t="str">
        <f t="shared" si="86"/>
        <v xml:space="preserve"> </v>
      </c>
      <c r="K315" s="17" t="str">
        <f t="shared" si="87"/>
        <v xml:space="preserve"> </v>
      </c>
      <c r="L315" s="208" t="str">
        <f>IF(B315="","",HLOOKUP(B315,'GRR Data'!$DD$243:$WI$244,2,FALSE))</f>
        <v/>
      </c>
      <c r="M315" s="65"/>
      <c r="N315" s="80"/>
      <c r="O315" s="21"/>
      <c r="P315" s="22"/>
      <c r="Q315" s="100"/>
      <c r="R315" s="100"/>
      <c r="S315" s="100"/>
      <c r="T315" s="100"/>
      <c r="U315" s="100"/>
      <c r="V315" s="100"/>
      <c r="W315" s="100"/>
      <c r="X315" s="100"/>
      <c r="Y315" s="100"/>
      <c r="Z315" s="100"/>
      <c r="AA315" s="66" t="str">
        <f t="shared" si="72"/>
        <v/>
      </c>
      <c r="AB315" s="66" t="str">
        <f t="shared" si="73"/>
        <v/>
      </c>
      <c r="AC315" s="66" t="str">
        <f t="shared" si="74"/>
        <v/>
      </c>
      <c r="AD315" s="66" t="str">
        <f t="shared" si="75"/>
        <v/>
      </c>
      <c r="AE315" s="66" t="str">
        <f t="shared" si="76"/>
        <v/>
      </c>
      <c r="AF315" s="66" t="str">
        <f t="shared" si="77"/>
        <v/>
      </c>
      <c r="AG315" s="66" t="str">
        <f t="shared" si="78"/>
        <v/>
      </c>
      <c r="AH315" s="66" t="str">
        <f t="shared" si="79"/>
        <v/>
      </c>
      <c r="AI315" s="66" t="str">
        <f t="shared" si="80"/>
        <v/>
      </c>
      <c r="AJ315" s="66" t="str">
        <f t="shared" si="81"/>
        <v/>
      </c>
      <c r="AK315" s="66" t="str">
        <f t="shared" si="82"/>
        <v/>
      </c>
      <c r="AL315" s="270" t="str">
        <f t="shared" si="83"/>
        <v>N</v>
      </c>
    </row>
    <row r="316" spans="2:38">
      <c r="B316" s="91"/>
      <c r="C316" s="40"/>
      <c r="D316" s="40" t="s">
        <v>362</v>
      </c>
      <c r="E316" s="44"/>
      <c r="F316" s="44"/>
      <c r="G316" s="44"/>
      <c r="H316" s="14" t="str">
        <f t="shared" si="84"/>
        <v/>
      </c>
      <c r="I316" s="15" t="str">
        <f t="shared" si="85"/>
        <v/>
      </c>
      <c r="J316" s="16" t="str">
        <f t="shared" si="86"/>
        <v xml:space="preserve"> </v>
      </c>
      <c r="K316" s="17" t="str">
        <f t="shared" si="87"/>
        <v xml:space="preserve"> </v>
      </c>
      <c r="L316" s="208" t="str">
        <f>IF(B316="","",HLOOKUP(B316,'GRR Data'!$DD$243:$WI$244,2,FALSE))</f>
        <v/>
      </c>
      <c r="M316" s="65"/>
      <c r="N316" s="80"/>
      <c r="O316" s="21"/>
      <c r="P316" s="22"/>
      <c r="Q316" s="100"/>
      <c r="R316" s="100"/>
      <c r="S316" s="100"/>
      <c r="T316" s="100"/>
      <c r="U316" s="100"/>
      <c r="V316" s="100"/>
      <c r="W316" s="100"/>
      <c r="X316" s="100"/>
      <c r="Y316" s="100"/>
      <c r="Z316" s="100"/>
      <c r="AA316" s="66" t="str">
        <f t="shared" si="72"/>
        <v/>
      </c>
      <c r="AB316" s="66" t="str">
        <f t="shared" si="73"/>
        <v/>
      </c>
      <c r="AC316" s="66" t="str">
        <f t="shared" si="74"/>
        <v/>
      </c>
      <c r="AD316" s="66" t="str">
        <f t="shared" si="75"/>
        <v/>
      </c>
      <c r="AE316" s="66" t="str">
        <f t="shared" si="76"/>
        <v/>
      </c>
      <c r="AF316" s="66" t="str">
        <f t="shared" si="77"/>
        <v/>
      </c>
      <c r="AG316" s="66" t="str">
        <f t="shared" si="78"/>
        <v/>
      </c>
      <c r="AH316" s="66" t="str">
        <f t="shared" si="79"/>
        <v/>
      </c>
      <c r="AI316" s="66" t="str">
        <f t="shared" si="80"/>
        <v/>
      </c>
      <c r="AJ316" s="66" t="str">
        <f t="shared" si="81"/>
        <v/>
      </c>
      <c r="AK316" s="66" t="str">
        <f t="shared" si="82"/>
        <v/>
      </c>
      <c r="AL316" s="270" t="str">
        <f t="shared" si="83"/>
        <v>N</v>
      </c>
    </row>
    <row r="317" spans="2:38">
      <c r="B317" s="37"/>
      <c r="C317" s="40"/>
      <c r="D317" s="40" t="s">
        <v>362</v>
      </c>
      <c r="E317" s="44"/>
      <c r="F317" s="44"/>
      <c r="G317" s="44"/>
      <c r="H317" s="14" t="str">
        <f t="shared" si="84"/>
        <v/>
      </c>
      <c r="I317" s="15" t="str">
        <f t="shared" si="85"/>
        <v/>
      </c>
      <c r="J317" s="16" t="str">
        <f t="shared" si="86"/>
        <v xml:space="preserve"> </v>
      </c>
      <c r="K317" s="17" t="str">
        <f t="shared" si="87"/>
        <v xml:space="preserve"> </v>
      </c>
      <c r="L317" s="208" t="str">
        <f>IF(B317="","",HLOOKUP(B317,'GRR Data'!$DD$243:$WI$244,2,FALSE))</f>
        <v/>
      </c>
      <c r="M317" s="65"/>
      <c r="N317" s="80"/>
      <c r="O317" s="21"/>
      <c r="P317" s="22"/>
      <c r="Q317" s="100"/>
      <c r="R317" s="100"/>
      <c r="S317" s="100"/>
      <c r="T317" s="100"/>
      <c r="U317" s="100"/>
      <c r="V317" s="100"/>
      <c r="W317" s="100"/>
      <c r="X317" s="100"/>
      <c r="Y317" s="100"/>
      <c r="Z317" s="100"/>
      <c r="AA317" s="66" t="str">
        <f t="shared" si="72"/>
        <v/>
      </c>
      <c r="AB317" s="66" t="str">
        <f t="shared" si="73"/>
        <v/>
      </c>
      <c r="AC317" s="66" t="str">
        <f t="shared" si="74"/>
        <v/>
      </c>
      <c r="AD317" s="66" t="str">
        <f t="shared" si="75"/>
        <v/>
      </c>
      <c r="AE317" s="66" t="str">
        <f t="shared" si="76"/>
        <v/>
      </c>
      <c r="AF317" s="66" t="str">
        <f t="shared" si="77"/>
        <v/>
      </c>
      <c r="AG317" s="66" t="str">
        <f t="shared" si="78"/>
        <v/>
      </c>
      <c r="AH317" s="66" t="str">
        <f t="shared" si="79"/>
        <v/>
      </c>
      <c r="AI317" s="66" t="str">
        <f t="shared" si="80"/>
        <v/>
      </c>
      <c r="AJ317" s="66" t="str">
        <f t="shared" si="81"/>
        <v/>
      </c>
      <c r="AK317" s="66" t="str">
        <f t="shared" si="82"/>
        <v/>
      </c>
      <c r="AL317" s="270" t="str">
        <f t="shared" si="83"/>
        <v>N</v>
      </c>
    </row>
    <row r="318" spans="2:38">
      <c r="B318" s="37"/>
      <c r="C318" s="40"/>
      <c r="D318" s="40" t="s">
        <v>362</v>
      </c>
      <c r="E318" s="44"/>
      <c r="F318" s="44"/>
      <c r="G318" s="44"/>
      <c r="H318" s="14" t="str">
        <f t="shared" si="84"/>
        <v/>
      </c>
      <c r="I318" s="15" t="str">
        <f t="shared" si="85"/>
        <v/>
      </c>
      <c r="J318" s="16" t="str">
        <f t="shared" si="86"/>
        <v xml:space="preserve"> </v>
      </c>
      <c r="K318" s="17" t="str">
        <f t="shared" si="87"/>
        <v xml:space="preserve"> </v>
      </c>
      <c r="L318" s="208" t="str">
        <f>IF(B318="","",HLOOKUP(B318,'GRR Data'!$DD$243:$WI$244,2,FALSE))</f>
        <v/>
      </c>
      <c r="M318" s="65"/>
      <c r="N318" s="80"/>
      <c r="O318" s="21"/>
      <c r="P318" s="22"/>
      <c r="Q318" s="100"/>
      <c r="R318" s="100"/>
      <c r="S318" s="100"/>
      <c r="T318" s="100"/>
      <c r="U318" s="100"/>
      <c r="V318" s="100"/>
      <c r="W318" s="100"/>
      <c r="X318" s="100"/>
      <c r="Y318" s="100"/>
      <c r="Z318" s="100"/>
      <c r="AA318" s="66" t="str">
        <f t="shared" si="72"/>
        <v/>
      </c>
      <c r="AB318" s="66" t="str">
        <f t="shared" si="73"/>
        <v/>
      </c>
      <c r="AC318" s="66" t="str">
        <f t="shared" si="74"/>
        <v/>
      </c>
      <c r="AD318" s="66" t="str">
        <f t="shared" si="75"/>
        <v/>
      </c>
      <c r="AE318" s="66" t="str">
        <f t="shared" si="76"/>
        <v/>
      </c>
      <c r="AF318" s="66" t="str">
        <f t="shared" si="77"/>
        <v/>
      </c>
      <c r="AG318" s="66" t="str">
        <f t="shared" si="78"/>
        <v/>
      </c>
      <c r="AH318" s="66" t="str">
        <f t="shared" si="79"/>
        <v/>
      </c>
      <c r="AI318" s="66" t="str">
        <f t="shared" si="80"/>
        <v/>
      </c>
      <c r="AJ318" s="66" t="str">
        <f t="shared" si="81"/>
        <v/>
      </c>
      <c r="AK318" s="66" t="str">
        <f t="shared" si="82"/>
        <v/>
      </c>
      <c r="AL318" s="270" t="str">
        <f t="shared" si="83"/>
        <v>N</v>
      </c>
    </row>
    <row r="319" spans="2:38">
      <c r="B319" s="91"/>
      <c r="C319" s="40"/>
      <c r="D319" s="40" t="s">
        <v>362</v>
      </c>
      <c r="E319" s="44"/>
      <c r="F319" s="44"/>
      <c r="G319" s="44"/>
      <c r="H319" s="14" t="str">
        <f t="shared" si="84"/>
        <v/>
      </c>
      <c r="I319" s="15" t="str">
        <f t="shared" si="85"/>
        <v/>
      </c>
      <c r="J319" s="16" t="str">
        <f t="shared" si="86"/>
        <v xml:space="preserve"> </v>
      </c>
      <c r="K319" s="17" t="str">
        <f t="shared" si="87"/>
        <v xml:space="preserve"> </v>
      </c>
      <c r="L319" s="208" t="str">
        <f>IF(B319="","",HLOOKUP(B319,'GRR Data'!$DD$243:$WI$244,2,FALSE))</f>
        <v/>
      </c>
      <c r="M319" s="65"/>
      <c r="N319" s="80"/>
      <c r="O319" s="21"/>
      <c r="P319" s="22"/>
      <c r="Q319" s="100"/>
      <c r="R319" s="100"/>
      <c r="S319" s="100"/>
      <c r="T319" s="100"/>
      <c r="U319" s="100"/>
      <c r="V319" s="100"/>
      <c r="W319" s="100"/>
      <c r="X319" s="100"/>
      <c r="Y319" s="100"/>
      <c r="Z319" s="100"/>
      <c r="AA319" s="66" t="str">
        <f t="shared" si="72"/>
        <v/>
      </c>
      <c r="AB319" s="66" t="str">
        <f t="shared" si="73"/>
        <v/>
      </c>
      <c r="AC319" s="66" t="str">
        <f t="shared" si="74"/>
        <v/>
      </c>
      <c r="AD319" s="66" t="str">
        <f t="shared" si="75"/>
        <v/>
      </c>
      <c r="AE319" s="66" t="str">
        <f t="shared" si="76"/>
        <v/>
      </c>
      <c r="AF319" s="66" t="str">
        <f t="shared" si="77"/>
        <v/>
      </c>
      <c r="AG319" s="66" t="str">
        <f t="shared" si="78"/>
        <v/>
      </c>
      <c r="AH319" s="66" t="str">
        <f t="shared" si="79"/>
        <v/>
      </c>
      <c r="AI319" s="66" t="str">
        <f t="shared" si="80"/>
        <v/>
      </c>
      <c r="AJ319" s="66" t="str">
        <f t="shared" si="81"/>
        <v/>
      </c>
      <c r="AK319" s="66" t="str">
        <f t="shared" si="82"/>
        <v/>
      </c>
      <c r="AL319" s="270" t="str">
        <f t="shared" si="83"/>
        <v>N</v>
      </c>
    </row>
    <row r="320" spans="2:38">
      <c r="B320" s="37"/>
      <c r="C320" s="40"/>
      <c r="D320" s="40" t="s">
        <v>362</v>
      </c>
      <c r="E320" s="44"/>
      <c r="F320" s="44"/>
      <c r="G320" s="44"/>
      <c r="H320" s="14" t="str">
        <f t="shared" si="84"/>
        <v/>
      </c>
      <c r="I320" s="15" t="str">
        <f t="shared" si="85"/>
        <v/>
      </c>
      <c r="J320" s="16" t="str">
        <f t="shared" si="86"/>
        <v xml:space="preserve"> </v>
      </c>
      <c r="K320" s="17" t="str">
        <f t="shared" si="87"/>
        <v xml:space="preserve"> </v>
      </c>
      <c r="L320" s="208" t="str">
        <f>IF(B320="","",HLOOKUP(B320,'GRR Data'!$DD$243:$WI$244,2,FALSE))</f>
        <v/>
      </c>
      <c r="M320" s="65"/>
      <c r="N320" s="80"/>
      <c r="O320" s="21"/>
      <c r="P320" s="22"/>
      <c r="Q320" s="100"/>
      <c r="R320" s="100"/>
      <c r="S320" s="100"/>
      <c r="T320" s="100"/>
      <c r="U320" s="100"/>
      <c r="V320" s="100"/>
      <c r="W320" s="100"/>
      <c r="X320" s="100"/>
      <c r="Y320" s="100"/>
      <c r="Z320" s="100"/>
      <c r="AA320" s="66" t="str">
        <f t="shared" si="72"/>
        <v/>
      </c>
      <c r="AB320" s="66" t="str">
        <f t="shared" si="73"/>
        <v/>
      </c>
      <c r="AC320" s="66" t="str">
        <f t="shared" si="74"/>
        <v/>
      </c>
      <c r="AD320" s="66" t="str">
        <f t="shared" si="75"/>
        <v/>
      </c>
      <c r="AE320" s="66" t="str">
        <f t="shared" si="76"/>
        <v/>
      </c>
      <c r="AF320" s="66" t="str">
        <f t="shared" si="77"/>
        <v/>
      </c>
      <c r="AG320" s="66" t="str">
        <f t="shared" si="78"/>
        <v/>
      </c>
      <c r="AH320" s="66" t="str">
        <f t="shared" si="79"/>
        <v/>
      </c>
      <c r="AI320" s="66" t="str">
        <f t="shared" si="80"/>
        <v/>
      </c>
      <c r="AJ320" s="66" t="str">
        <f t="shared" si="81"/>
        <v/>
      </c>
      <c r="AK320" s="66" t="str">
        <f t="shared" si="82"/>
        <v/>
      </c>
      <c r="AL320" s="270" t="str">
        <f t="shared" si="83"/>
        <v>N</v>
      </c>
    </row>
    <row r="321" spans="2:38">
      <c r="B321" s="37"/>
      <c r="C321" s="40"/>
      <c r="D321" s="40" t="s">
        <v>362</v>
      </c>
      <c r="E321" s="44"/>
      <c r="F321" s="44"/>
      <c r="G321" s="44"/>
      <c r="H321" s="14" t="str">
        <f t="shared" si="84"/>
        <v/>
      </c>
      <c r="I321" s="15" t="str">
        <f t="shared" si="85"/>
        <v/>
      </c>
      <c r="J321" s="16" t="str">
        <f t="shared" si="86"/>
        <v xml:space="preserve"> </v>
      </c>
      <c r="K321" s="17" t="str">
        <f t="shared" si="87"/>
        <v xml:space="preserve"> </v>
      </c>
      <c r="L321" s="208" t="str">
        <f>IF(B321="","",HLOOKUP(B321,'GRR Data'!$DD$243:$WI$244,2,FALSE))</f>
        <v/>
      </c>
      <c r="M321" s="65"/>
      <c r="N321" s="80"/>
      <c r="O321" s="21"/>
      <c r="P321" s="22"/>
      <c r="Q321" s="100"/>
      <c r="R321" s="100"/>
      <c r="S321" s="100"/>
      <c r="T321" s="100"/>
      <c r="U321" s="100"/>
      <c r="V321" s="100"/>
      <c r="W321" s="100"/>
      <c r="X321" s="100"/>
      <c r="Y321" s="100"/>
      <c r="Z321" s="100"/>
      <c r="AA321" s="66" t="str">
        <f t="shared" si="72"/>
        <v/>
      </c>
      <c r="AB321" s="66" t="str">
        <f t="shared" si="73"/>
        <v/>
      </c>
      <c r="AC321" s="66" t="str">
        <f t="shared" si="74"/>
        <v/>
      </c>
      <c r="AD321" s="66" t="str">
        <f t="shared" si="75"/>
        <v/>
      </c>
      <c r="AE321" s="66" t="str">
        <f t="shared" si="76"/>
        <v/>
      </c>
      <c r="AF321" s="66" t="str">
        <f t="shared" si="77"/>
        <v/>
      </c>
      <c r="AG321" s="66" t="str">
        <f t="shared" si="78"/>
        <v/>
      </c>
      <c r="AH321" s="66" t="str">
        <f t="shared" si="79"/>
        <v/>
      </c>
      <c r="AI321" s="66" t="str">
        <f t="shared" si="80"/>
        <v/>
      </c>
      <c r="AJ321" s="66" t="str">
        <f t="shared" si="81"/>
        <v/>
      </c>
      <c r="AK321" s="66" t="str">
        <f t="shared" si="82"/>
        <v/>
      </c>
      <c r="AL321" s="270" t="str">
        <f t="shared" si="83"/>
        <v>N</v>
      </c>
    </row>
    <row r="322" spans="2:38">
      <c r="B322" s="91"/>
      <c r="C322" s="40"/>
      <c r="D322" s="40" t="s">
        <v>362</v>
      </c>
      <c r="E322" s="44"/>
      <c r="F322" s="44"/>
      <c r="G322" s="44"/>
      <c r="H322" s="14" t="str">
        <f t="shared" si="84"/>
        <v/>
      </c>
      <c r="I322" s="15" t="str">
        <f t="shared" si="85"/>
        <v/>
      </c>
      <c r="J322" s="16" t="str">
        <f t="shared" si="86"/>
        <v xml:space="preserve"> </v>
      </c>
      <c r="K322" s="17" t="str">
        <f t="shared" si="87"/>
        <v xml:space="preserve"> </v>
      </c>
      <c r="L322" s="208" t="str">
        <f>IF(B322="","",HLOOKUP(B322,'GRR Data'!$DD$243:$WI$244,2,FALSE))</f>
        <v/>
      </c>
      <c r="M322" s="65"/>
      <c r="N322" s="80"/>
      <c r="O322" s="21"/>
      <c r="P322" s="22"/>
      <c r="Q322" s="100"/>
      <c r="R322" s="100"/>
      <c r="S322" s="100"/>
      <c r="T322" s="100"/>
      <c r="U322" s="100"/>
      <c r="V322" s="100"/>
      <c r="W322" s="100"/>
      <c r="X322" s="100"/>
      <c r="Y322" s="100"/>
      <c r="Z322" s="100"/>
      <c r="AA322" s="66" t="str">
        <f t="shared" si="72"/>
        <v/>
      </c>
      <c r="AB322" s="66" t="str">
        <f t="shared" si="73"/>
        <v/>
      </c>
      <c r="AC322" s="66" t="str">
        <f t="shared" si="74"/>
        <v/>
      </c>
      <c r="AD322" s="66" t="str">
        <f t="shared" si="75"/>
        <v/>
      </c>
      <c r="AE322" s="66" t="str">
        <f t="shared" si="76"/>
        <v/>
      </c>
      <c r="AF322" s="66" t="str">
        <f t="shared" si="77"/>
        <v/>
      </c>
      <c r="AG322" s="66" t="str">
        <f t="shared" si="78"/>
        <v/>
      </c>
      <c r="AH322" s="66" t="str">
        <f t="shared" si="79"/>
        <v/>
      </c>
      <c r="AI322" s="66" t="str">
        <f t="shared" si="80"/>
        <v/>
      </c>
      <c r="AJ322" s="66" t="str">
        <f t="shared" si="81"/>
        <v/>
      </c>
      <c r="AK322" s="66" t="str">
        <f t="shared" si="82"/>
        <v/>
      </c>
      <c r="AL322" s="270" t="str">
        <f t="shared" si="83"/>
        <v>N</v>
      </c>
    </row>
    <row r="323" spans="2:38">
      <c r="B323" s="91"/>
      <c r="C323" s="40"/>
      <c r="D323" s="40" t="s">
        <v>362</v>
      </c>
      <c r="E323" s="44"/>
      <c r="F323" s="44"/>
      <c r="G323" s="44"/>
      <c r="H323" s="14" t="str">
        <f t="shared" si="84"/>
        <v/>
      </c>
      <c r="I323" s="15" t="str">
        <f t="shared" si="85"/>
        <v/>
      </c>
      <c r="J323" s="16" t="str">
        <f t="shared" si="86"/>
        <v xml:space="preserve"> </v>
      </c>
      <c r="K323" s="17" t="str">
        <f t="shared" si="87"/>
        <v xml:space="preserve"> </v>
      </c>
      <c r="L323" s="208" t="str">
        <f>IF(B323="","",HLOOKUP(B323,'GRR Data'!$DD$243:$WI$244,2,FALSE))</f>
        <v/>
      </c>
      <c r="M323" s="65"/>
      <c r="N323" s="80"/>
      <c r="O323" s="21"/>
      <c r="P323" s="22"/>
      <c r="Q323" s="100"/>
      <c r="R323" s="100"/>
      <c r="S323" s="100"/>
      <c r="T323" s="100"/>
      <c r="U323" s="100"/>
      <c r="V323" s="100"/>
      <c r="W323" s="100"/>
      <c r="X323" s="100"/>
      <c r="Y323" s="100"/>
      <c r="Z323" s="100"/>
      <c r="AA323" s="66" t="str">
        <f t="shared" si="72"/>
        <v/>
      </c>
      <c r="AB323" s="66" t="str">
        <f t="shared" si="73"/>
        <v/>
      </c>
      <c r="AC323" s="66" t="str">
        <f t="shared" si="74"/>
        <v/>
      </c>
      <c r="AD323" s="66" t="str">
        <f t="shared" si="75"/>
        <v/>
      </c>
      <c r="AE323" s="66" t="str">
        <f t="shared" si="76"/>
        <v/>
      </c>
      <c r="AF323" s="66" t="str">
        <f t="shared" si="77"/>
        <v/>
      </c>
      <c r="AG323" s="66" t="str">
        <f t="shared" si="78"/>
        <v/>
      </c>
      <c r="AH323" s="66" t="str">
        <f t="shared" si="79"/>
        <v/>
      </c>
      <c r="AI323" s="66" t="str">
        <f t="shared" si="80"/>
        <v/>
      </c>
      <c r="AJ323" s="66" t="str">
        <f t="shared" si="81"/>
        <v/>
      </c>
      <c r="AK323" s="66" t="str">
        <f t="shared" si="82"/>
        <v/>
      </c>
      <c r="AL323" s="270" t="str">
        <f t="shared" si="83"/>
        <v>N</v>
      </c>
    </row>
    <row r="324" spans="2:38">
      <c r="B324" s="37"/>
      <c r="C324" s="40"/>
      <c r="D324" s="40" t="s">
        <v>362</v>
      </c>
      <c r="E324" s="44"/>
      <c r="F324" s="44"/>
      <c r="G324" s="44"/>
      <c r="H324" s="14" t="str">
        <f t="shared" si="84"/>
        <v/>
      </c>
      <c r="I324" s="15" t="str">
        <f t="shared" si="85"/>
        <v/>
      </c>
      <c r="J324" s="16" t="str">
        <f t="shared" si="86"/>
        <v xml:space="preserve"> </v>
      </c>
      <c r="K324" s="17" t="str">
        <f t="shared" si="87"/>
        <v xml:space="preserve"> </v>
      </c>
      <c r="L324" s="208" t="str">
        <f>IF(B324="","",HLOOKUP(B324,'GRR Data'!$DD$243:$WI$244,2,FALSE))</f>
        <v/>
      </c>
      <c r="M324" s="65"/>
      <c r="N324" s="80"/>
      <c r="O324" s="21"/>
      <c r="P324" s="22"/>
      <c r="Q324" s="100"/>
      <c r="R324" s="100"/>
      <c r="S324" s="100"/>
      <c r="T324" s="100"/>
      <c r="U324" s="100"/>
      <c r="V324" s="100"/>
      <c r="W324" s="100"/>
      <c r="X324" s="100"/>
      <c r="Y324" s="100"/>
      <c r="Z324" s="100"/>
      <c r="AA324" s="66" t="str">
        <f t="shared" si="72"/>
        <v/>
      </c>
      <c r="AB324" s="66" t="str">
        <f t="shared" si="73"/>
        <v/>
      </c>
      <c r="AC324" s="66" t="str">
        <f t="shared" si="74"/>
        <v/>
      </c>
      <c r="AD324" s="66" t="str">
        <f t="shared" si="75"/>
        <v/>
      </c>
      <c r="AE324" s="66" t="str">
        <f t="shared" si="76"/>
        <v/>
      </c>
      <c r="AF324" s="66" t="str">
        <f t="shared" si="77"/>
        <v/>
      </c>
      <c r="AG324" s="66" t="str">
        <f t="shared" si="78"/>
        <v/>
      </c>
      <c r="AH324" s="66" t="str">
        <f t="shared" si="79"/>
        <v/>
      </c>
      <c r="AI324" s="66" t="str">
        <f t="shared" si="80"/>
        <v/>
      </c>
      <c r="AJ324" s="66" t="str">
        <f t="shared" si="81"/>
        <v/>
      </c>
      <c r="AK324" s="66" t="str">
        <f t="shared" si="82"/>
        <v/>
      </c>
      <c r="AL324" s="270" t="str">
        <f t="shared" si="83"/>
        <v>N</v>
      </c>
    </row>
    <row r="325" spans="2:38">
      <c r="B325" s="37"/>
      <c r="C325" s="40"/>
      <c r="D325" s="40" t="s">
        <v>362</v>
      </c>
      <c r="E325" s="44"/>
      <c r="F325" s="44"/>
      <c r="G325" s="44"/>
      <c r="H325" s="14" t="str">
        <f t="shared" si="84"/>
        <v/>
      </c>
      <c r="I325" s="15" t="str">
        <f t="shared" si="85"/>
        <v/>
      </c>
      <c r="J325" s="16" t="str">
        <f t="shared" si="86"/>
        <v xml:space="preserve"> </v>
      </c>
      <c r="K325" s="17" t="str">
        <f t="shared" si="87"/>
        <v xml:space="preserve"> </v>
      </c>
      <c r="L325" s="208" t="str">
        <f>IF(B325="","",HLOOKUP(B325,'GRR Data'!$DD$243:$WI$244,2,FALSE))</f>
        <v/>
      </c>
      <c r="M325" s="65"/>
      <c r="N325" s="80"/>
      <c r="O325" s="21"/>
      <c r="P325" s="22"/>
      <c r="Q325" s="100"/>
      <c r="R325" s="100"/>
      <c r="S325" s="100"/>
      <c r="T325" s="100"/>
      <c r="U325" s="100"/>
      <c r="V325" s="100"/>
      <c r="W325" s="100"/>
      <c r="X325" s="100"/>
      <c r="Y325" s="100"/>
      <c r="Z325" s="100"/>
      <c r="AA325" s="66" t="str">
        <f t="shared" si="72"/>
        <v/>
      </c>
      <c r="AB325" s="66" t="str">
        <f t="shared" si="73"/>
        <v/>
      </c>
      <c r="AC325" s="66" t="str">
        <f t="shared" si="74"/>
        <v/>
      </c>
      <c r="AD325" s="66" t="str">
        <f t="shared" si="75"/>
        <v/>
      </c>
      <c r="AE325" s="66" t="str">
        <f t="shared" si="76"/>
        <v/>
      </c>
      <c r="AF325" s="66" t="str">
        <f t="shared" si="77"/>
        <v/>
      </c>
      <c r="AG325" s="66" t="str">
        <f t="shared" si="78"/>
        <v/>
      </c>
      <c r="AH325" s="66" t="str">
        <f t="shared" si="79"/>
        <v/>
      </c>
      <c r="AI325" s="66" t="str">
        <f t="shared" si="80"/>
        <v/>
      </c>
      <c r="AJ325" s="66" t="str">
        <f t="shared" si="81"/>
        <v/>
      </c>
      <c r="AK325" s="66" t="str">
        <f t="shared" si="82"/>
        <v/>
      </c>
      <c r="AL325" s="270" t="str">
        <f t="shared" si="83"/>
        <v>N</v>
      </c>
    </row>
    <row r="326" spans="2:38">
      <c r="B326" s="91"/>
      <c r="C326" s="40"/>
      <c r="D326" s="40" t="s">
        <v>362</v>
      </c>
      <c r="E326" s="44"/>
      <c r="F326" s="44"/>
      <c r="G326" s="44"/>
      <c r="H326" s="14" t="str">
        <f t="shared" si="84"/>
        <v/>
      </c>
      <c r="I326" s="15" t="str">
        <f t="shared" si="85"/>
        <v/>
      </c>
      <c r="J326" s="16" t="str">
        <f t="shared" si="86"/>
        <v xml:space="preserve"> </v>
      </c>
      <c r="K326" s="17" t="str">
        <f t="shared" si="87"/>
        <v xml:space="preserve"> </v>
      </c>
      <c r="L326" s="208" t="str">
        <f>IF(B326="","",HLOOKUP(B326,'GRR Data'!$DD$243:$WI$244,2,FALSE))</f>
        <v/>
      </c>
      <c r="M326" s="65"/>
      <c r="N326" s="80"/>
      <c r="O326" s="21"/>
      <c r="P326" s="22"/>
      <c r="Q326" s="100"/>
      <c r="R326" s="100"/>
      <c r="S326" s="100"/>
      <c r="T326" s="100"/>
      <c r="U326" s="100"/>
      <c r="V326" s="100"/>
      <c r="W326" s="100"/>
      <c r="X326" s="100"/>
      <c r="Y326" s="100"/>
      <c r="Z326" s="100"/>
      <c r="AA326" s="66" t="str">
        <f t="shared" si="72"/>
        <v/>
      </c>
      <c r="AB326" s="66" t="str">
        <f t="shared" si="73"/>
        <v/>
      </c>
      <c r="AC326" s="66" t="str">
        <f t="shared" si="74"/>
        <v/>
      </c>
      <c r="AD326" s="66" t="str">
        <f t="shared" si="75"/>
        <v/>
      </c>
      <c r="AE326" s="66" t="str">
        <f t="shared" si="76"/>
        <v/>
      </c>
      <c r="AF326" s="66" t="str">
        <f t="shared" si="77"/>
        <v/>
      </c>
      <c r="AG326" s="66" t="str">
        <f t="shared" si="78"/>
        <v/>
      </c>
      <c r="AH326" s="66" t="str">
        <f t="shared" si="79"/>
        <v/>
      </c>
      <c r="AI326" s="66" t="str">
        <f t="shared" si="80"/>
        <v/>
      </c>
      <c r="AJ326" s="66" t="str">
        <f t="shared" si="81"/>
        <v/>
      </c>
      <c r="AK326" s="66" t="str">
        <f t="shared" si="82"/>
        <v/>
      </c>
      <c r="AL326" s="270" t="str">
        <f t="shared" si="83"/>
        <v>N</v>
      </c>
    </row>
    <row r="327" spans="2:38">
      <c r="B327" s="37"/>
      <c r="C327" s="40"/>
      <c r="D327" s="40" t="s">
        <v>362</v>
      </c>
      <c r="E327" s="44"/>
      <c r="F327" s="44"/>
      <c r="G327" s="44"/>
      <c r="H327" s="14" t="str">
        <f t="shared" si="84"/>
        <v/>
      </c>
      <c r="I327" s="15" t="str">
        <f t="shared" si="85"/>
        <v/>
      </c>
      <c r="J327" s="16" t="str">
        <f t="shared" si="86"/>
        <v xml:space="preserve"> </v>
      </c>
      <c r="K327" s="17" t="str">
        <f t="shared" si="87"/>
        <v xml:space="preserve"> </v>
      </c>
      <c r="L327" s="208" t="str">
        <f>IF(B327="","",HLOOKUP(B327,'GRR Data'!$DD$243:$WI$244,2,FALSE))</f>
        <v/>
      </c>
      <c r="M327" s="65"/>
      <c r="N327" s="80"/>
      <c r="O327" s="21"/>
      <c r="P327" s="22"/>
      <c r="Q327" s="100"/>
      <c r="R327" s="100"/>
      <c r="S327" s="100"/>
      <c r="T327" s="100"/>
      <c r="U327" s="100"/>
      <c r="V327" s="100"/>
      <c r="W327" s="100"/>
      <c r="X327" s="100"/>
      <c r="Y327" s="100"/>
      <c r="Z327" s="100"/>
      <c r="AA327" s="66" t="str">
        <f t="shared" si="72"/>
        <v/>
      </c>
      <c r="AB327" s="66" t="str">
        <f t="shared" si="73"/>
        <v/>
      </c>
      <c r="AC327" s="66" t="str">
        <f t="shared" si="74"/>
        <v/>
      </c>
      <c r="AD327" s="66" t="str">
        <f t="shared" si="75"/>
        <v/>
      </c>
      <c r="AE327" s="66" t="str">
        <f t="shared" si="76"/>
        <v/>
      </c>
      <c r="AF327" s="66" t="str">
        <f t="shared" si="77"/>
        <v/>
      </c>
      <c r="AG327" s="66" t="str">
        <f t="shared" si="78"/>
        <v/>
      </c>
      <c r="AH327" s="66" t="str">
        <f t="shared" si="79"/>
        <v/>
      </c>
      <c r="AI327" s="66" t="str">
        <f t="shared" si="80"/>
        <v/>
      </c>
      <c r="AJ327" s="66" t="str">
        <f t="shared" si="81"/>
        <v/>
      </c>
      <c r="AK327" s="66" t="str">
        <f t="shared" si="82"/>
        <v/>
      </c>
      <c r="AL327" s="270" t="str">
        <f t="shared" si="83"/>
        <v>N</v>
      </c>
    </row>
    <row r="328" spans="2:38">
      <c r="B328" s="37"/>
      <c r="C328" s="40"/>
      <c r="D328" s="40" t="s">
        <v>362</v>
      </c>
      <c r="E328" s="44"/>
      <c r="F328" s="44"/>
      <c r="G328" s="44"/>
      <c r="H328" s="14" t="str">
        <f t="shared" si="84"/>
        <v/>
      </c>
      <c r="I328" s="15" t="str">
        <f t="shared" si="85"/>
        <v/>
      </c>
      <c r="J328" s="16" t="str">
        <f t="shared" si="86"/>
        <v xml:space="preserve"> </v>
      </c>
      <c r="K328" s="17" t="str">
        <f t="shared" si="87"/>
        <v xml:space="preserve"> </v>
      </c>
      <c r="L328" s="208" t="str">
        <f>IF(B328="","",HLOOKUP(B328,'GRR Data'!$DD$243:$WI$244,2,FALSE))</f>
        <v/>
      </c>
      <c r="M328" s="65"/>
      <c r="N328" s="80"/>
      <c r="O328" s="21"/>
      <c r="P328" s="22"/>
      <c r="Q328" s="100"/>
      <c r="R328" s="100"/>
      <c r="S328" s="100"/>
      <c r="T328" s="100"/>
      <c r="U328" s="100"/>
      <c r="V328" s="100"/>
      <c r="W328" s="100"/>
      <c r="X328" s="100"/>
      <c r="Y328" s="100"/>
      <c r="Z328" s="100"/>
      <c r="AA328" s="66" t="str">
        <f t="shared" si="72"/>
        <v/>
      </c>
      <c r="AB328" s="66" t="str">
        <f t="shared" si="73"/>
        <v/>
      </c>
      <c r="AC328" s="66" t="str">
        <f t="shared" si="74"/>
        <v/>
      </c>
      <c r="AD328" s="66" t="str">
        <f t="shared" si="75"/>
        <v/>
      </c>
      <c r="AE328" s="66" t="str">
        <f t="shared" si="76"/>
        <v/>
      </c>
      <c r="AF328" s="66" t="str">
        <f t="shared" si="77"/>
        <v/>
      </c>
      <c r="AG328" s="66" t="str">
        <f t="shared" si="78"/>
        <v/>
      </c>
      <c r="AH328" s="66" t="str">
        <f t="shared" si="79"/>
        <v/>
      </c>
      <c r="AI328" s="66" t="str">
        <f t="shared" si="80"/>
        <v/>
      </c>
      <c r="AJ328" s="66" t="str">
        <f t="shared" si="81"/>
        <v/>
      </c>
      <c r="AK328" s="66" t="str">
        <f t="shared" si="82"/>
        <v/>
      </c>
      <c r="AL328" s="270" t="str">
        <f t="shared" si="83"/>
        <v>N</v>
      </c>
    </row>
    <row r="329" spans="2:38">
      <c r="B329" s="91"/>
      <c r="C329" s="40"/>
      <c r="D329" s="40" t="s">
        <v>362</v>
      </c>
      <c r="E329" s="44"/>
      <c r="F329" s="44"/>
      <c r="G329" s="44"/>
      <c r="H329" s="14" t="str">
        <f t="shared" si="84"/>
        <v/>
      </c>
      <c r="I329" s="15" t="str">
        <f t="shared" si="85"/>
        <v/>
      </c>
      <c r="J329" s="16" t="str">
        <f t="shared" si="86"/>
        <v xml:space="preserve"> </v>
      </c>
      <c r="K329" s="17" t="str">
        <f t="shared" si="87"/>
        <v xml:space="preserve"> </v>
      </c>
      <c r="L329" s="208" t="str">
        <f>IF(B329="","",HLOOKUP(B329,'GRR Data'!$DD$243:$WI$244,2,FALSE))</f>
        <v/>
      </c>
      <c r="M329" s="65"/>
      <c r="N329" s="80"/>
      <c r="O329" s="21"/>
      <c r="P329" s="22"/>
      <c r="Q329" s="100"/>
      <c r="R329" s="100"/>
      <c r="S329" s="100"/>
      <c r="T329" s="100"/>
      <c r="U329" s="100"/>
      <c r="V329" s="100"/>
      <c r="W329" s="100"/>
      <c r="X329" s="100"/>
      <c r="Y329" s="100"/>
      <c r="Z329" s="100"/>
      <c r="AA329" s="66" t="str">
        <f t="shared" si="72"/>
        <v/>
      </c>
      <c r="AB329" s="66" t="str">
        <f t="shared" si="73"/>
        <v/>
      </c>
      <c r="AC329" s="66" t="str">
        <f t="shared" si="74"/>
        <v/>
      </c>
      <c r="AD329" s="66" t="str">
        <f t="shared" si="75"/>
        <v/>
      </c>
      <c r="AE329" s="66" t="str">
        <f t="shared" si="76"/>
        <v/>
      </c>
      <c r="AF329" s="66" t="str">
        <f t="shared" si="77"/>
        <v/>
      </c>
      <c r="AG329" s="66" t="str">
        <f t="shared" si="78"/>
        <v/>
      </c>
      <c r="AH329" s="66" t="str">
        <f t="shared" si="79"/>
        <v/>
      </c>
      <c r="AI329" s="66" t="str">
        <f t="shared" si="80"/>
        <v/>
      </c>
      <c r="AJ329" s="66" t="str">
        <f t="shared" si="81"/>
        <v/>
      </c>
      <c r="AK329" s="66" t="str">
        <f t="shared" si="82"/>
        <v/>
      </c>
      <c r="AL329" s="270" t="str">
        <f t="shared" si="83"/>
        <v>N</v>
      </c>
    </row>
    <row r="330" spans="2:38">
      <c r="B330" s="37"/>
      <c r="C330" s="40"/>
      <c r="D330" s="40" t="s">
        <v>362</v>
      </c>
      <c r="E330" s="44"/>
      <c r="F330" s="44"/>
      <c r="G330" s="44"/>
      <c r="H330" s="14" t="str">
        <f t="shared" si="84"/>
        <v/>
      </c>
      <c r="I330" s="15" t="str">
        <f t="shared" si="85"/>
        <v/>
      </c>
      <c r="J330" s="16" t="str">
        <f t="shared" si="86"/>
        <v xml:space="preserve"> </v>
      </c>
      <c r="K330" s="17" t="str">
        <f t="shared" si="87"/>
        <v xml:space="preserve"> </v>
      </c>
      <c r="L330" s="208" t="str">
        <f>IF(B330="","",HLOOKUP(B330,'GRR Data'!$DD$243:$WI$244,2,FALSE))</f>
        <v/>
      </c>
      <c r="M330" s="65"/>
      <c r="N330" s="80"/>
      <c r="O330" s="21"/>
      <c r="P330" s="22"/>
      <c r="Q330" s="100"/>
      <c r="R330" s="100"/>
      <c r="S330" s="100"/>
      <c r="T330" s="100"/>
      <c r="U330" s="100"/>
      <c r="V330" s="100"/>
      <c r="W330" s="100"/>
      <c r="X330" s="100"/>
      <c r="Y330" s="100"/>
      <c r="Z330" s="100"/>
      <c r="AA330" s="66" t="str">
        <f t="shared" si="72"/>
        <v/>
      </c>
      <c r="AB330" s="66" t="str">
        <f t="shared" si="73"/>
        <v/>
      </c>
      <c r="AC330" s="66" t="str">
        <f t="shared" si="74"/>
        <v/>
      </c>
      <c r="AD330" s="66" t="str">
        <f t="shared" si="75"/>
        <v/>
      </c>
      <c r="AE330" s="66" t="str">
        <f t="shared" si="76"/>
        <v/>
      </c>
      <c r="AF330" s="66" t="str">
        <f t="shared" si="77"/>
        <v/>
      </c>
      <c r="AG330" s="66" t="str">
        <f t="shared" si="78"/>
        <v/>
      </c>
      <c r="AH330" s="66" t="str">
        <f t="shared" si="79"/>
        <v/>
      </c>
      <c r="AI330" s="66" t="str">
        <f t="shared" si="80"/>
        <v/>
      </c>
      <c r="AJ330" s="66" t="str">
        <f t="shared" si="81"/>
        <v/>
      </c>
      <c r="AK330" s="66" t="str">
        <f t="shared" si="82"/>
        <v/>
      </c>
      <c r="AL330" s="270" t="str">
        <f t="shared" si="83"/>
        <v>N</v>
      </c>
    </row>
    <row r="331" spans="2:38">
      <c r="B331" s="37"/>
      <c r="C331" s="40"/>
      <c r="D331" s="40" t="s">
        <v>362</v>
      </c>
      <c r="E331" s="44"/>
      <c r="F331" s="44"/>
      <c r="G331" s="44"/>
      <c r="H331" s="14" t="str">
        <f t="shared" si="84"/>
        <v/>
      </c>
      <c r="I331" s="15" t="str">
        <f t="shared" si="85"/>
        <v/>
      </c>
      <c r="J331" s="16" t="str">
        <f t="shared" si="86"/>
        <v xml:space="preserve"> </v>
      </c>
      <c r="K331" s="17" t="str">
        <f t="shared" si="87"/>
        <v xml:space="preserve"> </v>
      </c>
      <c r="L331" s="208" t="str">
        <f>IF(B331="","",HLOOKUP(B331,'GRR Data'!$DD$243:$WI$244,2,FALSE))</f>
        <v/>
      </c>
      <c r="M331" s="65"/>
      <c r="N331" s="80"/>
      <c r="O331" s="21"/>
      <c r="P331" s="22"/>
      <c r="Q331" s="100"/>
      <c r="R331" s="100"/>
      <c r="S331" s="100"/>
      <c r="T331" s="100"/>
      <c r="U331" s="100"/>
      <c r="V331" s="100"/>
      <c r="W331" s="100"/>
      <c r="X331" s="100"/>
      <c r="Y331" s="100"/>
      <c r="Z331" s="100"/>
      <c r="AA331" s="66" t="str">
        <f t="shared" si="72"/>
        <v/>
      </c>
      <c r="AB331" s="66" t="str">
        <f t="shared" si="73"/>
        <v/>
      </c>
      <c r="AC331" s="66" t="str">
        <f t="shared" si="74"/>
        <v/>
      </c>
      <c r="AD331" s="66" t="str">
        <f t="shared" si="75"/>
        <v/>
      </c>
      <c r="AE331" s="66" t="str">
        <f t="shared" si="76"/>
        <v/>
      </c>
      <c r="AF331" s="66" t="str">
        <f t="shared" si="77"/>
        <v/>
      </c>
      <c r="AG331" s="66" t="str">
        <f t="shared" si="78"/>
        <v/>
      </c>
      <c r="AH331" s="66" t="str">
        <f t="shared" si="79"/>
        <v/>
      </c>
      <c r="AI331" s="66" t="str">
        <f t="shared" si="80"/>
        <v/>
      </c>
      <c r="AJ331" s="66" t="str">
        <f t="shared" si="81"/>
        <v/>
      </c>
      <c r="AK331" s="66" t="str">
        <f t="shared" si="82"/>
        <v/>
      </c>
      <c r="AL331" s="270" t="str">
        <f t="shared" si="83"/>
        <v>N</v>
      </c>
    </row>
    <row r="332" spans="2:38">
      <c r="B332" s="91"/>
      <c r="C332" s="40"/>
      <c r="D332" s="40" t="s">
        <v>362</v>
      </c>
      <c r="E332" s="44"/>
      <c r="F332" s="44"/>
      <c r="G332" s="44"/>
      <c r="H332" s="14" t="str">
        <f t="shared" si="84"/>
        <v/>
      </c>
      <c r="I332" s="15" t="str">
        <f t="shared" si="85"/>
        <v/>
      </c>
      <c r="J332" s="16" t="str">
        <f t="shared" si="86"/>
        <v xml:space="preserve"> </v>
      </c>
      <c r="K332" s="17" t="str">
        <f t="shared" si="87"/>
        <v xml:space="preserve"> </v>
      </c>
      <c r="L332" s="208" t="str">
        <f>IF(B332="","",HLOOKUP(B332,'GRR Data'!$DD$243:$WI$244,2,FALSE))</f>
        <v/>
      </c>
      <c r="M332" s="65"/>
      <c r="N332" s="80"/>
      <c r="O332" s="21"/>
      <c r="P332" s="22"/>
      <c r="Q332" s="100"/>
      <c r="R332" s="100"/>
      <c r="S332" s="100"/>
      <c r="T332" s="100"/>
      <c r="U332" s="100"/>
      <c r="V332" s="100"/>
      <c r="W332" s="100"/>
      <c r="X332" s="100"/>
      <c r="Y332" s="100"/>
      <c r="Z332" s="100"/>
      <c r="AA332" s="66" t="str">
        <f t="shared" si="72"/>
        <v/>
      </c>
      <c r="AB332" s="66" t="str">
        <f t="shared" si="73"/>
        <v/>
      </c>
      <c r="AC332" s="66" t="str">
        <f t="shared" si="74"/>
        <v/>
      </c>
      <c r="AD332" s="66" t="str">
        <f t="shared" si="75"/>
        <v/>
      </c>
      <c r="AE332" s="66" t="str">
        <f t="shared" si="76"/>
        <v/>
      </c>
      <c r="AF332" s="66" t="str">
        <f t="shared" si="77"/>
        <v/>
      </c>
      <c r="AG332" s="66" t="str">
        <f t="shared" si="78"/>
        <v/>
      </c>
      <c r="AH332" s="66" t="str">
        <f t="shared" si="79"/>
        <v/>
      </c>
      <c r="AI332" s="66" t="str">
        <f t="shared" si="80"/>
        <v/>
      </c>
      <c r="AJ332" s="66" t="str">
        <f t="shared" si="81"/>
        <v/>
      </c>
      <c r="AK332" s="66" t="str">
        <f t="shared" si="82"/>
        <v/>
      </c>
      <c r="AL332" s="270" t="str">
        <f t="shared" si="83"/>
        <v>N</v>
      </c>
    </row>
    <row r="333" spans="2:38">
      <c r="B333" s="91"/>
      <c r="C333" s="40"/>
      <c r="D333" s="40" t="s">
        <v>362</v>
      </c>
      <c r="E333" s="44"/>
      <c r="F333" s="44"/>
      <c r="G333" s="44"/>
      <c r="H333" s="14" t="str">
        <f t="shared" si="84"/>
        <v/>
      </c>
      <c r="I333" s="15" t="str">
        <f t="shared" si="85"/>
        <v/>
      </c>
      <c r="J333" s="16" t="str">
        <f t="shared" si="86"/>
        <v xml:space="preserve"> </v>
      </c>
      <c r="K333" s="17" t="str">
        <f t="shared" si="87"/>
        <v xml:space="preserve"> </v>
      </c>
      <c r="L333" s="208" t="str">
        <f>IF(B333="","",HLOOKUP(B333,'GRR Data'!$DD$243:$WI$244,2,FALSE))</f>
        <v/>
      </c>
      <c r="M333" s="65"/>
      <c r="N333" s="80"/>
      <c r="O333" s="21"/>
      <c r="P333" s="22"/>
      <c r="Q333" s="100"/>
      <c r="R333" s="100"/>
      <c r="S333" s="100"/>
      <c r="T333" s="100"/>
      <c r="U333" s="100"/>
      <c r="V333" s="100"/>
      <c r="W333" s="100"/>
      <c r="X333" s="100"/>
      <c r="Y333" s="100"/>
      <c r="Z333" s="100"/>
      <c r="AA333" s="66" t="str">
        <f t="shared" si="72"/>
        <v/>
      </c>
      <c r="AB333" s="66" t="str">
        <f t="shared" si="73"/>
        <v/>
      </c>
      <c r="AC333" s="66" t="str">
        <f t="shared" si="74"/>
        <v/>
      </c>
      <c r="AD333" s="66" t="str">
        <f t="shared" si="75"/>
        <v/>
      </c>
      <c r="AE333" s="66" t="str">
        <f t="shared" si="76"/>
        <v/>
      </c>
      <c r="AF333" s="66" t="str">
        <f t="shared" si="77"/>
        <v/>
      </c>
      <c r="AG333" s="66" t="str">
        <f t="shared" si="78"/>
        <v/>
      </c>
      <c r="AH333" s="66" t="str">
        <f t="shared" si="79"/>
        <v/>
      </c>
      <c r="AI333" s="66" t="str">
        <f t="shared" si="80"/>
        <v/>
      </c>
      <c r="AJ333" s="66" t="str">
        <f t="shared" si="81"/>
        <v/>
      </c>
      <c r="AK333" s="66" t="str">
        <f t="shared" si="82"/>
        <v/>
      </c>
      <c r="AL333" s="270" t="str">
        <f t="shared" si="83"/>
        <v>N</v>
      </c>
    </row>
    <row r="334" spans="2:38">
      <c r="B334" s="37"/>
      <c r="C334" s="40"/>
      <c r="D334" s="40" t="s">
        <v>362</v>
      </c>
      <c r="E334" s="44"/>
      <c r="F334" s="44"/>
      <c r="G334" s="44"/>
      <c r="H334" s="14" t="str">
        <f t="shared" si="84"/>
        <v/>
      </c>
      <c r="I334" s="15" t="str">
        <f t="shared" si="85"/>
        <v/>
      </c>
      <c r="J334" s="16" t="str">
        <f t="shared" si="86"/>
        <v xml:space="preserve"> </v>
      </c>
      <c r="K334" s="17" t="str">
        <f t="shared" si="87"/>
        <v xml:space="preserve"> </v>
      </c>
      <c r="L334" s="208" t="str">
        <f>IF(B334="","",HLOOKUP(B334,'GRR Data'!$DD$243:$WI$244,2,FALSE))</f>
        <v/>
      </c>
      <c r="M334" s="65"/>
      <c r="N334" s="80"/>
      <c r="O334" s="21"/>
      <c r="P334" s="22"/>
      <c r="Q334" s="100"/>
      <c r="R334" s="100"/>
      <c r="S334" s="100"/>
      <c r="T334" s="100"/>
      <c r="U334" s="100"/>
      <c r="V334" s="100"/>
      <c r="W334" s="100"/>
      <c r="X334" s="100"/>
      <c r="Y334" s="100"/>
      <c r="Z334" s="100"/>
      <c r="AA334" s="66" t="str">
        <f t="shared" ref="AA334:AA397" si="88">IF(COUNT(Q334)=1,Q334-$E334,"")</f>
        <v/>
      </c>
      <c r="AB334" s="66" t="str">
        <f t="shared" ref="AB334:AB397" si="89">IF(COUNT(R334)=1,R334-$E334,"")</f>
        <v/>
      </c>
      <c r="AC334" s="66" t="str">
        <f t="shared" ref="AC334:AC397" si="90">IF(COUNT(S334)=1,S334-$E334,"")</f>
        <v/>
      </c>
      <c r="AD334" s="66" t="str">
        <f t="shared" ref="AD334:AD397" si="91">IF(COUNT(T334)=1,T334-$E334,"")</f>
        <v/>
      </c>
      <c r="AE334" s="66" t="str">
        <f t="shared" ref="AE334:AE397" si="92">IF(COUNT(U334)=1,U334-$E334,"")</f>
        <v/>
      </c>
      <c r="AF334" s="66" t="str">
        <f t="shared" ref="AF334:AF397" si="93">IF(COUNT(V334)=1,V334-$E334,"")</f>
        <v/>
      </c>
      <c r="AG334" s="66" t="str">
        <f t="shared" ref="AG334:AG397" si="94">IF(COUNT(W334)=1,W334-$E334,"")</f>
        <v/>
      </c>
      <c r="AH334" s="66" t="str">
        <f t="shared" ref="AH334:AH397" si="95">IF(COUNT(X334)=1,X334-$E334,"")</f>
        <v/>
      </c>
      <c r="AI334" s="66" t="str">
        <f t="shared" ref="AI334:AI397" si="96">IF(COUNT(Y334)=1,Y334-$E334,"")</f>
        <v/>
      </c>
      <c r="AJ334" s="66" t="str">
        <f t="shared" ref="AJ334:AJ397" si="97">IF(COUNT(Z334)=1,Z334-$E334,"")</f>
        <v/>
      </c>
      <c r="AK334" s="66" t="str">
        <f t="shared" ref="AK334:AK397" si="98">IF(COUNT(Q334:Z334)=0,"",SUM(Q334:Z334)/COUNT(Q334:Z334))</f>
        <v/>
      </c>
      <c r="AL334" s="270" t="str">
        <f t="shared" ref="AL334:AL397" si="99">IF(COUNT(Q334:Z334), "Y", "N")</f>
        <v>N</v>
      </c>
    </row>
    <row r="335" spans="2:38">
      <c r="B335" s="37"/>
      <c r="C335" s="40"/>
      <c r="D335" s="40" t="s">
        <v>362</v>
      </c>
      <c r="E335" s="44"/>
      <c r="F335" s="44"/>
      <c r="G335" s="44"/>
      <c r="H335" s="14" t="str">
        <f t="shared" si="84"/>
        <v/>
      </c>
      <c r="I335" s="15" t="str">
        <f t="shared" si="85"/>
        <v/>
      </c>
      <c r="J335" s="16" t="str">
        <f t="shared" si="86"/>
        <v xml:space="preserve"> </v>
      </c>
      <c r="K335" s="17" t="str">
        <f t="shared" si="87"/>
        <v xml:space="preserve"> </v>
      </c>
      <c r="L335" s="208" t="str">
        <f>IF(B335="","",HLOOKUP(B335,'GRR Data'!$DD$243:$WI$244,2,FALSE))</f>
        <v/>
      </c>
      <c r="M335" s="65"/>
      <c r="N335" s="80"/>
      <c r="O335" s="21"/>
      <c r="P335" s="22"/>
      <c r="Q335" s="100"/>
      <c r="R335" s="100"/>
      <c r="S335" s="100"/>
      <c r="T335" s="100"/>
      <c r="U335" s="100"/>
      <c r="V335" s="100"/>
      <c r="W335" s="100"/>
      <c r="X335" s="100"/>
      <c r="Y335" s="100"/>
      <c r="Z335" s="100"/>
      <c r="AA335" s="66" t="str">
        <f t="shared" si="88"/>
        <v/>
      </c>
      <c r="AB335" s="66" t="str">
        <f t="shared" si="89"/>
        <v/>
      </c>
      <c r="AC335" s="66" t="str">
        <f t="shared" si="90"/>
        <v/>
      </c>
      <c r="AD335" s="66" t="str">
        <f t="shared" si="91"/>
        <v/>
      </c>
      <c r="AE335" s="66" t="str">
        <f t="shared" si="92"/>
        <v/>
      </c>
      <c r="AF335" s="66" t="str">
        <f t="shared" si="93"/>
        <v/>
      </c>
      <c r="AG335" s="66" t="str">
        <f t="shared" si="94"/>
        <v/>
      </c>
      <c r="AH335" s="66" t="str">
        <f t="shared" si="95"/>
        <v/>
      </c>
      <c r="AI335" s="66" t="str">
        <f t="shared" si="96"/>
        <v/>
      </c>
      <c r="AJ335" s="66" t="str">
        <f t="shared" si="97"/>
        <v/>
      </c>
      <c r="AK335" s="66" t="str">
        <f t="shared" si="98"/>
        <v/>
      </c>
      <c r="AL335" s="270" t="str">
        <f t="shared" si="99"/>
        <v>N</v>
      </c>
    </row>
    <row r="336" spans="2:38">
      <c r="B336" s="91"/>
      <c r="C336" s="40"/>
      <c r="D336" s="40" t="s">
        <v>362</v>
      </c>
      <c r="E336" s="44"/>
      <c r="F336" s="44"/>
      <c r="G336" s="44"/>
      <c r="H336" s="14" t="str">
        <f t="shared" si="84"/>
        <v/>
      </c>
      <c r="I336" s="15" t="str">
        <f t="shared" si="85"/>
        <v/>
      </c>
      <c r="J336" s="16" t="str">
        <f t="shared" si="86"/>
        <v xml:space="preserve"> </v>
      </c>
      <c r="K336" s="17" t="str">
        <f t="shared" si="87"/>
        <v xml:space="preserve"> </v>
      </c>
      <c r="L336" s="208" t="str">
        <f>IF(B336="","",HLOOKUP(B336,'GRR Data'!$DD$243:$WI$244,2,FALSE))</f>
        <v/>
      </c>
      <c r="M336" s="65"/>
      <c r="N336" s="80"/>
      <c r="O336" s="21"/>
      <c r="P336" s="22"/>
      <c r="Q336" s="100"/>
      <c r="R336" s="100"/>
      <c r="S336" s="100"/>
      <c r="T336" s="100"/>
      <c r="U336" s="100"/>
      <c r="V336" s="100"/>
      <c r="W336" s="100"/>
      <c r="X336" s="100"/>
      <c r="Y336" s="100"/>
      <c r="Z336" s="100"/>
      <c r="AA336" s="66" t="str">
        <f t="shared" si="88"/>
        <v/>
      </c>
      <c r="AB336" s="66" t="str">
        <f t="shared" si="89"/>
        <v/>
      </c>
      <c r="AC336" s="66" t="str">
        <f t="shared" si="90"/>
        <v/>
      </c>
      <c r="AD336" s="66" t="str">
        <f t="shared" si="91"/>
        <v/>
      </c>
      <c r="AE336" s="66" t="str">
        <f t="shared" si="92"/>
        <v/>
      </c>
      <c r="AF336" s="66" t="str">
        <f t="shared" si="93"/>
        <v/>
      </c>
      <c r="AG336" s="66" t="str">
        <f t="shared" si="94"/>
        <v/>
      </c>
      <c r="AH336" s="66" t="str">
        <f t="shared" si="95"/>
        <v/>
      </c>
      <c r="AI336" s="66" t="str">
        <f t="shared" si="96"/>
        <v/>
      </c>
      <c r="AJ336" s="66" t="str">
        <f t="shared" si="97"/>
        <v/>
      </c>
      <c r="AK336" s="66" t="str">
        <f t="shared" si="98"/>
        <v/>
      </c>
      <c r="AL336" s="270" t="str">
        <f t="shared" si="99"/>
        <v>N</v>
      </c>
    </row>
    <row r="337" spans="2:38">
      <c r="B337" s="37"/>
      <c r="C337" s="40"/>
      <c r="D337" s="40" t="s">
        <v>362</v>
      </c>
      <c r="E337" s="44"/>
      <c r="F337" s="44"/>
      <c r="G337" s="44"/>
      <c r="H337" s="14" t="str">
        <f t="shared" si="84"/>
        <v/>
      </c>
      <c r="I337" s="15" t="str">
        <f t="shared" si="85"/>
        <v/>
      </c>
      <c r="J337" s="16" t="str">
        <f t="shared" si="86"/>
        <v xml:space="preserve"> </v>
      </c>
      <c r="K337" s="17" t="str">
        <f t="shared" si="87"/>
        <v xml:space="preserve"> </v>
      </c>
      <c r="L337" s="208" t="str">
        <f>IF(B337="","",HLOOKUP(B337,'GRR Data'!$DD$243:$WI$244,2,FALSE))</f>
        <v/>
      </c>
      <c r="M337" s="65"/>
      <c r="N337" s="80"/>
      <c r="O337" s="21"/>
      <c r="P337" s="22"/>
      <c r="Q337" s="100"/>
      <c r="R337" s="100"/>
      <c r="S337" s="100"/>
      <c r="T337" s="100"/>
      <c r="U337" s="100"/>
      <c r="V337" s="100"/>
      <c r="W337" s="100"/>
      <c r="X337" s="100"/>
      <c r="Y337" s="100"/>
      <c r="Z337" s="100"/>
      <c r="AA337" s="66" t="str">
        <f t="shared" si="88"/>
        <v/>
      </c>
      <c r="AB337" s="66" t="str">
        <f t="shared" si="89"/>
        <v/>
      </c>
      <c r="AC337" s="66" t="str">
        <f t="shared" si="90"/>
        <v/>
      </c>
      <c r="AD337" s="66" t="str">
        <f t="shared" si="91"/>
        <v/>
      </c>
      <c r="AE337" s="66" t="str">
        <f t="shared" si="92"/>
        <v/>
      </c>
      <c r="AF337" s="66" t="str">
        <f t="shared" si="93"/>
        <v/>
      </c>
      <c r="AG337" s="66" t="str">
        <f t="shared" si="94"/>
        <v/>
      </c>
      <c r="AH337" s="66" t="str">
        <f t="shared" si="95"/>
        <v/>
      </c>
      <c r="AI337" s="66" t="str">
        <f t="shared" si="96"/>
        <v/>
      </c>
      <c r="AJ337" s="66" t="str">
        <f t="shared" si="97"/>
        <v/>
      </c>
      <c r="AK337" s="66" t="str">
        <f t="shared" si="98"/>
        <v/>
      </c>
      <c r="AL337" s="270" t="str">
        <f t="shared" si="99"/>
        <v>N</v>
      </c>
    </row>
    <row r="338" spans="2:38">
      <c r="B338" s="37"/>
      <c r="C338" s="40"/>
      <c r="D338" s="40" t="s">
        <v>362</v>
      </c>
      <c r="E338" s="44"/>
      <c r="F338" s="44"/>
      <c r="G338" s="44"/>
      <c r="H338" s="14" t="str">
        <f t="shared" si="84"/>
        <v/>
      </c>
      <c r="I338" s="15" t="str">
        <f t="shared" si="85"/>
        <v/>
      </c>
      <c r="J338" s="16" t="str">
        <f t="shared" si="86"/>
        <v xml:space="preserve"> </v>
      </c>
      <c r="K338" s="17" t="str">
        <f t="shared" si="87"/>
        <v xml:space="preserve"> </v>
      </c>
      <c r="L338" s="208" t="str">
        <f>IF(B338="","",HLOOKUP(B338,'GRR Data'!$DD$243:$WI$244,2,FALSE))</f>
        <v/>
      </c>
      <c r="M338" s="65"/>
      <c r="N338" s="80"/>
      <c r="O338" s="21"/>
      <c r="P338" s="22"/>
      <c r="Q338" s="100"/>
      <c r="R338" s="100"/>
      <c r="S338" s="100"/>
      <c r="T338" s="100"/>
      <c r="U338" s="100"/>
      <c r="V338" s="100"/>
      <c r="W338" s="100"/>
      <c r="X338" s="100"/>
      <c r="Y338" s="100"/>
      <c r="Z338" s="100"/>
      <c r="AA338" s="66" t="str">
        <f t="shared" si="88"/>
        <v/>
      </c>
      <c r="AB338" s="66" t="str">
        <f t="shared" si="89"/>
        <v/>
      </c>
      <c r="AC338" s="66" t="str">
        <f t="shared" si="90"/>
        <v/>
      </c>
      <c r="AD338" s="66" t="str">
        <f t="shared" si="91"/>
        <v/>
      </c>
      <c r="AE338" s="66" t="str">
        <f t="shared" si="92"/>
        <v/>
      </c>
      <c r="AF338" s="66" t="str">
        <f t="shared" si="93"/>
        <v/>
      </c>
      <c r="AG338" s="66" t="str">
        <f t="shared" si="94"/>
        <v/>
      </c>
      <c r="AH338" s="66" t="str">
        <f t="shared" si="95"/>
        <v/>
      </c>
      <c r="AI338" s="66" t="str">
        <f t="shared" si="96"/>
        <v/>
      </c>
      <c r="AJ338" s="66" t="str">
        <f t="shared" si="97"/>
        <v/>
      </c>
      <c r="AK338" s="66" t="str">
        <f t="shared" si="98"/>
        <v/>
      </c>
      <c r="AL338" s="270" t="str">
        <f t="shared" si="99"/>
        <v>N</v>
      </c>
    </row>
    <row r="339" spans="2:38">
      <c r="B339" s="91"/>
      <c r="C339" s="40"/>
      <c r="D339" s="40" t="s">
        <v>362</v>
      </c>
      <c r="E339" s="44"/>
      <c r="F339" s="44"/>
      <c r="G339" s="44"/>
      <c r="H339" s="14" t="str">
        <f t="shared" ref="H339:H402" si="100">IF(OR(E339="",F339=""),"",IF(COUNTA(Q339:Z339)=0,"",IF(MAX($Q339:$Z339)&lt;=$E339,0,IF(F339=0,"N/A",(MAX($Q339:$Z339)-$E339)/$F339))))</f>
        <v/>
      </c>
      <c r="I339" s="15" t="str">
        <f t="shared" ref="I339:I402" si="101">IF(OR(E339="",G339=""),"",IF(COUNTA(Q339:Z339)=0,"",IF(MIN(Q339:Z339)&gt;=$E339,0,IF(G339=0,"N/A",($E339-MIN(Q339:Z339))/(G339)))))</f>
        <v/>
      </c>
      <c r="J339" s="16" t="str">
        <f t="shared" ref="J339:J402" si="102">IF(H339="N/A","Reject",IF(ISNUMBER($H339)=TRUE,IF($H339&gt;0.651,IF($H339&gt;1.001,"Reject","Alert")," ")," "))</f>
        <v xml:space="preserve"> </v>
      </c>
      <c r="K339" s="17" t="str">
        <f t="shared" ref="K339:K402" si="103">IF(I339="N/A","Reject",IF(ISNUMBER($I339)=TRUE,IF($I339&gt;0.651,IF($I339&gt;1.001,"Reject","Alert")," ")," "))</f>
        <v xml:space="preserve"> </v>
      </c>
      <c r="L339" s="208" t="str">
        <f>IF(B339="","",HLOOKUP(B339,'GRR Data'!$DD$243:$WI$244,2,FALSE))</f>
        <v/>
      </c>
      <c r="M339" s="65"/>
      <c r="N339" s="80"/>
      <c r="O339" s="21"/>
      <c r="P339" s="22"/>
      <c r="Q339" s="100"/>
      <c r="R339" s="100"/>
      <c r="S339" s="100"/>
      <c r="T339" s="100"/>
      <c r="U339" s="100"/>
      <c r="V339" s="100"/>
      <c r="W339" s="100"/>
      <c r="X339" s="100"/>
      <c r="Y339" s="100"/>
      <c r="Z339" s="100"/>
      <c r="AA339" s="66" t="str">
        <f t="shared" si="88"/>
        <v/>
      </c>
      <c r="AB339" s="66" t="str">
        <f t="shared" si="89"/>
        <v/>
      </c>
      <c r="AC339" s="66" t="str">
        <f t="shared" si="90"/>
        <v/>
      </c>
      <c r="AD339" s="66" t="str">
        <f t="shared" si="91"/>
        <v/>
      </c>
      <c r="AE339" s="66" t="str">
        <f t="shared" si="92"/>
        <v/>
      </c>
      <c r="AF339" s="66" t="str">
        <f t="shared" si="93"/>
        <v/>
      </c>
      <c r="AG339" s="66" t="str">
        <f t="shared" si="94"/>
        <v/>
      </c>
      <c r="AH339" s="66" t="str">
        <f t="shared" si="95"/>
        <v/>
      </c>
      <c r="AI339" s="66" t="str">
        <f t="shared" si="96"/>
        <v/>
      </c>
      <c r="AJ339" s="66" t="str">
        <f t="shared" si="97"/>
        <v/>
      </c>
      <c r="AK339" s="66" t="str">
        <f t="shared" si="98"/>
        <v/>
      </c>
      <c r="AL339" s="270" t="str">
        <f t="shared" si="99"/>
        <v>N</v>
      </c>
    </row>
    <row r="340" spans="2:38">
      <c r="B340" s="37"/>
      <c r="C340" s="40"/>
      <c r="D340" s="40" t="s">
        <v>362</v>
      </c>
      <c r="E340" s="44"/>
      <c r="F340" s="44"/>
      <c r="G340" s="44"/>
      <c r="H340" s="14" t="str">
        <f t="shared" si="100"/>
        <v/>
      </c>
      <c r="I340" s="15" t="str">
        <f t="shared" si="101"/>
        <v/>
      </c>
      <c r="J340" s="16" t="str">
        <f t="shared" si="102"/>
        <v xml:space="preserve"> </v>
      </c>
      <c r="K340" s="17" t="str">
        <f t="shared" si="103"/>
        <v xml:space="preserve"> </v>
      </c>
      <c r="L340" s="208" t="str">
        <f>IF(B340="","",HLOOKUP(B340,'GRR Data'!$DD$243:$WI$244,2,FALSE))</f>
        <v/>
      </c>
      <c r="M340" s="65"/>
      <c r="N340" s="80"/>
      <c r="O340" s="21"/>
      <c r="P340" s="22"/>
      <c r="Q340" s="100"/>
      <c r="R340" s="100"/>
      <c r="S340" s="100"/>
      <c r="T340" s="100"/>
      <c r="U340" s="100"/>
      <c r="V340" s="100"/>
      <c r="W340" s="100"/>
      <c r="X340" s="100"/>
      <c r="Y340" s="100"/>
      <c r="Z340" s="100"/>
      <c r="AA340" s="66" t="str">
        <f t="shared" si="88"/>
        <v/>
      </c>
      <c r="AB340" s="66" t="str">
        <f t="shared" si="89"/>
        <v/>
      </c>
      <c r="AC340" s="66" t="str">
        <f t="shared" si="90"/>
        <v/>
      </c>
      <c r="AD340" s="66" t="str">
        <f t="shared" si="91"/>
        <v/>
      </c>
      <c r="AE340" s="66" t="str">
        <f t="shared" si="92"/>
        <v/>
      </c>
      <c r="AF340" s="66" t="str">
        <f t="shared" si="93"/>
        <v/>
      </c>
      <c r="AG340" s="66" t="str">
        <f t="shared" si="94"/>
        <v/>
      </c>
      <c r="AH340" s="66" t="str">
        <f t="shared" si="95"/>
        <v/>
      </c>
      <c r="AI340" s="66" t="str">
        <f t="shared" si="96"/>
        <v/>
      </c>
      <c r="AJ340" s="66" t="str">
        <f t="shared" si="97"/>
        <v/>
      </c>
      <c r="AK340" s="66" t="str">
        <f t="shared" si="98"/>
        <v/>
      </c>
      <c r="AL340" s="270" t="str">
        <f t="shared" si="99"/>
        <v>N</v>
      </c>
    </row>
    <row r="341" spans="2:38">
      <c r="B341" s="37"/>
      <c r="C341" s="40"/>
      <c r="D341" s="40" t="s">
        <v>362</v>
      </c>
      <c r="E341" s="44"/>
      <c r="F341" s="44"/>
      <c r="G341" s="44"/>
      <c r="H341" s="14" t="str">
        <f t="shared" si="100"/>
        <v/>
      </c>
      <c r="I341" s="15" t="str">
        <f t="shared" si="101"/>
        <v/>
      </c>
      <c r="J341" s="16" t="str">
        <f t="shared" si="102"/>
        <v xml:space="preserve"> </v>
      </c>
      <c r="K341" s="17" t="str">
        <f t="shared" si="103"/>
        <v xml:space="preserve"> </v>
      </c>
      <c r="L341" s="208" t="str">
        <f>IF(B341="","",HLOOKUP(B341,'GRR Data'!$DD$243:$WI$244,2,FALSE))</f>
        <v/>
      </c>
      <c r="M341" s="65"/>
      <c r="N341" s="80"/>
      <c r="O341" s="21"/>
      <c r="P341" s="22"/>
      <c r="Q341" s="100"/>
      <c r="R341" s="100"/>
      <c r="S341" s="100"/>
      <c r="T341" s="100"/>
      <c r="U341" s="100"/>
      <c r="V341" s="100"/>
      <c r="W341" s="100"/>
      <c r="X341" s="100"/>
      <c r="Y341" s="100"/>
      <c r="Z341" s="100"/>
      <c r="AA341" s="66" t="str">
        <f t="shared" si="88"/>
        <v/>
      </c>
      <c r="AB341" s="66" t="str">
        <f t="shared" si="89"/>
        <v/>
      </c>
      <c r="AC341" s="66" t="str">
        <f t="shared" si="90"/>
        <v/>
      </c>
      <c r="AD341" s="66" t="str">
        <f t="shared" si="91"/>
        <v/>
      </c>
      <c r="AE341" s="66" t="str">
        <f t="shared" si="92"/>
        <v/>
      </c>
      <c r="AF341" s="66" t="str">
        <f t="shared" si="93"/>
        <v/>
      </c>
      <c r="AG341" s="66" t="str">
        <f t="shared" si="94"/>
        <v/>
      </c>
      <c r="AH341" s="66" t="str">
        <f t="shared" si="95"/>
        <v/>
      </c>
      <c r="AI341" s="66" t="str">
        <f t="shared" si="96"/>
        <v/>
      </c>
      <c r="AJ341" s="66" t="str">
        <f t="shared" si="97"/>
        <v/>
      </c>
      <c r="AK341" s="66" t="str">
        <f t="shared" si="98"/>
        <v/>
      </c>
      <c r="AL341" s="270" t="str">
        <f t="shared" si="99"/>
        <v>N</v>
      </c>
    </row>
    <row r="342" spans="2:38">
      <c r="B342" s="91"/>
      <c r="C342" s="40"/>
      <c r="D342" s="40" t="s">
        <v>362</v>
      </c>
      <c r="E342" s="44"/>
      <c r="F342" s="44"/>
      <c r="G342" s="44"/>
      <c r="H342" s="14" t="str">
        <f t="shared" si="100"/>
        <v/>
      </c>
      <c r="I342" s="15" t="str">
        <f t="shared" si="101"/>
        <v/>
      </c>
      <c r="J342" s="16" t="str">
        <f t="shared" si="102"/>
        <v xml:space="preserve"> </v>
      </c>
      <c r="K342" s="17" t="str">
        <f t="shared" si="103"/>
        <v xml:space="preserve"> </v>
      </c>
      <c r="L342" s="208" t="str">
        <f>IF(B342="","",HLOOKUP(B342,'GRR Data'!$DD$243:$WI$244,2,FALSE))</f>
        <v/>
      </c>
      <c r="M342" s="65"/>
      <c r="N342" s="80"/>
      <c r="O342" s="21"/>
      <c r="P342" s="22"/>
      <c r="Q342" s="100"/>
      <c r="R342" s="100"/>
      <c r="S342" s="100"/>
      <c r="T342" s="100"/>
      <c r="U342" s="100"/>
      <c r="V342" s="100"/>
      <c r="W342" s="100"/>
      <c r="X342" s="100"/>
      <c r="Y342" s="100"/>
      <c r="Z342" s="100"/>
      <c r="AA342" s="66" t="str">
        <f t="shared" si="88"/>
        <v/>
      </c>
      <c r="AB342" s="66" t="str">
        <f t="shared" si="89"/>
        <v/>
      </c>
      <c r="AC342" s="66" t="str">
        <f t="shared" si="90"/>
        <v/>
      </c>
      <c r="AD342" s="66" t="str">
        <f t="shared" si="91"/>
        <v/>
      </c>
      <c r="AE342" s="66" t="str">
        <f t="shared" si="92"/>
        <v/>
      </c>
      <c r="AF342" s="66" t="str">
        <f t="shared" si="93"/>
        <v/>
      </c>
      <c r="AG342" s="66" t="str">
        <f t="shared" si="94"/>
        <v/>
      </c>
      <c r="AH342" s="66" t="str">
        <f t="shared" si="95"/>
        <v/>
      </c>
      <c r="AI342" s="66" t="str">
        <f t="shared" si="96"/>
        <v/>
      </c>
      <c r="AJ342" s="66" t="str">
        <f t="shared" si="97"/>
        <v/>
      </c>
      <c r="AK342" s="66" t="str">
        <f t="shared" si="98"/>
        <v/>
      </c>
      <c r="AL342" s="270" t="str">
        <f t="shared" si="99"/>
        <v>N</v>
      </c>
    </row>
    <row r="343" spans="2:38">
      <c r="B343" s="91"/>
      <c r="C343" s="40"/>
      <c r="D343" s="40" t="s">
        <v>362</v>
      </c>
      <c r="E343" s="44"/>
      <c r="F343" s="44"/>
      <c r="G343" s="44"/>
      <c r="H343" s="14" t="str">
        <f t="shared" si="100"/>
        <v/>
      </c>
      <c r="I343" s="15" t="str">
        <f t="shared" si="101"/>
        <v/>
      </c>
      <c r="J343" s="16" t="str">
        <f t="shared" si="102"/>
        <v xml:space="preserve"> </v>
      </c>
      <c r="K343" s="17" t="str">
        <f t="shared" si="103"/>
        <v xml:space="preserve"> </v>
      </c>
      <c r="L343" s="208" t="str">
        <f>IF(B343="","",HLOOKUP(B343,'GRR Data'!$DD$243:$WI$244,2,FALSE))</f>
        <v/>
      </c>
      <c r="M343" s="65"/>
      <c r="N343" s="80"/>
      <c r="O343" s="21"/>
      <c r="P343" s="22"/>
      <c r="Q343" s="100"/>
      <c r="R343" s="100"/>
      <c r="S343" s="100"/>
      <c r="T343" s="100"/>
      <c r="U343" s="100"/>
      <c r="V343" s="100"/>
      <c r="W343" s="100"/>
      <c r="X343" s="100"/>
      <c r="Y343" s="100"/>
      <c r="Z343" s="100"/>
      <c r="AA343" s="66" t="str">
        <f t="shared" si="88"/>
        <v/>
      </c>
      <c r="AB343" s="66" t="str">
        <f t="shared" si="89"/>
        <v/>
      </c>
      <c r="AC343" s="66" t="str">
        <f t="shared" si="90"/>
        <v/>
      </c>
      <c r="AD343" s="66" t="str">
        <f t="shared" si="91"/>
        <v/>
      </c>
      <c r="AE343" s="66" t="str">
        <f t="shared" si="92"/>
        <v/>
      </c>
      <c r="AF343" s="66" t="str">
        <f t="shared" si="93"/>
        <v/>
      </c>
      <c r="AG343" s="66" t="str">
        <f t="shared" si="94"/>
        <v/>
      </c>
      <c r="AH343" s="66" t="str">
        <f t="shared" si="95"/>
        <v/>
      </c>
      <c r="AI343" s="66" t="str">
        <f t="shared" si="96"/>
        <v/>
      </c>
      <c r="AJ343" s="66" t="str">
        <f t="shared" si="97"/>
        <v/>
      </c>
      <c r="AK343" s="66" t="str">
        <f t="shared" si="98"/>
        <v/>
      </c>
      <c r="AL343" s="270" t="str">
        <f t="shared" si="99"/>
        <v>N</v>
      </c>
    </row>
    <row r="344" spans="2:38">
      <c r="B344" s="37"/>
      <c r="C344" s="40"/>
      <c r="D344" s="40" t="s">
        <v>362</v>
      </c>
      <c r="E344" s="44"/>
      <c r="F344" s="44"/>
      <c r="G344" s="44"/>
      <c r="H344" s="14" t="str">
        <f t="shared" si="100"/>
        <v/>
      </c>
      <c r="I344" s="15" t="str">
        <f t="shared" si="101"/>
        <v/>
      </c>
      <c r="J344" s="16" t="str">
        <f t="shared" si="102"/>
        <v xml:space="preserve"> </v>
      </c>
      <c r="K344" s="17" t="str">
        <f t="shared" si="103"/>
        <v xml:space="preserve"> </v>
      </c>
      <c r="L344" s="208" t="str">
        <f>IF(B344="","",HLOOKUP(B344,'GRR Data'!$DD$243:$WI$244,2,FALSE))</f>
        <v/>
      </c>
      <c r="M344" s="65"/>
      <c r="N344" s="80"/>
      <c r="O344" s="21"/>
      <c r="P344" s="22"/>
      <c r="Q344" s="100"/>
      <c r="R344" s="100"/>
      <c r="S344" s="100"/>
      <c r="T344" s="100"/>
      <c r="U344" s="100"/>
      <c r="V344" s="100"/>
      <c r="W344" s="100"/>
      <c r="X344" s="100"/>
      <c r="Y344" s="100"/>
      <c r="Z344" s="100"/>
      <c r="AA344" s="66" t="str">
        <f t="shared" si="88"/>
        <v/>
      </c>
      <c r="AB344" s="66" t="str">
        <f t="shared" si="89"/>
        <v/>
      </c>
      <c r="AC344" s="66" t="str">
        <f t="shared" si="90"/>
        <v/>
      </c>
      <c r="AD344" s="66" t="str">
        <f t="shared" si="91"/>
        <v/>
      </c>
      <c r="AE344" s="66" t="str">
        <f t="shared" si="92"/>
        <v/>
      </c>
      <c r="AF344" s="66" t="str">
        <f t="shared" si="93"/>
        <v/>
      </c>
      <c r="AG344" s="66" t="str">
        <f t="shared" si="94"/>
        <v/>
      </c>
      <c r="AH344" s="66" t="str">
        <f t="shared" si="95"/>
        <v/>
      </c>
      <c r="AI344" s="66" t="str">
        <f t="shared" si="96"/>
        <v/>
      </c>
      <c r="AJ344" s="66" t="str">
        <f t="shared" si="97"/>
        <v/>
      </c>
      <c r="AK344" s="66" t="str">
        <f t="shared" si="98"/>
        <v/>
      </c>
      <c r="AL344" s="270" t="str">
        <f t="shared" si="99"/>
        <v>N</v>
      </c>
    </row>
    <row r="345" spans="2:38">
      <c r="B345" s="37"/>
      <c r="C345" s="40"/>
      <c r="D345" s="40" t="s">
        <v>362</v>
      </c>
      <c r="E345" s="44"/>
      <c r="F345" s="44"/>
      <c r="G345" s="44"/>
      <c r="H345" s="14" t="str">
        <f t="shared" si="100"/>
        <v/>
      </c>
      <c r="I345" s="15" t="str">
        <f t="shared" si="101"/>
        <v/>
      </c>
      <c r="J345" s="16" t="str">
        <f t="shared" si="102"/>
        <v xml:space="preserve"> </v>
      </c>
      <c r="K345" s="17" t="str">
        <f t="shared" si="103"/>
        <v xml:space="preserve"> </v>
      </c>
      <c r="L345" s="208" t="str">
        <f>IF(B345="","",HLOOKUP(B345,'GRR Data'!$DD$243:$WI$244,2,FALSE))</f>
        <v/>
      </c>
      <c r="M345" s="65"/>
      <c r="N345" s="80"/>
      <c r="O345" s="21"/>
      <c r="P345" s="22"/>
      <c r="Q345" s="100"/>
      <c r="R345" s="100"/>
      <c r="S345" s="100"/>
      <c r="T345" s="100"/>
      <c r="U345" s="100"/>
      <c r="V345" s="100"/>
      <c r="W345" s="100"/>
      <c r="X345" s="100"/>
      <c r="Y345" s="100"/>
      <c r="Z345" s="100"/>
      <c r="AA345" s="66" t="str">
        <f t="shared" si="88"/>
        <v/>
      </c>
      <c r="AB345" s="66" t="str">
        <f t="shared" si="89"/>
        <v/>
      </c>
      <c r="AC345" s="66" t="str">
        <f t="shared" si="90"/>
        <v/>
      </c>
      <c r="AD345" s="66" t="str">
        <f t="shared" si="91"/>
        <v/>
      </c>
      <c r="AE345" s="66" t="str">
        <f t="shared" si="92"/>
        <v/>
      </c>
      <c r="AF345" s="66" t="str">
        <f t="shared" si="93"/>
        <v/>
      </c>
      <c r="AG345" s="66" t="str">
        <f t="shared" si="94"/>
        <v/>
      </c>
      <c r="AH345" s="66" t="str">
        <f t="shared" si="95"/>
        <v/>
      </c>
      <c r="AI345" s="66" t="str">
        <f t="shared" si="96"/>
        <v/>
      </c>
      <c r="AJ345" s="66" t="str">
        <f t="shared" si="97"/>
        <v/>
      </c>
      <c r="AK345" s="66" t="str">
        <f t="shared" si="98"/>
        <v/>
      </c>
      <c r="AL345" s="270" t="str">
        <f t="shared" si="99"/>
        <v>N</v>
      </c>
    </row>
    <row r="346" spans="2:38">
      <c r="B346" s="91"/>
      <c r="C346" s="40"/>
      <c r="D346" s="40" t="s">
        <v>362</v>
      </c>
      <c r="E346" s="44"/>
      <c r="F346" s="44"/>
      <c r="G346" s="44"/>
      <c r="H346" s="14" t="str">
        <f t="shared" si="100"/>
        <v/>
      </c>
      <c r="I346" s="15" t="str">
        <f t="shared" si="101"/>
        <v/>
      </c>
      <c r="J346" s="16" t="str">
        <f t="shared" si="102"/>
        <v xml:space="preserve"> </v>
      </c>
      <c r="K346" s="17" t="str">
        <f t="shared" si="103"/>
        <v xml:space="preserve"> </v>
      </c>
      <c r="L346" s="208" t="str">
        <f>IF(B346="","",HLOOKUP(B346,'GRR Data'!$DD$243:$WI$244,2,FALSE))</f>
        <v/>
      </c>
      <c r="M346" s="65"/>
      <c r="N346" s="80"/>
      <c r="O346" s="21"/>
      <c r="P346" s="22"/>
      <c r="Q346" s="100"/>
      <c r="R346" s="100"/>
      <c r="S346" s="100"/>
      <c r="T346" s="100"/>
      <c r="U346" s="100"/>
      <c r="V346" s="100"/>
      <c r="W346" s="100"/>
      <c r="X346" s="100"/>
      <c r="Y346" s="100"/>
      <c r="Z346" s="100"/>
      <c r="AA346" s="66" t="str">
        <f t="shared" si="88"/>
        <v/>
      </c>
      <c r="AB346" s="66" t="str">
        <f t="shared" si="89"/>
        <v/>
      </c>
      <c r="AC346" s="66" t="str">
        <f t="shared" si="90"/>
        <v/>
      </c>
      <c r="AD346" s="66" t="str">
        <f t="shared" si="91"/>
        <v/>
      </c>
      <c r="AE346" s="66" t="str">
        <f t="shared" si="92"/>
        <v/>
      </c>
      <c r="AF346" s="66" t="str">
        <f t="shared" si="93"/>
        <v/>
      </c>
      <c r="AG346" s="66" t="str">
        <f t="shared" si="94"/>
        <v/>
      </c>
      <c r="AH346" s="66" t="str">
        <f t="shared" si="95"/>
        <v/>
      </c>
      <c r="AI346" s="66" t="str">
        <f t="shared" si="96"/>
        <v/>
      </c>
      <c r="AJ346" s="66" t="str">
        <f t="shared" si="97"/>
        <v/>
      </c>
      <c r="AK346" s="66" t="str">
        <f t="shared" si="98"/>
        <v/>
      </c>
      <c r="AL346" s="270" t="str">
        <f t="shared" si="99"/>
        <v>N</v>
      </c>
    </row>
    <row r="347" spans="2:38">
      <c r="B347" s="37"/>
      <c r="C347" s="40"/>
      <c r="D347" s="40" t="s">
        <v>362</v>
      </c>
      <c r="E347" s="44"/>
      <c r="F347" s="44"/>
      <c r="G347" s="44"/>
      <c r="H347" s="14" t="str">
        <f t="shared" si="100"/>
        <v/>
      </c>
      <c r="I347" s="15" t="str">
        <f t="shared" si="101"/>
        <v/>
      </c>
      <c r="J347" s="16" t="str">
        <f t="shared" si="102"/>
        <v xml:space="preserve"> </v>
      </c>
      <c r="K347" s="17" t="str">
        <f t="shared" si="103"/>
        <v xml:space="preserve"> </v>
      </c>
      <c r="L347" s="208" t="str">
        <f>IF(B347="","",HLOOKUP(B347,'GRR Data'!$DD$243:$WI$244,2,FALSE))</f>
        <v/>
      </c>
      <c r="M347" s="65"/>
      <c r="N347" s="80"/>
      <c r="O347" s="21"/>
      <c r="P347" s="22"/>
      <c r="Q347" s="100"/>
      <c r="R347" s="100"/>
      <c r="S347" s="100"/>
      <c r="T347" s="100"/>
      <c r="U347" s="100"/>
      <c r="V347" s="100"/>
      <c r="W347" s="100"/>
      <c r="X347" s="100"/>
      <c r="Y347" s="100"/>
      <c r="Z347" s="100"/>
      <c r="AA347" s="66" t="str">
        <f t="shared" si="88"/>
        <v/>
      </c>
      <c r="AB347" s="66" t="str">
        <f t="shared" si="89"/>
        <v/>
      </c>
      <c r="AC347" s="66" t="str">
        <f t="shared" si="90"/>
        <v/>
      </c>
      <c r="AD347" s="66" t="str">
        <f t="shared" si="91"/>
        <v/>
      </c>
      <c r="AE347" s="66" t="str">
        <f t="shared" si="92"/>
        <v/>
      </c>
      <c r="AF347" s="66" t="str">
        <f t="shared" si="93"/>
        <v/>
      </c>
      <c r="AG347" s="66" t="str">
        <f t="shared" si="94"/>
        <v/>
      </c>
      <c r="AH347" s="66" t="str">
        <f t="shared" si="95"/>
        <v/>
      </c>
      <c r="AI347" s="66" t="str">
        <f t="shared" si="96"/>
        <v/>
      </c>
      <c r="AJ347" s="66" t="str">
        <f t="shared" si="97"/>
        <v/>
      </c>
      <c r="AK347" s="66" t="str">
        <f t="shared" si="98"/>
        <v/>
      </c>
      <c r="AL347" s="270" t="str">
        <f t="shared" si="99"/>
        <v>N</v>
      </c>
    </row>
    <row r="348" spans="2:38">
      <c r="B348" s="37"/>
      <c r="C348" s="40"/>
      <c r="D348" s="40" t="s">
        <v>362</v>
      </c>
      <c r="E348" s="44"/>
      <c r="F348" s="44"/>
      <c r="G348" s="44"/>
      <c r="H348" s="14" t="str">
        <f t="shared" si="100"/>
        <v/>
      </c>
      <c r="I348" s="15" t="str">
        <f t="shared" si="101"/>
        <v/>
      </c>
      <c r="J348" s="16" t="str">
        <f t="shared" si="102"/>
        <v xml:space="preserve"> </v>
      </c>
      <c r="K348" s="17" t="str">
        <f t="shared" si="103"/>
        <v xml:space="preserve"> </v>
      </c>
      <c r="L348" s="208" t="str">
        <f>IF(B348="","",HLOOKUP(B348,'GRR Data'!$DD$243:$WI$244,2,FALSE))</f>
        <v/>
      </c>
      <c r="M348" s="65"/>
      <c r="N348" s="80"/>
      <c r="O348" s="21"/>
      <c r="P348" s="22"/>
      <c r="Q348" s="100"/>
      <c r="R348" s="100"/>
      <c r="S348" s="100"/>
      <c r="T348" s="100"/>
      <c r="U348" s="100"/>
      <c r="V348" s="100"/>
      <c r="W348" s="100"/>
      <c r="X348" s="100"/>
      <c r="Y348" s="100"/>
      <c r="Z348" s="100"/>
      <c r="AA348" s="66" t="str">
        <f t="shared" si="88"/>
        <v/>
      </c>
      <c r="AB348" s="66" t="str">
        <f t="shared" si="89"/>
        <v/>
      </c>
      <c r="AC348" s="66" t="str">
        <f t="shared" si="90"/>
        <v/>
      </c>
      <c r="AD348" s="66" t="str">
        <f t="shared" si="91"/>
        <v/>
      </c>
      <c r="AE348" s="66" t="str">
        <f t="shared" si="92"/>
        <v/>
      </c>
      <c r="AF348" s="66" t="str">
        <f t="shared" si="93"/>
        <v/>
      </c>
      <c r="AG348" s="66" t="str">
        <f t="shared" si="94"/>
        <v/>
      </c>
      <c r="AH348" s="66" t="str">
        <f t="shared" si="95"/>
        <v/>
      </c>
      <c r="AI348" s="66" t="str">
        <f t="shared" si="96"/>
        <v/>
      </c>
      <c r="AJ348" s="66" t="str">
        <f t="shared" si="97"/>
        <v/>
      </c>
      <c r="AK348" s="66" t="str">
        <f t="shared" si="98"/>
        <v/>
      </c>
      <c r="AL348" s="270" t="str">
        <f t="shared" si="99"/>
        <v>N</v>
      </c>
    </row>
    <row r="349" spans="2:38">
      <c r="B349" s="91"/>
      <c r="C349" s="40"/>
      <c r="D349" s="40" t="s">
        <v>362</v>
      </c>
      <c r="E349" s="44"/>
      <c r="F349" s="44"/>
      <c r="G349" s="44"/>
      <c r="H349" s="14" t="str">
        <f t="shared" si="100"/>
        <v/>
      </c>
      <c r="I349" s="15" t="str">
        <f t="shared" si="101"/>
        <v/>
      </c>
      <c r="J349" s="16" t="str">
        <f t="shared" si="102"/>
        <v xml:space="preserve"> </v>
      </c>
      <c r="K349" s="17" t="str">
        <f t="shared" si="103"/>
        <v xml:space="preserve"> </v>
      </c>
      <c r="L349" s="208" t="str">
        <f>IF(B349="","",HLOOKUP(B349,'GRR Data'!$DD$243:$WI$244,2,FALSE))</f>
        <v/>
      </c>
      <c r="M349" s="65"/>
      <c r="N349" s="80"/>
      <c r="O349" s="21"/>
      <c r="P349" s="22"/>
      <c r="Q349" s="100"/>
      <c r="R349" s="100"/>
      <c r="S349" s="100"/>
      <c r="T349" s="100"/>
      <c r="U349" s="100"/>
      <c r="V349" s="100"/>
      <c r="W349" s="100"/>
      <c r="X349" s="100"/>
      <c r="Y349" s="100"/>
      <c r="Z349" s="100"/>
      <c r="AA349" s="66" t="str">
        <f t="shared" si="88"/>
        <v/>
      </c>
      <c r="AB349" s="66" t="str">
        <f t="shared" si="89"/>
        <v/>
      </c>
      <c r="AC349" s="66" t="str">
        <f t="shared" si="90"/>
        <v/>
      </c>
      <c r="AD349" s="66" t="str">
        <f t="shared" si="91"/>
        <v/>
      </c>
      <c r="AE349" s="66" t="str">
        <f t="shared" si="92"/>
        <v/>
      </c>
      <c r="AF349" s="66" t="str">
        <f t="shared" si="93"/>
        <v/>
      </c>
      <c r="AG349" s="66" t="str">
        <f t="shared" si="94"/>
        <v/>
      </c>
      <c r="AH349" s="66" t="str">
        <f t="shared" si="95"/>
        <v/>
      </c>
      <c r="AI349" s="66" t="str">
        <f t="shared" si="96"/>
        <v/>
      </c>
      <c r="AJ349" s="66" t="str">
        <f t="shared" si="97"/>
        <v/>
      </c>
      <c r="AK349" s="66" t="str">
        <f t="shared" si="98"/>
        <v/>
      </c>
      <c r="AL349" s="270" t="str">
        <f t="shared" si="99"/>
        <v>N</v>
      </c>
    </row>
    <row r="350" spans="2:38">
      <c r="B350" s="37"/>
      <c r="C350" s="40"/>
      <c r="D350" s="40" t="s">
        <v>362</v>
      </c>
      <c r="E350" s="44"/>
      <c r="F350" s="44"/>
      <c r="G350" s="44"/>
      <c r="H350" s="14" t="str">
        <f t="shared" si="100"/>
        <v/>
      </c>
      <c r="I350" s="15" t="str">
        <f t="shared" si="101"/>
        <v/>
      </c>
      <c r="J350" s="16" t="str">
        <f t="shared" si="102"/>
        <v xml:space="preserve"> </v>
      </c>
      <c r="K350" s="17" t="str">
        <f t="shared" si="103"/>
        <v xml:space="preserve"> </v>
      </c>
      <c r="L350" s="208" t="str">
        <f>IF(B350="","",HLOOKUP(B350,'GRR Data'!$DD$243:$WI$244,2,FALSE))</f>
        <v/>
      </c>
      <c r="M350" s="65"/>
      <c r="N350" s="80"/>
      <c r="O350" s="21"/>
      <c r="P350" s="22"/>
      <c r="Q350" s="100"/>
      <c r="R350" s="100"/>
      <c r="S350" s="100"/>
      <c r="T350" s="100"/>
      <c r="U350" s="100"/>
      <c r="V350" s="100"/>
      <c r="W350" s="100"/>
      <c r="X350" s="100"/>
      <c r="Y350" s="100"/>
      <c r="Z350" s="100"/>
      <c r="AA350" s="66" t="str">
        <f t="shared" si="88"/>
        <v/>
      </c>
      <c r="AB350" s="66" t="str">
        <f t="shared" si="89"/>
        <v/>
      </c>
      <c r="AC350" s="66" t="str">
        <f t="shared" si="90"/>
        <v/>
      </c>
      <c r="AD350" s="66" t="str">
        <f t="shared" si="91"/>
        <v/>
      </c>
      <c r="AE350" s="66" t="str">
        <f t="shared" si="92"/>
        <v/>
      </c>
      <c r="AF350" s="66" t="str">
        <f t="shared" si="93"/>
        <v/>
      </c>
      <c r="AG350" s="66" t="str">
        <f t="shared" si="94"/>
        <v/>
      </c>
      <c r="AH350" s="66" t="str">
        <f t="shared" si="95"/>
        <v/>
      </c>
      <c r="AI350" s="66" t="str">
        <f t="shared" si="96"/>
        <v/>
      </c>
      <c r="AJ350" s="66" t="str">
        <f t="shared" si="97"/>
        <v/>
      </c>
      <c r="AK350" s="66" t="str">
        <f t="shared" si="98"/>
        <v/>
      </c>
      <c r="AL350" s="270" t="str">
        <f t="shared" si="99"/>
        <v>N</v>
      </c>
    </row>
    <row r="351" spans="2:38">
      <c r="B351" s="37"/>
      <c r="C351" s="40"/>
      <c r="D351" s="40" t="s">
        <v>362</v>
      </c>
      <c r="E351" s="44"/>
      <c r="F351" s="44"/>
      <c r="G351" s="44"/>
      <c r="H351" s="14" t="str">
        <f t="shared" si="100"/>
        <v/>
      </c>
      <c r="I351" s="15" t="str">
        <f t="shared" si="101"/>
        <v/>
      </c>
      <c r="J351" s="16" t="str">
        <f t="shared" si="102"/>
        <v xml:space="preserve"> </v>
      </c>
      <c r="K351" s="17" t="str">
        <f t="shared" si="103"/>
        <v xml:space="preserve"> </v>
      </c>
      <c r="L351" s="208" t="str">
        <f>IF(B351="","",HLOOKUP(B351,'GRR Data'!$DD$243:$WI$244,2,FALSE))</f>
        <v/>
      </c>
      <c r="M351" s="65"/>
      <c r="N351" s="80"/>
      <c r="O351" s="21"/>
      <c r="P351" s="22"/>
      <c r="Q351" s="100"/>
      <c r="R351" s="100"/>
      <c r="S351" s="100"/>
      <c r="T351" s="100"/>
      <c r="U351" s="100"/>
      <c r="V351" s="100"/>
      <c r="W351" s="100"/>
      <c r="X351" s="100"/>
      <c r="Y351" s="100"/>
      <c r="Z351" s="100"/>
      <c r="AA351" s="66" t="str">
        <f t="shared" si="88"/>
        <v/>
      </c>
      <c r="AB351" s="66" t="str">
        <f t="shared" si="89"/>
        <v/>
      </c>
      <c r="AC351" s="66" t="str">
        <f t="shared" si="90"/>
        <v/>
      </c>
      <c r="AD351" s="66" t="str">
        <f t="shared" si="91"/>
        <v/>
      </c>
      <c r="AE351" s="66" t="str">
        <f t="shared" si="92"/>
        <v/>
      </c>
      <c r="AF351" s="66" t="str">
        <f t="shared" si="93"/>
        <v/>
      </c>
      <c r="AG351" s="66" t="str">
        <f t="shared" si="94"/>
        <v/>
      </c>
      <c r="AH351" s="66" t="str">
        <f t="shared" si="95"/>
        <v/>
      </c>
      <c r="AI351" s="66" t="str">
        <f t="shared" si="96"/>
        <v/>
      </c>
      <c r="AJ351" s="66" t="str">
        <f t="shared" si="97"/>
        <v/>
      </c>
      <c r="AK351" s="66" t="str">
        <f t="shared" si="98"/>
        <v/>
      </c>
      <c r="AL351" s="270" t="str">
        <f t="shared" si="99"/>
        <v>N</v>
      </c>
    </row>
    <row r="352" spans="2:38">
      <c r="B352" s="91"/>
      <c r="C352" s="40"/>
      <c r="D352" s="40" t="s">
        <v>362</v>
      </c>
      <c r="E352" s="44"/>
      <c r="F352" s="44"/>
      <c r="G352" s="44"/>
      <c r="H352" s="14" t="str">
        <f t="shared" si="100"/>
        <v/>
      </c>
      <c r="I352" s="15" t="str">
        <f t="shared" si="101"/>
        <v/>
      </c>
      <c r="J352" s="16" t="str">
        <f t="shared" si="102"/>
        <v xml:space="preserve"> </v>
      </c>
      <c r="K352" s="17" t="str">
        <f t="shared" si="103"/>
        <v xml:space="preserve"> </v>
      </c>
      <c r="L352" s="208" t="str">
        <f>IF(B352="","",HLOOKUP(B352,'GRR Data'!$DD$243:$WI$244,2,FALSE))</f>
        <v/>
      </c>
      <c r="M352" s="65"/>
      <c r="N352" s="80"/>
      <c r="O352" s="21"/>
      <c r="P352" s="22"/>
      <c r="Q352" s="100"/>
      <c r="R352" s="100"/>
      <c r="S352" s="100"/>
      <c r="T352" s="100"/>
      <c r="U352" s="100"/>
      <c r="V352" s="100"/>
      <c r="W352" s="100"/>
      <c r="X352" s="100"/>
      <c r="Y352" s="100"/>
      <c r="Z352" s="100"/>
      <c r="AA352" s="66" t="str">
        <f t="shared" si="88"/>
        <v/>
      </c>
      <c r="AB352" s="66" t="str">
        <f t="shared" si="89"/>
        <v/>
      </c>
      <c r="AC352" s="66" t="str">
        <f t="shared" si="90"/>
        <v/>
      </c>
      <c r="AD352" s="66" t="str">
        <f t="shared" si="91"/>
        <v/>
      </c>
      <c r="AE352" s="66" t="str">
        <f t="shared" si="92"/>
        <v/>
      </c>
      <c r="AF352" s="66" t="str">
        <f t="shared" si="93"/>
        <v/>
      </c>
      <c r="AG352" s="66" t="str">
        <f t="shared" si="94"/>
        <v/>
      </c>
      <c r="AH352" s="66" t="str">
        <f t="shared" si="95"/>
        <v/>
      </c>
      <c r="AI352" s="66" t="str">
        <f t="shared" si="96"/>
        <v/>
      </c>
      <c r="AJ352" s="66" t="str">
        <f t="shared" si="97"/>
        <v/>
      </c>
      <c r="AK352" s="66" t="str">
        <f t="shared" si="98"/>
        <v/>
      </c>
      <c r="AL352" s="270" t="str">
        <f t="shared" si="99"/>
        <v>N</v>
      </c>
    </row>
    <row r="353" spans="2:38">
      <c r="B353" s="91"/>
      <c r="C353" s="40"/>
      <c r="D353" s="40" t="s">
        <v>362</v>
      </c>
      <c r="E353" s="44"/>
      <c r="F353" s="44"/>
      <c r="G353" s="44"/>
      <c r="H353" s="14" t="str">
        <f t="shared" si="100"/>
        <v/>
      </c>
      <c r="I353" s="15" t="str">
        <f t="shared" si="101"/>
        <v/>
      </c>
      <c r="J353" s="16" t="str">
        <f t="shared" si="102"/>
        <v xml:space="preserve"> </v>
      </c>
      <c r="K353" s="17" t="str">
        <f t="shared" si="103"/>
        <v xml:space="preserve"> </v>
      </c>
      <c r="L353" s="208" t="str">
        <f>IF(B353="","",HLOOKUP(B353,'GRR Data'!$DD$243:$WI$244,2,FALSE))</f>
        <v/>
      </c>
      <c r="M353" s="65"/>
      <c r="N353" s="80"/>
      <c r="O353" s="21"/>
      <c r="P353" s="22"/>
      <c r="Q353" s="100"/>
      <c r="R353" s="100"/>
      <c r="S353" s="100"/>
      <c r="T353" s="100"/>
      <c r="U353" s="100"/>
      <c r="V353" s="100"/>
      <c r="W353" s="100"/>
      <c r="X353" s="100"/>
      <c r="Y353" s="100"/>
      <c r="Z353" s="100"/>
      <c r="AA353" s="66" t="str">
        <f t="shared" si="88"/>
        <v/>
      </c>
      <c r="AB353" s="66" t="str">
        <f t="shared" si="89"/>
        <v/>
      </c>
      <c r="AC353" s="66" t="str">
        <f t="shared" si="90"/>
        <v/>
      </c>
      <c r="AD353" s="66" t="str">
        <f t="shared" si="91"/>
        <v/>
      </c>
      <c r="AE353" s="66" t="str">
        <f t="shared" si="92"/>
        <v/>
      </c>
      <c r="AF353" s="66" t="str">
        <f t="shared" si="93"/>
        <v/>
      </c>
      <c r="AG353" s="66" t="str">
        <f t="shared" si="94"/>
        <v/>
      </c>
      <c r="AH353" s="66" t="str">
        <f t="shared" si="95"/>
        <v/>
      </c>
      <c r="AI353" s="66" t="str">
        <f t="shared" si="96"/>
        <v/>
      </c>
      <c r="AJ353" s="66" t="str">
        <f t="shared" si="97"/>
        <v/>
      </c>
      <c r="AK353" s="66" t="str">
        <f t="shared" si="98"/>
        <v/>
      </c>
      <c r="AL353" s="270" t="str">
        <f t="shared" si="99"/>
        <v>N</v>
      </c>
    </row>
    <row r="354" spans="2:38">
      <c r="B354" s="37"/>
      <c r="C354" s="40"/>
      <c r="D354" s="40" t="s">
        <v>362</v>
      </c>
      <c r="E354" s="44"/>
      <c r="F354" s="44"/>
      <c r="G354" s="44"/>
      <c r="H354" s="14" t="str">
        <f t="shared" si="100"/>
        <v/>
      </c>
      <c r="I354" s="15" t="str">
        <f t="shared" si="101"/>
        <v/>
      </c>
      <c r="J354" s="16" t="str">
        <f t="shared" si="102"/>
        <v xml:space="preserve"> </v>
      </c>
      <c r="K354" s="17" t="str">
        <f t="shared" si="103"/>
        <v xml:space="preserve"> </v>
      </c>
      <c r="L354" s="208" t="str">
        <f>IF(B354="","",HLOOKUP(B354,'GRR Data'!$DD$243:$WI$244,2,FALSE))</f>
        <v/>
      </c>
      <c r="M354" s="65"/>
      <c r="N354" s="80"/>
      <c r="O354" s="21"/>
      <c r="P354" s="22"/>
      <c r="Q354" s="100"/>
      <c r="R354" s="100"/>
      <c r="S354" s="100"/>
      <c r="T354" s="100"/>
      <c r="U354" s="100"/>
      <c r="V354" s="100"/>
      <c r="W354" s="100"/>
      <c r="X354" s="100"/>
      <c r="Y354" s="100"/>
      <c r="Z354" s="100"/>
      <c r="AA354" s="66" t="str">
        <f t="shared" si="88"/>
        <v/>
      </c>
      <c r="AB354" s="66" t="str">
        <f t="shared" si="89"/>
        <v/>
      </c>
      <c r="AC354" s="66" t="str">
        <f t="shared" si="90"/>
        <v/>
      </c>
      <c r="AD354" s="66" t="str">
        <f t="shared" si="91"/>
        <v/>
      </c>
      <c r="AE354" s="66" t="str">
        <f t="shared" si="92"/>
        <v/>
      </c>
      <c r="AF354" s="66" t="str">
        <f t="shared" si="93"/>
        <v/>
      </c>
      <c r="AG354" s="66" t="str">
        <f t="shared" si="94"/>
        <v/>
      </c>
      <c r="AH354" s="66" t="str">
        <f t="shared" si="95"/>
        <v/>
      </c>
      <c r="AI354" s="66" t="str">
        <f t="shared" si="96"/>
        <v/>
      </c>
      <c r="AJ354" s="66" t="str">
        <f t="shared" si="97"/>
        <v/>
      </c>
      <c r="AK354" s="66" t="str">
        <f t="shared" si="98"/>
        <v/>
      </c>
      <c r="AL354" s="270" t="str">
        <f t="shared" si="99"/>
        <v>N</v>
      </c>
    </row>
    <row r="355" spans="2:38">
      <c r="B355" s="37"/>
      <c r="C355" s="40"/>
      <c r="D355" s="40" t="s">
        <v>362</v>
      </c>
      <c r="E355" s="44"/>
      <c r="F355" s="44"/>
      <c r="G355" s="44"/>
      <c r="H355" s="14" t="str">
        <f t="shared" si="100"/>
        <v/>
      </c>
      <c r="I355" s="15" t="str">
        <f t="shared" si="101"/>
        <v/>
      </c>
      <c r="J355" s="16" t="str">
        <f t="shared" si="102"/>
        <v xml:space="preserve"> </v>
      </c>
      <c r="K355" s="17" t="str">
        <f t="shared" si="103"/>
        <v xml:space="preserve"> </v>
      </c>
      <c r="L355" s="208" t="str">
        <f>IF(B355="","",HLOOKUP(B355,'GRR Data'!$DD$243:$WI$244,2,FALSE))</f>
        <v/>
      </c>
      <c r="M355" s="65"/>
      <c r="N355" s="80"/>
      <c r="O355" s="21"/>
      <c r="P355" s="22"/>
      <c r="Q355" s="100"/>
      <c r="R355" s="100"/>
      <c r="S355" s="100"/>
      <c r="T355" s="100"/>
      <c r="U355" s="100"/>
      <c r="V355" s="100"/>
      <c r="W355" s="100"/>
      <c r="X355" s="100"/>
      <c r="Y355" s="100"/>
      <c r="Z355" s="100"/>
      <c r="AA355" s="66" t="str">
        <f t="shared" si="88"/>
        <v/>
      </c>
      <c r="AB355" s="66" t="str">
        <f t="shared" si="89"/>
        <v/>
      </c>
      <c r="AC355" s="66" t="str">
        <f t="shared" si="90"/>
        <v/>
      </c>
      <c r="AD355" s="66" t="str">
        <f t="shared" si="91"/>
        <v/>
      </c>
      <c r="AE355" s="66" t="str">
        <f t="shared" si="92"/>
        <v/>
      </c>
      <c r="AF355" s="66" t="str">
        <f t="shared" si="93"/>
        <v/>
      </c>
      <c r="AG355" s="66" t="str">
        <f t="shared" si="94"/>
        <v/>
      </c>
      <c r="AH355" s="66" t="str">
        <f t="shared" si="95"/>
        <v/>
      </c>
      <c r="AI355" s="66" t="str">
        <f t="shared" si="96"/>
        <v/>
      </c>
      <c r="AJ355" s="66" t="str">
        <f t="shared" si="97"/>
        <v/>
      </c>
      <c r="AK355" s="66" t="str">
        <f t="shared" si="98"/>
        <v/>
      </c>
      <c r="AL355" s="270" t="str">
        <f t="shared" si="99"/>
        <v>N</v>
      </c>
    </row>
    <row r="356" spans="2:38">
      <c r="B356" s="91"/>
      <c r="C356" s="40"/>
      <c r="D356" s="40" t="s">
        <v>362</v>
      </c>
      <c r="E356" s="44"/>
      <c r="F356" s="44"/>
      <c r="G356" s="44"/>
      <c r="H356" s="14" t="str">
        <f t="shared" si="100"/>
        <v/>
      </c>
      <c r="I356" s="15" t="str">
        <f t="shared" si="101"/>
        <v/>
      </c>
      <c r="J356" s="16" t="str">
        <f t="shared" si="102"/>
        <v xml:space="preserve"> </v>
      </c>
      <c r="K356" s="17" t="str">
        <f t="shared" si="103"/>
        <v xml:space="preserve"> </v>
      </c>
      <c r="L356" s="208" t="str">
        <f>IF(B356="","",HLOOKUP(B356,'GRR Data'!$DD$243:$WI$244,2,FALSE))</f>
        <v/>
      </c>
      <c r="M356" s="65"/>
      <c r="N356" s="80"/>
      <c r="O356" s="21"/>
      <c r="P356" s="22"/>
      <c r="Q356" s="100"/>
      <c r="R356" s="100"/>
      <c r="S356" s="100"/>
      <c r="T356" s="100"/>
      <c r="U356" s="100"/>
      <c r="V356" s="100"/>
      <c r="W356" s="100"/>
      <c r="X356" s="100"/>
      <c r="Y356" s="100"/>
      <c r="Z356" s="100"/>
      <c r="AA356" s="66" t="str">
        <f t="shared" si="88"/>
        <v/>
      </c>
      <c r="AB356" s="66" t="str">
        <f t="shared" si="89"/>
        <v/>
      </c>
      <c r="AC356" s="66" t="str">
        <f t="shared" si="90"/>
        <v/>
      </c>
      <c r="AD356" s="66" t="str">
        <f t="shared" si="91"/>
        <v/>
      </c>
      <c r="AE356" s="66" t="str">
        <f t="shared" si="92"/>
        <v/>
      </c>
      <c r="AF356" s="66" t="str">
        <f t="shared" si="93"/>
        <v/>
      </c>
      <c r="AG356" s="66" t="str">
        <f t="shared" si="94"/>
        <v/>
      </c>
      <c r="AH356" s="66" t="str">
        <f t="shared" si="95"/>
        <v/>
      </c>
      <c r="AI356" s="66" t="str">
        <f t="shared" si="96"/>
        <v/>
      </c>
      <c r="AJ356" s="66" t="str">
        <f t="shared" si="97"/>
        <v/>
      </c>
      <c r="AK356" s="66" t="str">
        <f t="shared" si="98"/>
        <v/>
      </c>
      <c r="AL356" s="270" t="str">
        <f t="shared" si="99"/>
        <v>N</v>
      </c>
    </row>
    <row r="357" spans="2:38">
      <c r="B357" s="37"/>
      <c r="C357" s="40"/>
      <c r="D357" s="40" t="s">
        <v>362</v>
      </c>
      <c r="E357" s="44"/>
      <c r="F357" s="44"/>
      <c r="G357" s="44"/>
      <c r="H357" s="14" t="str">
        <f t="shared" si="100"/>
        <v/>
      </c>
      <c r="I357" s="15" t="str">
        <f t="shared" si="101"/>
        <v/>
      </c>
      <c r="J357" s="16" t="str">
        <f t="shared" si="102"/>
        <v xml:space="preserve"> </v>
      </c>
      <c r="K357" s="17" t="str">
        <f t="shared" si="103"/>
        <v xml:space="preserve"> </v>
      </c>
      <c r="L357" s="208" t="str">
        <f>IF(B357="","",HLOOKUP(B357,'GRR Data'!$DD$243:$WI$244,2,FALSE))</f>
        <v/>
      </c>
      <c r="M357" s="65"/>
      <c r="N357" s="80"/>
      <c r="O357" s="21"/>
      <c r="P357" s="22"/>
      <c r="Q357" s="100"/>
      <c r="R357" s="100"/>
      <c r="S357" s="100"/>
      <c r="T357" s="100"/>
      <c r="U357" s="100"/>
      <c r="V357" s="100"/>
      <c r="W357" s="100"/>
      <c r="X357" s="100"/>
      <c r="Y357" s="100"/>
      <c r="Z357" s="100"/>
      <c r="AA357" s="66" t="str">
        <f t="shared" si="88"/>
        <v/>
      </c>
      <c r="AB357" s="66" t="str">
        <f t="shared" si="89"/>
        <v/>
      </c>
      <c r="AC357" s="66" t="str">
        <f t="shared" si="90"/>
        <v/>
      </c>
      <c r="AD357" s="66" t="str">
        <f t="shared" si="91"/>
        <v/>
      </c>
      <c r="AE357" s="66" t="str">
        <f t="shared" si="92"/>
        <v/>
      </c>
      <c r="AF357" s="66" t="str">
        <f t="shared" si="93"/>
        <v/>
      </c>
      <c r="AG357" s="66" t="str">
        <f t="shared" si="94"/>
        <v/>
      </c>
      <c r="AH357" s="66" t="str">
        <f t="shared" si="95"/>
        <v/>
      </c>
      <c r="AI357" s="66" t="str">
        <f t="shared" si="96"/>
        <v/>
      </c>
      <c r="AJ357" s="66" t="str">
        <f t="shared" si="97"/>
        <v/>
      </c>
      <c r="AK357" s="66" t="str">
        <f t="shared" si="98"/>
        <v/>
      </c>
      <c r="AL357" s="270" t="str">
        <f t="shared" si="99"/>
        <v>N</v>
      </c>
    </row>
    <row r="358" spans="2:38">
      <c r="B358" s="37"/>
      <c r="C358" s="40"/>
      <c r="D358" s="40" t="s">
        <v>362</v>
      </c>
      <c r="E358" s="44"/>
      <c r="F358" s="44"/>
      <c r="G358" s="44"/>
      <c r="H358" s="14" t="str">
        <f t="shared" si="100"/>
        <v/>
      </c>
      <c r="I358" s="15" t="str">
        <f t="shared" si="101"/>
        <v/>
      </c>
      <c r="J358" s="16" t="str">
        <f t="shared" si="102"/>
        <v xml:space="preserve"> </v>
      </c>
      <c r="K358" s="17" t="str">
        <f t="shared" si="103"/>
        <v xml:space="preserve"> </v>
      </c>
      <c r="L358" s="208" t="str">
        <f>IF(B358="","",HLOOKUP(B358,'GRR Data'!$DD$243:$WI$244,2,FALSE))</f>
        <v/>
      </c>
      <c r="M358" s="65"/>
      <c r="N358" s="80"/>
      <c r="O358" s="21"/>
      <c r="P358" s="22"/>
      <c r="Q358" s="100"/>
      <c r="R358" s="100"/>
      <c r="S358" s="100"/>
      <c r="T358" s="100"/>
      <c r="U358" s="100"/>
      <c r="V358" s="100"/>
      <c r="W358" s="100"/>
      <c r="X358" s="100"/>
      <c r="Y358" s="100"/>
      <c r="Z358" s="100"/>
      <c r="AA358" s="66" t="str">
        <f t="shared" si="88"/>
        <v/>
      </c>
      <c r="AB358" s="66" t="str">
        <f t="shared" si="89"/>
        <v/>
      </c>
      <c r="AC358" s="66" t="str">
        <f t="shared" si="90"/>
        <v/>
      </c>
      <c r="AD358" s="66" t="str">
        <f t="shared" si="91"/>
        <v/>
      </c>
      <c r="AE358" s="66" t="str">
        <f t="shared" si="92"/>
        <v/>
      </c>
      <c r="AF358" s="66" t="str">
        <f t="shared" si="93"/>
        <v/>
      </c>
      <c r="AG358" s="66" t="str">
        <f t="shared" si="94"/>
        <v/>
      </c>
      <c r="AH358" s="66" t="str">
        <f t="shared" si="95"/>
        <v/>
      </c>
      <c r="AI358" s="66" t="str">
        <f t="shared" si="96"/>
        <v/>
      </c>
      <c r="AJ358" s="66" t="str">
        <f t="shared" si="97"/>
        <v/>
      </c>
      <c r="AK358" s="66" t="str">
        <f t="shared" si="98"/>
        <v/>
      </c>
      <c r="AL358" s="270" t="str">
        <f t="shared" si="99"/>
        <v>N</v>
      </c>
    </row>
    <row r="359" spans="2:38">
      <c r="B359" s="91"/>
      <c r="C359" s="40"/>
      <c r="D359" s="40" t="s">
        <v>362</v>
      </c>
      <c r="E359" s="44"/>
      <c r="F359" s="44"/>
      <c r="G359" s="44"/>
      <c r="H359" s="14" t="str">
        <f t="shared" si="100"/>
        <v/>
      </c>
      <c r="I359" s="15" t="str">
        <f t="shared" si="101"/>
        <v/>
      </c>
      <c r="J359" s="16" t="str">
        <f t="shared" si="102"/>
        <v xml:space="preserve"> </v>
      </c>
      <c r="K359" s="17" t="str">
        <f t="shared" si="103"/>
        <v xml:space="preserve"> </v>
      </c>
      <c r="L359" s="208" t="str">
        <f>IF(B359="","",HLOOKUP(B359,'GRR Data'!$DD$243:$WI$244,2,FALSE))</f>
        <v/>
      </c>
      <c r="M359" s="65"/>
      <c r="N359" s="80"/>
      <c r="O359" s="21"/>
      <c r="P359" s="22"/>
      <c r="Q359" s="100"/>
      <c r="R359" s="100"/>
      <c r="S359" s="100"/>
      <c r="T359" s="100"/>
      <c r="U359" s="100"/>
      <c r="V359" s="100"/>
      <c r="W359" s="100"/>
      <c r="X359" s="100"/>
      <c r="Y359" s="100"/>
      <c r="Z359" s="100"/>
      <c r="AA359" s="66" t="str">
        <f t="shared" si="88"/>
        <v/>
      </c>
      <c r="AB359" s="66" t="str">
        <f t="shared" si="89"/>
        <v/>
      </c>
      <c r="AC359" s="66" t="str">
        <f t="shared" si="90"/>
        <v/>
      </c>
      <c r="AD359" s="66" t="str">
        <f t="shared" si="91"/>
        <v/>
      </c>
      <c r="AE359" s="66" t="str">
        <f t="shared" si="92"/>
        <v/>
      </c>
      <c r="AF359" s="66" t="str">
        <f t="shared" si="93"/>
        <v/>
      </c>
      <c r="AG359" s="66" t="str">
        <f t="shared" si="94"/>
        <v/>
      </c>
      <c r="AH359" s="66" t="str">
        <f t="shared" si="95"/>
        <v/>
      </c>
      <c r="AI359" s="66" t="str">
        <f t="shared" si="96"/>
        <v/>
      </c>
      <c r="AJ359" s="66" t="str">
        <f t="shared" si="97"/>
        <v/>
      </c>
      <c r="AK359" s="66" t="str">
        <f t="shared" si="98"/>
        <v/>
      </c>
      <c r="AL359" s="270" t="str">
        <f t="shared" si="99"/>
        <v>N</v>
      </c>
    </row>
    <row r="360" spans="2:38">
      <c r="B360" s="37"/>
      <c r="C360" s="40"/>
      <c r="D360" s="40" t="s">
        <v>362</v>
      </c>
      <c r="E360" s="44"/>
      <c r="F360" s="44"/>
      <c r="G360" s="44"/>
      <c r="H360" s="14" t="str">
        <f t="shared" si="100"/>
        <v/>
      </c>
      <c r="I360" s="15" t="str">
        <f t="shared" si="101"/>
        <v/>
      </c>
      <c r="J360" s="16" t="str">
        <f t="shared" si="102"/>
        <v xml:space="preserve"> </v>
      </c>
      <c r="K360" s="17" t="str">
        <f t="shared" si="103"/>
        <v xml:space="preserve"> </v>
      </c>
      <c r="L360" s="208" t="str">
        <f>IF(B360="","",HLOOKUP(B360,'GRR Data'!$DD$243:$WI$244,2,FALSE))</f>
        <v/>
      </c>
      <c r="M360" s="65"/>
      <c r="N360" s="80"/>
      <c r="O360" s="21"/>
      <c r="P360" s="22"/>
      <c r="Q360" s="100"/>
      <c r="R360" s="100"/>
      <c r="S360" s="100"/>
      <c r="T360" s="100"/>
      <c r="U360" s="100"/>
      <c r="V360" s="100"/>
      <c r="W360" s="100"/>
      <c r="X360" s="100"/>
      <c r="Y360" s="100"/>
      <c r="Z360" s="100"/>
      <c r="AA360" s="66" t="str">
        <f t="shared" si="88"/>
        <v/>
      </c>
      <c r="AB360" s="66" t="str">
        <f t="shared" si="89"/>
        <v/>
      </c>
      <c r="AC360" s="66" t="str">
        <f t="shared" si="90"/>
        <v/>
      </c>
      <c r="AD360" s="66" t="str">
        <f t="shared" si="91"/>
        <v/>
      </c>
      <c r="AE360" s="66" t="str">
        <f t="shared" si="92"/>
        <v/>
      </c>
      <c r="AF360" s="66" t="str">
        <f t="shared" si="93"/>
        <v/>
      </c>
      <c r="AG360" s="66" t="str">
        <f t="shared" si="94"/>
        <v/>
      </c>
      <c r="AH360" s="66" t="str">
        <f t="shared" si="95"/>
        <v/>
      </c>
      <c r="AI360" s="66" t="str">
        <f t="shared" si="96"/>
        <v/>
      </c>
      <c r="AJ360" s="66" t="str">
        <f t="shared" si="97"/>
        <v/>
      </c>
      <c r="AK360" s="66" t="str">
        <f t="shared" si="98"/>
        <v/>
      </c>
      <c r="AL360" s="270" t="str">
        <f t="shared" si="99"/>
        <v>N</v>
      </c>
    </row>
    <row r="361" spans="2:38">
      <c r="B361" s="37"/>
      <c r="C361" s="40"/>
      <c r="D361" s="40" t="s">
        <v>362</v>
      </c>
      <c r="E361" s="44"/>
      <c r="F361" s="44"/>
      <c r="G361" s="44"/>
      <c r="H361" s="14" t="str">
        <f t="shared" si="100"/>
        <v/>
      </c>
      <c r="I361" s="15" t="str">
        <f t="shared" si="101"/>
        <v/>
      </c>
      <c r="J361" s="16" t="str">
        <f t="shared" si="102"/>
        <v xml:space="preserve"> </v>
      </c>
      <c r="K361" s="17" t="str">
        <f t="shared" si="103"/>
        <v xml:space="preserve"> </v>
      </c>
      <c r="L361" s="208" t="str">
        <f>IF(B361="","",HLOOKUP(B361,'GRR Data'!$DD$243:$WI$244,2,FALSE))</f>
        <v/>
      </c>
      <c r="M361" s="65"/>
      <c r="N361" s="80"/>
      <c r="O361" s="21"/>
      <c r="P361" s="22"/>
      <c r="Q361" s="100"/>
      <c r="R361" s="100"/>
      <c r="S361" s="100"/>
      <c r="T361" s="100"/>
      <c r="U361" s="100"/>
      <c r="V361" s="100"/>
      <c r="W361" s="100"/>
      <c r="X361" s="100"/>
      <c r="Y361" s="100"/>
      <c r="Z361" s="100"/>
      <c r="AA361" s="66" t="str">
        <f t="shared" si="88"/>
        <v/>
      </c>
      <c r="AB361" s="66" t="str">
        <f t="shared" si="89"/>
        <v/>
      </c>
      <c r="AC361" s="66" t="str">
        <f t="shared" si="90"/>
        <v/>
      </c>
      <c r="AD361" s="66" t="str">
        <f t="shared" si="91"/>
        <v/>
      </c>
      <c r="AE361" s="66" t="str">
        <f t="shared" si="92"/>
        <v/>
      </c>
      <c r="AF361" s="66" t="str">
        <f t="shared" si="93"/>
        <v/>
      </c>
      <c r="AG361" s="66" t="str">
        <f t="shared" si="94"/>
        <v/>
      </c>
      <c r="AH361" s="66" t="str">
        <f t="shared" si="95"/>
        <v/>
      </c>
      <c r="AI361" s="66" t="str">
        <f t="shared" si="96"/>
        <v/>
      </c>
      <c r="AJ361" s="66" t="str">
        <f t="shared" si="97"/>
        <v/>
      </c>
      <c r="AK361" s="66" t="str">
        <f t="shared" si="98"/>
        <v/>
      </c>
      <c r="AL361" s="270" t="str">
        <f t="shared" si="99"/>
        <v>N</v>
      </c>
    </row>
    <row r="362" spans="2:38">
      <c r="B362" s="91"/>
      <c r="C362" s="40"/>
      <c r="D362" s="40" t="s">
        <v>362</v>
      </c>
      <c r="E362" s="44"/>
      <c r="F362" s="44"/>
      <c r="G362" s="44"/>
      <c r="H362" s="14" t="str">
        <f t="shared" si="100"/>
        <v/>
      </c>
      <c r="I362" s="15" t="str">
        <f t="shared" si="101"/>
        <v/>
      </c>
      <c r="J362" s="16" t="str">
        <f t="shared" si="102"/>
        <v xml:space="preserve"> </v>
      </c>
      <c r="K362" s="17" t="str">
        <f t="shared" si="103"/>
        <v xml:space="preserve"> </v>
      </c>
      <c r="L362" s="208" t="str">
        <f>IF(B362="","",HLOOKUP(B362,'GRR Data'!$DD$243:$WI$244,2,FALSE))</f>
        <v/>
      </c>
      <c r="M362" s="65"/>
      <c r="N362" s="80"/>
      <c r="O362" s="21"/>
      <c r="P362" s="22"/>
      <c r="Q362" s="100"/>
      <c r="R362" s="100"/>
      <c r="S362" s="100"/>
      <c r="T362" s="100"/>
      <c r="U362" s="100"/>
      <c r="V362" s="100"/>
      <c r="W362" s="100"/>
      <c r="X362" s="100"/>
      <c r="Y362" s="100"/>
      <c r="Z362" s="100"/>
      <c r="AA362" s="66" t="str">
        <f t="shared" si="88"/>
        <v/>
      </c>
      <c r="AB362" s="66" t="str">
        <f t="shared" si="89"/>
        <v/>
      </c>
      <c r="AC362" s="66" t="str">
        <f t="shared" si="90"/>
        <v/>
      </c>
      <c r="AD362" s="66" t="str">
        <f t="shared" si="91"/>
        <v/>
      </c>
      <c r="AE362" s="66" t="str">
        <f t="shared" si="92"/>
        <v/>
      </c>
      <c r="AF362" s="66" t="str">
        <f t="shared" si="93"/>
        <v/>
      </c>
      <c r="AG362" s="66" t="str">
        <f t="shared" si="94"/>
        <v/>
      </c>
      <c r="AH362" s="66" t="str">
        <f t="shared" si="95"/>
        <v/>
      </c>
      <c r="AI362" s="66" t="str">
        <f t="shared" si="96"/>
        <v/>
      </c>
      <c r="AJ362" s="66" t="str">
        <f t="shared" si="97"/>
        <v/>
      </c>
      <c r="AK362" s="66" t="str">
        <f t="shared" si="98"/>
        <v/>
      </c>
      <c r="AL362" s="270" t="str">
        <f t="shared" si="99"/>
        <v>N</v>
      </c>
    </row>
    <row r="363" spans="2:38">
      <c r="B363" s="91"/>
      <c r="C363" s="40"/>
      <c r="D363" s="40" t="s">
        <v>362</v>
      </c>
      <c r="E363" s="44"/>
      <c r="F363" s="44"/>
      <c r="G363" s="44"/>
      <c r="H363" s="14" t="str">
        <f t="shared" si="100"/>
        <v/>
      </c>
      <c r="I363" s="15" t="str">
        <f t="shared" si="101"/>
        <v/>
      </c>
      <c r="J363" s="16" t="str">
        <f t="shared" si="102"/>
        <v xml:space="preserve"> </v>
      </c>
      <c r="K363" s="17" t="str">
        <f t="shared" si="103"/>
        <v xml:space="preserve"> </v>
      </c>
      <c r="L363" s="208" t="str">
        <f>IF(B363="","",HLOOKUP(B363,'GRR Data'!$DD$243:$WI$244,2,FALSE))</f>
        <v/>
      </c>
      <c r="M363" s="65"/>
      <c r="N363" s="80"/>
      <c r="O363" s="21"/>
      <c r="P363" s="22"/>
      <c r="Q363" s="100"/>
      <c r="R363" s="100"/>
      <c r="S363" s="100"/>
      <c r="T363" s="100"/>
      <c r="U363" s="100"/>
      <c r="V363" s="100"/>
      <c r="W363" s="100"/>
      <c r="X363" s="100"/>
      <c r="Y363" s="100"/>
      <c r="Z363" s="100"/>
      <c r="AA363" s="66" t="str">
        <f t="shared" si="88"/>
        <v/>
      </c>
      <c r="AB363" s="66" t="str">
        <f t="shared" si="89"/>
        <v/>
      </c>
      <c r="AC363" s="66" t="str">
        <f t="shared" si="90"/>
        <v/>
      </c>
      <c r="AD363" s="66" t="str">
        <f t="shared" si="91"/>
        <v/>
      </c>
      <c r="AE363" s="66" t="str">
        <f t="shared" si="92"/>
        <v/>
      </c>
      <c r="AF363" s="66" t="str">
        <f t="shared" si="93"/>
        <v/>
      </c>
      <c r="AG363" s="66" t="str">
        <f t="shared" si="94"/>
        <v/>
      </c>
      <c r="AH363" s="66" t="str">
        <f t="shared" si="95"/>
        <v/>
      </c>
      <c r="AI363" s="66" t="str">
        <f t="shared" si="96"/>
        <v/>
      </c>
      <c r="AJ363" s="66" t="str">
        <f t="shared" si="97"/>
        <v/>
      </c>
      <c r="AK363" s="66" t="str">
        <f t="shared" si="98"/>
        <v/>
      </c>
      <c r="AL363" s="270" t="str">
        <f t="shared" si="99"/>
        <v>N</v>
      </c>
    </row>
    <row r="364" spans="2:38">
      <c r="B364" s="37"/>
      <c r="C364" s="40"/>
      <c r="D364" s="40" t="s">
        <v>362</v>
      </c>
      <c r="E364" s="44"/>
      <c r="F364" s="44"/>
      <c r="G364" s="44"/>
      <c r="H364" s="14" t="str">
        <f t="shared" si="100"/>
        <v/>
      </c>
      <c r="I364" s="15" t="str">
        <f t="shared" si="101"/>
        <v/>
      </c>
      <c r="J364" s="16" t="str">
        <f t="shared" si="102"/>
        <v xml:space="preserve"> </v>
      </c>
      <c r="K364" s="17" t="str">
        <f t="shared" si="103"/>
        <v xml:space="preserve"> </v>
      </c>
      <c r="L364" s="208" t="str">
        <f>IF(B364="","",HLOOKUP(B364,'GRR Data'!$DD$243:$WI$244,2,FALSE))</f>
        <v/>
      </c>
      <c r="M364" s="65"/>
      <c r="N364" s="80"/>
      <c r="O364" s="21"/>
      <c r="P364" s="22"/>
      <c r="Q364" s="100"/>
      <c r="R364" s="100"/>
      <c r="S364" s="100"/>
      <c r="T364" s="100"/>
      <c r="U364" s="100"/>
      <c r="V364" s="100"/>
      <c r="W364" s="100"/>
      <c r="X364" s="100"/>
      <c r="Y364" s="100"/>
      <c r="Z364" s="100"/>
      <c r="AA364" s="66" t="str">
        <f t="shared" si="88"/>
        <v/>
      </c>
      <c r="AB364" s="66" t="str">
        <f t="shared" si="89"/>
        <v/>
      </c>
      <c r="AC364" s="66" t="str">
        <f t="shared" si="90"/>
        <v/>
      </c>
      <c r="AD364" s="66" t="str">
        <f t="shared" si="91"/>
        <v/>
      </c>
      <c r="AE364" s="66" t="str">
        <f t="shared" si="92"/>
        <v/>
      </c>
      <c r="AF364" s="66" t="str">
        <f t="shared" si="93"/>
        <v/>
      </c>
      <c r="AG364" s="66" t="str">
        <f t="shared" si="94"/>
        <v/>
      </c>
      <c r="AH364" s="66" t="str">
        <f t="shared" si="95"/>
        <v/>
      </c>
      <c r="AI364" s="66" t="str">
        <f t="shared" si="96"/>
        <v/>
      </c>
      <c r="AJ364" s="66" t="str">
        <f t="shared" si="97"/>
        <v/>
      </c>
      <c r="AK364" s="66" t="str">
        <f t="shared" si="98"/>
        <v/>
      </c>
      <c r="AL364" s="270" t="str">
        <f t="shared" si="99"/>
        <v>N</v>
      </c>
    </row>
    <row r="365" spans="2:38">
      <c r="B365" s="37"/>
      <c r="C365" s="40"/>
      <c r="D365" s="40" t="s">
        <v>362</v>
      </c>
      <c r="E365" s="44"/>
      <c r="F365" s="44"/>
      <c r="G365" s="44"/>
      <c r="H365" s="14" t="str">
        <f t="shared" si="100"/>
        <v/>
      </c>
      <c r="I365" s="15" t="str">
        <f t="shared" si="101"/>
        <v/>
      </c>
      <c r="J365" s="16" t="str">
        <f t="shared" si="102"/>
        <v xml:space="preserve"> </v>
      </c>
      <c r="K365" s="17" t="str">
        <f t="shared" si="103"/>
        <v xml:space="preserve"> </v>
      </c>
      <c r="L365" s="208" t="str">
        <f>IF(B365="","",HLOOKUP(B365,'GRR Data'!$DD$243:$WI$244,2,FALSE))</f>
        <v/>
      </c>
      <c r="M365" s="65"/>
      <c r="N365" s="80"/>
      <c r="O365" s="21"/>
      <c r="P365" s="22"/>
      <c r="Q365" s="100"/>
      <c r="R365" s="100"/>
      <c r="S365" s="100"/>
      <c r="T365" s="100"/>
      <c r="U365" s="100"/>
      <c r="V365" s="100"/>
      <c r="W365" s="100"/>
      <c r="X365" s="100"/>
      <c r="Y365" s="100"/>
      <c r="Z365" s="100"/>
      <c r="AA365" s="66" t="str">
        <f t="shared" si="88"/>
        <v/>
      </c>
      <c r="AB365" s="66" t="str">
        <f t="shared" si="89"/>
        <v/>
      </c>
      <c r="AC365" s="66" t="str">
        <f t="shared" si="90"/>
        <v/>
      </c>
      <c r="AD365" s="66" t="str">
        <f t="shared" si="91"/>
        <v/>
      </c>
      <c r="AE365" s="66" t="str">
        <f t="shared" si="92"/>
        <v/>
      </c>
      <c r="AF365" s="66" t="str">
        <f t="shared" si="93"/>
        <v/>
      </c>
      <c r="AG365" s="66" t="str">
        <f t="shared" si="94"/>
        <v/>
      </c>
      <c r="AH365" s="66" t="str">
        <f t="shared" si="95"/>
        <v/>
      </c>
      <c r="AI365" s="66" t="str">
        <f t="shared" si="96"/>
        <v/>
      </c>
      <c r="AJ365" s="66" t="str">
        <f t="shared" si="97"/>
        <v/>
      </c>
      <c r="AK365" s="66" t="str">
        <f t="shared" si="98"/>
        <v/>
      </c>
      <c r="AL365" s="270" t="str">
        <f t="shared" si="99"/>
        <v>N</v>
      </c>
    </row>
    <row r="366" spans="2:38">
      <c r="B366" s="91"/>
      <c r="C366" s="40"/>
      <c r="D366" s="40" t="s">
        <v>362</v>
      </c>
      <c r="E366" s="44"/>
      <c r="F366" s="44"/>
      <c r="G366" s="44"/>
      <c r="H366" s="14" t="str">
        <f t="shared" si="100"/>
        <v/>
      </c>
      <c r="I366" s="15" t="str">
        <f t="shared" si="101"/>
        <v/>
      </c>
      <c r="J366" s="16" t="str">
        <f t="shared" si="102"/>
        <v xml:space="preserve"> </v>
      </c>
      <c r="K366" s="17" t="str">
        <f t="shared" si="103"/>
        <v xml:space="preserve"> </v>
      </c>
      <c r="L366" s="208" t="str">
        <f>IF(B366="","",HLOOKUP(B366,'GRR Data'!$DD$243:$WI$244,2,FALSE))</f>
        <v/>
      </c>
      <c r="M366" s="65"/>
      <c r="N366" s="80"/>
      <c r="O366" s="21"/>
      <c r="P366" s="22"/>
      <c r="Q366" s="100"/>
      <c r="R366" s="100"/>
      <c r="S366" s="100"/>
      <c r="T366" s="100"/>
      <c r="U366" s="100"/>
      <c r="V366" s="100"/>
      <c r="W366" s="100"/>
      <c r="X366" s="100"/>
      <c r="Y366" s="100"/>
      <c r="Z366" s="100"/>
      <c r="AA366" s="66" t="str">
        <f t="shared" si="88"/>
        <v/>
      </c>
      <c r="AB366" s="66" t="str">
        <f t="shared" si="89"/>
        <v/>
      </c>
      <c r="AC366" s="66" t="str">
        <f t="shared" si="90"/>
        <v/>
      </c>
      <c r="AD366" s="66" t="str">
        <f t="shared" si="91"/>
        <v/>
      </c>
      <c r="AE366" s="66" t="str">
        <f t="shared" si="92"/>
        <v/>
      </c>
      <c r="AF366" s="66" t="str">
        <f t="shared" si="93"/>
        <v/>
      </c>
      <c r="AG366" s="66" t="str">
        <f t="shared" si="94"/>
        <v/>
      </c>
      <c r="AH366" s="66" t="str">
        <f t="shared" si="95"/>
        <v/>
      </c>
      <c r="AI366" s="66" t="str">
        <f t="shared" si="96"/>
        <v/>
      </c>
      <c r="AJ366" s="66" t="str">
        <f t="shared" si="97"/>
        <v/>
      </c>
      <c r="AK366" s="66" t="str">
        <f t="shared" si="98"/>
        <v/>
      </c>
      <c r="AL366" s="270" t="str">
        <f t="shared" si="99"/>
        <v>N</v>
      </c>
    </row>
    <row r="367" spans="2:38">
      <c r="B367" s="37"/>
      <c r="C367" s="40"/>
      <c r="D367" s="40" t="s">
        <v>362</v>
      </c>
      <c r="E367" s="44"/>
      <c r="F367" s="44"/>
      <c r="G367" s="44"/>
      <c r="H367" s="14" t="str">
        <f t="shared" si="100"/>
        <v/>
      </c>
      <c r="I367" s="15" t="str">
        <f t="shared" si="101"/>
        <v/>
      </c>
      <c r="J367" s="16" t="str">
        <f t="shared" si="102"/>
        <v xml:space="preserve"> </v>
      </c>
      <c r="K367" s="17" t="str">
        <f t="shared" si="103"/>
        <v xml:space="preserve"> </v>
      </c>
      <c r="L367" s="208" t="str">
        <f>IF(B367="","",HLOOKUP(B367,'GRR Data'!$DD$243:$WI$244,2,FALSE))</f>
        <v/>
      </c>
      <c r="M367" s="65"/>
      <c r="N367" s="80"/>
      <c r="O367" s="21"/>
      <c r="P367" s="22"/>
      <c r="Q367" s="100"/>
      <c r="R367" s="100"/>
      <c r="S367" s="100"/>
      <c r="T367" s="100"/>
      <c r="U367" s="100"/>
      <c r="V367" s="100"/>
      <c r="W367" s="100"/>
      <c r="X367" s="100"/>
      <c r="Y367" s="100"/>
      <c r="Z367" s="100"/>
      <c r="AA367" s="66" t="str">
        <f t="shared" si="88"/>
        <v/>
      </c>
      <c r="AB367" s="66" t="str">
        <f t="shared" si="89"/>
        <v/>
      </c>
      <c r="AC367" s="66" t="str">
        <f t="shared" si="90"/>
        <v/>
      </c>
      <c r="AD367" s="66" t="str">
        <f t="shared" si="91"/>
        <v/>
      </c>
      <c r="AE367" s="66" t="str">
        <f t="shared" si="92"/>
        <v/>
      </c>
      <c r="AF367" s="66" t="str">
        <f t="shared" si="93"/>
        <v/>
      </c>
      <c r="AG367" s="66" t="str">
        <f t="shared" si="94"/>
        <v/>
      </c>
      <c r="AH367" s="66" t="str">
        <f t="shared" si="95"/>
        <v/>
      </c>
      <c r="AI367" s="66" t="str">
        <f t="shared" si="96"/>
        <v/>
      </c>
      <c r="AJ367" s="66" t="str">
        <f t="shared" si="97"/>
        <v/>
      </c>
      <c r="AK367" s="66" t="str">
        <f t="shared" si="98"/>
        <v/>
      </c>
      <c r="AL367" s="270" t="str">
        <f t="shared" si="99"/>
        <v>N</v>
      </c>
    </row>
    <row r="368" spans="2:38">
      <c r="B368" s="37"/>
      <c r="C368" s="40"/>
      <c r="D368" s="40" t="s">
        <v>362</v>
      </c>
      <c r="E368" s="44"/>
      <c r="F368" s="44"/>
      <c r="G368" s="44"/>
      <c r="H368" s="14" t="str">
        <f t="shared" si="100"/>
        <v/>
      </c>
      <c r="I368" s="15" t="str">
        <f t="shared" si="101"/>
        <v/>
      </c>
      <c r="J368" s="16" t="str">
        <f t="shared" si="102"/>
        <v xml:space="preserve"> </v>
      </c>
      <c r="K368" s="17" t="str">
        <f t="shared" si="103"/>
        <v xml:space="preserve"> </v>
      </c>
      <c r="L368" s="208" t="str">
        <f>IF(B368="","",HLOOKUP(B368,'GRR Data'!$DD$243:$WI$244,2,FALSE))</f>
        <v/>
      </c>
      <c r="M368" s="65"/>
      <c r="N368" s="80"/>
      <c r="O368" s="21"/>
      <c r="P368" s="22"/>
      <c r="Q368" s="100"/>
      <c r="R368" s="100"/>
      <c r="S368" s="100"/>
      <c r="T368" s="100"/>
      <c r="U368" s="100"/>
      <c r="V368" s="100"/>
      <c r="W368" s="100"/>
      <c r="X368" s="100"/>
      <c r="Y368" s="100"/>
      <c r="Z368" s="100"/>
      <c r="AA368" s="66" t="str">
        <f t="shared" si="88"/>
        <v/>
      </c>
      <c r="AB368" s="66" t="str">
        <f t="shared" si="89"/>
        <v/>
      </c>
      <c r="AC368" s="66" t="str">
        <f t="shared" si="90"/>
        <v/>
      </c>
      <c r="AD368" s="66" t="str">
        <f t="shared" si="91"/>
        <v/>
      </c>
      <c r="AE368" s="66" t="str">
        <f t="shared" si="92"/>
        <v/>
      </c>
      <c r="AF368" s="66" t="str">
        <f t="shared" si="93"/>
        <v/>
      </c>
      <c r="AG368" s="66" t="str">
        <f t="shared" si="94"/>
        <v/>
      </c>
      <c r="AH368" s="66" t="str">
        <f t="shared" si="95"/>
        <v/>
      </c>
      <c r="AI368" s="66" t="str">
        <f t="shared" si="96"/>
        <v/>
      </c>
      <c r="AJ368" s="66" t="str">
        <f t="shared" si="97"/>
        <v/>
      </c>
      <c r="AK368" s="66" t="str">
        <f t="shared" si="98"/>
        <v/>
      </c>
      <c r="AL368" s="270" t="str">
        <f t="shared" si="99"/>
        <v>N</v>
      </c>
    </row>
    <row r="369" spans="2:38">
      <c r="B369" s="91"/>
      <c r="C369" s="40"/>
      <c r="D369" s="40" t="s">
        <v>362</v>
      </c>
      <c r="E369" s="44"/>
      <c r="F369" s="44"/>
      <c r="G369" s="44"/>
      <c r="H369" s="14" t="str">
        <f t="shared" si="100"/>
        <v/>
      </c>
      <c r="I369" s="15" t="str">
        <f t="shared" si="101"/>
        <v/>
      </c>
      <c r="J369" s="16" t="str">
        <f t="shared" si="102"/>
        <v xml:space="preserve"> </v>
      </c>
      <c r="K369" s="17" t="str">
        <f t="shared" si="103"/>
        <v xml:space="preserve"> </v>
      </c>
      <c r="L369" s="208" t="str">
        <f>IF(B369="","",HLOOKUP(B369,'GRR Data'!$DD$243:$WI$244,2,FALSE))</f>
        <v/>
      </c>
      <c r="M369" s="65"/>
      <c r="N369" s="80"/>
      <c r="O369" s="21"/>
      <c r="P369" s="22"/>
      <c r="Q369" s="100"/>
      <c r="R369" s="100"/>
      <c r="S369" s="100"/>
      <c r="T369" s="100"/>
      <c r="U369" s="100"/>
      <c r="V369" s="100"/>
      <c r="W369" s="100"/>
      <c r="X369" s="100"/>
      <c r="Y369" s="100"/>
      <c r="Z369" s="100"/>
      <c r="AA369" s="66" t="str">
        <f t="shared" si="88"/>
        <v/>
      </c>
      <c r="AB369" s="66" t="str">
        <f t="shared" si="89"/>
        <v/>
      </c>
      <c r="AC369" s="66" t="str">
        <f t="shared" si="90"/>
        <v/>
      </c>
      <c r="AD369" s="66" t="str">
        <f t="shared" si="91"/>
        <v/>
      </c>
      <c r="AE369" s="66" t="str">
        <f t="shared" si="92"/>
        <v/>
      </c>
      <c r="AF369" s="66" t="str">
        <f t="shared" si="93"/>
        <v/>
      </c>
      <c r="AG369" s="66" t="str">
        <f t="shared" si="94"/>
        <v/>
      </c>
      <c r="AH369" s="66" t="str">
        <f t="shared" si="95"/>
        <v/>
      </c>
      <c r="AI369" s="66" t="str">
        <f t="shared" si="96"/>
        <v/>
      </c>
      <c r="AJ369" s="66" t="str">
        <f t="shared" si="97"/>
        <v/>
      </c>
      <c r="AK369" s="66" t="str">
        <f t="shared" si="98"/>
        <v/>
      </c>
      <c r="AL369" s="270" t="str">
        <f t="shared" si="99"/>
        <v>N</v>
      </c>
    </row>
    <row r="370" spans="2:38">
      <c r="B370" s="37"/>
      <c r="C370" s="40"/>
      <c r="D370" s="40" t="s">
        <v>362</v>
      </c>
      <c r="E370" s="44"/>
      <c r="F370" s="44"/>
      <c r="G370" s="44"/>
      <c r="H370" s="14" t="str">
        <f t="shared" si="100"/>
        <v/>
      </c>
      <c r="I370" s="15" t="str">
        <f t="shared" si="101"/>
        <v/>
      </c>
      <c r="J370" s="16" t="str">
        <f t="shared" si="102"/>
        <v xml:space="preserve"> </v>
      </c>
      <c r="K370" s="17" t="str">
        <f t="shared" si="103"/>
        <v xml:space="preserve"> </v>
      </c>
      <c r="L370" s="208" t="str">
        <f>IF(B370="","",HLOOKUP(B370,'GRR Data'!$DD$243:$WI$244,2,FALSE))</f>
        <v/>
      </c>
      <c r="M370" s="65"/>
      <c r="N370" s="80"/>
      <c r="O370" s="21"/>
      <c r="P370" s="22"/>
      <c r="Q370" s="100"/>
      <c r="R370" s="100"/>
      <c r="S370" s="100"/>
      <c r="T370" s="100"/>
      <c r="U370" s="100"/>
      <c r="V370" s="100"/>
      <c r="W370" s="100"/>
      <c r="X370" s="100"/>
      <c r="Y370" s="100"/>
      <c r="Z370" s="100"/>
      <c r="AA370" s="66" t="str">
        <f t="shared" si="88"/>
        <v/>
      </c>
      <c r="AB370" s="66" t="str">
        <f t="shared" si="89"/>
        <v/>
      </c>
      <c r="AC370" s="66" t="str">
        <f t="shared" si="90"/>
        <v/>
      </c>
      <c r="AD370" s="66" t="str">
        <f t="shared" si="91"/>
        <v/>
      </c>
      <c r="AE370" s="66" t="str">
        <f t="shared" si="92"/>
        <v/>
      </c>
      <c r="AF370" s="66" t="str">
        <f t="shared" si="93"/>
        <v/>
      </c>
      <c r="AG370" s="66" t="str">
        <f t="shared" si="94"/>
        <v/>
      </c>
      <c r="AH370" s="66" t="str">
        <f t="shared" si="95"/>
        <v/>
      </c>
      <c r="AI370" s="66" t="str">
        <f t="shared" si="96"/>
        <v/>
      </c>
      <c r="AJ370" s="66" t="str">
        <f t="shared" si="97"/>
        <v/>
      </c>
      <c r="AK370" s="66" t="str">
        <f t="shared" si="98"/>
        <v/>
      </c>
      <c r="AL370" s="270" t="str">
        <f t="shared" si="99"/>
        <v>N</v>
      </c>
    </row>
    <row r="371" spans="2:38">
      <c r="B371" s="37"/>
      <c r="C371" s="40"/>
      <c r="D371" s="40" t="s">
        <v>362</v>
      </c>
      <c r="E371" s="44"/>
      <c r="F371" s="44"/>
      <c r="G371" s="44"/>
      <c r="H371" s="14" t="str">
        <f t="shared" si="100"/>
        <v/>
      </c>
      <c r="I371" s="15" t="str">
        <f t="shared" si="101"/>
        <v/>
      </c>
      <c r="J371" s="16" t="str">
        <f t="shared" si="102"/>
        <v xml:space="preserve"> </v>
      </c>
      <c r="K371" s="17" t="str">
        <f t="shared" si="103"/>
        <v xml:space="preserve"> </v>
      </c>
      <c r="L371" s="208" t="str">
        <f>IF(B371="","",HLOOKUP(B371,'GRR Data'!$DD$243:$WI$244,2,FALSE))</f>
        <v/>
      </c>
      <c r="M371" s="65"/>
      <c r="N371" s="80"/>
      <c r="O371" s="21"/>
      <c r="P371" s="22"/>
      <c r="Q371" s="100"/>
      <c r="R371" s="100"/>
      <c r="S371" s="100"/>
      <c r="T371" s="100"/>
      <c r="U371" s="100"/>
      <c r="V371" s="100"/>
      <c r="W371" s="100"/>
      <c r="X371" s="100"/>
      <c r="Y371" s="100"/>
      <c r="Z371" s="100"/>
      <c r="AA371" s="66" t="str">
        <f t="shared" si="88"/>
        <v/>
      </c>
      <c r="AB371" s="66" t="str">
        <f t="shared" si="89"/>
        <v/>
      </c>
      <c r="AC371" s="66" t="str">
        <f t="shared" si="90"/>
        <v/>
      </c>
      <c r="AD371" s="66" t="str">
        <f t="shared" si="91"/>
        <v/>
      </c>
      <c r="AE371" s="66" t="str">
        <f t="shared" si="92"/>
        <v/>
      </c>
      <c r="AF371" s="66" t="str">
        <f t="shared" si="93"/>
        <v/>
      </c>
      <c r="AG371" s="66" t="str">
        <f t="shared" si="94"/>
        <v/>
      </c>
      <c r="AH371" s="66" t="str">
        <f t="shared" si="95"/>
        <v/>
      </c>
      <c r="AI371" s="66" t="str">
        <f t="shared" si="96"/>
        <v/>
      </c>
      <c r="AJ371" s="66" t="str">
        <f t="shared" si="97"/>
        <v/>
      </c>
      <c r="AK371" s="66" t="str">
        <f t="shared" si="98"/>
        <v/>
      </c>
      <c r="AL371" s="270" t="str">
        <f t="shared" si="99"/>
        <v>N</v>
      </c>
    </row>
    <row r="372" spans="2:38">
      <c r="B372" s="91"/>
      <c r="C372" s="40"/>
      <c r="D372" s="40" t="s">
        <v>362</v>
      </c>
      <c r="E372" s="44"/>
      <c r="F372" s="44"/>
      <c r="G372" s="44"/>
      <c r="H372" s="14" t="str">
        <f t="shared" si="100"/>
        <v/>
      </c>
      <c r="I372" s="15" t="str">
        <f t="shared" si="101"/>
        <v/>
      </c>
      <c r="J372" s="16" t="str">
        <f t="shared" si="102"/>
        <v xml:space="preserve"> </v>
      </c>
      <c r="K372" s="17" t="str">
        <f t="shared" si="103"/>
        <v xml:space="preserve"> </v>
      </c>
      <c r="L372" s="208" t="str">
        <f>IF(B372="","",HLOOKUP(B372,'GRR Data'!$DD$243:$WI$244,2,FALSE))</f>
        <v/>
      </c>
      <c r="M372" s="65"/>
      <c r="N372" s="80"/>
      <c r="O372" s="21"/>
      <c r="P372" s="22"/>
      <c r="Q372" s="100"/>
      <c r="R372" s="100"/>
      <c r="S372" s="100"/>
      <c r="T372" s="100"/>
      <c r="U372" s="100"/>
      <c r="V372" s="100"/>
      <c r="W372" s="100"/>
      <c r="X372" s="100"/>
      <c r="Y372" s="100"/>
      <c r="Z372" s="100"/>
      <c r="AA372" s="66" t="str">
        <f t="shared" si="88"/>
        <v/>
      </c>
      <c r="AB372" s="66" t="str">
        <f t="shared" si="89"/>
        <v/>
      </c>
      <c r="AC372" s="66" t="str">
        <f t="shared" si="90"/>
        <v/>
      </c>
      <c r="AD372" s="66" t="str">
        <f t="shared" si="91"/>
        <v/>
      </c>
      <c r="AE372" s="66" t="str">
        <f t="shared" si="92"/>
        <v/>
      </c>
      <c r="AF372" s="66" t="str">
        <f t="shared" si="93"/>
        <v/>
      </c>
      <c r="AG372" s="66" t="str">
        <f t="shared" si="94"/>
        <v/>
      </c>
      <c r="AH372" s="66" t="str">
        <f t="shared" si="95"/>
        <v/>
      </c>
      <c r="AI372" s="66" t="str">
        <f t="shared" si="96"/>
        <v/>
      </c>
      <c r="AJ372" s="66" t="str">
        <f t="shared" si="97"/>
        <v/>
      </c>
      <c r="AK372" s="66" t="str">
        <f t="shared" si="98"/>
        <v/>
      </c>
      <c r="AL372" s="270" t="str">
        <f t="shared" si="99"/>
        <v>N</v>
      </c>
    </row>
    <row r="373" spans="2:38">
      <c r="B373" s="91"/>
      <c r="C373" s="40"/>
      <c r="D373" s="40" t="s">
        <v>362</v>
      </c>
      <c r="E373" s="44"/>
      <c r="F373" s="44"/>
      <c r="G373" s="44"/>
      <c r="H373" s="14" t="str">
        <f t="shared" si="100"/>
        <v/>
      </c>
      <c r="I373" s="15" t="str">
        <f t="shared" si="101"/>
        <v/>
      </c>
      <c r="J373" s="16" t="str">
        <f t="shared" si="102"/>
        <v xml:space="preserve"> </v>
      </c>
      <c r="K373" s="17" t="str">
        <f t="shared" si="103"/>
        <v xml:space="preserve"> </v>
      </c>
      <c r="L373" s="208" t="str">
        <f>IF(B373="","",HLOOKUP(B373,'GRR Data'!$DD$243:$WI$244,2,FALSE))</f>
        <v/>
      </c>
      <c r="M373" s="65"/>
      <c r="N373" s="80"/>
      <c r="O373" s="21"/>
      <c r="P373" s="22"/>
      <c r="Q373" s="100"/>
      <c r="R373" s="100"/>
      <c r="S373" s="100"/>
      <c r="T373" s="100"/>
      <c r="U373" s="100"/>
      <c r="V373" s="100"/>
      <c r="W373" s="100"/>
      <c r="X373" s="100"/>
      <c r="Y373" s="100"/>
      <c r="Z373" s="100"/>
      <c r="AA373" s="66" t="str">
        <f t="shared" si="88"/>
        <v/>
      </c>
      <c r="AB373" s="66" t="str">
        <f t="shared" si="89"/>
        <v/>
      </c>
      <c r="AC373" s="66" t="str">
        <f t="shared" si="90"/>
        <v/>
      </c>
      <c r="AD373" s="66" t="str">
        <f t="shared" si="91"/>
        <v/>
      </c>
      <c r="AE373" s="66" t="str">
        <f t="shared" si="92"/>
        <v/>
      </c>
      <c r="AF373" s="66" t="str">
        <f t="shared" si="93"/>
        <v/>
      </c>
      <c r="AG373" s="66" t="str">
        <f t="shared" si="94"/>
        <v/>
      </c>
      <c r="AH373" s="66" t="str">
        <f t="shared" si="95"/>
        <v/>
      </c>
      <c r="AI373" s="66" t="str">
        <f t="shared" si="96"/>
        <v/>
      </c>
      <c r="AJ373" s="66" t="str">
        <f t="shared" si="97"/>
        <v/>
      </c>
      <c r="AK373" s="66" t="str">
        <f t="shared" si="98"/>
        <v/>
      </c>
      <c r="AL373" s="270" t="str">
        <f t="shared" si="99"/>
        <v>N</v>
      </c>
    </row>
    <row r="374" spans="2:38">
      <c r="B374" s="37"/>
      <c r="C374" s="40"/>
      <c r="D374" s="40" t="s">
        <v>362</v>
      </c>
      <c r="E374" s="44"/>
      <c r="F374" s="44"/>
      <c r="G374" s="44"/>
      <c r="H374" s="14" t="str">
        <f t="shared" si="100"/>
        <v/>
      </c>
      <c r="I374" s="15" t="str">
        <f t="shared" si="101"/>
        <v/>
      </c>
      <c r="J374" s="16" t="str">
        <f t="shared" si="102"/>
        <v xml:space="preserve"> </v>
      </c>
      <c r="K374" s="17" t="str">
        <f t="shared" si="103"/>
        <v xml:space="preserve"> </v>
      </c>
      <c r="L374" s="208" t="str">
        <f>IF(B374="","",HLOOKUP(B374,'GRR Data'!$DD$243:$WI$244,2,FALSE))</f>
        <v/>
      </c>
      <c r="M374" s="65"/>
      <c r="N374" s="80"/>
      <c r="O374" s="21"/>
      <c r="P374" s="22"/>
      <c r="Q374" s="100"/>
      <c r="R374" s="100"/>
      <c r="S374" s="100"/>
      <c r="T374" s="100"/>
      <c r="U374" s="100"/>
      <c r="V374" s="100"/>
      <c r="W374" s="100"/>
      <c r="X374" s="100"/>
      <c r="Y374" s="100"/>
      <c r="Z374" s="100"/>
      <c r="AA374" s="66" t="str">
        <f t="shared" si="88"/>
        <v/>
      </c>
      <c r="AB374" s="66" t="str">
        <f t="shared" si="89"/>
        <v/>
      </c>
      <c r="AC374" s="66" t="str">
        <f t="shared" si="90"/>
        <v/>
      </c>
      <c r="AD374" s="66" t="str">
        <f t="shared" si="91"/>
        <v/>
      </c>
      <c r="AE374" s="66" t="str">
        <f t="shared" si="92"/>
        <v/>
      </c>
      <c r="AF374" s="66" t="str">
        <f t="shared" si="93"/>
        <v/>
      </c>
      <c r="AG374" s="66" t="str">
        <f t="shared" si="94"/>
        <v/>
      </c>
      <c r="AH374" s="66" t="str">
        <f t="shared" si="95"/>
        <v/>
      </c>
      <c r="AI374" s="66" t="str">
        <f t="shared" si="96"/>
        <v/>
      </c>
      <c r="AJ374" s="66" t="str">
        <f t="shared" si="97"/>
        <v/>
      </c>
      <c r="AK374" s="66" t="str">
        <f t="shared" si="98"/>
        <v/>
      </c>
      <c r="AL374" s="270" t="str">
        <f t="shared" si="99"/>
        <v>N</v>
      </c>
    </row>
    <row r="375" spans="2:38">
      <c r="B375" s="37"/>
      <c r="C375" s="40"/>
      <c r="D375" s="40" t="s">
        <v>362</v>
      </c>
      <c r="E375" s="44"/>
      <c r="F375" s="44"/>
      <c r="G375" s="44"/>
      <c r="H375" s="14" t="str">
        <f t="shared" si="100"/>
        <v/>
      </c>
      <c r="I375" s="15" t="str">
        <f t="shared" si="101"/>
        <v/>
      </c>
      <c r="J375" s="16" t="str">
        <f t="shared" si="102"/>
        <v xml:space="preserve"> </v>
      </c>
      <c r="K375" s="17" t="str">
        <f t="shared" si="103"/>
        <v xml:space="preserve"> </v>
      </c>
      <c r="L375" s="208" t="str">
        <f>IF(B375="","",HLOOKUP(B375,'GRR Data'!$DD$243:$WI$244,2,FALSE))</f>
        <v/>
      </c>
      <c r="M375" s="65"/>
      <c r="N375" s="80"/>
      <c r="O375" s="21"/>
      <c r="P375" s="22"/>
      <c r="Q375" s="100"/>
      <c r="R375" s="100"/>
      <c r="S375" s="100"/>
      <c r="T375" s="100"/>
      <c r="U375" s="100"/>
      <c r="V375" s="100"/>
      <c r="W375" s="100"/>
      <c r="X375" s="100"/>
      <c r="Y375" s="100"/>
      <c r="Z375" s="100"/>
      <c r="AA375" s="66" t="str">
        <f t="shared" si="88"/>
        <v/>
      </c>
      <c r="AB375" s="66" t="str">
        <f t="shared" si="89"/>
        <v/>
      </c>
      <c r="AC375" s="66" t="str">
        <f t="shared" si="90"/>
        <v/>
      </c>
      <c r="AD375" s="66" t="str">
        <f t="shared" si="91"/>
        <v/>
      </c>
      <c r="AE375" s="66" t="str">
        <f t="shared" si="92"/>
        <v/>
      </c>
      <c r="AF375" s="66" t="str">
        <f t="shared" si="93"/>
        <v/>
      </c>
      <c r="AG375" s="66" t="str">
        <f t="shared" si="94"/>
        <v/>
      </c>
      <c r="AH375" s="66" t="str">
        <f t="shared" si="95"/>
        <v/>
      </c>
      <c r="AI375" s="66" t="str">
        <f t="shared" si="96"/>
        <v/>
      </c>
      <c r="AJ375" s="66" t="str">
        <f t="shared" si="97"/>
        <v/>
      </c>
      <c r="AK375" s="66" t="str">
        <f t="shared" si="98"/>
        <v/>
      </c>
      <c r="AL375" s="270" t="str">
        <f t="shared" si="99"/>
        <v>N</v>
      </c>
    </row>
    <row r="376" spans="2:38">
      <c r="B376" s="91"/>
      <c r="C376" s="40"/>
      <c r="D376" s="40" t="s">
        <v>362</v>
      </c>
      <c r="E376" s="44"/>
      <c r="F376" s="44"/>
      <c r="G376" s="44"/>
      <c r="H376" s="14" t="str">
        <f t="shared" si="100"/>
        <v/>
      </c>
      <c r="I376" s="15" t="str">
        <f t="shared" si="101"/>
        <v/>
      </c>
      <c r="J376" s="16" t="str">
        <f t="shared" si="102"/>
        <v xml:space="preserve"> </v>
      </c>
      <c r="K376" s="17" t="str">
        <f t="shared" si="103"/>
        <v xml:space="preserve"> </v>
      </c>
      <c r="L376" s="208" t="str">
        <f>IF(B376="","",HLOOKUP(B376,'GRR Data'!$DD$243:$WI$244,2,FALSE))</f>
        <v/>
      </c>
      <c r="M376" s="65"/>
      <c r="N376" s="80"/>
      <c r="O376" s="21"/>
      <c r="P376" s="22"/>
      <c r="Q376" s="100"/>
      <c r="R376" s="100"/>
      <c r="S376" s="100"/>
      <c r="T376" s="100"/>
      <c r="U376" s="100"/>
      <c r="V376" s="100"/>
      <c r="W376" s="100"/>
      <c r="X376" s="100"/>
      <c r="Y376" s="100"/>
      <c r="Z376" s="100"/>
      <c r="AA376" s="66" t="str">
        <f t="shared" si="88"/>
        <v/>
      </c>
      <c r="AB376" s="66" t="str">
        <f t="shared" si="89"/>
        <v/>
      </c>
      <c r="AC376" s="66" t="str">
        <f t="shared" si="90"/>
        <v/>
      </c>
      <c r="AD376" s="66" t="str">
        <f t="shared" si="91"/>
        <v/>
      </c>
      <c r="AE376" s="66" t="str">
        <f t="shared" si="92"/>
        <v/>
      </c>
      <c r="AF376" s="66" t="str">
        <f t="shared" si="93"/>
        <v/>
      </c>
      <c r="AG376" s="66" t="str">
        <f t="shared" si="94"/>
        <v/>
      </c>
      <c r="AH376" s="66" t="str">
        <f t="shared" si="95"/>
        <v/>
      </c>
      <c r="AI376" s="66" t="str">
        <f t="shared" si="96"/>
        <v/>
      </c>
      <c r="AJ376" s="66" t="str">
        <f t="shared" si="97"/>
        <v/>
      </c>
      <c r="AK376" s="66" t="str">
        <f t="shared" si="98"/>
        <v/>
      </c>
      <c r="AL376" s="270" t="str">
        <f t="shared" si="99"/>
        <v>N</v>
      </c>
    </row>
    <row r="377" spans="2:38">
      <c r="B377" s="37"/>
      <c r="C377" s="40"/>
      <c r="D377" s="40" t="s">
        <v>362</v>
      </c>
      <c r="E377" s="44"/>
      <c r="F377" s="44"/>
      <c r="G377" s="44"/>
      <c r="H377" s="14" t="str">
        <f t="shared" si="100"/>
        <v/>
      </c>
      <c r="I377" s="15" t="str">
        <f t="shared" si="101"/>
        <v/>
      </c>
      <c r="J377" s="16" t="str">
        <f t="shared" si="102"/>
        <v xml:space="preserve"> </v>
      </c>
      <c r="K377" s="17" t="str">
        <f t="shared" si="103"/>
        <v xml:space="preserve"> </v>
      </c>
      <c r="L377" s="208" t="str">
        <f>IF(B377="","",HLOOKUP(B377,'GRR Data'!$DD$243:$WI$244,2,FALSE))</f>
        <v/>
      </c>
      <c r="M377" s="65"/>
      <c r="N377" s="80"/>
      <c r="O377" s="21"/>
      <c r="P377" s="22"/>
      <c r="Q377" s="100"/>
      <c r="R377" s="100"/>
      <c r="S377" s="100"/>
      <c r="T377" s="100"/>
      <c r="U377" s="100"/>
      <c r="V377" s="100"/>
      <c r="W377" s="100"/>
      <c r="X377" s="100"/>
      <c r="Y377" s="100"/>
      <c r="Z377" s="100"/>
      <c r="AA377" s="66" t="str">
        <f t="shared" si="88"/>
        <v/>
      </c>
      <c r="AB377" s="66" t="str">
        <f t="shared" si="89"/>
        <v/>
      </c>
      <c r="AC377" s="66" t="str">
        <f t="shared" si="90"/>
        <v/>
      </c>
      <c r="AD377" s="66" t="str">
        <f t="shared" si="91"/>
        <v/>
      </c>
      <c r="AE377" s="66" t="str">
        <f t="shared" si="92"/>
        <v/>
      </c>
      <c r="AF377" s="66" t="str">
        <f t="shared" si="93"/>
        <v/>
      </c>
      <c r="AG377" s="66" t="str">
        <f t="shared" si="94"/>
        <v/>
      </c>
      <c r="AH377" s="66" t="str">
        <f t="shared" si="95"/>
        <v/>
      </c>
      <c r="AI377" s="66" t="str">
        <f t="shared" si="96"/>
        <v/>
      </c>
      <c r="AJ377" s="66" t="str">
        <f t="shared" si="97"/>
        <v/>
      </c>
      <c r="AK377" s="66" t="str">
        <f t="shared" si="98"/>
        <v/>
      </c>
      <c r="AL377" s="270" t="str">
        <f t="shared" si="99"/>
        <v>N</v>
      </c>
    </row>
    <row r="378" spans="2:38">
      <c r="B378" s="37"/>
      <c r="C378" s="40"/>
      <c r="D378" s="40" t="s">
        <v>362</v>
      </c>
      <c r="E378" s="44"/>
      <c r="F378" s="44"/>
      <c r="G378" s="44"/>
      <c r="H378" s="14" t="str">
        <f t="shared" si="100"/>
        <v/>
      </c>
      <c r="I378" s="15" t="str">
        <f t="shared" si="101"/>
        <v/>
      </c>
      <c r="J378" s="16" t="str">
        <f t="shared" si="102"/>
        <v xml:space="preserve"> </v>
      </c>
      <c r="K378" s="17" t="str">
        <f t="shared" si="103"/>
        <v xml:space="preserve"> </v>
      </c>
      <c r="L378" s="208" t="str">
        <f>IF(B378="","",HLOOKUP(B378,'GRR Data'!$DD$243:$WI$244,2,FALSE))</f>
        <v/>
      </c>
      <c r="M378" s="65"/>
      <c r="N378" s="80"/>
      <c r="O378" s="21"/>
      <c r="P378" s="22"/>
      <c r="Q378" s="100"/>
      <c r="R378" s="100"/>
      <c r="S378" s="100"/>
      <c r="T378" s="100"/>
      <c r="U378" s="100"/>
      <c r="V378" s="100"/>
      <c r="W378" s="100"/>
      <c r="X378" s="100"/>
      <c r="Y378" s="100"/>
      <c r="Z378" s="100"/>
      <c r="AA378" s="66" t="str">
        <f t="shared" si="88"/>
        <v/>
      </c>
      <c r="AB378" s="66" t="str">
        <f t="shared" si="89"/>
        <v/>
      </c>
      <c r="AC378" s="66" t="str">
        <f t="shared" si="90"/>
        <v/>
      </c>
      <c r="AD378" s="66" t="str">
        <f t="shared" si="91"/>
        <v/>
      </c>
      <c r="AE378" s="66" t="str">
        <f t="shared" si="92"/>
        <v/>
      </c>
      <c r="AF378" s="66" t="str">
        <f t="shared" si="93"/>
        <v/>
      </c>
      <c r="AG378" s="66" t="str">
        <f t="shared" si="94"/>
        <v/>
      </c>
      <c r="AH378" s="66" t="str">
        <f t="shared" si="95"/>
        <v/>
      </c>
      <c r="AI378" s="66" t="str">
        <f t="shared" si="96"/>
        <v/>
      </c>
      <c r="AJ378" s="66" t="str">
        <f t="shared" si="97"/>
        <v/>
      </c>
      <c r="AK378" s="66" t="str">
        <f t="shared" si="98"/>
        <v/>
      </c>
      <c r="AL378" s="270" t="str">
        <f t="shared" si="99"/>
        <v>N</v>
      </c>
    </row>
    <row r="379" spans="2:38">
      <c r="B379" s="91"/>
      <c r="C379" s="40"/>
      <c r="D379" s="40" t="s">
        <v>362</v>
      </c>
      <c r="E379" s="44"/>
      <c r="F379" s="44"/>
      <c r="G379" s="44"/>
      <c r="H379" s="14" t="str">
        <f t="shared" si="100"/>
        <v/>
      </c>
      <c r="I379" s="15" t="str">
        <f t="shared" si="101"/>
        <v/>
      </c>
      <c r="J379" s="16" t="str">
        <f t="shared" si="102"/>
        <v xml:space="preserve"> </v>
      </c>
      <c r="K379" s="17" t="str">
        <f t="shared" si="103"/>
        <v xml:space="preserve"> </v>
      </c>
      <c r="L379" s="208" t="str">
        <f>IF(B379="","",HLOOKUP(B379,'GRR Data'!$DD$243:$WI$244,2,FALSE))</f>
        <v/>
      </c>
      <c r="M379" s="65"/>
      <c r="N379" s="80"/>
      <c r="O379" s="21"/>
      <c r="P379" s="22"/>
      <c r="Q379" s="100"/>
      <c r="R379" s="100"/>
      <c r="S379" s="100"/>
      <c r="T379" s="100"/>
      <c r="U379" s="100"/>
      <c r="V379" s="100"/>
      <c r="W379" s="100"/>
      <c r="X379" s="100"/>
      <c r="Y379" s="100"/>
      <c r="Z379" s="100"/>
      <c r="AA379" s="66" t="str">
        <f t="shared" si="88"/>
        <v/>
      </c>
      <c r="AB379" s="66" t="str">
        <f t="shared" si="89"/>
        <v/>
      </c>
      <c r="AC379" s="66" t="str">
        <f t="shared" si="90"/>
        <v/>
      </c>
      <c r="AD379" s="66" t="str">
        <f t="shared" si="91"/>
        <v/>
      </c>
      <c r="AE379" s="66" t="str">
        <f t="shared" si="92"/>
        <v/>
      </c>
      <c r="AF379" s="66" t="str">
        <f t="shared" si="93"/>
        <v/>
      </c>
      <c r="AG379" s="66" t="str">
        <f t="shared" si="94"/>
        <v/>
      </c>
      <c r="AH379" s="66" t="str">
        <f t="shared" si="95"/>
        <v/>
      </c>
      <c r="AI379" s="66" t="str">
        <f t="shared" si="96"/>
        <v/>
      </c>
      <c r="AJ379" s="66" t="str">
        <f t="shared" si="97"/>
        <v/>
      </c>
      <c r="AK379" s="66" t="str">
        <f t="shared" si="98"/>
        <v/>
      </c>
      <c r="AL379" s="270" t="str">
        <f t="shared" si="99"/>
        <v>N</v>
      </c>
    </row>
    <row r="380" spans="2:38">
      <c r="B380" s="37"/>
      <c r="C380" s="40"/>
      <c r="D380" s="40" t="s">
        <v>362</v>
      </c>
      <c r="E380" s="44"/>
      <c r="F380" s="44"/>
      <c r="G380" s="44"/>
      <c r="H380" s="14" t="str">
        <f t="shared" si="100"/>
        <v/>
      </c>
      <c r="I380" s="15" t="str">
        <f t="shared" si="101"/>
        <v/>
      </c>
      <c r="J380" s="16" t="str">
        <f t="shared" si="102"/>
        <v xml:space="preserve"> </v>
      </c>
      <c r="K380" s="17" t="str">
        <f t="shared" si="103"/>
        <v xml:space="preserve"> </v>
      </c>
      <c r="L380" s="208" t="str">
        <f>IF(B380="","",HLOOKUP(B380,'GRR Data'!$DD$243:$WI$244,2,FALSE))</f>
        <v/>
      </c>
      <c r="M380" s="65"/>
      <c r="N380" s="80"/>
      <c r="O380" s="21"/>
      <c r="P380" s="22"/>
      <c r="Q380" s="100"/>
      <c r="R380" s="100"/>
      <c r="S380" s="100"/>
      <c r="T380" s="100"/>
      <c r="U380" s="100"/>
      <c r="V380" s="100"/>
      <c r="W380" s="100"/>
      <c r="X380" s="100"/>
      <c r="Y380" s="100"/>
      <c r="Z380" s="100"/>
      <c r="AA380" s="66" t="str">
        <f t="shared" si="88"/>
        <v/>
      </c>
      <c r="AB380" s="66" t="str">
        <f t="shared" si="89"/>
        <v/>
      </c>
      <c r="AC380" s="66" t="str">
        <f t="shared" si="90"/>
        <v/>
      </c>
      <c r="AD380" s="66" t="str">
        <f t="shared" si="91"/>
        <v/>
      </c>
      <c r="AE380" s="66" t="str">
        <f t="shared" si="92"/>
        <v/>
      </c>
      <c r="AF380" s="66" t="str">
        <f t="shared" si="93"/>
        <v/>
      </c>
      <c r="AG380" s="66" t="str">
        <f t="shared" si="94"/>
        <v/>
      </c>
      <c r="AH380" s="66" t="str">
        <f t="shared" si="95"/>
        <v/>
      </c>
      <c r="AI380" s="66" t="str">
        <f t="shared" si="96"/>
        <v/>
      </c>
      <c r="AJ380" s="66" t="str">
        <f t="shared" si="97"/>
        <v/>
      </c>
      <c r="AK380" s="66" t="str">
        <f t="shared" si="98"/>
        <v/>
      </c>
      <c r="AL380" s="270" t="str">
        <f t="shared" si="99"/>
        <v>N</v>
      </c>
    </row>
    <row r="381" spans="2:38">
      <c r="B381" s="37"/>
      <c r="C381" s="40"/>
      <c r="D381" s="40" t="s">
        <v>362</v>
      </c>
      <c r="E381" s="44"/>
      <c r="F381" s="44"/>
      <c r="G381" s="44"/>
      <c r="H381" s="14" t="str">
        <f t="shared" si="100"/>
        <v/>
      </c>
      <c r="I381" s="15" t="str">
        <f t="shared" si="101"/>
        <v/>
      </c>
      <c r="J381" s="16" t="str">
        <f t="shared" si="102"/>
        <v xml:space="preserve"> </v>
      </c>
      <c r="K381" s="17" t="str">
        <f t="shared" si="103"/>
        <v xml:space="preserve"> </v>
      </c>
      <c r="L381" s="208" t="str">
        <f>IF(B381="","",HLOOKUP(B381,'GRR Data'!$DD$243:$WI$244,2,FALSE))</f>
        <v/>
      </c>
      <c r="M381" s="65"/>
      <c r="N381" s="80"/>
      <c r="O381" s="21"/>
      <c r="P381" s="22"/>
      <c r="Q381" s="100"/>
      <c r="R381" s="100"/>
      <c r="S381" s="100"/>
      <c r="T381" s="100"/>
      <c r="U381" s="100"/>
      <c r="V381" s="100"/>
      <c r="W381" s="100"/>
      <c r="X381" s="100"/>
      <c r="Y381" s="100"/>
      <c r="Z381" s="100"/>
      <c r="AA381" s="66" t="str">
        <f t="shared" si="88"/>
        <v/>
      </c>
      <c r="AB381" s="66" t="str">
        <f t="shared" si="89"/>
        <v/>
      </c>
      <c r="AC381" s="66" t="str">
        <f t="shared" si="90"/>
        <v/>
      </c>
      <c r="AD381" s="66" t="str">
        <f t="shared" si="91"/>
        <v/>
      </c>
      <c r="AE381" s="66" t="str">
        <f t="shared" si="92"/>
        <v/>
      </c>
      <c r="AF381" s="66" t="str">
        <f t="shared" si="93"/>
        <v/>
      </c>
      <c r="AG381" s="66" t="str">
        <f t="shared" si="94"/>
        <v/>
      </c>
      <c r="AH381" s="66" t="str">
        <f t="shared" si="95"/>
        <v/>
      </c>
      <c r="AI381" s="66" t="str">
        <f t="shared" si="96"/>
        <v/>
      </c>
      <c r="AJ381" s="66" t="str">
        <f t="shared" si="97"/>
        <v/>
      </c>
      <c r="AK381" s="66" t="str">
        <f t="shared" si="98"/>
        <v/>
      </c>
      <c r="AL381" s="270" t="str">
        <f t="shared" si="99"/>
        <v>N</v>
      </c>
    </row>
    <row r="382" spans="2:38">
      <c r="B382" s="91"/>
      <c r="C382" s="40"/>
      <c r="D382" s="40" t="s">
        <v>362</v>
      </c>
      <c r="E382" s="44"/>
      <c r="F382" s="44"/>
      <c r="G382" s="44"/>
      <c r="H382" s="14" t="str">
        <f t="shared" si="100"/>
        <v/>
      </c>
      <c r="I382" s="15" t="str">
        <f t="shared" si="101"/>
        <v/>
      </c>
      <c r="J382" s="16" t="str">
        <f t="shared" si="102"/>
        <v xml:space="preserve"> </v>
      </c>
      <c r="K382" s="17" t="str">
        <f t="shared" si="103"/>
        <v xml:space="preserve"> </v>
      </c>
      <c r="L382" s="208" t="str">
        <f>IF(B382="","",HLOOKUP(B382,'GRR Data'!$DD$243:$WI$244,2,FALSE))</f>
        <v/>
      </c>
      <c r="M382" s="65"/>
      <c r="N382" s="80"/>
      <c r="O382" s="21"/>
      <c r="P382" s="22"/>
      <c r="Q382" s="100"/>
      <c r="R382" s="100"/>
      <c r="S382" s="100"/>
      <c r="T382" s="100"/>
      <c r="U382" s="100"/>
      <c r="V382" s="100"/>
      <c r="W382" s="100"/>
      <c r="X382" s="100"/>
      <c r="Y382" s="100"/>
      <c r="Z382" s="100"/>
      <c r="AA382" s="66" t="str">
        <f t="shared" si="88"/>
        <v/>
      </c>
      <c r="AB382" s="66" t="str">
        <f t="shared" si="89"/>
        <v/>
      </c>
      <c r="AC382" s="66" t="str">
        <f t="shared" si="90"/>
        <v/>
      </c>
      <c r="AD382" s="66" t="str">
        <f t="shared" si="91"/>
        <v/>
      </c>
      <c r="AE382" s="66" t="str">
        <f t="shared" si="92"/>
        <v/>
      </c>
      <c r="AF382" s="66" t="str">
        <f t="shared" si="93"/>
        <v/>
      </c>
      <c r="AG382" s="66" t="str">
        <f t="shared" si="94"/>
        <v/>
      </c>
      <c r="AH382" s="66" t="str">
        <f t="shared" si="95"/>
        <v/>
      </c>
      <c r="AI382" s="66" t="str">
        <f t="shared" si="96"/>
        <v/>
      </c>
      <c r="AJ382" s="66" t="str">
        <f t="shared" si="97"/>
        <v/>
      </c>
      <c r="AK382" s="66" t="str">
        <f t="shared" si="98"/>
        <v/>
      </c>
      <c r="AL382" s="270" t="str">
        <f t="shared" si="99"/>
        <v>N</v>
      </c>
    </row>
    <row r="383" spans="2:38">
      <c r="B383" s="91"/>
      <c r="C383" s="40"/>
      <c r="D383" s="40" t="s">
        <v>362</v>
      </c>
      <c r="E383" s="44"/>
      <c r="F383" s="44"/>
      <c r="G383" s="44"/>
      <c r="H383" s="14" t="str">
        <f t="shared" si="100"/>
        <v/>
      </c>
      <c r="I383" s="15" t="str">
        <f t="shared" si="101"/>
        <v/>
      </c>
      <c r="J383" s="16" t="str">
        <f t="shared" si="102"/>
        <v xml:space="preserve"> </v>
      </c>
      <c r="K383" s="17" t="str">
        <f t="shared" si="103"/>
        <v xml:space="preserve"> </v>
      </c>
      <c r="L383" s="208" t="str">
        <f>IF(B383="","",HLOOKUP(B383,'GRR Data'!$DD$243:$WI$244,2,FALSE))</f>
        <v/>
      </c>
      <c r="M383" s="65"/>
      <c r="N383" s="80"/>
      <c r="O383" s="21"/>
      <c r="P383" s="22"/>
      <c r="Q383" s="100"/>
      <c r="R383" s="100"/>
      <c r="S383" s="100"/>
      <c r="T383" s="100"/>
      <c r="U383" s="100"/>
      <c r="V383" s="100"/>
      <c r="W383" s="100"/>
      <c r="X383" s="100"/>
      <c r="Y383" s="100"/>
      <c r="Z383" s="100"/>
      <c r="AA383" s="66" t="str">
        <f t="shared" si="88"/>
        <v/>
      </c>
      <c r="AB383" s="66" t="str">
        <f t="shared" si="89"/>
        <v/>
      </c>
      <c r="AC383" s="66" t="str">
        <f t="shared" si="90"/>
        <v/>
      </c>
      <c r="AD383" s="66" t="str">
        <f t="shared" si="91"/>
        <v/>
      </c>
      <c r="AE383" s="66" t="str">
        <f t="shared" si="92"/>
        <v/>
      </c>
      <c r="AF383" s="66" t="str">
        <f t="shared" si="93"/>
        <v/>
      </c>
      <c r="AG383" s="66" t="str">
        <f t="shared" si="94"/>
        <v/>
      </c>
      <c r="AH383" s="66" t="str">
        <f t="shared" si="95"/>
        <v/>
      </c>
      <c r="AI383" s="66" t="str">
        <f t="shared" si="96"/>
        <v/>
      </c>
      <c r="AJ383" s="66" t="str">
        <f t="shared" si="97"/>
        <v/>
      </c>
      <c r="AK383" s="66" t="str">
        <f t="shared" si="98"/>
        <v/>
      </c>
      <c r="AL383" s="270" t="str">
        <f t="shared" si="99"/>
        <v>N</v>
      </c>
    </row>
    <row r="384" spans="2:38">
      <c r="B384" s="37"/>
      <c r="C384" s="40"/>
      <c r="D384" s="40" t="s">
        <v>362</v>
      </c>
      <c r="E384" s="44"/>
      <c r="F384" s="44"/>
      <c r="G384" s="44"/>
      <c r="H384" s="14" t="str">
        <f t="shared" si="100"/>
        <v/>
      </c>
      <c r="I384" s="15" t="str">
        <f t="shared" si="101"/>
        <v/>
      </c>
      <c r="J384" s="16" t="str">
        <f t="shared" si="102"/>
        <v xml:space="preserve"> </v>
      </c>
      <c r="K384" s="17" t="str">
        <f t="shared" si="103"/>
        <v xml:space="preserve"> </v>
      </c>
      <c r="L384" s="208" t="str">
        <f>IF(B384="","",HLOOKUP(B384,'GRR Data'!$DD$243:$WI$244,2,FALSE))</f>
        <v/>
      </c>
      <c r="M384" s="65"/>
      <c r="N384" s="80"/>
      <c r="O384" s="21"/>
      <c r="P384" s="22"/>
      <c r="Q384" s="100"/>
      <c r="R384" s="100"/>
      <c r="S384" s="100"/>
      <c r="T384" s="100"/>
      <c r="U384" s="100"/>
      <c r="V384" s="100"/>
      <c r="W384" s="100"/>
      <c r="X384" s="100"/>
      <c r="Y384" s="100"/>
      <c r="Z384" s="100"/>
      <c r="AA384" s="66" t="str">
        <f t="shared" si="88"/>
        <v/>
      </c>
      <c r="AB384" s="66" t="str">
        <f t="shared" si="89"/>
        <v/>
      </c>
      <c r="AC384" s="66" t="str">
        <f t="shared" si="90"/>
        <v/>
      </c>
      <c r="AD384" s="66" t="str">
        <f t="shared" si="91"/>
        <v/>
      </c>
      <c r="AE384" s="66" t="str">
        <f t="shared" si="92"/>
        <v/>
      </c>
      <c r="AF384" s="66" t="str">
        <f t="shared" si="93"/>
        <v/>
      </c>
      <c r="AG384" s="66" t="str">
        <f t="shared" si="94"/>
        <v/>
      </c>
      <c r="AH384" s="66" t="str">
        <f t="shared" si="95"/>
        <v/>
      </c>
      <c r="AI384" s="66" t="str">
        <f t="shared" si="96"/>
        <v/>
      </c>
      <c r="AJ384" s="66" t="str">
        <f t="shared" si="97"/>
        <v/>
      </c>
      <c r="AK384" s="66" t="str">
        <f t="shared" si="98"/>
        <v/>
      </c>
      <c r="AL384" s="270" t="str">
        <f t="shared" si="99"/>
        <v>N</v>
      </c>
    </row>
    <row r="385" spans="2:38">
      <c r="B385" s="37"/>
      <c r="C385" s="40"/>
      <c r="D385" s="40" t="s">
        <v>362</v>
      </c>
      <c r="E385" s="44"/>
      <c r="F385" s="44"/>
      <c r="G385" s="44"/>
      <c r="H385" s="14" t="str">
        <f t="shared" si="100"/>
        <v/>
      </c>
      <c r="I385" s="15" t="str">
        <f t="shared" si="101"/>
        <v/>
      </c>
      <c r="J385" s="16" t="str">
        <f t="shared" si="102"/>
        <v xml:space="preserve"> </v>
      </c>
      <c r="K385" s="17" t="str">
        <f t="shared" si="103"/>
        <v xml:space="preserve"> </v>
      </c>
      <c r="L385" s="208" t="str">
        <f>IF(B385="","",HLOOKUP(B385,'GRR Data'!$DD$243:$WI$244,2,FALSE))</f>
        <v/>
      </c>
      <c r="M385" s="65"/>
      <c r="N385" s="80"/>
      <c r="O385" s="21"/>
      <c r="P385" s="22"/>
      <c r="Q385" s="100"/>
      <c r="R385" s="100"/>
      <c r="S385" s="100"/>
      <c r="T385" s="100"/>
      <c r="U385" s="100"/>
      <c r="V385" s="100"/>
      <c r="W385" s="100"/>
      <c r="X385" s="100"/>
      <c r="Y385" s="100"/>
      <c r="Z385" s="100"/>
      <c r="AA385" s="66" t="str">
        <f t="shared" si="88"/>
        <v/>
      </c>
      <c r="AB385" s="66" t="str">
        <f t="shared" si="89"/>
        <v/>
      </c>
      <c r="AC385" s="66" t="str">
        <f t="shared" si="90"/>
        <v/>
      </c>
      <c r="AD385" s="66" t="str">
        <f t="shared" si="91"/>
        <v/>
      </c>
      <c r="AE385" s="66" t="str">
        <f t="shared" si="92"/>
        <v/>
      </c>
      <c r="AF385" s="66" t="str">
        <f t="shared" si="93"/>
        <v/>
      </c>
      <c r="AG385" s="66" t="str">
        <f t="shared" si="94"/>
        <v/>
      </c>
      <c r="AH385" s="66" t="str">
        <f t="shared" si="95"/>
        <v/>
      </c>
      <c r="AI385" s="66" t="str">
        <f t="shared" si="96"/>
        <v/>
      </c>
      <c r="AJ385" s="66" t="str">
        <f t="shared" si="97"/>
        <v/>
      </c>
      <c r="AK385" s="66" t="str">
        <f t="shared" si="98"/>
        <v/>
      </c>
      <c r="AL385" s="270" t="str">
        <f t="shared" si="99"/>
        <v>N</v>
      </c>
    </row>
    <row r="386" spans="2:38">
      <c r="B386" s="91"/>
      <c r="C386" s="40"/>
      <c r="D386" s="40" t="s">
        <v>362</v>
      </c>
      <c r="E386" s="44"/>
      <c r="F386" s="44"/>
      <c r="G386" s="44"/>
      <c r="H386" s="14" t="str">
        <f t="shared" si="100"/>
        <v/>
      </c>
      <c r="I386" s="15" t="str">
        <f t="shared" si="101"/>
        <v/>
      </c>
      <c r="J386" s="16" t="str">
        <f t="shared" si="102"/>
        <v xml:space="preserve"> </v>
      </c>
      <c r="K386" s="17" t="str">
        <f t="shared" si="103"/>
        <v xml:space="preserve"> </v>
      </c>
      <c r="L386" s="208" t="str">
        <f>IF(B386="","",HLOOKUP(B386,'GRR Data'!$DD$243:$WI$244,2,FALSE))</f>
        <v/>
      </c>
      <c r="M386" s="65"/>
      <c r="N386" s="80"/>
      <c r="O386" s="21"/>
      <c r="P386" s="22"/>
      <c r="Q386" s="100"/>
      <c r="R386" s="100"/>
      <c r="S386" s="100"/>
      <c r="T386" s="100"/>
      <c r="U386" s="100"/>
      <c r="V386" s="100"/>
      <c r="W386" s="100"/>
      <c r="X386" s="100"/>
      <c r="Y386" s="100"/>
      <c r="Z386" s="100"/>
      <c r="AA386" s="66" t="str">
        <f t="shared" si="88"/>
        <v/>
      </c>
      <c r="AB386" s="66" t="str">
        <f t="shared" si="89"/>
        <v/>
      </c>
      <c r="AC386" s="66" t="str">
        <f t="shared" si="90"/>
        <v/>
      </c>
      <c r="AD386" s="66" t="str">
        <f t="shared" si="91"/>
        <v/>
      </c>
      <c r="AE386" s="66" t="str">
        <f t="shared" si="92"/>
        <v/>
      </c>
      <c r="AF386" s="66" t="str">
        <f t="shared" si="93"/>
        <v/>
      </c>
      <c r="AG386" s="66" t="str">
        <f t="shared" si="94"/>
        <v/>
      </c>
      <c r="AH386" s="66" t="str">
        <f t="shared" si="95"/>
        <v/>
      </c>
      <c r="AI386" s="66" t="str">
        <f t="shared" si="96"/>
        <v/>
      </c>
      <c r="AJ386" s="66" t="str">
        <f t="shared" si="97"/>
        <v/>
      </c>
      <c r="AK386" s="66" t="str">
        <f t="shared" si="98"/>
        <v/>
      </c>
      <c r="AL386" s="270" t="str">
        <f t="shared" si="99"/>
        <v>N</v>
      </c>
    </row>
    <row r="387" spans="2:38">
      <c r="B387" s="37"/>
      <c r="C387" s="40"/>
      <c r="D387" s="40" t="s">
        <v>362</v>
      </c>
      <c r="E387" s="44"/>
      <c r="F387" s="44"/>
      <c r="G387" s="44"/>
      <c r="H387" s="14" t="str">
        <f t="shared" si="100"/>
        <v/>
      </c>
      <c r="I387" s="15" t="str">
        <f t="shared" si="101"/>
        <v/>
      </c>
      <c r="J387" s="16" t="str">
        <f t="shared" si="102"/>
        <v xml:space="preserve"> </v>
      </c>
      <c r="K387" s="17" t="str">
        <f t="shared" si="103"/>
        <v xml:space="preserve"> </v>
      </c>
      <c r="L387" s="208" t="str">
        <f>IF(B387="","",HLOOKUP(B387,'GRR Data'!$DD$243:$WI$244,2,FALSE))</f>
        <v/>
      </c>
      <c r="M387" s="65"/>
      <c r="N387" s="80"/>
      <c r="O387" s="21"/>
      <c r="P387" s="22"/>
      <c r="Q387" s="100"/>
      <c r="R387" s="100"/>
      <c r="S387" s="100"/>
      <c r="T387" s="100"/>
      <c r="U387" s="100"/>
      <c r="V387" s="100"/>
      <c r="W387" s="100"/>
      <c r="X387" s="100"/>
      <c r="Y387" s="100"/>
      <c r="Z387" s="100"/>
      <c r="AA387" s="66" t="str">
        <f t="shared" si="88"/>
        <v/>
      </c>
      <c r="AB387" s="66" t="str">
        <f t="shared" si="89"/>
        <v/>
      </c>
      <c r="AC387" s="66" t="str">
        <f t="shared" si="90"/>
        <v/>
      </c>
      <c r="AD387" s="66" t="str">
        <f t="shared" si="91"/>
        <v/>
      </c>
      <c r="AE387" s="66" t="str">
        <f t="shared" si="92"/>
        <v/>
      </c>
      <c r="AF387" s="66" t="str">
        <f t="shared" si="93"/>
        <v/>
      </c>
      <c r="AG387" s="66" t="str">
        <f t="shared" si="94"/>
        <v/>
      </c>
      <c r="AH387" s="66" t="str">
        <f t="shared" si="95"/>
        <v/>
      </c>
      <c r="AI387" s="66" t="str">
        <f t="shared" si="96"/>
        <v/>
      </c>
      <c r="AJ387" s="66" t="str">
        <f t="shared" si="97"/>
        <v/>
      </c>
      <c r="AK387" s="66" t="str">
        <f t="shared" si="98"/>
        <v/>
      </c>
      <c r="AL387" s="270" t="str">
        <f t="shared" si="99"/>
        <v>N</v>
      </c>
    </row>
    <row r="388" spans="2:38">
      <c r="B388" s="37"/>
      <c r="C388" s="40"/>
      <c r="D388" s="40" t="s">
        <v>362</v>
      </c>
      <c r="E388" s="44"/>
      <c r="F388" s="44"/>
      <c r="G388" s="44"/>
      <c r="H388" s="14" t="str">
        <f t="shared" si="100"/>
        <v/>
      </c>
      <c r="I388" s="15" t="str">
        <f t="shared" si="101"/>
        <v/>
      </c>
      <c r="J388" s="16" t="str">
        <f t="shared" si="102"/>
        <v xml:space="preserve"> </v>
      </c>
      <c r="K388" s="17" t="str">
        <f t="shared" si="103"/>
        <v xml:space="preserve"> </v>
      </c>
      <c r="L388" s="208" t="str">
        <f>IF(B388="","",HLOOKUP(B388,'GRR Data'!$DD$243:$WI$244,2,FALSE))</f>
        <v/>
      </c>
      <c r="M388" s="65"/>
      <c r="N388" s="80"/>
      <c r="O388" s="21"/>
      <c r="P388" s="22"/>
      <c r="Q388" s="100"/>
      <c r="R388" s="100"/>
      <c r="S388" s="100"/>
      <c r="T388" s="100"/>
      <c r="U388" s="100"/>
      <c r="V388" s="100"/>
      <c r="W388" s="100"/>
      <c r="X388" s="100"/>
      <c r="Y388" s="100"/>
      <c r="Z388" s="100"/>
      <c r="AA388" s="66" t="str">
        <f t="shared" si="88"/>
        <v/>
      </c>
      <c r="AB388" s="66" t="str">
        <f t="shared" si="89"/>
        <v/>
      </c>
      <c r="AC388" s="66" t="str">
        <f t="shared" si="90"/>
        <v/>
      </c>
      <c r="AD388" s="66" t="str">
        <f t="shared" si="91"/>
        <v/>
      </c>
      <c r="AE388" s="66" t="str">
        <f t="shared" si="92"/>
        <v/>
      </c>
      <c r="AF388" s="66" t="str">
        <f t="shared" si="93"/>
        <v/>
      </c>
      <c r="AG388" s="66" t="str">
        <f t="shared" si="94"/>
        <v/>
      </c>
      <c r="AH388" s="66" t="str">
        <f t="shared" si="95"/>
        <v/>
      </c>
      <c r="AI388" s="66" t="str">
        <f t="shared" si="96"/>
        <v/>
      </c>
      <c r="AJ388" s="66" t="str">
        <f t="shared" si="97"/>
        <v/>
      </c>
      <c r="AK388" s="66" t="str">
        <f t="shared" si="98"/>
        <v/>
      </c>
      <c r="AL388" s="270" t="str">
        <f t="shared" si="99"/>
        <v>N</v>
      </c>
    </row>
    <row r="389" spans="2:38">
      <c r="B389" s="91"/>
      <c r="C389" s="40"/>
      <c r="D389" s="40" t="s">
        <v>362</v>
      </c>
      <c r="E389" s="44"/>
      <c r="F389" s="44"/>
      <c r="G389" s="44"/>
      <c r="H389" s="14" t="str">
        <f t="shared" si="100"/>
        <v/>
      </c>
      <c r="I389" s="15" t="str">
        <f t="shared" si="101"/>
        <v/>
      </c>
      <c r="J389" s="16" t="str">
        <f t="shared" si="102"/>
        <v xml:space="preserve"> </v>
      </c>
      <c r="K389" s="17" t="str">
        <f t="shared" si="103"/>
        <v xml:space="preserve"> </v>
      </c>
      <c r="L389" s="208" t="str">
        <f>IF(B389="","",HLOOKUP(B389,'GRR Data'!$DD$243:$WI$244,2,FALSE))</f>
        <v/>
      </c>
      <c r="M389" s="65"/>
      <c r="N389" s="80"/>
      <c r="O389" s="21"/>
      <c r="P389" s="22"/>
      <c r="Q389" s="100"/>
      <c r="R389" s="100"/>
      <c r="S389" s="100"/>
      <c r="T389" s="100"/>
      <c r="U389" s="100"/>
      <c r="V389" s="100"/>
      <c r="W389" s="100"/>
      <c r="X389" s="100"/>
      <c r="Y389" s="100"/>
      <c r="Z389" s="100"/>
      <c r="AA389" s="66" t="str">
        <f t="shared" si="88"/>
        <v/>
      </c>
      <c r="AB389" s="66" t="str">
        <f t="shared" si="89"/>
        <v/>
      </c>
      <c r="AC389" s="66" t="str">
        <f t="shared" si="90"/>
        <v/>
      </c>
      <c r="AD389" s="66" t="str">
        <f t="shared" si="91"/>
        <v/>
      </c>
      <c r="AE389" s="66" t="str">
        <f t="shared" si="92"/>
        <v/>
      </c>
      <c r="AF389" s="66" t="str">
        <f t="shared" si="93"/>
        <v/>
      </c>
      <c r="AG389" s="66" t="str">
        <f t="shared" si="94"/>
        <v/>
      </c>
      <c r="AH389" s="66" t="str">
        <f t="shared" si="95"/>
        <v/>
      </c>
      <c r="AI389" s="66" t="str">
        <f t="shared" si="96"/>
        <v/>
      </c>
      <c r="AJ389" s="66" t="str">
        <f t="shared" si="97"/>
        <v/>
      </c>
      <c r="AK389" s="66" t="str">
        <f t="shared" si="98"/>
        <v/>
      </c>
      <c r="AL389" s="270" t="str">
        <f t="shared" si="99"/>
        <v>N</v>
      </c>
    </row>
    <row r="390" spans="2:38">
      <c r="B390" s="37"/>
      <c r="C390" s="40"/>
      <c r="D390" s="40" t="s">
        <v>362</v>
      </c>
      <c r="E390" s="44"/>
      <c r="F390" s="44"/>
      <c r="G390" s="44"/>
      <c r="H390" s="14" t="str">
        <f t="shared" si="100"/>
        <v/>
      </c>
      <c r="I390" s="15" t="str">
        <f t="shared" si="101"/>
        <v/>
      </c>
      <c r="J390" s="16" t="str">
        <f t="shared" si="102"/>
        <v xml:space="preserve"> </v>
      </c>
      <c r="K390" s="17" t="str">
        <f t="shared" si="103"/>
        <v xml:space="preserve"> </v>
      </c>
      <c r="L390" s="208" t="str">
        <f>IF(B390="","",HLOOKUP(B390,'GRR Data'!$DD$243:$WI$244,2,FALSE))</f>
        <v/>
      </c>
      <c r="M390" s="65"/>
      <c r="N390" s="80"/>
      <c r="O390" s="21"/>
      <c r="P390" s="22"/>
      <c r="Q390" s="100"/>
      <c r="R390" s="100"/>
      <c r="S390" s="100"/>
      <c r="T390" s="100"/>
      <c r="U390" s="100"/>
      <c r="V390" s="100"/>
      <c r="W390" s="100"/>
      <c r="X390" s="100"/>
      <c r="Y390" s="100"/>
      <c r="Z390" s="100"/>
      <c r="AA390" s="66" t="str">
        <f t="shared" si="88"/>
        <v/>
      </c>
      <c r="AB390" s="66" t="str">
        <f t="shared" si="89"/>
        <v/>
      </c>
      <c r="AC390" s="66" t="str">
        <f t="shared" si="90"/>
        <v/>
      </c>
      <c r="AD390" s="66" t="str">
        <f t="shared" si="91"/>
        <v/>
      </c>
      <c r="AE390" s="66" t="str">
        <f t="shared" si="92"/>
        <v/>
      </c>
      <c r="AF390" s="66" t="str">
        <f t="shared" si="93"/>
        <v/>
      </c>
      <c r="AG390" s="66" t="str">
        <f t="shared" si="94"/>
        <v/>
      </c>
      <c r="AH390" s="66" t="str">
        <f t="shared" si="95"/>
        <v/>
      </c>
      <c r="AI390" s="66" t="str">
        <f t="shared" si="96"/>
        <v/>
      </c>
      <c r="AJ390" s="66" t="str">
        <f t="shared" si="97"/>
        <v/>
      </c>
      <c r="AK390" s="66" t="str">
        <f t="shared" si="98"/>
        <v/>
      </c>
      <c r="AL390" s="270" t="str">
        <f t="shared" si="99"/>
        <v>N</v>
      </c>
    </row>
    <row r="391" spans="2:38">
      <c r="B391" s="37"/>
      <c r="C391" s="40"/>
      <c r="D391" s="40" t="s">
        <v>362</v>
      </c>
      <c r="E391" s="44"/>
      <c r="F391" s="44"/>
      <c r="G391" s="44"/>
      <c r="H391" s="14" t="str">
        <f t="shared" si="100"/>
        <v/>
      </c>
      <c r="I391" s="15" t="str">
        <f t="shared" si="101"/>
        <v/>
      </c>
      <c r="J391" s="16" t="str">
        <f t="shared" si="102"/>
        <v xml:space="preserve"> </v>
      </c>
      <c r="K391" s="17" t="str">
        <f t="shared" si="103"/>
        <v xml:space="preserve"> </v>
      </c>
      <c r="L391" s="208" t="str">
        <f>IF(B391="","",HLOOKUP(B391,'GRR Data'!$DD$243:$WI$244,2,FALSE))</f>
        <v/>
      </c>
      <c r="M391" s="65"/>
      <c r="N391" s="80"/>
      <c r="O391" s="21"/>
      <c r="P391" s="22"/>
      <c r="Q391" s="100"/>
      <c r="R391" s="100"/>
      <c r="S391" s="100"/>
      <c r="T391" s="100"/>
      <c r="U391" s="100"/>
      <c r="V391" s="100"/>
      <c r="W391" s="100"/>
      <c r="X391" s="100"/>
      <c r="Y391" s="100"/>
      <c r="Z391" s="100"/>
      <c r="AA391" s="66" t="str">
        <f t="shared" si="88"/>
        <v/>
      </c>
      <c r="AB391" s="66" t="str">
        <f t="shared" si="89"/>
        <v/>
      </c>
      <c r="AC391" s="66" t="str">
        <f t="shared" si="90"/>
        <v/>
      </c>
      <c r="AD391" s="66" t="str">
        <f t="shared" si="91"/>
        <v/>
      </c>
      <c r="AE391" s="66" t="str">
        <f t="shared" si="92"/>
        <v/>
      </c>
      <c r="AF391" s="66" t="str">
        <f t="shared" si="93"/>
        <v/>
      </c>
      <c r="AG391" s="66" t="str">
        <f t="shared" si="94"/>
        <v/>
      </c>
      <c r="AH391" s="66" t="str">
        <f t="shared" si="95"/>
        <v/>
      </c>
      <c r="AI391" s="66" t="str">
        <f t="shared" si="96"/>
        <v/>
      </c>
      <c r="AJ391" s="66" t="str">
        <f t="shared" si="97"/>
        <v/>
      </c>
      <c r="AK391" s="66" t="str">
        <f t="shared" si="98"/>
        <v/>
      </c>
      <c r="AL391" s="270" t="str">
        <f t="shared" si="99"/>
        <v>N</v>
      </c>
    </row>
    <row r="392" spans="2:38">
      <c r="B392" s="91"/>
      <c r="C392" s="40"/>
      <c r="D392" s="40" t="s">
        <v>362</v>
      </c>
      <c r="E392" s="44"/>
      <c r="F392" s="44"/>
      <c r="G392" s="44"/>
      <c r="H392" s="14" t="str">
        <f t="shared" si="100"/>
        <v/>
      </c>
      <c r="I392" s="15" t="str">
        <f t="shared" si="101"/>
        <v/>
      </c>
      <c r="J392" s="16" t="str">
        <f t="shared" si="102"/>
        <v xml:space="preserve"> </v>
      </c>
      <c r="K392" s="17" t="str">
        <f t="shared" si="103"/>
        <v xml:space="preserve"> </v>
      </c>
      <c r="L392" s="208" t="str">
        <f>IF(B392="","",HLOOKUP(B392,'GRR Data'!$DD$243:$WI$244,2,FALSE))</f>
        <v/>
      </c>
      <c r="M392" s="65"/>
      <c r="N392" s="80"/>
      <c r="O392" s="21"/>
      <c r="P392" s="22"/>
      <c r="Q392" s="100"/>
      <c r="R392" s="100"/>
      <c r="S392" s="100"/>
      <c r="T392" s="100"/>
      <c r="U392" s="100"/>
      <c r="V392" s="100"/>
      <c r="W392" s="100"/>
      <c r="X392" s="100"/>
      <c r="Y392" s="100"/>
      <c r="Z392" s="100"/>
      <c r="AA392" s="66" t="str">
        <f t="shared" si="88"/>
        <v/>
      </c>
      <c r="AB392" s="66" t="str">
        <f t="shared" si="89"/>
        <v/>
      </c>
      <c r="AC392" s="66" t="str">
        <f t="shared" si="90"/>
        <v/>
      </c>
      <c r="AD392" s="66" t="str">
        <f t="shared" si="91"/>
        <v/>
      </c>
      <c r="AE392" s="66" t="str">
        <f t="shared" si="92"/>
        <v/>
      </c>
      <c r="AF392" s="66" t="str">
        <f t="shared" si="93"/>
        <v/>
      </c>
      <c r="AG392" s="66" t="str">
        <f t="shared" si="94"/>
        <v/>
      </c>
      <c r="AH392" s="66" t="str">
        <f t="shared" si="95"/>
        <v/>
      </c>
      <c r="AI392" s="66" t="str">
        <f t="shared" si="96"/>
        <v/>
      </c>
      <c r="AJ392" s="66" t="str">
        <f t="shared" si="97"/>
        <v/>
      </c>
      <c r="AK392" s="66" t="str">
        <f t="shared" si="98"/>
        <v/>
      </c>
      <c r="AL392" s="270" t="str">
        <f t="shared" si="99"/>
        <v>N</v>
      </c>
    </row>
    <row r="393" spans="2:38">
      <c r="B393" s="91"/>
      <c r="C393" s="40"/>
      <c r="D393" s="40" t="s">
        <v>362</v>
      </c>
      <c r="E393" s="44"/>
      <c r="F393" s="44"/>
      <c r="G393" s="44"/>
      <c r="H393" s="14" t="str">
        <f t="shared" si="100"/>
        <v/>
      </c>
      <c r="I393" s="15" t="str">
        <f t="shared" si="101"/>
        <v/>
      </c>
      <c r="J393" s="16" t="str">
        <f t="shared" si="102"/>
        <v xml:space="preserve"> </v>
      </c>
      <c r="K393" s="17" t="str">
        <f t="shared" si="103"/>
        <v xml:space="preserve"> </v>
      </c>
      <c r="L393" s="208" t="str">
        <f>IF(B393="","",HLOOKUP(B393,'GRR Data'!$DD$243:$WI$244,2,FALSE))</f>
        <v/>
      </c>
      <c r="M393" s="65"/>
      <c r="N393" s="80"/>
      <c r="O393" s="21"/>
      <c r="P393" s="22"/>
      <c r="Q393" s="100"/>
      <c r="R393" s="100"/>
      <c r="S393" s="100"/>
      <c r="T393" s="100"/>
      <c r="U393" s="100"/>
      <c r="V393" s="100"/>
      <c r="W393" s="100"/>
      <c r="X393" s="100"/>
      <c r="Y393" s="100"/>
      <c r="Z393" s="100"/>
      <c r="AA393" s="66" t="str">
        <f t="shared" si="88"/>
        <v/>
      </c>
      <c r="AB393" s="66" t="str">
        <f t="shared" si="89"/>
        <v/>
      </c>
      <c r="AC393" s="66" t="str">
        <f t="shared" si="90"/>
        <v/>
      </c>
      <c r="AD393" s="66" t="str">
        <f t="shared" si="91"/>
        <v/>
      </c>
      <c r="AE393" s="66" t="str">
        <f t="shared" si="92"/>
        <v/>
      </c>
      <c r="AF393" s="66" t="str">
        <f t="shared" si="93"/>
        <v/>
      </c>
      <c r="AG393" s="66" t="str">
        <f t="shared" si="94"/>
        <v/>
      </c>
      <c r="AH393" s="66" t="str">
        <f t="shared" si="95"/>
        <v/>
      </c>
      <c r="AI393" s="66" t="str">
        <f t="shared" si="96"/>
        <v/>
      </c>
      <c r="AJ393" s="66" t="str">
        <f t="shared" si="97"/>
        <v/>
      </c>
      <c r="AK393" s="66" t="str">
        <f t="shared" si="98"/>
        <v/>
      </c>
      <c r="AL393" s="270" t="str">
        <f t="shared" si="99"/>
        <v>N</v>
      </c>
    </row>
    <row r="394" spans="2:38">
      <c r="B394" s="37"/>
      <c r="C394" s="40"/>
      <c r="D394" s="40" t="s">
        <v>362</v>
      </c>
      <c r="E394" s="44"/>
      <c r="F394" s="44"/>
      <c r="G394" s="44"/>
      <c r="H394" s="14" t="str">
        <f t="shared" si="100"/>
        <v/>
      </c>
      <c r="I394" s="15" t="str">
        <f t="shared" si="101"/>
        <v/>
      </c>
      <c r="J394" s="16" t="str">
        <f t="shared" si="102"/>
        <v xml:space="preserve"> </v>
      </c>
      <c r="K394" s="17" t="str">
        <f t="shared" si="103"/>
        <v xml:space="preserve"> </v>
      </c>
      <c r="L394" s="208" t="str">
        <f>IF(B394="","",HLOOKUP(B394,'GRR Data'!$DD$243:$WI$244,2,FALSE))</f>
        <v/>
      </c>
      <c r="M394" s="65"/>
      <c r="N394" s="80"/>
      <c r="O394" s="21"/>
      <c r="P394" s="22"/>
      <c r="Q394" s="100"/>
      <c r="R394" s="100"/>
      <c r="S394" s="100"/>
      <c r="T394" s="100"/>
      <c r="U394" s="100"/>
      <c r="V394" s="100"/>
      <c r="W394" s="100"/>
      <c r="X394" s="100"/>
      <c r="Y394" s="100"/>
      <c r="Z394" s="100"/>
      <c r="AA394" s="66" t="str">
        <f t="shared" si="88"/>
        <v/>
      </c>
      <c r="AB394" s="66" t="str">
        <f t="shared" si="89"/>
        <v/>
      </c>
      <c r="AC394" s="66" t="str">
        <f t="shared" si="90"/>
        <v/>
      </c>
      <c r="AD394" s="66" t="str">
        <f t="shared" si="91"/>
        <v/>
      </c>
      <c r="AE394" s="66" t="str">
        <f t="shared" si="92"/>
        <v/>
      </c>
      <c r="AF394" s="66" t="str">
        <f t="shared" si="93"/>
        <v/>
      </c>
      <c r="AG394" s="66" t="str">
        <f t="shared" si="94"/>
        <v/>
      </c>
      <c r="AH394" s="66" t="str">
        <f t="shared" si="95"/>
        <v/>
      </c>
      <c r="AI394" s="66" t="str">
        <f t="shared" si="96"/>
        <v/>
      </c>
      <c r="AJ394" s="66" t="str">
        <f t="shared" si="97"/>
        <v/>
      </c>
      <c r="AK394" s="66" t="str">
        <f t="shared" si="98"/>
        <v/>
      </c>
      <c r="AL394" s="270" t="str">
        <f t="shared" si="99"/>
        <v>N</v>
      </c>
    </row>
    <row r="395" spans="2:38">
      <c r="B395" s="37"/>
      <c r="C395" s="40"/>
      <c r="D395" s="40" t="s">
        <v>362</v>
      </c>
      <c r="E395" s="44"/>
      <c r="F395" s="44"/>
      <c r="G395" s="44"/>
      <c r="H395" s="14" t="str">
        <f t="shared" si="100"/>
        <v/>
      </c>
      <c r="I395" s="15" t="str">
        <f t="shared" si="101"/>
        <v/>
      </c>
      <c r="J395" s="16" t="str">
        <f t="shared" si="102"/>
        <v xml:space="preserve"> </v>
      </c>
      <c r="K395" s="17" t="str">
        <f t="shared" si="103"/>
        <v xml:space="preserve"> </v>
      </c>
      <c r="L395" s="208" t="str">
        <f>IF(B395="","",HLOOKUP(B395,'GRR Data'!$DD$243:$WI$244,2,FALSE))</f>
        <v/>
      </c>
      <c r="M395" s="65"/>
      <c r="N395" s="80"/>
      <c r="O395" s="21"/>
      <c r="P395" s="22"/>
      <c r="Q395" s="100"/>
      <c r="R395" s="100"/>
      <c r="S395" s="100"/>
      <c r="T395" s="100"/>
      <c r="U395" s="100"/>
      <c r="V395" s="100"/>
      <c r="W395" s="100"/>
      <c r="X395" s="100"/>
      <c r="Y395" s="100"/>
      <c r="Z395" s="100"/>
      <c r="AA395" s="66" t="str">
        <f t="shared" si="88"/>
        <v/>
      </c>
      <c r="AB395" s="66" t="str">
        <f t="shared" si="89"/>
        <v/>
      </c>
      <c r="AC395" s="66" t="str">
        <f t="shared" si="90"/>
        <v/>
      </c>
      <c r="AD395" s="66" t="str">
        <f t="shared" si="91"/>
        <v/>
      </c>
      <c r="AE395" s="66" t="str">
        <f t="shared" si="92"/>
        <v/>
      </c>
      <c r="AF395" s="66" t="str">
        <f t="shared" si="93"/>
        <v/>
      </c>
      <c r="AG395" s="66" t="str">
        <f t="shared" si="94"/>
        <v/>
      </c>
      <c r="AH395" s="66" t="str">
        <f t="shared" si="95"/>
        <v/>
      </c>
      <c r="AI395" s="66" t="str">
        <f t="shared" si="96"/>
        <v/>
      </c>
      <c r="AJ395" s="66" t="str">
        <f t="shared" si="97"/>
        <v/>
      </c>
      <c r="AK395" s="66" t="str">
        <f t="shared" si="98"/>
        <v/>
      </c>
      <c r="AL395" s="270" t="str">
        <f t="shared" si="99"/>
        <v>N</v>
      </c>
    </row>
    <row r="396" spans="2:38">
      <c r="B396" s="91"/>
      <c r="C396" s="40"/>
      <c r="D396" s="40" t="s">
        <v>362</v>
      </c>
      <c r="E396" s="44"/>
      <c r="F396" s="44"/>
      <c r="G396" s="44"/>
      <c r="H396" s="14" t="str">
        <f t="shared" si="100"/>
        <v/>
      </c>
      <c r="I396" s="15" t="str">
        <f t="shared" si="101"/>
        <v/>
      </c>
      <c r="J396" s="16" t="str">
        <f t="shared" si="102"/>
        <v xml:space="preserve"> </v>
      </c>
      <c r="K396" s="17" t="str">
        <f t="shared" si="103"/>
        <v xml:space="preserve"> </v>
      </c>
      <c r="L396" s="208" t="str">
        <f>IF(B396="","",HLOOKUP(B396,'GRR Data'!$DD$243:$WI$244,2,FALSE))</f>
        <v/>
      </c>
      <c r="M396" s="65"/>
      <c r="N396" s="80"/>
      <c r="O396" s="21"/>
      <c r="P396" s="22"/>
      <c r="Q396" s="100"/>
      <c r="R396" s="100"/>
      <c r="S396" s="100"/>
      <c r="T396" s="100"/>
      <c r="U396" s="100"/>
      <c r="V396" s="100"/>
      <c r="W396" s="100"/>
      <c r="X396" s="100"/>
      <c r="Y396" s="100"/>
      <c r="Z396" s="100"/>
      <c r="AA396" s="66" t="str">
        <f t="shared" si="88"/>
        <v/>
      </c>
      <c r="AB396" s="66" t="str">
        <f t="shared" si="89"/>
        <v/>
      </c>
      <c r="AC396" s="66" t="str">
        <f t="shared" si="90"/>
        <v/>
      </c>
      <c r="AD396" s="66" t="str">
        <f t="shared" si="91"/>
        <v/>
      </c>
      <c r="AE396" s="66" t="str">
        <f t="shared" si="92"/>
        <v/>
      </c>
      <c r="AF396" s="66" t="str">
        <f t="shared" si="93"/>
        <v/>
      </c>
      <c r="AG396" s="66" t="str">
        <f t="shared" si="94"/>
        <v/>
      </c>
      <c r="AH396" s="66" t="str">
        <f t="shared" si="95"/>
        <v/>
      </c>
      <c r="AI396" s="66" t="str">
        <f t="shared" si="96"/>
        <v/>
      </c>
      <c r="AJ396" s="66" t="str">
        <f t="shared" si="97"/>
        <v/>
      </c>
      <c r="AK396" s="66" t="str">
        <f t="shared" si="98"/>
        <v/>
      </c>
      <c r="AL396" s="270" t="str">
        <f t="shared" si="99"/>
        <v>N</v>
      </c>
    </row>
    <row r="397" spans="2:38">
      <c r="B397" s="37"/>
      <c r="C397" s="40"/>
      <c r="D397" s="40" t="s">
        <v>362</v>
      </c>
      <c r="E397" s="44"/>
      <c r="F397" s="44"/>
      <c r="G397" s="44"/>
      <c r="H397" s="14" t="str">
        <f t="shared" si="100"/>
        <v/>
      </c>
      <c r="I397" s="15" t="str">
        <f t="shared" si="101"/>
        <v/>
      </c>
      <c r="J397" s="16" t="str">
        <f t="shared" si="102"/>
        <v xml:space="preserve"> </v>
      </c>
      <c r="K397" s="17" t="str">
        <f t="shared" si="103"/>
        <v xml:space="preserve"> </v>
      </c>
      <c r="L397" s="208" t="str">
        <f>IF(B397="","",HLOOKUP(B397,'GRR Data'!$DD$243:$WI$244,2,FALSE))</f>
        <v/>
      </c>
      <c r="M397" s="65"/>
      <c r="N397" s="80"/>
      <c r="O397" s="21"/>
      <c r="P397" s="22"/>
      <c r="Q397" s="100"/>
      <c r="R397" s="100"/>
      <c r="S397" s="100"/>
      <c r="T397" s="100"/>
      <c r="U397" s="100"/>
      <c r="V397" s="100"/>
      <c r="W397" s="100"/>
      <c r="X397" s="100"/>
      <c r="Y397" s="100"/>
      <c r="Z397" s="100"/>
      <c r="AA397" s="66" t="str">
        <f t="shared" si="88"/>
        <v/>
      </c>
      <c r="AB397" s="66" t="str">
        <f t="shared" si="89"/>
        <v/>
      </c>
      <c r="AC397" s="66" t="str">
        <f t="shared" si="90"/>
        <v/>
      </c>
      <c r="AD397" s="66" t="str">
        <f t="shared" si="91"/>
        <v/>
      </c>
      <c r="AE397" s="66" t="str">
        <f t="shared" si="92"/>
        <v/>
      </c>
      <c r="AF397" s="66" t="str">
        <f t="shared" si="93"/>
        <v/>
      </c>
      <c r="AG397" s="66" t="str">
        <f t="shared" si="94"/>
        <v/>
      </c>
      <c r="AH397" s="66" t="str">
        <f t="shared" si="95"/>
        <v/>
      </c>
      <c r="AI397" s="66" t="str">
        <f t="shared" si="96"/>
        <v/>
      </c>
      <c r="AJ397" s="66" t="str">
        <f t="shared" si="97"/>
        <v/>
      </c>
      <c r="AK397" s="66" t="str">
        <f t="shared" si="98"/>
        <v/>
      </c>
      <c r="AL397" s="270" t="str">
        <f t="shared" si="99"/>
        <v>N</v>
      </c>
    </row>
    <row r="398" spans="2:38">
      <c r="B398" s="37"/>
      <c r="C398" s="40"/>
      <c r="D398" s="40" t="s">
        <v>362</v>
      </c>
      <c r="E398" s="44"/>
      <c r="F398" s="44"/>
      <c r="G398" s="44"/>
      <c r="H398" s="14" t="str">
        <f t="shared" si="100"/>
        <v/>
      </c>
      <c r="I398" s="15" t="str">
        <f t="shared" si="101"/>
        <v/>
      </c>
      <c r="J398" s="16" t="str">
        <f t="shared" si="102"/>
        <v xml:space="preserve"> </v>
      </c>
      <c r="K398" s="17" t="str">
        <f t="shared" si="103"/>
        <v xml:space="preserve"> </v>
      </c>
      <c r="L398" s="208" t="str">
        <f>IF(B398="","",HLOOKUP(B398,'GRR Data'!$DD$243:$WI$244,2,FALSE))</f>
        <v/>
      </c>
      <c r="M398" s="65"/>
      <c r="N398" s="80"/>
      <c r="O398" s="21"/>
      <c r="P398" s="22"/>
      <c r="Q398" s="100"/>
      <c r="R398" s="100"/>
      <c r="S398" s="100"/>
      <c r="T398" s="100"/>
      <c r="U398" s="100"/>
      <c r="V398" s="100"/>
      <c r="W398" s="100"/>
      <c r="X398" s="100"/>
      <c r="Y398" s="100"/>
      <c r="Z398" s="100"/>
      <c r="AA398" s="66" t="str">
        <f t="shared" ref="AA398:AA461" si="104">IF(COUNT(Q398)=1,Q398-$E398,"")</f>
        <v/>
      </c>
      <c r="AB398" s="66" t="str">
        <f t="shared" ref="AB398:AB461" si="105">IF(COUNT(R398)=1,R398-$E398,"")</f>
        <v/>
      </c>
      <c r="AC398" s="66" t="str">
        <f t="shared" ref="AC398:AC461" si="106">IF(COUNT(S398)=1,S398-$E398,"")</f>
        <v/>
      </c>
      <c r="AD398" s="66" t="str">
        <f t="shared" ref="AD398:AD461" si="107">IF(COUNT(T398)=1,T398-$E398,"")</f>
        <v/>
      </c>
      <c r="AE398" s="66" t="str">
        <f t="shared" ref="AE398:AE461" si="108">IF(COUNT(U398)=1,U398-$E398,"")</f>
        <v/>
      </c>
      <c r="AF398" s="66" t="str">
        <f t="shared" ref="AF398:AF461" si="109">IF(COUNT(V398)=1,V398-$E398,"")</f>
        <v/>
      </c>
      <c r="AG398" s="66" t="str">
        <f t="shared" ref="AG398:AG461" si="110">IF(COUNT(W398)=1,W398-$E398,"")</f>
        <v/>
      </c>
      <c r="AH398" s="66" t="str">
        <f t="shared" ref="AH398:AH461" si="111">IF(COUNT(X398)=1,X398-$E398,"")</f>
        <v/>
      </c>
      <c r="AI398" s="66" t="str">
        <f t="shared" ref="AI398:AI461" si="112">IF(COUNT(Y398)=1,Y398-$E398,"")</f>
        <v/>
      </c>
      <c r="AJ398" s="66" t="str">
        <f t="shared" ref="AJ398:AJ461" si="113">IF(COUNT(Z398)=1,Z398-$E398,"")</f>
        <v/>
      </c>
      <c r="AK398" s="66" t="str">
        <f t="shared" ref="AK398:AK461" si="114">IF(COUNT(Q398:Z398)=0,"",SUM(Q398:Z398)/COUNT(Q398:Z398))</f>
        <v/>
      </c>
      <c r="AL398" s="270" t="str">
        <f t="shared" ref="AL398:AL461" si="115">IF(COUNT(Q398:Z398), "Y", "N")</f>
        <v>N</v>
      </c>
    </row>
    <row r="399" spans="2:38">
      <c r="B399" s="91"/>
      <c r="C399" s="40"/>
      <c r="D399" s="40" t="s">
        <v>362</v>
      </c>
      <c r="E399" s="44"/>
      <c r="F399" s="44"/>
      <c r="G399" s="44"/>
      <c r="H399" s="14" t="str">
        <f t="shared" si="100"/>
        <v/>
      </c>
      <c r="I399" s="15" t="str">
        <f t="shared" si="101"/>
        <v/>
      </c>
      <c r="J399" s="16" t="str">
        <f t="shared" si="102"/>
        <v xml:space="preserve"> </v>
      </c>
      <c r="K399" s="17" t="str">
        <f t="shared" si="103"/>
        <v xml:space="preserve"> </v>
      </c>
      <c r="L399" s="208" t="str">
        <f>IF(B399="","",HLOOKUP(B399,'GRR Data'!$DD$243:$WI$244,2,FALSE))</f>
        <v/>
      </c>
      <c r="M399" s="65"/>
      <c r="N399" s="80"/>
      <c r="O399" s="21"/>
      <c r="P399" s="22"/>
      <c r="Q399" s="100"/>
      <c r="R399" s="100"/>
      <c r="S399" s="100"/>
      <c r="T399" s="100"/>
      <c r="U399" s="100"/>
      <c r="V399" s="100"/>
      <c r="W399" s="100"/>
      <c r="X399" s="100"/>
      <c r="Y399" s="100"/>
      <c r="Z399" s="100"/>
      <c r="AA399" s="66" t="str">
        <f t="shared" si="104"/>
        <v/>
      </c>
      <c r="AB399" s="66" t="str">
        <f t="shared" si="105"/>
        <v/>
      </c>
      <c r="AC399" s="66" t="str">
        <f t="shared" si="106"/>
        <v/>
      </c>
      <c r="AD399" s="66" t="str">
        <f t="shared" si="107"/>
        <v/>
      </c>
      <c r="AE399" s="66" t="str">
        <f t="shared" si="108"/>
        <v/>
      </c>
      <c r="AF399" s="66" t="str">
        <f t="shared" si="109"/>
        <v/>
      </c>
      <c r="AG399" s="66" t="str">
        <f t="shared" si="110"/>
        <v/>
      </c>
      <c r="AH399" s="66" t="str">
        <f t="shared" si="111"/>
        <v/>
      </c>
      <c r="AI399" s="66" t="str">
        <f t="shared" si="112"/>
        <v/>
      </c>
      <c r="AJ399" s="66" t="str">
        <f t="shared" si="113"/>
        <v/>
      </c>
      <c r="AK399" s="66" t="str">
        <f t="shared" si="114"/>
        <v/>
      </c>
      <c r="AL399" s="270" t="str">
        <f t="shared" si="115"/>
        <v>N</v>
      </c>
    </row>
    <row r="400" spans="2:38">
      <c r="B400" s="37"/>
      <c r="C400" s="40"/>
      <c r="D400" s="40" t="s">
        <v>362</v>
      </c>
      <c r="E400" s="44"/>
      <c r="F400" s="44"/>
      <c r="G400" s="44"/>
      <c r="H400" s="14" t="str">
        <f t="shared" si="100"/>
        <v/>
      </c>
      <c r="I400" s="15" t="str">
        <f t="shared" si="101"/>
        <v/>
      </c>
      <c r="J400" s="16" t="str">
        <f t="shared" si="102"/>
        <v xml:space="preserve"> </v>
      </c>
      <c r="K400" s="17" t="str">
        <f t="shared" si="103"/>
        <v xml:space="preserve"> </v>
      </c>
      <c r="L400" s="208" t="str">
        <f>IF(B400="","",HLOOKUP(B400,'GRR Data'!$DD$243:$WI$244,2,FALSE))</f>
        <v/>
      </c>
      <c r="M400" s="65"/>
      <c r="N400" s="80"/>
      <c r="O400" s="21"/>
      <c r="P400" s="22"/>
      <c r="Q400" s="100"/>
      <c r="R400" s="100"/>
      <c r="S400" s="100"/>
      <c r="T400" s="100"/>
      <c r="U400" s="100"/>
      <c r="V400" s="100"/>
      <c r="W400" s="100"/>
      <c r="X400" s="100"/>
      <c r="Y400" s="100"/>
      <c r="Z400" s="100"/>
      <c r="AA400" s="66" t="str">
        <f t="shared" si="104"/>
        <v/>
      </c>
      <c r="AB400" s="66" t="str">
        <f t="shared" si="105"/>
        <v/>
      </c>
      <c r="AC400" s="66" t="str">
        <f t="shared" si="106"/>
        <v/>
      </c>
      <c r="AD400" s="66" t="str">
        <f t="shared" si="107"/>
        <v/>
      </c>
      <c r="AE400" s="66" t="str">
        <f t="shared" si="108"/>
        <v/>
      </c>
      <c r="AF400" s="66" t="str">
        <f t="shared" si="109"/>
        <v/>
      </c>
      <c r="AG400" s="66" t="str">
        <f t="shared" si="110"/>
        <v/>
      </c>
      <c r="AH400" s="66" t="str">
        <f t="shared" si="111"/>
        <v/>
      </c>
      <c r="AI400" s="66" t="str">
        <f t="shared" si="112"/>
        <v/>
      </c>
      <c r="AJ400" s="66" t="str">
        <f t="shared" si="113"/>
        <v/>
      </c>
      <c r="AK400" s="66" t="str">
        <f t="shared" si="114"/>
        <v/>
      </c>
      <c r="AL400" s="270" t="str">
        <f t="shared" si="115"/>
        <v>N</v>
      </c>
    </row>
    <row r="401" spans="2:38">
      <c r="B401" s="37"/>
      <c r="C401" s="40"/>
      <c r="D401" s="40" t="s">
        <v>362</v>
      </c>
      <c r="E401" s="44"/>
      <c r="F401" s="44"/>
      <c r="G401" s="44"/>
      <c r="H401" s="14" t="str">
        <f t="shared" si="100"/>
        <v/>
      </c>
      <c r="I401" s="15" t="str">
        <f t="shared" si="101"/>
        <v/>
      </c>
      <c r="J401" s="16" t="str">
        <f t="shared" si="102"/>
        <v xml:space="preserve"> </v>
      </c>
      <c r="K401" s="17" t="str">
        <f t="shared" si="103"/>
        <v xml:space="preserve"> </v>
      </c>
      <c r="L401" s="208" t="str">
        <f>IF(B401="","",HLOOKUP(B401,'GRR Data'!$DD$243:$WI$244,2,FALSE))</f>
        <v/>
      </c>
      <c r="M401" s="65"/>
      <c r="N401" s="80"/>
      <c r="O401" s="21"/>
      <c r="P401" s="22"/>
      <c r="Q401" s="100"/>
      <c r="R401" s="100"/>
      <c r="S401" s="100"/>
      <c r="T401" s="100"/>
      <c r="U401" s="100"/>
      <c r="V401" s="100"/>
      <c r="W401" s="100"/>
      <c r="X401" s="100"/>
      <c r="Y401" s="100"/>
      <c r="Z401" s="100"/>
      <c r="AA401" s="66" t="str">
        <f t="shared" si="104"/>
        <v/>
      </c>
      <c r="AB401" s="66" t="str">
        <f t="shared" si="105"/>
        <v/>
      </c>
      <c r="AC401" s="66" t="str">
        <f t="shared" si="106"/>
        <v/>
      </c>
      <c r="AD401" s="66" t="str">
        <f t="shared" si="107"/>
        <v/>
      </c>
      <c r="AE401" s="66" t="str">
        <f t="shared" si="108"/>
        <v/>
      </c>
      <c r="AF401" s="66" t="str">
        <f t="shared" si="109"/>
        <v/>
      </c>
      <c r="AG401" s="66" t="str">
        <f t="shared" si="110"/>
        <v/>
      </c>
      <c r="AH401" s="66" t="str">
        <f t="shared" si="111"/>
        <v/>
      </c>
      <c r="AI401" s="66" t="str">
        <f t="shared" si="112"/>
        <v/>
      </c>
      <c r="AJ401" s="66" t="str">
        <f t="shared" si="113"/>
        <v/>
      </c>
      <c r="AK401" s="66" t="str">
        <f t="shared" si="114"/>
        <v/>
      </c>
      <c r="AL401" s="270" t="str">
        <f t="shared" si="115"/>
        <v>N</v>
      </c>
    </row>
    <row r="402" spans="2:38">
      <c r="B402" s="91"/>
      <c r="C402" s="40"/>
      <c r="D402" s="40" t="s">
        <v>362</v>
      </c>
      <c r="E402" s="44"/>
      <c r="F402" s="44"/>
      <c r="G402" s="44"/>
      <c r="H402" s="14" t="str">
        <f t="shared" si="100"/>
        <v/>
      </c>
      <c r="I402" s="15" t="str">
        <f t="shared" si="101"/>
        <v/>
      </c>
      <c r="J402" s="16" t="str">
        <f t="shared" si="102"/>
        <v xml:space="preserve"> </v>
      </c>
      <c r="K402" s="17" t="str">
        <f t="shared" si="103"/>
        <v xml:space="preserve"> </v>
      </c>
      <c r="L402" s="208" t="str">
        <f>IF(B402="","",HLOOKUP(B402,'GRR Data'!$DD$243:$WI$244,2,FALSE))</f>
        <v/>
      </c>
      <c r="M402" s="65"/>
      <c r="N402" s="80"/>
      <c r="O402" s="21"/>
      <c r="P402" s="22"/>
      <c r="Q402" s="100"/>
      <c r="R402" s="100"/>
      <c r="S402" s="100"/>
      <c r="T402" s="100"/>
      <c r="U402" s="100"/>
      <c r="V402" s="100"/>
      <c r="W402" s="100"/>
      <c r="X402" s="100"/>
      <c r="Y402" s="100"/>
      <c r="Z402" s="100"/>
      <c r="AA402" s="66" t="str">
        <f t="shared" si="104"/>
        <v/>
      </c>
      <c r="AB402" s="66" t="str">
        <f t="shared" si="105"/>
        <v/>
      </c>
      <c r="AC402" s="66" t="str">
        <f t="shared" si="106"/>
        <v/>
      </c>
      <c r="AD402" s="66" t="str">
        <f t="shared" si="107"/>
        <v/>
      </c>
      <c r="AE402" s="66" t="str">
        <f t="shared" si="108"/>
        <v/>
      </c>
      <c r="AF402" s="66" t="str">
        <f t="shared" si="109"/>
        <v/>
      </c>
      <c r="AG402" s="66" t="str">
        <f t="shared" si="110"/>
        <v/>
      </c>
      <c r="AH402" s="66" t="str">
        <f t="shared" si="111"/>
        <v/>
      </c>
      <c r="AI402" s="66" t="str">
        <f t="shared" si="112"/>
        <v/>
      </c>
      <c r="AJ402" s="66" t="str">
        <f t="shared" si="113"/>
        <v/>
      </c>
      <c r="AK402" s="66" t="str">
        <f t="shared" si="114"/>
        <v/>
      </c>
      <c r="AL402" s="270" t="str">
        <f t="shared" si="115"/>
        <v>N</v>
      </c>
    </row>
    <row r="403" spans="2:38">
      <c r="B403" s="91"/>
      <c r="C403" s="40"/>
      <c r="D403" s="40" t="s">
        <v>362</v>
      </c>
      <c r="E403" s="44"/>
      <c r="F403" s="44"/>
      <c r="G403" s="44"/>
      <c r="H403" s="14" t="str">
        <f t="shared" ref="H403:H466" si="116">IF(OR(E403="",F403=""),"",IF(COUNTA(Q403:Z403)=0,"",IF(MAX($Q403:$Z403)&lt;=$E403,0,IF(F403=0,"N/A",(MAX($Q403:$Z403)-$E403)/$F403))))</f>
        <v/>
      </c>
      <c r="I403" s="15" t="str">
        <f t="shared" ref="I403:I466" si="117">IF(OR(E403="",G403=""),"",IF(COUNTA(Q403:Z403)=0,"",IF(MIN(Q403:Z403)&gt;=$E403,0,IF(G403=0,"N/A",($E403-MIN(Q403:Z403))/(G403)))))</f>
        <v/>
      </c>
      <c r="J403" s="16" t="str">
        <f t="shared" ref="J403:J466" si="118">IF(H403="N/A","Reject",IF(ISNUMBER($H403)=TRUE,IF($H403&gt;0.651,IF($H403&gt;1.001,"Reject","Alert")," ")," "))</f>
        <v xml:space="preserve"> </v>
      </c>
      <c r="K403" s="17" t="str">
        <f t="shared" ref="K403:K466" si="119">IF(I403="N/A","Reject",IF(ISNUMBER($I403)=TRUE,IF($I403&gt;0.651,IF($I403&gt;1.001,"Reject","Alert")," ")," "))</f>
        <v xml:space="preserve"> </v>
      </c>
      <c r="L403" s="208" t="str">
        <f>IF(B403="","",HLOOKUP(B403,'GRR Data'!$DD$243:$WI$244,2,FALSE))</f>
        <v/>
      </c>
      <c r="M403" s="65"/>
      <c r="N403" s="80"/>
      <c r="O403" s="21"/>
      <c r="P403" s="22"/>
      <c r="Q403" s="100"/>
      <c r="R403" s="100"/>
      <c r="S403" s="100"/>
      <c r="T403" s="100"/>
      <c r="U403" s="100"/>
      <c r="V403" s="100"/>
      <c r="W403" s="100"/>
      <c r="X403" s="100"/>
      <c r="Y403" s="100"/>
      <c r="Z403" s="100"/>
      <c r="AA403" s="66" t="str">
        <f t="shared" si="104"/>
        <v/>
      </c>
      <c r="AB403" s="66" t="str">
        <f t="shared" si="105"/>
        <v/>
      </c>
      <c r="AC403" s="66" t="str">
        <f t="shared" si="106"/>
        <v/>
      </c>
      <c r="AD403" s="66" t="str">
        <f t="shared" si="107"/>
        <v/>
      </c>
      <c r="AE403" s="66" t="str">
        <f t="shared" si="108"/>
        <v/>
      </c>
      <c r="AF403" s="66" t="str">
        <f t="shared" si="109"/>
        <v/>
      </c>
      <c r="AG403" s="66" t="str">
        <f t="shared" si="110"/>
        <v/>
      </c>
      <c r="AH403" s="66" t="str">
        <f t="shared" si="111"/>
        <v/>
      </c>
      <c r="AI403" s="66" t="str">
        <f t="shared" si="112"/>
        <v/>
      </c>
      <c r="AJ403" s="66" t="str">
        <f t="shared" si="113"/>
        <v/>
      </c>
      <c r="AK403" s="66" t="str">
        <f t="shared" si="114"/>
        <v/>
      </c>
      <c r="AL403" s="270" t="str">
        <f t="shared" si="115"/>
        <v>N</v>
      </c>
    </row>
    <row r="404" spans="2:38">
      <c r="B404" s="37"/>
      <c r="C404" s="40"/>
      <c r="D404" s="40" t="s">
        <v>362</v>
      </c>
      <c r="E404" s="44"/>
      <c r="F404" s="44"/>
      <c r="G404" s="44"/>
      <c r="H404" s="14" t="str">
        <f t="shared" si="116"/>
        <v/>
      </c>
      <c r="I404" s="15" t="str">
        <f t="shared" si="117"/>
        <v/>
      </c>
      <c r="J404" s="16" t="str">
        <f t="shared" si="118"/>
        <v xml:space="preserve"> </v>
      </c>
      <c r="K404" s="17" t="str">
        <f t="shared" si="119"/>
        <v xml:space="preserve"> </v>
      </c>
      <c r="L404" s="208" t="str">
        <f>IF(B404="","",HLOOKUP(B404,'GRR Data'!$DD$243:$WI$244,2,FALSE))</f>
        <v/>
      </c>
      <c r="M404" s="65"/>
      <c r="N404" s="80"/>
      <c r="O404" s="21"/>
      <c r="P404" s="22"/>
      <c r="Q404" s="100"/>
      <c r="R404" s="100"/>
      <c r="S404" s="100"/>
      <c r="T404" s="100"/>
      <c r="U404" s="100"/>
      <c r="V404" s="100"/>
      <c r="W404" s="100"/>
      <c r="X404" s="100"/>
      <c r="Y404" s="100"/>
      <c r="Z404" s="100"/>
      <c r="AA404" s="66" t="str">
        <f t="shared" si="104"/>
        <v/>
      </c>
      <c r="AB404" s="66" t="str">
        <f t="shared" si="105"/>
        <v/>
      </c>
      <c r="AC404" s="66" t="str">
        <f t="shared" si="106"/>
        <v/>
      </c>
      <c r="AD404" s="66" t="str">
        <f t="shared" si="107"/>
        <v/>
      </c>
      <c r="AE404" s="66" t="str">
        <f t="shared" si="108"/>
        <v/>
      </c>
      <c r="AF404" s="66" t="str">
        <f t="shared" si="109"/>
        <v/>
      </c>
      <c r="AG404" s="66" t="str">
        <f t="shared" si="110"/>
        <v/>
      </c>
      <c r="AH404" s="66" t="str">
        <f t="shared" si="111"/>
        <v/>
      </c>
      <c r="AI404" s="66" t="str">
        <f t="shared" si="112"/>
        <v/>
      </c>
      <c r="AJ404" s="66" t="str">
        <f t="shared" si="113"/>
        <v/>
      </c>
      <c r="AK404" s="66" t="str">
        <f t="shared" si="114"/>
        <v/>
      </c>
      <c r="AL404" s="270" t="str">
        <f t="shared" si="115"/>
        <v>N</v>
      </c>
    </row>
    <row r="405" spans="2:38">
      <c r="B405" s="37"/>
      <c r="C405" s="40"/>
      <c r="D405" s="40" t="s">
        <v>362</v>
      </c>
      <c r="E405" s="44"/>
      <c r="F405" s="44"/>
      <c r="G405" s="44"/>
      <c r="H405" s="14" t="str">
        <f t="shared" si="116"/>
        <v/>
      </c>
      <c r="I405" s="15" t="str">
        <f t="shared" si="117"/>
        <v/>
      </c>
      <c r="J405" s="16" t="str">
        <f t="shared" si="118"/>
        <v xml:space="preserve"> </v>
      </c>
      <c r="K405" s="17" t="str">
        <f t="shared" si="119"/>
        <v xml:space="preserve"> </v>
      </c>
      <c r="L405" s="208" t="str">
        <f>IF(B405="","",HLOOKUP(B405,'GRR Data'!$DD$243:$WI$244,2,FALSE))</f>
        <v/>
      </c>
      <c r="M405" s="65"/>
      <c r="N405" s="80"/>
      <c r="O405" s="21"/>
      <c r="P405" s="22"/>
      <c r="Q405" s="100"/>
      <c r="R405" s="100"/>
      <c r="S405" s="100"/>
      <c r="T405" s="100"/>
      <c r="U405" s="100"/>
      <c r="V405" s="100"/>
      <c r="W405" s="100"/>
      <c r="X405" s="100"/>
      <c r="Y405" s="100"/>
      <c r="Z405" s="100"/>
      <c r="AA405" s="66" t="str">
        <f t="shared" si="104"/>
        <v/>
      </c>
      <c r="AB405" s="66" t="str">
        <f t="shared" si="105"/>
        <v/>
      </c>
      <c r="AC405" s="66" t="str">
        <f t="shared" si="106"/>
        <v/>
      </c>
      <c r="AD405" s="66" t="str">
        <f t="shared" si="107"/>
        <v/>
      </c>
      <c r="AE405" s="66" t="str">
        <f t="shared" si="108"/>
        <v/>
      </c>
      <c r="AF405" s="66" t="str">
        <f t="shared" si="109"/>
        <v/>
      </c>
      <c r="AG405" s="66" t="str">
        <f t="shared" si="110"/>
        <v/>
      </c>
      <c r="AH405" s="66" t="str">
        <f t="shared" si="111"/>
        <v/>
      </c>
      <c r="AI405" s="66" t="str">
        <f t="shared" si="112"/>
        <v/>
      </c>
      <c r="AJ405" s="66" t="str">
        <f t="shared" si="113"/>
        <v/>
      </c>
      <c r="AK405" s="66" t="str">
        <f t="shared" si="114"/>
        <v/>
      </c>
      <c r="AL405" s="270" t="str">
        <f t="shared" si="115"/>
        <v>N</v>
      </c>
    </row>
    <row r="406" spans="2:38">
      <c r="B406" s="91"/>
      <c r="C406" s="40"/>
      <c r="D406" s="40" t="s">
        <v>362</v>
      </c>
      <c r="E406" s="44"/>
      <c r="F406" s="44"/>
      <c r="G406" s="44"/>
      <c r="H406" s="14" t="str">
        <f t="shared" si="116"/>
        <v/>
      </c>
      <c r="I406" s="15" t="str">
        <f t="shared" si="117"/>
        <v/>
      </c>
      <c r="J406" s="16" t="str">
        <f t="shared" si="118"/>
        <v xml:space="preserve"> </v>
      </c>
      <c r="K406" s="17" t="str">
        <f t="shared" si="119"/>
        <v xml:space="preserve"> </v>
      </c>
      <c r="L406" s="208" t="str">
        <f>IF(B406="","",HLOOKUP(B406,'GRR Data'!$DD$243:$WI$244,2,FALSE))</f>
        <v/>
      </c>
      <c r="M406" s="65"/>
      <c r="N406" s="80"/>
      <c r="O406" s="21"/>
      <c r="P406" s="22"/>
      <c r="Q406" s="100"/>
      <c r="R406" s="100"/>
      <c r="S406" s="100"/>
      <c r="T406" s="100"/>
      <c r="U406" s="100"/>
      <c r="V406" s="100"/>
      <c r="W406" s="100"/>
      <c r="X406" s="100"/>
      <c r="Y406" s="100"/>
      <c r="Z406" s="100"/>
      <c r="AA406" s="66" t="str">
        <f t="shared" si="104"/>
        <v/>
      </c>
      <c r="AB406" s="66" t="str">
        <f t="shared" si="105"/>
        <v/>
      </c>
      <c r="AC406" s="66" t="str">
        <f t="shared" si="106"/>
        <v/>
      </c>
      <c r="AD406" s="66" t="str">
        <f t="shared" si="107"/>
        <v/>
      </c>
      <c r="AE406" s="66" t="str">
        <f t="shared" si="108"/>
        <v/>
      </c>
      <c r="AF406" s="66" t="str">
        <f t="shared" si="109"/>
        <v/>
      </c>
      <c r="AG406" s="66" t="str">
        <f t="shared" si="110"/>
        <v/>
      </c>
      <c r="AH406" s="66" t="str">
        <f t="shared" si="111"/>
        <v/>
      </c>
      <c r="AI406" s="66" t="str">
        <f t="shared" si="112"/>
        <v/>
      </c>
      <c r="AJ406" s="66" t="str">
        <f t="shared" si="113"/>
        <v/>
      </c>
      <c r="AK406" s="66" t="str">
        <f t="shared" si="114"/>
        <v/>
      </c>
      <c r="AL406" s="270" t="str">
        <f t="shared" si="115"/>
        <v>N</v>
      </c>
    </row>
    <row r="407" spans="2:38">
      <c r="B407" s="37"/>
      <c r="C407" s="40"/>
      <c r="D407" s="40" t="s">
        <v>362</v>
      </c>
      <c r="E407" s="44"/>
      <c r="F407" s="44"/>
      <c r="G407" s="44"/>
      <c r="H407" s="14" t="str">
        <f t="shared" si="116"/>
        <v/>
      </c>
      <c r="I407" s="15" t="str">
        <f t="shared" si="117"/>
        <v/>
      </c>
      <c r="J407" s="16" t="str">
        <f t="shared" si="118"/>
        <v xml:space="preserve"> </v>
      </c>
      <c r="K407" s="17" t="str">
        <f t="shared" si="119"/>
        <v xml:space="preserve"> </v>
      </c>
      <c r="L407" s="208" t="str">
        <f>IF(B407="","",HLOOKUP(B407,'GRR Data'!$DD$243:$WI$244,2,FALSE))</f>
        <v/>
      </c>
      <c r="M407" s="65"/>
      <c r="N407" s="80"/>
      <c r="O407" s="21"/>
      <c r="P407" s="22"/>
      <c r="Q407" s="100"/>
      <c r="R407" s="100"/>
      <c r="S407" s="100"/>
      <c r="T407" s="100"/>
      <c r="U407" s="100"/>
      <c r="V407" s="100"/>
      <c r="W407" s="100"/>
      <c r="X407" s="100"/>
      <c r="Y407" s="100"/>
      <c r="Z407" s="100"/>
      <c r="AA407" s="66" t="str">
        <f t="shared" si="104"/>
        <v/>
      </c>
      <c r="AB407" s="66" t="str">
        <f t="shared" si="105"/>
        <v/>
      </c>
      <c r="AC407" s="66" t="str">
        <f t="shared" si="106"/>
        <v/>
      </c>
      <c r="AD407" s="66" t="str">
        <f t="shared" si="107"/>
        <v/>
      </c>
      <c r="AE407" s="66" t="str">
        <f t="shared" si="108"/>
        <v/>
      </c>
      <c r="AF407" s="66" t="str">
        <f t="shared" si="109"/>
        <v/>
      </c>
      <c r="AG407" s="66" t="str">
        <f t="shared" si="110"/>
        <v/>
      </c>
      <c r="AH407" s="66" t="str">
        <f t="shared" si="111"/>
        <v/>
      </c>
      <c r="AI407" s="66" t="str">
        <f t="shared" si="112"/>
        <v/>
      </c>
      <c r="AJ407" s="66" t="str">
        <f t="shared" si="113"/>
        <v/>
      </c>
      <c r="AK407" s="66" t="str">
        <f t="shared" si="114"/>
        <v/>
      </c>
      <c r="AL407" s="270" t="str">
        <f t="shared" si="115"/>
        <v>N</v>
      </c>
    </row>
    <row r="408" spans="2:38">
      <c r="B408" s="37"/>
      <c r="C408" s="40"/>
      <c r="D408" s="40" t="s">
        <v>362</v>
      </c>
      <c r="E408" s="44"/>
      <c r="F408" s="44"/>
      <c r="G408" s="44"/>
      <c r="H408" s="14" t="str">
        <f t="shared" si="116"/>
        <v/>
      </c>
      <c r="I408" s="15" t="str">
        <f t="shared" si="117"/>
        <v/>
      </c>
      <c r="J408" s="16" t="str">
        <f t="shared" si="118"/>
        <v xml:space="preserve"> </v>
      </c>
      <c r="K408" s="17" t="str">
        <f t="shared" si="119"/>
        <v xml:space="preserve"> </v>
      </c>
      <c r="L408" s="208" t="str">
        <f>IF(B408="","",HLOOKUP(B408,'GRR Data'!$DD$243:$WI$244,2,FALSE))</f>
        <v/>
      </c>
      <c r="M408" s="65"/>
      <c r="N408" s="80"/>
      <c r="O408" s="21"/>
      <c r="P408" s="22"/>
      <c r="Q408" s="100"/>
      <c r="R408" s="100"/>
      <c r="S408" s="100"/>
      <c r="T408" s="100"/>
      <c r="U408" s="100"/>
      <c r="V408" s="100"/>
      <c r="W408" s="100"/>
      <c r="X408" s="100"/>
      <c r="Y408" s="100"/>
      <c r="Z408" s="100"/>
      <c r="AA408" s="66" t="str">
        <f t="shared" si="104"/>
        <v/>
      </c>
      <c r="AB408" s="66" t="str">
        <f t="shared" si="105"/>
        <v/>
      </c>
      <c r="AC408" s="66" t="str">
        <f t="shared" si="106"/>
        <v/>
      </c>
      <c r="AD408" s="66" t="str">
        <f t="shared" si="107"/>
        <v/>
      </c>
      <c r="AE408" s="66" t="str">
        <f t="shared" si="108"/>
        <v/>
      </c>
      <c r="AF408" s="66" t="str">
        <f t="shared" si="109"/>
        <v/>
      </c>
      <c r="AG408" s="66" t="str">
        <f t="shared" si="110"/>
        <v/>
      </c>
      <c r="AH408" s="66" t="str">
        <f t="shared" si="111"/>
        <v/>
      </c>
      <c r="AI408" s="66" t="str">
        <f t="shared" si="112"/>
        <v/>
      </c>
      <c r="AJ408" s="66" t="str">
        <f t="shared" si="113"/>
        <v/>
      </c>
      <c r="AK408" s="66" t="str">
        <f t="shared" si="114"/>
        <v/>
      </c>
      <c r="AL408" s="270" t="str">
        <f t="shared" si="115"/>
        <v>N</v>
      </c>
    </row>
    <row r="409" spans="2:38">
      <c r="B409" s="91"/>
      <c r="C409" s="40"/>
      <c r="D409" s="40" t="s">
        <v>362</v>
      </c>
      <c r="E409" s="44"/>
      <c r="F409" s="44"/>
      <c r="G409" s="44"/>
      <c r="H409" s="14" t="str">
        <f t="shared" si="116"/>
        <v/>
      </c>
      <c r="I409" s="15" t="str">
        <f t="shared" si="117"/>
        <v/>
      </c>
      <c r="J409" s="16" t="str">
        <f t="shared" si="118"/>
        <v xml:space="preserve"> </v>
      </c>
      <c r="K409" s="17" t="str">
        <f t="shared" si="119"/>
        <v xml:space="preserve"> </v>
      </c>
      <c r="L409" s="208" t="str">
        <f>IF(B409="","",HLOOKUP(B409,'GRR Data'!$DD$243:$WI$244,2,FALSE))</f>
        <v/>
      </c>
      <c r="M409" s="65"/>
      <c r="N409" s="80"/>
      <c r="O409" s="21"/>
      <c r="P409" s="22"/>
      <c r="Q409" s="100"/>
      <c r="R409" s="100"/>
      <c r="S409" s="100"/>
      <c r="T409" s="100"/>
      <c r="U409" s="100"/>
      <c r="V409" s="100"/>
      <c r="W409" s="100"/>
      <c r="X409" s="100"/>
      <c r="Y409" s="100"/>
      <c r="Z409" s="100"/>
      <c r="AA409" s="66" t="str">
        <f t="shared" si="104"/>
        <v/>
      </c>
      <c r="AB409" s="66" t="str">
        <f t="shared" si="105"/>
        <v/>
      </c>
      <c r="AC409" s="66" t="str">
        <f t="shared" si="106"/>
        <v/>
      </c>
      <c r="AD409" s="66" t="str">
        <f t="shared" si="107"/>
        <v/>
      </c>
      <c r="AE409" s="66" t="str">
        <f t="shared" si="108"/>
        <v/>
      </c>
      <c r="AF409" s="66" t="str">
        <f t="shared" si="109"/>
        <v/>
      </c>
      <c r="AG409" s="66" t="str">
        <f t="shared" si="110"/>
        <v/>
      </c>
      <c r="AH409" s="66" t="str">
        <f t="shared" si="111"/>
        <v/>
      </c>
      <c r="AI409" s="66" t="str">
        <f t="shared" si="112"/>
        <v/>
      </c>
      <c r="AJ409" s="66" t="str">
        <f t="shared" si="113"/>
        <v/>
      </c>
      <c r="AK409" s="66" t="str">
        <f t="shared" si="114"/>
        <v/>
      </c>
      <c r="AL409" s="270" t="str">
        <f t="shared" si="115"/>
        <v>N</v>
      </c>
    </row>
    <row r="410" spans="2:38">
      <c r="B410" s="37"/>
      <c r="C410" s="40"/>
      <c r="D410" s="40" t="s">
        <v>362</v>
      </c>
      <c r="E410" s="44"/>
      <c r="F410" s="44"/>
      <c r="G410" s="44"/>
      <c r="H410" s="14" t="str">
        <f t="shared" si="116"/>
        <v/>
      </c>
      <c r="I410" s="15" t="str">
        <f t="shared" si="117"/>
        <v/>
      </c>
      <c r="J410" s="16" t="str">
        <f t="shared" si="118"/>
        <v xml:space="preserve"> </v>
      </c>
      <c r="K410" s="17" t="str">
        <f t="shared" si="119"/>
        <v xml:space="preserve"> </v>
      </c>
      <c r="L410" s="208" t="str">
        <f>IF(B410="","",HLOOKUP(B410,'GRR Data'!$DD$243:$WI$244,2,FALSE))</f>
        <v/>
      </c>
      <c r="M410" s="65"/>
      <c r="N410" s="80"/>
      <c r="O410" s="21"/>
      <c r="P410" s="22"/>
      <c r="Q410" s="100"/>
      <c r="R410" s="100"/>
      <c r="S410" s="100"/>
      <c r="T410" s="100"/>
      <c r="U410" s="100"/>
      <c r="V410" s="100"/>
      <c r="W410" s="100"/>
      <c r="X410" s="100"/>
      <c r="Y410" s="100"/>
      <c r="Z410" s="100"/>
      <c r="AA410" s="66" t="str">
        <f t="shared" si="104"/>
        <v/>
      </c>
      <c r="AB410" s="66" t="str">
        <f t="shared" si="105"/>
        <v/>
      </c>
      <c r="AC410" s="66" t="str">
        <f t="shared" si="106"/>
        <v/>
      </c>
      <c r="AD410" s="66" t="str">
        <f t="shared" si="107"/>
        <v/>
      </c>
      <c r="AE410" s="66" t="str">
        <f t="shared" si="108"/>
        <v/>
      </c>
      <c r="AF410" s="66" t="str">
        <f t="shared" si="109"/>
        <v/>
      </c>
      <c r="AG410" s="66" t="str">
        <f t="shared" si="110"/>
        <v/>
      </c>
      <c r="AH410" s="66" t="str">
        <f t="shared" si="111"/>
        <v/>
      </c>
      <c r="AI410" s="66" t="str">
        <f t="shared" si="112"/>
        <v/>
      </c>
      <c r="AJ410" s="66" t="str">
        <f t="shared" si="113"/>
        <v/>
      </c>
      <c r="AK410" s="66" t="str">
        <f t="shared" si="114"/>
        <v/>
      </c>
      <c r="AL410" s="270" t="str">
        <f t="shared" si="115"/>
        <v>N</v>
      </c>
    </row>
    <row r="411" spans="2:38">
      <c r="B411" s="37"/>
      <c r="C411" s="40"/>
      <c r="D411" s="40" t="s">
        <v>362</v>
      </c>
      <c r="E411" s="44"/>
      <c r="F411" s="44"/>
      <c r="G411" s="44"/>
      <c r="H411" s="14" t="str">
        <f t="shared" si="116"/>
        <v/>
      </c>
      <c r="I411" s="15" t="str">
        <f t="shared" si="117"/>
        <v/>
      </c>
      <c r="J411" s="16" t="str">
        <f t="shared" si="118"/>
        <v xml:space="preserve"> </v>
      </c>
      <c r="K411" s="17" t="str">
        <f t="shared" si="119"/>
        <v xml:space="preserve"> </v>
      </c>
      <c r="L411" s="208" t="str">
        <f>IF(B411="","",HLOOKUP(B411,'GRR Data'!$DD$243:$WI$244,2,FALSE))</f>
        <v/>
      </c>
      <c r="M411" s="65"/>
      <c r="N411" s="80"/>
      <c r="O411" s="21"/>
      <c r="P411" s="22"/>
      <c r="Q411" s="100"/>
      <c r="R411" s="100"/>
      <c r="S411" s="100"/>
      <c r="T411" s="100"/>
      <c r="U411" s="100"/>
      <c r="V411" s="100"/>
      <c r="W411" s="100"/>
      <c r="X411" s="100"/>
      <c r="Y411" s="100"/>
      <c r="Z411" s="100"/>
      <c r="AA411" s="66" t="str">
        <f t="shared" si="104"/>
        <v/>
      </c>
      <c r="AB411" s="66" t="str">
        <f t="shared" si="105"/>
        <v/>
      </c>
      <c r="AC411" s="66" t="str">
        <f t="shared" si="106"/>
        <v/>
      </c>
      <c r="AD411" s="66" t="str">
        <f t="shared" si="107"/>
        <v/>
      </c>
      <c r="AE411" s="66" t="str">
        <f t="shared" si="108"/>
        <v/>
      </c>
      <c r="AF411" s="66" t="str">
        <f t="shared" si="109"/>
        <v/>
      </c>
      <c r="AG411" s="66" t="str">
        <f t="shared" si="110"/>
        <v/>
      </c>
      <c r="AH411" s="66" t="str">
        <f t="shared" si="111"/>
        <v/>
      </c>
      <c r="AI411" s="66" t="str">
        <f t="shared" si="112"/>
        <v/>
      </c>
      <c r="AJ411" s="66" t="str">
        <f t="shared" si="113"/>
        <v/>
      </c>
      <c r="AK411" s="66" t="str">
        <f t="shared" si="114"/>
        <v/>
      </c>
      <c r="AL411" s="270" t="str">
        <f t="shared" si="115"/>
        <v>N</v>
      </c>
    </row>
    <row r="412" spans="2:38">
      <c r="B412" s="91"/>
      <c r="C412" s="40"/>
      <c r="D412" s="40" t="s">
        <v>362</v>
      </c>
      <c r="E412" s="44"/>
      <c r="F412" s="44"/>
      <c r="G412" s="44"/>
      <c r="H412" s="14" t="str">
        <f t="shared" si="116"/>
        <v/>
      </c>
      <c r="I412" s="15" t="str">
        <f t="shared" si="117"/>
        <v/>
      </c>
      <c r="J412" s="16" t="str">
        <f t="shared" si="118"/>
        <v xml:space="preserve"> </v>
      </c>
      <c r="K412" s="17" t="str">
        <f t="shared" si="119"/>
        <v xml:space="preserve"> </v>
      </c>
      <c r="L412" s="208" t="str">
        <f>IF(B412="","",HLOOKUP(B412,'GRR Data'!$DD$243:$WI$244,2,FALSE))</f>
        <v/>
      </c>
      <c r="M412" s="65"/>
      <c r="N412" s="80"/>
      <c r="O412" s="21"/>
      <c r="P412" s="22"/>
      <c r="Q412" s="100"/>
      <c r="R412" s="100"/>
      <c r="S412" s="100"/>
      <c r="T412" s="100"/>
      <c r="U412" s="100"/>
      <c r="V412" s="100"/>
      <c r="W412" s="100"/>
      <c r="X412" s="100"/>
      <c r="Y412" s="100"/>
      <c r="Z412" s="100"/>
      <c r="AA412" s="66" t="str">
        <f t="shared" si="104"/>
        <v/>
      </c>
      <c r="AB412" s="66" t="str">
        <f t="shared" si="105"/>
        <v/>
      </c>
      <c r="AC412" s="66" t="str">
        <f t="shared" si="106"/>
        <v/>
      </c>
      <c r="AD412" s="66" t="str">
        <f t="shared" si="107"/>
        <v/>
      </c>
      <c r="AE412" s="66" t="str">
        <f t="shared" si="108"/>
        <v/>
      </c>
      <c r="AF412" s="66" t="str">
        <f t="shared" si="109"/>
        <v/>
      </c>
      <c r="AG412" s="66" t="str">
        <f t="shared" si="110"/>
        <v/>
      </c>
      <c r="AH412" s="66" t="str">
        <f t="shared" si="111"/>
        <v/>
      </c>
      <c r="AI412" s="66" t="str">
        <f t="shared" si="112"/>
        <v/>
      </c>
      <c r="AJ412" s="66" t="str">
        <f t="shared" si="113"/>
        <v/>
      </c>
      <c r="AK412" s="66" t="str">
        <f t="shared" si="114"/>
        <v/>
      </c>
      <c r="AL412" s="270" t="str">
        <f t="shared" si="115"/>
        <v>N</v>
      </c>
    </row>
    <row r="413" spans="2:38">
      <c r="B413" s="91"/>
      <c r="C413" s="40"/>
      <c r="D413" s="40" t="s">
        <v>362</v>
      </c>
      <c r="E413" s="44"/>
      <c r="F413" s="44"/>
      <c r="G413" s="44"/>
      <c r="H413" s="14" t="str">
        <f t="shared" si="116"/>
        <v/>
      </c>
      <c r="I413" s="15" t="str">
        <f t="shared" si="117"/>
        <v/>
      </c>
      <c r="J413" s="16" t="str">
        <f t="shared" si="118"/>
        <v xml:space="preserve"> </v>
      </c>
      <c r="K413" s="17" t="str">
        <f t="shared" si="119"/>
        <v xml:space="preserve"> </v>
      </c>
      <c r="L413" s="208" t="str">
        <f>IF(B413="","",HLOOKUP(B413,'GRR Data'!$DD$243:$WI$244,2,FALSE))</f>
        <v/>
      </c>
      <c r="M413" s="65"/>
      <c r="N413" s="80"/>
      <c r="O413" s="21"/>
      <c r="P413" s="22"/>
      <c r="Q413" s="100"/>
      <c r="R413" s="100"/>
      <c r="S413" s="100"/>
      <c r="T413" s="100"/>
      <c r="U413" s="100"/>
      <c r="V413" s="100"/>
      <c r="W413" s="100"/>
      <c r="X413" s="100"/>
      <c r="Y413" s="100"/>
      <c r="Z413" s="100"/>
      <c r="AA413" s="66" t="str">
        <f t="shared" si="104"/>
        <v/>
      </c>
      <c r="AB413" s="66" t="str">
        <f t="shared" si="105"/>
        <v/>
      </c>
      <c r="AC413" s="66" t="str">
        <f t="shared" si="106"/>
        <v/>
      </c>
      <c r="AD413" s="66" t="str">
        <f t="shared" si="107"/>
        <v/>
      </c>
      <c r="AE413" s="66" t="str">
        <f t="shared" si="108"/>
        <v/>
      </c>
      <c r="AF413" s="66" t="str">
        <f t="shared" si="109"/>
        <v/>
      </c>
      <c r="AG413" s="66" t="str">
        <f t="shared" si="110"/>
        <v/>
      </c>
      <c r="AH413" s="66" t="str">
        <f t="shared" si="111"/>
        <v/>
      </c>
      <c r="AI413" s="66" t="str">
        <f t="shared" si="112"/>
        <v/>
      </c>
      <c r="AJ413" s="66" t="str">
        <f t="shared" si="113"/>
        <v/>
      </c>
      <c r="AK413" s="66" t="str">
        <f t="shared" si="114"/>
        <v/>
      </c>
      <c r="AL413" s="270" t="str">
        <f t="shared" si="115"/>
        <v>N</v>
      </c>
    </row>
    <row r="414" spans="2:38">
      <c r="B414" s="37"/>
      <c r="C414" s="40"/>
      <c r="D414" s="40" t="s">
        <v>362</v>
      </c>
      <c r="E414" s="44"/>
      <c r="F414" s="44"/>
      <c r="G414" s="44"/>
      <c r="H414" s="14" t="str">
        <f t="shared" si="116"/>
        <v/>
      </c>
      <c r="I414" s="15" t="str">
        <f t="shared" si="117"/>
        <v/>
      </c>
      <c r="J414" s="16" t="str">
        <f t="shared" si="118"/>
        <v xml:space="preserve"> </v>
      </c>
      <c r="K414" s="17" t="str">
        <f t="shared" si="119"/>
        <v xml:space="preserve"> </v>
      </c>
      <c r="L414" s="208" t="str">
        <f>IF(B414="","",HLOOKUP(B414,'GRR Data'!$DD$243:$WI$244,2,FALSE))</f>
        <v/>
      </c>
      <c r="M414" s="65"/>
      <c r="N414" s="80"/>
      <c r="O414" s="21"/>
      <c r="P414" s="22"/>
      <c r="Q414" s="100"/>
      <c r="R414" s="100"/>
      <c r="S414" s="100"/>
      <c r="T414" s="100"/>
      <c r="U414" s="100"/>
      <c r="V414" s="100"/>
      <c r="W414" s="100"/>
      <c r="X414" s="100"/>
      <c r="Y414" s="100"/>
      <c r="Z414" s="100"/>
      <c r="AA414" s="66" t="str">
        <f t="shared" si="104"/>
        <v/>
      </c>
      <c r="AB414" s="66" t="str">
        <f t="shared" si="105"/>
        <v/>
      </c>
      <c r="AC414" s="66" t="str">
        <f t="shared" si="106"/>
        <v/>
      </c>
      <c r="AD414" s="66" t="str">
        <f t="shared" si="107"/>
        <v/>
      </c>
      <c r="AE414" s="66" t="str">
        <f t="shared" si="108"/>
        <v/>
      </c>
      <c r="AF414" s="66" t="str">
        <f t="shared" si="109"/>
        <v/>
      </c>
      <c r="AG414" s="66" t="str">
        <f t="shared" si="110"/>
        <v/>
      </c>
      <c r="AH414" s="66" t="str">
        <f t="shared" si="111"/>
        <v/>
      </c>
      <c r="AI414" s="66" t="str">
        <f t="shared" si="112"/>
        <v/>
      </c>
      <c r="AJ414" s="66" t="str">
        <f t="shared" si="113"/>
        <v/>
      </c>
      <c r="AK414" s="66" t="str">
        <f t="shared" si="114"/>
        <v/>
      </c>
      <c r="AL414" s="270" t="str">
        <f t="shared" si="115"/>
        <v>N</v>
      </c>
    </row>
    <row r="415" spans="2:38">
      <c r="B415" s="37"/>
      <c r="C415" s="40"/>
      <c r="D415" s="40" t="s">
        <v>362</v>
      </c>
      <c r="E415" s="44"/>
      <c r="F415" s="44"/>
      <c r="G415" s="44"/>
      <c r="H415" s="14" t="str">
        <f t="shared" si="116"/>
        <v/>
      </c>
      <c r="I415" s="15" t="str">
        <f t="shared" si="117"/>
        <v/>
      </c>
      <c r="J415" s="16" t="str">
        <f t="shared" si="118"/>
        <v xml:space="preserve"> </v>
      </c>
      <c r="K415" s="17" t="str">
        <f t="shared" si="119"/>
        <v xml:space="preserve"> </v>
      </c>
      <c r="L415" s="208" t="str">
        <f>IF(B415="","",HLOOKUP(B415,'GRR Data'!$DD$243:$WI$244,2,FALSE))</f>
        <v/>
      </c>
      <c r="M415" s="65"/>
      <c r="N415" s="80"/>
      <c r="O415" s="21"/>
      <c r="P415" s="22"/>
      <c r="Q415" s="100"/>
      <c r="R415" s="100"/>
      <c r="S415" s="100"/>
      <c r="T415" s="100"/>
      <c r="U415" s="100"/>
      <c r="V415" s="100"/>
      <c r="W415" s="100"/>
      <c r="X415" s="100"/>
      <c r="Y415" s="100"/>
      <c r="Z415" s="100"/>
      <c r="AA415" s="66" t="str">
        <f t="shared" si="104"/>
        <v/>
      </c>
      <c r="AB415" s="66" t="str">
        <f t="shared" si="105"/>
        <v/>
      </c>
      <c r="AC415" s="66" t="str">
        <f t="shared" si="106"/>
        <v/>
      </c>
      <c r="AD415" s="66" t="str">
        <f t="shared" si="107"/>
        <v/>
      </c>
      <c r="AE415" s="66" t="str">
        <f t="shared" si="108"/>
        <v/>
      </c>
      <c r="AF415" s="66" t="str">
        <f t="shared" si="109"/>
        <v/>
      </c>
      <c r="AG415" s="66" t="str">
        <f t="shared" si="110"/>
        <v/>
      </c>
      <c r="AH415" s="66" t="str">
        <f t="shared" si="111"/>
        <v/>
      </c>
      <c r="AI415" s="66" t="str">
        <f t="shared" si="112"/>
        <v/>
      </c>
      <c r="AJ415" s="66" t="str">
        <f t="shared" si="113"/>
        <v/>
      </c>
      <c r="AK415" s="66" t="str">
        <f t="shared" si="114"/>
        <v/>
      </c>
      <c r="AL415" s="270" t="str">
        <f t="shared" si="115"/>
        <v>N</v>
      </c>
    </row>
    <row r="416" spans="2:38">
      <c r="B416" s="91"/>
      <c r="C416" s="40"/>
      <c r="D416" s="40" t="s">
        <v>362</v>
      </c>
      <c r="E416" s="44"/>
      <c r="F416" s="44"/>
      <c r="G416" s="44"/>
      <c r="H416" s="14" t="str">
        <f t="shared" si="116"/>
        <v/>
      </c>
      <c r="I416" s="15" t="str">
        <f t="shared" si="117"/>
        <v/>
      </c>
      <c r="J416" s="16" t="str">
        <f t="shared" si="118"/>
        <v xml:space="preserve"> </v>
      </c>
      <c r="K416" s="17" t="str">
        <f t="shared" si="119"/>
        <v xml:space="preserve"> </v>
      </c>
      <c r="L416" s="208" t="str">
        <f>IF(B416="","",HLOOKUP(B416,'GRR Data'!$DD$243:$WI$244,2,FALSE))</f>
        <v/>
      </c>
      <c r="M416" s="65"/>
      <c r="N416" s="80"/>
      <c r="O416" s="21"/>
      <c r="P416" s="22"/>
      <c r="Q416" s="100"/>
      <c r="R416" s="100"/>
      <c r="S416" s="100"/>
      <c r="T416" s="100"/>
      <c r="U416" s="100"/>
      <c r="V416" s="100"/>
      <c r="W416" s="100"/>
      <c r="X416" s="100"/>
      <c r="Y416" s="100"/>
      <c r="Z416" s="100"/>
      <c r="AA416" s="66" t="str">
        <f t="shared" si="104"/>
        <v/>
      </c>
      <c r="AB416" s="66" t="str">
        <f t="shared" si="105"/>
        <v/>
      </c>
      <c r="AC416" s="66" t="str">
        <f t="shared" si="106"/>
        <v/>
      </c>
      <c r="AD416" s="66" t="str">
        <f t="shared" si="107"/>
        <v/>
      </c>
      <c r="AE416" s="66" t="str">
        <f t="shared" si="108"/>
        <v/>
      </c>
      <c r="AF416" s="66" t="str">
        <f t="shared" si="109"/>
        <v/>
      </c>
      <c r="AG416" s="66" t="str">
        <f t="shared" si="110"/>
        <v/>
      </c>
      <c r="AH416" s="66" t="str">
        <f t="shared" si="111"/>
        <v/>
      </c>
      <c r="AI416" s="66" t="str">
        <f t="shared" si="112"/>
        <v/>
      </c>
      <c r="AJ416" s="66" t="str">
        <f t="shared" si="113"/>
        <v/>
      </c>
      <c r="AK416" s="66" t="str">
        <f t="shared" si="114"/>
        <v/>
      </c>
      <c r="AL416" s="270" t="str">
        <f t="shared" si="115"/>
        <v>N</v>
      </c>
    </row>
    <row r="417" spans="2:38">
      <c r="B417" s="37"/>
      <c r="C417" s="40"/>
      <c r="D417" s="40" t="s">
        <v>362</v>
      </c>
      <c r="E417" s="44"/>
      <c r="F417" s="44"/>
      <c r="G417" s="44"/>
      <c r="H417" s="14" t="str">
        <f t="shared" si="116"/>
        <v/>
      </c>
      <c r="I417" s="15" t="str">
        <f t="shared" si="117"/>
        <v/>
      </c>
      <c r="J417" s="16" t="str">
        <f t="shared" si="118"/>
        <v xml:space="preserve"> </v>
      </c>
      <c r="K417" s="17" t="str">
        <f t="shared" si="119"/>
        <v xml:space="preserve"> </v>
      </c>
      <c r="L417" s="208" t="str">
        <f>IF(B417="","",HLOOKUP(B417,'GRR Data'!$DD$243:$WI$244,2,FALSE))</f>
        <v/>
      </c>
      <c r="M417" s="65"/>
      <c r="N417" s="80"/>
      <c r="O417" s="21"/>
      <c r="P417" s="22"/>
      <c r="Q417" s="100"/>
      <c r="R417" s="100"/>
      <c r="S417" s="100"/>
      <c r="T417" s="100"/>
      <c r="U417" s="100"/>
      <c r="V417" s="100"/>
      <c r="W417" s="100"/>
      <c r="X417" s="100"/>
      <c r="Y417" s="100"/>
      <c r="Z417" s="100"/>
      <c r="AA417" s="66" t="str">
        <f t="shared" si="104"/>
        <v/>
      </c>
      <c r="AB417" s="66" t="str">
        <f t="shared" si="105"/>
        <v/>
      </c>
      <c r="AC417" s="66" t="str">
        <f t="shared" si="106"/>
        <v/>
      </c>
      <c r="AD417" s="66" t="str">
        <f t="shared" si="107"/>
        <v/>
      </c>
      <c r="AE417" s="66" t="str">
        <f t="shared" si="108"/>
        <v/>
      </c>
      <c r="AF417" s="66" t="str">
        <f t="shared" si="109"/>
        <v/>
      </c>
      <c r="AG417" s="66" t="str">
        <f t="shared" si="110"/>
        <v/>
      </c>
      <c r="AH417" s="66" t="str">
        <f t="shared" si="111"/>
        <v/>
      </c>
      <c r="AI417" s="66" t="str">
        <f t="shared" si="112"/>
        <v/>
      </c>
      <c r="AJ417" s="66" t="str">
        <f t="shared" si="113"/>
        <v/>
      </c>
      <c r="AK417" s="66" t="str">
        <f t="shared" si="114"/>
        <v/>
      </c>
      <c r="AL417" s="270" t="str">
        <f t="shared" si="115"/>
        <v>N</v>
      </c>
    </row>
    <row r="418" spans="2:38">
      <c r="B418" s="37"/>
      <c r="C418" s="40"/>
      <c r="D418" s="40" t="s">
        <v>362</v>
      </c>
      <c r="E418" s="44"/>
      <c r="F418" s="44"/>
      <c r="G418" s="44"/>
      <c r="H418" s="14" t="str">
        <f t="shared" si="116"/>
        <v/>
      </c>
      <c r="I418" s="15" t="str">
        <f t="shared" si="117"/>
        <v/>
      </c>
      <c r="J418" s="16" t="str">
        <f t="shared" si="118"/>
        <v xml:space="preserve"> </v>
      </c>
      <c r="K418" s="17" t="str">
        <f t="shared" si="119"/>
        <v xml:space="preserve"> </v>
      </c>
      <c r="L418" s="208" t="str">
        <f>IF(B418="","",HLOOKUP(B418,'GRR Data'!$DD$243:$WI$244,2,FALSE))</f>
        <v/>
      </c>
      <c r="M418" s="65"/>
      <c r="N418" s="80"/>
      <c r="O418" s="21"/>
      <c r="P418" s="22"/>
      <c r="Q418" s="100"/>
      <c r="R418" s="100"/>
      <c r="S418" s="100"/>
      <c r="T418" s="100"/>
      <c r="U418" s="100"/>
      <c r="V418" s="100"/>
      <c r="W418" s="100"/>
      <c r="X418" s="100"/>
      <c r="Y418" s="100"/>
      <c r="Z418" s="100"/>
      <c r="AA418" s="66" t="str">
        <f t="shared" si="104"/>
        <v/>
      </c>
      <c r="AB418" s="66" t="str">
        <f t="shared" si="105"/>
        <v/>
      </c>
      <c r="AC418" s="66" t="str">
        <f t="shared" si="106"/>
        <v/>
      </c>
      <c r="AD418" s="66" t="str">
        <f t="shared" si="107"/>
        <v/>
      </c>
      <c r="AE418" s="66" t="str">
        <f t="shared" si="108"/>
        <v/>
      </c>
      <c r="AF418" s="66" t="str">
        <f t="shared" si="109"/>
        <v/>
      </c>
      <c r="AG418" s="66" t="str">
        <f t="shared" si="110"/>
        <v/>
      </c>
      <c r="AH418" s="66" t="str">
        <f t="shared" si="111"/>
        <v/>
      </c>
      <c r="AI418" s="66" t="str">
        <f t="shared" si="112"/>
        <v/>
      </c>
      <c r="AJ418" s="66" t="str">
        <f t="shared" si="113"/>
        <v/>
      </c>
      <c r="AK418" s="66" t="str">
        <f t="shared" si="114"/>
        <v/>
      </c>
      <c r="AL418" s="270" t="str">
        <f t="shared" si="115"/>
        <v>N</v>
      </c>
    </row>
    <row r="419" spans="2:38">
      <c r="B419" s="91"/>
      <c r="C419" s="40"/>
      <c r="D419" s="40" t="s">
        <v>362</v>
      </c>
      <c r="E419" s="44"/>
      <c r="F419" s="44"/>
      <c r="G419" s="44"/>
      <c r="H419" s="14" t="str">
        <f t="shared" si="116"/>
        <v/>
      </c>
      <c r="I419" s="15" t="str">
        <f t="shared" si="117"/>
        <v/>
      </c>
      <c r="J419" s="16" t="str">
        <f t="shared" si="118"/>
        <v xml:space="preserve"> </v>
      </c>
      <c r="K419" s="17" t="str">
        <f t="shared" si="119"/>
        <v xml:space="preserve"> </v>
      </c>
      <c r="L419" s="208" t="str">
        <f>IF(B419="","",HLOOKUP(B419,'GRR Data'!$DD$243:$WI$244,2,FALSE))</f>
        <v/>
      </c>
      <c r="M419" s="65"/>
      <c r="N419" s="80"/>
      <c r="O419" s="21"/>
      <c r="P419" s="22"/>
      <c r="Q419" s="100"/>
      <c r="R419" s="100"/>
      <c r="S419" s="100"/>
      <c r="T419" s="100"/>
      <c r="U419" s="100"/>
      <c r="V419" s="100"/>
      <c r="W419" s="100"/>
      <c r="X419" s="100"/>
      <c r="Y419" s="100"/>
      <c r="Z419" s="100"/>
      <c r="AA419" s="66" t="str">
        <f t="shared" si="104"/>
        <v/>
      </c>
      <c r="AB419" s="66" t="str">
        <f t="shared" si="105"/>
        <v/>
      </c>
      <c r="AC419" s="66" t="str">
        <f t="shared" si="106"/>
        <v/>
      </c>
      <c r="AD419" s="66" t="str">
        <f t="shared" si="107"/>
        <v/>
      </c>
      <c r="AE419" s="66" t="str">
        <f t="shared" si="108"/>
        <v/>
      </c>
      <c r="AF419" s="66" t="str">
        <f t="shared" si="109"/>
        <v/>
      </c>
      <c r="AG419" s="66" t="str">
        <f t="shared" si="110"/>
        <v/>
      </c>
      <c r="AH419" s="66" t="str">
        <f t="shared" si="111"/>
        <v/>
      </c>
      <c r="AI419" s="66" t="str">
        <f t="shared" si="112"/>
        <v/>
      </c>
      <c r="AJ419" s="66" t="str">
        <f t="shared" si="113"/>
        <v/>
      </c>
      <c r="AK419" s="66" t="str">
        <f t="shared" si="114"/>
        <v/>
      </c>
      <c r="AL419" s="270" t="str">
        <f t="shared" si="115"/>
        <v>N</v>
      </c>
    </row>
    <row r="420" spans="2:38">
      <c r="B420" s="37"/>
      <c r="C420" s="40"/>
      <c r="D420" s="40" t="s">
        <v>362</v>
      </c>
      <c r="E420" s="44"/>
      <c r="F420" s="44"/>
      <c r="G420" s="44"/>
      <c r="H420" s="14" t="str">
        <f t="shared" si="116"/>
        <v/>
      </c>
      <c r="I420" s="15" t="str">
        <f t="shared" si="117"/>
        <v/>
      </c>
      <c r="J420" s="16" t="str">
        <f t="shared" si="118"/>
        <v xml:space="preserve"> </v>
      </c>
      <c r="K420" s="17" t="str">
        <f t="shared" si="119"/>
        <v xml:space="preserve"> </v>
      </c>
      <c r="L420" s="208" t="str">
        <f>IF(B420="","",HLOOKUP(B420,'GRR Data'!$DD$243:$WI$244,2,FALSE))</f>
        <v/>
      </c>
      <c r="M420" s="65"/>
      <c r="N420" s="80"/>
      <c r="O420" s="21"/>
      <c r="P420" s="22"/>
      <c r="Q420" s="100"/>
      <c r="R420" s="100"/>
      <c r="S420" s="100"/>
      <c r="T420" s="100"/>
      <c r="U420" s="100"/>
      <c r="V420" s="100"/>
      <c r="W420" s="100"/>
      <c r="X420" s="100"/>
      <c r="Y420" s="100"/>
      <c r="Z420" s="100"/>
      <c r="AA420" s="66" t="str">
        <f t="shared" si="104"/>
        <v/>
      </c>
      <c r="AB420" s="66" t="str">
        <f t="shared" si="105"/>
        <v/>
      </c>
      <c r="AC420" s="66" t="str">
        <f t="shared" si="106"/>
        <v/>
      </c>
      <c r="AD420" s="66" t="str">
        <f t="shared" si="107"/>
        <v/>
      </c>
      <c r="AE420" s="66" t="str">
        <f t="shared" si="108"/>
        <v/>
      </c>
      <c r="AF420" s="66" t="str">
        <f t="shared" si="109"/>
        <v/>
      </c>
      <c r="AG420" s="66" t="str">
        <f t="shared" si="110"/>
        <v/>
      </c>
      <c r="AH420" s="66" t="str">
        <f t="shared" si="111"/>
        <v/>
      </c>
      <c r="AI420" s="66" t="str">
        <f t="shared" si="112"/>
        <v/>
      </c>
      <c r="AJ420" s="66" t="str">
        <f t="shared" si="113"/>
        <v/>
      </c>
      <c r="AK420" s="66" t="str">
        <f t="shared" si="114"/>
        <v/>
      </c>
      <c r="AL420" s="270" t="str">
        <f t="shared" si="115"/>
        <v>N</v>
      </c>
    </row>
    <row r="421" spans="2:38">
      <c r="B421" s="37"/>
      <c r="C421" s="40"/>
      <c r="D421" s="40" t="s">
        <v>362</v>
      </c>
      <c r="E421" s="44"/>
      <c r="F421" s="44"/>
      <c r="G421" s="44"/>
      <c r="H421" s="14" t="str">
        <f t="shared" si="116"/>
        <v/>
      </c>
      <c r="I421" s="15" t="str">
        <f t="shared" si="117"/>
        <v/>
      </c>
      <c r="J421" s="16" t="str">
        <f t="shared" si="118"/>
        <v xml:space="preserve"> </v>
      </c>
      <c r="K421" s="17" t="str">
        <f t="shared" si="119"/>
        <v xml:space="preserve"> </v>
      </c>
      <c r="L421" s="208" t="str">
        <f>IF(B421="","",HLOOKUP(B421,'GRR Data'!$DD$243:$WI$244,2,FALSE))</f>
        <v/>
      </c>
      <c r="M421" s="65"/>
      <c r="N421" s="80"/>
      <c r="O421" s="21"/>
      <c r="P421" s="22"/>
      <c r="Q421" s="100"/>
      <c r="R421" s="100"/>
      <c r="S421" s="100"/>
      <c r="T421" s="100"/>
      <c r="U421" s="100"/>
      <c r="V421" s="100"/>
      <c r="W421" s="100"/>
      <c r="X421" s="100"/>
      <c r="Y421" s="100"/>
      <c r="Z421" s="100"/>
      <c r="AA421" s="66" t="str">
        <f t="shared" si="104"/>
        <v/>
      </c>
      <c r="AB421" s="66" t="str">
        <f t="shared" si="105"/>
        <v/>
      </c>
      <c r="AC421" s="66" t="str">
        <f t="shared" si="106"/>
        <v/>
      </c>
      <c r="AD421" s="66" t="str">
        <f t="shared" si="107"/>
        <v/>
      </c>
      <c r="AE421" s="66" t="str">
        <f t="shared" si="108"/>
        <v/>
      </c>
      <c r="AF421" s="66" t="str">
        <f t="shared" si="109"/>
        <v/>
      </c>
      <c r="AG421" s="66" t="str">
        <f t="shared" si="110"/>
        <v/>
      </c>
      <c r="AH421" s="66" t="str">
        <f t="shared" si="111"/>
        <v/>
      </c>
      <c r="AI421" s="66" t="str">
        <f t="shared" si="112"/>
        <v/>
      </c>
      <c r="AJ421" s="66" t="str">
        <f t="shared" si="113"/>
        <v/>
      </c>
      <c r="AK421" s="66" t="str">
        <f t="shared" si="114"/>
        <v/>
      </c>
      <c r="AL421" s="270" t="str">
        <f t="shared" si="115"/>
        <v>N</v>
      </c>
    </row>
    <row r="422" spans="2:38">
      <c r="B422" s="91"/>
      <c r="C422" s="40"/>
      <c r="D422" s="40" t="s">
        <v>362</v>
      </c>
      <c r="E422" s="44"/>
      <c r="F422" s="44"/>
      <c r="G422" s="44"/>
      <c r="H422" s="14" t="str">
        <f t="shared" si="116"/>
        <v/>
      </c>
      <c r="I422" s="15" t="str">
        <f t="shared" si="117"/>
        <v/>
      </c>
      <c r="J422" s="16" t="str">
        <f t="shared" si="118"/>
        <v xml:space="preserve"> </v>
      </c>
      <c r="K422" s="17" t="str">
        <f t="shared" si="119"/>
        <v xml:space="preserve"> </v>
      </c>
      <c r="L422" s="208" t="str">
        <f>IF(B422="","",HLOOKUP(B422,'GRR Data'!$DD$243:$WI$244,2,FALSE))</f>
        <v/>
      </c>
      <c r="M422" s="65"/>
      <c r="N422" s="80"/>
      <c r="O422" s="21"/>
      <c r="P422" s="22"/>
      <c r="Q422" s="100"/>
      <c r="R422" s="100"/>
      <c r="S422" s="100"/>
      <c r="T422" s="100"/>
      <c r="U422" s="100"/>
      <c r="V422" s="100"/>
      <c r="W422" s="100"/>
      <c r="X422" s="100"/>
      <c r="Y422" s="100"/>
      <c r="Z422" s="100"/>
      <c r="AA422" s="66" t="str">
        <f t="shared" si="104"/>
        <v/>
      </c>
      <c r="AB422" s="66" t="str">
        <f t="shared" si="105"/>
        <v/>
      </c>
      <c r="AC422" s="66" t="str">
        <f t="shared" si="106"/>
        <v/>
      </c>
      <c r="AD422" s="66" t="str">
        <f t="shared" si="107"/>
        <v/>
      </c>
      <c r="AE422" s="66" t="str">
        <f t="shared" si="108"/>
        <v/>
      </c>
      <c r="AF422" s="66" t="str">
        <f t="shared" si="109"/>
        <v/>
      </c>
      <c r="AG422" s="66" t="str">
        <f t="shared" si="110"/>
        <v/>
      </c>
      <c r="AH422" s="66" t="str">
        <f t="shared" si="111"/>
        <v/>
      </c>
      <c r="AI422" s="66" t="str">
        <f t="shared" si="112"/>
        <v/>
      </c>
      <c r="AJ422" s="66" t="str">
        <f t="shared" si="113"/>
        <v/>
      </c>
      <c r="AK422" s="66" t="str">
        <f t="shared" si="114"/>
        <v/>
      </c>
      <c r="AL422" s="270" t="str">
        <f t="shared" si="115"/>
        <v>N</v>
      </c>
    </row>
    <row r="423" spans="2:38">
      <c r="B423" s="91"/>
      <c r="C423" s="40"/>
      <c r="D423" s="40" t="s">
        <v>362</v>
      </c>
      <c r="E423" s="44"/>
      <c r="F423" s="44"/>
      <c r="G423" s="44"/>
      <c r="H423" s="14" t="str">
        <f t="shared" si="116"/>
        <v/>
      </c>
      <c r="I423" s="15" t="str">
        <f t="shared" si="117"/>
        <v/>
      </c>
      <c r="J423" s="16" t="str">
        <f t="shared" si="118"/>
        <v xml:space="preserve"> </v>
      </c>
      <c r="K423" s="17" t="str">
        <f t="shared" si="119"/>
        <v xml:space="preserve"> </v>
      </c>
      <c r="L423" s="208" t="str">
        <f>IF(B423="","",HLOOKUP(B423,'GRR Data'!$DD$243:$WI$244,2,FALSE))</f>
        <v/>
      </c>
      <c r="M423" s="65"/>
      <c r="N423" s="80"/>
      <c r="O423" s="21"/>
      <c r="P423" s="22"/>
      <c r="Q423" s="100"/>
      <c r="R423" s="100"/>
      <c r="S423" s="100"/>
      <c r="T423" s="100"/>
      <c r="U423" s="100"/>
      <c r="V423" s="100"/>
      <c r="W423" s="100"/>
      <c r="X423" s="100"/>
      <c r="Y423" s="100"/>
      <c r="Z423" s="100"/>
      <c r="AA423" s="66" t="str">
        <f t="shared" si="104"/>
        <v/>
      </c>
      <c r="AB423" s="66" t="str">
        <f t="shared" si="105"/>
        <v/>
      </c>
      <c r="AC423" s="66" t="str">
        <f t="shared" si="106"/>
        <v/>
      </c>
      <c r="AD423" s="66" t="str">
        <f t="shared" si="107"/>
        <v/>
      </c>
      <c r="AE423" s="66" t="str">
        <f t="shared" si="108"/>
        <v/>
      </c>
      <c r="AF423" s="66" t="str">
        <f t="shared" si="109"/>
        <v/>
      </c>
      <c r="AG423" s="66" t="str">
        <f t="shared" si="110"/>
        <v/>
      </c>
      <c r="AH423" s="66" t="str">
        <f t="shared" si="111"/>
        <v/>
      </c>
      <c r="AI423" s="66" t="str">
        <f t="shared" si="112"/>
        <v/>
      </c>
      <c r="AJ423" s="66" t="str">
        <f t="shared" si="113"/>
        <v/>
      </c>
      <c r="AK423" s="66" t="str">
        <f t="shared" si="114"/>
        <v/>
      </c>
      <c r="AL423" s="270" t="str">
        <f t="shared" si="115"/>
        <v>N</v>
      </c>
    </row>
    <row r="424" spans="2:38">
      <c r="B424" s="37"/>
      <c r="C424" s="40"/>
      <c r="D424" s="40" t="s">
        <v>362</v>
      </c>
      <c r="E424" s="44"/>
      <c r="F424" s="44"/>
      <c r="G424" s="44"/>
      <c r="H424" s="14" t="str">
        <f t="shared" si="116"/>
        <v/>
      </c>
      <c r="I424" s="15" t="str">
        <f t="shared" si="117"/>
        <v/>
      </c>
      <c r="J424" s="16" t="str">
        <f t="shared" si="118"/>
        <v xml:space="preserve"> </v>
      </c>
      <c r="K424" s="17" t="str">
        <f t="shared" si="119"/>
        <v xml:space="preserve"> </v>
      </c>
      <c r="L424" s="208" t="str">
        <f>IF(B424="","",HLOOKUP(B424,'GRR Data'!$DD$243:$WI$244,2,FALSE))</f>
        <v/>
      </c>
      <c r="M424" s="65"/>
      <c r="N424" s="80"/>
      <c r="O424" s="21"/>
      <c r="P424" s="22"/>
      <c r="Q424" s="100"/>
      <c r="R424" s="100"/>
      <c r="S424" s="100"/>
      <c r="T424" s="100"/>
      <c r="U424" s="100"/>
      <c r="V424" s="100"/>
      <c r="W424" s="100"/>
      <c r="X424" s="100"/>
      <c r="Y424" s="100"/>
      <c r="Z424" s="100"/>
      <c r="AA424" s="66" t="str">
        <f t="shared" si="104"/>
        <v/>
      </c>
      <c r="AB424" s="66" t="str">
        <f t="shared" si="105"/>
        <v/>
      </c>
      <c r="AC424" s="66" t="str">
        <f t="shared" si="106"/>
        <v/>
      </c>
      <c r="AD424" s="66" t="str">
        <f t="shared" si="107"/>
        <v/>
      </c>
      <c r="AE424" s="66" t="str">
        <f t="shared" si="108"/>
        <v/>
      </c>
      <c r="AF424" s="66" t="str">
        <f t="shared" si="109"/>
        <v/>
      </c>
      <c r="AG424" s="66" t="str">
        <f t="shared" si="110"/>
        <v/>
      </c>
      <c r="AH424" s="66" t="str">
        <f t="shared" si="111"/>
        <v/>
      </c>
      <c r="AI424" s="66" t="str">
        <f t="shared" si="112"/>
        <v/>
      </c>
      <c r="AJ424" s="66" t="str">
        <f t="shared" si="113"/>
        <v/>
      </c>
      <c r="AK424" s="66" t="str">
        <f t="shared" si="114"/>
        <v/>
      </c>
      <c r="AL424" s="270" t="str">
        <f t="shared" si="115"/>
        <v>N</v>
      </c>
    </row>
    <row r="425" spans="2:38">
      <c r="B425" s="37"/>
      <c r="C425" s="40"/>
      <c r="D425" s="40" t="s">
        <v>362</v>
      </c>
      <c r="E425" s="44"/>
      <c r="F425" s="44"/>
      <c r="G425" s="44"/>
      <c r="H425" s="14" t="str">
        <f t="shared" si="116"/>
        <v/>
      </c>
      <c r="I425" s="15" t="str">
        <f t="shared" si="117"/>
        <v/>
      </c>
      <c r="J425" s="16" t="str">
        <f t="shared" si="118"/>
        <v xml:space="preserve"> </v>
      </c>
      <c r="K425" s="17" t="str">
        <f t="shared" si="119"/>
        <v xml:space="preserve"> </v>
      </c>
      <c r="L425" s="208" t="str">
        <f>IF(B425="","",HLOOKUP(B425,'GRR Data'!$DD$243:$WI$244,2,FALSE))</f>
        <v/>
      </c>
      <c r="M425" s="65"/>
      <c r="N425" s="80"/>
      <c r="O425" s="21"/>
      <c r="P425" s="22"/>
      <c r="Q425" s="100"/>
      <c r="R425" s="100"/>
      <c r="S425" s="100"/>
      <c r="T425" s="100"/>
      <c r="U425" s="100"/>
      <c r="V425" s="100"/>
      <c r="W425" s="100"/>
      <c r="X425" s="100"/>
      <c r="Y425" s="100"/>
      <c r="Z425" s="100"/>
      <c r="AA425" s="66" t="str">
        <f t="shared" si="104"/>
        <v/>
      </c>
      <c r="AB425" s="66" t="str">
        <f t="shared" si="105"/>
        <v/>
      </c>
      <c r="AC425" s="66" t="str">
        <f t="shared" si="106"/>
        <v/>
      </c>
      <c r="AD425" s="66" t="str">
        <f t="shared" si="107"/>
        <v/>
      </c>
      <c r="AE425" s="66" t="str">
        <f t="shared" si="108"/>
        <v/>
      </c>
      <c r="AF425" s="66" t="str">
        <f t="shared" si="109"/>
        <v/>
      </c>
      <c r="AG425" s="66" t="str">
        <f t="shared" si="110"/>
        <v/>
      </c>
      <c r="AH425" s="66" t="str">
        <f t="shared" si="111"/>
        <v/>
      </c>
      <c r="AI425" s="66" t="str">
        <f t="shared" si="112"/>
        <v/>
      </c>
      <c r="AJ425" s="66" t="str">
        <f t="shared" si="113"/>
        <v/>
      </c>
      <c r="AK425" s="66" t="str">
        <f t="shared" si="114"/>
        <v/>
      </c>
      <c r="AL425" s="270" t="str">
        <f t="shared" si="115"/>
        <v>N</v>
      </c>
    </row>
    <row r="426" spans="2:38">
      <c r="B426" s="91"/>
      <c r="C426" s="40"/>
      <c r="D426" s="40" t="s">
        <v>362</v>
      </c>
      <c r="E426" s="44"/>
      <c r="F426" s="44"/>
      <c r="G426" s="44"/>
      <c r="H426" s="14" t="str">
        <f t="shared" si="116"/>
        <v/>
      </c>
      <c r="I426" s="15" t="str">
        <f t="shared" si="117"/>
        <v/>
      </c>
      <c r="J426" s="16" t="str">
        <f t="shared" si="118"/>
        <v xml:space="preserve"> </v>
      </c>
      <c r="K426" s="17" t="str">
        <f t="shared" si="119"/>
        <v xml:space="preserve"> </v>
      </c>
      <c r="L426" s="208" t="str">
        <f>IF(B426="","",HLOOKUP(B426,'GRR Data'!$DD$243:$WI$244,2,FALSE))</f>
        <v/>
      </c>
      <c r="M426" s="65"/>
      <c r="N426" s="80"/>
      <c r="O426" s="21"/>
      <c r="P426" s="22"/>
      <c r="Q426" s="100"/>
      <c r="R426" s="100"/>
      <c r="S426" s="100"/>
      <c r="T426" s="100"/>
      <c r="U426" s="100"/>
      <c r="V426" s="100"/>
      <c r="W426" s="100"/>
      <c r="X426" s="100"/>
      <c r="Y426" s="100"/>
      <c r="Z426" s="100"/>
      <c r="AA426" s="66" t="str">
        <f t="shared" si="104"/>
        <v/>
      </c>
      <c r="AB426" s="66" t="str">
        <f t="shared" si="105"/>
        <v/>
      </c>
      <c r="AC426" s="66" t="str">
        <f t="shared" si="106"/>
        <v/>
      </c>
      <c r="AD426" s="66" t="str">
        <f t="shared" si="107"/>
        <v/>
      </c>
      <c r="AE426" s="66" t="str">
        <f t="shared" si="108"/>
        <v/>
      </c>
      <c r="AF426" s="66" t="str">
        <f t="shared" si="109"/>
        <v/>
      </c>
      <c r="AG426" s="66" t="str">
        <f t="shared" si="110"/>
        <v/>
      </c>
      <c r="AH426" s="66" t="str">
        <f t="shared" si="111"/>
        <v/>
      </c>
      <c r="AI426" s="66" t="str">
        <f t="shared" si="112"/>
        <v/>
      </c>
      <c r="AJ426" s="66" t="str">
        <f t="shared" si="113"/>
        <v/>
      </c>
      <c r="AK426" s="66" t="str">
        <f t="shared" si="114"/>
        <v/>
      </c>
      <c r="AL426" s="270" t="str">
        <f t="shared" si="115"/>
        <v>N</v>
      </c>
    </row>
    <row r="427" spans="2:38">
      <c r="B427" s="37"/>
      <c r="C427" s="40"/>
      <c r="D427" s="40" t="s">
        <v>362</v>
      </c>
      <c r="E427" s="44"/>
      <c r="F427" s="44"/>
      <c r="G427" s="44"/>
      <c r="H427" s="14" t="str">
        <f t="shared" si="116"/>
        <v/>
      </c>
      <c r="I427" s="15" t="str">
        <f t="shared" si="117"/>
        <v/>
      </c>
      <c r="J427" s="16" t="str">
        <f t="shared" si="118"/>
        <v xml:space="preserve"> </v>
      </c>
      <c r="K427" s="17" t="str">
        <f t="shared" si="119"/>
        <v xml:space="preserve"> </v>
      </c>
      <c r="L427" s="208" t="str">
        <f>IF(B427="","",HLOOKUP(B427,'GRR Data'!$DD$243:$WI$244,2,FALSE))</f>
        <v/>
      </c>
      <c r="M427" s="65"/>
      <c r="N427" s="80"/>
      <c r="O427" s="21"/>
      <c r="P427" s="22"/>
      <c r="Q427" s="100"/>
      <c r="R427" s="100"/>
      <c r="S427" s="100"/>
      <c r="T427" s="100"/>
      <c r="U427" s="100"/>
      <c r="V427" s="100"/>
      <c r="W427" s="100"/>
      <c r="X427" s="100"/>
      <c r="Y427" s="100"/>
      <c r="Z427" s="100"/>
      <c r="AA427" s="66" t="str">
        <f t="shared" si="104"/>
        <v/>
      </c>
      <c r="AB427" s="66" t="str">
        <f t="shared" si="105"/>
        <v/>
      </c>
      <c r="AC427" s="66" t="str">
        <f t="shared" si="106"/>
        <v/>
      </c>
      <c r="AD427" s="66" t="str">
        <f t="shared" si="107"/>
        <v/>
      </c>
      <c r="AE427" s="66" t="str">
        <f t="shared" si="108"/>
        <v/>
      </c>
      <c r="AF427" s="66" t="str">
        <f t="shared" si="109"/>
        <v/>
      </c>
      <c r="AG427" s="66" t="str">
        <f t="shared" si="110"/>
        <v/>
      </c>
      <c r="AH427" s="66" t="str">
        <f t="shared" si="111"/>
        <v/>
      </c>
      <c r="AI427" s="66" t="str">
        <f t="shared" si="112"/>
        <v/>
      </c>
      <c r="AJ427" s="66" t="str">
        <f t="shared" si="113"/>
        <v/>
      </c>
      <c r="AK427" s="66" t="str">
        <f t="shared" si="114"/>
        <v/>
      </c>
      <c r="AL427" s="270" t="str">
        <f t="shared" si="115"/>
        <v>N</v>
      </c>
    </row>
    <row r="428" spans="2:38">
      <c r="B428" s="37"/>
      <c r="C428" s="40"/>
      <c r="D428" s="40" t="s">
        <v>362</v>
      </c>
      <c r="E428" s="44"/>
      <c r="F428" s="44"/>
      <c r="G428" s="44"/>
      <c r="H428" s="14" t="str">
        <f t="shared" si="116"/>
        <v/>
      </c>
      <c r="I428" s="15" t="str">
        <f t="shared" si="117"/>
        <v/>
      </c>
      <c r="J428" s="16" t="str">
        <f t="shared" si="118"/>
        <v xml:space="preserve"> </v>
      </c>
      <c r="K428" s="17" t="str">
        <f t="shared" si="119"/>
        <v xml:space="preserve"> </v>
      </c>
      <c r="L428" s="208" t="str">
        <f>IF(B428="","",HLOOKUP(B428,'GRR Data'!$DD$243:$WI$244,2,FALSE))</f>
        <v/>
      </c>
      <c r="M428" s="65"/>
      <c r="N428" s="80"/>
      <c r="O428" s="21"/>
      <c r="P428" s="22"/>
      <c r="Q428" s="100"/>
      <c r="R428" s="100"/>
      <c r="S428" s="100"/>
      <c r="T428" s="100"/>
      <c r="U428" s="100"/>
      <c r="V428" s="100"/>
      <c r="W428" s="100"/>
      <c r="X428" s="100"/>
      <c r="Y428" s="100"/>
      <c r="Z428" s="100"/>
      <c r="AA428" s="66" t="str">
        <f t="shared" si="104"/>
        <v/>
      </c>
      <c r="AB428" s="66" t="str">
        <f t="shared" si="105"/>
        <v/>
      </c>
      <c r="AC428" s="66" t="str">
        <f t="shared" si="106"/>
        <v/>
      </c>
      <c r="AD428" s="66" t="str">
        <f t="shared" si="107"/>
        <v/>
      </c>
      <c r="AE428" s="66" t="str">
        <f t="shared" si="108"/>
        <v/>
      </c>
      <c r="AF428" s="66" t="str">
        <f t="shared" si="109"/>
        <v/>
      </c>
      <c r="AG428" s="66" t="str">
        <f t="shared" si="110"/>
        <v/>
      </c>
      <c r="AH428" s="66" t="str">
        <f t="shared" si="111"/>
        <v/>
      </c>
      <c r="AI428" s="66" t="str">
        <f t="shared" si="112"/>
        <v/>
      </c>
      <c r="AJ428" s="66" t="str">
        <f t="shared" si="113"/>
        <v/>
      </c>
      <c r="AK428" s="66" t="str">
        <f t="shared" si="114"/>
        <v/>
      </c>
      <c r="AL428" s="270" t="str">
        <f t="shared" si="115"/>
        <v>N</v>
      </c>
    </row>
    <row r="429" spans="2:38">
      <c r="B429" s="91"/>
      <c r="C429" s="40"/>
      <c r="D429" s="40" t="s">
        <v>362</v>
      </c>
      <c r="E429" s="44"/>
      <c r="F429" s="44"/>
      <c r="G429" s="44"/>
      <c r="H429" s="14" t="str">
        <f t="shared" si="116"/>
        <v/>
      </c>
      <c r="I429" s="15" t="str">
        <f t="shared" si="117"/>
        <v/>
      </c>
      <c r="J429" s="16" t="str">
        <f t="shared" si="118"/>
        <v xml:space="preserve"> </v>
      </c>
      <c r="K429" s="17" t="str">
        <f t="shared" si="119"/>
        <v xml:space="preserve"> </v>
      </c>
      <c r="L429" s="208" t="str">
        <f>IF(B429="","",HLOOKUP(B429,'GRR Data'!$DD$243:$WI$244,2,FALSE))</f>
        <v/>
      </c>
      <c r="M429" s="65"/>
      <c r="N429" s="80"/>
      <c r="O429" s="21"/>
      <c r="P429" s="22"/>
      <c r="Q429" s="100"/>
      <c r="R429" s="100"/>
      <c r="S429" s="100"/>
      <c r="T429" s="100"/>
      <c r="U429" s="100"/>
      <c r="V429" s="100"/>
      <c r="W429" s="100"/>
      <c r="X429" s="100"/>
      <c r="Y429" s="100"/>
      <c r="Z429" s="100"/>
      <c r="AA429" s="66" t="str">
        <f t="shared" si="104"/>
        <v/>
      </c>
      <c r="AB429" s="66" t="str">
        <f t="shared" si="105"/>
        <v/>
      </c>
      <c r="AC429" s="66" t="str">
        <f t="shared" si="106"/>
        <v/>
      </c>
      <c r="AD429" s="66" t="str">
        <f t="shared" si="107"/>
        <v/>
      </c>
      <c r="AE429" s="66" t="str">
        <f t="shared" si="108"/>
        <v/>
      </c>
      <c r="AF429" s="66" t="str">
        <f t="shared" si="109"/>
        <v/>
      </c>
      <c r="AG429" s="66" t="str">
        <f t="shared" si="110"/>
        <v/>
      </c>
      <c r="AH429" s="66" t="str">
        <f t="shared" si="111"/>
        <v/>
      </c>
      <c r="AI429" s="66" t="str">
        <f t="shared" si="112"/>
        <v/>
      </c>
      <c r="AJ429" s="66" t="str">
        <f t="shared" si="113"/>
        <v/>
      </c>
      <c r="AK429" s="66" t="str">
        <f t="shared" si="114"/>
        <v/>
      </c>
      <c r="AL429" s="270" t="str">
        <f t="shared" si="115"/>
        <v>N</v>
      </c>
    </row>
    <row r="430" spans="2:38">
      <c r="B430" s="37"/>
      <c r="C430" s="40"/>
      <c r="D430" s="40" t="s">
        <v>362</v>
      </c>
      <c r="E430" s="44"/>
      <c r="F430" s="44"/>
      <c r="G430" s="44"/>
      <c r="H430" s="14" t="str">
        <f t="shared" si="116"/>
        <v/>
      </c>
      <c r="I430" s="15" t="str">
        <f t="shared" si="117"/>
        <v/>
      </c>
      <c r="J430" s="16" t="str">
        <f t="shared" si="118"/>
        <v xml:space="preserve"> </v>
      </c>
      <c r="K430" s="17" t="str">
        <f t="shared" si="119"/>
        <v xml:space="preserve"> </v>
      </c>
      <c r="L430" s="208" t="str">
        <f>IF(B430="","",HLOOKUP(B430,'GRR Data'!$DD$243:$WI$244,2,FALSE))</f>
        <v/>
      </c>
      <c r="M430" s="65"/>
      <c r="N430" s="80"/>
      <c r="O430" s="21"/>
      <c r="P430" s="22"/>
      <c r="Q430" s="100"/>
      <c r="R430" s="100"/>
      <c r="S430" s="100"/>
      <c r="T430" s="100"/>
      <c r="U430" s="100"/>
      <c r="V430" s="100"/>
      <c r="W430" s="100"/>
      <c r="X430" s="100"/>
      <c r="Y430" s="100"/>
      <c r="Z430" s="100"/>
      <c r="AA430" s="66" t="str">
        <f t="shared" si="104"/>
        <v/>
      </c>
      <c r="AB430" s="66" t="str">
        <f t="shared" si="105"/>
        <v/>
      </c>
      <c r="AC430" s="66" t="str">
        <f t="shared" si="106"/>
        <v/>
      </c>
      <c r="AD430" s="66" t="str">
        <f t="shared" si="107"/>
        <v/>
      </c>
      <c r="AE430" s="66" t="str">
        <f t="shared" si="108"/>
        <v/>
      </c>
      <c r="AF430" s="66" t="str">
        <f t="shared" si="109"/>
        <v/>
      </c>
      <c r="AG430" s="66" t="str">
        <f t="shared" si="110"/>
        <v/>
      </c>
      <c r="AH430" s="66" t="str">
        <f t="shared" si="111"/>
        <v/>
      </c>
      <c r="AI430" s="66" t="str">
        <f t="shared" si="112"/>
        <v/>
      </c>
      <c r="AJ430" s="66" t="str">
        <f t="shared" si="113"/>
        <v/>
      </c>
      <c r="AK430" s="66" t="str">
        <f t="shared" si="114"/>
        <v/>
      </c>
      <c r="AL430" s="270" t="str">
        <f t="shared" si="115"/>
        <v>N</v>
      </c>
    </row>
    <row r="431" spans="2:38">
      <c r="B431" s="37"/>
      <c r="C431" s="40"/>
      <c r="D431" s="40" t="s">
        <v>362</v>
      </c>
      <c r="E431" s="44"/>
      <c r="F431" s="44"/>
      <c r="G431" s="44"/>
      <c r="H431" s="14" t="str">
        <f t="shared" si="116"/>
        <v/>
      </c>
      <c r="I431" s="15" t="str">
        <f t="shared" si="117"/>
        <v/>
      </c>
      <c r="J431" s="16" t="str">
        <f t="shared" si="118"/>
        <v xml:space="preserve"> </v>
      </c>
      <c r="K431" s="17" t="str">
        <f t="shared" si="119"/>
        <v xml:space="preserve"> </v>
      </c>
      <c r="L431" s="208" t="str">
        <f>IF(B431="","",HLOOKUP(B431,'GRR Data'!$DD$243:$WI$244,2,FALSE))</f>
        <v/>
      </c>
      <c r="M431" s="65"/>
      <c r="N431" s="80"/>
      <c r="O431" s="21"/>
      <c r="P431" s="22"/>
      <c r="Q431" s="100"/>
      <c r="R431" s="100"/>
      <c r="S431" s="100"/>
      <c r="T431" s="100"/>
      <c r="U431" s="100"/>
      <c r="V431" s="100"/>
      <c r="W431" s="100"/>
      <c r="X431" s="100"/>
      <c r="Y431" s="100"/>
      <c r="Z431" s="100"/>
      <c r="AA431" s="66" t="str">
        <f t="shared" si="104"/>
        <v/>
      </c>
      <c r="AB431" s="66" t="str">
        <f t="shared" si="105"/>
        <v/>
      </c>
      <c r="AC431" s="66" t="str">
        <f t="shared" si="106"/>
        <v/>
      </c>
      <c r="AD431" s="66" t="str">
        <f t="shared" si="107"/>
        <v/>
      </c>
      <c r="AE431" s="66" t="str">
        <f t="shared" si="108"/>
        <v/>
      </c>
      <c r="AF431" s="66" t="str">
        <f t="shared" si="109"/>
        <v/>
      </c>
      <c r="AG431" s="66" t="str">
        <f t="shared" si="110"/>
        <v/>
      </c>
      <c r="AH431" s="66" t="str">
        <f t="shared" si="111"/>
        <v/>
      </c>
      <c r="AI431" s="66" t="str">
        <f t="shared" si="112"/>
        <v/>
      </c>
      <c r="AJ431" s="66" t="str">
        <f t="shared" si="113"/>
        <v/>
      </c>
      <c r="AK431" s="66" t="str">
        <f t="shared" si="114"/>
        <v/>
      </c>
      <c r="AL431" s="270" t="str">
        <f t="shared" si="115"/>
        <v>N</v>
      </c>
    </row>
    <row r="432" spans="2:38">
      <c r="B432" s="91"/>
      <c r="C432" s="40"/>
      <c r="D432" s="40" t="s">
        <v>362</v>
      </c>
      <c r="E432" s="44"/>
      <c r="F432" s="44"/>
      <c r="G432" s="44"/>
      <c r="H432" s="14" t="str">
        <f t="shared" si="116"/>
        <v/>
      </c>
      <c r="I432" s="15" t="str">
        <f t="shared" si="117"/>
        <v/>
      </c>
      <c r="J432" s="16" t="str">
        <f t="shared" si="118"/>
        <v xml:space="preserve"> </v>
      </c>
      <c r="K432" s="17" t="str">
        <f t="shared" si="119"/>
        <v xml:space="preserve"> </v>
      </c>
      <c r="L432" s="208" t="str">
        <f>IF(B432="","",HLOOKUP(B432,'GRR Data'!$DD$243:$WI$244,2,FALSE))</f>
        <v/>
      </c>
      <c r="M432" s="65"/>
      <c r="N432" s="80"/>
      <c r="O432" s="21"/>
      <c r="P432" s="22"/>
      <c r="Q432" s="100"/>
      <c r="R432" s="100"/>
      <c r="S432" s="100"/>
      <c r="T432" s="100"/>
      <c r="U432" s="100"/>
      <c r="V432" s="100"/>
      <c r="W432" s="100"/>
      <c r="X432" s="100"/>
      <c r="Y432" s="100"/>
      <c r="Z432" s="100"/>
      <c r="AA432" s="66" t="str">
        <f t="shared" si="104"/>
        <v/>
      </c>
      <c r="AB432" s="66" t="str">
        <f t="shared" si="105"/>
        <v/>
      </c>
      <c r="AC432" s="66" t="str">
        <f t="shared" si="106"/>
        <v/>
      </c>
      <c r="AD432" s="66" t="str">
        <f t="shared" si="107"/>
        <v/>
      </c>
      <c r="AE432" s="66" t="str">
        <f t="shared" si="108"/>
        <v/>
      </c>
      <c r="AF432" s="66" t="str">
        <f t="shared" si="109"/>
        <v/>
      </c>
      <c r="AG432" s="66" t="str">
        <f t="shared" si="110"/>
        <v/>
      </c>
      <c r="AH432" s="66" t="str">
        <f t="shared" si="111"/>
        <v/>
      </c>
      <c r="AI432" s="66" t="str">
        <f t="shared" si="112"/>
        <v/>
      </c>
      <c r="AJ432" s="66" t="str">
        <f t="shared" si="113"/>
        <v/>
      </c>
      <c r="AK432" s="66" t="str">
        <f t="shared" si="114"/>
        <v/>
      </c>
      <c r="AL432" s="270" t="str">
        <f t="shared" si="115"/>
        <v>N</v>
      </c>
    </row>
    <row r="433" spans="2:38">
      <c r="B433" s="91"/>
      <c r="C433" s="40"/>
      <c r="D433" s="40" t="s">
        <v>362</v>
      </c>
      <c r="E433" s="44"/>
      <c r="F433" s="44"/>
      <c r="G433" s="44"/>
      <c r="H433" s="14" t="str">
        <f t="shared" si="116"/>
        <v/>
      </c>
      <c r="I433" s="15" t="str">
        <f t="shared" si="117"/>
        <v/>
      </c>
      <c r="J433" s="16" t="str">
        <f t="shared" si="118"/>
        <v xml:space="preserve"> </v>
      </c>
      <c r="K433" s="17" t="str">
        <f t="shared" si="119"/>
        <v xml:space="preserve"> </v>
      </c>
      <c r="L433" s="208" t="str">
        <f>IF(B433="","",HLOOKUP(B433,'GRR Data'!$DD$243:$WI$244,2,FALSE))</f>
        <v/>
      </c>
      <c r="M433" s="65"/>
      <c r="N433" s="80"/>
      <c r="O433" s="21"/>
      <c r="P433" s="22"/>
      <c r="Q433" s="100"/>
      <c r="R433" s="100"/>
      <c r="S433" s="100"/>
      <c r="T433" s="100"/>
      <c r="U433" s="100"/>
      <c r="V433" s="100"/>
      <c r="W433" s="100"/>
      <c r="X433" s="100"/>
      <c r="Y433" s="100"/>
      <c r="Z433" s="100"/>
      <c r="AA433" s="66" t="str">
        <f t="shared" si="104"/>
        <v/>
      </c>
      <c r="AB433" s="66" t="str">
        <f t="shared" si="105"/>
        <v/>
      </c>
      <c r="AC433" s="66" t="str">
        <f t="shared" si="106"/>
        <v/>
      </c>
      <c r="AD433" s="66" t="str">
        <f t="shared" si="107"/>
        <v/>
      </c>
      <c r="AE433" s="66" t="str">
        <f t="shared" si="108"/>
        <v/>
      </c>
      <c r="AF433" s="66" t="str">
        <f t="shared" si="109"/>
        <v/>
      </c>
      <c r="AG433" s="66" t="str">
        <f t="shared" si="110"/>
        <v/>
      </c>
      <c r="AH433" s="66" t="str">
        <f t="shared" si="111"/>
        <v/>
      </c>
      <c r="AI433" s="66" t="str">
        <f t="shared" si="112"/>
        <v/>
      </c>
      <c r="AJ433" s="66" t="str">
        <f t="shared" si="113"/>
        <v/>
      </c>
      <c r="AK433" s="66" t="str">
        <f t="shared" si="114"/>
        <v/>
      </c>
      <c r="AL433" s="270" t="str">
        <f t="shared" si="115"/>
        <v>N</v>
      </c>
    </row>
    <row r="434" spans="2:38">
      <c r="B434" s="37"/>
      <c r="C434" s="40"/>
      <c r="D434" s="40" t="s">
        <v>362</v>
      </c>
      <c r="E434" s="44"/>
      <c r="F434" s="44"/>
      <c r="G434" s="44"/>
      <c r="H434" s="14" t="str">
        <f t="shared" si="116"/>
        <v/>
      </c>
      <c r="I434" s="15" t="str">
        <f t="shared" si="117"/>
        <v/>
      </c>
      <c r="J434" s="16" t="str">
        <f t="shared" si="118"/>
        <v xml:space="preserve"> </v>
      </c>
      <c r="K434" s="17" t="str">
        <f t="shared" si="119"/>
        <v xml:space="preserve"> </v>
      </c>
      <c r="L434" s="208" t="str">
        <f>IF(B434="","",HLOOKUP(B434,'GRR Data'!$DD$243:$WI$244,2,FALSE))</f>
        <v/>
      </c>
      <c r="M434" s="65"/>
      <c r="N434" s="80"/>
      <c r="O434" s="21"/>
      <c r="P434" s="22"/>
      <c r="Q434" s="100"/>
      <c r="R434" s="100"/>
      <c r="S434" s="100"/>
      <c r="T434" s="100"/>
      <c r="U434" s="100"/>
      <c r="V434" s="100"/>
      <c r="W434" s="100"/>
      <c r="X434" s="100"/>
      <c r="Y434" s="100"/>
      <c r="Z434" s="100"/>
      <c r="AA434" s="66" t="str">
        <f t="shared" si="104"/>
        <v/>
      </c>
      <c r="AB434" s="66" t="str">
        <f t="shared" si="105"/>
        <v/>
      </c>
      <c r="AC434" s="66" t="str">
        <f t="shared" si="106"/>
        <v/>
      </c>
      <c r="AD434" s="66" t="str">
        <f t="shared" si="107"/>
        <v/>
      </c>
      <c r="AE434" s="66" t="str">
        <f t="shared" si="108"/>
        <v/>
      </c>
      <c r="AF434" s="66" t="str">
        <f t="shared" si="109"/>
        <v/>
      </c>
      <c r="AG434" s="66" t="str">
        <f t="shared" si="110"/>
        <v/>
      </c>
      <c r="AH434" s="66" t="str">
        <f t="shared" si="111"/>
        <v/>
      </c>
      <c r="AI434" s="66" t="str">
        <f t="shared" si="112"/>
        <v/>
      </c>
      <c r="AJ434" s="66" t="str">
        <f t="shared" si="113"/>
        <v/>
      </c>
      <c r="AK434" s="66" t="str">
        <f t="shared" si="114"/>
        <v/>
      </c>
      <c r="AL434" s="270" t="str">
        <f t="shared" si="115"/>
        <v>N</v>
      </c>
    </row>
    <row r="435" spans="2:38">
      <c r="B435" s="37"/>
      <c r="C435" s="40"/>
      <c r="D435" s="40" t="s">
        <v>362</v>
      </c>
      <c r="E435" s="44"/>
      <c r="F435" s="44"/>
      <c r="G435" s="44"/>
      <c r="H435" s="14" t="str">
        <f t="shared" si="116"/>
        <v/>
      </c>
      <c r="I435" s="15" t="str">
        <f t="shared" si="117"/>
        <v/>
      </c>
      <c r="J435" s="16" t="str">
        <f t="shared" si="118"/>
        <v xml:space="preserve"> </v>
      </c>
      <c r="K435" s="17" t="str">
        <f t="shared" si="119"/>
        <v xml:space="preserve"> </v>
      </c>
      <c r="L435" s="208" t="str">
        <f>IF(B435="","",HLOOKUP(B435,'GRR Data'!$DD$243:$WI$244,2,FALSE))</f>
        <v/>
      </c>
      <c r="M435" s="65"/>
      <c r="N435" s="80"/>
      <c r="O435" s="21"/>
      <c r="P435" s="22"/>
      <c r="Q435" s="100"/>
      <c r="R435" s="100"/>
      <c r="S435" s="100"/>
      <c r="T435" s="100"/>
      <c r="U435" s="100"/>
      <c r="V435" s="100"/>
      <c r="W435" s="100"/>
      <c r="X435" s="100"/>
      <c r="Y435" s="100"/>
      <c r="Z435" s="100"/>
      <c r="AA435" s="66" t="str">
        <f t="shared" si="104"/>
        <v/>
      </c>
      <c r="AB435" s="66" t="str">
        <f t="shared" si="105"/>
        <v/>
      </c>
      <c r="AC435" s="66" t="str">
        <f t="shared" si="106"/>
        <v/>
      </c>
      <c r="AD435" s="66" t="str">
        <f t="shared" si="107"/>
        <v/>
      </c>
      <c r="AE435" s="66" t="str">
        <f t="shared" si="108"/>
        <v/>
      </c>
      <c r="AF435" s="66" t="str">
        <f t="shared" si="109"/>
        <v/>
      </c>
      <c r="AG435" s="66" t="str">
        <f t="shared" si="110"/>
        <v/>
      </c>
      <c r="AH435" s="66" t="str">
        <f t="shared" si="111"/>
        <v/>
      </c>
      <c r="AI435" s="66" t="str">
        <f t="shared" si="112"/>
        <v/>
      </c>
      <c r="AJ435" s="66" t="str">
        <f t="shared" si="113"/>
        <v/>
      </c>
      <c r="AK435" s="66" t="str">
        <f t="shared" si="114"/>
        <v/>
      </c>
      <c r="AL435" s="270" t="str">
        <f t="shared" si="115"/>
        <v>N</v>
      </c>
    </row>
    <row r="436" spans="2:38">
      <c r="B436" s="91"/>
      <c r="C436" s="40"/>
      <c r="D436" s="40" t="s">
        <v>362</v>
      </c>
      <c r="E436" s="44"/>
      <c r="F436" s="44"/>
      <c r="G436" s="44"/>
      <c r="H436" s="14" t="str">
        <f t="shared" si="116"/>
        <v/>
      </c>
      <c r="I436" s="15" t="str">
        <f t="shared" si="117"/>
        <v/>
      </c>
      <c r="J436" s="16" t="str">
        <f t="shared" si="118"/>
        <v xml:space="preserve"> </v>
      </c>
      <c r="K436" s="17" t="str">
        <f t="shared" si="119"/>
        <v xml:space="preserve"> </v>
      </c>
      <c r="L436" s="208" t="str">
        <f>IF(B436="","",HLOOKUP(B436,'GRR Data'!$DD$243:$WI$244,2,FALSE))</f>
        <v/>
      </c>
      <c r="M436" s="65"/>
      <c r="N436" s="80"/>
      <c r="O436" s="21"/>
      <c r="P436" s="22"/>
      <c r="Q436" s="100"/>
      <c r="R436" s="100"/>
      <c r="S436" s="100"/>
      <c r="T436" s="100"/>
      <c r="U436" s="100"/>
      <c r="V436" s="100"/>
      <c r="W436" s="100"/>
      <c r="X436" s="100"/>
      <c r="Y436" s="100"/>
      <c r="Z436" s="100"/>
      <c r="AA436" s="66" t="str">
        <f t="shared" si="104"/>
        <v/>
      </c>
      <c r="AB436" s="66" t="str">
        <f t="shared" si="105"/>
        <v/>
      </c>
      <c r="AC436" s="66" t="str">
        <f t="shared" si="106"/>
        <v/>
      </c>
      <c r="AD436" s="66" t="str">
        <f t="shared" si="107"/>
        <v/>
      </c>
      <c r="AE436" s="66" t="str">
        <f t="shared" si="108"/>
        <v/>
      </c>
      <c r="AF436" s="66" t="str">
        <f t="shared" si="109"/>
        <v/>
      </c>
      <c r="AG436" s="66" t="str">
        <f t="shared" si="110"/>
        <v/>
      </c>
      <c r="AH436" s="66" t="str">
        <f t="shared" si="111"/>
        <v/>
      </c>
      <c r="AI436" s="66" t="str">
        <f t="shared" si="112"/>
        <v/>
      </c>
      <c r="AJ436" s="66" t="str">
        <f t="shared" si="113"/>
        <v/>
      </c>
      <c r="AK436" s="66" t="str">
        <f t="shared" si="114"/>
        <v/>
      </c>
      <c r="AL436" s="270" t="str">
        <f t="shared" si="115"/>
        <v>N</v>
      </c>
    </row>
    <row r="437" spans="2:38">
      <c r="B437" s="37"/>
      <c r="C437" s="40"/>
      <c r="D437" s="40" t="s">
        <v>362</v>
      </c>
      <c r="E437" s="44"/>
      <c r="F437" s="44"/>
      <c r="G437" s="44"/>
      <c r="H437" s="14" t="str">
        <f t="shared" si="116"/>
        <v/>
      </c>
      <c r="I437" s="15" t="str">
        <f t="shared" si="117"/>
        <v/>
      </c>
      <c r="J437" s="16" t="str">
        <f t="shared" si="118"/>
        <v xml:space="preserve"> </v>
      </c>
      <c r="K437" s="17" t="str">
        <f t="shared" si="119"/>
        <v xml:space="preserve"> </v>
      </c>
      <c r="L437" s="208" t="str">
        <f>IF(B437="","",HLOOKUP(B437,'GRR Data'!$DD$243:$WI$244,2,FALSE))</f>
        <v/>
      </c>
      <c r="M437" s="65"/>
      <c r="N437" s="80"/>
      <c r="O437" s="21"/>
      <c r="P437" s="22"/>
      <c r="Q437" s="100"/>
      <c r="R437" s="100"/>
      <c r="S437" s="100"/>
      <c r="T437" s="100"/>
      <c r="U437" s="100"/>
      <c r="V437" s="100"/>
      <c r="W437" s="100"/>
      <c r="X437" s="100"/>
      <c r="Y437" s="100"/>
      <c r="Z437" s="100"/>
      <c r="AA437" s="66" t="str">
        <f t="shared" si="104"/>
        <v/>
      </c>
      <c r="AB437" s="66" t="str">
        <f t="shared" si="105"/>
        <v/>
      </c>
      <c r="AC437" s="66" t="str">
        <f t="shared" si="106"/>
        <v/>
      </c>
      <c r="AD437" s="66" t="str">
        <f t="shared" si="107"/>
        <v/>
      </c>
      <c r="AE437" s="66" t="str">
        <f t="shared" si="108"/>
        <v/>
      </c>
      <c r="AF437" s="66" t="str">
        <f t="shared" si="109"/>
        <v/>
      </c>
      <c r="AG437" s="66" t="str">
        <f t="shared" si="110"/>
        <v/>
      </c>
      <c r="AH437" s="66" t="str">
        <f t="shared" si="111"/>
        <v/>
      </c>
      <c r="AI437" s="66" t="str">
        <f t="shared" si="112"/>
        <v/>
      </c>
      <c r="AJ437" s="66" t="str">
        <f t="shared" si="113"/>
        <v/>
      </c>
      <c r="AK437" s="66" t="str">
        <f t="shared" si="114"/>
        <v/>
      </c>
      <c r="AL437" s="270" t="str">
        <f t="shared" si="115"/>
        <v>N</v>
      </c>
    </row>
    <row r="438" spans="2:38">
      <c r="B438" s="37"/>
      <c r="C438" s="40"/>
      <c r="D438" s="40" t="s">
        <v>362</v>
      </c>
      <c r="E438" s="44"/>
      <c r="F438" s="44"/>
      <c r="G438" s="44"/>
      <c r="H438" s="14" t="str">
        <f t="shared" si="116"/>
        <v/>
      </c>
      <c r="I438" s="15" t="str">
        <f t="shared" si="117"/>
        <v/>
      </c>
      <c r="J438" s="16" t="str">
        <f t="shared" si="118"/>
        <v xml:space="preserve"> </v>
      </c>
      <c r="K438" s="17" t="str">
        <f t="shared" si="119"/>
        <v xml:space="preserve"> </v>
      </c>
      <c r="L438" s="208" t="str">
        <f>IF(B438="","",HLOOKUP(B438,'GRR Data'!$DD$243:$WI$244,2,FALSE))</f>
        <v/>
      </c>
      <c r="M438" s="65"/>
      <c r="N438" s="80"/>
      <c r="O438" s="21"/>
      <c r="P438" s="22"/>
      <c r="Q438" s="100"/>
      <c r="R438" s="100"/>
      <c r="S438" s="100"/>
      <c r="T438" s="100"/>
      <c r="U438" s="100"/>
      <c r="V438" s="100"/>
      <c r="W438" s="100"/>
      <c r="X438" s="100"/>
      <c r="Y438" s="100"/>
      <c r="Z438" s="100"/>
      <c r="AA438" s="66" t="str">
        <f t="shared" si="104"/>
        <v/>
      </c>
      <c r="AB438" s="66" t="str">
        <f t="shared" si="105"/>
        <v/>
      </c>
      <c r="AC438" s="66" t="str">
        <f t="shared" si="106"/>
        <v/>
      </c>
      <c r="AD438" s="66" t="str">
        <f t="shared" si="107"/>
        <v/>
      </c>
      <c r="AE438" s="66" t="str">
        <f t="shared" si="108"/>
        <v/>
      </c>
      <c r="AF438" s="66" t="str">
        <f t="shared" si="109"/>
        <v/>
      </c>
      <c r="AG438" s="66" t="str">
        <f t="shared" si="110"/>
        <v/>
      </c>
      <c r="AH438" s="66" t="str">
        <f t="shared" si="111"/>
        <v/>
      </c>
      <c r="AI438" s="66" t="str">
        <f t="shared" si="112"/>
        <v/>
      </c>
      <c r="AJ438" s="66" t="str">
        <f t="shared" si="113"/>
        <v/>
      </c>
      <c r="AK438" s="66" t="str">
        <f t="shared" si="114"/>
        <v/>
      </c>
      <c r="AL438" s="270" t="str">
        <f t="shared" si="115"/>
        <v>N</v>
      </c>
    </row>
    <row r="439" spans="2:38">
      <c r="B439" s="91"/>
      <c r="C439" s="40"/>
      <c r="D439" s="40" t="s">
        <v>362</v>
      </c>
      <c r="E439" s="44"/>
      <c r="F439" s="44"/>
      <c r="G439" s="44"/>
      <c r="H439" s="14" t="str">
        <f t="shared" si="116"/>
        <v/>
      </c>
      <c r="I439" s="15" t="str">
        <f t="shared" si="117"/>
        <v/>
      </c>
      <c r="J439" s="16" t="str">
        <f t="shared" si="118"/>
        <v xml:space="preserve"> </v>
      </c>
      <c r="K439" s="17" t="str">
        <f t="shared" si="119"/>
        <v xml:space="preserve"> </v>
      </c>
      <c r="L439" s="208" t="str">
        <f>IF(B439="","",HLOOKUP(B439,'GRR Data'!$DD$243:$WI$244,2,FALSE))</f>
        <v/>
      </c>
      <c r="M439" s="65"/>
      <c r="N439" s="80"/>
      <c r="O439" s="21"/>
      <c r="P439" s="22"/>
      <c r="Q439" s="100"/>
      <c r="R439" s="100"/>
      <c r="S439" s="100"/>
      <c r="T439" s="100"/>
      <c r="U439" s="100"/>
      <c r="V439" s="100"/>
      <c r="W439" s="100"/>
      <c r="X439" s="100"/>
      <c r="Y439" s="100"/>
      <c r="Z439" s="100"/>
      <c r="AA439" s="66" t="str">
        <f t="shared" si="104"/>
        <v/>
      </c>
      <c r="AB439" s="66" t="str">
        <f t="shared" si="105"/>
        <v/>
      </c>
      <c r="AC439" s="66" t="str">
        <f t="shared" si="106"/>
        <v/>
      </c>
      <c r="AD439" s="66" t="str">
        <f t="shared" si="107"/>
        <v/>
      </c>
      <c r="AE439" s="66" t="str">
        <f t="shared" si="108"/>
        <v/>
      </c>
      <c r="AF439" s="66" t="str">
        <f t="shared" si="109"/>
        <v/>
      </c>
      <c r="AG439" s="66" t="str">
        <f t="shared" si="110"/>
        <v/>
      </c>
      <c r="AH439" s="66" t="str">
        <f t="shared" si="111"/>
        <v/>
      </c>
      <c r="AI439" s="66" t="str">
        <f t="shared" si="112"/>
        <v/>
      </c>
      <c r="AJ439" s="66" t="str">
        <f t="shared" si="113"/>
        <v/>
      </c>
      <c r="AK439" s="66" t="str">
        <f t="shared" si="114"/>
        <v/>
      </c>
      <c r="AL439" s="270" t="str">
        <f t="shared" si="115"/>
        <v>N</v>
      </c>
    </row>
    <row r="440" spans="2:38">
      <c r="B440" s="37"/>
      <c r="C440" s="40"/>
      <c r="D440" s="40" t="s">
        <v>362</v>
      </c>
      <c r="E440" s="44"/>
      <c r="F440" s="44"/>
      <c r="G440" s="44"/>
      <c r="H440" s="14" t="str">
        <f t="shared" si="116"/>
        <v/>
      </c>
      <c r="I440" s="15" t="str">
        <f t="shared" si="117"/>
        <v/>
      </c>
      <c r="J440" s="16" t="str">
        <f t="shared" si="118"/>
        <v xml:space="preserve"> </v>
      </c>
      <c r="K440" s="17" t="str">
        <f t="shared" si="119"/>
        <v xml:space="preserve"> </v>
      </c>
      <c r="L440" s="208" t="str">
        <f>IF(B440="","",HLOOKUP(B440,'GRR Data'!$DD$243:$WI$244,2,FALSE))</f>
        <v/>
      </c>
      <c r="M440" s="65"/>
      <c r="N440" s="80"/>
      <c r="O440" s="21"/>
      <c r="P440" s="22"/>
      <c r="Q440" s="100"/>
      <c r="R440" s="100"/>
      <c r="S440" s="100"/>
      <c r="T440" s="100"/>
      <c r="U440" s="100"/>
      <c r="V440" s="100"/>
      <c r="W440" s="100"/>
      <c r="X440" s="100"/>
      <c r="Y440" s="100"/>
      <c r="Z440" s="100"/>
      <c r="AA440" s="66" t="str">
        <f t="shared" si="104"/>
        <v/>
      </c>
      <c r="AB440" s="66" t="str">
        <f t="shared" si="105"/>
        <v/>
      </c>
      <c r="AC440" s="66" t="str">
        <f t="shared" si="106"/>
        <v/>
      </c>
      <c r="AD440" s="66" t="str">
        <f t="shared" si="107"/>
        <v/>
      </c>
      <c r="AE440" s="66" t="str">
        <f t="shared" si="108"/>
        <v/>
      </c>
      <c r="AF440" s="66" t="str">
        <f t="shared" si="109"/>
        <v/>
      </c>
      <c r="AG440" s="66" t="str">
        <f t="shared" si="110"/>
        <v/>
      </c>
      <c r="AH440" s="66" t="str">
        <f t="shared" si="111"/>
        <v/>
      </c>
      <c r="AI440" s="66" t="str">
        <f t="shared" si="112"/>
        <v/>
      </c>
      <c r="AJ440" s="66" t="str">
        <f t="shared" si="113"/>
        <v/>
      </c>
      <c r="AK440" s="66" t="str">
        <f t="shared" si="114"/>
        <v/>
      </c>
      <c r="AL440" s="270" t="str">
        <f t="shared" si="115"/>
        <v>N</v>
      </c>
    </row>
    <row r="441" spans="2:38">
      <c r="B441" s="37"/>
      <c r="C441" s="40"/>
      <c r="D441" s="40" t="s">
        <v>362</v>
      </c>
      <c r="E441" s="44"/>
      <c r="F441" s="44"/>
      <c r="G441" s="44"/>
      <c r="H441" s="14" t="str">
        <f t="shared" si="116"/>
        <v/>
      </c>
      <c r="I441" s="15" t="str">
        <f t="shared" si="117"/>
        <v/>
      </c>
      <c r="J441" s="16" t="str">
        <f t="shared" si="118"/>
        <v xml:space="preserve"> </v>
      </c>
      <c r="K441" s="17" t="str">
        <f t="shared" si="119"/>
        <v xml:space="preserve"> </v>
      </c>
      <c r="L441" s="208" t="str">
        <f>IF(B441="","",HLOOKUP(B441,'GRR Data'!$DD$243:$WI$244,2,FALSE))</f>
        <v/>
      </c>
      <c r="M441" s="65"/>
      <c r="N441" s="80"/>
      <c r="O441" s="21"/>
      <c r="P441" s="22"/>
      <c r="Q441" s="100"/>
      <c r="R441" s="100"/>
      <c r="S441" s="100"/>
      <c r="T441" s="100"/>
      <c r="U441" s="100"/>
      <c r="V441" s="100"/>
      <c r="W441" s="100"/>
      <c r="X441" s="100"/>
      <c r="Y441" s="100"/>
      <c r="Z441" s="100"/>
      <c r="AA441" s="66" t="str">
        <f t="shared" si="104"/>
        <v/>
      </c>
      <c r="AB441" s="66" t="str">
        <f t="shared" si="105"/>
        <v/>
      </c>
      <c r="AC441" s="66" t="str">
        <f t="shared" si="106"/>
        <v/>
      </c>
      <c r="AD441" s="66" t="str">
        <f t="shared" si="107"/>
        <v/>
      </c>
      <c r="AE441" s="66" t="str">
        <f t="shared" si="108"/>
        <v/>
      </c>
      <c r="AF441" s="66" t="str">
        <f t="shared" si="109"/>
        <v/>
      </c>
      <c r="AG441" s="66" t="str">
        <f t="shared" si="110"/>
        <v/>
      </c>
      <c r="AH441" s="66" t="str">
        <f t="shared" si="111"/>
        <v/>
      </c>
      <c r="AI441" s="66" t="str">
        <f t="shared" si="112"/>
        <v/>
      </c>
      <c r="AJ441" s="66" t="str">
        <f t="shared" si="113"/>
        <v/>
      </c>
      <c r="AK441" s="66" t="str">
        <f t="shared" si="114"/>
        <v/>
      </c>
      <c r="AL441" s="270" t="str">
        <f t="shared" si="115"/>
        <v>N</v>
      </c>
    </row>
    <row r="442" spans="2:38">
      <c r="B442" s="91"/>
      <c r="C442" s="40"/>
      <c r="D442" s="40" t="s">
        <v>362</v>
      </c>
      <c r="E442" s="44"/>
      <c r="F442" s="44"/>
      <c r="G442" s="44"/>
      <c r="H442" s="14" t="str">
        <f t="shared" si="116"/>
        <v/>
      </c>
      <c r="I442" s="15" t="str">
        <f t="shared" si="117"/>
        <v/>
      </c>
      <c r="J442" s="16" t="str">
        <f t="shared" si="118"/>
        <v xml:space="preserve"> </v>
      </c>
      <c r="K442" s="17" t="str">
        <f t="shared" si="119"/>
        <v xml:space="preserve"> </v>
      </c>
      <c r="L442" s="208" t="str">
        <f>IF(B442="","",HLOOKUP(B442,'GRR Data'!$DD$243:$WI$244,2,FALSE))</f>
        <v/>
      </c>
      <c r="M442" s="65"/>
      <c r="N442" s="80"/>
      <c r="O442" s="21"/>
      <c r="P442" s="22"/>
      <c r="Q442" s="100"/>
      <c r="R442" s="100"/>
      <c r="S442" s="100"/>
      <c r="T442" s="100"/>
      <c r="U442" s="100"/>
      <c r="V442" s="100"/>
      <c r="W442" s="100"/>
      <c r="X442" s="100"/>
      <c r="Y442" s="100"/>
      <c r="Z442" s="100"/>
      <c r="AA442" s="66" t="str">
        <f t="shared" si="104"/>
        <v/>
      </c>
      <c r="AB442" s="66" t="str">
        <f t="shared" si="105"/>
        <v/>
      </c>
      <c r="AC442" s="66" t="str">
        <f t="shared" si="106"/>
        <v/>
      </c>
      <c r="AD442" s="66" t="str">
        <f t="shared" si="107"/>
        <v/>
      </c>
      <c r="AE442" s="66" t="str">
        <f t="shared" si="108"/>
        <v/>
      </c>
      <c r="AF442" s="66" t="str">
        <f t="shared" si="109"/>
        <v/>
      </c>
      <c r="AG442" s="66" t="str">
        <f t="shared" si="110"/>
        <v/>
      </c>
      <c r="AH442" s="66" t="str">
        <f t="shared" si="111"/>
        <v/>
      </c>
      <c r="AI442" s="66" t="str">
        <f t="shared" si="112"/>
        <v/>
      </c>
      <c r="AJ442" s="66" t="str">
        <f t="shared" si="113"/>
        <v/>
      </c>
      <c r="AK442" s="66" t="str">
        <f t="shared" si="114"/>
        <v/>
      </c>
      <c r="AL442" s="270" t="str">
        <f t="shared" si="115"/>
        <v>N</v>
      </c>
    </row>
    <row r="443" spans="2:38">
      <c r="B443" s="91"/>
      <c r="C443" s="40"/>
      <c r="D443" s="40" t="s">
        <v>362</v>
      </c>
      <c r="E443" s="44"/>
      <c r="F443" s="44"/>
      <c r="G443" s="44"/>
      <c r="H443" s="14" t="str">
        <f t="shared" si="116"/>
        <v/>
      </c>
      <c r="I443" s="15" t="str">
        <f t="shared" si="117"/>
        <v/>
      </c>
      <c r="J443" s="16" t="str">
        <f t="shared" si="118"/>
        <v xml:space="preserve"> </v>
      </c>
      <c r="K443" s="17" t="str">
        <f t="shared" si="119"/>
        <v xml:space="preserve"> </v>
      </c>
      <c r="L443" s="208" t="str">
        <f>IF(B443="","",HLOOKUP(B443,'GRR Data'!$DD$243:$WI$244,2,FALSE))</f>
        <v/>
      </c>
      <c r="M443" s="65"/>
      <c r="N443" s="80"/>
      <c r="O443" s="21"/>
      <c r="P443" s="22"/>
      <c r="Q443" s="100"/>
      <c r="R443" s="100"/>
      <c r="S443" s="100"/>
      <c r="T443" s="100"/>
      <c r="U443" s="100"/>
      <c r="V443" s="100"/>
      <c r="W443" s="100"/>
      <c r="X443" s="100"/>
      <c r="Y443" s="100"/>
      <c r="Z443" s="100"/>
      <c r="AA443" s="66" t="str">
        <f t="shared" si="104"/>
        <v/>
      </c>
      <c r="AB443" s="66" t="str">
        <f t="shared" si="105"/>
        <v/>
      </c>
      <c r="AC443" s="66" t="str">
        <f t="shared" si="106"/>
        <v/>
      </c>
      <c r="AD443" s="66" t="str">
        <f t="shared" si="107"/>
        <v/>
      </c>
      <c r="AE443" s="66" t="str">
        <f t="shared" si="108"/>
        <v/>
      </c>
      <c r="AF443" s="66" t="str">
        <f t="shared" si="109"/>
        <v/>
      </c>
      <c r="AG443" s="66" t="str">
        <f t="shared" si="110"/>
        <v/>
      </c>
      <c r="AH443" s="66" t="str">
        <f t="shared" si="111"/>
        <v/>
      </c>
      <c r="AI443" s="66" t="str">
        <f t="shared" si="112"/>
        <v/>
      </c>
      <c r="AJ443" s="66" t="str">
        <f t="shared" si="113"/>
        <v/>
      </c>
      <c r="AK443" s="66" t="str">
        <f t="shared" si="114"/>
        <v/>
      </c>
      <c r="AL443" s="270" t="str">
        <f t="shared" si="115"/>
        <v>N</v>
      </c>
    </row>
    <row r="444" spans="2:38">
      <c r="B444" s="37"/>
      <c r="C444" s="40"/>
      <c r="D444" s="40" t="s">
        <v>362</v>
      </c>
      <c r="E444" s="44"/>
      <c r="F444" s="44"/>
      <c r="G444" s="44"/>
      <c r="H444" s="14" t="str">
        <f t="shared" si="116"/>
        <v/>
      </c>
      <c r="I444" s="15" t="str">
        <f t="shared" si="117"/>
        <v/>
      </c>
      <c r="J444" s="16" t="str">
        <f t="shared" si="118"/>
        <v xml:space="preserve"> </v>
      </c>
      <c r="K444" s="17" t="str">
        <f t="shared" si="119"/>
        <v xml:space="preserve"> </v>
      </c>
      <c r="L444" s="208" t="str">
        <f>IF(B444="","",HLOOKUP(B444,'GRR Data'!$DD$243:$WI$244,2,FALSE))</f>
        <v/>
      </c>
      <c r="M444" s="65"/>
      <c r="N444" s="80"/>
      <c r="O444" s="21"/>
      <c r="P444" s="22"/>
      <c r="Q444" s="100"/>
      <c r="R444" s="100"/>
      <c r="S444" s="100"/>
      <c r="T444" s="100"/>
      <c r="U444" s="100"/>
      <c r="V444" s="100"/>
      <c r="W444" s="100"/>
      <c r="X444" s="100"/>
      <c r="Y444" s="100"/>
      <c r="Z444" s="100"/>
      <c r="AA444" s="66" t="str">
        <f t="shared" si="104"/>
        <v/>
      </c>
      <c r="AB444" s="66" t="str">
        <f t="shared" si="105"/>
        <v/>
      </c>
      <c r="AC444" s="66" t="str">
        <f t="shared" si="106"/>
        <v/>
      </c>
      <c r="AD444" s="66" t="str">
        <f t="shared" si="107"/>
        <v/>
      </c>
      <c r="AE444" s="66" t="str">
        <f t="shared" si="108"/>
        <v/>
      </c>
      <c r="AF444" s="66" t="str">
        <f t="shared" si="109"/>
        <v/>
      </c>
      <c r="AG444" s="66" t="str">
        <f t="shared" si="110"/>
        <v/>
      </c>
      <c r="AH444" s="66" t="str">
        <f t="shared" si="111"/>
        <v/>
      </c>
      <c r="AI444" s="66" t="str">
        <f t="shared" si="112"/>
        <v/>
      </c>
      <c r="AJ444" s="66" t="str">
        <f t="shared" si="113"/>
        <v/>
      </c>
      <c r="AK444" s="66" t="str">
        <f t="shared" si="114"/>
        <v/>
      </c>
      <c r="AL444" s="270" t="str">
        <f t="shared" si="115"/>
        <v>N</v>
      </c>
    </row>
    <row r="445" spans="2:38">
      <c r="B445" s="37"/>
      <c r="C445" s="40"/>
      <c r="D445" s="40" t="s">
        <v>362</v>
      </c>
      <c r="E445" s="44"/>
      <c r="F445" s="44"/>
      <c r="G445" s="44"/>
      <c r="H445" s="14" t="str">
        <f t="shared" si="116"/>
        <v/>
      </c>
      <c r="I445" s="15" t="str">
        <f t="shared" si="117"/>
        <v/>
      </c>
      <c r="J445" s="16" t="str">
        <f t="shared" si="118"/>
        <v xml:space="preserve"> </v>
      </c>
      <c r="K445" s="17" t="str">
        <f t="shared" si="119"/>
        <v xml:space="preserve"> </v>
      </c>
      <c r="L445" s="208" t="str">
        <f>IF(B445="","",HLOOKUP(B445,'GRR Data'!$DD$243:$WI$244,2,FALSE))</f>
        <v/>
      </c>
      <c r="M445" s="65"/>
      <c r="N445" s="80"/>
      <c r="O445" s="21"/>
      <c r="P445" s="22"/>
      <c r="Q445" s="100"/>
      <c r="R445" s="100"/>
      <c r="S445" s="100"/>
      <c r="T445" s="100"/>
      <c r="U445" s="100"/>
      <c r="V445" s="100"/>
      <c r="W445" s="100"/>
      <c r="X445" s="100"/>
      <c r="Y445" s="100"/>
      <c r="Z445" s="100"/>
      <c r="AA445" s="66" t="str">
        <f t="shared" si="104"/>
        <v/>
      </c>
      <c r="AB445" s="66" t="str">
        <f t="shared" si="105"/>
        <v/>
      </c>
      <c r="AC445" s="66" t="str">
        <f t="shared" si="106"/>
        <v/>
      </c>
      <c r="AD445" s="66" t="str">
        <f t="shared" si="107"/>
        <v/>
      </c>
      <c r="AE445" s="66" t="str">
        <f t="shared" si="108"/>
        <v/>
      </c>
      <c r="AF445" s="66" t="str">
        <f t="shared" si="109"/>
        <v/>
      </c>
      <c r="AG445" s="66" t="str">
        <f t="shared" si="110"/>
        <v/>
      </c>
      <c r="AH445" s="66" t="str">
        <f t="shared" si="111"/>
        <v/>
      </c>
      <c r="AI445" s="66" t="str">
        <f t="shared" si="112"/>
        <v/>
      </c>
      <c r="AJ445" s="66" t="str">
        <f t="shared" si="113"/>
        <v/>
      </c>
      <c r="AK445" s="66" t="str">
        <f t="shared" si="114"/>
        <v/>
      </c>
      <c r="AL445" s="270" t="str">
        <f t="shared" si="115"/>
        <v>N</v>
      </c>
    </row>
    <row r="446" spans="2:38">
      <c r="B446" s="91"/>
      <c r="C446" s="40"/>
      <c r="D446" s="40" t="s">
        <v>362</v>
      </c>
      <c r="E446" s="44"/>
      <c r="F446" s="44"/>
      <c r="G446" s="44"/>
      <c r="H446" s="14" t="str">
        <f t="shared" si="116"/>
        <v/>
      </c>
      <c r="I446" s="15" t="str">
        <f t="shared" si="117"/>
        <v/>
      </c>
      <c r="J446" s="16" t="str">
        <f t="shared" si="118"/>
        <v xml:space="preserve"> </v>
      </c>
      <c r="K446" s="17" t="str">
        <f t="shared" si="119"/>
        <v xml:space="preserve"> </v>
      </c>
      <c r="L446" s="208" t="str">
        <f>IF(B446="","",HLOOKUP(B446,'GRR Data'!$DD$243:$WI$244,2,FALSE))</f>
        <v/>
      </c>
      <c r="M446" s="65"/>
      <c r="N446" s="80"/>
      <c r="O446" s="21"/>
      <c r="P446" s="22"/>
      <c r="Q446" s="100"/>
      <c r="R446" s="100"/>
      <c r="S446" s="100"/>
      <c r="T446" s="100"/>
      <c r="U446" s="100"/>
      <c r="V446" s="100"/>
      <c r="W446" s="100"/>
      <c r="X446" s="100"/>
      <c r="Y446" s="100"/>
      <c r="Z446" s="100"/>
      <c r="AA446" s="66" t="str">
        <f t="shared" si="104"/>
        <v/>
      </c>
      <c r="AB446" s="66" t="str">
        <f t="shared" si="105"/>
        <v/>
      </c>
      <c r="AC446" s="66" t="str">
        <f t="shared" si="106"/>
        <v/>
      </c>
      <c r="AD446" s="66" t="str">
        <f t="shared" si="107"/>
        <v/>
      </c>
      <c r="AE446" s="66" t="str">
        <f t="shared" si="108"/>
        <v/>
      </c>
      <c r="AF446" s="66" t="str">
        <f t="shared" si="109"/>
        <v/>
      </c>
      <c r="AG446" s="66" t="str">
        <f t="shared" si="110"/>
        <v/>
      </c>
      <c r="AH446" s="66" t="str">
        <f t="shared" si="111"/>
        <v/>
      </c>
      <c r="AI446" s="66" t="str">
        <f t="shared" si="112"/>
        <v/>
      </c>
      <c r="AJ446" s="66" t="str">
        <f t="shared" si="113"/>
        <v/>
      </c>
      <c r="AK446" s="66" t="str">
        <f t="shared" si="114"/>
        <v/>
      </c>
      <c r="AL446" s="270" t="str">
        <f t="shared" si="115"/>
        <v>N</v>
      </c>
    </row>
    <row r="447" spans="2:38">
      <c r="B447" s="37"/>
      <c r="C447" s="40"/>
      <c r="D447" s="40" t="s">
        <v>362</v>
      </c>
      <c r="E447" s="44"/>
      <c r="F447" s="44"/>
      <c r="G447" s="44"/>
      <c r="H447" s="14" t="str">
        <f t="shared" si="116"/>
        <v/>
      </c>
      <c r="I447" s="15" t="str">
        <f t="shared" si="117"/>
        <v/>
      </c>
      <c r="J447" s="16" t="str">
        <f t="shared" si="118"/>
        <v xml:space="preserve"> </v>
      </c>
      <c r="K447" s="17" t="str">
        <f t="shared" si="119"/>
        <v xml:space="preserve"> </v>
      </c>
      <c r="L447" s="208" t="str">
        <f>IF(B447="","",HLOOKUP(B447,'GRR Data'!$DD$243:$WI$244,2,FALSE))</f>
        <v/>
      </c>
      <c r="M447" s="65"/>
      <c r="N447" s="80"/>
      <c r="O447" s="21"/>
      <c r="P447" s="22"/>
      <c r="Q447" s="100"/>
      <c r="R447" s="100"/>
      <c r="S447" s="100"/>
      <c r="T447" s="100"/>
      <c r="U447" s="100"/>
      <c r="V447" s="100"/>
      <c r="W447" s="100"/>
      <c r="X447" s="100"/>
      <c r="Y447" s="100"/>
      <c r="Z447" s="100"/>
      <c r="AA447" s="66" t="str">
        <f t="shared" si="104"/>
        <v/>
      </c>
      <c r="AB447" s="66" t="str">
        <f t="shared" si="105"/>
        <v/>
      </c>
      <c r="AC447" s="66" t="str">
        <f t="shared" si="106"/>
        <v/>
      </c>
      <c r="AD447" s="66" t="str">
        <f t="shared" si="107"/>
        <v/>
      </c>
      <c r="AE447" s="66" t="str">
        <f t="shared" si="108"/>
        <v/>
      </c>
      <c r="AF447" s="66" t="str">
        <f t="shared" si="109"/>
        <v/>
      </c>
      <c r="AG447" s="66" t="str">
        <f t="shared" si="110"/>
        <v/>
      </c>
      <c r="AH447" s="66" t="str">
        <f t="shared" si="111"/>
        <v/>
      </c>
      <c r="AI447" s="66" t="str">
        <f t="shared" si="112"/>
        <v/>
      </c>
      <c r="AJ447" s="66" t="str">
        <f t="shared" si="113"/>
        <v/>
      </c>
      <c r="AK447" s="66" t="str">
        <f t="shared" si="114"/>
        <v/>
      </c>
      <c r="AL447" s="270" t="str">
        <f t="shared" si="115"/>
        <v>N</v>
      </c>
    </row>
    <row r="448" spans="2:38">
      <c r="B448" s="37"/>
      <c r="C448" s="40"/>
      <c r="D448" s="40" t="s">
        <v>362</v>
      </c>
      <c r="E448" s="44"/>
      <c r="F448" s="44"/>
      <c r="G448" s="44"/>
      <c r="H448" s="14" t="str">
        <f t="shared" si="116"/>
        <v/>
      </c>
      <c r="I448" s="15" t="str">
        <f t="shared" si="117"/>
        <v/>
      </c>
      <c r="J448" s="16" t="str">
        <f t="shared" si="118"/>
        <v xml:space="preserve"> </v>
      </c>
      <c r="K448" s="17" t="str">
        <f t="shared" si="119"/>
        <v xml:space="preserve"> </v>
      </c>
      <c r="L448" s="208" t="str">
        <f>IF(B448="","",HLOOKUP(B448,'GRR Data'!$DD$243:$WI$244,2,FALSE))</f>
        <v/>
      </c>
      <c r="M448" s="65"/>
      <c r="N448" s="80"/>
      <c r="O448" s="21"/>
      <c r="P448" s="22"/>
      <c r="Q448" s="100"/>
      <c r="R448" s="100"/>
      <c r="S448" s="100"/>
      <c r="T448" s="100"/>
      <c r="U448" s="100"/>
      <c r="V448" s="100"/>
      <c r="W448" s="100"/>
      <c r="X448" s="100"/>
      <c r="Y448" s="100"/>
      <c r="Z448" s="100"/>
      <c r="AA448" s="66" t="str">
        <f t="shared" si="104"/>
        <v/>
      </c>
      <c r="AB448" s="66" t="str">
        <f t="shared" si="105"/>
        <v/>
      </c>
      <c r="AC448" s="66" t="str">
        <f t="shared" si="106"/>
        <v/>
      </c>
      <c r="AD448" s="66" t="str">
        <f t="shared" si="107"/>
        <v/>
      </c>
      <c r="AE448" s="66" t="str">
        <f t="shared" si="108"/>
        <v/>
      </c>
      <c r="AF448" s="66" t="str">
        <f t="shared" si="109"/>
        <v/>
      </c>
      <c r="AG448" s="66" t="str">
        <f t="shared" si="110"/>
        <v/>
      </c>
      <c r="AH448" s="66" t="str">
        <f t="shared" si="111"/>
        <v/>
      </c>
      <c r="AI448" s="66" t="str">
        <f t="shared" si="112"/>
        <v/>
      </c>
      <c r="AJ448" s="66" t="str">
        <f t="shared" si="113"/>
        <v/>
      </c>
      <c r="AK448" s="66" t="str">
        <f t="shared" si="114"/>
        <v/>
      </c>
      <c r="AL448" s="270" t="str">
        <f t="shared" si="115"/>
        <v>N</v>
      </c>
    </row>
    <row r="449" spans="2:38">
      <c r="B449" s="91"/>
      <c r="C449" s="40"/>
      <c r="D449" s="40" t="s">
        <v>362</v>
      </c>
      <c r="E449" s="44"/>
      <c r="F449" s="44"/>
      <c r="G449" s="44"/>
      <c r="H449" s="14" t="str">
        <f t="shared" si="116"/>
        <v/>
      </c>
      <c r="I449" s="15" t="str">
        <f t="shared" si="117"/>
        <v/>
      </c>
      <c r="J449" s="16" t="str">
        <f t="shared" si="118"/>
        <v xml:space="preserve"> </v>
      </c>
      <c r="K449" s="17" t="str">
        <f t="shared" si="119"/>
        <v xml:space="preserve"> </v>
      </c>
      <c r="L449" s="208" t="str">
        <f>IF(B449="","",HLOOKUP(B449,'GRR Data'!$DD$243:$WI$244,2,FALSE))</f>
        <v/>
      </c>
      <c r="M449" s="65"/>
      <c r="N449" s="80"/>
      <c r="O449" s="21"/>
      <c r="P449" s="22"/>
      <c r="Q449" s="100"/>
      <c r="R449" s="100"/>
      <c r="S449" s="100"/>
      <c r="T449" s="100"/>
      <c r="U449" s="100"/>
      <c r="V449" s="100"/>
      <c r="W449" s="100"/>
      <c r="X449" s="100"/>
      <c r="Y449" s="100"/>
      <c r="Z449" s="100"/>
      <c r="AA449" s="66" t="str">
        <f t="shared" si="104"/>
        <v/>
      </c>
      <c r="AB449" s="66" t="str">
        <f t="shared" si="105"/>
        <v/>
      </c>
      <c r="AC449" s="66" t="str">
        <f t="shared" si="106"/>
        <v/>
      </c>
      <c r="AD449" s="66" t="str">
        <f t="shared" si="107"/>
        <v/>
      </c>
      <c r="AE449" s="66" t="str">
        <f t="shared" si="108"/>
        <v/>
      </c>
      <c r="AF449" s="66" t="str">
        <f t="shared" si="109"/>
        <v/>
      </c>
      <c r="AG449" s="66" t="str">
        <f t="shared" si="110"/>
        <v/>
      </c>
      <c r="AH449" s="66" t="str">
        <f t="shared" si="111"/>
        <v/>
      </c>
      <c r="AI449" s="66" t="str">
        <f t="shared" si="112"/>
        <v/>
      </c>
      <c r="AJ449" s="66" t="str">
        <f t="shared" si="113"/>
        <v/>
      </c>
      <c r="AK449" s="66" t="str">
        <f t="shared" si="114"/>
        <v/>
      </c>
      <c r="AL449" s="270" t="str">
        <f t="shared" si="115"/>
        <v>N</v>
      </c>
    </row>
    <row r="450" spans="2:38">
      <c r="B450" s="37"/>
      <c r="C450" s="40"/>
      <c r="D450" s="40" t="s">
        <v>362</v>
      </c>
      <c r="E450" s="44"/>
      <c r="F450" s="44"/>
      <c r="G450" s="44"/>
      <c r="H450" s="14" t="str">
        <f t="shared" si="116"/>
        <v/>
      </c>
      <c r="I450" s="15" t="str">
        <f t="shared" si="117"/>
        <v/>
      </c>
      <c r="J450" s="16" t="str">
        <f t="shared" si="118"/>
        <v xml:space="preserve"> </v>
      </c>
      <c r="K450" s="17" t="str">
        <f t="shared" si="119"/>
        <v xml:space="preserve"> </v>
      </c>
      <c r="L450" s="208" t="str">
        <f>IF(B450="","",HLOOKUP(B450,'GRR Data'!$DD$243:$WI$244,2,FALSE))</f>
        <v/>
      </c>
      <c r="M450" s="65"/>
      <c r="N450" s="80"/>
      <c r="O450" s="21"/>
      <c r="P450" s="22"/>
      <c r="Q450" s="100"/>
      <c r="R450" s="100"/>
      <c r="S450" s="100"/>
      <c r="T450" s="100"/>
      <c r="U450" s="100"/>
      <c r="V450" s="100"/>
      <c r="W450" s="100"/>
      <c r="X450" s="100"/>
      <c r="Y450" s="100"/>
      <c r="Z450" s="100"/>
      <c r="AA450" s="66" t="str">
        <f t="shared" si="104"/>
        <v/>
      </c>
      <c r="AB450" s="66" t="str">
        <f t="shared" si="105"/>
        <v/>
      </c>
      <c r="AC450" s="66" t="str">
        <f t="shared" si="106"/>
        <v/>
      </c>
      <c r="AD450" s="66" t="str">
        <f t="shared" si="107"/>
        <v/>
      </c>
      <c r="AE450" s="66" t="str">
        <f t="shared" si="108"/>
        <v/>
      </c>
      <c r="AF450" s="66" t="str">
        <f t="shared" si="109"/>
        <v/>
      </c>
      <c r="AG450" s="66" t="str">
        <f t="shared" si="110"/>
        <v/>
      </c>
      <c r="AH450" s="66" t="str">
        <f t="shared" si="111"/>
        <v/>
      </c>
      <c r="AI450" s="66" t="str">
        <f t="shared" si="112"/>
        <v/>
      </c>
      <c r="AJ450" s="66" t="str">
        <f t="shared" si="113"/>
        <v/>
      </c>
      <c r="AK450" s="66" t="str">
        <f t="shared" si="114"/>
        <v/>
      </c>
      <c r="AL450" s="270" t="str">
        <f t="shared" si="115"/>
        <v>N</v>
      </c>
    </row>
    <row r="451" spans="2:38">
      <c r="B451" s="37"/>
      <c r="C451" s="40"/>
      <c r="D451" s="40" t="s">
        <v>362</v>
      </c>
      <c r="E451" s="44"/>
      <c r="F451" s="44"/>
      <c r="G451" s="44"/>
      <c r="H451" s="14" t="str">
        <f t="shared" si="116"/>
        <v/>
      </c>
      <c r="I451" s="15" t="str">
        <f t="shared" si="117"/>
        <v/>
      </c>
      <c r="J451" s="16" t="str">
        <f t="shared" si="118"/>
        <v xml:space="preserve"> </v>
      </c>
      <c r="K451" s="17" t="str">
        <f t="shared" si="119"/>
        <v xml:space="preserve"> </v>
      </c>
      <c r="L451" s="208" t="str">
        <f>IF(B451="","",HLOOKUP(B451,'GRR Data'!$DD$243:$WI$244,2,FALSE))</f>
        <v/>
      </c>
      <c r="M451" s="65"/>
      <c r="N451" s="80"/>
      <c r="O451" s="21"/>
      <c r="P451" s="22"/>
      <c r="Q451" s="100"/>
      <c r="R451" s="100"/>
      <c r="S451" s="100"/>
      <c r="T451" s="100"/>
      <c r="U451" s="100"/>
      <c r="V451" s="100"/>
      <c r="W451" s="100"/>
      <c r="X451" s="100"/>
      <c r="Y451" s="100"/>
      <c r="Z451" s="100"/>
      <c r="AA451" s="66" t="str">
        <f t="shared" si="104"/>
        <v/>
      </c>
      <c r="AB451" s="66" t="str">
        <f t="shared" si="105"/>
        <v/>
      </c>
      <c r="AC451" s="66" t="str">
        <f t="shared" si="106"/>
        <v/>
      </c>
      <c r="AD451" s="66" t="str">
        <f t="shared" si="107"/>
        <v/>
      </c>
      <c r="AE451" s="66" t="str">
        <f t="shared" si="108"/>
        <v/>
      </c>
      <c r="AF451" s="66" t="str">
        <f t="shared" si="109"/>
        <v/>
      </c>
      <c r="AG451" s="66" t="str">
        <f t="shared" si="110"/>
        <v/>
      </c>
      <c r="AH451" s="66" t="str">
        <f t="shared" si="111"/>
        <v/>
      </c>
      <c r="AI451" s="66" t="str">
        <f t="shared" si="112"/>
        <v/>
      </c>
      <c r="AJ451" s="66" t="str">
        <f t="shared" si="113"/>
        <v/>
      </c>
      <c r="AK451" s="66" t="str">
        <f t="shared" si="114"/>
        <v/>
      </c>
      <c r="AL451" s="270" t="str">
        <f t="shared" si="115"/>
        <v>N</v>
      </c>
    </row>
    <row r="452" spans="2:38">
      <c r="B452" s="91"/>
      <c r="C452" s="40"/>
      <c r="D452" s="40" t="s">
        <v>362</v>
      </c>
      <c r="E452" s="44"/>
      <c r="F452" s="44"/>
      <c r="G452" s="44"/>
      <c r="H452" s="14" t="str">
        <f t="shared" si="116"/>
        <v/>
      </c>
      <c r="I452" s="15" t="str">
        <f t="shared" si="117"/>
        <v/>
      </c>
      <c r="J452" s="16" t="str">
        <f t="shared" si="118"/>
        <v xml:space="preserve"> </v>
      </c>
      <c r="K452" s="17" t="str">
        <f t="shared" si="119"/>
        <v xml:space="preserve"> </v>
      </c>
      <c r="L452" s="208" t="str">
        <f>IF(B452="","",HLOOKUP(B452,'GRR Data'!$DD$243:$WI$244,2,FALSE))</f>
        <v/>
      </c>
      <c r="M452" s="65"/>
      <c r="N452" s="80"/>
      <c r="O452" s="21"/>
      <c r="P452" s="22"/>
      <c r="Q452" s="100"/>
      <c r="R452" s="100"/>
      <c r="S452" s="100"/>
      <c r="T452" s="100"/>
      <c r="U452" s="100"/>
      <c r="V452" s="100"/>
      <c r="W452" s="100"/>
      <c r="X452" s="100"/>
      <c r="Y452" s="100"/>
      <c r="Z452" s="100"/>
      <c r="AA452" s="66" t="str">
        <f t="shared" si="104"/>
        <v/>
      </c>
      <c r="AB452" s="66" t="str">
        <f t="shared" si="105"/>
        <v/>
      </c>
      <c r="AC452" s="66" t="str">
        <f t="shared" si="106"/>
        <v/>
      </c>
      <c r="AD452" s="66" t="str">
        <f t="shared" si="107"/>
        <v/>
      </c>
      <c r="AE452" s="66" t="str">
        <f t="shared" si="108"/>
        <v/>
      </c>
      <c r="AF452" s="66" t="str">
        <f t="shared" si="109"/>
        <v/>
      </c>
      <c r="AG452" s="66" t="str">
        <f t="shared" si="110"/>
        <v/>
      </c>
      <c r="AH452" s="66" t="str">
        <f t="shared" si="111"/>
        <v/>
      </c>
      <c r="AI452" s="66" t="str">
        <f t="shared" si="112"/>
        <v/>
      </c>
      <c r="AJ452" s="66" t="str">
        <f t="shared" si="113"/>
        <v/>
      </c>
      <c r="AK452" s="66" t="str">
        <f t="shared" si="114"/>
        <v/>
      </c>
      <c r="AL452" s="270" t="str">
        <f t="shared" si="115"/>
        <v>N</v>
      </c>
    </row>
    <row r="453" spans="2:38">
      <c r="B453" s="91"/>
      <c r="C453" s="40"/>
      <c r="D453" s="40" t="s">
        <v>362</v>
      </c>
      <c r="E453" s="44"/>
      <c r="F453" s="44"/>
      <c r="G453" s="44"/>
      <c r="H453" s="14" t="str">
        <f t="shared" si="116"/>
        <v/>
      </c>
      <c r="I453" s="15" t="str">
        <f t="shared" si="117"/>
        <v/>
      </c>
      <c r="J453" s="16" t="str">
        <f t="shared" si="118"/>
        <v xml:space="preserve"> </v>
      </c>
      <c r="K453" s="17" t="str">
        <f t="shared" si="119"/>
        <v xml:space="preserve"> </v>
      </c>
      <c r="L453" s="208" t="str">
        <f>IF(B453="","",HLOOKUP(B453,'GRR Data'!$DD$243:$WI$244,2,FALSE))</f>
        <v/>
      </c>
      <c r="M453" s="65"/>
      <c r="N453" s="80"/>
      <c r="O453" s="21"/>
      <c r="P453" s="22"/>
      <c r="Q453" s="100"/>
      <c r="R453" s="100"/>
      <c r="S453" s="100"/>
      <c r="T453" s="100"/>
      <c r="U453" s="100"/>
      <c r="V453" s="100"/>
      <c r="W453" s="100"/>
      <c r="X453" s="100"/>
      <c r="Y453" s="100"/>
      <c r="Z453" s="100"/>
      <c r="AA453" s="66" t="str">
        <f t="shared" si="104"/>
        <v/>
      </c>
      <c r="AB453" s="66" t="str">
        <f t="shared" si="105"/>
        <v/>
      </c>
      <c r="AC453" s="66" t="str">
        <f t="shared" si="106"/>
        <v/>
      </c>
      <c r="AD453" s="66" t="str">
        <f t="shared" si="107"/>
        <v/>
      </c>
      <c r="AE453" s="66" t="str">
        <f t="shared" si="108"/>
        <v/>
      </c>
      <c r="AF453" s="66" t="str">
        <f t="shared" si="109"/>
        <v/>
      </c>
      <c r="AG453" s="66" t="str">
        <f t="shared" si="110"/>
        <v/>
      </c>
      <c r="AH453" s="66" t="str">
        <f t="shared" si="111"/>
        <v/>
      </c>
      <c r="AI453" s="66" t="str">
        <f t="shared" si="112"/>
        <v/>
      </c>
      <c r="AJ453" s="66" t="str">
        <f t="shared" si="113"/>
        <v/>
      </c>
      <c r="AK453" s="66" t="str">
        <f t="shared" si="114"/>
        <v/>
      </c>
      <c r="AL453" s="270" t="str">
        <f t="shared" si="115"/>
        <v>N</v>
      </c>
    </row>
    <row r="454" spans="2:38">
      <c r="B454" s="37"/>
      <c r="C454" s="40"/>
      <c r="D454" s="40" t="s">
        <v>362</v>
      </c>
      <c r="E454" s="44"/>
      <c r="F454" s="44"/>
      <c r="G454" s="44"/>
      <c r="H454" s="14" t="str">
        <f t="shared" si="116"/>
        <v/>
      </c>
      <c r="I454" s="15" t="str">
        <f t="shared" si="117"/>
        <v/>
      </c>
      <c r="J454" s="16" t="str">
        <f t="shared" si="118"/>
        <v xml:space="preserve"> </v>
      </c>
      <c r="K454" s="17" t="str">
        <f t="shared" si="119"/>
        <v xml:space="preserve"> </v>
      </c>
      <c r="L454" s="208" t="str">
        <f>IF(B454="","",HLOOKUP(B454,'GRR Data'!$DD$243:$WI$244,2,FALSE))</f>
        <v/>
      </c>
      <c r="M454" s="65"/>
      <c r="N454" s="80"/>
      <c r="O454" s="21"/>
      <c r="P454" s="22"/>
      <c r="Q454" s="100"/>
      <c r="R454" s="100"/>
      <c r="S454" s="100"/>
      <c r="T454" s="100"/>
      <c r="U454" s="100"/>
      <c r="V454" s="100"/>
      <c r="W454" s="100"/>
      <c r="X454" s="100"/>
      <c r="Y454" s="100"/>
      <c r="Z454" s="100"/>
      <c r="AA454" s="66" t="str">
        <f t="shared" si="104"/>
        <v/>
      </c>
      <c r="AB454" s="66" t="str">
        <f t="shared" si="105"/>
        <v/>
      </c>
      <c r="AC454" s="66" t="str">
        <f t="shared" si="106"/>
        <v/>
      </c>
      <c r="AD454" s="66" t="str">
        <f t="shared" si="107"/>
        <v/>
      </c>
      <c r="AE454" s="66" t="str">
        <f t="shared" si="108"/>
        <v/>
      </c>
      <c r="AF454" s="66" t="str">
        <f t="shared" si="109"/>
        <v/>
      </c>
      <c r="AG454" s="66" t="str">
        <f t="shared" si="110"/>
        <v/>
      </c>
      <c r="AH454" s="66" t="str">
        <f t="shared" si="111"/>
        <v/>
      </c>
      <c r="AI454" s="66" t="str">
        <f t="shared" si="112"/>
        <v/>
      </c>
      <c r="AJ454" s="66" t="str">
        <f t="shared" si="113"/>
        <v/>
      </c>
      <c r="AK454" s="66" t="str">
        <f t="shared" si="114"/>
        <v/>
      </c>
      <c r="AL454" s="270" t="str">
        <f t="shared" si="115"/>
        <v>N</v>
      </c>
    </row>
    <row r="455" spans="2:38">
      <c r="B455" s="37"/>
      <c r="C455" s="40"/>
      <c r="D455" s="40" t="s">
        <v>362</v>
      </c>
      <c r="E455" s="44"/>
      <c r="F455" s="44"/>
      <c r="G455" s="44"/>
      <c r="H455" s="14" t="str">
        <f t="shared" si="116"/>
        <v/>
      </c>
      <c r="I455" s="15" t="str">
        <f t="shared" si="117"/>
        <v/>
      </c>
      <c r="J455" s="16" t="str">
        <f t="shared" si="118"/>
        <v xml:space="preserve"> </v>
      </c>
      <c r="K455" s="17" t="str">
        <f t="shared" si="119"/>
        <v xml:space="preserve"> </v>
      </c>
      <c r="L455" s="208" t="str">
        <f>IF(B455="","",HLOOKUP(B455,'GRR Data'!$DD$243:$WI$244,2,FALSE))</f>
        <v/>
      </c>
      <c r="M455" s="65"/>
      <c r="N455" s="80"/>
      <c r="O455" s="21"/>
      <c r="P455" s="22"/>
      <c r="Q455" s="100"/>
      <c r="R455" s="100"/>
      <c r="S455" s="100"/>
      <c r="T455" s="100"/>
      <c r="U455" s="100"/>
      <c r="V455" s="100"/>
      <c r="W455" s="100"/>
      <c r="X455" s="100"/>
      <c r="Y455" s="100"/>
      <c r="Z455" s="100"/>
      <c r="AA455" s="66" t="str">
        <f t="shared" si="104"/>
        <v/>
      </c>
      <c r="AB455" s="66" t="str">
        <f t="shared" si="105"/>
        <v/>
      </c>
      <c r="AC455" s="66" t="str">
        <f t="shared" si="106"/>
        <v/>
      </c>
      <c r="AD455" s="66" t="str">
        <f t="shared" si="107"/>
        <v/>
      </c>
      <c r="AE455" s="66" t="str">
        <f t="shared" si="108"/>
        <v/>
      </c>
      <c r="AF455" s="66" t="str">
        <f t="shared" si="109"/>
        <v/>
      </c>
      <c r="AG455" s="66" t="str">
        <f t="shared" si="110"/>
        <v/>
      </c>
      <c r="AH455" s="66" t="str">
        <f t="shared" si="111"/>
        <v/>
      </c>
      <c r="AI455" s="66" t="str">
        <f t="shared" si="112"/>
        <v/>
      </c>
      <c r="AJ455" s="66" t="str">
        <f t="shared" si="113"/>
        <v/>
      </c>
      <c r="AK455" s="66" t="str">
        <f t="shared" si="114"/>
        <v/>
      </c>
      <c r="AL455" s="270" t="str">
        <f t="shared" si="115"/>
        <v>N</v>
      </c>
    </row>
    <row r="456" spans="2:38">
      <c r="B456" s="91"/>
      <c r="C456" s="40"/>
      <c r="D456" s="40" t="s">
        <v>362</v>
      </c>
      <c r="E456" s="44"/>
      <c r="F456" s="44"/>
      <c r="G456" s="44"/>
      <c r="H456" s="14" t="str">
        <f t="shared" si="116"/>
        <v/>
      </c>
      <c r="I456" s="15" t="str">
        <f t="shared" si="117"/>
        <v/>
      </c>
      <c r="J456" s="16" t="str">
        <f t="shared" si="118"/>
        <v xml:space="preserve"> </v>
      </c>
      <c r="K456" s="17" t="str">
        <f t="shared" si="119"/>
        <v xml:space="preserve"> </v>
      </c>
      <c r="L456" s="208" t="str">
        <f>IF(B456="","",HLOOKUP(B456,'GRR Data'!$DD$243:$WI$244,2,FALSE))</f>
        <v/>
      </c>
      <c r="M456" s="65"/>
      <c r="N456" s="80"/>
      <c r="O456" s="21"/>
      <c r="P456" s="22"/>
      <c r="Q456" s="100"/>
      <c r="R456" s="100"/>
      <c r="S456" s="100"/>
      <c r="T456" s="100"/>
      <c r="U456" s="100"/>
      <c r="V456" s="100"/>
      <c r="W456" s="100"/>
      <c r="X456" s="100"/>
      <c r="Y456" s="100"/>
      <c r="Z456" s="100"/>
      <c r="AA456" s="66" t="str">
        <f t="shared" si="104"/>
        <v/>
      </c>
      <c r="AB456" s="66" t="str">
        <f t="shared" si="105"/>
        <v/>
      </c>
      <c r="AC456" s="66" t="str">
        <f t="shared" si="106"/>
        <v/>
      </c>
      <c r="AD456" s="66" t="str">
        <f t="shared" si="107"/>
        <v/>
      </c>
      <c r="AE456" s="66" t="str">
        <f t="shared" si="108"/>
        <v/>
      </c>
      <c r="AF456" s="66" t="str">
        <f t="shared" si="109"/>
        <v/>
      </c>
      <c r="AG456" s="66" t="str">
        <f t="shared" si="110"/>
        <v/>
      </c>
      <c r="AH456" s="66" t="str">
        <f t="shared" si="111"/>
        <v/>
      </c>
      <c r="AI456" s="66" t="str">
        <f t="shared" si="112"/>
        <v/>
      </c>
      <c r="AJ456" s="66" t="str">
        <f t="shared" si="113"/>
        <v/>
      </c>
      <c r="AK456" s="66" t="str">
        <f t="shared" si="114"/>
        <v/>
      </c>
      <c r="AL456" s="270" t="str">
        <f t="shared" si="115"/>
        <v>N</v>
      </c>
    </row>
    <row r="457" spans="2:38">
      <c r="B457" s="37"/>
      <c r="C457" s="40"/>
      <c r="D457" s="40" t="s">
        <v>362</v>
      </c>
      <c r="E457" s="44"/>
      <c r="F457" s="44"/>
      <c r="G457" s="44"/>
      <c r="H457" s="14" t="str">
        <f t="shared" si="116"/>
        <v/>
      </c>
      <c r="I457" s="15" t="str">
        <f t="shared" si="117"/>
        <v/>
      </c>
      <c r="J457" s="16" t="str">
        <f t="shared" si="118"/>
        <v xml:space="preserve"> </v>
      </c>
      <c r="K457" s="17" t="str">
        <f t="shared" si="119"/>
        <v xml:space="preserve"> </v>
      </c>
      <c r="L457" s="208" t="str">
        <f>IF(B457="","",HLOOKUP(B457,'GRR Data'!$DD$243:$WI$244,2,FALSE))</f>
        <v/>
      </c>
      <c r="M457" s="65"/>
      <c r="N457" s="80"/>
      <c r="O457" s="21"/>
      <c r="P457" s="22"/>
      <c r="Q457" s="100"/>
      <c r="R457" s="100"/>
      <c r="S457" s="100"/>
      <c r="T457" s="100"/>
      <c r="U457" s="100"/>
      <c r="V457" s="100"/>
      <c r="W457" s="100"/>
      <c r="X457" s="100"/>
      <c r="Y457" s="100"/>
      <c r="Z457" s="100"/>
      <c r="AA457" s="66" t="str">
        <f t="shared" si="104"/>
        <v/>
      </c>
      <c r="AB457" s="66" t="str">
        <f t="shared" si="105"/>
        <v/>
      </c>
      <c r="AC457" s="66" t="str">
        <f t="shared" si="106"/>
        <v/>
      </c>
      <c r="AD457" s="66" t="str">
        <f t="shared" si="107"/>
        <v/>
      </c>
      <c r="AE457" s="66" t="str">
        <f t="shared" si="108"/>
        <v/>
      </c>
      <c r="AF457" s="66" t="str">
        <f t="shared" si="109"/>
        <v/>
      </c>
      <c r="AG457" s="66" t="str">
        <f t="shared" si="110"/>
        <v/>
      </c>
      <c r="AH457" s="66" t="str">
        <f t="shared" si="111"/>
        <v/>
      </c>
      <c r="AI457" s="66" t="str">
        <f t="shared" si="112"/>
        <v/>
      </c>
      <c r="AJ457" s="66" t="str">
        <f t="shared" si="113"/>
        <v/>
      </c>
      <c r="AK457" s="66" t="str">
        <f t="shared" si="114"/>
        <v/>
      </c>
      <c r="AL457" s="270" t="str">
        <f t="shared" si="115"/>
        <v>N</v>
      </c>
    </row>
    <row r="458" spans="2:38">
      <c r="B458" s="37"/>
      <c r="C458" s="40"/>
      <c r="D458" s="40" t="s">
        <v>362</v>
      </c>
      <c r="E458" s="44"/>
      <c r="F458" s="44"/>
      <c r="G458" s="44"/>
      <c r="H458" s="14" t="str">
        <f t="shared" si="116"/>
        <v/>
      </c>
      <c r="I458" s="15" t="str">
        <f t="shared" si="117"/>
        <v/>
      </c>
      <c r="J458" s="16" t="str">
        <f t="shared" si="118"/>
        <v xml:space="preserve"> </v>
      </c>
      <c r="K458" s="17" t="str">
        <f t="shared" si="119"/>
        <v xml:space="preserve"> </v>
      </c>
      <c r="L458" s="208" t="str">
        <f>IF(B458="","",HLOOKUP(B458,'GRR Data'!$DD$243:$WI$244,2,FALSE))</f>
        <v/>
      </c>
      <c r="M458" s="65"/>
      <c r="N458" s="80"/>
      <c r="O458" s="21"/>
      <c r="P458" s="22"/>
      <c r="Q458" s="100"/>
      <c r="R458" s="100"/>
      <c r="S458" s="100"/>
      <c r="T458" s="100"/>
      <c r="U458" s="100"/>
      <c r="V458" s="100"/>
      <c r="W458" s="100"/>
      <c r="X458" s="100"/>
      <c r="Y458" s="100"/>
      <c r="Z458" s="100"/>
      <c r="AA458" s="66" t="str">
        <f t="shared" si="104"/>
        <v/>
      </c>
      <c r="AB458" s="66" t="str">
        <f t="shared" si="105"/>
        <v/>
      </c>
      <c r="AC458" s="66" t="str">
        <f t="shared" si="106"/>
        <v/>
      </c>
      <c r="AD458" s="66" t="str">
        <f t="shared" si="107"/>
        <v/>
      </c>
      <c r="AE458" s="66" t="str">
        <f t="shared" si="108"/>
        <v/>
      </c>
      <c r="AF458" s="66" t="str">
        <f t="shared" si="109"/>
        <v/>
      </c>
      <c r="AG458" s="66" t="str">
        <f t="shared" si="110"/>
        <v/>
      </c>
      <c r="AH458" s="66" t="str">
        <f t="shared" si="111"/>
        <v/>
      </c>
      <c r="AI458" s="66" t="str">
        <f t="shared" si="112"/>
        <v/>
      </c>
      <c r="AJ458" s="66" t="str">
        <f t="shared" si="113"/>
        <v/>
      </c>
      <c r="AK458" s="66" t="str">
        <f t="shared" si="114"/>
        <v/>
      </c>
      <c r="AL458" s="270" t="str">
        <f t="shared" si="115"/>
        <v>N</v>
      </c>
    </row>
    <row r="459" spans="2:38">
      <c r="B459" s="91"/>
      <c r="C459" s="40"/>
      <c r="D459" s="40" t="s">
        <v>362</v>
      </c>
      <c r="E459" s="44"/>
      <c r="F459" s="44"/>
      <c r="G459" s="44"/>
      <c r="H459" s="14" t="str">
        <f t="shared" si="116"/>
        <v/>
      </c>
      <c r="I459" s="15" t="str">
        <f t="shared" si="117"/>
        <v/>
      </c>
      <c r="J459" s="16" t="str">
        <f t="shared" si="118"/>
        <v xml:space="preserve"> </v>
      </c>
      <c r="K459" s="17" t="str">
        <f t="shared" si="119"/>
        <v xml:space="preserve"> </v>
      </c>
      <c r="L459" s="208" t="str">
        <f>IF(B459="","",HLOOKUP(B459,'GRR Data'!$DD$243:$WI$244,2,FALSE))</f>
        <v/>
      </c>
      <c r="M459" s="65"/>
      <c r="N459" s="80"/>
      <c r="O459" s="21"/>
      <c r="P459" s="22"/>
      <c r="Q459" s="100"/>
      <c r="R459" s="100"/>
      <c r="S459" s="100"/>
      <c r="T459" s="100"/>
      <c r="U459" s="100"/>
      <c r="V459" s="100"/>
      <c r="W459" s="100"/>
      <c r="X459" s="100"/>
      <c r="Y459" s="100"/>
      <c r="Z459" s="100"/>
      <c r="AA459" s="66" t="str">
        <f t="shared" si="104"/>
        <v/>
      </c>
      <c r="AB459" s="66" t="str">
        <f t="shared" si="105"/>
        <v/>
      </c>
      <c r="AC459" s="66" t="str">
        <f t="shared" si="106"/>
        <v/>
      </c>
      <c r="AD459" s="66" t="str">
        <f t="shared" si="107"/>
        <v/>
      </c>
      <c r="AE459" s="66" t="str">
        <f t="shared" si="108"/>
        <v/>
      </c>
      <c r="AF459" s="66" t="str">
        <f t="shared" si="109"/>
        <v/>
      </c>
      <c r="AG459" s="66" t="str">
        <f t="shared" si="110"/>
        <v/>
      </c>
      <c r="AH459" s="66" t="str">
        <f t="shared" si="111"/>
        <v/>
      </c>
      <c r="AI459" s="66" t="str">
        <f t="shared" si="112"/>
        <v/>
      </c>
      <c r="AJ459" s="66" t="str">
        <f t="shared" si="113"/>
        <v/>
      </c>
      <c r="AK459" s="66" t="str">
        <f t="shared" si="114"/>
        <v/>
      </c>
      <c r="AL459" s="270" t="str">
        <f t="shared" si="115"/>
        <v>N</v>
      </c>
    </row>
    <row r="460" spans="2:38">
      <c r="B460" s="37"/>
      <c r="C460" s="40"/>
      <c r="D460" s="40" t="s">
        <v>362</v>
      </c>
      <c r="E460" s="44"/>
      <c r="F460" s="44"/>
      <c r="G460" s="44"/>
      <c r="H460" s="14" t="str">
        <f t="shared" si="116"/>
        <v/>
      </c>
      <c r="I460" s="15" t="str">
        <f t="shared" si="117"/>
        <v/>
      </c>
      <c r="J460" s="16" t="str">
        <f t="shared" si="118"/>
        <v xml:space="preserve"> </v>
      </c>
      <c r="K460" s="17" t="str">
        <f t="shared" si="119"/>
        <v xml:space="preserve"> </v>
      </c>
      <c r="L460" s="208" t="str">
        <f>IF(B460="","",HLOOKUP(B460,'GRR Data'!$DD$243:$WI$244,2,FALSE))</f>
        <v/>
      </c>
      <c r="M460" s="65"/>
      <c r="N460" s="80"/>
      <c r="O460" s="21"/>
      <c r="P460" s="22"/>
      <c r="Q460" s="100"/>
      <c r="R460" s="100"/>
      <c r="S460" s="100"/>
      <c r="T460" s="100"/>
      <c r="U460" s="100"/>
      <c r="V460" s="100"/>
      <c r="W460" s="100"/>
      <c r="X460" s="100"/>
      <c r="Y460" s="100"/>
      <c r="Z460" s="100"/>
      <c r="AA460" s="66" t="str">
        <f t="shared" si="104"/>
        <v/>
      </c>
      <c r="AB460" s="66" t="str">
        <f t="shared" si="105"/>
        <v/>
      </c>
      <c r="AC460" s="66" t="str">
        <f t="shared" si="106"/>
        <v/>
      </c>
      <c r="AD460" s="66" t="str">
        <f t="shared" si="107"/>
        <v/>
      </c>
      <c r="AE460" s="66" t="str">
        <f t="shared" si="108"/>
        <v/>
      </c>
      <c r="AF460" s="66" t="str">
        <f t="shared" si="109"/>
        <v/>
      </c>
      <c r="AG460" s="66" t="str">
        <f t="shared" si="110"/>
        <v/>
      </c>
      <c r="AH460" s="66" t="str">
        <f t="shared" si="111"/>
        <v/>
      </c>
      <c r="AI460" s="66" t="str">
        <f t="shared" si="112"/>
        <v/>
      </c>
      <c r="AJ460" s="66" t="str">
        <f t="shared" si="113"/>
        <v/>
      </c>
      <c r="AK460" s="66" t="str">
        <f t="shared" si="114"/>
        <v/>
      </c>
      <c r="AL460" s="270" t="str">
        <f t="shared" si="115"/>
        <v>N</v>
      </c>
    </row>
    <row r="461" spans="2:38">
      <c r="B461" s="37"/>
      <c r="C461" s="40"/>
      <c r="D461" s="40" t="s">
        <v>362</v>
      </c>
      <c r="E461" s="44"/>
      <c r="F461" s="44"/>
      <c r="G461" s="44"/>
      <c r="H461" s="14" t="str">
        <f t="shared" si="116"/>
        <v/>
      </c>
      <c r="I461" s="15" t="str">
        <f t="shared" si="117"/>
        <v/>
      </c>
      <c r="J461" s="16" t="str">
        <f t="shared" si="118"/>
        <v xml:space="preserve"> </v>
      </c>
      <c r="K461" s="17" t="str">
        <f t="shared" si="119"/>
        <v xml:space="preserve"> </v>
      </c>
      <c r="L461" s="208" t="str">
        <f>IF(B461="","",HLOOKUP(B461,'GRR Data'!$DD$243:$WI$244,2,FALSE))</f>
        <v/>
      </c>
      <c r="M461" s="65"/>
      <c r="N461" s="80"/>
      <c r="O461" s="21"/>
      <c r="P461" s="22"/>
      <c r="Q461" s="100"/>
      <c r="R461" s="100"/>
      <c r="S461" s="100"/>
      <c r="T461" s="100"/>
      <c r="U461" s="100"/>
      <c r="V461" s="100"/>
      <c r="W461" s="100"/>
      <c r="X461" s="100"/>
      <c r="Y461" s="100"/>
      <c r="Z461" s="100"/>
      <c r="AA461" s="66" t="str">
        <f t="shared" si="104"/>
        <v/>
      </c>
      <c r="AB461" s="66" t="str">
        <f t="shared" si="105"/>
        <v/>
      </c>
      <c r="AC461" s="66" t="str">
        <f t="shared" si="106"/>
        <v/>
      </c>
      <c r="AD461" s="66" t="str">
        <f t="shared" si="107"/>
        <v/>
      </c>
      <c r="AE461" s="66" t="str">
        <f t="shared" si="108"/>
        <v/>
      </c>
      <c r="AF461" s="66" t="str">
        <f t="shared" si="109"/>
        <v/>
      </c>
      <c r="AG461" s="66" t="str">
        <f t="shared" si="110"/>
        <v/>
      </c>
      <c r="AH461" s="66" t="str">
        <f t="shared" si="111"/>
        <v/>
      </c>
      <c r="AI461" s="66" t="str">
        <f t="shared" si="112"/>
        <v/>
      </c>
      <c r="AJ461" s="66" t="str">
        <f t="shared" si="113"/>
        <v/>
      </c>
      <c r="AK461" s="66" t="str">
        <f t="shared" si="114"/>
        <v/>
      </c>
      <c r="AL461" s="270" t="str">
        <f t="shared" si="115"/>
        <v>N</v>
      </c>
    </row>
    <row r="462" spans="2:38">
      <c r="B462" s="91"/>
      <c r="C462" s="40"/>
      <c r="D462" s="40" t="s">
        <v>362</v>
      </c>
      <c r="E462" s="44"/>
      <c r="F462" s="44"/>
      <c r="G462" s="44"/>
      <c r="H462" s="14" t="str">
        <f t="shared" si="116"/>
        <v/>
      </c>
      <c r="I462" s="15" t="str">
        <f t="shared" si="117"/>
        <v/>
      </c>
      <c r="J462" s="16" t="str">
        <f t="shared" si="118"/>
        <v xml:space="preserve"> </v>
      </c>
      <c r="K462" s="17" t="str">
        <f t="shared" si="119"/>
        <v xml:space="preserve"> </v>
      </c>
      <c r="L462" s="208" t="str">
        <f>IF(B462="","",HLOOKUP(B462,'GRR Data'!$DD$243:$WI$244,2,FALSE))</f>
        <v/>
      </c>
      <c r="M462" s="65"/>
      <c r="N462" s="80"/>
      <c r="O462" s="21"/>
      <c r="P462" s="22"/>
      <c r="Q462" s="100"/>
      <c r="R462" s="100"/>
      <c r="S462" s="100"/>
      <c r="T462" s="100"/>
      <c r="U462" s="100"/>
      <c r="V462" s="100"/>
      <c r="W462" s="100"/>
      <c r="X462" s="100"/>
      <c r="Y462" s="100"/>
      <c r="Z462" s="100"/>
      <c r="AA462" s="66" t="str">
        <f t="shared" ref="AA462:AA525" si="120">IF(COUNT(Q462)=1,Q462-$E462,"")</f>
        <v/>
      </c>
      <c r="AB462" s="66" t="str">
        <f t="shared" ref="AB462:AB525" si="121">IF(COUNT(R462)=1,R462-$E462,"")</f>
        <v/>
      </c>
      <c r="AC462" s="66" t="str">
        <f t="shared" ref="AC462:AC525" si="122">IF(COUNT(S462)=1,S462-$E462,"")</f>
        <v/>
      </c>
      <c r="AD462" s="66" t="str">
        <f t="shared" ref="AD462:AD525" si="123">IF(COUNT(T462)=1,T462-$E462,"")</f>
        <v/>
      </c>
      <c r="AE462" s="66" t="str">
        <f t="shared" ref="AE462:AE525" si="124">IF(COUNT(U462)=1,U462-$E462,"")</f>
        <v/>
      </c>
      <c r="AF462" s="66" t="str">
        <f t="shared" ref="AF462:AF525" si="125">IF(COUNT(V462)=1,V462-$E462,"")</f>
        <v/>
      </c>
      <c r="AG462" s="66" t="str">
        <f t="shared" ref="AG462:AG525" si="126">IF(COUNT(W462)=1,W462-$E462,"")</f>
        <v/>
      </c>
      <c r="AH462" s="66" t="str">
        <f t="shared" ref="AH462:AH525" si="127">IF(COUNT(X462)=1,X462-$E462,"")</f>
        <v/>
      </c>
      <c r="AI462" s="66" t="str">
        <f t="shared" ref="AI462:AI525" si="128">IF(COUNT(Y462)=1,Y462-$E462,"")</f>
        <v/>
      </c>
      <c r="AJ462" s="66" t="str">
        <f t="shared" ref="AJ462:AJ525" si="129">IF(COUNT(Z462)=1,Z462-$E462,"")</f>
        <v/>
      </c>
      <c r="AK462" s="66" t="str">
        <f t="shared" ref="AK462:AK525" si="130">IF(COUNT(Q462:Z462)=0,"",SUM(Q462:Z462)/COUNT(Q462:Z462))</f>
        <v/>
      </c>
      <c r="AL462" s="270" t="str">
        <f t="shared" ref="AL462:AL525" si="131">IF(COUNT(Q462:Z462), "Y", "N")</f>
        <v>N</v>
      </c>
    </row>
    <row r="463" spans="2:38">
      <c r="B463" s="91"/>
      <c r="C463" s="40"/>
      <c r="D463" s="40" t="s">
        <v>362</v>
      </c>
      <c r="E463" s="44"/>
      <c r="F463" s="44"/>
      <c r="G463" s="44"/>
      <c r="H463" s="14" t="str">
        <f t="shared" si="116"/>
        <v/>
      </c>
      <c r="I463" s="15" t="str">
        <f t="shared" si="117"/>
        <v/>
      </c>
      <c r="J463" s="16" t="str">
        <f t="shared" si="118"/>
        <v xml:space="preserve"> </v>
      </c>
      <c r="K463" s="17" t="str">
        <f t="shared" si="119"/>
        <v xml:space="preserve"> </v>
      </c>
      <c r="L463" s="208" t="str">
        <f>IF(B463="","",HLOOKUP(B463,'GRR Data'!$DD$243:$WI$244,2,FALSE))</f>
        <v/>
      </c>
      <c r="M463" s="65"/>
      <c r="N463" s="80"/>
      <c r="O463" s="21"/>
      <c r="P463" s="22"/>
      <c r="Q463" s="100"/>
      <c r="R463" s="100"/>
      <c r="S463" s="100"/>
      <c r="T463" s="100"/>
      <c r="U463" s="100"/>
      <c r="V463" s="100"/>
      <c r="W463" s="100"/>
      <c r="X463" s="100"/>
      <c r="Y463" s="100"/>
      <c r="Z463" s="100"/>
      <c r="AA463" s="66" t="str">
        <f t="shared" si="120"/>
        <v/>
      </c>
      <c r="AB463" s="66" t="str">
        <f t="shared" si="121"/>
        <v/>
      </c>
      <c r="AC463" s="66" t="str">
        <f t="shared" si="122"/>
        <v/>
      </c>
      <c r="AD463" s="66" t="str">
        <f t="shared" si="123"/>
        <v/>
      </c>
      <c r="AE463" s="66" t="str">
        <f t="shared" si="124"/>
        <v/>
      </c>
      <c r="AF463" s="66" t="str">
        <f t="shared" si="125"/>
        <v/>
      </c>
      <c r="AG463" s="66" t="str">
        <f t="shared" si="126"/>
        <v/>
      </c>
      <c r="AH463" s="66" t="str">
        <f t="shared" si="127"/>
        <v/>
      </c>
      <c r="AI463" s="66" t="str">
        <f t="shared" si="128"/>
        <v/>
      </c>
      <c r="AJ463" s="66" t="str">
        <f t="shared" si="129"/>
        <v/>
      </c>
      <c r="AK463" s="66" t="str">
        <f t="shared" si="130"/>
        <v/>
      </c>
      <c r="AL463" s="270" t="str">
        <f t="shared" si="131"/>
        <v>N</v>
      </c>
    </row>
    <row r="464" spans="2:38">
      <c r="B464" s="37"/>
      <c r="C464" s="40"/>
      <c r="D464" s="40" t="s">
        <v>362</v>
      </c>
      <c r="E464" s="44"/>
      <c r="F464" s="44"/>
      <c r="G464" s="44"/>
      <c r="H464" s="14" t="str">
        <f t="shared" si="116"/>
        <v/>
      </c>
      <c r="I464" s="15" t="str">
        <f t="shared" si="117"/>
        <v/>
      </c>
      <c r="J464" s="16" t="str">
        <f t="shared" si="118"/>
        <v xml:space="preserve"> </v>
      </c>
      <c r="K464" s="17" t="str">
        <f t="shared" si="119"/>
        <v xml:space="preserve"> </v>
      </c>
      <c r="L464" s="208" t="str">
        <f>IF(B464="","",HLOOKUP(B464,'GRR Data'!$DD$243:$WI$244,2,FALSE))</f>
        <v/>
      </c>
      <c r="M464" s="65"/>
      <c r="N464" s="80"/>
      <c r="O464" s="21"/>
      <c r="P464" s="22"/>
      <c r="Q464" s="100"/>
      <c r="R464" s="100"/>
      <c r="S464" s="100"/>
      <c r="T464" s="100"/>
      <c r="U464" s="100"/>
      <c r="V464" s="100"/>
      <c r="W464" s="100"/>
      <c r="X464" s="100"/>
      <c r="Y464" s="100"/>
      <c r="Z464" s="100"/>
      <c r="AA464" s="66" t="str">
        <f t="shared" si="120"/>
        <v/>
      </c>
      <c r="AB464" s="66" t="str">
        <f t="shared" si="121"/>
        <v/>
      </c>
      <c r="AC464" s="66" t="str">
        <f t="shared" si="122"/>
        <v/>
      </c>
      <c r="AD464" s="66" t="str">
        <f t="shared" si="123"/>
        <v/>
      </c>
      <c r="AE464" s="66" t="str">
        <f t="shared" si="124"/>
        <v/>
      </c>
      <c r="AF464" s="66" t="str">
        <f t="shared" si="125"/>
        <v/>
      </c>
      <c r="AG464" s="66" t="str">
        <f t="shared" si="126"/>
        <v/>
      </c>
      <c r="AH464" s="66" t="str">
        <f t="shared" si="127"/>
        <v/>
      </c>
      <c r="AI464" s="66" t="str">
        <f t="shared" si="128"/>
        <v/>
      </c>
      <c r="AJ464" s="66" t="str">
        <f t="shared" si="129"/>
        <v/>
      </c>
      <c r="AK464" s="66" t="str">
        <f t="shared" si="130"/>
        <v/>
      </c>
      <c r="AL464" s="270" t="str">
        <f t="shared" si="131"/>
        <v>N</v>
      </c>
    </row>
    <row r="465" spans="2:38">
      <c r="B465" s="37"/>
      <c r="C465" s="40"/>
      <c r="D465" s="40" t="s">
        <v>362</v>
      </c>
      <c r="E465" s="44"/>
      <c r="F465" s="44"/>
      <c r="G465" s="44"/>
      <c r="H465" s="14" t="str">
        <f t="shared" si="116"/>
        <v/>
      </c>
      <c r="I465" s="15" t="str">
        <f t="shared" si="117"/>
        <v/>
      </c>
      <c r="J465" s="16" t="str">
        <f t="shared" si="118"/>
        <v xml:space="preserve"> </v>
      </c>
      <c r="K465" s="17" t="str">
        <f t="shared" si="119"/>
        <v xml:space="preserve"> </v>
      </c>
      <c r="L465" s="208" t="str">
        <f>IF(B465="","",HLOOKUP(B465,'GRR Data'!$DD$243:$WI$244,2,FALSE))</f>
        <v/>
      </c>
      <c r="M465" s="65"/>
      <c r="N465" s="80"/>
      <c r="O465" s="21"/>
      <c r="P465" s="22"/>
      <c r="Q465" s="100"/>
      <c r="R465" s="100"/>
      <c r="S465" s="100"/>
      <c r="T465" s="100"/>
      <c r="U465" s="100"/>
      <c r="V465" s="100"/>
      <c r="W465" s="100"/>
      <c r="X465" s="100"/>
      <c r="Y465" s="100"/>
      <c r="Z465" s="100"/>
      <c r="AA465" s="66" t="str">
        <f t="shared" si="120"/>
        <v/>
      </c>
      <c r="AB465" s="66" t="str">
        <f t="shared" si="121"/>
        <v/>
      </c>
      <c r="AC465" s="66" t="str">
        <f t="shared" si="122"/>
        <v/>
      </c>
      <c r="AD465" s="66" t="str">
        <f t="shared" si="123"/>
        <v/>
      </c>
      <c r="AE465" s="66" t="str">
        <f t="shared" si="124"/>
        <v/>
      </c>
      <c r="AF465" s="66" t="str">
        <f t="shared" si="125"/>
        <v/>
      </c>
      <c r="AG465" s="66" t="str">
        <f t="shared" si="126"/>
        <v/>
      </c>
      <c r="AH465" s="66" t="str">
        <f t="shared" si="127"/>
        <v/>
      </c>
      <c r="AI465" s="66" t="str">
        <f t="shared" si="128"/>
        <v/>
      </c>
      <c r="AJ465" s="66" t="str">
        <f t="shared" si="129"/>
        <v/>
      </c>
      <c r="AK465" s="66" t="str">
        <f t="shared" si="130"/>
        <v/>
      </c>
      <c r="AL465" s="270" t="str">
        <f t="shared" si="131"/>
        <v>N</v>
      </c>
    </row>
    <row r="466" spans="2:38">
      <c r="B466" s="91"/>
      <c r="C466" s="40"/>
      <c r="D466" s="40" t="s">
        <v>362</v>
      </c>
      <c r="E466" s="44"/>
      <c r="F466" s="44"/>
      <c r="G466" s="44"/>
      <c r="H466" s="14" t="str">
        <f t="shared" si="116"/>
        <v/>
      </c>
      <c r="I466" s="15" t="str">
        <f t="shared" si="117"/>
        <v/>
      </c>
      <c r="J466" s="16" t="str">
        <f t="shared" si="118"/>
        <v xml:space="preserve"> </v>
      </c>
      <c r="K466" s="17" t="str">
        <f t="shared" si="119"/>
        <v xml:space="preserve"> </v>
      </c>
      <c r="L466" s="208" t="str">
        <f>IF(B466="","",HLOOKUP(B466,'GRR Data'!$DD$243:$WI$244,2,FALSE))</f>
        <v/>
      </c>
      <c r="M466" s="65"/>
      <c r="N466" s="80"/>
      <c r="O466" s="21"/>
      <c r="P466" s="22"/>
      <c r="Q466" s="100"/>
      <c r="R466" s="100"/>
      <c r="S466" s="100"/>
      <c r="T466" s="100"/>
      <c r="U466" s="100"/>
      <c r="V466" s="100"/>
      <c r="W466" s="100"/>
      <c r="X466" s="100"/>
      <c r="Y466" s="100"/>
      <c r="Z466" s="100"/>
      <c r="AA466" s="66" t="str">
        <f t="shared" si="120"/>
        <v/>
      </c>
      <c r="AB466" s="66" t="str">
        <f t="shared" si="121"/>
        <v/>
      </c>
      <c r="AC466" s="66" t="str">
        <f t="shared" si="122"/>
        <v/>
      </c>
      <c r="AD466" s="66" t="str">
        <f t="shared" si="123"/>
        <v/>
      </c>
      <c r="AE466" s="66" t="str">
        <f t="shared" si="124"/>
        <v/>
      </c>
      <c r="AF466" s="66" t="str">
        <f t="shared" si="125"/>
        <v/>
      </c>
      <c r="AG466" s="66" t="str">
        <f t="shared" si="126"/>
        <v/>
      </c>
      <c r="AH466" s="66" t="str">
        <f t="shared" si="127"/>
        <v/>
      </c>
      <c r="AI466" s="66" t="str">
        <f t="shared" si="128"/>
        <v/>
      </c>
      <c r="AJ466" s="66" t="str">
        <f t="shared" si="129"/>
        <v/>
      </c>
      <c r="AK466" s="66" t="str">
        <f t="shared" si="130"/>
        <v/>
      </c>
      <c r="AL466" s="270" t="str">
        <f t="shared" si="131"/>
        <v>N</v>
      </c>
    </row>
    <row r="467" spans="2:38">
      <c r="B467" s="37"/>
      <c r="C467" s="40"/>
      <c r="D467" s="40" t="s">
        <v>362</v>
      </c>
      <c r="E467" s="44"/>
      <c r="F467" s="44"/>
      <c r="G467" s="44"/>
      <c r="H467" s="14" t="str">
        <f t="shared" ref="H467:H530" si="132">IF(OR(E467="",F467=""),"",IF(COUNTA(Q467:Z467)=0,"",IF(MAX($Q467:$Z467)&lt;=$E467,0,IF(F467=0,"N/A",(MAX($Q467:$Z467)-$E467)/$F467))))</f>
        <v/>
      </c>
      <c r="I467" s="15" t="str">
        <f t="shared" ref="I467:I530" si="133">IF(OR(E467="",G467=""),"",IF(COUNTA(Q467:Z467)=0,"",IF(MIN(Q467:Z467)&gt;=$E467,0,IF(G467=0,"N/A",($E467-MIN(Q467:Z467))/(G467)))))</f>
        <v/>
      </c>
      <c r="J467" s="16" t="str">
        <f t="shared" ref="J467:J530" si="134">IF(H467="N/A","Reject",IF(ISNUMBER($H467)=TRUE,IF($H467&gt;0.651,IF($H467&gt;1.001,"Reject","Alert")," ")," "))</f>
        <v xml:space="preserve"> </v>
      </c>
      <c r="K467" s="17" t="str">
        <f t="shared" ref="K467:K530" si="135">IF(I467="N/A","Reject",IF(ISNUMBER($I467)=TRUE,IF($I467&gt;0.651,IF($I467&gt;1.001,"Reject","Alert")," ")," "))</f>
        <v xml:space="preserve"> </v>
      </c>
      <c r="L467" s="208" t="str">
        <f>IF(B467="","",HLOOKUP(B467,'GRR Data'!$DD$243:$WI$244,2,FALSE))</f>
        <v/>
      </c>
      <c r="M467" s="65"/>
      <c r="N467" s="80"/>
      <c r="O467" s="21"/>
      <c r="P467" s="22"/>
      <c r="Q467" s="100"/>
      <c r="R467" s="100"/>
      <c r="S467" s="100"/>
      <c r="T467" s="100"/>
      <c r="U467" s="100"/>
      <c r="V467" s="100"/>
      <c r="W467" s="100"/>
      <c r="X467" s="100"/>
      <c r="Y467" s="100"/>
      <c r="Z467" s="100"/>
      <c r="AA467" s="66" t="str">
        <f t="shared" si="120"/>
        <v/>
      </c>
      <c r="AB467" s="66" t="str">
        <f t="shared" si="121"/>
        <v/>
      </c>
      <c r="AC467" s="66" t="str">
        <f t="shared" si="122"/>
        <v/>
      </c>
      <c r="AD467" s="66" t="str">
        <f t="shared" si="123"/>
        <v/>
      </c>
      <c r="AE467" s="66" t="str">
        <f t="shared" si="124"/>
        <v/>
      </c>
      <c r="AF467" s="66" t="str">
        <f t="shared" si="125"/>
        <v/>
      </c>
      <c r="AG467" s="66" t="str">
        <f t="shared" si="126"/>
        <v/>
      </c>
      <c r="AH467" s="66" t="str">
        <f t="shared" si="127"/>
        <v/>
      </c>
      <c r="AI467" s="66" t="str">
        <f t="shared" si="128"/>
        <v/>
      </c>
      <c r="AJ467" s="66" t="str">
        <f t="shared" si="129"/>
        <v/>
      </c>
      <c r="AK467" s="66" t="str">
        <f t="shared" si="130"/>
        <v/>
      </c>
      <c r="AL467" s="270" t="str">
        <f t="shared" si="131"/>
        <v>N</v>
      </c>
    </row>
    <row r="468" spans="2:38">
      <c r="B468" s="37"/>
      <c r="C468" s="40"/>
      <c r="D468" s="40" t="s">
        <v>362</v>
      </c>
      <c r="E468" s="44"/>
      <c r="F468" s="44"/>
      <c r="G468" s="44"/>
      <c r="H468" s="14" t="str">
        <f t="shared" si="132"/>
        <v/>
      </c>
      <c r="I468" s="15" t="str">
        <f t="shared" si="133"/>
        <v/>
      </c>
      <c r="J468" s="16" t="str">
        <f t="shared" si="134"/>
        <v xml:space="preserve"> </v>
      </c>
      <c r="K468" s="17" t="str">
        <f t="shared" si="135"/>
        <v xml:space="preserve"> </v>
      </c>
      <c r="L468" s="208" t="str">
        <f>IF(B468="","",HLOOKUP(B468,'GRR Data'!$DD$243:$WI$244,2,FALSE))</f>
        <v/>
      </c>
      <c r="M468" s="65"/>
      <c r="N468" s="80"/>
      <c r="O468" s="21"/>
      <c r="P468" s="22"/>
      <c r="Q468" s="100"/>
      <c r="R468" s="100"/>
      <c r="S468" s="100"/>
      <c r="T468" s="100"/>
      <c r="U468" s="100"/>
      <c r="V468" s="100"/>
      <c r="W468" s="100"/>
      <c r="X468" s="100"/>
      <c r="Y468" s="100"/>
      <c r="Z468" s="100"/>
      <c r="AA468" s="66" t="str">
        <f t="shared" si="120"/>
        <v/>
      </c>
      <c r="AB468" s="66" t="str">
        <f t="shared" si="121"/>
        <v/>
      </c>
      <c r="AC468" s="66" t="str">
        <f t="shared" si="122"/>
        <v/>
      </c>
      <c r="AD468" s="66" t="str">
        <f t="shared" si="123"/>
        <v/>
      </c>
      <c r="AE468" s="66" t="str">
        <f t="shared" si="124"/>
        <v/>
      </c>
      <c r="AF468" s="66" t="str">
        <f t="shared" si="125"/>
        <v/>
      </c>
      <c r="AG468" s="66" t="str">
        <f t="shared" si="126"/>
        <v/>
      </c>
      <c r="AH468" s="66" t="str">
        <f t="shared" si="127"/>
        <v/>
      </c>
      <c r="AI468" s="66" t="str">
        <f t="shared" si="128"/>
        <v/>
      </c>
      <c r="AJ468" s="66" t="str">
        <f t="shared" si="129"/>
        <v/>
      </c>
      <c r="AK468" s="66" t="str">
        <f t="shared" si="130"/>
        <v/>
      </c>
      <c r="AL468" s="270" t="str">
        <f t="shared" si="131"/>
        <v>N</v>
      </c>
    </row>
    <row r="469" spans="2:38">
      <c r="B469" s="91"/>
      <c r="C469" s="40"/>
      <c r="D469" s="40" t="s">
        <v>362</v>
      </c>
      <c r="E469" s="44"/>
      <c r="F469" s="44"/>
      <c r="G469" s="44"/>
      <c r="H469" s="14" t="str">
        <f t="shared" si="132"/>
        <v/>
      </c>
      <c r="I469" s="15" t="str">
        <f t="shared" si="133"/>
        <v/>
      </c>
      <c r="J469" s="16" t="str">
        <f t="shared" si="134"/>
        <v xml:space="preserve"> </v>
      </c>
      <c r="K469" s="17" t="str">
        <f t="shared" si="135"/>
        <v xml:space="preserve"> </v>
      </c>
      <c r="L469" s="208" t="str">
        <f>IF(B469="","",HLOOKUP(B469,'GRR Data'!$DD$243:$WI$244,2,FALSE))</f>
        <v/>
      </c>
      <c r="M469" s="65"/>
      <c r="N469" s="80"/>
      <c r="O469" s="21"/>
      <c r="P469" s="22"/>
      <c r="Q469" s="100"/>
      <c r="R469" s="100"/>
      <c r="S469" s="100"/>
      <c r="T469" s="100"/>
      <c r="U469" s="100"/>
      <c r="V469" s="100"/>
      <c r="W469" s="100"/>
      <c r="X469" s="100"/>
      <c r="Y469" s="100"/>
      <c r="Z469" s="100"/>
      <c r="AA469" s="66" t="str">
        <f t="shared" si="120"/>
        <v/>
      </c>
      <c r="AB469" s="66" t="str">
        <f t="shared" si="121"/>
        <v/>
      </c>
      <c r="AC469" s="66" t="str">
        <f t="shared" si="122"/>
        <v/>
      </c>
      <c r="AD469" s="66" t="str">
        <f t="shared" si="123"/>
        <v/>
      </c>
      <c r="AE469" s="66" t="str">
        <f t="shared" si="124"/>
        <v/>
      </c>
      <c r="AF469" s="66" t="str">
        <f t="shared" si="125"/>
        <v/>
      </c>
      <c r="AG469" s="66" t="str">
        <f t="shared" si="126"/>
        <v/>
      </c>
      <c r="AH469" s="66" t="str">
        <f t="shared" si="127"/>
        <v/>
      </c>
      <c r="AI469" s="66" t="str">
        <f t="shared" si="128"/>
        <v/>
      </c>
      <c r="AJ469" s="66" t="str">
        <f t="shared" si="129"/>
        <v/>
      </c>
      <c r="AK469" s="66" t="str">
        <f t="shared" si="130"/>
        <v/>
      </c>
      <c r="AL469" s="270" t="str">
        <f t="shared" si="131"/>
        <v>N</v>
      </c>
    </row>
    <row r="470" spans="2:38">
      <c r="B470" s="37"/>
      <c r="C470" s="40"/>
      <c r="D470" s="40" t="s">
        <v>362</v>
      </c>
      <c r="E470" s="44"/>
      <c r="F470" s="44"/>
      <c r="G470" s="44"/>
      <c r="H470" s="14" t="str">
        <f t="shared" si="132"/>
        <v/>
      </c>
      <c r="I470" s="15" t="str">
        <f t="shared" si="133"/>
        <v/>
      </c>
      <c r="J470" s="16" t="str">
        <f t="shared" si="134"/>
        <v xml:space="preserve"> </v>
      </c>
      <c r="K470" s="17" t="str">
        <f t="shared" si="135"/>
        <v xml:space="preserve"> </v>
      </c>
      <c r="L470" s="208" t="str">
        <f>IF(B470="","",HLOOKUP(B470,'GRR Data'!$DD$243:$WI$244,2,FALSE))</f>
        <v/>
      </c>
      <c r="M470" s="65"/>
      <c r="N470" s="80"/>
      <c r="O470" s="21"/>
      <c r="P470" s="22"/>
      <c r="Q470" s="100"/>
      <c r="R470" s="100"/>
      <c r="S470" s="100"/>
      <c r="T470" s="100"/>
      <c r="U470" s="100"/>
      <c r="V470" s="100"/>
      <c r="W470" s="100"/>
      <c r="X470" s="100"/>
      <c r="Y470" s="100"/>
      <c r="Z470" s="100"/>
      <c r="AA470" s="66" t="str">
        <f t="shared" si="120"/>
        <v/>
      </c>
      <c r="AB470" s="66" t="str">
        <f t="shared" si="121"/>
        <v/>
      </c>
      <c r="AC470" s="66" t="str">
        <f t="shared" si="122"/>
        <v/>
      </c>
      <c r="AD470" s="66" t="str">
        <f t="shared" si="123"/>
        <v/>
      </c>
      <c r="AE470" s="66" t="str">
        <f t="shared" si="124"/>
        <v/>
      </c>
      <c r="AF470" s="66" t="str">
        <f t="shared" si="125"/>
        <v/>
      </c>
      <c r="AG470" s="66" t="str">
        <f t="shared" si="126"/>
        <v/>
      </c>
      <c r="AH470" s="66" t="str">
        <f t="shared" si="127"/>
        <v/>
      </c>
      <c r="AI470" s="66" t="str">
        <f t="shared" si="128"/>
        <v/>
      </c>
      <c r="AJ470" s="66" t="str">
        <f t="shared" si="129"/>
        <v/>
      </c>
      <c r="AK470" s="66" t="str">
        <f t="shared" si="130"/>
        <v/>
      </c>
      <c r="AL470" s="270" t="str">
        <f t="shared" si="131"/>
        <v>N</v>
      </c>
    </row>
    <row r="471" spans="2:38">
      <c r="B471" s="37"/>
      <c r="C471" s="40"/>
      <c r="D471" s="40" t="s">
        <v>362</v>
      </c>
      <c r="E471" s="44"/>
      <c r="F471" s="44"/>
      <c r="G471" s="44"/>
      <c r="H471" s="14" t="str">
        <f t="shared" si="132"/>
        <v/>
      </c>
      <c r="I471" s="15" t="str">
        <f t="shared" si="133"/>
        <v/>
      </c>
      <c r="J471" s="16" t="str">
        <f t="shared" si="134"/>
        <v xml:space="preserve"> </v>
      </c>
      <c r="K471" s="17" t="str">
        <f t="shared" si="135"/>
        <v xml:space="preserve"> </v>
      </c>
      <c r="L471" s="208" t="str">
        <f>IF(B471="","",HLOOKUP(B471,'GRR Data'!$DD$243:$WI$244,2,FALSE))</f>
        <v/>
      </c>
      <c r="M471" s="65"/>
      <c r="N471" s="80"/>
      <c r="O471" s="21"/>
      <c r="P471" s="22"/>
      <c r="Q471" s="100"/>
      <c r="R471" s="100"/>
      <c r="S471" s="100"/>
      <c r="T471" s="100"/>
      <c r="U471" s="100"/>
      <c r="V471" s="100"/>
      <c r="W471" s="100"/>
      <c r="X471" s="100"/>
      <c r="Y471" s="100"/>
      <c r="Z471" s="100"/>
      <c r="AA471" s="66" t="str">
        <f t="shared" si="120"/>
        <v/>
      </c>
      <c r="AB471" s="66" t="str">
        <f t="shared" si="121"/>
        <v/>
      </c>
      <c r="AC471" s="66" t="str">
        <f t="shared" si="122"/>
        <v/>
      </c>
      <c r="AD471" s="66" t="str">
        <f t="shared" si="123"/>
        <v/>
      </c>
      <c r="AE471" s="66" t="str">
        <f t="shared" si="124"/>
        <v/>
      </c>
      <c r="AF471" s="66" t="str">
        <f t="shared" si="125"/>
        <v/>
      </c>
      <c r="AG471" s="66" t="str">
        <f t="shared" si="126"/>
        <v/>
      </c>
      <c r="AH471" s="66" t="str">
        <f t="shared" si="127"/>
        <v/>
      </c>
      <c r="AI471" s="66" t="str">
        <f t="shared" si="128"/>
        <v/>
      </c>
      <c r="AJ471" s="66" t="str">
        <f t="shared" si="129"/>
        <v/>
      </c>
      <c r="AK471" s="66" t="str">
        <f t="shared" si="130"/>
        <v/>
      </c>
      <c r="AL471" s="270" t="str">
        <f t="shared" si="131"/>
        <v>N</v>
      </c>
    </row>
    <row r="472" spans="2:38">
      <c r="B472" s="91"/>
      <c r="C472" s="40"/>
      <c r="D472" s="40" t="s">
        <v>362</v>
      </c>
      <c r="E472" s="44"/>
      <c r="F472" s="44"/>
      <c r="G472" s="44"/>
      <c r="H472" s="14" t="str">
        <f t="shared" si="132"/>
        <v/>
      </c>
      <c r="I472" s="15" t="str">
        <f t="shared" si="133"/>
        <v/>
      </c>
      <c r="J472" s="16" t="str">
        <f t="shared" si="134"/>
        <v xml:space="preserve"> </v>
      </c>
      <c r="K472" s="17" t="str">
        <f t="shared" si="135"/>
        <v xml:space="preserve"> </v>
      </c>
      <c r="L472" s="208" t="str">
        <f>IF(B472="","",HLOOKUP(B472,'GRR Data'!$DD$243:$WI$244,2,FALSE))</f>
        <v/>
      </c>
      <c r="M472" s="65"/>
      <c r="N472" s="80"/>
      <c r="O472" s="21"/>
      <c r="P472" s="22"/>
      <c r="Q472" s="100"/>
      <c r="R472" s="100"/>
      <c r="S472" s="100"/>
      <c r="T472" s="100"/>
      <c r="U472" s="100"/>
      <c r="V472" s="100"/>
      <c r="W472" s="100"/>
      <c r="X472" s="100"/>
      <c r="Y472" s="100"/>
      <c r="Z472" s="100"/>
      <c r="AA472" s="66" t="str">
        <f t="shared" si="120"/>
        <v/>
      </c>
      <c r="AB472" s="66" t="str">
        <f t="shared" si="121"/>
        <v/>
      </c>
      <c r="AC472" s="66" t="str">
        <f t="shared" si="122"/>
        <v/>
      </c>
      <c r="AD472" s="66" t="str">
        <f t="shared" si="123"/>
        <v/>
      </c>
      <c r="AE472" s="66" t="str">
        <f t="shared" si="124"/>
        <v/>
      </c>
      <c r="AF472" s="66" t="str">
        <f t="shared" si="125"/>
        <v/>
      </c>
      <c r="AG472" s="66" t="str">
        <f t="shared" si="126"/>
        <v/>
      </c>
      <c r="AH472" s="66" t="str">
        <f t="shared" si="127"/>
        <v/>
      </c>
      <c r="AI472" s="66" t="str">
        <f t="shared" si="128"/>
        <v/>
      </c>
      <c r="AJ472" s="66" t="str">
        <f t="shared" si="129"/>
        <v/>
      </c>
      <c r="AK472" s="66" t="str">
        <f t="shared" si="130"/>
        <v/>
      </c>
      <c r="AL472" s="270" t="str">
        <f t="shared" si="131"/>
        <v>N</v>
      </c>
    </row>
    <row r="473" spans="2:38">
      <c r="B473" s="91"/>
      <c r="C473" s="40"/>
      <c r="D473" s="40" t="s">
        <v>362</v>
      </c>
      <c r="E473" s="44"/>
      <c r="F473" s="44"/>
      <c r="G473" s="44"/>
      <c r="H473" s="14" t="str">
        <f t="shared" si="132"/>
        <v/>
      </c>
      <c r="I473" s="15" t="str">
        <f t="shared" si="133"/>
        <v/>
      </c>
      <c r="J473" s="16" t="str">
        <f t="shared" si="134"/>
        <v xml:space="preserve"> </v>
      </c>
      <c r="K473" s="17" t="str">
        <f t="shared" si="135"/>
        <v xml:space="preserve"> </v>
      </c>
      <c r="L473" s="208" t="str">
        <f>IF(B473="","",HLOOKUP(B473,'GRR Data'!$DD$243:$WI$244,2,FALSE))</f>
        <v/>
      </c>
      <c r="M473" s="65"/>
      <c r="N473" s="80"/>
      <c r="O473" s="21"/>
      <c r="P473" s="22"/>
      <c r="Q473" s="100"/>
      <c r="R473" s="100"/>
      <c r="S473" s="100"/>
      <c r="T473" s="100"/>
      <c r="U473" s="100"/>
      <c r="V473" s="100"/>
      <c r="W473" s="100"/>
      <c r="X473" s="100"/>
      <c r="Y473" s="100"/>
      <c r="Z473" s="100"/>
      <c r="AA473" s="66" t="str">
        <f t="shared" si="120"/>
        <v/>
      </c>
      <c r="AB473" s="66" t="str">
        <f t="shared" si="121"/>
        <v/>
      </c>
      <c r="AC473" s="66" t="str">
        <f t="shared" si="122"/>
        <v/>
      </c>
      <c r="AD473" s="66" t="str">
        <f t="shared" si="123"/>
        <v/>
      </c>
      <c r="AE473" s="66" t="str">
        <f t="shared" si="124"/>
        <v/>
      </c>
      <c r="AF473" s="66" t="str">
        <f t="shared" si="125"/>
        <v/>
      </c>
      <c r="AG473" s="66" t="str">
        <f t="shared" si="126"/>
        <v/>
      </c>
      <c r="AH473" s="66" t="str">
        <f t="shared" si="127"/>
        <v/>
      </c>
      <c r="AI473" s="66" t="str">
        <f t="shared" si="128"/>
        <v/>
      </c>
      <c r="AJ473" s="66" t="str">
        <f t="shared" si="129"/>
        <v/>
      </c>
      <c r="AK473" s="66" t="str">
        <f t="shared" si="130"/>
        <v/>
      </c>
      <c r="AL473" s="270" t="str">
        <f t="shared" si="131"/>
        <v>N</v>
      </c>
    </row>
    <row r="474" spans="2:38">
      <c r="B474" s="37"/>
      <c r="C474" s="40"/>
      <c r="D474" s="40" t="s">
        <v>362</v>
      </c>
      <c r="E474" s="44"/>
      <c r="F474" s="44"/>
      <c r="G474" s="44"/>
      <c r="H474" s="14" t="str">
        <f t="shared" si="132"/>
        <v/>
      </c>
      <c r="I474" s="15" t="str">
        <f t="shared" si="133"/>
        <v/>
      </c>
      <c r="J474" s="16" t="str">
        <f t="shared" si="134"/>
        <v xml:space="preserve"> </v>
      </c>
      <c r="K474" s="17" t="str">
        <f t="shared" si="135"/>
        <v xml:space="preserve"> </v>
      </c>
      <c r="L474" s="208" t="str">
        <f>IF(B474="","",HLOOKUP(B474,'GRR Data'!$DD$243:$WI$244,2,FALSE))</f>
        <v/>
      </c>
      <c r="M474" s="65"/>
      <c r="N474" s="80"/>
      <c r="O474" s="21"/>
      <c r="P474" s="22"/>
      <c r="Q474" s="100"/>
      <c r="R474" s="100"/>
      <c r="S474" s="100"/>
      <c r="T474" s="100"/>
      <c r="U474" s="100"/>
      <c r="V474" s="100"/>
      <c r="W474" s="100"/>
      <c r="X474" s="100"/>
      <c r="Y474" s="100"/>
      <c r="Z474" s="100"/>
      <c r="AA474" s="66" t="str">
        <f t="shared" si="120"/>
        <v/>
      </c>
      <c r="AB474" s="66" t="str">
        <f t="shared" si="121"/>
        <v/>
      </c>
      <c r="AC474" s="66" t="str">
        <f t="shared" si="122"/>
        <v/>
      </c>
      <c r="AD474" s="66" t="str">
        <f t="shared" si="123"/>
        <v/>
      </c>
      <c r="AE474" s="66" t="str">
        <f t="shared" si="124"/>
        <v/>
      </c>
      <c r="AF474" s="66" t="str">
        <f t="shared" si="125"/>
        <v/>
      </c>
      <c r="AG474" s="66" t="str">
        <f t="shared" si="126"/>
        <v/>
      </c>
      <c r="AH474" s="66" t="str">
        <f t="shared" si="127"/>
        <v/>
      </c>
      <c r="AI474" s="66" t="str">
        <f t="shared" si="128"/>
        <v/>
      </c>
      <c r="AJ474" s="66" t="str">
        <f t="shared" si="129"/>
        <v/>
      </c>
      <c r="AK474" s="66" t="str">
        <f t="shared" si="130"/>
        <v/>
      </c>
      <c r="AL474" s="270" t="str">
        <f t="shared" si="131"/>
        <v>N</v>
      </c>
    </row>
    <row r="475" spans="2:38">
      <c r="B475" s="37"/>
      <c r="C475" s="40"/>
      <c r="D475" s="40" t="s">
        <v>362</v>
      </c>
      <c r="E475" s="44"/>
      <c r="F475" s="44"/>
      <c r="G475" s="44"/>
      <c r="H475" s="14" t="str">
        <f t="shared" si="132"/>
        <v/>
      </c>
      <c r="I475" s="15" t="str">
        <f t="shared" si="133"/>
        <v/>
      </c>
      <c r="J475" s="16" t="str">
        <f t="shared" si="134"/>
        <v xml:space="preserve"> </v>
      </c>
      <c r="K475" s="17" t="str">
        <f t="shared" si="135"/>
        <v xml:space="preserve"> </v>
      </c>
      <c r="L475" s="208" t="str">
        <f>IF(B475="","",HLOOKUP(B475,'GRR Data'!$DD$243:$WI$244,2,FALSE))</f>
        <v/>
      </c>
      <c r="M475" s="65"/>
      <c r="N475" s="80"/>
      <c r="O475" s="21"/>
      <c r="P475" s="22"/>
      <c r="Q475" s="100"/>
      <c r="R475" s="100"/>
      <c r="S475" s="100"/>
      <c r="T475" s="100"/>
      <c r="U475" s="100"/>
      <c r="V475" s="100"/>
      <c r="W475" s="100"/>
      <c r="X475" s="100"/>
      <c r="Y475" s="100"/>
      <c r="Z475" s="100"/>
      <c r="AA475" s="66" t="str">
        <f t="shared" si="120"/>
        <v/>
      </c>
      <c r="AB475" s="66" t="str">
        <f t="shared" si="121"/>
        <v/>
      </c>
      <c r="AC475" s="66" t="str">
        <f t="shared" si="122"/>
        <v/>
      </c>
      <c r="AD475" s="66" t="str">
        <f t="shared" si="123"/>
        <v/>
      </c>
      <c r="AE475" s="66" t="str">
        <f t="shared" si="124"/>
        <v/>
      </c>
      <c r="AF475" s="66" t="str">
        <f t="shared" si="125"/>
        <v/>
      </c>
      <c r="AG475" s="66" t="str">
        <f t="shared" si="126"/>
        <v/>
      </c>
      <c r="AH475" s="66" t="str">
        <f t="shared" si="127"/>
        <v/>
      </c>
      <c r="AI475" s="66" t="str">
        <f t="shared" si="128"/>
        <v/>
      </c>
      <c r="AJ475" s="66" t="str">
        <f t="shared" si="129"/>
        <v/>
      </c>
      <c r="AK475" s="66" t="str">
        <f t="shared" si="130"/>
        <v/>
      </c>
      <c r="AL475" s="270" t="str">
        <f t="shared" si="131"/>
        <v>N</v>
      </c>
    </row>
    <row r="476" spans="2:38">
      <c r="B476" s="91"/>
      <c r="C476" s="40"/>
      <c r="D476" s="40" t="s">
        <v>362</v>
      </c>
      <c r="E476" s="44"/>
      <c r="F476" s="44"/>
      <c r="G476" s="44"/>
      <c r="H476" s="14" t="str">
        <f t="shared" si="132"/>
        <v/>
      </c>
      <c r="I476" s="15" t="str">
        <f t="shared" si="133"/>
        <v/>
      </c>
      <c r="J476" s="16" t="str">
        <f t="shared" si="134"/>
        <v xml:space="preserve"> </v>
      </c>
      <c r="K476" s="17" t="str">
        <f t="shared" si="135"/>
        <v xml:space="preserve"> </v>
      </c>
      <c r="L476" s="208" t="str">
        <f>IF(B476="","",HLOOKUP(B476,'GRR Data'!$DD$243:$WI$244,2,FALSE))</f>
        <v/>
      </c>
      <c r="M476" s="65"/>
      <c r="N476" s="80"/>
      <c r="O476" s="21"/>
      <c r="P476" s="22"/>
      <c r="Q476" s="100"/>
      <c r="R476" s="100"/>
      <c r="S476" s="100"/>
      <c r="T476" s="100"/>
      <c r="U476" s="100"/>
      <c r="V476" s="100"/>
      <c r="W476" s="100"/>
      <c r="X476" s="100"/>
      <c r="Y476" s="100"/>
      <c r="Z476" s="100"/>
      <c r="AA476" s="66" t="str">
        <f t="shared" si="120"/>
        <v/>
      </c>
      <c r="AB476" s="66" t="str">
        <f t="shared" si="121"/>
        <v/>
      </c>
      <c r="AC476" s="66" t="str">
        <f t="shared" si="122"/>
        <v/>
      </c>
      <c r="AD476" s="66" t="str">
        <f t="shared" si="123"/>
        <v/>
      </c>
      <c r="AE476" s="66" t="str">
        <f t="shared" si="124"/>
        <v/>
      </c>
      <c r="AF476" s="66" t="str">
        <f t="shared" si="125"/>
        <v/>
      </c>
      <c r="AG476" s="66" t="str">
        <f t="shared" si="126"/>
        <v/>
      </c>
      <c r="AH476" s="66" t="str">
        <f t="shared" si="127"/>
        <v/>
      </c>
      <c r="AI476" s="66" t="str">
        <f t="shared" si="128"/>
        <v/>
      </c>
      <c r="AJ476" s="66" t="str">
        <f t="shared" si="129"/>
        <v/>
      </c>
      <c r="AK476" s="66" t="str">
        <f t="shared" si="130"/>
        <v/>
      </c>
      <c r="AL476" s="270" t="str">
        <f t="shared" si="131"/>
        <v>N</v>
      </c>
    </row>
    <row r="477" spans="2:38">
      <c r="B477" s="37"/>
      <c r="C477" s="40"/>
      <c r="D477" s="40" t="s">
        <v>362</v>
      </c>
      <c r="E477" s="44"/>
      <c r="F477" s="44"/>
      <c r="G477" s="44"/>
      <c r="H477" s="14" t="str">
        <f t="shared" si="132"/>
        <v/>
      </c>
      <c r="I477" s="15" t="str">
        <f t="shared" si="133"/>
        <v/>
      </c>
      <c r="J477" s="16" t="str">
        <f t="shared" si="134"/>
        <v xml:space="preserve"> </v>
      </c>
      <c r="K477" s="17" t="str">
        <f t="shared" si="135"/>
        <v xml:space="preserve"> </v>
      </c>
      <c r="L477" s="208" t="str">
        <f>IF(B477="","",HLOOKUP(B477,'GRR Data'!$DD$243:$WI$244,2,FALSE))</f>
        <v/>
      </c>
      <c r="M477" s="65"/>
      <c r="N477" s="80"/>
      <c r="O477" s="21"/>
      <c r="P477" s="22"/>
      <c r="Q477" s="100"/>
      <c r="R477" s="100"/>
      <c r="S477" s="100"/>
      <c r="T477" s="100"/>
      <c r="U477" s="100"/>
      <c r="V477" s="100"/>
      <c r="W477" s="100"/>
      <c r="X477" s="100"/>
      <c r="Y477" s="100"/>
      <c r="Z477" s="100"/>
      <c r="AA477" s="66" t="str">
        <f t="shared" si="120"/>
        <v/>
      </c>
      <c r="AB477" s="66" t="str">
        <f t="shared" si="121"/>
        <v/>
      </c>
      <c r="AC477" s="66" t="str">
        <f t="shared" si="122"/>
        <v/>
      </c>
      <c r="AD477" s="66" t="str">
        <f t="shared" si="123"/>
        <v/>
      </c>
      <c r="AE477" s="66" t="str">
        <f t="shared" si="124"/>
        <v/>
      </c>
      <c r="AF477" s="66" t="str">
        <f t="shared" si="125"/>
        <v/>
      </c>
      <c r="AG477" s="66" t="str">
        <f t="shared" si="126"/>
        <v/>
      </c>
      <c r="AH477" s="66" t="str">
        <f t="shared" si="127"/>
        <v/>
      </c>
      <c r="AI477" s="66" t="str">
        <f t="shared" si="128"/>
        <v/>
      </c>
      <c r="AJ477" s="66" t="str">
        <f t="shared" si="129"/>
        <v/>
      </c>
      <c r="AK477" s="66" t="str">
        <f t="shared" si="130"/>
        <v/>
      </c>
      <c r="AL477" s="270" t="str">
        <f t="shared" si="131"/>
        <v>N</v>
      </c>
    </row>
    <row r="478" spans="2:38">
      <c r="B478" s="37"/>
      <c r="C478" s="40"/>
      <c r="D478" s="40" t="s">
        <v>362</v>
      </c>
      <c r="E478" s="44"/>
      <c r="F478" s="44"/>
      <c r="G478" s="44"/>
      <c r="H478" s="14" t="str">
        <f t="shared" si="132"/>
        <v/>
      </c>
      <c r="I478" s="15" t="str">
        <f t="shared" si="133"/>
        <v/>
      </c>
      <c r="J478" s="16" t="str">
        <f t="shared" si="134"/>
        <v xml:space="preserve"> </v>
      </c>
      <c r="K478" s="17" t="str">
        <f t="shared" si="135"/>
        <v xml:space="preserve"> </v>
      </c>
      <c r="L478" s="208" t="str">
        <f>IF(B478="","",HLOOKUP(B478,'GRR Data'!$DD$243:$WI$244,2,FALSE))</f>
        <v/>
      </c>
      <c r="M478" s="65"/>
      <c r="N478" s="80"/>
      <c r="O478" s="21"/>
      <c r="P478" s="22"/>
      <c r="Q478" s="100"/>
      <c r="R478" s="100"/>
      <c r="S478" s="100"/>
      <c r="T478" s="100"/>
      <c r="U478" s="100"/>
      <c r="V478" s="100"/>
      <c r="W478" s="100"/>
      <c r="X478" s="100"/>
      <c r="Y478" s="100"/>
      <c r="Z478" s="100"/>
      <c r="AA478" s="66" t="str">
        <f t="shared" si="120"/>
        <v/>
      </c>
      <c r="AB478" s="66" t="str">
        <f t="shared" si="121"/>
        <v/>
      </c>
      <c r="AC478" s="66" t="str">
        <f t="shared" si="122"/>
        <v/>
      </c>
      <c r="AD478" s="66" t="str">
        <f t="shared" si="123"/>
        <v/>
      </c>
      <c r="AE478" s="66" t="str">
        <f t="shared" si="124"/>
        <v/>
      </c>
      <c r="AF478" s="66" t="str">
        <f t="shared" si="125"/>
        <v/>
      </c>
      <c r="AG478" s="66" t="str">
        <f t="shared" si="126"/>
        <v/>
      </c>
      <c r="AH478" s="66" t="str">
        <f t="shared" si="127"/>
        <v/>
      </c>
      <c r="AI478" s="66" t="str">
        <f t="shared" si="128"/>
        <v/>
      </c>
      <c r="AJ478" s="66" t="str">
        <f t="shared" si="129"/>
        <v/>
      </c>
      <c r="AK478" s="66" t="str">
        <f t="shared" si="130"/>
        <v/>
      </c>
      <c r="AL478" s="270" t="str">
        <f t="shared" si="131"/>
        <v>N</v>
      </c>
    </row>
    <row r="479" spans="2:38">
      <c r="B479" s="91"/>
      <c r="C479" s="40"/>
      <c r="D479" s="40" t="s">
        <v>362</v>
      </c>
      <c r="E479" s="44"/>
      <c r="F479" s="44"/>
      <c r="G479" s="44"/>
      <c r="H479" s="14" t="str">
        <f t="shared" si="132"/>
        <v/>
      </c>
      <c r="I479" s="15" t="str">
        <f t="shared" si="133"/>
        <v/>
      </c>
      <c r="J479" s="16" t="str">
        <f t="shared" si="134"/>
        <v xml:space="preserve"> </v>
      </c>
      <c r="K479" s="17" t="str">
        <f t="shared" si="135"/>
        <v xml:space="preserve"> </v>
      </c>
      <c r="L479" s="208" t="str">
        <f>IF(B479="","",HLOOKUP(B479,'GRR Data'!$DD$243:$WI$244,2,FALSE))</f>
        <v/>
      </c>
      <c r="M479" s="65"/>
      <c r="N479" s="80"/>
      <c r="O479" s="21"/>
      <c r="P479" s="22"/>
      <c r="Q479" s="100"/>
      <c r="R479" s="100"/>
      <c r="S479" s="100"/>
      <c r="T479" s="100"/>
      <c r="U479" s="100"/>
      <c r="V479" s="100"/>
      <c r="W479" s="100"/>
      <c r="X479" s="100"/>
      <c r="Y479" s="100"/>
      <c r="Z479" s="100"/>
      <c r="AA479" s="66" t="str">
        <f t="shared" si="120"/>
        <v/>
      </c>
      <c r="AB479" s="66" t="str">
        <f t="shared" si="121"/>
        <v/>
      </c>
      <c r="AC479" s="66" t="str">
        <f t="shared" si="122"/>
        <v/>
      </c>
      <c r="AD479" s="66" t="str">
        <f t="shared" si="123"/>
        <v/>
      </c>
      <c r="AE479" s="66" t="str">
        <f t="shared" si="124"/>
        <v/>
      </c>
      <c r="AF479" s="66" t="str">
        <f t="shared" si="125"/>
        <v/>
      </c>
      <c r="AG479" s="66" t="str">
        <f t="shared" si="126"/>
        <v/>
      </c>
      <c r="AH479" s="66" t="str">
        <f t="shared" si="127"/>
        <v/>
      </c>
      <c r="AI479" s="66" t="str">
        <f t="shared" si="128"/>
        <v/>
      </c>
      <c r="AJ479" s="66" t="str">
        <f t="shared" si="129"/>
        <v/>
      </c>
      <c r="AK479" s="66" t="str">
        <f t="shared" si="130"/>
        <v/>
      </c>
      <c r="AL479" s="270" t="str">
        <f t="shared" si="131"/>
        <v>N</v>
      </c>
    </row>
    <row r="480" spans="2:38">
      <c r="B480" s="37"/>
      <c r="C480" s="40"/>
      <c r="D480" s="40" t="s">
        <v>362</v>
      </c>
      <c r="E480" s="44"/>
      <c r="F480" s="44"/>
      <c r="G480" s="44"/>
      <c r="H480" s="14" t="str">
        <f t="shared" si="132"/>
        <v/>
      </c>
      <c r="I480" s="15" t="str">
        <f t="shared" si="133"/>
        <v/>
      </c>
      <c r="J480" s="16" t="str">
        <f t="shared" si="134"/>
        <v xml:space="preserve"> </v>
      </c>
      <c r="K480" s="17" t="str">
        <f t="shared" si="135"/>
        <v xml:space="preserve"> </v>
      </c>
      <c r="L480" s="208" t="str">
        <f>IF(B480="","",HLOOKUP(B480,'GRR Data'!$DD$243:$WI$244,2,FALSE))</f>
        <v/>
      </c>
      <c r="M480" s="65"/>
      <c r="N480" s="80"/>
      <c r="O480" s="21"/>
      <c r="P480" s="22"/>
      <c r="Q480" s="100"/>
      <c r="R480" s="100"/>
      <c r="S480" s="100"/>
      <c r="T480" s="100"/>
      <c r="U480" s="100"/>
      <c r="V480" s="100"/>
      <c r="W480" s="100"/>
      <c r="X480" s="100"/>
      <c r="Y480" s="100"/>
      <c r="Z480" s="100"/>
      <c r="AA480" s="66" t="str">
        <f t="shared" si="120"/>
        <v/>
      </c>
      <c r="AB480" s="66" t="str">
        <f t="shared" si="121"/>
        <v/>
      </c>
      <c r="AC480" s="66" t="str">
        <f t="shared" si="122"/>
        <v/>
      </c>
      <c r="AD480" s="66" t="str">
        <f t="shared" si="123"/>
        <v/>
      </c>
      <c r="AE480" s="66" t="str">
        <f t="shared" si="124"/>
        <v/>
      </c>
      <c r="AF480" s="66" t="str">
        <f t="shared" si="125"/>
        <v/>
      </c>
      <c r="AG480" s="66" t="str">
        <f t="shared" si="126"/>
        <v/>
      </c>
      <c r="AH480" s="66" t="str">
        <f t="shared" si="127"/>
        <v/>
      </c>
      <c r="AI480" s="66" t="str">
        <f t="shared" si="128"/>
        <v/>
      </c>
      <c r="AJ480" s="66" t="str">
        <f t="shared" si="129"/>
        <v/>
      </c>
      <c r="AK480" s="66" t="str">
        <f t="shared" si="130"/>
        <v/>
      </c>
      <c r="AL480" s="270" t="str">
        <f t="shared" si="131"/>
        <v>N</v>
      </c>
    </row>
    <row r="481" spans="2:38">
      <c r="B481" s="37"/>
      <c r="C481" s="40"/>
      <c r="D481" s="40" t="s">
        <v>362</v>
      </c>
      <c r="E481" s="44"/>
      <c r="F481" s="44"/>
      <c r="G481" s="44"/>
      <c r="H481" s="14" t="str">
        <f t="shared" si="132"/>
        <v/>
      </c>
      <c r="I481" s="15" t="str">
        <f t="shared" si="133"/>
        <v/>
      </c>
      <c r="J481" s="16" t="str">
        <f t="shared" si="134"/>
        <v xml:space="preserve"> </v>
      </c>
      <c r="K481" s="17" t="str">
        <f t="shared" si="135"/>
        <v xml:space="preserve"> </v>
      </c>
      <c r="L481" s="208" t="str">
        <f>IF(B481="","",HLOOKUP(B481,'GRR Data'!$DD$243:$WI$244,2,FALSE))</f>
        <v/>
      </c>
      <c r="M481" s="65"/>
      <c r="N481" s="80"/>
      <c r="O481" s="21"/>
      <c r="P481" s="22"/>
      <c r="Q481" s="100"/>
      <c r="R481" s="100"/>
      <c r="S481" s="100"/>
      <c r="T481" s="100"/>
      <c r="U481" s="100"/>
      <c r="V481" s="100"/>
      <c r="W481" s="100"/>
      <c r="X481" s="100"/>
      <c r="Y481" s="100"/>
      <c r="Z481" s="100"/>
      <c r="AA481" s="66" t="str">
        <f t="shared" si="120"/>
        <v/>
      </c>
      <c r="AB481" s="66" t="str">
        <f t="shared" si="121"/>
        <v/>
      </c>
      <c r="AC481" s="66" t="str">
        <f t="shared" si="122"/>
        <v/>
      </c>
      <c r="AD481" s="66" t="str">
        <f t="shared" si="123"/>
        <v/>
      </c>
      <c r="AE481" s="66" t="str">
        <f t="shared" si="124"/>
        <v/>
      </c>
      <c r="AF481" s="66" t="str">
        <f t="shared" si="125"/>
        <v/>
      </c>
      <c r="AG481" s="66" t="str">
        <f t="shared" si="126"/>
        <v/>
      </c>
      <c r="AH481" s="66" t="str">
        <f t="shared" si="127"/>
        <v/>
      </c>
      <c r="AI481" s="66" t="str">
        <f t="shared" si="128"/>
        <v/>
      </c>
      <c r="AJ481" s="66" t="str">
        <f t="shared" si="129"/>
        <v/>
      </c>
      <c r="AK481" s="66" t="str">
        <f t="shared" si="130"/>
        <v/>
      </c>
      <c r="AL481" s="270" t="str">
        <f t="shared" si="131"/>
        <v>N</v>
      </c>
    </row>
    <row r="482" spans="2:38">
      <c r="B482" s="91"/>
      <c r="C482" s="40"/>
      <c r="D482" s="40" t="s">
        <v>362</v>
      </c>
      <c r="E482" s="44"/>
      <c r="F482" s="44"/>
      <c r="G482" s="44"/>
      <c r="H482" s="14" t="str">
        <f t="shared" si="132"/>
        <v/>
      </c>
      <c r="I482" s="15" t="str">
        <f t="shared" si="133"/>
        <v/>
      </c>
      <c r="J482" s="16" t="str">
        <f t="shared" si="134"/>
        <v xml:space="preserve"> </v>
      </c>
      <c r="K482" s="17" t="str">
        <f t="shared" si="135"/>
        <v xml:space="preserve"> </v>
      </c>
      <c r="L482" s="208" t="str">
        <f>IF(B482="","",HLOOKUP(B482,'GRR Data'!$DD$243:$WI$244,2,FALSE))</f>
        <v/>
      </c>
      <c r="M482" s="65"/>
      <c r="N482" s="80"/>
      <c r="O482" s="21"/>
      <c r="P482" s="22"/>
      <c r="Q482" s="100"/>
      <c r="R482" s="100"/>
      <c r="S482" s="100"/>
      <c r="T482" s="100"/>
      <c r="U482" s="100"/>
      <c r="V482" s="100"/>
      <c r="W482" s="100"/>
      <c r="X482" s="100"/>
      <c r="Y482" s="100"/>
      <c r="Z482" s="100"/>
      <c r="AA482" s="66" t="str">
        <f t="shared" si="120"/>
        <v/>
      </c>
      <c r="AB482" s="66" t="str">
        <f t="shared" si="121"/>
        <v/>
      </c>
      <c r="AC482" s="66" t="str">
        <f t="shared" si="122"/>
        <v/>
      </c>
      <c r="AD482" s="66" t="str">
        <f t="shared" si="123"/>
        <v/>
      </c>
      <c r="AE482" s="66" t="str">
        <f t="shared" si="124"/>
        <v/>
      </c>
      <c r="AF482" s="66" t="str">
        <f t="shared" si="125"/>
        <v/>
      </c>
      <c r="AG482" s="66" t="str">
        <f t="shared" si="126"/>
        <v/>
      </c>
      <c r="AH482" s="66" t="str">
        <f t="shared" si="127"/>
        <v/>
      </c>
      <c r="AI482" s="66" t="str">
        <f t="shared" si="128"/>
        <v/>
      </c>
      <c r="AJ482" s="66" t="str">
        <f t="shared" si="129"/>
        <v/>
      </c>
      <c r="AK482" s="66" t="str">
        <f t="shared" si="130"/>
        <v/>
      </c>
      <c r="AL482" s="270" t="str">
        <f t="shared" si="131"/>
        <v>N</v>
      </c>
    </row>
    <row r="483" spans="2:38">
      <c r="B483" s="91"/>
      <c r="C483" s="40"/>
      <c r="D483" s="40" t="s">
        <v>362</v>
      </c>
      <c r="E483" s="44"/>
      <c r="F483" s="44"/>
      <c r="G483" s="44"/>
      <c r="H483" s="14" t="str">
        <f t="shared" si="132"/>
        <v/>
      </c>
      <c r="I483" s="15" t="str">
        <f t="shared" si="133"/>
        <v/>
      </c>
      <c r="J483" s="16" t="str">
        <f t="shared" si="134"/>
        <v xml:space="preserve"> </v>
      </c>
      <c r="K483" s="17" t="str">
        <f t="shared" si="135"/>
        <v xml:space="preserve"> </v>
      </c>
      <c r="L483" s="208" t="str">
        <f>IF(B483="","",HLOOKUP(B483,'GRR Data'!$DD$243:$WI$244,2,FALSE))</f>
        <v/>
      </c>
      <c r="M483" s="65"/>
      <c r="N483" s="80"/>
      <c r="O483" s="21"/>
      <c r="P483" s="22"/>
      <c r="Q483" s="100"/>
      <c r="R483" s="100"/>
      <c r="S483" s="100"/>
      <c r="T483" s="100"/>
      <c r="U483" s="100"/>
      <c r="V483" s="100"/>
      <c r="W483" s="100"/>
      <c r="X483" s="100"/>
      <c r="Y483" s="100"/>
      <c r="Z483" s="100"/>
      <c r="AA483" s="66" t="str">
        <f t="shared" si="120"/>
        <v/>
      </c>
      <c r="AB483" s="66" t="str">
        <f t="shared" si="121"/>
        <v/>
      </c>
      <c r="AC483" s="66" t="str">
        <f t="shared" si="122"/>
        <v/>
      </c>
      <c r="AD483" s="66" t="str">
        <f t="shared" si="123"/>
        <v/>
      </c>
      <c r="AE483" s="66" t="str">
        <f t="shared" si="124"/>
        <v/>
      </c>
      <c r="AF483" s="66" t="str">
        <f t="shared" si="125"/>
        <v/>
      </c>
      <c r="AG483" s="66" t="str">
        <f t="shared" si="126"/>
        <v/>
      </c>
      <c r="AH483" s="66" t="str">
        <f t="shared" si="127"/>
        <v/>
      </c>
      <c r="AI483" s="66" t="str">
        <f t="shared" si="128"/>
        <v/>
      </c>
      <c r="AJ483" s="66" t="str">
        <f t="shared" si="129"/>
        <v/>
      </c>
      <c r="AK483" s="66" t="str">
        <f t="shared" si="130"/>
        <v/>
      </c>
      <c r="AL483" s="270" t="str">
        <f t="shared" si="131"/>
        <v>N</v>
      </c>
    </row>
    <row r="484" spans="2:38">
      <c r="B484" s="37"/>
      <c r="C484" s="40"/>
      <c r="D484" s="40" t="s">
        <v>362</v>
      </c>
      <c r="E484" s="44"/>
      <c r="F484" s="44"/>
      <c r="G484" s="44"/>
      <c r="H484" s="14" t="str">
        <f t="shared" si="132"/>
        <v/>
      </c>
      <c r="I484" s="15" t="str">
        <f t="shared" si="133"/>
        <v/>
      </c>
      <c r="J484" s="16" t="str">
        <f t="shared" si="134"/>
        <v xml:space="preserve"> </v>
      </c>
      <c r="K484" s="17" t="str">
        <f t="shared" si="135"/>
        <v xml:space="preserve"> </v>
      </c>
      <c r="L484" s="208" t="str">
        <f>IF(B484="","",HLOOKUP(B484,'GRR Data'!$DD$243:$WI$244,2,FALSE))</f>
        <v/>
      </c>
      <c r="M484" s="65"/>
      <c r="N484" s="80"/>
      <c r="O484" s="21"/>
      <c r="P484" s="22"/>
      <c r="Q484" s="100"/>
      <c r="R484" s="100"/>
      <c r="S484" s="100"/>
      <c r="T484" s="100"/>
      <c r="U484" s="100"/>
      <c r="V484" s="100"/>
      <c r="W484" s="100"/>
      <c r="X484" s="100"/>
      <c r="Y484" s="100"/>
      <c r="Z484" s="100"/>
      <c r="AA484" s="66" t="str">
        <f t="shared" si="120"/>
        <v/>
      </c>
      <c r="AB484" s="66" t="str">
        <f t="shared" si="121"/>
        <v/>
      </c>
      <c r="AC484" s="66" t="str">
        <f t="shared" si="122"/>
        <v/>
      </c>
      <c r="AD484" s="66" t="str">
        <f t="shared" si="123"/>
        <v/>
      </c>
      <c r="AE484" s="66" t="str">
        <f t="shared" si="124"/>
        <v/>
      </c>
      <c r="AF484" s="66" t="str">
        <f t="shared" si="125"/>
        <v/>
      </c>
      <c r="AG484" s="66" t="str">
        <f t="shared" si="126"/>
        <v/>
      </c>
      <c r="AH484" s="66" t="str">
        <f t="shared" si="127"/>
        <v/>
      </c>
      <c r="AI484" s="66" t="str">
        <f t="shared" si="128"/>
        <v/>
      </c>
      <c r="AJ484" s="66" t="str">
        <f t="shared" si="129"/>
        <v/>
      </c>
      <c r="AK484" s="66" t="str">
        <f t="shared" si="130"/>
        <v/>
      </c>
      <c r="AL484" s="270" t="str">
        <f t="shared" si="131"/>
        <v>N</v>
      </c>
    </row>
    <row r="485" spans="2:38">
      <c r="B485" s="37"/>
      <c r="C485" s="40"/>
      <c r="D485" s="40" t="s">
        <v>362</v>
      </c>
      <c r="E485" s="44"/>
      <c r="F485" s="44"/>
      <c r="G485" s="44"/>
      <c r="H485" s="14" t="str">
        <f t="shared" si="132"/>
        <v/>
      </c>
      <c r="I485" s="15" t="str">
        <f t="shared" si="133"/>
        <v/>
      </c>
      <c r="J485" s="16" t="str">
        <f t="shared" si="134"/>
        <v xml:space="preserve"> </v>
      </c>
      <c r="K485" s="17" t="str">
        <f t="shared" si="135"/>
        <v xml:space="preserve"> </v>
      </c>
      <c r="L485" s="208" t="str">
        <f>IF(B485="","",HLOOKUP(B485,'GRR Data'!$DD$243:$WI$244,2,FALSE))</f>
        <v/>
      </c>
      <c r="M485" s="65"/>
      <c r="N485" s="80"/>
      <c r="O485" s="21"/>
      <c r="P485" s="22"/>
      <c r="Q485" s="100"/>
      <c r="R485" s="100"/>
      <c r="S485" s="100"/>
      <c r="T485" s="100"/>
      <c r="U485" s="100"/>
      <c r="V485" s="100"/>
      <c r="W485" s="100"/>
      <c r="X485" s="100"/>
      <c r="Y485" s="100"/>
      <c r="Z485" s="100"/>
      <c r="AA485" s="66" t="str">
        <f t="shared" si="120"/>
        <v/>
      </c>
      <c r="AB485" s="66" t="str">
        <f t="shared" si="121"/>
        <v/>
      </c>
      <c r="AC485" s="66" t="str">
        <f t="shared" si="122"/>
        <v/>
      </c>
      <c r="AD485" s="66" t="str">
        <f t="shared" si="123"/>
        <v/>
      </c>
      <c r="AE485" s="66" t="str">
        <f t="shared" si="124"/>
        <v/>
      </c>
      <c r="AF485" s="66" t="str">
        <f t="shared" si="125"/>
        <v/>
      </c>
      <c r="AG485" s="66" t="str">
        <f t="shared" si="126"/>
        <v/>
      </c>
      <c r="AH485" s="66" t="str">
        <f t="shared" si="127"/>
        <v/>
      </c>
      <c r="AI485" s="66" t="str">
        <f t="shared" si="128"/>
        <v/>
      </c>
      <c r="AJ485" s="66" t="str">
        <f t="shared" si="129"/>
        <v/>
      </c>
      <c r="AK485" s="66" t="str">
        <f t="shared" si="130"/>
        <v/>
      </c>
      <c r="AL485" s="270" t="str">
        <f t="shared" si="131"/>
        <v>N</v>
      </c>
    </row>
    <row r="486" spans="2:38">
      <c r="B486" s="91"/>
      <c r="C486" s="40"/>
      <c r="D486" s="40" t="s">
        <v>362</v>
      </c>
      <c r="E486" s="44"/>
      <c r="F486" s="44"/>
      <c r="G486" s="44"/>
      <c r="H486" s="14" t="str">
        <f t="shared" si="132"/>
        <v/>
      </c>
      <c r="I486" s="15" t="str">
        <f t="shared" si="133"/>
        <v/>
      </c>
      <c r="J486" s="16" t="str">
        <f t="shared" si="134"/>
        <v xml:space="preserve"> </v>
      </c>
      <c r="K486" s="17" t="str">
        <f t="shared" si="135"/>
        <v xml:space="preserve"> </v>
      </c>
      <c r="L486" s="208" t="str">
        <f>IF(B486="","",HLOOKUP(B486,'GRR Data'!$DD$243:$WI$244,2,FALSE))</f>
        <v/>
      </c>
      <c r="M486" s="65"/>
      <c r="N486" s="80"/>
      <c r="O486" s="21"/>
      <c r="P486" s="22"/>
      <c r="Q486" s="100"/>
      <c r="R486" s="100"/>
      <c r="S486" s="100"/>
      <c r="T486" s="100"/>
      <c r="U486" s="100"/>
      <c r="V486" s="100"/>
      <c r="W486" s="100"/>
      <c r="X486" s="100"/>
      <c r="Y486" s="100"/>
      <c r="Z486" s="100"/>
      <c r="AA486" s="66" t="str">
        <f t="shared" si="120"/>
        <v/>
      </c>
      <c r="AB486" s="66" t="str">
        <f t="shared" si="121"/>
        <v/>
      </c>
      <c r="AC486" s="66" t="str">
        <f t="shared" si="122"/>
        <v/>
      </c>
      <c r="AD486" s="66" t="str">
        <f t="shared" si="123"/>
        <v/>
      </c>
      <c r="AE486" s="66" t="str">
        <f t="shared" si="124"/>
        <v/>
      </c>
      <c r="AF486" s="66" t="str">
        <f t="shared" si="125"/>
        <v/>
      </c>
      <c r="AG486" s="66" t="str">
        <f t="shared" si="126"/>
        <v/>
      </c>
      <c r="AH486" s="66" t="str">
        <f t="shared" si="127"/>
        <v/>
      </c>
      <c r="AI486" s="66" t="str">
        <f t="shared" si="128"/>
        <v/>
      </c>
      <c r="AJ486" s="66" t="str">
        <f t="shared" si="129"/>
        <v/>
      </c>
      <c r="AK486" s="66" t="str">
        <f t="shared" si="130"/>
        <v/>
      </c>
      <c r="AL486" s="270" t="str">
        <f t="shared" si="131"/>
        <v>N</v>
      </c>
    </row>
    <row r="487" spans="2:38">
      <c r="B487" s="37"/>
      <c r="C487" s="40"/>
      <c r="D487" s="40" t="s">
        <v>362</v>
      </c>
      <c r="E487" s="44"/>
      <c r="F487" s="44"/>
      <c r="G487" s="44"/>
      <c r="H487" s="14" t="str">
        <f t="shared" si="132"/>
        <v/>
      </c>
      <c r="I487" s="15" t="str">
        <f t="shared" si="133"/>
        <v/>
      </c>
      <c r="J487" s="16" t="str">
        <f t="shared" si="134"/>
        <v xml:space="preserve"> </v>
      </c>
      <c r="K487" s="17" t="str">
        <f t="shared" si="135"/>
        <v xml:space="preserve"> </v>
      </c>
      <c r="L487" s="208" t="str">
        <f>IF(B487="","",HLOOKUP(B487,'GRR Data'!$DD$243:$WI$244,2,FALSE))</f>
        <v/>
      </c>
      <c r="M487" s="65"/>
      <c r="N487" s="80"/>
      <c r="O487" s="21"/>
      <c r="P487" s="22"/>
      <c r="Q487" s="100"/>
      <c r="R487" s="100"/>
      <c r="S487" s="100"/>
      <c r="T487" s="100"/>
      <c r="U487" s="100"/>
      <c r="V487" s="100"/>
      <c r="W487" s="100"/>
      <c r="X487" s="100"/>
      <c r="Y487" s="100"/>
      <c r="Z487" s="100"/>
      <c r="AA487" s="66" t="str">
        <f t="shared" si="120"/>
        <v/>
      </c>
      <c r="AB487" s="66" t="str">
        <f t="shared" si="121"/>
        <v/>
      </c>
      <c r="AC487" s="66" t="str">
        <f t="shared" si="122"/>
        <v/>
      </c>
      <c r="AD487" s="66" t="str">
        <f t="shared" si="123"/>
        <v/>
      </c>
      <c r="AE487" s="66" t="str">
        <f t="shared" si="124"/>
        <v/>
      </c>
      <c r="AF487" s="66" t="str">
        <f t="shared" si="125"/>
        <v/>
      </c>
      <c r="AG487" s="66" t="str">
        <f t="shared" si="126"/>
        <v/>
      </c>
      <c r="AH487" s="66" t="str">
        <f t="shared" si="127"/>
        <v/>
      </c>
      <c r="AI487" s="66" t="str">
        <f t="shared" si="128"/>
        <v/>
      </c>
      <c r="AJ487" s="66" t="str">
        <f t="shared" si="129"/>
        <v/>
      </c>
      <c r="AK487" s="66" t="str">
        <f t="shared" si="130"/>
        <v/>
      </c>
      <c r="AL487" s="270" t="str">
        <f t="shared" si="131"/>
        <v>N</v>
      </c>
    </row>
    <row r="488" spans="2:38">
      <c r="B488" s="37"/>
      <c r="C488" s="40"/>
      <c r="D488" s="40" t="s">
        <v>362</v>
      </c>
      <c r="E488" s="44"/>
      <c r="F488" s="44"/>
      <c r="G488" s="44"/>
      <c r="H488" s="14" t="str">
        <f t="shared" si="132"/>
        <v/>
      </c>
      <c r="I488" s="15" t="str">
        <f t="shared" si="133"/>
        <v/>
      </c>
      <c r="J488" s="16" t="str">
        <f t="shared" si="134"/>
        <v xml:space="preserve"> </v>
      </c>
      <c r="K488" s="17" t="str">
        <f t="shared" si="135"/>
        <v xml:space="preserve"> </v>
      </c>
      <c r="L488" s="208" t="str">
        <f>IF(B488="","",HLOOKUP(B488,'GRR Data'!$DD$243:$WI$244,2,FALSE))</f>
        <v/>
      </c>
      <c r="M488" s="65"/>
      <c r="N488" s="80"/>
      <c r="O488" s="21"/>
      <c r="P488" s="22"/>
      <c r="Q488" s="100"/>
      <c r="R488" s="100"/>
      <c r="S488" s="100"/>
      <c r="T488" s="100"/>
      <c r="U488" s="100"/>
      <c r="V488" s="100"/>
      <c r="W488" s="100"/>
      <c r="X488" s="100"/>
      <c r="Y488" s="100"/>
      <c r="Z488" s="100"/>
      <c r="AA488" s="66" t="str">
        <f t="shared" si="120"/>
        <v/>
      </c>
      <c r="AB488" s="66" t="str">
        <f t="shared" si="121"/>
        <v/>
      </c>
      <c r="AC488" s="66" t="str">
        <f t="shared" si="122"/>
        <v/>
      </c>
      <c r="AD488" s="66" t="str">
        <f t="shared" si="123"/>
        <v/>
      </c>
      <c r="AE488" s="66" t="str">
        <f t="shared" si="124"/>
        <v/>
      </c>
      <c r="AF488" s="66" t="str">
        <f t="shared" si="125"/>
        <v/>
      </c>
      <c r="AG488" s="66" t="str">
        <f t="shared" si="126"/>
        <v/>
      </c>
      <c r="AH488" s="66" t="str">
        <f t="shared" si="127"/>
        <v/>
      </c>
      <c r="AI488" s="66" t="str">
        <f t="shared" si="128"/>
        <v/>
      </c>
      <c r="AJ488" s="66" t="str">
        <f t="shared" si="129"/>
        <v/>
      </c>
      <c r="AK488" s="66" t="str">
        <f t="shared" si="130"/>
        <v/>
      </c>
      <c r="AL488" s="270" t="str">
        <f t="shared" si="131"/>
        <v>N</v>
      </c>
    </row>
    <row r="489" spans="2:38">
      <c r="B489" s="91"/>
      <c r="C489" s="40"/>
      <c r="D489" s="40" t="s">
        <v>362</v>
      </c>
      <c r="E489" s="44"/>
      <c r="F489" s="44"/>
      <c r="G489" s="44"/>
      <c r="H489" s="14" t="str">
        <f t="shared" si="132"/>
        <v/>
      </c>
      <c r="I489" s="15" t="str">
        <f t="shared" si="133"/>
        <v/>
      </c>
      <c r="J489" s="16" t="str">
        <f t="shared" si="134"/>
        <v xml:space="preserve"> </v>
      </c>
      <c r="K489" s="17" t="str">
        <f t="shared" si="135"/>
        <v xml:space="preserve"> </v>
      </c>
      <c r="L489" s="208" t="str">
        <f>IF(B489="","",HLOOKUP(B489,'GRR Data'!$DD$243:$WI$244,2,FALSE))</f>
        <v/>
      </c>
      <c r="M489" s="65"/>
      <c r="N489" s="80"/>
      <c r="O489" s="21"/>
      <c r="P489" s="22"/>
      <c r="Q489" s="100"/>
      <c r="R489" s="100"/>
      <c r="S489" s="100"/>
      <c r="T489" s="100"/>
      <c r="U489" s="100"/>
      <c r="V489" s="100"/>
      <c r="W489" s="100"/>
      <c r="X489" s="100"/>
      <c r="Y489" s="100"/>
      <c r="Z489" s="100"/>
      <c r="AA489" s="66" t="str">
        <f t="shared" si="120"/>
        <v/>
      </c>
      <c r="AB489" s="66" t="str">
        <f t="shared" si="121"/>
        <v/>
      </c>
      <c r="AC489" s="66" t="str">
        <f t="shared" si="122"/>
        <v/>
      </c>
      <c r="AD489" s="66" t="str">
        <f t="shared" si="123"/>
        <v/>
      </c>
      <c r="AE489" s="66" t="str">
        <f t="shared" si="124"/>
        <v/>
      </c>
      <c r="AF489" s="66" t="str">
        <f t="shared" si="125"/>
        <v/>
      </c>
      <c r="AG489" s="66" t="str">
        <f t="shared" si="126"/>
        <v/>
      </c>
      <c r="AH489" s="66" t="str">
        <f t="shared" si="127"/>
        <v/>
      </c>
      <c r="AI489" s="66" t="str">
        <f t="shared" si="128"/>
        <v/>
      </c>
      <c r="AJ489" s="66" t="str">
        <f t="shared" si="129"/>
        <v/>
      </c>
      <c r="AK489" s="66" t="str">
        <f t="shared" si="130"/>
        <v/>
      </c>
      <c r="AL489" s="270" t="str">
        <f t="shared" si="131"/>
        <v>N</v>
      </c>
    </row>
    <row r="490" spans="2:38">
      <c r="B490" s="37"/>
      <c r="C490" s="40"/>
      <c r="D490" s="40" t="s">
        <v>362</v>
      </c>
      <c r="E490" s="44"/>
      <c r="F490" s="44"/>
      <c r="G490" s="44"/>
      <c r="H490" s="14" t="str">
        <f t="shared" si="132"/>
        <v/>
      </c>
      <c r="I490" s="15" t="str">
        <f t="shared" si="133"/>
        <v/>
      </c>
      <c r="J490" s="16" t="str">
        <f t="shared" si="134"/>
        <v xml:space="preserve"> </v>
      </c>
      <c r="K490" s="17" t="str">
        <f t="shared" si="135"/>
        <v xml:space="preserve"> </v>
      </c>
      <c r="L490" s="208" t="str">
        <f>IF(B490="","",HLOOKUP(B490,'GRR Data'!$DD$243:$WI$244,2,FALSE))</f>
        <v/>
      </c>
      <c r="M490" s="65"/>
      <c r="N490" s="80"/>
      <c r="O490" s="21"/>
      <c r="P490" s="22"/>
      <c r="Q490" s="100"/>
      <c r="R490" s="100"/>
      <c r="S490" s="100"/>
      <c r="T490" s="100"/>
      <c r="U490" s="100"/>
      <c r="V490" s="100"/>
      <c r="W490" s="100"/>
      <c r="X490" s="100"/>
      <c r="Y490" s="100"/>
      <c r="Z490" s="100"/>
      <c r="AA490" s="66" t="str">
        <f t="shared" si="120"/>
        <v/>
      </c>
      <c r="AB490" s="66" t="str">
        <f t="shared" si="121"/>
        <v/>
      </c>
      <c r="AC490" s="66" t="str">
        <f t="shared" si="122"/>
        <v/>
      </c>
      <c r="AD490" s="66" t="str">
        <f t="shared" si="123"/>
        <v/>
      </c>
      <c r="AE490" s="66" t="str">
        <f t="shared" si="124"/>
        <v/>
      </c>
      <c r="AF490" s="66" t="str">
        <f t="shared" si="125"/>
        <v/>
      </c>
      <c r="AG490" s="66" t="str">
        <f t="shared" si="126"/>
        <v/>
      </c>
      <c r="AH490" s="66" t="str">
        <f t="shared" si="127"/>
        <v/>
      </c>
      <c r="AI490" s="66" t="str">
        <f t="shared" si="128"/>
        <v/>
      </c>
      <c r="AJ490" s="66" t="str">
        <f t="shared" si="129"/>
        <v/>
      </c>
      <c r="AK490" s="66" t="str">
        <f t="shared" si="130"/>
        <v/>
      </c>
      <c r="AL490" s="270" t="str">
        <f t="shared" si="131"/>
        <v>N</v>
      </c>
    </row>
    <row r="491" spans="2:38">
      <c r="B491" s="37"/>
      <c r="C491" s="40"/>
      <c r="D491" s="40" t="s">
        <v>362</v>
      </c>
      <c r="E491" s="44"/>
      <c r="F491" s="44"/>
      <c r="G491" s="44"/>
      <c r="H491" s="14" t="str">
        <f t="shared" si="132"/>
        <v/>
      </c>
      <c r="I491" s="15" t="str">
        <f t="shared" si="133"/>
        <v/>
      </c>
      <c r="J491" s="16" t="str">
        <f t="shared" si="134"/>
        <v xml:space="preserve"> </v>
      </c>
      <c r="K491" s="17" t="str">
        <f t="shared" si="135"/>
        <v xml:space="preserve"> </v>
      </c>
      <c r="L491" s="208" t="str">
        <f>IF(B491="","",HLOOKUP(B491,'GRR Data'!$DD$243:$WI$244,2,FALSE))</f>
        <v/>
      </c>
      <c r="M491" s="65"/>
      <c r="N491" s="80"/>
      <c r="O491" s="21"/>
      <c r="P491" s="22"/>
      <c r="Q491" s="100"/>
      <c r="R491" s="100"/>
      <c r="S491" s="100"/>
      <c r="T491" s="100"/>
      <c r="U491" s="100"/>
      <c r="V491" s="100"/>
      <c r="W491" s="100"/>
      <c r="X491" s="100"/>
      <c r="Y491" s="100"/>
      <c r="Z491" s="100"/>
      <c r="AA491" s="66" t="str">
        <f t="shared" si="120"/>
        <v/>
      </c>
      <c r="AB491" s="66" t="str">
        <f t="shared" si="121"/>
        <v/>
      </c>
      <c r="AC491" s="66" t="str">
        <f t="shared" si="122"/>
        <v/>
      </c>
      <c r="AD491" s="66" t="str">
        <f t="shared" si="123"/>
        <v/>
      </c>
      <c r="AE491" s="66" t="str">
        <f t="shared" si="124"/>
        <v/>
      </c>
      <c r="AF491" s="66" t="str">
        <f t="shared" si="125"/>
        <v/>
      </c>
      <c r="AG491" s="66" t="str">
        <f t="shared" si="126"/>
        <v/>
      </c>
      <c r="AH491" s="66" t="str">
        <f t="shared" si="127"/>
        <v/>
      </c>
      <c r="AI491" s="66" t="str">
        <f t="shared" si="128"/>
        <v/>
      </c>
      <c r="AJ491" s="66" t="str">
        <f t="shared" si="129"/>
        <v/>
      </c>
      <c r="AK491" s="66" t="str">
        <f t="shared" si="130"/>
        <v/>
      </c>
      <c r="AL491" s="270" t="str">
        <f t="shared" si="131"/>
        <v>N</v>
      </c>
    </row>
    <row r="492" spans="2:38">
      <c r="B492" s="91"/>
      <c r="C492" s="40"/>
      <c r="D492" s="40" t="s">
        <v>362</v>
      </c>
      <c r="E492" s="44"/>
      <c r="F492" s="44"/>
      <c r="G492" s="44"/>
      <c r="H492" s="14" t="str">
        <f t="shared" si="132"/>
        <v/>
      </c>
      <c r="I492" s="15" t="str">
        <f t="shared" si="133"/>
        <v/>
      </c>
      <c r="J492" s="16" t="str">
        <f t="shared" si="134"/>
        <v xml:space="preserve"> </v>
      </c>
      <c r="K492" s="17" t="str">
        <f t="shared" si="135"/>
        <v xml:space="preserve"> </v>
      </c>
      <c r="L492" s="208" t="str">
        <f>IF(B492="","",HLOOKUP(B492,'GRR Data'!$DD$243:$WI$244,2,FALSE))</f>
        <v/>
      </c>
      <c r="M492" s="65"/>
      <c r="N492" s="80"/>
      <c r="O492" s="21"/>
      <c r="P492" s="22"/>
      <c r="Q492" s="100"/>
      <c r="R492" s="100"/>
      <c r="S492" s="100"/>
      <c r="T492" s="100"/>
      <c r="U492" s="100"/>
      <c r="V492" s="100"/>
      <c r="W492" s="100"/>
      <c r="X492" s="100"/>
      <c r="Y492" s="100"/>
      <c r="Z492" s="100"/>
      <c r="AA492" s="66" t="str">
        <f t="shared" si="120"/>
        <v/>
      </c>
      <c r="AB492" s="66" t="str">
        <f t="shared" si="121"/>
        <v/>
      </c>
      <c r="AC492" s="66" t="str">
        <f t="shared" si="122"/>
        <v/>
      </c>
      <c r="AD492" s="66" t="str">
        <f t="shared" si="123"/>
        <v/>
      </c>
      <c r="AE492" s="66" t="str">
        <f t="shared" si="124"/>
        <v/>
      </c>
      <c r="AF492" s="66" t="str">
        <f t="shared" si="125"/>
        <v/>
      </c>
      <c r="AG492" s="66" t="str">
        <f t="shared" si="126"/>
        <v/>
      </c>
      <c r="AH492" s="66" t="str">
        <f t="shared" si="127"/>
        <v/>
      </c>
      <c r="AI492" s="66" t="str">
        <f t="shared" si="128"/>
        <v/>
      </c>
      <c r="AJ492" s="66" t="str">
        <f t="shared" si="129"/>
        <v/>
      </c>
      <c r="AK492" s="66" t="str">
        <f t="shared" si="130"/>
        <v/>
      </c>
      <c r="AL492" s="270" t="str">
        <f t="shared" si="131"/>
        <v>N</v>
      </c>
    </row>
    <row r="493" spans="2:38">
      <c r="B493" s="91"/>
      <c r="C493" s="40"/>
      <c r="D493" s="40" t="s">
        <v>362</v>
      </c>
      <c r="E493" s="44"/>
      <c r="F493" s="44"/>
      <c r="G493" s="44"/>
      <c r="H493" s="14" t="str">
        <f t="shared" si="132"/>
        <v/>
      </c>
      <c r="I493" s="15" t="str">
        <f t="shared" si="133"/>
        <v/>
      </c>
      <c r="J493" s="16" t="str">
        <f t="shared" si="134"/>
        <v xml:space="preserve"> </v>
      </c>
      <c r="K493" s="17" t="str">
        <f t="shared" si="135"/>
        <v xml:space="preserve"> </v>
      </c>
      <c r="L493" s="208" t="str">
        <f>IF(B493="","",HLOOKUP(B493,'GRR Data'!$DD$243:$WI$244,2,FALSE))</f>
        <v/>
      </c>
      <c r="M493" s="65"/>
      <c r="N493" s="80"/>
      <c r="O493" s="21"/>
      <c r="P493" s="22"/>
      <c r="Q493" s="100"/>
      <c r="R493" s="100"/>
      <c r="S493" s="100"/>
      <c r="T493" s="100"/>
      <c r="U493" s="100"/>
      <c r="V493" s="100"/>
      <c r="W493" s="100"/>
      <c r="X493" s="100"/>
      <c r="Y493" s="100"/>
      <c r="Z493" s="100"/>
      <c r="AA493" s="66" t="str">
        <f t="shared" si="120"/>
        <v/>
      </c>
      <c r="AB493" s="66" t="str">
        <f t="shared" si="121"/>
        <v/>
      </c>
      <c r="AC493" s="66" t="str">
        <f t="shared" si="122"/>
        <v/>
      </c>
      <c r="AD493" s="66" t="str">
        <f t="shared" si="123"/>
        <v/>
      </c>
      <c r="AE493" s="66" t="str">
        <f t="shared" si="124"/>
        <v/>
      </c>
      <c r="AF493" s="66" t="str">
        <f t="shared" si="125"/>
        <v/>
      </c>
      <c r="AG493" s="66" t="str">
        <f t="shared" si="126"/>
        <v/>
      </c>
      <c r="AH493" s="66" t="str">
        <f t="shared" si="127"/>
        <v/>
      </c>
      <c r="AI493" s="66" t="str">
        <f t="shared" si="128"/>
        <v/>
      </c>
      <c r="AJ493" s="66" t="str">
        <f t="shared" si="129"/>
        <v/>
      </c>
      <c r="AK493" s="66" t="str">
        <f t="shared" si="130"/>
        <v/>
      </c>
      <c r="AL493" s="270" t="str">
        <f t="shared" si="131"/>
        <v>N</v>
      </c>
    </row>
    <row r="494" spans="2:38">
      <c r="B494" s="37"/>
      <c r="C494" s="40"/>
      <c r="D494" s="40" t="s">
        <v>362</v>
      </c>
      <c r="E494" s="44"/>
      <c r="F494" s="44"/>
      <c r="G494" s="44"/>
      <c r="H494" s="14" t="str">
        <f t="shared" si="132"/>
        <v/>
      </c>
      <c r="I494" s="15" t="str">
        <f t="shared" si="133"/>
        <v/>
      </c>
      <c r="J494" s="16" t="str">
        <f t="shared" si="134"/>
        <v xml:space="preserve"> </v>
      </c>
      <c r="K494" s="17" t="str">
        <f t="shared" si="135"/>
        <v xml:space="preserve"> </v>
      </c>
      <c r="L494" s="208" t="str">
        <f>IF(B494="","",HLOOKUP(B494,'GRR Data'!$DD$243:$WI$244,2,FALSE))</f>
        <v/>
      </c>
      <c r="M494" s="65"/>
      <c r="N494" s="80"/>
      <c r="O494" s="21"/>
      <c r="P494" s="22"/>
      <c r="Q494" s="100"/>
      <c r="R494" s="100"/>
      <c r="S494" s="100"/>
      <c r="T494" s="100"/>
      <c r="U494" s="100"/>
      <c r="V494" s="100"/>
      <c r="W494" s="100"/>
      <c r="X494" s="100"/>
      <c r="Y494" s="100"/>
      <c r="Z494" s="100"/>
      <c r="AA494" s="66" t="str">
        <f t="shared" si="120"/>
        <v/>
      </c>
      <c r="AB494" s="66" t="str">
        <f t="shared" si="121"/>
        <v/>
      </c>
      <c r="AC494" s="66" t="str">
        <f t="shared" si="122"/>
        <v/>
      </c>
      <c r="AD494" s="66" t="str">
        <f t="shared" si="123"/>
        <v/>
      </c>
      <c r="AE494" s="66" t="str">
        <f t="shared" si="124"/>
        <v/>
      </c>
      <c r="AF494" s="66" t="str">
        <f t="shared" si="125"/>
        <v/>
      </c>
      <c r="AG494" s="66" t="str">
        <f t="shared" si="126"/>
        <v/>
      </c>
      <c r="AH494" s="66" t="str">
        <f t="shared" si="127"/>
        <v/>
      </c>
      <c r="AI494" s="66" t="str">
        <f t="shared" si="128"/>
        <v/>
      </c>
      <c r="AJ494" s="66" t="str">
        <f t="shared" si="129"/>
        <v/>
      </c>
      <c r="AK494" s="66" t="str">
        <f t="shared" si="130"/>
        <v/>
      </c>
      <c r="AL494" s="270" t="str">
        <f t="shared" si="131"/>
        <v>N</v>
      </c>
    </row>
    <row r="495" spans="2:38">
      <c r="B495" s="37"/>
      <c r="C495" s="40"/>
      <c r="D495" s="40" t="s">
        <v>362</v>
      </c>
      <c r="E495" s="44"/>
      <c r="F495" s="44"/>
      <c r="G495" s="44"/>
      <c r="H495" s="14" t="str">
        <f t="shared" si="132"/>
        <v/>
      </c>
      <c r="I495" s="15" t="str">
        <f t="shared" si="133"/>
        <v/>
      </c>
      <c r="J495" s="16" t="str">
        <f t="shared" si="134"/>
        <v xml:space="preserve"> </v>
      </c>
      <c r="K495" s="17" t="str">
        <f t="shared" si="135"/>
        <v xml:space="preserve"> </v>
      </c>
      <c r="L495" s="208" t="str">
        <f>IF(B495="","",HLOOKUP(B495,'GRR Data'!$DD$243:$WI$244,2,FALSE))</f>
        <v/>
      </c>
      <c r="M495" s="65"/>
      <c r="N495" s="80"/>
      <c r="O495" s="21"/>
      <c r="P495" s="22"/>
      <c r="Q495" s="100"/>
      <c r="R495" s="100"/>
      <c r="S495" s="100"/>
      <c r="T495" s="100"/>
      <c r="U495" s="100"/>
      <c r="V495" s="100"/>
      <c r="W495" s="100"/>
      <c r="X495" s="100"/>
      <c r="Y495" s="100"/>
      <c r="Z495" s="100"/>
      <c r="AA495" s="66" t="str">
        <f t="shared" si="120"/>
        <v/>
      </c>
      <c r="AB495" s="66" t="str">
        <f t="shared" si="121"/>
        <v/>
      </c>
      <c r="AC495" s="66" t="str">
        <f t="shared" si="122"/>
        <v/>
      </c>
      <c r="AD495" s="66" t="str">
        <f t="shared" si="123"/>
        <v/>
      </c>
      <c r="AE495" s="66" t="str">
        <f t="shared" si="124"/>
        <v/>
      </c>
      <c r="AF495" s="66" t="str">
        <f t="shared" si="125"/>
        <v/>
      </c>
      <c r="AG495" s="66" t="str">
        <f t="shared" si="126"/>
        <v/>
      </c>
      <c r="AH495" s="66" t="str">
        <f t="shared" si="127"/>
        <v/>
      </c>
      <c r="AI495" s="66" t="str">
        <f t="shared" si="128"/>
        <v/>
      </c>
      <c r="AJ495" s="66" t="str">
        <f t="shared" si="129"/>
        <v/>
      </c>
      <c r="AK495" s="66" t="str">
        <f t="shared" si="130"/>
        <v/>
      </c>
      <c r="AL495" s="270" t="str">
        <f t="shared" si="131"/>
        <v>N</v>
      </c>
    </row>
    <row r="496" spans="2:38">
      <c r="B496" s="91"/>
      <c r="C496" s="40"/>
      <c r="D496" s="40" t="s">
        <v>362</v>
      </c>
      <c r="E496" s="44"/>
      <c r="F496" s="44"/>
      <c r="G496" s="44"/>
      <c r="H496" s="14" t="str">
        <f t="shared" si="132"/>
        <v/>
      </c>
      <c r="I496" s="15" t="str">
        <f t="shared" si="133"/>
        <v/>
      </c>
      <c r="J496" s="16" t="str">
        <f t="shared" si="134"/>
        <v xml:space="preserve"> </v>
      </c>
      <c r="K496" s="17" t="str">
        <f t="shared" si="135"/>
        <v xml:space="preserve"> </v>
      </c>
      <c r="L496" s="208" t="str">
        <f>IF(B496="","",HLOOKUP(B496,'GRR Data'!$DD$243:$WI$244,2,FALSE))</f>
        <v/>
      </c>
      <c r="M496" s="65"/>
      <c r="N496" s="80"/>
      <c r="O496" s="21"/>
      <c r="P496" s="22"/>
      <c r="Q496" s="100"/>
      <c r="R496" s="100"/>
      <c r="S496" s="100"/>
      <c r="T496" s="100"/>
      <c r="U496" s="100"/>
      <c r="V496" s="100"/>
      <c r="W496" s="100"/>
      <c r="X496" s="100"/>
      <c r="Y496" s="100"/>
      <c r="Z496" s="100"/>
      <c r="AA496" s="66" t="str">
        <f t="shared" si="120"/>
        <v/>
      </c>
      <c r="AB496" s="66" t="str">
        <f t="shared" si="121"/>
        <v/>
      </c>
      <c r="AC496" s="66" t="str">
        <f t="shared" si="122"/>
        <v/>
      </c>
      <c r="AD496" s="66" t="str">
        <f t="shared" si="123"/>
        <v/>
      </c>
      <c r="AE496" s="66" t="str">
        <f t="shared" si="124"/>
        <v/>
      </c>
      <c r="AF496" s="66" t="str">
        <f t="shared" si="125"/>
        <v/>
      </c>
      <c r="AG496" s="66" t="str">
        <f t="shared" si="126"/>
        <v/>
      </c>
      <c r="AH496" s="66" t="str">
        <f t="shared" si="127"/>
        <v/>
      </c>
      <c r="AI496" s="66" t="str">
        <f t="shared" si="128"/>
        <v/>
      </c>
      <c r="AJ496" s="66" t="str">
        <f t="shared" si="129"/>
        <v/>
      </c>
      <c r="AK496" s="66" t="str">
        <f t="shared" si="130"/>
        <v/>
      </c>
      <c r="AL496" s="270" t="str">
        <f t="shared" si="131"/>
        <v>N</v>
      </c>
    </row>
    <row r="497" spans="2:38">
      <c r="B497" s="37"/>
      <c r="C497" s="40"/>
      <c r="D497" s="40" t="s">
        <v>362</v>
      </c>
      <c r="E497" s="44"/>
      <c r="F497" s="44"/>
      <c r="G497" s="44"/>
      <c r="H497" s="14" t="str">
        <f t="shared" si="132"/>
        <v/>
      </c>
      <c r="I497" s="15" t="str">
        <f t="shared" si="133"/>
        <v/>
      </c>
      <c r="J497" s="16" t="str">
        <f t="shared" si="134"/>
        <v xml:space="preserve"> </v>
      </c>
      <c r="K497" s="17" t="str">
        <f t="shared" si="135"/>
        <v xml:space="preserve"> </v>
      </c>
      <c r="L497" s="208" t="str">
        <f>IF(B497="","",HLOOKUP(B497,'GRR Data'!$DD$243:$WI$244,2,FALSE))</f>
        <v/>
      </c>
      <c r="M497" s="65"/>
      <c r="N497" s="80"/>
      <c r="O497" s="21"/>
      <c r="P497" s="22"/>
      <c r="Q497" s="100"/>
      <c r="R497" s="100"/>
      <c r="S497" s="100"/>
      <c r="T497" s="100"/>
      <c r="U497" s="100"/>
      <c r="V497" s="100"/>
      <c r="W497" s="100"/>
      <c r="X497" s="100"/>
      <c r="Y497" s="100"/>
      <c r="Z497" s="100"/>
      <c r="AA497" s="66" t="str">
        <f t="shared" si="120"/>
        <v/>
      </c>
      <c r="AB497" s="66" t="str">
        <f t="shared" si="121"/>
        <v/>
      </c>
      <c r="AC497" s="66" t="str">
        <f t="shared" si="122"/>
        <v/>
      </c>
      <c r="AD497" s="66" t="str">
        <f t="shared" si="123"/>
        <v/>
      </c>
      <c r="AE497" s="66" t="str">
        <f t="shared" si="124"/>
        <v/>
      </c>
      <c r="AF497" s="66" t="str">
        <f t="shared" si="125"/>
        <v/>
      </c>
      <c r="AG497" s="66" t="str">
        <f t="shared" si="126"/>
        <v/>
      </c>
      <c r="AH497" s="66" t="str">
        <f t="shared" si="127"/>
        <v/>
      </c>
      <c r="AI497" s="66" t="str">
        <f t="shared" si="128"/>
        <v/>
      </c>
      <c r="AJ497" s="66" t="str">
        <f t="shared" si="129"/>
        <v/>
      </c>
      <c r="AK497" s="66" t="str">
        <f t="shared" si="130"/>
        <v/>
      </c>
      <c r="AL497" s="270" t="str">
        <f t="shared" si="131"/>
        <v>N</v>
      </c>
    </row>
    <row r="498" spans="2:38">
      <c r="B498" s="37"/>
      <c r="C498" s="40"/>
      <c r="D498" s="40" t="s">
        <v>362</v>
      </c>
      <c r="E498" s="44"/>
      <c r="F498" s="44"/>
      <c r="G498" s="44"/>
      <c r="H498" s="14" t="str">
        <f t="shared" si="132"/>
        <v/>
      </c>
      <c r="I498" s="15" t="str">
        <f t="shared" si="133"/>
        <v/>
      </c>
      <c r="J498" s="16" t="str">
        <f t="shared" si="134"/>
        <v xml:space="preserve"> </v>
      </c>
      <c r="K498" s="17" t="str">
        <f t="shared" si="135"/>
        <v xml:space="preserve"> </v>
      </c>
      <c r="L498" s="208" t="str">
        <f>IF(B498="","",HLOOKUP(B498,'GRR Data'!$DD$243:$WI$244,2,FALSE))</f>
        <v/>
      </c>
      <c r="M498" s="65"/>
      <c r="N498" s="80"/>
      <c r="O498" s="21"/>
      <c r="P498" s="22"/>
      <c r="Q498" s="100"/>
      <c r="R498" s="100"/>
      <c r="S498" s="100"/>
      <c r="T498" s="100"/>
      <c r="U498" s="100"/>
      <c r="V498" s="100"/>
      <c r="W498" s="100"/>
      <c r="X498" s="100"/>
      <c r="Y498" s="100"/>
      <c r="Z498" s="100"/>
      <c r="AA498" s="66" t="str">
        <f t="shared" si="120"/>
        <v/>
      </c>
      <c r="AB498" s="66" t="str">
        <f t="shared" si="121"/>
        <v/>
      </c>
      <c r="AC498" s="66" t="str">
        <f t="shared" si="122"/>
        <v/>
      </c>
      <c r="AD498" s="66" t="str">
        <f t="shared" si="123"/>
        <v/>
      </c>
      <c r="AE498" s="66" t="str">
        <f t="shared" si="124"/>
        <v/>
      </c>
      <c r="AF498" s="66" t="str">
        <f t="shared" si="125"/>
        <v/>
      </c>
      <c r="AG498" s="66" t="str">
        <f t="shared" si="126"/>
        <v/>
      </c>
      <c r="AH498" s="66" t="str">
        <f t="shared" si="127"/>
        <v/>
      </c>
      <c r="AI498" s="66" t="str">
        <f t="shared" si="128"/>
        <v/>
      </c>
      <c r="AJ498" s="66" t="str">
        <f t="shared" si="129"/>
        <v/>
      </c>
      <c r="AK498" s="66" t="str">
        <f t="shared" si="130"/>
        <v/>
      </c>
      <c r="AL498" s="270" t="str">
        <f t="shared" si="131"/>
        <v>N</v>
      </c>
    </row>
    <row r="499" spans="2:38">
      <c r="B499" s="91"/>
      <c r="C499" s="40"/>
      <c r="D499" s="40" t="s">
        <v>362</v>
      </c>
      <c r="E499" s="44"/>
      <c r="F499" s="44"/>
      <c r="G499" s="44"/>
      <c r="H499" s="14" t="str">
        <f t="shared" si="132"/>
        <v/>
      </c>
      <c r="I499" s="15" t="str">
        <f t="shared" si="133"/>
        <v/>
      </c>
      <c r="J499" s="16" t="str">
        <f t="shared" si="134"/>
        <v xml:space="preserve"> </v>
      </c>
      <c r="K499" s="17" t="str">
        <f t="shared" si="135"/>
        <v xml:space="preserve"> </v>
      </c>
      <c r="L499" s="208" t="str">
        <f>IF(B499="","",HLOOKUP(B499,'GRR Data'!$DD$243:$WI$244,2,FALSE))</f>
        <v/>
      </c>
      <c r="M499" s="65"/>
      <c r="N499" s="80"/>
      <c r="O499" s="21"/>
      <c r="P499" s="22"/>
      <c r="Q499" s="100"/>
      <c r="R499" s="100"/>
      <c r="S499" s="100"/>
      <c r="T499" s="100"/>
      <c r="U499" s="100"/>
      <c r="V499" s="100"/>
      <c r="W499" s="100"/>
      <c r="X499" s="100"/>
      <c r="Y499" s="100"/>
      <c r="Z499" s="100"/>
      <c r="AA499" s="66" t="str">
        <f t="shared" si="120"/>
        <v/>
      </c>
      <c r="AB499" s="66" t="str">
        <f t="shared" si="121"/>
        <v/>
      </c>
      <c r="AC499" s="66" t="str">
        <f t="shared" si="122"/>
        <v/>
      </c>
      <c r="AD499" s="66" t="str">
        <f t="shared" si="123"/>
        <v/>
      </c>
      <c r="AE499" s="66" t="str">
        <f t="shared" si="124"/>
        <v/>
      </c>
      <c r="AF499" s="66" t="str">
        <f t="shared" si="125"/>
        <v/>
      </c>
      <c r="AG499" s="66" t="str">
        <f t="shared" si="126"/>
        <v/>
      </c>
      <c r="AH499" s="66" t="str">
        <f t="shared" si="127"/>
        <v/>
      </c>
      <c r="AI499" s="66" t="str">
        <f t="shared" si="128"/>
        <v/>
      </c>
      <c r="AJ499" s="66" t="str">
        <f t="shared" si="129"/>
        <v/>
      </c>
      <c r="AK499" s="66" t="str">
        <f t="shared" si="130"/>
        <v/>
      </c>
      <c r="AL499" s="270" t="str">
        <f t="shared" si="131"/>
        <v>N</v>
      </c>
    </row>
    <row r="500" spans="2:38">
      <c r="B500" s="37"/>
      <c r="C500" s="40"/>
      <c r="D500" s="40" t="s">
        <v>362</v>
      </c>
      <c r="E500" s="44"/>
      <c r="F500" s="44"/>
      <c r="G500" s="44"/>
      <c r="H500" s="14" t="str">
        <f t="shared" si="132"/>
        <v/>
      </c>
      <c r="I500" s="15" t="str">
        <f t="shared" si="133"/>
        <v/>
      </c>
      <c r="J500" s="16" t="str">
        <f t="shared" si="134"/>
        <v xml:space="preserve"> </v>
      </c>
      <c r="K500" s="17" t="str">
        <f t="shared" si="135"/>
        <v xml:space="preserve"> </v>
      </c>
      <c r="L500" s="208" t="str">
        <f>IF(B500="","",HLOOKUP(B500,'GRR Data'!$DD$243:$WI$244,2,FALSE))</f>
        <v/>
      </c>
      <c r="M500" s="65"/>
      <c r="N500" s="80"/>
      <c r="O500" s="21"/>
      <c r="P500" s="22"/>
      <c r="Q500" s="100"/>
      <c r="R500" s="100"/>
      <c r="S500" s="100"/>
      <c r="T500" s="100"/>
      <c r="U500" s="100"/>
      <c r="V500" s="100"/>
      <c r="W500" s="100"/>
      <c r="X500" s="100"/>
      <c r="Y500" s="100"/>
      <c r="Z500" s="100"/>
      <c r="AA500" s="66" t="str">
        <f t="shared" si="120"/>
        <v/>
      </c>
      <c r="AB500" s="66" t="str">
        <f t="shared" si="121"/>
        <v/>
      </c>
      <c r="AC500" s="66" t="str">
        <f t="shared" si="122"/>
        <v/>
      </c>
      <c r="AD500" s="66" t="str">
        <f t="shared" si="123"/>
        <v/>
      </c>
      <c r="AE500" s="66" t="str">
        <f t="shared" si="124"/>
        <v/>
      </c>
      <c r="AF500" s="66" t="str">
        <f t="shared" si="125"/>
        <v/>
      </c>
      <c r="AG500" s="66" t="str">
        <f t="shared" si="126"/>
        <v/>
      </c>
      <c r="AH500" s="66" t="str">
        <f t="shared" si="127"/>
        <v/>
      </c>
      <c r="AI500" s="66" t="str">
        <f t="shared" si="128"/>
        <v/>
      </c>
      <c r="AJ500" s="66" t="str">
        <f t="shared" si="129"/>
        <v/>
      </c>
      <c r="AK500" s="66" t="str">
        <f t="shared" si="130"/>
        <v/>
      </c>
      <c r="AL500" s="270" t="str">
        <f t="shared" si="131"/>
        <v>N</v>
      </c>
    </row>
    <row r="501" spans="2:38">
      <c r="B501" s="37"/>
      <c r="C501" s="40"/>
      <c r="D501" s="40" t="s">
        <v>362</v>
      </c>
      <c r="E501" s="44"/>
      <c r="F501" s="44"/>
      <c r="G501" s="44"/>
      <c r="H501" s="14" t="str">
        <f t="shared" si="132"/>
        <v/>
      </c>
      <c r="I501" s="15" t="str">
        <f t="shared" si="133"/>
        <v/>
      </c>
      <c r="J501" s="16" t="str">
        <f t="shared" si="134"/>
        <v xml:space="preserve"> </v>
      </c>
      <c r="K501" s="17" t="str">
        <f t="shared" si="135"/>
        <v xml:space="preserve"> </v>
      </c>
      <c r="L501" s="208" t="str">
        <f>IF(B501="","",HLOOKUP(B501,'GRR Data'!$DD$243:$WI$244,2,FALSE))</f>
        <v/>
      </c>
      <c r="M501" s="65"/>
      <c r="N501" s="80"/>
      <c r="O501" s="21"/>
      <c r="P501" s="22"/>
      <c r="Q501" s="100"/>
      <c r="R501" s="100"/>
      <c r="S501" s="100"/>
      <c r="T501" s="100"/>
      <c r="U501" s="100"/>
      <c r="V501" s="100"/>
      <c r="W501" s="100"/>
      <c r="X501" s="100"/>
      <c r="Y501" s="100"/>
      <c r="Z501" s="100"/>
      <c r="AA501" s="66" t="str">
        <f t="shared" si="120"/>
        <v/>
      </c>
      <c r="AB501" s="66" t="str">
        <f t="shared" si="121"/>
        <v/>
      </c>
      <c r="AC501" s="66" t="str">
        <f t="shared" si="122"/>
        <v/>
      </c>
      <c r="AD501" s="66" t="str">
        <f t="shared" si="123"/>
        <v/>
      </c>
      <c r="AE501" s="66" t="str">
        <f t="shared" si="124"/>
        <v/>
      </c>
      <c r="AF501" s="66" t="str">
        <f t="shared" si="125"/>
        <v/>
      </c>
      <c r="AG501" s="66" t="str">
        <f t="shared" si="126"/>
        <v/>
      </c>
      <c r="AH501" s="66" t="str">
        <f t="shared" si="127"/>
        <v/>
      </c>
      <c r="AI501" s="66" t="str">
        <f t="shared" si="128"/>
        <v/>
      </c>
      <c r="AJ501" s="66" t="str">
        <f t="shared" si="129"/>
        <v/>
      </c>
      <c r="AK501" s="66" t="str">
        <f t="shared" si="130"/>
        <v/>
      </c>
      <c r="AL501" s="270" t="str">
        <f t="shared" si="131"/>
        <v>N</v>
      </c>
    </row>
    <row r="502" spans="2:38">
      <c r="B502" s="91"/>
      <c r="C502" s="40"/>
      <c r="D502" s="40" t="s">
        <v>362</v>
      </c>
      <c r="E502" s="44"/>
      <c r="F502" s="44"/>
      <c r="G502" s="44"/>
      <c r="H502" s="14" t="str">
        <f t="shared" si="132"/>
        <v/>
      </c>
      <c r="I502" s="15" t="str">
        <f t="shared" si="133"/>
        <v/>
      </c>
      <c r="J502" s="16" t="str">
        <f t="shared" si="134"/>
        <v xml:space="preserve"> </v>
      </c>
      <c r="K502" s="17" t="str">
        <f t="shared" si="135"/>
        <v xml:space="preserve"> </v>
      </c>
      <c r="L502" s="208" t="str">
        <f>IF(B502="","",HLOOKUP(B502,'GRR Data'!$DD$243:$WI$244,2,FALSE))</f>
        <v/>
      </c>
      <c r="M502" s="65"/>
      <c r="N502" s="80"/>
      <c r="O502" s="21"/>
      <c r="P502" s="22"/>
      <c r="Q502" s="100"/>
      <c r="R502" s="100"/>
      <c r="S502" s="100"/>
      <c r="T502" s="100"/>
      <c r="U502" s="100"/>
      <c r="V502" s="100"/>
      <c r="W502" s="100"/>
      <c r="X502" s="100"/>
      <c r="Y502" s="100"/>
      <c r="Z502" s="100"/>
      <c r="AA502" s="66" t="str">
        <f t="shared" si="120"/>
        <v/>
      </c>
      <c r="AB502" s="66" t="str">
        <f t="shared" si="121"/>
        <v/>
      </c>
      <c r="AC502" s="66" t="str">
        <f t="shared" si="122"/>
        <v/>
      </c>
      <c r="AD502" s="66" t="str">
        <f t="shared" si="123"/>
        <v/>
      </c>
      <c r="AE502" s="66" t="str">
        <f t="shared" si="124"/>
        <v/>
      </c>
      <c r="AF502" s="66" t="str">
        <f t="shared" si="125"/>
        <v/>
      </c>
      <c r="AG502" s="66" t="str">
        <f t="shared" si="126"/>
        <v/>
      </c>
      <c r="AH502" s="66" t="str">
        <f t="shared" si="127"/>
        <v/>
      </c>
      <c r="AI502" s="66" t="str">
        <f t="shared" si="128"/>
        <v/>
      </c>
      <c r="AJ502" s="66" t="str">
        <f t="shared" si="129"/>
        <v/>
      </c>
      <c r="AK502" s="66" t="str">
        <f t="shared" si="130"/>
        <v/>
      </c>
      <c r="AL502" s="270" t="str">
        <f t="shared" si="131"/>
        <v>N</v>
      </c>
    </row>
    <row r="503" spans="2:38">
      <c r="B503" s="91"/>
      <c r="C503" s="40"/>
      <c r="D503" s="40" t="s">
        <v>362</v>
      </c>
      <c r="E503" s="44"/>
      <c r="F503" s="44"/>
      <c r="G503" s="44"/>
      <c r="H503" s="14" t="str">
        <f t="shared" si="132"/>
        <v/>
      </c>
      <c r="I503" s="15" t="str">
        <f t="shared" si="133"/>
        <v/>
      </c>
      <c r="J503" s="16" t="str">
        <f t="shared" si="134"/>
        <v xml:space="preserve"> </v>
      </c>
      <c r="K503" s="17" t="str">
        <f t="shared" si="135"/>
        <v xml:space="preserve"> </v>
      </c>
      <c r="L503" s="208" t="str">
        <f>IF(B503="","",HLOOKUP(B503,'GRR Data'!$DD$243:$WI$244,2,FALSE))</f>
        <v/>
      </c>
      <c r="M503" s="65"/>
      <c r="N503" s="80"/>
      <c r="O503" s="21"/>
      <c r="P503" s="22"/>
      <c r="Q503" s="100"/>
      <c r="R503" s="100"/>
      <c r="S503" s="100"/>
      <c r="T503" s="100"/>
      <c r="U503" s="100"/>
      <c r="V503" s="100"/>
      <c r="W503" s="100"/>
      <c r="X503" s="100"/>
      <c r="Y503" s="100"/>
      <c r="Z503" s="100"/>
      <c r="AA503" s="66" t="str">
        <f t="shared" si="120"/>
        <v/>
      </c>
      <c r="AB503" s="66" t="str">
        <f t="shared" si="121"/>
        <v/>
      </c>
      <c r="AC503" s="66" t="str">
        <f t="shared" si="122"/>
        <v/>
      </c>
      <c r="AD503" s="66" t="str">
        <f t="shared" si="123"/>
        <v/>
      </c>
      <c r="AE503" s="66" t="str">
        <f t="shared" si="124"/>
        <v/>
      </c>
      <c r="AF503" s="66" t="str">
        <f t="shared" si="125"/>
        <v/>
      </c>
      <c r="AG503" s="66" t="str">
        <f t="shared" si="126"/>
        <v/>
      </c>
      <c r="AH503" s="66" t="str">
        <f t="shared" si="127"/>
        <v/>
      </c>
      <c r="AI503" s="66" t="str">
        <f t="shared" si="128"/>
        <v/>
      </c>
      <c r="AJ503" s="66" t="str">
        <f t="shared" si="129"/>
        <v/>
      </c>
      <c r="AK503" s="66" t="str">
        <f t="shared" si="130"/>
        <v/>
      </c>
      <c r="AL503" s="270" t="str">
        <f t="shared" si="131"/>
        <v>N</v>
      </c>
    </row>
    <row r="504" spans="2:38">
      <c r="B504" s="37"/>
      <c r="C504" s="40"/>
      <c r="D504" s="40" t="s">
        <v>362</v>
      </c>
      <c r="E504" s="44"/>
      <c r="F504" s="44"/>
      <c r="G504" s="44"/>
      <c r="H504" s="14" t="str">
        <f t="shared" si="132"/>
        <v/>
      </c>
      <c r="I504" s="15" t="str">
        <f t="shared" si="133"/>
        <v/>
      </c>
      <c r="J504" s="16" t="str">
        <f t="shared" si="134"/>
        <v xml:space="preserve"> </v>
      </c>
      <c r="K504" s="17" t="str">
        <f t="shared" si="135"/>
        <v xml:space="preserve"> </v>
      </c>
      <c r="L504" s="208" t="str">
        <f>IF(B504="","",HLOOKUP(B504,'GRR Data'!$DD$243:$WI$244,2,FALSE))</f>
        <v/>
      </c>
      <c r="M504" s="65"/>
      <c r="N504" s="80"/>
      <c r="O504" s="21"/>
      <c r="P504" s="22"/>
      <c r="Q504" s="100"/>
      <c r="R504" s="100"/>
      <c r="S504" s="100"/>
      <c r="T504" s="100"/>
      <c r="U504" s="100"/>
      <c r="V504" s="100"/>
      <c r="W504" s="100"/>
      <c r="X504" s="100"/>
      <c r="Y504" s="100"/>
      <c r="Z504" s="100"/>
      <c r="AA504" s="66" t="str">
        <f t="shared" si="120"/>
        <v/>
      </c>
      <c r="AB504" s="66" t="str">
        <f t="shared" si="121"/>
        <v/>
      </c>
      <c r="AC504" s="66" t="str">
        <f t="shared" si="122"/>
        <v/>
      </c>
      <c r="AD504" s="66" t="str">
        <f t="shared" si="123"/>
        <v/>
      </c>
      <c r="AE504" s="66" t="str">
        <f t="shared" si="124"/>
        <v/>
      </c>
      <c r="AF504" s="66" t="str">
        <f t="shared" si="125"/>
        <v/>
      </c>
      <c r="AG504" s="66" t="str">
        <f t="shared" si="126"/>
        <v/>
      </c>
      <c r="AH504" s="66" t="str">
        <f t="shared" si="127"/>
        <v/>
      </c>
      <c r="AI504" s="66" t="str">
        <f t="shared" si="128"/>
        <v/>
      </c>
      <c r="AJ504" s="66" t="str">
        <f t="shared" si="129"/>
        <v/>
      </c>
      <c r="AK504" s="66" t="str">
        <f t="shared" si="130"/>
        <v/>
      </c>
      <c r="AL504" s="270" t="str">
        <f t="shared" si="131"/>
        <v>N</v>
      </c>
    </row>
    <row r="505" spans="2:38">
      <c r="B505" s="37"/>
      <c r="C505" s="40"/>
      <c r="D505" s="40" t="s">
        <v>362</v>
      </c>
      <c r="E505" s="44"/>
      <c r="F505" s="44"/>
      <c r="G505" s="44"/>
      <c r="H505" s="14" t="str">
        <f t="shared" si="132"/>
        <v/>
      </c>
      <c r="I505" s="15" t="str">
        <f t="shared" si="133"/>
        <v/>
      </c>
      <c r="J505" s="16" t="str">
        <f t="shared" si="134"/>
        <v xml:space="preserve"> </v>
      </c>
      <c r="K505" s="17" t="str">
        <f t="shared" si="135"/>
        <v xml:space="preserve"> </v>
      </c>
      <c r="L505" s="208" t="str">
        <f>IF(B505="","",HLOOKUP(B505,'GRR Data'!$DD$243:$WI$244,2,FALSE))</f>
        <v/>
      </c>
      <c r="M505" s="65"/>
      <c r="N505" s="80"/>
      <c r="O505" s="21"/>
      <c r="P505" s="22"/>
      <c r="Q505" s="100"/>
      <c r="R505" s="100"/>
      <c r="S505" s="100"/>
      <c r="T505" s="100"/>
      <c r="U505" s="100"/>
      <c r="V505" s="100"/>
      <c r="W505" s="100"/>
      <c r="X505" s="100"/>
      <c r="Y505" s="100"/>
      <c r="Z505" s="100"/>
      <c r="AA505" s="66" t="str">
        <f t="shared" si="120"/>
        <v/>
      </c>
      <c r="AB505" s="66" t="str">
        <f t="shared" si="121"/>
        <v/>
      </c>
      <c r="AC505" s="66" t="str">
        <f t="shared" si="122"/>
        <v/>
      </c>
      <c r="AD505" s="66" t="str">
        <f t="shared" si="123"/>
        <v/>
      </c>
      <c r="AE505" s="66" t="str">
        <f t="shared" si="124"/>
        <v/>
      </c>
      <c r="AF505" s="66" t="str">
        <f t="shared" si="125"/>
        <v/>
      </c>
      <c r="AG505" s="66" t="str">
        <f t="shared" si="126"/>
        <v/>
      </c>
      <c r="AH505" s="66" t="str">
        <f t="shared" si="127"/>
        <v/>
      </c>
      <c r="AI505" s="66" t="str">
        <f t="shared" si="128"/>
        <v/>
      </c>
      <c r="AJ505" s="66" t="str">
        <f t="shared" si="129"/>
        <v/>
      </c>
      <c r="AK505" s="66" t="str">
        <f t="shared" si="130"/>
        <v/>
      </c>
      <c r="AL505" s="270" t="str">
        <f t="shared" si="131"/>
        <v>N</v>
      </c>
    </row>
    <row r="506" spans="2:38">
      <c r="B506" s="91"/>
      <c r="C506" s="40"/>
      <c r="D506" s="40" t="s">
        <v>362</v>
      </c>
      <c r="E506" s="44"/>
      <c r="F506" s="44"/>
      <c r="G506" s="44"/>
      <c r="H506" s="14" t="str">
        <f t="shared" si="132"/>
        <v/>
      </c>
      <c r="I506" s="15" t="str">
        <f t="shared" si="133"/>
        <v/>
      </c>
      <c r="J506" s="16" t="str">
        <f t="shared" si="134"/>
        <v xml:space="preserve"> </v>
      </c>
      <c r="K506" s="17" t="str">
        <f t="shared" si="135"/>
        <v xml:space="preserve"> </v>
      </c>
      <c r="L506" s="208" t="str">
        <f>IF(B506="","",HLOOKUP(B506,'GRR Data'!$DD$243:$WI$244,2,FALSE))</f>
        <v/>
      </c>
      <c r="M506" s="65"/>
      <c r="N506" s="80"/>
      <c r="O506" s="21"/>
      <c r="P506" s="22"/>
      <c r="Q506" s="100"/>
      <c r="R506" s="100"/>
      <c r="S506" s="100"/>
      <c r="T506" s="100"/>
      <c r="U506" s="100"/>
      <c r="V506" s="100"/>
      <c r="W506" s="100"/>
      <c r="X506" s="100"/>
      <c r="Y506" s="100"/>
      <c r="Z506" s="100"/>
      <c r="AA506" s="66" t="str">
        <f t="shared" si="120"/>
        <v/>
      </c>
      <c r="AB506" s="66" t="str">
        <f t="shared" si="121"/>
        <v/>
      </c>
      <c r="AC506" s="66" t="str">
        <f t="shared" si="122"/>
        <v/>
      </c>
      <c r="AD506" s="66" t="str">
        <f t="shared" si="123"/>
        <v/>
      </c>
      <c r="AE506" s="66" t="str">
        <f t="shared" si="124"/>
        <v/>
      </c>
      <c r="AF506" s="66" t="str">
        <f t="shared" si="125"/>
        <v/>
      </c>
      <c r="AG506" s="66" t="str">
        <f t="shared" si="126"/>
        <v/>
      </c>
      <c r="AH506" s="66" t="str">
        <f t="shared" si="127"/>
        <v/>
      </c>
      <c r="AI506" s="66" t="str">
        <f t="shared" si="128"/>
        <v/>
      </c>
      <c r="AJ506" s="66" t="str">
        <f t="shared" si="129"/>
        <v/>
      </c>
      <c r="AK506" s="66" t="str">
        <f t="shared" si="130"/>
        <v/>
      </c>
      <c r="AL506" s="270" t="str">
        <f t="shared" si="131"/>
        <v>N</v>
      </c>
    </row>
    <row r="507" spans="2:38">
      <c r="B507" s="37"/>
      <c r="C507" s="40"/>
      <c r="D507" s="40" t="s">
        <v>362</v>
      </c>
      <c r="E507" s="44"/>
      <c r="F507" s="44"/>
      <c r="G507" s="44"/>
      <c r="H507" s="14" t="str">
        <f t="shared" si="132"/>
        <v/>
      </c>
      <c r="I507" s="15" t="str">
        <f t="shared" si="133"/>
        <v/>
      </c>
      <c r="J507" s="16" t="str">
        <f t="shared" si="134"/>
        <v xml:space="preserve"> </v>
      </c>
      <c r="K507" s="17" t="str">
        <f t="shared" si="135"/>
        <v xml:space="preserve"> </v>
      </c>
      <c r="L507" s="208" t="str">
        <f>IF(B507="","",HLOOKUP(B507,'GRR Data'!$DD$243:$WI$244,2,FALSE))</f>
        <v/>
      </c>
      <c r="M507" s="65"/>
      <c r="N507" s="80"/>
      <c r="O507" s="21"/>
      <c r="P507" s="22"/>
      <c r="Q507" s="100"/>
      <c r="R507" s="100"/>
      <c r="S507" s="100"/>
      <c r="T507" s="100"/>
      <c r="U507" s="100"/>
      <c r="V507" s="100"/>
      <c r="W507" s="100"/>
      <c r="X507" s="100"/>
      <c r="Y507" s="100"/>
      <c r="Z507" s="100"/>
      <c r="AA507" s="66" t="str">
        <f t="shared" si="120"/>
        <v/>
      </c>
      <c r="AB507" s="66" t="str">
        <f t="shared" si="121"/>
        <v/>
      </c>
      <c r="AC507" s="66" t="str">
        <f t="shared" si="122"/>
        <v/>
      </c>
      <c r="AD507" s="66" t="str">
        <f t="shared" si="123"/>
        <v/>
      </c>
      <c r="AE507" s="66" t="str">
        <f t="shared" si="124"/>
        <v/>
      </c>
      <c r="AF507" s="66" t="str">
        <f t="shared" si="125"/>
        <v/>
      </c>
      <c r="AG507" s="66" t="str">
        <f t="shared" si="126"/>
        <v/>
      </c>
      <c r="AH507" s="66" t="str">
        <f t="shared" si="127"/>
        <v/>
      </c>
      <c r="AI507" s="66" t="str">
        <f t="shared" si="128"/>
        <v/>
      </c>
      <c r="AJ507" s="66" t="str">
        <f t="shared" si="129"/>
        <v/>
      </c>
      <c r="AK507" s="66" t="str">
        <f t="shared" si="130"/>
        <v/>
      </c>
      <c r="AL507" s="270" t="str">
        <f t="shared" si="131"/>
        <v>N</v>
      </c>
    </row>
    <row r="508" spans="2:38">
      <c r="B508" s="37"/>
      <c r="C508" s="40"/>
      <c r="D508" s="40" t="s">
        <v>362</v>
      </c>
      <c r="E508" s="44"/>
      <c r="F508" s="44"/>
      <c r="G508" s="44"/>
      <c r="H508" s="14" t="str">
        <f t="shared" si="132"/>
        <v/>
      </c>
      <c r="I508" s="15" t="str">
        <f t="shared" si="133"/>
        <v/>
      </c>
      <c r="J508" s="16" t="str">
        <f t="shared" si="134"/>
        <v xml:space="preserve"> </v>
      </c>
      <c r="K508" s="17" t="str">
        <f t="shared" si="135"/>
        <v xml:space="preserve"> </v>
      </c>
      <c r="L508" s="208" t="str">
        <f>IF(B508="","",HLOOKUP(B508,'GRR Data'!$DD$243:$WI$244,2,FALSE))</f>
        <v/>
      </c>
      <c r="M508" s="65"/>
      <c r="N508" s="80"/>
      <c r="O508" s="21"/>
      <c r="P508" s="22"/>
      <c r="Q508" s="100"/>
      <c r="R508" s="100"/>
      <c r="S508" s="100"/>
      <c r="T508" s="100"/>
      <c r="U508" s="100"/>
      <c r="V508" s="100"/>
      <c r="W508" s="100"/>
      <c r="X508" s="100"/>
      <c r="Y508" s="100"/>
      <c r="Z508" s="100"/>
      <c r="AA508" s="66" t="str">
        <f t="shared" si="120"/>
        <v/>
      </c>
      <c r="AB508" s="66" t="str">
        <f t="shared" si="121"/>
        <v/>
      </c>
      <c r="AC508" s="66" t="str">
        <f t="shared" si="122"/>
        <v/>
      </c>
      <c r="AD508" s="66" t="str">
        <f t="shared" si="123"/>
        <v/>
      </c>
      <c r="AE508" s="66" t="str">
        <f t="shared" si="124"/>
        <v/>
      </c>
      <c r="AF508" s="66" t="str">
        <f t="shared" si="125"/>
        <v/>
      </c>
      <c r="AG508" s="66" t="str">
        <f t="shared" si="126"/>
        <v/>
      </c>
      <c r="AH508" s="66" t="str">
        <f t="shared" si="127"/>
        <v/>
      </c>
      <c r="AI508" s="66" t="str">
        <f t="shared" si="128"/>
        <v/>
      </c>
      <c r="AJ508" s="66" t="str">
        <f t="shared" si="129"/>
        <v/>
      </c>
      <c r="AK508" s="66" t="str">
        <f t="shared" si="130"/>
        <v/>
      </c>
      <c r="AL508" s="270" t="str">
        <f t="shared" si="131"/>
        <v>N</v>
      </c>
    </row>
    <row r="509" spans="2:38">
      <c r="B509" s="91"/>
      <c r="C509" s="40"/>
      <c r="D509" s="40" t="s">
        <v>362</v>
      </c>
      <c r="E509" s="44"/>
      <c r="F509" s="44"/>
      <c r="G509" s="44"/>
      <c r="H509" s="14" t="str">
        <f t="shared" si="132"/>
        <v/>
      </c>
      <c r="I509" s="15" t="str">
        <f t="shared" si="133"/>
        <v/>
      </c>
      <c r="J509" s="16" t="str">
        <f t="shared" si="134"/>
        <v xml:space="preserve"> </v>
      </c>
      <c r="K509" s="17" t="str">
        <f t="shared" si="135"/>
        <v xml:space="preserve"> </v>
      </c>
      <c r="L509" s="208" t="str">
        <f>IF(B509="","",HLOOKUP(B509,'GRR Data'!$DD$243:$WI$244,2,FALSE))</f>
        <v/>
      </c>
      <c r="M509" s="65"/>
      <c r="N509" s="80"/>
      <c r="O509" s="21"/>
      <c r="P509" s="22"/>
      <c r="Q509" s="100"/>
      <c r="R509" s="100"/>
      <c r="S509" s="100"/>
      <c r="T509" s="100"/>
      <c r="U509" s="100"/>
      <c r="V509" s="100"/>
      <c r="W509" s="100"/>
      <c r="X509" s="100"/>
      <c r="Y509" s="100"/>
      <c r="Z509" s="100"/>
      <c r="AA509" s="66" t="str">
        <f t="shared" si="120"/>
        <v/>
      </c>
      <c r="AB509" s="66" t="str">
        <f t="shared" si="121"/>
        <v/>
      </c>
      <c r="AC509" s="66" t="str">
        <f t="shared" si="122"/>
        <v/>
      </c>
      <c r="AD509" s="66" t="str">
        <f t="shared" si="123"/>
        <v/>
      </c>
      <c r="AE509" s="66" t="str">
        <f t="shared" si="124"/>
        <v/>
      </c>
      <c r="AF509" s="66" t="str">
        <f t="shared" si="125"/>
        <v/>
      </c>
      <c r="AG509" s="66" t="str">
        <f t="shared" si="126"/>
        <v/>
      </c>
      <c r="AH509" s="66" t="str">
        <f t="shared" si="127"/>
        <v/>
      </c>
      <c r="AI509" s="66" t="str">
        <f t="shared" si="128"/>
        <v/>
      </c>
      <c r="AJ509" s="66" t="str">
        <f t="shared" si="129"/>
        <v/>
      </c>
      <c r="AK509" s="66" t="str">
        <f t="shared" si="130"/>
        <v/>
      </c>
      <c r="AL509" s="270" t="str">
        <f t="shared" si="131"/>
        <v>N</v>
      </c>
    </row>
    <row r="510" spans="2:38">
      <c r="B510" s="37"/>
      <c r="C510" s="40"/>
      <c r="D510" s="40" t="s">
        <v>362</v>
      </c>
      <c r="E510" s="44"/>
      <c r="F510" s="44"/>
      <c r="G510" s="44"/>
      <c r="H510" s="14" t="str">
        <f t="shared" si="132"/>
        <v/>
      </c>
      <c r="I510" s="15" t="str">
        <f t="shared" si="133"/>
        <v/>
      </c>
      <c r="J510" s="16" t="str">
        <f t="shared" si="134"/>
        <v xml:space="preserve"> </v>
      </c>
      <c r="K510" s="17" t="str">
        <f t="shared" si="135"/>
        <v xml:space="preserve"> </v>
      </c>
      <c r="L510" s="208" t="str">
        <f>IF(B510="","",HLOOKUP(B510,'GRR Data'!$DD$243:$WI$244,2,FALSE))</f>
        <v/>
      </c>
      <c r="M510" s="65"/>
      <c r="N510" s="80"/>
      <c r="O510" s="21"/>
      <c r="P510" s="22"/>
      <c r="Q510" s="100"/>
      <c r="R510" s="100"/>
      <c r="S510" s="100"/>
      <c r="T510" s="100"/>
      <c r="U510" s="100"/>
      <c r="V510" s="100"/>
      <c r="W510" s="100"/>
      <c r="X510" s="100"/>
      <c r="Y510" s="100"/>
      <c r="Z510" s="100"/>
      <c r="AA510" s="66" t="str">
        <f t="shared" si="120"/>
        <v/>
      </c>
      <c r="AB510" s="66" t="str">
        <f t="shared" si="121"/>
        <v/>
      </c>
      <c r="AC510" s="66" t="str">
        <f t="shared" si="122"/>
        <v/>
      </c>
      <c r="AD510" s="66" t="str">
        <f t="shared" si="123"/>
        <v/>
      </c>
      <c r="AE510" s="66" t="str">
        <f t="shared" si="124"/>
        <v/>
      </c>
      <c r="AF510" s="66" t="str">
        <f t="shared" si="125"/>
        <v/>
      </c>
      <c r="AG510" s="66" t="str">
        <f t="shared" si="126"/>
        <v/>
      </c>
      <c r="AH510" s="66" t="str">
        <f t="shared" si="127"/>
        <v/>
      </c>
      <c r="AI510" s="66" t="str">
        <f t="shared" si="128"/>
        <v/>
      </c>
      <c r="AJ510" s="66" t="str">
        <f t="shared" si="129"/>
        <v/>
      </c>
      <c r="AK510" s="66" t="str">
        <f t="shared" si="130"/>
        <v/>
      </c>
      <c r="AL510" s="270" t="str">
        <f t="shared" si="131"/>
        <v>N</v>
      </c>
    </row>
    <row r="511" spans="2:38">
      <c r="B511" s="37"/>
      <c r="C511" s="40"/>
      <c r="D511" s="40" t="s">
        <v>362</v>
      </c>
      <c r="E511" s="44"/>
      <c r="F511" s="44"/>
      <c r="G511" s="44"/>
      <c r="H511" s="14" t="str">
        <f t="shared" si="132"/>
        <v/>
      </c>
      <c r="I511" s="15" t="str">
        <f t="shared" si="133"/>
        <v/>
      </c>
      <c r="J511" s="16" t="str">
        <f t="shared" si="134"/>
        <v xml:space="preserve"> </v>
      </c>
      <c r="K511" s="17" t="str">
        <f t="shared" si="135"/>
        <v xml:space="preserve"> </v>
      </c>
      <c r="L511" s="208" t="str">
        <f>IF(B511="","",HLOOKUP(B511,'GRR Data'!$DD$243:$WI$244,2,FALSE))</f>
        <v/>
      </c>
      <c r="M511" s="65"/>
      <c r="N511" s="80"/>
      <c r="O511" s="21"/>
      <c r="P511" s="22"/>
      <c r="Q511" s="100"/>
      <c r="R511" s="100"/>
      <c r="S511" s="100"/>
      <c r="T511" s="100"/>
      <c r="U511" s="100"/>
      <c r="V511" s="100"/>
      <c r="W511" s="100"/>
      <c r="X511" s="100"/>
      <c r="Y511" s="100"/>
      <c r="Z511" s="100"/>
      <c r="AA511" s="66" t="str">
        <f t="shared" si="120"/>
        <v/>
      </c>
      <c r="AB511" s="66" t="str">
        <f t="shared" si="121"/>
        <v/>
      </c>
      <c r="AC511" s="66" t="str">
        <f t="shared" si="122"/>
        <v/>
      </c>
      <c r="AD511" s="66" t="str">
        <f t="shared" si="123"/>
        <v/>
      </c>
      <c r="AE511" s="66" t="str">
        <f t="shared" si="124"/>
        <v/>
      </c>
      <c r="AF511" s="66" t="str">
        <f t="shared" si="125"/>
        <v/>
      </c>
      <c r="AG511" s="66" t="str">
        <f t="shared" si="126"/>
        <v/>
      </c>
      <c r="AH511" s="66" t="str">
        <f t="shared" si="127"/>
        <v/>
      </c>
      <c r="AI511" s="66" t="str">
        <f t="shared" si="128"/>
        <v/>
      </c>
      <c r="AJ511" s="66" t="str">
        <f t="shared" si="129"/>
        <v/>
      </c>
      <c r="AK511" s="66" t="str">
        <f t="shared" si="130"/>
        <v/>
      </c>
      <c r="AL511" s="270" t="str">
        <f t="shared" si="131"/>
        <v>N</v>
      </c>
    </row>
    <row r="512" spans="2:38">
      <c r="B512" s="91"/>
      <c r="C512" s="40"/>
      <c r="D512" s="40" t="s">
        <v>362</v>
      </c>
      <c r="E512" s="44"/>
      <c r="F512" s="44"/>
      <c r="G512" s="44"/>
      <c r="H512" s="14" t="str">
        <f t="shared" si="132"/>
        <v/>
      </c>
      <c r="I512" s="15" t="str">
        <f t="shared" si="133"/>
        <v/>
      </c>
      <c r="J512" s="16" t="str">
        <f t="shared" si="134"/>
        <v xml:space="preserve"> </v>
      </c>
      <c r="K512" s="17" t="str">
        <f t="shared" si="135"/>
        <v xml:space="preserve"> </v>
      </c>
      <c r="L512" s="208" t="str">
        <f>IF(B512="","",HLOOKUP(B512,'GRR Data'!$DD$243:$WI$244,2,FALSE))</f>
        <v/>
      </c>
      <c r="M512" s="65"/>
      <c r="N512" s="80"/>
      <c r="O512" s="21"/>
      <c r="P512" s="22"/>
      <c r="Q512" s="100"/>
      <c r="R512" s="100"/>
      <c r="S512" s="100"/>
      <c r="T512" s="100"/>
      <c r="U512" s="100"/>
      <c r="V512" s="100"/>
      <c r="W512" s="100"/>
      <c r="X512" s="100"/>
      <c r="Y512" s="100"/>
      <c r="Z512" s="100"/>
      <c r="AA512" s="66" t="str">
        <f t="shared" si="120"/>
        <v/>
      </c>
      <c r="AB512" s="66" t="str">
        <f t="shared" si="121"/>
        <v/>
      </c>
      <c r="AC512" s="66" t="str">
        <f t="shared" si="122"/>
        <v/>
      </c>
      <c r="AD512" s="66" t="str">
        <f t="shared" si="123"/>
        <v/>
      </c>
      <c r="AE512" s="66" t="str">
        <f t="shared" si="124"/>
        <v/>
      </c>
      <c r="AF512" s="66" t="str">
        <f t="shared" si="125"/>
        <v/>
      </c>
      <c r="AG512" s="66" t="str">
        <f t="shared" si="126"/>
        <v/>
      </c>
      <c r="AH512" s="66" t="str">
        <f t="shared" si="127"/>
        <v/>
      </c>
      <c r="AI512" s="66" t="str">
        <f t="shared" si="128"/>
        <v/>
      </c>
      <c r="AJ512" s="66" t="str">
        <f t="shared" si="129"/>
        <v/>
      </c>
      <c r="AK512" s="66" t="str">
        <f t="shared" si="130"/>
        <v/>
      </c>
      <c r="AL512" s="270" t="str">
        <f t="shared" si="131"/>
        <v>N</v>
      </c>
    </row>
    <row r="513" spans="2:38">
      <c r="B513" s="91"/>
      <c r="C513" s="40"/>
      <c r="D513" s="40" t="s">
        <v>362</v>
      </c>
      <c r="E513" s="44"/>
      <c r="F513" s="44"/>
      <c r="G513" s="44"/>
      <c r="H513" s="14" t="str">
        <f t="shared" si="132"/>
        <v/>
      </c>
      <c r="I513" s="15" t="str">
        <f t="shared" si="133"/>
        <v/>
      </c>
      <c r="J513" s="16" t="str">
        <f t="shared" si="134"/>
        <v xml:space="preserve"> </v>
      </c>
      <c r="K513" s="17" t="str">
        <f t="shared" si="135"/>
        <v xml:space="preserve"> </v>
      </c>
      <c r="L513" s="208" t="str">
        <f>IF(B513="","",HLOOKUP(B513,'GRR Data'!$DD$243:$WI$244,2,FALSE))</f>
        <v/>
      </c>
      <c r="M513" s="65"/>
      <c r="N513" s="80"/>
      <c r="O513" s="21"/>
      <c r="P513" s="22"/>
      <c r="Q513" s="100"/>
      <c r="R513" s="100"/>
      <c r="S513" s="100"/>
      <c r="T513" s="100"/>
      <c r="U513" s="100"/>
      <c r="V513" s="100"/>
      <c r="W513" s="100"/>
      <c r="X513" s="100"/>
      <c r="Y513" s="100"/>
      <c r="Z513" s="100"/>
      <c r="AA513" s="66" t="str">
        <f t="shared" si="120"/>
        <v/>
      </c>
      <c r="AB513" s="66" t="str">
        <f t="shared" si="121"/>
        <v/>
      </c>
      <c r="AC513" s="66" t="str">
        <f t="shared" si="122"/>
        <v/>
      </c>
      <c r="AD513" s="66" t="str">
        <f t="shared" si="123"/>
        <v/>
      </c>
      <c r="AE513" s="66" t="str">
        <f t="shared" si="124"/>
        <v/>
      </c>
      <c r="AF513" s="66" t="str">
        <f t="shared" si="125"/>
        <v/>
      </c>
      <c r="AG513" s="66" t="str">
        <f t="shared" si="126"/>
        <v/>
      </c>
      <c r="AH513" s="66" t="str">
        <f t="shared" si="127"/>
        <v/>
      </c>
      <c r="AI513" s="66" t="str">
        <f t="shared" si="128"/>
        <v/>
      </c>
      <c r="AJ513" s="66" t="str">
        <f t="shared" si="129"/>
        <v/>
      </c>
      <c r="AK513" s="66" t="str">
        <f t="shared" si="130"/>
        <v/>
      </c>
      <c r="AL513" s="270" t="str">
        <f t="shared" si="131"/>
        <v>N</v>
      </c>
    </row>
    <row r="514" spans="2:38">
      <c r="B514" s="37"/>
      <c r="C514" s="40"/>
      <c r="D514" s="40" t="s">
        <v>362</v>
      </c>
      <c r="E514" s="44"/>
      <c r="F514" s="44"/>
      <c r="G514" s="44"/>
      <c r="H514" s="14" t="str">
        <f t="shared" si="132"/>
        <v/>
      </c>
      <c r="I514" s="15" t="str">
        <f t="shared" si="133"/>
        <v/>
      </c>
      <c r="J514" s="16" t="str">
        <f t="shared" si="134"/>
        <v xml:space="preserve"> </v>
      </c>
      <c r="K514" s="17" t="str">
        <f t="shared" si="135"/>
        <v xml:space="preserve"> </v>
      </c>
      <c r="L514" s="208" t="str">
        <f>IF(B514="","",HLOOKUP(B514,'GRR Data'!$DD$243:$WI$244,2,FALSE))</f>
        <v/>
      </c>
      <c r="M514" s="65"/>
      <c r="N514" s="80"/>
      <c r="O514" s="21"/>
      <c r="P514" s="22"/>
      <c r="Q514" s="100"/>
      <c r="R514" s="100"/>
      <c r="S514" s="100"/>
      <c r="T514" s="100"/>
      <c r="U514" s="100"/>
      <c r="V514" s="100"/>
      <c r="W514" s="100"/>
      <c r="X514" s="100"/>
      <c r="Y514" s="100"/>
      <c r="Z514" s="100"/>
      <c r="AA514" s="66" t="str">
        <f t="shared" si="120"/>
        <v/>
      </c>
      <c r="AB514" s="66" t="str">
        <f t="shared" si="121"/>
        <v/>
      </c>
      <c r="AC514" s="66" t="str">
        <f t="shared" si="122"/>
        <v/>
      </c>
      <c r="AD514" s="66" t="str">
        <f t="shared" si="123"/>
        <v/>
      </c>
      <c r="AE514" s="66" t="str">
        <f t="shared" si="124"/>
        <v/>
      </c>
      <c r="AF514" s="66" t="str">
        <f t="shared" si="125"/>
        <v/>
      </c>
      <c r="AG514" s="66" t="str">
        <f t="shared" si="126"/>
        <v/>
      </c>
      <c r="AH514" s="66" t="str">
        <f t="shared" si="127"/>
        <v/>
      </c>
      <c r="AI514" s="66" t="str">
        <f t="shared" si="128"/>
        <v/>
      </c>
      <c r="AJ514" s="66" t="str">
        <f t="shared" si="129"/>
        <v/>
      </c>
      <c r="AK514" s="66" t="str">
        <f t="shared" si="130"/>
        <v/>
      </c>
      <c r="AL514" s="270" t="str">
        <f t="shared" si="131"/>
        <v>N</v>
      </c>
    </row>
    <row r="515" spans="2:38">
      <c r="B515" s="37"/>
      <c r="C515" s="40"/>
      <c r="D515" s="40" t="s">
        <v>362</v>
      </c>
      <c r="E515" s="44"/>
      <c r="F515" s="44"/>
      <c r="G515" s="44"/>
      <c r="H515" s="14" t="str">
        <f t="shared" si="132"/>
        <v/>
      </c>
      <c r="I515" s="15" t="str">
        <f t="shared" si="133"/>
        <v/>
      </c>
      <c r="J515" s="16" t="str">
        <f t="shared" si="134"/>
        <v xml:space="preserve"> </v>
      </c>
      <c r="K515" s="17" t="str">
        <f t="shared" si="135"/>
        <v xml:space="preserve"> </v>
      </c>
      <c r="L515" s="208" t="str">
        <f>IF(B515="","",HLOOKUP(B515,'GRR Data'!$DD$243:$WI$244,2,FALSE))</f>
        <v/>
      </c>
      <c r="M515" s="65"/>
      <c r="N515" s="80"/>
      <c r="O515" s="21"/>
      <c r="P515" s="22"/>
      <c r="Q515" s="100"/>
      <c r="R515" s="100"/>
      <c r="S515" s="100"/>
      <c r="T515" s="100"/>
      <c r="U515" s="100"/>
      <c r="V515" s="100"/>
      <c r="W515" s="100"/>
      <c r="X515" s="100"/>
      <c r="Y515" s="100"/>
      <c r="Z515" s="100"/>
      <c r="AA515" s="66" t="str">
        <f t="shared" si="120"/>
        <v/>
      </c>
      <c r="AB515" s="66" t="str">
        <f t="shared" si="121"/>
        <v/>
      </c>
      <c r="AC515" s="66" t="str">
        <f t="shared" si="122"/>
        <v/>
      </c>
      <c r="AD515" s="66" t="str">
        <f t="shared" si="123"/>
        <v/>
      </c>
      <c r="AE515" s="66" t="str">
        <f t="shared" si="124"/>
        <v/>
      </c>
      <c r="AF515" s="66" t="str">
        <f t="shared" si="125"/>
        <v/>
      </c>
      <c r="AG515" s="66" t="str">
        <f t="shared" si="126"/>
        <v/>
      </c>
      <c r="AH515" s="66" t="str">
        <f t="shared" si="127"/>
        <v/>
      </c>
      <c r="AI515" s="66" t="str">
        <f t="shared" si="128"/>
        <v/>
      </c>
      <c r="AJ515" s="66" t="str">
        <f t="shared" si="129"/>
        <v/>
      </c>
      <c r="AK515" s="66" t="str">
        <f t="shared" si="130"/>
        <v/>
      </c>
      <c r="AL515" s="270" t="str">
        <f t="shared" si="131"/>
        <v>N</v>
      </c>
    </row>
    <row r="516" spans="2:38">
      <c r="B516" s="91"/>
      <c r="C516" s="40"/>
      <c r="D516" s="40" t="s">
        <v>362</v>
      </c>
      <c r="E516" s="44"/>
      <c r="F516" s="44"/>
      <c r="G516" s="44"/>
      <c r="H516" s="14" t="str">
        <f t="shared" si="132"/>
        <v/>
      </c>
      <c r="I516" s="15" t="str">
        <f t="shared" si="133"/>
        <v/>
      </c>
      <c r="J516" s="16" t="str">
        <f t="shared" si="134"/>
        <v xml:space="preserve"> </v>
      </c>
      <c r="K516" s="17" t="str">
        <f t="shared" si="135"/>
        <v xml:space="preserve"> </v>
      </c>
      <c r="L516" s="208" t="str">
        <f>IF(B516="","",HLOOKUP(B516,'GRR Data'!$DD$243:$WI$244,2,FALSE))</f>
        <v/>
      </c>
      <c r="M516" s="65"/>
      <c r="N516" s="80"/>
      <c r="O516" s="21"/>
      <c r="P516" s="22"/>
      <c r="Q516" s="100"/>
      <c r="R516" s="100"/>
      <c r="S516" s="100"/>
      <c r="T516" s="100"/>
      <c r="U516" s="100"/>
      <c r="V516" s="100"/>
      <c r="W516" s="100"/>
      <c r="X516" s="100"/>
      <c r="Y516" s="100"/>
      <c r="Z516" s="100"/>
      <c r="AA516" s="66" t="str">
        <f t="shared" si="120"/>
        <v/>
      </c>
      <c r="AB516" s="66" t="str">
        <f t="shared" si="121"/>
        <v/>
      </c>
      <c r="AC516" s="66" t="str">
        <f t="shared" si="122"/>
        <v/>
      </c>
      <c r="AD516" s="66" t="str">
        <f t="shared" si="123"/>
        <v/>
      </c>
      <c r="AE516" s="66" t="str">
        <f t="shared" si="124"/>
        <v/>
      </c>
      <c r="AF516" s="66" t="str">
        <f t="shared" si="125"/>
        <v/>
      </c>
      <c r="AG516" s="66" t="str">
        <f t="shared" si="126"/>
        <v/>
      </c>
      <c r="AH516" s="66" t="str">
        <f t="shared" si="127"/>
        <v/>
      </c>
      <c r="AI516" s="66" t="str">
        <f t="shared" si="128"/>
        <v/>
      </c>
      <c r="AJ516" s="66" t="str">
        <f t="shared" si="129"/>
        <v/>
      </c>
      <c r="AK516" s="66" t="str">
        <f t="shared" si="130"/>
        <v/>
      </c>
      <c r="AL516" s="270" t="str">
        <f t="shared" si="131"/>
        <v>N</v>
      </c>
    </row>
    <row r="517" spans="2:38">
      <c r="B517" s="37"/>
      <c r="C517" s="40"/>
      <c r="D517" s="40" t="s">
        <v>362</v>
      </c>
      <c r="E517" s="44"/>
      <c r="F517" s="44"/>
      <c r="G517" s="44"/>
      <c r="H517" s="14" t="str">
        <f t="shared" si="132"/>
        <v/>
      </c>
      <c r="I517" s="15" t="str">
        <f t="shared" si="133"/>
        <v/>
      </c>
      <c r="J517" s="16" t="str">
        <f t="shared" si="134"/>
        <v xml:space="preserve"> </v>
      </c>
      <c r="K517" s="17" t="str">
        <f t="shared" si="135"/>
        <v xml:space="preserve"> </v>
      </c>
      <c r="L517" s="208" t="str">
        <f>IF(B517="","",HLOOKUP(B517,'GRR Data'!$DD$243:$WI$244,2,FALSE))</f>
        <v/>
      </c>
      <c r="M517" s="65"/>
      <c r="N517" s="80"/>
      <c r="O517" s="21"/>
      <c r="P517" s="22"/>
      <c r="Q517" s="100"/>
      <c r="R517" s="100"/>
      <c r="S517" s="100"/>
      <c r="T517" s="100"/>
      <c r="U517" s="100"/>
      <c r="V517" s="100"/>
      <c r="W517" s="100"/>
      <c r="X517" s="100"/>
      <c r="Y517" s="100"/>
      <c r="Z517" s="100"/>
      <c r="AA517" s="66" t="str">
        <f t="shared" si="120"/>
        <v/>
      </c>
      <c r="AB517" s="66" t="str">
        <f t="shared" si="121"/>
        <v/>
      </c>
      <c r="AC517" s="66" t="str">
        <f t="shared" si="122"/>
        <v/>
      </c>
      <c r="AD517" s="66" t="str">
        <f t="shared" si="123"/>
        <v/>
      </c>
      <c r="AE517" s="66" t="str">
        <f t="shared" si="124"/>
        <v/>
      </c>
      <c r="AF517" s="66" t="str">
        <f t="shared" si="125"/>
        <v/>
      </c>
      <c r="AG517" s="66" t="str">
        <f t="shared" si="126"/>
        <v/>
      </c>
      <c r="AH517" s="66" t="str">
        <f t="shared" si="127"/>
        <v/>
      </c>
      <c r="AI517" s="66" t="str">
        <f t="shared" si="128"/>
        <v/>
      </c>
      <c r="AJ517" s="66" t="str">
        <f t="shared" si="129"/>
        <v/>
      </c>
      <c r="AK517" s="66" t="str">
        <f t="shared" si="130"/>
        <v/>
      </c>
      <c r="AL517" s="270" t="str">
        <f t="shared" si="131"/>
        <v>N</v>
      </c>
    </row>
    <row r="518" spans="2:38">
      <c r="B518" s="37"/>
      <c r="C518" s="40"/>
      <c r="D518" s="40" t="s">
        <v>362</v>
      </c>
      <c r="E518" s="44"/>
      <c r="F518" s="44"/>
      <c r="G518" s="44"/>
      <c r="H518" s="14" t="str">
        <f t="shared" si="132"/>
        <v/>
      </c>
      <c r="I518" s="15" t="str">
        <f t="shared" si="133"/>
        <v/>
      </c>
      <c r="J518" s="16" t="str">
        <f t="shared" si="134"/>
        <v xml:space="preserve"> </v>
      </c>
      <c r="K518" s="17" t="str">
        <f t="shared" si="135"/>
        <v xml:space="preserve"> </v>
      </c>
      <c r="L518" s="208" t="str">
        <f>IF(B518="","",HLOOKUP(B518,'GRR Data'!$DD$243:$WI$244,2,FALSE))</f>
        <v/>
      </c>
      <c r="M518" s="65"/>
      <c r="N518" s="80"/>
      <c r="O518" s="21"/>
      <c r="P518" s="22"/>
      <c r="Q518" s="100"/>
      <c r="R518" s="100"/>
      <c r="S518" s="100"/>
      <c r="T518" s="100"/>
      <c r="U518" s="100"/>
      <c r="V518" s="100"/>
      <c r="W518" s="100"/>
      <c r="X518" s="100"/>
      <c r="Y518" s="100"/>
      <c r="Z518" s="100"/>
      <c r="AA518" s="66" t="str">
        <f t="shared" si="120"/>
        <v/>
      </c>
      <c r="AB518" s="66" t="str">
        <f t="shared" si="121"/>
        <v/>
      </c>
      <c r="AC518" s="66" t="str">
        <f t="shared" si="122"/>
        <v/>
      </c>
      <c r="AD518" s="66" t="str">
        <f t="shared" si="123"/>
        <v/>
      </c>
      <c r="AE518" s="66" t="str">
        <f t="shared" si="124"/>
        <v/>
      </c>
      <c r="AF518" s="66" t="str">
        <f t="shared" si="125"/>
        <v/>
      </c>
      <c r="AG518" s="66" t="str">
        <f t="shared" si="126"/>
        <v/>
      </c>
      <c r="AH518" s="66" t="str">
        <f t="shared" si="127"/>
        <v/>
      </c>
      <c r="AI518" s="66" t="str">
        <f t="shared" si="128"/>
        <v/>
      </c>
      <c r="AJ518" s="66" t="str">
        <f t="shared" si="129"/>
        <v/>
      </c>
      <c r="AK518" s="66" t="str">
        <f t="shared" si="130"/>
        <v/>
      </c>
      <c r="AL518" s="270" t="str">
        <f t="shared" si="131"/>
        <v>N</v>
      </c>
    </row>
    <row r="519" spans="2:38">
      <c r="B519" s="91"/>
      <c r="C519" s="40"/>
      <c r="D519" s="40" t="s">
        <v>362</v>
      </c>
      <c r="E519" s="44"/>
      <c r="F519" s="44"/>
      <c r="G519" s="44"/>
      <c r="H519" s="14" t="str">
        <f t="shared" si="132"/>
        <v/>
      </c>
      <c r="I519" s="15" t="str">
        <f t="shared" si="133"/>
        <v/>
      </c>
      <c r="J519" s="16" t="str">
        <f t="shared" si="134"/>
        <v xml:space="preserve"> </v>
      </c>
      <c r="K519" s="17" t="str">
        <f t="shared" si="135"/>
        <v xml:space="preserve"> </v>
      </c>
      <c r="L519" s="208" t="str">
        <f>IF(B519="","",HLOOKUP(B519,'GRR Data'!$DD$243:$WI$244,2,FALSE))</f>
        <v/>
      </c>
      <c r="M519" s="65"/>
      <c r="N519" s="80"/>
      <c r="O519" s="21"/>
      <c r="P519" s="22"/>
      <c r="Q519" s="100"/>
      <c r="R519" s="100"/>
      <c r="S519" s="100"/>
      <c r="T519" s="100"/>
      <c r="U519" s="100"/>
      <c r="V519" s="100"/>
      <c r="W519" s="100"/>
      <c r="X519" s="100"/>
      <c r="Y519" s="100"/>
      <c r="Z519" s="100"/>
      <c r="AA519" s="66" t="str">
        <f t="shared" si="120"/>
        <v/>
      </c>
      <c r="AB519" s="66" t="str">
        <f t="shared" si="121"/>
        <v/>
      </c>
      <c r="AC519" s="66" t="str">
        <f t="shared" si="122"/>
        <v/>
      </c>
      <c r="AD519" s="66" t="str">
        <f t="shared" si="123"/>
        <v/>
      </c>
      <c r="AE519" s="66" t="str">
        <f t="shared" si="124"/>
        <v/>
      </c>
      <c r="AF519" s="66" t="str">
        <f t="shared" si="125"/>
        <v/>
      </c>
      <c r="AG519" s="66" t="str">
        <f t="shared" si="126"/>
        <v/>
      </c>
      <c r="AH519" s="66" t="str">
        <f t="shared" si="127"/>
        <v/>
      </c>
      <c r="AI519" s="66" t="str">
        <f t="shared" si="128"/>
        <v/>
      </c>
      <c r="AJ519" s="66" t="str">
        <f t="shared" si="129"/>
        <v/>
      </c>
      <c r="AK519" s="66" t="str">
        <f t="shared" si="130"/>
        <v/>
      </c>
      <c r="AL519" s="270" t="str">
        <f t="shared" si="131"/>
        <v>N</v>
      </c>
    </row>
    <row r="520" spans="2:38">
      <c r="B520" s="37"/>
      <c r="C520" s="40"/>
      <c r="D520" s="40" t="s">
        <v>362</v>
      </c>
      <c r="E520" s="44"/>
      <c r="F520" s="44"/>
      <c r="G520" s="44"/>
      <c r="H520" s="14" t="str">
        <f t="shared" si="132"/>
        <v/>
      </c>
      <c r="I520" s="15" t="str">
        <f t="shared" si="133"/>
        <v/>
      </c>
      <c r="J520" s="16" t="str">
        <f t="shared" si="134"/>
        <v xml:space="preserve"> </v>
      </c>
      <c r="K520" s="17" t="str">
        <f t="shared" si="135"/>
        <v xml:space="preserve"> </v>
      </c>
      <c r="L520" s="208" t="str">
        <f>IF(B520="","",HLOOKUP(B520,'GRR Data'!$DD$243:$WI$244,2,FALSE))</f>
        <v/>
      </c>
      <c r="M520" s="65"/>
      <c r="N520" s="80"/>
      <c r="O520" s="21"/>
      <c r="P520" s="22"/>
      <c r="Q520" s="100"/>
      <c r="R520" s="100"/>
      <c r="S520" s="100"/>
      <c r="T520" s="100"/>
      <c r="U520" s="100"/>
      <c r="V520" s="100"/>
      <c r="W520" s="100"/>
      <c r="X520" s="100"/>
      <c r="Y520" s="100"/>
      <c r="Z520" s="100"/>
      <c r="AA520" s="66" t="str">
        <f t="shared" si="120"/>
        <v/>
      </c>
      <c r="AB520" s="66" t="str">
        <f t="shared" si="121"/>
        <v/>
      </c>
      <c r="AC520" s="66" t="str">
        <f t="shared" si="122"/>
        <v/>
      </c>
      <c r="AD520" s="66" t="str">
        <f t="shared" si="123"/>
        <v/>
      </c>
      <c r="AE520" s="66" t="str">
        <f t="shared" si="124"/>
        <v/>
      </c>
      <c r="AF520" s="66" t="str">
        <f t="shared" si="125"/>
        <v/>
      </c>
      <c r="AG520" s="66" t="str">
        <f t="shared" si="126"/>
        <v/>
      </c>
      <c r="AH520" s="66" t="str">
        <f t="shared" si="127"/>
        <v/>
      </c>
      <c r="AI520" s="66" t="str">
        <f t="shared" si="128"/>
        <v/>
      </c>
      <c r="AJ520" s="66" t="str">
        <f t="shared" si="129"/>
        <v/>
      </c>
      <c r="AK520" s="66" t="str">
        <f t="shared" si="130"/>
        <v/>
      </c>
      <c r="AL520" s="270" t="str">
        <f t="shared" si="131"/>
        <v>N</v>
      </c>
    </row>
    <row r="521" spans="2:38">
      <c r="B521" s="37"/>
      <c r="C521" s="40"/>
      <c r="D521" s="40" t="s">
        <v>362</v>
      </c>
      <c r="E521" s="44"/>
      <c r="F521" s="44"/>
      <c r="G521" s="44"/>
      <c r="H521" s="14" t="str">
        <f t="shared" si="132"/>
        <v/>
      </c>
      <c r="I521" s="15" t="str">
        <f t="shared" si="133"/>
        <v/>
      </c>
      <c r="J521" s="16" t="str">
        <f t="shared" si="134"/>
        <v xml:space="preserve"> </v>
      </c>
      <c r="K521" s="17" t="str">
        <f t="shared" si="135"/>
        <v xml:space="preserve"> </v>
      </c>
      <c r="L521" s="208" t="str">
        <f>IF(B521="","",HLOOKUP(B521,'GRR Data'!$DD$243:$WI$244,2,FALSE))</f>
        <v/>
      </c>
      <c r="M521" s="65"/>
      <c r="N521" s="80"/>
      <c r="O521" s="21"/>
      <c r="P521" s="22"/>
      <c r="Q521" s="100"/>
      <c r="R521" s="100"/>
      <c r="S521" s="100"/>
      <c r="T521" s="100"/>
      <c r="U521" s="100"/>
      <c r="V521" s="100"/>
      <c r="W521" s="100"/>
      <c r="X521" s="100"/>
      <c r="Y521" s="100"/>
      <c r="Z521" s="100"/>
      <c r="AA521" s="66" t="str">
        <f t="shared" si="120"/>
        <v/>
      </c>
      <c r="AB521" s="66" t="str">
        <f t="shared" si="121"/>
        <v/>
      </c>
      <c r="AC521" s="66" t="str">
        <f t="shared" si="122"/>
        <v/>
      </c>
      <c r="AD521" s="66" t="str">
        <f t="shared" si="123"/>
        <v/>
      </c>
      <c r="AE521" s="66" t="str">
        <f t="shared" si="124"/>
        <v/>
      </c>
      <c r="AF521" s="66" t="str">
        <f t="shared" si="125"/>
        <v/>
      </c>
      <c r="AG521" s="66" t="str">
        <f t="shared" si="126"/>
        <v/>
      </c>
      <c r="AH521" s="66" t="str">
        <f t="shared" si="127"/>
        <v/>
      </c>
      <c r="AI521" s="66" t="str">
        <f t="shared" si="128"/>
        <v/>
      </c>
      <c r="AJ521" s="66" t="str">
        <f t="shared" si="129"/>
        <v/>
      </c>
      <c r="AK521" s="66" t="str">
        <f t="shared" si="130"/>
        <v/>
      </c>
      <c r="AL521" s="270" t="str">
        <f t="shared" si="131"/>
        <v>N</v>
      </c>
    </row>
    <row r="522" spans="2:38">
      <c r="B522" s="91"/>
      <c r="C522" s="40"/>
      <c r="D522" s="40" t="s">
        <v>362</v>
      </c>
      <c r="E522" s="44"/>
      <c r="F522" s="44"/>
      <c r="G522" s="44"/>
      <c r="H522" s="14" t="str">
        <f t="shared" si="132"/>
        <v/>
      </c>
      <c r="I522" s="15" t="str">
        <f t="shared" si="133"/>
        <v/>
      </c>
      <c r="J522" s="16" t="str">
        <f t="shared" si="134"/>
        <v xml:space="preserve"> </v>
      </c>
      <c r="K522" s="17" t="str">
        <f t="shared" si="135"/>
        <v xml:space="preserve"> </v>
      </c>
      <c r="L522" s="208" t="str">
        <f>IF(B522="","",HLOOKUP(B522,'GRR Data'!$DD$243:$WI$244,2,FALSE))</f>
        <v/>
      </c>
      <c r="M522" s="65"/>
      <c r="N522" s="80"/>
      <c r="O522" s="21"/>
      <c r="P522" s="22"/>
      <c r="Q522" s="100"/>
      <c r="R522" s="100"/>
      <c r="S522" s="100"/>
      <c r="T522" s="100"/>
      <c r="U522" s="100"/>
      <c r="V522" s="100"/>
      <c r="W522" s="100"/>
      <c r="X522" s="100"/>
      <c r="Y522" s="100"/>
      <c r="Z522" s="100"/>
      <c r="AA522" s="66" t="str">
        <f t="shared" si="120"/>
        <v/>
      </c>
      <c r="AB522" s="66" t="str">
        <f t="shared" si="121"/>
        <v/>
      </c>
      <c r="AC522" s="66" t="str">
        <f t="shared" si="122"/>
        <v/>
      </c>
      <c r="AD522" s="66" t="str">
        <f t="shared" si="123"/>
        <v/>
      </c>
      <c r="AE522" s="66" t="str">
        <f t="shared" si="124"/>
        <v/>
      </c>
      <c r="AF522" s="66" t="str">
        <f t="shared" si="125"/>
        <v/>
      </c>
      <c r="AG522" s="66" t="str">
        <f t="shared" si="126"/>
        <v/>
      </c>
      <c r="AH522" s="66" t="str">
        <f t="shared" si="127"/>
        <v/>
      </c>
      <c r="AI522" s="66" t="str">
        <f t="shared" si="128"/>
        <v/>
      </c>
      <c r="AJ522" s="66" t="str">
        <f t="shared" si="129"/>
        <v/>
      </c>
      <c r="AK522" s="66" t="str">
        <f t="shared" si="130"/>
        <v/>
      </c>
      <c r="AL522" s="270" t="str">
        <f t="shared" si="131"/>
        <v>N</v>
      </c>
    </row>
    <row r="523" spans="2:38">
      <c r="B523" s="91"/>
      <c r="C523" s="40"/>
      <c r="D523" s="40" t="s">
        <v>362</v>
      </c>
      <c r="E523" s="44"/>
      <c r="F523" s="44"/>
      <c r="G523" s="44"/>
      <c r="H523" s="14" t="str">
        <f t="shared" si="132"/>
        <v/>
      </c>
      <c r="I523" s="15" t="str">
        <f t="shared" si="133"/>
        <v/>
      </c>
      <c r="J523" s="16" t="str">
        <f t="shared" si="134"/>
        <v xml:space="preserve"> </v>
      </c>
      <c r="K523" s="17" t="str">
        <f t="shared" si="135"/>
        <v xml:space="preserve"> </v>
      </c>
      <c r="L523" s="208" t="str">
        <f>IF(B523="","",HLOOKUP(B523,'GRR Data'!$DD$243:$WI$244,2,FALSE))</f>
        <v/>
      </c>
      <c r="M523" s="65"/>
      <c r="N523" s="80"/>
      <c r="O523" s="21"/>
      <c r="P523" s="22"/>
      <c r="Q523" s="100"/>
      <c r="R523" s="100"/>
      <c r="S523" s="100"/>
      <c r="T523" s="100"/>
      <c r="U523" s="100"/>
      <c r="V523" s="100"/>
      <c r="W523" s="100"/>
      <c r="X523" s="100"/>
      <c r="Y523" s="100"/>
      <c r="Z523" s="100"/>
      <c r="AA523" s="66" t="str">
        <f t="shared" si="120"/>
        <v/>
      </c>
      <c r="AB523" s="66" t="str">
        <f t="shared" si="121"/>
        <v/>
      </c>
      <c r="AC523" s="66" t="str">
        <f t="shared" si="122"/>
        <v/>
      </c>
      <c r="AD523" s="66" t="str">
        <f t="shared" si="123"/>
        <v/>
      </c>
      <c r="AE523" s="66" t="str">
        <f t="shared" si="124"/>
        <v/>
      </c>
      <c r="AF523" s="66" t="str">
        <f t="shared" si="125"/>
        <v/>
      </c>
      <c r="AG523" s="66" t="str">
        <f t="shared" si="126"/>
        <v/>
      </c>
      <c r="AH523" s="66" t="str">
        <f t="shared" si="127"/>
        <v/>
      </c>
      <c r="AI523" s="66" t="str">
        <f t="shared" si="128"/>
        <v/>
      </c>
      <c r="AJ523" s="66" t="str">
        <f t="shared" si="129"/>
        <v/>
      </c>
      <c r="AK523" s="66" t="str">
        <f t="shared" si="130"/>
        <v/>
      </c>
      <c r="AL523" s="270" t="str">
        <f t="shared" si="131"/>
        <v>N</v>
      </c>
    </row>
    <row r="524" spans="2:38">
      <c r="B524" s="37"/>
      <c r="C524" s="40"/>
      <c r="D524" s="40" t="s">
        <v>362</v>
      </c>
      <c r="E524" s="44"/>
      <c r="F524" s="44"/>
      <c r="G524" s="44"/>
      <c r="H524" s="14" t="str">
        <f t="shared" si="132"/>
        <v/>
      </c>
      <c r="I524" s="15" t="str">
        <f t="shared" si="133"/>
        <v/>
      </c>
      <c r="J524" s="16" t="str">
        <f t="shared" si="134"/>
        <v xml:space="preserve"> </v>
      </c>
      <c r="K524" s="17" t="str">
        <f t="shared" si="135"/>
        <v xml:space="preserve"> </v>
      </c>
      <c r="L524" s="208" t="str">
        <f>IF(B524="","",HLOOKUP(B524,'GRR Data'!$DD$243:$WI$244,2,FALSE))</f>
        <v/>
      </c>
      <c r="M524" s="65"/>
      <c r="N524" s="80"/>
      <c r="O524" s="21"/>
      <c r="P524" s="22"/>
      <c r="Q524" s="100"/>
      <c r="R524" s="100"/>
      <c r="S524" s="100"/>
      <c r="T524" s="100"/>
      <c r="U524" s="100"/>
      <c r="V524" s="100"/>
      <c r="W524" s="100"/>
      <c r="X524" s="100"/>
      <c r="Y524" s="100"/>
      <c r="Z524" s="100"/>
      <c r="AA524" s="66" t="str">
        <f t="shared" si="120"/>
        <v/>
      </c>
      <c r="AB524" s="66" t="str">
        <f t="shared" si="121"/>
        <v/>
      </c>
      <c r="AC524" s="66" t="str">
        <f t="shared" si="122"/>
        <v/>
      </c>
      <c r="AD524" s="66" t="str">
        <f t="shared" si="123"/>
        <v/>
      </c>
      <c r="AE524" s="66" t="str">
        <f t="shared" si="124"/>
        <v/>
      </c>
      <c r="AF524" s="66" t="str">
        <f t="shared" si="125"/>
        <v/>
      </c>
      <c r="AG524" s="66" t="str">
        <f t="shared" si="126"/>
        <v/>
      </c>
      <c r="AH524" s="66" t="str">
        <f t="shared" si="127"/>
        <v/>
      </c>
      <c r="AI524" s="66" t="str">
        <f t="shared" si="128"/>
        <v/>
      </c>
      <c r="AJ524" s="66" t="str">
        <f t="shared" si="129"/>
        <v/>
      </c>
      <c r="AK524" s="66" t="str">
        <f t="shared" si="130"/>
        <v/>
      </c>
      <c r="AL524" s="270" t="str">
        <f t="shared" si="131"/>
        <v>N</v>
      </c>
    </row>
    <row r="525" spans="2:38">
      <c r="B525" s="37"/>
      <c r="C525" s="40"/>
      <c r="D525" s="40" t="s">
        <v>362</v>
      </c>
      <c r="E525" s="44"/>
      <c r="F525" s="44"/>
      <c r="G525" s="44"/>
      <c r="H525" s="14" t="str">
        <f t="shared" si="132"/>
        <v/>
      </c>
      <c r="I525" s="15" t="str">
        <f t="shared" si="133"/>
        <v/>
      </c>
      <c r="J525" s="16" t="str">
        <f t="shared" si="134"/>
        <v xml:space="preserve"> </v>
      </c>
      <c r="K525" s="17" t="str">
        <f t="shared" si="135"/>
        <v xml:space="preserve"> </v>
      </c>
      <c r="L525" s="208" t="str">
        <f>IF(B525="","",HLOOKUP(B525,'GRR Data'!$DD$243:$WI$244,2,FALSE))</f>
        <v/>
      </c>
      <c r="M525" s="65"/>
      <c r="N525" s="80"/>
      <c r="O525" s="21"/>
      <c r="P525" s="22"/>
      <c r="Q525" s="100"/>
      <c r="R525" s="100"/>
      <c r="S525" s="100"/>
      <c r="T525" s="100"/>
      <c r="U525" s="100"/>
      <c r="V525" s="100"/>
      <c r="W525" s="100"/>
      <c r="X525" s="100"/>
      <c r="Y525" s="100"/>
      <c r="Z525" s="100"/>
      <c r="AA525" s="66" t="str">
        <f t="shared" si="120"/>
        <v/>
      </c>
      <c r="AB525" s="66" t="str">
        <f t="shared" si="121"/>
        <v/>
      </c>
      <c r="AC525" s="66" t="str">
        <f t="shared" si="122"/>
        <v/>
      </c>
      <c r="AD525" s="66" t="str">
        <f t="shared" si="123"/>
        <v/>
      </c>
      <c r="AE525" s="66" t="str">
        <f t="shared" si="124"/>
        <v/>
      </c>
      <c r="AF525" s="66" t="str">
        <f t="shared" si="125"/>
        <v/>
      </c>
      <c r="AG525" s="66" t="str">
        <f t="shared" si="126"/>
        <v/>
      </c>
      <c r="AH525" s="66" t="str">
        <f t="shared" si="127"/>
        <v/>
      </c>
      <c r="AI525" s="66" t="str">
        <f t="shared" si="128"/>
        <v/>
      </c>
      <c r="AJ525" s="66" t="str">
        <f t="shared" si="129"/>
        <v/>
      </c>
      <c r="AK525" s="66" t="str">
        <f t="shared" si="130"/>
        <v/>
      </c>
      <c r="AL525" s="270" t="str">
        <f t="shared" si="131"/>
        <v>N</v>
      </c>
    </row>
    <row r="526" spans="2:38">
      <c r="B526" s="91"/>
      <c r="C526" s="40"/>
      <c r="D526" s="40" t="s">
        <v>362</v>
      </c>
      <c r="E526" s="44"/>
      <c r="F526" s="44"/>
      <c r="G526" s="44"/>
      <c r="H526" s="14" t="str">
        <f t="shared" si="132"/>
        <v/>
      </c>
      <c r="I526" s="15" t="str">
        <f t="shared" si="133"/>
        <v/>
      </c>
      <c r="J526" s="16" t="str">
        <f t="shared" si="134"/>
        <v xml:space="preserve"> </v>
      </c>
      <c r="K526" s="17" t="str">
        <f t="shared" si="135"/>
        <v xml:space="preserve"> </v>
      </c>
      <c r="L526" s="208" t="str">
        <f>IF(B526="","",HLOOKUP(B526,'GRR Data'!$DD$243:$WI$244,2,FALSE))</f>
        <v/>
      </c>
      <c r="M526" s="65"/>
      <c r="N526" s="80"/>
      <c r="O526" s="21"/>
      <c r="P526" s="22"/>
      <c r="Q526" s="100"/>
      <c r="R526" s="100"/>
      <c r="S526" s="100"/>
      <c r="T526" s="100"/>
      <c r="U526" s="100"/>
      <c r="V526" s="100"/>
      <c r="W526" s="100"/>
      <c r="X526" s="100"/>
      <c r="Y526" s="100"/>
      <c r="Z526" s="100"/>
      <c r="AA526" s="66" t="str">
        <f t="shared" ref="AA526:AA589" si="136">IF(COUNT(Q526)=1,Q526-$E526,"")</f>
        <v/>
      </c>
      <c r="AB526" s="66" t="str">
        <f t="shared" ref="AB526:AB589" si="137">IF(COUNT(R526)=1,R526-$E526,"")</f>
        <v/>
      </c>
      <c r="AC526" s="66" t="str">
        <f t="shared" ref="AC526:AC589" si="138">IF(COUNT(S526)=1,S526-$E526,"")</f>
        <v/>
      </c>
      <c r="AD526" s="66" t="str">
        <f t="shared" ref="AD526:AD589" si="139">IF(COUNT(T526)=1,T526-$E526,"")</f>
        <v/>
      </c>
      <c r="AE526" s="66" t="str">
        <f t="shared" ref="AE526:AE589" si="140">IF(COUNT(U526)=1,U526-$E526,"")</f>
        <v/>
      </c>
      <c r="AF526" s="66" t="str">
        <f t="shared" ref="AF526:AF589" si="141">IF(COUNT(V526)=1,V526-$E526,"")</f>
        <v/>
      </c>
      <c r="AG526" s="66" t="str">
        <f t="shared" ref="AG526:AG589" si="142">IF(COUNT(W526)=1,W526-$E526,"")</f>
        <v/>
      </c>
      <c r="AH526" s="66" t="str">
        <f t="shared" ref="AH526:AH589" si="143">IF(COUNT(X526)=1,X526-$E526,"")</f>
        <v/>
      </c>
      <c r="AI526" s="66" t="str">
        <f t="shared" ref="AI526:AI589" si="144">IF(COUNT(Y526)=1,Y526-$E526,"")</f>
        <v/>
      </c>
      <c r="AJ526" s="66" t="str">
        <f t="shared" ref="AJ526:AJ589" si="145">IF(COUNT(Z526)=1,Z526-$E526,"")</f>
        <v/>
      </c>
      <c r="AK526" s="66" t="str">
        <f t="shared" ref="AK526:AK589" si="146">IF(COUNT(Q526:Z526)=0,"",SUM(Q526:Z526)/COUNT(Q526:Z526))</f>
        <v/>
      </c>
      <c r="AL526" s="270" t="str">
        <f t="shared" ref="AL526:AL589" si="147">IF(COUNT(Q526:Z526), "Y", "N")</f>
        <v>N</v>
      </c>
    </row>
    <row r="527" spans="2:38">
      <c r="B527" s="37"/>
      <c r="C527" s="40"/>
      <c r="D527" s="40" t="s">
        <v>362</v>
      </c>
      <c r="E527" s="44"/>
      <c r="F527" s="44"/>
      <c r="G527" s="44"/>
      <c r="H527" s="14" t="str">
        <f t="shared" si="132"/>
        <v/>
      </c>
      <c r="I527" s="15" t="str">
        <f t="shared" si="133"/>
        <v/>
      </c>
      <c r="J527" s="16" t="str">
        <f t="shared" si="134"/>
        <v xml:space="preserve"> </v>
      </c>
      <c r="K527" s="17" t="str">
        <f t="shared" si="135"/>
        <v xml:space="preserve"> </v>
      </c>
      <c r="L527" s="208" t="str">
        <f>IF(B527="","",HLOOKUP(B527,'GRR Data'!$DD$243:$WI$244,2,FALSE))</f>
        <v/>
      </c>
      <c r="M527" s="65"/>
      <c r="N527" s="80"/>
      <c r="O527" s="21"/>
      <c r="P527" s="22"/>
      <c r="Q527" s="100"/>
      <c r="R527" s="100"/>
      <c r="S527" s="100"/>
      <c r="T527" s="100"/>
      <c r="U527" s="100"/>
      <c r="V527" s="100"/>
      <c r="W527" s="100"/>
      <c r="X527" s="100"/>
      <c r="Y527" s="100"/>
      <c r="Z527" s="100"/>
      <c r="AA527" s="66" t="str">
        <f t="shared" si="136"/>
        <v/>
      </c>
      <c r="AB527" s="66" t="str">
        <f t="shared" si="137"/>
        <v/>
      </c>
      <c r="AC527" s="66" t="str">
        <f t="shared" si="138"/>
        <v/>
      </c>
      <c r="AD527" s="66" t="str">
        <f t="shared" si="139"/>
        <v/>
      </c>
      <c r="AE527" s="66" t="str">
        <f t="shared" si="140"/>
        <v/>
      </c>
      <c r="AF527" s="66" t="str">
        <f t="shared" si="141"/>
        <v/>
      </c>
      <c r="AG527" s="66" t="str">
        <f t="shared" si="142"/>
        <v/>
      </c>
      <c r="AH527" s="66" t="str">
        <f t="shared" si="143"/>
        <v/>
      </c>
      <c r="AI527" s="66" t="str">
        <f t="shared" si="144"/>
        <v/>
      </c>
      <c r="AJ527" s="66" t="str">
        <f t="shared" si="145"/>
        <v/>
      </c>
      <c r="AK527" s="66" t="str">
        <f t="shared" si="146"/>
        <v/>
      </c>
      <c r="AL527" s="270" t="str">
        <f t="shared" si="147"/>
        <v>N</v>
      </c>
    </row>
    <row r="528" spans="2:38">
      <c r="B528" s="37"/>
      <c r="C528" s="40"/>
      <c r="D528" s="40" t="s">
        <v>362</v>
      </c>
      <c r="E528" s="44"/>
      <c r="F528" s="44"/>
      <c r="G528" s="44"/>
      <c r="H528" s="14" t="str">
        <f t="shared" si="132"/>
        <v/>
      </c>
      <c r="I528" s="15" t="str">
        <f t="shared" si="133"/>
        <v/>
      </c>
      <c r="J528" s="16" t="str">
        <f t="shared" si="134"/>
        <v xml:space="preserve"> </v>
      </c>
      <c r="K528" s="17" t="str">
        <f t="shared" si="135"/>
        <v xml:space="preserve"> </v>
      </c>
      <c r="L528" s="208" t="str">
        <f>IF(B528="","",HLOOKUP(B528,'GRR Data'!$DD$243:$WI$244,2,FALSE))</f>
        <v/>
      </c>
      <c r="M528" s="65"/>
      <c r="N528" s="80"/>
      <c r="O528" s="21"/>
      <c r="P528" s="22"/>
      <c r="Q528" s="100"/>
      <c r="R528" s="100"/>
      <c r="S528" s="100"/>
      <c r="T528" s="100"/>
      <c r="U528" s="100"/>
      <c r="V528" s="100"/>
      <c r="W528" s="100"/>
      <c r="X528" s="100"/>
      <c r="Y528" s="100"/>
      <c r="Z528" s="100"/>
      <c r="AA528" s="66" t="str">
        <f t="shared" si="136"/>
        <v/>
      </c>
      <c r="AB528" s="66" t="str">
        <f t="shared" si="137"/>
        <v/>
      </c>
      <c r="AC528" s="66" t="str">
        <f t="shared" si="138"/>
        <v/>
      </c>
      <c r="AD528" s="66" t="str">
        <f t="shared" si="139"/>
        <v/>
      </c>
      <c r="AE528" s="66" t="str">
        <f t="shared" si="140"/>
        <v/>
      </c>
      <c r="AF528" s="66" t="str">
        <f t="shared" si="141"/>
        <v/>
      </c>
      <c r="AG528" s="66" t="str">
        <f t="shared" si="142"/>
        <v/>
      </c>
      <c r="AH528" s="66" t="str">
        <f t="shared" si="143"/>
        <v/>
      </c>
      <c r="AI528" s="66" t="str">
        <f t="shared" si="144"/>
        <v/>
      </c>
      <c r="AJ528" s="66" t="str">
        <f t="shared" si="145"/>
        <v/>
      </c>
      <c r="AK528" s="66" t="str">
        <f t="shared" si="146"/>
        <v/>
      </c>
      <c r="AL528" s="270" t="str">
        <f t="shared" si="147"/>
        <v>N</v>
      </c>
    </row>
    <row r="529" spans="2:38">
      <c r="B529" s="91"/>
      <c r="C529" s="40"/>
      <c r="D529" s="40" t="s">
        <v>362</v>
      </c>
      <c r="E529" s="44"/>
      <c r="F529" s="44"/>
      <c r="G529" s="44"/>
      <c r="H529" s="14" t="str">
        <f t="shared" si="132"/>
        <v/>
      </c>
      <c r="I529" s="15" t="str">
        <f t="shared" si="133"/>
        <v/>
      </c>
      <c r="J529" s="16" t="str">
        <f t="shared" si="134"/>
        <v xml:space="preserve"> </v>
      </c>
      <c r="K529" s="17" t="str">
        <f t="shared" si="135"/>
        <v xml:space="preserve"> </v>
      </c>
      <c r="L529" s="208" t="str">
        <f>IF(B529="","",HLOOKUP(B529,'GRR Data'!$DD$243:$WI$244,2,FALSE))</f>
        <v/>
      </c>
      <c r="M529" s="65"/>
      <c r="N529" s="80"/>
      <c r="O529" s="21"/>
      <c r="P529" s="22"/>
      <c r="Q529" s="100"/>
      <c r="R529" s="100"/>
      <c r="S529" s="100"/>
      <c r="T529" s="100"/>
      <c r="U529" s="100"/>
      <c r="V529" s="100"/>
      <c r="W529" s="100"/>
      <c r="X529" s="100"/>
      <c r="Y529" s="100"/>
      <c r="Z529" s="100"/>
      <c r="AA529" s="66" t="str">
        <f t="shared" si="136"/>
        <v/>
      </c>
      <c r="AB529" s="66" t="str">
        <f t="shared" si="137"/>
        <v/>
      </c>
      <c r="AC529" s="66" t="str">
        <f t="shared" si="138"/>
        <v/>
      </c>
      <c r="AD529" s="66" t="str">
        <f t="shared" si="139"/>
        <v/>
      </c>
      <c r="AE529" s="66" t="str">
        <f t="shared" si="140"/>
        <v/>
      </c>
      <c r="AF529" s="66" t="str">
        <f t="shared" si="141"/>
        <v/>
      </c>
      <c r="AG529" s="66" t="str">
        <f t="shared" si="142"/>
        <v/>
      </c>
      <c r="AH529" s="66" t="str">
        <f t="shared" si="143"/>
        <v/>
      </c>
      <c r="AI529" s="66" t="str">
        <f t="shared" si="144"/>
        <v/>
      </c>
      <c r="AJ529" s="66" t="str">
        <f t="shared" si="145"/>
        <v/>
      </c>
      <c r="AK529" s="66" t="str">
        <f t="shared" si="146"/>
        <v/>
      </c>
      <c r="AL529" s="270" t="str">
        <f t="shared" si="147"/>
        <v>N</v>
      </c>
    </row>
    <row r="530" spans="2:38">
      <c r="B530" s="37"/>
      <c r="C530" s="40"/>
      <c r="D530" s="40" t="s">
        <v>362</v>
      </c>
      <c r="E530" s="44"/>
      <c r="F530" s="44"/>
      <c r="G530" s="44"/>
      <c r="H530" s="14" t="str">
        <f t="shared" si="132"/>
        <v/>
      </c>
      <c r="I530" s="15" t="str">
        <f t="shared" si="133"/>
        <v/>
      </c>
      <c r="J530" s="16" t="str">
        <f t="shared" si="134"/>
        <v xml:space="preserve"> </v>
      </c>
      <c r="K530" s="17" t="str">
        <f t="shared" si="135"/>
        <v xml:space="preserve"> </v>
      </c>
      <c r="L530" s="208" t="str">
        <f>IF(B530="","",HLOOKUP(B530,'GRR Data'!$DD$243:$WI$244,2,FALSE))</f>
        <v/>
      </c>
      <c r="M530" s="65"/>
      <c r="N530" s="80"/>
      <c r="O530" s="21"/>
      <c r="P530" s="22"/>
      <c r="Q530" s="100"/>
      <c r="R530" s="100"/>
      <c r="S530" s="100"/>
      <c r="T530" s="100"/>
      <c r="U530" s="100"/>
      <c r="V530" s="100"/>
      <c r="W530" s="100"/>
      <c r="X530" s="100"/>
      <c r="Y530" s="100"/>
      <c r="Z530" s="100"/>
      <c r="AA530" s="66" t="str">
        <f t="shared" si="136"/>
        <v/>
      </c>
      <c r="AB530" s="66" t="str">
        <f t="shared" si="137"/>
        <v/>
      </c>
      <c r="AC530" s="66" t="str">
        <f t="shared" si="138"/>
        <v/>
      </c>
      <c r="AD530" s="66" t="str">
        <f t="shared" si="139"/>
        <v/>
      </c>
      <c r="AE530" s="66" t="str">
        <f t="shared" si="140"/>
        <v/>
      </c>
      <c r="AF530" s="66" t="str">
        <f t="shared" si="141"/>
        <v/>
      </c>
      <c r="AG530" s="66" t="str">
        <f t="shared" si="142"/>
        <v/>
      </c>
      <c r="AH530" s="66" t="str">
        <f t="shared" si="143"/>
        <v/>
      </c>
      <c r="AI530" s="66" t="str">
        <f t="shared" si="144"/>
        <v/>
      </c>
      <c r="AJ530" s="66" t="str">
        <f t="shared" si="145"/>
        <v/>
      </c>
      <c r="AK530" s="66" t="str">
        <f t="shared" si="146"/>
        <v/>
      </c>
      <c r="AL530" s="270" t="str">
        <f t="shared" si="147"/>
        <v>N</v>
      </c>
    </row>
    <row r="531" spans="2:38">
      <c r="B531" s="37"/>
      <c r="C531" s="40"/>
      <c r="D531" s="40" t="s">
        <v>362</v>
      </c>
      <c r="E531" s="44"/>
      <c r="F531" s="44"/>
      <c r="G531" s="44"/>
      <c r="H531" s="14" t="str">
        <f t="shared" ref="H531:H594" si="148">IF(OR(E531="",F531=""),"",IF(COUNTA(Q531:Z531)=0,"",IF(MAX($Q531:$Z531)&lt;=$E531,0,IF(F531=0,"N/A",(MAX($Q531:$Z531)-$E531)/$F531))))</f>
        <v/>
      </c>
      <c r="I531" s="15" t="str">
        <f t="shared" ref="I531:I594" si="149">IF(OR(E531="",G531=""),"",IF(COUNTA(Q531:Z531)=0,"",IF(MIN(Q531:Z531)&gt;=$E531,0,IF(G531=0,"N/A",($E531-MIN(Q531:Z531))/(G531)))))</f>
        <v/>
      </c>
      <c r="J531" s="16" t="str">
        <f t="shared" ref="J531:J594" si="150">IF(H531="N/A","Reject",IF(ISNUMBER($H531)=TRUE,IF($H531&gt;0.651,IF($H531&gt;1.001,"Reject","Alert")," ")," "))</f>
        <v xml:space="preserve"> </v>
      </c>
      <c r="K531" s="17" t="str">
        <f t="shared" ref="K531:K594" si="151">IF(I531="N/A","Reject",IF(ISNUMBER($I531)=TRUE,IF($I531&gt;0.651,IF($I531&gt;1.001,"Reject","Alert")," ")," "))</f>
        <v xml:space="preserve"> </v>
      </c>
      <c r="L531" s="208" t="str">
        <f>IF(B531="","",HLOOKUP(B531,'GRR Data'!$DD$243:$WI$244,2,FALSE))</f>
        <v/>
      </c>
      <c r="M531" s="65"/>
      <c r="N531" s="80"/>
      <c r="O531" s="21"/>
      <c r="P531" s="22"/>
      <c r="Q531" s="100"/>
      <c r="R531" s="100"/>
      <c r="S531" s="100"/>
      <c r="T531" s="100"/>
      <c r="U531" s="100"/>
      <c r="V531" s="100"/>
      <c r="W531" s="100"/>
      <c r="X531" s="100"/>
      <c r="Y531" s="100"/>
      <c r="Z531" s="100"/>
      <c r="AA531" s="66" t="str">
        <f t="shared" si="136"/>
        <v/>
      </c>
      <c r="AB531" s="66" t="str">
        <f t="shared" si="137"/>
        <v/>
      </c>
      <c r="AC531" s="66" t="str">
        <f t="shared" si="138"/>
        <v/>
      </c>
      <c r="AD531" s="66" t="str">
        <f t="shared" si="139"/>
        <v/>
      </c>
      <c r="AE531" s="66" t="str">
        <f t="shared" si="140"/>
        <v/>
      </c>
      <c r="AF531" s="66" t="str">
        <f t="shared" si="141"/>
        <v/>
      </c>
      <c r="AG531" s="66" t="str">
        <f t="shared" si="142"/>
        <v/>
      </c>
      <c r="AH531" s="66" t="str">
        <f t="shared" si="143"/>
        <v/>
      </c>
      <c r="AI531" s="66" t="str">
        <f t="shared" si="144"/>
        <v/>
      </c>
      <c r="AJ531" s="66" t="str">
        <f t="shared" si="145"/>
        <v/>
      </c>
      <c r="AK531" s="66" t="str">
        <f t="shared" si="146"/>
        <v/>
      </c>
      <c r="AL531" s="270" t="str">
        <f t="shared" si="147"/>
        <v>N</v>
      </c>
    </row>
    <row r="532" spans="2:38">
      <c r="B532" s="91"/>
      <c r="C532" s="40"/>
      <c r="D532" s="40" t="s">
        <v>362</v>
      </c>
      <c r="E532" s="44"/>
      <c r="F532" s="44"/>
      <c r="G532" s="44"/>
      <c r="H532" s="14" t="str">
        <f t="shared" si="148"/>
        <v/>
      </c>
      <c r="I532" s="15" t="str">
        <f t="shared" si="149"/>
        <v/>
      </c>
      <c r="J532" s="16" t="str">
        <f t="shared" si="150"/>
        <v xml:space="preserve"> </v>
      </c>
      <c r="K532" s="17" t="str">
        <f t="shared" si="151"/>
        <v xml:space="preserve"> </v>
      </c>
      <c r="L532" s="208" t="str">
        <f>IF(B532="","",HLOOKUP(B532,'GRR Data'!$DD$243:$WI$244,2,FALSE))</f>
        <v/>
      </c>
      <c r="M532" s="65"/>
      <c r="N532" s="80"/>
      <c r="O532" s="21"/>
      <c r="P532" s="22"/>
      <c r="Q532" s="100"/>
      <c r="R532" s="100"/>
      <c r="S532" s="100"/>
      <c r="T532" s="100"/>
      <c r="U532" s="100"/>
      <c r="V532" s="100"/>
      <c r="W532" s="100"/>
      <c r="X532" s="100"/>
      <c r="Y532" s="100"/>
      <c r="Z532" s="100"/>
      <c r="AA532" s="66" t="str">
        <f t="shared" si="136"/>
        <v/>
      </c>
      <c r="AB532" s="66" t="str">
        <f t="shared" si="137"/>
        <v/>
      </c>
      <c r="AC532" s="66" t="str">
        <f t="shared" si="138"/>
        <v/>
      </c>
      <c r="AD532" s="66" t="str">
        <f t="shared" si="139"/>
        <v/>
      </c>
      <c r="AE532" s="66" t="str">
        <f t="shared" si="140"/>
        <v/>
      </c>
      <c r="AF532" s="66" t="str">
        <f t="shared" si="141"/>
        <v/>
      </c>
      <c r="AG532" s="66" t="str">
        <f t="shared" si="142"/>
        <v/>
      </c>
      <c r="AH532" s="66" t="str">
        <f t="shared" si="143"/>
        <v/>
      </c>
      <c r="AI532" s="66" t="str">
        <f t="shared" si="144"/>
        <v/>
      </c>
      <c r="AJ532" s="66" t="str">
        <f t="shared" si="145"/>
        <v/>
      </c>
      <c r="AK532" s="66" t="str">
        <f t="shared" si="146"/>
        <v/>
      </c>
      <c r="AL532" s="270" t="str">
        <f t="shared" si="147"/>
        <v>N</v>
      </c>
    </row>
    <row r="533" spans="2:38">
      <c r="B533" s="91"/>
      <c r="C533" s="40"/>
      <c r="D533" s="40" t="s">
        <v>362</v>
      </c>
      <c r="E533" s="44"/>
      <c r="F533" s="44"/>
      <c r="G533" s="44"/>
      <c r="H533" s="14" t="str">
        <f t="shared" si="148"/>
        <v/>
      </c>
      <c r="I533" s="15" t="str">
        <f t="shared" si="149"/>
        <v/>
      </c>
      <c r="J533" s="16" t="str">
        <f t="shared" si="150"/>
        <v xml:space="preserve"> </v>
      </c>
      <c r="K533" s="17" t="str">
        <f t="shared" si="151"/>
        <v xml:space="preserve"> </v>
      </c>
      <c r="L533" s="208" t="str">
        <f>IF(B533="","",HLOOKUP(B533,'GRR Data'!$DD$243:$WI$244,2,FALSE))</f>
        <v/>
      </c>
      <c r="M533" s="65"/>
      <c r="N533" s="80"/>
      <c r="O533" s="21"/>
      <c r="P533" s="22"/>
      <c r="Q533" s="100"/>
      <c r="R533" s="100"/>
      <c r="S533" s="100"/>
      <c r="T533" s="100"/>
      <c r="U533" s="100"/>
      <c r="V533" s="100"/>
      <c r="W533" s="100"/>
      <c r="X533" s="100"/>
      <c r="Y533" s="100"/>
      <c r="Z533" s="100"/>
      <c r="AA533" s="66" t="str">
        <f t="shared" si="136"/>
        <v/>
      </c>
      <c r="AB533" s="66" t="str">
        <f t="shared" si="137"/>
        <v/>
      </c>
      <c r="AC533" s="66" t="str">
        <f t="shared" si="138"/>
        <v/>
      </c>
      <c r="AD533" s="66" t="str">
        <f t="shared" si="139"/>
        <v/>
      </c>
      <c r="AE533" s="66" t="str">
        <f t="shared" si="140"/>
        <v/>
      </c>
      <c r="AF533" s="66" t="str">
        <f t="shared" si="141"/>
        <v/>
      </c>
      <c r="AG533" s="66" t="str">
        <f t="shared" si="142"/>
        <v/>
      </c>
      <c r="AH533" s="66" t="str">
        <f t="shared" si="143"/>
        <v/>
      </c>
      <c r="AI533" s="66" t="str">
        <f t="shared" si="144"/>
        <v/>
      </c>
      <c r="AJ533" s="66" t="str">
        <f t="shared" si="145"/>
        <v/>
      </c>
      <c r="AK533" s="66" t="str">
        <f t="shared" si="146"/>
        <v/>
      </c>
      <c r="AL533" s="270" t="str">
        <f t="shared" si="147"/>
        <v>N</v>
      </c>
    </row>
    <row r="534" spans="2:38">
      <c r="B534" s="37"/>
      <c r="C534" s="40"/>
      <c r="D534" s="40" t="s">
        <v>362</v>
      </c>
      <c r="E534" s="44"/>
      <c r="F534" s="44"/>
      <c r="G534" s="44"/>
      <c r="H534" s="14" t="str">
        <f t="shared" si="148"/>
        <v/>
      </c>
      <c r="I534" s="15" t="str">
        <f t="shared" si="149"/>
        <v/>
      </c>
      <c r="J534" s="16" t="str">
        <f t="shared" si="150"/>
        <v xml:space="preserve"> </v>
      </c>
      <c r="K534" s="17" t="str">
        <f t="shared" si="151"/>
        <v xml:space="preserve"> </v>
      </c>
      <c r="L534" s="208" t="str">
        <f>IF(B534="","",HLOOKUP(B534,'GRR Data'!$DD$243:$WI$244,2,FALSE))</f>
        <v/>
      </c>
      <c r="M534" s="65"/>
      <c r="N534" s="80"/>
      <c r="O534" s="21"/>
      <c r="P534" s="22"/>
      <c r="Q534" s="100"/>
      <c r="R534" s="100"/>
      <c r="S534" s="100"/>
      <c r="T534" s="100"/>
      <c r="U534" s="100"/>
      <c r="V534" s="100"/>
      <c r="W534" s="100"/>
      <c r="X534" s="100"/>
      <c r="Y534" s="100"/>
      <c r="Z534" s="100"/>
      <c r="AA534" s="66" t="str">
        <f t="shared" si="136"/>
        <v/>
      </c>
      <c r="AB534" s="66" t="str">
        <f t="shared" si="137"/>
        <v/>
      </c>
      <c r="AC534" s="66" t="str">
        <f t="shared" si="138"/>
        <v/>
      </c>
      <c r="AD534" s="66" t="str">
        <f t="shared" si="139"/>
        <v/>
      </c>
      <c r="AE534" s="66" t="str">
        <f t="shared" si="140"/>
        <v/>
      </c>
      <c r="AF534" s="66" t="str">
        <f t="shared" si="141"/>
        <v/>
      </c>
      <c r="AG534" s="66" t="str">
        <f t="shared" si="142"/>
        <v/>
      </c>
      <c r="AH534" s="66" t="str">
        <f t="shared" si="143"/>
        <v/>
      </c>
      <c r="AI534" s="66" t="str">
        <f t="shared" si="144"/>
        <v/>
      </c>
      <c r="AJ534" s="66" t="str">
        <f t="shared" si="145"/>
        <v/>
      </c>
      <c r="AK534" s="66" t="str">
        <f t="shared" si="146"/>
        <v/>
      </c>
      <c r="AL534" s="270" t="str">
        <f t="shared" si="147"/>
        <v>N</v>
      </c>
    </row>
    <row r="535" spans="2:38">
      <c r="B535" s="37"/>
      <c r="C535" s="40"/>
      <c r="D535" s="40" t="s">
        <v>362</v>
      </c>
      <c r="E535" s="44"/>
      <c r="F535" s="44"/>
      <c r="G535" s="44"/>
      <c r="H535" s="14" t="str">
        <f t="shared" si="148"/>
        <v/>
      </c>
      <c r="I535" s="15" t="str">
        <f t="shared" si="149"/>
        <v/>
      </c>
      <c r="J535" s="16" t="str">
        <f t="shared" si="150"/>
        <v xml:space="preserve"> </v>
      </c>
      <c r="K535" s="17" t="str">
        <f t="shared" si="151"/>
        <v xml:space="preserve"> </v>
      </c>
      <c r="L535" s="208" t="str">
        <f>IF(B535="","",HLOOKUP(B535,'GRR Data'!$DD$243:$WI$244,2,FALSE))</f>
        <v/>
      </c>
      <c r="M535" s="65"/>
      <c r="N535" s="80"/>
      <c r="O535" s="21"/>
      <c r="P535" s="22"/>
      <c r="Q535" s="100"/>
      <c r="R535" s="100"/>
      <c r="S535" s="100"/>
      <c r="T535" s="100"/>
      <c r="U535" s="100"/>
      <c r="V535" s="100"/>
      <c r="W535" s="100"/>
      <c r="X535" s="100"/>
      <c r="Y535" s="100"/>
      <c r="Z535" s="100"/>
      <c r="AA535" s="66" t="str">
        <f t="shared" si="136"/>
        <v/>
      </c>
      <c r="AB535" s="66" t="str">
        <f t="shared" si="137"/>
        <v/>
      </c>
      <c r="AC535" s="66" t="str">
        <f t="shared" si="138"/>
        <v/>
      </c>
      <c r="AD535" s="66" t="str">
        <f t="shared" si="139"/>
        <v/>
      </c>
      <c r="AE535" s="66" t="str">
        <f t="shared" si="140"/>
        <v/>
      </c>
      <c r="AF535" s="66" t="str">
        <f t="shared" si="141"/>
        <v/>
      </c>
      <c r="AG535" s="66" t="str">
        <f t="shared" si="142"/>
        <v/>
      </c>
      <c r="AH535" s="66" t="str">
        <f t="shared" si="143"/>
        <v/>
      </c>
      <c r="AI535" s="66" t="str">
        <f t="shared" si="144"/>
        <v/>
      </c>
      <c r="AJ535" s="66" t="str">
        <f t="shared" si="145"/>
        <v/>
      </c>
      <c r="AK535" s="66" t="str">
        <f t="shared" si="146"/>
        <v/>
      </c>
      <c r="AL535" s="270" t="str">
        <f t="shared" si="147"/>
        <v>N</v>
      </c>
    </row>
    <row r="536" spans="2:38">
      <c r="B536" s="91"/>
      <c r="C536" s="40"/>
      <c r="D536" s="40" t="s">
        <v>362</v>
      </c>
      <c r="E536" s="44"/>
      <c r="F536" s="44"/>
      <c r="G536" s="44"/>
      <c r="H536" s="14" t="str">
        <f t="shared" si="148"/>
        <v/>
      </c>
      <c r="I536" s="15" t="str">
        <f t="shared" si="149"/>
        <v/>
      </c>
      <c r="J536" s="16" t="str">
        <f t="shared" si="150"/>
        <v xml:space="preserve"> </v>
      </c>
      <c r="K536" s="17" t="str">
        <f t="shared" si="151"/>
        <v xml:space="preserve"> </v>
      </c>
      <c r="L536" s="208" t="str">
        <f>IF(B536="","",HLOOKUP(B536,'GRR Data'!$DD$243:$WI$244,2,FALSE))</f>
        <v/>
      </c>
      <c r="M536" s="65"/>
      <c r="N536" s="80"/>
      <c r="O536" s="21"/>
      <c r="P536" s="22"/>
      <c r="Q536" s="100"/>
      <c r="R536" s="100"/>
      <c r="S536" s="100"/>
      <c r="T536" s="100"/>
      <c r="U536" s="100"/>
      <c r="V536" s="100"/>
      <c r="W536" s="100"/>
      <c r="X536" s="100"/>
      <c r="Y536" s="100"/>
      <c r="Z536" s="100"/>
      <c r="AA536" s="66" t="str">
        <f t="shared" si="136"/>
        <v/>
      </c>
      <c r="AB536" s="66" t="str">
        <f t="shared" si="137"/>
        <v/>
      </c>
      <c r="AC536" s="66" t="str">
        <f t="shared" si="138"/>
        <v/>
      </c>
      <c r="AD536" s="66" t="str">
        <f t="shared" si="139"/>
        <v/>
      </c>
      <c r="AE536" s="66" t="str">
        <f t="shared" si="140"/>
        <v/>
      </c>
      <c r="AF536" s="66" t="str">
        <f t="shared" si="141"/>
        <v/>
      </c>
      <c r="AG536" s="66" t="str">
        <f t="shared" si="142"/>
        <v/>
      </c>
      <c r="AH536" s="66" t="str">
        <f t="shared" si="143"/>
        <v/>
      </c>
      <c r="AI536" s="66" t="str">
        <f t="shared" si="144"/>
        <v/>
      </c>
      <c r="AJ536" s="66" t="str">
        <f t="shared" si="145"/>
        <v/>
      </c>
      <c r="AK536" s="66" t="str">
        <f t="shared" si="146"/>
        <v/>
      </c>
      <c r="AL536" s="270" t="str">
        <f t="shared" si="147"/>
        <v>N</v>
      </c>
    </row>
    <row r="537" spans="2:38">
      <c r="B537" s="37"/>
      <c r="C537" s="40"/>
      <c r="D537" s="40" t="s">
        <v>362</v>
      </c>
      <c r="E537" s="44"/>
      <c r="F537" s="44"/>
      <c r="G537" s="44"/>
      <c r="H537" s="14" t="str">
        <f t="shared" si="148"/>
        <v/>
      </c>
      <c r="I537" s="15" t="str">
        <f t="shared" si="149"/>
        <v/>
      </c>
      <c r="J537" s="16" t="str">
        <f t="shared" si="150"/>
        <v xml:space="preserve"> </v>
      </c>
      <c r="K537" s="17" t="str">
        <f t="shared" si="151"/>
        <v xml:space="preserve"> </v>
      </c>
      <c r="L537" s="208" t="str">
        <f>IF(B537="","",HLOOKUP(B537,'GRR Data'!$DD$243:$WI$244,2,FALSE))</f>
        <v/>
      </c>
      <c r="M537" s="65"/>
      <c r="N537" s="80"/>
      <c r="O537" s="21"/>
      <c r="P537" s="22"/>
      <c r="Q537" s="100"/>
      <c r="R537" s="100"/>
      <c r="S537" s="100"/>
      <c r="T537" s="100"/>
      <c r="U537" s="100"/>
      <c r="V537" s="100"/>
      <c r="W537" s="100"/>
      <c r="X537" s="100"/>
      <c r="Y537" s="100"/>
      <c r="Z537" s="100"/>
      <c r="AA537" s="66" t="str">
        <f t="shared" si="136"/>
        <v/>
      </c>
      <c r="AB537" s="66" t="str">
        <f t="shared" si="137"/>
        <v/>
      </c>
      <c r="AC537" s="66" t="str">
        <f t="shared" si="138"/>
        <v/>
      </c>
      <c r="AD537" s="66" t="str">
        <f t="shared" si="139"/>
        <v/>
      </c>
      <c r="AE537" s="66" t="str">
        <f t="shared" si="140"/>
        <v/>
      </c>
      <c r="AF537" s="66" t="str">
        <f t="shared" si="141"/>
        <v/>
      </c>
      <c r="AG537" s="66" t="str">
        <f t="shared" si="142"/>
        <v/>
      </c>
      <c r="AH537" s="66" t="str">
        <f t="shared" si="143"/>
        <v/>
      </c>
      <c r="AI537" s="66" t="str">
        <f t="shared" si="144"/>
        <v/>
      </c>
      <c r="AJ537" s="66" t="str">
        <f t="shared" si="145"/>
        <v/>
      </c>
      <c r="AK537" s="66" t="str">
        <f t="shared" si="146"/>
        <v/>
      </c>
      <c r="AL537" s="270" t="str">
        <f t="shared" si="147"/>
        <v>N</v>
      </c>
    </row>
    <row r="538" spans="2:38">
      <c r="B538" s="37"/>
      <c r="C538" s="40"/>
      <c r="D538" s="40" t="s">
        <v>362</v>
      </c>
      <c r="E538" s="44"/>
      <c r="F538" s="44"/>
      <c r="G538" s="44"/>
      <c r="H538" s="14" t="str">
        <f t="shared" si="148"/>
        <v/>
      </c>
      <c r="I538" s="15" t="str">
        <f t="shared" si="149"/>
        <v/>
      </c>
      <c r="J538" s="16" t="str">
        <f t="shared" si="150"/>
        <v xml:space="preserve"> </v>
      </c>
      <c r="K538" s="17" t="str">
        <f t="shared" si="151"/>
        <v xml:space="preserve"> </v>
      </c>
      <c r="L538" s="208" t="str">
        <f>IF(B538="","",HLOOKUP(B538,'GRR Data'!$DD$243:$WI$244,2,FALSE))</f>
        <v/>
      </c>
      <c r="M538" s="65"/>
      <c r="N538" s="80"/>
      <c r="O538" s="21"/>
      <c r="P538" s="22"/>
      <c r="Q538" s="100"/>
      <c r="R538" s="100"/>
      <c r="S538" s="100"/>
      <c r="T538" s="100"/>
      <c r="U538" s="100"/>
      <c r="V538" s="100"/>
      <c r="W538" s="100"/>
      <c r="X538" s="100"/>
      <c r="Y538" s="100"/>
      <c r="Z538" s="100"/>
      <c r="AA538" s="66" t="str">
        <f t="shared" si="136"/>
        <v/>
      </c>
      <c r="AB538" s="66" t="str">
        <f t="shared" si="137"/>
        <v/>
      </c>
      <c r="AC538" s="66" t="str">
        <f t="shared" si="138"/>
        <v/>
      </c>
      <c r="AD538" s="66" t="str">
        <f t="shared" si="139"/>
        <v/>
      </c>
      <c r="AE538" s="66" t="str">
        <f t="shared" si="140"/>
        <v/>
      </c>
      <c r="AF538" s="66" t="str">
        <f t="shared" si="141"/>
        <v/>
      </c>
      <c r="AG538" s="66" t="str">
        <f t="shared" si="142"/>
        <v/>
      </c>
      <c r="AH538" s="66" t="str">
        <f t="shared" si="143"/>
        <v/>
      </c>
      <c r="AI538" s="66" t="str">
        <f t="shared" si="144"/>
        <v/>
      </c>
      <c r="AJ538" s="66" t="str">
        <f t="shared" si="145"/>
        <v/>
      </c>
      <c r="AK538" s="66" t="str">
        <f t="shared" si="146"/>
        <v/>
      </c>
      <c r="AL538" s="270" t="str">
        <f t="shared" si="147"/>
        <v>N</v>
      </c>
    </row>
    <row r="539" spans="2:38">
      <c r="B539" s="91"/>
      <c r="C539" s="40"/>
      <c r="D539" s="40" t="s">
        <v>362</v>
      </c>
      <c r="E539" s="44"/>
      <c r="F539" s="44"/>
      <c r="G539" s="44"/>
      <c r="H539" s="14" t="str">
        <f t="shared" si="148"/>
        <v/>
      </c>
      <c r="I539" s="15" t="str">
        <f t="shared" si="149"/>
        <v/>
      </c>
      <c r="J539" s="16" t="str">
        <f t="shared" si="150"/>
        <v xml:space="preserve"> </v>
      </c>
      <c r="K539" s="17" t="str">
        <f t="shared" si="151"/>
        <v xml:space="preserve"> </v>
      </c>
      <c r="L539" s="208" t="str">
        <f>IF(B539="","",HLOOKUP(B539,'GRR Data'!$DD$243:$WI$244,2,FALSE))</f>
        <v/>
      </c>
      <c r="M539" s="65"/>
      <c r="N539" s="80"/>
      <c r="O539" s="21"/>
      <c r="P539" s="22"/>
      <c r="Q539" s="100"/>
      <c r="R539" s="100"/>
      <c r="S539" s="100"/>
      <c r="T539" s="100"/>
      <c r="U539" s="100"/>
      <c r="V539" s="100"/>
      <c r="W539" s="100"/>
      <c r="X539" s="100"/>
      <c r="Y539" s="100"/>
      <c r="Z539" s="100"/>
      <c r="AA539" s="66" t="str">
        <f t="shared" si="136"/>
        <v/>
      </c>
      <c r="AB539" s="66" t="str">
        <f t="shared" si="137"/>
        <v/>
      </c>
      <c r="AC539" s="66" t="str">
        <f t="shared" si="138"/>
        <v/>
      </c>
      <c r="AD539" s="66" t="str">
        <f t="shared" si="139"/>
        <v/>
      </c>
      <c r="AE539" s="66" t="str">
        <f t="shared" si="140"/>
        <v/>
      </c>
      <c r="AF539" s="66" t="str">
        <f t="shared" si="141"/>
        <v/>
      </c>
      <c r="AG539" s="66" t="str">
        <f t="shared" si="142"/>
        <v/>
      </c>
      <c r="AH539" s="66" t="str">
        <f t="shared" si="143"/>
        <v/>
      </c>
      <c r="AI539" s="66" t="str">
        <f t="shared" si="144"/>
        <v/>
      </c>
      <c r="AJ539" s="66" t="str">
        <f t="shared" si="145"/>
        <v/>
      </c>
      <c r="AK539" s="66" t="str">
        <f t="shared" si="146"/>
        <v/>
      </c>
      <c r="AL539" s="270" t="str">
        <f t="shared" si="147"/>
        <v>N</v>
      </c>
    </row>
    <row r="540" spans="2:38">
      <c r="B540" s="37"/>
      <c r="C540" s="40"/>
      <c r="D540" s="40" t="s">
        <v>362</v>
      </c>
      <c r="E540" s="44"/>
      <c r="F540" s="44"/>
      <c r="G540" s="44"/>
      <c r="H540" s="14" t="str">
        <f t="shared" si="148"/>
        <v/>
      </c>
      <c r="I540" s="15" t="str">
        <f t="shared" si="149"/>
        <v/>
      </c>
      <c r="J540" s="16" t="str">
        <f t="shared" si="150"/>
        <v xml:space="preserve"> </v>
      </c>
      <c r="K540" s="17" t="str">
        <f t="shared" si="151"/>
        <v xml:space="preserve"> </v>
      </c>
      <c r="L540" s="208" t="str">
        <f>IF(B540="","",HLOOKUP(B540,'GRR Data'!$DD$243:$WI$244,2,FALSE))</f>
        <v/>
      </c>
      <c r="M540" s="65"/>
      <c r="N540" s="80"/>
      <c r="O540" s="21"/>
      <c r="P540" s="22"/>
      <c r="Q540" s="100"/>
      <c r="R540" s="100"/>
      <c r="S540" s="100"/>
      <c r="T540" s="100"/>
      <c r="U540" s="100"/>
      <c r="V540" s="100"/>
      <c r="W540" s="100"/>
      <c r="X540" s="100"/>
      <c r="Y540" s="100"/>
      <c r="Z540" s="100"/>
      <c r="AA540" s="66" t="str">
        <f t="shared" si="136"/>
        <v/>
      </c>
      <c r="AB540" s="66" t="str">
        <f t="shared" si="137"/>
        <v/>
      </c>
      <c r="AC540" s="66" t="str">
        <f t="shared" si="138"/>
        <v/>
      </c>
      <c r="AD540" s="66" t="str">
        <f t="shared" si="139"/>
        <v/>
      </c>
      <c r="AE540" s="66" t="str">
        <f t="shared" si="140"/>
        <v/>
      </c>
      <c r="AF540" s="66" t="str">
        <f t="shared" si="141"/>
        <v/>
      </c>
      <c r="AG540" s="66" t="str">
        <f t="shared" si="142"/>
        <v/>
      </c>
      <c r="AH540" s="66" t="str">
        <f t="shared" si="143"/>
        <v/>
      </c>
      <c r="AI540" s="66" t="str">
        <f t="shared" si="144"/>
        <v/>
      </c>
      <c r="AJ540" s="66" t="str">
        <f t="shared" si="145"/>
        <v/>
      </c>
      <c r="AK540" s="66" t="str">
        <f t="shared" si="146"/>
        <v/>
      </c>
      <c r="AL540" s="270" t="str">
        <f t="shared" si="147"/>
        <v>N</v>
      </c>
    </row>
    <row r="541" spans="2:38">
      <c r="B541" s="37"/>
      <c r="C541" s="40"/>
      <c r="D541" s="40" t="s">
        <v>362</v>
      </c>
      <c r="E541" s="44"/>
      <c r="F541" s="44"/>
      <c r="G541" s="44"/>
      <c r="H541" s="14" t="str">
        <f t="shared" si="148"/>
        <v/>
      </c>
      <c r="I541" s="15" t="str">
        <f t="shared" si="149"/>
        <v/>
      </c>
      <c r="J541" s="16" t="str">
        <f t="shared" si="150"/>
        <v xml:space="preserve"> </v>
      </c>
      <c r="K541" s="17" t="str">
        <f t="shared" si="151"/>
        <v xml:space="preserve"> </v>
      </c>
      <c r="L541" s="208" t="str">
        <f>IF(B541="","",HLOOKUP(B541,'GRR Data'!$DD$243:$WI$244,2,FALSE))</f>
        <v/>
      </c>
      <c r="M541" s="65"/>
      <c r="N541" s="80"/>
      <c r="O541" s="21"/>
      <c r="P541" s="22"/>
      <c r="Q541" s="100"/>
      <c r="R541" s="100"/>
      <c r="S541" s="100"/>
      <c r="T541" s="100"/>
      <c r="U541" s="100"/>
      <c r="V541" s="100"/>
      <c r="W541" s="100"/>
      <c r="X541" s="100"/>
      <c r="Y541" s="100"/>
      <c r="Z541" s="100"/>
      <c r="AA541" s="66" t="str">
        <f t="shared" si="136"/>
        <v/>
      </c>
      <c r="AB541" s="66" t="str">
        <f t="shared" si="137"/>
        <v/>
      </c>
      <c r="AC541" s="66" t="str">
        <f t="shared" si="138"/>
        <v/>
      </c>
      <c r="AD541" s="66" t="str">
        <f t="shared" si="139"/>
        <v/>
      </c>
      <c r="AE541" s="66" t="str">
        <f t="shared" si="140"/>
        <v/>
      </c>
      <c r="AF541" s="66" t="str">
        <f t="shared" si="141"/>
        <v/>
      </c>
      <c r="AG541" s="66" t="str">
        <f t="shared" si="142"/>
        <v/>
      </c>
      <c r="AH541" s="66" t="str">
        <f t="shared" si="143"/>
        <v/>
      </c>
      <c r="AI541" s="66" t="str">
        <f t="shared" si="144"/>
        <v/>
      </c>
      <c r="AJ541" s="66" t="str">
        <f t="shared" si="145"/>
        <v/>
      </c>
      <c r="AK541" s="66" t="str">
        <f t="shared" si="146"/>
        <v/>
      </c>
      <c r="AL541" s="270" t="str">
        <f t="shared" si="147"/>
        <v>N</v>
      </c>
    </row>
    <row r="542" spans="2:38">
      <c r="B542" s="91"/>
      <c r="C542" s="40"/>
      <c r="D542" s="40" t="s">
        <v>362</v>
      </c>
      <c r="E542" s="44"/>
      <c r="F542" s="44"/>
      <c r="G542" s="44"/>
      <c r="H542" s="14" t="str">
        <f t="shared" si="148"/>
        <v/>
      </c>
      <c r="I542" s="15" t="str">
        <f t="shared" si="149"/>
        <v/>
      </c>
      <c r="J542" s="16" t="str">
        <f t="shared" si="150"/>
        <v xml:space="preserve"> </v>
      </c>
      <c r="K542" s="17" t="str">
        <f t="shared" si="151"/>
        <v xml:space="preserve"> </v>
      </c>
      <c r="L542" s="208" t="str">
        <f>IF(B542="","",HLOOKUP(B542,'GRR Data'!$DD$243:$WI$244,2,FALSE))</f>
        <v/>
      </c>
      <c r="M542" s="65"/>
      <c r="N542" s="80"/>
      <c r="O542" s="21"/>
      <c r="P542" s="22"/>
      <c r="Q542" s="100"/>
      <c r="R542" s="100"/>
      <c r="S542" s="100"/>
      <c r="T542" s="100"/>
      <c r="U542" s="100"/>
      <c r="V542" s="100"/>
      <c r="W542" s="100"/>
      <c r="X542" s="100"/>
      <c r="Y542" s="100"/>
      <c r="Z542" s="100"/>
      <c r="AA542" s="66" t="str">
        <f t="shared" si="136"/>
        <v/>
      </c>
      <c r="AB542" s="66" t="str">
        <f t="shared" si="137"/>
        <v/>
      </c>
      <c r="AC542" s="66" t="str">
        <f t="shared" si="138"/>
        <v/>
      </c>
      <c r="AD542" s="66" t="str">
        <f t="shared" si="139"/>
        <v/>
      </c>
      <c r="AE542" s="66" t="str">
        <f t="shared" si="140"/>
        <v/>
      </c>
      <c r="AF542" s="66" t="str">
        <f t="shared" si="141"/>
        <v/>
      </c>
      <c r="AG542" s="66" t="str">
        <f t="shared" si="142"/>
        <v/>
      </c>
      <c r="AH542" s="66" t="str">
        <f t="shared" si="143"/>
        <v/>
      </c>
      <c r="AI542" s="66" t="str">
        <f t="shared" si="144"/>
        <v/>
      </c>
      <c r="AJ542" s="66" t="str">
        <f t="shared" si="145"/>
        <v/>
      </c>
      <c r="AK542" s="66" t="str">
        <f t="shared" si="146"/>
        <v/>
      </c>
      <c r="AL542" s="270" t="str">
        <f t="shared" si="147"/>
        <v>N</v>
      </c>
    </row>
    <row r="543" spans="2:38">
      <c r="B543" s="91"/>
      <c r="C543" s="40"/>
      <c r="D543" s="40" t="s">
        <v>362</v>
      </c>
      <c r="E543" s="44"/>
      <c r="F543" s="44"/>
      <c r="G543" s="44"/>
      <c r="H543" s="14" t="str">
        <f t="shared" si="148"/>
        <v/>
      </c>
      <c r="I543" s="15" t="str">
        <f t="shared" si="149"/>
        <v/>
      </c>
      <c r="J543" s="16" t="str">
        <f t="shared" si="150"/>
        <v xml:space="preserve"> </v>
      </c>
      <c r="K543" s="17" t="str">
        <f t="shared" si="151"/>
        <v xml:space="preserve"> </v>
      </c>
      <c r="L543" s="208" t="str">
        <f>IF(B543="","",HLOOKUP(B543,'GRR Data'!$DD$243:$WI$244,2,FALSE))</f>
        <v/>
      </c>
      <c r="M543" s="65"/>
      <c r="N543" s="80"/>
      <c r="O543" s="21"/>
      <c r="P543" s="22"/>
      <c r="Q543" s="100"/>
      <c r="R543" s="100"/>
      <c r="S543" s="100"/>
      <c r="T543" s="100"/>
      <c r="U543" s="100"/>
      <c r="V543" s="100"/>
      <c r="W543" s="100"/>
      <c r="X543" s="100"/>
      <c r="Y543" s="100"/>
      <c r="Z543" s="100"/>
      <c r="AA543" s="66" t="str">
        <f t="shared" si="136"/>
        <v/>
      </c>
      <c r="AB543" s="66" t="str">
        <f t="shared" si="137"/>
        <v/>
      </c>
      <c r="AC543" s="66" t="str">
        <f t="shared" si="138"/>
        <v/>
      </c>
      <c r="AD543" s="66" t="str">
        <f t="shared" si="139"/>
        <v/>
      </c>
      <c r="AE543" s="66" t="str">
        <f t="shared" si="140"/>
        <v/>
      </c>
      <c r="AF543" s="66" t="str">
        <f t="shared" si="141"/>
        <v/>
      </c>
      <c r="AG543" s="66" t="str">
        <f t="shared" si="142"/>
        <v/>
      </c>
      <c r="AH543" s="66" t="str">
        <f t="shared" si="143"/>
        <v/>
      </c>
      <c r="AI543" s="66" t="str">
        <f t="shared" si="144"/>
        <v/>
      </c>
      <c r="AJ543" s="66" t="str">
        <f t="shared" si="145"/>
        <v/>
      </c>
      <c r="AK543" s="66" t="str">
        <f t="shared" si="146"/>
        <v/>
      </c>
      <c r="AL543" s="270" t="str">
        <f t="shared" si="147"/>
        <v>N</v>
      </c>
    </row>
    <row r="544" spans="2:38">
      <c r="B544" s="37"/>
      <c r="C544" s="40"/>
      <c r="D544" s="40" t="s">
        <v>362</v>
      </c>
      <c r="E544" s="44"/>
      <c r="F544" s="44"/>
      <c r="G544" s="44"/>
      <c r="H544" s="14" t="str">
        <f t="shared" si="148"/>
        <v/>
      </c>
      <c r="I544" s="15" t="str">
        <f t="shared" si="149"/>
        <v/>
      </c>
      <c r="J544" s="16" t="str">
        <f t="shared" si="150"/>
        <v xml:space="preserve"> </v>
      </c>
      <c r="K544" s="17" t="str">
        <f t="shared" si="151"/>
        <v xml:space="preserve"> </v>
      </c>
      <c r="L544" s="208" t="str">
        <f>IF(B544="","",HLOOKUP(B544,'GRR Data'!$DD$243:$WI$244,2,FALSE))</f>
        <v/>
      </c>
      <c r="M544" s="65"/>
      <c r="N544" s="80"/>
      <c r="O544" s="21"/>
      <c r="P544" s="22"/>
      <c r="Q544" s="100"/>
      <c r="R544" s="100"/>
      <c r="S544" s="100"/>
      <c r="T544" s="100"/>
      <c r="U544" s="100"/>
      <c r="V544" s="100"/>
      <c r="W544" s="100"/>
      <c r="X544" s="100"/>
      <c r="Y544" s="100"/>
      <c r="Z544" s="100"/>
      <c r="AA544" s="66" t="str">
        <f t="shared" si="136"/>
        <v/>
      </c>
      <c r="AB544" s="66" t="str">
        <f t="shared" si="137"/>
        <v/>
      </c>
      <c r="AC544" s="66" t="str">
        <f t="shared" si="138"/>
        <v/>
      </c>
      <c r="AD544" s="66" t="str">
        <f t="shared" si="139"/>
        <v/>
      </c>
      <c r="AE544" s="66" t="str">
        <f t="shared" si="140"/>
        <v/>
      </c>
      <c r="AF544" s="66" t="str">
        <f t="shared" si="141"/>
        <v/>
      </c>
      <c r="AG544" s="66" t="str">
        <f t="shared" si="142"/>
        <v/>
      </c>
      <c r="AH544" s="66" t="str">
        <f t="shared" si="143"/>
        <v/>
      </c>
      <c r="AI544" s="66" t="str">
        <f t="shared" si="144"/>
        <v/>
      </c>
      <c r="AJ544" s="66" t="str">
        <f t="shared" si="145"/>
        <v/>
      </c>
      <c r="AK544" s="66" t="str">
        <f t="shared" si="146"/>
        <v/>
      </c>
      <c r="AL544" s="270" t="str">
        <f t="shared" si="147"/>
        <v>N</v>
      </c>
    </row>
    <row r="545" spans="2:38">
      <c r="B545" s="37"/>
      <c r="C545" s="40"/>
      <c r="D545" s="40" t="s">
        <v>362</v>
      </c>
      <c r="E545" s="44"/>
      <c r="F545" s="44"/>
      <c r="G545" s="44"/>
      <c r="H545" s="14" t="str">
        <f t="shared" si="148"/>
        <v/>
      </c>
      <c r="I545" s="15" t="str">
        <f t="shared" si="149"/>
        <v/>
      </c>
      <c r="J545" s="16" t="str">
        <f t="shared" si="150"/>
        <v xml:space="preserve"> </v>
      </c>
      <c r="K545" s="17" t="str">
        <f t="shared" si="151"/>
        <v xml:space="preserve"> </v>
      </c>
      <c r="L545" s="208" t="str">
        <f>IF(B545="","",HLOOKUP(B545,'GRR Data'!$DD$243:$WI$244,2,FALSE))</f>
        <v/>
      </c>
      <c r="M545" s="65"/>
      <c r="N545" s="80"/>
      <c r="O545" s="21"/>
      <c r="P545" s="22"/>
      <c r="Q545" s="100"/>
      <c r="R545" s="100"/>
      <c r="S545" s="100"/>
      <c r="T545" s="100"/>
      <c r="U545" s="100"/>
      <c r="V545" s="100"/>
      <c r="W545" s="100"/>
      <c r="X545" s="100"/>
      <c r="Y545" s="100"/>
      <c r="Z545" s="100"/>
      <c r="AA545" s="66" t="str">
        <f t="shared" si="136"/>
        <v/>
      </c>
      <c r="AB545" s="66" t="str">
        <f t="shared" si="137"/>
        <v/>
      </c>
      <c r="AC545" s="66" t="str">
        <f t="shared" si="138"/>
        <v/>
      </c>
      <c r="AD545" s="66" t="str">
        <f t="shared" si="139"/>
        <v/>
      </c>
      <c r="AE545" s="66" t="str">
        <f t="shared" si="140"/>
        <v/>
      </c>
      <c r="AF545" s="66" t="str">
        <f t="shared" si="141"/>
        <v/>
      </c>
      <c r="AG545" s="66" t="str">
        <f t="shared" si="142"/>
        <v/>
      </c>
      <c r="AH545" s="66" t="str">
        <f t="shared" si="143"/>
        <v/>
      </c>
      <c r="AI545" s="66" t="str">
        <f t="shared" si="144"/>
        <v/>
      </c>
      <c r="AJ545" s="66" t="str">
        <f t="shared" si="145"/>
        <v/>
      </c>
      <c r="AK545" s="66" t="str">
        <f t="shared" si="146"/>
        <v/>
      </c>
      <c r="AL545" s="270" t="str">
        <f t="shared" si="147"/>
        <v>N</v>
      </c>
    </row>
    <row r="546" spans="2:38">
      <c r="B546" s="91"/>
      <c r="C546" s="40"/>
      <c r="D546" s="40" t="s">
        <v>362</v>
      </c>
      <c r="E546" s="44"/>
      <c r="F546" s="44"/>
      <c r="G546" s="44"/>
      <c r="H546" s="14" t="str">
        <f t="shared" si="148"/>
        <v/>
      </c>
      <c r="I546" s="15" t="str">
        <f t="shared" si="149"/>
        <v/>
      </c>
      <c r="J546" s="16" t="str">
        <f t="shared" si="150"/>
        <v xml:space="preserve"> </v>
      </c>
      <c r="K546" s="17" t="str">
        <f t="shared" si="151"/>
        <v xml:space="preserve"> </v>
      </c>
      <c r="L546" s="208" t="str">
        <f>IF(B546="","",HLOOKUP(B546,'GRR Data'!$DD$243:$WI$244,2,FALSE))</f>
        <v/>
      </c>
      <c r="M546" s="65"/>
      <c r="N546" s="80"/>
      <c r="O546" s="21"/>
      <c r="P546" s="22"/>
      <c r="Q546" s="100"/>
      <c r="R546" s="100"/>
      <c r="S546" s="100"/>
      <c r="T546" s="100"/>
      <c r="U546" s="100"/>
      <c r="V546" s="100"/>
      <c r="W546" s="100"/>
      <c r="X546" s="100"/>
      <c r="Y546" s="100"/>
      <c r="Z546" s="100"/>
      <c r="AA546" s="66" t="str">
        <f t="shared" si="136"/>
        <v/>
      </c>
      <c r="AB546" s="66" t="str">
        <f t="shared" si="137"/>
        <v/>
      </c>
      <c r="AC546" s="66" t="str">
        <f t="shared" si="138"/>
        <v/>
      </c>
      <c r="AD546" s="66" t="str">
        <f t="shared" si="139"/>
        <v/>
      </c>
      <c r="AE546" s="66" t="str">
        <f t="shared" si="140"/>
        <v/>
      </c>
      <c r="AF546" s="66" t="str">
        <f t="shared" si="141"/>
        <v/>
      </c>
      <c r="AG546" s="66" t="str">
        <f t="shared" si="142"/>
        <v/>
      </c>
      <c r="AH546" s="66" t="str">
        <f t="shared" si="143"/>
        <v/>
      </c>
      <c r="AI546" s="66" t="str">
        <f t="shared" si="144"/>
        <v/>
      </c>
      <c r="AJ546" s="66" t="str">
        <f t="shared" si="145"/>
        <v/>
      </c>
      <c r="AK546" s="66" t="str">
        <f t="shared" si="146"/>
        <v/>
      </c>
      <c r="AL546" s="270" t="str">
        <f t="shared" si="147"/>
        <v>N</v>
      </c>
    </row>
    <row r="547" spans="2:38">
      <c r="B547" s="37"/>
      <c r="C547" s="40"/>
      <c r="D547" s="40" t="s">
        <v>362</v>
      </c>
      <c r="E547" s="44"/>
      <c r="F547" s="44"/>
      <c r="G547" s="44"/>
      <c r="H547" s="14" t="str">
        <f t="shared" si="148"/>
        <v/>
      </c>
      <c r="I547" s="15" t="str">
        <f t="shared" si="149"/>
        <v/>
      </c>
      <c r="J547" s="16" t="str">
        <f t="shared" si="150"/>
        <v xml:space="preserve"> </v>
      </c>
      <c r="K547" s="17" t="str">
        <f t="shared" si="151"/>
        <v xml:space="preserve"> </v>
      </c>
      <c r="L547" s="208" t="str">
        <f>IF(B547="","",HLOOKUP(B547,'GRR Data'!$DD$243:$WI$244,2,FALSE))</f>
        <v/>
      </c>
      <c r="M547" s="65"/>
      <c r="N547" s="80"/>
      <c r="O547" s="21"/>
      <c r="P547" s="22"/>
      <c r="Q547" s="100"/>
      <c r="R547" s="100"/>
      <c r="S547" s="100"/>
      <c r="T547" s="100"/>
      <c r="U547" s="100"/>
      <c r="V547" s="100"/>
      <c r="W547" s="100"/>
      <c r="X547" s="100"/>
      <c r="Y547" s="100"/>
      <c r="Z547" s="100"/>
      <c r="AA547" s="66" t="str">
        <f t="shared" si="136"/>
        <v/>
      </c>
      <c r="AB547" s="66" t="str">
        <f t="shared" si="137"/>
        <v/>
      </c>
      <c r="AC547" s="66" t="str">
        <f t="shared" si="138"/>
        <v/>
      </c>
      <c r="AD547" s="66" t="str">
        <f t="shared" si="139"/>
        <v/>
      </c>
      <c r="AE547" s="66" t="str">
        <f t="shared" si="140"/>
        <v/>
      </c>
      <c r="AF547" s="66" t="str">
        <f t="shared" si="141"/>
        <v/>
      </c>
      <c r="AG547" s="66" t="str">
        <f t="shared" si="142"/>
        <v/>
      </c>
      <c r="AH547" s="66" t="str">
        <f t="shared" si="143"/>
        <v/>
      </c>
      <c r="AI547" s="66" t="str">
        <f t="shared" si="144"/>
        <v/>
      </c>
      <c r="AJ547" s="66" t="str">
        <f t="shared" si="145"/>
        <v/>
      </c>
      <c r="AK547" s="66" t="str">
        <f t="shared" si="146"/>
        <v/>
      </c>
      <c r="AL547" s="270" t="str">
        <f t="shared" si="147"/>
        <v>N</v>
      </c>
    </row>
    <row r="548" spans="2:38">
      <c r="B548" s="37"/>
      <c r="C548" s="40"/>
      <c r="D548" s="40" t="s">
        <v>362</v>
      </c>
      <c r="E548" s="44"/>
      <c r="F548" s="44"/>
      <c r="G548" s="44"/>
      <c r="H548" s="14" t="str">
        <f t="shared" si="148"/>
        <v/>
      </c>
      <c r="I548" s="15" t="str">
        <f t="shared" si="149"/>
        <v/>
      </c>
      <c r="J548" s="16" t="str">
        <f t="shared" si="150"/>
        <v xml:space="preserve"> </v>
      </c>
      <c r="K548" s="17" t="str">
        <f t="shared" si="151"/>
        <v xml:space="preserve"> </v>
      </c>
      <c r="L548" s="208" t="str">
        <f>IF(B548="","",HLOOKUP(B548,'GRR Data'!$DD$243:$WI$244,2,FALSE))</f>
        <v/>
      </c>
      <c r="M548" s="65"/>
      <c r="N548" s="80"/>
      <c r="O548" s="21"/>
      <c r="P548" s="22"/>
      <c r="Q548" s="100"/>
      <c r="R548" s="100"/>
      <c r="S548" s="100"/>
      <c r="T548" s="100"/>
      <c r="U548" s="100"/>
      <c r="V548" s="100"/>
      <c r="W548" s="100"/>
      <c r="X548" s="100"/>
      <c r="Y548" s="100"/>
      <c r="Z548" s="100"/>
      <c r="AA548" s="66" t="str">
        <f t="shared" si="136"/>
        <v/>
      </c>
      <c r="AB548" s="66" t="str">
        <f t="shared" si="137"/>
        <v/>
      </c>
      <c r="AC548" s="66" t="str">
        <f t="shared" si="138"/>
        <v/>
      </c>
      <c r="AD548" s="66" t="str">
        <f t="shared" si="139"/>
        <v/>
      </c>
      <c r="AE548" s="66" t="str">
        <f t="shared" si="140"/>
        <v/>
      </c>
      <c r="AF548" s="66" t="str">
        <f t="shared" si="141"/>
        <v/>
      </c>
      <c r="AG548" s="66" t="str">
        <f t="shared" si="142"/>
        <v/>
      </c>
      <c r="AH548" s="66" t="str">
        <f t="shared" si="143"/>
        <v/>
      </c>
      <c r="AI548" s="66" t="str">
        <f t="shared" si="144"/>
        <v/>
      </c>
      <c r="AJ548" s="66" t="str">
        <f t="shared" si="145"/>
        <v/>
      </c>
      <c r="AK548" s="66" t="str">
        <f t="shared" si="146"/>
        <v/>
      </c>
      <c r="AL548" s="270" t="str">
        <f t="shared" si="147"/>
        <v>N</v>
      </c>
    </row>
    <row r="549" spans="2:38">
      <c r="B549" s="91"/>
      <c r="C549" s="40"/>
      <c r="D549" s="40" t="s">
        <v>362</v>
      </c>
      <c r="E549" s="44"/>
      <c r="F549" s="44"/>
      <c r="G549" s="44"/>
      <c r="H549" s="14" t="str">
        <f t="shared" si="148"/>
        <v/>
      </c>
      <c r="I549" s="15" t="str">
        <f t="shared" si="149"/>
        <v/>
      </c>
      <c r="J549" s="16" t="str">
        <f t="shared" si="150"/>
        <v xml:space="preserve"> </v>
      </c>
      <c r="K549" s="17" t="str">
        <f t="shared" si="151"/>
        <v xml:space="preserve"> </v>
      </c>
      <c r="L549" s="208" t="str">
        <f>IF(B549="","",HLOOKUP(B549,'GRR Data'!$DD$243:$WI$244,2,FALSE))</f>
        <v/>
      </c>
      <c r="M549" s="65"/>
      <c r="N549" s="80"/>
      <c r="O549" s="21"/>
      <c r="P549" s="22"/>
      <c r="Q549" s="100"/>
      <c r="R549" s="100"/>
      <c r="S549" s="100"/>
      <c r="T549" s="100"/>
      <c r="U549" s="100"/>
      <c r="V549" s="100"/>
      <c r="W549" s="100"/>
      <c r="X549" s="100"/>
      <c r="Y549" s="100"/>
      <c r="Z549" s="100"/>
      <c r="AA549" s="66" t="str">
        <f t="shared" si="136"/>
        <v/>
      </c>
      <c r="AB549" s="66" t="str">
        <f t="shared" si="137"/>
        <v/>
      </c>
      <c r="AC549" s="66" t="str">
        <f t="shared" si="138"/>
        <v/>
      </c>
      <c r="AD549" s="66" t="str">
        <f t="shared" si="139"/>
        <v/>
      </c>
      <c r="AE549" s="66" t="str">
        <f t="shared" si="140"/>
        <v/>
      </c>
      <c r="AF549" s="66" t="str">
        <f t="shared" si="141"/>
        <v/>
      </c>
      <c r="AG549" s="66" t="str">
        <f t="shared" si="142"/>
        <v/>
      </c>
      <c r="AH549" s="66" t="str">
        <f t="shared" si="143"/>
        <v/>
      </c>
      <c r="AI549" s="66" t="str">
        <f t="shared" si="144"/>
        <v/>
      </c>
      <c r="AJ549" s="66" t="str">
        <f t="shared" si="145"/>
        <v/>
      </c>
      <c r="AK549" s="66" t="str">
        <f t="shared" si="146"/>
        <v/>
      </c>
      <c r="AL549" s="270" t="str">
        <f t="shared" si="147"/>
        <v>N</v>
      </c>
    </row>
    <row r="550" spans="2:38">
      <c r="B550" s="37"/>
      <c r="C550" s="40"/>
      <c r="D550" s="40" t="s">
        <v>362</v>
      </c>
      <c r="E550" s="44"/>
      <c r="F550" s="44"/>
      <c r="G550" s="44"/>
      <c r="H550" s="14" t="str">
        <f t="shared" si="148"/>
        <v/>
      </c>
      <c r="I550" s="15" t="str">
        <f t="shared" si="149"/>
        <v/>
      </c>
      <c r="J550" s="16" t="str">
        <f t="shared" si="150"/>
        <v xml:space="preserve"> </v>
      </c>
      <c r="K550" s="17" t="str">
        <f t="shared" si="151"/>
        <v xml:space="preserve"> </v>
      </c>
      <c r="L550" s="208" t="str">
        <f>IF(B550="","",HLOOKUP(B550,'GRR Data'!$DD$243:$WI$244,2,FALSE))</f>
        <v/>
      </c>
      <c r="M550" s="65"/>
      <c r="N550" s="80"/>
      <c r="O550" s="21"/>
      <c r="P550" s="22"/>
      <c r="Q550" s="100"/>
      <c r="R550" s="100"/>
      <c r="S550" s="100"/>
      <c r="T550" s="100"/>
      <c r="U550" s="100"/>
      <c r="V550" s="100"/>
      <c r="W550" s="100"/>
      <c r="X550" s="100"/>
      <c r="Y550" s="100"/>
      <c r="Z550" s="100"/>
      <c r="AA550" s="66" t="str">
        <f t="shared" si="136"/>
        <v/>
      </c>
      <c r="AB550" s="66" t="str">
        <f t="shared" si="137"/>
        <v/>
      </c>
      <c r="AC550" s="66" t="str">
        <f t="shared" si="138"/>
        <v/>
      </c>
      <c r="AD550" s="66" t="str">
        <f t="shared" si="139"/>
        <v/>
      </c>
      <c r="AE550" s="66" t="str">
        <f t="shared" si="140"/>
        <v/>
      </c>
      <c r="AF550" s="66" t="str">
        <f t="shared" si="141"/>
        <v/>
      </c>
      <c r="AG550" s="66" t="str">
        <f t="shared" si="142"/>
        <v/>
      </c>
      <c r="AH550" s="66" t="str">
        <f t="shared" si="143"/>
        <v/>
      </c>
      <c r="AI550" s="66" t="str">
        <f t="shared" si="144"/>
        <v/>
      </c>
      <c r="AJ550" s="66" t="str">
        <f t="shared" si="145"/>
        <v/>
      </c>
      <c r="AK550" s="66" t="str">
        <f t="shared" si="146"/>
        <v/>
      </c>
      <c r="AL550" s="270" t="str">
        <f t="shared" si="147"/>
        <v>N</v>
      </c>
    </row>
    <row r="551" spans="2:38">
      <c r="B551" s="37"/>
      <c r="C551" s="40"/>
      <c r="D551" s="40" t="s">
        <v>362</v>
      </c>
      <c r="E551" s="44"/>
      <c r="F551" s="44"/>
      <c r="G551" s="44"/>
      <c r="H551" s="14" t="str">
        <f t="shared" si="148"/>
        <v/>
      </c>
      <c r="I551" s="15" t="str">
        <f t="shared" si="149"/>
        <v/>
      </c>
      <c r="J551" s="16" t="str">
        <f t="shared" si="150"/>
        <v xml:space="preserve"> </v>
      </c>
      <c r="K551" s="17" t="str">
        <f t="shared" si="151"/>
        <v xml:space="preserve"> </v>
      </c>
      <c r="L551" s="208" t="str">
        <f>IF(B551="","",HLOOKUP(B551,'GRR Data'!$DD$243:$WI$244,2,FALSE))</f>
        <v/>
      </c>
      <c r="M551" s="65"/>
      <c r="N551" s="80"/>
      <c r="O551" s="21"/>
      <c r="P551" s="22"/>
      <c r="Q551" s="100"/>
      <c r="R551" s="100"/>
      <c r="S551" s="100"/>
      <c r="T551" s="100"/>
      <c r="U551" s="100"/>
      <c r="V551" s="100"/>
      <c r="W551" s="100"/>
      <c r="X551" s="100"/>
      <c r="Y551" s="100"/>
      <c r="Z551" s="100"/>
      <c r="AA551" s="66" t="str">
        <f t="shared" si="136"/>
        <v/>
      </c>
      <c r="AB551" s="66" t="str">
        <f t="shared" si="137"/>
        <v/>
      </c>
      <c r="AC551" s="66" t="str">
        <f t="shared" si="138"/>
        <v/>
      </c>
      <c r="AD551" s="66" t="str">
        <f t="shared" si="139"/>
        <v/>
      </c>
      <c r="AE551" s="66" t="str">
        <f t="shared" si="140"/>
        <v/>
      </c>
      <c r="AF551" s="66" t="str">
        <f t="shared" si="141"/>
        <v/>
      </c>
      <c r="AG551" s="66" t="str">
        <f t="shared" si="142"/>
        <v/>
      </c>
      <c r="AH551" s="66" t="str">
        <f t="shared" si="143"/>
        <v/>
      </c>
      <c r="AI551" s="66" t="str">
        <f t="shared" si="144"/>
        <v/>
      </c>
      <c r="AJ551" s="66" t="str">
        <f t="shared" si="145"/>
        <v/>
      </c>
      <c r="AK551" s="66" t="str">
        <f t="shared" si="146"/>
        <v/>
      </c>
      <c r="AL551" s="270" t="str">
        <f t="shared" si="147"/>
        <v>N</v>
      </c>
    </row>
    <row r="552" spans="2:38">
      <c r="B552" s="91"/>
      <c r="C552" s="40"/>
      <c r="D552" s="40" t="s">
        <v>362</v>
      </c>
      <c r="E552" s="44"/>
      <c r="F552" s="44"/>
      <c r="G552" s="44"/>
      <c r="H552" s="14" t="str">
        <f t="shared" si="148"/>
        <v/>
      </c>
      <c r="I552" s="15" t="str">
        <f t="shared" si="149"/>
        <v/>
      </c>
      <c r="J552" s="16" t="str">
        <f t="shared" si="150"/>
        <v xml:space="preserve"> </v>
      </c>
      <c r="K552" s="17" t="str">
        <f t="shared" si="151"/>
        <v xml:space="preserve"> </v>
      </c>
      <c r="L552" s="208" t="str">
        <f>IF(B552="","",HLOOKUP(B552,'GRR Data'!$DD$243:$WI$244,2,FALSE))</f>
        <v/>
      </c>
      <c r="M552" s="65"/>
      <c r="N552" s="80"/>
      <c r="O552" s="21"/>
      <c r="P552" s="22"/>
      <c r="Q552" s="100"/>
      <c r="R552" s="100"/>
      <c r="S552" s="100"/>
      <c r="T552" s="100"/>
      <c r="U552" s="100"/>
      <c r="V552" s="100"/>
      <c r="W552" s="100"/>
      <c r="X552" s="100"/>
      <c r="Y552" s="100"/>
      <c r="Z552" s="100"/>
      <c r="AA552" s="66" t="str">
        <f t="shared" si="136"/>
        <v/>
      </c>
      <c r="AB552" s="66" t="str">
        <f t="shared" si="137"/>
        <v/>
      </c>
      <c r="AC552" s="66" t="str">
        <f t="shared" si="138"/>
        <v/>
      </c>
      <c r="AD552" s="66" t="str">
        <f t="shared" si="139"/>
        <v/>
      </c>
      <c r="AE552" s="66" t="str">
        <f t="shared" si="140"/>
        <v/>
      </c>
      <c r="AF552" s="66" t="str">
        <f t="shared" si="141"/>
        <v/>
      </c>
      <c r="AG552" s="66" t="str">
        <f t="shared" si="142"/>
        <v/>
      </c>
      <c r="AH552" s="66" t="str">
        <f t="shared" si="143"/>
        <v/>
      </c>
      <c r="AI552" s="66" t="str">
        <f t="shared" si="144"/>
        <v/>
      </c>
      <c r="AJ552" s="66" t="str">
        <f t="shared" si="145"/>
        <v/>
      </c>
      <c r="AK552" s="66" t="str">
        <f t="shared" si="146"/>
        <v/>
      </c>
      <c r="AL552" s="270" t="str">
        <f t="shared" si="147"/>
        <v>N</v>
      </c>
    </row>
    <row r="553" spans="2:38">
      <c r="B553" s="91"/>
      <c r="C553" s="40"/>
      <c r="D553" s="40" t="s">
        <v>362</v>
      </c>
      <c r="E553" s="44"/>
      <c r="F553" s="44"/>
      <c r="G553" s="44"/>
      <c r="H553" s="14" t="str">
        <f t="shared" si="148"/>
        <v/>
      </c>
      <c r="I553" s="15" t="str">
        <f t="shared" si="149"/>
        <v/>
      </c>
      <c r="J553" s="16" t="str">
        <f t="shared" si="150"/>
        <v xml:space="preserve"> </v>
      </c>
      <c r="K553" s="17" t="str">
        <f t="shared" si="151"/>
        <v xml:space="preserve"> </v>
      </c>
      <c r="L553" s="208" t="str">
        <f>IF(B553="","",HLOOKUP(B553,'GRR Data'!$DD$243:$WI$244,2,FALSE))</f>
        <v/>
      </c>
      <c r="M553" s="65"/>
      <c r="N553" s="80"/>
      <c r="O553" s="21"/>
      <c r="P553" s="22"/>
      <c r="Q553" s="100"/>
      <c r="R553" s="100"/>
      <c r="S553" s="100"/>
      <c r="T553" s="100"/>
      <c r="U553" s="100"/>
      <c r="V553" s="100"/>
      <c r="W553" s="100"/>
      <c r="X553" s="100"/>
      <c r="Y553" s="100"/>
      <c r="Z553" s="100"/>
      <c r="AA553" s="66" t="str">
        <f t="shared" si="136"/>
        <v/>
      </c>
      <c r="AB553" s="66" t="str">
        <f t="shared" si="137"/>
        <v/>
      </c>
      <c r="AC553" s="66" t="str">
        <f t="shared" si="138"/>
        <v/>
      </c>
      <c r="AD553" s="66" t="str">
        <f t="shared" si="139"/>
        <v/>
      </c>
      <c r="AE553" s="66" t="str">
        <f t="shared" si="140"/>
        <v/>
      </c>
      <c r="AF553" s="66" t="str">
        <f t="shared" si="141"/>
        <v/>
      </c>
      <c r="AG553" s="66" t="str">
        <f t="shared" si="142"/>
        <v/>
      </c>
      <c r="AH553" s="66" t="str">
        <f t="shared" si="143"/>
        <v/>
      </c>
      <c r="AI553" s="66" t="str">
        <f t="shared" si="144"/>
        <v/>
      </c>
      <c r="AJ553" s="66" t="str">
        <f t="shared" si="145"/>
        <v/>
      </c>
      <c r="AK553" s="66" t="str">
        <f t="shared" si="146"/>
        <v/>
      </c>
      <c r="AL553" s="270" t="str">
        <f t="shared" si="147"/>
        <v>N</v>
      </c>
    </row>
    <row r="554" spans="2:38">
      <c r="B554" s="37"/>
      <c r="C554" s="40"/>
      <c r="D554" s="40" t="s">
        <v>362</v>
      </c>
      <c r="E554" s="44"/>
      <c r="F554" s="44"/>
      <c r="G554" s="44"/>
      <c r="H554" s="14" t="str">
        <f t="shared" si="148"/>
        <v/>
      </c>
      <c r="I554" s="15" t="str">
        <f t="shared" si="149"/>
        <v/>
      </c>
      <c r="J554" s="16" t="str">
        <f t="shared" si="150"/>
        <v xml:space="preserve"> </v>
      </c>
      <c r="K554" s="17" t="str">
        <f t="shared" si="151"/>
        <v xml:space="preserve"> </v>
      </c>
      <c r="L554" s="208" t="str">
        <f>IF(B554="","",HLOOKUP(B554,'GRR Data'!$DD$243:$WI$244,2,FALSE))</f>
        <v/>
      </c>
      <c r="M554" s="65"/>
      <c r="N554" s="80"/>
      <c r="O554" s="21"/>
      <c r="P554" s="22"/>
      <c r="Q554" s="100"/>
      <c r="R554" s="100"/>
      <c r="S554" s="100"/>
      <c r="T554" s="100"/>
      <c r="U554" s="100"/>
      <c r="V554" s="100"/>
      <c r="W554" s="100"/>
      <c r="X554" s="100"/>
      <c r="Y554" s="100"/>
      <c r="Z554" s="100"/>
      <c r="AA554" s="66" t="str">
        <f t="shared" si="136"/>
        <v/>
      </c>
      <c r="AB554" s="66" t="str">
        <f t="shared" si="137"/>
        <v/>
      </c>
      <c r="AC554" s="66" t="str">
        <f t="shared" si="138"/>
        <v/>
      </c>
      <c r="AD554" s="66" t="str">
        <f t="shared" si="139"/>
        <v/>
      </c>
      <c r="AE554" s="66" t="str">
        <f t="shared" si="140"/>
        <v/>
      </c>
      <c r="AF554" s="66" t="str">
        <f t="shared" si="141"/>
        <v/>
      </c>
      <c r="AG554" s="66" t="str">
        <f t="shared" si="142"/>
        <v/>
      </c>
      <c r="AH554" s="66" t="str">
        <f t="shared" si="143"/>
        <v/>
      </c>
      <c r="AI554" s="66" t="str">
        <f t="shared" si="144"/>
        <v/>
      </c>
      <c r="AJ554" s="66" t="str">
        <f t="shared" si="145"/>
        <v/>
      </c>
      <c r="AK554" s="66" t="str">
        <f t="shared" si="146"/>
        <v/>
      </c>
      <c r="AL554" s="270" t="str">
        <f t="shared" si="147"/>
        <v>N</v>
      </c>
    </row>
    <row r="555" spans="2:38">
      <c r="B555" s="37"/>
      <c r="C555" s="40"/>
      <c r="D555" s="40" t="s">
        <v>362</v>
      </c>
      <c r="E555" s="44"/>
      <c r="F555" s="44"/>
      <c r="G555" s="44"/>
      <c r="H555" s="14" t="str">
        <f t="shared" si="148"/>
        <v/>
      </c>
      <c r="I555" s="15" t="str">
        <f t="shared" si="149"/>
        <v/>
      </c>
      <c r="J555" s="16" t="str">
        <f t="shared" si="150"/>
        <v xml:space="preserve"> </v>
      </c>
      <c r="K555" s="17" t="str">
        <f t="shared" si="151"/>
        <v xml:space="preserve"> </v>
      </c>
      <c r="L555" s="208" t="str">
        <f>IF(B555="","",HLOOKUP(B555,'GRR Data'!$DD$243:$WI$244,2,FALSE))</f>
        <v/>
      </c>
      <c r="M555" s="65"/>
      <c r="N555" s="80"/>
      <c r="O555" s="21"/>
      <c r="P555" s="22"/>
      <c r="Q555" s="100"/>
      <c r="R555" s="100"/>
      <c r="S555" s="100"/>
      <c r="T555" s="100"/>
      <c r="U555" s="100"/>
      <c r="V555" s="100"/>
      <c r="W555" s="100"/>
      <c r="X555" s="100"/>
      <c r="Y555" s="100"/>
      <c r="Z555" s="100"/>
      <c r="AA555" s="66" t="str">
        <f t="shared" si="136"/>
        <v/>
      </c>
      <c r="AB555" s="66" t="str">
        <f t="shared" si="137"/>
        <v/>
      </c>
      <c r="AC555" s="66" t="str">
        <f t="shared" si="138"/>
        <v/>
      </c>
      <c r="AD555" s="66" t="str">
        <f t="shared" si="139"/>
        <v/>
      </c>
      <c r="AE555" s="66" t="str">
        <f t="shared" si="140"/>
        <v/>
      </c>
      <c r="AF555" s="66" t="str">
        <f t="shared" si="141"/>
        <v/>
      </c>
      <c r="AG555" s="66" t="str">
        <f t="shared" si="142"/>
        <v/>
      </c>
      <c r="AH555" s="66" t="str">
        <f t="shared" si="143"/>
        <v/>
      </c>
      <c r="AI555" s="66" t="str">
        <f t="shared" si="144"/>
        <v/>
      </c>
      <c r="AJ555" s="66" t="str">
        <f t="shared" si="145"/>
        <v/>
      </c>
      <c r="AK555" s="66" t="str">
        <f t="shared" si="146"/>
        <v/>
      </c>
      <c r="AL555" s="270" t="str">
        <f t="shared" si="147"/>
        <v>N</v>
      </c>
    </row>
    <row r="556" spans="2:38">
      <c r="B556" s="91"/>
      <c r="C556" s="40"/>
      <c r="D556" s="40" t="s">
        <v>362</v>
      </c>
      <c r="E556" s="44"/>
      <c r="F556" s="44"/>
      <c r="G556" s="44"/>
      <c r="H556" s="14" t="str">
        <f t="shared" si="148"/>
        <v/>
      </c>
      <c r="I556" s="15" t="str">
        <f t="shared" si="149"/>
        <v/>
      </c>
      <c r="J556" s="16" t="str">
        <f t="shared" si="150"/>
        <v xml:space="preserve"> </v>
      </c>
      <c r="K556" s="17" t="str">
        <f t="shared" si="151"/>
        <v xml:space="preserve"> </v>
      </c>
      <c r="L556" s="208" t="str">
        <f>IF(B556="","",HLOOKUP(B556,'GRR Data'!$DD$243:$WI$244,2,FALSE))</f>
        <v/>
      </c>
      <c r="M556" s="65"/>
      <c r="N556" s="80"/>
      <c r="O556" s="21"/>
      <c r="P556" s="22"/>
      <c r="Q556" s="100"/>
      <c r="R556" s="100"/>
      <c r="S556" s="100"/>
      <c r="T556" s="100"/>
      <c r="U556" s="100"/>
      <c r="V556" s="100"/>
      <c r="W556" s="100"/>
      <c r="X556" s="100"/>
      <c r="Y556" s="100"/>
      <c r="Z556" s="100"/>
      <c r="AA556" s="66" t="str">
        <f t="shared" si="136"/>
        <v/>
      </c>
      <c r="AB556" s="66" t="str">
        <f t="shared" si="137"/>
        <v/>
      </c>
      <c r="AC556" s="66" t="str">
        <f t="shared" si="138"/>
        <v/>
      </c>
      <c r="AD556" s="66" t="str">
        <f t="shared" si="139"/>
        <v/>
      </c>
      <c r="AE556" s="66" t="str">
        <f t="shared" si="140"/>
        <v/>
      </c>
      <c r="AF556" s="66" t="str">
        <f t="shared" si="141"/>
        <v/>
      </c>
      <c r="AG556" s="66" t="str">
        <f t="shared" si="142"/>
        <v/>
      </c>
      <c r="AH556" s="66" t="str">
        <f t="shared" si="143"/>
        <v/>
      </c>
      <c r="AI556" s="66" t="str">
        <f t="shared" si="144"/>
        <v/>
      </c>
      <c r="AJ556" s="66" t="str">
        <f t="shared" si="145"/>
        <v/>
      </c>
      <c r="AK556" s="66" t="str">
        <f t="shared" si="146"/>
        <v/>
      </c>
      <c r="AL556" s="270" t="str">
        <f t="shared" si="147"/>
        <v>N</v>
      </c>
    </row>
    <row r="557" spans="2:38">
      <c r="B557" s="37"/>
      <c r="C557" s="40"/>
      <c r="D557" s="40" t="s">
        <v>362</v>
      </c>
      <c r="E557" s="44"/>
      <c r="F557" s="44"/>
      <c r="G557" s="44"/>
      <c r="H557" s="14" t="str">
        <f t="shared" si="148"/>
        <v/>
      </c>
      <c r="I557" s="15" t="str">
        <f t="shared" si="149"/>
        <v/>
      </c>
      <c r="J557" s="16" t="str">
        <f t="shared" si="150"/>
        <v xml:space="preserve"> </v>
      </c>
      <c r="K557" s="17" t="str">
        <f t="shared" si="151"/>
        <v xml:space="preserve"> </v>
      </c>
      <c r="L557" s="208" t="str">
        <f>IF(B557="","",HLOOKUP(B557,'GRR Data'!$DD$243:$WI$244,2,FALSE))</f>
        <v/>
      </c>
      <c r="M557" s="65"/>
      <c r="N557" s="80"/>
      <c r="O557" s="21"/>
      <c r="P557" s="22"/>
      <c r="Q557" s="100"/>
      <c r="R557" s="100"/>
      <c r="S557" s="100"/>
      <c r="T557" s="100"/>
      <c r="U557" s="100"/>
      <c r="V557" s="100"/>
      <c r="W557" s="100"/>
      <c r="X557" s="100"/>
      <c r="Y557" s="100"/>
      <c r="Z557" s="100"/>
      <c r="AA557" s="66" t="str">
        <f t="shared" si="136"/>
        <v/>
      </c>
      <c r="AB557" s="66" t="str">
        <f t="shared" si="137"/>
        <v/>
      </c>
      <c r="AC557" s="66" t="str">
        <f t="shared" si="138"/>
        <v/>
      </c>
      <c r="AD557" s="66" t="str">
        <f t="shared" si="139"/>
        <v/>
      </c>
      <c r="AE557" s="66" t="str">
        <f t="shared" si="140"/>
        <v/>
      </c>
      <c r="AF557" s="66" t="str">
        <f t="shared" si="141"/>
        <v/>
      </c>
      <c r="AG557" s="66" t="str">
        <f t="shared" si="142"/>
        <v/>
      </c>
      <c r="AH557" s="66" t="str">
        <f t="shared" si="143"/>
        <v/>
      </c>
      <c r="AI557" s="66" t="str">
        <f t="shared" si="144"/>
        <v/>
      </c>
      <c r="AJ557" s="66" t="str">
        <f t="shared" si="145"/>
        <v/>
      </c>
      <c r="AK557" s="66" t="str">
        <f t="shared" si="146"/>
        <v/>
      </c>
      <c r="AL557" s="270" t="str">
        <f t="shared" si="147"/>
        <v>N</v>
      </c>
    </row>
    <row r="558" spans="2:38">
      <c r="B558" s="37"/>
      <c r="C558" s="40"/>
      <c r="D558" s="40" t="s">
        <v>362</v>
      </c>
      <c r="E558" s="44"/>
      <c r="F558" s="44"/>
      <c r="G558" s="44"/>
      <c r="H558" s="14" t="str">
        <f t="shared" si="148"/>
        <v/>
      </c>
      <c r="I558" s="15" t="str">
        <f t="shared" si="149"/>
        <v/>
      </c>
      <c r="J558" s="16" t="str">
        <f t="shared" si="150"/>
        <v xml:space="preserve"> </v>
      </c>
      <c r="K558" s="17" t="str">
        <f t="shared" si="151"/>
        <v xml:space="preserve"> </v>
      </c>
      <c r="L558" s="208" t="str">
        <f>IF(B558="","",HLOOKUP(B558,'GRR Data'!$DD$243:$WI$244,2,FALSE))</f>
        <v/>
      </c>
      <c r="M558" s="65"/>
      <c r="N558" s="80"/>
      <c r="O558" s="21"/>
      <c r="P558" s="22"/>
      <c r="Q558" s="100"/>
      <c r="R558" s="100"/>
      <c r="S558" s="100"/>
      <c r="T558" s="100"/>
      <c r="U558" s="100"/>
      <c r="V558" s="100"/>
      <c r="W558" s="100"/>
      <c r="X558" s="100"/>
      <c r="Y558" s="100"/>
      <c r="Z558" s="100"/>
      <c r="AA558" s="66" t="str">
        <f t="shared" si="136"/>
        <v/>
      </c>
      <c r="AB558" s="66" t="str">
        <f t="shared" si="137"/>
        <v/>
      </c>
      <c r="AC558" s="66" t="str">
        <f t="shared" si="138"/>
        <v/>
      </c>
      <c r="AD558" s="66" t="str">
        <f t="shared" si="139"/>
        <v/>
      </c>
      <c r="AE558" s="66" t="str">
        <f t="shared" si="140"/>
        <v/>
      </c>
      <c r="AF558" s="66" t="str">
        <f t="shared" si="141"/>
        <v/>
      </c>
      <c r="AG558" s="66" t="str">
        <f t="shared" si="142"/>
        <v/>
      </c>
      <c r="AH558" s="66" t="str">
        <f t="shared" si="143"/>
        <v/>
      </c>
      <c r="AI558" s="66" t="str">
        <f t="shared" si="144"/>
        <v/>
      </c>
      <c r="AJ558" s="66" t="str">
        <f t="shared" si="145"/>
        <v/>
      </c>
      <c r="AK558" s="66" t="str">
        <f t="shared" si="146"/>
        <v/>
      </c>
      <c r="AL558" s="270" t="str">
        <f t="shared" si="147"/>
        <v>N</v>
      </c>
    </row>
    <row r="559" spans="2:38">
      <c r="B559" s="91"/>
      <c r="C559" s="40"/>
      <c r="D559" s="40" t="s">
        <v>362</v>
      </c>
      <c r="E559" s="44"/>
      <c r="F559" s="44"/>
      <c r="G559" s="44"/>
      <c r="H559" s="14" t="str">
        <f t="shared" si="148"/>
        <v/>
      </c>
      <c r="I559" s="15" t="str">
        <f t="shared" si="149"/>
        <v/>
      </c>
      <c r="J559" s="16" t="str">
        <f t="shared" si="150"/>
        <v xml:space="preserve"> </v>
      </c>
      <c r="K559" s="17" t="str">
        <f t="shared" si="151"/>
        <v xml:space="preserve"> </v>
      </c>
      <c r="L559" s="208" t="str">
        <f>IF(B559="","",HLOOKUP(B559,'GRR Data'!$DD$243:$WI$244,2,FALSE))</f>
        <v/>
      </c>
      <c r="M559" s="65"/>
      <c r="N559" s="80"/>
      <c r="O559" s="21"/>
      <c r="P559" s="22"/>
      <c r="Q559" s="100"/>
      <c r="R559" s="100"/>
      <c r="S559" s="100"/>
      <c r="T559" s="100"/>
      <c r="U559" s="100"/>
      <c r="V559" s="100"/>
      <c r="W559" s="100"/>
      <c r="X559" s="100"/>
      <c r="Y559" s="100"/>
      <c r="Z559" s="100"/>
      <c r="AA559" s="66" t="str">
        <f t="shared" si="136"/>
        <v/>
      </c>
      <c r="AB559" s="66" t="str">
        <f t="shared" si="137"/>
        <v/>
      </c>
      <c r="AC559" s="66" t="str">
        <f t="shared" si="138"/>
        <v/>
      </c>
      <c r="AD559" s="66" t="str">
        <f t="shared" si="139"/>
        <v/>
      </c>
      <c r="AE559" s="66" t="str">
        <f t="shared" si="140"/>
        <v/>
      </c>
      <c r="AF559" s="66" t="str">
        <f t="shared" si="141"/>
        <v/>
      </c>
      <c r="AG559" s="66" t="str">
        <f t="shared" si="142"/>
        <v/>
      </c>
      <c r="AH559" s="66" t="str">
        <f t="shared" si="143"/>
        <v/>
      </c>
      <c r="AI559" s="66" t="str">
        <f t="shared" si="144"/>
        <v/>
      </c>
      <c r="AJ559" s="66" t="str">
        <f t="shared" si="145"/>
        <v/>
      </c>
      <c r="AK559" s="66" t="str">
        <f t="shared" si="146"/>
        <v/>
      </c>
      <c r="AL559" s="270" t="str">
        <f t="shared" si="147"/>
        <v>N</v>
      </c>
    </row>
    <row r="560" spans="2:38">
      <c r="B560" s="37"/>
      <c r="C560" s="40"/>
      <c r="D560" s="40" t="s">
        <v>362</v>
      </c>
      <c r="E560" s="44"/>
      <c r="F560" s="44"/>
      <c r="G560" s="44"/>
      <c r="H560" s="14" t="str">
        <f t="shared" si="148"/>
        <v/>
      </c>
      <c r="I560" s="15" t="str">
        <f t="shared" si="149"/>
        <v/>
      </c>
      <c r="J560" s="16" t="str">
        <f t="shared" si="150"/>
        <v xml:space="preserve"> </v>
      </c>
      <c r="K560" s="17" t="str">
        <f t="shared" si="151"/>
        <v xml:space="preserve"> </v>
      </c>
      <c r="L560" s="208" t="str">
        <f>IF(B560="","",HLOOKUP(B560,'GRR Data'!$DD$243:$WI$244,2,FALSE))</f>
        <v/>
      </c>
      <c r="M560" s="65"/>
      <c r="N560" s="80"/>
      <c r="O560" s="21"/>
      <c r="P560" s="22"/>
      <c r="Q560" s="100"/>
      <c r="R560" s="100"/>
      <c r="S560" s="100"/>
      <c r="T560" s="100"/>
      <c r="U560" s="100"/>
      <c r="V560" s="100"/>
      <c r="W560" s="100"/>
      <c r="X560" s="100"/>
      <c r="Y560" s="100"/>
      <c r="Z560" s="100"/>
      <c r="AA560" s="66" t="str">
        <f t="shared" si="136"/>
        <v/>
      </c>
      <c r="AB560" s="66" t="str">
        <f t="shared" si="137"/>
        <v/>
      </c>
      <c r="AC560" s="66" t="str">
        <f t="shared" si="138"/>
        <v/>
      </c>
      <c r="AD560" s="66" t="str">
        <f t="shared" si="139"/>
        <v/>
      </c>
      <c r="AE560" s="66" t="str">
        <f t="shared" si="140"/>
        <v/>
      </c>
      <c r="AF560" s="66" t="str">
        <f t="shared" si="141"/>
        <v/>
      </c>
      <c r="AG560" s="66" t="str">
        <f t="shared" si="142"/>
        <v/>
      </c>
      <c r="AH560" s="66" t="str">
        <f t="shared" si="143"/>
        <v/>
      </c>
      <c r="AI560" s="66" t="str">
        <f t="shared" si="144"/>
        <v/>
      </c>
      <c r="AJ560" s="66" t="str">
        <f t="shared" si="145"/>
        <v/>
      </c>
      <c r="AK560" s="66" t="str">
        <f t="shared" si="146"/>
        <v/>
      </c>
      <c r="AL560" s="270" t="str">
        <f t="shared" si="147"/>
        <v>N</v>
      </c>
    </row>
    <row r="561" spans="2:38">
      <c r="B561" s="37"/>
      <c r="C561" s="40"/>
      <c r="D561" s="40" t="s">
        <v>362</v>
      </c>
      <c r="E561" s="44"/>
      <c r="F561" s="44"/>
      <c r="G561" s="44"/>
      <c r="H561" s="14" t="str">
        <f t="shared" si="148"/>
        <v/>
      </c>
      <c r="I561" s="15" t="str">
        <f t="shared" si="149"/>
        <v/>
      </c>
      <c r="J561" s="16" t="str">
        <f t="shared" si="150"/>
        <v xml:space="preserve"> </v>
      </c>
      <c r="K561" s="17" t="str">
        <f t="shared" si="151"/>
        <v xml:space="preserve"> </v>
      </c>
      <c r="L561" s="208" t="str">
        <f>IF(B561="","",HLOOKUP(B561,'GRR Data'!$DD$243:$WI$244,2,FALSE))</f>
        <v/>
      </c>
      <c r="M561" s="65"/>
      <c r="N561" s="80"/>
      <c r="O561" s="21"/>
      <c r="P561" s="22"/>
      <c r="Q561" s="100"/>
      <c r="R561" s="100"/>
      <c r="S561" s="100"/>
      <c r="T561" s="100"/>
      <c r="U561" s="100"/>
      <c r="V561" s="100"/>
      <c r="W561" s="100"/>
      <c r="X561" s="100"/>
      <c r="Y561" s="100"/>
      <c r="Z561" s="100"/>
      <c r="AA561" s="66" t="str">
        <f t="shared" si="136"/>
        <v/>
      </c>
      <c r="AB561" s="66" t="str">
        <f t="shared" si="137"/>
        <v/>
      </c>
      <c r="AC561" s="66" t="str">
        <f t="shared" si="138"/>
        <v/>
      </c>
      <c r="AD561" s="66" t="str">
        <f t="shared" si="139"/>
        <v/>
      </c>
      <c r="AE561" s="66" t="str">
        <f t="shared" si="140"/>
        <v/>
      </c>
      <c r="AF561" s="66" t="str">
        <f t="shared" si="141"/>
        <v/>
      </c>
      <c r="AG561" s="66" t="str">
        <f t="shared" si="142"/>
        <v/>
      </c>
      <c r="AH561" s="66" t="str">
        <f t="shared" si="143"/>
        <v/>
      </c>
      <c r="AI561" s="66" t="str">
        <f t="shared" si="144"/>
        <v/>
      </c>
      <c r="AJ561" s="66" t="str">
        <f t="shared" si="145"/>
        <v/>
      </c>
      <c r="AK561" s="66" t="str">
        <f t="shared" si="146"/>
        <v/>
      </c>
      <c r="AL561" s="270" t="str">
        <f t="shared" si="147"/>
        <v>N</v>
      </c>
    </row>
    <row r="562" spans="2:38">
      <c r="B562" s="91"/>
      <c r="C562" s="40"/>
      <c r="D562" s="40" t="s">
        <v>362</v>
      </c>
      <c r="E562" s="44"/>
      <c r="F562" s="44"/>
      <c r="G562" s="44"/>
      <c r="H562" s="14" t="str">
        <f t="shared" si="148"/>
        <v/>
      </c>
      <c r="I562" s="15" t="str">
        <f t="shared" si="149"/>
        <v/>
      </c>
      <c r="J562" s="16" t="str">
        <f t="shared" si="150"/>
        <v xml:space="preserve"> </v>
      </c>
      <c r="K562" s="17" t="str">
        <f t="shared" si="151"/>
        <v xml:space="preserve"> </v>
      </c>
      <c r="L562" s="208" t="str">
        <f>IF(B562="","",HLOOKUP(B562,'GRR Data'!$DD$243:$WI$244,2,FALSE))</f>
        <v/>
      </c>
      <c r="M562" s="65"/>
      <c r="N562" s="80"/>
      <c r="O562" s="21"/>
      <c r="P562" s="22"/>
      <c r="Q562" s="100"/>
      <c r="R562" s="100"/>
      <c r="S562" s="100"/>
      <c r="T562" s="100"/>
      <c r="U562" s="100"/>
      <c r="V562" s="100"/>
      <c r="W562" s="100"/>
      <c r="X562" s="100"/>
      <c r="Y562" s="100"/>
      <c r="Z562" s="100"/>
      <c r="AA562" s="66" t="str">
        <f t="shared" si="136"/>
        <v/>
      </c>
      <c r="AB562" s="66" t="str">
        <f t="shared" si="137"/>
        <v/>
      </c>
      <c r="AC562" s="66" t="str">
        <f t="shared" si="138"/>
        <v/>
      </c>
      <c r="AD562" s="66" t="str">
        <f t="shared" si="139"/>
        <v/>
      </c>
      <c r="AE562" s="66" t="str">
        <f t="shared" si="140"/>
        <v/>
      </c>
      <c r="AF562" s="66" t="str">
        <f t="shared" si="141"/>
        <v/>
      </c>
      <c r="AG562" s="66" t="str">
        <f t="shared" si="142"/>
        <v/>
      </c>
      <c r="AH562" s="66" t="str">
        <f t="shared" si="143"/>
        <v/>
      </c>
      <c r="AI562" s="66" t="str">
        <f t="shared" si="144"/>
        <v/>
      </c>
      <c r="AJ562" s="66" t="str">
        <f t="shared" si="145"/>
        <v/>
      </c>
      <c r="AK562" s="66" t="str">
        <f t="shared" si="146"/>
        <v/>
      </c>
      <c r="AL562" s="270" t="str">
        <f t="shared" si="147"/>
        <v>N</v>
      </c>
    </row>
    <row r="563" spans="2:38">
      <c r="B563" s="91"/>
      <c r="C563" s="40"/>
      <c r="D563" s="40" t="s">
        <v>362</v>
      </c>
      <c r="E563" s="44"/>
      <c r="F563" s="44"/>
      <c r="G563" s="44"/>
      <c r="H563" s="14" t="str">
        <f t="shared" si="148"/>
        <v/>
      </c>
      <c r="I563" s="15" t="str">
        <f t="shared" si="149"/>
        <v/>
      </c>
      <c r="J563" s="16" t="str">
        <f t="shared" si="150"/>
        <v xml:space="preserve"> </v>
      </c>
      <c r="K563" s="17" t="str">
        <f t="shared" si="151"/>
        <v xml:space="preserve"> </v>
      </c>
      <c r="L563" s="208" t="str">
        <f>IF(B563="","",HLOOKUP(B563,'GRR Data'!$DD$243:$WI$244,2,FALSE))</f>
        <v/>
      </c>
      <c r="M563" s="65"/>
      <c r="N563" s="80"/>
      <c r="O563" s="21"/>
      <c r="P563" s="22"/>
      <c r="Q563" s="100"/>
      <c r="R563" s="100"/>
      <c r="S563" s="100"/>
      <c r="T563" s="100"/>
      <c r="U563" s="100"/>
      <c r="V563" s="100"/>
      <c r="W563" s="100"/>
      <c r="X563" s="100"/>
      <c r="Y563" s="100"/>
      <c r="Z563" s="100"/>
      <c r="AA563" s="66" t="str">
        <f t="shared" si="136"/>
        <v/>
      </c>
      <c r="AB563" s="66" t="str">
        <f t="shared" si="137"/>
        <v/>
      </c>
      <c r="AC563" s="66" t="str">
        <f t="shared" si="138"/>
        <v/>
      </c>
      <c r="AD563" s="66" t="str">
        <f t="shared" si="139"/>
        <v/>
      </c>
      <c r="AE563" s="66" t="str">
        <f t="shared" si="140"/>
        <v/>
      </c>
      <c r="AF563" s="66" t="str">
        <f t="shared" si="141"/>
        <v/>
      </c>
      <c r="AG563" s="66" t="str">
        <f t="shared" si="142"/>
        <v/>
      </c>
      <c r="AH563" s="66" t="str">
        <f t="shared" si="143"/>
        <v/>
      </c>
      <c r="AI563" s="66" t="str">
        <f t="shared" si="144"/>
        <v/>
      </c>
      <c r="AJ563" s="66" t="str">
        <f t="shared" si="145"/>
        <v/>
      </c>
      <c r="AK563" s="66" t="str">
        <f t="shared" si="146"/>
        <v/>
      </c>
      <c r="AL563" s="270" t="str">
        <f t="shared" si="147"/>
        <v>N</v>
      </c>
    </row>
    <row r="564" spans="2:38">
      <c r="B564" s="37"/>
      <c r="C564" s="40"/>
      <c r="D564" s="40" t="s">
        <v>362</v>
      </c>
      <c r="E564" s="44"/>
      <c r="F564" s="44"/>
      <c r="G564" s="44"/>
      <c r="H564" s="14" t="str">
        <f t="shared" si="148"/>
        <v/>
      </c>
      <c r="I564" s="15" t="str">
        <f t="shared" si="149"/>
        <v/>
      </c>
      <c r="J564" s="16" t="str">
        <f t="shared" si="150"/>
        <v xml:space="preserve"> </v>
      </c>
      <c r="K564" s="17" t="str">
        <f t="shared" si="151"/>
        <v xml:space="preserve"> </v>
      </c>
      <c r="L564" s="208" t="str">
        <f>IF(B564="","",HLOOKUP(B564,'GRR Data'!$DD$243:$WI$244,2,FALSE))</f>
        <v/>
      </c>
      <c r="M564" s="65"/>
      <c r="N564" s="80"/>
      <c r="O564" s="21"/>
      <c r="P564" s="22"/>
      <c r="Q564" s="100"/>
      <c r="R564" s="100"/>
      <c r="S564" s="100"/>
      <c r="T564" s="100"/>
      <c r="U564" s="100"/>
      <c r="V564" s="100"/>
      <c r="W564" s="100"/>
      <c r="X564" s="100"/>
      <c r="Y564" s="100"/>
      <c r="Z564" s="100"/>
      <c r="AA564" s="66" t="str">
        <f t="shared" si="136"/>
        <v/>
      </c>
      <c r="AB564" s="66" t="str">
        <f t="shared" si="137"/>
        <v/>
      </c>
      <c r="AC564" s="66" t="str">
        <f t="shared" si="138"/>
        <v/>
      </c>
      <c r="AD564" s="66" t="str">
        <f t="shared" si="139"/>
        <v/>
      </c>
      <c r="AE564" s="66" t="str">
        <f t="shared" si="140"/>
        <v/>
      </c>
      <c r="AF564" s="66" t="str">
        <f t="shared" si="141"/>
        <v/>
      </c>
      <c r="AG564" s="66" t="str">
        <f t="shared" si="142"/>
        <v/>
      </c>
      <c r="AH564" s="66" t="str">
        <f t="shared" si="143"/>
        <v/>
      </c>
      <c r="AI564" s="66" t="str">
        <f t="shared" si="144"/>
        <v/>
      </c>
      <c r="AJ564" s="66" t="str">
        <f t="shared" si="145"/>
        <v/>
      </c>
      <c r="AK564" s="66" t="str">
        <f t="shared" si="146"/>
        <v/>
      </c>
      <c r="AL564" s="270" t="str">
        <f t="shared" si="147"/>
        <v>N</v>
      </c>
    </row>
    <row r="565" spans="2:38">
      <c r="B565" s="37"/>
      <c r="C565" s="40"/>
      <c r="D565" s="40" t="s">
        <v>362</v>
      </c>
      <c r="E565" s="44"/>
      <c r="F565" s="44"/>
      <c r="G565" s="44"/>
      <c r="H565" s="14" t="str">
        <f t="shared" si="148"/>
        <v/>
      </c>
      <c r="I565" s="15" t="str">
        <f t="shared" si="149"/>
        <v/>
      </c>
      <c r="J565" s="16" t="str">
        <f t="shared" si="150"/>
        <v xml:space="preserve"> </v>
      </c>
      <c r="K565" s="17" t="str">
        <f t="shared" si="151"/>
        <v xml:space="preserve"> </v>
      </c>
      <c r="L565" s="208" t="str">
        <f>IF(B565="","",HLOOKUP(B565,'GRR Data'!$DD$243:$WI$244,2,FALSE))</f>
        <v/>
      </c>
      <c r="M565" s="65"/>
      <c r="N565" s="80"/>
      <c r="O565" s="21"/>
      <c r="P565" s="22"/>
      <c r="Q565" s="100"/>
      <c r="R565" s="100"/>
      <c r="S565" s="100"/>
      <c r="T565" s="100"/>
      <c r="U565" s="100"/>
      <c r="V565" s="100"/>
      <c r="W565" s="100"/>
      <c r="X565" s="100"/>
      <c r="Y565" s="100"/>
      <c r="Z565" s="100"/>
      <c r="AA565" s="66" t="str">
        <f t="shared" si="136"/>
        <v/>
      </c>
      <c r="AB565" s="66" t="str">
        <f t="shared" si="137"/>
        <v/>
      </c>
      <c r="AC565" s="66" t="str">
        <f t="shared" si="138"/>
        <v/>
      </c>
      <c r="AD565" s="66" t="str">
        <f t="shared" si="139"/>
        <v/>
      </c>
      <c r="AE565" s="66" t="str">
        <f t="shared" si="140"/>
        <v/>
      </c>
      <c r="AF565" s="66" t="str">
        <f t="shared" si="141"/>
        <v/>
      </c>
      <c r="AG565" s="66" t="str">
        <f t="shared" si="142"/>
        <v/>
      </c>
      <c r="AH565" s="66" t="str">
        <f t="shared" si="143"/>
        <v/>
      </c>
      <c r="AI565" s="66" t="str">
        <f t="shared" si="144"/>
        <v/>
      </c>
      <c r="AJ565" s="66" t="str">
        <f t="shared" si="145"/>
        <v/>
      </c>
      <c r="AK565" s="66" t="str">
        <f t="shared" si="146"/>
        <v/>
      </c>
      <c r="AL565" s="270" t="str">
        <f t="shared" si="147"/>
        <v>N</v>
      </c>
    </row>
    <row r="566" spans="2:38">
      <c r="B566" s="91"/>
      <c r="C566" s="40"/>
      <c r="D566" s="40" t="s">
        <v>362</v>
      </c>
      <c r="E566" s="44"/>
      <c r="F566" s="44"/>
      <c r="G566" s="44"/>
      <c r="H566" s="14" t="str">
        <f t="shared" si="148"/>
        <v/>
      </c>
      <c r="I566" s="15" t="str">
        <f t="shared" si="149"/>
        <v/>
      </c>
      <c r="J566" s="16" t="str">
        <f t="shared" si="150"/>
        <v xml:space="preserve"> </v>
      </c>
      <c r="K566" s="17" t="str">
        <f t="shared" si="151"/>
        <v xml:space="preserve"> </v>
      </c>
      <c r="L566" s="208" t="str">
        <f>IF(B566="","",HLOOKUP(B566,'GRR Data'!$DD$243:$WI$244,2,FALSE))</f>
        <v/>
      </c>
      <c r="M566" s="65"/>
      <c r="N566" s="80"/>
      <c r="O566" s="21"/>
      <c r="P566" s="22"/>
      <c r="Q566" s="100"/>
      <c r="R566" s="100"/>
      <c r="S566" s="100"/>
      <c r="T566" s="100"/>
      <c r="U566" s="100"/>
      <c r="V566" s="100"/>
      <c r="W566" s="100"/>
      <c r="X566" s="100"/>
      <c r="Y566" s="100"/>
      <c r="Z566" s="100"/>
      <c r="AA566" s="66" t="str">
        <f t="shared" si="136"/>
        <v/>
      </c>
      <c r="AB566" s="66" t="str">
        <f t="shared" si="137"/>
        <v/>
      </c>
      <c r="AC566" s="66" t="str">
        <f t="shared" si="138"/>
        <v/>
      </c>
      <c r="AD566" s="66" t="str">
        <f t="shared" si="139"/>
        <v/>
      </c>
      <c r="AE566" s="66" t="str">
        <f t="shared" si="140"/>
        <v/>
      </c>
      <c r="AF566" s="66" t="str">
        <f t="shared" si="141"/>
        <v/>
      </c>
      <c r="AG566" s="66" t="str">
        <f t="shared" si="142"/>
        <v/>
      </c>
      <c r="AH566" s="66" t="str">
        <f t="shared" si="143"/>
        <v/>
      </c>
      <c r="AI566" s="66" t="str">
        <f t="shared" si="144"/>
        <v/>
      </c>
      <c r="AJ566" s="66" t="str">
        <f t="shared" si="145"/>
        <v/>
      </c>
      <c r="AK566" s="66" t="str">
        <f t="shared" si="146"/>
        <v/>
      </c>
      <c r="AL566" s="270" t="str">
        <f t="shared" si="147"/>
        <v>N</v>
      </c>
    </row>
    <row r="567" spans="2:38">
      <c r="B567" s="37"/>
      <c r="C567" s="40"/>
      <c r="D567" s="40" t="s">
        <v>362</v>
      </c>
      <c r="E567" s="44"/>
      <c r="F567" s="44"/>
      <c r="G567" s="44"/>
      <c r="H567" s="14" t="str">
        <f t="shared" si="148"/>
        <v/>
      </c>
      <c r="I567" s="15" t="str">
        <f t="shared" si="149"/>
        <v/>
      </c>
      <c r="J567" s="16" t="str">
        <f t="shared" si="150"/>
        <v xml:space="preserve"> </v>
      </c>
      <c r="K567" s="17" t="str">
        <f t="shared" si="151"/>
        <v xml:space="preserve"> </v>
      </c>
      <c r="L567" s="208" t="str">
        <f>IF(B567="","",HLOOKUP(B567,'GRR Data'!$DD$243:$WI$244,2,FALSE))</f>
        <v/>
      </c>
      <c r="M567" s="65"/>
      <c r="N567" s="80"/>
      <c r="O567" s="21"/>
      <c r="P567" s="22"/>
      <c r="Q567" s="100"/>
      <c r="R567" s="100"/>
      <c r="S567" s="100"/>
      <c r="T567" s="100"/>
      <c r="U567" s="100"/>
      <c r="V567" s="100"/>
      <c r="W567" s="100"/>
      <c r="X567" s="100"/>
      <c r="Y567" s="100"/>
      <c r="Z567" s="100"/>
      <c r="AA567" s="66" t="str">
        <f t="shared" si="136"/>
        <v/>
      </c>
      <c r="AB567" s="66" t="str">
        <f t="shared" si="137"/>
        <v/>
      </c>
      <c r="AC567" s="66" t="str">
        <f t="shared" si="138"/>
        <v/>
      </c>
      <c r="AD567" s="66" t="str">
        <f t="shared" si="139"/>
        <v/>
      </c>
      <c r="AE567" s="66" t="str">
        <f t="shared" si="140"/>
        <v/>
      </c>
      <c r="AF567" s="66" t="str">
        <f t="shared" si="141"/>
        <v/>
      </c>
      <c r="AG567" s="66" t="str">
        <f t="shared" si="142"/>
        <v/>
      </c>
      <c r="AH567" s="66" t="str">
        <f t="shared" si="143"/>
        <v/>
      </c>
      <c r="AI567" s="66" t="str">
        <f t="shared" si="144"/>
        <v/>
      </c>
      <c r="AJ567" s="66" t="str">
        <f t="shared" si="145"/>
        <v/>
      </c>
      <c r="AK567" s="66" t="str">
        <f t="shared" si="146"/>
        <v/>
      </c>
      <c r="AL567" s="270" t="str">
        <f t="shared" si="147"/>
        <v>N</v>
      </c>
    </row>
    <row r="568" spans="2:38">
      <c r="B568" s="37"/>
      <c r="C568" s="40"/>
      <c r="D568" s="40" t="s">
        <v>362</v>
      </c>
      <c r="E568" s="44"/>
      <c r="F568" s="44"/>
      <c r="G568" s="44"/>
      <c r="H568" s="14" t="str">
        <f t="shared" si="148"/>
        <v/>
      </c>
      <c r="I568" s="15" t="str">
        <f t="shared" si="149"/>
        <v/>
      </c>
      <c r="J568" s="16" t="str">
        <f t="shared" si="150"/>
        <v xml:space="preserve"> </v>
      </c>
      <c r="K568" s="17" t="str">
        <f t="shared" si="151"/>
        <v xml:space="preserve"> </v>
      </c>
      <c r="L568" s="208" t="str">
        <f>IF(B568="","",HLOOKUP(B568,'GRR Data'!$DD$243:$WI$244,2,FALSE))</f>
        <v/>
      </c>
      <c r="M568" s="65"/>
      <c r="N568" s="80"/>
      <c r="O568" s="21"/>
      <c r="P568" s="22"/>
      <c r="Q568" s="100"/>
      <c r="R568" s="100"/>
      <c r="S568" s="100"/>
      <c r="T568" s="100"/>
      <c r="U568" s="100"/>
      <c r="V568" s="100"/>
      <c r="W568" s="100"/>
      <c r="X568" s="100"/>
      <c r="Y568" s="100"/>
      <c r="Z568" s="100"/>
      <c r="AA568" s="66" t="str">
        <f t="shared" si="136"/>
        <v/>
      </c>
      <c r="AB568" s="66" t="str">
        <f t="shared" si="137"/>
        <v/>
      </c>
      <c r="AC568" s="66" t="str">
        <f t="shared" si="138"/>
        <v/>
      </c>
      <c r="AD568" s="66" t="str">
        <f t="shared" si="139"/>
        <v/>
      </c>
      <c r="AE568" s="66" t="str">
        <f t="shared" si="140"/>
        <v/>
      </c>
      <c r="AF568" s="66" t="str">
        <f t="shared" si="141"/>
        <v/>
      </c>
      <c r="AG568" s="66" t="str">
        <f t="shared" si="142"/>
        <v/>
      </c>
      <c r="AH568" s="66" t="str">
        <f t="shared" si="143"/>
        <v/>
      </c>
      <c r="AI568" s="66" t="str">
        <f t="shared" si="144"/>
        <v/>
      </c>
      <c r="AJ568" s="66" t="str">
        <f t="shared" si="145"/>
        <v/>
      </c>
      <c r="AK568" s="66" t="str">
        <f t="shared" si="146"/>
        <v/>
      </c>
      <c r="AL568" s="270" t="str">
        <f t="shared" si="147"/>
        <v>N</v>
      </c>
    </row>
    <row r="569" spans="2:38">
      <c r="B569" s="91"/>
      <c r="C569" s="40"/>
      <c r="D569" s="40" t="s">
        <v>362</v>
      </c>
      <c r="E569" s="44"/>
      <c r="F569" s="44"/>
      <c r="G569" s="44"/>
      <c r="H569" s="14" t="str">
        <f t="shared" si="148"/>
        <v/>
      </c>
      <c r="I569" s="15" t="str">
        <f t="shared" si="149"/>
        <v/>
      </c>
      <c r="J569" s="16" t="str">
        <f t="shared" si="150"/>
        <v xml:space="preserve"> </v>
      </c>
      <c r="K569" s="17" t="str">
        <f t="shared" si="151"/>
        <v xml:space="preserve"> </v>
      </c>
      <c r="L569" s="208" t="str">
        <f>IF(B569="","",HLOOKUP(B569,'GRR Data'!$DD$243:$WI$244,2,FALSE))</f>
        <v/>
      </c>
      <c r="M569" s="65"/>
      <c r="N569" s="80"/>
      <c r="O569" s="21"/>
      <c r="P569" s="22"/>
      <c r="Q569" s="100"/>
      <c r="R569" s="100"/>
      <c r="S569" s="100"/>
      <c r="T569" s="100"/>
      <c r="U569" s="100"/>
      <c r="V569" s="100"/>
      <c r="W569" s="100"/>
      <c r="X569" s="100"/>
      <c r="Y569" s="100"/>
      <c r="Z569" s="100"/>
      <c r="AA569" s="66" t="str">
        <f t="shared" si="136"/>
        <v/>
      </c>
      <c r="AB569" s="66" t="str">
        <f t="shared" si="137"/>
        <v/>
      </c>
      <c r="AC569" s="66" t="str">
        <f t="shared" si="138"/>
        <v/>
      </c>
      <c r="AD569" s="66" t="str">
        <f t="shared" si="139"/>
        <v/>
      </c>
      <c r="AE569" s="66" t="str">
        <f t="shared" si="140"/>
        <v/>
      </c>
      <c r="AF569" s="66" t="str">
        <f t="shared" si="141"/>
        <v/>
      </c>
      <c r="AG569" s="66" t="str">
        <f t="shared" si="142"/>
        <v/>
      </c>
      <c r="AH569" s="66" t="str">
        <f t="shared" si="143"/>
        <v/>
      </c>
      <c r="AI569" s="66" t="str">
        <f t="shared" si="144"/>
        <v/>
      </c>
      <c r="AJ569" s="66" t="str">
        <f t="shared" si="145"/>
        <v/>
      </c>
      <c r="AK569" s="66" t="str">
        <f t="shared" si="146"/>
        <v/>
      </c>
      <c r="AL569" s="270" t="str">
        <f t="shared" si="147"/>
        <v>N</v>
      </c>
    </row>
    <row r="570" spans="2:38">
      <c r="B570" s="37"/>
      <c r="C570" s="40"/>
      <c r="D570" s="40" t="s">
        <v>362</v>
      </c>
      <c r="E570" s="44"/>
      <c r="F570" s="44"/>
      <c r="G570" s="44"/>
      <c r="H570" s="14" t="str">
        <f t="shared" si="148"/>
        <v/>
      </c>
      <c r="I570" s="15" t="str">
        <f t="shared" si="149"/>
        <v/>
      </c>
      <c r="J570" s="16" t="str">
        <f t="shared" si="150"/>
        <v xml:space="preserve"> </v>
      </c>
      <c r="K570" s="17" t="str">
        <f t="shared" si="151"/>
        <v xml:space="preserve"> </v>
      </c>
      <c r="L570" s="208" t="str">
        <f>IF(B570="","",HLOOKUP(B570,'GRR Data'!$DD$243:$WI$244,2,FALSE))</f>
        <v/>
      </c>
      <c r="M570" s="65"/>
      <c r="N570" s="80"/>
      <c r="O570" s="21"/>
      <c r="P570" s="22"/>
      <c r="Q570" s="100"/>
      <c r="R570" s="100"/>
      <c r="S570" s="100"/>
      <c r="T570" s="100"/>
      <c r="U570" s="100"/>
      <c r="V570" s="100"/>
      <c r="W570" s="100"/>
      <c r="X570" s="100"/>
      <c r="Y570" s="100"/>
      <c r="Z570" s="100"/>
      <c r="AA570" s="66" t="str">
        <f t="shared" si="136"/>
        <v/>
      </c>
      <c r="AB570" s="66" t="str">
        <f t="shared" si="137"/>
        <v/>
      </c>
      <c r="AC570" s="66" t="str">
        <f t="shared" si="138"/>
        <v/>
      </c>
      <c r="AD570" s="66" t="str">
        <f t="shared" si="139"/>
        <v/>
      </c>
      <c r="AE570" s="66" t="str">
        <f t="shared" si="140"/>
        <v/>
      </c>
      <c r="AF570" s="66" t="str">
        <f t="shared" si="141"/>
        <v/>
      </c>
      <c r="AG570" s="66" t="str">
        <f t="shared" si="142"/>
        <v/>
      </c>
      <c r="AH570" s="66" t="str">
        <f t="shared" si="143"/>
        <v/>
      </c>
      <c r="AI570" s="66" t="str">
        <f t="shared" si="144"/>
        <v/>
      </c>
      <c r="AJ570" s="66" t="str">
        <f t="shared" si="145"/>
        <v/>
      </c>
      <c r="AK570" s="66" t="str">
        <f t="shared" si="146"/>
        <v/>
      </c>
      <c r="AL570" s="270" t="str">
        <f t="shared" si="147"/>
        <v>N</v>
      </c>
    </row>
    <row r="571" spans="2:38">
      <c r="B571" s="37"/>
      <c r="C571" s="40"/>
      <c r="D571" s="40" t="s">
        <v>362</v>
      </c>
      <c r="E571" s="44"/>
      <c r="F571" s="44"/>
      <c r="G571" s="44"/>
      <c r="H571" s="14" t="str">
        <f t="shared" si="148"/>
        <v/>
      </c>
      <c r="I571" s="15" t="str">
        <f t="shared" si="149"/>
        <v/>
      </c>
      <c r="J571" s="16" t="str">
        <f t="shared" si="150"/>
        <v xml:space="preserve"> </v>
      </c>
      <c r="K571" s="17" t="str">
        <f t="shared" si="151"/>
        <v xml:space="preserve"> </v>
      </c>
      <c r="L571" s="208" t="str">
        <f>IF(B571="","",HLOOKUP(B571,'GRR Data'!$DD$243:$WI$244,2,FALSE))</f>
        <v/>
      </c>
      <c r="M571" s="65"/>
      <c r="N571" s="80"/>
      <c r="O571" s="21"/>
      <c r="P571" s="22"/>
      <c r="Q571" s="100"/>
      <c r="R571" s="100"/>
      <c r="S571" s="100"/>
      <c r="T571" s="100"/>
      <c r="U571" s="100"/>
      <c r="V571" s="100"/>
      <c r="W571" s="100"/>
      <c r="X571" s="100"/>
      <c r="Y571" s="100"/>
      <c r="Z571" s="100"/>
      <c r="AA571" s="66" t="str">
        <f t="shared" si="136"/>
        <v/>
      </c>
      <c r="AB571" s="66" t="str">
        <f t="shared" si="137"/>
        <v/>
      </c>
      <c r="AC571" s="66" t="str">
        <f t="shared" si="138"/>
        <v/>
      </c>
      <c r="AD571" s="66" t="str">
        <f t="shared" si="139"/>
        <v/>
      </c>
      <c r="AE571" s="66" t="str">
        <f t="shared" si="140"/>
        <v/>
      </c>
      <c r="AF571" s="66" t="str">
        <f t="shared" si="141"/>
        <v/>
      </c>
      <c r="AG571" s="66" t="str">
        <f t="shared" si="142"/>
        <v/>
      </c>
      <c r="AH571" s="66" t="str">
        <f t="shared" si="143"/>
        <v/>
      </c>
      <c r="AI571" s="66" t="str">
        <f t="shared" si="144"/>
        <v/>
      </c>
      <c r="AJ571" s="66" t="str">
        <f t="shared" si="145"/>
        <v/>
      </c>
      <c r="AK571" s="66" t="str">
        <f t="shared" si="146"/>
        <v/>
      </c>
      <c r="AL571" s="270" t="str">
        <f t="shared" si="147"/>
        <v>N</v>
      </c>
    </row>
    <row r="572" spans="2:38">
      <c r="B572" s="91"/>
      <c r="C572" s="40"/>
      <c r="D572" s="40" t="s">
        <v>362</v>
      </c>
      <c r="E572" s="44"/>
      <c r="F572" s="44"/>
      <c r="G572" s="44"/>
      <c r="H572" s="14" t="str">
        <f t="shared" si="148"/>
        <v/>
      </c>
      <c r="I572" s="15" t="str">
        <f t="shared" si="149"/>
        <v/>
      </c>
      <c r="J572" s="16" t="str">
        <f t="shared" si="150"/>
        <v xml:space="preserve"> </v>
      </c>
      <c r="K572" s="17" t="str">
        <f t="shared" si="151"/>
        <v xml:space="preserve"> </v>
      </c>
      <c r="L572" s="208" t="str">
        <f>IF(B572="","",HLOOKUP(B572,'GRR Data'!$DD$243:$WI$244,2,FALSE))</f>
        <v/>
      </c>
      <c r="M572" s="65"/>
      <c r="N572" s="80"/>
      <c r="O572" s="21"/>
      <c r="P572" s="22"/>
      <c r="Q572" s="100"/>
      <c r="R572" s="100"/>
      <c r="S572" s="100"/>
      <c r="T572" s="100"/>
      <c r="U572" s="100"/>
      <c r="V572" s="100"/>
      <c r="W572" s="100"/>
      <c r="X572" s="100"/>
      <c r="Y572" s="100"/>
      <c r="Z572" s="100"/>
      <c r="AA572" s="66" t="str">
        <f t="shared" si="136"/>
        <v/>
      </c>
      <c r="AB572" s="66" t="str">
        <f t="shared" si="137"/>
        <v/>
      </c>
      <c r="AC572" s="66" t="str">
        <f t="shared" si="138"/>
        <v/>
      </c>
      <c r="AD572" s="66" t="str">
        <f t="shared" si="139"/>
        <v/>
      </c>
      <c r="AE572" s="66" t="str">
        <f t="shared" si="140"/>
        <v/>
      </c>
      <c r="AF572" s="66" t="str">
        <f t="shared" si="141"/>
        <v/>
      </c>
      <c r="AG572" s="66" t="str">
        <f t="shared" si="142"/>
        <v/>
      </c>
      <c r="AH572" s="66" t="str">
        <f t="shared" si="143"/>
        <v/>
      </c>
      <c r="AI572" s="66" t="str">
        <f t="shared" si="144"/>
        <v/>
      </c>
      <c r="AJ572" s="66" t="str">
        <f t="shared" si="145"/>
        <v/>
      </c>
      <c r="AK572" s="66" t="str">
        <f t="shared" si="146"/>
        <v/>
      </c>
      <c r="AL572" s="270" t="str">
        <f t="shared" si="147"/>
        <v>N</v>
      </c>
    </row>
    <row r="573" spans="2:38">
      <c r="B573" s="91"/>
      <c r="C573" s="40"/>
      <c r="D573" s="40" t="s">
        <v>362</v>
      </c>
      <c r="E573" s="44"/>
      <c r="F573" s="44"/>
      <c r="G573" s="44"/>
      <c r="H573" s="14" t="str">
        <f t="shared" si="148"/>
        <v/>
      </c>
      <c r="I573" s="15" t="str">
        <f t="shared" si="149"/>
        <v/>
      </c>
      <c r="J573" s="16" t="str">
        <f t="shared" si="150"/>
        <v xml:space="preserve"> </v>
      </c>
      <c r="K573" s="17" t="str">
        <f t="shared" si="151"/>
        <v xml:space="preserve"> </v>
      </c>
      <c r="L573" s="208" t="str">
        <f>IF(B573="","",HLOOKUP(B573,'GRR Data'!$DD$243:$WI$244,2,FALSE))</f>
        <v/>
      </c>
      <c r="M573" s="65"/>
      <c r="N573" s="80"/>
      <c r="O573" s="21"/>
      <c r="P573" s="22"/>
      <c r="Q573" s="100"/>
      <c r="R573" s="100"/>
      <c r="S573" s="100"/>
      <c r="T573" s="100"/>
      <c r="U573" s="100"/>
      <c r="V573" s="100"/>
      <c r="W573" s="100"/>
      <c r="X573" s="100"/>
      <c r="Y573" s="100"/>
      <c r="Z573" s="100"/>
      <c r="AA573" s="66" t="str">
        <f t="shared" si="136"/>
        <v/>
      </c>
      <c r="AB573" s="66" t="str">
        <f t="shared" si="137"/>
        <v/>
      </c>
      <c r="AC573" s="66" t="str">
        <f t="shared" si="138"/>
        <v/>
      </c>
      <c r="AD573" s="66" t="str">
        <f t="shared" si="139"/>
        <v/>
      </c>
      <c r="AE573" s="66" t="str">
        <f t="shared" si="140"/>
        <v/>
      </c>
      <c r="AF573" s="66" t="str">
        <f t="shared" si="141"/>
        <v/>
      </c>
      <c r="AG573" s="66" t="str">
        <f t="shared" si="142"/>
        <v/>
      </c>
      <c r="AH573" s="66" t="str">
        <f t="shared" si="143"/>
        <v/>
      </c>
      <c r="AI573" s="66" t="str">
        <f t="shared" si="144"/>
        <v/>
      </c>
      <c r="AJ573" s="66" t="str">
        <f t="shared" si="145"/>
        <v/>
      </c>
      <c r="AK573" s="66" t="str">
        <f t="shared" si="146"/>
        <v/>
      </c>
      <c r="AL573" s="270" t="str">
        <f t="shared" si="147"/>
        <v>N</v>
      </c>
    </row>
    <row r="574" spans="2:38">
      <c r="B574" s="37"/>
      <c r="C574" s="40"/>
      <c r="D574" s="40" t="s">
        <v>362</v>
      </c>
      <c r="E574" s="44"/>
      <c r="F574" s="44"/>
      <c r="G574" s="44"/>
      <c r="H574" s="14" t="str">
        <f t="shared" si="148"/>
        <v/>
      </c>
      <c r="I574" s="15" t="str">
        <f t="shared" si="149"/>
        <v/>
      </c>
      <c r="J574" s="16" t="str">
        <f t="shared" si="150"/>
        <v xml:space="preserve"> </v>
      </c>
      <c r="K574" s="17" t="str">
        <f t="shared" si="151"/>
        <v xml:space="preserve"> </v>
      </c>
      <c r="L574" s="208" t="str">
        <f>IF(B574="","",HLOOKUP(B574,'GRR Data'!$DD$243:$WI$244,2,FALSE))</f>
        <v/>
      </c>
      <c r="M574" s="65"/>
      <c r="N574" s="80"/>
      <c r="O574" s="21"/>
      <c r="P574" s="22"/>
      <c r="Q574" s="100"/>
      <c r="R574" s="100"/>
      <c r="S574" s="100"/>
      <c r="T574" s="100"/>
      <c r="U574" s="100"/>
      <c r="V574" s="100"/>
      <c r="W574" s="100"/>
      <c r="X574" s="100"/>
      <c r="Y574" s="100"/>
      <c r="Z574" s="100"/>
      <c r="AA574" s="66" t="str">
        <f t="shared" si="136"/>
        <v/>
      </c>
      <c r="AB574" s="66" t="str">
        <f t="shared" si="137"/>
        <v/>
      </c>
      <c r="AC574" s="66" t="str">
        <f t="shared" si="138"/>
        <v/>
      </c>
      <c r="AD574" s="66" t="str">
        <f t="shared" si="139"/>
        <v/>
      </c>
      <c r="AE574" s="66" t="str">
        <f t="shared" si="140"/>
        <v/>
      </c>
      <c r="AF574" s="66" t="str">
        <f t="shared" si="141"/>
        <v/>
      </c>
      <c r="AG574" s="66" t="str">
        <f t="shared" si="142"/>
        <v/>
      </c>
      <c r="AH574" s="66" t="str">
        <f t="shared" si="143"/>
        <v/>
      </c>
      <c r="AI574" s="66" t="str">
        <f t="shared" si="144"/>
        <v/>
      </c>
      <c r="AJ574" s="66" t="str">
        <f t="shared" si="145"/>
        <v/>
      </c>
      <c r="AK574" s="66" t="str">
        <f t="shared" si="146"/>
        <v/>
      </c>
      <c r="AL574" s="270" t="str">
        <f t="shared" si="147"/>
        <v>N</v>
      </c>
    </row>
    <row r="575" spans="2:38">
      <c r="B575" s="37"/>
      <c r="C575" s="40"/>
      <c r="D575" s="40" t="s">
        <v>362</v>
      </c>
      <c r="E575" s="44"/>
      <c r="F575" s="44"/>
      <c r="G575" s="44"/>
      <c r="H575" s="14" t="str">
        <f t="shared" si="148"/>
        <v/>
      </c>
      <c r="I575" s="15" t="str">
        <f t="shared" si="149"/>
        <v/>
      </c>
      <c r="J575" s="16" t="str">
        <f t="shared" si="150"/>
        <v xml:space="preserve"> </v>
      </c>
      <c r="K575" s="17" t="str">
        <f t="shared" si="151"/>
        <v xml:space="preserve"> </v>
      </c>
      <c r="L575" s="208" t="str">
        <f>IF(B575="","",HLOOKUP(B575,'GRR Data'!$DD$243:$WI$244,2,FALSE))</f>
        <v/>
      </c>
      <c r="M575" s="65"/>
      <c r="N575" s="80"/>
      <c r="O575" s="21"/>
      <c r="P575" s="22"/>
      <c r="Q575" s="100"/>
      <c r="R575" s="100"/>
      <c r="S575" s="100"/>
      <c r="T575" s="100"/>
      <c r="U575" s="100"/>
      <c r="V575" s="100"/>
      <c r="W575" s="100"/>
      <c r="X575" s="100"/>
      <c r="Y575" s="100"/>
      <c r="Z575" s="100"/>
      <c r="AA575" s="66" t="str">
        <f t="shared" si="136"/>
        <v/>
      </c>
      <c r="AB575" s="66" t="str">
        <f t="shared" si="137"/>
        <v/>
      </c>
      <c r="AC575" s="66" t="str">
        <f t="shared" si="138"/>
        <v/>
      </c>
      <c r="AD575" s="66" t="str">
        <f t="shared" si="139"/>
        <v/>
      </c>
      <c r="AE575" s="66" t="str">
        <f t="shared" si="140"/>
        <v/>
      </c>
      <c r="AF575" s="66" t="str">
        <f t="shared" si="141"/>
        <v/>
      </c>
      <c r="AG575" s="66" t="str">
        <f t="shared" si="142"/>
        <v/>
      </c>
      <c r="AH575" s="66" t="str">
        <f t="shared" si="143"/>
        <v/>
      </c>
      <c r="AI575" s="66" t="str">
        <f t="shared" si="144"/>
        <v/>
      </c>
      <c r="AJ575" s="66" t="str">
        <f t="shared" si="145"/>
        <v/>
      </c>
      <c r="AK575" s="66" t="str">
        <f t="shared" si="146"/>
        <v/>
      </c>
      <c r="AL575" s="270" t="str">
        <f t="shared" si="147"/>
        <v>N</v>
      </c>
    </row>
    <row r="576" spans="2:38">
      <c r="B576" s="91"/>
      <c r="C576" s="40"/>
      <c r="D576" s="40" t="s">
        <v>362</v>
      </c>
      <c r="E576" s="44"/>
      <c r="F576" s="44"/>
      <c r="G576" s="44"/>
      <c r="H576" s="14" t="str">
        <f t="shared" si="148"/>
        <v/>
      </c>
      <c r="I576" s="15" t="str">
        <f t="shared" si="149"/>
        <v/>
      </c>
      <c r="J576" s="16" t="str">
        <f t="shared" si="150"/>
        <v xml:space="preserve"> </v>
      </c>
      <c r="K576" s="17" t="str">
        <f t="shared" si="151"/>
        <v xml:space="preserve"> </v>
      </c>
      <c r="L576" s="208" t="str">
        <f>IF(B576="","",HLOOKUP(B576,'GRR Data'!$DD$243:$WI$244,2,FALSE))</f>
        <v/>
      </c>
      <c r="M576" s="65"/>
      <c r="N576" s="80"/>
      <c r="O576" s="21"/>
      <c r="P576" s="22"/>
      <c r="Q576" s="100"/>
      <c r="R576" s="100"/>
      <c r="S576" s="100"/>
      <c r="T576" s="100"/>
      <c r="U576" s="100"/>
      <c r="V576" s="100"/>
      <c r="W576" s="100"/>
      <c r="X576" s="100"/>
      <c r="Y576" s="100"/>
      <c r="Z576" s="100"/>
      <c r="AA576" s="66" t="str">
        <f t="shared" si="136"/>
        <v/>
      </c>
      <c r="AB576" s="66" t="str">
        <f t="shared" si="137"/>
        <v/>
      </c>
      <c r="AC576" s="66" t="str">
        <f t="shared" si="138"/>
        <v/>
      </c>
      <c r="AD576" s="66" t="str">
        <f t="shared" si="139"/>
        <v/>
      </c>
      <c r="AE576" s="66" t="str">
        <f t="shared" si="140"/>
        <v/>
      </c>
      <c r="AF576" s="66" t="str">
        <f t="shared" si="141"/>
        <v/>
      </c>
      <c r="AG576" s="66" t="str">
        <f t="shared" si="142"/>
        <v/>
      </c>
      <c r="AH576" s="66" t="str">
        <f t="shared" si="143"/>
        <v/>
      </c>
      <c r="AI576" s="66" t="str">
        <f t="shared" si="144"/>
        <v/>
      </c>
      <c r="AJ576" s="66" t="str">
        <f t="shared" si="145"/>
        <v/>
      </c>
      <c r="AK576" s="66" t="str">
        <f t="shared" si="146"/>
        <v/>
      </c>
      <c r="AL576" s="270" t="str">
        <f t="shared" si="147"/>
        <v>N</v>
      </c>
    </row>
    <row r="577" spans="2:38">
      <c r="B577" s="37"/>
      <c r="C577" s="40"/>
      <c r="D577" s="40" t="s">
        <v>362</v>
      </c>
      <c r="E577" s="44"/>
      <c r="F577" s="44"/>
      <c r="G577" s="44"/>
      <c r="H577" s="14" t="str">
        <f t="shared" si="148"/>
        <v/>
      </c>
      <c r="I577" s="15" t="str">
        <f t="shared" si="149"/>
        <v/>
      </c>
      <c r="J577" s="16" t="str">
        <f t="shared" si="150"/>
        <v xml:space="preserve"> </v>
      </c>
      <c r="K577" s="17" t="str">
        <f t="shared" si="151"/>
        <v xml:space="preserve"> </v>
      </c>
      <c r="L577" s="208" t="str">
        <f>IF(B577="","",HLOOKUP(B577,'GRR Data'!$DD$243:$WI$244,2,FALSE))</f>
        <v/>
      </c>
      <c r="M577" s="65"/>
      <c r="N577" s="80"/>
      <c r="O577" s="21"/>
      <c r="P577" s="22"/>
      <c r="Q577" s="100"/>
      <c r="R577" s="100"/>
      <c r="S577" s="100"/>
      <c r="T577" s="100"/>
      <c r="U577" s="100"/>
      <c r="V577" s="100"/>
      <c r="W577" s="100"/>
      <c r="X577" s="100"/>
      <c r="Y577" s="100"/>
      <c r="Z577" s="100"/>
      <c r="AA577" s="66" t="str">
        <f t="shared" si="136"/>
        <v/>
      </c>
      <c r="AB577" s="66" t="str">
        <f t="shared" si="137"/>
        <v/>
      </c>
      <c r="AC577" s="66" t="str">
        <f t="shared" si="138"/>
        <v/>
      </c>
      <c r="AD577" s="66" t="str">
        <f t="shared" si="139"/>
        <v/>
      </c>
      <c r="AE577" s="66" t="str">
        <f t="shared" si="140"/>
        <v/>
      </c>
      <c r="AF577" s="66" t="str">
        <f t="shared" si="141"/>
        <v/>
      </c>
      <c r="AG577" s="66" t="str">
        <f t="shared" si="142"/>
        <v/>
      </c>
      <c r="AH577" s="66" t="str">
        <f t="shared" si="143"/>
        <v/>
      </c>
      <c r="AI577" s="66" t="str">
        <f t="shared" si="144"/>
        <v/>
      </c>
      <c r="AJ577" s="66" t="str">
        <f t="shared" si="145"/>
        <v/>
      </c>
      <c r="AK577" s="66" t="str">
        <f t="shared" si="146"/>
        <v/>
      </c>
      <c r="AL577" s="270" t="str">
        <f t="shared" si="147"/>
        <v>N</v>
      </c>
    </row>
    <row r="578" spans="2:38">
      <c r="B578" s="37"/>
      <c r="C578" s="40"/>
      <c r="D578" s="40" t="s">
        <v>362</v>
      </c>
      <c r="E578" s="44"/>
      <c r="F578" s="44"/>
      <c r="G578" s="44"/>
      <c r="H578" s="14" t="str">
        <f t="shared" si="148"/>
        <v/>
      </c>
      <c r="I578" s="15" t="str">
        <f t="shared" si="149"/>
        <v/>
      </c>
      <c r="J578" s="16" t="str">
        <f t="shared" si="150"/>
        <v xml:space="preserve"> </v>
      </c>
      <c r="K578" s="17" t="str">
        <f t="shared" si="151"/>
        <v xml:space="preserve"> </v>
      </c>
      <c r="L578" s="208" t="str">
        <f>IF(B578="","",HLOOKUP(B578,'GRR Data'!$DD$243:$WI$244,2,FALSE))</f>
        <v/>
      </c>
      <c r="M578" s="65"/>
      <c r="N578" s="80"/>
      <c r="O578" s="21"/>
      <c r="P578" s="22"/>
      <c r="Q578" s="100"/>
      <c r="R578" s="100"/>
      <c r="S578" s="100"/>
      <c r="T578" s="100"/>
      <c r="U578" s="100"/>
      <c r="V578" s="100"/>
      <c r="W578" s="100"/>
      <c r="X578" s="100"/>
      <c r="Y578" s="100"/>
      <c r="Z578" s="100"/>
      <c r="AA578" s="66" t="str">
        <f t="shared" si="136"/>
        <v/>
      </c>
      <c r="AB578" s="66" t="str">
        <f t="shared" si="137"/>
        <v/>
      </c>
      <c r="AC578" s="66" t="str">
        <f t="shared" si="138"/>
        <v/>
      </c>
      <c r="AD578" s="66" t="str">
        <f t="shared" si="139"/>
        <v/>
      </c>
      <c r="AE578" s="66" t="str">
        <f t="shared" si="140"/>
        <v/>
      </c>
      <c r="AF578" s="66" t="str">
        <f t="shared" si="141"/>
        <v/>
      </c>
      <c r="AG578" s="66" t="str">
        <f t="shared" si="142"/>
        <v/>
      </c>
      <c r="AH578" s="66" t="str">
        <f t="shared" si="143"/>
        <v/>
      </c>
      <c r="AI578" s="66" t="str">
        <f t="shared" si="144"/>
        <v/>
      </c>
      <c r="AJ578" s="66" t="str">
        <f t="shared" si="145"/>
        <v/>
      </c>
      <c r="AK578" s="66" t="str">
        <f t="shared" si="146"/>
        <v/>
      </c>
      <c r="AL578" s="270" t="str">
        <f t="shared" si="147"/>
        <v>N</v>
      </c>
    </row>
    <row r="579" spans="2:38">
      <c r="B579" s="91"/>
      <c r="C579" s="40"/>
      <c r="D579" s="40" t="s">
        <v>362</v>
      </c>
      <c r="E579" s="44"/>
      <c r="F579" s="44"/>
      <c r="G579" s="44"/>
      <c r="H579" s="14" t="str">
        <f t="shared" si="148"/>
        <v/>
      </c>
      <c r="I579" s="15" t="str">
        <f t="shared" si="149"/>
        <v/>
      </c>
      <c r="J579" s="16" t="str">
        <f t="shared" si="150"/>
        <v xml:space="preserve"> </v>
      </c>
      <c r="K579" s="17" t="str">
        <f t="shared" si="151"/>
        <v xml:space="preserve"> </v>
      </c>
      <c r="L579" s="208" t="str">
        <f>IF(B579="","",HLOOKUP(B579,'GRR Data'!$DD$243:$WI$244,2,FALSE))</f>
        <v/>
      </c>
      <c r="M579" s="65"/>
      <c r="N579" s="80"/>
      <c r="O579" s="21"/>
      <c r="P579" s="22"/>
      <c r="Q579" s="100"/>
      <c r="R579" s="100"/>
      <c r="S579" s="100"/>
      <c r="T579" s="100"/>
      <c r="U579" s="100"/>
      <c r="V579" s="100"/>
      <c r="W579" s="100"/>
      <c r="X579" s="100"/>
      <c r="Y579" s="100"/>
      <c r="Z579" s="100"/>
      <c r="AA579" s="66" t="str">
        <f t="shared" si="136"/>
        <v/>
      </c>
      <c r="AB579" s="66" t="str">
        <f t="shared" si="137"/>
        <v/>
      </c>
      <c r="AC579" s="66" t="str">
        <f t="shared" si="138"/>
        <v/>
      </c>
      <c r="AD579" s="66" t="str">
        <f t="shared" si="139"/>
        <v/>
      </c>
      <c r="AE579" s="66" t="str">
        <f t="shared" si="140"/>
        <v/>
      </c>
      <c r="AF579" s="66" t="str">
        <f t="shared" si="141"/>
        <v/>
      </c>
      <c r="AG579" s="66" t="str">
        <f t="shared" si="142"/>
        <v/>
      </c>
      <c r="AH579" s="66" t="str">
        <f t="shared" si="143"/>
        <v/>
      </c>
      <c r="AI579" s="66" t="str">
        <f t="shared" si="144"/>
        <v/>
      </c>
      <c r="AJ579" s="66" t="str">
        <f t="shared" si="145"/>
        <v/>
      </c>
      <c r="AK579" s="66" t="str">
        <f t="shared" si="146"/>
        <v/>
      </c>
      <c r="AL579" s="270" t="str">
        <f t="shared" si="147"/>
        <v>N</v>
      </c>
    </row>
    <row r="580" spans="2:38">
      <c r="B580" s="37"/>
      <c r="C580" s="40"/>
      <c r="D580" s="40" t="s">
        <v>362</v>
      </c>
      <c r="E580" s="44"/>
      <c r="F580" s="44"/>
      <c r="G580" s="44"/>
      <c r="H580" s="14" t="str">
        <f t="shared" si="148"/>
        <v/>
      </c>
      <c r="I580" s="15" t="str">
        <f t="shared" si="149"/>
        <v/>
      </c>
      <c r="J580" s="16" t="str">
        <f t="shared" si="150"/>
        <v xml:space="preserve"> </v>
      </c>
      <c r="K580" s="17" t="str">
        <f t="shared" si="151"/>
        <v xml:space="preserve"> </v>
      </c>
      <c r="L580" s="208" t="str">
        <f>IF(B580="","",HLOOKUP(B580,'GRR Data'!$DD$243:$WI$244,2,FALSE))</f>
        <v/>
      </c>
      <c r="M580" s="65"/>
      <c r="N580" s="80"/>
      <c r="O580" s="21"/>
      <c r="P580" s="22"/>
      <c r="Q580" s="100"/>
      <c r="R580" s="100"/>
      <c r="S580" s="100"/>
      <c r="T580" s="100"/>
      <c r="U580" s="100"/>
      <c r="V580" s="100"/>
      <c r="W580" s="100"/>
      <c r="X580" s="100"/>
      <c r="Y580" s="100"/>
      <c r="Z580" s="100"/>
      <c r="AA580" s="66" t="str">
        <f t="shared" si="136"/>
        <v/>
      </c>
      <c r="AB580" s="66" t="str">
        <f t="shared" si="137"/>
        <v/>
      </c>
      <c r="AC580" s="66" t="str">
        <f t="shared" si="138"/>
        <v/>
      </c>
      <c r="AD580" s="66" t="str">
        <f t="shared" si="139"/>
        <v/>
      </c>
      <c r="AE580" s="66" t="str">
        <f t="shared" si="140"/>
        <v/>
      </c>
      <c r="AF580" s="66" t="str">
        <f t="shared" si="141"/>
        <v/>
      </c>
      <c r="AG580" s="66" t="str">
        <f t="shared" si="142"/>
        <v/>
      </c>
      <c r="AH580" s="66" t="str">
        <f t="shared" si="143"/>
        <v/>
      </c>
      <c r="AI580" s="66" t="str">
        <f t="shared" si="144"/>
        <v/>
      </c>
      <c r="AJ580" s="66" t="str">
        <f t="shared" si="145"/>
        <v/>
      </c>
      <c r="AK580" s="66" t="str">
        <f t="shared" si="146"/>
        <v/>
      </c>
      <c r="AL580" s="270" t="str">
        <f t="shared" si="147"/>
        <v>N</v>
      </c>
    </row>
    <row r="581" spans="2:38">
      <c r="B581" s="37"/>
      <c r="C581" s="40"/>
      <c r="D581" s="40" t="s">
        <v>362</v>
      </c>
      <c r="E581" s="44"/>
      <c r="F581" s="44"/>
      <c r="G581" s="44"/>
      <c r="H581" s="14" t="str">
        <f t="shared" si="148"/>
        <v/>
      </c>
      <c r="I581" s="15" t="str">
        <f t="shared" si="149"/>
        <v/>
      </c>
      <c r="J581" s="16" t="str">
        <f t="shared" si="150"/>
        <v xml:space="preserve"> </v>
      </c>
      <c r="K581" s="17" t="str">
        <f t="shared" si="151"/>
        <v xml:space="preserve"> </v>
      </c>
      <c r="L581" s="208" t="str">
        <f>IF(B581="","",HLOOKUP(B581,'GRR Data'!$DD$243:$WI$244,2,FALSE))</f>
        <v/>
      </c>
      <c r="M581" s="65"/>
      <c r="N581" s="80"/>
      <c r="O581" s="21"/>
      <c r="P581" s="22"/>
      <c r="Q581" s="100"/>
      <c r="R581" s="100"/>
      <c r="S581" s="100"/>
      <c r="T581" s="100"/>
      <c r="U581" s="100"/>
      <c r="V581" s="100"/>
      <c r="W581" s="100"/>
      <c r="X581" s="100"/>
      <c r="Y581" s="100"/>
      <c r="Z581" s="100"/>
      <c r="AA581" s="66" t="str">
        <f t="shared" si="136"/>
        <v/>
      </c>
      <c r="AB581" s="66" t="str">
        <f t="shared" si="137"/>
        <v/>
      </c>
      <c r="AC581" s="66" t="str">
        <f t="shared" si="138"/>
        <v/>
      </c>
      <c r="AD581" s="66" t="str">
        <f t="shared" si="139"/>
        <v/>
      </c>
      <c r="AE581" s="66" t="str">
        <f t="shared" si="140"/>
        <v/>
      </c>
      <c r="AF581" s="66" t="str">
        <f t="shared" si="141"/>
        <v/>
      </c>
      <c r="AG581" s="66" t="str">
        <f t="shared" si="142"/>
        <v/>
      </c>
      <c r="AH581" s="66" t="str">
        <f t="shared" si="143"/>
        <v/>
      </c>
      <c r="AI581" s="66" t="str">
        <f t="shared" si="144"/>
        <v/>
      </c>
      <c r="AJ581" s="66" t="str">
        <f t="shared" si="145"/>
        <v/>
      </c>
      <c r="AK581" s="66" t="str">
        <f t="shared" si="146"/>
        <v/>
      </c>
      <c r="AL581" s="270" t="str">
        <f t="shared" si="147"/>
        <v>N</v>
      </c>
    </row>
    <row r="582" spans="2:38">
      <c r="B582" s="91"/>
      <c r="C582" s="40"/>
      <c r="D582" s="40" t="s">
        <v>362</v>
      </c>
      <c r="E582" s="44"/>
      <c r="F582" s="44"/>
      <c r="G582" s="44"/>
      <c r="H582" s="14" t="str">
        <f t="shared" si="148"/>
        <v/>
      </c>
      <c r="I582" s="15" t="str">
        <f t="shared" si="149"/>
        <v/>
      </c>
      <c r="J582" s="16" t="str">
        <f t="shared" si="150"/>
        <v xml:space="preserve"> </v>
      </c>
      <c r="K582" s="17" t="str">
        <f t="shared" si="151"/>
        <v xml:space="preserve"> </v>
      </c>
      <c r="L582" s="208" t="str">
        <f>IF(B582="","",HLOOKUP(B582,'GRR Data'!$DD$243:$WI$244,2,FALSE))</f>
        <v/>
      </c>
      <c r="M582" s="65"/>
      <c r="N582" s="80"/>
      <c r="O582" s="21"/>
      <c r="P582" s="22"/>
      <c r="Q582" s="100"/>
      <c r="R582" s="100"/>
      <c r="S582" s="100"/>
      <c r="T582" s="100"/>
      <c r="U582" s="100"/>
      <c r="V582" s="100"/>
      <c r="W582" s="100"/>
      <c r="X582" s="100"/>
      <c r="Y582" s="100"/>
      <c r="Z582" s="100"/>
      <c r="AA582" s="66" t="str">
        <f t="shared" si="136"/>
        <v/>
      </c>
      <c r="AB582" s="66" t="str">
        <f t="shared" si="137"/>
        <v/>
      </c>
      <c r="AC582" s="66" t="str">
        <f t="shared" si="138"/>
        <v/>
      </c>
      <c r="AD582" s="66" t="str">
        <f t="shared" si="139"/>
        <v/>
      </c>
      <c r="AE582" s="66" t="str">
        <f t="shared" si="140"/>
        <v/>
      </c>
      <c r="AF582" s="66" t="str">
        <f t="shared" si="141"/>
        <v/>
      </c>
      <c r="AG582" s="66" t="str">
        <f t="shared" si="142"/>
        <v/>
      </c>
      <c r="AH582" s="66" t="str">
        <f t="shared" si="143"/>
        <v/>
      </c>
      <c r="AI582" s="66" t="str">
        <f t="shared" si="144"/>
        <v/>
      </c>
      <c r="AJ582" s="66" t="str">
        <f t="shared" si="145"/>
        <v/>
      </c>
      <c r="AK582" s="66" t="str">
        <f t="shared" si="146"/>
        <v/>
      </c>
      <c r="AL582" s="270" t="str">
        <f t="shared" si="147"/>
        <v>N</v>
      </c>
    </row>
    <row r="583" spans="2:38">
      <c r="B583" s="91"/>
      <c r="C583" s="40"/>
      <c r="D583" s="40" t="s">
        <v>362</v>
      </c>
      <c r="E583" s="44"/>
      <c r="F583" s="44"/>
      <c r="G583" s="44"/>
      <c r="H583" s="14" t="str">
        <f t="shared" si="148"/>
        <v/>
      </c>
      <c r="I583" s="15" t="str">
        <f t="shared" si="149"/>
        <v/>
      </c>
      <c r="J583" s="16" t="str">
        <f t="shared" si="150"/>
        <v xml:space="preserve"> </v>
      </c>
      <c r="K583" s="17" t="str">
        <f t="shared" si="151"/>
        <v xml:space="preserve"> </v>
      </c>
      <c r="L583" s="208" t="str">
        <f>IF(B583="","",HLOOKUP(B583,'GRR Data'!$DD$243:$WI$244,2,FALSE))</f>
        <v/>
      </c>
      <c r="M583" s="65"/>
      <c r="N583" s="80"/>
      <c r="O583" s="21"/>
      <c r="P583" s="22"/>
      <c r="Q583" s="100"/>
      <c r="R583" s="100"/>
      <c r="S583" s="100"/>
      <c r="T583" s="100"/>
      <c r="U583" s="100"/>
      <c r="V583" s="100"/>
      <c r="W583" s="100"/>
      <c r="X583" s="100"/>
      <c r="Y583" s="100"/>
      <c r="Z583" s="100"/>
      <c r="AA583" s="66" t="str">
        <f t="shared" si="136"/>
        <v/>
      </c>
      <c r="AB583" s="66" t="str">
        <f t="shared" si="137"/>
        <v/>
      </c>
      <c r="AC583" s="66" t="str">
        <f t="shared" si="138"/>
        <v/>
      </c>
      <c r="AD583" s="66" t="str">
        <f t="shared" si="139"/>
        <v/>
      </c>
      <c r="AE583" s="66" t="str">
        <f t="shared" si="140"/>
        <v/>
      </c>
      <c r="AF583" s="66" t="str">
        <f t="shared" si="141"/>
        <v/>
      </c>
      <c r="AG583" s="66" t="str">
        <f t="shared" si="142"/>
        <v/>
      </c>
      <c r="AH583" s="66" t="str">
        <f t="shared" si="143"/>
        <v/>
      </c>
      <c r="AI583" s="66" t="str">
        <f t="shared" si="144"/>
        <v/>
      </c>
      <c r="AJ583" s="66" t="str">
        <f t="shared" si="145"/>
        <v/>
      </c>
      <c r="AK583" s="66" t="str">
        <f t="shared" si="146"/>
        <v/>
      </c>
      <c r="AL583" s="270" t="str">
        <f t="shared" si="147"/>
        <v>N</v>
      </c>
    </row>
    <row r="584" spans="2:38">
      <c r="B584" s="37"/>
      <c r="C584" s="40"/>
      <c r="D584" s="40" t="s">
        <v>362</v>
      </c>
      <c r="E584" s="44"/>
      <c r="F584" s="44"/>
      <c r="G584" s="44"/>
      <c r="H584" s="14" t="str">
        <f t="shared" si="148"/>
        <v/>
      </c>
      <c r="I584" s="15" t="str">
        <f t="shared" si="149"/>
        <v/>
      </c>
      <c r="J584" s="16" t="str">
        <f t="shared" si="150"/>
        <v xml:space="preserve"> </v>
      </c>
      <c r="K584" s="17" t="str">
        <f t="shared" si="151"/>
        <v xml:space="preserve"> </v>
      </c>
      <c r="L584" s="208" t="str">
        <f>IF(B584="","",HLOOKUP(B584,'GRR Data'!$DD$243:$WI$244,2,FALSE))</f>
        <v/>
      </c>
      <c r="M584" s="65"/>
      <c r="N584" s="80"/>
      <c r="O584" s="21"/>
      <c r="P584" s="22"/>
      <c r="Q584" s="100"/>
      <c r="R584" s="100"/>
      <c r="S584" s="100"/>
      <c r="T584" s="100"/>
      <c r="U584" s="100"/>
      <c r="V584" s="100"/>
      <c r="W584" s="100"/>
      <c r="X584" s="100"/>
      <c r="Y584" s="100"/>
      <c r="Z584" s="100"/>
      <c r="AA584" s="66" t="str">
        <f t="shared" si="136"/>
        <v/>
      </c>
      <c r="AB584" s="66" t="str">
        <f t="shared" si="137"/>
        <v/>
      </c>
      <c r="AC584" s="66" t="str">
        <f t="shared" si="138"/>
        <v/>
      </c>
      <c r="AD584" s="66" t="str">
        <f t="shared" si="139"/>
        <v/>
      </c>
      <c r="AE584" s="66" t="str">
        <f t="shared" si="140"/>
        <v/>
      </c>
      <c r="AF584" s="66" t="str">
        <f t="shared" si="141"/>
        <v/>
      </c>
      <c r="AG584" s="66" t="str">
        <f t="shared" si="142"/>
        <v/>
      </c>
      <c r="AH584" s="66" t="str">
        <f t="shared" si="143"/>
        <v/>
      </c>
      <c r="AI584" s="66" t="str">
        <f t="shared" si="144"/>
        <v/>
      </c>
      <c r="AJ584" s="66" t="str">
        <f t="shared" si="145"/>
        <v/>
      </c>
      <c r="AK584" s="66" t="str">
        <f t="shared" si="146"/>
        <v/>
      </c>
      <c r="AL584" s="270" t="str">
        <f t="shared" si="147"/>
        <v>N</v>
      </c>
    </row>
    <row r="585" spans="2:38">
      <c r="B585" s="37"/>
      <c r="C585" s="40"/>
      <c r="D585" s="40" t="s">
        <v>362</v>
      </c>
      <c r="E585" s="44"/>
      <c r="F585" s="44"/>
      <c r="G585" s="44"/>
      <c r="H585" s="14" t="str">
        <f t="shared" si="148"/>
        <v/>
      </c>
      <c r="I585" s="15" t="str">
        <f t="shared" si="149"/>
        <v/>
      </c>
      <c r="J585" s="16" t="str">
        <f t="shared" si="150"/>
        <v xml:space="preserve"> </v>
      </c>
      <c r="K585" s="17" t="str">
        <f t="shared" si="151"/>
        <v xml:space="preserve"> </v>
      </c>
      <c r="L585" s="208" t="str">
        <f>IF(B585="","",HLOOKUP(B585,'GRR Data'!$DD$243:$WI$244,2,FALSE))</f>
        <v/>
      </c>
      <c r="M585" s="65"/>
      <c r="N585" s="80"/>
      <c r="O585" s="21"/>
      <c r="P585" s="22"/>
      <c r="Q585" s="100"/>
      <c r="R585" s="100"/>
      <c r="S585" s="100"/>
      <c r="T585" s="100"/>
      <c r="U585" s="100"/>
      <c r="V585" s="100"/>
      <c r="W585" s="100"/>
      <c r="X585" s="100"/>
      <c r="Y585" s="100"/>
      <c r="Z585" s="100"/>
      <c r="AA585" s="66" t="str">
        <f t="shared" si="136"/>
        <v/>
      </c>
      <c r="AB585" s="66" t="str">
        <f t="shared" si="137"/>
        <v/>
      </c>
      <c r="AC585" s="66" t="str">
        <f t="shared" si="138"/>
        <v/>
      </c>
      <c r="AD585" s="66" t="str">
        <f t="shared" si="139"/>
        <v/>
      </c>
      <c r="AE585" s="66" t="str">
        <f t="shared" si="140"/>
        <v/>
      </c>
      <c r="AF585" s="66" t="str">
        <f t="shared" si="141"/>
        <v/>
      </c>
      <c r="AG585" s="66" t="str">
        <f t="shared" si="142"/>
        <v/>
      </c>
      <c r="AH585" s="66" t="str">
        <f t="shared" si="143"/>
        <v/>
      </c>
      <c r="AI585" s="66" t="str">
        <f t="shared" si="144"/>
        <v/>
      </c>
      <c r="AJ585" s="66" t="str">
        <f t="shared" si="145"/>
        <v/>
      </c>
      <c r="AK585" s="66" t="str">
        <f t="shared" si="146"/>
        <v/>
      </c>
      <c r="AL585" s="270" t="str">
        <f t="shared" si="147"/>
        <v>N</v>
      </c>
    </row>
    <row r="586" spans="2:38">
      <c r="B586" s="91"/>
      <c r="C586" s="40"/>
      <c r="D586" s="40" t="s">
        <v>362</v>
      </c>
      <c r="E586" s="44"/>
      <c r="F586" s="44"/>
      <c r="G586" s="44"/>
      <c r="H586" s="14" t="str">
        <f t="shared" si="148"/>
        <v/>
      </c>
      <c r="I586" s="15" t="str">
        <f t="shared" si="149"/>
        <v/>
      </c>
      <c r="J586" s="16" t="str">
        <f t="shared" si="150"/>
        <v xml:space="preserve"> </v>
      </c>
      <c r="K586" s="17" t="str">
        <f t="shared" si="151"/>
        <v xml:space="preserve"> </v>
      </c>
      <c r="L586" s="208" t="str">
        <f>IF(B586="","",HLOOKUP(B586,'GRR Data'!$DD$243:$WI$244,2,FALSE))</f>
        <v/>
      </c>
      <c r="M586" s="65"/>
      <c r="N586" s="80"/>
      <c r="O586" s="21"/>
      <c r="P586" s="22"/>
      <c r="Q586" s="100"/>
      <c r="R586" s="100"/>
      <c r="S586" s="100"/>
      <c r="T586" s="100"/>
      <c r="U586" s="100"/>
      <c r="V586" s="100"/>
      <c r="W586" s="100"/>
      <c r="X586" s="100"/>
      <c r="Y586" s="100"/>
      <c r="Z586" s="100"/>
      <c r="AA586" s="66" t="str">
        <f t="shared" si="136"/>
        <v/>
      </c>
      <c r="AB586" s="66" t="str">
        <f t="shared" si="137"/>
        <v/>
      </c>
      <c r="AC586" s="66" t="str">
        <f t="shared" si="138"/>
        <v/>
      </c>
      <c r="AD586" s="66" t="str">
        <f t="shared" si="139"/>
        <v/>
      </c>
      <c r="AE586" s="66" t="str">
        <f t="shared" si="140"/>
        <v/>
      </c>
      <c r="AF586" s="66" t="str">
        <f t="shared" si="141"/>
        <v/>
      </c>
      <c r="AG586" s="66" t="str">
        <f t="shared" si="142"/>
        <v/>
      </c>
      <c r="AH586" s="66" t="str">
        <f t="shared" si="143"/>
        <v/>
      </c>
      <c r="AI586" s="66" t="str">
        <f t="shared" si="144"/>
        <v/>
      </c>
      <c r="AJ586" s="66" t="str">
        <f t="shared" si="145"/>
        <v/>
      </c>
      <c r="AK586" s="66" t="str">
        <f t="shared" si="146"/>
        <v/>
      </c>
      <c r="AL586" s="270" t="str">
        <f t="shared" si="147"/>
        <v>N</v>
      </c>
    </row>
    <row r="587" spans="2:38">
      <c r="B587" s="37"/>
      <c r="C587" s="40"/>
      <c r="D587" s="40" t="s">
        <v>362</v>
      </c>
      <c r="E587" s="44"/>
      <c r="F587" s="44"/>
      <c r="G587" s="44"/>
      <c r="H587" s="14" t="str">
        <f t="shared" si="148"/>
        <v/>
      </c>
      <c r="I587" s="15" t="str">
        <f t="shared" si="149"/>
        <v/>
      </c>
      <c r="J587" s="16" t="str">
        <f t="shared" si="150"/>
        <v xml:space="preserve"> </v>
      </c>
      <c r="K587" s="17" t="str">
        <f t="shared" si="151"/>
        <v xml:space="preserve"> </v>
      </c>
      <c r="L587" s="208" t="str">
        <f>IF(B587="","",HLOOKUP(B587,'GRR Data'!$DD$243:$WI$244,2,FALSE))</f>
        <v/>
      </c>
      <c r="M587" s="65"/>
      <c r="N587" s="80"/>
      <c r="O587" s="21"/>
      <c r="P587" s="22"/>
      <c r="Q587" s="100"/>
      <c r="R587" s="100"/>
      <c r="S587" s="100"/>
      <c r="T587" s="100"/>
      <c r="U587" s="100"/>
      <c r="V587" s="100"/>
      <c r="W587" s="100"/>
      <c r="X587" s="100"/>
      <c r="Y587" s="100"/>
      <c r="Z587" s="100"/>
      <c r="AA587" s="66" t="str">
        <f t="shared" si="136"/>
        <v/>
      </c>
      <c r="AB587" s="66" t="str">
        <f t="shared" si="137"/>
        <v/>
      </c>
      <c r="AC587" s="66" t="str">
        <f t="shared" si="138"/>
        <v/>
      </c>
      <c r="AD587" s="66" t="str">
        <f t="shared" si="139"/>
        <v/>
      </c>
      <c r="AE587" s="66" t="str">
        <f t="shared" si="140"/>
        <v/>
      </c>
      <c r="AF587" s="66" t="str">
        <f t="shared" si="141"/>
        <v/>
      </c>
      <c r="AG587" s="66" t="str">
        <f t="shared" si="142"/>
        <v/>
      </c>
      <c r="AH587" s="66" t="str">
        <f t="shared" si="143"/>
        <v/>
      </c>
      <c r="AI587" s="66" t="str">
        <f t="shared" si="144"/>
        <v/>
      </c>
      <c r="AJ587" s="66" t="str">
        <f t="shared" si="145"/>
        <v/>
      </c>
      <c r="AK587" s="66" t="str">
        <f t="shared" si="146"/>
        <v/>
      </c>
      <c r="AL587" s="270" t="str">
        <f t="shared" si="147"/>
        <v>N</v>
      </c>
    </row>
    <row r="588" spans="2:38">
      <c r="B588" s="37"/>
      <c r="C588" s="40"/>
      <c r="D588" s="40" t="s">
        <v>362</v>
      </c>
      <c r="E588" s="44"/>
      <c r="F588" s="44"/>
      <c r="G588" s="44"/>
      <c r="H588" s="14" t="str">
        <f t="shared" si="148"/>
        <v/>
      </c>
      <c r="I588" s="15" t="str">
        <f t="shared" si="149"/>
        <v/>
      </c>
      <c r="J588" s="16" t="str">
        <f t="shared" si="150"/>
        <v xml:space="preserve"> </v>
      </c>
      <c r="K588" s="17" t="str">
        <f t="shared" si="151"/>
        <v xml:space="preserve"> </v>
      </c>
      <c r="L588" s="208" t="str">
        <f>IF(B588="","",HLOOKUP(B588,'GRR Data'!$DD$243:$WI$244,2,FALSE))</f>
        <v/>
      </c>
      <c r="M588" s="65"/>
      <c r="N588" s="80"/>
      <c r="O588" s="21"/>
      <c r="P588" s="22"/>
      <c r="Q588" s="100"/>
      <c r="R588" s="100"/>
      <c r="S588" s="100"/>
      <c r="T588" s="100"/>
      <c r="U588" s="100"/>
      <c r="V588" s="100"/>
      <c r="W588" s="100"/>
      <c r="X588" s="100"/>
      <c r="Y588" s="100"/>
      <c r="Z588" s="100"/>
      <c r="AA588" s="66" t="str">
        <f t="shared" si="136"/>
        <v/>
      </c>
      <c r="AB588" s="66" t="str">
        <f t="shared" si="137"/>
        <v/>
      </c>
      <c r="AC588" s="66" t="str">
        <f t="shared" si="138"/>
        <v/>
      </c>
      <c r="AD588" s="66" t="str">
        <f t="shared" si="139"/>
        <v/>
      </c>
      <c r="AE588" s="66" t="str">
        <f t="shared" si="140"/>
        <v/>
      </c>
      <c r="AF588" s="66" t="str">
        <f t="shared" si="141"/>
        <v/>
      </c>
      <c r="AG588" s="66" t="str">
        <f t="shared" si="142"/>
        <v/>
      </c>
      <c r="AH588" s="66" t="str">
        <f t="shared" si="143"/>
        <v/>
      </c>
      <c r="AI588" s="66" t="str">
        <f t="shared" si="144"/>
        <v/>
      </c>
      <c r="AJ588" s="66" t="str">
        <f t="shared" si="145"/>
        <v/>
      </c>
      <c r="AK588" s="66" t="str">
        <f t="shared" si="146"/>
        <v/>
      </c>
      <c r="AL588" s="270" t="str">
        <f t="shared" si="147"/>
        <v>N</v>
      </c>
    </row>
    <row r="589" spans="2:38">
      <c r="B589" s="91"/>
      <c r="C589" s="40"/>
      <c r="D589" s="40" t="s">
        <v>362</v>
      </c>
      <c r="E589" s="44"/>
      <c r="F589" s="44"/>
      <c r="G589" s="44"/>
      <c r="H589" s="14" t="str">
        <f t="shared" si="148"/>
        <v/>
      </c>
      <c r="I589" s="15" t="str">
        <f t="shared" si="149"/>
        <v/>
      </c>
      <c r="J589" s="16" t="str">
        <f t="shared" si="150"/>
        <v xml:space="preserve"> </v>
      </c>
      <c r="K589" s="17" t="str">
        <f t="shared" si="151"/>
        <v xml:space="preserve"> </v>
      </c>
      <c r="L589" s="208" t="str">
        <f>IF(B589="","",HLOOKUP(B589,'GRR Data'!$DD$243:$WI$244,2,FALSE))</f>
        <v/>
      </c>
      <c r="M589" s="65"/>
      <c r="N589" s="80"/>
      <c r="O589" s="21"/>
      <c r="P589" s="22"/>
      <c r="Q589" s="100"/>
      <c r="R589" s="100"/>
      <c r="S589" s="100"/>
      <c r="T589" s="100"/>
      <c r="U589" s="100"/>
      <c r="V589" s="100"/>
      <c r="W589" s="100"/>
      <c r="X589" s="100"/>
      <c r="Y589" s="100"/>
      <c r="Z589" s="100"/>
      <c r="AA589" s="66" t="str">
        <f t="shared" si="136"/>
        <v/>
      </c>
      <c r="AB589" s="66" t="str">
        <f t="shared" si="137"/>
        <v/>
      </c>
      <c r="AC589" s="66" t="str">
        <f t="shared" si="138"/>
        <v/>
      </c>
      <c r="AD589" s="66" t="str">
        <f t="shared" si="139"/>
        <v/>
      </c>
      <c r="AE589" s="66" t="str">
        <f t="shared" si="140"/>
        <v/>
      </c>
      <c r="AF589" s="66" t="str">
        <f t="shared" si="141"/>
        <v/>
      </c>
      <c r="AG589" s="66" t="str">
        <f t="shared" si="142"/>
        <v/>
      </c>
      <c r="AH589" s="66" t="str">
        <f t="shared" si="143"/>
        <v/>
      </c>
      <c r="AI589" s="66" t="str">
        <f t="shared" si="144"/>
        <v/>
      </c>
      <c r="AJ589" s="66" t="str">
        <f t="shared" si="145"/>
        <v/>
      </c>
      <c r="AK589" s="66" t="str">
        <f t="shared" si="146"/>
        <v/>
      </c>
      <c r="AL589" s="270" t="str">
        <f t="shared" si="147"/>
        <v>N</v>
      </c>
    </row>
    <row r="590" spans="2:38">
      <c r="B590" s="37"/>
      <c r="C590" s="40"/>
      <c r="D590" s="40" t="s">
        <v>362</v>
      </c>
      <c r="E590" s="44"/>
      <c r="F590" s="44"/>
      <c r="G590" s="44"/>
      <c r="H590" s="14" t="str">
        <f t="shared" si="148"/>
        <v/>
      </c>
      <c r="I590" s="15" t="str">
        <f t="shared" si="149"/>
        <v/>
      </c>
      <c r="J590" s="16" t="str">
        <f t="shared" si="150"/>
        <v xml:space="preserve"> </v>
      </c>
      <c r="K590" s="17" t="str">
        <f t="shared" si="151"/>
        <v xml:space="preserve"> </v>
      </c>
      <c r="L590" s="208" t="str">
        <f>IF(B590="","",HLOOKUP(B590,'GRR Data'!$DD$243:$WI$244,2,FALSE))</f>
        <v/>
      </c>
      <c r="M590" s="65"/>
      <c r="N590" s="80"/>
      <c r="O590" s="21"/>
      <c r="P590" s="22"/>
      <c r="Q590" s="100"/>
      <c r="R590" s="100"/>
      <c r="S590" s="100"/>
      <c r="T590" s="100"/>
      <c r="U590" s="100"/>
      <c r="V590" s="100"/>
      <c r="W590" s="100"/>
      <c r="X590" s="100"/>
      <c r="Y590" s="100"/>
      <c r="Z590" s="100"/>
      <c r="AA590" s="66" t="str">
        <f t="shared" ref="AA590:AA653" si="152">IF(COUNT(Q590)=1,Q590-$E590,"")</f>
        <v/>
      </c>
      <c r="AB590" s="66" t="str">
        <f t="shared" ref="AB590:AB653" si="153">IF(COUNT(R590)=1,R590-$E590,"")</f>
        <v/>
      </c>
      <c r="AC590" s="66" t="str">
        <f t="shared" ref="AC590:AC653" si="154">IF(COUNT(S590)=1,S590-$E590,"")</f>
        <v/>
      </c>
      <c r="AD590" s="66" t="str">
        <f t="shared" ref="AD590:AD653" si="155">IF(COUNT(T590)=1,T590-$E590,"")</f>
        <v/>
      </c>
      <c r="AE590" s="66" t="str">
        <f t="shared" ref="AE590:AE653" si="156">IF(COUNT(U590)=1,U590-$E590,"")</f>
        <v/>
      </c>
      <c r="AF590" s="66" t="str">
        <f t="shared" ref="AF590:AF653" si="157">IF(COUNT(V590)=1,V590-$E590,"")</f>
        <v/>
      </c>
      <c r="AG590" s="66" t="str">
        <f t="shared" ref="AG590:AG653" si="158">IF(COUNT(W590)=1,W590-$E590,"")</f>
        <v/>
      </c>
      <c r="AH590" s="66" t="str">
        <f t="shared" ref="AH590:AH653" si="159">IF(COUNT(X590)=1,X590-$E590,"")</f>
        <v/>
      </c>
      <c r="AI590" s="66" t="str">
        <f t="shared" ref="AI590:AI653" si="160">IF(COUNT(Y590)=1,Y590-$E590,"")</f>
        <v/>
      </c>
      <c r="AJ590" s="66" t="str">
        <f t="shared" ref="AJ590:AJ653" si="161">IF(COUNT(Z590)=1,Z590-$E590,"")</f>
        <v/>
      </c>
      <c r="AK590" s="66" t="str">
        <f t="shared" ref="AK590:AK653" si="162">IF(COUNT(Q590:Z590)=0,"",SUM(Q590:Z590)/COUNT(Q590:Z590))</f>
        <v/>
      </c>
      <c r="AL590" s="270" t="str">
        <f t="shared" ref="AL590:AL653" si="163">IF(COUNT(Q590:Z590), "Y", "N")</f>
        <v>N</v>
      </c>
    </row>
    <row r="591" spans="2:38">
      <c r="B591" s="37"/>
      <c r="C591" s="40"/>
      <c r="D591" s="40" t="s">
        <v>362</v>
      </c>
      <c r="E591" s="44"/>
      <c r="F591" s="44"/>
      <c r="G591" s="44"/>
      <c r="H591" s="14" t="str">
        <f t="shared" si="148"/>
        <v/>
      </c>
      <c r="I591" s="15" t="str">
        <f t="shared" si="149"/>
        <v/>
      </c>
      <c r="J591" s="16" t="str">
        <f t="shared" si="150"/>
        <v xml:space="preserve"> </v>
      </c>
      <c r="K591" s="17" t="str">
        <f t="shared" si="151"/>
        <v xml:space="preserve"> </v>
      </c>
      <c r="L591" s="208" t="str">
        <f>IF(B591="","",HLOOKUP(B591,'GRR Data'!$DD$243:$WI$244,2,FALSE))</f>
        <v/>
      </c>
      <c r="M591" s="65"/>
      <c r="N591" s="80"/>
      <c r="O591" s="21"/>
      <c r="P591" s="22"/>
      <c r="Q591" s="100"/>
      <c r="R591" s="100"/>
      <c r="S591" s="100"/>
      <c r="T591" s="100"/>
      <c r="U591" s="100"/>
      <c r="V591" s="100"/>
      <c r="W591" s="100"/>
      <c r="X591" s="100"/>
      <c r="Y591" s="100"/>
      <c r="Z591" s="100"/>
      <c r="AA591" s="66" t="str">
        <f t="shared" si="152"/>
        <v/>
      </c>
      <c r="AB591" s="66" t="str">
        <f t="shared" si="153"/>
        <v/>
      </c>
      <c r="AC591" s="66" t="str">
        <f t="shared" si="154"/>
        <v/>
      </c>
      <c r="AD591" s="66" t="str">
        <f t="shared" si="155"/>
        <v/>
      </c>
      <c r="AE591" s="66" t="str">
        <f t="shared" si="156"/>
        <v/>
      </c>
      <c r="AF591" s="66" t="str">
        <f t="shared" si="157"/>
        <v/>
      </c>
      <c r="AG591" s="66" t="str">
        <f t="shared" si="158"/>
        <v/>
      </c>
      <c r="AH591" s="66" t="str">
        <f t="shared" si="159"/>
        <v/>
      </c>
      <c r="AI591" s="66" t="str">
        <f t="shared" si="160"/>
        <v/>
      </c>
      <c r="AJ591" s="66" t="str">
        <f t="shared" si="161"/>
        <v/>
      </c>
      <c r="AK591" s="66" t="str">
        <f t="shared" si="162"/>
        <v/>
      </c>
      <c r="AL591" s="270" t="str">
        <f t="shared" si="163"/>
        <v>N</v>
      </c>
    </row>
    <row r="592" spans="2:38">
      <c r="B592" s="91"/>
      <c r="C592" s="40"/>
      <c r="D592" s="40" t="s">
        <v>362</v>
      </c>
      <c r="E592" s="44"/>
      <c r="F592" s="44"/>
      <c r="G592" s="44"/>
      <c r="H592" s="14" t="str">
        <f t="shared" si="148"/>
        <v/>
      </c>
      <c r="I592" s="15" t="str">
        <f t="shared" si="149"/>
        <v/>
      </c>
      <c r="J592" s="16" t="str">
        <f t="shared" si="150"/>
        <v xml:space="preserve"> </v>
      </c>
      <c r="K592" s="17" t="str">
        <f t="shared" si="151"/>
        <v xml:space="preserve"> </v>
      </c>
      <c r="L592" s="208" t="str">
        <f>IF(B592="","",HLOOKUP(B592,'GRR Data'!$DD$243:$WI$244,2,FALSE))</f>
        <v/>
      </c>
      <c r="M592" s="65"/>
      <c r="N592" s="80"/>
      <c r="O592" s="21"/>
      <c r="P592" s="22"/>
      <c r="Q592" s="100"/>
      <c r="R592" s="100"/>
      <c r="S592" s="100"/>
      <c r="T592" s="100"/>
      <c r="U592" s="100"/>
      <c r="V592" s="100"/>
      <c r="W592" s="100"/>
      <c r="X592" s="100"/>
      <c r="Y592" s="100"/>
      <c r="Z592" s="100"/>
      <c r="AA592" s="66" t="str">
        <f t="shared" si="152"/>
        <v/>
      </c>
      <c r="AB592" s="66" t="str">
        <f t="shared" si="153"/>
        <v/>
      </c>
      <c r="AC592" s="66" t="str">
        <f t="shared" si="154"/>
        <v/>
      </c>
      <c r="AD592" s="66" t="str">
        <f t="shared" si="155"/>
        <v/>
      </c>
      <c r="AE592" s="66" t="str">
        <f t="shared" si="156"/>
        <v/>
      </c>
      <c r="AF592" s="66" t="str">
        <f t="shared" si="157"/>
        <v/>
      </c>
      <c r="AG592" s="66" t="str">
        <f t="shared" si="158"/>
        <v/>
      </c>
      <c r="AH592" s="66" t="str">
        <f t="shared" si="159"/>
        <v/>
      </c>
      <c r="AI592" s="66" t="str">
        <f t="shared" si="160"/>
        <v/>
      </c>
      <c r="AJ592" s="66" t="str">
        <f t="shared" si="161"/>
        <v/>
      </c>
      <c r="AK592" s="66" t="str">
        <f t="shared" si="162"/>
        <v/>
      </c>
      <c r="AL592" s="270" t="str">
        <f t="shared" si="163"/>
        <v>N</v>
      </c>
    </row>
    <row r="593" spans="2:38">
      <c r="B593" s="91"/>
      <c r="C593" s="40"/>
      <c r="D593" s="40" t="s">
        <v>362</v>
      </c>
      <c r="E593" s="44"/>
      <c r="F593" s="44"/>
      <c r="G593" s="44"/>
      <c r="H593" s="14" t="str">
        <f t="shared" si="148"/>
        <v/>
      </c>
      <c r="I593" s="15" t="str">
        <f t="shared" si="149"/>
        <v/>
      </c>
      <c r="J593" s="16" t="str">
        <f t="shared" si="150"/>
        <v xml:space="preserve"> </v>
      </c>
      <c r="K593" s="17" t="str">
        <f t="shared" si="151"/>
        <v xml:space="preserve"> </v>
      </c>
      <c r="L593" s="208" t="str">
        <f>IF(B593="","",HLOOKUP(B593,'GRR Data'!$DD$243:$WI$244,2,FALSE))</f>
        <v/>
      </c>
      <c r="M593" s="65"/>
      <c r="N593" s="80"/>
      <c r="O593" s="21"/>
      <c r="P593" s="22"/>
      <c r="Q593" s="100"/>
      <c r="R593" s="100"/>
      <c r="S593" s="100"/>
      <c r="T593" s="100"/>
      <c r="U593" s="100"/>
      <c r="V593" s="100"/>
      <c r="W593" s="100"/>
      <c r="X593" s="100"/>
      <c r="Y593" s="100"/>
      <c r="Z593" s="100"/>
      <c r="AA593" s="66" t="str">
        <f t="shared" si="152"/>
        <v/>
      </c>
      <c r="AB593" s="66" t="str">
        <f t="shared" si="153"/>
        <v/>
      </c>
      <c r="AC593" s="66" t="str">
        <f t="shared" si="154"/>
        <v/>
      </c>
      <c r="AD593" s="66" t="str">
        <f t="shared" si="155"/>
        <v/>
      </c>
      <c r="AE593" s="66" t="str">
        <f t="shared" si="156"/>
        <v/>
      </c>
      <c r="AF593" s="66" t="str">
        <f t="shared" si="157"/>
        <v/>
      </c>
      <c r="AG593" s="66" t="str">
        <f t="shared" si="158"/>
        <v/>
      </c>
      <c r="AH593" s="66" t="str">
        <f t="shared" si="159"/>
        <v/>
      </c>
      <c r="AI593" s="66" t="str">
        <f t="shared" si="160"/>
        <v/>
      </c>
      <c r="AJ593" s="66" t="str">
        <f t="shared" si="161"/>
        <v/>
      </c>
      <c r="AK593" s="66" t="str">
        <f t="shared" si="162"/>
        <v/>
      </c>
      <c r="AL593" s="270" t="str">
        <f t="shared" si="163"/>
        <v>N</v>
      </c>
    </row>
    <row r="594" spans="2:38">
      <c r="B594" s="37"/>
      <c r="C594" s="40"/>
      <c r="D594" s="40" t="s">
        <v>362</v>
      </c>
      <c r="E594" s="44"/>
      <c r="F594" s="44"/>
      <c r="G594" s="44"/>
      <c r="H594" s="14" t="str">
        <f t="shared" si="148"/>
        <v/>
      </c>
      <c r="I594" s="15" t="str">
        <f t="shared" si="149"/>
        <v/>
      </c>
      <c r="J594" s="16" t="str">
        <f t="shared" si="150"/>
        <v xml:space="preserve"> </v>
      </c>
      <c r="K594" s="17" t="str">
        <f t="shared" si="151"/>
        <v xml:space="preserve"> </v>
      </c>
      <c r="L594" s="208" t="str">
        <f>IF(B594="","",HLOOKUP(B594,'GRR Data'!$DD$243:$WI$244,2,FALSE))</f>
        <v/>
      </c>
      <c r="M594" s="65"/>
      <c r="N594" s="80"/>
      <c r="O594" s="21"/>
      <c r="P594" s="22"/>
      <c r="Q594" s="100"/>
      <c r="R594" s="100"/>
      <c r="S594" s="100"/>
      <c r="T594" s="100"/>
      <c r="U594" s="100"/>
      <c r="V594" s="100"/>
      <c r="W594" s="100"/>
      <c r="X594" s="100"/>
      <c r="Y594" s="100"/>
      <c r="Z594" s="100"/>
      <c r="AA594" s="66" t="str">
        <f t="shared" si="152"/>
        <v/>
      </c>
      <c r="AB594" s="66" t="str">
        <f t="shared" si="153"/>
        <v/>
      </c>
      <c r="AC594" s="66" t="str">
        <f t="shared" si="154"/>
        <v/>
      </c>
      <c r="AD594" s="66" t="str">
        <f t="shared" si="155"/>
        <v/>
      </c>
      <c r="AE594" s="66" t="str">
        <f t="shared" si="156"/>
        <v/>
      </c>
      <c r="AF594" s="66" t="str">
        <f t="shared" si="157"/>
        <v/>
      </c>
      <c r="AG594" s="66" t="str">
        <f t="shared" si="158"/>
        <v/>
      </c>
      <c r="AH594" s="66" t="str">
        <f t="shared" si="159"/>
        <v/>
      </c>
      <c r="AI594" s="66" t="str">
        <f t="shared" si="160"/>
        <v/>
      </c>
      <c r="AJ594" s="66" t="str">
        <f t="shared" si="161"/>
        <v/>
      </c>
      <c r="AK594" s="66" t="str">
        <f t="shared" si="162"/>
        <v/>
      </c>
      <c r="AL594" s="270" t="str">
        <f t="shared" si="163"/>
        <v>N</v>
      </c>
    </row>
    <row r="595" spans="2:38">
      <c r="B595" s="37"/>
      <c r="C595" s="40"/>
      <c r="D595" s="40" t="s">
        <v>362</v>
      </c>
      <c r="E595" s="44"/>
      <c r="F595" s="44"/>
      <c r="G595" s="44"/>
      <c r="H595" s="14" t="str">
        <f t="shared" ref="H595:H658" si="164">IF(OR(E595="",F595=""),"",IF(COUNTA(Q595:Z595)=0,"",IF(MAX($Q595:$Z595)&lt;=$E595,0,IF(F595=0,"N/A",(MAX($Q595:$Z595)-$E595)/$F595))))</f>
        <v/>
      </c>
      <c r="I595" s="15" t="str">
        <f t="shared" ref="I595:I658" si="165">IF(OR(E595="",G595=""),"",IF(COUNTA(Q595:Z595)=0,"",IF(MIN(Q595:Z595)&gt;=$E595,0,IF(G595=0,"N/A",($E595-MIN(Q595:Z595))/(G595)))))</f>
        <v/>
      </c>
      <c r="J595" s="16" t="str">
        <f t="shared" ref="J595:J658" si="166">IF(H595="N/A","Reject",IF(ISNUMBER($H595)=TRUE,IF($H595&gt;0.651,IF($H595&gt;1.001,"Reject","Alert")," ")," "))</f>
        <v xml:space="preserve"> </v>
      </c>
      <c r="K595" s="17" t="str">
        <f t="shared" ref="K595:K658" si="167">IF(I595="N/A","Reject",IF(ISNUMBER($I595)=TRUE,IF($I595&gt;0.651,IF($I595&gt;1.001,"Reject","Alert")," ")," "))</f>
        <v xml:space="preserve"> </v>
      </c>
      <c r="L595" s="208" t="str">
        <f>IF(B595="","",HLOOKUP(B595,'GRR Data'!$DD$243:$WI$244,2,FALSE))</f>
        <v/>
      </c>
      <c r="M595" s="65"/>
      <c r="N595" s="80"/>
      <c r="O595" s="21"/>
      <c r="P595" s="22"/>
      <c r="Q595" s="100"/>
      <c r="R595" s="100"/>
      <c r="S595" s="100"/>
      <c r="T595" s="100"/>
      <c r="U595" s="100"/>
      <c r="V595" s="100"/>
      <c r="W595" s="100"/>
      <c r="X595" s="100"/>
      <c r="Y595" s="100"/>
      <c r="Z595" s="100"/>
      <c r="AA595" s="66" t="str">
        <f t="shared" si="152"/>
        <v/>
      </c>
      <c r="AB595" s="66" t="str">
        <f t="shared" si="153"/>
        <v/>
      </c>
      <c r="AC595" s="66" t="str">
        <f t="shared" si="154"/>
        <v/>
      </c>
      <c r="AD595" s="66" t="str">
        <f t="shared" si="155"/>
        <v/>
      </c>
      <c r="AE595" s="66" t="str">
        <f t="shared" si="156"/>
        <v/>
      </c>
      <c r="AF595" s="66" t="str">
        <f t="shared" si="157"/>
        <v/>
      </c>
      <c r="AG595" s="66" t="str">
        <f t="shared" si="158"/>
        <v/>
      </c>
      <c r="AH595" s="66" t="str">
        <f t="shared" si="159"/>
        <v/>
      </c>
      <c r="AI595" s="66" t="str">
        <f t="shared" si="160"/>
        <v/>
      </c>
      <c r="AJ595" s="66" t="str">
        <f t="shared" si="161"/>
        <v/>
      </c>
      <c r="AK595" s="66" t="str">
        <f t="shared" si="162"/>
        <v/>
      </c>
      <c r="AL595" s="270" t="str">
        <f t="shared" si="163"/>
        <v>N</v>
      </c>
    </row>
    <row r="596" spans="2:38">
      <c r="B596" s="91"/>
      <c r="C596" s="40"/>
      <c r="D596" s="40" t="s">
        <v>362</v>
      </c>
      <c r="E596" s="44"/>
      <c r="F596" s="44"/>
      <c r="G596" s="44"/>
      <c r="H596" s="14" t="str">
        <f t="shared" si="164"/>
        <v/>
      </c>
      <c r="I596" s="15" t="str">
        <f t="shared" si="165"/>
        <v/>
      </c>
      <c r="J596" s="16" t="str">
        <f t="shared" si="166"/>
        <v xml:space="preserve"> </v>
      </c>
      <c r="K596" s="17" t="str">
        <f t="shared" si="167"/>
        <v xml:space="preserve"> </v>
      </c>
      <c r="L596" s="208" t="str">
        <f>IF(B596="","",HLOOKUP(B596,'GRR Data'!$DD$243:$WI$244,2,FALSE))</f>
        <v/>
      </c>
      <c r="M596" s="65"/>
      <c r="N596" s="80"/>
      <c r="O596" s="21"/>
      <c r="P596" s="22"/>
      <c r="Q596" s="100"/>
      <c r="R596" s="100"/>
      <c r="S596" s="100"/>
      <c r="T596" s="100"/>
      <c r="U596" s="100"/>
      <c r="V596" s="100"/>
      <c r="W596" s="100"/>
      <c r="X596" s="100"/>
      <c r="Y596" s="100"/>
      <c r="Z596" s="100"/>
      <c r="AA596" s="66" t="str">
        <f t="shared" si="152"/>
        <v/>
      </c>
      <c r="AB596" s="66" t="str">
        <f t="shared" si="153"/>
        <v/>
      </c>
      <c r="AC596" s="66" t="str">
        <f t="shared" si="154"/>
        <v/>
      </c>
      <c r="AD596" s="66" t="str">
        <f t="shared" si="155"/>
        <v/>
      </c>
      <c r="AE596" s="66" t="str">
        <f t="shared" si="156"/>
        <v/>
      </c>
      <c r="AF596" s="66" t="str">
        <f t="shared" si="157"/>
        <v/>
      </c>
      <c r="AG596" s="66" t="str">
        <f t="shared" si="158"/>
        <v/>
      </c>
      <c r="AH596" s="66" t="str">
        <f t="shared" si="159"/>
        <v/>
      </c>
      <c r="AI596" s="66" t="str">
        <f t="shared" si="160"/>
        <v/>
      </c>
      <c r="AJ596" s="66" t="str">
        <f t="shared" si="161"/>
        <v/>
      </c>
      <c r="AK596" s="66" t="str">
        <f t="shared" si="162"/>
        <v/>
      </c>
      <c r="AL596" s="270" t="str">
        <f t="shared" si="163"/>
        <v>N</v>
      </c>
    </row>
    <row r="597" spans="2:38">
      <c r="B597" s="37"/>
      <c r="C597" s="40"/>
      <c r="D597" s="40" t="s">
        <v>362</v>
      </c>
      <c r="E597" s="44"/>
      <c r="F597" s="44"/>
      <c r="G597" s="44"/>
      <c r="H597" s="14" t="str">
        <f t="shared" si="164"/>
        <v/>
      </c>
      <c r="I597" s="15" t="str">
        <f t="shared" si="165"/>
        <v/>
      </c>
      <c r="J597" s="16" t="str">
        <f t="shared" si="166"/>
        <v xml:space="preserve"> </v>
      </c>
      <c r="K597" s="17" t="str">
        <f t="shared" si="167"/>
        <v xml:space="preserve"> </v>
      </c>
      <c r="L597" s="208" t="str">
        <f>IF(B597="","",HLOOKUP(B597,'GRR Data'!$DD$243:$WI$244,2,FALSE))</f>
        <v/>
      </c>
      <c r="M597" s="65"/>
      <c r="N597" s="80"/>
      <c r="O597" s="21"/>
      <c r="P597" s="22"/>
      <c r="Q597" s="100"/>
      <c r="R597" s="100"/>
      <c r="S597" s="100"/>
      <c r="T597" s="100"/>
      <c r="U597" s="100"/>
      <c r="V597" s="100"/>
      <c r="W597" s="100"/>
      <c r="X597" s="100"/>
      <c r="Y597" s="100"/>
      <c r="Z597" s="100"/>
      <c r="AA597" s="66" t="str">
        <f t="shared" si="152"/>
        <v/>
      </c>
      <c r="AB597" s="66" t="str">
        <f t="shared" si="153"/>
        <v/>
      </c>
      <c r="AC597" s="66" t="str">
        <f t="shared" si="154"/>
        <v/>
      </c>
      <c r="AD597" s="66" t="str">
        <f t="shared" si="155"/>
        <v/>
      </c>
      <c r="AE597" s="66" t="str">
        <f t="shared" si="156"/>
        <v/>
      </c>
      <c r="AF597" s="66" t="str">
        <f t="shared" si="157"/>
        <v/>
      </c>
      <c r="AG597" s="66" t="str">
        <f t="shared" si="158"/>
        <v/>
      </c>
      <c r="AH597" s="66" t="str">
        <f t="shared" si="159"/>
        <v/>
      </c>
      <c r="AI597" s="66" t="str">
        <f t="shared" si="160"/>
        <v/>
      </c>
      <c r="AJ597" s="66" t="str">
        <f t="shared" si="161"/>
        <v/>
      </c>
      <c r="AK597" s="66" t="str">
        <f t="shared" si="162"/>
        <v/>
      </c>
      <c r="AL597" s="270" t="str">
        <f t="shared" si="163"/>
        <v>N</v>
      </c>
    </row>
    <row r="598" spans="2:38">
      <c r="B598" s="37"/>
      <c r="C598" s="40"/>
      <c r="D598" s="40" t="s">
        <v>362</v>
      </c>
      <c r="E598" s="44"/>
      <c r="F598" s="44"/>
      <c r="G598" s="44"/>
      <c r="H598" s="14" t="str">
        <f t="shared" si="164"/>
        <v/>
      </c>
      <c r="I598" s="15" t="str">
        <f t="shared" si="165"/>
        <v/>
      </c>
      <c r="J598" s="16" t="str">
        <f t="shared" si="166"/>
        <v xml:space="preserve"> </v>
      </c>
      <c r="K598" s="17" t="str">
        <f t="shared" si="167"/>
        <v xml:space="preserve"> </v>
      </c>
      <c r="L598" s="208" t="str">
        <f>IF(B598="","",HLOOKUP(B598,'GRR Data'!$DD$243:$WI$244,2,FALSE))</f>
        <v/>
      </c>
      <c r="M598" s="65"/>
      <c r="N598" s="80"/>
      <c r="O598" s="21"/>
      <c r="P598" s="22"/>
      <c r="Q598" s="100"/>
      <c r="R598" s="100"/>
      <c r="S598" s="100"/>
      <c r="T598" s="100"/>
      <c r="U598" s="100"/>
      <c r="V598" s="100"/>
      <c r="W598" s="100"/>
      <c r="X598" s="100"/>
      <c r="Y598" s="100"/>
      <c r="Z598" s="100"/>
      <c r="AA598" s="66" t="str">
        <f t="shared" si="152"/>
        <v/>
      </c>
      <c r="AB598" s="66" t="str">
        <f t="shared" si="153"/>
        <v/>
      </c>
      <c r="AC598" s="66" t="str">
        <f t="shared" si="154"/>
        <v/>
      </c>
      <c r="AD598" s="66" t="str">
        <f t="shared" si="155"/>
        <v/>
      </c>
      <c r="AE598" s="66" t="str">
        <f t="shared" si="156"/>
        <v/>
      </c>
      <c r="AF598" s="66" t="str">
        <f t="shared" si="157"/>
        <v/>
      </c>
      <c r="AG598" s="66" t="str">
        <f t="shared" si="158"/>
        <v/>
      </c>
      <c r="AH598" s="66" t="str">
        <f t="shared" si="159"/>
        <v/>
      </c>
      <c r="AI598" s="66" t="str">
        <f t="shared" si="160"/>
        <v/>
      </c>
      <c r="AJ598" s="66" t="str">
        <f t="shared" si="161"/>
        <v/>
      </c>
      <c r="AK598" s="66" t="str">
        <f t="shared" si="162"/>
        <v/>
      </c>
      <c r="AL598" s="270" t="str">
        <f t="shared" si="163"/>
        <v>N</v>
      </c>
    </row>
    <row r="599" spans="2:38">
      <c r="B599" s="91"/>
      <c r="C599" s="40"/>
      <c r="D599" s="40" t="s">
        <v>362</v>
      </c>
      <c r="E599" s="44"/>
      <c r="F599" s="44"/>
      <c r="G599" s="44"/>
      <c r="H599" s="14" t="str">
        <f t="shared" si="164"/>
        <v/>
      </c>
      <c r="I599" s="15" t="str">
        <f t="shared" si="165"/>
        <v/>
      </c>
      <c r="J599" s="16" t="str">
        <f t="shared" si="166"/>
        <v xml:space="preserve"> </v>
      </c>
      <c r="K599" s="17" t="str">
        <f t="shared" si="167"/>
        <v xml:space="preserve"> </v>
      </c>
      <c r="L599" s="208" t="str">
        <f>IF(B599="","",HLOOKUP(B599,'GRR Data'!$DD$243:$WI$244,2,FALSE))</f>
        <v/>
      </c>
      <c r="M599" s="65"/>
      <c r="N599" s="80"/>
      <c r="O599" s="21"/>
      <c r="P599" s="22"/>
      <c r="Q599" s="100"/>
      <c r="R599" s="100"/>
      <c r="S599" s="100"/>
      <c r="T599" s="100"/>
      <c r="U599" s="100"/>
      <c r="V599" s="100"/>
      <c r="W599" s="100"/>
      <c r="X599" s="100"/>
      <c r="Y599" s="100"/>
      <c r="Z599" s="100"/>
      <c r="AA599" s="66" t="str">
        <f t="shared" si="152"/>
        <v/>
      </c>
      <c r="AB599" s="66" t="str">
        <f t="shared" si="153"/>
        <v/>
      </c>
      <c r="AC599" s="66" t="str">
        <f t="shared" si="154"/>
        <v/>
      </c>
      <c r="AD599" s="66" t="str">
        <f t="shared" si="155"/>
        <v/>
      </c>
      <c r="AE599" s="66" t="str">
        <f t="shared" si="156"/>
        <v/>
      </c>
      <c r="AF599" s="66" t="str">
        <f t="shared" si="157"/>
        <v/>
      </c>
      <c r="AG599" s="66" t="str">
        <f t="shared" si="158"/>
        <v/>
      </c>
      <c r="AH599" s="66" t="str">
        <f t="shared" si="159"/>
        <v/>
      </c>
      <c r="AI599" s="66" t="str">
        <f t="shared" si="160"/>
        <v/>
      </c>
      <c r="AJ599" s="66" t="str">
        <f t="shared" si="161"/>
        <v/>
      </c>
      <c r="AK599" s="66" t="str">
        <f t="shared" si="162"/>
        <v/>
      </c>
      <c r="AL599" s="270" t="str">
        <f t="shared" si="163"/>
        <v>N</v>
      </c>
    </row>
    <row r="600" spans="2:38">
      <c r="B600" s="37"/>
      <c r="C600" s="40"/>
      <c r="D600" s="40" t="s">
        <v>362</v>
      </c>
      <c r="E600" s="44"/>
      <c r="F600" s="44"/>
      <c r="G600" s="44"/>
      <c r="H600" s="14" t="str">
        <f t="shared" si="164"/>
        <v/>
      </c>
      <c r="I600" s="15" t="str">
        <f t="shared" si="165"/>
        <v/>
      </c>
      <c r="J600" s="16" t="str">
        <f t="shared" si="166"/>
        <v xml:space="preserve"> </v>
      </c>
      <c r="K600" s="17" t="str">
        <f t="shared" si="167"/>
        <v xml:space="preserve"> </v>
      </c>
      <c r="L600" s="208" t="str">
        <f>IF(B600="","",HLOOKUP(B600,'GRR Data'!$DD$243:$WI$244,2,FALSE))</f>
        <v/>
      </c>
      <c r="M600" s="65"/>
      <c r="N600" s="80"/>
      <c r="O600" s="21"/>
      <c r="P600" s="22"/>
      <c r="Q600" s="100"/>
      <c r="R600" s="100"/>
      <c r="S600" s="100"/>
      <c r="T600" s="100"/>
      <c r="U600" s="100"/>
      <c r="V600" s="100"/>
      <c r="W600" s="100"/>
      <c r="X600" s="100"/>
      <c r="Y600" s="100"/>
      <c r="Z600" s="100"/>
      <c r="AA600" s="66" t="str">
        <f t="shared" si="152"/>
        <v/>
      </c>
      <c r="AB600" s="66" t="str">
        <f t="shared" si="153"/>
        <v/>
      </c>
      <c r="AC600" s="66" t="str">
        <f t="shared" si="154"/>
        <v/>
      </c>
      <c r="AD600" s="66" t="str">
        <f t="shared" si="155"/>
        <v/>
      </c>
      <c r="AE600" s="66" t="str">
        <f t="shared" si="156"/>
        <v/>
      </c>
      <c r="AF600" s="66" t="str">
        <f t="shared" si="157"/>
        <v/>
      </c>
      <c r="AG600" s="66" t="str">
        <f t="shared" si="158"/>
        <v/>
      </c>
      <c r="AH600" s="66" t="str">
        <f t="shared" si="159"/>
        <v/>
      </c>
      <c r="AI600" s="66" t="str">
        <f t="shared" si="160"/>
        <v/>
      </c>
      <c r="AJ600" s="66" t="str">
        <f t="shared" si="161"/>
        <v/>
      </c>
      <c r="AK600" s="66" t="str">
        <f t="shared" si="162"/>
        <v/>
      </c>
      <c r="AL600" s="270" t="str">
        <f t="shared" si="163"/>
        <v>N</v>
      </c>
    </row>
    <row r="601" spans="2:38">
      <c r="B601" s="37"/>
      <c r="C601" s="40"/>
      <c r="D601" s="40" t="s">
        <v>362</v>
      </c>
      <c r="E601" s="44"/>
      <c r="F601" s="44"/>
      <c r="G601" s="44"/>
      <c r="H601" s="14" t="str">
        <f t="shared" si="164"/>
        <v/>
      </c>
      <c r="I601" s="15" t="str">
        <f t="shared" si="165"/>
        <v/>
      </c>
      <c r="J601" s="16" t="str">
        <f t="shared" si="166"/>
        <v xml:space="preserve"> </v>
      </c>
      <c r="K601" s="17" t="str">
        <f t="shared" si="167"/>
        <v xml:space="preserve"> </v>
      </c>
      <c r="L601" s="208" t="str">
        <f>IF(B601="","",HLOOKUP(B601,'GRR Data'!$DD$243:$WI$244,2,FALSE))</f>
        <v/>
      </c>
      <c r="M601" s="65"/>
      <c r="N601" s="80"/>
      <c r="O601" s="21"/>
      <c r="P601" s="22"/>
      <c r="Q601" s="100"/>
      <c r="R601" s="100"/>
      <c r="S601" s="100"/>
      <c r="T601" s="100"/>
      <c r="U601" s="100"/>
      <c r="V601" s="100"/>
      <c r="W601" s="100"/>
      <c r="X601" s="100"/>
      <c r="Y601" s="100"/>
      <c r="Z601" s="100"/>
      <c r="AA601" s="66" t="str">
        <f t="shared" si="152"/>
        <v/>
      </c>
      <c r="AB601" s="66" t="str">
        <f t="shared" si="153"/>
        <v/>
      </c>
      <c r="AC601" s="66" t="str">
        <f t="shared" si="154"/>
        <v/>
      </c>
      <c r="AD601" s="66" t="str">
        <f t="shared" si="155"/>
        <v/>
      </c>
      <c r="AE601" s="66" t="str">
        <f t="shared" si="156"/>
        <v/>
      </c>
      <c r="AF601" s="66" t="str">
        <f t="shared" si="157"/>
        <v/>
      </c>
      <c r="AG601" s="66" t="str">
        <f t="shared" si="158"/>
        <v/>
      </c>
      <c r="AH601" s="66" t="str">
        <f t="shared" si="159"/>
        <v/>
      </c>
      <c r="AI601" s="66" t="str">
        <f t="shared" si="160"/>
        <v/>
      </c>
      <c r="AJ601" s="66" t="str">
        <f t="shared" si="161"/>
        <v/>
      </c>
      <c r="AK601" s="66" t="str">
        <f t="shared" si="162"/>
        <v/>
      </c>
      <c r="AL601" s="270" t="str">
        <f t="shared" si="163"/>
        <v>N</v>
      </c>
    </row>
    <row r="602" spans="2:38">
      <c r="B602" s="91"/>
      <c r="C602" s="40"/>
      <c r="D602" s="40" t="s">
        <v>362</v>
      </c>
      <c r="E602" s="44"/>
      <c r="F602" s="44"/>
      <c r="G602" s="44"/>
      <c r="H602" s="14" t="str">
        <f t="shared" si="164"/>
        <v/>
      </c>
      <c r="I602" s="15" t="str">
        <f t="shared" si="165"/>
        <v/>
      </c>
      <c r="J602" s="16" t="str">
        <f t="shared" si="166"/>
        <v xml:space="preserve"> </v>
      </c>
      <c r="K602" s="17" t="str">
        <f t="shared" si="167"/>
        <v xml:space="preserve"> </v>
      </c>
      <c r="L602" s="208" t="str">
        <f>IF(B602="","",HLOOKUP(B602,'GRR Data'!$DD$243:$WI$244,2,FALSE))</f>
        <v/>
      </c>
      <c r="M602" s="65"/>
      <c r="N602" s="80"/>
      <c r="O602" s="21"/>
      <c r="P602" s="22"/>
      <c r="Q602" s="100"/>
      <c r="R602" s="100"/>
      <c r="S602" s="100"/>
      <c r="T602" s="100"/>
      <c r="U602" s="100"/>
      <c r="V602" s="100"/>
      <c r="W602" s="100"/>
      <c r="X602" s="100"/>
      <c r="Y602" s="100"/>
      <c r="Z602" s="100"/>
      <c r="AA602" s="66" t="str">
        <f t="shared" si="152"/>
        <v/>
      </c>
      <c r="AB602" s="66" t="str">
        <f t="shared" si="153"/>
        <v/>
      </c>
      <c r="AC602" s="66" t="str">
        <f t="shared" si="154"/>
        <v/>
      </c>
      <c r="AD602" s="66" t="str">
        <f t="shared" si="155"/>
        <v/>
      </c>
      <c r="AE602" s="66" t="str">
        <f t="shared" si="156"/>
        <v/>
      </c>
      <c r="AF602" s="66" t="str">
        <f t="shared" si="157"/>
        <v/>
      </c>
      <c r="AG602" s="66" t="str">
        <f t="shared" si="158"/>
        <v/>
      </c>
      <c r="AH602" s="66" t="str">
        <f t="shared" si="159"/>
        <v/>
      </c>
      <c r="AI602" s="66" t="str">
        <f t="shared" si="160"/>
        <v/>
      </c>
      <c r="AJ602" s="66" t="str">
        <f t="shared" si="161"/>
        <v/>
      </c>
      <c r="AK602" s="66" t="str">
        <f t="shared" si="162"/>
        <v/>
      </c>
      <c r="AL602" s="270" t="str">
        <f t="shared" si="163"/>
        <v>N</v>
      </c>
    </row>
    <row r="603" spans="2:38">
      <c r="B603" s="91"/>
      <c r="C603" s="40"/>
      <c r="D603" s="40" t="s">
        <v>362</v>
      </c>
      <c r="E603" s="44"/>
      <c r="F603" s="44"/>
      <c r="G603" s="44"/>
      <c r="H603" s="14" t="str">
        <f t="shared" si="164"/>
        <v/>
      </c>
      <c r="I603" s="15" t="str">
        <f t="shared" si="165"/>
        <v/>
      </c>
      <c r="J603" s="16" t="str">
        <f t="shared" si="166"/>
        <v xml:space="preserve"> </v>
      </c>
      <c r="K603" s="17" t="str">
        <f t="shared" si="167"/>
        <v xml:space="preserve"> </v>
      </c>
      <c r="L603" s="208" t="str">
        <f>IF(B603="","",HLOOKUP(B603,'GRR Data'!$DD$243:$WI$244,2,FALSE))</f>
        <v/>
      </c>
      <c r="M603" s="65"/>
      <c r="N603" s="80"/>
      <c r="O603" s="21"/>
      <c r="P603" s="22"/>
      <c r="Q603" s="100"/>
      <c r="R603" s="100"/>
      <c r="S603" s="100"/>
      <c r="T603" s="100"/>
      <c r="U603" s="100"/>
      <c r="V603" s="100"/>
      <c r="W603" s="100"/>
      <c r="X603" s="100"/>
      <c r="Y603" s="100"/>
      <c r="Z603" s="100"/>
      <c r="AA603" s="66" t="str">
        <f t="shared" si="152"/>
        <v/>
      </c>
      <c r="AB603" s="66" t="str">
        <f t="shared" si="153"/>
        <v/>
      </c>
      <c r="AC603" s="66" t="str">
        <f t="shared" si="154"/>
        <v/>
      </c>
      <c r="AD603" s="66" t="str">
        <f t="shared" si="155"/>
        <v/>
      </c>
      <c r="AE603" s="66" t="str">
        <f t="shared" si="156"/>
        <v/>
      </c>
      <c r="AF603" s="66" t="str">
        <f t="shared" si="157"/>
        <v/>
      </c>
      <c r="AG603" s="66" t="str">
        <f t="shared" si="158"/>
        <v/>
      </c>
      <c r="AH603" s="66" t="str">
        <f t="shared" si="159"/>
        <v/>
      </c>
      <c r="AI603" s="66" t="str">
        <f t="shared" si="160"/>
        <v/>
      </c>
      <c r="AJ603" s="66" t="str">
        <f t="shared" si="161"/>
        <v/>
      </c>
      <c r="AK603" s="66" t="str">
        <f t="shared" si="162"/>
        <v/>
      </c>
      <c r="AL603" s="270" t="str">
        <f t="shared" si="163"/>
        <v>N</v>
      </c>
    </row>
    <row r="604" spans="2:38">
      <c r="B604" s="37"/>
      <c r="C604" s="40"/>
      <c r="D604" s="40" t="s">
        <v>362</v>
      </c>
      <c r="E604" s="44"/>
      <c r="F604" s="44"/>
      <c r="G604" s="44"/>
      <c r="H604" s="14" t="str">
        <f t="shared" si="164"/>
        <v/>
      </c>
      <c r="I604" s="15" t="str">
        <f t="shared" si="165"/>
        <v/>
      </c>
      <c r="J604" s="16" t="str">
        <f t="shared" si="166"/>
        <v xml:space="preserve"> </v>
      </c>
      <c r="K604" s="17" t="str">
        <f t="shared" si="167"/>
        <v xml:space="preserve"> </v>
      </c>
      <c r="L604" s="208" t="str">
        <f>IF(B604="","",HLOOKUP(B604,'GRR Data'!$DD$243:$WI$244,2,FALSE))</f>
        <v/>
      </c>
      <c r="M604" s="65"/>
      <c r="N604" s="80"/>
      <c r="O604" s="21"/>
      <c r="P604" s="22"/>
      <c r="Q604" s="100"/>
      <c r="R604" s="100"/>
      <c r="S604" s="100"/>
      <c r="T604" s="100"/>
      <c r="U604" s="100"/>
      <c r="V604" s="100"/>
      <c r="W604" s="100"/>
      <c r="X604" s="100"/>
      <c r="Y604" s="100"/>
      <c r="Z604" s="100"/>
      <c r="AA604" s="66" t="str">
        <f t="shared" si="152"/>
        <v/>
      </c>
      <c r="AB604" s="66" t="str">
        <f t="shared" si="153"/>
        <v/>
      </c>
      <c r="AC604" s="66" t="str">
        <f t="shared" si="154"/>
        <v/>
      </c>
      <c r="AD604" s="66" t="str">
        <f t="shared" si="155"/>
        <v/>
      </c>
      <c r="AE604" s="66" t="str">
        <f t="shared" si="156"/>
        <v/>
      </c>
      <c r="AF604" s="66" t="str">
        <f t="shared" si="157"/>
        <v/>
      </c>
      <c r="AG604" s="66" t="str">
        <f t="shared" si="158"/>
        <v/>
      </c>
      <c r="AH604" s="66" t="str">
        <f t="shared" si="159"/>
        <v/>
      </c>
      <c r="AI604" s="66" t="str">
        <f t="shared" si="160"/>
        <v/>
      </c>
      <c r="AJ604" s="66" t="str">
        <f t="shared" si="161"/>
        <v/>
      </c>
      <c r="AK604" s="66" t="str">
        <f t="shared" si="162"/>
        <v/>
      </c>
      <c r="AL604" s="270" t="str">
        <f t="shared" si="163"/>
        <v>N</v>
      </c>
    </row>
    <row r="605" spans="2:38">
      <c r="B605" s="37"/>
      <c r="C605" s="40"/>
      <c r="D605" s="40" t="s">
        <v>362</v>
      </c>
      <c r="E605" s="44"/>
      <c r="F605" s="44"/>
      <c r="G605" s="44"/>
      <c r="H605" s="14" t="str">
        <f t="shared" si="164"/>
        <v/>
      </c>
      <c r="I605" s="15" t="str">
        <f t="shared" si="165"/>
        <v/>
      </c>
      <c r="J605" s="16" t="str">
        <f t="shared" si="166"/>
        <v xml:space="preserve"> </v>
      </c>
      <c r="K605" s="17" t="str">
        <f t="shared" si="167"/>
        <v xml:space="preserve"> </v>
      </c>
      <c r="L605" s="208" t="str">
        <f>IF(B605="","",HLOOKUP(B605,'GRR Data'!$DD$243:$WI$244,2,FALSE))</f>
        <v/>
      </c>
      <c r="M605" s="65"/>
      <c r="N605" s="80"/>
      <c r="O605" s="21"/>
      <c r="P605" s="22"/>
      <c r="Q605" s="100"/>
      <c r="R605" s="100"/>
      <c r="S605" s="100"/>
      <c r="T605" s="100"/>
      <c r="U605" s="100"/>
      <c r="V605" s="100"/>
      <c r="W605" s="100"/>
      <c r="X605" s="100"/>
      <c r="Y605" s="100"/>
      <c r="Z605" s="100"/>
      <c r="AA605" s="66" t="str">
        <f t="shared" si="152"/>
        <v/>
      </c>
      <c r="AB605" s="66" t="str">
        <f t="shared" si="153"/>
        <v/>
      </c>
      <c r="AC605" s="66" t="str">
        <f t="shared" si="154"/>
        <v/>
      </c>
      <c r="AD605" s="66" t="str">
        <f t="shared" si="155"/>
        <v/>
      </c>
      <c r="AE605" s="66" t="str">
        <f t="shared" si="156"/>
        <v/>
      </c>
      <c r="AF605" s="66" t="str">
        <f t="shared" si="157"/>
        <v/>
      </c>
      <c r="AG605" s="66" t="str">
        <f t="shared" si="158"/>
        <v/>
      </c>
      <c r="AH605" s="66" t="str">
        <f t="shared" si="159"/>
        <v/>
      </c>
      <c r="AI605" s="66" t="str">
        <f t="shared" si="160"/>
        <v/>
      </c>
      <c r="AJ605" s="66" t="str">
        <f t="shared" si="161"/>
        <v/>
      </c>
      <c r="AK605" s="66" t="str">
        <f t="shared" si="162"/>
        <v/>
      </c>
      <c r="AL605" s="270" t="str">
        <f t="shared" si="163"/>
        <v>N</v>
      </c>
    </row>
    <row r="606" spans="2:38">
      <c r="B606" s="91"/>
      <c r="C606" s="40"/>
      <c r="D606" s="40" t="s">
        <v>362</v>
      </c>
      <c r="E606" s="44"/>
      <c r="F606" s="44"/>
      <c r="G606" s="44"/>
      <c r="H606" s="14" t="str">
        <f t="shared" si="164"/>
        <v/>
      </c>
      <c r="I606" s="15" t="str">
        <f t="shared" si="165"/>
        <v/>
      </c>
      <c r="J606" s="16" t="str">
        <f t="shared" si="166"/>
        <v xml:space="preserve"> </v>
      </c>
      <c r="K606" s="17" t="str">
        <f t="shared" si="167"/>
        <v xml:space="preserve"> </v>
      </c>
      <c r="L606" s="208" t="str">
        <f>IF(B606="","",HLOOKUP(B606,'GRR Data'!$DD$243:$WI$244,2,FALSE))</f>
        <v/>
      </c>
      <c r="M606" s="65"/>
      <c r="N606" s="80"/>
      <c r="O606" s="21"/>
      <c r="P606" s="22"/>
      <c r="Q606" s="100"/>
      <c r="R606" s="100"/>
      <c r="S606" s="100"/>
      <c r="T606" s="100"/>
      <c r="U606" s="100"/>
      <c r="V606" s="100"/>
      <c r="W606" s="100"/>
      <c r="X606" s="100"/>
      <c r="Y606" s="100"/>
      <c r="Z606" s="100"/>
      <c r="AA606" s="66" t="str">
        <f t="shared" si="152"/>
        <v/>
      </c>
      <c r="AB606" s="66" t="str">
        <f t="shared" si="153"/>
        <v/>
      </c>
      <c r="AC606" s="66" t="str">
        <f t="shared" si="154"/>
        <v/>
      </c>
      <c r="AD606" s="66" t="str">
        <f t="shared" si="155"/>
        <v/>
      </c>
      <c r="AE606" s="66" t="str">
        <f t="shared" si="156"/>
        <v/>
      </c>
      <c r="AF606" s="66" t="str">
        <f t="shared" si="157"/>
        <v/>
      </c>
      <c r="AG606" s="66" t="str">
        <f t="shared" si="158"/>
        <v/>
      </c>
      <c r="AH606" s="66" t="str">
        <f t="shared" si="159"/>
        <v/>
      </c>
      <c r="AI606" s="66" t="str">
        <f t="shared" si="160"/>
        <v/>
      </c>
      <c r="AJ606" s="66" t="str">
        <f t="shared" si="161"/>
        <v/>
      </c>
      <c r="AK606" s="66" t="str">
        <f t="shared" si="162"/>
        <v/>
      </c>
      <c r="AL606" s="270" t="str">
        <f t="shared" si="163"/>
        <v>N</v>
      </c>
    </row>
    <row r="607" spans="2:38">
      <c r="B607" s="37"/>
      <c r="C607" s="40"/>
      <c r="D607" s="40" t="s">
        <v>362</v>
      </c>
      <c r="E607" s="44"/>
      <c r="F607" s="44"/>
      <c r="G607" s="44"/>
      <c r="H607" s="14" t="str">
        <f t="shared" si="164"/>
        <v/>
      </c>
      <c r="I607" s="15" t="str">
        <f t="shared" si="165"/>
        <v/>
      </c>
      <c r="J607" s="16" t="str">
        <f t="shared" si="166"/>
        <v xml:space="preserve"> </v>
      </c>
      <c r="K607" s="17" t="str">
        <f t="shared" si="167"/>
        <v xml:space="preserve"> </v>
      </c>
      <c r="L607" s="208" t="str">
        <f>IF(B607="","",HLOOKUP(B607,'GRR Data'!$DD$243:$WI$244,2,FALSE))</f>
        <v/>
      </c>
      <c r="M607" s="65"/>
      <c r="N607" s="80"/>
      <c r="O607" s="21"/>
      <c r="P607" s="22"/>
      <c r="Q607" s="100"/>
      <c r="R607" s="100"/>
      <c r="S607" s="100"/>
      <c r="T607" s="100"/>
      <c r="U607" s="100"/>
      <c r="V607" s="100"/>
      <c r="W607" s="100"/>
      <c r="X607" s="100"/>
      <c r="Y607" s="100"/>
      <c r="Z607" s="100"/>
      <c r="AA607" s="66" t="str">
        <f t="shared" si="152"/>
        <v/>
      </c>
      <c r="AB607" s="66" t="str">
        <f t="shared" si="153"/>
        <v/>
      </c>
      <c r="AC607" s="66" t="str">
        <f t="shared" si="154"/>
        <v/>
      </c>
      <c r="AD607" s="66" t="str">
        <f t="shared" si="155"/>
        <v/>
      </c>
      <c r="AE607" s="66" t="str">
        <f t="shared" si="156"/>
        <v/>
      </c>
      <c r="AF607" s="66" t="str">
        <f t="shared" si="157"/>
        <v/>
      </c>
      <c r="AG607" s="66" t="str">
        <f t="shared" si="158"/>
        <v/>
      </c>
      <c r="AH607" s="66" t="str">
        <f t="shared" si="159"/>
        <v/>
      </c>
      <c r="AI607" s="66" t="str">
        <f t="shared" si="160"/>
        <v/>
      </c>
      <c r="AJ607" s="66" t="str">
        <f t="shared" si="161"/>
        <v/>
      </c>
      <c r="AK607" s="66" t="str">
        <f t="shared" si="162"/>
        <v/>
      </c>
      <c r="AL607" s="270" t="str">
        <f t="shared" si="163"/>
        <v>N</v>
      </c>
    </row>
    <row r="608" spans="2:38">
      <c r="B608" s="37"/>
      <c r="C608" s="40"/>
      <c r="D608" s="40" t="s">
        <v>362</v>
      </c>
      <c r="E608" s="44"/>
      <c r="F608" s="44"/>
      <c r="G608" s="44"/>
      <c r="H608" s="14" t="str">
        <f t="shared" si="164"/>
        <v/>
      </c>
      <c r="I608" s="15" t="str">
        <f t="shared" si="165"/>
        <v/>
      </c>
      <c r="J608" s="16" t="str">
        <f t="shared" si="166"/>
        <v xml:space="preserve"> </v>
      </c>
      <c r="K608" s="17" t="str">
        <f t="shared" si="167"/>
        <v xml:space="preserve"> </v>
      </c>
      <c r="L608" s="208" t="str">
        <f>IF(B608="","",HLOOKUP(B608,'GRR Data'!$DD$243:$WI$244,2,FALSE))</f>
        <v/>
      </c>
      <c r="M608" s="65"/>
      <c r="N608" s="80"/>
      <c r="O608" s="21"/>
      <c r="P608" s="22"/>
      <c r="Q608" s="100"/>
      <c r="R608" s="100"/>
      <c r="S608" s="100"/>
      <c r="T608" s="100"/>
      <c r="U608" s="100"/>
      <c r="V608" s="100"/>
      <c r="W608" s="100"/>
      <c r="X608" s="100"/>
      <c r="Y608" s="100"/>
      <c r="Z608" s="100"/>
      <c r="AA608" s="66" t="str">
        <f t="shared" si="152"/>
        <v/>
      </c>
      <c r="AB608" s="66" t="str">
        <f t="shared" si="153"/>
        <v/>
      </c>
      <c r="AC608" s="66" t="str">
        <f t="shared" si="154"/>
        <v/>
      </c>
      <c r="AD608" s="66" t="str">
        <f t="shared" si="155"/>
        <v/>
      </c>
      <c r="AE608" s="66" t="str">
        <f t="shared" si="156"/>
        <v/>
      </c>
      <c r="AF608" s="66" t="str">
        <f t="shared" si="157"/>
        <v/>
      </c>
      <c r="AG608" s="66" t="str">
        <f t="shared" si="158"/>
        <v/>
      </c>
      <c r="AH608" s="66" t="str">
        <f t="shared" si="159"/>
        <v/>
      </c>
      <c r="AI608" s="66" t="str">
        <f t="shared" si="160"/>
        <v/>
      </c>
      <c r="AJ608" s="66" t="str">
        <f t="shared" si="161"/>
        <v/>
      </c>
      <c r="AK608" s="66" t="str">
        <f t="shared" si="162"/>
        <v/>
      </c>
      <c r="AL608" s="270" t="str">
        <f t="shared" si="163"/>
        <v>N</v>
      </c>
    </row>
    <row r="609" spans="2:38">
      <c r="B609" s="91"/>
      <c r="C609" s="40"/>
      <c r="D609" s="40" t="s">
        <v>362</v>
      </c>
      <c r="E609" s="44"/>
      <c r="F609" s="44"/>
      <c r="G609" s="44"/>
      <c r="H609" s="14" t="str">
        <f t="shared" si="164"/>
        <v/>
      </c>
      <c r="I609" s="15" t="str">
        <f t="shared" si="165"/>
        <v/>
      </c>
      <c r="J609" s="16" t="str">
        <f t="shared" si="166"/>
        <v xml:space="preserve"> </v>
      </c>
      <c r="K609" s="17" t="str">
        <f t="shared" si="167"/>
        <v xml:space="preserve"> </v>
      </c>
      <c r="L609" s="208" t="str">
        <f>IF(B609="","",HLOOKUP(B609,'GRR Data'!$DD$243:$WI$244,2,FALSE))</f>
        <v/>
      </c>
      <c r="M609" s="65"/>
      <c r="N609" s="80"/>
      <c r="O609" s="21"/>
      <c r="P609" s="22"/>
      <c r="Q609" s="100"/>
      <c r="R609" s="100"/>
      <c r="S609" s="100"/>
      <c r="T609" s="100"/>
      <c r="U609" s="100"/>
      <c r="V609" s="100"/>
      <c r="W609" s="100"/>
      <c r="X609" s="100"/>
      <c r="Y609" s="100"/>
      <c r="Z609" s="100"/>
      <c r="AA609" s="66" t="str">
        <f t="shared" si="152"/>
        <v/>
      </c>
      <c r="AB609" s="66" t="str">
        <f t="shared" si="153"/>
        <v/>
      </c>
      <c r="AC609" s="66" t="str">
        <f t="shared" si="154"/>
        <v/>
      </c>
      <c r="AD609" s="66" t="str">
        <f t="shared" si="155"/>
        <v/>
      </c>
      <c r="AE609" s="66" t="str">
        <f t="shared" si="156"/>
        <v/>
      </c>
      <c r="AF609" s="66" t="str">
        <f t="shared" si="157"/>
        <v/>
      </c>
      <c r="AG609" s="66" t="str">
        <f t="shared" si="158"/>
        <v/>
      </c>
      <c r="AH609" s="66" t="str">
        <f t="shared" si="159"/>
        <v/>
      </c>
      <c r="AI609" s="66" t="str">
        <f t="shared" si="160"/>
        <v/>
      </c>
      <c r="AJ609" s="66" t="str">
        <f t="shared" si="161"/>
        <v/>
      </c>
      <c r="AK609" s="66" t="str">
        <f t="shared" si="162"/>
        <v/>
      </c>
      <c r="AL609" s="270" t="str">
        <f t="shared" si="163"/>
        <v>N</v>
      </c>
    </row>
    <row r="610" spans="2:38">
      <c r="B610" s="37"/>
      <c r="C610" s="40"/>
      <c r="D610" s="40" t="s">
        <v>362</v>
      </c>
      <c r="E610" s="44"/>
      <c r="F610" s="44"/>
      <c r="G610" s="44"/>
      <c r="H610" s="14" t="str">
        <f t="shared" si="164"/>
        <v/>
      </c>
      <c r="I610" s="15" t="str">
        <f t="shared" si="165"/>
        <v/>
      </c>
      <c r="J610" s="16" t="str">
        <f t="shared" si="166"/>
        <v xml:space="preserve"> </v>
      </c>
      <c r="K610" s="17" t="str">
        <f t="shared" si="167"/>
        <v xml:space="preserve"> </v>
      </c>
      <c r="L610" s="208" t="str">
        <f>IF(B610="","",HLOOKUP(B610,'GRR Data'!$DD$243:$WI$244,2,FALSE))</f>
        <v/>
      </c>
      <c r="M610" s="65"/>
      <c r="N610" s="80"/>
      <c r="O610" s="21"/>
      <c r="P610" s="22"/>
      <c r="Q610" s="100"/>
      <c r="R610" s="100"/>
      <c r="S610" s="100"/>
      <c r="T610" s="100"/>
      <c r="U610" s="100"/>
      <c r="V610" s="100"/>
      <c r="W610" s="100"/>
      <c r="X610" s="100"/>
      <c r="Y610" s="100"/>
      <c r="Z610" s="100"/>
      <c r="AA610" s="66" t="str">
        <f t="shared" si="152"/>
        <v/>
      </c>
      <c r="AB610" s="66" t="str">
        <f t="shared" si="153"/>
        <v/>
      </c>
      <c r="AC610" s="66" t="str">
        <f t="shared" si="154"/>
        <v/>
      </c>
      <c r="AD610" s="66" t="str">
        <f t="shared" si="155"/>
        <v/>
      </c>
      <c r="AE610" s="66" t="str">
        <f t="shared" si="156"/>
        <v/>
      </c>
      <c r="AF610" s="66" t="str">
        <f t="shared" si="157"/>
        <v/>
      </c>
      <c r="AG610" s="66" t="str">
        <f t="shared" si="158"/>
        <v/>
      </c>
      <c r="AH610" s="66" t="str">
        <f t="shared" si="159"/>
        <v/>
      </c>
      <c r="AI610" s="66" t="str">
        <f t="shared" si="160"/>
        <v/>
      </c>
      <c r="AJ610" s="66" t="str">
        <f t="shared" si="161"/>
        <v/>
      </c>
      <c r="AK610" s="66" t="str">
        <f t="shared" si="162"/>
        <v/>
      </c>
      <c r="AL610" s="270" t="str">
        <f t="shared" si="163"/>
        <v>N</v>
      </c>
    </row>
    <row r="611" spans="2:38">
      <c r="B611" s="37"/>
      <c r="C611" s="40"/>
      <c r="D611" s="40" t="s">
        <v>362</v>
      </c>
      <c r="E611" s="44"/>
      <c r="F611" s="44"/>
      <c r="G611" s="44"/>
      <c r="H611" s="14" t="str">
        <f t="shared" si="164"/>
        <v/>
      </c>
      <c r="I611" s="15" t="str">
        <f t="shared" si="165"/>
        <v/>
      </c>
      <c r="J611" s="16" t="str">
        <f t="shared" si="166"/>
        <v xml:space="preserve"> </v>
      </c>
      <c r="K611" s="17" t="str">
        <f t="shared" si="167"/>
        <v xml:space="preserve"> </v>
      </c>
      <c r="L611" s="208" t="str">
        <f>IF(B611="","",HLOOKUP(B611,'GRR Data'!$DD$243:$WI$244,2,FALSE))</f>
        <v/>
      </c>
      <c r="M611" s="65"/>
      <c r="N611" s="80"/>
      <c r="O611" s="21"/>
      <c r="P611" s="22"/>
      <c r="Q611" s="100"/>
      <c r="R611" s="100"/>
      <c r="S611" s="100"/>
      <c r="T611" s="100"/>
      <c r="U611" s="100"/>
      <c r="V611" s="100"/>
      <c r="W611" s="100"/>
      <c r="X611" s="100"/>
      <c r="Y611" s="100"/>
      <c r="Z611" s="100"/>
      <c r="AA611" s="66" t="str">
        <f t="shared" si="152"/>
        <v/>
      </c>
      <c r="AB611" s="66" t="str">
        <f t="shared" si="153"/>
        <v/>
      </c>
      <c r="AC611" s="66" t="str">
        <f t="shared" si="154"/>
        <v/>
      </c>
      <c r="AD611" s="66" t="str">
        <f t="shared" si="155"/>
        <v/>
      </c>
      <c r="AE611" s="66" t="str">
        <f t="shared" si="156"/>
        <v/>
      </c>
      <c r="AF611" s="66" t="str">
        <f t="shared" si="157"/>
        <v/>
      </c>
      <c r="AG611" s="66" t="str">
        <f t="shared" si="158"/>
        <v/>
      </c>
      <c r="AH611" s="66" t="str">
        <f t="shared" si="159"/>
        <v/>
      </c>
      <c r="AI611" s="66" t="str">
        <f t="shared" si="160"/>
        <v/>
      </c>
      <c r="AJ611" s="66" t="str">
        <f t="shared" si="161"/>
        <v/>
      </c>
      <c r="AK611" s="66" t="str">
        <f t="shared" si="162"/>
        <v/>
      </c>
      <c r="AL611" s="270" t="str">
        <f t="shared" si="163"/>
        <v>N</v>
      </c>
    </row>
    <row r="612" spans="2:38">
      <c r="B612" s="91"/>
      <c r="C612" s="40"/>
      <c r="D612" s="40" t="s">
        <v>362</v>
      </c>
      <c r="E612" s="44"/>
      <c r="F612" s="44"/>
      <c r="G612" s="44"/>
      <c r="H612" s="14" t="str">
        <f t="shared" si="164"/>
        <v/>
      </c>
      <c r="I612" s="15" t="str">
        <f t="shared" si="165"/>
        <v/>
      </c>
      <c r="J612" s="16" t="str">
        <f t="shared" si="166"/>
        <v xml:space="preserve"> </v>
      </c>
      <c r="K612" s="17" t="str">
        <f t="shared" si="167"/>
        <v xml:space="preserve"> </v>
      </c>
      <c r="L612" s="208" t="str">
        <f>IF(B612="","",HLOOKUP(B612,'GRR Data'!$DD$243:$WI$244,2,FALSE))</f>
        <v/>
      </c>
      <c r="M612" s="65"/>
      <c r="N612" s="80"/>
      <c r="O612" s="21"/>
      <c r="P612" s="22"/>
      <c r="Q612" s="100"/>
      <c r="R612" s="100"/>
      <c r="S612" s="100"/>
      <c r="T612" s="100"/>
      <c r="U612" s="100"/>
      <c r="V612" s="100"/>
      <c r="W612" s="100"/>
      <c r="X612" s="100"/>
      <c r="Y612" s="100"/>
      <c r="Z612" s="100"/>
      <c r="AA612" s="66" t="str">
        <f t="shared" si="152"/>
        <v/>
      </c>
      <c r="AB612" s="66" t="str">
        <f t="shared" si="153"/>
        <v/>
      </c>
      <c r="AC612" s="66" t="str">
        <f t="shared" si="154"/>
        <v/>
      </c>
      <c r="AD612" s="66" t="str">
        <f t="shared" si="155"/>
        <v/>
      </c>
      <c r="AE612" s="66" t="str">
        <f t="shared" si="156"/>
        <v/>
      </c>
      <c r="AF612" s="66" t="str">
        <f t="shared" si="157"/>
        <v/>
      </c>
      <c r="AG612" s="66" t="str">
        <f t="shared" si="158"/>
        <v/>
      </c>
      <c r="AH612" s="66" t="str">
        <f t="shared" si="159"/>
        <v/>
      </c>
      <c r="AI612" s="66" t="str">
        <f t="shared" si="160"/>
        <v/>
      </c>
      <c r="AJ612" s="66" t="str">
        <f t="shared" si="161"/>
        <v/>
      </c>
      <c r="AK612" s="66" t="str">
        <f t="shared" si="162"/>
        <v/>
      </c>
      <c r="AL612" s="270" t="str">
        <f t="shared" si="163"/>
        <v>N</v>
      </c>
    </row>
    <row r="613" spans="2:38">
      <c r="B613" s="91"/>
      <c r="C613" s="40"/>
      <c r="D613" s="40" t="s">
        <v>362</v>
      </c>
      <c r="E613" s="44"/>
      <c r="F613" s="44"/>
      <c r="G613" s="44"/>
      <c r="H613" s="14" t="str">
        <f t="shared" si="164"/>
        <v/>
      </c>
      <c r="I613" s="15" t="str">
        <f t="shared" si="165"/>
        <v/>
      </c>
      <c r="J613" s="16" t="str">
        <f t="shared" si="166"/>
        <v xml:space="preserve"> </v>
      </c>
      <c r="K613" s="17" t="str">
        <f t="shared" si="167"/>
        <v xml:space="preserve"> </v>
      </c>
      <c r="L613" s="208" t="str">
        <f>IF(B613="","",HLOOKUP(B613,'GRR Data'!$DD$243:$WI$244,2,FALSE))</f>
        <v/>
      </c>
      <c r="M613" s="65"/>
      <c r="N613" s="80"/>
      <c r="O613" s="21"/>
      <c r="P613" s="22"/>
      <c r="Q613" s="100"/>
      <c r="R613" s="100"/>
      <c r="S613" s="100"/>
      <c r="T613" s="100"/>
      <c r="U613" s="100"/>
      <c r="V613" s="100"/>
      <c r="W613" s="100"/>
      <c r="X613" s="100"/>
      <c r="Y613" s="100"/>
      <c r="Z613" s="100"/>
      <c r="AA613" s="66" t="str">
        <f t="shared" si="152"/>
        <v/>
      </c>
      <c r="AB613" s="66" t="str">
        <f t="shared" si="153"/>
        <v/>
      </c>
      <c r="AC613" s="66" t="str">
        <f t="shared" si="154"/>
        <v/>
      </c>
      <c r="AD613" s="66" t="str">
        <f t="shared" si="155"/>
        <v/>
      </c>
      <c r="AE613" s="66" t="str">
        <f t="shared" si="156"/>
        <v/>
      </c>
      <c r="AF613" s="66" t="str">
        <f t="shared" si="157"/>
        <v/>
      </c>
      <c r="AG613" s="66" t="str">
        <f t="shared" si="158"/>
        <v/>
      </c>
      <c r="AH613" s="66" t="str">
        <f t="shared" si="159"/>
        <v/>
      </c>
      <c r="AI613" s="66" t="str">
        <f t="shared" si="160"/>
        <v/>
      </c>
      <c r="AJ613" s="66" t="str">
        <f t="shared" si="161"/>
        <v/>
      </c>
      <c r="AK613" s="66" t="str">
        <f t="shared" si="162"/>
        <v/>
      </c>
      <c r="AL613" s="270" t="str">
        <f t="shared" si="163"/>
        <v>N</v>
      </c>
    </row>
    <row r="614" spans="2:38">
      <c r="B614" s="37"/>
      <c r="C614" s="40"/>
      <c r="D614" s="40" t="s">
        <v>362</v>
      </c>
      <c r="E614" s="44"/>
      <c r="F614" s="44"/>
      <c r="G614" s="44"/>
      <c r="H614" s="14" t="str">
        <f t="shared" si="164"/>
        <v/>
      </c>
      <c r="I614" s="15" t="str">
        <f t="shared" si="165"/>
        <v/>
      </c>
      <c r="J614" s="16" t="str">
        <f t="shared" si="166"/>
        <v xml:space="preserve"> </v>
      </c>
      <c r="K614" s="17" t="str">
        <f t="shared" si="167"/>
        <v xml:space="preserve"> </v>
      </c>
      <c r="L614" s="208" t="str">
        <f>IF(B614="","",HLOOKUP(B614,'GRR Data'!$DD$243:$WI$244,2,FALSE))</f>
        <v/>
      </c>
      <c r="M614" s="65"/>
      <c r="N614" s="80"/>
      <c r="O614" s="21"/>
      <c r="P614" s="22"/>
      <c r="Q614" s="100"/>
      <c r="R614" s="100"/>
      <c r="S614" s="100"/>
      <c r="T614" s="100"/>
      <c r="U614" s="100"/>
      <c r="V614" s="100"/>
      <c r="W614" s="100"/>
      <c r="X614" s="100"/>
      <c r="Y614" s="100"/>
      <c r="Z614" s="100"/>
      <c r="AA614" s="66" t="str">
        <f t="shared" si="152"/>
        <v/>
      </c>
      <c r="AB614" s="66" t="str">
        <f t="shared" si="153"/>
        <v/>
      </c>
      <c r="AC614" s="66" t="str">
        <f t="shared" si="154"/>
        <v/>
      </c>
      <c r="AD614" s="66" t="str">
        <f t="shared" si="155"/>
        <v/>
      </c>
      <c r="AE614" s="66" t="str">
        <f t="shared" si="156"/>
        <v/>
      </c>
      <c r="AF614" s="66" t="str">
        <f t="shared" si="157"/>
        <v/>
      </c>
      <c r="AG614" s="66" t="str">
        <f t="shared" si="158"/>
        <v/>
      </c>
      <c r="AH614" s="66" t="str">
        <f t="shared" si="159"/>
        <v/>
      </c>
      <c r="AI614" s="66" t="str">
        <f t="shared" si="160"/>
        <v/>
      </c>
      <c r="AJ614" s="66" t="str">
        <f t="shared" si="161"/>
        <v/>
      </c>
      <c r="AK614" s="66" t="str">
        <f t="shared" si="162"/>
        <v/>
      </c>
      <c r="AL614" s="270" t="str">
        <f t="shared" si="163"/>
        <v>N</v>
      </c>
    </row>
    <row r="615" spans="2:38">
      <c r="B615" s="37"/>
      <c r="C615" s="40"/>
      <c r="D615" s="40" t="s">
        <v>362</v>
      </c>
      <c r="E615" s="44"/>
      <c r="F615" s="44"/>
      <c r="G615" s="44"/>
      <c r="H615" s="14" t="str">
        <f t="shared" si="164"/>
        <v/>
      </c>
      <c r="I615" s="15" t="str">
        <f t="shared" si="165"/>
        <v/>
      </c>
      <c r="J615" s="16" t="str">
        <f t="shared" si="166"/>
        <v xml:space="preserve"> </v>
      </c>
      <c r="K615" s="17" t="str">
        <f t="shared" si="167"/>
        <v xml:space="preserve"> </v>
      </c>
      <c r="L615" s="208" t="str">
        <f>IF(B615="","",HLOOKUP(B615,'GRR Data'!$DD$243:$WI$244,2,FALSE))</f>
        <v/>
      </c>
      <c r="M615" s="65"/>
      <c r="N615" s="80"/>
      <c r="O615" s="21"/>
      <c r="P615" s="22"/>
      <c r="Q615" s="100"/>
      <c r="R615" s="100"/>
      <c r="S615" s="100"/>
      <c r="T615" s="100"/>
      <c r="U615" s="100"/>
      <c r="V615" s="100"/>
      <c r="W615" s="100"/>
      <c r="X615" s="100"/>
      <c r="Y615" s="100"/>
      <c r="Z615" s="100"/>
      <c r="AA615" s="66" t="str">
        <f t="shared" si="152"/>
        <v/>
      </c>
      <c r="AB615" s="66" t="str">
        <f t="shared" si="153"/>
        <v/>
      </c>
      <c r="AC615" s="66" t="str">
        <f t="shared" si="154"/>
        <v/>
      </c>
      <c r="AD615" s="66" t="str">
        <f t="shared" si="155"/>
        <v/>
      </c>
      <c r="AE615" s="66" t="str">
        <f t="shared" si="156"/>
        <v/>
      </c>
      <c r="AF615" s="66" t="str">
        <f t="shared" si="157"/>
        <v/>
      </c>
      <c r="AG615" s="66" t="str">
        <f t="shared" si="158"/>
        <v/>
      </c>
      <c r="AH615" s="66" t="str">
        <f t="shared" si="159"/>
        <v/>
      </c>
      <c r="AI615" s="66" t="str">
        <f t="shared" si="160"/>
        <v/>
      </c>
      <c r="AJ615" s="66" t="str">
        <f t="shared" si="161"/>
        <v/>
      </c>
      <c r="AK615" s="66" t="str">
        <f t="shared" si="162"/>
        <v/>
      </c>
      <c r="AL615" s="270" t="str">
        <f t="shared" si="163"/>
        <v>N</v>
      </c>
    </row>
    <row r="616" spans="2:38">
      <c r="B616" s="91"/>
      <c r="C616" s="40"/>
      <c r="D616" s="40" t="s">
        <v>362</v>
      </c>
      <c r="E616" s="44"/>
      <c r="F616" s="44"/>
      <c r="G616" s="44"/>
      <c r="H616" s="14" t="str">
        <f t="shared" si="164"/>
        <v/>
      </c>
      <c r="I616" s="15" t="str">
        <f t="shared" si="165"/>
        <v/>
      </c>
      <c r="J616" s="16" t="str">
        <f t="shared" si="166"/>
        <v xml:space="preserve"> </v>
      </c>
      <c r="K616" s="17" t="str">
        <f t="shared" si="167"/>
        <v xml:space="preserve"> </v>
      </c>
      <c r="L616" s="208" t="str">
        <f>IF(B616="","",HLOOKUP(B616,'GRR Data'!$DD$243:$WI$244,2,FALSE))</f>
        <v/>
      </c>
      <c r="M616" s="65"/>
      <c r="N616" s="80"/>
      <c r="O616" s="21"/>
      <c r="P616" s="22"/>
      <c r="Q616" s="100"/>
      <c r="R616" s="100"/>
      <c r="S616" s="100"/>
      <c r="T616" s="100"/>
      <c r="U616" s="100"/>
      <c r="V616" s="100"/>
      <c r="W616" s="100"/>
      <c r="X616" s="100"/>
      <c r="Y616" s="100"/>
      <c r="Z616" s="100"/>
      <c r="AA616" s="66" t="str">
        <f t="shared" si="152"/>
        <v/>
      </c>
      <c r="AB616" s="66" t="str">
        <f t="shared" si="153"/>
        <v/>
      </c>
      <c r="AC616" s="66" t="str">
        <f t="shared" si="154"/>
        <v/>
      </c>
      <c r="AD616" s="66" t="str">
        <f t="shared" si="155"/>
        <v/>
      </c>
      <c r="AE616" s="66" t="str">
        <f t="shared" si="156"/>
        <v/>
      </c>
      <c r="AF616" s="66" t="str">
        <f t="shared" si="157"/>
        <v/>
      </c>
      <c r="AG616" s="66" t="str">
        <f t="shared" si="158"/>
        <v/>
      </c>
      <c r="AH616" s="66" t="str">
        <f t="shared" si="159"/>
        <v/>
      </c>
      <c r="AI616" s="66" t="str">
        <f t="shared" si="160"/>
        <v/>
      </c>
      <c r="AJ616" s="66" t="str">
        <f t="shared" si="161"/>
        <v/>
      </c>
      <c r="AK616" s="66" t="str">
        <f t="shared" si="162"/>
        <v/>
      </c>
      <c r="AL616" s="270" t="str">
        <f t="shared" si="163"/>
        <v>N</v>
      </c>
    </row>
    <row r="617" spans="2:38">
      <c r="B617" s="37"/>
      <c r="C617" s="40"/>
      <c r="D617" s="40" t="s">
        <v>362</v>
      </c>
      <c r="E617" s="44"/>
      <c r="F617" s="44"/>
      <c r="G617" s="44"/>
      <c r="H617" s="14" t="str">
        <f t="shared" si="164"/>
        <v/>
      </c>
      <c r="I617" s="15" t="str">
        <f t="shared" si="165"/>
        <v/>
      </c>
      <c r="J617" s="16" t="str">
        <f t="shared" si="166"/>
        <v xml:space="preserve"> </v>
      </c>
      <c r="K617" s="17" t="str">
        <f t="shared" si="167"/>
        <v xml:space="preserve"> </v>
      </c>
      <c r="L617" s="208" t="str">
        <f>IF(B617="","",HLOOKUP(B617,'GRR Data'!$DD$243:$WI$244,2,FALSE))</f>
        <v/>
      </c>
      <c r="M617" s="65"/>
      <c r="N617" s="80"/>
      <c r="O617" s="21"/>
      <c r="P617" s="22"/>
      <c r="Q617" s="100"/>
      <c r="R617" s="100"/>
      <c r="S617" s="100"/>
      <c r="T617" s="100"/>
      <c r="U617" s="100"/>
      <c r="V617" s="100"/>
      <c r="W617" s="100"/>
      <c r="X617" s="100"/>
      <c r="Y617" s="100"/>
      <c r="Z617" s="100"/>
      <c r="AA617" s="66" t="str">
        <f t="shared" si="152"/>
        <v/>
      </c>
      <c r="AB617" s="66" t="str">
        <f t="shared" si="153"/>
        <v/>
      </c>
      <c r="AC617" s="66" t="str">
        <f t="shared" si="154"/>
        <v/>
      </c>
      <c r="AD617" s="66" t="str">
        <f t="shared" si="155"/>
        <v/>
      </c>
      <c r="AE617" s="66" t="str">
        <f t="shared" si="156"/>
        <v/>
      </c>
      <c r="AF617" s="66" t="str">
        <f t="shared" si="157"/>
        <v/>
      </c>
      <c r="AG617" s="66" t="str">
        <f t="shared" si="158"/>
        <v/>
      </c>
      <c r="AH617" s="66" t="str">
        <f t="shared" si="159"/>
        <v/>
      </c>
      <c r="AI617" s="66" t="str">
        <f t="shared" si="160"/>
        <v/>
      </c>
      <c r="AJ617" s="66" t="str">
        <f t="shared" si="161"/>
        <v/>
      </c>
      <c r="AK617" s="66" t="str">
        <f t="shared" si="162"/>
        <v/>
      </c>
      <c r="AL617" s="270" t="str">
        <f t="shared" si="163"/>
        <v>N</v>
      </c>
    </row>
    <row r="618" spans="2:38">
      <c r="B618" s="37"/>
      <c r="C618" s="40"/>
      <c r="D618" s="40" t="s">
        <v>362</v>
      </c>
      <c r="E618" s="44"/>
      <c r="F618" s="44"/>
      <c r="G618" s="44"/>
      <c r="H618" s="14" t="str">
        <f t="shared" si="164"/>
        <v/>
      </c>
      <c r="I618" s="15" t="str">
        <f t="shared" si="165"/>
        <v/>
      </c>
      <c r="J618" s="16" t="str">
        <f t="shared" si="166"/>
        <v xml:space="preserve"> </v>
      </c>
      <c r="K618" s="17" t="str">
        <f t="shared" si="167"/>
        <v xml:space="preserve"> </v>
      </c>
      <c r="L618" s="208" t="str">
        <f>IF(B618="","",HLOOKUP(B618,'GRR Data'!$DD$243:$WI$244,2,FALSE))</f>
        <v/>
      </c>
      <c r="M618" s="65"/>
      <c r="N618" s="80"/>
      <c r="O618" s="21"/>
      <c r="P618" s="22"/>
      <c r="Q618" s="100"/>
      <c r="R618" s="100"/>
      <c r="S618" s="100"/>
      <c r="T618" s="100"/>
      <c r="U618" s="100"/>
      <c r="V618" s="100"/>
      <c r="W618" s="100"/>
      <c r="X618" s="100"/>
      <c r="Y618" s="100"/>
      <c r="Z618" s="100"/>
      <c r="AA618" s="66" t="str">
        <f t="shared" si="152"/>
        <v/>
      </c>
      <c r="AB618" s="66" t="str">
        <f t="shared" si="153"/>
        <v/>
      </c>
      <c r="AC618" s="66" t="str">
        <f t="shared" si="154"/>
        <v/>
      </c>
      <c r="AD618" s="66" t="str">
        <f t="shared" si="155"/>
        <v/>
      </c>
      <c r="AE618" s="66" t="str">
        <f t="shared" si="156"/>
        <v/>
      </c>
      <c r="AF618" s="66" t="str">
        <f t="shared" si="157"/>
        <v/>
      </c>
      <c r="AG618" s="66" t="str">
        <f t="shared" si="158"/>
        <v/>
      </c>
      <c r="AH618" s="66" t="str">
        <f t="shared" si="159"/>
        <v/>
      </c>
      <c r="AI618" s="66" t="str">
        <f t="shared" si="160"/>
        <v/>
      </c>
      <c r="AJ618" s="66" t="str">
        <f t="shared" si="161"/>
        <v/>
      </c>
      <c r="AK618" s="66" t="str">
        <f t="shared" si="162"/>
        <v/>
      </c>
      <c r="AL618" s="270" t="str">
        <f t="shared" si="163"/>
        <v>N</v>
      </c>
    </row>
    <row r="619" spans="2:38">
      <c r="B619" s="91"/>
      <c r="C619" s="40"/>
      <c r="D619" s="40" t="s">
        <v>362</v>
      </c>
      <c r="E619" s="44"/>
      <c r="F619" s="44"/>
      <c r="G619" s="44"/>
      <c r="H619" s="14" t="str">
        <f t="shared" si="164"/>
        <v/>
      </c>
      <c r="I619" s="15" t="str">
        <f t="shared" si="165"/>
        <v/>
      </c>
      <c r="J619" s="16" t="str">
        <f t="shared" si="166"/>
        <v xml:space="preserve"> </v>
      </c>
      <c r="K619" s="17" t="str">
        <f t="shared" si="167"/>
        <v xml:space="preserve"> </v>
      </c>
      <c r="L619" s="208" t="str">
        <f>IF(B619="","",HLOOKUP(B619,'GRR Data'!$DD$243:$WI$244,2,FALSE))</f>
        <v/>
      </c>
      <c r="M619" s="65"/>
      <c r="N619" s="80"/>
      <c r="O619" s="21"/>
      <c r="P619" s="22"/>
      <c r="Q619" s="100"/>
      <c r="R619" s="100"/>
      <c r="S619" s="100"/>
      <c r="T619" s="100"/>
      <c r="U619" s="100"/>
      <c r="V619" s="100"/>
      <c r="W619" s="100"/>
      <c r="X619" s="100"/>
      <c r="Y619" s="100"/>
      <c r="Z619" s="100"/>
      <c r="AA619" s="66" t="str">
        <f t="shared" si="152"/>
        <v/>
      </c>
      <c r="AB619" s="66" t="str">
        <f t="shared" si="153"/>
        <v/>
      </c>
      <c r="AC619" s="66" t="str">
        <f t="shared" si="154"/>
        <v/>
      </c>
      <c r="AD619" s="66" t="str">
        <f t="shared" si="155"/>
        <v/>
      </c>
      <c r="AE619" s="66" t="str">
        <f t="shared" si="156"/>
        <v/>
      </c>
      <c r="AF619" s="66" t="str">
        <f t="shared" si="157"/>
        <v/>
      </c>
      <c r="AG619" s="66" t="str">
        <f t="shared" si="158"/>
        <v/>
      </c>
      <c r="AH619" s="66" t="str">
        <f t="shared" si="159"/>
        <v/>
      </c>
      <c r="AI619" s="66" t="str">
        <f t="shared" si="160"/>
        <v/>
      </c>
      <c r="AJ619" s="66" t="str">
        <f t="shared" si="161"/>
        <v/>
      </c>
      <c r="AK619" s="66" t="str">
        <f t="shared" si="162"/>
        <v/>
      </c>
      <c r="AL619" s="270" t="str">
        <f t="shared" si="163"/>
        <v>N</v>
      </c>
    </row>
    <row r="620" spans="2:38">
      <c r="B620" s="37"/>
      <c r="C620" s="40"/>
      <c r="D620" s="40" t="s">
        <v>362</v>
      </c>
      <c r="E620" s="44"/>
      <c r="F620" s="44"/>
      <c r="G620" s="44"/>
      <c r="H620" s="14" t="str">
        <f t="shared" si="164"/>
        <v/>
      </c>
      <c r="I620" s="15" t="str">
        <f t="shared" si="165"/>
        <v/>
      </c>
      <c r="J620" s="16" t="str">
        <f t="shared" si="166"/>
        <v xml:space="preserve"> </v>
      </c>
      <c r="K620" s="17" t="str">
        <f t="shared" si="167"/>
        <v xml:space="preserve"> </v>
      </c>
      <c r="L620" s="208" t="str">
        <f>IF(B620="","",HLOOKUP(B620,'GRR Data'!$DD$243:$WI$244,2,FALSE))</f>
        <v/>
      </c>
      <c r="M620" s="65"/>
      <c r="N620" s="80"/>
      <c r="O620" s="21"/>
      <c r="P620" s="22"/>
      <c r="Q620" s="100"/>
      <c r="R620" s="100"/>
      <c r="S620" s="100"/>
      <c r="T620" s="100"/>
      <c r="U620" s="100"/>
      <c r="V620" s="100"/>
      <c r="W620" s="100"/>
      <c r="X620" s="100"/>
      <c r="Y620" s="100"/>
      <c r="Z620" s="100"/>
      <c r="AA620" s="66" t="str">
        <f t="shared" si="152"/>
        <v/>
      </c>
      <c r="AB620" s="66" t="str">
        <f t="shared" si="153"/>
        <v/>
      </c>
      <c r="AC620" s="66" t="str">
        <f t="shared" si="154"/>
        <v/>
      </c>
      <c r="AD620" s="66" t="str">
        <f t="shared" si="155"/>
        <v/>
      </c>
      <c r="AE620" s="66" t="str">
        <f t="shared" si="156"/>
        <v/>
      </c>
      <c r="AF620" s="66" t="str">
        <f t="shared" si="157"/>
        <v/>
      </c>
      <c r="AG620" s="66" t="str">
        <f t="shared" si="158"/>
        <v/>
      </c>
      <c r="AH620" s="66" t="str">
        <f t="shared" si="159"/>
        <v/>
      </c>
      <c r="AI620" s="66" t="str">
        <f t="shared" si="160"/>
        <v/>
      </c>
      <c r="AJ620" s="66" t="str">
        <f t="shared" si="161"/>
        <v/>
      </c>
      <c r="AK620" s="66" t="str">
        <f t="shared" si="162"/>
        <v/>
      </c>
      <c r="AL620" s="270" t="str">
        <f t="shared" si="163"/>
        <v>N</v>
      </c>
    </row>
    <row r="621" spans="2:38">
      <c r="B621" s="37"/>
      <c r="C621" s="40"/>
      <c r="D621" s="40" t="s">
        <v>362</v>
      </c>
      <c r="E621" s="44"/>
      <c r="F621" s="44"/>
      <c r="G621" s="44"/>
      <c r="H621" s="14" t="str">
        <f t="shared" si="164"/>
        <v/>
      </c>
      <c r="I621" s="15" t="str">
        <f t="shared" si="165"/>
        <v/>
      </c>
      <c r="J621" s="16" t="str">
        <f t="shared" si="166"/>
        <v xml:space="preserve"> </v>
      </c>
      <c r="K621" s="17" t="str">
        <f t="shared" si="167"/>
        <v xml:space="preserve"> </v>
      </c>
      <c r="L621" s="208" t="str">
        <f>IF(B621="","",HLOOKUP(B621,'GRR Data'!$DD$243:$WI$244,2,FALSE))</f>
        <v/>
      </c>
      <c r="M621" s="65"/>
      <c r="N621" s="80"/>
      <c r="O621" s="21"/>
      <c r="P621" s="22"/>
      <c r="Q621" s="100"/>
      <c r="R621" s="100"/>
      <c r="S621" s="100"/>
      <c r="T621" s="100"/>
      <c r="U621" s="100"/>
      <c r="V621" s="100"/>
      <c r="W621" s="100"/>
      <c r="X621" s="100"/>
      <c r="Y621" s="100"/>
      <c r="Z621" s="100"/>
      <c r="AA621" s="66" t="str">
        <f t="shared" si="152"/>
        <v/>
      </c>
      <c r="AB621" s="66" t="str">
        <f t="shared" si="153"/>
        <v/>
      </c>
      <c r="AC621" s="66" t="str">
        <f t="shared" si="154"/>
        <v/>
      </c>
      <c r="AD621" s="66" t="str">
        <f t="shared" si="155"/>
        <v/>
      </c>
      <c r="AE621" s="66" t="str">
        <f t="shared" si="156"/>
        <v/>
      </c>
      <c r="AF621" s="66" t="str">
        <f t="shared" si="157"/>
        <v/>
      </c>
      <c r="AG621" s="66" t="str">
        <f t="shared" si="158"/>
        <v/>
      </c>
      <c r="AH621" s="66" t="str">
        <f t="shared" si="159"/>
        <v/>
      </c>
      <c r="AI621" s="66" t="str">
        <f t="shared" si="160"/>
        <v/>
      </c>
      <c r="AJ621" s="66" t="str">
        <f t="shared" si="161"/>
        <v/>
      </c>
      <c r="AK621" s="66" t="str">
        <f t="shared" si="162"/>
        <v/>
      </c>
      <c r="AL621" s="270" t="str">
        <f t="shared" si="163"/>
        <v>N</v>
      </c>
    </row>
    <row r="622" spans="2:38">
      <c r="B622" s="91"/>
      <c r="C622" s="40"/>
      <c r="D622" s="40" t="s">
        <v>362</v>
      </c>
      <c r="E622" s="44"/>
      <c r="F622" s="44"/>
      <c r="G622" s="44"/>
      <c r="H622" s="14" t="str">
        <f t="shared" si="164"/>
        <v/>
      </c>
      <c r="I622" s="15" t="str">
        <f t="shared" si="165"/>
        <v/>
      </c>
      <c r="J622" s="16" t="str">
        <f t="shared" si="166"/>
        <v xml:space="preserve"> </v>
      </c>
      <c r="K622" s="17" t="str">
        <f t="shared" si="167"/>
        <v xml:space="preserve"> </v>
      </c>
      <c r="L622" s="208" t="str">
        <f>IF(B622="","",HLOOKUP(B622,'GRR Data'!$DD$243:$WI$244,2,FALSE))</f>
        <v/>
      </c>
      <c r="M622" s="65"/>
      <c r="N622" s="80"/>
      <c r="O622" s="21"/>
      <c r="P622" s="22"/>
      <c r="Q622" s="100"/>
      <c r="R622" s="100"/>
      <c r="S622" s="100"/>
      <c r="T622" s="100"/>
      <c r="U622" s="100"/>
      <c r="V622" s="100"/>
      <c r="W622" s="100"/>
      <c r="X622" s="100"/>
      <c r="Y622" s="100"/>
      <c r="Z622" s="100"/>
      <c r="AA622" s="66" t="str">
        <f t="shared" si="152"/>
        <v/>
      </c>
      <c r="AB622" s="66" t="str">
        <f t="shared" si="153"/>
        <v/>
      </c>
      <c r="AC622" s="66" t="str">
        <f t="shared" si="154"/>
        <v/>
      </c>
      <c r="AD622" s="66" t="str">
        <f t="shared" si="155"/>
        <v/>
      </c>
      <c r="AE622" s="66" t="str">
        <f t="shared" si="156"/>
        <v/>
      </c>
      <c r="AF622" s="66" t="str">
        <f t="shared" si="157"/>
        <v/>
      </c>
      <c r="AG622" s="66" t="str">
        <f t="shared" si="158"/>
        <v/>
      </c>
      <c r="AH622" s="66" t="str">
        <f t="shared" si="159"/>
        <v/>
      </c>
      <c r="AI622" s="66" t="str">
        <f t="shared" si="160"/>
        <v/>
      </c>
      <c r="AJ622" s="66" t="str">
        <f t="shared" si="161"/>
        <v/>
      </c>
      <c r="AK622" s="66" t="str">
        <f t="shared" si="162"/>
        <v/>
      </c>
      <c r="AL622" s="270" t="str">
        <f t="shared" si="163"/>
        <v>N</v>
      </c>
    </row>
    <row r="623" spans="2:38">
      <c r="B623" s="91"/>
      <c r="C623" s="40"/>
      <c r="D623" s="40" t="s">
        <v>362</v>
      </c>
      <c r="E623" s="44"/>
      <c r="F623" s="44"/>
      <c r="G623" s="44"/>
      <c r="H623" s="14" t="str">
        <f t="shared" si="164"/>
        <v/>
      </c>
      <c r="I623" s="15" t="str">
        <f t="shared" si="165"/>
        <v/>
      </c>
      <c r="J623" s="16" t="str">
        <f t="shared" si="166"/>
        <v xml:space="preserve"> </v>
      </c>
      <c r="K623" s="17" t="str">
        <f t="shared" si="167"/>
        <v xml:space="preserve"> </v>
      </c>
      <c r="L623" s="208" t="str">
        <f>IF(B623="","",HLOOKUP(B623,'GRR Data'!$DD$243:$WI$244,2,FALSE))</f>
        <v/>
      </c>
      <c r="M623" s="65"/>
      <c r="N623" s="80"/>
      <c r="O623" s="21"/>
      <c r="P623" s="22"/>
      <c r="Q623" s="100"/>
      <c r="R623" s="100"/>
      <c r="S623" s="100"/>
      <c r="T623" s="100"/>
      <c r="U623" s="100"/>
      <c r="V623" s="100"/>
      <c r="W623" s="100"/>
      <c r="X623" s="100"/>
      <c r="Y623" s="100"/>
      <c r="Z623" s="100"/>
      <c r="AA623" s="66" t="str">
        <f t="shared" si="152"/>
        <v/>
      </c>
      <c r="AB623" s="66" t="str">
        <f t="shared" si="153"/>
        <v/>
      </c>
      <c r="AC623" s="66" t="str">
        <f t="shared" si="154"/>
        <v/>
      </c>
      <c r="AD623" s="66" t="str">
        <f t="shared" si="155"/>
        <v/>
      </c>
      <c r="AE623" s="66" t="str">
        <f t="shared" si="156"/>
        <v/>
      </c>
      <c r="AF623" s="66" t="str">
        <f t="shared" si="157"/>
        <v/>
      </c>
      <c r="AG623" s="66" t="str">
        <f t="shared" si="158"/>
        <v/>
      </c>
      <c r="AH623" s="66" t="str">
        <f t="shared" si="159"/>
        <v/>
      </c>
      <c r="AI623" s="66" t="str">
        <f t="shared" si="160"/>
        <v/>
      </c>
      <c r="AJ623" s="66" t="str">
        <f t="shared" si="161"/>
        <v/>
      </c>
      <c r="AK623" s="66" t="str">
        <f t="shared" si="162"/>
        <v/>
      </c>
      <c r="AL623" s="270" t="str">
        <f t="shared" si="163"/>
        <v>N</v>
      </c>
    </row>
    <row r="624" spans="2:38">
      <c r="B624" s="37"/>
      <c r="C624" s="40"/>
      <c r="D624" s="40" t="s">
        <v>362</v>
      </c>
      <c r="E624" s="44"/>
      <c r="F624" s="44"/>
      <c r="G624" s="44"/>
      <c r="H624" s="14" t="str">
        <f t="shared" si="164"/>
        <v/>
      </c>
      <c r="I624" s="15" t="str">
        <f t="shared" si="165"/>
        <v/>
      </c>
      <c r="J624" s="16" t="str">
        <f t="shared" si="166"/>
        <v xml:space="preserve"> </v>
      </c>
      <c r="K624" s="17" t="str">
        <f t="shared" si="167"/>
        <v xml:space="preserve"> </v>
      </c>
      <c r="L624" s="208" t="str">
        <f>IF(B624="","",HLOOKUP(B624,'GRR Data'!$DD$243:$WI$244,2,FALSE))</f>
        <v/>
      </c>
      <c r="M624" s="65"/>
      <c r="N624" s="80"/>
      <c r="O624" s="21"/>
      <c r="P624" s="22"/>
      <c r="Q624" s="100"/>
      <c r="R624" s="100"/>
      <c r="S624" s="100"/>
      <c r="T624" s="100"/>
      <c r="U624" s="100"/>
      <c r="V624" s="100"/>
      <c r="W624" s="100"/>
      <c r="X624" s="100"/>
      <c r="Y624" s="100"/>
      <c r="Z624" s="100"/>
      <c r="AA624" s="66" t="str">
        <f t="shared" si="152"/>
        <v/>
      </c>
      <c r="AB624" s="66" t="str">
        <f t="shared" si="153"/>
        <v/>
      </c>
      <c r="AC624" s="66" t="str">
        <f t="shared" si="154"/>
        <v/>
      </c>
      <c r="AD624" s="66" t="str">
        <f t="shared" si="155"/>
        <v/>
      </c>
      <c r="AE624" s="66" t="str">
        <f t="shared" si="156"/>
        <v/>
      </c>
      <c r="AF624" s="66" t="str">
        <f t="shared" si="157"/>
        <v/>
      </c>
      <c r="AG624" s="66" t="str">
        <f t="shared" si="158"/>
        <v/>
      </c>
      <c r="AH624" s="66" t="str">
        <f t="shared" si="159"/>
        <v/>
      </c>
      <c r="AI624" s="66" t="str">
        <f t="shared" si="160"/>
        <v/>
      </c>
      <c r="AJ624" s="66" t="str">
        <f t="shared" si="161"/>
        <v/>
      </c>
      <c r="AK624" s="66" t="str">
        <f t="shared" si="162"/>
        <v/>
      </c>
      <c r="AL624" s="270" t="str">
        <f t="shared" si="163"/>
        <v>N</v>
      </c>
    </row>
    <row r="625" spans="2:38">
      <c r="B625" s="37"/>
      <c r="C625" s="40"/>
      <c r="D625" s="40" t="s">
        <v>362</v>
      </c>
      <c r="E625" s="44"/>
      <c r="F625" s="44"/>
      <c r="G625" s="44"/>
      <c r="H625" s="14" t="str">
        <f t="shared" si="164"/>
        <v/>
      </c>
      <c r="I625" s="15" t="str">
        <f t="shared" si="165"/>
        <v/>
      </c>
      <c r="J625" s="16" t="str">
        <f t="shared" si="166"/>
        <v xml:space="preserve"> </v>
      </c>
      <c r="K625" s="17" t="str">
        <f t="shared" si="167"/>
        <v xml:space="preserve"> </v>
      </c>
      <c r="L625" s="208" t="str">
        <f>IF(B625="","",HLOOKUP(B625,'GRR Data'!$DD$243:$WI$244,2,FALSE))</f>
        <v/>
      </c>
      <c r="M625" s="65"/>
      <c r="N625" s="80"/>
      <c r="O625" s="21"/>
      <c r="P625" s="22"/>
      <c r="Q625" s="100"/>
      <c r="R625" s="100"/>
      <c r="S625" s="100"/>
      <c r="T625" s="100"/>
      <c r="U625" s="100"/>
      <c r="V625" s="100"/>
      <c r="W625" s="100"/>
      <c r="X625" s="100"/>
      <c r="Y625" s="100"/>
      <c r="Z625" s="100"/>
      <c r="AA625" s="66" t="str">
        <f t="shared" si="152"/>
        <v/>
      </c>
      <c r="AB625" s="66" t="str">
        <f t="shared" si="153"/>
        <v/>
      </c>
      <c r="AC625" s="66" t="str">
        <f t="shared" si="154"/>
        <v/>
      </c>
      <c r="AD625" s="66" t="str">
        <f t="shared" si="155"/>
        <v/>
      </c>
      <c r="AE625" s="66" t="str">
        <f t="shared" si="156"/>
        <v/>
      </c>
      <c r="AF625" s="66" t="str">
        <f t="shared" si="157"/>
        <v/>
      </c>
      <c r="AG625" s="66" t="str">
        <f t="shared" si="158"/>
        <v/>
      </c>
      <c r="AH625" s="66" t="str">
        <f t="shared" si="159"/>
        <v/>
      </c>
      <c r="AI625" s="66" t="str">
        <f t="shared" si="160"/>
        <v/>
      </c>
      <c r="AJ625" s="66" t="str">
        <f t="shared" si="161"/>
        <v/>
      </c>
      <c r="AK625" s="66" t="str">
        <f t="shared" si="162"/>
        <v/>
      </c>
      <c r="AL625" s="270" t="str">
        <f t="shared" si="163"/>
        <v>N</v>
      </c>
    </row>
    <row r="626" spans="2:38">
      <c r="B626" s="91"/>
      <c r="C626" s="40"/>
      <c r="D626" s="40" t="s">
        <v>362</v>
      </c>
      <c r="E626" s="44"/>
      <c r="F626" s="44"/>
      <c r="G626" s="44"/>
      <c r="H626" s="14" t="str">
        <f t="shared" si="164"/>
        <v/>
      </c>
      <c r="I626" s="15" t="str">
        <f t="shared" si="165"/>
        <v/>
      </c>
      <c r="J626" s="16" t="str">
        <f t="shared" si="166"/>
        <v xml:space="preserve"> </v>
      </c>
      <c r="K626" s="17" t="str">
        <f t="shared" si="167"/>
        <v xml:space="preserve"> </v>
      </c>
      <c r="L626" s="208" t="str">
        <f>IF(B626="","",HLOOKUP(B626,'GRR Data'!$DD$243:$WI$244,2,FALSE))</f>
        <v/>
      </c>
      <c r="M626" s="65"/>
      <c r="N626" s="80"/>
      <c r="O626" s="21"/>
      <c r="P626" s="22"/>
      <c r="Q626" s="100"/>
      <c r="R626" s="100"/>
      <c r="S626" s="100"/>
      <c r="T626" s="100"/>
      <c r="U626" s="100"/>
      <c r="V626" s="100"/>
      <c r="W626" s="100"/>
      <c r="X626" s="100"/>
      <c r="Y626" s="100"/>
      <c r="Z626" s="100"/>
      <c r="AA626" s="66" t="str">
        <f t="shared" si="152"/>
        <v/>
      </c>
      <c r="AB626" s="66" t="str">
        <f t="shared" si="153"/>
        <v/>
      </c>
      <c r="AC626" s="66" t="str">
        <f t="shared" si="154"/>
        <v/>
      </c>
      <c r="AD626" s="66" t="str">
        <f t="shared" si="155"/>
        <v/>
      </c>
      <c r="AE626" s="66" t="str">
        <f t="shared" si="156"/>
        <v/>
      </c>
      <c r="AF626" s="66" t="str">
        <f t="shared" si="157"/>
        <v/>
      </c>
      <c r="AG626" s="66" t="str">
        <f t="shared" si="158"/>
        <v/>
      </c>
      <c r="AH626" s="66" t="str">
        <f t="shared" si="159"/>
        <v/>
      </c>
      <c r="AI626" s="66" t="str">
        <f t="shared" si="160"/>
        <v/>
      </c>
      <c r="AJ626" s="66" t="str">
        <f t="shared" si="161"/>
        <v/>
      </c>
      <c r="AK626" s="66" t="str">
        <f t="shared" si="162"/>
        <v/>
      </c>
      <c r="AL626" s="270" t="str">
        <f t="shared" si="163"/>
        <v>N</v>
      </c>
    </row>
    <row r="627" spans="2:38">
      <c r="B627" s="37"/>
      <c r="C627" s="40"/>
      <c r="D627" s="40" t="s">
        <v>362</v>
      </c>
      <c r="E627" s="44"/>
      <c r="F627" s="44"/>
      <c r="G627" s="44"/>
      <c r="H627" s="14" t="str">
        <f t="shared" si="164"/>
        <v/>
      </c>
      <c r="I627" s="15" t="str">
        <f t="shared" si="165"/>
        <v/>
      </c>
      <c r="J627" s="16" t="str">
        <f t="shared" si="166"/>
        <v xml:space="preserve"> </v>
      </c>
      <c r="K627" s="17" t="str">
        <f t="shared" si="167"/>
        <v xml:space="preserve"> </v>
      </c>
      <c r="L627" s="208" t="str">
        <f>IF(B627="","",HLOOKUP(B627,'GRR Data'!$DD$243:$WI$244,2,FALSE))</f>
        <v/>
      </c>
      <c r="M627" s="65"/>
      <c r="N627" s="80"/>
      <c r="O627" s="21"/>
      <c r="P627" s="22"/>
      <c r="Q627" s="100"/>
      <c r="R627" s="100"/>
      <c r="S627" s="100"/>
      <c r="T627" s="100"/>
      <c r="U627" s="100"/>
      <c r="V627" s="100"/>
      <c r="W627" s="100"/>
      <c r="X627" s="100"/>
      <c r="Y627" s="100"/>
      <c r="Z627" s="100"/>
      <c r="AA627" s="66" t="str">
        <f t="shared" si="152"/>
        <v/>
      </c>
      <c r="AB627" s="66" t="str">
        <f t="shared" si="153"/>
        <v/>
      </c>
      <c r="AC627" s="66" t="str">
        <f t="shared" si="154"/>
        <v/>
      </c>
      <c r="AD627" s="66" t="str">
        <f t="shared" si="155"/>
        <v/>
      </c>
      <c r="AE627" s="66" t="str">
        <f t="shared" si="156"/>
        <v/>
      </c>
      <c r="AF627" s="66" t="str">
        <f t="shared" si="157"/>
        <v/>
      </c>
      <c r="AG627" s="66" t="str">
        <f t="shared" si="158"/>
        <v/>
      </c>
      <c r="AH627" s="66" t="str">
        <f t="shared" si="159"/>
        <v/>
      </c>
      <c r="AI627" s="66" t="str">
        <f t="shared" si="160"/>
        <v/>
      </c>
      <c r="AJ627" s="66" t="str">
        <f t="shared" si="161"/>
        <v/>
      </c>
      <c r="AK627" s="66" t="str">
        <f t="shared" si="162"/>
        <v/>
      </c>
      <c r="AL627" s="270" t="str">
        <f t="shared" si="163"/>
        <v>N</v>
      </c>
    </row>
    <row r="628" spans="2:38">
      <c r="B628" s="37"/>
      <c r="C628" s="40"/>
      <c r="D628" s="40" t="s">
        <v>362</v>
      </c>
      <c r="E628" s="44"/>
      <c r="F628" s="44"/>
      <c r="G628" s="44"/>
      <c r="H628" s="14" t="str">
        <f t="shared" si="164"/>
        <v/>
      </c>
      <c r="I628" s="15" t="str">
        <f t="shared" si="165"/>
        <v/>
      </c>
      <c r="J628" s="16" t="str">
        <f t="shared" si="166"/>
        <v xml:space="preserve"> </v>
      </c>
      <c r="K628" s="17" t="str">
        <f t="shared" si="167"/>
        <v xml:space="preserve"> </v>
      </c>
      <c r="L628" s="208" t="str">
        <f>IF(B628="","",HLOOKUP(B628,'GRR Data'!$DD$243:$WI$244,2,FALSE))</f>
        <v/>
      </c>
      <c r="M628" s="65"/>
      <c r="N628" s="80"/>
      <c r="O628" s="21"/>
      <c r="P628" s="22"/>
      <c r="Q628" s="100"/>
      <c r="R628" s="100"/>
      <c r="S628" s="100"/>
      <c r="T628" s="100"/>
      <c r="U628" s="100"/>
      <c r="V628" s="100"/>
      <c r="W628" s="100"/>
      <c r="X628" s="100"/>
      <c r="Y628" s="100"/>
      <c r="Z628" s="100"/>
      <c r="AA628" s="66" t="str">
        <f t="shared" si="152"/>
        <v/>
      </c>
      <c r="AB628" s="66" t="str">
        <f t="shared" si="153"/>
        <v/>
      </c>
      <c r="AC628" s="66" t="str">
        <f t="shared" si="154"/>
        <v/>
      </c>
      <c r="AD628" s="66" t="str">
        <f t="shared" si="155"/>
        <v/>
      </c>
      <c r="AE628" s="66" t="str">
        <f t="shared" si="156"/>
        <v/>
      </c>
      <c r="AF628" s="66" t="str">
        <f t="shared" si="157"/>
        <v/>
      </c>
      <c r="AG628" s="66" t="str">
        <f t="shared" si="158"/>
        <v/>
      </c>
      <c r="AH628" s="66" t="str">
        <f t="shared" si="159"/>
        <v/>
      </c>
      <c r="AI628" s="66" t="str">
        <f t="shared" si="160"/>
        <v/>
      </c>
      <c r="AJ628" s="66" t="str">
        <f t="shared" si="161"/>
        <v/>
      </c>
      <c r="AK628" s="66" t="str">
        <f t="shared" si="162"/>
        <v/>
      </c>
      <c r="AL628" s="270" t="str">
        <f t="shared" si="163"/>
        <v>N</v>
      </c>
    </row>
    <row r="629" spans="2:38">
      <c r="B629" s="91"/>
      <c r="C629" s="40"/>
      <c r="D629" s="40" t="s">
        <v>362</v>
      </c>
      <c r="E629" s="44"/>
      <c r="F629" s="44"/>
      <c r="G629" s="44"/>
      <c r="H629" s="14" t="str">
        <f t="shared" si="164"/>
        <v/>
      </c>
      <c r="I629" s="15" t="str">
        <f t="shared" si="165"/>
        <v/>
      </c>
      <c r="J629" s="16" t="str">
        <f t="shared" si="166"/>
        <v xml:space="preserve"> </v>
      </c>
      <c r="K629" s="17" t="str">
        <f t="shared" si="167"/>
        <v xml:space="preserve"> </v>
      </c>
      <c r="L629" s="208" t="str">
        <f>IF(B629="","",HLOOKUP(B629,'GRR Data'!$DD$243:$WI$244,2,FALSE))</f>
        <v/>
      </c>
      <c r="M629" s="65"/>
      <c r="N629" s="80"/>
      <c r="O629" s="21"/>
      <c r="P629" s="22"/>
      <c r="Q629" s="100"/>
      <c r="R629" s="100"/>
      <c r="S629" s="100"/>
      <c r="T629" s="100"/>
      <c r="U629" s="100"/>
      <c r="V629" s="100"/>
      <c r="W629" s="100"/>
      <c r="X629" s="100"/>
      <c r="Y629" s="100"/>
      <c r="Z629" s="100"/>
      <c r="AA629" s="66" t="str">
        <f t="shared" si="152"/>
        <v/>
      </c>
      <c r="AB629" s="66" t="str">
        <f t="shared" si="153"/>
        <v/>
      </c>
      <c r="AC629" s="66" t="str">
        <f t="shared" si="154"/>
        <v/>
      </c>
      <c r="AD629" s="66" t="str">
        <f t="shared" si="155"/>
        <v/>
      </c>
      <c r="AE629" s="66" t="str">
        <f t="shared" si="156"/>
        <v/>
      </c>
      <c r="AF629" s="66" t="str">
        <f t="shared" si="157"/>
        <v/>
      </c>
      <c r="AG629" s="66" t="str">
        <f t="shared" si="158"/>
        <v/>
      </c>
      <c r="AH629" s="66" t="str">
        <f t="shared" si="159"/>
        <v/>
      </c>
      <c r="AI629" s="66" t="str">
        <f t="shared" si="160"/>
        <v/>
      </c>
      <c r="AJ629" s="66" t="str">
        <f t="shared" si="161"/>
        <v/>
      </c>
      <c r="AK629" s="66" t="str">
        <f t="shared" si="162"/>
        <v/>
      </c>
      <c r="AL629" s="270" t="str">
        <f t="shared" si="163"/>
        <v>N</v>
      </c>
    </row>
    <row r="630" spans="2:38">
      <c r="B630" s="37"/>
      <c r="C630" s="40"/>
      <c r="D630" s="40" t="s">
        <v>362</v>
      </c>
      <c r="E630" s="44"/>
      <c r="F630" s="44"/>
      <c r="G630" s="44"/>
      <c r="H630" s="14" t="str">
        <f t="shared" si="164"/>
        <v/>
      </c>
      <c r="I630" s="15" t="str">
        <f t="shared" si="165"/>
        <v/>
      </c>
      <c r="J630" s="16" t="str">
        <f t="shared" si="166"/>
        <v xml:space="preserve"> </v>
      </c>
      <c r="K630" s="17" t="str">
        <f t="shared" si="167"/>
        <v xml:space="preserve"> </v>
      </c>
      <c r="L630" s="208" t="str">
        <f>IF(B630="","",HLOOKUP(B630,'GRR Data'!$DD$243:$WI$244,2,FALSE))</f>
        <v/>
      </c>
      <c r="M630" s="65"/>
      <c r="N630" s="80"/>
      <c r="O630" s="21"/>
      <c r="P630" s="22"/>
      <c r="Q630" s="100"/>
      <c r="R630" s="100"/>
      <c r="S630" s="100"/>
      <c r="T630" s="100"/>
      <c r="U630" s="100"/>
      <c r="V630" s="100"/>
      <c r="W630" s="100"/>
      <c r="X630" s="100"/>
      <c r="Y630" s="100"/>
      <c r="Z630" s="100"/>
      <c r="AA630" s="66" t="str">
        <f t="shared" si="152"/>
        <v/>
      </c>
      <c r="AB630" s="66" t="str">
        <f t="shared" si="153"/>
        <v/>
      </c>
      <c r="AC630" s="66" t="str">
        <f t="shared" si="154"/>
        <v/>
      </c>
      <c r="AD630" s="66" t="str">
        <f t="shared" si="155"/>
        <v/>
      </c>
      <c r="AE630" s="66" t="str">
        <f t="shared" si="156"/>
        <v/>
      </c>
      <c r="AF630" s="66" t="str">
        <f t="shared" si="157"/>
        <v/>
      </c>
      <c r="AG630" s="66" t="str">
        <f t="shared" si="158"/>
        <v/>
      </c>
      <c r="AH630" s="66" t="str">
        <f t="shared" si="159"/>
        <v/>
      </c>
      <c r="AI630" s="66" t="str">
        <f t="shared" si="160"/>
        <v/>
      </c>
      <c r="AJ630" s="66" t="str">
        <f t="shared" si="161"/>
        <v/>
      </c>
      <c r="AK630" s="66" t="str">
        <f t="shared" si="162"/>
        <v/>
      </c>
      <c r="AL630" s="270" t="str">
        <f t="shared" si="163"/>
        <v>N</v>
      </c>
    </row>
    <row r="631" spans="2:38">
      <c r="B631" s="37"/>
      <c r="C631" s="40"/>
      <c r="D631" s="40" t="s">
        <v>362</v>
      </c>
      <c r="E631" s="44"/>
      <c r="F631" s="44"/>
      <c r="G631" s="44"/>
      <c r="H631" s="14" t="str">
        <f t="shared" si="164"/>
        <v/>
      </c>
      <c r="I631" s="15" t="str">
        <f t="shared" si="165"/>
        <v/>
      </c>
      <c r="J631" s="16" t="str">
        <f t="shared" si="166"/>
        <v xml:space="preserve"> </v>
      </c>
      <c r="K631" s="17" t="str">
        <f t="shared" si="167"/>
        <v xml:space="preserve"> </v>
      </c>
      <c r="L631" s="208" t="str">
        <f>IF(B631="","",HLOOKUP(B631,'GRR Data'!$DD$243:$WI$244,2,FALSE))</f>
        <v/>
      </c>
      <c r="M631" s="65"/>
      <c r="N631" s="80"/>
      <c r="O631" s="21"/>
      <c r="P631" s="22"/>
      <c r="Q631" s="100"/>
      <c r="R631" s="100"/>
      <c r="S631" s="100"/>
      <c r="T631" s="100"/>
      <c r="U631" s="100"/>
      <c r="V631" s="100"/>
      <c r="W631" s="100"/>
      <c r="X631" s="100"/>
      <c r="Y631" s="100"/>
      <c r="Z631" s="100"/>
      <c r="AA631" s="66" t="str">
        <f t="shared" si="152"/>
        <v/>
      </c>
      <c r="AB631" s="66" t="str">
        <f t="shared" si="153"/>
        <v/>
      </c>
      <c r="AC631" s="66" t="str">
        <f t="shared" si="154"/>
        <v/>
      </c>
      <c r="AD631" s="66" t="str">
        <f t="shared" si="155"/>
        <v/>
      </c>
      <c r="AE631" s="66" t="str">
        <f t="shared" si="156"/>
        <v/>
      </c>
      <c r="AF631" s="66" t="str">
        <f t="shared" si="157"/>
        <v/>
      </c>
      <c r="AG631" s="66" t="str">
        <f t="shared" si="158"/>
        <v/>
      </c>
      <c r="AH631" s="66" t="str">
        <f t="shared" si="159"/>
        <v/>
      </c>
      <c r="AI631" s="66" t="str">
        <f t="shared" si="160"/>
        <v/>
      </c>
      <c r="AJ631" s="66" t="str">
        <f t="shared" si="161"/>
        <v/>
      </c>
      <c r="AK631" s="66" t="str">
        <f t="shared" si="162"/>
        <v/>
      </c>
      <c r="AL631" s="270" t="str">
        <f t="shared" si="163"/>
        <v>N</v>
      </c>
    </row>
    <row r="632" spans="2:38">
      <c r="B632" s="91"/>
      <c r="C632" s="40"/>
      <c r="D632" s="40" t="s">
        <v>362</v>
      </c>
      <c r="E632" s="44"/>
      <c r="F632" s="44"/>
      <c r="G632" s="44"/>
      <c r="H632" s="14" t="str">
        <f t="shared" si="164"/>
        <v/>
      </c>
      <c r="I632" s="15" t="str">
        <f t="shared" si="165"/>
        <v/>
      </c>
      <c r="J632" s="16" t="str">
        <f t="shared" si="166"/>
        <v xml:space="preserve"> </v>
      </c>
      <c r="K632" s="17" t="str">
        <f t="shared" si="167"/>
        <v xml:space="preserve"> </v>
      </c>
      <c r="L632" s="208" t="str">
        <f>IF(B632="","",HLOOKUP(B632,'GRR Data'!$DD$243:$WI$244,2,FALSE))</f>
        <v/>
      </c>
      <c r="M632" s="65"/>
      <c r="N632" s="80"/>
      <c r="O632" s="21"/>
      <c r="P632" s="22"/>
      <c r="Q632" s="100"/>
      <c r="R632" s="100"/>
      <c r="S632" s="100"/>
      <c r="T632" s="100"/>
      <c r="U632" s="100"/>
      <c r="V632" s="100"/>
      <c r="W632" s="100"/>
      <c r="X632" s="100"/>
      <c r="Y632" s="100"/>
      <c r="Z632" s="100"/>
      <c r="AA632" s="66" t="str">
        <f t="shared" si="152"/>
        <v/>
      </c>
      <c r="AB632" s="66" t="str">
        <f t="shared" si="153"/>
        <v/>
      </c>
      <c r="AC632" s="66" t="str">
        <f t="shared" si="154"/>
        <v/>
      </c>
      <c r="AD632" s="66" t="str">
        <f t="shared" si="155"/>
        <v/>
      </c>
      <c r="AE632" s="66" t="str">
        <f t="shared" si="156"/>
        <v/>
      </c>
      <c r="AF632" s="66" t="str">
        <f t="shared" si="157"/>
        <v/>
      </c>
      <c r="AG632" s="66" t="str">
        <f t="shared" si="158"/>
        <v/>
      </c>
      <c r="AH632" s="66" t="str">
        <f t="shared" si="159"/>
        <v/>
      </c>
      <c r="AI632" s="66" t="str">
        <f t="shared" si="160"/>
        <v/>
      </c>
      <c r="AJ632" s="66" t="str">
        <f t="shared" si="161"/>
        <v/>
      </c>
      <c r="AK632" s="66" t="str">
        <f t="shared" si="162"/>
        <v/>
      </c>
      <c r="AL632" s="270" t="str">
        <f t="shared" si="163"/>
        <v>N</v>
      </c>
    </row>
    <row r="633" spans="2:38">
      <c r="B633" s="91"/>
      <c r="C633" s="40"/>
      <c r="D633" s="40" t="s">
        <v>362</v>
      </c>
      <c r="E633" s="44"/>
      <c r="F633" s="44"/>
      <c r="G633" s="44"/>
      <c r="H633" s="14" t="str">
        <f t="shared" si="164"/>
        <v/>
      </c>
      <c r="I633" s="15" t="str">
        <f t="shared" si="165"/>
        <v/>
      </c>
      <c r="J633" s="16" t="str">
        <f t="shared" si="166"/>
        <v xml:space="preserve"> </v>
      </c>
      <c r="K633" s="17" t="str">
        <f t="shared" si="167"/>
        <v xml:space="preserve"> </v>
      </c>
      <c r="L633" s="208" t="str">
        <f>IF(B633="","",HLOOKUP(B633,'GRR Data'!$DD$243:$WI$244,2,FALSE))</f>
        <v/>
      </c>
      <c r="M633" s="65"/>
      <c r="N633" s="80"/>
      <c r="O633" s="21"/>
      <c r="P633" s="22"/>
      <c r="Q633" s="100"/>
      <c r="R633" s="100"/>
      <c r="S633" s="100"/>
      <c r="T633" s="100"/>
      <c r="U633" s="100"/>
      <c r="V633" s="100"/>
      <c r="W633" s="100"/>
      <c r="X633" s="100"/>
      <c r="Y633" s="100"/>
      <c r="Z633" s="100"/>
      <c r="AA633" s="66" t="str">
        <f t="shared" si="152"/>
        <v/>
      </c>
      <c r="AB633" s="66" t="str">
        <f t="shared" si="153"/>
        <v/>
      </c>
      <c r="AC633" s="66" t="str">
        <f t="shared" si="154"/>
        <v/>
      </c>
      <c r="AD633" s="66" t="str">
        <f t="shared" si="155"/>
        <v/>
      </c>
      <c r="AE633" s="66" t="str">
        <f t="shared" si="156"/>
        <v/>
      </c>
      <c r="AF633" s="66" t="str">
        <f t="shared" si="157"/>
        <v/>
      </c>
      <c r="AG633" s="66" t="str">
        <f t="shared" si="158"/>
        <v/>
      </c>
      <c r="AH633" s="66" t="str">
        <f t="shared" si="159"/>
        <v/>
      </c>
      <c r="AI633" s="66" t="str">
        <f t="shared" si="160"/>
        <v/>
      </c>
      <c r="AJ633" s="66" t="str">
        <f t="shared" si="161"/>
        <v/>
      </c>
      <c r="AK633" s="66" t="str">
        <f t="shared" si="162"/>
        <v/>
      </c>
      <c r="AL633" s="270" t="str">
        <f t="shared" si="163"/>
        <v>N</v>
      </c>
    </row>
    <row r="634" spans="2:38">
      <c r="B634" s="37"/>
      <c r="C634" s="40"/>
      <c r="D634" s="40" t="s">
        <v>362</v>
      </c>
      <c r="E634" s="44"/>
      <c r="F634" s="44"/>
      <c r="G634" s="44"/>
      <c r="H634" s="14" t="str">
        <f t="shared" si="164"/>
        <v/>
      </c>
      <c r="I634" s="15" t="str">
        <f t="shared" si="165"/>
        <v/>
      </c>
      <c r="J634" s="16" t="str">
        <f t="shared" si="166"/>
        <v xml:space="preserve"> </v>
      </c>
      <c r="K634" s="17" t="str">
        <f t="shared" si="167"/>
        <v xml:space="preserve"> </v>
      </c>
      <c r="L634" s="208" t="str">
        <f>IF(B634="","",HLOOKUP(B634,'GRR Data'!$DD$243:$WI$244,2,FALSE))</f>
        <v/>
      </c>
      <c r="M634" s="65"/>
      <c r="N634" s="80"/>
      <c r="O634" s="21"/>
      <c r="P634" s="22"/>
      <c r="Q634" s="100"/>
      <c r="R634" s="100"/>
      <c r="S634" s="100"/>
      <c r="T634" s="100"/>
      <c r="U634" s="100"/>
      <c r="V634" s="100"/>
      <c r="W634" s="100"/>
      <c r="X634" s="100"/>
      <c r="Y634" s="100"/>
      <c r="Z634" s="100"/>
      <c r="AA634" s="66" t="str">
        <f t="shared" si="152"/>
        <v/>
      </c>
      <c r="AB634" s="66" t="str">
        <f t="shared" si="153"/>
        <v/>
      </c>
      <c r="AC634" s="66" t="str">
        <f t="shared" si="154"/>
        <v/>
      </c>
      <c r="AD634" s="66" t="str">
        <f t="shared" si="155"/>
        <v/>
      </c>
      <c r="AE634" s="66" t="str">
        <f t="shared" si="156"/>
        <v/>
      </c>
      <c r="AF634" s="66" t="str">
        <f t="shared" si="157"/>
        <v/>
      </c>
      <c r="AG634" s="66" t="str">
        <f t="shared" si="158"/>
        <v/>
      </c>
      <c r="AH634" s="66" t="str">
        <f t="shared" si="159"/>
        <v/>
      </c>
      <c r="AI634" s="66" t="str">
        <f t="shared" si="160"/>
        <v/>
      </c>
      <c r="AJ634" s="66" t="str">
        <f t="shared" si="161"/>
        <v/>
      </c>
      <c r="AK634" s="66" t="str">
        <f t="shared" si="162"/>
        <v/>
      </c>
      <c r="AL634" s="270" t="str">
        <f t="shared" si="163"/>
        <v>N</v>
      </c>
    </row>
    <row r="635" spans="2:38">
      <c r="B635" s="37"/>
      <c r="C635" s="40"/>
      <c r="D635" s="40" t="s">
        <v>362</v>
      </c>
      <c r="E635" s="44"/>
      <c r="F635" s="44"/>
      <c r="G635" s="44"/>
      <c r="H635" s="14" t="str">
        <f t="shared" si="164"/>
        <v/>
      </c>
      <c r="I635" s="15" t="str">
        <f t="shared" si="165"/>
        <v/>
      </c>
      <c r="J635" s="16" t="str">
        <f t="shared" si="166"/>
        <v xml:space="preserve"> </v>
      </c>
      <c r="K635" s="17" t="str">
        <f t="shared" si="167"/>
        <v xml:space="preserve"> </v>
      </c>
      <c r="L635" s="208" t="str">
        <f>IF(B635="","",HLOOKUP(B635,'GRR Data'!$DD$243:$WI$244,2,FALSE))</f>
        <v/>
      </c>
      <c r="M635" s="65"/>
      <c r="N635" s="80"/>
      <c r="O635" s="21"/>
      <c r="P635" s="22"/>
      <c r="Q635" s="100"/>
      <c r="R635" s="100"/>
      <c r="S635" s="100"/>
      <c r="T635" s="100"/>
      <c r="U635" s="100"/>
      <c r="V635" s="100"/>
      <c r="W635" s="100"/>
      <c r="X635" s="100"/>
      <c r="Y635" s="100"/>
      <c r="Z635" s="100"/>
      <c r="AA635" s="66" t="str">
        <f t="shared" si="152"/>
        <v/>
      </c>
      <c r="AB635" s="66" t="str">
        <f t="shared" si="153"/>
        <v/>
      </c>
      <c r="AC635" s="66" t="str">
        <f t="shared" si="154"/>
        <v/>
      </c>
      <c r="AD635" s="66" t="str">
        <f t="shared" si="155"/>
        <v/>
      </c>
      <c r="AE635" s="66" t="str">
        <f t="shared" si="156"/>
        <v/>
      </c>
      <c r="AF635" s="66" t="str">
        <f t="shared" si="157"/>
        <v/>
      </c>
      <c r="AG635" s="66" t="str">
        <f t="shared" si="158"/>
        <v/>
      </c>
      <c r="AH635" s="66" t="str">
        <f t="shared" si="159"/>
        <v/>
      </c>
      <c r="AI635" s="66" t="str">
        <f t="shared" si="160"/>
        <v/>
      </c>
      <c r="AJ635" s="66" t="str">
        <f t="shared" si="161"/>
        <v/>
      </c>
      <c r="AK635" s="66" t="str">
        <f t="shared" si="162"/>
        <v/>
      </c>
      <c r="AL635" s="270" t="str">
        <f t="shared" si="163"/>
        <v>N</v>
      </c>
    </row>
    <row r="636" spans="2:38">
      <c r="B636" s="91"/>
      <c r="C636" s="40"/>
      <c r="D636" s="40" t="s">
        <v>362</v>
      </c>
      <c r="E636" s="44"/>
      <c r="F636" s="44"/>
      <c r="G636" s="44"/>
      <c r="H636" s="14" t="str">
        <f t="shared" si="164"/>
        <v/>
      </c>
      <c r="I636" s="15" t="str">
        <f t="shared" si="165"/>
        <v/>
      </c>
      <c r="J636" s="16" t="str">
        <f t="shared" si="166"/>
        <v xml:space="preserve"> </v>
      </c>
      <c r="K636" s="17" t="str">
        <f t="shared" si="167"/>
        <v xml:space="preserve"> </v>
      </c>
      <c r="L636" s="208" t="str">
        <f>IF(B636="","",HLOOKUP(B636,'GRR Data'!$DD$243:$WI$244,2,FALSE))</f>
        <v/>
      </c>
      <c r="M636" s="65"/>
      <c r="N636" s="80"/>
      <c r="O636" s="21"/>
      <c r="P636" s="22"/>
      <c r="Q636" s="100"/>
      <c r="R636" s="100"/>
      <c r="S636" s="100"/>
      <c r="T636" s="100"/>
      <c r="U636" s="100"/>
      <c r="V636" s="100"/>
      <c r="W636" s="100"/>
      <c r="X636" s="100"/>
      <c r="Y636" s="100"/>
      <c r="Z636" s="100"/>
      <c r="AA636" s="66" t="str">
        <f t="shared" si="152"/>
        <v/>
      </c>
      <c r="AB636" s="66" t="str">
        <f t="shared" si="153"/>
        <v/>
      </c>
      <c r="AC636" s="66" t="str">
        <f t="shared" si="154"/>
        <v/>
      </c>
      <c r="AD636" s="66" t="str">
        <f t="shared" si="155"/>
        <v/>
      </c>
      <c r="AE636" s="66" t="str">
        <f t="shared" si="156"/>
        <v/>
      </c>
      <c r="AF636" s="66" t="str">
        <f t="shared" si="157"/>
        <v/>
      </c>
      <c r="AG636" s="66" t="str">
        <f t="shared" si="158"/>
        <v/>
      </c>
      <c r="AH636" s="66" t="str">
        <f t="shared" si="159"/>
        <v/>
      </c>
      <c r="AI636" s="66" t="str">
        <f t="shared" si="160"/>
        <v/>
      </c>
      <c r="AJ636" s="66" t="str">
        <f t="shared" si="161"/>
        <v/>
      </c>
      <c r="AK636" s="66" t="str">
        <f t="shared" si="162"/>
        <v/>
      </c>
      <c r="AL636" s="270" t="str">
        <f t="shared" si="163"/>
        <v>N</v>
      </c>
    </row>
    <row r="637" spans="2:38">
      <c r="B637" s="37"/>
      <c r="C637" s="40"/>
      <c r="D637" s="40" t="s">
        <v>362</v>
      </c>
      <c r="E637" s="44"/>
      <c r="F637" s="44"/>
      <c r="G637" s="44"/>
      <c r="H637" s="14" t="str">
        <f t="shared" si="164"/>
        <v/>
      </c>
      <c r="I637" s="15" t="str">
        <f t="shared" si="165"/>
        <v/>
      </c>
      <c r="J637" s="16" t="str">
        <f t="shared" si="166"/>
        <v xml:space="preserve"> </v>
      </c>
      <c r="K637" s="17" t="str">
        <f t="shared" si="167"/>
        <v xml:space="preserve"> </v>
      </c>
      <c r="L637" s="208" t="str">
        <f>IF(B637="","",HLOOKUP(B637,'GRR Data'!$DD$243:$WI$244,2,FALSE))</f>
        <v/>
      </c>
      <c r="M637" s="65"/>
      <c r="N637" s="80"/>
      <c r="O637" s="21"/>
      <c r="P637" s="22"/>
      <c r="Q637" s="100"/>
      <c r="R637" s="100"/>
      <c r="S637" s="100"/>
      <c r="T637" s="100"/>
      <c r="U637" s="100"/>
      <c r="V637" s="100"/>
      <c r="W637" s="100"/>
      <c r="X637" s="100"/>
      <c r="Y637" s="100"/>
      <c r="Z637" s="100"/>
      <c r="AA637" s="66" t="str">
        <f t="shared" si="152"/>
        <v/>
      </c>
      <c r="AB637" s="66" t="str">
        <f t="shared" si="153"/>
        <v/>
      </c>
      <c r="AC637" s="66" t="str">
        <f t="shared" si="154"/>
        <v/>
      </c>
      <c r="AD637" s="66" t="str">
        <f t="shared" si="155"/>
        <v/>
      </c>
      <c r="AE637" s="66" t="str">
        <f t="shared" si="156"/>
        <v/>
      </c>
      <c r="AF637" s="66" t="str">
        <f t="shared" si="157"/>
        <v/>
      </c>
      <c r="AG637" s="66" t="str">
        <f t="shared" si="158"/>
        <v/>
      </c>
      <c r="AH637" s="66" t="str">
        <f t="shared" si="159"/>
        <v/>
      </c>
      <c r="AI637" s="66" t="str">
        <f t="shared" si="160"/>
        <v/>
      </c>
      <c r="AJ637" s="66" t="str">
        <f t="shared" si="161"/>
        <v/>
      </c>
      <c r="AK637" s="66" t="str">
        <f t="shared" si="162"/>
        <v/>
      </c>
      <c r="AL637" s="270" t="str">
        <f t="shared" si="163"/>
        <v>N</v>
      </c>
    </row>
    <row r="638" spans="2:38">
      <c r="B638" s="37"/>
      <c r="C638" s="40"/>
      <c r="D638" s="40" t="s">
        <v>362</v>
      </c>
      <c r="E638" s="44"/>
      <c r="F638" s="44"/>
      <c r="G638" s="44"/>
      <c r="H638" s="14" t="str">
        <f t="shared" si="164"/>
        <v/>
      </c>
      <c r="I638" s="15" t="str">
        <f t="shared" si="165"/>
        <v/>
      </c>
      <c r="J638" s="16" t="str">
        <f t="shared" si="166"/>
        <v xml:space="preserve"> </v>
      </c>
      <c r="K638" s="17" t="str">
        <f t="shared" si="167"/>
        <v xml:space="preserve"> </v>
      </c>
      <c r="L638" s="208" t="str">
        <f>IF(B638="","",HLOOKUP(B638,'GRR Data'!$DD$243:$WI$244,2,FALSE))</f>
        <v/>
      </c>
      <c r="M638" s="65"/>
      <c r="N638" s="80"/>
      <c r="O638" s="21"/>
      <c r="P638" s="22"/>
      <c r="Q638" s="100"/>
      <c r="R638" s="100"/>
      <c r="S638" s="100"/>
      <c r="T638" s="100"/>
      <c r="U638" s="100"/>
      <c r="V638" s="100"/>
      <c r="W638" s="100"/>
      <c r="X638" s="100"/>
      <c r="Y638" s="100"/>
      <c r="Z638" s="100"/>
      <c r="AA638" s="66" t="str">
        <f t="shared" si="152"/>
        <v/>
      </c>
      <c r="AB638" s="66" t="str">
        <f t="shared" si="153"/>
        <v/>
      </c>
      <c r="AC638" s="66" t="str">
        <f t="shared" si="154"/>
        <v/>
      </c>
      <c r="AD638" s="66" t="str">
        <f t="shared" si="155"/>
        <v/>
      </c>
      <c r="AE638" s="66" t="str">
        <f t="shared" si="156"/>
        <v/>
      </c>
      <c r="AF638" s="66" t="str">
        <f t="shared" si="157"/>
        <v/>
      </c>
      <c r="AG638" s="66" t="str">
        <f t="shared" si="158"/>
        <v/>
      </c>
      <c r="AH638" s="66" t="str">
        <f t="shared" si="159"/>
        <v/>
      </c>
      <c r="AI638" s="66" t="str">
        <f t="shared" si="160"/>
        <v/>
      </c>
      <c r="AJ638" s="66" t="str">
        <f t="shared" si="161"/>
        <v/>
      </c>
      <c r="AK638" s="66" t="str">
        <f t="shared" si="162"/>
        <v/>
      </c>
      <c r="AL638" s="270" t="str">
        <f t="shared" si="163"/>
        <v>N</v>
      </c>
    </row>
    <row r="639" spans="2:38">
      <c r="B639" s="91"/>
      <c r="C639" s="40"/>
      <c r="D639" s="40" t="s">
        <v>362</v>
      </c>
      <c r="E639" s="44"/>
      <c r="F639" s="44"/>
      <c r="G639" s="44"/>
      <c r="H639" s="14" t="str">
        <f t="shared" si="164"/>
        <v/>
      </c>
      <c r="I639" s="15" t="str">
        <f t="shared" si="165"/>
        <v/>
      </c>
      <c r="J639" s="16" t="str">
        <f t="shared" si="166"/>
        <v xml:space="preserve"> </v>
      </c>
      <c r="K639" s="17" t="str">
        <f t="shared" si="167"/>
        <v xml:space="preserve"> </v>
      </c>
      <c r="L639" s="208" t="str">
        <f>IF(B639="","",HLOOKUP(B639,'GRR Data'!$DD$243:$WI$244,2,FALSE))</f>
        <v/>
      </c>
      <c r="M639" s="65"/>
      <c r="N639" s="80"/>
      <c r="O639" s="21"/>
      <c r="P639" s="22"/>
      <c r="Q639" s="100"/>
      <c r="R639" s="100"/>
      <c r="S639" s="100"/>
      <c r="T639" s="100"/>
      <c r="U639" s="100"/>
      <c r="V639" s="100"/>
      <c r="W639" s="100"/>
      <c r="X639" s="100"/>
      <c r="Y639" s="100"/>
      <c r="Z639" s="100"/>
      <c r="AA639" s="66" t="str">
        <f t="shared" si="152"/>
        <v/>
      </c>
      <c r="AB639" s="66" t="str">
        <f t="shared" si="153"/>
        <v/>
      </c>
      <c r="AC639" s="66" t="str">
        <f t="shared" si="154"/>
        <v/>
      </c>
      <c r="AD639" s="66" t="str">
        <f t="shared" si="155"/>
        <v/>
      </c>
      <c r="AE639" s="66" t="str">
        <f t="shared" si="156"/>
        <v/>
      </c>
      <c r="AF639" s="66" t="str">
        <f t="shared" si="157"/>
        <v/>
      </c>
      <c r="AG639" s="66" t="str">
        <f t="shared" si="158"/>
        <v/>
      </c>
      <c r="AH639" s="66" t="str">
        <f t="shared" si="159"/>
        <v/>
      </c>
      <c r="AI639" s="66" t="str">
        <f t="shared" si="160"/>
        <v/>
      </c>
      <c r="AJ639" s="66" t="str">
        <f t="shared" si="161"/>
        <v/>
      </c>
      <c r="AK639" s="66" t="str">
        <f t="shared" si="162"/>
        <v/>
      </c>
      <c r="AL639" s="270" t="str">
        <f t="shared" si="163"/>
        <v>N</v>
      </c>
    </row>
    <row r="640" spans="2:38">
      <c r="B640" s="37"/>
      <c r="C640" s="40"/>
      <c r="D640" s="40" t="s">
        <v>362</v>
      </c>
      <c r="E640" s="44"/>
      <c r="F640" s="44"/>
      <c r="G640" s="44"/>
      <c r="H640" s="14" t="str">
        <f t="shared" si="164"/>
        <v/>
      </c>
      <c r="I640" s="15" t="str">
        <f t="shared" si="165"/>
        <v/>
      </c>
      <c r="J640" s="16" t="str">
        <f t="shared" si="166"/>
        <v xml:space="preserve"> </v>
      </c>
      <c r="K640" s="17" t="str">
        <f t="shared" si="167"/>
        <v xml:space="preserve"> </v>
      </c>
      <c r="L640" s="208" t="str">
        <f>IF(B640="","",HLOOKUP(B640,'GRR Data'!$DD$243:$WI$244,2,FALSE))</f>
        <v/>
      </c>
      <c r="M640" s="65"/>
      <c r="N640" s="80"/>
      <c r="O640" s="21"/>
      <c r="P640" s="22"/>
      <c r="Q640" s="100"/>
      <c r="R640" s="100"/>
      <c r="S640" s="100"/>
      <c r="T640" s="100"/>
      <c r="U640" s="100"/>
      <c r="V640" s="100"/>
      <c r="W640" s="100"/>
      <c r="X640" s="100"/>
      <c r="Y640" s="100"/>
      <c r="Z640" s="100"/>
      <c r="AA640" s="66" t="str">
        <f t="shared" si="152"/>
        <v/>
      </c>
      <c r="AB640" s="66" t="str">
        <f t="shared" si="153"/>
        <v/>
      </c>
      <c r="AC640" s="66" t="str">
        <f t="shared" si="154"/>
        <v/>
      </c>
      <c r="AD640" s="66" t="str">
        <f t="shared" si="155"/>
        <v/>
      </c>
      <c r="AE640" s="66" t="str">
        <f t="shared" si="156"/>
        <v/>
      </c>
      <c r="AF640" s="66" t="str">
        <f t="shared" si="157"/>
        <v/>
      </c>
      <c r="AG640" s="66" t="str">
        <f t="shared" si="158"/>
        <v/>
      </c>
      <c r="AH640" s="66" t="str">
        <f t="shared" si="159"/>
        <v/>
      </c>
      <c r="AI640" s="66" t="str">
        <f t="shared" si="160"/>
        <v/>
      </c>
      <c r="AJ640" s="66" t="str">
        <f t="shared" si="161"/>
        <v/>
      </c>
      <c r="AK640" s="66" t="str">
        <f t="shared" si="162"/>
        <v/>
      </c>
      <c r="AL640" s="270" t="str">
        <f t="shared" si="163"/>
        <v>N</v>
      </c>
    </row>
    <row r="641" spans="2:38">
      <c r="B641" s="37"/>
      <c r="C641" s="40"/>
      <c r="D641" s="40" t="s">
        <v>362</v>
      </c>
      <c r="E641" s="44"/>
      <c r="F641" s="44"/>
      <c r="G641" s="44"/>
      <c r="H641" s="14" t="str">
        <f t="shared" si="164"/>
        <v/>
      </c>
      <c r="I641" s="15" t="str">
        <f t="shared" si="165"/>
        <v/>
      </c>
      <c r="J641" s="16" t="str">
        <f t="shared" si="166"/>
        <v xml:space="preserve"> </v>
      </c>
      <c r="K641" s="17" t="str">
        <f t="shared" si="167"/>
        <v xml:space="preserve"> </v>
      </c>
      <c r="L641" s="208" t="str">
        <f>IF(B641="","",HLOOKUP(B641,'GRR Data'!$DD$243:$WI$244,2,FALSE))</f>
        <v/>
      </c>
      <c r="M641" s="65"/>
      <c r="N641" s="80"/>
      <c r="O641" s="21"/>
      <c r="P641" s="22"/>
      <c r="Q641" s="100"/>
      <c r="R641" s="100"/>
      <c r="S641" s="100"/>
      <c r="T641" s="100"/>
      <c r="U641" s="100"/>
      <c r="V641" s="100"/>
      <c r="W641" s="100"/>
      <c r="X641" s="100"/>
      <c r="Y641" s="100"/>
      <c r="Z641" s="100"/>
      <c r="AA641" s="66" t="str">
        <f t="shared" si="152"/>
        <v/>
      </c>
      <c r="AB641" s="66" t="str">
        <f t="shared" si="153"/>
        <v/>
      </c>
      <c r="AC641" s="66" t="str">
        <f t="shared" si="154"/>
        <v/>
      </c>
      <c r="AD641" s="66" t="str">
        <f t="shared" si="155"/>
        <v/>
      </c>
      <c r="AE641" s="66" t="str">
        <f t="shared" si="156"/>
        <v/>
      </c>
      <c r="AF641" s="66" t="str">
        <f t="shared" si="157"/>
        <v/>
      </c>
      <c r="AG641" s="66" t="str">
        <f t="shared" si="158"/>
        <v/>
      </c>
      <c r="AH641" s="66" t="str">
        <f t="shared" si="159"/>
        <v/>
      </c>
      <c r="AI641" s="66" t="str">
        <f t="shared" si="160"/>
        <v/>
      </c>
      <c r="AJ641" s="66" t="str">
        <f t="shared" si="161"/>
        <v/>
      </c>
      <c r="AK641" s="66" t="str">
        <f t="shared" si="162"/>
        <v/>
      </c>
      <c r="AL641" s="270" t="str">
        <f t="shared" si="163"/>
        <v>N</v>
      </c>
    </row>
    <row r="642" spans="2:38">
      <c r="B642" s="91"/>
      <c r="C642" s="40"/>
      <c r="D642" s="40" t="s">
        <v>362</v>
      </c>
      <c r="E642" s="44"/>
      <c r="F642" s="44"/>
      <c r="G642" s="44"/>
      <c r="H642" s="14" t="str">
        <f t="shared" si="164"/>
        <v/>
      </c>
      <c r="I642" s="15" t="str">
        <f t="shared" si="165"/>
        <v/>
      </c>
      <c r="J642" s="16" t="str">
        <f t="shared" si="166"/>
        <v xml:space="preserve"> </v>
      </c>
      <c r="K642" s="17" t="str">
        <f t="shared" si="167"/>
        <v xml:space="preserve"> </v>
      </c>
      <c r="L642" s="208" t="str">
        <f>IF(B642="","",HLOOKUP(B642,'GRR Data'!$DD$243:$WI$244,2,FALSE))</f>
        <v/>
      </c>
      <c r="M642" s="65"/>
      <c r="N642" s="80"/>
      <c r="O642" s="21"/>
      <c r="P642" s="22"/>
      <c r="Q642" s="100"/>
      <c r="R642" s="100"/>
      <c r="S642" s="100"/>
      <c r="T642" s="100"/>
      <c r="U642" s="100"/>
      <c r="V642" s="100"/>
      <c r="W642" s="100"/>
      <c r="X642" s="100"/>
      <c r="Y642" s="100"/>
      <c r="Z642" s="100"/>
      <c r="AA642" s="66" t="str">
        <f t="shared" si="152"/>
        <v/>
      </c>
      <c r="AB642" s="66" t="str">
        <f t="shared" si="153"/>
        <v/>
      </c>
      <c r="AC642" s="66" t="str">
        <f t="shared" si="154"/>
        <v/>
      </c>
      <c r="AD642" s="66" t="str">
        <f t="shared" si="155"/>
        <v/>
      </c>
      <c r="AE642" s="66" t="str">
        <f t="shared" si="156"/>
        <v/>
      </c>
      <c r="AF642" s="66" t="str">
        <f t="shared" si="157"/>
        <v/>
      </c>
      <c r="AG642" s="66" t="str">
        <f t="shared" si="158"/>
        <v/>
      </c>
      <c r="AH642" s="66" t="str">
        <f t="shared" si="159"/>
        <v/>
      </c>
      <c r="AI642" s="66" t="str">
        <f t="shared" si="160"/>
        <v/>
      </c>
      <c r="AJ642" s="66" t="str">
        <f t="shared" si="161"/>
        <v/>
      </c>
      <c r="AK642" s="66" t="str">
        <f t="shared" si="162"/>
        <v/>
      </c>
      <c r="AL642" s="270" t="str">
        <f t="shared" si="163"/>
        <v>N</v>
      </c>
    </row>
    <row r="643" spans="2:38">
      <c r="B643" s="91"/>
      <c r="C643" s="40"/>
      <c r="D643" s="40" t="s">
        <v>362</v>
      </c>
      <c r="E643" s="44"/>
      <c r="F643" s="44"/>
      <c r="G643" s="44"/>
      <c r="H643" s="14" t="str">
        <f t="shared" si="164"/>
        <v/>
      </c>
      <c r="I643" s="15" t="str">
        <f t="shared" si="165"/>
        <v/>
      </c>
      <c r="J643" s="16" t="str">
        <f t="shared" si="166"/>
        <v xml:space="preserve"> </v>
      </c>
      <c r="K643" s="17" t="str">
        <f t="shared" si="167"/>
        <v xml:space="preserve"> </v>
      </c>
      <c r="L643" s="208" t="str">
        <f>IF(B643="","",HLOOKUP(B643,'GRR Data'!$DD$243:$WI$244,2,FALSE))</f>
        <v/>
      </c>
      <c r="M643" s="65"/>
      <c r="N643" s="80"/>
      <c r="O643" s="21"/>
      <c r="P643" s="22"/>
      <c r="Q643" s="100"/>
      <c r="R643" s="100"/>
      <c r="S643" s="100"/>
      <c r="T643" s="100"/>
      <c r="U643" s="100"/>
      <c r="V643" s="100"/>
      <c r="W643" s="100"/>
      <c r="X643" s="100"/>
      <c r="Y643" s="100"/>
      <c r="Z643" s="100"/>
      <c r="AA643" s="66" t="str">
        <f t="shared" si="152"/>
        <v/>
      </c>
      <c r="AB643" s="66" t="str">
        <f t="shared" si="153"/>
        <v/>
      </c>
      <c r="AC643" s="66" t="str">
        <f t="shared" si="154"/>
        <v/>
      </c>
      <c r="AD643" s="66" t="str">
        <f t="shared" si="155"/>
        <v/>
      </c>
      <c r="AE643" s="66" t="str">
        <f t="shared" si="156"/>
        <v/>
      </c>
      <c r="AF643" s="66" t="str">
        <f t="shared" si="157"/>
        <v/>
      </c>
      <c r="AG643" s="66" t="str">
        <f t="shared" si="158"/>
        <v/>
      </c>
      <c r="AH643" s="66" t="str">
        <f t="shared" si="159"/>
        <v/>
      </c>
      <c r="AI643" s="66" t="str">
        <f t="shared" si="160"/>
        <v/>
      </c>
      <c r="AJ643" s="66" t="str">
        <f t="shared" si="161"/>
        <v/>
      </c>
      <c r="AK643" s="66" t="str">
        <f t="shared" si="162"/>
        <v/>
      </c>
      <c r="AL643" s="270" t="str">
        <f t="shared" si="163"/>
        <v>N</v>
      </c>
    </row>
    <row r="644" spans="2:38">
      <c r="B644" s="37"/>
      <c r="C644" s="40"/>
      <c r="D644" s="40" t="s">
        <v>362</v>
      </c>
      <c r="E644" s="44"/>
      <c r="F644" s="44"/>
      <c r="G644" s="44"/>
      <c r="H644" s="14" t="str">
        <f t="shared" si="164"/>
        <v/>
      </c>
      <c r="I644" s="15" t="str">
        <f t="shared" si="165"/>
        <v/>
      </c>
      <c r="J644" s="16" t="str">
        <f t="shared" si="166"/>
        <v xml:space="preserve"> </v>
      </c>
      <c r="K644" s="17" t="str">
        <f t="shared" si="167"/>
        <v xml:space="preserve"> </v>
      </c>
      <c r="L644" s="208" t="str">
        <f>IF(B644="","",HLOOKUP(B644,'GRR Data'!$DD$243:$WI$244,2,FALSE))</f>
        <v/>
      </c>
      <c r="M644" s="65"/>
      <c r="N644" s="80"/>
      <c r="O644" s="21"/>
      <c r="P644" s="22"/>
      <c r="Q644" s="100"/>
      <c r="R644" s="100"/>
      <c r="S644" s="100"/>
      <c r="T644" s="100"/>
      <c r="U644" s="100"/>
      <c r="V644" s="100"/>
      <c r="W644" s="100"/>
      <c r="X644" s="100"/>
      <c r="Y644" s="100"/>
      <c r="Z644" s="100"/>
      <c r="AA644" s="66" t="str">
        <f t="shared" si="152"/>
        <v/>
      </c>
      <c r="AB644" s="66" t="str">
        <f t="shared" si="153"/>
        <v/>
      </c>
      <c r="AC644" s="66" t="str">
        <f t="shared" si="154"/>
        <v/>
      </c>
      <c r="AD644" s="66" t="str">
        <f t="shared" si="155"/>
        <v/>
      </c>
      <c r="AE644" s="66" t="str">
        <f t="shared" si="156"/>
        <v/>
      </c>
      <c r="AF644" s="66" t="str">
        <f t="shared" si="157"/>
        <v/>
      </c>
      <c r="AG644" s="66" t="str">
        <f t="shared" si="158"/>
        <v/>
      </c>
      <c r="AH644" s="66" t="str">
        <f t="shared" si="159"/>
        <v/>
      </c>
      <c r="AI644" s="66" t="str">
        <f t="shared" si="160"/>
        <v/>
      </c>
      <c r="AJ644" s="66" t="str">
        <f t="shared" si="161"/>
        <v/>
      </c>
      <c r="AK644" s="66" t="str">
        <f t="shared" si="162"/>
        <v/>
      </c>
      <c r="AL644" s="270" t="str">
        <f t="shared" si="163"/>
        <v>N</v>
      </c>
    </row>
    <row r="645" spans="2:38">
      <c r="B645" s="37"/>
      <c r="C645" s="40"/>
      <c r="D645" s="40" t="s">
        <v>362</v>
      </c>
      <c r="E645" s="44"/>
      <c r="F645" s="44"/>
      <c r="G645" s="44"/>
      <c r="H645" s="14" t="str">
        <f t="shared" si="164"/>
        <v/>
      </c>
      <c r="I645" s="15" t="str">
        <f t="shared" si="165"/>
        <v/>
      </c>
      <c r="J645" s="16" t="str">
        <f t="shared" si="166"/>
        <v xml:space="preserve"> </v>
      </c>
      <c r="K645" s="17" t="str">
        <f t="shared" si="167"/>
        <v xml:space="preserve"> </v>
      </c>
      <c r="L645" s="208" t="str">
        <f>IF(B645="","",HLOOKUP(B645,'GRR Data'!$DD$243:$WI$244,2,FALSE))</f>
        <v/>
      </c>
      <c r="M645" s="65"/>
      <c r="N645" s="80"/>
      <c r="O645" s="21"/>
      <c r="P645" s="22"/>
      <c r="Q645" s="100"/>
      <c r="R645" s="100"/>
      <c r="S645" s="100"/>
      <c r="T645" s="100"/>
      <c r="U645" s="100"/>
      <c r="V645" s="100"/>
      <c r="W645" s="100"/>
      <c r="X645" s="100"/>
      <c r="Y645" s="100"/>
      <c r="Z645" s="100"/>
      <c r="AA645" s="66" t="str">
        <f t="shared" si="152"/>
        <v/>
      </c>
      <c r="AB645" s="66" t="str">
        <f t="shared" si="153"/>
        <v/>
      </c>
      <c r="AC645" s="66" t="str">
        <f t="shared" si="154"/>
        <v/>
      </c>
      <c r="AD645" s="66" t="str">
        <f t="shared" si="155"/>
        <v/>
      </c>
      <c r="AE645" s="66" t="str">
        <f t="shared" si="156"/>
        <v/>
      </c>
      <c r="AF645" s="66" t="str">
        <f t="shared" si="157"/>
        <v/>
      </c>
      <c r="AG645" s="66" t="str">
        <f t="shared" si="158"/>
        <v/>
      </c>
      <c r="AH645" s="66" t="str">
        <f t="shared" si="159"/>
        <v/>
      </c>
      <c r="AI645" s="66" t="str">
        <f t="shared" si="160"/>
        <v/>
      </c>
      <c r="AJ645" s="66" t="str">
        <f t="shared" si="161"/>
        <v/>
      </c>
      <c r="AK645" s="66" t="str">
        <f t="shared" si="162"/>
        <v/>
      </c>
      <c r="AL645" s="270" t="str">
        <f t="shared" si="163"/>
        <v>N</v>
      </c>
    </row>
    <row r="646" spans="2:38">
      <c r="B646" s="91"/>
      <c r="C646" s="40"/>
      <c r="D646" s="40" t="s">
        <v>362</v>
      </c>
      <c r="E646" s="44"/>
      <c r="F646" s="44"/>
      <c r="G646" s="44"/>
      <c r="H646" s="14" t="str">
        <f t="shared" si="164"/>
        <v/>
      </c>
      <c r="I646" s="15" t="str">
        <f t="shared" si="165"/>
        <v/>
      </c>
      <c r="J646" s="16" t="str">
        <f t="shared" si="166"/>
        <v xml:space="preserve"> </v>
      </c>
      <c r="K646" s="17" t="str">
        <f t="shared" si="167"/>
        <v xml:space="preserve"> </v>
      </c>
      <c r="L646" s="208" t="str">
        <f>IF(B646="","",HLOOKUP(B646,'GRR Data'!$DD$243:$WI$244,2,FALSE))</f>
        <v/>
      </c>
      <c r="M646" s="65"/>
      <c r="N646" s="80"/>
      <c r="O646" s="21"/>
      <c r="P646" s="22"/>
      <c r="Q646" s="100"/>
      <c r="R646" s="100"/>
      <c r="S646" s="100"/>
      <c r="T646" s="100"/>
      <c r="U646" s="100"/>
      <c r="V646" s="100"/>
      <c r="W646" s="100"/>
      <c r="X646" s="100"/>
      <c r="Y646" s="100"/>
      <c r="Z646" s="100"/>
      <c r="AA646" s="66" t="str">
        <f t="shared" si="152"/>
        <v/>
      </c>
      <c r="AB646" s="66" t="str">
        <f t="shared" si="153"/>
        <v/>
      </c>
      <c r="AC646" s="66" t="str">
        <f t="shared" si="154"/>
        <v/>
      </c>
      <c r="AD646" s="66" t="str">
        <f t="shared" si="155"/>
        <v/>
      </c>
      <c r="AE646" s="66" t="str">
        <f t="shared" si="156"/>
        <v/>
      </c>
      <c r="AF646" s="66" t="str">
        <f t="shared" si="157"/>
        <v/>
      </c>
      <c r="AG646" s="66" t="str">
        <f t="shared" si="158"/>
        <v/>
      </c>
      <c r="AH646" s="66" t="str">
        <f t="shared" si="159"/>
        <v/>
      </c>
      <c r="AI646" s="66" t="str">
        <f t="shared" si="160"/>
        <v/>
      </c>
      <c r="AJ646" s="66" t="str">
        <f t="shared" si="161"/>
        <v/>
      </c>
      <c r="AK646" s="66" t="str">
        <f t="shared" si="162"/>
        <v/>
      </c>
      <c r="AL646" s="270" t="str">
        <f t="shared" si="163"/>
        <v>N</v>
      </c>
    </row>
    <row r="647" spans="2:38">
      <c r="B647" s="37"/>
      <c r="C647" s="40"/>
      <c r="D647" s="40" t="s">
        <v>362</v>
      </c>
      <c r="E647" s="44"/>
      <c r="F647" s="44"/>
      <c r="G647" s="44"/>
      <c r="H647" s="14" t="str">
        <f t="shared" si="164"/>
        <v/>
      </c>
      <c r="I647" s="15" t="str">
        <f t="shared" si="165"/>
        <v/>
      </c>
      <c r="J647" s="16" t="str">
        <f t="shared" si="166"/>
        <v xml:space="preserve"> </v>
      </c>
      <c r="K647" s="17" t="str">
        <f t="shared" si="167"/>
        <v xml:space="preserve"> </v>
      </c>
      <c r="L647" s="208" t="str">
        <f>IF(B647="","",HLOOKUP(B647,'GRR Data'!$DD$243:$WI$244,2,FALSE))</f>
        <v/>
      </c>
      <c r="M647" s="65"/>
      <c r="N647" s="80"/>
      <c r="O647" s="21"/>
      <c r="P647" s="22"/>
      <c r="Q647" s="100"/>
      <c r="R647" s="100"/>
      <c r="S647" s="100"/>
      <c r="T647" s="100"/>
      <c r="U647" s="100"/>
      <c r="V647" s="100"/>
      <c r="W647" s="100"/>
      <c r="X647" s="100"/>
      <c r="Y647" s="100"/>
      <c r="Z647" s="100"/>
      <c r="AA647" s="66" t="str">
        <f t="shared" si="152"/>
        <v/>
      </c>
      <c r="AB647" s="66" t="str">
        <f t="shared" si="153"/>
        <v/>
      </c>
      <c r="AC647" s="66" t="str">
        <f t="shared" si="154"/>
        <v/>
      </c>
      <c r="AD647" s="66" t="str">
        <f t="shared" si="155"/>
        <v/>
      </c>
      <c r="AE647" s="66" t="str">
        <f t="shared" si="156"/>
        <v/>
      </c>
      <c r="AF647" s="66" t="str">
        <f t="shared" si="157"/>
        <v/>
      </c>
      <c r="AG647" s="66" t="str">
        <f t="shared" si="158"/>
        <v/>
      </c>
      <c r="AH647" s="66" t="str">
        <f t="shared" si="159"/>
        <v/>
      </c>
      <c r="AI647" s="66" t="str">
        <f t="shared" si="160"/>
        <v/>
      </c>
      <c r="AJ647" s="66" t="str">
        <f t="shared" si="161"/>
        <v/>
      </c>
      <c r="AK647" s="66" t="str">
        <f t="shared" si="162"/>
        <v/>
      </c>
      <c r="AL647" s="270" t="str">
        <f t="shared" si="163"/>
        <v>N</v>
      </c>
    </row>
    <row r="648" spans="2:38">
      <c r="B648" s="37"/>
      <c r="C648" s="40"/>
      <c r="D648" s="40" t="s">
        <v>362</v>
      </c>
      <c r="E648" s="44"/>
      <c r="F648" s="44"/>
      <c r="G648" s="44"/>
      <c r="H648" s="14" t="str">
        <f t="shared" si="164"/>
        <v/>
      </c>
      <c r="I648" s="15" t="str">
        <f t="shared" si="165"/>
        <v/>
      </c>
      <c r="J648" s="16" t="str">
        <f t="shared" si="166"/>
        <v xml:space="preserve"> </v>
      </c>
      <c r="K648" s="17" t="str">
        <f t="shared" si="167"/>
        <v xml:space="preserve"> </v>
      </c>
      <c r="L648" s="208" t="str">
        <f>IF(B648="","",HLOOKUP(B648,'GRR Data'!$DD$243:$WI$244,2,FALSE))</f>
        <v/>
      </c>
      <c r="M648" s="65"/>
      <c r="N648" s="80"/>
      <c r="O648" s="21"/>
      <c r="P648" s="22"/>
      <c r="Q648" s="100"/>
      <c r="R648" s="100"/>
      <c r="S648" s="100"/>
      <c r="T648" s="100"/>
      <c r="U648" s="100"/>
      <c r="V648" s="100"/>
      <c r="W648" s="100"/>
      <c r="X648" s="100"/>
      <c r="Y648" s="100"/>
      <c r="Z648" s="100"/>
      <c r="AA648" s="66" t="str">
        <f t="shared" si="152"/>
        <v/>
      </c>
      <c r="AB648" s="66" t="str">
        <f t="shared" si="153"/>
        <v/>
      </c>
      <c r="AC648" s="66" t="str">
        <f t="shared" si="154"/>
        <v/>
      </c>
      <c r="AD648" s="66" t="str">
        <f t="shared" si="155"/>
        <v/>
      </c>
      <c r="AE648" s="66" t="str">
        <f t="shared" si="156"/>
        <v/>
      </c>
      <c r="AF648" s="66" t="str">
        <f t="shared" si="157"/>
        <v/>
      </c>
      <c r="AG648" s="66" t="str">
        <f t="shared" si="158"/>
        <v/>
      </c>
      <c r="AH648" s="66" t="str">
        <f t="shared" si="159"/>
        <v/>
      </c>
      <c r="AI648" s="66" t="str">
        <f t="shared" si="160"/>
        <v/>
      </c>
      <c r="AJ648" s="66" t="str">
        <f t="shared" si="161"/>
        <v/>
      </c>
      <c r="AK648" s="66" t="str">
        <f t="shared" si="162"/>
        <v/>
      </c>
      <c r="AL648" s="270" t="str">
        <f t="shared" si="163"/>
        <v>N</v>
      </c>
    </row>
    <row r="649" spans="2:38">
      <c r="B649" s="91"/>
      <c r="C649" s="40"/>
      <c r="D649" s="40" t="s">
        <v>362</v>
      </c>
      <c r="E649" s="44"/>
      <c r="F649" s="44"/>
      <c r="G649" s="44"/>
      <c r="H649" s="14" t="str">
        <f t="shared" si="164"/>
        <v/>
      </c>
      <c r="I649" s="15" t="str">
        <f t="shared" si="165"/>
        <v/>
      </c>
      <c r="J649" s="16" t="str">
        <f t="shared" si="166"/>
        <v xml:space="preserve"> </v>
      </c>
      <c r="K649" s="17" t="str">
        <f t="shared" si="167"/>
        <v xml:space="preserve"> </v>
      </c>
      <c r="L649" s="208" t="str">
        <f>IF(B649="","",HLOOKUP(B649,'GRR Data'!$DD$243:$WI$244,2,FALSE))</f>
        <v/>
      </c>
      <c r="M649" s="65"/>
      <c r="N649" s="80"/>
      <c r="O649" s="21"/>
      <c r="P649" s="22"/>
      <c r="Q649" s="100"/>
      <c r="R649" s="100"/>
      <c r="S649" s="100"/>
      <c r="T649" s="100"/>
      <c r="U649" s="100"/>
      <c r="V649" s="100"/>
      <c r="W649" s="100"/>
      <c r="X649" s="100"/>
      <c r="Y649" s="100"/>
      <c r="Z649" s="100"/>
      <c r="AA649" s="66" t="str">
        <f t="shared" si="152"/>
        <v/>
      </c>
      <c r="AB649" s="66" t="str">
        <f t="shared" si="153"/>
        <v/>
      </c>
      <c r="AC649" s="66" t="str">
        <f t="shared" si="154"/>
        <v/>
      </c>
      <c r="AD649" s="66" t="str">
        <f t="shared" si="155"/>
        <v/>
      </c>
      <c r="AE649" s="66" t="str">
        <f t="shared" si="156"/>
        <v/>
      </c>
      <c r="AF649" s="66" t="str">
        <f t="shared" si="157"/>
        <v/>
      </c>
      <c r="AG649" s="66" t="str">
        <f t="shared" si="158"/>
        <v/>
      </c>
      <c r="AH649" s="66" t="str">
        <f t="shared" si="159"/>
        <v/>
      </c>
      <c r="AI649" s="66" t="str">
        <f t="shared" si="160"/>
        <v/>
      </c>
      <c r="AJ649" s="66" t="str">
        <f t="shared" si="161"/>
        <v/>
      </c>
      <c r="AK649" s="66" t="str">
        <f t="shared" si="162"/>
        <v/>
      </c>
      <c r="AL649" s="270" t="str">
        <f t="shared" si="163"/>
        <v>N</v>
      </c>
    </row>
    <row r="650" spans="2:38">
      <c r="B650" s="37"/>
      <c r="C650" s="40"/>
      <c r="D650" s="40" t="s">
        <v>362</v>
      </c>
      <c r="E650" s="44"/>
      <c r="F650" s="44"/>
      <c r="G650" s="44"/>
      <c r="H650" s="14" t="str">
        <f t="shared" si="164"/>
        <v/>
      </c>
      <c r="I650" s="15" t="str">
        <f t="shared" si="165"/>
        <v/>
      </c>
      <c r="J650" s="16" t="str">
        <f t="shared" si="166"/>
        <v xml:space="preserve"> </v>
      </c>
      <c r="K650" s="17" t="str">
        <f t="shared" si="167"/>
        <v xml:space="preserve"> </v>
      </c>
      <c r="L650" s="208" t="str">
        <f>IF(B650="","",HLOOKUP(B650,'GRR Data'!$DD$243:$WI$244,2,FALSE))</f>
        <v/>
      </c>
      <c r="M650" s="65"/>
      <c r="N650" s="80"/>
      <c r="O650" s="21"/>
      <c r="P650" s="22"/>
      <c r="Q650" s="100"/>
      <c r="R650" s="100"/>
      <c r="S650" s="100"/>
      <c r="T650" s="100"/>
      <c r="U650" s="100"/>
      <c r="V650" s="100"/>
      <c r="W650" s="100"/>
      <c r="X650" s="100"/>
      <c r="Y650" s="100"/>
      <c r="Z650" s="100"/>
      <c r="AA650" s="66" t="str">
        <f t="shared" si="152"/>
        <v/>
      </c>
      <c r="AB650" s="66" t="str">
        <f t="shared" si="153"/>
        <v/>
      </c>
      <c r="AC650" s="66" t="str">
        <f t="shared" si="154"/>
        <v/>
      </c>
      <c r="AD650" s="66" t="str">
        <f t="shared" si="155"/>
        <v/>
      </c>
      <c r="AE650" s="66" t="str">
        <f t="shared" si="156"/>
        <v/>
      </c>
      <c r="AF650" s="66" t="str">
        <f t="shared" si="157"/>
        <v/>
      </c>
      <c r="AG650" s="66" t="str">
        <f t="shared" si="158"/>
        <v/>
      </c>
      <c r="AH650" s="66" t="str">
        <f t="shared" si="159"/>
        <v/>
      </c>
      <c r="AI650" s="66" t="str">
        <f t="shared" si="160"/>
        <v/>
      </c>
      <c r="AJ650" s="66" t="str">
        <f t="shared" si="161"/>
        <v/>
      </c>
      <c r="AK650" s="66" t="str">
        <f t="shared" si="162"/>
        <v/>
      </c>
      <c r="AL650" s="270" t="str">
        <f t="shared" si="163"/>
        <v>N</v>
      </c>
    </row>
    <row r="651" spans="2:38">
      <c r="B651" s="37"/>
      <c r="C651" s="40"/>
      <c r="D651" s="40" t="s">
        <v>362</v>
      </c>
      <c r="E651" s="44"/>
      <c r="F651" s="44"/>
      <c r="G651" s="44"/>
      <c r="H651" s="14" t="str">
        <f t="shared" si="164"/>
        <v/>
      </c>
      <c r="I651" s="15" t="str">
        <f t="shared" si="165"/>
        <v/>
      </c>
      <c r="J651" s="16" t="str">
        <f t="shared" si="166"/>
        <v xml:space="preserve"> </v>
      </c>
      <c r="K651" s="17" t="str">
        <f t="shared" si="167"/>
        <v xml:space="preserve"> </v>
      </c>
      <c r="L651" s="208" t="str">
        <f>IF(B651="","",HLOOKUP(B651,'GRR Data'!$DD$243:$WI$244,2,FALSE))</f>
        <v/>
      </c>
      <c r="M651" s="65"/>
      <c r="N651" s="80"/>
      <c r="O651" s="21"/>
      <c r="P651" s="22"/>
      <c r="Q651" s="100"/>
      <c r="R651" s="100"/>
      <c r="S651" s="100"/>
      <c r="T651" s="100"/>
      <c r="U651" s="100"/>
      <c r="V651" s="100"/>
      <c r="W651" s="100"/>
      <c r="X651" s="100"/>
      <c r="Y651" s="100"/>
      <c r="Z651" s="100"/>
      <c r="AA651" s="66" t="str">
        <f t="shared" si="152"/>
        <v/>
      </c>
      <c r="AB651" s="66" t="str">
        <f t="shared" si="153"/>
        <v/>
      </c>
      <c r="AC651" s="66" t="str">
        <f t="shared" si="154"/>
        <v/>
      </c>
      <c r="AD651" s="66" t="str">
        <f t="shared" si="155"/>
        <v/>
      </c>
      <c r="AE651" s="66" t="str">
        <f t="shared" si="156"/>
        <v/>
      </c>
      <c r="AF651" s="66" t="str">
        <f t="shared" si="157"/>
        <v/>
      </c>
      <c r="AG651" s="66" t="str">
        <f t="shared" si="158"/>
        <v/>
      </c>
      <c r="AH651" s="66" t="str">
        <f t="shared" si="159"/>
        <v/>
      </c>
      <c r="AI651" s="66" t="str">
        <f t="shared" si="160"/>
        <v/>
      </c>
      <c r="AJ651" s="66" t="str">
        <f t="shared" si="161"/>
        <v/>
      </c>
      <c r="AK651" s="66" t="str">
        <f t="shared" si="162"/>
        <v/>
      </c>
      <c r="AL651" s="270" t="str">
        <f t="shared" si="163"/>
        <v>N</v>
      </c>
    </row>
    <row r="652" spans="2:38">
      <c r="B652" s="91"/>
      <c r="C652" s="40"/>
      <c r="D652" s="40" t="s">
        <v>362</v>
      </c>
      <c r="E652" s="44"/>
      <c r="F652" s="44"/>
      <c r="G652" s="44"/>
      <c r="H652" s="14" t="str">
        <f t="shared" si="164"/>
        <v/>
      </c>
      <c r="I652" s="15" t="str">
        <f t="shared" si="165"/>
        <v/>
      </c>
      <c r="J652" s="16" t="str">
        <f t="shared" si="166"/>
        <v xml:space="preserve"> </v>
      </c>
      <c r="K652" s="17" t="str">
        <f t="shared" si="167"/>
        <v xml:space="preserve"> </v>
      </c>
      <c r="L652" s="208" t="str">
        <f>IF(B652="","",HLOOKUP(B652,'GRR Data'!$DD$243:$WI$244,2,FALSE))</f>
        <v/>
      </c>
      <c r="M652" s="65"/>
      <c r="N652" s="80"/>
      <c r="O652" s="21"/>
      <c r="P652" s="22"/>
      <c r="Q652" s="100"/>
      <c r="R652" s="100"/>
      <c r="S652" s="100"/>
      <c r="T652" s="100"/>
      <c r="U652" s="100"/>
      <c r="V652" s="100"/>
      <c r="W652" s="100"/>
      <c r="X652" s="100"/>
      <c r="Y652" s="100"/>
      <c r="Z652" s="100"/>
      <c r="AA652" s="66" t="str">
        <f t="shared" si="152"/>
        <v/>
      </c>
      <c r="AB652" s="66" t="str">
        <f t="shared" si="153"/>
        <v/>
      </c>
      <c r="AC652" s="66" t="str">
        <f t="shared" si="154"/>
        <v/>
      </c>
      <c r="AD652" s="66" t="str">
        <f t="shared" si="155"/>
        <v/>
      </c>
      <c r="AE652" s="66" t="str">
        <f t="shared" si="156"/>
        <v/>
      </c>
      <c r="AF652" s="66" t="str">
        <f t="shared" si="157"/>
        <v/>
      </c>
      <c r="AG652" s="66" t="str">
        <f t="shared" si="158"/>
        <v/>
      </c>
      <c r="AH652" s="66" t="str">
        <f t="shared" si="159"/>
        <v/>
      </c>
      <c r="AI652" s="66" t="str">
        <f t="shared" si="160"/>
        <v/>
      </c>
      <c r="AJ652" s="66" t="str">
        <f t="shared" si="161"/>
        <v/>
      </c>
      <c r="AK652" s="66" t="str">
        <f t="shared" si="162"/>
        <v/>
      </c>
      <c r="AL652" s="270" t="str">
        <f t="shared" si="163"/>
        <v>N</v>
      </c>
    </row>
    <row r="653" spans="2:38">
      <c r="B653" s="91"/>
      <c r="C653" s="40"/>
      <c r="D653" s="40" t="s">
        <v>362</v>
      </c>
      <c r="E653" s="44"/>
      <c r="F653" s="44"/>
      <c r="G653" s="44"/>
      <c r="H653" s="14" t="str">
        <f t="shared" si="164"/>
        <v/>
      </c>
      <c r="I653" s="15" t="str">
        <f t="shared" si="165"/>
        <v/>
      </c>
      <c r="J653" s="16" t="str">
        <f t="shared" si="166"/>
        <v xml:space="preserve"> </v>
      </c>
      <c r="K653" s="17" t="str">
        <f t="shared" si="167"/>
        <v xml:space="preserve"> </v>
      </c>
      <c r="L653" s="208" t="str">
        <f>IF(B653="","",HLOOKUP(B653,'GRR Data'!$DD$243:$WI$244,2,FALSE))</f>
        <v/>
      </c>
      <c r="M653" s="65"/>
      <c r="N653" s="80"/>
      <c r="O653" s="21"/>
      <c r="P653" s="22"/>
      <c r="Q653" s="100"/>
      <c r="R653" s="100"/>
      <c r="S653" s="100"/>
      <c r="T653" s="100"/>
      <c r="U653" s="100"/>
      <c r="V653" s="100"/>
      <c r="W653" s="100"/>
      <c r="X653" s="100"/>
      <c r="Y653" s="100"/>
      <c r="Z653" s="100"/>
      <c r="AA653" s="66" t="str">
        <f t="shared" si="152"/>
        <v/>
      </c>
      <c r="AB653" s="66" t="str">
        <f t="shared" si="153"/>
        <v/>
      </c>
      <c r="AC653" s="66" t="str">
        <f t="shared" si="154"/>
        <v/>
      </c>
      <c r="AD653" s="66" t="str">
        <f t="shared" si="155"/>
        <v/>
      </c>
      <c r="AE653" s="66" t="str">
        <f t="shared" si="156"/>
        <v/>
      </c>
      <c r="AF653" s="66" t="str">
        <f t="shared" si="157"/>
        <v/>
      </c>
      <c r="AG653" s="66" t="str">
        <f t="shared" si="158"/>
        <v/>
      </c>
      <c r="AH653" s="66" t="str">
        <f t="shared" si="159"/>
        <v/>
      </c>
      <c r="AI653" s="66" t="str">
        <f t="shared" si="160"/>
        <v/>
      </c>
      <c r="AJ653" s="66" t="str">
        <f t="shared" si="161"/>
        <v/>
      </c>
      <c r="AK653" s="66" t="str">
        <f t="shared" si="162"/>
        <v/>
      </c>
      <c r="AL653" s="270" t="str">
        <f t="shared" si="163"/>
        <v>N</v>
      </c>
    </row>
    <row r="654" spans="2:38">
      <c r="B654" s="37"/>
      <c r="C654" s="40"/>
      <c r="D654" s="40" t="s">
        <v>362</v>
      </c>
      <c r="E654" s="44"/>
      <c r="F654" s="44"/>
      <c r="G654" s="44"/>
      <c r="H654" s="14" t="str">
        <f t="shared" si="164"/>
        <v/>
      </c>
      <c r="I654" s="15" t="str">
        <f t="shared" si="165"/>
        <v/>
      </c>
      <c r="J654" s="16" t="str">
        <f t="shared" si="166"/>
        <v xml:space="preserve"> </v>
      </c>
      <c r="K654" s="17" t="str">
        <f t="shared" si="167"/>
        <v xml:space="preserve"> </v>
      </c>
      <c r="L654" s="208" t="str">
        <f>IF(B654="","",HLOOKUP(B654,'GRR Data'!$DD$243:$WI$244,2,FALSE))</f>
        <v/>
      </c>
      <c r="M654" s="65"/>
      <c r="N654" s="80"/>
      <c r="O654" s="21"/>
      <c r="P654" s="22"/>
      <c r="Q654" s="100"/>
      <c r="R654" s="100"/>
      <c r="S654" s="100"/>
      <c r="T654" s="100"/>
      <c r="U654" s="100"/>
      <c r="V654" s="100"/>
      <c r="W654" s="100"/>
      <c r="X654" s="100"/>
      <c r="Y654" s="100"/>
      <c r="Z654" s="100"/>
      <c r="AA654" s="66" t="str">
        <f t="shared" ref="AA654:AA717" si="168">IF(COUNT(Q654)=1,Q654-$E654,"")</f>
        <v/>
      </c>
      <c r="AB654" s="66" t="str">
        <f t="shared" ref="AB654:AB717" si="169">IF(COUNT(R654)=1,R654-$E654,"")</f>
        <v/>
      </c>
      <c r="AC654" s="66" t="str">
        <f t="shared" ref="AC654:AC717" si="170">IF(COUNT(S654)=1,S654-$E654,"")</f>
        <v/>
      </c>
      <c r="AD654" s="66" t="str">
        <f t="shared" ref="AD654:AD717" si="171">IF(COUNT(T654)=1,T654-$E654,"")</f>
        <v/>
      </c>
      <c r="AE654" s="66" t="str">
        <f t="shared" ref="AE654:AE717" si="172">IF(COUNT(U654)=1,U654-$E654,"")</f>
        <v/>
      </c>
      <c r="AF654" s="66" t="str">
        <f t="shared" ref="AF654:AF717" si="173">IF(COUNT(V654)=1,V654-$E654,"")</f>
        <v/>
      </c>
      <c r="AG654" s="66" t="str">
        <f t="shared" ref="AG654:AG717" si="174">IF(COUNT(W654)=1,W654-$E654,"")</f>
        <v/>
      </c>
      <c r="AH654" s="66" t="str">
        <f t="shared" ref="AH654:AH717" si="175">IF(COUNT(X654)=1,X654-$E654,"")</f>
        <v/>
      </c>
      <c r="AI654" s="66" t="str">
        <f t="shared" ref="AI654:AI717" si="176">IF(COUNT(Y654)=1,Y654-$E654,"")</f>
        <v/>
      </c>
      <c r="AJ654" s="66" t="str">
        <f t="shared" ref="AJ654:AJ717" si="177">IF(COUNT(Z654)=1,Z654-$E654,"")</f>
        <v/>
      </c>
      <c r="AK654" s="66" t="str">
        <f t="shared" ref="AK654:AK717" si="178">IF(COUNT(Q654:Z654)=0,"",SUM(Q654:Z654)/COUNT(Q654:Z654))</f>
        <v/>
      </c>
      <c r="AL654" s="270" t="str">
        <f t="shared" ref="AL654:AL717" si="179">IF(COUNT(Q654:Z654), "Y", "N")</f>
        <v>N</v>
      </c>
    </row>
    <row r="655" spans="2:38">
      <c r="B655" s="37"/>
      <c r="C655" s="40"/>
      <c r="D655" s="40" t="s">
        <v>362</v>
      </c>
      <c r="E655" s="44"/>
      <c r="F655" s="44"/>
      <c r="G655" s="44"/>
      <c r="H655" s="14" t="str">
        <f t="shared" si="164"/>
        <v/>
      </c>
      <c r="I655" s="15" t="str">
        <f t="shared" si="165"/>
        <v/>
      </c>
      <c r="J655" s="16" t="str">
        <f t="shared" si="166"/>
        <v xml:space="preserve"> </v>
      </c>
      <c r="K655" s="17" t="str">
        <f t="shared" si="167"/>
        <v xml:space="preserve"> </v>
      </c>
      <c r="L655" s="208" t="str">
        <f>IF(B655="","",HLOOKUP(B655,'GRR Data'!$DD$243:$WI$244,2,FALSE))</f>
        <v/>
      </c>
      <c r="M655" s="65"/>
      <c r="N655" s="80"/>
      <c r="O655" s="21"/>
      <c r="P655" s="22"/>
      <c r="Q655" s="100"/>
      <c r="R655" s="100"/>
      <c r="S655" s="100"/>
      <c r="T655" s="100"/>
      <c r="U655" s="100"/>
      <c r="V655" s="100"/>
      <c r="W655" s="100"/>
      <c r="X655" s="100"/>
      <c r="Y655" s="100"/>
      <c r="Z655" s="100"/>
      <c r="AA655" s="66" t="str">
        <f t="shared" si="168"/>
        <v/>
      </c>
      <c r="AB655" s="66" t="str">
        <f t="shared" si="169"/>
        <v/>
      </c>
      <c r="AC655" s="66" t="str">
        <f t="shared" si="170"/>
        <v/>
      </c>
      <c r="AD655" s="66" t="str">
        <f t="shared" si="171"/>
        <v/>
      </c>
      <c r="AE655" s="66" t="str">
        <f t="shared" si="172"/>
        <v/>
      </c>
      <c r="AF655" s="66" t="str">
        <f t="shared" si="173"/>
        <v/>
      </c>
      <c r="AG655" s="66" t="str">
        <f t="shared" si="174"/>
        <v/>
      </c>
      <c r="AH655" s="66" t="str">
        <f t="shared" si="175"/>
        <v/>
      </c>
      <c r="AI655" s="66" t="str">
        <f t="shared" si="176"/>
        <v/>
      </c>
      <c r="AJ655" s="66" t="str">
        <f t="shared" si="177"/>
        <v/>
      </c>
      <c r="AK655" s="66" t="str">
        <f t="shared" si="178"/>
        <v/>
      </c>
      <c r="AL655" s="270" t="str">
        <f t="shared" si="179"/>
        <v>N</v>
      </c>
    </row>
    <row r="656" spans="2:38">
      <c r="B656" s="91"/>
      <c r="C656" s="40"/>
      <c r="D656" s="40" t="s">
        <v>362</v>
      </c>
      <c r="E656" s="44"/>
      <c r="F656" s="44"/>
      <c r="G656" s="44"/>
      <c r="H656" s="14" t="str">
        <f t="shared" si="164"/>
        <v/>
      </c>
      <c r="I656" s="15" t="str">
        <f t="shared" si="165"/>
        <v/>
      </c>
      <c r="J656" s="16" t="str">
        <f t="shared" si="166"/>
        <v xml:space="preserve"> </v>
      </c>
      <c r="K656" s="17" t="str">
        <f t="shared" si="167"/>
        <v xml:space="preserve"> </v>
      </c>
      <c r="L656" s="208" t="str">
        <f>IF(B656="","",HLOOKUP(B656,'GRR Data'!$DD$243:$WI$244,2,FALSE))</f>
        <v/>
      </c>
      <c r="M656" s="65"/>
      <c r="N656" s="80"/>
      <c r="O656" s="21"/>
      <c r="P656" s="22"/>
      <c r="Q656" s="100"/>
      <c r="R656" s="100"/>
      <c r="S656" s="100"/>
      <c r="T656" s="100"/>
      <c r="U656" s="100"/>
      <c r="V656" s="100"/>
      <c r="W656" s="100"/>
      <c r="X656" s="100"/>
      <c r="Y656" s="100"/>
      <c r="Z656" s="100"/>
      <c r="AA656" s="66" t="str">
        <f t="shared" si="168"/>
        <v/>
      </c>
      <c r="AB656" s="66" t="str">
        <f t="shared" si="169"/>
        <v/>
      </c>
      <c r="AC656" s="66" t="str">
        <f t="shared" si="170"/>
        <v/>
      </c>
      <c r="AD656" s="66" t="str">
        <f t="shared" si="171"/>
        <v/>
      </c>
      <c r="AE656" s="66" t="str">
        <f t="shared" si="172"/>
        <v/>
      </c>
      <c r="AF656" s="66" t="str">
        <f t="shared" si="173"/>
        <v/>
      </c>
      <c r="AG656" s="66" t="str">
        <f t="shared" si="174"/>
        <v/>
      </c>
      <c r="AH656" s="66" t="str">
        <f t="shared" si="175"/>
        <v/>
      </c>
      <c r="AI656" s="66" t="str">
        <f t="shared" si="176"/>
        <v/>
      </c>
      <c r="AJ656" s="66" t="str">
        <f t="shared" si="177"/>
        <v/>
      </c>
      <c r="AK656" s="66" t="str">
        <f t="shared" si="178"/>
        <v/>
      </c>
      <c r="AL656" s="270" t="str">
        <f t="shared" si="179"/>
        <v>N</v>
      </c>
    </row>
    <row r="657" spans="2:38">
      <c r="B657" s="37"/>
      <c r="C657" s="40"/>
      <c r="D657" s="40" t="s">
        <v>362</v>
      </c>
      <c r="E657" s="44"/>
      <c r="F657" s="44"/>
      <c r="G657" s="44"/>
      <c r="H657" s="14" t="str">
        <f t="shared" si="164"/>
        <v/>
      </c>
      <c r="I657" s="15" t="str">
        <f t="shared" si="165"/>
        <v/>
      </c>
      <c r="J657" s="16" t="str">
        <f t="shared" si="166"/>
        <v xml:space="preserve"> </v>
      </c>
      <c r="K657" s="17" t="str">
        <f t="shared" si="167"/>
        <v xml:space="preserve"> </v>
      </c>
      <c r="L657" s="208" t="str">
        <f>IF(B657="","",HLOOKUP(B657,'GRR Data'!$DD$243:$WI$244,2,FALSE))</f>
        <v/>
      </c>
      <c r="M657" s="65"/>
      <c r="N657" s="80"/>
      <c r="O657" s="21"/>
      <c r="P657" s="22"/>
      <c r="Q657" s="100"/>
      <c r="R657" s="100"/>
      <c r="S657" s="100"/>
      <c r="T657" s="100"/>
      <c r="U657" s="100"/>
      <c r="V657" s="100"/>
      <c r="W657" s="100"/>
      <c r="X657" s="100"/>
      <c r="Y657" s="100"/>
      <c r="Z657" s="100"/>
      <c r="AA657" s="66" t="str">
        <f t="shared" si="168"/>
        <v/>
      </c>
      <c r="AB657" s="66" t="str">
        <f t="shared" si="169"/>
        <v/>
      </c>
      <c r="AC657" s="66" t="str">
        <f t="shared" si="170"/>
        <v/>
      </c>
      <c r="AD657" s="66" t="str">
        <f t="shared" si="171"/>
        <v/>
      </c>
      <c r="AE657" s="66" t="str">
        <f t="shared" si="172"/>
        <v/>
      </c>
      <c r="AF657" s="66" t="str">
        <f t="shared" si="173"/>
        <v/>
      </c>
      <c r="AG657" s="66" t="str">
        <f t="shared" si="174"/>
        <v/>
      </c>
      <c r="AH657" s="66" t="str">
        <f t="shared" si="175"/>
        <v/>
      </c>
      <c r="AI657" s="66" t="str">
        <f t="shared" si="176"/>
        <v/>
      </c>
      <c r="AJ657" s="66" t="str">
        <f t="shared" si="177"/>
        <v/>
      </c>
      <c r="AK657" s="66" t="str">
        <f t="shared" si="178"/>
        <v/>
      </c>
      <c r="AL657" s="270" t="str">
        <f t="shared" si="179"/>
        <v>N</v>
      </c>
    </row>
    <row r="658" spans="2:38">
      <c r="B658" s="37"/>
      <c r="C658" s="40"/>
      <c r="D658" s="40" t="s">
        <v>362</v>
      </c>
      <c r="E658" s="44"/>
      <c r="F658" s="44"/>
      <c r="G658" s="44"/>
      <c r="H658" s="14" t="str">
        <f t="shared" si="164"/>
        <v/>
      </c>
      <c r="I658" s="15" t="str">
        <f t="shared" si="165"/>
        <v/>
      </c>
      <c r="J658" s="16" t="str">
        <f t="shared" si="166"/>
        <v xml:space="preserve"> </v>
      </c>
      <c r="K658" s="17" t="str">
        <f t="shared" si="167"/>
        <v xml:space="preserve"> </v>
      </c>
      <c r="L658" s="208" t="str">
        <f>IF(B658="","",HLOOKUP(B658,'GRR Data'!$DD$243:$WI$244,2,FALSE))</f>
        <v/>
      </c>
      <c r="M658" s="65"/>
      <c r="N658" s="80"/>
      <c r="O658" s="21"/>
      <c r="P658" s="22"/>
      <c r="Q658" s="100"/>
      <c r="R658" s="100"/>
      <c r="S658" s="100"/>
      <c r="T658" s="100"/>
      <c r="U658" s="100"/>
      <c r="V658" s="100"/>
      <c r="W658" s="100"/>
      <c r="X658" s="100"/>
      <c r="Y658" s="100"/>
      <c r="Z658" s="100"/>
      <c r="AA658" s="66" t="str">
        <f t="shared" si="168"/>
        <v/>
      </c>
      <c r="AB658" s="66" t="str">
        <f t="shared" si="169"/>
        <v/>
      </c>
      <c r="AC658" s="66" t="str">
        <f t="shared" si="170"/>
        <v/>
      </c>
      <c r="AD658" s="66" t="str">
        <f t="shared" si="171"/>
        <v/>
      </c>
      <c r="AE658" s="66" t="str">
        <f t="shared" si="172"/>
        <v/>
      </c>
      <c r="AF658" s="66" t="str">
        <f t="shared" si="173"/>
        <v/>
      </c>
      <c r="AG658" s="66" t="str">
        <f t="shared" si="174"/>
        <v/>
      </c>
      <c r="AH658" s="66" t="str">
        <f t="shared" si="175"/>
        <v/>
      </c>
      <c r="AI658" s="66" t="str">
        <f t="shared" si="176"/>
        <v/>
      </c>
      <c r="AJ658" s="66" t="str">
        <f t="shared" si="177"/>
        <v/>
      </c>
      <c r="AK658" s="66" t="str">
        <f t="shared" si="178"/>
        <v/>
      </c>
      <c r="AL658" s="270" t="str">
        <f t="shared" si="179"/>
        <v>N</v>
      </c>
    </row>
    <row r="659" spans="2:38">
      <c r="B659" s="91"/>
      <c r="C659" s="40"/>
      <c r="D659" s="40" t="s">
        <v>362</v>
      </c>
      <c r="E659" s="44"/>
      <c r="F659" s="44"/>
      <c r="G659" s="44"/>
      <c r="H659" s="14" t="str">
        <f t="shared" ref="H659:H722" si="180">IF(OR(E659="",F659=""),"",IF(COUNTA(Q659:Z659)=0,"",IF(MAX($Q659:$Z659)&lt;=$E659,0,IF(F659=0,"N/A",(MAX($Q659:$Z659)-$E659)/$F659))))</f>
        <v/>
      </c>
      <c r="I659" s="15" t="str">
        <f t="shared" ref="I659:I722" si="181">IF(OR(E659="",G659=""),"",IF(COUNTA(Q659:Z659)=0,"",IF(MIN(Q659:Z659)&gt;=$E659,0,IF(G659=0,"N/A",($E659-MIN(Q659:Z659))/(G659)))))</f>
        <v/>
      </c>
      <c r="J659" s="16" t="str">
        <f t="shared" ref="J659:J722" si="182">IF(H659="N/A","Reject",IF(ISNUMBER($H659)=TRUE,IF($H659&gt;0.651,IF($H659&gt;1.001,"Reject","Alert")," ")," "))</f>
        <v xml:space="preserve"> </v>
      </c>
      <c r="K659" s="17" t="str">
        <f t="shared" ref="K659:K722" si="183">IF(I659="N/A","Reject",IF(ISNUMBER($I659)=TRUE,IF($I659&gt;0.651,IF($I659&gt;1.001,"Reject","Alert")," ")," "))</f>
        <v xml:space="preserve"> </v>
      </c>
      <c r="L659" s="208" t="str">
        <f>IF(B659="","",HLOOKUP(B659,'GRR Data'!$DD$243:$WI$244,2,FALSE))</f>
        <v/>
      </c>
      <c r="M659" s="65"/>
      <c r="N659" s="80"/>
      <c r="O659" s="21"/>
      <c r="P659" s="22"/>
      <c r="Q659" s="100"/>
      <c r="R659" s="100"/>
      <c r="S659" s="100"/>
      <c r="T659" s="100"/>
      <c r="U659" s="100"/>
      <c r="V659" s="100"/>
      <c r="W659" s="100"/>
      <c r="X659" s="100"/>
      <c r="Y659" s="100"/>
      <c r="Z659" s="100"/>
      <c r="AA659" s="66" t="str">
        <f t="shared" si="168"/>
        <v/>
      </c>
      <c r="AB659" s="66" t="str">
        <f t="shared" si="169"/>
        <v/>
      </c>
      <c r="AC659" s="66" t="str">
        <f t="shared" si="170"/>
        <v/>
      </c>
      <c r="AD659" s="66" t="str">
        <f t="shared" si="171"/>
        <v/>
      </c>
      <c r="AE659" s="66" t="str">
        <f t="shared" si="172"/>
        <v/>
      </c>
      <c r="AF659" s="66" t="str">
        <f t="shared" si="173"/>
        <v/>
      </c>
      <c r="AG659" s="66" t="str">
        <f t="shared" si="174"/>
        <v/>
      </c>
      <c r="AH659" s="66" t="str">
        <f t="shared" si="175"/>
        <v/>
      </c>
      <c r="AI659" s="66" t="str">
        <f t="shared" si="176"/>
        <v/>
      </c>
      <c r="AJ659" s="66" t="str">
        <f t="shared" si="177"/>
        <v/>
      </c>
      <c r="AK659" s="66" t="str">
        <f t="shared" si="178"/>
        <v/>
      </c>
      <c r="AL659" s="270" t="str">
        <f t="shared" si="179"/>
        <v>N</v>
      </c>
    </row>
    <row r="660" spans="2:38">
      <c r="B660" s="37"/>
      <c r="C660" s="40"/>
      <c r="D660" s="40" t="s">
        <v>362</v>
      </c>
      <c r="E660" s="44"/>
      <c r="F660" s="44"/>
      <c r="G660" s="44"/>
      <c r="H660" s="14" t="str">
        <f t="shared" si="180"/>
        <v/>
      </c>
      <c r="I660" s="15" t="str">
        <f t="shared" si="181"/>
        <v/>
      </c>
      <c r="J660" s="16" t="str">
        <f t="shared" si="182"/>
        <v xml:space="preserve"> </v>
      </c>
      <c r="K660" s="17" t="str">
        <f t="shared" si="183"/>
        <v xml:space="preserve"> </v>
      </c>
      <c r="L660" s="208" t="str">
        <f>IF(B660="","",HLOOKUP(B660,'GRR Data'!$DD$243:$WI$244,2,FALSE))</f>
        <v/>
      </c>
      <c r="M660" s="65"/>
      <c r="N660" s="80"/>
      <c r="O660" s="21"/>
      <c r="P660" s="22"/>
      <c r="Q660" s="100"/>
      <c r="R660" s="100"/>
      <c r="S660" s="100"/>
      <c r="T660" s="100"/>
      <c r="U660" s="100"/>
      <c r="V660" s="100"/>
      <c r="W660" s="100"/>
      <c r="X660" s="100"/>
      <c r="Y660" s="100"/>
      <c r="Z660" s="100"/>
      <c r="AA660" s="66" t="str">
        <f t="shared" si="168"/>
        <v/>
      </c>
      <c r="AB660" s="66" t="str">
        <f t="shared" si="169"/>
        <v/>
      </c>
      <c r="AC660" s="66" t="str">
        <f t="shared" si="170"/>
        <v/>
      </c>
      <c r="AD660" s="66" t="str">
        <f t="shared" si="171"/>
        <v/>
      </c>
      <c r="AE660" s="66" t="str">
        <f t="shared" si="172"/>
        <v/>
      </c>
      <c r="AF660" s="66" t="str">
        <f t="shared" si="173"/>
        <v/>
      </c>
      <c r="AG660" s="66" t="str">
        <f t="shared" si="174"/>
        <v/>
      </c>
      <c r="AH660" s="66" t="str">
        <f t="shared" si="175"/>
        <v/>
      </c>
      <c r="AI660" s="66" t="str">
        <f t="shared" si="176"/>
        <v/>
      </c>
      <c r="AJ660" s="66" t="str">
        <f t="shared" si="177"/>
        <v/>
      </c>
      <c r="AK660" s="66" t="str">
        <f t="shared" si="178"/>
        <v/>
      </c>
      <c r="AL660" s="270" t="str">
        <f t="shared" si="179"/>
        <v>N</v>
      </c>
    </row>
    <row r="661" spans="2:38">
      <c r="B661" s="37"/>
      <c r="C661" s="40"/>
      <c r="D661" s="40" t="s">
        <v>362</v>
      </c>
      <c r="E661" s="44"/>
      <c r="F661" s="44"/>
      <c r="G661" s="44"/>
      <c r="H661" s="14" t="str">
        <f t="shared" si="180"/>
        <v/>
      </c>
      <c r="I661" s="15" t="str">
        <f t="shared" si="181"/>
        <v/>
      </c>
      <c r="J661" s="16" t="str">
        <f t="shared" si="182"/>
        <v xml:space="preserve"> </v>
      </c>
      <c r="K661" s="17" t="str">
        <f t="shared" si="183"/>
        <v xml:space="preserve"> </v>
      </c>
      <c r="L661" s="208" t="str">
        <f>IF(B661="","",HLOOKUP(B661,'GRR Data'!$DD$243:$WI$244,2,FALSE))</f>
        <v/>
      </c>
      <c r="M661" s="65"/>
      <c r="N661" s="80"/>
      <c r="O661" s="21"/>
      <c r="P661" s="22"/>
      <c r="Q661" s="100"/>
      <c r="R661" s="100"/>
      <c r="S661" s="100"/>
      <c r="T661" s="100"/>
      <c r="U661" s="100"/>
      <c r="V661" s="100"/>
      <c r="W661" s="100"/>
      <c r="X661" s="100"/>
      <c r="Y661" s="100"/>
      <c r="Z661" s="100"/>
      <c r="AA661" s="66" t="str">
        <f t="shared" si="168"/>
        <v/>
      </c>
      <c r="AB661" s="66" t="str">
        <f t="shared" si="169"/>
        <v/>
      </c>
      <c r="AC661" s="66" t="str">
        <f t="shared" si="170"/>
        <v/>
      </c>
      <c r="AD661" s="66" t="str">
        <f t="shared" si="171"/>
        <v/>
      </c>
      <c r="AE661" s="66" t="str">
        <f t="shared" si="172"/>
        <v/>
      </c>
      <c r="AF661" s="66" t="str">
        <f t="shared" si="173"/>
        <v/>
      </c>
      <c r="AG661" s="66" t="str">
        <f t="shared" si="174"/>
        <v/>
      </c>
      <c r="AH661" s="66" t="str">
        <f t="shared" si="175"/>
        <v/>
      </c>
      <c r="AI661" s="66" t="str">
        <f t="shared" si="176"/>
        <v/>
      </c>
      <c r="AJ661" s="66" t="str">
        <f t="shared" si="177"/>
        <v/>
      </c>
      <c r="AK661" s="66" t="str">
        <f t="shared" si="178"/>
        <v/>
      </c>
      <c r="AL661" s="270" t="str">
        <f t="shared" si="179"/>
        <v>N</v>
      </c>
    </row>
    <row r="662" spans="2:38">
      <c r="B662" s="91"/>
      <c r="C662" s="40"/>
      <c r="D662" s="40" t="s">
        <v>362</v>
      </c>
      <c r="E662" s="44"/>
      <c r="F662" s="44"/>
      <c r="G662" s="44"/>
      <c r="H662" s="14" t="str">
        <f t="shared" si="180"/>
        <v/>
      </c>
      <c r="I662" s="15" t="str">
        <f t="shared" si="181"/>
        <v/>
      </c>
      <c r="J662" s="16" t="str">
        <f t="shared" si="182"/>
        <v xml:space="preserve"> </v>
      </c>
      <c r="K662" s="17" t="str">
        <f t="shared" si="183"/>
        <v xml:space="preserve"> </v>
      </c>
      <c r="L662" s="208" t="str">
        <f>IF(B662="","",HLOOKUP(B662,'GRR Data'!$DD$243:$WI$244,2,FALSE))</f>
        <v/>
      </c>
      <c r="M662" s="65"/>
      <c r="N662" s="80"/>
      <c r="O662" s="21"/>
      <c r="P662" s="22"/>
      <c r="Q662" s="100"/>
      <c r="R662" s="100"/>
      <c r="S662" s="100"/>
      <c r="T662" s="100"/>
      <c r="U662" s="100"/>
      <c r="V662" s="100"/>
      <c r="W662" s="100"/>
      <c r="X662" s="100"/>
      <c r="Y662" s="100"/>
      <c r="Z662" s="100"/>
      <c r="AA662" s="66" t="str">
        <f t="shared" si="168"/>
        <v/>
      </c>
      <c r="AB662" s="66" t="str">
        <f t="shared" si="169"/>
        <v/>
      </c>
      <c r="AC662" s="66" t="str">
        <f t="shared" si="170"/>
        <v/>
      </c>
      <c r="AD662" s="66" t="str">
        <f t="shared" si="171"/>
        <v/>
      </c>
      <c r="AE662" s="66" t="str">
        <f t="shared" si="172"/>
        <v/>
      </c>
      <c r="AF662" s="66" t="str">
        <f t="shared" si="173"/>
        <v/>
      </c>
      <c r="AG662" s="66" t="str">
        <f t="shared" si="174"/>
        <v/>
      </c>
      <c r="AH662" s="66" t="str">
        <f t="shared" si="175"/>
        <v/>
      </c>
      <c r="AI662" s="66" t="str">
        <f t="shared" si="176"/>
        <v/>
      </c>
      <c r="AJ662" s="66" t="str">
        <f t="shared" si="177"/>
        <v/>
      </c>
      <c r="AK662" s="66" t="str">
        <f t="shared" si="178"/>
        <v/>
      </c>
      <c r="AL662" s="270" t="str">
        <f t="shared" si="179"/>
        <v>N</v>
      </c>
    </row>
    <row r="663" spans="2:38">
      <c r="B663" s="91"/>
      <c r="C663" s="40"/>
      <c r="D663" s="40" t="s">
        <v>362</v>
      </c>
      <c r="E663" s="44"/>
      <c r="F663" s="44"/>
      <c r="G663" s="44"/>
      <c r="H663" s="14" t="str">
        <f t="shared" si="180"/>
        <v/>
      </c>
      <c r="I663" s="15" t="str">
        <f t="shared" si="181"/>
        <v/>
      </c>
      <c r="J663" s="16" t="str">
        <f t="shared" si="182"/>
        <v xml:space="preserve"> </v>
      </c>
      <c r="K663" s="17" t="str">
        <f t="shared" si="183"/>
        <v xml:space="preserve"> </v>
      </c>
      <c r="L663" s="208" t="str">
        <f>IF(B663="","",HLOOKUP(B663,'GRR Data'!$DD$243:$WI$244,2,FALSE))</f>
        <v/>
      </c>
      <c r="M663" s="65"/>
      <c r="N663" s="80"/>
      <c r="O663" s="21"/>
      <c r="P663" s="22"/>
      <c r="Q663" s="100"/>
      <c r="R663" s="100"/>
      <c r="S663" s="100"/>
      <c r="T663" s="100"/>
      <c r="U663" s="100"/>
      <c r="V663" s="100"/>
      <c r="W663" s="100"/>
      <c r="X663" s="100"/>
      <c r="Y663" s="100"/>
      <c r="Z663" s="100"/>
      <c r="AA663" s="66" t="str">
        <f t="shared" si="168"/>
        <v/>
      </c>
      <c r="AB663" s="66" t="str">
        <f t="shared" si="169"/>
        <v/>
      </c>
      <c r="AC663" s="66" t="str">
        <f t="shared" si="170"/>
        <v/>
      </c>
      <c r="AD663" s="66" t="str">
        <f t="shared" si="171"/>
        <v/>
      </c>
      <c r="AE663" s="66" t="str">
        <f t="shared" si="172"/>
        <v/>
      </c>
      <c r="AF663" s="66" t="str">
        <f t="shared" si="173"/>
        <v/>
      </c>
      <c r="AG663" s="66" t="str">
        <f t="shared" si="174"/>
        <v/>
      </c>
      <c r="AH663" s="66" t="str">
        <f t="shared" si="175"/>
        <v/>
      </c>
      <c r="AI663" s="66" t="str">
        <f t="shared" si="176"/>
        <v/>
      </c>
      <c r="AJ663" s="66" t="str">
        <f t="shared" si="177"/>
        <v/>
      </c>
      <c r="AK663" s="66" t="str">
        <f t="shared" si="178"/>
        <v/>
      </c>
      <c r="AL663" s="270" t="str">
        <f t="shared" si="179"/>
        <v>N</v>
      </c>
    </row>
    <row r="664" spans="2:38">
      <c r="B664" s="37"/>
      <c r="C664" s="40"/>
      <c r="D664" s="40" t="s">
        <v>362</v>
      </c>
      <c r="E664" s="44"/>
      <c r="F664" s="44"/>
      <c r="G664" s="44"/>
      <c r="H664" s="14" t="str">
        <f t="shared" si="180"/>
        <v/>
      </c>
      <c r="I664" s="15" t="str">
        <f t="shared" si="181"/>
        <v/>
      </c>
      <c r="J664" s="16" t="str">
        <f t="shared" si="182"/>
        <v xml:space="preserve"> </v>
      </c>
      <c r="K664" s="17" t="str">
        <f t="shared" si="183"/>
        <v xml:space="preserve"> </v>
      </c>
      <c r="L664" s="208" t="str">
        <f>IF(B664="","",HLOOKUP(B664,'GRR Data'!$DD$243:$WI$244,2,FALSE))</f>
        <v/>
      </c>
      <c r="M664" s="65"/>
      <c r="N664" s="80"/>
      <c r="O664" s="21"/>
      <c r="P664" s="22"/>
      <c r="Q664" s="100"/>
      <c r="R664" s="100"/>
      <c r="S664" s="100"/>
      <c r="T664" s="100"/>
      <c r="U664" s="100"/>
      <c r="V664" s="100"/>
      <c r="W664" s="100"/>
      <c r="X664" s="100"/>
      <c r="Y664" s="100"/>
      <c r="Z664" s="100"/>
      <c r="AA664" s="66" t="str">
        <f t="shared" si="168"/>
        <v/>
      </c>
      <c r="AB664" s="66" t="str">
        <f t="shared" si="169"/>
        <v/>
      </c>
      <c r="AC664" s="66" t="str">
        <f t="shared" si="170"/>
        <v/>
      </c>
      <c r="AD664" s="66" t="str">
        <f t="shared" si="171"/>
        <v/>
      </c>
      <c r="AE664" s="66" t="str">
        <f t="shared" si="172"/>
        <v/>
      </c>
      <c r="AF664" s="66" t="str">
        <f t="shared" si="173"/>
        <v/>
      </c>
      <c r="AG664" s="66" t="str">
        <f t="shared" si="174"/>
        <v/>
      </c>
      <c r="AH664" s="66" t="str">
        <f t="shared" si="175"/>
        <v/>
      </c>
      <c r="AI664" s="66" t="str">
        <f t="shared" si="176"/>
        <v/>
      </c>
      <c r="AJ664" s="66" t="str">
        <f t="shared" si="177"/>
        <v/>
      </c>
      <c r="AK664" s="66" t="str">
        <f t="shared" si="178"/>
        <v/>
      </c>
      <c r="AL664" s="270" t="str">
        <f t="shared" si="179"/>
        <v>N</v>
      </c>
    </row>
    <row r="665" spans="2:38">
      <c r="B665" s="37"/>
      <c r="C665" s="40"/>
      <c r="D665" s="40" t="s">
        <v>362</v>
      </c>
      <c r="E665" s="44"/>
      <c r="F665" s="44"/>
      <c r="G665" s="44"/>
      <c r="H665" s="14" t="str">
        <f t="shared" si="180"/>
        <v/>
      </c>
      <c r="I665" s="15" t="str">
        <f t="shared" si="181"/>
        <v/>
      </c>
      <c r="J665" s="16" t="str">
        <f t="shared" si="182"/>
        <v xml:space="preserve"> </v>
      </c>
      <c r="K665" s="17" t="str">
        <f t="shared" si="183"/>
        <v xml:space="preserve"> </v>
      </c>
      <c r="L665" s="208" t="str">
        <f>IF(B665="","",HLOOKUP(B665,'GRR Data'!$DD$243:$WI$244,2,FALSE))</f>
        <v/>
      </c>
      <c r="M665" s="65"/>
      <c r="N665" s="80"/>
      <c r="O665" s="21"/>
      <c r="P665" s="22"/>
      <c r="Q665" s="100"/>
      <c r="R665" s="100"/>
      <c r="S665" s="100"/>
      <c r="T665" s="100"/>
      <c r="U665" s="100"/>
      <c r="V665" s="100"/>
      <c r="W665" s="100"/>
      <c r="X665" s="100"/>
      <c r="Y665" s="100"/>
      <c r="Z665" s="100"/>
      <c r="AA665" s="66" t="str">
        <f t="shared" si="168"/>
        <v/>
      </c>
      <c r="AB665" s="66" t="str">
        <f t="shared" si="169"/>
        <v/>
      </c>
      <c r="AC665" s="66" t="str">
        <f t="shared" si="170"/>
        <v/>
      </c>
      <c r="AD665" s="66" t="str">
        <f t="shared" si="171"/>
        <v/>
      </c>
      <c r="AE665" s="66" t="str">
        <f t="shared" si="172"/>
        <v/>
      </c>
      <c r="AF665" s="66" t="str">
        <f t="shared" si="173"/>
        <v/>
      </c>
      <c r="AG665" s="66" t="str">
        <f t="shared" si="174"/>
        <v/>
      </c>
      <c r="AH665" s="66" t="str">
        <f t="shared" si="175"/>
        <v/>
      </c>
      <c r="AI665" s="66" t="str">
        <f t="shared" si="176"/>
        <v/>
      </c>
      <c r="AJ665" s="66" t="str">
        <f t="shared" si="177"/>
        <v/>
      </c>
      <c r="AK665" s="66" t="str">
        <f t="shared" si="178"/>
        <v/>
      </c>
      <c r="AL665" s="270" t="str">
        <f t="shared" si="179"/>
        <v>N</v>
      </c>
    </row>
    <row r="666" spans="2:38">
      <c r="B666" s="91"/>
      <c r="C666" s="40"/>
      <c r="D666" s="40" t="s">
        <v>362</v>
      </c>
      <c r="E666" s="44"/>
      <c r="F666" s="44"/>
      <c r="G666" s="44"/>
      <c r="H666" s="14" t="str">
        <f t="shared" si="180"/>
        <v/>
      </c>
      <c r="I666" s="15" t="str">
        <f t="shared" si="181"/>
        <v/>
      </c>
      <c r="J666" s="16" t="str">
        <f t="shared" si="182"/>
        <v xml:space="preserve"> </v>
      </c>
      <c r="K666" s="17" t="str">
        <f t="shared" si="183"/>
        <v xml:space="preserve"> </v>
      </c>
      <c r="L666" s="208" t="str">
        <f>IF(B666="","",HLOOKUP(B666,'GRR Data'!$DD$243:$WI$244,2,FALSE))</f>
        <v/>
      </c>
      <c r="M666" s="65"/>
      <c r="N666" s="80"/>
      <c r="O666" s="21"/>
      <c r="P666" s="22"/>
      <c r="Q666" s="100"/>
      <c r="R666" s="100"/>
      <c r="S666" s="100"/>
      <c r="T666" s="100"/>
      <c r="U666" s="100"/>
      <c r="V666" s="100"/>
      <c r="W666" s="100"/>
      <c r="X666" s="100"/>
      <c r="Y666" s="100"/>
      <c r="Z666" s="100"/>
      <c r="AA666" s="66" t="str">
        <f t="shared" si="168"/>
        <v/>
      </c>
      <c r="AB666" s="66" t="str">
        <f t="shared" si="169"/>
        <v/>
      </c>
      <c r="AC666" s="66" t="str">
        <f t="shared" si="170"/>
        <v/>
      </c>
      <c r="AD666" s="66" t="str">
        <f t="shared" si="171"/>
        <v/>
      </c>
      <c r="AE666" s="66" t="str">
        <f t="shared" si="172"/>
        <v/>
      </c>
      <c r="AF666" s="66" t="str">
        <f t="shared" si="173"/>
        <v/>
      </c>
      <c r="AG666" s="66" t="str">
        <f t="shared" si="174"/>
        <v/>
      </c>
      <c r="AH666" s="66" t="str">
        <f t="shared" si="175"/>
        <v/>
      </c>
      <c r="AI666" s="66" t="str">
        <f t="shared" si="176"/>
        <v/>
      </c>
      <c r="AJ666" s="66" t="str">
        <f t="shared" si="177"/>
        <v/>
      </c>
      <c r="AK666" s="66" t="str">
        <f t="shared" si="178"/>
        <v/>
      </c>
      <c r="AL666" s="270" t="str">
        <f t="shared" si="179"/>
        <v>N</v>
      </c>
    </row>
    <row r="667" spans="2:38">
      <c r="B667" s="37"/>
      <c r="C667" s="40"/>
      <c r="D667" s="40" t="s">
        <v>362</v>
      </c>
      <c r="E667" s="44"/>
      <c r="F667" s="44"/>
      <c r="G667" s="44"/>
      <c r="H667" s="14" t="str">
        <f t="shared" si="180"/>
        <v/>
      </c>
      <c r="I667" s="15" t="str">
        <f t="shared" si="181"/>
        <v/>
      </c>
      <c r="J667" s="16" t="str">
        <f t="shared" si="182"/>
        <v xml:space="preserve"> </v>
      </c>
      <c r="K667" s="17" t="str">
        <f t="shared" si="183"/>
        <v xml:space="preserve"> </v>
      </c>
      <c r="L667" s="208" t="str">
        <f>IF(B667="","",HLOOKUP(B667,'GRR Data'!$DD$243:$WI$244,2,FALSE))</f>
        <v/>
      </c>
      <c r="M667" s="65"/>
      <c r="N667" s="80"/>
      <c r="O667" s="21"/>
      <c r="P667" s="22"/>
      <c r="Q667" s="100"/>
      <c r="R667" s="100"/>
      <c r="S667" s="100"/>
      <c r="T667" s="100"/>
      <c r="U667" s="100"/>
      <c r="V667" s="100"/>
      <c r="W667" s="100"/>
      <c r="X667" s="100"/>
      <c r="Y667" s="100"/>
      <c r="Z667" s="100"/>
      <c r="AA667" s="66" t="str">
        <f t="shared" si="168"/>
        <v/>
      </c>
      <c r="AB667" s="66" t="str">
        <f t="shared" si="169"/>
        <v/>
      </c>
      <c r="AC667" s="66" t="str">
        <f t="shared" si="170"/>
        <v/>
      </c>
      <c r="AD667" s="66" t="str">
        <f t="shared" si="171"/>
        <v/>
      </c>
      <c r="AE667" s="66" t="str">
        <f t="shared" si="172"/>
        <v/>
      </c>
      <c r="AF667" s="66" t="str">
        <f t="shared" si="173"/>
        <v/>
      </c>
      <c r="AG667" s="66" t="str">
        <f t="shared" si="174"/>
        <v/>
      </c>
      <c r="AH667" s="66" t="str">
        <f t="shared" si="175"/>
        <v/>
      </c>
      <c r="AI667" s="66" t="str">
        <f t="shared" si="176"/>
        <v/>
      </c>
      <c r="AJ667" s="66" t="str">
        <f t="shared" si="177"/>
        <v/>
      </c>
      <c r="AK667" s="66" t="str">
        <f t="shared" si="178"/>
        <v/>
      </c>
      <c r="AL667" s="270" t="str">
        <f t="shared" si="179"/>
        <v>N</v>
      </c>
    </row>
    <row r="668" spans="2:38">
      <c r="B668" s="37"/>
      <c r="C668" s="40"/>
      <c r="D668" s="40" t="s">
        <v>362</v>
      </c>
      <c r="E668" s="44"/>
      <c r="F668" s="44"/>
      <c r="G668" s="44"/>
      <c r="H668" s="14" t="str">
        <f t="shared" si="180"/>
        <v/>
      </c>
      <c r="I668" s="15" t="str">
        <f t="shared" si="181"/>
        <v/>
      </c>
      <c r="J668" s="16" t="str">
        <f t="shared" si="182"/>
        <v xml:space="preserve"> </v>
      </c>
      <c r="K668" s="17" t="str">
        <f t="shared" si="183"/>
        <v xml:space="preserve"> </v>
      </c>
      <c r="L668" s="208" t="str">
        <f>IF(B668="","",HLOOKUP(B668,'GRR Data'!$DD$243:$WI$244,2,FALSE))</f>
        <v/>
      </c>
      <c r="M668" s="65"/>
      <c r="N668" s="80"/>
      <c r="O668" s="21"/>
      <c r="P668" s="22"/>
      <c r="Q668" s="100"/>
      <c r="R668" s="100"/>
      <c r="S668" s="100"/>
      <c r="T668" s="100"/>
      <c r="U668" s="100"/>
      <c r="V668" s="100"/>
      <c r="W668" s="100"/>
      <c r="X668" s="100"/>
      <c r="Y668" s="100"/>
      <c r="Z668" s="100"/>
      <c r="AA668" s="66" t="str">
        <f t="shared" si="168"/>
        <v/>
      </c>
      <c r="AB668" s="66" t="str">
        <f t="shared" si="169"/>
        <v/>
      </c>
      <c r="AC668" s="66" t="str">
        <f t="shared" si="170"/>
        <v/>
      </c>
      <c r="AD668" s="66" t="str">
        <f t="shared" si="171"/>
        <v/>
      </c>
      <c r="AE668" s="66" t="str">
        <f t="shared" si="172"/>
        <v/>
      </c>
      <c r="AF668" s="66" t="str">
        <f t="shared" si="173"/>
        <v/>
      </c>
      <c r="AG668" s="66" t="str">
        <f t="shared" si="174"/>
        <v/>
      </c>
      <c r="AH668" s="66" t="str">
        <f t="shared" si="175"/>
        <v/>
      </c>
      <c r="AI668" s="66" t="str">
        <f t="shared" si="176"/>
        <v/>
      </c>
      <c r="AJ668" s="66" t="str">
        <f t="shared" si="177"/>
        <v/>
      </c>
      <c r="AK668" s="66" t="str">
        <f t="shared" si="178"/>
        <v/>
      </c>
      <c r="AL668" s="270" t="str">
        <f t="shared" si="179"/>
        <v>N</v>
      </c>
    </row>
    <row r="669" spans="2:38">
      <c r="B669" s="91"/>
      <c r="C669" s="40"/>
      <c r="D669" s="40" t="s">
        <v>362</v>
      </c>
      <c r="E669" s="44"/>
      <c r="F669" s="44"/>
      <c r="G669" s="44"/>
      <c r="H669" s="14" t="str">
        <f t="shared" si="180"/>
        <v/>
      </c>
      <c r="I669" s="15" t="str">
        <f t="shared" si="181"/>
        <v/>
      </c>
      <c r="J669" s="16" t="str">
        <f t="shared" si="182"/>
        <v xml:space="preserve"> </v>
      </c>
      <c r="K669" s="17" t="str">
        <f t="shared" si="183"/>
        <v xml:space="preserve"> </v>
      </c>
      <c r="L669" s="208" t="str">
        <f>IF(B669="","",HLOOKUP(B669,'GRR Data'!$DD$243:$WI$244,2,FALSE))</f>
        <v/>
      </c>
      <c r="M669" s="65"/>
      <c r="N669" s="80"/>
      <c r="O669" s="21"/>
      <c r="P669" s="22"/>
      <c r="Q669" s="100"/>
      <c r="R669" s="100"/>
      <c r="S669" s="100"/>
      <c r="T669" s="100"/>
      <c r="U669" s="100"/>
      <c r="V669" s="100"/>
      <c r="W669" s="100"/>
      <c r="X669" s="100"/>
      <c r="Y669" s="100"/>
      <c r="Z669" s="100"/>
      <c r="AA669" s="66" t="str">
        <f t="shared" si="168"/>
        <v/>
      </c>
      <c r="AB669" s="66" t="str">
        <f t="shared" si="169"/>
        <v/>
      </c>
      <c r="AC669" s="66" t="str">
        <f t="shared" si="170"/>
        <v/>
      </c>
      <c r="AD669" s="66" t="str">
        <f t="shared" si="171"/>
        <v/>
      </c>
      <c r="AE669" s="66" t="str">
        <f t="shared" si="172"/>
        <v/>
      </c>
      <c r="AF669" s="66" t="str">
        <f t="shared" si="173"/>
        <v/>
      </c>
      <c r="AG669" s="66" t="str">
        <f t="shared" si="174"/>
        <v/>
      </c>
      <c r="AH669" s="66" t="str">
        <f t="shared" si="175"/>
        <v/>
      </c>
      <c r="AI669" s="66" t="str">
        <f t="shared" si="176"/>
        <v/>
      </c>
      <c r="AJ669" s="66" t="str">
        <f t="shared" si="177"/>
        <v/>
      </c>
      <c r="AK669" s="66" t="str">
        <f t="shared" si="178"/>
        <v/>
      </c>
      <c r="AL669" s="270" t="str">
        <f t="shared" si="179"/>
        <v>N</v>
      </c>
    </row>
    <row r="670" spans="2:38">
      <c r="B670" s="37"/>
      <c r="C670" s="40"/>
      <c r="D670" s="40" t="s">
        <v>362</v>
      </c>
      <c r="E670" s="44"/>
      <c r="F670" s="44"/>
      <c r="G670" s="44"/>
      <c r="H670" s="14" t="str">
        <f t="shared" si="180"/>
        <v/>
      </c>
      <c r="I670" s="15" t="str">
        <f t="shared" si="181"/>
        <v/>
      </c>
      <c r="J670" s="16" t="str">
        <f t="shared" si="182"/>
        <v xml:space="preserve"> </v>
      </c>
      <c r="K670" s="17" t="str">
        <f t="shared" si="183"/>
        <v xml:space="preserve"> </v>
      </c>
      <c r="L670" s="208" t="str">
        <f>IF(B670="","",HLOOKUP(B670,'GRR Data'!$DD$243:$WI$244,2,FALSE))</f>
        <v/>
      </c>
      <c r="M670" s="65"/>
      <c r="N670" s="80"/>
      <c r="O670" s="21"/>
      <c r="P670" s="22"/>
      <c r="Q670" s="100"/>
      <c r="R670" s="100"/>
      <c r="S670" s="100"/>
      <c r="T670" s="100"/>
      <c r="U670" s="100"/>
      <c r="V670" s="100"/>
      <c r="W670" s="100"/>
      <c r="X670" s="100"/>
      <c r="Y670" s="100"/>
      <c r="Z670" s="100"/>
      <c r="AA670" s="66" t="str">
        <f t="shared" si="168"/>
        <v/>
      </c>
      <c r="AB670" s="66" t="str">
        <f t="shared" si="169"/>
        <v/>
      </c>
      <c r="AC670" s="66" t="str">
        <f t="shared" si="170"/>
        <v/>
      </c>
      <c r="AD670" s="66" t="str">
        <f t="shared" si="171"/>
        <v/>
      </c>
      <c r="AE670" s="66" t="str">
        <f t="shared" si="172"/>
        <v/>
      </c>
      <c r="AF670" s="66" t="str">
        <f t="shared" si="173"/>
        <v/>
      </c>
      <c r="AG670" s="66" t="str">
        <f t="shared" si="174"/>
        <v/>
      </c>
      <c r="AH670" s="66" t="str">
        <f t="shared" si="175"/>
        <v/>
      </c>
      <c r="AI670" s="66" t="str">
        <f t="shared" si="176"/>
        <v/>
      </c>
      <c r="AJ670" s="66" t="str">
        <f t="shared" si="177"/>
        <v/>
      </c>
      <c r="AK670" s="66" t="str">
        <f t="shared" si="178"/>
        <v/>
      </c>
      <c r="AL670" s="270" t="str">
        <f t="shared" si="179"/>
        <v>N</v>
      </c>
    </row>
    <row r="671" spans="2:38">
      <c r="B671" s="37"/>
      <c r="C671" s="40"/>
      <c r="D671" s="40" t="s">
        <v>362</v>
      </c>
      <c r="E671" s="44"/>
      <c r="F671" s="44"/>
      <c r="G671" s="44"/>
      <c r="H671" s="14" t="str">
        <f t="shared" si="180"/>
        <v/>
      </c>
      <c r="I671" s="15" t="str">
        <f t="shared" si="181"/>
        <v/>
      </c>
      <c r="J671" s="16" t="str">
        <f t="shared" si="182"/>
        <v xml:space="preserve"> </v>
      </c>
      <c r="K671" s="17" t="str">
        <f t="shared" si="183"/>
        <v xml:space="preserve"> </v>
      </c>
      <c r="L671" s="208" t="str">
        <f>IF(B671="","",HLOOKUP(B671,'GRR Data'!$DD$243:$WI$244,2,FALSE))</f>
        <v/>
      </c>
      <c r="M671" s="65"/>
      <c r="N671" s="80"/>
      <c r="O671" s="21"/>
      <c r="P671" s="22"/>
      <c r="Q671" s="100"/>
      <c r="R671" s="100"/>
      <c r="S671" s="100"/>
      <c r="T671" s="100"/>
      <c r="U671" s="100"/>
      <c r="V671" s="100"/>
      <c r="W671" s="100"/>
      <c r="X671" s="100"/>
      <c r="Y671" s="100"/>
      <c r="Z671" s="100"/>
      <c r="AA671" s="66" t="str">
        <f t="shared" si="168"/>
        <v/>
      </c>
      <c r="AB671" s="66" t="str">
        <f t="shared" si="169"/>
        <v/>
      </c>
      <c r="AC671" s="66" t="str">
        <f t="shared" si="170"/>
        <v/>
      </c>
      <c r="AD671" s="66" t="str">
        <f t="shared" si="171"/>
        <v/>
      </c>
      <c r="AE671" s="66" t="str">
        <f t="shared" si="172"/>
        <v/>
      </c>
      <c r="AF671" s="66" t="str">
        <f t="shared" si="173"/>
        <v/>
      </c>
      <c r="AG671" s="66" t="str">
        <f t="shared" si="174"/>
        <v/>
      </c>
      <c r="AH671" s="66" t="str">
        <f t="shared" si="175"/>
        <v/>
      </c>
      <c r="AI671" s="66" t="str">
        <f t="shared" si="176"/>
        <v/>
      </c>
      <c r="AJ671" s="66" t="str">
        <f t="shared" si="177"/>
        <v/>
      </c>
      <c r="AK671" s="66" t="str">
        <f t="shared" si="178"/>
        <v/>
      </c>
      <c r="AL671" s="270" t="str">
        <f t="shared" si="179"/>
        <v>N</v>
      </c>
    </row>
    <row r="672" spans="2:38">
      <c r="B672" s="91"/>
      <c r="C672" s="40"/>
      <c r="D672" s="40" t="s">
        <v>362</v>
      </c>
      <c r="E672" s="44"/>
      <c r="F672" s="44"/>
      <c r="G672" s="44"/>
      <c r="H672" s="14" t="str">
        <f t="shared" si="180"/>
        <v/>
      </c>
      <c r="I672" s="15" t="str">
        <f t="shared" si="181"/>
        <v/>
      </c>
      <c r="J672" s="16" t="str">
        <f t="shared" si="182"/>
        <v xml:space="preserve"> </v>
      </c>
      <c r="K672" s="17" t="str">
        <f t="shared" si="183"/>
        <v xml:space="preserve"> </v>
      </c>
      <c r="L672" s="208" t="str">
        <f>IF(B672="","",HLOOKUP(B672,'GRR Data'!$DD$243:$WI$244,2,FALSE))</f>
        <v/>
      </c>
      <c r="M672" s="65"/>
      <c r="N672" s="80"/>
      <c r="O672" s="21"/>
      <c r="P672" s="22"/>
      <c r="Q672" s="100"/>
      <c r="R672" s="100"/>
      <c r="S672" s="100"/>
      <c r="T672" s="100"/>
      <c r="U672" s="100"/>
      <c r="V672" s="100"/>
      <c r="W672" s="100"/>
      <c r="X672" s="100"/>
      <c r="Y672" s="100"/>
      <c r="Z672" s="100"/>
      <c r="AA672" s="66" t="str">
        <f t="shared" si="168"/>
        <v/>
      </c>
      <c r="AB672" s="66" t="str">
        <f t="shared" si="169"/>
        <v/>
      </c>
      <c r="AC672" s="66" t="str">
        <f t="shared" si="170"/>
        <v/>
      </c>
      <c r="AD672" s="66" t="str">
        <f t="shared" si="171"/>
        <v/>
      </c>
      <c r="AE672" s="66" t="str">
        <f t="shared" si="172"/>
        <v/>
      </c>
      <c r="AF672" s="66" t="str">
        <f t="shared" si="173"/>
        <v/>
      </c>
      <c r="AG672" s="66" t="str">
        <f t="shared" si="174"/>
        <v/>
      </c>
      <c r="AH672" s="66" t="str">
        <f t="shared" si="175"/>
        <v/>
      </c>
      <c r="AI672" s="66" t="str">
        <f t="shared" si="176"/>
        <v/>
      </c>
      <c r="AJ672" s="66" t="str">
        <f t="shared" si="177"/>
        <v/>
      </c>
      <c r="AK672" s="66" t="str">
        <f t="shared" si="178"/>
        <v/>
      </c>
      <c r="AL672" s="270" t="str">
        <f t="shared" si="179"/>
        <v>N</v>
      </c>
    </row>
    <row r="673" spans="2:38">
      <c r="B673" s="91"/>
      <c r="C673" s="40"/>
      <c r="D673" s="40" t="s">
        <v>362</v>
      </c>
      <c r="E673" s="44"/>
      <c r="F673" s="44"/>
      <c r="G673" s="44"/>
      <c r="H673" s="14" t="str">
        <f t="shared" si="180"/>
        <v/>
      </c>
      <c r="I673" s="15" t="str">
        <f t="shared" si="181"/>
        <v/>
      </c>
      <c r="J673" s="16" t="str">
        <f t="shared" si="182"/>
        <v xml:space="preserve"> </v>
      </c>
      <c r="K673" s="17" t="str">
        <f t="shared" si="183"/>
        <v xml:space="preserve"> </v>
      </c>
      <c r="L673" s="208" t="str">
        <f>IF(B673="","",HLOOKUP(B673,'GRR Data'!$DD$243:$WI$244,2,FALSE))</f>
        <v/>
      </c>
      <c r="M673" s="65"/>
      <c r="N673" s="80"/>
      <c r="O673" s="21"/>
      <c r="P673" s="22"/>
      <c r="Q673" s="100"/>
      <c r="R673" s="100"/>
      <c r="S673" s="100"/>
      <c r="T673" s="100"/>
      <c r="U673" s="100"/>
      <c r="V673" s="100"/>
      <c r="W673" s="100"/>
      <c r="X673" s="100"/>
      <c r="Y673" s="100"/>
      <c r="Z673" s="100"/>
      <c r="AA673" s="66" t="str">
        <f t="shared" si="168"/>
        <v/>
      </c>
      <c r="AB673" s="66" t="str">
        <f t="shared" si="169"/>
        <v/>
      </c>
      <c r="AC673" s="66" t="str">
        <f t="shared" si="170"/>
        <v/>
      </c>
      <c r="AD673" s="66" t="str">
        <f t="shared" si="171"/>
        <v/>
      </c>
      <c r="AE673" s="66" t="str">
        <f t="shared" si="172"/>
        <v/>
      </c>
      <c r="AF673" s="66" t="str">
        <f t="shared" si="173"/>
        <v/>
      </c>
      <c r="AG673" s="66" t="str">
        <f t="shared" si="174"/>
        <v/>
      </c>
      <c r="AH673" s="66" t="str">
        <f t="shared" si="175"/>
        <v/>
      </c>
      <c r="AI673" s="66" t="str">
        <f t="shared" si="176"/>
        <v/>
      </c>
      <c r="AJ673" s="66" t="str">
        <f t="shared" si="177"/>
        <v/>
      </c>
      <c r="AK673" s="66" t="str">
        <f t="shared" si="178"/>
        <v/>
      </c>
      <c r="AL673" s="270" t="str">
        <f t="shared" si="179"/>
        <v>N</v>
      </c>
    </row>
    <row r="674" spans="2:38">
      <c r="B674" s="37"/>
      <c r="C674" s="40"/>
      <c r="D674" s="40" t="s">
        <v>362</v>
      </c>
      <c r="E674" s="44"/>
      <c r="F674" s="44"/>
      <c r="G674" s="44"/>
      <c r="H674" s="14" t="str">
        <f t="shared" si="180"/>
        <v/>
      </c>
      <c r="I674" s="15" t="str">
        <f t="shared" si="181"/>
        <v/>
      </c>
      <c r="J674" s="16" t="str">
        <f t="shared" si="182"/>
        <v xml:space="preserve"> </v>
      </c>
      <c r="K674" s="17" t="str">
        <f t="shared" si="183"/>
        <v xml:space="preserve"> </v>
      </c>
      <c r="L674" s="208" t="str">
        <f>IF(B674="","",HLOOKUP(B674,'GRR Data'!$DD$243:$WI$244,2,FALSE))</f>
        <v/>
      </c>
      <c r="M674" s="65"/>
      <c r="N674" s="80"/>
      <c r="O674" s="21"/>
      <c r="P674" s="22"/>
      <c r="Q674" s="100"/>
      <c r="R674" s="100"/>
      <c r="S674" s="100"/>
      <c r="T674" s="100"/>
      <c r="U674" s="100"/>
      <c r="V674" s="100"/>
      <c r="W674" s="100"/>
      <c r="X674" s="100"/>
      <c r="Y674" s="100"/>
      <c r="Z674" s="100"/>
      <c r="AA674" s="66" t="str">
        <f t="shared" si="168"/>
        <v/>
      </c>
      <c r="AB674" s="66" t="str">
        <f t="shared" si="169"/>
        <v/>
      </c>
      <c r="AC674" s="66" t="str">
        <f t="shared" si="170"/>
        <v/>
      </c>
      <c r="AD674" s="66" t="str">
        <f t="shared" si="171"/>
        <v/>
      </c>
      <c r="AE674" s="66" t="str">
        <f t="shared" si="172"/>
        <v/>
      </c>
      <c r="AF674" s="66" t="str">
        <f t="shared" si="173"/>
        <v/>
      </c>
      <c r="AG674" s="66" t="str">
        <f t="shared" si="174"/>
        <v/>
      </c>
      <c r="AH674" s="66" t="str">
        <f t="shared" si="175"/>
        <v/>
      </c>
      <c r="AI674" s="66" t="str">
        <f t="shared" si="176"/>
        <v/>
      </c>
      <c r="AJ674" s="66" t="str">
        <f t="shared" si="177"/>
        <v/>
      </c>
      <c r="AK674" s="66" t="str">
        <f t="shared" si="178"/>
        <v/>
      </c>
      <c r="AL674" s="270" t="str">
        <f t="shared" si="179"/>
        <v>N</v>
      </c>
    </row>
    <row r="675" spans="2:38">
      <c r="B675" s="37"/>
      <c r="C675" s="40"/>
      <c r="D675" s="40" t="s">
        <v>362</v>
      </c>
      <c r="E675" s="44"/>
      <c r="F675" s="44"/>
      <c r="G675" s="44"/>
      <c r="H675" s="14" t="str">
        <f t="shared" si="180"/>
        <v/>
      </c>
      <c r="I675" s="15" t="str">
        <f t="shared" si="181"/>
        <v/>
      </c>
      <c r="J675" s="16" t="str">
        <f t="shared" si="182"/>
        <v xml:space="preserve"> </v>
      </c>
      <c r="K675" s="17" t="str">
        <f t="shared" si="183"/>
        <v xml:space="preserve"> </v>
      </c>
      <c r="L675" s="208" t="str">
        <f>IF(B675="","",HLOOKUP(B675,'GRR Data'!$DD$243:$WI$244,2,FALSE))</f>
        <v/>
      </c>
      <c r="M675" s="65"/>
      <c r="N675" s="80"/>
      <c r="O675" s="21"/>
      <c r="P675" s="22"/>
      <c r="Q675" s="100"/>
      <c r="R675" s="100"/>
      <c r="S675" s="100"/>
      <c r="T675" s="100"/>
      <c r="U675" s="100"/>
      <c r="V675" s="100"/>
      <c r="W675" s="100"/>
      <c r="X675" s="100"/>
      <c r="Y675" s="100"/>
      <c r="Z675" s="100"/>
      <c r="AA675" s="66" t="str">
        <f t="shared" si="168"/>
        <v/>
      </c>
      <c r="AB675" s="66" t="str">
        <f t="shared" si="169"/>
        <v/>
      </c>
      <c r="AC675" s="66" t="str">
        <f t="shared" si="170"/>
        <v/>
      </c>
      <c r="AD675" s="66" t="str">
        <f t="shared" si="171"/>
        <v/>
      </c>
      <c r="AE675" s="66" t="str">
        <f t="shared" si="172"/>
        <v/>
      </c>
      <c r="AF675" s="66" t="str">
        <f t="shared" si="173"/>
        <v/>
      </c>
      <c r="AG675" s="66" t="str">
        <f t="shared" si="174"/>
        <v/>
      </c>
      <c r="AH675" s="66" t="str">
        <f t="shared" si="175"/>
        <v/>
      </c>
      <c r="AI675" s="66" t="str">
        <f t="shared" si="176"/>
        <v/>
      </c>
      <c r="AJ675" s="66" t="str">
        <f t="shared" si="177"/>
        <v/>
      </c>
      <c r="AK675" s="66" t="str">
        <f t="shared" si="178"/>
        <v/>
      </c>
      <c r="AL675" s="270" t="str">
        <f t="shared" si="179"/>
        <v>N</v>
      </c>
    </row>
    <row r="676" spans="2:38">
      <c r="B676" s="91"/>
      <c r="C676" s="40"/>
      <c r="D676" s="40" t="s">
        <v>362</v>
      </c>
      <c r="E676" s="44"/>
      <c r="F676" s="44"/>
      <c r="G676" s="44"/>
      <c r="H676" s="14" t="str">
        <f t="shared" si="180"/>
        <v/>
      </c>
      <c r="I676" s="15" t="str">
        <f t="shared" si="181"/>
        <v/>
      </c>
      <c r="J676" s="16" t="str">
        <f t="shared" si="182"/>
        <v xml:space="preserve"> </v>
      </c>
      <c r="K676" s="17" t="str">
        <f t="shared" si="183"/>
        <v xml:space="preserve"> </v>
      </c>
      <c r="L676" s="208" t="str">
        <f>IF(B676="","",HLOOKUP(B676,'GRR Data'!$DD$243:$WI$244,2,FALSE))</f>
        <v/>
      </c>
      <c r="M676" s="65"/>
      <c r="N676" s="80"/>
      <c r="O676" s="21"/>
      <c r="P676" s="22"/>
      <c r="Q676" s="100"/>
      <c r="R676" s="100"/>
      <c r="S676" s="100"/>
      <c r="T676" s="100"/>
      <c r="U676" s="100"/>
      <c r="V676" s="100"/>
      <c r="W676" s="100"/>
      <c r="X676" s="100"/>
      <c r="Y676" s="100"/>
      <c r="Z676" s="100"/>
      <c r="AA676" s="66" t="str">
        <f t="shared" si="168"/>
        <v/>
      </c>
      <c r="AB676" s="66" t="str">
        <f t="shared" si="169"/>
        <v/>
      </c>
      <c r="AC676" s="66" t="str">
        <f t="shared" si="170"/>
        <v/>
      </c>
      <c r="AD676" s="66" t="str">
        <f t="shared" si="171"/>
        <v/>
      </c>
      <c r="AE676" s="66" t="str">
        <f t="shared" si="172"/>
        <v/>
      </c>
      <c r="AF676" s="66" t="str">
        <f t="shared" si="173"/>
        <v/>
      </c>
      <c r="AG676" s="66" t="str">
        <f t="shared" si="174"/>
        <v/>
      </c>
      <c r="AH676" s="66" t="str">
        <f t="shared" si="175"/>
        <v/>
      </c>
      <c r="AI676" s="66" t="str">
        <f t="shared" si="176"/>
        <v/>
      </c>
      <c r="AJ676" s="66" t="str">
        <f t="shared" si="177"/>
        <v/>
      </c>
      <c r="AK676" s="66" t="str">
        <f t="shared" si="178"/>
        <v/>
      </c>
      <c r="AL676" s="270" t="str">
        <f t="shared" si="179"/>
        <v>N</v>
      </c>
    </row>
    <row r="677" spans="2:38">
      <c r="B677" s="37"/>
      <c r="C677" s="40"/>
      <c r="D677" s="40" t="s">
        <v>362</v>
      </c>
      <c r="E677" s="44"/>
      <c r="F677" s="44"/>
      <c r="G677" s="44"/>
      <c r="H677" s="14" t="str">
        <f t="shared" si="180"/>
        <v/>
      </c>
      <c r="I677" s="15" t="str">
        <f t="shared" si="181"/>
        <v/>
      </c>
      <c r="J677" s="16" t="str">
        <f t="shared" si="182"/>
        <v xml:space="preserve"> </v>
      </c>
      <c r="K677" s="17" t="str">
        <f t="shared" si="183"/>
        <v xml:space="preserve"> </v>
      </c>
      <c r="L677" s="208" t="str">
        <f>IF(B677="","",HLOOKUP(B677,'GRR Data'!$DD$243:$WI$244,2,FALSE))</f>
        <v/>
      </c>
      <c r="M677" s="65"/>
      <c r="N677" s="80"/>
      <c r="O677" s="21"/>
      <c r="P677" s="22"/>
      <c r="Q677" s="100"/>
      <c r="R677" s="100"/>
      <c r="S677" s="100"/>
      <c r="T677" s="100"/>
      <c r="U677" s="100"/>
      <c r="V677" s="100"/>
      <c r="W677" s="100"/>
      <c r="X677" s="100"/>
      <c r="Y677" s="100"/>
      <c r="Z677" s="100"/>
      <c r="AA677" s="66" t="str">
        <f t="shared" si="168"/>
        <v/>
      </c>
      <c r="AB677" s="66" t="str">
        <f t="shared" si="169"/>
        <v/>
      </c>
      <c r="AC677" s="66" t="str">
        <f t="shared" si="170"/>
        <v/>
      </c>
      <c r="AD677" s="66" t="str">
        <f t="shared" si="171"/>
        <v/>
      </c>
      <c r="AE677" s="66" t="str">
        <f t="shared" si="172"/>
        <v/>
      </c>
      <c r="AF677" s="66" t="str">
        <f t="shared" si="173"/>
        <v/>
      </c>
      <c r="AG677" s="66" t="str">
        <f t="shared" si="174"/>
        <v/>
      </c>
      <c r="AH677" s="66" t="str">
        <f t="shared" si="175"/>
        <v/>
      </c>
      <c r="AI677" s="66" t="str">
        <f t="shared" si="176"/>
        <v/>
      </c>
      <c r="AJ677" s="66" t="str">
        <f t="shared" si="177"/>
        <v/>
      </c>
      <c r="AK677" s="66" t="str">
        <f t="shared" si="178"/>
        <v/>
      </c>
      <c r="AL677" s="270" t="str">
        <f t="shared" si="179"/>
        <v>N</v>
      </c>
    </row>
    <row r="678" spans="2:38">
      <c r="B678" s="37"/>
      <c r="C678" s="40"/>
      <c r="D678" s="40" t="s">
        <v>362</v>
      </c>
      <c r="E678" s="44"/>
      <c r="F678" s="44"/>
      <c r="G678" s="44"/>
      <c r="H678" s="14" t="str">
        <f t="shared" si="180"/>
        <v/>
      </c>
      <c r="I678" s="15" t="str">
        <f t="shared" si="181"/>
        <v/>
      </c>
      <c r="J678" s="16" t="str">
        <f t="shared" si="182"/>
        <v xml:space="preserve"> </v>
      </c>
      <c r="K678" s="17" t="str">
        <f t="shared" si="183"/>
        <v xml:space="preserve"> </v>
      </c>
      <c r="L678" s="208" t="str">
        <f>IF(B678="","",HLOOKUP(B678,'GRR Data'!$DD$243:$WI$244,2,FALSE))</f>
        <v/>
      </c>
      <c r="M678" s="65"/>
      <c r="N678" s="80"/>
      <c r="O678" s="21"/>
      <c r="P678" s="22"/>
      <c r="Q678" s="100"/>
      <c r="R678" s="100"/>
      <c r="S678" s="100"/>
      <c r="T678" s="100"/>
      <c r="U678" s="100"/>
      <c r="V678" s="100"/>
      <c r="W678" s="100"/>
      <c r="X678" s="100"/>
      <c r="Y678" s="100"/>
      <c r="Z678" s="100"/>
      <c r="AA678" s="66" t="str">
        <f t="shared" si="168"/>
        <v/>
      </c>
      <c r="AB678" s="66" t="str">
        <f t="shared" si="169"/>
        <v/>
      </c>
      <c r="AC678" s="66" t="str">
        <f t="shared" si="170"/>
        <v/>
      </c>
      <c r="AD678" s="66" t="str">
        <f t="shared" si="171"/>
        <v/>
      </c>
      <c r="AE678" s="66" t="str">
        <f t="shared" si="172"/>
        <v/>
      </c>
      <c r="AF678" s="66" t="str">
        <f t="shared" si="173"/>
        <v/>
      </c>
      <c r="AG678" s="66" t="str">
        <f t="shared" si="174"/>
        <v/>
      </c>
      <c r="AH678" s="66" t="str">
        <f t="shared" si="175"/>
        <v/>
      </c>
      <c r="AI678" s="66" t="str">
        <f t="shared" si="176"/>
        <v/>
      </c>
      <c r="AJ678" s="66" t="str">
        <f t="shared" si="177"/>
        <v/>
      </c>
      <c r="AK678" s="66" t="str">
        <f t="shared" si="178"/>
        <v/>
      </c>
      <c r="AL678" s="270" t="str">
        <f t="shared" si="179"/>
        <v>N</v>
      </c>
    </row>
    <row r="679" spans="2:38">
      <c r="B679" s="91"/>
      <c r="C679" s="40"/>
      <c r="D679" s="40" t="s">
        <v>362</v>
      </c>
      <c r="E679" s="44"/>
      <c r="F679" s="44"/>
      <c r="G679" s="44"/>
      <c r="H679" s="14" t="str">
        <f t="shared" si="180"/>
        <v/>
      </c>
      <c r="I679" s="15" t="str">
        <f t="shared" si="181"/>
        <v/>
      </c>
      <c r="J679" s="16" t="str">
        <f t="shared" si="182"/>
        <v xml:space="preserve"> </v>
      </c>
      <c r="K679" s="17" t="str">
        <f t="shared" si="183"/>
        <v xml:space="preserve"> </v>
      </c>
      <c r="L679" s="208" t="str">
        <f>IF(B679="","",HLOOKUP(B679,'GRR Data'!$DD$243:$WI$244,2,FALSE))</f>
        <v/>
      </c>
      <c r="M679" s="65"/>
      <c r="N679" s="80"/>
      <c r="O679" s="21"/>
      <c r="P679" s="22"/>
      <c r="Q679" s="100"/>
      <c r="R679" s="100"/>
      <c r="S679" s="100"/>
      <c r="T679" s="100"/>
      <c r="U679" s="100"/>
      <c r="V679" s="100"/>
      <c r="W679" s="100"/>
      <c r="X679" s="100"/>
      <c r="Y679" s="100"/>
      <c r="Z679" s="100"/>
      <c r="AA679" s="66" t="str">
        <f t="shared" si="168"/>
        <v/>
      </c>
      <c r="AB679" s="66" t="str">
        <f t="shared" si="169"/>
        <v/>
      </c>
      <c r="AC679" s="66" t="str">
        <f t="shared" si="170"/>
        <v/>
      </c>
      <c r="AD679" s="66" t="str">
        <f t="shared" si="171"/>
        <v/>
      </c>
      <c r="AE679" s="66" t="str">
        <f t="shared" si="172"/>
        <v/>
      </c>
      <c r="AF679" s="66" t="str">
        <f t="shared" si="173"/>
        <v/>
      </c>
      <c r="AG679" s="66" t="str">
        <f t="shared" si="174"/>
        <v/>
      </c>
      <c r="AH679" s="66" t="str">
        <f t="shared" si="175"/>
        <v/>
      </c>
      <c r="AI679" s="66" t="str">
        <f t="shared" si="176"/>
        <v/>
      </c>
      <c r="AJ679" s="66" t="str">
        <f t="shared" si="177"/>
        <v/>
      </c>
      <c r="AK679" s="66" t="str">
        <f t="shared" si="178"/>
        <v/>
      </c>
      <c r="AL679" s="270" t="str">
        <f t="shared" si="179"/>
        <v>N</v>
      </c>
    </row>
    <row r="680" spans="2:38">
      <c r="B680" s="37"/>
      <c r="C680" s="40"/>
      <c r="D680" s="40" t="s">
        <v>362</v>
      </c>
      <c r="E680" s="44"/>
      <c r="F680" s="44"/>
      <c r="G680" s="44"/>
      <c r="H680" s="14" t="str">
        <f t="shared" si="180"/>
        <v/>
      </c>
      <c r="I680" s="15" t="str">
        <f t="shared" si="181"/>
        <v/>
      </c>
      <c r="J680" s="16" t="str">
        <f t="shared" si="182"/>
        <v xml:space="preserve"> </v>
      </c>
      <c r="K680" s="17" t="str">
        <f t="shared" si="183"/>
        <v xml:space="preserve"> </v>
      </c>
      <c r="L680" s="208" t="str">
        <f>IF(B680="","",HLOOKUP(B680,'GRR Data'!$DD$243:$WI$244,2,FALSE))</f>
        <v/>
      </c>
      <c r="M680" s="65"/>
      <c r="N680" s="80"/>
      <c r="O680" s="21"/>
      <c r="P680" s="22"/>
      <c r="Q680" s="100"/>
      <c r="R680" s="100"/>
      <c r="S680" s="100"/>
      <c r="T680" s="100"/>
      <c r="U680" s="100"/>
      <c r="V680" s="100"/>
      <c r="W680" s="100"/>
      <c r="X680" s="100"/>
      <c r="Y680" s="100"/>
      <c r="Z680" s="100"/>
      <c r="AA680" s="66" t="str">
        <f t="shared" si="168"/>
        <v/>
      </c>
      <c r="AB680" s="66" t="str">
        <f t="shared" si="169"/>
        <v/>
      </c>
      <c r="AC680" s="66" t="str">
        <f t="shared" si="170"/>
        <v/>
      </c>
      <c r="AD680" s="66" t="str">
        <f t="shared" si="171"/>
        <v/>
      </c>
      <c r="AE680" s="66" t="str">
        <f t="shared" si="172"/>
        <v/>
      </c>
      <c r="AF680" s="66" t="str">
        <f t="shared" si="173"/>
        <v/>
      </c>
      <c r="AG680" s="66" t="str">
        <f t="shared" si="174"/>
        <v/>
      </c>
      <c r="AH680" s="66" t="str">
        <f t="shared" si="175"/>
        <v/>
      </c>
      <c r="AI680" s="66" t="str">
        <f t="shared" si="176"/>
        <v/>
      </c>
      <c r="AJ680" s="66" t="str">
        <f t="shared" si="177"/>
        <v/>
      </c>
      <c r="AK680" s="66" t="str">
        <f t="shared" si="178"/>
        <v/>
      </c>
      <c r="AL680" s="270" t="str">
        <f t="shared" si="179"/>
        <v>N</v>
      </c>
    </row>
    <row r="681" spans="2:38">
      <c r="B681" s="37"/>
      <c r="C681" s="40"/>
      <c r="D681" s="40" t="s">
        <v>362</v>
      </c>
      <c r="E681" s="44"/>
      <c r="F681" s="44"/>
      <c r="G681" s="44"/>
      <c r="H681" s="14" t="str">
        <f t="shared" si="180"/>
        <v/>
      </c>
      <c r="I681" s="15" t="str">
        <f t="shared" si="181"/>
        <v/>
      </c>
      <c r="J681" s="16" t="str">
        <f t="shared" si="182"/>
        <v xml:space="preserve"> </v>
      </c>
      <c r="K681" s="17" t="str">
        <f t="shared" si="183"/>
        <v xml:space="preserve"> </v>
      </c>
      <c r="L681" s="208" t="str">
        <f>IF(B681="","",HLOOKUP(B681,'GRR Data'!$DD$243:$WI$244,2,FALSE))</f>
        <v/>
      </c>
      <c r="M681" s="65"/>
      <c r="N681" s="80"/>
      <c r="O681" s="21"/>
      <c r="P681" s="22"/>
      <c r="Q681" s="100"/>
      <c r="R681" s="100"/>
      <c r="S681" s="100"/>
      <c r="T681" s="100"/>
      <c r="U681" s="100"/>
      <c r="V681" s="100"/>
      <c r="W681" s="100"/>
      <c r="X681" s="100"/>
      <c r="Y681" s="100"/>
      <c r="Z681" s="100"/>
      <c r="AA681" s="66" t="str">
        <f t="shared" si="168"/>
        <v/>
      </c>
      <c r="AB681" s="66" t="str">
        <f t="shared" si="169"/>
        <v/>
      </c>
      <c r="AC681" s="66" t="str">
        <f t="shared" si="170"/>
        <v/>
      </c>
      <c r="AD681" s="66" t="str">
        <f t="shared" si="171"/>
        <v/>
      </c>
      <c r="AE681" s="66" t="str">
        <f t="shared" si="172"/>
        <v/>
      </c>
      <c r="AF681" s="66" t="str">
        <f t="shared" si="173"/>
        <v/>
      </c>
      <c r="AG681" s="66" t="str">
        <f t="shared" si="174"/>
        <v/>
      </c>
      <c r="AH681" s="66" t="str">
        <f t="shared" si="175"/>
        <v/>
      </c>
      <c r="AI681" s="66" t="str">
        <f t="shared" si="176"/>
        <v/>
      </c>
      <c r="AJ681" s="66" t="str">
        <f t="shared" si="177"/>
        <v/>
      </c>
      <c r="AK681" s="66" t="str">
        <f t="shared" si="178"/>
        <v/>
      </c>
      <c r="AL681" s="270" t="str">
        <f t="shared" si="179"/>
        <v>N</v>
      </c>
    </row>
    <row r="682" spans="2:38">
      <c r="B682" s="91"/>
      <c r="C682" s="40"/>
      <c r="D682" s="40" t="s">
        <v>362</v>
      </c>
      <c r="E682" s="44"/>
      <c r="F682" s="44"/>
      <c r="G682" s="44"/>
      <c r="H682" s="14" t="str">
        <f t="shared" si="180"/>
        <v/>
      </c>
      <c r="I682" s="15" t="str">
        <f t="shared" si="181"/>
        <v/>
      </c>
      <c r="J682" s="16" t="str">
        <f t="shared" si="182"/>
        <v xml:space="preserve"> </v>
      </c>
      <c r="K682" s="17" t="str">
        <f t="shared" si="183"/>
        <v xml:space="preserve"> </v>
      </c>
      <c r="L682" s="208" t="str">
        <f>IF(B682="","",HLOOKUP(B682,'GRR Data'!$DD$243:$WI$244,2,FALSE))</f>
        <v/>
      </c>
      <c r="M682" s="65"/>
      <c r="N682" s="80"/>
      <c r="O682" s="21"/>
      <c r="P682" s="22"/>
      <c r="Q682" s="100"/>
      <c r="R682" s="100"/>
      <c r="S682" s="100"/>
      <c r="T682" s="100"/>
      <c r="U682" s="100"/>
      <c r="V682" s="100"/>
      <c r="W682" s="100"/>
      <c r="X682" s="100"/>
      <c r="Y682" s="100"/>
      <c r="Z682" s="100"/>
      <c r="AA682" s="66" t="str">
        <f t="shared" si="168"/>
        <v/>
      </c>
      <c r="AB682" s="66" t="str">
        <f t="shared" si="169"/>
        <v/>
      </c>
      <c r="AC682" s="66" t="str">
        <f t="shared" si="170"/>
        <v/>
      </c>
      <c r="AD682" s="66" t="str">
        <f t="shared" si="171"/>
        <v/>
      </c>
      <c r="AE682" s="66" t="str">
        <f t="shared" si="172"/>
        <v/>
      </c>
      <c r="AF682" s="66" t="str">
        <f t="shared" si="173"/>
        <v/>
      </c>
      <c r="AG682" s="66" t="str">
        <f t="shared" si="174"/>
        <v/>
      </c>
      <c r="AH682" s="66" t="str">
        <f t="shared" si="175"/>
        <v/>
      </c>
      <c r="AI682" s="66" t="str">
        <f t="shared" si="176"/>
        <v/>
      </c>
      <c r="AJ682" s="66" t="str">
        <f t="shared" si="177"/>
        <v/>
      </c>
      <c r="AK682" s="66" t="str">
        <f t="shared" si="178"/>
        <v/>
      </c>
      <c r="AL682" s="270" t="str">
        <f t="shared" si="179"/>
        <v>N</v>
      </c>
    </row>
    <row r="683" spans="2:38">
      <c r="B683" s="91"/>
      <c r="C683" s="40"/>
      <c r="D683" s="40" t="s">
        <v>362</v>
      </c>
      <c r="E683" s="44"/>
      <c r="F683" s="44"/>
      <c r="G683" s="44"/>
      <c r="H683" s="14" t="str">
        <f t="shared" si="180"/>
        <v/>
      </c>
      <c r="I683" s="15" t="str">
        <f t="shared" si="181"/>
        <v/>
      </c>
      <c r="J683" s="16" t="str">
        <f t="shared" si="182"/>
        <v xml:space="preserve"> </v>
      </c>
      <c r="K683" s="17" t="str">
        <f t="shared" si="183"/>
        <v xml:space="preserve"> </v>
      </c>
      <c r="L683" s="208" t="str">
        <f>IF(B683="","",HLOOKUP(B683,'GRR Data'!$DD$243:$WI$244,2,FALSE))</f>
        <v/>
      </c>
      <c r="M683" s="65"/>
      <c r="N683" s="80"/>
      <c r="O683" s="21"/>
      <c r="P683" s="22"/>
      <c r="Q683" s="100"/>
      <c r="R683" s="100"/>
      <c r="S683" s="100"/>
      <c r="T683" s="100"/>
      <c r="U683" s="100"/>
      <c r="V683" s="100"/>
      <c r="W683" s="100"/>
      <c r="X683" s="100"/>
      <c r="Y683" s="100"/>
      <c r="Z683" s="100"/>
      <c r="AA683" s="66" t="str">
        <f t="shared" si="168"/>
        <v/>
      </c>
      <c r="AB683" s="66" t="str">
        <f t="shared" si="169"/>
        <v/>
      </c>
      <c r="AC683" s="66" t="str">
        <f t="shared" si="170"/>
        <v/>
      </c>
      <c r="AD683" s="66" t="str">
        <f t="shared" si="171"/>
        <v/>
      </c>
      <c r="AE683" s="66" t="str">
        <f t="shared" si="172"/>
        <v/>
      </c>
      <c r="AF683" s="66" t="str">
        <f t="shared" si="173"/>
        <v/>
      </c>
      <c r="AG683" s="66" t="str">
        <f t="shared" si="174"/>
        <v/>
      </c>
      <c r="AH683" s="66" t="str">
        <f t="shared" si="175"/>
        <v/>
      </c>
      <c r="AI683" s="66" t="str">
        <f t="shared" si="176"/>
        <v/>
      </c>
      <c r="AJ683" s="66" t="str">
        <f t="shared" si="177"/>
        <v/>
      </c>
      <c r="AK683" s="66" t="str">
        <f t="shared" si="178"/>
        <v/>
      </c>
      <c r="AL683" s="270" t="str">
        <f t="shared" si="179"/>
        <v>N</v>
      </c>
    </row>
    <row r="684" spans="2:38">
      <c r="B684" s="37"/>
      <c r="C684" s="40"/>
      <c r="D684" s="40" t="s">
        <v>362</v>
      </c>
      <c r="E684" s="44"/>
      <c r="F684" s="44"/>
      <c r="G684" s="44"/>
      <c r="H684" s="14" t="str">
        <f t="shared" si="180"/>
        <v/>
      </c>
      <c r="I684" s="15" t="str">
        <f t="shared" si="181"/>
        <v/>
      </c>
      <c r="J684" s="16" t="str">
        <f t="shared" si="182"/>
        <v xml:space="preserve"> </v>
      </c>
      <c r="K684" s="17" t="str">
        <f t="shared" si="183"/>
        <v xml:space="preserve"> </v>
      </c>
      <c r="L684" s="208" t="str">
        <f>IF(B684="","",HLOOKUP(B684,'GRR Data'!$DD$243:$WI$244,2,FALSE))</f>
        <v/>
      </c>
      <c r="M684" s="65"/>
      <c r="N684" s="80"/>
      <c r="O684" s="21"/>
      <c r="P684" s="22"/>
      <c r="Q684" s="100"/>
      <c r="R684" s="100"/>
      <c r="S684" s="100"/>
      <c r="T684" s="100"/>
      <c r="U684" s="100"/>
      <c r="V684" s="100"/>
      <c r="W684" s="100"/>
      <c r="X684" s="100"/>
      <c r="Y684" s="100"/>
      <c r="Z684" s="100"/>
      <c r="AA684" s="66" t="str">
        <f t="shared" si="168"/>
        <v/>
      </c>
      <c r="AB684" s="66" t="str">
        <f t="shared" si="169"/>
        <v/>
      </c>
      <c r="AC684" s="66" t="str">
        <f t="shared" si="170"/>
        <v/>
      </c>
      <c r="AD684" s="66" t="str">
        <f t="shared" si="171"/>
        <v/>
      </c>
      <c r="AE684" s="66" t="str">
        <f t="shared" si="172"/>
        <v/>
      </c>
      <c r="AF684" s="66" t="str">
        <f t="shared" si="173"/>
        <v/>
      </c>
      <c r="AG684" s="66" t="str">
        <f t="shared" si="174"/>
        <v/>
      </c>
      <c r="AH684" s="66" t="str">
        <f t="shared" si="175"/>
        <v/>
      </c>
      <c r="AI684" s="66" t="str">
        <f t="shared" si="176"/>
        <v/>
      </c>
      <c r="AJ684" s="66" t="str">
        <f t="shared" si="177"/>
        <v/>
      </c>
      <c r="AK684" s="66" t="str">
        <f t="shared" si="178"/>
        <v/>
      </c>
      <c r="AL684" s="270" t="str">
        <f t="shared" si="179"/>
        <v>N</v>
      </c>
    </row>
    <row r="685" spans="2:38">
      <c r="B685" s="37"/>
      <c r="C685" s="40"/>
      <c r="D685" s="40" t="s">
        <v>362</v>
      </c>
      <c r="E685" s="44"/>
      <c r="F685" s="44"/>
      <c r="G685" s="44"/>
      <c r="H685" s="14" t="str">
        <f t="shared" si="180"/>
        <v/>
      </c>
      <c r="I685" s="15" t="str">
        <f t="shared" si="181"/>
        <v/>
      </c>
      <c r="J685" s="16" t="str">
        <f t="shared" si="182"/>
        <v xml:space="preserve"> </v>
      </c>
      <c r="K685" s="17" t="str">
        <f t="shared" si="183"/>
        <v xml:space="preserve"> </v>
      </c>
      <c r="L685" s="208" t="str">
        <f>IF(B685="","",HLOOKUP(B685,'GRR Data'!$DD$243:$WI$244,2,FALSE))</f>
        <v/>
      </c>
      <c r="M685" s="65"/>
      <c r="N685" s="80"/>
      <c r="O685" s="21"/>
      <c r="P685" s="22"/>
      <c r="Q685" s="100"/>
      <c r="R685" s="100"/>
      <c r="S685" s="100"/>
      <c r="T685" s="100"/>
      <c r="U685" s="100"/>
      <c r="V685" s="100"/>
      <c r="W685" s="100"/>
      <c r="X685" s="100"/>
      <c r="Y685" s="100"/>
      <c r="Z685" s="100"/>
      <c r="AA685" s="66" t="str">
        <f t="shared" si="168"/>
        <v/>
      </c>
      <c r="AB685" s="66" t="str">
        <f t="shared" si="169"/>
        <v/>
      </c>
      <c r="AC685" s="66" t="str">
        <f t="shared" si="170"/>
        <v/>
      </c>
      <c r="AD685" s="66" t="str">
        <f t="shared" si="171"/>
        <v/>
      </c>
      <c r="AE685" s="66" t="str">
        <f t="shared" si="172"/>
        <v/>
      </c>
      <c r="AF685" s="66" t="str">
        <f t="shared" si="173"/>
        <v/>
      </c>
      <c r="AG685" s="66" t="str">
        <f t="shared" si="174"/>
        <v/>
      </c>
      <c r="AH685" s="66" t="str">
        <f t="shared" si="175"/>
        <v/>
      </c>
      <c r="AI685" s="66" t="str">
        <f t="shared" si="176"/>
        <v/>
      </c>
      <c r="AJ685" s="66" t="str">
        <f t="shared" si="177"/>
        <v/>
      </c>
      <c r="AK685" s="66" t="str">
        <f t="shared" si="178"/>
        <v/>
      </c>
      <c r="AL685" s="270" t="str">
        <f t="shared" si="179"/>
        <v>N</v>
      </c>
    </row>
    <row r="686" spans="2:38">
      <c r="B686" s="91"/>
      <c r="C686" s="40"/>
      <c r="D686" s="40" t="s">
        <v>362</v>
      </c>
      <c r="E686" s="44"/>
      <c r="F686" s="44"/>
      <c r="G686" s="44"/>
      <c r="H686" s="14" t="str">
        <f t="shared" si="180"/>
        <v/>
      </c>
      <c r="I686" s="15" t="str">
        <f t="shared" si="181"/>
        <v/>
      </c>
      <c r="J686" s="16" t="str">
        <f t="shared" si="182"/>
        <v xml:space="preserve"> </v>
      </c>
      <c r="K686" s="17" t="str">
        <f t="shared" si="183"/>
        <v xml:space="preserve"> </v>
      </c>
      <c r="L686" s="208" t="str">
        <f>IF(B686="","",HLOOKUP(B686,'GRR Data'!$DD$243:$WI$244,2,FALSE))</f>
        <v/>
      </c>
      <c r="M686" s="65"/>
      <c r="N686" s="80"/>
      <c r="O686" s="21"/>
      <c r="P686" s="22"/>
      <c r="Q686" s="100"/>
      <c r="R686" s="100"/>
      <c r="S686" s="100"/>
      <c r="T686" s="100"/>
      <c r="U686" s="100"/>
      <c r="V686" s="100"/>
      <c r="W686" s="100"/>
      <c r="X686" s="100"/>
      <c r="Y686" s="100"/>
      <c r="Z686" s="100"/>
      <c r="AA686" s="66" t="str">
        <f t="shared" si="168"/>
        <v/>
      </c>
      <c r="AB686" s="66" t="str">
        <f t="shared" si="169"/>
        <v/>
      </c>
      <c r="AC686" s="66" t="str">
        <f t="shared" si="170"/>
        <v/>
      </c>
      <c r="AD686" s="66" t="str">
        <f t="shared" si="171"/>
        <v/>
      </c>
      <c r="AE686" s="66" t="str">
        <f t="shared" si="172"/>
        <v/>
      </c>
      <c r="AF686" s="66" t="str">
        <f t="shared" si="173"/>
        <v/>
      </c>
      <c r="AG686" s="66" t="str">
        <f t="shared" si="174"/>
        <v/>
      </c>
      <c r="AH686" s="66" t="str">
        <f t="shared" si="175"/>
        <v/>
      </c>
      <c r="AI686" s="66" t="str">
        <f t="shared" si="176"/>
        <v/>
      </c>
      <c r="AJ686" s="66" t="str">
        <f t="shared" si="177"/>
        <v/>
      </c>
      <c r="AK686" s="66" t="str">
        <f t="shared" si="178"/>
        <v/>
      </c>
      <c r="AL686" s="270" t="str">
        <f t="shared" si="179"/>
        <v>N</v>
      </c>
    </row>
    <row r="687" spans="2:38">
      <c r="B687" s="37"/>
      <c r="C687" s="40"/>
      <c r="D687" s="40" t="s">
        <v>362</v>
      </c>
      <c r="E687" s="44"/>
      <c r="F687" s="44"/>
      <c r="G687" s="44"/>
      <c r="H687" s="14" t="str">
        <f t="shared" si="180"/>
        <v/>
      </c>
      <c r="I687" s="15" t="str">
        <f t="shared" si="181"/>
        <v/>
      </c>
      <c r="J687" s="16" t="str">
        <f t="shared" si="182"/>
        <v xml:space="preserve"> </v>
      </c>
      <c r="K687" s="17" t="str">
        <f t="shared" si="183"/>
        <v xml:space="preserve"> </v>
      </c>
      <c r="L687" s="208" t="str">
        <f>IF(B687="","",HLOOKUP(B687,'GRR Data'!$DD$243:$WI$244,2,FALSE))</f>
        <v/>
      </c>
      <c r="M687" s="65"/>
      <c r="N687" s="80"/>
      <c r="O687" s="21"/>
      <c r="P687" s="22"/>
      <c r="Q687" s="100"/>
      <c r="R687" s="100"/>
      <c r="S687" s="100"/>
      <c r="T687" s="100"/>
      <c r="U687" s="100"/>
      <c r="V687" s="100"/>
      <c r="W687" s="100"/>
      <c r="X687" s="100"/>
      <c r="Y687" s="100"/>
      <c r="Z687" s="100"/>
      <c r="AA687" s="66" t="str">
        <f t="shared" si="168"/>
        <v/>
      </c>
      <c r="AB687" s="66" t="str">
        <f t="shared" si="169"/>
        <v/>
      </c>
      <c r="AC687" s="66" t="str">
        <f t="shared" si="170"/>
        <v/>
      </c>
      <c r="AD687" s="66" t="str">
        <f t="shared" si="171"/>
        <v/>
      </c>
      <c r="AE687" s="66" t="str">
        <f t="shared" si="172"/>
        <v/>
      </c>
      <c r="AF687" s="66" t="str">
        <f t="shared" si="173"/>
        <v/>
      </c>
      <c r="AG687" s="66" t="str">
        <f t="shared" si="174"/>
        <v/>
      </c>
      <c r="AH687" s="66" t="str">
        <f t="shared" si="175"/>
        <v/>
      </c>
      <c r="AI687" s="66" t="str">
        <f t="shared" si="176"/>
        <v/>
      </c>
      <c r="AJ687" s="66" t="str">
        <f t="shared" si="177"/>
        <v/>
      </c>
      <c r="AK687" s="66" t="str">
        <f t="shared" si="178"/>
        <v/>
      </c>
      <c r="AL687" s="270" t="str">
        <f t="shared" si="179"/>
        <v>N</v>
      </c>
    </row>
    <row r="688" spans="2:38">
      <c r="B688" s="37"/>
      <c r="C688" s="40"/>
      <c r="D688" s="40" t="s">
        <v>362</v>
      </c>
      <c r="E688" s="44"/>
      <c r="F688" s="44"/>
      <c r="G688" s="44"/>
      <c r="H688" s="14" t="str">
        <f t="shared" si="180"/>
        <v/>
      </c>
      <c r="I688" s="15" t="str">
        <f t="shared" si="181"/>
        <v/>
      </c>
      <c r="J688" s="16" t="str">
        <f t="shared" si="182"/>
        <v xml:space="preserve"> </v>
      </c>
      <c r="K688" s="17" t="str">
        <f t="shared" si="183"/>
        <v xml:space="preserve"> </v>
      </c>
      <c r="L688" s="208" t="str">
        <f>IF(B688="","",HLOOKUP(B688,'GRR Data'!$DD$243:$WI$244,2,FALSE))</f>
        <v/>
      </c>
      <c r="M688" s="65"/>
      <c r="N688" s="80"/>
      <c r="O688" s="21"/>
      <c r="P688" s="22"/>
      <c r="Q688" s="100"/>
      <c r="R688" s="100"/>
      <c r="S688" s="100"/>
      <c r="T688" s="100"/>
      <c r="U688" s="100"/>
      <c r="V688" s="100"/>
      <c r="W688" s="100"/>
      <c r="X688" s="100"/>
      <c r="Y688" s="100"/>
      <c r="Z688" s="100"/>
      <c r="AA688" s="66" t="str">
        <f t="shared" si="168"/>
        <v/>
      </c>
      <c r="AB688" s="66" t="str">
        <f t="shared" si="169"/>
        <v/>
      </c>
      <c r="AC688" s="66" t="str">
        <f t="shared" si="170"/>
        <v/>
      </c>
      <c r="AD688" s="66" t="str">
        <f t="shared" si="171"/>
        <v/>
      </c>
      <c r="AE688" s="66" t="str">
        <f t="shared" si="172"/>
        <v/>
      </c>
      <c r="AF688" s="66" t="str">
        <f t="shared" si="173"/>
        <v/>
      </c>
      <c r="AG688" s="66" t="str">
        <f t="shared" si="174"/>
        <v/>
      </c>
      <c r="AH688" s="66" t="str">
        <f t="shared" si="175"/>
        <v/>
      </c>
      <c r="AI688" s="66" t="str">
        <f t="shared" si="176"/>
        <v/>
      </c>
      <c r="AJ688" s="66" t="str">
        <f t="shared" si="177"/>
        <v/>
      </c>
      <c r="AK688" s="66" t="str">
        <f t="shared" si="178"/>
        <v/>
      </c>
      <c r="AL688" s="270" t="str">
        <f t="shared" si="179"/>
        <v>N</v>
      </c>
    </row>
    <row r="689" spans="2:38">
      <c r="B689" s="91"/>
      <c r="C689" s="40"/>
      <c r="D689" s="40" t="s">
        <v>362</v>
      </c>
      <c r="E689" s="44"/>
      <c r="F689" s="44"/>
      <c r="G689" s="44"/>
      <c r="H689" s="14" t="str">
        <f t="shared" si="180"/>
        <v/>
      </c>
      <c r="I689" s="15" t="str">
        <f t="shared" si="181"/>
        <v/>
      </c>
      <c r="J689" s="16" t="str">
        <f t="shared" si="182"/>
        <v xml:space="preserve"> </v>
      </c>
      <c r="K689" s="17" t="str">
        <f t="shared" si="183"/>
        <v xml:space="preserve"> </v>
      </c>
      <c r="L689" s="208" t="str">
        <f>IF(B689="","",HLOOKUP(B689,'GRR Data'!$DD$243:$WI$244,2,FALSE))</f>
        <v/>
      </c>
      <c r="M689" s="65"/>
      <c r="N689" s="80"/>
      <c r="O689" s="21"/>
      <c r="P689" s="22"/>
      <c r="Q689" s="100"/>
      <c r="R689" s="100"/>
      <c r="S689" s="100"/>
      <c r="T689" s="100"/>
      <c r="U689" s="100"/>
      <c r="V689" s="100"/>
      <c r="W689" s="100"/>
      <c r="X689" s="100"/>
      <c r="Y689" s="100"/>
      <c r="Z689" s="100"/>
      <c r="AA689" s="66" t="str">
        <f t="shared" si="168"/>
        <v/>
      </c>
      <c r="AB689" s="66" t="str">
        <f t="shared" si="169"/>
        <v/>
      </c>
      <c r="AC689" s="66" t="str">
        <f t="shared" si="170"/>
        <v/>
      </c>
      <c r="AD689" s="66" t="str">
        <f t="shared" si="171"/>
        <v/>
      </c>
      <c r="AE689" s="66" t="str">
        <f t="shared" si="172"/>
        <v/>
      </c>
      <c r="AF689" s="66" t="str">
        <f t="shared" si="173"/>
        <v/>
      </c>
      <c r="AG689" s="66" t="str">
        <f t="shared" si="174"/>
        <v/>
      </c>
      <c r="AH689" s="66" t="str">
        <f t="shared" si="175"/>
        <v/>
      </c>
      <c r="AI689" s="66" t="str">
        <f t="shared" si="176"/>
        <v/>
      </c>
      <c r="AJ689" s="66" t="str">
        <f t="shared" si="177"/>
        <v/>
      </c>
      <c r="AK689" s="66" t="str">
        <f t="shared" si="178"/>
        <v/>
      </c>
      <c r="AL689" s="270" t="str">
        <f t="shared" si="179"/>
        <v>N</v>
      </c>
    </row>
    <row r="690" spans="2:38">
      <c r="B690" s="37"/>
      <c r="C690" s="40"/>
      <c r="D690" s="40" t="s">
        <v>362</v>
      </c>
      <c r="E690" s="44"/>
      <c r="F690" s="44"/>
      <c r="G690" s="44"/>
      <c r="H690" s="14" t="str">
        <f t="shared" si="180"/>
        <v/>
      </c>
      <c r="I690" s="15" t="str">
        <f t="shared" si="181"/>
        <v/>
      </c>
      <c r="J690" s="16" t="str">
        <f t="shared" si="182"/>
        <v xml:space="preserve"> </v>
      </c>
      <c r="K690" s="17" t="str">
        <f t="shared" si="183"/>
        <v xml:space="preserve"> </v>
      </c>
      <c r="L690" s="208" t="str">
        <f>IF(B690="","",HLOOKUP(B690,'GRR Data'!$DD$243:$WI$244,2,FALSE))</f>
        <v/>
      </c>
      <c r="M690" s="65"/>
      <c r="N690" s="80"/>
      <c r="O690" s="21"/>
      <c r="P690" s="22"/>
      <c r="Q690" s="100"/>
      <c r="R690" s="100"/>
      <c r="S690" s="100"/>
      <c r="T690" s="100"/>
      <c r="U690" s="100"/>
      <c r="V690" s="100"/>
      <c r="W690" s="100"/>
      <c r="X690" s="100"/>
      <c r="Y690" s="100"/>
      <c r="Z690" s="100"/>
      <c r="AA690" s="66" t="str">
        <f t="shared" si="168"/>
        <v/>
      </c>
      <c r="AB690" s="66" t="str">
        <f t="shared" si="169"/>
        <v/>
      </c>
      <c r="AC690" s="66" t="str">
        <f t="shared" si="170"/>
        <v/>
      </c>
      <c r="AD690" s="66" t="str">
        <f t="shared" si="171"/>
        <v/>
      </c>
      <c r="AE690" s="66" t="str">
        <f t="shared" si="172"/>
        <v/>
      </c>
      <c r="AF690" s="66" t="str">
        <f t="shared" si="173"/>
        <v/>
      </c>
      <c r="AG690" s="66" t="str">
        <f t="shared" si="174"/>
        <v/>
      </c>
      <c r="AH690" s="66" t="str">
        <f t="shared" si="175"/>
        <v/>
      </c>
      <c r="AI690" s="66" t="str">
        <f t="shared" si="176"/>
        <v/>
      </c>
      <c r="AJ690" s="66" t="str">
        <f t="shared" si="177"/>
        <v/>
      </c>
      <c r="AK690" s="66" t="str">
        <f t="shared" si="178"/>
        <v/>
      </c>
      <c r="AL690" s="270" t="str">
        <f t="shared" si="179"/>
        <v>N</v>
      </c>
    </row>
    <row r="691" spans="2:38">
      <c r="B691" s="37"/>
      <c r="C691" s="40"/>
      <c r="D691" s="40" t="s">
        <v>362</v>
      </c>
      <c r="E691" s="44"/>
      <c r="F691" s="44"/>
      <c r="G691" s="44"/>
      <c r="H691" s="14" t="str">
        <f t="shared" si="180"/>
        <v/>
      </c>
      <c r="I691" s="15" t="str">
        <f t="shared" si="181"/>
        <v/>
      </c>
      <c r="J691" s="16" t="str">
        <f t="shared" si="182"/>
        <v xml:space="preserve"> </v>
      </c>
      <c r="K691" s="17" t="str">
        <f t="shared" si="183"/>
        <v xml:space="preserve"> </v>
      </c>
      <c r="L691" s="208" t="str">
        <f>IF(B691="","",HLOOKUP(B691,'GRR Data'!$DD$243:$WI$244,2,FALSE))</f>
        <v/>
      </c>
      <c r="M691" s="65"/>
      <c r="N691" s="80"/>
      <c r="O691" s="21"/>
      <c r="P691" s="22"/>
      <c r="Q691" s="100"/>
      <c r="R691" s="100"/>
      <c r="S691" s="100"/>
      <c r="T691" s="100"/>
      <c r="U691" s="100"/>
      <c r="V691" s="100"/>
      <c r="W691" s="100"/>
      <c r="X691" s="100"/>
      <c r="Y691" s="100"/>
      <c r="Z691" s="100"/>
      <c r="AA691" s="66" t="str">
        <f t="shared" si="168"/>
        <v/>
      </c>
      <c r="AB691" s="66" t="str">
        <f t="shared" si="169"/>
        <v/>
      </c>
      <c r="AC691" s="66" t="str">
        <f t="shared" si="170"/>
        <v/>
      </c>
      <c r="AD691" s="66" t="str">
        <f t="shared" si="171"/>
        <v/>
      </c>
      <c r="AE691" s="66" t="str">
        <f t="shared" si="172"/>
        <v/>
      </c>
      <c r="AF691" s="66" t="str">
        <f t="shared" si="173"/>
        <v/>
      </c>
      <c r="AG691" s="66" t="str">
        <f t="shared" si="174"/>
        <v/>
      </c>
      <c r="AH691" s="66" t="str">
        <f t="shared" si="175"/>
        <v/>
      </c>
      <c r="AI691" s="66" t="str">
        <f t="shared" si="176"/>
        <v/>
      </c>
      <c r="AJ691" s="66" t="str">
        <f t="shared" si="177"/>
        <v/>
      </c>
      <c r="AK691" s="66" t="str">
        <f t="shared" si="178"/>
        <v/>
      </c>
      <c r="AL691" s="270" t="str">
        <f t="shared" si="179"/>
        <v>N</v>
      </c>
    </row>
    <row r="692" spans="2:38">
      <c r="B692" s="91"/>
      <c r="C692" s="40"/>
      <c r="D692" s="40" t="s">
        <v>362</v>
      </c>
      <c r="E692" s="44"/>
      <c r="F692" s="44"/>
      <c r="G692" s="44"/>
      <c r="H692" s="14" t="str">
        <f t="shared" si="180"/>
        <v/>
      </c>
      <c r="I692" s="15" t="str">
        <f t="shared" si="181"/>
        <v/>
      </c>
      <c r="J692" s="16" t="str">
        <f t="shared" si="182"/>
        <v xml:space="preserve"> </v>
      </c>
      <c r="K692" s="17" t="str">
        <f t="shared" si="183"/>
        <v xml:space="preserve"> </v>
      </c>
      <c r="L692" s="208" t="str">
        <f>IF(B692="","",HLOOKUP(B692,'GRR Data'!$DD$243:$WI$244,2,FALSE))</f>
        <v/>
      </c>
      <c r="M692" s="65"/>
      <c r="N692" s="80"/>
      <c r="O692" s="21"/>
      <c r="P692" s="22"/>
      <c r="Q692" s="100"/>
      <c r="R692" s="100"/>
      <c r="S692" s="100"/>
      <c r="T692" s="100"/>
      <c r="U692" s="100"/>
      <c r="V692" s="100"/>
      <c r="W692" s="100"/>
      <c r="X692" s="100"/>
      <c r="Y692" s="100"/>
      <c r="Z692" s="100"/>
      <c r="AA692" s="66" t="str">
        <f t="shared" si="168"/>
        <v/>
      </c>
      <c r="AB692" s="66" t="str">
        <f t="shared" si="169"/>
        <v/>
      </c>
      <c r="AC692" s="66" t="str">
        <f t="shared" si="170"/>
        <v/>
      </c>
      <c r="AD692" s="66" t="str">
        <f t="shared" si="171"/>
        <v/>
      </c>
      <c r="AE692" s="66" t="str">
        <f t="shared" si="172"/>
        <v/>
      </c>
      <c r="AF692" s="66" t="str">
        <f t="shared" si="173"/>
        <v/>
      </c>
      <c r="AG692" s="66" t="str">
        <f t="shared" si="174"/>
        <v/>
      </c>
      <c r="AH692" s="66" t="str">
        <f t="shared" si="175"/>
        <v/>
      </c>
      <c r="AI692" s="66" t="str">
        <f t="shared" si="176"/>
        <v/>
      </c>
      <c r="AJ692" s="66" t="str">
        <f t="shared" si="177"/>
        <v/>
      </c>
      <c r="AK692" s="66" t="str">
        <f t="shared" si="178"/>
        <v/>
      </c>
      <c r="AL692" s="270" t="str">
        <f t="shared" si="179"/>
        <v>N</v>
      </c>
    </row>
    <row r="693" spans="2:38">
      <c r="B693" s="91"/>
      <c r="C693" s="40"/>
      <c r="D693" s="40" t="s">
        <v>362</v>
      </c>
      <c r="E693" s="44"/>
      <c r="F693" s="44"/>
      <c r="G693" s="44"/>
      <c r="H693" s="14" t="str">
        <f t="shared" si="180"/>
        <v/>
      </c>
      <c r="I693" s="15" t="str">
        <f t="shared" si="181"/>
        <v/>
      </c>
      <c r="J693" s="16" t="str">
        <f t="shared" si="182"/>
        <v xml:space="preserve"> </v>
      </c>
      <c r="K693" s="17" t="str">
        <f t="shared" si="183"/>
        <v xml:space="preserve"> </v>
      </c>
      <c r="L693" s="208" t="str">
        <f>IF(B693="","",HLOOKUP(B693,'GRR Data'!$DD$243:$WI$244,2,FALSE))</f>
        <v/>
      </c>
      <c r="M693" s="65"/>
      <c r="N693" s="80"/>
      <c r="O693" s="21"/>
      <c r="P693" s="22"/>
      <c r="Q693" s="100"/>
      <c r="R693" s="100"/>
      <c r="S693" s="100"/>
      <c r="T693" s="100"/>
      <c r="U693" s="100"/>
      <c r="V693" s="100"/>
      <c r="W693" s="100"/>
      <c r="X693" s="100"/>
      <c r="Y693" s="100"/>
      <c r="Z693" s="100"/>
      <c r="AA693" s="66" t="str">
        <f t="shared" si="168"/>
        <v/>
      </c>
      <c r="AB693" s="66" t="str">
        <f t="shared" si="169"/>
        <v/>
      </c>
      <c r="AC693" s="66" t="str">
        <f t="shared" si="170"/>
        <v/>
      </c>
      <c r="AD693" s="66" t="str">
        <f t="shared" si="171"/>
        <v/>
      </c>
      <c r="AE693" s="66" t="str">
        <f t="shared" si="172"/>
        <v/>
      </c>
      <c r="AF693" s="66" t="str">
        <f t="shared" si="173"/>
        <v/>
      </c>
      <c r="AG693" s="66" t="str">
        <f t="shared" si="174"/>
        <v/>
      </c>
      <c r="AH693" s="66" t="str">
        <f t="shared" si="175"/>
        <v/>
      </c>
      <c r="AI693" s="66" t="str">
        <f t="shared" si="176"/>
        <v/>
      </c>
      <c r="AJ693" s="66" t="str">
        <f t="shared" si="177"/>
        <v/>
      </c>
      <c r="AK693" s="66" t="str">
        <f t="shared" si="178"/>
        <v/>
      </c>
      <c r="AL693" s="270" t="str">
        <f t="shared" si="179"/>
        <v>N</v>
      </c>
    </row>
    <row r="694" spans="2:38">
      <c r="B694" s="37"/>
      <c r="C694" s="40"/>
      <c r="D694" s="40" t="s">
        <v>362</v>
      </c>
      <c r="E694" s="44"/>
      <c r="F694" s="44"/>
      <c r="G694" s="44"/>
      <c r="H694" s="14" t="str">
        <f t="shared" si="180"/>
        <v/>
      </c>
      <c r="I694" s="15" t="str">
        <f t="shared" si="181"/>
        <v/>
      </c>
      <c r="J694" s="16" t="str">
        <f t="shared" si="182"/>
        <v xml:space="preserve"> </v>
      </c>
      <c r="K694" s="17" t="str">
        <f t="shared" si="183"/>
        <v xml:space="preserve"> </v>
      </c>
      <c r="L694" s="208" t="str">
        <f>IF(B694="","",HLOOKUP(B694,'GRR Data'!$DD$243:$WI$244,2,FALSE))</f>
        <v/>
      </c>
      <c r="M694" s="65"/>
      <c r="N694" s="80"/>
      <c r="O694" s="21"/>
      <c r="P694" s="22"/>
      <c r="Q694" s="100"/>
      <c r="R694" s="100"/>
      <c r="S694" s="100"/>
      <c r="T694" s="100"/>
      <c r="U694" s="100"/>
      <c r="V694" s="100"/>
      <c r="W694" s="100"/>
      <c r="X694" s="100"/>
      <c r="Y694" s="100"/>
      <c r="Z694" s="100"/>
      <c r="AA694" s="66" t="str">
        <f t="shared" si="168"/>
        <v/>
      </c>
      <c r="AB694" s="66" t="str">
        <f t="shared" si="169"/>
        <v/>
      </c>
      <c r="AC694" s="66" t="str">
        <f t="shared" si="170"/>
        <v/>
      </c>
      <c r="AD694" s="66" t="str">
        <f t="shared" si="171"/>
        <v/>
      </c>
      <c r="AE694" s="66" t="str">
        <f t="shared" si="172"/>
        <v/>
      </c>
      <c r="AF694" s="66" t="str">
        <f t="shared" si="173"/>
        <v/>
      </c>
      <c r="AG694" s="66" t="str">
        <f t="shared" si="174"/>
        <v/>
      </c>
      <c r="AH694" s="66" t="str">
        <f t="shared" si="175"/>
        <v/>
      </c>
      <c r="AI694" s="66" t="str">
        <f t="shared" si="176"/>
        <v/>
      </c>
      <c r="AJ694" s="66" t="str">
        <f t="shared" si="177"/>
        <v/>
      </c>
      <c r="AK694" s="66" t="str">
        <f t="shared" si="178"/>
        <v/>
      </c>
      <c r="AL694" s="270" t="str">
        <f t="shared" si="179"/>
        <v>N</v>
      </c>
    </row>
    <row r="695" spans="2:38">
      <c r="B695" s="37"/>
      <c r="C695" s="40"/>
      <c r="D695" s="40" t="s">
        <v>362</v>
      </c>
      <c r="E695" s="44"/>
      <c r="F695" s="44"/>
      <c r="G695" s="44"/>
      <c r="H695" s="14" t="str">
        <f t="shared" si="180"/>
        <v/>
      </c>
      <c r="I695" s="15" t="str">
        <f t="shared" si="181"/>
        <v/>
      </c>
      <c r="J695" s="16" t="str">
        <f t="shared" si="182"/>
        <v xml:space="preserve"> </v>
      </c>
      <c r="K695" s="17" t="str">
        <f t="shared" si="183"/>
        <v xml:space="preserve"> </v>
      </c>
      <c r="L695" s="208" t="str">
        <f>IF(B695="","",HLOOKUP(B695,'GRR Data'!$DD$243:$WI$244,2,FALSE))</f>
        <v/>
      </c>
      <c r="M695" s="65"/>
      <c r="N695" s="80"/>
      <c r="O695" s="21"/>
      <c r="P695" s="22"/>
      <c r="Q695" s="100"/>
      <c r="R695" s="100"/>
      <c r="S695" s="100"/>
      <c r="T695" s="100"/>
      <c r="U695" s="100"/>
      <c r="V695" s="100"/>
      <c r="W695" s="100"/>
      <c r="X695" s="100"/>
      <c r="Y695" s="100"/>
      <c r="Z695" s="100"/>
      <c r="AA695" s="66" t="str">
        <f t="shared" si="168"/>
        <v/>
      </c>
      <c r="AB695" s="66" t="str">
        <f t="shared" si="169"/>
        <v/>
      </c>
      <c r="AC695" s="66" t="str">
        <f t="shared" si="170"/>
        <v/>
      </c>
      <c r="AD695" s="66" t="str">
        <f t="shared" si="171"/>
        <v/>
      </c>
      <c r="AE695" s="66" t="str">
        <f t="shared" si="172"/>
        <v/>
      </c>
      <c r="AF695" s="66" t="str">
        <f t="shared" si="173"/>
        <v/>
      </c>
      <c r="AG695" s="66" t="str">
        <f t="shared" si="174"/>
        <v/>
      </c>
      <c r="AH695" s="66" t="str">
        <f t="shared" si="175"/>
        <v/>
      </c>
      <c r="AI695" s="66" t="str">
        <f t="shared" si="176"/>
        <v/>
      </c>
      <c r="AJ695" s="66" t="str">
        <f t="shared" si="177"/>
        <v/>
      </c>
      <c r="AK695" s="66" t="str">
        <f t="shared" si="178"/>
        <v/>
      </c>
      <c r="AL695" s="270" t="str">
        <f t="shared" si="179"/>
        <v>N</v>
      </c>
    </row>
    <row r="696" spans="2:38">
      <c r="B696" s="91"/>
      <c r="C696" s="40"/>
      <c r="D696" s="40" t="s">
        <v>362</v>
      </c>
      <c r="E696" s="44"/>
      <c r="F696" s="44"/>
      <c r="G696" s="44"/>
      <c r="H696" s="14" t="str">
        <f t="shared" si="180"/>
        <v/>
      </c>
      <c r="I696" s="15" t="str">
        <f t="shared" si="181"/>
        <v/>
      </c>
      <c r="J696" s="16" t="str">
        <f t="shared" si="182"/>
        <v xml:space="preserve"> </v>
      </c>
      <c r="K696" s="17" t="str">
        <f t="shared" si="183"/>
        <v xml:space="preserve"> </v>
      </c>
      <c r="L696" s="208" t="str">
        <f>IF(B696="","",HLOOKUP(B696,'GRR Data'!$DD$243:$WI$244,2,FALSE))</f>
        <v/>
      </c>
      <c r="M696" s="65"/>
      <c r="N696" s="80"/>
      <c r="O696" s="21"/>
      <c r="P696" s="22"/>
      <c r="Q696" s="100"/>
      <c r="R696" s="100"/>
      <c r="S696" s="100"/>
      <c r="T696" s="100"/>
      <c r="U696" s="100"/>
      <c r="V696" s="100"/>
      <c r="W696" s="100"/>
      <c r="X696" s="100"/>
      <c r="Y696" s="100"/>
      <c r="Z696" s="100"/>
      <c r="AA696" s="66" t="str">
        <f t="shared" si="168"/>
        <v/>
      </c>
      <c r="AB696" s="66" t="str">
        <f t="shared" si="169"/>
        <v/>
      </c>
      <c r="AC696" s="66" t="str">
        <f t="shared" si="170"/>
        <v/>
      </c>
      <c r="AD696" s="66" t="str">
        <f t="shared" si="171"/>
        <v/>
      </c>
      <c r="AE696" s="66" t="str">
        <f t="shared" si="172"/>
        <v/>
      </c>
      <c r="AF696" s="66" t="str">
        <f t="shared" si="173"/>
        <v/>
      </c>
      <c r="AG696" s="66" t="str">
        <f t="shared" si="174"/>
        <v/>
      </c>
      <c r="AH696" s="66" t="str">
        <f t="shared" si="175"/>
        <v/>
      </c>
      <c r="AI696" s="66" t="str">
        <f t="shared" si="176"/>
        <v/>
      </c>
      <c r="AJ696" s="66" t="str">
        <f t="shared" si="177"/>
        <v/>
      </c>
      <c r="AK696" s="66" t="str">
        <f t="shared" si="178"/>
        <v/>
      </c>
      <c r="AL696" s="270" t="str">
        <f t="shared" si="179"/>
        <v>N</v>
      </c>
    </row>
    <row r="697" spans="2:38">
      <c r="B697" s="37"/>
      <c r="C697" s="40"/>
      <c r="D697" s="40" t="s">
        <v>362</v>
      </c>
      <c r="E697" s="44"/>
      <c r="F697" s="44"/>
      <c r="G697" s="44"/>
      <c r="H697" s="14" t="str">
        <f t="shared" si="180"/>
        <v/>
      </c>
      <c r="I697" s="15" t="str">
        <f t="shared" si="181"/>
        <v/>
      </c>
      <c r="J697" s="16" t="str">
        <f t="shared" si="182"/>
        <v xml:space="preserve"> </v>
      </c>
      <c r="K697" s="17" t="str">
        <f t="shared" si="183"/>
        <v xml:space="preserve"> </v>
      </c>
      <c r="L697" s="208" t="str">
        <f>IF(B697="","",HLOOKUP(B697,'GRR Data'!$DD$243:$WI$244,2,FALSE))</f>
        <v/>
      </c>
      <c r="M697" s="65"/>
      <c r="N697" s="80"/>
      <c r="O697" s="21"/>
      <c r="P697" s="22"/>
      <c r="Q697" s="100"/>
      <c r="R697" s="100"/>
      <c r="S697" s="100"/>
      <c r="T697" s="100"/>
      <c r="U697" s="100"/>
      <c r="V697" s="100"/>
      <c r="W697" s="100"/>
      <c r="X697" s="100"/>
      <c r="Y697" s="100"/>
      <c r="Z697" s="100"/>
      <c r="AA697" s="66" t="str">
        <f t="shared" si="168"/>
        <v/>
      </c>
      <c r="AB697" s="66" t="str">
        <f t="shared" si="169"/>
        <v/>
      </c>
      <c r="AC697" s="66" t="str">
        <f t="shared" si="170"/>
        <v/>
      </c>
      <c r="AD697" s="66" t="str">
        <f t="shared" si="171"/>
        <v/>
      </c>
      <c r="AE697" s="66" t="str">
        <f t="shared" si="172"/>
        <v/>
      </c>
      <c r="AF697" s="66" t="str">
        <f t="shared" si="173"/>
        <v/>
      </c>
      <c r="AG697" s="66" t="str">
        <f t="shared" si="174"/>
        <v/>
      </c>
      <c r="AH697" s="66" t="str">
        <f t="shared" si="175"/>
        <v/>
      </c>
      <c r="AI697" s="66" t="str">
        <f t="shared" si="176"/>
        <v/>
      </c>
      <c r="AJ697" s="66" t="str">
        <f t="shared" si="177"/>
        <v/>
      </c>
      <c r="AK697" s="66" t="str">
        <f t="shared" si="178"/>
        <v/>
      </c>
      <c r="AL697" s="270" t="str">
        <f t="shared" si="179"/>
        <v>N</v>
      </c>
    </row>
    <row r="698" spans="2:38">
      <c r="B698" s="37"/>
      <c r="C698" s="40"/>
      <c r="D698" s="40" t="s">
        <v>362</v>
      </c>
      <c r="E698" s="44"/>
      <c r="F698" s="44"/>
      <c r="G698" s="44"/>
      <c r="H698" s="14" t="str">
        <f t="shared" si="180"/>
        <v/>
      </c>
      <c r="I698" s="15" t="str">
        <f t="shared" si="181"/>
        <v/>
      </c>
      <c r="J698" s="16" t="str">
        <f t="shared" si="182"/>
        <v xml:space="preserve"> </v>
      </c>
      <c r="K698" s="17" t="str">
        <f t="shared" si="183"/>
        <v xml:space="preserve"> </v>
      </c>
      <c r="L698" s="208" t="str">
        <f>IF(B698="","",HLOOKUP(B698,'GRR Data'!$DD$243:$WI$244,2,FALSE))</f>
        <v/>
      </c>
      <c r="M698" s="65"/>
      <c r="N698" s="80"/>
      <c r="O698" s="21"/>
      <c r="P698" s="22"/>
      <c r="Q698" s="100"/>
      <c r="R698" s="100"/>
      <c r="S698" s="100"/>
      <c r="T698" s="100"/>
      <c r="U698" s="100"/>
      <c r="V698" s="100"/>
      <c r="W698" s="100"/>
      <c r="X698" s="100"/>
      <c r="Y698" s="100"/>
      <c r="Z698" s="100"/>
      <c r="AA698" s="66" t="str">
        <f t="shared" si="168"/>
        <v/>
      </c>
      <c r="AB698" s="66" t="str">
        <f t="shared" si="169"/>
        <v/>
      </c>
      <c r="AC698" s="66" t="str">
        <f t="shared" si="170"/>
        <v/>
      </c>
      <c r="AD698" s="66" t="str">
        <f t="shared" si="171"/>
        <v/>
      </c>
      <c r="AE698" s="66" t="str">
        <f t="shared" si="172"/>
        <v/>
      </c>
      <c r="AF698" s="66" t="str">
        <f t="shared" si="173"/>
        <v/>
      </c>
      <c r="AG698" s="66" t="str">
        <f t="shared" si="174"/>
        <v/>
      </c>
      <c r="AH698" s="66" t="str">
        <f t="shared" si="175"/>
        <v/>
      </c>
      <c r="AI698" s="66" t="str">
        <f t="shared" si="176"/>
        <v/>
      </c>
      <c r="AJ698" s="66" t="str">
        <f t="shared" si="177"/>
        <v/>
      </c>
      <c r="AK698" s="66" t="str">
        <f t="shared" si="178"/>
        <v/>
      </c>
      <c r="AL698" s="270" t="str">
        <f t="shared" si="179"/>
        <v>N</v>
      </c>
    </row>
    <row r="699" spans="2:38">
      <c r="B699" s="91"/>
      <c r="C699" s="40"/>
      <c r="D699" s="40" t="s">
        <v>362</v>
      </c>
      <c r="E699" s="44"/>
      <c r="F699" s="44"/>
      <c r="G699" s="44"/>
      <c r="H699" s="14" t="str">
        <f t="shared" si="180"/>
        <v/>
      </c>
      <c r="I699" s="15" t="str">
        <f t="shared" si="181"/>
        <v/>
      </c>
      <c r="J699" s="16" t="str">
        <f t="shared" si="182"/>
        <v xml:space="preserve"> </v>
      </c>
      <c r="K699" s="17" t="str">
        <f t="shared" si="183"/>
        <v xml:space="preserve"> </v>
      </c>
      <c r="L699" s="208" t="str">
        <f>IF(B699="","",HLOOKUP(B699,'GRR Data'!$DD$243:$WI$244,2,FALSE))</f>
        <v/>
      </c>
      <c r="M699" s="65"/>
      <c r="N699" s="80"/>
      <c r="O699" s="21"/>
      <c r="P699" s="22"/>
      <c r="Q699" s="100"/>
      <c r="R699" s="100"/>
      <c r="S699" s="100"/>
      <c r="T699" s="100"/>
      <c r="U699" s="100"/>
      <c r="V699" s="100"/>
      <c r="W699" s="100"/>
      <c r="X699" s="100"/>
      <c r="Y699" s="100"/>
      <c r="Z699" s="100"/>
      <c r="AA699" s="66" t="str">
        <f t="shared" si="168"/>
        <v/>
      </c>
      <c r="AB699" s="66" t="str">
        <f t="shared" si="169"/>
        <v/>
      </c>
      <c r="AC699" s="66" t="str">
        <f t="shared" si="170"/>
        <v/>
      </c>
      <c r="AD699" s="66" t="str">
        <f t="shared" si="171"/>
        <v/>
      </c>
      <c r="AE699" s="66" t="str">
        <f t="shared" si="172"/>
        <v/>
      </c>
      <c r="AF699" s="66" t="str">
        <f t="shared" si="173"/>
        <v/>
      </c>
      <c r="AG699" s="66" t="str">
        <f t="shared" si="174"/>
        <v/>
      </c>
      <c r="AH699" s="66" t="str">
        <f t="shared" si="175"/>
        <v/>
      </c>
      <c r="AI699" s="66" t="str">
        <f t="shared" si="176"/>
        <v/>
      </c>
      <c r="AJ699" s="66" t="str">
        <f t="shared" si="177"/>
        <v/>
      </c>
      <c r="AK699" s="66" t="str">
        <f t="shared" si="178"/>
        <v/>
      </c>
      <c r="AL699" s="270" t="str">
        <f t="shared" si="179"/>
        <v>N</v>
      </c>
    </row>
    <row r="700" spans="2:38">
      <c r="B700" s="37"/>
      <c r="C700" s="40"/>
      <c r="D700" s="40" t="s">
        <v>362</v>
      </c>
      <c r="E700" s="44"/>
      <c r="F700" s="44"/>
      <c r="G700" s="44"/>
      <c r="H700" s="14" t="str">
        <f t="shared" si="180"/>
        <v/>
      </c>
      <c r="I700" s="15" t="str">
        <f t="shared" si="181"/>
        <v/>
      </c>
      <c r="J700" s="16" t="str">
        <f t="shared" si="182"/>
        <v xml:space="preserve"> </v>
      </c>
      <c r="K700" s="17" t="str">
        <f t="shared" si="183"/>
        <v xml:space="preserve"> </v>
      </c>
      <c r="L700" s="208" t="str">
        <f>IF(B700="","",HLOOKUP(B700,'GRR Data'!$DD$243:$WI$244,2,FALSE))</f>
        <v/>
      </c>
      <c r="M700" s="65"/>
      <c r="N700" s="80"/>
      <c r="O700" s="21"/>
      <c r="P700" s="22"/>
      <c r="Q700" s="100"/>
      <c r="R700" s="100"/>
      <c r="S700" s="100"/>
      <c r="T700" s="100"/>
      <c r="U700" s="100"/>
      <c r="V700" s="100"/>
      <c r="W700" s="100"/>
      <c r="X700" s="100"/>
      <c r="Y700" s="100"/>
      <c r="Z700" s="100"/>
      <c r="AA700" s="66" t="str">
        <f t="shared" si="168"/>
        <v/>
      </c>
      <c r="AB700" s="66" t="str">
        <f t="shared" si="169"/>
        <v/>
      </c>
      <c r="AC700" s="66" t="str">
        <f t="shared" si="170"/>
        <v/>
      </c>
      <c r="AD700" s="66" t="str">
        <f t="shared" si="171"/>
        <v/>
      </c>
      <c r="AE700" s="66" t="str">
        <f t="shared" si="172"/>
        <v/>
      </c>
      <c r="AF700" s="66" t="str">
        <f t="shared" si="173"/>
        <v/>
      </c>
      <c r="AG700" s="66" t="str">
        <f t="shared" si="174"/>
        <v/>
      </c>
      <c r="AH700" s="66" t="str">
        <f t="shared" si="175"/>
        <v/>
      </c>
      <c r="AI700" s="66" t="str">
        <f t="shared" si="176"/>
        <v/>
      </c>
      <c r="AJ700" s="66" t="str">
        <f t="shared" si="177"/>
        <v/>
      </c>
      <c r="AK700" s="66" t="str">
        <f t="shared" si="178"/>
        <v/>
      </c>
      <c r="AL700" s="270" t="str">
        <f t="shared" si="179"/>
        <v>N</v>
      </c>
    </row>
    <row r="701" spans="2:38">
      <c r="B701" s="37"/>
      <c r="C701" s="40"/>
      <c r="D701" s="40" t="s">
        <v>362</v>
      </c>
      <c r="E701" s="44"/>
      <c r="F701" s="44"/>
      <c r="G701" s="44"/>
      <c r="H701" s="14" t="str">
        <f t="shared" si="180"/>
        <v/>
      </c>
      <c r="I701" s="15" t="str">
        <f t="shared" si="181"/>
        <v/>
      </c>
      <c r="J701" s="16" t="str">
        <f t="shared" si="182"/>
        <v xml:space="preserve"> </v>
      </c>
      <c r="K701" s="17" t="str">
        <f t="shared" si="183"/>
        <v xml:space="preserve"> </v>
      </c>
      <c r="L701" s="208" t="str">
        <f>IF(B701="","",HLOOKUP(B701,'GRR Data'!$DD$243:$WI$244,2,FALSE))</f>
        <v/>
      </c>
      <c r="M701" s="65"/>
      <c r="N701" s="80"/>
      <c r="O701" s="21"/>
      <c r="P701" s="22"/>
      <c r="Q701" s="100"/>
      <c r="R701" s="100"/>
      <c r="S701" s="100"/>
      <c r="T701" s="100"/>
      <c r="U701" s="100"/>
      <c r="V701" s="100"/>
      <c r="W701" s="100"/>
      <c r="X701" s="100"/>
      <c r="Y701" s="100"/>
      <c r="Z701" s="100"/>
      <c r="AA701" s="66" t="str">
        <f t="shared" si="168"/>
        <v/>
      </c>
      <c r="AB701" s="66" t="str">
        <f t="shared" si="169"/>
        <v/>
      </c>
      <c r="AC701" s="66" t="str">
        <f t="shared" si="170"/>
        <v/>
      </c>
      <c r="AD701" s="66" t="str">
        <f t="shared" si="171"/>
        <v/>
      </c>
      <c r="AE701" s="66" t="str">
        <f t="shared" si="172"/>
        <v/>
      </c>
      <c r="AF701" s="66" t="str">
        <f t="shared" si="173"/>
        <v/>
      </c>
      <c r="AG701" s="66" t="str">
        <f t="shared" si="174"/>
        <v/>
      </c>
      <c r="AH701" s="66" t="str">
        <f t="shared" si="175"/>
        <v/>
      </c>
      <c r="AI701" s="66" t="str">
        <f t="shared" si="176"/>
        <v/>
      </c>
      <c r="AJ701" s="66" t="str">
        <f t="shared" si="177"/>
        <v/>
      </c>
      <c r="AK701" s="66" t="str">
        <f t="shared" si="178"/>
        <v/>
      </c>
      <c r="AL701" s="270" t="str">
        <f t="shared" si="179"/>
        <v>N</v>
      </c>
    </row>
    <row r="702" spans="2:38">
      <c r="B702" s="91"/>
      <c r="C702" s="40"/>
      <c r="D702" s="40" t="s">
        <v>362</v>
      </c>
      <c r="E702" s="44"/>
      <c r="F702" s="44"/>
      <c r="G702" s="44"/>
      <c r="H702" s="14" t="str">
        <f t="shared" si="180"/>
        <v/>
      </c>
      <c r="I702" s="15" t="str">
        <f t="shared" si="181"/>
        <v/>
      </c>
      <c r="J702" s="16" t="str">
        <f t="shared" si="182"/>
        <v xml:space="preserve"> </v>
      </c>
      <c r="K702" s="17" t="str">
        <f t="shared" si="183"/>
        <v xml:space="preserve"> </v>
      </c>
      <c r="L702" s="208" t="str">
        <f>IF(B702="","",HLOOKUP(B702,'GRR Data'!$DD$243:$WI$244,2,FALSE))</f>
        <v/>
      </c>
      <c r="M702" s="65"/>
      <c r="N702" s="80"/>
      <c r="O702" s="21"/>
      <c r="P702" s="22"/>
      <c r="Q702" s="100"/>
      <c r="R702" s="100"/>
      <c r="S702" s="100"/>
      <c r="T702" s="100"/>
      <c r="U702" s="100"/>
      <c r="V702" s="100"/>
      <c r="W702" s="100"/>
      <c r="X702" s="100"/>
      <c r="Y702" s="100"/>
      <c r="Z702" s="100"/>
      <c r="AA702" s="66" t="str">
        <f t="shared" si="168"/>
        <v/>
      </c>
      <c r="AB702" s="66" t="str">
        <f t="shared" si="169"/>
        <v/>
      </c>
      <c r="AC702" s="66" t="str">
        <f t="shared" si="170"/>
        <v/>
      </c>
      <c r="AD702" s="66" t="str">
        <f t="shared" si="171"/>
        <v/>
      </c>
      <c r="AE702" s="66" t="str">
        <f t="shared" si="172"/>
        <v/>
      </c>
      <c r="AF702" s="66" t="str">
        <f t="shared" si="173"/>
        <v/>
      </c>
      <c r="AG702" s="66" t="str">
        <f t="shared" si="174"/>
        <v/>
      </c>
      <c r="AH702" s="66" t="str">
        <f t="shared" si="175"/>
        <v/>
      </c>
      <c r="AI702" s="66" t="str">
        <f t="shared" si="176"/>
        <v/>
      </c>
      <c r="AJ702" s="66" t="str">
        <f t="shared" si="177"/>
        <v/>
      </c>
      <c r="AK702" s="66" t="str">
        <f t="shared" si="178"/>
        <v/>
      </c>
      <c r="AL702" s="270" t="str">
        <f t="shared" si="179"/>
        <v>N</v>
      </c>
    </row>
    <row r="703" spans="2:38">
      <c r="B703" s="91"/>
      <c r="C703" s="40"/>
      <c r="D703" s="40" t="s">
        <v>362</v>
      </c>
      <c r="E703" s="44"/>
      <c r="F703" s="44"/>
      <c r="G703" s="44"/>
      <c r="H703" s="14" t="str">
        <f t="shared" si="180"/>
        <v/>
      </c>
      <c r="I703" s="15" t="str">
        <f t="shared" si="181"/>
        <v/>
      </c>
      <c r="J703" s="16" t="str">
        <f t="shared" si="182"/>
        <v xml:space="preserve"> </v>
      </c>
      <c r="K703" s="17" t="str">
        <f t="shared" si="183"/>
        <v xml:space="preserve"> </v>
      </c>
      <c r="L703" s="208" t="str">
        <f>IF(B703="","",HLOOKUP(B703,'GRR Data'!$DD$243:$WI$244,2,FALSE))</f>
        <v/>
      </c>
      <c r="M703" s="65"/>
      <c r="N703" s="80"/>
      <c r="O703" s="21"/>
      <c r="P703" s="22"/>
      <c r="Q703" s="100"/>
      <c r="R703" s="100"/>
      <c r="S703" s="100"/>
      <c r="T703" s="100"/>
      <c r="U703" s="100"/>
      <c r="V703" s="100"/>
      <c r="W703" s="100"/>
      <c r="X703" s="100"/>
      <c r="Y703" s="100"/>
      <c r="Z703" s="100"/>
      <c r="AA703" s="66" t="str">
        <f t="shared" si="168"/>
        <v/>
      </c>
      <c r="AB703" s="66" t="str">
        <f t="shared" si="169"/>
        <v/>
      </c>
      <c r="AC703" s="66" t="str">
        <f t="shared" si="170"/>
        <v/>
      </c>
      <c r="AD703" s="66" t="str">
        <f t="shared" si="171"/>
        <v/>
      </c>
      <c r="AE703" s="66" t="str">
        <f t="shared" si="172"/>
        <v/>
      </c>
      <c r="AF703" s="66" t="str">
        <f t="shared" si="173"/>
        <v/>
      </c>
      <c r="AG703" s="66" t="str">
        <f t="shared" si="174"/>
        <v/>
      </c>
      <c r="AH703" s="66" t="str">
        <f t="shared" si="175"/>
        <v/>
      </c>
      <c r="AI703" s="66" t="str">
        <f t="shared" si="176"/>
        <v/>
      </c>
      <c r="AJ703" s="66" t="str">
        <f t="shared" si="177"/>
        <v/>
      </c>
      <c r="AK703" s="66" t="str">
        <f t="shared" si="178"/>
        <v/>
      </c>
      <c r="AL703" s="270" t="str">
        <f t="shared" si="179"/>
        <v>N</v>
      </c>
    </row>
    <row r="704" spans="2:38">
      <c r="B704" s="37"/>
      <c r="C704" s="40"/>
      <c r="D704" s="40" t="s">
        <v>362</v>
      </c>
      <c r="E704" s="44"/>
      <c r="F704" s="44"/>
      <c r="G704" s="44"/>
      <c r="H704" s="14" t="str">
        <f t="shared" si="180"/>
        <v/>
      </c>
      <c r="I704" s="15" t="str">
        <f t="shared" si="181"/>
        <v/>
      </c>
      <c r="J704" s="16" t="str">
        <f t="shared" si="182"/>
        <v xml:space="preserve"> </v>
      </c>
      <c r="K704" s="17" t="str">
        <f t="shared" si="183"/>
        <v xml:space="preserve"> </v>
      </c>
      <c r="L704" s="208" t="str">
        <f>IF(B704="","",HLOOKUP(B704,'GRR Data'!$DD$243:$WI$244,2,FALSE))</f>
        <v/>
      </c>
      <c r="M704" s="65"/>
      <c r="N704" s="80"/>
      <c r="O704" s="21"/>
      <c r="P704" s="22"/>
      <c r="Q704" s="100"/>
      <c r="R704" s="100"/>
      <c r="S704" s="100"/>
      <c r="T704" s="100"/>
      <c r="U704" s="100"/>
      <c r="V704" s="100"/>
      <c r="W704" s="100"/>
      <c r="X704" s="100"/>
      <c r="Y704" s="100"/>
      <c r="Z704" s="100"/>
      <c r="AA704" s="66" t="str">
        <f t="shared" si="168"/>
        <v/>
      </c>
      <c r="AB704" s="66" t="str">
        <f t="shared" si="169"/>
        <v/>
      </c>
      <c r="AC704" s="66" t="str">
        <f t="shared" si="170"/>
        <v/>
      </c>
      <c r="AD704" s="66" t="str">
        <f t="shared" si="171"/>
        <v/>
      </c>
      <c r="AE704" s="66" t="str">
        <f t="shared" si="172"/>
        <v/>
      </c>
      <c r="AF704" s="66" t="str">
        <f t="shared" si="173"/>
        <v/>
      </c>
      <c r="AG704" s="66" t="str">
        <f t="shared" si="174"/>
        <v/>
      </c>
      <c r="AH704" s="66" t="str">
        <f t="shared" si="175"/>
        <v/>
      </c>
      <c r="AI704" s="66" t="str">
        <f t="shared" si="176"/>
        <v/>
      </c>
      <c r="AJ704" s="66" t="str">
        <f t="shared" si="177"/>
        <v/>
      </c>
      <c r="AK704" s="66" t="str">
        <f t="shared" si="178"/>
        <v/>
      </c>
      <c r="AL704" s="270" t="str">
        <f t="shared" si="179"/>
        <v>N</v>
      </c>
    </row>
    <row r="705" spans="2:38">
      <c r="B705" s="37"/>
      <c r="C705" s="40"/>
      <c r="D705" s="40" t="s">
        <v>362</v>
      </c>
      <c r="E705" s="44"/>
      <c r="F705" s="44"/>
      <c r="G705" s="44"/>
      <c r="H705" s="14" t="str">
        <f t="shared" si="180"/>
        <v/>
      </c>
      <c r="I705" s="15" t="str">
        <f t="shared" si="181"/>
        <v/>
      </c>
      <c r="J705" s="16" t="str">
        <f t="shared" si="182"/>
        <v xml:space="preserve"> </v>
      </c>
      <c r="K705" s="17" t="str">
        <f t="shared" si="183"/>
        <v xml:space="preserve"> </v>
      </c>
      <c r="L705" s="208" t="str">
        <f>IF(B705="","",HLOOKUP(B705,'GRR Data'!$DD$243:$WI$244,2,FALSE))</f>
        <v/>
      </c>
      <c r="M705" s="65"/>
      <c r="N705" s="80"/>
      <c r="O705" s="21"/>
      <c r="P705" s="22"/>
      <c r="Q705" s="100"/>
      <c r="R705" s="100"/>
      <c r="S705" s="100"/>
      <c r="T705" s="100"/>
      <c r="U705" s="100"/>
      <c r="V705" s="100"/>
      <c r="W705" s="100"/>
      <c r="X705" s="100"/>
      <c r="Y705" s="100"/>
      <c r="Z705" s="100"/>
      <c r="AA705" s="66" t="str">
        <f t="shared" si="168"/>
        <v/>
      </c>
      <c r="AB705" s="66" t="str">
        <f t="shared" si="169"/>
        <v/>
      </c>
      <c r="AC705" s="66" t="str">
        <f t="shared" si="170"/>
        <v/>
      </c>
      <c r="AD705" s="66" t="str">
        <f t="shared" si="171"/>
        <v/>
      </c>
      <c r="AE705" s="66" t="str">
        <f t="shared" si="172"/>
        <v/>
      </c>
      <c r="AF705" s="66" t="str">
        <f t="shared" si="173"/>
        <v/>
      </c>
      <c r="AG705" s="66" t="str">
        <f t="shared" si="174"/>
        <v/>
      </c>
      <c r="AH705" s="66" t="str">
        <f t="shared" si="175"/>
        <v/>
      </c>
      <c r="AI705" s="66" t="str">
        <f t="shared" si="176"/>
        <v/>
      </c>
      <c r="AJ705" s="66" t="str">
        <f t="shared" si="177"/>
        <v/>
      </c>
      <c r="AK705" s="66" t="str">
        <f t="shared" si="178"/>
        <v/>
      </c>
      <c r="AL705" s="270" t="str">
        <f t="shared" si="179"/>
        <v>N</v>
      </c>
    </row>
    <row r="706" spans="2:38">
      <c r="B706" s="91"/>
      <c r="C706" s="40"/>
      <c r="D706" s="40" t="s">
        <v>362</v>
      </c>
      <c r="E706" s="44"/>
      <c r="F706" s="44"/>
      <c r="G706" s="44"/>
      <c r="H706" s="14" t="str">
        <f t="shared" si="180"/>
        <v/>
      </c>
      <c r="I706" s="15" t="str">
        <f t="shared" si="181"/>
        <v/>
      </c>
      <c r="J706" s="16" t="str">
        <f t="shared" si="182"/>
        <v xml:space="preserve"> </v>
      </c>
      <c r="K706" s="17" t="str">
        <f t="shared" si="183"/>
        <v xml:space="preserve"> </v>
      </c>
      <c r="L706" s="208" t="str">
        <f>IF(B706="","",HLOOKUP(B706,'GRR Data'!$DD$243:$WI$244,2,FALSE))</f>
        <v/>
      </c>
      <c r="M706" s="65"/>
      <c r="N706" s="80"/>
      <c r="O706" s="21"/>
      <c r="P706" s="22"/>
      <c r="Q706" s="100"/>
      <c r="R706" s="100"/>
      <c r="S706" s="100"/>
      <c r="T706" s="100"/>
      <c r="U706" s="100"/>
      <c r="V706" s="100"/>
      <c r="W706" s="100"/>
      <c r="X706" s="100"/>
      <c r="Y706" s="100"/>
      <c r="Z706" s="100"/>
      <c r="AA706" s="66" t="str">
        <f t="shared" si="168"/>
        <v/>
      </c>
      <c r="AB706" s="66" t="str">
        <f t="shared" si="169"/>
        <v/>
      </c>
      <c r="AC706" s="66" t="str">
        <f t="shared" si="170"/>
        <v/>
      </c>
      <c r="AD706" s="66" t="str">
        <f t="shared" si="171"/>
        <v/>
      </c>
      <c r="AE706" s="66" t="str">
        <f t="shared" si="172"/>
        <v/>
      </c>
      <c r="AF706" s="66" t="str">
        <f t="shared" si="173"/>
        <v/>
      </c>
      <c r="AG706" s="66" t="str">
        <f t="shared" si="174"/>
        <v/>
      </c>
      <c r="AH706" s="66" t="str">
        <f t="shared" si="175"/>
        <v/>
      </c>
      <c r="AI706" s="66" t="str">
        <f t="shared" si="176"/>
        <v/>
      </c>
      <c r="AJ706" s="66" t="str">
        <f t="shared" si="177"/>
        <v/>
      </c>
      <c r="AK706" s="66" t="str">
        <f t="shared" si="178"/>
        <v/>
      </c>
      <c r="AL706" s="270" t="str">
        <f t="shared" si="179"/>
        <v>N</v>
      </c>
    </row>
    <row r="707" spans="2:38">
      <c r="B707" s="37"/>
      <c r="C707" s="40"/>
      <c r="D707" s="40" t="s">
        <v>362</v>
      </c>
      <c r="E707" s="44"/>
      <c r="F707" s="44"/>
      <c r="G707" s="44"/>
      <c r="H707" s="14" t="str">
        <f t="shared" si="180"/>
        <v/>
      </c>
      <c r="I707" s="15" t="str">
        <f t="shared" si="181"/>
        <v/>
      </c>
      <c r="J707" s="16" t="str">
        <f t="shared" si="182"/>
        <v xml:space="preserve"> </v>
      </c>
      <c r="K707" s="17" t="str">
        <f t="shared" si="183"/>
        <v xml:space="preserve"> </v>
      </c>
      <c r="L707" s="208" t="str">
        <f>IF(B707="","",HLOOKUP(B707,'GRR Data'!$DD$243:$WI$244,2,FALSE))</f>
        <v/>
      </c>
      <c r="M707" s="65"/>
      <c r="N707" s="80"/>
      <c r="O707" s="21"/>
      <c r="P707" s="22"/>
      <c r="Q707" s="100"/>
      <c r="R707" s="100"/>
      <c r="S707" s="100"/>
      <c r="T707" s="100"/>
      <c r="U707" s="100"/>
      <c r="V707" s="100"/>
      <c r="W707" s="100"/>
      <c r="X707" s="100"/>
      <c r="Y707" s="100"/>
      <c r="Z707" s="100"/>
      <c r="AA707" s="66" t="str">
        <f t="shared" si="168"/>
        <v/>
      </c>
      <c r="AB707" s="66" t="str">
        <f t="shared" si="169"/>
        <v/>
      </c>
      <c r="AC707" s="66" t="str">
        <f t="shared" si="170"/>
        <v/>
      </c>
      <c r="AD707" s="66" t="str">
        <f t="shared" si="171"/>
        <v/>
      </c>
      <c r="AE707" s="66" t="str">
        <f t="shared" si="172"/>
        <v/>
      </c>
      <c r="AF707" s="66" t="str">
        <f t="shared" si="173"/>
        <v/>
      </c>
      <c r="AG707" s="66" t="str">
        <f t="shared" si="174"/>
        <v/>
      </c>
      <c r="AH707" s="66" t="str">
        <f t="shared" si="175"/>
        <v/>
      </c>
      <c r="AI707" s="66" t="str">
        <f t="shared" si="176"/>
        <v/>
      </c>
      <c r="AJ707" s="66" t="str">
        <f t="shared" si="177"/>
        <v/>
      </c>
      <c r="AK707" s="66" t="str">
        <f t="shared" si="178"/>
        <v/>
      </c>
      <c r="AL707" s="270" t="str">
        <f t="shared" si="179"/>
        <v>N</v>
      </c>
    </row>
    <row r="708" spans="2:38">
      <c r="B708" s="37"/>
      <c r="C708" s="40"/>
      <c r="D708" s="40" t="s">
        <v>362</v>
      </c>
      <c r="E708" s="44"/>
      <c r="F708" s="44"/>
      <c r="G708" s="44"/>
      <c r="H708" s="14" t="str">
        <f t="shared" si="180"/>
        <v/>
      </c>
      <c r="I708" s="15" t="str">
        <f t="shared" si="181"/>
        <v/>
      </c>
      <c r="J708" s="16" t="str">
        <f t="shared" si="182"/>
        <v xml:space="preserve"> </v>
      </c>
      <c r="K708" s="17" t="str">
        <f t="shared" si="183"/>
        <v xml:space="preserve"> </v>
      </c>
      <c r="L708" s="208" t="str">
        <f>IF(B708="","",HLOOKUP(B708,'GRR Data'!$DD$243:$WI$244,2,FALSE))</f>
        <v/>
      </c>
      <c r="M708" s="65"/>
      <c r="N708" s="80"/>
      <c r="O708" s="21"/>
      <c r="P708" s="22"/>
      <c r="Q708" s="100"/>
      <c r="R708" s="100"/>
      <c r="S708" s="100"/>
      <c r="T708" s="100"/>
      <c r="U708" s="100"/>
      <c r="V708" s="100"/>
      <c r="W708" s="100"/>
      <c r="X708" s="100"/>
      <c r="Y708" s="100"/>
      <c r="Z708" s="100"/>
      <c r="AA708" s="66" t="str">
        <f t="shared" si="168"/>
        <v/>
      </c>
      <c r="AB708" s="66" t="str">
        <f t="shared" si="169"/>
        <v/>
      </c>
      <c r="AC708" s="66" t="str">
        <f t="shared" si="170"/>
        <v/>
      </c>
      <c r="AD708" s="66" t="str">
        <f t="shared" si="171"/>
        <v/>
      </c>
      <c r="AE708" s="66" t="str">
        <f t="shared" si="172"/>
        <v/>
      </c>
      <c r="AF708" s="66" t="str">
        <f t="shared" si="173"/>
        <v/>
      </c>
      <c r="AG708" s="66" t="str">
        <f t="shared" si="174"/>
        <v/>
      </c>
      <c r="AH708" s="66" t="str">
        <f t="shared" si="175"/>
        <v/>
      </c>
      <c r="AI708" s="66" t="str">
        <f t="shared" si="176"/>
        <v/>
      </c>
      <c r="AJ708" s="66" t="str">
        <f t="shared" si="177"/>
        <v/>
      </c>
      <c r="AK708" s="66" t="str">
        <f t="shared" si="178"/>
        <v/>
      </c>
      <c r="AL708" s="270" t="str">
        <f t="shared" si="179"/>
        <v>N</v>
      </c>
    </row>
    <row r="709" spans="2:38">
      <c r="B709" s="91"/>
      <c r="C709" s="40"/>
      <c r="D709" s="40" t="s">
        <v>362</v>
      </c>
      <c r="E709" s="44"/>
      <c r="F709" s="44"/>
      <c r="G709" s="44"/>
      <c r="H709" s="14" t="str">
        <f t="shared" si="180"/>
        <v/>
      </c>
      <c r="I709" s="15" t="str">
        <f t="shared" si="181"/>
        <v/>
      </c>
      <c r="J709" s="16" t="str">
        <f t="shared" si="182"/>
        <v xml:space="preserve"> </v>
      </c>
      <c r="K709" s="17" t="str">
        <f t="shared" si="183"/>
        <v xml:space="preserve"> </v>
      </c>
      <c r="L709" s="208" t="str">
        <f>IF(B709="","",HLOOKUP(B709,'GRR Data'!$DD$243:$WI$244,2,FALSE))</f>
        <v/>
      </c>
      <c r="M709" s="65"/>
      <c r="N709" s="80"/>
      <c r="O709" s="21"/>
      <c r="P709" s="22"/>
      <c r="Q709" s="100"/>
      <c r="R709" s="100"/>
      <c r="S709" s="100"/>
      <c r="T709" s="100"/>
      <c r="U709" s="100"/>
      <c r="V709" s="100"/>
      <c r="W709" s="100"/>
      <c r="X709" s="100"/>
      <c r="Y709" s="100"/>
      <c r="Z709" s="100"/>
      <c r="AA709" s="66" t="str">
        <f t="shared" si="168"/>
        <v/>
      </c>
      <c r="AB709" s="66" t="str">
        <f t="shared" si="169"/>
        <v/>
      </c>
      <c r="AC709" s="66" t="str">
        <f t="shared" si="170"/>
        <v/>
      </c>
      <c r="AD709" s="66" t="str">
        <f t="shared" si="171"/>
        <v/>
      </c>
      <c r="AE709" s="66" t="str">
        <f t="shared" si="172"/>
        <v/>
      </c>
      <c r="AF709" s="66" t="str">
        <f t="shared" si="173"/>
        <v/>
      </c>
      <c r="AG709" s="66" t="str">
        <f t="shared" si="174"/>
        <v/>
      </c>
      <c r="AH709" s="66" t="str">
        <f t="shared" si="175"/>
        <v/>
      </c>
      <c r="AI709" s="66" t="str">
        <f t="shared" si="176"/>
        <v/>
      </c>
      <c r="AJ709" s="66" t="str">
        <f t="shared" si="177"/>
        <v/>
      </c>
      <c r="AK709" s="66" t="str">
        <f t="shared" si="178"/>
        <v/>
      </c>
      <c r="AL709" s="270" t="str">
        <f t="shared" si="179"/>
        <v>N</v>
      </c>
    </row>
    <row r="710" spans="2:38">
      <c r="B710" s="37"/>
      <c r="C710" s="40"/>
      <c r="D710" s="40" t="s">
        <v>362</v>
      </c>
      <c r="E710" s="44"/>
      <c r="F710" s="44"/>
      <c r="G710" s="44"/>
      <c r="H710" s="14" t="str">
        <f t="shared" si="180"/>
        <v/>
      </c>
      <c r="I710" s="15" t="str">
        <f t="shared" si="181"/>
        <v/>
      </c>
      <c r="J710" s="16" t="str">
        <f t="shared" si="182"/>
        <v xml:space="preserve"> </v>
      </c>
      <c r="K710" s="17" t="str">
        <f t="shared" si="183"/>
        <v xml:space="preserve"> </v>
      </c>
      <c r="L710" s="208" t="str">
        <f>IF(B710="","",HLOOKUP(B710,'GRR Data'!$DD$243:$WI$244,2,FALSE))</f>
        <v/>
      </c>
      <c r="M710" s="65"/>
      <c r="N710" s="80"/>
      <c r="O710" s="21"/>
      <c r="P710" s="22"/>
      <c r="Q710" s="100"/>
      <c r="R710" s="100"/>
      <c r="S710" s="100"/>
      <c r="T710" s="100"/>
      <c r="U710" s="100"/>
      <c r="V710" s="100"/>
      <c r="W710" s="100"/>
      <c r="X710" s="100"/>
      <c r="Y710" s="100"/>
      <c r="Z710" s="100"/>
      <c r="AA710" s="66" t="str">
        <f t="shared" si="168"/>
        <v/>
      </c>
      <c r="AB710" s="66" t="str">
        <f t="shared" si="169"/>
        <v/>
      </c>
      <c r="AC710" s="66" t="str">
        <f t="shared" si="170"/>
        <v/>
      </c>
      <c r="AD710" s="66" t="str">
        <f t="shared" si="171"/>
        <v/>
      </c>
      <c r="AE710" s="66" t="str">
        <f t="shared" si="172"/>
        <v/>
      </c>
      <c r="AF710" s="66" t="str">
        <f t="shared" si="173"/>
        <v/>
      </c>
      <c r="AG710" s="66" t="str">
        <f t="shared" si="174"/>
        <v/>
      </c>
      <c r="AH710" s="66" t="str">
        <f t="shared" si="175"/>
        <v/>
      </c>
      <c r="AI710" s="66" t="str">
        <f t="shared" si="176"/>
        <v/>
      </c>
      <c r="AJ710" s="66" t="str">
        <f t="shared" si="177"/>
        <v/>
      </c>
      <c r="AK710" s="66" t="str">
        <f t="shared" si="178"/>
        <v/>
      </c>
      <c r="AL710" s="270" t="str">
        <f t="shared" si="179"/>
        <v>N</v>
      </c>
    </row>
    <row r="711" spans="2:38">
      <c r="B711" s="37"/>
      <c r="C711" s="40"/>
      <c r="D711" s="40" t="s">
        <v>362</v>
      </c>
      <c r="E711" s="44"/>
      <c r="F711" s="44"/>
      <c r="G711" s="44"/>
      <c r="H711" s="14" t="str">
        <f t="shared" si="180"/>
        <v/>
      </c>
      <c r="I711" s="15" t="str">
        <f t="shared" si="181"/>
        <v/>
      </c>
      <c r="J711" s="16" t="str">
        <f t="shared" si="182"/>
        <v xml:space="preserve"> </v>
      </c>
      <c r="K711" s="17" t="str">
        <f t="shared" si="183"/>
        <v xml:space="preserve"> </v>
      </c>
      <c r="L711" s="208" t="str">
        <f>IF(B711="","",HLOOKUP(B711,'GRR Data'!$DD$243:$WI$244,2,FALSE))</f>
        <v/>
      </c>
      <c r="M711" s="65"/>
      <c r="N711" s="80"/>
      <c r="O711" s="21"/>
      <c r="P711" s="22"/>
      <c r="Q711" s="100"/>
      <c r="R711" s="100"/>
      <c r="S711" s="100"/>
      <c r="T711" s="100"/>
      <c r="U711" s="100"/>
      <c r="V711" s="100"/>
      <c r="W711" s="100"/>
      <c r="X711" s="100"/>
      <c r="Y711" s="100"/>
      <c r="Z711" s="100"/>
      <c r="AA711" s="66" t="str">
        <f t="shared" si="168"/>
        <v/>
      </c>
      <c r="AB711" s="66" t="str">
        <f t="shared" si="169"/>
        <v/>
      </c>
      <c r="AC711" s="66" t="str">
        <f t="shared" si="170"/>
        <v/>
      </c>
      <c r="AD711" s="66" t="str">
        <f t="shared" si="171"/>
        <v/>
      </c>
      <c r="AE711" s="66" t="str">
        <f t="shared" si="172"/>
        <v/>
      </c>
      <c r="AF711" s="66" t="str">
        <f t="shared" si="173"/>
        <v/>
      </c>
      <c r="AG711" s="66" t="str">
        <f t="shared" si="174"/>
        <v/>
      </c>
      <c r="AH711" s="66" t="str">
        <f t="shared" si="175"/>
        <v/>
      </c>
      <c r="AI711" s="66" t="str">
        <f t="shared" si="176"/>
        <v/>
      </c>
      <c r="AJ711" s="66" t="str">
        <f t="shared" si="177"/>
        <v/>
      </c>
      <c r="AK711" s="66" t="str">
        <f t="shared" si="178"/>
        <v/>
      </c>
      <c r="AL711" s="270" t="str">
        <f t="shared" si="179"/>
        <v>N</v>
      </c>
    </row>
    <row r="712" spans="2:38">
      <c r="B712" s="91"/>
      <c r="C712" s="40"/>
      <c r="D712" s="40" t="s">
        <v>362</v>
      </c>
      <c r="E712" s="44"/>
      <c r="F712" s="44"/>
      <c r="G712" s="44"/>
      <c r="H712" s="14" t="str">
        <f t="shared" si="180"/>
        <v/>
      </c>
      <c r="I712" s="15" t="str">
        <f t="shared" si="181"/>
        <v/>
      </c>
      <c r="J712" s="16" t="str">
        <f t="shared" si="182"/>
        <v xml:space="preserve"> </v>
      </c>
      <c r="K712" s="17" t="str">
        <f t="shared" si="183"/>
        <v xml:space="preserve"> </v>
      </c>
      <c r="L712" s="208" t="str">
        <f>IF(B712="","",HLOOKUP(B712,'GRR Data'!$DD$243:$WI$244,2,FALSE))</f>
        <v/>
      </c>
      <c r="M712" s="65"/>
      <c r="N712" s="80"/>
      <c r="O712" s="21"/>
      <c r="P712" s="22"/>
      <c r="Q712" s="100"/>
      <c r="R712" s="100"/>
      <c r="S712" s="100"/>
      <c r="T712" s="100"/>
      <c r="U712" s="100"/>
      <c r="V712" s="100"/>
      <c r="W712" s="100"/>
      <c r="X712" s="100"/>
      <c r="Y712" s="100"/>
      <c r="Z712" s="100"/>
      <c r="AA712" s="66" t="str">
        <f t="shared" si="168"/>
        <v/>
      </c>
      <c r="AB712" s="66" t="str">
        <f t="shared" si="169"/>
        <v/>
      </c>
      <c r="AC712" s="66" t="str">
        <f t="shared" si="170"/>
        <v/>
      </c>
      <c r="AD712" s="66" t="str">
        <f t="shared" si="171"/>
        <v/>
      </c>
      <c r="AE712" s="66" t="str">
        <f t="shared" si="172"/>
        <v/>
      </c>
      <c r="AF712" s="66" t="str">
        <f t="shared" si="173"/>
        <v/>
      </c>
      <c r="AG712" s="66" t="str">
        <f t="shared" si="174"/>
        <v/>
      </c>
      <c r="AH712" s="66" t="str">
        <f t="shared" si="175"/>
        <v/>
      </c>
      <c r="AI712" s="66" t="str">
        <f t="shared" si="176"/>
        <v/>
      </c>
      <c r="AJ712" s="66" t="str">
        <f t="shared" si="177"/>
        <v/>
      </c>
      <c r="AK712" s="66" t="str">
        <f t="shared" si="178"/>
        <v/>
      </c>
      <c r="AL712" s="270" t="str">
        <f t="shared" si="179"/>
        <v>N</v>
      </c>
    </row>
    <row r="713" spans="2:38">
      <c r="B713" s="91"/>
      <c r="C713" s="40"/>
      <c r="D713" s="40" t="s">
        <v>362</v>
      </c>
      <c r="E713" s="44"/>
      <c r="F713" s="44"/>
      <c r="G713" s="44"/>
      <c r="H713" s="14" t="str">
        <f t="shared" si="180"/>
        <v/>
      </c>
      <c r="I713" s="15" t="str">
        <f t="shared" si="181"/>
        <v/>
      </c>
      <c r="J713" s="16" t="str">
        <f t="shared" si="182"/>
        <v xml:space="preserve"> </v>
      </c>
      <c r="K713" s="17" t="str">
        <f t="shared" si="183"/>
        <v xml:space="preserve"> </v>
      </c>
      <c r="L713" s="208" t="str">
        <f>IF(B713="","",HLOOKUP(B713,'GRR Data'!$DD$243:$WI$244,2,FALSE))</f>
        <v/>
      </c>
      <c r="M713" s="65"/>
      <c r="N713" s="80"/>
      <c r="O713" s="21"/>
      <c r="P713" s="22"/>
      <c r="Q713" s="100"/>
      <c r="R713" s="100"/>
      <c r="S713" s="100"/>
      <c r="T713" s="100"/>
      <c r="U713" s="100"/>
      <c r="V713" s="100"/>
      <c r="W713" s="100"/>
      <c r="X713" s="100"/>
      <c r="Y713" s="100"/>
      <c r="Z713" s="100"/>
      <c r="AA713" s="66" t="str">
        <f t="shared" si="168"/>
        <v/>
      </c>
      <c r="AB713" s="66" t="str">
        <f t="shared" si="169"/>
        <v/>
      </c>
      <c r="AC713" s="66" t="str">
        <f t="shared" si="170"/>
        <v/>
      </c>
      <c r="AD713" s="66" t="str">
        <f t="shared" si="171"/>
        <v/>
      </c>
      <c r="AE713" s="66" t="str">
        <f t="shared" si="172"/>
        <v/>
      </c>
      <c r="AF713" s="66" t="str">
        <f t="shared" si="173"/>
        <v/>
      </c>
      <c r="AG713" s="66" t="str">
        <f t="shared" si="174"/>
        <v/>
      </c>
      <c r="AH713" s="66" t="str">
        <f t="shared" si="175"/>
        <v/>
      </c>
      <c r="AI713" s="66" t="str">
        <f t="shared" si="176"/>
        <v/>
      </c>
      <c r="AJ713" s="66" t="str">
        <f t="shared" si="177"/>
        <v/>
      </c>
      <c r="AK713" s="66" t="str">
        <f t="shared" si="178"/>
        <v/>
      </c>
      <c r="AL713" s="270" t="str">
        <f t="shared" si="179"/>
        <v>N</v>
      </c>
    </row>
    <row r="714" spans="2:38">
      <c r="B714" s="37"/>
      <c r="C714" s="40"/>
      <c r="D714" s="40" t="s">
        <v>362</v>
      </c>
      <c r="E714" s="44"/>
      <c r="F714" s="44"/>
      <c r="G714" s="44"/>
      <c r="H714" s="14" t="str">
        <f t="shared" si="180"/>
        <v/>
      </c>
      <c r="I714" s="15" t="str">
        <f t="shared" si="181"/>
        <v/>
      </c>
      <c r="J714" s="16" t="str">
        <f t="shared" si="182"/>
        <v xml:space="preserve"> </v>
      </c>
      <c r="K714" s="17" t="str">
        <f t="shared" si="183"/>
        <v xml:space="preserve"> </v>
      </c>
      <c r="L714" s="208" t="str">
        <f>IF(B714="","",HLOOKUP(B714,'GRR Data'!$DD$243:$WI$244,2,FALSE))</f>
        <v/>
      </c>
      <c r="M714" s="65"/>
      <c r="N714" s="80"/>
      <c r="O714" s="21"/>
      <c r="P714" s="22"/>
      <c r="Q714" s="100"/>
      <c r="R714" s="100"/>
      <c r="S714" s="100"/>
      <c r="T714" s="100"/>
      <c r="U714" s="100"/>
      <c r="V714" s="100"/>
      <c r="W714" s="100"/>
      <c r="X714" s="100"/>
      <c r="Y714" s="100"/>
      <c r="Z714" s="100"/>
      <c r="AA714" s="66" t="str">
        <f t="shared" si="168"/>
        <v/>
      </c>
      <c r="AB714" s="66" t="str">
        <f t="shared" si="169"/>
        <v/>
      </c>
      <c r="AC714" s="66" t="str">
        <f t="shared" si="170"/>
        <v/>
      </c>
      <c r="AD714" s="66" t="str">
        <f t="shared" si="171"/>
        <v/>
      </c>
      <c r="AE714" s="66" t="str">
        <f t="shared" si="172"/>
        <v/>
      </c>
      <c r="AF714" s="66" t="str">
        <f t="shared" si="173"/>
        <v/>
      </c>
      <c r="AG714" s="66" t="str">
        <f t="shared" si="174"/>
        <v/>
      </c>
      <c r="AH714" s="66" t="str">
        <f t="shared" si="175"/>
        <v/>
      </c>
      <c r="AI714" s="66" t="str">
        <f t="shared" si="176"/>
        <v/>
      </c>
      <c r="AJ714" s="66" t="str">
        <f t="shared" si="177"/>
        <v/>
      </c>
      <c r="AK714" s="66" t="str">
        <f t="shared" si="178"/>
        <v/>
      </c>
      <c r="AL714" s="270" t="str">
        <f t="shared" si="179"/>
        <v>N</v>
      </c>
    </row>
    <row r="715" spans="2:38">
      <c r="B715" s="37"/>
      <c r="C715" s="40"/>
      <c r="D715" s="40" t="s">
        <v>362</v>
      </c>
      <c r="E715" s="44"/>
      <c r="F715" s="44"/>
      <c r="G715" s="44"/>
      <c r="H715" s="14" t="str">
        <f t="shared" si="180"/>
        <v/>
      </c>
      <c r="I715" s="15" t="str">
        <f t="shared" si="181"/>
        <v/>
      </c>
      <c r="J715" s="16" t="str">
        <f t="shared" si="182"/>
        <v xml:space="preserve"> </v>
      </c>
      <c r="K715" s="17" t="str">
        <f t="shared" si="183"/>
        <v xml:space="preserve"> </v>
      </c>
      <c r="L715" s="208" t="str">
        <f>IF(B715="","",HLOOKUP(B715,'GRR Data'!$DD$243:$WI$244,2,FALSE))</f>
        <v/>
      </c>
      <c r="M715" s="65"/>
      <c r="N715" s="80"/>
      <c r="O715" s="21"/>
      <c r="P715" s="22"/>
      <c r="Q715" s="100"/>
      <c r="R715" s="100"/>
      <c r="S715" s="100"/>
      <c r="T715" s="100"/>
      <c r="U715" s="100"/>
      <c r="V715" s="100"/>
      <c r="W715" s="100"/>
      <c r="X715" s="100"/>
      <c r="Y715" s="100"/>
      <c r="Z715" s="100"/>
      <c r="AA715" s="66" t="str">
        <f t="shared" si="168"/>
        <v/>
      </c>
      <c r="AB715" s="66" t="str">
        <f t="shared" si="169"/>
        <v/>
      </c>
      <c r="AC715" s="66" t="str">
        <f t="shared" si="170"/>
        <v/>
      </c>
      <c r="AD715" s="66" t="str">
        <f t="shared" si="171"/>
        <v/>
      </c>
      <c r="AE715" s="66" t="str">
        <f t="shared" si="172"/>
        <v/>
      </c>
      <c r="AF715" s="66" t="str">
        <f t="shared" si="173"/>
        <v/>
      </c>
      <c r="AG715" s="66" t="str">
        <f t="shared" si="174"/>
        <v/>
      </c>
      <c r="AH715" s="66" t="str">
        <f t="shared" si="175"/>
        <v/>
      </c>
      <c r="AI715" s="66" t="str">
        <f t="shared" si="176"/>
        <v/>
      </c>
      <c r="AJ715" s="66" t="str">
        <f t="shared" si="177"/>
        <v/>
      </c>
      <c r="AK715" s="66" t="str">
        <f t="shared" si="178"/>
        <v/>
      </c>
      <c r="AL715" s="270" t="str">
        <f t="shared" si="179"/>
        <v>N</v>
      </c>
    </row>
    <row r="716" spans="2:38">
      <c r="B716" s="91"/>
      <c r="C716" s="40"/>
      <c r="D716" s="40" t="s">
        <v>362</v>
      </c>
      <c r="E716" s="44"/>
      <c r="F716" s="44"/>
      <c r="G716" s="44"/>
      <c r="H716" s="14" t="str">
        <f t="shared" si="180"/>
        <v/>
      </c>
      <c r="I716" s="15" t="str">
        <f t="shared" si="181"/>
        <v/>
      </c>
      <c r="J716" s="16" t="str">
        <f t="shared" si="182"/>
        <v xml:space="preserve"> </v>
      </c>
      <c r="K716" s="17" t="str">
        <f t="shared" si="183"/>
        <v xml:space="preserve"> </v>
      </c>
      <c r="L716" s="208" t="str">
        <f>IF(B716="","",HLOOKUP(B716,'GRR Data'!$DD$243:$WI$244,2,FALSE))</f>
        <v/>
      </c>
      <c r="M716" s="65"/>
      <c r="N716" s="80"/>
      <c r="O716" s="21"/>
      <c r="P716" s="22"/>
      <c r="Q716" s="100"/>
      <c r="R716" s="100"/>
      <c r="S716" s="100"/>
      <c r="T716" s="100"/>
      <c r="U716" s="100"/>
      <c r="V716" s="100"/>
      <c r="W716" s="100"/>
      <c r="X716" s="100"/>
      <c r="Y716" s="100"/>
      <c r="Z716" s="100"/>
      <c r="AA716" s="66" t="str">
        <f t="shared" si="168"/>
        <v/>
      </c>
      <c r="AB716" s="66" t="str">
        <f t="shared" si="169"/>
        <v/>
      </c>
      <c r="AC716" s="66" t="str">
        <f t="shared" si="170"/>
        <v/>
      </c>
      <c r="AD716" s="66" t="str">
        <f t="shared" si="171"/>
        <v/>
      </c>
      <c r="AE716" s="66" t="str">
        <f t="shared" si="172"/>
        <v/>
      </c>
      <c r="AF716" s="66" t="str">
        <f t="shared" si="173"/>
        <v/>
      </c>
      <c r="AG716" s="66" t="str">
        <f t="shared" si="174"/>
        <v/>
      </c>
      <c r="AH716" s="66" t="str">
        <f t="shared" si="175"/>
        <v/>
      </c>
      <c r="AI716" s="66" t="str">
        <f t="shared" si="176"/>
        <v/>
      </c>
      <c r="AJ716" s="66" t="str">
        <f t="shared" si="177"/>
        <v/>
      </c>
      <c r="AK716" s="66" t="str">
        <f t="shared" si="178"/>
        <v/>
      </c>
      <c r="AL716" s="270" t="str">
        <f t="shared" si="179"/>
        <v>N</v>
      </c>
    </row>
    <row r="717" spans="2:38">
      <c r="B717" s="37"/>
      <c r="C717" s="40"/>
      <c r="D717" s="40" t="s">
        <v>362</v>
      </c>
      <c r="E717" s="44"/>
      <c r="F717" s="44"/>
      <c r="G717" s="44"/>
      <c r="H717" s="14" t="str">
        <f t="shared" si="180"/>
        <v/>
      </c>
      <c r="I717" s="15" t="str">
        <f t="shared" si="181"/>
        <v/>
      </c>
      <c r="J717" s="16" t="str">
        <f t="shared" si="182"/>
        <v xml:space="preserve"> </v>
      </c>
      <c r="K717" s="17" t="str">
        <f t="shared" si="183"/>
        <v xml:space="preserve"> </v>
      </c>
      <c r="L717" s="208" t="str">
        <f>IF(B717="","",HLOOKUP(B717,'GRR Data'!$DD$243:$WI$244,2,FALSE))</f>
        <v/>
      </c>
      <c r="M717" s="65"/>
      <c r="N717" s="80"/>
      <c r="O717" s="21"/>
      <c r="P717" s="22"/>
      <c r="Q717" s="100"/>
      <c r="R717" s="100"/>
      <c r="S717" s="100"/>
      <c r="T717" s="100"/>
      <c r="U717" s="100"/>
      <c r="V717" s="100"/>
      <c r="W717" s="100"/>
      <c r="X717" s="100"/>
      <c r="Y717" s="100"/>
      <c r="Z717" s="100"/>
      <c r="AA717" s="66" t="str">
        <f t="shared" si="168"/>
        <v/>
      </c>
      <c r="AB717" s="66" t="str">
        <f t="shared" si="169"/>
        <v/>
      </c>
      <c r="AC717" s="66" t="str">
        <f t="shared" si="170"/>
        <v/>
      </c>
      <c r="AD717" s="66" t="str">
        <f t="shared" si="171"/>
        <v/>
      </c>
      <c r="AE717" s="66" t="str">
        <f t="shared" si="172"/>
        <v/>
      </c>
      <c r="AF717" s="66" t="str">
        <f t="shared" si="173"/>
        <v/>
      </c>
      <c r="AG717" s="66" t="str">
        <f t="shared" si="174"/>
        <v/>
      </c>
      <c r="AH717" s="66" t="str">
        <f t="shared" si="175"/>
        <v/>
      </c>
      <c r="AI717" s="66" t="str">
        <f t="shared" si="176"/>
        <v/>
      </c>
      <c r="AJ717" s="66" t="str">
        <f t="shared" si="177"/>
        <v/>
      </c>
      <c r="AK717" s="66" t="str">
        <f t="shared" si="178"/>
        <v/>
      </c>
      <c r="AL717" s="270" t="str">
        <f t="shared" si="179"/>
        <v>N</v>
      </c>
    </row>
    <row r="718" spans="2:38">
      <c r="B718" s="37"/>
      <c r="C718" s="40"/>
      <c r="D718" s="40" t="s">
        <v>362</v>
      </c>
      <c r="E718" s="44"/>
      <c r="F718" s="44"/>
      <c r="G718" s="44"/>
      <c r="H718" s="14" t="str">
        <f t="shared" si="180"/>
        <v/>
      </c>
      <c r="I718" s="15" t="str">
        <f t="shared" si="181"/>
        <v/>
      </c>
      <c r="J718" s="16" t="str">
        <f t="shared" si="182"/>
        <v xml:space="preserve"> </v>
      </c>
      <c r="K718" s="17" t="str">
        <f t="shared" si="183"/>
        <v xml:space="preserve"> </v>
      </c>
      <c r="L718" s="208" t="str">
        <f>IF(B718="","",HLOOKUP(B718,'GRR Data'!$DD$243:$WI$244,2,FALSE))</f>
        <v/>
      </c>
      <c r="M718" s="65"/>
      <c r="N718" s="80"/>
      <c r="O718" s="21"/>
      <c r="P718" s="22"/>
      <c r="Q718" s="100"/>
      <c r="R718" s="100"/>
      <c r="S718" s="100"/>
      <c r="T718" s="100"/>
      <c r="U718" s="100"/>
      <c r="V718" s="100"/>
      <c r="W718" s="100"/>
      <c r="X718" s="100"/>
      <c r="Y718" s="100"/>
      <c r="Z718" s="100"/>
      <c r="AA718" s="66" t="str">
        <f t="shared" ref="AA718:AA763" si="184">IF(COUNT(Q718)=1,Q718-$E718,"")</f>
        <v/>
      </c>
      <c r="AB718" s="66" t="str">
        <f t="shared" ref="AB718:AB763" si="185">IF(COUNT(R718)=1,R718-$E718,"")</f>
        <v/>
      </c>
      <c r="AC718" s="66" t="str">
        <f t="shared" ref="AC718:AC763" si="186">IF(COUNT(S718)=1,S718-$E718,"")</f>
        <v/>
      </c>
      <c r="AD718" s="66" t="str">
        <f t="shared" ref="AD718:AD763" si="187">IF(COUNT(T718)=1,T718-$E718,"")</f>
        <v/>
      </c>
      <c r="AE718" s="66" t="str">
        <f t="shared" ref="AE718:AE763" si="188">IF(COUNT(U718)=1,U718-$E718,"")</f>
        <v/>
      </c>
      <c r="AF718" s="66" t="str">
        <f t="shared" ref="AF718:AF763" si="189">IF(COUNT(V718)=1,V718-$E718,"")</f>
        <v/>
      </c>
      <c r="AG718" s="66" t="str">
        <f t="shared" ref="AG718:AG763" si="190">IF(COUNT(W718)=1,W718-$E718,"")</f>
        <v/>
      </c>
      <c r="AH718" s="66" t="str">
        <f t="shared" ref="AH718:AH763" si="191">IF(COUNT(X718)=1,X718-$E718,"")</f>
        <v/>
      </c>
      <c r="AI718" s="66" t="str">
        <f t="shared" ref="AI718:AI763" si="192">IF(COUNT(Y718)=1,Y718-$E718,"")</f>
        <v/>
      </c>
      <c r="AJ718" s="66" t="str">
        <f t="shared" ref="AJ718:AJ763" si="193">IF(COUNT(Z718)=1,Z718-$E718,"")</f>
        <v/>
      </c>
      <c r="AK718" s="66" t="str">
        <f t="shared" ref="AK718:AK763" si="194">IF(COUNT(Q718:Z718)=0,"",SUM(Q718:Z718)/COUNT(Q718:Z718))</f>
        <v/>
      </c>
      <c r="AL718" s="270" t="str">
        <f t="shared" ref="AL718:AL763" si="195">IF(COUNT(Q718:Z718), "Y", "N")</f>
        <v>N</v>
      </c>
    </row>
    <row r="719" spans="2:38">
      <c r="B719" s="91"/>
      <c r="C719" s="40"/>
      <c r="D719" s="40" t="s">
        <v>362</v>
      </c>
      <c r="E719" s="44"/>
      <c r="F719" s="44"/>
      <c r="G719" s="44"/>
      <c r="H719" s="14" t="str">
        <f t="shared" si="180"/>
        <v/>
      </c>
      <c r="I719" s="15" t="str">
        <f t="shared" si="181"/>
        <v/>
      </c>
      <c r="J719" s="16" t="str">
        <f t="shared" si="182"/>
        <v xml:space="preserve"> </v>
      </c>
      <c r="K719" s="17" t="str">
        <f t="shared" si="183"/>
        <v xml:space="preserve"> </v>
      </c>
      <c r="L719" s="208" t="str">
        <f>IF(B719="","",HLOOKUP(B719,'GRR Data'!$DD$243:$WI$244,2,FALSE))</f>
        <v/>
      </c>
      <c r="M719" s="65"/>
      <c r="N719" s="80"/>
      <c r="O719" s="21"/>
      <c r="P719" s="22"/>
      <c r="Q719" s="100"/>
      <c r="R719" s="100"/>
      <c r="S719" s="100"/>
      <c r="T719" s="100"/>
      <c r="U719" s="100"/>
      <c r="V719" s="100"/>
      <c r="W719" s="100"/>
      <c r="X719" s="100"/>
      <c r="Y719" s="100"/>
      <c r="Z719" s="100"/>
      <c r="AA719" s="66" t="str">
        <f t="shared" si="184"/>
        <v/>
      </c>
      <c r="AB719" s="66" t="str">
        <f t="shared" si="185"/>
        <v/>
      </c>
      <c r="AC719" s="66" t="str">
        <f t="shared" si="186"/>
        <v/>
      </c>
      <c r="AD719" s="66" t="str">
        <f t="shared" si="187"/>
        <v/>
      </c>
      <c r="AE719" s="66" t="str">
        <f t="shared" si="188"/>
        <v/>
      </c>
      <c r="AF719" s="66" t="str">
        <f t="shared" si="189"/>
        <v/>
      </c>
      <c r="AG719" s="66" t="str">
        <f t="shared" si="190"/>
        <v/>
      </c>
      <c r="AH719" s="66" t="str">
        <f t="shared" si="191"/>
        <v/>
      </c>
      <c r="AI719" s="66" t="str">
        <f t="shared" si="192"/>
        <v/>
      </c>
      <c r="AJ719" s="66" t="str">
        <f t="shared" si="193"/>
        <v/>
      </c>
      <c r="AK719" s="66" t="str">
        <f t="shared" si="194"/>
        <v/>
      </c>
      <c r="AL719" s="270" t="str">
        <f t="shared" si="195"/>
        <v>N</v>
      </c>
    </row>
    <row r="720" spans="2:38">
      <c r="B720" s="37"/>
      <c r="C720" s="40"/>
      <c r="D720" s="40" t="s">
        <v>362</v>
      </c>
      <c r="E720" s="44"/>
      <c r="F720" s="44"/>
      <c r="G720" s="44"/>
      <c r="H720" s="14" t="str">
        <f t="shared" si="180"/>
        <v/>
      </c>
      <c r="I720" s="15" t="str">
        <f t="shared" si="181"/>
        <v/>
      </c>
      <c r="J720" s="16" t="str">
        <f t="shared" si="182"/>
        <v xml:space="preserve"> </v>
      </c>
      <c r="K720" s="17" t="str">
        <f t="shared" si="183"/>
        <v xml:space="preserve"> </v>
      </c>
      <c r="L720" s="208" t="str">
        <f>IF(B720="","",HLOOKUP(B720,'GRR Data'!$DD$243:$WI$244,2,FALSE))</f>
        <v/>
      </c>
      <c r="M720" s="65"/>
      <c r="N720" s="80"/>
      <c r="O720" s="21"/>
      <c r="P720" s="22"/>
      <c r="Q720" s="100"/>
      <c r="R720" s="100"/>
      <c r="S720" s="100"/>
      <c r="T720" s="100"/>
      <c r="U720" s="100"/>
      <c r="V720" s="100"/>
      <c r="W720" s="100"/>
      <c r="X720" s="100"/>
      <c r="Y720" s="100"/>
      <c r="Z720" s="100"/>
      <c r="AA720" s="66" t="str">
        <f t="shared" si="184"/>
        <v/>
      </c>
      <c r="AB720" s="66" t="str">
        <f t="shared" si="185"/>
        <v/>
      </c>
      <c r="AC720" s="66" t="str">
        <f t="shared" si="186"/>
        <v/>
      </c>
      <c r="AD720" s="66" t="str">
        <f t="shared" si="187"/>
        <v/>
      </c>
      <c r="AE720" s="66" t="str">
        <f t="shared" si="188"/>
        <v/>
      </c>
      <c r="AF720" s="66" t="str">
        <f t="shared" si="189"/>
        <v/>
      </c>
      <c r="AG720" s="66" t="str">
        <f t="shared" si="190"/>
        <v/>
      </c>
      <c r="AH720" s="66" t="str">
        <f t="shared" si="191"/>
        <v/>
      </c>
      <c r="AI720" s="66" t="str">
        <f t="shared" si="192"/>
        <v/>
      </c>
      <c r="AJ720" s="66" t="str">
        <f t="shared" si="193"/>
        <v/>
      </c>
      <c r="AK720" s="66" t="str">
        <f t="shared" si="194"/>
        <v/>
      </c>
      <c r="AL720" s="270" t="str">
        <f t="shared" si="195"/>
        <v>N</v>
      </c>
    </row>
    <row r="721" spans="2:38">
      <c r="B721" s="37"/>
      <c r="C721" s="40"/>
      <c r="D721" s="40" t="s">
        <v>362</v>
      </c>
      <c r="E721" s="44"/>
      <c r="F721" s="44"/>
      <c r="G721" s="44"/>
      <c r="H721" s="14" t="str">
        <f t="shared" si="180"/>
        <v/>
      </c>
      <c r="I721" s="15" t="str">
        <f t="shared" si="181"/>
        <v/>
      </c>
      <c r="J721" s="16" t="str">
        <f t="shared" si="182"/>
        <v xml:space="preserve"> </v>
      </c>
      <c r="K721" s="17" t="str">
        <f t="shared" si="183"/>
        <v xml:space="preserve"> </v>
      </c>
      <c r="L721" s="208" t="str">
        <f>IF(B721="","",HLOOKUP(B721,'GRR Data'!$DD$243:$WI$244,2,FALSE))</f>
        <v/>
      </c>
      <c r="M721" s="65"/>
      <c r="N721" s="80"/>
      <c r="O721" s="21"/>
      <c r="P721" s="22"/>
      <c r="Q721" s="100"/>
      <c r="R721" s="100"/>
      <c r="S721" s="100"/>
      <c r="T721" s="100"/>
      <c r="U721" s="100"/>
      <c r="V721" s="100"/>
      <c r="W721" s="100"/>
      <c r="X721" s="100"/>
      <c r="Y721" s="100"/>
      <c r="Z721" s="100"/>
      <c r="AA721" s="66" t="str">
        <f t="shared" si="184"/>
        <v/>
      </c>
      <c r="AB721" s="66" t="str">
        <f t="shared" si="185"/>
        <v/>
      </c>
      <c r="AC721" s="66" t="str">
        <f t="shared" si="186"/>
        <v/>
      </c>
      <c r="AD721" s="66" t="str">
        <f t="shared" si="187"/>
        <v/>
      </c>
      <c r="AE721" s="66" t="str">
        <f t="shared" si="188"/>
        <v/>
      </c>
      <c r="AF721" s="66" t="str">
        <f t="shared" si="189"/>
        <v/>
      </c>
      <c r="AG721" s="66" t="str">
        <f t="shared" si="190"/>
        <v/>
      </c>
      <c r="AH721" s="66" t="str">
        <f t="shared" si="191"/>
        <v/>
      </c>
      <c r="AI721" s="66" t="str">
        <f t="shared" si="192"/>
        <v/>
      </c>
      <c r="AJ721" s="66" t="str">
        <f t="shared" si="193"/>
        <v/>
      </c>
      <c r="AK721" s="66" t="str">
        <f t="shared" si="194"/>
        <v/>
      </c>
      <c r="AL721" s="270" t="str">
        <f t="shared" si="195"/>
        <v>N</v>
      </c>
    </row>
    <row r="722" spans="2:38">
      <c r="B722" s="91"/>
      <c r="C722" s="40"/>
      <c r="D722" s="40" t="s">
        <v>362</v>
      </c>
      <c r="E722" s="44"/>
      <c r="F722" s="44"/>
      <c r="G722" s="44"/>
      <c r="H722" s="14" t="str">
        <f t="shared" si="180"/>
        <v/>
      </c>
      <c r="I722" s="15" t="str">
        <f t="shared" si="181"/>
        <v/>
      </c>
      <c r="J722" s="16" t="str">
        <f t="shared" si="182"/>
        <v xml:space="preserve"> </v>
      </c>
      <c r="K722" s="17" t="str">
        <f t="shared" si="183"/>
        <v xml:space="preserve"> </v>
      </c>
      <c r="L722" s="208" t="str">
        <f>IF(B722="","",HLOOKUP(B722,'GRR Data'!$DD$243:$WI$244,2,FALSE))</f>
        <v/>
      </c>
      <c r="M722" s="65"/>
      <c r="N722" s="80"/>
      <c r="O722" s="21"/>
      <c r="P722" s="22"/>
      <c r="Q722" s="100"/>
      <c r="R722" s="100"/>
      <c r="S722" s="100"/>
      <c r="T722" s="100"/>
      <c r="U722" s="100"/>
      <c r="V722" s="100"/>
      <c r="W722" s="100"/>
      <c r="X722" s="100"/>
      <c r="Y722" s="100"/>
      <c r="Z722" s="100"/>
      <c r="AA722" s="66" t="str">
        <f t="shared" si="184"/>
        <v/>
      </c>
      <c r="AB722" s="66" t="str">
        <f t="shared" si="185"/>
        <v/>
      </c>
      <c r="AC722" s="66" t="str">
        <f t="shared" si="186"/>
        <v/>
      </c>
      <c r="AD722" s="66" t="str">
        <f t="shared" si="187"/>
        <v/>
      </c>
      <c r="AE722" s="66" t="str">
        <f t="shared" si="188"/>
        <v/>
      </c>
      <c r="AF722" s="66" t="str">
        <f t="shared" si="189"/>
        <v/>
      </c>
      <c r="AG722" s="66" t="str">
        <f t="shared" si="190"/>
        <v/>
      </c>
      <c r="AH722" s="66" t="str">
        <f t="shared" si="191"/>
        <v/>
      </c>
      <c r="AI722" s="66" t="str">
        <f t="shared" si="192"/>
        <v/>
      </c>
      <c r="AJ722" s="66" t="str">
        <f t="shared" si="193"/>
        <v/>
      </c>
      <c r="AK722" s="66" t="str">
        <f t="shared" si="194"/>
        <v/>
      </c>
      <c r="AL722" s="270" t="str">
        <f t="shared" si="195"/>
        <v>N</v>
      </c>
    </row>
    <row r="723" spans="2:38">
      <c r="B723" s="91"/>
      <c r="C723" s="40"/>
      <c r="D723" s="40" t="s">
        <v>362</v>
      </c>
      <c r="E723" s="44"/>
      <c r="F723" s="44"/>
      <c r="G723" s="44"/>
      <c r="H723" s="14" t="str">
        <f t="shared" ref="H723:H763" si="196">IF(OR(E723="",F723=""),"",IF(COUNTA(Q723:Z723)=0,"",IF(MAX($Q723:$Z723)&lt;=$E723,0,IF(F723=0,"N/A",(MAX($Q723:$Z723)-$E723)/$F723))))</f>
        <v/>
      </c>
      <c r="I723" s="15" t="str">
        <f t="shared" ref="I723:I763" si="197">IF(OR(E723="",G723=""),"",IF(COUNTA(Q723:Z723)=0,"",IF(MIN(Q723:Z723)&gt;=$E723,0,IF(G723=0,"N/A",($E723-MIN(Q723:Z723))/(G723)))))</f>
        <v/>
      </c>
      <c r="J723" s="16" t="str">
        <f t="shared" ref="J723:J763" si="198">IF(H723="N/A","Reject",IF(ISNUMBER($H723)=TRUE,IF($H723&gt;0.651,IF($H723&gt;1.001,"Reject","Alert")," ")," "))</f>
        <v xml:space="preserve"> </v>
      </c>
      <c r="K723" s="17" t="str">
        <f t="shared" ref="K723:K763" si="199">IF(I723="N/A","Reject",IF(ISNUMBER($I723)=TRUE,IF($I723&gt;0.651,IF($I723&gt;1.001,"Reject","Alert")," ")," "))</f>
        <v xml:space="preserve"> </v>
      </c>
      <c r="L723" s="208" t="str">
        <f>IF(B723="","",HLOOKUP(B723,'GRR Data'!$DD$243:$WI$244,2,FALSE))</f>
        <v/>
      </c>
      <c r="M723" s="65"/>
      <c r="N723" s="80"/>
      <c r="O723" s="21"/>
      <c r="P723" s="22"/>
      <c r="Q723" s="100"/>
      <c r="R723" s="100"/>
      <c r="S723" s="100"/>
      <c r="T723" s="100"/>
      <c r="U723" s="100"/>
      <c r="V723" s="100"/>
      <c r="W723" s="100"/>
      <c r="X723" s="100"/>
      <c r="Y723" s="100"/>
      <c r="Z723" s="100"/>
      <c r="AA723" s="66" t="str">
        <f t="shared" si="184"/>
        <v/>
      </c>
      <c r="AB723" s="66" t="str">
        <f t="shared" si="185"/>
        <v/>
      </c>
      <c r="AC723" s="66" t="str">
        <f t="shared" si="186"/>
        <v/>
      </c>
      <c r="AD723" s="66" t="str">
        <f t="shared" si="187"/>
        <v/>
      </c>
      <c r="AE723" s="66" t="str">
        <f t="shared" si="188"/>
        <v/>
      </c>
      <c r="AF723" s="66" t="str">
        <f t="shared" si="189"/>
        <v/>
      </c>
      <c r="AG723" s="66" t="str">
        <f t="shared" si="190"/>
        <v/>
      </c>
      <c r="AH723" s="66" t="str">
        <f t="shared" si="191"/>
        <v/>
      </c>
      <c r="AI723" s="66" t="str">
        <f t="shared" si="192"/>
        <v/>
      </c>
      <c r="AJ723" s="66" t="str">
        <f t="shared" si="193"/>
        <v/>
      </c>
      <c r="AK723" s="66" t="str">
        <f t="shared" si="194"/>
        <v/>
      </c>
      <c r="AL723" s="270" t="str">
        <f t="shared" si="195"/>
        <v>N</v>
      </c>
    </row>
    <row r="724" spans="2:38">
      <c r="B724" s="37"/>
      <c r="C724" s="40"/>
      <c r="D724" s="40" t="s">
        <v>362</v>
      </c>
      <c r="E724" s="44"/>
      <c r="F724" s="44"/>
      <c r="G724" s="44"/>
      <c r="H724" s="14" t="str">
        <f t="shared" si="196"/>
        <v/>
      </c>
      <c r="I724" s="15" t="str">
        <f t="shared" si="197"/>
        <v/>
      </c>
      <c r="J724" s="16" t="str">
        <f t="shared" si="198"/>
        <v xml:space="preserve"> </v>
      </c>
      <c r="K724" s="17" t="str">
        <f t="shared" si="199"/>
        <v xml:space="preserve"> </v>
      </c>
      <c r="L724" s="208" t="str">
        <f>IF(B724="","",HLOOKUP(B724,'GRR Data'!$DD$243:$WI$244,2,FALSE))</f>
        <v/>
      </c>
      <c r="M724" s="65"/>
      <c r="N724" s="80"/>
      <c r="O724" s="21"/>
      <c r="P724" s="22"/>
      <c r="Q724" s="100"/>
      <c r="R724" s="100"/>
      <c r="S724" s="100"/>
      <c r="T724" s="100"/>
      <c r="U724" s="100"/>
      <c r="V724" s="100"/>
      <c r="W724" s="100"/>
      <c r="X724" s="100"/>
      <c r="Y724" s="100"/>
      <c r="Z724" s="100"/>
      <c r="AA724" s="66" t="str">
        <f t="shared" si="184"/>
        <v/>
      </c>
      <c r="AB724" s="66" t="str">
        <f t="shared" si="185"/>
        <v/>
      </c>
      <c r="AC724" s="66" t="str">
        <f t="shared" si="186"/>
        <v/>
      </c>
      <c r="AD724" s="66" t="str">
        <f t="shared" si="187"/>
        <v/>
      </c>
      <c r="AE724" s="66" t="str">
        <f t="shared" si="188"/>
        <v/>
      </c>
      <c r="AF724" s="66" t="str">
        <f t="shared" si="189"/>
        <v/>
      </c>
      <c r="AG724" s="66" t="str">
        <f t="shared" si="190"/>
        <v/>
      </c>
      <c r="AH724" s="66" t="str">
        <f t="shared" si="191"/>
        <v/>
      </c>
      <c r="AI724" s="66" t="str">
        <f t="shared" si="192"/>
        <v/>
      </c>
      <c r="AJ724" s="66" t="str">
        <f t="shared" si="193"/>
        <v/>
      </c>
      <c r="AK724" s="66" t="str">
        <f t="shared" si="194"/>
        <v/>
      </c>
      <c r="AL724" s="270" t="str">
        <f t="shared" si="195"/>
        <v>N</v>
      </c>
    </row>
    <row r="725" spans="2:38">
      <c r="B725" s="37"/>
      <c r="C725" s="40"/>
      <c r="D725" s="40" t="s">
        <v>362</v>
      </c>
      <c r="E725" s="44"/>
      <c r="F725" s="44"/>
      <c r="G725" s="44"/>
      <c r="H725" s="14" t="str">
        <f t="shared" si="196"/>
        <v/>
      </c>
      <c r="I725" s="15" t="str">
        <f t="shared" si="197"/>
        <v/>
      </c>
      <c r="J725" s="16" t="str">
        <f t="shared" si="198"/>
        <v xml:space="preserve"> </v>
      </c>
      <c r="K725" s="17" t="str">
        <f t="shared" si="199"/>
        <v xml:space="preserve"> </v>
      </c>
      <c r="L725" s="208" t="str">
        <f>IF(B725="","",HLOOKUP(B725,'GRR Data'!$DD$243:$WI$244,2,FALSE))</f>
        <v/>
      </c>
      <c r="M725" s="65"/>
      <c r="N725" s="80"/>
      <c r="O725" s="21"/>
      <c r="P725" s="22"/>
      <c r="Q725" s="100"/>
      <c r="R725" s="100"/>
      <c r="S725" s="100"/>
      <c r="T725" s="100"/>
      <c r="U725" s="100"/>
      <c r="V725" s="100"/>
      <c r="W725" s="100"/>
      <c r="X725" s="100"/>
      <c r="Y725" s="100"/>
      <c r="Z725" s="100"/>
      <c r="AA725" s="66" t="str">
        <f t="shared" si="184"/>
        <v/>
      </c>
      <c r="AB725" s="66" t="str">
        <f t="shared" si="185"/>
        <v/>
      </c>
      <c r="AC725" s="66" t="str">
        <f t="shared" si="186"/>
        <v/>
      </c>
      <c r="AD725" s="66" t="str">
        <f t="shared" si="187"/>
        <v/>
      </c>
      <c r="AE725" s="66" t="str">
        <f t="shared" si="188"/>
        <v/>
      </c>
      <c r="AF725" s="66" t="str">
        <f t="shared" si="189"/>
        <v/>
      </c>
      <c r="AG725" s="66" t="str">
        <f t="shared" si="190"/>
        <v/>
      </c>
      <c r="AH725" s="66" t="str">
        <f t="shared" si="191"/>
        <v/>
      </c>
      <c r="AI725" s="66" t="str">
        <f t="shared" si="192"/>
        <v/>
      </c>
      <c r="AJ725" s="66" t="str">
        <f t="shared" si="193"/>
        <v/>
      </c>
      <c r="AK725" s="66" t="str">
        <f t="shared" si="194"/>
        <v/>
      </c>
      <c r="AL725" s="270" t="str">
        <f t="shared" si="195"/>
        <v>N</v>
      </c>
    </row>
    <row r="726" spans="2:38">
      <c r="B726" s="91"/>
      <c r="C726" s="40"/>
      <c r="D726" s="40" t="s">
        <v>362</v>
      </c>
      <c r="E726" s="44"/>
      <c r="F726" s="44"/>
      <c r="G726" s="44"/>
      <c r="H726" s="14" t="str">
        <f t="shared" si="196"/>
        <v/>
      </c>
      <c r="I726" s="15" t="str">
        <f t="shared" si="197"/>
        <v/>
      </c>
      <c r="J726" s="16" t="str">
        <f t="shared" si="198"/>
        <v xml:space="preserve"> </v>
      </c>
      <c r="K726" s="17" t="str">
        <f t="shared" si="199"/>
        <v xml:space="preserve"> </v>
      </c>
      <c r="L726" s="208" t="str">
        <f>IF(B726="","",HLOOKUP(B726,'GRR Data'!$DD$243:$WI$244,2,FALSE))</f>
        <v/>
      </c>
      <c r="M726" s="65"/>
      <c r="N726" s="80"/>
      <c r="O726" s="21"/>
      <c r="P726" s="22"/>
      <c r="Q726" s="100"/>
      <c r="R726" s="100"/>
      <c r="S726" s="100"/>
      <c r="T726" s="100"/>
      <c r="U726" s="100"/>
      <c r="V726" s="100"/>
      <c r="W726" s="100"/>
      <c r="X726" s="100"/>
      <c r="Y726" s="100"/>
      <c r="Z726" s="100"/>
      <c r="AA726" s="66" t="str">
        <f t="shared" si="184"/>
        <v/>
      </c>
      <c r="AB726" s="66" t="str">
        <f t="shared" si="185"/>
        <v/>
      </c>
      <c r="AC726" s="66" t="str">
        <f t="shared" si="186"/>
        <v/>
      </c>
      <c r="AD726" s="66" t="str">
        <f t="shared" si="187"/>
        <v/>
      </c>
      <c r="AE726" s="66" t="str">
        <f t="shared" si="188"/>
        <v/>
      </c>
      <c r="AF726" s="66" t="str">
        <f t="shared" si="189"/>
        <v/>
      </c>
      <c r="AG726" s="66" t="str">
        <f t="shared" si="190"/>
        <v/>
      </c>
      <c r="AH726" s="66" t="str">
        <f t="shared" si="191"/>
        <v/>
      </c>
      <c r="AI726" s="66" t="str">
        <f t="shared" si="192"/>
        <v/>
      </c>
      <c r="AJ726" s="66" t="str">
        <f t="shared" si="193"/>
        <v/>
      </c>
      <c r="AK726" s="66" t="str">
        <f t="shared" si="194"/>
        <v/>
      </c>
      <c r="AL726" s="270" t="str">
        <f t="shared" si="195"/>
        <v>N</v>
      </c>
    </row>
    <row r="727" spans="2:38">
      <c r="B727" s="37"/>
      <c r="C727" s="40"/>
      <c r="D727" s="40" t="s">
        <v>362</v>
      </c>
      <c r="E727" s="44"/>
      <c r="F727" s="44"/>
      <c r="G727" s="44"/>
      <c r="H727" s="14" t="str">
        <f t="shared" si="196"/>
        <v/>
      </c>
      <c r="I727" s="15" t="str">
        <f t="shared" si="197"/>
        <v/>
      </c>
      <c r="J727" s="16" t="str">
        <f t="shared" si="198"/>
        <v xml:space="preserve"> </v>
      </c>
      <c r="K727" s="17" t="str">
        <f t="shared" si="199"/>
        <v xml:space="preserve"> </v>
      </c>
      <c r="L727" s="208" t="str">
        <f>IF(B727="","",HLOOKUP(B727,'GRR Data'!$DD$243:$WI$244,2,FALSE))</f>
        <v/>
      </c>
      <c r="M727" s="65"/>
      <c r="N727" s="80"/>
      <c r="O727" s="21"/>
      <c r="P727" s="22"/>
      <c r="Q727" s="100"/>
      <c r="R727" s="100"/>
      <c r="S727" s="100"/>
      <c r="T727" s="100"/>
      <c r="U727" s="100"/>
      <c r="V727" s="100"/>
      <c r="W727" s="100"/>
      <c r="X727" s="100"/>
      <c r="Y727" s="100"/>
      <c r="Z727" s="100"/>
      <c r="AA727" s="66" t="str">
        <f t="shared" si="184"/>
        <v/>
      </c>
      <c r="AB727" s="66" t="str">
        <f t="shared" si="185"/>
        <v/>
      </c>
      <c r="AC727" s="66" t="str">
        <f t="shared" si="186"/>
        <v/>
      </c>
      <c r="AD727" s="66" t="str">
        <f t="shared" si="187"/>
        <v/>
      </c>
      <c r="AE727" s="66" t="str">
        <f t="shared" si="188"/>
        <v/>
      </c>
      <c r="AF727" s="66" t="str">
        <f t="shared" si="189"/>
        <v/>
      </c>
      <c r="AG727" s="66" t="str">
        <f t="shared" si="190"/>
        <v/>
      </c>
      <c r="AH727" s="66" t="str">
        <f t="shared" si="191"/>
        <v/>
      </c>
      <c r="AI727" s="66" t="str">
        <f t="shared" si="192"/>
        <v/>
      </c>
      <c r="AJ727" s="66" t="str">
        <f t="shared" si="193"/>
        <v/>
      </c>
      <c r="AK727" s="66" t="str">
        <f t="shared" si="194"/>
        <v/>
      </c>
      <c r="AL727" s="270" t="str">
        <f t="shared" si="195"/>
        <v>N</v>
      </c>
    </row>
    <row r="728" spans="2:38">
      <c r="B728" s="37"/>
      <c r="C728" s="40"/>
      <c r="D728" s="40" t="s">
        <v>362</v>
      </c>
      <c r="E728" s="44"/>
      <c r="F728" s="44"/>
      <c r="G728" s="44"/>
      <c r="H728" s="14" t="str">
        <f t="shared" si="196"/>
        <v/>
      </c>
      <c r="I728" s="15" t="str">
        <f t="shared" si="197"/>
        <v/>
      </c>
      <c r="J728" s="16" t="str">
        <f t="shared" si="198"/>
        <v xml:space="preserve"> </v>
      </c>
      <c r="K728" s="17" t="str">
        <f t="shared" si="199"/>
        <v xml:space="preserve"> </v>
      </c>
      <c r="L728" s="208" t="str">
        <f>IF(B728="","",HLOOKUP(B728,'GRR Data'!$DD$243:$WI$244,2,FALSE))</f>
        <v/>
      </c>
      <c r="M728" s="65"/>
      <c r="N728" s="80"/>
      <c r="O728" s="21"/>
      <c r="P728" s="22"/>
      <c r="Q728" s="100"/>
      <c r="R728" s="100"/>
      <c r="S728" s="100"/>
      <c r="T728" s="100"/>
      <c r="U728" s="100"/>
      <c r="V728" s="100"/>
      <c r="W728" s="100"/>
      <c r="X728" s="100"/>
      <c r="Y728" s="100"/>
      <c r="Z728" s="100"/>
      <c r="AA728" s="66" t="str">
        <f t="shared" si="184"/>
        <v/>
      </c>
      <c r="AB728" s="66" t="str">
        <f t="shared" si="185"/>
        <v/>
      </c>
      <c r="AC728" s="66" t="str">
        <f t="shared" si="186"/>
        <v/>
      </c>
      <c r="AD728" s="66" t="str">
        <f t="shared" si="187"/>
        <v/>
      </c>
      <c r="AE728" s="66" t="str">
        <f t="shared" si="188"/>
        <v/>
      </c>
      <c r="AF728" s="66" t="str">
        <f t="shared" si="189"/>
        <v/>
      </c>
      <c r="AG728" s="66" t="str">
        <f t="shared" si="190"/>
        <v/>
      </c>
      <c r="AH728" s="66" t="str">
        <f t="shared" si="191"/>
        <v/>
      </c>
      <c r="AI728" s="66" t="str">
        <f t="shared" si="192"/>
        <v/>
      </c>
      <c r="AJ728" s="66" t="str">
        <f t="shared" si="193"/>
        <v/>
      </c>
      <c r="AK728" s="66" t="str">
        <f t="shared" si="194"/>
        <v/>
      </c>
      <c r="AL728" s="270" t="str">
        <f t="shared" si="195"/>
        <v>N</v>
      </c>
    </row>
    <row r="729" spans="2:38">
      <c r="B729" s="91"/>
      <c r="C729" s="40"/>
      <c r="D729" s="40" t="s">
        <v>362</v>
      </c>
      <c r="E729" s="44"/>
      <c r="F729" s="44"/>
      <c r="G729" s="44"/>
      <c r="H729" s="14" t="str">
        <f t="shared" si="196"/>
        <v/>
      </c>
      <c r="I729" s="15" t="str">
        <f t="shared" si="197"/>
        <v/>
      </c>
      <c r="J729" s="16" t="str">
        <f t="shared" si="198"/>
        <v xml:space="preserve"> </v>
      </c>
      <c r="K729" s="17" t="str">
        <f t="shared" si="199"/>
        <v xml:space="preserve"> </v>
      </c>
      <c r="L729" s="208" t="str">
        <f>IF(B729="","",HLOOKUP(B729,'GRR Data'!$DD$243:$WI$244,2,FALSE))</f>
        <v/>
      </c>
      <c r="M729" s="65"/>
      <c r="N729" s="80"/>
      <c r="O729" s="21"/>
      <c r="P729" s="22"/>
      <c r="Q729" s="100"/>
      <c r="R729" s="100"/>
      <c r="S729" s="100"/>
      <c r="T729" s="100"/>
      <c r="U729" s="100"/>
      <c r="V729" s="100"/>
      <c r="W729" s="100"/>
      <c r="X729" s="100"/>
      <c r="Y729" s="100"/>
      <c r="Z729" s="100"/>
      <c r="AA729" s="66" t="str">
        <f t="shared" si="184"/>
        <v/>
      </c>
      <c r="AB729" s="66" t="str">
        <f t="shared" si="185"/>
        <v/>
      </c>
      <c r="AC729" s="66" t="str">
        <f t="shared" si="186"/>
        <v/>
      </c>
      <c r="AD729" s="66" t="str">
        <f t="shared" si="187"/>
        <v/>
      </c>
      <c r="AE729" s="66" t="str">
        <f t="shared" si="188"/>
        <v/>
      </c>
      <c r="AF729" s="66" t="str">
        <f t="shared" si="189"/>
        <v/>
      </c>
      <c r="AG729" s="66" t="str">
        <f t="shared" si="190"/>
        <v/>
      </c>
      <c r="AH729" s="66" t="str">
        <f t="shared" si="191"/>
        <v/>
      </c>
      <c r="AI729" s="66" t="str">
        <f t="shared" si="192"/>
        <v/>
      </c>
      <c r="AJ729" s="66" t="str">
        <f t="shared" si="193"/>
        <v/>
      </c>
      <c r="AK729" s="66" t="str">
        <f t="shared" si="194"/>
        <v/>
      </c>
      <c r="AL729" s="270" t="str">
        <f t="shared" si="195"/>
        <v>N</v>
      </c>
    </row>
    <row r="730" spans="2:38">
      <c r="B730" s="37"/>
      <c r="C730" s="40"/>
      <c r="D730" s="40" t="s">
        <v>362</v>
      </c>
      <c r="E730" s="44"/>
      <c r="F730" s="44"/>
      <c r="G730" s="44"/>
      <c r="H730" s="14" t="str">
        <f t="shared" si="196"/>
        <v/>
      </c>
      <c r="I730" s="15" t="str">
        <f t="shared" si="197"/>
        <v/>
      </c>
      <c r="J730" s="16" t="str">
        <f t="shared" si="198"/>
        <v xml:space="preserve"> </v>
      </c>
      <c r="K730" s="17" t="str">
        <f t="shared" si="199"/>
        <v xml:space="preserve"> </v>
      </c>
      <c r="L730" s="208" t="str">
        <f>IF(B730="","",HLOOKUP(B730,'GRR Data'!$DD$243:$WI$244,2,FALSE))</f>
        <v/>
      </c>
      <c r="M730" s="65"/>
      <c r="N730" s="80"/>
      <c r="O730" s="21"/>
      <c r="P730" s="22"/>
      <c r="Q730" s="100"/>
      <c r="R730" s="100"/>
      <c r="S730" s="100"/>
      <c r="T730" s="100"/>
      <c r="U730" s="100"/>
      <c r="V730" s="100"/>
      <c r="W730" s="100"/>
      <c r="X730" s="100"/>
      <c r="Y730" s="100"/>
      <c r="Z730" s="100"/>
      <c r="AA730" s="66" t="str">
        <f t="shared" si="184"/>
        <v/>
      </c>
      <c r="AB730" s="66" t="str">
        <f t="shared" si="185"/>
        <v/>
      </c>
      <c r="AC730" s="66" t="str">
        <f t="shared" si="186"/>
        <v/>
      </c>
      <c r="AD730" s="66" t="str">
        <f t="shared" si="187"/>
        <v/>
      </c>
      <c r="AE730" s="66" t="str">
        <f t="shared" si="188"/>
        <v/>
      </c>
      <c r="AF730" s="66" t="str">
        <f t="shared" si="189"/>
        <v/>
      </c>
      <c r="AG730" s="66" t="str">
        <f t="shared" si="190"/>
        <v/>
      </c>
      <c r="AH730" s="66" t="str">
        <f t="shared" si="191"/>
        <v/>
      </c>
      <c r="AI730" s="66" t="str">
        <f t="shared" si="192"/>
        <v/>
      </c>
      <c r="AJ730" s="66" t="str">
        <f t="shared" si="193"/>
        <v/>
      </c>
      <c r="AK730" s="66" t="str">
        <f t="shared" si="194"/>
        <v/>
      </c>
      <c r="AL730" s="270" t="str">
        <f t="shared" si="195"/>
        <v>N</v>
      </c>
    </row>
    <row r="731" spans="2:38">
      <c r="B731" s="37"/>
      <c r="C731" s="40"/>
      <c r="D731" s="40" t="s">
        <v>362</v>
      </c>
      <c r="E731" s="44"/>
      <c r="F731" s="44"/>
      <c r="G731" s="44"/>
      <c r="H731" s="14" t="str">
        <f t="shared" si="196"/>
        <v/>
      </c>
      <c r="I731" s="15" t="str">
        <f t="shared" si="197"/>
        <v/>
      </c>
      <c r="J731" s="16" t="str">
        <f t="shared" si="198"/>
        <v xml:space="preserve"> </v>
      </c>
      <c r="K731" s="17" t="str">
        <f t="shared" si="199"/>
        <v xml:space="preserve"> </v>
      </c>
      <c r="L731" s="208" t="str">
        <f>IF(B731="","",HLOOKUP(B731,'GRR Data'!$DD$243:$WI$244,2,FALSE))</f>
        <v/>
      </c>
      <c r="M731" s="65"/>
      <c r="N731" s="80"/>
      <c r="O731" s="21"/>
      <c r="P731" s="22"/>
      <c r="Q731" s="100"/>
      <c r="R731" s="100"/>
      <c r="S731" s="100"/>
      <c r="T731" s="100"/>
      <c r="U731" s="100"/>
      <c r="V731" s="100"/>
      <c r="W731" s="100"/>
      <c r="X731" s="100"/>
      <c r="Y731" s="100"/>
      <c r="Z731" s="100"/>
      <c r="AA731" s="66" t="str">
        <f t="shared" si="184"/>
        <v/>
      </c>
      <c r="AB731" s="66" t="str">
        <f t="shared" si="185"/>
        <v/>
      </c>
      <c r="AC731" s="66" t="str">
        <f t="shared" si="186"/>
        <v/>
      </c>
      <c r="AD731" s="66" t="str">
        <f t="shared" si="187"/>
        <v/>
      </c>
      <c r="AE731" s="66" t="str">
        <f t="shared" si="188"/>
        <v/>
      </c>
      <c r="AF731" s="66" t="str">
        <f t="shared" si="189"/>
        <v/>
      </c>
      <c r="AG731" s="66" t="str">
        <f t="shared" si="190"/>
        <v/>
      </c>
      <c r="AH731" s="66" t="str">
        <f t="shared" si="191"/>
        <v/>
      </c>
      <c r="AI731" s="66" t="str">
        <f t="shared" si="192"/>
        <v/>
      </c>
      <c r="AJ731" s="66" t="str">
        <f t="shared" si="193"/>
        <v/>
      </c>
      <c r="AK731" s="66" t="str">
        <f t="shared" si="194"/>
        <v/>
      </c>
      <c r="AL731" s="270" t="str">
        <f t="shared" si="195"/>
        <v>N</v>
      </c>
    </row>
    <row r="732" spans="2:38">
      <c r="B732" s="91"/>
      <c r="C732" s="40"/>
      <c r="D732" s="40" t="s">
        <v>362</v>
      </c>
      <c r="E732" s="44"/>
      <c r="F732" s="44"/>
      <c r="G732" s="44"/>
      <c r="H732" s="14" t="str">
        <f t="shared" si="196"/>
        <v/>
      </c>
      <c r="I732" s="15" t="str">
        <f t="shared" si="197"/>
        <v/>
      </c>
      <c r="J732" s="16" t="str">
        <f t="shared" si="198"/>
        <v xml:space="preserve"> </v>
      </c>
      <c r="K732" s="17" t="str">
        <f t="shared" si="199"/>
        <v xml:space="preserve"> </v>
      </c>
      <c r="L732" s="208" t="str">
        <f>IF(B732="","",HLOOKUP(B732,'GRR Data'!$DD$243:$WI$244,2,FALSE))</f>
        <v/>
      </c>
      <c r="M732" s="65"/>
      <c r="N732" s="80"/>
      <c r="O732" s="21"/>
      <c r="P732" s="22"/>
      <c r="Q732" s="100"/>
      <c r="R732" s="100"/>
      <c r="S732" s="100"/>
      <c r="T732" s="100"/>
      <c r="U732" s="100"/>
      <c r="V732" s="100"/>
      <c r="W732" s="100"/>
      <c r="X732" s="100"/>
      <c r="Y732" s="100"/>
      <c r="Z732" s="100"/>
      <c r="AA732" s="66" t="str">
        <f t="shared" si="184"/>
        <v/>
      </c>
      <c r="AB732" s="66" t="str">
        <f t="shared" si="185"/>
        <v/>
      </c>
      <c r="AC732" s="66" t="str">
        <f t="shared" si="186"/>
        <v/>
      </c>
      <c r="AD732" s="66" t="str">
        <f t="shared" si="187"/>
        <v/>
      </c>
      <c r="AE732" s="66" t="str">
        <f t="shared" si="188"/>
        <v/>
      </c>
      <c r="AF732" s="66" t="str">
        <f t="shared" si="189"/>
        <v/>
      </c>
      <c r="AG732" s="66" t="str">
        <f t="shared" si="190"/>
        <v/>
      </c>
      <c r="AH732" s="66" t="str">
        <f t="shared" si="191"/>
        <v/>
      </c>
      <c r="AI732" s="66" t="str">
        <f t="shared" si="192"/>
        <v/>
      </c>
      <c r="AJ732" s="66" t="str">
        <f t="shared" si="193"/>
        <v/>
      </c>
      <c r="AK732" s="66" t="str">
        <f t="shared" si="194"/>
        <v/>
      </c>
      <c r="AL732" s="270" t="str">
        <f t="shared" si="195"/>
        <v>N</v>
      </c>
    </row>
    <row r="733" spans="2:38">
      <c r="B733" s="91"/>
      <c r="C733" s="40"/>
      <c r="D733" s="40" t="s">
        <v>362</v>
      </c>
      <c r="E733" s="44"/>
      <c r="F733" s="44"/>
      <c r="G733" s="44"/>
      <c r="H733" s="14" t="str">
        <f t="shared" si="196"/>
        <v/>
      </c>
      <c r="I733" s="15" t="str">
        <f t="shared" si="197"/>
        <v/>
      </c>
      <c r="J733" s="16" t="str">
        <f t="shared" si="198"/>
        <v xml:space="preserve"> </v>
      </c>
      <c r="K733" s="17" t="str">
        <f t="shared" si="199"/>
        <v xml:space="preserve"> </v>
      </c>
      <c r="L733" s="208" t="str">
        <f>IF(B733="","",HLOOKUP(B733,'GRR Data'!$DD$243:$WI$244,2,FALSE))</f>
        <v/>
      </c>
      <c r="M733" s="65"/>
      <c r="N733" s="80"/>
      <c r="O733" s="21"/>
      <c r="P733" s="22"/>
      <c r="Q733" s="100"/>
      <c r="R733" s="100"/>
      <c r="S733" s="100"/>
      <c r="T733" s="100"/>
      <c r="U733" s="100"/>
      <c r="V733" s="100"/>
      <c r="W733" s="100"/>
      <c r="X733" s="100"/>
      <c r="Y733" s="100"/>
      <c r="Z733" s="100"/>
      <c r="AA733" s="66" t="str">
        <f t="shared" si="184"/>
        <v/>
      </c>
      <c r="AB733" s="66" t="str">
        <f t="shared" si="185"/>
        <v/>
      </c>
      <c r="AC733" s="66" t="str">
        <f t="shared" si="186"/>
        <v/>
      </c>
      <c r="AD733" s="66" t="str">
        <f t="shared" si="187"/>
        <v/>
      </c>
      <c r="AE733" s="66" t="str">
        <f t="shared" si="188"/>
        <v/>
      </c>
      <c r="AF733" s="66" t="str">
        <f t="shared" si="189"/>
        <v/>
      </c>
      <c r="AG733" s="66" t="str">
        <f t="shared" si="190"/>
        <v/>
      </c>
      <c r="AH733" s="66" t="str">
        <f t="shared" si="191"/>
        <v/>
      </c>
      <c r="AI733" s="66" t="str">
        <f t="shared" si="192"/>
        <v/>
      </c>
      <c r="AJ733" s="66" t="str">
        <f t="shared" si="193"/>
        <v/>
      </c>
      <c r="AK733" s="66" t="str">
        <f t="shared" si="194"/>
        <v/>
      </c>
      <c r="AL733" s="270" t="str">
        <f t="shared" si="195"/>
        <v>N</v>
      </c>
    </row>
    <row r="734" spans="2:38">
      <c r="B734" s="37"/>
      <c r="C734" s="40"/>
      <c r="D734" s="40" t="s">
        <v>362</v>
      </c>
      <c r="E734" s="44"/>
      <c r="F734" s="44"/>
      <c r="G734" s="44"/>
      <c r="H734" s="14" t="str">
        <f t="shared" si="196"/>
        <v/>
      </c>
      <c r="I734" s="15" t="str">
        <f t="shared" si="197"/>
        <v/>
      </c>
      <c r="J734" s="16" t="str">
        <f t="shared" si="198"/>
        <v xml:space="preserve"> </v>
      </c>
      <c r="K734" s="17" t="str">
        <f t="shared" si="199"/>
        <v xml:space="preserve"> </v>
      </c>
      <c r="L734" s="208" t="str">
        <f>IF(B734="","",HLOOKUP(B734,'GRR Data'!$DD$243:$WI$244,2,FALSE))</f>
        <v/>
      </c>
      <c r="M734" s="65"/>
      <c r="N734" s="80"/>
      <c r="O734" s="21"/>
      <c r="P734" s="22"/>
      <c r="Q734" s="100"/>
      <c r="R734" s="100"/>
      <c r="S734" s="100"/>
      <c r="T734" s="100"/>
      <c r="U734" s="100"/>
      <c r="V734" s="100"/>
      <c r="W734" s="100"/>
      <c r="X734" s="100"/>
      <c r="Y734" s="100"/>
      <c r="Z734" s="100"/>
      <c r="AA734" s="66" t="str">
        <f t="shared" si="184"/>
        <v/>
      </c>
      <c r="AB734" s="66" t="str">
        <f t="shared" si="185"/>
        <v/>
      </c>
      <c r="AC734" s="66" t="str">
        <f t="shared" si="186"/>
        <v/>
      </c>
      <c r="AD734" s="66" t="str">
        <f t="shared" si="187"/>
        <v/>
      </c>
      <c r="AE734" s="66" t="str">
        <f t="shared" si="188"/>
        <v/>
      </c>
      <c r="AF734" s="66" t="str">
        <f t="shared" si="189"/>
        <v/>
      </c>
      <c r="AG734" s="66" t="str">
        <f t="shared" si="190"/>
        <v/>
      </c>
      <c r="AH734" s="66" t="str">
        <f t="shared" si="191"/>
        <v/>
      </c>
      <c r="AI734" s="66" t="str">
        <f t="shared" si="192"/>
        <v/>
      </c>
      <c r="AJ734" s="66" t="str">
        <f t="shared" si="193"/>
        <v/>
      </c>
      <c r="AK734" s="66" t="str">
        <f t="shared" si="194"/>
        <v/>
      </c>
      <c r="AL734" s="270" t="str">
        <f t="shared" si="195"/>
        <v>N</v>
      </c>
    </row>
    <row r="735" spans="2:38">
      <c r="B735" s="37"/>
      <c r="C735" s="40"/>
      <c r="D735" s="40" t="s">
        <v>362</v>
      </c>
      <c r="E735" s="44"/>
      <c r="F735" s="44"/>
      <c r="G735" s="44"/>
      <c r="H735" s="14" t="str">
        <f t="shared" si="196"/>
        <v/>
      </c>
      <c r="I735" s="15" t="str">
        <f t="shared" si="197"/>
        <v/>
      </c>
      <c r="J735" s="16" t="str">
        <f t="shared" si="198"/>
        <v xml:space="preserve"> </v>
      </c>
      <c r="K735" s="17" t="str">
        <f t="shared" si="199"/>
        <v xml:space="preserve"> </v>
      </c>
      <c r="L735" s="208" t="str">
        <f>IF(B735="","",HLOOKUP(B735,'GRR Data'!$DD$243:$WI$244,2,FALSE))</f>
        <v/>
      </c>
      <c r="M735" s="65"/>
      <c r="N735" s="80"/>
      <c r="O735" s="21"/>
      <c r="P735" s="22"/>
      <c r="Q735" s="100"/>
      <c r="R735" s="100"/>
      <c r="S735" s="100"/>
      <c r="T735" s="100"/>
      <c r="U735" s="100"/>
      <c r="V735" s="100"/>
      <c r="W735" s="100"/>
      <c r="X735" s="100"/>
      <c r="Y735" s="100"/>
      <c r="Z735" s="100"/>
      <c r="AA735" s="66" t="str">
        <f t="shared" si="184"/>
        <v/>
      </c>
      <c r="AB735" s="66" t="str">
        <f t="shared" si="185"/>
        <v/>
      </c>
      <c r="AC735" s="66" t="str">
        <f t="shared" si="186"/>
        <v/>
      </c>
      <c r="AD735" s="66" t="str">
        <f t="shared" si="187"/>
        <v/>
      </c>
      <c r="AE735" s="66" t="str">
        <f t="shared" si="188"/>
        <v/>
      </c>
      <c r="AF735" s="66" t="str">
        <f t="shared" si="189"/>
        <v/>
      </c>
      <c r="AG735" s="66" t="str">
        <f t="shared" si="190"/>
        <v/>
      </c>
      <c r="AH735" s="66" t="str">
        <f t="shared" si="191"/>
        <v/>
      </c>
      <c r="AI735" s="66" t="str">
        <f t="shared" si="192"/>
        <v/>
      </c>
      <c r="AJ735" s="66" t="str">
        <f t="shared" si="193"/>
        <v/>
      </c>
      <c r="AK735" s="66" t="str">
        <f t="shared" si="194"/>
        <v/>
      </c>
      <c r="AL735" s="270" t="str">
        <f t="shared" si="195"/>
        <v>N</v>
      </c>
    </row>
    <row r="736" spans="2:38">
      <c r="B736" s="91"/>
      <c r="C736" s="40"/>
      <c r="D736" s="40" t="s">
        <v>362</v>
      </c>
      <c r="E736" s="44"/>
      <c r="F736" s="44"/>
      <c r="G736" s="44"/>
      <c r="H736" s="14" t="str">
        <f t="shared" si="196"/>
        <v/>
      </c>
      <c r="I736" s="15" t="str">
        <f t="shared" si="197"/>
        <v/>
      </c>
      <c r="J736" s="16" t="str">
        <f t="shared" si="198"/>
        <v xml:space="preserve"> </v>
      </c>
      <c r="K736" s="17" t="str">
        <f t="shared" si="199"/>
        <v xml:space="preserve"> </v>
      </c>
      <c r="L736" s="208" t="str">
        <f>IF(B736="","",HLOOKUP(B736,'GRR Data'!$DD$243:$WI$244,2,FALSE))</f>
        <v/>
      </c>
      <c r="M736" s="65"/>
      <c r="N736" s="80"/>
      <c r="O736" s="21"/>
      <c r="P736" s="22"/>
      <c r="Q736" s="100"/>
      <c r="R736" s="100"/>
      <c r="S736" s="100"/>
      <c r="T736" s="100"/>
      <c r="U736" s="100"/>
      <c r="V736" s="100"/>
      <c r="W736" s="100"/>
      <c r="X736" s="100"/>
      <c r="Y736" s="100"/>
      <c r="Z736" s="100"/>
      <c r="AA736" s="66" t="str">
        <f t="shared" si="184"/>
        <v/>
      </c>
      <c r="AB736" s="66" t="str">
        <f t="shared" si="185"/>
        <v/>
      </c>
      <c r="AC736" s="66" t="str">
        <f t="shared" si="186"/>
        <v/>
      </c>
      <c r="AD736" s="66" t="str">
        <f t="shared" si="187"/>
        <v/>
      </c>
      <c r="AE736" s="66" t="str">
        <f t="shared" si="188"/>
        <v/>
      </c>
      <c r="AF736" s="66" t="str">
        <f t="shared" si="189"/>
        <v/>
      </c>
      <c r="AG736" s="66" t="str">
        <f t="shared" si="190"/>
        <v/>
      </c>
      <c r="AH736" s="66" t="str">
        <f t="shared" si="191"/>
        <v/>
      </c>
      <c r="AI736" s="66" t="str">
        <f t="shared" si="192"/>
        <v/>
      </c>
      <c r="AJ736" s="66" t="str">
        <f t="shared" si="193"/>
        <v/>
      </c>
      <c r="AK736" s="66" t="str">
        <f t="shared" si="194"/>
        <v/>
      </c>
      <c r="AL736" s="270" t="str">
        <f t="shared" si="195"/>
        <v>N</v>
      </c>
    </row>
    <row r="737" spans="2:38">
      <c r="B737" s="37"/>
      <c r="C737" s="40"/>
      <c r="D737" s="40" t="s">
        <v>362</v>
      </c>
      <c r="E737" s="44"/>
      <c r="F737" s="44"/>
      <c r="G737" s="44"/>
      <c r="H737" s="14" t="str">
        <f t="shared" si="196"/>
        <v/>
      </c>
      <c r="I737" s="15" t="str">
        <f t="shared" si="197"/>
        <v/>
      </c>
      <c r="J737" s="16" t="str">
        <f t="shared" si="198"/>
        <v xml:space="preserve"> </v>
      </c>
      <c r="K737" s="17" t="str">
        <f t="shared" si="199"/>
        <v xml:space="preserve"> </v>
      </c>
      <c r="L737" s="208" t="str">
        <f>IF(B737="","",HLOOKUP(B737,'GRR Data'!$DD$243:$WI$244,2,FALSE))</f>
        <v/>
      </c>
      <c r="M737" s="65"/>
      <c r="N737" s="80"/>
      <c r="O737" s="21"/>
      <c r="P737" s="22"/>
      <c r="Q737" s="100"/>
      <c r="R737" s="100"/>
      <c r="S737" s="100"/>
      <c r="T737" s="100"/>
      <c r="U737" s="100"/>
      <c r="V737" s="100"/>
      <c r="W737" s="100"/>
      <c r="X737" s="100"/>
      <c r="Y737" s="100"/>
      <c r="Z737" s="100"/>
      <c r="AA737" s="66" t="str">
        <f t="shared" si="184"/>
        <v/>
      </c>
      <c r="AB737" s="66" t="str">
        <f t="shared" si="185"/>
        <v/>
      </c>
      <c r="AC737" s="66" t="str">
        <f t="shared" si="186"/>
        <v/>
      </c>
      <c r="AD737" s="66" t="str">
        <f t="shared" si="187"/>
        <v/>
      </c>
      <c r="AE737" s="66" t="str">
        <f t="shared" si="188"/>
        <v/>
      </c>
      <c r="AF737" s="66" t="str">
        <f t="shared" si="189"/>
        <v/>
      </c>
      <c r="AG737" s="66" t="str">
        <f t="shared" si="190"/>
        <v/>
      </c>
      <c r="AH737" s="66" t="str">
        <f t="shared" si="191"/>
        <v/>
      </c>
      <c r="AI737" s="66" t="str">
        <f t="shared" si="192"/>
        <v/>
      </c>
      <c r="AJ737" s="66" t="str">
        <f t="shared" si="193"/>
        <v/>
      </c>
      <c r="AK737" s="66" t="str">
        <f t="shared" si="194"/>
        <v/>
      </c>
      <c r="AL737" s="270" t="str">
        <f t="shared" si="195"/>
        <v>N</v>
      </c>
    </row>
    <row r="738" spans="2:38">
      <c r="B738" s="37"/>
      <c r="C738" s="40"/>
      <c r="D738" s="40" t="s">
        <v>362</v>
      </c>
      <c r="E738" s="44"/>
      <c r="F738" s="44"/>
      <c r="G738" s="44"/>
      <c r="H738" s="14" t="str">
        <f t="shared" si="196"/>
        <v/>
      </c>
      <c r="I738" s="15" t="str">
        <f t="shared" si="197"/>
        <v/>
      </c>
      <c r="J738" s="16" t="str">
        <f t="shared" si="198"/>
        <v xml:space="preserve"> </v>
      </c>
      <c r="K738" s="17" t="str">
        <f t="shared" si="199"/>
        <v xml:space="preserve"> </v>
      </c>
      <c r="L738" s="208" t="str">
        <f>IF(B738="","",HLOOKUP(B738,'GRR Data'!$DD$243:$WI$244,2,FALSE))</f>
        <v/>
      </c>
      <c r="M738" s="65"/>
      <c r="N738" s="80"/>
      <c r="O738" s="21"/>
      <c r="P738" s="22"/>
      <c r="Q738" s="100"/>
      <c r="R738" s="100"/>
      <c r="S738" s="100"/>
      <c r="T738" s="100"/>
      <c r="U738" s="100"/>
      <c r="V738" s="100"/>
      <c r="W738" s="100"/>
      <c r="X738" s="100"/>
      <c r="Y738" s="100"/>
      <c r="Z738" s="100"/>
      <c r="AA738" s="66" t="str">
        <f t="shared" si="184"/>
        <v/>
      </c>
      <c r="AB738" s="66" t="str">
        <f t="shared" si="185"/>
        <v/>
      </c>
      <c r="AC738" s="66" t="str">
        <f t="shared" si="186"/>
        <v/>
      </c>
      <c r="AD738" s="66" t="str">
        <f t="shared" si="187"/>
        <v/>
      </c>
      <c r="AE738" s="66" t="str">
        <f t="shared" si="188"/>
        <v/>
      </c>
      <c r="AF738" s="66" t="str">
        <f t="shared" si="189"/>
        <v/>
      </c>
      <c r="AG738" s="66" t="str">
        <f t="shared" si="190"/>
        <v/>
      </c>
      <c r="AH738" s="66" t="str">
        <f t="shared" si="191"/>
        <v/>
      </c>
      <c r="AI738" s="66" t="str">
        <f t="shared" si="192"/>
        <v/>
      </c>
      <c r="AJ738" s="66" t="str">
        <f t="shared" si="193"/>
        <v/>
      </c>
      <c r="AK738" s="66" t="str">
        <f t="shared" si="194"/>
        <v/>
      </c>
      <c r="AL738" s="270" t="str">
        <f t="shared" si="195"/>
        <v>N</v>
      </c>
    </row>
    <row r="739" spans="2:38">
      <c r="B739" s="91"/>
      <c r="C739" s="40"/>
      <c r="D739" s="40" t="s">
        <v>362</v>
      </c>
      <c r="E739" s="44"/>
      <c r="F739" s="44"/>
      <c r="G739" s="44"/>
      <c r="H739" s="14" t="str">
        <f t="shared" si="196"/>
        <v/>
      </c>
      <c r="I739" s="15" t="str">
        <f t="shared" si="197"/>
        <v/>
      </c>
      <c r="J739" s="16" t="str">
        <f t="shared" si="198"/>
        <v xml:space="preserve"> </v>
      </c>
      <c r="K739" s="17" t="str">
        <f t="shared" si="199"/>
        <v xml:space="preserve"> </v>
      </c>
      <c r="L739" s="208" t="str">
        <f>IF(B739="","",HLOOKUP(B739,'GRR Data'!$DD$243:$WI$244,2,FALSE))</f>
        <v/>
      </c>
      <c r="M739" s="65"/>
      <c r="N739" s="80"/>
      <c r="O739" s="21"/>
      <c r="P739" s="22"/>
      <c r="Q739" s="100"/>
      <c r="R739" s="100"/>
      <c r="S739" s="100"/>
      <c r="T739" s="100"/>
      <c r="U739" s="100"/>
      <c r="V739" s="100"/>
      <c r="W739" s="100"/>
      <c r="X739" s="100"/>
      <c r="Y739" s="100"/>
      <c r="Z739" s="100"/>
      <c r="AA739" s="66" t="str">
        <f t="shared" si="184"/>
        <v/>
      </c>
      <c r="AB739" s="66" t="str">
        <f t="shared" si="185"/>
        <v/>
      </c>
      <c r="AC739" s="66" t="str">
        <f t="shared" si="186"/>
        <v/>
      </c>
      <c r="AD739" s="66" t="str">
        <f t="shared" si="187"/>
        <v/>
      </c>
      <c r="AE739" s="66" t="str">
        <f t="shared" si="188"/>
        <v/>
      </c>
      <c r="AF739" s="66" t="str">
        <f t="shared" si="189"/>
        <v/>
      </c>
      <c r="AG739" s="66" t="str">
        <f t="shared" si="190"/>
        <v/>
      </c>
      <c r="AH739" s="66" t="str">
        <f t="shared" si="191"/>
        <v/>
      </c>
      <c r="AI739" s="66" t="str">
        <f t="shared" si="192"/>
        <v/>
      </c>
      <c r="AJ739" s="66" t="str">
        <f t="shared" si="193"/>
        <v/>
      </c>
      <c r="AK739" s="66" t="str">
        <f t="shared" si="194"/>
        <v/>
      </c>
      <c r="AL739" s="270" t="str">
        <f t="shared" si="195"/>
        <v>N</v>
      </c>
    </row>
    <row r="740" spans="2:38">
      <c r="B740" s="37"/>
      <c r="C740" s="40"/>
      <c r="D740" s="40" t="s">
        <v>362</v>
      </c>
      <c r="E740" s="44"/>
      <c r="F740" s="44"/>
      <c r="G740" s="44"/>
      <c r="H740" s="14" t="str">
        <f t="shared" si="196"/>
        <v/>
      </c>
      <c r="I740" s="15" t="str">
        <f t="shared" si="197"/>
        <v/>
      </c>
      <c r="J740" s="16" t="str">
        <f t="shared" si="198"/>
        <v xml:space="preserve"> </v>
      </c>
      <c r="K740" s="17" t="str">
        <f t="shared" si="199"/>
        <v xml:space="preserve"> </v>
      </c>
      <c r="L740" s="208" t="str">
        <f>IF(B740="","",HLOOKUP(B740,'GRR Data'!$DD$243:$WI$244,2,FALSE))</f>
        <v/>
      </c>
      <c r="M740" s="65"/>
      <c r="N740" s="80"/>
      <c r="O740" s="21"/>
      <c r="P740" s="22"/>
      <c r="Q740" s="100"/>
      <c r="R740" s="100"/>
      <c r="S740" s="100"/>
      <c r="T740" s="100"/>
      <c r="U740" s="100"/>
      <c r="V740" s="100"/>
      <c r="W740" s="100"/>
      <c r="X740" s="100"/>
      <c r="Y740" s="100"/>
      <c r="Z740" s="100"/>
      <c r="AA740" s="66" t="str">
        <f t="shared" si="184"/>
        <v/>
      </c>
      <c r="AB740" s="66" t="str">
        <f t="shared" si="185"/>
        <v/>
      </c>
      <c r="AC740" s="66" t="str">
        <f t="shared" si="186"/>
        <v/>
      </c>
      <c r="AD740" s="66" t="str">
        <f t="shared" si="187"/>
        <v/>
      </c>
      <c r="AE740" s="66" t="str">
        <f t="shared" si="188"/>
        <v/>
      </c>
      <c r="AF740" s="66" t="str">
        <f t="shared" si="189"/>
        <v/>
      </c>
      <c r="AG740" s="66" t="str">
        <f t="shared" si="190"/>
        <v/>
      </c>
      <c r="AH740" s="66" t="str">
        <f t="shared" si="191"/>
        <v/>
      </c>
      <c r="AI740" s="66" t="str">
        <f t="shared" si="192"/>
        <v/>
      </c>
      <c r="AJ740" s="66" t="str">
        <f t="shared" si="193"/>
        <v/>
      </c>
      <c r="AK740" s="66" t="str">
        <f t="shared" si="194"/>
        <v/>
      </c>
      <c r="AL740" s="270" t="str">
        <f t="shared" si="195"/>
        <v>N</v>
      </c>
    </row>
    <row r="741" spans="2:38">
      <c r="B741" s="37"/>
      <c r="C741" s="40"/>
      <c r="D741" s="40" t="s">
        <v>362</v>
      </c>
      <c r="E741" s="44"/>
      <c r="F741" s="44"/>
      <c r="G741" s="44"/>
      <c r="H741" s="14" t="str">
        <f t="shared" si="196"/>
        <v/>
      </c>
      <c r="I741" s="15" t="str">
        <f t="shared" si="197"/>
        <v/>
      </c>
      <c r="J741" s="16" t="str">
        <f t="shared" si="198"/>
        <v xml:space="preserve"> </v>
      </c>
      <c r="K741" s="17" t="str">
        <f t="shared" si="199"/>
        <v xml:space="preserve"> </v>
      </c>
      <c r="L741" s="208" t="str">
        <f>IF(B741="","",HLOOKUP(B741,'GRR Data'!$DD$243:$WI$244,2,FALSE))</f>
        <v/>
      </c>
      <c r="M741" s="65"/>
      <c r="N741" s="80"/>
      <c r="O741" s="21"/>
      <c r="P741" s="22"/>
      <c r="Q741" s="100"/>
      <c r="R741" s="100"/>
      <c r="S741" s="100"/>
      <c r="T741" s="100"/>
      <c r="U741" s="100"/>
      <c r="V741" s="100"/>
      <c r="W741" s="100"/>
      <c r="X741" s="100"/>
      <c r="Y741" s="100"/>
      <c r="Z741" s="100"/>
      <c r="AA741" s="66" t="str">
        <f t="shared" si="184"/>
        <v/>
      </c>
      <c r="AB741" s="66" t="str">
        <f t="shared" si="185"/>
        <v/>
      </c>
      <c r="AC741" s="66" t="str">
        <f t="shared" si="186"/>
        <v/>
      </c>
      <c r="AD741" s="66" t="str">
        <f t="shared" si="187"/>
        <v/>
      </c>
      <c r="AE741" s="66" t="str">
        <f t="shared" si="188"/>
        <v/>
      </c>
      <c r="AF741" s="66" t="str">
        <f t="shared" si="189"/>
        <v/>
      </c>
      <c r="AG741" s="66" t="str">
        <f t="shared" si="190"/>
        <v/>
      </c>
      <c r="AH741" s="66" t="str">
        <f t="shared" si="191"/>
        <v/>
      </c>
      <c r="AI741" s="66" t="str">
        <f t="shared" si="192"/>
        <v/>
      </c>
      <c r="AJ741" s="66" t="str">
        <f t="shared" si="193"/>
        <v/>
      </c>
      <c r="AK741" s="66" t="str">
        <f t="shared" si="194"/>
        <v/>
      </c>
      <c r="AL741" s="270" t="str">
        <f t="shared" si="195"/>
        <v>N</v>
      </c>
    </row>
    <row r="742" spans="2:38">
      <c r="B742" s="91"/>
      <c r="C742" s="40"/>
      <c r="D742" s="40" t="s">
        <v>362</v>
      </c>
      <c r="E742" s="44"/>
      <c r="F742" s="44"/>
      <c r="G742" s="44"/>
      <c r="H742" s="14" t="str">
        <f t="shared" si="196"/>
        <v/>
      </c>
      <c r="I742" s="15" t="str">
        <f t="shared" si="197"/>
        <v/>
      </c>
      <c r="J742" s="16" t="str">
        <f t="shared" si="198"/>
        <v xml:space="preserve"> </v>
      </c>
      <c r="K742" s="17" t="str">
        <f t="shared" si="199"/>
        <v xml:space="preserve"> </v>
      </c>
      <c r="L742" s="208" t="str">
        <f>IF(B742="","",HLOOKUP(B742,'GRR Data'!$DD$243:$WI$244,2,FALSE))</f>
        <v/>
      </c>
      <c r="M742" s="65"/>
      <c r="N742" s="80"/>
      <c r="O742" s="21"/>
      <c r="P742" s="22"/>
      <c r="Q742" s="100"/>
      <c r="R742" s="100"/>
      <c r="S742" s="100"/>
      <c r="T742" s="100"/>
      <c r="U742" s="100"/>
      <c r="V742" s="100"/>
      <c r="W742" s="100"/>
      <c r="X742" s="100"/>
      <c r="Y742" s="100"/>
      <c r="Z742" s="100"/>
      <c r="AA742" s="66" t="str">
        <f t="shared" si="184"/>
        <v/>
      </c>
      <c r="AB742" s="66" t="str">
        <f t="shared" si="185"/>
        <v/>
      </c>
      <c r="AC742" s="66" t="str">
        <f t="shared" si="186"/>
        <v/>
      </c>
      <c r="AD742" s="66" t="str">
        <f t="shared" si="187"/>
        <v/>
      </c>
      <c r="AE742" s="66" t="str">
        <f t="shared" si="188"/>
        <v/>
      </c>
      <c r="AF742" s="66" t="str">
        <f t="shared" si="189"/>
        <v/>
      </c>
      <c r="AG742" s="66" t="str">
        <f t="shared" si="190"/>
        <v/>
      </c>
      <c r="AH742" s="66" t="str">
        <f t="shared" si="191"/>
        <v/>
      </c>
      <c r="AI742" s="66" t="str">
        <f t="shared" si="192"/>
        <v/>
      </c>
      <c r="AJ742" s="66" t="str">
        <f t="shared" si="193"/>
        <v/>
      </c>
      <c r="AK742" s="66" t="str">
        <f t="shared" si="194"/>
        <v/>
      </c>
      <c r="AL742" s="270" t="str">
        <f t="shared" si="195"/>
        <v>N</v>
      </c>
    </row>
    <row r="743" spans="2:38">
      <c r="B743" s="91"/>
      <c r="C743" s="40"/>
      <c r="D743" s="40" t="s">
        <v>362</v>
      </c>
      <c r="E743" s="44"/>
      <c r="F743" s="44"/>
      <c r="G743" s="44"/>
      <c r="H743" s="14" t="str">
        <f t="shared" si="196"/>
        <v/>
      </c>
      <c r="I743" s="15" t="str">
        <f t="shared" si="197"/>
        <v/>
      </c>
      <c r="J743" s="16" t="str">
        <f t="shared" si="198"/>
        <v xml:space="preserve"> </v>
      </c>
      <c r="K743" s="17" t="str">
        <f t="shared" si="199"/>
        <v xml:space="preserve"> </v>
      </c>
      <c r="L743" s="208" t="str">
        <f>IF(B743="","",HLOOKUP(B743,'GRR Data'!$DD$243:$WI$244,2,FALSE))</f>
        <v/>
      </c>
      <c r="M743" s="65"/>
      <c r="N743" s="80"/>
      <c r="O743" s="21"/>
      <c r="P743" s="22"/>
      <c r="Q743" s="100"/>
      <c r="R743" s="100"/>
      <c r="S743" s="100"/>
      <c r="T743" s="100"/>
      <c r="U743" s="100"/>
      <c r="V743" s="100"/>
      <c r="W743" s="100"/>
      <c r="X743" s="100"/>
      <c r="Y743" s="100"/>
      <c r="Z743" s="100"/>
      <c r="AA743" s="66" t="str">
        <f t="shared" si="184"/>
        <v/>
      </c>
      <c r="AB743" s="66" t="str">
        <f t="shared" si="185"/>
        <v/>
      </c>
      <c r="AC743" s="66" t="str">
        <f t="shared" si="186"/>
        <v/>
      </c>
      <c r="AD743" s="66" t="str">
        <f t="shared" si="187"/>
        <v/>
      </c>
      <c r="AE743" s="66" t="str">
        <f t="shared" si="188"/>
        <v/>
      </c>
      <c r="AF743" s="66" t="str">
        <f t="shared" si="189"/>
        <v/>
      </c>
      <c r="AG743" s="66" t="str">
        <f t="shared" si="190"/>
        <v/>
      </c>
      <c r="AH743" s="66" t="str">
        <f t="shared" si="191"/>
        <v/>
      </c>
      <c r="AI743" s="66" t="str">
        <f t="shared" si="192"/>
        <v/>
      </c>
      <c r="AJ743" s="66" t="str">
        <f t="shared" si="193"/>
        <v/>
      </c>
      <c r="AK743" s="66" t="str">
        <f t="shared" si="194"/>
        <v/>
      </c>
      <c r="AL743" s="270" t="str">
        <f t="shared" si="195"/>
        <v>N</v>
      </c>
    </row>
    <row r="744" spans="2:38">
      <c r="B744" s="37"/>
      <c r="C744" s="40"/>
      <c r="D744" s="40" t="s">
        <v>362</v>
      </c>
      <c r="E744" s="44"/>
      <c r="F744" s="44"/>
      <c r="G744" s="44"/>
      <c r="H744" s="14" t="str">
        <f t="shared" si="196"/>
        <v/>
      </c>
      <c r="I744" s="15" t="str">
        <f t="shared" si="197"/>
        <v/>
      </c>
      <c r="J744" s="16" t="str">
        <f t="shared" si="198"/>
        <v xml:space="preserve"> </v>
      </c>
      <c r="K744" s="17" t="str">
        <f t="shared" si="199"/>
        <v xml:space="preserve"> </v>
      </c>
      <c r="L744" s="208" t="str">
        <f>IF(B744="","",HLOOKUP(B744,'GRR Data'!$DD$243:$WI$244,2,FALSE))</f>
        <v/>
      </c>
      <c r="M744" s="65"/>
      <c r="N744" s="80"/>
      <c r="O744" s="21"/>
      <c r="P744" s="22"/>
      <c r="Q744" s="100"/>
      <c r="R744" s="100"/>
      <c r="S744" s="100"/>
      <c r="T744" s="100"/>
      <c r="U744" s="100"/>
      <c r="V744" s="100"/>
      <c r="W744" s="100"/>
      <c r="X744" s="100"/>
      <c r="Y744" s="100"/>
      <c r="Z744" s="100"/>
      <c r="AA744" s="66" t="str">
        <f t="shared" si="184"/>
        <v/>
      </c>
      <c r="AB744" s="66" t="str">
        <f t="shared" si="185"/>
        <v/>
      </c>
      <c r="AC744" s="66" t="str">
        <f t="shared" si="186"/>
        <v/>
      </c>
      <c r="AD744" s="66" t="str">
        <f t="shared" si="187"/>
        <v/>
      </c>
      <c r="AE744" s="66" t="str">
        <f t="shared" si="188"/>
        <v/>
      </c>
      <c r="AF744" s="66" t="str">
        <f t="shared" si="189"/>
        <v/>
      </c>
      <c r="AG744" s="66" t="str">
        <f t="shared" si="190"/>
        <v/>
      </c>
      <c r="AH744" s="66" t="str">
        <f t="shared" si="191"/>
        <v/>
      </c>
      <c r="AI744" s="66" t="str">
        <f t="shared" si="192"/>
        <v/>
      </c>
      <c r="AJ744" s="66" t="str">
        <f t="shared" si="193"/>
        <v/>
      </c>
      <c r="AK744" s="66" t="str">
        <f t="shared" si="194"/>
        <v/>
      </c>
      <c r="AL744" s="270" t="str">
        <f t="shared" si="195"/>
        <v>N</v>
      </c>
    </row>
    <row r="745" spans="2:38">
      <c r="B745" s="37"/>
      <c r="C745" s="40"/>
      <c r="D745" s="40" t="s">
        <v>362</v>
      </c>
      <c r="E745" s="44"/>
      <c r="F745" s="44"/>
      <c r="G745" s="44"/>
      <c r="H745" s="14" t="str">
        <f t="shared" si="196"/>
        <v/>
      </c>
      <c r="I745" s="15" t="str">
        <f t="shared" si="197"/>
        <v/>
      </c>
      <c r="J745" s="16" t="str">
        <f t="shared" si="198"/>
        <v xml:space="preserve"> </v>
      </c>
      <c r="K745" s="17" t="str">
        <f t="shared" si="199"/>
        <v xml:space="preserve"> </v>
      </c>
      <c r="L745" s="208" t="str">
        <f>IF(B745="","",HLOOKUP(B745,'GRR Data'!$DD$243:$WI$244,2,FALSE))</f>
        <v/>
      </c>
      <c r="M745" s="65"/>
      <c r="N745" s="80"/>
      <c r="O745" s="21"/>
      <c r="P745" s="22"/>
      <c r="Q745" s="100"/>
      <c r="R745" s="100"/>
      <c r="S745" s="100"/>
      <c r="T745" s="100"/>
      <c r="U745" s="100"/>
      <c r="V745" s="100"/>
      <c r="W745" s="100"/>
      <c r="X745" s="100"/>
      <c r="Y745" s="100"/>
      <c r="Z745" s="100"/>
      <c r="AA745" s="66" t="str">
        <f t="shared" si="184"/>
        <v/>
      </c>
      <c r="AB745" s="66" t="str">
        <f t="shared" si="185"/>
        <v/>
      </c>
      <c r="AC745" s="66" t="str">
        <f t="shared" si="186"/>
        <v/>
      </c>
      <c r="AD745" s="66" t="str">
        <f t="shared" si="187"/>
        <v/>
      </c>
      <c r="AE745" s="66" t="str">
        <f t="shared" si="188"/>
        <v/>
      </c>
      <c r="AF745" s="66" t="str">
        <f t="shared" si="189"/>
        <v/>
      </c>
      <c r="AG745" s="66" t="str">
        <f t="shared" si="190"/>
        <v/>
      </c>
      <c r="AH745" s="66" t="str">
        <f t="shared" si="191"/>
        <v/>
      </c>
      <c r="AI745" s="66" t="str">
        <f t="shared" si="192"/>
        <v/>
      </c>
      <c r="AJ745" s="66" t="str">
        <f t="shared" si="193"/>
        <v/>
      </c>
      <c r="AK745" s="66" t="str">
        <f t="shared" si="194"/>
        <v/>
      </c>
      <c r="AL745" s="270" t="str">
        <f t="shared" si="195"/>
        <v>N</v>
      </c>
    </row>
    <row r="746" spans="2:38">
      <c r="B746" s="91"/>
      <c r="C746" s="40"/>
      <c r="D746" s="40" t="s">
        <v>362</v>
      </c>
      <c r="E746" s="44"/>
      <c r="F746" s="44"/>
      <c r="G746" s="44"/>
      <c r="H746" s="14" t="str">
        <f t="shared" si="196"/>
        <v/>
      </c>
      <c r="I746" s="15" t="str">
        <f t="shared" si="197"/>
        <v/>
      </c>
      <c r="J746" s="16" t="str">
        <f t="shared" si="198"/>
        <v xml:space="preserve"> </v>
      </c>
      <c r="K746" s="17" t="str">
        <f t="shared" si="199"/>
        <v xml:space="preserve"> </v>
      </c>
      <c r="L746" s="208" t="str">
        <f>IF(B746="","",HLOOKUP(B746,'GRR Data'!$DD$243:$WI$244,2,FALSE))</f>
        <v/>
      </c>
      <c r="M746" s="65"/>
      <c r="N746" s="80"/>
      <c r="O746" s="21"/>
      <c r="P746" s="22"/>
      <c r="Q746" s="100"/>
      <c r="R746" s="100"/>
      <c r="S746" s="100"/>
      <c r="T746" s="100"/>
      <c r="U746" s="100"/>
      <c r="V746" s="100"/>
      <c r="W746" s="100"/>
      <c r="X746" s="100"/>
      <c r="Y746" s="100"/>
      <c r="Z746" s="100"/>
      <c r="AA746" s="66" t="str">
        <f t="shared" si="184"/>
        <v/>
      </c>
      <c r="AB746" s="66" t="str">
        <f t="shared" si="185"/>
        <v/>
      </c>
      <c r="AC746" s="66" t="str">
        <f t="shared" si="186"/>
        <v/>
      </c>
      <c r="AD746" s="66" t="str">
        <f t="shared" si="187"/>
        <v/>
      </c>
      <c r="AE746" s="66" t="str">
        <f t="shared" si="188"/>
        <v/>
      </c>
      <c r="AF746" s="66" t="str">
        <f t="shared" si="189"/>
        <v/>
      </c>
      <c r="AG746" s="66" t="str">
        <f t="shared" si="190"/>
        <v/>
      </c>
      <c r="AH746" s="66" t="str">
        <f t="shared" si="191"/>
        <v/>
      </c>
      <c r="AI746" s="66" t="str">
        <f t="shared" si="192"/>
        <v/>
      </c>
      <c r="AJ746" s="66" t="str">
        <f t="shared" si="193"/>
        <v/>
      </c>
      <c r="AK746" s="66" t="str">
        <f t="shared" si="194"/>
        <v/>
      </c>
      <c r="AL746" s="270" t="str">
        <f t="shared" si="195"/>
        <v>N</v>
      </c>
    </row>
    <row r="747" spans="2:38">
      <c r="B747" s="37"/>
      <c r="C747" s="40"/>
      <c r="D747" s="40" t="s">
        <v>362</v>
      </c>
      <c r="E747" s="44"/>
      <c r="F747" s="44"/>
      <c r="G747" s="44"/>
      <c r="H747" s="14" t="str">
        <f t="shared" si="196"/>
        <v/>
      </c>
      <c r="I747" s="15" t="str">
        <f t="shared" si="197"/>
        <v/>
      </c>
      <c r="J747" s="16" t="str">
        <f t="shared" si="198"/>
        <v xml:space="preserve"> </v>
      </c>
      <c r="K747" s="17" t="str">
        <f t="shared" si="199"/>
        <v xml:space="preserve"> </v>
      </c>
      <c r="L747" s="208" t="str">
        <f>IF(B747="","",HLOOKUP(B747,'GRR Data'!$DD$243:$WI$244,2,FALSE))</f>
        <v/>
      </c>
      <c r="M747" s="65"/>
      <c r="N747" s="80"/>
      <c r="O747" s="21"/>
      <c r="P747" s="22"/>
      <c r="Q747" s="100"/>
      <c r="R747" s="100"/>
      <c r="S747" s="100"/>
      <c r="T747" s="100"/>
      <c r="U747" s="100"/>
      <c r="V747" s="100"/>
      <c r="W747" s="100"/>
      <c r="X747" s="100"/>
      <c r="Y747" s="100"/>
      <c r="Z747" s="100"/>
      <c r="AA747" s="66" t="str">
        <f t="shared" si="184"/>
        <v/>
      </c>
      <c r="AB747" s="66" t="str">
        <f t="shared" si="185"/>
        <v/>
      </c>
      <c r="AC747" s="66" t="str">
        <f t="shared" si="186"/>
        <v/>
      </c>
      <c r="AD747" s="66" t="str">
        <f t="shared" si="187"/>
        <v/>
      </c>
      <c r="AE747" s="66" t="str">
        <f t="shared" si="188"/>
        <v/>
      </c>
      <c r="AF747" s="66" t="str">
        <f t="shared" si="189"/>
        <v/>
      </c>
      <c r="AG747" s="66" t="str">
        <f t="shared" si="190"/>
        <v/>
      </c>
      <c r="AH747" s="66" t="str">
        <f t="shared" si="191"/>
        <v/>
      </c>
      <c r="AI747" s="66" t="str">
        <f t="shared" si="192"/>
        <v/>
      </c>
      <c r="AJ747" s="66" t="str">
        <f t="shared" si="193"/>
        <v/>
      </c>
      <c r="AK747" s="66" t="str">
        <f t="shared" si="194"/>
        <v/>
      </c>
      <c r="AL747" s="270" t="str">
        <f t="shared" si="195"/>
        <v>N</v>
      </c>
    </row>
    <row r="748" spans="2:38">
      <c r="B748" s="37"/>
      <c r="C748" s="40"/>
      <c r="D748" s="40" t="s">
        <v>362</v>
      </c>
      <c r="E748" s="44"/>
      <c r="F748" s="44"/>
      <c r="G748" s="44"/>
      <c r="H748" s="14" t="str">
        <f t="shared" si="196"/>
        <v/>
      </c>
      <c r="I748" s="15" t="str">
        <f t="shared" si="197"/>
        <v/>
      </c>
      <c r="J748" s="16" t="str">
        <f t="shared" si="198"/>
        <v xml:space="preserve"> </v>
      </c>
      <c r="K748" s="17" t="str">
        <f t="shared" si="199"/>
        <v xml:space="preserve"> </v>
      </c>
      <c r="L748" s="208" t="str">
        <f>IF(B748="","",HLOOKUP(B748,'GRR Data'!$DD$243:$WI$244,2,FALSE))</f>
        <v/>
      </c>
      <c r="M748" s="65"/>
      <c r="N748" s="80"/>
      <c r="O748" s="21"/>
      <c r="P748" s="22"/>
      <c r="Q748" s="100"/>
      <c r="R748" s="100"/>
      <c r="S748" s="100"/>
      <c r="T748" s="100"/>
      <c r="U748" s="100"/>
      <c r="V748" s="100"/>
      <c r="W748" s="100"/>
      <c r="X748" s="100"/>
      <c r="Y748" s="100"/>
      <c r="Z748" s="100"/>
      <c r="AA748" s="66" t="str">
        <f t="shared" si="184"/>
        <v/>
      </c>
      <c r="AB748" s="66" t="str">
        <f t="shared" si="185"/>
        <v/>
      </c>
      <c r="AC748" s="66" t="str">
        <f t="shared" si="186"/>
        <v/>
      </c>
      <c r="AD748" s="66" t="str">
        <f t="shared" si="187"/>
        <v/>
      </c>
      <c r="AE748" s="66" t="str">
        <f t="shared" si="188"/>
        <v/>
      </c>
      <c r="AF748" s="66" t="str">
        <f t="shared" si="189"/>
        <v/>
      </c>
      <c r="AG748" s="66" t="str">
        <f t="shared" si="190"/>
        <v/>
      </c>
      <c r="AH748" s="66" t="str">
        <f t="shared" si="191"/>
        <v/>
      </c>
      <c r="AI748" s="66" t="str">
        <f t="shared" si="192"/>
        <v/>
      </c>
      <c r="AJ748" s="66" t="str">
        <f t="shared" si="193"/>
        <v/>
      </c>
      <c r="AK748" s="66" t="str">
        <f t="shared" si="194"/>
        <v/>
      </c>
      <c r="AL748" s="270" t="str">
        <f t="shared" si="195"/>
        <v>N</v>
      </c>
    </row>
    <row r="749" spans="2:38">
      <c r="B749" s="91"/>
      <c r="C749" s="40"/>
      <c r="D749" s="40" t="s">
        <v>362</v>
      </c>
      <c r="E749" s="44"/>
      <c r="F749" s="44"/>
      <c r="G749" s="44"/>
      <c r="H749" s="14" t="str">
        <f t="shared" si="196"/>
        <v/>
      </c>
      <c r="I749" s="15" t="str">
        <f t="shared" si="197"/>
        <v/>
      </c>
      <c r="J749" s="16" t="str">
        <f t="shared" si="198"/>
        <v xml:space="preserve"> </v>
      </c>
      <c r="K749" s="17" t="str">
        <f t="shared" si="199"/>
        <v xml:space="preserve"> </v>
      </c>
      <c r="L749" s="208" t="str">
        <f>IF(B749="","",HLOOKUP(B749,'GRR Data'!$DD$243:$WI$244,2,FALSE))</f>
        <v/>
      </c>
      <c r="M749" s="65"/>
      <c r="N749" s="80"/>
      <c r="O749" s="21"/>
      <c r="P749" s="22"/>
      <c r="Q749" s="100"/>
      <c r="R749" s="100"/>
      <c r="S749" s="100"/>
      <c r="T749" s="100"/>
      <c r="U749" s="100"/>
      <c r="V749" s="100"/>
      <c r="W749" s="100"/>
      <c r="X749" s="100"/>
      <c r="Y749" s="100"/>
      <c r="Z749" s="100"/>
      <c r="AA749" s="66" t="str">
        <f t="shared" si="184"/>
        <v/>
      </c>
      <c r="AB749" s="66" t="str">
        <f t="shared" si="185"/>
        <v/>
      </c>
      <c r="AC749" s="66" t="str">
        <f t="shared" si="186"/>
        <v/>
      </c>
      <c r="AD749" s="66" t="str">
        <f t="shared" si="187"/>
        <v/>
      </c>
      <c r="AE749" s="66" t="str">
        <f t="shared" si="188"/>
        <v/>
      </c>
      <c r="AF749" s="66" t="str">
        <f t="shared" si="189"/>
        <v/>
      </c>
      <c r="AG749" s="66" t="str">
        <f t="shared" si="190"/>
        <v/>
      </c>
      <c r="AH749" s="66" t="str">
        <f t="shared" si="191"/>
        <v/>
      </c>
      <c r="AI749" s="66" t="str">
        <f t="shared" si="192"/>
        <v/>
      </c>
      <c r="AJ749" s="66" t="str">
        <f t="shared" si="193"/>
        <v/>
      </c>
      <c r="AK749" s="66" t="str">
        <f t="shared" si="194"/>
        <v/>
      </c>
      <c r="AL749" s="270" t="str">
        <f t="shared" si="195"/>
        <v>N</v>
      </c>
    </row>
    <row r="750" spans="2:38">
      <c r="B750" s="37"/>
      <c r="C750" s="40"/>
      <c r="D750" s="40" t="s">
        <v>362</v>
      </c>
      <c r="E750" s="44"/>
      <c r="F750" s="44"/>
      <c r="G750" s="44"/>
      <c r="H750" s="14" t="str">
        <f t="shared" si="196"/>
        <v/>
      </c>
      <c r="I750" s="15" t="str">
        <f t="shared" si="197"/>
        <v/>
      </c>
      <c r="J750" s="16" t="str">
        <f t="shared" si="198"/>
        <v xml:space="preserve"> </v>
      </c>
      <c r="K750" s="17" t="str">
        <f t="shared" si="199"/>
        <v xml:space="preserve"> </v>
      </c>
      <c r="L750" s="208" t="str">
        <f>IF(B750="","",HLOOKUP(B750,'GRR Data'!$DD$243:$WI$244,2,FALSE))</f>
        <v/>
      </c>
      <c r="M750" s="65"/>
      <c r="N750" s="80"/>
      <c r="O750" s="21"/>
      <c r="P750" s="22"/>
      <c r="Q750" s="100"/>
      <c r="R750" s="100"/>
      <c r="S750" s="100"/>
      <c r="T750" s="100"/>
      <c r="U750" s="100"/>
      <c r="V750" s="100"/>
      <c r="W750" s="100"/>
      <c r="X750" s="100"/>
      <c r="Y750" s="100"/>
      <c r="Z750" s="100"/>
      <c r="AA750" s="66" t="str">
        <f t="shared" si="184"/>
        <v/>
      </c>
      <c r="AB750" s="66" t="str">
        <f t="shared" si="185"/>
        <v/>
      </c>
      <c r="AC750" s="66" t="str">
        <f t="shared" si="186"/>
        <v/>
      </c>
      <c r="AD750" s="66" t="str">
        <f t="shared" si="187"/>
        <v/>
      </c>
      <c r="AE750" s="66" t="str">
        <f t="shared" si="188"/>
        <v/>
      </c>
      <c r="AF750" s="66" t="str">
        <f t="shared" si="189"/>
        <v/>
      </c>
      <c r="AG750" s="66" t="str">
        <f t="shared" si="190"/>
        <v/>
      </c>
      <c r="AH750" s="66" t="str">
        <f t="shared" si="191"/>
        <v/>
      </c>
      <c r="AI750" s="66" t="str">
        <f t="shared" si="192"/>
        <v/>
      </c>
      <c r="AJ750" s="66" t="str">
        <f t="shared" si="193"/>
        <v/>
      </c>
      <c r="AK750" s="66" t="str">
        <f t="shared" si="194"/>
        <v/>
      </c>
      <c r="AL750" s="270" t="str">
        <f t="shared" si="195"/>
        <v>N</v>
      </c>
    </row>
    <row r="751" spans="2:38">
      <c r="B751" s="37"/>
      <c r="C751" s="40"/>
      <c r="D751" s="40" t="s">
        <v>362</v>
      </c>
      <c r="E751" s="44"/>
      <c r="F751" s="44"/>
      <c r="G751" s="44"/>
      <c r="H751" s="14" t="str">
        <f t="shared" si="196"/>
        <v/>
      </c>
      <c r="I751" s="15" t="str">
        <f t="shared" si="197"/>
        <v/>
      </c>
      <c r="J751" s="16" t="str">
        <f t="shared" si="198"/>
        <v xml:space="preserve"> </v>
      </c>
      <c r="K751" s="17" t="str">
        <f t="shared" si="199"/>
        <v xml:space="preserve"> </v>
      </c>
      <c r="L751" s="208" t="str">
        <f>IF(B751="","",HLOOKUP(B751,'GRR Data'!$DD$243:$WI$244,2,FALSE))</f>
        <v/>
      </c>
      <c r="M751" s="65"/>
      <c r="N751" s="80"/>
      <c r="O751" s="21"/>
      <c r="P751" s="22"/>
      <c r="Q751" s="100"/>
      <c r="R751" s="100"/>
      <c r="S751" s="100"/>
      <c r="T751" s="100"/>
      <c r="U751" s="100"/>
      <c r="V751" s="100"/>
      <c r="W751" s="100"/>
      <c r="X751" s="100"/>
      <c r="Y751" s="100"/>
      <c r="Z751" s="100"/>
      <c r="AA751" s="66" t="str">
        <f t="shared" si="184"/>
        <v/>
      </c>
      <c r="AB751" s="66" t="str">
        <f t="shared" si="185"/>
        <v/>
      </c>
      <c r="AC751" s="66" t="str">
        <f t="shared" si="186"/>
        <v/>
      </c>
      <c r="AD751" s="66" t="str">
        <f t="shared" si="187"/>
        <v/>
      </c>
      <c r="AE751" s="66" t="str">
        <f t="shared" si="188"/>
        <v/>
      </c>
      <c r="AF751" s="66" t="str">
        <f t="shared" si="189"/>
        <v/>
      </c>
      <c r="AG751" s="66" t="str">
        <f t="shared" si="190"/>
        <v/>
      </c>
      <c r="AH751" s="66" t="str">
        <f t="shared" si="191"/>
        <v/>
      </c>
      <c r="AI751" s="66" t="str">
        <f t="shared" si="192"/>
        <v/>
      </c>
      <c r="AJ751" s="66" t="str">
        <f t="shared" si="193"/>
        <v/>
      </c>
      <c r="AK751" s="66" t="str">
        <f t="shared" si="194"/>
        <v/>
      </c>
      <c r="AL751" s="270" t="str">
        <f t="shared" si="195"/>
        <v>N</v>
      </c>
    </row>
    <row r="752" spans="2:38">
      <c r="B752" s="91"/>
      <c r="C752" s="40"/>
      <c r="D752" s="40" t="s">
        <v>362</v>
      </c>
      <c r="E752" s="44"/>
      <c r="F752" s="44"/>
      <c r="G752" s="44"/>
      <c r="H752" s="14" t="str">
        <f t="shared" si="196"/>
        <v/>
      </c>
      <c r="I752" s="15" t="str">
        <f t="shared" si="197"/>
        <v/>
      </c>
      <c r="J752" s="16" t="str">
        <f t="shared" si="198"/>
        <v xml:space="preserve"> </v>
      </c>
      <c r="K752" s="17" t="str">
        <f t="shared" si="199"/>
        <v xml:space="preserve"> </v>
      </c>
      <c r="L752" s="208" t="str">
        <f>IF(B752="","",HLOOKUP(B752,'GRR Data'!$DD$243:$WI$244,2,FALSE))</f>
        <v/>
      </c>
      <c r="M752" s="65"/>
      <c r="N752" s="80"/>
      <c r="O752" s="21"/>
      <c r="P752" s="22"/>
      <c r="Q752" s="100"/>
      <c r="R752" s="100"/>
      <c r="S752" s="100"/>
      <c r="T752" s="100"/>
      <c r="U752" s="100"/>
      <c r="V752" s="100"/>
      <c r="W752" s="100"/>
      <c r="X752" s="100"/>
      <c r="Y752" s="100"/>
      <c r="Z752" s="100"/>
      <c r="AA752" s="66" t="str">
        <f t="shared" si="184"/>
        <v/>
      </c>
      <c r="AB752" s="66" t="str">
        <f t="shared" si="185"/>
        <v/>
      </c>
      <c r="AC752" s="66" t="str">
        <f t="shared" si="186"/>
        <v/>
      </c>
      <c r="AD752" s="66" t="str">
        <f t="shared" si="187"/>
        <v/>
      </c>
      <c r="AE752" s="66" t="str">
        <f t="shared" si="188"/>
        <v/>
      </c>
      <c r="AF752" s="66" t="str">
        <f t="shared" si="189"/>
        <v/>
      </c>
      <c r="AG752" s="66" t="str">
        <f t="shared" si="190"/>
        <v/>
      </c>
      <c r="AH752" s="66" t="str">
        <f t="shared" si="191"/>
        <v/>
      </c>
      <c r="AI752" s="66" t="str">
        <f t="shared" si="192"/>
        <v/>
      </c>
      <c r="AJ752" s="66" t="str">
        <f t="shared" si="193"/>
        <v/>
      </c>
      <c r="AK752" s="66" t="str">
        <f t="shared" si="194"/>
        <v/>
      </c>
      <c r="AL752" s="270" t="str">
        <f t="shared" si="195"/>
        <v>N</v>
      </c>
    </row>
    <row r="753" spans="2:38">
      <c r="B753" s="91"/>
      <c r="C753" s="40"/>
      <c r="D753" s="40" t="s">
        <v>362</v>
      </c>
      <c r="E753" s="44"/>
      <c r="F753" s="44"/>
      <c r="G753" s="44"/>
      <c r="H753" s="14" t="str">
        <f t="shared" si="196"/>
        <v/>
      </c>
      <c r="I753" s="15" t="str">
        <f t="shared" si="197"/>
        <v/>
      </c>
      <c r="J753" s="16" t="str">
        <f t="shared" si="198"/>
        <v xml:space="preserve"> </v>
      </c>
      <c r="K753" s="17" t="str">
        <f t="shared" si="199"/>
        <v xml:space="preserve"> </v>
      </c>
      <c r="L753" s="208" t="str">
        <f>IF(B753="","",HLOOKUP(B753,'GRR Data'!$DD$243:$WI$244,2,FALSE))</f>
        <v/>
      </c>
      <c r="M753" s="65"/>
      <c r="N753" s="80"/>
      <c r="O753" s="21"/>
      <c r="P753" s="22"/>
      <c r="Q753" s="100"/>
      <c r="R753" s="100"/>
      <c r="S753" s="100"/>
      <c r="T753" s="100"/>
      <c r="U753" s="100"/>
      <c r="V753" s="100"/>
      <c r="W753" s="100"/>
      <c r="X753" s="100"/>
      <c r="Y753" s="100"/>
      <c r="Z753" s="100"/>
      <c r="AA753" s="66" t="str">
        <f t="shared" si="184"/>
        <v/>
      </c>
      <c r="AB753" s="66" t="str">
        <f t="shared" si="185"/>
        <v/>
      </c>
      <c r="AC753" s="66" t="str">
        <f t="shared" si="186"/>
        <v/>
      </c>
      <c r="AD753" s="66" t="str">
        <f t="shared" si="187"/>
        <v/>
      </c>
      <c r="AE753" s="66" t="str">
        <f t="shared" si="188"/>
        <v/>
      </c>
      <c r="AF753" s="66" t="str">
        <f t="shared" si="189"/>
        <v/>
      </c>
      <c r="AG753" s="66" t="str">
        <f t="shared" si="190"/>
        <v/>
      </c>
      <c r="AH753" s="66" t="str">
        <f t="shared" si="191"/>
        <v/>
      </c>
      <c r="AI753" s="66" t="str">
        <f t="shared" si="192"/>
        <v/>
      </c>
      <c r="AJ753" s="66" t="str">
        <f t="shared" si="193"/>
        <v/>
      </c>
      <c r="AK753" s="66" t="str">
        <f t="shared" si="194"/>
        <v/>
      </c>
      <c r="AL753" s="270" t="str">
        <f t="shared" si="195"/>
        <v>N</v>
      </c>
    </row>
    <row r="754" spans="2:38">
      <c r="B754" s="37"/>
      <c r="C754" s="40"/>
      <c r="D754" s="40" t="s">
        <v>362</v>
      </c>
      <c r="E754" s="44"/>
      <c r="F754" s="44"/>
      <c r="G754" s="44"/>
      <c r="H754" s="14" t="str">
        <f t="shared" si="196"/>
        <v/>
      </c>
      <c r="I754" s="15" t="str">
        <f t="shared" si="197"/>
        <v/>
      </c>
      <c r="J754" s="16" t="str">
        <f t="shared" si="198"/>
        <v xml:space="preserve"> </v>
      </c>
      <c r="K754" s="17" t="str">
        <f t="shared" si="199"/>
        <v xml:space="preserve"> </v>
      </c>
      <c r="L754" s="208" t="str">
        <f>IF(B754="","",HLOOKUP(B754,'GRR Data'!$DD$243:$WI$244,2,FALSE))</f>
        <v/>
      </c>
      <c r="M754" s="65"/>
      <c r="N754" s="80"/>
      <c r="O754" s="21"/>
      <c r="P754" s="22"/>
      <c r="Q754" s="100"/>
      <c r="R754" s="100"/>
      <c r="S754" s="100"/>
      <c r="T754" s="100"/>
      <c r="U754" s="100"/>
      <c r="V754" s="100"/>
      <c r="W754" s="100"/>
      <c r="X754" s="100"/>
      <c r="Y754" s="100"/>
      <c r="Z754" s="100"/>
      <c r="AA754" s="66" t="str">
        <f t="shared" si="184"/>
        <v/>
      </c>
      <c r="AB754" s="66" t="str">
        <f t="shared" si="185"/>
        <v/>
      </c>
      <c r="AC754" s="66" t="str">
        <f t="shared" si="186"/>
        <v/>
      </c>
      <c r="AD754" s="66" t="str">
        <f t="shared" si="187"/>
        <v/>
      </c>
      <c r="AE754" s="66" t="str">
        <f t="shared" si="188"/>
        <v/>
      </c>
      <c r="AF754" s="66" t="str">
        <f t="shared" si="189"/>
        <v/>
      </c>
      <c r="AG754" s="66" t="str">
        <f t="shared" si="190"/>
        <v/>
      </c>
      <c r="AH754" s="66" t="str">
        <f t="shared" si="191"/>
        <v/>
      </c>
      <c r="AI754" s="66" t="str">
        <f t="shared" si="192"/>
        <v/>
      </c>
      <c r="AJ754" s="66" t="str">
        <f t="shared" si="193"/>
        <v/>
      </c>
      <c r="AK754" s="66" t="str">
        <f t="shared" si="194"/>
        <v/>
      </c>
      <c r="AL754" s="270" t="str">
        <f t="shared" si="195"/>
        <v>N</v>
      </c>
    </row>
    <row r="755" spans="2:38">
      <c r="B755" s="37"/>
      <c r="C755" s="40"/>
      <c r="D755" s="40" t="s">
        <v>362</v>
      </c>
      <c r="E755" s="44"/>
      <c r="F755" s="44"/>
      <c r="G755" s="44"/>
      <c r="H755" s="14" t="str">
        <f t="shared" si="196"/>
        <v/>
      </c>
      <c r="I755" s="15" t="str">
        <f t="shared" si="197"/>
        <v/>
      </c>
      <c r="J755" s="16" t="str">
        <f t="shared" si="198"/>
        <v xml:space="preserve"> </v>
      </c>
      <c r="K755" s="17" t="str">
        <f t="shared" si="199"/>
        <v xml:space="preserve"> </v>
      </c>
      <c r="L755" s="208" t="str">
        <f>IF(B755="","",HLOOKUP(B755,'GRR Data'!$DD$243:$WI$244,2,FALSE))</f>
        <v/>
      </c>
      <c r="M755" s="65"/>
      <c r="N755" s="80"/>
      <c r="O755" s="21"/>
      <c r="P755" s="22"/>
      <c r="Q755" s="100"/>
      <c r="R755" s="100"/>
      <c r="S755" s="100"/>
      <c r="T755" s="100"/>
      <c r="U755" s="100"/>
      <c r="V755" s="100"/>
      <c r="W755" s="100"/>
      <c r="X755" s="100"/>
      <c r="Y755" s="100"/>
      <c r="Z755" s="100"/>
      <c r="AA755" s="66" t="str">
        <f t="shared" si="184"/>
        <v/>
      </c>
      <c r="AB755" s="66" t="str">
        <f t="shared" si="185"/>
        <v/>
      </c>
      <c r="AC755" s="66" t="str">
        <f t="shared" si="186"/>
        <v/>
      </c>
      <c r="AD755" s="66" t="str">
        <f t="shared" si="187"/>
        <v/>
      </c>
      <c r="AE755" s="66" t="str">
        <f t="shared" si="188"/>
        <v/>
      </c>
      <c r="AF755" s="66" t="str">
        <f t="shared" si="189"/>
        <v/>
      </c>
      <c r="AG755" s="66" t="str">
        <f t="shared" si="190"/>
        <v/>
      </c>
      <c r="AH755" s="66" t="str">
        <f t="shared" si="191"/>
        <v/>
      </c>
      <c r="AI755" s="66" t="str">
        <f t="shared" si="192"/>
        <v/>
      </c>
      <c r="AJ755" s="66" t="str">
        <f t="shared" si="193"/>
        <v/>
      </c>
      <c r="AK755" s="66" t="str">
        <f t="shared" si="194"/>
        <v/>
      </c>
      <c r="AL755" s="270" t="str">
        <f t="shared" si="195"/>
        <v>N</v>
      </c>
    </row>
    <row r="756" spans="2:38">
      <c r="B756" s="91"/>
      <c r="C756" s="40"/>
      <c r="D756" s="40" t="s">
        <v>362</v>
      </c>
      <c r="E756" s="44"/>
      <c r="F756" s="44"/>
      <c r="G756" s="44"/>
      <c r="H756" s="14" t="str">
        <f t="shared" si="196"/>
        <v/>
      </c>
      <c r="I756" s="15" t="str">
        <f t="shared" si="197"/>
        <v/>
      </c>
      <c r="J756" s="16" t="str">
        <f t="shared" si="198"/>
        <v xml:space="preserve"> </v>
      </c>
      <c r="K756" s="17" t="str">
        <f t="shared" si="199"/>
        <v xml:space="preserve"> </v>
      </c>
      <c r="L756" s="208" t="str">
        <f>IF(B756="","",HLOOKUP(B756,'GRR Data'!$DD$243:$WI$244,2,FALSE))</f>
        <v/>
      </c>
      <c r="M756" s="65"/>
      <c r="N756" s="80"/>
      <c r="O756" s="21"/>
      <c r="P756" s="22"/>
      <c r="Q756" s="100"/>
      <c r="R756" s="100"/>
      <c r="S756" s="100"/>
      <c r="T756" s="100"/>
      <c r="U756" s="100"/>
      <c r="V756" s="100"/>
      <c r="W756" s="100"/>
      <c r="X756" s="100"/>
      <c r="Y756" s="100"/>
      <c r="Z756" s="100"/>
      <c r="AA756" s="66" t="str">
        <f t="shared" si="184"/>
        <v/>
      </c>
      <c r="AB756" s="66" t="str">
        <f t="shared" si="185"/>
        <v/>
      </c>
      <c r="AC756" s="66" t="str">
        <f t="shared" si="186"/>
        <v/>
      </c>
      <c r="AD756" s="66" t="str">
        <f t="shared" si="187"/>
        <v/>
      </c>
      <c r="AE756" s="66" t="str">
        <f t="shared" si="188"/>
        <v/>
      </c>
      <c r="AF756" s="66" t="str">
        <f t="shared" si="189"/>
        <v/>
      </c>
      <c r="AG756" s="66" t="str">
        <f t="shared" si="190"/>
        <v/>
      </c>
      <c r="AH756" s="66" t="str">
        <f t="shared" si="191"/>
        <v/>
      </c>
      <c r="AI756" s="66" t="str">
        <f t="shared" si="192"/>
        <v/>
      </c>
      <c r="AJ756" s="66" t="str">
        <f t="shared" si="193"/>
        <v/>
      </c>
      <c r="AK756" s="66" t="str">
        <f t="shared" si="194"/>
        <v/>
      </c>
      <c r="AL756" s="270" t="str">
        <f t="shared" si="195"/>
        <v>N</v>
      </c>
    </row>
    <row r="757" spans="2:38">
      <c r="B757" s="37"/>
      <c r="C757" s="40"/>
      <c r="D757" s="40" t="s">
        <v>362</v>
      </c>
      <c r="E757" s="44"/>
      <c r="F757" s="44"/>
      <c r="G757" s="44"/>
      <c r="H757" s="14" t="str">
        <f t="shared" si="196"/>
        <v/>
      </c>
      <c r="I757" s="15" t="str">
        <f t="shared" si="197"/>
        <v/>
      </c>
      <c r="J757" s="16" t="str">
        <f t="shared" si="198"/>
        <v xml:space="preserve"> </v>
      </c>
      <c r="K757" s="17" t="str">
        <f t="shared" si="199"/>
        <v xml:space="preserve"> </v>
      </c>
      <c r="L757" s="208" t="str">
        <f>IF(B757="","",HLOOKUP(B757,'GRR Data'!$DD$243:$WI$244,2,FALSE))</f>
        <v/>
      </c>
      <c r="M757" s="65"/>
      <c r="N757" s="80"/>
      <c r="O757" s="21"/>
      <c r="P757" s="22"/>
      <c r="Q757" s="100"/>
      <c r="R757" s="100"/>
      <c r="S757" s="100"/>
      <c r="T757" s="100"/>
      <c r="U757" s="100"/>
      <c r="V757" s="100"/>
      <c r="W757" s="100"/>
      <c r="X757" s="100"/>
      <c r="Y757" s="100"/>
      <c r="Z757" s="100"/>
      <c r="AA757" s="66" t="str">
        <f t="shared" si="184"/>
        <v/>
      </c>
      <c r="AB757" s="66" t="str">
        <f t="shared" si="185"/>
        <v/>
      </c>
      <c r="AC757" s="66" t="str">
        <f t="shared" si="186"/>
        <v/>
      </c>
      <c r="AD757" s="66" t="str">
        <f t="shared" si="187"/>
        <v/>
      </c>
      <c r="AE757" s="66" t="str">
        <f t="shared" si="188"/>
        <v/>
      </c>
      <c r="AF757" s="66" t="str">
        <f t="shared" si="189"/>
        <v/>
      </c>
      <c r="AG757" s="66" t="str">
        <f t="shared" si="190"/>
        <v/>
      </c>
      <c r="AH757" s="66" t="str">
        <f t="shared" si="191"/>
        <v/>
      </c>
      <c r="AI757" s="66" t="str">
        <f t="shared" si="192"/>
        <v/>
      </c>
      <c r="AJ757" s="66" t="str">
        <f t="shared" si="193"/>
        <v/>
      </c>
      <c r="AK757" s="66" t="str">
        <f t="shared" si="194"/>
        <v/>
      </c>
      <c r="AL757" s="270" t="str">
        <f t="shared" si="195"/>
        <v>N</v>
      </c>
    </row>
    <row r="758" spans="2:38">
      <c r="B758" s="37"/>
      <c r="C758" s="40"/>
      <c r="D758" s="40" t="s">
        <v>362</v>
      </c>
      <c r="E758" s="44"/>
      <c r="F758" s="44"/>
      <c r="G758" s="44"/>
      <c r="H758" s="14" t="str">
        <f t="shared" si="196"/>
        <v/>
      </c>
      <c r="I758" s="15" t="str">
        <f t="shared" si="197"/>
        <v/>
      </c>
      <c r="J758" s="16" t="str">
        <f t="shared" si="198"/>
        <v xml:space="preserve"> </v>
      </c>
      <c r="K758" s="17" t="str">
        <f t="shared" si="199"/>
        <v xml:space="preserve"> </v>
      </c>
      <c r="L758" s="208" t="str">
        <f>IF(B758="","",HLOOKUP(B758,'GRR Data'!$DD$243:$WI$244,2,FALSE))</f>
        <v/>
      </c>
      <c r="M758" s="65"/>
      <c r="N758" s="80"/>
      <c r="O758" s="21"/>
      <c r="P758" s="22"/>
      <c r="Q758" s="100"/>
      <c r="R758" s="100"/>
      <c r="S758" s="100"/>
      <c r="T758" s="100"/>
      <c r="U758" s="100"/>
      <c r="V758" s="100"/>
      <c r="W758" s="100"/>
      <c r="X758" s="100"/>
      <c r="Y758" s="100"/>
      <c r="Z758" s="100"/>
      <c r="AA758" s="66" t="str">
        <f t="shared" si="184"/>
        <v/>
      </c>
      <c r="AB758" s="66" t="str">
        <f t="shared" si="185"/>
        <v/>
      </c>
      <c r="AC758" s="66" t="str">
        <f t="shared" si="186"/>
        <v/>
      </c>
      <c r="AD758" s="66" t="str">
        <f t="shared" si="187"/>
        <v/>
      </c>
      <c r="AE758" s="66" t="str">
        <f t="shared" si="188"/>
        <v/>
      </c>
      <c r="AF758" s="66" t="str">
        <f t="shared" si="189"/>
        <v/>
      </c>
      <c r="AG758" s="66" t="str">
        <f t="shared" si="190"/>
        <v/>
      </c>
      <c r="AH758" s="66" t="str">
        <f t="shared" si="191"/>
        <v/>
      </c>
      <c r="AI758" s="66" t="str">
        <f t="shared" si="192"/>
        <v/>
      </c>
      <c r="AJ758" s="66" t="str">
        <f t="shared" si="193"/>
        <v/>
      </c>
      <c r="AK758" s="66" t="str">
        <f t="shared" si="194"/>
        <v/>
      </c>
      <c r="AL758" s="270" t="str">
        <f t="shared" si="195"/>
        <v>N</v>
      </c>
    </row>
    <row r="759" spans="2:38">
      <c r="B759" s="91"/>
      <c r="C759" s="40"/>
      <c r="D759" s="40" t="s">
        <v>362</v>
      </c>
      <c r="E759" s="44"/>
      <c r="F759" s="44"/>
      <c r="G759" s="44"/>
      <c r="H759" s="14" t="str">
        <f t="shared" si="196"/>
        <v/>
      </c>
      <c r="I759" s="15" t="str">
        <f t="shared" si="197"/>
        <v/>
      </c>
      <c r="J759" s="16" t="str">
        <f t="shared" si="198"/>
        <v xml:space="preserve"> </v>
      </c>
      <c r="K759" s="17" t="str">
        <f t="shared" si="199"/>
        <v xml:space="preserve"> </v>
      </c>
      <c r="L759" s="208" t="str">
        <f>IF(B759="","",HLOOKUP(B759,'GRR Data'!$DD$243:$WI$244,2,FALSE))</f>
        <v/>
      </c>
      <c r="M759" s="65"/>
      <c r="N759" s="80"/>
      <c r="O759" s="21"/>
      <c r="P759" s="22"/>
      <c r="Q759" s="100"/>
      <c r="R759" s="100"/>
      <c r="S759" s="100"/>
      <c r="T759" s="100"/>
      <c r="U759" s="100"/>
      <c r="V759" s="100"/>
      <c r="W759" s="100"/>
      <c r="X759" s="100"/>
      <c r="Y759" s="100"/>
      <c r="Z759" s="100"/>
      <c r="AA759" s="66" t="str">
        <f t="shared" si="184"/>
        <v/>
      </c>
      <c r="AB759" s="66" t="str">
        <f t="shared" si="185"/>
        <v/>
      </c>
      <c r="AC759" s="66" t="str">
        <f t="shared" si="186"/>
        <v/>
      </c>
      <c r="AD759" s="66" t="str">
        <f t="shared" si="187"/>
        <v/>
      </c>
      <c r="AE759" s="66" t="str">
        <f t="shared" si="188"/>
        <v/>
      </c>
      <c r="AF759" s="66" t="str">
        <f t="shared" si="189"/>
        <v/>
      </c>
      <c r="AG759" s="66" t="str">
        <f t="shared" si="190"/>
        <v/>
      </c>
      <c r="AH759" s="66" t="str">
        <f t="shared" si="191"/>
        <v/>
      </c>
      <c r="AI759" s="66" t="str">
        <f t="shared" si="192"/>
        <v/>
      </c>
      <c r="AJ759" s="66" t="str">
        <f t="shared" si="193"/>
        <v/>
      </c>
      <c r="AK759" s="66" t="str">
        <f t="shared" si="194"/>
        <v/>
      </c>
      <c r="AL759" s="270" t="str">
        <f t="shared" si="195"/>
        <v>N</v>
      </c>
    </row>
    <row r="760" spans="2:38">
      <c r="B760" s="37"/>
      <c r="C760" s="40"/>
      <c r="D760" s="40" t="s">
        <v>362</v>
      </c>
      <c r="E760" s="44"/>
      <c r="F760" s="44"/>
      <c r="G760" s="44"/>
      <c r="H760" s="14" t="str">
        <f t="shared" si="196"/>
        <v/>
      </c>
      <c r="I760" s="15" t="str">
        <f t="shared" si="197"/>
        <v/>
      </c>
      <c r="J760" s="16" t="str">
        <f t="shared" si="198"/>
        <v xml:space="preserve"> </v>
      </c>
      <c r="K760" s="17" t="str">
        <f t="shared" si="199"/>
        <v xml:space="preserve"> </v>
      </c>
      <c r="L760" s="208" t="str">
        <f>IF(B760="","",HLOOKUP(B760,'GRR Data'!$DD$243:$WI$244,2,FALSE))</f>
        <v/>
      </c>
      <c r="M760" s="65"/>
      <c r="N760" s="80"/>
      <c r="O760" s="21"/>
      <c r="P760" s="22"/>
      <c r="Q760" s="100"/>
      <c r="R760" s="100"/>
      <c r="S760" s="100"/>
      <c r="T760" s="100"/>
      <c r="U760" s="100"/>
      <c r="V760" s="100"/>
      <c r="W760" s="100"/>
      <c r="X760" s="100"/>
      <c r="Y760" s="100"/>
      <c r="Z760" s="100"/>
      <c r="AA760" s="66" t="str">
        <f t="shared" si="184"/>
        <v/>
      </c>
      <c r="AB760" s="66" t="str">
        <f t="shared" si="185"/>
        <v/>
      </c>
      <c r="AC760" s="66" t="str">
        <f t="shared" si="186"/>
        <v/>
      </c>
      <c r="AD760" s="66" t="str">
        <f t="shared" si="187"/>
        <v/>
      </c>
      <c r="AE760" s="66" t="str">
        <f t="shared" si="188"/>
        <v/>
      </c>
      <c r="AF760" s="66" t="str">
        <f t="shared" si="189"/>
        <v/>
      </c>
      <c r="AG760" s="66" t="str">
        <f t="shared" si="190"/>
        <v/>
      </c>
      <c r="AH760" s="66" t="str">
        <f t="shared" si="191"/>
        <v/>
      </c>
      <c r="AI760" s="66" t="str">
        <f t="shared" si="192"/>
        <v/>
      </c>
      <c r="AJ760" s="66" t="str">
        <f t="shared" si="193"/>
        <v/>
      </c>
      <c r="AK760" s="66" t="str">
        <f t="shared" si="194"/>
        <v/>
      </c>
      <c r="AL760" s="270" t="str">
        <f t="shared" si="195"/>
        <v>N</v>
      </c>
    </row>
    <row r="761" spans="2:38">
      <c r="B761" s="37"/>
      <c r="C761" s="40"/>
      <c r="D761" s="40" t="s">
        <v>362</v>
      </c>
      <c r="E761" s="44"/>
      <c r="F761" s="44"/>
      <c r="G761" s="44"/>
      <c r="H761" s="14" t="str">
        <f t="shared" si="196"/>
        <v/>
      </c>
      <c r="I761" s="15" t="str">
        <f t="shared" si="197"/>
        <v/>
      </c>
      <c r="J761" s="16" t="str">
        <f t="shared" si="198"/>
        <v xml:space="preserve"> </v>
      </c>
      <c r="K761" s="17" t="str">
        <f t="shared" si="199"/>
        <v xml:space="preserve"> </v>
      </c>
      <c r="L761" s="208" t="str">
        <f>IF(B761="","",HLOOKUP(B761,'GRR Data'!$DD$243:$WI$244,2,FALSE))</f>
        <v/>
      </c>
      <c r="M761" s="65"/>
      <c r="N761" s="80"/>
      <c r="O761" s="21"/>
      <c r="P761" s="22"/>
      <c r="Q761" s="100"/>
      <c r="R761" s="100"/>
      <c r="S761" s="100"/>
      <c r="T761" s="100"/>
      <c r="U761" s="100"/>
      <c r="V761" s="100"/>
      <c r="W761" s="100"/>
      <c r="X761" s="100"/>
      <c r="Y761" s="100"/>
      <c r="Z761" s="100"/>
      <c r="AA761" s="66" t="str">
        <f t="shared" si="184"/>
        <v/>
      </c>
      <c r="AB761" s="66" t="str">
        <f t="shared" si="185"/>
        <v/>
      </c>
      <c r="AC761" s="66" t="str">
        <f t="shared" si="186"/>
        <v/>
      </c>
      <c r="AD761" s="66" t="str">
        <f t="shared" si="187"/>
        <v/>
      </c>
      <c r="AE761" s="66" t="str">
        <f t="shared" si="188"/>
        <v/>
      </c>
      <c r="AF761" s="66" t="str">
        <f t="shared" si="189"/>
        <v/>
      </c>
      <c r="AG761" s="66" t="str">
        <f t="shared" si="190"/>
        <v/>
      </c>
      <c r="AH761" s="66" t="str">
        <f t="shared" si="191"/>
        <v/>
      </c>
      <c r="AI761" s="66" t="str">
        <f t="shared" si="192"/>
        <v/>
      </c>
      <c r="AJ761" s="66" t="str">
        <f t="shared" si="193"/>
        <v/>
      </c>
      <c r="AK761" s="66" t="str">
        <f t="shared" si="194"/>
        <v/>
      </c>
      <c r="AL761" s="270" t="str">
        <f t="shared" si="195"/>
        <v>N</v>
      </c>
    </row>
    <row r="762" spans="2:38">
      <c r="B762" s="91"/>
      <c r="C762" s="40"/>
      <c r="D762" s="40" t="s">
        <v>362</v>
      </c>
      <c r="E762" s="44"/>
      <c r="F762" s="44"/>
      <c r="G762" s="44"/>
      <c r="H762" s="14" t="str">
        <f t="shared" si="196"/>
        <v/>
      </c>
      <c r="I762" s="15" t="str">
        <f t="shared" si="197"/>
        <v/>
      </c>
      <c r="J762" s="16" t="str">
        <f t="shared" si="198"/>
        <v xml:space="preserve"> </v>
      </c>
      <c r="K762" s="17" t="str">
        <f t="shared" si="199"/>
        <v xml:space="preserve"> </v>
      </c>
      <c r="L762" s="208" t="str">
        <f>IF(B762="","",HLOOKUP(B762,'GRR Data'!$DD$243:$WI$244,2,FALSE))</f>
        <v/>
      </c>
      <c r="M762" s="65"/>
      <c r="N762" s="80"/>
      <c r="O762" s="21"/>
      <c r="P762" s="22"/>
      <c r="Q762" s="100"/>
      <c r="R762" s="100"/>
      <c r="S762" s="100"/>
      <c r="T762" s="100"/>
      <c r="U762" s="100"/>
      <c r="V762" s="100"/>
      <c r="W762" s="100"/>
      <c r="X762" s="100"/>
      <c r="Y762" s="100"/>
      <c r="Z762" s="100"/>
      <c r="AA762" s="66" t="str">
        <f t="shared" si="184"/>
        <v/>
      </c>
      <c r="AB762" s="66" t="str">
        <f t="shared" si="185"/>
        <v/>
      </c>
      <c r="AC762" s="66" t="str">
        <f t="shared" si="186"/>
        <v/>
      </c>
      <c r="AD762" s="66" t="str">
        <f t="shared" si="187"/>
        <v/>
      </c>
      <c r="AE762" s="66" t="str">
        <f t="shared" si="188"/>
        <v/>
      </c>
      <c r="AF762" s="66" t="str">
        <f t="shared" si="189"/>
        <v/>
      </c>
      <c r="AG762" s="66" t="str">
        <f t="shared" si="190"/>
        <v/>
      </c>
      <c r="AH762" s="66" t="str">
        <f t="shared" si="191"/>
        <v/>
      </c>
      <c r="AI762" s="66" t="str">
        <f t="shared" si="192"/>
        <v/>
      </c>
      <c r="AJ762" s="66" t="str">
        <f t="shared" si="193"/>
        <v/>
      </c>
      <c r="AK762" s="66" t="str">
        <f t="shared" si="194"/>
        <v/>
      </c>
      <c r="AL762" s="270" t="str">
        <f t="shared" si="195"/>
        <v>N</v>
      </c>
    </row>
    <row r="763" spans="2:38">
      <c r="B763" s="91"/>
      <c r="C763" s="40"/>
      <c r="D763" s="40" t="s">
        <v>362</v>
      </c>
      <c r="E763" s="44"/>
      <c r="F763" s="44"/>
      <c r="G763" s="44"/>
      <c r="H763" s="14" t="str">
        <f t="shared" si="196"/>
        <v/>
      </c>
      <c r="I763" s="15" t="str">
        <f t="shared" si="197"/>
        <v/>
      </c>
      <c r="J763" s="16" t="str">
        <f t="shared" si="198"/>
        <v xml:space="preserve"> </v>
      </c>
      <c r="K763" s="17" t="str">
        <f t="shared" si="199"/>
        <v xml:space="preserve"> </v>
      </c>
      <c r="L763" s="208" t="str">
        <f>IF(B763="","",HLOOKUP(B763,'GRR Data'!$DD$243:$WI$244,2,FALSE))</f>
        <v/>
      </c>
      <c r="M763" s="65"/>
      <c r="N763" s="80"/>
      <c r="O763" s="21"/>
      <c r="P763" s="22"/>
      <c r="Q763" s="100"/>
      <c r="R763" s="100"/>
      <c r="S763" s="100"/>
      <c r="T763" s="100"/>
      <c r="U763" s="100"/>
      <c r="V763" s="100"/>
      <c r="W763" s="100"/>
      <c r="X763" s="100"/>
      <c r="Y763" s="100"/>
      <c r="Z763" s="100"/>
      <c r="AA763" s="66" t="str">
        <f t="shared" si="184"/>
        <v/>
      </c>
      <c r="AB763" s="66" t="str">
        <f t="shared" si="185"/>
        <v/>
      </c>
      <c r="AC763" s="66" t="str">
        <f t="shared" si="186"/>
        <v/>
      </c>
      <c r="AD763" s="66" t="str">
        <f t="shared" si="187"/>
        <v/>
      </c>
      <c r="AE763" s="66" t="str">
        <f t="shared" si="188"/>
        <v/>
      </c>
      <c r="AF763" s="66" t="str">
        <f t="shared" si="189"/>
        <v/>
      </c>
      <c r="AG763" s="66" t="str">
        <f t="shared" si="190"/>
        <v/>
      </c>
      <c r="AH763" s="66" t="str">
        <f t="shared" si="191"/>
        <v/>
      </c>
      <c r="AI763" s="66" t="str">
        <f t="shared" si="192"/>
        <v/>
      </c>
      <c r="AJ763" s="66" t="str">
        <f t="shared" si="193"/>
        <v/>
      </c>
      <c r="AK763" s="66" t="str">
        <f t="shared" si="194"/>
        <v/>
      </c>
      <c r="AL763" s="270" t="str">
        <f t="shared" si="195"/>
        <v>N</v>
      </c>
    </row>
  </sheetData>
  <sheetProtection algorithmName="SHA-512" hashValue="GKzhKVPjNeeFNBAothCDklgu94ruxLcunXXobS56aQtP74Iyh3sbCfYiBF9AciIsQC4e5B4tx8LNPZPr9oyPPA==" saltValue="bVGyBlXL+EF9+TZj1BPuxw==" spinCount="100000" sheet="1" formatCells="0" formatColumns="0" formatRows="0" autoFilter="0"/>
  <protectedRanges>
    <protectedRange sqref="E13:G21" name="範圍1_1"/>
    <protectedRange sqref="Q13:U21" name="範圍1_2"/>
    <protectedRange sqref="B13:C99" name="範圍1_3"/>
  </protectedRanges>
  <autoFilter ref="B12:AK513" xr:uid="{00000000-0009-0000-0000-000008000000}"/>
  <mergeCells count="45">
    <mergeCell ref="AL10:AL12"/>
    <mergeCell ref="R2:S2"/>
    <mergeCell ref="I8:K8"/>
    <mergeCell ref="B7:E7"/>
    <mergeCell ref="B6:E6"/>
    <mergeCell ref="B8:E8"/>
    <mergeCell ref="Y8:AA8"/>
    <mergeCell ref="F6:H6"/>
    <mergeCell ref="F7:H7"/>
    <mergeCell ref="F8:H8"/>
    <mergeCell ref="L6:M6"/>
    <mergeCell ref="L7:M7"/>
    <mergeCell ref="L8:M8"/>
    <mergeCell ref="V2:W2"/>
    <mergeCell ref="X2:Y2"/>
    <mergeCell ref="Z2:AA2"/>
    <mergeCell ref="R4:S4"/>
    <mergeCell ref="R5:S5"/>
    <mergeCell ref="R6:S6"/>
    <mergeCell ref="AA11:AJ11"/>
    <mergeCell ref="Q11:Z11"/>
    <mergeCell ref="Q10:AK10"/>
    <mergeCell ref="Q9:AK9"/>
    <mergeCell ref="R7:S7"/>
    <mergeCell ref="T3:U3"/>
    <mergeCell ref="AK11:AK12"/>
    <mergeCell ref="V3:W3"/>
    <mergeCell ref="X3:Y3"/>
    <mergeCell ref="Z3:AA3"/>
    <mergeCell ref="B4:N4"/>
    <mergeCell ref="B5:N5"/>
    <mergeCell ref="T2:U2"/>
    <mergeCell ref="C1:F1"/>
    <mergeCell ref="O11:O12"/>
    <mergeCell ref="P11:P12"/>
    <mergeCell ref="B10:G11"/>
    <mergeCell ref="L10:L12"/>
    <mergeCell ref="H10:K10"/>
    <mergeCell ref="H11:I11"/>
    <mergeCell ref="J11:K11"/>
    <mergeCell ref="I6:K6"/>
    <mergeCell ref="I7:K7"/>
    <mergeCell ref="M10:M12"/>
    <mergeCell ref="N11:N12"/>
    <mergeCell ref="R3:S3"/>
  </mergeCells>
  <phoneticPr fontId="2" type="noConversion"/>
  <conditionalFormatting sqref="D13:D763">
    <cfRule type="cellIs" dxfId="123" priority="29" stopIfTrue="1" operator="equal">
      <formula>"CTF"</formula>
    </cfRule>
  </conditionalFormatting>
  <conditionalFormatting sqref="L13:L763">
    <cfRule type="containsBlanks" dxfId="121" priority="3" stopIfTrue="1">
      <formula>LEN(TRIM(L13))=0</formula>
    </cfRule>
  </conditionalFormatting>
  <conditionalFormatting sqref="Q13:Z763">
    <cfRule type="expression" dxfId="117" priority="1" stopIfTrue="1">
      <formula>AND(Q13&lt;&gt;"",OR(Q13&lt;$E13-$G13,Q13&gt;$E13+$F13))</formula>
    </cfRule>
    <cfRule type="containsBlanks" dxfId="116" priority="62" stopIfTrue="1">
      <formula>LEN(TRIM(Q13))=0</formula>
    </cfRule>
    <cfRule type="cellIs" dxfId="115" priority="63" operator="equal">
      <formula>0</formula>
    </cfRule>
  </conditionalFormatting>
  <dataValidations count="1">
    <dataValidation type="list" allowBlank="1" showInputMessage="1" showErrorMessage="1" sqref="D13:D763" xr:uid="{00000000-0002-0000-0800-000000000000}">
      <formula1>FAIDrop</formula1>
    </dataValidation>
  </dataValidations>
  <hyperlinks>
    <hyperlink ref="C1" location="'Table of contents'!A1" display="Table of Contents" xr:uid="{00000000-0004-0000-0800-000000000000}"/>
  </hyperlinks>
  <pageMargins left="0.75" right="0.75" top="0.25" bottom="0.25" header="0.5" footer="0.5"/>
  <pageSetup scale="48"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445" r:id="rId4" name="Check Box 5">
              <controlPr defaultSize="0" autoFill="0" autoLine="0" autoPict="0">
                <anchor moveWithCells="1">
                  <from>
                    <xdr:col>16</xdr:col>
                    <xdr:colOff>152400</xdr:colOff>
                    <xdr:row>6</xdr:row>
                    <xdr:rowOff>180975</xdr:rowOff>
                  </from>
                  <to>
                    <xdr:col>16</xdr:col>
                    <xdr:colOff>457200</xdr:colOff>
                    <xdr:row>8</xdr:row>
                    <xdr:rowOff>28575</xdr:rowOff>
                  </to>
                </anchor>
              </controlPr>
            </control>
          </mc:Choice>
        </mc:AlternateContent>
        <mc:AlternateContent xmlns:mc="http://schemas.openxmlformats.org/markup-compatibility/2006">
          <mc:Choice Requires="x14">
            <control shapeId="61446" r:id="rId5" name="Check Box 6">
              <controlPr defaultSize="0" autoFill="0" autoLine="0" autoPict="0">
                <anchor moveWithCells="1">
                  <from>
                    <xdr:col>16</xdr:col>
                    <xdr:colOff>152400</xdr:colOff>
                    <xdr:row>6</xdr:row>
                    <xdr:rowOff>0</xdr:rowOff>
                  </from>
                  <to>
                    <xdr:col>16</xdr:col>
                    <xdr:colOff>457200</xdr:colOff>
                    <xdr:row>7</xdr:row>
                    <xdr:rowOff>28575</xdr:rowOff>
                  </to>
                </anchor>
              </controlPr>
            </control>
          </mc:Choice>
        </mc:AlternateContent>
        <mc:AlternateContent xmlns:mc="http://schemas.openxmlformats.org/markup-compatibility/2006">
          <mc:Choice Requires="x14">
            <control shapeId="61450" r:id="rId6" name="Check Box 10">
              <controlPr defaultSize="0" autoFill="0" autoLine="0" autoPict="0">
                <anchor moveWithCells="1">
                  <from>
                    <xdr:col>16</xdr:col>
                    <xdr:colOff>152400</xdr:colOff>
                    <xdr:row>4</xdr:row>
                    <xdr:rowOff>333375</xdr:rowOff>
                  </from>
                  <to>
                    <xdr:col>16</xdr:col>
                    <xdr:colOff>457200</xdr:colOff>
                    <xdr:row>6</xdr:row>
                    <xdr:rowOff>28575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ellIs" priority="59" operator="equal" id="{F948F24D-D7D9-4FDE-8910-0F869EA57980}">
            <xm:f>'Data Selections (Hide &amp; Lock) '!$J$7</xm:f>
            <x14:dxf>
              <font>
                <color rgb="FF9C0006"/>
              </font>
              <fill>
                <patternFill>
                  <bgColor rgb="FFFFC7CE"/>
                </patternFill>
              </fill>
            </x14:dxf>
          </x14:cfRule>
          <xm:sqref>D13:D763</xm:sqref>
        </x14:conditionalFormatting>
        <x14:conditionalFormatting xmlns:xm="http://schemas.microsoft.com/office/excel/2006/main">
          <x14:cfRule type="cellIs" priority="56" stopIfTrue="1" operator="between" id="{BEFD0912-10E7-40CE-ADCA-0B5A394053AC}">
            <xm:f>'Data Selections (Hide &amp; Lock) '!$H$7</xm:f>
            <xm:f>'Data Selections (Hide &amp; Lock) '!$H$8</xm:f>
            <x14:dxf>
              <font>
                <color auto="1"/>
              </font>
              <fill>
                <patternFill>
                  <bgColor rgb="FFFFFF00"/>
                </patternFill>
              </fill>
            </x14:dxf>
          </x14:cfRule>
          <x14:cfRule type="cellIs" priority="57" stopIfTrue="1" operator="greaterThan" id="{1133D681-84D5-4E83-9D03-4750506BAB22}">
            <xm:f>'Data Selections (Hide &amp; Lock) '!$H$8</xm:f>
            <x14:dxf>
              <font>
                <color theme="1"/>
              </font>
              <fill>
                <patternFill>
                  <bgColor rgb="FFFF0000"/>
                </patternFill>
              </fill>
            </x14:dxf>
          </x14:cfRule>
          <x14:cfRule type="cellIs" priority="58" stopIfTrue="1" operator="between" id="{AC285CE1-57E1-4007-B563-EB57CFE56BBE}">
            <xm:f>'Data Selections (Hide &amp; Lock) '!$H$6</xm:f>
            <xm:f>'Data Selections (Hide &amp; Lock) '!$H$7</xm:f>
            <x14:dxf>
              <font>
                <color theme="1"/>
              </font>
              <fill>
                <patternFill>
                  <bgColor rgb="FF00B050"/>
                </patternFill>
              </fill>
            </x14:dxf>
          </x14:cfRule>
          <xm:sqref>L13:L763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1000000}">
          <x14:formula1>
            <xm:f>'Data Selections (Hide &amp; Lock) '!$B$6:$B$13</xm:f>
          </x14:formula1>
          <xm:sqref>M13:M763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M514"/>
  <sheetViews>
    <sheetView tabSelected="1" zoomScale="70" zoomScaleNormal="70" workbookViewId="0">
      <selection activeCell="E13" sqref="E13"/>
    </sheetView>
  </sheetViews>
  <sheetFormatPr defaultColWidth="9.140625" defaultRowHeight="12.75"/>
  <cols>
    <col min="1" max="1" width="10" customWidth="1"/>
    <col min="2" max="2" width="24.140625" customWidth="1"/>
    <col min="3" max="15" width="10.85546875" customWidth="1"/>
    <col min="16" max="16" width="11.140625" customWidth="1"/>
    <col min="17" max="20" width="10.85546875" customWidth="1"/>
    <col min="21" max="21" width="11.42578125" bestFit="1" customWidth="1"/>
    <col min="22" max="22" width="12.42578125" customWidth="1"/>
    <col min="23" max="302" width="11.42578125" bestFit="1" customWidth="1"/>
  </cols>
  <sheetData>
    <row r="1" spans="1:507" ht="23.85" customHeight="1">
      <c r="A1" s="653" t="s">
        <v>32</v>
      </c>
      <c r="B1" s="653"/>
      <c r="C1" s="653"/>
      <c r="D1" s="1"/>
      <c r="E1" s="1"/>
      <c r="F1" s="1"/>
      <c r="G1" s="654" t="s">
        <v>363</v>
      </c>
      <c r="H1" s="655"/>
      <c r="I1" s="655"/>
      <c r="J1" s="655"/>
      <c r="K1" s="655"/>
      <c r="L1" s="655"/>
      <c r="M1" s="655"/>
      <c r="N1" s="655"/>
      <c r="O1" s="655"/>
      <c r="P1" s="655"/>
      <c r="Q1" s="655"/>
      <c r="R1" s="655"/>
      <c r="S1" s="656"/>
      <c r="U1" s="622" t="s">
        <v>34</v>
      </c>
      <c r="V1" s="623" t="str">
        <f>'Revision block'!B1</f>
        <v>H001122</v>
      </c>
    </row>
    <row r="2" spans="1:507" ht="23.85" customHeight="1">
      <c r="G2" s="657"/>
      <c r="H2" s="658"/>
      <c r="I2" s="658"/>
      <c r="J2" s="658"/>
      <c r="K2" s="658"/>
      <c r="L2" s="658"/>
      <c r="M2" s="658"/>
      <c r="N2" s="658"/>
      <c r="O2" s="658"/>
      <c r="P2" s="658"/>
      <c r="Q2" s="658"/>
      <c r="R2" s="658"/>
      <c r="S2" s="659"/>
      <c r="U2" s="20" t="s">
        <v>36</v>
      </c>
      <c r="V2" s="69" t="str">
        <f>'Revision block'!B2</f>
        <v>K</v>
      </c>
    </row>
    <row r="3" spans="1:507" ht="34.5" customHeight="1" thickBot="1">
      <c r="A3" s="110" t="s">
        <v>364</v>
      </c>
      <c r="G3" s="660"/>
      <c r="H3" s="661"/>
      <c r="I3" s="661"/>
      <c r="J3" s="661"/>
      <c r="K3" s="661"/>
      <c r="L3" s="661"/>
      <c r="M3" s="661"/>
      <c r="N3" s="661"/>
      <c r="O3" s="661"/>
      <c r="P3" s="661"/>
      <c r="Q3" s="661"/>
      <c r="R3" s="661"/>
      <c r="S3" s="662"/>
      <c r="U3" s="20" t="s">
        <v>38</v>
      </c>
      <c r="V3" s="70">
        <f>'Revision block'!B3</f>
        <v>45082</v>
      </c>
    </row>
    <row r="4" spans="1:507" ht="23.85" customHeight="1" thickBot="1">
      <c r="G4" s="663" t="str">
        <f>IF(AND(OR(C5="",C6="",C7="",H5="",H6="",H7="",L5="",L6="",L7=""),COUNT(C80:KP179)&gt;0,"")=TRUE,"Please populate header information to enable Ppk calculations","")</f>
        <v/>
      </c>
      <c r="H4" s="663"/>
      <c r="I4" s="663"/>
      <c r="J4" s="663"/>
      <c r="K4" s="663"/>
      <c r="L4" s="663"/>
    </row>
    <row r="5" spans="1:507" ht="14.25">
      <c r="A5" s="664" t="s">
        <v>289</v>
      </c>
      <c r="B5" s="665"/>
      <c r="C5" s="666" t="s">
        <v>365</v>
      </c>
      <c r="D5" s="667"/>
      <c r="E5" s="668"/>
      <c r="F5" s="669" t="s">
        <v>290</v>
      </c>
      <c r="G5" s="670"/>
      <c r="H5" s="671" t="s">
        <v>366</v>
      </c>
      <c r="I5" s="671"/>
      <c r="J5" s="669" t="s">
        <v>295</v>
      </c>
      <c r="K5" s="670"/>
      <c r="L5" s="652">
        <v>20260302</v>
      </c>
      <c r="M5" s="652"/>
      <c r="N5" s="669" t="s">
        <v>292</v>
      </c>
      <c r="O5" s="670"/>
      <c r="P5" s="85"/>
    </row>
    <row r="6" spans="1:507" ht="14.25">
      <c r="A6" s="650" t="s">
        <v>293</v>
      </c>
      <c r="B6" s="651"/>
      <c r="C6" s="643" t="s">
        <v>1660</v>
      </c>
      <c r="D6" s="644"/>
      <c r="E6" s="645"/>
      <c r="F6" s="639" t="s">
        <v>294</v>
      </c>
      <c r="G6" s="640"/>
      <c r="H6" s="652">
        <v>20260302</v>
      </c>
      <c r="I6" s="652"/>
      <c r="J6" s="639" t="s">
        <v>367</v>
      </c>
      <c r="K6" s="640"/>
      <c r="L6" s="643" t="s">
        <v>368</v>
      </c>
      <c r="M6" s="645"/>
      <c r="N6" s="639" t="s">
        <v>296</v>
      </c>
      <c r="O6" s="640"/>
      <c r="P6" s="86"/>
    </row>
    <row r="7" spans="1:507" ht="15" thickBot="1">
      <c r="A7" s="641" t="s">
        <v>369</v>
      </c>
      <c r="B7" s="642"/>
      <c r="C7" s="643" t="s">
        <v>1661</v>
      </c>
      <c r="D7" s="644"/>
      <c r="E7" s="645"/>
      <c r="F7" s="646" t="s">
        <v>298</v>
      </c>
      <c r="G7" s="647"/>
      <c r="H7" s="643" t="s">
        <v>368</v>
      </c>
      <c r="I7" s="645"/>
      <c r="J7" s="646" t="s">
        <v>353</v>
      </c>
      <c r="K7" s="647"/>
      <c r="L7" s="648" t="s">
        <v>370</v>
      </c>
      <c r="M7" s="649"/>
      <c r="N7" s="646" t="s">
        <v>300</v>
      </c>
      <c r="O7" s="647"/>
      <c r="P7" s="88"/>
    </row>
    <row r="8" spans="1:507">
      <c r="B8" s="3" t="s">
        <v>371</v>
      </c>
      <c r="C8" s="92">
        <v>1</v>
      </c>
      <c r="D8" s="92">
        <v>1</v>
      </c>
      <c r="E8" s="92">
        <v>1</v>
      </c>
      <c r="F8" s="92">
        <v>1</v>
      </c>
      <c r="G8" s="92">
        <v>1</v>
      </c>
      <c r="H8" s="92">
        <v>1</v>
      </c>
      <c r="I8" s="92">
        <v>1</v>
      </c>
      <c r="J8" s="92">
        <v>1</v>
      </c>
      <c r="K8" s="92">
        <v>1</v>
      </c>
      <c r="L8" s="92">
        <v>1</v>
      </c>
      <c r="M8" s="92">
        <v>1</v>
      </c>
      <c r="N8" s="92">
        <v>1</v>
      </c>
      <c r="O8" s="92">
        <v>1</v>
      </c>
      <c r="P8" s="92">
        <v>1</v>
      </c>
      <c r="Q8" s="92">
        <v>1</v>
      </c>
      <c r="R8" s="92">
        <v>1</v>
      </c>
      <c r="S8" s="92">
        <v>1</v>
      </c>
      <c r="T8" s="92">
        <v>1</v>
      </c>
      <c r="U8" s="92">
        <v>1</v>
      </c>
      <c r="V8" s="92">
        <v>1</v>
      </c>
      <c r="W8" s="92">
        <v>1</v>
      </c>
      <c r="X8" s="92">
        <v>1</v>
      </c>
      <c r="Y8" s="92">
        <v>1</v>
      </c>
      <c r="Z8" s="92">
        <v>1</v>
      </c>
      <c r="AA8" s="92">
        <v>1</v>
      </c>
      <c r="AB8" s="92">
        <v>1</v>
      </c>
      <c r="AC8" s="92">
        <v>1</v>
      </c>
      <c r="AD8" s="92">
        <v>1</v>
      </c>
      <c r="AE8" s="92">
        <v>1</v>
      </c>
      <c r="AF8" s="92">
        <v>1</v>
      </c>
      <c r="AG8" s="92">
        <v>1</v>
      </c>
      <c r="AH8" s="92">
        <v>1</v>
      </c>
      <c r="AI8" s="92">
        <v>1</v>
      </c>
      <c r="AJ8" s="92">
        <v>1</v>
      </c>
      <c r="AK8" s="92">
        <v>1</v>
      </c>
      <c r="AL8" s="92">
        <v>1</v>
      </c>
      <c r="AM8" s="92">
        <v>1</v>
      </c>
      <c r="AN8" s="92">
        <v>1</v>
      </c>
      <c r="AO8" s="92">
        <v>1</v>
      </c>
      <c r="AP8" s="92">
        <v>1</v>
      </c>
      <c r="AQ8" s="92">
        <v>1</v>
      </c>
      <c r="AR8" s="92">
        <v>1</v>
      </c>
      <c r="AS8" s="92">
        <v>1</v>
      </c>
      <c r="AT8" s="92">
        <v>1</v>
      </c>
      <c r="AU8" s="92">
        <v>1</v>
      </c>
      <c r="AV8" s="92">
        <v>1</v>
      </c>
      <c r="AW8" s="92">
        <v>1</v>
      </c>
      <c r="AX8" s="92">
        <v>1</v>
      </c>
      <c r="AY8" s="92">
        <v>1</v>
      </c>
      <c r="AZ8" s="92">
        <v>1</v>
      </c>
      <c r="BA8" s="92">
        <v>1</v>
      </c>
      <c r="BB8" s="92">
        <v>1</v>
      </c>
      <c r="BC8" s="92">
        <v>1</v>
      </c>
      <c r="BD8" s="92">
        <v>1</v>
      </c>
      <c r="BE8" s="92">
        <v>1</v>
      </c>
      <c r="BF8" s="92">
        <v>1</v>
      </c>
      <c r="BG8" s="92">
        <v>1</v>
      </c>
      <c r="BH8" s="92">
        <v>1</v>
      </c>
      <c r="BI8" s="92">
        <v>1</v>
      </c>
      <c r="BJ8" s="92">
        <v>1</v>
      </c>
      <c r="BK8" s="92">
        <v>1</v>
      </c>
      <c r="BL8" s="92">
        <v>1</v>
      </c>
      <c r="BM8" s="92">
        <v>1</v>
      </c>
      <c r="BN8" s="92">
        <v>1</v>
      </c>
      <c r="BO8" s="92">
        <v>1</v>
      </c>
      <c r="BP8" s="92">
        <v>1</v>
      </c>
      <c r="BQ8" s="92">
        <v>1</v>
      </c>
      <c r="BR8" s="92">
        <v>1</v>
      </c>
      <c r="BS8" s="92">
        <v>1</v>
      </c>
      <c r="BT8" s="92">
        <v>1</v>
      </c>
      <c r="BU8" s="92">
        <v>1</v>
      </c>
      <c r="BV8" s="92">
        <v>1</v>
      </c>
      <c r="BW8" s="92">
        <v>1</v>
      </c>
      <c r="BX8" s="92">
        <v>1</v>
      </c>
      <c r="BY8" s="92">
        <v>1</v>
      </c>
      <c r="BZ8" s="92">
        <v>1</v>
      </c>
      <c r="CA8" s="92">
        <v>1</v>
      </c>
      <c r="CB8" s="92">
        <v>1</v>
      </c>
      <c r="CC8" s="92">
        <v>1</v>
      </c>
      <c r="CD8" s="92">
        <v>1</v>
      </c>
      <c r="CE8" s="92">
        <v>1</v>
      </c>
      <c r="CF8" s="92">
        <v>1</v>
      </c>
      <c r="CG8" s="92">
        <v>1</v>
      </c>
      <c r="CH8" s="92">
        <v>1</v>
      </c>
      <c r="CI8" s="92">
        <v>1</v>
      </c>
      <c r="CJ8" s="92">
        <v>1</v>
      </c>
      <c r="CK8" s="92">
        <v>1</v>
      </c>
      <c r="CL8" s="92">
        <v>1</v>
      </c>
      <c r="CM8" s="92">
        <v>1</v>
      </c>
      <c r="CN8" s="92">
        <v>1</v>
      </c>
      <c r="CO8" s="92">
        <v>1</v>
      </c>
      <c r="CP8" s="92">
        <v>1</v>
      </c>
      <c r="CQ8" s="92">
        <v>1</v>
      </c>
      <c r="CR8" s="92">
        <v>1</v>
      </c>
      <c r="CS8" s="92">
        <v>1</v>
      </c>
      <c r="CT8" s="92">
        <v>1</v>
      </c>
      <c r="CU8" s="92">
        <v>1</v>
      </c>
      <c r="CV8" s="92">
        <v>1</v>
      </c>
      <c r="CW8" s="92">
        <v>1</v>
      </c>
      <c r="CX8" s="92">
        <v>1</v>
      </c>
      <c r="CY8" s="92">
        <v>1</v>
      </c>
      <c r="CZ8" s="92">
        <v>1</v>
      </c>
      <c r="DA8" s="92">
        <v>1</v>
      </c>
      <c r="DB8" s="92">
        <v>1</v>
      </c>
      <c r="DC8" s="92">
        <v>1</v>
      </c>
      <c r="DD8" s="92">
        <v>1</v>
      </c>
      <c r="DE8" s="92">
        <v>1</v>
      </c>
      <c r="DF8" s="92">
        <v>1</v>
      </c>
      <c r="DG8" s="92">
        <v>1</v>
      </c>
      <c r="DH8" s="92">
        <v>1</v>
      </c>
      <c r="DI8" s="92">
        <v>1</v>
      </c>
      <c r="DJ8" s="92">
        <v>1</v>
      </c>
      <c r="DK8" s="92">
        <v>1</v>
      </c>
      <c r="DL8" s="92">
        <v>1</v>
      </c>
      <c r="DM8" s="92">
        <v>1</v>
      </c>
      <c r="DN8" s="92">
        <v>1</v>
      </c>
      <c r="DO8" s="92">
        <v>1</v>
      </c>
      <c r="DP8" s="92">
        <v>1</v>
      </c>
      <c r="DQ8" s="92">
        <v>1</v>
      </c>
      <c r="DR8" s="92">
        <v>1</v>
      </c>
      <c r="DS8" s="92">
        <v>1</v>
      </c>
      <c r="DT8" s="92">
        <v>1</v>
      </c>
      <c r="DU8" s="92">
        <v>1</v>
      </c>
      <c r="DV8" s="92">
        <v>1</v>
      </c>
      <c r="DW8" s="92">
        <v>1</v>
      </c>
      <c r="DX8" s="92">
        <v>1</v>
      </c>
      <c r="DY8" s="92">
        <v>1</v>
      </c>
      <c r="DZ8" s="92">
        <v>1</v>
      </c>
      <c r="EA8" s="92">
        <v>1</v>
      </c>
      <c r="EB8" s="92">
        <v>1</v>
      </c>
      <c r="EC8" s="92">
        <v>1</v>
      </c>
      <c r="ED8" s="92">
        <v>1</v>
      </c>
      <c r="EE8" s="92">
        <v>1</v>
      </c>
      <c r="EF8" s="92">
        <v>1</v>
      </c>
      <c r="EG8" s="92">
        <v>1</v>
      </c>
      <c r="EH8" s="92">
        <v>1</v>
      </c>
      <c r="EI8" s="92">
        <v>1</v>
      </c>
      <c r="EJ8" s="92">
        <v>1</v>
      </c>
      <c r="EK8" s="92">
        <v>1</v>
      </c>
      <c r="EL8" s="92">
        <v>1</v>
      </c>
      <c r="EM8" s="92">
        <v>1</v>
      </c>
      <c r="EN8" s="92">
        <v>1</v>
      </c>
      <c r="EO8" s="92">
        <v>1</v>
      </c>
      <c r="EP8" s="92">
        <v>1</v>
      </c>
      <c r="EQ8" s="92">
        <v>1</v>
      </c>
      <c r="ER8" s="92">
        <v>1</v>
      </c>
      <c r="ES8" s="92">
        <v>1</v>
      </c>
      <c r="ET8" s="92">
        <v>1</v>
      </c>
      <c r="EU8" s="92">
        <v>1</v>
      </c>
      <c r="EV8" s="92">
        <v>1</v>
      </c>
      <c r="EW8" s="92">
        <v>1</v>
      </c>
      <c r="EX8" s="92">
        <v>1</v>
      </c>
      <c r="EY8" s="92">
        <v>1</v>
      </c>
      <c r="EZ8" s="92">
        <v>1</v>
      </c>
      <c r="FA8" s="92">
        <v>1</v>
      </c>
      <c r="FB8" s="92">
        <v>1</v>
      </c>
      <c r="FC8" s="92">
        <v>1</v>
      </c>
      <c r="FD8" s="92">
        <v>1</v>
      </c>
      <c r="FE8" s="92">
        <v>1</v>
      </c>
      <c r="FF8" s="92">
        <v>1</v>
      </c>
      <c r="FG8" s="92">
        <v>1</v>
      </c>
      <c r="FH8" s="92">
        <v>1</v>
      </c>
      <c r="FI8" s="92">
        <v>1</v>
      </c>
      <c r="FJ8" s="92">
        <v>1</v>
      </c>
      <c r="FK8" s="92">
        <v>1</v>
      </c>
      <c r="FL8" s="92">
        <v>1</v>
      </c>
      <c r="FM8" s="92">
        <v>1</v>
      </c>
      <c r="FN8" s="92">
        <v>1</v>
      </c>
      <c r="FO8" s="92">
        <v>1</v>
      </c>
      <c r="FP8" s="92">
        <v>1</v>
      </c>
      <c r="FQ8" s="92">
        <v>1</v>
      </c>
      <c r="FR8" s="92">
        <v>1</v>
      </c>
      <c r="FS8" s="92">
        <v>1</v>
      </c>
      <c r="FT8" s="92">
        <v>1</v>
      </c>
      <c r="FU8" s="92">
        <v>1</v>
      </c>
      <c r="FV8" s="92">
        <v>1</v>
      </c>
      <c r="FW8" s="92">
        <v>1</v>
      </c>
      <c r="FX8" s="92">
        <v>1</v>
      </c>
      <c r="FY8" s="92">
        <v>1</v>
      </c>
      <c r="FZ8" s="92">
        <v>1</v>
      </c>
      <c r="GA8" s="92">
        <v>1</v>
      </c>
      <c r="GB8" s="92">
        <v>1</v>
      </c>
      <c r="GC8" s="92">
        <v>1</v>
      </c>
      <c r="GD8" s="92">
        <v>1</v>
      </c>
      <c r="GE8" s="92">
        <v>1</v>
      </c>
      <c r="GF8" s="92">
        <v>1</v>
      </c>
      <c r="GG8" s="92">
        <v>1</v>
      </c>
      <c r="GH8" s="92">
        <v>1</v>
      </c>
      <c r="GI8" s="92">
        <v>1</v>
      </c>
      <c r="GJ8" s="92">
        <v>1</v>
      </c>
      <c r="GK8" s="92">
        <v>1</v>
      </c>
      <c r="GL8" s="92">
        <v>1</v>
      </c>
      <c r="GM8" s="92">
        <v>1</v>
      </c>
      <c r="GN8" s="92">
        <v>1</v>
      </c>
      <c r="GO8" s="92">
        <v>1</v>
      </c>
      <c r="GP8" s="92">
        <v>1</v>
      </c>
      <c r="GQ8" s="92">
        <v>1</v>
      </c>
      <c r="GR8" s="40">
        <v>1</v>
      </c>
      <c r="GS8" s="40">
        <v>1</v>
      </c>
      <c r="GT8" s="40">
        <v>1</v>
      </c>
      <c r="GU8" s="40">
        <v>1</v>
      </c>
      <c r="GV8" s="40">
        <v>1</v>
      </c>
      <c r="GW8" s="40">
        <v>1</v>
      </c>
      <c r="GX8" s="40">
        <v>1</v>
      </c>
      <c r="GY8" s="40">
        <v>1</v>
      </c>
      <c r="GZ8" s="40">
        <v>1</v>
      </c>
      <c r="HA8" s="40">
        <v>1</v>
      </c>
      <c r="HB8" s="40">
        <v>1</v>
      </c>
      <c r="HC8" s="40">
        <v>1</v>
      </c>
      <c r="HD8" s="40">
        <v>1</v>
      </c>
      <c r="HE8" s="40">
        <v>1</v>
      </c>
      <c r="HF8" s="40">
        <v>1</v>
      </c>
      <c r="HG8" s="40">
        <v>1</v>
      </c>
      <c r="HH8" s="40">
        <v>1</v>
      </c>
      <c r="HI8" s="40">
        <v>1</v>
      </c>
      <c r="HJ8" s="40">
        <v>1</v>
      </c>
      <c r="HK8" s="40">
        <v>1</v>
      </c>
      <c r="HL8" s="40">
        <v>1</v>
      </c>
      <c r="HM8" s="40">
        <v>1</v>
      </c>
      <c r="HN8" s="40">
        <v>1</v>
      </c>
      <c r="HO8" s="40">
        <v>1</v>
      </c>
      <c r="HP8" s="40">
        <v>1</v>
      </c>
      <c r="HQ8" s="40">
        <v>1</v>
      </c>
      <c r="HR8" s="40">
        <v>1</v>
      </c>
      <c r="HS8" s="40">
        <v>1</v>
      </c>
      <c r="HT8" s="40">
        <v>1</v>
      </c>
      <c r="HU8" s="40">
        <v>1</v>
      </c>
      <c r="HV8" s="40">
        <v>1</v>
      </c>
      <c r="HW8" s="40">
        <v>1</v>
      </c>
      <c r="HX8" s="40">
        <v>1</v>
      </c>
      <c r="HY8" s="40">
        <v>1</v>
      </c>
      <c r="HZ8" s="40">
        <v>1</v>
      </c>
      <c r="IA8" s="40">
        <v>1</v>
      </c>
      <c r="IB8" s="40">
        <v>1</v>
      </c>
      <c r="IC8" s="40">
        <v>1</v>
      </c>
      <c r="ID8" s="40">
        <v>1</v>
      </c>
      <c r="IE8" s="40">
        <v>1</v>
      </c>
      <c r="IF8" s="40">
        <v>1</v>
      </c>
      <c r="IG8" s="40">
        <v>1</v>
      </c>
      <c r="IH8" s="40">
        <v>1</v>
      </c>
      <c r="II8" s="40">
        <v>1</v>
      </c>
      <c r="IJ8" s="40">
        <v>1</v>
      </c>
      <c r="IK8" s="40">
        <v>1</v>
      </c>
      <c r="IL8" s="40">
        <v>1</v>
      </c>
      <c r="IM8" s="40">
        <v>1</v>
      </c>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c r="LJ8" s="40"/>
      <c r="LK8" s="40"/>
      <c r="LL8" s="40"/>
      <c r="LM8" s="40"/>
      <c r="LN8" s="40"/>
      <c r="LO8" s="40"/>
      <c r="LP8" s="40"/>
      <c r="LQ8" s="40"/>
      <c r="LR8" s="40"/>
      <c r="LS8" s="40"/>
      <c r="LT8" s="40"/>
      <c r="LU8" s="40"/>
      <c r="LV8" s="40"/>
      <c r="LW8" s="40"/>
      <c r="LX8" s="40"/>
      <c r="LY8" s="40"/>
      <c r="LZ8" s="40"/>
      <c r="MA8" s="40"/>
      <c r="MB8" s="40"/>
      <c r="MC8" s="40"/>
      <c r="MD8" s="40"/>
      <c r="ME8" s="40"/>
      <c r="MF8" s="40"/>
      <c r="MG8" s="40"/>
      <c r="MH8" s="40"/>
      <c r="MI8" s="40"/>
      <c r="MJ8" s="40"/>
      <c r="MK8" s="40"/>
      <c r="ML8" s="40"/>
      <c r="MM8" s="40"/>
      <c r="MN8" s="40"/>
      <c r="MO8" s="40"/>
      <c r="MP8" s="40"/>
      <c r="MQ8" s="40"/>
      <c r="MR8" s="40"/>
      <c r="MS8" s="40"/>
      <c r="MT8" s="40"/>
      <c r="MU8" s="40"/>
      <c r="MV8" s="40"/>
      <c r="MW8" s="40"/>
      <c r="MX8" s="40"/>
      <c r="MY8" s="40"/>
      <c r="MZ8" s="40"/>
      <c r="NA8" s="40"/>
      <c r="NB8" s="40"/>
      <c r="NC8" s="40"/>
      <c r="ND8" s="40"/>
      <c r="NE8" s="40"/>
      <c r="NF8" s="40"/>
      <c r="NG8" s="40"/>
      <c r="NH8" s="40"/>
      <c r="NI8" s="40"/>
      <c r="NJ8" s="40"/>
      <c r="NK8" s="40"/>
      <c r="NL8" s="40"/>
      <c r="NM8" s="40"/>
      <c r="NN8" s="40"/>
      <c r="NO8" s="40"/>
      <c r="NP8" s="40"/>
      <c r="NQ8" s="40"/>
      <c r="NR8" s="40"/>
      <c r="NS8" s="40"/>
      <c r="NT8" s="40"/>
      <c r="NU8" s="40"/>
      <c r="NV8" s="40"/>
      <c r="NW8" s="40"/>
      <c r="NX8" s="40"/>
      <c r="NY8" s="40"/>
      <c r="NZ8" s="40"/>
      <c r="OA8" s="40"/>
      <c r="OB8" s="40"/>
      <c r="OC8" s="40"/>
      <c r="OD8" s="40"/>
      <c r="OE8" s="40"/>
      <c r="OF8" s="40"/>
      <c r="OG8" s="40"/>
      <c r="OH8" s="40"/>
      <c r="OI8" s="40"/>
      <c r="OJ8" s="40"/>
      <c r="OK8" s="40"/>
      <c r="OL8" s="40"/>
      <c r="OM8" s="40"/>
      <c r="ON8" s="40"/>
      <c r="OO8" s="40"/>
      <c r="OP8" s="40"/>
      <c r="OQ8" s="40"/>
      <c r="OR8" s="40"/>
      <c r="OS8" s="40"/>
      <c r="OT8" s="40"/>
      <c r="OU8" s="40"/>
      <c r="OV8" s="40"/>
      <c r="OW8" s="40"/>
      <c r="OX8" s="40"/>
      <c r="OY8" s="40"/>
      <c r="OZ8" s="40"/>
      <c r="PA8" s="40"/>
      <c r="PB8" s="40"/>
      <c r="PC8" s="40"/>
      <c r="PD8" s="40"/>
      <c r="PE8" s="40"/>
      <c r="PF8" s="40"/>
      <c r="PG8" s="40"/>
      <c r="PH8" s="40"/>
      <c r="PI8" s="40"/>
      <c r="PJ8" s="40"/>
      <c r="PK8" s="40"/>
      <c r="PL8" s="40"/>
      <c r="PM8" s="40"/>
      <c r="PN8" s="40"/>
      <c r="PO8" s="40"/>
      <c r="PP8" s="40"/>
      <c r="PQ8" s="40"/>
      <c r="PR8" s="40"/>
      <c r="PS8" s="40"/>
      <c r="PT8" s="40"/>
      <c r="PU8" s="40"/>
      <c r="PV8" s="40"/>
      <c r="PW8" s="40"/>
      <c r="PX8" s="40"/>
      <c r="PY8" s="40"/>
      <c r="PZ8" s="40"/>
      <c r="QA8" s="40"/>
      <c r="QB8" s="40"/>
      <c r="QC8" s="40"/>
      <c r="QD8" s="40"/>
      <c r="QE8" s="40"/>
      <c r="QF8" s="40"/>
      <c r="QG8" s="40"/>
      <c r="QH8" s="40"/>
      <c r="QI8" s="40"/>
      <c r="QJ8" s="40"/>
      <c r="QK8" s="40"/>
      <c r="QL8" s="40"/>
      <c r="QM8" s="40"/>
      <c r="QN8" s="40"/>
      <c r="QO8" s="40"/>
      <c r="QP8" s="40"/>
      <c r="QQ8" s="40"/>
      <c r="QR8" s="40"/>
      <c r="QS8" s="40"/>
      <c r="QT8" s="40"/>
      <c r="QU8" s="40"/>
      <c r="QV8" s="40"/>
      <c r="QW8" s="40"/>
      <c r="QX8" s="40"/>
      <c r="QY8" s="40"/>
      <c r="QZ8" s="40"/>
      <c r="RA8" s="40"/>
      <c r="RB8" s="40"/>
      <c r="RC8" s="40"/>
      <c r="RD8" s="40"/>
      <c r="RE8" s="40"/>
      <c r="RF8" s="40"/>
      <c r="RG8" s="40"/>
      <c r="RH8" s="40"/>
      <c r="RI8" s="40"/>
      <c r="RJ8" s="40"/>
      <c r="RK8" s="40"/>
      <c r="RL8" s="40"/>
      <c r="RM8" s="40"/>
      <c r="RN8" s="40"/>
      <c r="RO8" s="40"/>
      <c r="RP8" s="40"/>
      <c r="RQ8" s="40"/>
      <c r="RR8" s="40"/>
      <c r="RS8" s="40"/>
      <c r="RT8" s="40"/>
      <c r="RU8" s="40"/>
      <c r="RV8" s="40"/>
      <c r="RW8" s="40"/>
      <c r="RX8" s="40"/>
      <c r="RY8" s="40"/>
      <c r="RZ8" s="40"/>
      <c r="SA8" s="40"/>
      <c r="SB8" s="40"/>
      <c r="SC8" s="40"/>
      <c r="SD8" s="40"/>
      <c r="SE8" s="40"/>
      <c r="SF8" s="40"/>
      <c r="SG8" s="40"/>
      <c r="SH8" s="40"/>
    </row>
    <row r="9" spans="1:507">
      <c r="B9" s="3" t="s">
        <v>372</v>
      </c>
      <c r="C9" s="40" t="str">
        <f t="array" ref="C9">'GRR Data'!DD105</f>
        <v/>
      </c>
      <c r="D9" s="40" t="str">
        <f t="array" ref="D9">'GRR Data'!DE105</f>
        <v/>
      </c>
      <c r="E9" s="40" t="str">
        <f t="array" ref="E9">'GRR Data'!DF105</f>
        <v/>
      </c>
      <c r="F9" s="40" t="str">
        <f t="array" ref="F9">'GRR Data'!DG105</f>
        <v/>
      </c>
      <c r="G9" s="40" t="str">
        <f t="array" ref="G9">'GRR Data'!DH105</f>
        <v/>
      </c>
      <c r="H9" s="40" t="str">
        <f t="array" ref="H9">'GRR Data'!DI105</f>
        <v/>
      </c>
      <c r="I9" s="40" t="str">
        <f t="array" ref="I9">'GRR Data'!DJ105</f>
        <v/>
      </c>
      <c r="J9" s="40" t="str">
        <f t="array" ref="J9">'GRR Data'!DK105</f>
        <v/>
      </c>
      <c r="K9" s="40" t="str">
        <f t="array" ref="K9">'GRR Data'!DL105</f>
        <v/>
      </c>
      <c r="L9" s="40" t="str">
        <f t="array" ref="L9">'GRR Data'!DM105</f>
        <v/>
      </c>
      <c r="M9" s="40" t="str">
        <f t="array" ref="M9">'GRR Data'!DN105</f>
        <v/>
      </c>
      <c r="N9" s="40" t="str">
        <f t="array" ref="N9">'GRR Data'!DO105</f>
        <v/>
      </c>
      <c r="O9" s="40" t="str">
        <f t="array" ref="O9">'GRR Data'!DP105</f>
        <v/>
      </c>
      <c r="P9" s="40" t="str">
        <f t="array" ref="P9">'GRR Data'!DQ105</f>
        <v/>
      </c>
      <c r="Q9" s="40" t="str">
        <f t="array" ref="Q9">'GRR Data'!DR105</f>
        <v/>
      </c>
      <c r="R9" s="40" t="str">
        <f t="array" ref="R9">'GRR Data'!DS105</f>
        <v/>
      </c>
      <c r="S9" s="40" t="str">
        <f t="array" ref="S9">'GRR Data'!DT105</f>
        <v/>
      </c>
      <c r="T9" s="40" t="str">
        <f t="array" ref="T9">'GRR Data'!DU105</f>
        <v/>
      </c>
      <c r="U9" s="40" t="str">
        <f t="array" ref="U9">'GRR Data'!DV105</f>
        <v/>
      </c>
      <c r="V9" s="40" t="str">
        <f t="array" ref="V9">'GRR Data'!DW105</f>
        <v/>
      </c>
      <c r="W9" s="40" t="str">
        <f t="array" ref="W9">'GRR Data'!DX105</f>
        <v/>
      </c>
      <c r="X9" s="40" t="str">
        <f t="array" ref="X9">'GRR Data'!DY105</f>
        <v/>
      </c>
      <c r="Y9" s="40" t="str">
        <f t="array" ref="Y9">'GRR Data'!DZ105</f>
        <v/>
      </c>
      <c r="Z9" s="40" t="str">
        <f t="array" ref="Z9">'GRR Data'!EA105</f>
        <v/>
      </c>
      <c r="AA9" s="40" t="str">
        <f t="array" ref="AA9">'GRR Data'!EB105</f>
        <v/>
      </c>
      <c r="AB9" s="40" t="str">
        <f t="array" ref="AB9">'GRR Data'!EC105</f>
        <v/>
      </c>
      <c r="AC9" s="40" t="str">
        <f t="array" ref="AC9">'GRR Data'!ED105</f>
        <v/>
      </c>
      <c r="AD9" s="40" t="str">
        <f t="array" ref="AD9">'GRR Data'!EE105</f>
        <v/>
      </c>
      <c r="AE9" s="40" t="str">
        <f t="array" ref="AE9">'GRR Data'!EF105</f>
        <v/>
      </c>
      <c r="AF9" s="40" t="str">
        <f t="array" ref="AF9">'GRR Data'!EG105</f>
        <v/>
      </c>
      <c r="AG9" s="40" t="str">
        <f t="array" ref="AG9">'GRR Data'!EH105</f>
        <v/>
      </c>
      <c r="AH9" s="40" t="str">
        <f t="array" ref="AH9">'GRR Data'!EI105</f>
        <v/>
      </c>
      <c r="AI9" s="40" t="str">
        <f t="array" ref="AI9">'GRR Data'!EJ105</f>
        <v/>
      </c>
      <c r="AJ9" s="40" t="str">
        <f t="array" ref="AJ9">'GRR Data'!EK105</f>
        <v/>
      </c>
      <c r="AK9" s="40" t="str">
        <f t="array" ref="AK9">'GRR Data'!EL105</f>
        <v/>
      </c>
      <c r="AL9" s="40" t="str">
        <f t="array" ref="AL9">'GRR Data'!EM105</f>
        <v/>
      </c>
      <c r="AM9" s="40" t="str">
        <f t="array" ref="AM9">'GRR Data'!EN105</f>
        <v/>
      </c>
      <c r="AN9" s="40" t="str">
        <f t="array" ref="AN9">'GRR Data'!EO105</f>
        <v/>
      </c>
      <c r="AO9" s="40" t="str">
        <f t="array" ref="AO9">'GRR Data'!EP105</f>
        <v/>
      </c>
      <c r="AP9" s="40" t="str">
        <f t="array" ref="AP9">'GRR Data'!EQ105</f>
        <v/>
      </c>
      <c r="AQ9" s="40" t="str">
        <f t="array" ref="AQ9">'GRR Data'!ER105</f>
        <v/>
      </c>
      <c r="AR9" s="40" t="str">
        <f t="array" ref="AR9">'GRR Data'!ES105</f>
        <v/>
      </c>
      <c r="AS9" s="40" t="str">
        <f t="array" ref="AS9">'GRR Data'!ET105</f>
        <v/>
      </c>
      <c r="AT9" s="40" t="str">
        <f t="array" ref="AT9">'GRR Data'!EU105</f>
        <v/>
      </c>
      <c r="AU9" s="40" t="str">
        <f t="array" ref="AU9">'GRR Data'!EV105</f>
        <v/>
      </c>
      <c r="AV9" s="40" t="str">
        <f t="array" ref="AV9">'GRR Data'!EW105</f>
        <v/>
      </c>
      <c r="AW9" s="40" t="str">
        <f t="array" ref="AW9">'GRR Data'!EX105</f>
        <v/>
      </c>
      <c r="AX9" s="40" t="str">
        <f t="array" ref="AX9">'GRR Data'!EY105</f>
        <v/>
      </c>
      <c r="AY9" s="40" t="str">
        <f t="array" ref="AY9">'GRR Data'!EZ105</f>
        <v/>
      </c>
      <c r="AZ9" s="40" t="str">
        <f t="array" ref="AZ9">'GRR Data'!FA105</f>
        <v/>
      </c>
      <c r="BA9" s="40" t="str">
        <f t="array" ref="BA9">'GRR Data'!FB105</f>
        <v/>
      </c>
      <c r="BB9" s="40" t="str">
        <f t="array" ref="BB9">'GRR Data'!FC105</f>
        <v/>
      </c>
      <c r="BC9" s="40" t="str">
        <f t="array" ref="BC9">'GRR Data'!FD105</f>
        <v/>
      </c>
      <c r="BD9" s="40" t="str">
        <f t="array" ref="BD9">'GRR Data'!FE105</f>
        <v/>
      </c>
      <c r="BE9" s="40" t="str">
        <f t="array" ref="BE9">'GRR Data'!FF105</f>
        <v/>
      </c>
      <c r="BF9" s="40" t="str">
        <f t="array" ref="BF9">'GRR Data'!FG105</f>
        <v/>
      </c>
      <c r="BG9" s="40" t="str">
        <f t="array" ref="BG9">'GRR Data'!FH105</f>
        <v/>
      </c>
      <c r="BH9" s="40" t="str">
        <f t="array" ref="BH9">'GRR Data'!FI105</f>
        <v/>
      </c>
      <c r="BI9" s="40" t="str">
        <f t="array" ref="BI9">'GRR Data'!FJ105</f>
        <v/>
      </c>
      <c r="BJ9" s="40" t="str">
        <f t="array" ref="BJ9">'GRR Data'!FK105</f>
        <v/>
      </c>
      <c r="BK9" s="40" t="str">
        <f t="array" ref="BK9">'GRR Data'!FL105</f>
        <v/>
      </c>
      <c r="BL9" s="40" t="str">
        <f t="array" ref="BL9">'GRR Data'!FM105</f>
        <v/>
      </c>
      <c r="BM9" s="40" t="str">
        <f t="array" ref="BM9">'GRR Data'!FN105</f>
        <v/>
      </c>
      <c r="BN9" s="40" t="str">
        <f t="array" ref="BN9">'GRR Data'!FO105</f>
        <v/>
      </c>
      <c r="BO9" s="40" t="str">
        <f t="array" ref="BO9">'GRR Data'!FP105</f>
        <v/>
      </c>
      <c r="BP9" s="40" t="str">
        <f t="array" ref="BP9">'GRR Data'!FQ105</f>
        <v/>
      </c>
      <c r="BQ9" s="40" t="str">
        <f t="array" ref="BQ9">'GRR Data'!FR105</f>
        <v/>
      </c>
      <c r="BR9" s="40" t="str">
        <f t="array" ref="BR9">'GRR Data'!FS105</f>
        <v/>
      </c>
      <c r="BS9" s="40" t="str">
        <f t="array" ref="BS9">'GRR Data'!FT105</f>
        <v/>
      </c>
      <c r="BT9" s="40" t="str">
        <f t="array" ref="BT9">'GRR Data'!FU105</f>
        <v/>
      </c>
      <c r="BU9" s="40" t="str">
        <f t="array" ref="BU9">'GRR Data'!FV105</f>
        <v/>
      </c>
      <c r="BV9" s="40" t="str">
        <f t="array" ref="BV9">'GRR Data'!FW105</f>
        <v/>
      </c>
      <c r="BW9" s="40" t="str">
        <f t="array" ref="BW9">'GRR Data'!FX105</f>
        <v/>
      </c>
      <c r="BX9" s="40" t="str">
        <f t="array" ref="BX9">'GRR Data'!FY105</f>
        <v/>
      </c>
      <c r="BY9" s="40" t="str">
        <f t="array" ref="BY9">'GRR Data'!FZ105</f>
        <v/>
      </c>
      <c r="BZ9" s="40" t="str">
        <f t="array" ref="BZ9">'GRR Data'!GA105</f>
        <v/>
      </c>
      <c r="CA9" s="40" t="str">
        <f t="array" ref="CA9">'GRR Data'!GB105</f>
        <v/>
      </c>
      <c r="CB9" s="40" t="str">
        <f t="array" ref="CB9">'GRR Data'!GC105</f>
        <v/>
      </c>
      <c r="CC9" s="40" t="str">
        <f t="array" ref="CC9">'GRR Data'!GD105</f>
        <v/>
      </c>
      <c r="CD9" s="40" t="str">
        <f t="array" ref="CD9">'GRR Data'!GE105</f>
        <v/>
      </c>
      <c r="CE9" s="40" t="str">
        <f t="array" ref="CE9">'GRR Data'!GF105</f>
        <v/>
      </c>
      <c r="CF9" s="40" t="str">
        <f t="array" ref="CF9">'GRR Data'!GG105</f>
        <v/>
      </c>
      <c r="CG9" s="40" t="str">
        <f t="array" ref="CG9">'GRR Data'!GH105</f>
        <v/>
      </c>
      <c r="CH9" s="40" t="str">
        <f t="array" ref="CH9">'GRR Data'!GI105</f>
        <v/>
      </c>
      <c r="CI9" s="40" t="str">
        <f t="array" ref="CI9">'GRR Data'!GJ105</f>
        <v/>
      </c>
      <c r="CJ9" s="40" t="str">
        <f t="array" ref="CJ9">'GRR Data'!GK105</f>
        <v/>
      </c>
      <c r="CK9" s="40" t="str">
        <f t="array" ref="CK9">'GRR Data'!GL105</f>
        <v/>
      </c>
      <c r="CL9" s="40" t="str">
        <f t="array" ref="CL9">'GRR Data'!GM105</f>
        <v/>
      </c>
      <c r="CM9" s="40" t="str">
        <f t="array" ref="CM9">'GRR Data'!GN105</f>
        <v/>
      </c>
      <c r="CN9" s="40" t="str">
        <f t="array" ref="CN9">'GRR Data'!GO105</f>
        <v/>
      </c>
      <c r="CO9" s="40" t="str">
        <f t="array" ref="CO9">'GRR Data'!GP105</f>
        <v/>
      </c>
      <c r="CP9" s="40" t="str">
        <f t="array" ref="CP9">'GRR Data'!GQ105</f>
        <v/>
      </c>
      <c r="CQ9" s="40" t="str">
        <f t="array" ref="CQ9">'GRR Data'!GR105</f>
        <v/>
      </c>
      <c r="CR9" s="40" t="str">
        <f t="array" ref="CR9">'GRR Data'!GS105</f>
        <v/>
      </c>
      <c r="CS9" s="40" t="str">
        <f t="array" ref="CS9">'GRR Data'!GT105</f>
        <v/>
      </c>
      <c r="CT9" s="40" t="str">
        <f t="array" ref="CT9">'GRR Data'!GU105</f>
        <v/>
      </c>
      <c r="CU9" s="40" t="str">
        <f t="array" ref="CU9">'GRR Data'!GV105</f>
        <v/>
      </c>
      <c r="CV9" s="40" t="str">
        <f t="array" ref="CV9">'GRR Data'!GW105</f>
        <v/>
      </c>
      <c r="CW9" s="40" t="str">
        <f t="array" ref="CW9">'GRR Data'!GX105</f>
        <v/>
      </c>
      <c r="CX9" s="40" t="str">
        <f t="array" ref="CX9">'GRR Data'!GY105</f>
        <v/>
      </c>
      <c r="CY9" s="40" t="str">
        <f t="array" ref="CY9">'GRR Data'!GZ105</f>
        <v/>
      </c>
      <c r="CZ9" s="40" t="str">
        <f t="array" ref="CZ9">'GRR Data'!HA105</f>
        <v/>
      </c>
      <c r="DA9" s="40" t="str">
        <f t="array" ref="DA9">'GRR Data'!HB105</f>
        <v/>
      </c>
      <c r="DB9" s="40" t="str">
        <f t="array" ref="DB9">'GRR Data'!HC105</f>
        <v/>
      </c>
      <c r="DC9" s="40" t="str">
        <f t="array" ref="DC9">'GRR Data'!HD105</f>
        <v/>
      </c>
      <c r="DD9" s="40" t="str">
        <f t="array" ref="DD9">'GRR Data'!HE105</f>
        <v/>
      </c>
      <c r="DE9" s="40" t="str">
        <f t="array" ref="DE9">'GRR Data'!HF105</f>
        <v/>
      </c>
      <c r="DF9" s="40" t="str">
        <f t="array" ref="DF9">'GRR Data'!HG105</f>
        <v/>
      </c>
      <c r="DG9" s="40" t="str">
        <f t="array" ref="DG9">'GRR Data'!HH105</f>
        <v/>
      </c>
      <c r="DH9" s="40" t="str">
        <f t="array" ref="DH9">'GRR Data'!HI105</f>
        <v/>
      </c>
      <c r="DI9" s="40" t="str">
        <f t="array" ref="DI9">'GRR Data'!HJ105</f>
        <v/>
      </c>
      <c r="DJ9" s="40" t="str">
        <f t="array" ref="DJ9">'GRR Data'!HK105</f>
        <v/>
      </c>
      <c r="DK9" s="40" t="str">
        <f t="array" ref="DK9">'GRR Data'!HL105</f>
        <v/>
      </c>
      <c r="DL9" s="40" t="str">
        <f t="array" ref="DL9">'GRR Data'!HM105</f>
        <v/>
      </c>
      <c r="DM9" s="40" t="str">
        <f t="array" ref="DM9">'GRR Data'!HN105</f>
        <v/>
      </c>
      <c r="DN9" s="40" t="str">
        <f t="array" ref="DN9">'GRR Data'!HO105</f>
        <v/>
      </c>
      <c r="DO9" s="40" t="str">
        <f t="array" ref="DO9">'GRR Data'!HP105</f>
        <v/>
      </c>
      <c r="DP9" s="40" t="str">
        <f t="array" ref="DP9">'GRR Data'!HQ105</f>
        <v/>
      </c>
      <c r="DQ9" s="40" t="str">
        <f t="array" ref="DQ9">'GRR Data'!HR105</f>
        <v/>
      </c>
      <c r="DR9" s="40" t="str">
        <f t="array" ref="DR9">'GRR Data'!HS105</f>
        <v/>
      </c>
      <c r="DS9" s="40" t="str">
        <f t="array" ref="DS9">'GRR Data'!HT105</f>
        <v/>
      </c>
      <c r="DT9" s="40" t="str">
        <f t="array" ref="DT9">'GRR Data'!HU105</f>
        <v/>
      </c>
      <c r="DU9" s="40" t="str">
        <f t="array" ref="DU9">'GRR Data'!HV105</f>
        <v/>
      </c>
      <c r="DV9" s="40" t="str">
        <f t="array" ref="DV9">'GRR Data'!HW105</f>
        <v/>
      </c>
      <c r="DW9" s="40" t="str">
        <f t="array" ref="DW9">'GRR Data'!HX105</f>
        <v/>
      </c>
      <c r="DX9" s="40" t="str">
        <f t="array" ref="DX9">'GRR Data'!HY105</f>
        <v/>
      </c>
      <c r="DY9" s="40" t="str">
        <f t="array" ref="DY9">'GRR Data'!HZ105</f>
        <v/>
      </c>
      <c r="DZ9" s="40" t="str">
        <f t="array" ref="DZ9">'GRR Data'!IA105</f>
        <v/>
      </c>
      <c r="EA9" s="40" t="str">
        <f t="array" ref="EA9">'GRR Data'!IB105</f>
        <v/>
      </c>
      <c r="EB9" s="40" t="str">
        <f t="array" ref="EB9">'GRR Data'!IC105</f>
        <v/>
      </c>
      <c r="EC9" s="40" t="str">
        <f t="array" ref="EC9">'GRR Data'!ID105</f>
        <v/>
      </c>
      <c r="ED9" s="40" t="str">
        <f t="array" ref="ED9">'GRR Data'!IE105</f>
        <v/>
      </c>
      <c r="EE9" s="40" t="str">
        <f t="array" ref="EE9">'GRR Data'!IF105</f>
        <v/>
      </c>
      <c r="EF9" s="40" t="str">
        <f t="array" ref="EF9">'GRR Data'!IG105</f>
        <v/>
      </c>
      <c r="EG9" s="40" t="str">
        <f t="array" ref="EG9">'GRR Data'!IH105</f>
        <v/>
      </c>
      <c r="EH9" s="40" t="str">
        <f t="array" ref="EH9">'GRR Data'!II105</f>
        <v/>
      </c>
      <c r="EI9" s="40" t="str">
        <f t="array" ref="EI9">'GRR Data'!IJ105</f>
        <v/>
      </c>
      <c r="EJ9" s="40" t="str">
        <f t="array" ref="EJ9">'GRR Data'!IK105</f>
        <v/>
      </c>
      <c r="EK9" s="40" t="str">
        <f t="array" ref="EK9">'GRR Data'!IL105</f>
        <v/>
      </c>
      <c r="EL9" s="40" t="str">
        <f t="array" ref="EL9">'GRR Data'!IM105</f>
        <v/>
      </c>
      <c r="EM9" s="40" t="str">
        <f t="array" ref="EM9">'GRR Data'!IN105</f>
        <v/>
      </c>
      <c r="EN9" s="40" t="str">
        <f t="array" ref="EN9">'GRR Data'!IO105</f>
        <v/>
      </c>
      <c r="EO9" s="40" t="str">
        <f t="array" ref="EO9">'GRR Data'!IP105</f>
        <v/>
      </c>
      <c r="EP9" s="40" t="str">
        <f t="array" ref="EP9">'GRR Data'!IQ105</f>
        <v/>
      </c>
      <c r="EQ9" s="40" t="str">
        <f t="array" ref="EQ9">'GRR Data'!IR105</f>
        <v/>
      </c>
      <c r="ER9" s="40" t="str">
        <f t="array" ref="ER9">'GRR Data'!IS105</f>
        <v/>
      </c>
      <c r="ES9" s="40" t="str">
        <f t="array" ref="ES9">'GRR Data'!IT105</f>
        <v/>
      </c>
      <c r="ET9" s="40" t="str">
        <f t="array" ref="ET9">'GRR Data'!IU105</f>
        <v/>
      </c>
      <c r="EU9" s="40" t="str">
        <f t="array" ref="EU9">'GRR Data'!IV105</f>
        <v/>
      </c>
      <c r="EV9" s="40" t="str">
        <f t="array" ref="EV9">'GRR Data'!IW105</f>
        <v/>
      </c>
      <c r="EW9" s="40" t="str">
        <f t="array" ref="EW9">'GRR Data'!IX105</f>
        <v/>
      </c>
      <c r="EX9" s="40" t="str">
        <f t="array" ref="EX9">'GRR Data'!IY105</f>
        <v/>
      </c>
      <c r="EY9" s="40" t="str">
        <f t="array" ref="EY9">'GRR Data'!IZ105</f>
        <v/>
      </c>
      <c r="EZ9" s="40" t="str">
        <f t="array" ref="EZ9">'GRR Data'!JA105</f>
        <v/>
      </c>
      <c r="FA9" s="40" t="str">
        <f t="array" ref="FA9">'GRR Data'!JB105</f>
        <v/>
      </c>
      <c r="FB9" s="40" t="str">
        <f t="array" ref="FB9">'GRR Data'!JC105</f>
        <v/>
      </c>
      <c r="FC9" s="40" t="str">
        <f t="array" ref="FC9">'GRR Data'!JD105</f>
        <v/>
      </c>
      <c r="FD9" s="40" t="str">
        <f t="array" ref="FD9">'GRR Data'!JE105</f>
        <v/>
      </c>
      <c r="FE9" s="40" t="str">
        <f t="array" ref="FE9">'GRR Data'!JF105</f>
        <v/>
      </c>
      <c r="FF9" s="40" t="str">
        <f t="array" ref="FF9">'GRR Data'!JG105</f>
        <v/>
      </c>
      <c r="FG9" s="40" t="str">
        <f t="array" ref="FG9">'GRR Data'!JH105</f>
        <v/>
      </c>
      <c r="FH9" s="40" t="str">
        <f t="array" ref="FH9">'GRR Data'!JI105</f>
        <v/>
      </c>
      <c r="FI9" s="40" t="str">
        <f t="array" ref="FI9">'GRR Data'!JJ105</f>
        <v/>
      </c>
      <c r="FJ9" s="40" t="str">
        <f t="array" ref="FJ9">'GRR Data'!JK105</f>
        <v/>
      </c>
      <c r="FK9" s="40" t="str">
        <f t="array" ref="FK9">'GRR Data'!JL105</f>
        <v/>
      </c>
      <c r="FL9" s="40" t="str">
        <f t="array" ref="FL9">'GRR Data'!JM105</f>
        <v/>
      </c>
      <c r="FM9" s="40" t="str">
        <f t="array" ref="FM9">'GRR Data'!JN105</f>
        <v/>
      </c>
      <c r="FN9" s="40" t="str">
        <f t="array" ref="FN9">'GRR Data'!JO105</f>
        <v/>
      </c>
      <c r="FO9" s="40" t="str">
        <f t="array" ref="FO9">'GRR Data'!JP105</f>
        <v/>
      </c>
      <c r="FP9" s="40" t="str">
        <f t="array" ref="FP9">'GRR Data'!JQ105</f>
        <v/>
      </c>
      <c r="FQ9" s="40" t="str">
        <f t="array" ref="FQ9">'GRR Data'!JR105</f>
        <v/>
      </c>
      <c r="FR9" s="40" t="str">
        <f t="array" ref="FR9">'GRR Data'!JS105</f>
        <v/>
      </c>
      <c r="FS9" s="40" t="str">
        <f t="array" ref="FS9">'GRR Data'!JT105</f>
        <v/>
      </c>
      <c r="FT9" s="40" t="str">
        <f t="array" ref="FT9">'GRR Data'!JU105</f>
        <v/>
      </c>
      <c r="FU9" s="40" t="str">
        <f t="array" ref="FU9">'GRR Data'!JV105</f>
        <v/>
      </c>
      <c r="FV9" s="40" t="str">
        <f t="array" ref="FV9">'GRR Data'!JW105</f>
        <v/>
      </c>
      <c r="FW9" s="40" t="str">
        <f t="array" ref="FW9">'GRR Data'!JX105</f>
        <v/>
      </c>
      <c r="FX9" s="40" t="str">
        <f t="array" ref="FX9">'GRR Data'!JY105</f>
        <v/>
      </c>
      <c r="FY9" s="40" t="str">
        <f t="array" ref="FY9">'GRR Data'!JZ105</f>
        <v/>
      </c>
      <c r="FZ9" s="40" t="str">
        <f t="array" ref="FZ9">'GRR Data'!KA105</f>
        <v/>
      </c>
      <c r="GA9" s="40" t="str">
        <f t="array" ref="GA9">'GRR Data'!KB105</f>
        <v/>
      </c>
      <c r="GB9" s="40" t="str">
        <f t="array" ref="GB9">'GRR Data'!KC105</f>
        <v/>
      </c>
      <c r="GC9" s="40" t="str">
        <f t="array" ref="GC9">'GRR Data'!KD105</f>
        <v/>
      </c>
      <c r="GD9" s="40" t="str">
        <f t="array" ref="GD9">'GRR Data'!KE105</f>
        <v/>
      </c>
      <c r="GE9" s="40" t="str">
        <f t="array" ref="GE9">'GRR Data'!KF105</f>
        <v/>
      </c>
      <c r="GF9" s="40" t="str">
        <f t="array" ref="GF9">'GRR Data'!KG105</f>
        <v/>
      </c>
      <c r="GG9" s="40" t="str">
        <f t="array" ref="GG9">'GRR Data'!KH105</f>
        <v/>
      </c>
      <c r="GH9" s="40" t="str">
        <f t="array" ref="GH9">'GRR Data'!KI105</f>
        <v/>
      </c>
      <c r="GI9" s="40" t="str">
        <f t="array" ref="GI9">'GRR Data'!KJ105</f>
        <v/>
      </c>
      <c r="GJ9" s="40" t="str">
        <f t="array" ref="GJ9">'GRR Data'!KK105</f>
        <v/>
      </c>
      <c r="GK9" s="40" t="str">
        <f t="array" ref="GK9">'GRR Data'!KL105</f>
        <v/>
      </c>
      <c r="GL9" s="40" t="str">
        <f t="array" ref="GL9">'GRR Data'!KM105</f>
        <v/>
      </c>
      <c r="GM9" s="40" t="str">
        <f t="array" ref="GM9">'GRR Data'!KN105</f>
        <v/>
      </c>
      <c r="GN9" s="40" t="str">
        <f t="array" ref="GN9">'GRR Data'!KO105</f>
        <v/>
      </c>
      <c r="GO9" s="40" t="str">
        <f t="array" ref="GO9">'GRR Data'!KP105</f>
        <v/>
      </c>
      <c r="GP9" s="40" t="str">
        <f t="array" ref="GP9">'GRR Data'!KQ105</f>
        <v/>
      </c>
      <c r="GQ9" s="40" t="str">
        <f t="array" ref="GQ9">'GRR Data'!KR105</f>
        <v/>
      </c>
      <c r="GR9" s="40" t="str">
        <f t="array" ref="GR9">'GRR Data'!KS105</f>
        <v/>
      </c>
      <c r="GS9" s="40" t="str">
        <f t="array" ref="GS9">'GRR Data'!KT105</f>
        <v/>
      </c>
      <c r="GT9" s="40" t="str">
        <f t="array" ref="GT9">'GRR Data'!KU105</f>
        <v/>
      </c>
      <c r="GU9" s="40" t="str">
        <f t="array" ref="GU9">'GRR Data'!KV105</f>
        <v/>
      </c>
      <c r="GV9" s="40" t="str">
        <f t="array" ref="GV9">'GRR Data'!KW105</f>
        <v/>
      </c>
      <c r="GW9" s="40" t="str">
        <f t="array" ref="GW9">'GRR Data'!KX105</f>
        <v/>
      </c>
      <c r="GX9" s="40" t="str">
        <f t="array" ref="GX9">'GRR Data'!KY105</f>
        <v/>
      </c>
      <c r="GY9" s="40" t="str">
        <f t="array" ref="GY9">'GRR Data'!KZ105</f>
        <v/>
      </c>
      <c r="GZ9" s="40" t="str">
        <f t="array" ref="GZ9">'GRR Data'!LA105</f>
        <v/>
      </c>
      <c r="HA9" s="40" t="str">
        <f t="array" ref="HA9">'GRR Data'!LB105</f>
        <v/>
      </c>
      <c r="HB9" s="40" t="str">
        <f t="array" ref="HB9">'GRR Data'!LC105</f>
        <v/>
      </c>
      <c r="HC9" s="40" t="str">
        <f t="array" ref="HC9">'GRR Data'!LD105</f>
        <v/>
      </c>
      <c r="HD9" s="40" t="str">
        <f t="array" ref="HD9">'GRR Data'!LE105</f>
        <v/>
      </c>
      <c r="HE9" s="40" t="str">
        <f t="array" ref="HE9">'GRR Data'!LF105</f>
        <v/>
      </c>
      <c r="HF9" s="40" t="str">
        <f t="array" ref="HF9">'GRR Data'!LG105</f>
        <v/>
      </c>
      <c r="HG9" s="40" t="str">
        <f t="array" ref="HG9">'GRR Data'!LH105</f>
        <v/>
      </c>
      <c r="HH9" s="40" t="str">
        <f t="array" ref="HH9">'GRR Data'!LI105</f>
        <v/>
      </c>
      <c r="HI9" s="40" t="str">
        <f t="array" ref="HI9">'GRR Data'!LJ105</f>
        <v/>
      </c>
      <c r="HJ9" s="40" t="str">
        <f t="array" ref="HJ9">'GRR Data'!LK105</f>
        <v/>
      </c>
      <c r="HK9" s="40" t="str">
        <f t="array" ref="HK9">'GRR Data'!LL105</f>
        <v/>
      </c>
      <c r="HL9" s="40" t="str">
        <f t="array" ref="HL9">'GRR Data'!LM105</f>
        <v/>
      </c>
      <c r="HM9" s="40" t="str">
        <f t="array" ref="HM9">'GRR Data'!LN105</f>
        <v/>
      </c>
      <c r="HN9" s="40" t="str">
        <f t="array" ref="HN9">'GRR Data'!LO105</f>
        <v/>
      </c>
      <c r="HO9" s="40" t="str">
        <f t="array" ref="HO9">'GRR Data'!LP105</f>
        <v/>
      </c>
      <c r="HP9" s="40" t="str">
        <f t="array" ref="HP9">'GRR Data'!LQ105</f>
        <v/>
      </c>
      <c r="HQ9" s="40" t="str">
        <f t="array" ref="HQ9">'GRR Data'!LR105</f>
        <v/>
      </c>
      <c r="HR9" s="40" t="str">
        <f t="array" ref="HR9">'GRR Data'!LS105</f>
        <v/>
      </c>
      <c r="HS9" s="40" t="str">
        <f t="array" ref="HS9">'GRR Data'!LT105</f>
        <v/>
      </c>
      <c r="HT9" s="40" t="str">
        <f t="array" ref="HT9">'GRR Data'!LU105</f>
        <v/>
      </c>
      <c r="HU9" s="40" t="str">
        <f t="array" ref="HU9">'GRR Data'!LV105</f>
        <v/>
      </c>
      <c r="HV9" s="40" t="str">
        <f t="array" ref="HV9">'GRR Data'!LW105</f>
        <v/>
      </c>
      <c r="HW9" s="40" t="str">
        <f t="array" ref="HW9">'GRR Data'!LX105</f>
        <v/>
      </c>
      <c r="HX9" s="40" t="str">
        <f t="array" ref="HX9">'GRR Data'!LY105</f>
        <v/>
      </c>
      <c r="HY9" s="40" t="str">
        <f t="array" ref="HY9">'GRR Data'!LZ105</f>
        <v/>
      </c>
      <c r="HZ9" s="40" t="str">
        <f t="array" ref="HZ9">'GRR Data'!MA105</f>
        <v/>
      </c>
      <c r="IA9" s="40" t="str">
        <f t="array" ref="IA9">'GRR Data'!MB105</f>
        <v/>
      </c>
      <c r="IB9" s="40" t="str">
        <f t="array" ref="IB9">'GRR Data'!MC105</f>
        <v/>
      </c>
      <c r="IC9" s="40" t="str">
        <f t="array" ref="IC9">'GRR Data'!MD105</f>
        <v/>
      </c>
      <c r="ID9" s="40" t="str">
        <f t="array" ref="ID9">'GRR Data'!ME105</f>
        <v/>
      </c>
      <c r="IE9" s="40" t="str">
        <f t="array" ref="IE9">'GRR Data'!MF105</f>
        <v/>
      </c>
      <c r="IF9" s="40" t="str">
        <f t="array" ref="IF9">'GRR Data'!MG105</f>
        <v/>
      </c>
      <c r="IG9" s="40" t="str">
        <f t="array" ref="IG9">'GRR Data'!MH105</f>
        <v/>
      </c>
      <c r="IH9" s="40" t="str">
        <f t="array" ref="IH9">'GRR Data'!MI105</f>
        <v/>
      </c>
      <c r="II9" s="40" t="str">
        <f t="array" ref="II9">'GRR Data'!MJ105</f>
        <v/>
      </c>
      <c r="IJ9" s="40" t="str">
        <f t="array" ref="IJ9">'GRR Data'!MK105</f>
        <v/>
      </c>
      <c r="IK9" s="40" t="str">
        <f t="array" ref="IK9">'GRR Data'!ML105</f>
        <v/>
      </c>
      <c r="IL9" s="40" t="str">
        <f t="array" ref="IL9">'GRR Data'!MM105</f>
        <v/>
      </c>
      <c r="IM9" s="40" t="str">
        <f t="array" ref="IM9">'GRR Data'!MN105</f>
        <v/>
      </c>
      <c r="IN9" s="40" t="str">
        <f t="array" ref="IN9">'GRR Data'!MO105</f>
        <v/>
      </c>
      <c r="IO9" s="40" t="str">
        <f t="array" ref="IO9">'GRR Data'!MP105</f>
        <v/>
      </c>
      <c r="IP9" s="40" t="str">
        <f t="array" ref="IP9">'GRR Data'!MQ105</f>
        <v/>
      </c>
      <c r="IQ9" s="40" t="str">
        <f t="array" ref="IQ9">'GRR Data'!MR105</f>
        <v/>
      </c>
      <c r="IR9" s="40" t="str">
        <f t="array" ref="IR9">'GRR Data'!MS105</f>
        <v/>
      </c>
      <c r="IS9" s="40" t="str">
        <f t="array" ref="IS9">'GRR Data'!MT105</f>
        <v/>
      </c>
      <c r="IT9" s="40" t="str">
        <f t="array" ref="IT9">'GRR Data'!MU105</f>
        <v/>
      </c>
      <c r="IU9" s="40" t="str">
        <f t="array" ref="IU9">'GRR Data'!MV105</f>
        <v/>
      </c>
      <c r="IV9" s="40" t="str">
        <f t="array" ref="IV9">'GRR Data'!MW105</f>
        <v/>
      </c>
      <c r="IW9" s="40" t="str">
        <f t="array" ref="IW9">'GRR Data'!MX105</f>
        <v/>
      </c>
      <c r="IX9" s="40" t="str">
        <f t="array" ref="IX9">'GRR Data'!MY105</f>
        <v/>
      </c>
      <c r="IY9" s="40" t="str">
        <f t="array" ref="IY9">'GRR Data'!MZ105</f>
        <v/>
      </c>
      <c r="IZ9" s="40" t="str">
        <f t="array" ref="IZ9">'GRR Data'!NA105</f>
        <v/>
      </c>
      <c r="JA9" s="40" t="str">
        <f t="array" ref="JA9">'GRR Data'!NB105</f>
        <v/>
      </c>
      <c r="JB9" s="40" t="str">
        <f t="array" ref="JB9">'GRR Data'!NC105</f>
        <v/>
      </c>
      <c r="JC9" s="40" t="str">
        <f t="array" ref="JC9">'GRR Data'!ND105</f>
        <v/>
      </c>
      <c r="JD9" s="40" t="str">
        <f t="array" ref="JD9">'GRR Data'!NE105</f>
        <v/>
      </c>
      <c r="JE9" s="40" t="str">
        <f t="array" ref="JE9">'GRR Data'!NF105</f>
        <v/>
      </c>
      <c r="JF9" s="40" t="str">
        <f t="array" ref="JF9">'GRR Data'!NG105</f>
        <v/>
      </c>
      <c r="JG9" s="40" t="str">
        <f t="array" ref="JG9">'GRR Data'!NH105</f>
        <v/>
      </c>
      <c r="JH9" s="40" t="str">
        <f t="array" ref="JH9">'GRR Data'!NI105</f>
        <v/>
      </c>
      <c r="JI9" s="40" t="str">
        <f t="array" ref="JI9">'GRR Data'!NJ105</f>
        <v/>
      </c>
      <c r="JJ9" s="40" t="str">
        <f t="array" ref="JJ9">'GRR Data'!NK105</f>
        <v/>
      </c>
      <c r="JK9" s="40" t="str">
        <f t="array" ref="JK9">'GRR Data'!NL105</f>
        <v/>
      </c>
      <c r="JL9" s="40" t="str">
        <f t="array" ref="JL9">'GRR Data'!NM105</f>
        <v/>
      </c>
      <c r="JM9" s="40" t="str">
        <f t="array" ref="JM9">'GRR Data'!NN105</f>
        <v/>
      </c>
      <c r="JN9" s="40" t="str">
        <f t="array" ref="JN9">'GRR Data'!NO105</f>
        <v/>
      </c>
      <c r="JO9" s="40" t="str">
        <f t="array" ref="JO9">'GRR Data'!NP105</f>
        <v/>
      </c>
      <c r="JP9" s="40" t="str">
        <f t="array" ref="JP9">'GRR Data'!NQ105</f>
        <v/>
      </c>
      <c r="JQ9" s="40" t="str">
        <f t="array" ref="JQ9">'GRR Data'!NR105</f>
        <v/>
      </c>
      <c r="JR9" s="40" t="str">
        <f t="array" ref="JR9">'GRR Data'!NS105</f>
        <v/>
      </c>
      <c r="JS9" s="40" t="str">
        <f t="array" ref="JS9">'GRR Data'!NT105</f>
        <v/>
      </c>
      <c r="JT9" s="40" t="str">
        <f t="array" ref="JT9">'GRR Data'!NU105</f>
        <v/>
      </c>
      <c r="JU9" s="40" t="str">
        <f t="array" ref="JU9">'GRR Data'!NV105</f>
        <v/>
      </c>
      <c r="JV9" s="40" t="str">
        <f t="array" ref="JV9">'GRR Data'!NW105</f>
        <v/>
      </c>
      <c r="JW9" s="40" t="str">
        <f t="array" ref="JW9">'GRR Data'!NX105</f>
        <v/>
      </c>
      <c r="JX9" s="40" t="str">
        <f t="array" ref="JX9">'GRR Data'!NY105</f>
        <v/>
      </c>
      <c r="JY9" s="40" t="str">
        <f t="array" ref="JY9">'GRR Data'!NZ105</f>
        <v/>
      </c>
      <c r="JZ9" s="40" t="str">
        <f t="array" ref="JZ9">'GRR Data'!OA105</f>
        <v/>
      </c>
      <c r="KA9" s="40" t="str">
        <f t="array" ref="KA9">'GRR Data'!OB105</f>
        <v/>
      </c>
      <c r="KB9" s="40" t="str">
        <f t="array" ref="KB9">'GRR Data'!OC105</f>
        <v/>
      </c>
      <c r="KC9" s="40" t="str">
        <f t="array" ref="KC9">'GRR Data'!OD105</f>
        <v/>
      </c>
      <c r="KD9" s="40" t="str">
        <f t="array" ref="KD9">'GRR Data'!OE105</f>
        <v/>
      </c>
      <c r="KE9" s="40" t="str">
        <f t="array" ref="KE9">'GRR Data'!OF105</f>
        <v/>
      </c>
      <c r="KF9" s="40" t="str">
        <f t="array" ref="KF9">'GRR Data'!OG105</f>
        <v/>
      </c>
      <c r="KG9" s="40" t="str">
        <f t="array" ref="KG9">'GRR Data'!OH105</f>
        <v/>
      </c>
      <c r="KH9" s="40" t="str">
        <f t="array" ref="KH9">'GRR Data'!OI105</f>
        <v/>
      </c>
      <c r="KI9" s="40" t="str">
        <f t="array" ref="KI9">'GRR Data'!OJ105</f>
        <v/>
      </c>
      <c r="KJ9" s="40" t="str">
        <f t="array" ref="KJ9">'GRR Data'!OK105</f>
        <v/>
      </c>
      <c r="KK9" s="40" t="str">
        <f t="array" ref="KK9">'GRR Data'!OL105</f>
        <v/>
      </c>
      <c r="KL9" s="40" t="str">
        <f t="array" ref="KL9">'GRR Data'!OM105</f>
        <v/>
      </c>
      <c r="KM9" s="40" t="str">
        <f t="array" ref="KM9">'GRR Data'!ON105</f>
        <v/>
      </c>
      <c r="KN9" s="40" t="str">
        <f t="array" ref="KN9">'GRR Data'!OO105</f>
        <v/>
      </c>
      <c r="KO9" s="40" t="str">
        <f t="array" ref="KO9">'GRR Data'!OP105</f>
        <v/>
      </c>
      <c r="KP9" s="40" t="str">
        <f t="array" ref="KP9">'GRR Data'!OQ105</f>
        <v/>
      </c>
      <c r="KQ9" s="40" t="str">
        <f t="array" ref="KQ9">'GRR Data'!OR105</f>
        <v/>
      </c>
      <c r="KR9" s="40" t="str">
        <f t="array" ref="KR9">'GRR Data'!OS105</f>
        <v/>
      </c>
      <c r="KS9" s="40" t="str">
        <f t="array" ref="KS9">'GRR Data'!OT105</f>
        <v/>
      </c>
      <c r="KT9" s="40" t="str">
        <f t="array" ref="KT9">'GRR Data'!OU105</f>
        <v/>
      </c>
      <c r="KU9" s="40" t="str">
        <f t="array" ref="KU9">'GRR Data'!OV105</f>
        <v/>
      </c>
      <c r="KV9" s="40" t="str">
        <f t="array" ref="KV9">'GRR Data'!OW105</f>
        <v/>
      </c>
      <c r="KW9" s="40" t="str">
        <f t="array" ref="KW9">'GRR Data'!OX105</f>
        <v/>
      </c>
      <c r="KX9" s="40" t="str">
        <f t="array" ref="KX9">'GRR Data'!OY105</f>
        <v/>
      </c>
      <c r="KY9" s="40" t="str">
        <f t="array" ref="KY9">'GRR Data'!OZ105</f>
        <v/>
      </c>
      <c r="KZ9" s="40" t="str">
        <f t="array" ref="KZ9">'GRR Data'!PA105</f>
        <v/>
      </c>
      <c r="LA9" s="40" t="str">
        <f t="array" ref="LA9">'GRR Data'!PB105</f>
        <v/>
      </c>
      <c r="LB9" s="40" t="str">
        <f t="array" ref="LB9">'GRR Data'!PC105</f>
        <v/>
      </c>
      <c r="LC9" s="40" t="str">
        <f t="array" ref="LC9">'GRR Data'!PD105</f>
        <v/>
      </c>
      <c r="LD9" s="40" t="str">
        <f t="array" ref="LD9">'GRR Data'!PE105</f>
        <v/>
      </c>
      <c r="LE9" s="40" t="str">
        <f t="array" ref="LE9">'GRR Data'!PF105</f>
        <v/>
      </c>
      <c r="LF9" s="40" t="str">
        <f t="array" ref="LF9">'GRR Data'!PG105</f>
        <v/>
      </c>
      <c r="LG9" s="40" t="str">
        <f t="array" ref="LG9">'GRR Data'!PH105</f>
        <v/>
      </c>
      <c r="LH9" s="40" t="str">
        <f t="array" ref="LH9">'GRR Data'!PI105</f>
        <v/>
      </c>
      <c r="LI9" s="40" t="str">
        <f t="array" ref="LI9">'GRR Data'!PJ105</f>
        <v/>
      </c>
      <c r="LJ9" s="40" t="str">
        <f t="array" ref="LJ9">'GRR Data'!PK105</f>
        <v/>
      </c>
      <c r="LK9" s="40" t="str">
        <f t="array" ref="LK9">'GRR Data'!PL105</f>
        <v/>
      </c>
      <c r="LL9" s="40" t="str">
        <f t="array" ref="LL9">'GRR Data'!PM105</f>
        <v/>
      </c>
      <c r="LM9" s="40" t="str">
        <f t="array" ref="LM9">'GRR Data'!PN105</f>
        <v/>
      </c>
      <c r="LN9" s="40" t="str">
        <f t="array" ref="LN9">'GRR Data'!PO105</f>
        <v/>
      </c>
      <c r="LO9" s="40" t="str">
        <f t="array" ref="LO9">'GRR Data'!PP105</f>
        <v/>
      </c>
      <c r="LP9" s="40" t="str">
        <f t="array" ref="LP9">'GRR Data'!PQ105</f>
        <v/>
      </c>
      <c r="LQ9" s="40" t="str">
        <f t="array" ref="LQ9">'GRR Data'!PR105</f>
        <v/>
      </c>
      <c r="LR9" s="40" t="str">
        <f t="array" ref="LR9">'GRR Data'!PS105</f>
        <v/>
      </c>
      <c r="LS9" s="40" t="str">
        <f t="array" ref="LS9">'GRR Data'!PT105</f>
        <v/>
      </c>
      <c r="LT9" s="40" t="str">
        <f t="array" ref="LT9">'GRR Data'!PU105</f>
        <v/>
      </c>
      <c r="LU9" s="40" t="str">
        <f t="array" ref="LU9">'GRR Data'!PV105</f>
        <v/>
      </c>
      <c r="LV9" s="40" t="str">
        <f t="array" ref="LV9">'GRR Data'!PW105</f>
        <v/>
      </c>
      <c r="LW9" s="40" t="str">
        <f t="array" ref="LW9">'GRR Data'!PX105</f>
        <v/>
      </c>
      <c r="LX9" s="40" t="str">
        <f t="array" ref="LX9">'GRR Data'!PY105</f>
        <v/>
      </c>
      <c r="LY9" s="40" t="str">
        <f t="array" ref="LY9">'GRR Data'!PZ105</f>
        <v/>
      </c>
      <c r="LZ9" s="40" t="str">
        <f t="array" ref="LZ9">'GRR Data'!QA105</f>
        <v/>
      </c>
      <c r="MA9" s="40" t="str">
        <f t="array" ref="MA9">'GRR Data'!QB105</f>
        <v/>
      </c>
      <c r="MB9" s="40" t="str">
        <f t="array" ref="MB9">'GRR Data'!QC105</f>
        <v/>
      </c>
      <c r="MC9" s="40" t="str">
        <f t="array" ref="MC9">'GRR Data'!QD105</f>
        <v/>
      </c>
      <c r="MD9" s="40" t="str">
        <f t="array" ref="MD9">'GRR Data'!QE105</f>
        <v/>
      </c>
      <c r="ME9" s="40" t="str">
        <f t="array" ref="ME9">'GRR Data'!QF105</f>
        <v/>
      </c>
      <c r="MF9" s="40" t="str">
        <f t="array" ref="MF9">'GRR Data'!QG105</f>
        <v/>
      </c>
      <c r="MG9" s="40" t="str">
        <f t="array" ref="MG9">'GRR Data'!QH105</f>
        <v/>
      </c>
      <c r="MH9" s="40" t="str">
        <f t="array" ref="MH9">'GRR Data'!QI105</f>
        <v/>
      </c>
      <c r="MI9" s="40" t="str">
        <f t="array" ref="MI9">'GRR Data'!QJ105</f>
        <v/>
      </c>
      <c r="MJ9" s="40" t="str">
        <f t="array" ref="MJ9">'GRR Data'!QK105</f>
        <v/>
      </c>
      <c r="MK9" s="40" t="str">
        <f t="array" ref="MK9">'GRR Data'!QL105</f>
        <v/>
      </c>
      <c r="ML9" s="40" t="str">
        <f t="array" ref="ML9">'GRR Data'!QM105</f>
        <v/>
      </c>
      <c r="MM9" s="40" t="str">
        <f t="array" ref="MM9">'GRR Data'!QN105</f>
        <v/>
      </c>
      <c r="MN9" s="40" t="str">
        <f t="array" ref="MN9">'GRR Data'!QO105</f>
        <v/>
      </c>
      <c r="MO9" s="40" t="str">
        <f t="array" ref="MO9">'GRR Data'!QP105</f>
        <v/>
      </c>
      <c r="MP9" s="40" t="str">
        <f t="array" ref="MP9">'GRR Data'!QQ105</f>
        <v/>
      </c>
      <c r="MQ9" s="40" t="str">
        <f t="array" ref="MQ9">'GRR Data'!QR105</f>
        <v/>
      </c>
      <c r="MR9" s="40" t="str">
        <f t="array" ref="MR9">'GRR Data'!QS105</f>
        <v/>
      </c>
      <c r="MS9" s="40" t="str">
        <f t="array" ref="MS9">'GRR Data'!QT105</f>
        <v/>
      </c>
      <c r="MT9" s="40" t="str">
        <f t="array" ref="MT9">'GRR Data'!QU105</f>
        <v/>
      </c>
      <c r="MU9" s="40" t="str">
        <f t="array" ref="MU9">'GRR Data'!QV105</f>
        <v/>
      </c>
      <c r="MV9" s="40" t="str">
        <f t="array" ref="MV9">'GRR Data'!QW105</f>
        <v/>
      </c>
      <c r="MW9" s="40" t="str">
        <f t="array" ref="MW9">'GRR Data'!QX105</f>
        <v/>
      </c>
      <c r="MX9" s="40" t="str">
        <f t="array" ref="MX9">'GRR Data'!QY105</f>
        <v/>
      </c>
      <c r="MY9" s="40" t="str">
        <f t="array" ref="MY9">'GRR Data'!QZ105</f>
        <v/>
      </c>
      <c r="MZ9" s="40" t="str">
        <f t="array" ref="MZ9">'GRR Data'!RA105</f>
        <v/>
      </c>
      <c r="NA9" s="40" t="str">
        <f t="array" ref="NA9">'GRR Data'!RB105</f>
        <v/>
      </c>
      <c r="NB9" s="40" t="str">
        <f t="array" ref="NB9">'GRR Data'!RC105</f>
        <v/>
      </c>
      <c r="NC9" s="40" t="str">
        <f t="array" ref="NC9">'GRR Data'!RD105</f>
        <v/>
      </c>
      <c r="ND9" s="40" t="str">
        <f t="array" ref="ND9">'GRR Data'!RE105</f>
        <v/>
      </c>
      <c r="NE9" s="40" t="str">
        <f t="array" ref="NE9">'GRR Data'!RF105</f>
        <v/>
      </c>
      <c r="NF9" s="40" t="str">
        <f t="array" ref="NF9">'GRR Data'!RG105</f>
        <v/>
      </c>
      <c r="NG9" s="40" t="str">
        <f t="array" ref="NG9">'GRR Data'!RH105</f>
        <v/>
      </c>
      <c r="NH9" s="40" t="str">
        <f t="array" ref="NH9">'GRR Data'!RI105</f>
        <v/>
      </c>
      <c r="NI9" s="40" t="str">
        <f t="array" ref="NI9">'GRR Data'!RJ105</f>
        <v/>
      </c>
      <c r="NJ9" s="40" t="str">
        <f t="array" ref="NJ9">'GRR Data'!RK105</f>
        <v/>
      </c>
      <c r="NK9" s="40" t="str">
        <f t="array" ref="NK9">'GRR Data'!RL105</f>
        <v/>
      </c>
      <c r="NL9" s="40" t="str">
        <f t="array" ref="NL9">'GRR Data'!RM105</f>
        <v/>
      </c>
      <c r="NM9" s="40" t="str">
        <f t="array" ref="NM9">'GRR Data'!RN105</f>
        <v/>
      </c>
      <c r="NN9" s="40" t="str">
        <f t="array" ref="NN9">'GRR Data'!RO105</f>
        <v/>
      </c>
      <c r="NO9" s="40" t="str">
        <f t="array" ref="NO9">'GRR Data'!RP105</f>
        <v/>
      </c>
      <c r="NP9" s="40" t="str">
        <f t="array" ref="NP9">'GRR Data'!RQ105</f>
        <v/>
      </c>
      <c r="NQ9" s="40" t="str">
        <f t="array" ref="NQ9">'GRR Data'!RR105</f>
        <v/>
      </c>
      <c r="NR9" s="40" t="str">
        <f t="array" ref="NR9">'GRR Data'!RS105</f>
        <v/>
      </c>
      <c r="NS9" s="40" t="str">
        <f t="array" ref="NS9">'GRR Data'!RT105</f>
        <v/>
      </c>
      <c r="NT9" s="40" t="str">
        <f t="array" ref="NT9">'GRR Data'!RU105</f>
        <v/>
      </c>
      <c r="NU9" s="40" t="str">
        <f t="array" ref="NU9">'GRR Data'!RV105</f>
        <v/>
      </c>
      <c r="NV9" s="40" t="str">
        <f t="array" ref="NV9">'GRR Data'!RW105</f>
        <v/>
      </c>
      <c r="NW9" s="40" t="str">
        <f t="array" ref="NW9">'GRR Data'!RX105</f>
        <v/>
      </c>
      <c r="NX9" s="40" t="str">
        <f t="array" ref="NX9">'GRR Data'!RY105</f>
        <v/>
      </c>
      <c r="NY9" s="40" t="str">
        <f t="array" ref="NY9">'GRR Data'!RZ105</f>
        <v/>
      </c>
      <c r="NZ9" s="40" t="str">
        <f t="array" ref="NZ9">'GRR Data'!SA105</f>
        <v/>
      </c>
      <c r="OA9" s="40" t="str">
        <f t="array" ref="OA9">'GRR Data'!SB105</f>
        <v/>
      </c>
      <c r="OB9" s="40" t="str">
        <f t="array" ref="OB9">'GRR Data'!SC105</f>
        <v/>
      </c>
      <c r="OC9" s="40" t="str">
        <f t="array" ref="OC9">'GRR Data'!SD105</f>
        <v/>
      </c>
      <c r="OD9" s="40" t="str">
        <f t="array" ref="OD9">'GRR Data'!SE105</f>
        <v/>
      </c>
      <c r="OE9" s="40" t="str">
        <f t="array" ref="OE9">'GRR Data'!SF105</f>
        <v/>
      </c>
      <c r="OF9" s="40" t="str">
        <f t="array" ref="OF9">'GRR Data'!SG105</f>
        <v/>
      </c>
      <c r="OG9" s="40" t="str">
        <f t="array" ref="OG9">'GRR Data'!SH105</f>
        <v/>
      </c>
      <c r="OH9" s="40" t="str">
        <f t="array" ref="OH9">'GRR Data'!SI105</f>
        <v/>
      </c>
      <c r="OI9" s="40" t="str">
        <f t="array" ref="OI9">'GRR Data'!SJ105</f>
        <v/>
      </c>
      <c r="OJ9" s="40" t="str">
        <f t="array" ref="OJ9">'GRR Data'!SK105</f>
        <v/>
      </c>
      <c r="OK9" s="40" t="str">
        <f t="array" ref="OK9">'GRR Data'!SL105</f>
        <v/>
      </c>
      <c r="OL9" s="40" t="str">
        <f t="array" ref="OL9">'GRR Data'!SM105</f>
        <v/>
      </c>
      <c r="OM9" s="40" t="str">
        <f t="array" ref="OM9">'GRR Data'!SN105</f>
        <v/>
      </c>
      <c r="ON9" s="40" t="str">
        <f t="array" ref="ON9">'GRR Data'!SO105</f>
        <v/>
      </c>
      <c r="OO9" s="40" t="str">
        <f t="array" ref="OO9">'GRR Data'!SP105</f>
        <v/>
      </c>
      <c r="OP9" s="40" t="str">
        <f t="array" ref="OP9">'GRR Data'!SQ105</f>
        <v/>
      </c>
      <c r="OQ9" s="40" t="str">
        <f t="array" ref="OQ9">'GRR Data'!SR105</f>
        <v/>
      </c>
      <c r="OR9" s="40" t="str">
        <f t="array" ref="OR9">'GRR Data'!SS105</f>
        <v/>
      </c>
      <c r="OS9" s="40" t="str">
        <f t="array" ref="OS9">'GRR Data'!ST105</f>
        <v/>
      </c>
      <c r="OT9" s="40" t="str">
        <f t="array" ref="OT9">'GRR Data'!SU105</f>
        <v/>
      </c>
      <c r="OU9" s="40" t="str">
        <f t="array" ref="OU9">'GRR Data'!SV105</f>
        <v/>
      </c>
      <c r="OV9" s="40" t="str">
        <f t="array" ref="OV9">'GRR Data'!SW105</f>
        <v/>
      </c>
      <c r="OW9" s="40" t="str">
        <f t="array" ref="OW9">'GRR Data'!SX105</f>
        <v/>
      </c>
      <c r="OX9" s="40" t="str">
        <f t="array" ref="OX9">'GRR Data'!SY105</f>
        <v/>
      </c>
      <c r="OY9" s="40" t="str">
        <f t="array" ref="OY9">'GRR Data'!SZ105</f>
        <v/>
      </c>
      <c r="OZ9" s="40" t="str">
        <f t="array" ref="OZ9">'GRR Data'!TA105</f>
        <v/>
      </c>
      <c r="PA9" s="40" t="str">
        <f t="array" ref="PA9">'GRR Data'!TB105</f>
        <v/>
      </c>
      <c r="PB9" s="40" t="str">
        <f t="array" ref="PB9">'GRR Data'!TC105</f>
        <v/>
      </c>
      <c r="PC9" s="40" t="str">
        <f t="array" ref="PC9">'GRR Data'!TD105</f>
        <v/>
      </c>
      <c r="PD9" s="40" t="str">
        <f t="array" ref="PD9">'GRR Data'!TE105</f>
        <v/>
      </c>
      <c r="PE9" s="40" t="str">
        <f t="array" ref="PE9">'GRR Data'!TF105</f>
        <v/>
      </c>
      <c r="PF9" s="40" t="str">
        <f t="array" ref="PF9">'GRR Data'!TG105</f>
        <v/>
      </c>
      <c r="PG9" s="40" t="str">
        <f t="array" ref="PG9">'GRR Data'!TH105</f>
        <v/>
      </c>
      <c r="PH9" s="40" t="str">
        <f t="array" ref="PH9">'GRR Data'!TI105</f>
        <v/>
      </c>
      <c r="PI9" s="40" t="str">
        <f t="array" ref="PI9">'GRR Data'!TJ105</f>
        <v/>
      </c>
      <c r="PJ9" s="40" t="str">
        <f t="array" ref="PJ9">'GRR Data'!TK105</f>
        <v/>
      </c>
      <c r="PK9" s="40" t="str">
        <f t="array" ref="PK9">'GRR Data'!TL105</f>
        <v/>
      </c>
      <c r="PL9" s="40" t="str">
        <f t="array" ref="PL9">'GRR Data'!TM105</f>
        <v/>
      </c>
      <c r="PM9" s="40" t="str">
        <f t="array" ref="PM9">'GRR Data'!TN105</f>
        <v/>
      </c>
      <c r="PN9" s="40" t="str">
        <f t="array" ref="PN9">'GRR Data'!TO105</f>
        <v/>
      </c>
      <c r="PO9" s="40" t="str">
        <f t="array" ref="PO9">'GRR Data'!TP105</f>
        <v/>
      </c>
      <c r="PP9" s="40" t="str">
        <f t="array" ref="PP9">'GRR Data'!TQ105</f>
        <v/>
      </c>
      <c r="PQ9" s="40" t="str">
        <f t="array" ref="PQ9">'GRR Data'!TR105</f>
        <v/>
      </c>
      <c r="PR9" s="40" t="str">
        <f t="array" ref="PR9">'GRR Data'!TS105</f>
        <v/>
      </c>
      <c r="PS9" s="40" t="str">
        <f t="array" ref="PS9">'GRR Data'!TT105</f>
        <v/>
      </c>
      <c r="PT9" s="40" t="str">
        <f t="array" ref="PT9">'GRR Data'!TU105</f>
        <v/>
      </c>
      <c r="PU9" s="40" t="str">
        <f t="array" ref="PU9">'GRR Data'!TV105</f>
        <v/>
      </c>
      <c r="PV9" s="40" t="str">
        <f t="array" ref="PV9">'GRR Data'!TW105</f>
        <v/>
      </c>
      <c r="PW9" s="40" t="str">
        <f t="array" ref="PW9">'GRR Data'!TX105</f>
        <v/>
      </c>
      <c r="PX9" s="40" t="str">
        <f t="array" ref="PX9">'GRR Data'!TY105</f>
        <v/>
      </c>
      <c r="PY9" s="40" t="str">
        <f t="array" ref="PY9">'GRR Data'!TZ105</f>
        <v/>
      </c>
      <c r="PZ9" s="40" t="str">
        <f t="array" ref="PZ9">'GRR Data'!UA105</f>
        <v/>
      </c>
      <c r="QA9" s="40" t="str">
        <f t="array" ref="QA9">'GRR Data'!UB105</f>
        <v/>
      </c>
      <c r="QB9" s="40" t="str">
        <f t="array" ref="QB9">'GRR Data'!UC105</f>
        <v/>
      </c>
      <c r="QC9" s="40" t="str">
        <f t="array" ref="QC9">'GRR Data'!UD105</f>
        <v/>
      </c>
      <c r="QD9" s="40" t="str">
        <f t="array" ref="QD9">'GRR Data'!UE105</f>
        <v/>
      </c>
      <c r="QE9" s="40" t="str">
        <f t="array" ref="QE9">'GRR Data'!UF105</f>
        <v/>
      </c>
      <c r="QF9" s="40" t="str">
        <f t="array" ref="QF9">'GRR Data'!UG105</f>
        <v/>
      </c>
      <c r="QG9" s="40" t="str">
        <f t="array" ref="QG9">'GRR Data'!UH105</f>
        <v/>
      </c>
      <c r="QH9" s="40" t="str">
        <f t="array" ref="QH9">'GRR Data'!UI105</f>
        <v/>
      </c>
      <c r="QI9" s="40" t="str">
        <f t="array" ref="QI9">'GRR Data'!UJ105</f>
        <v/>
      </c>
      <c r="QJ9" s="40" t="str">
        <f t="array" ref="QJ9">'GRR Data'!UK105</f>
        <v/>
      </c>
      <c r="QK9" s="40" t="str">
        <f t="array" ref="QK9">'GRR Data'!UL105</f>
        <v/>
      </c>
      <c r="QL9" s="40" t="str">
        <f t="array" ref="QL9">'GRR Data'!UM105</f>
        <v/>
      </c>
      <c r="QM9" s="40" t="str">
        <f t="array" ref="QM9">'GRR Data'!UN105</f>
        <v/>
      </c>
      <c r="QN9" s="40" t="str">
        <f t="array" ref="QN9">'GRR Data'!UO105</f>
        <v/>
      </c>
      <c r="QO9" s="40" t="str">
        <f t="array" ref="QO9">'GRR Data'!UP105</f>
        <v/>
      </c>
      <c r="QP9" s="40" t="str">
        <f t="array" ref="QP9">'GRR Data'!UQ105</f>
        <v/>
      </c>
      <c r="QQ9" s="40" t="str">
        <f t="array" ref="QQ9">'GRR Data'!UR105</f>
        <v/>
      </c>
      <c r="QR9" s="40" t="str">
        <f t="array" ref="QR9">'GRR Data'!US105</f>
        <v/>
      </c>
      <c r="QS9" s="40" t="str">
        <f t="array" ref="QS9">'GRR Data'!UT105</f>
        <v/>
      </c>
      <c r="QT9" s="40" t="str">
        <f t="array" ref="QT9">'GRR Data'!UU105</f>
        <v/>
      </c>
      <c r="QU9" s="40" t="str">
        <f t="array" ref="QU9">'GRR Data'!UV105</f>
        <v/>
      </c>
      <c r="QV9" s="40" t="str">
        <f t="array" ref="QV9">'GRR Data'!UW105</f>
        <v/>
      </c>
      <c r="QW9" s="40" t="str">
        <f t="array" ref="QW9">'GRR Data'!UX105</f>
        <v/>
      </c>
      <c r="QX9" s="40" t="str">
        <f t="array" ref="QX9">'GRR Data'!UY105</f>
        <v/>
      </c>
      <c r="QY9" s="40" t="str">
        <f t="array" ref="QY9">'GRR Data'!UZ105</f>
        <v/>
      </c>
      <c r="QZ9" s="40" t="str">
        <f t="array" ref="QZ9">'GRR Data'!VA105</f>
        <v/>
      </c>
      <c r="RA9" s="40" t="str">
        <f t="array" ref="RA9">'GRR Data'!VB105</f>
        <v/>
      </c>
      <c r="RB9" s="40" t="str">
        <f t="array" ref="RB9">'GRR Data'!VC105</f>
        <v/>
      </c>
      <c r="RC9" s="40" t="str">
        <f t="array" ref="RC9">'GRR Data'!VD105</f>
        <v/>
      </c>
      <c r="RD9" s="40" t="str">
        <f t="array" ref="RD9">'GRR Data'!VE105</f>
        <v/>
      </c>
      <c r="RE9" s="40" t="str">
        <f t="array" ref="RE9">'GRR Data'!VF105</f>
        <v/>
      </c>
      <c r="RF9" s="40" t="str">
        <f t="array" ref="RF9">'GRR Data'!VG105</f>
        <v/>
      </c>
      <c r="RG9" s="40" t="str">
        <f t="array" ref="RG9">'GRR Data'!VH105</f>
        <v/>
      </c>
      <c r="RH9" s="40" t="str">
        <f t="array" ref="RH9">'GRR Data'!VI105</f>
        <v/>
      </c>
      <c r="RI9" s="40" t="str">
        <f t="array" ref="RI9">'GRR Data'!VJ105</f>
        <v/>
      </c>
      <c r="RJ9" s="40" t="str">
        <f t="array" ref="RJ9">'GRR Data'!VK105</f>
        <v/>
      </c>
      <c r="RK9" s="40" t="str">
        <f t="array" ref="RK9">'GRR Data'!VL105</f>
        <v/>
      </c>
      <c r="RL9" s="40" t="str">
        <f t="array" ref="RL9">'GRR Data'!VM105</f>
        <v/>
      </c>
      <c r="RM9" s="40" t="str">
        <f t="array" ref="RM9">'GRR Data'!VN105</f>
        <v/>
      </c>
      <c r="RN9" s="40" t="str">
        <f t="array" ref="RN9">'GRR Data'!VO105</f>
        <v/>
      </c>
      <c r="RO9" s="40" t="str">
        <f t="array" ref="RO9">'GRR Data'!VP105</f>
        <v/>
      </c>
      <c r="RP9" s="40" t="str">
        <f t="array" ref="RP9">'GRR Data'!VQ105</f>
        <v/>
      </c>
      <c r="RQ9" s="40" t="str">
        <f t="array" ref="RQ9">'GRR Data'!VR105</f>
        <v/>
      </c>
      <c r="RR9" s="40" t="str">
        <f t="array" ref="RR9">'GRR Data'!VS105</f>
        <v/>
      </c>
      <c r="RS9" s="40" t="str">
        <f t="array" ref="RS9">'GRR Data'!VT105</f>
        <v/>
      </c>
      <c r="RT9" s="40" t="str">
        <f t="array" ref="RT9">'GRR Data'!VU105</f>
        <v/>
      </c>
      <c r="RU9" s="40" t="str">
        <f t="array" ref="RU9">'GRR Data'!VV105</f>
        <v/>
      </c>
      <c r="RV9" s="40" t="str">
        <f t="array" ref="RV9">'GRR Data'!VW105</f>
        <v/>
      </c>
      <c r="RW9" s="40" t="str">
        <f t="array" ref="RW9">'GRR Data'!VX105</f>
        <v/>
      </c>
      <c r="RX9" s="40" t="str">
        <f t="array" ref="RX9">'GRR Data'!VY105</f>
        <v/>
      </c>
      <c r="RY9" s="40" t="str">
        <f t="array" ref="RY9">'GRR Data'!VZ105</f>
        <v/>
      </c>
      <c r="RZ9" s="40" t="str">
        <f t="array" ref="RZ9">'GRR Data'!WA105</f>
        <v/>
      </c>
      <c r="SA9" s="40" t="str">
        <f t="array" ref="SA9">'GRR Data'!WB105</f>
        <v/>
      </c>
      <c r="SB9" s="40" t="str">
        <f t="array" ref="SB9">'GRR Data'!WC105</f>
        <v/>
      </c>
      <c r="SC9" s="40" t="str">
        <f t="array" ref="SC9">'GRR Data'!WD105</f>
        <v/>
      </c>
      <c r="SD9" s="40" t="str">
        <f t="array" ref="SD9">'GRR Data'!WE105</f>
        <v/>
      </c>
      <c r="SE9" s="40" t="str">
        <f t="array" ref="SE9">'GRR Data'!WF105</f>
        <v/>
      </c>
      <c r="SF9" s="40" t="str">
        <f t="array" ref="SF9">'GRR Data'!WG105</f>
        <v/>
      </c>
      <c r="SG9" s="40" t="str">
        <f t="array" ref="SG9">'GRR Data'!WH105</f>
        <v/>
      </c>
      <c r="SH9" s="40" t="str">
        <f t="array" ref="SH9">'GRR Data'!WI105</f>
        <v/>
      </c>
      <c r="SM9">
        <f>'GRR Data'!A5</f>
        <v>0</v>
      </c>
    </row>
    <row r="10" spans="1:507">
      <c r="B10" s="3" t="s">
        <v>373</v>
      </c>
      <c r="C10" s="40" t="s">
        <v>440</v>
      </c>
      <c r="D10" s="40" t="s">
        <v>441</v>
      </c>
      <c r="E10" s="40" t="s">
        <v>442</v>
      </c>
      <c r="F10" s="40" t="s">
        <v>443</v>
      </c>
      <c r="G10" s="40" t="s">
        <v>444</v>
      </c>
      <c r="H10" s="40" t="s">
        <v>445</v>
      </c>
      <c r="I10" s="40" t="s">
        <v>446</v>
      </c>
      <c r="J10" s="40" t="s">
        <v>447</v>
      </c>
      <c r="K10" s="40" t="s">
        <v>448</v>
      </c>
      <c r="L10" s="40" t="s">
        <v>449</v>
      </c>
      <c r="M10" s="40" t="s">
        <v>450</v>
      </c>
      <c r="N10" s="40" t="s">
        <v>451</v>
      </c>
      <c r="O10" s="40" t="s">
        <v>452</v>
      </c>
      <c r="P10" s="40" t="s">
        <v>453</v>
      </c>
      <c r="Q10" s="40" t="s">
        <v>454</v>
      </c>
      <c r="R10" s="40" t="s">
        <v>455</v>
      </c>
      <c r="S10" s="40" t="s">
        <v>456</v>
      </c>
      <c r="T10" s="40" t="s">
        <v>457</v>
      </c>
      <c r="U10" s="40" t="s">
        <v>458</v>
      </c>
      <c r="V10" s="40" t="s">
        <v>459</v>
      </c>
      <c r="W10" s="40" t="s">
        <v>460</v>
      </c>
      <c r="X10" s="40" t="s">
        <v>461</v>
      </c>
      <c r="Y10" s="40" t="s">
        <v>462</v>
      </c>
      <c r="Z10" s="40" t="s">
        <v>463</v>
      </c>
      <c r="AA10" s="40" t="s">
        <v>464</v>
      </c>
      <c r="AB10" s="40" t="s">
        <v>465</v>
      </c>
      <c r="AC10" s="40" t="s">
        <v>466</v>
      </c>
      <c r="AD10" s="40" t="s">
        <v>467</v>
      </c>
      <c r="AE10" s="40" t="s">
        <v>468</v>
      </c>
      <c r="AF10" s="40" t="s">
        <v>469</v>
      </c>
      <c r="AG10" s="40" t="s">
        <v>470</v>
      </c>
      <c r="AH10" s="40" t="s">
        <v>471</v>
      </c>
      <c r="AI10" s="40" t="s">
        <v>472</v>
      </c>
      <c r="AJ10" s="40" t="s">
        <v>473</v>
      </c>
      <c r="AK10" s="40" t="s">
        <v>474</v>
      </c>
      <c r="AL10" s="40" t="s">
        <v>475</v>
      </c>
      <c r="AM10" s="40" t="s">
        <v>476</v>
      </c>
      <c r="AN10" s="40" t="s">
        <v>477</v>
      </c>
      <c r="AO10" s="40" t="s">
        <v>478</v>
      </c>
      <c r="AP10" s="40" t="s">
        <v>479</v>
      </c>
      <c r="AQ10" s="40" t="s">
        <v>480</v>
      </c>
      <c r="AR10" s="40" t="s">
        <v>481</v>
      </c>
      <c r="AS10" s="40" t="s">
        <v>482</v>
      </c>
      <c r="AT10" s="40" t="s">
        <v>483</v>
      </c>
      <c r="AU10" s="40" t="s">
        <v>484</v>
      </c>
      <c r="AV10" s="40" t="s">
        <v>485</v>
      </c>
      <c r="AW10" s="40" t="s">
        <v>486</v>
      </c>
      <c r="AX10" s="40" t="s">
        <v>487</v>
      </c>
      <c r="AY10" s="40" t="s">
        <v>488</v>
      </c>
      <c r="AZ10" s="40" t="s">
        <v>489</v>
      </c>
      <c r="BA10" s="40" t="s">
        <v>490</v>
      </c>
      <c r="BB10" s="40" t="s">
        <v>491</v>
      </c>
      <c r="BC10" s="40" t="s">
        <v>492</v>
      </c>
      <c r="BD10" s="40" t="s">
        <v>493</v>
      </c>
      <c r="BE10" s="40" t="s">
        <v>494</v>
      </c>
      <c r="BF10" s="40" t="s">
        <v>495</v>
      </c>
      <c r="BG10" s="40" t="s">
        <v>496</v>
      </c>
      <c r="BH10" s="40" t="s">
        <v>497</v>
      </c>
      <c r="BI10" s="40" t="s">
        <v>498</v>
      </c>
      <c r="BJ10" s="40" t="s">
        <v>499</v>
      </c>
      <c r="BK10" s="40" t="s">
        <v>500</v>
      </c>
      <c r="BL10" s="40" t="s">
        <v>501</v>
      </c>
      <c r="BM10" s="40" t="s">
        <v>502</v>
      </c>
      <c r="BN10" s="40" t="s">
        <v>503</v>
      </c>
      <c r="BO10" s="40" t="s">
        <v>504</v>
      </c>
      <c r="BP10" s="40" t="s">
        <v>505</v>
      </c>
      <c r="BQ10" s="40" t="s">
        <v>506</v>
      </c>
      <c r="BR10" s="40" t="s">
        <v>507</v>
      </c>
      <c r="BS10" s="40" t="s">
        <v>508</v>
      </c>
      <c r="BT10" s="40" t="s">
        <v>509</v>
      </c>
      <c r="BU10" s="40" t="s">
        <v>510</v>
      </c>
      <c r="BV10" s="40" t="s">
        <v>511</v>
      </c>
      <c r="BW10" s="40" t="s">
        <v>512</v>
      </c>
      <c r="BX10" s="40" t="s">
        <v>513</v>
      </c>
      <c r="BY10" s="40" t="s">
        <v>514</v>
      </c>
      <c r="BZ10" s="40" t="s">
        <v>515</v>
      </c>
      <c r="CA10" s="40" t="s">
        <v>516</v>
      </c>
      <c r="CB10" s="40" t="s">
        <v>517</v>
      </c>
      <c r="CC10" s="40" t="s">
        <v>518</v>
      </c>
      <c r="CD10" s="40" t="s">
        <v>519</v>
      </c>
      <c r="CE10" s="40" t="s">
        <v>520</v>
      </c>
      <c r="CF10" s="40" t="s">
        <v>521</v>
      </c>
      <c r="CG10" s="40" t="s">
        <v>522</v>
      </c>
      <c r="CH10" s="40" t="s">
        <v>523</v>
      </c>
      <c r="CI10" s="40" t="s">
        <v>524</v>
      </c>
      <c r="CJ10" s="40" t="s">
        <v>525</v>
      </c>
      <c r="CK10" s="40" t="s">
        <v>526</v>
      </c>
      <c r="CL10" s="40" t="s">
        <v>527</v>
      </c>
      <c r="CM10" s="40" t="s">
        <v>528</v>
      </c>
      <c r="CN10" s="40" t="s">
        <v>529</v>
      </c>
      <c r="CO10" s="40" t="s">
        <v>530</v>
      </c>
      <c r="CP10" s="40" t="s">
        <v>531</v>
      </c>
      <c r="CQ10" s="40" t="s">
        <v>532</v>
      </c>
      <c r="CR10" s="40" t="s">
        <v>533</v>
      </c>
      <c r="CS10" s="40" t="s">
        <v>534</v>
      </c>
      <c r="CT10" s="40" t="s">
        <v>535</v>
      </c>
      <c r="CU10" s="40" t="s">
        <v>536</v>
      </c>
      <c r="CV10" s="40" t="s">
        <v>537</v>
      </c>
      <c r="CW10" s="40" t="s">
        <v>538</v>
      </c>
      <c r="CX10" s="40" t="s">
        <v>539</v>
      </c>
      <c r="CY10" s="40" t="s">
        <v>540</v>
      </c>
      <c r="CZ10" s="40" t="s">
        <v>541</v>
      </c>
      <c r="DA10" s="40" t="s">
        <v>542</v>
      </c>
      <c r="DB10" s="40" t="s">
        <v>543</v>
      </c>
      <c r="DC10" s="40" t="s">
        <v>544</v>
      </c>
      <c r="DD10" s="40" t="s">
        <v>545</v>
      </c>
      <c r="DE10" s="40" t="s">
        <v>546</v>
      </c>
      <c r="DF10" s="40" t="s">
        <v>547</v>
      </c>
      <c r="DG10" s="40" t="s">
        <v>548</v>
      </c>
      <c r="DH10" s="40" t="s">
        <v>549</v>
      </c>
      <c r="DI10" s="40" t="s">
        <v>550</v>
      </c>
      <c r="DJ10" s="40" t="s">
        <v>551</v>
      </c>
      <c r="DK10" s="40" t="s">
        <v>552</v>
      </c>
      <c r="DL10" s="40" t="s">
        <v>553</v>
      </c>
      <c r="DM10" s="40" t="s">
        <v>554</v>
      </c>
      <c r="DN10" s="40" t="s">
        <v>555</v>
      </c>
      <c r="DO10" s="40" t="s">
        <v>556</v>
      </c>
      <c r="DP10" s="40" t="s">
        <v>557</v>
      </c>
      <c r="DQ10" s="40" t="s">
        <v>558</v>
      </c>
      <c r="DR10" s="40" t="s">
        <v>559</v>
      </c>
      <c r="DS10" s="40" t="s">
        <v>560</v>
      </c>
      <c r="DT10" s="40" t="s">
        <v>561</v>
      </c>
      <c r="DU10" s="40" t="s">
        <v>562</v>
      </c>
      <c r="DV10" s="40" t="s">
        <v>563</v>
      </c>
      <c r="DW10" s="40" t="s">
        <v>564</v>
      </c>
      <c r="DX10" s="40" t="s">
        <v>565</v>
      </c>
      <c r="DY10" s="40" t="s">
        <v>566</v>
      </c>
      <c r="DZ10" s="40" t="s">
        <v>567</v>
      </c>
      <c r="EA10" s="40" t="s">
        <v>568</v>
      </c>
      <c r="EB10" s="40" t="s">
        <v>569</v>
      </c>
      <c r="EC10" s="40" t="s">
        <v>570</v>
      </c>
      <c r="ED10" s="40" t="s">
        <v>571</v>
      </c>
      <c r="EE10" s="40" t="s">
        <v>572</v>
      </c>
      <c r="EF10" s="40" t="s">
        <v>573</v>
      </c>
      <c r="EG10" s="40" t="s">
        <v>574</v>
      </c>
      <c r="EH10" s="40" t="s">
        <v>575</v>
      </c>
      <c r="EI10" s="40" t="s">
        <v>576</v>
      </c>
      <c r="EJ10" s="40" t="s">
        <v>577</v>
      </c>
      <c r="EK10" s="40" t="s">
        <v>578</v>
      </c>
      <c r="EL10" s="40" t="s">
        <v>579</v>
      </c>
      <c r="EM10" s="40" t="s">
        <v>580</v>
      </c>
      <c r="EN10" s="40" t="s">
        <v>581</v>
      </c>
      <c r="EO10" s="40" t="s">
        <v>582</v>
      </c>
      <c r="EP10" s="40" t="s">
        <v>583</v>
      </c>
      <c r="EQ10" s="40" t="s">
        <v>584</v>
      </c>
      <c r="ER10" s="40" t="s">
        <v>585</v>
      </c>
      <c r="ES10" s="40" t="s">
        <v>586</v>
      </c>
      <c r="ET10" s="40" t="s">
        <v>587</v>
      </c>
      <c r="EU10" s="40" t="s">
        <v>588</v>
      </c>
      <c r="EV10" s="40" t="s">
        <v>589</v>
      </c>
      <c r="EW10" s="40" t="s">
        <v>590</v>
      </c>
      <c r="EX10" s="40" t="s">
        <v>591</v>
      </c>
      <c r="EY10" s="40" t="s">
        <v>592</v>
      </c>
      <c r="EZ10" s="40" t="s">
        <v>593</v>
      </c>
      <c r="FA10" s="40" t="s">
        <v>594</v>
      </c>
      <c r="FB10" s="40" t="s">
        <v>595</v>
      </c>
      <c r="FC10" s="40" t="s">
        <v>596</v>
      </c>
      <c r="FD10" s="40" t="s">
        <v>597</v>
      </c>
      <c r="FE10" s="40" t="s">
        <v>598</v>
      </c>
      <c r="FF10" s="40" t="s">
        <v>599</v>
      </c>
      <c r="FG10" s="40" t="s">
        <v>600</v>
      </c>
      <c r="FH10" s="40" t="s">
        <v>601</v>
      </c>
      <c r="FI10" s="40" t="s">
        <v>602</v>
      </c>
      <c r="FJ10" s="40" t="s">
        <v>603</v>
      </c>
      <c r="FK10" s="40" t="s">
        <v>604</v>
      </c>
      <c r="FL10" s="40" t="s">
        <v>605</v>
      </c>
      <c r="FM10" s="40" t="s">
        <v>606</v>
      </c>
      <c r="FN10" s="40" t="s">
        <v>607</v>
      </c>
      <c r="FO10" s="40" t="s">
        <v>608</v>
      </c>
      <c r="FP10" s="40" t="s">
        <v>609</v>
      </c>
      <c r="FQ10" s="40" t="s">
        <v>610</v>
      </c>
      <c r="FR10" s="40" t="s">
        <v>611</v>
      </c>
      <c r="FS10" s="40" t="s">
        <v>612</v>
      </c>
      <c r="FT10" s="40" t="s">
        <v>613</v>
      </c>
      <c r="FU10" s="40" t="s">
        <v>614</v>
      </c>
      <c r="FV10" s="40" t="s">
        <v>615</v>
      </c>
      <c r="FW10" s="40" t="s">
        <v>616</v>
      </c>
      <c r="FX10" s="40" t="s">
        <v>617</v>
      </c>
      <c r="FY10" s="40" t="s">
        <v>618</v>
      </c>
      <c r="FZ10" s="40" t="s">
        <v>619</v>
      </c>
      <c r="GA10" s="40" t="s">
        <v>620</v>
      </c>
      <c r="GB10" s="40" t="s">
        <v>621</v>
      </c>
      <c r="GC10" s="40" t="s">
        <v>622</v>
      </c>
      <c r="GD10" s="40" t="s">
        <v>623</v>
      </c>
      <c r="GE10" s="40" t="s">
        <v>624</v>
      </c>
      <c r="GF10" s="40" t="s">
        <v>625</v>
      </c>
      <c r="GG10" s="40" t="s">
        <v>626</v>
      </c>
      <c r="GH10" s="40" t="s">
        <v>627</v>
      </c>
      <c r="GI10" s="40" t="s">
        <v>628</v>
      </c>
      <c r="GJ10" s="40" t="s">
        <v>629</v>
      </c>
      <c r="GK10" s="40" t="s">
        <v>630</v>
      </c>
      <c r="GL10" s="40" t="s">
        <v>631</v>
      </c>
      <c r="GM10" s="40" t="s">
        <v>632</v>
      </c>
      <c r="GN10" s="40" t="s">
        <v>633</v>
      </c>
      <c r="GO10" s="40" t="s">
        <v>634</v>
      </c>
      <c r="GP10" s="40" t="s">
        <v>635</v>
      </c>
      <c r="GQ10" s="40" t="s">
        <v>636</v>
      </c>
      <c r="GR10" s="40" t="s">
        <v>637</v>
      </c>
      <c r="GS10" s="40" t="s">
        <v>638</v>
      </c>
      <c r="GT10" s="40" t="s">
        <v>639</v>
      </c>
      <c r="GU10" s="40" t="s">
        <v>640</v>
      </c>
      <c r="GV10" s="40" t="s">
        <v>641</v>
      </c>
      <c r="GW10" s="40" t="s">
        <v>642</v>
      </c>
      <c r="GX10" s="40" t="s">
        <v>643</v>
      </c>
      <c r="GY10" s="40" t="s">
        <v>644</v>
      </c>
      <c r="GZ10" s="40" t="s">
        <v>645</v>
      </c>
      <c r="HA10" s="40" t="s">
        <v>646</v>
      </c>
      <c r="HB10" s="40" t="s">
        <v>647</v>
      </c>
      <c r="HC10" s="40" t="s">
        <v>648</v>
      </c>
      <c r="HD10" s="40" t="s">
        <v>649</v>
      </c>
      <c r="HE10" s="40" t="s">
        <v>650</v>
      </c>
      <c r="HF10" s="40" t="s">
        <v>651</v>
      </c>
      <c r="HG10" s="40" t="s">
        <v>652</v>
      </c>
      <c r="HH10" s="40" t="s">
        <v>653</v>
      </c>
      <c r="HI10" s="40" t="s">
        <v>654</v>
      </c>
      <c r="HJ10" s="40" t="s">
        <v>655</v>
      </c>
      <c r="HK10" s="40" t="s">
        <v>656</v>
      </c>
      <c r="HL10" s="40" t="s">
        <v>657</v>
      </c>
      <c r="HM10" s="40" t="s">
        <v>658</v>
      </c>
      <c r="HN10" s="40" t="s">
        <v>659</v>
      </c>
      <c r="HO10" s="40" t="s">
        <v>660</v>
      </c>
      <c r="HP10" s="40" t="s">
        <v>661</v>
      </c>
      <c r="HQ10" s="40" t="s">
        <v>662</v>
      </c>
      <c r="HR10" s="40" t="s">
        <v>663</v>
      </c>
      <c r="HS10" s="40" t="s">
        <v>664</v>
      </c>
      <c r="HT10" s="40" t="s">
        <v>665</v>
      </c>
      <c r="HU10" s="40" t="s">
        <v>666</v>
      </c>
      <c r="HV10" s="40" t="s">
        <v>667</v>
      </c>
      <c r="HW10" s="40" t="s">
        <v>668</v>
      </c>
      <c r="HX10" s="40" t="s">
        <v>669</v>
      </c>
      <c r="HY10" s="40" t="s">
        <v>670</v>
      </c>
      <c r="HZ10" s="40" t="s">
        <v>671</v>
      </c>
      <c r="IA10" s="40" t="s">
        <v>672</v>
      </c>
      <c r="IB10" s="40" t="s">
        <v>673</v>
      </c>
      <c r="IC10" s="40" t="s">
        <v>674</v>
      </c>
      <c r="ID10" s="40" t="s">
        <v>675</v>
      </c>
      <c r="IE10" s="40" t="s">
        <v>676</v>
      </c>
      <c r="IF10" s="40" t="s">
        <v>677</v>
      </c>
      <c r="IG10" s="40" t="s">
        <v>678</v>
      </c>
      <c r="IH10" s="40" t="s">
        <v>679</v>
      </c>
      <c r="II10" s="40" t="s">
        <v>680</v>
      </c>
      <c r="IJ10" s="40" t="s">
        <v>681</v>
      </c>
      <c r="IK10" s="40" t="s">
        <v>682</v>
      </c>
      <c r="IL10" s="40" t="s">
        <v>683</v>
      </c>
      <c r="IM10" s="40" t="s">
        <v>684</v>
      </c>
      <c r="IN10" s="40"/>
      <c r="IO10" s="40"/>
      <c r="IP10" s="40"/>
      <c r="IQ10" s="40"/>
      <c r="IR10" s="40"/>
      <c r="IS10" s="40"/>
      <c r="IT10" s="40"/>
      <c r="IU10" s="40"/>
      <c r="IV10" s="40"/>
      <c r="IW10" s="40"/>
      <c r="IX10" s="40"/>
      <c r="IY10" s="40"/>
      <c r="IZ10" s="40"/>
      <c r="JA10" s="40" t="str">
        <f t="array" ref="JA10">'GRR Data'!NB3</f>
        <v/>
      </c>
      <c r="JB10" s="40" t="str">
        <f t="array" ref="JB10">'GRR Data'!NC3</f>
        <v/>
      </c>
      <c r="JC10" s="40" t="str">
        <f t="array" ref="JC10">'GRR Data'!ND3</f>
        <v/>
      </c>
      <c r="JD10" s="40" t="str">
        <f t="array" ref="JD10">'GRR Data'!NE3</f>
        <v/>
      </c>
      <c r="JE10" s="40" t="str">
        <f t="array" ref="JE10">'GRR Data'!NF3</f>
        <v/>
      </c>
      <c r="JF10" s="40" t="str">
        <f t="array" ref="JF10">'GRR Data'!NG3</f>
        <v/>
      </c>
      <c r="JG10" s="40" t="str">
        <f t="array" ref="JG10">'GRR Data'!NH3</f>
        <v/>
      </c>
      <c r="JH10" s="40" t="str">
        <f t="array" ref="JH10">'GRR Data'!NI3</f>
        <v/>
      </c>
      <c r="JI10" s="40" t="str">
        <f t="array" ref="JI10">'GRR Data'!NJ3</f>
        <v/>
      </c>
      <c r="JJ10" s="40" t="str">
        <f t="array" ref="JJ10">'GRR Data'!NK3</f>
        <v/>
      </c>
      <c r="JK10" s="40" t="str">
        <f t="array" ref="JK10">'GRR Data'!NL3</f>
        <v/>
      </c>
      <c r="JL10" s="40" t="str">
        <f t="array" ref="JL10">'GRR Data'!NM3</f>
        <v/>
      </c>
      <c r="JM10" s="40" t="str">
        <f t="array" ref="JM10">'GRR Data'!NN3</f>
        <v/>
      </c>
      <c r="JN10" s="40" t="str">
        <f t="array" ref="JN10">'GRR Data'!NO3</f>
        <v/>
      </c>
      <c r="JO10" s="40" t="str">
        <f t="array" ref="JO10">'GRR Data'!NP3</f>
        <v/>
      </c>
      <c r="JP10" s="40" t="str">
        <f t="array" ref="JP10">'GRR Data'!NQ3</f>
        <v/>
      </c>
      <c r="JQ10" s="40" t="str">
        <f t="array" ref="JQ10">'GRR Data'!NR3</f>
        <v/>
      </c>
      <c r="JR10" s="40" t="str">
        <f t="array" ref="JR10">'GRR Data'!NS3</f>
        <v/>
      </c>
      <c r="JS10" s="40" t="str">
        <f t="array" ref="JS10">'GRR Data'!NT3</f>
        <v/>
      </c>
      <c r="JT10" s="40" t="str">
        <f t="array" ref="JT10">'GRR Data'!NU3</f>
        <v/>
      </c>
      <c r="JU10" s="40" t="str">
        <f t="array" ref="JU10">'GRR Data'!NV3</f>
        <v/>
      </c>
      <c r="JV10" s="40" t="str">
        <f t="array" ref="JV10">'GRR Data'!NW3</f>
        <v/>
      </c>
      <c r="JW10" s="40" t="str">
        <f t="array" ref="JW10">'GRR Data'!NX3</f>
        <v/>
      </c>
      <c r="JX10" s="40" t="str">
        <f t="array" ref="JX10">'GRR Data'!NY3</f>
        <v/>
      </c>
      <c r="JY10" s="40" t="str">
        <f t="array" ref="JY10">'GRR Data'!NZ3</f>
        <v/>
      </c>
      <c r="JZ10" s="40" t="str">
        <f t="array" ref="JZ10">'GRR Data'!OA3</f>
        <v/>
      </c>
      <c r="KA10" s="40" t="str">
        <f t="array" ref="KA10">'GRR Data'!OB3</f>
        <v/>
      </c>
      <c r="KB10" s="40" t="str">
        <f t="array" ref="KB10">'GRR Data'!OC3</f>
        <v/>
      </c>
      <c r="KC10" s="40" t="str">
        <f t="array" ref="KC10">'GRR Data'!OD3</f>
        <v/>
      </c>
      <c r="KD10" s="40" t="str">
        <f t="array" ref="KD10">'GRR Data'!OE3</f>
        <v/>
      </c>
      <c r="KE10" s="40" t="str">
        <f t="array" ref="KE10">'GRR Data'!OF3</f>
        <v/>
      </c>
      <c r="KF10" s="40" t="str">
        <f t="array" ref="KF10">'GRR Data'!OG3</f>
        <v/>
      </c>
      <c r="KG10" s="40" t="str">
        <f t="array" ref="KG10">'GRR Data'!OH3</f>
        <v/>
      </c>
      <c r="KH10" s="40" t="str">
        <f t="array" ref="KH10">'GRR Data'!OI3</f>
        <v/>
      </c>
      <c r="KI10" s="40" t="str">
        <f t="array" ref="KI10">'GRR Data'!OJ3</f>
        <v/>
      </c>
      <c r="KJ10" s="40" t="str">
        <f t="array" ref="KJ10">'GRR Data'!OK3</f>
        <v/>
      </c>
      <c r="KK10" s="40" t="str">
        <f t="array" ref="KK10">'GRR Data'!OL3</f>
        <v/>
      </c>
      <c r="KL10" s="40" t="str">
        <f t="array" ref="KL10">'GRR Data'!OM3</f>
        <v/>
      </c>
      <c r="KM10" s="40" t="str">
        <f t="array" ref="KM10">'GRR Data'!ON3</f>
        <v/>
      </c>
      <c r="KN10" s="40" t="str">
        <f t="array" ref="KN10">'GRR Data'!OO3</f>
        <v/>
      </c>
      <c r="KO10" s="40" t="str">
        <f t="array" ref="KO10">'GRR Data'!OP3</f>
        <v/>
      </c>
      <c r="KP10" s="40" t="str">
        <f t="array" ref="KP10">'GRR Data'!OQ3</f>
        <v/>
      </c>
      <c r="KQ10" s="40" t="str">
        <f t="array" ref="KQ10">'GRR Data'!OR3</f>
        <v/>
      </c>
      <c r="KR10" s="40" t="str">
        <f t="array" ref="KR10">'GRR Data'!OS3</f>
        <v/>
      </c>
      <c r="KS10" s="40" t="str">
        <f t="array" ref="KS10">'GRR Data'!OT3</f>
        <v/>
      </c>
      <c r="KT10" s="40" t="str">
        <f t="array" ref="KT10">'GRR Data'!OU3</f>
        <v/>
      </c>
      <c r="KU10" s="40" t="str">
        <f t="array" ref="KU10">'GRR Data'!OV3</f>
        <v/>
      </c>
      <c r="KV10" s="40" t="str">
        <f t="array" ref="KV10">'GRR Data'!OW3</f>
        <v/>
      </c>
      <c r="KW10" s="40" t="str">
        <f t="array" ref="KW10">'GRR Data'!OX3</f>
        <v/>
      </c>
      <c r="KX10" s="40" t="str">
        <f t="array" ref="KX10">'GRR Data'!OY3</f>
        <v/>
      </c>
      <c r="KY10" s="40" t="str">
        <f t="array" ref="KY10">'GRR Data'!OZ3</f>
        <v/>
      </c>
      <c r="KZ10" s="40" t="str">
        <f t="array" ref="KZ10">'GRR Data'!PA3</f>
        <v/>
      </c>
      <c r="LA10" s="40" t="str">
        <f t="array" ref="LA10">'GRR Data'!PB3</f>
        <v/>
      </c>
      <c r="LB10" s="40" t="str">
        <f t="array" ref="LB10">'GRR Data'!PC3</f>
        <v/>
      </c>
      <c r="LC10" s="40" t="str">
        <f t="array" ref="LC10">'GRR Data'!PD3</f>
        <v/>
      </c>
      <c r="LD10" s="40" t="str">
        <f t="array" ref="LD10">'GRR Data'!PE3</f>
        <v/>
      </c>
      <c r="LE10" s="40" t="str">
        <f t="array" ref="LE10">'GRR Data'!PF3</f>
        <v/>
      </c>
      <c r="LF10" s="40" t="str">
        <f t="array" ref="LF10">'GRR Data'!PG3</f>
        <v/>
      </c>
      <c r="LG10" s="40" t="str">
        <f t="array" ref="LG10">'GRR Data'!PH3</f>
        <v/>
      </c>
      <c r="LH10" s="40" t="str">
        <f t="array" ref="LH10">'GRR Data'!PI3</f>
        <v/>
      </c>
      <c r="LI10" s="40" t="str">
        <f t="array" ref="LI10">'GRR Data'!PJ3</f>
        <v/>
      </c>
      <c r="LJ10" s="40" t="str">
        <f t="array" ref="LJ10">'GRR Data'!PK3</f>
        <v/>
      </c>
      <c r="LK10" s="40" t="str">
        <f t="array" ref="LK10">'GRR Data'!PL3</f>
        <v/>
      </c>
      <c r="LL10" s="40" t="str">
        <f t="array" ref="LL10">'GRR Data'!PM3</f>
        <v/>
      </c>
      <c r="LM10" s="40" t="str">
        <f t="array" ref="LM10">'GRR Data'!PN3</f>
        <v/>
      </c>
      <c r="LN10" s="40" t="str">
        <f t="array" ref="LN10">'GRR Data'!PO3</f>
        <v/>
      </c>
      <c r="LO10" s="40" t="str">
        <f t="array" ref="LO10">'GRR Data'!PP3</f>
        <v/>
      </c>
      <c r="LP10" s="40" t="str">
        <f t="array" ref="LP10">'GRR Data'!PQ3</f>
        <v/>
      </c>
      <c r="LQ10" s="40" t="str">
        <f t="array" ref="LQ10">'GRR Data'!PR3</f>
        <v/>
      </c>
      <c r="LR10" s="40" t="str">
        <f t="array" ref="LR10">'GRR Data'!PS3</f>
        <v/>
      </c>
      <c r="LS10" s="40" t="str">
        <f t="array" ref="LS10">'GRR Data'!PT3</f>
        <v/>
      </c>
      <c r="LT10" s="40" t="str">
        <f t="array" ref="LT10">'GRR Data'!PU3</f>
        <v/>
      </c>
      <c r="LU10" s="40" t="str">
        <f t="array" ref="LU10">'GRR Data'!PV3</f>
        <v/>
      </c>
      <c r="LV10" s="40" t="str">
        <f t="array" ref="LV10">'GRR Data'!PW3</f>
        <v/>
      </c>
      <c r="LW10" s="40" t="str">
        <f t="array" ref="LW10">'GRR Data'!PX3</f>
        <v/>
      </c>
      <c r="LX10" s="40" t="str">
        <f t="array" ref="LX10">'GRR Data'!PY3</f>
        <v/>
      </c>
      <c r="LY10" s="40" t="str">
        <f t="array" ref="LY10">'GRR Data'!PZ3</f>
        <v/>
      </c>
      <c r="LZ10" s="40" t="str">
        <f t="array" ref="LZ10">'GRR Data'!QA3</f>
        <v/>
      </c>
      <c r="MA10" s="40" t="str">
        <f t="array" ref="MA10">'GRR Data'!QB3</f>
        <v/>
      </c>
      <c r="MB10" s="40" t="str">
        <f t="array" ref="MB10">'GRR Data'!QC3</f>
        <v/>
      </c>
      <c r="MC10" s="40" t="str">
        <f t="array" ref="MC10">'GRR Data'!QD3</f>
        <v/>
      </c>
      <c r="MD10" s="40" t="str">
        <f t="array" ref="MD10">'GRR Data'!QE3</f>
        <v/>
      </c>
      <c r="ME10" s="40" t="str">
        <f t="array" ref="ME10">'GRR Data'!QF3</f>
        <v/>
      </c>
      <c r="MF10" s="40" t="str">
        <f t="array" ref="MF10">'GRR Data'!QG3</f>
        <v/>
      </c>
      <c r="MG10" s="40" t="str">
        <f t="array" ref="MG10">'GRR Data'!QH3</f>
        <v/>
      </c>
      <c r="MH10" s="40" t="str">
        <f t="array" ref="MH10">'GRR Data'!QI3</f>
        <v/>
      </c>
      <c r="MI10" s="40" t="str">
        <f t="array" ref="MI10">'GRR Data'!QJ3</f>
        <v/>
      </c>
      <c r="MJ10" s="40" t="str">
        <f t="array" ref="MJ10">'GRR Data'!QK3</f>
        <v/>
      </c>
      <c r="MK10" s="40" t="str">
        <f t="array" ref="MK10">'GRR Data'!QL3</f>
        <v/>
      </c>
      <c r="ML10" s="40" t="str">
        <f t="array" ref="ML10">'GRR Data'!QM3</f>
        <v/>
      </c>
      <c r="MM10" s="40" t="str">
        <f t="array" ref="MM10">'GRR Data'!QN3</f>
        <v/>
      </c>
      <c r="MN10" s="40" t="str">
        <f t="array" ref="MN10">'GRR Data'!QO3</f>
        <v/>
      </c>
      <c r="MO10" s="40" t="str">
        <f t="array" ref="MO10">'GRR Data'!QP3</f>
        <v/>
      </c>
      <c r="MP10" s="40" t="str">
        <f t="array" ref="MP10">'GRR Data'!QQ3</f>
        <v/>
      </c>
      <c r="MQ10" s="40" t="str">
        <f t="array" ref="MQ10">'GRR Data'!QR3</f>
        <v/>
      </c>
      <c r="MR10" s="40" t="str">
        <f t="array" ref="MR10">'GRR Data'!QS3</f>
        <v/>
      </c>
      <c r="MS10" s="40" t="str">
        <f t="array" ref="MS10">'GRR Data'!QT3</f>
        <v/>
      </c>
      <c r="MT10" s="40" t="str">
        <f t="array" ref="MT10">'GRR Data'!QU3</f>
        <v/>
      </c>
      <c r="MU10" s="40" t="str">
        <f t="array" ref="MU10">'GRR Data'!QV3</f>
        <v/>
      </c>
      <c r="MV10" s="40" t="str">
        <f t="array" ref="MV10">'GRR Data'!QW3</f>
        <v/>
      </c>
      <c r="MW10" s="40" t="str">
        <f t="array" ref="MW10">'GRR Data'!QX3</f>
        <v/>
      </c>
      <c r="MX10" s="40" t="str">
        <f t="array" ref="MX10">'GRR Data'!QY3</f>
        <v/>
      </c>
      <c r="MY10" s="40" t="str">
        <f t="array" ref="MY10">'GRR Data'!QZ3</f>
        <v/>
      </c>
      <c r="MZ10" s="40" t="str">
        <f t="array" ref="MZ10">'GRR Data'!RA3</f>
        <v/>
      </c>
      <c r="NA10" s="40" t="str">
        <f t="array" ref="NA10">'GRR Data'!RB3</f>
        <v/>
      </c>
      <c r="NB10" s="40" t="str">
        <f t="array" ref="NB10">'GRR Data'!RC3</f>
        <v/>
      </c>
      <c r="NC10" s="40" t="str">
        <f t="array" ref="NC10">'GRR Data'!RD3</f>
        <v/>
      </c>
      <c r="ND10" s="40" t="str">
        <f t="array" ref="ND10">'GRR Data'!RE3</f>
        <v/>
      </c>
      <c r="NE10" s="40" t="str">
        <f t="array" ref="NE10">'GRR Data'!RF3</f>
        <v/>
      </c>
      <c r="NF10" s="40" t="str">
        <f t="array" ref="NF10">'GRR Data'!RG3</f>
        <v/>
      </c>
      <c r="NG10" s="40" t="str">
        <f t="array" ref="NG10">'GRR Data'!RH3</f>
        <v/>
      </c>
      <c r="NH10" s="40" t="str">
        <f t="array" ref="NH10">'GRR Data'!RI3</f>
        <v/>
      </c>
      <c r="NI10" s="40" t="str">
        <f t="array" ref="NI10">'GRR Data'!RJ3</f>
        <v/>
      </c>
      <c r="NJ10" s="40" t="str">
        <f t="array" ref="NJ10">'GRR Data'!RK3</f>
        <v/>
      </c>
      <c r="NK10" s="40" t="str">
        <f t="array" ref="NK10">'GRR Data'!RL3</f>
        <v/>
      </c>
      <c r="NL10" s="40" t="str">
        <f t="array" ref="NL10">'GRR Data'!RM3</f>
        <v/>
      </c>
      <c r="NM10" s="40" t="str">
        <f t="array" ref="NM10">'GRR Data'!RN3</f>
        <v/>
      </c>
      <c r="NN10" s="40" t="str">
        <f t="array" ref="NN10">'GRR Data'!RO3</f>
        <v/>
      </c>
      <c r="NO10" s="40" t="str">
        <f t="array" ref="NO10">'GRR Data'!RP3</f>
        <v/>
      </c>
      <c r="NP10" s="40" t="str">
        <f t="array" ref="NP10">'GRR Data'!RQ3</f>
        <v/>
      </c>
      <c r="NQ10" s="40" t="str">
        <f t="array" ref="NQ10">'GRR Data'!RR3</f>
        <v/>
      </c>
      <c r="NR10" s="40" t="str">
        <f t="array" ref="NR10">'GRR Data'!RS3</f>
        <v/>
      </c>
      <c r="NS10" s="40" t="str">
        <f t="array" ref="NS10">'GRR Data'!RT3</f>
        <v/>
      </c>
      <c r="NT10" s="40" t="str">
        <f t="array" ref="NT10">'GRR Data'!RU3</f>
        <v/>
      </c>
      <c r="NU10" s="40" t="str">
        <f t="array" ref="NU10">'GRR Data'!RV3</f>
        <v/>
      </c>
      <c r="NV10" s="40" t="str">
        <f t="array" ref="NV10">'GRR Data'!RW3</f>
        <v/>
      </c>
      <c r="NW10" s="40" t="str">
        <f t="array" ref="NW10">'GRR Data'!RX3</f>
        <v/>
      </c>
      <c r="NX10" s="40" t="str">
        <f t="array" ref="NX10">'GRR Data'!RY3</f>
        <v/>
      </c>
      <c r="NY10" s="40" t="str">
        <f t="array" ref="NY10">'GRR Data'!RZ3</f>
        <v/>
      </c>
      <c r="NZ10" s="40" t="str">
        <f t="array" ref="NZ10">'GRR Data'!SA3</f>
        <v/>
      </c>
      <c r="OA10" s="40" t="str">
        <f t="array" ref="OA10">'GRR Data'!SB3</f>
        <v/>
      </c>
      <c r="OB10" s="40" t="str">
        <f t="array" ref="OB10">'GRR Data'!SC3</f>
        <v/>
      </c>
      <c r="OC10" s="40" t="str">
        <f t="array" ref="OC10">'GRR Data'!SD3</f>
        <v/>
      </c>
      <c r="OD10" s="40" t="str">
        <f t="array" ref="OD10">'GRR Data'!SE3</f>
        <v/>
      </c>
      <c r="OE10" s="40" t="str">
        <f t="array" ref="OE10">'GRR Data'!SF3</f>
        <v/>
      </c>
      <c r="OF10" s="40" t="str">
        <f t="array" ref="OF10">'GRR Data'!SG3</f>
        <v/>
      </c>
      <c r="OG10" s="40" t="str">
        <f t="array" ref="OG10">'GRR Data'!SH3</f>
        <v/>
      </c>
      <c r="OH10" s="40" t="str">
        <f t="array" ref="OH10">'GRR Data'!SI3</f>
        <v/>
      </c>
      <c r="OI10" s="40" t="str">
        <f t="array" ref="OI10">'GRR Data'!SJ3</f>
        <v/>
      </c>
      <c r="OJ10" s="40" t="str">
        <f t="array" ref="OJ10">'GRR Data'!SK3</f>
        <v/>
      </c>
      <c r="OK10" s="40" t="str">
        <f t="array" ref="OK10">'GRR Data'!SL3</f>
        <v/>
      </c>
      <c r="OL10" s="40" t="str">
        <f t="array" ref="OL10">'GRR Data'!SM3</f>
        <v/>
      </c>
      <c r="OM10" s="40" t="str">
        <f t="array" ref="OM10">'GRR Data'!SN3</f>
        <v/>
      </c>
      <c r="ON10" s="40" t="str">
        <f t="array" ref="ON10">'GRR Data'!SO3</f>
        <v/>
      </c>
      <c r="OO10" s="40" t="str">
        <f t="array" ref="OO10">'GRR Data'!SP3</f>
        <v/>
      </c>
      <c r="OP10" s="40" t="str">
        <f t="array" ref="OP10">'GRR Data'!SQ3</f>
        <v/>
      </c>
      <c r="OQ10" s="40" t="str">
        <f t="array" ref="OQ10">'GRR Data'!SR3</f>
        <v/>
      </c>
      <c r="OR10" s="40" t="str">
        <f t="array" ref="OR10">'GRR Data'!SS3</f>
        <v/>
      </c>
      <c r="OS10" s="40" t="str">
        <f t="array" ref="OS10">'GRR Data'!ST3</f>
        <v/>
      </c>
      <c r="OT10" s="40" t="str">
        <f t="array" ref="OT10">'GRR Data'!SU3</f>
        <v/>
      </c>
      <c r="OU10" s="40" t="str">
        <f t="array" ref="OU10">'GRR Data'!SV3</f>
        <v/>
      </c>
      <c r="OV10" s="40" t="str">
        <f t="array" ref="OV10">'GRR Data'!SW3</f>
        <v/>
      </c>
      <c r="OW10" s="40" t="str">
        <f t="array" ref="OW10">'GRR Data'!SX3</f>
        <v/>
      </c>
      <c r="OX10" s="40" t="str">
        <f t="array" ref="OX10">'GRR Data'!SY3</f>
        <v/>
      </c>
      <c r="OY10" s="40" t="str">
        <f t="array" ref="OY10">'GRR Data'!SZ3</f>
        <v/>
      </c>
      <c r="OZ10" s="40" t="str">
        <f t="array" ref="OZ10">'GRR Data'!TA3</f>
        <v/>
      </c>
      <c r="PA10" s="40" t="str">
        <f t="array" ref="PA10">'GRR Data'!TB3</f>
        <v/>
      </c>
      <c r="PB10" s="40" t="str">
        <f t="array" ref="PB10">'GRR Data'!TC3</f>
        <v/>
      </c>
      <c r="PC10" s="40" t="str">
        <f t="array" ref="PC10">'GRR Data'!TD3</f>
        <v/>
      </c>
      <c r="PD10" s="40" t="str">
        <f t="array" ref="PD10">'GRR Data'!TE3</f>
        <v/>
      </c>
      <c r="PE10" s="40" t="str">
        <f t="array" ref="PE10">'GRR Data'!TF3</f>
        <v/>
      </c>
      <c r="PF10" s="40" t="str">
        <f t="array" ref="PF10">'GRR Data'!TG3</f>
        <v/>
      </c>
      <c r="PG10" s="40" t="str">
        <f t="array" ref="PG10">'GRR Data'!TH3</f>
        <v/>
      </c>
      <c r="PH10" s="40" t="str">
        <f t="array" ref="PH10">'GRR Data'!TI3</f>
        <v/>
      </c>
      <c r="PI10" s="40" t="str">
        <f t="array" ref="PI10">'GRR Data'!TJ3</f>
        <v/>
      </c>
      <c r="PJ10" s="40" t="str">
        <f t="array" ref="PJ10">'GRR Data'!TK3</f>
        <v/>
      </c>
      <c r="PK10" s="40" t="str">
        <f t="array" ref="PK10">'GRR Data'!TL3</f>
        <v/>
      </c>
      <c r="PL10" s="40" t="str">
        <f t="array" ref="PL10">'GRR Data'!TM3</f>
        <v/>
      </c>
      <c r="PM10" s="40" t="str">
        <f t="array" ref="PM10">'GRR Data'!TN3</f>
        <v/>
      </c>
      <c r="PN10" s="40" t="str">
        <f t="array" ref="PN10">'GRR Data'!TO3</f>
        <v/>
      </c>
      <c r="PO10" s="40" t="str">
        <f t="array" ref="PO10">'GRR Data'!TP3</f>
        <v/>
      </c>
      <c r="PP10" s="40" t="str">
        <f t="array" ref="PP10">'GRR Data'!TQ3</f>
        <v/>
      </c>
      <c r="PQ10" s="40" t="str">
        <f t="array" ref="PQ10">'GRR Data'!TR3</f>
        <v/>
      </c>
      <c r="PR10" s="40" t="str">
        <f t="array" ref="PR10">'GRR Data'!TS3</f>
        <v/>
      </c>
      <c r="PS10" s="40" t="str">
        <f t="array" ref="PS10">'GRR Data'!TT3</f>
        <v/>
      </c>
      <c r="PT10" s="40" t="str">
        <f t="array" ref="PT10">'GRR Data'!TU3</f>
        <v/>
      </c>
      <c r="PU10" s="40" t="str">
        <f t="array" ref="PU10">'GRR Data'!TV3</f>
        <v/>
      </c>
      <c r="PV10" s="40" t="str">
        <f t="array" ref="PV10">'GRR Data'!TW3</f>
        <v/>
      </c>
      <c r="PW10" s="40" t="str">
        <f t="array" ref="PW10">'GRR Data'!TX3</f>
        <v/>
      </c>
      <c r="PX10" s="40" t="str">
        <f t="array" ref="PX10">'GRR Data'!TY3</f>
        <v/>
      </c>
      <c r="PY10" s="40" t="str">
        <f t="array" ref="PY10">'GRR Data'!TZ3</f>
        <v/>
      </c>
      <c r="PZ10" s="40" t="str">
        <f t="array" ref="PZ10">'GRR Data'!UA3</f>
        <v/>
      </c>
      <c r="QA10" s="40" t="str">
        <f t="array" ref="QA10">'GRR Data'!UB3</f>
        <v/>
      </c>
      <c r="QB10" s="40" t="str">
        <f t="array" ref="QB10">'GRR Data'!UC3</f>
        <v/>
      </c>
      <c r="QC10" s="40" t="str">
        <f t="array" ref="QC10">'GRR Data'!UD3</f>
        <v/>
      </c>
      <c r="QD10" s="40" t="str">
        <f t="array" ref="QD10">'GRR Data'!UE3</f>
        <v/>
      </c>
      <c r="QE10" s="40" t="str">
        <f t="array" ref="QE10">'GRR Data'!UF3</f>
        <v/>
      </c>
      <c r="QF10" s="40" t="str">
        <f t="array" ref="QF10">'GRR Data'!UG3</f>
        <v/>
      </c>
      <c r="QG10" s="40" t="str">
        <f t="array" ref="QG10">'GRR Data'!UH3</f>
        <v/>
      </c>
      <c r="QH10" s="40" t="str">
        <f t="array" ref="QH10">'GRR Data'!UI3</f>
        <v/>
      </c>
      <c r="QI10" s="40" t="str">
        <f t="array" ref="QI10">'GRR Data'!UJ3</f>
        <v/>
      </c>
      <c r="QJ10" s="40" t="str">
        <f t="array" ref="QJ10">'GRR Data'!UK3</f>
        <v/>
      </c>
      <c r="QK10" s="40" t="str">
        <f t="array" ref="QK10">'GRR Data'!UL3</f>
        <v/>
      </c>
      <c r="QL10" s="40" t="str">
        <f t="array" ref="QL10">'GRR Data'!UM3</f>
        <v/>
      </c>
      <c r="QM10" s="40" t="str">
        <f t="array" ref="QM10">'GRR Data'!UN3</f>
        <v/>
      </c>
      <c r="QN10" s="40" t="str">
        <f t="array" ref="QN10">'GRR Data'!UO3</f>
        <v/>
      </c>
      <c r="QO10" s="40" t="str">
        <f t="array" ref="QO10">'GRR Data'!UP3</f>
        <v/>
      </c>
      <c r="QP10" s="40" t="str">
        <f t="array" ref="QP10">'GRR Data'!UQ3</f>
        <v/>
      </c>
      <c r="QQ10" s="40" t="str">
        <f t="array" ref="QQ10">'GRR Data'!UR3</f>
        <v/>
      </c>
      <c r="QR10" s="40" t="str">
        <f t="array" ref="QR10">'GRR Data'!US3</f>
        <v/>
      </c>
      <c r="QS10" s="40" t="str">
        <f t="array" ref="QS10">'GRR Data'!UT3</f>
        <v/>
      </c>
      <c r="QT10" s="40" t="str">
        <f t="array" ref="QT10">'GRR Data'!UU3</f>
        <v/>
      </c>
      <c r="QU10" s="40" t="str">
        <f t="array" ref="QU10">'GRR Data'!UV3</f>
        <v/>
      </c>
      <c r="QV10" s="40" t="str">
        <f t="array" ref="QV10">'GRR Data'!UW3</f>
        <v/>
      </c>
      <c r="QW10" s="40" t="str">
        <f t="array" ref="QW10">'GRR Data'!UX3</f>
        <v/>
      </c>
      <c r="QX10" s="40" t="str">
        <f t="array" ref="QX10">'GRR Data'!UY3</f>
        <v/>
      </c>
      <c r="QY10" s="40" t="str">
        <f t="array" ref="QY10">'GRR Data'!UZ3</f>
        <v/>
      </c>
      <c r="QZ10" s="40" t="str">
        <f t="array" ref="QZ10">'GRR Data'!VA3</f>
        <v/>
      </c>
      <c r="RA10" s="40" t="str">
        <f t="array" ref="RA10">'GRR Data'!VB3</f>
        <v/>
      </c>
      <c r="RB10" s="40" t="str">
        <f t="array" ref="RB10">'GRR Data'!VC3</f>
        <v/>
      </c>
      <c r="RC10" s="40" t="str">
        <f t="array" ref="RC10">'GRR Data'!VD3</f>
        <v/>
      </c>
      <c r="RD10" s="40" t="str">
        <f t="array" ref="RD10">'GRR Data'!VE3</f>
        <v/>
      </c>
      <c r="RE10" s="40" t="str">
        <f t="array" ref="RE10">'GRR Data'!VF3</f>
        <v/>
      </c>
      <c r="RF10" s="40" t="str">
        <f t="array" ref="RF10">'GRR Data'!VG3</f>
        <v/>
      </c>
      <c r="RG10" s="40" t="str">
        <f t="array" ref="RG10">'GRR Data'!VH3</f>
        <v/>
      </c>
      <c r="RH10" s="40" t="str">
        <f t="array" ref="RH10">'GRR Data'!VI3</f>
        <v/>
      </c>
      <c r="RI10" s="40" t="str">
        <f t="array" ref="RI10">'GRR Data'!VJ3</f>
        <v/>
      </c>
      <c r="RJ10" s="40" t="str">
        <f t="array" ref="RJ10">'GRR Data'!VK3</f>
        <v/>
      </c>
      <c r="RK10" s="40" t="str">
        <f t="array" ref="RK10">'GRR Data'!VL3</f>
        <v/>
      </c>
      <c r="RL10" s="40" t="str">
        <f t="array" ref="RL10">'GRR Data'!VM3</f>
        <v/>
      </c>
      <c r="RM10" s="40" t="str">
        <f t="array" ref="RM10">'GRR Data'!VN3</f>
        <v/>
      </c>
      <c r="RN10" s="40" t="str">
        <f t="array" ref="RN10">'GRR Data'!VO3</f>
        <v/>
      </c>
      <c r="RO10" s="40" t="str">
        <f t="array" ref="RO10">'GRR Data'!VP3</f>
        <v/>
      </c>
      <c r="RP10" s="40" t="str">
        <f t="array" ref="RP10">'GRR Data'!VQ3</f>
        <v/>
      </c>
      <c r="RQ10" s="40" t="str">
        <f t="array" ref="RQ10">'GRR Data'!VR3</f>
        <v/>
      </c>
      <c r="RR10" s="40" t="str">
        <f t="array" ref="RR10">'GRR Data'!VS3</f>
        <v/>
      </c>
      <c r="RS10" s="40" t="str">
        <f t="array" ref="RS10">'GRR Data'!VT3</f>
        <v/>
      </c>
      <c r="RT10" s="40" t="str">
        <f t="array" ref="RT10">'GRR Data'!VU3</f>
        <v/>
      </c>
      <c r="RU10" s="40" t="str">
        <f t="array" ref="RU10">'GRR Data'!VV3</f>
        <v/>
      </c>
      <c r="RV10" s="40" t="str">
        <f t="array" ref="RV10">'GRR Data'!VW3</f>
        <v/>
      </c>
      <c r="RW10" s="40" t="str">
        <f t="array" ref="RW10">'GRR Data'!VX3</f>
        <v/>
      </c>
      <c r="RX10" s="40" t="str">
        <f t="array" ref="RX10">'GRR Data'!VY3</f>
        <v/>
      </c>
      <c r="RY10" s="40" t="str">
        <f t="array" ref="RY10">'GRR Data'!VZ3</f>
        <v/>
      </c>
      <c r="RZ10" s="40" t="str">
        <f t="array" ref="RZ10">'GRR Data'!WA3</f>
        <v/>
      </c>
      <c r="SA10" s="40" t="str">
        <f t="array" ref="SA10">'GRR Data'!WB3</f>
        <v/>
      </c>
      <c r="SB10" s="40" t="str">
        <f t="array" ref="SB10">'GRR Data'!WC3</f>
        <v/>
      </c>
      <c r="SC10" s="40" t="str">
        <f t="array" ref="SC10">'GRR Data'!WD3</f>
        <v/>
      </c>
      <c r="SD10" s="40" t="str">
        <f t="array" ref="SD10">'GRR Data'!WE3</f>
        <v/>
      </c>
      <c r="SE10" s="40" t="str">
        <f t="array" ref="SE10">'GRR Data'!WF3</f>
        <v/>
      </c>
      <c r="SF10" s="40" t="str">
        <f t="array" ref="SF10">'GRR Data'!WG3</f>
        <v/>
      </c>
      <c r="SG10" s="40" t="str">
        <f t="array" ref="SG10">'GRR Data'!WH3</f>
        <v/>
      </c>
      <c r="SH10" s="40" t="str">
        <f t="array" ref="SH10">'GRR Data'!WI3</f>
        <v/>
      </c>
      <c r="SM10">
        <f>'GRR Data'!A6</f>
        <v>0</v>
      </c>
    </row>
    <row r="11" spans="1:507">
      <c r="B11" s="275" t="s">
        <v>319</v>
      </c>
      <c r="C11" s="322">
        <v>691</v>
      </c>
      <c r="D11" s="322">
        <v>0.15</v>
      </c>
      <c r="E11" s="322">
        <v>0.15</v>
      </c>
      <c r="F11" s="322">
        <v>0.15</v>
      </c>
      <c r="G11" s="322">
        <v>0.15</v>
      </c>
      <c r="H11" s="322">
        <v>0.15</v>
      </c>
      <c r="I11" s="322">
        <v>0.15</v>
      </c>
      <c r="J11" s="322">
        <v>0.15</v>
      </c>
      <c r="K11" s="322">
        <v>0.15</v>
      </c>
      <c r="L11" s="322">
        <v>0.15</v>
      </c>
      <c r="M11" s="322">
        <v>0.15</v>
      </c>
      <c r="N11" s="322">
        <v>0.15</v>
      </c>
      <c r="O11" s="322">
        <v>0.15</v>
      </c>
      <c r="P11" s="322">
        <v>0.15</v>
      </c>
      <c r="Q11" s="322">
        <v>0.15</v>
      </c>
      <c r="R11" s="322">
        <v>0.15</v>
      </c>
      <c r="S11" s="322">
        <v>0.15</v>
      </c>
      <c r="T11" s="322">
        <v>0.15</v>
      </c>
      <c r="U11" s="322">
        <v>0.15</v>
      </c>
      <c r="V11" s="322">
        <v>0.1</v>
      </c>
      <c r="W11" s="322">
        <v>0.1</v>
      </c>
      <c r="X11" s="322">
        <v>0.1</v>
      </c>
      <c r="Y11" s="322">
        <v>0.1</v>
      </c>
      <c r="Z11" s="322">
        <v>0.1</v>
      </c>
      <c r="AA11" s="322">
        <v>0.1</v>
      </c>
      <c r="AB11" s="322">
        <v>0.1</v>
      </c>
      <c r="AC11" s="322">
        <v>0.1</v>
      </c>
      <c r="AD11" s="322">
        <v>0.1</v>
      </c>
      <c r="AE11" s="322">
        <v>0.1</v>
      </c>
      <c r="AF11" s="322">
        <v>0.1</v>
      </c>
      <c r="AG11" s="322">
        <v>0.1</v>
      </c>
      <c r="AH11" s="322">
        <v>0.1</v>
      </c>
      <c r="AI11" s="322">
        <v>0.1</v>
      </c>
      <c r="AJ11" s="322">
        <v>0.1</v>
      </c>
      <c r="AK11" s="322">
        <v>0.1</v>
      </c>
      <c r="AL11" s="322">
        <v>0.1</v>
      </c>
      <c r="AM11" s="322">
        <v>0.1</v>
      </c>
      <c r="AN11" s="322">
        <v>274.47000000000003</v>
      </c>
      <c r="AO11" s="322">
        <v>274.47000000000003</v>
      </c>
      <c r="AP11" s="322">
        <v>274.47000000000003</v>
      </c>
      <c r="AQ11" s="322">
        <v>189.92</v>
      </c>
      <c r="AR11" s="322">
        <v>189.92</v>
      </c>
      <c r="AS11" s="322">
        <v>189.92</v>
      </c>
      <c r="AT11" s="322">
        <v>0</v>
      </c>
      <c r="AU11" s="322"/>
      <c r="AV11" s="322"/>
      <c r="AW11" s="322"/>
      <c r="AX11" s="322"/>
      <c r="AY11" s="322"/>
      <c r="AZ11" s="322"/>
      <c r="BA11" s="322"/>
      <c r="BB11" s="322"/>
      <c r="BC11" s="322"/>
      <c r="BD11" s="322"/>
      <c r="BE11" s="322"/>
      <c r="BF11" s="322"/>
      <c r="BG11" s="322"/>
      <c r="BH11" s="322"/>
      <c r="BI11" s="322"/>
      <c r="BJ11" s="322">
        <v>0</v>
      </c>
      <c r="BK11" s="322"/>
      <c r="BL11" s="322"/>
      <c r="BM11" s="322">
        <v>-0.1</v>
      </c>
      <c r="BN11" s="322">
        <v>-0.1</v>
      </c>
      <c r="BO11" s="322">
        <v>-0.1</v>
      </c>
      <c r="BP11" s="322">
        <v>-0.1</v>
      </c>
      <c r="BQ11" s="322">
        <v>0</v>
      </c>
      <c r="BR11" s="322"/>
      <c r="BS11" s="322"/>
      <c r="BT11" s="322">
        <v>0</v>
      </c>
      <c r="BU11" s="322">
        <v>0</v>
      </c>
      <c r="BV11" s="322">
        <v>0</v>
      </c>
      <c r="BW11" s="322">
        <v>0</v>
      </c>
      <c r="BX11" s="322">
        <v>0.1</v>
      </c>
      <c r="BY11" s="322">
        <v>0.1</v>
      </c>
      <c r="BZ11" s="322">
        <v>0.1</v>
      </c>
      <c r="CA11" s="322">
        <v>0.1</v>
      </c>
      <c r="CB11" s="322">
        <v>0.1</v>
      </c>
      <c r="CC11" s="322">
        <v>0.1</v>
      </c>
      <c r="CD11" s="322">
        <v>0.1</v>
      </c>
      <c r="CE11" s="322">
        <v>0.1</v>
      </c>
      <c r="CF11" s="322">
        <v>0.1</v>
      </c>
      <c r="CG11" s="322">
        <v>0.1</v>
      </c>
      <c r="CH11" s="322">
        <v>0.1</v>
      </c>
      <c r="CI11" s="322">
        <v>0.1</v>
      </c>
      <c r="CJ11" s="322">
        <v>0.44</v>
      </c>
      <c r="CK11" s="322">
        <v>0.44</v>
      </c>
      <c r="CL11" s="322">
        <v>0.44</v>
      </c>
      <c r="CM11" s="322">
        <v>0.44</v>
      </c>
      <c r="CN11" s="322">
        <v>0</v>
      </c>
      <c r="CO11" s="322">
        <v>0</v>
      </c>
      <c r="CP11" s="322">
        <v>0</v>
      </c>
      <c r="CQ11" s="322">
        <v>0</v>
      </c>
      <c r="CR11" s="322"/>
      <c r="CS11" s="322">
        <v>0</v>
      </c>
      <c r="CT11" s="322"/>
      <c r="CU11" s="322">
        <v>0</v>
      </c>
      <c r="CV11" s="322"/>
      <c r="CW11" s="322">
        <v>0</v>
      </c>
      <c r="CX11" s="322"/>
      <c r="CY11" s="322">
        <v>0.1</v>
      </c>
      <c r="CZ11" s="322">
        <v>0.1</v>
      </c>
      <c r="DA11" s="322">
        <v>0.1</v>
      </c>
      <c r="DB11" s="322">
        <v>0.1</v>
      </c>
      <c r="DC11" s="322">
        <v>0.1</v>
      </c>
      <c r="DD11" s="322">
        <v>0.1</v>
      </c>
      <c r="DE11" s="322">
        <v>0</v>
      </c>
      <c r="DF11" s="322">
        <v>0</v>
      </c>
      <c r="DG11" s="322">
        <v>0</v>
      </c>
      <c r="DH11" s="322">
        <v>0</v>
      </c>
      <c r="DI11" s="322">
        <v>0</v>
      </c>
      <c r="DJ11" s="322">
        <v>0.15</v>
      </c>
      <c r="DK11" s="322">
        <v>0.15</v>
      </c>
      <c r="DL11" s="322">
        <v>0.15</v>
      </c>
      <c r="DM11" s="322">
        <v>0.15</v>
      </c>
      <c r="DN11" s="322">
        <v>0.15</v>
      </c>
      <c r="DO11" s="322">
        <v>0.1</v>
      </c>
      <c r="DP11" s="322">
        <v>0.1</v>
      </c>
      <c r="DQ11" s="322">
        <v>0.1</v>
      </c>
      <c r="DR11" s="322">
        <v>0.1</v>
      </c>
      <c r="DS11" s="322">
        <v>0.1</v>
      </c>
      <c r="DT11" s="322">
        <v>0.1</v>
      </c>
      <c r="DU11" s="322">
        <v>0.1</v>
      </c>
      <c r="DV11" s="322">
        <v>0.1</v>
      </c>
      <c r="DW11" s="322">
        <v>0.1</v>
      </c>
      <c r="DX11" s="322">
        <v>0</v>
      </c>
      <c r="DY11" s="322">
        <v>0</v>
      </c>
      <c r="DZ11" s="322">
        <v>0</v>
      </c>
      <c r="EA11" s="322">
        <v>0</v>
      </c>
      <c r="EB11" s="322">
        <v>0.28999999999999998</v>
      </c>
      <c r="EC11" s="322">
        <v>0.28999999999999998</v>
      </c>
      <c r="ED11" s="322">
        <v>0.28999999999999998</v>
      </c>
      <c r="EE11" s="322">
        <v>0.28999999999999998</v>
      </c>
      <c r="EF11" s="322">
        <v>0.28999999999999998</v>
      </c>
      <c r="EG11" s="322">
        <v>0.28999999999999998</v>
      </c>
      <c r="EH11" s="322">
        <v>0.28999999999999998</v>
      </c>
      <c r="EI11" s="322">
        <v>0.28999999999999998</v>
      </c>
      <c r="EJ11" s="322">
        <v>0.28999999999999998</v>
      </c>
      <c r="EK11" s="322">
        <v>0</v>
      </c>
      <c r="EL11" s="322">
        <v>7.8</v>
      </c>
      <c r="EM11" s="322">
        <v>7.8</v>
      </c>
      <c r="EN11" s="322">
        <v>7.8</v>
      </c>
      <c r="EO11" s="322">
        <v>7.8</v>
      </c>
      <c r="EP11" s="322">
        <v>7.8</v>
      </c>
      <c r="EQ11" s="322">
        <v>7.8</v>
      </c>
      <c r="ER11" s="322">
        <v>7.8</v>
      </c>
      <c r="ES11" s="322">
        <v>7.8</v>
      </c>
      <c r="ET11" s="322">
        <v>7.8</v>
      </c>
      <c r="EU11" s="322">
        <v>7.8</v>
      </c>
      <c r="EV11" s="322">
        <v>7.8</v>
      </c>
      <c r="EW11" s="322">
        <v>7.8</v>
      </c>
      <c r="EX11" s="322">
        <v>7.8</v>
      </c>
      <c r="EY11" s="322">
        <v>7.8</v>
      </c>
      <c r="EZ11" s="322">
        <v>7.8</v>
      </c>
      <c r="FA11" s="322">
        <v>7.8</v>
      </c>
      <c r="FB11" s="322">
        <v>7.8</v>
      </c>
      <c r="FC11" s="322">
        <v>7.8</v>
      </c>
      <c r="FD11" s="322">
        <v>0</v>
      </c>
      <c r="FE11" s="322"/>
      <c r="FF11" s="322"/>
      <c r="FG11" s="322"/>
      <c r="FH11" s="322"/>
      <c r="FI11" s="322"/>
      <c r="FJ11" s="322"/>
      <c r="FK11" s="322"/>
      <c r="FL11" s="322"/>
      <c r="FM11" s="322"/>
      <c r="FN11" s="322"/>
      <c r="FO11" s="322"/>
      <c r="FP11" s="322"/>
      <c r="FQ11" s="322"/>
      <c r="FR11" s="322"/>
      <c r="FS11" s="322"/>
      <c r="FT11" s="322">
        <v>0</v>
      </c>
      <c r="FU11" s="322"/>
      <c r="FV11" s="322"/>
      <c r="FW11" s="322"/>
      <c r="FX11" s="322"/>
      <c r="FY11" s="322"/>
      <c r="FZ11" s="322"/>
      <c r="GA11" s="322"/>
      <c r="GB11" s="322"/>
      <c r="GC11" s="322"/>
      <c r="GD11" s="322"/>
      <c r="GE11" s="322"/>
      <c r="GF11" s="322"/>
      <c r="GG11" s="322"/>
      <c r="GH11" s="322"/>
      <c r="GI11" s="322"/>
      <c r="GJ11" s="322">
        <v>0</v>
      </c>
      <c r="GK11" s="322"/>
      <c r="GL11" s="322"/>
      <c r="GM11" s="322"/>
      <c r="GN11" s="322"/>
      <c r="GO11" s="322"/>
      <c r="GP11" s="322"/>
      <c r="GQ11" s="322"/>
      <c r="GR11" s="322"/>
      <c r="GS11" s="322"/>
      <c r="GT11" s="322"/>
      <c r="GU11" s="322"/>
      <c r="GV11" s="322"/>
      <c r="GW11" s="322"/>
      <c r="GX11" s="322"/>
      <c r="GY11" s="322"/>
      <c r="GZ11" s="322"/>
      <c r="HA11" s="322"/>
      <c r="HB11" s="322"/>
      <c r="HC11" s="322"/>
      <c r="HD11" s="322"/>
      <c r="HE11" s="322"/>
      <c r="HF11" s="322"/>
      <c r="HG11" s="322"/>
      <c r="HH11" s="322"/>
      <c r="HI11" s="322"/>
      <c r="HJ11" s="322" t="s">
        <v>685</v>
      </c>
      <c r="HK11" s="322" t="s">
        <v>685</v>
      </c>
      <c r="HL11" s="322" t="s">
        <v>685</v>
      </c>
      <c r="HM11" s="322" t="s">
        <v>685</v>
      </c>
      <c r="HN11" s="322" t="s">
        <v>685</v>
      </c>
      <c r="HO11" s="322">
        <v>0</v>
      </c>
      <c r="HP11" s="322">
        <v>0</v>
      </c>
      <c r="HQ11" s="322">
        <v>0</v>
      </c>
      <c r="HR11" s="322">
        <v>0</v>
      </c>
      <c r="HS11" s="322">
        <v>0.08</v>
      </c>
      <c r="HT11" s="322">
        <v>0.08</v>
      </c>
      <c r="HU11" s="322">
        <v>0.08</v>
      </c>
      <c r="HV11" s="322">
        <v>0.08</v>
      </c>
      <c r="HW11" s="322">
        <v>0.08</v>
      </c>
      <c r="HX11" s="322">
        <v>0.08</v>
      </c>
      <c r="HY11" s="322">
        <v>0.08</v>
      </c>
      <c r="HZ11" s="322">
        <v>0.08</v>
      </c>
      <c r="IA11" s="322">
        <v>-0.02</v>
      </c>
      <c r="IB11" s="322">
        <v>-0.02</v>
      </c>
      <c r="IC11" s="322">
        <v>-0.02</v>
      </c>
      <c r="ID11" s="322">
        <v>-0.02</v>
      </c>
      <c r="IE11" s="322">
        <v>-0.02</v>
      </c>
      <c r="IF11" s="322">
        <v>0</v>
      </c>
      <c r="IG11" s="322">
        <v>0</v>
      </c>
      <c r="IH11" s="322">
        <v>0</v>
      </c>
      <c r="II11" s="322">
        <v>0</v>
      </c>
      <c r="IJ11" s="322">
        <v>0</v>
      </c>
      <c r="IK11" s="322">
        <v>0</v>
      </c>
      <c r="IL11" s="322">
        <v>0</v>
      </c>
      <c r="IM11" s="322">
        <v>0</v>
      </c>
      <c r="IN11" s="322"/>
      <c r="IO11" s="322"/>
      <c r="IP11" s="322"/>
      <c r="IQ11" s="322"/>
      <c r="IR11" s="322"/>
      <c r="IS11" s="322"/>
      <c r="IT11" s="322"/>
      <c r="IU11" s="322"/>
      <c r="IV11" s="322"/>
      <c r="IW11" s="322"/>
      <c r="IX11" s="322"/>
      <c r="IY11" s="322"/>
      <c r="IZ11" s="322"/>
      <c r="JA11" s="322" t="str">
        <f t="array" ref="JA11">'GRR Data'!NB4</f>
        <v/>
      </c>
      <c r="JB11" s="322" t="str">
        <f t="array" ref="JB11">'GRR Data'!NC4</f>
        <v/>
      </c>
      <c r="JC11" s="322" t="str">
        <f t="array" ref="JC11">'GRR Data'!ND4</f>
        <v/>
      </c>
      <c r="JD11" s="322" t="str">
        <f t="array" ref="JD11">'GRR Data'!NE4</f>
        <v/>
      </c>
      <c r="JE11" s="322" t="str">
        <f t="array" ref="JE11">'GRR Data'!NF4</f>
        <v/>
      </c>
      <c r="JF11" s="322" t="str">
        <f t="array" ref="JF11">'GRR Data'!NG4</f>
        <v/>
      </c>
      <c r="JG11" s="322" t="str">
        <f t="array" ref="JG11">'GRR Data'!NH4</f>
        <v/>
      </c>
      <c r="JH11" s="322" t="str">
        <f t="array" ref="JH11">'GRR Data'!NI4</f>
        <v/>
      </c>
      <c r="JI11" s="322" t="str">
        <f t="array" ref="JI11">'GRR Data'!NJ4</f>
        <v/>
      </c>
      <c r="JJ11" s="322" t="str">
        <f t="array" ref="JJ11">'GRR Data'!NK4</f>
        <v/>
      </c>
      <c r="JK11" s="322" t="str">
        <f t="array" ref="JK11">'GRR Data'!NL4</f>
        <v/>
      </c>
      <c r="JL11" s="322" t="str">
        <f t="array" ref="JL11">'GRR Data'!NM4</f>
        <v/>
      </c>
      <c r="JM11" s="322" t="str">
        <f t="array" ref="JM11">'GRR Data'!NN4</f>
        <v/>
      </c>
      <c r="JN11" s="322" t="str">
        <f t="array" ref="JN11">'GRR Data'!NO4</f>
        <v/>
      </c>
      <c r="JO11" s="322" t="str">
        <f t="array" ref="JO11">'GRR Data'!NP4</f>
        <v/>
      </c>
      <c r="JP11" s="322" t="str">
        <f t="array" ref="JP11">'GRR Data'!NQ4</f>
        <v/>
      </c>
      <c r="JQ11" s="322" t="str">
        <f t="array" ref="JQ11">'GRR Data'!NR4</f>
        <v/>
      </c>
      <c r="JR11" s="322" t="str">
        <f t="array" ref="JR11">'GRR Data'!NS4</f>
        <v/>
      </c>
      <c r="JS11" s="322" t="str">
        <f t="array" ref="JS11">'GRR Data'!NT4</f>
        <v/>
      </c>
      <c r="JT11" s="322" t="str">
        <f t="array" ref="JT11">'GRR Data'!NU4</f>
        <v/>
      </c>
      <c r="JU11" s="322" t="str">
        <f t="array" ref="JU11">'GRR Data'!NV4</f>
        <v/>
      </c>
      <c r="JV11" s="322" t="str">
        <f t="array" ref="JV11">'GRR Data'!NW4</f>
        <v/>
      </c>
      <c r="JW11" s="322" t="str">
        <f t="array" ref="JW11">'GRR Data'!NX4</f>
        <v/>
      </c>
      <c r="JX11" s="322" t="str">
        <f t="array" ref="JX11">'GRR Data'!NY4</f>
        <v/>
      </c>
      <c r="JY11" s="322" t="str">
        <f t="array" ref="JY11">'GRR Data'!NZ4</f>
        <v/>
      </c>
      <c r="JZ11" s="322" t="str">
        <f t="array" ref="JZ11">'GRR Data'!OA4</f>
        <v/>
      </c>
      <c r="KA11" s="322" t="str">
        <f t="array" ref="KA11">'GRR Data'!OB4</f>
        <v/>
      </c>
      <c r="KB11" s="322" t="str">
        <f t="array" ref="KB11">'GRR Data'!OC4</f>
        <v/>
      </c>
      <c r="KC11" s="322" t="str">
        <f t="array" ref="KC11">'GRR Data'!OD4</f>
        <v/>
      </c>
      <c r="KD11" s="322" t="str">
        <f t="array" ref="KD11">'GRR Data'!OE4</f>
        <v/>
      </c>
      <c r="KE11" s="322" t="str">
        <f t="array" ref="KE11">'GRR Data'!OF4</f>
        <v/>
      </c>
      <c r="KF11" s="322" t="str">
        <f t="array" ref="KF11">'GRR Data'!OG4</f>
        <v/>
      </c>
      <c r="KG11" s="322" t="str">
        <f t="array" ref="KG11">'GRR Data'!OH4</f>
        <v/>
      </c>
      <c r="KH11" s="322" t="str">
        <f t="array" ref="KH11">'GRR Data'!OI4</f>
        <v/>
      </c>
      <c r="KI11" s="322" t="str">
        <f t="array" ref="KI11">'GRR Data'!OJ4</f>
        <v/>
      </c>
      <c r="KJ11" s="322" t="str">
        <f t="array" ref="KJ11">'GRR Data'!OK4</f>
        <v/>
      </c>
      <c r="KK11" s="322" t="str">
        <f t="array" ref="KK11">'GRR Data'!OL4</f>
        <v/>
      </c>
      <c r="KL11" s="322" t="str">
        <f t="array" ref="KL11">'GRR Data'!OM4</f>
        <v/>
      </c>
      <c r="KM11" s="322" t="str">
        <f t="array" ref="KM11">'GRR Data'!ON4</f>
        <v/>
      </c>
      <c r="KN11" s="322" t="str">
        <f t="array" ref="KN11">'GRR Data'!OO4</f>
        <v/>
      </c>
      <c r="KO11" s="322" t="str">
        <f t="array" ref="KO11">'GRR Data'!OP4</f>
        <v/>
      </c>
      <c r="KP11" s="322" t="str">
        <f t="array" ref="KP11">'GRR Data'!OQ4</f>
        <v/>
      </c>
      <c r="KQ11" s="322" t="str">
        <f t="array" ref="KQ11">'GRR Data'!OR4</f>
        <v/>
      </c>
      <c r="KR11" s="322" t="str">
        <f t="array" ref="KR11">'GRR Data'!OS4</f>
        <v/>
      </c>
      <c r="KS11" s="322" t="str">
        <f t="array" ref="KS11">'GRR Data'!OT4</f>
        <v/>
      </c>
      <c r="KT11" s="322" t="str">
        <f t="array" ref="KT11">'GRR Data'!OU4</f>
        <v/>
      </c>
      <c r="KU11" s="322" t="str">
        <f t="array" ref="KU11">'GRR Data'!OV4</f>
        <v/>
      </c>
      <c r="KV11" s="322" t="str">
        <f t="array" ref="KV11">'GRR Data'!OW4</f>
        <v/>
      </c>
      <c r="KW11" s="322" t="str">
        <f t="array" ref="KW11">'GRR Data'!OX4</f>
        <v/>
      </c>
      <c r="KX11" s="322" t="str">
        <f t="array" ref="KX11">'GRR Data'!OY4</f>
        <v/>
      </c>
      <c r="KY11" s="322" t="str">
        <f t="array" ref="KY11">'GRR Data'!OZ4</f>
        <v/>
      </c>
      <c r="KZ11" s="322" t="str">
        <f t="array" ref="KZ11">'GRR Data'!PA4</f>
        <v/>
      </c>
      <c r="LA11" s="322" t="str">
        <f t="array" ref="LA11">'GRR Data'!PB4</f>
        <v/>
      </c>
      <c r="LB11" s="322" t="str">
        <f t="array" ref="LB11">'GRR Data'!PC4</f>
        <v/>
      </c>
      <c r="LC11" s="322" t="str">
        <f t="array" ref="LC11">'GRR Data'!PD4</f>
        <v/>
      </c>
      <c r="LD11" s="322" t="str">
        <f t="array" ref="LD11">'GRR Data'!PE4</f>
        <v/>
      </c>
      <c r="LE11" s="322" t="str">
        <f t="array" ref="LE11">'GRR Data'!PF4</f>
        <v/>
      </c>
      <c r="LF11" s="322" t="str">
        <f t="array" ref="LF11">'GRR Data'!PG4</f>
        <v/>
      </c>
      <c r="LG11" s="322" t="str">
        <f t="array" ref="LG11">'GRR Data'!PH4</f>
        <v/>
      </c>
      <c r="LH11" s="322" t="str">
        <f t="array" ref="LH11">'GRR Data'!PI4</f>
        <v/>
      </c>
      <c r="LI11" s="322" t="str">
        <f t="array" ref="LI11">'GRR Data'!PJ4</f>
        <v/>
      </c>
      <c r="LJ11" s="322" t="str">
        <f t="array" ref="LJ11">'GRR Data'!PK4</f>
        <v/>
      </c>
      <c r="LK11" s="322" t="str">
        <f t="array" ref="LK11">'GRR Data'!PL4</f>
        <v/>
      </c>
      <c r="LL11" s="322" t="str">
        <f t="array" ref="LL11">'GRR Data'!PM4</f>
        <v/>
      </c>
      <c r="LM11" s="322" t="str">
        <f t="array" ref="LM11">'GRR Data'!PN4</f>
        <v/>
      </c>
      <c r="LN11" s="322" t="str">
        <f t="array" ref="LN11">'GRR Data'!PO4</f>
        <v/>
      </c>
      <c r="LO11" s="322" t="str">
        <f t="array" ref="LO11">'GRR Data'!PP4</f>
        <v/>
      </c>
      <c r="LP11" s="322" t="str">
        <f t="array" ref="LP11">'GRR Data'!PQ4</f>
        <v/>
      </c>
      <c r="LQ11" s="322" t="str">
        <f t="array" ref="LQ11">'GRR Data'!PR4</f>
        <v/>
      </c>
      <c r="LR11" s="322" t="str">
        <f t="array" ref="LR11">'GRR Data'!PS4</f>
        <v/>
      </c>
      <c r="LS11" s="322" t="str">
        <f t="array" ref="LS11">'GRR Data'!PT4</f>
        <v/>
      </c>
      <c r="LT11" s="322" t="str">
        <f t="array" ref="LT11">'GRR Data'!PU4</f>
        <v/>
      </c>
      <c r="LU11" s="322" t="str">
        <f t="array" ref="LU11">'GRR Data'!PV4</f>
        <v/>
      </c>
      <c r="LV11" s="322" t="str">
        <f t="array" ref="LV11">'GRR Data'!PW4</f>
        <v/>
      </c>
      <c r="LW11" s="322" t="str">
        <f t="array" ref="LW11">'GRR Data'!PX4</f>
        <v/>
      </c>
      <c r="LX11" s="322" t="str">
        <f t="array" ref="LX11">'GRR Data'!PY4</f>
        <v/>
      </c>
      <c r="LY11" s="322" t="str">
        <f t="array" ref="LY11">'GRR Data'!PZ4</f>
        <v/>
      </c>
      <c r="LZ11" s="322" t="str">
        <f t="array" ref="LZ11">'GRR Data'!QA4</f>
        <v/>
      </c>
      <c r="MA11" s="322" t="str">
        <f t="array" ref="MA11">'GRR Data'!QB4</f>
        <v/>
      </c>
      <c r="MB11" s="322" t="str">
        <f t="array" ref="MB11">'GRR Data'!QC4</f>
        <v/>
      </c>
      <c r="MC11" s="322" t="str">
        <f t="array" ref="MC11">'GRR Data'!QD4</f>
        <v/>
      </c>
      <c r="MD11" s="322" t="str">
        <f t="array" ref="MD11">'GRR Data'!QE4</f>
        <v/>
      </c>
      <c r="ME11" s="322" t="str">
        <f t="array" ref="ME11">'GRR Data'!QF4</f>
        <v/>
      </c>
      <c r="MF11" s="322" t="str">
        <f t="array" ref="MF11">'GRR Data'!QG4</f>
        <v/>
      </c>
      <c r="MG11" s="322" t="str">
        <f t="array" ref="MG11">'GRR Data'!QH4</f>
        <v/>
      </c>
      <c r="MH11" s="322" t="str">
        <f t="array" ref="MH11">'GRR Data'!QI4</f>
        <v/>
      </c>
      <c r="MI11" s="322" t="str">
        <f t="array" ref="MI11">'GRR Data'!QJ4</f>
        <v/>
      </c>
      <c r="MJ11" s="322" t="str">
        <f t="array" ref="MJ11">'GRR Data'!QK4</f>
        <v/>
      </c>
      <c r="MK11" s="322" t="str">
        <f t="array" ref="MK11">'GRR Data'!QL4</f>
        <v/>
      </c>
      <c r="ML11" s="322" t="str">
        <f t="array" ref="ML11">'GRR Data'!QM4</f>
        <v/>
      </c>
      <c r="MM11" s="322" t="str">
        <f t="array" ref="MM11">'GRR Data'!QN4</f>
        <v/>
      </c>
      <c r="MN11" s="322" t="str">
        <f t="array" ref="MN11">'GRR Data'!QO4</f>
        <v/>
      </c>
      <c r="MO11" s="322" t="str">
        <f t="array" ref="MO11">'GRR Data'!QP4</f>
        <v/>
      </c>
      <c r="MP11" s="322" t="str">
        <f t="array" ref="MP11">'GRR Data'!QQ4</f>
        <v/>
      </c>
      <c r="MQ11" s="322" t="str">
        <f t="array" ref="MQ11">'GRR Data'!QR4</f>
        <v/>
      </c>
      <c r="MR11" s="322" t="str">
        <f t="array" ref="MR11">'GRR Data'!QS4</f>
        <v/>
      </c>
      <c r="MS11" s="322" t="str">
        <f t="array" ref="MS11">'GRR Data'!QT4</f>
        <v/>
      </c>
      <c r="MT11" s="322" t="str">
        <f t="array" ref="MT11">'GRR Data'!QU4</f>
        <v/>
      </c>
      <c r="MU11" s="322" t="str">
        <f t="array" ref="MU11">'GRR Data'!QV4</f>
        <v/>
      </c>
      <c r="MV11" s="322" t="str">
        <f t="array" ref="MV11">'GRR Data'!QW4</f>
        <v/>
      </c>
      <c r="MW11" s="322" t="str">
        <f t="array" ref="MW11">'GRR Data'!QX4</f>
        <v/>
      </c>
      <c r="MX11" s="322" t="str">
        <f t="array" ref="MX11">'GRR Data'!QY4</f>
        <v/>
      </c>
      <c r="MY11" s="322" t="str">
        <f t="array" ref="MY11">'GRR Data'!QZ4</f>
        <v/>
      </c>
      <c r="MZ11" s="322" t="str">
        <f t="array" ref="MZ11">'GRR Data'!RA4</f>
        <v/>
      </c>
      <c r="NA11" s="322" t="str">
        <f t="array" ref="NA11">'GRR Data'!RB4</f>
        <v/>
      </c>
      <c r="NB11" s="322" t="str">
        <f t="array" ref="NB11">'GRR Data'!RC4</f>
        <v/>
      </c>
      <c r="NC11" s="322" t="str">
        <f t="array" ref="NC11">'GRR Data'!RD4</f>
        <v/>
      </c>
      <c r="ND11" s="322" t="str">
        <f t="array" ref="ND11">'GRR Data'!RE4</f>
        <v/>
      </c>
      <c r="NE11" s="322" t="str">
        <f t="array" ref="NE11">'GRR Data'!RF4</f>
        <v/>
      </c>
      <c r="NF11" s="322" t="str">
        <f t="array" ref="NF11">'GRR Data'!RG4</f>
        <v/>
      </c>
      <c r="NG11" s="322" t="str">
        <f t="array" ref="NG11">'GRR Data'!RH4</f>
        <v/>
      </c>
      <c r="NH11" s="322" t="str">
        <f t="array" ref="NH11">'GRR Data'!RI4</f>
        <v/>
      </c>
      <c r="NI11" s="322" t="str">
        <f t="array" ref="NI11">'GRR Data'!RJ4</f>
        <v/>
      </c>
      <c r="NJ11" s="322" t="str">
        <f t="array" ref="NJ11">'GRR Data'!RK4</f>
        <v/>
      </c>
      <c r="NK11" s="322" t="str">
        <f t="array" ref="NK11">'GRR Data'!RL4</f>
        <v/>
      </c>
      <c r="NL11" s="322" t="str">
        <f t="array" ref="NL11">'GRR Data'!RM4</f>
        <v/>
      </c>
      <c r="NM11" s="322" t="str">
        <f t="array" ref="NM11">'GRR Data'!RN4</f>
        <v/>
      </c>
      <c r="NN11" s="322" t="str">
        <f t="array" ref="NN11">'GRR Data'!RO4</f>
        <v/>
      </c>
      <c r="NO11" s="322" t="str">
        <f t="array" ref="NO11">'GRR Data'!RP4</f>
        <v/>
      </c>
      <c r="NP11" s="322" t="str">
        <f t="array" ref="NP11">'GRR Data'!RQ4</f>
        <v/>
      </c>
      <c r="NQ11" s="322" t="str">
        <f t="array" ref="NQ11">'GRR Data'!RR4</f>
        <v/>
      </c>
      <c r="NR11" s="322" t="str">
        <f t="array" ref="NR11">'GRR Data'!RS4</f>
        <v/>
      </c>
      <c r="NS11" s="322" t="str">
        <f t="array" ref="NS11">'GRR Data'!RT4</f>
        <v/>
      </c>
      <c r="NT11" s="322" t="str">
        <f t="array" ref="NT11">'GRR Data'!RU4</f>
        <v/>
      </c>
      <c r="NU11" s="322" t="str">
        <f t="array" ref="NU11">'GRR Data'!RV4</f>
        <v/>
      </c>
      <c r="NV11" s="322" t="str">
        <f t="array" ref="NV11">'GRR Data'!RW4</f>
        <v/>
      </c>
      <c r="NW11" s="322" t="str">
        <f t="array" ref="NW11">'GRR Data'!RX4</f>
        <v/>
      </c>
      <c r="NX11" s="322" t="str">
        <f t="array" ref="NX11">'GRR Data'!RY4</f>
        <v/>
      </c>
      <c r="NY11" s="322" t="str">
        <f t="array" ref="NY11">'GRR Data'!RZ4</f>
        <v/>
      </c>
      <c r="NZ11" s="322" t="str">
        <f t="array" ref="NZ11">'GRR Data'!SA4</f>
        <v/>
      </c>
      <c r="OA11" s="322" t="str">
        <f t="array" ref="OA11">'GRR Data'!SB4</f>
        <v/>
      </c>
      <c r="OB11" s="322" t="str">
        <f t="array" ref="OB11">'GRR Data'!SC4</f>
        <v/>
      </c>
      <c r="OC11" s="322" t="str">
        <f t="array" ref="OC11">'GRR Data'!SD4</f>
        <v/>
      </c>
      <c r="OD11" s="322" t="str">
        <f t="array" ref="OD11">'GRR Data'!SE4</f>
        <v/>
      </c>
      <c r="OE11" s="322" t="str">
        <f t="array" ref="OE11">'GRR Data'!SF4</f>
        <v/>
      </c>
      <c r="OF11" s="322" t="str">
        <f t="array" ref="OF11">'GRR Data'!SG4</f>
        <v/>
      </c>
      <c r="OG11" s="322" t="str">
        <f t="array" ref="OG11">'GRR Data'!SH4</f>
        <v/>
      </c>
      <c r="OH11" s="322" t="str">
        <f t="array" ref="OH11">'GRR Data'!SI4</f>
        <v/>
      </c>
      <c r="OI11" s="322" t="str">
        <f t="array" ref="OI11">'GRR Data'!SJ4</f>
        <v/>
      </c>
      <c r="OJ11" s="322" t="str">
        <f t="array" ref="OJ11">'GRR Data'!SK4</f>
        <v/>
      </c>
      <c r="OK11" s="322" t="str">
        <f t="array" ref="OK11">'GRR Data'!SL4</f>
        <v/>
      </c>
      <c r="OL11" s="322" t="str">
        <f t="array" ref="OL11">'GRR Data'!SM4</f>
        <v/>
      </c>
      <c r="OM11" s="322" t="str">
        <f t="array" ref="OM11">'GRR Data'!SN4</f>
        <v/>
      </c>
      <c r="ON11" s="322" t="str">
        <f t="array" ref="ON11">'GRR Data'!SO4</f>
        <v/>
      </c>
      <c r="OO11" s="322" t="str">
        <f t="array" ref="OO11">'GRR Data'!SP4</f>
        <v/>
      </c>
      <c r="OP11" s="322" t="str">
        <f t="array" ref="OP11">'GRR Data'!SQ4</f>
        <v/>
      </c>
      <c r="OQ11" s="322" t="str">
        <f t="array" ref="OQ11">'GRR Data'!SR4</f>
        <v/>
      </c>
      <c r="OR11" s="322" t="str">
        <f t="array" ref="OR11">'GRR Data'!SS4</f>
        <v/>
      </c>
      <c r="OS11" s="322" t="str">
        <f t="array" ref="OS11">'GRR Data'!ST4</f>
        <v/>
      </c>
      <c r="OT11" s="322" t="str">
        <f t="array" ref="OT11">'GRR Data'!SU4</f>
        <v/>
      </c>
      <c r="OU11" s="322" t="str">
        <f t="array" ref="OU11">'GRR Data'!SV4</f>
        <v/>
      </c>
      <c r="OV11" s="322" t="str">
        <f t="array" ref="OV11">'GRR Data'!SW4</f>
        <v/>
      </c>
      <c r="OW11" s="322" t="str">
        <f t="array" ref="OW11">'GRR Data'!SX4</f>
        <v/>
      </c>
      <c r="OX11" s="322" t="str">
        <f t="array" ref="OX11">'GRR Data'!SY4</f>
        <v/>
      </c>
      <c r="OY11" s="322" t="str">
        <f t="array" ref="OY11">'GRR Data'!SZ4</f>
        <v/>
      </c>
      <c r="OZ11" s="322" t="str">
        <f t="array" ref="OZ11">'GRR Data'!TA4</f>
        <v/>
      </c>
      <c r="PA11" s="322" t="str">
        <f t="array" ref="PA11">'GRR Data'!TB4</f>
        <v/>
      </c>
      <c r="PB11" s="322" t="str">
        <f t="array" ref="PB11">'GRR Data'!TC4</f>
        <v/>
      </c>
      <c r="PC11" s="322" t="str">
        <f t="array" ref="PC11">'GRR Data'!TD4</f>
        <v/>
      </c>
      <c r="PD11" s="322" t="str">
        <f t="array" ref="PD11">'GRR Data'!TE4</f>
        <v/>
      </c>
      <c r="PE11" s="322" t="str">
        <f t="array" ref="PE11">'GRR Data'!TF4</f>
        <v/>
      </c>
      <c r="PF11" s="322" t="str">
        <f t="array" ref="PF11">'GRR Data'!TG4</f>
        <v/>
      </c>
      <c r="PG11" s="322" t="str">
        <f t="array" ref="PG11">'GRR Data'!TH4</f>
        <v/>
      </c>
      <c r="PH11" s="322" t="str">
        <f t="array" ref="PH11">'GRR Data'!TI4</f>
        <v/>
      </c>
      <c r="PI11" s="322" t="str">
        <f t="array" ref="PI11">'GRR Data'!TJ4</f>
        <v/>
      </c>
      <c r="PJ11" s="322" t="str">
        <f t="array" ref="PJ11">'GRR Data'!TK4</f>
        <v/>
      </c>
      <c r="PK11" s="322" t="str">
        <f t="array" ref="PK11">'GRR Data'!TL4</f>
        <v/>
      </c>
      <c r="PL11" s="322" t="str">
        <f t="array" ref="PL11">'GRR Data'!TM4</f>
        <v/>
      </c>
      <c r="PM11" s="322" t="str">
        <f t="array" ref="PM11">'GRR Data'!TN4</f>
        <v/>
      </c>
      <c r="PN11" s="322" t="str">
        <f t="array" ref="PN11">'GRR Data'!TO4</f>
        <v/>
      </c>
      <c r="PO11" s="322" t="str">
        <f t="array" ref="PO11">'GRR Data'!TP4</f>
        <v/>
      </c>
      <c r="PP11" s="322" t="str">
        <f t="array" ref="PP11">'GRR Data'!TQ4</f>
        <v/>
      </c>
      <c r="PQ11" s="322" t="str">
        <f t="array" ref="PQ11">'GRR Data'!TR4</f>
        <v/>
      </c>
      <c r="PR11" s="322" t="str">
        <f t="array" ref="PR11">'GRR Data'!TS4</f>
        <v/>
      </c>
      <c r="PS11" s="322" t="str">
        <f t="array" ref="PS11">'GRR Data'!TT4</f>
        <v/>
      </c>
      <c r="PT11" s="322" t="str">
        <f t="array" ref="PT11">'GRR Data'!TU4</f>
        <v/>
      </c>
      <c r="PU11" s="322" t="str">
        <f t="array" ref="PU11">'GRR Data'!TV4</f>
        <v/>
      </c>
      <c r="PV11" s="322" t="str">
        <f t="array" ref="PV11">'GRR Data'!TW4</f>
        <v/>
      </c>
      <c r="PW11" s="322" t="str">
        <f t="array" ref="PW11">'GRR Data'!TX4</f>
        <v/>
      </c>
      <c r="PX11" s="322" t="str">
        <f t="array" ref="PX11">'GRR Data'!TY4</f>
        <v/>
      </c>
      <c r="PY11" s="322" t="str">
        <f t="array" ref="PY11">'GRR Data'!TZ4</f>
        <v/>
      </c>
      <c r="PZ11" s="322" t="str">
        <f t="array" ref="PZ11">'GRR Data'!UA4</f>
        <v/>
      </c>
      <c r="QA11" s="322" t="str">
        <f t="array" ref="QA11">'GRR Data'!UB4</f>
        <v/>
      </c>
      <c r="QB11" s="322" t="str">
        <f t="array" ref="QB11">'GRR Data'!UC4</f>
        <v/>
      </c>
      <c r="QC11" s="322" t="str">
        <f t="array" ref="QC11">'GRR Data'!UD4</f>
        <v/>
      </c>
      <c r="QD11" s="322" t="str">
        <f t="array" ref="QD11">'GRR Data'!UE4</f>
        <v/>
      </c>
      <c r="QE11" s="322" t="str">
        <f t="array" ref="QE11">'GRR Data'!UF4</f>
        <v/>
      </c>
      <c r="QF11" s="322" t="str">
        <f t="array" ref="QF11">'GRR Data'!UG4</f>
        <v/>
      </c>
      <c r="QG11" s="322" t="str">
        <f t="array" ref="QG11">'GRR Data'!UH4</f>
        <v/>
      </c>
      <c r="QH11" s="322" t="str">
        <f t="array" ref="QH11">'GRR Data'!UI4</f>
        <v/>
      </c>
      <c r="QI11" s="322" t="str">
        <f t="array" ref="QI11">'GRR Data'!UJ4</f>
        <v/>
      </c>
      <c r="QJ11" s="322" t="str">
        <f t="array" ref="QJ11">'GRR Data'!UK4</f>
        <v/>
      </c>
      <c r="QK11" s="322" t="str">
        <f t="array" ref="QK11">'GRR Data'!UL4</f>
        <v/>
      </c>
      <c r="QL11" s="322" t="str">
        <f t="array" ref="QL11">'GRR Data'!UM4</f>
        <v/>
      </c>
      <c r="QM11" s="322" t="str">
        <f t="array" ref="QM11">'GRR Data'!UN4</f>
        <v/>
      </c>
      <c r="QN11" s="322" t="str">
        <f t="array" ref="QN11">'GRR Data'!UO4</f>
        <v/>
      </c>
      <c r="QO11" s="322" t="str">
        <f t="array" ref="QO11">'GRR Data'!UP4</f>
        <v/>
      </c>
      <c r="QP11" s="322" t="str">
        <f t="array" ref="QP11">'GRR Data'!UQ4</f>
        <v/>
      </c>
      <c r="QQ11" s="322" t="str">
        <f t="array" ref="QQ11">'GRR Data'!UR4</f>
        <v/>
      </c>
      <c r="QR11" s="322" t="str">
        <f t="array" ref="QR11">'GRR Data'!US4</f>
        <v/>
      </c>
      <c r="QS11" s="322" t="str">
        <f t="array" ref="QS11">'GRR Data'!UT4</f>
        <v/>
      </c>
      <c r="QT11" s="322" t="str">
        <f t="array" ref="QT11">'GRR Data'!UU4</f>
        <v/>
      </c>
      <c r="QU11" s="322" t="str">
        <f t="array" ref="QU11">'GRR Data'!UV4</f>
        <v/>
      </c>
      <c r="QV11" s="322" t="str">
        <f t="array" ref="QV11">'GRR Data'!UW4</f>
        <v/>
      </c>
      <c r="QW11" s="322" t="str">
        <f t="array" ref="QW11">'GRR Data'!UX4</f>
        <v/>
      </c>
      <c r="QX11" s="322" t="str">
        <f t="array" ref="QX11">'GRR Data'!UY4</f>
        <v/>
      </c>
      <c r="QY11" s="322" t="str">
        <f t="array" ref="QY11">'GRR Data'!UZ4</f>
        <v/>
      </c>
      <c r="QZ11" s="322" t="str">
        <f t="array" ref="QZ11">'GRR Data'!VA4</f>
        <v/>
      </c>
      <c r="RA11" s="322" t="str">
        <f t="array" ref="RA11">'GRR Data'!VB4</f>
        <v/>
      </c>
      <c r="RB11" s="322" t="str">
        <f t="array" ref="RB11">'GRR Data'!VC4</f>
        <v/>
      </c>
      <c r="RC11" s="322" t="str">
        <f t="array" ref="RC11">'GRR Data'!VD4</f>
        <v/>
      </c>
      <c r="RD11" s="322" t="str">
        <f t="array" ref="RD11">'GRR Data'!VE4</f>
        <v/>
      </c>
      <c r="RE11" s="322" t="str">
        <f t="array" ref="RE11">'GRR Data'!VF4</f>
        <v/>
      </c>
      <c r="RF11" s="322" t="str">
        <f t="array" ref="RF11">'GRR Data'!VG4</f>
        <v/>
      </c>
      <c r="RG11" s="322" t="str">
        <f t="array" ref="RG11">'GRR Data'!VH4</f>
        <v/>
      </c>
      <c r="RH11" s="322" t="str">
        <f t="array" ref="RH11">'GRR Data'!VI4</f>
        <v/>
      </c>
      <c r="RI11" s="322" t="str">
        <f t="array" ref="RI11">'GRR Data'!VJ4</f>
        <v/>
      </c>
      <c r="RJ11" s="322" t="str">
        <f t="array" ref="RJ11">'GRR Data'!VK4</f>
        <v/>
      </c>
      <c r="RK11" s="322" t="str">
        <f t="array" ref="RK11">'GRR Data'!VL4</f>
        <v/>
      </c>
      <c r="RL11" s="322" t="str">
        <f t="array" ref="RL11">'GRR Data'!VM4</f>
        <v/>
      </c>
      <c r="RM11" s="322" t="str">
        <f t="array" ref="RM11">'GRR Data'!VN4</f>
        <v/>
      </c>
      <c r="RN11" s="322" t="str">
        <f t="array" ref="RN11">'GRR Data'!VO4</f>
        <v/>
      </c>
      <c r="RO11" s="322" t="str">
        <f t="array" ref="RO11">'GRR Data'!VP4</f>
        <v/>
      </c>
      <c r="RP11" s="322" t="str">
        <f t="array" ref="RP11">'GRR Data'!VQ4</f>
        <v/>
      </c>
      <c r="RQ11" s="322" t="str">
        <f t="array" ref="RQ11">'GRR Data'!VR4</f>
        <v/>
      </c>
      <c r="RR11" s="322" t="str">
        <f t="array" ref="RR11">'GRR Data'!VS4</f>
        <v/>
      </c>
      <c r="RS11" s="322" t="str">
        <f t="array" ref="RS11">'GRR Data'!VT4</f>
        <v/>
      </c>
      <c r="RT11" s="322" t="str">
        <f t="array" ref="RT11">'GRR Data'!VU4</f>
        <v/>
      </c>
      <c r="RU11" s="322" t="str">
        <f t="array" ref="RU11">'GRR Data'!VV4</f>
        <v/>
      </c>
      <c r="RV11" s="322" t="str">
        <f t="array" ref="RV11">'GRR Data'!VW4</f>
        <v/>
      </c>
      <c r="RW11" s="322" t="str">
        <f t="array" ref="RW11">'GRR Data'!VX4</f>
        <v/>
      </c>
      <c r="RX11" s="322" t="str">
        <f t="array" ref="RX11">'GRR Data'!VY4</f>
        <v/>
      </c>
      <c r="RY11" s="322" t="str">
        <f t="array" ref="RY11">'GRR Data'!VZ4</f>
        <v/>
      </c>
      <c r="RZ11" s="322" t="str">
        <f t="array" ref="RZ11">'GRR Data'!WA4</f>
        <v/>
      </c>
      <c r="SA11" s="322" t="str">
        <f t="array" ref="SA11">'GRR Data'!WB4</f>
        <v/>
      </c>
      <c r="SB11" s="322" t="str">
        <f t="array" ref="SB11">'GRR Data'!WC4</f>
        <v/>
      </c>
      <c r="SC11" s="322" t="str">
        <f t="array" ref="SC11">'GRR Data'!WD4</f>
        <v/>
      </c>
      <c r="SD11" s="322" t="str">
        <f t="array" ref="SD11">'GRR Data'!WE4</f>
        <v/>
      </c>
      <c r="SE11" s="322" t="str">
        <f t="array" ref="SE11">'GRR Data'!WF4</f>
        <v/>
      </c>
      <c r="SF11" s="322" t="str">
        <f t="array" ref="SF11">'GRR Data'!WG4</f>
        <v/>
      </c>
      <c r="SG11" s="322" t="str">
        <f t="array" ref="SG11">'GRR Data'!WH4</f>
        <v/>
      </c>
      <c r="SH11" s="322" t="str">
        <f t="array" ref="SH11">'GRR Data'!WI4</f>
        <v/>
      </c>
      <c r="SM11">
        <f>'GRR Data'!A7</f>
        <v>0</v>
      </c>
    </row>
    <row r="12" spans="1:507">
      <c r="B12" s="275" t="s">
        <v>374</v>
      </c>
      <c r="C12" s="322">
        <v>21</v>
      </c>
      <c r="D12" s="322">
        <v>0.14000000000000001</v>
      </c>
      <c r="E12" s="322">
        <v>0.14000000000000001</v>
      </c>
      <c r="F12" s="322">
        <v>0.14000000000000001</v>
      </c>
      <c r="G12" s="322">
        <v>0.14000000000000001</v>
      </c>
      <c r="H12" s="322">
        <v>0.14000000000000001</v>
      </c>
      <c r="I12" s="322">
        <v>0.14000000000000001</v>
      </c>
      <c r="J12" s="322">
        <v>0.14000000000000001</v>
      </c>
      <c r="K12" s="322">
        <v>0.14000000000000001</v>
      </c>
      <c r="L12" s="322">
        <v>0.14000000000000001</v>
      </c>
      <c r="M12" s="322">
        <v>0.14000000000000001</v>
      </c>
      <c r="N12" s="322">
        <v>0.14000000000000001</v>
      </c>
      <c r="O12" s="322">
        <v>0.14000000000000001</v>
      </c>
      <c r="P12" s="322">
        <v>0.14000000000000001</v>
      </c>
      <c r="Q12" s="322">
        <v>0.14000000000000001</v>
      </c>
      <c r="R12" s="322">
        <v>0.14000000000000001</v>
      </c>
      <c r="S12" s="322">
        <v>0.14000000000000001</v>
      </c>
      <c r="T12" s="322">
        <v>0.14000000000000001</v>
      </c>
      <c r="U12" s="322">
        <v>0.14000000000000001</v>
      </c>
      <c r="V12" s="322">
        <v>0.15</v>
      </c>
      <c r="W12" s="322">
        <v>0.15</v>
      </c>
      <c r="X12" s="322">
        <v>0.15</v>
      </c>
      <c r="Y12" s="322">
        <v>0.15</v>
      </c>
      <c r="Z12" s="322">
        <v>0.15</v>
      </c>
      <c r="AA12" s="322">
        <v>0.15</v>
      </c>
      <c r="AB12" s="322">
        <v>0.15</v>
      </c>
      <c r="AC12" s="322">
        <v>0.15</v>
      </c>
      <c r="AD12" s="322">
        <v>0.15</v>
      </c>
      <c r="AE12" s="322">
        <v>0.15</v>
      </c>
      <c r="AF12" s="322">
        <v>0.15</v>
      </c>
      <c r="AG12" s="322">
        <v>0.15</v>
      </c>
      <c r="AH12" s="322">
        <v>0.15</v>
      </c>
      <c r="AI12" s="322">
        <v>0.15</v>
      </c>
      <c r="AJ12" s="322">
        <v>0.15</v>
      </c>
      <c r="AK12" s="322">
        <v>0.15</v>
      </c>
      <c r="AL12" s="322">
        <v>0.15</v>
      </c>
      <c r="AM12" s="322">
        <v>0.15</v>
      </c>
      <c r="AN12" s="322">
        <v>0.2</v>
      </c>
      <c r="AO12" s="322">
        <v>0.2</v>
      </c>
      <c r="AP12" s="322">
        <v>0.2</v>
      </c>
      <c r="AQ12" s="322">
        <v>0.2</v>
      </c>
      <c r="AR12" s="322">
        <v>0.2</v>
      </c>
      <c r="AS12" s="322">
        <v>0.2</v>
      </c>
      <c r="AT12" s="322">
        <v>0.8</v>
      </c>
      <c r="AU12" s="322"/>
      <c r="AV12" s="322"/>
      <c r="AW12" s="322"/>
      <c r="AX12" s="322"/>
      <c r="AY12" s="322"/>
      <c r="AZ12" s="322"/>
      <c r="BA12" s="322"/>
      <c r="BB12" s="322"/>
      <c r="BC12" s="322"/>
      <c r="BD12" s="322"/>
      <c r="BE12" s="322"/>
      <c r="BF12" s="322"/>
      <c r="BG12" s="322"/>
      <c r="BH12" s="322"/>
      <c r="BI12" s="322"/>
      <c r="BJ12" s="322">
        <v>0.7</v>
      </c>
      <c r="BK12" s="322"/>
      <c r="BL12" s="322"/>
      <c r="BM12" s="322">
        <v>0.1</v>
      </c>
      <c r="BN12" s="322">
        <v>0.1</v>
      </c>
      <c r="BO12" s="322">
        <v>0.1</v>
      </c>
      <c r="BP12" s="322">
        <v>0.1</v>
      </c>
      <c r="BQ12" s="322">
        <v>0.4</v>
      </c>
      <c r="BR12" s="322"/>
      <c r="BS12" s="322"/>
      <c r="BT12" s="322">
        <v>0.2</v>
      </c>
      <c r="BU12" s="322">
        <v>0.2</v>
      </c>
      <c r="BV12" s="322">
        <v>0.2</v>
      </c>
      <c r="BW12" s="322">
        <v>0.2</v>
      </c>
      <c r="BX12" s="322">
        <v>0.1</v>
      </c>
      <c r="BY12" s="322">
        <v>0.1</v>
      </c>
      <c r="BZ12" s="322">
        <v>0.1</v>
      </c>
      <c r="CA12" s="322">
        <v>0.1</v>
      </c>
      <c r="CB12" s="322">
        <v>0.1</v>
      </c>
      <c r="CC12" s="322">
        <v>0.1</v>
      </c>
      <c r="CD12" s="322">
        <v>0.1</v>
      </c>
      <c r="CE12" s="322">
        <v>0.1</v>
      </c>
      <c r="CF12" s="322">
        <v>0.1</v>
      </c>
      <c r="CG12" s="322">
        <v>0.1</v>
      </c>
      <c r="CH12" s="322">
        <v>0.1</v>
      </c>
      <c r="CI12" s="322">
        <v>0.1</v>
      </c>
      <c r="CJ12" s="322">
        <v>0.3</v>
      </c>
      <c r="CK12" s="322">
        <v>0.3</v>
      </c>
      <c r="CL12" s="322">
        <v>0.3</v>
      </c>
      <c r="CM12" s="322">
        <v>0.3</v>
      </c>
      <c r="CN12" s="322">
        <v>0.15</v>
      </c>
      <c r="CO12" s="322">
        <v>0.15</v>
      </c>
      <c r="CP12" s="322">
        <v>0.1</v>
      </c>
      <c r="CQ12" s="322">
        <v>0.6</v>
      </c>
      <c r="CR12" s="322"/>
      <c r="CS12" s="322">
        <v>0.6</v>
      </c>
      <c r="CT12" s="322"/>
      <c r="CU12" s="322">
        <v>0.6</v>
      </c>
      <c r="CV12" s="322"/>
      <c r="CW12" s="322">
        <v>0.6</v>
      </c>
      <c r="CX12" s="322"/>
      <c r="CY12" s="322">
        <v>0.2</v>
      </c>
      <c r="CZ12" s="322">
        <v>0.2</v>
      </c>
      <c r="DA12" s="322">
        <v>0.2</v>
      </c>
      <c r="DB12" s="322">
        <v>0.2</v>
      </c>
      <c r="DC12" s="322">
        <v>0.2</v>
      </c>
      <c r="DD12" s="322">
        <v>0.2</v>
      </c>
      <c r="DE12" s="322">
        <v>0.15</v>
      </c>
      <c r="DF12" s="322">
        <v>0.2</v>
      </c>
      <c r="DG12" s="322">
        <v>0.2</v>
      </c>
      <c r="DH12" s="322">
        <v>0.2</v>
      </c>
      <c r="DI12" s="322">
        <v>0.15</v>
      </c>
      <c r="DJ12" s="322">
        <v>0.1</v>
      </c>
      <c r="DK12" s="322">
        <v>0.1</v>
      </c>
      <c r="DL12" s="322">
        <v>0.1</v>
      </c>
      <c r="DM12" s="322">
        <v>0.1</v>
      </c>
      <c r="DN12" s="322">
        <v>0.1</v>
      </c>
      <c r="DO12" s="322">
        <v>0.1</v>
      </c>
      <c r="DP12" s="322">
        <v>0.1</v>
      </c>
      <c r="DQ12" s="322">
        <v>0.1</v>
      </c>
      <c r="DR12" s="322">
        <v>0.1</v>
      </c>
      <c r="DS12" s="322">
        <v>0.1</v>
      </c>
      <c r="DT12" s="322">
        <v>0.1</v>
      </c>
      <c r="DU12" s="322">
        <v>0.1</v>
      </c>
      <c r="DV12" s="322">
        <v>0.1</v>
      </c>
      <c r="DW12" s="322">
        <v>0.1</v>
      </c>
      <c r="DX12" s="322">
        <v>0.15</v>
      </c>
      <c r="DY12" s="322">
        <v>0.15</v>
      </c>
      <c r="DZ12" s="322">
        <v>0.15</v>
      </c>
      <c r="EA12" s="322">
        <v>0.15</v>
      </c>
      <c r="EB12" s="322">
        <v>0.15</v>
      </c>
      <c r="EC12" s="322">
        <v>0.15</v>
      </c>
      <c r="ED12" s="322">
        <v>0.3</v>
      </c>
      <c r="EE12" s="322">
        <v>0.3</v>
      </c>
      <c r="EF12" s="322">
        <v>0.3</v>
      </c>
      <c r="EG12" s="322">
        <v>0.3</v>
      </c>
      <c r="EH12" s="322">
        <v>0.3</v>
      </c>
      <c r="EI12" s="322">
        <v>0.15</v>
      </c>
      <c r="EJ12" s="322">
        <v>0.15</v>
      </c>
      <c r="EK12" s="322">
        <v>7.0000000000000007E-2</v>
      </c>
      <c r="EL12" s="322">
        <v>0.3</v>
      </c>
      <c r="EM12" s="322">
        <v>0.3</v>
      </c>
      <c r="EN12" s="322">
        <v>0.3</v>
      </c>
      <c r="EO12" s="322">
        <v>0.3</v>
      </c>
      <c r="EP12" s="322">
        <v>0.3</v>
      </c>
      <c r="EQ12" s="322">
        <v>0.3</v>
      </c>
      <c r="ER12" s="322">
        <v>0.3</v>
      </c>
      <c r="ES12" s="322">
        <v>0.3</v>
      </c>
      <c r="ET12" s="322">
        <v>0.3</v>
      </c>
      <c r="EU12" s="322">
        <v>0.3</v>
      </c>
      <c r="EV12" s="322">
        <v>0.3</v>
      </c>
      <c r="EW12" s="322">
        <v>0.3</v>
      </c>
      <c r="EX12" s="322">
        <v>0.3</v>
      </c>
      <c r="EY12" s="322">
        <v>0.3</v>
      </c>
      <c r="EZ12" s="322">
        <v>0.3</v>
      </c>
      <c r="FA12" s="322">
        <v>0.3</v>
      </c>
      <c r="FB12" s="322">
        <v>0.3</v>
      </c>
      <c r="FC12" s="322">
        <v>0.3</v>
      </c>
      <c r="FD12" s="322">
        <v>0.6</v>
      </c>
      <c r="FE12" s="322"/>
      <c r="FF12" s="322"/>
      <c r="FG12" s="322"/>
      <c r="FH12" s="322"/>
      <c r="FI12" s="322"/>
      <c r="FJ12" s="322"/>
      <c r="FK12" s="322"/>
      <c r="FL12" s="322"/>
      <c r="FM12" s="322"/>
      <c r="FN12" s="322"/>
      <c r="FO12" s="322"/>
      <c r="FP12" s="322"/>
      <c r="FQ12" s="322"/>
      <c r="FR12" s="322"/>
      <c r="FS12" s="322"/>
      <c r="FT12" s="322">
        <v>0.6</v>
      </c>
      <c r="FU12" s="322"/>
      <c r="FV12" s="322"/>
      <c r="FW12" s="322"/>
      <c r="FX12" s="322"/>
      <c r="FY12" s="322"/>
      <c r="FZ12" s="322"/>
      <c r="GA12" s="322"/>
      <c r="GB12" s="322"/>
      <c r="GC12" s="322"/>
      <c r="GD12" s="322"/>
      <c r="GE12" s="322"/>
      <c r="GF12" s="322"/>
      <c r="GG12" s="322"/>
      <c r="GH12" s="322"/>
      <c r="GI12" s="322"/>
      <c r="GJ12" s="322">
        <v>0.6</v>
      </c>
      <c r="GK12" s="322"/>
      <c r="GL12" s="322"/>
      <c r="GM12" s="322"/>
      <c r="GN12" s="322"/>
      <c r="GO12" s="322"/>
      <c r="GP12" s="322"/>
      <c r="GQ12" s="322"/>
      <c r="GR12" s="322"/>
      <c r="GS12" s="322"/>
      <c r="GT12" s="322"/>
      <c r="GU12" s="322"/>
      <c r="GV12" s="322"/>
      <c r="GW12" s="322"/>
      <c r="GX12" s="322"/>
      <c r="GY12" s="322"/>
      <c r="GZ12" s="322"/>
      <c r="HA12" s="322"/>
      <c r="HB12" s="322"/>
      <c r="HC12" s="322"/>
      <c r="HD12" s="322"/>
      <c r="HE12" s="322"/>
      <c r="HF12" s="322"/>
      <c r="HG12" s="322"/>
      <c r="HH12" s="322"/>
      <c r="HI12" s="322"/>
      <c r="HJ12" s="322" t="s">
        <v>685</v>
      </c>
      <c r="HK12" s="322" t="s">
        <v>685</v>
      </c>
      <c r="HL12" s="322" t="s">
        <v>685</v>
      </c>
      <c r="HM12" s="322" t="s">
        <v>685</v>
      </c>
      <c r="HN12" s="322" t="s">
        <v>685</v>
      </c>
      <c r="HO12" s="322">
        <v>0.08</v>
      </c>
      <c r="HP12" s="322">
        <v>0.08</v>
      </c>
      <c r="HQ12" s="322">
        <v>0.08</v>
      </c>
      <c r="HR12" s="322">
        <v>0.08</v>
      </c>
      <c r="HS12" s="322">
        <v>0.08</v>
      </c>
      <c r="HT12" s="322">
        <v>0.08</v>
      </c>
      <c r="HU12" s="322">
        <v>0.08</v>
      </c>
      <c r="HV12" s="322">
        <v>0.08</v>
      </c>
      <c r="HW12" s="322">
        <v>0.08</v>
      </c>
      <c r="HX12" s="322">
        <v>0.08</v>
      </c>
      <c r="HY12" s="322">
        <v>0.08</v>
      </c>
      <c r="HZ12" s="322">
        <v>0.08</v>
      </c>
      <c r="IA12" s="322">
        <v>0.15</v>
      </c>
      <c r="IB12" s="322">
        <v>0.15</v>
      </c>
      <c r="IC12" s="322">
        <v>0.15</v>
      </c>
      <c r="ID12" s="322">
        <v>0.15</v>
      </c>
      <c r="IE12" s="322">
        <v>0.15</v>
      </c>
      <c r="IF12" s="322">
        <v>0.8</v>
      </c>
      <c r="IG12" s="322">
        <v>0.8</v>
      </c>
      <c r="IH12" s="322">
        <v>0.8</v>
      </c>
      <c r="II12" s="322">
        <v>0.8</v>
      </c>
      <c r="IJ12" s="322">
        <v>0.8</v>
      </c>
      <c r="IK12" s="322">
        <v>0.8</v>
      </c>
      <c r="IL12" s="322">
        <v>0.8</v>
      </c>
      <c r="IM12" s="322">
        <v>0.8</v>
      </c>
      <c r="IN12" s="322"/>
      <c r="IO12" s="322"/>
      <c r="IP12" s="322"/>
      <c r="IQ12" s="322"/>
      <c r="IR12" s="322"/>
      <c r="IS12" s="322"/>
      <c r="IT12" s="322"/>
      <c r="IU12" s="322"/>
      <c r="IV12" s="322"/>
      <c r="IW12" s="322"/>
      <c r="IX12" s="322"/>
      <c r="IY12" s="322"/>
      <c r="IZ12" s="322"/>
      <c r="JA12" s="322" t="str">
        <f t="array" ref="JA12">'GRR Data'!NB5</f>
        <v/>
      </c>
      <c r="JB12" s="322" t="str">
        <f t="array" ref="JB12">'GRR Data'!NC5</f>
        <v/>
      </c>
      <c r="JC12" s="322" t="str">
        <f t="array" ref="JC12">'GRR Data'!ND5</f>
        <v/>
      </c>
      <c r="JD12" s="322" t="str">
        <f t="array" ref="JD12">'GRR Data'!NE5</f>
        <v/>
      </c>
      <c r="JE12" s="322" t="str">
        <f t="array" ref="JE12">'GRR Data'!NF5</f>
        <v/>
      </c>
      <c r="JF12" s="322" t="str">
        <f t="array" ref="JF12">'GRR Data'!NG5</f>
        <v/>
      </c>
      <c r="JG12" s="322" t="str">
        <f t="array" ref="JG12">'GRR Data'!NH5</f>
        <v/>
      </c>
      <c r="JH12" s="322" t="str">
        <f t="array" ref="JH12">'GRR Data'!NI5</f>
        <v/>
      </c>
      <c r="JI12" s="322" t="str">
        <f t="array" ref="JI12">'GRR Data'!NJ5</f>
        <v/>
      </c>
      <c r="JJ12" s="322" t="str">
        <f t="array" ref="JJ12">'GRR Data'!NK5</f>
        <v/>
      </c>
      <c r="JK12" s="322" t="str">
        <f t="array" ref="JK12">'GRR Data'!NL5</f>
        <v/>
      </c>
      <c r="JL12" s="322" t="str">
        <f t="array" ref="JL12">'GRR Data'!NM5</f>
        <v/>
      </c>
      <c r="JM12" s="322" t="str">
        <f t="array" ref="JM12">'GRR Data'!NN5</f>
        <v/>
      </c>
      <c r="JN12" s="322" t="str">
        <f t="array" ref="JN12">'GRR Data'!NO5</f>
        <v/>
      </c>
      <c r="JO12" s="322" t="str">
        <f t="array" ref="JO12">'GRR Data'!NP5</f>
        <v/>
      </c>
      <c r="JP12" s="322" t="str">
        <f t="array" ref="JP12">'GRR Data'!NQ5</f>
        <v/>
      </c>
      <c r="JQ12" s="322" t="str">
        <f t="array" ref="JQ12">'GRR Data'!NR5</f>
        <v/>
      </c>
      <c r="JR12" s="322" t="str">
        <f t="array" ref="JR12">'GRR Data'!NS5</f>
        <v/>
      </c>
      <c r="JS12" s="322" t="str">
        <f t="array" ref="JS12">'GRR Data'!NT5</f>
        <v/>
      </c>
      <c r="JT12" s="322" t="str">
        <f t="array" ref="JT12">'GRR Data'!NU5</f>
        <v/>
      </c>
      <c r="JU12" s="322" t="str">
        <f t="array" ref="JU12">'GRR Data'!NV5</f>
        <v/>
      </c>
      <c r="JV12" s="322" t="str">
        <f t="array" ref="JV12">'GRR Data'!NW5</f>
        <v/>
      </c>
      <c r="JW12" s="322" t="str">
        <f t="array" ref="JW12">'GRR Data'!NX5</f>
        <v/>
      </c>
      <c r="JX12" s="322" t="str">
        <f t="array" ref="JX12">'GRR Data'!NY5</f>
        <v/>
      </c>
      <c r="JY12" s="322" t="str">
        <f t="array" ref="JY12">'GRR Data'!NZ5</f>
        <v/>
      </c>
      <c r="JZ12" s="322" t="str">
        <f t="array" ref="JZ12">'GRR Data'!OA5</f>
        <v/>
      </c>
      <c r="KA12" s="322" t="str">
        <f t="array" ref="KA12">'GRR Data'!OB5</f>
        <v/>
      </c>
      <c r="KB12" s="322" t="str">
        <f t="array" ref="KB12">'GRR Data'!OC5</f>
        <v/>
      </c>
      <c r="KC12" s="322" t="str">
        <f t="array" ref="KC12">'GRR Data'!OD5</f>
        <v/>
      </c>
      <c r="KD12" s="322" t="str">
        <f t="array" ref="KD12">'GRR Data'!OE5</f>
        <v/>
      </c>
      <c r="KE12" s="322" t="str">
        <f t="array" ref="KE12">'GRR Data'!OF5</f>
        <v/>
      </c>
      <c r="KF12" s="322" t="str">
        <f t="array" ref="KF12">'GRR Data'!OG5</f>
        <v/>
      </c>
      <c r="KG12" s="322" t="str">
        <f t="array" ref="KG12">'GRR Data'!OH5</f>
        <v/>
      </c>
      <c r="KH12" s="322" t="str">
        <f t="array" ref="KH12">'GRR Data'!OI5</f>
        <v/>
      </c>
      <c r="KI12" s="322" t="str">
        <f t="array" ref="KI12">'GRR Data'!OJ5</f>
        <v/>
      </c>
      <c r="KJ12" s="322" t="str">
        <f t="array" ref="KJ12">'GRR Data'!OK5</f>
        <v/>
      </c>
      <c r="KK12" s="322" t="str">
        <f t="array" ref="KK12">'GRR Data'!OL5</f>
        <v/>
      </c>
      <c r="KL12" s="322" t="str">
        <f t="array" ref="KL12">'GRR Data'!OM5</f>
        <v/>
      </c>
      <c r="KM12" s="322" t="str">
        <f t="array" ref="KM12">'GRR Data'!ON5</f>
        <v/>
      </c>
      <c r="KN12" s="322" t="str">
        <f t="array" ref="KN12">'GRR Data'!OO5</f>
        <v/>
      </c>
      <c r="KO12" s="322" t="str">
        <f t="array" ref="KO12">'GRR Data'!OP5</f>
        <v/>
      </c>
      <c r="KP12" s="322" t="str">
        <f t="array" ref="KP12">'GRR Data'!OQ5</f>
        <v/>
      </c>
      <c r="KQ12" s="322" t="str">
        <f t="array" ref="KQ12">'GRR Data'!OR5</f>
        <v/>
      </c>
      <c r="KR12" s="322" t="str">
        <f t="array" ref="KR12">'GRR Data'!OS5</f>
        <v/>
      </c>
      <c r="KS12" s="322" t="str">
        <f t="array" ref="KS12">'GRR Data'!OT5</f>
        <v/>
      </c>
      <c r="KT12" s="322" t="str">
        <f t="array" ref="KT12">'GRR Data'!OU5</f>
        <v/>
      </c>
      <c r="KU12" s="322" t="str">
        <f t="array" ref="KU12">'GRR Data'!OV5</f>
        <v/>
      </c>
      <c r="KV12" s="322" t="str">
        <f t="array" ref="KV12">'GRR Data'!OW5</f>
        <v/>
      </c>
      <c r="KW12" s="322" t="str">
        <f t="array" ref="KW12">'GRR Data'!OX5</f>
        <v/>
      </c>
      <c r="KX12" s="322" t="str">
        <f t="array" ref="KX12">'GRR Data'!OY5</f>
        <v/>
      </c>
      <c r="KY12" s="322" t="str">
        <f t="array" ref="KY12">'GRR Data'!OZ5</f>
        <v/>
      </c>
      <c r="KZ12" s="322" t="str">
        <f t="array" ref="KZ12">'GRR Data'!PA5</f>
        <v/>
      </c>
      <c r="LA12" s="322" t="str">
        <f t="array" ref="LA12">'GRR Data'!PB5</f>
        <v/>
      </c>
      <c r="LB12" s="322" t="str">
        <f t="array" ref="LB12">'GRR Data'!PC5</f>
        <v/>
      </c>
      <c r="LC12" s="322" t="str">
        <f t="array" ref="LC12">'GRR Data'!PD5</f>
        <v/>
      </c>
      <c r="LD12" s="322" t="str">
        <f t="array" ref="LD12">'GRR Data'!PE5</f>
        <v/>
      </c>
      <c r="LE12" s="322" t="str">
        <f t="array" ref="LE12">'GRR Data'!PF5</f>
        <v/>
      </c>
      <c r="LF12" s="322" t="str">
        <f t="array" ref="LF12">'GRR Data'!PG5</f>
        <v/>
      </c>
      <c r="LG12" s="322" t="str">
        <f t="array" ref="LG12">'GRR Data'!PH5</f>
        <v/>
      </c>
      <c r="LH12" s="322" t="str">
        <f t="array" ref="LH12">'GRR Data'!PI5</f>
        <v/>
      </c>
      <c r="LI12" s="322" t="str">
        <f t="array" ref="LI12">'GRR Data'!PJ5</f>
        <v/>
      </c>
      <c r="LJ12" s="322" t="str">
        <f t="array" ref="LJ12">'GRR Data'!PK5</f>
        <v/>
      </c>
      <c r="LK12" s="322" t="str">
        <f t="array" ref="LK12">'GRR Data'!PL5</f>
        <v/>
      </c>
      <c r="LL12" s="322" t="str">
        <f t="array" ref="LL12">'GRR Data'!PM5</f>
        <v/>
      </c>
      <c r="LM12" s="322" t="str">
        <f t="array" ref="LM12">'GRR Data'!PN5</f>
        <v/>
      </c>
      <c r="LN12" s="322" t="str">
        <f t="array" ref="LN12">'GRR Data'!PO5</f>
        <v/>
      </c>
      <c r="LO12" s="322" t="str">
        <f t="array" ref="LO12">'GRR Data'!PP5</f>
        <v/>
      </c>
      <c r="LP12" s="322" t="str">
        <f t="array" ref="LP12">'GRR Data'!PQ5</f>
        <v/>
      </c>
      <c r="LQ12" s="322" t="str">
        <f t="array" ref="LQ12">'GRR Data'!PR5</f>
        <v/>
      </c>
      <c r="LR12" s="322" t="str">
        <f t="array" ref="LR12">'GRR Data'!PS5</f>
        <v/>
      </c>
      <c r="LS12" s="322" t="str">
        <f t="array" ref="LS12">'GRR Data'!PT5</f>
        <v/>
      </c>
      <c r="LT12" s="322" t="str">
        <f t="array" ref="LT12">'GRR Data'!PU5</f>
        <v/>
      </c>
      <c r="LU12" s="322" t="str">
        <f t="array" ref="LU12">'GRR Data'!PV5</f>
        <v/>
      </c>
      <c r="LV12" s="322" t="str">
        <f t="array" ref="LV12">'GRR Data'!PW5</f>
        <v/>
      </c>
      <c r="LW12" s="322" t="str">
        <f t="array" ref="LW12">'GRR Data'!PX5</f>
        <v/>
      </c>
      <c r="LX12" s="322" t="str">
        <f t="array" ref="LX12">'GRR Data'!PY5</f>
        <v/>
      </c>
      <c r="LY12" s="322" t="str">
        <f t="array" ref="LY12">'GRR Data'!PZ5</f>
        <v/>
      </c>
      <c r="LZ12" s="322" t="str">
        <f t="array" ref="LZ12">'GRR Data'!QA5</f>
        <v/>
      </c>
      <c r="MA12" s="322" t="str">
        <f t="array" ref="MA12">'GRR Data'!QB5</f>
        <v/>
      </c>
      <c r="MB12" s="322" t="str">
        <f t="array" ref="MB12">'GRR Data'!QC5</f>
        <v/>
      </c>
      <c r="MC12" s="322" t="str">
        <f t="array" ref="MC12">'GRR Data'!QD5</f>
        <v/>
      </c>
      <c r="MD12" s="322" t="str">
        <f t="array" ref="MD12">'GRR Data'!QE5</f>
        <v/>
      </c>
      <c r="ME12" s="322" t="str">
        <f t="array" ref="ME12">'GRR Data'!QF5</f>
        <v/>
      </c>
      <c r="MF12" s="322" t="str">
        <f t="array" ref="MF12">'GRR Data'!QG5</f>
        <v/>
      </c>
      <c r="MG12" s="322" t="str">
        <f t="array" ref="MG12">'GRR Data'!QH5</f>
        <v/>
      </c>
      <c r="MH12" s="322" t="str">
        <f t="array" ref="MH12">'GRR Data'!QI5</f>
        <v/>
      </c>
      <c r="MI12" s="322" t="str">
        <f t="array" ref="MI12">'GRR Data'!QJ5</f>
        <v/>
      </c>
      <c r="MJ12" s="322" t="str">
        <f t="array" ref="MJ12">'GRR Data'!QK5</f>
        <v/>
      </c>
      <c r="MK12" s="322" t="str">
        <f t="array" ref="MK12">'GRR Data'!QL5</f>
        <v/>
      </c>
      <c r="ML12" s="322" t="str">
        <f t="array" ref="ML12">'GRR Data'!QM5</f>
        <v/>
      </c>
      <c r="MM12" s="322" t="str">
        <f t="array" ref="MM12">'GRR Data'!QN5</f>
        <v/>
      </c>
      <c r="MN12" s="322" t="str">
        <f t="array" ref="MN12">'GRR Data'!QO5</f>
        <v/>
      </c>
      <c r="MO12" s="322" t="str">
        <f t="array" ref="MO12">'GRR Data'!QP5</f>
        <v/>
      </c>
      <c r="MP12" s="322" t="str">
        <f t="array" ref="MP12">'GRR Data'!QQ5</f>
        <v/>
      </c>
      <c r="MQ12" s="322" t="str">
        <f t="array" ref="MQ12">'GRR Data'!QR5</f>
        <v/>
      </c>
      <c r="MR12" s="322" t="str">
        <f t="array" ref="MR12">'GRR Data'!QS5</f>
        <v/>
      </c>
      <c r="MS12" s="322" t="str">
        <f t="array" ref="MS12">'GRR Data'!QT5</f>
        <v/>
      </c>
      <c r="MT12" s="322" t="str">
        <f t="array" ref="MT12">'GRR Data'!QU5</f>
        <v/>
      </c>
      <c r="MU12" s="322" t="str">
        <f t="array" ref="MU12">'GRR Data'!QV5</f>
        <v/>
      </c>
      <c r="MV12" s="322" t="str">
        <f t="array" ref="MV12">'GRR Data'!QW5</f>
        <v/>
      </c>
      <c r="MW12" s="322" t="str">
        <f t="array" ref="MW12">'GRR Data'!QX5</f>
        <v/>
      </c>
      <c r="MX12" s="322" t="str">
        <f t="array" ref="MX12">'GRR Data'!QY5</f>
        <v/>
      </c>
      <c r="MY12" s="322" t="str">
        <f t="array" ref="MY12">'GRR Data'!QZ5</f>
        <v/>
      </c>
      <c r="MZ12" s="322" t="str">
        <f t="array" ref="MZ12">'GRR Data'!RA5</f>
        <v/>
      </c>
      <c r="NA12" s="322" t="str">
        <f t="array" ref="NA12">'GRR Data'!RB5</f>
        <v/>
      </c>
      <c r="NB12" s="322" t="str">
        <f t="array" ref="NB12">'GRR Data'!RC5</f>
        <v/>
      </c>
      <c r="NC12" s="322" t="str">
        <f t="array" ref="NC12">'GRR Data'!RD5</f>
        <v/>
      </c>
      <c r="ND12" s="322" t="str">
        <f t="array" ref="ND12">'GRR Data'!RE5</f>
        <v/>
      </c>
      <c r="NE12" s="322" t="str">
        <f t="array" ref="NE12">'GRR Data'!RF5</f>
        <v/>
      </c>
      <c r="NF12" s="322" t="str">
        <f t="array" ref="NF12">'GRR Data'!RG5</f>
        <v/>
      </c>
      <c r="NG12" s="322" t="str">
        <f t="array" ref="NG12">'GRR Data'!RH5</f>
        <v/>
      </c>
      <c r="NH12" s="322" t="str">
        <f t="array" ref="NH12">'GRR Data'!RI5</f>
        <v/>
      </c>
      <c r="NI12" s="322" t="str">
        <f t="array" ref="NI12">'GRR Data'!RJ5</f>
        <v/>
      </c>
      <c r="NJ12" s="322" t="str">
        <f t="array" ref="NJ12">'GRR Data'!RK5</f>
        <v/>
      </c>
      <c r="NK12" s="322" t="str">
        <f t="array" ref="NK12">'GRR Data'!RL5</f>
        <v/>
      </c>
      <c r="NL12" s="322" t="str">
        <f t="array" ref="NL12">'GRR Data'!RM5</f>
        <v/>
      </c>
      <c r="NM12" s="322" t="str">
        <f t="array" ref="NM12">'GRR Data'!RN5</f>
        <v/>
      </c>
      <c r="NN12" s="322" t="str">
        <f t="array" ref="NN12">'GRR Data'!RO5</f>
        <v/>
      </c>
      <c r="NO12" s="322" t="str">
        <f t="array" ref="NO12">'GRR Data'!RP5</f>
        <v/>
      </c>
      <c r="NP12" s="322" t="str">
        <f t="array" ref="NP12">'GRR Data'!RQ5</f>
        <v/>
      </c>
      <c r="NQ12" s="322" t="str">
        <f t="array" ref="NQ12">'GRR Data'!RR5</f>
        <v/>
      </c>
      <c r="NR12" s="322" t="str">
        <f t="array" ref="NR12">'GRR Data'!RS5</f>
        <v/>
      </c>
      <c r="NS12" s="322" t="str">
        <f t="array" ref="NS12">'GRR Data'!RT5</f>
        <v/>
      </c>
      <c r="NT12" s="322" t="str">
        <f t="array" ref="NT12">'GRR Data'!RU5</f>
        <v/>
      </c>
      <c r="NU12" s="322" t="str">
        <f t="array" ref="NU12">'GRR Data'!RV5</f>
        <v/>
      </c>
      <c r="NV12" s="322" t="str">
        <f t="array" ref="NV12">'GRR Data'!RW5</f>
        <v/>
      </c>
      <c r="NW12" s="322" t="str">
        <f t="array" ref="NW12">'GRR Data'!RX5</f>
        <v/>
      </c>
      <c r="NX12" s="322" t="str">
        <f t="array" ref="NX12">'GRR Data'!RY5</f>
        <v/>
      </c>
      <c r="NY12" s="322" t="str">
        <f t="array" ref="NY12">'GRR Data'!RZ5</f>
        <v/>
      </c>
      <c r="NZ12" s="322" t="str">
        <f t="array" ref="NZ12">'GRR Data'!SA5</f>
        <v/>
      </c>
      <c r="OA12" s="322" t="str">
        <f t="array" ref="OA12">'GRR Data'!SB5</f>
        <v/>
      </c>
      <c r="OB12" s="322" t="str">
        <f t="array" ref="OB12">'GRR Data'!SC5</f>
        <v/>
      </c>
      <c r="OC12" s="322" t="str">
        <f t="array" ref="OC12">'GRR Data'!SD5</f>
        <v/>
      </c>
      <c r="OD12" s="322" t="str">
        <f t="array" ref="OD12">'GRR Data'!SE5</f>
        <v/>
      </c>
      <c r="OE12" s="322" t="str">
        <f t="array" ref="OE12">'GRR Data'!SF5</f>
        <v/>
      </c>
      <c r="OF12" s="322" t="str">
        <f t="array" ref="OF12">'GRR Data'!SG5</f>
        <v/>
      </c>
      <c r="OG12" s="322" t="str">
        <f t="array" ref="OG12">'GRR Data'!SH5</f>
        <v/>
      </c>
      <c r="OH12" s="322" t="str">
        <f t="array" ref="OH12">'GRR Data'!SI5</f>
        <v/>
      </c>
      <c r="OI12" s="322" t="str">
        <f t="array" ref="OI12">'GRR Data'!SJ5</f>
        <v/>
      </c>
      <c r="OJ12" s="322" t="str">
        <f t="array" ref="OJ12">'GRR Data'!SK5</f>
        <v/>
      </c>
      <c r="OK12" s="322" t="str">
        <f t="array" ref="OK12">'GRR Data'!SL5</f>
        <v/>
      </c>
      <c r="OL12" s="322" t="str">
        <f t="array" ref="OL12">'GRR Data'!SM5</f>
        <v/>
      </c>
      <c r="OM12" s="322" t="str">
        <f t="array" ref="OM12">'GRR Data'!SN5</f>
        <v/>
      </c>
      <c r="ON12" s="322" t="str">
        <f t="array" ref="ON12">'GRR Data'!SO5</f>
        <v/>
      </c>
      <c r="OO12" s="322" t="str">
        <f t="array" ref="OO12">'GRR Data'!SP5</f>
        <v/>
      </c>
      <c r="OP12" s="322" t="str">
        <f t="array" ref="OP12">'GRR Data'!SQ5</f>
        <v/>
      </c>
      <c r="OQ12" s="322" t="str">
        <f t="array" ref="OQ12">'GRR Data'!SR5</f>
        <v/>
      </c>
      <c r="OR12" s="322" t="str">
        <f t="array" ref="OR12">'GRR Data'!SS5</f>
        <v/>
      </c>
      <c r="OS12" s="322" t="str">
        <f t="array" ref="OS12">'GRR Data'!ST5</f>
        <v/>
      </c>
      <c r="OT12" s="322" t="str">
        <f t="array" ref="OT12">'GRR Data'!SU5</f>
        <v/>
      </c>
      <c r="OU12" s="322" t="str">
        <f t="array" ref="OU12">'GRR Data'!SV5</f>
        <v/>
      </c>
      <c r="OV12" s="322" t="str">
        <f t="array" ref="OV12">'GRR Data'!SW5</f>
        <v/>
      </c>
      <c r="OW12" s="322" t="str">
        <f t="array" ref="OW12">'GRR Data'!SX5</f>
        <v/>
      </c>
      <c r="OX12" s="322" t="str">
        <f t="array" ref="OX12">'GRR Data'!SY5</f>
        <v/>
      </c>
      <c r="OY12" s="322" t="str">
        <f t="array" ref="OY12">'GRR Data'!SZ5</f>
        <v/>
      </c>
      <c r="OZ12" s="322" t="str">
        <f t="array" ref="OZ12">'GRR Data'!TA5</f>
        <v/>
      </c>
      <c r="PA12" s="322" t="str">
        <f t="array" ref="PA12">'GRR Data'!TB5</f>
        <v/>
      </c>
      <c r="PB12" s="322" t="str">
        <f t="array" ref="PB12">'GRR Data'!TC5</f>
        <v/>
      </c>
      <c r="PC12" s="322" t="str">
        <f t="array" ref="PC12">'GRR Data'!TD5</f>
        <v/>
      </c>
      <c r="PD12" s="322" t="str">
        <f t="array" ref="PD12">'GRR Data'!TE5</f>
        <v/>
      </c>
      <c r="PE12" s="322" t="str">
        <f t="array" ref="PE12">'GRR Data'!TF5</f>
        <v/>
      </c>
      <c r="PF12" s="322" t="str">
        <f t="array" ref="PF12">'GRR Data'!TG5</f>
        <v/>
      </c>
      <c r="PG12" s="322" t="str">
        <f t="array" ref="PG12">'GRR Data'!TH5</f>
        <v/>
      </c>
      <c r="PH12" s="322" t="str">
        <f t="array" ref="PH12">'GRR Data'!TI5</f>
        <v/>
      </c>
      <c r="PI12" s="322" t="str">
        <f t="array" ref="PI12">'GRR Data'!TJ5</f>
        <v/>
      </c>
      <c r="PJ12" s="322" t="str">
        <f t="array" ref="PJ12">'GRR Data'!TK5</f>
        <v/>
      </c>
      <c r="PK12" s="322" t="str">
        <f t="array" ref="PK12">'GRR Data'!TL5</f>
        <v/>
      </c>
      <c r="PL12" s="322" t="str">
        <f t="array" ref="PL12">'GRR Data'!TM5</f>
        <v/>
      </c>
      <c r="PM12" s="322" t="str">
        <f t="array" ref="PM12">'GRR Data'!TN5</f>
        <v/>
      </c>
      <c r="PN12" s="322" t="str">
        <f t="array" ref="PN12">'GRR Data'!TO5</f>
        <v/>
      </c>
      <c r="PO12" s="322" t="str">
        <f t="array" ref="PO12">'GRR Data'!TP5</f>
        <v/>
      </c>
      <c r="PP12" s="322" t="str">
        <f t="array" ref="PP12">'GRR Data'!TQ5</f>
        <v/>
      </c>
      <c r="PQ12" s="322" t="str">
        <f t="array" ref="PQ12">'GRR Data'!TR5</f>
        <v/>
      </c>
      <c r="PR12" s="322" t="str">
        <f t="array" ref="PR12">'GRR Data'!TS5</f>
        <v/>
      </c>
      <c r="PS12" s="322" t="str">
        <f t="array" ref="PS12">'GRR Data'!TT5</f>
        <v/>
      </c>
      <c r="PT12" s="322" t="str">
        <f t="array" ref="PT12">'GRR Data'!TU5</f>
        <v/>
      </c>
      <c r="PU12" s="322" t="str">
        <f t="array" ref="PU12">'GRR Data'!TV5</f>
        <v/>
      </c>
      <c r="PV12" s="322" t="str">
        <f t="array" ref="PV12">'GRR Data'!TW5</f>
        <v/>
      </c>
      <c r="PW12" s="322" t="str">
        <f t="array" ref="PW12">'GRR Data'!TX5</f>
        <v/>
      </c>
      <c r="PX12" s="322" t="str">
        <f t="array" ref="PX12">'GRR Data'!TY5</f>
        <v/>
      </c>
      <c r="PY12" s="322" t="str">
        <f t="array" ref="PY12">'GRR Data'!TZ5</f>
        <v/>
      </c>
      <c r="PZ12" s="322" t="str">
        <f t="array" ref="PZ12">'GRR Data'!UA5</f>
        <v/>
      </c>
      <c r="QA12" s="322" t="str">
        <f t="array" ref="QA12">'GRR Data'!UB5</f>
        <v/>
      </c>
      <c r="QB12" s="322" t="str">
        <f t="array" ref="QB12">'GRR Data'!UC5</f>
        <v/>
      </c>
      <c r="QC12" s="322" t="str">
        <f t="array" ref="QC12">'GRR Data'!UD5</f>
        <v/>
      </c>
      <c r="QD12" s="322" t="str">
        <f t="array" ref="QD12">'GRR Data'!UE5</f>
        <v/>
      </c>
      <c r="QE12" s="322" t="str">
        <f t="array" ref="QE12">'GRR Data'!UF5</f>
        <v/>
      </c>
      <c r="QF12" s="322" t="str">
        <f t="array" ref="QF12">'GRR Data'!UG5</f>
        <v/>
      </c>
      <c r="QG12" s="322" t="str">
        <f t="array" ref="QG12">'GRR Data'!UH5</f>
        <v/>
      </c>
      <c r="QH12" s="322" t="str">
        <f t="array" ref="QH12">'GRR Data'!UI5</f>
        <v/>
      </c>
      <c r="QI12" s="322" t="str">
        <f t="array" ref="QI12">'GRR Data'!UJ5</f>
        <v/>
      </c>
      <c r="QJ12" s="322" t="str">
        <f t="array" ref="QJ12">'GRR Data'!UK5</f>
        <v/>
      </c>
      <c r="QK12" s="322" t="str">
        <f t="array" ref="QK12">'GRR Data'!UL5</f>
        <v/>
      </c>
      <c r="QL12" s="322" t="str">
        <f t="array" ref="QL12">'GRR Data'!UM5</f>
        <v/>
      </c>
      <c r="QM12" s="322" t="str">
        <f t="array" ref="QM12">'GRR Data'!UN5</f>
        <v/>
      </c>
      <c r="QN12" s="322" t="str">
        <f t="array" ref="QN12">'GRR Data'!UO5</f>
        <v/>
      </c>
      <c r="QO12" s="322" t="str">
        <f t="array" ref="QO12">'GRR Data'!UP5</f>
        <v/>
      </c>
      <c r="QP12" s="322" t="str">
        <f t="array" ref="QP12">'GRR Data'!UQ5</f>
        <v/>
      </c>
      <c r="QQ12" s="322" t="str">
        <f t="array" ref="QQ12">'GRR Data'!UR5</f>
        <v/>
      </c>
      <c r="QR12" s="322" t="str">
        <f t="array" ref="QR12">'GRR Data'!US5</f>
        <v/>
      </c>
      <c r="QS12" s="322" t="str">
        <f t="array" ref="QS12">'GRR Data'!UT5</f>
        <v/>
      </c>
      <c r="QT12" s="322" t="str">
        <f t="array" ref="QT12">'GRR Data'!UU5</f>
        <v/>
      </c>
      <c r="QU12" s="322" t="str">
        <f t="array" ref="QU12">'GRR Data'!UV5</f>
        <v/>
      </c>
      <c r="QV12" s="322" t="str">
        <f t="array" ref="QV12">'GRR Data'!UW5</f>
        <v/>
      </c>
      <c r="QW12" s="322" t="str">
        <f t="array" ref="QW12">'GRR Data'!UX5</f>
        <v/>
      </c>
      <c r="QX12" s="322" t="str">
        <f t="array" ref="QX12">'GRR Data'!UY5</f>
        <v/>
      </c>
      <c r="QY12" s="322" t="str">
        <f t="array" ref="QY12">'GRR Data'!UZ5</f>
        <v/>
      </c>
      <c r="QZ12" s="322" t="str">
        <f t="array" ref="QZ12">'GRR Data'!VA5</f>
        <v/>
      </c>
      <c r="RA12" s="322" t="str">
        <f t="array" ref="RA12">'GRR Data'!VB5</f>
        <v/>
      </c>
      <c r="RB12" s="322" t="str">
        <f t="array" ref="RB12">'GRR Data'!VC5</f>
        <v/>
      </c>
      <c r="RC12" s="322" t="str">
        <f t="array" ref="RC12">'GRR Data'!VD5</f>
        <v/>
      </c>
      <c r="RD12" s="322" t="str">
        <f t="array" ref="RD12">'GRR Data'!VE5</f>
        <v/>
      </c>
      <c r="RE12" s="322" t="str">
        <f t="array" ref="RE12">'GRR Data'!VF5</f>
        <v/>
      </c>
      <c r="RF12" s="322" t="str">
        <f t="array" ref="RF12">'GRR Data'!VG5</f>
        <v/>
      </c>
      <c r="RG12" s="322" t="str">
        <f t="array" ref="RG12">'GRR Data'!VH5</f>
        <v/>
      </c>
      <c r="RH12" s="322" t="str">
        <f t="array" ref="RH12">'GRR Data'!VI5</f>
        <v/>
      </c>
      <c r="RI12" s="322" t="str">
        <f t="array" ref="RI12">'GRR Data'!VJ5</f>
        <v/>
      </c>
      <c r="RJ12" s="322" t="str">
        <f t="array" ref="RJ12">'GRR Data'!VK5</f>
        <v/>
      </c>
      <c r="RK12" s="322" t="str">
        <f t="array" ref="RK12">'GRR Data'!VL5</f>
        <v/>
      </c>
      <c r="RL12" s="322" t="str">
        <f t="array" ref="RL12">'GRR Data'!VM5</f>
        <v/>
      </c>
      <c r="RM12" s="322" t="str">
        <f t="array" ref="RM12">'GRR Data'!VN5</f>
        <v/>
      </c>
      <c r="RN12" s="322" t="str">
        <f t="array" ref="RN12">'GRR Data'!VO5</f>
        <v/>
      </c>
      <c r="RO12" s="322" t="str">
        <f t="array" ref="RO12">'GRR Data'!VP5</f>
        <v/>
      </c>
      <c r="RP12" s="322" t="str">
        <f t="array" ref="RP12">'GRR Data'!VQ5</f>
        <v/>
      </c>
      <c r="RQ12" s="322" t="str">
        <f t="array" ref="RQ12">'GRR Data'!VR5</f>
        <v/>
      </c>
      <c r="RR12" s="322" t="str">
        <f t="array" ref="RR12">'GRR Data'!VS5</f>
        <v/>
      </c>
      <c r="RS12" s="322" t="str">
        <f t="array" ref="RS12">'GRR Data'!VT5</f>
        <v/>
      </c>
      <c r="RT12" s="322" t="str">
        <f t="array" ref="RT12">'GRR Data'!VU5</f>
        <v/>
      </c>
      <c r="RU12" s="322" t="str">
        <f t="array" ref="RU12">'GRR Data'!VV5</f>
        <v/>
      </c>
      <c r="RV12" s="322" t="str">
        <f t="array" ref="RV12">'GRR Data'!VW5</f>
        <v/>
      </c>
      <c r="RW12" s="322" t="str">
        <f t="array" ref="RW12">'GRR Data'!VX5</f>
        <v/>
      </c>
      <c r="RX12" s="322" t="str">
        <f t="array" ref="RX12">'GRR Data'!VY5</f>
        <v/>
      </c>
      <c r="RY12" s="322" t="str">
        <f t="array" ref="RY12">'GRR Data'!VZ5</f>
        <v/>
      </c>
      <c r="RZ12" s="322" t="str">
        <f t="array" ref="RZ12">'GRR Data'!WA5</f>
        <v/>
      </c>
      <c r="SA12" s="322" t="str">
        <f t="array" ref="SA12">'GRR Data'!WB5</f>
        <v/>
      </c>
      <c r="SB12" s="322" t="str">
        <f t="array" ref="SB12">'GRR Data'!WC5</f>
        <v/>
      </c>
      <c r="SC12" s="322" t="str">
        <f t="array" ref="SC12">'GRR Data'!WD5</f>
        <v/>
      </c>
      <c r="SD12" s="322" t="str">
        <f t="array" ref="SD12">'GRR Data'!WE5</f>
        <v/>
      </c>
      <c r="SE12" s="322" t="str">
        <f t="array" ref="SE12">'GRR Data'!WF5</f>
        <v/>
      </c>
      <c r="SF12" s="322" t="str">
        <f t="array" ref="SF12">'GRR Data'!WG5</f>
        <v/>
      </c>
      <c r="SG12" s="322" t="str">
        <f t="array" ref="SG12">'GRR Data'!WH5</f>
        <v/>
      </c>
      <c r="SH12" s="322" t="str">
        <f t="array" ref="SH12">'GRR Data'!WI5</f>
        <v/>
      </c>
      <c r="SM12">
        <f>'GRR Data'!A8</f>
        <v>0</v>
      </c>
    </row>
    <row r="13" spans="1:507">
      <c r="B13" s="275" t="s">
        <v>375</v>
      </c>
      <c r="C13" s="322">
        <v>21</v>
      </c>
      <c r="D13" s="322">
        <v>0.14000000000000001</v>
      </c>
      <c r="E13" s="322">
        <v>0.14000000000000001</v>
      </c>
      <c r="F13" s="322">
        <v>0.14000000000000001</v>
      </c>
      <c r="G13" s="322">
        <v>0.14000000000000001</v>
      </c>
      <c r="H13" s="322">
        <v>0.14000000000000001</v>
      </c>
      <c r="I13" s="322">
        <v>0.14000000000000001</v>
      </c>
      <c r="J13" s="322">
        <v>0.14000000000000001</v>
      </c>
      <c r="K13" s="322">
        <v>0.14000000000000001</v>
      </c>
      <c r="L13" s="322">
        <v>0.14000000000000001</v>
      </c>
      <c r="M13" s="322">
        <v>0.14000000000000001</v>
      </c>
      <c r="N13" s="322">
        <v>0.14000000000000001</v>
      </c>
      <c r="O13" s="322">
        <v>0.14000000000000001</v>
      </c>
      <c r="P13" s="322">
        <v>0.14000000000000001</v>
      </c>
      <c r="Q13" s="322">
        <v>0.14000000000000001</v>
      </c>
      <c r="R13" s="322">
        <v>0.14000000000000001</v>
      </c>
      <c r="S13" s="322">
        <v>0.14000000000000001</v>
      </c>
      <c r="T13" s="322">
        <v>0.14000000000000001</v>
      </c>
      <c r="U13" s="322">
        <v>0.14000000000000001</v>
      </c>
      <c r="V13" s="322">
        <v>0.1</v>
      </c>
      <c r="W13" s="322">
        <v>0.1</v>
      </c>
      <c r="X13" s="322">
        <v>0.1</v>
      </c>
      <c r="Y13" s="322">
        <v>0.1</v>
      </c>
      <c r="Z13" s="322">
        <v>0.1</v>
      </c>
      <c r="AA13" s="322">
        <v>0.1</v>
      </c>
      <c r="AB13" s="322">
        <v>0.1</v>
      </c>
      <c r="AC13" s="322">
        <v>0.1</v>
      </c>
      <c r="AD13" s="322">
        <v>0.1</v>
      </c>
      <c r="AE13" s="322">
        <v>0.1</v>
      </c>
      <c r="AF13" s="322">
        <v>0.1</v>
      </c>
      <c r="AG13" s="322">
        <v>0.1</v>
      </c>
      <c r="AH13" s="322">
        <v>0.1</v>
      </c>
      <c r="AI13" s="322">
        <v>0.1</v>
      </c>
      <c r="AJ13" s="322">
        <v>0.1</v>
      </c>
      <c r="AK13" s="322">
        <v>0.1</v>
      </c>
      <c r="AL13" s="322">
        <v>0.1</v>
      </c>
      <c r="AM13" s="322">
        <v>0.1</v>
      </c>
      <c r="AN13" s="322">
        <v>0.2</v>
      </c>
      <c r="AO13" s="322">
        <v>0.2</v>
      </c>
      <c r="AP13" s="322">
        <v>0.2</v>
      </c>
      <c r="AQ13" s="322">
        <v>0.2</v>
      </c>
      <c r="AR13" s="322">
        <v>0.2</v>
      </c>
      <c r="AS13" s="322">
        <v>0.2</v>
      </c>
      <c r="AT13" s="322">
        <v>0</v>
      </c>
      <c r="AU13" s="322"/>
      <c r="AV13" s="322"/>
      <c r="AW13" s="322"/>
      <c r="AX13" s="322"/>
      <c r="AY13" s="322"/>
      <c r="AZ13" s="322"/>
      <c r="BA13" s="322"/>
      <c r="BB13" s="322"/>
      <c r="BC13" s="322"/>
      <c r="BD13" s="322"/>
      <c r="BE13" s="322"/>
      <c r="BF13" s="322"/>
      <c r="BG13" s="322"/>
      <c r="BH13" s="322"/>
      <c r="BI13" s="322"/>
      <c r="BJ13" s="322">
        <v>0</v>
      </c>
      <c r="BK13" s="322"/>
      <c r="BL13" s="322"/>
      <c r="BM13" s="322">
        <v>0.13</v>
      </c>
      <c r="BN13" s="322">
        <v>0.13</v>
      </c>
      <c r="BO13" s="322">
        <v>0.13</v>
      </c>
      <c r="BP13" s="322">
        <v>0.13</v>
      </c>
      <c r="BQ13" s="322">
        <v>0</v>
      </c>
      <c r="BR13" s="322"/>
      <c r="BS13" s="322"/>
      <c r="BT13" s="322">
        <v>0</v>
      </c>
      <c r="BU13" s="322">
        <v>0</v>
      </c>
      <c r="BV13" s="322">
        <v>0</v>
      </c>
      <c r="BW13" s="322">
        <v>0</v>
      </c>
      <c r="BX13" s="322">
        <v>0.1</v>
      </c>
      <c r="BY13" s="322">
        <v>0.1</v>
      </c>
      <c r="BZ13" s="322">
        <v>0.1</v>
      </c>
      <c r="CA13" s="322">
        <v>0.1</v>
      </c>
      <c r="CB13" s="322">
        <v>0.1</v>
      </c>
      <c r="CC13" s="322">
        <v>0.1</v>
      </c>
      <c r="CD13" s="322">
        <v>0.1</v>
      </c>
      <c r="CE13" s="322">
        <v>0.1</v>
      </c>
      <c r="CF13" s="322">
        <v>0.1</v>
      </c>
      <c r="CG13" s="322">
        <v>0.1</v>
      </c>
      <c r="CH13" s="322">
        <v>0.1</v>
      </c>
      <c r="CI13" s="322">
        <v>0.1</v>
      </c>
      <c r="CJ13" s="322">
        <v>0.3</v>
      </c>
      <c r="CK13" s="322">
        <v>0.3</v>
      </c>
      <c r="CL13" s="322">
        <v>0.3</v>
      </c>
      <c r="CM13" s="322">
        <v>0.3</v>
      </c>
      <c r="CN13" s="322">
        <v>0</v>
      </c>
      <c r="CO13" s="322">
        <v>0</v>
      </c>
      <c r="CP13" s="322">
        <v>0</v>
      </c>
      <c r="CQ13" s="322">
        <v>0</v>
      </c>
      <c r="CR13" s="322"/>
      <c r="CS13" s="322">
        <v>0</v>
      </c>
      <c r="CT13" s="322"/>
      <c r="CU13" s="322">
        <v>0</v>
      </c>
      <c r="CV13" s="322"/>
      <c r="CW13" s="322">
        <v>0</v>
      </c>
      <c r="CX13" s="322"/>
      <c r="CY13" s="322">
        <v>0.1</v>
      </c>
      <c r="CZ13" s="322">
        <v>0.1</v>
      </c>
      <c r="DA13" s="322">
        <v>0.1</v>
      </c>
      <c r="DB13" s="322">
        <v>0.1</v>
      </c>
      <c r="DC13" s="322">
        <v>0.1</v>
      </c>
      <c r="DD13" s="322">
        <v>0.1</v>
      </c>
      <c r="DE13" s="322">
        <v>0.15</v>
      </c>
      <c r="DF13" s="322">
        <v>0.2</v>
      </c>
      <c r="DG13" s="322">
        <v>0.2</v>
      </c>
      <c r="DH13" s="322">
        <v>0.2</v>
      </c>
      <c r="DI13" s="322">
        <v>0.15</v>
      </c>
      <c r="DJ13" s="322">
        <v>0.1</v>
      </c>
      <c r="DK13" s="322">
        <v>0.1</v>
      </c>
      <c r="DL13" s="322">
        <v>0.1</v>
      </c>
      <c r="DM13" s="322">
        <v>0.1</v>
      </c>
      <c r="DN13" s="322">
        <v>0.1</v>
      </c>
      <c r="DO13" s="322">
        <v>0.1</v>
      </c>
      <c r="DP13" s="322">
        <v>0.1</v>
      </c>
      <c r="DQ13" s="322">
        <v>0.1</v>
      </c>
      <c r="DR13" s="322">
        <v>0.1</v>
      </c>
      <c r="DS13" s="322">
        <v>0.1</v>
      </c>
      <c r="DT13" s="322">
        <v>0.1</v>
      </c>
      <c r="DU13" s="322">
        <v>0.1</v>
      </c>
      <c r="DV13" s="322">
        <v>0.1</v>
      </c>
      <c r="DW13" s="322">
        <v>0.1</v>
      </c>
      <c r="DX13" s="322">
        <v>0</v>
      </c>
      <c r="DY13" s="322">
        <v>0</v>
      </c>
      <c r="DZ13" s="322">
        <v>0</v>
      </c>
      <c r="EA13" s="322">
        <v>0</v>
      </c>
      <c r="EB13" s="322">
        <v>0.15</v>
      </c>
      <c r="EC13" s="322">
        <v>0.15</v>
      </c>
      <c r="ED13" s="322">
        <v>0.3</v>
      </c>
      <c r="EE13" s="322">
        <v>0.3</v>
      </c>
      <c r="EF13" s="322">
        <v>0.3</v>
      </c>
      <c r="EG13" s="322">
        <v>0.3</v>
      </c>
      <c r="EH13" s="322">
        <v>0.3</v>
      </c>
      <c r="EI13" s="322">
        <v>0.15</v>
      </c>
      <c r="EJ13" s="322">
        <v>0.15</v>
      </c>
      <c r="EK13" s="322">
        <v>0</v>
      </c>
      <c r="EL13" s="322">
        <v>0.3</v>
      </c>
      <c r="EM13" s="322">
        <v>0.3</v>
      </c>
      <c r="EN13" s="322">
        <v>0.3</v>
      </c>
      <c r="EO13" s="322">
        <v>0.3</v>
      </c>
      <c r="EP13" s="322">
        <v>0.3</v>
      </c>
      <c r="EQ13" s="322">
        <v>0.3</v>
      </c>
      <c r="ER13" s="322">
        <v>0.3</v>
      </c>
      <c r="ES13" s="322">
        <v>0.3</v>
      </c>
      <c r="ET13" s="322">
        <v>0.3</v>
      </c>
      <c r="EU13" s="322">
        <v>0.3</v>
      </c>
      <c r="EV13" s="322">
        <v>0.3</v>
      </c>
      <c r="EW13" s="322">
        <v>0.3</v>
      </c>
      <c r="EX13" s="322">
        <v>0.3</v>
      </c>
      <c r="EY13" s="322">
        <v>0.3</v>
      </c>
      <c r="EZ13" s="322">
        <v>0.3</v>
      </c>
      <c r="FA13" s="322">
        <v>0.3</v>
      </c>
      <c r="FB13" s="322">
        <v>0.3</v>
      </c>
      <c r="FC13" s="322">
        <v>0.3</v>
      </c>
      <c r="FD13" s="322">
        <v>0</v>
      </c>
      <c r="FE13" s="322"/>
      <c r="FF13" s="322"/>
      <c r="FG13" s="322"/>
      <c r="FH13" s="322"/>
      <c r="FI13" s="322"/>
      <c r="FJ13" s="322"/>
      <c r="FK13" s="322"/>
      <c r="FL13" s="322"/>
      <c r="FM13" s="322"/>
      <c r="FN13" s="322"/>
      <c r="FO13" s="322"/>
      <c r="FP13" s="322"/>
      <c r="FQ13" s="322"/>
      <c r="FR13" s="322"/>
      <c r="FS13" s="322"/>
      <c r="FT13" s="322">
        <v>0</v>
      </c>
      <c r="FU13" s="322"/>
      <c r="FV13" s="322"/>
      <c r="FW13" s="322"/>
      <c r="FX13" s="322"/>
      <c r="FY13" s="322"/>
      <c r="FZ13" s="322"/>
      <c r="GA13" s="322"/>
      <c r="GB13" s="322"/>
      <c r="GC13" s="322"/>
      <c r="GD13" s="322"/>
      <c r="GE13" s="322"/>
      <c r="GF13" s="322"/>
      <c r="GG13" s="322"/>
      <c r="GH13" s="322"/>
      <c r="GI13" s="322"/>
      <c r="GJ13" s="322">
        <v>0</v>
      </c>
      <c r="GK13" s="322"/>
      <c r="GL13" s="322"/>
      <c r="GM13" s="322"/>
      <c r="GN13" s="322"/>
      <c r="GO13" s="322"/>
      <c r="GP13" s="322"/>
      <c r="GQ13" s="322"/>
      <c r="GR13" s="322"/>
      <c r="GS13" s="322"/>
      <c r="GT13" s="322"/>
      <c r="GU13" s="322"/>
      <c r="GV13" s="322"/>
      <c r="GW13" s="322"/>
      <c r="GX13" s="322"/>
      <c r="GY13" s="322"/>
      <c r="GZ13" s="322"/>
      <c r="HA13" s="322"/>
      <c r="HB13" s="322"/>
      <c r="HC13" s="322"/>
      <c r="HD13" s="322"/>
      <c r="HE13" s="322"/>
      <c r="HF13" s="322"/>
      <c r="HG13" s="322"/>
      <c r="HH13" s="322"/>
      <c r="HI13" s="322"/>
      <c r="HJ13" s="322" t="s">
        <v>685</v>
      </c>
      <c r="HK13" s="322" t="s">
        <v>685</v>
      </c>
      <c r="HL13" s="322" t="s">
        <v>685</v>
      </c>
      <c r="HM13" s="322" t="s">
        <v>685</v>
      </c>
      <c r="HN13" s="322" t="s">
        <v>685</v>
      </c>
      <c r="HO13" s="322">
        <v>0.08</v>
      </c>
      <c r="HP13" s="322">
        <v>0.08</v>
      </c>
      <c r="HQ13" s="322">
        <v>0.08</v>
      </c>
      <c r="HR13" s="322">
        <v>0.08</v>
      </c>
      <c r="HS13" s="322">
        <v>0.08</v>
      </c>
      <c r="HT13" s="322">
        <v>0.08</v>
      </c>
      <c r="HU13" s="322">
        <v>0.08</v>
      </c>
      <c r="HV13" s="322">
        <v>0.08</v>
      </c>
      <c r="HW13" s="322">
        <v>0.08</v>
      </c>
      <c r="HX13" s="322">
        <v>0.08</v>
      </c>
      <c r="HY13" s="322">
        <v>0.08</v>
      </c>
      <c r="HZ13" s="322">
        <v>0.08</v>
      </c>
      <c r="IA13" s="322">
        <v>0.08</v>
      </c>
      <c r="IB13" s="322">
        <v>0.08</v>
      </c>
      <c r="IC13" s="322">
        <v>0.08</v>
      </c>
      <c r="ID13" s="322">
        <v>0.08</v>
      </c>
      <c r="IE13" s="322">
        <v>0.08</v>
      </c>
      <c r="IF13" s="322">
        <v>0</v>
      </c>
      <c r="IG13" s="322">
        <v>0</v>
      </c>
      <c r="IH13" s="322">
        <v>0</v>
      </c>
      <c r="II13" s="322">
        <v>0</v>
      </c>
      <c r="IJ13" s="322">
        <v>0</v>
      </c>
      <c r="IK13" s="322">
        <v>0</v>
      </c>
      <c r="IL13" s="322">
        <v>0</v>
      </c>
      <c r="IM13" s="322">
        <v>0</v>
      </c>
      <c r="IN13" s="322"/>
      <c r="IO13" s="322"/>
      <c r="IP13" s="322"/>
      <c r="IQ13" s="322"/>
      <c r="IR13" s="322"/>
      <c r="IS13" s="322"/>
      <c r="IT13" s="322"/>
      <c r="IU13" s="322"/>
      <c r="IV13" s="322"/>
      <c r="IW13" s="322"/>
      <c r="IX13" s="322"/>
      <c r="IY13" s="322"/>
      <c r="IZ13" s="322"/>
      <c r="JA13" s="322" t="str">
        <f t="array" ref="JA13">'GRR Data'!NB6</f>
        <v/>
      </c>
      <c r="JB13" s="322" t="str">
        <f t="array" ref="JB13">'GRR Data'!NC6</f>
        <v/>
      </c>
      <c r="JC13" s="322" t="str">
        <f t="array" ref="JC13">'GRR Data'!ND6</f>
        <v/>
      </c>
      <c r="JD13" s="322" t="str">
        <f t="array" ref="JD13">'GRR Data'!NE6</f>
        <v/>
      </c>
      <c r="JE13" s="322" t="str">
        <f t="array" ref="JE13">'GRR Data'!NF6</f>
        <v/>
      </c>
      <c r="JF13" s="322" t="str">
        <f t="array" ref="JF13">'GRR Data'!NG6</f>
        <v/>
      </c>
      <c r="JG13" s="322" t="str">
        <f t="array" ref="JG13">'GRR Data'!NH6</f>
        <v/>
      </c>
      <c r="JH13" s="322" t="str">
        <f t="array" ref="JH13">'GRR Data'!NI6</f>
        <v/>
      </c>
      <c r="JI13" s="322" t="str">
        <f t="array" ref="JI13">'GRR Data'!NJ6</f>
        <v/>
      </c>
      <c r="JJ13" s="322" t="str">
        <f t="array" ref="JJ13">'GRR Data'!NK6</f>
        <v/>
      </c>
      <c r="JK13" s="322" t="str">
        <f t="array" ref="JK13">'GRR Data'!NL6</f>
        <v/>
      </c>
      <c r="JL13" s="322" t="str">
        <f t="array" ref="JL13">'GRR Data'!NM6</f>
        <v/>
      </c>
      <c r="JM13" s="322" t="str">
        <f t="array" ref="JM13">'GRR Data'!NN6</f>
        <v/>
      </c>
      <c r="JN13" s="322" t="str">
        <f t="array" ref="JN13">'GRR Data'!NO6</f>
        <v/>
      </c>
      <c r="JO13" s="322" t="str">
        <f t="array" ref="JO13">'GRR Data'!NP6</f>
        <v/>
      </c>
      <c r="JP13" s="322" t="str">
        <f t="array" ref="JP13">'GRR Data'!NQ6</f>
        <v/>
      </c>
      <c r="JQ13" s="322" t="str">
        <f t="array" ref="JQ13">'GRR Data'!NR6</f>
        <v/>
      </c>
      <c r="JR13" s="322" t="str">
        <f t="array" ref="JR13">'GRR Data'!NS6</f>
        <v/>
      </c>
      <c r="JS13" s="322" t="str">
        <f t="array" ref="JS13">'GRR Data'!NT6</f>
        <v/>
      </c>
      <c r="JT13" s="322" t="str">
        <f t="array" ref="JT13">'GRR Data'!NU6</f>
        <v/>
      </c>
      <c r="JU13" s="322" t="str">
        <f t="array" ref="JU13">'GRR Data'!NV6</f>
        <v/>
      </c>
      <c r="JV13" s="322" t="str">
        <f t="array" ref="JV13">'GRR Data'!NW6</f>
        <v/>
      </c>
      <c r="JW13" s="322" t="str">
        <f t="array" ref="JW13">'GRR Data'!NX6</f>
        <v/>
      </c>
      <c r="JX13" s="322" t="str">
        <f t="array" ref="JX13">'GRR Data'!NY6</f>
        <v/>
      </c>
      <c r="JY13" s="322" t="str">
        <f t="array" ref="JY13">'GRR Data'!NZ6</f>
        <v/>
      </c>
      <c r="JZ13" s="322" t="str">
        <f t="array" ref="JZ13">'GRR Data'!OA6</f>
        <v/>
      </c>
      <c r="KA13" s="322" t="str">
        <f t="array" ref="KA13">'GRR Data'!OB6</f>
        <v/>
      </c>
      <c r="KB13" s="322" t="str">
        <f t="array" ref="KB13">'GRR Data'!OC6</f>
        <v/>
      </c>
      <c r="KC13" s="322" t="str">
        <f t="array" ref="KC13">'GRR Data'!OD6</f>
        <v/>
      </c>
      <c r="KD13" s="322" t="str">
        <f t="array" ref="KD13">'GRR Data'!OE6</f>
        <v/>
      </c>
      <c r="KE13" s="322" t="str">
        <f t="array" ref="KE13">'GRR Data'!OF6</f>
        <v/>
      </c>
      <c r="KF13" s="322" t="str">
        <f t="array" ref="KF13">'GRR Data'!OG6</f>
        <v/>
      </c>
      <c r="KG13" s="322" t="str">
        <f t="array" ref="KG13">'GRR Data'!OH6</f>
        <v/>
      </c>
      <c r="KH13" s="322" t="str">
        <f t="array" ref="KH13">'GRR Data'!OI6</f>
        <v/>
      </c>
      <c r="KI13" s="322" t="str">
        <f t="array" ref="KI13">'GRR Data'!OJ6</f>
        <v/>
      </c>
      <c r="KJ13" s="322" t="str">
        <f t="array" ref="KJ13">'GRR Data'!OK6</f>
        <v/>
      </c>
      <c r="KK13" s="322" t="str">
        <f t="array" ref="KK13">'GRR Data'!OL6</f>
        <v/>
      </c>
      <c r="KL13" s="322" t="str">
        <f t="array" ref="KL13">'GRR Data'!OM6</f>
        <v/>
      </c>
      <c r="KM13" s="322" t="str">
        <f t="array" ref="KM13">'GRR Data'!ON6</f>
        <v/>
      </c>
      <c r="KN13" s="322" t="str">
        <f t="array" ref="KN13">'GRR Data'!OO6</f>
        <v/>
      </c>
      <c r="KO13" s="322" t="str">
        <f t="array" ref="KO13">'GRR Data'!OP6</f>
        <v/>
      </c>
      <c r="KP13" s="322" t="str">
        <f t="array" ref="KP13">'GRR Data'!OQ6</f>
        <v/>
      </c>
      <c r="KQ13" s="322" t="str">
        <f t="array" ref="KQ13">'GRR Data'!OR6</f>
        <v/>
      </c>
      <c r="KR13" s="322" t="str">
        <f t="array" ref="KR13">'GRR Data'!OS6</f>
        <v/>
      </c>
      <c r="KS13" s="322" t="str">
        <f t="array" ref="KS13">'GRR Data'!OT6</f>
        <v/>
      </c>
      <c r="KT13" s="322" t="str">
        <f t="array" ref="KT13">'GRR Data'!OU6</f>
        <v/>
      </c>
      <c r="KU13" s="322" t="str">
        <f t="array" ref="KU13">'GRR Data'!OV6</f>
        <v/>
      </c>
      <c r="KV13" s="322" t="str">
        <f t="array" ref="KV13">'GRR Data'!OW6</f>
        <v/>
      </c>
      <c r="KW13" s="322" t="str">
        <f t="array" ref="KW13">'GRR Data'!OX6</f>
        <v/>
      </c>
      <c r="KX13" s="322" t="str">
        <f t="array" ref="KX13">'GRR Data'!OY6</f>
        <v/>
      </c>
      <c r="KY13" s="322" t="str">
        <f t="array" ref="KY13">'GRR Data'!OZ6</f>
        <v/>
      </c>
      <c r="KZ13" s="322" t="str">
        <f t="array" ref="KZ13">'GRR Data'!PA6</f>
        <v/>
      </c>
      <c r="LA13" s="322" t="str">
        <f t="array" ref="LA13">'GRR Data'!PB6</f>
        <v/>
      </c>
      <c r="LB13" s="322" t="str">
        <f t="array" ref="LB13">'GRR Data'!PC6</f>
        <v/>
      </c>
      <c r="LC13" s="322" t="str">
        <f t="array" ref="LC13">'GRR Data'!PD6</f>
        <v/>
      </c>
      <c r="LD13" s="322" t="str">
        <f t="array" ref="LD13">'GRR Data'!PE6</f>
        <v/>
      </c>
      <c r="LE13" s="322" t="str">
        <f t="array" ref="LE13">'GRR Data'!PF6</f>
        <v/>
      </c>
      <c r="LF13" s="322" t="str">
        <f t="array" ref="LF13">'GRR Data'!PG6</f>
        <v/>
      </c>
      <c r="LG13" s="322" t="str">
        <f t="array" ref="LG13">'GRR Data'!PH6</f>
        <v/>
      </c>
      <c r="LH13" s="322" t="str">
        <f t="array" ref="LH13">'GRR Data'!PI6</f>
        <v/>
      </c>
      <c r="LI13" s="322" t="str">
        <f t="array" ref="LI13">'GRR Data'!PJ6</f>
        <v/>
      </c>
      <c r="LJ13" s="322" t="str">
        <f t="array" ref="LJ13">'GRR Data'!PK6</f>
        <v/>
      </c>
      <c r="LK13" s="322" t="str">
        <f t="array" ref="LK13">'GRR Data'!PL6</f>
        <v/>
      </c>
      <c r="LL13" s="322" t="str">
        <f t="array" ref="LL13">'GRR Data'!PM6</f>
        <v/>
      </c>
      <c r="LM13" s="322" t="str">
        <f t="array" ref="LM13">'GRR Data'!PN6</f>
        <v/>
      </c>
      <c r="LN13" s="322" t="str">
        <f t="array" ref="LN13">'GRR Data'!PO6</f>
        <v/>
      </c>
      <c r="LO13" s="322" t="str">
        <f t="array" ref="LO13">'GRR Data'!PP6</f>
        <v/>
      </c>
      <c r="LP13" s="322" t="str">
        <f t="array" ref="LP13">'GRR Data'!PQ6</f>
        <v/>
      </c>
      <c r="LQ13" s="322" t="str">
        <f t="array" ref="LQ13">'GRR Data'!PR6</f>
        <v/>
      </c>
      <c r="LR13" s="322" t="str">
        <f t="array" ref="LR13">'GRR Data'!PS6</f>
        <v/>
      </c>
      <c r="LS13" s="322" t="str">
        <f t="array" ref="LS13">'GRR Data'!PT6</f>
        <v/>
      </c>
      <c r="LT13" s="322" t="str">
        <f t="array" ref="LT13">'GRR Data'!PU6</f>
        <v/>
      </c>
      <c r="LU13" s="322" t="str">
        <f t="array" ref="LU13">'GRR Data'!PV6</f>
        <v/>
      </c>
      <c r="LV13" s="322" t="str">
        <f t="array" ref="LV13">'GRR Data'!PW6</f>
        <v/>
      </c>
      <c r="LW13" s="322" t="str">
        <f t="array" ref="LW13">'GRR Data'!PX6</f>
        <v/>
      </c>
      <c r="LX13" s="322" t="str">
        <f t="array" ref="LX13">'GRR Data'!PY6</f>
        <v/>
      </c>
      <c r="LY13" s="322" t="str">
        <f t="array" ref="LY13">'GRR Data'!PZ6</f>
        <v/>
      </c>
      <c r="LZ13" s="322" t="str">
        <f t="array" ref="LZ13">'GRR Data'!QA6</f>
        <v/>
      </c>
      <c r="MA13" s="322" t="str">
        <f t="array" ref="MA13">'GRR Data'!QB6</f>
        <v/>
      </c>
      <c r="MB13" s="322" t="str">
        <f t="array" ref="MB13">'GRR Data'!QC6</f>
        <v/>
      </c>
      <c r="MC13" s="322" t="str">
        <f t="array" ref="MC13">'GRR Data'!QD6</f>
        <v/>
      </c>
      <c r="MD13" s="322" t="str">
        <f t="array" ref="MD13">'GRR Data'!QE6</f>
        <v/>
      </c>
      <c r="ME13" s="322" t="str">
        <f t="array" ref="ME13">'GRR Data'!QF6</f>
        <v/>
      </c>
      <c r="MF13" s="322" t="str">
        <f t="array" ref="MF13">'GRR Data'!QG6</f>
        <v/>
      </c>
      <c r="MG13" s="322" t="str">
        <f t="array" ref="MG13">'GRR Data'!QH6</f>
        <v/>
      </c>
      <c r="MH13" s="322" t="str">
        <f t="array" ref="MH13">'GRR Data'!QI6</f>
        <v/>
      </c>
      <c r="MI13" s="322" t="str">
        <f t="array" ref="MI13">'GRR Data'!QJ6</f>
        <v/>
      </c>
      <c r="MJ13" s="322" t="str">
        <f t="array" ref="MJ13">'GRR Data'!QK6</f>
        <v/>
      </c>
      <c r="MK13" s="322" t="str">
        <f t="array" ref="MK13">'GRR Data'!QL6</f>
        <v/>
      </c>
      <c r="ML13" s="322" t="str">
        <f t="array" ref="ML13">'GRR Data'!QM6</f>
        <v/>
      </c>
      <c r="MM13" s="322" t="str">
        <f t="array" ref="MM13">'GRR Data'!QN6</f>
        <v/>
      </c>
      <c r="MN13" s="322" t="str">
        <f t="array" ref="MN13">'GRR Data'!QO6</f>
        <v/>
      </c>
      <c r="MO13" s="322" t="str">
        <f t="array" ref="MO13">'GRR Data'!QP6</f>
        <v/>
      </c>
      <c r="MP13" s="322" t="str">
        <f t="array" ref="MP13">'GRR Data'!QQ6</f>
        <v/>
      </c>
      <c r="MQ13" s="322" t="str">
        <f t="array" ref="MQ13">'GRR Data'!QR6</f>
        <v/>
      </c>
      <c r="MR13" s="322" t="str">
        <f t="array" ref="MR13">'GRR Data'!QS6</f>
        <v/>
      </c>
      <c r="MS13" s="322" t="str">
        <f t="array" ref="MS13">'GRR Data'!QT6</f>
        <v/>
      </c>
      <c r="MT13" s="322" t="str">
        <f t="array" ref="MT13">'GRR Data'!QU6</f>
        <v/>
      </c>
      <c r="MU13" s="322" t="str">
        <f t="array" ref="MU13">'GRR Data'!QV6</f>
        <v/>
      </c>
      <c r="MV13" s="322" t="str">
        <f t="array" ref="MV13">'GRR Data'!QW6</f>
        <v/>
      </c>
      <c r="MW13" s="322" t="str">
        <f t="array" ref="MW13">'GRR Data'!QX6</f>
        <v/>
      </c>
      <c r="MX13" s="322" t="str">
        <f t="array" ref="MX13">'GRR Data'!QY6</f>
        <v/>
      </c>
      <c r="MY13" s="322" t="str">
        <f t="array" ref="MY13">'GRR Data'!QZ6</f>
        <v/>
      </c>
      <c r="MZ13" s="322" t="str">
        <f t="array" ref="MZ13">'GRR Data'!RA6</f>
        <v/>
      </c>
      <c r="NA13" s="322" t="str">
        <f t="array" ref="NA13">'GRR Data'!RB6</f>
        <v/>
      </c>
      <c r="NB13" s="322" t="str">
        <f t="array" ref="NB13">'GRR Data'!RC6</f>
        <v/>
      </c>
      <c r="NC13" s="322" t="str">
        <f t="array" ref="NC13">'GRR Data'!RD6</f>
        <v/>
      </c>
      <c r="ND13" s="322" t="str">
        <f t="array" ref="ND13">'GRR Data'!RE6</f>
        <v/>
      </c>
      <c r="NE13" s="322" t="str">
        <f t="array" ref="NE13">'GRR Data'!RF6</f>
        <v/>
      </c>
      <c r="NF13" s="322" t="str">
        <f t="array" ref="NF13">'GRR Data'!RG6</f>
        <v/>
      </c>
      <c r="NG13" s="322" t="str">
        <f t="array" ref="NG13">'GRR Data'!RH6</f>
        <v/>
      </c>
      <c r="NH13" s="322" t="str">
        <f t="array" ref="NH13">'GRR Data'!RI6</f>
        <v/>
      </c>
      <c r="NI13" s="322" t="str">
        <f t="array" ref="NI13">'GRR Data'!RJ6</f>
        <v/>
      </c>
      <c r="NJ13" s="322" t="str">
        <f t="array" ref="NJ13">'GRR Data'!RK6</f>
        <v/>
      </c>
      <c r="NK13" s="322" t="str">
        <f t="array" ref="NK13">'GRR Data'!RL6</f>
        <v/>
      </c>
      <c r="NL13" s="322" t="str">
        <f t="array" ref="NL13">'GRR Data'!RM6</f>
        <v/>
      </c>
      <c r="NM13" s="322" t="str">
        <f t="array" ref="NM13">'GRR Data'!RN6</f>
        <v/>
      </c>
      <c r="NN13" s="322" t="str">
        <f t="array" ref="NN13">'GRR Data'!RO6</f>
        <v/>
      </c>
      <c r="NO13" s="322" t="str">
        <f t="array" ref="NO13">'GRR Data'!RP6</f>
        <v/>
      </c>
      <c r="NP13" s="322" t="str">
        <f t="array" ref="NP13">'GRR Data'!RQ6</f>
        <v/>
      </c>
      <c r="NQ13" s="322" t="str">
        <f t="array" ref="NQ13">'GRR Data'!RR6</f>
        <v/>
      </c>
      <c r="NR13" s="322" t="str">
        <f t="array" ref="NR13">'GRR Data'!RS6</f>
        <v/>
      </c>
      <c r="NS13" s="322" t="str">
        <f t="array" ref="NS13">'GRR Data'!RT6</f>
        <v/>
      </c>
      <c r="NT13" s="322" t="str">
        <f t="array" ref="NT13">'GRR Data'!RU6</f>
        <v/>
      </c>
      <c r="NU13" s="322" t="str">
        <f t="array" ref="NU13">'GRR Data'!RV6</f>
        <v/>
      </c>
      <c r="NV13" s="322" t="str">
        <f t="array" ref="NV13">'GRR Data'!RW6</f>
        <v/>
      </c>
      <c r="NW13" s="322" t="str">
        <f t="array" ref="NW13">'GRR Data'!RX6</f>
        <v/>
      </c>
      <c r="NX13" s="322" t="str">
        <f t="array" ref="NX13">'GRR Data'!RY6</f>
        <v/>
      </c>
      <c r="NY13" s="322" t="str">
        <f t="array" ref="NY13">'GRR Data'!RZ6</f>
        <v/>
      </c>
      <c r="NZ13" s="322" t="str">
        <f t="array" ref="NZ13">'GRR Data'!SA6</f>
        <v/>
      </c>
      <c r="OA13" s="322" t="str">
        <f t="array" ref="OA13">'GRR Data'!SB6</f>
        <v/>
      </c>
      <c r="OB13" s="322" t="str">
        <f t="array" ref="OB13">'GRR Data'!SC6</f>
        <v/>
      </c>
      <c r="OC13" s="322" t="str">
        <f t="array" ref="OC13">'GRR Data'!SD6</f>
        <v/>
      </c>
      <c r="OD13" s="322" t="str">
        <f t="array" ref="OD13">'GRR Data'!SE6</f>
        <v/>
      </c>
      <c r="OE13" s="322" t="str">
        <f t="array" ref="OE13">'GRR Data'!SF6</f>
        <v/>
      </c>
      <c r="OF13" s="322" t="str">
        <f t="array" ref="OF13">'GRR Data'!SG6</f>
        <v/>
      </c>
      <c r="OG13" s="322" t="str">
        <f t="array" ref="OG13">'GRR Data'!SH6</f>
        <v/>
      </c>
      <c r="OH13" s="322" t="str">
        <f t="array" ref="OH13">'GRR Data'!SI6</f>
        <v/>
      </c>
      <c r="OI13" s="322" t="str">
        <f t="array" ref="OI13">'GRR Data'!SJ6</f>
        <v/>
      </c>
      <c r="OJ13" s="322" t="str">
        <f t="array" ref="OJ13">'GRR Data'!SK6</f>
        <v/>
      </c>
      <c r="OK13" s="322" t="str">
        <f t="array" ref="OK13">'GRR Data'!SL6</f>
        <v/>
      </c>
      <c r="OL13" s="322" t="str">
        <f t="array" ref="OL13">'GRR Data'!SM6</f>
        <v/>
      </c>
      <c r="OM13" s="322" t="str">
        <f t="array" ref="OM13">'GRR Data'!SN6</f>
        <v/>
      </c>
      <c r="ON13" s="322" t="str">
        <f t="array" ref="ON13">'GRR Data'!SO6</f>
        <v/>
      </c>
      <c r="OO13" s="322" t="str">
        <f t="array" ref="OO13">'GRR Data'!SP6</f>
        <v/>
      </c>
      <c r="OP13" s="322" t="str">
        <f t="array" ref="OP13">'GRR Data'!SQ6</f>
        <v/>
      </c>
      <c r="OQ13" s="322" t="str">
        <f t="array" ref="OQ13">'GRR Data'!SR6</f>
        <v/>
      </c>
      <c r="OR13" s="322" t="str">
        <f t="array" ref="OR13">'GRR Data'!SS6</f>
        <v/>
      </c>
      <c r="OS13" s="322" t="str">
        <f t="array" ref="OS13">'GRR Data'!ST6</f>
        <v/>
      </c>
      <c r="OT13" s="322" t="str">
        <f t="array" ref="OT13">'GRR Data'!SU6</f>
        <v/>
      </c>
      <c r="OU13" s="322" t="str">
        <f t="array" ref="OU13">'GRR Data'!SV6</f>
        <v/>
      </c>
      <c r="OV13" s="322" t="str">
        <f t="array" ref="OV13">'GRR Data'!SW6</f>
        <v/>
      </c>
      <c r="OW13" s="322" t="str">
        <f t="array" ref="OW13">'GRR Data'!SX6</f>
        <v/>
      </c>
      <c r="OX13" s="322" t="str">
        <f t="array" ref="OX13">'GRR Data'!SY6</f>
        <v/>
      </c>
      <c r="OY13" s="322" t="str">
        <f t="array" ref="OY13">'GRR Data'!SZ6</f>
        <v/>
      </c>
      <c r="OZ13" s="322" t="str">
        <f t="array" ref="OZ13">'GRR Data'!TA6</f>
        <v/>
      </c>
      <c r="PA13" s="322" t="str">
        <f t="array" ref="PA13">'GRR Data'!TB6</f>
        <v/>
      </c>
      <c r="PB13" s="322" t="str">
        <f t="array" ref="PB13">'GRR Data'!TC6</f>
        <v/>
      </c>
      <c r="PC13" s="322" t="str">
        <f t="array" ref="PC13">'GRR Data'!TD6</f>
        <v/>
      </c>
      <c r="PD13" s="322" t="str">
        <f t="array" ref="PD13">'GRR Data'!TE6</f>
        <v/>
      </c>
      <c r="PE13" s="322" t="str">
        <f t="array" ref="PE13">'GRR Data'!TF6</f>
        <v/>
      </c>
      <c r="PF13" s="322" t="str">
        <f t="array" ref="PF13">'GRR Data'!TG6</f>
        <v/>
      </c>
      <c r="PG13" s="322" t="str">
        <f t="array" ref="PG13">'GRR Data'!TH6</f>
        <v/>
      </c>
      <c r="PH13" s="322" t="str">
        <f t="array" ref="PH13">'GRR Data'!TI6</f>
        <v/>
      </c>
      <c r="PI13" s="322" t="str">
        <f t="array" ref="PI13">'GRR Data'!TJ6</f>
        <v/>
      </c>
      <c r="PJ13" s="322" t="str">
        <f t="array" ref="PJ13">'GRR Data'!TK6</f>
        <v/>
      </c>
      <c r="PK13" s="322" t="str">
        <f t="array" ref="PK13">'GRR Data'!TL6</f>
        <v/>
      </c>
      <c r="PL13" s="322" t="str">
        <f t="array" ref="PL13">'GRR Data'!TM6</f>
        <v/>
      </c>
      <c r="PM13" s="322" t="str">
        <f t="array" ref="PM13">'GRR Data'!TN6</f>
        <v/>
      </c>
      <c r="PN13" s="322" t="str">
        <f t="array" ref="PN13">'GRR Data'!TO6</f>
        <v/>
      </c>
      <c r="PO13" s="322" t="str">
        <f t="array" ref="PO13">'GRR Data'!TP6</f>
        <v/>
      </c>
      <c r="PP13" s="322" t="str">
        <f t="array" ref="PP13">'GRR Data'!TQ6</f>
        <v/>
      </c>
      <c r="PQ13" s="322" t="str">
        <f t="array" ref="PQ13">'GRR Data'!TR6</f>
        <v/>
      </c>
      <c r="PR13" s="322" t="str">
        <f t="array" ref="PR13">'GRR Data'!TS6</f>
        <v/>
      </c>
      <c r="PS13" s="322" t="str">
        <f t="array" ref="PS13">'GRR Data'!TT6</f>
        <v/>
      </c>
      <c r="PT13" s="322" t="str">
        <f t="array" ref="PT13">'GRR Data'!TU6</f>
        <v/>
      </c>
      <c r="PU13" s="322" t="str">
        <f t="array" ref="PU13">'GRR Data'!TV6</f>
        <v/>
      </c>
      <c r="PV13" s="322" t="str">
        <f t="array" ref="PV13">'GRR Data'!TW6</f>
        <v/>
      </c>
      <c r="PW13" s="322" t="str">
        <f t="array" ref="PW13">'GRR Data'!TX6</f>
        <v/>
      </c>
      <c r="PX13" s="322" t="str">
        <f t="array" ref="PX13">'GRR Data'!TY6</f>
        <v/>
      </c>
      <c r="PY13" s="322" t="str">
        <f t="array" ref="PY13">'GRR Data'!TZ6</f>
        <v/>
      </c>
      <c r="PZ13" s="322" t="str">
        <f t="array" ref="PZ13">'GRR Data'!UA6</f>
        <v/>
      </c>
      <c r="QA13" s="322" t="str">
        <f t="array" ref="QA13">'GRR Data'!UB6</f>
        <v/>
      </c>
      <c r="QB13" s="322" t="str">
        <f t="array" ref="QB13">'GRR Data'!UC6</f>
        <v/>
      </c>
      <c r="QC13" s="322" t="str">
        <f t="array" ref="QC13">'GRR Data'!UD6</f>
        <v/>
      </c>
      <c r="QD13" s="322" t="str">
        <f t="array" ref="QD13">'GRR Data'!UE6</f>
        <v/>
      </c>
      <c r="QE13" s="322" t="str">
        <f t="array" ref="QE13">'GRR Data'!UF6</f>
        <v/>
      </c>
      <c r="QF13" s="322" t="str">
        <f t="array" ref="QF13">'GRR Data'!UG6</f>
        <v/>
      </c>
      <c r="QG13" s="322" t="str">
        <f t="array" ref="QG13">'GRR Data'!UH6</f>
        <v/>
      </c>
      <c r="QH13" s="322" t="str">
        <f t="array" ref="QH13">'GRR Data'!UI6</f>
        <v/>
      </c>
      <c r="QI13" s="322" t="str">
        <f t="array" ref="QI13">'GRR Data'!UJ6</f>
        <v/>
      </c>
      <c r="QJ13" s="322" t="str">
        <f t="array" ref="QJ13">'GRR Data'!UK6</f>
        <v/>
      </c>
      <c r="QK13" s="322" t="str">
        <f t="array" ref="QK13">'GRR Data'!UL6</f>
        <v/>
      </c>
      <c r="QL13" s="322" t="str">
        <f t="array" ref="QL13">'GRR Data'!UM6</f>
        <v/>
      </c>
      <c r="QM13" s="322" t="str">
        <f t="array" ref="QM13">'GRR Data'!UN6</f>
        <v/>
      </c>
      <c r="QN13" s="322" t="str">
        <f t="array" ref="QN13">'GRR Data'!UO6</f>
        <v/>
      </c>
      <c r="QO13" s="322" t="str">
        <f t="array" ref="QO13">'GRR Data'!UP6</f>
        <v/>
      </c>
      <c r="QP13" s="322" t="str">
        <f t="array" ref="QP13">'GRR Data'!UQ6</f>
        <v/>
      </c>
      <c r="QQ13" s="322" t="str">
        <f t="array" ref="QQ13">'GRR Data'!UR6</f>
        <v/>
      </c>
      <c r="QR13" s="322" t="str">
        <f t="array" ref="QR13">'GRR Data'!US6</f>
        <v/>
      </c>
      <c r="QS13" s="322" t="str">
        <f t="array" ref="QS13">'GRR Data'!UT6</f>
        <v/>
      </c>
      <c r="QT13" s="322" t="str">
        <f t="array" ref="QT13">'GRR Data'!UU6</f>
        <v/>
      </c>
      <c r="QU13" s="322" t="str">
        <f t="array" ref="QU13">'GRR Data'!UV6</f>
        <v/>
      </c>
      <c r="QV13" s="322" t="str">
        <f t="array" ref="QV13">'GRR Data'!UW6</f>
        <v/>
      </c>
      <c r="QW13" s="322" t="str">
        <f t="array" ref="QW13">'GRR Data'!UX6</f>
        <v/>
      </c>
      <c r="QX13" s="322" t="str">
        <f t="array" ref="QX13">'GRR Data'!UY6</f>
        <v/>
      </c>
      <c r="QY13" s="322" t="str">
        <f t="array" ref="QY13">'GRR Data'!UZ6</f>
        <v/>
      </c>
      <c r="QZ13" s="322" t="str">
        <f t="array" ref="QZ13">'GRR Data'!VA6</f>
        <v/>
      </c>
      <c r="RA13" s="322" t="str">
        <f t="array" ref="RA13">'GRR Data'!VB6</f>
        <v/>
      </c>
      <c r="RB13" s="322" t="str">
        <f t="array" ref="RB13">'GRR Data'!VC6</f>
        <v/>
      </c>
      <c r="RC13" s="322" t="str">
        <f t="array" ref="RC13">'GRR Data'!VD6</f>
        <v/>
      </c>
      <c r="RD13" s="322" t="str">
        <f t="array" ref="RD13">'GRR Data'!VE6</f>
        <v/>
      </c>
      <c r="RE13" s="322" t="str">
        <f t="array" ref="RE13">'GRR Data'!VF6</f>
        <v/>
      </c>
      <c r="RF13" s="322" t="str">
        <f t="array" ref="RF13">'GRR Data'!VG6</f>
        <v/>
      </c>
      <c r="RG13" s="322" t="str">
        <f t="array" ref="RG13">'GRR Data'!VH6</f>
        <v/>
      </c>
      <c r="RH13" s="322" t="str">
        <f t="array" ref="RH13">'GRR Data'!VI6</f>
        <v/>
      </c>
      <c r="RI13" s="322" t="str">
        <f t="array" ref="RI13">'GRR Data'!VJ6</f>
        <v/>
      </c>
      <c r="RJ13" s="322" t="str">
        <f t="array" ref="RJ13">'GRR Data'!VK6</f>
        <v/>
      </c>
      <c r="RK13" s="322" t="str">
        <f t="array" ref="RK13">'GRR Data'!VL6</f>
        <v/>
      </c>
      <c r="RL13" s="322" t="str">
        <f t="array" ref="RL13">'GRR Data'!VM6</f>
        <v/>
      </c>
      <c r="RM13" s="322" t="str">
        <f t="array" ref="RM13">'GRR Data'!VN6</f>
        <v/>
      </c>
      <c r="RN13" s="322" t="str">
        <f t="array" ref="RN13">'GRR Data'!VO6</f>
        <v/>
      </c>
      <c r="RO13" s="322" t="str">
        <f t="array" ref="RO13">'GRR Data'!VP6</f>
        <v/>
      </c>
      <c r="RP13" s="322" t="str">
        <f t="array" ref="RP13">'GRR Data'!VQ6</f>
        <v/>
      </c>
      <c r="RQ13" s="322" t="str">
        <f t="array" ref="RQ13">'GRR Data'!VR6</f>
        <v/>
      </c>
      <c r="RR13" s="322" t="str">
        <f t="array" ref="RR13">'GRR Data'!VS6</f>
        <v/>
      </c>
      <c r="RS13" s="322" t="str">
        <f t="array" ref="RS13">'GRR Data'!VT6</f>
        <v/>
      </c>
      <c r="RT13" s="322" t="str">
        <f t="array" ref="RT13">'GRR Data'!VU6</f>
        <v/>
      </c>
      <c r="RU13" s="322" t="str">
        <f t="array" ref="RU13">'GRR Data'!VV6</f>
        <v/>
      </c>
      <c r="RV13" s="322" t="str">
        <f t="array" ref="RV13">'GRR Data'!VW6</f>
        <v/>
      </c>
      <c r="RW13" s="322" t="str">
        <f t="array" ref="RW13">'GRR Data'!VX6</f>
        <v/>
      </c>
      <c r="RX13" s="322" t="str">
        <f t="array" ref="RX13">'GRR Data'!VY6</f>
        <v/>
      </c>
      <c r="RY13" s="322" t="str">
        <f t="array" ref="RY13">'GRR Data'!VZ6</f>
        <v/>
      </c>
      <c r="RZ13" s="322" t="str">
        <f t="array" ref="RZ13">'GRR Data'!WA6</f>
        <v/>
      </c>
      <c r="SA13" s="322" t="str">
        <f t="array" ref="SA13">'GRR Data'!WB6</f>
        <v/>
      </c>
      <c r="SB13" s="322" t="str">
        <f t="array" ref="SB13">'GRR Data'!WC6</f>
        <v/>
      </c>
      <c r="SC13" s="322" t="str">
        <f t="array" ref="SC13">'GRR Data'!WD6</f>
        <v/>
      </c>
      <c r="SD13" s="322" t="str">
        <f t="array" ref="SD13">'GRR Data'!WE6</f>
        <v/>
      </c>
      <c r="SE13" s="322" t="str">
        <f t="array" ref="SE13">'GRR Data'!WF6</f>
        <v/>
      </c>
      <c r="SF13" s="322" t="str">
        <f t="array" ref="SF13">'GRR Data'!WG6</f>
        <v/>
      </c>
      <c r="SG13" s="322" t="str">
        <f t="array" ref="SG13">'GRR Data'!WH6</f>
        <v/>
      </c>
      <c r="SH13" s="322" t="str">
        <f t="array" ref="SH13">'GRR Data'!WI6</f>
        <v/>
      </c>
      <c r="SM13">
        <f>'GRR Data'!A9</f>
        <v>0</v>
      </c>
    </row>
    <row r="14" spans="1:507">
      <c r="B14" s="5" t="s">
        <v>376</v>
      </c>
      <c r="C14" s="322" t="s">
        <v>377</v>
      </c>
      <c r="D14" s="322" t="s">
        <v>377</v>
      </c>
      <c r="E14" s="322" t="s">
        <v>377</v>
      </c>
      <c r="F14" s="322" t="s">
        <v>377</v>
      </c>
      <c r="G14" s="322" t="s">
        <v>377</v>
      </c>
      <c r="H14" s="322" t="s">
        <v>377</v>
      </c>
      <c r="I14" s="322" t="s">
        <v>377</v>
      </c>
      <c r="J14" s="322" t="s">
        <v>377</v>
      </c>
      <c r="K14" s="322" t="s">
        <v>377</v>
      </c>
      <c r="L14" s="322" t="s">
        <v>377</v>
      </c>
      <c r="M14" s="322" t="s">
        <v>377</v>
      </c>
      <c r="N14" s="322" t="s">
        <v>377</v>
      </c>
      <c r="O14" s="322" t="s">
        <v>377</v>
      </c>
      <c r="P14" s="322" t="s">
        <v>377</v>
      </c>
      <c r="Q14" s="322" t="s">
        <v>377</v>
      </c>
      <c r="R14" s="322" t="s">
        <v>377</v>
      </c>
      <c r="S14" s="322" t="s">
        <v>377</v>
      </c>
      <c r="T14" s="322" t="s">
        <v>377</v>
      </c>
      <c r="U14" s="322" t="s">
        <v>377</v>
      </c>
      <c r="V14" s="322" t="s">
        <v>377</v>
      </c>
      <c r="W14" s="322" t="s">
        <v>377</v>
      </c>
      <c r="X14" s="322" t="s">
        <v>377</v>
      </c>
      <c r="Y14" s="322" t="s">
        <v>377</v>
      </c>
      <c r="Z14" s="322" t="s">
        <v>377</v>
      </c>
      <c r="AA14" s="322" t="s">
        <v>377</v>
      </c>
      <c r="AB14" s="322" t="s">
        <v>377</v>
      </c>
      <c r="AC14" s="322" t="s">
        <v>377</v>
      </c>
      <c r="AD14" s="322" t="s">
        <v>377</v>
      </c>
      <c r="AE14" s="322" t="s">
        <v>377</v>
      </c>
      <c r="AF14" s="322" t="s">
        <v>377</v>
      </c>
      <c r="AG14" s="322" t="s">
        <v>377</v>
      </c>
      <c r="AH14" s="322" t="s">
        <v>377</v>
      </c>
      <c r="AI14" s="322" t="s">
        <v>377</v>
      </c>
      <c r="AJ14" s="322" t="s">
        <v>377</v>
      </c>
      <c r="AK14" s="322" t="s">
        <v>377</v>
      </c>
      <c r="AL14" s="322" t="s">
        <v>377</v>
      </c>
      <c r="AM14" s="322" t="s">
        <v>377</v>
      </c>
      <c r="AN14" s="322" t="s">
        <v>377</v>
      </c>
      <c r="AO14" s="322" t="s">
        <v>377</v>
      </c>
      <c r="AP14" s="322" t="s">
        <v>377</v>
      </c>
      <c r="AQ14" s="322" t="s">
        <v>377</v>
      </c>
      <c r="AR14" s="322" t="s">
        <v>377</v>
      </c>
      <c r="AS14" s="322" t="s">
        <v>377</v>
      </c>
      <c r="AT14" s="322" t="s">
        <v>100</v>
      </c>
      <c r="AU14" s="322" t="s">
        <v>377</v>
      </c>
      <c r="AV14" s="322" t="s">
        <v>377</v>
      </c>
      <c r="AW14" s="322" t="s">
        <v>377</v>
      </c>
      <c r="AX14" s="322" t="s">
        <v>377</v>
      </c>
      <c r="AY14" s="322" t="s">
        <v>377</v>
      </c>
      <c r="AZ14" s="322" t="s">
        <v>377</v>
      </c>
      <c r="BA14" s="322" t="s">
        <v>377</v>
      </c>
      <c r="BB14" s="322" t="s">
        <v>377</v>
      </c>
      <c r="BC14" s="322" t="s">
        <v>377</v>
      </c>
      <c r="BD14" s="322" t="s">
        <v>377</v>
      </c>
      <c r="BE14" s="322" t="s">
        <v>377</v>
      </c>
      <c r="BF14" s="322" t="s">
        <v>377</v>
      </c>
      <c r="BG14" s="322" t="s">
        <v>377</v>
      </c>
      <c r="BH14" s="322" t="s">
        <v>377</v>
      </c>
      <c r="BI14" s="322" t="s">
        <v>377</v>
      </c>
      <c r="BJ14" s="322" t="s">
        <v>100</v>
      </c>
      <c r="BK14" s="322" t="s">
        <v>377</v>
      </c>
      <c r="BL14" s="322" t="s">
        <v>377</v>
      </c>
      <c r="BM14" s="322" t="s">
        <v>377</v>
      </c>
      <c r="BN14" s="322" t="s">
        <v>377</v>
      </c>
      <c r="BO14" s="322" t="s">
        <v>377</v>
      </c>
      <c r="BP14" s="322" t="s">
        <v>377</v>
      </c>
      <c r="BQ14" s="322" t="s">
        <v>100</v>
      </c>
      <c r="BR14" s="322" t="s">
        <v>377</v>
      </c>
      <c r="BS14" s="322" t="s">
        <v>377</v>
      </c>
      <c r="BT14" s="322" t="s">
        <v>100</v>
      </c>
      <c r="BU14" s="322" t="s">
        <v>100</v>
      </c>
      <c r="BV14" s="322" t="s">
        <v>100</v>
      </c>
      <c r="BW14" s="322" t="s">
        <v>100</v>
      </c>
      <c r="BX14" s="322" t="s">
        <v>377</v>
      </c>
      <c r="BY14" s="322" t="s">
        <v>377</v>
      </c>
      <c r="BZ14" s="322" t="s">
        <v>377</v>
      </c>
      <c r="CA14" s="322" t="s">
        <v>377</v>
      </c>
      <c r="CB14" s="322" t="s">
        <v>377</v>
      </c>
      <c r="CC14" s="322" t="s">
        <v>377</v>
      </c>
      <c r="CD14" s="322" t="s">
        <v>377</v>
      </c>
      <c r="CE14" s="322" t="s">
        <v>377</v>
      </c>
      <c r="CF14" s="322" t="s">
        <v>377</v>
      </c>
      <c r="CG14" s="322" t="s">
        <v>377</v>
      </c>
      <c r="CH14" s="322" t="s">
        <v>377</v>
      </c>
      <c r="CI14" s="322" t="s">
        <v>377</v>
      </c>
      <c r="CJ14" s="322" t="s">
        <v>377</v>
      </c>
      <c r="CK14" s="322" t="s">
        <v>377</v>
      </c>
      <c r="CL14" s="322" t="s">
        <v>377</v>
      </c>
      <c r="CM14" s="322" t="s">
        <v>377</v>
      </c>
      <c r="CN14" s="322" t="s">
        <v>100</v>
      </c>
      <c r="CO14" s="322" t="s">
        <v>100</v>
      </c>
      <c r="CP14" s="322" t="s">
        <v>100</v>
      </c>
      <c r="CQ14" s="322" t="s">
        <v>100</v>
      </c>
      <c r="CR14" s="322" t="s">
        <v>377</v>
      </c>
      <c r="CS14" s="322" t="s">
        <v>100</v>
      </c>
      <c r="CT14" s="322" t="s">
        <v>377</v>
      </c>
      <c r="CU14" s="322" t="s">
        <v>100</v>
      </c>
      <c r="CV14" s="322" t="s">
        <v>377</v>
      </c>
      <c r="CW14" s="322" t="s">
        <v>100</v>
      </c>
      <c r="CX14" s="322" t="s">
        <v>377</v>
      </c>
      <c r="CY14" s="322" t="s">
        <v>377</v>
      </c>
      <c r="CZ14" s="322" t="s">
        <v>377</v>
      </c>
      <c r="DA14" s="322" t="s">
        <v>377</v>
      </c>
      <c r="DB14" s="322" t="s">
        <v>377</v>
      </c>
      <c r="DC14" s="322" t="s">
        <v>377</v>
      </c>
      <c r="DD14" s="322" t="s">
        <v>377</v>
      </c>
      <c r="DE14" s="322" t="s">
        <v>377</v>
      </c>
      <c r="DF14" s="322" t="s">
        <v>377</v>
      </c>
      <c r="DG14" s="322" t="s">
        <v>377</v>
      </c>
      <c r="DH14" s="322" t="s">
        <v>377</v>
      </c>
      <c r="DI14" s="322" t="s">
        <v>377</v>
      </c>
      <c r="DJ14" s="322" t="s">
        <v>377</v>
      </c>
      <c r="DK14" s="322" t="s">
        <v>377</v>
      </c>
      <c r="DL14" s="322" t="s">
        <v>377</v>
      </c>
      <c r="DM14" s="322" t="s">
        <v>377</v>
      </c>
      <c r="DN14" s="322" t="s">
        <v>377</v>
      </c>
      <c r="DO14" s="322" t="s">
        <v>377</v>
      </c>
      <c r="DP14" s="322" t="s">
        <v>377</v>
      </c>
      <c r="DQ14" s="322" t="s">
        <v>377</v>
      </c>
      <c r="DR14" s="322" t="s">
        <v>377</v>
      </c>
      <c r="DS14" s="322" t="s">
        <v>377</v>
      </c>
      <c r="DT14" s="322" t="s">
        <v>377</v>
      </c>
      <c r="DU14" s="322" t="s">
        <v>377</v>
      </c>
      <c r="DV14" s="322" t="s">
        <v>377</v>
      </c>
      <c r="DW14" s="322" t="s">
        <v>377</v>
      </c>
      <c r="DX14" s="322" t="s">
        <v>100</v>
      </c>
      <c r="DY14" s="322" t="s">
        <v>100</v>
      </c>
      <c r="DZ14" s="322" t="s">
        <v>100</v>
      </c>
      <c r="EA14" s="322" t="s">
        <v>100</v>
      </c>
      <c r="EB14" s="322" t="s">
        <v>377</v>
      </c>
      <c r="EC14" s="322" t="s">
        <v>377</v>
      </c>
      <c r="ED14" s="322" t="s">
        <v>377</v>
      </c>
      <c r="EE14" s="322" t="s">
        <v>377</v>
      </c>
      <c r="EF14" s="322" t="s">
        <v>377</v>
      </c>
      <c r="EG14" s="322" t="s">
        <v>377</v>
      </c>
      <c r="EH14" s="322" t="s">
        <v>377</v>
      </c>
      <c r="EI14" s="322" t="s">
        <v>377</v>
      </c>
      <c r="EJ14" s="322" t="s">
        <v>377</v>
      </c>
      <c r="EK14" s="322" t="s">
        <v>100</v>
      </c>
      <c r="EL14" s="322" t="s">
        <v>377</v>
      </c>
      <c r="EM14" s="322" t="s">
        <v>377</v>
      </c>
      <c r="EN14" s="322" t="s">
        <v>377</v>
      </c>
      <c r="EO14" s="322" t="s">
        <v>377</v>
      </c>
      <c r="EP14" s="322" t="s">
        <v>377</v>
      </c>
      <c r="EQ14" s="322" t="s">
        <v>377</v>
      </c>
      <c r="ER14" s="322" t="s">
        <v>377</v>
      </c>
      <c r="ES14" s="322" t="s">
        <v>377</v>
      </c>
      <c r="ET14" s="322" t="s">
        <v>377</v>
      </c>
      <c r="EU14" s="322" t="s">
        <v>377</v>
      </c>
      <c r="EV14" s="322" t="s">
        <v>377</v>
      </c>
      <c r="EW14" s="322" t="s">
        <v>377</v>
      </c>
      <c r="EX14" s="322" t="s">
        <v>377</v>
      </c>
      <c r="EY14" s="322" t="s">
        <v>377</v>
      </c>
      <c r="EZ14" s="322" t="s">
        <v>377</v>
      </c>
      <c r="FA14" s="322" t="s">
        <v>377</v>
      </c>
      <c r="FB14" s="322" t="s">
        <v>377</v>
      </c>
      <c r="FC14" s="322" t="s">
        <v>377</v>
      </c>
      <c r="FD14" s="322" t="s">
        <v>100</v>
      </c>
      <c r="FE14" s="322" t="s">
        <v>377</v>
      </c>
      <c r="FF14" s="322" t="s">
        <v>377</v>
      </c>
      <c r="FG14" s="322" t="s">
        <v>377</v>
      </c>
      <c r="FH14" s="322" t="s">
        <v>377</v>
      </c>
      <c r="FI14" s="322" t="s">
        <v>377</v>
      </c>
      <c r="FJ14" s="322" t="s">
        <v>377</v>
      </c>
      <c r="FK14" s="322" t="s">
        <v>377</v>
      </c>
      <c r="FL14" s="322" t="s">
        <v>377</v>
      </c>
      <c r="FM14" s="322" t="s">
        <v>377</v>
      </c>
      <c r="FN14" s="322" t="s">
        <v>377</v>
      </c>
      <c r="FO14" s="322" t="s">
        <v>377</v>
      </c>
      <c r="FP14" s="322" t="s">
        <v>377</v>
      </c>
      <c r="FQ14" s="322" t="s">
        <v>377</v>
      </c>
      <c r="FR14" s="322" t="s">
        <v>377</v>
      </c>
      <c r="FS14" s="322" t="s">
        <v>377</v>
      </c>
      <c r="FT14" s="322" t="s">
        <v>100</v>
      </c>
      <c r="FU14" s="322" t="s">
        <v>377</v>
      </c>
      <c r="FV14" s="322" t="s">
        <v>377</v>
      </c>
      <c r="FW14" s="322" t="s">
        <v>377</v>
      </c>
      <c r="FX14" s="322" t="s">
        <v>377</v>
      </c>
      <c r="FY14" s="322" t="s">
        <v>377</v>
      </c>
      <c r="FZ14" s="322" t="s">
        <v>377</v>
      </c>
      <c r="GA14" s="322" t="s">
        <v>377</v>
      </c>
      <c r="GB14" s="322" t="s">
        <v>377</v>
      </c>
      <c r="GC14" s="322" t="s">
        <v>377</v>
      </c>
      <c r="GD14" s="322" t="s">
        <v>377</v>
      </c>
      <c r="GE14" s="322" t="s">
        <v>377</v>
      </c>
      <c r="GF14" s="322" t="s">
        <v>377</v>
      </c>
      <c r="GG14" s="322" t="s">
        <v>377</v>
      </c>
      <c r="GH14" s="322" t="s">
        <v>377</v>
      </c>
      <c r="GI14" s="322" t="s">
        <v>377</v>
      </c>
      <c r="GJ14" s="322" t="s">
        <v>100</v>
      </c>
      <c r="GK14" s="322" t="s">
        <v>377</v>
      </c>
      <c r="GL14" s="322" t="s">
        <v>377</v>
      </c>
      <c r="GM14" s="322" t="s">
        <v>377</v>
      </c>
      <c r="GN14" s="322" t="s">
        <v>377</v>
      </c>
      <c r="GO14" s="322" t="s">
        <v>377</v>
      </c>
      <c r="GP14" s="322" t="s">
        <v>377</v>
      </c>
      <c r="GQ14" s="322" t="s">
        <v>377</v>
      </c>
      <c r="GR14" s="322" t="s">
        <v>377</v>
      </c>
      <c r="GS14" s="322" t="s">
        <v>377</v>
      </c>
      <c r="GT14" s="322" t="s">
        <v>377</v>
      </c>
      <c r="GU14" s="322" t="s">
        <v>377</v>
      </c>
      <c r="GV14" s="322" t="s">
        <v>377</v>
      </c>
      <c r="GW14" s="322" t="s">
        <v>377</v>
      </c>
      <c r="GX14" s="322" t="s">
        <v>377</v>
      </c>
      <c r="GY14" s="322" t="s">
        <v>377</v>
      </c>
      <c r="GZ14" s="322" t="s">
        <v>377</v>
      </c>
      <c r="HA14" s="322" t="s">
        <v>377</v>
      </c>
      <c r="HB14" s="322" t="s">
        <v>377</v>
      </c>
      <c r="HC14" s="322" t="s">
        <v>377</v>
      </c>
      <c r="HD14" s="322" t="s">
        <v>377</v>
      </c>
      <c r="HE14" s="322" t="s">
        <v>377</v>
      </c>
      <c r="HF14" s="322" t="s">
        <v>377</v>
      </c>
      <c r="HG14" s="322" t="s">
        <v>377</v>
      </c>
      <c r="HH14" s="322" t="s">
        <v>377</v>
      </c>
      <c r="HI14" s="322" t="s">
        <v>377</v>
      </c>
      <c r="HJ14" s="322" t="s">
        <v>377</v>
      </c>
      <c r="HK14" s="322" t="s">
        <v>377</v>
      </c>
      <c r="HL14" s="322" t="s">
        <v>377</v>
      </c>
      <c r="HM14" s="322" t="s">
        <v>377</v>
      </c>
      <c r="HN14" s="322" t="s">
        <v>377</v>
      </c>
      <c r="HO14" s="322" t="s">
        <v>377</v>
      </c>
      <c r="HP14" s="322" t="s">
        <v>377</v>
      </c>
      <c r="HQ14" s="322" t="s">
        <v>377</v>
      </c>
      <c r="HR14" s="322" t="s">
        <v>377</v>
      </c>
      <c r="HS14" s="322" t="s">
        <v>377</v>
      </c>
      <c r="HT14" s="322" t="s">
        <v>377</v>
      </c>
      <c r="HU14" s="322" t="s">
        <v>377</v>
      </c>
      <c r="HV14" s="322" t="s">
        <v>377</v>
      </c>
      <c r="HW14" s="322" t="s">
        <v>377</v>
      </c>
      <c r="HX14" s="322" t="s">
        <v>377</v>
      </c>
      <c r="HY14" s="322" t="s">
        <v>377</v>
      </c>
      <c r="HZ14" s="322" t="s">
        <v>377</v>
      </c>
      <c r="IA14" s="322" t="s">
        <v>377</v>
      </c>
      <c r="IB14" s="322" t="s">
        <v>377</v>
      </c>
      <c r="IC14" s="322" t="s">
        <v>377</v>
      </c>
      <c r="ID14" s="322" t="s">
        <v>377</v>
      </c>
      <c r="IE14" s="322" t="s">
        <v>377</v>
      </c>
      <c r="IF14" s="322" t="s">
        <v>100</v>
      </c>
      <c r="IG14" s="322" t="s">
        <v>100</v>
      </c>
      <c r="IH14" s="322" t="s">
        <v>100</v>
      </c>
      <c r="II14" s="322" t="s">
        <v>100</v>
      </c>
      <c r="IJ14" s="322" t="s">
        <v>100</v>
      </c>
      <c r="IK14" s="322" t="s">
        <v>100</v>
      </c>
      <c r="IL14" s="322" t="s">
        <v>100</v>
      </c>
      <c r="IM14" s="322" t="s">
        <v>100</v>
      </c>
      <c r="IN14" s="322" t="s">
        <v>377</v>
      </c>
      <c r="IO14" s="322" t="s">
        <v>377</v>
      </c>
      <c r="IP14" s="322" t="s">
        <v>377</v>
      </c>
      <c r="IQ14" s="322" t="s">
        <v>377</v>
      </c>
      <c r="IR14" s="322" t="s">
        <v>377</v>
      </c>
      <c r="IS14" s="322" t="s">
        <v>377</v>
      </c>
      <c r="IT14" s="322" t="s">
        <v>377</v>
      </c>
      <c r="IU14" s="322" t="s">
        <v>377</v>
      </c>
      <c r="IV14" s="322" t="s">
        <v>377</v>
      </c>
      <c r="IW14" s="322" t="s">
        <v>377</v>
      </c>
      <c r="IX14" s="322" t="s">
        <v>377</v>
      </c>
      <c r="IY14" s="322" t="s">
        <v>377</v>
      </c>
      <c r="IZ14" s="322" t="s">
        <v>377</v>
      </c>
      <c r="JA14" s="322" t="s">
        <v>377</v>
      </c>
      <c r="JB14" s="322" t="s">
        <v>377</v>
      </c>
      <c r="JC14" s="322" t="s">
        <v>377</v>
      </c>
      <c r="JD14" s="322" t="s">
        <v>377</v>
      </c>
      <c r="JE14" s="322" t="s">
        <v>377</v>
      </c>
      <c r="JF14" s="322" t="s">
        <v>377</v>
      </c>
      <c r="JG14" s="322" t="s">
        <v>377</v>
      </c>
      <c r="JH14" s="322" t="s">
        <v>377</v>
      </c>
      <c r="JI14" s="322" t="s">
        <v>377</v>
      </c>
      <c r="JJ14" s="322" t="s">
        <v>377</v>
      </c>
      <c r="JK14" s="322" t="s">
        <v>377</v>
      </c>
      <c r="JL14" s="322" t="s">
        <v>377</v>
      </c>
      <c r="JM14" s="322" t="s">
        <v>377</v>
      </c>
      <c r="JN14" s="322" t="s">
        <v>377</v>
      </c>
      <c r="JO14" s="322" t="s">
        <v>377</v>
      </c>
      <c r="JP14" s="322" t="s">
        <v>377</v>
      </c>
      <c r="JQ14" s="322" t="s">
        <v>377</v>
      </c>
      <c r="JR14" s="322" t="s">
        <v>377</v>
      </c>
      <c r="JS14" s="322" t="s">
        <v>377</v>
      </c>
      <c r="JT14" s="322" t="s">
        <v>377</v>
      </c>
      <c r="JU14" s="322" t="s">
        <v>377</v>
      </c>
      <c r="JV14" s="322" t="s">
        <v>377</v>
      </c>
      <c r="JW14" s="322" t="s">
        <v>377</v>
      </c>
      <c r="JX14" s="322" t="s">
        <v>377</v>
      </c>
      <c r="JY14" s="322" t="s">
        <v>377</v>
      </c>
      <c r="JZ14" s="322" t="s">
        <v>377</v>
      </c>
      <c r="KA14" s="322" t="s">
        <v>377</v>
      </c>
      <c r="KB14" s="322" t="s">
        <v>377</v>
      </c>
      <c r="KC14" s="322" t="s">
        <v>377</v>
      </c>
      <c r="KD14" s="322" t="s">
        <v>377</v>
      </c>
      <c r="KE14" s="322" t="s">
        <v>377</v>
      </c>
      <c r="KF14" s="322" t="s">
        <v>377</v>
      </c>
      <c r="KG14" s="322" t="s">
        <v>377</v>
      </c>
      <c r="KH14" s="322" t="s">
        <v>377</v>
      </c>
      <c r="KI14" s="322" t="s">
        <v>377</v>
      </c>
      <c r="KJ14" s="322" t="s">
        <v>377</v>
      </c>
      <c r="KK14" s="322" t="s">
        <v>377</v>
      </c>
      <c r="KL14" s="322" t="s">
        <v>377</v>
      </c>
      <c r="KM14" s="322" t="s">
        <v>377</v>
      </c>
      <c r="KN14" s="322" t="s">
        <v>377</v>
      </c>
      <c r="KO14" s="322" t="s">
        <v>377</v>
      </c>
      <c r="KP14" s="322" t="s">
        <v>377</v>
      </c>
      <c r="KQ14" s="322" t="s">
        <v>377</v>
      </c>
      <c r="KR14" s="322" t="s">
        <v>377</v>
      </c>
      <c r="KS14" s="322" t="s">
        <v>377</v>
      </c>
      <c r="KT14" s="322" t="s">
        <v>377</v>
      </c>
      <c r="KU14" s="322" t="s">
        <v>377</v>
      </c>
      <c r="KV14" s="322" t="s">
        <v>377</v>
      </c>
      <c r="KW14" s="322" t="s">
        <v>377</v>
      </c>
      <c r="KX14" s="322" t="s">
        <v>377</v>
      </c>
      <c r="KY14" s="322" t="s">
        <v>377</v>
      </c>
      <c r="KZ14" s="322" t="s">
        <v>377</v>
      </c>
      <c r="LA14" s="322" t="s">
        <v>377</v>
      </c>
      <c r="LB14" s="322" t="s">
        <v>377</v>
      </c>
      <c r="LC14" s="322" t="s">
        <v>377</v>
      </c>
      <c r="LD14" s="322" t="s">
        <v>377</v>
      </c>
      <c r="LE14" s="322" t="s">
        <v>377</v>
      </c>
      <c r="LF14" s="322" t="s">
        <v>377</v>
      </c>
      <c r="LG14" s="322" t="s">
        <v>377</v>
      </c>
      <c r="LH14" s="322" t="s">
        <v>377</v>
      </c>
      <c r="LI14" s="322" t="s">
        <v>377</v>
      </c>
      <c r="LJ14" s="322" t="s">
        <v>377</v>
      </c>
      <c r="LK14" s="322" t="s">
        <v>377</v>
      </c>
      <c r="LL14" s="322" t="s">
        <v>377</v>
      </c>
      <c r="LM14" s="322" t="s">
        <v>377</v>
      </c>
      <c r="LN14" s="322" t="s">
        <v>377</v>
      </c>
      <c r="LO14" s="322" t="s">
        <v>377</v>
      </c>
      <c r="LP14" s="322" t="s">
        <v>377</v>
      </c>
      <c r="LQ14" s="322" t="s">
        <v>377</v>
      </c>
      <c r="LR14" s="322" t="s">
        <v>377</v>
      </c>
      <c r="LS14" s="322" t="s">
        <v>377</v>
      </c>
      <c r="LT14" s="322" t="s">
        <v>377</v>
      </c>
      <c r="LU14" s="322" t="s">
        <v>377</v>
      </c>
      <c r="LV14" s="322" t="s">
        <v>377</v>
      </c>
      <c r="LW14" s="322" t="s">
        <v>377</v>
      </c>
      <c r="LX14" s="322" t="s">
        <v>377</v>
      </c>
      <c r="LY14" s="322" t="s">
        <v>377</v>
      </c>
      <c r="LZ14" s="322" t="s">
        <v>377</v>
      </c>
      <c r="MA14" s="322" t="s">
        <v>377</v>
      </c>
      <c r="MB14" s="322" t="s">
        <v>377</v>
      </c>
      <c r="MC14" s="322" t="s">
        <v>377</v>
      </c>
      <c r="MD14" s="322" t="s">
        <v>377</v>
      </c>
      <c r="ME14" s="322" t="s">
        <v>377</v>
      </c>
      <c r="MF14" s="322" t="s">
        <v>377</v>
      </c>
      <c r="MG14" s="322" t="s">
        <v>377</v>
      </c>
      <c r="MH14" s="322" t="s">
        <v>377</v>
      </c>
      <c r="MI14" s="322" t="s">
        <v>377</v>
      </c>
      <c r="MJ14" s="322" t="s">
        <v>377</v>
      </c>
      <c r="MK14" s="322" t="s">
        <v>377</v>
      </c>
      <c r="ML14" s="322" t="s">
        <v>377</v>
      </c>
      <c r="MM14" s="322" t="s">
        <v>377</v>
      </c>
      <c r="MN14" s="322" t="s">
        <v>377</v>
      </c>
      <c r="MO14" s="322" t="s">
        <v>377</v>
      </c>
      <c r="MP14" s="322" t="s">
        <v>377</v>
      </c>
      <c r="MQ14" s="322" t="s">
        <v>377</v>
      </c>
      <c r="MR14" s="322" t="s">
        <v>377</v>
      </c>
      <c r="MS14" s="322" t="s">
        <v>377</v>
      </c>
      <c r="MT14" s="322" t="s">
        <v>377</v>
      </c>
      <c r="MU14" s="322" t="s">
        <v>377</v>
      </c>
      <c r="MV14" s="322" t="s">
        <v>377</v>
      </c>
      <c r="MW14" s="322" t="s">
        <v>377</v>
      </c>
      <c r="MX14" s="322" t="s">
        <v>377</v>
      </c>
      <c r="MY14" s="322" t="s">
        <v>377</v>
      </c>
      <c r="MZ14" s="322" t="s">
        <v>377</v>
      </c>
      <c r="NA14" s="322" t="s">
        <v>377</v>
      </c>
      <c r="NB14" s="322" t="s">
        <v>377</v>
      </c>
      <c r="NC14" s="322" t="s">
        <v>377</v>
      </c>
      <c r="ND14" s="322" t="s">
        <v>377</v>
      </c>
      <c r="NE14" s="322" t="s">
        <v>377</v>
      </c>
      <c r="NF14" s="322" t="s">
        <v>377</v>
      </c>
      <c r="NG14" s="322" t="s">
        <v>377</v>
      </c>
      <c r="NH14" s="322" t="s">
        <v>377</v>
      </c>
      <c r="NI14" s="322" t="s">
        <v>377</v>
      </c>
      <c r="NJ14" s="322" t="s">
        <v>377</v>
      </c>
      <c r="NK14" s="322" t="s">
        <v>377</v>
      </c>
      <c r="NL14" s="322" t="s">
        <v>377</v>
      </c>
      <c r="NM14" s="322" t="s">
        <v>377</v>
      </c>
      <c r="NN14" s="322" t="s">
        <v>377</v>
      </c>
      <c r="NO14" s="322" t="s">
        <v>377</v>
      </c>
      <c r="NP14" s="322" t="s">
        <v>377</v>
      </c>
      <c r="NQ14" s="322" t="s">
        <v>377</v>
      </c>
      <c r="NR14" s="322" t="s">
        <v>377</v>
      </c>
      <c r="NS14" s="322" t="s">
        <v>377</v>
      </c>
      <c r="NT14" s="322" t="s">
        <v>377</v>
      </c>
      <c r="NU14" s="322" t="s">
        <v>377</v>
      </c>
      <c r="NV14" s="322" t="s">
        <v>377</v>
      </c>
      <c r="NW14" s="322" t="s">
        <v>377</v>
      </c>
      <c r="NX14" s="322" t="s">
        <v>377</v>
      </c>
      <c r="NY14" s="322" t="s">
        <v>377</v>
      </c>
      <c r="NZ14" s="322" t="s">
        <v>377</v>
      </c>
      <c r="OA14" s="322" t="s">
        <v>377</v>
      </c>
      <c r="OB14" s="322" t="s">
        <v>377</v>
      </c>
      <c r="OC14" s="322" t="s">
        <v>377</v>
      </c>
      <c r="OD14" s="322" t="s">
        <v>377</v>
      </c>
      <c r="OE14" s="322" t="s">
        <v>377</v>
      </c>
      <c r="OF14" s="322" t="s">
        <v>377</v>
      </c>
      <c r="OG14" s="322" t="s">
        <v>377</v>
      </c>
      <c r="OH14" s="322" t="s">
        <v>377</v>
      </c>
      <c r="OI14" s="322" t="s">
        <v>377</v>
      </c>
      <c r="OJ14" s="322" t="s">
        <v>377</v>
      </c>
      <c r="OK14" s="322" t="s">
        <v>377</v>
      </c>
      <c r="OL14" s="322" t="s">
        <v>377</v>
      </c>
      <c r="OM14" s="322" t="s">
        <v>377</v>
      </c>
      <c r="ON14" s="322" t="s">
        <v>377</v>
      </c>
      <c r="OO14" s="322" t="s">
        <v>377</v>
      </c>
      <c r="OP14" s="322" t="s">
        <v>377</v>
      </c>
      <c r="OQ14" s="322" t="s">
        <v>377</v>
      </c>
      <c r="OR14" s="322" t="s">
        <v>377</v>
      </c>
      <c r="OS14" s="322" t="s">
        <v>377</v>
      </c>
      <c r="OT14" s="322" t="s">
        <v>377</v>
      </c>
      <c r="OU14" s="322" t="s">
        <v>377</v>
      </c>
      <c r="OV14" s="322" t="s">
        <v>377</v>
      </c>
      <c r="OW14" s="322" t="s">
        <v>377</v>
      </c>
      <c r="OX14" s="322" t="s">
        <v>377</v>
      </c>
      <c r="OY14" s="322" t="s">
        <v>377</v>
      </c>
      <c r="OZ14" s="322" t="s">
        <v>377</v>
      </c>
      <c r="PA14" s="322" t="s">
        <v>377</v>
      </c>
      <c r="PB14" s="322" t="s">
        <v>377</v>
      </c>
      <c r="PC14" s="322" t="s">
        <v>377</v>
      </c>
      <c r="PD14" s="322" t="s">
        <v>377</v>
      </c>
      <c r="PE14" s="322" t="s">
        <v>377</v>
      </c>
      <c r="PF14" s="322" t="s">
        <v>377</v>
      </c>
      <c r="PG14" s="322" t="s">
        <v>377</v>
      </c>
      <c r="PH14" s="322" t="s">
        <v>377</v>
      </c>
      <c r="PI14" s="322" t="s">
        <v>377</v>
      </c>
      <c r="PJ14" s="322" t="s">
        <v>377</v>
      </c>
      <c r="PK14" s="322" t="s">
        <v>377</v>
      </c>
      <c r="PL14" s="322" t="s">
        <v>377</v>
      </c>
      <c r="PM14" s="322" t="s">
        <v>377</v>
      </c>
      <c r="PN14" s="322" t="s">
        <v>377</v>
      </c>
      <c r="PO14" s="322" t="s">
        <v>377</v>
      </c>
      <c r="PP14" s="322" t="s">
        <v>377</v>
      </c>
      <c r="PQ14" s="322" t="s">
        <v>377</v>
      </c>
      <c r="PR14" s="322" t="s">
        <v>377</v>
      </c>
      <c r="PS14" s="322" t="s">
        <v>377</v>
      </c>
      <c r="PT14" s="322" t="s">
        <v>377</v>
      </c>
      <c r="PU14" s="322" t="s">
        <v>377</v>
      </c>
      <c r="PV14" s="322" t="s">
        <v>377</v>
      </c>
      <c r="PW14" s="322" t="s">
        <v>377</v>
      </c>
      <c r="PX14" s="322" t="s">
        <v>377</v>
      </c>
      <c r="PY14" s="322" t="s">
        <v>377</v>
      </c>
      <c r="PZ14" s="322" t="s">
        <v>377</v>
      </c>
      <c r="QA14" s="322" t="s">
        <v>377</v>
      </c>
      <c r="QB14" s="322" t="s">
        <v>377</v>
      </c>
      <c r="QC14" s="322" t="s">
        <v>377</v>
      </c>
      <c r="QD14" s="322" t="s">
        <v>377</v>
      </c>
      <c r="QE14" s="322" t="s">
        <v>377</v>
      </c>
      <c r="QF14" s="322" t="s">
        <v>377</v>
      </c>
      <c r="QG14" s="322" t="s">
        <v>377</v>
      </c>
      <c r="QH14" s="322" t="s">
        <v>377</v>
      </c>
      <c r="QI14" s="322" t="s">
        <v>377</v>
      </c>
      <c r="QJ14" s="322" t="s">
        <v>377</v>
      </c>
      <c r="QK14" s="322" t="s">
        <v>377</v>
      </c>
      <c r="QL14" s="322" t="s">
        <v>377</v>
      </c>
      <c r="QM14" s="322" t="s">
        <v>377</v>
      </c>
      <c r="QN14" s="322" t="s">
        <v>377</v>
      </c>
      <c r="QO14" s="322" t="s">
        <v>377</v>
      </c>
      <c r="QP14" s="322" t="s">
        <v>377</v>
      </c>
      <c r="QQ14" s="322" t="s">
        <v>377</v>
      </c>
      <c r="QR14" s="322" t="s">
        <v>377</v>
      </c>
      <c r="QS14" s="322" t="s">
        <v>377</v>
      </c>
      <c r="QT14" s="322" t="s">
        <v>377</v>
      </c>
      <c r="QU14" s="322" t="s">
        <v>377</v>
      </c>
      <c r="QV14" s="322" t="s">
        <v>377</v>
      </c>
      <c r="QW14" s="322" t="s">
        <v>377</v>
      </c>
      <c r="QX14" s="322" t="s">
        <v>377</v>
      </c>
      <c r="QY14" s="322" t="s">
        <v>377</v>
      </c>
      <c r="QZ14" s="322" t="s">
        <v>377</v>
      </c>
      <c r="RA14" s="322" t="s">
        <v>377</v>
      </c>
      <c r="RB14" s="322" t="s">
        <v>377</v>
      </c>
      <c r="RC14" s="322" t="s">
        <v>377</v>
      </c>
      <c r="RD14" s="322" t="s">
        <v>377</v>
      </c>
      <c r="RE14" s="322" t="s">
        <v>377</v>
      </c>
      <c r="RF14" s="322" t="s">
        <v>377</v>
      </c>
      <c r="RG14" s="322" t="s">
        <v>377</v>
      </c>
      <c r="RH14" s="322" t="s">
        <v>377</v>
      </c>
      <c r="RI14" s="322" t="s">
        <v>377</v>
      </c>
      <c r="RJ14" s="322" t="s">
        <v>377</v>
      </c>
      <c r="RK14" s="322" t="s">
        <v>377</v>
      </c>
      <c r="RL14" s="322" t="s">
        <v>377</v>
      </c>
      <c r="RM14" s="322" t="s">
        <v>377</v>
      </c>
      <c r="RN14" s="322" t="s">
        <v>377</v>
      </c>
      <c r="RO14" s="322" t="s">
        <v>377</v>
      </c>
      <c r="RP14" s="322" t="s">
        <v>377</v>
      </c>
      <c r="RQ14" s="322" t="s">
        <v>377</v>
      </c>
      <c r="RR14" s="322" t="s">
        <v>377</v>
      </c>
      <c r="RS14" s="322" t="s">
        <v>377</v>
      </c>
      <c r="RT14" s="322" t="s">
        <v>377</v>
      </c>
      <c r="RU14" s="322" t="s">
        <v>377</v>
      </c>
      <c r="RV14" s="322" t="s">
        <v>377</v>
      </c>
      <c r="RW14" s="322" t="s">
        <v>377</v>
      </c>
      <c r="RX14" s="322" t="s">
        <v>377</v>
      </c>
      <c r="RY14" s="322" t="s">
        <v>377</v>
      </c>
      <c r="RZ14" s="322" t="s">
        <v>377</v>
      </c>
      <c r="SA14" s="322" t="s">
        <v>377</v>
      </c>
      <c r="SB14" s="322" t="s">
        <v>377</v>
      </c>
      <c r="SC14" s="322" t="s">
        <v>377</v>
      </c>
      <c r="SD14" s="322" t="s">
        <v>377</v>
      </c>
      <c r="SE14" s="322" t="s">
        <v>377</v>
      </c>
      <c r="SF14" s="322" t="s">
        <v>377</v>
      </c>
      <c r="SG14" s="322" t="s">
        <v>377</v>
      </c>
      <c r="SH14" s="322" t="s">
        <v>377</v>
      </c>
      <c r="SM14">
        <f>'GRR Data'!A10</f>
        <v>0</v>
      </c>
    </row>
    <row r="15" spans="1:507">
      <c r="B15" s="2" t="s">
        <v>378</v>
      </c>
      <c r="C15" s="624">
        <f t="shared" ref="C15:BO15" si="0">C11+C12</f>
        <v>712</v>
      </c>
      <c r="D15" s="624">
        <f t="shared" si="0"/>
        <v>0.29000000000000004</v>
      </c>
      <c r="E15" s="624">
        <f t="shared" si="0"/>
        <v>0.29000000000000004</v>
      </c>
      <c r="F15" s="624">
        <f t="shared" si="0"/>
        <v>0.29000000000000004</v>
      </c>
      <c r="G15" s="624">
        <f t="shared" si="0"/>
        <v>0.29000000000000004</v>
      </c>
      <c r="H15" s="624">
        <f t="shared" si="0"/>
        <v>0.29000000000000004</v>
      </c>
      <c r="I15" s="624">
        <f t="shared" si="0"/>
        <v>0.29000000000000004</v>
      </c>
      <c r="J15" s="624">
        <f t="shared" si="0"/>
        <v>0.29000000000000004</v>
      </c>
      <c r="K15" s="624">
        <f t="shared" si="0"/>
        <v>0.29000000000000004</v>
      </c>
      <c r="L15" s="624">
        <f t="shared" si="0"/>
        <v>0.29000000000000004</v>
      </c>
      <c r="M15" s="624">
        <f t="shared" si="0"/>
        <v>0.29000000000000004</v>
      </c>
      <c r="N15" s="624">
        <f t="shared" si="0"/>
        <v>0.29000000000000004</v>
      </c>
      <c r="O15" s="624">
        <f t="shared" si="0"/>
        <v>0.29000000000000004</v>
      </c>
      <c r="P15" s="624">
        <f t="shared" si="0"/>
        <v>0.29000000000000004</v>
      </c>
      <c r="Q15" s="624">
        <f t="shared" si="0"/>
        <v>0.29000000000000004</v>
      </c>
      <c r="R15" s="624">
        <f t="shared" si="0"/>
        <v>0.29000000000000004</v>
      </c>
      <c r="S15" s="624">
        <f t="shared" si="0"/>
        <v>0.29000000000000004</v>
      </c>
      <c r="T15" s="624">
        <f t="shared" si="0"/>
        <v>0.29000000000000004</v>
      </c>
      <c r="U15" s="624">
        <f t="shared" si="0"/>
        <v>0.29000000000000004</v>
      </c>
      <c r="V15" s="624">
        <f t="shared" si="0"/>
        <v>0.25</v>
      </c>
      <c r="W15" s="624">
        <f t="shared" si="0"/>
        <v>0.25</v>
      </c>
      <c r="X15" s="624">
        <f t="shared" si="0"/>
        <v>0.25</v>
      </c>
      <c r="Y15" s="624">
        <f t="shared" si="0"/>
        <v>0.25</v>
      </c>
      <c r="Z15" s="624">
        <f t="shared" si="0"/>
        <v>0.25</v>
      </c>
      <c r="AA15" s="624">
        <f t="shared" si="0"/>
        <v>0.25</v>
      </c>
      <c r="AB15" s="624">
        <f t="shared" si="0"/>
        <v>0.25</v>
      </c>
      <c r="AC15" s="624">
        <f t="shared" si="0"/>
        <v>0.25</v>
      </c>
      <c r="AD15" s="624">
        <f t="shared" si="0"/>
        <v>0.25</v>
      </c>
      <c r="AE15" s="624">
        <f t="shared" si="0"/>
        <v>0.25</v>
      </c>
      <c r="AF15" s="624">
        <f t="shared" si="0"/>
        <v>0.25</v>
      </c>
      <c r="AG15" s="624">
        <f t="shared" si="0"/>
        <v>0.25</v>
      </c>
      <c r="AH15" s="624">
        <f t="shared" si="0"/>
        <v>0.25</v>
      </c>
      <c r="AI15" s="624">
        <f t="shared" si="0"/>
        <v>0.25</v>
      </c>
      <c r="AJ15" s="624">
        <f t="shared" si="0"/>
        <v>0.25</v>
      </c>
      <c r="AK15" s="624">
        <f t="shared" si="0"/>
        <v>0.25</v>
      </c>
      <c r="AL15" s="624">
        <f t="shared" si="0"/>
        <v>0.25</v>
      </c>
      <c r="AM15" s="624">
        <f t="shared" si="0"/>
        <v>0.25</v>
      </c>
      <c r="AN15" s="624">
        <f t="shared" si="0"/>
        <v>274.67</v>
      </c>
      <c r="AO15" s="624">
        <f t="shared" si="0"/>
        <v>274.67</v>
      </c>
      <c r="AP15" s="624">
        <f t="shared" si="0"/>
        <v>274.67</v>
      </c>
      <c r="AQ15" s="624">
        <f t="shared" si="0"/>
        <v>190.11999999999998</v>
      </c>
      <c r="AR15" s="624">
        <f t="shared" si="0"/>
        <v>190.11999999999998</v>
      </c>
      <c r="AS15" s="624">
        <f t="shared" si="0"/>
        <v>190.11999999999998</v>
      </c>
      <c r="AT15" s="624">
        <f t="shared" si="0"/>
        <v>0.8</v>
      </c>
      <c r="AU15" s="624">
        <f t="shared" si="0"/>
        <v>0</v>
      </c>
      <c r="AV15" s="624">
        <f t="shared" si="0"/>
        <v>0</v>
      </c>
      <c r="AW15" s="624">
        <f t="shared" si="0"/>
        <v>0</v>
      </c>
      <c r="AX15" s="624">
        <f t="shared" si="0"/>
        <v>0</v>
      </c>
      <c r="AY15" s="624">
        <f t="shared" si="0"/>
        <v>0</v>
      </c>
      <c r="AZ15" s="624">
        <f t="shared" si="0"/>
        <v>0</v>
      </c>
      <c r="BA15" s="624">
        <f t="shared" si="0"/>
        <v>0</v>
      </c>
      <c r="BB15" s="624">
        <f t="shared" si="0"/>
        <v>0</v>
      </c>
      <c r="BC15" s="624">
        <f t="shared" si="0"/>
        <v>0</v>
      </c>
      <c r="BD15" s="624">
        <f t="shared" si="0"/>
        <v>0</v>
      </c>
      <c r="BE15" s="624">
        <f t="shared" si="0"/>
        <v>0</v>
      </c>
      <c r="BF15" s="624">
        <f t="shared" si="0"/>
        <v>0</v>
      </c>
      <c r="BG15" s="624">
        <f t="shared" si="0"/>
        <v>0</v>
      </c>
      <c r="BH15" s="624">
        <f t="shared" si="0"/>
        <v>0</v>
      </c>
      <c r="BI15" s="624">
        <f t="shared" si="0"/>
        <v>0</v>
      </c>
      <c r="BJ15" s="624">
        <f t="shared" si="0"/>
        <v>0.7</v>
      </c>
      <c r="BK15" s="624">
        <f t="shared" si="0"/>
        <v>0</v>
      </c>
      <c r="BL15" s="624">
        <f t="shared" si="0"/>
        <v>0</v>
      </c>
      <c r="BM15" s="624">
        <f t="shared" si="0"/>
        <v>0</v>
      </c>
      <c r="BN15" s="624">
        <f t="shared" si="0"/>
        <v>0</v>
      </c>
      <c r="BO15" s="624">
        <f t="shared" si="0"/>
        <v>0</v>
      </c>
      <c r="BP15" s="624">
        <f t="shared" ref="BP15:EA15" si="1">BP11+BP12</f>
        <v>0</v>
      </c>
      <c r="BQ15" s="624">
        <f t="shared" si="1"/>
        <v>0.4</v>
      </c>
      <c r="BR15" s="624">
        <f t="shared" si="1"/>
        <v>0</v>
      </c>
      <c r="BS15" s="624">
        <f t="shared" si="1"/>
        <v>0</v>
      </c>
      <c r="BT15" s="624">
        <f t="shared" si="1"/>
        <v>0.2</v>
      </c>
      <c r="BU15" s="624">
        <f t="shared" si="1"/>
        <v>0.2</v>
      </c>
      <c r="BV15" s="624">
        <f t="shared" si="1"/>
        <v>0.2</v>
      </c>
      <c r="BW15" s="624">
        <f t="shared" si="1"/>
        <v>0.2</v>
      </c>
      <c r="BX15" s="624">
        <f t="shared" si="1"/>
        <v>0.2</v>
      </c>
      <c r="BY15" s="624">
        <f t="shared" si="1"/>
        <v>0.2</v>
      </c>
      <c r="BZ15" s="624">
        <f t="shared" si="1"/>
        <v>0.2</v>
      </c>
      <c r="CA15" s="624">
        <f t="shared" si="1"/>
        <v>0.2</v>
      </c>
      <c r="CB15" s="624">
        <f t="shared" si="1"/>
        <v>0.2</v>
      </c>
      <c r="CC15" s="624">
        <f t="shared" si="1"/>
        <v>0.2</v>
      </c>
      <c r="CD15" s="624">
        <f t="shared" si="1"/>
        <v>0.2</v>
      </c>
      <c r="CE15" s="624">
        <f t="shared" si="1"/>
        <v>0.2</v>
      </c>
      <c r="CF15" s="624">
        <f t="shared" si="1"/>
        <v>0.2</v>
      </c>
      <c r="CG15" s="624">
        <f t="shared" si="1"/>
        <v>0.2</v>
      </c>
      <c r="CH15" s="624">
        <f t="shared" si="1"/>
        <v>0.2</v>
      </c>
      <c r="CI15" s="624">
        <f t="shared" si="1"/>
        <v>0.2</v>
      </c>
      <c r="CJ15" s="624">
        <f t="shared" si="1"/>
        <v>0.74</v>
      </c>
      <c r="CK15" s="624">
        <f t="shared" si="1"/>
        <v>0.74</v>
      </c>
      <c r="CL15" s="624">
        <f t="shared" si="1"/>
        <v>0.74</v>
      </c>
      <c r="CM15" s="624">
        <f t="shared" si="1"/>
        <v>0.74</v>
      </c>
      <c r="CN15" s="624">
        <f t="shared" si="1"/>
        <v>0.15</v>
      </c>
      <c r="CO15" s="624">
        <f t="shared" si="1"/>
        <v>0.15</v>
      </c>
      <c r="CP15" s="624">
        <f t="shared" si="1"/>
        <v>0.1</v>
      </c>
      <c r="CQ15" s="624">
        <f t="shared" si="1"/>
        <v>0.6</v>
      </c>
      <c r="CR15" s="624">
        <f t="shared" si="1"/>
        <v>0</v>
      </c>
      <c r="CS15" s="624">
        <f t="shared" si="1"/>
        <v>0.6</v>
      </c>
      <c r="CT15" s="624">
        <f t="shared" si="1"/>
        <v>0</v>
      </c>
      <c r="CU15" s="624">
        <f t="shared" si="1"/>
        <v>0.6</v>
      </c>
      <c r="CV15" s="624">
        <f t="shared" si="1"/>
        <v>0</v>
      </c>
      <c r="CW15" s="624">
        <f t="shared" si="1"/>
        <v>0.6</v>
      </c>
      <c r="CX15" s="624">
        <f t="shared" si="1"/>
        <v>0</v>
      </c>
      <c r="CY15" s="624">
        <f t="shared" si="1"/>
        <v>0.30000000000000004</v>
      </c>
      <c r="CZ15" s="624">
        <f t="shared" si="1"/>
        <v>0.30000000000000004</v>
      </c>
      <c r="DA15" s="624">
        <f t="shared" si="1"/>
        <v>0.30000000000000004</v>
      </c>
      <c r="DB15" s="624">
        <f t="shared" si="1"/>
        <v>0.30000000000000004</v>
      </c>
      <c r="DC15" s="624">
        <f t="shared" si="1"/>
        <v>0.30000000000000004</v>
      </c>
      <c r="DD15" s="624">
        <f t="shared" si="1"/>
        <v>0.30000000000000004</v>
      </c>
      <c r="DE15" s="624">
        <f t="shared" si="1"/>
        <v>0.15</v>
      </c>
      <c r="DF15" s="624">
        <f t="shared" si="1"/>
        <v>0.2</v>
      </c>
      <c r="DG15" s="624">
        <f t="shared" si="1"/>
        <v>0.2</v>
      </c>
      <c r="DH15" s="624">
        <f t="shared" si="1"/>
        <v>0.2</v>
      </c>
      <c r="DI15" s="624">
        <f t="shared" si="1"/>
        <v>0.15</v>
      </c>
      <c r="DJ15" s="624">
        <f t="shared" si="1"/>
        <v>0.25</v>
      </c>
      <c r="DK15" s="624">
        <f t="shared" si="1"/>
        <v>0.25</v>
      </c>
      <c r="DL15" s="624">
        <f t="shared" si="1"/>
        <v>0.25</v>
      </c>
      <c r="DM15" s="624">
        <f t="shared" si="1"/>
        <v>0.25</v>
      </c>
      <c r="DN15" s="624">
        <f t="shared" si="1"/>
        <v>0.25</v>
      </c>
      <c r="DO15" s="624">
        <f t="shared" si="1"/>
        <v>0.2</v>
      </c>
      <c r="DP15" s="624">
        <f t="shared" si="1"/>
        <v>0.2</v>
      </c>
      <c r="DQ15" s="624">
        <f t="shared" si="1"/>
        <v>0.2</v>
      </c>
      <c r="DR15" s="624">
        <f t="shared" si="1"/>
        <v>0.2</v>
      </c>
      <c r="DS15" s="624">
        <f t="shared" si="1"/>
        <v>0.2</v>
      </c>
      <c r="DT15" s="624">
        <f t="shared" si="1"/>
        <v>0.2</v>
      </c>
      <c r="DU15" s="624">
        <f t="shared" si="1"/>
        <v>0.2</v>
      </c>
      <c r="DV15" s="624">
        <f t="shared" si="1"/>
        <v>0.2</v>
      </c>
      <c r="DW15" s="624">
        <f t="shared" si="1"/>
        <v>0.2</v>
      </c>
      <c r="DX15" s="624">
        <f t="shared" si="1"/>
        <v>0.15</v>
      </c>
      <c r="DY15" s="624">
        <f t="shared" si="1"/>
        <v>0.15</v>
      </c>
      <c r="DZ15" s="624">
        <f t="shared" si="1"/>
        <v>0.15</v>
      </c>
      <c r="EA15" s="624">
        <f t="shared" si="1"/>
        <v>0.15</v>
      </c>
      <c r="EB15" s="624">
        <f t="shared" ref="EB15:GM15" si="2">EB11+EB12</f>
        <v>0.43999999999999995</v>
      </c>
      <c r="EC15" s="624">
        <f t="shared" si="2"/>
        <v>0.43999999999999995</v>
      </c>
      <c r="ED15" s="624">
        <f t="shared" si="2"/>
        <v>0.59</v>
      </c>
      <c r="EE15" s="624">
        <f t="shared" si="2"/>
        <v>0.59</v>
      </c>
      <c r="EF15" s="624">
        <f t="shared" si="2"/>
        <v>0.59</v>
      </c>
      <c r="EG15" s="624">
        <f t="shared" si="2"/>
        <v>0.59</v>
      </c>
      <c r="EH15" s="624">
        <f t="shared" si="2"/>
        <v>0.59</v>
      </c>
      <c r="EI15" s="624">
        <f t="shared" si="2"/>
        <v>0.43999999999999995</v>
      </c>
      <c r="EJ15" s="624">
        <f t="shared" si="2"/>
        <v>0.43999999999999995</v>
      </c>
      <c r="EK15" s="624">
        <f t="shared" si="2"/>
        <v>7.0000000000000007E-2</v>
      </c>
      <c r="EL15" s="624">
        <f t="shared" si="2"/>
        <v>8.1</v>
      </c>
      <c r="EM15" s="624">
        <f t="shared" si="2"/>
        <v>8.1</v>
      </c>
      <c r="EN15" s="624">
        <f t="shared" si="2"/>
        <v>8.1</v>
      </c>
      <c r="EO15" s="624">
        <f t="shared" si="2"/>
        <v>8.1</v>
      </c>
      <c r="EP15" s="624">
        <f t="shared" si="2"/>
        <v>8.1</v>
      </c>
      <c r="EQ15" s="624">
        <f t="shared" si="2"/>
        <v>8.1</v>
      </c>
      <c r="ER15" s="624">
        <f t="shared" si="2"/>
        <v>8.1</v>
      </c>
      <c r="ES15" s="624">
        <f t="shared" si="2"/>
        <v>8.1</v>
      </c>
      <c r="ET15" s="624">
        <f t="shared" si="2"/>
        <v>8.1</v>
      </c>
      <c r="EU15" s="624">
        <f t="shared" si="2"/>
        <v>8.1</v>
      </c>
      <c r="EV15" s="624">
        <f t="shared" si="2"/>
        <v>8.1</v>
      </c>
      <c r="EW15" s="624">
        <f t="shared" si="2"/>
        <v>8.1</v>
      </c>
      <c r="EX15" s="624">
        <f t="shared" si="2"/>
        <v>8.1</v>
      </c>
      <c r="EY15" s="624">
        <f t="shared" si="2"/>
        <v>8.1</v>
      </c>
      <c r="EZ15" s="624">
        <f t="shared" si="2"/>
        <v>8.1</v>
      </c>
      <c r="FA15" s="624">
        <f t="shared" si="2"/>
        <v>8.1</v>
      </c>
      <c r="FB15" s="624">
        <f t="shared" si="2"/>
        <v>8.1</v>
      </c>
      <c r="FC15" s="624">
        <f t="shared" si="2"/>
        <v>8.1</v>
      </c>
      <c r="FD15" s="624">
        <f t="shared" si="2"/>
        <v>0.6</v>
      </c>
      <c r="FE15" s="624">
        <f t="shared" si="2"/>
        <v>0</v>
      </c>
      <c r="FF15" s="624">
        <f t="shared" si="2"/>
        <v>0</v>
      </c>
      <c r="FG15" s="624">
        <f t="shared" si="2"/>
        <v>0</v>
      </c>
      <c r="FH15" s="624">
        <f t="shared" si="2"/>
        <v>0</v>
      </c>
      <c r="FI15" s="624">
        <f t="shared" si="2"/>
        <v>0</v>
      </c>
      <c r="FJ15" s="624">
        <f t="shared" si="2"/>
        <v>0</v>
      </c>
      <c r="FK15" s="624">
        <f t="shared" si="2"/>
        <v>0</v>
      </c>
      <c r="FL15" s="624">
        <f t="shared" si="2"/>
        <v>0</v>
      </c>
      <c r="FM15" s="624">
        <f t="shared" si="2"/>
        <v>0</v>
      </c>
      <c r="FN15" s="624">
        <f t="shared" si="2"/>
        <v>0</v>
      </c>
      <c r="FO15" s="624">
        <f t="shared" si="2"/>
        <v>0</v>
      </c>
      <c r="FP15" s="624">
        <f t="shared" si="2"/>
        <v>0</v>
      </c>
      <c r="FQ15" s="624">
        <f t="shared" si="2"/>
        <v>0</v>
      </c>
      <c r="FR15" s="624">
        <f t="shared" si="2"/>
        <v>0</v>
      </c>
      <c r="FS15" s="624">
        <f t="shared" si="2"/>
        <v>0</v>
      </c>
      <c r="FT15" s="624">
        <f t="shared" si="2"/>
        <v>0.6</v>
      </c>
      <c r="FU15" s="624">
        <f t="shared" si="2"/>
        <v>0</v>
      </c>
      <c r="FV15" s="624">
        <f t="shared" si="2"/>
        <v>0</v>
      </c>
      <c r="FW15" s="624">
        <f t="shared" si="2"/>
        <v>0</v>
      </c>
      <c r="FX15" s="624">
        <f t="shared" si="2"/>
        <v>0</v>
      </c>
      <c r="FY15" s="624">
        <f t="shared" si="2"/>
        <v>0</v>
      </c>
      <c r="FZ15" s="624">
        <f t="shared" si="2"/>
        <v>0</v>
      </c>
      <c r="GA15" s="624">
        <f t="shared" si="2"/>
        <v>0</v>
      </c>
      <c r="GB15" s="624">
        <f t="shared" si="2"/>
        <v>0</v>
      </c>
      <c r="GC15" s="624">
        <f t="shared" si="2"/>
        <v>0</v>
      </c>
      <c r="GD15" s="624">
        <f t="shared" si="2"/>
        <v>0</v>
      </c>
      <c r="GE15" s="624">
        <f t="shared" si="2"/>
        <v>0</v>
      </c>
      <c r="GF15" s="624">
        <f t="shared" si="2"/>
        <v>0</v>
      </c>
      <c r="GG15" s="624">
        <f t="shared" si="2"/>
        <v>0</v>
      </c>
      <c r="GH15" s="624">
        <f t="shared" si="2"/>
        <v>0</v>
      </c>
      <c r="GI15" s="624">
        <f t="shared" si="2"/>
        <v>0</v>
      </c>
      <c r="GJ15" s="624">
        <f t="shared" si="2"/>
        <v>0.6</v>
      </c>
      <c r="GK15" s="624">
        <f t="shared" si="2"/>
        <v>0</v>
      </c>
      <c r="GL15" s="624">
        <f t="shared" si="2"/>
        <v>0</v>
      </c>
      <c r="GM15" s="624">
        <f t="shared" si="2"/>
        <v>0</v>
      </c>
      <c r="GN15" s="624">
        <f t="shared" ref="GN15:IY15" si="3">GN11+GN12</f>
        <v>0</v>
      </c>
      <c r="GO15" s="624">
        <f t="shared" si="3"/>
        <v>0</v>
      </c>
      <c r="GP15" s="624">
        <f t="shared" si="3"/>
        <v>0</v>
      </c>
      <c r="GQ15" s="624">
        <f t="shared" si="3"/>
        <v>0</v>
      </c>
      <c r="GR15" s="624">
        <f t="shared" si="3"/>
        <v>0</v>
      </c>
      <c r="GS15" s="624">
        <f t="shared" si="3"/>
        <v>0</v>
      </c>
      <c r="GT15" s="624">
        <f t="shared" si="3"/>
        <v>0</v>
      </c>
      <c r="GU15" s="624">
        <f t="shared" si="3"/>
        <v>0</v>
      </c>
      <c r="GV15" s="624">
        <f t="shared" si="3"/>
        <v>0</v>
      </c>
      <c r="GW15" s="624">
        <f t="shared" si="3"/>
        <v>0</v>
      </c>
      <c r="GX15" s="624">
        <f t="shared" si="3"/>
        <v>0</v>
      </c>
      <c r="GY15" s="624">
        <f t="shared" si="3"/>
        <v>0</v>
      </c>
      <c r="GZ15" s="624">
        <f t="shared" si="3"/>
        <v>0</v>
      </c>
      <c r="HA15" s="624">
        <f t="shared" si="3"/>
        <v>0</v>
      </c>
      <c r="HB15" s="624">
        <f t="shared" si="3"/>
        <v>0</v>
      </c>
      <c r="HC15" s="624">
        <f t="shared" si="3"/>
        <v>0</v>
      </c>
      <c r="HD15" s="624">
        <f t="shared" si="3"/>
        <v>0</v>
      </c>
      <c r="HE15" s="624">
        <f t="shared" si="3"/>
        <v>0</v>
      </c>
      <c r="HF15" s="624">
        <f t="shared" si="3"/>
        <v>0</v>
      </c>
      <c r="HG15" s="624">
        <f t="shared" si="3"/>
        <v>0</v>
      </c>
      <c r="HH15" s="624">
        <f t="shared" si="3"/>
        <v>0</v>
      </c>
      <c r="HI15" s="624">
        <f t="shared" si="3"/>
        <v>0</v>
      </c>
      <c r="HJ15" s="624" t="e">
        <f t="shared" si="3"/>
        <v>#VALUE!</v>
      </c>
      <c r="HK15" s="624" t="e">
        <f t="shared" si="3"/>
        <v>#VALUE!</v>
      </c>
      <c r="HL15" s="624" t="e">
        <f t="shared" si="3"/>
        <v>#VALUE!</v>
      </c>
      <c r="HM15" s="624" t="e">
        <f t="shared" si="3"/>
        <v>#VALUE!</v>
      </c>
      <c r="HN15" s="624" t="e">
        <f t="shared" si="3"/>
        <v>#VALUE!</v>
      </c>
      <c r="HO15" s="624">
        <f t="shared" si="3"/>
        <v>0.08</v>
      </c>
      <c r="HP15" s="624">
        <f t="shared" si="3"/>
        <v>0.08</v>
      </c>
      <c r="HQ15" s="624">
        <f t="shared" si="3"/>
        <v>0.08</v>
      </c>
      <c r="HR15" s="624">
        <f t="shared" si="3"/>
        <v>0.08</v>
      </c>
      <c r="HS15" s="624">
        <f t="shared" si="3"/>
        <v>0.16</v>
      </c>
      <c r="HT15" s="624">
        <f t="shared" si="3"/>
        <v>0.16</v>
      </c>
      <c r="HU15" s="624">
        <f t="shared" si="3"/>
        <v>0.16</v>
      </c>
      <c r="HV15" s="624">
        <f t="shared" si="3"/>
        <v>0.16</v>
      </c>
      <c r="HW15" s="624">
        <f t="shared" si="3"/>
        <v>0.16</v>
      </c>
      <c r="HX15" s="624">
        <f t="shared" si="3"/>
        <v>0.16</v>
      </c>
      <c r="HY15" s="624">
        <f t="shared" si="3"/>
        <v>0.16</v>
      </c>
      <c r="HZ15" s="624">
        <f t="shared" si="3"/>
        <v>0.16</v>
      </c>
      <c r="IA15" s="624">
        <f t="shared" si="3"/>
        <v>0.13</v>
      </c>
      <c r="IB15" s="624">
        <f t="shared" si="3"/>
        <v>0.13</v>
      </c>
      <c r="IC15" s="624">
        <f t="shared" si="3"/>
        <v>0.13</v>
      </c>
      <c r="ID15" s="624">
        <f t="shared" si="3"/>
        <v>0.13</v>
      </c>
      <c r="IE15" s="624">
        <f t="shared" si="3"/>
        <v>0.13</v>
      </c>
      <c r="IF15" s="624">
        <f t="shared" si="3"/>
        <v>0.8</v>
      </c>
      <c r="IG15" s="624">
        <f t="shared" si="3"/>
        <v>0.8</v>
      </c>
      <c r="IH15" s="624">
        <f t="shared" si="3"/>
        <v>0.8</v>
      </c>
      <c r="II15" s="624">
        <f t="shared" si="3"/>
        <v>0.8</v>
      </c>
      <c r="IJ15" s="624">
        <f t="shared" si="3"/>
        <v>0.8</v>
      </c>
      <c r="IK15" s="624">
        <f t="shared" si="3"/>
        <v>0.8</v>
      </c>
      <c r="IL15" s="624">
        <f t="shared" si="3"/>
        <v>0.8</v>
      </c>
      <c r="IM15" s="624">
        <f t="shared" si="3"/>
        <v>0.8</v>
      </c>
      <c r="IN15" s="624">
        <f t="shared" si="3"/>
        <v>0</v>
      </c>
      <c r="IO15" s="624">
        <f t="shared" si="3"/>
        <v>0</v>
      </c>
      <c r="IP15" s="624">
        <f t="shared" si="3"/>
        <v>0</v>
      </c>
      <c r="IQ15" s="624">
        <f t="shared" si="3"/>
        <v>0</v>
      </c>
      <c r="IR15" s="624">
        <f t="shared" si="3"/>
        <v>0</v>
      </c>
      <c r="IS15" s="624">
        <f t="shared" si="3"/>
        <v>0</v>
      </c>
      <c r="IT15" s="624">
        <f t="shared" si="3"/>
        <v>0</v>
      </c>
      <c r="IU15" s="624">
        <f t="shared" si="3"/>
        <v>0</v>
      </c>
      <c r="IV15" s="624">
        <f t="shared" si="3"/>
        <v>0</v>
      </c>
      <c r="IW15" s="624">
        <f t="shared" si="3"/>
        <v>0</v>
      </c>
      <c r="IX15" s="624">
        <f t="shared" si="3"/>
        <v>0</v>
      </c>
      <c r="IY15" s="624">
        <f t="shared" si="3"/>
        <v>0</v>
      </c>
      <c r="IZ15" s="624">
        <f t="shared" ref="IZ15:LK15" si="4">IZ11+IZ12</f>
        <v>0</v>
      </c>
      <c r="JA15" s="624" t="e">
        <f t="shared" si="4"/>
        <v>#VALUE!</v>
      </c>
      <c r="JB15" s="624" t="e">
        <f t="shared" si="4"/>
        <v>#VALUE!</v>
      </c>
      <c r="JC15" s="624" t="e">
        <f t="shared" si="4"/>
        <v>#VALUE!</v>
      </c>
      <c r="JD15" s="624" t="e">
        <f t="shared" si="4"/>
        <v>#VALUE!</v>
      </c>
      <c r="JE15" s="624" t="e">
        <f t="shared" si="4"/>
        <v>#VALUE!</v>
      </c>
      <c r="JF15" s="624" t="e">
        <f t="shared" si="4"/>
        <v>#VALUE!</v>
      </c>
      <c r="JG15" s="624" t="e">
        <f t="shared" si="4"/>
        <v>#VALUE!</v>
      </c>
      <c r="JH15" s="624" t="e">
        <f t="shared" si="4"/>
        <v>#VALUE!</v>
      </c>
      <c r="JI15" s="624" t="e">
        <f t="shared" si="4"/>
        <v>#VALUE!</v>
      </c>
      <c r="JJ15" s="624" t="e">
        <f t="shared" si="4"/>
        <v>#VALUE!</v>
      </c>
      <c r="JK15" s="624" t="e">
        <f t="shared" si="4"/>
        <v>#VALUE!</v>
      </c>
      <c r="JL15" s="624" t="e">
        <f t="shared" si="4"/>
        <v>#VALUE!</v>
      </c>
      <c r="JM15" s="624" t="e">
        <f t="shared" si="4"/>
        <v>#VALUE!</v>
      </c>
      <c r="JN15" s="624" t="e">
        <f t="shared" si="4"/>
        <v>#VALUE!</v>
      </c>
      <c r="JO15" s="624" t="e">
        <f t="shared" si="4"/>
        <v>#VALUE!</v>
      </c>
      <c r="JP15" s="624" t="e">
        <f t="shared" si="4"/>
        <v>#VALUE!</v>
      </c>
      <c r="JQ15" s="624" t="e">
        <f t="shared" si="4"/>
        <v>#VALUE!</v>
      </c>
      <c r="JR15" s="624" t="e">
        <f t="shared" si="4"/>
        <v>#VALUE!</v>
      </c>
      <c r="JS15" s="624" t="e">
        <f t="shared" si="4"/>
        <v>#VALUE!</v>
      </c>
      <c r="JT15" s="624" t="e">
        <f t="shared" si="4"/>
        <v>#VALUE!</v>
      </c>
      <c r="JU15" s="624" t="e">
        <f t="shared" si="4"/>
        <v>#VALUE!</v>
      </c>
      <c r="JV15" s="624" t="e">
        <f t="shared" si="4"/>
        <v>#VALUE!</v>
      </c>
      <c r="JW15" s="624" t="e">
        <f t="shared" si="4"/>
        <v>#VALUE!</v>
      </c>
      <c r="JX15" s="624" t="e">
        <f t="shared" si="4"/>
        <v>#VALUE!</v>
      </c>
      <c r="JY15" s="624" t="e">
        <f t="shared" si="4"/>
        <v>#VALUE!</v>
      </c>
      <c r="JZ15" s="624" t="e">
        <f t="shared" si="4"/>
        <v>#VALUE!</v>
      </c>
      <c r="KA15" s="624" t="e">
        <f t="shared" si="4"/>
        <v>#VALUE!</v>
      </c>
      <c r="KB15" s="624" t="e">
        <f t="shared" si="4"/>
        <v>#VALUE!</v>
      </c>
      <c r="KC15" s="624" t="e">
        <f t="shared" si="4"/>
        <v>#VALUE!</v>
      </c>
      <c r="KD15" s="624" t="e">
        <f t="shared" si="4"/>
        <v>#VALUE!</v>
      </c>
      <c r="KE15" s="624" t="e">
        <f t="shared" si="4"/>
        <v>#VALUE!</v>
      </c>
      <c r="KF15" s="624" t="e">
        <f t="shared" si="4"/>
        <v>#VALUE!</v>
      </c>
      <c r="KG15" s="624" t="e">
        <f t="shared" si="4"/>
        <v>#VALUE!</v>
      </c>
      <c r="KH15" s="624" t="e">
        <f t="shared" si="4"/>
        <v>#VALUE!</v>
      </c>
      <c r="KI15" s="624" t="e">
        <f t="shared" si="4"/>
        <v>#VALUE!</v>
      </c>
      <c r="KJ15" s="624" t="e">
        <f t="shared" si="4"/>
        <v>#VALUE!</v>
      </c>
      <c r="KK15" s="624" t="e">
        <f t="shared" si="4"/>
        <v>#VALUE!</v>
      </c>
      <c r="KL15" s="624" t="e">
        <f t="shared" si="4"/>
        <v>#VALUE!</v>
      </c>
      <c r="KM15" s="624" t="e">
        <f t="shared" si="4"/>
        <v>#VALUE!</v>
      </c>
      <c r="KN15" s="624" t="e">
        <f t="shared" si="4"/>
        <v>#VALUE!</v>
      </c>
      <c r="KO15" s="624" t="e">
        <f t="shared" si="4"/>
        <v>#VALUE!</v>
      </c>
      <c r="KP15" s="624" t="e">
        <f t="shared" si="4"/>
        <v>#VALUE!</v>
      </c>
      <c r="KQ15" s="624" t="e">
        <f t="shared" si="4"/>
        <v>#VALUE!</v>
      </c>
      <c r="KR15" s="624" t="e">
        <f t="shared" si="4"/>
        <v>#VALUE!</v>
      </c>
      <c r="KS15" s="624" t="e">
        <f t="shared" si="4"/>
        <v>#VALUE!</v>
      </c>
      <c r="KT15" s="624" t="e">
        <f t="shared" si="4"/>
        <v>#VALUE!</v>
      </c>
      <c r="KU15" s="624" t="e">
        <f t="shared" si="4"/>
        <v>#VALUE!</v>
      </c>
      <c r="KV15" s="624" t="e">
        <f t="shared" si="4"/>
        <v>#VALUE!</v>
      </c>
      <c r="KW15" s="624" t="e">
        <f t="shared" si="4"/>
        <v>#VALUE!</v>
      </c>
      <c r="KX15" s="624" t="e">
        <f t="shared" si="4"/>
        <v>#VALUE!</v>
      </c>
      <c r="KY15" s="624" t="e">
        <f t="shared" si="4"/>
        <v>#VALUE!</v>
      </c>
      <c r="KZ15" s="624" t="e">
        <f t="shared" si="4"/>
        <v>#VALUE!</v>
      </c>
      <c r="LA15" s="624" t="e">
        <f t="shared" si="4"/>
        <v>#VALUE!</v>
      </c>
      <c r="LB15" s="624" t="e">
        <f t="shared" si="4"/>
        <v>#VALUE!</v>
      </c>
      <c r="LC15" s="624" t="e">
        <f t="shared" si="4"/>
        <v>#VALUE!</v>
      </c>
      <c r="LD15" s="624" t="e">
        <f t="shared" si="4"/>
        <v>#VALUE!</v>
      </c>
      <c r="LE15" s="624" t="e">
        <f t="shared" si="4"/>
        <v>#VALUE!</v>
      </c>
      <c r="LF15" s="624" t="e">
        <f t="shared" si="4"/>
        <v>#VALUE!</v>
      </c>
      <c r="LG15" s="624" t="e">
        <f t="shared" si="4"/>
        <v>#VALUE!</v>
      </c>
      <c r="LH15" s="624" t="e">
        <f t="shared" si="4"/>
        <v>#VALUE!</v>
      </c>
      <c r="LI15" s="624" t="e">
        <f t="shared" si="4"/>
        <v>#VALUE!</v>
      </c>
      <c r="LJ15" s="624" t="e">
        <f t="shared" si="4"/>
        <v>#VALUE!</v>
      </c>
      <c r="LK15" s="624" t="e">
        <f t="shared" si="4"/>
        <v>#VALUE!</v>
      </c>
      <c r="LL15" s="624" t="e">
        <f t="shared" ref="LL15:NW15" si="5">LL11+LL12</f>
        <v>#VALUE!</v>
      </c>
      <c r="LM15" s="624" t="e">
        <f t="shared" si="5"/>
        <v>#VALUE!</v>
      </c>
      <c r="LN15" s="624" t="e">
        <f t="shared" si="5"/>
        <v>#VALUE!</v>
      </c>
      <c r="LO15" s="624" t="e">
        <f t="shared" si="5"/>
        <v>#VALUE!</v>
      </c>
      <c r="LP15" s="624" t="e">
        <f t="shared" si="5"/>
        <v>#VALUE!</v>
      </c>
      <c r="LQ15" s="624" t="e">
        <f t="shared" si="5"/>
        <v>#VALUE!</v>
      </c>
      <c r="LR15" s="624" t="e">
        <f t="shared" si="5"/>
        <v>#VALUE!</v>
      </c>
      <c r="LS15" s="624" t="e">
        <f t="shared" si="5"/>
        <v>#VALUE!</v>
      </c>
      <c r="LT15" s="624" t="e">
        <f t="shared" si="5"/>
        <v>#VALUE!</v>
      </c>
      <c r="LU15" s="624" t="e">
        <f t="shared" si="5"/>
        <v>#VALUE!</v>
      </c>
      <c r="LV15" s="624" t="e">
        <f t="shared" si="5"/>
        <v>#VALUE!</v>
      </c>
      <c r="LW15" s="624" t="e">
        <f t="shared" si="5"/>
        <v>#VALUE!</v>
      </c>
      <c r="LX15" s="624" t="e">
        <f t="shared" si="5"/>
        <v>#VALUE!</v>
      </c>
      <c r="LY15" s="624" t="e">
        <f t="shared" si="5"/>
        <v>#VALUE!</v>
      </c>
      <c r="LZ15" s="624" t="e">
        <f t="shared" si="5"/>
        <v>#VALUE!</v>
      </c>
      <c r="MA15" s="624" t="e">
        <f t="shared" si="5"/>
        <v>#VALUE!</v>
      </c>
      <c r="MB15" s="624" t="e">
        <f t="shared" si="5"/>
        <v>#VALUE!</v>
      </c>
      <c r="MC15" s="624" t="e">
        <f t="shared" si="5"/>
        <v>#VALUE!</v>
      </c>
      <c r="MD15" s="624" t="e">
        <f t="shared" si="5"/>
        <v>#VALUE!</v>
      </c>
      <c r="ME15" s="624" t="e">
        <f t="shared" si="5"/>
        <v>#VALUE!</v>
      </c>
      <c r="MF15" s="624" t="e">
        <f t="shared" si="5"/>
        <v>#VALUE!</v>
      </c>
      <c r="MG15" s="624" t="e">
        <f t="shared" si="5"/>
        <v>#VALUE!</v>
      </c>
      <c r="MH15" s="624" t="e">
        <f t="shared" si="5"/>
        <v>#VALUE!</v>
      </c>
      <c r="MI15" s="624" t="e">
        <f t="shared" si="5"/>
        <v>#VALUE!</v>
      </c>
      <c r="MJ15" s="624" t="e">
        <f t="shared" si="5"/>
        <v>#VALUE!</v>
      </c>
      <c r="MK15" s="624" t="e">
        <f t="shared" si="5"/>
        <v>#VALUE!</v>
      </c>
      <c r="ML15" s="624" t="e">
        <f t="shared" si="5"/>
        <v>#VALUE!</v>
      </c>
      <c r="MM15" s="624" t="e">
        <f t="shared" si="5"/>
        <v>#VALUE!</v>
      </c>
      <c r="MN15" s="624" t="e">
        <f t="shared" si="5"/>
        <v>#VALUE!</v>
      </c>
      <c r="MO15" s="624" t="e">
        <f t="shared" si="5"/>
        <v>#VALUE!</v>
      </c>
      <c r="MP15" s="624" t="e">
        <f t="shared" si="5"/>
        <v>#VALUE!</v>
      </c>
      <c r="MQ15" s="624" t="e">
        <f t="shared" si="5"/>
        <v>#VALUE!</v>
      </c>
      <c r="MR15" s="624" t="e">
        <f t="shared" si="5"/>
        <v>#VALUE!</v>
      </c>
      <c r="MS15" s="624" t="e">
        <f t="shared" si="5"/>
        <v>#VALUE!</v>
      </c>
      <c r="MT15" s="624" t="e">
        <f t="shared" si="5"/>
        <v>#VALUE!</v>
      </c>
      <c r="MU15" s="624" t="e">
        <f t="shared" si="5"/>
        <v>#VALUE!</v>
      </c>
      <c r="MV15" s="624" t="e">
        <f t="shared" si="5"/>
        <v>#VALUE!</v>
      </c>
      <c r="MW15" s="624" t="e">
        <f t="shared" si="5"/>
        <v>#VALUE!</v>
      </c>
      <c r="MX15" s="624" t="e">
        <f t="shared" si="5"/>
        <v>#VALUE!</v>
      </c>
      <c r="MY15" s="624" t="e">
        <f t="shared" si="5"/>
        <v>#VALUE!</v>
      </c>
      <c r="MZ15" s="624" t="e">
        <f t="shared" si="5"/>
        <v>#VALUE!</v>
      </c>
      <c r="NA15" s="624" t="e">
        <f t="shared" si="5"/>
        <v>#VALUE!</v>
      </c>
      <c r="NB15" s="624" t="e">
        <f t="shared" si="5"/>
        <v>#VALUE!</v>
      </c>
      <c r="NC15" s="624" t="e">
        <f t="shared" si="5"/>
        <v>#VALUE!</v>
      </c>
      <c r="ND15" s="624" t="e">
        <f t="shared" si="5"/>
        <v>#VALUE!</v>
      </c>
      <c r="NE15" s="624" t="e">
        <f t="shared" si="5"/>
        <v>#VALUE!</v>
      </c>
      <c r="NF15" s="624" t="e">
        <f t="shared" si="5"/>
        <v>#VALUE!</v>
      </c>
      <c r="NG15" s="624" t="e">
        <f t="shared" si="5"/>
        <v>#VALUE!</v>
      </c>
      <c r="NH15" s="624" t="e">
        <f t="shared" si="5"/>
        <v>#VALUE!</v>
      </c>
      <c r="NI15" s="624" t="e">
        <f t="shared" si="5"/>
        <v>#VALUE!</v>
      </c>
      <c r="NJ15" s="624" t="e">
        <f t="shared" si="5"/>
        <v>#VALUE!</v>
      </c>
      <c r="NK15" s="624" t="e">
        <f t="shared" si="5"/>
        <v>#VALUE!</v>
      </c>
      <c r="NL15" s="624" t="e">
        <f t="shared" si="5"/>
        <v>#VALUE!</v>
      </c>
      <c r="NM15" s="624" t="e">
        <f t="shared" si="5"/>
        <v>#VALUE!</v>
      </c>
      <c r="NN15" s="624" t="e">
        <f t="shared" si="5"/>
        <v>#VALUE!</v>
      </c>
      <c r="NO15" s="624" t="e">
        <f t="shared" si="5"/>
        <v>#VALUE!</v>
      </c>
      <c r="NP15" s="624" t="e">
        <f t="shared" si="5"/>
        <v>#VALUE!</v>
      </c>
      <c r="NQ15" s="624" t="e">
        <f t="shared" si="5"/>
        <v>#VALUE!</v>
      </c>
      <c r="NR15" s="624" t="e">
        <f t="shared" si="5"/>
        <v>#VALUE!</v>
      </c>
      <c r="NS15" s="624" t="e">
        <f t="shared" si="5"/>
        <v>#VALUE!</v>
      </c>
      <c r="NT15" s="624" t="e">
        <f t="shared" si="5"/>
        <v>#VALUE!</v>
      </c>
      <c r="NU15" s="624" t="e">
        <f t="shared" si="5"/>
        <v>#VALUE!</v>
      </c>
      <c r="NV15" s="624" t="e">
        <f t="shared" si="5"/>
        <v>#VALUE!</v>
      </c>
      <c r="NW15" s="624" t="e">
        <f t="shared" si="5"/>
        <v>#VALUE!</v>
      </c>
      <c r="NX15" s="624" t="e">
        <f t="shared" ref="NX15:QI15" si="6">NX11+NX12</f>
        <v>#VALUE!</v>
      </c>
      <c r="NY15" s="624" t="e">
        <f t="shared" si="6"/>
        <v>#VALUE!</v>
      </c>
      <c r="NZ15" s="624" t="e">
        <f t="shared" si="6"/>
        <v>#VALUE!</v>
      </c>
      <c r="OA15" s="624" t="e">
        <f t="shared" si="6"/>
        <v>#VALUE!</v>
      </c>
      <c r="OB15" s="624" t="e">
        <f t="shared" si="6"/>
        <v>#VALUE!</v>
      </c>
      <c r="OC15" s="624" t="e">
        <f t="shared" si="6"/>
        <v>#VALUE!</v>
      </c>
      <c r="OD15" s="624" t="e">
        <f t="shared" si="6"/>
        <v>#VALUE!</v>
      </c>
      <c r="OE15" s="624" t="e">
        <f t="shared" si="6"/>
        <v>#VALUE!</v>
      </c>
      <c r="OF15" s="624" t="e">
        <f t="shared" si="6"/>
        <v>#VALUE!</v>
      </c>
      <c r="OG15" s="624" t="e">
        <f t="shared" si="6"/>
        <v>#VALUE!</v>
      </c>
      <c r="OH15" s="624" t="e">
        <f t="shared" si="6"/>
        <v>#VALUE!</v>
      </c>
      <c r="OI15" s="624" t="e">
        <f t="shared" si="6"/>
        <v>#VALUE!</v>
      </c>
      <c r="OJ15" s="624" t="e">
        <f t="shared" si="6"/>
        <v>#VALUE!</v>
      </c>
      <c r="OK15" s="624" t="e">
        <f t="shared" si="6"/>
        <v>#VALUE!</v>
      </c>
      <c r="OL15" s="624" t="e">
        <f t="shared" si="6"/>
        <v>#VALUE!</v>
      </c>
      <c r="OM15" s="624" t="e">
        <f t="shared" si="6"/>
        <v>#VALUE!</v>
      </c>
      <c r="ON15" s="624" t="e">
        <f t="shared" si="6"/>
        <v>#VALUE!</v>
      </c>
      <c r="OO15" s="624" t="e">
        <f t="shared" si="6"/>
        <v>#VALUE!</v>
      </c>
      <c r="OP15" s="624" t="e">
        <f t="shared" si="6"/>
        <v>#VALUE!</v>
      </c>
      <c r="OQ15" s="624" t="e">
        <f t="shared" si="6"/>
        <v>#VALUE!</v>
      </c>
      <c r="OR15" s="624" t="e">
        <f t="shared" si="6"/>
        <v>#VALUE!</v>
      </c>
      <c r="OS15" s="624" t="e">
        <f t="shared" si="6"/>
        <v>#VALUE!</v>
      </c>
      <c r="OT15" s="624" t="e">
        <f t="shared" si="6"/>
        <v>#VALUE!</v>
      </c>
      <c r="OU15" s="624" t="e">
        <f t="shared" si="6"/>
        <v>#VALUE!</v>
      </c>
      <c r="OV15" s="624" t="e">
        <f t="shared" si="6"/>
        <v>#VALUE!</v>
      </c>
      <c r="OW15" s="624" t="e">
        <f t="shared" si="6"/>
        <v>#VALUE!</v>
      </c>
      <c r="OX15" s="624" t="e">
        <f t="shared" si="6"/>
        <v>#VALUE!</v>
      </c>
      <c r="OY15" s="624" t="e">
        <f t="shared" si="6"/>
        <v>#VALUE!</v>
      </c>
      <c r="OZ15" s="624" t="e">
        <f t="shared" si="6"/>
        <v>#VALUE!</v>
      </c>
      <c r="PA15" s="624" t="e">
        <f t="shared" si="6"/>
        <v>#VALUE!</v>
      </c>
      <c r="PB15" s="624" t="e">
        <f t="shared" si="6"/>
        <v>#VALUE!</v>
      </c>
      <c r="PC15" s="624" t="e">
        <f t="shared" si="6"/>
        <v>#VALUE!</v>
      </c>
      <c r="PD15" s="624" t="e">
        <f t="shared" si="6"/>
        <v>#VALUE!</v>
      </c>
      <c r="PE15" s="624" t="e">
        <f t="shared" si="6"/>
        <v>#VALUE!</v>
      </c>
      <c r="PF15" s="624" t="e">
        <f t="shared" si="6"/>
        <v>#VALUE!</v>
      </c>
      <c r="PG15" s="624" t="e">
        <f t="shared" si="6"/>
        <v>#VALUE!</v>
      </c>
      <c r="PH15" s="624" t="e">
        <f t="shared" si="6"/>
        <v>#VALUE!</v>
      </c>
      <c r="PI15" s="624" t="e">
        <f t="shared" si="6"/>
        <v>#VALUE!</v>
      </c>
      <c r="PJ15" s="624" t="e">
        <f t="shared" si="6"/>
        <v>#VALUE!</v>
      </c>
      <c r="PK15" s="624" t="e">
        <f t="shared" si="6"/>
        <v>#VALUE!</v>
      </c>
      <c r="PL15" s="624" t="e">
        <f t="shared" si="6"/>
        <v>#VALUE!</v>
      </c>
      <c r="PM15" s="624" t="e">
        <f t="shared" si="6"/>
        <v>#VALUE!</v>
      </c>
      <c r="PN15" s="624" t="e">
        <f t="shared" si="6"/>
        <v>#VALUE!</v>
      </c>
      <c r="PO15" s="624" t="e">
        <f t="shared" si="6"/>
        <v>#VALUE!</v>
      </c>
      <c r="PP15" s="624" t="e">
        <f t="shared" si="6"/>
        <v>#VALUE!</v>
      </c>
      <c r="PQ15" s="624" t="e">
        <f t="shared" si="6"/>
        <v>#VALUE!</v>
      </c>
      <c r="PR15" s="624" t="e">
        <f t="shared" si="6"/>
        <v>#VALUE!</v>
      </c>
      <c r="PS15" s="624" t="e">
        <f t="shared" si="6"/>
        <v>#VALUE!</v>
      </c>
      <c r="PT15" s="624" t="e">
        <f t="shared" si="6"/>
        <v>#VALUE!</v>
      </c>
      <c r="PU15" s="624" t="e">
        <f t="shared" si="6"/>
        <v>#VALUE!</v>
      </c>
      <c r="PV15" s="624" t="e">
        <f t="shared" si="6"/>
        <v>#VALUE!</v>
      </c>
      <c r="PW15" s="624" t="e">
        <f t="shared" si="6"/>
        <v>#VALUE!</v>
      </c>
      <c r="PX15" s="624" t="e">
        <f t="shared" si="6"/>
        <v>#VALUE!</v>
      </c>
      <c r="PY15" s="624" t="e">
        <f t="shared" si="6"/>
        <v>#VALUE!</v>
      </c>
      <c r="PZ15" s="624" t="e">
        <f t="shared" si="6"/>
        <v>#VALUE!</v>
      </c>
      <c r="QA15" s="624" t="e">
        <f t="shared" si="6"/>
        <v>#VALUE!</v>
      </c>
      <c r="QB15" s="624" t="e">
        <f t="shared" si="6"/>
        <v>#VALUE!</v>
      </c>
      <c r="QC15" s="624" t="e">
        <f t="shared" si="6"/>
        <v>#VALUE!</v>
      </c>
      <c r="QD15" s="624" t="e">
        <f t="shared" si="6"/>
        <v>#VALUE!</v>
      </c>
      <c r="QE15" s="624" t="e">
        <f t="shared" si="6"/>
        <v>#VALUE!</v>
      </c>
      <c r="QF15" s="624" t="e">
        <f t="shared" si="6"/>
        <v>#VALUE!</v>
      </c>
      <c r="QG15" s="624" t="e">
        <f t="shared" si="6"/>
        <v>#VALUE!</v>
      </c>
      <c r="QH15" s="624" t="e">
        <f t="shared" si="6"/>
        <v>#VALUE!</v>
      </c>
      <c r="QI15" s="624" t="e">
        <f t="shared" si="6"/>
        <v>#VALUE!</v>
      </c>
      <c r="QJ15" s="624" t="e">
        <f t="shared" ref="QJ15:SH15" si="7">QJ11+QJ12</f>
        <v>#VALUE!</v>
      </c>
      <c r="QK15" s="624" t="e">
        <f t="shared" si="7"/>
        <v>#VALUE!</v>
      </c>
      <c r="QL15" s="624" t="e">
        <f t="shared" si="7"/>
        <v>#VALUE!</v>
      </c>
      <c r="QM15" s="624" t="e">
        <f t="shared" si="7"/>
        <v>#VALUE!</v>
      </c>
      <c r="QN15" s="624" t="e">
        <f t="shared" si="7"/>
        <v>#VALUE!</v>
      </c>
      <c r="QO15" s="624" t="e">
        <f t="shared" si="7"/>
        <v>#VALUE!</v>
      </c>
      <c r="QP15" s="624" t="e">
        <f t="shared" si="7"/>
        <v>#VALUE!</v>
      </c>
      <c r="QQ15" s="624" t="e">
        <f t="shared" si="7"/>
        <v>#VALUE!</v>
      </c>
      <c r="QR15" s="624" t="e">
        <f t="shared" si="7"/>
        <v>#VALUE!</v>
      </c>
      <c r="QS15" s="624" t="e">
        <f t="shared" si="7"/>
        <v>#VALUE!</v>
      </c>
      <c r="QT15" s="624" t="e">
        <f t="shared" si="7"/>
        <v>#VALUE!</v>
      </c>
      <c r="QU15" s="624" t="e">
        <f t="shared" si="7"/>
        <v>#VALUE!</v>
      </c>
      <c r="QV15" s="624" t="e">
        <f t="shared" si="7"/>
        <v>#VALUE!</v>
      </c>
      <c r="QW15" s="624" t="e">
        <f t="shared" si="7"/>
        <v>#VALUE!</v>
      </c>
      <c r="QX15" s="624" t="e">
        <f t="shared" si="7"/>
        <v>#VALUE!</v>
      </c>
      <c r="QY15" s="624" t="e">
        <f t="shared" si="7"/>
        <v>#VALUE!</v>
      </c>
      <c r="QZ15" s="624" t="e">
        <f t="shared" si="7"/>
        <v>#VALUE!</v>
      </c>
      <c r="RA15" s="624" t="e">
        <f t="shared" si="7"/>
        <v>#VALUE!</v>
      </c>
      <c r="RB15" s="624" t="e">
        <f t="shared" si="7"/>
        <v>#VALUE!</v>
      </c>
      <c r="RC15" s="624" t="e">
        <f t="shared" si="7"/>
        <v>#VALUE!</v>
      </c>
      <c r="RD15" s="624" t="e">
        <f t="shared" si="7"/>
        <v>#VALUE!</v>
      </c>
      <c r="RE15" s="624" t="e">
        <f t="shared" si="7"/>
        <v>#VALUE!</v>
      </c>
      <c r="RF15" s="624" t="e">
        <f t="shared" si="7"/>
        <v>#VALUE!</v>
      </c>
      <c r="RG15" s="624" t="e">
        <f t="shared" si="7"/>
        <v>#VALUE!</v>
      </c>
      <c r="RH15" s="624" t="e">
        <f t="shared" si="7"/>
        <v>#VALUE!</v>
      </c>
      <c r="RI15" s="624" t="e">
        <f t="shared" si="7"/>
        <v>#VALUE!</v>
      </c>
      <c r="RJ15" s="624" t="e">
        <f t="shared" si="7"/>
        <v>#VALUE!</v>
      </c>
      <c r="RK15" s="624" t="e">
        <f t="shared" si="7"/>
        <v>#VALUE!</v>
      </c>
      <c r="RL15" s="624" t="e">
        <f t="shared" si="7"/>
        <v>#VALUE!</v>
      </c>
      <c r="RM15" s="624" t="e">
        <f t="shared" si="7"/>
        <v>#VALUE!</v>
      </c>
      <c r="RN15" s="624" t="e">
        <f t="shared" si="7"/>
        <v>#VALUE!</v>
      </c>
      <c r="RO15" s="624" t="e">
        <f t="shared" si="7"/>
        <v>#VALUE!</v>
      </c>
      <c r="RP15" s="624" t="e">
        <f t="shared" si="7"/>
        <v>#VALUE!</v>
      </c>
      <c r="RQ15" s="624" t="e">
        <f t="shared" si="7"/>
        <v>#VALUE!</v>
      </c>
      <c r="RR15" s="624" t="e">
        <f t="shared" si="7"/>
        <v>#VALUE!</v>
      </c>
      <c r="RS15" s="624" t="e">
        <f t="shared" si="7"/>
        <v>#VALUE!</v>
      </c>
      <c r="RT15" s="624" t="e">
        <f t="shared" si="7"/>
        <v>#VALUE!</v>
      </c>
      <c r="RU15" s="624" t="e">
        <f t="shared" si="7"/>
        <v>#VALUE!</v>
      </c>
      <c r="RV15" s="624" t="e">
        <f t="shared" si="7"/>
        <v>#VALUE!</v>
      </c>
      <c r="RW15" s="624" t="e">
        <f t="shared" si="7"/>
        <v>#VALUE!</v>
      </c>
      <c r="RX15" s="624" t="e">
        <f t="shared" si="7"/>
        <v>#VALUE!</v>
      </c>
      <c r="RY15" s="624" t="e">
        <f t="shared" si="7"/>
        <v>#VALUE!</v>
      </c>
      <c r="RZ15" s="624" t="e">
        <f t="shared" si="7"/>
        <v>#VALUE!</v>
      </c>
      <c r="SA15" s="624" t="e">
        <f t="shared" si="7"/>
        <v>#VALUE!</v>
      </c>
      <c r="SB15" s="624" t="e">
        <f t="shared" si="7"/>
        <v>#VALUE!</v>
      </c>
      <c r="SC15" s="624" t="e">
        <f t="shared" si="7"/>
        <v>#VALUE!</v>
      </c>
      <c r="SD15" s="624" t="e">
        <f t="shared" si="7"/>
        <v>#VALUE!</v>
      </c>
      <c r="SE15" s="624" t="e">
        <f t="shared" si="7"/>
        <v>#VALUE!</v>
      </c>
      <c r="SF15" s="624" t="e">
        <f t="shared" si="7"/>
        <v>#VALUE!</v>
      </c>
      <c r="SG15" s="624" t="e">
        <f t="shared" si="7"/>
        <v>#VALUE!</v>
      </c>
      <c r="SH15" s="624" t="e">
        <f t="shared" si="7"/>
        <v>#VALUE!</v>
      </c>
      <c r="SM15">
        <f>'GRR Data'!A11</f>
        <v>0</v>
      </c>
    </row>
    <row r="16" spans="1:507">
      <c r="B16" s="2" t="s">
        <v>379</v>
      </c>
      <c r="C16" s="624">
        <f>C11-C13</f>
        <v>670</v>
      </c>
      <c r="D16" s="624">
        <f t="shared" ref="D16:BO16" si="8">D11-D13</f>
        <v>9.9999999999999811E-3</v>
      </c>
      <c r="E16" s="624">
        <f t="shared" si="8"/>
        <v>9.9999999999999811E-3</v>
      </c>
      <c r="F16" s="624">
        <f t="shared" si="8"/>
        <v>9.9999999999999811E-3</v>
      </c>
      <c r="G16" s="624">
        <f t="shared" si="8"/>
        <v>9.9999999999999811E-3</v>
      </c>
      <c r="H16" s="624">
        <f t="shared" si="8"/>
        <v>9.9999999999999811E-3</v>
      </c>
      <c r="I16" s="624">
        <f t="shared" si="8"/>
        <v>9.9999999999999811E-3</v>
      </c>
      <c r="J16" s="624">
        <f t="shared" si="8"/>
        <v>9.9999999999999811E-3</v>
      </c>
      <c r="K16" s="624">
        <f t="shared" si="8"/>
        <v>9.9999999999999811E-3</v>
      </c>
      <c r="L16" s="624">
        <f t="shared" si="8"/>
        <v>9.9999999999999811E-3</v>
      </c>
      <c r="M16" s="624">
        <f t="shared" si="8"/>
        <v>9.9999999999999811E-3</v>
      </c>
      <c r="N16" s="624">
        <f t="shared" si="8"/>
        <v>9.9999999999999811E-3</v>
      </c>
      <c r="O16" s="624">
        <f t="shared" si="8"/>
        <v>9.9999999999999811E-3</v>
      </c>
      <c r="P16" s="624">
        <f t="shared" si="8"/>
        <v>9.9999999999999811E-3</v>
      </c>
      <c r="Q16" s="624">
        <f t="shared" si="8"/>
        <v>9.9999999999999811E-3</v>
      </c>
      <c r="R16" s="624">
        <f t="shared" si="8"/>
        <v>9.9999999999999811E-3</v>
      </c>
      <c r="S16" s="624">
        <f t="shared" si="8"/>
        <v>9.9999999999999811E-3</v>
      </c>
      <c r="T16" s="624">
        <f t="shared" si="8"/>
        <v>9.9999999999999811E-3</v>
      </c>
      <c r="U16" s="624">
        <f t="shared" si="8"/>
        <v>9.9999999999999811E-3</v>
      </c>
      <c r="V16" s="624">
        <f t="shared" si="8"/>
        <v>0</v>
      </c>
      <c r="W16" s="624">
        <f t="shared" si="8"/>
        <v>0</v>
      </c>
      <c r="X16" s="624">
        <f t="shared" si="8"/>
        <v>0</v>
      </c>
      <c r="Y16" s="624">
        <f t="shared" si="8"/>
        <v>0</v>
      </c>
      <c r="Z16" s="624">
        <f t="shared" si="8"/>
        <v>0</v>
      </c>
      <c r="AA16" s="624">
        <f t="shared" si="8"/>
        <v>0</v>
      </c>
      <c r="AB16" s="624">
        <f t="shared" si="8"/>
        <v>0</v>
      </c>
      <c r="AC16" s="624">
        <f t="shared" si="8"/>
        <v>0</v>
      </c>
      <c r="AD16" s="624">
        <f t="shared" si="8"/>
        <v>0</v>
      </c>
      <c r="AE16" s="624">
        <f t="shared" si="8"/>
        <v>0</v>
      </c>
      <c r="AF16" s="624">
        <f t="shared" si="8"/>
        <v>0</v>
      </c>
      <c r="AG16" s="624">
        <f t="shared" si="8"/>
        <v>0</v>
      </c>
      <c r="AH16" s="624">
        <f t="shared" si="8"/>
        <v>0</v>
      </c>
      <c r="AI16" s="624">
        <f t="shared" si="8"/>
        <v>0</v>
      </c>
      <c r="AJ16" s="624">
        <f t="shared" si="8"/>
        <v>0</v>
      </c>
      <c r="AK16" s="624">
        <f t="shared" si="8"/>
        <v>0</v>
      </c>
      <c r="AL16" s="624">
        <f t="shared" si="8"/>
        <v>0</v>
      </c>
      <c r="AM16" s="624">
        <f t="shared" si="8"/>
        <v>0</v>
      </c>
      <c r="AN16" s="624">
        <f t="shared" si="8"/>
        <v>274.27000000000004</v>
      </c>
      <c r="AO16" s="624">
        <f t="shared" si="8"/>
        <v>274.27000000000004</v>
      </c>
      <c r="AP16" s="624">
        <f t="shared" si="8"/>
        <v>274.27000000000004</v>
      </c>
      <c r="AQ16" s="624">
        <f t="shared" si="8"/>
        <v>189.72</v>
      </c>
      <c r="AR16" s="624">
        <f t="shared" si="8"/>
        <v>189.72</v>
      </c>
      <c r="AS16" s="624">
        <f t="shared" si="8"/>
        <v>189.72</v>
      </c>
      <c r="AT16" s="624">
        <f t="shared" si="8"/>
        <v>0</v>
      </c>
      <c r="AU16" s="624">
        <f t="shared" si="8"/>
        <v>0</v>
      </c>
      <c r="AV16" s="624">
        <f t="shared" si="8"/>
        <v>0</v>
      </c>
      <c r="AW16" s="624">
        <f t="shared" si="8"/>
        <v>0</v>
      </c>
      <c r="AX16" s="624">
        <f t="shared" si="8"/>
        <v>0</v>
      </c>
      <c r="AY16" s="624">
        <f t="shared" si="8"/>
        <v>0</v>
      </c>
      <c r="AZ16" s="624">
        <f t="shared" si="8"/>
        <v>0</v>
      </c>
      <c r="BA16" s="624">
        <f t="shared" si="8"/>
        <v>0</v>
      </c>
      <c r="BB16" s="624">
        <f t="shared" si="8"/>
        <v>0</v>
      </c>
      <c r="BC16" s="624">
        <f t="shared" si="8"/>
        <v>0</v>
      </c>
      <c r="BD16" s="624">
        <f t="shared" si="8"/>
        <v>0</v>
      </c>
      <c r="BE16" s="624">
        <f t="shared" si="8"/>
        <v>0</v>
      </c>
      <c r="BF16" s="624">
        <f t="shared" si="8"/>
        <v>0</v>
      </c>
      <c r="BG16" s="624">
        <f t="shared" si="8"/>
        <v>0</v>
      </c>
      <c r="BH16" s="624">
        <f t="shared" si="8"/>
        <v>0</v>
      </c>
      <c r="BI16" s="624">
        <f t="shared" si="8"/>
        <v>0</v>
      </c>
      <c r="BJ16" s="624">
        <f t="shared" si="8"/>
        <v>0</v>
      </c>
      <c r="BK16" s="624">
        <f t="shared" si="8"/>
        <v>0</v>
      </c>
      <c r="BL16" s="624">
        <f t="shared" si="8"/>
        <v>0</v>
      </c>
      <c r="BM16" s="624">
        <f t="shared" si="8"/>
        <v>-0.23</v>
      </c>
      <c r="BN16" s="624">
        <f t="shared" si="8"/>
        <v>-0.23</v>
      </c>
      <c r="BO16" s="624">
        <f t="shared" si="8"/>
        <v>-0.23</v>
      </c>
      <c r="BP16" s="624">
        <f t="shared" ref="BP16:EA16" si="9">BP11-BP13</f>
        <v>-0.23</v>
      </c>
      <c r="BQ16" s="624">
        <f t="shared" si="9"/>
        <v>0</v>
      </c>
      <c r="BR16" s="624">
        <f t="shared" si="9"/>
        <v>0</v>
      </c>
      <c r="BS16" s="624">
        <f t="shared" si="9"/>
        <v>0</v>
      </c>
      <c r="BT16" s="624">
        <f t="shared" si="9"/>
        <v>0</v>
      </c>
      <c r="BU16" s="624">
        <f t="shared" si="9"/>
        <v>0</v>
      </c>
      <c r="BV16" s="624">
        <f t="shared" si="9"/>
        <v>0</v>
      </c>
      <c r="BW16" s="624">
        <f t="shared" si="9"/>
        <v>0</v>
      </c>
      <c r="BX16" s="624">
        <f t="shared" si="9"/>
        <v>0</v>
      </c>
      <c r="BY16" s="624">
        <f t="shared" si="9"/>
        <v>0</v>
      </c>
      <c r="BZ16" s="624">
        <f t="shared" si="9"/>
        <v>0</v>
      </c>
      <c r="CA16" s="624">
        <f t="shared" si="9"/>
        <v>0</v>
      </c>
      <c r="CB16" s="624">
        <f t="shared" si="9"/>
        <v>0</v>
      </c>
      <c r="CC16" s="624">
        <f t="shared" si="9"/>
        <v>0</v>
      </c>
      <c r="CD16" s="624">
        <f t="shared" si="9"/>
        <v>0</v>
      </c>
      <c r="CE16" s="624">
        <f t="shared" si="9"/>
        <v>0</v>
      </c>
      <c r="CF16" s="624">
        <f t="shared" si="9"/>
        <v>0</v>
      </c>
      <c r="CG16" s="624">
        <f t="shared" si="9"/>
        <v>0</v>
      </c>
      <c r="CH16" s="624">
        <f t="shared" si="9"/>
        <v>0</v>
      </c>
      <c r="CI16" s="624">
        <f t="shared" si="9"/>
        <v>0</v>
      </c>
      <c r="CJ16" s="624">
        <f t="shared" si="9"/>
        <v>0.14000000000000001</v>
      </c>
      <c r="CK16" s="624">
        <f t="shared" si="9"/>
        <v>0.14000000000000001</v>
      </c>
      <c r="CL16" s="624">
        <f t="shared" si="9"/>
        <v>0.14000000000000001</v>
      </c>
      <c r="CM16" s="624">
        <f t="shared" si="9"/>
        <v>0.14000000000000001</v>
      </c>
      <c r="CN16" s="624">
        <f t="shared" si="9"/>
        <v>0</v>
      </c>
      <c r="CO16" s="624">
        <f t="shared" si="9"/>
        <v>0</v>
      </c>
      <c r="CP16" s="624">
        <f t="shared" si="9"/>
        <v>0</v>
      </c>
      <c r="CQ16" s="624">
        <f t="shared" si="9"/>
        <v>0</v>
      </c>
      <c r="CR16" s="624">
        <f t="shared" si="9"/>
        <v>0</v>
      </c>
      <c r="CS16" s="624">
        <f t="shared" si="9"/>
        <v>0</v>
      </c>
      <c r="CT16" s="624">
        <f t="shared" si="9"/>
        <v>0</v>
      </c>
      <c r="CU16" s="624">
        <f t="shared" si="9"/>
        <v>0</v>
      </c>
      <c r="CV16" s="624">
        <f t="shared" si="9"/>
        <v>0</v>
      </c>
      <c r="CW16" s="624">
        <f t="shared" si="9"/>
        <v>0</v>
      </c>
      <c r="CX16" s="624">
        <f t="shared" si="9"/>
        <v>0</v>
      </c>
      <c r="CY16" s="624">
        <f t="shared" si="9"/>
        <v>0</v>
      </c>
      <c r="CZ16" s="624">
        <f t="shared" si="9"/>
        <v>0</v>
      </c>
      <c r="DA16" s="624">
        <f t="shared" si="9"/>
        <v>0</v>
      </c>
      <c r="DB16" s="624">
        <f t="shared" si="9"/>
        <v>0</v>
      </c>
      <c r="DC16" s="624">
        <f t="shared" si="9"/>
        <v>0</v>
      </c>
      <c r="DD16" s="624">
        <f t="shared" si="9"/>
        <v>0</v>
      </c>
      <c r="DE16" s="624">
        <f t="shared" si="9"/>
        <v>-0.15</v>
      </c>
      <c r="DF16" s="624">
        <f t="shared" si="9"/>
        <v>-0.2</v>
      </c>
      <c r="DG16" s="624">
        <f t="shared" si="9"/>
        <v>-0.2</v>
      </c>
      <c r="DH16" s="624">
        <f t="shared" si="9"/>
        <v>-0.2</v>
      </c>
      <c r="DI16" s="624">
        <f t="shared" si="9"/>
        <v>-0.15</v>
      </c>
      <c r="DJ16" s="624">
        <f t="shared" si="9"/>
        <v>4.9999999999999989E-2</v>
      </c>
      <c r="DK16" s="624">
        <f t="shared" si="9"/>
        <v>4.9999999999999989E-2</v>
      </c>
      <c r="DL16" s="624">
        <f t="shared" si="9"/>
        <v>4.9999999999999989E-2</v>
      </c>
      <c r="DM16" s="624">
        <f t="shared" si="9"/>
        <v>4.9999999999999989E-2</v>
      </c>
      <c r="DN16" s="624">
        <f t="shared" si="9"/>
        <v>4.9999999999999989E-2</v>
      </c>
      <c r="DO16" s="624">
        <f t="shared" si="9"/>
        <v>0</v>
      </c>
      <c r="DP16" s="624">
        <f t="shared" si="9"/>
        <v>0</v>
      </c>
      <c r="DQ16" s="624">
        <f t="shared" si="9"/>
        <v>0</v>
      </c>
      <c r="DR16" s="624">
        <f t="shared" si="9"/>
        <v>0</v>
      </c>
      <c r="DS16" s="624">
        <f t="shared" si="9"/>
        <v>0</v>
      </c>
      <c r="DT16" s="624">
        <f t="shared" si="9"/>
        <v>0</v>
      </c>
      <c r="DU16" s="624">
        <f t="shared" si="9"/>
        <v>0</v>
      </c>
      <c r="DV16" s="624">
        <f t="shared" si="9"/>
        <v>0</v>
      </c>
      <c r="DW16" s="624">
        <f t="shared" si="9"/>
        <v>0</v>
      </c>
      <c r="DX16" s="624">
        <f t="shared" si="9"/>
        <v>0</v>
      </c>
      <c r="DY16" s="624">
        <f t="shared" si="9"/>
        <v>0</v>
      </c>
      <c r="DZ16" s="624">
        <f t="shared" si="9"/>
        <v>0</v>
      </c>
      <c r="EA16" s="624">
        <f t="shared" si="9"/>
        <v>0</v>
      </c>
      <c r="EB16" s="624">
        <f t="shared" ref="EB16:GM16" si="10">EB11-EB13</f>
        <v>0.13999999999999999</v>
      </c>
      <c r="EC16" s="624">
        <f t="shared" si="10"/>
        <v>0.13999999999999999</v>
      </c>
      <c r="ED16" s="624">
        <f t="shared" si="10"/>
        <v>-1.0000000000000009E-2</v>
      </c>
      <c r="EE16" s="624">
        <f t="shared" si="10"/>
        <v>-1.0000000000000009E-2</v>
      </c>
      <c r="EF16" s="624">
        <f t="shared" si="10"/>
        <v>-1.0000000000000009E-2</v>
      </c>
      <c r="EG16" s="624">
        <f t="shared" si="10"/>
        <v>-1.0000000000000009E-2</v>
      </c>
      <c r="EH16" s="624">
        <f t="shared" si="10"/>
        <v>-1.0000000000000009E-2</v>
      </c>
      <c r="EI16" s="624">
        <f t="shared" si="10"/>
        <v>0.13999999999999999</v>
      </c>
      <c r="EJ16" s="624">
        <f t="shared" si="10"/>
        <v>0.13999999999999999</v>
      </c>
      <c r="EK16" s="624">
        <f t="shared" si="10"/>
        <v>0</v>
      </c>
      <c r="EL16" s="624">
        <f t="shared" si="10"/>
        <v>7.5</v>
      </c>
      <c r="EM16" s="624">
        <f t="shared" si="10"/>
        <v>7.5</v>
      </c>
      <c r="EN16" s="624">
        <f t="shared" si="10"/>
        <v>7.5</v>
      </c>
      <c r="EO16" s="624">
        <f t="shared" si="10"/>
        <v>7.5</v>
      </c>
      <c r="EP16" s="624">
        <f t="shared" si="10"/>
        <v>7.5</v>
      </c>
      <c r="EQ16" s="624">
        <f t="shared" si="10"/>
        <v>7.5</v>
      </c>
      <c r="ER16" s="624">
        <f t="shared" si="10"/>
        <v>7.5</v>
      </c>
      <c r="ES16" s="624">
        <f t="shared" si="10"/>
        <v>7.5</v>
      </c>
      <c r="ET16" s="624">
        <f t="shared" si="10"/>
        <v>7.5</v>
      </c>
      <c r="EU16" s="624">
        <f t="shared" si="10"/>
        <v>7.5</v>
      </c>
      <c r="EV16" s="624">
        <f t="shared" si="10"/>
        <v>7.5</v>
      </c>
      <c r="EW16" s="624">
        <f t="shared" si="10"/>
        <v>7.5</v>
      </c>
      <c r="EX16" s="624">
        <f t="shared" si="10"/>
        <v>7.5</v>
      </c>
      <c r="EY16" s="624">
        <f t="shared" si="10"/>
        <v>7.5</v>
      </c>
      <c r="EZ16" s="624">
        <f t="shared" si="10"/>
        <v>7.5</v>
      </c>
      <c r="FA16" s="624">
        <f t="shared" si="10"/>
        <v>7.5</v>
      </c>
      <c r="FB16" s="624">
        <f t="shared" si="10"/>
        <v>7.5</v>
      </c>
      <c r="FC16" s="624">
        <f t="shared" si="10"/>
        <v>7.5</v>
      </c>
      <c r="FD16" s="624">
        <f t="shared" si="10"/>
        <v>0</v>
      </c>
      <c r="FE16" s="624">
        <f t="shared" si="10"/>
        <v>0</v>
      </c>
      <c r="FF16" s="624">
        <f t="shared" si="10"/>
        <v>0</v>
      </c>
      <c r="FG16" s="624">
        <f t="shared" si="10"/>
        <v>0</v>
      </c>
      <c r="FH16" s="624">
        <f t="shared" si="10"/>
        <v>0</v>
      </c>
      <c r="FI16" s="624">
        <f t="shared" si="10"/>
        <v>0</v>
      </c>
      <c r="FJ16" s="624">
        <f t="shared" si="10"/>
        <v>0</v>
      </c>
      <c r="FK16" s="624">
        <f t="shared" si="10"/>
        <v>0</v>
      </c>
      <c r="FL16" s="624">
        <f t="shared" si="10"/>
        <v>0</v>
      </c>
      <c r="FM16" s="624">
        <f t="shared" si="10"/>
        <v>0</v>
      </c>
      <c r="FN16" s="624">
        <f t="shared" si="10"/>
        <v>0</v>
      </c>
      <c r="FO16" s="624">
        <f t="shared" si="10"/>
        <v>0</v>
      </c>
      <c r="FP16" s="624">
        <f t="shared" si="10"/>
        <v>0</v>
      </c>
      <c r="FQ16" s="624">
        <f t="shared" si="10"/>
        <v>0</v>
      </c>
      <c r="FR16" s="624">
        <f t="shared" si="10"/>
        <v>0</v>
      </c>
      <c r="FS16" s="624">
        <f t="shared" si="10"/>
        <v>0</v>
      </c>
      <c r="FT16" s="624">
        <f t="shared" si="10"/>
        <v>0</v>
      </c>
      <c r="FU16" s="624">
        <f t="shared" si="10"/>
        <v>0</v>
      </c>
      <c r="FV16" s="624">
        <f t="shared" si="10"/>
        <v>0</v>
      </c>
      <c r="FW16" s="624">
        <f t="shared" si="10"/>
        <v>0</v>
      </c>
      <c r="FX16" s="624">
        <f t="shared" si="10"/>
        <v>0</v>
      </c>
      <c r="FY16" s="624">
        <f t="shared" si="10"/>
        <v>0</v>
      </c>
      <c r="FZ16" s="624">
        <f t="shared" si="10"/>
        <v>0</v>
      </c>
      <c r="GA16" s="624">
        <f t="shared" si="10"/>
        <v>0</v>
      </c>
      <c r="GB16" s="624">
        <f t="shared" si="10"/>
        <v>0</v>
      </c>
      <c r="GC16" s="624">
        <f t="shared" si="10"/>
        <v>0</v>
      </c>
      <c r="GD16" s="624">
        <f t="shared" si="10"/>
        <v>0</v>
      </c>
      <c r="GE16" s="624">
        <f t="shared" si="10"/>
        <v>0</v>
      </c>
      <c r="GF16" s="624">
        <f t="shared" si="10"/>
        <v>0</v>
      </c>
      <c r="GG16" s="624">
        <f t="shared" si="10"/>
        <v>0</v>
      </c>
      <c r="GH16" s="624">
        <f t="shared" si="10"/>
        <v>0</v>
      </c>
      <c r="GI16" s="624">
        <f t="shared" si="10"/>
        <v>0</v>
      </c>
      <c r="GJ16" s="624">
        <f t="shared" si="10"/>
        <v>0</v>
      </c>
      <c r="GK16" s="624">
        <f t="shared" si="10"/>
        <v>0</v>
      </c>
      <c r="GL16" s="624">
        <f t="shared" si="10"/>
        <v>0</v>
      </c>
      <c r="GM16" s="624">
        <f t="shared" si="10"/>
        <v>0</v>
      </c>
      <c r="GN16" s="624">
        <f t="shared" ref="GN16:IY16" si="11">GN11-GN13</f>
        <v>0</v>
      </c>
      <c r="GO16" s="624">
        <f t="shared" si="11"/>
        <v>0</v>
      </c>
      <c r="GP16" s="624">
        <f t="shared" si="11"/>
        <v>0</v>
      </c>
      <c r="GQ16" s="624">
        <f t="shared" si="11"/>
        <v>0</v>
      </c>
      <c r="GR16" s="624">
        <f t="shared" si="11"/>
        <v>0</v>
      </c>
      <c r="GS16" s="624">
        <f t="shared" si="11"/>
        <v>0</v>
      </c>
      <c r="GT16" s="624">
        <f t="shared" si="11"/>
        <v>0</v>
      </c>
      <c r="GU16" s="624">
        <f t="shared" si="11"/>
        <v>0</v>
      </c>
      <c r="GV16" s="624">
        <f t="shared" si="11"/>
        <v>0</v>
      </c>
      <c r="GW16" s="624">
        <f t="shared" si="11"/>
        <v>0</v>
      </c>
      <c r="GX16" s="624">
        <f t="shared" si="11"/>
        <v>0</v>
      </c>
      <c r="GY16" s="624">
        <f t="shared" si="11"/>
        <v>0</v>
      </c>
      <c r="GZ16" s="624">
        <f t="shared" si="11"/>
        <v>0</v>
      </c>
      <c r="HA16" s="624">
        <f t="shared" si="11"/>
        <v>0</v>
      </c>
      <c r="HB16" s="624">
        <f t="shared" si="11"/>
        <v>0</v>
      </c>
      <c r="HC16" s="624">
        <f t="shared" si="11"/>
        <v>0</v>
      </c>
      <c r="HD16" s="624">
        <f t="shared" si="11"/>
        <v>0</v>
      </c>
      <c r="HE16" s="624">
        <f t="shared" si="11"/>
        <v>0</v>
      </c>
      <c r="HF16" s="624">
        <f t="shared" si="11"/>
        <v>0</v>
      </c>
      <c r="HG16" s="624">
        <f t="shared" si="11"/>
        <v>0</v>
      </c>
      <c r="HH16" s="624">
        <f t="shared" si="11"/>
        <v>0</v>
      </c>
      <c r="HI16" s="624">
        <f t="shared" si="11"/>
        <v>0</v>
      </c>
      <c r="HJ16" s="624" t="e">
        <f t="shared" si="11"/>
        <v>#VALUE!</v>
      </c>
      <c r="HK16" s="624" t="e">
        <f t="shared" si="11"/>
        <v>#VALUE!</v>
      </c>
      <c r="HL16" s="624" t="e">
        <f t="shared" si="11"/>
        <v>#VALUE!</v>
      </c>
      <c r="HM16" s="624" t="e">
        <f t="shared" si="11"/>
        <v>#VALUE!</v>
      </c>
      <c r="HN16" s="624" t="e">
        <f t="shared" si="11"/>
        <v>#VALUE!</v>
      </c>
      <c r="HO16" s="624">
        <f t="shared" si="11"/>
        <v>-0.08</v>
      </c>
      <c r="HP16" s="624">
        <f t="shared" si="11"/>
        <v>-0.08</v>
      </c>
      <c r="HQ16" s="624">
        <f t="shared" si="11"/>
        <v>-0.08</v>
      </c>
      <c r="HR16" s="624">
        <f t="shared" si="11"/>
        <v>-0.08</v>
      </c>
      <c r="HS16" s="624">
        <f t="shared" si="11"/>
        <v>0</v>
      </c>
      <c r="HT16" s="624">
        <f t="shared" si="11"/>
        <v>0</v>
      </c>
      <c r="HU16" s="624">
        <f t="shared" si="11"/>
        <v>0</v>
      </c>
      <c r="HV16" s="624">
        <f t="shared" si="11"/>
        <v>0</v>
      </c>
      <c r="HW16" s="624">
        <f t="shared" si="11"/>
        <v>0</v>
      </c>
      <c r="HX16" s="624">
        <f t="shared" si="11"/>
        <v>0</v>
      </c>
      <c r="HY16" s="624">
        <f t="shared" si="11"/>
        <v>0</v>
      </c>
      <c r="HZ16" s="624">
        <f t="shared" si="11"/>
        <v>0</v>
      </c>
      <c r="IA16" s="624">
        <f t="shared" si="11"/>
        <v>-0.1</v>
      </c>
      <c r="IB16" s="624">
        <f t="shared" si="11"/>
        <v>-0.1</v>
      </c>
      <c r="IC16" s="624">
        <f t="shared" si="11"/>
        <v>-0.1</v>
      </c>
      <c r="ID16" s="624">
        <f t="shared" si="11"/>
        <v>-0.1</v>
      </c>
      <c r="IE16" s="624">
        <f t="shared" si="11"/>
        <v>-0.1</v>
      </c>
      <c r="IF16" s="624">
        <f t="shared" si="11"/>
        <v>0</v>
      </c>
      <c r="IG16" s="624">
        <f t="shared" si="11"/>
        <v>0</v>
      </c>
      <c r="IH16" s="624">
        <f t="shared" si="11"/>
        <v>0</v>
      </c>
      <c r="II16" s="624">
        <f t="shared" si="11"/>
        <v>0</v>
      </c>
      <c r="IJ16" s="624">
        <f t="shared" si="11"/>
        <v>0</v>
      </c>
      <c r="IK16" s="624">
        <f t="shared" si="11"/>
        <v>0</v>
      </c>
      <c r="IL16" s="624">
        <f t="shared" si="11"/>
        <v>0</v>
      </c>
      <c r="IM16" s="624">
        <f t="shared" si="11"/>
        <v>0</v>
      </c>
      <c r="IN16" s="624">
        <f t="shared" si="11"/>
        <v>0</v>
      </c>
      <c r="IO16" s="624">
        <f t="shared" si="11"/>
        <v>0</v>
      </c>
      <c r="IP16" s="624">
        <f t="shared" si="11"/>
        <v>0</v>
      </c>
      <c r="IQ16" s="624">
        <f t="shared" si="11"/>
        <v>0</v>
      </c>
      <c r="IR16" s="624">
        <f t="shared" si="11"/>
        <v>0</v>
      </c>
      <c r="IS16" s="624">
        <f t="shared" si="11"/>
        <v>0</v>
      </c>
      <c r="IT16" s="624">
        <f t="shared" si="11"/>
        <v>0</v>
      </c>
      <c r="IU16" s="624">
        <f t="shared" si="11"/>
        <v>0</v>
      </c>
      <c r="IV16" s="624">
        <f t="shared" si="11"/>
        <v>0</v>
      </c>
      <c r="IW16" s="624">
        <f t="shared" si="11"/>
        <v>0</v>
      </c>
      <c r="IX16" s="624">
        <f t="shared" si="11"/>
        <v>0</v>
      </c>
      <c r="IY16" s="624">
        <f t="shared" si="11"/>
        <v>0</v>
      </c>
      <c r="IZ16" s="624">
        <f t="shared" ref="IZ16:LK16" si="12">IZ11-IZ13</f>
        <v>0</v>
      </c>
      <c r="JA16" s="624" t="e">
        <f t="shared" si="12"/>
        <v>#VALUE!</v>
      </c>
      <c r="JB16" s="624" t="e">
        <f t="shared" si="12"/>
        <v>#VALUE!</v>
      </c>
      <c r="JC16" s="624" t="e">
        <f t="shared" si="12"/>
        <v>#VALUE!</v>
      </c>
      <c r="JD16" s="624" t="e">
        <f t="shared" si="12"/>
        <v>#VALUE!</v>
      </c>
      <c r="JE16" s="624" t="e">
        <f t="shared" si="12"/>
        <v>#VALUE!</v>
      </c>
      <c r="JF16" s="624" t="e">
        <f t="shared" si="12"/>
        <v>#VALUE!</v>
      </c>
      <c r="JG16" s="624" t="e">
        <f t="shared" si="12"/>
        <v>#VALUE!</v>
      </c>
      <c r="JH16" s="624" t="e">
        <f t="shared" si="12"/>
        <v>#VALUE!</v>
      </c>
      <c r="JI16" s="624" t="e">
        <f t="shared" si="12"/>
        <v>#VALUE!</v>
      </c>
      <c r="JJ16" s="624" t="e">
        <f t="shared" si="12"/>
        <v>#VALUE!</v>
      </c>
      <c r="JK16" s="624" t="e">
        <f t="shared" si="12"/>
        <v>#VALUE!</v>
      </c>
      <c r="JL16" s="624" t="e">
        <f t="shared" si="12"/>
        <v>#VALUE!</v>
      </c>
      <c r="JM16" s="624" t="e">
        <f t="shared" si="12"/>
        <v>#VALUE!</v>
      </c>
      <c r="JN16" s="624" t="e">
        <f t="shared" si="12"/>
        <v>#VALUE!</v>
      </c>
      <c r="JO16" s="624" t="e">
        <f t="shared" si="12"/>
        <v>#VALUE!</v>
      </c>
      <c r="JP16" s="624" t="e">
        <f t="shared" si="12"/>
        <v>#VALUE!</v>
      </c>
      <c r="JQ16" s="624" t="e">
        <f t="shared" si="12"/>
        <v>#VALUE!</v>
      </c>
      <c r="JR16" s="624" t="e">
        <f t="shared" si="12"/>
        <v>#VALUE!</v>
      </c>
      <c r="JS16" s="624" t="e">
        <f t="shared" si="12"/>
        <v>#VALUE!</v>
      </c>
      <c r="JT16" s="624" t="e">
        <f t="shared" si="12"/>
        <v>#VALUE!</v>
      </c>
      <c r="JU16" s="624" t="e">
        <f t="shared" si="12"/>
        <v>#VALUE!</v>
      </c>
      <c r="JV16" s="624" t="e">
        <f t="shared" si="12"/>
        <v>#VALUE!</v>
      </c>
      <c r="JW16" s="624" t="e">
        <f t="shared" si="12"/>
        <v>#VALUE!</v>
      </c>
      <c r="JX16" s="624" t="e">
        <f t="shared" si="12"/>
        <v>#VALUE!</v>
      </c>
      <c r="JY16" s="624" t="e">
        <f t="shared" si="12"/>
        <v>#VALUE!</v>
      </c>
      <c r="JZ16" s="624" t="e">
        <f t="shared" si="12"/>
        <v>#VALUE!</v>
      </c>
      <c r="KA16" s="624" t="e">
        <f t="shared" si="12"/>
        <v>#VALUE!</v>
      </c>
      <c r="KB16" s="624" t="e">
        <f t="shared" si="12"/>
        <v>#VALUE!</v>
      </c>
      <c r="KC16" s="624" t="e">
        <f t="shared" si="12"/>
        <v>#VALUE!</v>
      </c>
      <c r="KD16" s="624" t="e">
        <f t="shared" si="12"/>
        <v>#VALUE!</v>
      </c>
      <c r="KE16" s="624" t="e">
        <f t="shared" si="12"/>
        <v>#VALUE!</v>
      </c>
      <c r="KF16" s="624" t="e">
        <f t="shared" si="12"/>
        <v>#VALUE!</v>
      </c>
      <c r="KG16" s="624" t="e">
        <f t="shared" si="12"/>
        <v>#VALUE!</v>
      </c>
      <c r="KH16" s="624" t="e">
        <f t="shared" si="12"/>
        <v>#VALUE!</v>
      </c>
      <c r="KI16" s="624" t="e">
        <f t="shared" si="12"/>
        <v>#VALUE!</v>
      </c>
      <c r="KJ16" s="624" t="e">
        <f t="shared" si="12"/>
        <v>#VALUE!</v>
      </c>
      <c r="KK16" s="624" t="e">
        <f t="shared" si="12"/>
        <v>#VALUE!</v>
      </c>
      <c r="KL16" s="624" t="e">
        <f t="shared" si="12"/>
        <v>#VALUE!</v>
      </c>
      <c r="KM16" s="624" t="e">
        <f t="shared" si="12"/>
        <v>#VALUE!</v>
      </c>
      <c r="KN16" s="624" t="e">
        <f t="shared" si="12"/>
        <v>#VALUE!</v>
      </c>
      <c r="KO16" s="624" t="e">
        <f t="shared" si="12"/>
        <v>#VALUE!</v>
      </c>
      <c r="KP16" s="624" t="e">
        <f t="shared" si="12"/>
        <v>#VALUE!</v>
      </c>
      <c r="KQ16" s="624" t="e">
        <f t="shared" si="12"/>
        <v>#VALUE!</v>
      </c>
      <c r="KR16" s="624" t="e">
        <f t="shared" si="12"/>
        <v>#VALUE!</v>
      </c>
      <c r="KS16" s="624" t="e">
        <f t="shared" si="12"/>
        <v>#VALUE!</v>
      </c>
      <c r="KT16" s="624" t="e">
        <f t="shared" si="12"/>
        <v>#VALUE!</v>
      </c>
      <c r="KU16" s="624" t="e">
        <f t="shared" si="12"/>
        <v>#VALUE!</v>
      </c>
      <c r="KV16" s="624" t="e">
        <f t="shared" si="12"/>
        <v>#VALUE!</v>
      </c>
      <c r="KW16" s="624" t="e">
        <f t="shared" si="12"/>
        <v>#VALUE!</v>
      </c>
      <c r="KX16" s="624" t="e">
        <f t="shared" si="12"/>
        <v>#VALUE!</v>
      </c>
      <c r="KY16" s="624" t="e">
        <f t="shared" si="12"/>
        <v>#VALUE!</v>
      </c>
      <c r="KZ16" s="624" t="e">
        <f t="shared" si="12"/>
        <v>#VALUE!</v>
      </c>
      <c r="LA16" s="624" t="e">
        <f t="shared" si="12"/>
        <v>#VALUE!</v>
      </c>
      <c r="LB16" s="624" t="e">
        <f t="shared" si="12"/>
        <v>#VALUE!</v>
      </c>
      <c r="LC16" s="624" t="e">
        <f t="shared" si="12"/>
        <v>#VALUE!</v>
      </c>
      <c r="LD16" s="624" t="e">
        <f t="shared" si="12"/>
        <v>#VALUE!</v>
      </c>
      <c r="LE16" s="624" t="e">
        <f t="shared" si="12"/>
        <v>#VALUE!</v>
      </c>
      <c r="LF16" s="624" t="e">
        <f t="shared" si="12"/>
        <v>#VALUE!</v>
      </c>
      <c r="LG16" s="624" t="e">
        <f t="shared" si="12"/>
        <v>#VALUE!</v>
      </c>
      <c r="LH16" s="624" t="e">
        <f t="shared" si="12"/>
        <v>#VALUE!</v>
      </c>
      <c r="LI16" s="624" t="e">
        <f t="shared" si="12"/>
        <v>#VALUE!</v>
      </c>
      <c r="LJ16" s="624" t="e">
        <f t="shared" si="12"/>
        <v>#VALUE!</v>
      </c>
      <c r="LK16" s="624" t="e">
        <f t="shared" si="12"/>
        <v>#VALUE!</v>
      </c>
      <c r="LL16" s="624" t="e">
        <f t="shared" ref="LL16:NW16" si="13">LL11-LL13</f>
        <v>#VALUE!</v>
      </c>
      <c r="LM16" s="624" t="e">
        <f t="shared" si="13"/>
        <v>#VALUE!</v>
      </c>
      <c r="LN16" s="624" t="e">
        <f t="shared" si="13"/>
        <v>#VALUE!</v>
      </c>
      <c r="LO16" s="624" t="e">
        <f t="shared" si="13"/>
        <v>#VALUE!</v>
      </c>
      <c r="LP16" s="624" t="e">
        <f t="shared" si="13"/>
        <v>#VALUE!</v>
      </c>
      <c r="LQ16" s="624" t="e">
        <f t="shared" si="13"/>
        <v>#VALUE!</v>
      </c>
      <c r="LR16" s="624" t="e">
        <f t="shared" si="13"/>
        <v>#VALUE!</v>
      </c>
      <c r="LS16" s="624" t="e">
        <f t="shared" si="13"/>
        <v>#VALUE!</v>
      </c>
      <c r="LT16" s="624" t="e">
        <f t="shared" si="13"/>
        <v>#VALUE!</v>
      </c>
      <c r="LU16" s="624" t="e">
        <f t="shared" si="13"/>
        <v>#VALUE!</v>
      </c>
      <c r="LV16" s="624" t="e">
        <f t="shared" si="13"/>
        <v>#VALUE!</v>
      </c>
      <c r="LW16" s="624" t="e">
        <f t="shared" si="13"/>
        <v>#VALUE!</v>
      </c>
      <c r="LX16" s="624" t="e">
        <f t="shared" si="13"/>
        <v>#VALUE!</v>
      </c>
      <c r="LY16" s="624" t="e">
        <f t="shared" si="13"/>
        <v>#VALUE!</v>
      </c>
      <c r="LZ16" s="624" t="e">
        <f t="shared" si="13"/>
        <v>#VALUE!</v>
      </c>
      <c r="MA16" s="624" t="e">
        <f t="shared" si="13"/>
        <v>#VALUE!</v>
      </c>
      <c r="MB16" s="624" t="e">
        <f t="shared" si="13"/>
        <v>#VALUE!</v>
      </c>
      <c r="MC16" s="624" t="e">
        <f t="shared" si="13"/>
        <v>#VALUE!</v>
      </c>
      <c r="MD16" s="624" t="e">
        <f t="shared" si="13"/>
        <v>#VALUE!</v>
      </c>
      <c r="ME16" s="624" t="e">
        <f t="shared" si="13"/>
        <v>#VALUE!</v>
      </c>
      <c r="MF16" s="624" t="e">
        <f t="shared" si="13"/>
        <v>#VALUE!</v>
      </c>
      <c r="MG16" s="624" t="e">
        <f t="shared" si="13"/>
        <v>#VALUE!</v>
      </c>
      <c r="MH16" s="624" t="e">
        <f t="shared" si="13"/>
        <v>#VALUE!</v>
      </c>
      <c r="MI16" s="624" t="e">
        <f t="shared" si="13"/>
        <v>#VALUE!</v>
      </c>
      <c r="MJ16" s="624" t="e">
        <f t="shared" si="13"/>
        <v>#VALUE!</v>
      </c>
      <c r="MK16" s="624" t="e">
        <f t="shared" si="13"/>
        <v>#VALUE!</v>
      </c>
      <c r="ML16" s="624" t="e">
        <f t="shared" si="13"/>
        <v>#VALUE!</v>
      </c>
      <c r="MM16" s="624" t="e">
        <f t="shared" si="13"/>
        <v>#VALUE!</v>
      </c>
      <c r="MN16" s="624" t="e">
        <f t="shared" si="13"/>
        <v>#VALUE!</v>
      </c>
      <c r="MO16" s="624" t="e">
        <f t="shared" si="13"/>
        <v>#VALUE!</v>
      </c>
      <c r="MP16" s="624" t="e">
        <f t="shared" si="13"/>
        <v>#VALUE!</v>
      </c>
      <c r="MQ16" s="624" t="e">
        <f t="shared" si="13"/>
        <v>#VALUE!</v>
      </c>
      <c r="MR16" s="624" t="e">
        <f t="shared" si="13"/>
        <v>#VALUE!</v>
      </c>
      <c r="MS16" s="624" t="e">
        <f t="shared" si="13"/>
        <v>#VALUE!</v>
      </c>
      <c r="MT16" s="624" t="e">
        <f t="shared" si="13"/>
        <v>#VALUE!</v>
      </c>
      <c r="MU16" s="624" t="e">
        <f t="shared" si="13"/>
        <v>#VALUE!</v>
      </c>
      <c r="MV16" s="624" t="e">
        <f t="shared" si="13"/>
        <v>#VALUE!</v>
      </c>
      <c r="MW16" s="624" t="e">
        <f t="shared" si="13"/>
        <v>#VALUE!</v>
      </c>
      <c r="MX16" s="624" t="e">
        <f t="shared" si="13"/>
        <v>#VALUE!</v>
      </c>
      <c r="MY16" s="624" t="e">
        <f t="shared" si="13"/>
        <v>#VALUE!</v>
      </c>
      <c r="MZ16" s="624" t="e">
        <f t="shared" si="13"/>
        <v>#VALUE!</v>
      </c>
      <c r="NA16" s="624" t="e">
        <f t="shared" si="13"/>
        <v>#VALUE!</v>
      </c>
      <c r="NB16" s="624" t="e">
        <f t="shared" si="13"/>
        <v>#VALUE!</v>
      </c>
      <c r="NC16" s="624" t="e">
        <f t="shared" si="13"/>
        <v>#VALUE!</v>
      </c>
      <c r="ND16" s="624" t="e">
        <f t="shared" si="13"/>
        <v>#VALUE!</v>
      </c>
      <c r="NE16" s="624" t="e">
        <f t="shared" si="13"/>
        <v>#VALUE!</v>
      </c>
      <c r="NF16" s="624" t="e">
        <f t="shared" si="13"/>
        <v>#VALUE!</v>
      </c>
      <c r="NG16" s="624" t="e">
        <f t="shared" si="13"/>
        <v>#VALUE!</v>
      </c>
      <c r="NH16" s="624" t="e">
        <f t="shared" si="13"/>
        <v>#VALUE!</v>
      </c>
      <c r="NI16" s="624" t="e">
        <f t="shared" si="13"/>
        <v>#VALUE!</v>
      </c>
      <c r="NJ16" s="624" t="e">
        <f t="shared" si="13"/>
        <v>#VALUE!</v>
      </c>
      <c r="NK16" s="624" t="e">
        <f t="shared" si="13"/>
        <v>#VALUE!</v>
      </c>
      <c r="NL16" s="624" t="e">
        <f t="shared" si="13"/>
        <v>#VALUE!</v>
      </c>
      <c r="NM16" s="624" t="e">
        <f t="shared" si="13"/>
        <v>#VALUE!</v>
      </c>
      <c r="NN16" s="624" t="e">
        <f t="shared" si="13"/>
        <v>#VALUE!</v>
      </c>
      <c r="NO16" s="624" t="e">
        <f t="shared" si="13"/>
        <v>#VALUE!</v>
      </c>
      <c r="NP16" s="624" t="e">
        <f t="shared" si="13"/>
        <v>#VALUE!</v>
      </c>
      <c r="NQ16" s="624" t="e">
        <f t="shared" si="13"/>
        <v>#VALUE!</v>
      </c>
      <c r="NR16" s="624" t="e">
        <f t="shared" si="13"/>
        <v>#VALUE!</v>
      </c>
      <c r="NS16" s="624" t="e">
        <f t="shared" si="13"/>
        <v>#VALUE!</v>
      </c>
      <c r="NT16" s="624" t="e">
        <f t="shared" si="13"/>
        <v>#VALUE!</v>
      </c>
      <c r="NU16" s="624" t="e">
        <f t="shared" si="13"/>
        <v>#VALUE!</v>
      </c>
      <c r="NV16" s="624" t="e">
        <f t="shared" si="13"/>
        <v>#VALUE!</v>
      </c>
      <c r="NW16" s="624" t="e">
        <f t="shared" si="13"/>
        <v>#VALUE!</v>
      </c>
      <c r="NX16" s="624" t="e">
        <f t="shared" ref="NX16:QI16" si="14">NX11-NX13</f>
        <v>#VALUE!</v>
      </c>
      <c r="NY16" s="624" t="e">
        <f t="shared" si="14"/>
        <v>#VALUE!</v>
      </c>
      <c r="NZ16" s="624" t="e">
        <f t="shared" si="14"/>
        <v>#VALUE!</v>
      </c>
      <c r="OA16" s="624" t="e">
        <f t="shared" si="14"/>
        <v>#VALUE!</v>
      </c>
      <c r="OB16" s="624" t="e">
        <f t="shared" si="14"/>
        <v>#VALUE!</v>
      </c>
      <c r="OC16" s="624" t="e">
        <f t="shared" si="14"/>
        <v>#VALUE!</v>
      </c>
      <c r="OD16" s="624" t="e">
        <f t="shared" si="14"/>
        <v>#VALUE!</v>
      </c>
      <c r="OE16" s="624" t="e">
        <f t="shared" si="14"/>
        <v>#VALUE!</v>
      </c>
      <c r="OF16" s="624" t="e">
        <f t="shared" si="14"/>
        <v>#VALUE!</v>
      </c>
      <c r="OG16" s="624" t="e">
        <f t="shared" si="14"/>
        <v>#VALUE!</v>
      </c>
      <c r="OH16" s="624" t="e">
        <f t="shared" si="14"/>
        <v>#VALUE!</v>
      </c>
      <c r="OI16" s="624" t="e">
        <f t="shared" si="14"/>
        <v>#VALUE!</v>
      </c>
      <c r="OJ16" s="624" t="e">
        <f t="shared" si="14"/>
        <v>#VALUE!</v>
      </c>
      <c r="OK16" s="624" t="e">
        <f t="shared" si="14"/>
        <v>#VALUE!</v>
      </c>
      <c r="OL16" s="624" t="e">
        <f t="shared" si="14"/>
        <v>#VALUE!</v>
      </c>
      <c r="OM16" s="624" t="e">
        <f t="shared" si="14"/>
        <v>#VALUE!</v>
      </c>
      <c r="ON16" s="624" t="e">
        <f t="shared" si="14"/>
        <v>#VALUE!</v>
      </c>
      <c r="OO16" s="624" t="e">
        <f t="shared" si="14"/>
        <v>#VALUE!</v>
      </c>
      <c r="OP16" s="624" t="e">
        <f t="shared" si="14"/>
        <v>#VALUE!</v>
      </c>
      <c r="OQ16" s="624" t="e">
        <f t="shared" si="14"/>
        <v>#VALUE!</v>
      </c>
      <c r="OR16" s="624" t="e">
        <f t="shared" si="14"/>
        <v>#VALUE!</v>
      </c>
      <c r="OS16" s="624" t="e">
        <f t="shared" si="14"/>
        <v>#VALUE!</v>
      </c>
      <c r="OT16" s="624" t="e">
        <f t="shared" si="14"/>
        <v>#VALUE!</v>
      </c>
      <c r="OU16" s="624" t="e">
        <f t="shared" si="14"/>
        <v>#VALUE!</v>
      </c>
      <c r="OV16" s="624" t="e">
        <f t="shared" si="14"/>
        <v>#VALUE!</v>
      </c>
      <c r="OW16" s="624" t="e">
        <f t="shared" si="14"/>
        <v>#VALUE!</v>
      </c>
      <c r="OX16" s="624" t="e">
        <f t="shared" si="14"/>
        <v>#VALUE!</v>
      </c>
      <c r="OY16" s="624" t="e">
        <f t="shared" si="14"/>
        <v>#VALUE!</v>
      </c>
      <c r="OZ16" s="624" t="e">
        <f t="shared" si="14"/>
        <v>#VALUE!</v>
      </c>
      <c r="PA16" s="624" t="e">
        <f t="shared" si="14"/>
        <v>#VALUE!</v>
      </c>
      <c r="PB16" s="624" t="e">
        <f t="shared" si="14"/>
        <v>#VALUE!</v>
      </c>
      <c r="PC16" s="624" t="e">
        <f t="shared" si="14"/>
        <v>#VALUE!</v>
      </c>
      <c r="PD16" s="624" t="e">
        <f t="shared" si="14"/>
        <v>#VALUE!</v>
      </c>
      <c r="PE16" s="624" t="e">
        <f t="shared" si="14"/>
        <v>#VALUE!</v>
      </c>
      <c r="PF16" s="624" t="e">
        <f t="shared" si="14"/>
        <v>#VALUE!</v>
      </c>
      <c r="PG16" s="624" t="e">
        <f t="shared" si="14"/>
        <v>#VALUE!</v>
      </c>
      <c r="PH16" s="624" t="e">
        <f t="shared" si="14"/>
        <v>#VALUE!</v>
      </c>
      <c r="PI16" s="624" t="e">
        <f t="shared" si="14"/>
        <v>#VALUE!</v>
      </c>
      <c r="PJ16" s="624" t="e">
        <f t="shared" si="14"/>
        <v>#VALUE!</v>
      </c>
      <c r="PK16" s="624" t="e">
        <f t="shared" si="14"/>
        <v>#VALUE!</v>
      </c>
      <c r="PL16" s="624" t="e">
        <f t="shared" si="14"/>
        <v>#VALUE!</v>
      </c>
      <c r="PM16" s="624" t="e">
        <f t="shared" si="14"/>
        <v>#VALUE!</v>
      </c>
      <c r="PN16" s="624" t="e">
        <f t="shared" si="14"/>
        <v>#VALUE!</v>
      </c>
      <c r="PO16" s="624" t="e">
        <f t="shared" si="14"/>
        <v>#VALUE!</v>
      </c>
      <c r="PP16" s="624" t="e">
        <f t="shared" si="14"/>
        <v>#VALUE!</v>
      </c>
      <c r="PQ16" s="624" t="e">
        <f t="shared" si="14"/>
        <v>#VALUE!</v>
      </c>
      <c r="PR16" s="624" t="e">
        <f t="shared" si="14"/>
        <v>#VALUE!</v>
      </c>
      <c r="PS16" s="624" t="e">
        <f t="shared" si="14"/>
        <v>#VALUE!</v>
      </c>
      <c r="PT16" s="624" t="e">
        <f t="shared" si="14"/>
        <v>#VALUE!</v>
      </c>
      <c r="PU16" s="624" t="e">
        <f t="shared" si="14"/>
        <v>#VALUE!</v>
      </c>
      <c r="PV16" s="624" t="e">
        <f t="shared" si="14"/>
        <v>#VALUE!</v>
      </c>
      <c r="PW16" s="624" t="e">
        <f t="shared" si="14"/>
        <v>#VALUE!</v>
      </c>
      <c r="PX16" s="624" t="e">
        <f t="shared" si="14"/>
        <v>#VALUE!</v>
      </c>
      <c r="PY16" s="624" t="e">
        <f t="shared" si="14"/>
        <v>#VALUE!</v>
      </c>
      <c r="PZ16" s="624" t="e">
        <f t="shared" si="14"/>
        <v>#VALUE!</v>
      </c>
      <c r="QA16" s="624" t="e">
        <f t="shared" si="14"/>
        <v>#VALUE!</v>
      </c>
      <c r="QB16" s="624" t="e">
        <f t="shared" si="14"/>
        <v>#VALUE!</v>
      </c>
      <c r="QC16" s="624" t="e">
        <f t="shared" si="14"/>
        <v>#VALUE!</v>
      </c>
      <c r="QD16" s="624" t="e">
        <f t="shared" si="14"/>
        <v>#VALUE!</v>
      </c>
      <c r="QE16" s="624" t="e">
        <f t="shared" si="14"/>
        <v>#VALUE!</v>
      </c>
      <c r="QF16" s="624" t="e">
        <f t="shared" si="14"/>
        <v>#VALUE!</v>
      </c>
      <c r="QG16" s="624" t="e">
        <f t="shared" si="14"/>
        <v>#VALUE!</v>
      </c>
      <c r="QH16" s="624" t="e">
        <f t="shared" si="14"/>
        <v>#VALUE!</v>
      </c>
      <c r="QI16" s="624" t="e">
        <f t="shared" si="14"/>
        <v>#VALUE!</v>
      </c>
      <c r="QJ16" s="624" t="e">
        <f t="shared" ref="QJ16:SH16" si="15">QJ11-QJ13</f>
        <v>#VALUE!</v>
      </c>
      <c r="QK16" s="624" t="e">
        <f t="shared" si="15"/>
        <v>#VALUE!</v>
      </c>
      <c r="QL16" s="624" t="e">
        <f t="shared" si="15"/>
        <v>#VALUE!</v>
      </c>
      <c r="QM16" s="624" t="e">
        <f t="shared" si="15"/>
        <v>#VALUE!</v>
      </c>
      <c r="QN16" s="624" t="e">
        <f t="shared" si="15"/>
        <v>#VALUE!</v>
      </c>
      <c r="QO16" s="624" t="e">
        <f t="shared" si="15"/>
        <v>#VALUE!</v>
      </c>
      <c r="QP16" s="624" t="e">
        <f t="shared" si="15"/>
        <v>#VALUE!</v>
      </c>
      <c r="QQ16" s="624" t="e">
        <f t="shared" si="15"/>
        <v>#VALUE!</v>
      </c>
      <c r="QR16" s="624" t="e">
        <f t="shared" si="15"/>
        <v>#VALUE!</v>
      </c>
      <c r="QS16" s="624" t="e">
        <f t="shared" si="15"/>
        <v>#VALUE!</v>
      </c>
      <c r="QT16" s="624" t="e">
        <f t="shared" si="15"/>
        <v>#VALUE!</v>
      </c>
      <c r="QU16" s="624" t="e">
        <f t="shared" si="15"/>
        <v>#VALUE!</v>
      </c>
      <c r="QV16" s="624" t="e">
        <f t="shared" si="15"/>
        <v>#VALUE!</v>
      </c>
      <c r="QW16" s="624" t="e">
        <f t="shared" si="15"/>
        <v>#VALUE!</v>
      </c>
      <c r="QX16" s="624" t="e">
        <f t="shared" si="15"/>
        <v>#VALUE!</v>
      </c>
      <c r="QY16" s="624" t="e">
        <f t="shared" si="15"/>
        <v>#VALUE!</v>
      </c>
      <c r="QZ16" s="624" t="e">
        <f t="shared" si="15"/>
        <v>#VALUE!</v>
      </c>
      <c r="RA16" s="624" t="e">
        <f t="shared" si="15"/>
        <v>#VALUE!</v>
      </c>
      <c r="RB16" s="624" t="e">
        <f t="shared" si="15"/>
        <v>#VALUE!</v>
      </c>
      <c r="RC16" s="624" t="e">
        <f t="shared" si="15"/>
        <v>#VALUE!</v>
      </c>
      <c r="RD16" s="624" t="e">
        <f t="shared" si="15"/>
        <v>#VALUE!</v>
      </c>
      <c r="RE16" s="624" t="e">
        <f t="shared" si="15"/>
        <v>#VALUE!</v>
      </c>
      <c r="RF16" s="624" t="e">
        <f t="shared" si="15"/>
        <v>#VALUE!</v>
      </c>
      <c r="RG16" s="624" t="e">
        <f t="shared" si="15"/>
        <v>#VALUE!</v>
      </c>
      <c r="RH16" s="624" t="e">
        <f t="shared" si="15"/>
        <v>#VALUE!</v>
      </c>
      <c r="RI16" s="624" t="e">
        <f t="shared" si="15"/>
        <v>#VALUE!</v>
      </c>
      <c r="RJ16" s="624" t="e">
        <f t="shared" si="15"/>
        <v>#VALUE!</v>
      </c>
      <c r="RK16" s="624" t="e">
        <f t="shared" si="15"/>
        <v>#VALUE!</v>
      </c>
      <c r="RL16" s="624" t="e">
        <f t="shared" si="15"/>
        <v>#VALUE!</v>
      </c>
      <c r="RM16" s="624" t="e">
        <f t="shared" si="15"/>
        <v>#VALUE!</v>
      </c>
      <c r="RN16" s="624" t="e">
        <f t="shared" si="15"/>
        <v>#VALUE!</v>
      </c>
      <c r="RO16" s="624" t="e">
        <f t="shared" si="15"/>
        <v>#VALUE!</v>
      </c>
      <c r="RP16" s="624" t="e">
        <f t="shared" si="15"/>
        <v>#VALUE!</v>
      </c>
      <c r="RQ16" s="624" t="e">
        <f t="shared" si="15"/>
        <v>#VALUE!</v>
      </c>
      <c r="RR16" s="624" t="e">
        <f t="shared" si="15"/>
        <v>#VALUE!</v>
      </c>
      <c r="RS16" s="624" t="e">
        <f t="shared" si="15"/>
        <v>#VALUE!</v>
      </c>
      <c r="RT16" s="624" t="e">
        <f t="shared" si="15"/>
        <v>#VALUE!</v>
      </c>
      <c r="RU16" s="624" t="e">
        <f t="shared" si="15"/>
        <v>#VALUE!</v>
      </c>
      <c r="RV16" s="624" t="e">
        <f t="shared" si="15"/>
        <v>#VALUE!</v>
      </c>
      <c r="RW16" s="624" t="e">
        <f t="shared" si="15"/>
        <v>#VALUE!</v>
      </c>
      <c r="RX16" s="624" t="e">
        <f t="shared" si="15"/>
        <v>#VALUE!</v>
      </c>
      <c r="RY16" s="624" t="e">
        <f t="shared" si="15"/>
        <v>#VALUE!</v>
      </c>
      <c r="RZ16" s="624" t="e">
        <f t="shared" si="15"/>
        <v>#VALUE!</v>
      </c>
      <c r="SA16" s="624" t="e">
        <f t="shared" si="15"/>
        <v>#VALUE!</v>
      </c>
      <c r="SB16" s="624" t="e">
        <f t="shared" si="15"/>
        <v>#VALUE!</v>
      </c>
      <c r="SC16" s="624" t="e">
        <f t="shared" si="15"/>
        <v>#VALUE!</v>
      </c>
      <c r="SD16" s="624" t="e">
        <f t="shared" si="15"/>
        <v>#VALUE!</v>
      </c>
      <c r="SE16" s="624" t="e">
        <f t="shared" si="15"/>
        <v>#VALUE!</v>
      </c>
      <c r="SF16" s="624" t="e">
        <f t="shared" si="15"/>
        <v>#VALUE!</v>
      </c>
      <c r="SG16" s="624" t="e">
        <f t="shared" si="15"/>
        <v>#VALUE!</v>
      </c>
      <c r="SH16" s="624" t="e">
        <f t="shared" si="15"/>
        <v>#VALUE!</v>
      </c>
      <c r="SM16">
        <f>'GRR Data'!A12</f>
        <v>0</v>
      </c>
    </row>
    <row r="17" spans="2:507">
      <c r="B17" s="3" t="s">
        <v>380</v>
      </c>
      <c r="C17" s="606"/>
      <c r="D17" s="606"/>
      <c r="E17" s="606"/>
      <c r="F17" s="606"/>
      <c r="G17" s="606"/>
      <c r="H17" s="606"/>
      <c r="I17" s="606"/>
      <c r="J17" s="606"/>
      <c r="K17" s="606"/>
      <c r="L17" s="606"/>
      <c r="M17" s="606"/>
      <c r="N17" s="606"/>
      <c r="O17" s="606"/>
      <c r="P17" s="606"/>
      <c r="Q17" s="606"/>
      <c r="R17" s="606"/>
      <c r="S17" s="606"/>
      <c r="T17" s="606"/>
      <c r="U17" s="606"/>
      <c r="V17" s="606"/>
      <c r="W17" s="606"/>
      <c r="X17" s="606"/>
      <c r="Y17" s="606"/>
      <c r="Z17" s="606"/>
      <c r="AA17" s="606"/>
      <c r="AB17" s="606"/>
      <c r="AC17" s="606"/>
      <c r="AD17" s="606"/>
      <c r="AE17" s="606"/>
      <c r="AF17" s="606"/>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06"/>
      <c r="BD17" s="606"/>
      <c r="BE17" s="606"/>
      <c r="BF17" s="606"/>
      <c r="BG17" s="606"/>
      <c r="BH17" s="606"/>
      <c r="BI17" s="606"/>
      <c r="BJ17" s="606"/>
      <c r="BK17" s="606"/>
      <c r="BL17" s="606"/>
      <c r="BM17" s="606"/>
      <c r="BN17" s="606"/>
      <c r="BO17" s="606"/>
      <c r="BP17" s="606"/>
      <c r="BQ17" s="606"/>
      <c r="BR17" s="606"/>
      <c r="BS17" s="606"/>
      <c r="BT17" s="606"/>
      <c r="BU17" s="606"/>
      <c r="BV17" s="606"/>
      <c r="BW17" s="606"/>
      <c r="BX17" s="606"/>
      <c r="BY17" s="606"/>
      <c r="BZ17" s="606"/>
      <c r="CA17" s="606"/>
      <c r="CB17" s="606"/>
      <c r="CC17" s="606"/>
      <c r="CD17" s="606"/>
      <c r="CE17" s="606"/>
      <c r="CF17" s="606"/>
      <c r="CG17" s="606"/>
      <c r="CH17" s="606"/>
      <c r="CI17" s="606"/>
      <c r="CJ17" s="606"/>
      <c r="CK17" s="606"/>
      <c r="CL17" s="606"/>
      <c r="CM17" s="606"/>
      <c r="CN17" s="606"/>
      <c r="CO17" s="606"/>
      <c r="CP17" s="606"/>
      <c r="CQ17" s="606"/>
      <c r="CR17" s="606"/>
      <c r="CS17" s="606"/>
      <c r="CT17" s="606"/>
      <c r="CU17" s="606"/>
      <c r="CV17" s="606"/>
      <c r="CW17" s="606"/>
      <c r="CX17" s="606"/>
      <c r="CY17" s="606"/>
      <c r="CZ17" s="606"/>
      <c r="DA17" s="606"/>
      <c r="DB17" s="606"/>
      <c r="DC17" s="606"/>
      <c r="DD17" s="606"/>
      <c r="DE17" s="606"/>
      <c r="DF17" s="606"/>
      <c r="DG17" s="606"/>
      <c r="DH17" s="606"/>
      <c r="DI17" s="606"/>
      <c r="DJ17" s="606"/>
      <c r="DK17" s="606"/>
      <c r="DL17" s="606"/>
      <c r="DM17" s="606"/>
      <c r="DN17" s="606"/>
      <c r="DO17" s="606"/>
      <c r="DP17" s="606"/>
      <c r="DQ17" s="606"/>
      <c r="DR17" s="606"/>
      <c r="DS17" s="606"/>
      <c r="DT17" s="606"/>
      <c r="DU17" s="606"/>
      <c r="DV17" s="606"/>
      <c r="DW17" s="606"/>
      <c r="DX17" s="606"/>
      <c r="DY17" s="606"/>
      <c r="DZ17" s="606"/>
      <c r="EA17" s="606"/>
      <c r="EB17" s="606"/>
      <c r="EC17" s="606"/>
      <c r="ED17" s="606"/>
      <c r="EE17" s="606"/>
      <c r="EF17" s="606"/>
      <c r="EG17" s="606"/>
      <c r="EH17" s="606"/>
      <c r="EI17" s="606"/>
      <c r="EJ17" s="606"/>
      <c r="EK17" s="606"/>
      <c r="EL17" s="606"/>
      <c r="EM17" s="606"/>
      <c r="EN17" s="606"/>
      <c r="EO17" s="606"/>
      <c r="EP17" s="606"/>
      <c r="EQ17" s="606"/>
      <c r="ER17" s="606"/>
      <c r="ES17" s="606"/>
      <c r="ET17" s="606"/>
      <c r="EU17" s="606"/>
      <c r="EV17" s="606"/>
      <c r="EW17" s="606"/>
      <c r="EX17" s="606"/>
      <c r="EY17" s="606"/>
      <c r="EZ17" s="606"/>
      <c r="FA17" s="606"/>
      <c r="FB17" s="606"/>
      <c r="FC17" s="606"/>
      <c r="FD17" s="606"/>
      <c r="FE17" s="606"/>
      <c r="FF17" s="606"/>
      <c r="FG17" s="606"/>
      <c r="FH17" s="606"/>
      <c r="FI17" s="606"/>
      <c r="FJ17" s="606"/>
      <c r="FK17" s="606"/>
      <c r="FL17" s="606"/>
      <c r="FM17" s="606"/>
      <c r="FN17" s="606"/>
      <c r="FO17" s="606"/>
      <c r="FP17" s="606"/>
      <c r="FQ17" s="606"/>
      <c r="FR17" s="606"/>
      <c r="FS17" s="606"/>
      <c r="FT17" s="606"/>
      <c r="FU17" s="606"/>
      <c r="FV17" s="606"/>
      <c r="FW17" s="606"/>
      <c r="FX17" s="606"/>
      <c r="FY17" s="606"/>
      <c r="FZ17" s="606"/>
      <c r="GA17" s="606"/>
      <c r="GB17" s="606"/>
      <c r="GC17" s="606"/>
      <c r="GD17" s="606"/>
      <c r="GE17" s="606"/>
      <c r="GF17" s="606"/>
      <c r="GG17" s="606"/>
      <c r="GH17" s="606"/>
      <c r="GI17" s="606"/>
      <c r="GJ17" s="606"/>
      <c r="GK17" s="606"/>
      <c r="GL17" s="606"/>
      <c r="GM17" s="606"/>
      <c r="GN17" s="606"/>
      <c r="GO17" s="606"/>
      <c r="GP17" s="606"/>
      <c r="GQ17" s="606"/>
      <c r="GR17" s="606"/>
      <c r="GS17" s="606"/>
      <c r="GT17" s="606"/>
      <c r="GU17" s="606"/>
      <c r="GV17" s="606"/>
      <c r="GW17" s="606"/>
      <c r="GX17" s="606"/>
      <c r="GY17" s="606"/>
      <c r="GZ17" s="606"/>
      <c r="HA17" s="606"/>
      <c r="HB17" s="606"/>
      <c r="HC17" s="606"/>
      <c r="HD17" s="606"/>
      <c r="HE17" s="606"/>
      <c r="HF17" s="606"/>
      <c r="HG17" s="606"/>
      <c r="HH17" s="606"/>
      <c r="HI17" s="606"/>
      <c r="HJ17" s="606"/>
      <c r="HK17" s="606"/>
      <c r="HL17" s="606"/>
      <c r="HM17" s="606"/>
      <c r="HN17" s="606"/>
      <c r="HO17" s="606"/>
      <c r="HP17" s="606"/>
      <c r="HQ17" s="606"/>
      <c r="HR17" s="606"/>
      <c r="HS17" s="606"/>
      <c r="HT17" s="606"/>
      <c r="HU17" s="606"/>
      <c r="HV17" s="606"/>
      <c r="HW17" s="606"/>
      <c r="HX17" s="606"/>
      <c r="HY17" s="606"/>
      <c r="HZ17" s="606"/>
      <c r="IA17" s="606"/>
      <c r="IB17" s="606"/>
      <c r="IC17" s="606"/>
      <c r="ID17" s="606"/>
      <c r="IE17" s="606"/>
      <c r="IF17" s="606"/>
      <c r="IG17" s="606"/>
      <c r="IH17" s="606"/>
      <c r="II17" s="606"/>
      <c r="IJ17" s="606"/>
      <c r="IK17" s="606"/>
      <c r="IL17" s="606"/>
      <c r="IM17" s="606"/>
      <c r="IN17" s="606"/>
      <c r="IO17" s="606"/>
      <c r="IP17" s="606"/>
      <c r="IQ17" s="606"/>
      <c r="IR17" s="606"/>
      <c r="IS17" s="606"/>
      <c r="IT17" s="606"/>
      <c r="IU17" s="606"/>
      <c r="IV17" s="606"/>
      <c r="IW17" s="606"/>
      <c r="IX17" s="606"/>
      <c r="IY17" s="606"/>
      <c r="IZ17" s="606"/>
      <c r="JA17" s="606"/>
      <c r="JB17" s="606"/>
      <c r="JC17" s="606"/>
      <c r="JD17" s="606"/>
      <c r="JE17" s="606"/>
      <c r="JF17" s="606"/>
      <c r="JG17" s="606"/>
      <c r="JH17" s="606"/>
      <c r="JI17" s="606"/>
      <c r="JJ17" s="606"/>
      <c r="JK17" s="606"/>
      <c r="JL17" s="606"/>
      <c r="JM17" s="606"/>
      <c r="JN17" s="606"/>
      <c r="JO17" s="606"/>
      <c r="JP17" s="606"/>
      <c r="JQ17" s="606"/>
      <c r="JR17" s="606"/>
      <c r="JS17" s="606"/>
      <c r="JT17" s="606"/>
      <c r="JU17" s="606"/>
      <c r="JV17" s="606"/>
      <c r="JW17" s="606"/>
      <c r="JX17" s="606"/>
      <c r="JY17" s="606"/>
      <c r="JZ17" s="606"/>
      <c r="KA17" s="606"/>
      <c r="KB17" s="606"/>
      <c r="KC17" s="606"/>
      <c r="KD17" s="606"/>
      <c r="KE17" s="606"/>
      <c r="KF17" s="606"/>
      <c r="KG17" s="606"/>
      <c r="KH17" s="606"/>
      <c r="KI17" s="606"/>
      <c r="KJ17" s="606"/>
      <c r="KK17" s="606"/>
      <c r="KL17" s="606"/>
      <c r="KM17" s="606"/>
      <c r="KN17" s="606"/>
      <c r="KO17" s="606"/>
      <c r="KP17" s="606"/>
      <c r="KQ17" s="606"/>
      <c r="KR17" s="606"/>
      <c r="KS17" s="606"/>
      <c r="KT17" s="606"/>
      <c r="KU17" s="606"/>
      <c r="KV17" s="606"/>
      <c r="KW17" s="606"/>
      <c r="KX17" s="606"/>
      <c r="KY17" s="606"/>
      <c r="KZ17" s="606"/>
      <c r="LA17" s="606"/>
      <c r="LB17" s="606"/>
      <c r="LC17" s="606"/>
      <c r="LD17" s="606"/>
      <c r="LE17" s="606"/>
      <c r="LF17" s="606"/>
      <c r="LG17" s="606"/>
      <c r="LH17" s="606"/>
      <c r="LI17" s="606"/>
      <c r="LJ17" s="606"/>
      <c r="LK17" s="606"/>
      <c r="LL17" s="606"/>
      <c r="LM17" s="606"/>
      <c r="LN17" s="606"/>
      <c r="LO17" s="606"/>
      <c r="LP17" s="606"/>
      <c r="LQ17" s="606"/>
      <c r="LR17" s="606"/>
      <c r="LS17" s="606"/>
      <c r="LT17" s="606"/>
      <c r="LU17" s="606"/>
      <c r="LV17" s="606"/>
      <c r="LW17" s="606"/>
      <c r="LX17" s="606"/>
      <c r="LY17" s="606"/>
      <c r="LZ17" s="606"/>
      <c r="MA17" s="606"/>
      <c r="MB17" s="606"/>
      <c r="MC17" s="606"/>
      <c r="MD17" s="606"/>
      <c r="ME17" s="606"/>
      <c r="MF17" s="606"/>
      <c r="MG17" s="606"/>
      <c r="MH17" s="606"/>
      <c r="MI17" s="606"/>
      <c r="MJ17" s="606"/>
      <c r="MK17" s="606"/>
      <c r="ML17" s="606"/>
      <c r="MM17" s="606"/>
      <c r="MN17" s="606"/>
      <c r="MO17" s="606"/>
      <c r="MP17" s="606"/>
      <c r="MQ17" s="606"/>
      <c r="MR17" s="606"/>
      <c r="MS17" s="606"/>
      <c r="MT17" s="606"/>
      <c r="MU17" s="606"/>
      <c r="MV17" s="606"/>
      <c r="MW17" s="606"/>
      <c r="MX17" s="606"/>
      <c r="MY17" s="606"/>
      <c r="MZ17" s="606"/>
      <c r="NA17" s="606"/>
      <c r="NB17" s="606"/>
      <c r="NC17" s="606"/>
      <c r="ND17" s="606"/>
      <c r="NE17" s="606"/>
      <c r="NF17" s="606"/>
      <c r="NG17" s="606"/>
      <c r="NH17" s="606"/>
      <c r="NI17" s="606"/>
      <c r="NJ17" s="606"/>
      <c r="NK17" s="606"/>
      <c r="NL17" s="606"/>
      <c r="NM17" s="606"/>
      <c r="NN17" s="606"/>
      <c r="NO17" s="606"/>
      <c r="NP17" s="606"/>
      <c r="NQ17" s="606"/>
      <c r="NR17" s="606"/>
      <c r="NS17" s="606"/>
      <c r="NT17" s="606"/>
      <c r="NU17" s="606"/>
      <c r="NV17" s="606"/>
      <c r="NW17" s="606"/>
      <c r="NX17" s="606"/>
      <c r="NY17" s="606"/>
      <c r="NZ17" s="606"/>
      <c r="OA17" s="606"/>
      <c r="OB17" s="606"/>
      <c r="OC17" s="606"/>
      <c r="OD17" s="606"/>
      <c r="OE17" s="606"/>
      <c r="OF17" s="606"/>
      <c r="OG17" s="606"/>
      <c r="OH17" s="606"/>
      <c r="OI17" s="606"/>
      <c r="OJ17" s="606"/>
      <c r="OK17" s="606"/>
      <c r="OL17" s="606"/>
      <c r="OM17" s="606"/>
      <c r="ON17" s="606"/>
      <c r="OO17" s="606"/>
      <c r="OP17" s="606"/>
      <c r="OQ17" s="606"/>
      <c r="OR17" s="606"/>
      <c r="OS17" s="606"/>
      <c r="OT17" s="606"/>
      <c r="OU17" s="606"/>
      <c r="OV17" s="606"/>
      <c r="OW17" s="606"/>
      <c r="OX17" s="606"/>
      <c r="OY17" s="606"/>
      <c r="OZ17" s="606"/>
      <c r="PA17" s="606"/>
      <c r="PB17" s="606"/>
      <c r="PC17" s="606"/>
      <c r="PD17" s="606"/>
      <c r="PE17" s="606"/>
      <c r="PF17" s="606"/>
      <c r="PG17" s="606"/>
      <c r="PH17" s="606"/>
      <c r="PI17" s="606"/>
      <c r="PJ17" s="606"/>
      <c r="PK17" s="606"/>
      <c r="PL17" s="606"/>
      <c r="PM17" s="606"/>
      <c r="PN17" s="606"/>
      <c r="PO17" s="606"/>
      <c r="PP17" s="606"/>
      <c r="PQ17" s="606"/>
      <c r="PR17" s="606"/>
      <c r="PS17" s="606"/>
      <c r="PT17" s="606"/>
      <c r="PU17" s="606"/>
      <c r="PV17" s="606"/>
      <c r="PW17" s="606"/>
      <c r="PX17" s="606"/>
      <c r="PY17" s="606"/>
      <c r="PZ17" s="606"/>
      <c r="QA17" s="606"/>
      <c r="QB17" s="606"/>
      <c r="QC17" s="606"/>
      <c r="QD17" s="606"/>
      <c r="QE17" s="606"/>
      <c r="QF17" s="606"/>
      <c r="QG17" s="606"/>
      <c r="QH17" s="606"/>
      <c r="QI17" s="606"/>
      <c r="QJ17" s="606"/>
      <c r="QK17" s="606"/>
      <c r="QL17" s="606"/>
      <c r="QM17" s="606"/>
      <c r="QN17" s="606"/>
      <c r="QO17" s="606"/>
      <c r="QP17" s="606"/>
      <c r="QQ17" s="606"/>
      <c r="QR17" s="606"/>
      <c r="QS17" s="606"/>
      <c r="QT17" s="606"/>
      <c r="QU17" s="606"/>
      <c r="QV17" s="606"/>
      <c r="QW17" s="606"/>
      <c r="QX17" s="606"/>
      <c r="QY17" s="606"/>
      <c r="QZ17" s="606"/>
      <c r="RA17" s="606"/>
      <c r="RB17" s="606"/>
      <c r="RC17" s="606"/>
      <c r="RD17" s="606"/>
      <c r="RE17" s="606"/>
      <c r="RF17" s="606"/>
      <c r="RG17" s="606"/>
      <c r="RH17" s="606"/>
      <c r="RI17" s="606"/>
      <c r="RJ17" s="606"/>
      <c r="RK17" s="606"/>
      <c r="RL17" s="606"/>
      <c r="RM17" s="606"/>
      <c r="RN17" s="606"/>
      <c r="RO17" s="606"/>
      <c r="RP17" s="606"/>
      <c r="RQ17" s="606"/>
      <c r="RR17" s="606"/>
      <c r="RS17" s="606"/>
      <c r="RT17" s="606"/>
      <c r="RU17" s="606"/>
      <c r="RV17" s="606"/>
      <c r="RW17" s="606"/>
      <c r="RX17" s="606"/>
      <c r="RY17" s="606"/>
      <c r="RZ17" s="606"/>
      <c r="SA17" s="606"/>
      <c r="SB17" s="606"/>
      <c r="SC17" s="606"/>
      <c r="SD17" s="606"/>
      <c r="SE17" s="606"/>
      <c r="SF17" s="606"/>
      <c r="SG17" s="606"/>
      <c r="SH17" s="606"/>
      <c r="SM17">
        <f>'GRR Data'!A13</f>
        <v>0</v>
      </c>
    </row>
    <row r="18" spans="2:507">
      <c r="B18" s="6" t="s">
        <v>381</v>
      </c>
      <c r="C18" s="299">
        <f>AVERAGE(C80:C179)</f>
        <v>691.05312500000014</v>
      </c>
      <c r="D18" s="299">
        <f t="shared" ref="D18:BO18" si="16">AVERAGE(D80:D179)</f>
        <v>0.16694062500000006</v>
      </c>
      <c r="E18" s="299">
        <f t="shared" si="16"/>
        <v>0.20419062499999996</v>
      </c>
      <c r="F18" s="299">
        <f t="shared" si="16"/>
        <v>0.22460937500000003</v>
      </c>
      <c r="G18" s="299">
        <f t="shared" si="16"/>
        <v>0.16861875000000001</v>
      </c>
      <c r="H18" s="299">
        <f t="shared" si="16"/>
        <v>0.16451250000000001</v>
      </c>
      <c r="I18" s="299">
        <f t="shared" si="16"/>
        <v>0.14151250000000004</v>
      </c>
      <c r="J18" s="299">
        <f t="shared" si="16"/>
        <v>0.14674062500000004</v>
      </c>
      <c r="K18" s="299">
        <f t="shared" si="16"/>
        <v>0.14750312500000001</v>
      </c>
      <c r="L18" s="299">
        <f t="shared" si="16"/>
        <v>0.14755312500000001</v>
      </c>
      <c r="M18" s="299">
        <f t="shared" si="16"/>
        <v>0.14746249999999997</v>
      </c>
      <c r="N18" s="299">
        <f t="shared" si="16"/>
        <v>0.12391249999999998</v>
      </c>
      <c r="O18" s="299">
        <f t="shared" si="16"/>
        <v>0.12545312499999997</v>
      </c>
      <c r="P18" s="299">
        <f t="shared" si="16"/>
        <v>0.14954062500000001</v>
      </c>
      <c r="Q18" s="299">
        <f t="shared" si="16"/>
        <v>0.13363749999999999</v>
      </c>
      <c r="R18" s="299">
        <f t="shared" si="16"/>
        <v>0.15753437500000003</v>
      </c>
      <c r="S18" s="299">
        <f t="shared" si="16"/>
        <v>0.17666875000000004</v>
      </c>
      <c r="T18" s="299">
        <f t="shared" si="16"/>
        <v>0.18885312500000001</v>
      </c>
      <c r="U18" s="299">
        <f t="shared" si="16"/>
        <v>0.18362187500000002</v>
      </c>
      <c r="V18" s="299">
        <f t="shared" si="16"/>
        <v>0.19144375000000002</v>
      </c>
      <c r="W18" s="299">
        <f t="shared" si="16"/>
        <v>0.10741531250000003</v>
      </c>
      <c r="X18" s="299">
        <f t="shared" si="16"/>
        <v>8.8341562499999998E-2</v>
      </c>
      <c r="Y18" s="299">
        <f t="shared" si="16"/>
        <v>9.9292187500000018E-2</v>
      </c>
      <c r="Z18" s="299">
        <f t="shared" si="16"/>
        <v>8.5813125000000018E-2</v>
      </c>
      <c r="AA18" s="299">
        <f t="shared" si="16"/>
        <v>0.11413625000000001</v>
      </c>
      <c r="AB18" s="299">
        <f t="shared" si="16"/>
        <v>0.12704999999999997</v>
      </c>
      <c r="AC18" s="299">
        <f t="shared" si="16"/>
        <v>7.7784062500000015E-2</v>
      </c>
      <c r="AD18" s="299">
        <f t="shared" si="16"/>
        <v>0.13025999999999999</v>
      </c>
      <c r="AE18" s="299">
        <f t="shared" si="16"/>
        <v>9.4220312500000014E-2</v>
      </c>
      <c r="AF18" s="299">
        <f t="shared" si="16"/>
        <v>0.13228281250000001</v>
      </c>
      <c r="AG18" s="299">
        <f t="shared" si="16"/>
        <v>0.14933593750000002</v>
      </c>
      <c r="AH18" s="299">
        <f t="shared" si="16"/>
        <v>0.13522656250000004</v>
      </c>
      <c r="AI18" s="299">
        <f t="shared" si="16"/>
        <v>9.4960312499999991E-2</v>
      </c>
      <c r="AJ18" s="299">
        <f t="shared" si="16"/>
        <v>0.1237940625</v>
      </c>
      <c r="AK18" s="299">
        <f t="shared" si="16"/>
        <v>7.4772187500000004E-2</v>
      </c>
      <c r="AL18" s="299">
        <f t="shared" si="16"/>
        <v>0.11502156250000002</v>
      </c>
      <c r="AM18" s="299">
        <f t="shared" si="16"/>
        <v>0.11318999999999999</v>
      </c>
      <c r="AN18" s="299">
        <f t="shared" si="16"/>
        <v>274.47787499999998</v>
      </c>
      <c r="AO18" s="299">
        <f t="shared" si="16"/>
        <v>274.48457812499998</v>
      </c>
      <c r="AP18" s="299">
        <f t="shared" si="16"/>
        <v>274.48647812499996</v>
      </c>
      <c r="AQ18" s="299">
        <f t="shared" si="16"/>
        <v>189.91804999999994</v>
      </c>
      <c r="AR18" s="299">
        <f t="shared" si="16"/>
        <v>189.93192812500001</v>
      </c>
      <c r="AS18" s="299">
        <f t="shared" si="16"/>
        <v>189.92689999999996</v>
      </c>
      <c r="AT18" s="299">
        <f t="shared" si="16"/>
        <v>0.45428474999999996</v>
      </c>
      <c r="AU18" s="299">
        <f t="shared" si="16"/>
        <v>-0.12149003125000001</v>
      </c>
      <c r="AV18" s="299">
        <f t="shared" si="16"/>
        <v>1.0198218749999998E-2</v>
      </c>
      <c r="AW18" s="299">
        <f t="shared" si="16"/>
        <v>0.10895381249999998</v>
      </c>
      <c r="AX18" s="299">
        <f t="shared" si="16"/>
        <v>4.5325718750000001E-2</v>
      </c>
      <c r="AY18" s="299">
        <f t="shared" si="16"/>
        <v>-0.12585931249999999</v>
      </c>
      <c r="AZ18" s="299">
        <f t="shared" si="16"/>
        <v>-4.3340968750000007E-2</v>
      </c>
      <c r="BA18" s="299">
        <f t="shared" si="16"/>
        <v>0.20751962499999996</v>
      </c>
      <c r="BB18" s="299">
        <f t="shared" si="16"/>
        <v>0.27669293750000007</v>
      </c>
      <c r="BC18" s="299">
        <f t="shared" si="16"/>
        <v>0.13951431249999999</v>
      </c>
      <c r="BD18" s="299">
        <f t="shared" si="16"/>
        <v>-8.1354937500000002E-2</v>
      </c>
      <c r="BE18" s="299">
        <f t="shared" si="16"/>
        <v>-0.13178540624999999</v>
      </c>
      <c r="BF18" s="299">
        <f t="shared" si="16"/>
        <v>-7.8308281249999986E-2</v>
      </c>
      <c r="BG18" s="299">
        <f t="shared" si="16"/>
        <v>-1.6203218749999998E-2</v>
      </c>
      <c r="BH18" s="299">
        <f t="shared" si="16"/>
        <v>-4.6303249999999997E-2</v>
      </c>
      <c r="BI18" s="299">
        <f t="shared" si="16"/>
        <v>-0.14355968749999998</v>
      </c>
      <c r="BJ18" s="299">
        <f t="shared" si="16"/>
        <v>0.382621875</v>
      </c>
      <c r="BK18" s="299">
        <f t="shared" si="16"/>
        <v>-4.4221875000000001E-2</v>
      </c>
      <c r="BL18" s="299">
        <f t="shared" si="16"/>
        <v>0.18000000000000002</v>
      </c>
      <c r="BM18" s="299">
        <f t="shared" si="16"/>
        <v>-0.12631562500000001</v>
      </c>
      <c r="BN18" s="299">
        <f t="shared" si="16"/>
        <v>-0.14548125000000003</v>
      </c>
      <c r="BO18" s="299">
        <f t="shared" si="16"/>
        <v>-0.14104375000000002</v>
      </c>
      <c r="BP18" s="299">
        <f t="shared" ref="BP18:EA18" si="17">AVERAGE(BP80:BP179)</f>
        <v>-0.14425625000000003</v>
      </c>
      <c r="BQ18" s="299">
        <f t="shared" si="17"/>
        <v>0.12168124999999999</v>
      </c>
      <c r="BR18" s="299">
        <f t="shared" si="17"/>
        <v>-2.5312499999999996E-3</v>
      </c>
      <c r="BS18" s="299">
        <f t="shared" si="17"/>
        <v>-5.0028125000000014E-2</v>
      </c>
      <c r="BT18" s="299">
        <f t="shared" si="17"/>
        <v>7.0862500000000009E-2</v>
      </c>
      <c r="BU18" s="299">
        <f t="shared" si="17"/>
        <v>1.7928124999999996E-2</v>
      </c>
      <c r="BV18" s="299">
        <f t="shared" si="17"/>
        <v>4.3900000000000002E-2</v>
      </c>
      <c r="BW18" s="299">
        <f t="shared" si="17"/>
        <v>0.10056250000000001</v>
      </c>
      <c r="BX18" s="299">
        <f t="shared" si="17"/>
        <v>0.11370624999999999</v>
      </c>
      <c r="BY18" s="299">
        <f t="shared" si="17"/>
        <v>0.13661875000000004</v>
      </c>
      <c r="BZ18" s="299">
        <f t="shared" si="17"/>
        <v>0.13651250000000004</v>
      </c>
      <c r="CA18" s="299">
        <f t="shared" si="17"/>
        <v>0.12003749999999999</v>
      </c>
      <c r="CB18" s="299">
        <f t="shared" si="17"/>
        <v>0.10839999999999997</v>
      </c>
      <c r="CC18" s="299">
        <f t="shared" si="17"/>
        <v>0.105375</v>
      </c>
      <c r="CD18" s="299">
        <f t="shared" si="17"/>
        <v>0.15631562500000004</v>
      </c>
      <c r="CE18" s="299">
        <f t="shared" si="17"/>
        <v>0.13679062500000003</v>
      </c>
      <c r="CF18" s="299">
        <f t="shared" si="17"/>
        <v>0.13996562500000004</v>
      </c>
      <c r="CG18" s="299">
        <f t="shared" si="17"/>
        <v>0.10918437500000003</v>
      </c>
      <c r="CH18" s="299">
        <f t="shared" si="17"/>
        <v>0.10161250000000001</v>
      </c>
      <c r="CI18" s="299">
        <f t="shared" si="17"/>
        <v>9.0446874999999982E-2</v>
      </c>
      <c r="CJ18" s="299">
        <f t="shared" ref="CJ18:CY18" si="18">AVERAGE(CJ80:CJ179)</f>
        <v>0.49058124999999991</v>
      </c>
      <c r="CK18" s="299">
        <f t="shared" si="18"/>
        <v>0.49358437499999996</v>
      </c>
      <c r="CL18" s="299">
        <f t="shared" si="18"/>
        <v>0.50025625000000007</v>
      </c>
      <c r="CM18" s="299">
        <f t="shared" si="18"/>
        <v>0.47047187500000004</v>
      </c>
      <c r="CN18" s="299">
        <f t="shared" si="18"/>
        <v>4.6528124999999983E-2</v>
      </c>
      <c r="CO18" s="299">
        <f t="shared" si="18"/>
        <v>3.3984374999999997E-2</v>
      </c>
      <c r="CP18" s="299">
        <f t="shared" si="18"/>
        <v>1.6587499999999998E-2</v>
      </c>
      <c r="CQ18" s="299">
        <f t="shared" si="18"/>
        <v>0.13061875000000001</v>
      </c>
      <c r="CR18" s="299">
        <f t="shared" si="18"/>
        <v>-5.7884374999999995E-2</v>
      </c>
      <c r="CS18" s="299">
        <f t="shared" si="18"/>
        <v>7.0806250000000015E-2</v>
      </c>
      <c r="CT18" s="299">
        <f t="shared" si="18"/>
        <v>-1.7640625000000004E-2</v>
      </c>
      <c r="CU18" s="299">
        <f t="shared" si="18"/>
        <v>0.14273125000000006</v>
      </c>
      <c r="CV18" s="299">
        <f t="shared" si="18"/>
        <v>-6.3003124999999993E-2</v>
      </c>
      <c r="CW18" s="299">
        <f t="shared" si="18"/>
        <v>9.3837500000000004E-2</v>
      </c>
      <c r="CX18" s="299">
        <f t="shared" si="18"/>
        <v>-2.68375E-2</v>
      </c>
      <c r="CY18" s="299">
        <f t="shared" si="18"/>
        <v>9.4856250000000003E-2</v>
      </c>
      <c r="CZ18" s="299">
        <f t="shared" si="17"/>
        <v>7.6971875000000009E-2</v>
      </c>
      <c r="DA18" s="299">
        <f t="shared" si="17"/>
        <v>7.4406250000000007E-2</v>
      </c>
      <c r="DB18" s="299">
        <f t="shared" si="17"/>
        <v>0.11807500000000001</v>
      </c>
      <c r="DC18" s="299">
        <f t="shared" ref="DC18:DI18" si="19">AVERAGE(DC80:DC179)</f>
        <v>0.10224375000000001</v>
      </c>
      <c r="DD18" s="299">
        <f t="shared" si="19"/>
        <v>8.0921874999999976E-2</v>
      </c>
      <c r="DE18" s="299">
        <f t="shared" si="19"/>
        <v>4.3390625000000002E-2</v>
      </c>
      <c r="DF18" s="299">
        <f t="shared" si="19"/>
        <v>3.7603124999999994E-2</v>
      </c>
      <c r="DG18" s="299">
        <f t="shared" si="19"/>
        <v>2.6503125000000002E-2</v>
      </c>
      <c r="DH18" s="299">
        <f t="shared" si="19"/>
        <v>4.1596875000000005E-2</v>
      </c>
      <c r="DI18" s="299">
        <f t="shared" si="19"/>
        <v>3.5021874999999994E-2</v>
      </c>
      <c r="DJ18" s="299">
        <f t="shared" si="17"/>
        <v>0.15883125000000001</v>
      </c>
      <c r="DK18" s="299">
        <f t="shared" si="17"/>
        <v>0.15563125000000003</v>
      </c>
      <c r="DL18" s="299">
        <f t="shared" si="17"/>
        <v>0.15932499999999999</v>
      </c>
      <c r="DM18" s="299">
        <f t="shared" si="17"/>
        <v>0.16305625000000001</v>
      </c>
      <c r="DN18" s="299">
        <f t="shared" si="17"/>
        <v>0.17599062500000004</v>
      </c>
      <c r="DO18" s="299">
        <f t="shared" si="17"/>
        <v>0.10140937500000002</v>
      </c>
      <c r="DP18" s="299">
        <f t="shared" si="17"/>
        <v>9.7603125000000013E-2</v>
      </c>
      <c r="DQ18" s="299">
        <f t="shared" si="17"/>
        <v>9.1550000000000006E-2</v>
      </c>
      <c r="DR18" s="299">
        <f t="shared" si="17"/>
        <v>9.4137499999999985E-2</v>
      </c>
      <c r="DS18" s="299">
        <f t="shared" si="17"/>
        <v>8.9393749999999994E-2</v>
      </c>
      <c r="DT18" s="299">
        <f t="shared" si="17"/>
        <v>9.8275000000000015E-2</v>
      </c>
      <c r="DU18" s="299">
        <f t="shared" si="17"/>
        <v>0.100590625</v>
      </c>
      <c r="DV18" s="299">
        <f t="shared" si="17"/>
        <v>8.8115625000000031E-2</v>
      </c>
      <c r="DW18" s="299">
        <f t="shared" si="17"/>
        <v>9.1884375000000018E-2</v>
      </c>
      <c r="DX18" s="299">
        <f t="shared" si="17"/>
        <v>2.8506250000000011E-2</v>
      </c>
      <c r="DY18" s="299">
        <f t="shared" si="17"/>
        <v>2.9856250000000001E-2</v>
      </c>
      <c r="DZ18" s="299">
        <f t="shared" si="17"/>
        <v>2.4793750000000003E-2</v>
      </c>
      <c r="EA18" s="299">
        <f t="shared" si="17"/>
        <v>2.5949999999999997E-2</v>
      </c>
      <c r="EB18" s="299">
        <f t="shared" ref="EB18:GM18" si="20">AVERAGE(EB80:EB179)</f>
        <v>0.28607812499999996</v>
      </c>
      <c r="EC18" s="299">
        <f t="shared" si="20"/>
        <v>0.28760625000000001</v>
      </c>
      <c r="ED18" s="299">
        <f t="shared" si="20"/>
        <v>0.23172812499999998</v>
      </c>
      <c r="EE18" s="299">
        <f t="shared" si="20"/>
        <v>0.27174062499999996</v>
      </c>
      <c r="EF18" s="299">
        <f t="shared" si="20"/>
        <v>0.2727906249999999</v>
      </c>
      <c r="EG18" s="299">
        <f t="shared" si="20"/>
        <v>0.27239999999999998</v>
      </c>
      <c r="EH18" s="299">
        <f t="shared" si="20"/>
        <v>0.26585624999999996</v>
      </c>
      <c r="EI18" s="299">
        <f t="shared" si="20"/>
        <v>0.25540312500000001</v>
      </c>
      <c r="EJ18" s="299">
        <f t="shared" si="20"/>
        <v>0.25221874999999988</v>
      </c>
      <c r="EK18" s="299">
        <f t="shared" si="20"/>
        <v>2.3978125000000003E-2</v>
      </c>
      <c r="EL18" s="299">
        <f t="shared" si="20"/>
        <v>7.8332994687499999</v>
      </c>
      <c r="EM18" s="299">
        <f t="shared" si="20"/>
        <v>7.8462145625000002</v>
      </c>
      <c r="EN18" s="299">
        <f t="shared" si="20"/>
        <v>7.8090187812499989</v>
      </c>
      <c r="EO18" s="299">
        <f t="shared" si="20"/>
        <v>7.8428533437500008</v>
      </c>
      <c r="EP18" s="299">
        <f t="shared" si="20"/>
        <v>7.8071566874999991</v>
      </c>
      <c r="EQ18" s="299">
        <f t="shared" si="20"/>
        <v>7.80781453125</v>
      </c>
      <c r="ER18" s="299">
        <f t="shared" si="20"/>
        <v>7.8011782812500003</v>
      </c>
      <c r="ES18" s="299">
        <f t="shared" si="20"/>
        <v>7.8126989999999985</v>
      </c>
      <c r="ET18" s="299">
        <f t="shared" si="20"/>
        <v>7.8430986874999995</v>
      </c>
      <c r="EU18" s="299">
        <f t="shared" si="20"/>
        <v>7.8653811874999997</v>
      </c>
      <c r="EV18" s="299">
        <f t="shared" si="20"/>
        <v>7.8018463124999986</v>
      </c>
      <c r="EW18" s="299">
        <f t="shared" si="20"/>
        <v>7.8015965312500004</v>
      </c>
      <c r="EX18" s="299">
        <f t="shared" si="20"/>
        <v>7.8340685312500016</v>
      </c>
      <c r="EY18" s="299">
        <f t="shared" si="20"/>
        <v>7.8508508750000017</v>
      </c>
      <c r="EZ18" s="299">
        <f t="shared" si="20"/>
        <v>7.8091009374999985</v>
      </c>
      <c r="FA18" s="299">
        <f t="shared" si="20"/>
        <v>7.7950827812500014</v>
      </c>
      <c r="FB18" s="299">
        <f t="shared" si="20"/>
        <v>7.8013785312499992</v>
      </c>
      <c r="FC18" s="299">
        <f t="shared" si="20"/>
        <v>7.8872536875000003</v>
      </c>
      <c r="FD18" s="299">
        <f t="shared" si="20"/>
        <v>0.30583749999999998</v>
      </c>
      <c r="FE18" s="299">
        <f t="shared" si="20"/>
        <v>6.5168749999999998E-2</v>
      </c>
      <c r="FF18" s="299">
        <f t="shared" si="20"/>
        <v>4.2218750000000006E-2</v>
      </c>
      <c r="FG18" s="299">
        <f t="shared" si="20"/>
        <v>1.6159375E-2</v>
      </c>
      <c r="FH18" s="299">
        <f t="shared" si="20"/>
        <v>2.4868750000000002E-2</v>
      </c>
      <c r="FI18" s="299">
        <f t="shared" si="20"/>
        <v>-1.7524999999999999E-2</v>
      </c>
      <c r="FJ18" s="299">
        <f t="shared" si="20"/>
        <v>2.5990625000000003E-2</v>
      </c>
      <c r="FK18" s="299">
        <f t="shared" si="20"/>
        <v>2.9790625000000001E-2</v>
      </c>
      <c r="FL18" s="299">
        <f t="shared" si="20"/>
        <v>4.4321875000000018E-2</v>
      </c>
      <c r="FM18" s="299">
        <f t="shared" si="20"/>
        <v>7.5412500000000007E-2</v>
      </c>
      <c r="FN18" s="299">
        <f t="shared" si="20"/>
        <v>1.0406250000000003E-3</v>
      </c>
      <c r="FO18" s="299">
        <f t="shared" si="20"/>
        <v>-1.9834374999999998E-2</v>
      </c>
      <c r="FP18" s="299">
        <f t="shared" si="20"/>
        <v>-0.10313437500000001</v>
      </c>
      <c r="FQ18" s="299">
        <f t="shared" si="20"/>
        <v>-0.21970937500000004</v>
      </c>
      <c r="FR18" s="299">
        <f t="shared" si="20"/>
        <v>3.3478124999999997E-2</v>
      </c>
      <c r="FS18" s="299">
        <f t="shared" si="20"/>
        <v>1.75625E-3</v>
      </c>
      <c r="FT18" s="299">
        <f t="shared" si="20"/>
        <v>0.1320875</v>
      </c>
      <c r="FU18" s="299">
        <f t="shared" si="20"/>
        <v>3.9428124999999994E-2</v>
      </c>
      <c r="FV18" s="299">
        <f t="shared" si="20"/>
        <v>-3.1625000000000008E-3</v>
      </c>
      <c r="FW18" s="299">
        <f t="shared" si="20"/>
        <v>-3.5437500000000005E-3</v>
      </c>
      <c r="FX18" s="299">
        <f t="shared" si="20"/>
        <v>1.3565625000000001E-2</v>
      </c>
      <c r="FY18" s="299">
        <f t="shared" si="20"/>
        <v>1.9887500000000006E-2</v>
      </c>
      <c r="FZ18" s="299">
        <f t="shared" si="20"/>
        <v>2.2337500000000003E-2</v>
      </c>
      <c r="GA18" s="299">
        <f t="shared" si="20"/>
        <v>-9.290625000000002E-3</v>
      </c>
      <c r="GB18" s="299">
        <f t="shared" si="20"/>
        <v>-1.4343750000000012E-3</v>
      </c>
      <c r="GC18" s="299">
        <f t="shared" si="20"/>
        <v>2.5378125000000001E-2</v>
      </c>
      <c r="GD18" s="299">
        <f t="shared" si="20"/>
        <v>-1.65E-3</v>
      </c>
      <c r="GE18" s="299">
        <f t="shared" si="20"/>
        <v>3.0031249999999997E-3</v>
      </c>
      <c r="GF18" s="299">
        <f t="shared" si="20"/>
        <v>-3.7490624999999986E-2</v>
      </c>
      <c r="GG18" s="299">
        <f t="shared" si="20"/>
        <v>-4.7850000000000004E-2</v>
      </c>
      <c r="GH18" s="299">
        <f t="shared" si="20"/>
        <v>6.4312500000000012E-3</v>
      </c>
      <c r="GI18" s="299">
        <f t="shared" si="20"/>
        <v>-2.56125E-2</v>
      </c>
      <c r="GJ18" s="299">
        <f t="shared" si="20"/>
        <v>0.33031874999999999</v>
      </c>
      <c r="GK18" s="299">
        <f t="shared" si="20"/>
        <v>3.9884374999999993E-2</v>
      </c>
      <c r="GL18" s="299">
        <f t="shared" si="20"/>
        <v>3.843125E-2</v>
      </c>
      <c r="GM18" s="299">
        <f t="shared" si="20"/>
        <v>3.2106249999999996E-2</v>
      </c>
      <c r="GN18" s="299">
        <f t="shared" ref="GN18:IY18" si="21">AVERAGE(GN80:GN179)</f>
        <v>3.7881249999999998E-2</v>
      </c>
      <c r="GO18" s="299">
        <f t="shared" si="21"/>
        <v>-8.8625000000000006E-3</v>
      </c>
      <c r="GP18" s="299">
        <f t="shared" si="21"/>
        <v>3.0271874999999983E-2</v>
      </c>
      <c r="GQ18" s="299">
        <f t="shared" si="21"/>
        <v>3.0893750000000001E-2</v>
      </c>
      <c r="GR18" s="299">
        <f t="shared" si="21"/>
        <v>2.5671874999999997E-2</v>
      </c>
      <c r="GS18" s="299">
        <f t="shared" si="21"/>
        <v>3.5281250000000007E-2</v>
      </c>
      <c r="GT18" s="299">
        <f t="shared" si="21"/>
        <v>-3.5874999999999997E-2</v>
      </c>
      <c r="GU18" s="299">
        <f t="shared" si="21"/>
        <v>-3.5250000000000004E-2</v>
      </c>
      <c r="GV18" s="299">
        <f t="shared" si="21"/>
        <v>-0.13568125000000003</v>
      </c>
      <c r="GW18" s="299">
        <f t="shared" si="21"/>
        <v>-0.23072499999999999</v>
      </c>
      <c r="GX18" s="299">
        <f t="shared" si="21"/>
        <v>5.2656249999999995E-3</v>
      </c>
      <c r="GY18" s="299">
        <f t="shared" si="21"/>
        <v>-4.940624999999998E-3</v>
      </c>
      <c r="GZ18" s="299">
        <f t="shared" si="21"/>
        <v>7.2312500000000002E-2</v>
      </c>
      <c r="HA18" s="299">
        <f t="shared" si="21"/>
        <v>-1.4843749999999998E-3</v>
      </c>
      <c r="HB18" s="299">
        <f t="shared" si="21"/>
        <v>-2.5068750000000001E-2</v>
      </c>
      <c r="HC18" s="299">
        <f t="shared" si="21"/>
        <v>-5.0312499999999993E-3</v>
      </c>
      <c r="HD18" s="299">
        <f t="shared" si="21"/>
        <v>5.656249999999999E-3</v>
      </c>
      <c r="HE18" s="299">
        <f t="shared" si="21"/>
        <v>1.2481249999999999E-2</v>
      </c>
      <c r="HF18" s="299">
        <f t="shared" si="21"/>
        <v>-1.5918750000000002E-2</v>
      </c>
      <c r="HG18" s="299">
        <f t="shared" si="21"/>
        <v>1.5121875000000002E-2</v>
      </c>
      <c r="HH18" s="299">
        <f t="shared" si="21"/>
        <v>7.3165624999999984E-2</v>
      </c>
      <c r="HI18" s="299">
        <f t="shared" si="21"/>
        <v>4.2912499999999999E-2</v>
      </c>
      <c r="HJ18" s="299">
        <f t="shared" si="21"/>
        <v>1.6349999999999993E-2</v>
      </c>
      <c r="HK18" s="299">
        <f t="shared" si="21"/>
        <v>2.7437499999999988E-3</v>
      </c>
      <c r="HL18" s="299">
        <f t="shared" si="21"/>
        <v>-3.8846874999999996E-2</v>
      </c>
      <c r="HM18" s="299">
        <f t="shared" si="21"/>
        <v>4.2268749999999994E-2</v>
      </c>
      <c r="HN18" s="299">
        <f t="shared" si="21"/>
        <v>-2.0990625000000002E-2</v>
      </c>
      <c r="HO18" s="299">
        <f t="shared" si="21"/>
        <v>-5.9131250000000003E-2</v>
      </c>
      <c r="HP18" s="299">
        <f t="shared" si="21"/>
        <v>-4.5896875000000011E-2</v>
      </c>
      <c r="HQ18" s="299">
        <f t="shared" si="21"/>
        <v>-8.2234374999999985E-2</v>
      </c>
      <c r="HR18" s="299">
        <f t="shared" si="21"/>
        <v>-6.9393750000000018E-2</v>
      </c>
      <c r="HS18" s="299">
        <f t="shared" si="21"/>
        <v>8.1403124999999993E-2</v>
      </c>
      <c r="HT18" s="299">
        <f t="shared" si="21"/>
        <v>6.5678125000000004E-2</v>
      </c>
      <c r="HU18" s="299">
        <f t="shared" si="21"/>
        <v>8.2293749999999971E-2</v>
      </c>
      <c r="HV18" s="299">
        <f t="shared" si="21"/>
        <v>4.1106249999999997E-2</v>
      </c>
      <c r="HW18" s="299">
        <f t="shared" si="21"/>
        <v>4.5565624999999998E-2</v>
      </c>
      <c r="HX18" s="299">
        <f t="shared" si="21"/>
        <v>4.2334375E-2</v>
      </c>
      <c r="HY18" s="299">
        <f t="shared" si="21"/>
        <v>8.8621874999999975E-2</v>
      </c>
      <c r="HZ18" s="299">
        <f t="shared" si="21"/>
        <v>6.1053125E-2</v>
      </c>
      <c r="IA18" s="299">
        <f t="shared" ref="IA18:IQ18" si="22">AVERAGE(IA80:IA179)</f>
        <v>-2.3078124999999998E-2</v>
      </c>
      <c r="IB18" s="299">
        <f t="shared" si="22"/>
        <v>-3.0693749999999999E-2</v>
      </c>
      <c r="IC18" s="299">
        <f t="shared" si="22"/>
        <v>-3.1234375000000002E-2</v>
      </c>
      <c r="ID18" s="299">
        <f t="shared" si="22"/>
        <v>-1.79875E-2</v>
      </c>
      <c r="IE18" s="299">
        <f t="shared" si="22"/>
        <v>-2.4749999999999998E-3</v>
      </c>
      <c r="IF18" s="299">
        <f t="shared" si="22"/>
        <v>6.1536593749999979E-2</v>
      </c>
      <c r="IG18" s="299">
        <f t="shared" si="22"/>
        <v>5.7207375000000005E-2</v>
      </c>
      <c r="IH18" s="299">
        <f t="shared" si="22"/>
        <v>1.509828125E-2</v>
      </c>
      <c r="II18" s="299">
        <f t="shared" si="22"/>
        <v>8.0305906250000017E-2</v>
      </c>
      <c r="IJ18" s="299">
        <f t="shared" si="22"/>
        <v>5.5809031250000009E-2</v>
      </c>
      <c r="IK18" s="299">
        <f t="shared" si="22"/>
        <v>5.1381749999999997E-2</v>
      </c>
      <c r="IL18" s="299">
        <f t="shared" si="22"/>
        <v>1.92760625E-2</v>
      </c>
      <c r="IM18" s="299">
        <f t="shared" si="22"/>
        <v>0.10316056250000001</v>
      </c>
      <c r="IN18" s="299" t="e">
        <f t="shared" si="22"/>
        <v>#DIV/0!</v>
      </c>
      <c r="IO18" s="299" t="e">
        <f t="shared" si="22"/>
        <v>#DIV/0!</v>
      </c>
      <c r="IP18" s="299" t="e">
        <f t="shared" si="22"/>
        <v>#DIV/0!</v>
      </c>
      <c r="IQ18" s="299" t="e">
        <f t="shared" si="22"/>
        <v>#DIV/0!</v>
      </c>
      <c r="IR18" s="299" t="e">
        <f t="shared" si="21"/>
        <v>#DIV/0!</v>
      </c>
      <c r="IS18" s="299" t="e">
        <f t="shared" si="21"/>
        <v>#DIV/0!</v>
      </c>
      <c r="IT18" s="299" t="e">
        <f t="shared" si="21"/>
        <v>#DIV/0!</v>
      </c>
      <c r="IU18" s="299" t="e">
        <f t="shared" si="21"/>
        <v>#DIV/0!</v>
      </c>
      <c r="IV18" s="299" t="e">
        <f t="shared" si="21"/>
        <v>#DIV/0!</v>
      </c>
      <c r="IW18" s="299" t="e">
        <f t="shared" si="21"/>
        <v>#DIV/0!</v>
      </c>
      <c r="IX18" s="299" t="e">
        <f t="shared" si="21"/>
        <v>#DIV/0!</v>
      </c>
      <c r="IY18" s="299" t="e">
        <f t="shared" si="21"/>
        <v>#DIV/0!</v>
      </c>
      <c r="IZ18" s="299" t="e">
        <f t="shared" ref="IZ18:LK18" si="23">AVERAGE(IZ80:IZ179)</f>
        <v>#DIV/0!</v>
      </c>
      <c r="JA18" s="299" t="e">
        <f t="shared" si="23"/>
        <v>#DIV/0!</v>
      </c>
      <c r="JB18" s="299" t="e">
        <f t="shared" si="23"/>
        <v>#DIV/0!</v>
      </c>
      <c r="JC18" s="299" t="e">
        <f t="shared" si="23"/>
        <v>#DIV/0!</v>
      </c>
      <c r="JD18" s="299" t="e">
        <f t="shared" si="23"/>
        <v>#DIV/0!</v>
      </c>
      <c r="JE18" s="299" t="e">
        <f t="shared" si="23"/>
        <v>#DIV/0!</v>
      </c>
      <c r="JF18" s="299" t="e">
        <f t="shared" si="23"/>
        <v>#DIV/0!</v>
      </c>
      <c r="JG18" s="299" t="e">
        <f t="shared" si="23"/>
        <v>#DIV/0!</v>
      </c>
      <c r="JH18" s="299" t="e">
        <f t="shared" si="23"/>
        <v>#DIV/0!</v>
      </c>
      <c r="JI18" s="299" t="e">
        <f t="shared" si="23"/>
        <v>#DIV/0!</v>
      </c>
      <c r="JJ18" s="299" t="e">
        <f t="shared" si="23"/>
        <v>#DIV/0!</v>
      </c>
      <c r="JK18" s="299" t="e">
        <f t="shared" si="23"/>
        <v>#DIV/0!</v>
      </c>
      <c r="JL18" s="299" t="e">
        <f t="shared" si="23"/>
        <v>#DIV/0!</v>
      </c>
      <c r="JM18" s="299" t="e">
        <f t="shared" si="23"/>
        <v>#DIV/0!</v>
      </c>
      <c r="JN18" s="299" t="e">
        <f t="shared" si="23"/>
        <v>#DIV/0!</v>
      </c>
      <c r="JO18" s="299" t="e">
        <f t="shared" si="23"/>
        <v>#DIV/0!</v>
      </c>
      <c r="JP18" s="299" t="e">
        <f t="shared" si="23"/>
        <v>#DIV/0!</v>
      </c>
      <c r="JQ18" s="299" t="e">
        <f t="shared" si="23"/>
        <v>#DIV/0!</v>
      </c>
      <c r="JR18" s="299" t="e">
        <f t="shared" si="23"/>
        <v>#DIV/0!</v>
      </c>
      <c r="JS18" s="299" t="e">
        <f t="shared" si="23"/>
        <v>#DIV/0!</v>
      </c>
      <c r="JT18" s="299" t="e">
        <f t="shared" si="23"/>
        <v>#DIV/0!</v>
      </c>
      <c r="JU18" s="299" t="e">
        <f t="shared" si="23"/>
        <v>#DIV/0!</v>
      </c>
      <c r="JV18" s="299" t="e">
        <f t="shared" si="23"/>
        <v>#DIV/0!</v>
      </c>
      <c r="JW18" s="299" t="e">
        <f t="shared" si="23"/>
        <v>#DIV/0!</v>
      </c>
      <c r="JX18" s="299" t="e">
        <f t="shared" si="23"/>
        <v>#DIV/0!</v>
      </c>
      <c r="JY18" s="299" t="e">
        <f t="shared" si="23"/>
        <v>#DIV/0!</v>
      </c>
      <c r="JZ18" s="299" t="e">
        <f t="shared" si="23"/>
        <v>#DIV/0!</v>
      </c>
      <c r="KA18" s="299" t="e">
        <f t="shared" si="23"/>
        <v>#DIV/0!</v>
      </c>
      <c r="KB18" s="299" t="e">
        <f t="shared" si="23"/>
        <v>#DIV/0!</v>
      </c>
      <c r="KC18" s="299" t="e">
        <f t="shared" si="23"/>
        <v>#DIV/0!</v>
      </c>
      <c r="KD18" s="299" t="e">
        <f t="shared" si="23"/>
        <v>#DIV/0!</v>
      </c>
      <c r="KE18" s="299" t="e">
        <f t="shared" si="23"/>
        <v>#DIV/0!</v>
      </c>
      <c r="KF18" s="299" t="e">
        <f t="shared" si="23"/>
        <v>#DIV/0!</v>
      </c>
      <c r="KG18" s="299" t="e">
        <f t="shared" si="23"/>
        <v>#DIV/0!</v>
      </c>
      <c r="KH18" s="299" t="e">
        <f t="shared" si="23"/>
        <v>#DIV/0!</v>
      </c>
      <c r="KI18" s="299" t="e">
        <f t="shared" si="23"/>
        <v>#DIV/0!</v>
      </c>
      <c r="KJ18" s="299" t="e">
        <f t="shared" si="23"/>
        <v>#DIV/0!</v>
      </c>
      <c r="KK18" s="299" t="e">
        <f t="shared" si="23"/>
        <v>#DIV/0!</v>
      </c>
      <c r="KL18" s="299" t="e">
        <f t="shared" si="23"/>
        <v>#DIV/0!</v>
      </c>
      <c r="KM18" s="299" t="e">
        <f t="shared" si="23"/>
        <v>#DIV/0!</v>
      </c>
      <c r="KN18" s="299" t="e">
        <f t="shared" si="23"/>
        <v>#DIV/0!</v>
      </c>
      <c r="KO18" s="299" t="e">
        <f t="shared" si="23"/>
        <v>#DIV/0!</v>
      </c>
      <c r="KP18" s="299" t="e">
        <f t="shared" si="23"/>
        <v>#DIV/0!</v>
      </c>
      <c r="KQ18" s="299" t="e">
        <f t="shared" si="23"/>
        <v>#DIV/0!</v>
      </c>
      <c r="KR18" s="299" t="e">
        <f t="shared" si="23"/>
        <v>#DIV/0!</v>
      </c>
      <c r="KS18" s="299" t="e">
        <f t="shared" si="23"/>
        <v>#DIV/0!</v>
      </c>
      <c r="KT18" s="299" t="e">
        <f t="shared" si="23"/>
        <v>#DIV/0!</v>
      </c>
      <c r="KU18" s="299" t="e">
        <f t="shared" si="23"/>
        <v>#DIV/0!</v>
      </c>
      <c r="KV18" s="299" t="e">
        <f t="shared" si="23"/>
        <v>#DIV/0!</v>
      </c>
      <c r="KW18" s="299" t="e">
        <f t="shared" si="23"/>
        <v>#DIV/0!</v>
      </c>
      <c r="KX18" s="299" t="e">
        <f t="shared" si="23"/>
        <v>#DIV/0!</v>
      </c>
      <c r="KY18" s="299" t="e">
        <f t="shared" si="23"/>
        <v>#DIV/0!</v>
      </c>
      <c r="KZ18" s="299" t="e">
        <f t="shared" si="23"/>
        <v>#DIV/0!</v>
      </c>
      <c r="LA18" s="299" t="e">
        <f t="shared" si="23"/>
        <v>#DIV/0!</v>
      </c>
      <c r="LB18" s="299" t="e">
        <f t="shared" si="23"/>
        <v>#DIV/0!</v>
      </c>
      <c r="LC18" s="299" t="e">
        <f t="shared" si="23"/>
        <v>#DIV/0!</v>
      </c>
      <c r="LD18" s="299" t="e">
        <f t="shared" si="23"/>
        <v>#DIV/0!</v>
      </c>
      <c r="LE18" s="299" t="e">
        <f t="shared" si="23"/>
        <v>#DIV/0!</v>
      </c>
      <c r="LF18" s="299" t="e">
        <f t="shared" si="23"/>
        <v>#DIV/0!</v>
      </c>
      <c r="LG18" s="299" t="e">
        <f t="shared" si="23"/>
        <v>#DIV/0!</v>
      </c>
      <c r="LH18" s="299" t="e">
        <f t="shared" si="23"/>
        <v>#DIV/0!</v>
      </c>
      <c r="LI18" s="299" t="e">
        <f t="shared" si="23"/>
        <v>#DIV/0!</v>
      </c>
      <c r="LJ18" s="299" t="e">
        <f t="shared" si="23"/>
        <v>#DIV/0!</v>
      </c>
      <c r="LK18" s="299" t="e">
        <f t="shared" si="23"/>
        <v>#DIV/0!</v>
      </c>
      <c r="LL18" s="299" t="e">
        <f t="shared" ref="LL18:NW18" si="24">AVERAGE(LL80:LL179)</f>
        <v>#DIV/0!</v>
      </c>
      <c r="LM18" s="299" t="e">
        <f t="shared" si="24"/>
        <v>#DIV/0!</v>
      </c>
      <c r="LN18" s="299" t="e">
        <f t="shared" si="24"/>
        <v>#DIV/0!</v>
      </c>
      <c r="LO18" s="299" t="e">
        <f t="shared" si="24"/>
        <v>#DIV/0!</v>
      </c>
      <c r="LP18" s="299" t="e">
        <f t="shared" si="24"/>
        <v>#DIV/0!</v>
      </c>
      <c r="LQ18" s="299" t="e">
        <f t="shared" si="24"/>
        <v>#DIV/0!</v>
      </c>
      <c r="LR18" s="299" t="e">
        <f t="shared" si="24"/>
        <v>#DIV/0!</v>
      </c>
      <c r="LS18" s="299" t="e">
        <f t="shared" si="24"/>
        <v>#DIV/0!</v>
      </c>
      <c r="LT18" s="299" t="e">
        <f t="shared" si="24"/>
        <v>#DIV/0!</v>
      </c>
      <c r="LU18" s="299" t="e">
        <f t="shared" si="24"/>
        <v>#DIV/0!</v>
      </c>
      <c r="LV18" s="299" t="e">
        <f t="shared" si="24"/>
        <v>#DIV/0!</v>
      </c>
      <c r="LW18" s="299" t="e">
        <f t="shared" si="24"/>
        <v>#DIV/0!</v>
      </c>
      <c r="LX18" s="299" t="e">
        <f t="shared" si="24"/>
        <v>#DIV/0!</v>
      </c>
      <c r="LY18" s="299" t="e">
        <f t="shared" si="24"/>
        <v>#DIV/0!</v>
      </c>
      <c r="LZ18" s="299" t="e">
        <f t="shared" si="24"/>
        <v>#DIV/0!</v>
      </c>
      <c r="MA18" s="299" t="e">
        <f t="shared" si="24"/>
        <v>#DIV/0!</v>
      </c>
      <c r="MB18" s="299" t="e">
        <f t="shared" si="24"/>
        <v>#DIV/0!</v>
      </c>
      <c r="MC18" s="299" t="e">
        <f t="shared" si="24"/>
        <v>#DIV/0!</v>
      </c>
      <c r="MD18" s="299" t="e">
        <f t="shared" si="24"/>
        <v>#DIV/0!</v>
      </c>
      <c r="ME18" s="299" t="e">
        <f t="shared" si="24"/>
        <v>#DIV/0!</v>
      </c>
      <c r="MF18" s="299" t="e">
        <f t="shared" si="24"/>
        <v>#DIV/0!</v>
      </c>
      <c r="MG18" s="299" t="e">
        <f t="shared" si="24"/>
        <v>#DIV/0!</v>
      </c>
      <c r="MH18" s="299" t="e">
        <f t="shared" si="24"/>
        <v>#DIV/0!</v>
      </c>
      <c r="MI18" s="299" t="e">
        <f t="shared" si="24"/>
        <v>#DIV/0!</v>
      </c>
      <c r="MJ18" s="299" t="e">
        <f t="shared" si="24"/>
        <v>#DIV/0!</v>
      </c>
      <c r="MK18" s="299" t="e">
        <f t="shared" si="24"/>
        <v>#DIV/0!</v>
      </c>
      <c r="ML18" s="299" t="e">
        <f t="shared" si="24"/>
        <v>#DIV/0!</v>
      </c>
      <c r="MM18" s="299" t="e">
        <f t="shared" si="24"/>
        <v>#DIV/0!</v>
      </c>
      <c r="MN18" s="299" t="e">
        <f t="shared" si="24"/>
        <v>#DIV/0!</v>
      </c>
      <c r="MO18" s="299" t="e">
        <f t="shared" si="24"/>
        <v>#DIV/0!</v>
      </c>
      <c r="MP18" s="299" t="e">
        <f t="shared" si="24"/>
        <v>#DIV/0!</v>
      </c>
      <c r="MQ18" s="299" t="e">
        <f t="shared" si="24"/>
        <v>#DIV/0!</v>
      </c>
      <c r="MR18" s="299" t="e">
        <f t="shared" si="24"/>
        <v>#DIV/0!</v>
      </c>
      <c r="MS18" s="299" t="e">
        <f t="shared" si="24"/>
        <v>#DIV/0!</v>
      </c>
      <c r="MT18" s="299" t="e">
        <f t="shared" si="24"/>
        <v>#DIV/0!</v>
      </c>
      <c r="MU18" s="299" t="e">
        <f t="shared" si="24"/>
        <v>#DIV/0!</v>
      </c>
      <c r="MV18" s="299" t="e">
        <f t="shared" si="24"/>
        <v>#DIV/0!</v>
      </c>
      <c r="MW18" s="299" t="e">
        <f t="shared" si="24"/>
        <v>#DIV/0!</v>
      </c>
      <c r="MX18" s="299" t="e">
        <f t="shared" si="24"/>
        <v>#DIV/0!</v>
      </c>
      <c r="MY18" s="299" t="e">
        <f t="shared" si="24"/>
        <v>#DIV/0!</v>
      </c>
      <c r="MZ18" s="299" t="e">
        <f t="shared" si="24"/>
        <v>#DIV/0!</v>
      </c>
      <c r="NA18" s="299" t="e">
        <f t="shared" si="24"/>
        <v>#DIV/0!</v>
      </c>
      <c r="NB18" s="299" t="e">
        <f t="shared" si="24"/>
        <v>#DIV/0!</v>
      </c>
      <c r="NC18" s="299" t="e">
        <f t="shared" si="24"/>
        <v>#DIV/0!</v>
      </c>
      <c r="ND18" s="299" t="e">
        <f t="shared" si="24"/>
        <v>#DIV/0!</v>
      </c>
      <c r="NE18" s="299" t="e">
        <f t="shared" si="24"/>
        <v>#DIV/0!</v>
      </c>
      <c r="NF18" s="299" t="e">
        <f t="shared" si="24"/>
        <v>#DIV/0!</v>
      </c>
      <c r="NG18" s="299" t="e">
        <f t="shared" si="24"/>
        <v>#DIV/0!</v>
      </c>
      <c r="NH18" s="299" t="e">
        <f t="shared" si="24"/>
        <v>#DIV/0!</v>
      </c>
      <c r="NI18" s="299" t="e">
        <f t="shared" si="24"/>
        <v>#DIV/0!</v>
      </c>
      <c r="NJ18" s="299" t="e">
        <f t="shared" si="24"/>
        <v>#DIV/0!</v>
      </c>
      <c r="NK18" s="299" t="e">
        <f t="shared" si="24"/>
        <v>#DIV/0!</v>
      </c>
      <c r="NL18" s="299" t="e">
        <f t="shared" si="24"/>
        <v>#DIV/0!</v>
      </c>
      <c r="NM18" s="299" t="e">
        <f t="shared" si="24"/>
        <v>#DIV/0!</v>
      </c>
      <c r="NN18" s="299" t="e">
        <f t="shared" si="24"/>
        <v>#DIV/0!</v>
      </c>
      <c r="NO18" s="299" t="e">
        <f t="shared" si="24"/>
        <v>#DIV/0!</v>
      </c>
      <c r="NP18" s="299" t="e">
        <f t="shared" si="24"/>
        <v>#DIV/0!</v>
      </c>
      <c r="NQ18" s="299" t="e">
        <f t="shared" si="24"/>
        <v>#DIV/0!</v>
      </c>
      <c r="NR18" s="299" t="e">
        <f t="shared" si="24"/>
        <v>#DIV/0!</v>
      </c>
      <c r="NS18" s="299" t="e">
        <f t="shared" si="24"/>
        <v>#DIV/0!</v>
      </c>
      <c r="NT18" s="299" t="e">
        <f t="shared" si="24"/>
        <v>#DIV/0!</v>
      </c>
      <c r="NU18" s="299" t="e">
        <f t="shared" si="24"/>
        <v>#DIV/0!</v>
      </c>
      <c r="NV18" s="299" t="e">
        <f t="shared" si="24"/>
        <v>#DIV/0!</v>
      </c>
      <c r="NW18" s="299" t="e">
        <f t="shared" si="24"/>
        <v>#DIV/0!</v>
      </c>
      <c r="NX18" s="299" t="e">
        <f t="shared" ref="NX18:QI18" si="25">AVERAGE(NX80:NX179)</f>
        <v>#DIV/0!</v>
      </c>
      <c r="NY18" s="299" t="e">
        <f t="shared" si="25"/>
        <v>#DIV/0!</v>
      </c>
      <c r="NZ18" s="299" t="e">
        <f t="shared" si="25"/>
        <v>#DIV/0!</v>
      </c>
      <c r="OA18" s="299" t="e">
        <f t="shared" si="25"/>
        <v>#DIV/0!</v>
      </c>
      <c r="OB18" s="299" t="e">
        <f t="shared" si="25"/>
        <v>#DIV/0!</v>
      </c>
      <c r="OC18" s="299" t="e">
        <f t="shared" si="25"/>
        <v>#DIV/0!</v>
      </c>
      <c r="OD18" s="299" t="e">
        <f t="shared" si="25"/>
        <v>#DIV/0!</v>
      </c>
      <c r="OE18" s="299" t="e">
        <f t="shared" si="25"/>
        <v>#DIV/0!</v>
      </c>
      <c r="OF18" s="299" t="e">
        <f t="shared" si="25"/>
        <v>#DIV/0!</v>
      </c>
      <c r="OG18" s="299" t="e">
        <f t="shared" si="25"/>
        <v>#DIV/0!</v>
      </c>
      <c r="OH18" s="299" t="e">
        <f t="shared" si="25"/>
        <v>#DIV/0!</v>
      </c>
      <c r="OI18" s="299" t="e">
        <f t="shared" si="25"/>
        <v>#DIV/0!</v>
      </c>
      <c r="OJ18" s="299" t="e">
        <f t="shared" si="25"/>
        <v>#DIV/0!</v>
      </c>
      <c r="OK18" s="299" t="e">
        <f t="shared" si="25"/>
        <v>#DIV/0!</v>
      </c>
      <c r="OL18" s="299" t="e">
        <f t="shared" si="25"/>
        <v>#DIV/0!</v>
      </c>
      <c r="OM18" s="299" t="e">
        <f t="shared" si="25"/>
        <v>#DIV/0!</v>
      </c>
      <c r="ON18" s="299" t="e">
        <f t="shared" si="25"/>
        <v>#DIV/0!</v>
      </c>
      <c r="OO18" s="299" t="e">
        <f t="shared" si="25"/>
        <v>#DIV/0!</v>
      </c>
      <c r="OP18" s="299" t="e">
        <f t="shared" si="25"/>
        <v>#DIV/0!</v>
      </c>
      <c r="OQ18" s="299" t="e">
        <f t="shared" si="25"/>
        <v>#DIV/0!</v>
      </c>
      <c r="OR18" s="299" t="e">
        <f t="shared" si="25"/>
        <v>#DIV/0!</v>
      </c>
      <c r="OS18" s="299" t="e">
        <f t="shared" si="25"/>
        <v>#DIV/0!</v>
      </c>
      <c r="OT18" s="299" t="e">
        <f t="shared" si="25"/>
        <v>#DIV/0!</v>
      </c>
      <c r="OU18" s="299" t="e">
        <f t="shared" si="25"/>
        <v>#DIV/0!</v>
      </c>
      <c r="OV18" s="299" t="e">
        <f t="shared" si="25"/>
        <v>#DIV/0!</v>
      </c>
      <c r="OW18" s="299" t="e">
        <f t="shared" si="25"/>
        <v>#DIV/0!</v>
      </c>
      <c r="OX18" s="299" t="e">
        <f t="shared" si="25"/>
        <v>#DIV/0!</v>
      </c>
      <c r="OY18" s="299" t="e">
        <f t="shared" si="25"/>
        <v>#DIV/0!</v>
      </c>
      <c r="OZ18" s="299" t="e">
        <f t="shared" si="25"/>
        <v>#DIV/0!</v>
      </c>
      <c r="PA18" s="299" t="e">
        <f t="shared" si="25"/>
        <v>#DIV/0!</v>
      </c>
      <c r="PB18" s="299" t="e">
        <f t="shared" si="25"/>
        <v>#DIV/0!</v>
      </c>
      <c r="PC18" s="299" t="e">
        <f t="shared" si="25"/>
        <v>#DIV/0!</v>
      </c>
      <c r="PD18" s="299" t="e">
        <f t="shared" si="25"/>
        <v>#DIV/0!</v>
      </c>
      <c r="PE18" s="299" t="e">
        <f t="shared" si="25"/>
        <v>#DIV/0!</v>
      </c>
      <c r="PF18" s="299" t="e">
        <f t="shared" si="25"/>
        <v>#DIV/0!</v>
      </c>
      <c r="PG18" s="299" t="e">
        <f t="shared" si="25"/>
        <v>#DIV/0!</v>
      </c>
      <c r="PH18" s="299" t="e">
        <f t="shared" si="25"/>
        <v>#DIV/0!</v>
      </c>
      <c r="PI18" s="299" t="e">
        <f t="shared" si="25"/>
        <v>#DIV/0!</v>
      </c>
      <c r="PJ18" s="299" t="e">
        <f t="shared" si="25"/>
        <v>#DIV/0!</v>
      </c>
      <c r="PK18" s="299" t="e">
        <f t="shared" si="25"/>
        <v>#DIV/0!</v>
      </c>
      <c r="PL18" s="299" t="e">
        <f t="shared" si="25"/>
        <v>#DIV/0!</v>
      </c>
      <c r="PM18" s="299" t="e">
        <f t="shared" si="25"/>
        <v>#DIV/0!</v>
      </c>
      <c r="PN18" s="299" t="e">
        <f t="shared" si="25"/>
        <v>#DIV/0!</v>
      </c>
      <c r="PO18" s="299" t="e">
        <f t="shared" si="25"/>
        <v>#DIV/0!</v>
      </c>
      <c r="PP18" s="299" t="e">
        <f t="shared" si="25"/>
        <v>#DIV/0!</v>
      </c>
      <c r="PQ18" s="299" t="e">
        <f t="shared" si="25"/>
        <v>#DIV/0!</v>
      </c>
      <c r="PR18" s="299" t="e">
        <f t="shared" si="25"/>
        <v>#DIV/0!</v>
      </c>
      <c r="PS18" s="299" t="e">
        <f t="shared" si="25"/>
        <v>#DIV/0!</v>
      </c>
      <c r="PT18" s="299" t="e">
        <f t="shared" si="25"/>
        <v>#DIV/0!</v>
      </c>
      <c r="PU18" s="299" t="e">
        <f t="shared" si="25"/>
        <v>#DIV/0!</v>
      </c>
      <c r="PV18" s="299" t="e">
        <f t="shared" si="25"/>
        <v>#DIV/0!</v>
      </c>
      <c r="PW18" s="299" t="e">
        <f t="shared" si="25"/>
        <v>#DIV/0!</v>
      </c>
      <c r="PX18" s="299" t="e">
        <f t="shared" si="25"/>
        <v>#DIV/0!</v>
      </c>
      <c r="PY18" s="299" t="e">
        <f t="shared" si="25"/>
        <v>#DIV/0!</v>
      </c>
      <c r="PZ18" s="299" t="e">
        <f t="shared" si="25"/>
        <v>#DIV/0!</v>
      </c>
      <c r="QA18" s="299" t="e">
        <f t="shared" si="25"/>
        <v>#DIV/0!</v>
      </c>
      <c r="QB18" s="299" t="e">
        <f t="shared" si="25"/>
        <v>#DIV/0!</v>
      </c>
      <c r="QC18" s="299" t="e">
        <f t="shared" si="25"/>
        <v>#DIV/0!</v>
      </c>
      <c r="QD18" s="299" t="e">
        <f t="shared" si="25"/>
        <v>#DIV/0!</v>
      </c>
      <c r="QE18" s="299" t="e">
        <f t="shared" si="25"/>
        <v>#DIV/0!</v>
      </c>
      <c r="QF18" s="299" t="e">
        <f t="shared" si="25"/>
        <v>#DIV/0!</v>
      </c>
      <c r="QG18" s="299" t="e">
        <f t="shared" si="25"/>
        <v>#DIV/0!</v>
      </c>
      <c r="QH18" s="299" t="e">
        <f t="shared" si="25"/>
        <v>#DIV/0!</v>
      </c>
      <c r="QI18" s="299" t="e">
        <f t="shared" si="25"/>
        <v>#DIV/0!</v>
      </c>
      <c r="QJ18" s="299" t="e">
        <f t="shared" ref="QJ18:SH18" si="26">AVERAGE(QJ80:QJ179)</f>
        <v>#DIV/0!</v>
      </c>
      <c r="QK18" s="299" t="e">
        <f t="shared" si="26"/>
        <v>#DIV/0!</v>
      </c>
      <c r="QL18" s="299" t="e">
        <f t="shared" si="26"/>
        <v>#DIV/0!</v>
      </c>
      <c r="QM18" s="299" t="e">
        <f t="shared" si="26"/>
        <v>#DIV/0!</v>
      </c>
      <c r="QN18" s="299" t="e">
        <f t="shared" si="26"/>
        <v>#DIV/0!</v>
      </c>
      <c r="QO18" s="299" t="e">
        <f t="shared" si="26"/>
        <v>#DIV/0!</v>
      </c>
      <c r="QP18" s="299" t="e">
        <f t="shared" si="26"/>
        <v>#DIV/0!</v>
      </c>
      <c r="QQ18" s="299" t="e">
        <f t="shared" si="26"/>
        <v>#DIV/0!</v>
      </c>
      <c r="QR18" s="299" t="e">
        <f t="shared" si="26"/>
        <v>#DIV/0!</v>
      </c>
      <c r="QS18" s="299" t="e">
        <f t="shared" si="26"/>
        <v>#DIV/0!</v>
      </c>
      <c r="QT18" s="299" t="e">
        <f t="shared" si="26"/>
        <v>#DIV/0!</v>
      </c>
      <c r="QU18" s="299" t="e">
        <f t="shared" si="26"/>
        <v>#DIV/0!</v>
      </c>
      <c r="QV18" s="299" t="e">
        <f t="shared" si="26"/>
        <v>#DIV/0!</v>
      </c>
      <c r="QW18" s="299" t="e">
        <f t="shared" si="26"/>
        <v>#DIV/0!</v>
      </c>
      <c r="QX18" s="299" t="e">
        <f t="shared" si="26"/>
        <v>#DIV/0!</v>
      </c>
      <c r="QY18" s="299" t="e">
        <f t="shared" si="26"/>
        <v>#DIV/0!</v>
      </c>
      <c r="QZ18" s="299" t="e">
        <f t="shared" si="26"/>
        <v>#DIV/0!</v>
      </c>
      <c r="RA18" s="299" t="e">
        <f t="shared" si="26"/>
        <v>#DIV/0!</v>
      </c>
      <c r="RB18" s="299" t="e">
        <f t="shared" si="26"/>
        <v>#DIV/0!</v>
      </c>
      <c r="RC18" s="299" t="e">
        <f t="shared" si="26"/>
        <v>#DIV/0!</v>
      </c>
      <c r="RD18" s="299" t="e">
        <f t="shared" si="26"/>
        <v>#DIV/0!</v>
      </c>
      <c r="RE18" s="299" t="e">
        <f t="shared" si="26"/>
        <v>#DIV/0!</v>
      </c>
      <c r="RF18" s="299" t="e">
        <f t="shared" si="26"/>
        <v>#DIV/0!</v>
      </c>
      <c r="RG18" s="299" t="e">
        <f t="shared" si="26"/>
        <v>#DIV/0!</v>
      </c>
      <c r="RH18" s="299" t="e">
        <f t="shared" si="26"/>
        <v>#DIV/0!</v>
      </c>
      <c r="RI18" s="299" t="e">
        <f t="shared" si="26"/>
        <v>#DIV/0!</v>
      </c>
      <c r="RJ18" s="299" t="e">
        <f t="shared" si="26"/>
        <v>#DIV/0!</v>
      </c>
      <c r="RK18" s="299" t="e">
        <f t="shared" si="26"/>
        <v>#DIV/0!</v>
      </c>
      <c r="RL18" s="299" t="e">
        <f t="shared" si="26"/>
        <v>#DIV/0!</v>
      </c>
      <c r="RM18" s="299" t="e">
        <f t="shared" si="26"/>
        <v>#DIV/0!</v>
      </c>
      <c r="RN18" s="299" t="e">
        <f t="shared" si="26"/>
        <v>#DIV/0!</v>
      </c>
      <c r="RO18" s="299" t="e">
        <f t="shared" si="26"/>
        <v>#DIV/0!</v>
      </c>
      <c r="RP18" s="299" t="e">
        <f t="shared" si="26"/>
        <v>#DIV/0!</v>
      </c>
      <c r="RQ18" s="299" t="e">
        <f t="shared" si="26"/>
        <v>#DIV/0!</v>
      </c>
      <c r="RR18" s="299" t="e">
        <f t="shared" si="26"/>
        <v>#DIV/0!</v>
      </c>
      <c r="RS18" s="299" t="e">
        <f t="shared" si="26"/>
        <v>#DIV/0!</v>
      </c>
      <c r="RT18" s="299" t="e">
        <f t="shared" si="26"/>
        <v>#DIV/0!</v>
      </c>
      <c r="RU18" s="299" t="e">
        <f t="shared" si="26"/>
        <v>#DIV/0!</v>
      </c>
      <c r="RV18" s="299" t="e">
        <f t="shared" si="26"/>
        <v>#DIV/0!</v>
      </c>
      <c r="RW18" s="299" t="e">
        <f t="shared" si="26"/>
        <v>#DIV/0!</v>
      </c>
      <c r="RX18" s="299" t="e">
        <f t="shared" si="26"/>
        <v>#DIV/0!</v>
      </c>
      <c r="RY18" s="299" t="e">
        <f t="shared" si="26"/>
        <v>#DIV/0!</v>
      </c>
      <c r="RZ18" s="299" t="e">
        <f t="shared" si="26"/>
        <v>#DIV/0!</v>
      </c>
      <c r="SA18" s="299" t="e">
        <f t="shared" si="26"/>
        <v>#DIV/0!</v>
      </c>
      <c r="SB18" s="299" t="e">
        <f t="shared" si="26"/>
        <v>#DIV/0!</v>
      </c>
      <c r="SC18" s="299" t="e">
        <f t="shared" si="26"/>
        <v>#DIV/0!</v>
      </c>
      <c r="SD18" s="299" t="e">
        <f t="shared" si="26"/>
        <v>#DIV/0!</v>
      </c>
      <c r="SE18" s="299" t="e">
        <f t="shared" si="26"/>
        <v>#DIV/0!</v>
      </c>
      <c r="SF18" s="299" t="e">
        <f t="shared" si="26"/>
        <v>#DIV/0!</v>
      </c>
      <c r="SG18" s="299" t="e">
        <f t="shared" si="26"/>
        <v>#DIV/0!</v>
      </c>
      <c r="SH18" s="299" t="e">
        <f t="shared" si="26"/>
        <v>#DIV/0!</v>
      </c>
      <c r="SM18">
        <f>'GRR Data'!A14</f>
        <v>0</v>
      </c>
    </row>
    <row r="19" spans="2:507">
      <c r="B19" s="6" t="s">
        <v>382</v>
      </c>
      <c r="C19" s="299">
        <f>IF(COUNT(C80:C179)=0,"",STDEV(C80:C179))</f>
        <v>1.9964459348972439</v>
      </c>
      <c r="D19" s="299">
        <f t="shared" ref="D19:BO19" si="27">IF(COUNT(D80:D179)=0,"",STDEV(D80:D179))</f>
        <v>2.7453948060577413E-2</v>
      </c>
      <c r="E19" s="299">
        <f t="shared" si="27"/>
        <v>2.785635225378788E-2</v>
      </c>
      <c r="F19" s="299">
        <f t="shared" si="27"/>
        <v>3.7154918567940752E-2</v>
      </c>
      <c r="G19" s="299">
        <f t="shared" si="27"/>
        <v>2.4746631409729814E-2</v>
      </c>
      <c r="H19" s="299">
        <f t="shared" si="27"/>
        <v>3.9034449218689558E-2</v>
      </c>
      <c r="I19" s="299">
        <f t="shared" si="27"/>
        <v>3.563666786856174E-2</v>
      </c>
      <c r="J19" s="299">
        <f t="shared" si="27"/>
        <v>3.0476176410911809E-2</v>
      </c>
      <c r="K19" s="299">
        <f t="shared" si="27"/>
        <v>2.2622875724548928E-2</v>
      </c>
      <c r="L19" s="299">
        <f t="shared" si="27"/>
        <v>2.3288014145104272E-2</v>
      </c>
      <c r="M19" s="299">
        <f t="shared" si="27"/>
        <v>2.6235124817571558E-2</v>
      </c>
      <c r="N19" s="299">
        <f t="shared" si="27"/>
        <v>2.9986951463336912E-2</v>
      </c>
      <c r="O19" s="299">
        <f t="shared" si="27"/>
        <v>3.0974401338951855E-2</v>
      </c>
      <c r="P19" s="299">
        <f t="shared" si="27"/>
        <v>2.7082512621973472E-2</v>
      </c>
      <c r="Q19" s="299">
        <f t="shared" si="27"/>
        <v>2.4502978752428066E-2</v>
      </c>
      <c r="R19" s="299">
        <f t="shared" si="27"/>
        <v>2.2176194870888094E-2</v>
      </c>
      <c r="S19" s="299">
        <f t="shared" si="27"/>
        <v>3.2216299596282028E-2</v>
      </c>
      <c r="T19" s="299">
        <f t="shared" si="27"/>
        <v>1.9376257243287485E-2</v>
      </c>
      <c r="U19" s="299">
        <f t="shared" si="27"/>
        <v>1.9037971130297766E-2</v>
      </c>
      <c r="V19" s="299">
        <f t="shared" si="27"/>
        <v>2.8193913064187368E-2</v>
      </c>
      <c r="W19" s="299">
        <f t="shared" si="27"/>
        <v>3.5266189417460729E-2</v>
      </c>
      <c r="X19" s="299">
        <f t="shared" si="27"/>
        <v>1.8403153500695497E-2</v>
      </c>
      <c r="Y19" s="299">
        <f t="shared" si="27"/>
        <v>2.052852959465291E-2</v>
      </c>
      <c r="Z19" s="299">
        <f t="shared" si="27"/>
        <v>1.4428701110141676E-2</v>
      </c>
      <c r="AA19" s="299">
        <f t="shared" si="27"/>
        <v>1.4185284913053875E-2</v>
      </c>
      <c r="AB19" s="299">
        <f t="shared" si="27"/>
        <v>1.9260370143497296E-2</v>
      </c>
      <c r="AC19" s="299">
        <f t="shared" si="27"/>
        <v>2.5521707883413427E-2</v>
      </c>
      <c r="AD19" s="299">
        <f t="shared" si="27"/>
        <v>1.9273726224595288E-2</v>
      </c>
      <c r="AE19" s="299">
        <f t="shared" si="27"/>
        <v>2.3439559817012737E-2</v>
      </c>
      <c r="AF19" s="299">
        <f t="shared" si="27"/>
        <v>1.9231923768429259E-2</v>
      </c>
      <c r="AG19" s="299">
        <f t="shared" si="27"/>
        <v>2.0320737677011071E-2</v>
      </c>
      <c r="AH19" s="299">
        <f t="shared" si="27"/>
        <v>1.9089548670609569E-2</v>
      </c>
      <c r="AI19" s="299">
        <f t="shared" si="27"/>
        <v>2.3853974644717169E-2</v>
      </c>
      <c r="AJ19" s="299">
        <f t="shared" si="27"/>
        <v>2.233334276575594E-2</v>
      </c>
      <c r="AK19" s="299">
        <f t="shared" si="27"/>
        <v>2.7021356993499834E-2</v>
      </c>
      <c r="AL19" s="299">
        <f t="shared" si="27"/>
        <v>2.1124174671317851E-2</v>
      </c>
      <c r="AM19" s="299">
        <f t="shared" si="27"/>
        <v>1.7674748161732014E-2</v>
      </c>
      <c r="AN19" s="299">
        <f t="shared" si="27"/>
        <v>1.588472587516053E-2</v>
      </c>
      <c r="AO19" s="299">
        <f t="shared" si="27"/>
        <v>1.4837566411519619E-2</v>
      </c>
      <c r="AP19" s="299">
        <f t="shared" si="27"/>
        <v>1.3967167361806893E-2</v>
      </c>
      <c r="AQ19" s="299">
        <f t="shared" si="27"/>
        <v>8.4220141641192167E-3</v>
      </c>
      <c r="AR19" s="299">
        <f t="shared" si="27"/>
        <v>1.4057904087688247E-2</v>
      </c>
      <c r="AS19" s="299">
        <f t="shared" si="27"/>
        <v>9.866103587536118E-3</v>
      </c>
      <c r="AT19" s="299">
        <f t="shared" si="27"/>
        <v>6.3619988814127545E-2</v>
      </c>
      <c r="AU19" s="299">
        <f t="shared" si="27"/>
        <v>4.3492366944308102E-2</v>
      </c>
      <c r="AV19" s="299">
        <f t="shared" si="27"/>
        <v>4.2425115504041357E-2</v>
      </c>
      <c r="AW19" s="299">
        <f t="shared" si="27"/>
        <v>4.7517647617074735E-2</v>
      </c>
      <c r="AX19" s="299">
        <f t="shared" si="27"/>
        <v>3.6700603728210268E-2</v>
      </c>
      <c r="AY19" s="299">
        <f t="shared" si="27"/>
        <v>3.2162664517526252E-2</v>
      </c>
      <c r="AZ19" s="299">
        <f t="shared" si="27"/>
        <v>2.2491610460970191E-2</v>
      </c>
      <c r="BA19" s="299">
        <f t="shared" si="27"/>
        <v>3.79155407313626E-2</v>
      </c>
      <c r="BB19" s="299">
        <f t="shared" si="27"/>
        <v>3.9371661219171947E-2</v>
      </c>
      <c r="BC19" s="299">
        <f t="shared" si="27"/>
        <v>3.4263018341926618E-2</v>
      </c>
      <c r="BD19" s="299">
        <f t="shared" si="27"/>
        <v>2.396903270140717E-2</v>
      </c>
      <c r="BE19" s="299">
        <f t="shared" si="27"/>
        <v>4.105958770031623E-2</v>
      </c>
      <c r="BF19" s="299">
        <f t="shared" si="27"/>
        <v>4.4415296188351515E-2</v>
      </c>
      <c r="BG19" s="299">
        <f t="shared" si="27"/>
        <v>4.2945448250853481E-2</v>
      </c>
      <c r="BH19" s="299">
        <f t="shared" si="27"/>
        <v>3.153193235640709E-2</v>
      </c>
      <c r="BI19" s="299">
        <f t="shared" si="27"/>
        <v>4.3437161388747578E-2</v>
      </c>
      <c r="BJ19" s="299">
        <f t="shared" si="27"/>
        <v>5.3333592478789354E-2</v>
      </c>
      <c r="BK19" s="299">
        <f t="shared" si="27"/>
        <v>4.7167551273573222E-2</v>
      </c>
      <c r="BL19" s="299">
        <f t="shared" si="27"/>
        <v>2.8273594200813212E-2</v>
      </c>
      <c r="BM19" s="299">
        <f t="shared" si="27"/>
        <v>1.4985672929340058E-2</v>
      </c>
      <c r="BN19" s="299">
        <f t="shared" si="27"/>
        <v>1.9312463592198476E-2</v>
      </c>
      <c r="BO19" s="299">
        <f t="shared" si="27"/>
        <v>1.4630038420781534E-2</v>
      </c>
      <c r="BP19" s="299">
        <f t="shared" ref="BP19:EA19" si="28">IF(COUNT(BP80:BP179)=0,"",STDEV(BP80:BP179))</f>
        <v>1.1213095382833242E-2</v>
      </c>
      <c r="BQ19" s="299">
        <f t="shared" si="28"/>
        <v>5.2670206045151428E-2</v>
      </c>
      <c r="BR19" s="299">
        <f t="shared" si="28"/>
        <v>3.2757323116242812E-2</v>
      </c>
      <c r="BS19" s="299">
        <f t="shared" si="28"/>
        <v>2.9189682604723773E-2</v>
      </c>
      <c r="BT19" s="299">
        <f t="shared" si="28"/>
        <v>3.3147381057449188E-2</v>
      </c>
      <c r="BU19" s="299">
        <f t="shared" si="28"/>
        <v>1.9131332759250236E-2</v>
      </c>
      <c r="BV19" s="299">
        <f t="shared" si="28"/>
        <v>3.0373184268045479E-2</v>
      </c>
      <c r="BW19" s="299">
        <f t="shared" si="28"/>
        <v>3.7340281371505787E-2</v>
      </c>
      <c r="BX19" s="299">
        <f t="shared" si="28"/>
        <v>2.9928095953791572E-2</v>
      </c>
      <c r="BY19" s="299">
        <f t="shared" si="28"/>
        <v>3.4505496873920218E-2</v>
      </c>
      <c r="BZ19" s="299">
        <f t="shared" si="28"/>
        <v>3.4154041464914367E-2</v>
      </c>
      <c r="CA19" s="299">
        <f t="shared" si="28"/>
        <v>3.4113385415641864E-2</v>
      </c>
      <c r="CB19" s="299">
        <f t="shared" si="28"/>
        <v>3.1465608465895606E-2</v>
      </c>
      <c r="CC19" s="299">
        <f t="shared" si="28"/>
        <v>4.0319162177675248E-2</v>
      </c>
      <c r="CD19" s="299">
        <f t="shared" si="28"/>
        <v>3.7241219873431382E-2</v>
      </c>
      <c r="CE19" s="299">
        <f t="shared" si="28"/>
        <v>1.4359853521019905E-2</v>
      </c>
      <c r="CF19" s="299">
        <f t="shared" si="28"/>
        <v>1.7578498768427219E-2</v>
      </c>
      <c r="CG19" s="299">
        <f t="shared" si="28"/>
        <v>4.4591364051617274E-2</v>
      </c>
      <c r="CH19" s="299">
        <f t="shared" si="28"/>
        <v>1.4737569940188062E-2</v>
      </c>
      <c r="CI19" s="299">
        <f t="shared" si="28"/>
        <v>1.2596158768680693E-2</v>
      </c>
      <c r="CJ19" s="299">
        <f t="shared" ref="CJ19:CY19" si="29">IF(COUNT(CJ80:CJ179)=0,"",STDEV(CJ80:CJ179))</f>
        <v>6.0573215828504411E-2</v>
      </c>
      <c r="CK19" s="299">
        <f t="shared" si="29"/>
        <v>4.472551490444511E-2</v>
      </c>
      <c r="CL19" s="299">
        <f t="shared" si="29"/>
        <v>4.3688855429155821E-2</v>
      </c>
      <c r="CM19" s="299">
        <f t="shared" si="29"/>
        <v>3.4327269648666475E-2</v>
      </c>
      <c r="CN19" s="299">
        <f t="shared" si="29"/>
        <v>3.8841881572767606E-2</v>
      </c>
      <c r="CO19" s="299">
        <f t="shared" si="29"/>
        <v>1.9535494732293948E-2</v>
      </c>
      <c r="CP19" s="299">
        <f t="shared" si="29"/>
        <v>1.533174021644367E-2</v>
      </c>
      <c r="CQ19" s="299">
        <f t="shared" si="29"/>
        <v>0.11951967698033607</v>
      </c>
      <c r="CR19" s="299">
        <f t="shared" si="29"/>
        <v>6.7197163483602024E-2</v>
      </c>
      <c r="CS19" s="299">
        <f t="shared" si="29"/>
        <v>4.3703442969854803E-2</v>
      </c>
      <c r="CT19" s="299">
        <f t="shared" si="29"/>
        <v>3.8079923246186871E-2</v>
      </c>
      <c r="CU19" s="299">
        <f t="shared" si="29"/>
        <v>0.11871879063568661</v>
      </c>
      <c r="CV19" s="299">
        <f t="shared" si="29"/>
        <v>6.8435689068690284E-2</v>
      </c>
      <c r="CW19" s="299">
        <f t="shared" si="29"/>
        <v>6.1116312958795375E-2</v>
      </c>
      <c r="CX19" s="299">
        <f t="shared" si="29"/>
        <v>4.9625564106649971E-2</v>
      </c>
      <c r="CY19" s="299">
        <f t="shared" si="29"/>
        <v>5.2973949395114281E-2</v>
      </c>
      <c r="CZ19" s="299">
        <f t="shared" si="28"/>
        <v>3.7950377059412899E-2</v>
      </c>
      <c r="DA19" s="299">
        <f t="shared" si="28"/>
        <v>2.1832410614171901E-2</v>
      </c>
      <c r="DB19" s="299">
        <f t="shared" si="28"/>
        <v>5.8661137324962101E-2</v>
      </c>
      <c r="DC19" s="299">
        <f t="shared" ref="DC19:DI19" si="30">IF(COUNT(DC80:DC179)=0,"",STDEV(DC80:DC179))</f>
        <v>3.4006260690188063E-2</v>
      </c>
      <c r="DD19" s="299">
        <f t="shared" si="30"/>
        <v>3.8222107556339577E-2</v>
      </c>
      <c r="DE19" s="299">
        <f t="shared" si="30"/>
        <v>2.0176341293303666E-2</v>
      </c>
      <c r="DF19" s="299">
        <f t="shared" si="30"/>
        <v>3.0059215584114264E-2</v>
      </c>
      <c r="DG19" s="299">
        <f t="shared" si="30"/>
        <v>3.1153040387789214E-2</v>
      </c>
      <c r="DH19" s="299">
        <f t="shared" si="30"/>
        <v>3.4500027904383272E-2</v>
      </c>
      <c r="DI19" s="299">
        <f t="shared" si="30"/>
        <v>2.4741264139281117E-2</v>
      </c>
      <c r="DJ19" s="299">
        <f t="shared" si="28"/>
        <v>2.3431539779784134E-2</v>
      </c>
      <c r="DK19" s="299">
        <f t="shared" si="28"/>
        <v>2.288941771973196E-2</v>
      </c>
      <c r="DL19" s="299">
        <f t="shared" si="28"/>
        <v>2.6668224416867059E-2</v>
      </c>
      <c r="DM19" s="299">
        <f t="shared" si="28"/>
        <v>2.8390206597436921E-2</v>
      </c>
      <c r="DN19" s="299">
        <f t="shared" si="28"/>
        <v>2.5891141334378538E-2</v>
      </c>
      <c r="DO19" s="299">
        <f t="shared" si="28"/>
        <v>2.4694355622222029E-2</v>
      </c>
      <c r="DP19" s="299">
        <f t="shared" si="28"/>
        <v>2.3709879312559363E-2</v>
      </c>
      <c r="DQ19" s="299">
        <f t="shared" si="28"/>
        <v>2.0481163651417101E-2</v>
      </c>
      <c r="DR19" s="299">
        <f t="shared" si="28"/>
        <v>2.3913523640468087E-2</v>
      </c>
      <c r="DS19" s="299">
        <f t="shared" si="28"/>
        <v>2.2115181437193845E-2</v>
      </c>
      <c r="DT19" s="299">
        <f t="shared" si="28"/>
        <v>2.5084849559432357E-2</v>
      </c>
      <c r="DU19" s="299">
        <f t="shared" si="28"/>
        <v>2.3873677762744332E-2</v>
      </c>
      <c r="DV19" s="299">
        <f t="shared" si="28"/>
        <v>2.3086850179478195E-2</v>
      </c>
      <c r="DW19" s="299">
        <f t="shared" si="28"/>
        <v>2.2765014320578061E-2</v>
      </c>
      <c r="DX19" s="299">
        <f t="shared" si="28"/>
        <v>1.9385760279465498E-2</v>
      </c>
      <c r="DY19" s="299">
        <f t="shared" si="28"/>
        <v>2.3604181388734033E-2</v>
      </c>
      <c r="DZ19" s="299">
        <f t="shared" si="28"/>
        <v>1.8936616475716751E-2</v>
      </c>
      <c r="EA19" s="299">
        <f t="shared" si="28"/>
        <v>2.602213697802749E-2</v>
      </c>
      <c r="EB19" s="299">
        <f t="shared" ref="EB19:GM19" si="31">IF(COUNT(EB80:EB179)=0,"",STDEV(EB80:EB179))</f>
        <v>2.3193710693328182E-2</v>
      </c>
      <c r="EC19" s="299">
        <f t="shared" si="31"/>
        <v>2.6018417019364345E-2</v>
      </c>
      <c r="ED19" s="299">
        <f t="shared" si="31"/>
        <v>2.7985863186731838E-2</v>
      </c>
      <c r="EE19" s="299">
        <f t="shared" si="31"/>
        <v>3.5354772086299779E-2</v>
      </c>
      <c r="EF19" s="299">
        <f t="shared" si="31"/>
        <v>3.5239186027133197E-2</v>
      </c>
      <c r="EG19" s="299">
        <f t="shared" si="31"/>
        <v>3.4727975150654997E-2</v>
      </c>
      <c r="EH19" s="299">
        <f t="shared" si="31"/>
        <v>4.2576814359082109E-2</v>
      </c>
      <c r="EI19" s="299">
        <f t="shared" si="31"/>
        <v>4.1741489257131753E-2</v>
      </c>
      <c r="EJ19" s="299">
        <f t="shared" si="31"/>
        <v>2.9688538436847583E-2</v>
      </c>
      <c r="EK19" s="299">
        <f t="shared" si="31"/>
        <v>1.8610068977268995E-2</v>
      </c>
      <c r="EL19" s="299">
        <f t="shared" si="31"/>
        <v>3.4283414660345367E-2</v>
      </c>
      <c r="EM19" s="299">
        <f t="shared" si="31"/>
        <v>2.0128734317432263E-2</v>
      </c>
      <c r="EN19" s="299">
        <f t="shared" si="31"/>
        <v>1.389028344710534E-2</v>
      </c>
      <c r="EO19" s="299">
        <f t="shared" si="31"/>
        <v>2.3545387871923337E-2</v>
      </c>
      <c r="EP19" s="299">
        <f t="shared" si="31"/>
        <v>1.4424916128648713E-2</v>
      </c>
      <c r="EQ19" s="299">
        <f t="shared" si="31"/>
        <v>1.4885630516372414E-2</v>
      </c>
      <c r="ER19" s="299">
        <f t="shared" si="31"/>
        <v>1.7227562887633857E-2</v>
      </c>
      <c r="ES19" s="299">
        <f t="shared" si="31"/>
        <v>1.5195644925756726E-2</v>
      </c>
      <c r="ET19" s="299">
        <f t="shared" si="31"/>
        <v>1.7650790592615238E-2</v>
      </c>
      <c r="EU19" s="299">
        <f t="shared" si="31"/>
        <v>3.876609206213797E-2</v>
      </c>
      <c r="EV19" s="299">
        <f t="shared" si="31"/>
        <v>3.6123509533210738E-2</v>
      </c>
      <c r="EW19" s="299">
        <f t="shared" si="31"/>
        <v>3.2307284763241628E-2</v>
      </c>
      <c r="EX19" s="299">
        <f t="shared" si="31"/>
        <v>2.6915672968622371E-2</v>
      </c>
      <c r="EY19" s="299">
        <f t="shared" si="31"/>
        <v>3.2605801701982955E-2</v>
      </c>
      <c r="EZ19" s="299">
        <f t="shared" si="31"/>
        <v>2.4007137438602871E-2</v>
      </c>
      <c r="FA19" s="299">
        <f t="shared" si="31"/>
        <v>3.030393356106071E-2</v>
      </c>
      <c r="FB19" s="299">
        <f t="shared" si="31"/>
        <v>3.0029838046445819E-2</v>
      </c>
      <c r="FC19" s="299">
        <f t="shared" si="31"/>
        <v>2.774410163113137E-2</v>
      </c>
      <c r="FD19" s="299">
        <f t="shared" si="31"/>
        <v>6.2627077262567749E-2</v>
      </c>
      <c r="FE19" s="299">
        <f t="shared" si="31"/>
        <v>2.748738640340918E-2</v>
      </c>
      <c r="FF19" s="299">
        <f t="shared" si="31"/>
        <v>2.8465173259786716E-2</v>
      </c>
      <c r="FG19" s="299">
        <f t="shared" si="31"/>
        <v>3.3970669126278587E-2</v>
      </c>
      <c r="FH19" s="299">
        <f t="shared" si="31"/>
        <v>1.6328787907132877E-2</v>
      </c>
      <c r="FI19" s="299">
        <f t="shared" si="31"/>
        <v>3.5428920207886301E-2</v>
      </c>
      <c r="FJ19" s="299">
        <f t="shared" si="31"/>
        <v>1.3191159292031216E-2</v>
      </c>
      <c r="FK19" s="299">
        <f t="shared" si="31"/>
        <v>2.920774708736288E-2</v>
      </c>
      <c r="FL19" s="299">
        <f t="shared" si="31"/>
        <v>2.6358762200795076E-2</v>
      </c>
      <c r="FM19" s="299">
        <f t="shared" si="31"/>
        <v>3.3260300369136193E-2</v>
      </c>
      <c r="FN19" s="299">
        <f t="shared" si="31"/>
        <v>1.6261271215137461E-2</v>
      </c>
      <c r="FO19" s="299">
        <f t="shared" si="31"/>
        <v>1.8772708560395555E-2</v>
      </c>
      <c r="FP19" s="299">
        <f t="shared" si="31"/>
        <v>3.4664024386870405E-2</v>
      </c>
      <c r="FQ19" s="299">
        <f t="shared" si="31"/>
        <v>4.1288804695039823E-2</v>
      </c>
      <c r="FR19" s="299">
        <f t="shared" si="31"/>
        <v>1.4431523165871884E-2</v>
      </c>
      <c r="FS19" s="299">
        <f t="shared" si="31"/>
        <v>1.7023284575602194E-2</v>
      </c>
      <c r="FT19" s="299">
        <f t="shared" si="31"/>
        <v>3.6751157541568172E-2</v>
      </c>
      <c r="FU19" s="299">
        <f t="shared" si="31"/>
        <v>3.3193977634650498E-2</v>
      </c>
      <c r="FV19" s="299">
        <f t="shared" si="31"/>
        <v>2.334867199373377E-2</v>
      </c>
      <c r="FW19" s="299">
        <f t="shared" si="31"/>
        <v>2.9454830782939714E-2</v>
      </c>
      <c r="FX19" s="299">
        <f t="shared" si="31"/>
        <v>1.3015960658162677E-2</v>
      </c>
      <c r="FY19" s="299">
        <f t="shared" si="31"/>
        <v>2.8838546672700902E-2</v>
      </c>
      <c r="FZ19" s="299">
        <f t="shared" si="31"/>
        <v>1.4094353708191544E-2</v>
      </c>
      <c r="GA19" s="299">
        <f t="shared" si="31"/>
        <v>3.827838908006078E-2</v>
      </c>
      <c r="GB19" s="299">
        <f t="shared" si="31"/>
        <v>2.6463274726953076E-2</v>
      </c>
      <c r="GC19" s="299">
        <f t="shared" si="31"/>
        <v>2.6262271901022299E-2</v>
      </c>
      <c r="GD19" s="299">
        <f t="shared" si="31"/>
        <v>2.4895044201737253E-2</v>
      </c>
      <c r="GE19" s="299">
        <f t="shared" si="31"/>
        <v>3.2134470331215075E-2</v>
      </c>
      <c r="GF19" s="299">
        <f t="shared" si="31"/>
        <v>3.2700866708204296E-2</v>
      </c>
      <c r="GG19" s="299">
        <f t="shared" si="31"/>
        <v>4.5095947890348542E-2</v>
      </c>
      <c r="GH19" s="299">
        <f t="shared" si="31"/>
        <v>2.4052005985686176E-2</v>
      </c>
      <c r="GI19" s="299">
        <f t="shared" si="31"/>
        <v>2.9779357973104832E-2</v>
      </c>
      <c r="GJ19" s="299">
        <f t="shared" si="31"/>
        <v>5.7339590767242411E-2</v>
      </c>
      <c r="GK19" s="299">
        <f t="shared" si="31"/>
        <v>3.166156833250991E-2</v>
      </c>
      <c r="GL19" s="299">
        <f t="shared" si="31"/>
        <v>3.4144469513921243E-2</v>
      </c>
      <c r="GM19" s="299">
        <f t="shared" si="31"/>
        <v>5.0225304877123456E-2</v>
      </c>
      <c r="GN19" s="299">
        <f t="shared" ref="GN19:IY19" si="32">IF(COUNT(GN80:GN179)=0,"",STDEV(GN80:GN179))</f>
        <v>3.1368799348726197E-2</v>
      </c>
      <c r="GO19" s="299">
        <f t="shared" si="32"/>
        <v>4.0496672503688103E-2</v>
      </c>
      <c r="GP19" s="299">
        <f t="shared" si="32"/>
        <v>2.60607631702552E-2</v>
      </c>
      <c r="GQ19" s="299">
        <f t="shared" si="32"/>
        <v>3.6890648675205202E-2</v>
      </c>
      <c r="GR19" s="299">
        <f t="shared" si="32"/>
        <v>2.5796639370712238E-2</v>
      </c>
      <c r="GS19" s="299">
        <f t="shared" si="32"/>
        <v>2.8579424557966797E-2</v>
      </c>
      <c r="GT19" s="299">
        <f t="shared" si="32"/>
        <v>3.5867749913689427E-2</v>
      </c>
      <c r="GU19" s="299">
        <f t="shared" si="32"/>
        <v>2.5447593206431134E-2</v>
      </c>
      <c r="GV19" s="299">
        <f t="shared" si="32"/>
        <v>5.1701247489161002E-2</v>
      </c>
      <c r="GW19" s="299">
        <f t="shared" si="32"/>
        <v>4.3461670172619302E-2</v>
      </c>
      <c r="GX19" s="299">
        <f t="shared" si="32"/>
        <v>2.9396670969905812E-2</v>
      </c>
      <c r="GY19" s="299">
        <f t="shared" si="32"/>
        <v>1.9359799708624687E-2</v>
      </c>
      <c r="GZ19" s="299">
        <f t="shared" si="32"/>
        <v>3.0131087258093426E-2</v>
      </c>
      <c r="HA19" s="299">
        <f t="shared" si="32"/>
        <v>2.547313713946138E-2</v>
      </c>
      <c r="HB19" s="299">
        <f t="shared" si="32"/>
        <v>4.3290350839493681E-2</v>
      </c>
      <c r="HC19" s="299">
        <f t="shared" si="32"/>
        <v>2.4706933041609608E-2</v>
      </c>
      <c r="HD19" s="299">
        <f t="shared" si="32"/>
        <v>2.9520205628053828E-2</v>
      </c>
      <c r="HE19" s="299">
        <f t="shared" si="32"/>
        <v>2.6561692492469605E-2</v>
      </c>
      <c r="HF19" s="299">
        <f t="shared" si="32"/>
        <v>5.3729060062142259E-2</v>
      </c>
      <c r="HG19" s="299">
        <f t="shared" si="32"/>
        <v>3.5993939762087375E-2</v>
      </c>
      <c r="HH19" s="299">
        <f t="shared" si="32"/>
        <v>3.2710673106505266E-2</v>
      </c>
      <c r="HI19" s="299">
        <f t="shared" si="32"/>
        <v>3.5295606507179854E-2</v>
      </c>
      <c r="HJ19" s="299">
        <f t="shared" si="32"/>
        <v>3.6318741274195279E-2</v>
      </c>
      <c r="HK19" s="299">
        <f t="shared" si="32"/>
        <v>4.1639287725152851E-2</v>
      </c>
      <c r="HL19" s="299">
        <f t="shared" si="32"/>
        <v>4.6462575882760641E-2</v>
      </c>
      <c r="HM19" s="299">
        <f t="shared" si="32"/>
        <v>2.9607882968408411E-2</v>
      </c>
      <c r="HN19" s="299">
        <f t="shared" si="32"/>
        <v>3.250825562019196E-2</v>
      </c>
      <c r="HO19" s="299">
        <f t="shared" si="32"/>
        <v>3.5506014370126245E-2</v>
      </c>
      <c r="HP19" s="299">
        <f t="shared" si="32"/>
        <v>3.3814374538104722E-2</v>
      </c>
      <c r="HQ19" s="299">
        <f t="shared" si="32"/>
        <v>3.0895198597370638E-2</v>
      </c>
      <c r="HR19" s="299">
        <f t="shared" si="32"/>
        <v>3.0335201924603171E-2</v>
      </c>
      <c r="HS19" s="299">
        <f t="shared" si="32"/>
        <v>1.37534859950534E-2</v>
      </c>
      <c r="HT19" s="299">
        <f t="shared" si="32"/>
        <v>2.010525102931103E-2</v>
      </c>
      <c r="HU19" s="299">
        <f t="shared" si="32"/>
        <v>1.4760495172653987E-2</v>
      </c>
      <c r="HV19" s="299">
        <f t="shared" si="32"/>
        <v>1.222253174502178E-2</v>
      </c>
      <c r="HW19" s="299">
        <f t="shared" si="32"/>
        <v>1.6215078792344354E-2</v>
      </c>
      <c r="HX19" s="299">
        <f t="shared" si="32"/>
        <v>1.4867362162175603E-2</v>
      </c>
      <c r="HY19" s="299">
        <f t="shared" si="32"/>
        <v>2.6527511396418246E-2</v>
      </c>
      <c r="HZ19" s="299">
        <f t="shared" si="32"/>
        <v>2.0948800633541549E-2</v>
      </c>
      <c r="IA19" s="299">
        <f t="shared" ref="IA19:IQ19" si="33">IF(COUNT(IA80:IA179)=0,"",STDEV(IA80:IA179))</f>
        <v>3.3062089530350364E-2</v>
      </c>
      <c r="IB19" s="299">
        <f t="shared" si="33"/>
        <v>3.5311187457764993E-2</v>
      </c>
      <c r="IC19" s="299">
        <f t="shared" si="33"/>
        <v>3.4216847476202086E-2</v>
      </c>
      <c r="ID19" s="299">
        <f t="shared" si="33"/>
        <v>3.3713151927745141E-2</v>
      </c>
      <c r="IE19" s="299">
        <f t="shared" si="33"/>
        <v>2.9714859973181879E-2</v>
      </c>
      <c r="IF19" s="299">
        <f t="shared" si="33"/>
        <v>4.0034335770330644E-2</v>
      </c>
      <c r="IG19" s="299">
        <f t="shared" si="33"/>
        <v>2.2639852372922854E-2</v>
      </c>
      <c r="IH19" s="299">
        <f t="shared" si="33"/>
        <v>1.0982576450860334E-2</v>
      </c>
      <c r="II19" s="299">
        <f t="shared" si="33"/>
        <v>5.9520516577904456E-2</v>
      </c>
      <c r="IJ19" s="299">
        <f t="shared" si="33"/>
        <v>4.5267335902487861E-2</v>
      </c>
      <c r="IK19" s="299">
        <f t="shared" si="33"/>
        <v>2.1714758972316645E-2</v>
      </c>
      <c r="IL19" s="299">
        <f t="shared" si="33"/>
        <v>1.0575987390607564E-2</v>
      </c>
      <c r="IM19" s="299">
        <f t="shared" si="33"/>
        <v>5.783298057333694E-2</v>
      </c>
      <c r="IN19" s="299" t="str">
        <f t="shared" si="33"/>
        <v/>
      </c>
      <c r="IO19" s="299" t="str">
        <f t="shared" si="33"/>
        <v/>
      </c>
      <c r="IP19" s="299" t="str">
        <f t="shared" si="33"/>
        <v/>
      </c>
      <c r="IQ19" s="299" t="str">
        <f t="shared" si="33"/>
        <v/>
      </c>
      <c r="IR19" s="299" t="str">
        <f t="shared" si="32"/>
        <v/>
      </c>
      <c r="IS19" s="299" t="str">
        <f t="shared" si="32"/>
        <v/>
      </c>
      <c r="IT19" s="299" t="str">
        <f t="shared" si="32"/>
        <v/>
      </c>
      <c r="IU19" s="299" t="str">
        <f t="shared" si="32"/>
        <v/>
      </c>
      <c r="IV19" s="299" t="str">
        <f t="shared" si="32"/>
        <v/>
      </c>
      <c r="IW19" s="299" t="str">
        <f t="shared" si="32"/>
        <v/>
      </c>
      <c r="IX19" s="299" t="str">
        <f t="shared" si="32"/>
        <v/>
      </c>
      <c r="IY19" s="299" t="str">
        <f t="shared" si="32"/>
        <v/>
      </c>
      <c r="IZ19" s="299" t="str">
        <f t="shared" ref="IZ19:LK19" si="34">IF(COUNT(IZ80:IZ179)=0,"",STDEV(IZ80:IZ179))</f>
        <v/>
      </c>
      <c r="JA19" s="299" t="str">
        <f t="shared" si="34"/>
        <v/>
      </c>
      <c r="JB19" s="299" t="str">
        <f t="shared" si="34"/>
        <v/>
      </c>
      <c r="JC19" s="299" t="str">
        <f t="shared" si="34"/>
        <v/>
      </c>
      <c r="JD19" s="299" t="str">
        <f t="shared" si="34"/>
        <v/>
      </c>
      <c r="JE19" s="299" t="str">
        <f t="shared" si="34"/>
        <v/>
      </c>
      <c r="JF19" s="299" t="str">
        <f t="shared" si="34"/>
        <v/>
      </c>
      <c r="JG19" s="299" t="str">
        <f t="shared" si="34"/>
        <v/>
      </c>
      <c r="JH19" s="299" t="str">
        <f t="shared" si="34"/>
        <v/>
      </c>
      <c r="JI19" s="299" t="str">
        <f t="shared" si="34"/>
        <v/>
      </c>
      <c r="JJ19" s="299" t="str">
        <f t="shared" si="34"/>
        <v/>
      </c>
      <c r="JK19" s="299" t="str">
        <f t="shared" si="34"/>
        <v/>
      </c>
      <c r="JL19" s="299" t="str">
        <f t="shared" si="34"/>
        <v/>
      </c>
      <c r="JM19" s="299" t="str">
        <f t="shared" si="34"/>
        <v/>
      </c>
      <c r="JN19" s="299" t="str">
        <f t="shared" si="34"/>
        <v/>
      </c>
      <c r="JO19" s="299" t="str">
        <f t="shared" si="34"/>
        <v/>
      </c>
      <c r="JP19" s="299" t="str">
        <f t="shared" si="34"/>
        <v/>
      </c>
      <c r="JQ19" s="299" t="str">
        <f t="shared" si="34"/>
        <v/>
      </c>
      <c r="JR19" s="299" t="str">
        <f t="shared" si="34"/>
        <v/>
      </c>
      <c r="JS19" s="299" t="str">
        <f t="shared" si="34"/>
        <v/>
      </c>
      <c r="JT19" s="299" t="str">
        <f t="shared" si="34"/>
        <v/>
      </c>
      <c r="JU19" s="299" t="str">
        <f t="shared" si="34"/>
        <v/>
      </c>
      <c r="JV19" s="299" t="str">
        <f t="shared" si="34"/>
        <v/>
      </c>
      <c r="JW19" s="299" t="str">
        <f t="shared" si="34"/>
        <v/>
      </c>
      <c r="JX19" s="299" t="str">
        <f t="shared" si="34"/>
        <v/>
      </c>
      <c r="JY19" s="299" t="str">
        <f t="shared" si="34"/>
        <v/>
      </c>
      <c r="JZ19" s="299" t="str">
        <f t="shared" si="34"/>
        <v/>
      </c>
      <c r="KA19" s="299" t="str">
        <f t="shared" si="34"/>
        <v/>
      </c>
      <c r="KB19" s="299" t="str">
        <f t="shared" si="34"/>
        <v/>
      </c>
      <c r="KC19" s="299" t="str">
        <f t="shared" si="34"/>
        <v/>
      </c>
      <c r="KD19" s="299" t="str">
        <f t="shared" si="34"/>
        <v/>
      </c>
      <c r="KE19" s="299" t="str">
        <f t="shared" si="34"/>
        <v/>
      </c>
      <c r="KF19" s="299" t="str">
        <f t="shared" si="34"/>
        <v/>
      </c>
      <c r="KG19" s="299" t="str">
        <f t="shared" si="34"/>
        <v/>
      </c>
      <c r="KH19" s="299" t="str">
        <f t="shared" si="34"/>
        <v/>
      </c>
      <c r="KI19" s="299" t="str">
        <f t="shared" si="34"/>
        <v/>
      </c>
      <c r="KJ19" s="299" t="str">
        <f t="shared" si="34"/>
        <v/>
      </c>
      <c r="KK19" s="299" t="str">
        <f t="shared" si="34"/>
        <v/>
      </c>
      <c r="KL19" s="299" t="str">
        <f t="shared" si="34"/>
        <v/>
      </c>
      <c r="KM19" s="299" t="str">
        <f t="shared" si="34"/>
        <v/>
      </c>
      <c r="KN19" s="299" t="str">
        <f t="shared" si="34"/>
        <v/>
      </c>
      <c r="KO19" s="299" t="str">
        <f t="shared" si="34"/>
        <v/>
      </c>
      <c r="KP19" s="299" t="str">
        <f t="shared" si="34"/>
        <v/>
      </c>
      <c r="KQ19" s="299" t="str">
        <f t="shared" si="34"/>
        <v/>
      </c>
      <c r="KR19" s="299" t="str">
        <f t="shared" si="34"/>
        <v/>
      </c>
      <c r="KS19" s="299" t="str">
        <f t="shared" si="34"/>
        <v/>
      </c>
      <c r="KT19" s="299" t="str">
        <f t="shared" si="34"/>
        <v/>
      </c>
      <c r="KU19" s="299" t="str">
        <f t="shared" si="34"/>
        <v/>
      </c>
      <c r="KV19" s="299" t="str">
        <f t="shared" si="34"/>
        <v/>
      </c>
      <c r="KW19" s="299" t="str">
        <f t="shared" si="34"/>
        <v/>
      </c>
      <c r="KX19" s="299" t="str">
        <f t="shared" si="34"/>
        <v/>
      </c>
      <c r="KY19" s="299" t="str">
        <f t="shared" si="34"/>
        <v/>
      </c>
      <c r="KZ19" s="299" t="str">
        <f t="shared" si="34"/>
        <v/>
      </c>
      <c r="LA19" s="299" t="str">
        <f t="shared" si="34"/>
        <v/>
      </c>
      <c r="LB19" s="299" t="str">
        <f t="shared" si="34"/>
        <v/>
      </c>
      <c r="LC19" s="299" t="str">
        <f t="shared" si="34"/>
        <v/>
      </c>
      <c r="LD19" s="299" t="str">
        <f t="shared" si="34"/>
        <v/>
      </c>
      <c r="LE19" s="299" t="str">
        <f t="shared" si="34"/>
        <v/>
      </c>
      <c r="LF19" s="299" t="str">
        <f t="shared" si="34"/>
        <v/>
      </c>
      <c r="LG19" s="299" t="str">
        <f t="shared" si="34"/>
        <v/>
      </c>
      <c r="LH19" s="299" t="str">
        <f t="shared" si="34"/>
        <v/>
      </c>
      <c r="LI19" s="299" t="str">
        <f t="shared" si="34"/>
        <v/>
      </c>
      <c r="LJ19" s="299" t="str">
        <f t="shared" si="34"/>
        <v/>
      </c>
      <c r="LK19" s="299" t="str">
        <f t="shared" si="34"/>
        <v/>
      </c>
      <c r="LL19" s="299" t="str">
        <f t="shared" ref="LL19:NW19" si="35">IF(COUNT(LL80:LL179)=0,"",STDEV(LL80:LL179))</f>
        <v/>
      </c>
      <c r="LM19" s="299" t="str">
        <f t="shared" si="35"/>
        <v/>
      </c>
      <c r="LN19" s="299" t="str">
        <f t="shared" si="35"/>
        <v/>
      </c>
      <c r="LO19" s="299" t="str">
        <f t="shared" si="35"/>
        <v/>
      </c>
      <c r="LP19" s="299" t="str">
        <f t="shared" si="35"/>
        <v/>
      </c>
      <c r="LQ19" s="299" t="str">
        <f t="shared" si="35"/>
        <v/>
      </c>
      <c r="LR19" s="299" t="str">
        <f t="shared" si="35"/>
        <v/>
      </c>
      <c r="LS19" s="299" t="str">
        <f t="shared" si="35"/>
        <v/>
      </c>
      <c r="LT19" s="299" t="str">
        <f t="shared" si="35"/>
        <v/>
      </c>
      <c r="LU19" s="299" t="str">
        <f t="shared" si="35"/>
        <v/>
      </c>
      <c r="LV19" s="299" t="str">
        <f t="shared" si="35"/>
        <v/>
      </c>
      <c r="LW19" s="299" t="str">
        <f t="shared" si="35"/>
        <v/>
      </c>
      <c r="LX19" s="299" t="str">
        <f t="shared" si="35"/>
        <v/>
      </c>
      <c r="LY19" s="299" t="str">
        <f t="shared" si="35"/>
        <v/>
      </c>
      <c r="LZ19" s="299" t="str">
        <f t="shared" si="35"/>
        <v/>
      </c>
      <c r="MA19" s="299" t="str">
        <f t="shared" si="35"/>
        <v/>
      </c>
      <c r="MB19" s="299" t="str">
        <f t="shared" si="35"/>
        <v/>
      </c>
      <c r="MC19" s="299" t="str">
        <f t="shared" si="35"/>
        <v/>
      </c>
      <c r="MD19" s="299" t="str">
        <f t="shared" si="35"/>
        <v/>
      </c>
      <c r="ME19" s="299" t="str">
        <f t="shared" si="35"/>
        <v/>
      </c>
      <c r="MF19" s="299" t="str">
        <f t="shared" si="35"/>
        <v/>
      </c>
      <c r="MG19" s="299" t="str">
        <f t="shared" si="35"/>
        <v/>
      </c>
      <c r="MH19" s="299" t="str">
        <f t="shared" si="35"/>
        <v/>
      </c>
      <c r="MI19" s="299" t="str">
        <f t="shared" si="35"/>
        <v/>
      </c>
      <c r="MJ19" s="299" t="str">
        <f t="shared" si="35"/>
        <v/>
      </c>
      <c r="MK19" s="299" t="str">
        <f t="shared" si="35"/>
        <v/>
      </c>
      <c r="ML19" s="299" t="str">
        <f t="shared" si="35"/>
        <v/>
      </c>
      <c r="MM19" s="299" t="str">
        <f t="shared" si="35"/>
        <v/>
      </c>
      <c r="MN19" s="299" t="str">
        <f t="shared" si="35"/>
        <v/>
      </c>
      <c r="MO19" s="299" t="str">
        <f t="shared" si="35"/>
        <v/>
      </c>
      <c r="MP19" s="299" t="str">
        <f t="shared" si="35"/>
        <v/>
      </c>
      <c r="MQ19" s="299" t="str">
        <f t="shared" si="35"/>
        <v/>
      </c>
      <c r="MR19" s="299" t="str">
        <f t="shared" si="35"/>
        <v/>
      </c>
      <c r="MS19" s="299" t="str">
        <f t="shared" si="35"/>
        <v/>
      </c>
      <c r="MT19" s="299" t="str">
        <f t="shared" si="35"/>
        <v/>
      </c>
      <c r="MU19" s="299" t="str">
        <f t="shared" si="35"/>
        <v/>
      </c>
      <c r="MV19" s="299" t="str">
        <f t="shared" si="35"/>
        <v/>
      </c>
      <c r="MW19" s="299" t="str">
        <f t="shared" si="35"/>
        <v/>
      </c>
      <c r="MX19" s="299" t="str">
        <f t="shared" si="35"/>
        <v/>
      </c>
      <c r="MY19" s="299" t="str">
        <f t="shared" si="35"/>
        <v/>
      </c>
      <c r="MZ19" s="299" t="str">
        <f t="shared" si="35"/>
        <v/>
      </c>
      <c r="NA19" s="299" t="str">
        <f t="shared" si="35"/>
        <v/>
      </c>
      <c r="NB19" s="299" t="str">
        <f t="shared" si="35"/>
        <v/>
      </c>
      <c r="NC19" s="299" t="str">
        <f t="shared" si="35"/>
        <v/>
      </c>
      <c r="ND19" s="299" t="str">
        <f t="shared" si="35"/>
        <v/>
      </c>
      <c r="NE19" s="299" t="str">
        <f t="shared" si="35"/>
        <v/>
      </c>
      <c r="NF19" s="299" t="str">
        <f t="shared" si="35"/>
        <v/>
      </c>
      <c r="NG19" s="299" t="str">
        <f t="shared" si="35"/>
        <v/>
      </c>
      <c r="NH19" s="299" t="str">
        <f t="shared" si="35"/>
        <v/>
      </c>
      <c r="NI19" s="299" t="str">
        <f t="shared" si="35"/>
        <v/>
      </c>
      <c r="NJ19" s="299" t="str">
        <f t="shared" si="35"/>
        <v/>
      </c>
      <c r="NK19" s="299" t="str">
        <f t="shared" si="35"/>
        <v/>
      </c>
      <c r="NL19" s="299" t="str">
        <f t="shared" si="35"/>
        <v/>
      </c>
      <c r="NM19" s="299" t="str">
        <f t="shared" si="35"/>
        <v/>
      </c>
      <c r="NN19" s="299" t="str">
        <f t="shared" si="35"/>
        <v/>
      </c>
      <c r="NO19" s="299" t="str">
        <f t="shared" si="35"/>
        <v/>
      </c>
      <c r="NP19" s="299" t="str">
        <f t="shared" si="35"/>
        <v/>
      </c>
      <c r="NQ19" s="299" t="str">
        <f t="shared" si="35"/>
        <v/>
      </c>
      <c r="NR19" s="299" t="str">
        <f t="shared" si="35"/>
        <v/>
      </c>
      <c r="NS19" s="299" t="str">
        <f t="shared" si="35"/>
        <v/>
      </c>
      <c r="NT19" s="299" t="str">
        <f t="shared" si="35"/>
        <v/>
      </c>
      <c r="NU19" s="299" t="str">
        <f t="shared" si="35"/>
        <v/>
      </c>
      <c r="NV19" s="299" t="str">
        <f t="shared" si="35"/>
        <v/>
      </c>
      <c r="NW19" s="299" t="str">
        <f t="shared" si="35"/>
        <v/>
      </c>
      <c r="NX19" s="299" t="str">
        <f t="shared" ref="NX19:QI19" si="36">IF(COUNT(NX80:NX179)=0,"",STDEV(NX80:NX179))</f>
        <v/>
      </c>
      <c r="NY19" s="299" t="str">
        <f t="shared" si="36"/>
        <v/>
      </c>
      <c r="NZ19" s="299" t="str">
        <f t="shared" si="36"/>
        <v/>
      </c>
      <c r="OA19" s="299" t="str">
        <f t="shared" si="36"/>
        <v/>
      </c>
      <c r="OB19" s="299" t="str">
        <f t="shared" si="36"/>
        <v/>
      </c>
      <c r="OC19" s="299" t="str">
        <f t="shared" si="36"/>
        <v/>
      </c>
      <c r="OD19" s="299" t="str">
        <f t="shared" si="36"/>
        <v/>
      </c>
      <c r="OE19" s="299" t="str">
        <f t="shared" si="36"/>
        <v/>
      </c>
      <c r="OF19" s="299" t="str">
        <f t="shared" si="36"/>
        <v/>
      </c>
      <c r="OG19" s="299" t="str">
        <f t="shared" si="36"/>
        <v/>
      </c>
      <c r="OH19" s="299" t="str">
        <f t="shared" si="36"/>
        <v/>
      </c>
      <c r="OI19" s="299" t="str">
        <f t="shared" si="36"/>
        <v/>
      </c>
      <c r="OJ19" s="299" t="str">
        <f t="shared" si="36"/>
        <v/>
      </c>
      <c r="OK19" s="299" t="str">
        <f t="shared" si="36"/>
        <v/>
      </c>
      <c r="OL19" s="299" t="str">
        <f t="shared" si="36"/>
        <v/>
      </c>
      <c r="OM19" s="299" t="str">
        <f t="shared" si="36"/>
        <v/>
      </c>
      <c r="ON19" s="299" t="str">
        <f t="shared" si="36"/>
        <v/>
      </c>
      <c r="OO19" s="299" t="str">
        <f t="shared" si="36"/>
        <v/>
      </c>
      <c r="OP19" s="299" t="str">
        <f t="shared" si="36"/>
        <v/>
      </c>
      <c r="OQ19" s="299" t="str">
        <f t="shared" si="36"/>
        <v/>
      </c>
      <c r="OR19" s="299" t="str">
        <f t="shared" si="36"/>
        <v/>
      </c>
      <c r="OS19" s="299" t="str">
        <f t="shared" si="36"/>
        <v/>
      </c>
      <c r="OT19" s="299" t="str">
        <f t="shared" si="36"/>
        <v/>
      </c>
      <c r="OU19" s="299" t="str">
        <f t="shared" si="36"/>
        <v/>
      </c>
      <c r="OV19" s="299" t="str">
        <f t="shared" si="36"/>
        <v/>
      </c>
      <c r="OW19" s="299" t="str">
        <f t="shared" si="36"/>
        <v/>
      </c>
      <c r="OX19" s="299" t="str">
        <f t="shared" si="36"/>
        <v/>
      </c>
      <c r="OY19" s="299" t="str">
        <f t="shared" si="36"/>
        <v/>
      </c>
      <c r="OZ19" s="299" t="str">
        <f t="shared" si="36"/>
        <v/>
      </c>
      <c r="PA19" s="299" t="str">
        <f t="shared" si="36"/>
        <v/>
      </c>
      <c r="PB19" s="299" t="str">
        <f t="shared" si="36"/>
        <v/>
      </c>
      <c r="PC19" s="299" t="str">
        <f t="shared" si="36"/>
        <v/>
      </c>
      <c r="PD19" s="299" t="str">
        <f t="shared" si="36"/>
        <v/>
      </c>
      <c r="PE19" s="299" t="str">
        <f t="shared" si="36"/>
        <v/>
      </c>
      <c r="PF19" s="299" t="str">
        <f t="shared" si="36"/>
        <v/>
      </c>
      <c r="PG19" s="299" t="str">
        <f t="shared" si="36"/>
        <v/>
      </c>
      <c r="PH19" s="299" t="str">
        <f t="shared" si="36"/>
        <v/>
      </c>
      <c r="PI19" s="299" t="str">
        <f t="shared" si="36"/>
        <v/>
      </c>
      <c r="PJ19" s="299" t="str">
        <f t="shared" si="36"/>
        <v/>
      </c>
      <c r="PK19" s="299" t="str">
        <f t="shared" si="36"/>
        <v/>
      </c>
      <c r="PL19" s="299" t="str">
        <f t="shared" si="36"/>
        <v/>
      </c>
      <c r="PM19" s="299" t="str">
        <f t="shared" si="36"/>
        <v/>
      </c>
      <c r="PN19" s="299" t="str">
        <f t="shared" si="36"/>
        <v/>
      </c>
      <c r="PO19" s="299" t="str">
        <f t="shared" si="36"/>
        <v/>
      </c>
      <c r="PP19" s="299" t="str">
        <f t="shared" si="36"/>
        <v/>
      </c>
      <c r="PQ19" s="299" t="str">
        <f t="shared" si="36"/>
        <v/>
      </c>
      <c r="PR19" s="299" t="str">
        <f t="shared" si="36"/>
        <v/>
      </c>
      <c r="PS19" s="299" t="str">
        <f t="shared" si="36"/>
        <v/>
      </c>
      <c r="PT19" s="299" t="str">
        <f t="shared" si="36"/>
        <v/>
      </c>
      <c r="PU19" s="299" t="str">
        <f t="shared" si="36"/>
        <v/>
      </c>
      <c r="PV19" s="299" t="str">
        <f t="shared" si="36"/>
        <v/>
      </c>
      <c r="PW19" s="299" t="str">
        <f t="shared" si="36"/>
        <v/>
      </c>
      <c r="PX19" s="299" t="str">
        <f t="shared" si="36"/>
        <v/>
      </c>
      <c r="PY19" s="299" t="str">
        <f t="shared" si="36"/>
        <v/>
      </c>
      <c r="PZ19" s="299" t="str">
        <f t="shared" si="36"/>
        <v/>
      </c>
      <c r="QA19" s="299" t="str">
        <f t="shared" si="36"/>
        <v/>
      </c>
      <c r="QB19" s="299" t="str">
        <f t="shared" si="36"/>
        <v/>
      </c>
      <c r="QC19" s="299" t="str">
        <f t="shared" si="36"/>
        <v/>
      </c>
      <c r="QD19" s="299" t="str">
        <f t="shared" si="36"/>
        <v/>
      </c>
      <c r="QE19" s="299" t="str">
        <f t="shared" si="36"/>
        <v/>
      </c>
      <c r="QF19" s="299" t="str">
        <f t="shared" si="36"/>
        <v/>
      </c>
      <c r="QG19" s="299" t="str">
        <f t="shared" si="36"/>
        <v/>
      </c>
      <c r="QH19" s="299" t="str">
        <f t="shared" si="36"/>
        <v/>
      </c>
      <c r="QI19" s="299" t="str">
        <f t="shared" si="36"/>
        <v/>
      </c>
      <c r="QJ19" s="299" t="str">
        <f t="shared" ref="QJ19:SH19" si="37">IF(COUNT(QJ80:QJ179)=0,"",STDEV(QJ80:QJ179))</f>
        <v/>
      </c>
      <c r="QK19" s="299" t="str">
        <f t="shared" si="37"/>
        <v/>
      </c>
      <c r="QL19" s="299" t="str">
        <f t="shared" si="37"/>
        <v/>
      </c>
      <c r="QM19" s="299" t="str">
        <f t="shared" si="37"/>
        <v/>
      </c>
      <c r="QN19" s="299" t="str">
        <f t="shared" si="37"/>
        <v/>
      </c>
      <c r="QO19" s="299" t="str">
        <f t="shared" si="37"/>
        <v/>
      </c>
      <c r="QP19" s="299" t="str">
        <f t="shared" si="37"/>
        <v/>
      </c>
      <c r="QQ19" s="299" t="str">
        <f t="shared" si="37"/>
        <v/>
      </c>
      <c r="QR19" s="299" t="str">
        <f t="shared" si="37"/>
        <v/>
      </c>
      <c r="QS19" s="299" t="str">
        <f t="shared" si="37"/>
        <v/>
      </c>
      <c r="QT19" s="299" t="str">
        <f t="shared" si="37"/>
        <v/>
      </c>
      <c r="QU19" s="299" t="str">
        <f t="shared" si="37"/>
        <v/>
      </c>
      <c r="QV19" s="299" t="str">
        <f t="shared" si="37"/>
        <v/>
      </c>
      <c r="QW19" s="299" t="str">
        <f t="shared" si="37"/>
        <v/>
      </c>
      <c r="QX19" s="299" t="str">
        <f t="shared" si="37"/>
        <v/>
      </c>
      <c r="QY19" s="299" t="str">
        <f t="shared" si="37"/>
        <v/>
      </c>
      <c r="QZ19" s="299" t="str">
        <f t="shared" si="37"/>
        <v/>
      </c>
      <c r="RA19" s="299" t="str">
        <f t="shared" si="37"/>
        <v/>
      </c>
      <c r="RB19" s="299" t="str">
        <f t="shared" si="37"/>
        <v/>
      </c>
      <c r="RC19" s="299" t="str">
        <f t="shared" si="37"/>
        <v/>
      </c>
      <c r="RD19" s="299" t="str">
        <f t="shared" si="37"/>
        <v/>
      </c>
      <c r="RE19" s="299" t="str">
        <f t="shared" si="37"/>
        <v/>
      </c>
      <c r="RF19" s="299" t="str">
        <f t="shared" si="37"/>
        <v/>
      </c>
      <c r="RG19" s="299" t="str">
        <f t="shared" si="37"/>
        <v/>
      </c>
      <c r="RH19" s="299" t="str">
        <f t="shared" si="37"/>
        <v/>
      </c>
      <c r="RI19" s="299" t="str">
        <f t="shared" si="37"/>
        <v/>
      </c>
      <c r="RJ19" s="299" t="str">
        <f t="shared" si="37"/>
        <v/>
      </c>
      <c r="RK19" s="299" t="str">
        <f t="shared" si="37"/>
        <v/>
      </c>
      <c r="RL19" s="299" t="str">
        <f t="shared" si="37"/>
        <v/>
      </c>
      <c r="RM19" s="299" t="str">
        <f t="shared" si="37"/>
        <v/>
      </c>
      <c r="RN19" s="299" t="str">
        <f t="shared" si="37"/>
        <v/>
      </c>
      <c r="RO19" s="299" t="str">
        <f t="shared" si="37"/>
        <v/>
      </c>
      <c r="RP19" s="299" t="str">
        <f t="shared" si="37"/>
        <v/>
      </c>
      <c r="RQ19" s="299" t="str">
        <f t="shared" si="37"/>
        <v/>
      </c>
      <c r="RR19" s="299" t="str">
        <f t="shared" si="37"/>
        <v/>
      </c>
      <c r="RS19" s="299" t="str">
        <f t="shared" si="37"/>
        <v/>
      </c>
      <c r="RT19" s="299" t="str">
        <f t="shared" si="37"/>
        <v/>
      </c>
      <c r="RU19" s="299" t="str">
        <f t="shared" si="37"/>
        <v/>
      </c>
      <c r="RV19" s="299" t="str">
        <f t="shared" si="37"/>
        <v/>
      </c>
      <c r="RW19" s="299" t="str">
        <f t="shared" si="37"/>
        <v/>
      </c>
      <c r="RX19" s="299" t="str">
        <f t="shared" si="37"/>
        <v/>
      </c>
      <c r="RY19" s="299" t="str">
        <f t="shared" si="37"/>
        <v/>
      </c>
      <c r="RZ19" s="299" t="str">
        <f t="shared" si="37"/>
        <v/>
      </c>
      <c r="SA19" s="299" t="str">
        <f t="shared" si="37"/>
        <v/>
      </c>
      <c r="SB19" s="299" t="str">
        <f t="shared" si="37"/>
        <v/>
      </c>
      <c r="SC19" s="299" t="str">
        <f t="shared" si="37"/>
        <v/>
      </c>
      <c r="SD19" s="299" t="str">
        <f t="shared" si="37"/>
        <v/>
      </c>
      <c r="SE19" s="299" t="str">
        <f t="shared" si="37"/>
        <v/>
      </c>
      <c r="SF19" s="299" t="str">
        <f t="shared" si="37"/>
        <v/>
      </c>
      <c r="SG19" s="299" t="str">
        <f t="shared" si="37"/>
        <v/>
      </c>
      <c r="SH19" s="299" t="str">
        <f t="shared" si="37"/>
        <v/>
      </c>
      <c r="SM19">
        <f>'GRR Data'!A15</f>
        <v>0</v>
      </c>
    </row>
    <row r="20" spans="2:507">
      <c r="B20" s="6" t="s">
        <v>383</v>
      </c>
      <c r="C20" s="18">
        <f>IF(C14="","GDT Blank",IF(C14="yes",((C15-C16)/(3*C19)),((C15-C16)/(6*C19))))</f>
        <v>3.5062306860617722</v>
      </c>
      <c r="D20" s="18">
        <f t="shared" ref="D20:BO20" si="38">IF(D14="","GDT Blank",IF(D14="yes",((D15-D16)/(3*D19)), ((D15-D16)/(6*D19))))</f>
        <v>1.6998162364005425</v>
      </c>
      <c r="E20" s="18">
        <f t="shared" si="38"/>
        <v>1.6752612201879729</v>
      </c>
      <c r="F20" s="18">
        <f t="shared" si="38"/>
        <v>1.2560023939046705</v>
      </c>
      <c r="G20" s="18">
        <f t="shared" si="38"/>
        <v>1.8857785487651622</v>
      </c>
      <c r="H20" s="18">
        <f t="shared" si="38"/>
        <v>1.1955251732954602</v>
      </c>
      <c r="I20" s="18">
        <f t="shared" si="38"/>
        <v>1.3095126300468587</v>
      </c>
      <c r="J20" s="18">
        <f t="shared" si="38"/>
        <v>1.5312507066981658</v>
      </c>
      <c r="K20" s="18">
        <f t="shared" si="38"/>
        <v>2.0628087797002275</v>
      </c>
      <c r="L20" s="18">
        <f t="shared" si="38"/>
        <v>2.0038920612076829</v>
      </c>
      <c r="M20" s="18">
        <f t="shared" si="38"/>
        <v>1.7787857687420126</v>
      </c>
      <c r="N20" s="18">
        <f t="shared" si="38"/>
        <v>1.5562324407575394</v>
      </c>
      <c r="O20" s="18">
        <f t="shared" si="38"/>
        <v>1.5066204559046961</v>
      </c>
      <c r="P20" s="18">
        <f t="shared" si="38"/>
        <v>1.72312913938434</v>
      </c>
      <c r="Q20" s="18">
        <f t="shared" si="38"/>
        <v>1.9045303486639293</v>
      </c>
      <c r="R20" s="18">
        <f t="shared" si="38"/>
        <v>2.1043586123933533</v>
      </c>
      <c r="S20" s="18">
        <f t="shared" si="38"/>
        <v>1.4485421122682975</v>
      </c>
      <c r="T20" s="18">
        <f t="shared" si="38"/>
        <v>2.4084458665428485</v>
      </c>
      <c r="U20" s="18">
        <f t="shared" si="38"/>
        <v>2.451241592251368</v>
      </c>
      <c r="V20" s="18">
        <f t="shared" si="38"/>
        <v>1.4778603655266545</v>
      </c>
      <c r="W20" s="18">
        <f t="shared" si="38"/>
        <v>1.181490468772818</v>
      </c>
      <c r="X20" s="18">
        <f t="shared" si="38"/>
        <v>2.2641047179817302</v>
      </c>
      <c r="Y20" s="18">
        <f t="shared" si="38"/>
        <v>2.0296956230864014</v>
      </c>
      <c r="Z20" s="18">
        <f t="shared" si="38"/>
        <v>2.88776282415192</v>
      </c>
      <c r="AA20" s="18">
        <f t="shared" si="38"/>
        <v>2.9373161640428744</v>
      </c>
      <c r="AB20" s="18">
        <f t="shared" si="38"/>
        <v>2.1633367560557608</v>
      </c>
      <c r="AC20" s="18">
        <f t="shared" si="38"/>
        <v>1.6325971152481475</v>
      </c>
      <c r="AD20" s="18">
        <f t="shared" si="38"/>
        <v>2.161837632283873</v>
      </c>
      <c r="AE20" s="18">
        <f t="shared" si="38"/>
        <v>1.7776215505729958</v>
      </c>
      <c r="AF20" s="18">
        <f t="shared" si="38"/>
        <v>2.1665365965658534</v>
      </c>
      <c r="AG20" s="18">
        <f t="shared" si="38"/>
        <v>2.0504504968736605</v>
      </c>
      <c r="AH20" s="18">
        <f t="shared" si="38"/>
        <v>2.1826952216432973</v>
      </c>
      <c r="AI20" s="18">
        <f t="shared" si="38"/>
        <v>1.7467389517786041</v>
      </c>
      <c r="AJ20" s="18">
        <f t="shared" si="38"/>
        <v>1.8656708538300324</v>
      </c>
      <c r="AK20" s="18">
        <f t="shared" si="38"/>
        <v>1.5419901626957468</v>
      </c>
      <c r="AL20" s="18">
        <f t="shared" si="38"/>
        <v>1.9724636495853809</v>
      </c>
      <c r="AM20" s="18">
        <f t="shared" si="38"/>
        <v>2.3574121840604261</v>
      </c>
      <c r="AN20" s="18">
        <f t="shared" si="38"/>
        <v>4.1969038175793605</v>
      </c>
      <c r="AO20" s="18">
        <f t="shared" si="38"/>
        <v>4.4930997993649475</v>
      </c>
      <c r="AP20" s="18">
        <f t="shared" si="38"/>
        <v>4.7730985775227657</v>
      </c>
      <c r="AQ20" s="18">
        <f t="shared" si="38"/>
        <v>7.915762829120693</v>
      </c>
      <c r="AR20" s="18">
        <f t="shared" si="38"/>
        <v>4.7422906182045157</v>
      </c>
      <c r="AS20" s="18">
        <f t="shared" si="38"/>
        <v>6.7571423789714817</v>
      </c>
      <c r="AT20" s="18">
        <f t="shared" si="38"/>
        <v>4.1915547556250168</v>
      </c>
      <c r="AU20" s="18">
        <f t="shared" si="38"/>
        <v>0</v>
      </c>
      <c r="AV20" s="18">
        <f t="shared" si="38"/>
        <v>0</v>
      </c>
      <c r="AW20" s="18">
        <f t="shared" si="38"/>
        <v>0</v>
      </c>
      <c r="AX20" s="18">
        <f t="shared" si="38"/>
        <v>0</v>
      </c>
      <c r="AY20" s="18">
        <f t="shared" si="38"/>
        <v>0</v>
      </c>
      <c r="AZ20" s="18">
        <f t="shared" si="38"/>
        <v>0</v>
      </c>
      <c r="BA20" s="18">
        <f t="shared" si="38"/>
        <v>0</v>
      </c>
      <c r="BB20" s="18">
        <f t="shared" si="38"/>
        <v>0</v>
      </c>
      <c r="BC20" s="18">
        <f t="shared" si="38"/>
        <v>0</v>
      </c>
      <c r="BD20" s="18">
        <f t="shared" si="38"/>
        <v>0</v>
      </c>
      <c r="BE20" s="18">
        <f t="shared" si="38"/>
        <v>0</v>
      </c>
      <c r="BF20" s="18">
        <f t="shared" si="38"/>
        <v>0</v>
      </c>
      <c r="BG20" s="18">
        <f t="shared" si="38"/>
        <v>0</v>
      </c>
      <c r="BH20" s="18">
        <f t="shared" si="38"/>
        <v>0</v>
      </c>
      <c r="BI20" s="18">
        <f t="shared" si="38"/>
        <v>0</v>
      </c>
      <c r="BJ20" s="18">
        <f t="shared" si="38"/>
        <v>4.3749787420776025</v>
      </c>
      <c r="BK20" s="18">
        <f t="shared" si="38"/>
        <v>0</v>
      </c>
      <c r="BL20" s="18">
        <f t="shared" si="38"/>
        <v>0</v>
      </c>
      <c r="BM20" s="18">
        <f t="shared" si="38"/>
        <v>2.5579987975235667</v>
      </c>
      <c r="BN20" s="18">
        <f t="shared" si="38"/>
        <v>1.9849012608012675</v>
      </c>
      <c r="BO20" s="18">
        <f t="shared" si="38"/>
        <v>2.6201799496904927</v>
      </c>
      <c r="BP20" s="18">
        <f t="shared" ref="BP20:EA20" si="39">IF(BP14="","GDT Blank",IF(BP14="yes",((BP15-BP16)/(3*BP19)), ((BP15-BP16)/(6*BP19))))</f>
        <v>3.4186218902605603</v>
      </c>
      <c r="BQ20" s="18">
        <f t="shared" si="39"/>
        <v>2.531475445891243</v>
      </c>
      <c r="BR20" s="18">
        <f t="shared" si="39"/>
        <v>0</v>
      </c>
      <c r="BS20" s="18">
        <f t="shared" si="39"/>
        <v>0</v>
      </c>
      <c r="BT20" s="18">
        <f t="shared" si="39"/>
        <v>2.0112197265637284</v>
      </c>
      <c r="BU20" s="18">
        <f t="shared" si="39"/>
        <v>3.4846849148255239</v>
      </c>
      <c r="BV20" s="18">
        <f t="shared" si="39"/>
        <v>2.1949185860240621</v>
      </c>
      <c r="BW20" s="18">
        <f t="shared" si="39"/>
        <v>1.7853820115436978</v>
      </c>
      <c r="BX20" s="18">
        <f t="shared" si="39"/>
        <v>1.1137806222219879</v>
      </c>
      <c r="BY20" s="18">
        <f t="shared" si="39"/>
        <v>0.96602965768411164</v>
      </c>
      <c r="BZ20" s="18">
        <f t="shared" si="39"/>
        <v>0.97597039482357817</v>
      </c>
      <c r="CA20" s="18">
        <f t="shared" si="39"/>
        <v>0.97713354823028342</v>
      </c>
      <c r="CB20" s="18">
        <f t="shared" si="39"/>
        <v>1.0593576593143619</v>
      </c>
      <c r="CC20" s="18">
        <f t="shared" si="39"/>
        <v>0.82673675575009919</v>
      </c>
      <c r="CD20" s="18">
        <f t="shared" si="39"/>
        <v>0.89506556032859674</v>
      </c>
      <c r="CE20" s="18">
        <f t="shared" si="39"/>
        <v>2.3212864451952879</v>
      </c>
      <c r="CF20" s="18">
        <f t="shared" si="39"/>
        <v>1.8962559756924984</v>
      </c>
      <c r="CG20" s="18">
        <f t="shared" si="39"/>
        <v>0.74752890032132535</v>
      </c>
      <c r="CH20" s="18">
        <f t="shared" si="39"/>
        <v>2.2617930546633915</v>
      </c>
      <c r="CI20" s="18">
        <f t="shared" si="39"/>
        <v>2.6463093984027819</v>
      </c>
      <c r="CJ20" s="18">
        <f t="shared" si="39"/>
        <v>1.650894683932931</v>
      </c>
      <c r="CK20" s="18">
        <f t="shared" si="39"/>
        <v>2.2358602290805898</v>
      </c>
      <c r="CL20" s="18">
        <f t="shared" si="39"/>
        <v>2.2889132484176926</v>
      </c>
      <c r="CM20" s="18">
        <f t="shared" si="39"/>
        <v>2.9131358544819408</v>
      </c>
      <c r="CN20" s="18">
        <f t="shared" si="39"/>
        <v>1.2872702859754213</v>
      </c>
      <c r="CO20" s="18">
        <f t="shared" si="39"/>
        <v>2.5594437553375831</v>
      </c>
      <c r="CP20" s="18">
        <f t="shared" si="39"/>
        <v>2.174138934181947</v>
      </c>
      <c r="CQ20" s="18">
        <f t="shared" si="39"/>
        <v>1.6733646295990652</v>
      </c>
      <c r="CR20" s="18">
        <f t="shared" si="39"/>
        <v>0</v>
      </c>
      <c r="CS20" s="18">
        <f t="shared" si="39"/>
        <v>4.5762984883811875</v>
      </c>
      <c r="CT20" s="18">
        <f t="shared" si="39"/>
        <v>0</v>
      </c>
      <c r="CU20" s="18">
        <f t="shared" si="39"/>
        <v>1.6846532796458626</v>
      </c>
      <c r="CV20" s="18">
        <f t="shared" si="39"/>
        <v>0</v>
      </c>
      <c r="CW20" s="18">
        <f t="shared" si="39"/>
        <v>3.2724487181489503</v>
      </c>
      <c r="CX20" s="18">
        <f t="shared" si="39"/>
        <v>0</v>
      </c>
      <c r="CY20" s="18">
        <f t="shared" si="39"/>
        <v>0.94386015335702811</v>
      </c>
      <c r="CZ20" s="18">
        <f t="shared" si="39"/>
        <v>1.3175099662836793</v>
      </c>
      <c r="DA20" s="18">
        <f t="shared" si="39"/>
        <v>2.2901731230514648</v>
      </c>
      <c r="DB20" s="18">
        <f t="shared" si="39"/>
        <v>0.85235306167041325</v>
      </c>
      <c r="DC20" s="18">
        <f t="shared" si="39"/>
        <v>1.470317494049755</v>
      </c>
      <c r="DD20" s="18">
        <f t="shared" si="39"/>
        <v>1.3081434592872661</v>
      </c>
      <c r="DE20" s="18">
        <f t="shared" si="39"/>
        <v>2.4781499912768883</v>
      </c>
      <c r="DF20" s="18">
        <f t="shared" si="39"/>
        <v>2.2178445235909203</v>
      </c>
      <c r="DG20" s="18">
        <f t="shared" si="39"/>
        <v>2.1399730439407585</v>
      </c>
      <c r="DH20" s="18">
        <f t="shared" si="39"/>
        <v>1.9323655868172962</v>
      </c>
      <c r="DI20" s="18">
        <f t="shared" si="39"/>
        <v>2.020915330701158</v>
      </c>
      <c r="DJ20" s="18">
        <f t="shared" si="39"/>
        <v>1.4225839892132099</v>
      </c>
      <c r="DK20" s="18">
        <f t="shared" si="39"/>
        <v>1.4562770334082433</v>
      </c>
      <c r="DL20" s="18">
        <f t="shared" si="39"/>
        <v>1.2499269847245902</v>
      </c>
      <c r="DM20" s="18">
        <f t="shared" si="39"/>
        <v>1.174113799381181</v>
      </c>
      <c r="DN20" s="18">
        <f t="shared" si="39"/>
        <v>1.2874416350689404</v>
      </c>
      <c r="DO20" s="18">
        <f t="shared" si="39"/>
        <v>1.3498361262497263</v>
      </c>
      <c r="DP20" s="18">
        <f t="shared" si="39"/>
        <v>1.4058837201957552</v>
      </c>
      <c r="DQ20" s="18">
        <f t="shared" si="39"/>
        <v>1.6275116932150964</v>
      </c>
      <c r="DR20" s="18">
        <f t="shared" si="39"/>
        <v>1.3939114048807264</v>
      </c>
      <c r="DS20" s="18">
        <f t="shared" si="39"/>
        <v>1.507260224294273</v>
      </c>
      <c r="DT20" s="18">
        <f t="shared" si="39"/>
        <v>1.3288233303675285</v>
      </c>
      <c r="DU20" s="18">
        <f t="shared" si="39"/>
        <v>1.3962378844432219</v>
      </c>
      <c r="DV20" s="18">
        <f t="shared" si="39"/>
        <v>1.4438233485381735</v>
      </c>
      <c r="DW20" s="18">
        <f t="shared" si="39"/>
        <v>1.4642351137553302</v>
      </c>
      <c r="DX20" s="18">
        <f t="shared" si="39"/>
        <v>2.5792127458092446</v>
      </c>
      <c r="DY20" s="18">
        <f t="shared" si="39"/>
        <v>2.1182687582575666</v>
      </c>
      <c r="DZ20" s="18">
        <f t="shared" si="39"/>
        <v>2.6403872130017088</v>
      </c>
      <c r="EA20" s="18">
        <f t="shared" si="39"/>
        <v>1.9214409655217357</v>
      </c>
      <c r="EB20" s="18">
        <f t="shared" ref="EB20:GM20" si="40">IF(EB14="","GDT Blank",IF(EB14="yes",((EB15-EB16)/(3*EB19)), ((EB15-EB16)/(6*EB19))))</f>
        <v>2.1557568196443357</v>
      </c>
      <c r="EC20" s="18">
        <f t="shared" si="40"/>
        <v>1.9217156817337204</v>
      </c>
      <c r="ED20" s="18">
        <f t="shared" si="40"/>
        <v>3.573232647239204</v>
      </c>
      <c r="EE20" s="18">
        <f t="shared" si="40"/>
        <v>2.8284724833157866</v>
      </c>
      <c r="EF20" s="18">
        <f t="shared" si="40"/>
        <v>2.8377499957860195</v>
      </c>
      <c r="EG20" s="18">
        <f t="shared" si="40"/>
        <v>2.8795229081507197</v>
      </c>
      <c r="EH20" s="18">
        <f t="shared" si="40"/>
        <v>2.3486961508351762</v>
      </c>
      <c r="EI20" s="18">
        <f t="shared" si="40"/>
        <v>1.1978489720861416</v>
      </c>
      <c r="EJ20" s="18">
        <f t="shared" si="40"/>
        <v>1.6841516165020463</v>
      </c>
      <c r="EK20" s="18">
        <f t="shared" si="40"/>
        <v>1.2538015502163642</v>
      </c>
      <c r="EL20" s="18">
        <f t="shared" si="40"/>
        <v>2.9168623076413405</v>
      </c>
      <c r="EM20" s="18">
        <f t="shared" si="40"/>
        <v>4.9680222523179749</v>
      </c>
      <c r="EN20" s="18">
        <f t="shared" si="40"/>
        <v>7.1992771336022949</v>
      </c>
      <c r="EO20" s="18">
        <f t="shared" si="40"/>
        <v>4.2471162736395094</v>
      </c>
      <c r="EP20" s="18">
        <f t="shared" si="40"/>
        <v>6.932449319507251</v>
      </c>
      <c r="EQ20" s="18">
        <f t="shared" si="40"/>
        <v>6.7178880928162163</v>
      </c>
      <c r="ER20" s="18">
        <f t="shared" si="40"/>
        <v>5.8046515721490177</v>
      </c>
      <c r="ES20" s="18">
        <f t="shared" si="40"/>
        <v>6.5808328957791877</v>
      </c>
      <c r="ET20" s="18">
        <f t="shared" si="40"/>
        <v>5.6654686074989797</v>
      </c>
      <c r="EU20" s="18">
        <f t="shared" si="40"/>
        <v>2.5795739183539688</v>
      </c>
      <c r="EV20" s="18">
        <f t="shared" si="40"/>
        <v>2.7682803053248</v>
      </c>
      <c r="EW20" s="18">
        <f t="shared" si="40"/>
        <v>3.0952771405221058</v>
      </c>
      <c r="EX20" s="18">
        <f t="shared" si="40"/>
        <v>3.7153074387765628</v>
      </c>
      <c r="EY20" s="18">
        <f t="shared" si="40"/>
        <v>3.0669388507603648</v>
      </c>
      <c r="EZ20" s="18">
        <f t="shared" si="40"/>
        <v>4.1654278964222726</v>
      </c>
      <c r="FA20" s="18">
        <f t="shared" si="40"/>
        <v>3.2999016381324093</v>
      </c>
      <c r="FB20" s="18">
        <f t="shared" si="40"/>
        <v>3.3300212890037693</v>
      </c>
      <c r="FC20" s="18">
        <f t="shared" si="40"/>
        <v>3.6043697262048293</v>
      </c>
      <c r="FD20" s="18">
        <f t="shared" si="40"/>
        <v>3.1935068462717506</v>
      </c>
      <c r="FE20" s="18">
        <f t="shared" si="40"/>
        <v>0</v>
      </c>
      <c r="FF20" s="18">
        <f t="shared" si="40"/>
        <v>0</v>
      </c>
      <c r="FG20" s="18">
        <f t="shared" si="40"/>
        <v>0</v>
      </c>
      <c r="FH20" s="18">
        <f t="shared" si="40"/>
        <v>0</v>
      </c>
      <c r="FI20" s="18">
        <f t="shared" si="40"/>
        <v>0</v>
      </c>
      <c r="FJ20" s="18">
        <f t="shared" si="40"/>
        <v>0</v>
      </c>
      <c r="FK20" s="18">
        <f t="shared" si="40"/>
        <v>0</v>
      </c>
      <c r="FL20" s="18">
        <f t="shared" si="40"/>
        <v>0</v>
      </c>
      <c r="FM20" s="18">
        <f t="shared" si="40"/>
        <v>0</v>
      </c>
      <c r="FN20" s="18">
        <f t="shared" si="40"/>
        <v>0</v>
      </c>
      <c r="FO20" s="18">
        <f t="shared" si="40"/>
        <v>0</v>
      </c>
      <c r="FP20" s="18">
        <f t="shared" si="40"/>
        <v>0</v>
      </c>
      <c r="FQ20" s="18">
        <f t="shared" si="40"/>
        <v>0</v>
      </c>
      <c r="FR20" s="18">
        <f t="shared" si="40"/>
        <v>0</v>
      </c>
      <c r="FS20" s="18">
        <f t="shared" si="40"/>
        <v>0</v>
      </c>
      <c r="FT20" s="18">
        <f t="shared" si="40"/>
        <v>5.4420054599310452</v>
      </c>
      <c r="FU20" s="18">
        <f t="shared" si="40"/>
        <v>0</v>
      </c>
      <c r="FV20" s="18">
        <f t="shared" si="40"/>
        <v>0</v>
      </c>
      <c r="FW20" s="18">
        <f t="shared" si="40"/>
        <v>0</v>
      </c>
      <c r="FX20" s="18">
        <f t="shared" si="40"/>
        <v>0</v>
      </c>
      <c r="FY20" s="18">
        <f t="shared" si="40"/>
        <v>0</v>
      </c>
      <c r="FZ20" s="18">
        <f t="shared" si="40"/>
        <v>0</v>
      </c>
      <c r="GA20" s="18">
        <f t="shared" si="40"/>
        <v>0</v>
      </c>
      <c r="GB20" s="18">
        <f t="shared" si="40"/>
        <v>0</v>
      </c>
      <c r="GC20" s="18">
        <f t="shared" si="40"/>
        <v>0</v>
      </c>
      <c r="GD20" s="18">
        <f t="shared" si="40"/>
        <v>0</v>
      </c>
      <c r="GE20" s="18">
        <f t="shared" si="40"/>
        <v>0</v>
      </c>
      <c r="GF20" s="18">
        <f t="shared" si="40"/>
        <v>0</v>
      </c>
      <c r="GG20" s="18">
        <f t="shared" si="40"/>
        <v>0</v>
      </c>
      <c r="GH20" s="18">
        <f t="shared" si="40"/>
        <v>0</v>
      </c>
      <c r="GI20" s="18">
        <f t="shared" si="40"/>
        <v>0</v>
      </c>
      <c r="GJ20" s="18">
        <f t="shared" si="40"/>
        <v>3.4879914091444504</v>
      </c>
      <c r="GK20" s="18">
        <f t="shared" si="40"/>
        <v>0</v>
      </c>
      <c r="GL20" s="18">
        <f t="shared" si="40"/>
        <v>0</v>
      </c>
      <c r="GM20" s="18">
        <f t="shared" si="40"/>
        <v>0</v>
      </c>
      <c r="GN20" s="18">
        <f t="shared" ref="GN20:IY20" si="41">IF(GN14="","GDT Blank",IF(GN14="yes",((GN15-GN16)/(3*GN19)), ((GN15-GN16)/(6*GN19))))</f>
        <v>0</v>
      </c>
      <c r="GO20" s="18">
        <f t="shared" si="41"/>
        <v>0</v>
      </c>
      <c r="GP20" s="18">
        <f t="shared" si="41"/>
        <v>0</v>
      </c>
      <c r="GQ20" s="18">
        <f t="shared" si="41"/>
        <v>0</v>
      </c>
      <c r="GR20" s="18">
        <f t="shared" si="41"/>
        <v>0</v>
      </c>
      <c r="GS20" s="18">
        <f t="shared" si="41"/>
        <v>0</v>
      </c>
      <c r="GT20" s="18">
        <f t="shared" si="41"/>
        <v>0</v>
      </c>
      <c r="GU20" s="18">
        <f t="shared" si="41"/>
        <v>0</v>
      </c>
      <c r="GV20" s="18">
        <f t="shared" si="41"/>
        <v>0</v>
      </c>
      <c r="GW20" s="18">
        <f t="shared" si="41"/>
        <v>0</v>
      </c>
      <c r="GX20" s="18">
        <f t="shared" si="41"/>
        <v>0</v>
      </c>
      <c r="GY20" s="18">
        <f t="shared" si="41"/>
        <v>0</v>
      </c>
      <c r="GZ20" s="18">
        <f t="shared" si="41"/>
        <v>0</v>
      </c>
      <c r="HA20" s="18">
        <f t="shared" si="41"/>
        <v>0</v>
      </c>
      <c r="HB20" s="18">
        <f t="shared" si="41"/>
        <v>0</v>
      </c>
      <c r="HC20" s="18">
        <f t="shared" si="41"/>
        <v>0</v>
      </c>
      <c r="HD20" s="18">
        <f t="shared" si="41"/>
        <v>0</v>
      </c>
      <c r="HE20" s="18">
        <f t="shared" si="41"/>
        <v>0</v>
      </c>
      <c r="HF20" s="18">
        <f t="shared" si="41"/>
        <v>0</v>
      </c>
      <c r="HG20" s="18">
        <f t="shared" si="41"/>
        <v>0</v>
      </c>
      <c r="HH20" s="18">
        <f t="shared" si="41"/>
        <v>0</v>
      </c>
      <c r="HI20" s="18">
        <f t="shared" si="41"/>
        <v>0</v>
      </c>
      <c r="HJ20" s="18" t="e">
        <f t="shared" si="41"/>
        <v>#VALUE!</v>
      </c>
      <c r="HK20" s="18" t="e">
        <f t="shared" si="41"/>
        <v>#VALUE!</v>
      </c>
      <c r="HL20" s="18" t="e">
        <f t="shared" si="41"/>
        <v>#VALUE!</v>
      </c>
      <c r="HM20" s="18" t="e">
        <f t="shared" si="41"/>
        <v>#VALUE!</v>
      </c>
      <c r="HN20" s="18" t="e">
        <f t="shared" si="41"/>
        <v>#VALUE!</v>
      </c>
      <c r="HO20" s="18">
        <f t="shared" si="41"/>
        <v>0.75104646747124748</v>
      </c>
      <c r="HP20" s="18">
        <f t="shared" si="41"/>
        <v>0.78861924938509653</v>
      </c>
      <c r="HQ20" s="18">
        <f t="shared" si="41"/>
        <v>0.86313303934987995</v>
      </c>
      <c r="HR20" s="18">
        <f t="shared" si="41"/>
        <v>0.87906672693148746</v>
      </c>
      <c r="HS20" s="18">
        <f t="shared" si="41"/>
        <v>1.9389023754601298</v>
      </c>
      <c r="HT20" s="18">
        <f t="shared" si="41"/>
        <v>1.326353330669181</v>
      </c>
      <c r="HU20" s="18">
        <f t="shared" si="41"/>
        <v>1.8066241243769812</v>
      </c>
      <c r="HV20" s="18">
        <f t="shared" si="41"/>
        <v>2.1817629295606422</v>
      </c>
      <c r="HW20" s="18">
        <f t="shared" si="41"/>
        <v>1.6445597957412845</v>
      </c>
      <c r="HX20" s="18">
        <f t="shared" si="41"/>
        <v>1.7936380627432311</v>
      </c>
      <c r="HY20" s="18">
        <f t="shared" si="41"/>
        <v>1.0052456963704184</v>
      </c>
      <c r="HZ20" s="18">
        <f t="shared" si="41"/>
        <v>1.2729447920741641</v>
      </c>
      <c r="IA20" s="18">
        <f t="shared" si="41"/>
        <v>1.159434684191514</v>
      </c>
      <c r="IB20" s="18">
        <f t="shared" si="41"/>
        <v>1.0855860732291449</v>
      </c>
      <c r="IC20" s="18">
        <f t="shared" si="41"/>
        <v>1.1203058189388801</v>
      </c>
      <c r="ID20" s="18">
        <f t="shared" si="41"/>
        <v>1.1370438876640867</v>
      </c>
      <c r="IE20" s="18">
        <f t="shared" si="41"/>
        <v>1.2900391712405768</v>
      </c>
      <c r="IF20" s="18">
        <f t="shared" si="41"/>
        <v>6.6609489463365277</v>
      </c>
      <c r="IG20" s="18">
        <f t="shared" si="41"/>
        <v>11.778639819471552</v>
      </c>
      <c r="IH20" s="18">
        <f t="shared" si="41"/>
        <v>24.280884167737984</v>
      </c>
      <c r="II20" s="18">
        <f t="shared" si="41"/>
        <v>4.4802478539922523</v>
      </c>
      <c r="IJ20" s="18">
        <f t="shared" si="41"/>
        <v>5.8909291070520204</v>
      </c>
      <c r="IK20" s="18">
        <f t="shared" si="41"/>
        <v>12.280434105054093</v>
      </c>
      <c r="IL20" s="18">
        <f t="shared" si="41"/>
        <v>25.214351796929225</v>
      </c>
      <c r="IM20" s="18">
        <f t="shared" si="41"/>
        <v>4.610979133757624</v>
      </c>
      <c r="IN20" s="18" t="e">
        <f t="shared" si="41"/>
        <v>#VALUE!</v>
      </c>
      <c r="IO20" s="18" t="e">
        <f t="shared" si="41"/>
        <v>#VALUE!</v>
      </c>
      <c r="IP20" s="18" t="e">
        <f t="shared" si="41"/>
        <v>#VALUE!</v>
      </c>
      <c r="IQ20" s="18" t="e">
        <f t="shared" si="41"/>
        <v>#VALUE!</v>
      </c>
      <c r="IR20" s="18" t="e">
        <f t="shared" si="41"/>
        <v>#VALUE!</v>
      </c>
      <c r="IS20" s="18" t="e">
        <f t="shared" si="41"/>
        <v>#VALUE!</v>
      </c>
      <c r="IT20" s="18" t="e">
        <f t="shared" si="41"/>
        <v>#VALUE!</v>
      </c>
      <c r="IU20" s="18" t="e">
        <f t="shared" si="41"/>
        <v>#VALUE!</v>
      </c>
      <c r="IV20" s="18" t="e">
        <f t="shared" si="41"/>
        <v>#VALUE!</v>
      </c>
      <c r="IW20" s="18" t="e">
        <f t="shared" si="41"/>
        <v>#VALUE!</v>
      </c>
      <c r="IX20" s="18" t="e">
        <f t="shared" si="41"/>
        <v>#VALUE!</v>
      </c>
      <c r="IY20" s="18" t="e">
        <f t="shared" si="41"/>
        <v>#VALUE!</v>
      </c>
      <c r="IZ20" s="18" t="e">
        <f t="shared" ref="IZ20:LK20" si="42">IF(IZ14="","GDT Blank",IF(IZ14="yes",((IZ15-IZ16)/(3*IZ19)), ((IZ15-IZ16)/(6*IZ19))))</f>
        <v>#VALUE!</v>
      </c>
      <c r="JA20" s="18" t="e">
        <f t="shared" si="42"/>
        <v>#VALUE!</v>
      </c>
      <c r="JB20" s="18" t="e">
        <f t="shared" si="42"/>
        <v>#VALUE!</v>
      </c>
      <c r="JC20" s="18" t="e">
        <f t="shared" si="42"/>
        <v>#VALUE!</v>
      </c>
      <c r="JD20" s="18" t="e">
        <f t="shared" si="42"/>
        <v>#VALUE!</v>
      </c>
      <c r="JE20" s="18" t="e">
        <f t="shared" si="42"/>
        <v>#VALUE!</v>
      </c>
      <c r="JF20" s="18" t="e">
        <f t="shared" si="42"/>
        <v>#VALUE!</v>
      </c>
      <c r="JG20" s="18" t="e">
        <f t="shared" si="42"/>
        <v>#VALUE!</v>
      </c>
      <c r="JH20" s="18" t="e">
        <f t="shared" si="42"/>
        <v>#VALUE!</v>
      </c>
      <c r="JI20" s="18" t="e">
        <f t="shared" si="42"/>
        <v>#VALUE!</v>
      </c>
      <c r="JJ20" s="18" t="e">
        <f t="shared" si="42"/>
        <v>#VALUE!</v>
      </c>
      <c r="JK20" s="18" t="e">
        <f t="shared" si="42"/>
        <v>#VALUE!</v>
      </c>
      <c r="JL20" s="18" t="e">
        <f t="shared" si="42"/>
        <v>#VALUE!</v>
      </c>
      <c r="JM20" s="18" t="e">
        <f t="shared" si="42"/>
        <v>#VALUE!</v>
      </c>
      <c r="JN20" s="18" t="e">
        <f t="shared" si="42"/>
        <v>#VALUE!</v>
      </c>
      <c r="JO20" s="18" t="e">
        <f t="shared" si="42"/>
        <v>#VALUE!</v>
      </c>
      <c r="JP20" s="18" t="e">
        <f t="shared" si="42"/>
        <v>#VALUE!</v>
      </c>
      <c r="JQ20" s="18" t="e">
        <f t="shared" si="42"/>
        <v>#VALUE!</v>
      </c>
      <c r="JR20" s="18" t="e">
        <f t="shared" si="42"/>
        <v>#VALUE!</v>
      </c>
      <c r="JS20" s="18" t="e">
        <f t="shared" si="42"/>
        <v>#VALUE!</v>
      </c>
      <c r="JT20" s="18" t="e">
        <f t="shared" si="42"/>
        <v>#VALUE!</v>
      </c>
      <c r="JU20" s="18" t="e">
        <f t="shared" si="42"/>
        <v>#VALUE!</v>
      </c>
      <c r="JV20" s="18" t="e">
        <f t="shared" si="42"/>
        <v>#VALUE!</v>
      </c>
      <c r="JW20" s="18" t="e">
        <f t="shared" si="42"/>
        <v>#VALUE!</v>
      </c>
      <c r="JX20" s="18" t="e">
        <f t="shared" si="42"/>
        <v>#VALUE!</v>
      </c>
      <c r="JY20" s="18" t="e">
        <f t="shared" si="42"/>
        <v>#VALUE!</v>
      </c>
      <c r="JZ20" s="18" t="e">
        <f t="shared" si="42"/>
        <v>#VALUE!</v>
      </c>
      <c r="KA20" s="18" t="e">
        <f t="shared" si="42"/>
        <v>#VALUE!</v>
      </c>
      <c r="KB20" s="18" t="e">
        <f t="shared" si="42"/>
        <v>#VALUE!</v>
      </c>
      <c r="KC20" s="18" t="e">
        <f t="shared" si="42"/>
        <v>#VALUE!</v>
      </c>
      <c r="KD20" s="18" t="e">
        <f t="shared" si="42"/>
        <v>#VALUE!</v>
      </c>
      <c r="KE20" s="18" t="e">
        <f t="shared" si="42"/>
        <v>#VALUE!</v>
      </c>
      <c r="KF20" s="18" t="e">
        <f t="shared" si="42"/>
        <v>#VALUE!</v>
      </c>
      <c r="KG20" s="18" t="e">
        <f t="shared" si="42"/>
        <v>#VALUE!</v>
      </c>
      <c r="KH20" s="18" t="e">
        <f t="shared" si="42"/>
        <v>#VALUE!</v>
      </c>
      <c r="KI20" s="18" t="e">
        <f t="shared" si="42"/>
        <v>#VALUE!</v>
      </c>
      <c r="KJ20" s="18" t="e">
        <f t="shared" si="42"/>
        <v>#VALUE!</v>
      </c>
      <c r="KK20" s="18" t="e">
        <f t="shared" si="42"/>
        <v>#VALUE!</v>
      </c>
      <c r="KL20" s="18" t="e">
        <f t="shared" si="42"/>
        <v>#VALUE!</v>
      </c>
      <c r="KM20" s="18" t="e">
        <f t="shared" si="42"/>
        <v>#VALUE!</v>
      </c>
      <c r="KN20" s="18" t="e">
        <f t="shared" si="42"/>
        <v>#VALUE!</v>
      </c>
      <c r="KO20" s="18" t="e">
        <f t="shared" si="42"/>
        <v>#VALUE!</v>
      </c>
      <c r="KP20" s="18" t="e">
        <f t="shared" si="42"/>
        <v>#VALUE!</v>
      </c>
      <c r="KQ20" s="18" t="e">
        <f t="shared" si="42"/>
        <v>#VALUE!</v>
      </c>
      <c r="KR20" s="18" t="e">
        <f t="shared" si="42"/>
        <v>#VALUE!</v>
      </c>
      <c r="KS20" s="18" t="e">
        <f t="shared" si="42"/>
        <v>#VALUE!</v>
      </c>
      <c r="KT20" s="18" t="e">
        <f t="shared" si="42"/>
        <v>#VALUE!</v>
      </c>
      <c r="KU20" s="18" t="e">
        <f t="shared" si="42"/>
        <v>#VALUE!</v>
      </c>
      <c r="KV20" s="18" t="e">
        <f t="shared" si="42"/>
        <v>#VALUE!</v>
      </c>
      <c r="KW20" s="18" t="e">
        <f t="shared" si="42"/>
        <v>#VALUE!</v>
      </c>
      <c r="KX20" s="18" t="e">
        <f t="shared" si="42"/>
        <v>#VALUE!</v>
      </c>
      <c r="KY20" s="18" t="e">
        <f t="shared" si="42"/>
        <v>#VALUE!</v>
      </c>
      <c r="KZ20" s="18" t="e">
        <f t="shared" si="42"/>
        <v>#VALUE!</v>
      </c>
      <c r="LA20" s="18" t="e">
        <f t="shared" si="42"/>
        <v>#VALUE!</v>
      </c>
      <c r="LB20" s="18" t="e">
        <f t="shared" si="42"/>
        <v>#VALUE!</v>
      </c>
      <c r="LC20" s="18" t="e">
        <f t="shared" si="42"/>
        <v>#VALUE!</v>
      </c>
      <c r="LD20" s="18" t="e">
        <f t="shared" si="42"/>
        <v>#VALUE!</v>
      </c>
      <c r="LE20" s="18" t="e">
        <f t="shared" si="42"/>
        <v>#VALUE!</v>
      </c>
      <c r="LF20" s="18" t="e">
        <f t="shared" si="42"/>
        <v>#VALUE!</v>
      </c>
      <c r="LG20" s="18" t="e">
        <f t="shared" si="42"/>
        <v>#VALUE!</v>
      </c>
      <c r="LH20" s="18" t="e">
        <f t="shared" si="42"/>
        <v>#VALUE!</v>
      </c>
      <c r="LI20" s="18" t="e">
        <f t="shared" si="42"/>
        <v>#VALUE!</v>
      </c>
      <c r="LJ20" s="18" t="e">
        <f t="shared" si="42"/>
        <v>#VALUE!</v>
      </c>
      <c r="LK20" s="18" t="e">
        <f t="shared" si="42"/>
        <v>#VALUE!</v>
      </c>
      <c r="LL20" s="18" t="e">
        <f t="shared" ref="LL20:NW20" si="43">IF(LL14="","GDT Blank",IF(LL14="yes",((LL15-LL16)/(3*LL19)), ((LL15-LL16)/(6*LL19))))</f>
        <v>#VALUE!</v>
      </c>
      <c r="LM20" s="18" t="e">
        <f t="shared" si="43"/>
        <v>#VALUE!</v>
      </c>
      <c r="LN20" s="18" t="e">
        <f t="shared" si="43"/>
        <v>#VALUE!</v>
      </c>
      <c r="LO20" s="18" t="e">
        <f t="shared" si="43"/>
        <v>#VALUE!</v>
      </c>
      <c r="LP20" s="18" t="e">
        <f t="shared" si="43"/>
        <v>#VALUE!</v>
      </c>
      <c r="LQ20" s="18" t="e">
        <f t="shared" si="43"/>
        <v>#VALUE!</v>
      </c>
      <c r="LR20" s="18" t="e">
        <f t="shared" si="43"/>
        <v>#VALUE!</v>
      </c>
      <c r="LS20" s="18" t="e">
        <f t="shared" si="43"/>
        <v>#VALUE!</v>
      </c>
      <c r="LT20" s="18" t="e">
        <f t="shared" si="43"/>
        <v>#VALUE!</v>
      </c>
      <c r="LU20" s="18" t="e">
        <f t="shared" si="43"/>
        <v>#VALUE!</v>
      </c>
      <c r="LV20" s="18" t="e">
        <f t="shared" si="43"/>
        <v>#VALUE!</v>
      </c>
      <c r="LW20" s="18" t="e">
        <f t="shared" si="43"/>
        <v>#VALUE!</v>
      </c>
      <c r="LX20" s="18" t="e">
        <f t="shared" si="43"/>
        <v>#VALUE!</v>
      </c>
      <c r="LY20" s="18" t="e">
        <f t="shared" si="43"/>
        <v>#VALUE!</v>
      </c>
      <c r="LZ20" s="18" t="e">
        <f t="shared" si="43"/>
        <v>#VALUE!</v>
      </c>
      <c r="MA20" s="18" t="e">
        <f t="shared" si="43"/>
        <v>#VALUE!</v>
      </c>
      <c r="MB20" s="18" t="e">
        <f t="shared" si="43"/>
        <v>#VALUE!</v>
      </c>
      <c r="MC20" s="18" t="e">
        <f t="shared" si="43"/>
        <v>#VALUE!</v>
      </c>
      <c r="MD20" s="18" t="e">
        <f t="shared" si="43"/>
        <v>#VALUE!</v>
      </c>
      <c r="ME20" s="18" t="e">
        <f t="shared" si="43"/>
        <v>#VALUE!</v>
      </c>
      <c r="MF20" s="18" t="e">
        <f t="shared" si="43"/>
        <v>#VALUE!</v>
      </c>
      <c r="MG20" s="18" t="e">
        <f t="shared" si="43"/>
        <v>#VALUE!</v>
      </c>
      <c r="MH20" s="18" t="e">
        <f t="shared" si="43"/>
        <v>#VALUE!</v>
      </c>
      <c r="MI20" s="18" t="e">
        <f t="shared" si="43"/>
        <v>#VALUE!</v>
      </c>
      <c r="MJ20" s="18" t="e">
        <f t="shared" si="43"/>
        <v>#VALUE!</v>
      </c>
      <c r="MK20" s="18" t="e">
        <f t="shared" si="43"/>
        <v>#VALUE!</v>
      </c>
      <c r="ML20" s="18" t="e">
        <f t="shared" si="43"/>
        <v>#VALUE!</v>
      </c>
      <c r="MM20" s="18" t="e">
        <f t="shared" si="43"/>
        <v>#VALUE!</v>
      </c>
      <c r="MN20" s="18" t="e">
        <f t="shared" si="43"/>
        <v>#VALUE!</v>
      </c>
      <c r="MO20" s="18" t="e">
        <f t="shared" si="43"/>
        <v>#VALUE!</v>
      </c>
      <c r="MP20" s="18" t="e">
        <f t="shared" si="43"/>
        <v>#VALUE!</v>
      </c>
      <c r="MQ20" s="18" t="e">
        <f t="shared" si="43"/>
        <v>#VALUE!</v>
      </c>
      <c r="MR20" s="18" t="e">
        <f t="shared" si="43"/>
        <v>#VALUE!</v>
      </c>
      <c r="MS20" s="18" t="e">
        <f t="shared" si="43"/>
        <v>#VALUE!</v>
      </c>
      <c r="MT20" s="18" t="e">
        <f t="shared" si="43"/>
        <v>#VALUE!</v>
      </c>
      <c r="MU20" s="18" t="e">
        <f t="shared" si="43"/>
        <v>#VALUE!</v>
      </c>
      <c r="MV20" s="18" t="e">
        <f t="shared" si="43"/>
        <v>#VALUE!</v>
      </c>
      <c r="MW20" s="18" t="e">
        <f t="shared" si="43"/>
        <v>#VALUE!</v>
      </c>
      <c r="MX20" s="18" t="e">
        <f t="shared" si="43"/>
        <v>#VALUE!</v>
      </c>
      <c r="MY20" s="18" t="e">
        <f t="shared" si="43"/>
        <v>#VALUE!</v>
      </c>
      <c r="MZ20" s="18" t="e">
        <f t="shared" si="43"/>
        <v>#VALUE!</v>
      </c>
      <c r="NA20" s="18" t="e">
        <f t="shared" si="43"/>
        <v>#VALUE!</v>
      </c>
      <c r="NB20" s="18" t="e">
        <f t="shared" si="43"/>
        <v>#VALUE!</v>
      </c>
      <c r="NC20" s="18" t="e">
        <f t="shared" si="43"/>
        <v>#VALUE!</v>
      </c>
      <c r="ND20" s="18" t="e">
        <f t="shared" si="43"/>
        <v>#VALUE!</v>
      </c>
      <c r="NE20" s="18" t="e">
        <f t="shared" si="43"/>
        <v>#VALUE!</v>
      </c>
      <c r="NF20" s="18" t="e">
        <f t="shared" si="43"/>
        <v>#VALUE!</v>
      </c>
      <c r="NG20" s="18" t="e">
        <f t="shared" si="43"/>
        <v>#VALUE!</v>
      </c>
      <c r="NH20" s="18" t="e">
        <f t="shared" si="43"/>
        <v>#VALUE!</v>
      </c>
      <c r="NI20" s="18" t="e">
        <f t="shared" si="43"/>
        <v>#VALUE!</v>
      </c>
      <c r="NJ20" s="18" t="e">
        <f t="shared" si="43"/>
        <v>#VALUE!</v>
      </c>
      <c r="NK20" s="18" t="e">
        <f t="shared" si="43"/>
        <v>#VALUE!</v>
      </c>
      <c r="NL20" s="18" t="e">
        <f t="shared" si="43"/>
        <v>#VALUE!</v>
      </c>
      <c r="NM20" s="18" t="e">
        <f t="shared" si="43"/>
        <v>#VALUE!</v>
      </c>
      <c r="NN20" s="18" t="e">
        <f t="shared" si="43"/>
        <v>#VALUE!</v>
      </c>
      <c r="NO20" s="18" t="e">
        <f t="shared" si="43"/>
        <v>#VALUE!</v>
      </c>
      <c r="NP20" s="18" t="e">
        <f t="shared" si="43"/>
        <v>#VALUE!</v>
      </c>
      <c r="NQ20" s="18" t="e">
        <f t="shared" si="43"/>
        <v>#VALUE!</v>
      </c>
      <c r="NR20" s="18" t="e">
        <f t="shared" si="43"/>
        <v>#VALUE!</v>
      </c>
      <c r="NS20" s="18" t="e">
        <f t="shared" si="43"/>
        <v>#VALUE!</v>
      </c>
      <c r="NT20" s="18" t="e">
        <f t="shared" si="43"/>
        <v>#VALUE!</v>
      </c>
      <c r="NU20" s="18" t="e">
        <f t="shared" si="43"/>
        <v>#VALUE!</v>
      </c>
      <c r="NV20" s="18" t="e">
        <f t="shared" si="43"/>
        <v>#VALUE!</v>
      </c>
      <c r="NW20" s="18" t="e">
        <f t="shared" si="43"/>
        <v>#VALUE!</v>
      </c>
      <c r="NX20" s="18" t="e">
        <f t="shared" ref="NX20:QI20" si="44">IF(NX14="","GDT Blank",IF(NX14="yes",((NX15-NX16)/(3*NX19)), ((NX15-NX16)/(6*NX19))))</f>
        <v>#VALUE!</v>
      </c>
      <c r="NY20" s="18" t="e">
        <f t="shared" si="44"/>
        <v>#VALUE!</v>
      </c>
      <c r="NZ20" s="18" t="e">
        <f t="shared" si="44"/>
        <v>#VALUE!</v>
      </c>
      <c r="OA20" s="18" t="e">
        <f t="shared" si="44"/>
        <v>#VALUE!</v>
      </c>
      <c r="OB20" s="18" t="e">
        <f t="shared" si="44"/>
        <v>#VALUE!</v>
      </c>
      <c r="OC20" s="18" t="e">
        <f t="shared" si="44"/>
        <v>#VALUE!</v>
      </c>
      <c r="OD20" s="18" t="e">
        <f t="shared" si="44"/>
        <v>#VALUE!</v>
      </c>
      <c r="OE20" s="18" t="e">
        <f t="shared" si="44"/>
        <v>#VALUE!</v>
      </c>
      <c r="OF20" s="18" t="e">
        <f t="shared" si="44"/>
        <v>#VALUE!</v>
      </c>
      <c r="OG20" s="18" t="e">
        <f t="shared" si="44"/>
        <v>#VALUE!</v>
      </c>
      <c r="OH20" s="18" t="e">
        <f t="shared" si="44"/>
        <v>#VALUE!</v>
      </c>
      <c r="OI20" s="18" t="e">
        <f t="shared" si="44"/>
        <v>#VALUE!</v>
      </c>
      <c r="OJ20" s="18" t="e">
        <f t="shared" si="44"/>
        <v>#VALUE!</v>
      </c>
      <c r="OK20" s="18" t="e">
        <f t="shared" si="44"/>
        <v>#VALUE!</v>
      </c>
      <c r="OL20" s="18" t="e">
        <f t="shared" si="44"/>
        <v>#VALUE!</v>
      </c>
      <c r="OM20" s="18" t="e">
        <f t="shared" si="44"/>
        <v>#VALUE!</v>
      </c>
      <c r="ON20" s="18" t="e">
        <f t="shared" si="44"/>
        <v>#VALUE!</v>
      </c>
      <c r="OO20" s="18" t="e">
        <f t="shared" si="44"/>
        <v>#VALUE!</v>
      </c>
      <c r="OP20" s="18" t="e">
        <f t="shared" si="44"/>
        <v>#VALUE!</v>
      </c>
      <c r="OQ20" s="18" t="e">
        <f t="shared" si="44"/>
        <v>#VALUE!</v>
      </c>
      <c r="OR20" s="18" t="e">
        <f t="shared" si="44"/>
        <v>#VALUE!</v>
      </c>
      <c r="OS20" s="18" t="e">
        <f t="shared" si="44"/>
        <v>#VALUE!</v>
      </c>
      <c r="OT20" s="18" t="e">
        <f t="shared" si="44"/>
        <v>#VALUE!</v>
      </c>
      <c r="OU20" s="18" t="e">
        <f t="shared" si="44"/>
        <v>#VALUE!</v>
      </c>
      <c r="OV20" s="18" t="e">
        <f t="shared" si="44"/>
        <v>#VALUE!</v>
      </c>
      <c r="OW20" s="18" t="e">
        <f t="shared" si="44"/>
        <v>#VALUE!</v>
      </c>
      <c r="OX20" s="18" t="e">
        <f t="shared" si="44"/>
        <v>#VALUE!</v>
      </c>
      <c r="OY20" s="18" t="e">
        <f t="shared" si="44"/>
        <v>#VALUE!</v>
      </c>
      <c r="OZ20" s="18" t="e">
        <f t="shared" si="44"/>
        <v>#VALUE!</v>
      </c>
      <c r="PA20" s="18" t="e">
        <f t="shared" si="44"/>
        <v>#VALUE!</v>
      </c>
      <c r="PB20" s="18" t="e">
        <f t="shared" si="44"/>
        <v>#VALUE!</v>
      </c>
      <c r="PC20" s="18" t="e">
        <f t="shared" si="44"/>
        <v>#VALUE!</v>
      </c>
      <c r="PD20" s="18" t="e">
        <f t="shared" si="44"/>
        <v>#VALUE!</v>
      </c>
      <c r="PE20" s="18" t="e">
        <f t="shared" si="44"/>
        <v>#VALUE!</v>
      </c>
      <c r="PF20" s="18" t="e">
        <f t="shared" si="44"/>
        <v>#VALUE!</v>
      </c>
      <c r="PG20" s="18" t="e">
        <f t="shared" si="44"/>
        <v>#VALUE!</v>
      </c>
      <c r="PH20" s="18" t="e">
        <f t="shared" si="44"/>
        <v>#VALUE!</v>
      </c>
      <c r="PI20" s="18" t="e">
        <f t="shared" si="44"/>
        <v>#VALUE!</v>
      </c>
      <c r="PJ20" s="18" t="e">
        <f t="shared" si="44"/>
        <v>#VALUE!</v>
      </c>
      <c r="PK20" s="18" t="e">
        <f t="shared" si="44"/>
        <v>#VALUE!</v>
      </c>
      <c r="PL20" s="18" t="e">
        <f t="shared" si="44"/>
        <v>#VALUE!</v>
      </c>
      <c r="PM20" s="18" t="e">
        <f t="shared" si="44"/>
        <v>#VALUE!</v>
      </c>
      <c r="PN20" s="18" t="e">
        <f t="shared" si="44"/>
        <v>#VALUE!</v>
      </c>
      <c r="PO20" s="18" t="e">
        <f t="shared" si="44"/>
        <v>#VALUE!</v>
      </c>
      <c r="PP20" s="18" t="e">
        <f t="shared" si="44"/>
        <v>#VALUE!</v>
      </c>
      <c r="PQ20" s="18" t="e">
        <f t="shared" si="44"/>
        <v>#VALUE!</v>
      </c>
      <c r="PR20" s="18" t="e">
        <f t="shared" si="44"/>
        <v>#VALUE!</v>
      </c>
      <c r="PS20" s="18" t="e">
        <f t="shared" si="44"/>
        <v>#VALUE!</v>
      </c>
      <c r="PT20" s="18" t="e">
        <f t="shared" si="44"/>
        <v>#VALUE!</v>
      </c>
      <c r="PU20" s="18" t="e">
        <f t="shared" si="44"/>
        <v>#VALUE!</v>
      </c>
      <c r="PV20" s="18" t="e">
        <f t="shared" si="44"/>
        <v>#VALUE!</v>
      </c>
      <c r="PW20" s="18" t="e">
        <f t="shared" si="44"/>
        <v>#VALUE!</v>
      </c>
      <c r="PX20" s="18" t="e">
        <f t="shared" si="44"/>
        <v>#VALUE!</v>
      </c>
      <c r="PY20" s="18" t="e">
        <f t="shared" si="44"/>
        <v>#VALUE!</v>
      </c>
      <c r="PZ20" s="18" t="e">
        <f t="shared" si="44"/>
        <v>#VALUE!</v>
      </c>
      <c r="QA20" s="18" t="e">
        <f t="shared" si="44"/>
        <v>#VALUE!</v>
      </c>
      <c r="QB20" s="18" t="e">
        <f t="shared" si="44"/>
        <v>#VALUE!</v>
      </c>
      <c r="QC20" s="18" t="e">
        <f t="shared" si="44"/>
        <v>#VALUE!</v>
      </c>
      <c r="QD20" s="18" t="e">
        <f t="shared" si="44"/>
        <v>#VALUE!</v>
      </c>
      <c r="QE20" s="18" t="e">
        <f t="shared" si="44"/>
        <v>#VALUE!</v>
      </c>
      <c r="QF20" s="18" t="e">
        <f t="shared" si="44"/>
        <v>#VALUE!</v>
      </c>
      <c r="QG20" s="18" t="e">
        <f t="shared" si="44"/>
        <v>#VALUE!</v>
      </c>
      <c r="QH20" s="18" t="e">
        <f t="shared" si="44"/>
        <v>#VALUE!</v>
      </c>
      <c r="QI20" s="18" t="e">
        <f t="shared" si="44"/>
        <v>#VALUE!</v>
      </c>
      <c r="QJ20" s="18" t="e">
        <f t="shared" ref="QJ20:SH20" si="45">IF(QJ14="","GDT Blank",IF(QJ14="yes",((QJ15-QJ16)/(3*QJ19)), ((QJ15-QJ16)/(6*QJ19))))</f>
        <v>#VALUE!</v>
      </c>
      <c r="QK20" s="18" t="e">
        <f t="shared" si="45"/>
        <v>#VALUE!</v>
      </c>
      <c r="QL20" s="18" t="e">
        <f t="shared" si="45"/>
        <v>#VALUE!</v>
      </c>
      <c r="QM20" s="18" t="e">
        <f t="shared" si="45"/>
        <v>#VALUE!</v>
      </c>
      <c r="QN20" s="18" t="e">
        <f t="shared" si="45"/>
        <v>#VALUE!</v>
      </c>
      <c r="QO20" s="18" t="e">
        <f t="shared" si="45"/>
        <v>#VALUE!</v>
      </c>
      <c r="QP20" s="18" t="e">
        <f t="shared" si="45"/>
        <v>#VALUE!</v>
      </c>
      <c r="QQ20" s="18" t="e">
        <f t="shared" si="45"/>
        <v>#VALUE!</v>
      </c>
      <c r="QR20" s="18" t="e">
        <f t="shared" si="45"/>
        <v>#VALUE!</v>
      </c>
      <c r="QS20" s="18" t="e">
        <f t="shared" si="45"/>
        <v>#VALUE!</v>
      </c>
      <c r="QT20" s="18" t="e">
        <f t="shared" si="45"/>
        <v>#VALUE!</v>
      </c>
      <c r="QU20" s="18" t="e">
        <f t="shared" si="45"/>
        <v>#VALUE!</v>
      </c>
      <c r="QV20" s="18" t="e">
        <f t="shared" si="45"/>
        <v>#VALUE!</v>
      </c>
      <c r="QW20" s="18" t="e">
        <f t="shared" si="45"/>
        <v>#VALUE!</v>
      </c>
      <c r="QX20" s="18" t="e">
        <f t="shared" si="45"/>
        <v>#VALUE!</v>
      </c>
      <c r="QY20" s="18" t="e">
        <f t="shared" si="45"/>
        <v>#VALUE!</v>
      </c>
      <c r="QZ20" s="18" t="e">
        <f t="shared" si="45"/>
        <v>#VALUE!</v>
      </c>
      <c r="RA20" s="18" t="e">
        <f t="shared" si="45"/>
        <v>#VALUE!</v>
      </c>
      <c r="RB20" s="18" t="e">
        <f t="shared" si="45"/>
        <v>#VALUE!</v>
      </c>
      <c r="RC20" s="18" t="e">
        <f t="shared" si="45"/>
        <v>#VALUE!</v>
      </c>
      <c r="RD20" s="18" t="e">
        <f t="shared" si="45"/>
        <v>#VALUE!</v>
      </c>
      <c r="RE20" s="18" t="e">
        <f t="shared" si="45"/>
        <v>#VALUE!</v>
      </c>
      <c r="RF20" s="18" t="e">
        <f t="shared" si="45"/>
        <v>#VALUE!</v>
      </c>
      <c r="RG20" s="18" t="e">
        <f t="shared" si="45"/>
        <v>#VALUE!</v>
      </c>
      <c r="RH20" s="18" t="e">
        <f t="shared" si="45"/>
        <v>#VALUE!</v>
      </c>
      <c r="RI20" s="18" t="e">
        <f t="shared" si="45"/>
        <v>#VALUE!</v>
      </c>
      <c r="RJ20" s="18" t="e">
        <f t="shared" si="45"/>
        <v>#VALUE!</v>
      </c>
      <c r="RK20" s="18" t="e">
        <f t="shared" si="45"/>
        <v>#VALUE!</v>
      </c>
      <c r="RL20" s="18" t="e">
        <f t="shared" si="45"/>
        <v>#VALUE!</v>
      </c>
      <c r="RM20" s="18" t="e">
        <f t="shared" si="45"/>
        <v>#VALUE!</v>
      </c>
      <c r="RN20" s="18" t="e">
        <f t="shared" si="45"/>
        <v>#VALUE!</v>
      </c>
      <c r="RO20" s="18" t="e">
        <f t="shared" si="45"/>
        <v>#VALUE!</v>
      </c>
      <c r="RP20" s="18" t="e">
        <f t="shared" si="45"/>
        <v>#VALUE!</v>
      </c>
      <c r="RQ20" s="18" t="e">
        <f t="shared" si="45"/>
        <v>#VALUE!</v>
      </c>
      <c r="RR20" s="18" t="e">
        <f t="shared" si="45"/>
        <v>#VALUE!</v>
      </c>
      <c r="RS20" s="18" t="e">
        <f t="shared" si="45"/>
        <v>#VALUE!</v>
      </c>
      <c r="RT20" s="18" t="e">
        <f t="shared" si="45"/>
        <v>#VALUE!</v>
      </c>
      <c r="RU20" s="18" t="e">
        <f t="shared" si="45"/>
        <v>#VALUE!</v>
      </c>
      <c r="RV20" s="18" t="e">
        <f t="shared" si="45"/>
        <v>#VALUE!</v>
      </c>
      <c r="RW20" s="18" t="e">
        <f t="shared" si="45"/>
        <v>#VALUE!</v>
      </c>
      <c r="RX20" s="18" t="e">
        <f t="shared" si="45"/>
        <v>#VALUE!</v>
      </c>
      <c r="RY20" s="18" t="e">
        <f t="shared" si="45"/>
        <v>#VALUE!</v>
      </c>
      <c r="RZ20" s="18" t="e">
        <f t="shared" si="45"/>
        <v>#VALUE!</v>
      </c>
      <c r="SA20" s="18" t="e">
        <f t="shared" si="45"/>
        <v>#VALUE!</v>
      </c>
      <c r="SB20" s="18" t="e">
        <f t="shared" si="45"/>
        <v>#VALUE!</v>
      </c>
      <c r="SC20" s="18" t="e">
        <f t="shared" si="45"/>
        <v>#VALUE!</v>
      </c>
      <c r="SD20" s="18" t="e">
        <f t="shared" si="45"/>
        <v>#VALUE!</v>
      </c>
      <c r="SE20" s="18" t="e">
        <f t="shared" si="45"/>
        <v>#VALUE!</v>
      </c>
      <c r="SF20" s="18" t="e">
        <f t="shared" si="45"/>
        <v>#VALUE!</v>
      </c>
      <c r="SG20" s="18" t="e">
        <f t="shared" si="45"/>
        <v>#VALUE!</v>
      </c>
      <c r="SH20" s="18" t="e">
        <f t="shared" si="45"/>
        <v>#VALUE!</v>
      </c>
      <c r="SM20">
        <f>'GRR Data'!A16</f>
        <v>0</v>
      </c>
    </row>
    <row r="21" spans="2:507">
      <c r="B21" s="6" t="s">
        <v>384</v>
      </c>
      <c r="C21" s="18">
        <f t="shared" ref="C21:BN21" si="46">IF(C14="","GDT Blank",IF(C19="","",IF(C14="NO",(C15-C18)/(3*C19),IF(C15=0,"NA",(C15-C18)/(3*C19)))))</f>
        <v>3.4973607572428431</v>
      </c>
      <c r="D21" s="18">
        <f t="shared" si="46"/>
        <v>1.4941308833307352</v>
      </c>
      <c r="E21" s="18">
        <f t="shared" si="46"/>
        <v>1.0268079876147675</v>
      </c>
      <c r="F21" s="18">
        <f t="shared" si="46"/>
        <v>0.5866484395637328</v>
      </c>
      <c r="G21" s="18">
        <f t="shared" si="46"/>
        <v>1.634986839087867</v>
      </c>
      <c r="H21" s="18">
        <f t="shared" si="46"/>
        <v>1.0715961798851006</v>
      </c>
      <c r="I21" s="18">
        <f t="shared" si="46"/>
        <v>1.3889018332434493</v>
      </c>
      <c r="J21" s="18">
        <f t="shared" si="46"/>
        <v>1.5669001372134821</v>
      </c>
      <c r="K21" s="18">
        <f t="shared" si="46"/>
        <v>2.0995986059274707</v>
      </c>
      <c r="L21" s="18">
        <f t="shared" si="46"/>
        <v>2.0389154425453082</v>
      </c>
      <c r="M21" s="18">
        <f t="shared" si="46"/>
        <v>1.8110262608004621</v>
      </c>
      <c r="N21" s="18">
        <f t="shared" si="46"/>
        <v>1.8462196821736991</v>
      </c>
      <c r="O21" s="18">
        <f t="shared" si="46"/>
        <v>1.7707834845013792</v>
      </c>
      <c r="P21" s="18">
        <f t="shared" si="46"/>
        <v>1.728783156872945</v>
      </c>
      <c r="Q21" s="18">
        <f t="shared" si="46"/>
        <v>2.1271223331640265</v>
      </c>
      <c r="R21" s="18">
        <f t="shared" si="46"/>
        <v>1.9911084201058449</v>
      </c>
      <c r="S21" s="18">
        <f t="shared" si="46"/>
        <v>1.1726077732929034</v>
      </c>
      <c r="T21" s="18">
        <f t="shared" si="46"/>
        <v>1.74004837862483</v>
      </c>
      <c r="U21" s="18">
        <f t="shared" si="46"/>
        <v>1.8625606036122504</v>
      </c>
      <c r="V21" s="18">
        <f t="shared" si="46"/>
        <v>0.692303688230961</v>
      </c>
      <c r="W21" s="18">
        <f t="shared" si="46"/>
        <v>1.3476995941936059</v>
      </c>
      <c r="X21" s="18">
        <f t="shared" si="46"/>
        <v>2.9280930483624372</v>
      </c>
      <c r="Y21" s="18">
        <f t="shared" si="46"/>
        <v>2.4471278991694079</v>
      </c>
      <c r="Z21" s="18">
        <f t="shared" si="46"/>
        <v>3.7930620307094256</v>
      </c>
      <c r="AA21" s="18">
        <f t="shared" si="46"/>
        <v>3.1925983118598409</v>
      </c>
      <c r="AB21" s="18">
        <f t="shared" si="46"/>
        <v>2.1278580332564467</v>
      </c>
      <c r="AC21" s="18">
        <f t="shared" si="46"/>
        <v>2.2492739420980419</v>
      </c>
      <c r="AD21" s="18">
        <f t="shared" si="46"/>
        <v>2.0708675047173677</v>
      </c>
      <c r="AE21" s="18">
        <f t="shared" si="46"/>
        <v>2.2153386371322137</v>
      </c>
      <c r="AF21" s="18">
        <f t="shared" si="46"/>
        <v>2.0403087581084351</v>
      </c>
      <c r="AG21" s="18">
        <f t="shared" si="46"/>
        <v>1.6512534157635697</v>
      </c>
      <c r="AH21" s="18">
        <f t="shared" si="46"/>
        <v>2.0041234688226042</v>
      </c>
      <c r="AI21" s="18">
        <f t="shared" si="46"/>
        <v>2.1665108898226593</v>
      </c>
      <c r="AJ21" s="18">
        <f t="shared" si="46"/>
        <v>1.8836699133923578</v>
      </c>
      <c r="AK21" s="18">
        <f t="shared" si="46"/>
        <v>2.1615965048455585</v>
      </c>
      <c r="AL21" s="18">
        <f t="shared" si="46"/>
        <v>2.1299204915726575</v>
      </c>
      <c r="AM21" s="18">
        <f t="shared" si="46"/>
        <v>2.5801404872104552</v>
      </c>
      <c r="AN21" s="18">
        <f t="shared" si="46"/>
        <v>4.0316507297630899</v>
      </c>
      <c r="AO21" s="18">
        <f t="shared" si="46"/>
        <v>4.1655949468028037</v>
      </c>
      <c r="AP21" s="18">
        <f t="shared" si="46"/>
        <v>4.3798400025355813</v>
      </c>
      <c r="AQ21" s="18">
        <f t="shared" si="46"/>
        <v>7.9929415167066233</v>
      </c>
      <c r="AR21" s="18">
        <f t="shared" si="46"/>
        <v>4.459457441802539</v>
      </c>
      <c r="AS21" s="18">
        <f t="shared" si="46"/>
        <v>6.5240209668978562</v>
      </c>
      <c r="AT21" s="18">
        <f t="shared" si="46"/>
        <v>1.8113555002869899</v>
      </c>
      <c r="AU21" s="18">
        <f t="shared" si="46"/>
        <v>0.93112148012521967</v>
      </c>
      <c r="AV21" s="18">
        <f t="shared" si="46"/>
        <v>-8.0127212610091217E-2</v>
      </c>
      <c r="AW21" s="18">
        <f t="shared" si="46"/>
        <v>-0.7643041968885198</v>
      </c>
      <c r="AX21" s="18">
        <f t="shared" si="46"/>
        <v>-0.41167096401341535</v>
      </c>
      <c r="AY21" s="18">
        <f t="shared" si="46"/>
        <v>1.3044038731245464</v>
      </c>
      <c r="AZ21" s="18">
        <f t="shared" si="46"/>
        <v>0.64232792971420483</v>
      </c>
      <c r="BA21" s="18">
        <f t="shared" si="46"/>
        <v>-1.824402527275981</v>
      </c>
      <c r="BB21" s="18">
        <f t="shared" si="46"/>
        <v>-2.3425727112005883</v>
      </c>
      <c r="BC21" s="18">
        <f t="shared" si="46"/>
        <v>-1.3572876262459006</v>
      </c>
      <c r="BD21" s="18">
        <f t="shared" si="46"/>
        <v>1.1313895240506699</v>
      </c>
      <c r="BE21" s="18">
        <f t="shared" si="46"/>
        <v>1.0698711606804974</v>
      </c>
      <c r="BF21" s="18">
        <f t="shared" si="46"/>
        <v>0.58769754244062544</v>
      </c>
      <c r="BG21" s="18">
        <f t="shared" si="46"/>
        <v>0.12576589921981607</v>
      </c>
      <c r="BH21" s="18">
        <f t="shared" si="46"/>
        <v>0.48948527772451877</v>
      </c>
      <c r="BI21" s="18">
        <f t="shared" si="46"/>
        <v>1.1016656622286343</v>
      </c>
      <c r="BJ21" s="18">
        <f t="shared" si="46"/>
        <v>1.9836036429649255</v>
      </c>
      <c r="BK21" s="18">
        <f t="shared" si="46"/>
        <v>0.31251622358989828</v>
      </c>
      <c r="BL21" s="18">
        <f t="shared" si="46"/>
        <v>-2.1221214244588071</v>
      </c>
      <c r="BM21" s="18">
        <f t="shared" si="46"/>
        <v>2.8096975378994591</v>
      </c>
      <c r="BN21" s="18">
        <f t="shared" si="46"/>
        <v>2.5110079699821259</v>
      </c>
      <c r="BO21" s="18">
        <f t="shared" ref="BO21:DZ21" si="47">IF(BO14="","GDT Blank",IF(BO19="","",IF(BO14="NO",(BO15-BO18)/(3*BO19),IF(BO15=0,"NA",(BO15-BO18)/(3*BO19)))))</f>
        <v>3.2135652676448561</v>
      </c>
      <c r="BP21" s="18">
        <f t="shared" si="47"/>
        <v>4.2883267309295654</v>
      </c>
      <c r="BQ21" s="18">
        <f t="shared" si="47"/>
        <v>1.7613927043903586</v>
      </c>
      <c r="BR21" s="18">
        <f t="shared" si="47"/>
        <v>2.5757599209369587E-2</v>
      </c>
      <c r="BS21" s="18">
        <f t="shared" si="47"/>
        <v>0.57129917760626769</v>
      </c>
      <c r="BT21" s="18">
        <f t="shared" si="47"/>
        <v>1.2986194371956175</v>
      </c>
      <c r="BU21" s="18">
        <f t="shared" si="47"/>
        <v>3.1723155811324926</v>
      </c>
      <c r="BV21" s="18">
        <f t="shared" si="47"/>
        <v>1.7131339563917805</v>
      </c>
      <c r="BW21" s="18">
        <f t="shared" si="47"/>
        <v>0.88766961886438223</v>
      </c>
      <c r="BX21" s="18">
        <f t="shared" si="47"/>
        <v>0.96112306568868688</v>
      </c>
      <c r="BY21" s="18">
        <f t="shared" si="47"/>
        <v>0.61228167241091069</v>
      </c>
      <c r="BZ21" s="18">
        <f t="shared" si="47"/>
        <v>0.61961920441361895</v>
      </c>
      <c r="CA21" s="18">
        <f t="shared" si="47"/>
        <v>0.78134041350364047</v>
      </c>
      <c r="CB21" s="18">
        <f t="shared" si="47"/>
        <v>0.97037161593195576</v>
      </c>
      <c r="CC21" s="18">
        <f t="shared" si="47"/>
        <v>0.78229965512853139</v>
      </c>
      <c r="CD21" s="18">
        <f t="shared" si="47"/>
        <v>0.39100379586979517</v>
      </c>
      <c r="CE21" s="18">
        <f t="shared" si="47"/>
        <v>1.4672706539676588</v>
      </c>
      <c r="CF21" s="18">
        <f t="shared" si="47"/>
        <v>1.1384054234071428</v>
      </c>
      <c r="CG21" s="18">
        <f t="shared" si="47"/>
        <v>0.67887304288243844</v>
      </c>
      <c r="CH21" s="18">
        <f t="shared" si="47"/>
        <v>2.2253216416569441</v>
      </c>
      <c r="CI21" s="18">
        <f t="shared" si="47"/>
        <v>2.8991146431189483</v>
      </c>
      <c r="CJ21" s="18">
        <f t="shared" si="47"/>
        <v>1.3725469614939896</v>
      </c>
      <c r="CK21" s="18">
        <f t="shared" si="47"/>
        <v>1.8365029858717894</v>
      </c>
      <c r="CL21" s="18">
        <f t="shared" si="47"/>
        <v>1.8291754853344635</v>
      </c>
      <c r="CM21" s="18">
        <f t="shared" si="47"/>
        <v>2.6172401490959674</v>
      </c>
      <c r="CN21" s="18">
        <f t="shared" si="47"/>
        <v>0.88797513414442042</v>
      </c>
      <c r="CO21" s="18">
        <f t="shared" si="47"/>
        <v>1.979569779518912</v>
      </c>
      <c r="CP21" s="18">
        <f t="shared" si="47"/>
        <v>1.8135036384745165</v>
      </c>
      <c r="CQ21" s="18">
        <f t="shared" si="47"/>
        <v>1.3090766359116603</v>
      </c>
      <c r="CR21" s="18">
        <f t="shared" si="47"/>
        <v>0.28713699606345927</v>
      </c>
      <c r="CS21" s="18">
        <f t="shared" si="47"/>
        <v>4.0362475969762865</v>
      </c>
      <c r="CT21" s="18">
        <f t="shared" si="47"/>
        <v>0.1544175468873128</v>
      </c>
      <c r="CU21" s="18">
        <f t="shared" si="47"/>
        <v>1.2838988322784399</v>
      </c>
      <c r="CV21" s="18">
        <f t="shared" si="47"/>
        <v>0.30687265595568852</v>
      </c>
      <c r="CW21" s="18">
        <f t="shared" si="47"/>
        <v>2.7606513738334466</v>
      </c>
      <c r="CX21" s="18">
        <f t="shared" si="47"/>
        <v>0.18026663261918602</v>
      </c>
      <c r="CY21" s="18">
        <f t="shared" si="47"/>
        <v>1.2908467422349057</v>
      </c>
      <c r="CZ21" s="18">
        <f t="shared" si="47"/>
        <v>1.9589451829937481</v>
      </c>
      <c r="DA21" s="18">
        <f t="shared" si="47"/>
        <v>3.4443249531892759</v>
      </c>
      <c r="DB21" s="18">
        <f t="shared" si="47"/>
        <v>1.0337622049625996</v>
      </c>
      <c r="DC21" s="18">
        <f t="shared" si="47"/>
        <v>1.9384298262178457</v>
      </c>
      <c r="DD21" s="18">
        <f t="shared" si="47"/>
        <v>1.9105707752777876</v>
      </c>
      <c r="DE21" s="18">
        <f t="shared" si="47"/>
        <v>1.7612934781752299</v>
      </c>
      <c r="DF21" s="18">
        <f t="shared" si="47"/>
        <v>1.8008550993351462</v>
      </c>
      <c r="DG21" s="18">
        <f t="shared" si="47"/>
        <v>1.8563931785397962</v>
      </c>
      <c r="DH21" s="18">
        <f t="shared" si="47"/>
        <v>1.5304637379715926</v>
      </c>
      <c r="DI21" s="18">
        <f t="shared" si="47"/>
        <v>1.5490737033851605</v>
      </c>
      <c r="DJ21" s="18">
        <f t="shared" si="47"/>
        <v>1.2969520406658182</v>
      </c>
      <c r="DK21" s="18">
        <f t="shared" si="47"/>
        <v>1.3742704329644411</v>
      </c>
      <c r="DL21" s="18">
        <f t="shared" si="47"/>
        <v>1.1333712933990221</v>
      </c>
      <c r="DM21" s="18">
        <f t="shared" si="47"/>
        <v>1.0208185664494753</v>
      </c>
      <c r="DN21" s="18">
        <f t="shared" si="47"/>
        <v>0.95282750760430301</v>
      </c>
      <c r="DO21" s="18">
        <f t="shared" si="47"/>
        <v>1.330811873345394</v>
      </c>
      <c r="DP21" s="18">
        <f t="shared" si="47"/>
        <v>1.4395809956141972</v>
      </c>
      <c r="DQ21" s="18">
        <f t="shared" si="47"/>
        <v>1.7650364312917721</v>
      </c>
      <c r="DR21" s="18">
        <f t="shared" si="47"/>
        <v>1.4756294609918592</v>
      </c>
      <c r="DS21" s="18">
        <f t="shared" si="47"/>
        <v>1.6671240118334845</v>
      </c>
      <c r="DT21" s="18">
        <f t="shared" si="47"/>
        <v>1.3517455328163681</v>
      </c>
      <c r="DU21" s="18">
        <f t="shared" si="47"/>
        <v>1.3879913544382292</v>
      </c>
      <c r="DV21" s="18">
        <f t="shared" si="47"/>
        <v>1.6154127296160066</v>
      </c>
      <c r="DW21" s="18">
        <f t="shared" si="47"/>
        <v>1.5830669447060359</v>
      </c>
      <c r="DX21" s="18">
        <f t="shared" si="47"/>
        <v>2.0890548569077461</v>
      </c>
      <c r="DY21" s="18">
        <f t="shared" si="47"/>
        <v>1.6966450141660498</v>
      </c>
      <c r="DZ21" s="18">
        <f t="shared" si="47"/>
        <v>2.2039532099193013</v>
      </c>
      <c r="EA21" s="18">
        <f t="shared" ref="EA21:GL21" si="48">IF(EA14="","GDT Blank",IF(EA19="","",IF(EA14="NO",(EA15-EA18)/(3*EA19),IF(EA15=0,"NA",(EA15-EA18)/(3*EA19)))))</f>
        <v>1.5890316784864753</v>
      </c>
      <c r="EB21" s="18">
        <f t="shared" si="48"/>
        <v>2.2121208781579536</v>
      </c>
      <c r="EC21" s="18">
        <f t="shared" si="48"/>
        <v>1.9523830611547208</v>
      </c>
      <c r="ED21" s="18">
        <f t="shared" si="48"/>
        <v>4.2672958677920114</v>
      </c>
      <c r="EE21" s="18">
        <f t="shared" si="48"/>
        <v>3.0006262824826009</v>
      </c>
      <c r="EF21" s="18">
        <f t="shared" si="48"/>
        <v>3.0005363418984539</v>
      </c>
      <c r="EG21" s="18">
        <f t="shared" si="48"/>
        <v>3.0484549187622285</v>
      </c>
      <c r="EH21" s="18">
        <f t="shared" si="48"/>
        <v>2.5377172598075988</v>
      </c>
      <c r="EI21" s="18">
        <f t="shared" si="48"/>
        <v>1.4741278464604262</v>
      </c>
      <c r="EJ21" s="18">
        <f t="shared" si="48"/>
        <v>2.1083473049085004</v>
      </c>
      <c r="EK21" s="18">
        <f t="shared" si="48"/>
        <v>0.82431854598376775</v>
      </c>
      <c r="EL21" s="18">
        <f t="shared" si="48"/>
        <v>2.5930957567701536</v>
      </c>
      <c r="EM21" s="18">
        <f t="shared" si="48"/>
        <v>4.202705669380836</v>
      </c>
      <c r="EN21" s="18">
        <f t="shared" si="48"/>
        <v>6.9828481148486965</v>
      </c>
      <c r="EO21" s="18">
        <f t="shared" si="48"/>
        <v>3.640439161571186</v>
      </c>
      <c r="EP21" s="18">
        <f t="shared" si="48"/>
        <v>6.7670714082095964</v>
      </c>
      <c r="EQ21" s="18">
        <f t="shared" si="48"/>
        <v>6.5428976046984939</v>
      </c>
      <c r="ER21" s="18">
        <f t="shared" si="48"/>
        <v>5.7818531984481867</v>
      </c>
      <c r="ES21" s="18">
        <f t="shared" si="48"/>
        <v>6.3022662393008826</v>
      </c>
      <c r="ET21" s="18">
        <f t="shared" si="48"/>
        <v>4.8515544039801224</v>
      </c>
      <c r="EU21" s="18">
        <f t="shared" si="48"/>
        <v>2.0173885649339343</v>
      </c>
      <c r="EV21" s="18">
        <f t="shared" si="48"/>
        <v>2.7512432702207277</v>
      </c>
      <c r="EW21" s="18">
        <f t="shared" si="48"/>
        <v>3.0788047849145856</v>
      </c>
      <c r="EX21" s="18">
        <f t="shared" si="48"/>
        <v>3.2933905468388183</v>
      </c>
      <c r="EY21" s="18">
        <f t="shared" si="48"/>
        <v>2.547083770318149</v>
      </c>
      <c r="EZ21" s="18">
        <f t="shared" si="48"/>
        <v>4.039063566601973</v>
      </c>
      <c r="FA21" s="18">
        <f t="shared" si="48"/>
        <v>3.3539894321596599</v>
      </c>
      <c r="FB21" s="18">
        <f t="shared" si="48"/>
        <v>3.3147194943035858</v>
      </c>
      <c r="FC21" s="18">
        <f t="shared" si="48"/>
        <v>2.5560545604557001</v>
      </c>
      <c r="FD21" s="18">
        <f t="shared" si="48"/>
        <v>1.5656832627773565</v>
      </c>
      <c r="FE21" s="18">
        <f t="shared" si="48"/>
        <v>-0.79028672816897705</v>
      </c>
      <c r="FF21" s="18">
        <f t="shared" si="48"/>
        <v>-0.49439069062501517</v>
      </c>
      <c r="FG21" s="18">
        <f t="shared" si="48"/>
        <v>-0.15856203224347284</v>
      </c>
      <c r="FH21" s="18">
        <f t="shared" si="48"/>
        <v>-0.50766678950568089</v>
      </c>
      <c r="FI21" s="18">
        <f t="shared" si="48"/>
        <v>0.16488412947359146</v>
      </c>
      <c r="FJ21" s="18">
        <f t="shared" si="48"/>
        <v>-0.65676878543194572</v>
      </c>
      <c r="FK21" s="18">
        <f t="shared" si="48"/>
        <v>-0.33998542590879149</v>
      </c>
      <c r="FL21" s="18">
        <f t="shared" si="48"/>
        <v>-0.5604951484742976</v>
      </c>
      <c r="FM21" s="18">
        <f t="shared" si="48"/>
        <v>-0.75578090759896677</v>
      </c>
      <c r="FN21" s="18">
        <f t="shared" si="48"/>
        <v>-2.1331358133741568E-2</v>
      </c>
      <c r="FO21" s="18">
        <f t="shared" si="48"/>
        <v>0.35218457219761068</v>
      </c>
      <c r="FP21" s="18">
        <f t="shared" si="48"/>
        <v>0.99175227366333474</v>
      </c>
      <c r="FQ21" s="18">
        <f t="shared" si="48"/>
        <v>1.7737606809947566</v>
      </c>
      <c r="FR21" s="18">
        <f t="shared" si="48"/>
        <v>-0.77326383859397729</v>
      </c>
      <c r="FS21" s="18">
        <f t="shared" si="48"/>
        <v>-3.4389172316703617E-2</v>
      </c>
      <c r="FT21" s="18">
        <f t="shared" si="48"/>
        <v>4.2439706329499751</v>
      </c>
      <c r="FU21" s="18">
        <f t="shared" si="48"/>
        <v>-0.39593653035464882</v>
      </c>
      <c r="FV21" s="18">
        <f t="shared" si="48"/>
        <v>4.5148891849163E-2</v>
      </c>
      <c r="FW21" s="18">
        <f t="shared" si="48"/>
        <v>4.0103778178355115E-2</v>
      </c>
      <c r="FX21" s="18">
        <f t="shared" si="48"/>
        <v>-0.34741000827812157</v>
      </c>
      <c r="FY21" s="18">
        <f t="shared" si="48"/>
        <v>-0.22987173181448703</v>
      </c>
      <c r="FZ21" s="18">
        <f t="shared" si="48"/>
        <v>-0.52828483572154616</v>
      </c>
      <c r="GA21" s="18">
        <f t="shared" si="48"/>
        <v>8.0904005482643565E-2</v>
      </c>
      <c r="GB21" s="18">
        <f t="shared" si="48"/>
        <v>1.8067491832861708E-2</v>
      </c>
      <c r="GC21" s="18">
        <f t="shared" si="48"/>
        <v>-0.32211131740170229</v>
      </c>
      <c r="GD21" s="18">
        <f t="shared" si="48"/>
        <v>2.2092750490542181E-2</v>
      </c>
      <c r="GE21" s="18">
        <f t="shared" si="48"/>
        <v>-3.1151646700529733E-2</v>
      </c>
      <c r="GF21" s="18">
        <f t="shared" si="48"/>
        <v>0.3821573021752559</v>
      </c>
      <c r="GG21" s="18">
        <f t="shared" si="48"/>
        <v>0.35369031467711154</v>
      </c>
      <c r="GH21" s="18">
        <f t="shared" si="48"/>
        <v>-8.912977991423203E-2</v>
      </c>
      <c r="GI21" s="18">
        <f t="shared" si="48"/>
        <v>0.28669187588633127</v>
      </c>
      <c r="GJ21" s="18">
        <f t="shared" si="48"/>
        <v>1.5677431386788947</v>
      </c>
      <c r="GK21" s="18">
        <f t="shared" si="48"/>
        <v>-0.41990313073075575</v>
      </c>
      <c r="GL21" s="18">
        <f t="shared" si="48"/>
        <v>-0.37518277041743636</v>
      </c>
      <c r="GM21" s="18">
        <f t="shared" ref="GM21:IX21" si="49">IF(GM14="","GDT Blank",IF(GM19="","",IF(GM14="NO",(GM15-GM18)/(3*GM19),IF(GM15=0,"NA",(GM15-GM18)/(3*GM19)))))</f>
        <v>-0.2130815006402858</v>
      </c>
      <c r="GN21" s="18">
        <f t="shared" si="49"/>
        <v>-0.4025363927053231</v>
      </c>
      <c r="GO21" s="18">
        <f t="shared" si="49"/>
        <v>7.2948380299582033E-2</v>
      </c>
      <c r="GP21" s="18">
        <f t="shared" si="49"/>
        <v>-0.3871960669024867</v>
      </c>
      <c r="GQ21" s="18">
        <f t="shared" si="49"/>
        <v>-0.2791470748408949</v>
      </c>
      <c r="GR21" s="18">
        <f t="shared" si="49"/>
        <v>-0.33172118056517225</v>
      </c>
      <c r="GS21" s="18">
        <f t="shared" si="49"/>
        <v>-0.41149942129917161</v>
      </c>
      <c r="GT21" s="18">
        <f t="shared" si="49"/>
        <v>0.33340071128267984</v>
      </c>
      <c r="GU21" s="18">
        <f t="shared" si="49"/>
        <v>0.46173325330548487</v>
      </c>
      <c r="GV21" s="18">
        <f t="shared" si="49"/>
        <v>0.87477740924559033</v>
      </c>
      <c r="GW21" s="18">
        <f t="shared" si="49"/>
        <v>1.7695669086777368</v>
      </c>
      <c r="GX21" s="18">
        <f t="shared" si="49"/>
        <v>-5.9707724562763881E-2</v>
      </c>
      <c r="GY21" s="18">
        <f t="shared" si="49"/>
        <v>8.5066737506913626E-2</v>
      </c>
      <c r="GZ21" s="18">
        <f t="shared" si="49"/>
        <v>-0.79997666397491562</v>
      </c>
      <c r="HA21" s="18">
        <f t="shared" si="49"/>
        <v>1.9424056956854618E-2</v>
      </c>
      <c r="HB21" s="18">
        <f t="shared" si="49"/>
        <v>0.19302800365333639</v>
      </c>
      <c r="HC21" s="18">
        <f t="shared" si="49"/>
        <v>6.7879057692385864E-2</v>
      </c>
      <c r="HD21" s="18">
        <f t="shared" si="49"/>
        <v>-6.3868683383252092E-2</v>
      </c>
      <c r="HE21" s="18">
        <f t="shared" si="49"/>
        <v>-0.15663221264406132</v>
      </c>
      <c r="HF21" s="18">
        <f t="shared" si="49"/>
        <v>9.8759404945161305E-2</v>
      </c>
      <c r="HG21" s="18">
        <f t="shared" si="49"/>
        <v>-0.14004093559408909</v>
      </c>
      <c r="HH21" s="18">
        <f t="shared" si="49"/>
        <v>-0.74558360774961996</v>
      </c>
      <c r="HI21" s="18">
        <f t="shared" si="49"/>
        <v>-0.40526762626268809</v>
      </c>
      <c r="HJ21" s="18" t="e">
        <f t="shared" si="49"/>
        <v>#VALUE!</v>
      </c>
      <c r="HK21" s="18" t="e">
        <f t="shared" si="49"/>
        <v>#VALUE!</v>
      </c>
      <c r="HL21" s="18" t="e">
        <f t="shared" si="49"/>
        <v>#VALUE!</v>
      </c>
      <c r="HM21" s="18" t="e">
        <f t="shared" si="49"/>
        <v>#VALUE!</v>
      </c>
      <c r="HN21" s="18" t="e">
        <f t="shared" si="49"/>
        <v>#VALUE!</v>
      </c>
      <c r="HO21" s="18">
        <f t="shared" si="49"/>
        <v>1.3061754228419875</v>
      </c>
      <c r="HP21" s="18">
        <f t="shared" si="49"/>
        <v>1.2410587382803668</v>
      </c>
      <c r="HQ21" s="18">
        <f t="shared" si="49"/>
        <v>1.750373114759727</v>
      </c>
      <c r="HR21" s="18">
        <f t="shared" si="49"/>
        <v>1.6415884354565116</v>
      </c>
      <c r="HS21" s="18">
        <f t="shared" si="49"/>
        <v>1.9048958455155363</v>
      </c>
      <c r="HT21" s="18">
        <f t="shared" si="49"/>
        <v>1.5638016632651521</v>
      </c>
      <c r="HU21" s="18">
        <f t="shared" si="49"/>
        <v>1.7548248233108608</v>
      </c>
      <c r="HV21" s="18">
        <f t="shared" si="49"/>
        <v>3.2424747038306325</v>
      </c>
      <c r="HW21" s="18">
        <f t="shared" si="49"/>
        <v>2.3524271546972693</v>
      </c>
      <c r="HX21" s="18">
        <f t="shared" si="49"/>
        <v>2.6381192959558937</v>
      </c>
      <c r="HY21" s="18">
        <f t="shared" si="49"/>
        <v>0.89690691214049745</v>
      </c>
      <c r="HZ21" s="18">
        <f t="shared" si="49"/>
        <v>1.5744238652907914</v>
      </c>
      <c r="IA21" s="18">
        <f t="shared" si="49"/>
        <v>1.5433398914435139</v>
      </c>
      <c r="IB21" s="18">
        <f t="shared" si="49"/>
        <v>1.516929539608399</v>
      </c>
      <c r="IC21" s="18">
        <f t="shared" si="49"/>
        <v>1.5707113784823785</v>
      </c>
      <c r="ID21" s="18">
        <f t="shared" si="49"/>
        <v>1.4632024550059914</v>
      </c>
      <c r="IE21" s="18">
        <f t="shared" si="49"/>
        <v>1.4860690366095253</v>
      </c>
      <c r="IF21" s="18">
        <f t="shared" si="49"/>
        <v>6.1485838097112762</v>
      </c>
      <c r="IG21" s="18">
        <f t="shared" si="49"/>
        <v>10.936358488043501</v>
      </c>
      <c r="IH21" s="18">
        <f t="shared" si="49"/>
        <v>23.822634645034007</v>
      </c>
      <c r="II21" s="18">
        <f t="shared" si="49"/>
        <v>4.03050989881792</v>
      </c>
      <c r="IJ21" s="18">
        <f t="shared" si="49"/>
        <v>5.4799702987682686</v>
      </c>
      <c r="IK21" s="18">
        <f t="shared" si="49"/>
        <v>11.491696361207389</v>
      </c>
      <c r="IL21" s="18">
        <f t="shared" si="49"/>
        <v>24.606810020510981</v>
      </c>
      <c r="IM21" s="18">
        <f t="shared" si="49"/>
        <v>4.016390132364875</v>
      </c>
      <c r="IN21" s="18" t="str">
        <f t="shared" si="49"/>
        <v/>
      </c>
      <c r="IO21" s="18" t="str">
        <f t="shared" si="49"/>
        <v/>
      </c>
      <c r="IP21" s="18" t="str">
        <f t="shared" si="49"/>
        <v/>
      </c>
      <c r="IQ21" s="18" t="str">
        <f t="shared" si="49"/>
        <v/>
      </c>
      <c r="IR21" s="18" t="str">
        <f t="shared" si="49"/>
        <v/>
      </c>
      <c r="IS21" s="18" t="str">
        <f t="shared" si="49"/>
        <v/>
      </c>
      <c r="IT21" s="18" t="str">
        <f t="shared" si="49"/>
        <v/>
      </c>
      <c r="IU21" s="18" t="str">
        <f t="shared" si="49"/>
        <v/>
      </c>
      <c r="IV21" s="18" t="str">
        <f t="shared" si="49"/>
        <v/>
      </c>
      <c r="IW21" s="18" t="str">
        <f t="shared" si="49"/>
        <v/>
      </c>
      <c r="IX21" s="18" t="str">
        <f t="shared" si="49"/>
        <v/>
      </c>
      <c r="IY21" s="18" t="str">
        <f t="shared" ref="IY21:LJ21" si="50">IF(IY14="","GDT Blank",IF(IY19="","",IF(IY14="NO",(IY15-IY18)/(3*IY19),IF(IY15=0,"NA",(IY15-IY18)/(3*IY19)))))</f>
        <v/>
      </c>
      <c r="IZ21" s="18" t="str">
        <f t="shared" si="50"/>
        <v/>
      </c>
      <c r="JA21" s="18" t="str">
        <f t="shared" si="50"/>
        <v/>
      </c>
      <c r="JB21" s="18" t="str">
        <f t="shared" si="50"/>
        <v/>
      </c>
      <c r="JC21" s="18" t="str">
        <f t="shared" si="50"/>
        <v/>
      </c>
      <c r="JD21" s="18" t="str">
        <f t="shared" si="50"/>
        <v/>
      </c>
      <c r="JE21" s="18" t="str">
        <f t="shared" si="50"/>
        <v/>
      </c>
      <c r="JF21" s="18" t="str">
        <f t="shared" si="50"/>
        <v/>
      </c>
      <c r="JG21" s="18" t="str">
        <f t="shared" si="50"/>
        <v/>
      </c>
      <c r="JH21" s="18" t="str">
        <f t="shared" si="50"/>
        <v/>
      </c>
      <c r="JI21" s="18" t="str">
        <f t="shared" si="50"/>
        <v/>
      </c>
      <c r="JJ21" s="18" t="str">
        <f t="shared" si="50"/>
        <v/>
      </c>
      <c r="JK21" s="18" t="str">
        <f t="shared" si="50"/>
        <v/>
      </c>
      <c r="JL21" s="18" t="str">
        <f t="shared" si="50"/>
        <v/>
      </c>
      <c r="JM21" s="18" t="str">
        <f t="shared" si="50"/>
        <v/>
      </c>
      <c r="JN21" s="18" t="str">
        <f t="shared" si="50"/>
        <v/>
      </c>
      <c r="JO21" s="18" t="str">
        <f t="shared" si="50"/>
        <v/>
      </c>
      <c r="JP21" s="18" t="str">
        <f t="shared" si="50"/>
        <v/>
      </c>
      <c r="JQ21" s="18" t="str">
        <f t="shared" si="50"/>
        <v/>
      </c>
      <c r="JR21" s="18" t="str">
        <f t="shared" si="50"/>
        <v/>
      </c>
      <c r="JS21" s="18" t="str">
        <f t="shared" si="50"/>
        <v/>
      </c>
      <c r="JT21" s="18" t="str">
        <f t="shared" si="50"/>
        <v/>
      </c>
      <c r="JU21" s="18" t="str">
        <f t="shared" si="50"/>
        <v/>
      </c>
      <c r="JV21" s="18" t="str">
        <f t="shared" si="50"/>
        <v/>
      </c>
      <c r="JW21" s="18" t="str">
        <f t="shared" si="50"/>
        <v/>
      </c>
      <c r="JX21" s="18" t="str">
        <f t="shared" si="50"/>
        <v/>
      </c>
      <c r="JY21" s="18" t="str">
        <f t="shared" si="50"/>
        <v/>
      </c>
      <c r="JZ21" s="18" t="str">
        <f t="shared" si="50"/>
        <v/>
      </c>
      <c r="KA21" s="18" t="str">
        <f t="shared" si="50"/>
        <v/>
      </c>
      <c r="KB21" s="18" t="str">
        <f t="shared" si="50"/>
        <v/>
      </c>
      <c r="KC21" s="18" t="str">
        <f t="shared" si="50"/>
        <v/>
      </c>
      <c r="KD21" s="18" t="str">
        <f t="shared" si="50"/>
        <v/>
      </c>
      <c r="KE21" s="18" t="str">
        <f t="shared" si="50"/>
        <v/>
      </c>
      <c r="KF21" s="18" t="str">
        <f t="shared" si="50"/>
        <v/>
      </c>
      <c r="KG21" s="18" t="str">
        <f t="shared" si="50"/>
        <v/>
      </c>
      <c r="KH21" s="18" t="str">
        <f t="shared" si="50"/>
        <v/>
      </c>
      <c r="KI21" s="18" t="str">
        <f t="shared" si="50"/>
        <v/>
      </c>
      <c r="KJ21" s="18" t="str">
        <f t="shared" si="50"/>
        <v/>
      </c>
      <c r="KK21" s="18" t="str">
        <f t="shared" si="50"/>
        <v/>
      </c>
      <c r="KL21" s="18" t="str">
        <f t="shared" si="50"/>
        <v/>
      </c>
      <c r="KM21" s="18" t="str">
        <f t="shared" si="50"/>
        <v/>
      </c>
      <c r="KN21" s="18" t="str">
        <f t="shared" si="50"/>
        <v/>
      </c>
      <c r="KO21" s="18" t="str">
        <f t="shared" si="50"/>
        <v/>
      </c>
      <c r="KP21" s="18" t="str">
        <f t="shared" si="50"/>
        <v/>
      </c>
      <c r="KQ21" s="18" t="str">
        <f t="shared" si="50"/>
        <v/>
      </c>
      <c r="KR21" s="18" t="str">
        <f t="shared" si="50"/>
        <v/>
      </c>
      <c r="KS21" s="18" t="str">
        <f t="shared" si="50"/>
        <v/>
      </c>
      <c r="KT21" s="18" t="str">
        <f t="shared" si="50"/>
        <v/>
      </c>
      <c r="KU21" s="18" t="str">
        <f t="shared" si="50"/>
        <v/>
      </c>
      <c r="KV21" s="18" t="str">
        <f t="shared" si="50"/>
        <v/>
      </c>
      <c r="KW21" s="18" t="str">
        <f t="shared" si="50"/>
        <v/>
      </c>
      <c r="KX21" s="18" t="str">
        <f t="shared" si="50"/>
        <v/>
      </c>
      <c r="KY21" s="18" t="str">
        <f t="shared" si="50"/>
        <v/>
      </c>
      <c r="KZ21" s="18" t="str">
        <f t="shared" si="50"/>
        <v/>
      </c>
      <c r="LA21" s="18" t="str">
        <f t="shared" si="50"/>
        <v/>
      </c>
      <c r="LB21" s="18" t="str">
        <f t="shared" si="50"/>
        <v/>
      </c>
      <c r="LC21" s="18" t="str">
        <f t="shared" si="50"/>
        <v/>
      </c>
      <c r="LD21" s="18" t="str">
        <f t="shared" si="50"/>
        <v/>
      </c>
      <c r="LE21" s="18" t="str">
        <f t="shared" si="50"/>
        <v/>
      </c>
      <c r="LF21" s="18" t="str">
        <f t="shared" si="50"/>
        <v/>
      </c>
      <c r="LG21" s="18" t="str">
        <f t="shared" si="50"/>
        <v/>
      </c>
      <c r="LH21" s="18" t="str">
        <f t="shared" si="50"/>
        <v/>
      </c>
      <c r="LI21" s="18" t="str">
        <f t="shared" si="50"/>
        <v/>
      </c>
      <c r="LJ21" s="18" t="str">
        <f t="shared" si="50"/>
        <v/>
      </c>
      <c r="LK21" s="18" t="str">
        <f t="shared" ref="LK21:NV21" si="51">IF(LK14="","GDT Blank",IF(LK19="","",IF(LK14="NO",(LK15-LK18)/(3*LK19),IF(LK15=0,"NA",(LK15-LK18)/(3*LK19)))))</f>
        <v/>
      </c>
      <c r="LL21" s="18" t="str">
        <f t="shared" si="51"/>
        <v/>
      </c>
      <c r="LM21" s="18" t="str">
        <f t="shared" si="51"/>
        <v/>
      </c>
      <c r="LN21" s="18" t="str">
        <f t="shared" si="51"/>
        <v/>
      </c>
      <c r="LO21" s="18" t="str">
        <f t="shared" si="51"/>
        <v/>
      </c>
      <c r="LP21" s="18" t="str">
        <f t="shared" si="51"/>
        <v/>
      </c>
      <c r="LQ21" s="18" t="str">
        <f t="shared" si="51"/>
        <v/>
      </c>
      <c r="LR21" s="18" t="str">
        <f t="shared" si="51"/>
        <v/>
      </c>
      <c r="LS21" s="18" t="str">
        <f t="shared" si="51"/>
        <v/>
      </c>
      <c r="LT21" s="18" t="str">
        <f t="shared" si="51"/>
        <v/>
      </c>
      <c r="LU21" s="18" t="str">
        <f t="shared" si="51"/>
        <v/>
      </c>
      <c r="LV21" s="18" t="str">
        <f t="shared" si="51"/>
        <v/>
      </c>
      <c r="LW21" s="18" t="str">
        <f t="shared" si="51"/>
        <v/>
      </c>
      <c r="LX21" s="18" t="str">
        <f t="shared" si="51"/>
        <v/>
      </c>
      <c r="LY21" s="18" t="str">
        <f t="shared" si="51"/>
        <v/>
      </c>
      <c r="LZ21" s="18" t="str">
        <f t="shared" si="51"/>
        <v/>
      </c>
      <c r="MA21" s="18" t="str">
        <f t="shared" si="51"/>
        <v/>
      </c>
      <c r="MB21" s="18" t="str">
        <f t="shared" si="51"/>
        <v/>
      </c>
      <c r="MC21" s="18" t="str">
        <f t="shared" si="51"/>
        <v/>
      </c>
      <c r="MD21" s="18" t="str">
        <f t="shared" si="51"/>
        <v/>
      </c>
      <c r="ME21" s="18" t="str">
        <f t="shared" si="51"/>
        <v/>
      </c>
      <c r="MF21" s="18" t="str">
        <f t="shared" si="51"/>
        <v/>
      </c>
      <c r="MG21" s="18" t="str">
        <f t="shared" si="51"/>
        <v/>
      </c>
      <c r="MH21" s="18" t="str">
        <f t="shared" si="51"/>
        <v/>
      </c>
      <c r="MI21" s="18" t="str">
        <f t="shared" si="51"/>
        <v/>
      </c>
      <c r="MJ21" s="18" t="str">
        <f t="shared" si="51"/>
        <v/>
      </c>
      <c r="MK21" s="18" t="str">
        <f t="shared" si="51"/>
        <v/>
      </c>
      <c r="ML21" s="18" t="str">
        <f t="shared" si="51"/>
        <v/>
      </c>
      <c r="MM21" s="18" t="str">
        <f t="shared" si="51"/>
        <v/>
      </c>
      <c r="MN21" s="18" t="str">
        <f t="shared" si="51"/>
        <v/>
      </c>
      <c r="MO21" s="18" t="str">
        <f t="shared" si="51"/>
        <v/>
      </c>
      <c r="MP21" s="18" t="str">
        <f t="shared" si="51"/>
        <v/>
      </c>
      <c r="MQ21" s="18" t="str">
        <f t="shared" si="51"/>
        <v/>
      </c>
      <c r="MR21" s="18" t="str">
        <f t="shared" si="51"/>
        <v/>
      </c>
      <c r="MS21" s="18" t="str">
        <f t="shared" si="51"/>
        <v/>
      </c>
      <c r="MT21" s="18" t="str">
        <f t="shared" si="51"/>
        <v/>
      </c>
      <c r="MU21" s="18" t="str">
        <f t="shared" si="51"/>
        <v/>
      </c>
      <c r="MV21" s="18" t="str">
        <f t="shared" si="51"/>
        <v/>
      </c>
      <c r="MW21" s="18" t="str">
        <f t="shared" si="51"/>
        <v/>
      </c>
      <c r="MX21" s="18" t="str">
        <f t="shared" si="51"/>
        <v/>
      </c>
      <c r="MY21" s="18" t="str">
        <f t="shared" si="51"/>
        <v/>
      </c>
      <c r="MZ21" s="18" t="str">
        <f t="shared" si="51"/>
        <v/>
      </c>
      <c r="NA21" s="18" t="str">
        <f t="shared" si="51"/>
        <v/>
      </c>
      <c r="NB21" s="18" t="str">
        <f t="shared" si="51"/>
        <v/>
      </c>
      <c r="NC21" s="18" t="str">
        <f t="shared" si="51"/>
        <v/>
      </c>
      <c r="ND21" s="18" t="str">
        <f t="shared" si="51"/>
        <v/>
      </c>
      <c r="NE21" s="18" t="str">
        <f t="shared" si="51"/>
        <v/>
      </c>
      <c r="NF21" s="18" t="str">
        <f t="shared" si="51"/>
        <v/>
      </c>
      <c r="NG21" s="18" t="str">
        <f t="shared" si="51"/>
        <v/>
      </c>
      <c r="NH21" s="18" t="str">
        <f t="shared" si="51"/>
        <v/>
      </c>
      <c r="NI21" s="18" t="str">
        <f t="shared" si="51"/>
        <v/>
      </c>
      <c r="NJ21" s="18" t="str">
        <f t="shared" si="51"/>
        <v/>
      </c>
      <c r="NK21" s="18" t="str">
        <f t="shared" si="51"/>
        <v/>
      </c>
      <c r="NL21" s="18" t="str">
        <f t="shared" si="51"/>
        <v/>
      </c>
      <c r="NM21" s="18" t="str">
        <f t="shared" si="51"/>
        <v/>
      </c>
      <c r="NN21" s="18" t="str">
        <f t="shared" si="51"/>
        <v/>
      </c>
      <c r="NO21" s="18" t="str">
        <f t="shared" si="51"/>
        <v/>
      </c>
      <c r="NP21" s="18" t="str">
        <f t="shared" si="51"/>
        <v/>
      </c>
      <c r="NQ21" s="18" t="str">
        <f t="shared" si="51"/>
        <v/>
      </c>
      <c r="NR21" s="18" t="str">
        <f t="shared" si="51"/>
        <v/>
      </c>
      <c r="NS21" s="18" t="str">
        <f t="shared" si="51"/>
        <v/>
      </c>
      <c r="NT21" s="18" t="str">
        <f t="shared" si="51"/>
        <v/>
      </c>
      <c r="NU21" s="18" t="str">
        <f t="shared" si="51"/>
        <v/>
      </c>
      <c r="NV21" s="18" t="str">
        <f t="shared" si="51"/>
        <v/>
      </c>
      <c r="NW21" s="18" t="str">
        <f t="shared" ref="NW21:QH21" si="52">IF(NW14="","GDT Blank",IF(NW19="","",IF(NW14="NO",(NW15-NW18)/(3*NW19),IF(NW15=0,"NA",(NW15-NW18)/(3*NW19)))))</f>
        <v/>
      </c>
      <c r="NX21" s="18" t="str">
        <f t="shared" si="52"/>
        <v/>
      </c>
      <c r="NY21" s="18" t="str">
        <f t="shared" si="52"/>
        <v/>
      </c>
      <c r="NZ21" s="18" t="str">
        <f t="shared" si="52"/>
        <v/>
      </c>
      <c r="OA21" s="18" t="str">
        <f t="shared" si="52"/>
        <v/>
      </c>
      <c r="OB21" s="18" t="str">
        <f t="shared" si="52"/>
        <v/>
      </c>
      <c r="OC21" s="18" t="str">
        <f t="shared" si="52"/>
        <v/>
      </c>
      <c r="OD21" s="18" t="str">
        <f t="shared" si="52"/>
        <v/>
      </c>
      <c r="OE21" s="18" t="str">
        <f t="shared" si="52"/>
        <v/>
      </c>
      <c r="OF21" s="18" t="str">
        <f t="shared" si="52"/>
        <v/>
      </c>
      <c r="OG21" s="18" t="str">
        <f t="shared" si="52"/>
        <v/>
      </c>
      <c r="OH21" s="18" t="str">
        <f t="shared" si="52"/>
        <v/>
      </c>
      <c r="OI21" s="18" t="str">
        <f t="shared" si="52"/>
        <v/>
      </c>
      <c r="OJ21" s="18" t="str">
        <f t="shared" si="52"/>
        <v/>
      </c>
      <c r="OK21" s="18" t="str">
        <f t="shared" si="52"/>
        <v/>
      </c>
      <c r="OL21" s="18" t="str">
        <f t="shared" si="52"/>
        <v/>
      </c>
      <c r="OM21" s="18" t="str">
        <f t="shared" si="52"/>
        <v/>
      </c>
      <c r="ON21" s="18" t="str">
        <f t="shared" si="52"/>
        <v/>
      </c>
      <c r="OO21" s="18" t="str">
        <f t="shared" si="52"/>
        <v/>
      </c>
      <c r="OP21" s="18" t="str">
        <f t="shared" si="52"/>
        <v/>
      </c>
      <c r="OQ21" s="18" t="str">
        <f t="shared" si="52"/>
        <v/>
      </c>
      <c r="OR21" s="18" t="str">
        <f t="shared" si="52"/>
        <v/>
      </c>
      <c r="OS21" s="18" t="str">
        <f t="shared" si="52"/>
        <v/>
      </c>
      <c r="OT21" s="18" t="str">
        <f t="shared" si="52"/>
        <v/>
      </c>
      <c r="OU21" s="18" t="str">
        <f t="shared" si="52"/>
        <v/>
      </c>
      <c r="OV21" s="18" t="str">
        <f t="shared" si="52"/>
        <v/>
      </c>
      <c r="OW21" s="18" t="str">
        <f t="shared" si="52"/>
        <v/>
      </c>
      <c r="OX21" s="18" t="str">
        <f t="shared" si="52"/>
        <v/>
      </c>
      <c r="OY21" s="18" t="str">
        <f t="shared" si="52"/>
        <v/>
      </c>
      <c r="OZ21" s="18" t="str">
        <f t="shared" si="52"/>
        <v/>
      </c>
      <c r="PA21" s="18" t="str">
        <f t="shared" si="52"/>
        <v/>
      </c>
      <c r="PB21" s="18" t="str">
        <f t="shared" si="52"/>
        <v/>
      </c>
      <c r="PC21" s="18" t="str">
        <f t="shared" si="52"/>
        <v/>
      </c>
      <c r="PD21" s="18" t="str">
        <f t="shared" si="52"/>
        <v/>
      </c>
      <c r="PE21" s="18" t="str">
        <f t="shared" si="52"/>
        <v/>
      </c>
      <c r="PF21" s="18" t="str">
        <f t="shared" si="52"/>
        <v/>
      </c>
      <c r="PG21" s="18" t="str">
        <f t="shared" si="52"/>
        <v/>
      </c>
      <c r="PH21" s="18" t="str">
        <f t="shared" si="52"/>
        <v/>
      </c>
      <c r="PI21" s="18" t="str">
        <f t="shared" si="52"/>
        <v/>
      </c>
      <c r="PJ21" s="18" t="str">
        <f t="shared" si="52"/>
        <v/>
      </c>
      <c r="PK21" s="18" t="str">
        <f t="shared" si="52"/>
        <v/>
      </c>
      <c r="PL21" s="18" t="str">
        <f t="shared" si="52"/>
        <v/>
      </c>
      <c r="PM21" s="18" t="str">
        <f t="shared" si="52"/>
        <v/>
      </c>
      <c r="PN21" s="18" t="str">
        <f t="shared" si="52"/>
        <v/>
      </c>
      <c r="PO21" s="18" t="str">
        <f t="shared" si="52"/>
        <v/>
      </c>
      <c r="PP21" s="18" t="str">
        <f t="shared" si="52"/>
        <v/>
      </c>
      <c r="PQ21" s="18" t="str">
        <f t="shared" si="52"/>
        <v/>
      </c>
      <c r="PR21" s="18" t="str">
        <f t="shared" si="52"/>
        <v/>
      </c>
      <c r="PS21" s="18" t="str">
        <f t="shared" si="52"/>
        <v/>
      </c>
      <c r="PT21" s="18" t="str">
        <f t="shared" si="52"/>
        <v/>
      </c>
      <c r="PU21" s="18" t="str">
        <f t="shared" si="52"/>
        <v/>
      </c>
      <c r="PV21" s="18" t="str">
        <f t="shared" si="52"/>
        <v/>
      </c>
      <c r="PW21" s="18" t="str">
        <f t="shared" si="52"/>
        <v/>
      </c>
      <c r="PX21" s="18" t="str">
        <f t="shared" si="52"/>
        <v/>
      </c>
      <c r="PY21" s="18" t="str">
        <f t="shared" si="52"/>
        <v/>
      </c>
      <c r="PZ21" s="18" t="str">
        <f t="shared" si="52"/>
        <v/>
      </c>
      <c r="QA21" s="18" t="str">
        <f t="shared" si="52"/>
        <v/>
      </c>
      <c r="QB21" s="18" t="str">
        <f t="shared" si="52"/>
        <v/>
      </c>
      <c r="QC21" s="18" t="str">
        <f t="shared" si="52"/>
        <v/>
      </c>
      <c r="QD21" s="18" t="str">
        <f t="shared" si="52"/>
        <v/>
      </c>
      <c r="QE21" s="18" t="str">
        <f t="shared" si="52"/>
        <v/>
      </c>
      <c r="QF21" s="18" t="str">
        <f t="shared" si="52"/>
        <v/>
      </c>
      <c r="QG21" s="18" t="str">
        <f t="shared" si="52"/>
        <v/>
      </c>
      <c r="QH21" s="18" t="str">
        <f t="shared" si="52"/>
        <v/>
      </c>
      <c r="QI21" s="18" t="str">
        <f t="shared" ref="QI21:SH21" si="53">IF(QI14="","GDT Blank",IF(QI19="","",IF(QI14="NO",(QI15-QI18)/(3*QI19),IF(QI15=0,"NA",(QI15-QI18)/(3*QI19)))))</f>
        <v/>
      </c>
      <c r="QJ21" s="18" t="str">
        <f t="shared" si="53"/>
        <v/>
      </c>
      <c r="QK21" s="18" t="str">
        <f t="shared" si="53"/>
        <v/>
      </c>
      <c r="QL21" s="18" t="str">
        <f t="shared" si="53"/>
        <v/>
      </c>
      <c r="QM21" s="18" t="str">
        <f t="shared" si="53"/>
        <v/>
      </c>
      <c r="QN21" s="18" t="str">
        <f t="shared" si="53"/>
        <v/>
      </c>
      <c r="QO21" s="18" t="str">
        <f t="shared" si="53"/>
        <v/>
      </c>
      <c r="QP21" s="18" t="str">
        <f t="shared" si="53"/>
        <v/>
      </c>
      <c r="QQ21" s="18" t="str">
        <f t="shared" si="53"/>
        <v/>
      </c>
      <c r="QR21" s="18" t="str">
        <f t="shared" si="53"/>
        <v/>
      </c>
      <c r="QS21" s="18" t="str">
        <f t="shared" si="53"/>
        <v/>
      </c>
      <c r="QT21" s="18" t="str">
        <f t="shared" si="53"/>
        <v/>
      </c>
      <c r="QU21" s="18" t="str">
        <f t="shared" si="53"/>
        <v/>
      </c>
      <c r="QV21" s="18" t="str">
        <f t="shared" si="53"/>
        <v/>
      </c>
      <c r="QW21" s="18" t="str">
        <f t="shared" si="53"/>
        <v/>
      </c>
      <c r="QX21" s="18" t="str">
        <f t="shared" si="53"/>
        <v/>
      </c>
      <c r="QY21" s="18" t="str">
        <f t="shared" si="53"/>
        <v/>
      </c>
      <c r="QZ21" s="18" t="str">
        <f t="shared" si="53"/>
        <v/>
      </c>
      <c r="RA21" s="18" t="str">
        <f t="shared" si="53"/>
        <v/>
      </c>
      <c r="RB21" s="18" t="str">
        <f t="shared" si="53"/>
        <v/>
      </c>
      <c r="RC21" s="18" t="str">
        <f t="shared" si="53"/>
        <v/>
      </c>
      <c r="RD21" s="18" t="str">
        <f t="shared" si="53"/>
        <v/>
      </c>
      <c r="RE21" s="18" t="str">
        <f t="shared" si="53"/>
        <v/>
      </c>
      <c r="RF21" s="18" t="str">
        <f t="shared" si="53"/>
        <v/>
      </c>
      <c r="RG21" s="18" t="str">
        <f t="shared" si="53"/>
        <v/>
      </c>
      <c r="RH21" s="18" t="str">
        <f t="shared" si="53"/>
        <v/>
      </c>
      <c r="RI21" s="18" t="str">
        <f t="shared" si="53"/>
        <v/>
      </c>
      <c r="RJ21" s="18" t="str">
        <f t="shared" si="53"/>
        <v/>
      </c>
      <c r="RK21" s="18" t="str">
        <f t="shared" si="53"/>
        <v/>
      </c>
      <c r="RL21" s="18" t="str">
        <f t="shared" si="53"/>
        <v/>
      </c>
      <c r="RM21" s="18" t="str">
        <f t="shared" si="53"/>
        <v/>
      </c>
      <c r="RN21" s="18" t="str">
        <f t="shared" si="53"/>
        <v/>
      </c>
      <c r="RO21" s="18" t="str">
        <f t="shared" si="53"/>
        <v/>
      </c>
      <c r="RP21" s="18" t="str">
        <f t="shared" si="53"/>
        <v/>
      </c>
      <c r="RQ21" s="18" t="str">
        <f t="shared" si="53"/>
        <v/>
      </c>
      <c r="RR21" s="18" t="str">
        <f t="shared" si="53"/>
        <v/>
      </c>
      <c r="RS21" s="18" t="str">
        <f t="shared" si="53"/>
        <v/>
      </c>
      <c r="RT21" s="18" t="str">
        <f t="shared" si="53"/>
        <v/>
      </c>
      <c r="RU21" s="18" t="str">
        <f t="shared" si="53"/>
        <v/>
      </c>
      <c r="RV21" s="18" t="str">
        <f t="shared" si="53"/>
        <v/>
      </c>
      <c r="RW21" s="18" t="str">
        <f t="shared" si="53"/>
        <v/>
      </c>
      <c r="RX21" s="18" t="str">
        <f t="shared" si="53"/>
        <v/>
      </c>
      <c r="RY21" s="18" t="str">
        <f t="shared" si="53"/>
        <v/>
      </c>
      <c r="RZ21" s="18" t="str">
        <f t="shared" si="53"/>
        <v/>
      </c>
      <c r="SA21" s="18" t="str">
        <f t="shared" si="53"/>
        <v/>
      </c>
      <c r="SB21" s="18" t="str">
        <f t="shared" si="53"/>
        <v/>
      </c>
      <c r="SC21" s="18" t="str">
        <f t="shared" si="53"/>
        <v/>
      </c>
      <c r="SD21" s="18" t="str">
        <f t="shared" si="53"/>
        <v/>
      </c>
      <c r="SE21" s="18" t="str">
        <f t="shared" si="53"/>
        <v/>
      </c>
      <c r="SF21" s="18" t="str">
        <f t="shared" si="53"/>
        <v/>
      </c>
      <c r="SG21" s="18" t="str">
        <f t="shared" si="53"/>
        <v/>
      </c>
      <c r="SH21" s="18" t="str">
        <f t="shared" si="53"/>
        <v/>
      </c>
      <c r="SM21">
        <f>'GRR Data'!A17</f>
        <v>0</v>
      </c>
    </row>
    <row r="22" spans="2:507">
      <c r="B22" s="6" t="s">
        <v>385</v>
      </c>
      <c r="C22" s="18">
        <f>IF(C14="","GDT Blank",IF(C19="","",IF(C14="NO",((C18-C16)/(3*C19)),IF(C16=0,"NA",(C18-C16)/(3*C19)))))</f>
        <v>3.5151006148807014</v>
      </c>
      <c r="D22" s="18">
        <f t="shared" ref="D22:BO22" si="54">IF(D14="","GDT Blank",IF(D19="","",IF(D14="NO",((D18-D16)/(3*D19)),IF(D16=0,"NA",(D18-D16)/(3*D19)))))</f>
        <v>1.90550158947035</v>
      </c>
      <c r="E22" s="18">
        <f t="shared" si="54"/>
        <v>2.3237144527611786</v>
      </c>
      <c r="F22" s="18">
        <f t="shared" si="54"/>
        <v>1.9253563482456084</v>
      </c>
      <c r="G22" s="18">
        <f t="shared" si="54"/>
        <v>2.136570258442458</v>
      </c>
      <c r="H22" s="18">
        <f t="shared" si="54"/>
        <v>1.3194541667058199</v>
      </c>
      <c r="I22" s="18">
        <f t="shared" si="54"/>
        <v>1.2301234268502683</v>
      </c>
      <c r="J22" s="18">
        <f t="shared" si="54"/>
        <v>1.4956012761828494</v>
      </c>
      <c r="K22" s="18">
        <f t="shared" si="54"/>
        <v>2.0260189534729851</v>
      </c>
      <c r="L22" s="18">
        <f t="shared" si="54"/>
        <v>1.9688686798700576</v>
      </c>
      <c r="M22" s="18">
        <f t="shared" si="54"/>
        <v>1.7465452766835632</v>
      </c>
      <c r="N22" s="18">
        <f t="shared" si="54"/>
        <v>1.2662451993413799</v>
      </c>
      <c r="O22" s="18">
        <f t="shared" si="54"/>
        <v>1.2424574273080131</v>
      </c>
      <c r="P22" s="18">
        <f t="shared" si="54"/>
        <v>1.7174751218957354</v>
      </c>
      <c r="Q22" s="18">
        <f t="shared" si="54"/>
        <v>1.6819383641638326</v>
      </c>
      <c r="R22" s="18">
        <f t="shared" si="54"/>
        <v>2.2176088046808622</v>
      </c>
      <c r="S22" s="18">
        <f t="shared" si="54"/>
        <v>1.7244764512436921</v>
      </c>
      <c r="T22" s="18">
        <f t="shared" si="54"/>
        <v>3.0768433544608671</v>
      </c>
      <c r="U22" s="18">
        <f t="shared" si="54"/>
        <v>3.0399225808904857</v>
      </c>
      <c r="V22" s="18">
        <f t="shared" si="54"/>
        <v>2.2634170428223479</v>
      </c>
      <c r="W22" s="18">
        <f t="shared" si="54"/>
        <v>1.01528134335203</v>
      </c>
      <c r="X22" s="18">
        <f t="shared" si="54"/>
        <v>1.6001163876010229</v>
      </c>
      <c r="Y22" s="18">
        <f t="shared" si="54"/>
        <v>1.6122633470033947</v>
      </c>
      <c r="Z22" s="18">
        <f t="shared" si="54"/>
        <v>1.9824636175944141</v>
      </c>
      <c r="AA22" s="18">
        <f t="shared" si="54"/>
        <v>2.6820340162259084</v>
      </c>
      <c r="AB22" s="18">
        <f t="shared" si="54"/>
        <v>2.1988154788550744</v>
      </c>
      <c r="AC22" s="18">
        <f t="shared" si="54"/>
        <v>1.0159202883982532</v>
      </c>
      <c r="AD22" s="18">
        <f t="shared" si="54"/>
        <v>2.2528077598503784</v>
      </c>
      <c r="AE22" s="18">
        <f t="shared" si="54"/>
        <v>1.3399044640137778</v>
      </c>
      <c r="AF22" s="18">
        <f t="shared" si="54"/>
        <v>2.2927644350232717</v>
      </c>
      <c r="AG22" s="18">
        <f t="shared" si="54"/>
        <v>2.4496475779837517</v>
      </c>
      <c r="AH22" s="18">
        <f t="shared" si="54"/>
        <v>2.36126697446399</v>
      </c>
      <c r="AI22" s="18">
        <f t="shared" si="54"/>
        <v>1.3269670137345493</v>
      </c>
      <c r="AJ22" s="18">
        <f t="shared" si="54"/>
        <v>1.8476717942677072</v>
      </c>
      <c r="AK22" s="18">
        <f t="shared" si="54"/>
        <v>0.92238382054593515</v>
      </c>
      <c r="AL22" s="18">
        <f t="shared" si="54"/>
        <v>1.8150068075981043</v>
      </c>
      <c r="AM22" s="18">
        <f t="shared" si="54"/>
        <v>2.1346838809103965</v>
      </c>
      <c r="AN22" s="18">
        <f t="shared" si="54"/>
        <v>4.3621569053956319</v>
      </c>
      <c r="AO22" s="18">
        <f t="shared" si="54"/>
        <v>4.8206046519270913</v>
      </c>
      <c r="AP22" s="18">
        <f t="shared" si="54"/>
        <v>5.1663571525099501</v>
      </c>
      <c r="AQ22" s="18">
        <f t="shared" si="54"/>
        <v>7.8385841415347617</v>
      </c>
      <c r="AR22" s="18">
        <f t="shared" si="54"/>
        <v>5.0251237946064924</v>
      </c>
      <c r="AS22" s="18">
        <f t="shared" si="54"/>
        <v>6.9902637910451082</v>
      </c>
      <c r="AT22" s="18" t="str">
        <f t="shared" si="54"/>
        <v>NA</v>
      </c>
      <c r="AU22" s="18">
        <f t="shared" si="54"/>
        <v>-0.93112148012521967</v>
      </c>
      <c r="AV22" s="18">
        <f t="shared" si="54"/>
        <v>8.0127212610091217E-2</v>
      </c>
      <c r="AW22" s="18">
        <f t="shared" si="54"/>
        <v>0.7643041968885198</v>
      </c>
      <c r="AX22" s="18">
        <f t="shared" si="54"/>
        <v>0.41167096401341535</v>
      </c>
      <c r="AY22" s="18">
        <f t="shared" si="54"/>
        <v>-1.3044038731245464</v>
      </c>
      <c r="AZ22" s="18">
        <f t="shared" si="54"/>
        <v>-0.64232792971420483</v>
      </c>
      <c r="BA22" s="18">
        <f t="shared" si="54"/>
        <v>1.824402527275981</v>
      </c>
      <c r="BB22" s="18">
        <f t="shared" si="54"/>
        <v>2.3425727112005883</v>
      </c>
      <c r="BC22" s="18">
        <f t="shared" si="54"/>
        <v>1.3572876262459006</v>
      </c>
      <c r="BD22" s="18">
        <f t="shared" si="54"/>
        <v>-1.1313895240506699</v>
      </c>
      <c r="BE22" s="18">
        <f t="shared" si="54"/>
        <v>-1.0698711606804974</v>
      </c>
      <c r="BF22" s="18">
        <f t="shared" si="54"/>
        <v>-0.58769754244062544</v>
      </c>
      <c r="BG22" s="18">
        <f t="shared" si="54"/>
        <v>-0.12576589921981607</v>
      </c>
      <c r="BH22" s="18">
        <f t="shared" si="54"/>
        <v>-0.48948527772451877</v>
      </c>
      <c r="BI22" s="18">
        <f t="shared" si="54"/>
        <v>-1.1016656622286343</v>
      </c>
      <c r="BJ22" s="18" t="str">
        <f t="shared" si="54"/>
        <v>NA</v>
      </c>
      <c r="BK22" s="18">
        <f t="shared" si="54"/>
        <v>-0.31251622358989828</v>
      </c>
      <c r="BL22" s="18">
        <f t="shared" si="54"/>
        <v>2.1221214244588071</v>
      </c>
      <c r="BM22" s="18">
        <f t="shared" si="54"/>
        <v>2.3063000571476739</v>
      </c>
      <c r="BN22" s="18">
        <f t="shared" si="54"/>
        <v>1.4587945516204095</v>
      </c>
      <c r="BO22" s="18">
        <f t="shared" si="54"/>
        <v>2.0267946317361289</v>
      </c>
      <c r="BP22" s="18">
        <f t="shared" ref="BP22:EA22" si="55">IF(BP14="","GDT Blank",IF(BP19="","",IF(BP14="NO",((BP18-BP16)/(3*BP19)),IF(BP16=0,"NA",(BP18-BP16)/(3*BP19)))))</f>
        <v>2.5489170495915552</v>
      </c>
      <c r="BQ22" s="18" t="str">
        <f t="shared" si="55"/>
        <v>NA</v>
      </c>
      <c r="BR22" s="18">
        <f t="shared" si="55"/>
        <v>-2.5757599209369587E-2</v>
      </c>
      <c r="BS22" s="18">
        <f t="shared" si="55"/>
        <v>-0.57129917760626769</v>
      </c>
      <c r="BT22" s="18" t="str">
        <f t="shared" si="55"/>
        <v>NA</v>
      </c>
      <c r="BU22" s="18" t="str">
        <f t="shared" si="55"/>
        <v>NA</v>
      </c>
      <c r="BV22" s="18" t="str">
        <f t="shared" si="55"/>
        <v>NA</v>
      </c>
      <c r="BW22" s="18" t="str">
        <f t="shared" si="55"/>
        <v>NA</v>
      </c>
      <c r="BX22" s="18">
        <f t="shared" si="55"/>
        <v>1.266438178755289</v>
      </c>
      <c r="BY22" s="18">
        <f t="shared" si="55"/>
        <v>1.3197776429573127</v>
      </c>
      <c r="BZ22" s="18">
        <f t="shared" si="55"/>
        <v>1.3323215852335375</v>
      </c>
      <c r="CA22" s="18">
        <f t="shared" si="55"/>
        <v>1.1729266829569263</v>
      </c>
      <c r="CB22" s="18">
        <f t="shared" si="55"/>
        <v>1.1483437026967678</v>
      </c>
      <c r="CC22" s="18">
        <f t="shared" si="55"/>
        <v>0.87117385637166689</v>
      </c>
      <c r="CD22" s="18">
        <f t="shared" si="55"/>
        <v>1.3991273247873983</v>
      </c>
      <c r="CE22" s="18">
        <f t="shared" si="55"/>
        <v>3.1753022364229175</v>
      </c>
      <c r="CF22" s="18">
        <f t="shared" si="55"/>
        <v>2.654106527977854</v>
      </c>
      <c r="CG22" s="18">
        <f t="shared" si="55"/>
        <v>0.81618475776021215</v>
      </c>
      <c r="CH22" s="18">
        <f t="shared" si="55"/>
        <v>2.2982644676698389</v>
      </c>
      <c r="CI22" s="18">
        <f t="shared" si="55"/>
        <v>2.3935041536866155</v>
      </c>
      <c r="CJ22" s="18">
        <f t="shared" si="55"/>
        <v>1.9292424063718723</v>
      </c>
      <c r="CK22" s="18">
        <f t="shared" si="55"/>
        <v>2.6352174722893906</v>
      </c>
      <c r="CL22" s="18">
        <f t="shared" si="55"/>
        <v>2.7486510115009217</v>
      </c>
      <c r="CM22" s="18">
        <f t="shared" si="55"/>
        <v>3.2090315598679138</v>
      </c>
      <c r="CN22" s="18" t="str">
        <f t="shared" si="55"/>
        <v>NA</v>
      </c>
      <c r="CO22" s="18" t="str">
        <f t="shared" si="55"/>
        <v>NA</v>
      </c>
      <c r="CP22" s="18" t="str">
        <f t="shared" si="55"/>
        <v>NA</v>
      </c>
      <c r="CQ22" s="18" t="str">
        <f t="shared" si="55"/>
        <v>NA</v>
      </c>
      <c r="CR22" s="18">
        <f t="shared" si="55"/>
        <v>-0.28713699606345927</v>
      </c>
      <c r="CS22" s="18" t="str">
        <f t="shared" si="55"/>
        <v>NA</v>
      </c>
      <c r="CT22" s="18">
        <f t="shared" si="55"/>
        <v>-0.1544175468873128</v>
      </c>
      <c r="CU22" s="18" t="str">
        <f t="shared" si="55"/>
        <v>NA</v>
      </c>
      <c r="CV22" s="18">
        <f t="shared" si="55"/>
        <v>-0.30687265595568852</v>
      </c>
      <c r="CW22" s="18" t="str">
        <f t="shared" si="55"/>
        <v>NA</v>
      </c>
      <c r="CX22" s="18">
        <f t="shared" si="55"/>
        <v>-0.18026663261918602</v>
      </c>
      <c r="CY22" s="18">
        <f t="shared" si="55"/>
        <v>0.59687356447915063</v>
      </c>
      <c r="CZ22" s="18">
        <f t="shared" si="55"/>
        <v>0.67607474957361058</v>
      </c>
      <c r="DA22" s="18">
        <f t="shared" si="55"/>
        <v>1.1360212929136535</v>
      </c>
      <c r="DB22" s="18">
        <f t="shared" si="55"/>
        <v>0.67094391837822698</v>
      </c>
      <c r="DC22" s="18">
        <f t="shared" si="55"/>
        <v>1.0022051618816641</v>
      </c>
      <c r="DD22" s="18">
        <f t="shared" si="55"/>
        <v>0.70571614329674459</v>
      </c>
      <c r="DE22" s="18">
        <f t="shared" si="55"/>
        <v>3.1950065043785463</v>
      </c>
      <c r="DF22" s="18">
        <f t="shared" si="55"/>
        <v>2.634833947846694</v>
      </c>
      <c r="DG22" s="18">
        <f t="shared" si="55"/>
        <v>2.4235529093417205</v>
      </c>
      <c r="DH22" s="18">
        <f t="shared" si="55"/>
        <v>2.334267435663</v>
      </c>
      <c r="DI22" s="18">
        <f t="shared" si="55"/>
        <v>2.4927569580171554</v>
      </c>
      <c r="DJ22" s="18">
        <f t="shared" si="55"/>
        <v>1.5482159377606017</v>
      </c>
      <c r="DK22" s="18">
        <f t="shared" si="55"/>
        <v>1.5382836338520456</v>
      </c>
      <c r="DL22" s="18">
        <f t="shared" si="55"/>
        <v>1.3664826760501583</v>
      </c>
      <c r="DM22" s="18">
        <f t="shared" si="55"/>
        <v>1.3274090323128866</v>
      </c>
      <c r="DN22" s="18">
        <f t="shared" si="55"/>
        <v>1.6220557625335776</v>
      </c>
      <c r="DO22" s="18">
        <f t="shared" si="55"/>
        <v>1.3688603791540586</v>
      </c>
      <c r="DP22" s="18">
        <f t="shared" si="55"/>
        <v>1.3721864447773133</v>
      </c>
      <c r="DQ22" s="18">
        <f t="shared" si="55"/>
        <v>1.4899869551384208</v>
      </c>
      <c r="DR22" s="18">
        <f t="shared" si="55"/>
        <v>1.3121933487695936</v>
      </c>
      <c r="DS22" s="18">
        <f t="shared" si="55"/>
        <v>1.3473964367550615</v>
      </c>
      <c r="DT22" s="18">
        <f t="shared" si="55"/>
        <v>1.3059011279186887</v>
      </c>
      <c r="DU22" s="18">
        <f t="shared" si="55"/>
        <v>1.4044844144482147</v>
      </c>
      <c r="DV22" s="18">
        <f t="shared" si="55"/>
        <v>1.2722339674603402</v>
      </c>
      <c r="DW22" s="18">
        <f t="shared" si="55"/>
        <v>1.3454032828046243</v>
      </c>
      <c r="DX22" s="18" t="str">
        <f t="shared" si="55"/>
        <v>NA</v>
      </c>
      <c r="DY22" s="18" t="str">
        <f t="shared" si="55"/>
        <v>NA</v>
      </c>
      <c r="DZ22" s="18" t="str">
        <f t="shared" si="55"/>
        <v>NA</v>
      </c>
      <c r="EA22" s="18" t="str">
        <f t="shared" si="55"/>
        <v>NA</v>
      </c>
      <c r="EB22" s="18">
        <f t="shared" ref="EB22:GM22" si="56">IF(EB14="","GDT Blank",IF(EB19="","",IF(EB14="NO",((EB18-EB16)/(3*EB19)),IF(EB16=0,"NA",(EB18-EB16)/(3*EB19)))))</f>
        <v>2.0993927611307184</v>
      </c>
      <c r="EC22" s="18">
        <f t="shared" si="56"/>
        <v>1.8910483023127205</v>
      </c>
      <c r="ED22" s="18">
        <f t="shared" si="56"/>
        <v>2.8791694266863974</v>
      </c>
      <c r="EE22" s="18">
        <f t="shared" si="56"/>
        <v>2.6563186841489728</v>
      </c>
      <c r="EF22" s="18">
        <f t="shared" si="56"/>
        <v>2.6749636496735851</v>
      </c>
      <c r="EG22" s="18">
        <f t="shared" si="56"/>
        <v>2.7105908975392103</v>
      </c>
      <c r="EH22" s="18">
        <f t="shared" si="56"/>
        <v>2.1596750418627533</v>
      </c>
      <c r="EI22" s="18">
        <f t="shared" si="56"/>
        <v>0.92157009771185705</v>
      </c>
      <c r="EJ22" s="18">
        <f t="shared" si="56"/>
        <v>1.2599559280955925</v>
      </c>
      <c r="EK22" s="18" t="str">
        <f t="shared" si="56"/>
        <v>NA</v>
      </c>
      <c r="EL22" s="18">
        <f t="shared" si="56"/>
        <v>3.2406288585125274</v>
      </c>
      <c r="EM22" s="18">
        <f t="shared" si="56"/>
        <v>5.7333388352551129</v>
      </c>
      <c r="EN22" s="18">
        <f t="shared" si="56"/>
        <v>7.4157061523558943</v>
      </c>
      <c r="EO22" s="18">
        <f t="shared" si="56"/>
        <v>4.8537933857078333</v>
      </c>
      <c r="EP22" s="18">
        <f t="shared" si="56"/>
        <v>7.0978272308049055</v>
      </c>
      <c r="EQ22" s="18">
        <f t="shared" si="56"/>
        <v>6.8928785809339379</v>
      </c>
      <c r="ER22" s="18">
        <f t="shared" si="56"/>
        <v>5.8274499458498488</v>
      </c>
      <c r="ES22" s="18">
        <f t="shared" si="56"/>
        <v>6.859399552257492</v>
      </c>
      <c r="ET22" s="18">
        <f t="shared" si="56"/>
        <v>6.4793828110178362</v>
      </c>
      <c r="EU22" s="18">
        <f t="shared" si="56"/>
        <v>3.1417592717740033</v>
      </c>
      <c r="EV22" s="18">
        <f t="shared" si="56"/>
        <v>2.7853173404288718</v>
      </c>
      <c r="EW22" s="18">
        <f t="shared" si="56"/>
        <v>3.1117494961296255</v>
      </c>
      <c r="EX22" s="18">
        <f t="shared" si="56"/>
        <v>4.1372243307143073</v>
      </c>
      <c r="EY22" s="18">
        <f t="shared" si="56"/>
        <v>3.5867939312025805</v>
      </c>
      <c r="EZ22" s="18">
        <f t="shared" si="56"/>
        <v>4.2917922262425723</v>
      </c>
      <c r="FA22" s="18">
        <f t="shared" si="56"/>
        <v>3.2458138441051587</v>
      </c>
      <c r="FB22" s="18">
        <f t="shared" si="56"/>
        <v>3.3453230837039531</v>
      </c>
      <c r="FC22" s="18">
        <f t="shared" si="56"/>
        <v>4.6526848919539585</v>
      </c>
      <c r="FD22" s="18" t="str">
        <f t="shared" si="56"/>
        <v>NA</v>
      </c>
      <c r="FE22" s="18">
        <f t="shared" si="56"/>
        <v>0.79028672816897705</v>
      </c>
      <c r="FF22" s="18">
        <f t="shared" si="56"/>
        <v>0.49439069062501517</v>
      </c>
      <c r="FG22" s="18">
        <f t="shared" si="56"/>
        <v>0.15856203224347284</v>
      </c>
      <c r="FH22" s="18">
        <f t="shared" si="56"/>
        <v>0.50766678950568089</v>
      </c>
      <c r="FI22" s="18">
        <f t="shared" si="56"/>
        <v>-0.16488412947359146</v>
      </c>
      <c r="FJ22" s="18">
        <f t="shared" si="56"/>
        <v>0.65676878543194572</v>
      </c>
      <c r="FK22" s="18">
        <f t="shared" si="56"/>
        <v>0.33998542590879149</v>
      </c>
      <c r="FL22" s="18">
        <f t="shared" si="56"/>
        <v>0.5604951484742976</v>
      </c>
      <c r="FM22" s="18">
        <f t="shared" si="56"/>
        <v>0.75578090759896677</v>
      </c>
      <c r="FN22" s="18">
        <f t="shared" si="56"/>
        <v>2.1331358133741568E-2</v>
      </c>
      <c r="FO22" s="18">
        <f t="shared" si="56"/>
        <v>-0.35218457219761068</v>
      </c>
      <c r="FP22" s="18">
        <f t="shared" si="56"/>
        <v>-0.99175227366333474</v>
      </c>
      <c r="FQ22" s="18">
        <f t="shared" si="56"/>
        <v>-1.7737606809947566</v>
      </c>
      <c r="FR22" s="18">
        <f t="shared" si="56"/>
        <v>0.77326383859397729</v>
      </c>
      <c r="FS22" s="18">
        <f t="shared" si="56"/>
        <v>3.4389172316703617E-2</v>
      </c>
      <c r="FT22" s="18" t="str">
        <f t="shared" si="56"/>
        <v>NA</v>
      </c>
      <c r="FU22" s="18">
        <f t="shared" si="56"/>
        <v>0.39593653035464882</v>
      </c>
      <c r="FV22" s="18">
        <f t="shared" si="56"/>
        <v>-4.5148891849163E-2</v>
      </c>
      <c r="FW22" s="18">
        <f t="shared" si="56"/>
        <v>-4.0103778178355115E-2</v>
      </c>
      <c r="FX22" s="18">
        <f t="shared" si="56"/>
        <v>0.34741000827812157</v>
      </c>
      <c r="FY22" s="18">
        <f t="shared" si="56"/>
        <v>0.22987173181448703</v>
      </c>
      <c r="FZ22" s="18">
        <f t="shared" si="56"/>
        <v>0.52828483572154616</v>
      </c>
      <c r="GA22" s="18">
        <f t="shared" si="56"/>
        <v>-8.0904005482643565E-2</v>
      </c>
      <c r="GB22" s="18">
        <f t="shared" si="56"/>
        <v>-1.8067491832861708E-2</v>
      </c>
      <c r="GC22" s="18">
        <f t="shared" si="56"/>
        <v>0.32211131740170229</v>
      </c>
      <c r="GD22" s="18">
        <f t="shared" si="56"/>
        <v>-2.2092750490542181E-2</v>
      </c>
      <c r="GE22" s="18">
        <f t="shared" si="56"/>
        <v>3.1151646700529733E-2</v>
      </c>
      <c r="GF22" s="18">
        <f t="shared" si="56"/>
        <v>-0.3821573021752559</v>
      </c>
      <c r="GG22" s="18">
        <f t="shared" si="56"/>
        <v>-0.35369031467711154</v>
      </c>
      <c r="GH22" s="18">
        <f t="shared" si="56"/>
        <v>8.912977991423203E-2</v>
      </c>
      <c r="GI22" s="18">
        <f t="shared" si="56"/>
        <v>-0.28669187588633127</v>
      </c>
      <c r="GJ22" s="18" t="str">
        <f t="shared" si="56"/>
        <v>NA</v>
      </c>
      <c r="GK22" s="18">
        <f t="shared" si="56"/>
        <v>0.41990313073075575</v>
      </c>
      <c r="GL22" s="18">
        <f t="shared" si="56"/>
        <v>0.37518277041743636</v>
      </c>
      <c r="GM22" s="18">
        <f t="shared" si="56"/>
        <v>0.2130815006402858</v>
      </c>
      <c r="GN22" s="18">
        <f t="shared" ref="GN22:IY22" si="57">IF(GN14="","GDT Blank",IF(GN19="","",IF(GN14="NO",((GN18-GN16)/(3*GN19)),IF(GN16=0,"NA",(GN18-GN16)/(3*GN19)))))</f>
        <v>0.4025363927053231</v>
      </c>
      <c r="GO22" s="18">
        <f t="shared" si="57"/>
        <v>-7.2948380299582033E-2</v>
      </c>
      <c r="GP22" s="18">
        <f t="shared" si="57"/>
        <v>0.3871960669024867</v>
      </c>
      <c r="GQ22" s="18">
        <f t="shared" si="57"/>
        <v>0.2791470748408949</v>
      </c>
      <c r="GR22" s="18">
        <f t="shared" si="57"/>
        <v>0.33172118056517225</v>
      </c>
      <c r="GS22" s="18">
        <f t="shared" si="57"/>
        <v>0.41149942129917161</v>
      </c>
      <c r="GT22" s="18">
        <f t="shared" si="57"/>
        <v>-0.33340071128267984</v>
      </c>
      <c r="GU22" s="18">
        <f t="shared" si="57"/>
        <v>-0.46173325330548487</v>
      </c>
      <c r="GV22" s="18">
        <f t="shared" si="57"/>
        <v>-0.87477740924559033</v>
      </c>
      <c r="GW22" s="18">
        <f t="shared" si="57"/>
        <v>-1.7695669086777368</v>
      </c>
      <c r="GX22" s="18">
        <f t="shared" si="57"/>
        <v>5.9707724562763881E-2</v>
      </c>
      <c r="GY22" s="18">
        <f t="shared" si="57"/>
        <v>-8.5066737506913626E-2</v>
      </c>
      <c r="GZ22" s="18">
        <f t="shared" si="57"/>
        <v>0.79997666397491562</v>
      </c>
      <c r="HA22" s="18">
        <f t="shared" si="57"/>
        <v>-1.9424056956854618E-2</v>
      </c>
      <c r="HB22" s="18">
        <f t="shared" si="57"/>
        <v>-0.19302800365333639</v>
      </c>
      <c r="HC22" s="18">
        <f t="shared" si="57"/>
        <v>-6.7879057692385864E-2</v>
      </c>
      <c r="HD22" s="18">
        <f t="shared" si="57"/>
        <v>6.3868683383252092E-2</v>
      </c>
      <c r="HE22" s="18">
        <f t="shared" si="57"/>
        <v>0.15663221264406132</v>
      </c>
      <c r="HF22" s="18">
        <f t="shared" si="57"/>
        <v>-9.8759404945161305E-2</v>
      </c>
      <c r="HG22" s="18">
        <f t="shared" si="57"/>
        <v>0.14004093559408909</v>
      </c>
      <c r="HH22" s="18">
        <f t="shared" si="57"/>
        <v>0.74558360774961996</v>
      </c>
      <c r="HI22" s="18">
        <f t="shared" si="57"/>
        <v>0.40526762626268809</v>
      </c>
      <c r="HJ22" s="18" t="e">
        <f t="shared" si="57"/>
        <v>#VALUE!</v>
      </c>
      <c r="HK22" s="18" t="e">
        <f t="shared" si="57"/>
        <v>#VALUE!</v>
      </c>
      <c r="HL22" s="18" t="e">
        <f t="shared" si="57"/>
        <v>#VALUE!</v>
      </c>
      <c r="HM22" s="18" t="e">
        <f t="shared" si="57"/>
        <v>#VALUE!</v>
      </c>
      <c r="HN22" s="18" t="e">
        <f t="shared" si="57"/>
        <v>#VALUE!</v>
      </c>
      <c r="HO22" s="18">
        <f t="shared" si="57"/>
        <v>0.19591751210050742</v>
      </c>
      <c r="HP22" s="18">
        <f t="shared" si="57"/>
        <v>0.33617976048982645</v>
      </c>
      <c r="HQ22" s="18">
        <f t="shared" si="57"/>
        <v>-2.4107036059967165E-2</v>
      </c>
      <c r="HR22" s="18">
        <f t="shared" si="57"/>
        <v>0.11654501840646343</v>
      </c>
      <c r="HS22" s="18">
        <f t="shared" si="57"/>
        <v>1.9729089054047233</v>
      </c>
      <c r="HT22" s="18">
        <f t="shared" si="57"/>
        <v>1.0889049980732102</v>
      </c>
      <c r="HU22" s="18">
        <f t="shared" si="57"/>
        <v>1.8584234254431018</v>
      </c>
      <c r="HV22" s="18">
        <f t="shared" si="57"/>
        <v>1.1210511552906517</v>
      </c>
      <c r="HW22" s="18">
        <f t="shared" si="57"/>
        <v>0.93669243678529956</v>
      </c>
      <c r="HX22" s="18">
        <f t="shared" si="57"/>
        <v>0.94915682953056846</v>
      </c>
      <c r="HY22" s="18">
        <f t="shared" si="57"/>
        <v>1.1135844806003392</v>
      </c>
      <c r="HZ22" s="18">
        <f t="shared" si="57"/>
        <v>0.97146571885753685</v>
      </c>
      <c r="IA22" s="18">
        <f t="shared" si="57"/>
        <v>0.77552947693951402</v>
      </c>
      <c r="IB22" s="18">
        <f t="shared" si="57"/>
        <v>0.65424260684989077</v>
      </c>
      <c r="IC22" s="18">
        <f t="shared" si="57"/>
        <v>0.669900259395382</v>
      </c>
      <c r="ID22" s="18">
        <f t="shared" si="57"/>
        <v>0.81088532032218186</v>
      </c>
      <c r="IE22" s="18">
        <f t="shared" si="57"/>
        <v>1.094009305871628</v>
      </c>
      <c r="IF22" s="18" t="str">
        <f t="shared" si="57"/>
        <v>NA</v>
      </c>
      <c r="IG22" s="18" t="str">
        <f t="shared" si="57"/>
        <v>NA</v>
      </c>
      <c r="IH22" s="18" t="str">
        <f t="shared" si="57"/>
        <v>NA</v>
      </c>
      <c r="II22" s="18" t="str">
        <f t="shared" si="57"/>
        <v>NA</v>
      </c>
      <c r="IJ22" s="18" t="str">
        <f t="shared" si="57"/>
        <v>NA</v>
      </c>
      <c r="IK22" s="18" t="str">
        <f t="shared" si="57"/>
        <v>NA</v>
      </c>
      <c r="IL22" s="18" t="str">
        <f t="shared" si="57"/>
        <v>NA</v>
      </c>
      <c r="IM22" s="18" t="str">
        <f t="shared" si="57"/>
        <v>NA</v>
      </c>
      <c r="IN22" s="18" t="str">
        <f t="shared" si="57"/>
        <v/>
      </c>
      <c r="IO22" s="18" t="str">
        <f t="shared" si="57"/>
        <v/>
      </c>
      <c r="IP22" s="18" t="str">
        <f t="shared" si="57"/>
        <v/>
      </c>
      <c r="IQ22" s="18" t="str">
        <f t="shared" si="57"/>
        <v/>
      </c>
      <c r="IR22" s="18" t="str">
        <f t="shared" si="57"/>
        <v/>
      </c>
      <c r="IS22" s="18" t="str">
        <f t="shared" si="57"/>
        <v/>
      </c>
      <c r="IT22" s="18" t="str">
        <f t="shared" si="57"/>
        <v/>
      </c>
      <c r="IU22" s="18" t="str">
        <f t="shared" si="57"/>
        <v/>
      </c>
      <c r="IV22" s="18" t="str">
        <f t="shared" si="57"/>
        <v/>
      </c>
      <c r="IW22" s="18" t="str">
        <f t="shared" si="57"/>
        <v/>
      </c>
      <c r="IX22" s="18" t="str">
        <f t="shared" si="57"/>
        <v/>
      </c>
      <c r="IY22" s="18" t="str">
        <f t="shared" si="57"/>
        <v/>
      </c>
      <c r="IZ22" s="18" t="str">
        <f t="shared" ref="IZ22:LK22" si="58">IF(IZ14="","GDT Blank",IF(IZ19="","",IF(IZ14="NO",((IZ18-IZ16)/(3*IZ19)),IF(IZ16=0,"NA",(IZ18-IZ16)/(3*IZ19)))))</f>
        <v/>
      </c>
      <c r="JA22" s="18" t="str">
        <f t="shared" si="58"/>
        <v/>
      </c>
      <c r="JB22" s="18" t="str">
        <f t="shared" si="58"/>
        <v/>
      </c>
      <c r="JC22" s="18" t="str">
        <f t="shared" si="58"/>
        <v/>
      </c>
      <c r="JD22" s="18" t="str">
        <f t="shared" si="58"/>
        <v/>
      </c>
      <c r="JE22" s="18" t="str">
        <f t="shared" si="58"/>
        <v/>
      </c>
      <c r="JF22" s="18" t="str">
        <f t="shared" si="58"/>
        <v/>
      </c>
      <c r="JG22" s="18" t="str">
        <f t="shared" si="58"/>
        <v/>
      </c>
      <c r="JH22" s="18" t="str">
        <f t="shared" si="58"/>
        <v/>
      </c>
      <c r="JI22" s="18" t="str">
        <f t="shared" si="58"/>
        <v/>
      </c>
      <c r="JJ22" s="18" t="str">
        <f t="shared" si="58"/>
        <v/>
      </c>
      <c r="JK22" s="18" t="str">
        <f t="shared" si="58"/>
        <v/>
      </c>
      <c r="JL22" s="18" t="str">
        <f t="shared" si="58"/>
        <v/>
      </c>
      <c r="JM22" s="18" t="str">
        <f t="shared" si="58"/>
        <v/>
      </c>
      <c r="JN22" s="18" t="str">
        <f t="shared" si="58"/>
        <v/>
      </c>
      <c r="JO22" s="18" t="str">
        <f t="shared" si="58"/>
        <v/>
      </c>
      <c r="JP22" s="18" t="str">
        <f t="shared" si="58"/>
        <v/>
      </c>
      <c r="JQ22" s="18" t="str">
        <f t="shared" si="58"/>
        <v/>
      </c>
      <c r="JR22" s="18" t="str">
        <f t="shared" si="58"/>
        <v/>
      </c>
      <c r="JS22" s="18" t="str">
        <f t="shared" si="58"/>
        <v/>
      </c>
      <c r="JT22" s="18" t="str">
        <f t="shared" si="58"/>
        <v/>
      </c>
      <c r="JU22" s="18" t="str">
        <f t="shared" si="58"/>
        <v/>
      </c>
      <c r="JV22" s="18" t="str">
        <f t="shared" si="58"/>
        <v/>
      </c>
      <c r="JW22" s="18" t="str">
        <f t="shared" si="58"/>
        <v/>
      </c>
      <c r="JX22" s="18" t="str">
        <f t="shared" si="58"/>
        <v/>
      </c>
      <c r="JY22" s="18" t="str">
        <f t="shared" si="58"/>
        <v/>
      </c>
      <c r="JZ22" s="18" t="str">
        <f t="shared" si="58"/>
        <v/>
      </c>
      <c r="KA22" s="18" t="str">
        <f t="shared" si="58"/>
        <v/>
      </c>
      <c r="KB22" s="18" t="str">
        <f t="shared" si="58"/>
        <v/>
      </c>
      <c r="KC22" s="18" t="str">
        <f t="shared" si="58"/>
        <v/>
      </c>
      <c r="KD22" s="18" t="str">
        <f t="shared" si="58"/>
        <v/>
      </c>
      <c r="KE22" s="18" t="str">
        <f t="shared" si="58"/>
        <v/>
      </c>
      <c r="KF22" s="18" t="str">
        <f t="shared" si="58"/>
        <v/>
      </c>
      <c r="KG22" s="18" t="str">
        <f t="shared" si="58"/>
        <v/>
      </c>
      <c r="KH22" s="18" t="str">
        <f t="shared" si="58"/>
        <v/>
      </c>
      <c r="KI22" s="18" t="str">
        <f t="shared" si="58"/>
        <v/>
      </c>
      <c r="KJ22" s="18" t="str">
        <f t="shared" si="58"/>
        <v/>
      </c>
      <c r="KK22" s="18" t="str">
        <f t="shared" si="58"/>
        <v/>
      </c>
      <c r="KL22" s="18" t="str">
        <f t="shared" si="58"/>
        <v/>
      </c>
      <c r="KM22" s="18" t="str">
        <f t="shared" si="58"/>
        <v/>
      </c>
      <c r="KN22" s="18" t="str">
        <f t="shared" si="58"/>
        <v/>
      </c>
      <c r="KO22" s="18" t="str">
        <f t="shared" si="58"/>
        <v/>
      </c>
      <c r="KP22" s="18" t="str">
        <f t="shared" si="58"/>
        <v/>
      </c>
      <c r="KQ22" s="18" t="str">
        <f t="shared" si="58"/>
        <v/>
      </c>
      <c r="KR22" s="18" t="str">
        <f t="shared" si="58"/>
        <v/>
      </c>
      <c r="KS22" s="18" t="str">
        <f t="shared" si="58"/>
        <v/>
      </c>
      <c r="KT22" s="18" t="str">
        <f t="shared" si="58"/>
        <v/>
      </c>
      <c r="KU22" s="18" t="str">
        <f t="shared" si="58"/>
        <v/>
      </c>
      <c r="KV22" s="18" t="str">
        <f t="shared" si="58"/>
        <v/>
      </c>
      <c r="KW22" s="18" t="str">
        <f t="shared" si="58"/>
        <v/>
      </c>
      <c r="KX22" s="18" t="str">
        <f t="shared" si="58"/>
        <v/>
      </c>
      <c r="KY22" s="18" t="str">
        <f t="shared" si="58"/>
        <v/>
      </c>
      <c r="KZ22" s="18" t="str">
        <f t="shared" si="58"/>
        <v/>
      </c>
      <c r="LA22" s="18" t="str">
        <f t="shared" si="58"/>
        <v/>
      </c>
      <c r="LB22" s="18" t="str">
        <f t="shared" si="58"/>
        <v/>
      </c>
      <c r="LC22" s="18" t="str">
        <f t="shared" si="58"/>
        <v/>
      </c>
      <c r="LD22" s="18" t="str">
        <f t="shared" si="58"/>
        <v/>
      </c>
      <c r="LE22" s="18" t="str">
        <f t="shared" si="58"/>
        <v/>
      </c>
      <c r="LF22" s="18" t="str">
        <f t="shared" si="58"/>
        <v/>
      </c>
      <c r="LG22" s="18" t="str">
        <f t="shared" si="58"/>
        <v/>
      </c>
      <c r="LH22" s="18" t="str">
        <f t="shared" si="58"/>
        <v/>
      </c>
      <c r="LI22" s="18" t="str">
        <f t="shared" si="58"/>
        <v/>
      </c>
      <c r="LJ22" s="18" t="str">
        <f t="shared" si="58"/>
        <v/>
      </c>
      <c r="LK22" s="18" t="str">
        <f t="shared" si="58"/>
        <v/>
      </c>
      <c r="LL22" s="18" t="str">
        <f t="shared" ref="LL22:NW22" si="59">IF(LL14="","GDT Blank",IF(LL19="","",IF(LL14="NO",((LL18-LL16)/(3*LL19)),IF(LL16=0,"NA",(LL18-LL16)/(3*LL19)))))</f>
        <v/>
      </c>
      <c r="LM22" s="18" t="str">
        <f t="shared" si="59"/>
        <v/>
      </c>
      <c r="LN22" s="18" t="str">
        <f t="shared" si="59"/>
        <v/>
      </c>
      <c r="LO22" s="18" t="str">
        <f t="shared" si="59"/>
        <v/>
      </c>
      <c r="LP22" s="18" t="str">
        <f t="shared" si="59"/>
        <v/>
      </c>
      <c r="LQ22" s="18" t="str">
        <f t="shared" si="59"/>
        <v/>
      </c>
      <c r="LR22" s="18" t="str">
        <f t="shared" si="59"/>
        <v/>
      </c>
      <c r="LS22" s="18" t="str">
        <f t="shared" si="59"/>
        <v/>
      </c>
      <c r="LT22" s="18" t="str">
        <f t="shared" si="59"/>
        <v/>
      </c>
      <c r="LU22" s="18" t="str">
        <f t="shared" si="59"/>
        <v/>
      </c>
      <c r="LV22" s="18" t="str">
        <f t="shared" si="59"/>
        <v/>
      </c>
      <c r="LW22" s="18" t="str">
        <f t="shared" si="59"/>
        <v/>
      </c>
      <c r="LX22" s="18" t="str">
        <f t="shared" si="59"/>
        <v/>
      </c>
      <c r="LY22" s="18" t="str">
        <f t="shared" si="59"/>
        <v/>
      </c>
      <c r="LZ22" s="18" t="str">
        <f t="shared" si="59"/>
        <v/>
      </c>
      <c r="MA22" s="18" t="str">
        <f t="shared" si="59"/>
        <v/>
      </c>
      <c r="MB22" s="18" t="str">
        <f t="shared" si="59"/>
        <v/>
      </c>
      <c r="MC22" s="18" t="str">
        <f t="shared" si="59"/>
        <v/>
      </c>
      <c r="MD22" s="18" t="str">
        <f t="shared" si="59"/>
        <v/>
      </c>
      <c r="ME22" s="18" t="str">
        <f t="shared" si="59"/>
        <v/>
      </c>
      <c r="MF22" s="18" t="str">
        <f t="shared" si="59"/>
        <v/>
      </c>
      <c r="MG22" s="18" t="str">
        <f t="shared" si="59"/>
        <v/>
      </c>
      <c r="MH22" s="18" t="str">
        <f t="shared" si="59"/>
        <v/>
      </c>
      <c r="MI22" s="18" t="str">
        <f t="shared" si="59"/>
        <v/>
      </c>
      <c r="MJ22" s="18" t="str">
        <f t="shared" si="59"/>
        <v/>
      </c>
      <c r="MK22" s="18" t="str">
        <f t="shared" si="59"/>
        <v/>
      </c>
      <c r="ML22" s="18" t="str">
        <f t="shared" si="59"/>
        <v/>
      </c>
      <c r="MM22" s="18" t="str">
        <f t="shared" si="59"/>
        <v/>
      </c>
      <c r="MN22" s="18" t="str">
        <f t="shared" si="59"/>
        <v/>
      </c>
      <c r="MO22" s="18" t="str">
        <f t="shared" si="59"/>
        <v/>
      </c>
      <c r="MP22" s="18" t="str">
        <f t="shared" si="59"/>
        <v/>
      </c>
      <c r="MQ22" s="18" t="str">
        <f t="shared" si="59"/>
        <v/>
      </c>
      <c r="MR22" s="18" t="str">
        <f t="shared" si="59"/>
        <v/>
      </c>
      <c r="MS22" s="18" t="str">
        <f t="shared" si="59"/>
        <v/>
      </c>
      <c r="MT22" s="18" t="str">
        <f t="shared" si="59"/>
        <v/>
      </c>
      <c r="MU22" s="18" t="str">
        <f t="shared" si="59"/>
        <v/>
      </c>
      <c r="MV22" s="18" t="str">
        <f t="shared" si="59"/>
        <v/>
      </c>
      <c r="MW22" s="18" t="str">
        <f t="shared" si="59"/>
        <v/>
      </c>
      <c r="MX22" s="18" t="str">
        <f t="shared" si="59"/>
        <v/>
      </c>
      <c r="MY22" s="18" t="str">
        <f t="shared" si="59"/>
        <v/>
      </c>
      <c r="MZ22" s="18" t="str">
        <f t="shared" si="59"/>
        <v/>
      </c>
      <c r="NA22" s="18" t="str">
        <f t="shared" si="59"/>
        <v/>
      </c>
      <c r="NB22" s="18" t="str">
        <f t="shared" si="59"/>
        <v/>
      </c>
      <c r="NC22" s="18" t="str">
        <f t="shared" si="59"/>
        <v/>
      </c>
      <c r="ND22" s="18" t="str">
        <f t="shared" si="59"/>
        <v/>
      </c>
      <c r="NE22" s="18" t="str">
        <f t="shared" si="59"/>
        <v/>
      </c>
      <c r="NF22" s="18" t="str">
        <f t="shared" si="59"/>
        <v/>
      </c>
      <c r="NG22" s="18" t="str">
        <f t="shared" si="59"/>
        <v/>
      </c>
      <c r="NH22" s="18" t="str">
        <f t="shared" si="59"/>
        <v/>
      </c>
      <c r="NI22" s="18" t="str">
        <f t="shared" si="59"/>
        <v/>
      </c>
      <c r="NJ22" s="18" t="str">
        <f t="shared" si="59"/>
        <v/>
      </c>
      <c r="NK22" s="18" t="str">
        <f t="shared" si="59"/>
        <v/>
      </c>
      <c r="NL22" s="18" t="str">
        <f t="shared" si="59"/>
        <v/>
      </c>
      <c r="NM22" s="18" t="str">
        <f t="shared" si="59"/>
        <v/>
      </c>
      <c r="NN22" s="18" t="str">
        <f t="shared" si="59"/>
        <v/>
      </c>
      <c r="NO22" s="18" t="str">
        <f t="shared" si="59"/>
        <v/>
      </c>
      <c r="NP22" s="18" t="str">
        <f t="shared" si="59"/>
        <v/>
      </c>
      <c r="NQ22" s="18" t="str">
        <f t="shared" si="59"/>
        <v/>
      </c>
      <c r="NR22" s="18" t="str">
        <f t="shared" si="59"/>
        <v/>
      </c>
      <c r="NS22" s="18" t="str">
        <f t="shared" si="59"/>
        <v/>
      </c>
      <c r="NT22" s="18" t="str">
        <f t="shared" si="59"/>
        <v/>
      </c>
      <c r="NU22" s="18" t="str">
        <f t="shared" si="59"/>
        <v/>
      </c>
      <c r="NV22" s="18" t="str">
        <f t="shared" si="59"/>
        <v/>
      </c>
      <c r="NW22" s="18" t="str">
        <f t="shared" si="59"/>
        <v/>
      </c>
      <c r="NX22" s="18" t="str">
        <f t="shared" ref="NX22:QI22" si="60">IF(NX14="","GDT Blank",IF(NX19="","",IF(NX14="NO",((NX18-NX16)/(3*NX19)),IF(NX16=0,"NA",(NX18-NX16)/(3*NX19)))))</f>
        <v/>
      </c>
      <c r="NY22" s="18" t="str">
        <f t="shared" si="60"/>
        <v/>
      </c>
      <c r="NZ22" s="18" t="str">
        <f t="shared" si="60"/>
        <v/>
      </c>
      <c r="OA22" s="18" t="str">
        <f t="shared" si="60"/>
        <v/>
      </c>
      <c r="OB22" s="18" t="str">
        <f t="shared" si="60"/>
        <v/>
      </c>
      <c r="OC22" s="18" t="str">
        <f t="shared" si="60"/>
        <v/>
      </c>
      <c r="OD22" s="18" t="str">
        <f t="shared" si="60"/>
        <v/>
      </c>
      <c r="OE22" s="18" t="str">
        <f t="shared" si="60"/>
        <v/>
      </c>
      <c r="OF22" s="18" t="str">
        <f t="shared" si="60"/>
        <v/>
      </c>
      <c r="OG22" s="18" t="str">
        <f t="shared" si="60"/>
        <v/>
      </c>
      <c r="OH22" s="18" t="str">
        <f t="shared" si="60"/>
        <v/>
      </c>
      <c r="OI22" s="18" t="str">
        <f t="shared" si="60"/>
        <v/>
      </c>
      <c r="OJ22" s="18" t="str">
        <f t="shared" si="60"/>
        <v/>
      </c>
      <c r="OK22" s="18" t="str">
        <f t="shared" si="60"/>
        <v/>
      </c>
      <c r="OL22" s="18" t="str">
        <f t="shared" si="60"/>
        <v/>
      </c>
      <c r="OM22" s="18" t="str">
        <f t="shared" si="60"/>
        <v/>
      </c>
      <c r="ON22" s="18" t="str">
        <f t="shared" si="60"/>
        <v/>
      </c>
      <c r="OO22" s="18" t="str">
        <f t="shared" si="60"/>
        <v/>
      </c>
      <c r="OP22" s="18" t="str">
        <f t="shared" si="60"/>
        <v/>
      </c>
      <c r="OQ22" s="18" t="str">
        <f t="shared" si="60"/>
        <v/>
      </c>
      <c r="OR22" s="18" t="str">
        <f t="shared" si="60"/>
        <v/>
      </c>
      <c r="OS22" s="18" t="str">
        <f t="shared" si="60"/>
        <v/>
      </c>
      <c r="OT22" s="18" t="str">
        <f t="shared" si="60"/>
        <v/>
      </c>
      <c r="OU22" s="18" t="str">
        <f t="shared" si="60"/>
        <v/>
      </c>
      <c r="OV22" s="18" t="str">
        <f t="shared" si="60"/>
        <v/>
      </c>
      <c r="OW22" s="18" t="str">
        <f t="shared" si="60"/>
        <v/>
      </c>
      <c r="OX22" s="18" t="str">
        <f t="shared" si="60"/>
        <v/>
      </c>
      <c r="OY22" s="18" t="str">
        <f t="shared" si="60"/>
        <v/>
      </c>
      <c r="OZ22" s="18" t="str">
        <f t="shared" si="60"/>
        <v/>
      </c>
      <c r="PA22" s="18" t="str">
        <f t="shared" si="60"/>
        <v/>
      </c>
      <c r="PB22" s="18" t="str">
        <f t="shared" si="60"/>
        <v/>
      </c>
      <c r="PC22" s="18" t="str">
        <f t="shared" si="60"/>
        <v/>
      </c>
      <c r="PD22" s="18" t="str">
        <f t="shared" si="60"/>
        <v/>
      </c>
      <c r="PE22" s="18" t="str">
        <f t="shared" si="60"/>
        <v/>
      </c>
      <c r="PF22" s="18" t="str">
        <f t="shared" si="60"/>
        <v/>
      </c>
      <c r="PG22" s="18" t="str">
        <f t="shared" si="60"/>
        <v/>
      </c>
      <c r="PH22" s="18" t="str">
        <f t="shared" si="60"/>
        <v/>
      </c>
      <c r="PI22" s="18" t="str">
        <f t="shared" si="60"/>
        <v/>
      </c>
      <c r="PJ22" s="18" t="str">
        <f t="shared" si="60"/>
        <v/>
      </c>
      <c r="PK22" s="18" t="str">
        <f t="shared" si="60"/>
        <v/>
      </c>
      <c r="PL22" s="18" t="str">
        <f t="shared" si="60"/>
        <v/>
      </c>
      <c r="PM22" s="18" t="str">
        <f t="shared" si="60"/>
        <v/>
      </c>
      <c r="PN22" s="18" t="str">
        <f t="shared" si="60"/>
        <v/>
      </c>
      <c r="PO22" s="18" t="str">
        <f t="shared" si="60"/>
        <v/>
      </c>
      <c r="PP22" s="18" t="str">
        <f t="shared" si="60"/>
        <v/>
      </c>
      <c r="PQ22" s="18" t="str">
        <f t="shared" si="60"/>
        <v/>
      </c>
      <c r="PR22" s="18" t="str">
        <f t="shared" si="60"/>
        <v/>
      </c>
      <c r="PS22" s="18" t="str">
        <f t="shared" si="60"/>
        <v/>
      </c>
      <c r="PT22" s="18" t="str">
        <f t="shared" si="60"/>
        <v/>
      </c>
      <c r="PU22" s="18" t="str">
        <f t="shared" si="60"/>
        <v/>
      </c>
      <c r="PV22" s="18" t="str">
        <f t="shared" si="60"/>
        <v/>
      </c>
      <c r="PW22" s="18" t="str">
        <f t="shared" si="60"/>
        <v/>
      </c>
      <c r="PX22" s="18" t="str">
        <f t="shared" si="60"/>
        <v/>
      </c>
      <c r="PY22" s="18" t="str">
        <f t="shared" si="60"/>
        <v/>
      </c>
      <c r="PZ22" s="18" t="str">
        <f t="shared" si="60"/>
        <v/>
      </c>
      <c r="QA22" s="18" t="str">
        <f t="shared" si="60"/>
        <v/>
      </c>
      <c r="QB22" s="18" t="str">
        <f t="shared" si="60"/>
        <v/>
      </c>
      <c r="QC22" s="18" t="str">
        <f t="shared" si="60"/>
        <v/>
      </c>
      <c r="QD22" s="18" t="str">
        <f t="shared" si="60"/>
        <v/>
      </c>
      <c r="QE22" s="18" t="str">
        <f t="shared" si="60"/>
        <v/>
      </c>
      <c r="QF22" s="18" t="str">
        <f t="shared" si="60"/>
        <v/>
      </c>
      <c r="QG22" s="18" t="str">
        <f t="shared" si="60"/>
        <v/>
      </c>
      <c r="QH22" s="18" t="str">
        <f t="shared" si="60"/>
        <v/>
      </c>
      <c r="QI22" s="18" t="str">
        <f t="shared" si="60"/>
        <v/>
      </c>
      <c r="QJ22" s="18" t="str">
        <f t="shared" ref="QJ22:SH22" si="61">IF(QJ14="","GDT Blank",IF(QJ19="","",IF(QJ14="NO",((QJ18-QJ16)/(3*QJ19)),IF(QJ16=0,"NA",(QJ18-QJ16)/(3*QJ19)))))</f>
        <v/>
      </c>
      <c r="QK22" s="18" t="str">
        <f t="shared" si="61"/>
        <v/>
      </c>
      <c r="QL22" s="18" t="str">
        <f t="shared" si="61"/>
        <v/>
      </c>
      <c r="QM22" s="18" t="str">
        <f t="shared" si="61"/>
        <v/>
      </c>
      <c r="QN22" s="18" t="str">
        <f t="shared" si="61"/>
        <v/>
      </c>
      <c r="QO22" s="18" t="str">
        <f t="shared" si="61"/>
        <v/>
      </c>
      <c r="QP22" s="18" t="str">
        <f t="shared" si="61"/>
        <v/>
      </c>
      <c r="QQ22" s="18" t="str">
        <f t="shared" si="61"/>
        <v/>
      </c>
      <c r="QR22" s="18" t="str">
        <f t="shared" si="61"/>
        <v/>
      </c>
      <c r="QS22" s="18" t="str">
        <f t="shared" si="61"/>
        <v/>
      </c>
      <c r="QT22" s="18" t="str">
        <f t="shared" si="61"/>
        <v/>
      </c>
      <c r="QU22" s="18" t="str">
        <f t="shared" si="61"/>
        <v/>
      </c>
      <c r="QV22" s="18" t="str">
        <f t="shared" si="61"/>
        <v/>
      </c>
      <c r="QW22" s="18" t="str">
        <f t="shared" si="61"/>
        <v/>
      </c>
      <c r="QX22" s="18" t="str">
        <f t="shared" si="61"/>
        <v/>
      </c>
      <c r="QY22" s="18" t="str">
        <f t="shared" si="61"/>
        <v/>
      </c>
      <c r="QZ22" s="18" t="str">
        <f t="shared" si="61"/>
        <v/>
      </c>
      <c r="RA22" s="18" t="str">
        <f t="shared" si="61"/>
        <v/>
      </c>
      <c r="RB22" s="18" t="str">
        <f t="shared" si="61"/>
        <v/>
      </c>
      <c r="RC22" s="18" t="str">
        <f t="shared" si="61"/>
        <v/>
      </c>
      <c r="RD22" s="18" t="str">
        <f t="shared" si="61"/>
        <v/>
      </c>
      <c r="RE22" s="18" t="str">
        <f t="shared" si="61"/>
        <v/>
      </c>
      <c r="RF22" s="18" t="str">
        <f t="shared" si="61"/>
        <v/>
      </c>
      <c r="RG22" s="18" t="str">
        <f t="shared" si="61"/>
        <v/>
      </c>
      <c r="RH22" s="18" t="str">
        <f t="shared" si="61"/>
        <v/>
      </c>
      <c r="RI22" s="18" t="str">
        <f t="shared" si="61"/>
        <v/>
      </c>
      <c r="RJ22" s="18" t="str">
        <f t="shared" si="61"/>
        <v/>
      </c>
      <c r="RK22" s="18" t="str">
        <f t="shared" si="61"/>
        <v/>
      </c>
      <c r="RL22" s="18" t="str">
        <f t="shared" si="61"/>
        <v/>
      </c>
      <c r="RM22" s="18" t="str">
        <f t="shared" si="61"/>
        <v/>
      </c>
      <c r="RN22" s="18" t="str">
        <f t="shared" si="61"/>
        <v/>
      </c>
      <c r="RO22" s="18" t="str">
        <f t="shared" si="61"/>
        <v/>
      </c>
      <c r="RP22" s="18" t="str">
        <f t="shared" si="61"/>
        <v/>
      </c>
      <c r="RQ22" s="18" t="str">
        <f t="shared" si="61"/>
        <v/>
      </c>
      <c r="RR22" s="18" t="str">
        <f t="shared" si="61"/>
        <v/>
      </c>
      <c r="RS22" s="18" t="str">
        <f t="shared" si="61"/>
        <v/>
      </c>
      <c r="RT22" s="18" t="str">
        <f t="shared" si="61"/>
        <v/>
      </c>
      <c r="RU22" s="18" t="str">
        <f t="shared" si="61"/>
        <v/>
      </c>
      <c r="RV22" s="18" t="str">
        <f t="shared" si="61"/>
        <v/>
      </c>
      <c r="RW22" s="18" t="str">
        <f t="shared" si="61"/>
        <v/>
      </c>
      <c r="RX22" s="18" t="str">
        <f t="shared" si="61"/>
        <v/>
      </c>
      <c r="RY22" s="18" t="str">
        <f t="shared" si="61"/>
        <v/>
      </c>
      <c r="RZ22" s="18" t="str">
        <f t="shared" si="61"/>
        <v/>
      </c>
      <c r="SA22" s="18" t="str">
        <f t="shared" si="61"/>
        <v/>
      </c>
      <c r="SB22" s="18" t="str">
        <f t="shared" si="61"/>
        <v/>
      </c>
      <c r="SC22" s="18" t="str">
        <f t="shared" si="61"/>
        <v/>
      </c>
      <c r="SD22" s="18" t="str">
        <f t="shared" si="61"/>
        <v/>
      </c>
      <c r="SE22" s="18" t="str">
        <f t="shared" si="61"/>
        <v/>
      </c>
      <c r="SF22" s="18" t="str">
        <f t="shared" si="61"/>
        <v/>
      </c>
      <c r="SG22" s="18" t="str">
        <f t="shared" si="61"/>
        <v/>
      </c>
      <c r="SH22" s="18" t="str">
        <f t="shared" si="61"/>
        <v/>
      </c>
      <c r="SM22">
        <f>'GRR Data'!A18</f>
        <v>0</v>
      </c>
    </row>
    <row r="23" spans="2:507">
      <c r="B23" s="7" t="s">
        <v>43</v>
      </c>
      <c r="C23" s="310">
        <f>IF(OR($C$5="",$C$6="",$C$7="",$H$5="",$H$6="",$H$7="",$L$5="",$L$6="",$L$7="",C14="",C11="",C12="",C13=""),"",IF(AND(C21="",C22=""),"",+MIN(C21:C22)))</f>
        <v>3.4973607572428431</v>
      </c>
      <c r="D23" s="310">
        <f t="shared" ref="D23:BO23" si="62">IF(OR($C$5="",$C$6="",$C$7="",$H$5="",$H$6="",$H$7="",$L$5="",$L$6="",$L$7="",D14="",D11="",D12="",D13=""),"",IF(AND(D21="",D22=""),"",+MIN(D21:D22)))</f>
        <v>1.4941308833307352</v>
      </c>
      <c r="E23" s="310">
        <f t="shared" si="62"/>
        <v>1.0268079876147675</v>
      </c>
      <c r="F23" s="310">
        <f t="shared" si="62"/>
        <v>0.5866484395637328</v>
      </c>
      <c r="G23" s="310">
        <f t="shared" si="62"/>
        <v>1.634986839087867</v>
      </c>
      <c r="H23" s="310">
        <f t="shared" si="62"/>
        <v>1.0715961798851006</v>
      </c>
      <c r="I23" s="310">
        <f t="shared" si="62"/>
        <v>1.2301234268502683</v>
      </c>
      <c r="J23" s="310">
        <f t="shared" si="62"/>
        <v>1.4956012761828494</v>
      </c>
      <c r="K23" s="310">
        <f t="shared" si="62"/>
        <v>2.0260189534729851</v>
      </c>
      <c r="L23" s="310">
        <f t="shared" si="62"/>
        <v>1.9688686798700576</v>
      </c>
      <c r="M23" s="310">
        <f t="shared" si="62"/>
        <v>1.7465452766835632</v>
      </c>
      <c r="N23" s="310">
        <f t="shared" si="62"/>
        <v>1.2662451993413799</v>
      </c>
      <c r="O23" s="310">
        <f t="shared" si="62"/>
        <v>1.2424574273080131</v>
      </c>
      <c r="P23" s="310">
        <f t="shared" si="62"/>
        <v>1.7174751218957354</v>
      </c>
      <c r="Q23" s="310">
        <f t="shared" si="62"/>
        <v>1.6819383641638326</v>
      </c>
      <c r="R23" s="310">
        <f t="shared" si="62"/>
        <v>1.9911084201058449</v>
      </c>
      <c r="S23" s="310">
        <f t="shared" si="62"/>
        <v>1.1726077732929034</v>
      </c>
      <c r="T23" s="310">
        <f t="shared" si="62"/>
        <v>1.74004837862483</v>
      </c>
      <c r="U23" s="310">
        <f t="shared" si="62"/>
        <v>1.8625606036122504</v>
      </c>
      <c r="V23" s="310">
        <f t="shared" si="62"/>
        <v>0.692303688230961</v>
      </c>
      <c r="W23" s="310">
        <f t="shared" si="62"/>
        <v>1.01528134335203</v>
      </c>
      <c r="X23" s="310">
        <f t="shared" si="62"/>
        <v>1.6001163876010229</v>
      </c>
      <c r="Y23" s="310">
        <f t="shared" si="62"/>
        <v>1.6122633470033947</v>
      </c>
      <c r="Z23" s="310">
        <f t="shared" si="62"/>
        <v>1.9824636175944141</v>
      </c>
      <c r="AA23" s="310">
        <f t="shared" si="62"/>
        <v>2.6820340162259084</v>
      </c>
      <c r="AB23" s="310">
        <f t="shared" si="62"/>
        <v>2.1278580332564467</v>
      </c>
      <c r="AC23" s="310">
        <f t="shared" si="62"/>
        <v>1.0159202883982532</v>
      </c>
      <c r="AD23" s="310">
        <f t="shared" si="62"/>
        <v>2.0708675047173677</v>
      </c>
      <c r="AE23" s="310">
        <f t="shared" si="62"/>
        <v>1.3399044640137778</v>
      </c>
      <c r="AF23" s="310">
        <f t="shared" si="62"/>
        <v>2.0403087581084351</v>
      </c>
      <c r="AG23" s="310">
        <f t="shared" si="62"/>
        <v>1.6512534157635697</v>
      </c>
      <c r="AH23" s="310">
        <f t="shared" si="62"/>
        <v>2.0041234688226042</v>
      </c>
      <c r="AI23" s="310">
        <f t="shared" si="62"/>
        <v>1.3269670137345493</v>
      </c>
      <c r="AJ23" s="310">
        <f t="shared" si="62"/>
        <v>1.8476717942677072</v>
      </c>
      <c r="AK23" s="310">
        <f t="shared" si="62"/>
        <v>0.92238382054593515</v>
      </c>
      <c r="AL23" s="310">
        <f t="shared" si="62"/>
        <v>1.8150068075981043</v>
      </c>
      <c r="AM23" s="310">
        <f t="shared" si="62"/>
        <v>2.1346838809103965</v>
      </c>
      <c r="AN23" s="310">
        <f t="shared" si="62"/>
        <v>4.0316507297630899</v>
      </c>
      <c r="AO23" s="310">
        <f t="shared" si="62"/>
        <v>4.1655949468028037</v>
      </c>
      <c r="AP23" s="310">
        <f t="shared" si="62"/>
        <v>4.3798400025355813</v>
      </c>
      <c r="AQ23" s="310">
        <f t="shared" si="62"/>
        <v>7.8385841415347617</v>
      </c>
      <c r="AR23" s="310">
        <f t="shared" si="62"/>
        <v>4.459457441802539</v>
      </c>
      <c r="AS23" s="310">
        <f t="shared" si="62"/>
        <v>6.5240209668978562</v>
      </c>
      <c r="AT23" s="310">
        <f t="shared" si="62"/>
        <v>1.8113555002869899</v>
      </c>
      <c r="AU23" s="310" t="str">
        <f t="shared" si="62"/>
        <v/>
      </c>
      <c r="AV23" s="310" t="str">
        <f t="shared" si="62"/>
        <v/>
      </c>
      <c r="AW23" s="310" t="str">
        <f t="shared" si="62"/>
        <v/>
      </c>
      <c r="AX23" s="310" t="str">
        <f t="shared" si="62"/>
        <v/>
      </c>
      <c r="AY23" s="310" t="str">
        <f t="shared" si="62"/>
        <v/>
      </c>
      <c r="AZ23" s="310" t="str">
        <f t="shared" si="62"/>
        <v/>
      </c>
      <c r="BA23" s="310" t="str">
        <f t="shared" si="62"/>
        <v/>
      </c>
      <c r="BB23" s="310" t="str">
        <f t="shared" si="62"/>
        <v/>
      </c>
      <c r="BC23" s="310" t="str">
        <f t="shared" si="62"/>
        <v/>
      </c>
      <c r="BD23" s="310" t="str">
        <f t="shared" si="62"/>
        <v/>
      </c>
      <c r="BE23" s="310" t="str">
        <f t="shared" si="62"/>
        <v/>
      </c>
      <c r="BF23" s="310" t="str">
        <f t="shared" si="62"/>
        <v/>
      </c>
      <c r="BG23" s="310" t="str">
        <f t="shared" si="62"/>
        <v/>
      </c>
      <c r="BH23" s="310" t="str">
        <f t="shared" si="62"/>
        <v/>
      </c>
      <c r="BI23" s="310" t="str">
        <f t="shared" si="62"/>
        <v/>
      </c>
      <c r="BJ23" s="310">
        <f t="shared" si="62"/>
        <v>1.9836036429649255</v>
      </c>
      <c r="BK23" s="310" t="str">
        <f t="shared" si="62"/>
        <v/>
      </c>
      <c r="BL23" s="310" t="str">
        <f t="shared" si="62"/>
        <v/>
      </c>
      <c r="BM23" s="310">
        <f t="shared" si="62"/>
        <v>2.3063000571476739</v>
      </c>
      <c r="BN23" s="310">
        <f t="shared" si="62"/>
        <v>1.4587945516204095</v>
      </c>
      <c r="BO23" s="310">
        <f t="shared" si="62"/>
        <v>2.0267946317361289</v>
      </c>
      <c r="BP23" s="310">
        <f t="shared" ref="BP23:EA23" si="63">IF(OR($C$5="",$C$6="",$C$7="",$H$5="",$H$6="",$H$7="",$L$5="",$L$6="",$L$7="",BP14="",BP11="",BP12="",BP13=""),"",IF(AND(BP21="",BP22=""),"",+MIN(BP21:BP22)))</f>
        <v>2.5489170495915552</v>
      </c>
      <c r="BQ23" s="310">
        <f t="shared" si="63"/>
        <v>1.7613927043903586</v>
      </c>
      <c r="BR23" s="310" t="str">
        <f t="shared" si="63"/>
        <v/>
      </c>
      <c r="BS23" s="310" t="str">
        <f t="shared" si="63"/>
        <v/>
      </c>
      <c r="BT23" s="310">
        <f t="shared" si="63"/>
        <v>1.2986194371956175</v>
      </c>
      <c r="BU23" s="310">
        <f t="shared" si="63"/>
        <v>3.1723155811324926</v>
      </c>
      <c r="BV23" s="310">
        <f t="shared" si="63"/>
        <v>1.7131339563917805</v>
      </c>
      <c r="BW23" s="310">
        <f t="shared" si="63"/>
        <v>0.88766961886438223</v>
      </c>
      <c r="BX23" s="310">
        <f t="shared" si="63"/>
        <v>0.96112306568868688</v>
      </c>
      <c r="BY23" s="310">
        <f t="shared" si="63"/>
        <v>0.61228167241091069</v>
      </c>
      <c r="BZ23" s="310">
        <f t="shared" si="63"/>
        <v>0.61961920441361895</v>
      </c>
      <c r="CA23" s="310">
        <f t="shared" si="63"/>
        <v>0.78134041350364047</v>
      </c>
      <c r="CB23" s="310">
        <f t="shared" si="63"/>
        <v>0.97037161593195576</v>
      </c>
      <c r="CC23" s="310">
        <f t="shared" si="63"/>
        <v>0.78229965512853139</v>
      </c>
      <c r="CD23" s="310">
        <f t="shared" si="63"/>
        <v>0.39100379586979517</v>
      </c>
      <c r="CE23" s="310">
        <f t="shared" si="63"/>
        <v>1.4672706539676588</v>
      </c>
      <c r="CF23" s="310">
        <f t="shared" si="63"/>
        <v>1.1384054234071428</v>
      </c>
      <c r="CG23" s="310">
        <f t="shared" si="63"/>
        <v>0.67887304288243844</v>
      </c>
      <c r="CH23" s="310">
        <f t="shared" si="63"/>
        <v>2.2253216416569441</v>
      </c>
      <c r="CI23" s="310">
        <f t="shared" si="63"/>
        <v>2.3935041536866155</v>
      </c>
      <c r="CJ23" s="310">
        <f t="shared" si="63"/>
        <v>1.3725469614939896</v>
      </c>
      <c r="CK23" s="310">
        <f t="shared" si="63"/>
        <v>1.8365029858717894</v>
      </c>
      <c r="CL23" s="310">
        <f t="shared" si="63"/>
        <v>1.8291754853344635</v>
      </c>
      <c r="CM23" s="310">
        <f t="shared" si="63"/>
        <v>2.6172401490959674</v>
      </c>
      <c r="CN23" s="310">
        <f t="shared" si="63"/>
        <v>0.88797513414442042</v>
      </c>
      <c r="CO23" s="310">
        <f t="shared" si="63"/>
        <v>1.979569779518912</v>
      </c>
      <c r="CP23" s="310">
        <f t="shared" si="63"/>
        <v>1.8135036384745165</v>
      </c>
      <c r="CQ23" s="310">
        <f t="shared" si="63"/>
        <v>1.3090766359116603</v>
      </c>
      <c r="CR23" s="310" t="str">
        <f t="shared" si="63"/>
        <v/>
      </c>
      <c r="CS23" s="310">
        <f t="shared" si="63"/>
        <v>4.0362475969762865</v>
      </c>
      <c r="CT23" s="310" t="str">
        <f t="shared" si="63"/>
        <v/>
      </c>
      <c r="CU23" s="310">
        <f t="shared" si="63"/>
        <v>1.2838988322784399</v>
      </c>
      <c r="CV23" s="310" t="str">
        <f t="shared" si="63"/>
        <v/>
      </c>
      <c r="CW23" s="310">
        <f t="shared" si="63"/>
        <v>2.7606513738334466</v>
      </c>
      <c r="CX23" s="310" t="str">
        <f t="shared" si="63"/>
        <v/>
      </c>
      <c r="CY23" s="310">
        <f t="shared" si="63"/>
        <v>0.59687356447915063</v>
      </c>
      <c r="CZ23" s="310">
        <f t="shared" si="63"/>
        <v>0.67607474957361058</v>
      </c>
      <c r="DA23" s="310">
        <f t="shared" si="63"/>
        <v>1.1360212929136535</v>
      </c>
      <c r="DB23" s="310">
        <f t="shared" si="63"/>
        <v>0.67094391837822698</v>
      </c>
      <c r="DC23" s="310">
        <f t="shared" si="63"/>
        <v>1.0022051618816641</v>
      </c>
      <c r="DD23" s="310">
        <f t="shared" si="63"/>
        <v>0.70571614329674459</v>
      </c>
      <c r="DE23" s="310">
        <f t="shared" si="63"/>
        <v>1.7612934781752299</v>
      </c>
      <c r="DF23" s="310">
        <f t="shared" si="63"/>
        <v>1.8008550993351462</v>
      </c>
      <c r="DG23" s="310">
        <f t="shared" si="63"/>
        <v>1.8563931785397962</v>
      </c>
      <c r="DH23" s="310">
        <f t="shared" si="63"/>
        <v>1.5304637379715926</v>
      </c>
      <c r="DI23" s="310">
        <f t="shared" si="63"/>
        <v>1.5490737033851605</v>
      </c>
      <c r="DJ23" s="310">
        <f t="shared" si="63"/>
        <v>1.2969520406658182</v>
      </c>
      <c r="DK23" s="310">
        <f t="shared" si="63"/>
        <v>1.3742704329644411</v>
      </c>
      <c r="DL23" s="310">
        <f t="shared" si="63"/>
        <v>1.1333712933990221</v>
      </c>
      <c r="DM23" s="310">
        <f t="shared" si="63"/>
        <v>1.0208185664494753</v>
      </c>
      <c r="DN23" s="310">
        <f t="shared" si="63"/>
        <v>0.95282750760430301</v>
      </c>
      <c r="DO23" s="310">
        <f t="shared" si="63"/>
        <v>1.330811873345394</v>
      </c>
      <c r="DP23" s="310">
        <f t="shared" si="63"/>
        <v>1.3721864447773133</v>
      </c>
      <c r="DQ23" s="310">
        <f t="shared" si="63"/>
        <v>1.4899869551384208</v>
      </c>
      <c r="DR23" s="310">
        <f t="shared" si="63"/>
        <v>1.3121933487695936</v>
      </c>
      <c r="DS23" s="310">
        <f t="shared" si="63"/>
        <v>1.3473964367550615</v>
      </c>
      <c r="DT23" s="310">
        <f t="shared" si="63"/>
        <v>1.3059011279186887</v>
      </c>
      <c r="DU23" s="310">
        <f t="shared" si="63"/>
        <v>1.3879913544382292</v>
      </c>
      <c r="DV23" s="310">
        <f t="shared" si="63"/>
        <v>1.2722339674603402</v>
      </c>
      <c r="DW23" s="310">
        <f t="shared" si="63"/>
        <v>1.3454032828046243</v>
      </c>
      <c r="DX23" s="310">
        <f t="shared" si="63"/>
        <v>2.0890548569077461</v>
      </c>
      <c r="DY23" s="310">
        <f t="shared" si="63"/>
        <v>1.6966450141660498</v>
      </c>
      <c r="DZ23" s="310">
        <f t="shared" si="63"/>
        <v>2.2039532099193013</v>
      </c>
      <c r="EA23" s="310">
        <f t="shared" si="63"/>
        <v>1.5890316784864753</v>
      </c>
      <c r="EB23" s="310">
        <f t="shared" ref="EB23:GM23" si="64">IF(OR($C$5="",$C$6="",$C$7="",$H$5="",$H$6="",$H$7="",$L$5="",$L$6="",$L$7="",EB14="",EB11="",EB12="",EB13=""),"",IF(AND(EB21="",EB22=""),"",+MIN(EB21:EB22)))</f>
        <v>2.0993927611307184</v>
      </c>
      <c r="EC23" s="310">
        <f t="shared" si="64"/>
        <v>1.8910483023127205</v>
      </c>
      <c r="ED23" s="310">
        <f t="shared" si="64"/>
        <v>2.8791694266863974</v>
      </c>
      <c r="EE23" s="310">
        <f t="shared" si="64"/>
        <v>2.6563186841489728</v>
      </c>
      <c r="EF23" s="310">
        <f t="shared" si="64"/>
        <v>2.6749636496735851</v>
      </c>
      <c r="EG23" s="310">
        <f t="shared" si="64"/>
        <v>2.7105908975392103</v>
      </c>
      <c r="EH23" s="310">
        <f t="shared" si="64"/>
        <v>2.1596750418627533</v>
      </c>
      <c r="EI23" s="310">
        <f t="shared" si="64"/>
        <v>0.92157009771185705</v>
      </c>
      <c r="EJ23" s="310">
        <f t="shared" si="64"/>
        <v>1.2599559280955925</v>
      </c>
      <c r="EK23" s="310">
        <f t="shared" si="64"/>
        <v>0.82431854598376775</v>
      </c>
      <c r="EL23" s="310">
        <f t="shared" si="64"/>
        <v>2.5930957567701536</v>
      </c>
      <c r="EM23" s="310">
        <f t="shared" si="64"/>
        <v>4.202705669380836</v>
      </c>
      <c r="EN23" s="310">
        <f t="shared" si="64"/>
        <v>6.9828481148486965</v>
      </c>
      <c r="EO23" s="310">
        <f t="shared" si="64"/>
        <v>3.640439161571186</v>
      </c>
      <c r="EP23" s="310">
        <f t="shared" si="64"/>
        <v>6.7670714082095964</v>
      </c>
      <c r="EQ23" s="310">
        <f t="shared" si="64"/>
        <v>6.5428976046984939</v>
      </c>
      <c r="ER23" s="310">
        <f t="shared" si="64"/>
        <v>5.7818531984481867</v>
      </c>
      <c r="ES23" s="310">
        <f t="shared" si="64"/>
        <v>6.3022662393008826</v>
      </c>
      <c r="ET23" s="310">
        <f t="shared" si="64"/>
        <v>4.8515544039801224</v>
      </c>
      <c r="EU23" s="310">
        <f t="shared" si="64"/>
        <v>2.0173885649339343</v>
      </c>
      <c r="EV23" s="310">
        <f t="shared" si="64"/>
        <v>2.7512432702207277</v>
      </c>
      <c r="EW23" s="310">
        <f t="shared" si="64"/>
        <v>3.0788047849145856</v>
      </c>
      <c r="EX23" s="310">
        <f t="shared" si="64"/>
        <v>3.2933905468388183</v>
      </c>
      <c r="EY23" s="310">
        <f t="shared" si="64"/>
        <v>2.547083770318149</v>
      </c>
      <c r="EZ23" s="310">
        <f t="shared" si="64"/>
        <v>4.039063566601973</v>
      </c>
      <c r="FA23" s="310">
        <f t="shared" si="64"/>
        <v>3.2458138441051587</v>
      </c>
      <c r="FB23" s="310">
        <f t="shared" si="64"/>
        <v>3.3147194943035858</v>
      </c>
      <c r="FC23" s="310">
        <f t="shared" si="64"/>
        <v>2.5560545604557001</v>
      </c>
      <c r="FD23" s="310">
        <f t="shared" si="64"/>
        <v>1.5656832627773565</v>
      </c>
      <c r="FE23" s="310" t="str">
        <f t="shared" si="64"/>
        <v/>
      </c>
      <c r="FF23" s="310" t="str">
        <f t="shared" si="64"/>
        <v/>
      </c>
      <c r="FG23" s="310" t="str">
        <f t="shared" si="64"/>
        <v/>
      </c>
      <c r="FH23" s="310" t="str">
        <f t="shared" si="64"/>
        <v/>
      </c>
      <c r="FI23" s="310" t="str">
        <f t="shared" si="64"/>
        <v/>
      </c>
      <c r="FJ23" s="310" t="str">
        <f t="shared" si="64"/>
        <v/>
      </c>
      <c r="FK23" s="310" t="str">
        <f t="shared" si="64"/>
        <v/>
      </c>
      <c r="FL23" s="310" t="str">
        <f t="shared" si="64"/>
        <v/>
      </c>
      <c r="FM23" s="310" t="str">
        <f t="shared" si="64"/>
        <v/>
      </c>
      <c r="FN23" s="310" t="str">
        <f t="shared" si="64"/>
        <v/>
      </c>
      <c r="FO23" s="310" t="str">
        <f t="shared" si="64"/>
        <v/>
      </c>
      <c r="FP23" s="310" t="str">
        <f t="shared" si="64"/>
        <v/>
      </c>
      <c r="FQ23" s="310" t="str">
        <f t="shared" si="64"/>
        <v/>
      </c>
      <c r="FR23" s="310" t="str">
        <f t="shared" si="64"/>
        <v/>
      </c>
      <c r="FS23" s="310" t="str">
        <f t="shared" si="64"/>
        <v/>
      </c>
      <c r="FT23" s="310">
        <f t="shared" si="64"/>
        <v>4.2439706329499751</v>
      </c>
      <c r="FU23" s="310" t="str">
        <f t="shared" si="64"/>
        <v/>
      </c>
      <c r="FV23" s="310" t="str">
        <f t="shared" si="64"/>
        <v/>
      </c>
      <c r="FW23" s="310" t="str">
        <f t="shared" si="64"/>
        <v/>
      </c>
      <c r="FX23" s="310" t="str">
        <f t="shared" si="64"/>
        <v/>
      </c>
      <c r="FY23" s="310" t="str">
        <f t="shared" si="64"/>
        <v/>
      </c>
      <c r="FZ23" s="310" t="str">
        <f t="shared" si="64"/>
        <v/>
      </c>
      <c r="GA23" s="310" t="str">
        <f t="shared" si="64"/>
        <v/>
      </c>
      <c r="GB23" s="310" t="str">
        <f t="shared" si="64"/>
        <v/>
      </c>
      <c r="GC23" s="310" t="str">
        <f t="shared" si="64"/>
        <v/>
      </c>
      <c r="GD23" s="310" t="str">
        <f t="shared" si="64"/>
        <v/>
      </c>
      <c r="GE23" s="310" t="str">
        <f t="shared" si="64"/>
        <v/>
      </c>
      <c r="GF23" s="310" t="str">
        <f t="shared" si="64"/>
        <v/>
      </c>
      <c r="GG23" s="310" t="str">
        <f t="shared" si="64"/>
        <v/>
      </c>
      <c r="GH23" s="310" t="str">
        <f t="shared" si="64"/>
        <v/>
      </c>
      <c r="GI23" s="310" t="str">
        <f t="shared" si="64"/>
        <v/>
      </c>
      <c r="GJ23" s="310">
        <f t="shared" si="64"/>
        <v>1.5677431386788947</v>
      </c>
      <c r="GK23" s="310" t="str">
        <f t="shared" si="64"/>
        <v/>
      </c>
      <c r="GL23" s="310" t="str">
        <f t="shared" si="64"/>
        <v/>
      </c>
      <c r="GM23" s="310" t="str">
        <f t="shared" si="64"/>
        <v/>
      </c>
      <c r="GN23" s="310" t="str">
        <f t="shared" ref="GN23:IY23" si="65">IF(OR($C$5="",$C$6="",$C$7="",$H$5="",$H$6="",$H$7="",$L$5="",$L$6="",$L$7="",GN14="",GN11="",GN12="",GN13=""),"",IF(AND(GN21="",GN22=""),"",+MIN(GN21:GN22)))</f>
        <v/>
      </c>
      <c r="GO23" s="310" t="str">
        <f t="shared" si="65"/>
        <v/>
      </c>
      <c r="GP23" s="310" t="str">
        <f t="shared" si="65"/>
        <v/>
      </c>
      <c r="GQ23" s="310" t="str">
        <f t="shared" si="65"/>
        <v/>
      </c>
      <c r="GR23" s="310" t="str">
        <f t="shared" si="65"/>
        <v/>
      </c>
      <c r="GS23" s="310" t="str">
        <f t="shared" si="65"/>
        <v/>
      </c>
      <c r="GT23" s="310" t="str">
        <f t="shared" si="65"/>
        <v/>
      </c>
      <c r="GU23" s="310" t="str">
        <f t="shared" si="65"/>
        <v/>
      </c>
      <c r="GV23" s="310" t="str">
        <f t="shared" si="65"/>
        <v/>
      </c>
      <c r="GW23" s="310" t="str">
        <f t="shared" si="65"/>
        <v/>
      </c>
      <c r="GX23" s="310" t="str">
        <f t="shared" si="65"/>
        <v/>
      </c>
      <c r="GY23" s="310" t="str">
        <f t="shared" si="65"/>
        <v/>
      </c>
      <c r="GZ23" s="310" t="str">
        <f t="shared" si="65"/>
        <v/>
      </c>
      <c r="HA23" s="310" t="str">
        <f t="shared" si="65"/>
        <v/>
      </c>
      <c r="HB23" s="310" t="str">
        <f t="shared" si="65"/>
        <v/>
      </c>
      <c r="HC23" s="310" t="str">
        <f t="shared" si="65"/>
        <v/>
      </c>
      <c r="HD23" s="310" t="str">
        <f t="shared" si="65"/>
        <v/>
      </c>
      <c r="HE23" s="310" t="str">
        <f t="shared" si="65"/>
        <v/>
      </c>
      <c r="HF23" s="310" t="str">
        <f t="shared" si="65"/>
        <v/>
      </c>
      <c r="HG23" s="310" t="str">
        <f t="shared" si="65"/>
        <v/>
      </c>
      <c r="HH23" s="310" t="str">
        <f t="shared" si="65"/>
        <v/>
      </c>
      <c r="HI23" s="310" t="str">
        <f t="shared" si="65"/>
        <v/>
      </c>
      <c r="HJ23" s="310" t="str">
        <f t="shared" si="65"/>
        <v/>
      </c>
      <c r="HK23" s="310" t="str">
        <f t="shared" si="65"/>
        <v/>
      </c>
      <c r="HL23" s="310" t="str">
        <f t="shared" si="65"/>
        <v/>
      </c>
      <c r="HM23" s="310" t="str">
        <f t="shared" si="65"/>
        <v/>
      </c>
      <c r="HN23" s="310" t="str">
        <f t="shared" si="65"/>
        <v/>
      </c>
      <c r="HO23" s="310">
        <f t="shared" si="65"/>
        <v>0.19591751210050742</v>
      </c>
      <c r="HP23" s="310">
        <f t="shared" si="65"/>
        <v>0.33617976048982645</v>
      </c>
      <c r="HQ23" s="310">
        <f t="shared" si="65"/>
        <v>-2.4107036059967165E-2</v>
      </c>
      <c r="HR23" s="310">
        <f t="shared" si="65"/>
        <v>0.11654501840646343</v>
      </c>
      <c r="HS23" s="310">
        <f t="shared" si="65"/>
        <v>1.9048958455155363</v>
      </c>
      <c r="HT23" s="310">
        <f t="shared" si="65"/>
        <v>1.0889049980732102</v>
      </c>
      <c r="HU23" s="310">
        <f t="shared" si="65"/>
        <v>1.7548248233108608</v>
      </c>
      <c r="HV23" s="310">
        <f t="shared" si="65"/>
        <v>1.1210511552906517</v>
      </c>
      <c r="HW23" s="310">
        <f t="shared" si="65"/>
        <v>0.93669243678529956</v>
      </c>
      <c r="HX23" s="310">
        <f t="shared" si="65"/>
        <v>0.94915682953056846</v>
      </c>
      <c r="HY23" s="310">
        <f t="shared" si="65"/>
        <v>0.89690691214049745</v>
      </c>
      <c r="HZ23" s="310">
        <f t="shared" si="65"/>
        <v>0.97146571885753685</v>
      </c>
      <c r="IA23" s="310">
        <f t="shared" si="65"/>
        <v>0.77552947693951402</v>
      </c>
      <c r="IB23" s="310">
        <f t="shared" si="65"/>
        <v>0.65424260684989077</v>
      </c>
      <c r="IC23" s="310">
        <f t="shared" si="65"/>
        <v>0.669900259395382</v>
      </c>
      <c r="ID23" s="310">
        <f t="shared" si="65"/>
        <v>0.81088532032218186</v>
      </c>
      <c r="IE23" s="310">
        <f t="shared" si="65"/>
        <v>1.094009305871628</v>
      </c>
      <c r="IF23" s="310">
        <f t="shared" si="65"/>
        <v>6.1485838097112762</v>
      </c>
      <c r="IG23" s="310">
        <f t="shared" si="65"/>
        <v>10.936358488043501</v>
      </c>
      <c r="IH23" s="310">
        <f t="shared" si="65"/>
        <v>23.822634645034007</v>
      </c>
      <c r="II23" s="310">
        <f t="shared" si="65"/>
        <v>4.03050989881792</v>
      </c>
      <c r="IJ23" s="310">
        <f t="shared" si="65"/>
        <v>5.4799702987682686</v>
      </c>
      <c r="IK23" s="310">
        <f t="shared" si="65"/>
        <v>11.491696361207389</v>
      </c>
      <c r="IL23" s="310">
        <f t="shared" si="65"/>
        <v>24.606810020510981</v>
      </c>
      <c r="IM23" s="310">
        <f t="shared" si="65"/>
        <v>4.016390132364875</v>
      </c>
      <c r="IN23" s="310" t="str">
        <f t="shared" si="65"/>
        <v/>
      </c>
      <c r="IO23" s="310" t="str">
        <f t="shared" si="65"/>
        <v/>
      </c>
      <c r="IP23" s="310" t="str">
        <f t="shared" si="65"/>
        <v/>
      </c>
      <c r="IQ23" s="310" t="str">
        <f t="shared" si="65"/>
        <v/>
      </c>
      <c r="IR23" s="310" t="str">
        <f t="shared" si="65"/>
        <v/>
      </c>
      <c r="IS23" s="310" t="str">
        <f t="shared" si="65"/>
        <v/>
      </c>
      <c r="IT23" s="310" t="str">
        <f t="shared" si="65"/>
        <v/>
      </c>
      <c r="IU23" s="310" t="str">
        <f t="shared" si="65"/>
        <v/>
      </c>
      <c r="IV23" s="310" t="str">
        <f t="shared" si="65"/>
        <v/>
      </c>
      <c r="IW23" s="310" t="str">
        <f t="shared" si="65"/>
        <v/>
      </c>
      <c r="IX23" s="310" t="str">
        <f t="shared" si="65"/>
        <v/>
      </c>
      <c r="IY23" s="310" t="str">
        <f t="shared" si="65"/>
        <v/>
      </c>
      <c r="IZ23" s="310" t="str">
        <f t="shared" ref="IZ23:LK23" si="66">IF(OR($C$5="",$C$6="",$C$7="",$H$5="",$H$6="",$H$7="",$L$5="",$L$6="",$L$7="",IZ14="",IZ11="",IZ12="",IZ13=""),"",IF(AND(IZ21="",IZ22=""),"",+MIN(IZ21:IZ22)))</f>
        <v/>
      </c>
      <c r="JA23" s="310" t="str">
        <f t="shared" si="66"/>
        <v/>
      </c>
      <c r="JB23" s="310" t="str">
        <f t="shared" si="66"/>
        <v/>
      </c>
      <c r="JC23" s="310" t="str">
        <f t="shared" si="66"/>
        <v/>
      </c>
      <c r="JD23" s="310" t="str">
        <f t="shared" si="66"/>
        <v/>
      </c>
      <c r="JE23" s="310" t="str">
        <f t="shared" si="66"/>
        <v/>
      </c>
      <c r="JF23" s="310" t="str">
        <f t="shared" si="66"/>
        <v/>
      </c>
      <c r="JG23" s="310" t="str">
        <f t="shared" si="66"/>
        <v/>
      </c>
      <c r="JH23" s="310" t="str">
        <f t="shared" si="66"/>
        <v/>
      </c>
      <c r="JI23" s="310" t="str">
        <f t="shared" si="66"/>
        <v/>
      </c>
      <c r="JJ23" s="310" t="str">
        <f t="shared" si="66"/>
        <v/>
      </c>
      <c r="JK23" s="310" t="str">
        <f t="shared" si="66"/>
        <v/>
      </c>
      <c r="JL23" s="310" t="str">
        <f t="shared" si="66"/>
        <v/>
      </c>
      <c r="JM23" s="310" t="str">
        <f t="shared" si="66"/>
        <v/>
      </c>
      <c r="JN23" s="310" t="str">
        <f t="shared" si="66"/>
        <v/>
      </c>
      <c r="JO23" s="310" t="str">
        <f t="shared" si="66"/>
        <v/>
      </c>
      <c r="JP23" s="310" t="str">
        <f t="shared" si="66"/>
        <v/>
      </c>
      <c r="JQ23" s="310" t="str">
        <f t="shared" si="66"/>
        <v/>
      </c>
      <c r="JR23" s="310" t="str">
        <f t="shared" si="66"/>
        <v/>
      </c>
      <c r="JS23" s="310" t="str">
        <f t="shared" si="66"/>
        <v/>
      </c>
      <c r="JT23" s="310" t="str">
        <f t="shared" si="66"/>
        <v/>
      </c>
      <c r="JU23" s="310" t="str">
        <f t="shared" si="66"/>
        <v/>
      </c>
      <c r="JV23" s="310" t="str">
        <f t="shared" si="66"/>
        <v/>
      </c>
      <c r="JW23" s="310" t="str">
        <f t="shared" si="66"/>
        <v/>
      </c>
      <c r="JX23" s="310" t="str">
        <f t="shared" si="66"/>
        <v/>
      </c>
      <c r="JY23" s="310" t="str">
        <f t="shared" si="66"/>
        <v/>
      </c>
      <c r="JZ23" s="310" t="str">
        <f t="shared" si="66"/>
        <v/>
      </c>
      <c r="KA23" s="310" t="str">
        <f t="shared" si="66"/>
        <v/>
      </c>
      <c r="KB23" s="310" t="str">
        <f t="shared" si="66"/>
        <v/>
      </c>
      <c r="KC23" s="310" t="str">
        <f t="shared" si="66"/>
        <v/>
      </c>
      <c r="KD23" s="310" t="str">
        <f t="shared" si="66"/>
        <v/>
      </c>
      <c r="KE23" s="310" t="str">
        <f t="shared" si="66"/>
        <v/>
      </c>
      <c r="KF23" s="310" t="str">
        <f t="shared" si="66"/>
        <v/>
      </c>
      <c r="KG23" s="310" t="str">
        <f t="shared" si="66"/>
        <v/>
      </c>
      <c r="KH23" s="310" t="str">
        <f t="shared" si="66"/>
        <v/>
      </c>
      <c r="KI23" s="310" t="str">
        <f t="shared" si="66"/>
        <v/>
      </c>
      <c r="KJ23" s="310" t="str">
        <f t="shared" si="66"/>
        <v/>
      </c>
      <c r="KK23" s="310" t="str">
        <f t="shared" si="66"/>
        <v/>
      </c>
      <c r="KL23" s="310" t="str">
        <f t="shared" si="66"/>
        <v/>
      </c>
      <c r="KM23" s="310" t="str">
        <f t="shared" si="66"/>
        <v/>
      </c>
      <c r="KN23" s="310" t="str">
        <f t="shared" si="66"/>
        <v/>
      </c>
      <c r="KO23" s="310" t="str">
        <f t="shared" si="66"/>
        <v/>
      </c>
      <c r="KP23" s="310" t="str">
        <f t="shared" si="66"/>
        <v/>
      </c>
      <c r="KQ23" s="310" t="str">
        <f t="shared" si="66"/>
        <v/>
      </c>
      <c r="KR23" s="310" t="str">
        <f t="shared" si="66"/>
        <v/>
      </c>
      <c r="KS23" s="310" t="str">
        <f t="shared" si="66"/>
        <v/>
      </c>
      <c r="KT23" s="310" t="str">
        <f t="shared" si="66"/>
        <v/>
      </c>
      <c r="KU23" s="310" t="str">
        <f t="shared" si="66"/>
        <v/>
      </c>
      <c r="KV23" s="310" t="str">
        <f t="shared" si="66"/>
        <v/>
      </c>
      <c r="KW23" s="310" t="str">
        <f t="shared" si="66"/>
        <v/>
      </c>
      <c r="KX23" s="310" t="str">
        <f t="shared" si="66"/>
        <v/>
      </c>
      <c r="KY23" s="310" t="str">
        <f t="shared" si="66"/>
        <v/>
      </c>
      <c r="KZ23" s="310" t="str">
        <f t="shared" si="66"/>
        <v/>
      </c>
      <c r="LA23" s="310" t="str">
        <f t="shared" si="66"/>
        <v/>
      </c>
      <c r="LB23" s="310" t="str">
        <f t="shared" si="66"/>
        <v/>
      </c>
      <c r="LC23" s="310" t="str">
        <f t="shared" si="66"/>
        <v/>
      </c>
      <c r="LD23" s="310" t="str">
        <f t="shared" si="66"/>
        <v/>
      </c>
      <c r="LE23" s="310" t="str">
        <f t="shared" si="66"/>
        <v/>
      </c>
      <c r="LF23" s="310" t="str">
        <f t="shared" si="66"/>
        <v/>
      </c>
      <c r="LG23" s="310" t="str">
        <f t="shared" si="66"/>
        <v/>
      </c>
      <c r="LH23" s="310" t="str">
        <f t="shared" si="66"/>
        <v/>
      </c>
      <c r="LI23" s="310" t="str">
        <f t="shared" si="66"/>
        <v/>
      </c>
      <c r="LJ23" s="310" t="str">
        <f t="shared" si="66"/>
        <v/>
      </c>
      <c r="LK23" s="310" t="str">
        <f t="shared" si="66"/>
        <v/>
      </c>
      <c r="LL23" s="310" t="str">
        <f t="shared" ref="LL23:NW23" si="67">IF(OR($C$5="",$C$6="",$C$7="",$H$5="",$H$6="",$H$7="",$L$5="",$L$6="",$L$7="",LL14="",LL11="",LL12="",LL13=""),"",IF(AND(LL21="",LL22=""),"",+MIN(LL21:LL22)))</f>
        <v/>
      </c>
      <c r="LM23" s="310" t="str">
        <f t="shared" si="67"/>
        <v/>
      </c>
      <c r="LN23" s="310" t="str">
        <f t="shared" si="67"/>
        <v/>
      </c>
      <c r="LO23" s="310" t="str">
        <f t="shared" si="67"/>
        <v/>
      </c>
      <c r="LP23" s="310" t="str">
        <f t="shared" si="67"/>
        <v/>
      </c>
      <c r="LQ23" s="310" t="str">
        <f t="shared" si="67"/>
        <v/>
      </c>
      <c r="LR23" s="310" t="str">
        <f t="shared" si="67"/>
        <v/>
      </c>
      <c r="LS23" s="310" t="str">
        <f t="shared" si="67"/>
        <v/>
      </c>
      <c r="LT23" s="310" t="str">
        <f t="shared" si="67"/>
        <v/>
      </c>
      <c r="LU23" s="310" t="str">
        <f t="shared" si="67"/>
        <v/>
      </c>
      <c r="LV23" s="310" t="str">
        <f t="shared" si="67"/>
        <v/>
      </c>
      <c r="LW23" s="310" t="str">
        <f t="shared" si="67"/>
        <v/>
      </c>
      <c r="LX23" s="310" t="str">
        <f t="shared" si="67"/>
        <v/>
      </c>
      <c r="LY23" s="310" t="str">
        <f t="shared" si="67"/>
        <v/>
      </c>
      <c r="LZ23" s="310" t="str">
        <f t="shared" si="67"/>
        <v/>
      </c>
      <c r="MA23" s="310" t="str">
        <f t="shared" si="67"/>
        <v/>
      </c>
      <c r="MB23" s="310" t="str">
        <f t="shared" si="67"/>
        <v/>
      </c>
      <c r="MC23" s="310" t="str">
        <f t="shared" si="67"/>
        <v/>
      </c>
      <c r="MD23" s="310" t="str">
        <f t="shared" si="67"/>
        <v/>
      </c>
      <c r="ME23" s="310" t="str">
        <f t="shared" si="67"/>
        <v/>
      </c>
      <c r="MF23" s="310" t="str">
        <f t="shared" si="67"/>
        <v/>
      </c>
      <c r="MG23" s="310" t="str">
        <f t="shared" si="67"/>
        <v/>
      </c>
      <c r="MH23" s="310" t="str">
        <f t="shared" si="67"/>
        <v/>
      </c>
      <c r="MI23" s="310" t="str">
        <f t="shared" si="67"/>
        <v/>
      </c>
      <c r="MJ23" s="310" t="str">
        <f t="shared" si="67"/>
        <v/>
      </c>
      <c r="MK23" s="310" t="str">
        <f t="shared" si="67"/>
        <v/>
      </c>
      <c r="ML23" s="310" t="str">
        <f t="shared" si="67"/>
        <v/>
      </c>
      <c r="MM23" s="310" t="str">
        <f t="shared" si="67"/>
        <v/>
      </c>
      <c r="MN23" s="310" t="str">
        <f t="shared" si="67"/>
        <v/>
      </c>
      <c r="MO23" s="310" t="str">
        <f t="shared" si="67"/>
        <v/>
      </c>
      <c r="MP23" s="310" t="str">
        <f t="shared" si="67"/>
        <v/>
      </c>
      <c r="MQ23" s="310" t="str">
        <f t="shared" si="67"/>
        <v/>
      </c>
      <c r="MR23" s="310" t="str">
        <f t="shared" si="67"/>
        <v/>
      </c>
      <c r="MS23" s="310" t="str">
        <f t="shared" si="67"/>
        <v/>
      </c>
      <c r="MT23" s="310" t="str">
        <f t="shared" si="67"/>
        <v/>
      </c>
      <c r="MU23" s="310" t="str">
        <f t="shared" si="67"/>
        <v/>
      </c>
      <c r="MV23" s="310" t="str">
        <f t="shared" si="67"/>
        <v/>
      </c>
      <c r="MW23" s="310" t="str">
        <f t="shared" si="67"/>
        <v/>
      </c>
      <c r="MX23" s="310" t="str">
        <f t="shared" si="67"/>
        <v/>
      </c>
      <c r="MY23" s="310" t="str">
        <f t="shared" si="67"/>
        <v/>
      </c>
      <c r="MZ23" s="310" t="str">
        <f t="shared" si="67"/>
        <v/>
      </c>
      <c r="NA23" s="310" t="str">
        <f t="shared" si="67"/>
        <v/>
      </c>
      <c r="NB23" s="310" t="str">
        <f t="shared" si="67"/>
        <v/>
      </c>
      <c r="NC23" s="310" t="str">
        <f t="shared" si="67"/>
        <v/>
      </c>
      <c r="ND23" s="310" t="str">
        <f t="shared" si="67"/>
        <v/>
      </c>
      <c r="NE23" s="310" t="str">
        <f t="shared" si="67"/>
        <v/>
      </c>
      <c r="NF23" s="310" t="str">
        <f t="shared" si="67"/>
        <v/>
      </c>
      <c r="NG23" s="310" t="str">
        <f t="shared" si="67"/>
        <v/>
      </c>
      <c r="NH23" s="310" t="str">
        <f t="shared" si="67"/>
        <v/>
      </c>
      <c r="NI23" s="310" t="str">
        <f t="shared" si="67"/>
        <v/>
      </c>
      <c r="NJ23" s="310" t="str">
        <f t="shared" si="67"/>
        <v/>
      </c>
      <c r="NK23" s="310" t="str">
        <f t="shared" si="67"/>
        <v/>
      </c>
      <c r="NL23" s="310" t="str">
        <f t="shared" si="67"/>
        <v/>
      </c>
      <c r="NM23" s="310" t="str">
        <f t="shared" si="67"/>
        <v/>
      </c>
      <c r="NN23" s="310" t="str">
        <f t="shared" si="67"/>
        <v/>
      </c>
      <c r="NO23" s="310" t="str">
        <f t="shared" si="67"/>
        <v/>
      </c>
      <c r="NP23" s="310" t="str">
        <f t="shared" si="67"/>
        <v/>
      </c>
      <c r="NQ23" s="310" t="str">
        <f t="shared" si="67"/>
        <v/>
      </c>
      <c r="NR23" s="310" t="str">
        <f t="shared" si="67"/>
        <v/>
      </c>
      <c r="NS23" s="310" t="str">
        <f t="shared" si="67"/>
        <v/>
      </c>
      <c r="NT23" s="310" t="str">
        <f t="shared" si="67"/>
        <v/>
      </c>
      <c r="NU23" s="310" t="str">
        <f t="shared" si="67"/>
        <v/>
      </c>
      <c r="NV23" s="310" t="str">
        <f t="shared" si="67"/>
        <v/>
      </c>
      <c r="NW23" s="310" t="str">
        <f t="shared" si="67"/>
        <v/>
      </c>
      <c r="NX23" s="310" t="str">
        <f t="shared" ref="NX23:QI23" si="68">IF(OR($C$5="",$C$6="",$C$7="",$H$5="",$H$6="",$H$7="",$L$5="",$L$6="",$L$7="",NX14="",NX11="",NX12="",NX13=""),"",IF(AND(NX21="",NX22=""),"",+MIN(NX21:NX22)))</f>
        <v/>
      </c>
      <c r="NY23" s="310" t="str">
        <f t="shared" si="68"/>
        <v/>
      </c>
      <c r="NZ23" s="310" t="str">
        <f t="shared" si="68"/>
        <v/>
      </c>
      <c r="OA23" s="310" t="str">
        <f t="shared" si="68"/>
        <v/>
      </c>
      <c r="OB23" s="310" t="str">
        <f t="shared" si="68"/>
        <v/>
      </c>
      <c r="OC23" s="310" t="str">
        <f t="shared" si="68"/>
        <v/>
      </c>
      <c r="OD23" s="310" t="str">
        <f t="shared" si="68"/>
        <v/>
      </c>
      <c r="OE23" s="310" t="str">
        <f t="shared" si="68"/>
        <v/>
      </c>
      <c r="OF23" s="310" t="str">
        <f t="shared" si="68"/>
        <v/>
      </c>
      <c r="OG23" s="310" t="str">
        <f t="shared" si="68"/>
        <v/>
      </c>
      <c r="OH23" s="310" t="str">
        <f t="shared" si="68"/>
        <v/>
      </c>
      <c r="OI23" s="310" t="str">
        <f t="shared" si="68"/>
        <v/>
      </c>
      <c r="OJ23" s="310" t="str">
        <f t="shared" si="68"/>
        <v/>
      </c>
      <c r="OK23" s="310" t="str">
        <f t="shared" si="68"/>
        <v/>
      </c>
      <c r="OL23" s="310" t="str">
        <f t="shared" si="68"/>
        <v/>
      </c>
      <c r="OM23" s="310" t="str">
        <f t="shared" si="68"/>
        <v/>
      </c>
      <c r="ON23" s="310" t="str">
        <f t="shared" si="68"/>
        <v/>
      </c>
      <c r="OO23" s="310" t="str">
        <f t="shared" si="68"/>
        <v/>
      </c>
      <c r="OP23" s="310" t="str">
        <f t="shared" si="68"/>
        <v/>
      </c>
      <c r="OQ23" s="310" t="str">
        <f t="shared" si="68"/>
        <v/>
      </c>
      <c r="OR23" s="310" t="str">
        <f t="shared" si="68"/>
        <v/>
      </c>
      <c r="OS23" s="310" t="str">
        <f t="shared" si="68"/>
        <v/>
      </c>
      <c r="OT23" s="310" t="str">
        <f t="shared" si="68"/>
        <v/>
      </c>
      <c r="OU23" s="310" t="str">
        <f t="shared" si="68"/>
        <v/>
      </c>
      <c r="OV23" s="310" t="str">
        <f t="shared" si="68"/>
        <v/>
      </c>
      <c r="OW23" s="310" t="str">
        <f t="shared" si="68"/>
        <v/>
      </c>
      <c r="OX23" s="310" t="str">
        <f t="shared" si="68"/>
        <v/>
      </c>
      <c r="OY23" s="310" t="str">
        <f t="shared" si="68"/>
        <v/>
      </c>
      <c r="OZ23" s="310" t="str">
        <f t="shared" si="68"/>
        <v/>
      </c>
      <c r="PA23" s="310" t="str">
        <f t="shared" si="68"/>
        <v/>
      </c>
      <c r="PB23" s="310" t="str">
        <f t="shared" si="68"/>
        <v/>
      </c>
      <c r="PC23" s="310" t="str">
        <f t="shared" si="68"/>
        <v/>
      </c>
      <c r="PD23" s="310" t="str">
        <f t="shared" si="68"/>
        <v/>
      </c>
      <c r="PE23" s="310" t="str">
        <f t="shared" si="68"/>
        <v/>
      </c>
      <c r="PF23" s="310" t="str">
        <f t="shared" si="68"/>
        <v/>
      </c>
      <c r="PG23" s="310" t="str">
        <f t="shared" si="68"/>
        <v/>
      </c>
      <c r="PH23" s="310" t="str">
        <f t="shared" si="68"/>
        <v/>
      </c>
      <c r="PI23" s="310" t="str">
        <f t="shared" si="68"/>
        <v/>
      </c>
      <c r="PJ23" s="310" t="str">
        <f t="shared" si="68"/>
        <v/>
      </c>
      <c r="PK23" s="310" t="str">
        <f t="shared" si="68"/>
        <v/>
      </c>
      <c r="PL23" s="310" t="str">
        <f t="shared" si="68"/>
        <v/>
      </c>
      <c r="PM23" s="310" t="str">
        <f t="shared" si="68"/>
        <v/>
      </c>
      <c r="PN23" s="310" t="str">
        <f t="shared" si="68"/>
        <v/>
      </c>
      <c r="PO23" s="310" t="str">
        <f t="shared" si="68"/>
        <v/>
      </c>
      <c r="PP23" s="310" t="str">
        <f t="shared" si="68"/>
        <v/>
      </c>
      <c r="PQ23" s="310" t="str">
        <f t="shared" si="68"/>
        <v/>
      </c>
      <c r="PR23" s="310" t="str">
        <f t="shared" si="68"/>
        <v/>
      </c>
      <c r="PS23" s="310" t="str">
        <f t="shared" si="68"/>
        <v/>
      </c>
      <c r="PT23" s="310" t="str">
        <f t="shared" si="68"/>
        <v/>
      </c>
      <c r="PU23" s="310" t="str">
        <f t="shared" si="68"/>
        <v/>
      </c>
      <c r="PV23" s="310" t="str">
        <f t="shared" si="68"/>
        <v/>
      </c>
      <c r="PW23" s="310" t="str">
        <f t="shared" si="68"/>
        <v/>
      </c>
      <c r="PX23" s="310" t="str">
        <f t="shared" si="68"/>
        <v/>
      </c>
      <c r="PY23" s="310" t="str">
        <f t="shared" si="68"/>
        <v/>
      </c>
      <c r="PZ23" s="310" t="str">
        <f t="shared" si="68"/>
        <v/>
      </c>
      <c r="QA23" s="310" t="str">
        <f t="shared" si="68"/>
        <v/>
      </c>
      <c r="QB23" s="310" t="str">
        <f t="shared" si="68"/>
        <v/>
      </c>
      <c r="QC23" s="310" t="str">
        <f t="shared" si="68"/>
        <v/>
      </c>
      <c r="QD23" s="310" t="str">
        <f t="shared" si="68"/>
        <v/>
      </c>
      <c r="QE23" s="310" t="str">
        <f t="shared" si="68"/>
        <v/>
      </c>
      <c r="QF23" s="310" t="str">
        <f t="shared" si="68"/>
        <v/>
      </c>
      <c r="QG23" s="310" t="str">
        <f t="shared" si="68"/>
        <v/>
      </c>
      <c r="QH23" s="310" t="str">
        <f t="shared" si="68"/>
        <v/>
      </c>
      <c r="QI23" s="310" t="str">
        <f t="shared" si="68"/>
        <v/>
      </c>
      <c r="QJ23" s="310" t="str">
        <f t="shared" ref="QJ23:SH23" si="69">IF(OR($C$5="",$C$6="",$C$7="",$H$5="",$H$6="",$H$7="",$L$5="",$L$6="",$L$7="",QJ14="",QJ11="",QJ12="",QJ13=""),"",IF(AND(QJ21="",QJ22=""),"",+MIN(QJ21:QJ22)))</f>
        <v/>
      </c>
      <c r="QK23" s="310" t="str">
        <f t="shared" si="69"/>
        <v/>
      </c>
      <c r="QL23" s="310" t="str">
        <f t="shared" si="69"/>
        <v/>
      </c>
      <c r="QM23" s="310" t="str">
        <f t="shared" si="69"/>
        <v/>
      </c>
      <c r="QN23" s="310" t="str">
        <f t="shared" si="69"/>
        <v/>
      </c>
      <c r="QO23" s="310" t="str">
        <f t="shared" si="69"/>
        <v/>
      </c>
      <c r="QP23" s="310" t="str">
        <f t="shared" si="69"/>
        <v/>
      </c>
      <c r="QQ23" s="310" t="str">
        <f t="shared" si="69"/>
        <v/>
      </c>
      <c r="QR23" s="310" t="str">
        <f t="shared" si="69"/>
        <v/>
      </c>
      <c r="QS23" s="310" t="str">
        <f t="shared" si="69"/>
        <v/>
      </c>
      <c r="QT23" s="310" t="str">
        <f t="shared" si="69"/>
        <v/>
      </c>
      <c r="QU23" s="310" t="str">
        <f t="shared" si="69"/>
        <v/>
      </c>
      <c r="QV23" s="310" t="str">
        <f t="shared" si="69"/>
        <v/>
      </c>
      <c r="QW23" s="310" t="str">
        <f t="shared" si="69"/>
        <v/>
      </c>
      <c r="QX23" s="310" t="str">
        <f t="shared" si="69"/>
        <v/>
      </c>
      <c r="QY23" s="310" t="str">
        <f t="shared" si="69"/>
        <v/>
      </c>
      <c r="QZ23" s="310" t="str">
        <f t="shared" si="69"/>
        <v/>
      </c>
      <c r="RA23" s="310" t="str">
        <f t="shared" si="69"/>
        <v/>
      </c>
      <c r="RB23" s="310" t="str">
        <f t="shared" si="69"/>
        <v/>
      </c>
      <c r="RC23" s="310" t="str">
        <f t="shared" si="69"/>
        <v/>
      </c>
      <c r="RD23" s="310" t="str">
        <f t="shared" si="69"/>
        <v/>
      </c>
      <c r="RE23" s="310" t="str">
        <f t="shared" si="69"/>
        <v/>
      </c>
      <c r="RF23" s="310" t="str">
        <f t="shared" si="69"/>
        <v/>
      </c>
      <c r="RG23" s="310" t="str">
        <f t="shared" si="69"/>
        <v/>
      </c>
      <c r="RH23" s="310" t="str">
        <f t="shared" si="69"/>
        <v/>
      </c>
      <c r="RI23" s="310" t="str">
        <f t="shared" si="69"/>
        <v/>
      </c>
      <c r="RJ23" s="310" t="str">
        <f t="shared" si="69"/>
        <v/>
      </c>
      <c r="RK23" s="310" t="str">
        <f t="shared" si="69"/>
        <v/>
      </c>
      <c r="RL23" s="310" t="str">
        <f t="shared" si="69"/>
        <v/>
      </c>
      <c r="RM23" s="310" t="str">
        <f t="shared" si="69"/>
        <v/>
      </c>
      <c r="RN23" s="310" t="str">
        <f t="shared" si="69"/>
        <v/>
      </c>
      <c r="RO23" s="310" t="str">
        <f t="shared" si="69"/>
        <v/>
      </c>
      <c r="RP23" s="310" t="str">
        <f t="shared" si="69"/>
        <v/>
      </c>
      <c r="RQ23" s="310" t="str">
        <f t="shared" si="69"/>
        <v/>
      </c>
      <c r="RR23" s="310" t="str">
        <f t="shared" si="69"/>
        <v/>
      </c>
      <c r="RS23" s="310" t="str">
        <f t="shared" si="69"/>
        <v/>
      </c>
      <c r="RT23" s="310" t="str">
        <f t="shared" si="69"/>
        <v/>
      </c>
      <c r="RU23" s="310" t="str">
        <f t="shared" si="69"/>
        <v/>
      </c>
      <c r="RV23" s="310" t="str">
        <f t="shared" si="69"/>
        <v/>
      </c>
      <c r="RW23" s="310" t="str">
        <f t="shared" si="69"/>
        <v/>
      </c>
      <c r="RX23" s="310" t="str">
        <f t="shared" si="69"/>
        <v/>
      </c>
      <c r="RY23" s="310" t="str">
        <f t="shared" si="69"/>
        <v/>
      </c>
      <c r="RZ23" s="310" t="str">
        <f t="shared" si="69"/>
        <v/>
      </c>
      <c r="SA23" s="310" t="str">
        <f t="shared" si="69"/>
        <v/>
      </c>
      <c r="SB23" s="310" t="str">
        <f t="shared" si="69"/>
        <v/>
      </c>
      <c r="SC23" s="310" t="str">
        <f t="shared" si="69"/>
        <v/>
      </c>
      <c r="SD23" s="310" t="str">
        <f t="shared" si="69"/>
        <v/>
      </c>
      <c r="SE23" s="310" t="str">
        <f t="shared" si="69"/>
        <v/>
      </c>
      <c r="SF23" s="310" t="str">
        <f t="shared" si="69"/>
        <v/>
      </c>
      <c r="SG23" s="310" t="str">
        <f t="shared" si="69"/>
        <v/>
      </c>
      <c r="SH23" s="310" t="str">
        <f t="shared" si="69"/>
        <v/>
      </c>
      <c r="SM23">
        <f>'GRR Data'!A19</f>
        <v>0</v>
      </c>
    </row>
    <row r="24" spans="2:507">
      <c r="B24" s="6"/>
      <c r="C24" s="336" t="str">
        <f t="shared" ref="C24:BN24" si="70">IF(C14="","GDT Blank","")</f>
        <v/>
      </c>
      <c r="D24" s="336" t="str">
        <f t="shared" si="70"/>
        <v/>
      </c>
      <c r="E24" s="336" t="str">
        <f t="shared" si="70"/>
        <v/>
      </c>
      <c r="F24" s="336" t="str">
        <f t="shared" si="70"/>
        <v/>
      </c>
      <c r="G24" s="336" t="str">
        <f t="shared" si="70"/>
        <v/>
      </c>
      <c r="H24" s="336" t="str">
        <f t="shared" si="70"/>
        <v/>
      </c>
      <c r="I24" s="336" t="str">
        <f t="shared" si="70"/>
        <v/>
      </c>
      <c r="J24" s="336" t="str">
        <f t="shared" si="70"/>
        <v/>
      </c>
      <c r="K24" s="336" t="str">
        <f t="shared" si="70"/>
        <v/>
      </c>
      <c r="L24" s="336" t="str">
        <f t="shared" si="70"/>
        <v/>
      </c>
      <c r="M24" s="336" t="str">
        <f t="shared" si="70"/>
        <v/>
      </c>
      <c r="N24" s="336" t="str">
        <f t="shared" si="70"/>
        <v/>
      </c>
      <c r="O24" s="336" t="str">
        <f t="shared" si="70"/>
        <v/>
      </c>
      <c r="P24" s="336" t="str">
        <f t="shared" si="70"/>
        <v/>
      </c>
      <c r="Q24" s="336" t="str">
        <f t="shared" si="70"/>
        <v/>
      </c>
      <c r="R24" s="336" t="str">
        <f t="shared" si="70"/>
        <v/>
      </c>
      <c r="S24" s="336" t="str">
        <f t="shared" si="70"/>
        <v/>
      </c>
      <c r="T24" s="336" t="str">
        <f t="shared" si="70"/>
        <v/>
      </c>
      <c r="U24" s="336" t="str">
        <f t="shared" si="70"/>
        <v/>
      </c>
      <c r="V24" s="336" t="str">
        <f t="shared" si="70"/>
        <v/>
      </c>
      <c r="W24" s="336" t="str">
        <f t="shared" si="70"/>
        <v/>
      </c>
      <c r="X24" s="336" t="str">
        <f t="shared" si="70"/>
        <v/>
      </c>
      <c r="Y24" s="336" t="str">
        <f t="shared" si="70"/>
        <v/>
      </c>
      <c r="Z24" s="336" t="str">
        <f t="shared" si="70"/>
        <v/>
      </c>
      <c r="AA24" s="336" t="str">
        <f t="shared" si="70"/>
        <v/>
      </c>
      <c r="AB24" s="336" t="str">
        <f t="shared" si="70"/>
        <v/>
      </c>
      <c r="AC24" s="336" t="str">
        <f t="shared" si="70"/>
        <v/>
      </c>
      <c r="AD24" s="336" t="str">
        <f t="shared" si="70"/>
        <v/>
      </c>
      <c r="AE24" s="336" t="str">
        <f t="shared" si="70"/>
        <v/>
      </c>
      <c r="AF24" s="336" t="str">
        <f t="shared" si="70"/>
        <v/>
      </c>
      <c r="AG24" s="336" t="str">
        <f t="shared" si="70"/>
        <v/>
      </c>
      <c r="AH24" s="336" t="str">
        <f t="shared" si="70"/>
        <v/>
      </c>
      <c r="AI24" s="336" t="str">
        <f t="shared" si="70"/>
        <v/>
      </c>
      <c r="AJ24" s="336" t="str">
        <f t="shared" si="70"/>
        <v/>
      </c>
      <c r="AK24" s="336" t="str">
        <f t="shared" si="70"/>
        <v/>
      </c>
      <c r="AL24" s="336" t="str">
        <f t="shared" si="70"/>
        <v/>
      </c>
      <c r="AM24" s="336" t="str">
        <f t="shared" si="70"/>
        <v/>
      </c>
      <c r="AN24" s="336" t="str">
        <f t="shared" si="70"/>
        <v/>
      </c>
      <c r="AO24" s="336" t="str">
        <f t="shared" si="70"/>
        <v/>
      </c>
      <c r="AP24" s="336" t="str">
        <f t="shared" si="70"/>
        <v/>
      </c>
      <c r="AQ24" s="336" t="str">
        <f t="shared" si="70"/>
        <v/>
      </c>
      <c r="AR24" s="336" t="str">
        <f t="shared" si="70"/>
        <v/>
      </c>
      <c r="AS24" s="336" t="str">
        <f t="shared" si="70"/>
        <v/>
      </c>
      <c r="AT24" s="336" t="str">
        <f t="shared" si="70"/>
        <v/>
      </c>
      <c r="AU24" s="336" t="str">
        <f t="shared" si="70"/>
        <v/>
      </c>
      <c r="AV24" s="336" t="str">
        <f t="shared" si="70"/>
        <v/>
      </c>
      <c r="AW24" s="336" t="str">
        <f t="shared" si="70"/>
        <v/>
      </c>
      <c r="AX24" s="336" t="str">
        <f t="shared" si="70"/>
        <v/>
      </c>
      <c r="AY24" s="336" t="str">
        <f t="shared" si="70"/>
        <v/>
      </c>
      <c r="AZ24" s="336" t="str">
        <f t="shared" si="70"/>
        <v/>
      </c>
      <c r="BA24" s="336" t="str">
        <f t="shared" si="70"/>
        <v/>
      </c>
      <c r="BB24" s="336" t="str">
        <f t="shared" si="70"/>
        <v/>
      </c>
      <c r="BC24" s="336" t="str">
        <f t="shared" si="70"/>
        <v/>
      </c>
      <c r="BD24" s="336" t="str">
        <f t="shared" si="70"/>
        <v/>
      </c>
      <c r="BE24" s="336" t="str">
        <f t="shared" si="70"/>
        <v/>
      </c>
      <c r="BF24" s="336" t="str">
        <f t="shared" si="70"/>
        <v/>
      </c>
      <c r="BG24" s="336" t="str">
        <f t="shared" si="70"/>
        <v/>
      </c>
      <c r="BH24" s="336" t="str">
        <f t="shared" si="70"/>
        <v/>
      </c>
      <c r="BI24" s="336" t="str">
        <f t="shared" si="70"/>
        <v/>
      </c>
      <c r="BJ24" s="336" t="str">
        <f t="shared" si="70"/>
        <v/>
      </c>
      <c r="BK24" s="336" t="str">
        <f t="shared" si="70"/>
        <v/>
      </c>
      <c r="BL24" s="336" t="str">
        <f t="shared" si="70"/>
        <v/>
      </c>
      <c r="BM24" s="336" t="str">
        <f t="shared" si="70"/>
        <v/>
      </c>
      <c r="BN24" s="336" t="str">
        <f t="shared" si="70"/>
        <v/>
      </c>
      <c r="BO24" s="336" t="str">
        <f t="shared" ref="BO24:DZ24" si="71">IF(BO14="","GDT Blank","")</f>
        <v/>
      </c>
      <c r="BP24" s="336" t="str">
        <f t="shared" si="71"/>
        <v/>
      </c>
      <c r="BQ24" s="336" t="str">
        <f t="shared" si="71"/>
        <v/>
      </c>
      <c r="BR24" s="336" t="str">
        <f t="shared" si="71"/>
        <v/>
      </c>
      <c r="BS24" s="336" t="str">
        <f t="shared" si="71"/>
        <v/>
      </c>
      <c r="BT24" s="336" t="str">
        <f t="shared" si="71"/>
        <v/>
      </c>
      <c r="BU24" s="336" t="str">
        <f t="shared" si="71"/>
        <v/>
      </c>
      <c r="BV24" s="336" t="str">
        <f t="shared" si="71"/>
        <v/>
      </c>
      <c r="BW24" s="336" t="str">
        <f t="shared" si="71"/>
        <v/>
      </c>
      <c r="BX24" s="336" t="str">
        <f t="shared" si="71"/>
        <v/>
      </c>
      <c r="BY24" s="336" t="str">
        <f t="shared" si="71"/>
        <v/>
      </c>
      <c r="BZ24" s="336" t="str">
        <f t="shared" si="71"/>
        <v/>
      </c>
      <c r="CA24" s="336" t="str">
        <f t="shared" si="71"/>
        <v/>
      </c>
      <c r="CB24" s="336" t="str">
        <f t="shared" si="71"/>
        <v/>
      </c>
      <c r="CC24" s="336" t="str">
        <f t="shared" si="71"/>
        <v/>
      </c>
      <c r="CD24" s="336" t="str">
        <f t="shared" si="71"/>
        <v/>
      </c>
      <c r="CE24" s="336" t="str">
        <f t="shared" si="71"/>
        <v/>
      </c>
      <c r="CF24" s="336" t="str">
        <f t="shared" si="71"/>
        <v/>
      </c>
      <c r="CG24" s="336" t="str">
        <f t="shared" si="71"/>
        <v/>
      </c>
      <c r="CH24" s="336" t="str">
        <f t="shared" si="71"/>
        <v/>
      </c>
      <c r="CI24" s="336" t="str">
        <f t="shared" si="71"/>
        <v/>
      </c>
      <c r="CJ24" s="336" t="str">
        <f t="shared" si="71"/>
        <v/>
      </c>
      <c r="CK24" s="336" t="str">
        <f t="shared" si="71"/>
        <v/>
      </c>
      <c r="CL24" s="336" t="str">
        <f t="shared" si="71"/>
        <v/>
      </c>
      <c r="CM24" s="336" t="str">
        <f t="shared" si="71"/>
        <v/>
      </c>
      <c r="CN24" s="336" t="str">
        <f t="shared" si="71"/>
        <v/>
      </c>
      <c r="CO24" s="336" t="str">
        <f t="shared" si="71"/>
        <v/>
      </c>
      <c r="CP24" s="336" t="str">
        <f t="shared" si="71"/>
        <v/>
      </c>
      <c r="CQ24" s="336" t="str">
        <f t="shared" si="71"/>
        <v/>
      </c>
      <c r="CR24" s="336" t="str">
        <f t="shared" si="71"/>
        <v/>
      </c>
      <c r="CS24" s="336" t="str">
        <f t="shared" si="71"/>
        <v/>
      </c>
      <c r="CT24" s="336" t="str">
        <f t="shared" si="71"/>
        <v/>
      </c>
      <c r="CU24" s="336" t="str">
        <f t="shared" si="71"/>
        <v/>
      </c>
      <c r="CV24" s="336" t="str">
        <f t="shared" si="71"/>
        <v/>
      </c>
      <c r="CW24" s="336" t="str">
        <f t="shared" si="71"/>
        <v/>
      </c>
      <c r="CX24" s="336" t="str">
        <f t="shared" si="71"/>
        <v/>
      </c>
      <c r="CY24" s="336" t="str">
        <f t="shared" si="71"/>
        <v/>
      </c>
      <c r="CZ24" s="336" t="str">
        <f t="shared" si="71"/>
        <v/>
      </c>
      <c r="DA24" s="336" t="str">
        <f t="shared" si="71"/>
        <v/>
      </c>
      <c r="DB24" s="336" t="str">
        <f t="shared" si="71"/>
        <v/>
      </c>
      <c r="DC24" s="336" t="str">
        <f t="shared" si="71"/>
        <v/>
      </c>
      <c r="DD24" s="336" t="str">
        <f t="shared" si="71"/>
        <v/>
      </c>
      <c r="DE24" s="336" t="str">
        <f t="shared" si="71"/>
        <v/>
      </c>
      <c r="DF24" s="336" t="str">
        <f t="shared" si="71"/>
        <v/>
      </c>
      <c r="DG24" s="336" t="str">
        <f t="shared" si="71"/>
        <v/>
      </c>
      <c r="DH24" s="336" t="str">
        <f t="shared" si="71"/>
        <v/>
      </c>
      <c r="DI24" s="336" t="str">
        <f t="shared" si="71"/>
        <v/>
      </c>
      <c r="DJ24" s="336" t="str">
        <f t="shared" si="71"/>
        <v/>
      </c>
      <c r="DK24" s="336" t="str">
        <f t="shared" si="71"/>
        <v/>
      </c>
      <c r="DL24" s="336" t="str">
        <f t="shared" si="71"/>
        <v/>
      </c>
      <c r="DM24" s="336" t="str">
        <f t="shared" si="71"/>
        <v/>
      </c>
      <c r="DN24" s="336" t="str">
        <f t="shared" si="71"/>
        <v/>
      </c>
      <c r="DO24" s="336" t="str">
        <f t="shared" si="71"/>
        <v/>
      </c>
      <c r="DP24" s="336" t="str">
        <f t="shared" si="71"/>
        <v/>
      </c>
      <c r="DQ24" s="336" t="str">
        <f t="shared" si="71"/>
        <v/>
      </c>
      <c r="DR24" s="336" t="str">
        <f t="shared" si="71"/>
        <v/>
      </c>
      <c r="DS24" s="336" t="str">
        <f t="shared" si="71"/>
        <v/>
      </c>
      <c r="DT24" s="336" t="str">
        <f t="shared" si="71"/>
        <v/>
      </c>
      <c r="DU24" s="336" t="str">
        <f t="shared" si="71"/>
        <v/>
      </c>
      <c r="DV24" s="336" t="str">
        <f t="shared" si="71"/>
        <v/>
      </c>
      <c r="DW24" s="336" t="str">
        <f t="shared" si="71"/>
        <v/>
      </c>
      <c r="DX24" s="336" t="str">
        <f t="shared" si="71"/>
        <v/>
      </c>
      <c r="DY24" s="336" t="str">
        <f t="shared" si="71"/>
        <v/>
      </c>
      <c r="DZ24" s="336" t="str">
        <f t="shared" si="71"/>
        <v/>
      </c>
      <c r="EA24" s="336" t="str">
        <f t="shared" ref="EA24:GL24" si="72">IF(EA14="","GDT Blank","")</f>
        <v/>
      </c>
      <c r="EB24" s="336" t="str">
        <f t="shared" si="72"/>
        <v/>
      </c>
      <c r="EC24" s="336" t="str">
        <f t="shared" si="72"/>
        <v/>
      </c>
      <c r="ED24" s="336" t="str">
        <f t="shared" si="72"/>
        <v/>
      </c>
      <c r="EE24" s="336" t="str">
        <f t="shared" si="72"/>
        <v/>
      </c>
      <c r="EF24" s="336" t="str">
        <f t="shared" si="72"/>
        <v/>
      </c>
      <c r="EG24" s="336" t="str">
        <f t="shared" si="72"/>
        <v/>
      </c>
      <c r="EH24" s="336" t="str">
        <f t="shared" si="72"/>
        <v/>
      </c>
      <c r="EI24" s="336" t="str">
        <f t="shared" si="72"/>
        <v/>
      </c>
      <c r="EJ24" s="336" t="str">
        <f t="shared" si="72"/>
        <v/>
      </c>
      <c r="EK24" s="336" t="str">
        <f t="shared" si="72"/>
        <v/>
      </c>
      <c r="EL24" s="336" t="str">
        <f t="shared" si="72"/>
        <v/>
      </c>
      <c r="EM24" s="336" t="str">
        <f t="shared" si="72"/>
        <v/>
      </c>
      <c r="EN24" s="336" t="str">
        <f t="shared" si="72"/>
        <v/>
      </c>
      <c r="EO24" s="336" t="str">
        <f t="shared" si="72"/>
        <v/>
      </c>
      <c r="EP24" s="336" t="str">
        <f t="shared" si="72"/>
        <v/>
      </c>
      <c r="EQ24" s="336" t="str">
        <f t="shared" si="72"/>
        <v/>
      </c>
      <c r="ER24" s="336" t="str">
        <f t="shared" si="72"/>
        <v/>
      </c>
      <c r="ES24" s="336" t="str">
        <f t="shared" si="72"/>
        <v/>
      </c>
      <c r="ET24" s="336" t="str">
        <f t="shared" si="72"/>
        <v/>
      </c>
      <c r="EU24" s="336" t="str">
        <f t="shared" si="72"/>
        <v/>
      </c>
      <c r="EV24" s="336" t="str">
        <f t="shared" si="72"/>
        <v/>
      </c>
      <c r="EW24" s="336" t="str">
        <f t="shared" si="72"/>
        <v/>
      </c>
      <c r="EX24" s="336" t="str">
        <f t="shared" si="72"/>
        <v/>
      </c>
      <c r="EY24" s="336" t="str">
        <f t="shared" si="72"/>
        <v/>
      </c>
      <c r="EZ24" s="336" t="str">
        <f t="shared" si="72"/>
        <v/>
      </c>
      <c r="FA24" s="336" t="str">
        <f t="shared" si="72"/>
        <v/>
      </c>
      <c r="FB24" s="336" t="str">
        <f t="shared" si="72"/>
        <v/>
      </c>
      <c r="FC24" s="336" t="str">
        <f t="shared" si="72"/>
        <v/>
      </c>
      <c r="FD24" s="336" t="str">
        <f t="shared" si="72"/>
        <v/>
      </c>
      <c r="FE24" s="336" t="str">
        <f t="shared" si="72"/>
        <v/>
      </c>
      <c r="FF24" s="336" t="str">
        <f t="shared" si="72"/>
        <v/>
      </c>
      <c r="FG24" s="336" t="str">
        <f t="shared" si="72"/>
        <v/>
      </c>
      <c r="FH24" s="336" t="str">
        <f t="shared" si="72"/>
        <v/>
      </c>
      <c r="FI24" s="336" t="str">
        <f t="shared" si="72"/>
        <v/>
      </c>
      <c r="FJ24" s="336" t="str">
        <f t="shared" si="72"/>
        <v/>
      </c>
      <c r="FK24" s="336" t="str">
        <f t="shared" si="72"/>
        <v/>
      </c>
      <c r="FL24" s="336" t="str">
        <f t="shared" si="72"/>
        <v/>
      </c>
      <c r="FM24" s="336" t="str">
        <f t="shared" si="72"/>
        <v/>
      </c>
      <c r="FN24" s="336" t="str">
        <f t="shared" si="72"/>
        <v/>
      </c>
      <c r="FO24" s="336" t="str">
        <f t="shared" si="72"/>
        <v/>
      </c>
      <c r="FP24" s="336" t="str">
        <f t="shared" si="72"/>
        <v/>
      </c>
      <c r="FQ24" s="336" t="str">
        <f t="shared" si="72"/>
        <v/>
      </c>
      <c r="FR24" s="336" t="str">
        <f t="shared" si="72"/>
        <v/>
      </c>
      <c r="FS24" s="336" t="str">
        <f t="shared" si="72"/>
        <v/>
      </c>
      <c r="FT24" s="336" t="str">
        <f t="shared" si="72"/>
        <v/>
      </c>
      <c r="FU24" s="336" t="str">
        <f t="shared" si="72"/>
        <v/>
      </c>
      <c r="FV24" s="336" t="str">
        <f t="shared" si="72"/>
        <v/>
      </c>
      <c r="FW24" s="336" t="str">
        <f t="shared" si="72"/>
        <v/>
      </c>
      <c r="FX24" s="336" t="str">
        <f t="shared" si="72"/>
        <v/>
      </c>
      <c r="FY24" s="336" t="str">
        <f t="shared" si="72"/>
        <v/>
      </c>
      <c r="FZ24" s="336" t="str">
        <f t="shared" si="72"/>
        <v/>
      </c>
      <c r="GA24" s="336" t="str">
        <f t="shared" si="72"/>
        <v/>
      </c>
      <c r="GB24" s="336" t="str">
        <f t="shared" si="72"/>
        <v/>
      </c>
      <c r="GC24" s="336" t="str">
        <f t="shared" si="72"/>
        <v/>
      </c>
      <c r="GD24" s="336" t="str">
        <f t="shared" si="72"/>
        <v/>
      </c>
      <c r="GE24" s="336" t="str">
        <f t="shared" si="72"/>
        <v/>
      </c>
      <c r="GF24" s="336" t="str">
        <f t="shared" si="72"/>
        <v/>
      </c>
      <c r="GG24" s="336" t="str">
        <f t="shared" si="72"/>
        <v/>
      </c>
      <c r="GH24" s="336" t="str">
        <f t="shared" si="72"/>
        <v/>
      </c>
      <c r="GI24" s="336" t="str">
        <f t="shared" si="72"/>
        <v/>
      </c>
      <c r="GJ24" s="336" t="str">
        <f t="shared" si="72"/>
        <v/>
      </c>
      <c r="GK24" s="336" t="str">
        <f t="shared" si="72"/>
        <v/>
      </c>
      <c r="GL24" s="336" t="str">
        <f t="shared" si="72"/>
        <v/>
      </c>
      <c r="GM24" s="336" t="str">
        <f t="shared" ref="GM24:IX24" si="73">IF(GM14="","GDT Blank","")</f>
        <v/>
      </c>
      <c r="GN24" s="336" t="str">
        <f t="shared" si="73"/>
        <v/>
      </c>
      <c r="GO24" s="336" t="str">
        <f t="shared" si="73"/>
        <v/>
      </c>
      <c r="GP24" s="336" t="str">
        <f t="shared" si="73"/>
        <v/>
      </c>
      <c r="GQ24" s="336" t="str">
        <f t="shared" si="73"/>
        <v/>
      </c>
      <c r="GR24" s="336" t="str">
        <f t="shared" si="73"/>
        <v/>
      </c>
      <c r="GS24" s="336" t="str">
        <f t="shared" si="73"/>
        <v/>
      </c>
      <c r="GT24" s="336" t="str">
        <f t="shared" si="73"/>
        <v/>
      </c>
      <c r="GU24" s="336" t="str">
        <f t="shared" si="73"/>
        <v/>
      </c>
      <c r="GV24" s="336" t="str">
        <f t="shared" si="73"/>
        <v/>
      </c>
      <c r="GW24" s="336" t="str">
        <f t="shared" si="73"/>
        <v/>
      </c>
      <c r="GX24" s="336" t="str">
        <f t="shared" si="73"/>
        <v/>
      </c>
      <c r="GY24" s="336" t="str">
        <f t="shared" si="73"/>
        <v/>
      </c>
      <c r="GZ24" s="336" t="str">
        <f t="shared" si="73"/>
        <v/>
      </c>
      <c r="HA24" s="336" t="str">
        <f t="shared" si="73"/>
        <v/>
      </c>
      <c r="HB24" s="336" t="str">
        <f t="shared" si="73"/>
        <v/>
      </c>
      <c r="HC24" s="336" t="str">
        <f t="shared" si="73"/>
        <v/>
      </c>
      <c r="HD24" s="336" t="str">
        <f t="shared" si="73"/>
        <v/>
      </c>
      <c r="HE24" s="336" t="str">
        <f t="shared" si="73"/>
        <v/>
      </c>
      <c r="HF24" s="336" t="str">
        <f t="shared" si="73"/>
        <v/>
      </c>
      <c r="HG24" s="336" t="str">
        <f t="shared" si="73"/>
        <v/>
      </c>
      <c r="HH24" s="336" t="str">
        <f t="shared" si="73"/>
        <v/>
      </c>
      <c r="HI24" s="336" t="str">
        <f t="shared" si="73"/>
        <v/>
      </c>
      <c r="HJ24" s="336" t="str">
        <f t="shared" si="73"/>
        <v/>
      </c>
      <c r="HK24" s="336" t="str">
        <f t="shared" si="73"/>
        <v/>
      </c>
      <c r="HL24" s="336" t="str">
        <f t="shared" si="73"/>
        <v/>
      </c>
      <c r="HM24" s="336" t="str">
        <f t="shared" si="73"/>
        <v/>
      </c>
      <c r="HN24" s="336" t="str">
        <f t="shared" si="73"/>
        <v/>
      </c>
      <c r="HO24" s="336" t="str">
        <f t="shared" si="73"/>
        <v/>
      </c>
      <c r="HP24" s="336" t="str">
        <f t="shared" si="73"/>
        <v/>
      </c>
      <c r="HQ24" s="336" t="str">
        <f t="shared" si="73"/>
        <v/>
      </c>
      <c r="HR24" s="336" t="str">
        <f t="shared" si="73"/>
        <v/>
      </c>
      <c r="HS24" s="336" t="str">
        <f t="shared" si="73"/>
        <v/>
      </c>
      <c r="HT24" s="336" t="str">
        <f t="shared" si="73"/>
        <v/>
      </c>
      <c r="HU24" s="336" t="str">
        <f t="shared" si="73"/>
        <v/>
      </c>
      <c r="HV24" s="336" t="str">
        <f t="shared" si="73"/>
        <v/>
      </c>
      <c r="HW24" s="336" t="str">
        <f t="shared" si="73"/>
        <v/>
      </c>
      <c r="HX24" s="336" t="str">
        <f t="shared" si="73"/>
        <v/>
      </c>
      <c r="HY24" s="336" t="str">
        <f t="shared" si="73"/>
        <v/>
      </c>
      <c r="HZ24" s="336" t="str">
        <f t="shared" si="73"/>
        <v/>
      </c>
      <c r="IA24" s="336" t="str">
        <f t="shared" si="73"/>
        <v/>
      </c>
      <c r="IB24" s="336" t="str">
        <f t="shared" si="73"/>
        <v/>
      </c>
      <c r="IC24" s="336" t="str">
        <f t="shared" si="73"/>
        <v/>
      </c>
      <c r="ID24" s="336" t="str">
        <f t="shared" si="73"/>
        <v/>
      </c>
      <c r="IE24" s="336" t="str">
        <f t="shared" si="73"/>
        <v/>
      </c>
      <c r="IF24" s="336" t="str">
        <f t="shared" si="73"/>
        <v/>
      </c>
      <c r="IG24" s="336" t="str">
        <f t="shared" si="73"/>
        <v/>
      </c>
      <c r="IH24" s="336" t="str">
        <f t="shared" si="73"/>
        <v/>
      </c>
      <c r="II24" s="336" t="str">
        <f t="shared" si="73"/>
        <v/>
      </c>
      <c r="IJ24" s="336" t="str">
        <f t="shared" si="73"/>
        <v/>
      </c>
      <c r="IK24" s="336" t="str">
        <f t="shared" si="73"/>
        <v/>
      </c>
      <c r="IL24" s="336" t="str">
        <f t="shared" si="73"/>
        <v/>
      </c>
      <c r="IM24" s="336" t="str">
        <f t="shared" si="73"/>
        <v/>
      </c>
      <c r="IN24" s="336" t="str">
        <f t="shared" si="73"/>
        <v/>
      </c>
      <c r="IO24" s="336" t="str">
        <f t="shared" si="73"/>
        <v/>
      </c>
      <c r="IP24" s="336" t="str">
        <f t="shared" si="73"/>
        <v/>
      </c>
      <c r="IQ24" s="336" t="str">
        <f t="shared" si="73"/>
        <v/>
      </c>
      <c r="IR24" s="336" t="str">
        <f t="shared" si="73"/>
        <v/>
      </c>
      <c r="IS24" s="336" t="str">
        <f t="shared" si="73"/>
        <v/>
      </c>
      <c r="IT24" s="336" t="str">
        <f t="shared" si="73"/>
        <v/>
      </c>
      <c r="IU24" s="336" t="str">
        <f t="shared" si="73"/>
        <v/>
      </c>
      <c r="IV24" s="336" t="str">
        <f t="shared" si="73"/>
        <v/>
      </c>
      <c r="IW24" s="336" t="str">
        <f t="shared" si="73"/>
        <v/>
      </c>
      <c r="IX24" s="336" t="str">
        <f t="shared" si="73"/>
        <v/>
      </c>
      <c r="IY24" s="336" t="str">
        <f t="shared" ref="IY24:LJ24" si="74">IF(IY14="","GDT Blank","")</f>
        <v/>
      </c>
      <c r="IZ24" s="336" t="str">
        <f t="shared" si="74"/>
        <v/>
      </c>
      <c r="JA24" s="336" t="str">
        <f t="shared" si="74"/>
        <v/>
      </c>
      <c r="JB24" s="336" t="str">
        <f t="shared" si="74"/>
        <v/>
      </c>
      <c r="JC24" s="336" t="str">
        <f t="shared" si="74"/>
        <v/>
      </c>
      <c r="JD24" s="336" t="str">
        <f t="shared" si="74"/>
        <v/>
      </c>
      <c r="JE24" s="336" t="str">
        <f t="shared" si="74"/>
        <v/>
      </c>
      <c r="JF24" s="336" t="str">
        <f t="shared" si="74"/>
        <v/>
      </c>
      <c r="JG24" s="336" t="str">
        <f t="shared" si="74"/>
        <v/>
      </c>
      <c r="JH24" s="336" t="str">
        <f t="shared" si="74"/>
        <v/>
      </c>
      <c r="JI24" s="336" t="str">
        <f t="shared" si="74"/>
        <v/>
      </c>
      <c r="JJ24" s="336" t="str">
        <f t="shared" si="74"/>
        <v/>
      </c>
      <c r="JK24" s="336" t="str">
        <f t="shared" si="74"/>
        <v/>
      </c>
      <c r="JL24" s="336" t="str">
        <f t="shared" si="74"/>
        <v/>
      </c>
      <c r="JM24" s="336" t="str">
        <f t="shared" si="74"/>
        <v/>
      </c>
      <c r="JN24" s="336" t="str">
        <f t="shared" si="74"/>
        <v/>
      </c>
      <c r="JO24" s="336" t="str">
        <f t="shared" si="74"/>
        <v/>
      </c>
      <c r="JP24" s="336" t="str">
        <f t="shared" si="74"/>
        <v/>
      </c>
      <c r="JQ24" s="336" t="str">
        <f t="shared" si="74"/>
        <v/>
      </c>
      <c r="JR24" s="336" t="str">
        <f t="shared" si="74"/>
        <v/>
      </c>
      <c r="JS24" s="336" t="str">
        <f t="shared" si="74"/>
        <v/>
      </c>
      <c r="JT24" s="336" t="str">
        <f t="shared" si="74"/>
        <v/>
      </c>
      <c r="JU24" s="336" t="str">
        <f t="shared" si="74"/>
        <v/>
      </c>
      <c r="JV24" s="336" t="str">
        <f t="shared" si="74"/>
        <v/>
      </c>
      <c r="JW24" s="336" t="str">
        <f t="shared" si="74"/>
        <v/>
      </c>
      <c r="JX24" s="336" t="str">
        <f t="shared" si="74"/>
        <v/>
      </c>
      <c r="JY24" s="336" t="str">
        <f t="shared" si="74"/>
        <v/>
      </c>
      <c r="JZ24" s="336" t="str">
        <f t="shared" si="74"/>
        <v/>
      </c>
      <c r="KA24" s="336" t="str">
        <f t="shared" si="74"/>
        <v/>
      </c>
      <c r="KB24" s="336" t="str">
        <f t="shared" si="74"/>
        <v/>
      </c>
      <c r="KC24" s="336" t="str">
        <f t="shared" si="74"/>
        <v/>
      </c>
      <c r="KD24" s="336" t="str">
        <f t="shared" si="74"/>
        <v/>
      </c>
      <c r="KE24" s="336" t="str">
        <f t="shared" si="74"/>
        <v/>
      </c>
      <c r="KF24" s="336" t="str">
        <f t="shared" si="74"/>
        <v/>
      </c>
      <c r="KG24" s="336" t="str">
        <f t="shared" si="74"/>
        <v/>
      </c>
      <c r="KH24" s="336" t="str">
        <f t="shared" si="74"/>
        <v/>
      </c>
      <c r="KI24" s="336" t="str">
        <f t="shared" si="74"/>
        <v/>
      </c>
      <c r="KJ24" s="336" t="str">
        <f t="shared" si="74"/>
        <v/>
      </c>
      <c r="KK24" s="336" t="str">
        <f t="shared" si="74"/>
        <v/>
      </c>
      <c r="KL24" s="336" t="str">
        <f t="shared" si="74"/>
        <v/>
      </c>
      <c r="KM24" s="336" t="str">
        <f t="shared" si="74"/>
        <v/>
      </c>
      <c r="KN24" s="336" t="str">
        <f t="shared" si="74"/>
        <v/>
      </c>
      <c r="KO24" s="336" t="str">
        <f t="shared" si="74"/>
        <v/>
      </c>
      <c r="KP24" s="336" t="str">
        <f t="shared" si="74"/>
        <v/>
      </c>
      <c r="KQ24" s="336" t="str">
        <f t="shared" si="74"/>
        <v/>
      </c>
      <c r="KR24" s="336" t="str">
        <f t="shared" si="74"/>
        <v/>
      </c>
      <c r="KS24" s="336" t="str">
        <f t="shared" si="74"/>
        <v/>
      </c>
      <c r="KT24" s="336" t="str">
        <f t="shared" si="74"/>
        <v/>
      </c>
      <c r="KU24" s="336" t="str">
        <f t="shared" si="74"/>
        <v/>
      </c>
      <c r="KV24" s="336" t="str">
        <f t="shared" si="74"/>
        <v/>
      </c>
      <c r="KW24" s="336" t="str">
        <f t="shared" si="74"/>
        <v/>
      </c>
      <c r="KX24" s="336" t="str">
        <f t="shared" si="74"/>
        <v/>
      </c>
      <c r="KY24" s="336" t="str">
        <f t="shared" si="74"/>
        <v/>
      </c>
      <c r="KZ24" s="336" t="str">
        <f t="shared" si="74"/>
        <v/>
      </c>
      <c r="LA24" s="336" t="str">
        <f t="shared" si="74"/>
        <v/>
      </c>
      <c r="LB24" s="336" t="str">
        <f t="shared" si="74"/>
        <v/>
      </c>
      <c r="LC24" s="336" t="str">
        <f t="shared" si="74"/>
        <v/>
      </c>
      <c r="LD24" s="336" t="str">
        <f t="shared" si="74"/>
        <v/>
      </c>
      <c r="LE24" s="336" t="str">
        <f t="shared" si="74"/>
        <v/>
      </c>
      <c r="LF24" s="336" t="str">
        <f t="shared" si="74"/>
        <v/>
      </c>
      <c r="LG24" s="336" t="str">
        <f t="shared" si="74"/>
        <v/>
      </c>
      <c r="LH24" s="336" t="str">
        <f t="shared" si="74"/>
        <v/>
      </c>
      <c r="LI24" s="336" t="str">
        <f t="shared" si="74"/>
        <v/>
      </c>
      <c r="LJ24" s="336" t="str">
        <f t="shared" si="74"/>
        <v/>
      </c>
      <c r="LK24" s="336" t="str">
        <f t="shared" ref="LK24:NV24" si="75">IF(LK14="","GDT Blank","")</f>
        <v/>
      </c>
      <c r="LL24" s="336" t="str">
        <f t="shared" si="75"/>
        <v/>
      </c>
      <c r="LM24" s="336" t="str">
        <f t="shared" si="75"/>
        <v/>
      </c>
      <c r="LN24" s="336" t="str">
        <f t="shared" si="75"/>
        <v/>
      </c>
      <c r="LO24" s="336" t="str">
        <f t="shared" si="75"/>
        <v/>
      </c>
      <c r="LP24" s="336" t="str">
        <f t="shared" si="75"/>
        <v/>
      </c>
      <c r="LQ24" s="336" t="str">
        <f t="shared" si="75"/>
        <v/>
      </c>
      <c r="LR24" s="336" t="str">
        <f t="shared" si="75"/>
        <v/>
      </c>
      <c r="LS24" s="336" t="str">
        <f t="shared" si="75"/>
        <v/>
      </c>
      <c r="LT24" s="336" t="str">
        <f t="shared" si="75"/>
        <v/>
      </c>
      <c r="LU24" s="336" t="str">
        <f t="shared" si="75"/>
        <v/>
      </c>
      <c r="LV24" s="336" t="str">
        <f t="shared" si="75"/>
        <v/>
      </c>
      <c r="LW24" s="336" t="str">
        <f t="shared" si="75"/>
        <v/>
      </c>
      <c r="LX24" s="336" t="str">
        <f t="shared" si="75"/>
        <v/>
      </c>
      <c r="LY24" s="336" t="str">
        <f t="shared" si="75"/>
        <v/>
      </c>
      <c r="LZ24" s="336" t="str">
        <f t="shared" si="75"/>
        <v/>
      </c>
      <c r="MA24" s="336" t="str">
        <f t="shared" si="75"/>
        <v/>
      </c>
      <c r="MB24" s="336" t="str">
        <f t="shared" si="75"/>
        <v/>
      </c>
      <c r="MC24" s="336" t="str">
        <f t="shared" si="75"/>
        <v/>
      </c>
      <c r="MD24" s="336" t="str">
        <f t="shared" si="75"/>
        <v/>
      </c>
      <c r="ME24" s="336" t="str">
        <f t="shared" si="75"/>
        <v/>
      </c>
      <c r="MF24" s="336" t="str">
        <f t="shared" si="75"/>
        <v/>
      </c>
      <c r="MG24" s="336" t="str">
        <f t="shared" si="75"/>
        <v/>
      </c>
      <c r="MH24" s="336" t="str">
        <f t="shared" si="75"/>
        <v/>
      </c>
      <c r="MI24" s="336" t="str">
        <f t="shared" si="75"/>
        <v/>
      </c>
      <c r="MJ24" s="336" t="str">
        <f t="shared" si="75"/>
        <v/>
      </c>
      <c r="MK24" s="336" t="str">
        <f t="shared" si="75"/>
        <v/>
      </c>
      <c r="ML24" s="336" t="str">
        <f t="shared" si="75"/>
        <v/>
      </c>
      <c r="MM24" s="336" t="str">
        <f t="shared" si="75"/>
        <v/>
      </c>
      <c r="MN24" s="336" t="str">
        <f t="shared" si="75"/>
        <v/>
      </c>
      <c r="MO24" s="336" t="str">
        <f t="shared" si="75"/>
        <v/>
      </c>
      <c r="MP24" s="336" t="str">
        <f t="shared" si="75"/>
        <v/>
      </c>
      <c r="MQ24" s="336" t="str">
        <f t="shared" si="75"/>
        <v/>
      </c>
      <c r="MR24" s="336" t="str">
        <f t="shared" si="75"/>
        <v/>
      </c>
      <c r="MS24" s="336" t="str">
        <f t="shared" si="75"/>
        <v/>
      </c>
      <c r="MT24" s="336" t="str">
        <f t="shared" si="75"/>
        <v/>
      </c>
      <c r="MU24" s="336" t="str">
        <f t="shared" si="75"/>
        <v/>
      </c>
      <c r="MV24" s="336" t="str">
        <f t="shared" si="75"/>
        <v/>
      </c>
      <c r="MW24" s="336" t="str">
        <f t="shared" si="75"/>
        <v/>
      </c>
      <c r="MX24" s="336" t="str">
        <f t="shared" si="75"/>
        <v/>
      </c>
      <c r="MY24" s="336" t="str">
        <f t="shared" si="75"/>
        <v/>
      </c>
      <c r="MZ24" s="336" t="str">
        <f t="shared" si="75"/>
        <v/>
      </c>
      <c r="NA24" s="336" t="str">
        <f t="shared" si="75"/>
        <v/>
      </c>
      <c r="NB24" s="336" t="str">
        <f t="shared" si="75"/>
        <v/>
      </c>
      <c r="NC24" s="336" t="str">
        <f t="shared" si="75"/>
        <v/>
      </c>
      <c r="ND24" s="336" t="str">
        <f t="shared" si="75"/>
        <v/>
      </c>
      <c r="NE24" s="336" t="str">
        <f t="shared" si="75"/>
        <v/>
      </c>
      <c r="NF24" s="336" t="str">
        <f t="shared" si="75"/>
        <v/>
      </c>
      <c r="NG24" s="336" t="str">
        <f t="shared" si="75"/>
        <v/>
      </c>
      <c r="NH24" s="336" t="str">
        <f t="shared" si="75"/>
        <v/>
      </c>
      <c r="NI24" s="336" t="str">
        <f t="shared" si="75"/>
        <v/>
      </c>
      <c r="NJ24" s="336" t="str">
        <f t="shared" si="75"/>
        <v/>
      </c>
      <c r="NK24" s="336" t="str">
        <f t="shared" si="75"/>
        <v/>
      </c>
      <c r="NL24" s="336" t="str">
        <f t="shared" si="75"/>
        <v/>
      </c>
      <c r="NM24" s="336" t="str">
        <f t="shared" si="75"/>
        <v/>
      </c>
      <c r="NN24" s="336" t="str">
        <f t="shared" si="75"/>
        <v/>
      </c>
      <c r="NO24" s="336" t="str">
        <f t="shared" si="75"/>
        <v/>
      </c>
      <c r="NP24" s="336" t="str">
        <f t="shared" si="75"/>
        <v/>
      </c>
      <c r="NQ24" s="336" t="str">
        <f t="shared" si="75"/>
        <v/>
      </c>
      <c r="NR24" s="336" t="str">
        <f t="shared" si="75"/>
        <v/>
      </c>
      <c r="NS24" s="336" t="str">
        <f t="shared" si="75"/>
        <v/>
      </c>
      <c r="NT24" s="336" t="str">
        <f t="shared" si="75"/>
        <v/>
      </c>
      <c r="NU24" s="336" t="str">
        <f t="shared" si="75"/>
        <v/>
      </c>
      <c r="NV24" s="336" t="str">
        <f t="shared" si="75"/>
        <v/>
      </c>
      <c r="NW24" s="336" t="str">
        <f t="shared" ref="NW24:QH24" si="76">IF(NW14="","GDT Blank","")</f>
        <v/>
      </c>
      <c r="NX24" s="336" t="str">
        <f t="shared" si="76"/>
        <v/>
      </c>
      <c r="NY24" s="336" t="str">
        <f t="shared" si="76"/>
        <v/>
      </c>
      <c r="NZ24" s="336" t="str">
        <f t="shared" si="76"/>
        <v/>
      </c>
      <c r="OA24" s="336" t="str">
        <f t="shared" si="76"/>
        <v/>
      </c>
      <c r="OB24" s="336" t="str">
        <f t="shared" si="76"/>
        <v/>
      </c>
      <c r="OC24" s="336" t="str">
        <f t="shared" si="76"/>
        <v/>
      </c>
      <c r="OD24" s="336" t="str">
        <f t="shared" si="76"/>
        <v/>
      </c>
      <c r="OE24" s="336" t="str">
        <f t="shared" si="76"/>
        <v/>
      </c>
      <c r="OF24" s="336" t="str">
        <f t="shared" si="76"/>
        <v/>
      </c>
      <c r="OG24" s="336" t="str">
        <f t="shared" si="76"/>
        <v/>
      </c>
      <c r="OH24" s="336" t="str">
        <f t="shared" si="76"/>
        <v/>
      </c>
      <c r="OI24" s="336" t="str">
        <f t="shared" si="76"/>
        <v/>
      </c>
      <c r="OJ24" s="336" t="str">
        <f t="shared" si="76"/>
        <v/>
      </c>
      <c r="OK24" s="336" t="str">
        <f t="shared" si="76"/>
        <v/>
      </c>
      <c r="OL24" s="336" t="str">
        <f t="shared" si="76"/>
        <v/>
      </c>
      <c r="OM24" s="336" t="str">
        <f t="shared" si="76"/>
        <v/>
      </c>
      <c r="ON24" s="336" t="str">
        <f t="shared" si="76"/>
        <v/>
      </c>
      <c r="OO24" s="336" t="str">
        <f t="shared" si="76"/>
        <v/>
      </c>
      <c r="OP24" s="336" t="str">
        <f t="shared" si="76"/>
        <v/>
      </c>
      <c r="OQ24" s="336" t="str">
        <f t="shared" si="76"/>
        <v/>
      </c>
      <c r="OR24" s="336" t="str">
        <f t="shared" si="76"/>
        <v/>
      </c>
      <c r="OS24" s="336" t="str">
        <f t="shared" si="76"/>
        <v/>
      </c>
      <c r="OT24" s="336" t="str">
        <f t="shared" si="76"/>
        <v/>
      </c>
      <c r="OU24" s="336" t="str">
        <f t="shared" si="76"/>
        <v/>
      </c>
      <c r="OV24" s="336" t="str">
        <f t="shared" si="76"/>
        <v/>
      </c>
      <c r="OW24" s="336" t="str">
        <f t="shared" si="76"/>
        <v/>
      </c>
      <c r="OX24" s="336" t="str">
        <f t="shared" si="76"/>
        <v/>
      </c>
      <c r="OY24" s="336" t="str">
        <f t="shared" si="76"/>
        <v/>
      </c>
      <c r="OZ24" s="336" t="str">
        <f t="shared" si="76"/>
        <v/>
      </c>
      <c r="PA24" s="336" t="str">
        <f t="shared" si="76"/>
        <v/>
      </c>
      <c r="PB24" s="336" t="str">
        <f t="shared" si="76"/>
        <v/>
      </c>
      <c r="PC24" s="336" t="str">
        <f t="shared" si="76"/>
        <v/>
      </c>
      <c r="PD24" s="336" t="str">
        <f t="shared" si="76"/>
        <v/>
      </c>
      <c r="PE24" s="336" t="str">
        <f t="shared" si="76"/>
        <v/>
      </c>
      <c r="PF24" s="336" t="str">
        <f t="shared" si="76"/>
        <v/>
      </c>
      <c r="PG24" s="336" t="str">
        <f t="shared" si="76"/>
        <v/>
      </c>
      <c r="PH24" s="336" t="str">
        <f t="shared" si="76"/>
        <v/>
      </c>
      <c r="PI24" s="336" t="str">
        <f t="shared" si="76"/>
        <v/>
      </c>
      <c r="PJ24" s="336" t="str">
        <f t="shared" si="76"/>
        <v/>
      </c>
      <c r="PK24" s="336" t="str">
        <f t="shared" si="76"/>
        <v/>
      </c>
      <c r="PL24" s="336" t="str">
        <f t="shared" si="76"/>
        <v/>
      </c>
      <c r="PM24" s="336" t="str">
        <f t="shared" si="76"/>
        <v/>
      </c>
      <c r="PN24" s="336" t="str">
        <f t="shared" si="76"/>
        <v/>
      </c>
      <c r="PO24" s="336" t="str">
        <f t="shared" si="76"/>
        <v/>
      </c>
      <c r="PP24" s="336" t="str">
        <f t="shared" si="76"/>
        <v/>
      </c>
      <c r="PQ24" s="336" t="str">
        <f t="shared" si="76"/>
        <v/>
      </c>
      <c r="PR24" s="336" t="str">
        <f t="shared" si="76"/>
        <v/>
      </c>
      <c r="PS24" s="336" t="str">
        <f t="shared" si="76"/>
        <v/>
      </c>
      <c r="PT24" s="336" t="str">
        <f t="shared" si="76"/>
        <v/>
      </c>
      <c r="PU24" s="336" t="str">
        <f t="shared" si="76"/>
        <v/>
      </c>
      <c r="PV24" s="336" t="str">
        <f t="shared" si="76"/>
        <v/>
      </c>
      <c r="PW24" s="336" t="str">
        <f t="shared" si="76"/>
        <v/>
      </c>
      <c r="PX24" s="336" t="str">
        <f t="shared" si="76"/>
        <v/>
      </c>
      <c r="PY24" s="336" t="str">
        <f t="shared" si="76"/>
        <v/>
      </c>
      <c r="PZ24" s="336" t="str">
        <f t="shared" si="76"/>
        <v/>
      </c>
      <c r="QA24" s="336" t="str">
        <f t="shared" si="76"/>
        <v/>
      </c>
      <c r="QB24" s="336" t="str">
        <f t="shared" si="76"/>
        <v/>
      </c>
      <c r="QC24" s="336" t="str">
        <f t="shared" si="76"/>
        <v/>
      </c>
      <c r="QD24" s="336" t="str">
        <f t="shared" si="76"/>
        <v/>
      </c>
      <c r="QE24" s="336" t="str">
        <f t="shared" si="76"/>
        <v/>
      </c>
      <c r="QF24" s="336" t="str">
        <f t="shared" si="76"/>
        <v/>
      </c>
      <c r="QG24" s="336" t="str">
        <f t="shared" si="76"/>
        <v/>
      </c>
      <c r="QH24" s="336" t="str">
        <f t="shared" si="76"/>
        <v/>
      </c>
      <c r="QI24" s="336" t="str">
        <f t="shared" ref="QI24:SH24" si="77">IF(QI14="","GDT Blank","")</f>
        <v/>
      </c>
      <c r="QJ24" s="336" t="str">
        <f t="shared" si="77"/>
        <v/>
      </c>
      <c r="QK24" s="336" t="str">
        <f t="shared" si="77"/>
        <v/>
      </c>
      <c r="QL24" s="336" t="str">
        <f t="shared" si="77"/>
        <v/>
      </c>
      <c r="QM24" s="336" t="str">
        <f t="shared" si="77"/>
        <v/>
      </c>
      <c r="QN24" s="336" t="str">
        <f t="shared" si="77"/>
        <v/>
      </c>
      <c r="QO24" s="336" t="str">
        <f t="shared" si="77"/>
        <v/>
      </c>
      <c r="QP24" s="336" t="str">
        <f t="shared" si="77"/>
        <v/>
      </c>
      <c r="QQ24" s="336" t="str">
        <f t="shared" si="77"/>
        <v/>
      </c>
      <c r="QR24" s="336" t="str">
        <f t="shared" si="77"/>
        <v/>
      </c>
      <c r="QS24" s="336" t="str">
        <f t="shared" si="77"/>
        <v/>
      </c>
      <c r="QT24" s="336" t="str">
        <f t="shared" si="77"/>
        <v/>
      </c>
      <c r="QU24" s="336" t="str">
        <f t="shared" si="77"/>
        <v/>
      </c>
      <c r="QV24" s="336" t="str">
        <f t="shared" si="77"/>
        <v/>
      </c>
      <c r="QW24" s="336" t="str">
        <f t="shared" si="77"/>
        <v/>
      </c>
      <c r="QX24" s="336" t="str">
        <f t="shared" si="77"/>
        <v/>
      </c>
      <c r="QY24" s="336" t="str">
        <f t="shared" si="77"/>
        <v/>
      </c>
      <c r="QZ24" s="336" t="str">
        <f t="shared" si="77"/>
        <v/>
      </c>
      <c r="RA24" s="336" t="str">
        <f t="shared" si="77"/>
        <v/>
      </c>
      <c r="RB24" s="336" t="str">
        <f t="shared" si="77"/>
        <v/>
      </c>
      <c r="RC24" s="336" t="str">
        <f t="shared" si="77"/>
        <v/>
      </c>
      <c r="RD24" s="336" t="str">
        <f t="shared" si="77"/>
        <v/>
      </c>
      <c r="RE24" s="336" t="str">
        <f t="shared" si="77"/>
        <v/>
      </c>
      <c r="RF24" s="336" t="str">
        <f t="shared" si="77"/>
        <v/>
      </c>
      <c r="RG24" s="336" t="str">
        <f t="shared" si="77"/>
        <v/>
      </c>
      <c r="RH24" s="336" t="str">
        <f t="shared" si="77"/>
        <v/>
      </c>
      <c r="RI24" s="336" t="str">
        <f t="shared" si="77"/>
        <v/>
      </c>
      <c r="RJ24" s="336" t="str">
        <f t="shared" si="77"/>
        <v/>
      </c>
      <c r="RK24" s="336" t="str">
        <f t="shared" si="77"/>
        <v/>
      </c>
      <c r="RL24" s="336" t="str">
        <f t="shared" si="77"/>
        <v/>
      </c>
      <c r="RM24" s="336" t="str">
        <f t="shared" si="77"/>
        <v/>
      </c>
      <c r="RN24" s="336" t="str">
        <f t="shared" si="77"/>
        <v/>
      </c>
      <c r="RO24" s="336" t="str">
        <f t="shared" si="77"/>
        <v/>
      </c>
      <c r="RP24" s="336" t="str">
        <f t="shared" si="77"/>
        <v/>
      </c>
      <c r="RQ24" s="336" t="str">
        <f t="shared" si="77"/>
        <v/>
      </c>
      <c r="RR24" s="336" t="str">
        <f t="shared" si="77"/>
        <v/>
      </c>
      <c r="RS24" s="336" t="str">
        <f t="shared" si="77"/>
        <v/>
      </c>
      <c r="RT24" s="336" t="str">
        <f t="shared" si="77"/>
        <v/>
      </c>
      <c r="RU24" s="336" t="str">
        <f t="shared" si="77"/>
        <v/>
      </c>
      <c r="RV24" s="336" t="str">
        <f t="shared" si="77"/>
        <v/>
      </c>
      <c r="RW24" s="336" t="str">
        <f t="shared" si="77"/>
        <v/>
      </c>
      <c r="RX24" s="336" t="str">
        <f t="shared" si="77"/>
        <v/>
      </c>
      <c r="RY24" s="336" t="str">
        <f t="shared" si="77"/>
        <v/>
      </c>
      <c r="RZ24" s="336" t="str">
        <f t="shared" si="77"/>
        <v/>
      </c>
      <c r="SA24" s="336" t="str">
        <f t="shared" si="77"/>
        <v/>
      </c>
      <c r="SB24" s="336" t="str">
        <f t="shared" si="77"/>
        <v/>
      </c>
      <c r="SC24" s="336" t="str">
        <f t="shared" si="77"/>
        <v/>
      </c>
      <c r="SD24" s="336" t="str">
        <f t="shared" si="77"/>
        <v/>
      </c>
      <c r="SE24" s="336" t="str">
        <f t="shared" si="77"/>
        <v/>
      </c>
      <c r="SF24" s="336" t="str">
        <f t="shared" si="77"/>
        <v/>
      </c>
      <c r="SG24" s="336" t="str">
        <f t="shared" si="77"/>
        <v/>
      </c>
      <c r="SH24" s="336" t="str">
        <f t="shared" si="77"/>
        <v/>
      </c>
      <c r="SM24">
        <f>'GRR Data'!A20</f>
        <v>0</v>
      </c>
    </row>
    <row r="25" spans="2:507">
      <c r="B25" s="6" t="s">
        <v>386</v>
      </c>
      <c r="C25" s="311">
        <f>MIN(C80:C179)</f>
        <v>687.6</v>
      </c>
      <c r="D25" s="311">
        <f t="shared" ref="D25:BO25" si="78">MIN(D80:D179)</f>
        <v>9.7500000000000003E-2</v>
      </c>
      <c r="E25" s="311">
        <f t="shared" si="78"/>
        <v>0.13020000000000001</v>
      </c>
      <c r="F25" s="311">
        <f t="shared" si="78"/>
        <v>0.1459</v>
      </c>
      <c r="G25" s="311">
        <f t="shared" si="78"/>
        <v>0.1114</v>
      </c>
      <c r="H25" s="311">
        <f t="shared" si="78"/>
        <v>8.7099999999999997E-2</v>
      </c>
      <c r="I25" s="311">
        <f t="shared" si="78"/>
        <v>4.65E-2</v>
      </c>
      <c r="J25" s="311">
        <f t="shared" si="78"/>
        <v>7.2700000000000001E-2</v>
      </c>
      <c r="K25" s="311">
        <f t="shared" si="78"/>
        <v>9.8500000000000004E-2</v>
      </c>
      <c r="L25" s="311">
        <f t="shared" si="78"/>
        <v>0.10150000000000001</v>
      </c>
      <c r="M25" s="311">
        <f t="shared" si="78"/>
        <v>7.6100000000000001E-2</v>
      </c>
      <c r="N25" s="311">
        <f t="shared" si="78"/>
        <v>4.8099999999999997E-2</v>
      </c>
      <c r="O25" s="311">
        <f t="shared" si="78"/>
        <v>7.0499999999999993E-2</v>
      </c>
      <c r="P25" s="311">
        <f t="shared" si="78"/>
        <v>0.10390000000000001</v>
      </c>
      <c r="Q25" s="311">
        <f t="shared" si="78"/>
        <v>9.5600000000000004E-2</v>
      </c>
      <c r="R25" s="311">
        <f t="shared" si="78"/>
        <v>0.1202</v>
      </c>
      <c r="S25" s="311">
        <f t="shared" si="78"/>
        <v>0.10630000000000001</v>
      </c>
      <c r="T25" s="311">
        <f t="shared" si="78"/>
        <v>0.13689999999999999</v>
      </c>
      <c r="U25" s="311">
        <f t="shared" si="78"/>
        <v>0.14050000000000001</v>
      </c>
      <c r="V25" s="311">
        <f t="shared" si="78"/>
        <v>0.14149999999999999</v>
      </c>
      <c r="W25" s="311">
        <f t="shared" si="78"/>
        <v>4.7530000000000003E-2</v>
      </c>
      <c r="X25" s="311">
        <f t="shared" si="78"/>
        <v>4.9140000000000003E-2</v>
      </c>
      <c r="Y25" s="311">
        <f t="shared" si="78"/>
        <v>6.5319999999999989E-2</v>
      </c>
      <c r="Z25" s="311">
        <f t="shared" si="78"/>
        <v>6.157E-2</v>
      </c>
      <c r="AA25" s="311">
        <f t="shared" si="78"/>
        <v>8.6400000000000005E-2</v>
      </c>
      <c r="AB25" s="311">
        <f t="shared" si="78"/>
        <v>9.7220000000000001E-2</v>
      </c>
      <c r="AC25" s="311">
        <f t="shared" si="78"/>
        <v>3.5729999999999998E-2</v>
      </c>
      <c r="AD25" s="311">
        <f t="shared" si="78"/>
        <v>9.9209999999999993E-2</v>
      </c>
      <c r="AE25" s="311">
        <f t="shared" si="78"/>
        <v>5.4979999999999994E-2</v>
      </c>
      <c r="AF25" s="311">
        <f t="shared" si="78"/>
        <v>0.10124</v>
      </c>
      <c r="AG25" s="311">
        <f t="shared" si="78"/>
        <v>0.11655</v>
      </c>
      <c r="AH25" s="311">
        <f t="shared" si="78"/>
        <v>0.10385999999999999</v>
      </c>
      <c r="AI25" s="311">
        <f t="shared" si="78"/>
        <v>5.9330000000000001E-2</v>
      </c>
      <c r="AJ25" s="311">
        <f t="shared" si="78"/>
        <v>8.5419999999999996E-2</v>
      </c>
      <c r="AK25" s="311">
        <f t="shared" si="78"/>
        <v>3.2219999999999999E-2</v>
      </c>
      <c r="AL25" s="311">
        <f t="shared" si="78"/>
        <v>8.1729999999999997E-2</v>
      </c>
      <c r="AM25" s="311">
        <f t="shared" si="78"/>
        <v>7.9829999999999998E-2</v>
      </c>
      <c r="AN25" s="311">
        <f t="shared" si="78"/>
        <v>274.44459999999998</v>
      </c>
      <c r="AO25" s="311">
        <f t="shared" si="78"/>
        <v>274.44990000000001</v>
      </c>
      <c r="AP25" s="311">
        <f t="shared" si="78"/>
        <v>274.45519999999999</v>
      </c>
      <c r="AQ25" s="311">
        <f t="shared" si="78"/>
        <v>189.9051</v>
      </c>
      <c r="AR25" s="311">
        <f t="shared" si="78"/>
        <v>189.9067</v>
      </c>
      <c r="AS25" s="311">
        <f t="shared" si="78"/>
        <v>189.9093</v>
      </c>
      <c r="AT25" s="311">
        <f t="shared" si="78"/>
        <v>0.35364800000000002</v>
      </c>
      <c r="AU25" s="311">
        <f t="shared" si="78"/>
        <v>-0.194629</v>
      </c>
      <c r="AV25" s="311">
        <f t="shared" si="78"/>
        <v>-0.110635</v>
      </c>
      <c r="AW25" s="311">
        <f t="shared" si="78"/>
        <v>-6.4950999999999995E-2</v>
      </c>
      <c r="AX25" s="311">
        <f t="shared" si="78"/>
        <v>-6.8853999999999999E-2</v>
      </c>
      <c r="AY25" s="311">
        <f t="shared" si="78"/>
        <v>-0.18112800000000001</v>
      </c>
      <c r="AZ25" s="311">
        <f t="shared" si="78"/>
        <v>-8.2266000000000006E-2</v>
      </c>
      <c r="BA25" s="311">
        <f t="shared" si="78"/>
        <v>0.11226800000000001</v>
      </c>
      <c r="BB25" s="311">
        <f t="shared" si="78"/>
        <v>0.212063</v>
      </c>
      <c r="BC25" s="311">
        <f t="shared" si="78"/>
        <v>5.7250000000000002E-2</v>
      </c>
      <c r="BD25" s="311">
        <f t="shared" si="78"/>
        <v>-0.13132099999999999</v>
      </c>
      <c r="BE25" s="311">
        <f t="shared" si="78"/>
        <v>-0.232123</v>
      </c>
      <c r="BF25" s="311">
        <f t="shared" si="78"/>
        <v>-0.157583</v>
      </c>
      <c r="BG25" s="311">
        <f t="shared" si="78"/>
        <v>-8.4737999999999994E-2</v>
      </c>
      <c r="BH25" s="311">
        <f t="shared" si="78"/>
        <v>-0.10012500000000001</v>
      </c>
      <c r="BI25" s="311">
        <f t="shared" si="78"/>
        <v>-0.25954500000000003</v>
      </c>
      <c r="BJ25" s="311">
        <f t="shared" si="78"/>
        <v>0.24160000000000001</v>
      </c>
      <c r="BK25" s="311">
        <f t="shared" si="78"/>
        <v>-0.156</v>
      </c>
      <c r="BL25" s="311">
        <f t="shared" si="78"/>
        <v>0.1108</v>
      </c>
      <c r="BM25" s="311">
        <f t="shared" si="78"/>
        <v>-0.1482</v>
      </c>
      <c r="BN25" s="311">
        <f t="shared" si="78"/>
        <v>-0.1656</v>
      </c>
      <c r="BO25" s="311">
        <f t="shared" si="78"/>
        <v>-0.1678</v>
      </c>
      <c r="BP25" s="311">
        <f t="shared" ref="BP25:EA25" si="79">MIN(BP80:BP179)</f>
        <v>-0.17580000000000001</v>
      </c>
      <c r="BQ25" s="311">
        <f t="shared" si="79"/>
        <v>1.2200000000000001E-2</v>
      </c>
      <c r="BR25" s="311">
        <f t="shared" si="79"/>
        <v>-5.8500000000000003E-2</v>
      </c>
      <c r="BS25" s="311">
        <f t="shared" si="79"/>
        <v>-0.11840000000000001</v>
      </c>
      <c r="BT25" s="311">
        <f t="shared" si="79"/>
        <v>8.3999999999999995E-3</v>
      </c>
      <c r="BU25" s="311">
        <f t="shared" si="79"/>
        <v>1E-3</v>
      </c>
      <c r="BV25" s="311">
        <f t="shared" si="79"/>
        <v>5.4000000000000003E-3</v>
      </c>
      <c r="BW25" s="311">
        <f t="shared" si="79"/>
        <v>1.24E-2</v>
      </c>
      <c r="BX25" s="311">
        <f t="shared" si="79"/>
        <v>6.3200000000000006E-2</v>
      </c>
      <c r="BY25" s="311">
        <f t="shared" si="79"/>
        <v>6.4899999999999999E-2</v>
      </c>
      <c r="BZ25" s="311">
        <f t="shared" si="79"/>
        <v>2.7E-2</v>
      </c>
      <c r="CA25" s="311">
        <f t="shared" si="79"/>
        <v>3.56E-2</v>
      </c>
      <c r="CB25" s="311">
        <f t="shared" si="79"/>
        <v>6.2399999999999997E-2</v>
      </c>
      <c r="CC25" s="311">
        <f t="shared" si="79"/>
        <v>5.3900000000000003E-2</v>
      </c>
      <c r="CD25" s="311">
        <f t="shared" si="79"/>
        <v>7.22E-2</v>
      </c>
      <c r="CE25" s="311">
        <f t="shared" si="79"/>
        <v>0.10929999999999999</v>
      </c>
      <c r="CF25" s="311">
        <f t="shared" si="79"/>
        <v>8.9800000000000005E-2</v>
      </c>
      <c r="CG25" s="311">
        <f t="shared" si="79"/>
        <v>3.61E-2</v>
      </c>
      <c r="CH25" s="311">
        <f t="shared" si="79"/>
        <v>6.3100000000000003E-2</v>
      </c>
      <c r="CI25" s="311">
        <f t="shared" si="79"/>
        <v>6.2899999999999998E-2</v>
      </c>
      <c r="CJ25" s="311">
        <f t="shared" ref="CJ25:CY25" si="80">MIN(CJ80:CJ179)</f>
        <v>0.37280000000000002</v>
      </c>
      <c r="CK25" s="311">
        <f t="shared" si="80"/>
        <v>0.40589999999999998</v>
      </c>
      <c r="CL25" s="311">
        <f t="shared" si="80"/>
        <v>0.4088</v>
      </c>
      <c r="CM25" s="311">
        <f t="shared" si="80"/>
        <v>0.3911</v>
      </c>
      <c r="CN25" s="311">
        <f t="shared" si="80"/>
        <v>8.0000000000002292E-4</v>
      </c>
      <c r="CO25" s="311">
        <f t="shared" si="80"/>
        <v>4.0000000000000036E-3</v>
      </c>
      <c r="CP25" s="311">
        <f t="shared" si="80"/>
        <v>2.9999999999999472E-4</v>
      </c>
      <c r="CQ25" s="311">
        <f t="shared" si="80"/>
        <v>4.0000000000000002E-4</v>
      </c>
      <c r="CR25" s="311">
        <f t="shared" si="80"/>
        <v>-0.21310000000000001</v>
      </c>
      <c r="CS25" s="311">
        <f t="shared" si="80"/>
        <v>9.5999999999999992E-3</v>
      </c>
      <c r="CT25" s="311">
        <f t="shared" si="80"/>
        <v>-8.2100000000000006E-2</v>
      </c>
      <c r="CU25" s="311">
        <f t="shared" si="80"/>
        <v>9.4000000000000004E-3</v>
      </c>
      <c r="CV25" s="311">
        <f t="shared" si="80"/>
        <v>-0.21310000000000001</v>
      </c>
      <c r="CW25" s="311">
        <f t="shared" si="80"/>
        <v>8.0000000000000002E-3</v>
      </c>
      <c r="CX25" s="311">
        <f t="shared" si="80"/>
        <v>-0.1095</v>
      </c>
      <c r="CY25" s="311">
        <f t="shared" si="80"/>
        <v>3.5000000000000003E-2</v>
      </c>
      <c r="CZ25" s="311">
        <f t="shared" si="79"/>
        <v>2.2499999999999999E-2</v>
      </c>
      <c r="DA25" s="311">
        <f t="shared" si="79"/>
        <v>1.6500000000000001E-2</v>
      </c>
      <c r="DB25" s="311">
        <f t="shared" si="79"/>
        <v>2.53E-2</v>
      </c>
      <c r="DC25" s="311">
        <f t="shared" ref="DC25:DI25" si="81">MIN(DC80:DC179)</f>
        <v>5.1200000000000002E-2</v>
      </c>
      <c r="DD25" s="311">
        <f t="shared" si="81"/>
        <v>6.7999999999999996E-3</v>
      </c>
      <c r="DE25" s="311">
        <f t="shared" si="81"/>
        <v>7.7999999999999996E-3</v>
      </c>
      <c r="DF25" s="311">
        <f t="shared" si="81"/>
        <v>-2.1999999999999999E-2</v>
      </c>
      <c r="DG25" s="311">
        <f t="shared" si="81"/>
        <v>-2.9399999999999999E-2</v>
      </c>
      <c r="DH25" s="311">
        <f t="shared" si="81"/>
        <v>-3.9199999999999999E-2</v>
      </c>
      <c r="DI25" s="311">
        <f t="shared" si="81"/>
        <v>-3.15E-2</v>
      </c>
      <c r="DJ25" s="311">
        <f t="shared" si="79"/>
        <v>0.11360000000000001</v>
      </c>
      <c r="DK25" s="311">
        <f t="shared" si="79"/>
        <v>0.10780000000000001</v>
      </c>
      <c r="DL25" s="311">
        <f t="shared" si="79"/>
        <v>8.3000000000000004E-2</v>
      </c>
      <c r="DM25" s="311">
        <f t="shared" si="79"/>
        <v>8.3400000000000002E-2</v>
      </c>
      <c r="DN25" s="311">
        <f t="shared" si="79"/>
        <v>0.1079</v>
      </c>
      <c r="DO25" s="311">
        <f t="shared" si="79"/>
        <v>6.4899999999999999E-2</v>
      </c>
      <c r="DP25" s="311">
        <f t="shared" si="79"/>
        <v>5.96E-2</v>
      </c>
      <c r="DQ25" s="311">
        <f t="shared" si="79"/>
        <v>5.9799999999999999E-2</v>
      </c>
      <c r="DR25" s="311">
        <f t="shared" si="79"/>
        <v>3.6600000000000001E-2</v>
      </c>
      <c r="DS25" s="311">
        <f t="shared" si="79"/>
        <v>4.2999999999999997E-2</v>
      </c>
      <c r="DT25" s="311">
        <f t="shared" si="79"/>
        <v>4.9799999999999997E-2</v>
      </c>
      <c r="DU25" s="311">
        <f t="shared" si="79"/>
        <v>6.2799999999999995E-2</v>
      </c>
      <c r="DV25" s="311">
        <f t="shared" si="79"/>
        <v>5.0599999999999999E-2</v>
      </c>
      <c r="DW25" s="311">
        <f t="shared" si="79"/>
        <v>5.9799999999999999E-2</v>
      </c>
      <c r="DX25" s="311">
        <f t="shared" si="79"/>
        <v>0</v>
      </c>
      <c r="DY25" s="311">
        <f t="shared" si="79"/>
        <v>3.9999999999999758E-4</v>
      </c>
      <c r="DZ25" s="311">
        <f t="shared" si="79"/>
        <v>6.9999999999999923E-4</v>
      </c>
      <c r="EA25" s="311">
        <f t="shared" si="79"/>
        <v>8.000000000000021E-4</v>
      </c>
      <c r="EB25" s="311">
        <f t="shared" ref="EB25:GM25" si="82">MIN(EB80:EB179)</f>
        <v>0.2336</v>
      </c>
      <c r="EC25" s="311">
        <f t="shared" si="82"/>
        <v>0.2344</v>
      </c>
      <c r="ED25" s="311">
        <f t="shared" si="82"/>
        <v>0.1663</v>
      </c>
      <c r="EE25" s="311">
        <f t="shared" si="82"/>
        <v>0.2109</v>
      </c>
      <c r="EF25" s="311">
        <f t="shared" si="82"/>
        <v>0.21060000000000001</v>
      </c>
      <c r="EG25" s="311">
        <f t="shared" si="82"/>
        <v>0.21329999999999999</v>
      </c>
      <c r="EH25" s="311">
        <f t="shared" si="82"/>
        <v>0.20380000000000001</v>
      </c>
      <c r="EI25" s="311">
        <f t="shared" si="82"/>
        <v>0.18029999999999999</v>
      </c>
      <c r="EJ25" s="311">
        <f t="shared" si="82"/>
        <v>0.18459999999999999</v>
      </c>
      <c r="EK25" s="311">
        <f t="shared" si="82"/>
        <v>0</v>
      </c>
      <c r="EL25" s="311">
        <f t="shared" si="82"/>
        <v>7.7686440000000001</v>
      </c>
      <c r="EM25" s="311">
        <f t="shared" si="82"/>
        <v>7.7970610000000002</v>
      </c>
      <c r="EN25" s="311">
        <f t="shared" si="82"/>
        <v>7.7837329999999998</v>
      </c>
      <c r="EO25" s="311">
        <f t="shared" si="82"/>
        <v>7.810543</v>
      </c>
      <c r="EP25" s="311">
        <f t="shared" si="82"/>
        <v>7.7797020000000003</v>
      </c>
      <c r="EQ25" s="311">
        <f t="shared" si="82"/>
        <v>7.7765120000000003</v>
      </c>
      <c r="ER25" s="311">
        <f t="shared" si="82"/>
        <v>7.760859</v>
      </c>
      <c r="ES25" s="311">
        <f t="shared" si="82"/>
        <v>7.780735</v>
      </c>
      <c r="ET25" s="311">
        <f t="shared" si="82"/>
        <v>7.8100769999999997</v>
      </c>
      <c r="EU25" s="311">
        <f t="shared" si="82"/>
        <v>7.778384</v>
      </c>
      <c r="EV25" s="311">
        <f t="shared" si="82"/>
        <v>7.7293529999999997</v>
      </c>
      <c r="EW25" s="311">
        <f t="shared" si="82"/>
        <v>7.73977</v>
      </c>
      <c r="EX25" s="311">
        <f t="shared" si="82"/>
        <v>7.7817749999999997</v>
      </c>
      <c r="EY25" s="311">
        <f t="shared" si="82"/>
        <v>7.8002390000000004</v>
      </c>
      <c r="EZ25" s="311">
        <f t="shared" si="82"/>
        <v>7.76518</v>
      </c>
      <c r="FA25" s="311">
        <f t="shared" si="82"/>
        <v>7.6967400000000001</v>
      </c>
      <c r="FB25" s="311">
        <f t="shared" si="82"/>
        <v>7.7311509999999997</v>
      </c>
      <c r="FC25" s="311">
        <f t="shared" si="82"/>
        <v>7.8431670000000002</v>
      </c>
      <c r="FD25" s="311">
        <f t="shared" si="82"/>
        <v>0.214</v>
      </c>
      <c r="FE25" s="311">
        <f t="shared" si="82"/>
        <v>-7.1999999999999998E-3</v>
      </c>
      <c r="FF25" s="311">
        <f t="shared" si="82"/>
        <v>-3.15E-2</v>
      </c>
      <c r="FG25" s="311">
        <f t="shared" si="82"/>
        <v>-6.7400000000000002E-2</v>
      </c>
      <c r="FH25" s="311">
        <f t="shared" si="82"/>
        <v>-3.2000000000000002E-3</v>
      </c>
      <c r="FI25" s="311">
        <f t="shared" si="82"/>
        <v>-8.3299999999999999E-2</v>
      </c>
      <c r="FJ25" s="311">
        <f t="shared" si="82"/>
        <v>1.2999999999999999E-3</v>
      </c>
      <c r="FK25" s="311">
        <f t="shared" si="82"/>
        <v>-5.9299999999999999E-2</v>
      </c>
      <c r="FL25" s="311">
        <f t="shared" si="82"/>
        <v>-3.2800000000000003E-2</v>
      </c>
      <c r="FM25" s="311">
        <f t="shared" si="82"/>
        <v>-6.1000000000000004E-3</v>
      </c>
      <c r="FN25" s="311">
        <f t="shared" si="82"/>
        <v>-3.0700000000000002E-2</v>
      </c>
      <c r="FO25" s="311">
        <f t="shared" si="82"/>
        <v>-5.7200000000000001E-2</v>
      </c>
      <c r="FP25" s="311">
        <f t="shared" si="82"/>
        <v>-0.18740000000000001</v>
      </c>
      <c r="FQ25" s="311">
        <f t="shared" si="82"/>
        <v>-0.31280000000000002</v>
      </c>
      <c r="FR25" s="311">
        <f t="shared" si="82"/>
        <v>-8.9999999999999993E-3</v>
      </c>
      <c r="FS25" s="311">
        <f t="shared" si="82"/>
        <v>-3.3000000000000002E-2</v>
      </c>
      <c r="FT25" s="311">
        <f t="shared" si="82"/>
        <v>5.6399999999999999E-2</v>
      </c>
      <c r="FU25" s="311">
        <f t="shared" si="82"/>
        <v>-3.0599999999999999E-2</v>
      </c>
      <c r="FV25" s="311">
        <f t="shared" si="82"/>
        <v>-5.8500000000000003E-2</v>
      </c>
      <c r="FW25" s="311">
        <f t="shared" si="82"/>
        <v>-5.7500000000000002E-2</v>
      </c>
      <c r="FX25" s="311">
        <f t="shared" si="82"/>
        <v>-1.5100000000000001E-2</v>
      </c>
      <c r="FY25" s="311">
        <f t="shared" si="82"/>
        <v>-4.0800000000000003E-2</v>
      </c>
      <c r="FZ25" s="311">
        <f t="shared" si="82"/>
        <v>-9.5999999999999992E-3</v>
      </c>
      <c r="GA25" s="311">
        <f t="shared" si="82"/>
        <v>-9.7799999999999998E-2</v>
      </c>
      <c r="GB25" s="311">
        <f t="shared" si="82"/>
        <v>-6.1800000000000001E-2</v>
      </c>
      <c r="GC25" s="311">
        <f t="shared" si="82"/>
        <v>-3.27E-2</v>
      </c>
      <c r="GD25" s="311">
        <f t="shared" si="82"/>
        <v>-6.1100000000000002E-2</v>
      </c>
      <c r="GE25" s="311">
        <f t="shared" si="82"/>
        <v>-4.53E-2</v>
      </c>
      <c r="GF25" s="311">
        <f t="shared" si="82"/>
        <v>-0.1241</v>
      </c>
      <c r="GG25" s="311">
        <f t="shared" si="82"/>
        <v>-0.12509999999999999</v>
      </c>
      <c r="GH25" s="311">
        <f t="shared" si="82"/>
        <v>-0.05</v>
      </c>
      <c r="GI25" s="311">
        <f t="shared" si="82"/>
        <v>-9.2899999999999996E-2</v>
      </c>
      <c r="GJ25" s="311">
        <f t="shared" si="82"/>
        <v>0.21479999999999999</v>
      </c>
      <c r="GK25" s="311">
        <f t="shared" si="82"/>
        <v>-2.8199999999999999E-2</v>
      </c>
      <c r="GL25" s="311">
        <f t="shared" si="82"/>
        <v>-3.8100000000000002E-2</v>
      </c>
      <c r="GM25" s="311">
        <f t="shared" si="82"/>
        <v>-7.3200000000000001E-2</v>
      </c>
      <c r="GN25" s="311">
        <f t="shared" ref="GN25:IY25" si="83">MIN(GN80:GN179)</f>
        <v>-1.7500000000000002E-2</v>
      </c>
      <c r="GO25" s="311">
        <f t="shared" si="83"/>
        <v>-6.6100000000000006E-2</v>
      </c>
      <c r="GP25" s="311">
        <f t="shared" si="83"/>
        <v>-1.2800000000000001E-2</v>
      </c>
      <c r="GQ25" s="311">
        <f t="shared" si="83"/>
        <v>-5.4800000000000001E-2</v>
      </c>
      <c r="GR25" s="311">
        <f t="shared" si="83"/>
        <v>-2.93E-2</v>
      </c>
      <c r="GS25" s="311">
        <f t="shared" si="83"/>
        <v>-4.5999999999999999E-2</v>
      </c>
      <c r="GT25" s="311">
        <f t="shared" si="83"/>
        <v>-0.1176</v>
      </c>
      <c r="GU25" s="311">
        <f t="shared" si="83"/>
        <v>-8.6900000000000005E-2</v>
      </c>
      <c r="GV25" s="311">
        <f t="shared" si="83"/>
        <v>-0.27529999999999999</v>
      </c>
      <c r="GW25" s="311">
        <f t="shared" si="83"/>
        <v>-0.33210000000000001</v>
      </c>
      <c r="GX25" s="311">
        <f t="shared" si="83"/>
        <v>-7.3700000000000002E-2</v>
      </c>
      <c r="GY25" s="311">
        <f t="shared" si="83"/>
        <v>-4.8300000000000003E-2</v>
      </c>
      <c r="GZ25" s="311">
        <f t="shared" si="83"/>
        <v>1.5599999999999999E-2</v>
      </c>
      <c r="HA25" s="311">
        <f t="shared" si="83"/>
        <v>-4.9700000000000001E-2</v>
      </c>
      <c r="HB25" s="311">
        <f t="shared" si="83"/>
        <v>-0.1</v>
      </c>
      <c r="HC25" s="311">
        <f t="shared" si="83"/>
        <v>-6.5699999999999995E-2</v>
      </c>
      <c r="HD25" s="311">
        <f t="shared" si="83"/>
        <v>-4.5999999999999999E-2</v>
      </c>
      <c r="HE25" s="311">
        <f t="shared" si="83"/>
        <v>-3.9399999999999998E-2</v>
      </c>
      <c r="HF25" s="311">
        <f t="shared" si="83"/>
        <v>-0.15870000000000001</v>
      </c>
      <c r="HG25" s="311">
        <f t="shared" si="83"/>
        <v>-6.1899999999999997E-2</v>
      </c>
      <c r="HH25" s="311">
        <f t="shared" si="83"/>
        <v>1.4999999999999999E-2</v>
      </c>
      <c r="HI25" s="311">
        <f t="shared" si="83"/>
        <v>-1.41E-2</v>
      </c>
      <c r="HJ25" s="311">
        <f t="shared" si="83"/>
        <v>-3.4700000000000002E-2</v>
      </c>
      <c r="HK25" s="311">
        <f t="shared" si="83"/>
        <v>-8.1799999999999998E-2</v>
      </c>
      <c r="HL25" s="311">
        <f t="shared" si="83"/>
        <v>-0.1226</v>
      </c>
      <c r="HM25" s="311">
        <f t="shared" si="83"/>
        <v>-1E-4</v>
      </c>
      <c r="HN25" s="311">
        <f t="shared" si="83"/>
        <v>-8.5199999999999998E-2</v>
      </c>
      <c r="HO25" s="311">
        <f t="shared" si="83"/>
        <v>-0.12640000000000001</v>
      </c>
      <c r="HP25" s="311">
        <f t="shared" si="83"/>
        <v>-0.11559999999999999</v>
      </c>
      <c r="HQ25" s="311">
        <f t="shared" si="83"/>
        <v>-0.15740000000000001</v>
      </c>
      <c r="HR25" s="311">
        <f t="shared" si="83"/>
        <v>-0.1421</v>
      </c>
      <c r="HS25" s="311">
        <f t="shared" si="83"/>
        <v>5.67E-2</v>
      </c>
      <c r="HT25" s="311">
        <f t="shared" si="83"/>
        <v>2.86E-2</v>
      </c>
      <c r="HU25" s="311">
        <f t="shared" si="83"/>
        <v>4.4900000000000002E-2</v>
      </c>
      <c r="HV25" s="311">
        <f t="shared" si="83"/>
        <v>2.01E-2</v>
      </c>
      <c r="HW25" s="311">
        <f t="shared" si="83"/>
        <v>1.7999999999999999E-2</v>
      </c>
      <c r="HX25" s="311">
        <f t="shared" si="83"/>
        <v>2.01E-2</v>
      </c>
      <c r="HY25" s="311">
        <f t="shared" si="83"/>
        <v>4.4600000000000001E-2</v>
      </c>
      <c r="HZ25" s="311">
        <f t="shared" si="83"/>
        <v>2.7099999999999999E-2</v>
      </c>
      <c r="IA25" s="311">
        <f t="shared" ref="IA25:IQ25" si="84">MIN(IA80:IA179)</f>
        <v>-0.1148</v>
      </c>
      <c r="IB25" s="311">
        <f t="shared" si="84"/>
        <v>-0.10489999999999999</v>
      </c>
      <c r="IC25" s="311">
        <f t="shared" si="84"/>
        <v>-9.2700000000000005E-2</v>
      </c>
      <c r="ID25" s="311">
        <f t="shared" si="84"/>
        <v>-7.0199999999999999E-2</v>
      </c>
      <c r="IE25" s="311">
        <f t="shared" si="84"/>
        <v>-6.7699999999999996E-2</v>
      </c>
      <c r="IF25" s="311">
        <f t="shared" si="84"/>
        <v>1.1365E-2</v>
      </c>
      <c r="IG25" s="311">
        <f t="shared" si="84"/>
        <v>9.4509999999999993E-3</v>
      </c>
      <c r="IH25" s="311">
        <f t="shared" si="84"/>
        <v>1.516E-3</v>
      </c>
      <c r="II25" s="311">
        <f t="shared" si="84"/>
        <v>4.4990000000000004E-3</v>
      </c>
      <c r="IJ25" s="311">
        <f t="shared" si="84"/>
        <v>1.2578000000000001E-2</v>
      </c>
      <c r="IK25" s="311">
        <f t="shared" si="84"/>
        <v>5.9890000000000004E-3</v>
      </c>
      <c r="IL25" s="311">
        <f t="shared" si="84"/>
        <v>1.702E-3</v>
      </c>
      <c r="IM25" s="311">
        <f t="shared" si="84"/>
        <v>9.0329999999999994E-3</v>
      </c>
      <c r="IN25" s="311">
        <f t="shared" si="84"/>
        <v>0</v>
      </c>
      <c r="IO25" s="311">
        <f t="shared" si="84"/>
        <v>0</v>
      </c>
      <c r="IP25" s="311">
        <f t="shared" si="84"/>
        <v>0</v>
      </c>
      <c r="IQ25" s="311">
        <f t="shared" si="84"/>
        <v>0</v>
      </c>
      <c r="IR25" s="311">
        <f t="shared" si="83"/>
        <v>0</v>
      </c>
      <c r="IS25" s="311">
        <f t="shared" si="83"/>
        <v>0</v>
      </c>
      <c r="IT25" s="311">
        <f t="shared" si="83"/>
        <v>0</v>
      </c>
      <c r="IU25" s="311">
        <f t="shared" si="83"/>
        <v>0</v>
      </c>
      <c r="IV25" s="311">
        <f t="shared" si="83"/>
        <v>0</v>
      </c>
      <c r="IW25" s="311">
        <f t="shared" si="83"/>
        <v>0</v>
      </c>
      <c r="IX25" s="311">
        <f t="shared" si="83"/>
        <v>0</v>
      </c>
      <c r="IY25" s="311">
        <f t="shared" si="83"/>
        <v>0</v>
      </c>
      <c r="IZ25" s="311">
        <f t="shared" ref="IZ25:LK25" si="85">MIN(IZ80:IZ179)</f>
        <v>0</v>
      </c>
      <c r="JA25" s="311">
        <f t="shared" si="85"/>
        <v>0</v>
      </c>
      <c r="JB25" s="311">
        <f t="shared" si="85"/>
        <v>0</v>
      </c>
      <c r="JC25" s="311">
        <f t="shared" si="85"/>
        <v>0</v>
      </c>
      <c r="JD25" s="311">
        <f t="shared" si="85"/>
        <v>0</v>
      </c>
      <c r="JE25" s="311">
        <f t="shared" si="85"/>
        <v>0</v>
      </c>
      <c r="JF25" s="311">
        <f t="shared" si="85"/>
        <v>0</v>
      </c>
      <c r="JG25" s="311">
        <f t="shared" si="85"/>
        <v>0</v>
      </c>
      <c r="JH25" s="311">
        <f t="shared" si="85"/>
        <v>0</v>
      </c>
      <c r="JI25" s="311">
        <f t="shared" si="85"/>
        <v>0</v>
      </c>
      <c r="JJ25" s="311">
        <f t="shared" si="85"/>
        <v>0</v>
      </c>
      <c r="JK25" s="311">
        <f t="shared" si="85"/>
        <v>0</v>
      </c>
      <c r="JL25" s="311">
        <f t="shared" si="85"/>
        <v>0</v>
      </c>
      <c r="JM25" s="311">
        <f t="shared" si="85"/>
        <v>0</v>
      </c>
      <c r="JN25" s="311">
        <f t="shared" si="85"/>
        <v>0</v>
      </c>
      <c r="JO25" s="311">
        <f t="shared" si="85"/>
        <v>0</v>
      </c>
      <c r="JP25" s="311">
        <f t="shared" si="85"/>
        <v>0</v>
      </c>
      <c r="JQ25" s="311">
        <f t="shared" si="85"/>
        <v>0</v>
      </c>
      <c r="JR25" s="311">
        <f t="shared" si="85"/>
        <v>0</v>
      </c>
      <c r="JS25" s="311">
        <f t="shared" si="85"/>
        <v>0</v>
      </c>
      <c r="JT25" s="311">
        <f t="shared" si="85"/>
        <v>0</v>
      </c>
      <c r="JU25" s="311">
        <f t="shared" si="85"/>
        <v>0</v>
      </c>
      <c r="JV25" s="311">
        <f t="shared" si="85"/>
        <v>0</v>
      </c>
      <c r="JW25" s="311">
        <f t="shared" si="85"/>
        <v>0</v>
      </c>
      <c r="JX25" s="311">
        <f t="shared" si="85"/>
        <v>0</v>
      </c>
      <c r="JY25" s="311">
        <f t="shared" si="85"/>
        <v>0</v>
      </c>
      <c r="JZ25" s="311">
        <f t="shared" si="85"/>
        <v>0</v>
      </c>
      <c r="KA25" s="311">
        <f t="shared" si="85"/>
        <v>0</v>
      </c>
      <c r="KB25" s="311">
        <f t="shared" si="85"/>
        <v>0</v>
      </c>
      <c r="KC25" s="311">
        <f t="shared" si="85"/>
        <v>0</v>
      </c>
      <c r="KD25" s="311">
        <f t="shared" si="85"/>
        <v>0</v>
      </c>
      <c r="KE25" s="311">
        <f t="shared" si="85"/>
        <v>0</v>
      </c>
      <c r="KF25" s="311">
        <f t="shared" si="85"/>
        <v>0</v>
      </c>
      <c r="KG25" s="311">
        <f t="shared" si="85"/>
        <v>0</v>
      </c>
      <c r="KH25" s="311">
        <f t="shared" si="85"/>
        <v>0</v>
      </c>
      <c r="KI25" s="311">
        <f t="shared" si="85"/>
        <v>0</v>
      </c>
      <c r="KJ25" s="311">
        <f t="shared" si="85"/>
        <v>0</v>
      </c>
      <c r="KK25" s="311">
        <f t="shared" si="85"/>
        <v>0</v>
      </c>
      <c r="KL25" s="311">
        <f t="shared" si="85"/>
        <v>0</v>
      </c>
      <c r="KM25" s="311">
        <f t="shared" si="85"/>
        <v>0</v>
      </c>
      <c r="KN25" s="311">
        <f t="shared" si="85"/>
        <v>0</v>
      </c>
      <c r="KO25" s="311">
        <f t="shared" si="85"/>
        <v>0</v>
      </c>
      <c r="KP25" s="311">
        <f t="shared" si="85"/>
        <v>0</v>
      </c>
      <c r="KQ25" s="311">
        <f t="shared" si="85"/>
        <v>0</v>
      </c>
      <c r="KR25" s="311">
        <f t="shared" si="85"/>
        <v>0</v>
      </c>
      <c r="KS25" s="311">
        <f t="shared" si="85"/>
        <v>0</v>
      </c>
      <c r="KT25" s="311">
        <f t="shared" si="85"/>
        <v>0</v>
      </c>
      <c r="KU25" s="311">
        <f t="shared" si="85"/>
        <v>0</v>
      </c>
      <c r="KV25" s="311">
        <f t="shared" si="85"/>
        <v>0</v>
      </c>
      <c r="KW25" s="311">
        <f t="shared" si="85"/>
        <v>0</v>
      </c>
      <c r="KX25" s="311">
        <f t="shared" si="85"/>
        <v>0</v>
      </c>
      <c r="KY25" s="311">
        <f t="shared" si="85"/>
        <v>0</v>
      </c>
      <c r="KZ25" s="311">
        <f t="shared" si="85"/>
        <v>0</v>
      </c>
      <c r="LA25" s="311">
        <f t="shared" si="85"/>
        <v>0</v>
      </c>
      <c r="LB25" s="311">
        <f t="shared" si="85"/>
        <v>0</v>
      </c>
      <c r="LC25" s="311">
        <f t="shared" si="85"/>
        <v>0</v>
      </c>
      <c r="LD25" s="311">
        <f t="shared" si="85"/>
        <v>0</v>
      </c>
      <c r="LE25" s="311">
        <f t="shared" si="85"/>
        <v>0</v>
      </c>
      <c r="LF25" s="311">
        <f t="shared" si="85"/>
        <v>0</v>
      </c>
      <c r="LG25" s="311">
        <f t="shared" si="85"/>
        <v>0</v>
      </c>
      <c r="LH25" s="311">
        <f t="shared" si="85"/>
        <v>0</v>
      </c>
      <c r="LI25" s="311">
        <f t="shared" si="85"/>
        <v>0</v>
      </c>
      <c r="LJ25" s="311">
        <f t="shared" si="85"/>
        <v>0</v>
      </c>
      <c r="LK25" s="311">
        <f t="shared" si="85"/>
        <v>0</v>
      </c>
      <c r="LL25" s="311">
        <f t="shared" ref="LL25:NW25" si="86">MIN(LL80:LL179)</f>
        <v>0</v>
      </c>
      <c r="LM25" s="311">
        <f t="shared" si="86"/>
        <v>0</v>
      </c>
      <c r="LN25" s="311">
        <f t="shared" si="86"/>
        <v>0</v>
      </c>
      <c r="LO25" s="311">
        <f t="shared" si="86"/>
        <v>0</v>
      </c>
      <c r="LP25" s="311">
        <f t="shared" si="86"/>
        <v>0</v>
      </c>
      <c r="LQ25" s="311">
        <f t="shared" si="86"/>
        <v>0</v>
      </c>
      <c r="LR25" s="311">
        <f t="shared" si="86"/>
        <v>0</v>
      </c>
      <c r="LS25" s="311">
        <f t="shared" si="86"/>
        <v>0</v>
      </c>
      <c r="LT25" s="311">
        <f t="shared" si="86"/>
        <v>0</v>
      </c>
      <c r="LU25" s="311">
        <f t="shared" si="86"/>
        <v>0</v>
      </c>
      <c r="LV25" s="311">
        <f t="shared" si="86"/>
        <v>0</v>
      </c>
      <c r="LW25" s="311">
        <f t="shared" si="86"/>
        <v>0</v>
      </c>
      <c r="LX25" s="311">
        <f t="shared" si="86"/>
        <v>0</v>
      </c>
      <c r="LY25" s="311">
        <f t="shared" si="86"/>
        <v>0</v>
      </c>
      <c r="LZ25" s="311">
        <f t="shared" si="86"/>
        <v>0</v>
      </c>
      <c r="MA25" s="311">
        <f t="shared" si="86"/>
        <v>0</v>
      </c>
      <c r="MB25" s="311">
        <f t="shared" si="86"/>
        <v>0</v>
      </c>
      <c r="MC25" s="311">
        <f t="shared" si="86"/>
        <v>0</v>
      </c>
      <c r="MD25" s="311">
        <f t="shared" si="86"/>
        <v>0</v>
      </c>
      <c r="ME25" s="311">
        <f t="shared" si="86"/>
        <v>0</v>
      </c>
      <c r="MF25" s="311">
        <f t="shared" si="86"/>
        <v>0</v>
      </c>
      <c r="MG25" s="311">
        <f t="shared" si="86"/>
        <v>0</v>
      </c>
      <c r="MH25" s="311">
        <f t="shared" si="86"/>
        <v>0</v>
      </c>
      <c r="MI25" s="311">
        <f t="shared" si="86"/>
        <v>0</v>
      </c>
      <c r="MJ25" s="311">
        <f t="shared" si="86"/>
        <v>0</v>
      </c>
      <c r="MK25" s="311">
        <f t="shared" si="86"/>
        <v>0</v>
      </c>
      <c r="ML25" s="311">
        <f t="shared" si="86"/>
        <v>0</v>
      </c>
      <c r="MM25" s="311">
        <f t="shared" si="86"/>
        <v>0</v>
      </c>
      <c r="MN25" s="311">
        <f t="shared" si="86"/>
        <v>0</v>
      </c>
      <c r="MO25" s="311">
        <f t="shared" si="86"/>
        <v>0</v>
      </c>
      <c r="MP25" s="311">
        <f t="shared" si="86"/>
        <v>0</v>
      </c>
      <c r="MQ25" s="311">
        <f t="shared" si="86"/>
        <v>0</v>
      </c>
      <c r="MR25" s="311">
        <f t="shared" si="86"/>
        <v>0</v>
      </c>
      <c r="MS25" s="311">
        <f t="shared" si="86"/>
        <v>0</v>
      </c>
      <c r="MT25" s="311">
        <f t="shared" si="86"/>
        <v>0</v>
      </c>
      <c r="MU25" s="311">
        <f t="shared" si="86"/>
        <v>0</v>
      </c>
      <c r="MV25" s="311">
        <f t="shared" si="86"/>
        <v>0</v>
      </c>
      <c r="MW25" s="311">
        <f t="shared" si="86"/>
        <v>0</v>
      </c>
      <c r="MX25" s="311">
        <f t="shared" si="86"/>
        <v>0</v>
      </c>
      <c r="MY25" s="311">
        <f t="shared" si="86"/>
        <v>0</v>
      </c>
      <c r="MZ25" s="311">
        <f t="shared" si="86"/>
        <v>0</v>
      </c>
      <c r="NA25" s="311">
        <f t="shared" si="86"/>
        <v>0</v>
      </c>
      <c r="NB25" s="311">
        <f t="shared" si="86"/>
        <v>0</v>
      </c>
      <c r="NC25" s="311">
        <f t="shared" si="86"/>
        <v>0</v>
      </c>
      <c r="ND25" s="311">
        <f t="shared" si="86"/>
        <v>0</v>
      </c>
      <c r="NE25" s="311">
        <f t="shared" si="86"/>
        <v>0</v>
      </c>
      <c r="NF25" s="311">
        <f t="shared" si="86"/>
        <v>0</v>
      </c>
      <c r="NG25" s="311">
        <f t="shared" si="86"/>
        <v>0</v>
      </c>
      <c r="NH25" s="311">
        <f t="shared" si="86"/>
        <v>0</v>
      </c>
      <c r="NI25" s="311">
        <f t="shared" si="86"/>
        <v>0</v>
      </c>
      <c r="NJ25" s="311">
        <f t="shared" si="86"/>
        <v>0</v>
      </c>
      <c r="NK25" s="311">
        <f t="shared" si="86"/>
        <v>0</v>
      </c>
      <c r="NL25" s="311">
        <f t="shared" si="86"/>
        <v>0</v>
      </c>
      <c r="NM25" s="311">
        <f t="shared" si="86"/>
        <v>0</v>
      </c>
      <c r="NN25" s="311">
        <f t="shared" si="86"/>
        <v>0</v>
      </c>
      <c r="NO25" s="311">
        <f t="shared" si="86"/>
        <v>0</v>
      </c>
      <c r="NP25" s="311">
        <f t="shared" si="86"/>
        <v>0</v>
      </c>
      <c r="NQ25" s="311">
        <f t="shared" si="86"/>
        <v>0</v>
      </c>
      <c r="NR25" s="311">
        <f t="shared" si="86"/>
        <v>0</v>
      </c>
      <c r="NS25" s="311">
        <f t="shared" si="86"/>
        <v>0</v>
      </c>
      <c r="NT25" s="311">
        <f t="shared" si="86"/>
        <v>0</v>
      </c>
      <c r="NU25" s="311">
        <f t="shared" si="86"/>
        <v>0</v>
      </c>
      <c r="NV25" s="311">
        <f t="shared" si="86"/>
        <v>0</v>
      </c>
      <c r="NW25" s="311">
        <f t="shared" si="86"/>
        <v>0</v>
      </c>
      <c r="NX25" s="311">
        <f t="shared" ref="NX25:QI25" si="87">MIN(NX80:NX179)</f>
        <v>0</v>
      </c>
      <c r="NY25" s="311">
        <f t="shared" si="87"/>
        <v>0</v>
      </c>
      <c r="NZ25" s="311">
        <f t="shared" si="87"/>
        <v>0</v>
      </c>
      <c r="OA25" s="311">
        <f t="shared" si="87"/>
        <v>0</v>
      </c>
      <c r="OB25" s="311">
        <f t="shared" si="87"/>
        <v>0</v>
      </c>
      <c r="OC25" s="311">
        <f t="shared" si="87"/>
        <v>0</v>
      </c>
      <c r="OD25" s="311">
        <f t="shared" si="87"/>
        <v>0</v>
      </c>
      <c r="OE25" s="311">
        <f t="shared" si="87"/>
        <v>0</v>
      </c>
      <c r="OF25" s="311">
        <f t="shared" si="87"/>
        <v>0</v>
      </c>
      <c r="OG25" s="311">
        <f t="shared" si="87"/>
        <v>0</v>
      </c>
      <c r="OH25" s="311">
        <f t="shared" si="87"/>
        <v>0</v>
      </c>
      <c r="OI25" s="311">
        <f t="shared" si="87"/>
        <v>0</v>
      </c>
      <c r="OJ25" s="311">
        <f t="shared" si="87"/>
        <v>0</v>
      </c>
      <c r="OK25" s="311">
        <f t="shared" si="87"/>
        <v>0</v>
      </c>
      <c r="OL25" s="311">
        <f t="shared" si="87"/>
        <v>0</v>
      </c>
      <c r="OM25" s="311">
        <f t="shared" si="87"/>
        <v>0</v>
      </c>
      <c r="ON25" s="311">
        <f t="shared" si="87"/>
        <v>0</v>
      </c>
      <c r="OO25" s="311">
        <f t="shared" si="87"/>
        <v>0</v>
      </c>
      <c r="OP25" s="311">
        <f t="shared" si="87"/>
        <v>0</v>
      </c>
      <c r="OQ25" s="311">
        <f t="shared" si="87"/>
        <v>0</v>
      </c>
      <c r="OR25" s="311">
        <f t="shared" si="87"/>
        <v>0</v>
      </c>
      <c r="OS25" s="311">
        <f t="shared" si="87"/>
        <v>0</v>
      </c>
      <c r="OT25" s="311">
        <f t="shared" si="87"/>
        <v>0</v>
      </c>
      <c r="OU25" s="311">
        <f t="shared" si="87"/>
        <v>0</v>
      </c>
      <c r="OV25" s="311">
        <f t="shared" si="87"/>
        <v>0</v>
      </c>
      <c r="OW25" s="311">
        <f t="shared" si="87"/>
        <v>0</v>
      </c>
      <c r="OX25" s="311">
        <f t="shared" si="87"/>
        <v>0</v>
      </c>
      <c r="OY25" s="311">
        <f t="shared" si="87"/>
        <v>0</v>
      </c>
      <c r="OZ25" s="311">
        <f t="shared" si="87"/>
        <v>0</v>
      </c>
      <c r="PA25" s="311">
        <f t="shared" si="87"/>
        <v>0</v>
      </c>
      <c r="PB25" s="311">
        <f t="shared" si="87"/>
        <v>0</v>
      </c>
      <c r="PC25" s="311">
        <f t="shared" si="87"/>
        <v>0</v>
      </c>
      <c r="PD25" s="311">
        <f t="shared" si="87"/>
        <v>0</v>
      </c>
      <c r="PE25" s="311">
        <f t="shared" si="87"/>
        <v>0</v>
      </c>
      <c r="PF25" s="311">
        <f t="shared" si="87"/>
        <v>0</v>
      </c>
      <c r="PG25" s="311">
        <f t="shared" si="87"/>
        <v>0</v>
      </c>
      <c r="PH25" s="311">
        <f t="shared" si="87"/>
        <v>0</v>
      </c>
      <c r="PI25" s="311">
        <f t="shared" si="87"/>
        <v>0</v>
      </c>
      <c r="PJ25" s="311">
        <f t="shared" si="87"/>
        <v>0</v>
      </c>
      <c r="PK25" s="311">
        <f t="shared" si="87"/>
        <v>0</v>
      </c>
      <c r="PL25" s="311">
        <f t="shared" si="87"/>
        <v>0</v>
      </c>
      <c r="PM25" s="311">
        <f t="shared" si="87"/>
        <v>0</v>
      </c>
      <c r="PN25" s="311">
        <f t="shared" si="87"/>
        <v>0</v>
      </c>
      <c r="PO25" s="311">
        <f t="shared" si="87"/>
        <v>0</v>
      </c>
      <c r="PP25" s="311">
        <f t="shared" si="87"/>
        <v>0</v>
      </c>
      <c r="PQ25" s="311">
        <f t="shared" si="87"/>
        <v>0</v>
      </c>
      <c r="PR25" s="311">
        <f t="shared" si="87"/>
        <v>0</v>
      </c>
      <c r="PS25" s="311">
        <f t="shared" si="87"/>
        <v>0</v>
      </c>
      <c r="PT25" s="311">
        <f t="shared" si="87"/>
        <v>0</v>
      </c>
      <c r="PU25" s="311">
        <f t="shared" si="87"/>
        <v>0</v>
      </c>
      <c r="PV25" s="311">
        <f t="shared" si="87"/>
        <v>0</v>
      </c>
      <c r="PW25" s="311">
        <f t="shared" si="87"/>
        <v>0</v>
      </c>
      <c r="PX25" s="311">
        <f t="shared" si="87"/>
        <v>0</v>
      </c>
      <c r="PY25" s="311">
        <f t="shared" si="87"/>
        <v>0</v>
      </c>
      <c r="PZ25" s="311">
        <f t="shared" si="87"/>
        <v>0</v>
      </c>
      <c r="QA25" s="311">
        <f t="shared" si="87"/>
        <v>0</v>
      </c>
      <c r="QB25" s="311">
        <f t="shared" si="87"/>
        <v>0</v>
      </c>
      <c r="QC25" s="311">
        <f t="shared" si="87"/>
        <v>0</v>
      </c>
      <c r="QD25" s="311">
        <f t="shared" si="87"/>
        <v>0</v>
      </c>
      <c r="QE25" s="311">
        <f t="shared" si="87"/>
        <v>0</v>
      </c>
      <c r="QF25" s="311">
        <f t="shared" si="87"/>
        <v>0</v>
      </c>
      <c r="QG25" s="311">
        <f t="shared" si="87"/>
        <v>0</v>
      </c>
      <c r="QH25" s="311">
        <f t="shared" si="87"/>
        <v>0</v>
      </c>
      <c r="QI25" s="311">
        <f t="shared" si="87"/>
        <v>0</v>
      </c>
      <c r="QJ25" s="311">
        <f t="shared" ref="QJ25:SH25" si="88">MIN(QJ80:QJ179)</f>
        <v>0</v>
      </c>
      <c r="QK25" s="311">
        <f t="shared" si="88"/>
        <v>0</v>
      </c>
      <c r="QL25" s="311">
        <f t="shared" si="88"/>
        <v>0</v>
      </c>
      <c r="QM25" s="311">
        <f t="shared" si="88"/>
        <v>0</v>
      </c>
      <c r="QN25" s="311">
        <f t="shared" si="88"/>
        <v>0</v>
      </c>
      <c r="QO25" s="311">
        <f t="shared" si="88"/>
        <v>0</v>
      </c>
      <c r="QP25" s="311">
        <f t="shared" si="88"/>
        <v>0</v>
      </c>
      <c r="QQ25" s="311">
        <f t="shared" si="88"/>
        <v>0</v>
      </c>
      <c r="QR25" s="311">
        <f t="shared" si="88"/>
        <v>0</v>
      </c>
      <c r="QS25" s="311">
        <f t="shared" si="88"/>
        <v>0</v>
      </c>
      <c r="QT25" s="311">
        <f t="shared" si="88"/>
        <v>0</v>
      </c>
      <c r="QU25" s="311">
        <f t="shared" si="88"/>
        <v>0</v>
      </c>
      <c r="QV25" s="311">
        <f t="shared" si="88"/>
        <v>0</v>
      </c>
      <c r="QW25" s="311">
        <f t="shared" si="88"/>
        <v>0</v>
      </c>
      <c r="QX25" s="311">
        <f t="shared" si="88"/>
        <v>0</v>
      </c>
      <c r="QY25" s="311">
        <f t="shared" si="88"/>
        <v>0</v>
      </c>
      <c r="QZ25" s="311">
        <f t="shared" si="88"/>
        <v>0</v>
      </c>
      <c r="RA25" s="311">
        <f t="shared" si="88"/>
        <v>0</v>
      </c>
      <c r="RB25" s="311">
        <f t="shared" si="88"/>
        <v>0</v>
      </c>
      <c r="RC25" s="311">
        <f t="shared" si="88"/>
        <v>0</v>
      </c>
      <c r="RD25" s="311">
        <f t="shared" si="88"/>
        <v>0</v>
      </c>
      <c r="RE25" s="311">
        <f t="shared" si="88"/>
        <v>0</v>
      </c>
      <c r="RF25" s="311">
        <f t="shared" si="88"/>
        <v>0</v>
      </c>
      <c r="RG25" s="311">
        <f t="shared" si="88"/>
        <v>0</v>
      </c>
      <c r="RH25" s="311">
        <f t="shared" si="88"/>
        <v>0</v>
      </c>
      <c r="RI25" s="311">
        <f t="shared" si="88"/>
        <v>0</v>
      </c>
      <c r="RJ25" s="311">
        <f t="shared" si="88"/>
        <v>0</v>
      </c>
      <c r="RK25" s="311">
        <f t="shared" si="88"/>
        <v>0</v>
      </c>
      <c r="RL25" s="311">
        <f t="shared" si="88"/>
        <v>0</v>
      </c>
      <c r="RM25" s="311">
        <f t="shared" si="88"/>
        <v>0</v>
      </c>
      <c r="RN25" s="311">
        <f t="shared" si="88"/>
        <v>0</v>
      </c>
      <c r="RO25" s="311">
        <f t="shared" si="88"/>
        <v>0</v>
      </c>
      <c r="RP25" s="311">
        <f t="shared" si="88"/>
        <v>0</v>
      </c>
      <c r="RQ25" s="311">
        <f t="shared" si="88"/>
        <v>0</v>
      </c>
      <c r="RR25" s="311">
        <f t="shared" si="88"/>
        <v>0</v>
      </c>
      <c r="RS25" s="311">
        <f t="shared" si="88"/>
        <v>0</v>
      </c>
      <c r="RT25" s="311">
        <f t="shared" si="88"/>
        <v>0</v>
      </c>
      <c r="RU25" s="311">
        <f t="shared" si="88"/>
        <v>0</v>
      </c>
      <c r="RV25" s="311">
        <f t="shared" si="88"/>
        <v>0</v>
      </c>
      <c r="RW25" s="311">
        <f t="shared" si="88"/>
        <v>0</v>
      </c>
      <c r="RX25" s="311">
        <f t="shared" si="88"/>
        <v>0</v>
      </c>
      <c r="RY25" s="311">
        <f t="shared" si="88"/>
        <v>0</v>
      </c>
      <c r="RZ25" s="311">
        <f t="shared" si="88"/>
        <v>0</v>
      </c>
      <c r="SA25" s="311">
        <f t="shared" si="88"/>
        <v>0</v>
      </c>
      <c r="SB25" s="311">
        <f t="shared" si="88"/>
        <v>0</v>
      </c>
      <c r="SC25" s="311">
        <f t="shared" si="88"/>
        <v>0</v>
      </c>
      <c r="SD25" s="311">
        <f t="shared" si="88"/>
        <v>0</v>
      </c>
      <c r="SE25" s="311">
        <f t="shared" si="88"/>
        <v>0</v>
      </c>
      <c r="SF25" s="311">
        <f t="shared" si="88"/>
        <v>0</v>
      </c>
      <c r="SG25" s="311">
        <f t="shared" si="88"/>
        <v>0</v>
      </c>
      <c r="SH25" s="311">
        <f t="shared" si="88"/>
        <v>0</v>
      </c>
      <c r="SM25">
        <f>'GRR Data'!A21</f>
        <v>0</v>
      </c>
    </row>
    <row r="26" spans="2:507">
      <c r="B26" s="6" t="s">
        <v>387</v>
      </c>
      <c r="C26" s="311">
        <f>MAX(C80:C179)</f>
        <v>695.4</v>
      </c>
      <c r="D26" s="311">
        <f t="shared" ref="D26:BO26" si="89">MAX(D80:D179)</f>
        <v>0.20899999999999999</v>
      </c>
      <c r="E26" s="311">
        <f t="shared" si="89"/>
        <v>0.25009999999999999</v>
      </c>
      <c r="F26" s="311">
        <f t="shared" si="89"/>
        <v>0.28149999999999997</v>
      </c>
      <c r="G26" s="311">
        <f t="shared" si="89"/>
        <v>0.2387</v>
      </c>
      <c r="H26" s="311">
        <f t="shared" si="89"/>
        <v>0.2387</v>
      </c>
      <c r="I26" s="311">
        <f t="shared" si="89"/>
        <v>0.21079999999999999</v>
      </c>
      <c r="J26" s="311">
        <f t="shared" si="89"/>
        <v>0.21390000000000001</v>
      </c>
      <c r="K26" s="311">
        <f t="shared" si="89"/>
        <v>0.1762</v>
      </c>
      <c r="L26" s="311">
        <f t="shared" si="89"/>
        <v>0.1988</v>
      </c>
      <c r="M26" s="311">
        <f t="shared" si="89"/>
        <v>0.20549999999999999</v>
      </c>
      <c r="N26" s="311">
        <f t="shared" si="89"/>
        <v>0.1721</v>
      </c>
      <c r="O26" s="311">
        <f t="shared" si="89"/>
        <v>0.20949999999999999</v>
      </c>
      <c r="P26" s="311">
        <f t="shared" si="89"/>
        <v>0.2162</v>
      </c>
      <c r="Q26" s="311">
        <f t="shared" si="89"/>
        <v>0.20100000000000001</v>
      </c>
      <c r="R26" s="311">
        <f t="shared" si="89"/>
        <v>0.20449999999999999</v>
      </c>
      <c r="S26" s="311">
        <f t="shared" si="89"/>
        <v>0.24390000000000001</v>
      </c>
      <c r="T26" s="311">
        <f t="shared" si="89"/>
        <v>0.24010000000000001</v>
      </c>
      <c r="U26" s="311">
        <f t="shared" si="89"/>
        <v>0.2349</v>
      </c>
      <c r="V26" s="311">
        <f t="shared" si="89"/>
        <v>0.2427</v>
      </c>
      <c r="W26" s="311">
        <f t="shared" si="89"/>
        <v>0.20391999999999999</v>
      </c>
      <c r="X26" s="311">
        <f t="shared" si="89"/>
        <v>0.11946999999999999</v>
      </c>
      <c r="Y26" s="311">
        <f t="shared" si="89"/>
        <v>0.14573</v>
      </c>
      <c r="Z26" s="311">
        <f t="shared" si="89"/>
        <v>0.11946</v>
      </c>
      <c r="AA26" s="311">
        <f t="shared" si="89"/>
        <v>0.14249000000000001</v>
      </c>
      <c r="AB26" s="311">
        <f t="shared" si="89"/>
        <v>0.16850999999999999</v>
      </c>
      <c r="AC26" s="311">
        <f t="shared" si="89"/>
        <v>0.13696</v>
      </c>
      <c r="AD26" s="311">
        <f t="shared" si="89"/>
        <v>0.18175999999999998</v>
      </c>
      <c r="AE26" s="311">
        <f t="shared" si="89"/>
        <v>0.14915</v>
      </c>
      <c r="AF26" s="311">
        <f t="shared" si="89"/>
        <v>0.16549</v>
      </c>
      <c r="AG26" s="311">
        <f t="shared" si="89"/>
        <v>0.18761000000000003</v>
      </c>
      <c r="AH26" s="311">
        <f t="shared" si="89"/>
        <v>0.17588000000000001</v>
      </c>
      <c r="AI26" s="311">
        <f t="shared" si="89"/>
        <v>0.14130000000000001</v>
      </c>
      <c r="AJ26" s="311">
        <f t="shared" si="89"/>
        <v>0.18671000000000001</v>
      </c>
      <c r="AK26" s="311">
        <f t="shared" si="89"/>
        <v>0.14338999999999999</v>
      </c>
      <c r="AL26" s="311">
        <f t="shared" si="89"/>
        <v>0.15681</v>
      </c>
      <c r="AM26" s="311">
        <f t="shared" si="89"/>
        <v>0.14877000000000001</v>
      </c>
      <c r="AN26" s="311">
        <f t="shared" si="89"/>
        <v>274.52179999999998</v>
      </c>
      <c r="AO26" s="311">
        <f t="shared" si="89"/>
        <v>274.52600000000001</v>
      </c>
      <c r="AP26" s="311">
        <f t="shared" si="89"/>
        <v>274.52679999999998</v>
      </c>
      <c r="AQ26" s="311">
        <f t="shared" si="89"/>
        <v>189.94919999999999</v>
      </c>
      <c r="AR26" s="311">
        <f t="shared" si="89"/>
        <v>189.97739999999999</v>
      </c>
      <c r="AS26" s="311">
        <f t="shared" si="89"/>
        <v>189.959</v>
      </c>
      <c r="AT26" s="311">
        <f t="shared" si="89"/>
        <v>0.61623600000000001</v>
      </c>
      <c r="AU26" s="311">
        <f t="shared" si="89"/>
        <v>-1.7951000000000002E-2</v>
      </c>
      <c r="AV26" s="311">
        <f t="shared" si="89"/>
        <v>7.6434000000000002E-2</v>
      </c>
      <c r="AW26" s="311">
        <f t="shared" si="89"/>
        <v>0.19933300000000001</v>
      </c>
      <c r="AX26" s="311">
        <f t="shared" si="89"/>
        <v>0.105514</v>
      </c>
      <c r="AY26" s="311">
        <f t="shared" si="89"/>
        <v>-4.8392999999999999E-2</v>
      </c>
      <c r="AZ26" s="311">
        <f t="shared" si="89"/>
        <v>7.6750000000000004E-3</v>
      </c>
      <c r="BA26" s="311">
        <f t="shared" si="89"/>
        <v>0.29774400000000001</v>
      </c>
      <c r="BB26" s="311">
        <f t="shared" si="89"/>
        <v>0.38080599999999998</v>
      </c>
      <c r="BC26" s="311">
        <f t="shared" si="89"/>
        <v>0.20308000000000001</v>
      </c>
      <c r="BD26" s="311">
        <f t="shared" si="89"/>
        <v>-3.0861E-2</v>
      </c>
      <c r="BE26" s="311">
        <f t="shared" si="89"/>
        <v>-4.3346999999999997E-2</v>
      </c>
      <c r="BF26" s="311">
        <f t="shared" si="89"/>
        <v>8.9632000000000003E-2</v>
      </c>
      <c r="BG26" s="311">
        <f t="shared" si="89"/>
        <v>0.13644100000000001</v>
      </c>
      <c r="BH26" s="311">
        <f t="shared" si="89"/>
        <v>2.6266000000000001E-2</v>
      </c>
      <c r="BI26" s="311">
        <f t="shared" si="89"/>
        <v>-5.5338999999999999E-2</v>
      </c>
      <c r="BJ26" s="311">
        <f t="shared" si="89"/>
        <v>0.4572</v>
      </c>
      <c r="BK26" s="311">
        <f t="shared" si="89"/>
        <v>7.85E-2</v>
      </c>
      <c r="BL26" s="311">
        <f t="shared" si="89"/>
        <v>0.21840000000000001</v>
      </c>
      <c r="BM26" s="311">
        <f t="shared" si="89"/>
        <v>-0.09</v>
      </c>
      <c r="BN26" s="311">
        <f t="shared" si="89"/>
        <v>-5.9799999999999999E-2</v>
      </c>
      <c r="BO26" s="311">
        <f t="shared" si="89"/>
        <v>-0.1057</v>
      </c>
      <c r="BP26" s="311">
        <f t="shared" ref="BP26:EA26" si="90">MAX(BP80:BP179)</f>
        <v>-0.1249</v>
      </c>
      <c r="BQ26" s="311">
        <f t="shared" si="90"/>
        <v>0.2382</v>
      </c>
      <c r="BR26" s="311">
        <f t="shared" si="90"/>
        <v>6.5500000000000003E-2</v>
      </c>
      <c r="BS26" s="311">
        <f t="shared" si="90"/>
        <v>1.1599999999999999E-2</v>
      </c>
      <c r="BT26" s="311">
        <f t="shared" si="90"/>
        <v>0.13059999999999999</v>
      </c>
      <c r="BU26" s="311">
        <f t="shared" si="90"/>
        <v>8.8300000000000003E-2</v>
      </c>
      <c r="BV26" s="311">
        <f t="shared" si="90"/>
        <v>9.9400000000000002E-2</v>
      </c>
      <c r="BW26" s="311">
        <f t="shared" si="90"/>
        <v>0.18920000000000001</v>
      </c>
      <c r="BX26" s="311">
        <f t="shared" si="90"/>
        <v>0.19009999999999999</v>
      </c>
      <c r="BY26" s="311">
        <f t="shared" si="90"/>
        <v>0.1792</v>
      </c>
      <c r="BZ26" s="311">
        <f t="shared" si="90"/>
        <v>0.18060000000000001</v>
      </c>
      <c r="CA26" s="311">
        <f t="shared" si="90"/>
        <v>0.19009999999999999</v>
      </c>
      <c r="CB26" s="311">
        <f t="shared" si="90"/>
        <v>0.1966</v>
      </c>
      <c r="CC26" s="311">
        <f t="shared" si="90"/>
        <v>0.1976</v>
      </c>
      <c r="CD26" s="311">
        <f t="shared" si="90"/>
        <v>0.2</v>
      </c>
      <c r="CE26" s="311">
        <f t="shared" si="90"/>
        <v>0.1799</v>
      </c>
      <c r="CF26" s="311">
        <f t="shared" si="90"/>
        <v>0.17069999999999999</v>
      </c>
      <c r="CG26" s="311">
        <f t="shared" si="90"/>
        <v>0.1915</v>
      </c>
      <c r="CH26" s="311">
        <f t="shared" si="90"/>
        <v>0.126</v>
      </c>
      <c r="CI26" s="311">
        <f t="shared" si="90"/>
        <v>0.11799999999999999</v>
      </c>
      <c r="CJ26" s="311">
        <f t="shared" ref="CJ26:CY26" si="91">MAX(CJ80:CJ179)</f>
        <v>0.62849999999999995</v>
      </c>
      <c r="CK26" s="311">
        <f t="shared" si="91"/>
        <v>0.56659999999999999</v>
      </c>
      <c r="CL26" s="311">
        <f t="shared" si="91"/>
        <v>0.56510000000000005</v>
      </c>
      <c r="CM26" s="311">
        <f t="shared" si="91"/>
        <v>0.52729999999999999</v>
      </c>
      <c r="CN26" s="311">
        <f t="shared" si="91"/>
        <v>0.14239999999999997</v>
      </c>
      <c r="CO26" s="311">
        <f t="shared" si="91"/>
        <v>8.6600000000000066E-2</v>
      </c>
      <c r="CP26" s="311">
        <f t="shared" si="91"/>
        <v>6.5499999999999975E-2</v>
      </c>
      <c r="CQ26" s="311">
        <f t="shared" si="91"/>
        <v>0.42620000000000002</v>
      </c>
      <c r="CR26" s="311">
        <f t="shared" si="91"/>
        <v>3.6799999999999999E-2</v>
      </c>
      <c r="CS26" s="311">
        <f t="shared" si="91"/>
        <v>0.1714</v>
      </c>
      <c r="CT26" s="311">
        <f t="shared" si="91"/>
        <v>8.5699999999999998E-2</v>
      </c>
      <c r="CU26" s="311">
        <f t="shared" si="91"/>
        <v>0.42620000000000002</v>
      </c>
      <c r="CV26" s="311">
        <f t="shared" si="91"/>
        <v>4.7399999999999998E-2</v>
      </c>
      <c r="CW26" s="311">
        <f t="shared" si="91"/>
        <v>0.22700000000000001</v>
      </c>
      <c r="CX26" s="311">
        <f t="shared" si="91"/>
        <v>0.1135</v>
      </c>
      <c r="CY26" s="311">
        <f t="shared" si="91"/>
        <v>0.24959999999999999</v>
      </c>
      <c r="CZ26" s="311">
        <f t="shared" si="90"/>
        <v>0.15540000000000001</v>
      </c>
      <c r="DA26" s="311">
        <f t="shared" si="90"/>
        <v>0.1179</v>
      </c>
      <c r="DB26" s="311">
        <f t="shared" si="90"/>
        <v>0.24970000000000001</v>
      </c>
      <c r="DC26" s="311">
        <f t="shared" ref="DC26:DI26" si="92">MAX(DC80:DC179)</f>
        <v>0.1835</v>
      </c>
      <c r="DD26" s="311">
        <f t="shared" si="92"/>
        <v>0.16619999999999999</v>
      </c>
      <c r="DE26" s="311">
        <f t="shared" si="92"/>
        <v>7.8600000000000003E-2</v>
      </c>
      <c r="DF26" s="311">
        <f t="shared" si="92"/>
        <v>9.5000000000000001E-2</v>
      </c>
      <c r="DG26" s="311">
        <f t="shared" si="92"/>
        <v>9.4399999999999998E-2</v>
      </c>
      <c r="DH26" s="311">
        <f t="shared" si="92"/>
        <v>0.13589999999999999</v>
      </c>
      <c r="DI26" s="311">
        <f t="shared" si="92"/>
        <v>8.0500000000000002E-2</v>
      </c>
      <c r="DJ26" s="311">
        <f t="shared" si="90"/>
        <v>0.19950000000000001</v>
      </c>
      <c r="DK26" s="311">
        <f t="shared" si="90"/>
        <v>0.2056</v>
      </c>
      <c r="DL26" s="311">
        <f t="shared" si="90"/>
        <v>0.21129999999999999</v>
      </c>
      <c r="DM26" s="311">
        <f t="shared" si="90"/>
        <v>0.21210000000000001</v>
      </c>
      <c r="DN26" s="311">
        <f t="shared" si="90"/>
        <v>0.2301</v>
      </c>
      <c r="DO26" s="311">
        <f t="shared" si="90"/>
        <v>0.1668</v>
      </c>
      <c r="DP26" s="311">
        <f t="shared" si="90"/>
        <v>0.1613</v>
      </c>
      <c r="DQ26" s="311">
        <f t="shared" si="90"/>
        <v>0.14099999999999999</v>
      </c>
      <c r="DR26" s="311">
        <f t="shared" si="90"/>
        <v>0.14899999999999999</v>
      </c>
      <c r="DS26" s="311">
        <f t="shared" si="90"/>
        <v>0.15490000000000001</v>
      </c>
      <c r="DT26" s="311">
        <f t="shared" si="90"/>
        <v>0.16259999999999999</v>
      </c>
      <c r="DU26" s="311">
        <f t="shared" si="90"/>
        <v>0.15540000000000001</v>
      </c>
      <c r="DV26" s="311">
        <f t="shared" si="90"/>
        <v>0.14249999999999999</v>
      </c>
      <c r="DW26" s="311">
        <f t="shared" si="90"/>
        <v>0.14169999999999999</v>
      </c>
      <c r="DX26" s="311">
        <f t="shared" si="90"/>
        <v>8.0199999999999994E-2</v>
      </c>
      <c r="DY26" s="311">
        <f t="shared" si="90"/>
        <v>0.09</v>
      </c>
      <c r="DZ26" s="311">
        <f t="shared" si="90"/>
        <v>7.5700000000000003E-2</v>
      </c>
      <c r="EA26" s="311">
        <f t="shared" si="90"/>
        <v>0.1273</v>
      </c>
      <c r="EB26" s="311">
        <f t="shared" ref="EB26:GM26" si="93">MAX(EB80:EB179)</f>
        <v>0.3372</v>
      </c>
      <c r="EC26" s="311">
        <f t="shared" si="93"/>
        <v>0.34989999999999999</v>
      </c>
      <c r="ED26" s="311">
        <f t="shared" si="93"/>
        <v>0.30009999999999998</v>
      </c>
      <c r="EE26" s="311">
        <f t="shared" si="93"/>
        <v>0.34539999999999998</v>
      </c>
      <c r="EF26" s="311">
        <f t="shared" si="93"/>
        <v>0.34620000000000001</v>
      </c>
      <c r="EG26" s="311">
        <f t="shared" si="93"/>
        <v>0.34839999999999999</v>
      </c>
      <c r="EH26" s="311">
        <f t="shared" si="93"/>
        <v>0.37</v>
      </c>
      <c r="EI26" s="311">
        <f t="shared" si="93"/>
        <v>0.3463</v>
      </c>
      <c r="EJ26" s="311">
        <f t="shared" si="93"/>
        <v>0.31940000000000002</v>
      </c>
      <c r="EK26" s="311">
        <f t="shared" si="93"/>
        <v>6.1700000000000005E-2</v>
      </c>
      <c r="EL26" s="311">
        <f t="shared" si="93"/>
        <v>7.8853460000000002</v>
      </c>
      <c r="EM26" s="311">
        <f t="shared" si="93"/>
        <v>7.8810370000000001</v>
      </c>
      <c r="EN26" s="311">
        <f t="shared" si="93"/>
        <v>7.8407330000000002</v>
      </c>
      <c r="EO26" s="311">
        <f t="shared" si="93"/>
        <v>7.9000649999999997</v>
      </c>
      <c r="EP26" s="311">
        <f t="shared" si="93"/>
        <v>7.8329500000000003</v>
      </c>
      <c r="EQ26" s="311">
        <f t="shared" si="93"/>
        <v>7.8365970000000003</v>
      </c>
      <c r="ER26" s="311">
        <f t="shared" si="93"/>
        <v>7.8338710000000003</v>
      </c>
      <c r="ES26" s="311">
        <f t="shared" si="93"/>
        <v>7.8454090000000001</v>
      </c>
      <c r="ET26" s="311">
        <f t="shared" si="93"/>
        <v>7.8832849999999999</v>
      </c>
      <c r="EU26" s="311">
        <f t="shared" si="93"/>
        <v>7.9238739999999996</v>
      </c>
      <c r="EV26" s="311">
        <f t="shared" si="93"/>
        <v>7.8879739999999998</v>
      </c>
      <c r="EW26" s="311">
        <f t="shared" si="93"/>
        <v>7.9007170000000002</v>
      </c>
      <c r="EX26" s="311">
        <f t="shared" si="93"/>
        <v>7.8790649999999998</v>
      </c>
      <c r="EY26" s="311">
        <f t="shared" si="93"/>
        <v>7.9234010000000001</v>
      </c>
      <c r="EZ26" s="311">
        <f t="shared" si="93"/>
        <v>7.8599459999999999</v>
      </c>
      <c r="FA26" s="311">
        <f t="shared" si="93"/>
        <v>7.8535729999999999</v>
      </c>
      <c r="FB26" s="311">
        <f t="shared" si="93"/>
        <v>7.8845939999999999</v>
      </c>
      <c r="FC26" s="311">
        <f t="shared" si="93"/>
        <v>7.9459010000000001</v>
      </c>
      <c r="FD26" s="311">
        <f t="shared" si="93"/>
        <v>0.48309999999999997</v>
      </c>
      <c r="FE26" s="311">
        <f t="shared" si="93"/>
        <v>0.1206</v>
      </c>
      <c r="FF26" s="311">
        <f t="shared" si="93"/>
        <v>0.10929999999999999</v>
      </c>
      <c r="FG26" s="311">
        <f t="shared" si="93"/>
        <v>0.1062</v>
      </c>
      <c r="FH26" s="311">
        <f t="shared" si="93"/>
        <v>5.8900000000000001E-2</v>
      </c>
      <c r="FI26" s="311">
        <f t="shared" si="93"/>
        <v>8.7099999999999997E-2</v>
      </c>
      <c r="FJ26" s="311">
        <f t="shared" si="93"/>
        <v>6.0600000000000001E-2</v>
      </c>
      <c r="FK26" s="311">
        <f t="shared" si="93"/>
        <v>8.6300000000000002E-2</v>
      </c>
      <c r="FL26" s="311">
        <f t="shared" si="93"/>
        <v>9.64E-2</v>
      </c>
      <c r="FM26" s="311">
        <f t="shared" si="93"/>
        <v>0.17030000000000001</v>
      </c>
      <c r="FN26" s="311">
        <f t="shared" si="93"/>
        <v>4.9399999999999999E-2</v>
      </c>
      <c r="FO26" s="311">
        <f t="shared" si="93"/>
        <v>3.6799999999999999E-2</v>
      </c>
      <c r="FP26" s="311">
        <f t="shared" si="93"/>
        <v>-2.12E-2</v>
      </c>
      <c r="FQ26" s="311">
        <f t="shared" si="93"/>
        <v>-0.12690000000000001</v>
      </c>
      <c r="FR26" s="311">
        <f t="shared" si="93"/>
        <v>6.0600000000000001E-2</v>
      </c>
      <c r="FS26" s="311">
        <f t="shared" si="93"/>
        <v>3.61E-2</v>
      </c>
      <c r="FT26" s="311">
        <f t="shared" si="93"/>
        <v>0.2298</v>
      </c>
      <c r="FU26" s="311">
        <f t="shared" si="93"/>
        <v>0.1057</v>
      </c>
      <c r="FV26" s="311">
        <f t="shared" si="93"/>
        <v>3.15E-2</v>
      </c>
      <c r="FW26" s="311">
        <f t="shared" si="93"/>
        <v>6.9000000000000006E-2</v>
      </c>
      <c r="FX26" s="311">
        <f t="shared" si="93"/>
        <v>3.2599999999999997E-2</v>
      </c>
      <c r="FY26" s="311">
        <f t="shared" si="93"/>
        <v>7.8600000000000003E-2</v>
      </c>
      <c r="FZ26" s="311">
        <f t="shared" si="93"/>
        <v>4.7800000000000002E-2</v>
      </c>
      <c r="GA26" s="311">
        <f t="shared" si="93"/>
        <v>4.9700000000000001E-2</v>
      </c>
      <c r="GB26" s="311">
        <f t="shared" si="93"/>
        <v>4.6899999999999997E-2</v>
      </c>
      <c r="GC26" s="311">
        <f t="shared" si="93"/>
        <v>6.5799999999999997E-2</v>
      </c>
      <c r="GD26" s="311">
        <f t="shared" si="93"/>
        <v>5.3999999999999999E-2</v>
      </c>
      <c r="GE26" s="311">
        <f t="shared" si="93"/>
        <v>7.1499999999999994E-2</v>
      </c>
      <c r="GF26" s="311">
        <f t="shared" si="93"/>
        <v>0.02</v>
      </c>
      <c r="GG26" s="311">
        <f t="shared" si="93"/>
        <v>6.2899999999999998E-2</v>
      </c>
      <c r="GH26" s="311">
        <f t="shared" si="93"/>
        <v>6.3299999999999995E-2</v>
      </c>
      <c r="GI26" s="311">
        <f t="shared" si="93"/>
        <v>2.12E-2</v>
      </c>
      <c r="GJ26" s="311">
        <f t="shared" si="93"/>
        <v>0.52080000000000004</v>
      </c>
      <c r="GK26" s="311">
        <f t="shared" si="93"/>
        <v>0.1159</v>
      </c>
      <c r="GL26" s="311">
        <f t="shared" si="93"/>
        <v>0.12889999999999999</v>
      </c>
      <c r="GM26" s="311">
        <f t="shared" si="93"/>
        <v>0.1888</v>
      </c>
      <c r="GN26" s="311">
        <f t="shared" ref="GN26:IY26" si="94">MAX(GN80:GN179)</f>
        <v>0.10390000000000001</v>
      </c>
      <c r="GO26" s="311">
        <f t="shared" si="94"/>
        <v>0.10440000000000001</v>
      </c>
      <c r="GP26" s="311">
        <f t="shared" si="94"/>
        <v>9.6600000000000005E-2</v>
      </c>
      <c r="GQ26" s="311">
        <f t="shared" si="94"/>
        <v>0.10630000000000001</v>
      </c>
      <c r="GR26" s="311">
        <f t="shared" si="94"/>
        <v>8.5900000000000004E-2</v>
      </c>
      <c r="GS26" s="311">
        <f t="shared" si="94"/>
        <v>8.2900000000000001E-2</v>
      </c>
      <c r="GT26" s="311">
        <f t="shared" si="94"/>
        <v>0.05</v>
      </c>
      <c r="GU26" s="311">
        <f t="shared" si="94"/>
        <v>3.8199999999999998E-2</v>
      </c>
      <c r="GV26" s="311">
        <f t="shared" si="94"/>
        <v>-2.3699999999999999E-2</v>
      </c>
      <c r="GW26" s="311">
        <f t="shared" si="94"/>
        <v>-0.1285</v>
      </c>
      <c r="GX26" s="311">
        <f t="shared" si="94"/>
        <v>4.8800000000000003E-2</v>
      </c>
      <c r="GY26" s="311">
        <f t="shared" si="94"/>
        <v>3.1E-2</v>
      </c>
      <c r="GZ26" s="311">
        <f t="shared" si="94"/>
        <v>0.14030000000000001</v>
      </c>
      <c r="HA26" s="311">
        <f t="shared" si="94"/>
        <v>5.3499999999999999E-2</v>
      </c>
      <c r="HB26" s="311">
        <f t="shared" si="94"/>
        <v>8.4099999999999994E-2</v>
      </c>
      <c r="HC26" s="311">
        <f t="shared" si="94"/>
        <v>2.8899999999999999E-2</v>
      </c>
      <c r="HD26" s="311">
        <f t="shared" si="94"/>
        <v>8.4000000000000005E-2</v>
      </c>
      <c r="HE26" s="311">
        <f t="shared" si="94"/>
        <v>6.2600000000000003E-2</v>
      </c>
      <c r="HF26" s="311">
        <f t="shared" si="94"/>
        <v>6.88E-2</v>
      </c>
      <c r="HG26" s="311">
        <f t="shared" si="94"/>
        <v>9.1300000000000006E-2</v>
      </c>
      <c r="HH26" s="311">
        <f t="shared" si="94"/>
        <v>0.14779999999999999</v>
      </c>
      <c r="HI26" s="311">
        <f t="shared" si="94"/>
        <v>0.1328</v>
      </c>
      <c r="HJ26" s="311">
        <f t="shared" si="94"/>
        <v>8.3599999999999994E-2</v>
      </c>
      <c r="HK26" s="311">
        <f t="shared" si="94"/>
        <v>0.10920000000000001</v>
      </c>
      <c r="HL26" s="311">
        <f t="shared" si="94"/>
        <v>7.0099999999999996E-2</v>
      </c>
      <c r="HM26" s="311">
        <f t="shared" si="94"/>
        <v>0.1171</v>
      </c>
      <c r="HN26" s="311">
        <f t="shared" si="94"/>
        <v>3.27E-2</v>
      </c>
      <c r="HO26" s="311">
        <f t="shared" si="94"/>
        <v>7.4000000000000003E-3</v>
      </c>
      <c r="HP26" s="311">
        <f t="shared" si="94"/>
        <v>1.5100000000000001E-2</v>
      </c>
      <c r="HQ26" s="311">
        <f t="shared" si="94"/>
        <v>-2.0799999999999999E-2</v>
      </c>
      <c r="HR26" s="311">
        <f t="shared" si="94"/>
        <v>-1.5699999999999999E-2</v>
      </c>
      <c r="HS26" s="311">
        <f t="shared" si="94"/>
        <v>0.1157</v>
      </c>
      <c r="HT26" s="311">
        <f t="shared" si="94"/>
        <v>0.1137</v>
      </c>
      <c r="HU26" s="311">
        <f t="shared" si="94"/>
        <v>0.10780000000000001</v>
      </c>
      <c r="HV26" s="311">
        <f t="shared" si="94"/>
        <v>7.0400000000000004E-2</v>
      </c>
      <c r="HW26" s="311">
        <f t="shared" si="94"/>
        <v>0.1009</v>
      </c>
      <c r="HX26" s="311">
        <f t="shared" si="94"/>
        <v>9.0300000000000005E-2</v>
      </c>
      <c r="HY26" s="311">
        <f t="shared" si="94"/>
        <v>0.15759999999999999</v>
      </c>
      <c r="HZ26" s="311">
        <f t="shared" si="94"/>
        <v>0.10829999999999999</v>
      </c>
      <c r="IA26" s="311">
        <f t="shared" ref="IA26:IQ26" si="95">MAX(IA80:IA179)</f>
        <v>4.2200000000000001E-2</v>
      </c>
      <c r="IB26" s="311">
        <f t="shared" si="95"/>
        <v>4.0500000000000001E-2</v>
      </c>
      <c r="IC26" s="311">
        <f t="shared" si="95"/>
        <v>2.87E-2</v>
      </c>
      <c r="ID26" s="311">
        <f t="shared" si="95"/>
        <v>4.2099999999999999E-2</v>
      </c>
      <c r="IE26" s="311">
        <f t="shared" si="95"/>
        <v>4.7199999999999999E-2</v>
      </c>
      <c r="IF26" s="311">
        <f t="shared" si="95"/>
        <v>0.14557100000000001</v>
      </c>
      <c r="IG26" s="311">
        <f t="shared" si="95"/>
        <v>0.102607</v>
      </c>
      <c r="IH26" s="311">
        <f t="shared" si="95"/>
        <v>4.8041E-2</v>
      </c>
      <c r="II26" s="311">
        <f t="shared" si="95"/>
        <v>0.21779999999999999</v>
      </c>
      <c r="IJ26" s="311">
        <f t="shared" si="95"/>
        <v>0.16373299999999999</v>
      </c>
      <c r="IK26" s="311">
        <f t="shared" si="95"/>
        <v>8.9168999999999998E-2</v>
      </c>
      <c r="IL26" s="311">
        <f t="shared" si="95"/>
        <v>4.4153999999999999E-2</v>
      </c>
      <c r="IM26" s="311">
        <f t="shared" si="95"/>
        <v>0.248164</v>
      </c>
      <c r="IN26" s="311">
        <f t="shared" si="95"/>
        <v>0</v>
      </c>
      <c r="IO26" s="311">
        <f t="shared" si="95"/>
        <v>0</v>
      </c>
      <c r="IP26" s="311">
        <f t="shared" si="95"/>
        <v>0</v>
      </c>
      <c r="IQ26" s="311">
        <f t="shared" si="95"/>
        <v>0</v>
      </c>
      <c r="IR26" s="311">
        <f t="shared" si="94"/>
        <v>0</v>
      </c>
      <c r="IS26" s="311">
        <f t="shared" si="94"/>
        <v>0</v>
      </c>
      <c r="IT26" s="311">
        <f t="shared" si="94"/>
        <v>0</v>
      </c>
      <c r="IU26" s="311">
        <f t="shared" si="94"/>
        <v>0</v>
      </c>
      <c r="IV26" s="311">
        <f t="shared" si="94"/>
        <v>0</v>
      </c>
      <c r="IW26" s="311">
        <f t="shared" si="94"/>
        <v>0</v>
      </c>
      <c r="IX26" s="311">
        <f t="shared" si="94"/>
        <v>0</v>
      </c>
      <c r="IY26" s="311">
        <f t="shared" si="94"/>
        <v>0</v>
      </c>
      <c r="IZ26" s="311">
        <f t="shared" ref="IZ26:LK26" si="96">MAX(IZ80:IZ179)</f>
        <v>0</v>
      </c>
      <c r="JA26" s="311">
        <f t="shared" si="96"/>
        <v>0</v>
      </c>
      <c r="JB26" s="311">
        <f t="shared" si="96"/>
        <v>0</v>
      </c>
      <c r="JC26" s="311">
        <f t="shared" si="96"/>
        <v>0</v>
      </c>
      <c r="JD26" s="311">
        <f t="shared" si="96"/>
        <v>0</v>
      </c>
      <c r="JE26" s="311">
        <f t="shared" si="96"/>
        <v>0</v>
      </c>
      <c r="JF26" s="311">
        <f t="shared" si="96"/>
        <v>0</v>
      </c>
      <c r="JG26" s="311">
        <f t="shared" si="96"/>
        <v>0</v>
      </c>
      <c r="JH26" s="311">
        <f t="shared" si="96"/>
        <v>0</v>
      </c>
      <c r="JI26" s="311">
        <f t="shared" si="96"/>
        <v>0</v>
      </c>
      <c r="JJ26" s="311">
        <f t="shared" si="96"/>
        <v>0</v>
      </c>
      <c r="JK26" s="311">
        <f t="shared" si="96"/>
        <v>0</v>
      </c>
      <c r="JL26" s="311">
        <f t="shared" si="96"/>
        <v>0</v>
      </c>
      <c r="JM26" s="311">
        <f t="shared" si="96"/>
        <v>0</v>
      </c>
      <c r="JN26" s="311">
        <f t="shared" si="96"/>
        <v>0</v>
      </c>
      <c r="JO26" s="311">
        <f t="shared" si="96"/>
        <v>0</v>
      </c>
      <c r="JP26" s="311">
        <f t="shared" si="96"/>
        <v>0</v>
      </c>
      <c r="JQ26" s="311">
        <f t="shared" si="96"/>
        <v>0</v>
      </c>
      <c r="JR26" s="311">
        <f t="shared" si="96"/>
        <v>0</v>
      </c>
      <c r="JS26" s="311">
        <f t="shared" si="96"/>
        <v>0</v>
      </c>
      <c r="JT26" s="311">
        <f t="shared" si="96"/>
        <v>0</v>
      </c>
      <c r="JU26" s="311">
        <f t="shared" si="96"/>
        <v>0</v>
      </c>
      <c r="JV26" s="311">
        <f t="shared" si="96"/>
        <v>0</v>
      </c>
      <c r="JW26" s="311">
        <f t="shared" si="96"/>
        <v>0</v>
      </c>
      <c r="JX26" s="311">
        <f t="shared" si="96"/>
        <v>0</v>
      </c>
      <c r="JY26" s="311">
        <f t="shared" si="96"/>
        <v>0</v>
      </c>
      <c r="JZ26" s="311">
        <f t="shared" si="96"/>
        <v>0</v>
      </c>
      <c r="KA26" s="311">
        <f t="shared" si="96"/>
        <v>0</v>
      </c>
      <c r="KB26" s="311">
        <f t="shared" si="96"/>
        <v>0</v>
      </c>
      <c r="KC26" s="311">
        <f t="shared" si="96"/>
        <v>0</v>
      </c>
      <c r="KD26" s="311">
        <f t="shared" si="96"/>
        <v>0</v>
      </c>
      <c r="KE26" s="311">
        <f t="shared" si="96"/>
        <v>0</v>
      </c>
      <c r="KF26" s="311">
        <f t="shared" si="96"/>
        <v>0</v>
      </c>
      <c r="KG26" s="311">
        <f t="shared" si="96"/>
        <v>0</v>
      </c>
      <c r="KH26" s="311">
        <f t="shared" si="96"/>
        <v>0</v>
      </c>
      <c r="KI26" s="311">
        <f t="shared" si="96"/>
        <v>0</v>
      </c>
      <c r="KJ26" s="311">
        <f t="shared" si="96"/>
        <v>0</v>
      </c>
      <c r="KK26" s="311">
        <f t="shared" si="96"/>
        <v>0</v>
      </c>
      <c r="KL26" s="311">
        <f t="shared" si="96"/>
        <v>0</v>
      </c>
      <c r="KM26" s="311">
        <f t="shared" si="96"/>
        <v>0</v>
      </c>
      <c r="KN26" s="311">
        <f t="shared" si="96"/>
        <v>0</v>
      </c>
      <c r="KO26" s="311">
        <f t="shared" si="96"/>
        <v>0</v>
      </c>
      <c r="KP26" s="311">
        <f t="shared" si="96"/>
        <v>0</v>
      </c>
      <c r="KQ26" s="311">
        <f t="shared" si="96"/>
        <v>0</v>
      </c>
      <c r="KR26" s="311">
        <f t="shared" si="96"/>
        <v>0</v>
      </c>
      <c r="KS26" s="311">
        <f t="shared" si="96"/>
        <v>0</v>
      </c>
      <c r="KT26" s="311">
        <f t="shared" si="96"/>
        <v>0</v>
      </c>
      <c r="KU26" s="311">
        <f t="shared" si="96"/>
        <v>0</v>
      </c>
      <c r="KV26" s="311">
        <f t="shared" si="96"/>
        <v>0</v>
      </c>
      <c r="KW26" s="311">
        <f t="shared" si="96"/>
        <v>0</v>
      </c>
      <c r="KX26" s="311">
        <f t="shared" si="96"/>
        <v>0</v>
      </c>
      <c r="KY26" s="311">
        <f t="shared" si="96"/>
        <v>0</v>
      </c>
      <c r="KZ26" s="311">
        <f t="shared" si="96"/>
        <v>0</v>
      </c>
      <c r="LA26" s="311">
        <f t="shared" si="96"/>
        <v>0</v>
      </c>
      <c r="LB26" s="311">
        <f t="shared" si="96"/>
        <v>0</v>
      </c>
      <c r="LC26" s="311">
        <f t="shared" si="96"/>
        <v>0</v>
      </c>
      <c r="LD26" s="311">
        <f t="shared" si="96"/>
        <v>0</v>
      </c>
      <c r="LE26" s="311">
        <f t="shared" si="96"/>
        <v>0</v>
      </c>
      <c r="LF26" s="311">
        <f t="shared" si="96"/>
        <v>0</v>
      </c>
      <c r="LG26" s="311">
        <f t="shared" si="96"/>
        <v>0</v>
      </c>
      <c r="LH26" s="311">
        <f t="shared" si="96"/>
        <v>0</v>
      </c>
      <c r="LI26" s="311">
        <f t="shared" si="96"/>
        <v>0</v>
      </c>
      <c r="LJ26" s="311">
        <f t="shared" si="96"/>
        <v>0</v>
      </c>
      <c r="LK26" s="311">
        <f t="shared" si="96"/>
        <v>0</v>
      </c>
      <c r="LL26" s="311">
        <f t="shared" ref="LL26:NW26" si="97">MAX(LL80:LL179)</f>
        <v>0</v>
      </c>
      <c r="LM26" s="311">
        <f t="shared" si="97"/>
        <v>0</v>
      </c>
      <c r="LN26" s="311">
        <f t="shared" si="97"/>
        <v>0</v>
      </c>
      <c r="LO26" s="311">
        <f t="shared" si="97"/>
        <v>0</v>
      </c>
      <c r="LP26" s="311">
        <f t="shared" si="97"/>
        <v>0</v>
      </c>
      <c r="LQ26" s="311">
        <f t="shared" si="97"/>
        <v>0</v>
      </c>
      <c r="LR26" s="311">
        <f t="shared" si="97"/>
        <v>0</v>
      </c>
      <c r="LS26" s="311">
        <f t="shared" si="97"/>
        <v>0</v>
      </c>
      <c r="LT26" s="311">
        <f t="shared" si="97"/>
        <v>0</v>
      </c>
      <c r="LU26" s="311">
        <f t="shared" si="97"/>
        <v>0</v>
      </c>
      <c r="LV26" s="311">
        <f t="shared" si="97"/>
        <v>0</v>
      </c>
      <c r="LW26" s="311">
        <f t="shared" si="97"/>
        <v>0</v>
      </c>
      <c r="LX26" s="311">
        <f t="shared" si="97"/>
        <v>0</v>
      </c>
      <c r="LY26" s="311">
        <f t="shared" si="97"/>
        <v>0</v>
      </c>
      <c r="LZ26" s="311">
        <f t="shared" si="97"/>
        <v>0</v>
      </c>
      <c r="MA26" s="311">
        <f t="shared" si="97"/>
        <v>0</v>
      </c>
      <c r="MB26" s="311">
        <f t="shared" si="97"/>
        <v>0</v>
      </c>
      <c r="MC26" s="311">
        <f t="shared" si="97"/>
        <v>0</v>
      </c>
      <c r="MD26" s="311">
        <f t="shared" si="97"/>
        <v>0</v>
      </c>
      <c r="ME26" s="311">
        <f t="shared" si="97"/>
        <v>0</v>
      </c>
      <c r="MF26" s="311">
        <f t="shared" si="97"/>
        <v>0</v>
      </c>
      <c r="MG26" s="311">
        <f t="shared" si="97"/>
        <v>0</v>
      </c>
      <c r="MH26" s="311">
        <f t="shared" si="97"/>
        <v>0</v>
      </c>
      <c r="MI26" s="311">
        <f t="shared" si="97"/>
        <v>0</v>
      </c>
      <c r="MJ26" s="311">
        <f t="shared" si="97"/>
        <v>0</v>
      </c>
      <c r="MK26" s="311">
        <f t="shared" si="97"/>
        <v>0</v>
      </c>
      <c r="ML26" s="311">
        <f t="shared" si="97"/>
        <v>0</v>
      </c>
      <c r="MM26" s="311">
        <f t="shared" si="97"/>
        <v>0</v>
      </c>
      <c r="MN26" s="311">
        <f t="shared" si="97"/>
        <v>0</v>
      </c>
      <c r="MO26" s="311">
        <f t="shared" si="97"/>
        <v>0</v>
      </c>
      <c r="MP26" s="311">
        <f t="shared" si="97"/>
        <v>0</v>
      </c>
      <c r="MQ26" s="311">
        <f t="shared" si="97"/>
        <v>0</v>
      </c>
      <c r="MR26" s="311">
        <f t="shared" si="97"/>
        <v>0</v>
      </c>
      <c r="MS26" s="311">
        <f t="shared" si="97"/>
        <v>0</v>
      </c>
      <c r="MT26" s="311">
        <f t="shared" si="97"/>
        <v>0</v>
      </c>
      <c r="MU26" s="311">
        <f t="shared" si="97"/>
        <v>0</v>
      </c>
      <c r="MV26" s="311">
        <f t="shared" si="97"/>
        <v>0</v>
      </c>
      <c r="MW26" s="311">
        <f t="shared" si="97"/>
        <v>0</v>
      </c>
      <c r="MX26" s="311">
        <f t="shared" si="97"/>
        <v>0</v>
      </c>
      <c r="MY26" s="311">
        <f t="shared" si="97"/>
        <v>0</v>
      </c>
      <c r="MZ26" s="311">
        <f t="shared" si="97"/>
        <v>0</v>
      </c>
      <c r="NA26" s="311">
        <f t="shared" si="97"/>
        <v>0</v>
      </c>
      <c r="NB26" s="311">
        <f t="shared" si="97"/>
        <v>0</v>
      </c>
      <c r="NC26" s="311">
        <f t="shared" si="97"/>
        <v>0</v>
      </c>
      <c r="ND26" s="311">
        <f t="shared" si="97"/>
        <v>0</v>
      </c>
      <c r="NE26" s="311">
        <f t="shared" si="97"/>
        <v>0</v>
      </c>
      <c r="NF26" s="311">
        <f t="shared" si="97"/>
        <v>0</v>
      </c>
      <c r="NG26" s="311">
        <f t="shared" si="97"/>
        <v>0</v>
      </c>
      <c r="NH26" s="311">
        <f t="shared" si="97"/>
        <v>0</v>
      </c>
      <c r="NI26" s="311">
        <f t="shared" si="97"/>
        <v>0</v>
      </c>
      <c r="NJ26" s="311">
        <f t="shared" si="97"/>
        <v>0</v>
      </c>
      <c r="NK26" s="311">
        <f t="shared" si="97"/>
        <v>0</v>
      </c>
      <c r="NL26" s="311">
        <f t="shared" si="97"/>
        <v>0</v>
      </c>
      <c r="NM26" s="311">
        <f t="shared" si="97"/>
        <v>0</v>
      </c>
      <c r="NN26" s="311">
        <f t="shared" si="97"/>
        <v>0</v>
      </c>
      <c r="NO26" s="311">
        <f t="shared" si="97"/>
        <v>0</v>
      </c>
      <c r="NP26" s="311">
        <f t="shared" si="97"/>
        <v>0</v>
      </c>
      <c r="NQ26" s="311">
        <f t="shared" si="97"/>
        <v>0</v>
      </c>
      <c r="NR26" s="311">
        <f t="shared" si="97"/>
        <v>0</v>
      </c>
      <c r="NS26" s="311">
        <f t="shared" si="97"/>
        <v>0</v>
      </c>
      <c r="NT26" s="311">
        <f t="shared" si="97"/>
        <v>0</v>
      </c>
      <c r="NU26" s="311">
        <f t="shared" si="97"/>
        <v>0</v>
      </c>
      <c r="NV26" s="311">
        <f t="shared" si="97"/>
        <v>0</v>
      </c>
      <c r="NW26" s="311">
        <f t="shared" si="97"/>
        <v>0</v>
      </c>
      <c r="NX26" s="311">
        <f t="shared" ref="NX26:QI26" si="98">MAX(NX80:NX179)</f>
        <v>0</v>
      </c>
      <c r="NY26" s="311">
        <f t="shared" si="98"/>
        <v>0</v>
      </c>
      <c r="NZ26" s="311">
        <f t="shared" si="98"/>
        <v>0</v>
      </c>
      <c r="OA26" s="311">
        <f t="shared" si="98"/>
        <v>0</v>
      </c>
      <c r="OB26" s="311">
        <f t="shared" si="98"/>
        <v>0</v>
      </c>
      <c r="OC26" s="311">
        <f t="shared" si="98"/>
        <v>0</v>
      </c>
      <c r="OD26" s="311">
        <f t="shared" si="98"/>
        <v>0</v>
      </c>
      <c r="OE26" s="311">
        <f t="shared" si="98"/>
        <v>0</v>
      </c>
      <c r="OF26" s="311">
        <f t="shared" si="98"/>
        <v>0</v>
      </c>
      <c r="OG26" s="311">
        <f t="shared" si="98"/>
        <v>0</v>
      </c>
      <c r="OH26" s="311">
        <f t="shared" si="98"/>
        <v>0</v>
      </c>
      <c r="OI26" s="311">
        <f t="shared" si="98"/>
        <v>0</v>
      </c>
      <c r="OJ26" s="311">
        <f t="shared" si="98"/>
        <v>0</v>
      </c>
      <c r="OK26" s="311">
        <f t="shared" si="98"/>
        <v>0</v>
      </c>
      <c r="OL26" s="311">
        <f t="shared" si="98"/>
        <v>0</v>
      </c>
      <c r="OM26" s="311">
        <f t="shared" si="98"/>
        <v>0</v>
      </c>
      <c r="ON26" s="311">
        <f t="shared" si="98"/>
        <v>0</v>
      </c>
      <c r="OO26" s="311">
        <f t="shared" si="98"/>
        <v>0</v>
      </c>
      <c r="OP26" s="311">
        <f t="shared" si="98"/>
        <v>0</v>
      </c>
      <c r="OQ26" s="311">
        <f t="shared" si="98"/>
        <v>0</v>
      </c>
      <c r="OR26" s="311">
        <f t="shared" si="98"/>
        <v>0</v>
      </c>
      <c r="OS26" s="311">
        <f t="shared" si="98"/>
        <v>0</v>
      </c>
      <c r="OT26" s="311">
        <f t="shared" si="98"/>
        <v>0</v>
      </c>
      <c r="OU26" s="311">
        <f t="shared" si="98"/>
        <v>0</v>
      </c>
      <c r="OV26" s="311">
        <f t="shared" si="98"/>
        <v>0</v>
      </c>
      <c r="OW26" s="311">
        <f t="shared" si="98"/>
        <v>0</v>
      </c>
      <c r="OX26" s="311">
        <f t="shared" si="98"/>
        <v>0</v>
      </c>
      <c r="OY26" s="311">
        <f t="shared" si="98"/>
        <v>0</v>
      </c>
      <c r="OZ26" s="311">
        <f t="shared" si="98"/>
        <v>0</v>
      </c>
      <c r="PA26" s="311">
        <f t="shared" si="98"/>
        <v>0</v>
      </c>
      <c r="PB26" s="311">
        <f t="shared" si="98"/>
        <v>0</v>
      </c>
      <c r="PC26" s="311">
        <f t="shared" si="98"/>
        <v>0</v>
      </c>
      <c r="PD26" s="311">
        <f t="shared" si="98"/>
        <v>0</v>
      </c>
      <c r="PE26" s="311">
        <f t="shared" si="98"/>
        <v>0</v>
      </c>
      <c r="PF26" s="311">
        <f t="shared" si="98"/>
        <v>0</v>
      </c>
      <c r="PG26" s="311">
        <f t="shared" si="98"/>
        <v>0</v>
      </c>
      <c r="PH26" s="311">
        <f t="shared" si="98"/>
        <v>0</v>
      </c>
      <c r="PI26" s="311">
        <f t="shared" si="98"/>
        <v>0</v>
      </c>
      <c r="PJ26" s="311">
        <f t="shared" si="98"/>
        <v>0</v>
      </c>
      <c r="PK26" s="311">
        <f t="shared" si="98"/>
        <v>0</v>
      </c>
      <c r="PL26" s="311">
        <f t="shared" si="98"/>
        <v>0</v>
      </c>
      <c r="PM26" s="311">
        <f t="shared" si="98"/>
        <v>0</v>
      </c>
      <c r="PN26" s="311">
        <f t="shared" si="98"/>
        <v>0</v>
      </c>
      <c r="PO26" s="311">
        <f t="shared" si="98"/>
        <v>0</v>
      </c>
      <c r="PP26" s="311">
        <f t="shared" si="98"/>
        <v>0</v>
      </c>
      <c r="PQ26" s="311">
        <f t="shared" si="98"/>
        <v>0</v>
      </c>
      <c r="PR26" s="311">
        <f t="shared" si="98"/>
        <v>0</v>
      </c>
      <c r="PS26" s="311">
        <f t="shared" si="98"/>
        <v>0</v>
      </c>
      <c r="PT26" s="311">
        <f t="shared" si="98"/>
        <v>0</v>
      </c>
      <c r="PU26" s="311">
        <f t="shared" si="98"/>
        <v>0</v>
      </c>
      <c r="PV26" s="311">
        <f t="shared" si="98"/>
        <v>0</v>
      </c>
      <c r="PW26" s="311">
        <f t="shared" si="98"/>
        <v>0</v>
      </c>
      <c r="PX26" s="311">
        <f t="shared" si="98"/>
        <v>0</v>
      </c>
      <c r="PY26" s="311">
        <f t="shared" si="98"/>
        <v>0</v>
      </c>
      <c r="PZ26" s="311">
        <f t="shared" si="98"/>
        <v>0</v>
      </c>
      <c r="QA26" s="311">
        <f t="shared" si="98"/>
        <v>0</v>
      </c>
      <c r="QB26" s="311">
        <f t="shared" si="98"/>
        <v>0</v>
      </c>
      <c r="QC26" s="311">
        <f t="shared" si="98"/>
        <v>0</v>
      </c>
      <c r="QD26" s="311">
        <f t="shared" si="98"/>
        <v>0</v>
      </c>
      <c r="QE26" s="311">
        <f t="shared" si="98"/>
        <v>0</v>
      </c>
      <c r="QF26" s="311">
        <f t="shared" si="98"/>
        <v>0</v>
      </c>
      <c r="QG26" s="311">
        <f t="shared" si="98"/>
        <v>0</v>
      </c>
      <c r="QH26" s="311">
        <f t="shared" si="98"/>
        <v>0</v>
      </c>
      <c r="QI26" s="311">
        <f t="shared" si="98"/>
        <v>0</v>
      </c>
      <c r="QJ26" s="311">
        <f t="shared" ref="QJ26:SH26" si="99">MAX(QJ80:QJ179)</f>
        <v>0</v>
      </c>
      <c r="QK26" s="311">
        <f t="shared" si="99"/>
        <v>0</v>
      </c>
      <c r="QL26" s="311">
        <f t="shared" si="99"/>
        <v>0</v>
      </c>
      <c r="QM26" s="311">
        <f t="shared" si="99"/>
        <v>0</v>
      </c>
      <c r="QN26" s="311">
        <f t="shared" si="99"/>
        <v>0</v>
      </c>
      <c r="QO26" s="311">
        <f t="shared" si="99"/>
        <v>0</v>
      </c>
      <c r="QP26" s="311">
        <f t="shared" si="99"/>
        <v>0</v>
      </c>
      <c r="QQ26" s="311">
        <f t="shared" si="99"/>
        <v>0</v>
      </c>
      <c r="QR26" s="311">
        <f t="shared" si="99"/>
        <v>0</v>
      </c>
      <c r="QS26" s="311">
        <f t="shared" si="99"/>
        <v>0</v>
      </c>
      <c r="QT26" s="311">
        <f t="shared" si="99"/>
        <v>0</v>
      </c>
      <c r="QU26" s="311">
        <f t="shared" si="99"/>
        <v>0</v>
      </c>
      <c r="QV26" s="311">
        <f t="shared" si="99"/>
        <v>0</v>
      </c>
      <c r="QW26" s="311">
        <f t="shared" si="99"/>
        <v>0</v>
      </c>
      <c r="QX26" s="311">
        <f t="shared" si="99"/>
        <v>0</v>
      </c>
      <c r="QY26" s="311">
        <f t="shared" si="99"/>
        <v>0</v>
      </c>
      <c r="QZ26" s="311">
        <f t="shared" si="99"/>
        <v>0</v>
      </c>
      <c r="RA26" s="311">
        <f t="shared" si="99"/>
        <v>0</v>
      </c>
      <c r="RB26" s="311">
        <f t="shared" si="99"/>
        <v>0</v>
      </c>
      <c r="RC26" s="311">
        <f t="shared" si="99"/>
        <v>0</v>
      </c>
      <c r="RD26" s="311">
        <f t="shared" si="99"/>
        <v>0</v>
      </c>
      <c r="RE26" s="311">
        <f t="shared" si="99"/>
        <v>0</v>
      </c>
      <c r="RF26" s="311">
        <f t="shared" si="99"/>
        <v>0</v>
      </c>
      <c r="RG26" s="311">
        <f t="shared" si="99"/>
        <v>0</v>
      </c>
      <c r="RH26" s="311">
        <f t="shared" si="99"/>
        <v>0</v>
      </c>
      <c r="RI26" s="311">
        <f t="shared" si="99"/>
        <v>0</v>
      </c>
      <c r="RJ26" s="311">
        <f t="shared" si="99"/>
        <v>0</v>
      </c>
      <c r="RK26" s="311">
        <f t="shared" si="99"/>
        <v>0</v>
      </c>
      <c r="RL26" s="311">
        <f t="shared" si="99"/>
        <v>0</v>
      </c>
      <c r="RM26" s="311">
        <f t="shared" si="99"/>
        <v>0</v>
      </c>
      <c r="RN26" s="311">
        <f t="shared" si="99"/>
        <v>0</v>
      </c>
      <c r="RO26" s="311">
        <f t="shared" si="99"/>
        <v>0</v>
      </c>
      <c r="RP26" s="311">
        <f t="shared" si="99"/>
        <v>0</v>
      </c>
      <c r="RQ26" s="311">
        <f t="shared" si="99"/>
        <v>0</v>
      </c>
      <c r="RR26" s="311">
        <f t="shared" si="99"/>
        <v>0</v>
      </c>
      <c r="RS26" s="311">
        <f t="shared" si="99"/>
        <v>0</v>
      </c>
      <c r="RT26" s="311">
        <f t="shared" si="99"/>
        <v>0</v>
      </c>
      <c r="RU26" s="311">
        <f t="shared" si="99"/>
        <v>0</v>
      </c>
      <c r="RV26" s="311">
        <f t="shared" si="99"/>
        <v>0</v>
      </c>
      <c r="RW26" s="311">
        <f t="shared" si="99"/>
        <v>0</v>
      </c>
      <c r="RX26" s="311">
        <f t="shared" si="99"/>
        <v>0</v>
      </c>
      <c r="RY26" s="311">
        <f t="shared" si="99"/>
        <v>0</v>
      </c>
      <c r="RZ26" s="311">
        <f t="shared" si="99"/>
        <v>0</v>
      </c>
      <c r="SA26" s="311">
        <f t="shared" si="99"/>
        <v>0</v>
      </c>
      <c r="SB26" s="311">
        <f t="shared" si="99"/>
        <v>0</v>
      </c>
      <c r="SC26" s="311">
        <f t="shared" si="99"/>
        <v>0</v>
      </c>
      <c r="SD26" s="311">
        <f t="shared" si="99"/>
        <v>0</v>
      </c>
      <c r="SE26" s="311">
        <f t="shared" si="99"/>
        <v>0</v>
      </c>
      <c r="SF26" s="311">
        <f t="shared" si="99"/>
        <v>0</v>
      </c>
      <c r="SG26" s="311">
        <f t="shared" si="99"/>
        <v>0</v>
      </c>
      <c r="SH26" s="311">
        <f t="shared" si="99"/>
        <v>0</v>
      </c>
      <c r="SM26">
        <f>'GRR Data'!A22</f>
        <v>0</v>
      </c>
    </row>
    <row r="27" spans="2:507">
      <c r="B27" s="3" t="s">
        <v>388</v>
      </c>
      <c r="C27" s="309">
        <f>QUARTILE(C80:C179,1)</f>
        <v>689.75</v>
      </c>
      <c r="D27" s="309">
        <f t="shared" ref="D27:BO27" si="100">QUARTILE(D80:D179,1)</f>
        <v>0.15334999999999999</v>
      </c>
      <c r="E27" s="309">
        <f t="shared" si="100"/>
        <v>0.19062499999999999</v>
      </c>
      <c r="F27" s="309">
        <f t="shared" si="100"/>
        <v>0.19935</v>
      </c>
      <c r="G27" s="309">
        <f t="shared" si="100"/>
        <v>0.15595000000000001</v>
      </c>
      <c r="H27" s="309">
        <f t="shared" si="100"/>
        <v>0.14050000000000001</v>
      </c>
      <c r="I27" s="309">
        <f t="shared" si="100"/>
        <v>0.12229999999999999</v>
      </c>
      <c r="J27" s="309">
        <f t="shared" si="100"/>
        <v>0.12557499999999999</v>
      </c>
      <c r="K27" s="309">
        <f t="shared" si="100"/>
        <v>0.13035000000000002</v>
      </c>
      <c r="L27" s="309">
        <f t="shared" si="100"/>
        <v>0.131025</v>
      </c>
      <c r="M27" s="309">
        <f t="shared" si="100"/>
        <v>0.13272500000000001</v>
      </c>
      <c r="N27" s="309">
        <f t="shared" si="100"/>
        <v>0.10350000000000001</v>
      </c>
      <c r="O27" s="309">
        <f t="shared" si="100"/>
        <v>0.10414999999999999</v>
      </c>
      <c r="P27" s="309">
        <f t="shared" si="100"/>
        <v>0.132575</v>
      </c>
      <c r="Q27" s="309">
        <f t="shared" si="100"/>
        <v>0.114375</v>
      </c>
      <c r="R27" s="309">
        <f t="shared" si="100"/>
        <v>0.14180000000000001</v>
      </c>
      <c r="S27" s="309">
        <f t="shared" si="100"/>
        <v>0.15947499999999998</v>
      </c>
      <c r="T27" s="309">
        <f t="shared" si="100"/>
        <v>0.17964999999999998</v>
      </c>
      <c r="U27" s="309">
        <f t="shared" si="100"/>
        <v>0.17257500000000001</v>
      </c>
      <c r="V27" s="309">
        <f t="shared" si="100"/>
        <v>0.17247499999999999</v>
      </c>
      <c r="W27" s="309">
        <f t="shared" si="100"/>
        <v>8.6425000000000002E-2</v>
      </c>
      <c r="X27" s="309">
        <f t="shared" si="100"/>
        <v>7.2797500000000001E-2</v>
      </c>
      <c r="Y27" s="309">
        <f t="shared" si="100"/>
        <v>8.2177500000000001E-2</v>
      </c>
      <c r="Z27" s="309">
        <f t="shared" si="100"/>
        <v>7.7737500000000001E-2</v>
      </c>
      <c r="AA27" s="309">
        <f t="shared" si="100"/>
        <v>0.1010475</v>
      </c>
      <c r="AB27" s="309">
        <f t="shared" si="100"/>
        <v>0.11152000000000001</v>
      </c>
      <c r="AC27" s="309">
        <f t="shared" si="100"/>
        <v>6.2482500000000003E-2</v>
      </c>
      <c r="AD27" s="309">
        <f t="shared" si="100"/>
        <v>0.115395</v>
      </c>
      <c r="AE27" s="309">
        <f t="shared" si="100"/>
        <v>7.6652499999999985E-2</v>
      </c>
      <c r="AF27" s="309">
        <f t="shared" si="100"/>
        <v>0.118295</v>
      </c>
      <c r="AG27" s="309">
        <f t="shared" si="100"/>
        <v>0.13587250000000001</v>
      </c>
      <c r="AH27" s="309">
        <f t="shared" si="100"/>
        <v>0.123335</v>
      </c>
      <c r="AI27" s="309">
        <f t="shared" si="100"/>
        <v>7.6562500000000006E-2</v>
      </c>
      <c r="AJ27" s="309">
        <f t="shared" si="100"/>
        <v>0.108295</v>
      </c>
      <c r="AK27" s="309">
        <f t="shared" si="100"/>
        <v>5.2084999999999999E-2</v>
      </c>
      <c r="AL27" s="309">
        <f t="shared" si="100"/>
        <v>9.9387500000000004E-2</v>
      </c>
      <c r="AM27" s="309">
        <f t="shared" si="100"/>
        <v>9.7905000000000006E-2</v>
      </c>
      <c r="AN27" s="309">
        <f t="shared" si="100"/>
        <v>274.46842500000002</v>
      </c>
      <c r="AO27" s="309">
        <f t="shared" si="100"/>
        <v>274.47404999999998</v>
      </c>
      <c r="AP27" s="309">
        <f t="shared" si="100"/>
        <v>274.47609999999997</v>
      </c>
      <c r="AQ27" s="309">
        <f t="shared" si="100"/>
        <v>189.91319999999999</v>
      </c>
      <c r="AR27" s="309">
        <f t="shared" si="100"/>
        <v>189.92512500000001</v>
      </c>
      <c r="AS27" s="309">
        <f t="shared" si="100"/>
        <v>189.92259999999999</v>
      </c>
      <c r="AT27" s="309">
        <f t="shared" si="100"/>
        <v>0.40698975000000004</v>
      </c>
      <c r="AU27" s="309">
        <f t="shared" si="100"/>
        <v>-0.149122</v>
      </c>
      <c r="AV27" s="309">
        <f t="shared" si="100"/>
        <v>-1.3926249999999999E-2</v>
      </c>
      <c r="AW27" s="309">
        <f t="shared" si="100"/>
        <v>8.7666750000000002E-2</v>
      </c>
      <c r="AX27" s="309">
        <f t="shared" si="100"/>
        <v>2.3161250000000001E-2</v>
      </c>
      <c r="AY27" s="309">
        <f t="shared" si="100"/>
        <v>-0.14849900000000002</v>
      </c>
      <c r="AZ27" s="309">
        <f t="shared" si="100"/>
        <v>-5.9939249999999999E-2</v>
      </c>
      <c r="BA27" s="309">
        <f t="shared" si="100"/>
        <v>0.18351575000000001</v>
      </c>
      <c r="BB27" s="309">
        <f t="shared" si="100"/>
        <v>0.24780925000000001</v>
      </c>
      <c r="BC27" s="309">
        <f t="shared" si="100"/>
        <v>0.12377700000000001</v>
      </c>
      <c r="BD27" s="309">
        <f t="shared" si="100"/>
        <v>-9.9649249999999995E-2</v>
      </c>
      <c r="BE27" s="309">
        <f t="shared" si="100"/>
        <v>-0.1560175</v>
      </c>
      <c r="BF27" s="309">
        <f t="shared" si="100"/>
        <v>-0.10084499999999999</v>
      </c>
      <c r="BG27" s="309">
        <f t="shared" si="100"/>
        <v>-3.7243749999999999E-2</v>
      </c>
      <c r="BH27" s="309">
        <f t="shared" si="100"/>
        <v>-6.1739000000000002E-2</v>
      </c>
      <c r="BI27" s="309">
        <f t="shared" si="100"/>
        <v>-0.16903600000000002</v>
      </c>
      <c r="BJ27" s="309">
        <f t="shared" si="100"/>
        <v>0.34705000000000003</v>
      </c>
      <c r="BK27" s="309">
        <f t="shared" si="100"/>
        <v>-7.4124999999999996E-2</v>
      </c>
      <c r="BL27" s="309">
        <f t="shared" si="100"/>
        <v>0.15945000000000001</v>
      </c>
      <c r="BM27" s="309">
        <f t="shared" si="100"/>
        <v>-0.14150000000000001</v>
      </c>
      <c r="BN27" s="309">
        <f t="shared" si="100"/>
        <v>-0.15755</v>
      </c>
      <c r="BO27" s="309">
        <f t="shared" si="100"/>
        <v>-0.15157499999999999</v>
      </c>
      <c r="BP27" s="309">
        <f t="shared" ref="BP27:EA27" si="101">QUARTILE(BP80:BP179,1)</f>
        <v>-0.151425</v>
      </c>
      <c r="BQ27" s="309">
        <f t="shared" si="101"/>
        <v>9.4725000000000004E-2</v>
      </c>
      <c r="BR27" s="309">
        <f t="shared" si="101"/>
        <v>-3.6499999999999998E-2</v>
      </c>
      <c r="BS27" s="309">
        <f t="shared" si="101"/>
        <v>-7.1249999999999994E-2</v>
      </c>
      <c r="BT27" s="309">
        <f t="shared" si="101"/>
        <v>5.1374999999999997E-2</v>
      </c>
      <c r="BU27" s="309">
        <f t="shared" si="101"/>
        <v>4.7749999999999997E-3</v>
      </c>
      <c r="BV27" s="309">
        <f t="shared" si="101"/>
        <v>1.9375E-2</v>
      </c>
      <c r="BW27" s="309">
        <f t="shared" si="101"/>
        <v>8.6525000000000005E-2</v>
      </c>
      <c r="BX27" s="309">
        <f t="shared" si="101"/>
        <v>9.0275000000000008E-2</v>
      </c>
      <c r="BY27" s="309">
        <f t="shared" si="101"/>
        <v>0.13689999999999999</v>
      </c>
      <c r="BZ27" s="309">
        <f t="shared" si="101"/>
        <v>0.12615000000000001</v>
      </c>
      <c r="CA27" s="309">
        <f t="shared" si="101"/>
        <v>9.9849999999999994E-2</v>
      </c>
      <c r="CB27" s="309">
        <f t="shared" si="101"/>
        <v>8.9675000000000005E-2</v>
      </c>
      <c r="CC27" s="309">
        <f t="shared" si="101"/>
        <v>7.3675000000000004E-2</v>
      </c>
      <c r="CD27" s="309">
        <f t="shared" si="101"/>
        <v>0.133825</v>
      </c>
      <c r="CE27" s="309">
        <f t="shared" si="101"/>
        <v>0.12684999999999999</v>
      </c>
      <c r="CF27" s="309">
        <f t="shared" si="101"/>
        <v>0.132275</v>
      </c>
      <c r="CG27" s="309">
        <f t="shared" si="101"/>
        <v>7.2575000000000001E-2</v>
      </c>
      <c r="CH27" s="309">
        <f t="shared" si="101"/>
        <v>9.3675000000000008E-2</v>
      </c>
      <c r="CI27" s="309">
        <f t="shared" si="101"/>
        <v>8.1174999999999997E-2</v>
      </c>
      <c r="CJ27" s="309">
        <f t="shared" ref="CJ27:CY27" si="102">QUARTILE(CJ80:CJ179,1)</f>
        <v>0.44780000000000003</v>
      </c>
      <c r="CK27" s="309">
        <f t="shared" si="102"/>
        <v>0.46972499999999995</v>
      </c>
      <c r="CL27" s="309">
        <f t="shared" si="102"/>
        <v>0.46112500000000001</v>
      </c>
      <c r="CM27" s="309">
        <f t="shared" si="102"/>
        <v>0.44490000000000002</v>
      </c>
      <c r="CN27" s="309">
        <f t="shared" si="102"/>
        <v>1.955000000000004E-2</v>
      </c>
      <c r="CO27" s="309">
        <f t="shared" si="102"/>
        <v>2.0674999999999985E-2</v>
      </c>
      <c r="CP27" s="309">
        <f t="shared" si="102"/>
        <v>6.8875000000000186E-3</v>
      </c>
      <c r="CQ27" s="309">
        <f t="shared" si="102"/>
        <v>3.6150000000000002E-2</v>
      </c>
      <c r="CR27" s="309">
        <f t="shared" si="102"/>
        <v>-9.7599999999999992E-2</v>
      </c>
      <c r="CS27" s="309">
        <f t="shared" si="102"/>
        <v>2.9350000000000001E-2</v>
      </c>
      <c r="CT27" s="309">
        <f t="shared" si="102"/>
        <v>-5.0624999999999996E-2</v>
      </c>
      <c r="CU27" s="309">
        <f t="shared" si="102"/>
        <v>5.1549999999999999E-2</v>
      </c>
      <c r="CV27" s="309">
        <f t="shared" si="102"/>
        <v>-0.104725</v>
      </c>
      <c r="CW27" s="309">
        <f t="shared" si="102"/>
        <v>4.3099999999999999E-2</v>
      </c>
      <c r="CX27" s="309">
        <f t="shared" si="102"/>
        <v>-5.6424999999999996E-2</v>
      </c>
      <c r="CY27" s="309">
        <f t="shared" si="102"/>
        <v>6.3E-2</v>
      </c>
      <c r="CZ27" s="309">
        <f t="shared" si="101"/>
        <v>4.335E-2</v>
      </c>
      <c r="DA27" s="309">
        <f t="shared" si="101"/>
        <v>6.6424999999999998E-2</v>
      </c>
      <c r="DB27" s="309">
        <f t="shared" si="101"/>
        <v>7.5950000000000004E-2</v>
      </c>
      <c r="DC27" s="309">
        <f t="shared" ref="DC27:DI27" si="103">QUARTILE(DC80:DC179,1)</f>
        <v>8.1500000000000003E-2</v>
      </c>
      <c r="DD27" s="309">
        <f t="shared" si="103"/>
        <v>5.4324999999999998E-2</v>
      </c>
      <c r="DE27" s="309">
        <f t="shared" si="103"/>
        <v>3.1724999999999996E-2</v>
      </c>
      <c r="DF27" s="309">
        <f t="shared" si="103"/>
        <v>1.9099999999999999E-2</v>
      </c>
      <c r="DG27" s="309">
        <f t="shared" si="103"/>
        <v>4.5500000000000002E-3</v>
      </c>
      <c r="DH27" s="309">
        <f t="shared" si="103"/>
        <v>3.3049999999999996E-2</v>
      </c>
      <c r="DI27" s="309">
        <f t="shared" si="103"/>
        <v>2.0775000000000002E-2</v>
      </c>
      <c r="DJ27" s="309">
        <f t="shared" si="101"/>
        <v>0.14887500000000001</v>
      </c>
      <c r="DK27" s="309">
        <f t="shared" si="101"/>
        <v>0.142675</v>
      </c>
      <c r="DL27" s="309">
        <f t="shared" si="101"/>
        <v>0.15040000000000001</v>
      </c>
      <c r="DM27" s="309">
        <f t="shared" si="101"/>
        <v>0.15029999999999999</v>
      </c>
      <c r="DN27" s="309">
        <f t="shared" si="101"/>
        <v>0.15690000000000001</v>
      </c>
      <c r="DO27" s="309">
        <f t="shared" si="101"/>
        <v>8.5449999999999998E-2</v>
      </c>
      <c r="DP27" s="309">
        <f t="shared" si="101"/>
        <v>7.9475000000000004E-2</v>
      </c>
      <c r="DQ27" s="309">
        <f t="shared" si="101"/>
        <v>7.9000000000000001E-2</v>
      </c>
      <c r="DR27" s="309">
        <f t="shared" si="101"/>
        <v>7.7675000000000008E-2</v>
      </c>
      <c r="DS27" s="309">
        <f t="shared" si="101"/>
        <v>7.3349999999999999E-2</v>
      </c>
      <c r="DT27" s="309">
        <f t="shared" si="101"/>
        <v>8.1050000000000011E-2</v>
      </c>
      <c r="DU27" s="309">
        <f t="shared" si="101"/>
        <v>8.3249999999999991E-2</v>
      </c>
      <c r="DV27" s="309">
        <f t="shared" si="101"/>
        <v>7.1800000000000003E-2</v>
      </c>
      <c r="DW27" s="309">
        <f t="shared" si="101"/>
        <v>7.9825000000000007E-2</v>
      </c>
      <c r="DX27" s="309">
        <f t="shared" si="101"/>
        <v>1.4350000000000002E-2</v>
      </c>
      <c r="DY27" s="309">
        <f t="shared" si="101"/>
        <v>1.1500000000000003E-2</v>
      </c>
      <c r="DZ27" s="309">
        <f t="shared" si="101"/>
        <v>1.1449999999999998E-2</v>
      </c>
      <c r="EA27" s="309">
        <f t="shared" si="101"/>
        <v>1.1049999999999997E-2</v>
      </c>
      <c r="EB27" s="309">
        <f t="shared" ref="EB27:GM27" si="104">QUARTILE(EB80:EB179,1)</f>
        <v>0.26834999999999998</v>
      </c>
      <c r="EC27" s="309">
        <f t="shared" si="104"/>
        <v>0.27077499999999999</v>
      </c>
      <c r="ED27" s="309">
        <f t="shared" si="104"/>
        <v>0.21809999999999999</v>
      </c>
      <c r="EE27" s="309">
        <f t="shared" si="104"/>
        <v>0.252025</v>
      </c>
      <c r="EF27" s="309">
        <f t="shared" si="104"/>
        <v>0.247725</v>
      </c>
      <c r="EG27" s="309">
        <f t="shared" si="104"/>
        <v>0.24429999999999999</v>
      </c>
      <c r="EH27" s="309">
        <f t="shared" si="104"/>
        <v>0.22857499999999997</v>
      </c>
      <c r="EI27" s="309">
        <f t="shared" si="104"/>
        <v>0.22337499999999999</v>
      </c>
      <c r="EJ27" s="309">
        <f t="shared" si="104"/>
        <v>0.2334</v>
      </c>
      <c r="EK27" s="309">
        <f t="shared" si="104"/>
        <v>1.0475000000000005E-2</v>
      </c>
      <c r="EL27" s="309">
        <f t="shared" si="104"/>
        <v>7.8070184999999999</v>
      </c>
      <c r="EM27" s="309">
        <f t="shared" si="104"/>
        <v>7.8355274999999995</v>
      </c>
      <c r="EN27" s="309">
        <f t="shared" si="104"/>
        <v>7.8010312499999994</v>
      </c>
      <c r="EO27" s="309">
        <f t="shared" si="104"/>
        <v>7.8291732500000002</v>
      </c>
      <c r="EP27" s="309">
        <f t="shared" si="104"/>
        <v>7.7959525000000003</v>
      </c>
      <c r="EQ27" s="309">
        <f t="shared" si="104"/>
        <v>7.7996705000000004</v>
      </c>
      <c r="ER27" s="309">
        <f t="shared" si="104"/>
        <v>7.7934459999999994</v>
      </c>
      <c r="ES27" s="309">
        <f t="shared" si="104"/>
        <v>7.8026462500000004</v>
      </c>
      <c r="ET27" s="309">
        <f t="shared" si="104"/>
        <v>7.8341210000000006</v>
      </c>
      <c r="EU27" s="309">
        <f t="shared" si="104"/>
        <v>7.8401412500000003</v>
      </c>
      <c r="EV27" s="309">
        <f t="shared" si="104"/>
        <v>7.7786434999999994</v>
      </c>
      <c r="EW27" s="309">
        <f t="shared" si="104"/>
        <v>7.7757182499999997</v>
      </c>
      <c r="EX27" s="309">
        <f t="shared" si="104"/>
        <v>7.8173827500000002</v>
      </c>
      <c r="EY27" s="309">
        <f t="shared" si="104"/>
        <v>7.8258054999999995</v>
      </c>
      <c r="EZ27" s="309">
        <f t="shared" si="104"/>
        <v>7.7925717500000005</v>
      </c>
      <c r="FA27" s="309">
        <f t="shared" si="104"/>
        <v>7.7789020000000004</v>
      </c>
      <c r="FB27" s="309">
        <f t="shared" si="104"/>
        <v>7.7795895000000002</v>
      </c>
      <c r="FC27" s="309">
        <f t="shared" si="104"/>
        <v>7.8706065000000001</v>
      </c>
      <c r="FD27" s="309">
        <f t="shared" si="104"/>
        <v>0.25914999999999999</v>
      </c>
      <c r="FE27" s="309">
        <f t="shared" si="104"/>
        <v>5.0924999999999998E-2</v>
      </c>
      <c r="FF27" s="309">
        <f t="shared" si="104"/>
        <v>2.8175000000000002E-2</v>
      </c>
      <c r="FG27" s="309">
        <f t="shared" si="104"/>
        <v>3.0249999999999999E-3</v>
      </c>
      <c r="FH27" s="309">
        <f t="shared" si="104"/>
        <v>1.1900000000000001E-2</v>
      </c>
      <c r="FI27" s="309">
        <f t="shared" si="104"/>
        <v>-3.0025E-2</v>
      </c>
      <c r="FJ27" s="309">
        <f t="shared" si="104"/>
        <v>1.7774999999999999E-2</v>
      </c>
      <c r="FK27" s="309">
        <f t="shared" si="104"/>
        <v>1.345E-2</v>
      </c>
      <c r="FL27" s="309">
        <f t="shared" si="104"/>
        <v>3.0800000000000001E-2</v>
      </c>
      <c r="FM27" s="309">
        <f t="shared" si="104"/>
        <v>5.5724999999999997E-2</v>
      </c>
      <c r="FN27" s="309">
        <f t="shared" si="104"/>
        <v>-7.5499999999999994E-3</v>
      </c>
      <c r="FO27" s="309">
        <f t="shared" si="104"/>
        <v>-2.9475000000000001E-2</v>
      </c>
      <c r="FP27" s="309">
        <f t="shared" si="104"/>
        <v>-0.12920000000000001</v>
      </c>
      <c r="FQ27" s="309">
        <f t="shared" si="104"/>
        <v>-0.25240000000000001</v>
      </c>
      <c r="FR27" s="309">
        <f t="shared" si="104"/>
        <v>2.4050000000000002E-2</v>
      </c>
      <c r="FS27" s="309">
        <f t="shared" si="104"/>
        <v>-6.6750000000000004E-3</v>
      </c>
      <c r="FT27" s="309">
        <f t="shared" si="104"/>
        <v>0.1071</v>
      </c>
      <c r="FU27" s="309">
        <f t="shared" si="104"/>
        <v>1.7675E-2</v>
      </c>
      <c r="FV27" s="309">
        <f t="shared" si="104"/>
        <v>-1.84E-2</v>
      </c>
      <c r="FW27" s="309">
        <f t="shared" si="104"/>
        <v>-2.205E-2</v>
      </c>
      <c r="FX27" s="309">
        <f t="shared" si="104"/>
        <v>5.0000000000000001E-3</v>
      </c>
      <c r="FY27" s="309">
        <f t="shared" si="104"/>
        <v>-5.9999999999999984E-4</v>
      </c>
      <c r="FZ27" s="309">
        <f t="shared" si="104"/>
        <v>1.3649999999999999E-2</v>
      </c>
      <c r="GA27" s="309">
        <f t="shared" si="104"/>
        <v>-2.8275000000000002E-2</v>
      </c>
      <c r="GB27" s="309">
        <f t="shared" si="104"/>
        <v>-1.8675000000000001E-2</v>
      </c>
      <c r="GC27" s="309">
        <f t="shared" si="104"/>
        <v>3.9750000000000002E-3</v>
      </c>
      <c r="GD27" s="309">
        <f t="shared" si="104"/>
        <v>-1.9700000000000002E-2</v>
      </c>
      <c r="GE27" s="309">
        <f t="shared" si="104"/>
        <v>-2.3399999999999997E-2</v>
      </c>
      <c r="GF27" s="309">
        <f t="shared" si="104"/>
        <v>-6.3899999999999998E-2</v>
      </c>
      <c r="GG27" s="309">
        <f t="shared" si="104"/>
        <v>-7.8225000000000003E-2</v>
      </c>
      <c r="GH27" s="309">
        <f t="shared" si="104"/>
        <v>-1.125E-2</v>
      </c>
      <c r="GI27" s="309">
        <f t="shared" si="104"/>
        <v>-4.4524999999999995E-2</v>
      </c>
      <c r="GJ27" s="309">
        <f t="shared" si="104"/>
        <v>0.30030000000000001</v>
      </c>
      <c r="GK27" s="309">
        <f t="shared" si="104"/>
        <v>2.5700000000000001E-2</v>
      </c>
      <c r="GL27" s="309">
        <f t="shared" si="104"/>
        <v>1.9175000000000001E-2</v>
      </c>
      <c r="GM27" s="309">
        <f t="shared" si="104"/>
        <v>-2.1250000000000002E-3</v>
      </c>
      <c r="GN27" s="309">
        <f t="shared" ref="GN27:IY27" si="105">QUARTILE(GN80:GN179,1)</f>
        <v>1.44E-2</v>
      </c>
      <c r="GO27" s="309">
        <f t="shared" si="105"/>
        <v>-4.1525000000000006E-2</v>
      </c>
      <c r="GP27" s="309">
        <f t="shared" si="105"/>
        <v>9.1749999999999991E-3</v>
      </c>
      <c r="GQ27" s="309">
        <f t="shared" si="105"/>
        <v>9.4249999999999994E-3</v>
      </c>
      <c r="GR27" s="309">
        <f t="shared" si="105"/>
        <v>1.5674999999999998E-2</v>
      </c>
      <c r="GS27" s="309">
        <f t="shared" si="105"/>
        <v>1.7249999999999998E-2</v>
      </c>
      <c r="GT27" s="309">
        <f t="shared" si="105"/>
        <v>-5.5675000000000002E-2</v>
      </c>
      <c r="GU27" s="309">
        <f t="shared" si="105"/>
        <v>-4.6899999999999997E-2</v>
      </c>
      <c r="GV27" s="309">
        <f t="shared" si="105"/>
        <v>-0.1736</v>
      </c>
      <c r="GW27" s="309">
        <f t="shared" si="105"/>
        <v>-0.26319999999999999</v>
      </c>
      <c r="GX27" s="309">
        <f t="shared" si="105"/>
        <v>-1.5599999999999999E-2</v>
      </c>
      <c r="GY27" s="309">
        <f t="shared" si="105"/>
        <v>-1.3049999999999999E-2</v>
      </c>
      <c r="GZ27" s="309">
        <f t="shared" si="105"/>
        <v>4.9000000000000002E-2</v>
      </c>
      <c r="HA27" s="309">
        <f t="shared" si="105"/>
        <v>-2.0799999999999999E-2</v>
      </c>
      <c r="HB27" s="309">
        <f t="shared" si="105"/>
        <v>-6.1249999999999999E-2</v>
      </c>
      <c r="HC27" s="309">
        <f t="shared" si="105"/>
        <v>-2.0575000000000003E-2</v>
      </c>
      <c r="HD27" s="309">
        <f t="shared" si="105"/>
        <v>-9.6249999999999999E-3</v>
      </c>
      <c r="HE27" s="309">
        <f t="shared" si="105"/>
        <v>-1.065E-2</v>
      </c>
      <c r="HF27" s="309">
        <f t="shared" si="105"/>
        <v>-4.0900000000000006E-2</v>
      </c>
      <c r="HG27" s="309">
        <f t="shared" si="105"/>
        <v>-9.5499999999999995E-3</v>
      </c>
      <c r="HH27" s="309">
        <f t="shared" si="105"/>
        <v>5.16E-2</v>
      </c>
      <c r="HI27" s="309">
        <f t="shared" si="105"/>
        <v>1.8474999999999998E-2</v>
      </c>
      <c r="HJ27" s="309">
        <f t="shared" si="105"/>
        <v>-2.1374999999999998E-2</v>
      </c>
      <c r="HK27" s="309">
        <f t="shared" si="105"/>
        <v>-2.495E-2</v>
      </c>
      <c r="HL27" s="309">
        <f t="shared" si="105"/>
        <v>-6.6824999999999996E-2</v>
      </c>
      <c r="HM27" s="309">
        <f t="shared" si="105"/>
        <v>2.2749999999999999E-2</v>
      </c>
      <c r="HN27" s="309">
        <f t="shared" si="105"/>
        <v>-4.5725000000000002E-2</v>
      </c>
      <c r="HO27" s="309">
        <f t="shared" si="105"/>
        <v>-8.4724999999999995E-2</v>
      </c>
      <c r="HP27" s="309">
        <f t="shared" si="105"/>
        <v>-6.2600000000000003E-2</v>
      </c>
      <c r="HQ27" s="309">
        <f t="shared" si="105"/>
        <v>-0.107325</v>
      </c>
      <c r="HR27" s="309">
        <f t="shared" si="105"/>
        <v>-9.5649999999999999E-2</v>
      </c>
      <c r="HS27" s="309">
        <f t="shared" si="105"/>
        <v>7.3550000000000004E-2</v>
      </c>
      <c r="HT27" s="309">
        <f t="shared" si="105"/>
        <v>5.4274999999999997E-2</v>
      </c>
      <c r="HU27" s="309">
        <f t="shared" si="105"/>
        <v>7.2474999999999998E-2</v>
      </c>
      <c r="HV27" s="309">
        <f t="shared" si="105"/>
        <v>3.1449999999999999E-2</v>
      </c>
      <c r="HW27" s="309">
        <f t="shared" si="105"/>
        <v>3.6574999999999996E-2</v>
      </c>
      <c r="HX27" s="309">
        <f t="shared" si="105"/>
        <v>3.2725000000000004E-2</v>
      </c>
      <c r="HY27" s="309">
        <f t="shared" si="105"/>
        <v>7.22E-2</v>
      </c>
      <c r="HZ27" s="309">
        <f t="shared" si="105"/>
        <v>5.1549999999999999E-2</v>
      </c>
      <c r="IA27" s="309">
        <f t="shared" ref="IA27:IQ27" si="106">QUARTILE(IA80:IA179,1)</f>
        <v>-5.0224999999999999E-2</v>
      </c>
      <c r="IB27" s="309">
        <f t="shared" si="106"/>
        <v>-5.6974999999999998E-2</v>
      </c>
      <c r="IC27" s="309">
        <f t="shared" si="106"/>
        <v>-5.2850000000000001E-2</v>
      </c>
      <c r="ID27" s="309">
        <f t="shared" si="106"/>
        <v>-4.0125000000000001E-2</v>
      </c>
      <c r="IE27" s="309">
        <f t="shared" si="106"/>
        <v>-2.3924999999999998E-2</v>
      </c>
      <c r="IF27" s="309">
        <f t="shared" si="106"/>
        <v>2.48565E-2</v>
      </c>
      <c r="IG27" s="309">
        <f t="shared" si="106"/>
        <v>4.2653250000000004E-2</v>
      </c>
      <c r="IH27" s="309">
        <f t="shared" si="106"/>
        <v>7.2602500000000002E-3</v>
      </c>
      <c r="II27" s="309">
        <f t="shared" si="106"/>
        <v>3.354E-2</v>
      </c>
      <c r="IJ27" s="309">
        <f t="shared" si="106"/>
        <v>2.1202249999999999E-2</v>
      </c>
      <c r="IK27" s="309">
        <f t="shared" si="106"/>
        <v>3.3984750000000001E-2</v>
      </c>
      <c r="IL27" s="309">
        <f t="shared" si="106"/>
        <v>1.07825E-2</v>
      </c>
      <c r="IM27" s="309">
        <f t="shared" si="106"/>
        <v>7.0385500000000004E-2</v>
      </c>
      <c r="IN27" s="309" t="e">
        <f t="shared" si="106"/>
        <v>#NUM!</v>
      </c>
      <c r="IO27" s="309" t="e">
        <f t="shared" si="106"/>
        <v>#NUM!</v>
      </c>
      <c r="IP27" s="309" t="e">
        <f t="shared" si="106"/>
        <v>#NUM!</v>
      </c>
      <c r="IQ27" s="309" t="e">
        <f t="shared" si="106"/>
        <v>#NUM!</v>
      </c>
      <c r="IR27" s="309" t="e">
        <f t="shared" si="105"/>
        <v>#NUM!</v>
      </c>
      <c r="IS27" s="309" t="e">
        <f t="shared" si="105"/>
        <v>#NUM!</v>
      </c>
      <c r="IT27" s="309" t="e">
        <f t="shared" si="105"/>
        <v>#NUM!</v>
      </c>
      <c r="IU27" s="309" t="e">
        <f t="shared" si="105"/>
        <v>#NUM!</v>
      </c>
      <c r="IV27" s="309" t="e">
        <f t="shared" si="105"/>
        <v>#NUM!</v>
      </c>
      <c r="IW27" s="309" t="e">
        <f t="shared" si="105"/>
        <v>#NUM!</v>
      </c>
      <c r="IX27" s="309" t="e">
        <f t="shared" si="105"/>
        <v>#NUM!</v>
      </c>
      <c r="IY27" s="309" t="e">
        <f t="shared" si="105"/>
        <v>#NUM!</v>
      </c>
      <c r="IZ27" s="309" t="e">
        <f t="shared" ref="IZ27:LK27" si="107">QUARTILE(IZ80:IZ179,1)</f>
        <v>#NUM!</v>
      </c>
      <c r="JA27" s="309" t="e">
        <f t="shared" si="107"/>
        <v>#NUM!</v>
      </c>
      <c r="JB27" s="309" t="e">
        <f t="shared" si="107"/>
        <v>#NUM!</v>
      </c>
      <c r="JC27" s="309" t="e">
        <f t="shared" si="107"/>
        <v>#NUM!</v>
      </c>
      <c r="JD27" s="309" t="e">
        <f t="shared" si="107"/>
        <v>#NUM!</v>
      </c>
      <c r="JE27" s="309" t="e">
        <f t="shared" si="107"/>
        <v>#NUM!</v>
      </c>
      <c r="JF27" s="309" t="e">
        <f t="shared" si="107"/>
        <v>#NUM!</v>
      </c>
      <c r="JG27" s="309" t="e">
        <f t="shared" si="107"/>
        <v>#NUM!</v>
      </c>
      <c r="JH27" s="309" t="e">
        <f t="shared" si="107"/>
        <v>#NUM!</v>
      </c>
      <c r="JI27" s="309" t="e">
        <f t="shared" si="107"/>
        <v>#NUM!</v>
      </c>
      <c r="JJ27" s="309" t="e">
        <f t="shared" si="107"/>
        <v>#NUM!</v>
      </c>
      <c r="JK27" s="309" t="e">
        <f t="shared" si="107"/>
        <v>#NUM!</v>
      </c>
      <c r="JL27" s="309" t="e">
        <f t="shared" si="107"/>
        <v>#NUM!</v>
      </c>
      <c r="JM27" s="309" t="e">
        <f t="shared" si="107"/>
        <v>#NUM!</v>
      </c>
      <c r="JN27" s="309" t="e">
        <f t="shared" si="107"/>
        <v>#NUM!</v>
      </c>
      <c r="JO27" s="309" t="e">
        <f t="shared" si="107"/>
        <v>#NUM!</v>
      </c>
      <c r="JP27" s="309" t="e">
        <f t="shared" si="107"/>
        <v>#NUM!</v>
      </c>
      <c r="JQ27" s="309" t="e">
        <f t="shared" si="107"/>
        <v>#NUM!</v>
      </c>
      <c r="JR27" s="309" t="e">
        <f t="shared" si="107"/>
        <v>#NUM!</v>
      </c>
      <c r="JS27" s="309" t="e">
        <f t="shared" si="107"/>
        <v>#NUM!</v>
      </c>
      <c r="JT27" s="309" t="e">
        <f t="shared" si="107"/>
        <v>#NUM!</v>
      </c>
      <c r="JU27" s="309" t="e">
        <f t="shared" si="107"/>
        <v>#NUM!</v>
      </c>
      <c r="JV27" s="309" t="e">
        <f t="shared" si="107"/>
        <v>#NUM!</v>
      </c>
      <c r="JW27" s="309" t="e">
        <f t="shared" si="107"/>
        <v>#NUM!</v>
      </c>
      <c r="JX27" s="309" t="e">
        <f t="shared" si="107"/>
        <v>#NUM!</v>
      </c>
      <c r="JY27" s="309" t="e">
        <f t="shared" si="107"/>
        <v>#NUM!</v>
      </c>
      <c r="JZ27" s="309" t="e">
        <f t="shared" si="107"/>
        <v>#NUM!</v>
      </c>
      <c r="KA27" s="309" t="e">
        <f t="shared" si="107"/>
        <v>#NUM!</v>
      </c>
      <c r="KB27" s="309" t="e">
        <f t="shared" si="107"/>
        <v>#NUM!</v>
      </c>
      <c r="KC27" s="309" t="e">
        <f t="shared" si="107"/>
        <v>#NUM!</v>
      </c>
      <c r="KD27" s="309" t="e">
        <f t="shared" si="107"/>
        <v>#NUM!</v>
      </c>
      <c r="KE27" s="309" t="e">
        <f t="shared" si="107"/>
        <v>#NUM!</v>
      </c>
      <c r="KF27" s="309" t="e">
        <f t="shared" si="107"/>
        <v>#NUM!</v>
      </c>
      <c r="KG27" s="309" t="e">
        <f t="shared" si="107"/>
        <v>#NUM!</v>
      </c>
      <c r="KH27" s="309" t="e">
        <f t="shared" si="107"/>
        <v>#NUM!</v>
      </c>
      <c r="KI27" s="309" t="e">
        <f t="shared" si="107"/>
        <v>#NUM!</v>
      </c>
      <c r="KJ27" s="309" t="e">
        <f t="shared" si="107"/>
        <v>#NUM!</v>
      </c>
      <c r="KK27" s="309" t="e">
        <f t="shared" si="107"/>
        <v>#NUM!</v>
      </c>
      <c r="KL27" s="309" t="e">
        <f t="shared" si="107"/>
        <v>#NUM!</v>
      </c>
      <c r="KM27" s="309" t="e">
        <f t="shared" si="107"/>
        <v>#NUM!</v>
      </c>
      <c r="KN27" s="309" t="e">
        <f t="shared" si="107"/>
        <v>#NUM!</v>
      </c>
      <c r="KO27" s="309" t="e">
        <f t="shared" si="107"/>
        <v>#NUM!</v>
      </c>
      <c r="KP27" s="309" t="e">
        <f t="shared" si="107"/>
        <v>#NUM!</v>
      </c>
      <c r="KQ27" s="309" t="e">
        <f t="shared" si="107"/>
        <v>#NUM!</v>
      </c>
      <c r="KR27" s="309" t="e">
        <f t="shared" si="107"/>
        <v>#NUM!</v>
      </c>
      <c r="KS27" s="309" t="e">
        <f t="shared" si="107"/>
        <v>#NUM!</v>
      </c>
      <c r="KT27" s="309" t="e">
        <f t="shared" si="107"/>
        <v>#NUM!</v>
      </c>
      <c r="KU27" s="309" t="e">
        <f t="shared" si="107"/>
        <v>#NUM!</v>
      </c>
      <c r="KV27" s="309" t="e">
        <f t="shared" si="107"/>
        <v>#NUM!</v>
      </c>
      <c r="KW27" s="309" t="e">
        <f t="shared" si="107"/>
        <v>#NUM!</v>
      </c>
      <c r="KX27" s="309" t="e">
        <f t="shared" si="107"/>
        <v>#NUM!</v>
      </c>
      <c r="KY27" s="309" t="e">
        <f t="shared" si="107"/>
        <v>#NUM!</v>
      </c>
      <c r="KZ27" s="309" t="e">
        <f t="shared" si="107"/>
        <v>#NUM!</v>
      </c>
      <c r="LA27" s="309" t="e">
        <f t="shared" si="107"/>
        <v>#NUM!</v>
      </c>
      <c r="LB27" s="309" t="e">
        <f t="shared" si="107"/>
        <v>#NUM!</v>
      </c>
      <c r="LC27" s="309" t="e">
        <f t="shared" si="107"/>
        <v>#NUM!</v>
      </c>
      <c r="LD27" s="309" t="e">
        <f t="shared" si="107"/>
        <v>#NUM!</v>
      </c>
      <c r="LE27" s="309" t="e">
        <f t="shared" si="107"/>
        <v>#NUM!</v>
      </c>
      <c r="LF27" s="309" t="e">
        <f t="shared" si="107"/>
        <v>#NUM!</v>
      </c>
      <c r="LG27" s="309" t="e">
        <f t="shared" si="107"/>
        <v>#NUM!</v>
      </c>
      <c r="LH27" s="309" t="e">
        <f t="shared" si="107"/>
        <v>#NUM!</v>
      </c>
      <c r="LI27" s="309" t="e">
        <f t="shared" si="107"/>
        <v>#NUM!</v>
      </c>
      <c r="LJ27" s="309" t="e">
        <f t="shared" si="107"/>
        <v>#NUM!</v>
      </c>
      <c r="LK27" s="309" t="e">
        <f t="shared" si="107"/>
        <v>#NUM!</v>
      </c>
      <c r="LL27" s="309" t="e">
        <f t="shared" ref="LL27:NW27" si="108">QUARTILE(LL80:LL179,1)</f>
        <v>#NUM!</v>
      </c>
      <c r="LM27" s="309" t="e">
        <f t="shared" si="108"/>
        <v>#NUM!</v>
      </c>
      <c r="LN27" s="309" t="e">
        <f t="shared" si="108"/>
        <v>#NUM!</v>
      </c>
      <c r="LO27" s="309" t="e">
        <f t="shared" si="108"/>
        <v>#NUM!</v>
      </c>
      <c r="LP27" s="309" t="e">
        <f t="shared" si="108"/>
        <v>#NUM!</v>
      </c>
      <c r="LQ27" s="309" t="e">
        <f t="shared" si="108"/>
        <v>#NUM!</v>
      </c>
      <c r="LR27" s="309" t="e">
        <f t="shared" si="108"/>
        <v>#NUM!</v>
      </c>
      <c r="LS27" s="309" t="e">
        <f t="shared" si="108"/>
        <v>#NUM!</v>
      </c>
      <c r="LT27" s="309" t="e">
        <f t="shared" si="108"/>
        <v>#NUM!</v>
      </c>
      <c r="LU27" s="309" t="e">
        <f t="shared" si="108"/>
        <v>#NUM!</v>
      </c>
      <c r="LV27" s="309" t="e">
        <f t="shared" si="108"/>
        <v>#NUM!</v>
      </c>
      <c r="LW27" s="309" t="e">
        <f t="shared" si="108"/>
        <v>#NUM!</v>
      </c>
      <c r="LX27" s="309" t="e">
        <f t="shared" si="108"/>
        <v>#NUM!</v>
      </c>
      <c r="LY27" s="309" t="e">
        <f t="shared" si="108"/>
        <v>#NUM!</v>
      </c>
      <c r="LZ27" s="309" t="e">
        <f t="shared" si="108"/>
        <v>#NUM!</v>
      </c>
      <c r="MA27" s="309" t="e">
        <f t="shared" si="108"/>
        <v>#NUM!</v>
      </c>
      <c r="MB27" s="309" t="e">
        <f t="shared" si="108"/>
        <v>#NUM!</v>
      </c>
      <c r="MC27" s="309" t="e">
        <f t="shared" si="108"/>
        <v>#NUM!</v>
      </c>
      <c r="MD27" s="309" t="e">
        <f t="shared" si="108"/>
        <v>#NUM!</v>
      </c>
      <c r="ME27" s="309" t="e">
        <f t="shared" si="108"/>
        <v>#NUM!</v>
      </c>
      <c r="MF27" s="309" t="e">
        <f t="shared" si="108"/>
        <v>#NUM!</v>
      </c>
      <c r="MG27" s="309" t="e">
        <f t="shared" si="108"/>
        <v>#NUM!</v>
      </c>
      <c r="MH27" s="309" t="e">
        <f t="shared" si="108"/>
        <v>#NUM!</v>
      </c>
      <c r="MI27" s="309" t="e">
        <f t="shared" si="108"/>
        <v>#NUM!</v>
      </c>
      <c r="MJ27" s="309" t="e">
        <f t="shared" si="108"/>
        <v>#NUM!</v>
      </c>
      <c r="MK27" s="309" t="e">
        <f t="shared" si="108"/>
        <v>#NUM!</v>
      </c>
      <c r="ML27" s="309" t="e">
        <f t="shared" si="108"/>
        <v>#NUM!</v>
      </c>
      <c r="MM27" s="309" t="e">
        <f t="shared" si="108"/>
        <v>#NUM!</v>
      </c>
      <c r="MN27" s="309" t="e">
        <f t="shared" si="108"/>
        <v>#NUM!</v>
      </c>
      <c r="MO27" s="309" t="e">
        <f t="shared" si="108"/>
        <v>#NUM!</v>
      </c>
      <c r="MP27" s="309" t="e">
        <f t="shared" si="108"/>
        <v>#NUM!</v>
      </c>
      <c r="MQ27" s="309" t="e">
        <f t="shared" si="108"/>
        <v>#NUM!</v>
      </c>
      <c r="MR27" s="309" t="e">
        <f t="shared" si="108"/>
        <v>#NUM!</v>
      </c>
      <c r="MS27" s="309" t="e">
        <f t="shared" si="108"/>
        <v>#NUM!</v>
      </c>
      <c r="MT27" s="309" t="e">
        <f t="shared" si="108"/>
        <v>#NUM!</v>
      </c>
      <c r="MU27" s="309" t="e">
        <f t="shared" si="108"/>
        <v>#NUM!</v>
      </c>
      <c r="MV27" s="309" t="e">
        <f t="shared" si="108"/>
        <v>#NUM!</v>
      </c>
      <c r="MW27" s="309" t="e">
        <f t="shared" si="108"/>
        <v>#NUM!</v>
      </c>
      <c r="MX27" s="309" t="e">
        <f t="shared" si="108"/>
        <v>#NUM!</v>
      </c>
      <c r="MY27" s="309" t="e">
        <f t="shared" si="108"/>
        <v>#NUM!</v>
      </c>
      <c r="MZ27" s="309" t="e">
        <f t="shared" si="108"/>
        <v>#NUM!</v>
      </c>
      <c r="NA27" s="309" t="e">
        <f t="shared" si="108"/>
        <v>#NUM!</v>
      </c>
      <c r="NB27" s="309" t="e">
        <f t="shared" si="108"/>
        <v>#NUM!</v>
      </c>
      <c r="NC27" s="309" t="e">
        <f t="shared" si="108"/>
        <v>#NUM!</v>
      </c>
      <c r="ND27" s="309" t="e">
        <f t="shared" si="108"/>
        <v>#NUM!</v>
      </c>
      <c r="NE27" s="309" t="e">
        <f t="shared" si="108"/>
        <v>#NUM!</v>
      </c>
      <c r="NF27" s="309" t="e">
        <f t="shared" si="108"/>
        <v>#NUM!</v>
      </c>
      <c r="NG27" s="309" t="e">
        <f t="shared" si="108"/>
        <v>#NUM!</v>
      </c>
      <c r="NH27" s="309" t="e">
        <f t="shared" si="108"/>
        <v>#NUM!</v>
      </c>
      <c r="NI27" s="309" t="e">
        <f t="shared" si="108"/>
        <v>#NUM!</v>
      </c>
      <c r="NJ27" s="309" t="e">
        <f t="shared" si="108"/>
        <v>#NUM!</v>
      </c>
      <c r="NK27" s="309" t="e">
        <f t="shared" si="108"/>
        <v>#NUM!</v>
      </c>
      <c r="NL27" s="309" t="e">
        <f t="shared" si="108"/>
        <v>#NUM!</v>
      </c>
      <c r="NM27" s="309" t="e">
        <f t="shared" si="108"/>
        <v>#NUM!</v>
      </c>
      <c r="NN27" s="309" t="e">
        <f t="shared" si="108"/>
        <v>#NUM!</v>
      </c>
      <c r="NO27" s="309" t="e">
        <f t="shared" si="108"/>
        <v>#NUM!</v>
      </c>
      <c r="NP27" s="309" t="e">
        <f t="shared" si="108"/>
        <v>#NUM!</v>
      </c>
      <c r="NQ27" s="309" t="e">
        <f t="shared" si="108"/>
        <v>#NUM!</v>
      </c>
      <c r="NR27" s="309" t="e">
        <f t="shared" si="108"/>
        <v>#NUM!</v>
      </c>
      <c r="NS27" s="309" t="e">
        <f t="shared" si="108"/>
        <v>#NUM!</v>
      </c>
      <c r="NT27" s="309" t="e">
        <f t="shared" si="108"/>
        <v>#NUM!</v>
      </c>
      <c r="NU27" s="309" t="e">
        <f t="shared" si="108"/>
        <v>#NUM!</v>
      </c>
      <c r="NV27" s="309" t="e">
        <f t="shared" si="108"/>
        <v>#NUM!</v>
      </c>
      <c r="NW27" s="309" t="e">
        <f t="shared" si="108"/>
        <v>#NUM!</v>
      </c>
      <c r="NX27" s="309" t="e">
        <f t="shared" ref="NX27:QI27" si="109">QUARTILE(NX80:NX179,1)</f>
        <v>#NUM!</v>
      </c>
      <c r="NY27" s="309" t="e">
        <f t="shared" si="109"/>
        <v>#NUM!</v>
      </c>
      <c r="NZ27" s="309" t="e">
        <f t="shared" si="109"/>
        <v>#NUM!</v>
      </c>
      <c r="OA27" s="309" t="e">
        <f t="shared" si="109"/>
        <v>#NUM!</v>
      </c>
      <c r="OB27" s="309" t="e">
        <f t="shared" si="109"/>
        <v>#NUM!</v>
      </c>
      <c r="OC27" s="309" t="e">
        <f t="shared" si="109"/>
        <v>#NUM!</v>
      </c>
      <c r="OD27" s="309" t="e">
        <f t="shared" si="109"/>
        <v>#NUM!</v>
      </c>
      <c r="OE27" s="309" t="e">
        <f t="shared" si="109"/>
        <v>#NUM!</v>
      </c>
      <c r="OF27" s="309" t="e">
        <f t="shared" si="109"/>
        <v>#NUM!</v>
      </c>
      <c r="OG27" s="309" t="e">
        <f t="shared" si="109"/>
        <v>#NUM!</v>
      </c>
      <c r="OH27" s="309" t="e">
        <f t="shared" si="109"/>
        <v>#NUM!</v>
      </c>
      <c r="OI27" s="309" t="e">
        <f t="shared" si="109"/>
        <v>#NUM!</v>
      </c>
      <c r="OJ27" s="309" t="e">
        <f t="shared" si="109"/>
        <v>#NUM!</v>
      </c>
      <c r="OK27" s="309" t="e">
        <f t="shared" si="109"/>
        <v>#NUM!</v>
      </c>
      <c r="OL27" s="309" t="e">
        <f t="shared" si="109"/>
        <v>#NUM!</v>
      </c>
      <c r="OM27" s="309" t="e">
        <f t="shared" si="109"/>
        <v>#NUM!</v>
      </c>
      <c r="ON27" s="309" t="e">
        <f t="shared" si="109"/>
        <v>#NUM!</v>
      </c>
      <c r="OO27" s="309" t="e">
        <f t="shared" si="109"/>
        <v>#NUM!</v>
      </c>
      <c r="OP27" s="309" t="e">
        <f t="shared" si="109"/>
        <v>#NUM!</v>
      </c>
      <c r="OQ27" s="309" t="e">
        <f t="shared" si="109"/>
        <v>#NUM!</v>
      </c>
      <c r="OR27" s="309" t="e">
        <f t="shared" si="109"/>
        <v>#NUM!</v>
      </c>
      <c r="OS27" s="309" t="e">
        <f t="shared" si="109"/>
        <v>#NUM!</v>
      </c>
      <c r="OT27" s="309" t="e">
        <f t="shared" si="109"/>
        <v>#NUM!</v>
      </c>
      <c r="OU27" s="309" t="e">
        <f t="shared" si="109"/>
        <v>#NUM!</v>
      </c>
      <c r="OV27" s="309" t="e">
        <f t="shared" si="109"/>
        <v>#NUM!</v>
      </c>
      <c r="OW27" s="309" t="e">
        <f t="shared" si="109"/>
        <v>#NUM!</v>
      </c>
      <c r="OX27" s="309" t="e">
        <f t="shared" si="109"/>
        <v>#NUM!</v>
      </c>
      <c r="OY27" s="309" t="e">
        <f t="shared" si="109"/>
        <v>#NUM!</v>
      </c>
      <c r="OZ27" s="309" t="e">
        <f t="shared" si="109"/>
        <v>#NUM!</v>
      </c>
      <c r="PA27" s="309" t="e">
        <f t="shared" si="109"/>
        <v>#NUM!</v>
      </c>
      <c r="PB27" s="309" t="e">
        <f t="shared" si="109"/>
        <v>#NUM!</v>
      </c>
      <c r="PC27" s="309" t="e">
        <f t="shared" si="109"/>
        <v>#NUM!</v>
      </c>
      <c r="PD27" s="309" t="e">
        <f t="shared" si="109"/>
        <v>#NUM!</v>
      </c>
      <c r="PE27" s="309" t="e">
        <f t="shared" si="109"/>
        <v>#NUM!</v>
      </c>
      <c r="PF27" s="309" t="e">
        <f t="shared" si="109"/>
        <v>#NUM!</v>
      </c>
      <c r="PG27" s="309" t="e">
        <f t="shared" si="109"/>
        <v>#NUM!</v>
      </c>
      <c r="PH27" s="309" t="e">
        <f t="shared" si="109"/>
        <v>#NUM!</v>
      </c>
      <c r="PI27" s="309" t="e">
        <f t="shared" si="109"/>
        <v>#NUM!</v>
      </c>
      <c r="PJ27" s="309" t="e">
        <f t="shared" si="109"/>
        <v>#NUM!</v>
      </c>
      <c r="PK27" s="309" t="e">
        <f t="shared" si="109"/>
        <v>#NUM!</v>
      </c>
      <c r="PL27" s="309" t="e">
        <f t="shared" si="109"/>
        <v>#NUM!</v>
      </c>
      <c r="PM27" s="309" t="e">
        <f t="shared" si="109"/>
        <v>#NUM!</v>
      </c>
      <c r="PN27" s="309" t="e">
        <f t="shared" si="109"/>
        <v>#NUM!</v>
      </c>
      <c r="PO27" s="309" t="e">
        <f t="shared" si="109"/>
        <v>#NUM!</v>
      </c>
      <c r="PP27" s="309" t="e">
        <f t="shared" si="109"/>
        <v>#NUM!</v>
      </c>
      <c r="PQ27" s="309" t="e">
        <f t="shared" si="109"/>
        <v>#NUM!</v>
      </c>
      <c r="PR27" s="309" t="e">
        <f t="shared" si="109"/>
        <v>#NUM!</v>
      </c>
      <c r="PS27" s="309" t="e">
        <f t="shared" si="109"/>
        <v>#NUM!</v>
      </c>
      <c r="PT27" s="309" t="e">
        <f t="shared" si="109"/>
        <v>#NUM!</v>
      </c>
      <c r="PU27" s="309" t="e">
        <f t="shared" si="109"/>
        <v>#NUM!</v>
      </c>
      <c r="PV27" s="309" t="e">
        <f t="shared" si="109"/>
        <v>#NUM!</v>
      </c>
      <c r="PW27" s="309" t="e">
        <f t="shared" si="109"/>
        <v>#NUM!</v>
      </c>
      <c r="PX27" s="309" t="e">
        <f t="shared" si="109"/>
        <v>#NUM!</v>
      </c>
      <c r="PY27" s="309" t="e">
        <f t="shared" si="109"/>
        <v>#NUM!</v>
      </c>
      <c r="PZ27" s="309" t="e">
        <f t="shared" si="109"/>
        <v>#NUM!</v>
      </c>
      <c r="QA27" s="309" t="e">
        <f t="shared" si="109"/>
        <v>#NUM!</v>
      </c>
      <c r="QB27" s="309" t="e">
        <f t="shared" si="109"/>
        <v>#NUM!</v>
      </c>
      <c r="QC27" s="309" t="e">
        <f t="shared" si="109"/>
        <v>#NUM!</v>
      </c>
      <c r="QD27" s="309" t="e">
        <f t="shared" si="109"/>
        <v>#NUM!</v>
      </c>
      <c r="QE27" s="309" t="e">
        <f t="shared" si="109"/>
        <v>#NUM!</v>
      </c>
      <c r="QF27" s="309" t="e">
        <f t="shared" si="109"/>
        <v>#NUM!</v>
      </c>
      <c r="QG27" s="309" t="e">
        <f t="shared" si="109"/>
        <v>#NUM!</v>
      </c>
      <c r="QH27" s="309" t="e">
        <f t="shared" si="109"/>
        <v>#NUM!</v>
      </c>
      <c r="QI27" s="309" t="e">
        <f t="shared" si="109"/>
        <v>#NUM!</v>
      </c>
      <c r="QJ27" s="309" t="e">
        <f t="shared" ref="QJ27:SH27" si="110">QUARTILE(QJ80:QJ179,1)</f>
        <v>#NUM!</v>
      </c>
      <c r="QK27" s="309" t="e">
        <f t="shared" si="110"/>
        <v>#NUM!</v>
      </c>
      <c r="QL27" s="309" t="e">
        <f t="shared" si="110"/>
        <v>#NUM!</v>
      </c>
      <c r="QM27" s="309" t="e">
        <f t="shared" si="110"/>
        <v>#NUM!</v>
      </c>
      <c r="QN27" s="309" t="e">
        <f t="shared" si="110"/>
        <v>#NUM!</v>
      </c>
      <c r="QO27" s="309" t="e">
        <f t="shared" si="110"/>
        <v>#NUM!</v>
      </c>
      <c r="QP27" s="309" t="e">
        <f t="shared" si="110"/>
        <v>#NUM!</v>
      </c>
      <c r="QQ27" s="309" t="e">
        <f t="shared" si="110"/>
        <v>#NUM!</v>
      </c>
      <c r="QR27" s="309" t="e">
        <f t="shared" si="110"/>
        <v>#NUM!</v>
      </c>
      <c r="QS27" s="309" t="e">
        <f t="shared" si="110"/>
        <v>#NUM!</v>
      </c>
      <c r="QT27" s="309" t="e">
        <f t="shared" si="110"/>
        <v>#NUM!</v>
      </c>
      <c r="QU27" s="309" t="e">
        <f t="shared" si="110"/>
        <v>#NUM!</v>
      </c>
      <c r="QV27" s="309" t="e">
        <f t="shared" si="110"/>
        <v>#NUM!</v>
      </c>
      <c r="QW27" s="309" t="e">
        <f t="shared" si="110"/>
        <v>#NUM!</v>
      </c>
      <c r="QX27" s="309" t="e">
        <f t="shared" si="110"/>
        <v>#NUM!</v>
      </c>
      <c r="QY27" s="309" t="e">
        <f t="shared" si="110"/>
        <v>#NUM!</v>
      </c>
      <c r="QZ27" s="309" t="e">
        <f t="shared" si="110"/>
        <v>#NUM!</v>
      </c>
      <c r="RA27" s="309" t="e">
        <f t="shared" si="110"/>
        <v>#NUM!</v>
      </c>
      <c r="RB27" s="309" t="e">
        <f t="shared" si="110"/>
        <v>#NUM!</v>
      </c>
      <c r="RC27" s="309" t="e">
        <f t="shared" si="110"/>
        <v>#NUM!</v>
      </c>
      <c r="RD27" s="309" t="e">
        <f t="shared" si="110"/>
        <v>#NUM!</v>
      </c>
      <c r="RE27" s="309" t="e">
        <f t="shared" si="110"/>
        <v>#NUM!</v>
      </c>
      <c r="RF27" s="309" t="e">
        <f t="shared" si="110"/>
        <v>#NUM!</v>
      </c>
      <c r="RG27" s="309" t="e">
        <f t="shared" si="110"/>
        <v>#NUM!</v>
      </c>
      <c r="RH27" s="309" t="e">
        <f t="shared" si="110"/>
        <v>#NUM!</v>
      </c>
      <c r="RI27" s="309" t="e">
        <f t="shared" si="110"/>
        <v>#NUM!</v>
      </c>
      <c r="RJ27" s="309" t="e">
        <f t="shared" si="110"/>
        <v>#NUM!</v>
      </c>
      <c r="RK27" s="309" t="e">
        <f t="shared" si="110"/>
        <v>#NUM!</v>
      </c>
      <c r="RL27" s="309" t="e">
        <f t="shared" si="110"/>
        <v>#NUM!</v>
      </c>
      <c r="RM27" s="309" t="e">
        <f t="shared" si="110"/>
        <v>#NUM!</v>
      </c>
      <c r="RN27" s="309" t="e">
        <f t="shared" si="110"/>
        <v>#NUM!</v>
      </c>
      <c r="RO27" s="309" t="e">
        <f t="shared" si="110"/>
        <v>#NUM!</v>
      </c>
      <c r="RP27" s="309" t="e">
        <f t="shared" si="110"/>
        <v>#NUM!</v>
      </c>
      <c r="RQ27" s="309" t="e">
        <f t="shared" si="110"/>
        <v>#NUM!</v>
      </c>
      <c r="RR27" s="309" t="e">
        <f t="shared" si="110"/>
        <v>#NUM!</v>
      </c>
      <c r="RS27" s="309" t="e">
        <f t="shared" si="110"/>
        <v>#NUM!</v>
      </c>
      <c r="RT27" s="309" t="e">
        <f t="shared" si="110"/>
        <v>#NUM!</v>
      </c>
      <c r="RU27" s="309" t="e">
        <f t="shared" si="110"/>
        <v>#NUM!</v>
      </c>
      <c r="RV27" s="309" t="e">
        <f t="shared" si="110"/>
        <v>#NUM!</v>
      </c>
      <c r="RW27" s="309" t="e">
        <f t="shared" si="110"/>
        <v>#NUM!</v>
      </c>
      <c r="RX27" s="309" t="e">
        <f t="shared" si="110"/>
        <v>#NUM!</v>
      </c>
      <c r="RY27" s="309" t="e">
        <f t="shared" si="110"/>
        <v>#NUM!</v>
      </c>
      <c r="RZ27" s="309" t="e">
        <f t="shared" si="110"/>
        <v>#NUM!</v>
      </c>
      <c r="SA27" s="309" t="e">
        <f t="shared" si="110"/>
        <v>#NUM!</v>
      </c>
      <c r="SB27" s="309" t="e">
        <f t="shared" si="110"/>
        <v>#NUM!</v>
      </c>
      <c r="SC27" s="309" t="e">
        <f t="shared" si="110"/>
        <v>#NUM!</v>
      </c>
      <c r="SD27" s="309" t="e">
        <f t="shared" si="110"/>
        <v>#NUM!</v>
      </c>
      <c r="SE27" s="309" t="e">
        <f t="shared" si="110"/>
        <v>#NUM!</v>
      </c>
      <c r="SF27" s="309" t="e">
        <f t="shared" si="110"/>
        <v>#NUM!</v>
      </c>
      <c r="SG27" s="309" t="e">
        <f t="shared" si="110"/>
        <v>#NUM!</v>
      </c>
      <c r="SH27" s="309" t="e">
        <f t="shared" si="110"/>
        <v>#NUM!</v>
      </c>
      <c r="SM27">
        <f>'GRR Data'!A23</f>
        <v>0</v>
      </c>
    </row>
    <row r="28" spans="2:507">
      <c r="B28" s="3" t="s">
        <v>389</v>
      </c>
      <c r="C28" s="309">
        <f>QUARTILE(C80:C179,3)</f>
        <v>692.57500000000005</v>
      </c>
      <c r="D28" s="309">
        <f t="shared" ref="D28:BO28" si="111">QUARTILE(D80:D179,3)</f>
        <v>0.18737500000000001</v>
      </c>
      <c r="E28" s="309">
        <f t="shared" si="111"/>
        <v>0.2215</v>
      </c>
      <c r="F28" s="309">
        <f t="shared" si="111"/>
        <v>0.26174999999999998</v>
      </c>
      <c r="G28" s="309">
        <f t="shared" si="111"/>
        <v>0.182475</v>
      </c>
      <c r="H28" s="309">
        <f t="shared" si="111"/>
        <v>0.19122500000000001</v>
      </c>
      <c r="I28" s="309">
        <f t="shared" si="111"/>
        <v>0.16512499999999999</v>
      </c>
      <c r="J28" s="309">
        <f t="shared" si="111"/>
        <v>0.165325</v>
      </c>
      <c r="K28" s="309">
        <f t="shared" si="111"/>
        <v>0.168575</v>
      </c>
      <c r="L28" s="309">
        <f t="shared" si="111"/>
        <v>0.16402499999999998</v>
      </c>
      <c r="M28" s="309">
        <f t="shared" si="111"/>
        <v>0.162325</v>
      </c>
      <c r="N28" s="309">
        <f t="shared" si="111"/>
        <v>0.14605000000000001</v>
      </c>
      <c r="O28" s="309">
        <f t="shared" si="111"/>
        <v>0.14432500000000001</v>
      </c>
      <c r="P28" s="309">
        <f t="shared" si="111"/>
        <v>0.16675000000000001</v>
      </c>
      <c r="Q28" s="309">
        <f t="shared" si="111"/>
        <v>0.15030000000000002</v>
      </c>
      <c r="R28" s="309">
        <f t="shared" si="111"/>
        <v>0.16667500000000002</v>
      </c>
      <c r="S28" s="309">
        <f t="shared" si="111"/>
        <v>0.19314999999999999</v>
      </c>
      <c r="T28" s="309">
        <f t="shared" si="111"/>
        <v>0.20205000000000001</v>
      </c>
      <c r="U28" s="309">
        <f t="shared" si="111"/>
        <v>0.19324999999999998</v>
      </c>
      <c r="V28" s="309">
        <f t="shared" si="111"/>
        <v>0.20995000000000003</v>
      </c>
      <c r="W28" s="309">
        <f t="shared" si="111"/>
        <v>0.13060249999999998</v>
      </c>
      <c r="X28" s="309">
        <f t="shared" si="111"/>
        <v>0.10448249999999999</v>
      </c>
      <c r="Y28" s="309">
        <f t="shared" si="111"/>
        <v>0.11040249999999999</v>
      </c>
      <c r="Z28" s="309">
        <f t="shared" si="111"/>
        <v>9.2460000000000001E-2</v>
      </c>
      <c r="AA28" s="309">
        <f t="shared" si="111"/>
        <v>0.12182999999999999</v>
      </c>
      <c r="AB28" s="309">
        <f t="shared" si="111"/>
        <v>0.13815749999999999</v>
      </c>
      <c r="AC28" s="309">
        <f t="shared" si="111"/>
        <v>9.2539999999999997E-2</v>
      </c>
      <c r="AD28" s="309">
        <f t="shared" si="111"/>
        <v>0.14068250000000002</v>
      </c>
      <c r="AE28" s="309">
        <f t="shared" si="111"/>
        <v>0.110795</v>
      </c>
      <c r="AF28" s="309">
        <f t="shared" si="111"/>
        <v>0.14606249999999998</v>
      </c>
      <c r="AG28" s="309">
        <f t="shared" si="111"/>
        <v>0.1640075</v>
      </c>
      <c r="AH28" s="309">
        <f t="shared" si="111"/>
        <v>0.15037250000000002</v>
      </c>
      <c r="AI28" s="309">
        <f t="shared" si="111"/>
        <v>0.10824</v>
      </c>
      <c r="AJ28" s="309">
        <f t="shared" si="111"/>
        <v>0.1310125</v>
      </c>
      <c r="AK28" s="309">
        <f t="shared" si="111"/>
        <v>8.8422500000000001E-2</v>
      </c>
      <c r="AL28" s="309">
        <f t="shared" si="111"/>
        <v>0.13222</v>
      </c>
      <c r="AM28" s="309">
        <f t="shared" si="111"/>
        <v>0.12422750000000002</v>
      </c>
      <c r="AN28" s="309">
        <f t="shared" si="111"/>
        <v>274.48435000000001</v>
      </c>
      <c r="AO28" s="309">
        <f t="shared" si="111"/>
        <v>274.49132500000002</v>
      </c>
      <c r="AP28" s="309">
        <f t="shared" si="111"/>
        <v>274.49332499999997</v>
      </c>
      <c r="AQ28" s="309">
        <f t="shared" si="111"/>
        <v>189.920725</v>
      </c>
      <c r="AR28" s="309">
        <f t="shared" si="111"/>
        <v>189.93955</v>
      </c>
      <c r="AS28" s="309">
        <f t="shared" si="111"/>
        <v>189.93167499999998</v>
      </c>
      <c r="AT28" s="309">
        <f t="shared" si="111"/>
        <v>0.48440024999999998</v>
      </c>
      <c r="AU28" s="309">
        <f t="shared" si="111"/>
        <v>-0.10241749999999999</v>
      </c>
      <c r="AV28" s="309">
        <f t="shared" si="111"/>
        <v>3.2022000000000002E-2</v>
      </c>
      <c r="AW28" s="309">
        <f t="shared" si="111"/>
        <v>0.13262200000000002</v>
      </c>
      <c r="AX28" s="309">
        <f t="shared" si="111"/>
        <v>7.1886749999999999E-2</v>
      </c>
      <c r="AY28" s="309">
        <f t="shared" si="111"/>
        <v>-9.4846750000000007E-2</v>
      </c>
      <c r="AZ28" s="309">
        <f t="shared" si="111"/>
        <v>-3.0530000000000002E-2</v>
      </c>
      <c r="BA28" s="309">
        <f t="shared" si="111"/>
        <v>0.22956825</v>
      </c>
      <c r="BB28" s="309">
        <f t="shared" si="111"/>
        <v>0.2948635</v>
      </c>
      <c r="BC28" s="309">
        <f t="shared" si="111"/>
        <v>0.15934699999999999</v>
      </c>
      <c r="BD28" s="309">
        <f t="shared" si="111"/>
        <v>-6.6273499999999999E-2</v>
      </c>
      <c r="BE28" s="309">
        <f t="shared" si="111"/>
        <v>-0.10856525</v>
      </c>
      <c r="BF28" s="309">
        <f t="shared" si="111"/>
        <v>-5.6982999999999999E-2</v>
      </c>
      <c r="BG28" s="309">
        <f t="shared" si="111"/>
        <v>-6.0924999999999998E-4</v>
      </c>
      <c r="BH28" s="309">
        <f t="shared" si="111"/>
        <v>-3.6916999999999998E-2</v>
      </c>
      <c r="BI28" s="309">
        <f t="shared" si="111"/>
        <v>-0.11889875</v>
      </c>
      <c r="BJ28" s="309">
        <f t="shared" si="111"/>
        <v>0.42804999999999999</v>
      </c>
      <c r="BK28" s="309">
        <f t="shared" si="111"/>
        <v>-5.8500000000000002E-3</v>
      </c>
      <c r="BL28" s="309">
        <f t="shared" si="111"/>
        <v>0.20242499999999999</v>
      </c>
      <c r="BM28" s="309">
        <f t="shared" si="111"/>
        <v>-0.11665</v>
      </c>
      <c r="BN28" s="309">
        <f t="shared" si="111"/>
        <v>-0.13844999999999999</v>
      </c>
      <c r="BO28" s="309">
        <f t="shared" si="111"/>
        <v>-0.131325</v>
      </c>
      <c r="BP28" s="309">
        <f t="shared" ref="BP28:EA28" si="112">QUARTILE(BP80:BP179,3)</f>
        <v>-0.13642500000000002</v>
      </c>
      <c r="BQ28" s="309">
        <f t="shared" si="112"/>
        <v>0.14954999999999999</v>
      </c>
      <c r="BR28" s="309">
        <f t="shared" si="112"/>
        <v>1.6300000000000002E-2</v>
      </c>
      <c r="BS28" s="309">
        <f t="shared" si="112"/>
        <v>-3.075E-2</v>
      </c>
      <c r="BT28" s="309">
        <f t="shared" si="112"/>
        <v>9.69E-2</v>
      </c>
      <c r="BU28" s="309">
        <f t="shared" si="112"/>
        <v>2.4324999999999999E-2</v>
      </c>
      <c r="BV28" s="309">
        <f t="shared" si="112"/>
        <v>6.7649999999999988E-2</v>
      </c>
      <c r="BW28" s="309">
        <f t="shared" si="112"/>
        <v>0.120225</v>
      </c>
      <c r="BX28" s="309">
        <f t="shared" si="112"/>
        <v>0.12645000000000001</v>
      </c>
      <c r="BY28" s="309">
        <f t="shared" si="112"/>
        <v>0.15440000000000001</v>
      </c>
      <c r="BZ28" s="309">
        <f t="shared" si="112"/>
        <v>0.15492500000000001</v>
      </c>
      <c r="CA28" s="309">
        <f t="shared" si="112"/>
        <v>0.144175</v>
      </c>
      <c r="CB28" s="309">
        <f t="shared" si="112"/>
        <v>0.11852499999999999</v>
      </c>
      <c r="CC28" s="309">
        <f t="shared" si="112"/>
        <v>0.1111</v>
      </c>
      <c r="CD28" s="309">
        <f t="shared" si="112"/>
        <v>0.182975</v>
      </c>
      <c r="CE28" s="309">
        <f t="shared" si="112"/>
        <v>0.14369999999999999</v>
      </c>
      <c r="CF28" s="309">
        <f t="shared" si="112"/>
        <v>0.15232499999999999</v>
      </c>
      <c r="CG28" s="309">
        <f t="shared" si="112"/>
        <v>0.14449999999999999</v>
      </c>
      <c r="CH28" s="309">
        <f t="shared" si="112"/>
        <v>0.10957500000000001</v>
      </c>
      <c r="CI28" s="309">
        <f t="shared" si="112"/>
        <v>9.8799999999999999E-2</v>
      </c>
      <c r="CJ28" s="309">
        <f t="shared" ref="CJ28:CY28" si="113">QUARTILE(CJ80:CJ179,3)</f>
        <v>0.53245000000000009</v>
      </c>
      <c r="CK28" s="309">
        <f t="shared" si="113"/>
        <v>0.51544999999999996</v>
      </c>
      <c r="CL28" s="309">
        <f t="shared" si="113"/>
        <v>0.53452500000000003</v>
      </c>
      <c r="CM28" s="309">
        <f t="shared" si="113"/>
        <v>0.495925</v>
      </c>
      <c r="CN28" s="309">
        <f t="shared" si="113"/>
        <v>6.2599999999999989E-2</v>
      </c>
      <c r="CO28" s="309">
        <f t="shared" si="113"/>
        <v>4.3150000000000022E-2</v>
      </c>
      <c r="CP28" s="309">
        <f t="shared" si="113"/>
        <v>1.9200000000000016E-2</v>
      </c>
      <c r="CQ28" s="309">
        <f t="shared" si="113"/>
        <v>0.19519999999999998</v>
      </c>
      <c r="CR28" s="309">
        <f t="shared" si="113"/>
        <v>-1.0325000000000001E-2</v>
      </c>
      <c r="CS28" s="309">
        <f t="shared" si="113"/>
        <v>0.1045</v>
      </c>
      <c r="CT28" s="309">
        <f t="shared" si="113"/>
        <v>4.9749999999999994E-3</v>
      </c>
      <c r="CU28" s="309">
        <f t="shared" si="113"/>
        <v>0.20945</v>
      </c>
      <c r="CV28" s="309">
        <f t="shared" si="113"/>
        <v>-1.0200000000000001E-2</v>
      </c>
      <c r="CW28" s="309">
        <f t="shared" si="113"/>
        <v>0.1275</v>
      </c>
      <c r="CX28" s="309">
        <f t="shared" si="113"/>
        <v>6.1749999999999999E-3</v>
      </c>
      <c r="CY28" s="309">
        <f t="shared" si="113"/>
        <v>0.1295</v>
      </c>
      <c r="CZ28" s="309">
        <f t="shared" si="112"/>
        <v>9.6599999999999991E-2</v>
      </c>
      <c r="DA28" s="309">
        <f t="shared" si="112"/>
        <v>8.7650000000000006E-2</v>
      </c>
      <c r="DB28" s="309">
        <f t="shared" si="112"/>
        <v>0.17052499999999998</v>
      </c>
      <c r="DC28" s="309">
        <f t="shared" ref="DC28:DI28" si="114">QUARTILE(DC80:DC179,3)</f>
        <v>0.12275</v>
      </c>
      <c r="DD28" s="309">
        <f t="shared" si="114"/>
        <v>0.10825</v>
      </c>
      <c r="DE28" s="309">
        <f t="shared" si="114"/>
        <v>5.8500000000000003E-2</v>
      </c>
      <c r="DF28" s="309">
        <f t="shared" si="114"/>
        <v>5.2925E-2</v>
      </c>
      <c r="DG28" s="309">
        <f t="shared" si="114"/>
        <v>4.07E-2</v>
      </c>
      <c r="DH28" s="309">
        <f t="shared" si="114"/>
        <v>5.8650000000000001E-2</v>
      </c>
      <c r="DI28" s="309">
        <f t="shared" si="114"/>
        <v>5.0025E-2</v>
      </c>
      <c r="DJ28" s="309">
        <f t="shared" si="112"/>
        <v>0.174925</v>
      </c>
      <c r="DK28" s="309">
        <f t="shared" si="112"/>
        <v>0.1706</v>
      </c>
      <c r="DL28" s="309">
        <f t="shared" si="112"/>
        <v>0.18102499999999999</v>
      </c>
      <c r="DM28" s="309">
        <f t="shared" si="112"/>
        <v>0.18290000000000001</v>
      </c>
      <c r="DN28" s="309">
        <f t="shared" si="112"/>
        <v>0.19370000000000001</v>
      </c>
      <c r="DO28" s="309">
        <f t="shared" si="112"/>
        <v>0.108725</v>
      </c>
      <c r="DP28" s="309">
        <f t="shared" si="112"/>
        <v>0.11070000000000001</v>
      </c>
      <c r="DQ28" s="309">
        <f t="shared" si="112"/>
        <v>0.100525</v>
      </c>
      <c r="DR28" s="309">
        <f t="shared" si="112"/>
        <v>0.110875</v>
      </c>
      <c r="DS28" s="309">
        <f t="shared" si="112"/>
        <v>0.10349999999999999</v>
      </c>
      <c r="DT28" s="309">
        <f t="shared" si="112"/>
        <v>0.1115</v>
      </c>
      <c r="DU28" s="309">
        <f t="shared" si="112"/>
        <v>0.1139</v>
      </c>
      <c r="DV28" s="309">
        <f t="shared" si="112"/>
        <v>0.101325</v>
      </c>
      <c r="DW28" s="309">
        <f t="shared" si="112"/>
        <v>0.1007</v>
      </c>
      <c r="DX28" s="309">
        <f t="shared" si="112"/>
        <v>3.7449999999999997E-2</v>
      </c>
      <c r="DY28" s="309">
        <f t="shared" si="112"/>
        <v>4.845E-2</v>
      </c>
      <c r="DZ28" s="309">
        <f t="shared" si="112"/>
        <v>3.5549999999999998E-2</v>
      </c>
      <c r="EA28" s="309">
        <f t="shared" si="112"/>
        <v>3.7000000000000005E-2</v>
      </c>
      <c r="EB28" s="309">
        <f t="shared" ref="EB28:GM28" si="115">QUARTILE(EB80:EB179,3)</f>
        <v>0.30282500000000001</v>
      </c>
      <c r="EC28" s="309">
        <f t="shared" si="115"/>
        <v>0.30649999999999999</v>
      </c>
      <c r="ED28" s="309">
        <f t="shared" si="115"/>
        <v>0.24627500000000002</v>
      </c>
      <c r="EE28" s="309">
        <f t="shared" si="115"/>
        <v>0.29642499999999999</v>
      </c>
      <c r="EF28" s="309">
        <f t="shared" si="115"/>
        <v>0.29649999999999999</v>
      </c>
      <c r="EG28" s="309">
        <f t="shared" si="115"/>
        <v>0.29459999999999997</v>
      </c>
      <c r="EH28" s="309">
        <f t="shared" si="115"/>
        <v>0.29544999999999999</v>
      </c>
      <c r="EI28" s="309">
        <f t="shared" si="115"/>
        <v>0.28612500000000002</v>
      </c>
      <c r="EJ28" s="309">
        <f t="shared" si="115"/>
        <v>0.27015</v>
      </c>
      <c r="EK28" s="309">
        <f t="shared" si="115"/>
        <v>3.6825000000000004E-2</v>
      </c>
      <c r="EL28" s="309">
        <f t="shared" si="115"/>
        <v>7.8617822500000001</v>
      </c>
      <c r="EM28" s="309">
        <f t="shared" si="115"/>
        <v>7.8582774999999998</v>
      </c>
      <c r="EN28" s="309">
        <f t="shared" si="115"/>
        <v>7.8185422500000001</v>
      </c>
      <c r="EO28" s="309">
        <f t="shared" si="115"/>
        <v>7.851108</v>
      </c>
      <c r="EP28" s="309">
        <f t="shared" si="115"/>
        <v>7.8162149999999997</v>
      </c>
      <c r="EQ28" s="309">
        <f t="shared" si="115"/>
        <v>7.8146459999999998</v>
      </c>
      <c r="ER28" s="309">
        <f t="shared" si="115"/>
        <v>7.81244125</v>
      </c>
      <c r="ES28" s="309">
        <f t="shared" si="115"/>
        <v>7.8247652499999996</v>
      </c>
      <c r="ET28" s="309">
        <f t="shared" si="115"/>
        <v>7.8540369999999999</v>
      </c>
      <c r="EU28" s="309">
        <f t="shared" si="115"/>
        <v>7.8937404999999998</v>
      </c>
      <c r="EV28" s="309">
        <f t="shared" si="115"/>
        <v>7.8231725000000001</v>
      </c>
      <c r="EW28" s="309">
        <f t="shared" si="115"/>
        <v>7.8226027499999997</v>
      </c>
      <c r="EX28" s="309">
        <f t="shared" si="115"/>
        <v>7.8540812500000001</v>
      </c>
      <c r="EY28" s="309">
        <f t="shared" si="115"/>
        <v>7.8695282500000001</v>
      </c>
      <c r="EZ28" s="309">
        <f t="shared" si="115"/>
        <v>7.8267384999999994</v>
      </c>
      <c r="FA28" s="309">
        <f t="shared" si="115"/>
        <v>7.80871125</v>
      </c>
      <c r="FB28" s="309">
        <f t="shared" si="115"/>
        <v>7.8218825000000001</v>
      </c>
      <c r="FC28" s="309">
        <f t="shared" si="115"/>
        <v>7.9004157499999996</v>
      </c>
      <c r="FD28" s="309">
        <f t="shared" si="115"/>
        <v>0.353875</v>
      </c>
      <c r="FE28" s="309">
        <f t="shared" si="115"/>
        <v>7.9500000000000001E-2</v>
      </c>
      <c r="FF28" s="309">
        <f t="shared" si="115"/>
        <v>5.7024999999999999E-2</v>
      </c>
      <c r="FG28" s="309">
        <f t="shared" si="115"/>
        <v>3.39E-2</v>
      </c>
      <c r="FH28" s="309">
        <f t="shared" si="115"/>
        <v>3.5424999999999998E-2</v>
      </c>
      <c r="FI28" s="309">
        <f t="shared" si="115"/>
        <v>-2.0999999999999999E-3</v>
      </c>
      <c r="FJ28" s="309">
        <f t="shared" si="115"/>
        <v>3.3975000000000005E-2</v>
      </c>
      <c r="FK28" s="309">
        <f t="shared" si="115"/>
        <v>4.7899999999999998E-2</v>
      </c>
      <c r="FL28" s="309">
        <f t="shared" si="115"/>
        <v>6.2375E-2</v>
      </c>
      <c r="FM28" s="309">
        <f t="shared" si="115"/>
        <v>9.7924999999999998E-2</v>
      </c>
      <c r="FN28" s="309">
        <f t="shared" si="115"/>
        <v>7.9750000000000012E-3</v>
      </c>
      <c r="FO28" s="309">
        <f t="shared" si="115"/>
        <v>-1.0475E-2</v>
      </c>
      <c r="FP28" s="309">
        <f t="shared" si="115"/>
        <v>-8.5025000000000003E-2</v>
      </c>
      <c r="FQ28" s="309">
        <f t="shared" si="115"/>
        <v>-0.19294999999999998</v>
      </c>
      <c r="FR28" s="309">
        <f t="shared" si="115"/>
        <v>4.1474999999999998E-2</v>
      </c>
      <c r="FS28" s="309">
        <f t="shared" si="115"/>
        <v>6.7250000000000001E-3</v>
      </c>
      <c r="FT28" s="309">
        <f t="shared" si="115"/>
        <v>0.15065000000000001</v>
      </c>
      <c r="FU28" s="309">
        <f t="shared" si="115"/>
        <v>6.3299999999999995E-2</v>
      </c>
      <c r="FV28" s="309">
        <f t="shared" si="115"/>
        <v>1.46E-2</v>
      </c>
      <c r="FW28" s="309">
        <f t="shared" si="115"/>
        <v>1.375E-2</v>
      </c>
      <c r="FX28" s="309">
        <f t="shared" si="115"/>
        <v>2.4424999999999999E-2</v>
      </c>
      <c r="FY28" s="309">
        <f t="shared" si="115"/>
        <v>4.2599999999999999E-2</v>
      </c>
      <c r="FZ28" s="309">
        <f t="shared" si="115"/>
        <v>3.4750000000000003E-2</v>
      </c>
      <c r="GA28" s="309">
        <f t="shared" si="115"/>
        <v>2.1425E-2</v>
      </c>
      <c r="GB28" s="309">
        <f t="shared" si="115"/>
        <v>1.6650000000000002E-2</v>
      </c>
      <c r="GC28" s="309">
        <f t="shared" si="115"/>
        <v>4.7125E-2</v>
      </c>
      <c r="GD28" s="309">
        <f t="shared" si="115"/>
        <v>9.2250000000000006E-3</v>
      </c>
      <c r="GE28" s="309">
        <f t="shared" si="115"/>
        <v>2.8000000000000001E-2</v>
      </c>
      <c r="GF28" s="309">
        <f t="shared" si="115"/>
        <v>-1.9224999999999999E-2</v>
      </c>
      <c r="GG28" s="309">
        <f t="shared" si="115"/>
        <v>-2.3300000000000001E-2</v>
      </c>
      <c r="GH28" s="309">
        <f t="shared" si="115"/>
        <v>2.325E-2</v>
      </c>
      <c r="GI28" s="309">
        <f t="shared" si="115"/>
        <v>1.1250000000000001E-3</v>
      </c>
      <c r="GJ28" s="309">
        <f t="shared" si="115"/>
        <v>0.35399999999999998</v>
      </c>
      <c r="GK28" s="309">
        <f t="shared" si="115"/>
        <v>5.7050000000000003E-2</v>
      </c>
      <c r="GL28" s="309">
        <f t="shared" si="115"/>
        <v>5.57E-2</v>
      </c>
      <c r="GM28" s="309">
        <f t="shared" si="115"/>
        <v>6.5625000000000003E-2</v>
      </c>
      <c r="GN28" s="309">
        <f t="shared" ref="GN28:IY28" si="116">QUARTILE(GN80:GN179,3)</f>
        <v>5.6375000000000001E-2</v>
      </c>
      <c r="GO28" s="309">
        <f t="shared" si="116"/>
        <v>1.0874999999999999E-2</v>
      </c>
      <c r="GP28" s="309">
        <f t="shared" si="116"/>
        <v>4.5574999999999997E-2</v>
      </c>
      <c r="GQ28" s="309">
        <f t="shared" si="116"/>
        <v>5.4574999999999999E-2</v>
      </c>
      <c r="GR28" s="309">
        <f t="shared" si="116"/>
        <v>3.7974999999999995E-2</v>
      </c>
      <c r="GS28" s="309">
        <f t="shared" si="116"/>
        <v>5.645E-2</v>
      </c>
      <c r="GT28" s="309">
        <f t="shared" si="116"/>
        <v>-9.4249999999999994E-3</v>
      </c>
      <c r="GU28" s="309">
        <f t="shared" si="116"/>
        <v>-2.0825E-2</v>
      </c>
      <c r="GV28" s="309">
        <f t="shared" si="116"/>
        <v>-0.10125000000000001</v>
      </c>
      <c r="GW28" s="309">
        <f t="shared" si="116"/>
        <v>-0.20072500000000001</v>
      </c>
      <c r="GX28" s="309">
        <f t="shared" si="116"/>
        <v>2.5075E-2</v>
      </c>
      <c r="GY28" s="309">
        <f t="shared" si="116"/>
        <v>9.6749999999999996E-3</v>
      </c>
      <c r="GZ28" s="309">
        <f t="shared" si="116"/>
        <v>9.1549999999999992E-2</v>
      </c>
      <c r="HA28" s="309">
        <f t="shared" si="116"/>
        <v>1.4924999999999999E-2</v>
      </c>
      <c r="HB28" s="309">
        <f t="shared" si="116"/>
        <v>3.749999999999999E-4</v>
      </c>
      <c r="HC28" s="309">
        <f t="shared" si="116"/>
        <v>1.5099999999999999E-2</v>
      </c>
      <c r="HD28" s="309">
        <f t="shared" si="116"/>
        <v>2.1225000000000001E-2</v>
      </c>
      <c r="HE28" s="309">
        <f t="shared" si="116"/>
        <v>3.065E-2</v>
      </c>
      <c r="HF28" s="309">
        <f t="shared" si="116"/>
        <v>2.8324999999999999E-2</v>
      </c>
      <c r="HG28" s="309">
        <f t="shared" si="116"/>
        <v>3.2524999999999998E-2</v>
      </c>
      <c r="HH28" s="309">
        <f t="shared" si="116"/>
        <v>9.4800000000000009E-2</v>
      </c>
      <c r="HI28" s="309">
        <f t="shared" si="116"/>
        <v>6.1600000000000002E-2</v>
      </c>
      <c r="HJ28" s="309">
        <f t="shared" si="116"/>
        <v>4.9724999999999998E-2</v>
      </c>
      <c r="HK28" s="309">
        <f t="shared" si="116"/>
        <v>2.7099999999999999E-2</v>
      </c>
      <c r="HL28" s="309">
        <f t="shared" si="116"/>
        <v>-1.9299999999999998E-2</v>
      </c>
      <c r="HM28" s="309">
        <f t="shared" si="116"/>
        <v>5.2675E-2</v>
      </c>
      <c r="HN28" s="309">
        <f t="shared" si="116"/>
        <v>4.6499999999999996E-3</v>
      </c>
      <c r="HO28" s="309">
        <f t="shared" si="116"/>
        <v>-4.4650000000000002E-2</v>
      </c>
      <c r="HP28" s="309">
        <f t="shared" si="116"/>
        <v>-2.6175E-2</v>
      </c>
      <c r="HQ28" s="309">
        <f t="shared" si="116"/>
        <v>-6.2975000000000003E-2</v>
      </c>
      <c r="HR28" s="309">
        <f t="shared" si="116"/>
        <v>-4.8399999999999999E-2</v>
      </c>
      <c r="HS28" s="309">
        <f t="shared" si="116"/>
        <v>8.9175000000000004E-2</v>
      </c>
      <c r="HT28" s="309">
        <f t="shared" si="116"/>
        <v>7.2450000000000001E-2</v>
      </c>
      <c r="HU28" s="309">
        <f t="shared" si="116"/>
        <v>9.1524999999999995E-2</v>
      </c>
      <c r="HV28" s="309">
        <f t="shared" si="116"/>
        <v>4.6525000000000004E-2</v>
      </c>
      <c r="HW28" s="309">
        <f t="shared" si="116"/>
        <v>4.6475000000000002E-2</v>
      </c>
      <c r="HX28" s="309">
        <f t="shared" si="116"/>
        <v>4.845E-2</v>
      </c>
      <c r="HY28" s="309">
        <f t="shared" si="116"/>
        <v>0.1009</v>
      </c>
      <c r="HZ28" s="309">
        <f t="shared" si="116"/>
        <v>7.22E-2</v>
      </c>
      <c r="IA28" s="309">
        <f t="shared" ref="IA28:IQ28" si="117">QUARTILE(IA80:IA179,3)</f>
        <v>-6.5249999999999996E-3</v>
      </c>
      <c r="IB28" s="309">
        <f t="shared" si="117"/>
        <v>-9.8499999999999994E-3</v>
      </c>
      <c r="IC28" s="309">
        <f t="shared" si="117"/>
        <v>-1.035E-2</v>
      </c>
      <c r="ID28" s="309">
        <f t="shared" si="117"/>
        <v>7.5250000000000004E-3</v>
      </c>
      <c r="IE28" s="309">
        <f t="shared" si="117"/>
        <v>2.1675E-2</v>
      </c>
      <c r="IF28" s="309">
        <f t="shared" si="117"/>
        <v>8.4007499999999999E-2</v>
      </c>
      <c r="IG28" s="309">
        <f t="shared" si="117"/>
        <v>7.2381000000000001E-2</v>
      </c>
      <c r="IH28" s="309">
        <f t="shared" si="117"/>
        <v>1.8463750000000001E-2</v>
      </c>
      <c r="II28" s="309">
        <f t="shared" si="117"/>
        <v>0.10413825</v>
      </c>
      <c r="IJ28" s="309">
        <f t="shared" si="117"/>
        <v>7.7524750000000003E-2</v>
      </c>
      <c r="IK28" s="309">
        <f t="shared" si="117"/>
        <v>7.0333000000000007E-2</v>
      </c>
      <c r="IL28" s="309">
        <f t="shared" si="117"/>
        <v>2.528275E-2</v>
      </c>
      <c r="IM28" s="309">
        <f t="shared" si="117"/>
        <v>0.13733024999999999</v>
      </c>
      <c r="IN28" s="309" t="e">
        <f t="shared" si="117"/>
        <v>#NUM!</v>
      </c>
      <c r="IO28" s="309" t="e">
        <f t="shared" si="117"/>
        <v>#NUM!</v>
      </c>
      <c r="IP28" s="309" t="e">
        <f t="shared" si="117"/>
        <v>#NUM!</v>
      </c>
      <c r="IQ28" s="309" t="e">
        <f t="shared" si="117"/>
        <v>#NUM!</v>
      </c>
      <c r="IR28" s="309" t="e">
        <f t="shared" si="116"/>
        <v>#NUM!</v>
      </c>
      <c r="IS28" s="309" t="e">
        <f t="shared" si="116"/>
        <v>#NUM!</v>
      </c>
      <c r="IT28" s="309" t="e">
        <f t="shared" si="116"/>
        <v>#NUM!</v>
      </c>
      <c r="IU28" s="309" t="e">
        <f t="shared" si="116"/>
        <v>#NUM!</v>
      </c>
      <c r="IV28" s="309" t="e">
        <f t="shared" si="116"/>
        <v>#NUM!</v>
      </c>
      <c r="IW28" s="309" t="e">
        <f t="shared" si="116"/>
        <v>#NUM!</v>
      </c>
      <c r="IX28" s="309" t="e">
        <f t="shared" si="116"/>
        <v>#NUM!</v>
      </c>
      <c r="IY28" s="309" t="e">
        <f t="shared" si="116"/>
        <v>#NUM!</v>
      </c>
      <c r="IZ28" s="309" t="e">
        <f t="shared" ref="IZ28:LK28" si="118">QUARTILE(IZ80:IZ179,3)</f>
        <v>#NUM!</v>
      </c>
      <c r="JA28" s="309" t="e">
        <f t="shared" si="118"/>
        <v>#NUM!</v>
      </c>
      <c r="JB28" s="309" t="e">
        <f t="shared" si="118"/>
        <v>#NUM!</v>
      </c>
      <c r="JC28" s="309" t="e">
        <f t="shared" si="118"/>
        <v>#NUM!</v>
      </c>
      <c r="JD28" s="309" t="e">
        <f t="shared" si="118"/>
        <v>#NUM!</v>
      </c>
      <c r="JE28" s="309" t="e">
        <f t="shared" si="118"/>
        <v>#NUM!</v>
      </c>
      <c r="JF28" s="309" t="e">
        <f t="shared" si="118"/>
        <v>#NUM!</v>
      </c>
      <c r="JG28" s="309" t="e">
        <f t="shared" si="118"/>
        <v>#NUM!</v>
      </c>
      <c r="JH28" s="309" t="e">
        <f t="shared" si="118"/>
        <v>#NUM!</v>
      </c>
      <c r="JI28" s="309" t="e">
        <f t="shared" si="118"/>
        <v>#NUM!</v>
      </c>
      <c r="JJ28" s="309" t="e">
        <f t="shared" si="118"/>
        <v>#NUM!</v>
      </c>
      <c r="JK28" s="309" t="e">
        <f t="shared" si="118"/>
        <v>#NUM!</v>
      </c>
      <c r="JL28" s="309" t="e">
        <f t="shared" si="118"/>
        <v>#NUM!</v>
      </c>
      <c r="JM28" s="309" t="e">
        <f t="shared" si="118"/>
        <v>#NUM!</v>
      </c>
      <c r="JN28" s="309" t="e">
        <f t="shared" si="118"/>
        <v>#NUM!</v>
      </c>
      <c r="JO28" s="309" t="e">
        <f t="shared" si="118"/>
        <v>#NUM!</v>
      </c>
      <c r="JP28" s="309" t="e">
        <f t="shared" si="118"/>
        <v>#NUM!</v>
      </c>
      <c r="JQ28" s="309" t="e">
        <f t="shared" si="118"/>
        <v>#NUM!</v>
      </c>
      <c r="JR28" s="309" t="e">
        <f t="shared" si="118"/>
        <v>#NUM!</v>
      </c>
      <c r="JS28" s="309" t="e">
        <f t="shared" si="118"/>
        <v>#NUM!</v>
      </c>
      <c r="JT28" s="309" t="e">
        <f t="shared" si="118"/>
        <v>#NUM!</v>
      </c>
      <c r="JU28" s="309" t="e">
        <f t="shared" si="118"/>
        <v>#NUM!</v>
      </c>
      <c r="JV28" s="309" t="e">
        <f t="shared" si="118"/>
        <v>#NUM!</v>
      </c>
      <c r="JW28" s="309" t="e">
        <f t="shared" si="118"/>
        <v>#NUM!</v>
      </c>
      <c r="JX28" s="309" t="e">
        <f t="shared" si="118"/>
        <v>#NUM!</v>
      </c>
      <c r="JY28" s="309" t="e">
        <f t="shared" si="118"/>
        <v>#NUM!</v>
      </c>
      <c r="JZ28" s="309" t="e">
        <f t="shared" si="118"/>
        <v>#NUM!</v>
      </c>
      <c r="KA28" s="309" t="e">
        <f t="shared" si="118"/>
        <v>#NUM!</v>
      </c>
      <c r="KB28" s="309" t="e">
        <f t="shared" si="118"/>
        <v>#NUM!</v>
      </c>
      <c r="KC28" s="309" t="e">
        <f t="shared" si="118"/>
        <v>#NUM!</v>
      </c>
      <c r="KD28" s="309" t="e">
        <f t="shared" si="118"/>
        <v>#NUM!</v>
      </c>
      <c r="KE28" s="309" t="e">
        <f t="shared" si="118"/>
        <v>#NUM!</v>
      </c>
      <c r="KF28" s="309" t="e">
        <f t="shared" si="118"/>
        <v>#NUM!</v>
      </c>
      <c r="KG28" s="309" t="e">
        <f t="shared" si="118"/>
        <v>#NUM!</v>
      </c>
      <c r="KH28" s="309" t="e">
        <f t="shared" si="118"/>
        <v>#NUM!</v>
      </c>
      <c r="KI28" s="309" t="e">
        <f t="shared" si="118"/>
        <v>#NUM!</v>
      </c>
      <c r="KJ28" s="309" t="e">
        <f t="shared" si="118"/>
        <v>#NUM!</v>
      </c>
      <c r="KK28" s="309" t="e">
        <f t="shared" si="118"/>
        <v>#NUM!</v>
      </c>
      <c r="KL28" s="309" t="e">
        <f t="shared" si="118"/>
        <v>#NUM!</v>
      </c>
      <c r="KM28" s="309" t="e">
        <f t="shared" si="118"/>
        <v>#NUM!</v>
      </c>
      <c r="KN28" s="309" t="e">
        <f t="shared" si="118"/>
        <v>#NUM!</v>
      </c>
      <c r="KO28" s="309" t="e">
        <f t="shared" si="118"/>
        <v>#NUM!</v>
      </c>
      <c r="KP28" s="309" t="e">
        <f t="shared" si="118"/>
        <v>#NUM!</v>
      </c>
      <c r="KQ28" s="309" t="e">
        <f t="shared" si="118"/>
        <v>#NUM!</v>
      </c>
      <c r="KR28" s="309" t="e">
        <f t="shared" si="118"/>
        <v>#NUM!</v>
      </c>
      <c r="KS28" s="309" t="e">
        <f t="shared" si="118"/>
        <v>#NUM!</v>
      </c>
      <c r="KT28" s="309" t="e">
        <f t="shared" si="118"/>
        <v>#NUM!</v>
      </c>
      <c r="KU28" s="309" t="e">
        <f t="shared" si="118"/>
        <v>#NUM!</v>
      </c>
      <c r="KV28" s="309" t="e">
        <f t="shared" si="118"/>
        <v>#NUM!</v>
      </c>
      <c r="KW28" s="309" t="e">
        <f t="shared" si="118"/>
        <v>#NUM!</v>
      </c>
      <c r="KX28" s="309" t="e">
        <f t="shared" si="118"/>
        <v>#NUM!</v>
      </c>
      <c r="KY28" s="309" t="e">
        <f t="shared" si="118"/>
        <v>#NUM!</v>
      </c>
      <c r="KZ28" s="309" t="e">
        <f t="shared" si="118"/>
        <v>#NUM!</v>
      </c>
      <c r="LA28" s="309" t="e">
        <f t="shared" si="118"/>
        <v>#NUM!</v>
      </c>
      <c r="LB28" s="309" t="e">
        <f t="shared" si="118"/>
        <v>#NUM!</v>
      </c>
      <c r="LC28" s="309" t="e">
        <f t="shared" si="118"/>
        <v>#NUM!</v>
      </c>
      <c r="LD28" s="309" t="e">
        <f t="shared" si="118"/>
        <v>#NUM!</v>
      </c>
      <c r="LE28" s="309" t="e">
        <f t="shared" si="118"/>
        <v>#NUM!</v>
      </c>
      <c r="LF28" s="309" t="e">
        <f t="shared" si="118"/>
        <v>#NUM!</v>
      </c>
      <c r="LG28" s="309" t="e">
        <f t="shared" si="118"/>
        <v>#NUM!</v>
      </c>
      <c r="LH28" s="309" t="e">
        <f t="shared" si="118"/>
        <v>#NUM!</v>
      </c>
      <c r="LI28" s="309" t="e">
        <f t="shared" si="118"/>
        <v>#NUM!</v>
      </c>
      <c r="LJ28" s="309" t="e">
        <f t="shared" si="118"/>
        <v>#NUM!</v>
      </c>
      <c r="LK28" s="309" t="e">
        <f t="shared" si="118"/>
        <v>#NUM!</v>
      </c>
      <c r="LL28" s="309" t="e">
        <f t="shared" ref="LL28:NW28" si="119">QUARTILE(LL80:LL179,3)</f>
        <v>#NUM!</v>
      </c>
      <c r="LM28" s="309" t="e">
        <f t="shared" si="119"/>
        <v>#NUM!</v>
      </c>
      <c r="LN28" s="309" t="e">
        <f t="shared" si="119"/>
        <v>#NUM!</v>
      </c>
      <c r="LO28" s="309" t="e">
        <f t="shared" si="119"/>
        <v>#NUM!</v>
      </c>
      <c r="LP28" s="309" t="e">
        <f t="shared" si="119"/>
        <v>#NUM!</v>
      </c>
      <c r="LQ28" s="309" t="e">
        <f t="shared" si="119"/>
        <v>#NUM!</v>
      </c>
      <c r="LR28" s="309" t="e">
        <f t="shared" si="119"/>
        <v>#NUM!</v>
      </c>
      <c r="LS28" s="309" t="e">
        <f t="shared" si="119"/>
        <v>#NUM!</v>
      </c>
      <c r="LT28" s="309" t="e">
        <f t="shared" si="119"/>
        <v>#NUM!</v>
      </c>
      <c r="LU28" s="309" t="e">
        <f t="shared" si="119"/>
        <v>#NUM!</v>
      </c>
      <c r="LV28" s="309" t="e">
        <f t="shared" si="119"/>
        <v>#NUM!</v>
      </c>
      <c r="LW28" s="309" t="e">
        <f t="shared" si="119"/>
        <v>#NUM!</v>
      </c>
      <c r="LX28" s="309" t="e">
        <f t="shared" si="119"/>
        <v>#NUM!</v>
      </c>
      <c r="LY28" s="309" t="e">
        <f t="shared" si="119"/>
        <v>#NUM!</v>
      </c>
      <c r="LZ28" s="309" t="e">
        <f t="shared" si="119"/>
        <v>#NUM!</v>
      </c>
      <c r="MA28" s="309" t="e">
        <f t="shared" si="119"/>
        <v>#NUM!</v>
      </c>
      <c r="MB28" s="309" t="e">
        <f t="shared" si="119"/>
        <v>#NUM!</v>
      </c>
      <c r="MC28" s="309" t="e">
        <f t="shared" si="119"/>
        <v>#NUM!</v>
      </c>
      <c r="MD28" s="309" t="e">
        <f t="shared" si="119"/>
        <v>#NUM!</v>
      </c>
      <c r="ME28" s="309" t="e">
        <f t="shared" si="119"/>
        <v>#NUM!</v>
      </c>
      <c r="MF28" s="309" t="e">
        <f t="shared" si="119"/>
        <v>#NUM!</v>
      </c>
      <c r="MG28" s="309" t="e">
        <f t="shared" si="119"/>
        <v>#NUM!</v>
      </c>
      <c r="MH28" s="309" t="e">
        <f t="shared" si="119"/>
        <v>#NUM!</v>
      </c>
      <c r="MI28" s="309" t="e">
        <f t="shared" si="119"/>
        <v>#NUM!</v>
      </c>
      <c r="MJ28" s="309" t="e">
        <f t="shared" si="119"/>
        <v>#NUM!</v>
      </c>
      <c r="MK28" s="309" t="e">
        <f t="shared" si="119"/>
        <v>#NUM!</v>
      </c>
      <c r="ML28" s="309" t="e">
        <f t="shared" si="119"/>
        <v>#NUM!</v>
      </c>
      <c r="MM28" s="309" t="e">
        <f t="shared" si="119"/>
        <v>#NUM!</v>
      </c>
      <c r="MN28" s="309" t="e">
        <f t="shared" si="119"/>
        <v>#NUM!</v>
      </c>
      <c r="MO28" s="309" t="e">
        <f t="shared" si="119"/>
        <v>#NUM!</v>
      </c>
      <c r="MP28" s="309" t="e">
        <f t="shared" si="119"/>
        <v>#NUM!</v>
      </c>
      <c r="MQ28" s="309" t="e">
        <f t="shared" si="119"/>
        <v>#NUM!</v>
      </c>
      <c r="MR28" s="309" t="e">
        <f t="shared" si="119"/>
        <v>#NUM!</v>
      </c>
      <c r="MS28" s="309" t="e">
        <f t="shared" si="119"/>
        <v>#NUM!</v>
      </c>
      <c r="MT28" s="309" t="e">
        <f t="shared" si="119"/>
        <v>#NUM!</v>
      </c>
      <c r="MU28" s="309" t="e">
        <f t="shared" si="119"/>
        <v>#NUM!</v>
      </c>
      <c r="MV28" s="309" t="e">
        <f t="shared" si="119"/>
        <v>#NUM!</v>
      </c>
      <c r="MW28" s="309" t="e">
        <f t="shared" si="119"/>
        <v>#NUM!</v>
      </c>
      <c r="MX28" s="309" t="e">
        <f t="shared" si="119"/>
        <v>#NUM!</v>
      </c>
      <c r="MY28" s="309" t="e">
        <f t="shared" si="119"/>
        <v>#NUM!</v>
      </c>
      <c r="MZ28" s="309" t="e">
        <f t="shared" si="119"/>
        <v>#NUM!</v>
      </c>
      <c r="NA28" s="309" t="e">
        <f t="shared" si="119"/>
        <v>#NUM!</v>
      </c>
      <c r="NB28" s="309" t="e">
        <f t="shared" si="119"/>
        <v>#NUM!</v>
      </c>
      <c r="NC28" s="309" t="e">
        <f t="shared" si="119"/>
        <v>#NUM!</v>
      </c>
      <c r="ND28" s="309" t="e">
        <f t="shared" si="119"/>
        <v>#NUM!</v>
      </c>
      <c r="NE28" s="309" t="e">
        <f t="shared" si="119"/>
        <v>#NUM!</v>
      </c>
      <c r="NF28" s="309" t="e">
        <f t="shared" si="119"/>
        <v>#NUM!</v>
      </c>
      <c r="NG28" s="309" t="e">
        <f t="shared" si="119"/>
        <v>#NUM!</v>
      </c>
      <c r="NH28" s="309" t="e">
        <f t="shared" si="119"/>
        <v>#NUM!</v>
      </c>
      <c r="NI28" s="309" t="e">
        <f t="shared" si="119"/>
        <v>#NUM!</v>
      </c>
      <c r="NJ28" s="309" t="e">
        <f t="shared" si="119"/>
        <v>#NUM!</v>
      </c>
      <c r="NK28" s="309" t="e">
        <f t="shared" si="119"/>
        <v>#NUM!</v>
      </c>
      <c r="NL28" s="309" t="e">
        <f t="shared" si="119"/>
        <v>#NUM!</v>
      </c>
      <c r="NM28" s="309" t="e">
        <f t="shared" si="119"/>
        <v>#NUM!</v>
      </c>
      <c r="NN28" s="309" t="e">
        <f t="shared" si="119"/>
        <v>#NUM!</v>
      </c>
      <c r="NO28" s="309" t="e">
        <f t="shared" si="119"/>
        <v>#NUM!</v>
      </c>
      <c r="NP28" s="309" t="e">
        <f t="shared" si="119"/>
        <v>#NUM!</v>
      </c>
      <c r="NQ28" s="309" t="e">
        <f t="shared" si="119"/>
        <v>#NUM!</v>
      </c>
      <c r="NR28" s="309" t="e">
        <f t="shared" si="119"/>
        <v>#NUM!</v>
      </c>
      <c r="NS28" s="309" t="e">
        <f t="shared" si="119"/>
        <v>#NUM!</v>
      </c>
      <c r="NT28" s="309" t="e">
        <f t="shared" si="119"/>
        <v>#NUM!</v>
      </c>
      <c r="NU28" s="309" t="e">
        <f t="shared" si="119"/>
        <v>#NUM!</v>
      </c>
      <c r="NV28" s="309" t="e">
        <f t="shared" si="119"/>
        <v>#NUM!</v>
      </c>
      <c r="NW28" s="309" t="e">
        <f t="shared" si="119"/>
        <v>#NUM!</v>
      </c>
      <c r="NX28" s="309" t="e">
        <f t="shared" ref="NX28:QI28" si="120">QUARTILE(NX80:NX179,3)</f>
        <v>#NUM!</v>
      </c>
      <c r="NY28" s="309" t="e">
        <f t="shared" si="120"/>
        <v>#NUM!</v>
      </c>
      <c r="NZ28" s="309" t="e">
        <f t="shared" si="120"/>
        <v>#NUM!</v>
      </c>
      <c r="OA28" s="309" t="e">
        <f t="shared" si="120"/>
        <v>#NUM!</v>
      </c>
      <c r="OB28" s="309" t="e">
        <f t="shared" si="120"/>
        <v>#NUM!</v>
      </c>
      <c r="OC28" s="309" t="e">
        <f t="shared" si="120"/>
        <v>#NUM!</v>
      </c>
      <c r="OD28" s="309" t="e">
        <f t="shared" si="120"/>
        <v>#NUM!</v>
      </c>
      <c r="OE28" s="309" t="e">
        <f t="shared" si="120"/>
        <v>#NUM!</v>
      </c>
      <c r="OF28" s="309" t="e">
        <f t="shared" si="120"/>
        <v>#NUM!</v>
      </c>
      <c r="OG28" s="309" t="e">
        <f t="shared" si="120"/>
        <v>#NUM!</v>
      </c>
      <c r="OH28" s="309" t="e">
        <f t="shared" si="120"/>
        <v>#NUM!</v>
      </c>
      <c r="OI28" s="309" t="e">
        <f t="shared" si="120"/>
        <v>#NUM!</v>
      </c>
      <c r="OJ28" s="309" t="e">
        <f t="shared" si="120"/>
        <v>#NUM!</v>
      </c>
      <c r="OK28" s="309" t="e">
        <f t="shared" si="120"/>
        <v>#NUM!</v>
      </c>
      <c r="OL28" s="309" t="e">
        <f t="shared" si="120"/>
        <v>#NUM!</v>
      </c>
      <c r="OM28" s="309" t="e">
        <f t="shared" si="120"/>
        <v>#NUM!</v>
      </c>
      <c r="ON28" s="309" t="e">
        <f t="shared" si="120"/>
        <v>#NUM!</v>
      </c>
      <c r="OO28" s="309" t="e">
        <f t="shared" si="120"/>
        <v>#NUM!</v>
      </c>
      <c r="OP28" s="309" t="e">
        <f t="shared" si="120"/>
        <v>#NUM!</v>
      </c>
      <c r="OQ28" s="309" t="e">
        <f t="shared" si="120"/>
        <v>#NUM!</v>
      </c>
      <c r="OR28" s="309" t="e">
        <f t="shared" si="120"/>
        <v>#NUM!</v>
      </c>
      <c r="OS28" s="309" t="e">
        <f t="shared" si="120"/>
        <v>#NUM!</v>
      </c>
      <c r="OT28" s="309" t="e">
        <f t="shared" si="120"/>
        <v>#NUM!</v>
      </c>
      <c r="OU28" s="309" t="e">
        <f t="shared" si="120"/>
        <v>#NUM!</v>
      </c>
      <c r="OV28" s="309" t="e">
        <f t="shared" si="120"/>
        <v>#NUM!</v>
      </c>
      <c r="OW28" s="309" t="e">
        <f t="shared" si="120"/>
        <v>#NUM!</v>
      </c>
      <c r="OX28" s="309" t="e">
        <f t="shared" si="120"/>
        <v>#NUM!</v>
      </c>
      <c r="OY28" s="309" t="e">
        <f t="shared" si="120"/>
        <v>#NUM!</v>
      </c>
      <c r="OZ28" s="309" t="e">
        <f t="shared" si="120"/>
        <v>#NUM!</v>
      </c>
      <c r="PA28" s="309" t="e">
        <f t="shared" si="120"/>
        <v>#NUM!</v>
      </c>
      <c r="PB28" s="309" t="e">
        <f t="shared" si="120"/>
        <v>#NUM!</v>
      </c>
      <c r="PC28" s="309" t="e">
        <f t="shared" si="120"/>
        <v>#NUM!</v>
      </c>
      <c r="PD28" s="309" t="e">
        <f t="shared" si="120"/>
        <v>#NUM!</v>
      </c>
      <c r="PE28" s="309" t="e">
        <f t="shared" si="120"/>
        <v>#NUM!</v>
      </c>
      <c r="PF28" s="309" t="e">
        <f t="shared" si="120"/>
        <v>#NUM!</v>
      </c>
      <c r="PG28" s="309" t="e">
        <f t="shared" si="120"/>
        <v>#NUM!</v>
      </c>
      <c r="PH28" s="309" t="e">
        <f t="shared" si="120"/>
        <v>#NUM!</v>
      </c>
      <c r="PI28" s="309" t="e">
        <f t="shared" si="120"/>
        <v>#NUM!</v>
      </c>
      <c r="PJ28" s="309" t="e">
        <f t="shared" si="120"/>
        <v>#NUM!</v>
      </c>
      <c r="PK28" s="309" t="e">
        <f t="shared" si="120"/>
        <v>#NUM!</v>
      </c>
      <c r="PL28" s="309" t="e">
        <f t="shared" si="120"/>
        <v>#NUM!</v>
      </c>
      <c r="PM28" s="309" t="e">
        <f t="shared" si="120"/>
        <v>#NUM!</v>
      </c>
      <c r="PN28" s="309" t="e">
        <f t="shared" si="120"/>
        <v>#NUM!</v>
      </c>
      <c r="PO28" s="309" t="e">
        <f t="shared" si="120"/>
        <v>#NUM!</v>
      </c>
      <c r="PP28" s="309" t="e">
        <f t="shared" si="120"/>
        <v>#NUM!</v>
      </c>
      <c r="PQ28" s="309" t="e">
        <f t="shared" si="120"/>
        <v>#NUM!</v>
      </c>
      <c r="PR28" s="309" t="e">
        <f t="shared" si="120"/>
        <v>#NUM!</v>
      </c>
      <c r="PS28" s="309" t="e">
        <f t="shared" si="120"/>
        <v>#NUM!</v>
      </c>
      <c r="PT28" s="309" t="e">
        <f t="shared" si="120"/>
        <v>#NUM!</v>
      </c>
      <c r="PU28" s="309" t="e">
        <f t="shared" si="120"/>
        <v>#NUM!</v>
      </c>
      <c r="PV28" s="309" t="e">
        <f t="shared" si="120"/>
        <v>#NUM!</v>
      </c>
      <c r="PW28" s="309" t="e">
        <f t="shared" si="120"/>
        <v>#NUM!</v>
      </c>
      <c r="PX28" s="309" t="e">
        <f t="shared" si="120"/>
        <v>#NUM!</v>
      </c>
      <c r="PY28" s="309" t="e">
        <f t="shared" si="120"/>
        <v>#NUM!</v>
      </c>
      <c r="PZ28" s="309" t="e">
        <f t="shared" si="120"/>
        <v>#NUM!</v>
      </c>
      <c r="QA28" s="309" t="e">
        <f t="shared" si="120"/>
        <v>#NUM!</v>
      </c>
      <c r="QB28" s="309" t="e">
        <f t="shared" si="120"/>
        <v>#NUM!</v>
      </c>
      <c r="QC28" s="309" t="e">
        <f t="shared" si="120"/>
        <v>#NUM!</v>
      </c>
      <c r="QD28" s="309" t="e">
        <f t="shared" si="120"/>
        <v>#NUM!</v>
      </c>
      <c r="QE28" s="309" t="e">
        <f t="shared" si="120"/>
        <v>#NUM!</v>
      </c>
      <c r="QF28" s="309" t="e">
        <f t="shared" si="120"/>
        <v>#NUM!</v>
      </c>
      <c r="QG28" s="309" t="e">
        <f t="shared" si="120"/>
        <v>#NUM!</v>
      </c>
      <c r="QH28" s="309" t="e">
        <f t="shared" si="120"/>
        <v>#NUM!</v>
      </c>
      <c r="QI28" s="309" t="e">
        <f t="shared" si="120"/>
        <v>#NUM!</v>
      </c>
      <c r="QJ28" s="309" t="e">
        <f t="shared" ref="QJ28:SH28" si="121">QUARTILE(QJ80:QJ179,3)</f>
        <v>#NUM!</v>
      </c>
      <c r="QK28" s="309" t="e">
        <f t="shared" si="121"/>
        <v>#NUM!</v>
      </c>
      <c r="QL28" s="309" t="e">
        <f t="shared" si="121"/>
        <v>#NUM!</v>
      </c>
      <c r="QM28" s="309" t="e">
        <f t="shared" si="121"/>
        <v>#NUM!</v>
      </c>
      <c r="QN28" s="309" t="e">
        <f t="shared" si="121"/>
        <v>#NUM!</v>
      </c>
      <c r="QO28" s="309" t="e">
        <f t="shared" si="121"/>
        <v>#NUM!</v>
      </c>
      <c r="QP28" s="309" t="e">
        <f t="shared" si="121"/>
        <v>#NUM!</v>
      </c>
      <c r="QQ28" s="309" t="e">
        <f t="shared" si="121"/>
        <v>#NUM!</v>
      </c>
      <c r="QR28" s="309" t="e">
        <f t="shared" si="121"/>
        <v>#NUM!</v>
      </c>
      <c r="QS28" s="309" t="e">
        <f t="shared" si="121"/>
        <v>#NUM!</v>
      </c>
      <c r="QT28" s="309" t="e">
        <f t="shared" si="121"/>
        <v>#NUM!</v>
      </c>
      <c r="QU28" s="309" t="e">
        <f t="shared" si="121"/>
        <v>#NUM!</v>
      </c>
      <c r="QV28" s="309" t="e">
        <f t="shared" si="121"/>
        <v>#NUM!</v>
      </c>
      <c r="QW28" s="309" t="e">
        <f t="shared" si="121"/>
        <v>#NUM!</v>
      </c>
      <c r="QX28" s="309" t="e">
        <f t="shared" si="121"/>
        <v>#NUM!</v>
      </c>
      <c r="QY28" s="309" t="e">
        <f t="shared" si="121"/>
        <v>#NUM!</v>
      </c>
      <c r="QZ28" s="309" t="e">
        <f t="shared" si="121"/>
        <v>#NUM!</v>
      </c>
      <c r="RA28" s="309" t="e">
        <f t="shared" si="121"/>
        <v>#NUM!</v>
      </c>
      <c r="RB28" s="309" t="e">
        <f t="shared" si="121"/>
        <v>#NUM!</v>
      </c>
      <c r="RC28" s="309" t="e">
        <f t="shared" si="121"/>
        <v>#NUM!</v>
      </c>
      <c r="RD28" s="309" t="e">
        <f t="shared" si="121"/>
        <v>#NUM!</v>
      </c>
      <c r="RE28" s="309" t="e">
        <f t="shared" si="121"/>
        <v>#NUM!</v>
      </c>
      <c r="RF28" s="309" t="e">
        <f t="shared" si="121"/>
        <v>#NUM!</v>
      </c>
      <c r="RG28" s="309" t="e">
        <f t="shared" si="121"/>
        <v>#NUM!</v>
      </c>
      <c r="RH28" s="309" t="e">
        <f t="shared" si="121"/>
        <v>#NUM!</v>
      </c>
      <c r="RI28" s="309" t="e">
        <f t="shared" si="121"/>
        <v>#NUM!</v>
      </c>
      <c r="RJ28" s="309" t="e">
        <f t="shared" si="121"/>
        <v>#NUM!</v>
      </c>
      <c r="RK28" s="309" t="e">
        <f t="shared" si="121"/>
        <v>#NUM!</v>
      </c>
      <c r="RL28" s="309" t="e">
        <f t="shared" si="121"/>
        <v>#NUM!</v>
      </c>
      <c r="RM28" s="309" t="e">
        <f t="shared" si="121"/>
        <v>#NUM!</v>
      </c>
      <c r="RN28" s="309" t="e">
        <f t="shared" si="121"/>
        <v>#NUM!</v>
      </c>
      <c r="RO28" s="309" t="e">
        <f t="shared" si="121"/>
        <v>#NUM!</v>
      </c>
      <c r="RP28" s="309" t="e">
        <f t="shared" si="121"/>
        <v>#NUM!</v>
      </c>
      <c r="RQ28" s="309" t="e">
        <f t="shared" si="121"/>
        <v>#NUM!</v>
      </c>
      <c r="RR28" s="309" t="e">
        <f t="shared" si="121"/>
        <v>#NUM!</v>
      </c>
      <c r="RS28" s="309" t="e">
        <f t="shared" si="121"/>
        <v>#NUM!</v>
      </c>
      <c r="RT28" s="309" t="e">
        <f t="shared" si="121"/>
        <v>#NUM!</v>
      </c>
      <c r="RU28" s="309" t="e">
        <f t="shared" si="121"/>
        <v>#NUM!</v>
      </c>
      <c r="RV28" s="309" t="e">
        <f t="shared" si="121"/>
        <v>#NUM!</v>
      </c>
      <c r="RW28" s="309" t="e">
        <f t="shared" si="121"/>
        <v>#NUM!</v>
      </c>
      <c r="RX28" s="309" t="e">
        <f t="shared" si="121"/>
        <v>#NUM!</v>
      </c>
      <c r="RY28" s="309" t="e">
        <f t="shared" si="121"/>
        <v>#NUM!</v>
      </c>
      <c r="RZ28" s="309" t="e">
        <f t="shared" si="121"/>
        <v>#NUM!</v>
      </c>
      <c r="SA28" s="309" t="e">
        <f t="shared" si="121"/>
        <v>#NUM!</v>
      </c>
      <c r="SB28" s="309" t="e">
        <f t="shared" si="121"/>
        <v>#NUM!</v>
      </c>
      <c r="SC28" s="309" t="e">
        <f t="shared" si="121"/>
        <v>#NUM!</v>
      </c>
      <c r="SD28" s="309" t="e">
        <f t="shared" si="121"/>
        <v>#NUM!</v>
      </c>
      <c r="SE28" s="309" t="e">
        <f t="shared" si="121"/>
        <v>#NUM!</v>
      </c>
      <c r="SF28" s="309" t="e">
        <f t="shared" si="121"/>
        <v>#NUM!</v>
      </c>
      <c r="SG28" s="309" t="e">
        <f t="shared" si="121"/>
        <v>#NUM!</v>
      </c>
      <c r="SH28" s="309" t="e">
        <f t="shared" si="121"/>
        <v>#NUM!</v>
      </c>
      <c r="SM28">
        <f>'GRR Data'!A24</f>
        <v>0</v>
      </c>
    </row>
    <row r="29" spans="2:507">
      <c r="B29" s="3" t="s">
        <v>390</v>
      </c>
      <c r="C29" s="309">
        <f>C28-C27</f>
        <v>2.8250000000000455</v>
      </c>
      <c r="D29" s="309">
        <f t="shared" ref="D29:BO29" si="122">D28-D27</f>
        <v>3.4025000000000027E-2</v>
      </c>
      <c r="E29" s="309">
        <f t="shared" si="122"/>
        <v>3.0875000000000014E-2</v>
      </c>
      <c r="F29" s="309">
        <f t="shared" si="122"/>
        <v>6.2399999999999983E-2</v>
      </c>
      <c r="G29" s="309">
        <f t="shared" si="122"/>
        <v>2.6524999999999993E-2</v>
      </c>
      <c r="H29" s="309">
        <f t="shared" si="122"/>
        <v>5.0724999999999992E-2</v>
      </c>
      <c r="I29" s="309">
        <f t="shared" si="122"/>
        <v>4.2825000000000002E-2</v>
      </c>
      <c r="J29" s="309">
        <f t="shared" si="122"/>
        <v>3.9750000000000008E-2</v>
      </c>
      <c r="K29" s="309">
        <f t="shared" si="122"/>
        <v>3.8224999999999981E-2</v>
      </c>
      <c r="L29" s="309">
        <f t="shared" si="122"/>
        <v>3.2999999999999974E-2</v>
      </c>
      <c r="M29" s="309">
        <f t="shared" si="122"/>
        <v>2.9599999999999987E-2</v>
      </c>
      <c r="N29" s="309">
        <f t="shared" si="122"/>
        <v>4.2550000000000004E-2</v>
      </c>
      <c r="O29" s="309">
        <f t="shared" si="122"/>
        <v>4.0175000000000016E-2</v>
      </c>
      <c r="P29" s="309">
        <f t="shared" si="122"/>
        <v>3.4175000000000011E-2</v>
      </c>
      <c r="Q29" s="309">
        <f t="shared" si="122"/>
        <v>3.5925000000000012E-2</v>
      </c>
      <c r="R29" s="309">
        <f t="shared" si="122"/>
        <v>2.4875000000000008E-2</v>
      </c>
      <c r="S29" s="309">
        <f t="shared" si="122"/>
        <v>3.367500000000001E-2</v>
      </c>
      <c r="T29" s="309">
        <f t="shared" si="122"/>
        <v>2.2400000000000031E-2</v>
      </c>
      <c r="U29" s="309">
        <f t="shared" si="122"/>
        <v>2.0674999999999971E-2</v>
      </c>
      <c r="V29" s="309">
        <f t="shared" si="122"/>
        <v>3.7475000000000036E-2</v>
      </c>
      <c r="W29" s="309">
        <f t="shared" si="122"/>
        <v>4.4177499999999981E-2</v>
      </c>
      <c r="X29" s="309">
        <f t="shared" si="122"/>
        <v>3.1684999999999991E-2</v>
      </c>
      <c r="Y29" s="309">
        <f t="shared" si="122"/>
        <v>2.8224999999999986E-2</v>
      </c>
      <c r="Z29" s="309">
        <f t="shared" si="122"/>
        <v>1.4722499999999999E-2</v>
      </c>
      <c r="AA29" s="309">
        <f t="shared" si="122"/>
        <v>2.0782499999999995E-2</v>
      </c>
      <c r="AB29" s="309">
        <f t="shared" si="122"/>
        <v>2.6637499999999981E-2</v>
      </c>
      <c r="AC29" s="309">
        <f t="shared" si="122"/>
        <v>3.0057499999999994E-2</v>
      </c>
      <c r="AD29" s="309">
        <f t="shared" si="122"/>
        <v>2.5287500000000018E-2</v>
      </c>
      <c r="AE29" s="309">
        <f t="shared" si="122"/>
        <v>3.414250000000002E-2</v>
      </c>
      <c r="AF29" s="309">
        <f t="shared" si="122"/>
        <v>2.7767499999999987E-2</v>
      </c>
      <c r="AG29" s="309">
        <f t="shared" si="122"/>
        <v>2.8134999999999993E-2</v>
      </c>
      <c r="AH29" s="309">
        <f t="shared" si="122"/>
        <v>2.703750000000002E-2</v>
      </c>
      <c r="AI29" s="309">
        <f t="shared" si="122"/>
        <v>3.1677499999999997E-2</v>
      </c>
      <c r="AJ29" s="309">
        <f t="shared" si="122"/>
        <v>2.2717500000000002E-2</v>
      </c>
      <c r="AK29" s="309">
        <f t="shared" si="122"/>
        <v>3.6337500000000002E-2</v>
      </c>
      <c r="AL29" s="309">
        <f t="shared" si="122"/>
        <v>3.2832500000000001E-2</v>
      </c>
      <c r="AM29" s="309">
        <f t="shared" si="122"/>
        <v>2.6322500000000013E-2</v>
      </c>
      <c r="AN29" s="309">
        <f t="shared" si="122"/>
        <v>1.5924999999981537E-2</v>
      </c>
      <c r="AO29" s="309">
        <f t="shared" si="122"/>
        <v>1.7275000000040563E-2</v>
      </c>
      <c r="AP29" s="309">
        <f t="shared" si="122"/>
        <v>1.7224999999996271E-2</v>
      </c>
      <c r="AQ29" s="309">
        <f t="shared" si="122"/>
        <v>7.525000000015325E-3</v>
      </c>
      <c r="AR29" s="309">
        <f t="shared" si="122"/>
        <v>1.4424999999988586E-2</v>
      </c>
      <c r="AS29" s="309">
        <f t="shared" si="122"/>
        <v>9.0749999999957254E-3</v>
      </c>
      <c r="AT29" s="309">
        <f t="shared" si="122"/>
        <v>7.7410499999999938E-2</v>
      </c>
      <c r="AU29" s="309">
        <f t="shared" si="122"/>
        <v>4.670450000000001E-2</v>
      </c>
      <c r="AV29" s="309">
        <f t="shared" si="122"/>
        <v>4.5948250000000003E-2</v>
      </c>
      <c r="AW29" s="309">
        <f t="shared" si="122"/>
        <v>4.4955250000000016E-2</v>
      </c>
      <c r="AX29" s="309">
        <f t="shared" si="122"/>
        <v>4.8725499999999998E-2</v>
      </c>
      <c r="AY29" s="309">
        <f t="shared" si="122"/>
        <v>5.3652250000000012E-2</v>
      </c>
      <c r="AZ29" s="309">
        <f t="shared" si="122"/>
        <v>2.9409249999999998E-2</v>
      </c>
      <c r="BA29" s="309">
        <f t="shared" si="122"/>
        <v>4.6052499999999996E-2</v>
      </c>
      <c r="BB29" s="309">
        <f t="shared" si="122"/>
        <v>4.7054249999999992E-2</v>
      </c>
      <c r="BC29" s="309">
        <f t="shared" si="122"/>
        <v>3.5569999999999977E-2</v>
      </c>
      <c r="BD29" s="309">
        <f t="shared" si="122"/>
        <v>3.3375749999999996E-2</v>
      </c>
      <c r="BE29" s="309">
        <f t="shared" si="122"/>
        <v>4.7452250000000001E-2</v>
      </c>
      <c r="BF29" s="309">
        <f t="shared" si="122"/>
        <v>4.3861999999999991E-2</v>
      </c>
      <c r="BG29" s="309">
        <f t="shared" si="122"/>
        <v>3.66345E-2</v>
      </c>
      <c r="BH29" s="309">
        <f t="shared" si="122"/>
        <v>2.4822000000000004E-2</v>
      </c>
      <c r="BI29" s="309">
        <f t="shared" si="122"/>
        <v>5.0137250000000022E-2</v>
      </c>
      <c r="BJ29" s="309">
        <f t="shared" si="122"/>
        <v>8.0999999999999961E-2</v>
      </c>
      <c r="BK29" s="309">
        <f t="shared" si="122"/>
        <v>6.8275000000000002E-2</v>
      </c>
      <c r="BL29" s="309">
        <f t="shared" si="122"/>
        <v>4.2974999999999985E-2</v>
      </c>
      <c r="BM29" s="309">
        <f t="shared" si="122"/>
        <v>2.4850000000000011E-2</v>
      </c>
      <c r="BN29" s="309">
        <f t="shared" si="122"/>
        <v>1.9100000000000006E-2</v>
      </c>
      <c r="BO29" s="309">
        <f t="shared" si="122"/>
        <v>2.024999999999999E-2</v>
      </c>
      <c r="BP29" s="309">
        <f t="shared" ref="BP29:EA29" si="123">BP28-BP27</f>
        <v>1.4999999999999986E-2</v>
      </c>
      <c r="BQ29" s="309">
        <f t="shared" si="123"/>
        <v>5.4824999999999985E-2</v>
      </c>
      <c r="BR29" s="309">
        <f t="shared" si="123"/>
        <v>5.28E-2</v>
      </c>
      <c r="BS29" s="309">
        <f t="shared" si="123"/>
        <v>4.0499999999999994E-2</v>
      </c>
      <c r="BT29" s="309">
        <f t="shared" si="123"/>
        <v>4.5525000000000003E-2</v>
      </c>
      <c r="BU29" s="309">
        <f t="shared" si="123"/>
        <v>1.9549999999999998E-2</v>
      </c>
      <c r="BV29" s="309">
        <f t="shared" si="123"/>
        <v>4.8274999999999985E-2</v>
      </c>
      <c r="BW29" s="309">
        <f t="shared" si="123"/>
        <v>3.3699999999999994E-2</v>
      </c>
      <c r="BX29" s="309">
        <f t="shared" si="123"/>
        <v>3.6174999999999999E-2</v>
      </c>
      <c r="BY29" s="309">
        <f t="shared" si="123"/>
        <v>1.7500000000000016E-2</v>
      </c>
      <c r="BZ29" s="309">
        <f t="shared" si="123"/>
        <v>2.8774999999999995E-2</v>
      </c>
      <c r="CA29" s="309">
        <f t="shared" si="123"/>
        <v>4.4325000000000003E-2</v>
      </c>
      <c r="CB29" s="309">
        <f t="shared" si="123"/>
        <v>2.8849999999999987E-2</v>
      </c>
      <c r="CC29" s="309">
        <f t="shared" si="123"/>
        <v>3.7425E-2</v>
      </c>
      <c r="CD29" s="309">
        <f t="shared" si="123"/>
        <v>4.9149999999999999E-2</v>
      </c>
      <c r="CE29" s="309">
        <f t="shared" si="123"/>
        <v>1.6850000000000004E-2</v>
      </c>
      <c r="CF29" s="309">
        <f t="shared" si="123"/>
        <v>2.0049999999999985E-2</v>
      </c>
      <c r="CG29" s="309">
        <f t="shared" si="123"/>
        <v>7.1924999999999989E-2</v>
      </c>
      <c r="CH29" s="309">
        <f t="shared" si="123"/>
        <v>1.5899999999999997E-2</v>
      </c>
      <c r="CI29" s="309">
        <f t="shared" si="123"/>
        <v>1.7625000000000002E-2</v>
      </c>
      <c r="CJ29" s="309">
        <f t="shared" si="123"/>
        <v>8.4650000000000059E-2</v>
      </c>
      <c r="CK29" s="309">
        <f t="shared" si="123"/>
        <v>4.5725000000000016E-2</v>
      </c>
      <c r="CL29" s="309">
        <f t="shared" si="123"/>
        <v>7.3400000000000021E-2</v>
      </c>
      <c r="CM29" s="309">
        <f t="shared" si="123"/>
        <v>5.1024999999999987E-2</v>
      </c>
      <c r="CN29" s="309">
        <f t="shared" si="123"/>
        <v>4.3049999999999949E-2</v>
      </c>
      <c r="CO29" s="309">
        <f t="shared" si="123"/>
        <v>2.2475000000000037E-2</v>
      </c>
      <c r="CP29" s="309">
        <f t="shared" si="123"/>
        <v>1.2312499999999997E-2</v>
      </c>
      <c r="CQ29" s="309">
        <f t="shared" si="123"/>
        <v>0.15904999999999997</v>
      </c>
      <c r="CR29" s="309">
        <f t="shared" si="123"/>
        <v>8.7274999999999991E-2</v>
      </c>
      <c r="CS29" s="309">
        <f t="shared" si="123"/>
        <v>7.5149999999999995E-2</v>
      </c>
      <c r="CT29" s="309">
        <f t="shared" si="123"/>
        <v>5.5599999999999997E-2</v>
      </c>
      <c r="CU29" s="309">
        <f t="shared" si="123"/>
        <v>0.15789999999999998</v>
      </c>
      <c r="CV29" s="309">
        <f t="shared" si="123"/>
        <v>9.4524999999999998E-2</v>
      </c>
      <c r="CW29" s="309">
        <f t="shared" si="123"/>
        <v>8.4400000000000003E-2</v>
      </c>
      <c r="CX29" s="309">
        <f t="shared" si="123"/>
        <v>6.2599999999999989E-2</v>
      </c>
      <c r="CY29" s="309">
        <f t="shared" si="123"/>
        <v>6.6500000000000004E-2</v>
      </c>
      <c r="CZ29" s="309">
        <f t="shared" si="123"/>
        <v>5.3249999999999992E-2</v>
      </c>
      <c r="DA29" s="309">
        <f t="shared" si="123"/>
        <v>2.1225000000000008E-2</v>
      </c>
      <c r="DB29" s="309">
        <f t="shared" si="123"/>
        <v>9.4574999999999979E-2</v>
      </c>
      <c r="DC29" s="309">
        <f t="shared" si="123"/>
        <v>4.1249999999999995E-2</v>
      </c>
      <c r="DD29" s="309">
        <f t="shared" si="123"/>
        <v>5.3925000000000001E-2</v>
      </c>
      <c r="DE29" s="309">
        <f t="shared" si="123"/>
        <v>2.6775000000000007E-2</v>
      </c>
      <c r="DF29" s="309">
        <f t="shared" si="123"/>
        <v>3.3825000000000001E-2</v>
      </c>
      <c r="DG29" s="309">
        <f t="shared" si="123"/>
        <v>3.6150000000000002E-2</v>
      </c>
      <c r="DH29" s="309">
        <f t="shared" si="123"/>
        <v>2.5600000000000005E-2</v>
      </c>
      <c r="DI29" s="309">
        <f t="shared" si="123"/>
        <v>2.9249999999999998E-2</v>
      </c>
      <c r="DJ29" s="309">
        <f t="shared" si="123"/>
        <v>2.604999999999999E-2</v>
      </c>
      <c r="DK29" s="309">
        <f t="shared" si="123"/>
        <v>2.7925000000000005E-2</v>
      </c>
      <c r="DL29" s="309">
        <f t="shared" si="123"/>
        <v>3.0624999999999986E-2</v>
      </c>
      <c r="DM29" s="309">
        <f t="shared" si="123"/>
        <v>3.2600000000000018E-2</v>
      </c>
      <c r="DN29" s="309">
        <f t="shared" si="123"/>
        <v>3.6799999999999999E-2</v>
      </c>
      <c r="DO29" s="309">
        <f t="shared" si="123"/>
        <v>2.3275000000000004E-2</v>
      </c>
      <c r="DP29" s="309">
        <f t="shared" si="123"/>
        <v>3.1225000000000003E-2</v>
      </c>
      <c r="DQ29" s="309">
        <f t="shared" si="123"/>
        <v>2.1525000000000002E-2</v>
      </c>
      <c r="DR29" s="309">
        <f t="shared" si="123"/>
        <v>3.3199999999999993E-2</v>
      </c>
      <c r="DS29" s="309">
        <f t="shared" si="123"/>
        <v>3.0149999999999996E-2</v>
      </c>
      <c r="DT29" s="309">
        <f t="shared" si="123"/>
        <v>3.0449999999999991E-2</v>
      </c>
      <c r="DU29" s="309">
        <f t="shared" si="123"/>
        <v>3.0650000000000011E-2</v>
      </c>
      <c r="DV29" s="309">
        <f t="shared" si="123"/>
        <v>2.9524999999999996E-2</v>
      </c>
      <c r="DW29" s="309">
        <f t="shared" si="123"/>
        <v>2.0874999999999991E-2</v>
      </c>
      <c r="DX29" s="309">
        <f t="shared" si="123"/>
        <v>2.3099999999999996E-2</v>
      </c>
      <c r="DY29" s="309">
        <f t="shared" si="123"/>
        <v>3.6949999999999997E-2</v>
      </c>
      <c r="DZ29" s="309">
        <f t="shared" si="123"/>
        <v>2.41E-2</v>
      </c>
      <c r="EA29" s="309">
        <f t="shared" si="123"/>
        <v>2.5950000000000008E-2</v>
      </c>
      <c r="EB29" s="309">
        <f t="shared" ref="EB29:GM29" si="124">EB28-EB27</f>
        <v>3.4475000000000033E-2</v>
      </c>
      <c r="EC29" s="309">
        <f t="shared" si="124"/>
        <v>3.5725000000000007E-2</v>
      </c>
      <c r="ED29" s="309">
        <f t="shared" si="124"/>
        <v>2.8175000000000033E-2</v>
      </c>
      <c r="EE29" s="309">
        <f t="shared" si="124"/>
        <v>4.4399999999999995E-2</v>
      </c>
      <c r="EF29" s="309">
        <f t="shared" si="124"/>
        <v>4.8774999999999985E-2</v>
      </c>
      <c r="EG29" s="309">
        <f t="shared" si="124"/>
        <v>5.0299999999999984E-2</v>
      </c>
      <c r="EH29" s="309">
        <f t="shared" si="124"/>
        <v>6.6875000000000018E-2</v>
      </c>
      <c r="EI29" s="309">
        <f t="shared" si="124"/>
        <v>6.2750000000000028E-2</v>
      </c>
      <c r="EJ29" s="309">
        <f t="shared" si="124"/>
        <v>3.6750000000000005E-2</v>
      </c>
      <c r="EK29" s="309">
        <f t="shared" si="124"/>
        <v>2.6349999999999998E-2</v>
      </c>
      <c r="EL29" s="309">
        <f t="shared" si="124"/>
        <v>5.4763750000000222E-2</v>
      </c>
      <c r="EM29" s="309">
        <f t="shared" si="124"/>
        <v>2.275000000000027E-2</v>
      </c>
      <c r="EN29" s="309">
        <f t="shared" si="124"/>
        <v>1.751100000000072E-2</v>
      </c>
      <c r="EO29" s="309">
        <f t="shared" si="124"/>
        <v>2.1934749999999781E-2</v>
      </c>
      <c r="EP29" s="309">
        <f t="shared" si="124"/>
        <v>2.0262499999999406E-2</v>
      </c>
      <c r="EQ29" s="309">
        <f t="shared" si="124"/>
        <v>1.4975499999999364E-2</v>
      </c>
      <c r="ER29" s="309">
        <f t="shared" si="124"/>
        <v>1.8995250000000574E-2</v>
      </c>
      <c r="ES29" s="309">
        <f t="shared" si="124"/>
        <v>2.2118999999999112E-2</v>
      </c>
      <c r="ET29" s="309">
        <f t="shared" si="124"/>
        <v>1.9915999999999379E-2</v>
      </c>
      <c r="EU29" s="309">
        <f t="shared" si="124"/>
        <v>5.3599249999999543E-2</v>
      </c>
      <c r="EV29" s="309">
        <f t="shared" si="124"/>
        <v>4.4529000000000707E-2</v>
      </c>
      <c r="EW29" s="309">
        <f t="shared" si="124"/>
        <v>4.6884499999999996E-2</v>
      </c>
      <c r="EX29" s="309">
        <f t="shared" si="124"/>
        <v>3.6698499999999967E-2</v>
      </c>
      <c r="EY29" s="309">
        <f t="shared" si="124"/>
        <v>4.3722750000000588E-2</v>
      </c>
      <c r="EZ29" s="309">
        <f t="shared" si="124"/>
        <v>3.4166749999998913E-2</v>
      </c>
      <c r="FA29" s="309">
        <f t="shared" si="124"/>
        <v>2.9809249999999565E-2</v>
      </c>
      <c r="FB29" s="309">
        <f t="shared" si="124"/>
        <v>4.2292999999999914E-2</v>
      </c>
      <c r="FC29" s="309">
        <f t="shared" si="124"/>
        <v>2.9809249999999565E-2</v>
      </c>
      <c r="FD29" s="309">
        <f t="shared" si="124"/>
        <v>9.4725000000000004E-2</v>
      </c>
      <c r="FE29" s="309">
        <f t="shared" si="124"/>
        <v>2.8575000000000003E-2</v>
      </c>
      <c r="FF29" s="309">
        <f t="shared" si="124"/>
        <v>2.8849999999999997E-2</v>
      </c>
      <c r="FG29" s="309">
        <f t="shared" si="124"/>
        <v>3.0875E-2</v>
      </c>
      <c r="FH29" s="309">
        <f t="shared" si="124"/>
        <v>2.3524999999999997E-2</v>
      </c>
      <c r="FI29" s="309">
        <f t="shared" si="124"/>
        <v>2.7924999999999998E-2</v>
      </c>
      <c r="FJ29" s="309">
        <f t="shared" si="124"/>
        <v>1.6200000000000006E-2</v>
      </c>
      <c r="FK29" s="309">
        <f t="shared" si="124"/>
        <v>3.4449999999999995E-2</v>
      </c>
      <c r="FL29" s="309">
        <f t="shared" si="124"/>
        <v>3.1574999999999999E-2</v>
      </c>
      <c r="FM29" s="309">
        <f t="shared" si="124"/>
        <v>4.2200000000000001E-2</v>
      </c>
      <c r="FN29" s="309">
        <f t="shared" si="124"/>
        <v>1.5525000000000001E-2</v>
      </c>
      <c r="FO29" s="309">
        <f t="shared" si="124"/>
        <v>1.9000000000000003E-2</v>
      </c>
      <c r="FP29" s="309">
        <f t="shared" si="124"/>
        <v>4.4175000000000006E-2</v>
      </c>
      <c r="FQ29" s="309">
        <f t="shared" si="124"/>
        <v>5.9450000000000031E-2</v>
      </c>
      <c r="FR29" s="309">
        <f t="shared" si="124"/>
        <v>1.7424999999999996E-2</v>
      </c>
      <c r="FS29" s="309">
        <f t="shared" si="124"/>
        <v>1.34E-2</v>
      </c>
      <c r="FT29" s="309">
        <f t="shared" si="124"/>
        <v>4.3550000000000005E-2</v>
      </c>
      <c r="FU29" s="309">
        <f t="shared" si="124"/>
        <v>4.5624999999999999E-2</v>
      </c>
      <c r="FV29" s="309">
        <f t="shared" si="124"/>
        <v>3.3000000000000002E-2</v>
      </c>
      <c r="FW29" s="309">
        <f t="shared" si="124"/>
        <v>3.5799999999999998E-2</v>
      </c>
      <c r="FX29" s="309">
        <f t="shared" si="124"/>
        <v>1.9424999999999998E-2</v>
      </c>
      <c r="FY29" s="309">
        <f t="shared" si="124"/>
        <v>4.3200000000000002E-2</v>
      </c>
      <c r="FZ29" s="309">
        <f t="shared" si="124"/>
        <v>2.1100000000000004E-2</v>
      </c>
      <c r="GA29" s="309">
        <f t="shared" si="124"/>
        <v>4.9700000000000001E-2</v>
      </c>
      <c r="GB29" s="309">
        <f t="shared" si="124"/>
        <v>3.5325000000000002E-2</v>
      </c>
      <c r="GC29" s="309">
        <f t="shared" si="124"/>
        <v>4.3150000000000001E-2</v>
      </c>
      <c r="GD29" s="309">
        <f t="shared" si="124"/>
        <v>2.8925000000000003E-2</v>
      </c>
      <c r="GE29" s="309">
        <f t="shared" si="124"/>
        <v>5.1400000000000001E-2</v>
      </c>
      <c r="GF29" s="309">
        <f t="shared" si="124"/>
        <v>4.4674999999999999E-2</v>
      </c>
      <c r="GG29" s="309">
        <f t="shared" si="124"/>
        <v>5.4925000000000002E-2</v>
      </c>
      <c r="GH29" s="309">
        <f t="shared" si="124"/>
        <v>3.4500000000000003E-2</v>
      </c>
      <c r="GI29" s="309">
        <f t="shared" si="124"/>
        <v>4.5649999999999996E-2</v>
      </c>
      <c r="GJ29" s="309">
        <f t="shared" si="124"/>
        <v>5.369999999999997E-2</v>
      </c>
      <c r="GK29" s="309">
        <f t="shared" si="124"/>
        <v>3.1350000000000003E-2</v>
      </c>
      <c r="GL29" s="309">
        <f t="shared" si="124"/>
        <v>3.6525000000000002E-2</v>
      </c>
      <c r="GM29" s="309">
        <f t="shared" si="124"/>
        <v>6.7750000000000005E-2</v>
      </c>
      <c r="GN29" s="309">
        <f t="shared" ref="GN29:IY29" si="125">GN28-GN27</f>
        <v>4.1974999999999998E-2</v>
      </c>
      <c r="GO29" s="309">
        <f t="shared" si="125"/>
        <v>5.2400000000000002E-2</v>
      </c>
      <c r="GP29" s="309">
        <f t="shared" si="125"/>
        <v>3.6400000000000002E-2</v>
      </c>
      <c r="GQ29" s="309">
        <f t="shared" si="125"/>
        <v>4.5149999999999996E-2</v>
      </c>
      <c r="GR29" s="309">
        <f t="shared" si="125"/>
        <v>2.2299999999999997E-2</v>
      </c>
      <c r="GS29" s="309">
        <f t="shared" si="125"/>
        <v>3.9199999999999999E-2</v>
      </c>
      <c r="GT29" s="309">
        <f t="shared" si="125"/>
        <v>4.6249999999999999E-2</v>
      </c>
      <c r="GU29" s="309">
        <f t="shared" si="125"/>
        <v>2.6074999999999997E-2</v>
      </c>
      <c r="GV29" s="309">
        <f t="shared" si="125"/>
        <v>7.2349999999999998E-2</v>
      </c>
      <c r="GW29" s="309">
        <f t="shared" si="125"/>
        <v>6.2474999999999975E-2</v>
      </c>
      <c r="GX29" s="309">
        <f t="shared" si="125"/>
        <v>4.0675000000000003E-2</v>
      </c>
      <c r="GY29" s="309">
        <f t="shared" si="125"/>
        <v>2.2724999999999999E-2</v>
      </c>
      <c r="GZ29" s="309">
        <f t="shared" si="125"/>
        <v>4.2549999999999991E-2</v>
      </c>
      <c r="HA29" s="309">
        <f t="shared" si="125"/>
        <v>3.5725E-2</v>
      </c>
      <c r="HB29" s="309">
        <f t="shared" si="125"/>
        <v>6.1624999999999999E-2</v>
      </c>
      <c r="HC29" s="309">
        <f t="shared" si="125"/>
        <v>3.5674999999999998E-2</v>
      </c>
      <c r="HD29" s="309">
        <f t="shared" si="125"/>
        <v>3.0850000000000002E-2</v>
      </c>
      <c r="HE29" s="309">
        <f t="shared" si="125"/>
        <v>4.1300000000000003E-2</v>
      </c>
      <c r="HF29" s="309">
        <f t="shared" si="125"/>
        <v>6.9225000000000009E-2</v>
      </c>
      <c r="HG29" s="309">
        <f t="shared" si="125"/>
        <v>4.2075000000000001E-2</v>
      </c>
      <c r="HH29" s="309">
        <f t="shared" si="125"/>
        <v>4.3200000000000009E-2</v>
      </c>
      <c r="HI29" s="309">
        <f t="shared" si="125"/>
        <v>4.3125000000000004E-2</v>
      </c>
      <c r="HJ29" s="309">
        <f t="shared" si="125"/>
        <v>7.1099999999999997E-2</v>
      </c>
      <c r="HK29" s="309">
        <f t="shared" si="125"/>
        <v>5.2049999999999999E-2</v>
      </c>
      <c r="HL29" s="309">
        <f t="shared" si="125"/>
        <v>4.7524999999999998E-2</v>
      </c>
      <c r="HM29" s="309">
        <f t="shared" si="125"/>
        <v>2.9925E-2</v>
      </c>
      <c r="HN29" s="309">
        <f t="shared" si="125"/>
        <v>5.0375000000000003E-2</v>
      </c>
      <c r="HO29" s="309">
        <f t="shared" si="125"/>
        <v>4.0074999999999993E-2</v>
      </c>
      <c r="HP29" s="309">
        <f t="shared" si="125"/>
        <v>3.6424999999999999E-2</v>
      </c>
      <c r="HQ29" s="309">
        <f t="shared" si="125"/>
        <v>4.4350000000000001E-2</v>
      </c>
      <c r="HR29" s="309">
        <f t="shared" si="125"/>
        <v>4.725E-2</v>
      </c>
      <c r="HS29" s="309">
        <f t="shared" si="125"/>
        <v>1.5625E-2</v>
      </c>
      <c r="HT29" s="309">
        <f t="shared" si="125"/>
        <v>1.8175000000000004E-2</v>
      </c>
      <c r="HU29" s="309">
        <f t="shared" si="125"/>
        <v>1.9049999999999997E-2</v>
      </c>
      <c r="HV29" s="309">
        <f t="shared" si="125"/>
        <v>1.5075000000000005E-2</v>
      </c>
      <c r="HW29" s="309">
        <f t="shared" si="125"/>
        <v>9.900000000000006E-3</v>
      </c>
      <c r="HX29" s="309">
        <f t="shared" si="125"/>
        <v>1.5724999999999996E-2</v>
      </c>
      <c r="HY29" s="309">
        <f t="shared" si="125"/>
        <v>2.8700000000000003E-2</v>
      </c>
      <c r="HZ29" s="309">
        <f t="shared" si="125"/>
        <v>2.0650000000000002E-2</v>
      </c>
      <c r="IA29" s="309">
        <f t="shared" si="125"/>
        <v>4.3700000000000003E-2</v>
      </c>
      <c r="IB29" s="309">
        <f t="shared" si="125"/>
        <v>4.7125E-2</v>
      </c>
      <c r="IC29" s="309">
        <f t="shared" si="125"/>
        <v>4.2500000000000003E-2</v>
      </c>
      <c r="ID29" s="309">
        <f t="shared" si="125"/>
        <v>4.7649999999999998E-2</v>
      </c>
      <c r="IE29" s="309">
        <f t="shared" si="125"/>
        <v>4.5600000000000002E-2</v>
      </c>
      <c r="IF29" s="309">
        <f t="shared" si="125"/>
        <v>5.9150999999999995E-2</v>
      </c>
      <c r="IG29" s="309">
        <f t="shared" si="125"/>
        <v>2.9727749999999997E-2</v>
      </c>
      <c r="IH29" s="309">
        <f t="shared" si="125"/>
        <v>1.1203500000000002E-2</v>
      </c>
      <c r="II29" s="309">
        <f t="shared" si="125"/>
        <v>7.0598250000000001E-2</v>
      </c>
      <c r="IJ29" s="309">
        <f t="shared" si="125"/>
        <v>5.6322500000000005E-2</v>
      </c>
      <c r="IK29" s="309">
        <f t="shared" si="125"/>
        <v>3.6348250000000006E-2</v>
      </c>
      <c r="IL29" s="309">
        <f t="shared" si="125"/>
        <v>1.4500249999999999E-2</v>
      </c>
      <c r="IM29" s="309">
        <f t="shared" si="125"/>
        <v>6.6944749999999983E-2</v>
      </c>
      <c r="IN29" s="309" t="e">
        <f t="shared" si="125"/>
        <v>#NUM!</v>
      </c>
      <c r="IO29" s="309" t="e">
        <f t="shared" si="125"/>
        <v>#NUM!</v>
      </c>
      <c r="IP29" s="309" t="e">
        <f t="shared" si="125"/>
        <v>#NUM!</v>
      </c>
      <c r="IQ29" s="309" t="e">
        <f t="shared" si="125"/>
        <v>#NUM!</v>
      </c>
      <c r="IR29" s="309" t="e">
        <f t="shared" si="125"/>
        <v>#NUM!</v>
      </c>
      <c r="IS29" s="309" t="e">
        <f t="shared" si="125"/>
        <v>#NUM!</v>
      </c>
      <c r="IT29" s="309" t="e">
        <f t="shared" si="125"/>
        <v>#NUM!</v>
      </c>
      <c r="IU29" s="309" t="e">
        <f t="shared" si="125"/>
        <v>#NUM!</v>
      </c>
      <c r="IV29" s="309" t="e">
        <f t="shared" si="125"/>
        <v>#NUM!</v>
      </c>
      <c r="IW29" s="309" t="e">
        <f t="shared" si="125"/>
        <v>#NUM!</v>
      </c>
      <c r="IX29" s="309" t="e">
        <f t="shared" si="125"/>
        <v>#NUM!</v>
      </c>
      <c r="IY29" s="309" t="e">
        <f t="shared" si="125"/>
        <v>#NUM!</v>
      </c>
      <c r="IZ29" s="309" t="e">
        <f t="shared" ref="IZ29:LK29" si="126">IZ28-IZ27</f>
        <v>#NUM!</v>
      </c>
      <c r="JA29" s="309" t="e">
        <f t="shared" si="126"/>
        <v>#NUM!</v>
      </c>
      <c r="JB29" s="309" t="e">
        <f t="shared" si="126"/>
        <v>#NUM!</v>
      </c>
      <c r="JC29" s="309" t="e">
        <f t="shared" si="126"/>
        <v>#NUM!</v>
      </c>
      <c r="JD29" s="309" t="e">
        <f t="shared" si="126"/>
        <v>#NUM!</v>
      </c>
      <c r="JE29" s="309" t="e">
        <f t="shared" si="126"/>
        <v>#NUM!</v>
      </c>
      <c r="JF29" s="309" t="e">
        <f t="shared" si="126"/>
        <v>#NUM!</v>
      </c>
      <c r="JG29" s="309" t="e">
        <f t="shared" si="126"/>
        <v>#NUM!</v>
      </c>
      <c r="JH29" s="309" t="e">
        <f t="shared" si="126"/>
        <v>#NUM!</v>
      </c>
      <c r="JI29" s="309" t="e">
        <f t="shared" si="126"/>
        <v>#NUM!</v>
      </c>
      <c r="JJ29" s="309" t="e">
        <f t="shared" si="126"/>
        <v>#NUM!</v>
      </c>
      <c r="JK29" s="309" t="e">
        <f t="shared" si="126"/>
        <v>#NUM!</v>
      </c>
      <c r="JL29" s="309" t="e">
        <f t="shared" si="126"/>
        <v>#NUM!</v>
      </c>
      <c r="JM29" s="309" t="e">
        <f t="shared" si="126"/>
        <v>#NUM!</v>
      </c>
      <c r="JN29" s="309" t="e">
        <f t="shared" si="126"/>
        <v>#NUM!</v>
      </c>
      <c r="JO29" s="309" t="e">
        <f t="shared" si="126"/>
        <v>#NUM!</v>
      </c>
      <c r="JP29" s="309" t="e">
        <f t="shared" si="126"/>
        <v>#NUM!</v>
      </c>
      <c r="JQ29" s="309" t="e">
        <f t="shared" si="126"/>
        <v>#NUM!</v>
      </c>
      <c r="JR29" s="309" t="e">
        <f t="shared" si="126"/>
        <v>#NUM!</v>
      </c>
      <c r="JS29" s="309" t="e">
        <f t="shared" si="126"/>
        <v>#NUM!</v>
      </c>
      <c r="JT29" s="309" t="e">
        <f t="shared" si="126"/>
        <v>#NUM!</v>
      </c>
      <c r="JU29" s="309" t="e">
        <f t="shared" si="126"/>
        <v>#NUM!</v>
      </c>
      <c r="JV29" s="309" t="e">
        <f t="shared" si="126"/>
        <v>#NUM!</v>
      </c>
      <c r="JW29" s="309" t="e">
        <f t="shared" si="126"/>
        <v>#NUM!</v>
      </c>
      <c r="JX29" s="309" t="e">
        <f t="shared" si="126"/>
        <v>#NUM!</v>
      </c>
      <c r="JY29" s="309" t="e">
        <f t="shared" si="126"/>
        <v>#NUM!</v>
      </c>
      <c r="JZ29" s="309" t="e">
        <f t="shared" si="126"/>
        <v>#NUM!</v>
      </c>
      <c r="KA29" s="309" t="e">
        <f t="shared" si="126"/>
        <v>#NUM!</v>
      </c>
      <c r="KB29" s="309" t="e">
        <f t="shared" si="126"/>
        <v>#NUM!</v>
      </c>
      <c r="KC29" s="309" t="e">
        <f t="shared" si="126"/>
        <v>#NUM!</v>
      </c>
      <c r="KD29" s="309" t="e">
        <f t="shared" si="126"/>
        <v>#NUM!</v>
      </c>
      <c r="KE29" s="309" t="e">
        <f t="shared" si="126"/>
        <v>#NUM!</v>
      </c>
      <c r="KF29" s="309" t="e">
        <f t="shared" si="126"/>
        <v>#NUM!</v>
      </c>
      <c r="KG29" s="309" t="e">
        <f t="shared" si="126"/>
        <v>#NUM!</v>
      </c>
      <c r="KH29" s="309" t="e">
        <f t="shared" si="126"/>
        <v>#NUM!</v>
      </c>
      <c r="KI29" s="309" t="e">
        <f t="shared" si="126"/>
        <v>#NUM!</v>
      </c>
      <c r="KJ29" s="309" t="e">
        <f t="shared" si="126"/>
        <v>#NUM!</v>
      </c>
      <c r="KK29" s="309" t="e">
        <f t="shared" si="126"/>
        <v>#NUM!</v>
      </c>
      <c r="KL29" s="309" t="e">
        <f t="shared" si="126"/>
        <v>#NUM!</v>
      </c>
      <c r="KM29" s="309" t="e">
        <f t="shared" si="126"/>
        <v>#NUM!</v>
      </c>
      <c r="KN29" s="309" t="e">
        <f t="shared" si="126"/>
        <v>#NUM!</v>
      </c>
      <c r="KO29" s="309" t="e">
        <f t="shared" si="126"/>
        <v>#NUM!</v>
      </c>
      <c r="KP29" s="309" t="e">
        <f t="shared" si="126"/>
        <v>#NUM!</v>
      </c>
      <c r="KQ29" s="309" t="e">
        <f t="shared" si="126"/>
        <v>#NUM!</v>
      </c>
      <c r="KR29" s="309" t="e">
        <f t="shared" si="126"/>
        <v>#NUM!</v>
      </c>
      <c r="KS29" s="309" t="e">
        <f t="shared" si="126"/>
        <v>#NUM!</v>
      </c>
      <c r="KT29" s="309" t="e">
        <f t="shared" si="126"/>
        <v>#NUM!</v>
      </c>
      <c r="KU29" s="309" t="e">
        <f t="shared" si="126"/>
        <v>#NUM!</v>
      </c>
      <c r="KV29" s="309" t="e">
        <f t="shared" si="126"/>
        <v>#NUM!</v>
      </c>
      <c r="KW29" s="309" t="e">
        <f t="shared" si="126"/>
        <v>#NUM!</v>
      </c>
      <c r="KX29" s="309" t="e">
        <f t="shared" si="126"/>
        <v>#NUM!</v>
      </c>
      <c r="KY29" s="309" t="e">
        <f t="shared" si="126"/>
        <v>#NUM!</v>
      </c>
      <c r="KZ29" s="309" t="e">
        <f t="shared" si="126"/>
        <v>#NUM!</v>
      </c>
      <c r="LA29" s="309" t="e">
        <f t="shared" si="126"/>
        <v>#NUM!</v>
      </c>
      <c r="LB29" s="309" t="e">
        <f t="shared" si="126"/>
        <v>#NUM!</v>
      </c>
      <c r="LC29" s="309" t="e">
        <f t="shared" si="126"/>
        <v>#NUM!</v>
      </c>
      <c r="LD29" s="309" t="e">
        <f t="shared" si="126"/>
        <v>#NUM!</v>
      </c>
      <c r="LE29" s="309" t="e">
        <f t="shared" si="126"/>
        <v>#NUM!</v>
      </c>
      <c r="LF29" s="309" t="e">
        <f t="shared" si="126"/>
        <v>#NUM!</v>
      </c>
      <c r="LG29" s="309" t="e">
        <f t="shared" si="126"/>
        <v>#NUM!</v>
      </c>
      <c r="LH29" s="309" t="e">
        <f t="shared" si="126"/>
        <v>#NUM!</v>
      </c>
      <c r="LI29" s="309" t="e">
        <f t="shared" si="126"/>
        <v>#NUM!</v>
      </c>
      <c r="LJ29" s="309" t="e">
        <f t="shared" si="126"/>
        <v>#NUM!</v>
      </c>
      <c r="LK29" s="309" t="e">
        <f t="shared" si="126"/>
        <v>#NUM!</v>
      </c>
      <c r="LL29" s="309" t="e">
        <f t="shared" ref="LL29:NW29" si="127">LL28-LL27</f>
        <v>#NUM!</v>
      </c>
      <c r="LM29" s="309" t="e">
        <f t="shared" si="127"/>
        <v>#NUM!</v>
      </c>
      <c r="LN29" s="309" t="e">
        <f t="shared" si="127"/>
        <v>#NUM!</v>
      </c>
      <c r="LO29" s="309" t="e">
        <f t="shared" si="127"/>
        <v>#NUM!</v>
      </c>
      <c r="LP29" s="309" t="e">
        <f t="shared" si="127"/>
        <v>#NUM!</v>
      </c>
      <c r="LQ29" s="309" t="e">
        <f t="shared" si="127"/>
        <v>#NUM!</v>
      </c>
      <c r="LR29" s="309" t="e">
        <f t="shared" si="127"/>
        <v>#NUM!</v>
      </c>
      <c r="LS29" s="309" t="e">
        <f t="shared" si="127"/>
        <v>#NUM!</v>
      </c>
      <c r="LT29" s="309" t="e">
        <f t="shared" si="127"/>
        <v>#NUM!</v>
      </c>
      <c r="LU29" s="309" t="e">
        <f t="shared" si="127"/>
        <v>#NUM!</v>
      </c>
      <c r="LV29" s="309" t="e">
        <f t="shared" si="127"/>
        <v>#NUM!</v>
      </c>
      <c r="LW29" s="309" t="e">
        <f t="shared" si="127"/>
        <v>#NUM!</v>
      </c>
      <c r="LX29" s="309" t="e">
        <f t="shared" si="127"/>
        <v>#NUM!</v>
      </c>
      <c r="LY29" s="309" t="e">
        <f t="shared" si="127"/>
        <v>#NUM!</v>
      </c>
      <c r="LZ29" s="309" t="e">
        <f t="shared" si="127"/>
        <v>#NUM!</v>
      </c>
      <c r="MA29" s="309" t="e">
        <f t="shared" si="127"/>
        <v>#NUM!</v>
      </c>
      <c r="MB29" s="309" t="e">
        <f t="shared" si="127"/>
        <v>#NUM!</v>
      </c>
      <c r="MC29" s="309" t="e">
        <f t="shared" si="127"/>
        <v>#NUM!</v>
      </c>
      <c r="MD29" s="309" t="e">
        <f t="shared" si="127"/>
        <v>#NUM!</v>
      </c>
      <c r="ME29" s="309" t="e">
        <f t="shared" si="127"/>
        <v>#NUM!</v>
      </c>
      <c r="MF29" s="309" t="e">
        <f t="shared" si="127"/>
        <v>#NUM!</v>
      </c>
      <c r="MG29" s="309" t="e">
        <f t="shared" si="127"/>
        <v>#NUM!</v>
      </c>
      <c r="MH29" s="309" t="e">
        <f t="shared" si="127"/>
        <v>#NUM!</v>
      </c>
      <c r="MI29" s="309" t="e">
        <f t="shared" si="127"/>
        <v>#NUM!</v>
      </c>
      <c r="MJ29" s="309" t="e">
        <f t="shared" si="127"/>
        <v>#NUM!</v>
      </c>
      <c r="MK29" s="309" t="e">
        <f t="shared" si="127"/>
        <v>#NUM!</v>
      </c>
      <c r="ML29" s="309" t="e">
        <f t="shared" si="127"/>
        <v>#NUM!</v>
      </c>
      <c r="MM29" s="309" t="e">
        <f t="shared" si="127"/>
        <v>#NUM!</v>
      </c>
      <c r="MN29" s="309" t="e">
        <f t="shared" si="127"/>
        <v>#NUM!</v>
      </c>
      <c r="MO29" s="309" t="e">
        <f t="shared" si="127"/>
        <v>#NUM!</v>
      </c>
      <c r="MP29" s="309" t="e">
        <f t="shared" si="127"/>
        <v>#NUM!</v>
      </c>
      <c r="MQ29" s="309" t="e">
        <f t="shared" si="127"/>
        <v>#NUM!</v>
      </c>
      <c r="MR29" s="309" t="e">
        <f t="shared" si="127"/>
        <v>#NUM!</v>
      </c>
      <c r="MS29" s="309" t="e">
        <f t="shared" si="127"/>
        <v>#NUM!</v>
      </c>
      <c r="MT29" s="309" t="e">
        <f t="shared" si="127"/>
        <v>#NUM!</v>
      </c>
      <c r="MU29" s="309" t="e">
        <f t="shared" si="127"/>
        <v>#NUM!</v>
      </c>
      <c r="MV29" s="309" t="e">
        <f t="shared" si="127"/>
        <v>#NUM!</v>
      </c>
      <c r="MW29" s="309" t="e">
        <f t="shared" si="127"/>
        <v>#NUM!</v>
      </c>
      <c r="MX29" s="309" t="e">
        <f t="shared" si="127"/>
        <v>#NUM!</v>
      </c>
      <c r="MY29" s="309" t="e">
        <f t="shared" si="127"/>
        <v>#NUM!</v>
      </c>
      <c r="MZ29" s="309" t="e">
        <f t="shared" si="127"/>
        <v>#NUM!</v>
      </c>
      <c r="NA29" s="309" t="e">
        <f t="shared" si="127"/>
        <v>#NUM!</v>
      </c>
      <c r="NB29" s="309" t="e">
        <f t="shared" si="127"/>
        <v>#NUM!</v>
      </c>
      <c r="NC29" s="309" t="e">
        <f t="shared" si="127"/>
        <v>#NUM!</v>
      </c>
      <c r="ND29" s="309" t="e">
        <f t="shared" si="127"/>
        <v>#NUM!</v>
      </c>
      <c r="NE29" s="309" t="e">
        <f t="shared" si="127"/>
        <v>#NUM!</v>
      </c>
      <c r="NF29" s="309" t="e">
        <f t="shared" si="127"/>
        <v>#NUM!</v>
      </c>
      <c r="NG29" s="309" t="e">
        <f t="shared" si="127"/>
        <v>#NUM!</v>
      </c>
      <c r="NH29" s="309" t="e">
        <f t="shared" si="127"/>
        <v>#NUM!</v>
      </c>
      <c r="NI29" s="309" t="e">
        <f t="shared" si="127"/>
        <v>#NUM!</v>
      </c>
      <c r="NJ29" s="309" t="e">
        <f t="shared" si="127"/>
        <v>#NUM!</v>
      </c>
      <c r="NK29" s="309" t="e">
        <f t="shared" si="127"/>
        <v>#NUM!</v>
      </c>
      <c r="NL29" s="309" t="e">
        <f t="shared" si="127"/>
        <v>#NUM!</v>
      </c>
      <c r="NM29" s="309" t="e">
        <f t="shared" si="127"/>
        <v>#NUM!</v>
      </c>
      <c r="NN29" s="309" t="e">
        <f t="shared" si="127"/>
        <v>#NUM!</v>
      </c>
      <c r="NO29" s="309" t="e">
        <f t="shared" si="127"/>
        <v>#NUM!</v>
      </c>
      <c r="NP29" s="309" t="e">
        <f t="shared" si="127"/>
        <v>#NUM!</v>
      </c>
      <c r="NQ29" s="309" t="e">
        <f t="shared" si="127"/>
        <v>#NUM!</v>
      </c>
      <c r="NR29" s="309" t="e">
        <f t="shared" si="127"/>
        <v>#NUM!</v>
      </c>
      <c r="NS29" s="309" t="e">
        <f t="shared" si="127"/>
        <v>#NUM!</v>
      </c>
      <c r="NT29" s="309" t="e">
        <f t="shared" si="127"/>
        <v>#NUM!</v>
      </c>
      <c r="NU29" s="309" t="e">
        <f t="shared" si="127"/>
        <v>#NUM!</v>
      </c>
      <c r="NV29" s="309" t="e">
        <f t="shared" si="127"/>
        <v>#NUM!</v>
      </c>
      <c r="NW29" s="309" t="e">
        <f t="shared" si="127"/>
        <v>#NUM!</v>
      </c>
      <c r="NX29" s="309" t="e">
        <f t="shared" ref="NX29:QI29" si="128">NX28-NX27</f>
        <v>#NUM!</v>
      </c>
      <c r="NY29" s="309" t="e">
        <f t="shared" si="128"/>
        <v>#NUM!</v>
      </c>
      <c r="NZ29" s="309" t="e">
        <f t="shared" si="128"/>
        <v>#NUM!</v>
      </c>
      <c r="OA29" s="309" t="e">
        <f t="shared" si="128"/>
        <v>#NUM!</v>
      </c>
      <c r="OB29" s="309" t="e">
        <f t="shared" si="128"/>
        <v>#NUM!</v>
      </c>
      <c r="OC29" s="309" t="e">
        <f t="shared" si="128"/>
        <v>#NUM!</v>
      </c>
      <c r="OD29" s="309" t="e">
        <f t="shared" si="128"/>
        <v>#NUM!</v>
      </c>
      <c r="OE29" s="309" t="e">
        <f t="shared" si="128"/>
        <v>#NUM!</v>
      </c>
      <c r="OF29" s="309" t="e">
        <f t="shared" si="128"/>
        <v>#NUM!</v>
      </c>
      <c r="OG29" s="309" t="e">
        <f t="shared" si="128"/>
        <v>#NUM!</v>
      </c>
      <c r="OH29" s="309" t="e">
        <f t="shared" si="128"/>
        <v>#NUM!</v>
      </c>
      <c r="OI29" s="309" t="e">
        <f t="shared" si="128"/>
        <v>#NUM!</v>
      </c>
      <c r="OJ29" s="309" t="e">
        <f t="shared" si="128"/>
        <v>#NUM!</v>
      </c>
      <c r="OK29" s="309" t="e">
        <f t="shared" si="128"/>
        <v>#NUM!</v>
      </c>
      <c r="OL29" s="309" t="e">
        <f t="shared" si="128"/>
        <v>#NUM!</v>
      </c>
      <c r="OM29" s="309" t="e">
        <f t="shared" si="128"/>
        <v>#NUM!</v>
      </c>
      <c r="ON29" s="309" t="e">
        <f t="shared" si="128"/>
        <v>#NUM!</v>
      </c>
      <c r="OO29" s="309" t="e">
        <f t="shared" si="128"/>
        <v>#NUM!</v>
      </c>
      <c r="OP29" s="309" t="e">
        <f t="shared" si="128"/>
        <v>#NUM!</v>
      </c>
      <c r="OQ29" s="309" t="e">
        <f t="shared" si="128"/>
        <v>#NUM!</v>
      </c>
      <c r="OR29" s="309" t="e">
        <f t="shared" si="128"/>
        <v>#NUM!</v>
      </c>
      <c r="OS29" s="309" t="e">
        <f t="shared" si="128"/>
        <v>#NUM!</v>
      </c>
      <c r="OT29" s="309" t="e">
        <f t="shared" si="128"/>
        <v>#NUM!</v>
      </c>
      <c r="OU29" s="309" t="e">
        <f t="shared" si="128"/>
        <v>#NUM!</v>
      </c>
      <c r="OV29" s="309" t="e">
        <f t="shared" si="128"/>
        <v>#NUM!</v>
      </c>
      <c r="OW29" s="309" t="e">
        <f t="shared" si="128"/>
        <v>#NUM!</v>
      </c>
      <c r="OX29" s="309" t="e">
        <f t="shared" si="128"/>
        <v>#NUM!</v>
      </c>
      <c r="OY29" s="309" t="e">
        <f t="shared" si="128"/>
        <v>#NUM!</v>
      </c>
      <c r="OZ29" s="309" t="e">
        <f t="shared" si="128"/>
        <v>#NUM!</v>
      </c>
      <c r="PA29" s="309" t="e">
        <f t="shared" si="128"/>
        <v>#NUM!</v>
      </c>
      <c r="PB29" s="309" t="e">
        <f t="shared" si="128"/>
        <v>#NUM!</v>
      </c>
      <c r="PC29" s="309" t="e">
        <f t="shared" si="128"/>
        <v>#NUM!</v>
      </c>
      <c r="PD29" s="309" t="e">
        <f t="shared" si="128"/>
        <v>#NUM!</v>
      </c>
      <c r="PE29" s="309" t="e">
        <f t="shared" si="128"/>
        <v>#NUM!</v>
      </c>
      <c r="PF29" s="309" t="e">
        <f t="shared" si="128"/>
        <v>#NUM!</v>
      </c>
      <c r="PG29" s="309" t="e">
        <f t="shared" si="128"/>
        <v>#NUM!</v>
      </c>
      <c r="PH29" s="309" t="e">
        <f t="shared" si="128"/>
        <v>#NUM!</v>
      </c>
      <c r="PI29" s="309" t="e">
        <f t="shared" si="128"/>
        <v>#NUM!</v>
      </c>
      <c r="PJ29" s="309" t="e">
        <f t="shared" si="128"/>
        <v>#NUM!</v>
      </c>
      <c r="PK29" s="309" t="e">
        <f t="shared" si="128"/>
        <v>#NUM!</v>
      </c>
      <c r="PL29" s="309" t="e">
        <f t="shared" si="128"/>
        <v>#NUM!</v>
      </c>
      <c r="PM29" s="309" t="e">
        <f t="shared" si="128"/>
        <v>#NUM!</v>
      </c>
      <c r="PN29" s="309" t="e">
        <f t="shared" si="128"/>
        <v>#NUM!</v>
      </c>
      <c r="PO29" s="309" t="e">
        <f t="shared" si="128"/>
        <v>#NUM!</v>
      </c>
      <c r="PP29" s="309" t="e">
        <f t="shared" si="128"/>
        <v>#NUM!</v>
      </c>
      <c r="PQ29" s="309" t="e">
        <f t="shared" si="128"/>
        <v>#NUM!</v>
      </c>
      <c r="PR29" s="309" t="e">
        <f t="shared" si="128"/>
        <v>#NUM!</v>
      </c>
      <c r="PS29" s="309" t="e">
        <f t="shared" si="128"/>
        <v>#NUM!</v>
      </c>
      <c r="PT29" s="309" t="e">
        <f t="shared" si="128"/>
        <v>#NUM!</v>
      </c>
      <c r="PU29" s="309" t="e">
        <f t="shared" si="128"/>
        <v>#NUM!</v>
      </c>
      <c r="PV29" s="309" t="e">
        <f t="shared" si="128"/>
        <v>#NUM!</v>
      </c>
      <c r="PW29" s="309" t="e">
        <f t="shared" si="128"/>
        <v>#NUM!</v>
      </c>
      <c r="PX29" s="309" t="e">
        <f t="shared" si="128"/>
        <v>#NUM!</v>
      </c>
      <c r="PY29" s="309" t="e">
        <f t="shared" si="128"/>
        <v>#NUM!</v>
      </c>
      <c r="PZ29" s="309" t="e">
        <f t="shared" si="128"/>
        <v>#NUM!</v>
      </c>
      <c r="QA29" s="309" t="e">
        <f t="shared" si="128"/>
        <v>#NUM!</v>
      </c>
      <c r="QB29" s="309" t="e">
        <f t="shared" si="128"/>
        <v>#NUM!</v>
      </c>
      <c r="QC29" s="309" t="e">
        <f t="shared" si="128"/>
        <v>#NUM!</v>
      </c>
      <c r="QD29" s="309" t="e">
        <f t="shared" si="128"/>
        <v>#NUM!</v>
      </c>
      <c r="QE29" s="309" t="e">
        <f t="shared" si="128"/>
        <v>#NUM!</v>
      </c>
      <c r="QF29" s="309" t="e">
        <f t="shared" si="128"/>
        <v>#NUM!</v>
      </c>
      <c r="QG29" s="309" t="e">
        <f t="shared" si="128"/>
        <v>#NUM!</v>
      </c>
      <c r="QH29" s="309" t="e">
        <f t="shared" si="128"/>
        <v>#NUM!</v>
      </c>
      <c r="QI29" s="309" t="e">
        <f t="shared" si="128"/>
        <v>#NUM!</v>
      </c>
      <c r="QJ29" s="309" t="e">
        <f t="shared" ref="QJ29:SH29" si="129">QJ28-QJ27</f>
        <v>#NUM!</v>
      </c>
      <c r="QK29" s="309" t="e">
        <f t="shared" si="129"/>
        <v>#NUM!</v>
      </c>
      <c r="QL29" s="309" t="e">
        <f t="shared" si="129"/>
        <v>#NUM!</v>
      </c>
      <c r="QM29" s="309" t="e">
        <f t="shared" si="129"/>
        <v>#NUM!</v>
      </c>
      <c r="QN29" s="309" t="e">
        <f t="shared" si="129"/>
        <v>#NUM!</v>
      </c>
      <c r="QO29" s="309" t="e">
        <f t="shared" si="129"/>
        <v>#NUM!</v>
      </c>
      <c r="QP29" s="309" t="e">
        <f t="shared" si="129"/>
        <v>#NUM!</v>
      </c>
      <c r="QQ29" s="309" t="e">
        <f t="shared" si="129"/>
        <v>#NUM!</v>
      </c>
      <c r="QR29" s="309" t="e">
        <f t="shared" si="129"/>
        <v>#NUM!</v>
      </c>
      <c r="QS29" s="309" t="e">
        <f t="shared" si="129"/>
        <v>#NUM!</v>
      </c>
      <c r="QT29" s="309" t="e">
        <f t="shared" si="129"/>
        <v>#NUM!</v>
      </c>
      <c r="QU29" s="309" t="e">
        <f t="shared" si="129"/>
        <v>#NUM!</v>
      </c>
      <c r="QV29" s="309" t="e">
        <f t="shared" si="129"/>
        <v>#NUM!</v>
      </c>
      <c r="QW29" s="309" t="e">
        <f t="shared" si="129"/>
        <v>#NUM!</v>
      </c>
      <c r="QX29" s="309" t="e">
        <f t="shared" si="129"/>
        <v>#NUM!</v>
      </c>
      <c r="QY29" s="309" t="e">
        <f t="shared" si="129"/>
        <v>#NUM!</v>
      </c>
      <c r="QZ29" s="309" t="e">
        <f t="shared" si="129"/>
        <v>#NUM!</v>
      </c>
      <c r="RA29" s="309" t="e">
        <f t="shared" si="129"/>
        <v>#NUM!</v>
      </c>
      <c r="RB29" s="309" t="e">
        <f t="shared" si="129"/>
        <v>#NUM!</v>
      </c>
      <c r="RC29" s="309" t="e">
        <f t="shared" si="129"/>
        <v>#NUM!</v>
      </c>
      <c r="RD29" s="309" t="e">
        <f t="shared" si="129"/>
        <v>#NUM!</v>
      </c>
      <c r="RE29" s="309" t="e">
        <f t="shared" si="129"/>
        <v>#NUM!</v>
      </c>
      <c r="RF29" s="309" t="e">
        <f t="shared" si="129"/>
        <v>#NUM!</v>
      </c>
      <c r="RG29" s="309" t="e">
        <f t="shared" si="129"/>
        <v>#NUM!</v>
      </c>
      <c r="RH29" s="309" t="e">
        <f t="shared" si="129"/>
        <v>#NUM!</v>
      </c>
      <c r="RI29" s="309" t="e">
        <f t="shared" si="129"/>
        <v>#NUM!</v>
      </c>
      <c r="RJ29" s="309" t="e">
        <f t="shared" si="129"/>
        <v>#NUM!</v>
      </c>
      <c r="RK29" s="309" t="e">
        <f t="shared" si="129"/>
        <v>#NUM!</v>
      </c>
      <c r="RL29" s="309" t="e">
        <f t="shared" si="129"/>
        <v>#NUM!</v>
      </c>
      <c r="RM29" s="309" t="e">
        <f t="shared" si="129"/>
        <v>#NUM!</v>
      </c>
      <c r="RN29" s="309" t="e">
        <f t="shared" si="129"/>
        <v>#NUM!</v>
      </c>
      <c r="RO29" s="309" t="e">
        <f t="shared" si="129"/>
        <v>#NUM!</v>
      </c>
      <c r="RP29" s="309" t="e">
        <f t="shared" si="129"/>
        <v>#NUM!</v>
      </c>
      <c r="RQ29" s="309" t="e">
        <f t="shared" si="129"/>
        <v>#NUM!</v>
      </c>
      <c r="RR29" s="309" t="e">
        <f t="shared" si="129"/>
        <v>#NUM!</v>
      </c>
      <c r="RS29" s="309" t="e">
        <f t="shared" si="129"/>
        <v>#NUM!</v>
      </c>
      <c r="RT29" s="309" t="e">
        <f t="shared" si="129"/>
        <v>#NUM!</v>
      </c>
      <c r="RU29" s="309" t="e">
        <f t="shared" si="129"/>
        <v>#NUM!</v>
      </c>
      <c r="RV29" s="309" t="e">
        <f t="shared" si="129"/>
        <v>#NUM!</v>
      </c>
      <c r="RW29" s="309" t="e">
        <f t="shared" si="129"/>
        <v>#NUM!</v>
      </c>
      <c r="RX29" s="309" t="e">
        <f t="shared" si="129"/>
        <v>#NUM!</v>
      </c>
      <c r="RY29" s="309" t="e">
        <f t="shared" si="129"/>
        <v>#NUM!</v>
      </c>
      <c r="RZ29" s="309" t="e">
        <f t="shared" si="129"/>
        <v>#NUM!</v>
      </c>
      <c r="SA29" s="309" t="e">
        <f t="shared" si="129"/>
        <v>#NUM!</v>
      </c>
      <c r="SB29" s="309" t="e">
        <f t="shared" si="129"/>
        <v>#NUM!</v>
      </c>
      <c r="SC29" s="309" t="e">
        <f t="shared" si="129"/>
        <v>#NUM!</v>
      </c>
      <c r="SD29" s="309" t="e">
        <f t="shared" si="129"/>
        <v>#NUM!</v>
      </c>
      <c r="SE29" s="309" t="e">
        <f t="shared" si="129"/>
        <v>#NUM!</v>
      </c>
      <c r="SF29" s="309" t="e">
        <f t="shared" si="129"/>
        <v>#NUM!</v>
      </c>
      <c r="SG29" s="309" t="e">
        <f t="shared" si="129"/>
        <v>#NUM!</v>
      </c>
      <c r="SH29" s="309" t="e">
        <f t="shared" si="129"/>
        <v>#NUM!</v>
      </c>
      <c r="SM29">
        <f>'GRR Data'!A25</f>
        <v>0</v>
      </c>
    </row>
    <row r="30" spans="2:507">
      <c r="B30" s="3" t="s">
        <v>391</v>
      </c>
      <c r="C30" s="309">
        <f>C27-(1.5*C29)</f>
        <v>685.51249999999993</v>
      </c>
      <c r="D30" s="309">
        <f t="shared" ref="D30:BO30" si="130">D27-(1.5*D29)</f>
        <v>0.10231249999999995</v>
      </c>
      <c r="E30" s="309">
        <f t="shared" si="130"/>
        <v>0.14431249999999995</v>
      </c>
      <c r="F30" s="309">
        <f t="shared" si="130"/>
        <v>0.10575000000000002</v>
      </c>
      <c r="G30" s="309">
        <f t="shared" si="130"/>
        <v>0.11616250000000002</v>
      </c>
      <c r="H30" s="309">
        <f t="shared" si="130"/>
        <v>6.4412500000000025E-2</v>
      </c>
      <c r="I30" s="309">
        <f t="shared" si="130"/>
        <v>5.8062499999999989E-2</v>
      </c>
      <c r="J30" s="309">
        <f t="shared" si="130"/>
        <v>6.5949999999999981E-2</v>
      </c>
      <c r="K30" s="309">
        <f t="shared" si="130"/>
        <v>7.301250000000005E-2</v>
      </c>
      <c r="L30" s="309">
        <f t="shared" si="130"/>
        <v>8.1525000000000042E-2</v>
      </c>
      <c r="M30" s="309">
        <f t="shared" si="130"/>
        <v>8.8325000000000028E-2</v>
      </c>
      <c r="N30" s="309">
        <f t="shared" si="130"/>
        <v>3.9675000000000002E-2</v>
      </c>
      <c r="O30" s="309">
        <f t="shared" si="130"/>
        <v>4.3887499999999968E-2</v>
      </c>
      <c r="P30" s="309">
        <f t="shared" si="130"/>
        <v>8.1312499999999982E-2</v>
      </c>
      <c r="Q30" s="309">
        <f t="shared" si="130"/>
        <v>6.0487499999999986E-2</v>
      </c>
      <c r="R30" s="309">
        <f t="shared" si="130"/>
        <v>0.1044875</v>
      </c>
      <c r="S30" s="309">
        <f t="shared" si="130"/>
        <v>0.10896249999999996</v>
      </c>
      <c r="T30" s="309">
        <f t="shared" si="130"/>
        <v>0.14604999999999993</v>
      </c>
      <c r="U30" s="309">
        <f t="shared" si="130"/>
        <v>0.14156250000000004</v>
      </c>
      <c r="V30" s="309">
        <f t="shared" si="130"/>
        <v>0.11626249999999994</v>
      </c>
      <c r="W30" s="309">
        <f t="shared" si="130"/>
        <v>2.0158750000000031E-2</v>
      </c>
      <c r="X30" s="309">
        <f t="shared" si="130"/>
        <v>2.5270000000000015E-2</v>
      </c>
      <c r="Y30" s="309">
        <f t="shared" si="130"/>
        <v>3.9840000000000021E-2</v>
      </c>
      <c r="Z30" s="309">
        <f t="shared" si="130"/>
        <v>5.5653750000000002E-2</v>
      </c>
      <c r="AA30" s="309">
        <f t="shared" si="130"/>
        <v>6.9873750000000012E-2</v>
      </c>
      <c r="AB30" s="309">
        <f t="shared" si="130"/>
        <v>7.1563750000000037E-2</v>
      </c>
      <c r="AC30" s="309">
        <f t="shared" si="130"/>
        <v>1.7396250000000009E-2</v>
      </c>
      <c r="AD30" s="309">
        <f t="shared" si="130"/>
        <v>7.746374999999997E-2</v>
      </c>
      <c r="AE30" s="309">
        <f t="shared" si="130"/>
        <v>2.5438749999999954E-2</v>
      </c>
      <c r="AF30" s="309">
        <f t="shared" si="130"/>
        <v>7.664375000000001E-2</v>
      </c>
      <c r="AG30" s="309">
        <f t="shared" si="130"/>
        <v>9.3670000000000017E-2</v>
      </c>
      <c r="AH30" s="309">
        <f t="shared" si="130"/>
        <v>8.277874999999997E-2</v>
      </c>
      <c r="AI30" s="309">
        <f t="shared" si="130"/>
        <v>2.904625000000001E-2</v>
      </c>
      <c r="AJ30" s="309">
        <f t="shared" si="130"/>
        <v>7.421875E-2</v>
      </c>
      <c r="AK30" s="309">
        <f t="shared" si="130"/>
        <v>-2.4212500000000067E-3</v>
      </c>
      <c r="AL30" s="309">
        <f t="shared" si="130"/>
        <v>5.0138750000000003E-2</v>
      </c>
      <c r="AM30" s="309">
        <f t="shared" si="130"/>
        <v>5.8421249999999987E-2</v>
      </c>
      <c r="AN30" s="309">
        <f t="shared" si="130"/>
        <v>274.44453750000002</v>
      </c>
      <c r="AO30" s="309">
        <f t="shared" si="130"/>
        <v>274.44813749999992</v>
      </c>
      <c r="AP30" s="309">
        <f t="shared" si="130"/>
        <v>274.45026250000001</v>
      </c>
      <c r="AQ30" s="309">
        <f t="shared" si="130"/>
        <v>189.90191249999998</v>
      </c>
      <c r="AR30" s="309">
        <f t="shared" si="130"/>
        <v>189.90348750000004</v>
      </c>
      <c r="AS30" s="309">
        <f t="shared" si="130"/>
        <v>189.90898749999999</v>
      </c>
      <c r="AT30" s="309">
        <f t="shared" si="130"/>
        <v>0.29087400000000013</v>
      </c>
      <c r="AU30" s="309">
        <f t="shared" si="130"/>
        <v>-0.21917875000000003</v>
      </c>
      <c r="AV30" s="309">
        <f t="shared" si="130"/>
        <v>-8.2848625000000009E-2</v>
      </c>
      <c r="AW30" s="309">
        <f t="shared" si="130"/>
        <v>2.0233874999999971E-2</v>
      </c>
      <c r="AX30" s="309">
        <f t="shared" si="130"/>
        <v>-4.9926999999999992E-2</v>
      </c>
      <c r="AY30" s="309">
        <f t="shared" si="130"/>
        <v>-0.22897737500000004</v>
      </c>
      <c r="AZ30" s="309">
        <f t="shared" si="130"/>
        <v>-0.104053125</v>
      </c>
      <c r="BA30" s="309">
        <f t="shared" si="130"/>
        <v>0.11443700000000001</v>
      </c>
      <c r="BB30" s="309">
        <f t="shared" si="130"/>
        <v>0.17722787500000003</v>
      </c>
      <c r="BC30" s="309">
        <f t="shared" si="130"/>
        <v>7.042200000000004E-2</v>
      </c>
      <c r="BD30" s="309">
        <f t="shared" si="130"/>
        <v>-0.149712875</v>
      </c>
      <c r="BE30" s="309">
        <f t="shared" si="130"/>
        <v>-0.22719587499999999</v>
      </c>
      <c r="BF30" s="309">
        <f t="shared" si="130"/>
        <v>-0.16663799999999998</v>
      </c>
      <c r="BG30" s="309">
        <f t="shared" si="130"/>
        <v>-9.21955E-2</v>
      </c>
      <c r="BH30" s="309">
        <f t="shared" si="130"/>
        <v>-9.8972000000000004E-2</v>
      </c>
      <c r="BI30" s="309">
        <f t="shared" si="130"/>
        <v>-0.24424187500000005</v>
      </c>
      <c r="BJ30" s="309">
        <f t="shared" si="130"/>
        <v>0.22555000000000008</v>
      </c>
      <c r="BK30" s="309">
        <f t="shared" si="130"/>
        <v>-0.17653750000000001</v>
      </c>
      <c r="BL30" s="309">
        <f t="shared" si="130"/>
        <v>9.498750000000003E-2</v>
      </c>
      <c r="BM30" s="309">
        <f t="shared" si="130"/>
        <v>-0.17877500000000002</v>
      </c>
      <c r="BN30" s="309">
        <f t="shared" si="130"/>
        <v>-0.1862</v>
      </c>
      <c r="BO30" s="309">
        <f t="shared" si="130"/>
        <v>-0.18194999999999997</v>
      </c>
      <c r="BP30" s="309">
        <f t="shared" ref="BP30:EA30" si="131">BP27-(1.5*BP29)</f>
        <v>-0.173925</v>
      </c>
      <c r="BQ30" s="309">
        <f t="shared" si="131"/>
        <v>1.2487500000000026E-2</v>
      </c>
      <c r="BR30" s="309">
        <f t="shared" si="131"/>
        <v>-0.1157</v>
      </c>
      <c r="BS30" s="309">
        <f t="shared" si="131"/>
        <v>-0.13199999999999998</v>
      </c>
      <c r="BT30" s="309">
        <f t="shared" si="131"/>
        <v>-1.6912500000000004E-2</v>
      </c>
      <c r="BU30" s="309">
        <f t="shared" si="131"/>
        <v>-2.4549999999999995E-2</v>
      </c>
      <c r="BV30" s="309">
        <f t="shared" si="131"/>
        <v>-5.3037499999999974E-2</v>
      </c>
      <c r="BW30" s="309">
        <f t="shared" si="131"/>
        <v>3.5975000000000014E-2</v>
      </c>
      <c r="BX30" s="309">
        <f t="shared" si="131"/>
        <v>3.601250000000001E-2</v>
      </c>
      <c r="BY30" s="309">
        <f t="shared" si="131"/>
        <v>0.11064999999999997</v>
      </c>
      <c r="BZ30" s="309">
        <f t="shared" si="131"/>
        <v>8.298750000000002E-2</v>
      </c>
      <c r="CA30" s="309">
        <f t="shared" si="131"/>
        <v>3.3362499999999989E-2</v>
      </c>
      <c r="CB30" s="309">
        <f t="shared" si="131"/>
        <v>4.6400000000000025E-2</v>
      </c>
      <c r="CC30" s="309">
        <f t="shared" si="131"/>
        <v>1.7537500000000004E-2</v>
      </c>
      <c r="CD30" s="309">
        <f t="shared" si="131"/>
        <v>6.0100000000000001E-2</v>
      </c>
      <c r="CE30" s="309">
        <f t="shared" si="131"/>
        <v>0.10157499999999998</v>
      </c>
      <c r="CF30" s="309">
        <f t="shared" si="131"/>
        <v>0.10220000000000003</v>
      </c>
      <c r="CG30" s="309">
        <f t="shared" si="131"/>
        <v>-3.5312499999999983E-2</v>
      </c>
      <c r="CH30" s="309">
        <f t="shared" si="131"/>
        <v>6.9825000000000012E-2</v>
      </c>
      <c r="CI30" s="309">
        <f t="shared" si="131"/>
        <v>5.4737499999999994E-2</v>
      </c>
      <c r="CJ30" s="309">
        <f t="shared" si="131"/>
        <v>0.32082499999999992</v>
      </c>
      <c r="CK30" s="309">
        <f t="shared" si="131"/>
        <v>0.40113749999999992</v>
      </c>
      <c r="CL30" s="309">
        <f t="shared" si="131"/>
        <v>0.35102499999999998</v>
      </c>
      <c r="CM30" s="309">
        <f t="shared" si="131"/>
        <v>0.36836250000000004</v>
      </c>
      <c r="CN30" s="309">
        <f t="shared" si="131"/>
        <v>-4.5024999999999885E-2</v>
      </c>
      <c r="CO30" s="309">
        <f t="shared" si="131"/>
        <v>-1.303750000000007E-2</v>
      </c>
      <c r="CP30" s="309">
        <f t="shared" si="131"/>
        <v>-1.1581249999999977E-2</v>
      </c>
      <c r="CQ30" s="309">
        <f t="shared" si="131"/>
        <v>-0.20242499999999997</v>
      </c>
      <c r="CR30" s="309">
        <f t="shared" si="131"/>
        <v>-0.22851249999999998</v>
      </c>
      <c r="CS30" s="309">
        <f t="shared" si="131"/>
        <v>-8.3374999999999991E-2</v>
      </c>
      <c r="CT30" s="309">
        <f t="shared" si="131"/>
        <v>-0.13402500000000001</v>
      </c>
      <c r="CU30" s="309">
        <f t="shared" si="131"/>
        <v>-0.18529999999999996</v>
      </c>
      <c r="CV30" s="309">
        <f t="shared" si="131"/>
        <v>-0.24651250000000002</v>
      </c>
      <c r="CW30" s="309">
        <f t="shared" si="131"/>
        <v>-8.3499999999999991E-2</v>
      </c>
      <c r="CX30" s="309">
        <f t="shared" si="131"/>
        <v>-0.15032499999999999</v>
      </c>
      <c r="CY30" s="309">
        <f t="shared" si="131"/>
        <v>-3.6750000000000005E-2</v>
      </c>
      <c r="CZ30" s="309">
        <f t="shared" si="131"/>
        <v>-3.6524999999999988E-2</v>
      </c>
      <c r="DA30" s="309">
        <f t="shared" si="131"/>
        <v>3.4587499999999986E-2</v>
      </c>
      <c r="DB30" s="309">
        <f t="shared" si="131"/>
        <v>-6.5912499999999971E-2</v>
      </c>
      <c r="DC30" s="309">
        <f t="shared" si="131"/>
        <v>1.962500000000001E-2</v>
      </c>
      <c r="DD30" s="309">
        <f t="shared" si="131"/>
        <v>-2.6562500000000003E-2</v>
      </c>
      <c r="DE30" s="309">
        <f t="shared" si="131"/>
        <v>-8.4375000000000144E-3</v>
      </c>
      <c r="DF30" s="309">
        <f t="shared" si="131"/>
        <v>-3.1637500000000006E-2</v>
      </c>
      <c r="DG30" s="309">
        <f t="shared" si="131"/>
        <v>-4.9675000000000004E-2</v>
      </c>
      <c r="DH30" s="309">
        <f t="shared" si="131"/>
        <v>-5.3500000000000075E-3</v>
      </c>
      <c r="DI30" s="309">
        <f t="shared" si="131"/>
        <v>-2.3099999999999996E-2</v>
      </c>
      <c r="DJ30" s="309">
        <f t="shared" si="131"/>
        <v>0.10980000000000002</v>
      </c>
      <c r="DK30" s="309">
        <f t="shared" si="131"/>
        <v>0.10078749999999999</v>
      </c>
      <c r="DL30" s="309">
        <f t="shared" si="131"/>
        <v>0.10446250000000003</v>
      </c>
      <c r="DM30" s="309">
        <f t="shared" si="131"/>
        <v>0.10139999999999996</v>
      </c>
      <c r="DN30" s="309">
        <f t="shared" si="131"/>
        <v>0.10170000000000001</v>
      </c>
      <c r="DO30" s="309">
        <f t="shared" si="131"/>
        <v>5.0537499999999992E-2</v>
      </c>
      <c r="DP30" s="309">
        <f t="shared" si="131"/>
        <v>3.26375E-2</v>
      </c>
      <c r="DQ30" s="309">
        <f t="shared" si="131"/>
        <v>4.6712499999999997E-2</v>
      </c>
      <c r="DR30" s="309">
        <f t="shared" si="131"/>
        <v>2.7875000000000018E-2</v>
      </c>
      <c r="DS30" s="309">
        <f t="shared" si="131"/>
        <v>2.8125000000000004E-2</v>
      </c>
      <c r="DT30" s="309">
        <f t="shared" si="131"/>
        <v>3.5375000000000024E-2</v>
      </c>
      <c r="DU30" s="309">
        <f t="shared" si="131"/>
        <v>3.7274999999999975E-2</v>
      </c>
      <c r="DV30" s="309">
        <f t="shared" si="131"/>
        <v>2.7512500000000009E-2</v>
      </c>
      <c r="DW30" s="309">
        <f t="shared" si="131"/>
        <v>4.8512500000000021E-2</v>
      </c>
      <c r="DX30" s="309">
        <f t="shared" si="131"/>
        <v>-2.0299999999999992E-2</v>
      </c>
      <c r="DY30" s="309">
        <f t="shared" si="131"/>
        <v>-4.3924999999999992E-2</v>
      </c>
      <c r="DZ30" s="309">
        <f t="shared" si="131"/>
        <v>-2.4700000000000003E-2</v>
      </c>
      <c r="EA30" s="309">
        <f t="shared" si="131"/>
        <v>-2.7875000000000018E-2</v>
      </c>
      <c r="EB30" s="309">
        <f t="shared" ref="EB30:GM30" si="132">EB27-(1.5*EB29)</f>
        <v>0.21663749999999993</v>
      </c>
      <c r="EC30" s="309">
        <f t="shared" si="132"/>
        <v>0.21718749999999998</v>
      </c>
      <c r="ED30" s="309">
        <f t="shared" si="132"/>
        <v>0.17583749999999992</v>
      </c>
      <c r="EE30" s="309">
        <f t="shared" si="132"/>
        <v>0.18542500000000001</v>
      </c>
      <c r="EF30" s="309">
        <f t="shared" si="132"/>
        <v>0.17456250000000001</v>
      </c>
      <c r="EG30" s="309">
        <f t="shared" si="132"/>
        <v>0.16885</v>
      </c>
      <c r="EH30" s="309">
        <f t="shared" si="132"/>
        <v>0.12826249999999995</v>
      </c>
      <c r="EI30" s="309">
        <f t="shared" si="132"/>
        <v>0.12924999999999995</v>
      </c>
      <c r="EJ30" s="309">
        <f t="shared" si="132"/>
        <v>0.17827499999999999</v>
      </c>
      <c r="EK30" s="309">
        <f t="shared" si="132"/>
        <v>-2.9049999999999992E-2</v>
      </c>
      <c r="EL30" s="309">
        <f t="shared" si="132"/>
        <v>7.7248728749999991</v>
      </c>
      <c r="EM30" s="309">
        <f t="shared" si="132"/>
        <v>7.8014024999999991</v>
      </c>
      <c r="EN30" s="309">
        <f t="shared" si="132"/>
        <v>7.7747647499999983</v>
      </c>
      <c r="EO30" s="309">
        <f t="shared" si="132"/>
        <v>7.7962711250000005</v>
      </c>
      <c r="EP30" s="309">
        <f t="shared" si="132"/>
        <v>7.7655587500000012</v>
      </c>
      <c r="EQ30" s="309">
        <f t="shared" si="132"/>
        <v>7.7772072500000018</v>
      </c>
      <c r="ER30" s="309">
        <f t="shared" si="132"/>
        <v>7.7649531249999981</v>
      </c>
      <c r="ES30" s="309">
        <f t="shared" si="132"/>
        <v>7.7694677500000022</v>
      </c>
      <c r="ET30" s="309">
        <f t="shared" si="132"/>
        <v>7.8042470000000019</v>
      </c>
      <c r="EU30" s="309">
        <f t="shared" si="132"/>
        <v>7.759742375000001</v>
      </c>
      <c r="EV30" s="309">
        <f t="shared" si="132"/>
        <v>7.7118499999999983</v>
      </c>
      <c r="EW30" s="309">
        <f t="shared" si="132"/>
        <v>7.7053914999999993</v>
      </c>
      <c r="EX30" s="309">
        <f t="shared" si="132"/>
        <v>7.7623350000000002</v>
      </c>
      <c r="EY30" s="309">
        <f t="shared" si="132"/>
        <v>7.7602213749999986</v>
      </c>
      <c r="EZ30" s="309">
        <f t="shared" si="132"/>
        <v>7.7413216250000021</v>
      </c>
      <c r="FA30" s="309">
        <f t="shared" si="132"/>
        <v>7.7341881250000011</v>
      </c>
      <c r="FB30" s="309">
        <f t="shared" si="132"/>
        <v>7.7161500000000007</v>
      </c>
      <c r="FC30" s="309">
        <f t="shared" si="132"/>
        <v>7.8258926250000007</v>
      </c>
      <c r="FD30" s="309">
        <f t="shared" si="132"/>
        <v>0.11706249999999999</v>
      </c>
      <c r="FE30" s="309">
        <f t="shared" si="132"/>
        <v>8.0624999999999933E-3</v>
      </c>
      <c r="FF30" s="309">
        <f t="shared" si="132"/>
        <v>-1.5099999999999992E-2</v>
      </c>
      <c r="FG30" s="309">
        <f t="shared" si="132"/>
        <v>-4.32875E-2</v>
      </c>
      <c r="FH30" s="309">
        <f t="shared" si="132"/>
        <v>-2.3387499999999999E-2</v>
      </c>
      <c r="FI30" s="309">
        <f t="shared" si="132"/>
        <v>-7.191249999999999E-2</v>
      </c>
      <c r="FJ30" s="309">
        <f t="shared" si="132"/>
        <v>-6.52500000000001E-3</v>
      </c>
      <c r="FK30" s="309">
        <f t="shared" si="132"/>
        <v>-3.8224999999999995E-2</v>
      </c>
      <c r="FL30" s="309">
        <f t="shared" si="132"/>
        <v>-1.6562500000000001E-2</v>
      </c>
      <c r="FM30" s="309">
        <f t="shared" si="132"/>
        <v>-7.5749999999999984E-3</v>
      </c>
      <c r="FN30" s="309">
        <f t="shared" si="132"/>
        <v>-3.0837500000000004E-2</v>
      </c>
      <c r="FO30" s="309">
        <f t="shared" si="132"/>
        <v>-5.7975000000000006E-2</v>
      </c>
      <c r="FP30" s="309">
        <f t="shared" si="132"/>
        <v>-0.19546250000000001</v>
      </c>
      <c r="FQ30" s="309">
        <f t="shared" si="132"/>
        <v>-0.34157500000000007</v>
      </c>
      <c r="FR30" s="309">
        <f t="shared" si="132"/>
        <v>-2.0874999999999921E-3</v>
      </c>
      <c r="FS30" s="309">
        <f t="shared" si="132"/>
        <v>-2.6775E-2</v>
      </c>
      <c r="FT30" s="309">
        <f t="shared" si="132"/>
        <v>4.1774999999999993E-2</v>
      </c>
      <c r="FU30" s="309">
        <f t="shared" si="132"/>
        <v>-5.0762500000000002E-2</v>
      </c>
      <c r="FV30" s="309">
        <f t="shared" si="132"/>
        <v>-6.7900000000000002E-2</v>
      </c>
      <c r="FW30" s="309">
        <f t="shared" si="132"/>
        <v>-7.5749999999999998E-2</v>
      </c>
      <c r="FX30" s="309">
        <f t="shared" si="132"/>
        <v>-2.4137499999999996E-2</v>
      </c>
      <c r="FY30" s="309">
        <f t="shared" si="132"/>
        <v>-6.54E-2</v>
      </c>
      <c r="FZ30" s="309">
        <f t="shared" si="132"/>
        <v>-1.8000000000000006E-2</v>
      </c>
      <c r="GA30" s="309">
        <f t="shared" si="132"/>
        <v>-0.102825</v>
      </c>
      <c r="GB30" s="309">
        <f t="shared" si="132"/>
        <v>-7.1662500000000004E-2</v>
      </c>
      <c r="GC30" s="309">
        <f t="shared" si="132"/>
        <v>-6.0750000000000005E-2</v>
      </c>
      <c r="GD30" s="309">
        <f t="shared" si="132"/>
        <v>-6.3087500000000005E-2</v>
      </c>
      <c r="GE30" s="309">
        <f t="shared" si="132"/>
        <v>-0.10050000000000001</v>
      </c>
      <c r="GF30" s="309">
        <f t="shared" si="132"/>
        <v>-0.13091249999999999</v>
      </c>
      <c r="GG30" s="309">
        <f t="shared" si="132"/>
        <v>-0.16061249999999999</v>
      </c>
      <c r="GH30" s="309">
        <f t="shared" si="132"/>
        <v>-6.3E-2</v>
      </c>
      <c r="GI30" s="309">
        <f t="shared" si="132"/>
        <v>-0.11299999999999999</v>
      </c>
      <c r="GJ30" s="309">
        <f t="shared" si="132"/>
        <v>0.21975000000000006</v>
      </c>
      <c r="GK30" s="309">
        <f t="shared" si="132"/>
        <v>-2.1325000000000004E-2</v>
      </c>
      <c r="GL30" s="309">
        <f t="shared" si="132"/>
        <v>-3.5612500000000005E-2</v>
      </c>
      <c r="GM30" s="309">
        <f t="shared" si="132"/>
        <v>-0.10375000000000001</v>
      </c>
      <c r="GN30" s="309">
        <f t="shared" ref="GN30:IY30" si="133">GN27-(1.5*GN29)</f>
        <v>-4.8562500000000008E-2</v>
      </c>
      <c r="GO30" s="309">
        <f t="shared" si="133"/>
        <v>-0.12012500000000001</v>
      </c>
      <c r="GP30" s="309">
        <f t="shared" si="133"/>
        <v>-4.5425000000000007E-2</v>
      </c>
      <c r="GQ30" s="309">
        <f t="shared" si="133"/>
        <v>-5.8299999999999991E-2</v>
      </c>
      <c r="GR30" s="309">
        <f t="shared" si="133"/>
        <v>-1.7774999999999996E-2</v>
      </c>
      <c r="GS30" s="309">
        <f t="shared" si="133"/>
        <v>-4.1550000000000004E-2</v>
      </c>
      <c r="GT30" s="309">
        <f t="shared" si="133"/>
        <v>-0.12504999999999999</v>
      </c>
      <c r="GU30" s="309">
        <f t="shared" si="133"/>
        <v>-8.6012499999999992E-2</v>
      </c>
      <c r="GV30" s="309">
        <f t="shared" si="133"/>
        <v>-0.28212500000000001</v>
      </c>
      <c r="GW30" s="309">
        <f t="shared" si="133"/>
        <v>-0.35691249999999997</v>
      </c>
      <c r="GX30" s="309">
        <f t="shared" si="133"/>
        <v>-7.66125E-2</v>
      </c>
      <c r="GY30" s="309">
        <f t="shared" si="133"/>
        <v>-4.7137499999999999E-2</v>
      </c>
      <c r="GZ30" s="309">
        <f t="shared" si="133"/>
        <v>-1.4824999999999991E-2</v>
      </c>
      <c r="HA30" s="309">
        <f t="shared" si="133"/>
        <v>-7.4387499999999995E-2</v>
      </c>
      <c r="HB30" s="309">
        <f t="shared" si="133"/>
        <v>-0.1536875</v>
      </c>
      <c r="HC30" s="309">
        <f t="shared" si="133"/>
        <v>-7.4087500000000001E-2</v>
      </c>
      <c r="HD30" s="309">
        <f t="shared" si="133"/>
        <v>-5.5900000000000005E-2</v>
      </c>
      <c r="HE30" s="309">
        <f t="shared" si="133"/>
        <v>-7.2599999999999998E-2</v>
      </c>
      <c r="HF30" s="309">
        <f t="shared" si="133"/>
        <v>-0.14473750000000002</v>
      </c>
      <c r="HG30" s="309">
        <f t="shared" si="133"/>
        <v>-7.2662500000000005E-2</v>
      </c>
      <c r="HH30" s="309">
        <f t="shared" si="133"/>
        <v>-1.320000000000001E-2</v>
      </c>
      <c r="HI30" s="309">
        <f t="shared" si="133"/>
        <v>-4.6212500000000011E-2</v>
      </c>
      <c r="HJ30" s="309">
        <f t="shared" si="133"/>
        <v>-0.128025</v>
      </c>
      <c r="HK30" s="309">
        <f t="shared" si="133"/>
        <v>-0.10302500000000001</v>
      </c>
      <c r="HL30" s="309">
        <f t="shared" si="133"/>
        <v>-0.1381125</v>
      </c>
      <c r="HM30" s="309">
        <f t="shared" si="133"/>
        <v>-2.2137499999999997E-2</v>
      </c>
      <c r="HN30" s="309">
        <f t="shared" si="133"/>
        <v>-0.12128750000000001</v>
      </c>
      <c r="HO30" s="309">
        <f t="shared" si="133"/>
        <v>-0.14483749999999998</v>
      </c>
      <c r="HP30" s="309">
        <f t="shared" si="133"/>
        <v>-0.11723749999999999</v>
      </c>
      <c r="HQ30" s="309">
        <f t="shared" si="133"/>
        <v>-0.17385</v>
      </c>
      <c r="HR30" s="309">
        <f t="shared" si="133"/>
        <v>-0.16652499999999998</v>
      </c>
      <c r="HS30" s="309">
        <f t="shared" si="133"/>
        <v>5.0112500000000004E-2</v>
      </c>
      <c r="HT30" s="309">
        <f t="shared" si="133"/>
        <v>2.7012499999999991E-2</v>
      </c>
      <c r="HU30" s="309">
        <f t="shared" si="133"/>
        <v>4.3900000000000002E-2</v>
      </c>
      <c r="HV30" s="309">
        <f t="shared" si="133"/>
        <v>8.8374999999999912E-3</v>
      </c>
      <c r="HW30" s="309">
        <f t="shared" si="133"/>
        <v>2.1724999999999987E-2</v>
      </c>
      <c r="HX30" s="309">
        <f t="shared" si="133"/>
        <v>9.1375000000000102E-3</v>
      </c>
      <c r="HY30" s="309">
        <f t="shared" si="133"/>
        <v>2.9149999999999995E-2</v>
      </c>
      <c r="HZ30" s="309">
        <f t="shared" si="133"/>
        <v>2.0574999999999996E-2</v>
      </c>
      <c r="IA30" s="309">
        <f t="shared" si="133"/>
        <v>-0.11577499999999999</v>
      </c>
      <c r="IB30" s="309">
        <f t="shared" si="133"/>
        <v>-0.12766250000000001</v>
      </c>
      <c r="IC30" s="309">
        <f t="shared" si="133"/>
        <v>-0.11660000000000001</v>
      </c>
      <c r="ID30" s="309">
        <f t="shared" si="133"/>
        <v>-0.1116</v>
      </c>
      <c r="IE30" s="309">
        <f t="shared" si="133"/>
        <v>-9.2325000000000004E-2</v>
      </c>
      <c r="IF30" s="309">
        <f t="shared" si="133"/>
        <v>-6.3869999999999982E-2</v>
      </c>
      <c r="IG30" s="309">
        <f t="shared" si="133"/>
        <v>-1.9383749999999922E-3</v>
      </c>
      <c r="IH30" s="309">
        <f t="shared" si="133"/>
        <v>-9.5450000000000014E-3</v>
      </c>
      <c r="II30" s="309">
        <f t="shared" si="133"/>
        <v>-7.2357375000000002E-2</v>
      </c>
      <c r="IJ30" s="309">
        <f t="shared" si="133"/>
        <v>-6.3281500000000018E-2</v>
      </c>
      <c r="IK30" s="309">
        <f t="shared" si="133"/>
        <v>-2.0537625000000011E-2</v>
      </c>
      <c r="IL30" s="309">
        <f t="shared" si="133"/>
        <v>-1.0967874999999998E-2</v>
      </c>
      <c r="IM30" s="309">
        <f t="shared" si="133"/>
        <v>-3.0031624999999965E-2</v>
      </c>
      <c r="IN30" s="309" t="e">
        <f t="shared" si="133"/>
        <v>#NUM!</v>
      </c>
      <c r="IO30" s="309" t="e">
        <f t="shared" si="133"/>
        <v>#NUM!</v>
      </c>
      <c r="IP30" s="309" t="e">
        <f t="shared" si="133"/>
        <v>#NUM!</v>
      </c>
      <c r="IQ30" s="309" t="e">
        <f t="shared" si="133"/>
        <v>#NUM!</v>
      </c>
      <c r="IR30" s="309" t="e">
        <f t="shared" si="133"/>
        <v>#NUM!</v>
      </c>
      <c r="IS30" s="309" t="e">
        <f t="shared" si="133"/>
        <v>#NUM!</v>
      </c>
      <c r="IT30" s="309" t="e">
        <f t="shared" si="133"/>
        <v>#NUM!</v>
      </c>
      <c r="IU30" s="309" t="e">
        <f t="shared" si="133"/>
        <v>#NUM!</v>
      </c>
      <c r="IV30" s="309" t="e">
        <f t="shared" si="133"/>
        <v>#NUM!</v>
      </c>
      <c r="IW30" s="309" t="e">
        <f t="shared" si="133"/>
        <v>#NUM!</v>
      </c>
      <c r="IX30" s="309" t="e">
        <f t="shared" si="133"/>
        <v>#NUM!</v>
      </c>
      <c r="IY30" s="309" t="e">
        <f t="shared" si="133"/>
        <v>#NUM!</v>
      </c>
      <c r="IZ30" s="309" t="e">
        <f t="shared" ref="IZ30:LK30" si="134">IZ27-(1.5*IZ29)</f>
        <v>#NUM!</v>
      </c>
      <c r="JA30" s="309" t="e">
        <f t="shared" si="134"/>
        <v>#NUM!</v>
      </c>
      <c r="JB30" s="309" t="e">
        <f t="shared" si="134"/>
        <v>#NUM!</v>
      </c>
      <c r="JC30" s="309" t="e">
        <f t="shared" si="134"/>
        <v>#NUM!</v>
      </c>
      <c r="JD30" s="309" t="e">
        <f t="shared" si="134"/>
        <v>#NUM!</v>
      </c>
      <c r="JE30" s="309" t="e">
        <f t="shared" si="134"/>
        <v>#NUM!</v>
      </c>
      <c r="JF30" s="309" t="e">
        <f t="shared" si="134"/>
        <v>#NUM!</v>
      </c>
      <c r="JG30" s="309" t="e">
        <f t="shared" si="134"/>
        <v>#NUM!</v>
      </c>
      <c r="JH30" s="309" t="e">
        <f t="shared" si="134"/>
        <v>#NUM!</v>
      </c>
      <c r="JI30" s="309" t="e">
        <f t="shared" si="134"/>
        <v>#NUM!</v>
      </c>
      <c r="JJ30" s="309" t="e">
        <f t="shared" si="134"/>
        <v>#NUM!</v>
      </c>
      <c r="JK30" s="309" t="e">
        <f t="shared" si="134"/>
        <v>#NUM!</v>
      </c>
      <c r="JL30" s="309" t="e">
        <f t="shared" si="134"/>
        <v>#NUM!</v>
      </c>
      <c r="JM30" s="309" t="e">
        <f t="shared" si="134"/>
        <v>#NUM!</v>
      </c>
      <c r="JN30" s="309" t="e">
        <f t="shared" si="134"/>
        <v>#NUM!</v>
      </c>
      <c r="JO30" s="309" t="e">
        <f t="shared" si="134"/>
        <v>#NUM!</v>
      </c>
      <c r="JP30" s="309" t="e">
        <f t="shared" si="134"/>
        <v>#NUM!</v>
      </c>
      <c r="JQ30" s="309" t="e">
        <f t="shared" si="134"/>
        <v>#NUM!</v>
      </c>
      <c r="JR30" s="309" t="e">
        <f t="shared" si="134"/>
        <v>#NUM!</v>
      </c>
      <c r="JS30" s="309" t="e">
        <f t="shared" si="134"/>
        <v>#NUM!</v>
      </c>
      <c r="JT30" s="309" t="e">
        <f t="shared" si="134"/>
        <v>#NUM!</v>
      </c>
      <c r="JU30" s="309" t="e">
        <f t="shared" si="134"/>
        <v>#NUM!</v>
      </c>
      <c r="JV30" s="309" t="e">
        <f t="shared" si="134"/>
        <v>#NUM!</v>
      </c>
      <c r="JW30" s="309" t="e">
        <f t="shared" si="134"/>
        <v>#NUM!</v>
      </c>
      <c r="JX30" s="309" t="e">
        <f t="shared" si="134"/>
        <v>#NUM!</v>
      </c>
      <c r="JY30" s="309" t="e">
        <f t="shared" si="134"/>
        <v>#NUM!</v>
      </c>
      <c r="JZ30" s="309" t="e">
        <f t="shared" si="134"/>
        <v>#NUM!</v>
      </c>
      <c r="KA30" s="309" t="e">
        <f t="shared" si="134"/>
        <v>#NUM!</v>
      </c>
      <c r="KB30" s="309" t="e">
        <f t="shared" si="134"/>
        <v>#NUM!</v>
      </c>
      <c r="KC30" s="309" t="e">
        <f t="shared" si="134"/>
        <v>#NUM!</v>
      </c>
      <c r="KD30" s="309" t="e">
        <f t="shared" si="134"/>
        <v>#NUM!</v>
      </c>
      <c r="KE30" s="309" t="e">
        <f t="shared" si="134"/>
        <v>#NUM!</v>
      </c>
      <c r="KF30" s="309" t="e">
        <f t="shared" si="134"/>
        <v>#NUM!</v>
      </c>
      <c r="KG30" s="309" t="e">
        <f t="shared" si="134"/>
        <v>#NUM!</v>
      </c>
      <c r="KH30" s="309" t="e">
        <f t="shared" si="134"/>
        <v>#NUM!</v>
      </c>
      <c r="KI30" s="309" t="e">
        <f t="shared" si="134"/>
        <v>#NUM!</v>
      </c>
      <c r="KJ30" s="309" t="e">
        <f t="shared" si="134"/>
        <v>#NUM!</v>
      </c>
      <c r="KK30" s="309" t="e">
        <f t="shared" si="134"/>
        <v>#NUM!</v>
      </c>
      <c r="KL30" s="309" t="e">
        <f t="shared" si="134"/>
        <v>#NUM!</v>
      </c>
      <c r="KM30" s="309" t="e">
        <f t="shared" si="134"/>
        <v>#NUM!</v>
      </c>
      <c r="KN30" s="309" t="e">
        <f t="shared" si="134"/>
        <v>#NUM!</v>
      </c>
      <c r="KO30" s="309" t="e">
        <f t="shared" si="134"/>
        <v>#NUM!</v>
      </c>
      <c r="KP30" s="309" t="e">
        <f t="shared" si="134"/>
        <v>#NUM!</v>
      </c>
      <c r="KQ30" s="309" t="e">
        <f t="shared" si="134"/>
        <v>#NUM!</v>
      </c>
      <c r="KR30" s="309" t="e">
        <f t="shared" si="134"/>
        <v>#NUM!</v>
      </c>
      <c r="KS30" s="309" t="e">
        <f t="shared" si="134"/>
        <v>#NUM!</v>
      </c>
      <c r="KT30" s="309" t="e">
        <f t="shared" si="134"/>
        <v>#NUM!</v>
      </c>
      <c r="KU30" s="309" t="e">
        <f t="shared" si="134"/>
        <v>#NUM!</v>
      </c>
      <c r="KV30" s="309" t="e">
        <f t="shared" si="134"/>
        <v>#NUM!</v>
      </c>
      <c r="KW30" s="309" t="e">
        <f t="shared" si="134"/>
        <v>#NUM!</v>
      </c>
      <c r="KX30" s="309" t="e">
        <f t="shared" si="134"/>
        <v>#NUM!</v>
      </c>
      <c r="KY30" s="309" t="e">
        <f t="shared" si="134"/>
        <v>#NUM!</v>
      </c>
      <c r="KZ30" s="309" t="e">
        <f t="shared" si="134"/>
        <v>#NUM!</v>
      </c>
      <c r="LA30" s="309" t="e">
        <f t="shared" si="134"/>
        <v>#NUM!</v>
      </c>
      <c r="LB30" s="309" t="e">
        <f t="shared" si="134"/>
        <v>#NUM!</v>
      </c>
      <c r="LC30" s="309" t="e">
        <f t="shared" si="134"/>
        <v>#NUM!</v>
      </c>
      <c r="LD30" s="309" t="e">
        <f t="shared" si="134"/>
        <v>#NUM!</v>
      </c>
      <c r="LE30" s="309" t="e">
        <f t="shared" si="134"/>
        <v>#NUM!</v>
      </c>
      <c r="LF30" s="309" t="e">
        <f t="shared" si="134"/>
        <v>#NUM!</v>
      </c>
      <c r="LG30" s="309" t="e">
        <f t="shared" si="134"/>
        <v>#NUM!</v>
      </c>
      <c r="LH30" s="309" t="e">
        <f t="shared" si="134"/>
        <v>#NUM!</v>
      </c>
      <c r="LI30" s="309" t="e">
        <f t="shared" si="134"/>
        <v>#NUM!</v>
      </c>
      <c r="LJ30" s="309" t="e">
        <f t="shared" si="134"/>
        <v>#NUM!</v>
      </c>
      <c r="LK30" s="309" t="e">
        <f t="shared" si="134"/>
        <v>#NUM!</v>
      </c>
      <c r="LL30" s="309" t="e">
        <f t="shared" ref="LL30:NW30" si="135">LL27-(1.5*LL29)</f>
        <v>#NUM!</v>
      </c>
      <c r="LM30" s="309" t="e">
        <f t="shared" si="135"/>
        <v>#NUM!</v>
      </c>
      <c r="LN30" s="309" t="e">
        <f t="shared" si="135"/>
        <v>#NUM!</v>
      </c>
      <c r="LO30" s="309" t="e">
        <f t="shared" si="135"/>
        <v>#NUM!</v>
      </c>
      <c r="LP30" s="309" t="e">
        <f t="shared" si="135"/>
        <v>#NUM!</v>
      </c>
      <c r="LQ30" s="309" t="e">
        <f t="shared" si="135"/>
        <v>#NUM!</v>
      </c>
      <c r="LR30" s="309" t="e">
        <f t="shared" si="135"/>
        <v>#NUM!</v>
      </c>
      <c r="LS30" s="309" t="e">
        <f t="shared" si="135"/>
        <v>#NUM!</v>
      </c>
      <c r="LT30" s="309" t="e">
        <f t="shared" si="135"/>
        <v>#NUM!</v>
      </c>
      <c r="LU30" s="309" t="e">
        <f t="shared" si="135"/>
        <v>#NUM!</v>
      </c>
      <c r="LV30" s="309" t="e">
        <f t="shared" si="135"/>
        <v>#NUM!</v>
      </c>
      <c r="LW30" s="309" t="e">
        <f t="shared" si="135"/>
        <v>#NUM!</v>
      </c>
      <c r="LX30" s="309" t="e">
        <f t="shared" si="135"/>
        <v>#NUM!</v>
      </c>
      <c r="LY30" s="309" t="e">
        <f t="shared" si="135"/>
        <v>#NUM!</v>
      </c>
      <c r="LZ30" s="309" t="e">
        <f t="shared" si="135"/>
        <v>#NUM!</v>
      </c>
      <c r="MA30" s="309" t="e">
        <f t="shared" si="135"/>
        <v>#NUM!</v>
      </c>
      <c r="MB30" s="309" t="e">
        <f t="shared" si="135"/>
        <v>#NUM!</v>
      </c>
      <c r="MC30" s="309" t="e">
        <f t="shared" si="135"/>
        <v>#NUM!</v>
      </c>
      <c r="MD30" s="309" t="e">
        <f t="shared" si="135"/>
        <v>#NUM!</v>
      </c>
      <c r="ME30" s="309" t="e">
        <f t="shared" si="135"/>
        <v>#NUM!</v>
      </c>
      <c r="MF30" s="309" t="e">
        <f t="shared" si="135"/>
        <v>#NUM!</v>
      </c>
      <c r="MG30" s="309" t="e">
        <f t="shared" si="135"/>
        <v>#NUM!</v>
      </c>
      <c r="MH30" s="309" t="e">
        <f t="shared" si="135"/>
        <v>#NUM!</v>
      </c>
      <c r="MI30" s="309" t="e">
        <f t="shared" si="135"/>
        <v>#NUM!</v>
      </c>
      <c r="MJ30" s="309" t="e">
        <f t="shared" si="135"/>
        <v>#NUM!</v>
      </c>
      <c r="MK30" s="309" t="e">
        <f t="shared" si="135"/>
        <v>#NUM!</v>
      </c>
      <c r="ML30" s="309" t="e">
        <f t="shared" si="135"/>
        <v>#NUM!</v>
      </c>
      <c r="MM30" s="309" t="e">
        <f t="shared" si="135"/>
        <v>#NUM!</v>
      </c>
      <c r="MN30" s="309" t="e">
        <f t="shared" si="135"/>
        <v>#NUM!</v>
      </c>
      <c r="MO30" s="309" t="e">
        <f t="shared" si="135"/>
        <v>#NUM!</v>
      </c>
      <c r="MP30" s="309" t="e">
        <f t="shared" si="135"/>
        <v>#NUM!</v>
      </c>
      <c r="MQ30" s="309" t="e">
        <f t="shared" si="135"/>
        <v>#NUM!</v>
      </c>
      <c r="MR30" s="309" t="e">
        <f t="shared" si="135"/>
        <v>#NUM!</v>
      </c>
      <c r="MS30" s="309" t="e">
        <f t="shared" si="135"/>
        <v>#NUM!</v>
      </c>
      <c r="MT30" s="309" t="e">
        <f t="shared" si="135"/>
        <v>#NUM!</v>
      </c>
      <c r="MU30" s="309" t="e">
        <f t="shared" si="135"/>
        <v>#NUM!</v>
      </c>
      <c r="MV30" s="309" t="e">
        <f t="shared" si="135"/>
        <v>#NUM!</v>
      </c>
      <c r="MW30" s="309" t="e">
        <f t="shared" si="135"/>
        <v>#NUM!</v>
      </c>
      <c r="MX30" s="309" t="e">
        <f t="shared" si="135"/>
        <v>#NUM!</v>
      </c>
      <c r="MY30" s="309" t="e">
        <f t="shared" si="135"/>
        <v>#NUM!</v>
      </c>
      <c r="MZ30" s="309" t="e">
        <f t="shared" si="135"/>
        <v>#NUM!</v>
      </c>
      <c r="NA30" s="309" t="e">
        <f t="shared" si="135"/>
        <v>#NUM!</v>
      </c>
      <c r="NB30" s="309" t="e">
        <f t="shared" si="135"/>
        <v>#NUM!</v>
      </c>
      <c r="NC30" s="309" t="e">
        <f t="shared" si="135"/>
        <v>#NUM!</v>
      </c>
      <c r="ND30" s="309" t="e">
        <f t="shared" si="135"/>
        <v>#NUM!</v>
      </c>
      <c r="NE30" s="309" t="e">
        <f t="shared" si="135"/>
        <v>#NUM!</v>
      </c>
      <c r="NF30" s="309" t="e">
        <f t="shared" si="135"/>
        <v>#NUM!</v>
      </c>
      <c r="NG30" s="309" t="e">
        <f t="shared" si="135"/>
        <v>#NUM!</v>
      </c>
      <c r="NH30" s="309" t="e">
        <f t="shared" si="135"/>
        <v>#NUM!</v>
      </c>
      <c r="NI30" s="309" t="e">
        <f t="shared" si="135"/>
        <v>#NUM!</v>
      </c>
      <c r="NJ30" s="309" t="e">
        <f t="shared" si="135"/>
        <v>#NUM!</v>
      </c>
      <c r="NK30" s="309" t="e">
        <f t="shared" si="135"/>
        <v>#NUM!</v>
      </c>
      <c r="NL30" s="309" t="e">
        <f t="shared" si="135"/>
        <v>#NUM!</v>
      </c>
      <c r="NM30" s="309" t="e">
        <f t="shared" si="135"/>
        <v>#NUM!</v>
      </c>
      <c r="NN30" s="309" t="e">
        <f t="shared" si="135"/>
        <v>#NUM!</v>
      </c>
      <c r="NO30" s="309" t="e">
        <f t="shared" si="135"/>
        <v>#NUM!</v>
      </c>
      <c r="NP30" s="309" t="e">
        <f t="shared" si="135"/>
        <v>#NUM!</v>
      </c>
      <c r="NQ30" s="309" t="e">
        <f t="shared" si="135"/>
        <v>#NUM!</v>
      </c>
      <c r="NR30" s="309" t="e">
        <f t="shared" si="135"/>
        <v>#NUM!</v>
      </c>
      <c r="NS30" s="309" t="e">
        <f t="shared" si="135"/>
        <v>#NUM!</v>
      </c>
      <c r="NT30" s="309" t="e">
        <f t="shared" si="135"/>
        <v>#NUM!</v>
      </c>
      <c r="NU30" s="309" t="e">
        <f t="shared" si="135"/>
        <v>#NUM!</v>
      </c>
      <c r="NV30" s="309" t="e">
        <f t="shared" si="135"/>
        <v>#NUM!</v>
      </c>
      <c r="NW30" s="309" t="e">
        <f t="shared" si="135"/>
        <v>#NUM!</v>
      </c>
      <c r="NX30" s="309" t="e">
        <f t="shared" ref="NX30:QI30" si="136">NX27-(1.5*NX29)</f>
        <v>#NUM!</v>
      </c>
      <c r="NY30" s="309" t="e">
        <f t="shared" si="136"/>
        <v>#NUM!</v>
      </c>
      <c r="NZ30" s="309" t="e">
        <f t="shared" si="136"/>
        <v>#NUM!</v>
      </c>
      <c r="OA30" s="309" t="e">
        <f t="shared" si="136"/>
        <v>#NUM!</v>
      </c>
      <c r="OB30" s="309" t="e">
        <f t="shared" si="136"/>
        <v>#NUM!</v>
      </c>
      <c r="OC30" s="309" t="e">
        <f t="shared" si="136"/>
        <v>#NUM!</v>
      </c>
      <c r="OD30" s="309" t="e">
        <f t="shared" si="136"/>
        <v>#NUM!</v>
      </c>
      <c r="OE30" s="309" t="e">
        <f t="shared" si="136"/>
        <v>#NUM!</v>
      </c>
      <c r="OF30" s="309" t="e">
        <f t="shared" si="136"/>
        <v>#NUM!</v>
      </c>
      <c r="OG30" s="309" t="e">
        <f t="shared" si="136"/>
        <v>#NUM!</v>
      </c>
      <c r="OH30" s="309" t="e">
        <f t="shared" si="136"/>
        <v>#NUM!</v>
      </c>
      <c r="OI30" s="309" t="e">
        <f t="shared" si="136"/>
        <v>#NUM!</v>
      </c>
      <c r="OJ30" s="309" t="e">
        <f t="shared" si="136"/>
        <v>#NUM!</v>
      </c>
      <c r="OK30" s="309" t="e">
        <f t="shared" si="136"/>
        <v>#NUM!</v>
      </c>
      <c r="OL30" s="309" t="e">
        <f t="shared" si="136"/>
        <v>#NUM!</v>
      </c>
      <c r="OM30" s="309" t="e">
        <f t="shared" si="136"/>
        <v>#NUM!</v>
      </c>
      <c r="ON30" s="309" t="e">
        <f t="shared" si="136"/>
        <v>#NUM!</v>
      </c>
      <c r="OO30" s="309" t="e">
        <f t="shared" si="136"/>
        <v>#NUM!</v>
      </c>
      <c r="OP30" s="309" t="e">
        <f t="shared" si="136"/>
        <v>#NUM!</v>
      </c>
      <c r="OQ30" s="309" t="e">
        <f t="shared" si="136"/>
        <v>#NUM!</v>
      </c>
      <c r="OR30" s="309" t="e">
        <f t="shared" si="136"/>
        <v>#NUM!</v>
      </c>
      <c r="OS30" s="309" t="e">
        <f t="shared" si="136"/>
        <v>#NUM!</v>
      </c>
      <c r="OT30" s="309" t="e">
        <f t="shared" si="136"/>
        <v>#NUM!</v>
      </c>
      <c r="OU30" s="309" t="e">
        <f t="shared" si="136"/>
        <v>#NUM!</v>
      </c>
      <c r="OV30" s="309" t="e">
        <f t="shared" si="136"/>
        <v>#NUM!</v>
      </c>
      <c r="OW30" s="309" t="e">
        <f t="shared" si="136"/>
        <v>#NUM!</v>
      </c>
      <c r="OX30" s="309" t="e">
        <f t="shared" si="136"/>
        <v>#NUM!</v>
      </c>
      <c r="OY30" s="309" t="e">
        <f t="shared" si="136"/>
        <v>#NUM!</v>
      </c>
      <c r="OZ30" s="309" t="e">
        <f t="shared" si="136"/>
        <v>#NUM!</v>
      </c>
      <c r="PA30" s="309" t="e">
        <f t="shared" si="136"/>
        <v>#NUM!</v>
      </c>
      <c r="PB30" s="309" t="e">
        <f t="shared" si="136"/>
        <v>#NUM!</v>
      </c>
      <c r="PC30" s="309" t="e">
        <f t="shared" si="136"/>
        <v>#NUM!</v>
      </c>
      <c r="PD30" s="309" t="e">
        <f t="shared" si="136"/>
        <v>#NUM!</v>
      </c>
      <c r="PE30" s="309" t="e">
        <f t="shared" si="136"/>
        <v>#NUM!</v>
      </c>
      <c r="PF30" s="309" t="e">
        <f t="shared" si="136"/>
        <v>#NUM!</v>
      </c>
      <c r="PG30" s="309" t="e">
        <f t="shared" si="136"/>
        <v>#NUM!</v>
      </c>
      <c r="PH30" s="309" t="e">
        <f t="shared" si="136"/>
        <v>#NUM!</v>
      </c>
      <c r="PI30" s="309" t="e">
        <f t="shared" si="136"/>
        <v>#NUM!</v>
      </c>
      <c r="PJ30" s="309" t="e">
        <f t="shared" si="136"/>
        <v>#NUM!</v>
      </c>
      <c r="PK30" s="309" t="e">
        <f t="shared" si="136"/>
        <v>#NUM!</v>
      </c>
      <c r="PL30" s="309" t="e">
        <f t="shared" si="136"/>
        <v>#NUM!</v>
      </c>
      <c r="PM30" s="309" t="e">
        <f t="shared" si="136"/>
        <v>#NUM!</v>
      </c>
      <c r="PN30" s="309" t="e">
        <f t="shared" si="136"/>
        <v>#NUM!</v>
      </c>
      <c r="PO30" s="309" t="e">
        <f t="shared" si="136"/>
        <v>#NUM!</v>
      </c>
      <c r="PP30" s="309" t="e">
        <f t="shared" si="136"/>
        <v>#NUM!</v>
      </c>
      <c r="PQ30" s="309" t="e">
        <f t="shared" si="136"/>
        <v>#NUM!</v>
      </c>
      <c r="PR30" s="309" t="e">
        <f t="shared" si="136"/>
        <v>#NUM!</v>
      </c>
      <c r="PS30" s="309" t="e">
        <f t="shared" si="136"/>
        <v>#NUM!</v>
      </c>
      <c r="PT30" s="309" t="e">
        <f t="shared" si="136"/>
        <v>#NUM!</v>
      </c>
      <c r="PU30" s="309" t="e">
        <f t="shared" si="136"/>
        <v>#NUM!</v>
      </c>
      <c r="PV30" s="309" t="e">
        <f t="shared" si="136"/>
        <v>#NUM!</v>
      </c>
      <c r="PW30" s="309" t="e">
        <f t="shared" si="136"/>
        <v>#NUM!</v>
      </c>
      <c r="PX30" s="309" t="e">
        <f t="shared" si="136"/>
        <v>#NUM!</v>
      </c>
      <c r="PY30" s="309" t="e">
        <f t="shared" si="136"/>
        <v>#NUM!</v>
      </c>
      <c r="PZ30" s="309" t="e">
        <f t="shared" si="136"/>
        <v>#NUM!</v>
      </c>
      <c r="QA30" s="309" t="e">
        <f t="shared" si="136"/>
        <v>#NUM!</v>
      </c>
      <c r="QB30" s="309" t="e">
        <f t="shared" si="136"/>
        <v>#NUM!</v>
      </c>
      <c r="QC30" s="309" t="e">
        <f t="shared" si="136"/>
        <v>#NUM!</v>
      </c>
      <c r="QD30" s="309" t="e">
        <f t="shared" si="136"/>
        <v>#NUM!</v>
      </c>
      <c r="QE30" s="309" t="e">
        <f t="shared" si="136"/>
        <v>#NUM!</v>
      </c>
      <c r="QF30" s="309" t="e">
        <f t="shared" si="136"/>
        <v>#NUM!</v>
      </c>
      <c r="QG30" s="309" t="e">
        <f t="shared" si="136"/>
        <v>#NUM!</v>
      </c>
      <c r="QH30" s="309" t="e">
        <f t="shared" si="136"/>
        <v>#NUM!</v>
      </c>
      <c r="QI30" s="309" t="e">
        <f t="shared" si="136"/>
        <v>#NUM!</v>
      </c>
      <c r="QJ30" s="309" t="e">
        <f t="shared" ref="QJ30:SH30" si="137">QJ27-(1.5*QJ29)</f>
        <v>#NUM!</v>
      </c>
      <c r="QK30" s="309" t="e">
        <f t="shared" si="137"/>
        <v>#NUM!</v>
      </c>
      <c r="QL30" s="309" t="e">
        <f t="shared" si="137"/>
        <v>#NUM!</v>
      </c>
      <c r="QM30" s="309" t="e">
        <f t="shared" si="137"/>
        <v>#NUM!</v>
      </c>
      <c r="QN30" s="309" t="e">
        <f t="shared" si="137"/>
        <v>#NUM!</v>
      </c>
      <c r="QO30" s="309" t="e">
        <f t="shared" si="137"/>
        <v>#NUM!</v>
      </c>
      <c r="QP30" s="309" t="e">
        <f t="shared" si="137"/>
        <v>#NUM!</v>
      </c>
      <c r="QQ30" s="309" t="e">
        <f t="shared" si="137"/>
        <v>#NUM!</v>
      </c>
      <c r="QR30" s="309" t="e">
        <f t="shared" si="137"/>
        <v>#NUM!</v>
      </c>
      <c r="QS30" s="309" t="e">
        <f t="shared" si="137"/>
        <v>#NUM!</v>
      </c>
      <c r="QT30" s="309" t="e">
        <f t="shared" si="137"/>
        <v>#NUM!</v>
      </c>
      <c r="QU30" s="309" t="e">
        <f t="shared" si="137"/>
        <v>#NUM!</v>
      </c>
      <c r="QV30" s="309" t="e">
        <f t="shared" si="137"/>
        <v>#NUM!</v>
      </c>
      <c r="QW30" s="309" t="e">
        <f t="shared" si="137"/>
        <v>#NUM!</v>
      </c>
      <c r="QX30" s="309" t="e">
        <f t="shared" si="137"/>
        <v>#NUM!</v>
      </c>
      <c r="QY30" s="309" t="e">
        <f t="shared" si="137"/>
        <v>#NUM!</v>
      </c>
      <c r="QZ30" s="309" t="e">
        <f t="shared" si="137"/>
        <v>#NUM!</v>
      </c>
      <c r="RA30" s="309" t="e">
        <f t="shared" si="137"/>
        <v>#NUM!</v>
      </c>
      <c r="RB30" s="309" t="e">
        <f t="shared" si="137"/>
        <v>#NUM!</v>
      </c>
      <c r="RC30" s="309" t="e">
        <f t="shared" si="137"/>
        <v>#NUM!</v>
      </c>
      <c r="RD30" s="309" t="e">
        <f t="shared" si="137"/>
        <v>#NUM!</v>
      </c>
      <c r="RE30" s="309" t="e">
        <f t="shared" si="137"/>
        <v>#NUM!</v>
      </c>
      <c r="RF30" s="309" t="e">
        <f t="shared" si="137"/>
        <v>#NUM!</v>
      </c>
      <c r="RG30" s="309" t="e">
        <f t="shared" si="137"/>
        <v>#NUM!</v>
      </c>
      <c r="RH30" s="309" t="e">
        <f t="shared" si="137"/>
        <v>#NUM!</v>
      </c>
      <c r="RI30" s="309" t="e">
        <f t="shared" si="137"/>
        <v>#NUM!</v>
      </c>
      <c r="RJ30" s="309" t="e">
        <f t="shared" si="137"/>
        <v>#NUM!</v>
      </c>
      <c r="RK30" s="309" t="e">
        <f t="shared" si="137"/>
        <v>#NUM!</v>
      </c>
      <c r="RL30" s="309" t="e">
        <f t="shared" si="137"/>
        <v>#NUM!</v>
      </c>
      <c r="RM30" s="309" t="e">
        <f t="shared" si="137"/>
        <v>#NUM!</v>
      </c>
      <c r="RN30" s="309" t="e">
        <f t="shared" si="137"/>
        <v>#NUM!</v>
      </c>
      <c r="RO30" s="309" t="e">
        <f t="shared" si="137"/>
        <v>#NUM!</v>
      </c>
      <c r="RP30" s="309" t="e">
        <f t="shared" si="137"/>
        <v>#NUM!</v>
      </c>
      <c r="RQ30" s="309" t="e">
        <f t="shared" si="137"/>
        <v>#NUM!</v>
      </c>
      <c r="RR30" s="309" t="e">
        <f t="shared" si="137"/>
        <v>#NUM!</v>
      </c>
      <c r="RS30" s="309" t="e">
        <f t="shared" si="137"/>
        <v>#NUM!</v>
      </c>
      <c r="RT30" s="309" t="e">
        <f t="shared" si="137"/>
        <v>#NUM!</v>
      </c>
      <c r="RU30" s="309" t="e">
        <f t="shared" si="137"/>
        <v>#NUM!</v>
      </c>
      <c r="RV30" s="309" t="e">
        <f t="shared" si="137"/>
        <v>#NUM!</v>
      </c>
      <c r="RW30" s="309" t="e">
        <f t="shared" si="137"/>
        <v>#NUM!</v>
      </c>
      <c r="RX30" s="309" t="e">
        <f t="shared" si="137"/>
        <v>#NUM!</v>
      </c>
      <c r="RY30" s="309" t="e">
        <f t="shared" si="137"/>
        <v>#NUM!</v>
      </c>
      <c r="RZ30" s="309" t="e">
        <f t="shared" si="137"/>
        <v>#NUM!</v>
      </c>
      <c r="SA30" s="309" t="e">
        <f t="shared" si="137"/>
        <v>#NUM!</v>
      </c>
      <c r="SB30" s="309" t="e">
        <f t="shared" si="137"/>
        <v>#NUM!</v>
      </c>
      <c r="SC30" s="309" t="e">
        <f t="shared" si="137"/>
        <v>#NUM!</v>
      </c>
      <c r="SD30" s="309" t="e">
        <f t="shared" si="137"/>
        <v>#NUM!</v>
      </c>
      <c r="SE30" s="309" t="e">
        <f t="shared" si="137"/>
        <v>#NUM!</v>
      </c>
      <c r="SF30" s="309" t="e">
        <f t="shared" si="137"/>
        <v>#NUM!</v>
      </c>
      <c r="SG30" s="309" t="e">
        <f t="shared" si="137"/>
        <v>#NUM!</v>
      </c>
      <c r="SH30" s="309" t="e">
        <f t="shared" si="137"/>
        <v>#NUM!</v>
      </c>
      <c r="SM30">
        <f>'GRR Data'!A26</f>
        <v>0</v>
      </c>
    </row>
    <row r="31" spans="2:507">
      <c r="B31" s="3" t="s">
        <v>392</v>
      </c>
      <c r="C31" s="309">
        <f>C28+(1.5*C29)</f>
        <v>696.81250000000011</v>
      </c>
      <c r="D31" s="309">
        <f t="shared" ref="D31:BO31" si="138">D28+(1.5*D29)</f>
        <v>0.23841250000000005</v>
      </c>
      <c r="E31" s="309">
        <f t="shared" si="138"/>
        <v>0.26781250000000001</v>
      </c>
      <c r="F31" s="309">
        <f t="shared" si="138"/>
        <v>0.35534999999999994</v>
      </c>
      <c r="G31" s="309">
        <f t="shared" si="138"/>
        <v>0.22226249999999997</v>
      </c>
      <c r="H31" s="309">
        <f t="shared" si="138"/>
        <v>0.26731250000000001</v>
      </c>
      <c r="I31" s="309">
        <f t="shared" si="138"/>
        <v>0.2293625</v>
      </c>
      <c r="J31" s="309">
        <f t="shared" si="138"/>
        <v>0.22495000000000001</v>
      </c>
      <c r="K31" s="309">
        <f t="shared" si="138"/>
        <v>0.22591249999999996</v>
      </c>
      <c r="L31" s="309">
        <f t="shared" si="138"/>
        <v>0.21352499999999994</v>
      </c>
      <c r="M31" s="309">
        <f t="shared" si="138"/>
        <v>0.20672499999999999</v>
      </c>
      <c r="N31" s="309">
        <f t="shared" si="138"/>
        <v>0.20987500000000003</v>
      </c>
      <c r="O31" s="309">
        <f t="shared" si="138"/>
        <v>0.20458750000000003</v>
      </c>
      <c r="P31" s="309">
        <f t="shared" si="138"/>
        <v>0.21801250000000003</v>
      </c>
      <c r="Q31" s="309">
        <f t="shared" si="138"/>
        <v>0.20418750000000002</v>
      </c>
      <c r="R31" s="309">
        <f t="shared" si="138"/>
        <v>0.20398750000000004</v>
      </c>
      <c r="S31" s="309">
        <f t="shared" si="138"/>
        <v>0.2436625</v>
      </c>
      <c r="T31" s="309">
        <f t="shared" si="138"/>
        <v>0.23565000000000005</v>
      </c>
      <c r="U31" s="309">
        <f t="shared" si="138"/>
        <v>0.22426249999999992</v>
      </c>
      <c r="V31" s="309">
        <f t="shared" si="138"/>
        <v>0.26616250000000008</v>
      </c>
      <c r="W31" s="309">
        <f t="shared" si="138"/>
        <v>0.19686874999999995</v>
      </c>
      <c r="X31" s="309">
        <f t="shared" si="138"/>
        <v>0.15200999999999998</v>
      </c>
      <c r="Y31" s="309">
        <f t="shared" si="138"/>
        <v>0.15273999999999996</v>
      </c>
      <c r="Z31" s="309">
        <f t="shared" si="138"/>
        <v>0.11454375</v>
      </c>
      <c r="AA31" s="309">
        <f t="shared" si="138"/>
        <v>0.15300374999999999</v>
      </c>
      <c r="AB31" s="309">
        <f t="shared" si="138"/>
        <v>0.17811374999999996</v>
      </c>
      <c r="AC31" s="309">
        <f t="shared" si="138"/>
        <v>0.13762625000000001</v>
      </c>
      <c r="AD31" s="309">
        <f t="shared" si="138"/>
        <v>0.17861375000000004</v>
      </c>
      <c r="AE31" s="309">
        <f t="shared" si="138"/>
        <v>0.16200875000000003</v>
      </c>
      <c r="AF31" s="309">
        <f t="shared" si="138"/>
        <v>0.18771374999999996</v>
      </c>
      <c r="AG31" s="309">
        <f t="shared" si="138"/>
        <v>0.20621</v>
      </c>
      <c r="AH31" s="309">
        <f t="shared" si="138"/>
        <v>0.19092875000000004</v>
      </c>
      <c r="AI31" s="309">
        <f t="shared" si="138"/>
        <v>0.15575624999999998</v>
      </c>
      <c r="AJ31" s="309">
        <f t="shared" si="138"/>
        <v>0.16508875000000001</v>
      </c>
      <c r="AK31" s="309">
        <f t="shared" si="138"/>
        <v>0.14292874999999999</v>
      </c>
      <c r="AL31" s="309">
        <f t="shared" si="138"/>
        <v>0.18146875000000001</v>
      </c>
      <c r="AM31" s="309">
        <f t="shared" si="138"/>
        <v>0.16371125000000003</v>
      </c>
      <c r="AN31" s="309">
        <f t="shared" si="138"/>
        <v>274.50823749999995</v>
      </c>
      <c r="AO31" s="309">
        <f t="shared" si="138"/>
        <v>274.51723750000008</v>
      </c>
      <c r="AP31" s="309">
        <f t="shared" si="138"/>
        <v>274.51916249999999</v>
      </c>
      <c r="AQ31" s="309">
        <f t="shared" si="138"/>
        <v>189.93201250000004</v>
      </c>
      <c r="AR31" s="309">
        <f t="shared" si="138"/>
        <v>189.96118749999999</v>
      </c>
      <c r="AS31" s="309">
        <f t="shared" si="138"/>
        <v>189.94528749999998</v>
      </c>
      <c r="AT31" s="309">
        <f t="shared" si="138"/>
        <v>0.60051599999999983</v>
      </c>
      <c r="AU31" s="309">
        <f t="shared" si="138"/>
        <v>-3.236074999999998E-2</v>
      </c>
      <c r="AV31" s="309">
        <f t="shared" si="138"/>
        <v>0.100944375</v>
      </c>
      <c r="AW31" s="309">
        <f t="shared" si="138"/>
        <v>0.20005487500000005</v>
      </c>
      <c r="AX31" s="309">
        <f t="shared" si="138"/>
        <v>0.14497499999999999</v>
      </c>
      <c r="AY31" s="309">
        <f t="shared" si="138"/>
        <v>-1.4368374999999989E-2</v>
      </c>
      <c r="AZ31" s="309">
        <f t="shared" si="138"/>
        <v>1.3583874999999995E-2</v>
      </c>
      <c r="BA31" s="309">
        <f t="shared" si="138"/>
        <v>0.298647</v>
      </c>
      <c r="BB31" s="309">
        <f t="shared" si="138"/>
        <v>0.365444875</v>
      </c>
      <c r="BC31" s="309">
        <f t="shared" si="138"/>
        <v>0.21270199999999995</v>
      </c>
      <c r="BD31" s="309">
        <f t="shared" si="138"/>
        <v>-1.6209875000000006E-2</v>
      </c>
      <c r="BE31" s="309">
        <f t="shared" si="138"/>
        <v>-3.7386875E-2</v>
      </c>
      <c r="BF31" s="309">
        <f t="shared" si="138"/>
        <v>8.8099999999999914E-3</v>
      </c>
      <c r="BG31" s="309">
        <f t="shared" si="138"/>
        <v>5.4342500000000002E-2</v>
      </c>
      <c r="BH31" s="309">
        <f t="shared" si="138"/>
        <v>3.1600000000000378E-4</v>
      </c>
      <c r="BI31" s="309">
        <f t="shared" si="138"/>
        <v>-4.3692874999999964E-2</v>
      </c>
      <c r="BJ31" s="309">
        <f t="shared" si="138"/>
        <v>0.54954999999999998</v>
      </c>
      <c r="BK31" s="309">
        <f t="shared" si="138"/>
        <v>9.6562500000000009E-2</v>
      </c>
      <c r="BL31" s="309">
        <f t="shared" si="138"/>
        <v>0.26688749999999994</v>
      </c>
      <c r="BM31" s="309">
        <f t="shared" si="138"/>
        <v>-7.9374999999999987E-2</v>
      </c>
      <c r="BN31" s="309">
        <f t="shared" si="138"/>
        <v>-0.10979999999999998</v>
      </c>
      <c r="BO31" s="309">
        <f t="shared" si="138"/>
        <v>-0.10095000000000001</v>
      </c>
      <c r="BP31" s="309">
        <f t="shared" ref="BP31:EA31" si="139">BP28+(1.5*BP29)</f>
        <v>-0.11392500000000004</v>
      </c>
      <c r="BQ31" s="309">
        <f t="shared" si="139"/>
        <v>0.23178749999999998</v>
      </c>
      <c r="BR31" s="309">
        <f t="shared" si="139"/>
        <v>9.5500000000000002E-2</v>
      </c>
      <c r="BS31" s="309">
        <f t="shared" si="139"/>
        <v>2.9999999999999992E-2</v>
      </c>
      <c r="BT31" s="309">
        <f t="shared" si="139"/>
        <v>0.16518749999999999</v>
      </c>
      <c r="BU31" s="309">
        <f t="shared" si="139"/>
        <v>5.3649999999999996E-2</v>
      </c>
      <c r="BV31" s="309">
        <f t="shared" si="139"/>
        <v>0.14006249999999998</v>
      </c>
      <c r="BW31" s="309">
        <f t="shared" si="139"/>
        <v>0.17077499999999998</v>
      </c>
      <c r="BX31" s="309">
        <f t="shared" si="139"/>
        <v>0.1807125</v>
      </c>
      <c r="BY31" s="309">
        <f t="shared" si="139"/>
        <v>0.18065000000000003</v>
      </c>
      <c r="BZ31" s="309">
        <f t="shared" si="139"/>
        <v>0.1980875</v>
      </c>
      <c r="CA31" s="309">
        <f t="shared" si="139"/>
        <v>0.2106625</v>
      </c>
      <c r="CB31" s="309">
        <f t="shared" si="139"/>
        <v>0.16179999999999997</v>
      </c>
      <c r="CC31" s="309">
        <f t="shared" si="139"/>
        <v>0.16723750000000001</v>
      </c>
      <c r="CD31" s="309">
        <f t="shared" si="139"/>
        <v>0.25669999999999998</v>
      </c>
      <c r="CE31" s="309">
        <f t="shared" si="139"/>
        <v>0.16897499999999999</v>
      </c>
      <c r="CF31" s="309">
        <f t="shared" si="139"/>
        <v>0.18239999999999995</v>
      </c>
      <c r="CG31" s="309">
        <f t="shared" si="139"/>
        <v>0.25238749999999999</v>
      </c>
      <c r="CH31" s="309">
        <f t="shared" si="139"/>
        <v>0.13342500000000002</v>
      </c>
      <c r="CI31" s="309">
        <f t="shared" si="139"/>
        <v>0.1252375</v>
      </c>
      <c r="CJ31" s="309">
        <f t="shared" si="139"/>
        <v>0.65942500000000015</v>
      </c>
      <c r="CK31" s="309">
        <f t="shared" si="139"/>
        <v>0.58403749999999999</v>
      </c>
      <c r="CL31" s="309">
        <f t="shared" si="139"/>
        <v>0.644625</v>
      </c>
      <c r="CM31" s="309">
        <f t="shared" si="139"/>
        <v>0.57246249999999999</v>
      </c>
      <c r="CN31" s="309">
        <f t="shared" si="139"/>
        <v>0.12717499999999993</v>
      </c>
      <c r="CO31" s="309">
        <f t="shared" si="139"/>
        <v>7.6862500000000084E-2</v>
      </c>
      <c r="CP31" s="309">
        <f t="shared" si="139"/>
        <v>3.7668750000000015E-2</v>
      </c>
      <c r="CQ31" s="309">
        <f t="shared" si="139"/>
        <v>0.43377499999999991</v>
      </c>
      <c r="CR31" s="309">
        <f t="shared" si="139"/>
        <v>0.12058749999999999</v>
      </c>
      <c r="CS31" s="309">
        <f t="shared" si="139"/>
        <v>0.217225</v>
      </c>
      <c r="CT31" s="309">
        <f t="shared" si="139"/>
        <v>8.8374999999999995E-2</v>
      </c>
      <c r="CU31" s="309">
        <f t="shared" si="139"/>
        <v>0.44629999999999997</v>
      </c>
      <c r="CV31" s="309">
        <f t="shared" si="139"/>
        <v>0.13158750000000002</v>
      </c>
      <c r="CW31" s="309">
        <f t="shared" si="139"/>
        <v>0.25409999999999999</v>
      </c>
      <c r="CX31" s="309">
        <f t="shared" si="139"/>
        <v>0.10007499999999998</v>
      </c>
      <c r="CY31" s="309">
        <f t="shared" si="139"/>
        <v>0.22925000000000001</v>
      </c>
      <c r="CZ31" s="309">
        <f t="shared" si="139"/>
        <v>0.17647499999999999</v>
      </c>
      <c r="DA31" s="309">
        <f t="shared" si="139"/>
        <v>0.11948750000000002</v>
      </c>
      <c r="DB31" s="309">
        <f t="shared" si="139"/>
        <v>0.31238749999999993</v>
      </c>
      <c r="DC31" s="309">
        <f t="shared" si="139"/>
        <v>0.18462499999999998</v>
      </c>
      <c r="DD31" s="309">
        <f t="shared" si="139"/>
        <v>0.18913750000000001</v>
      </c>
      <c r="DE31" s="309">
        <f t="shared" si="139"/>
        <v>9.8662500000000014E-2</v>
      </c>
      <c r="DF31" s="309">
        <f t="shared" si="139"/>
        <v>0.1036625</v>
      </c>
      <c r="DG31" s="309">
        <f t="shared" si="139"/>
        <v>9.4925000000000009E-2</v>
      </c>
      <c r="DH31" s="309">
        <f t="shared" si="139"/>
        <v>9.7049999999999997E-2</v>
      </c>
      <c r="DI31" s="309">
        <f t="shared" si="139"/>
        <v>9.3899999999999997E-2</v>
      </c>
      <c r="DJ31" s="309">
        <f t="shared" si="139"/>
        <v>0.21399999999999997</v>
      </c>
      <c r="DK31" s="309">
        <f t="shared" si="139"/>
        <v>0.2124875</v>
      </c>
      <c r="DL31" s="309">
        <f t="shared" si="139"/>
        <v>0.22696249999999996</v>
      </c>
      <c r="DM31" s="309">
        <f t="shared" si="139"/>
        <v>0.23180000000000003</v>
      </c>
      <c r="DN31" s="309">
        <f t="shared" si="139"/>
        <v>0.24890000000000001</v>
      </c>
      <c r="DO31" s="309">
        <f t="shared" si="139"/>
        <v>0.1436375</v>
      </c>
      <c r="DP31" s="309">
        <f t="shared" si="139"/>
        <v>0.1575375</v>
      </c>
      <c r="DQ31" s="309">
        <f t="shared" si="139"/>
        <v>0.1328125</v>
      </c>
      <c r="DR31" s="309">
        <f t="shared" si="139"/>
        <v>0.16067499999999998</v>
      </c>
      <c r="DS31" s="309">
        <f t="shared" si="139"/>
        <v>0.148725</v>
      </c>
      <c r="DT31" s="309">
        <f t="shared" si="139"/>
        <v>0.15717499999999998</v>
      </c>
      <c r="DU31" s="309">
        <f t="shared" si="139"/>
        <v>0.15987500000000002</v>
      </c>
      <c r="DV31" s="309">
        <f t="shared" si="139"/>
        <v>0.14561249999999998</v>
      </c>
      <c r="DW31" s="309">
        <f t="shared" si="139"/>
        <v>0.13201249999999998</v>
      </c>
      <c r="DX31" s="309">
        <f t="shared" si="139"/>
        <v>7.2099999999999997E-2</v>
      </c>
      <c r="DY31" s="309">
        <f t="shared" si="139"/>
        <v>0.103875</v>
      </c>
      <c r="DZ31" s="309">
        <f t="shared" si="139"/>
        <v>7.17E-2</v>
      </c>
      <c r="EA31" s="309">
        <f t="shared" si="139"/>
        <v>7.592500000000002E-2</v>
      </c>
      <c r="EB31" s="309">
        <f t="shared" ref="EB31:GM31" si="140">EB28+(1.5*EB29)</f>
        <v>0.35453750000000006</v>
      </c>
      <c r="EC31" s="309">
        <f t="shared" si="140"/>
        <v>0.3600875</v>
      </c>
      <c r="ED31" s="309">
        <f t="shared" si="140"/>
        <v>0.28853750000000006</v>
      </c>
      <c r="EE31" s="309">
        <f t="shared" si="140"/>
        <v>0.36302499999999999</v>
      </c>
      <c r="EF31" s="309">
        <f t="shared" si="140"/>
        <v>0.36966249999999995</v>
      </c>
      <c r="EG31" s="309">
        <f t="shared" si="140"/>
        <v>0.37004999999999993</v>
      </c>
      <c r="EH31" s="309">
        <f t="shared" si="140"/>
        <v>0.39576250000000002</v>
      </c>
      <c r="EI31" s="309">
        <f t="shared" si="140"/>
        <v>0.38025000000000009</v>
      </c>
      <c r="EJ31" s="309">
        <f t="shared" si="140"/>
        <v>0.32527499999999998</v>
      </c>
      <c r="EK31" s="309">
        <f t="shared" si="140"/>
        <v>7.6350000000000001E-2</v>
      </c>
      <c r="EL31" s="309">
        <f t="shared" si="140"/>
        <v>7.943927875</v>
      </c>
      <c r="EM31" s="309">
        <f t="shared" si="140"/>
        <v>7.8924025000000002</v>
      </c>
      <c r="EN31" s="309">
        <f t="shared" si="140"/>
        <v>7.8448087500000012</v>
      </c>
      <c r="EO31" s="309">
        <f t="shared" si="140"/>
        <v>7.8840101249999996</v>
      </c>
      <c r="EP31" s="309">
        <f t="shared" si="140"/>
        <v>7.8466087499999988</v>
      </c>
      <c r="EQ31" s="309">
        <f t="shared" si="140"/>
        <v>7.8371092499999992</v>
      </c>
      <c r="ER31" s="309">
        <f t="shared" si="140"/>
        <v>7.8409341250000004</v>
      </c>
      <c r="ES31" s="309">
        <f t="shared" si="140"/>
        <v>7.8579437499999987</v>
      </c>
      <c r="ET31" s="309">
        <f t="shared" si="140"/>
        <v>7.8839109999999994</v>
      </c>
      <c r="EU31" s="309">
        <f t="shared" si="140"/>
        <v>7.9741393749999991</v>
      </c>
      <c r="EV31" s="309">
        <f t="shared" si="140"/>
        <v>7.8899660000000011</v>
      </c>
      <c r="EW31" s="309">
        <f t="shared" si="140"/>
        <v>7.8929294999999993</v>
      </c>
      <c r="EX31" s="309">
        <f t="shared" si="140"/>
        <v>7.9091290000000001</v>
      </c>
      <c r="EY31" s="309">
        <f t="shared" si="140"/>
        <v>7.935112375000001</v>
      </c>
      <c r="EZ31" s="309">
        <f t="shared" si="140"/>
        <v>7.8779886249999977</v>
      </c>
      <c r="FA31" s="309">
        <f t="shared" si="140"/>
        <v>7.8534251249999993</v>
      </c>
      <c r="FB31" s="309">
        <f t="shared" si="140"/>
        <v>7.8853220000000004</v>
      </c>
      <c r="FC31" s="309">
        <f t="shared" si="140"/>
        <v>7.945129624999999</v>
      </c>
      <c r="FD31" s="309">
        <f t="shared" si="140"/>
        <v>0.49596249999999997</v>
      </c>
      <c r="FE31" s="309">
        <f t="shared" si="140"/>
        <v>0.12236250000000001</v>
      </c>
      <c r="FF31" s="309">
        <f t="shared" si="140"/>
        <v>0.1003</v>
      </c>
      <c r="FG31" s="309">
        <f t="shared" si="140"/>
        <v>8.0212499999999992E-2</v>
      </c>
      <c r="FH31" s="309">
        <f t="shared" si="140"/>
        <v>7.0712499999999998E-2</v>
      </c>
      <c r="FI31" s="309">
        <f t="shared" si="140"/>
        <v>3.9787499999999996E-2</v>
      </c>
      <c r="FJ31" s="309">
        <f t="shared" si="140"/>
        <v>5.8275000000000014E-2</v>
      </c>
      <c r="FK31" s="309">
        <f t="shared" si="140"/>
        <v>9.9574999999999997E-2</v>
      </c>
      <c r="FL31" s="309">
        <f t="shared" si="140"/>
        <v>0.1097375</v>
      </c>
      <c r="FM31" s="309">
        <f t="shared" si="140"/>
        <v>0.16122500000000001</v>
      </c>
      <c r="FN31" s="309">
        <f t="shared" si="140"/>
        <v>3.1262500000000006E-2</v>
      </c>
      <c r="FO31" s="309">
        <f t="shared" si="140"/>
        <v>1.8025000000000006E-2</v>
      </c>
      <c r="FP31" s="309">
        <f t="shared" si="140"/>
        <v>-1.8762500000000001E-2</v>
      </c>
      <c r="FQ31" s="309">
        <f t="shared" si="140"/>
        <v>-0.10377499999999994</v>
      </c>
      <c r="FR31" s="309">
        <f t="shared" si="140"/>
        <v>6.7612499999999992E-2</v>
      </c>
      <c r="FS31" s="309">
        <f t="shared" si="140"/>
        <v>2.6825000000000002E-2</v>
      </c>
      <c r="FT31" s="309">
        <f t="shared" si="140"/>
        <v>0.21597500000000003</v>
      </c>
      <c r="FU31" s="309">
        <f t="shared" si="140"/>
        <v>0.13173750000000001</v>
      </c>
      <c r="FV31" s="309">
        <f t="shared" si="140"/>
        <v>6.4100000000000004E-2</v>
      </c>
      <c r="FW31" s="309">
        <f t="shared" si="140"/>
        <v>6.7449999999999996E-2</v>
      </c>
      <c r="FX31" s="309">
        <f t="shared" si="140"/>
        <v>5.3562499999999999E-2</v>
      </c>
      <c r="FY31" s="309">
        <f t="shared" si="140"/>
        <v>0.1074</v>
      </c>
      <c r="FZ31" s="309">
        <f t="shared" si="140"/>
        <v>6.6400000000000015E-2</v>
      </c>
      <c r="GA31" s="309">
        <f t="shared" si="140"/>
        <v>9.5975000000000005E-2</v>
      </c>
      <c r="GB31" s="309">
        <f t="shared" si="140"/>
        <v>6.9637500000000005E-2</v>
      </c>
      <c r="GC31" s="309">
        <f t="shared" si="140"/>
        <v>0.11185</v>
      </c>
      <c r="GD31" s="309">
        <f t="shared" si="140"/>
        <v>5.2612500000000006E-2</v>
      </c>
      <c r="GE31" s="309">
        <f t="shared" si="140"/>
        <v>0.1051</v>
      </c>
      <c r="GF31" s="309">
        <f t="shared" si="140"/>
        <v>4.7787500000000004E-2</v>
      </c>
      <c r="GG31" s="309">
        <f t="shared" si="140"/>
        <v>5.9087500000000001E-2</v>
      </c>
      <c r="GH31" s="309">
        <f t="shared" si="140"/>
        <v>7.5000000000000011E-2</v>
      </c>
      <c r="GI31" s="309">
        <f t="shared" si="140"/>
        <v>6.9599999999999995E-2</v>
      </c>
      <c r="GJ31" s="309">
        <f t="shared" si="140"/>
        <v>0.43454999999999994</v>
      </c>
      <c r="GK31" s="309">
        <f t="shared" si="140"/>
        <v>0.104075</v>
      </c>
      <c r="GL31" s="309">
        <f t="shared" si="140"/>
        <v>0.1104875</v>
      </c>
      <c r="GM31" s="309">
        <f t="shared" si="140"/>
        <v>0.16725000000000001</v>
      </c>
      <c r="GN31" s="309">
        <f t="shared" ref="GN31:IY31" si="141">GN28+(1.5*GN29)</f>
        <v>0.11933750000000001</v>
      </c>
      <c r="GO31" s="309">
        <f t="shared" si="141"/>
        <v>8.9474999999999999E-2</v>
      </c>
      <c r="GP31" s="309">
        <f t="shared" si="141"/>
        <v>0.100175</v>
      </c>
      <c r="GQ31" s="309">
        <f t="shared" si="141"/>
        <v>0.12229999999999999</v>
      </c>
      <c r="GR31" s="309">
        <f t="shared" si="141"/>
        <v>7.1424999999999988E-2</v>
      </c>
      <c r="GS31" s="309">
        <f t="shared" si="141"/>
        <v>0.11524999999999999</v>
      </c>
      <c r="GT31" s="309">
        <f t="shared" si="141"/>
        <v>5.9949999999999989E-2</v>
      </c>
      <c r="GU31" s="309">
        <f t="shared" si="141"/>
        <v>1.8287499999999995E-2</v>
      </c>
      <c r="GV31" s="309">
        <f t="shared" si="141"/>
        <v>7.2749999999999898E-3</v>
      </c>
      <c r="GW31" s="309">
        <f t="shared" si="141"/>
        <v>-0.10701250000000005</v>
      </c>
      <c r="GX31" s="309">
        <f t="shared" si="141"/>
        <v>8.6087500000000011E-2</v>
      </c>
      <c r="GY31" s="309">
        <f t="shared" si="141"/>
        <v>4.3762499999999996E-2</v>
      </c>
      <c r="GZ31" s="309">
        <f t="shared" si="141"/>
        <v>0.15537499999999999</v>
      </c>
      <c r="HA31" s="309">
        <f t="shared" si="141"/>
        <v>6.851249999999999E-2</v>
      </c>
      <c r="HB31" s="309">
        <f t="shared" si="141"/>
        <v>9.2812500000000006E-2</v>
      </c>
      <c r="HC31" s="309">
        <f t="shared" si="141"/>
        <v>6.8612499999999993E-2</v>
      </c>
      <c r="HD31" s="309">
        <f t="shared" si="141"/>
        <v>6.7500000000000004E-2</v>
      </c>
      <c r="HE31" s="309">
        <f t="shared" si="141"/>
        <v>9.2600000000000002E-2</v>
      </c>
      <c r="HF31" s="309">
        <f t="shared" si="141"/>
        <v>0.13216250000000002</v>
      </c>
      <c r="HG31" s="309">
        <f t="shared" si="141"/>
        <v>9.56375E-2</v>
      </c>
      <c r="HH31" s="309">
        <f t="shared" si="141"/>
        <v>0.15960000000000002</v>
      </c>
      <c r="HI31" s="309">
        <f t="shared" si="141"/>
        <v>0.1262875</v>
      </c>
      <c r="HJ31" s="309">
        <f t="shared" si="141"/>
        <v>0.15637499999999999</v>
      </c>
      <c r="HK31" s="309">
        <f t="shared" si="141"/>
        <v>0.105175</v>
      </c>
      <c r="HL31" s="309">
        <f t="shared" si="141"/>
        <v>5.1987500000000006E-2</v>
      </c>
      <c r="HM31" s="309">
        <f t="shared" si="141"/>
        <v>9.7562499999999996E-2</v>
      </c>
      <c r="HN31" s="309">
        <f t="shared" si="141"/>
        <v>8.0212500000000006E-2</v>
      </c>
      <c r="HO31" s="309">
        <f t="shared" si="141"/>
        <v>1.5462499999999983E-2</v>
      </c>
      <c r="HP31" s="309">
        <f t="shared" si="141"/>
        <v>2.8462499999999998E-2</v>
      </c>
      <c r="HQ31" s="309">
        <f t="shared" si="141"/>
        <v>3.5499999999999976E-3</v>
      </c>
      <c r="HR31" s="309">
        <f t="shared" si="141"/>
        <v>2.2474999999999995E-2</v>
      </c>
      <c r="HS31" s="309">
        <f t="shared" si="141"/>
        <v>0.1126125</v>
      </c>
      <c r="HT31" s="309">
        <f t="shared" si="141"/>
        <v>9.9712500000000009E-2</v>
      </c>
      <c r="HU31" s="309">
        <f t="shared" si="141"/>
        <v>0.12009999999999998</v>
      </c>
      <c r="HV31" s="309">
        <f t="shared" si="141"/>
        <v>6.9137500000000018E-2</v>
      </c>
      <c r="HW31" s="309">
        <f t="shared" si="141"/>
        <v>6.1325000000000011E-2</v>
      </c>
      <c r="HX31" s="309">
        <f t="shared" si="141"/>
        <v>7.203749999999999E-2</v>
      </c>
      <c r="HY31" s="309">
        <f t="shared" si="141"/>
        <v>0.14395000000000002</v>
      </c>
      <c r="HZ31" s="309">
        <f t="shared" si="141"/>
        <v>0.103175</v>
      </c>
      <c r="IA31" s="309">
        <f t="shared" si="141"/>
        <v>5.9024999999999994E-2</v>
      </c>
      <c r="IB31" s="309">
        <f t="shared" si="141"/>
        <v>6.0837500000000003E-2</v>
      </c>
      <c r="IC31" s="309">
        <f t="shared" si="141"/>
        <v>5.3400000000000003E-2</v>
      </c>
      <c r="ID31" s="309">
        <f t="shared" si="141"/>
        <v>7.9000000000000001E-2</v>
      </c>
      <c r="IE31" s="309">
        <f t="shared" si="141"/>
        <v>9.0075000000000002E-2</v>
      </c>
      <c r="IF31" s="309">
        <f t="shared" si="141"/>
        <v>0.172734</v>
      </c>
      <c r="IG31" s="309">
        <f t="shared" si="141"/>
        <v>0.116972625</v>
      </c>
      <c r="IH31" s="309">
        <f t="shared" si="141"/>
        <v>3.5269000000000002E-2</v>
      </c>
      <c r="II31" s="309">
        <f t="shared" si="141"/>
        <v>0.210035625</v>
      </c>
      <c r="IJ31" s="309">
        <f t="shared" si="141"/>
        <v>0.1620085</v>
      </c>
      <c r="IK31" s="309">
        <f t="shared" si="141"/>
        <v>0.12485537500000002</v>
      </c>
      <c r="IL31" s="309">
        <f t="shared" si="141"/>
        <v>4.7033124999999995E-2</v>
      </c>
      <c r="IM31" s="309">
        <f t="shared" si="141"/>
        <v>0.23774737499999996</v>
      </c>
      <c r="IN31" s="309" t="e">
        <f t="shared" si="141"/>
        <v>#NUM!</v>
      </c>
      <c r="IO31" s="309" t="e">
        <f t="shared" si="141"/>
        <v>#NUM!</v>
      </c>
      <c r="IP31" s="309" t="e">
        <f t="shared" si="141"/>
        <v>#NUM!</v>
      </c>
      <c r="IQ31" s="309" t="e">
        <f t="shared" si="141"/>
        <v>#NUM!</v>
      </c>
      <c r="IR31" s="309" t="e">
        <f t="shared" si="141"/>
        <v>#NUM!</v>
      </c>
      <c r="IS31" s="309" t="e">
        <f t="shared" si="141"/>
        <v>#NUM!</v>
      </c>
      <c r="IT31" s="309" t="e">
        <f t="shared" si="141"/>
        <v>#NUM!</v>
      </c>
      <c r="IU31" s="309" t="e">
        <f t="shared" si="141"/>
        <v>#NUM!</v>
      </c>
      <c r="IV31" s="309" t="e">
        <f t="shared" si="141"/>
        <v>#NUM!</v>
      </c>
      <c r="IW31" s="309" t="e">
        <f t="shared" si="141"/>
        <v>#NUM!</v>
      </c>
      <c r="IX31" s="309" t="e">
        <f t="shared" si="141"/>
        <v>#NUM!</v>
      </c>
      <c r="IY31" s="309" t="e">
        <f t="shared" si="141"/>
        <v>#NUM!</v>
      </c>
      <c r="IZ31" s="309" t="e">
        <f t="shared" ref="IZ31:LK31" si="142">IZ28+(1.5*IZ29)</f>
        <v>#NUM!</v>
      </c>
      <c r="JA31" s="309" t="e">
        <f t="shared" si="142"/>
        <v>#NUM!</v>
      </c>
      <c r="JB31" s="309" t="e">
        <f t="shared" si="142"/>
        <v>#NUM!</v>
      </c>
      <c r="JC31" s="309" t="e">
        <f t="shared" si="142"/>
        <v>#NUM!</v>
      </c>
      <c r="JD31" s="309" t="e">
        <f t="shared" si="142"/>
        <v>#NUM!</v>
      </c>
      <c r="JE31" s="309" t="e">
        <f t="shared" si="142"/>
        <v>#NUM!</v>
      </c>
      <c r="JF31" s="309" t="e">
        <f t="shared" si="142"/>
        <v>#NUM!</v>
      </c>
      <c r="JG31" s="309" t="e">
        <f t="shared" si="142"/>
        <v>#NUM!</v>
      </c>
      <c r="JH31" s="309" t="e">
        <f t="shared" si="142"/>
        <v>#NUM!</v>
      </c>
      <c r="JI31" s="309" t="e">
        <f t="shared" si="142"/>
        <v>#NUM!</v>
      </c>
      <c r="JJ31" s="309" t="e">
        <f t="shared" si="142"/>
        <v>#NUM!</v>
      </c>
      <c r="JK31" s="309" t="e">
        <f t="shared" si="142"/>
        <v>#NUM!</v>
      </c>
      <c r="JL31" s="309" t="e">
        <f t="shared" si="142"/>
        <v>#NUM!</v>
      </c>
      <c r="JM31" s="309" t="e">
        <f t="shared" si="142"/>
        <v>#NUM!</v>
      </c>
      <c r="JN31" s="309" t="e">
        <f t="shared" si="142"/>
        <v>#NUM!</v>
      </c>
      <c r="JO31" s="309" t="e">
        <f t="shared" si="142"/>
        <v>#NUM!</v>
      </c>
      <c r="JP31" s="309" t="e">
        <f t="shared" si="142"/>
        <v>#NUM!</v>
      </c>
      <c r="JQ31" s="309" t="e">
        <f t="shared" si="142"/>
        <v>#NUM!</v>
      </c>
      <c r="JR31" s="309" t="e">
        <f t="shared" si="142"/>
        <v>#NUM!</v>
      </c>
      <c r="JS31" s="309" t="e">
        <f t="shared" si="142"/>
        <v>#NUM!</v>
      </c>
      <c r="JT31" s="309" t="e">
        <f t="shared" si="142"/>
        <v>#NUM!</v>
      </c>
      <c r="JU31" s="309" t="e">
        <f t="shared" si="142"/>
        <v>#NUM!</v>
      </c>
      <c r="JV31" s="309" t="e">
        <f t="shared" si="142"/>
        <v>#NUM!</v>
      </c>
      <c r="JW31" s="309" t="e">
        <f t="shared" si="142"/>
        <v>#NUM!</v>
      </c>
      <c r="JX31" s="309" t="e">
        <f t="shared" si="142"/>
        <v>#NUM!</v>
      </c>
      <c r="JY31" s="309" t="e">
        <f t="shared" si="142"/>
        <v>#NUM!</v>
      </c>
      <c r="JZ31" s="309" t="e">
        <f t="shared" si="142"/>
        <v>#NUM!</v>
      </c>
      <c r="KA31" s="309" t="e">
        <f t="shared" si="142"/>
        <v>#NUM!</v>
      </c>
      <c r="KB31" s="309" t="e">
        <f t="shared" si="142"/>
        <v>#NUM!</v>
      </c>
      <c r="KC31" s="309" t="e">
        <f t="shared" si="142"/>
        <v>#NUM!</v>
      </c>
      <c r="KD31" s="309" t="e">
        <f t="shared" si="142"/>
        <v>#NUM!</v>
      </c>
      <c r="KE31" s="309" t="e">
        <f t="shared" si="142"/>
        <v>#NUM!</v>
      </c>
      <c r="KF31" s="309" t="e">
        <f t="shared" si="142"/>
        <v>#NUM!</v>
      </c>
      <c r="KG31" s="309" t="e">
        <f t="shared" si="142"/>
        <v>#NUM!</v>
      </c>
      <c r="KH31" s="309" t="e">
        <f t="shared" si="142"/>
        <v>#NUM!</v>
      </c>
      <c r="KI31" s="309" t="e">
        <f t="shared" si="142"/>
        <v>#NUM!</v>
      </c>
      <c r="KJ31" s="309" t="e">
        <f t="shared" si="142"/>
        <v>#NUM!</v>
      </c>
      <c r="KK31" s="309" t="e">
        <f t="shared" si="142"/>
        <v>#NUM!</v>
      </c>
      <c r="KL31" s="309" t="e">
        <f t="shared" si="142"/>
        <v>#NUM!</v>
      </c>
      <c r="KM31" s="309" t="e">
        <f t="shared" si="142"/>
        <v>#NUM!</v>
      </c>
      <c r="KN31" s="309" t="e">
        <f t="shared" si="142"/>
        <v>#NUM!</v>
      </c>
      <c r="KO31" s="309" t="e">
        <f t="shared" si="142"/>
        <v>#NUM!</v>
      </c>
      <c r="KP31" s="309" t="e">
        <f t="shared" si="142"/>
        <v>#NUM!</v>
      </c>
      <c r="KQ31" s="309" t="e">
        <f t="shared" si="142"/>
        <v>#NUM!</v>
      </c>
      <c r="KR31" s="309" t="e">
        <f t="shared" si="142"/>
        <v>#NUM!</v>
      </c>
      <c r="KS31" s="309" t="e">
        <f t="shared" si="142"/>
        <v>#NUM!</v>
      </c>
      <c r="KT31" s="309" t="e">
        <f t="shared" si="142"/>
        <v>#NUM!</v>
      </c>
      <c r="KU31" s="309" t="e">
        <f t="shared" si="142"/>
        <v>#NUM!</v>
      </c>
      <c r="KV31" s="309" t="e">
        <f t="shared" si="142"/>
        <v>#NUM!</v>
      </c>
      <c r="KW31" s="309" t="e">
        <f t="shared" si="142"/>
        <v>#NUM!</v>
      </c>
      <c r="KX31" s="309" t="e">
        <f t="shared" si="142"/>
        <v>#NUM!</v>
      </c>
      <c r="KY31" s="309" t="e">
        <f t="shared" si="142"/>
        <v>#NUM!</v>
      </c>
      <c r="KZ31" s="309" t="e">
        <f t="shared" si="142"/>
        <v>#NUM!</v>
      </c>
      <c r="LA31" s="309" t="e">
        <f t="shared" si="142"/>
        <v>#NUM!</v>
      </c>
      <c r="LB31" s="309" t="e">
        <f t="shared" si="142"/>
        <v>#NUM!</v>
      </c>
      <c r="LC31" s="309" t="e">
        <f t="shared" si="142"/>
        <v>#NUM!</v>
      </c>
      <c r="LD31" s="309" t="e">
        <f t="shared" si="142"/>
        <v>#NUM!</v>
      </c>
      <c r="LE31" s="309" t="e">
        <f t="shared" si="142"/>
        <v>#NUM!</v>
      </c>
      <c r="LF31" s="309" t="e">
        <f t="shared" si="142"/>
        <v>#NUM!</v>
      </c>
      <c r="LG31" s="309" t="e">
        <f t="shared" si="142"/>
        <v>#NUM!</v>
      </c>
      <c r="LH31" s="309" t="e">
        <f t="shared" si="142"/>
        <v>#NUM!</v>
      </c>
      <c r="LI31" s="309" t="e">
        <f t="shared" si="142"/>
        <v>#NUM!</v>
      </c>
      <c r="LJ31" s="309" t="e">
        <f t="shared" si="142"/>
        <v>#NUM!</v>
      </c>
      <c r="LK31" s="309" t="e">
        <f t="shared" si="142"/>
        <v>#NUM!</v>
      </c>
      <c r="LL31" s="309" t="e">
        <f t="shared" ref="LL31:NW31" si="143">LL28+(1.5*LL29)</f>
        <v>#NUM!</v>
      </c>
      <c r="LM31" s="309" t="e">
        <f t="shared" si="143"/>
        <v>#NUM!</v>
      </c>
      <c r="LN31" s="309" t="e">
        <f t="shared" si="143"/>
        <v>#NUM!</v>
      </c>
      <c r="LO31" s="309" t="e">
        <f t="shared" si="143"/>
        <v>#NUM!</v>
      </c>
      <c r="LP31" s="309" t="e">
        <f t="shared" si="143"/>
        <v>#NUM!</v>
      </c>
      <c r="LQ31" s="309" t="e">
        <f t="shared" si="143"/>
        <v>#NUM!</v>
      </c>
      <c r="LR31" s="309" t="e">
        <f t="shared" si="143"/>
        <v>#NUM!</v>
      </c>
      <c r="LS31" s="309" t="e">
        <f t="shared" si="143"/>
        <v>#NUM!</v>
      </c>
      <c r="LT31" s="309" t="e">
        <f t="shared" si="143"/>
        <v>#NUM!</v>
      </c>
      <c r="LU31" s="309" t="e">
        <f t="shared" si="143"/>
        <v>#NUM!</v>
      </c>
      <c r="LV31" s="309" t="e">
        <f t="shared" si="143"/>
        <v>#NUM!</v>
      </c>
      <c r="LW31" s="309" t="e">
        <f t="shared" si="143"/>
        <v>#NUM!</v>
      </c>
      <c r="LX31" s="309" t="e">
        <f t="shared" si="143"/>
        <v>#NUM!</v>
      </c>
      <c r="LY31" s="309" t="e">
        <f t="shared" si="143"/>
        <v>#NUM!</v>
      </c>
      <c r="LZ31" s="309" t="e">
        <f t="shared" si="143"/>
        <v>#NUM!</v>
      </c>
      <c r="MA31" s="309" t="e">
        <f t="shared" si="143"/>
        <v>#NUM!</v>
      </c>
      <c r="MB31" s="309" t="e">
        <f t="shared" si="143"/>
        <v>#NUM!</v>
      </c>
      <c r="MC31" s="309" t="e">
        <f t="shared" si="143"/>
        <v>#NUM!</v>
      </c>
      <c r="MD31" s="309" t="e">
        <f t="shared" si="143"/>
        <v>#NUM!</v>
      </c>
      <c r="ME31" s="309" t="e">
        <f t="shared" si="143"/>
        <v>#NUM!</v>
      </c>
      <c r="MF31" s="309" t="e">
        <f t="shared" si="143"/>
        <v>#NUM!</v>
      </c>
      <c r="MG31" s="309" t="e">
        <f t="shared" si="143"/>
        <v>#NUM!</v>
      </c>
      <c r="MH31" s="309" t="e">
        <f t="shared" si="143"/>
        <v>#NUM!</v>
      </c>
      <c r="MI31" s="309" t="e">
        <f t="shared" si="143"/>
        <v>#NUM!</v>
      </c>
      <c r="MJ31" s="309" t="e">
        <f t="shared" si="143"/>
        <v>#NUM!</v>
      </c>
      <c r="MK31" s="309" t="e">
        <f t="shared" si="143"/>
        <v>#NUM!</v>
      </c>
      <c r="ML31" s="309" t="e">
        <f t="shared" si="143"/>
        <v>#NUM!</v>
      </c>
      <c r="MM31" s="309" t="e">
        <f t="shared" si="143"/>
        <v>#NUM!</v>
      </c>
      <c r="MN31" s="309" t="e">
        <f t="shared" si="143"/>
        <v>#NUM!</v>
      </c>
      <c r="MO31" s="309" t="e">
        <f t="shared" si="143"/>
        <v>#NUM!</v>
      </c>
      <c r="MP31" s="309" t="e">
        <f t="shared" si="143"/>
        <v>#NUM!</v>
      </c>
      <c r="MQ31" s="309" t="e">
        <f t="shared" si="143"/>
        <v>#NUM!</v>
      </c>
      <c r="MR31" s="309" t="e">
        <f t="shared" si="143"/>
        <v>#NUM!</v>
      </c>
      <c r="MS31" s="309" t="e">
        <f t="shared" si="143"/>
        <v>#NUM!</v>
      </c>
      <c r="MT31" s="309" t="e">
        <f t="shared" si="143"/>
        <v>#NUM!</v>
      </c>
      <c r="MU31" s="309" t="e">
        <f t="shared" si="143"/>
        <v>#NUM!</v>
      </c>
      <c r="MV31" s="309" t="e">
        <f t="shared" si="143"/>
        <v>#NUM!</v>
      </c>
      <c r="MW31" s="309" t="e">
        <f t="shared" si="143"/>
        <v>#NUM!</v>
      </c>
      <c r="MX31" s="309" t="e">
        <f t="shared" si="143"/>
        <v>#NUM!</v>
      </c>
      <c r="MY31" s="309" t="e">
        <f t="shared" si="143"/>
        <v>#NUM!</v>
      </c>
      <c r="MZ31" s="309" t="e">
        <f t="shared" si="143"/>
        <v>#NUM!</v>
      </c>
      <c r="NA31" s="309" t="e">
        <f t="shared" si="143"/>
        <v>#NUM!</v>
      </c>
      <c r="NB31" s="309" t="e">
        <f t="shared" si="143"/>
        <v>#NUM!</v>
      </c>
      <c r="NC31" s="309" t="e">
        <f t="shared" si="143"/>
        <v>#NUM!</v>
      </c>
      <c r="ND31" s="309" t="e">
        <f t="shared" si="143"/>
        <v>#NUM!</v>
      </c>
      <c r="NE31" s="309" t="e">
        <f t="shared" si="143"/>
        <v>#NUM!</v>
      </c>
      <c r="NF31" s="309" t="e">
        <f t="shared" si="143"/>
        <v>#NUM!</v>
      </c>
      <c r="NG31" s="309" t="e">
        <f t="shared" si="143"/>
        <v>#NUM!</v>
      </c>
      <c r="NH31" s="309" t="e">
        <f t="shared" si="143"/>
        <v>#NUM!</v>
      </c>
      <c r="NI31" s="309" t="e">
        <f t="shared" si="143"/>
        <v>#NUM!</v>
      </c>
      <c r="NJ31" s="309" t="e">
        <f t="shared" si="143"/>
        <v>#NUM!</v>
      </c>
      <c r="NK31" s="309" t="e">
        <f t="shared" si="143"/>
        <v>#NUM!</v>
      </c>
      <c r="NL31" s="309" t="e">
        <f t="shared" si="143"/>
        <v>#NUM!</v>
      </c>
      <c r="NM31" s="309" t="e">
        <f t="shared" si="143"/>
        <v>#NUM!</v>
      </c>
      <c r="NN31" s="309" t="e">
        <f t="shared" si="143"/>
        <v>#NUM!</v>
      </c>
      <c r="NO31" s="309" t="e">
        <f t="shared" si="143"/>
        <v>#NUM!</v>
      </c>
      <c r="NP31" s="309" t="e">
        <f t="shared" si="143"/>
        <v>#NUM!</v>
      </c>
      <c r="NQ31" s="309" t="e">
        <f t="shared" si="143"/>
        <v>#NUM!</v>
      </c>
      <c r="NR31" s="309" t="e">
        <f t="shared" si="143"/>
        <v>#NUM!</v>
      </c>
      <c r="NS31" s="309" t="e">
        <f t="shared" si="143"/>
        <v>#NUM!</v>
      </c>
      <c r="NT31" s="309" t="e">
        <f t="shared" si="143"/>
        <v>#NUM!</v>
      </c>
      <c r="NU31" s="309" t="e">
        <f t="shared" si="143"/>
        <v>#NUM!</v>
      </c>
      <c r="NV31" s="309" t="e">
        <f t="shared" si="143"/>
        <v>#NUM!</v>
      </c>
      <c r="NW31" s="309" t="e">
        <f t="shared" si="143"/>
        <v>#NUM!</v>
      </c>
      <c r="NX31" s="309" t="e">
        <f t="shared" ref="NX31:QI31" si="144">NX28+(1.5*NX29)</f>
        <v>#NUM!</v>
      </c>
      <c r="NY31" s="309" t="e">
        <f t="shared" si="144"/>
        <v>#NUM!</v>
      </c>
      <c r="NZ31" s="309" t="e">
        <f t="shared" si="144"/>
        <v>#NUM!</v>
      </c>
      <c r="OA31" s="309" t="e">
        <f t="shared" si="144"/>
        <v>#NUM!</v>
      </c>
      <c r="OB31" s="309" t="e">
        <f t="shared" si="144"/>
        <v>#NUM!</v>
      </c>
      <c r="OC31" s="309" t="e">
        <f t="shared" si="144"/>
        <v>#NUM!</v>
      </c>
      <c r="OD31" s="309" t="e">
        <f t="shared" si="144"/>
        <v>#NUM!</v>
      </c>
      <c r="OE31" s="309" t="e">
        <f t="shared" si="144"/>
        <v>#NUM!</v>
      </c>
      <c r="OF31" s="309" t="e">
        <f t="shared" si="144"/>
        <v>#NUM!</v>
      </c>
      <c r="OG31" s="309" t="e">
        <f t="shared" si="144"/>
        <v>#NUM!</v>
      </c>
      <c r="OH31" s="309" t="e">
        <f t="shared" si="144"/>
        <v>#NUM!</v>
      </c>
      <c r="OI31" s="309" t="e">
        <f t="shared" si="144"/>
        <v>#NUM!</v>
      </c>
      <c r="OJ31" s="309" t="e">
        <f t="shared" si="144"/>
        <v>#NUM!</v>
      </c>
      <c r="OK31" s="309" t="e">
        <f t="shared" si="144"/>
        <v>#NUM!</v>
      </c>
      <c r="OL31" s="309" t="e">
        <f t="shared" si="144"/>
        <v>#NUM!</v>
      </c>
      <c r="OM31" s="309" t="e">
        <f t="shared" si="144"/>
        <v>#NUM!</v>
      </c>
      <c r="ON31" s="309" t="e">
        <f t="shared" si="144"/>
        <v>#NUM!</v>
      </c>
      <c r="OO31" s="309" t="e">
        <f t="shared" si="144"/>
        <v>#NUM!</v>
      </c>
      <c r="OP31" s="309" t="e">
        <f t="shared" si="144"/>
        <v>#NUM!</v>
      </c>
      <c r="OQ31" s="309" t="e">
        <f t="shared" si="144"/>
        <v>#NUM!</v>
      </c>
      <c r="OR31" s="309" t="e">
        <f t="shared" si="144"/>
        <v>#NUM!</v>
      </c>
      <c r="OS31" s="309" t="e">
        <f t="shared" si="144"/>
        <v>#NUM!</v>
      </c>
      <c r="OT31" s="309" t="e">
        <f t="shared" si="144"/>
        <v>#NUM!</v>
      </c>
      <c r="OU31" s="309" t="e">
        <f t="shared" si="144"/>
        <v>#NUM!</v>
      </c>
      <c r="OV31" s="309" t="e">
        <f t="shared" si="144"/>
        <v>#NUM!</v>
      </c>
      <c r="OW31" s="309" t="e">
        <f t="shared" si="144"/>
        <v>#NUM!</v>
      </c>
      <c r="OX31" s="309" t="e">
        <f t="shared" si="144"/>
        <v>#NUM!</v>
      </c>
      <c r="OY31" s="309" t="e">
        <f t="shared" si="144"/>
        <v>#NUM!</v>
      </c>
      <c r="OZ31" s="309" t="e">
        <f t="shared" si="144"/>
        <v>#NUM!</v>
      </c>
      <c r="PA31" s="309" t="e">
        <f t="shared" si="144"/>
        <v>#NUM!</v>
      </c>
      <c r="PB31" s="309" t="e">
        <f t="shared" si="144"/>
        <v>#NUM!</v>
      </c>
      <c r="PC31" s="309" t="e">
        <f t="shared" si="144"/>
        <v>#NUM!</v>
      </c>
      <c r="PD31" s="309" t="e">
        <f t="shared" si="144"/>
        <v>#NUM!</v>
      </c>
      <c r="PE31" s="309" t="e">
        <f t="shared" si="144"/>
        <v>#NUM!</v>
      </c>
      <c r="PF31" s="309" t="e">
        <f t="shared" si="144"/>
        <v>#NUM!</v>
      </c>
      <c r="PG31" s="309" t="e">
        <f t="shared" si="144"/>
        <v>#NUM!</v>
      </c>
      <c r="PH31" s="309" t="e">
        <f t="shared" si="144"/>
        <v>#NUM!</v>
      </c>
      <c r="PI31" s="309" t="e">
        <f t="shared" si="144"/>
        <v>#NUM!</v>
      </c>
      <c r="PJ31" s="309" t="e">
        <f t="shared" si="144"/>
        <v>#NUM!</v>
      </c>
      <c r="PK31" s="309" t="e">
        <f t="shared" si="144"/>
        <v>#NUM!</v>
      </c>
      <c r="PL31" s="309" t="e">
        <f t="shared" si="144"/>
        <v>#NUM!</v>
      </c>
      <c r="PM31" s="309" t="e">
        <f t="shared" si="144"/>
        <v>#NUM!</v>
      </c>
      <c r="PN31" s="309" t="e">
        <f t="shared" si="144"/>
        <v>#NUM!</v>
      </c>
      <c r="PO31" s="309" t="e">
        <f t="shared" si="144"/>
        <v>#NUM!</v>
      </c>
      <c r="PP31" s="309" t="e">
        <f t="shared" si="144"/>
        <v>#NUM!</v>
      </c>
      <c r="PQ31" s="309" t="e">
        <f t="shared" si="144"/>
        <v>#NUM!</v>
      </c>
      <c r="PR31" s="309" t="e">
        <f t="shared" si="144"/>
        <v>#NUM!</v>
      </c>
      <c r="PS31" s="309" t="e">
        <f t="shared" si="144"/>
        <v>#NUM!</v>
      </c>
      <c r="PT31" s="309" t="e">
        <f t="shared" si="144"/>
        <v>#NUM!</v>
      </c>
      <c r="PU31" s="309" t="e">
        <f t="shared" si="144"/>
        <v>#NUM!</v>
      </c>
      <c r="PV31" s="309" t="e">
        <f t="shared" si="144"/>
        <v>#NUM!</v>
      </c>
      <c r="PW31" s="309" t="e">
        <f t="shared" si="144"/>
        <v>#NUM!</v>
      </c>
      <c r="PX31" s="309" t="e">
        <f t="shared" si="144"/>
        <v>#NUM!</v>
      </c>
      <c r="PY31" s="309" t="e">
        <f t="shared" si="144"/>
        <v>#NUM!</v>
      </c>
      <c r="PZ31" s="309" t="e">
        <f t="shared" si="144"/>
        <v>#NUM!</v>
      </c>
      <c r="QA31" s="309" t="e">
        <f t="shared" si="144"/>
        <v>#NUM!</v>
      </c>
      <c r="QB31" s="309" t="e">
        <f t="shared" si="144"/>
        <v>#NUM!</v>
      </c>
      <c r="QC31" s="309" t="e">
        <f t="shared" si="144"/>
        <v>#NUM!</v>
      </c>
      <c r="QD31" s="309" t="e">
        <f t="shared" si="144"/>
        <v>#NUM!</v>
      </c>
      <c r="QE31" s="309" t="e">
        <f t="shared" si="144"/>
        <v>#NUM!</v>
      </c>
      <c r="QF31" s="309" t="e">
        <f t="shared" si="144"/>
        <v>#NUM!</v>
      </c>
      <c r="QG31" s="309" t="e">
        <f t="shared" si="144"/>
        <v>#NUM!</v>
      </c>
      <c r="QH31" s="309" t="e">
        <f t="shared" si="144"/>
        <v>#NUM!</v>
      </c>
      <c r="QI31" s="309" t="e">
        <f t="shared" si="144"/>
        <v>#NUM!</v>
      </c>
      <c r="QJ31" s="309" t="e">
        <f t="shared" ref="QJ31:SH31" si="145">QJ28+(1.5*QJ29)</f>
        <v>#NUM!</v>
      </c>
      <c r="QK31" s="309" t="e">
        <f t="shared" si="145"/>
        <v>#NUM!</v>
      </c>
      <c r="QL31" s="309" t="e">
        <f t="shared" si="145"/>
        <v>#NUM!</v>
      </c>
      <c r="QM31" s="309" t="e">
        <f t="shared" si="145"/>
        <v>#NUM!</v>
      </c>
      <c r="QN31" s="309" t="e">
        <f t="shared" si="145"/>
        <v>#NUM!</v>
      </c>
      <c r="QO31" s="309" t="e">
        <f t="shared" si="145"/>
        <v>#NUM!</v>
      </c>
      <c r="QP31" s="309" t="e">
        <f t="shared" si="145"/>
        <v>#NUM!</v>
      </c>
      <c r="QQ31" s="309" t="e">
        <f t="shared" si="145"/>
        <v>#NUM!</v>
      </c>
      <c r="QR31" s="309" t="e">
        <f t="shared" si="145"/>
        <v>#NUM!</v>
      </c>
      <c r="QS31" s="309" t="e">
        <f t="shared" si="145"/>
        <v>#NUM!</v>
      </c>
      <c r="QT31" s="309" t="e">
        <f t="shared" si="145"/>
        <v>#NUM!</v>
      </c>
      <c r="QU31" s="309" t="e">
        <f t="shared" si="145"/>
        <v>#NUM!</v>
      </c>
      <c r="QV31" s="309" t="e">
        <f t="shared" si="145"/>
        <v>#NUM!</v>
      </c>
      <c r="QW31" s="309" t="e">
        <f t="shared" si="145"/>
        <v>#NUM!</v>
      </c>
      <c r="QX31" s="309" t="e">
        <f t="shared" si="145"/>
        <v>#NUM!</v>
      </c>
      <c r="QY31" s="309" t="e">
        <f t="shared" si="145"/>
        <v>#NUM!</v>
      </c>
      <c r="QZ31" s="309" t="e">
        <f t="shared" si="145"/>
        <v>#NUM!</v>
      </c>
      <c r="RA31" s="309" t="e">
        <f t="shared" si="145"/>
        <v>#NUM!</v>
      </c>
      <c r="RB31" s="309" t="e">
        <f t="shared" si="145"/>
        <v>#NUM!</v>
      </c>
      <c r="RC31" s="309" t="e">
        <f t="shared" si="145"/>
        <v>#NUM!</v>
      </c>
      <c r="RD31" s="309" t="e">
        <f t="shared" si="145"/>
        <v>#NUM!</v>
      </c>
      <c r="RE31" s="309" t="e">
        <f t="shared" si="145"/>
        <v>#NUM!</v>
      </c>
      <c r="RF31" s="309" t="e">
        <f t="shared" si="145"/>
        <v>#NUM!</v>
      </c>
      <c r="RG31" s="309" t="e">
        <f t="shared" si="145"/>
        <v>#NUM!</v>
      </c>
      <c r="RH31" s="309" t="e">
        <f t="shared" si="145"/>
        <v>#NUM!</v>
      </c>
      <c r="RI31" s="309" t="e">
        <f t="shared" si="145"/>
        <v>#NUM!</v>
      </c>
      <c r="RJ31" s="309" t="e">
        <f t="shared" si="145"/>
        <v>#NUM!</v>
      </c>
      <c r="RK31" s="309" t="e">
        <f t="shared" si="145"/>
        <v>#NUM!</v>
      </c>
      <c r="RL31" s="309" t="e">
        <f t="shared" si="145"/>
        <v>#NUM!</v>
      </c>
      <c r="RM31" s="309" t="e">
        <f t="shared" si="145"/>
        <v>#NUM!</v>
      </c>
      <c r="RN31" s="309" t="e">
        <f t="shared" si="145"/>
        <v>#NUM!</v>
      </c>
      <c r="RO31" s="309" t="e">
        <f t="shared" si="145"/>
        <v>#NUM!</v>
      </c>
      <c r="RP31" s="309" t="e">
        <f t="shared" si="145"/>
        <v>#NUM!</v>
      </c>
      <c r="RQ31" s="309" t="e">
        <f t="shared" si="145"/>
        <v>#NUM!</v>
      </c>
      <c r="RR31" s="309" t="e">
        <f t="shared" si="145"/>
        <v>#NUM!</v>
      </c>
      <c r="RS31" s="309" t="e">
        <f t="shared" si="145"/>
        <v>#NUM!</v>
      </c>
      <c r="RT31" s="309" t="e">
        <f t="shared" si="145"/>
        <v>#NUM!</v>
      </c>
      <c r="RU31" s="309" t="e">
        <f t="shared" si="145"/>
        <v>#NUM!</v>
      </c>
      <c r="RV31" s="309" t="e">
        <f t="shared" si="145"/>
        <v>#NUM!</v>
      </c>
      <c r="RW31" s="309" t="e">
        <f t="shared" si="145"/>
        <v>#NUM!</v>
      </c>
      <c r="RX31" s="309" t="e">
        <f t="shared" si="145"/>
        <v>#NUM!</v>
      </c>
      <c r="RY31" s="309" t="e">
        <f t="shared" si="145"/>
        <v>#NUM!</v>
      </c>
      <c r="RZ31" s="309" t="e">
        <f t="shared" si="145"/>
        <v>#NUM!</v>
      </c>
      <c r="SA31" s="309" t="e">
        <f t="shared" si="145"/>
        <v>#NUM!</v>
      </c>
      <c r="SB31" s="309" t="e">
        <f t="shared" si="145"/>
        <v>#NUM!</v>
      </c>
      <c r="SC31" s="309" t="e">
        <f t="shared" si="145"/>
        <v>#NUM!</v>
      </c>
      <c r="SD31" s="309" t="e">
        <f t="shared" si="145"/>
        <v>#NUM!</v>
      </c>
      <c r="SE31" s="309" t="e">
        <f t="shared" si="145"/>
        <v>#NUM!</v>
      </c>
      <c r="SF31" s="309" t="e">
        <f t="shared" si="145"/>
        <v>#NUM!</v>
      </c>
      <c r="SG31" s="309" t="e">
        <f t="shared" si="145"/>
        <v>#NUM!</v>
      </c>
      <c r="SH31" s="309" t="e">
        <f t="shared" si="145"/>
        <v>#NUM!</v>
      </c>
      <c r="SM31">
        <f>'GRR Data'!A27</f>
        <v>0</v>
      </c>
    </row>
    <row r="32" spans="2:507">
      <c r="B32" s="3" t="s">
        <v>393</v>
      </c>
      <c r="C32" s="309">
        <f>C27-(3*C29)</f>
        <v>681.27499999999986</v>
      </c>
      <c r="D32" s="309">
        <f t="shared" ref="D32:BO32" si="146">D27-(3*D29)</f>
        <v>5.1274999999999904E-2</v>
      </c>
      <c r="E32" s="309">
        <f t="shared" si="146"/>
        <v>9.7999999999999948E-2</v>
      </c>
      <c r="F32" s="309">
        <f t="shared" si="146"/>
        <v>1.215000000000005E-2</v>
      </c>
      <c r="G32" s="309">
        <f t="shared" si="146"/>
        <v>7.6375000000000026E-2</v>
      </c>
      <c r="H32" s="309">
        <f t="shared" si="146"/>
        <v>-1.1674999999999963E-2</v>
      </c>
      <c r="I32" s="309">
        <f t="shared" si="146"/>
        <v>-6.1750000000000138E-3</v>
      </c>
      <c r="J32" s="309">
        <f t="shared" si="146"/>
        <v>6.3249999999999695E-3</v>
      </c>
      <c r="K32" s="309">
        <f t="shared" si="146"/>
        <v>1.5675000000000078E-2</v>
      </c>
      <c r="L32" s="309">
        <f t="shared" si="146"/>
        <v>3.2025000000000081E-2</v>
      </c>
      <c r="M32" s="309">
        <f t="shared" si="146"/>
        <v>4.3925000000000047E-2</v>
      </c>
      <c r="N32" s="309">
        <f t="shared" si="146"/>
        <v>-2.4150000000000005E-2</v>
      </c>
      <c r="O32" s="309">
        <f t="shared" si="146"/>
        <v>-1.6375000000000056E-2</v>
      </c>
      <c r="P32" s="309">
        <f t="shared" si="146"/>
        <v>3.0049999999999966E-2</v>
      </c>
      <c r="Q32" s="309">
        <f t="shared" si="146"/>
        <v>6.599999999999967E-3</v>
      </c>
      <c r="R32" s="309">
        <f t="shared" si="146"/>
        <v>6.7174999999999985E-2</v>
      </c>
      <c r="S32" s="309">
        <f t="shared" si="146"/>
        <v>5.8449999999999946E-2</v>
      </c>
      <c r="T32" s="309">
        <f t="shared" si="146"/>
        <v>0.11244999999999988</v>
      </c>
      <c r="U32" s="309">
        <f t="shared" si="146"/>
        <v>0.11055000000000009</v>
      </c>
      <c r="V32" s="309">
        <f t="shared" si="146"/>
        <v>6.0049999999999881E-2</v>
      </c>
      <c r="W32" s="309">
        <f t="shared" si="146"/>
        <v>-4.610749999999994E-2</v>
      </c>
      <c r="X32" s="309">
        <f t="shared" si="146"/>
        <v>-2.2257499999999972E-2</v>
      </c>
      <c r="Y32" s="309">
        <f t="shared" si="146"/>
        <v>-2.4974999999999581E-3</v>
      </c>
      <c r="Z32" s="309">
        <f t="shared" si="146"/>
        <v>3.3570000000000003E-2</v>
      </c>
      <c r="AA32" s="309">
        <f t="shared" si="146"/>
        <v>3.8700000000000012E-2</v>
      </c>
      <c r="AB32" s="309">
        <f t="shared" si="146"/>
        <v>3.1607500000000066E-2</v>
      </c>
      <c r="AC32" s="309">
        <f t="shared" si="146"/>
        <v>-2.7689999999999985E-2</v>
      </c>
      <c r="AD32" s="309">
        <f t="shared" si="146"/>
        <v>3.9532499999999943E-2</v>
      </c>
      <c r="AE32" s="309">
        <f t="shared" si="146"/>
        <v>-2.5775000000000076E-2</v>
      </c>
      <c r="AF32" s="309">
        <f t="shared" si="146"/>
        <v>3.4992500000000037E-2</v>
      </c>
      <c r="AG32" s="309">
        <f t="shared" si="146"/>
        <v>5.1467500000000027E-2</v>
      </c>
      <c r="AH32" s="309">
        <f t="shared" si="146"/>
        <v>4.2222499999999941E-2</v>
      </c>
      <c r="AI32" s="309">
        <f t="shared" si="146"/>
        <v>-1.8469999999999986E-2</v>
      </c>
      <c r="AJ32" s="309">
        <f t="shared" si="146"/>
        <v>4.0142499999999998E-2</v>
      </c>
      <c r="AK32" s="309">
        <f t="shared" si="146"/>
        <v>-5.6927500000000013E-2</v>
      </c>
      <c r="AL32" s="309">
        <f t="shared" si="146"/>
        <v>8.900000000000019E-4</v>
      </c>
      <c r="AM32" s="309">
        <f t="shared" si="146"/>
        <v>1.8937499999999968E-2</v>
      </c>
      <c r="AN32" s="309">
        <f t="shared" si="146"/>
        <v>274.42065000000008</v>
      </c>
      <c r="AO32" s="309">
        <f t="shared" si="146"/>
        <v>274.42222499999986</v>
      </c>
      <c r="AP32" s="309">
        <f t="shared" si="146"/>
        <v>274.42442499999999</v>
      </c>
      <c r="AQ32" s="309">
        <f t="shared" si="146"/>
        <v>189.89062499999994</v>
      </c>
      <c r="AR32" s="309">
        <f t="shared" si="146"/>
        <v>189.88185000000004</v>
      </c>
      <c r="AS32" s="309">
        <f t="shared" si="146"/>
        <v>189.895375</v>
      </c>
      <c r="AT32" s="309">
        <f t="shared" si="146"/>
        <v>0.17475825000000023</v>
      </c>
      <c r="AU32" s="309">
        <f t="shared" si="146"/>
        <v>-0.28923550000000003</v>
      </c>
      <c r="AV32" s="309">
        <f t="shared" si="146"/>
        <v>-0.15177100000000002</v>
      </c>
      <c r="AW32" s="309">
        <f t="shared" si="146"/>
        <v>-4.719900000000006E-2</v>
      </c>
      <c r="AX32" s="309">
        <f t="shared" si="146"/>
        <v>-0.12301524999999999</v>
      </c>
      <c r="AY32" s="309">
        <f t="shared" si="146"/>
        <v>-0.30945575000000003</v>
      </c>
      <c r="AZ32" s="309">
        <f t="shared" si="146"/>
        <v>-0.14816699999999999</v>
      </c>
      <c r="BA32" s="309">
        <f t="shared" si="146"/>
        <v>4.5358250000000017E-2</v>
      </c>
      <c r="BB32" s="309">
        <f t="shared" si="146"/>
        <v>0.10664650000000003</v>
      </c>
      <c r="BC32" s="309">
        <f t="shared" si="146"/>
        <v>1.7067000000000082E-2</v>
      </c>
      <c r="BD32" s="309">
        <f t="shared" si="146"/>
        <v>-0.19977649999999997</v>
      </c>
      <c r="BE32" s="309">
        <f t="shared" si="146"/>
        <v>-0.29837425000000001</v>
      </c>
      <c r="BF32" s="309">
        <f t="shared" si="146"/>
        <v>-0.23243099999999997</v>
      </c>
      <c r="BG32" s="309">
        <f t="shared" si="146"/>
        <v>-0.14714725000000001</v>
      </c>
      <c r="BH32" s="309">
        <f t="shared" si="146"/>
        <v>-0.13620500000000002</v>
      </c>
      <c r="BI32" s="309">
        <f t="shared" si="146"/>
        <v>-0.31944775000000009</v>
      </c>
      <c r="BJ32" s="309">
        <f t="shared" si="146"/>
        <v>0.10405000000000014</v>
      </c>
      <c r="BK32" s="309">
        <f t="shared" si="146"/>
        <v>-0.27895000000000003</v>
      </c>
      <c r="BL32" s="309">
        <f t="shared" si="146"/>
        <v>3.0525000000000052E-2</v>
      </c>
      <c r="BM32" s="309">
        <f t="shared" si="146"/>
        <v>-0.21605000000000005</v>
      </c>
      <c r="BN32" s="309">
        <f t="shared" si="146"/>
        <v>-0.21485000000000001</v>
      </c>
      <c r="BO32" s="309">
        <f t="shared" si="146"/>
        <v>-0.21232499999999996</v>
      </c>
      <c r="BP32" s="309">
        <f t="shared" ref="BP32:EA32" si="147">BP27-(3*BP29)</f>
        <v>-0.19642499999999996</v>
      </c>
      <c r="BQ32" s="309">
        <f t="shared" si="147"/>
        <v>-6.9749999999999951E-2</v>
      </c>
      <c r="BR32" s="309">
        <f t="shared" si="147"/>
        <v>-0.19489999999999999</v>
      </c>
      <c r="BS32" s="309">
        <f t="shared" si="147"/>
        <v>-0.19274999999999998</v>
      </c>
      <c r="BT32" s="309">
        <f t="shared" si="147"/>
        <v>-8.5199999999999998E-2</v>
      </c>
      <c r="BU32" s="309">
        <f t="shared" si="147"/>
        <v>-5.3874999999999992E-2</v>
      </c>
      <c r="BV32" s="309">
        <f t="shared" si="147"/>
        <v>-0.12544999999999995</v>
      </c>
      <c r="BW32" s="309">
        <f t="shared" si="147"/>
        <v>-1.4574999999999977E-2</v>
      </c>
      <c r="BX32" s="309">
        <f t="shared" si="147"/>
        <v>-1.8249999999999988E-2</v>
      </c>
      <c r="BY32" s="309">
        <f t="shared" si="147"/>
        <v>8.4399999999999947E-2</v>
      </c>
      <c r="BZ32" s="309">
        <f t="shared" si="147"/>
        <v>3.9825000000000027E-2</v>
      </c>
      <c r="CA32" s="309">
        <f t="shared" si="147"/>
        <v>-3.3125000000000016E-2</v>
      </c>
      <c r="CB32" s="309">
        <f t="shared" si="147"/>
        <v>3.1250000000000444E-3</v>
      </c>
      <c r="CC32" s="309">
        <f t="shared" si="147"/>
        <v>-3.8599999999999995E-2</v>
      </c>
      <c r="CD32" s="309">
        <f t="shared" si="147"/>
        <v>-1.3624999999999998E-2</v>
      </c>
      <c r="CE32" s="309">
        <f t="shared" si="147"/>
        <v>7.6299999999999979E-2</v>
      </c>
      <c r="CF32" s="309">
        <f t="shared" si="147"/>
        <v>7.212500000000005E-2</v>
      </c>
      <c r="CG32" s="309">
        <f t="shared" si="147"/>
        <v>-0.14319999999999997</v>
      </c>
      <c r="CH32" s="309">
        <f t="shared" si="147"/>
        <v>4.5975000000000016E-2</v>
      </c>
      <c r="CI32" s="309">
        <f t="shared" si="147"/>
        <v>2.8299999999999992E-2</v>
      </c>
      <c r="CJ32" s="309">
        <f t="shared" si="147"/>
        <v>0.19384999999999986</v>
      </c>
      <c r="CK32" s="309">
        <f t="shared" si="147"/>
        <v>0.3325499999999999</v>
      </c>
      <c r="CL32" s="309">
        <f t="shared" si="147"/>
        <v>0.24092499999999994</v>
      </c>
      <c r="CM32" s="309">
        <f t="shared" si="147"/>
        <v>0.29182500000000006</v>
      </c>
      <c r="CN32" s="309">
        <f t="shared" si="147"/>
        <v>-0.10959999999999981</v>
      </c>
      <c r="CO32" s="309">
        <f t="shared" si="147"/>
        <v>-4.6750000000000125E-2</v>
      </c>
      <c r="CP32" s="309">
        <f t="shared" si="147"/>
        <v>-3.0049999999999973E-2</v>
      </c>
      <c r="CQ32" s="309">
        <f t="shared" si="147"/>
        <v>-0.44099999999999989</v>
      </c>
      <c r="CR32" s="309">
        <f t="shared" si="147"/>
        <v>-0.35942499999999999</v>
      </c>
      <c r="CS32" s="309">
        <f t="shared" si="147"/>
        <v>-0.1961</v>
      </c>
      <c r="CT32" s="309">
        <f t="shared" si="147"/>
        <v>-0.21742500000000001</v>
      </c>
      <c r="CU32" s="309">
        <f t="shared" si="147"/>
        <v>-0.42214999999999997</v>
      </c>
      <c r="CV32" s="309">
        <f t="shared" si="147"/>
        <v>-0.38830000000000003</v>
      </c>
      <c r="CW32" s="309">
        <f t="shared" si="147"/>
        <v>-0.21009999999999998</v>
      </c>
      <c r="CX32" s="309">
        <f t="shared" si="147"/>
        <v>-0.24422499999999997</v>
      </c>
      <c r="CY32" s="309">
        <f t="shared" si="147"/>
        <v>-0.13650000000000001</v>
      </c>
      <c r="CZ32" s="309">
        <f t="shared" si="147"/>
        <v>-0.11639999999999998</v>
      </c>
      <c r="DA32" s="309">
        <f t="shared" si="147"/>
        <v>2.7499999999999747E-3</v>
      </c>
      <c r="DB32" s="309">
        <f t="shared" si="147"/>
        <v>-0.20777499999999993</v>
      </c>
      <c r="DC32" s="309">
        <f t="shared" si="147"/>
        <v>-4.2249999999999982E-2</v>
      </c>
      <c r="DD32" s="309">
        <f t="shared" si="147"/>
        <v>-0.10745</v>
      </c>
      <c r="DE32" s="309">
        <f t="shared" si="147"/>
        <v>-4.8600000000000025E-2</v>
      </c>
      <c r="DF32" s="309">
        <f t="shared" si="147"/>
        <v>-8.2375000000000004E-2</v>
      </c>
      <c r="DG32" s="309">
        <f t="shared" si="147"/>
        <v>-0.10390000000000001</v>
      </c>
      <c r="DH32" s="309">
        <f t="shared" si="147"/>
        <v>-4.3750000000000011E-2</v>
      </c>
      <c r="DI32" s="309">
        <f t="shared" si="147"/>
        <v>-6.6974999999999993E-2</v>
      </c>
      <c r="DJ32" s="309">
        <f t="shared" si="147"/>
        <v>7.0725000000000038E-2</v>
      </c>
      <c r="DK32" s="309">
        <f t="shared" si="147"/>
        <v>5.889999999999998E-2</v>
      </c>
      <c r="DL32" s="309">
        <f t="shared" si="147"/>
        <v>5.8525000000000049E-2</v>
      </c>
      <c r="DM32" s="309">
        <f t="shared" si="147"/>
        <v>5.2499999999999936E-2</v>
      </c>
      <c r="DN32" s="309">
        <f t="shared" si="147"/>
        <v>4.6500000000000014E-2</v>
      </c>
      <c r="DO32" s="309">
        <f t="shared" si="147"/>
        <v>1.5624999999999986E-2</v>
      </c>
      <c r="DP32" s="309">
        <f t="shared" si="147"/>
        <v>-1.4200000000000004E-2</v>
      </c>
      <c r="DQ32" s="309">
        <f t="shared" si="147"/>
        <v>1.4424999999999993E-2</v>
      </c>
      <c r="DR32" s="309">
        <f t="shared" si="147"/>
        <v>-2.1924999999999972E-2</v>
      </c>
      <c r="DS32" s="309">
        <f t="shared" si="147"/>
        <v>-1.709999999999999E-2</v>
      </c>
      <c r="DT32" s="309">
        <f t="shared" si="147"/>
        <v>-1.0299999999999962E-2</v>
      </c>
      <c r="DU32" s="309">
        <f t="shared" si="147"/>
        <v>-8.700000000000041E-3</v>
      </c>
      <c r="DV32" s="309">
        <f t="shared" si="147"/>
        <v>-1.6774999999999984E-2</v>
      </c>
      <c r="DW32" s="309">
        <f t="shared" si="147"/>
        <v>1.7200000000000035E-2</v>
      </c>
      <c r="DX32" s="309">
        <f t="shared" si="147"/>
        <v>-5.4949999999999985E-2</v>
      </c>
      <c r="DY32" s="309">
        <f t="shared" si="147"/>
        <v>-9.9349999999999994E-2</v>
      </c>
      <c r="DZ32" s="309">
        <f t="shared" si="147"/>
        <v>-6.0850000000000001E-2</v>
      </c>
      <c r="EA32" s="309">
        <f t="shared" si="147"/>
        <v>-6.6800000000000026E-2</v>
      </c>
      <c r="EB32" s="309">
        <f t="shared" ref="EB32:GM32" si="148">EB27-(3*EB29)</f>
        <v>0.16492499999999988</v>
      </c>
      <c r="EC32" s="309">
        <f t="shared" si="148"/>
        <v>0.16359999999999997</v>
      </c>
      <c r="ED32" s="309">
        <f t="shared" si="148"/>
        <v>0.13357499999999989</v>
      </c>
      <c r="EE32" s="309">
        <f t="shared" si="148"/>
        <v>0.11882500000000001</v>
      </c>
      <c r="EF32" s="309">
        <f t="shared" si="148"/>
        <v>0.10140000000000005</v>
      </c>
      <c r="EG32" s="309">
        <f t="shared" si="148"/>
        <v>9.3400000000000039E-2</v>
      </c>
      <c r="EH32" s="309">
        <f t="shared" si="148"/>
        <v>2.7949999999999919E-2</v>
      </c>
      <c r="EI32" s="309">
        <f t="shared" si="148"/>
        <v>3.5124999999999906E-2</v>
      </c>
      <c r="EJ32" s="309">
        <f t="shared" si="148"/>
        <v>0.12314999999999998</v>
      </c>
      <c r="EK32" s="309">
        <f t="shared" si="148"/>
        <v>-6.8574999999999997E-2</v>
      </c>
      <c r="EL32" s="309">
        <f t="shared" si="148"/>
        <v>7.6427272499999992</v>
      </c>
      <c r="EM32" s="309">
        <f t="shared" si="148"/>
        <v>7.7672774999999987</v>
      </c>
      <c r="EN32" s="309">
        <f t="shared" si="148"/>
        <v>7.7484982499999973</v>
      </c>
      <c r="EO32" s="309">
        <f t="shared" si="148"/>
        <v>7.7633690000000009</v>
      </c>
      <c r="EP32" s="309">
        <f t="shared" si="148"/>
        <v>7.7351650000000021</v>
      </c>
      <c r="EQ32" s="309">
        <f t="shared" si="148"/>
        <v>7.7547440000000023</v>
      </c>
      <c r="ER32" s="309">
        <f t="shared" si="148"/>
        <v>7.7364602499999977</v>
      </c>
      <c r="ES32" s="309">
        <f t="shared" si="148"/>
        <v>7.7362892500000031</v>
      </c>
      <c r="ET32" s="309">
        <f t="shared" si="148"/>
        <v>7.7743730000000024</v>
      </c>
      <c r="EU32" s="309">
        <f t="shared" si="148"/>
        <v>7.6793435000000017</v>
      </c>
      <c r="EV32" s="309">
        <f t="shared" si="148"/>
        <v>7.6450564999999973</v>
      </c>
      <c r="EW32" s="309">
        <f t="shared" si="148"/>
        <v>7.6350647499999997</v>
      </c>
      <c r="EX32" s="309">
        <f t="shared" si="148"/>
        <v>7.7072872500000003</v>
      </c>
      <c r="EY32" s="309">
        <f t="shared" si="148"/>
        <v>7.6946372499999978</v>
      </c>
      <c r="EZ32" s="309">
        <f t="shared" si="148"/>
        <v>7.6900715000000037</v>
      </c>
      <c r="FA32" s="309">
        <f t="shared" si="148"/>
        <v>7.6894742500000017</v>
      </c>
      <c r="FB32" s="309">
        <f t="shared" si="148"/>
        <v>7.6527105000000004</v>
      </c>
      <c r="FC32" s="309">
        <f t="shared" si="148"/>
        <v>7.7811787500000014</v>
      </c>
      <c r="FD32" s="309">
        <f t="shared" si="148"/>
        <v>-2.5025000000000019E-2</v>
      </c>
      <c r="FE32" s="309">
        <f t="shared" si="148"/>
        <v>-3.4800000000000011E-2</v>
      </c>
      <c r="FF32" s="309">
        <f t="shared" si="148"/>
        <v>-5.8374999999999982E-2</v>
      </c>
      <c r="FG32" s="309">
        <f t="shared" si="148"/>
        <v>-8.9599999999999999E-2</v>
      </c>
      <c r="FH32" s="309">
        <f t="shared" si="148"/>
        <v>-5.8674999999999998E-2</v>
      </c>
      <c r="FI32" s="309">
        <f t="shared" si="148"/>
        <v>-0.11379999999999998</v>
      </c>
      <c r="FJ32" s="309">
        <f t="shared" si="148"/>
        <v>-3.0825000000000019E-2</v>
      </c>
      <c r="FK32" s="309">
        <f t="shared" si="148"/>
        <v>-8.989999999999998E-2</v>
      </c>
      <c r="FL32" s="309">
        <f t="shared" si="148"/>
        <v>-6.392500000000001E-2</v>
      </c>
      <c r="FM32" s="309">
        <f t="shared" si="148"/>
        <v>-7.0874999999999994E-2</v>
      </c>
      <c r="FN32" s="309">
        <f t="shared" si="148"/>
        <v>-5.4125000000000006E-2</v>
      </c>
      <c r="FO32" s="309">
        <f t="shared" si="148"/>
        <v>-8.647500000000001E-2</v>
      </c>
      <c r="FP32" s="309">
        <f t="shared" si="148"/>
        <v>-0.26172499999999999</v>
      </c>
      <c r="FQ32" s="309">
        <f t="shared" si="148"/>
        <v>-0.43075000000000008</v>
      </c>
      <c r="FR32" s="309">
        <f t="shared" si="148"/>
        <v>-2.8224999999999986E-2</v>
      </c>
      <c r="FS32" s="309">
        <f t="shared" si="148"/>
        <v>-4.6875E-2</v>
      </c>
      <c r="FT32" s="309">
        <f t="shared" si="148"/>
        <v>-2.3550000000000015E-2</v>
      </c>
      <c r="FU32" s="309">
        <f t="shared" si="148"/>
        <v>-0.1192</v>
      </c>
      <c r="FV32" s="309">
        <f t="shared" si="148"/>
        <v>-0.1174</v>
      </c>
      <c r="FW32" s="309">
        <f t="shared" si="148"/>
        <v>-0.12945000000000001</v>
      </c>
      <c r="FX32" s="309">
        <f t="shared" si="148"/>
        <v>-5.3274999999999996E-2</v>
      </c>
      <c r="FY32" s="309">
        <f t="shared" si="148"/>
        <v>-0.13019999999999998</v>
      </c>
      <c r="FZ32" s="309">
        <f t="shared" si="148"/>
        <v>-4.9650000000000014E-2</v>
      </c>
      <c r="GA32" s="309">
        <f t="shared" si="148"/>
        <v>-0.177375</v>
      </c>
      <c r="GB32" s="309">
        <f t="shared" si="148"/>
        <v>-0.12465000000000001</v>
      </c>
      <c r="GC32" s="309">
        <f t="shared" si="148"/>
        <v>-0.125475</v>
      </c>
      <c r="GD32" s="309">
        <f t="shared" si="148"/>
        <v>-0.10647500000000001</v>
      </c>
      <c r="GE32" s="309">
        <f t="shared" si="148"/>
        <v>-0.17760000000000001</v>
      </c>
      <c r="GF32" s="309">
        <f t="shared" si="148"/>
        <v>-0.19792500000000002</v>
      </c>
      <c r="GG32" s="309">
        <f t="shared" si="148"/>
        <v>-0.24299999999999999</v>
      </c>
      <c r="GH32" s="309">
        <f t="shared" si="148"/>
        <v>-0.11475</v>
      </c>
      <c r="GI32" s="309">
        <f t="shared" si="148"/>
        <v>-0.181475</v>
      </c>
      <c r="GJ32" s="309">
        <f t="shared" si="148"/>
        <v>0.1392000000000001</v>
      </c>
      <c r="GK32" s="309">
        <f t="shared" si="148"/>
        <v>-6.8350000000000008E-2</v>
      </c>
      <c r="GL32" s="309">
        <f t="shared" si="148"/>
        <v>-9.0400000000000008E-2</v>
      </c>
      <c r="GM32" s="309">
        <f t="shared" si="148"/>
        <v>-0.205375</v>
      </c>
      <c r="GN32" s="309">
        <f t="shared" ref="GN32:IY32" si="149">GN27-(3*GN29)</f>
        <v>-0.11152500000000001</v>
      </c>
      <c r="GO32" s="309">
        <f t="shared" si="149"/>
        <v>-0.19872500000000001</v>
      </c>
      <c r="GP32" s="309">
        <f t="shared" si="149"/>
        <v>-0.100025</v>
      </c>
      <c r="GQ32" s="309">
        <f t="shared" si="149"/>
        <v>-0.126025</v>
      </c>
      <c r="GR32" s="309">
        <f t="shared" si="149"/>
        <v>-5.1224999999999993E-2</v>
      </c>
      <c r="GS32" s="309">
        <f t="shared" si="149"/>
        <v>-0.10034999999999999</v>
      </c>
      <c r="GT32" s="309">
        <f t="shared" si="149"/>
        <v>-0.19442499999999999</v>
      </c>
      <c r="GU32" s="309">
        <f t="shared" si="149"/>
        <v>-0.12512499999999999</v>
      </c>
      <c r="GV32" s="309">
        <f t="shared" si="149"/>
        <v>-0.39065</v>
      </c>
      <c r="GW32" s="309">
        <f t="shared" si="149"/>
        <v>-0.45062499999999994</v>
      </c>
      <c r="GX32" s="309">
        <f t="shared" si="149"/>
        <v>-0.137625</v>
      </c>
      <c r="GY32" s="309">
        <f t="shared" si="149"/>
        <v>-8.1224999999999992E-2</v>
      </c>
      <c r="GZ32" s="309">
        <f t="shared" si="149"/>
        <v>-7.8649999999999984E-2</v>
      </c>
      <c r="HA32" s="309">
        <f t="shared" si="149"/>
        <v>-0.12797500000000001</v>
      </c>
      <c r="HB32" s="309">
        <f t="shared" si="149"/>
        <v>-0.24612500000000001</v>
      </c>
      <c r="HC32" s="309">
        <f t="shared" si="149"/>
        <v>-0.12759999999999999</v>
      </c>
      <c r="HD32" s="309">
        <f t="shared" si="149"/>
        <v>-0.102175</v>
      </c>
      <c r="HE32" s="309">
        <f t="shared" si="149"/>
        <v>-0.13455</v>
      </c>
      <c r="HF32" s="309">
        <f t="shared" si="149"/>
        <v>-0.24857500000000005</v>
      </c>
      <c r="HG32" s="309">
        <f t="shared" si="149"/>
        <v>-0.13577500000000001</v>
      </c>
      <c r="HH32" s="309">
        <f t="shared" si="149"/>
        <v>-7.8000000000000014E-2</v>
      </c>
      <c r="HI32" s="309">
        <f t="shared" si="149"/>
        <v>-0.11090000000000003</v>
      </c>
      <c r="HJ32" s="309">
        <f t="shared" si="149"/>
        <v>-0.23467499999999999</v>
      </c>
      <c r="HK32" s="309">
        <f t="shared" si="149"/>
        <v>-0.18110000000000001</v>
      </c>
      <c r="HL32" s="309">
        <f t="shared" si="149"/>
        <v>-0.2094</v>
      </c>
      <c r="HM32" s="309">
        <f t="shared" si="149"/>
        <v>-6.7025000000000001E-2</v>
      </c>
      <c r="HN32" s="309">
        <f t="shared" si="149"/>
        <v>-0.19685000000000002</v>
      </c>
      <c r="HO32" s="309">
        <f t="shared" si="149"/>
        <v>-0.20494999999999997</v>
      </c>
      <c r="HP32" s="309">
        <f t="shared" si="149"/>
        <v>-0.171875</v>
      </c>
      <c r="HQ32" s="309">
        <f t="shared" si="149"/>
        <v>-0.24037500000000001</v>
      </c>
      <c r="HR32" s="309">
        <f t="shared" si="149"/>
        <v>-0.2374</v>
      </c>
      <c r="HS32" s="309">
        <f t="shared" si="149"/>
        <v>2.6675000000000004E-2</v>
      </c>
      <c r="HT32" s="309">
        <f t="shared" si="149"/>
        <v>-2.500000000000141E-4</v>
      </c>
      <c r="HU32" s="309">
        <f t="shared" si="149"/>
        <v>1.5325000000000005E-2</v>
      </c>
      <c r="HV32" s="309">
        <f t="shared" si="149"/>
        <v>-1.3775000000000016E-2</v>
      </c>
      <c r="HW32" s="309">
        <f t="shared" si="149"/>
        <v>6.8749999999999784E-3</v>
      </c>
      <c r="HX32" s="309">
        <f t="shared" si="149"/>
        <v>-1.4449999999999984E-2</v>
      </c>
      <c r="HY32" s="309">
        <f t="shared" si="149"/>
        <v>-1.390000000000001E-2</v>
      </c>
      <c r="HZ32" s="309">
        <f t="shared" si="149"/>
        <v>-1.0400000000000006E-2</v>
      </c>
      <c r="IA32" s="309">
        <f t="shared" si="149"/>
        <v>-0.18132499999999999</v>
      </c>
      <c r="IB32" s="309">
        <f t="shared" si="149"/>
        <v>-0.19835</v>
      </c>
      <c r="IC32" s="309">
        <f t="shared" si="149"/>
        <v>-0.18035000000000001</v>
      </c>
      <c r="ID32" s="309">
        <f t="shared" si="149"/>
        <v>-0.18307499999999999</v>
      </c>
      <c r="IE32" s="309">
        <f t="shared" si="149"/>
        <v>-0.16072500000000001</v>
      </c>
      <c r="IF32" s="309">
        <f t="shared" si="149"/>
        <v>-0.15259649999999997</v>
      </c>
      <c r="IG32" s="309">
        <f t="shared" si="149"/>
        <v>-4.6529999999999988E-2</v>
      </c>
      <c r="IH32" s="309">
        <f t="shared" si="149"/>
        <v>-2.6350250000000002E-2</v>
      </c>
      <c r="II32" s="309">
        <f t="shared" si="149"/>
        <v>-0.17825475000000002</v>
      </c>
      <c r="IJ32" s="309">
        <f t="shared" si="149"/>
        <v>-0.14776525000000001</v>
      </c>
      <c r="IK32" s="309">
        <f t="shared" si="149"/>
        <v>-7.5060000000000016E-2</v>
      </c>
      <c r="IL32" s="309">
        <f t="shared" si="149"/>
        <v>-3.2718249999999997E-2</v>
      </c>
      <c r="IM32" s="309">
        <f t="shared" si="149"/>
        <v>-0.13044874999999995</v>
      </c>
      <c r="IN32" s="309" t="e">
        <f t="shared" si="149"/>
        <v>#NUM!</v>
      </c>
      <c r="IO32" s="309" t="e">
        <f t="shared" si="149"/>
        <v>#NUM!</v>
      </c>
      <c r="IP32" s="309" t="e">
        <f t="shared" si="149"/>
        <v>#NUM!</v>
      </c>
      <c r="IQ32" s="309" t="e">
        <f t="shared" si="149"/>
        <v>#NUM!</v>
      </c>
      <c r="IR32" s="309" t="e">
        <f t="shared" si="149"/>
        <v>#NUM!</v>
      </c>
      <c r="IS32" s="309" t="e">
        <f t="shared" si="149"/>
        <v>#NUM!</v>
      </c>
      <c r="IT32" s="309" t="e">
        <f t="shared" si="149"/>
        <v>#NUM!</v>
      </c>
      <c r="IU32" s="309" t="e">
        <f t="shared" si="149"/>
        <v>#NUM!</v>
      </c>
      <c r="IV32" s="309" t="e">
        <f t="shared" si="149"/>
        <v>#NUM!</v>
      </c>
      <c r="IW32" s="309" t="e">
        <f t="shared" si="149"/>
        <v>#NUM!</v>
      </c>
      <c r="IX32" s="309" t="e">
        <f t="shared" si="149"/>
        <v>#NUM!</v>
      </c>
      <c r="IY32" s="309" t="e">
        <f t="shared" si="149"/>
        <v>#NUM!</v>
      </c>
      <c r="IZ32" s="309" t="e">
        <f t="shared" ref="IZ32:LK32" si="150">IZ27-(3*IZ29)</f>
        <v>#NUM!</v>
      </c>
      <c r="JA32" s="309" t="e">
        <f t="shared" si="150"/>
        <v>#NUM!</v>
      </c>
      <c r="JB32" s="309" t="e">
        <f t="shared" si="150"/>
        <v>#NUM!</v>
      </c>
      <c r="JC32" s="309" t="e">
        <f t="shared" si="150"/>
        <v>#NUM!</v>
      </c>
      <c r="JD32" s="309" t="e">
        <f t="shared" si="150"/>
        <v>#NUM!</v>
      </c>
      <c r="JE32" s="309" t="e">
        <f t="shared" si="150"/>
        <v>#NUM!</v>
      </c>
      <c r="JF32" s="309" t="e">
        <f t="shared" si="150"/>
        <v>#NUM!</v>
      </c>
      <c r="JG32" s="309" t="e">
        <f t="shared" si="150"/>
        <v>#NUM!</v>
      </c>
      <c r="JH32" s="309" t="e">
        <f t="shared" si="150"/>
        <v>#NUM!</v>
      </c>
      <c r="JI32" s="309" t="e">
        <f t="shared" si="150"/>
        <v>#NUM!</v>
      </c>
      <c r="JJ32" s="309" t="e">
        <f t="shared" si="150"/>
        <v>#NUM!</v>
      </c>
      <c r="JK32" s="309" t="e">
        <f t="shared" si="150"/>
        <v>#NUM!</v>
      </c>
      <c r="JL32" s="309" t="e">
        <f t="shared" si="150"/>
        <v>#NUM!</v>
      </c>
      <c r="JM32" s="309" t="e">
        <f t="shared" si="150"/>
        <v>#NUM!</v>
      </c>
      <c r="JN32" s="309" t="e">
        <f t="shared" si="150"/>
        <v>#NUM!</v>
      </c>
      <c r="JO32" s="309" t="e">
        <f t="shared" si="150"/>
        <v>#NUM!</v>
      </c>
      <c r="JP32" s="309" t="e">
        <f t="shared" si="150"/>
        <v>#NUM!</v>
      </c>
      <c r="JQ32" s="309" t="e">
        <f t="shared" si="150"/>
        <v>#NUM!</v>
      </c>
      <c r="JR32" s="309" t="e">
        <f t="shared" si="150"/>
        <v>#NUM!</v>
      </c>
      <c r="JS32" s="309" t="e">
        <f t="shared" si="150"/>
        <v>#NUM!</v>
      </c>
      <c r="JT32" s="309" t="e">
        <f t="shared" si="150"/>
        <v>#NUM!</v>
      </c>
      <c r="JU32" s="309" t="e">
        <f t="shared" si="150"/>
        <v>#NUM!</v>
      </c>
      <c r="JV32" s="309" t="e">
        <f t="shared" si="150"/>
        <v>#NUM!</v>
      </c>
      <c r="JW32" s="309" t="e">
        <f t="shared" si="150"/>
        <v>#NUM!</v>
      </c>
      <c r="JX32" s="309" t="e">
        <f t="shared" si="150"/>
        <v>#NUM!</v>
      </c>
      <c r="JY32" s="309" t="e">
        <f t="shared" si="150"/>
        <v>#NUM!</v>
      </c>
      <c r="JZ32" s="309" t="e">
        <f t="shared" si="150"/>
        <v>#NUM!</v>
      </c>
      <c r="KA32" s="309" t="e">
        <f t="shared" si="150"/>
        <v>#NUM!</v>
      </c>
      <c r="KB32" s="309" t="e">
        <f t="shared" si="150"/>
        <v>#NUM!</v>
      </c>
      <c r="KC32" s="309" t="e">
        <f t="shared" si="150"/>
        <v>#NUM!</v>
      </c>
      <c r="KD32" s="309" t="e">
        <f t="shared" si="150"/>
        <v>#NUM!</v>
      </c>
      <c r="KE32" s="309" t="e">
        <f t="shared" si="150"/>
        <v>#NUM!</v>
      </c>
      <c r="KF32" s="309" t="e">
        <f t="shared" si="150"/>
        <v>#NUM!</v>
      </c>
      <c r="KG32" s="309" t="e">
        <f t="shared" si="150"/>
        <v>#NUM!</v>
      </c>
      <c r="KH32" s="309" t="e">
        <f t="shared" si="150"/>
        <v>#NUM!</v>
      </c>
      <c r="KI32" s="309" t="e">
        <f t="shared" si="150"/>
        <v>#NUM!</v>
      </c>
      <c r="KJ32" s="309" t="e">
        <f t="shared" si="150"/>
        <v>#NUM!</v>
      </c>
      <c r="KK32" s="309" t="e">
        <f t="shared" si="150"/>
        <v>#NUM!</v>
      </c>
      <c r="KL32" s="309" t="e">
        <f t="shared" si="150"/>
        <v>#NUM!</v>
      </c>
      <c r="KM32" s="309" t="e">
        <f t="shared" si="150"/>
        <v>#NUM!</v>
      </c>
      <c r="KN32" s="309" t="e">
        <f t="shared" si="150"/>
        <v>#NUM!</v>
      </c>
      <c r="KO32" s="309" t="e">
        <f t="shared" si="150"/>
        <v>#NUM!</v>
      </c>
      <c r="KP32" s="309" t="e">
        <f t="shared" si="150"/>
        <v>#NUM!</v>
      </c>
      <c r="KQ32" s="309" t="e">
        <f t="shared" si="150"/>
        <v>#NUM!</v>
      </c>
      <c r="KR32" s="309" t="e">
        <f t="shared" si="150"/>
        <v>#NUM!</v>
      </c>
      <c r="KS32" s="309" t="e">
        <f t="shared" si="150"/>
        <v>#NUM!</v>
      </c>
      <c r="KT32" s="309" t="e">
        <f t="shared" si="150"/>
        <v>#NUM!</v>
      </c>
      <c r="KU32" s="309" t="e">
        <f t="shared" si="150"/>
        <v>#NUM!</v>
      </c>
      <c r="KV32" s="309" t="e">
        <f t="shared" si="150"/>
        <v>#NUM!</v>
      </c>
      <c r="KW32" s="309" t="e">
        <f t="shared" si="150"/>
        <v>#NUM!</v>
      </c>
      <c r="KX32" s="309" t="e">
        <f t="shared" si="150"/>
        <v>#NUM!</v>
      </c>
      <c r="KY32" s="309" t="e">
        <f t="shared" si="150"/>
        <v>#NUM!</v>
      </c>
      <c r="KZ32" s="309" t="e">
        <f t="shared" si="150"/>
        <v>#NUM!</v>
      </c>
      <c r="LA32" s="309" t="e">
        <f t="shared" si="150"/>
        <v>#NUM!</v>
      </c>
      <c r="LB32" s="309" t="e">
        <f t="shared" si="150"/>
        <v>#NUM!</v>
      </c>
      <c r="LC32" s="309" t="e">
        <f t="shared" si="150"/>
        <v>#NUM!</v>
      </c>
      <c r="LD32" s="309" t="e">
        <f t="shared" si="150"/>
        <v>#NUM!</v>
      </c>
      <c r="LE32" s="309" t="e">
        <f t="shared" si="150"/>
        <v>#NUM!</v>
      </c>
      <c r="LF32" s="309" t="e">
        <f t="shared" si="150"/>
        <v>#NUM!</v>
      </c>
      <c r="LG32" s="309" t="e">
        <f t="shared" si="150"/>
        <v>#NUM!</v>
      </c>
      <c r="LH32" s="309" t="e">
        <f t="shared" si="150"/>
        <v>#NUM!</v>
      </c>
      <c r="LI32" s="309" t="e">
        <f t="shared" si="150"/>
        <v>#NUM!</v>
      </c>
      <c r="LJ32" s="309" t="e">
        <f t="shared" si="150"/>
        <v>#NUM!</v>
      </c>
      <c r="LK32" s="309" t="e">
        <f t="shared" si="150"/>
        <v>#NUM!</v>
      </c>
      <c r="LL32" s="309" t="e">
        <f t="shared" ref="LL32:NW32" si="151">LL27-(3*LL29)</f>
        <v>#NUM!</v>
      </c>
      <c r="LM32" s="309" t="e">
        <f t="shared" si="151"/>
        <v>#NUM!</v>
      </c>
      <c r="LN32" s="309" t="e">
        <f t="shared" si="151"/>
        <v>#NUM!</v>
      </c>
      <c r="LO32" s="309" t="e">
        <f t="shared" si="151"/>
        <v>#NUM!</v>
      </c>
      <c r="LP32" s="309" t="e">
        <f t="shared" si="151"/>
        <v>#NUM!</v>
      </c>
      <c r="LQ32" s="309" t="e">
        <f t="shared" si="151"/>
        <v>#NUM!</v>
      </c>
      <c r="LR32" s="309" t="e">
        <f t="shared" si="151"/>
        <v>#NUM!</v>
      </c>
      <c r="LS32" s="309" t="e">
        <f t="shared" si="151"/>
        <v>#NUM!</v>
      </c>
      <c r="LT32" s="309" t="e">
        <f t="shared" si="151"/>
        <v>#NUM!</v>
      </c>
      <c r="LU32" s="309" t="e">
        <f t="shared" si="151"/>
        <v>#NUM!</v>
      </c>
      <c r="LV32" s="309" t="e">
        <f t="shared" si="151"/>
        <v>#NUM!</v>
      </c>
      <c r="LW32" s="309" t="e">
        <f t="shared" si="151"/>
        <v>#NUM!</v>
      </c>
      <c r="LX32" s="309" t="e">
        <f t="shared" si="151"/>
        <v>#NUM!</v>
      </c>
      <c r="LY32" s="309" t="e">
        <f t="shared" si="151"/>
        <v>#NUM!</v>
      </c>
      <c r="LZ32" s="309" t="e">
        <f t="shared" si="151"/>
        <v>#NUM!</v>
      </c>
      <c r="MA32" s="309" t="e">
        <f t="shared" si="151"/>
        <v>#NUM!</v>
      </c>
      <c r="MB32" s="309" t="e">
        <f t="shared" si="151"/>
        <v>#NUM!</v>
      </c>
      <c r="MC32" s="309" t="e">
        <f t="shared" si="151"/>
        <v>#NUM!</v>
      </c>
      <c r="MD32" s="309" t="e">
        <f t="shared" si="151"/>
        <v>#NUM!</v>
      </c>
      <c r="ME32" s="309" t="e">
        <f t="shared" si="151"/>
        <v>#NUM!</v>
      </c>
      <c r="MF32" s="309" t="e">
        <f t="shared" si="151"/>
        <v>#NUM!</v>
      </c>
      <c r="MG32" s="309" t="e">
        <f t="shared" si="151"/>
        <v>#NUM!</v>
      </c>
      <c r="MH32" s="309" t="e">
        <f t="shared" si="151"/>
        <v>#NUM!</v>
      </c>
      <c r="MI32" s="309" t="e">
        <f t="shared" si="151"/>
        <v>#NUM!</v>
      </c>
      <c r="MJ32" s="309" t="e">
        <f t="shared" si="151"/>
        <v>#NUM!</v>
      </c>
      <c r="MK32" s="309" t="e">
        <f t="shared" si="151"/>
        <v>#NUM!</v>
      </c>
      <c r="ML32" s="309" t="e">
        <f t="shared" si="151"/>
        <v>#NUM!</v>
      </c>
      <c r="MM32" s="309" t="e">
        <f t="shared" si="151"/>
        <v>#NUM!</v>
      </c>
      <c r="MN32" s="309" t="e">
        <f t="shared" si="151"/>
        <v>#NUM!</v>
      </c>
      <c r="MO32" s="309" t="e">
        <f t="shared" si="151"/>
        <v>#NUM!</v>
      </c>
      <c r="MP32" s="309" t="e">
        <f t="shared" si="151"/>
        <v>#NUM!</v>
      </c>
      <c r="MQ32" s="309" t="e">
        <f t="shared" si="151"/>
        <v>#NUM!</v>
      </c>
      <c r="MR32" s="309" t="e">
        <f t="shared" si="151"/>
        <v>#NUM!</v>
      </c>
      <c r="MS32" s="309" t="e">
        <f t="shared" si="151"/>
        <v>#NUM!</v>
      </c>
      <c r="MT32" s="309" t="e">
        <f t="shared" si="151"/>
        <v>#NUM!</v>
      </c>
      <c r="MU32" s="309" t="e">
        <f t="shared" si="151"/>
        <v>#NUM!</v>
      </c>
      <c r="MV32" s="309" t="e">
        <f t="shared" si="151"/>
        <v>#NUM!</v>
      </c>
      <c r="MW32" s="309" t="e">
        <f t="shared" si="151"/>
        <v>#NUM!</v>
      </c>
      <c r="MX32" s="309" t="e">
        <f t="shared" si="151"/>
        <v>#NUM!</v>
      </c>
      <c r="MY32" s="309" t="e">
        <f t="shared" si="151"/>
        <v>#NUM!</v>
      </c>
      <c r="MZ32" s="309" t="e">
        <f t="shared" si="151"/>
        <v>#NUM!</v>
      </c>
      <c r="NA32" s="309" t="e">
        <f t="shared" si="151"/>
        <v>#NUM!</v>
      </c>
      <c r="NB32" s="309" t="e">
        <f t="shared" si="151"/>
        <v>#NUM!</v>
      </c>
      <c r="NC32" s="309" t="e">
        <f t="shared" si="151"/>
        <v>#NUM!</v>
      </c>
      <c r="ND32" s="309" t="e">
        <f t="shared" si="151"/>
        <v>#NUM!</v>
      </c>
      <c r="NE32" s="309" t="e">
        <f t="shared" si="151"/>
        <v>#NUM!</v>
      </c>
      <c r="NF32" s="309" t="e">
        <f t="shared" si="151"/>
        <v>#NUM!</v>
      </c>
      <c r="NG32" s="309" t="e">
        <f t="shared" si="151"/>
        <v>#NUM!</v>
      </c>
      <c r="NH32" s="309" t="e">
        <f t="shared" si="151"/>
        <v>#NUM!</v>
      </c>
      <c r="NI32" s="309" t="e">
        <f t="shared" si="151"/>
        <v>#NUM!</v>
      </c>
      <c r="NJ32" s="309" t="e">
        <f t="shared" si="151"/>
        <v>#NUM!</v>
      </c>
      <c r="NK32" s="309" t="e">
        <f t="shared" si="151"/>
        <v>#NUM!</v>
      </c>
      <c r="NL32" s="309" t="e">
        <f t="shared" si="151"/>
        <v>#NUM!</v>
      </c>
      <c r="NM32" s="309" t="e">
        <f t="shared" si="151"/>
        <v>#NUM!</v>
      </c>
      <c r="NN32" s="309" t="e">
        <f t="shared" si="151"/>
        <v>#NUM!</v>
      </c>
      <c r="NO32" s="309" t="e">
        <f t="shared" si="151"/>
        <v>#NUM!</v>
      </c>
      <c r="NP32" s="309" t="e">
        <f t="shared" si="151"/>
        <v>#NUM!</v>
      </c>
      <c r="NQ32" s="309" t="e">
        <f t="shared" si="151"/>
        <v>#NUM!</v>
      </c>
      <c r="NR32" s="309" t="e">
        <f t="shared" si="151"/>
        <v>#NUM!</v>
      </c>
      <c r="NS32" s="309" t="e">
        <f t="shared" si="151"/>
        <v>#NUM!</v>
      </c>
      <c r="NT32" s="309" t="e">
        <f t="shared" si="151"/>
        <v>#NUM!</v>
      </c>
      <c r="NU32" s="309" t="e">
        <f t="shared" si="151"/>
        <v>#NUM!</v>
      </c>
      <c r="NV32" s="309" t="e">
        <f t="shared" si="151"/>
        <v>#NUM!</v>
      </c>
      <c r="NW32" s="309" t="e">
        <f t="shared" si="151"/>
        <v>#NUM!</v>
      </c>
      <c r="NX32" s="309" t="e">
        <f t="shared" ref="NX32:QI32" si="152">NX27-(3*NX29)</f>
        <v>#NUM!</v>
      </c>
      <c r="NY32" s="309" t="e">
        <f t="shared" si="152"/>
        <v>#NUM!</v>
      </c>
      <c r="NZ32" s="309" t="e">
        <f t="shared" si="152"/>
        <v>#NUM!</v>
      </c>
      <c r="OA32" s="309" t="e">
        <f t="shared" si="152"/>
        <v>#NUM!</v>
      </c>
      <c r="OB32" s="309" t="e">
        <f t="shared" si="152"/>
        <v>#NUM!</v>
      </c>
      <c r="OC32" s="309" t="e">
        <f t="shared" si="152"/>
        <v>#NUM!</v>
      </c>
      <c r="OD32" s="309" t="e">
        <f t="shared" si="152"/>
        <v>#NUM!</v>
      </c>
      <c r="OE32" s="309" t="e">
        <f t="shared" si="152"/>
        <v>#NUM!</v>
      </c>
      <c r="OF32" s="309" t="e">
        <f t="shared" si="152"/>
        <v>#NUM!</v>
      </c>
      <c r="OG32" s="309" t="e">
        <f t="shared" si="152"/>
        <v>#NUM!</v>
      </c>
      <c r="OH32" s="309" t="e">
        <f t="shared" si="152"/>
        <v>#NUM!</v>
      </c>
      <c r="OI32" s="309" t="e">
        <f t="shared" si="152"/>
        <v>#NUM!</v>
      </c>
      <c r="OJ32" s="309" t="e">
        <f t="shared" si="152"/>
        <v>#NUM!</v>
      </c>
      <c r="OK32" s="309" t="e">
        <f t="shared" si="152"/>
        <v>#NUM!</v>
      </c>
      <c r="OL32" s="309" t="e">
        <f t="shared" si="152"/>
        <v>#NUM!</v>
      </c>
      <c r="OM32" s="309" t="e">
        <f t="shared" si="152"/>
        <v>#NUM!</v>
      </c>
      <c r="ON32" s="309" t="e">
        <f t="shared" si="152"/>
        <v>#NUM!</v>
      </c>
      <c r="OO32" s="309" t="e">
        <f t="shared" si="152"/>
        <v>#NUM!</v>
      </c>
      <c r="OP32" s="309" t="e">
        <f t="shared" si="152"/>
        <v>#NUM!</v>
      </c>
      <c r="OQ32" s="309" t="e">
        <f t="shared" si="152"/>
        <v>#NUM!</v>
      </c>
      <c r="OR32" s="309" t="e">
        <f t="shared" si="152"/>
        <v>#NUM!</v>
      </c>
      <c r="OS32" s="309" t="e">
        <f t="shared" si="152"/>
        <v>#NUM!</v>
      </c>
      <c r="OT32" s="309" t="e">
        <f t="shared" si="152"/>
        <v>#NUM!</v>
      </c>
      <c r="OU32" s="309" t="e">
        <f t="shared" si="152"/>
        <v>#NUM!</v>
      </c>
      <c r="OV32" s="309" t="e">
        <f t="shared" si="152"/>
        <v>#NUM!</v>
      </c>
      <c r="OW32" s="309" t="e">
        <f t="shared" si="152"/>
        <v>#NUM!</v>
      </c>
      <c r="OX32" s="309" t="e">
        <f t="shared" si="152"/>
        <v>#NUM!</v>
      </c>
      <c r="OY32" s="309" t="e">
        <f t="shared" si="152"/>
        <v>#NUM!</v>
      </c>
      <c r="OZ32" s="309" t="e">
        <f t="shared" si="152"/>
        <v>#NUM!</v>
      </c>
      <c r="PA32" s="309" t="e">
        <f t="shared" si="152"/>
        <v>#NUM!</v>
      </c>
      <c r="PB32" s="309" t="e">
        <f t="shared" si="152"/>
        <v>#NUM!</v>
      </c>
      <c r="PC32" s="309" t="e">
        <f t="shared" si="152"/>
        <v>#NUM!</v>
      </c>
      <c r="PD32" s="309" t="e">
        <f t="shared" si="152"/>
        <v>#NUM!</v>
      </c>
      <c r="PE32" s="309" t="e">
        <f t="shared" si="152"/>
        <v>#NUM!</v>
      </c>
      <c r="PF32" s="309" t="e">
        <f t="shared" si="152"/>
        <v>#NUM!</v>
      </c>
      <c r="PG32" s="309" t="e">
        <f t="shared" si="152"/>
        <v>#NUM!</v>
      </c>
      <c r="PH32" s="309" t="e">
        <f t="shared" si="152"/>
        <v>#NUM!</v>
      </c>
      <c r="PI32" s="309" t="e">
        <f t="shared" si="152"/>
        <v>#NUM!</v>
      </c>
      <c r="PJ32" s="309" t="e">
        <f t="shared" si="152"/>
        <v>#NUM!</v>
      </c>
      <c r="PK32" s="309" t="e">
        <f t="shared" si="152"/>
        <v>#NUM!</v>
      </c>
      <c r="PL32" s="309" t="e">
        <f t="shared" si="152"/>
        <v>#NUM!</v>
      </c>
      <c r="PM32" s="309" t="e">
        <f t="shared" si="152"/>
        <v>#NUM!</v>
      </c>
      <c r="PN32" s="309" t="e">
        <f t="shared" si="152"/>
        <v>#NUM!</v>
      </c>
      <c r="PO32" s="309" t="e">
        <f t="shared" si="152"/>
        <v>#NUM!</v>
      </c>
      <c r="PP32" s="309" t="e">
        <f t="shared" si="152"/>
        <v>#NUM!</v>
      </c>
      <c r="PQ32" s="309" t="e">
        <f t="shared" si="152"/>
        <v>#NUM!</v>
      </c>
      <c r="PR32" s="309" t="e">
        <f t="shared" si="152"/>
        <v>#NUM!</v>
      </c>
      <c r="PS32" s="309" t="e">
        <f t="shared" si="152"/>
        <v>#NUM!</v>
      </c>
      <c r="PT32" s="309" t="e">
        <f t="shared" si="152"/>
        <v>#NUM!</v>
      </c>
      <c r="PU32" s="309" t="e">
        <f t="shared" si="152"/>
        <v>#NUM!</v>
      </c>
      <c r="PV32" s="309" t="e">
        <f t="shared" si="152"/>
        <v>#NUM!</v>
      </c>
      <c r="PW32" s="309" t="e">
        <f t="shared" si="152"/>
        <v>#NUM!</v>
      </c>
      <c r="PX32" s="309" t="e">
        <f t="shared" si="152"/>
        <v>#NUM!</v>
      </c>
      <c r="PY32" s="309" t="e">
        <f t="shared" si="152"/>
        <v>#NUM!</v>
      </c>
      <c r="PZ32" s="309" t="e">
        <f t="shared" si="152"/>
        <v>#NUM!</v>
      </c>
      <c r="QA32" s="309" t="e">
        <f t="shared" si="152"/>
        <v>#NUM!</v>
      </c>
      <c r="QB32" s="309" t="e">
        <f t="shared" si="152"/>
        <v>#NUM!</v>
      </c>
      <c r="QC32" s="309" t="e">
        <f t="shared" si="152"/>
        <v>#NUM!</v>
      </c>
      <c r="QD32" s="309" t="e">
        <f t="shared" si="152"/>
        <v>#NUM!</v>
      </c>
      <c r="QE32" s="309" t="e">
        <f t="shared" si="152"/>
        <v>#NUM!</v>
      </c>
      <c r="QF32" s="309" t="e">
        <f t="shared" si="152"/>
        <v>#NUM!</v>
      </c>
      <c r="QG32" s="309" t="e">
        <f t="shared" si="152"/>
        <v>#NUM!</v>
      </c>
      <c r="QH32" s="309" t="e">
        <f t="shared" si="152"/>
        <v>#NUM!</v>
      </c>
      <c r="QI32" s="309" t="e">
        <f t="shared" si="152"/>
        <v>#NUM!</v>
      </c>
      <c r="QJ32" s="309" t="e">
        <f t="shared" ref="QJ32:SH32" si="153">QJ27-(3*QJ29)</f>
        <v>#NUM!</v>
      </c>
      <c r="QK32" s="309" t="e">
        <f t="shared" si="153"/>
        <v>#NUM!</v>
      </c>
      <c r="QL32" s="309" t="e">
        <f t="shared" si="153"/>
        <v>#NUM!</v>
      </c>
      <c r="QM32" s="309" t="e">
        <f t="shared" si="153"/>
        <v>#NUM!</v>
      </c>
      <c r="QN32" s="309" t="e">
        <f t="shared" si="153"/>
        <v>#NUM!</v>
      </c>
      <c r="QO32" s="309" t="e">
        <f t="shared" si="153"/>
        <v>#NUM!</v>
      </c>
      <c r="QP32" s="309" t="e">
        <f t="shared" si="153"/>
        <v>#NUM!</v>
      </c>
      <c r="QQ32" s="309" t="e">
        <f t="shared" si="153"/>
        <v>#NUM!</v>
      </c>
      <c r="QR32" s="309" t="e">
        <f t="shared" si="153"/>
        <v>#NUM!</v>
      </c>
      <c r="QS32" s="309" t="e">
        <f t="shared" si="153"/>
        <v>#NUM!</v>
      </c>
      <c r="QT32" s="309" t="e">
        <f t="shared" si="153"/>
        <v>#NUM!</v>
      </c>
      <c r="QU32" s="309" t="e">
        <f t="shared" si="153"/>
        <v>#NUM!</v>
      </c>
      <c r="QV32" s="309" t="e">
        <f t="shared" si="153"/>
        <v>#NUM!</v>
      </c>
      <c r="QW32" s="309" t="e">
        <f t="shared" si="153"/>
        <v>#NUM!</v>
      </c>
      <c r="QX32" s="309" t="e">
        <f t="shared" si="153"/>
        <v>#NUM!</v>
      </c>
      <c r="QY32" s="309" t="e">
        <f t="shared" si="153"/>
        <v>#NUM!</v>
      </c>
      <c r="QZ32" s="309" t="e">
        <f t="shared" si="153"/>
        <v>#NUM!</v>
      </c>
      <c r="RA32" s="309" t="e">
        <f t="shared" si="153"/>
        <v>#NUM!</v>
      </c>
      <c r="RB32" s="309" t="e">
        <f t="shared" si="153"/>
        <v>#NUM!</v>
      </c>
      <c r="RC32" s="309" t="e">
        <f t="shared" si="153"/>
        <v>#NUM!</v>
      </c>
      <c r="RD32" s="309" t="e">
        <f t="shared" si="153"/>
        <v>#NUM!</v>
      </c>
      <c r="RE32" s="309" t="e">
        <f t="shared" si="153"/>
        <v>#NUM!</v>
      </c>
      <c r="RF32" s="309" t="e">
        <f t="shared" si="153"/>
        <v>#NUM!</v>
      </c>
      <c r="RG32" s="309" t="e">
        <f t="shared" si="153"/>
        <v>#NUM!</v>
      </c>
      <c r="RH32" s="309" t="e">
        <f t="shared" si="153"/>
        <v>#NUM!</v>
      </c>
      <c r="RI32" s="309" t="e">
        <f t="shared" si="153"/>
        <v>#NUM!</v>
      </c>
      <c r="RJ32" s="309" t="e">
        <f t="shared" si="153"/>
        <v>#NUM!</v>
      </c>
      <c r="RK32" s="309" t="e">
        <f t="shared" si="153"/>
        <v>#NUM!</v>
      </c>
      <c r="RL32" s="309" t="e">
        <f t="shared" si="153"/>
        <v>#NUM!</v>
      </c>
      <c r="RM32" s="309" t="e">
        <f t="shared" si="153"/>
        <v>#NUM!</v>
      </c>
      <c r="RN32" s="309" t="e">
        <f t="shared" si="153"/>
        <v>#NUM!</v>
      </c>
      <c r="RO32" s="309" t="e">
        <f t="shared" si="153"/>
        <v>#NUM!</v>
      </c>
      <c r="RP32" s="309" t="e">
        <f t="shared" si="153"/>
        <v>#NUM!</v>
      </c>
      <c r="RQ32" s="309" t="e">
        <f t="shared" si="153"/>
        <v>#NUM!</v>
      </c>
      <c r="RR32" s="309" t="e">
        <f t="shared" si="153"/>
        <v>#NUM!</v>
      </c>
      <c r="RS32" s="309" t="e">
        <f t="shared" si="153"/>
        <v>#NUM!</v>
      </c>
      <c r="RT32" s="309" t="e">
        <f t="shared" si="153"/>
        <v>#NUM!</v>
      </c>
      <c r="RU32" s="309" t="e">
        <f t="shared" si="153"/>
        <v>#NUM!</v>
      </c>
      <c r="RV32" s="309" t="e">
        <f t="shared" si="153"/>
        <v>#NUM!</v>
      </c>
      <c r="RW32" s="309" t="e">
        <f t="shared" si="153"/>
        <v>#NUM!</v>
      </c>
      <c r="RX32" s="309" t="e">
        <f t="shared" si="153"/>
        <v>#NUM!</v>
      </c>
      <c r="RY32" s="309" t="e">
        <f t="shared" si="153"/>
        <v>#NUM!</v>
      </c>
      <c r="RZ32" s="309" t="e">
        <f t="shared" si="153"/>
        <v>#NUM!</v>
      </c>
      <c r="SA32" s="309" t="e">
        <f t="shared" si="153"/>
        <v>#NUM!</v>
      </c>
      <c r="SB32" s="309" t="e">
        <f t="shared" si="153"/>
        <v>#NUM!</v>
      </c>
      <c r="SC32" s="309" t="e">
        <f t="shared" si="153"/>
        <v>#NUM!</v>
      </c>
      <c r="SD32" s="309" t="e">
        <f t="shared" si="153"/>
        <v>#NUM!</v>
      </c>
      <c r="SE32" s="309" t="e">
        <f t="shared" si="153"/>
        <v>#NUM!</v>
      </c>
      <c r="SF32" s="309" t="e">
        <f t="shared" si="153"/>
        <v>#NUM!</v>
      </c>
      <c r="SG32" s="309" t="e">
        <f t="shared" si="153"/>
        <v>#NUM!</v>
      </c>
      <c r="SH32" s="309" t="e">
        <f t="shared" si="153"/>
        <v>#NUM!</v>
      </c>
      <c r="SM32">
        <f>'GRR Data'!A28</f>
        <v>0</v>
      </c>
    </row>
    <row r="33" spans="2:507">
      <c r="B33" s="3" t="s">
        <v>394</v>
      </c>
      <c r="C33" s="309">
        <f>C28+(3*C29)</f>
        <v>701.05000000000018</v>
      </c>
      <c r="D33" s="309">
        <f t="shared" ref="D33:BO33" si="154">D28+(3*D29)</f>
        <v>0.2894500000000001</v>
      </c>
      <c r="E33" s="309">
        <f t="shared" si="154"/>
        <v>0.31412500000000004</v>
      </c>
      <c r="F33" s="309">
        <f t="shared" si="154"/>
        <v>0.44894999999999996</v>
      </c>
      <c r="G33" s="309">
        <f t="shared" si="154"/>
        <v>0.26205000000000001</v>
      </c>
      <c r="H33" s="309">
        <f t="shared" si="154"/>
        <v>0.34339999999999998</v>
      </c>
      <c r="I33" s="309">
        <f t="shared" si="154"/>
        <v>0.29359999999999997</v>
      </c>
      <c r="J33" s="309">
        <f t="shared" si="154"/>
        <v>0.28457500000000002</v>
      </c>
      <c r="K33" s="309">
        <f t="shared" si="154"/>
        <v>0.28324999999999995</v>
      </c>
      <c r="L33" s="309">
        <f t="shared" si="154"/>
        <v>0.2630249999999999</v>
      </c>
      <c r="M33" s="309">
        <f t="shared" si="154"/>
        <v>0.25112499999999993</v>
      </c>
      <c r="N33" s="309">
        <f t="shared" si="154"/>
        <v>0.27370000000000005</v>
      </c>
      <c r="O33" s="309">
        <f t="shared" si="154"/>
        <v>0.26485000000000003</v>
      </c>
      <c r="P33" s="309">
        <f t="shared" si="154"/>
        <v>0.26927500000000004</v>
      </c>
      <c r="Q33" s="309">
        <f t="shared" si="154"/>
        <v>0.25807500000000005</v>
      </c>
      <c r="R33" s="309">
        <f t="shared" si="154"/>
        <v>0.24130000000000004</v>
      </c>
      <c r="S33" s="309">
        <f t="shared" si="154"/>
        <v>0.29417500000000002</v>
      </c>
      <c r="T33" s="309">
        <f t="shared" si="154"/>
        <v>0.2692500000000001</v>
      </c>
      <c r="U33" s="309">
        <f t="shared" si="154"/>
        <v>0.25527499999999992</v>
      </c>
      <c r="V33" s="309">
        <f t="shared" si="154"/>
        <v>0.32237500000000013</v>
      </c>
      <c r="W33" s="309">
        <f t="shared" si="154"/>
        <v>0.2631349999999999</v>
      </c>
      <c r="X33" s="309">
        <f t="shared" si="154"/>
        <v>0.19953749999999998</v>
      </c>
      <c r="Y33" s="309">
        <f t="shared" si="154"/>
        <v>0.19507749999999996</v>
      </c>
      <c r="Z33" s="309">
        <f t="shared" si="154"/>
        <v>0.13662750000000001</v>
      </c>
      <c r="AA33" s="309">
        <f t="shared" si="154"/>
        <v>0.18417749999999999</v>
      </c>
      <c r="AB33" s="309">
        <f t="shared" si="154"/>
        <v>0.21806999999999993</v>
      </c>
      <c r="AC33" s="309">
        <f t="shared" si="154"/>
        <v>0.1827125</v>
      </c>
      <c r="AD33" s="309">
        <f t="shared" si="154"/>
        <v>0.21654500000000007</v>
      </c>
      <c r="AE33" s="309">
        <f t="shared" si="154"/>
        <v>0.21322250000000006</v>
      </c>
      <c r="AF33" s="309">
        <f t="shared" si="154"/>
        <v>0.22936499999999993</v>
      </c>
      <c r="AG33" s="309">
        <f t="shared" si="154"/>
        <v>0.24841249999999998</v>
      </c>
      <c r="AH33" s="309">
        <f t="shared" si="154"/>
        <v>0.23148500000000008</v>
      </c>
      <c r="AI33" s="309">
        <f t="shared" si="154"/>
        <v>0.20327249999999999</v>
      </c>
      <c r="AJ33" s="309">
        <f t="shared" si="154"/>
        <v>0.19916500000000001</v>
      </c>
      <c r="AK33" s="309">
        <f t="shared" si="154"/>
        <v>0.19743500000000003</v>
      </c>
      <c r="AL33" s="309">
        <f t="shared" si="154"/>
        <v>0.23071750000000002</v>
      </c>
      <c r="AM33" s="309">
        <f t="shared" si="154"/>
        <v>0.20319500000000007</v>
      </c>
      <c r="AN33" s="309">
        <f t="shared" si="154"/>
        <v>274.53212499999995</v>
      </c>
      <c r="AO33" s="309">
        <f t="shared" si="154"/>
        <v>274.54315000000014</v>
      </c>
      <c r="AP33" s="309">
        <f t="shared" si="154"/>
        <v>274.54499999999996</v>
      </c>
      <c r="AQ33" s="309">
        <f t="shared" si="154"/>
        <v>189.94330000000005</v>
      </c>
      <c r="AR33" s="309">
        <f t="shared" si="154"/>
        <v>189.98282499999996</v>
      </c>
      <c r="AS33" s="309">
        <f t="shared" si="154"/>
        <v>189.95889999999997</v>
      </c>
      <c r="AT33" s="309">
        <f t="shared" si="154"/>
        <v>0.71663174999999979</v>
      </c>
      <c r="AU33" s="309">
        <f t="shared" si="154"/>
        <v>3.7696000000000035E-2</v>
      </c>
      <c r="AV33" s="309">
        <f t="shared" si="154"/>
        <v>0.16986675000000001</v>
      </c>
      <c r="AW33" s="309">
        <f t="shared" si="154"/>
        <v>0.26748775000000008</v>
      </c>
      <c r="AX33" s="309">
        <f t="shared" si="154"/>
        <v>0.21806324999999999</v>
      </c>
      <c r="AY33" s="309">
        <f t="shared" si="154"/>
        <v>6.611000000000003E-2</v>
      </c>
      <c r="AZ33" s="309">
        <f t="shared" si="154"/>
        <v>5.7697749999999992E-2</v>
      </c>
      <c r="BA33" s="309">
        <f t="shared" si="154"/>
        <v>0.36772574999999996</v>
      </c>
      <c r="BB33" s="309">
        <f t="shared" si="154"/>
        <v>0.43602624999999995</v>
      </c>
      <c r="BC33" s="309">
        <f t="shared" si="154"/>
        <v>0.26605699999999993</v>
      </c>
      <c r="BD33" s="309">
        <f t="shared" si="154"/>
        <v>3.3853749999999988E-2</v>
      </c>
      <c r="BE33" s="309">
        <f t="shared" si="154"/>
        <v>3.3791500000000002E-2</v>
      </c>
      <c r="BF33" s="309">
        <f t="shared" si="154"/>
        <v>7.4602999999999975E-2</v>
      </c>
      <c r="BG33" s="309">
        <f t="shared" si="154"/>
        <v>0.10929425</v>
      </c>
      <c r="BH33" s="309">
        <f t="shared" si="154"/>
        <v>3.7549000000000006E-2</v>
      </c>
      <c r="BI33" s="309">
        <f t="shared" si="154"/>
        <v>3.1513000000000069E-2</v>
      </c>
      <c r="BJ33" s="309">
        <f t="shared" si="154"/>
        <v>0.67104999999999992</v>
      </c>
      <c r="BK33" s="309">
        <f t="shared" si="154"/>
        <v>0.19897500000000001</v>
      </c>
      <c r="BL33" s="309">
        <f t="shared" si="154"/>
        <v>0.33134999999999992</v>
      </c>
      <c r="BM33" s="309">
        <f t="shared" si="154"/>
        <v>-4.2099999999999971E-2</v>
      </c>
      <c r="BN33" s="309">
        <f t="shared" si="154"/>
        <v>-8.1149999999999972E-2</v>
      </c>
      <c r="BO33" s="309">
        <f t="shared" si="154"/>
        <v>-7.0575000000000027E-2</v>
      </c>
      <c r="BP33" s="309">
        <f t="shared" ref="BP33:EA33" si="155">BP28+(3*BP29)</f>
        <v>-9.1425000000000062E-2</v>
      </c>
      <c r="BQ33" s="309">
        <f t="shared" si="155"/>
        <v>0.31402499999999994</v>
      </c>
      <c r="BR33" s="309">
        <f t="shared" si="155"/>
        <v>0.17469999999999999</v>
      </c>
      <c r="BS33" s="309">
        <f t="shared" si="155"/>
        <v>9.0749999999999983E-2</v>
      </c>
      <c r="BT33" s="309">
        <f t="shared" si="155"/>
        <v>0.23347499999999999</v>
      </c>
      <c r="BU33" s="309">
        <f t="shared" si="155"/>
        <v>8.2974999999999993E-2</v>
      </c>
      <c r="BV33" s="309">
        <f t="shared" si="155"/>
        <v>0.21247499999999994</v>
      </c>
      <c r="BW33" s="309">
        <f t="shared" si="155"/>
        <v>0.22132499999999999</v>
      </c>
      <c r="BX33" s="309">
        <f t="shared" si="155"/>
        <v>0.23497499999999999</v>
      </c>
      <c r="BY33" s="309">
        <f t="shared" si="155"/>
        <v>0.20690000000000006</v>
      </c>
      <c r="BZ33" s="309">
        <f t="shared" si="155"/>
        <v>0.24124999999999999</v>
      </c>
      <c r="CA33" s="309">
        <f t="shared" si="155"/>
        <v>0.27715000000000001</v>
      </c>
      <c r="CB33" s="309">
        <f t="shared" si="155"/>
        <v>0.20507499999999995</v>
      </c>
      <c r="CC33" s="309">
        <f t="shared" si="155"/>
        <v>0.22337499999999999</v>
      </c>
      <c r="CD33" s="309">
        <f t="shared" si="155"/>
        <v>0.33042499999999997</v>
      </c>
      <c r="CE33" s="309">
        <f t="shared" si="155"/>
        <v>0.19425000000000001</v>
      </c>
      <c r="CF33" s="309">
        <f t="shared" si="155"/>
        <v>0.21247499999999994</v>
      </c>
      <c r="CG33" s="309">
        <f t="shared" si="155"/>
        <v>0.36027499999999996</v>
      </c>
      <c r="CH33" s="309">
        <f t="shared" si="155"/>
        <v>0.157275</v>
      </c>
      <c r="CI33" s="309">
        <f t="shared" si="155"/>
        <v>0.151675</v>
      </c>
      <c r="CJ33" s="309">
        <f t="shared" si="155"/>
        <v>0.78640000000000021</v>
      </c>
      <c r="CK33" s="309">
        <f t="shared" si="155"/>
        <v>0.65262500000000001</v>
      </c>
      <c r="CL33" s="309">
        <f t="shared" si="155"/>
        <v>0.75472500000000009</v>
      </c>
      <c r="CM33" s="309">
        <f t="shared" si="155"/>
        <v>0.64900000000000002</v>
      </c>
      <c r="CN33" s="309">
        <f t="shared" si="155"/>
        <v>0.19174999999999984</v>
      </c>
      <c r="CO33" s="309">
        <f t="shared" si="155"/>
        <v>0.11057500000000013</v>
      </c>
      <c r="CP33" s="309">
        <f t="shared" si="155"/>
        <v>5.6137500000000007E-2</v>
      </c>
      <c r="CQ33" s="309">
        <f t="shared" si="155"/>
        <v>0.67234999999999989</v>
      </c>
      <c r="CR33" s="309">
        <f t="shared" si="155"/>
        <v>0.25149999999999995</v>
      </c>
      <c r="CS33" s="309">
        <f t="shared" si="155"/>
        <v>0.32994999999999997</v>
      </c>
      <c r="CT33" s="309">
        <f t="shared" si="155"/>
        <v>0.17177500000000001</v>
      </c>
      <c r="CU33" s="309">
        <f t="shared" si="155"/>
        <v>0.68314999999999992</v>
      </c>
      <c r="CV33" s="309">
        <f t="shared" si="155"/>
        <v>0.27337500000000003</v>
      </c>
      <c r="CW33" s="309">
        <f t="shared" si="155"/>
        <v>0.38069999999999998</v>
      </c>
      <c r="CX33" s="309">
        <f t="shared" si="155"/>
        <v>0.19397499999999995</v>
      </c>
      <c r="CY33" s="309">
        <f t="shared" si="155"/>
        <v>0.32900000000000001</v>
      </c>
      <c r="CZ33" s="309">
        <f t="shared" si="155"/>
        <v>0.25634999999999997</v>
      </c>
      <c r="DA33" s="309">
        <f t="shared" si="155"/>
        <v>0.15132500000000004</v>
      </c>
      <c r="DB33" s="309">
        <f t="shared" si="155"/>
        <v>0.45424999999999993</v>
      </c>
      <c r="DC33" s="309">
        <f t="shared" si="155"/>
        <v>0.2465</v>
      </c>
      <c r="DD33" s="309">
        <f t="shared" si="155"/>
        <v>0.27002500000000002</v>
      </c>
      <c r="DE33" s="309">
        <f t="shared" si="155"/>
        <v>0.13882500000000003</v>
      </c>
      <c r="DF33" s="309">
        <f t="shared" si="155"/>
        <v>0.15440000000000001</v>
      </c>
      <c r="DG33" s="309">
        <f t="shared" si="155"/>
        <v>0.14915</v>
      </c>
      <c r="DH33" s="309">
        <f t="shared" si="155"/>
        <v>0.13545000000000001</v>
      </c>
      <c r="DI33" s="309">
        <f t="shared" si="155"/>
        <v>0.13777499999999998</v>
      </c>
      <c r="DJ33" s="309">
        <f t="shared" si="155"/>
        <v>0.25307499999999994</v>
      </c>
      <c r="DK33" s="309">
        <f t="shared" si="155"/>
        <v>0.25437500000000002</v>
      </c>
      <c r="DL33" s="309">
        <f t="shared" si="155"/>
        <v>0.27289999999999992</v>
      </c>
      <c r="DM33" s="309">
        <f t="shared" si="155"/>
        <v>0.28070000000000006</v>
      </c>
      <c r="DN33" s="309">
        <f t="shared" si="155"/>
        <v>0.30410000000000004</v>
      </c>
      <c r="DO33" s="309">
        <f t="shared" si="155"/>
        <v>0.17855000000000001</v>
      </c>
      <c r="DP33" s="309">
        <f t="shared" si="155"/>
        <v>0.20437500000000003</v>
      </c>
      <c r="DQ33" s="309">
        <f t="shared" si="155"/>
        <v>0.16510000000000002</v>
      </c>
      <c r="DR33" s="309">
        <f t="shared" si="155"/>
        <v>0.21047499999999997</v>
      </c>
      <c r="DS33" s="309">
        <f t="shared" si="155"/>
        <v>0.19394999999999998</v>
      </c>
      <c r="DT33" s="309">
        <f t="shared" si="155"/>
        <v>0.20284999999999997</v>
      </c>
      <c r="DU33" s="309">
        <f t="shared" si="155"/>
        <v>0.20585000000000003</v>
      </c>
      <c r="DV33" s="309">
        <f t="shared" si="155"/>
        <v>0.18989999999999999</v>
      </c>
      <c r="DW33" s="309">
        <f t="shared" si="155"/>
        <v>0.16332499999999997</v>
      </c>
      <c r="DX33" s="309">
        <f t="shared" si="155"/>
        <v>0.10674999999999998</v>
      </c>
      <c r="DY33" s="309">
        <f t="shared" si="155"/>
        <v>0.1593</v>
      </c>
      <c r="DZ33" s="309">
        <f t="shared" si="155"/>
        <v>0.10785</v>
      </c>
      <c r="EA33" s="309">
        <f t="shared" si="155"/>
        <v>0.11485000000000004</v>
      </c>
      <c r="EB33" s="309">
        <f t="shared" ref="EB33:GM33" si="156">EB28+(3*EB29)</f>
        <v>0.40625000000000011</v>
      </c>
      <c r="EC33" s="309">
        <f t="shared" si="156"/>
        <v>0.41367500000000001</v>
      </c>
      <c r="ED33" s="309">
        <f t="shared" si="156"/>
        <v>0.33080000000000009</v>
      </c>
      <c r="EE33" s="309">
        <f t="shared" si="156"/>
        <v>0.42962499999999998</v>
      </c>
      <c r="EF33" s="309">
        <f t="shared" si="156"/>
        <v>0.44282499999999991</v>
      </c>
      <c r="EG33" s="309">
        <f t="shared" si="156"/>
        <v>0.4454999999999999</v>
      </c>
      <c r="EH33" s="309">
        <f t="shared" si="156"/>
        <v>0.49607500000000004</v>
      </c>
      <c r="EI33" s="309">
        <f t="shared" si="156"/>
        <v>0.4743750000000001</v>
      </c>
      <c r="EJ33" s="309">
        <f t="shared" si="156"/>
        <v>0.38040000000000002</v>
      </c>
      <c r="EK33" s="309">
        <f t="shared" si="156"/>
        <v>0.11587500000000001</v>
      </c>
      <c r="EL33" s="309">
        <f t="shared" si="156"/>
        <v>8.0260735000000007</v>
      </c>
      <c r="EM33" s="309">
        <f t="shared" si="156"/>
        <v>7.9265275000000006</v>
      </c>
      <c r="EN33" s="309">
        <f t="shared" si="156"/>
        <v>7.8710752500000023</v>
      </c>
      <c r="EO33" s="309">
        <f t="shared" si="156"/>
        <v>7.9169122499999993</v>
      </c>
      <c r="EP33" s="309">
        <f t="shared" si="156"/>
        <v>7.8770024999999979</v>
      </c>
      <c r="EQ33" s="309">
        <f t="shared" si="156"/>
        <v>7.8595724999999979</v>
      </c>
      <c r="ER33" s="309">
        <f t="shared" si="156"/>
        <v>7.8694270000000017</v>
      </c>
      <c r="ES33" s="309">
        <f t="shared" si="156"/>
        <v>7.8911222499999969</v>
      </c>
      <c r="ET33" s="309">
        <f t="shared" si="156"/>
        <v>7.9137849999999981</v>
      </c>
      <c r="EU33" s="309">
        <f t="shared" si="156"/>
        <v>8.0545382499999985</v>
      </c>
      <c r="EV33" s="309">
        <f t="shared" si="156"/>
        <v>7.9567595000000022</v>
      </c>
      <c r="EW33" s="309">
        <f t="shared" si="156"/>
        <v>7.9632562499999997</v>
      </c>
      <c r="EX33" s="309">
        <f t="shared" si="156"/>
        <v>7.96417675</v>
      </c>
      <c r="EY33" s="309">
        <f t="shared" si="156"/>
        <v>8.0006965000000019</v>
      </c>
      <c r="EZ33" s="309">
        <f t="shared" si="156"/>
        <v>7.9292387499999961</v>
      </c>
      <c r="FA33" s="309">
        <f t="shared" si="156"/>
        <v>7.8981389999999987</v>
      </c>
      <c r="FB33" s="309">
        <f t="shared" si="156"/>
        <v>7.9487614999999998</v>
      </c>
      <c r="FC33" s="309">
        <f t="shared" si="156"/>
        <v>7.9898434999999983</v>
      </c>
      <c r="FD33" s="309">
        <f t="shared" si="156"/>
        <v>0.63805000000000001</v>
      </c>
      <c r="FE33" s="309">
        <f t="shared" si="156"/>
        <v>0.16522500000000001</v>
      </c>
      <c r="FF33" s="309">
        <f t="shared" si="156"/>
        <v>0.14357499999999998</v>
      </c>
      <c r="FG33" s="309">
        <f t="shared" si="156"/>
        <v>0.126525</v>
      </c>
      <c r="FH33" s="309">
        <f t="shared" si="156"/>
        <v>0.106</v>
      </c>
      <c r="FI33" s="309">
        <f t="shared" si="156"/>
        <v>8.1674999999999984E-2</v>
      </c>
      <c r="FJ33" s="309">
        <f t="shared" si="156"/>
        <v>8.2575000000000023E-2</v>
      </c>
      <c r="FK33" s="309">
        <f t="shared" si="156"/>
        <v>0.15125</v>
      </c>
      <c r="FL33" s="309">
        <f t="shared" si="156"/>
        <v>0.15710000000000002</v>
      </c>
      <c r="FM33" s="309">
        <f t="shared" si="156"/>
        <v>0.22452499999999997</v>
      </c>
      <c r="FN33" s="309">
        <f t="shared" si="156"/>
        <v>5.4550000000000008E-2</v>
      </c>
      <c r="FO33" s="309">
        <f t="shared" si="156"/>
        <v>4.6525000000000011E-2</v>
      </c>
      <c r="FP33" s="309">
        <f t="shared" si="156"/>
        <v>4.7500000000000001E-2</v>
      </c>
      <c r="FQ33" s="309">
        <f t="shared" si="156"/>
        <v>-1.4599999999999891E-2</v>
      </c>
      <c r="FR33" s="309">
        <f t="shared" si="156"/>
        <v>9.3749999999999986E-2</v>
      </c>
      <c r="FS33" s="309">
        <f t="shared" si="156"/>
        <v>4.6925000000000001E-2</v>
      </c>
      <c r="FT33" s="309">
        <f t="shared" si="156"/>
        <v>0.28129999999999999</v>
      </c>
      <c r="FU33" s="309">
        <f t="shared" si="156"/>
        <v>0.20017499999999999</v>
      </c>
      <c r="FV33" s="309">
        <f t="shared" si="156"/>
        <v>0.11360000000000001</v>
      </c>
      <c r="FW33" s="309">
        <f t="shared" si="156"/>
        <v>0.12114999999999999</v>
      </c>
      <c r="FX33" s="309">
        <f t="shared" si="156"/>
        <v>8.2699999999999996E-2</v>
      </c>
      <c r="FY33" s="309">
        <f t="shared" si="156"/>
        <v>0.17219999999999999</v>
      </c>
      <c r="FZ33" s="309">
        <f t="shared" si="156"/>
        <v>9.8050000000000012E-2</v>
      </c>
      <c r="GA33" s="309">
        <f t="shared" si="156"/>
        <v>0.17052500000000001</v>
      </c>
      <c r="GB33" s="309">
        <f t="shared" si="156"/>
        <v>0.12262500000000001</v>
      </c>
      <c r="GC33" s="309">
        <f t="shared" si="156"/>
        <v>0.17657500000000001</v>
      </c>
      <c r="GD33" s="309">
        <f t="shared" si="156"/>
        <v>9.6000000000000002E-2</v>
      </c>
      <c r="GE33" s="309">
        <f t="shared" si="156"/>
        <v>0.1822</v>
      </c>
      <c r="GF33" s="309">
        <f t="shared" si="156"/>
        <v>0.11480000000000001</v>
      </c>
      <c r="GG33" s="309">
        <f t="shared" si="156"/>
        <v>0.14147500000000002</v>
      </c>
      <c r="GH33" s="309">
        <f t="shared" si="156"/>
        <v>0.12675</v>
      </c>
      <c r="GI33" s="309">
        <f t="shared" si="156"/>
        <v>0.13807499999999998</v>
      </c>
      <c r="GJ33" s="309">
        <f t="shared" si="156"/>
        <v>0.51509999999999989</v>
      </c>
      <c r="GK33" s="309">
        <f t="shared" si="156"/>
        <v>0.15110000000000001</v>
      </c>
      <c r="GL33" s="309">
        <f t="shared" si="156"/>
        <v>0.16527500000000001</v>
      </c>
      <c r="GM33" s="309">
        <f t="shared" si="156"/>
        <v>0.26887500000000003</v>
      </c>
      <c r="GN33" s="309">
        <f t="shared" ref="GN33:IY33" si="157">GN28+(3*GN29)</f>
        <v>0.18230000000000002</v>
      </c>
      <c r="GO33" s="309">
        <f t="shared" si="157"/>
        <v>0.168075</v>
      </c>
      <c r="GP33" s="309">
        <f t="shared" si="157"/>
        <v>0.154775</v>
      </c>
      <c r="GQ33" s="309">
        <f t="shared" si="157"/>
        <v>0.190025</v>
      </c>
      <c r="GR33" s="309">
        <f t="shared" si="157"/>
        <v>0.10487499999999998</v>
      </c>
      <c r="GS33" s="309">
        <f t="shared" si="157"/>
        <v>0.17404999999999998</v>
      </c>
      <c r="GT33" s="309">
        <f t="shared" si="157"/>
        <v>0.129325</v>
      </c>
      <c r="GU33" s="309">
        <f t="shared" si="157"/>
        <v>5.7399999999999993E-2</v>
      </c>
      <c r="GV33" s="309">
        <f t="shared" si="157"/>
        <v>0.11579999999999999</v>
      </c>
      <c r="GW33" s="309">
        <f t="shared" si="157"/>
        <v>-1.330000000000009E-2</v>
      </c>
      <c r="GX33" s="309">
        <f t="shared" si="157"/>
        <v>0.14710000000000001</v>
      </c>
      <c r="GY33" s="309">
        <f t="shared" si="157"/>
        <v>7.7850000000000003E-2</v>
      </c>
      <c r="GZ33" s="309">
        <f t="shared" si="157"/>
        <v>0.21919999999999998</v>
      </c>
      <c r="HA33" s="309">
        <f t="shared" si="157"/>
        <v>0.12209999999999999</v>
      </c>
      <c r="HB33" s="309">
        <f t="shared" si="157"/>
        <v>0.18525</v>
      </c>
      <c r="HC33" s="309">
        <f t="shared" si="157"/>
        <v>0.122125</v>
      </c>
      <c r="HD33" s="309">
        <f t="shared" si="157"/>
        <v>0.11377500000000002</v>
      </c>
      <c r="HE33" s="309">
        <f t="shared" si="157"/>
        <v>0.15455000000000002</v>
      </c>
      <c r="HF33" s="309">
        <f t="shared" si="157"/>
        <v>0.23600000000000002</v>
      </c>
      <c r="HG33" s="309">
        <f t="shared" si="157"/>
        <v>0.15875</v>
      </c>
      <c r="HH33" s="309">
        <f t="shared" si="157"/>
        <v>0.22440000000000004</v>
      </c>
      <c r="HI33" s="309">
        <f t="shared" si="157"/>
        <v>0.19097500000000001</v>
      </c>
      <c r="HJ33" s="309">
        <f t="shared" si="157"/>
        <v>0.26302500000000001</v>
      </c>
      <c r="HK33" s="309">
        <f t="shared" si="157"/>
        <v>0.18325000000000002</v>
      </c>
      <c r="HL33" s="309">
        <f t="shared" si="157"/>
        <v>0.12327500000000001</v>
      </c>
      <c r="HM33" s="309">
        <f t="shared" si="157"/>
        <v>0.14244999999999999</v>
      </c>
      <c r="HN33" s="309">
        <f t="shared" si="157"/>
        <v>0.155775</v>
      </c>
      <c r="HO33" s="309">
        <f t="shared" si="157"/>
        <v>7.5574999999999976E-2</v>
      </c>
      <c r="HP33" s="309">
        <f t="shared" si="157"/>
        <v>8.3099999999999993E-2</v>
      </c>
      <c r="HQ33" s="309">
        <f t="shared" si="157"/>
        <v>7.0074999999999998E-2</v>
      </c>
      <c r="HR33" s="309">
        <f t="shared" si="157"/>
        <v>9.3349999999999989E-2</v>
      </c>
      <c r="HS33" s="309">
        <f t="shared" si="157"/>
        <v>0.13605</v>
      </c>
      <c r="HT33" s="309">
        <f t="shared" si="157"/>
        <v>0.126975</v>
      </c>
      <c r="HU33" s="309">
        <f t="shared" si="157"/>
        <v>0.148675</v>
      </c>
      <c r="HV33" s="309">
        <f t="shared" si="157"/>
        <v>9.1750000000000026E-2</v>
      </c>
      <c r="HW33" s="309">
        <f t="shared" si="157"/>
        <v>7.617500000000002E-2</v>
      </c>
      <c r="HX33" s="309">
        <f t="shared" si="157"/>
        <v>9.5624999999999988E-2</v>
      </c>
      <c r="HY33" s="309">
        <f t="shared" si="157"/>
        <v>0.187</v>
      </c>
      <c r="HZ33" s="309">
        <f t="shared" si="157"/>
        <v>0.13414999999999999</v>
      </c>
      <c r="IA33" s="309">
        <f t="shared" si="157"/>
        <v>0.12457499999999999</v>
      </c>
      <c r="IB33" s="309">
        <f t="shared" si="157"/>
        <v>0.131525</v>
      </c>
      <c r="IC33" s="309">
        <f t="shared" si="157"/>
        <v>0.11715</v>
      </c>
      <c r="ID33" s="309">
        <f t="shared" si="157"/>
        <v>0.150475</v>
      </c>
      <c r="IE33" s="309">
        <f t="shared" si="157"/>
        <v>0.158475</v>
      </c>
      <c r="IF33" s="309">
        <f t="shared" si="157"/>
        <v>0.26146049999999998</v>
      </c>
      <c r="IG33" s="309">
        <f t="shared" si="157"/>
        <v>0.16156424999999999</v>
      </c>
      <c r="IH33" s="309">
        <f t="shared" si="157"/>
        <v>5.2074250000000002E-2</v>
      </c>
      <c r="II33" s="309">
        <f t="shared" si="157"/>
        <v>0.31593300000000002</v>
      </c>
      <c r="IJ33" s="309">
        <f t="shared" si="157"/>
        <v>0.24649225000000002</v>
      </c>
      <c r="IK33" s="309">
        <f t="shared" si="157"/>
        <v>0.17937775000000003</v>
      </c>
      <c r="IL33" s="309">
        <f t="shared" si="157"/>
        <v>6.8783499999999997E-2</v>
      </c>
      <c r="IM33" s="309">
        <f t="shared" si="157"/>
        <v>0.33816449999999992</v>
      </c>
      <c r="IN33" s="309" t="e">
        <f t="shared" si="157"/>
        <v>#NUM!</v>
      </c>
      <c r="IO33" s="309" t="e">
        <f t="shared" si="157"/>
        <v>#NUM!</v>
      </c>
      <c r="IP33" s="309" t="e">
        <f t="shared" si="157"/>
        <v>#NUM!</v>
      </c>
      <c r="IQ33" s="309" t="e">
        <f t="shared" si="157"/>
        <v>#NUM!</v>
      </c>
      <c r="IR33" s="309" t="e">
        <f t="shared" si="157"/>
        <v>#NUM!</v>
      </c>
      <c r="IS33" s="309" t="e">
        <f t="shared" si="157"/>
        <v>#NUM!</v>
      </c>
      <c r="IT33" s="309" t="e">
        <f t="shared" si="157"/>
        <v>#NUM!</v>
      </c>
      <c r="IU33" s="309" t="e">
        <f t="shared" si="157"/>
        <v>#NUM!</v>
      </c>
      <c r="IV33" s="309" t="e">
        <f t="shared" si="157"/>
        <v>#NUM!</v>
      </c>
      <c r="IW33" s="309" t="e">
        <f t="shared" si="157"/>
        <v>#NUM!</v>
      </c>
      <c r="IX33" s="309" t="e">
        <f t="shared" si="157"/>
        <v>#NUM!</v>
      </c>
      <c r="IY33" s="309" t="e">
        <f t="shared" si="157"/>
        <v>#NUM!</v>
      </c>
      <c r="IZ33" s="309" t="e">
        <f t="shared" ref="IZ33:LK33" si="158">IZ28+(3*IZ29)</f>
        <v>#NUM!</v>
      </c>
      <c r="JA33" s="309" t="e">
        <f t="shared" si="158"/>
        <v>#NUM!</v>
      </c>
      <c r="JB33" s="309" t="e">
        <f t="shared" si="158"/>
        <v>#NUM!</v>
      </c>
      <c r="JC33" s="309" t="e">
        <f t="shared" si="158"/>
        <v>#NUM!</v>
      </c>
      <c r="JD33" s="309" t="e">
        <f t="shared" si="158"/>
        <v>#NUM!</v>
      </c>
      <c r="JE33" s="309" t="e">
        <f t="shared" si="158"/>
        <v>#NUM!</v>
      </c>
      <c r="JF33" s="309" t="e">
        <f t="shared" si="158"/>
        <v>#NUM!</v>
      </c>
      <c r="JG33" s="309" t="e">
        <f t="shared" si="158"/>
        <v>#NUM!</v>
      </c>
      <c r="JH33" s="309" t="e">
        <f t="shared" si="158"/>
        <v>#NUM!</v>
      </c>
      <c r="JI33" s="309" t="e">
        <f t="shared" si="158"/>
        <v>#NUM!</v>
      </c>
      <c r="JJ33" s="309" t="e">
        <f t="shared" si="158"/>
        <v>#NUM!</v>
      </c>
      <c r="JK33" s="309" t="e">
        <f t="shared" si="158"/>
        <v>#NUM!</v>
      </c>
      <c r="JL33" s="309" t="e">
        <f t="shared" si="158"/>
        <v>#NUM!</v>
      </c>
      <c r="JM33" s="309" t="e">
        <f t="shared" si="158"/>
        <v>#NUM!</v>
      </c>
      <c r="JN33" s="309" t="e">
        <f t="shared" si="158"/>
        <v>#NUM!</v>
      </c>
      <c r="JO33" s="309" t="e">
        <f t="shared" si="158"/>
        <v>#NUM!</v>
      </c>
      <c r="JP33" s="309" t="e">
        <f t="shared" si="158"/>
        <v>#NUM!</v>
      </c>
      <c r="JQ33" s="309" t="e">
        <f t="shared" si="158"/>
        <v>#NUM!</v>
      </c>
      <c r="JR33" s="309" t="e">
        <f t="shared" si="158"/>
        <v>#NUM!</v>
      </c>
      <c r="JS33" s="309" t="e">
        <f t="shared" si="158"/>
        <v>#NUM!</v>
      </c>
      <c r="JT33" s="309" t="e">
        <f t="shared" si="158"/>
        <v>#NUM!</v>
      </c>
      <c r="JU33" s="309" t="e">
        <f t="shared" si="158"/>
        <v>#NUM!</v>
      </c>
      <c r="JV33" s="309" t="e">
        <f t="shared" si="158"/>
        <v>#NUM!</v>
      </c>
      <c r="JW33" s="309" t="e">
        <f t="shared" si="158"/>
        <v>#NUM!</v>
      </c>
      <c r="JX33" s="309" t="e">
        <f t="shared" si="158"/>
        <v>#NUM!</v>
      </c>
      <c r="JY33" s="309" t="e">
        <f t="shared" si="158"/>
        <v>#NUM!</v>
      </c>
      <c r="JZ33" s="309" t="e">
        <f t="shared" si="158"/>
        <v>#NUM!</v>
      </c>
      <c r="KA33" s="309" t="e">
        <f t="shared" si="158"/>
        <v>#NUM!</v>
      </c>
      <c r="KB33" s="309" t="e">
        <f t="shared" si="158"/>
        <v>#NUM!</v>
      </c>
      <c r="KC33" s="309" t="e">
        <f t="shared" si="158"/>
        <v>#NUM!</v>
      </c>
      <c r="KD33" s="309" t="e">
        <f t="shared" si="158"/>
        <v>#NUM!</v>
      </c>
      <c r="KE33" s="309" t="e">
        <f t="shared" si="158"/>
        <v>#NUM!</v>
      </c>
      <c r="KF33" s="309" t="e">
        <f t="shared" si="158"/>
        <v>#NUM!</v>
      </c>
      <c r="KG33" s="309" t="e">
        <f t="shared" si="158"/>
        <v>#NUM!</v>
      </c>
      <c r="KH33" s="309" t="e">
        <f t="shared" si="158"/>
        <v>#NUM!</v>
      </c>
      <c r="KI33" s="309" t="e">
        <f t="shared" si="158"/>
        <v>#NUM!</v>
      </c>
      <c r="KJ33" s="309" t="e">
        <f t="shared" si="158"/>
        <v>#NUM!</v>
      </c>
      <c r="KK33" s="309" t="e">
        <f t="shared" si="158"/>
        <v>#NUM!</v>
      </c>
      <c r="KL33" s="309" t="e">
        <f t="shared" si="158"/>
        <v>#NUM!</v>
      </c>
      <c r="KM33" s="309" t="e">
        <f t="shared" si="158"/>
        <v>#NUM!</v>
      </c>
      <c r="KN33" s="309" t="e">
        <f t="shared" si="158"/>
        <v>#NUM!</v>
      </c>
      <c r="KO33" s="309" t="e">
        <f t="shared" si="158"/>
        <v>#NUM!</v>
      </c>
      <c r="KP33" s="309" t="e">
        <f t="shared" si="158"/>
        <v>#NUM!</v>
      </c>
      <c r="KQ33" s="309" t="e">
        <f t="shared" si="158"/>
        <v>#NUM!</v>
      </c>
      <c r="KR33" s="309" t="e">
        <f t="shared" si="158"/>
        <v>#NUM!</v>
      </c>
      <c r="KS33" s="309" t="e">
        <f t="shared" si="158"/>
        <v>#NUM!</v>
      </c>
      <c r="KT33" s="309" t="e">
        <f t="shared" si="158"/>
        <v>#NUM!</v>
      </c>
      <c r="KU33" s="309" t="e">
        <f t="shared" si="158"/>
        <v>#NUM!</v>
      </c>
      <c r="KV33" s="309" t="e">
        <f t="shared" si="158"/>
        <v>#NUM!</v>
      </c>
      <c r="KW33" s="309" t="e">
        <f t="shared" si="158"/>
        <v>#NUM!</v>
      </c>
      <c r="KX33" s="309" t="e">
        <f t="shared" si="158"/>
        <v>#NUM!</v>
      </c>
      <c r="KY33" s="309" t="e">
        <f t="shared" si="158"/>
        <v>#NUM!</v>
      </c>
      <c r="KZ33" s="309" t="e">
        <f t="shared" si="158"/>
        <v>#NUM!</v>
      </c>
      <c r="LA33" s="309" t="e">
        <f t="shared" si="158"/>
        <v>#NUM!</v>
      </c>
      <c r="LB33" s="309" t="e">
        <f t="shared" si="158"/>
        <v>#NUM!</v>
      </c>
      <c r="LC33" s="309" t="e">
        <f t="shared" si="158"/>
        <v>#NUM!</v>
      </c>
      <c r="LD33" s="309" t="e">
        <f t="shared" si="158"/>
        <v>#NUM!</v>
      </c>
      <c r="LE33" s="309" t="e">
        <f t="shared" si="158"/>
        <v>#NUM!</v>
      </c>
      <c r="LF33" s="309" t="e">
        <f t="shared" si="158"/>
        <v>#NUM!</v>
      </c>
      <c r="LG33" s="309" t="e">
        <f t="shared" si="158"/>
        <v>#NUM!</v>
      </c>
      <c r="LH33" s="309" t="e">
        <f t="shared" si="158"/>
        <v>#NUM!</v>
      </c>
      <c r="LI33" s="309" t="e">
        <f t="shared" si="158"/>
        <v>#NUM!</v>
      </c>
      <c r="LJ33" s="309" t="e">
        <f t="shared" si="158"/>
        <v>#NUM!</v>
      </c>
      <c r="LK33" s="309" t="e">
        <f t="shared" si="158"/>
        <v>#NUM!</v>
      </c>
      <c r="LL33" s="309" t="e">
        <f t="shared" ref="LL33:NW33" si="159">LL28+(3*LL29)</f>
        <v>#NUM!</v>
      </c>
      <c r="LM33" s="309" t="e">
        <f t="shared" si="159"/>
        <v>#NUM!</v>
      </c>
      <c r="LN33" s="309" t="e">
        <f t="shared" si="159"/>
        <v>#NUM!</v>
      </c>
      <c r="LO33" s="309" t="e">
        <f t="shared" si="159"/>
        <v>#NUM!</v>
      </c>
      <c r="LP33" s="309" t="e">
        <f t="shared" si="159"/>
        <v>#NUM!</v>
      </c>
      <c r="LQ33" s="309" t="e">
        <f t="shared" si="159"/>
        <v>#NUM!</v>
      </c>
      <c r="LR33" s="309" t="e">
        <f t="shared" si="159"/>
        <v>#NUM!</v>
      </c>
      <c r="LS33" s="309" t="e">
        <f t="shared" si="159"/>
        <v>#NUM!</v>
      </c>
      <c r="LT33" s="309" t="e">
        <f t="shared" si="159"/>
        <v>#NUM!</v>
      </c>
      <c r="LU33" s="309" t="e">
        <f t="shared" si="159"/>
        <v>#NUM!</v>
      </c>
      <c r="LV33" s="309" t="e">
        <f t="shared" si="159"/>
        <v>#NUM!</v>
      </c>
      <c r="LW33" s="309" t="e">
        <f t="shared" si="159"/>
        <v>#NUM!</v>
      </c>
      <c r="LX33" s="309" t="e">
        <f t="shared" si="159"/>
        <v>#NUM!</v>
      </c>
      <c r="LY33" s="309" t="e">
        <f t="shared" si="159"/>
        <v>#NUM!</v>
      </c>
      <c r="LZ33" s="309" t="e">
        <f t="shared" si="159"/>
        <v>#NUM!</v>
      </c>
      <c r="MA33" s="309" t="e">
        <f t="shared" si="159"/>
        <v>#NUM!</v>
      </c>
      <c r="MB33" s="309" t="e">
        <f t="shared" si="159"/>
        <v>#NUM!</v>
      </c>
      <c r="MC33" s="309" t="e">
        <f t="shared" si="159"/>
        <v>#NUM!</v>
      </c>
      <c r="MD33" s="309" t="e">
        <f t="shared" si="159"/>
        <v>#NUM!</v>
      </c>
      <c r="ME33" s="309" t="e">
        <f t="shared" si="159"/>
        <v>#NUM!</v>
      </c>
      <c r="MF33" s="309" t="e">
        <f t="shared" si="159"/>
        <v>#NUM!</v>
      </c>
      <c r="MG33" s="309" t="e">
        <f t="shared" si="159"/>
        <v>#NUM!</v>
      </c>
      <c r="MH33" s="309" t="e">
        <f t="shared" si="159"/>
        <v>#NUM!</v>
      </c>
      <c r="MI33" s="309" t="e">
        <f t="shared" si="159"/>
        <v>#NUM!</v>
      </c>
      <c r="MJ33" s="309" t="e">
        <f t="shared" si="159"/>
        <v>#NUM!</v>
      </c>
      <c r="MK33" s="309" t="e">
        <f t="shared" si="159"/>
        <v>#NUM!</v>
      </c>
      <c r="ML33" s="309" t="e">
        <f t="shared" si="159"/>
        <v>#NUM!</v>
      </c>
      <c r="MM33" s="309" t="e">
        <f t="shared" si="159"/>
        <v>#NUM!</v>
      </c>
      <c r="MN33" s="309" t="e">
        <f t="shared" si="159"/>
        <v>#NUM!</v>
      </c>
      <c r="MO33" s="309" t="e">
        <f t="shared" si="159"/>
        <v>#NUM!</v>
      </c>
      <c r="MP33" s="309" t="e">
        <f t="shared" si="159"/>
        <v>#NUM!</v>
      </c>
      <c r="MQ33" s="309" t="e">
        <f t="shared" si="159"/>
        <v>#NUM!</v>
      </c>
      <c r="MR33" s="309" t="e">
        <f t="shared" si="159"/>
        <v>#NUM!</v>
      </c>
      <c r="MS33" s="309" t="e">
        <f t="shared" si="159"/>
        <v>#NUM!</v>
      </c>
      <c r="MT33" s="309" t="e">
        <f t="shared" si="159"/>
        <v>#NUM!</v>
      </c>
      <c r="MU33" s="309" t="e">
        <f t="shared" si="159"/>
        <v>#NUM!</v>
      </c>
      <c r="MV33" s="309" t="e">
        <f t="shared" si="159"/>
        <v>#NUM!</v>
      </c>
      <c r="MW33" s="309" t="e">
        <f t="shared" si="159"/>
        <v>#NUM!</v>
      </c>
      <c r="MX33" s="309" t="e">
        <f t="shared" si="159"/>
        <v>#NUM!</v>
      </c>
      <c r="MY33" s="309" t="e">
        <f t="shared" si="159"/>
        <v>#NUM!</v>
      </c>
      <c r="MZ33" s="309" t="e">
        <f t="shared" si="159"/>
        <v>#NUM!</v>
      </c>
      <c r="NA33" s="309" t="e">
        <f t="shared" si="159"/>
        <v>#NUM!</v>
      </c>
      <c r="NB33" s="309" t="e">
        <f t="shared" si="159"/>
        <v>#NUM!</v>
      </c>
      <c r="NC33" s="309" t="e">
        <f t="shared" si="159"/>
        <v>#NUM!</v>
      </c>
      <c r="ND33" s="309" t="e">
        <f t="shared" si="159"/>
        <v>#NUM!</v>
      </c>
      <c r="NE33" s="309" t="e">
        <f t="shared" si="159"/>
        <v>#NUM!</v>
      </c>
      <c r="NF33" s="309" t="e">
        <f t="shared" si="159"/>
        <v>#NUM!</v>
      </c>
      <c r="NG33" s="309" t="e">
        <f t="shared" si="159"/>
        <v>#NUM!</v>
      </c>
      <c r="NH33" s="309" t="e">
        <f t="shared" si="159"/>
        <v>#NUM!</v>
      </c>
      <c r="NI33" s="309" t="e">
        <f t="shared" si="159"/>
        <v>#NUM!</v>
      </c>
      <c r="NJ33" s="309" t="e">
        <f t="shared" si="159"/>
        <v>#NUM!</v>
      </c>
      <c r="NK33" s="309" t="e">
        <f t="shared" si="159"/>
        <v>#NUM!</v>
      </c>
      <c r="NL33" s="309" t="e">
        <f t="shared" si="159"/>
        <v>#NUM!</v>
      </c>
      <c r="NM33" s="309" t="e">
        <f t="shared" si="159"/>
        <v>#NUM!</v>
      </c>
      <c r="NN33" s="309" t="e">
        <f t="shared" si="159"/>
        <v>#NUM!</v>
      </c>
      <c r="NO33" s="309" t="e">
        <f t="shared" si="159"/>
        <v>#NUM!</v>
      </c>
      <c r="NP33" s="309" t="e">
        <f t="shared" si="159"/>
        <v>#NUM!</v>
      </c>
      <c r="NQ33" s="309" t="e">
        <f t="shared" si="159"/>
        <v>#NUM!</v>
      </c>
      <c r="NR33" s="309" t="e">
        <f t="shared" si="159"/>
        <v>#NUM!</v>
      </c>
      <c r="NS33" s="309" t="e">
        <f t="shared" si="159"/>
        <v>#NUM!</v>
      </c>
      <c r="NT33" s="309" t="e">
        <f t="shared" si="159"/>
        <v>#NUM!</v>
      </c>
      <c r="NU33" s="309" t="e">
        <f t="shared" si="159"/>
        <v>#NUM!</v>
      </c>
      <c r="NV33" s="309" t="e">
        <f t="shared" si="159"/>
        <v>#NUM!</v>
      </c>
      <c r="NW33" s="309" t="e">
        <f t="shared" si="159"/>
        <v>#NUM!</v>
      </c>
      <c r="NX33" s="309" t="e">
        <f t="shared" ref="NX33:QI33" si="160">NX28+(3*NX29)</f>
        <v>#NUM!</v>
      </c>
      <c r="NY33" s="309" t="e">
        <f t="shared" si="160"/>
        <v>#NUM!</v>
      </c>
      <c r="NZ33" s="309" t="e">
        <f t="shared" si="160"/>
        <v>#NUM!</v>
      </c>
      <c r="OA33" s="309" t="e">
        <f t="shared" si="160"/>
        <v>#NUM!</v>
      </c>
      <c r="OB33" s="309" t="e">
        <f t="shared" si="160"/>
        <v>#NUM!</v>
      </c>
      <c r="OC33" s="309" t="e">
        <f t="shared" si="160"/>
        <v>#NUM!</v>
      </c>
      <c r="OD33" s="309" t="e">
        <f t="shared" si="160"/>
        <v>#NUM!</v>
      </c>
      <c r="OE33" s="309" t="e">
        <f t="shared" si="160"/>
        <v>#NUM!</v>
      </c>
      <c r="OF33" s="309" t="e">
        <f t="shared" si="160"/>
        <v>#NUM!</v>
      </c>
      <c r="OG33" s="309" t="e">
        <f t="shared" si="160"/>
        <v>#NUM!</v>
      </c>
      <c r="OH33" s="309" t="e">
        <f t="shared" si="160"/>
        <v>#NUM!</v>
      </c>
      <c r="OI33" s="309" t="e">
        <f t="shared" si="160"/>
        <v>#NUM!</v>
      </c>
      <c r="OJ33" s="309" t="e">
        <f t="shared" si="160"/>
        <v>#NUM!</v>
      </c>
      <c r="OK33" s="309" t="e">
        <f t="shared" si="160"/>
        <v>#NUM!</v>
      </c>
      <c r="OL33" s="309" t="e">
        <f t="shared" si="160"/>
        <v>#NUM!</v>
      </c>
      <c r="OM33" s="309" t="e">
        <f t="shared" si="160"/>
        <v>#NUM!</v>
      </c>
      <c r="ON33" s="309" t="e">
        <f t="shared" si="160"/>
        <v>#NUM!</v>
      </c>
      <c r="OO33" s="309" t="e">
        <f t="shared" si="160"/>
        <v>#NUM!</v>
      </c>
      <c r="OP33" s="309" t="e">
        <f t="shared" si="160"/>
        <v>#NUM!</v>
      </c>
      <c r="OQ33" s="309" t="e">
        <f t="shared" si="160"/>
        <v>#NUM!</v>
      </c>
      <c r="OR33" s="309" t="e">
        <f t="shared" si="160"/>
        <v>#NUM!</v>
      </c>
      <c r="OS33" s="309" t="e">
        <f t="shared" si="160"/>
        <v>#NUM!</v>
      </c>
      <c r="OT33" s="309" t="e">
        <f t="shared" si="160"/>
        <v>#NUM!</v>
      </c>
      <c r="OU33" s="309" t="e">
        <f t="shared" si="160"/>
        <v>#NUM!</v>
      </c>
      <c r="OV33" s="309" t="e">
        <f t="shared" si="160"/>
        <v>#NUM!</v>
      </c>
      <c r="OW33" s="309" t="e">
        <f t="shared" si="160"/>
        <v>#NUM!</v>
      </c>
      <c r="OX33" s="309" t="e">
        <f t="shared" si="160"/>
        <v>#NUM!</v>
      </c>
      <c r="OY33" s="309" t="e">
        <f t="shared" si="160"/>
        <v>#NUM!</v>
      </c>
      <c r="OZ33" s="309" t="e">
        <f t="shared" si="160"/>
        <v>#NUM!</v>
      </c>
      <c r="PA33" s="309" t="e">
        <f t="shared" si="160"/>
        <v>#NUM!</v>
      </c>
      <c r="PB33" s="309" t="e">
        <f t="shared" si="160"/>
        <v>#NUM!</v>
      </c>
      <c r="PC33" s="309" t="e">
        <f t="shared" si="160"/>
        <v>#NUM!</v>
      </c>
      <c r="PD33" s="309" t="e">
        <f t="shared" si="160"/>
        <v>#NUM!</v>
      </c>
      <c r="PE33" s="309" t="e">
        <f t="shared" si="160"/>
        <v>#NUM!</v>
      </c>
      <c r="PF33" s="309" t="e">
        <f t="shared" si="160"/>
        <v>#NUM!</v>
      </c>
      <c r="PG33" s="309" t="e">
        <f t="shared" si="160"/>
        <v>#NUM!</v>
      </c>
      <c r="PH33" s="309" t="e">
        <f t="shared" si="160"/>
        <v>#NUM!</v>
      </c>
      <c r="PI33" s="309" t="e">
        <f t="shared" si="160"/>
        <v>#NUM!</v>
      </c>
      <c r="PJ33" s="309" t="e">
        <f t="shared" si="160"/>
        <v>#NUM!</v>
      </c>
      <c r="PK33" s="309" t="e">
        <f t="shared" si="160"/>
        <v>#NUM!</v>
      </c>
      <c r="PL33" s="309" t="e">
        <f t="shared" si="160"/>
        <v>#NUM!</v>
      </c>
      <c r="PM33" s="309" t="e">
        <f t="shared" si="160"/>
        <v>#NUM!</v>
      </c>
      <c r="PN33" s="309" t="e">
        <f t="shared" si="160"/>
        <v>#NUM!</v>
      </c>
      <c r="PO33" s="309" t="e">
        <f t="shared" si="160"/>
        <v>#NUM!</v>
      </c>
      <c r="PP33" s="309" t="e">
        <f t="shared" si="160"/>
        <v>#NUM!</v>
      </c>
      <c r="PQ33" s="309" t="e">
        <f t="shared" si="160"/>
        <v>#NUM!</v>
      </c>
      <c r="PR33" s="309" t="e">
        <f t="shared" si="160"/>
        <v>#NUM!</v>
      </c>
      <c r="PS33" s="309" t="e">
        <f t="shared" si="160"/>
        <v>#NUM!</v>
      </c>
      <c r="PT33" s="309" t="e">
        <f t="shared" si="160"/>
        <v>#NUM!</v>
      </c>
      <c r="PU33" s="309" t="e">
        <f t="shared" si="160"/>
        <v>#NUM!</v>
      </c>
      <c r="PV33" s="309" t="e">
        <f t="shared" si="160"/>
        <v>#NUM!</v>
      </c>
      <c r="PW33" s="309" t="e">
        <f t="shared" si="160"/>
        <v>#NUM!</v>
      </c>
      <c r="PX33" s="309" t="e">
        <f t="shared" si="160"/>
        <v>#NUM!</v>
      </c>
      <c r="PY33" s="309" t="e">
        <f t="shared" si="160"/>
        <v>#NUM!</v>
      </c>
      <c r="PZ33" s="309" t="e">
        <f t="shared" si="160"/>
        <v>#NUM!</v>
      </c>
      <c r="QA33" s="309" t="e">
        <f t="shared" si="160"/>
        <v>#NUM!</v>
      </c>
      <c r="QB33" s="309" t="e">
        <f t="shared" si="160"/>
        <v>#NUM!</v>
      </c>
      <c r="QC33" s="309" t="e">
        <f t="shared" si="160"/>
        <v>#NUM!</v>
      </c>
      <c r="QD33" s="309" t="e">
        <f t="shared" si="160"/>
        <v>#NUM!</v>
      </c>
      <c r="QE33" s="309" t="e">
        <f t="shared" si="160"/>
        <v>#NUM!</v>
      </c>
      <c r="QF33" s="309" t="e">
        <f t="shared" si="160"/>
        <v>#NUM!</v>
      </c>
      <c r="QG33" s="309" t="e">
        <f t="shared" si="160"/>
        <v>#NUM!</v>
      </c>
      <c r="QH33" s="309" t="e">
        <f t="shared" si="160"/>
        <v>#NUM!</v>
      </c>
      <c r="QI33" s="309" t="e">
        <f t="shared" si="160"/>
        <v>#NUM!</v>
      </c>
      <c r="QJ33" s="309" t="e">
        <f t="shared" ref="QJ33:SH33" si="161">QJ28+(3*QJ29)</f>
        <v>#NUM!</v>
      </c>
      <c r="QK33" s="309" t="e">
        <f t="shared" si="161"/>
        <v>#NUM!</v>
      </c>
      <c r="QL33" s="309" t="e">
        <f t="shared" si="161"/>
        <v>#NUM!</v>
      </c>
      <c r="QM33" s="309" t="e">
        <f t="shared" si="161"/>
        <v>#NUM!</v>
      </c>
      <c r="QN33" s="309" t="e">
        <f t="shared" si="161"/>
        <v>#NUM!</v>
      </c>
      <c r="QO33" s="309" t="e">
        <f t="shared" si="161"/>
        <v>#NUM!</v>
      </c>
      <c r="QP33" s="309" t="e">
        <f t="shared" si="161"/>
        <v>#NUM!</v>
      </c>
      <c r="QQ33" s="309" t="e">
        <f t="shared" si="161"/>
        <v>#NUM!</v>
      </c>
      <c r="QR33" s="309" t="e">
        <f t="shared" si="161"/>
        <v>#NUM!</v>
      </c>
      <c r="QS33" s="309" t="e">
        <f t="shared" si="161"/>
        <v>#NUM!</v>
      </c>
      <c r="QT33" s="309" t="e">
        <f t="shared" si="161"/>
        <v>#NUM!</v>
      </c>
      <c r="QU33" s="309" t="e">
        <f t="shared" si="161"/>
        <v>#NUM!</v>
      </c>
      <c r="QV33" s="309" t="e">
        <f t="shared" si="161"/>
        <v>#NUM!</v>
      </c>
      <c r="QW33" s="309" t="e">
        <f t="shared" si="161"/>
        <v>#NUM!</v>
      </c>
      <c r="QX33" s="309" t="e">
        <f t="shared" si="161"/>
        <v>#NUM!</v>
      </c>
      <c r="QY33" s="309" t="e">
        <f t="shared" si="161"/>
        <v>#NUM!</v>
      </c>
      <c r="QZ33" s="309" t="e">
        <f t="shared" si="161"/>
        <v>#NUM!</v>
      </c>
      <c r="RA33" s="309" t="e">
        <f t="shared" si="161"/>
        <v>#NUM!</v>
      </c>
      <c r="RB33" s="309" t="e">
        <f t="shared" si="161"/>
        <v>#NUM!</v>
      </c>
      <c r="RC33" s="309" t="e">
        <f t="shared" si="161"/>
        <v>#NUM!</v>
      </c>
      <c r="RD33" s="309" t="e">
        <f t="shared" si="161"/>
        <v>#NUM!</v>
      </c>
      <c r="RE33" s="309" t="e">
        <f t="shared" si="161"/>
        <v>#NUM!</v>
      </c>
      <c r="RF33" s="309" t="e">
        <f t="shared" si="161"/>
        <v>#NUM!</v>
      </c>
      <c r="RG33" s="309" t="e">
        <f t="shared" si="161"/>
        <v>#NUM!</v>
      </c>
      <c r="RH33" s="309" t="e">
        <f t="shared" si="161"/>
        <v>#NUM!</v>
      </c>
      <c r="RI33" s="309" t="e">
        <f t="shared" si="161"/>
        <v>#NUM!</v>
      </c>
      <c r="RJ33" s="309" t="e">
        <f t="shared" si="161"/>
        <v>#NUM!</v>
      </c>
      <c r="RK33" s="309" t="e">
        <f t="shared" si="161"/>
        <v>#NUM!</v>
      </c>
      <c r="RL33" s="309" t="e">
        <f t="shared" si="161"/>
        <v>#NUM!</v>
      </c>
      <c r="RM33" s="309" t="e">
        <f t="shared" si="161"/>
        <v>#NUM!</v>
      </c>
      <c r="RN33" s="309" t="e">
        <f t="shared" si="161"/>
        <v>#NUM!</v>
      </c>
      <c r="RO33" s="309" t="e">
        <f t="shared" si="161"/>
        <v>#NUM!</v>
      </c>
      <c r="RP33" s="309" t="e">
        <f t="shared" si="161"/>
        <v>#NUM!</v>
      </c>
      <c r="RQ33" s="309" t="e">
        <f t="shared" si="161"/>
        <v>#NUM!</v>
      </c>
      <c r="RR33" s="309" t="e">
        <f t="shared" si="161"/>
        <v>#NUM!</v>
      </c>
      <c r="RS33" s="309" t="e">
        <f t="shared" si="161"/>
        <v>#NUM!</v>
      </c>
      <c r="RT33" s="309" t="e">
        <f t="shared" si="161"/>
        <v>#NUM!</v>
      </c>
      <c r="RU33" s="309" t="e">
        <f t="shared" si="161"/>
        <v>#NUM!</v>
      </c>
      <c r="RV33" s="309" t="e">
        <f t="shared" si="161"/>
        <v>#NUM!</v>
      </c>
      <c r="RW33" s="309" t="e">
        <f t="shared" si="161"/>
        <v>#NUM!</v>
      </c>
      <c r="RX33" s="309" t="e">
        <f t="shared" si="161"/>
        <v>#NUM!</v>
      </c>
      <c r="RY33" s="309" t="e">
        <f t="shared" si="161"/>
        <v>#NUM!</v>
      </c>
      <c r="RZ33" s="309" t="e">
        <f t="shared" si="161"/>
        <v>#NUM!</v>
      </c>
      <c r="SA33" s="309" t="e">
        <f t="shared" si="161"/>
        <v>#NUM!</v>
      </c>
      <c r="SB33" s="309" t="e">
        <f t="shared" si="161"/>
        <v>#NUM!</v>
      </c>
      <c r="SC33" s="309" t="e">
        <f t="shared" si="161"/>
        <v>#NUM!</v>
      </c>
      <c r="SD33" s="309" t="e">
        <f t="shared" si="161"/>
        <v>#NUM!</v>
      </c>
      <c r="SE33" s="309" t="e">
        <f t="shared" si="161"/>
        <v>#NUM!</v>
      </c>
      <c r="SF33" s="309" t="e">
        <f t="shared" si="161"/>
        <v>#NUM!</v>
      </c>
      <c r="SG33" s="309" t="e">
        <f t="shared" si="161"/>
        <v>#NUM!</v>
      </c>
      <c r="SH33" s="309" t="e">
        <f t="shared" si="161"/>
        <v>#NUM!</v>
      </c>
      <c r="SM33">
        <f>'GRR Data'!A29</f>
        <v>0</v>
      </c>
    </row>
    <row r="34" spans="2:507">
      <c r="B34" s="3"/>
      <c r="C34" s="309"/>
      <c r="D34" s="309"/>
      <c r="E34" s="309"/>
      <c r="F34" s="309"/>
      <c r="G34" s="309"/>
      <c r="H34" s="309"/>
      <c r="I34" s="309"/>
      <c r="J34" s="309"/>
      <c r="K34" s="309"/>
      <c r="L34" s="309"/>
      <c r="M34" s="309"/>
      <c r="N34" s="309"/>
      <c r="O34" s="309"/>
      <c r="P34" s="309"/>
      <c r="Q34" s="309"/>
      <c r="R34" s="309"/>
      <c r="S34" s="309"/>
      <c r="T34" s="309"/>
      <c r="U34" s="309"/>
      <c r="V34" s="309"/>
      <c r="W34" s="309"/>
      <c r="X34" s="309"/>
      <c r="Y34" s="309"/>
      <c r="Z34" s="309"/>
      <c r="AA34" s="309"/>
      <c r="AB34" s="309"/>
      <c r="AC34" s="309"/>
      <c r="AD34" s="309"/>
      <c r="AE34" s="309"/>
      <c r="AF34" s="309"/>
      <c r="AG34" s="309"/>
      <c r="AH34" s="309"/>
      <c r="AI34" s="309"/>
      <c r="AJ34" s="309"/>
      <c r="AK34" s="309"/>
      <c r="AL34" s="309"/>
      <c r="AM34" s="309"/>
      <c r="AN34" s="309"/>
      <c r="AO34" s="309"/>
      <c r="AP34" s="309"/>
      <c r="AQ34" s="309"/>
      <c r="AR34" s="309"/>
      <c r="AS34" s="309"/>
      <c r="AT34" s="309"/>
      <c r="AU34" s="309"/>
      <c r="AV34" s="309"/>
      <c r="AW34" s="309"/>
      <c r="AX34" s="309"/>
      <c r="AY34" s="309"/>
      <c r="AZ34" s="309"/>
      <c r="BA34" s="309"/>
      <c r="BB34" s="309"/>
      <c r="BC34" s="309"/>
      <c r="BD34" s="309"/>
      <c r="BE34" s="309"/>
      <c r="BF34" s="309"/>
      <c r="BG34" s="309"/>
      <c r="BH34" s="309"/>
      <c r="BI34" s="309"/>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09"/>
      <c r="CY34" s="309"/>
      <c r="CZ34" s="309"/>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09"/>
      <c r="EE34" s="309"/>
      <c r="EF34" s="309"/>
      <c r="EG34" s="309"/>
      <c r="EH34" s="309"/>
      <c r="EI34" s="309"/>
      <c r="EJ34" s="309"/>
      <c r="EK34" s="309"/>
      <c r="EL34" s="309"/>
      <c r="EM34" s="309"/>
      <c r="EN34" s="309"/>
      <c r="EO34" s="309"/>
      <c r="EP34" s="309"/>
      <c r="EQ34" s="309"/>
      <c r="ER34" s="309"/>
      <c r="ES34" s="309"/>
      <c r="ET34" s="309"/>
      <c r="EU34" s="309"/>
      <c r="EV34" s="309"/>
      <c r="EW34" s="309"/>
      <c r="EX34" s="309"/>
      <c r="EY34" s="309"/>
      <c r="EZ34" s="309"/>
      <c r="FA34" s="309"/>
      <c r="FB34" s="309"/>
      <c r="FC34" s="309"/>
      <c r="FD34" s="309"/>
      <c r="FE34" s="309"/>
      <c r="FF34" s="309"/>
      <c r="FG34" s="309"/>
      <c r="FH34" s="309"/>
      <c r="FI34" s="309"/>
      <c r="FJ34" s="309"/>
      <c r="FK34" s="309"/>
      <c r="FL34" s="309"/>
      <c r="FM34" s="309"/>
      <c r="FN34" s="309"/>
      <c r="FO34" s="309"/>
      <c r="FP34" s="309"/>
      <c r="FQ34" s="309"/>
      <c r="FR34" s="309"/>
      <c r="FS34" s="309"/>
      <c r="FT34" s="309"/>
      <c r="FU34" s="309"/>
      <c r="FV34" s="309"/>
      <c r="FW34" s="309"/>
      <c r="FX34" s="309"/>
      <c r="FY34" s="309"/>
      <c r="FZ34" s="309"/>
      <c r="GA34" s="309"/>
      <c r="GB34" s="309"/>
      <c r="GC34" s="309"/>
      <c r="GD34" s="309"/>
      <c r="GE34" s="309"/>
      <c r="GF34" s="309"/>
      <c r="GG34" s="309"/>
      <c r="GH34" s="309"/>
      <c r="GI34" s="309"/>
      <c r="GJ34" s="309"/>
      <c r="GK34" s="309"/>
      <c r="GL34" s="309"/>
      <c r="GM34" s="309"/>
      <c r="GN34" s="309"/>
      <c r="GO34" s="309"/>
      <c r="GP34" s="309"/>
      <c r="GQ34" s="309"/>
      <c r="GR34" s="309"/>
      <c r="GS34" s="309"/>
      <c r="GT34" s="309"/>
      <c r="GU34" s="309"/>
      <c r="GV34" s="309"/>
      <c r="GW34" s="309"/>
      <c r="GX34" s="309"/>
      <c r="GY34" s="309"/>
      <c r="GZ34" s="309"/>
      <c r="HA34" s="309"/>
      <c r="HB34" s="309"/>
      <c r="HC34" s="309"/>
      <c r="HD34" s="309"/>
      <c r="HE34" s="309"/>
      <c r="HF34" s="309"/>
      <c r="HG34" s="309"/>
      <c r="HH34" s="309"/>
      <c r="HI34" s="309"/>
      <c r="HJ34" s="309"/>
      <c r="HK34" s="309"/>
      <c r="HL34" s="309"/>
      <c r="HM34" s="309"/>
      <c r="HN34" s="309"/>
      <c r="HO34" s="309"/>
      <c r="HP34" s="309"/>
      <c r="HQ34" s="309"/>
      <c r="HR34" s="309"/>
      <c r="HS34" s="309"/>
      <c r="HT34" s="309"/>
      <c r="HU34" s="309"/>
      <c r="HV34" s="309"/>
      <c r="HW34" s="309"/>
      <c r="HX34" s="309"/>
      <c r="HY34" s="309"/>
      <c r="HZ34" s="309"/>
      <c r="IA34" s="309"/>
      <c r="IB34" s="309"/>
      <c r="IC34" s="309"/>
      <c r="ID34" s="309"/>
      <c r="IE34" s="309"/>
      <c r="IF34" s="309"/>
      <c r="IG34" s="309"/>
      <c r="IH34" s="309"/>
      <c r="II34" s="309"/>
      <c r="IJ34" s="309"/>
      <c r="IK34" s="309"/>
      <c r="IL34" s="309"/>
      <c r="IM34" s="309"/>
      <c r="IN34" s="309"/>
      <c r="IO34" s="309"/>
      <c r="IP34" s="309"/>
      <c r="IQ34" s="309"/>
      <c r="IR34" s="309"/>
      <c r="IS34" s="309"/>
      <c r="IT34" s="309"/>
      <c r="IU34" s="309"/>
      <c r="IV34" s="309"/>
      <c r="IW34" s="309"/>
      <c r="IX34" s="309"/>
      <c r="IY34" s="309"/>
      <c r="IZ34" s="309"/>
      <c r="JA34" s="309"/>
      <c r="JB34" s="309"/>
      <c r="JC34" s="309"/>
      <c r="JD34" s="309"/>
      <c r="JE34" s="309"/>
      <c r="JF34" s="309"/>
      <c r="JG34" s="309"/>
      <c r="JH34" s="309"/>
      <c r="JI34" s="309"/>
      <c r="JJ34" s="309"/>
      <c r="JK34" s="309"/>
      <c r="JL34" s="309"/>
      <c r="JM34" s="309"/>
      <c r="JN34" s="309"/>
      <c r="JO34" s="309"/>
      <c r="JP34" s="309"/>
      <c r="JQ34" s="309"/>
      <c r="JR34" s="309"/>
      <c r="JS34" s="309"/>
      <c r="JT34" s="309"/>
      <c r="JU34" s="309"/>
      <c r="JV34" s="309"/>
      <c r="JW34" s="309"/>
      <c r="JX34" s="309"/>
      <c r="JY34" s="309"/>
      <c r="JZ34" s="309"/>
      <c r="KA34" s="309"/>
      <c r="KB34" s="309"/>
      <c r="KC34" s="309"/>
      <c r="KD34" s="309"/>
      <c r="KE34" s="309"/>
      <c r="KF34" s="309"/>
      <c r="KG34" s="309"/>
      <c r="KH34" s="309"/>
      <c r="KI34" s="309"/>
      <c r="KJ34" s="309"/>
      <c r="KK34" s="309"/>
      <c r="KL34" s="309"/>
      <c r="KM34" s="309"/>
      <c r="KN34" s="309"/>
      <c r="KO34" s="309"/>
      <c r="KP34" s="309"/>
      <c r="KQ34" s="309"/>
      <c r="KR34" s="309"/>
      <c r="KS34" s="309"/>
      <c r="KT34" s="309"/>
      <c r="KU34" s="309"/>
      <c r="KV34" s="309"/>
      <c r="KW34" s="309"/>
      <c r="KX34" s="309"/>
      <c r="KY34" s="309"/>
      <c r="KZ34" s="309"/>
      <c r="LA34" s="309"/>
      <c r="LB34" s="309"/>
      <c r="LC34" s="309"/>
      <c r="LD34" s="309"/>
      <c r="LE34" s="309"/>
      <c r="LF34" s="309"/>
      <c r="LG34" s="309"/>
      <c r="LH34" s="309"/>
      <c r="LI34" s="309"/>
      <c r="LJ34" s="309"/>
      <c r="LK34" s="309"/>
      <c r="LL34" s="309"/>
      <c r="LM34" s="309"/>
      <c r="LN34" s="309"/>
      <c r="LO34" s="309"/>
      <c r="LP34" s="309"/>
      <c r="LQ34" s="309"/>
      <c r="LR34" s="309"/>
      <c r="LS34" s="309"/>
      <c r="LT34" s="309"/>
      <c r="LU34" s="309"/>
      <c r="LV34" s="309"/>
      <c r="LW34" s="309"/>
      <c r="LX34" s="309"/>
      <c r="LY34" s="309"/>
      <c r="LZ34" s="309"/>
      <c r="MA34" s="309"/>
      <c r="MB34" s="309"/>
      <c r="MC34" s="309"/>
      <c r="MD34" s="309"/>
      <c r="ME34" s="309"/>
      <c r="MF34" s="309"/>
      <c r="MG34" s="309"/>
      <c r="MH34" s="309"/>
      <c r="MI34" s="309"/>
      <c r="MJ34" s="309"/>
      <c r="MK34" s="309"/>
      <c r="ML34" s="309"/>
      <c r="MM34" s="309"/>
      <c r="MN34" s="309"/>
      <c r="MO34" s="309"/>
      <c r="MP34" s="309"/>
      <c r="MQ34" s="309"/>
      <c r="MR34" s="309"/>
      <c r="MS34" s="309"/>
      <c r="MT34" s="309"/>
      <c r="MU34" s="309"/>
      <c r="MV34" s="309"/>
      <c r="MW34" s="309"/>
      <c r="MX34" s="309"/>
      <c r="MY34" s="309"/>
      <c r="MZ34" s="309"/>
      <c r="NA34" s="309"/>
      <c r="NB34" s="309"/>
      <c r="NC34" s="309"/>
      <c r="ND34" s="309"/>
      <c r="NE34" s="309"/>
      <c r="NF34" s="309"/>
      <c r="NG34" s="309"/>
      <c r="NH34" s="309"/>
      <c r="NI34" s="309"/>
      <c r="NJ34" s="309"/>
      <c r="NK34" s="309"/>
      <c r="NL34" s="309"/>
      <c r="NM34" s="309"/>
      <c r="NN34" s="309"/>
      <c r="NO34" s="309"/>
      <c r="NP34" s="309"/>
      <c r="NQ34" s="309"/>
      <c r="NR34" s="309"/>
      <c r="NS34" s="309"/>
      <c r="NT34" s="309"/>
      <c r="NU34" s="309"/>
      <c r="NV34" s="309"/>
      <c r="NW34" s="309"/>
      <c r="NX34" s="309"/>
      <c r="NY34" s="309"/>
      <c r="NZ34" s="309"/>
      <c r="OA34" s="309"/>
      <c r="OB34" s="309"/>
      <c r="OC34" s="309"/>
      <c r="OD34" s="309"/>
      <c r="OE34" s="309"/>
      <c r="OF34" s="309"/>
      <c r="OG34" s="309"/>
      <c r="OH34" s="309"/>
      <c r="OI34" s="309"/>
      <c r="OJ34" s="309"/>
      <c r="OK34" s="309"/>
      <c r="OL34" s="309"/>
      <c r="OM34" s="309"/>
      <c r="ON34" s="309"/>
      <c r="OO34" s="309"/>
      <c r="OP34" s="309"/>
      <c r="OQ34" s="309"/>
      <c r="OR34" s="309"/>
      <c r="OS34" s="309"/>
      <c r="OT34" s="309"/>
      <c r="OU34" s="309"/>
      <c r="OV34" s="309"/>
      <c r="OW34" s="309"/>
      <c r="OX34" s="309"/>
      <c r="OY34" s="309"/>
      <c r="OZ34" s="309"/>
      <c r="PA34" s="309"/>
      <c r="PB34" s="309"/>
      <c r="PC34" s="309"/>
      <c r="PD34" s="309"/>
      <c r="PE34" s="309"/>
      <c r="PF34" s="309"/>
      <c r="PG34" s="309"/>
      <c r="PH34" s="309"/>
      <c r="PI34" s="309"/>
      <c r="PJ34" s="309"/>
      <c r="PK34" s="309"/>
      <c r="PL34" s="309"/>
      <c r="PM34" s="309"/>
      <c r="PN34" s="309"/>
      <c r="PO34" s="309"/>
      <c r="PP34" s="309"/>
      <c r="PQ34" s="309"/>
      <c r="PR34" s="309"/>
      <c r="PS34" s="309"/>
      <c r="PT34" s="309"/>
      <c r="PU34" s="309"/>
      <c r="PV34" s="309"/>
      <c r="PW34" s="309"/>
      <c r="PX34" s="309"/>
      <c r="PY34" s="309"/>
      <c r="PZ34" s="309"/>
      <c r="QA34" s="309"/>
      <c r="QB34" s="309"/>
      <c r="QC34" s="309"/>
      <c r="QD34" s="309"/>
      <c r="QE34" s="309"/>
      <c r="QF34" s="309"/>
      <c r="QG34" s="309"/>
      <c r="QH34" s="309"/>
      <c r="QI34" s="309"/>
      <c r="QJ34" s="309"/>
      <c r="QK34" s="309"/>
      <c r="QL34" s="309"/>
      <c r="QM34" s="309"/>
      <c r="QN34" s="309"/>
      <c r="QO34" s="309"/>
      <c r="QP34" s="309"/>
      <c r="QQ34" s="309"/>
      <c r="QR34" s="309"/>
      <c r="QS34" s="309"/>
      <c r="QT34" s="309"/>
      <c r="QU34" s="309"/>
      <c r="QV34" s="309"/>
      <c r="QW34" s="309"/>
      <c r="QX34" s="309"/>
      <c r="QY34" s="309"/>
      <c r="QZ34" s="309"/>
      <c r="RA34" s="309"/>
      <c r="RB34" s="309"/>
      <c r="RC34" s="309"/>
      <c r="RD34" s="309"/>
      <c r="RE34" s="309"/>
      <c r="RF34" s="309"/>
      <c r="RG34" s="309"/>
      <c r="RH34" s="309"/>
      <c r="RI34" s="309"/>
      <c r="RJ34" s="309"/>
      <c r="RK34" s="309"/>
      <c r="RL34" s="309"/>
      <c r="RM34" s="309"/>
      <c r="RN34" s="309"/>
      <c r="RO34" s="309"/>
      <c r="RP34" s="309"/>
      <c r="RQ34" s="309"/>
      <c r="RR34" s="309"/>
      <c r="RS34" s="309"/>
      <c r="RT34" s="309"/>
      <c r="RU34" s="309"/>
      <c r="RV34" s="309"/>
      <c r="RW34" s="309"/>
      <c r="RX34" s="309"/>
      <c r="RY34" s="309"/>
      <c r="RZ34" s="309"/>
      <c r="SA34" s="309"/>
      <c r="SB34" s="309"/>
      <c r="SC34" s="309"/>
      <c r="SD34" s="309"/>
      <c r="SE34" s="309"/>
      <c r="SF34" s="309"/>
      <c r="SG34" s="309"/>
      <c r="SH34" s="309"/>
      <c r="SM34">
        <f>'GRR Data'!A30</f>
        <v>0</v>
      </c>
    </row>
    <row r="35" spans="2:507">
      <c r="B35" s="3"/>
      <c r="C35" s="309"/>
      <c r="D35" s="309"/>
      <c r="E35" s="309"/>
      <c r="F35" s="309"/>
      <c r="G35" s="309"/>
      <c r="H35" s="309"/>
      <c r="I35" s="309"/>
      <c r="J35" s="309"/>
      <c r="K35" s="309"/>
      <c r="L35" s="309"/>
      <c r="M35" s="309"/>
      <c r="N35" s="309"/>
      <c r="O35" s="309"/>
      <c r="P35" s="309"/>
      <c r="Q35" s="309"/>
      <c r="R35" s="309"/>
      <c r="S35" s="309"/>
      <c r="T35" s="309"/>
      <c r="U35" s="309"/>
      <c r="V35" s="309"/>
      <c r="W35" s="309"/>
      <c r="X35" s="309"/>
      <c r="Y35" s="309"/>
      <c r="Z35" s="309"/>
      <c r="AA35" s="309"/>
      <c r="AB35" s="309"/>
      <c r="AC35" s="309"/>
      <c r="AD35" s="309"/>
      <c r="AE35" s="309"/>
      <c r="AF35" s="309"/>
      <c r="AG35" s="309"/>
      <c r="AH35" s="309"/>
      <c r="AI35" s="309"/>
      <c r="AJ35" s="309"/>
      <c r="AK35" s="309"/>
      <c r="AL35" s="309"/>
      <c r="AM35" s="309"/>
      <c r="AN35" s="309"/>
      <c r="AO35" s="309"/>
      <c r="AP35" s="309"/>
      <c r="AQ35" s="309"/>
      <c r="AR35" s="309"/>
      <c r="AS35" s="309"/>
      <c r="AT35" s="309"/>
      <c r="AU35" s="309"/>
      <c r="AV35" s="309"/>
      <c r="AW35" s="309"/>
      <c r="AX35" s="309"/>
      <c r="AY35" s="309"/>
      <c r="AZ35" s="309"/>
      <c r="BA35" s="309"/>
      <c r="BB35" s="309"/>
      <c r="BC35" s="309"/>
      <c r="BD35" s="309"/>
      <c r="BE35" s="309"/>
      <c r="BF35" s="309"/>
      <c r="BG35" s="309"/>
      <c r="BH35" s="309"/>
      <c r="BI35" s="309"/>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09"/>
      <c r="CY35" s="309"/>
      <c r="CZ35" s="309"/>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309"/>
      <c r="EE35" s="309"/>
      <c r="EF35" s="309"/>
      <c r="EG35" s="309"/>
      <c r="EH35" s="309"/>
      <c r="EI35" s="309"/>
      <c r="EJ35" s="309"/>
      <c r="EK35" s="309"/>
      <c r="EL35" s="309"/>
      <c r="EM35" s="309"/>
      <c r="EN35" s="309"/>
      <c r="EO35" s="309"/>
      <c r="EP35" s="309"/>
      <c r="EQ35" s="309"/>
      <c r="ER35" s="309"/>
      <c r="ES35" s="309"/>
      <c r="ET35" s="309"/>
      <c r="EU35" s="309"/>
      <c r="EV35" s="309"/>
      <c r="EW35" s="309"/>
      <c r="EX35" s="309"/>
      <c r="EY35" s="309"/>
      <c r="EZ35" s="309"/>
      <c r="FA35" s="309"/>
      <c r="FB35" s="309"/>
      <c r="FC35" s="309"/>
      <c r="FD35" s="309"/>
      <c r="FE35" s="309"/>
      <c r="FF35" s="309"/>
      <c r="FG35" s="309"/>
      <c r="FH35" s="309"/>
      <c r="FI35" s="309"/>
      <c r="FJ35" s="309"/>
      <c r="FK35" s="309"/>
      <c r="FL35" s="309"/>
      <c r="FM35" s="309"/>
      <c r="FN35" s="309"/>
      <c r="FO35" s="309"/>
      <c r="FP35" s="309"/>
      <c r="FQ35" s="309"/>
      <c r="FR35" s="309"/>
      <c r="FS35" s="309"/>
      <c r="FT35" s="309"/>
      <c r="FU35" s="309"/>
      <c r="FV35" s="309"/>
      <c r="FW35" s="309"/>
      <c r="FX35" s="309"/>
      <c r="FY35" s="309"/>
      <c r="FZ35" s="309"/>
      <c r="GA35" s="309"/>
      <c r="GB35" s="309"/>
      <c r="GC35" s="309"/>
      <c r="GD35" s="309"/>
      <c r="GE35" s="309"/>
      <c r="GF35" s="309"/>
      <c r="GG35" s="309"/>
      <c r="GH35" s="309"/>
      <c r="GI35" s="309"/>
      <c r="GJ35" s="309"/>
      <c r="GK35" s="309"/>
      <c r="GL35" s="309"/>
      <c r="GM35" s="309"/>
      <c r="GN35" s="309"/>
      <c r="GO35" s="309"/>
      <c r="GP35" s="309"/>
      <c r="GQ35" s="309"/>
      <c r="GR35" s="309"/>
      <c r="GS35" s="309"/>
      <c r="GT35" s="309"/>
      <c r="GU35" s="309"/>
      <c r="GV35" s="309"/>
      <c r="GW35" s="309"/>
      <c r="GX35" s="309"/>
      <c r="GY35" s="309"/>
      <c r="GZ35" s="309"/>
      <c r="HA35" s="309"/>
      <c r="HB35" s="309"/>
      <c r="HC35" s="309"/>
      <c r="HD35" s="309"/>
      <c r="HE35" s="309"/>
      <c r="HF35" s="309"/>
      <c r="HG35" s="309"/>
      <c r="HH35" s="309"/>
      <c r="HI35" s="309"/>
      <c r="HJ35" s="309"/>
      <c r="HK35" s="309"/>
      <c r="HL35" s="309"/>
      <c r="HM35" s="309"/>
      <c r="HN35" s="309"/>
      <c r="HO35" s="309"/>
      <c r="HP35" s="309"/>
      <c r="HQ35" s="309"/>
      <c r="HR35" s="309"/>
      <c r="HS35" s="309"/>
      <c r="HT35" s="309"/>
      <c r="HU35" s="309"/>
      <c r="HV35" s="309"/>
      <c r="HW35" s="309"/>
      <c r="HX35" s="309"/>
      <c r="HY35" s="309"/>
      <c r="HZ35" s="309"/>
      <c r="IA35" s="309"/>
      <c r="IB35" s="309"/>
      <c r="IC35" s="309"/>
      <c r="ID35" s="309"/>
      <c r="IE35" s="309"/>
      <c r="IF35" s="309"/>
      <c r="IG35" s="309"/>
      <c r="IH35" s="309"/>
      <c r="II35" s="309"/>
      <c r="IJ35" s="309"/>
      <c r="IK35" s="309"/>
      <c r="IL35" s="309"/>
      <c r="IM35" s="309"/>
      <c r="IN35" s="309"/>
      <c r="IO35" s="309"/>
      <c r="IP35" s="309"/>
      <c r="IQ35" s="309"/>
      <c r="IR35" s="309"/>
      <c r="IS35" s="309"/>
      <c r="IT35" s="309"/>
      <c r="IU35" s="309"/>
      <c r="IV35" s="309"/>
      <c r="IW35" s="309"/>
      <c r="IX35" s="309"/>
      <c r="IY35" s="309"/>
      <c r="IZ35" s="309"/>
      <c r="JA35" s="309"/>
      <c r="JB35" s="309"/>
      <c r="JC35" s="309"/>
      <c r="JD35" s="309"/>
      <c r="JE35" s="309"/>
      <c r="JF35" s="309"/>
      <c r="JG35" s="309"/>
      <c r="JH35" s="309"/>
      <c r="JI35" s="309"/>
      <c r="JJ35" s="309"/>
      <c r="JK35" s="309"/>
      <c r="JL35" s="309"/>
      <c r="JM35" s="309"/>
      <c r="JN35" s="309"/>
      <c r="JO35" s="309"/>
      <c r="JP35" s="309"/>
      <c r="JQ35" s="309"/>
      <c r="JR35" s="309"/>
      <c r="JS35" s="309"/>
      <c r="JT35" s="309"/>
      <c r="JU35" s="309"/>
      <c r="JV35" s="309"/>
      <c r="JW35" s="309"/>
      <c r="JX35" s="309"/>
      <c r="JY35" s="309"/>
      <c r="JZ35" s="309"/>
      <c r="KA35" s="309"/>
      <c r="KB35" s="309"/>
      <c r="KC35" s="309"/>
      <c r="KD35" s="309"/>
      <c r="KE35" s="309"/>
      <c r="KF35" s="309"/>
      <c r="KG35" s="309"/>
      <c r="KH35" s="309"/>
      <c r="KI35" s="309"/>
      <c r="KJ35" s="309"/>
      <c r="KK35" s="309"/>
      <c r="KL35" s="309"/>
      <c r="KM35" s="309"/>
      <c r="KN35" s="309"/>
      <c r="KO35" s="309"/>
      <c r="KP35" s="309"/>
      <c r="KQ35" s="309"/>
      <c r="KR35" s="309"/>
      <c r="KS35" s="309"/>
      <c r="KT35" s="309"/>
      <c r="KU35" s="309"/>
      <c r="KV35" s="309"/>
      <c r="KW35" s="309"/>
      <c r="KX35" s="309"/>
      <c r="KY35" s="309"/>
      <c r="KZ35" s="309"/>
      <c r="LA35" s="309"/>
      <c r="LB35" s="309"/>
      <c r="LC35" s="309"/>
      <c r="LD35" s="309"/>
      <c r="LE35" s="309"/>
      <c r="LF35" s="309"/>
      <c r="LG35" s="309"/>
      <c r="LH35" s="309"/>
      <c r="LI35" s="309"/>
      <c r="LJ35" s="309"/>
      <c r="LK35" s="309"/>
      <c r="LL35" s="309"/>
      <c r="LM35" s="309"/>
      <c r="LN35" s="309"/>
      <c r="LO35" s="309"/>
      <c r="LP35" s="309"/>
      <c r="LQ35" s="309"/>
      <c r="LR35" s="309"/>
      <c r="LS35" s="309"/>
      <c r="LT35" s="309"/>
      <c r="LU35" s="309"/>
      <c r="LV35" s="309"/>
      <c r="LW35" s="309"/>
      <c r="LX35" s="309"/>
      <c r="LY35" s="309"/>
      <c r="LZ35" s="309"/>
      <c r="MA35" s="309"/>
      <c r="MB35" s="309"/>
      <c r="MC35" s="309"/>
      <c r="MD35" s="309"/>
      <c r="ME35" s="309"/>
      <c r="MF35" s="309"/>
      <c r="MG35" s="309"/>
      <c r="MH35" s="309"/>
      <c r="MI35" s="309"/>
      <c r="MJ35" s="309"/>
      <c r="MK35" s="309"/>
      <c r="ML35" s="309"/>
      <c r="MM35" s="309"/>
      <c r="MN35" s="309"/>
      <c r="MO35" s="309"/>
      <c r="MP35" s="309"/>
      <c r="MQ35" s="309"/>
      <c r="MR35" s="309"/>
      <c r="MS35" s="309"/>
      <c r="MT35" s="309"/>
      <c r="MU35" s="309"/>
      <c r="MV35" s="309"/>
      <c r="MW35" s="309"/>
      <c r="MX35" s="309"/>
      <c r="MY35" s="309"/>
      <c r="MZ35" s="309"/>
      <c r="NA35" s="309"/>
      <c r="NB35" s="309"/>
      <c r="NC35" s="309"/>
      <c r="ND35" s="309"/>
      <c r="NE35" s="309"/>
      <c r="NF35" s="309"/>
      <c r="NG35" s="309"/>
      <c r="NH35" s="309"/>
      <c r="NI35" s="309"/>
      <c r="NJ35" s="309"/>
      <c r="NK35" s="309"/>
      <c r="NL35" s="309"/>
      <c r="NM35" s="309"/>
      <c r="NN35" s="309"/>
      <c r="NO35" s="309"/>
      <c r="NP35" s="309"/>
      <c r="NQ35" s="309"/>
      <c r="NR35" s="309"/>
      <c r="NS35" s="309"/>
      <c r="NT35" s="309"/>
      <c r="NU35" s="309"/>
      <c r="NV35" s="309"/>
      <c r="NW35" s="309"/>
      <c r="NX35" s="309"/>
      <c r="NY35" s="309"/>
      <c r="NZ35" s="309"/>
      <c r="OA35" s="309"/>
      <c r="OB35" s="309"/>
      <c r="OC35" s="309"/>
      <c r="OD35" s="309"/>
      <c r="OE35" s="309"/>
      <c r="OF35" s="309"/>
      <c r="OG35" s="309"/>
      <c r="OH35" s="309"/>
      <c r="OI35" s="309"/>
      <c r="OJ35" s="309"/>
      <c r="OK35" s="309"/>
      <c r="OL35" s="309"/>
      <c r="OM35" s="309"/>
      <c r="ON35" s="309"/>
      <c r="OO35" s="309"/>
      <c r="OP35" s="309"/>
      <c r="OQ35" s="309"/>
      <c r="OR35" s="309"/>
      <c r="OS35" s="309"/>
      <c r="OT35" s="309"/>
      <c r="OU35" s="309"/>
      <c r="OV35" s="309"/>
      <c r="OW35" s="309"/>
      <c r="OX35" s="309"/>
      <c r="OY35" s="309"/>
      <c r="OZ35" s="309"/>
      <c r="PA35" s="309"/>
      <c r="PB35" s="309"/>
      <c r="PC35" s="309"/>
      <c r="PD35" s="309"/>
      <c r="PE35" s="309"/>
      <c r="PF35" s="309"/>
      <c r="PG35" s="309"/>
      <c r="PH35" s="309"/>
      <c r="PI35" s="309"/>
      <c r="PJ35" s="309"/>
      <c r="PK35" s="309"/>
      <c r="PL35" s="309"/>
      <c r="PM35" s="309"/>
      <c r="PN35" s="309"/>
      <c r="PO35" s="309"/>
      <c r="PP35" s="309"/>
      <c r="PQ35" s="309"/>
      <c r="PR35" s="309"/>
      <c r="PS35" s="309"/>
      <c r="PT35" s="309"/>
      <c r="PU35" s="309"/>
      <c r="PV35" s="309"/>
      <c r="PW35" s="309"/>
      <c r="PX35" s="309"/>
      <c r="PY35" s="309"/>
      <c r="PZ35" s="309"/>
      <c r="QA35" s="309"/>
      <c r="QB35" s="309"/>
      <c r="QC35" s="309"/>
      <c r="QD35" s="309"/>
      <c r="QE35" s="309"/>
      <c r="QF35" s="309"/>
      <c r="QG35" s="309"/>
      <c r="QH35" s="309"/>
      <c r="QI35" s="309"/>
      <c r="QJ35" s="309"/>
      <c r="QK35" s="309"/>
      <c r="QL35" s="309"/>
      <c r="QM35" s="309"/>
      <c r="QN35" s="309"/>
      <c r="QO35" s="309"/>
      <c r="QP35" s="309"/>
      <c r="QQ35" s="309"/>
      <c r="QR35" s="309"/>
      <c r="QS35" s="309"/>
      <c r="QT35" s="309"/>
      <c r="QU35" s="309"/>
      <c r="QV35" s="309"/>
      <c r="QW35" s="309"/>
      <c r="QX35" s="309"/>
      <c r="QY35" s="309"/>
      <c r="QZ35" s="309"/>
      <c r="RA35" s="309"/>
      <c r="RB35" s="309"/>
      <c r="RC35" s="309"/>
      <c r="RD35" s="309"/>
      <c r="RE35" s="309"/>
      <c r="RF35" s="309"/>
      <c r="RG35" s="309"/>
      <c r="RH35" s="309"/>
      <c r="RI35" s="309"/>
      <c r="RJ35" s="309"/>
      <c r="RK35" s="309"/>
      <c r="RL35" s="309"/>
      <c r="RM35" s="309"/>
      <c r="RN35" s="309"/>
      <c r="RO35" s="309"/>
      <c r="RP35" s="309"/>
      <c r="RQ35" s="309"/>
      <c r="RR35" s="309"/>
      <c r="RS35" s="309"/>
      <c r="RT35" s="309"/>
      <c r="RU35" s="309"/>
      <c r="RV35" s="309"/>
      <c r="RW35" s="309"/>
      <c r="RX35" s="309"/>
      <c r="RY35" s="309"/>
      <c r="RZ35" s="309"/>
      <c r="SA35" s="309"/>
      <c r="SB35" s="309"/>
      <c r="SC35" s="309"/>
      <c r="SD35" s="309"/>
      <c r="SE35" s="309"/>
      <c r="SF35" s="309"/>
      <c r="SG35" s="309"/>
      <c r="SH35" s="309"/>
      <c r="SM35">
        <f>'GRR Data'!A31</f>
        <v>0</v>
      </c>
    </row>
    <row r="36" spans="2:507">
      <c r="B36" s="3"/>
      <c r="C36" s="309"/>
      <c r="D36" s="309"/>
      <c r="E36" s="309"/>
      <c r="F36" s="309"/>
      <c r="G36" s="309"/>
      <c r="H36" s="309"/>
      <c r="I36" s="309"/>
      <c r="J36" s="309"/>
      <c r="K36" s="309"/>
      <c r="L36" s="309"/>
      <c r="M36" s="309"/>
      <c r="N36" s="309"/>
      <c r="O36" s="309"/>
      <c r="P36" s="309"/>
      <c r="Q36" s="309"/>
      <c r="R36" s="309"/>
      <c r="S36" s="309"/>
      <c r="T36" s="309"/>
      <c r="U36" s="309"/>
      <c r="V36" s="309"/>
      <c r="W36" s="309"/>
      <c r="X36" s="309"/>
      <c r="Y36" s="309"/>
      <c r="Z36" s="309"/>
      <c r="AA36" s="309"/>
      <c r="AB36" s="309"/>
      <c r="AC36" s="309"/>
      <c r="AD36" s="309"/>
      <c r="AE36" s="309"/>
      <c r="AF36" s="309"/>
      <c r="AG36" s="309"/>
      <c r="AH36" s="309"/>
      <c r="AI36" s="309"/>
      <c r="AJ36" s="309"/>
      <c r="AK36" s="309"/>
      <c r="AL36" s="309"/>
      <c r="AM36" s="309"/>
      <c r="AN36" s="309"/>
      <c r="AO36" s="309"/>
      <c r="AP36" s="309"/>
      <c r="AQ36" s="309"/>
      <c r="AR36" s="309"/>
      <c r="AS36" s="309"/>
      <c r="AT36" s="309"/>
      <c r="AU36" s="309"/>
      <c r="AV36" s="309"/>
      <c r="AW36" s="309"/>
      <c r="AX36" s="309"/>
      <c r="AY36" s="309"/>
      <c r="AZ36" s="309"/>
      <c r="BA36" s="309"/>
      <c r="BB36" s="309"/>
      <c r="BC36" s="309"/>
      <c r="BD36" s="309"/>
      <c r="BE36" s="309"/>
      <c r="BF36" s="309"/>
      <c r="BG36" s="309"/>
      <c r="BH36" s="309"/>
      <c r="BI36" s="309"/>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09"/>
      <c r="CY36" s="309"/>
      <c r="CZ36" s="309"/>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09"/>
      <c r="EE36" s="309"/>
      <c r="EF36" s="309"/>
      <c r="EG36" s="309"/>
      <c r="EH36" s="309"/>
      <c r="EI36" s="309"/>
      <c r="EJ36" s="309"/>
      <c r="EK36" s="309"/>
      <c r="EL36" s="309"/>
      <c r="EM36" s="309"/>
      <c r="EN36" s="309"/>
      <c r="EO36" s="309"/>
      <c r="EP36" s="309"/>
      <c r="EQ36" s="309"/>
      <c r="ER36" s="309"/>
      <c r="ES36" s="309"/>
      <c r="ET36" s="309"/>
      <c r="EU36" s="309"/>
      <c r="EV36" s="309"/>
      <c r="EW36" s="309"/>
      <c r="EX36" s="309"/>
      <c r="EY36" s="309"/>
      <c r="EZ36" s="309"/>
      <c r="FA36" s="309"/>
      <c r="FB36" s="309"/>
      <c r="FC36" s="309"/>
      <c r="FD36" s="309"/>
      <c r="FE36" s="309"/>
      <c r="FF36" s="309"/>
      <c r="FG36" s="309"/>
      <c r="FH36" s="309"/>
      <c r="FI36" s="309"/>
      <c r="FJ36" s="309"/>
      <c r="FK36" s="309"/>
      <c r="FL36" s="309"/>
      <c r="FM36" s="309"/>
      <c r="FN36" s="309"/>
      <c r="FO36" s="309"/>
      <c r="FP36" s="309"/>
      <c r="FQ36" s="309"/>
      <c r="FR36" s="309"/>
      <c r="FS36" s="309"/>
      <c r="FT36" s="309"/>
      <c r="FU36" s="309"/>
      <c r="FV36" s="309"/>
      <c r="FW36" s="309"/>
      <c r="FX36" s="309"/>
      <c r="FY36" s="309"/>
      <c r="FZ36" s="309"/>
      <c r="GA36" s="309"/>
      <c r="GB36" s="309"/>
      <c r="GC36" s="309"/>
      <c r="GD36" s="309"/>
      <c r="GE36" s="309"/>
      <c r="GF36" s="309"/>
      <c r="GG36" s="309"/>
      <c r="GH36" s="309"/>
      <c r="GI36" s="309"/>
      <c r="GJ36" s="309"/>
      <c r="GK36" s="309"/>
      <c r="GL36" s="309"/>
      <c r="GM36" s="309"/>
      <c r="GN36" s="309"/>
      <c r="GO36" s="309"/>
      <c r="GP36" s="309"/>
      <c r="GQ36" s="309"/>
      <c r="GR36" s="309"/>
      <c r="GS36" s="309"/>
      <c r="GT36" s="309"/>
      <c r="GU36" s="309"/>
      <c r="GV36" s="309"/>
      <c r="GW36" s="309"/>
      <c r="GX36" s="309"/>
      <c r="GY36" s="309"/>
      <c r="GZ36" s="309"/>
      <c r="HA36" s="309"/>
      <c r="HB36" s="309"/>
      <c r="HC36" s="309"/>
      <c r="HD36" s="309"/>
      <c r="HE36" s="309"/>
      <c r="HF36" s="309"/>
      <c r="HG36" s="309"/>
      <c r="HH36" s="309"/>
      <c r="HI36" s="309"/>
      <c r="HJ36" s="309"/>
      <c r="HK36" s="309"/>
      <c r="HL36" s="309"/>
      <c r="HM36" s="309"/>
      <c r="HN36" s="309"/>
      <c r="HO36" s="309"/>
      <c r="HP36" s="309"/>
      <c r="HQ36" s="309"/>
      <c r="HR36" s="309"/>
      <c r="HS36" s="309"/>
      <c r="HT36" s="309"/>
      <c r="HU36" s="309"/>
      <c r="HV36" s="309"/>
      <c r="HW36" s="309"/>
      <c r="HX36" s="309"/>
      <c r="HY36" s="309"/>
      <c r="HZ36" s="309"/>
      <c r="IA36" s="309"/>
      <c r="IB36" s="309"/>
      <c r="IC36" s="309"/>
      <c r="ID36" s="309"/>
      <c r="IE36" s="309"/>
      <c r="IF36" s="309"/>
      <c r="IG36" s="309"/>
      <c r="IH36" s="309"/>
      <c r="II36" s="309"/>
      <c r="IJ36" s="309"/>
      <c r="IK36" s="309"/>
      <c r="IL36" s="309"/>
      <c r="IM36" s="309"/>
      <c r="IN36" s="309"/>
      <c r="IO36" s="309"/>
      <c r="IP36" s="309"/>
      <c r="IQ36" s="309"/>
      <c r="IR36" s="309"/>
      <c r="IS36" s="309"/>
      <c r="IT36" s="309"/>
      <c r="IU36" s="309"/>
      <c r="IV36" s="309"/>
      <c r="IW36" s="309"/>
      <c r="IX36" s="309"/>
      <c r="IY36" s="309"/>
      <c r="IZ36" s="309"/>
      <c r="JA36" s="309"/>
      <c r="JB36" s="309"/>
      <c r="JC36" s="309"/>
      <c r="JD36" s="309"/>
      <c r="JE36" s="309"/>
      <c r="JF36" s="309"/>
      <c r="JG36" s="309"/>
      <c r="JH36" s="309"/>
      <c r="JI36" s="309"/>
      <c r="JJ36" s="309"/>
      <c r="JK36" s="309"/>
      <c r="JL36" s="309"/>
      <c r="JM36" s="309"/>
      <c r="JN36" s="309"/>
      <c r="JO36" s="309"/>
      <c r="JP36" s="309"/>
      <c r="JQ36" s="309"/>
      <c r="JR36" s="309"/>
      <c r="JS36" s="309"/>
      <c r="JT36" s="309"/>
      <c r="JU36" s="309"/>
      <c r="JV36" s="309"/>
      <c r="JW36" s="309"/>
      <c r="JX36" s="309"/>
      <c r="JY36" s="309"/>
      <c r="JZ36" s="309"/>
      <c r="KA36" s="309"/>
      <c r="KB36" s="309"/>
      <c r="KC36" s="309"/>
      <c r="KD36" s="309"/>
      <c r="KE36" s="309"/>
      <c r="KF36" s="309"/>
      <c r="KG36" s="309"/>
      <c r="KH36" s="309"/>
      <c r="KI36" s="309"/>
      <c r="KJ36" s="309"/>
      <c r="KK36" s="309"/>
      <c r="KL36" s="309"/>
      <c r="KM36" s="309"/>
      <c r="KN36" s="309"/>
      <c r="KO36" s="309"/>
      <c r="KP36" s="309"/>
      <c r="KQ36" s="309"/>
      <c r="KR36" s="309"/>
      <c r="KS36" s="309"/>
      <c r="KT36" s="309"/>
      <c r="KU36" s="309"/>
      <c r="KV36" s="309"/>
      <c r="KW36" s="309"/>
      <c r="KX36" s="309"/>
      <c r="KY36" s="309"/>
      <c r="KZ36" s="309"/>
      <c r="LA36" s="309"/>
      <c r="LB36" s="309"/>
      <c r="LC36" s="309"/>
      <c r="LD36" s="309"/>
      <c r="LE36" s="309"/>
      <c r="LF36" s="309"/>
      <c r="LG36" s="309"/>
      <c r="LH36" s="309"/>
      <c r="LI36" s="309"/>
      <c r="LJ36" s="309"/>
      <c r="LK36" s="309"/>
      <c r="LL36" s="309"/>
      <c r="LM36" s="309"/>
      <c r="LN36" s="309"/>
      <c r="LO36" s="309"/>
      <c r="LP36" s="309"/>
      <c r="LQ36" s="309"/>
      <c r="LR36" s="309"/>
      <c r="LS36" s="309"/>
      <c r="LT36" s="309"/>
      <c r="LU36" s="309"/>
      <c r="LV36" s="309"/>
      <c r="LW36" s="309"/>
      <c r="LX36" s="309"/>
      <c r="LY36" s="309"/>
      <c r="LZ36" s="309"/>
      <c r="MA36" s="309"/>
      <c r="MB36" s="309"/>
      <c r="MC36" s="309"/>
      <c r="MD36" s="309"/>
      <c r="ME36" s="309"/>
      <c r="MF36" s="309"/>
      <c r="MG36" s="309"/>
      <c r="MH36" s="309"/>
      <c r="MI36" s="309"/>
      <c r="MJ36" s="309"/>
      <c r="MK36" s="309"/>
      <c r="ML36" s="309"/>
      <c r="MM36" s="309"/>
      <c r="MN36" s="309"/>
      <c r="MO36" s="309"/>
      <c r="MP36" s="309"/>
      <c r="MQ36" s="309"/>
      <c r="MR36" s="309"/>
      <c r="MS36" s="309"/>
      <c r="MT36" s="309"/>
      <c r="MU36" s="309"/>
      <c r="MV36" s="309"/>
      <c r="MW36" s="309"/>
      <c r="MX36" s="309"/>
      <c r="MY36" s="309"/>
      <c r="MZ36" s="309"/>
      <c r="NA36" s="309"/>
      <c r="NB36" s="309"/>
      <c r="NC36" s="309"/>
      <c r="ND36" s="309"/>
      <c r="NE36" s="309"/>
      <c r="NF36" s="309"/>
      <c r="NG36" s="309"/>
      <c r="NH36" s="309"/>
      <c r="NI36" s="309"/>
      <c r="NJ36" s="309"/>
      <c r="NK36" s="309"/>
      <c r="NL36" s="309"/>
      <c r="NM36" s="309"/>
      <c r="NN36" s="309"/>
      <c r="NO36" s="309"/>
      <c r="NP36" s="309"/>
      <c r="NQ36" s="309"/>
      <c r="NR36" s="309"/>
      <c r="NS36" s="309"/>
      <c r="NT36" s="309"/>
      <c r="NU36" s="309"/>
      <c r="NV36" s="309"/>
      <c r="NW36" s="309"/>
      <c r="NX36" s="309"/>
      <c r="NY36" s="309"/>
      <c r="NZ36" s="309"/>
      <c r="OA36" s="309"/>
      <c r="OB36" s="309"/>
      <c r="OC36" s="309"/>
      <c r="OD36" s="309"/>
      <c r="OE36" s="309"/>
      <c r="OF36" s="309"/>
      <c r="OG36" s="309"/>
      <c r="OH36" s="309"/>
      <c r="OI36" s="309"/>
      <c r="OJ36" s="309"/>
      <c r="OK36" s="309"/>
      <c r="OL36" s="309"/>
      <c r="OM36" s="309"/>
      <c r="ON36" s="309"/>
      <c r="OO36" s="309"/>
      <c r="OP36" s="309"/>
      <c r="OQ36" s="309"/>
      <c r="OR36" s="309"/>
      <c r="OS36" s="309"/>
      <c r="OT36" s="309"/>
      <c r="OU36" s="309"/>
      <c r="OV36" s="309"/>
      <c r="OW36" s="309"/>
      <c r="OX36" s="309"/>
      <c r="OY36" s="309"/>
      <c r="OZ36" s="309"/>
      <c r="PA36" s="309"/>
      <c r="PB36" s="309"/>
      <c r="PC36" s="309"/>
      <c r="PD36" s="309"/>
      <c r="PE36" s="309"/>
      <c r="PF36" s="309"/>
      <c r="PG36" s="309"/>
      <c r="PH36" s="309"/>
      <c r="PI36" s="309"/>
      <c r="PJ36" s="309"/>
      <c r="PK36" s="309"/>
      <c r="PL36" s="309"/>
      <c r="PM36" s="309"/>
      <c r="PN36" s="309"/>
      <c r="PO36" s="309"/>
      <c r="PP36" s="309"/>
      <c r="PQ36" s="309"/>
      <c r="PR36" s="309"/>
      <c r="PS36" s="309"/>
      <c r="PT36" s="309"/>
      <c r="PU36" s="309"/>
      <c r="PV36" s="309"/>
      <c r="PW36" s="309"/>
      <c r="PX36" s="309"/>
      <c r="PY36" s="309"/>
      <c r="PZ36" s="309"/>
      <c r="QA36" s="309"/>
      <c r="QB36" s="309"/>
      <c r="QC36" s="309"/>
      <c r="QD36" s="309"/>
      <c r="QE36" s="309"/>
      <c r="QF36" s="309"/>
      <c r="QG36" s="309"/>
      <c r="QH36" s="309"/>
      <c r="QI36" s="309"/>
      <c r="QJ36" s="309"/>
      <c r="QK36" s="309"/>
      <c r="QL36" s="309"/>
      <c r="QM36" s="309"/>
      <c r="QN36" s="309"/>
      <c r="QO36" s="309"/>
      <c r="QP36" s="309"/>
      <c r="QQ36" s="309"/>
      <c r="QR36" s="309"/>
      <c r="QS36" s="309"/>
      <c r="QT36" s="309"/>
      <c r="QU36" s="309"/>
      <c r="QV36" s="309"/>
      <c r="QW36" s="309"/>
      <c r="QX36" s="309"/>
      <c r="QY36" s="309"/>
      <c r="QZ36" s="309"/>
      <c r="RA36" s="309"/>
      <c r="RB36" s="309"/>
      <c r="RC36" s="309"/>
      <c r="RD36" s="309"/>
      <c r="RE36" s="309"/>
      <c r="RF36" s="309"/>
      <c r="RG36" s="309"/>
      <c r="RH36" s="309"/>
      <c r="RI36" s="309"/>
      <c r="RJ36" s="309"/>
      <c r="RK36" s="309"/>
      <c r="RL36" s="309"/>
      <c r="RM36" s="309"/>
      <c r="RN36" s="309"/>
      <c r="RO36" s="309"/>
      <c r="RP36" s="309"/>
      <c r="RQ36" s="309"/>
      <c r="RR36" s="309"/>
      <c r="RS36" s="309"/>
      <c r="RT36" s="309"/>
      <c r="RU36" s="309"/>
      <c r="RV36" s="309"/>
      <c r="RW36" s="309"/>
      <c r="RX36" s="309"/>
      <c r="RY36" s="309"/>
      <c r="RZ36" s="309"/>
      <c r="SA36" s="309"/>
      <c r="SB36" s="309"/>
      <c r="SC36" s="309"/>
      <c r="SD36" s="309"/>
      <c r="SE36" s="309"/>
      <c r="SF36" s="309"/>
      <c r="SG36" s="309"/>
      <c r="SH36" s="309"/>
      <c r="SM36">
        <f>'GRR Data'!A32</f>
        <v>0</v>
      </c>
    </row>
    <row r="37" spans="2:507">
      <c r="B37" s="3"/>
      <c r="C37" s="309"/>
      <c r="D37" s="309"/>
      <c r="E37" s="309"/>
      <c r="F37" s="309"/>
      <c r="G37" s="309"/>
      <c r="H37" s="309"/>
      <c r="I37" s="309"/>
      <c r="J37" s="309"/>
      <c r="K37" s="309"/>
      <c r="L37" s="309"/>
      <c r="M37" s="309"/>
      <c r="N37" s="309"/>
      <c r="O37" s="309"/>
      <c r="P37" s="309"/>
      <c r="Q37" s="309"/>
      <c r="R37" s="309"/>
      <c r="S37" s="309"/>
      <c r="T37" s="309"/>
      <c r="U37" s="309"/>
      <c r="V37" s="309"/>
      <c r="W37" s="309"/>
      <c r="X37" s="309"/>
      <c r="Y37" s="309"/>
      <c r="Z37" s="309"/>
      <c r="AA37" s="309"/>
      <c r="AB37" s="309"/>
      <c r="AC37" s="309"/>
      <c r="AD37" s="309"/>
      <c r="AE37" s="309"/>
      <c r="AF37" s="309"/>
      <c r="AG37" s="309"/>
      <c r="AH37" s="309"/>
      <c r="AI37" s="309"/>
      <c r="AJ37" s="309"/>
      <c r="AK37" s="309"/>
      <c r="AL37" s="309"/>
      <c r="AM37" s="309"/>
      <c r="AN37" s="309"/>
      <c r="AO37" s="309"/>
      <c r="AP37" s="309"/>
      <c r="AQ37" s="309"/>
      <c r="AR37" s="309"/>
      <c r="AS37" s="309"/>
      <c r="AT37" s="309"/>
      <c r="AU37" s="309"/>
      <c r="AV37" s="309"/>
      <c r="AW37" s="309"/>
      <c r="AX37" s="309"/>
      <c r="AY37" s="309"/>
      <c r="AZ37" s="309"/>
      <c r="BA37" s="309"/>
      <c r="BB37" s="309"/>
      <c r="BC37" s="309"/>
      <c r="BD37" s="309"/>
      <c r="BE37" s="309"/>
      <c r="BF37" s="309"/>
      <c r="BG37" s="309"/>
      <c r="BH37" s="309"/>
      <c r="BI37" s="309"/>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09"/>
      <c r="CY37" s="309"/>
      <c r="CZ37" s="309"/>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09"/>
      <c r="EE37" s="309"/>
      <c r="EF37" s="309"/>
      <c r="EG37" s="309"/>
      <c r="EH37" s="309"/>
      <c r="EI37" s="309"/>
      <c r="EJ37" s="309"/>
      <c r="EK37" s="309"/>
      <c r="EL37" s="309"/>
      <c r="EM37" s="309"/>
      <c r="EN37" s="309"/>
      <c r="EO37" s="309"/>
      <c r="EP37" s="309"/>
      <c r="EQ37" s="309"/>
      <c r="ER37" s="309"/>
      <c r="ES37" s="309"/>
      <c r="ET37" s="309"/>
      <c r="EU37" s="309"/>
      <c r="EV37" s="309"/>
      <c r="EW37" s="309"/>
      <c r="EX37" s="309"/>
      <c r="EY37" s="309"/>
      <c r="EZ37" s="309"/>
      <c r="FA37" s="309"/>
      <c r="FB37" s="309"/>
      <c r="FC37" s="309"/>
      <c r="FD37" s="309"/>
      <c r="FE37" s="309"/>
      <c r="FF37" s="309"/>
      <c r="FG37" s="309"/>
      <c r="FH37" s="309"/>
      <c r="FI37" s="309"/>
      <c r="FJ37" s="309"/>
      <c r="FK37" s="309"/>
      <c r="FL37" s="309"/>
      <c r="FM37" s="309"/>
      <c r="FN37" s="309"/>
      <c r="FO37" s="309"/>
      <c r="FP37" s="309"/>
      <c r="FQ37" s="309"/>
      <c r="FR37" s="309"/>
      <c r="FS37" s="309"/>
      <c r="FT37" s="309"/>
      <c r="FU37" s="309"/>
      <c r="FV37" s="309"/>
      <c r="FW37" s="309"/>
      <c r="FX37" s="309"/>
      <c r="FY37" s="309"/>
      <c r="FZ37" s="309"/>
      <c r="GA37" s="309"/>
      <c r="GB37" s="309"/>
      <c r="GC37" s="309"/>
      <c r="GD37" s="309"/>
      <c r="GE37" s="309"/>
      <c r="GF37" s="309"/>
      <c r="GG37" s="309"/>
      <c r="GH37" s="309"/>
      <c r="GI37" s="309"/>
      <c r="GJ37" s="309"/>
      <c r="GK37" s="309"/>
      <c r="GL37" s="309"/>
      <c r="GM37" s="309"/>
      <c r="GN37" s="309"/>
      <c r="GO37" s="309"/>
      <c r="GP37" s="309"/>
      <c r="GQ37" s="309"/>
      <c r="GR37" s="309"/>
      <c r="GS37" s="309"/>
      <c r="GT37" s="309"/>
      <c r="GU37" s="309"/>
      <c r="GV37" s="309"/>
      <c r="GW37" s="309"/>
      <c r="GX37" s="309"/>
      <c r="GY37" s="309"/>
      <c r="GZ37" s="309"/>
      <c r="HA37" s="309"/>
      <c r="HB37" s="309"/>
      <c r="HC37" s="309"/>
      <c r="HD37" s="309"/>
      <c r="HE37" s="309"/>
      <c r="HF37" s="309"/>
      <c r="HG37" s="309"/>
      <c r="HH37" s="309"/>
      <c r="HI37" s="309"/>
      <c r="HJ37" s="309"/>
      <c r="HK37" s="309"/>
      <c r="HL37" s="309"/>
      <c r="HM37" s="309"/>
      <c r="HN37" s="309"/>
      <c r="HO37" s="309"/>
      <c r="HP37" s="309"/>
      <c r="HQ37" s="309"/>
      <c r="HR37" s="309"/>
      <c r="HS37" s="309"/>
      <c r="HT37" s="309"/>
      <c r="HU37" s="309"/>
      <c r="HV37" s="309"/>
      <c r="HW37" s="309"/>
      <c r="HX37" s="309"/>
      <c r="HY37" s="309"/>
      <c r="HZ37" s="309"/>
      <c r="IA37" s="309"/>
      <c r="IB37" s="309"/>
      <c r="IC37" s="309"/>
      <c r="ID37" s="309"/>
      <c r="IE37" s="309"/>
      <c r="IF37" s="309"/>
      <c r="IG37" s="309"/>
      <c r="IH37" s="309"/>
      <c r="II37" s="309"/>
      <c r="IJ37" s="309"/>
      <c r="IK37" s="309"/>
      <c r="IL37" s="309"/>
      <c r="IM37" s="309"/>
      <c r="IN37" s="309"/>
      <c r="IO37" s="309"/>
      <c r="IP37" s="309"/>
      <c r="IQ37" s="309"/>
      <c r="IR37" s="309"/>
      <c r="IS37" s="309"/>
      <c r="IT37" s="309"/>
      <c r="IU37" s="309"/>
      <c r="IV37" s="309"/>
      <c r="IW37" s="309"/>
      <c r="IX37" s="309"/>
      <c r="IY37" s="309"/>
      <c r="IZ37" s="309"/>
      <c r="JA37" s="309"/>
      <c r="JB37" s="309"/>
      <c r="JC37" s="309"/>
      <c r="JD37" s="309"/>
      <c r="JE37" s="309"/>
      <c r="JF37" s="309"/>
      <c r="JG37" s="309"/>
      <c r="JH37" s="309"/>
      <c r="JI37" s="309"/>
      <c r="JJ37" s="309"/>
      <c r="JK37" s="309"/>
      <c r="JL37" s="309"/>
      <c r="JM37" s="309"/>
      <c r="JN37" s="309"/>
      <c r="JO37" s="309"/>
      <c r="JP37" s="309"/>
      <c r="JQ37" s="309"/>
      <c r="JR37" s="309"/>
      <c r="JS37" s="309"/>
      <c r="JT37" s="309"/>
      <c r="JU37" s="309"/>
      <c r="JV37" s="309"/>
      <c r="JW37" s="309"/>
      <c r="JX37" s="309"/>
      <c r="JY37" s="309"/>
      <c r="JZ37" s="309"/>
      <c r="KA37" s="309"/>
      <c r="KB37" s="309"/>
      <c r="KC37" s="309"/>
      <c r="KD37" s="309"/>
      <c r="KE37" s="309"/>
      <c r="KF37" s="309"/>
      <c r="KG37" s="309"/>
      <c r="KH37" s="309"/>
      <c r="KI37" s="309"/>
      <c r="KJ37" s="309"/>
      <c r="KK37" s="309"/>
      <c r="KL37" s="309"/>
      <c r="KM37" s="309"/>
      <c r="KN37" s="309"/>
      <c r="KO37" s="309"/>
      <c r="KP37" s="309"/>
      <c r="KQ37" s="309"/>
      <c r="KR37" s="309"/>
      <c r="KS37" s="309"/>
      <c r="KT37" s="309"/>
      <c r="KU37" s="309"/>
      <c r="KV37" s="309"/>
      <c r="KW37" s="309"/>
      <c r="KX37" s="309"/>
      <c r="KY37" s="309"/>
      <c r="KZ37" s="309"/>
      <c r="LA37" s="309"/>
      <c r="LB37" s="309"/>
      <c r="LC37" s="309"/>
      <c r="LD37" s="309"/>
      <c r="LE37" s="309"/>
      <c r="LF37" s="309"/>
      <c r="LG37" s="309"/>
      <c r="LH37" s="309"/>
      <c r="LI37" s="309"/>
      <c r="LJ37" s="309"/>
      <c r="LK37" s="309"/>
      <c r="LL37" s="309"/>
      <c r="LM37" s="309"/>
      <c r="LN37" s="309"/>
      <c r="LO37" s="309"/>
      <c r="LP37" s="309"/>
      <c r="LQ37" s="309"/>
      <c r="LR37" s="309"/>
      <c r="LS37" s="309"/>
      <c r="LT37" s="309"/>
      <c r="LU37" s="309"/>
      <c r="LV37" s="309"/>
      <c r="LW37" s="309"/>
      <c r="LX37" s="309"/>
      <c r="LY37" s="309"/>
      <c r="LZ37" s="309"/>
      <c r="MA37" s="309"/>
      <c r="MB37" s="309"/>
      <c r="MC37" s="309"/>
      <c r="MD37" s="309"/>
      <c r="ME37" s="309"/>
      <c r="MF37" s="309"/>
      <c r="MG37" s="309"/>
      <c r="MH37" s="309"/>
      <c r="MI37" s="309"/>
      <c r="MJ37" s="309"/>
      <c r="MK37" s="309"/>
      <c r="ML37" s="309"/>
      <c r="MM37" s="309"/>
      <c r="MN37" s="309"/>
      <c r="MO37" s="309"/>
      <c r="MP37" s="309"/>
      <c r="MQ37" s="309"/>
      <c r="MR37" s="309"/>
      <c r="MS37" s="309"/>
      <c r="MT37" s="309"/>
      <c r="MU37" s="309"/>
      <c r="MV37" s="309"/>
      <c r="MW37" s="309"/>
      <c r="MX37" s="309"/>
      <c r="MY37" s="309"/>
      <c r="MZ37" s="309"/>
      <c r="NA37" s="309"/>
      <c r="NB37" s="309"/>
      <c r="NC37" s="309"/>
      <c r="ND37" s="309"/>
      <c r="NE37" s="309"/>
      <c r="NF37" s="309"/>
      <c r="NG37" s="309"/>
      <c r="NH37" s="309"/>
      <c r="NI37" s="309"/>
      <c r="NJ37" s="309"/>
      <c r="NK37" s="309"/>
      <c r="NL37" s="309"/>
      <c r="NM37" s="309"/>
      <c r="NN37" s="309"/>
      <c r="NO37" s="309"/>
      <c r="NP37" s="309"/>
      <c r="NQ37" s="309"/>
      <c r="NR37" s="309"/>
      <c r="NS37" s="309"/>
      <c r="NT37" s="309"/>
      <c r="NU37" s="309"/>
      <c r="NV37" s="309"/>
      <c r="NW37" s="309"/>
      <c r="NX37" s="309"/>
      <c r="NY37" s="309"/>
      <c r="NZ37" s="309"/>
      <c r="OA37" s="309"/>
      <c r="OB37" s="309"/>
      <c r="OC37" s="309"/>
      <c r="OD37" s="309"/>
      <c r="OE37" s="309"/>
      <c r="OF37" s="309"/>
      <c r="OG37" s="309"/>
      <c r="OH37" s="309"/>
      <c r="OI37" s="309"/>
      <c r="OJ37" s="309"/>
      <c r="OK37" s="309"/>
      <c r="OL37" s="309"/>
      <c r="OM37" s="309"/>
      <c r="ON37" s="309"/>
      <c r="OO37" s="309"/>
      <c r="OP37" s="309"/>
      <c r="OQ37" s="309"/>
      <c r="OR37" s="309"/>
      <c r="OS37" s="309"/>
      <c r="OT37" s="309"/>
      <c r="OU37" s="309"/>
      <c r="OV37" s="309"/>
      <c r="OW37" s="309"/>
      <c r="OX37" s="309"/>
      <c r="OY37" s="309"/>
      <c r="OZ37" s="309"/>
      <c r="PA37" s="309"/>
      <c r="PB37" s="309"/>
      <c r="PC37" s="309"/>
      <c r="PD37" s="309"/>
      <c r="PE37" s="309"/>
      <c r="PF37" s="309"/>
      <c r="PG37" s="309"/>
      <c r="PH37" s="309"/>
      <c r="PI37" s="309"/>
      <c r="PJ37" s="309"/>
      <c r="PK37" s="309"/>
      <c r="PL37" s="309"/>
      <c r="PM37" s="309"/>
      <c r="PN37" s="309"/>
      <c r="PO37" s="309"/>
      <c r="PP37" s="309"/>
      <c r="PQ37" s="309"/>
      <c r="PR37" s="309"/>
      <c r="PS37" s="309"/>
      <c r="PT37" s="309"/>
      <c r="PU37" s="309"/>
      <c r="PV37" s="309"/>
      <c r="PW37" s="309"/>
      <c r="PX37" s="309"/>
      <c r="PY37" s="309"/>
      <c r="PZ37" s="309"/>
      <c r="QA37" s="309"/>
      <c r="QB37" s="309"/>
      <c r="QC37" s="309"/>
      <c r="QD37" s="309"/>
      <c r="QE37" s="309"/>
      <c r="QF37" s="309"/>
      <c r="QG37" s="309"/>
      <c r="QH37" s="309"/>
      <c r="QI37" s="309"/>
      <c r="QJ37" s="309"/>
      <c r="QK37" s="309"/>
      <c r="QL37" s="309"/>
      <c r="QM37" s="309"/>
      <c r="QN37" s="309"/>
      <c r="QO37" s="309"/>
      <c r="QP37" s="309"/>
      <c r="QQ37" s="309"/>
      <c r="QR37" s="309"/>
      <c r="QS37" s="309"/>
      <c r="QT37" s="309"/>
      <c r="QU37" s="309"/>
      <c r="QV37" s="309"/>
      <c r="QW37" s="309"/>
      <c r="QX37" s="309"/>
      <c r="QY37" s="309"/>
      <c r="QZ37" s="309"/>
      <c r="RA37" s="309"/>
      <c r="RB37" s="309"/>
      <c r="RC37" s="309"/>
      <c r="RD37" s="309"/>
      <c r="RE37" s="309"/>
      <c r="RF37" s="309"/>
      <c r="RG37" s="309"/>
      <c r="RH37" s="309"/>
      <c r="RI37" s="309"/>
      <c r="RJ37" s="309"/>
      <c r="RK37" s="309"/>
      <c r="RL37" s="309"/>
      <c r="RM37" s="309"/>
      <c r="RN37" s="309"/>
      <c r="RO37" s="309"/>
      <c r="RP37" s="309"/>
      <c r="RQ37" s="309"/>
      <c r="RR37" s="309"/>
      <c r="RS37" s="309"/>
      <c r="RT37" s="309"/>
      <c r="RU37" s="309"/>
      <c r="RV37" s="309"/>
      <c r="RW37" s="309"/>
      <c r="RX37" s="309"/>
      <c r="RY37" s="309"/>
      <c r="RZ37" s="309"/>
      <c r="SA37" s="309"/>
      <c r="SB37" s="309"/>
      <c r="SC37" s="309"/>
      <c r="SD37" s="309"/>
      <c r="SE37" s="309"/>
      <c r="SF37" s="309"/>
      <c r="SG37" s="309"/>
      <c r="SH37" s="309"/>
      <c r="SM37">
        <f>'GRR Data'!A33</f>
        <v>0</v>
      </c>
    </row>
    <row r="38" spans="2:507">
      <c r="B38" s="3"/>
      <c r="C38" s="309"/>
      <c r="D38" s="309"/>
      <c r="E38" s="309"/>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09"/>
      <c r="BB38" s="309"/>
      <c r="BC38" s="309"/>
      <c r="BD38" s="309"/>
      <c r="BE38" s="309"/>
      <c r="BF38" s="309"/>
      <c r="BG38" s="309"/>
      <c r="BH38" s="309"/>
      <c r="BI38" s="309"/>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09"/>
      <c r="CY38" s="309"/>
      <c r="CZ38" s="309"/>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309"/>
      <c r="EE38" s="309"/>
      <c r="EF38" s="309"/>
      <c r="EG38" s="309"/>
      <c r="EH38" s="309"/>
      <c r="EI38" s="309"/>
      <c r="EJ38" s="309"/>
      <c r="EK38" s="309"/>
      <c r="EL38" s="309"/>
      <c r="EM38" s="309"/>
      <c r="EN38" s="309"/>
      <c r="EO38" s="309"/>
      <c r="EP38" s="309"/>
      <c r="EQ38" s="309"/>
      <c r="ER38" s="309"/>
      <c r="ES38" s="309"/>
      <c r="ET38" s="309"/>
      <c r="EU38" s="309"/>
      <c r="EV38" s="309"/>
      <c r="EW38" s="309"/>
      <c r="EX38" s="309"/>
      <c r="EY38" s="309"/>
      <c r="EZ38" s="309"/>
      <c r="FA38" s="309"/>
      <c r="FB38" s="309"/>
      <c r="FC38" s="309"/>
      <c r="FD38" s="309"/>
      <c r="FE38" s="309"/>
      <c r="FF38" s="309"/>
      <c r="FG38" s="309"/>
      <c r="FH38" s="309"/>
      <c r="FI38" s="309"/>
      <c r="FJ38" s="309"/>
      <c r="FK38" s="309"/>
      <c r="FL38" s="309"/>
      <c r="FM38" s="309"/>
      <c r="FN38" s="309"/>
      <c r="FO38" s="309"/>
      <c r="FP38" s="309"/>
      <c r="FQ38" s="309"/>
      <c r="FR38" s="309"/>
      <c r="FS38" s="309"/>
      <c r="FT38" s="309"/>
      <c r="FU38" s="309"/>
      <c r="FV38" s="309"/>
      <c r="FW38" s="309"/>
      <c r="FX38" s="309"/>
      <c r="FY38" s="309"/>
      <c r="FZ38" s="309"/>
      <c r="GA38" s="309"/>
      <c r="GB38" s="309"/>
      <c r="GC38" s="309"/>
      <c r="GD38" s="309"/>
      <c r="GE38" s="309"/>
      <c r="GF38" s="309"/>
      <c r="GG38" s="309"/>
      <c r="GH38" s="309"/>
      <c r="GI38" s="309"/>
      <c r="GJ38" s="309"/>
      <c r="GK38" s="309"/>
      <c r="GL38" s="309"/>
      <c r="GM38" s="309"/>
      <c r="GN38" s="309"/>
      <c r="GO38" s="309"/>
      <c r="GP38" s="309"/>
      <c r="GQ38" s="309"/>
      <c r="GR38" s="309"/>
      <c r="GS38" s="309"/>
      <c r="GT38" s="309"/>
      <c r="GU38" s="309"/>
      <c r="GV38" s="309"/>
      <c r="GW38" s="309"/>
      <c r="GX38" s="309"/>
      <c r="GY38" s="309"/>
      <c r="GZ38" s="309"/>
      <c r="HA38" s="309"/>
      <c r="HB38" s="309"/>
      <c r="HC38" s="309"/>
      <c r="HD38" s="309"/>
      <c r="HE38" s="309"/>
      <c r="HF38" s="309"/>
      <c r="HG38" s="309"/>
      <c r="HH38" s="309"/>
      <c r="HI38" s="309"/>
      <c r="HJ38" s="309"/>
      <c r="HK38" s="309"/>
      <c r="HL38" s="309"/>
      <c r="HM38" s="309"/>
      <c r="HN38" s="309"/>
      <c r="HO38" s="309"/>
      <c r="HP38" s="309"/>
      <c r="HQ38" s="309"/>
      <c r="HR38" s="309"/>
      <c r="HS38" s="309"/>
      <c r="HT38" s="309"/>
      <c r="HU38" s="309"/>
      <c r="HV38" s="309"/>
      <c r="HW38" s="309"/>
      <c r="HX38" s="309"/>
      <c r="HY38" s="309"/>
      <c r="HZ38" s="309"/>
      <c r="IA38" s="309"/>
      <c r="IB38" s="309"/>
      <c r="IC38" s="309"/>
      <c r="ID38" s="309"/>
      <c r="IE38" s="309"/>
      <c r="IF38" s="309"/>
      <c r="IG38" s="309"/>
      <c r="IH38" s="309"/>
      <c r="II38" s="309"/>
      <c r="IJ38" s="309"/>
      <c r="IK38" s="309"/>
      <c r="IL38" s="309"/>
      <c r="IM38" s="309"/>
      <c r="IN38" s="309"/>
      <c r="IO38" s="309"/>
      <c r="IP38" s="309"/>
      <c r="IQ38" s="309"/>
      <c r="IR38" s="309"/>
      <c r="IS38" s="309"/>
      <c r="IT38" s="309"/>
      <c r="IU38" s="309"/>
      <c r="IV38" s="309"/>
      <c r="IW38" s="309"/>
      <c r="IX38" s="309"/>
      <c r="IY38" s="309"/>
      <c r="IZ38" s="309"/>
      <c r="JA38" s="309"/>
      <c r="JB38" s="309"/>
      <c r="JC38" s="309"/>
      <c r="JD38" s="309"/>
      <c r="JE38" s="309"/>
      <c r="JF38" s="309"/>
      <c r="JG38" s="309"/>
      <c r="JH38" s="309"/>
      <c r="JI38" s="309"/>
      <c r="JJ38" s="309"/>
      <c r="JK38" s="309"/>
      <c r="JL38" s="309"/>
      <c r="JM38" s="309"/>
      <c r="JN38" s="309"/>
      <c r="JO38" s="309"/>
      <c r="JP38" s="309"/>
      <c r="JQ38" s="309"/>
      <c r="JR38" s="309"/>
      <c r="JS38" s="309"/>
      <c r="JT38" s="309"/>
      <c r="JU38" s="309"/>
      <c r="JV38" s="309"/>
      <c r="JW38" s="309"/>
      <c r="JX38" s="309"/>
      <c r="JY38" s="309"/>
      <c r="JZ38" s="309"/>
      <c r="KA38" s="309"/>
      <c r="KB38" s="309"/>
      <c r="KC38" s="309"/>
      <c r="KD38" s="309"/>
      <c r="KE38" s="309"/>
      <c r="KF38" s="309"/>
      <c r="KG38" s="309"/>
      <c r="KH38" s="309"/>
      <c r="KI38" s="309"/>
      <c r="KJ38" s="309"/>
      <c r="KK38" s="309"/>
      <c r="KL38" s="309"/>
      <c r="KM38" s="309"/>
      <c r="KN38" s="309"/>
      <c r="KO38" s="309"/>
      <c r="KP38" s="309"/>
      <c r="KQ38" s="309"/>
      <c r="KR38" s="309"/>
      <c r="KS38" s="309"/>
      <c r="KT38" s="309"/>
      <c r="KU38" s="309"/>
      <c r="KV38" s="309"/>
      <c r="KW38" s="309"/>
      <c r="KX38" s="309"/>
      <c r="KY38" s="309"/>
      <c r="KZ38" s="309"/>
      <c r="LA38" s="309"/>
      <c r="LB38" s="309"/>
      <c r="LC38" s="309"/>
      <c r="LD38" s="309"/>
      <c r="LE38" s="309"/>
      <c r="LF38" s="309"/>
      <c r="LG38" s="309"/>
      <c r="LH38" s="309"/>
      <c r="LI38" s="309"/>
      <c r="LJ38" s="309"/>
      <c r="LK38" s="309"/>
      <c r="LL38" s="309"/>
      <c r="LM38" s="309"/>
      <c r="LN38" s="309"/>
      <c r="LO38" s="309"/>
      <c r="LP38" s="309"/>
      <c r="LQ38" s="309"/>
      <c r="LR38" s="309"/>
      <c r="LS38" s="309"/>
      <c r="LT38" s="309"/>
      <c r="LU38" s="309"/>
      <c r="LV38" s="309"/>
      <c r="LW38" s="309"/>
      <c r="LX38" s="309"/>
      <c r="LY38" s="309"/>
      <c r="LZ38" s="309"/>
      <c r="MA38" s="309"/>
      <c r="MB38" s="309"/>
      <c r="MC38" s="309"/>
      <c r="MD38" s="309"/>
      <c r="ME38" s="309"/>
      <c r="MF38" s="309"/>
      <c r="MG38" s="309"/>
      <c r="MH38" s="309"/>
      <c r="MI38" s="309"/>
      <c r="MJ38" s="309"/>
      <c r="MK38" s="309"/>
      <c r="ML38" s="309"/>
      <c r="MM38" s="309"/>
      <c r="MN38" s="309"/>
      <c r="MO38" s="309"/>
      <c r="MP38" s="309"/>
      <c r="MQ38" s="309"/>
      <c r="MR38" s="309"/>
      <c r="MS38" s="309"/>
      <c r="MT38" s="309"/>
      <c r="MU38" s="309"/>
      <c r="MV38" s="309"/>
      <c r="MW38" s="309"/>
      <c r="MX38" s="309"/>
      <c r="MY38" s="309"/>
      <c r="MZ38" s="309"/>
      <c r="NA38" s="309"/>
      <c r="NB38" s="309"/>
      <c r="NC38" s="309"/>
      <c r="ND38" s="309"/>
      <c r="NE38" s="309"/>
      <c r="NF38" s="309"/>
      <c r="NG38" s="309"/>
      <c r="NH38" s="309"/>
      <c r="NI38" s="309"/>
      <c r="NJ38" s="309"/>
      <c r="NK38" s="309"/>
      <c r="NL38" s="309"/>
      <c r="NM38" s="309"/>
      <c r="NN38" s="309"/>
      <c r="NO38" s="309"/>
      <c r="NP38" s="309"/>
      <c r="NQ38" s="309"/>
      <c r="NR38" s="309"/>
      <c r="NS38" s="309"/>
      <c r="NT38" s="309"/>
      <c r="NU38" s="309"/>
      <c r="NV38" s="309"/>
      <c r="NW38" s="309"/>
      <c r="NX38" s="309"/>
      <c r="NY38" s="309"/>
      <c r="NZ38" s="309"/>
      <c r="OA38" s="309"/>
      <c r="OB38" s="309"/>
      <c r="OC38" s="309"/>
      <c r="OD38" s="309"/>
      <c r="OE38" s="309"/>
      <c r="OF38" s="309"/>
      <c r="OG38" s="309"/>
      <c r="OH38" s="309"/>
      <c r="OI38" s="309"/>
      <c r="OJ38" s="309"/>
      <c r="OK38" s="309"/>
      <c r="OL38" s="309"/>
      <c r="OM38" s="309"/>
      <c r="ON38" s="309"/>
      <c r="OO38" s="309"/>
      <c r="OP38" s="309"/>
      <c r="OQ38" s="309"/>
      <c r="OR38" s="309"/>
      <c r="OS38" s="309"/>
      <c r="OT38" s="309"/>
      <c r="OU38" s="309"/>
      <c r="OV38" s="309"/>
      <c r="OW38" s="309"/>
      <c r="OX38" s="309"/>
      <c r="OY38" s="309"/>
      <c r="OZ38" s="309"/>
      <c r="PA38" s="309"/>
      <c r="PB38" s="309"/>
      <c r="PC38" s="309"/>
      <c r="PD38" s="309"/>
      <c r="PE38" s="309"/>
      <c r="PF38" s="309"/>
      <c r="PG38" s="309"/>
      <c r="PH38" s="309"/>
      <c r="PI38" s="309"/>
      <c r="PJ38" s="309"/>
      <c r="PK38" s="309"/>
      <c r="PL38" s="309"/>
      <c r="PM38" s="309"/>
      <c r="PN38" s="309"/>
      <c r="PO38" s="309"/>
      <c r="PP38" s="309"/>
      <c r="PQ38" s="309"/>
      <c r="PR38" s="309"/>
      <c r="PS38" s="309"/>
      <c r="PT38" s="309"/>
      <c r="PU38" s="309"/>
      <c r="PV38" s="309"/>
      <c r="PW38" s="309"/>
      <c r="PX38" s="309"/>
      <c r="PY38" s="309"/>
      <c r="PZ38" s="309"/>
      <c r="QA38" s="309"/>
      <c r="QB38" s="309"/>
      <c r="QC38" s="309"/>
      <c r="QD38" s="309"/>
      <c r="QE38" s="309"/>
      <c r="QF38" s="309"/>
      <c r="QG38" s="309"/>
      <c r="QH38" s="309"/>
      <c r="QI38" s="309"/>
      <c r="QJ38" s="309"/>
      <c r="QK38" s="309"/>
      <c r="QL38" s="309"/>
      <c r="QM38" s="309"/>
      <c r="QN38" s="309"/>
      <c r="QO38" s="309"/>
      <c r="QP38" s="309"/>
      <c r="QQ38" s="309"/>
      <c r="QR38" s="309"/>
      <c r="QS38" s="309"/>
      <c r="QT38" s="309"/>
      <c r="QU38" s="309"/>
      <c r="QV38" s="309"/>
      <c r="QW38" s="309"/>
      <c r="QX38" s="309"/>
      <c r="QY38" s="309"/>
      <c r="QZ38" s="309"/>
      <c r="RA38" s="309"/>
      <c r="RB38" s="309"/>
      <c r="RC38" s="309"/>
      <c r="RD38" s="309"/>
      <c r="RE38" s="309"/>
      <c r="RF38" s="309"/>
      <c r="RG38" s="309"/>
      <c r="RH38" s="309"/>
      <c r="RI38" s="309"/>
      <c r="RJ38" s="309"/>
      <c r="RK38" s="309"/>
      <c r="RL38" s="309"/>
      <c r="RM38" s="309"/>
      <c r="RN38" s="309"/>
      <c r="RO38" s="309"/>
      <c r="RP38" s="309"/>
      <c r="RQ38" s="309"/>
      <c r="RR38" s="309"/>
      <c r="RS38" s="309"/>
      <c r="RT38" s="309"/>
      <c r="RU38" s="309"/>
      <c r="RV38" s="309"/>
      <c r="RW38" s="309"/>
      <c r="RX38" s="309"/>
      <c r="RY38" s="309"/>
      <c r="RZ38" s="309"/>
      <c r="SA38" s="309"/>
      <c r="SB38" s="309"/>
      <c r="SC38" s="309"/>
      <c r="SD38" s="309"/>
      <c r="SE38" s="309"/>
      <c r="SF38" s="309"/>
      <c r="SG38" s="309"/>
      <c r="SH38" s="309"/>
      <c r="SM38">
        <f>'GRR Data'!A34</f>
        <v>0</v>
      </c>
    </row>
    <row r="39" spans="2:507">
      <c r="B39" s="3"/>
      <c r="C39" s="309"/>
      <c r="D39" s="309"/>
      <c r="E39" s="309"/>
      <c r="F39" s="309"/>
      <c r="G39" s="309"/>
      <c r="H39" s="309"/>
      <c r="I39" s="309"/>
      <c r="J39" s="309"/>
      <c r="K39" s="309"/>
      <c r="L39" s="309"/>
      <c r="M39" s="309"/>
      <c r="N39" s="309"/>
      <c r="O39" s="309"/>
      <c r="P39" s="309"/>
      <c r="Q39" s="309"/>
      <c r="R39" s="309"/>
      <c r="S39" s="309"/>
      <c r="T39" s="309"/>
      <c r="U39" s="309"/>
      <c r="V39" s="309"/>
      <c r="W39" s="309"/>
      <c r="X39" s="309"/>
      <c r="Y39" s="309"/>
      <c r="Z39" s="309"/>
      <c r="AA39" s="309"/>
      <c r="AB39" s="309"/>
      <c r="AC39" s="309"/>
      <c r="AD39" s="309"/>
      <c r="AE39" s="309"/>
      <c r="AF39" s="309"/>
      <c r="AG39" s="309"/>
      <c r="AH39" s="309"/>
      <c r="AI39" s="309"/>
      <c r="AJ39" s="309"/>
      <c r="AK39" s="309"/>
      <c r="AL39" s="309"/>
      <c r="AM39" s="309"/>
      <c r="AN39" s="309"/>
      <c r="AO39" s="309"/>
      <c r="AP39" s="309"/>
      <c r="AQ39" s="309"/>
      <c r="AR39" s="309"/>
      <c r="AS39" s="309"/>
      <c r="AT39" s="309"/>
      <c r="AU39" s="309"/>
      <c r="AV39" s="309"/>
      <c r="AW39" s="309"/>
      <c r="AX39" s="309"/>
      <c r="AY39" s="309"/>
      <c r="AZ39" s="309"/>
      <c r="BA39" s="309"/>
      <c r="BB39" s="309"/>
      <c r="BC39" s="309"/>
      <c r="BD39" s="309"/>
      <c r="BE39" s="309"/>
      <c r="BF39" s="309"/>
      <c r="BG39" s="309"/>
      <c r="BH39" s="309"/>
      <c r="BI39" s="309"/>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09"/>
      <c r="CY39" s="309"/>
      <c r="CZ39" s="309"/>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09"/>
      <c r="EE39" s="309"/>
      <c r="EF39" s="309"/>
      <c r="EG39" s="309"/>
      <c r="EH39" s="309"/>
      <c r="EI39" s="309"/>
      <c r="EJ39" s="309"/>
      <c r="EK39" s="309"/>
      <c r="EL39" s="309"/>
      <c r="EM39" s="309"/>
      <c r="EN39" s="309"/>
      <c r="EO39" s="309"/>
      <c r="EP39" s="309"/>
      <c r="EQ39" s="309"/>
      <c r="ER39" s="309"/>
      <c r="ES39" s="309"/>
      <c r="ET39" s="309"/>
      <c r="EU39" s="309"/>
      <c r="EV39" s="309"/>
      <c r="EW39" s="309"/>
      <c r="EX39" s="309"/>
      <c r="EY39" s="309"/>
      <c r="EZ39" s="309"/>
      <c r="FA39" s="309"/>
      <c r="FB39" s="309"/>
      <c r="FC39" s="309"/>
      <c r="FD39" s="309"/>
      <c r="FE39" s="309"/>
      <c r="FF39" s="309"/>
      <c r="FG39" s="309"/>
      <c r="FH39" s="309"/>
      <c r="FI39" s="309"/>
      <c r="FJ39" s="309"/>
      <c r="FK39" s="309"/>
      <c r="FL39" s="309"/>
      <c r="FM39" s="309"/>
      <c r="FN39" s="309"/>
      <c r="FO39" s="309"/>
      <c r="FP39" s="309"/>
      <c r="FQ39" s="309"/>
      <c r="FR39" s="309"/>
      <c r="FS39" s="309"/>
      <c r="FT39" s="309"/>
      <c r="FU39" s="309"/>
      <c r="FV39" s="309"/>
      <c r="FW39" s="309"/>
      <c r="FX39" s="309"/>
      <c r="FY39" s="309"/>
      <c r="FZ39" s="309"/>
      <c r="GA39" s="309"/>
      <c r="GB39" s="309"/>
      <c r="GC39" s="309"/>
      <c r="GD39" s="309"/>
      <c r="GE39" s="309"/>
      <c r="GF39" s="309"/>
      <c r="GG39" s="309"/>
      <c r="GH39" s="309"/>
      <c r="GI39" s="309"/>
      <c r="GJ39" s="309"/>
      <c r="GK39" s="309"/>
      <c r="GL39" s="309"/>
      <c r="GM39" s="309"/>
      <c r="GN39" s="309"/>
      <c r="GO39" s="309"/>
      <c r="GP39" s="309"/>
      <c r="GQ39" s="309"/>
      <c r="GR39" s="309"/>
      <c r="GS39" s="309"/>
      <c r="GT39" s="309"/>
      <c r="GU39" s="309"/>
      <c r="GV39" s="309"/>
      <c r="GW39" s="309"/>
      <c r="GX39" s="309"/>
      <c r="GY39" s="309"/>
      <c r="GZ39" s="309"/>
      <c r="HA39" s="309"/>
      <c r="HB39" s="309"/>
      <c r="HC39" s="309"/>
      <c r="HD39" s="309"/>
      <c r="HE39" s="309"/>
      <c r="HF39" s="309"/>
      <c r="HG39" s="309"/>
      <c r="HH39" s="309"/>
      <c r="HI39" s="309"/>
      <c r="HJ39" s="309"/>
      <c r="HK39" s="309"/>
      <c r="HL39" s="309"/>
      <c r="HM39" s="309"/>
      <c r="HN39" s="309"/>
      <c r="HO39" s="309"/>
      <c r="HP39" s="309"/>
      <c r="HQ39" s="309"/>
      <c r="HR39" s="309"/>
      <c r="HS39" s="309"/>
      <c r="HT39" s="309"/>
      <c r="HU39" s="309"/>
      <c r="HV39" s="309"/>
      <c r="HW39" s="309"/>
      <c r="HX39" s="309"/>
      <c r="HY39" s="309"/>
      <c r="HZ39" s="309"/>
      <c r="IA39" s="309"/>
      <c r="IB39" s="309"/>
      <c r="IC39" s="309"/>
      <c r="ID39" s="309"/>
      <c r="IE39" s="309"/>
      <c r="IF39" s="309"/>
      <c r="IG39" s="309"/>
      <c r="IH39" s="309"/>
      <c r="II39" s="309"/>
      <c r="IJ39" s="309"/>
      <c r="IK39" s="309"/>
      <c r="IL39" s="309"/>
      <c r="IM39" s="309"/>
      <c r="IN39" s="309"/>
      <c r="IO39" s="309"/>
      <c r="IP39" s="309"/>
      <c r="IQ39" s="309"/>
      <c r="IR39" s="309"/>
      <c r="IS39" s="309"/>
      <c r="IT39" s="309"/>
      <c r="IU39" s="309"/>
      <c r="IV39" s="309"/>
      <c r="IW39" s="309"/>
      <c r="IX39" s="309"/>
      <c r="IY39" s="309"/>
      <c r="IZ39" s="309"/>
      <c r="JA39" s="309"/>
      <c r="JB39" s="309"/>
      <c r="JC39" s="309"/>
      <c r="JD39" s="309"/>
      <c r="JE39" s="309"/>
      <c r="JF39" s="309"/>
      <c r="JG39" s="309"/>
      <c r="JH39" s="309"/>
      <c r="JI39" s="309"/>
      <c r="JJ39" s="309"/>
      <c r="JK39" s="309"/>
      <c r="JL39" s="309"/>
      <c r="JM39" s="309"/>
      <c r="JN39" s="309"/>
      <c r="JO39" s="309"/>
      <c r="JP39" s="309"/>
      <c r="JQ39" s="309"/>
      <c r="JR39" s="309"/>
      <c r="JS39" s="309"/>
      <c r="JT39" s="309"/>
      <c r="JU39" s="309"/>
      <c r="JV39" s="309"/>
      <c r="JW39" s="309"/>
      <c r="JX39" s="309"/>
      <c r="JY39" s="309"/>
      <c r="JZ39" s="309"/>
      <c r="KA39" s="309"/>
      <c r="KB39" s="309"/>
      <c r="KC39" s="309"/>
      <c r="KD39" s="309"/>
      <c r="KE39" s="309"/>
      <c r="KF39" s="309"/>
      <c r="KG39" s="309"/>
      <c r="KH39" s="309"/>
      <c r="KI39" s="309"/>
      <c r="KJ39" s="309"/>
      <c r="KK39" s="309"/>
      <c r="KL39" s="309"/>
      <c r="KM39" s="309"/>
      <c r="KN39" s="309"/>
      <c r="KO39" s="309"/>
      <c r="KP39" s="309"/>
      <c r="KQ39" s="309"/>
      <c r="KR39" s="309"/>
      <c r="KS39" s="309"/>
      <c r="KT39" s="309"/>
      <c r="KU39" s="309"/>
      <c r="KV39" s="309"/>
      <c r="KW39" s="309"/>
      <c r="KX39" s="309"/>
      <c r="KY39" s="309"/>
      <c r="KZ39" s="309"/>
      <c r="LA39" s="309"/>
      <c r="LB39" s="309"/>
      <c r="LC39" s="309"/>
      <c r="LD39" s="309"/>
      <c r="LE39" s="309"/>
      <c r="LF39" s="309"/>
      <c r="LG39" s="309"/>
      <c r="LH39" s="309"/>
      <c r="LI39" s="309"/>
      <c r="LJ39" s="309"/>
      <c r="LK39" s="309"/>
      <c r="LL39" s="309"/>
      <c r="LM39" s="309"/>
      <c r="LN39" s="309"/>
      <c r="LO39" s="309"/>
      <c r="LP39" s="309"/>
      <c r="LQ39" s="309"/>
      <c r="LR39" s="309"/>
      <c r="LS39" s="309"/>
      <c r="LT39" s="309"/>
      <c r="LU39" s="309"/>
      <c r="LV39" s="309"/>
      <c r="LW39" s="309"/>
      <c r="LX39" s="309"/>
      <c r="LY39" s="309"/>
      <c r="LZ39" s="309"/>
      <c r="MA39" s="309"/>
      <c r="MB39" s="309"/>
      <c r="MC39" s="309"/>
      <c r="MD39" s="309"/>
      <c r="ME39" s="309"/>
      <c r="MF39" s="309"/>
      <c r="MG39" s="309"/>
      <c r="MH39" s="309"/>
      <c r="MI39" s="309"/>
      <c r="MJ39" s="309"/>
      <c r="MK39" s="309"/>
      <c r="ML39" s="309"/>
      <c r="MM39" s="309"/>
      <c r="MN39" s="309"/>
      <c r="MO39" s="309"/>
      <c r="MP39" s="309"/>
      <c r="MQ39" s="309"/>
      <c r="MR39" s="309"/>
      <c r="MS39" s="309"/>
      <c r="MT39" s="309"/>
      <c r="MU39" s="309"/>
      <c r="MV39" s="309"/>
      <c r="MW39" s="309"/>
      <c r="MX39" s="309"/>
      <c r="MY39" s="309"/>
      <c r="MZ39" s="309"/>
      <c r="NA39" s="309"/>
      <c r="NB39" s="309"/>
      <c r="NC39" s="309"/>
      <c r="ND39" s="309"/>
      <c r="NE39" s="309"/>
      <c r="NF39" s="309"/>
      <c r="NG39" s="309"/>
      <c r="NH39" s="309"/>
      <c r="NI39" s="309"/>
      <c r="NJ39" s="309"/>
      <c r="NK39" s="309"/>
      <c r="NL39" s="309"/>
      <c r="NM39" s="309"/>
      <c r="NN39" s="309"/>
      <c r="NO39" s="309"/>
      <c r="NP39" s="309"/>
      <c r="NQ39" s="309"/>
      <c r="NR39" s="309"/>
      <c r="NS39" s="309"/>
      <c r="NT39" s="309"/>
      <c r="NU39" s="309"/>
      <c r="NV39" s="309"/>
      <c r="NW39" s="309"/>
      <c r="NX39" s="309"/>
      <c r="NY39" s="309"/>
      <c r="NZ39" s="309"/>
      <c r="OA39" s="309"/>
      <c r="OB39" s="309"/>
      <c r="OC39" s="309"/>
      <c r="OD39" s="309"/>
      <c r="OE39" s="309"/>
      <c r="OF39" s="309"/>
      <c r="OG39" s="309"/>
      <c r="OH39" s="309"/>
      <c r="OI39" s="309"/>
      <c r="OJ39" s="309"/>
      <c r="OK39" s="309"/>
      <c r="OL39" s="309"/>
      <c r="OM39" s="309"/>
      <c r="ON39" s="309"/>
      <c r="OO39" s="309"/>
      <c r="OP39" s="309"/>
      <c r="OQ39" s="309"/>
      <c r="OR39" s="309"/>
      <c r="OS39" s="309"/>
      <c r="OT39" s="309"/>
      <c r="OU39" s="309"/>
      <c r="OV39" s="309"/>
      <c r="OW39" s="309"/>
      <c r="OX39" s="309"/>
      <c r="OY39" s="309"/>
      <c r="OZ39" s="309"/>
      <c r="PA39" s="309"/>
      <c r="PB39" s="309"/>
      <c r="PC39" s="309"/>
      <c r="PD39" s="309"/>
      <c r="PE39" s="309"/>
      <c r="PF39" s="309"/>
      <c r="PG39" s="309"/>
      <c r="PH39" s="309"/>
      <c r="PI39" s="309"/>
      <c r="PJ39" s="309"/>
      <c r="PK39" s="309"/>
      <c r="PL39" s="309"/>
      <c r="PM39" s="309"/>
      <c r="PN39" s="309"/>
      <c r="PO39" s="309"/>
      <c r="PP39" s="309"/>
      <c r="PQ39" s="309"/>
      <c r="PR39" s="309"/>
      <c r="PS39" s="309"/>
      <c r="PT39" s="309"/>
      <c r="PU39" s="309"/>
      <c r="PV39" s="309"/>
      <c r="PW39" s="309"/>
      <c r="PX39" s="309"/>
      <c r="PY39" s="309"/>
      <c r="PZ39" s="309"/>
      <c r="QA39" s="309"/>
      <c r="QB39" s="309"/>
      <c r="QC39" s="309"/>
      <c r="QD39" s="309"/>
      <c r="QE39" s="309"/>
      <c r="QF39" s="309"/>
      <c r="QG39" s="309"/>
      <c r="QH39" s="309"/>
      <c r="QI39" s="309"/>
      <c r="QJ39" s="309"/>
      <c r="QK39" s="309"/>
      <c r="QL39" s="309"/>
      <c r="QM39" s="309"/>
      <c r="QN39" s="309"/>
      <c r="QO39" s="309"/>
      <c r="QP39" s="309"/>
      <c r="QQ39" s="309"/>
      <c r="QR39" s="309"/>
      <c r="QS39" s="309"/>
      <c r="QT39" s="309"/>
      <c r="QU39" s="309"/>
      <c r="QV39" s="309"/>
      <c r="QW39" s="309"/>
      <c r="QX39" s="309"/>
      <c r="QY39" s="309"/>
      <c r="QZ39" s="309"/>
      <c r="RA39" s="309"/>
      <c r="RB39" s="309"/>
      <c r="RC39" s="309"/>
      <c r="RD39" s="309"/>
      <c r="RE39" s="309"/>
      <c r="RF39" s="309"/>
      <c r="RG39" s="309"/>
      <c r="RH39" s="309"/>
      <c r="RI39" s="309"/>
      <c r="RJ39" s="309"/>
      <c r="RK39" s="309"/>
      <c r="RL39" s="309"/>
      <c r="RM39" s="309"/>
      <c r="RN39" s="309"/>
      <c r="RO39" s="309"/>
      <c r="RP39" s="309"/>
      <c r="RQ39" s="309"/>
      <c r="RR39" s="309"/>
      <c r="RS39" s="309"/>
      <c r="RT39" s="309"/>
      <c r="RU39" s="309"/>
      <c r="RV39" s="309"/>
      <c r="RW39" s="309"/>
      <c r="RX39" s="309"/>
      <c r="RY39" s="309"/>
      <c r="RZ39" s="309"/>
      <c r="SA39" s="309"/>
      <c r="SB39" s="309"/>
      <c r="SC39" s="309"/>
      <c r="SD39" s="309"/>
      <c r="SE39" s="309"/>
      <c r="SF39" s="309"/>
      <c r="SG39" s="309"/>
      <c r="SH39" s="309"/>
      <c r="SM39">
        <f>'GRR Data'!A35</f>
        <v>0</v>
      </c>
    </row>
    <row r="40" spans="2:507">
      <c r="B40" s="3"/>
      <c r="C40" s="309"/>
      <c r="D40" s="309"/>
      <c r="E40" s="309"/>
      <c r="F40" s="309"/>
      <c r="G40" s="309"/>
      <c r="H40" s="309"/>
      <c r="I40" s="309"/>
      <c r="J40" s="309"/>
      <c r="K40" s="309"/>
      <c r="L40" s="309"/>
      <c r="M40" s="309"/>
      <c r="N40" s="309"/>
      <c r="O40" s="309"/>
      <c r="P40" s="309"/>
      <c r="Q40" s="309"/>
      <c r="R40" s="309"/>
      <c r="S40" s="309"/>
      <c r="T40" s="309"/>
      <c r="U40" s="309"/>
      <c r="V40" s="309"/>
      <c r="W40" s="309"/>
      <c r="X40" s="309"/>
      <c r="Y40" s="309"/>
      <c r="Z40" s="309"/>
      <c r="AA40" s="309"/>
      <c r="AB40" s="309"/>
      <c r="AC40" s="309"/>
      <c r="AD40" s="309"/>
      <c r="AE40" s="309"/>
      <c r="AF40" s="309"/>
      <c r="AG40" s="309"/>
      <c r="AH40" s="309"/>
      <c r="AI40" s="309"/>
      <c r="AJ40" s="309"/>
      <c r="AK40" s="309"/>
      <c r="AL40" s="309"/>
      <c r="AM40" s="309"/>
      <c r="AN40" s="309"/>
      <c r="AO40" s="309"/>
      <c r="AP40" s="309"/>
      <c r="AQ40" s="309"/>
      <c r="AR40" s="309"/>
      <c r="AS40" s="309"/>
      <c r="AT40" s="309"/>
      <c r="AU40" s="309"/>
      <c r="AV40" s="309"/>
      <c r="AW40" s="309"/>
      <c r="AX40" s="309"/>
      <c r="AY40" s="309"/>
      <c r="AZ40" s="309"/>
      <c r="BA40" s="309"/>
      <c r="BB40" s="309"/>
      <c r="BC40" s="309"/>
      <c r="BD40" s="309"/>
      <c r="BE40" s="309"/>
      <c r="BF40" s="309"/>
      <c r="BG40" s="309"/>
      <c r="BH40" s="309"/>
      <c r="BI40" s="309"/>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09"/>
      <c r="CY40" s="309"/>
      <c r="CZ40" s="309"/>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09"/>
      <c r="EE40" s="309"/>
      <c r="EF40" s="309"/>
      <c r="EG40" s="309"/>
      <c r="EH40" s="309"/>
      <c r="EI40" s="309"/>
      <c r="EJ40" s="309"/>
      <c r="EK40" s="309"/>
      <c r="EL40" s="309"/>
      <c r="EM40" s="309"/>
      <c r="EN40" s="309"/>
      <c r="EO40" s="309"/>
      <c r="EP40" s="309"/>
      <c r="EQ40" s="309"/>
      <c r="ER40" s="309"/>
      <c r="ES40" s="309"/>
      <c r="ET40" s="309"/>
      <c r="EU40" s="309"/>
      <c r="EV40" s="309"/>
      <c r="EW40" s="309"/>
      <c r="EX40" s="309"/>
      <c r="EY40" s="309"/>
      <c r="EZ40" s="309"/>
      <c r="FA40" s="309"/>
      <c r="FB40" s="309"/>
      <c r="FC40" s="309"/>
      <c r="FD40" s="309"/>
      <c r="FE40" s="309"/>
      <c r="FF40" s="309"/>
      <c r="FG40" s="309"/>
      <c r="FH40" s="309"/>
      <c r="FI40" s="309"/>
      <c r="FJ40" s="309"/>
      <c r="FK40" s="309"/>
      <c r="FL40" s="309"/>
      <c r="FM40" s="309"/>
      <c r="FN40" s="309"/>
      <c r="FO40" s="309"/>
      <c r="FP40" s="309"/>
      <c r="FQ40" s="309"/>
      <c r="FR40" s="309"/>
      <c r="FS40" s="309"/>
      <c r="FT40" s="309"/>
      <c r="FU40" s="309"/>
      <c r="FV40" s="309"/>
      <c r="FW40" s="309"/>
      <c r="FX40" s="309"/>
      <c r="FY40" s="309"/>
      <c r="FZ40" s="309"/>
      <c r="GA40" s="309"/>
      <c r="GB40" s="309"/>
      <c r="GC40" s="309"/>
      <c r="GD40" s="309"/>
      <c r="GE40" s="309"/>
      <c r="GF40" s="309"/>
      <c r="GG40" s="309"/>
      <c r="GH40" s="309"/>
      <c r="GI40" s="309"/>
      <c r="GJ40" s="309"/>
      <c r="GK40" s="309"/>
      <c r="GL40" s="309"/>
      <c r="GM40" s="309"/>
      <c r="GN40" s="309"/>
      <c r="GO40" s="309"/>
      <c r="GP40" s="309"/>
      <c r="GQ40" s="309"/>
      <c r="GR40" s="309"/>
      <c r="GS40" s="309"/>
      <c r="GT40" s="309"/>
      <c r="GU40" s="309"/>
      <c r="GV40" s="309"/>
      <c r="GW40" s="309"/>
      <c r="GX40" s="309"/>
      <c r="GY40" s="309"/>
      <c r="GZ40" s="309"/>
      <c r="HA40" s="309"/>
      <c r="HB40" s="309"/>
      <c r="HC40" s="309"/>
      <c r="HD40" s="309"/>
      <c r="HE40" s="309"/>
      <c r="HF40" s="309"/>
      <c r="HG40" s="309"/>
      <c r="HH40" s="309"/>
      <c r="HI40" s="309"/>
      <c r="HJ40" s="309"/>
      <c r="HK40" s="309"/>
      <c r="HL40" s="309"/>
      <c r="HM40" s="309"/>
      <c r="HN40" s="309"/>
      <c r="HO40" s="309"/>
      <c r="HP40" s="309"/>
      <c r="HQ40" s="309"/>
      <c r="HR40" s="309"/>
      <c r="HS40" s="309"/>
      <c r="HT40" s="309"/>
      <c r="HU40" s="309"/>
      <c r="HV40" s="309"/>
      <c r="HW40" s="309"/>
      <c r="HX40" s="309"/>
      <c r="HY40" s="309"/>
      <c r="HZ40" s="309"/>
      <c r="IA40" s="309"/>
      <c r="IB40" s="309"/>
      <c r="IC40" s="309"/>
      <c r="ID40" s="309"/>
      <c r="IE40" s="309"/>
      <c r="IF40" s="309"/>
      <c r="IG40" s="309"/>
      <c r="IH40" s="309"/>
      <c r="II40" s="309"/>
      <c r="IJ40" s="309"/>
      <c r="IK40" s="309"/>
      <c r="IL40" s="309"/>
      <c r="IM40" s="309"/>
      <c r="IN40" s="309"/>
      <c r="IO40" s="309"/>
      <c r="IP40" s="309"/>
      <c r="IQ40" s="309"/>
      <c r="IR40" s="309"/>
      <c r="IS40" s="309"/>
      <c r="IT40" s="309"/>
      <c r="IU40" s="309"/>
      <c r="IV40" s="309"/>
      <c r="IW40" s="309"/>
      <c r="IX40" s="309"/>
      <c r="IY40" s="309"/>
      <c r="IZ40" s="309"/>
      <c r="JA40" s="309"/>
      <c r="JB40" s="309"/>
      <c r="JC40" s="309"/>
      <c r="JD40" s="309"/>
      <c r="JE40" s="309"/>
      <c r="JF40" s="309"/>
      <c r="JG40" s="309"/>
      <c r="JH40" s="309"/>
      <c r="JI40" s="309"/>
      <c r="JJ40" s="309"/>
      <c r="JK40" s="309"/>
      <c r="JL40" s="309"/>
      <c r="JM40" s="309"/>
      <c r="JN40" s="309"/>
      <c r="JO40" s="309"/>
      <c r="JP40" s="309"/>
      <c r="JQ40" s="309"/>
      <c r="JR40" s="309"/>
      <c r="JS40" s="309"/>
      <c r="JT40" s="309"/>
      <c r="JU40" s="309"/>
      <c r="JV40" s="309"/>
      <c r="JW40" s="309"/>
      <c r="JX40" s="309"/>
      <c r="JY40" s="309"/>
      <c r="JZ40" s="309"/>
      <c r="KA40" s="309"/>
      <c r="KB40" s="309"/>
      <c r="KC40" s="309"/>
      <c r="KD40" s="309"/>
      <c r="KE40" s="309"/>
      <c r="KF40" s="309"/>
      <c r="KG40" s="309"/>
      <c r="KH40" s="309"/>
      <c r="KI40" s="309"/>
      <c r="KJ40" s="309"/>
      <c r="KK40" s="309"/>
      <c r="KL40" s="309"/>
      <c r="KM40" s="309"/>
      <c r="KN40" s="309"/>
      <c r="KO40" s="309"/>
      <c r="KP40" s="309"/>
      <c r="KQ40" s="309"/>
      <c r="KR40" s="309"/>
      <c r="KS40" s="309"/>
      <c r="KT40" s="309"/>
      <c r="KU40" s="309"/>
      <c r="KV40" s="309"/>
      <c r="KW40" s="309"/>
      <c r="KX40" s="309"/>
      <c r="KY40" s="309"/>
      <c r="KZ40" s="309"/>
      <c r="LA40" s="309"/>
      <c r="LB40" s="309"/>
      <c r="LC40" s="309"/>
      <c r="LD40" s="309"/>
      <c r="LE40" s="309"/>
      <c r="LF40" s="309"/>
      <c r="LG40" s="309"/>
      <c r="LH40" s="309"/>
      <c r="LI40" s="309"/>
      <c r="LJ40" s="309"/>
      <c r="LK40" s="309"/>
      <c r="LL40" s="309"/>
      <c r="LM40" s="309"/>
      <c r="LN40" s="309"/>
      <c r="LO40" s="309"/>
      <c r="LP40" s="309"/>
      <c r="LQ40" s="309"/>
      <c r="LR40" s="309"/>
      <c r="LS40" s="309"/>
      <c r="LT40" s="309"/>
      <c r="LU40" s="309"/>
      <c r="LV40" s="309"/>
      <c r="LW40" s="309"/>
      <c r="LX40" s="309"/>
      <c r="LY40" s="309"/>
      <c r="LZ40" s="309"/>
      <c r="MA40" s="309"/>
      <c r="MB40" s="309"/>
      <c r="MC40" s="309"/>
      <c r="MD40" s="309"/>
      <c r="ME40" s="309"/>
      <c r="MF40" s="309"/>
      <c r="MG40" s="309"/>
      <c r="MH40" s="309"/>
      <c r="MI40" s="309"/>
      <c r="MJ40" s="309"/>
      <c r="MK40" s="309"/>
      <c r="ML40" s="309"/>
      <c r="MM40" s="309"/>
      <c r="MN40" s="309"/>
      <c r="MO40" s="309"/>
      <c r="MP40" s="309"/>
      <c r="MQ40" s="309"/>
      <c r="MR40" s="309"/>
      <c r="MS40" s="309"/>
      <c r="MT40" s="309"/>
      <c r="MU40" s="309"/>
      <c r="MV40" s="309"/>
      <c r="MW40" s="309"/>
      <c r="MX40" s="309"/>
      <c r="MY40" s="309"/>
      <c r="MZ40" s="309"/>
      <c r="NA40" s="309"/>
      <c r="NB40" s="309"/>
      <c r="NC40" s="309"/>
      <c r="ND40" s="309"/>
      <c r="NE40" s="309"/>
      <c r="NF40" s="309"/>
      <c r="NG40" s="309"/>
      <c r="NH40" s="309"/>
      <c r="NI40" s="309"/>
      <c r="NJ40" s="309"/>
      <c r="NK40" s="309"/>
      <c r="NL40" s="309"/>
      <c r="NM40" s="309"/>
      <c r="NN40" s="309"/>
      <c r="NO40" s="309"/>
      <c r="NP40" s="309"/>
      <c r="NQ40" s="309"/>
      <c r="NR40" s="309"/>
      <c r="NS40" s="309"/>
      <c r="NT40" s="309"/>
      <c r="NU40" s="309"/>
      <c r="NV40" s="309"/>
      <c r="NW40" s="309"/>
      <c r="NX40" s="309"/>
      <c r="NY40" s="309"/>
      <c r="NZ40" s="309"/>
      <c r="OA40" s="309"/>
      <c r="OB40" s="309"/>
      <c r="OC40" s="309"/>
      <c r="OD40" s="309"/>
      <c r="OE40" s="309"/>
      <c r="OF40" s="309"/>
      <c r="OG40" s="309"/>
      <c r="OH40" s="309"/>
      <c r="OI40" s="309"/>
      <c r="OJ40" s="309"/>
      <c r="OK40" s="309"/>
      <c r="OL40" s="309"/>
      <c r="OM40" s="309"/>
      <c r="ON40" s="309"/>
      <c r="OO40" s="309"/>
      <c r="OP40" s="309"/>
      <c r="OQ40" s="309"/>
      <c r="OR40" s="309"/>
      <c r="OS40" s="309"/>
      <c r="OT40" s="309"/>
      <c r="OU40" s="309"/>
      <c r="OV40" s="309"/>
      <c r="OW40" s="309"/>
      <c r="OX40" s="309"/>
      <c r="OY40" s="309"/>
      <c r="OZ40" s="309"/>
      <c r="PA40" s="309"/>
      <c r="PB40" s="309"/>
      <c r="PC40" s="309"/>
      <c r="PD40" s="309"/>
      <c r="PE40" s="309"/>
      <c r="PF40" s="309"/>
      <c r="PG40" s="309"/>
      <c r="PH40" s="309"/>
      <c r="PI40" s="309"/>
      <c r="PJ40" s="309"/>
      <c r="PK40" s="309"/>
      <c r="PL40" s="309"/>
      <c r="PM40" s="309"/>
      <c r="PN40" s="309"/>
      <c r="PO40" s="309"/>
      <c r="PP40" s="309"/>
      <c r="PQ40" s="309"/>
      <c r="PR40" s="309"/>
      <c r="PS40" s="309"/>
      <c r="PT40" s="309"/>
      <c r="PU40" s="309"/>
      <c r="PV40" s="309"/>
      <c r="PW40" s="309"/>
      <c r="PX40" s="309"/>
      <c r="PY40" s="309"/>
      <c r="PZ40" s="309"/>
      <c r="QA40" s="309"/>
      <c r="QB40" s="309"/>
      <c r="QC40" s="309"/>
      <c r="QD40" s="309"/>
      <c r="QE40" s="309"/>
      <c r="QF40" s="309"/>
      <c r="QG40" s="309"/>
      <c r="QH40" s="309"/>
      <c r="QI40" s="309"/>
      <c r="QJ40" s="309"/>
      <c r="QK40" s="309"/>
      <c r="QL40" s="309"/>
      <c r="QM40" s="309"/>
      <c r="QN40" s="309"/>
      <c r="QO40" s="309"/>
      <c r="QP40" s="309"/>
      <c r="QQ40" s="309"/>
      <c r="QR40" s="309"/>
      <c r="QS40" s="309"/>
      <c r="QT40" s="309"/>
      <c r="QU40" s="309"/>
      <c r="QV40" s="309"/>
      <c r="QW40" s="309"/>
      <c r="QX40" s="309"/>
      <c r="QY40" s="309"/>
      <c r="QZ40" s="309"/>
      <c r="RA40" s="309"/>
      <c r="RB40" s="309"/>
      <c r="RC40" s="309"/>
      <c r="RD40" s="309"/>
      <c r="RE40" s="309"/>
      <c r="RF40" s="309"/>
      <c r="RG40" s="309"/>
      <c r="RH40" s="309"/>
      <c r="RI40" s="309"/>
      <c r="RJ40" s="309"/>
      <c r="RK40" s="309"/>
      <c r="RL40" s="309"/>
      <c r="RM40" s="309"/>
      <c r="RN40" s="309"/>
      <c r="RO40" s="309"/>
      <c r="RP40" s="309"/>
      <c r="RQ40" s="309"/>
      <c r="RR40" s="309"/>
      <c r="RS40" s="309"/>
      <c r="RT40" s="309"/>
      <c r="RU40" s="309"/>
      <c r="RV40" s="309"/>
      <c r="RW40" s="309"/>
      <c r="RX40" s="309"/>
      <c r="RY40" s="309"/>
      <c r="RZ40" s="309"/>
      <c r="SA40" s="309"/>
      <c r="SB40" s="309"/>
      <c r="SC40" s="309"/>
      <c r="SD40" s="309"/>
      <c r="SE40" s="309"/>
      <c r="SF40" s="309"/>
      <c r="SG40" s="309"/>
      <c r="SH40" s="309"/>
      <c r="SM40">
        <f>'GRR Data'!A36</f>
        <v>0</v>
      </c>
    </row>
    <row r="41" spans="2:507">
      <c r="B41" s="3"/>
      <c r="C41" s="309"/>
      <c r="D41" s="309"/>
      <c r="E41" s="309"/>
      <c r="F41" s="309"/>
      <c r="G41" s="309"/>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309"/>
      <c r="EE41" s="309"/>
      <c r="EF41" s="309"/>
      <c r="EG41" s="309"/>
      <c r="EH41" s="309"/>
      <c r="EI41" s="309"/>
      <c r="EJ41" s="309"/>
      <c r="EK41" s="309"/>
      <c r="EL41" s="309"/>
      <c r="EM41" s="309"/>
      <c r="EN41" s="309"/>
      <c r="EO41" s="309"/>
      <c r="EP41" s="309"/>
      <c r="EQ41" s="309"/>
      <c r="ER41" s="309"/>
      <c r="ES41" s="309"/>
      <c r="ET41" s="309"/>
      <c r="EU41" s="309"/>
      <c r="EV41" s="309"/>
      <c r="EW41" s="309"/>
      <c r="EX41" s="309"/>
      <c r="EY41" s="309"/>
      <c r="EZ41" s="309"/>
      <c r="FA41" s="309"/>
      <c r="FB41" s="309"/>
      <c r="FC41" s="309"/>
      <c r="FD41" s="309"/>
      <c r="FE41" s="309"/>
      <c r="FF41" s="309"/>
      <c r="FG41" s="309"/>
      <c r="FH41" s="309"/>
      <c r="FI41" s="309"/>
      <c r="FJ41" s="309"/>
      <c r="FK41" s="309"/>
      <c r="FL41" s="309"/>
      <c r="FM41" s="309"/>
      <c r="FN41" s="309"/>
      <c r="FO41" s="309"/>
      <c r="FP41" s="309"/>
      <c r="FQ41" s="309"/>
      <c r="FR41" s="309"/>
      <c r="FS41" s="309"/>
      <c r="FT41" s="309"/>
      <c r="FU41" s="309"/>
      <c r="FV41" s="309"/>
      <c r="FW41" s="309"/>
      <c r="FX41" s="309"/>
      <c r="FY41" s="309"/>
      <c r="FZ41" s="309"/>
      <c r="GA41" s="309"/>
      <c r="GB41" s="309"/>
      <c r="GC41" s="309"/>
      <c r="GD41" s="309"/>
      <c r="GE41" s="309"/>
      <c r="GF41" s="309"/>
      <c r="GG41" s="309"/>
      <c r="GH41" s="309"/>
      <c r="GI41" s="309"/>
      <c r="GJ41" s="309"/>
      <c r="GK41" s="309"/>
      <c r="GL41" s="309"/>
      <c r="GM41" s="309"/>
      <c r="GN41" s="309"/>
      <c r="GO41" s="309"/>
      <c r="GP41" s="309"/>
      <c r="GQ41" s="309"/>
      <c r="GR41" s="309"/>
      <c r="GS41" s="309"/>
      <c r="GT41" s="309"/>
      <c r="GU41" s="309"/>
      <c r="GV41" s="309"/>
      <c r="GW41" s="309"/>
      <c r="GX41" s="309"/>
      <c r="GY41" s="309"/>
      <c r="GZ41" s="309"/>
      <c r="HA41" s="309"/>
      <c r="HB41" s="309"/>
      <c r="HC41" s="309"/>
      <c r="HD41" s="309"/>
      <c r="HE41" s="309"/>
      <c r="HF41" s="309"/>
      <c r="HG41" s="309"/>
      <c r="HH41" s="309"/>
      <c r="HI41" s="309"/>
      <c r="HJ41" s="309"/>
      <c r="HK41" s="309"/>
      <c r="HL41" s="309"/>
      <c r="HM41" s="309"/>
      <c r="HN41" s="309"/>
      <c r="HO41" s="309"/>
      <c r="HP41" s="309"/>
      <c r="HQ41" s="309"/>
      <c r="HR41" s="309"/>
      <c r="HS41" s="309"/>
      <c r="HT41" s="309"/>
      <c r="HU41" s="309"/>
      <c r="HV41" s="309"/>
      <c r="HW41" s="309"/>
      <c r="HX41" s="309"/>
      <c r="HY41" s="309"/>
      <c r="HZ41" s="309"/>
      <c r="IA41" s="309"/>
      <c r="IB41" s="309"/>
      <c r="IC41" s="309"/>
      <c r="ID41" s="309"/>
      <c r="IE41" s="309"/>
      <c r="IF41" s="309"/>
      <c r="IG41" s="309"/>
      <c r="IH41" s="309"/>
      <c r="II41" s="309"/>
      <c r="IJ41" s="309"/>
      <c r="IK41" s="309"/>
      <c r="IL41" s="309"/>
      <c r="IM41" s="309"/>
      <c r="IN41" s="309"/>
      <c r="IO41" s="309"/>
      <c r="IP41" s="309"/>
      <c r="IQ41" s="309"/>
      <c r="IR41" s="309"/>
      <c r="IS41" s="309"/>
      <c r="IT41" s="309"/>
      <c r="IU41" s="309"/>
      <c r="IV41" s="309"/>
      <c r="IW41" s="309"/>
      <c r="IX41" s="309"/>
      <c r="IY41" s="309"/>
      <c r="IZ41" s="309"/>
      <c r="JA41" s="309"/>
      <c r="JB41" s="309"/>
      <c r="JC41" s="309"/>
      <c r="JD41" s="309"/>
      <c r="JE41" s="309"/>
      <c r="JF41" s="309"/>
      <c r="JG41" s="309"/>
      <c r="JH41" s="309"/>
      <c r="JI41" s="309"/>
      <c r="JJ41" s="309"/>
      <c r="JK41" s="309"/>
      <c r="JL41" s="309"/>
      <c r="JM41" s="309"/>
      <c r="JN41" s="309"/>
      <c r="JO41" s="309"/>
      <c r="JP41" s="309"/>
      <c r="JQ41" s="309"/>
      <c r="JR41" s="309"/>
      <c r="JS41" s="309"/>
      <c r="JT41" s="309"/>
      <c r="JU41" s="309"/>
      <c r="JV41" s="309"/>
      <c r="JW41" s="309"/>
      <c r="JX41" s="309"/>
      <c r="JY41" s="309"/>
      <c r="JZ41" s="309"/>
      <c r="KA41" s="309"/>
      <c r="KB41" s="309"/>
      <c r="KC41" s="309"/>
      <c r="KD41" s="309"/>
      <c r="KE41" s="309"/>
      <c r="KF41" s="309"/>
      <c r="KG41" s="309"/>
      <c r="KH41" s="309"/>
      <c r="KI41" s="309"/>
      <c r="KJ41" s="309"/>
      <c r="KK41" s="309"/>
      <c r="KL41" s="309"/>
      <c r="KM41" s="309"/>
      <c r="KN41" s="309"/>
      <c r="KO41" s="309"/>
      <c r="KP41" s="309"/>
      <c r="KQ41" s="309"/>
      <c r="KR41" s="309"/>
      <c r="KS41" s="309"/>
      <c r="KT41" s="309"/>
      <c r="KU41" s="309"/>
      <c r="KV41" s="309"/>
      <c r="KW41" s="309"/>
      <c r="KX41" s="309"/>
      <c r="KY41" s="309"/>
      <c r="KZ41" s="309"/>
      <c r="LA41" s="309"/>
      <c r="LB41" s="309"/>
      <c r="LC41" s="309"/>
      <c r="LD41" s="309"/>
      <c r="LE41" s="309"/>
      <c r="LF41" s="309"/>
      <c r="LG41" s="309"/>
      <c r="LH41" s="309"/>
      <c r="LI41" s="309"/>
      <c r="LJ41" s="309"/>
      <c r="LK41" s="309"/>
      <c r="LL41" s="309"/>
      <c r="LM41" s="309"/>
      <c r="LN41" s="309"/>
      <c r="LO41" s="309"/>
      <c r="LP41" s="309"/>
      <c r="LQ41" s="309"/>
      <c r="LR41" s="309"/>
      <c r="LS41" s="309"/>
      <c r="LT41" s="309"/>
      <c r="LU41" s="309"/>
      <c r="LV41" s="309"/>
      <c r="LW41" s="309"/>
      <c r="LX41" s="309"/>
      <c r="LY41" s="309"/>
      <c r="LZ41" s="309"/>
      <c r="MA41" s="309"/>
      <c r="MB41" s="309"/>
      <c r="MC41" s="309"/>
      <c r="MD41" s="309"/>
      <c r="ME41" s="309"/>
      <c r="MF41" s="309"/>
      <c r="MG41" s="309"/>
      <c r="MH41" s="309"/>
      <c r="MI41" s="309"/>
      <c r="MJ41" s="309"/>
      <c r="MK41" s="309"/>
      <c r="ML41" s="309"/>
      <c r="MM41" s="309"/>
      <c r="MN41" s="309"/>
      <c r="MO41" s="309"/>
      <c r="MP41" s="309"/>
      <c r="MQ41" s="309"/>
      <c r="MR41" s="309"/>
      <c r="MS41" s="309"/>
      <c r="MT41" s="309"/>
      <c r="MU41" s="309"/>
      <c r="MV41" s="309"/>
      <c r="MW41" s="309"/>
      <c r="MX41" s="309"/>
      <c r="MY41" s="309"/>
      <c r="MZ41" s="309"/>
      <c r="NA41" s="309"/>
      <c r="NB41" s="309"/>
      <c r="NC41" s="309"/>
      <c r="ND41" s="309"/>
      <c r="NE41" s="309"/>
      <c r="NF41" s="309"/>
      <c r="NG41" s="309"/>
      <c r="NH41" s="309"/>
      <c r="NI41" s="309"/>
      <c r="NJ41" s="309"/>
      <c r="NK41" s="309"/>
      <c r="NL41" s="309"/>
      <c r="NM41" s="309"/>
      <c r="NN41" s="309"/>
      <c r="NO41" s="309"/>
      <c r="NP41" s="309"/>
      <c r="NQ41" s="309"/>
      <c r="NR41" s="309"/>
      <c r="NS41" s="309"/>
      <c r="NT41" s="309"/>
      <c r="NU41" s="309"/>
      <c r="NV41" s="309"/>
      <c r="NW41" s="309"/>
      <c r="NX41" s="309"/>
      <c r="NY41" s="309"/>
      <c r="NZ41" s="309"/>
      <c r="OA41" s="309"/>
      <c r="OB41" s="309"/>
      <c r="OC41" s="309"/>
      <c r="OD41" s="309"/>
      <c r="OE41" s="309"/>
      <c r="OF41" s="309"/>
      <c r="OG41" s="309"/>
      <c r="OH41" s="309"/>
      <c r="OI41" s="309"/>
      <c r="OJ41" s="309"/>
      <c r="OK41" s="309"/>
      <c r="OL41" s="309"/>
      <c r="OM41" s="309"/>
      <c r="ON41" s="309"/>
      <c r="OO41" s="309"/>
      <c r="OP41" s="309"/>
      <c r="OQ41" s="309"/>
      <c r="OR41" s="309"/>
      <c r="OS41" s="309"/>
      <c r="OT41" s="309"/>
      <c r="OU41" s="309"/>
      <c r="OV41" s="309"/>
      <c r="OW41" s="309"/>
      <c r="OX41" s="309"/>
      <c r="OY41" s="309"/>
      <c r="OZ41" s="309"/>
      <c r="PA41" s="309"/>
      <c r="PB41" s="309"/>
      <c r="PC41" s="309"/>
      <c r="PD41" s="309"/>
      <c r="PE41" s="309"/>
      <c r="PF41" s="309"/>
      <c r="PG41" s="309"/>
      <c r="PH41" s="309"/>
      <c r="PI41" s="309"/>
      <c r="PJ41" s="309"/>
      <c r="PK41" s="309"/>
      <c r="PL41" s="309"/>
      <c r="PM41" s="309"/>
      <c r="PN41" s="309"/>
      <c r="PO41" s="309"/>
      <c r="PP41" s="309"/>
      <c r="PQ41" s="309"/>
      <c r="PR41" s="309"/>
      <c r="PS41" s="309"/>
      <c r="PT41" s="309"/>
      <c r="PU41" s="309"/>
      <c r="PV41" s="309"/>
      <c r="PW41" s="309"/>
      <c r="PX41" s="309"/>
      <c r="PY41" s="309"/>
      <c r="PZ41" s="309"/>
      <c r="QA41" s="309"/>
      <c r="QB41" s="309"/>
      <c r="QC41" s="309"/>
      <c r="QD41" s="309"/>
      <c r="QE41" s="309"/>
      <c r="QF41" s="309"/>
      <c r="QG41" s="309"/>
      <c r="QH41" s="309"/>
      <c r="QI41" s="309"/>
      <c r="QJ41" s="309"/>
      <c r="QK41" s="309"/>
      <c r="QL41" s="309"/>
      <c r="QM41" s="309"/>
      <c r="QN41" s="309"/>
      <c r="QO41" s="309"/>
      <c r="QP41" s="309"/>
      <c r="QQ41" s="309"/>
      <c r="QR41" s="309"/>
      <c r="QS41" s="309"/>
      <c r="QT41" s="309"/>
      <c r="QU41" s="309"/>
      <c r="QV41" s="309"/>
      <c r="QW41" s="309"/>
      <c r="QX41" s="309"/>
      <c r="QY41" s="309"/>
      <c r="QZ41" s="309"/>
      <c r="RA41" s="309"/>
      <c r="RB41" s="309"/>
      <c r="RC41" s="309"/>
      <c r="RD41" s="309"/>
      <c r="RE41" s="309"/>
      <c r="RF41" s="309"/>
      <c r="RG41" s="309"/>
      <c r="RH41" s="309"/>
      <c r="RI41" s="309"/>
      <c r="RJ41" s="309"/>
      <c r="RK41" s="309"/>
      <c r="RL41" s="309"/>
      <c r="RM41" s="309"/>
      <c r="RN41" s="309"/>
      <c r="RO41" s="309"/>
      <c r="RP41" s="309"/>
      <c r="RQ41" s="309"/>
      <c r="RR41" s="309"/>
      <c r="RS41" s="309"/>
      <c r="RT41" s="309"/>
      <c r="RU41" s="309"/>
      <c r="RV41" s="309"/>
      <c r="RW41" s="309"/>
      <c r="RX41" s="309"/>
      <c r="RY41" s="309"/>
      <c r="RZ41" s="309"/>
      <c r="SA41" s="309"/>
      <c r="SB41" s="309"/>
      <c r="SC41" s="309"/>
      <c r="SD41" s="309"/>
      <c r="SE41" s="309"/>
      <c r="SF41" s="309"/>
      <c r="SG41" s="309"/>
      <c r="SH41" s="309"/>
      <c r="SM41">
        <f>'GRR Data'!A37</f>
        <v>0</v>
      </c>
    </row>
    <row r="42" spans="2:507">
      <c r="B42" s="3"/>
      <c r="C42" s="309"/>
      <c r="D42" s="309"/>
      <c r="E42" s="309"/>
      <c r="F42" s="309"/>
      <c r="G42" s="309"/>
      <c r="H42" s="309"/>
      <c r="I42" s="309"/>
      <c r="J42" s="309"/>
      <c r="K42" s="309"/>
      <c r="L42" s="309"/>
      <c r="M42" s="309"/>
      <c r="N42" s="309"/>
      <c r="O42" s="309"/>
      <c r="P42" s="309"/>
      <c r="Q42" s="309"/>
      <c r="R42" s="309"/>
      <c r="S42" s="309"/>
      <c r="T42" s="309"/>
      <c r="U42" s="309"/>
      <c r="V42" s="309"/>
      <c r="W42" s="309"/>
      <c r="X42" s="309"/>
      <c r="Y42" s="309"/>
      <c r="Z42" s="309"/>
      <c r="AA42" s="309"/>
      <c r="AB42" s="309"/>
      <c r="AC42" s="309"/>
      <c r="AD42" s="309"/>
      <c r="AE42" s="309"/>
      <c r="AF42" s="309"/>
      <c r="AG42" s="309"/>
      <c r="AH42" s="309"/>
      <c r="AI42" s="309"/>
      <c r="AJ42" s="309"/>
      <c r="AK42" s="309"/>
      <c r="AL42" s="309"/>
      <c r="AM42" s="309"/>
      <c r="AN42" s="309"/>
      <c r="AO42" s="309"/>
      <c r="AP42" s="309"/>
      <c r="AQ42" s="309"/>
      <c r="AR42" s="309"/>
      <c r="AS42" s="309"/>
      <c r="AT42" s="309"/>
      <c r="AU42" s="309"/>
      <c r="AV42" s="309"/>
      <c r="AW42" s="309"/>
      <c r="AX42" s="309"/>
      <c r="AY42" s="309"/>
      <c r="AZ42" s="309"/>
      <c r="BA42" s="309"/>
      <c r="BB42" s="309"/>
      <c r="BC42" s="309"/>
      <c r="BD42" s="309"/>
      <c r="BE42" s="309"/>
      <c r="BF42" s="309"/>
      <c r="BG42" s="309"/>
      <c r="BH42" s="309"/>
      <c r="BI42" s="309"/>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09"/>
      <c r="CY42" s="309"/>
      <c r="CZ42" s="309"/>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09"/>
      <c r="EE42" s="309"/>
      <c r="EF42" s="309"/>
      <c r="EG42" s="309"/>
      <c r="EH42" s="309"/>
      <c r="EI42" s="309"/>
      <c r="EJ42" s="309"/>
      <c r="EK42" s="309"/>
      <c r="EL42" s="309"/>
      <c r="EM42" s="309"/>
      <c r="EN42" s="309"/>
      <c r="EO42" s="309"/>
      <c r="EP42" s="309"/>
      <c r="EQ42" s="309"/>
      <c r="ER42" s="309"/>
      <c r="ES42" s="309"/>
      <c r="ET42" s="309"/>
      <c r="EU42" s="309"/>
      <c r="EV42" s="309"/>
      <c r="EW42" s="309"/>
      <c r="EX42" s="309"/>
      <c r="EY42" s="309"/>
      <c r="EZ42" s="309"/>
      <c r="FA42" s="309"/>
      <c r="FB42" s="309"/>
      <c r="FC42" s="309"/>
      <c r="FD42" s="309"/>
      <c r="FE42" s="309"/>
      <c r="FF42" s="309"/>
      <c r="FG42" s="309"/>
      <c r="FH42" s="309"/>
      <c r="FI42" s="309"/>
      <c r="FJ42" s="309"/>
      <c r="FK42" s="309"/>
      <c r="FL42" s="309"/>
      <c r="FM42" s="309"/>
      <c r="FN42" s="309"/>
      <c r="FO42" s="309"/>
      <c r="FP42" s="309"/>
      <c r="FQ42" s="309"/>
      <c r="FR42" s="309"/>
      <c r="FS42" s="309"/>
      <c r="FT42" s="309"/>
      <c r="FU42" s="309"/>
      <c r="FV42" s="309"/>
      <c r="FW42" s="309"/>
      <c r="FX42" s="309"/>
      <c r="FY42" s="309"/>
      <c r="FZ42" s="309"/>
      <c r="GA42" s="309"/>
      <c r="GB42" s="309"/>
      <c r="GC42" s="309"/>
      <c r="GD42" s="309"/>
      <c r="GE42" s="309"/>
      <c r="GF42" s="309"/>
      <c r="GG42" s="309"/>
      <c r="GH42" s="309"/>
      <c r="GI42" s="309"/>
      <c r="GJ42" s="309"/>
      <c r="GK42" s="309"/>
      <c r="GL42" s="309"/>
      <c r="GM42" s="309"/>
      <c r="GN42" s="309"/>
      <c r="GO42" s="309"/>
      <c r="GP42" s="309"/>
      <c r="GQ42" s="309"/>
      <c r="GR42" s="309"/>
      <c r="GS42" s="309"/>
      <c r="GT42" s="309"/>
      <c r="GU42" s="309"/>
      <c r="GV42" s="309"/>
      <c r="GW42" s="309"/>
      <c r="GX42" s="309"/>
      <c r="GY42" s="309"/>
      <c r="GZ42" s="309"/>
      <c r="HA42" s="309"/>
      <c r="HB42" s="309"/>
      <c r="HC42" s="309"/>
      <c r="HD42" s="309"/>
      <c r="HE42" s="309"/>
      <c r="HF42" s="309"/>
      <c r="HG42" s="309"/>
      <c r="HH42" s="309"/>
      <c r="HI42" s="309"/>
      <c r="HJ42" s="309"/>
      <c r="HK42" s="309"/>
      <c r="HL42" s="309"/>
      <c r="HM42" s="309"/>
      <c r="HN42" s="309"/>
      <c r="HO42" s="309"/>
      <c r="HP42" s="309"/>
      <c r="HQ42" s="309"/>
      <c r="HR42" s="309"/>
      <c r="HS42" s="309"/>
      <c r="HT42" s="309"/>
      <c r="HU42" s="309"/>
      <c r="HV42" s="309"/>
      <c r="HW42" s="309"/>
      <c r="HX42" s="309"/>
      <c r="HY42" s="309"/>
      <c r="HZ42" s="309"/>
      <c r="IA42" s="309"/>
      <c r="IB42" s="309"/>
      <c r="IC42" s="309"/>
      <c r="ID42" s="309"/>
      <c r="IE42" s="309"/>
      <c r="IF42" s="309"/>
      <c r="IG42" s="309"/>
      <c r="IH42" s="309"/>
      <c r="II42" s="309"/>
      <c r="IJ42" s="309"/>
      <c r="IK42" s="309"/>
      <c r="IL42" s="309"/>
      <c r="IM42" s="309"/>
      <c r="IN42" s="309"/>
      <c r="IO42" s="309"/>
      <c r="IP42" s="309"/>
      <c r="IQ42" s="309"/>
      <c r="IR42" s="309"/>
      <c r="IS42" s="309"/>
      <c r="IT42" s="309"/>
      <c r="IU42" s="309"/>
      <c r="IV42" s="309"/>
      <c r="IW42" s="309"/>
      <c r="IX42" s="309"/>
      <c r="IY42" s="309"/>
      <c r="IZ42" s="309"/>
      <c r="JA42" s="309"/>
      <c r="JB42" s="309"/>
      <c r="JC42" s="309"/>
      <c r="JD42" s="309"/>
      <c r="JE42" s="309"/>
      <c r="JF42" s="309"/>
      <c r="JG42" s="309"/>
      <c r="JH42" s="309"/>
      <c r="JI42" s="309"/>
      <c r="JJ42" s="309"/>
      <c r="JK42" s="309"/>
      <c r="JL42" s="309"/>
      <c r="JM42" s="309"/>
      <c r="JN42" s="309"/>
      <c r="JO42" s="309"/>
      <c r="JP42" s="309"/>
      <c r="JQ42" s="309"/>
      <c r="JR42" s="309"/>
      <c r="JS42" s="309"/>
      <c r="JT42" s="309"/>
      <c r="JU42" s="309"/>
      <c r="JV42" s="309"/>
      <c r="JW42" s="309"/>
      <c r="JX42" s="309"/>
      <c r="JY42" s="309"/>
      <c r="JZ42" s="309"/>
      <c r="KA42" s="309"/>
      <c r="KB42" s="309"/>
      <c r="KC42" s="309"/>
      <c r="KD42" s="309"/>
      <c r="KE42" s="309"/>
      <c r="KF42" s="309"/>
      <c r="KG42" s="309"/>
      <c r="KH42" s="309"/>
      <c r="KI42" s="309"/>
      <c r="KJ42" s="309"/>
      <c r="KK42" s="309"/>
      <c r="KL42" s="309"/>
      <c r="KM42" s="309"/>
      <c r="KN42" s="309"/>
      <c r="KO42" s="309"/>
      <c r="KP42" s="309"/>
      <c r="KQ42" s="309"/>
      <c r="KR42" s="309"/>
      <c r="KS42" s="309"/>
      <c r="KT42" s="309"/>
      <c r="KU42" s="309"/>
      <c r="KV42" s="309"/>
      <c r="KW42" s="309"/>
      <c r="KX42" s="309"/>
      <c r="KY42" s="309"/>
      <c r="KZ42" s="309"/>
      <c r="LA42" s="309"/>
      <c r="LB42" s="309"/>
      <c r="LC42" s="309"/>
      <c r="LD42" s="309"/>
      <c r="LE42" s="309"/>
      <c r="LF42" s="309"/>
      <c r="LG42" s="309"/>
      <c r="LH42" s="309"/>
      <c r="LI42" s="309"/>
      <c r="LJ42" s="309"/>
      <c r="LK42" s="309"/>
      <c r="LL42" s="309"/>
      <c r="LM42" s="309"/>
      <c r="LN42" s="309"/>
      <c r="LO42" s="309"/>
      <c r="LP42" s="309"/>
      <c r="LQ42" s="309"/>
      <c r="LR42" s="309"/>
      <c r="LS42" s="309"/>
      <c r="LT42" s="309"/>
      <c r="LU42" s="309"/>
      <c r="LV42" s="309"/>
      <c r="LW42" s="309"/>
      <c r="LX42" s="309"/>
      <c r="LY42" s="309"/>
      <c r="LZ42" s="309"/>
      <c r="MA42" s="309"/>
      <c r="MB42" s="309"/>
      <c r="MC42" s="309"/>
      <c r="MD42" s="309"/>
      <c r="ME42" s="309"/>
      <c r="MF42" s="309"/>
      <c r="MG42" s="309"/>
      <c r="MH42" s="309"/>
      <c r="MI42" s="309"/>
      <c r="MJ42" s="309"/>
      <c r="MK42" s="309"/>
      <c r="ML42" s="309"/>
      <c r="MM42" s="309"/>
      <c r="MN42" s="309"/>
      <c r="MO42" s="309"/>
      <c r="MP42" s="309"/>
      <c r="MQ42" s="309"/>
      <c r="MR42" s="309"/>
      <c r="MS42" s="309"/>
      <c r="MT42" s="309"/>
      <c r="MU42" s="309"/>
      <c r="MV42" s="309"/>
      <c r="MW42" s="309"/>
      <c r="MX42" s="309"/>
      <c r="MY42" s="309"/>
      <c r="MZ42" s="309"/>
      <c r="NA42" s="309"/>
      <c r="NB42" s="309"/>
      <c r="NC42" s="309"/>
      <c r="ND42" s="309"/>
      <c r="NE42" s="309"/>
      <c r="NF42" s="309"/>
      <c r="NG42" s="309"/>
      <c r="NH42" s="309"/>
      <c r="NI42" s="309"/>
      <c r="NJ42" s="309"/>
      <c r="NK42" s="309"/>
      <c r="NL42" s="309"/>
      <c r="NM42" s="309"/>
      <c r="NN42" s="309"/>
      <c r="NO42" s="309"/>
      <c r="NP42" s="309"/>
      <c r="NQ42" s="309"/>
      <c r="NR42" s="309"/>
      <c r="NS42" s="309"/>
      <c r="NT42" s="309"/>
      <c r="NU42" s="309"/>
      <c r="NV42" s="309"/>
      <c r="NW42" s="309"/>
      <c r="NX42" s="309"/>
      <c r="NY42" s="309"/>
      <c r="NZ42" s="309"/>
      <c r="OA42" s="309"/>
      <c r="OB42" s="309"/>
      <c r="OC42" s="309"/>
      <c r="OD42" s="309"/>
      <c r="OE42" s="309"/>
      <c r="OF42" s="309"/>
      <c r="OG42" s="309"/>
      <c r="OH42" s="309"/>
      <c r="OI42" s="309"/>
      <c r="OJ42" s="309"/>
      <c r="OK42" s="309"/>
      <c r="OL42" s="309"/>
      <c r="OM42" s="309"/>
      <c r="ON42" s="309"/>
      <c r="OO42" s="309"/>
      <c r="OP42" s="309"/>
      <c r="OQ42" s="309"/>
      <c r="OR42" s="309"/>
      <c r="OS42" s="309"/>
      <c r="OT42" s="309"/>
      <c r="OU42" s="309"/>
      <c r="OV42" s="309"/>
      <c r="OW42" s="309"/>
      <c r="OX42" s="309"/>
      <c r="OY42" s="309"/>
      <c r="OZ42" s="309"/>
      <c r="PA42" s="309"/>
      <c r="PB42" s="309"/>
      <c r="PC42" s="309"/>
      <c r="PD42" s="309"/>
      <c r="PE42" s="309"/>
      <c r="PF42" s="309"/>
      <c r="PG42" s="309"/>
      <c r="PH42" s="309"/>
      <c r="PI42" s="309"/>
      <c r="PJ42" s="309"/>
      <c r="PK42" s="309"/>
      <c r="PL42" s="309"/>
      <c r="PM42" s="309"/>
      <c r="PN42" s="309"/>
      <c r="PO42" s="309"/>
      <c r="PP42" s="309"/>
      <c r="PQ42" s="309"/>
      <c r="PR42" s="309"/>
      <c r="PS42" s="309"/>
      <c r="PT42" s="309"/>
      <c r="PU42" s="309"/>
      <c r="PV42" s="309"/>
      <c r="PW42" s="309"/>
      <c r="PX42" s="309"/>
      <c r="PY42" s="309"/>
      <c r="PZ42" s="309"/>
      <c r="QA42" s="309"/>
      <c r="QB42" s="309"/>
      <c r="QC42" s="309"/>
      <c r="QD42" s="309"/>
      <c r="QE42" s="309"/>
      <c r="QF42" s="309"/>
      <c r="QG42" s="309"/>
      <c r="QH42" s="309"/>
      <c r="QI42" s="309"/>
      <c r="QJ42" s="309"/>
      <c r="QK42" s="309"/>
      <c r="QL42" s="309"/>
      <c r="QM42" s="309"/>
      <c r="QN42" s="309"/>
      <c r="QO42" s="309"/>
      <c r="QP42" s="309"/>
      <c r="QQ42" s="309"/>
      <c r="QR42" s="309"/>
      <c r="QS42" s="309"/>
      <c r="QT42" s="309"/>
      <c r="QU42" s="309"/>
      <c r="QV42" s="309"/>
      <c r="QW42" s="309"/>
      <c r="QX42" s="309"/>
      <c r="QY42" s="309"/>
      <c r="QZ42" s="309"/>
      <c r="RA42" s="309"/>
      <c r="RB42" s="309"/>
      <c r="RC42" s="309"/>
      <c r="RD42" s="309"/>
      <c r="RE42" s="309"/>
      <c r="RF42" s="309"/>
      <c r="RG42" s="309"/>
      <c r="RH42" s="309"/>
      <c r="RI42" s="309"/>
      <c r="RJ42" s="309"/>
      <c r="RK42" s="309"/>
      <c r="RL42" s="309"/>
      <c r="RM42" s="309"/>
      <c r="RN42" s="309"/>
      <c r="RO42" s="309"/>
      <c r="RP42" s="309"/>
      <c r="RQ42" s="309"/>
      <c r="RR42" s="309"/>
      <c r="RS42" s="309"/>
      <c r="RT42" s="309"/>
      <c r="RU42" s="309"/>
      <c r="RV42" s="309"/>
      <c r="RW42" s="309"/>
      <c r="RX42" s="309"/>
      <c r="RY42" s="309"/>
      <c r="RZ42" s="309"/>
      <c r="SA42" s="309"/>
      <c r="SB42" s="309"/>
      <c r="SC42" s="309"/>
      <c r="SD42" s="309"/>
      <c r="SE42" s="309"/>
      <c r="SF42" s="309"/>
      <c r="SG42" s="309"/>
      <c r="SH42" s="309"/>
      <c r="SM42">
        <f>'GRR Data'!A38</f>
        <v>0</v>
      </c>
    </row>
    <row r="43" spans="2:507">
      <c r="B43" s="3"/>
      <c r="C43" s="309"/>
      <c r="D43" s="309"/>
      <c r="E43" s="309"/>
      <c r="F43" s="309"/>
      <c r="G43" s="309"/>
      <c r="H43" s="309"/>
      <c r="I43" s="309"/>
      <c r="J43" s="309"/>
      <c r="K43" s="309"/>
      <c r="L43" s="309"/>
      <c r="M43" s="309"/>
      <c r="N43" s="309"/>
      <c r="O43" s="309"/>
      <c r="P43" s="309"/>
      <c r="Q43" s="309"/>
      <c r="R43" s="309"/>
      <c r="S43" s="309"/>
      <c r="T43" s="309"/>
      <c r="U43" s="309"/>
      <c r="V43" s="309"/>
      <c r="W43" s="309"/>
      <c r="X43" s="309"/>
      <c r="Y43" s="309"/>
      <c r="Z43" s="309"/>
      <c r="AA43" s="309"/>
      <c r="AB43" s="309"/>
      <c r="AC43" s="309"/>
      <c r="AD43" s="309"/>
      <c r="AE43" s="309"/>
      <c r="AF43" s="309"/>
      <c r="AG43" s="309"/>
      <c r="AH43" s="309"/>
      <c r="AI43" s="309"/>
      <c r="AJ43" s="309"/>
      <c r="AK43" s="309"/>
      <c r="AL43" s="309"/>
      <c r="AM43" s="309"/>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309"/>
      <c r="CH43" s="309"/>
      <c r="CI43" s="309"/>
      <c r="CJ43" s="309"/>
      <c r="CK43" s="309"/>
      <c r="CL43" s="309"/>
      <c r="CM43" s="309"/>
      <c r="CN43" s="309"/>
      <c r="CO43" s="309"/>
      <c r="CP43" s="309"/>
      <c r="CQ43" s="309"/>
      <c r="CR43" s="309"/>
      <c r="CS43" s="309"/>
      <c r="CT43" s="309"/>
      <c r="CU43" s="309"/>
      <c r="CV43" s="309"/>
      <c r="CW43" s="309"/>
      <c r="CX43" s="309"/>
      <c r="CY43" s="309"/>
      <c r="CZ43" s="309"/>
      <c r="DA43" s="309"/>
      <c r="DB43" s="309"/>
      <c r="DC43" s="309"/>
      <c r="DD43" s="309"/>
      <c r="DE43" s="309"/>
      <c r="DF43" s="309"/>
      <c r="DG43" s="309"/>
      <c r="DH43" s="309"/>
      <c r="DI43" s="309"/>
      <c r="DJ43" s="309"/>
      <c r="DK43" s="309"/>
      <c r="DL43" s="309"/>
      <c r="DM43" s="309"/>
      <c r="DN43" s="309"/>
      <c r="DO43" s="309"/>
      <c r="DP43" s="309"/>
      <c r="DQ43" s="309"/>
      <c r="DR43" s="309"/>
      <c r="DS43" s="309"/>
      <c r="DT43" s="309"/>
      <c r="DU43" s="309"/>
      <c r="DV43" s="309"/>
      <c r="DW43" s="309"/>
      <c r="DX43" s="309"/>
      <c r="DY43" s="309"/>
      <c r="DZ43" s="309"/>
      <c r="EA43" s="309"/>
      <c r="EB43" s="309"/>
      <c r="EC43" s="309"/>
      <c r="ED43" s="309"/>
      <c r="EE43" s="309"/>
      <c r="EF43" s="309"/>
      <c r="EG43" s="309"/>
      <c r="EH43" s="309"/>
      <c r="EI43" s="309"/>
      <c r="EJ43" s="309"/>
      <c r="EK43" s="309"/>
      <c r="EL43" s="309"/>
      <c r="EM43" s="309"/>
      <c r="EN43" s="309"/>
      <c r="EO43" s="309"/>
      <c r="EP43" s="309"/>
      <c r="EQ43" s="309"/>
      <c r="ER43" s="309"/>
      <c r="ES43" s="309"/>
      <c r="ET43" s="309"/>
      <c r="EU43" s="309"/>
      <c r="EV43" s="309"/>
      <c r="EW43" s="309"/>
      <c r="EX43" s="309"/>
      <c r="EY43" s="309"/>
      <c r="EZ43" s="309"/>
      <c r="FA43" s="309"/>
      <c r="FB43" s="309"/>
      <c r="FC43" s="309"/>
      <c r="FD43" s="309"/>
      <c r="FE43" s="309"/>
      <c r="FF43" s="309"/>
      <c r="FG43" s="309"/>
      <c r="FH43" s="309"/>
      <c r="FI43" s="309"/>
      <c r="FJ43" s="309"/>
      <c r="FK43" s="309"/>
      <c r="FL43" s="309"/>
      <c r="FM43" s="309"/>
      <c r="FN43" s="309"/>
      <c r="FO43" s="309"/>
      <c r="FP43" s="309"/>
      <c r="FQ43" s="309"/>
      <c r="FR43" s="309"/>
      <c r="FS43" s="309"/>
      <c r="FT43" s="309"/>
      <c r="FU43" s="309"/>
      <c r="FV43" s="309"/>
      <c r="FW43" s="309"/>
      <c r="FX43" s="309"/>
      <c r="FY43" s="309"/>
      <c r="FZ43" s="309"/>
      <c r="GA43" s="309"/>
      <c r="GB43" s="309"/>
      <c r="GC43" s="309"/>
      <c r="GD43" s="309"/>
      <c r="GE43" s="309"/>
      <c r="GF43" s="309"/>
      <c r="GG43" s="309"/>
      <c r="GH43" s="309"/>
      <c r="GI43" s="309"/>
      <c r="GJ43" s="309"/>
      <c r="GK43" s="309"/>
      <c r="GL43" s="309"/>
      <c r="GM43" s="309"/>
      <c r="GN43" s="309"/>
      <c r="GO43" s="309"/>
      <c r="GP43" s="309"/>
      <c r="GQ43" s="309"/>
      <c r="GR43" s="309"/>
      <c r="GS43" s="309"/>
      <c r="GT43" s="309"/>
      <c r="GU43" s="309"/>
      <c r="GV43" s="309"/>
      <c r="GW43" s="309"/>
      <c r="GX43" s="309"/>
      <c r="GY43" s="309"/>
      <c r="GZ43" s="309"/>
      <c r="HA43" s="309"/>
      <c r="HB43" s="309"/>
      <c r="HC43" s="309"/>
      <c r="HD43" s="309"/>
      <c r="HE43" s="309"/>
      <c r="HF43" s="309"/>
      <c r="HG43" s="309"/>
      <c r="HH43" s="309"/>
      <c r="HI43" s="309"/>
      <c r="HJ43" s="309"/>
      <c r="HK43" s="309"/>
      <c r="HL43" s="309"/>
      <c r="HM43" s="309"/>
      <c r="HN43" s="309"/>
      <c r="HO43" s="309"/>
      <c r="HP43" s="309"/>
      <c r="HQ43" s="309"/>
      <c r="HR43" s="309"/>
      <c r="HS43" s="309"/>
      <c r="HT43" s="309"/>
      <c r="HU43" s="309"/>
      <c r="HV43" s="309"/>
      <c r="HW43" s="309"/>
      <c r="HX43" s="309"/>
      <c r="HY43" s="309"/>
      <c r="HZ43" s="309"/>
      <c r="IA43" s="309"/>
      <c r="IB43" s="309"/>
      <c r="IC43" s="309"/>
      <c r="ID43" s="309"/>
      <c r="IE43" s="309"/>
      <c r="IF43" s="309"/>
      <c r="IG43" s="309"/>
      <c r="IH43" s="309"/>
      <c r="II43" s="309"/>
      <c r="IJ43" s="309"/>
      <c r="IK43" s="309"/>
      <c r="IL43" s="309"/>
      <c r="IM43" s="309"/>
      <c r="IN43" s="309"/>
      <c r="IO43" s="309"/>
      <c r="IP43" s="309"/>
      <c r="IQ43" s="309"/>
      <c r="IR43" s="309"/>
      <c r="IS43" s="309"/>
      <c r="IT43" s="309"/>
      <c r="IU43" s="309"/>
      <c r="IV43" s="309"/>
      <c r="IW43" s="309"/>
      <c r="IX43" s="309"/>
      <c r="IY43" s="309"/>
      <c r="IZ43" s="309"/>
      <c r="JA43" s="309"/>
      <c r="JB43" s="309"/>
      <c r="JC43" s="309"/>
      <c r="JD43" s="309"/>
      <c r="JE43" s="309"/>
      <c r="JF43" s="309"/>
      <c r="JG43" s="309"/>
      <c r="JH43" s="309"/>
      <c r="JI43" s="309"/>
      <c r="JJ43" s="309"/>
      <c r="JK43" s="309"/>
      <c r="JL43" s="309"/>
      <c r="JM43" s="309"/>
      <c r="JN43" s="309"/>
      <c r="JO43" s="309"/>
      <c r="JP43" s="309"/>
      <c r="JQ43" s="309"/>
      <c r="JR43" s="309"/>
      <c r="JS43" s="309"/>
      <c r="JT43" s="309"/>
      <c r="JU43" s="309"/>
      <c r="JV43" s="309"/>
      <c r="JW43" s="309"/>
      <c r="JX43" s="309"/>
      <c r="JY43" s="309"/>
      <c r="JZ43" s="309"/>
      <c r="KA43" s="309"/>
      <c r="KB43" s="309"/>
      <c r="KC43" s="309"/>
      <c r="KD43" s="309"/>
      <c r="KE43" s="309"/>
      <c r="KF43" s="309"/>
      <c r="KG43" s="309"/>
      <c r="KH43" s="309"/>
      <c r="KI43" s="309"/>
      <c r="KJ43" s="309"/>
      <c r="KK43" s="309"/>
      <c r="KL43" s="309"/>
      <c r="KM43" s="309"/>
      <c r="KN43" s="309"/>
      <c r="KO43" s="309"/>
      <c r="KP43" s="309"/>
      <c r="KQ43" s="309"/>
      <c r="KR43" s="309"/>
      <c r="KS43" s="309"/>
      <c r="KT43" s="309"/>
      <c r="KU43" s="309"/>
      <c r="KV43" s="309"/>
      <c r="KW43" s="309"/>
      <c r="KX43" s="309"/>
      <c r="KY43" s="309"/>
      <c r="KZ43" s="309"/>
      <c r="LA43" s="309"/>
      <c r="LB43" s="309"/>
      <c r="LC43" s="309"/>
      <c r="LD43" s="309"/>
      <c r="LE43" s="309"/>
      <c r="LF43" s="309"/>
      <c r="LG43" s="309"/>
      <c r="LH43" s="309"/>
      <c r="LI43" s="309"/>
      <c r="LJ43" s="309"/>
      <c r="LK43" s="309"/>
      <c r="LL43" s="309"/>
      <c r="LM43" s="309"/>
      <c r="LN43" s="309"/>
      <c r="LO43" s="309"/>
      <c r="LP43" s="309"/>
      <c r="LQ43" s="309"/>
      <c r="LR43" s="309"/>
      <c r="LS43" s="309"/>
      <c r="LT43" s="309"/>
      <c r="LU43" s="309"/>
      <c r="LV43" s="309"/>
      <c r="LW43" s="309"/>
      <c r="LX43" s="309"/>
      <c r="LY43" s="309"/>
      <c r="LZ43" s="309"/>
      <c r="MA43" s="309"/>
      <c r="MB43" s="309"/>
      <c r="MC43" s="309"/>
      <c r="MD43" s="309"/>
      <c r="ME43" s="309"/>
      <c r="MF43" s="309"/>
      <c r="MG43" s="309"/>
      <c r="MH43" s="309"/>
      <c r="MI43" s="309"/>
      <c r="MJ43" s="309"/>
      <c r="MK43" s="309"/>
      <c r="ML43" s="309"/>
      <c r="MM43" s="309"/>
      <c r="MN43" s="309"/>
      <c r="MO43" s="309"/>
      <c r="MP43" s="309"/>
      <c r="MQ43" s="309"/>
      <c r="MR43" s="309"/>
      <c r="MS43" s="309"/>
      <c r="MT43" s="309"/>
      <c r="MU43" s="309"/>
      <c r="MV43" s="309"/>
      <c r="MW43" s="309"/>
      <c r="MX43" s="309"/>
      <c r="MY43" s="309"/>
      <c r="MZ43" s="309"/>
      <c r="NA43" s="309"/>
      <c r="NB43" s="309"/>
      <c r="NC43" s="309"/>
      <c r="ND43" s="309"/>
      <c r="NE43" s="309"/>
      <c r="NF43" s="309"/>
      <c r="NG43" s="309"/>
      <c r="NH43" s="309"/>
      <c r="NI43" s="309"/>
      <c r="NJ43" s="309"/>
      <c r="NK43" s="309"/>
      <c r="NL43" s="309"/>
      <c r="NM43" s="309"/>
      <c r="NN43" s="309"/>
      <c r="NO43" s="309"/>
      <c r="NP43" s="309"/>
      <c r="NQ43" s="309"/>
      <c r="NR43" s="309"/>
      <c r="NS43" s="309"/>
      <c r="NT43" s="309"/>
      <c r="NU43" s="309"/>
      <c r="NV43" s="309"/>
      <c r="NW43" s="309"/>
      <c r="NX43" s="309"/>
      <c r="NY43" s="309"/>
      <c r="NZ43" s="309"/>
      <c r="OA43" s="309"/>
      <c r="OB43" s="309"/>
      <c r="OC43" s="309"/>
      <c r="OD43" s="309"/>
      <c r="OE43" s="309"/>
      <c r="OF43" s="309"/>
      <c r="OG43" s="309"/>
      <c r="OH43" s="309"/>
      <c r="OI43" s="309"/>
      <c r="OJ43" s="309"/>
      <c r="OK43" s="309"/>
      <c r="OL43" s="309"/>
      <c r="OM43" s="309"/>
      <c r="ON43" s="309"/>
      <c r="OO43" s="309"/>
      <c r="OP43" s="309"/>
      <c r="OQ43" s="309"/>
      <c r="OR43" s="309"/>
      <c r="OS43" s="309"/>
      <c r="OT43" s="309"/>
      <c r="OU43" s="309"/>
      <c r="OV43" s="309"/>
      <c r="OW43" s="309"/>
      <c r="OX43" s="309"/>
      <c r="OY43" s="309"/>
      <c r="OZ43" s="309"/>
      <c r="PA43" s="309"/>
      <c r="PB43" s="309"/>
      <c r="PC43" s="309"/>
      <c r="PD43" s="309"/>
      <c r="PE43" s="309"/>
      <c r="PF43" s="309"/>
      <c r="PG43" s="309"/>
      <c r="PH43" s="309"/>
      <c r="PI43" s="309"/>
      <c r="PJ43" s="309"/>
      <c r="PK43" s="309"/>
      <c r="PL43" s="309"/>
      <c r="PM43" s="309"/>
      <c r="PN43" s="309"/>
      <c r="PO43" s="309"/>
      <c r="PP43" s="309"/>
      <c r="PQ43" s="309"/>
      <c r="PR43" s="309"/>
      <c r="PS43" s="309"/>
      <c r="PT43" s="309"/>
      <c r="PU43" s="309"/>
      <c r="PV43" s="309"/>
      <c r="PW43" s="309"/>
      <c r="PX43" s="309"/>
      <c r="PY43" s="309"/>
      <c r="PZ43" s="309"/>
      <c r="QA43" s="309"/>
      <c r="QB43" s="309"/>
      <c r="QC43" s="309"/>
      <c r="QD43" s="309"/>
      <c r="QE43" s="309"/>
      <c r="QF43" s="309"/>
      <c r="QG43" s="309"/>
      <c r="QH43" s="309"/>
      <c r="QI43" s="309"/>
      <c r="QJ43" s="309"/>
      <c r="QK43" s="309"/>
      <c r="QL43" s="309"/>
      <c r="QM43" s="309"/>
      <c r="QN43" s="309"/>
      <c r="QO43" s="309"/>
      <c r="QP43" s="309"/>
      <c r="QQ43" s="309"/>
      <c r="QR43" s="309"/>
      <c r="QS43" s="309"/>
      <c r="QT43" s="309"/>
      <c r="QU43" s="309"/>
      <c r="QV43" s="309"/>
      <c r="QW43" s="309"/>
      <c r="QX43" s="309"/>
      <c r="QY43" s="309"/>
      <c r="QZ43" s="309"/>
      <c r="RA43" s="309"/>
      <c r="RB43" s="309"/>
      <c r="RC43" s="309"/>
      <c r="RD43" s="309"/>
      <c r="RE43" s="309"/>
      <c r="RF43" s="309"/>
      <c r="RG43" s="309"/>
      <c r="RH43" s="309"/>
      <c r="RI43" s="309"/>
      <c r="RJ43" s="309"/>
      <c r="RK43" s="309"/>
      <c r="RL43" s="309"/>
      <c r="RM43" s="309"/>
      <c r="RN43" s="309"/>
      <c r="RO43" s="309"/>
      <c r="RP43" s="309"/>
      <c r="RQ43" s="309"/>
      <c r="RR43" s="309"/>
      <c r="RS43" s="309"/>
      <c r="RT43" s="309"/>
      <c r="RU43" s="309"/>
      <c r="RV43" s="309"/>
      <c r="RW43" s="309"/>
      <c r="RX43" s="309"/>
      <c r="RY43" s="309"/>
      <c r="RZ43" s="309"/>
      <c r="SA43" s="309"/>
      <c r="SB43" s="309"/>
      <c r="SC43" s="309"/>
      <c r="SD43" s="309"/>
      <c r="SE43" s="309"/>
      <c r="SF43" s="309"/>
      <c r="SG43" s="309"/>
      <c r="SH43" s="309"/>
      <c r="SM43">
        <f>'GRR Data'!A39</f>
        <v>0</v>
      </c>
    </row>
    <row r="44" spans="2:507">
      <c r="B44" s="3"/>
      <c r="C44" s="309"/>
      <c r="D44" s="309"/>
      <c r="E44" s="309"/>
      <c r="F44" s="309"/>
      <c r="G44" s="309"/>
      <c r="H44" s="309"/>
      <c r="I44" s="309"/>
      <c r="J44" s="309"/>
      <c r="K44" s="309"/>
      <c r="L44" s="309"/>
      <c r="M44" s="309"/>
      <c r="N44" s="309"/>
      <c r="O44" s="309"/>
      <c r="P44" s="309"/>
      <c r="Q44" s="309"/>
      <c r="R44" s="309"/>
      <c r="S44" s="309"/>
      <c r="T44" s="309"/>
      <c r="U44" s="309"/>
      <c r="V44" s="309"/>
      <c r="W44" s="309"/>
      <c r="X44" s="309"/>
      <c r="Y44" s="309"/>
      <c r="Z44" s="309"/>
      <c r="AA44" s="309"/>
      <c r="AB44" s="309"/>
      <c r="AC44" s="309"/>
      <c r="AD44" s="309"/>
      <c r="AE44" s="309"/>
      <c r="AF44" s="309"/>
      <c r="AG44" s="309"/>
      <c r="AH44" s="309"/>
      <c r="AI44" s="309"/>
      <c r="AJ44" s="309"/>
      <c r="AK44" s="309"/>
      <c r="AL44" s="309"/>
      <c r="AM44" s="309"/>
      <c r="AN44" s="309"/>
      <c r="AO44" s="309"/>
      <c r="AP44" s="309"/>
      <c r="AQ44" s="309"/>
      <c r="AR44" s="309"/>
      <c r="AS44" s="309"/>
      <c r="AT44" s="309"/>
      <c r="AU44" s="309"/>
      <c r="AV44" s="309"/>
      <c r="AW44" s="309"/>
      <c r="AX44" s="309"/>
      <c r="AY44" s="309"/>
      <c r="AZ44" s="309"/>
      <c r="BA44" s="309"/>
      <c r="BB44" s="309"/>
      <c r="BC44" s="309"/>
      <c r="BD44" s="309"/>
      <c r="BE44" s="309"/>
      <c r="BF44" s="309"/>
      <c r="BG44" s="309"/>
      <c r="BH44" s="309"/>
      <c r="BI44" s="309"/>
      <c r="BJ44" s="309"/>
      <c r="BK44" s="309"/>
      <c r="BL44" s="309"/>
      <c r="BM44" s="309"/>
      <c r="BN44" s="309"/>
      <c r="BO44" s="309"/>
      <c r="BP44" s="309"/>
      <c r="BQ44" s="309"/>
      <c r="BR44" s="309"/>
      <c r="BS44" s="309"/>
      <c r="BT44" s="309"/>
      <c r="BU44" s="309"/>
      <c r="BV44" s="309"/>
      <c r="BW44" s="309"/>
      <c r="BX44" s="309"/>
      <c r="BY44" s="309"/>
      <c r="BZ44" s="309"/>
      <c r="CA44" s="309"/>
      <c r="CB44" s="309"/>
      <c r="CC44" s="309"/>
      <c r="CD44" s="309"/>
      <c r="CE44" s="309"/>
      <c r="CF44" s="309"/>
      <c r="CG44" s="309"/>
      <c r="CH44" s="309"/>
      <c r="CI44" s="309"/>
      <c r="CJ44" s="309"/>
      <c r="CK44" s="309"/>
      <c r="CL44" s="309"/>
      <c r="CM44" s="309"/>
      <c r="CN44" s="309"/>
      <c r="CO44" s="309"/>
      <c r="CP44" s="309"/>
      <c r="CQ44" s="309"/>
      <c r="CR44" s="309"/>
      <c r="CS44" s="309"/>
      <c r="CT44" s="309"/>
      <c r="CU44" s="309"/>
      <c r="CV44" s="309"/>
      <c r="CW44" s="309"/>
      <c r="CX44" s="309"/>
      <c r="CY44" s="309"/>
      <c r="CZ44" s="309"/>
      <c r="DA44" s="309"/>
      <c r="DB44" s="309"/>
      <c r="DC44" s="309"/>
      <c r="DD44" s="309"/>
      <c r="DE44" s="309"/>
      <c r="DF44" s="309"/>
      <c r="DG44" s="309"/>
      <c r="DH44" s="309"/>
      <c r="DI44" s="309"/>
      <c r="DJ44" s="309"/>
      <c r="DK44" s="309"/>
      <c r="DL44" s="309"/>
      <c r="DM44" s="309"/>
      <c r="DN44" s="309"/>
      <c r="DO44" s="309"/>
      <c r="DP44" s="309"/>
      <c r="DQ44" s="309"/>
      <c r="DR44" s="309"/>
      <c r="DS44" s="309"/>
      <c r="DT44" s="309"/>
      <c r="DU44" s="309"/>
      <c r="DV44" s="309"/>
      <c r="DW44" s="309"/>
      <c r="DX44" s="309"/>
      <c r="DY44" s="309"/>
      <c r="DZ44" s="309"/>
      <c r="EA44" s="309"/>
      <c r="EB44" s="309"/>
      <c r="EC44" s="309"/>
      <c r="ED44" s="309"/>
      <c r="EE44" s="309"/>
      <c r="EF44" s="309"/>
      <c r="EG44" s="309"/>
      <c r="EH44" s="309"/>
      <c r="EI44" s="309"/>
      <c r="EJ44" s="309"/>
      <c r="EK44" s="309"/>
      <c r="EL44" s="309"/>
      <c r="EM44" s="309"/>
      <c r="EN44" s="309"/>
      <c r="EO44" s="309"/>
      <c r="EP44" s="309"/>
      <c r="EQ44" s="309"/>
      <c r="ER44" s="309"/>
      <c r="ES44" s="309"/>
      <c r="ET44" s="309"/>
      <c r="EU44" s="309"/>
      <c r="EV44" s="309"/>
      <c r="EW44" s="309"/>
      <c r="EX44" s="309"/>
      <c r="EY44" s="309"/>
      <c r="EZ44" s="309"/>
      <c r="FA44" s="309"/>
      <c r="FB44" s="309"/>
      <c r="FC44" s="309"/>
      <c r="FD44" s="309"/>
      <c r="FE44" s="309"/>
      <c r="FF44" s="309"/>
      <c r="FG44" s="309"/>
      <c r="FH44" s="309"/>
      <c r="FI44" s="309"/>
      <c r="FJ44" s="309"/>
      <c r="FK44" s="309"/>
      <c r="FL44" s="309"/>
      <c r="FM44" s="309"/>
      <c r="FN44" s="309"/>
      <c r="FO44" s="309"/>
      <c r="FP44" s="309"/>
      <c r="FQ44" s="309"/>
      <c r="FR44" s="309"/>
      <c r="FS44" s="309"/>
      <c r="FT44" s="309"/>
      <c r="FU44" s="309"/>
      <c r="FV44" s="309"/>
      <c r="FW44" s="309"/>
      <c r="FX44" s="309"/>
      <c r="FY44" s="309"/>
      <c r="FZ44" s="309"/>
      <c r="GA44" s="309"/>
      <c r="GB44" s="309"/>
      <c r="GC44" s="309"/>
      <c r="GD44" s="309"/>
      <c r="GE44" s="309"/>
      <c r="GF44" s="309"/>
      <c r="GG44" s="309"/>
      <c r="GH44" s="309"/>
      <c r="GI44" s="309"/>
      <c r="GJ44" s="309"/>
      <c r="GK44" s="309"/>
      <c r="GL44" s="309"/>
      <c r="GM44" s="309"/>
      <c r="GN44" s="309"/>
      <c r="GO44" s="309"/>
      <c r="GP44" s="309"/>
      <c r="GQ44" s="309"/>
      <c r="GR44" s="309"/>
      <c r="GS44" s="309"/>
      <c r="GT44" s="309"/>
      <c r="GU44" s="309"/>
      <c r="GV44" s="309"/>
      <c r="GW44" s="309"/>
      <c r="GX44" s="309"/>
      <c r="GY44" s="309"/>
      <c r="GZ44" s="309"/>
      <c r="HA44" s="309"/>
      <c r="HB44" s="309"/>
      <c r="HC44" s="309"/>
      <c r="HD44" s="309"/>
      <c r="HE44" s="309"/>
      <c r="HF44" s="309"/>
      <c r="HG44" s="309"/>
      <c r="HH44" s="309"/>
      <c r="HI44" s="309"/>
      <c r="HJ44" s="309"/>
      <c r="HK44" s="309"/>
      <c r="HL44" s="309"/>
      <c r="HM44" s="309"/>
      <c r="HN44" s="309"/>
      <c r="HO44" s="309"/>
      <c r="HP44" s="309"/>
      <c r="HQ44" s="309"/>
      <c r="HR44" s="309"/>
      <c r="HS44" s="309"/>
      <c r="HT44" s="309"/>
      <c r="HU44" s="309"/>
      <c r="HV44" s="309"/>
      <c r="HW44" s="309"/>
      <c r="HX44" s="309"/>
      <c r="HY44" s="309"/>
      <c r="HZ44" s="309"/>
      <c r="IA44" s="309"/>
      <c r="IB44" s="309"/>
      <c r="IC44" s="309"/>
      <c r="ID44" s="309"/>
      <c r="IE44" s="309"/>
      <c r="IF44" s="309"/>
      <c r="IG44" s="309"/>
      <c r="IH44" s="309"/>
      <c r="II44" s="309"/>
      <c r="IJ44" s="309"/>
      <c r="IK44" s="309"/>
      <c r="IL44" s="309"/>
      <c r="IM44" s="309"/>
      <c r="IN44" s="309"/>
      <c r="IO44" s="309"/>
      <c r="IP44" s="309"/>
      <c r="IQ44" s="309"/>
      <c r="IR44" s="309"/>
      <c r="IS44" s="309"/>
      <c r="IT44" s="309"/>
      <c r="IU44" s="309"/>
      <c r="IV44" s="309"/>
      <c r="IW44" s="309"/>
      <c r="IX44" s="309"/>
      <c r="IY44" s="309"/>
      <c r="IZ44" s="309"/>
      <c r="JA44" s="309"/>
      <c r="JB44" s="309"/>
      <c r="JC44" s="309"/>
      <c r="JD44" s="309"/>
      <c r="JE44" s="309"/>
      <c r="JF44" s="309"/>
      <c r="JG44" s="309"/>
      <c r="JH44" s="309"/>
      <c r="JI44" s="309"/>
      <c r="JJ44" s="309"/>
      <c r="JK44" s="309"/>
      <c r="JL44" s="309"/>
      <c r="JM44" s="309"/>
      <c r="JN44" s="309"/>
      <c r="JO44" s="309"/>
      <c r="JP44" s="309"/>
      <c r="JQ44" s="309"/>
      <c r="JR44" s="309"/>
      <c r="JS44" s="309"/>
      <c r="JT44" s="309"/>
      <c r="JU44" s="309"/>
      <c r="JV44" s="309"/>
      <c r="JW44" s="309"/>
      <c r="JX44" s="309"/>
      <c r="JY44" s="309"/>
      <c r="JZ44" s="309"/>
      <c r="KA44" s="309"/>
      <c r="KB44" s="309"/>
      <c r="KC44" s="309"/>
      <c r="KD44" s="309"/>
      <c r="KE44" s="309"/>
      <c r="KF44" s="309"/>
      <c r="KG44" s="309"/>
      <c r="KH44" s="309"/>
      <c r="KI44" s="309"/>
      <c r="KJ44" s="309"/>
      <c r="KK44" s="309"/>
      <c r="KL44" s="309"/>
      <c r="KM44" s="309"/>
      <c r="KN44" s="309"/>
      <c r="KO44" s="309"/>
      <c r="KP44" s="309"/>
      <c r="KQ44" s="309"/>
      <c r="KR44" s="309"/>
      <c r="KS44" s="309"/>
      <c r="KT44" s="309"/>
      <c r="KU44" s="309"/>
      <c r="KV44" s="309"/>
      <c r="KW44" s="309"/>
      <c r="KX44" s="309"/>
      <c r="KY44" s="309"/>
      <c r="KZ44" s="309"/>
      <c r="LA44" s="309"/>
      <c r="LB44" s="309"/>
      <c r="LC44" s="309"/>
      <c r="LD44" s="309"/>
      <c r="LE44" s="309"/>
      <c r="LF44" s="309"/>
      <c r="LG44" s="309"/>
      <c r="LH44" s="309"/>
      <c r="LI44" s="309"/>
      <c r="LJ44" s="309"/>
      <c r="LK44" s="309"/>
      <c r="LL44" s="309"/>
      <c r="LM44" s="309"/>
      <c r="LN44" s="309"/>
      <c r="LO44" s="309"/>
      <c r="LP44" s="309"/>
      <c r="LQ44" s="309"/>
      <c r="LR44" s="309"/>
      <c r="LS44" s="309"/>
      <c r="LT44" s="309"/>
      <c r="LU44" s="309"/>
      <c r="LV44" s="309"/>
      <c r="LW44" s="309"/>
      <c r="LX44" s="309"/>
      <c r="LY44" s="309"/>
      <c r="LZ44" s="309"/>
      <c r="MA44" s="309"/>
      <c r="MB44" s="309"/>
      <c r="MC44" s="309"/>
      <c r="MD44" s="309"/>
      <c r="ME44" s="309"/>
      <c r="MF44" s="309"/>
      <c r="MG44" s="309"/>
      <c r="MH44" s="309"/>
      <c r="MI44" s="309"/>
      <c r="MJ44" s="309"/>
      <c r="MK44" s="309"/>
      <c r="ML44" s="309"/>
      <c r="MM44" s="309"/>
      <c r="MN44" s="309"/>
      <c r="MO44" s="309"/>
      <c r="MP44" s="309"/>
      <c r="MQ44" s="309"/>
      <c r="MR44" s="309"/>
      <c r="MS44" s="309"/>
      <c r="MT44" s="309"/>
      <c r="MU44" s="309"/>
      <c r="MV44" s="309"/>
      <c r="MW44" s="309"/>
      <c r="MX44" s="309"/>
      <c r="MY44" s="309"/>
      <c r="MZ44" s="309"/>
      <c r="NA44" s="309"/>
      <c r="NB44" s="309"/>
      <c r="NC44" s="309"/>
      <c r="ND44" s="309"/>
      <c r="NE44" s="309"/>
      <c r="NF44" s="309"/>
      <c r="NG44" s="309"/>
      <c r="NH44" s="309"/>
      <c r="NI44" s="309"/>
      <c r="NJ44" s="309"/>
      <c r="NK44" s="309"/>
      <c r="NL44" s="309"/>
      <c r="NM44" s="309"/>
      <c r="NN44" s="309"/>
      <c r="NO44" s="309"/>
      <c r="NP44" s="309"/>
      <c r="NQ44" s="309"/>
      <c r="NR44" s="309"/>
      <c r="NS44" s="309"/>
      <c r="NT44" s="309"/>
      <c r="NU44" s="309"/>
      <c r="NV44" s="309"/>
      <c r="NW44" s="309"/>
      <c r="NX44" s="309"/>
      <c r="NY44" s="309"/>
      <c r="NZ44" s="309"/>
      <c r="OA44" s="309"/>
      <c r="OB44" s="309"/>
      <c r="OC44" s="309"/>
      <c r="OD44" s="309"/>
      <c r="OE44" s="309"/>
      <c r="OF44" s="309"/>
      <c r="OG44" s="309"/>
      <c r="OH44" s="309"/>
      <c r="OI44" s="309"/>
      <c r="OJ44" s="309"/>
      <c r="OK44" s="309"/>
      <c r="OL44" s="309"/>
      <c r="OM44" s="309"/>
      <c r="ON44" s="309"/>
      <c r="OO44" s="309"/>
      <c r="OP44" s="309"/>
      <c r="OQ44" s="309"/>
      <c r="OR44" s="309"/>
      <c r="OS44" s="309"/>
      <c r="OT44" s="309"/>
      <c r="OU44" s="309"/>
      <c r="OV44" s="309"/>
      <c r="OW44" s="309"/>
      <c r="OX44" s="309"/>
      <c r="OY44" s="309"/>
      <c r="OZ44" s="309"/>
      <c r="PA44" s="309"/>
      <c r="PB44" s="309"/>
      <c r="PC44" s="309"/>
      <c r="PD44" s="309"/>
      <c r="PE44" s="309"/>
      <c r="PF44" s="309"/>
      <c r="PG44" s="309"/>
      <c r="PH44" s="309"/>
      <c r="PI44" s="309"/>
      <c r="PJ44" s="309"/>
      <c r="PK44" s="309"/>
      <c r="PL44" s="309"/>
      <c r="PM44" s="309"/>
      <c r="PN44" s="309"/>
      <c r="PO44" s="309"/>
      <c r="PP44" s="309"/>
      <c r="PQ44" s="309"/>
      <c r="PR44" s="309"/>
      <c r="PS44" s="309"/>
      <c r="PT44" s="309"/>
      <c r="PU44" s="309"/>
      <c r="PV44" s="309"/>
      <c r="PW44" s="309"/>
      <c r="PX44" s="309"/>
      <c r="PY44" s="309"/>
      <c r="PZ44" s="309"/>
      <c r="QA44" s="309"/>
      <c r="QB44" s="309"/>
      <c r="QC44" s="309"/>
      <c r="QD44" s="309"/>
      <c r="QE44" s="309"/>
      <c r="QF44" s="309"/>
      <c r="QG44" s="309"/>
      <c r="QH44" s="309"/>
      <c r="QI44" s="309"/>
      <c r="QJ44" s="309"/>
      <c r="QK44" s="309"/>
      <c r="QL44" s="309"/>
      <c r="QM44" s="309"/>
      <c r="QN44" s="309"/>
      <c r="QO44" s="309"/>
      <c r="QP44" s="309"/>
      <c r="QQ44" s="309"/>
      <c r="QR44" s="309"/>
      <c r="QS44" s="309"/>
      <c r="QT44" s="309"/>
      <c r="QU44" s="309"/>
      <c r="QV44" s="309"/>
      <c r="QW44" s="309"/>
      <c r="QX44" s="309"/>
      <c r="QY44" s="309"/>
      <c r="QZ44" s="309"/>
      <c r="RA44" s="309"/>
      <c r="RB44" s="309"/>
      <c r="RC44" s="309"/>
      <c r="RD44" s="309"/>
      <c r="RE44" s="309"/>
      <c r="RF44" s="309"/>
      <c r="RG44" s="309"/>
      <c r="RH44" s="309"/>
      <c r="RI44" s="309"/>
      <c r="RJ44" s="309"/>
      <c r="RK44" s="309"/>
      <c r="RL44" s="309"/>
      <c r="RM44" s="309"/>
      <c r="RN44" s="309"/>
      <c r="RO44" s="309"/>
      <c r="RP44" s="309"/>
      <c r="RQ44" s="309"/>
      <c r="RR44" s="309"/>
      <c r="RS44" s="309"/>
      <c r="RT44" s="309"/>
      <c r="RU44" s="309"/>
      <c r="RV44" s="309"/>
      <c r="RW44" s="309"/>
      <c r="RX44" s="309"/>
      <c r="RY44" s="309"/>
      <c r="RZ44" s="309"/>
      <c r="SA44" s="309"/>
      <c r="SB44" s="309"/>
      <c r="SC44" s="309"/>
      <c r="SD44" s="309"/>
      <c r="SE44" s="309"/>
      <c r="SF44" s="309"/>
      <c r="SG44" s="309"/>
      <c r="SH44" s="309"/>
      <c r="SM44">
        <f>'GRR Data'!A40</f>
        <v>0</v>
      </c>
    </row>
    <row r="45" spans="2:507">
      <c r="B45" s="3"/>
      <c r="C45" s="309"/>
      <c r="D45" s="309"/>
      <c r="E45" s="309"/>
      <c r="F45" s="309"/>
      <c r="G45" s="309"/>
      <c r="H45" s="309"/>
      <c r="I45" s="309"/>
      <c r="J45" s="309"/>
      <c r="K45" s="309"/>
      <c r="L45" s="309"/>
      <c r="M45" s="309"/>
      <c r="N45" s="309"/>
      <c r="O45" s="309"/>
      <c r="P45" s="309"/>
      <c r="Q45" s="309"/>
      <c r="R45" s="309"/>
      <c r="S45" s="309"/>
      <c r="T45" s="309"/>
      <c r="U45" s="309"/>
      <c r="V45" s="309"/>
      <c r="W45" s="309"/>
      <c r="X45" s="309"/>
      <c r="Y45" s="309"/>
      <c r="Z45" s="309"/>
      <c r="AA45" s="309"/>
      <c r="AB45" s="309"/>
      <c r="AC45" s="309"/>
      <c r="AD45" s="309"/>
      <c r="AE45" s="309"/>
      <c r="AF45" s="309"/>
      <c r="AG45" s="309"/>
      <c r="AH45" s="309"/>
      <c r="AI45" s="309"/>
      <c r="AJ45" s="309"/>
      <c r="AK45" s="309"/>
      <c r="AL45" s="309"/>
      <c r="AM45" s="309"/>
      <c r="AN45" s="309"/>
      <c r="AO45" s="309"/>
      <c r="AP45" s="309"/>
      <c r="AQ45" s="309"/>
      <c r="AR45" s="309"/>
      <c r="AS45" s="309"/>
      <c r="AT45" s="309"/>
      <c r="AU45" s="309"/>
      <c r="AV45" s="309"/>
      <c r="AW45" s="309"/>
      <c r="AX45" s="309"/>
      <c r="AY45" s="309"/>
      <c r="AZ45" s="309"/>
      <c r="BA45" s="309"/>
      <c r="BB45" s="309"/>
      <c r="BC45" s="309"/>
      <c r="BD45" s="309"/>
      <c r="BE45" s="309"/>
      <c r="BF45" s="309"/>
      <c r="BG45" s="309"/>
      <c r="BH45" s="309"/>
      <c r="BI45" s="309"/>
      <c r="BJ45" s="309"/>
      <c r="BK45" s="309"/>
      <c r="BL45" s="309"/>
      <c r="BM45" s="309"/>
      <c r="BN45" s="309"/>
      <c r="BO45" s="309"/>
      <c r="BP45" s="309"/>
      <c r="BQ45" s="309"/>
      <c r="BR45" s="309"/>
      <c r="BS45" s="309"/>
      <c r="BT45" s="309"/>
      <c r="BU45" s="309"/>
      <c r="BV45" s="309"/>
      <c r="BW45" s="309"/>
      <c r="BX45" s="309"/>
      <c r="BY45" s="309"/>
      <c r="BZ45" s="309"/>
      <c r="CA45" s="309"/>
      <c r="CB45" s="309"/>
      <c r="CC45" s="309"/>
      <c r="CD45" s="309"/>
      <c r="CE45" s="309"/>
      <c r="CF45" s="309"/>
      <c r="CG45" s="309"/>
      <c r="CH45" s="309"/>
      <c r="CI45" s="309"/>
      <c r="CJ45" s="309"/>
      <c r="CK45" s="309"/>
      <c r="CL45" s="309"/>
      <c r="CM45" s="309"/>
      <c r="CN45" s="309"/>
      <c r="CO45" s="309"/>
      <c r="CP45" s="309"/>
      <c r="CQ45" s="309"/>
      <c r="CR45" s="309"/>
      <c r="CS45" s="309"/>
      <c r="CT45" s="309"/>
      <c r="CU45" s="309"/>
      <c r="CV45" s="309"/>
      <c r="CW45" s="309"/>
      <c r="CX45" s="309"/>
      <c r="CY45" s="309"/>
      <c r="CZ45" s="309"/>
      <c r="DA45" s="309"/>
      <c r="DB45" s="309"/>
      <c r="DC45" s="309"/>
      <c r="DD45" s="309"/>
      <c r="DE45" s="309"/>
      <c r="DF45" s="309"/>
      <c r="DG45" s="309"/>
      <c r="DH45" s="309"/>
      <c r="DI45" s="309"/>
      <c r="DJ45" s="309"/>
      <c r="DK45" s="309"/>
      <c r="DL45" s="309"/>
      <c r="DM45" s="309"/>
      <c r="DN45" s="309"/>
      <c r="DO45" s="309"/>
      <c r="DP45" s="309"/>
      <c r="DQ45" s="309"/>
      <c r="DR45" s="309"/>
      <c r="DS45" s="309"/>
      <c r="DT45" s="309"/>
      <c r="DU45" s="309"/>
      <c r="DV45" s="309"/>
      <c r="DW45" s="309"/>
      <c r="DX45" s="309"/>
      <c r="DY45" s="309"/>
      <c r="DZ45" s="309"/>
      <c r="EA45" s="309"/>
      <c r="EB45" s="309"/>
      <c r="EC45" s="309"/>
      <c r="ED45" s="309"/>
      <c r="EE45" s="309"/>
      <c r="EF45" s="309"/>
      <c r="EG45" s="309"/>
      <c r="EH45" s="309"/>
      <c r="EI45" s="309"/>
      <c r="EJ45" s="309"/>
      <c r="EK45" s="309"/>
      <c r="EL45" s="309"/>
      <c r="EM45" s="309"/>
      <c r="EN45" s="309"/>
      <c r="EO45" s="309"/>
      <c r="EP45" s="309"/>
      <c r="EQ45" s="309"/>
      <c r="ER45" s="309"/>
      <c r="ES45" s="309"/>
      <c r="ET45" s="309"/>
      <c r="EU45" s="309"/>
      <c r="EV45" s="309"/>
      <c r="EW45" s="309"/>
      <c r="EX45" s="309"/>
      <c r="EY45" s="309"/>
      <c r="EZ45" s="309"/>
      <c r="FA45" s="309"/>
      <c r="FB45" s="309"/>
      <c r="FC45" s="309"/>
      <c r="FD45" s="309"/>
      <c r="FE45" s="309"/>
      <c r="FF45" s="309"/>
      <c r="FG45" s="309"/>
      <c r="FH45" s="309"/>
      <c r="FI45" s="309"/>
      <c r="FJ45" s="309"/>
      <c r="FK45" s="309"/>
      <c r="FL45" s="309"/>
      <c r="FM45" s="309"/>
      <c r="FN45" s="309"/>
      <c r="FO45" s="309"/>
      <c r="FP45" s="309"/>
      <c r="FQ45" s="309"/>
      <c r="FR45" s="309"/>
      <c r="FS45" s="309"/>
      <c r="FT45" s="309"/>
      <c r="FU45" s="309"/>
      <c r="FV45" s="309"/>
      <c r="FW45" s="309"/>
      <c r="FX45" s="309"/>
      <c r="FY45" s="309"/>
      <c r="FZ45" s="309"/>
      <c r="GA45" s="309"/>
      <c r="GB45" s="309"/>
      <c r="GC45" s="309"/>
      <c r="GD45" s="309"/>
      <c r="GE45" s="309"/>
      <c r="GF45" s="309"/>
      <c r="GG45" s="309"/>
      <c r="GH45" s="309"/>
      <c r="GI45" s="309"/>
      <c r="GJ45" s="309"/>
      <c r="GK45" s="309"/>
      <c r="GL45" s="309"/>
      <c r="GM45" s="309"/>
      <c r="GN45" s="309"/>
      <c r="GO45" s="309"/>
      <c r="GP45" s="309"/>
      <c r="GQ45" s="309"/>
      <c r="GR45" s="309"/>
      <c r="GS45" s="309"/>
      <c r="GT45" s="309"/>
      <c r="GU45" s="309"/>
      <c r="GV45" s="309"/>
      <c r="GW45" s="309"/>
      <c r="GX45" s="309"/>
      <c r="GY45" s="309"/>
      <c r="GZ45" s="309"/>
      <c r="HA45" s="309"/>
      <c r="HB45" s="309"/>
      <c r="HC45" s="309"/>
      <c r="HD45" s="309"/>
      <c r="HE45" s="309"/>
      <c r="HF45" s="309"/>
      <c r="HG45" s="309"/>
      <c r="HH45" s="309"/>
      <c r="HI45" s="309"/>
      <c r="HJ45" s="309"/>
      <c r="HK45" s="309"/>
      <c r="HL45" s="309"/>
      <c r="HM45" s="309"/>
      <c r="HN45" s="309"/>
      <c r="HO45" s="309"/>
      <c r="HP45" s="309"/>
      <c r="HQ45" s="309"/>
      <c r="HR45" s="309"/>
      <c r="HS45" s="309"/>
      <c r="HT45" s="309"/>
      <c r="HU45" s="309"/>
      <c r="HV45" s="309"/>
      <c r="HW45" s="309"/>
      <c r="HX45" s="309"/>
      <c r="HY45" s="309"/>
      <c r="HZ45" s="309"/>
      <c r="IA45" s="309"/>
      <c r="IB45" s="309"/>
      <c r="IC45" s="309"/>
      <c r="ID45" s="309"/>
      <c r="IE45" s="309"/>
      <c r="IF45" s="309"/>
      <c r="IG45" s="309"/>
      <c r="IH45" s="309"/>
      <c r="II45" s="309"/>
      <c r="IJ45" s="309"/>
      <c r="IK45" s="309"/>
      <c r="IL45" s="309"/>
      <c r="IM45" s="309"/>
      <c r="IN45" s="309"/>
      <c r="IO45" s="309"/>
      <c r="IP45" s="309"/>
      <c r="IQ45" s="309"/>
      <c r="IR45" s="309"/>
      <c r="IS45" s="309"/>
      <c r="IT45" s="309"/>
      <c r="IU45" s="309"/>
      <c r="IV45" s="309"/>
      <c r="IW45" s="309"/>
      <c r="IX45" s="309"/>
      <c r="IY45" s="309"/>
      <c r="IZ45" s="309"/>
      <c r="JA45" s="309"/>
      <c r="JB45" s="309"/>
      <c r="JC45" s="309"/>
      <c r="JD45" s="309"/>
      <c r="JE45" s="309"/>
      <c r="JF45" s="309"/>
      <c r="JG45" s="309"/>
      <c r="JH45" s="309"/>
      <c r="JI45" s="309"/>
      <c r="JJ45" s="309"/>
      <c r="JK45" s="309"/>
      <c r="JL45" s="309"/>
      <c r="JM45" s="309"/>
      <c r="JN45" s="309"/>
      <c r="JO45" s="309"/>
      <c r="JP45" s="309"/>
      <c r="JQ45" s="309"/>
      <c r="JR45" s="309"/>
      <c r="JS45" s="309"/>
      <c r="JT45" s="309"/>
      <c r="JU45" s="309"/>
      <c r="JV45" s="309"/>
      <c r="JW45" s="309"/>
      <c r="JX45" s="309"/>
      <c r="JY45" s="309"/>
      <c r="JZ45" s="309"/>
      <c r="KA45" s="309"/>
      <c r="KB45" s="309"/>
      <c r="KC45" s="309"/>
      <c r="KD45" s="309"/>
      <c r="KE45" s="309"/>
      <c r="KF45" s="309"/>
      <c r="KG45" s="309"/>
      <c r="KH45" s="309"/>
      <c r="KI45" s="309"/>
      <c r="KJ45" s="309"/>
      <c r="KK45" s="309"/>
      <c r="KL45" s="309"/>
      <c r="KM45" s="309"/>
      <c r="KN45" s="309"/>
      <c r="KO45" s="309"/>
      <c r="KP45" s="309"/>
      <c r="KQ45" s="309"/>
      <c r="KR45" s="309"/>
      <c r="KS45" s="309"/>
      <c r="KT45" s="309"/>
      <c r="KU45" s="309"/>
      <c r="KV45" s="309"/>
      <c r="KW45" s="309"/>
      <c r="KX45" s="309"/>
      <c r="KY45" s="309"/>
      <c r="KZ45" s="309"/>
      <c r="LA45" s="309"/>
      <c r="LB45" s="309"/>
      <c r="LC45" s="309"/>
      <c r="LD45" s="309"/>
      <c r="LE45" s="309"/>
      <c r="LF45" s="309"/>
      <c r="LG45" s="309"/>
      <c r="LH45" s="309"/>
      <c r="LI45" s="309"/>
      <c r="LJ45" s="309"/>
      <c r="LK45" s="309"/>
      <c r="LL45" s="309"/>
      <c r="LM45" s="309"/>
      <c r="LN45" s="309"/>
      <c r="LO45" s="309"/>
      <c r="LP45" s="309"/>
      <c r="LQ45" s="309"/>
      <c r="LR45" s="309"/>
      <c r="LS45" s="309"/>
      <c r="LT45" s="309"/>
      <c r="LU45" s="309"/>
      <c r="LV45" s="309"/>
      <c r="LW45" s="309"/>
      <c r="LX45" s="309"/>
      <c r="LY45" s="309"/>
      <c r="LZ45" s="309"/>
      <c r="MA45" s="309"/>
      <c r="MB45" s="309"/>
      <c r="MC45" s="309"/>
      <c r="MD45" s="309"/>
      <c r="ME45" s="309"/>
      <c r="MF45" s="309"/>
      <c r="MG45" s="309"/>
      <c r="MH45" s="309"/>
      <c r="MI45" s="309"/>
      <c r="MJ45" s="309"/>
      <c r="MK45" s="309"/>
      <c r="ML45" s="309"/>
      <c r="MM45" s="309"/>
      <c r="MN45" s="309"/>
      <c r="MO45" s="309"/>
      <c r="MP45" s="309"/>
      <c r="MQ45" s="309"/>
      <c r="MR45" s="309"/>
      <c r="MS45" s="309"/>
      <c r="MT45" s="309"/>
      <c r="MU45" s="309"/>
      <c r="MV45" s="309"/>
      <c r="MW45" s="309"/>
      <c r="MX45" s="309"/>
      <c r="MY45" s="309"/>
      <c r="MZ45" s="309"/>
      <c r="NA45" s="309"/>
      <c r="NB45" s="309"/>
      <c r="NC45" s="309"/>
      <c r="ND45" s="309"/>
      <c r="NE45" s="309"/>
      <c r="NF45" s="309"/>
      <c r="NG45" s="309"/>
      <c r="NH45" s="309"/>
      <c r="NI45" s="309"/>
      <c r="NJ45" s="309"/>
      <c r="NK45" s="309"/>
      <c r="NL45" s="309"/>
      <c r="NM45" s="309"/>
      <c r="NN45" s="309"/>
      <c r="NO45" s="309"/>
      <c r="NP45" s="309"/>
      <c r="NQ45" s="309"/>
      <c r="NR45" s="309"/>
      <c r="NS45" s="309"/>
      <c r="NT45" s="309"/>
      <c r="NU45" s="309"/>
      <c r="NV45" s="309"/>
      <c r="NW45" s="309"/>
      <c r="NX45" s="309"/>
      <c r="NY45" s="309"/>
      <c r="NZ45" s="309"/>
      <c r="OA45" s="309"/>
      <c r="OB45" s="309"/>
      <c r="OC45" s="309"/>
      <c r="OD45" s="309"/>
      <c r="OE45" s="309"/>
      <c r="OF45" s="309"/>
      <c r="OG45" s="309"/>
      <c r="OH45" s="309"/>
      <c r="OI45" s="309"/>
      <c r="OJ45" s="309"/>
      <c r="OK45" s="309"/>
      <c r="OL45" s="309"/>
      <c r="OM45" s="309"/>
      <c r="ON45" s="309"/>
      <c r="OO45" s="309"/>
      <c r="OP45" s="309"/>
      <c r="OQ45" s="309"/>
      <c r="OR45" s="309"/>
      <c r="OS45" s="309"/>
      <c r="OT45" s="309"/>
      <c r="OU45" s="309"/>
      <c r="OV45" s="309"/>
      <c r="OW45" s="309"/>
      <c r="OX45" s="309"/>
      <c r="OY45" s="309"/>
      <c r="OZ45" s="309"/>
      <c r="PA45" s="309"/>
      <c r="PB45" s="309"/>
      <c r="PC45" s="309"/>
      <c r="PD45" s="309"/>
      <c r="PE45" s="309"/>
      <c r="PF45" s="309"/>
      <c r="PG45" s="309"/>
      <c r="PH45" s="309"/>
      <c r="PI45" s="309"/>
      <c r="PJ45" s="309"/>
      <c r="PK45" s="309"/>
      <c r="PL45" s="309"/>
      <c r="PM45" s="309"/>
      <c r="PN45" s="309"/>
      <c r="PO45" s="309"/>
      <c r="PP45" s="309"/>
      <c r="PQ45" s="309"/>
      <c r="PR45" s="309"/>
      <c r="PS45" s="309"/>
      <c r="PT45" s="309"/>
      <c r="PU45" s="309"/>
      <c r="PV45" s="309"/>
      <c r="PW45" s="309"/>
      <c r="PX45" s="309"/>
      <c r="PY45" s="309"/>
      <c r="PZ45" s="309"/>
      <c r="QA45" s="309"/>
      <c r="QB45" s="309"/>
      <c r="QC45" s="309"/>
      <c r="QD45" s="309"/>
      <c r="QE45" s="309"/>
      <c r="QF45" s="309"/>
      <c r="QG45" s="309"/>
      <c r="QH45" s="309"/>
      <c r="QI45" s="309"/>
      <c r="QJ45" s="309"/>
      <c r="QK45" s="309"/>
      <c r="QL45" s="309"/>
      <c r="QM45" s="309"/>
      <c r="QN45" s="309"/>
      <c r="QO45" s="309"/>
      <c r="QP45" s="309"/>
      <c r="QQ45" s="309"/>
      <c r="QR45" s="309"/>
      <c r="QS45" s="309"/>
      <c r="QT45" s="309"/>
      <c r="QU45" s="309"/>
      <c r="QV45" s="309"/>
      <c r="QW45" s="309"/>
      <c r="QX45" s="309"/>
      <c r="QY45" s="309"/>
      <c r="QZ45" s="309"/>
      <c r="RA45" s="309"/>
      <c r="RB45" s="309"/>
      <c r="RC45" s="309"/>
      <c r="RD45" s="309"/>
      <c r="RE45" s="309"/>
      <c r="RF45" s="309"/>
      <c r="RG45" s="309"/>
      <c r="RH45" s="309"/>
      <c r="RI45" s="309"/>
      <c r="RJ45" s="309"/>
      <c r="RK45" s="309"/>
      <c r="RL45" s="309"/>
      <c r="RM45" s="309"/>
      <c r="RN45" s="309"/>
      <c r="RO45" s="309"/>
      <c r="RP45" s="309"/>
      <c r="RQ45" s="309"/>
      <c r="RR45" s="309"/>
      <c r="RS45" s="309"/>
      <c r="RT45" s="309"/>
      <c r="RU45" s="309"/>
      <c r="RV45" s="309"/>
      <c r="RW45" s="309"/>
      <c r="RX45" s="309"/>
      <c r="RY45" s="309"/>
      <c r="RZ45" s="309"/>
      <c r="SA45" s="309"/>
      <c r="SB45" s="309"/>
      <c r="SC45" s="309"/>
      <c r="SD45" s="309"/>
      <c r="SE45" s="309"/>
      <c r="SF45" s="309"/>
      <c r="SG45" s="309"/>
      <c r="SH45" s="309"/>
      <c r="SM45">
        <f>'GRR Data'!A41</f>
        <v>0</v>
      </c>
    </row>
    <row r="46" spans="2:507">
      <c r="B46" s="3"/>
      <c r="C46" s="309"/>
      <c r="D46" s="309"/>
      <c r="E46" s="309"/>
      <c r="F46" s="309"/>
      <c r="G46" s="309"/>
      <c r="H46" s="309"/>
      <c r="I46" s="309"/>
      <c r="J46" s="309"/>
      <c r="K46" s="309"/>
      <c r="L46" s="309"/>
      <c r="M46" s="309"/>
      <c r="N46" s="309"/>
      <c r="O46" s="309"/>
      <c r="P46" s="309"/>
      <c r="Q46" s="309"/>
      <c r="R46" s="309"/>
      <c r="S46" s="309"/>
      <c r="T46" s="309"/>
      <c r="U46" s="309"/>
      <c r="V46" s="309"/>
      <c r="W46" s="309"/>
      <c r="X46" s="309"/>
      <c r="Y46" s="309"/>
      <c r="Z46" s="309"/>
      <c r="AA46" s="309"/>
      <c r="AB46" s="309"/>
      <c r="AC46" s="309"/>
      <c r="AD46" s="309"/>
      <c r="AE46" s="309"/>
      <c r="AF46" s="309"/>
      <c r="AG46" s="309"/>
      <c r="AH46" s="309"/>
      <c r="AI46" s="309"/>
      <c r="AJ46" s="309"/>
      <c r="AK46" s="309"/>
      <c r="AL46" s="309"/>
      <c r="AM46" s="309"/>
      <c r="AN46" s="309"/>
      <c r="AO46" s="309"/>
      <c r="AP46" s="309"/>
      <c r="AQ46" s="309"/>
      <c r="AR46" s="309"/>
      <c r="AS46" s="309"/>
      <c r="AT46" s="309"/>
      <c r="AU46" s="309"/>
      <c r="AV46" s="309"/>
      <c r="AW46" s="309"/>
      <c r="AX46" s="309"/>
      <c r="AY46" s="309"/>
      <c r="AZ46" s="309"/>
      <c r="BA46" s="309"/>
      <c r="BB46" s="309"/>
      <c r="BC46" s="309"/>
      <c r="BD46" s="309"/>
      <c r="BE46" s="309"/>
      <c r="BF46" s="309"/>
      <c r="BG46" s="309"/>
      <c r="BH46" s="309"/>
      <c r="BI46" s="309"/>
      <c r="BJ46" s="309"/>
      <c r="BK46" s="309"/>
      <c r="BL46" s="309"/>
      <c r="BM46" s="309"/>
      <c r="BN46" s="309"/>
      <c r="BO46" s="309"/>
      <c r="BP46" s="309"/>
      <c r="BQ46" s="309"/>
      <c r="BR46" s="309"/>
      <c r="BS46" s="309"/>
      <c r="BT46" s="309"/>
      <c r="BU46" s="309"/>
      <c r="BV46" s="309"/>
      <c r="BW46" s="309"/>
      <c r="BX46" s="309"/>
      <c r="BY46" s="309"/>
      <c r="BZ46" s="309"/>
      <c r="CA46" s="309"/>
      <c r="CB46" s="309"/>
      <c r="CC46" s="309"/>
      <c r="CD46" s="309"/>
      <c r="CE46" s="309"/>
      <c r="CF46" s="309"/>
      <c r="CG46" s="309"/>
      <c r="CH46" s="309"/>
      <c r="CI46" s="309"/>
      <c r="CJ46" s="309"/>
      <c r="CK46" s="309"/>
      <c r="CL46" s="309"/>
      <c r="CM46" s="309"/>
      <c r="CN46" s="309"/>
      <c r="CO46" s="309"/>
      <c r="CP46" s="309"/>
      <c r="CQ46" s="309"/>
      <c r="CR46" s="309"/>
      <c r="CS46" s="309"/>
      <c r="CT46" s="309"/>
      <c r="CU46" s="309"/>
      <c r="CV46" s="309"/>
      <c r="CW46" s="309"/>
      <c r="CX46" s="309"/>
      <c r="CY46" s="309"/>
      <c r="CZ46" s="309"/>
      <c r="DA46" s="309"/>
      <c r="DB46" s="309"/>
      <c r="DC46" s="309"/>
      <c r="DD46" s="309"/>
      <c r="DE46" s="309"/>
      <c r="DF46" s="309"/>
      <c r="DG46" s="309"/>
      <c r="DH46" s="309"/>
      <c r="DI46" s="309"/>
      <c r="DJ46" s="309"/>
      <c r="DK46" s="309"/>
      <c r="DL46" s="309"/>
      <c r="DM46" s="309"/>
      <c r="DN46" s="309"/>
      <c r="DO46" s="309"/>
      <c r="DP46" s="309"/>
      <c r="DQ46" s="309"/>
      <c r="DR46" s="309"/>
      <c r="DS46" s="309"/>
      <c r="DT46" s="309"/>
      <c r="DU46" s="309"/>
      <c r="DV46" s="309"/>
      <c r="DW46" s="309"/>
      <c r="DX46" s="309"/>
      <c r="DY46" s="309"/>
      <c r="DZ46" s="309"/>
      <c r="EA46" s="309"/>
      <c r="EB46" s="309"/>
      <c r="EC46" s="309"/>
      <c r="ED46" s="309"/>
      <c r="EE46" s="309"/>
      <c r="EF46" s="309"/>
      <c r="EG46" s="309"/>
      <c r="EH46" s="309"/>
      <c r="EI46" s="309"/>
      <c r="EJ46" s="309"/>
      <c r="EK46" s="309"/>
      <c r="EL46" s="309"/>
      <c r="EM46" s="309"/>
      <c r="EN46" s="309"/>
      <c r="EO46" s="309"/>
      <c r="EP46" s="309"/>
      <c r="EQ46" s="309"/>
      <c r="ER46" s="309"/>
      <c r="ES46" s="309"/>
      <c r="ET46" s="309"/>
      <c r="EU46" s="309"/>
      <c r="EV46" s="309"/>
      <c r="EW46" s="309"/>
      <c r="EX46" s="309"/>
      <c r="EY46" s="309"/>
      <c r="EZ46" s="309"/>
      <c r="FA46" s="309"/>
      <c r="FB46" s="309"/>
      <c r="FC46" s="309"/>
      <c r="FD46" s="309"/>
      <c r="FE46" s="309"/>
      <c r="FF46" s="309"/>
      <c r="FG46" s="309"/>
      <c r="FH46" s="309"/>
      <c r="FI46" s="309"/>
      <c r="FJ46" s="309"/>
      <c r="FK46" s="309"/>
      <c r="FL46" s="309"/>
      <c r="FM46" s="309"/>
      <c r="FN46" s="309"/>
      <c r="FO46" s="309"/>
      <c r="FP46" s="309"/>
      <c r="FQ46" s="309"/>
      <c r="FR46" s="309"/>
      <c r="FS46" s="309"/>
      <c r="FT46" s="309"/>
      <c r="FU46" s="309"/>
      <c r="FV46" s="309"/>
      <c r="FW46" s="309"/>
      <c r="FX46" s="309"/>
      <c r="FY46" s="309"/>
      <c r="FZ46" s="309"/>
      <c r="GA46" s="309"/>
      <c r="GB46" s="309"/>
      <c r="GC46" s="309"/>
      <c r="GD46" s="309"/>
      <c r="GE46" s="309"/>
      <c r="GF46" s="309"/>
      <c r="GG46" s="309"/>
      <c r="GH46" s="309"/>
      <c r="GI46" s="309"/>
      <c r="GJ46" s="309"/>
      <c r="GK46" s="309"/>
      <c r="GL46" s="309"/>
      <c r="GM46" s="309"/>
      <c r="GN46" s="309"/>
      <c r="GO46" s="309"/>
      <c r="GP46" s="309"/>
      <c r="GQ46" s="309"/>
      <c r="GR46" s="309"/>
      <c r="GS46" s="309"/>
      <c r="GT46" s="309"/>
      <c r="GU46" s="309"/>
      <c r="GV46" s="309"/>
      <c r="GW46" s="309"/>
      <c r="GX46" s="309"/>
      <c r="GY46" s="309"/>
      <c r="GZ46" s="309"/>
      <c r="HA46" s="309"/>
      <c r="HB46" s="309"/>
      <c r="HC46" s="309"/>
      <c r="HD46" s="309"/>
      <c r="HE46" s="309"/>
      <c r="HF46" s="309"/>
      <c r="HG46" s="309"/>
      <c r="HH46" s="309"/>
      <c r="HI46" s="309"/>
      <c r="HJ46" s="309"/>
      <c r="HK46" s="309"/>
      <c r="HL46" s="309"/>
      <c r="HM46" s="309"/>
      <c r="HN46" s="309"/>
      <c r="HO46" s="309"/>
      <c r="HP46" s="309"/>
      <c r="HQ46" s="309"/>
      <c r="HR46" s="309"/>
      <c r="HS46" s="309"/>
      <c r="HT46" s="309"/>
      <c r="HU46" s="309"/>
      <c r="HV46" s="309"/>
      <c r="HW46" s="309"/>
      <c r="HX46" s="309"/>
      <c r="HY46" s="309"/>
      <c r="HZ46" s="309"/>
      <c r="IA46" s="309"/>
      <c r="IB46" s="309"/>
      <c r="IC46" s="309"/>
      <c r="ID46" s="309"/>
      <c r="IE46" s="309"/>
      <c r="IF46" s="309"/>
      <c r="IG46" s="309"/>
      <c r="IH46" s="309"/>
      <c r="II46" s="309"/>
      <c r="IJ46" s="309"/>
      <c r="IK46" s="309"/>
      <c r="IL46" s="309"/>
      <c r="IM46" s="309"/>
      <c r="IN46" s="309"/>
      <c r="IO46" s="309"/>
      <c r="IP46" s="309"/>
      <c r="IQ46" s="309"/>
      <c r="IR46" s="309"/>
      <c r="IS46" s="309"/>
      <c r="IT46" s="309"/>
      <c r="IU46" s="309"/>
      <c r="IV46" s="309"/>
      <c r="IW46" s="309"/>
      <c r="IX46" s="309"/>
      <c r="IY46" s="309"/>
      <c r="IZ46" s="309"/>
      <c r="JA46" s="309"/>
      <c r="JB46" s="309"/>
      <c r="JC46" s="309"/>
      <c r="JD46" s="309"/>
      <c r="JE46" s="309"/>
      <c r="JF46" s="309"/>
      <c r="JG46" s="309"/>
      <c r="JH46" s="309"/>
      <c r="JI46" s="309"/>
      <c r="JJ46" s="309"/>
      <c r="JK46" s="309"/>
      <c r="JL46" s="309"/>
      <c r="JM46" s="309"/>
      <c r="JN46" s="309"/>
      <c r="JO46" s="309"/>
      <c r="JP46" s="309"/>
      <c r="JQ46" s="309"/>
      <c r="JR46" s="309"/>
      <c r="JS46" s="309"/>
      <c r="JT46" s="309"/>
      <c r="JU46" s="309"/>
      <c r="JV46" s="309"/>
      <c r="JW46" s="309"/>
      <c r="JX46" s="309"/>
      <c r="JY46" s="309"/>
      <c r="JZ46" s="309"/>
      <c r="KA46" s="309"/>
      <c r="KB46" s="309"/>
      <c r="KC46" s="309"/>
      <c r="KD46" s="309"/>
      <c r="KE46" s="309"/>
      <c r="KF46" s="309"/>
      <c r="KG46" s="309"/>
      <c r="KH46" s="309"/>
      <c r="KI46" s="309"/>
      <c r="KJ46" s="309"/>
      <c r="KK46" s="309"/>
      <c r="KL46" s="309"/>
      <c r="KM46" s="309"/>
      <c r="KN46" s="309"/>
      <c r="KO46" s="309"/>
      <c r="KP46" s="309"/>
      <c r="KQ46" s="309"/>
      <c r="KR46" s="309"/>
      <c r="KS46" s="309"/>
      <c r="KT46" s="309"/>
      <c r="KU46" s="309"/>
      <c r="KV46" s="309"/>
      <c r="KW46" s="309"/>
      <c r="KX46" s="309"/>
      <c r="KY46" s="309"/>
      <c r="KZ46" s="309"/>
      <c r="LA46" s="309"/>
      <c r="LB46" s="309"/>
      <c r="LC46" s="309"/>
      <c r="LD46" s="309"/>
      <c r="LE46" s="309"/>
      <c r="LF46" s="309"/>
      <c r="LG46" s="309"/>
      <c r="LH46" s="309"/>
      <c r="LI46" s="309"/>
      <c r="LJ46" s="309"/>
      <c r="LK46" s="309"/>
      <c r="LL46" s="309"/>
      <c r="LM46" s="309"/>
      <c r="LN46" s="309"/>
      <c r="LO46" s="309"/>
      <c r="LP46" s="309"/>
      <c r="LQ46" s="309"/>
      <c r="LR46" s="309"/>
      <c r="LS46" s="309"/>
      <c r="LT46" s="309"/>
      <c r="LU46" s="309"/>
      <c r="LV46" s="309"/>
      <c r="LW46" s="309"/>
      <c r="LX46" s="309"/>
      <c r="LY46" s="309"/>
      <c r="LZ46" s="309"/>
      <c r="MA46" s="309"/>
      <c r="MB46" s="309"/>
      <c r="MC46" s="309"/>
      <c r="MD46" s="309"/>
      <c r="ME46" s="309"/>
      <c r="MF46" s="309"/>
      <c r="MG46" s="309"/>
      <c r="MH46" s="309"/>
      <c r="MI46" s="309"/>
      <c r="MJ46" s="309"/>
      <c r="MK46" s="309"/>
      <c r="ML46" s="309"/>
      <c r="MM46" s="309"/>
      <c r="MN46" s="309"/>
      <c r="MO46" s="309"/>
      <c r="MP46" s="309"/>
      <c r="MQ46" s="309"/>
      <c r="MR46" s="309"/>
      <c r="MS46" s="309"/>
      <c r="MT46" s="309"/>
      <c r="MU46" s="309"/>
      <c r="MV46" s="309"/>
      <c r="MW46" s="309"/>
      <c r="MX46" s="309"/>
      <c r="MY46" s="309"/>
      <c r="MZ46" s="309"/>
      <c r="NA46" s="309"/>
      <c r="NB46" s="309"/>
      <c r="NC46" s="309"/>
      <c r="ND46" s="309"/>
      <c r="NE46" s="309"/>
      <c r="NF46" s="309"/>
      <c r="NG46" s="309"/>
      <c r="NH46" s="309"/>
      <c r="NI46" s="309"/>
      <c r="NJ46" s="309"/>
      <c r="NK46" s="309"/>
      <c r="NL46" s="309"/>
      <c r="NM46" s="309"/>
      <c r="NN46" s="309"/>
      <c r="NO46" s="309"/>
      <c r="NP46" s="309"/>
      <c r="NQ46" s="309"/>
      <c r="NR46" s="309"/>
      <c r="NS46" s="309"/>
      <c r="NT46" s="309"/>
      <c r="NU46" s="309"/>
      <c r="NV46" s="309"/>
      <c r="NW46" s="309"/>
      <c r="NX46" s="309"/>
      <c r="NY46" s="309"/>
      <c r="NZ46" s="309"/>
      <c r="OA46" s="309"/>
      <c r="OB46" s="309"/>
      <c r="OC46" s="309"/>
      <c r="OD46" s="309"/>
      <c r="OE46" s="309"/>
      <c r="OF46" s="309"/>
      <c r="OG46" s="309"/>
      <c r="OH46" s="309"/>
      <c r="OI46" s="309"/>
      <c r="OJ46" s="309"/>
      <c r="OK46" s="309"/>
      <c r="OL46" s="309"/>
      <c r="OM46" s="309"/>
      <c r="ON46" s="309"/>
      <c r="OO46" s="309"/>
      <c r="OP46" s="309"/>
      <c r="OQ46" s="309"/>
      <c r="OR46" s="309"/>
      <c r="OS46" s="309"/>
      <c r="OT46" s="309"/>
      <c r="OU46" s="309"/>
      <c r="OV46" s="309"/>
      <c r="OW46" s="309"/>
      <c r="OX46" s="309"/>
      <c r="OY46" s="309"/>
      <c r="OZ46" s="309"/>
      <c r="PA46" s="309"/>
      <c r="PB46" s="309"/>
      <c r="PC46" s="309"/>
      <c r="PD46" s="309"/>
      <c r="PE46" s="309"/>
      <c r="PF46" s="309"/>
      <c r="PG46" s="309"/>
      <c r="PH46" s="309"/>
      <c r="PI46" s="309"/>
      <c r="PJ46" s="309"/>
      <c r="PK46" s="309"/>
      <c r="PL46" s="309"/>
      <c r="PM46" s="309"/>
      <c r="PN46" s="309"/>
      <c r="PO46" s="309"/>
      <c r="PP46" s="309"/>
      <c r="PQ46" s="309"/>
      <c r="PR46" s="309"/>
      <c r="PS46" s="309"/>
      <c r="PT46" s="309"/>
      <c r="PU46" s="309"/>
      <c r="PV46" s="309"/>
      <c r="PW46" s="309"/>
      <c r="PX46" s="309"/>
      <c r="PY46" s="309"/>
      <c r="PZ46" s="309"/>
      <c r="QA46" s="309"/>
      <c r="QB46" s="309"/>
      <c r="QC46" s="309"/>
      <c r="QD46" s="309"/>
      <c r="QE46" s="309"/>
      <c r="QF46" s="309"/>
      <c r="QG46" s="309"/>
      <c r="QH46" s="309"/>
      <c r="QI46" s="309"/>
      <c r="QJ46" s="309"/>
      <c r="QK46" s="309"/>
      <c r="QL46" s="309"/>
      <c r="QM46" s="309"/>
      <c r="QN46" s="309"/>
      <c r="QO46" s="309"/>
      <c r="QP46" s="309"/>
      <c r="QQ46" s="309"/>
      <c r="QR46" s="309"/>
      <c r="QS46" s="309"/>
      <c r="QT46" s="309"/>
      <c r="QU46" s="309"/>
      <c r="QV46" s="309"/>
      <c r="QW46" s="309"/>
      <c r="QX46" s="309"/>
      <c r="QY46" s="309"/>
      <c r="QZ46" s="309"/>
      <c r="RA46" s="309"/>
      <c r="RB46" s="309"/>
      <c r="RC46" s="309"/>
      <c r="RD46" s="309"/>
      <c r="RE46" s="309"/>
      <c r="RF46" s="309"/>
      <c r="RG46" s="309"/>
      <c r="RH46" s="309"/>
      <c r="RI46" s="309"/>
      <c r="RJ46" s="309"/>
      <c r="RK46" s="309"/>
      <c r="RL46" s="309"/>
      <c r="RM46" s="309"/>
      <c r="RN46" s="309"/>
      <c r="RO46" s="309"/>
      <c r="RP46" s="309"/>
      <c r="RQ46" s="309"/>
      <c r="RR46" s="309"/>
      <c r="RS46" s="309"/>
      <c r="RT46" s="309"/>
      <c r="RU46" s="309"/>
      <c r="RV46" s="309"/>
      <c r="RW46" s="309"/>
      <c r="RX46" s="309"/>
      <c r="RY46" s="309"/>
      <c r="RZ46" s="309"/>
      <c r="SA46" s="309"/>
      <c r="SB46" s="309"/>
      <c r="SC46" s="309"/>
      <c r="SD46" s="309"/>
      <c r="SE46" s="309"/>
      <c r="SF46" s="309"/>
      <c r="SG46" s="309"/>
      <c r="SH46" s="309"/>
      <c r="SM46">
        <f>'GRR Data'!A42</f>
        <v>0</v>
      </c>
    </row>
    <row r="47" spans="2:507">
      <c r="B47" s="3"/>
      <c r="C47" s="309"/>
      <c r="D47" s="309"/>
      <c r="E47" s="309"/>
      <c r="F47" s="309"/>
      <c r="G47" s="309"/>
      <c r="H47" s="309"/>
      <c r="I47" s="309"/>
      <c r="J47" s="309"/>
      <c r="K47" s="309"/>
      <c r="L47" s="309"/>
      <c r="M47" s="309"/>
      <c r="N47" s="309"/>
      <c r="O47" s="309"/>
      <c r="P47" s="309"/>
      <c r="Q47" s="309"/>
      <c r="R47" s="309"/>
      <c r="S47" s="309"/>
      <c r="T47" s="309"/>
      <c r="U47" s="309"/>
      <c r="V47" s="309"/>
      <c r="W47" s="309"/>
      <c r="X47" s="309"/>
      <c r="Y47" s="309"/>
      <c r="Z47" s="309"/>
      <c r="AA47" s="309"/>
      <c r="AB47" s="309"/>
      <c r="AC47" s="309"/>
      <c r="AD47" s="309"/>
      <c r="AE47" s="309"/>
      <c r="AF47" s="309"/>
      <c r="AG47" s="309"/>
      <c r="AH47" s="309"/>
      <c r="AI47" s="309"/>
      <c r="AJ47" s="309"/>
      <c r="AK47" s="309"/>
      <c r="AL47" s="309"/>
      <c r="AM47" s="309"/>
      <c r="AN47" s="309"/>
      <c r="AO47" s="309"/>
      <c r="AP47" s="309"/>
      <c r="AQ47" s="309"/>
      <c r="AR47" s="309"/>
      <c r="AS47" s="309"/>
      <c r="AT47" s="309"/>
      <c r="AU47" s="309"/>
      <c r="AV47" s="309"/>
      <c r="AW47" s="309"/>
      <c r="AX47" s="309"/>
      <c r="AY47" s="309"/>
      <c r="AZ47" s="309"/>
      <c r="BA47" s="309"/>
      <c r="BB47" s="309"/>
      <c r="BC47" s="309"/>
      <c r="BD47" s="309"/>
      <c r="BE47" s="309"/>
      <c r="BF47" s="309"/>
      <c r="BG47" s="309"/>
      <c r="BH47" s="309"/>
      <c r="BI47" s="309"/>
      <c r="BJ47" s="309"/>
      <c r="BK47" s="309"/>
      <c r="BL47" s="309"/>
      <c r="BM47" s="309"/>
      <c r="BN47" s="309"/>
      <c r="BO47" s="309"/>
      <c r="BP47" s="309"/>
      <c r="BQ47" s="309"/>
      <c r="BR47" s="309"/>
      <c r="BS47" s="309"/>
      <c r="BT47" s="309"/>
      <c r="BU47" s="309"/>
      <c r="BV47" s="309"/>
      <c r="BW47" s="309"/>
      <c r="BX47" s="309"/>
      <c r="BY47" s="309"/>
      <c r="BZ47" s="309"/>
      <c r="CA47" s="309"/>
      <c r="CB47" s="309"/>
      <c r="CC47" s="309"/>
      <c r="CD47" s="309"/>
      <c r="CE47" s="309"/>
      <c r="CF47" s="309"/>
      <c r="CG47" s="309"/>
      <c r="CH47" s="309"/>
      <c r="CI47" s="309"/>
      <c r="CJ47" s="309"/>
      <c r="CK47" s="309"/>
      <c r="CL47" s="309"/>
      <c r="CM47" s="309"/>
      <c r="CN47" s="309"/>
      <c r="CO47" s="309"/>
      <c r="CP47" s="309"/>
      <c r="CQ47" s="309"/>
      <c r="CR47" s="309"/>
      <c r="CS47" s="309"/>
      <c r="CT47" s="309"/>
      <c r="CU47" s="309"/>
      <c r="CV47" s="309"/>
      <c r="CW47" s="309"/>
      <c r="CX47" s="309"/>
      <c r="CY47" s="309"/>
      <c r="CZ47" s="309"/>
      <c r="DA47" s="309"/>
      <c r="DB47" s="309"/>
      <c r="DC47" s="309"/>
      <c r="DD47" s="309"/>
      <c r="DE47" s="309"/>
      <c r="DF47" s="309"/>
      <c r="DG47" s="309"/>
      <c r="DH47" s="309"/>
      <c r="DI47" s="309"/>
      <c r="DJ47" s="309"/>
      <c r="DK47" s="309"/>
      <c r="DL47" s="309"/>
      <c r="DM47" s="309"/>
      <c r="DN47" s="309"/>
      <c r="DO47" s="309"/>
      <c r="DP47" s="309"/>
      <c r="DQ47" s="309"/>
      <c r="DR47" s="309"/>
      <c r="DS47" s="309"/>
      <c r="DT47" s="309"/>
      <c r="DU47" s="309"/>
      <c r="DV47" s="309"/>
      <c r="DW47" s="309"/>
      <c r="DX47" s="309"/>
      <c r="DY47" s="309"/>
      <c r="DZ47" s="309"/>
      <c r="EA47" s="309"/>
      <c r="EB47" s="309"/>
      <c r="EC47" s="309"/>
      <c r="ED47" s="309"/>
      <c r="EE47" s="309"/>
      <c r="EF47" s="309"/>
      <c r="EG47" s="309"/>
      <c r="EH47" s="309"/>
      <c r="EI47" s="309"/>
      <c r="EJ47" s="309"/>
      <c r="EK47" s="309"/>
      <c r="EL47" s="309"/>
      <c r="EM47" s="309"/>
      <c r="EN47" s="309"/>
      <c r="EO47" s="309"/>
      <c r="EP47" s="309"/>
      <c r="EQ47" s="309"/>
      <c r="ER47" s="309"/>
      <c r="ES47" s="309"/>
      <c r="ET47" s="309"/>
      <c r="EU47" s="309"/>
      <c r="EV47" s="309"/>
      <c r="EW47" s="309"/>
      <c r="EX47" s="309"/>
      <c r="EY47" s="309"/>
      <c r="EZ47" s="309"/>
      <c r="FA47" s="309"/>
      <c r="FB47" s="309"/>
      <c r="FC47" s="309"/>
      <c r="FD47" s="309"/>
      <c r="FE47" s="309"/>
      <c r="FF47" s="309"/>
      <c r="FG47" s="309"/>
      <c r="FH47" s="309"/>
      <c r="FI47" s="309"/>
      <c r="FJ47" s="309"/>
      <c r="FK47" s="309"/>
      <c r="FL47" s="309"/>
      <c r="FM47" s="309"/>
      <c r="FN47" s="309"/>
      <c r="FO47" s="309"/>
      <c r="FP47" s="309"/>
      <c r="FQ47" s="309"/>
      <c r="FR47" s="309"/>
      <c r="FS47" s="309"/>
      <c r="FT47" s="309"/>
      <c r="FU47" s="309"/>
      <c r="FV47" s="309"/>
      <c r="FW47" s="309"/>
      <c r="FX47" s="309"/>
      <c r="FY47" s="309"/>
      <c r="FZ47" s="309"/>
      <c r="GA47" s="309"/>
      <c r="GB47" s="309"/>
      <c r="GC47" s="309"/>
      <c r="GD47" s="309"/>
      <c r="GE47" s="309"/>
      <c r="GF47" s="309"/>
      <c r="GG47" s="309"/>
      <c r="GH47" s="309"/>
      <c r="GI47" s="309"/>
      <c r="GJ47" s="309"/>
      <c r="GK47" s="309"/>
      <c r="GL47" s="309"/>
      <c r="GM47" s="309"/>
      <c r="GN47" s="309"/>
      <c r="GO47" s="309"/>
      <c r="GP47" s="309"/>
      <c r="GQ47" s="309"/>
      <c r="GR47" s="309"/>
      <c r="GS47" s="309"/>
      <c r="GT47" s="309"/>
      <c r="GU47" s="309"/>
      <c r="GV47" s="309"/>
      <c r="GW47" s="309"/>
      <c r="GX47" s="309"/>
      <c r="GY47" s="309"/>
      <c r="GZ47" s="309"/>
      <c r="HA47" s="309"/>
      <c r="HB47" s="309"/>
      <c r="HC47" s="309"/>
      <c r="HD47" s="309"/>
      <c r="HE47" s="309"/>
      <c r="HF47" s="309"/>
      <c r="HG47" s="309"/>
      <c r="HH47" s="309"/>
      <c r="HI47" s="309"/>
      <c r="HJ47" s="309"/>
      <c r="HK47" s="309"/>
      <c r="HL47" s="309"/>
      <c r="HM47" s="309"/>
      <c r="HN47" s="309"/>
      <c r="HO47" s="309"/>
      <c r="HP47" s="309"/>
      <c r="HQ47" s="309"/>
      <c r="HR47" s="309"/>
      <c r="HS47" s="309"/>
      <c r="HT47" s="309"/>
      <c r="HU47" s="309"/>
      <c r="HV47" s="309"/>
      <c r="HW47" s="309"/>
      <c r="HX47" s="309"/>
      <c r="HY47" s="309"/>
      <c r="HZ47" s="309"/>
      <c r="IA47" s="309"/>
      <c r="IB47" s="309"/>
      <c r="IC47" s="309"/>
      <c r="ID47" s="309"/>
      <c r="IE47" s="309"/>
      <c r="IF47" s="309"/>
      <c r="IG47" s="309"/>
      <c r="IH47" s="309"/>
      <c r="II47" s="309"/>
      <c r="IJ47" s="309"/>
      <c r="IK47" s="309"/>
      <c r="IL47" s="309"/>
      <c r="IM47" s="309"/>
      <c r="IN47" s="309"/>
      <c r="IO47" s="309"/>
      <c r="IP47" s="309"/>
      <c r="IQ47" s="309"/>
      <c r="IR47" s="309"/>
      <c r="IS47" s="309"/>
      <c r="IT47" s="309"/>
      <c r="IU47" s="309"/>
      <c r="IV47" s="309"/>
      <c r="IW47" s="309"/>
      <c r="IX47" s="309"/>
      <c r="IY47" s="309"/>
      <c r="IZ47" s="309"/>
      <c r="JA47" s="309"/>
      <c r="JB47" s="309"/>
      <c r="JC47" s="309"/>
      <c r="JD47" s="309"/>
      <c r="JE47" s="309"/>
      <c r="JF47" s="309"/>
      <c r="JG47" s="309"/>
      <c r="JH47" s="309"/>
      <c r="JI47" s="309"/>
      <c r="JJ47" s="309"/>
      <c r="JK47" s="309"/>
      <c r="JL47" s="309"/>
      <c r="JM47" s="309"/>
      <c r="JN47" s="309"/>
      <c r="JO47" s="309"/>
      <c r="JP47" s="309"/>
      <c r="JQ47" s="309"/>
      <c r="JR47" s="309"/>
      <c r="JS47" s="309"/>
      <c r="JT47" s="309"/>
      <c r="JU47" s="309"/>
      <c r="JV47" s="309"/>
      <c r="JW47" s="309"/>
      <c r="JX47" s="309"/>
      <c r="JY47" s="309"/>
      <c r="JZ47" s="309"/>
      <c r="KA47" s="309"/>
      <c r="KB47" s="309"/>
      <c r="KC47" s="309"/>
      <c r="KD47" s="309"/>
      <c r="KE47" s="309"/>
      <c r="KF47" s="309"/>
      <c r="KG47" s="309"/>
      <c r="KH47" s="309"/>
      <c r="KI47" s="309"/>
      <c r="KJ47" s="309"/>
      <c r="KK47" s="309"/>
      <c r="KL47" s="309"/>
      <c r="KM47" s="309"/>
      <c r="KN47" s="309"/>
      <c r="KO47" s="309"/>
      <c r="KP47" s="309"/>
      <c r="KQ47" s="309"/>
      <c r="KR47" s="309"/>
      <c r="KS47" s="309"/>
      <c r="KT47" s="309"/>
      <c r="KU47" s="309"/>
      <c r="KV47" s="309"/>
      <c r="KW47" s="309"/>
      <c r="KX47" s="309"/>
      <c r="KY47" s="309"/>
      <c r="KZ47" s="309"/>
      <c r="LA47" s="309"/>
      <c r="LB47" s="309"/>
      <c r="LC47" s="309"/>
      <c r="LD47" s="309"/>
      <c r="LE47" s="309"/>
      <c r="LF47" s="309"/>
      <c r="LG47" s="309"/>
      <c r="LH47" s="309"/>
      <c r="LI47" s="309"/>
      <c r="LJ47" s="309"/>
      <c r="LK47" s="309"/>
      <c r="LL47" s="309"/>
      <c r="LM47" s="309"/>
      <c r="LN47" s="309"/>
      <c r="LO47" s="309"/>
      <c r="LP47" s="309"/>
      <c r="LQ47" s="309"/>
      <c r="LR47" s="309"/>
      <c r="LS47" s="309"/>
      <c r="LT47" s="309"/>
      <c r="LU47" s="309"/>
      <c r="LV47" s="309"/>
      <c r="LW47" s="309"/>
      <c r="LX47" s="309"/>
      <c r="LY47" s="309"/>
      <c r="LZ47" s="309"/>
      <c r="MA47" s="309"/>
      <c r="MB47" s="309"/>
      <c r="MC47" s="309"/>
      <c r="MD47" s="309"/>
      <c r="ME47" s="309"/>
      <c r="MF47" s="309"/>
      <c r="MG47" s="309"/>
      <c r="MH47" s="309"/>
      <c r="MI47" s="309"/>
      <c r="MJ47" s="309"/>
      <c r="MK47" s="309"/>
      <c r="ML47" s="309"/>
      <c r="MM47" s="309"/>
      <c r="MN47" s="309"/>
      <c r="MO47" s="309"/>
      <c r="MP47" s="309"/>
      <c r="MQ47" s="309"/>
      <c r="MR47" s="309"/>
      <c r="MS47" s="309"/>
      <c r="MT47" s="309"/>
      <c r="MU47" s="309"/>
      <c r="MV47" s="309"/>
      <c r="MW47" s="309"/>
      <c r="MX47" s="309"/>
      <c r="MY47" s="309"/>
      <c r="MZ47" s="309"/>
      <c r="NA47" s="309"/>
      <c r="NB47" s="309"/>
      <c r="NC47" s="309"/>
      <c r="ND47" s="309"/>
      <c r="NE47" s="309"/>
      <c r="NF47" s="309"/>
      <c r="NG47" s="309"/>
      <c r="NH47" s="309"/>
      <c r="NI47" s="309"/>
      <c r="NJ47" s="309"/>
      <c r="NK47" s="309"/>
      <c r="NL47" s="309"/>
      <c r="NM47" s="309"/>
      <c r="NN47" s="309"/>
      <c r="NO47" s="309"/>
      <c r="NP47" s="309"/>
      <c r="NQ47" s="309"/>
      <c r="NR47" s="309"/>
      <c r="NS47" s="309"/>
      <c r="NT47" s="309"/>
      <c r="NU47" s="309"/>
      <c r="NV47" s="309"/>
      <c r="NW47" s="309"/>
      <c r="NX47" s="309"/>
      <c r="NY47" s="309"/>
      <c r="NZ47" s="309"/>
      <c r="OA47" s="309"/>
      <c r="OB47" s="309"/>
      <c r="OC47" s="309"/>
      <c r="OD47" s="309"/>
      <c r="OE47" s="309"/>
      <c r="OF47" s="309"/>
      <c r="OG47" s="309"/>
      <c r="OH47" s="309"/>
      <c r="OI47" s="309"/>
      <c r="OJ47" s="309"/>
      <c r="OK47" s="309"/>
      <c r="OL47" s="309"/>
      <c r="OM47" s="309"/>
      <c r="ON47" s="309"/>
      <c r="OO47" s="309"/>
      <c r="OP47" s="309"/>
      <c r="OQ47" s="309"/>
      <c r="OR47" s="309"/>
      <c r="OS47" s="309"/>
      <c r="OT47" s="309"/>
      <c r="OU47" s="309"/>
      <c r="OV47" s="309"/>
      <c r="OW47" s="309"/>
      <c r="OX47" s="309"/>
      <c r="OY47" s="309"/>
      <c r="OZ47" s="309"/>
      <c r="PA47" s="309"/>
      <c r="PB47" s="309"/>
      <c r="PC47" s="309"/>
      <c r="PD47" s="309"/>
      <c r="PE47" s="309"/>
      <c r="PF47" s="309"/>
      <c r="PG47" s="309"/>
      <c r="PH47" s="309"/>
      <c r="PI47" s="309"/>
      <c r="PJ47" s="309"/>
      <c r="PK47" s="309"/>
      <c r="PL47" s="309"/>
      <c r="PM47" s="309"/>
      <c r="PN47" s="309"/>
      <c r="PO47" s="309"/>
      <c r="PP47" s="309"/>
      <c r="PQ47" s="309"/>
      <c r="PR47" s="309"/>
      <c r="PS47" s="309"/>
      <c r="PT47" s="309"/>
      <c r="PU47" s="309"/>
      <c r="PV47" s="309"/>
      <c r="PW47" s="309"/>
      <c r="PX47" s="309"/>
      <c r="PY47" s="309"/>
      <c r="PZ47" s="309"/>
      <c r="QA47" s="309"/>
      <c r="QB47" s="309"/>
      <c r="QC47" s="309"/>
      <c r="QD47" s="309"/>
      <c r="QE47" s="309"/>
      <c r="QF47" s="309"/>
      <c r="QG47" s="309"/>
      <c r="QH47" s="309"/>
      <c r="QI47" s="309"/>
      <c r="QJ47" s="309"/>
      <c r="QK47" s="309"/>
      <c r="QL47" s="309"/>
      <c r="QM47" s="309"/>
      <c r="QN47" s="309"/>
      <c r="QO47" s="309"/>
      <c r="QP47" s="309"/>
      <c r="QQ47" s="309"/>
      <c r="QR47" s="309"/>
      <c r="QS47" s="309"/>
      <c r="QT47" s="309"/>
      <c r="QU47" s="309"/>
      <c r="QV47" s="309"/>
      <c r="QW47" s="309"/>
      <c r="QX47" s="309"/>
      <c r="QY47" s="309"/>
      <c r="QZ47" s="309"/>
      <c r="RA47" s="309"/>
      <c r="RB47" s="309"/>
      <c r="RC47" s="309"/>
      <c r="RD47" s="309"/>
      <c r="RE47" s="309"/>
      <c r="RF47" s="309"/>
      <c r="RG47" s="309"/>
      <c r="RH47" s="309"/>
      <c r="RI47" s="309"/>
      <c r="RJ47" s="309"/>
      <c r="RK47" s="309"/>
      <c r="RL47" s="309"/>
      <c r="RM47" s="309"/>
      <c r="RN47" s="309"/>
      <c r="RO47" s="309"/>
      <c r="RP47" s="309"/>
      <c r="RQ47" s="309"/>
      <c r="RR47" s="309"/>
      <c r="RS47" s="309"/>
      <c r="RT47" s="309"/>
      <c r="RU47" s="309"/>
      <c r="RV47" s="309"/>
      <c r="RW47" s="309"/>
      <c r="RX47" s="309"/>
      <c r="RY47" s="309"/>
      <c r="RZ47" s="309"/>
      <c r="SA47" s="309"/>
      <c r="SB47" s="309"/>
      <c r="SC47" s="309"/>
      <c r="SD47" s="309"/>
      <c r="SE47" s="309"/>
      <c r="SF47" s="309"/>
      <c r="SG47" s="309"/>
      <c r="SH47" s="309"/>
      <c r="SM47">
        <f>'GRR Data'!A43</f>
        <v>0</v>
      </c>
    </row>
    <row r="48" spans="2:507">
      <c r="B48" s="3"/>
      <c r="C48" s="309"/>
      <c r="D48" s="309"/>
      <c r="E48" s="309"/>
      <c r="F48" s="309"/>
      <c r="G48" s="309"/>
      <c r="H48" s="309"/>
      <c r="I48" s="309"/>
      <c r="J48" s="309"/>
      <c r="K48" s="309"/>
      <c r="L48" s="309"/>
      <c r="M48" s="309"/>
      <c r="N48" s="309"/>
      <c r="O48" s="309"/>
      <c r="P48" s="309"/>
      <c r="Q48" s="309"/>
      <c r="R48" s="309"/>
      <c r="S48" s="309"/>
      <c r="T48" s="309"/>
      <c r="U48" s="309"/>
      <c r="V48" s="309"/>
      <c r="W48" s="309"/>
      <c r="X48" s="309"/>
      <c r="Y48" s="309"/>
      <c r="Z48" s="309"/>
      <c r="AA48" s="309"/>
      <c r="AB48" s="309"/>
      <c r="AC48" s="309"/>
      <c r="AD48" s="309"/>
      <c r="AE48" s="309"/>
      <c r="AF48" s="309"/>
      <c r="AG48" s="309"/>
      <c r="AH48" s="309"/>
      <c r="AI48" s="309"/>
      <c r="AJ48" s="309"/>
      <c r="AK48" s="309"/>
      <c r="AL48" s="309"/>
      <c r="AM48" s="309"/>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09"/>
      <c r="BK48" s="309"/>
      <c r="BL48" s="309"/>
      <c r="BM48" s="309"/>
      <c r="BN48" s="309"/>
      <c r="BO48" s="309"/>
      <c r="BP48" s="309"/>
      <c r="BQ48" s="309"/>
      <c r="BR48" s="309"/>
      <c r="BS48" s="309"/>
      <c r="BT48" s="309"/>
      <c r="BU48" s="309"/>
      <c r="BV48" s="309"/>
      <c r="BW48" s="309"/>
      <c r="BX48" s="309"/>
      <c r="BY48" s="309"/>
      <c r="BZ48" s="309"/>
      <c r="CA48" s="309"/>
      <c r="CB48" s="309"/>
      <c r="CC48" s="309"/>
      <c r="CD48" s="309"/>
      <c r="CE48" s="309"/>
      <c r="CF48" s="309"/>
      <c r="CG48" s="309"/>
      <c r="CH48" s="309"/>
      <c r="CI48" s="309"/>
      <c r="CJ48" s="309"/>
      <c r="CK48" s="309"/>
      <c r="CL48" s="309"/>
      <c r="CM48" s="309"/>
      <c r="CN48" s="309"/>
      <c r="CO48" s="309"/>
      <c r="CP48" s="309"/>
      <c r="CQ48" s="309"/>
      <c r="CR48" s="309"/>
      <c r="CS48" s="309"/>
      <c r="CT48" s="309"/>
      <c r="CU48" s="309"/>
      <c r="CV48" s="309"/>
      <c r="CW48" s="309"/>
      <c r="CX48" s="309"/>
      <c r="CY48" s="309"/>
      <c r="CZ48" s="309"/>
      <c r="DA48" s="309"/>
      <c r="DB48" s="309"/>
      <c r="DC48" s="309"/>
      <c r="DD48" s="309"/>
      <c r="DE48" s="309"/>
      <c r="DF48" s="309"/>
      <c r="DG48" s="309"/>
      <c r="DH48" s="309"/>
      <c r="DI48" s="309"/>
      <c r="DJ48" s="309"/>
      <c r="DK48" s="309"/>
      <c r="DL48" s="309"/>
      <c r="DM48" s="309"/>
      <c r="DN48" s="309"/>
      <c r="DO48" s="309"/>
      <c r="DP48" s="309"/>
      <c r="DQ48" s="309"/>
      <c r="DR48" s="309"/>
      <c r="DS48" s="309"/>
      <c r="DT48" s="309"/>
      <c r="DU48" s="309"/>
      <c r="DV48" s="309"/>
      <c r="DW48" s="309"/>
      <c r="DX48" s="309"/>
      <c r="DY48" s="309"/>
      <c r="DZ48" s="309"/>
      <c r="EA48" s="309"/>
      <c r="EB48" s="309"/>
      <c r="EC48" s="309"/>
      <c r="ED48" s="309"/>
      <c r="EE48" s="309"/>
      <c r="EF48" s="309"/>
      <c r="EG48" s="309"/>
      <c r="EH48" s="309"/>
      <c r="EI48" s="309"/>
      <c r="EJ48" s="309"/>
      <c r="EK48" s="309"/>
      <c r="EL48" s="309"/>
      <c r="EM48" s="309"/>
      <c r="EN48" s="309"/>
      <c r="EO48" s="309"/>
      <c r="EP48" s="309"/>
      <c r="EQ48" s="309"/>
      <c r="ER48" s="309"/>
      <c r="ES48" s="309"/>
      <c r="ET48" s="309"/>
      <c r="EU48" s="309"/>
      <c r="EV48" s="309"/>
      <c r="EW48" s="309"/>
      <c r="EX48" s="309"/>
      <c r="EY48" s="309"/>
      <c r="EZ48" s="309"/>
      <c r="FA48" s="309"/>
      <c r="FB48" s="309"/>
      <c r="FC48" s="309"/>
      <c r="FD48" s="309"/>
      <c r="FE48" s="309"/>
      <c r="FF48" s="309"/>
      <c r="FG48" s="309"/>
      <c r="FH48" s="309"/>
      <c r="FI48" s="309"/>
      <c r="FJ48" s="309"/>
      <c r="FK48" s="309"/>
      <c r="FL48" s="309"/>
      <c r="FM48" s="309"/>
      <c r="FN48" s="309"/>
      <c r="FO48" s="309"/>
      <c r="FP48" s="309"/>
      <c r="FQ48" s="309"/>
      <c r="FR48" s="309"/>
      <c r="FS48" s="309"/>
      <c r="FT48" s="309"/>
      <c r="FU48" s="309"/>
      <c r="FV48" s="309"/>
      <c r="FW48" s="309"/>
      <c r="FX48" s="309"/>
      <c r="FY48" s="309"/>
      <c r="FZ48" s="309"/>
      <c r="GA48" s="309"/>
      <c r="GB48" s="309"/>
      <c r="GC48" s="309"/>
      <c r="GD48" s="309"/>
      <c r="GE48" s="309"/>
      <c r="GF48" s="309"/>
      <c r="GG48" s="309"/>
      <c r="GH48" s="309"/>
      <c r="GI48" s="309"/>
      <c r="GJ48" s="309"/>
      <c r="GK48" s="309"/>
      <c r="GL48" s="309"/>
      <c r="GM48" s="309"/>
      <c r="GN48" s="309"/>
      <c r="GO48" s="309"/>
      <c r="GP48" s="309"/>
      <c r="GQ48" s="309"/>
      <c r="GR48" s="309"/>
      <c r="GS48" s="309"/>
      <c r="GT48" s="309"/>
      <c r="GU48" s="309"/>
      <c r="GV48" s="309"/>
      <c r="GW48" s="309"/>
      <c r="GX48" s="309"/>
      <c r="GY48" s="309"/>
      <c r="GZ48" s="309"/>
      <c r="HA48" s="309"/>
      <c r="HB48" s="309"/>
      <c r="HC48" s="309"/>
      <c r="HD48" s="309"/>
      <c r="HE48" s="309"/>
      <c r="HF48" s="309"/>
      <c r="HG48" s="309"/>
      <c r="HH48" s="309"/>
      <c r="HI48" s="309"/>
      <c r="HJ48" s="309"/>
      <c r="HK48" s="309"/>
      <c r="HL48" s="309"/>
      <c r="HM48" s="309"/>
      <c r="HN48" s="309"/>
      <c r="HO48" s="309"/>
      <c r="HP48" s="309"/>
      <c r="HQ48" s="309"/>
      <c r="HR48" s="309"/>
      <c r="HS48" s="309"/>
      <c r="HT48" s="309"/>
      <c r="HU48" s="309"/>
      <c r="HV48" s="309"/>
      <c r="HW48" s="309"/>
      <c r="HX48" s="309"/>
      <c r="HY48" s="309"/>
      <c r="HZ48" s="309"/>
      <c r="IA48" s="309"/>
      <c r="IB48" s="309"/>
      <c r="IC48" s="309"/>
      <c r="ID48" s="309"/>
      <c r="IE48" s="309"/>
      <c r="IF48" s="309"/>
      <c r="IG48" s="309"/>
      <c r="IH48" s="309"/>
      <c r="II48" s="309"/>
      <c r="IJ48" s="309"/>
      <c r="IK48" s="309"/>
      <c r="IL48" s="309"/>
      <c r="IM48" s="309"/>
      <c r="IN48" s="309"/>
      <c r="IO48" s="309"/>
      <c r="IP48" s="309"/>
      <c r="IQ48" s="309"/>
      <c r="IR48" s="309"/>
      <c r="IS48" s="309"/>
      <c r="IT48" s="309"/>
      <c r="IU48" s="309"/>
      <c r="IV48" s="309"/>
      <c r="IW48" s="309"/>
      <c r="IX48" s="309"/>
      <c r="IY48" s="309"/>
      <c r="IZ48" s="309"/>
      <c r="JA48" s="309"/>
      <c r="JB48" s="309"/>
      <c r="JC48" s="309"/>
      <c r="JD48" s="309"/>
      <c r="JE48" s="309"/>
      <c r="JF48" s="309"/>
      <c r="JG48" s="309"/>
      <c r="JH48" s="309"/>
      <c r="JI48" s="309"/>
      <c r="JJ48" s="309"/>
      <c r="JK48" s="309"/>
      <c r="JL48" s="309"/>
      <c r="JM48" s="309"/>
      <c r="JN48" s="309"/>
      <c r="JO48" s="309"/>
      <c r="JP48" s="309"/>
      <c r="JQ48" s="309"/>
      <c r="JR48" s="309"/>
      <c r="JS48" s="309"/>
      <c r="JT48" s="309"/>
      <c r="JU48" s="309"/>
      <c r="JV48" s="309"/>
      <c r="JW48" s="309"/>
      <c r="JX48" s="309"/>
      <c r="JY48" s="309"/>
      <c r="JZ48" s="309"/>
      <c r="KA48" s="309"/>
      <c r="KB48" s="309"/>
      <c r="KC48" s="309"/>
      <c r="KD48" s="309"/>
      <c r="KE48" s="309"/>
      <c r="KF48" s="309"/>
      <c r="KG48" s="309"/>
      <c r="KH48" s="309"/>
      <c r="KI48" s="309"/>
      <c r="KJ48" s="309"/>
      <c r="KK48" s="309"/>
      <c r="KL48" s="309"/>
      <c r="KM48" s="309"/>
      <c r="KN48" s="309"/>
      <c r="KO48" s="309"/>
      <c r="KP48" s="309"/>
      <c r="KQ48" s="309"/>
      <c r="KR48" s="309"/>
      <c r="KS48" s="309"/>
      <c r="KT48" s="309"/>
      <c r="KU48" s="309"/>
      <c r="KV48" s="309"/>
      <c r="KW48" s="309"/>
      <c r="KX48" s="309"/>
      <c r="KY48" s="309"/>
      <c r="KZ48" s="309"/>
      <c r="LA48" s="309"/>
      <c r="LB48" s="309"/>
      <c r="LC48" s="309"/>
      <c r="LD48" s="309"/>
      <c r="LE48" s="309"/>
      <c r="LF48" s="309"/>
      <c r="LG48" s="309"/>
      <c r="LH48" s="309"/>
      <c r="LI48" s="309"/>
      <c r="LJ48" s="309"/>
      <c r="LK48" s="309"/>
      <c r="LL48" s="309"/>
      <c r="LM48" s="309"/>
      <c r="LN48" s="309"/>
      <c r="LO48" s="309"/>
      <c r="LP48" s="309"/>
      <c r="LQ48" s="309"/>
      <c r="LR48" s="309"/>
      <c r="LS48" s="309"/>
      <c r="LT48" s="309"/>
      <c r="LU48" s="309"/>
      <c r="LV48" s="309"/>
      <c r="LW48" s="309"/>
      <c r="LX48" s="309"/>
      <c r="LY48" s="309"/>
      <c r="LZ48" s="309"/>
      <c r="MA48" s="309"/>
      <c r="MB48" s="309"/>
      <c r="MC48" s="309"/>
      <c r="MD48" s="309"/>
      <c r="ME48" s="309"/>
      <c r="MF48" s="309"/>
      <c r="MG48" s="309"/>
      <c r="MH48" s="309"/>
      <c r="MI48" s="309"/>
      <c r="MJ48" s="309"/>
      <c r="MK48" s="309"/>
      <c r="ML48" s="309"/>
      <c r="MM48" s="309"/>
      <c r="MN48" s="309"/>
      <c r="MO48" s="309"/>
      <c r="MP48" s="309"/>
      <c r="MQ48" s="309"/>
      <c r="MR48" s="309"/>
      <c r="MS48" s="309"/>
      <c r="MT48" s="309"/>
      <c r="MU48" s="309"/>
      <c r="MV48" s="309"/>
      <c r="MW48" s="309"/>
      <c r="MX48" s="309"/>
      <c r="MY48" s="309"/>
      <c r="MZ48" s="309"/>
      <c r="NA48" s="309"/>
      <c r="NB48" s="309"/>
      <c r="NC48" s="309"/>
      <c r="ND48" s="309"/>
      <c r="NE48" s="309"/>
      <c r="NF48" s="309"/>
      <c r="NG48" s="309"/>
      <c r="NH48" s="309"/>
      <c r="NI48" s="309"/>
      <c r="NJ48" s="309"/>
      <c r="NK48" s="309"/>
      <c r="NL48" s="309"/>
      <c r="NM48" s="309"/>
      <c r="NN48" s="309"/>
      <c r="NO48" s="309"/>
      <c r="NP48" s="309"/>
      <c r="NQ48" s="309"/>
      <c r="NR48" s="309"/>
      <c r="NS48" s="309"/>
      <c r="NT48" s="309"/>
      <c r="NU48" s="309"/>
      <c r="NV48" s="309"/>
      <c r="NW48" s="309"/>
      <c r="NX48" s="309"/>
      <c r="NY48" s="309"/>
      <c r="NZ48" s="309"/>
      <c r="OA48" s="309"/>
      <c r="OB48" s="309"/>
      <c r="OC48" s="309"/>
      <c r="OD48" s="309"/>
      <c r="OE48" s="309"/>
      <c r="OF48" s="309"/>
      <c r="OG48" s="309"/>
      <c r="OH48" s="309"/>
      <c r="OI48" s="309"/>
      <c r="OJ48" s="309"/>
      <c r="OK48" s="309"/>
      <c r="OL48" s="309"/>
      <c r="OM48" s="309"/>
      <c r="ON48" s="309"/>
      <c r="OO48" s="309"/>
      <c r="OP48" s="309"/>
      <c r="OQ48" s="309"/>
      <c r="OR48" s="309"/>
      <c r="OS48" s="309"/>
      <c r="OT48" s="309"/>
      <c r="OU48" s="309"/>
      <c r="OV48" s="309"/>
      <c r="OW48" s="309"/>
      <c r="OX48" s="309"/>
      <c r="OY48" s="309"/>
      <c r="OZ48" s="309"/>
      <c r="PA48" s="309"/>
      <c r="PB48" s="309"/>
      <c r="PC48" s="309"/>
      <c r="PD48" s="309"/>
      <c r="PE48" s="309"/>
      <c r="PF48" s="309"/>
      <c r="PG48" s="309"/>
      <c r="PH48" s="309"/>
      <c r="PI48" s="309"/>
      <c r="PJ48" s="309"/>
      <c r="PK48" s="309"/>
      <c r="PL48" s="309"/>
      <c r="PM48" s="309"/>
      <c r="PN48" s="309"/>
      <c r="PO48" s="309"/>
      <c r="PP48" s="309"/>
      <c r="PQ48" s="309"/>
      <c r="PR48" s="309"/>
      <c r="PS48" s="309"/>
      <c r="PT48" s="309"/>
      <c r="PU48" s="309"/>
      <c r="PV48" s="309"/>
      <c r="PW48" s="309"/>
      <c r="PX48" s="309"/>
      <c r="PY48" s="309"/>
      <c r="PZ48" s="309"/>
      <c r="QA48" s="309"/>
      <c r="QB48" s="309"/>
      <c r="QC48" s="309"/>
      <c r="QD48" s="309"/>
      <c r="QE48" s="309"/>
      <c r="QF48" s="309"/>
      <c r="QG48" s="309"/>
      <c r="QH48" s="309"/>
      <c r="QI48" s="309"/>
      <c r="QJ48" s="309"/>
      <c r="QK48" s="309"/>
      <c r="QL48" s="309"/>
      <c r="QM48" s="309"/>
      <c r="QN48" s="309"/>
      <c r="QO48" s="309"/>
      <c r="QP48" s="309"/>
      <c r="QQ48" s="309"/>
      <c r="QR48" s="309"/>
      <c r="QS48" s="309"/>
      <c r="QT48" s="309"/>
      <c r="QU48" s="309"/>
      <c r="QV48" s="309"/>
      <c r="QW48" s="309"/>
      <c r="QX48" s="309"/>
      <c r="QY48" s="309"/>
      <c r="QZ48" s="309"/>
      <c r="RA48" s="309"/>
      <c r="RB48" s="309"/>
      <c r="RC48" s="309"/>
      <c r="RD48" s="309"/>
      <c r="RE48" s="309"/>
      <c r="RF48" s="309"/>
      <c r="RG48" s="309"/>
      <c r="RH48" s="309"/>
      <c r="RI48" s="309"/>
      <c r="RJ48" s="309"/>
      <c r="RK48" s="309"/>
      <c r="RL48" s="309"/>
      <c r="RM48" s="309"/>
      <c r="RN48" s="309"/>
      <c r="RO48" s="309"/>
      <c r="RP48" s="309"/>
      <c r="RQ48" s="309"/>
      <c r="RR48" s="309"/>
      <c r="RS48" s="309"/>
      <c r="RT48" s="309"/>
      <c r="RU48" s="309"/>
      <c r="RV48" s="309"/>
      <c r="RW48" s="309"/>
      <c r="RX48" s="309"/>
      <c r="RY48" s="309"/>
      <c r="RZ48" s="309"/>
      <c r="SA48" s="309"/>
      <c r="SB48" s="309"/>
      <c r="SC48" s="309"/>
      <c r="SD48" s="309"/>
      <c r="SE48" s="309"/>
      <c r="SF48" s="309"/>
      <c r="SG48" s="309"/>
      <c r="SH48" s="309"/>
      <c r="SM48">
        <f>'GRR Data'!A44</f>
        <v>0</v>
      </c>
    </row>
    <row r="49" spans="2:507">
      <c r="B49" s="3"/>
      <c r="C49" s="309"/>
      <c r="D49" s="309"/>
      <c r="E49" s="309"/>
      <c r="F49" s="309"/>
      <c r="G49" s="309"/>
      <c r="H49" s="309"/>
      <c r="I49" s="309"/>
      <c r="J49" s="309"/>
      <c r="K49" s="309"/>
      <c r="L49" s="309"/>
      <c r="M49" s="309"/>
      <c r="N49" s="309"/>
      <c r="O49" s="309"/>
      <c r="P49" s="309"/>
      <c r="Q49" s="309"/>
      <c r="R49" s="309"/>
      <c r="S49" s="309"/>
      <c r="T49" s="309"/>
      <c r="U49" s="309"/>
      <c r="V49" s="309"/>
      <c r="W49" s="309"/>
      <c r="X49" s="309"/>
      <c r="Y49" s="309"/>
      <c r="Z49" s="309"/>
      <c r="AA49" s="309"/>
      <c r="AB49" s="309"/>
      <c r="AC49" s="309"/>
      <c r="AD49" s="309"/>
      <c r="AE49" s="309"/>
      <c r="AF49" s="309"/>
      <c r="AG49" s="309"/>
      <c r="AH49" s="309"/>
      <c r="AI49" s="309"/>
      <c r="AJ49" s="309"/>
      <c r="AK49" s="309"/>
      <c r="AL49" s="309"/>
      <c r="AM49" s="309"/>
      <c r="AN49" s="309"/>
      <c r="AO49" s="309"/>
      <c r="AP49" s="309"/>
      <c r="AQ49" s="309"/>
      <c r="AR49" s="309"/>
      <c r="AS49" s="309"/>
      <c r="AT49" s="309"/>
      <c r="AU49" s="309"/>
      <c r="AV49" s="309"/>
      <c r="AW49" s="309"/>
      <c r="AX49" s="309"/>
      <c r="AY49" s="309"/>
      <c r="AZ49" s="309"/>
      <c r="BA49" s="309"/>
      <c r="BB49" s="309"/>
      <c r="BC49" s="309"/>
      <c r="BD49" s="309"/>
      <c r="BE49" s="309"/>
      <c r="BF49" s="309"/>
      <c r="BG49" s="309"/>
      <c r="BH49" s="309"/>
      <c r="BI49" s="309"/>
      <c r="BJ49" s="309"/>
      <c r="BK49" s="309"/>
      <c r="BL49" s="309"/>
      <c r="BM49" s="309"/>
      <c r="BN49" s="309"/>
      <c r="BO49" s="309"/>
      <c r="BP49" s="309"/>
      <c r="BQ49" s="309"/>
      <c r="BR49" s="309"/>
      <c r="BS49" s="309"/>
      <c r="BT49" s="309"/>
      <c r="BU49" s="309"/>
      <c r="BV49" s="309"/>
      <c r="BW49" s="309"/>
      <c r="BX49" s="309"/>
      <c r="BY49" s="309"/>
      <c r="BZ49" s="309"/>
      <c r="CA49" s="309"/>
      <c r="CB49" s="309"/>
      <c r="CC49" s="309"/>
      <c r="CD49" s="309"/>
      <c r="CE49" s="309"/>
      <c r="CF49" s="309"/>
      <c r="CG49" s="309"/>
      <c r="CH49" s="309"/>
      <c r="CI49" s="309"/>
      <c r="CJ49" s="309"/>
      <c r="CK49" s="309"/>
      <c r="CL49" s="309"/>
      <c r="CM49" s="309"/>
      <c r="CN49" s="309"/>
      <c r="CO49" s="309"/>
      <c r="CP49" s="309"/>
      <c r="CQ49" s="309"/>
      <c r="CR49" s="309"/>
      <c r="CS49" s="309"/>
      <c r="CT49" s="309"/>
      <c r="CU49" s="309"/>
      <c r="CV49" s="309"/>
      <c r="CW49" s="309"/>
      <c r="CX49" s="309"/>
      <c r="CY49" s="309"/>
      <c r="CZ49" s="309"/>
      <c r="DA49" s="309"/>
      <c r="DB49" s="309"/>
      <c r="DC49" s="309"/>
      <c r="DD49" s="309"/>
      <c r="DE49" s="309"/>
      <c r="DF49" s="309"/>
      <c r="DG49" s="309"/>
      <c r="DH49" s="309"/>
      <c r="DI49" s="309"/>
      <c r="DJ49" s="309"/>
      <c r="DK49" s="309"/>
      <c r="DL49" s="309"/>
      <c r="DM49" s="309"/>
      <c r="DN49" s="309"/>
      <c r="DO49" s="309"/>
      <c r="DP49" s="309"/>
      <c r="DQ49" s="309"/>
      <c r="DR49" s="309"/>
      <c r="DS49" s="309"/>
      <c r="DT49" s="309"/>
      <c r="DU49" s="309"/>
      <c r="DV49" s="309"/>
      <c r="DW49" s="309"/>
      <c r="DX49" s="309"/>
      <c r="DY49" s="309"/>
      <c r="DZ49" s="309"/>
      <c r="EA49" s="309"/>
      <c r="EB49" s="309"/>
      <c r="EC49" s="309"/>
      <c r="ED49" s="309"/>
      <c r="EE49" s="309"/>
      <c r="EF49" s="309"/>
      <c r="EG49" s="309"/>
      <c r="EH49" s="309"/>
      <c r="EI49" s="309"/>
      <c r="EJ49" s="309"/>
      <c r="EK49" s="309"/>
      <c r="EL49" s="309"/>
      <c r="EM49" s="309"/>
      <c r="EN49" s="309"/>
      <c r="EO49" s="309"/>
      <c r="EP49" s="309"/>
      <c r="EQ49" s="309"/>
      <c r="ER49" s="309"/>
      <c r="ES49" s="309"/>
      <c r="ET49" s="309"/>
      <c r="EU49" s="309"/>
      <c r="EV49" s="309"/>
      <c r="EW49" s="309"/>
      <c r="EX49" s="309"/>
      <c r="EY49" s="309"/>
      <c r="EZ49" s="309"/>
      <c r="FA49" s="309"/>
      <c r="FB49" s="309"/>
      <c r="FC49" s="309"/>
      <c r="FD49" s="309"/>
      <c r="FE49" s="309"/>
      <c r="FF49" s="309"/>
      <c r="FG49" s="309"/>
      <c r="FH49" s="309"/>
      <c r="FI49" s="309"/>
      <c r="FJ49" s="309"/>
      <c r="FK49" s="309"/>
      <c r="FL49" s="309"/>
      <c r="FM49" s="309"/>
      <c r="FN49" s="309"/>
      <c r="FO49" s="309"/>
      <c r="FP49" s="309"/>
      <c r="FQ49" s="309"/>
      <c r="FR49" s="309"/>
      <c r="FS49" s="309"/>
      <c r="FT49" s="309"/>
      <c r="FU49" s="309"/>
      <c r="FV49" s="309"/>
      <c r="FW49" s="309"/>
      <c r="FX49" s="309"/>
      <c r="FY49" s="309"/>
      <c r="FZ49" s="309"/>
      <c r="GA49" s="309"/>
      <c r="GB49" s="309"/>
      <c r="GC49" s="309"/>
      <c r="GD49" s="309"/>
      <c r="GE49" s="309"/>
      <c r="GF49" s="309"/>
      <c r="GG49" s="309"/>
      <c r="GH49" s="309"/>
      <c r="GI49" s="309"/>
      <c r="GJ49" s="309"/>
      <c r="GK49" s="309"/>
      <c r="GL49" s="309"/>
      <c r="GM49" s="309"/>
      <c r="GN49" s="309"/>
      <c r="GO49" s="309"/>
      <c r="GP49" s="309"/>
      <c r="GQ49" s="309"/>
      <c r="GR49" s="309"/>
      <c r="GS49" s="309"/>
      <c r="GT49" s="309"/>
      <c r="GU49" s="309"/>
      <c r="GV49" s="309"/>
      <c r="GW49" s="309"/>
      <c r="GX49" s="309"/>
      <c r="GY49" s="309"/>
      <c r="GZ49" s="309"/>
      <c r="HA49" s="309"/>
      <c r="HB49" s="309"/>
      <c r="HC49" s="309"/>
      <c r="HD49" s="309"/>
      <c r="HE49" s="309"/>
      <c r="HF49" s="309"/>
      <c r="HG49" s="309"/>
      <c r="HH49" s="309"/>
      <c r="HI49" s="309"/>
      <c r="HJ49" s="309"/>
      <c r="HK49" s="309"/>
      <c r="HL49" s="309"/>
      <c r="HM49" s="309"/>
      <c r="HN49" s="309"/>
      <c r="HO49" s="309"/>
      <c r="HP49" s="309"/>
      <c r="HQ49" s="309"/>
      <c r="HR49" s="309"/>
      <c r="HS49" s="309"/>
      <c r="HT49" s="309"/>
      <c r="HU49" s="309"/>
      <c r="HV49" s="309"/>
      <c r="HW49" s="309"/>
      <c r="HX49" s="309"/>
      <c r="HY49" s="309"/>
      <c r="HZ49" s="309"/>
      <c r="IA49" s="309"/>
      <c r="IB49" s="309"/>
      <c r="IC49" s="309"/>
      <c r="ID49" s="309"/>
      <c r="IE49" s="309"/>
      <c r="IF49" s="309"/>
      <c r="IG49" s="309"/>
      <c r="IH49" s="309"/>
      <c r="II49" s="309"/>
      <c r="IJ49" s="309"/>
      <c r="IK49" s="309"/>
      <c r="IL49" s="309"/>
      <c r="IM49" s="309"/>
      <c r="IN49" s="309"/>
      <c r="IO49" s="309"/>
      <c r="IP49" s="309"/>
      <c r="IQ49" s="309"/>
      <c r="IR49" s="309"/>
      <c r="IS49" s="309"/>
      <c r="IT49" s="309"/>
      <c r="IU49" s="309"/>
      <c r="IV49" s="309"/>
      <c r="IW49" s="309"/>
      <c r="IX49" s="309"/>
      <c r="IY49" s="309"/>
      <c r="IZ49" s="309"/>
      <c r="JA49" s="309"/>
      <c r="JB49" s="309"/>
      <c r="JC49" s="309"/>
      <c r="JD49" s="309"/>
      <c r="JE49" s="309"/>
      <c r="JF49" s="309"/>
      <c r="JG49" s="309"/>
      <c r="JH49" s="309"/>
      <c r="JI49" s="309"/>
      <c r="JJ49" s="309"/>
      <c r="JK49" s="309"/>
      <c r="JL49" s="309"/>
      <c r="JM49" s="309"/>
      <c r="JN49" s="309"/>
      <c r="JO49" s="309"/>
      <c r="JP49" s="309"/>
      <c r="JQ49" s="309"/>
      <c r="JR49" s="309"/>
      <c r="JS49" s="309"/>
      <c r="JT49" s="309"/>
      <c r="JU49" s="309"/>
      <c r="JV49" s="309"/>
      <c r="JW49" s="309"/>
      <c r="JX49" s="309"/>
      <c r="JY49" s="309"/>
      <c r="JZ49" s="309"/>
      <c r="KA49" s="309"/>
      <c r="KB49" s="309"/>
      <c r="KC49" s="309"/>
      <c r="KD49" s="309"/>
      <c r="KE49" s="309"/>
      <c r="KF49" s="309"/>
      <c r="KG49" s="309"/>
      <c r="KH49" s="309"/>
      <c r="KI49" s="309"/>
      <c r="KJ49" s="309"/>
      <c r="KK49" s="309"/>
      <c r="KL49" s="309"/>
      <c r="KM49" s="309"/>
      <c r="KN49" s="309"/>
      <c r="KO49" s="309"/>
      <c r="KP49" s="309"/>
      <c r="KQ49" s="309"/>
      <c r="KR49" s="309"/>
      <c r="KS49" s="309"/>
      <c r="KT49" s="309"/>
      <c r="KU49" s="309"/>
      <c r="KV49" s="309"/>
      <c r="KW49" s="309"/>
      <c r="KX49" s="309"/>
      <c r="KY49" s="309"/>
      <c r="KZ49" s="309"/>
      <c r="LA49" s="309"/>
      <c r="LB49" s="309"/>
      <c r="LC49" s="309"/>
      <c r="LD49" s="309"/>
      <c r="LE49" s="309"/>
      <c r="LF49" s="309"/>
      <c r="LG49" s="309"/>
      <c r="LH49" s="309"/>
      <c r="LI49" s="309"/>
      <c r="LJ49" s="309"/>
      <c r="LK49" s="309"/>
      <c r="LL49" s="309"/>
      <c r="LM49" s="309"/>
      <c r="LN49" s="309"/>
      <c r="LO49" s="309"/>
      <c r="LP49" s="309"/>
      <c r="LQ49" s="309"/>
      <c r="LR49" s="309"/>
      <c r="LS49" s="309"/>
      <c r="LT49" s="309"/>
      <c r="LU49" s="309"/>
      <c r="LV49" s="309"/>
      <c r="LW49" s="309"/>
      <c r="LX49" s="309"/>
      <c r="LY49" s="309"/>
      <c r="LZ49" s="309"/>
      <c r="MA49" s="309"/>
      <c r="MB49" s="309"/>
      <c r="MC49" s="309"/>
      <c r="MD49" s="309"/>
      <c r="ME49" s="309"/>
      <c r="MF49" s="309"/>
      <c r="MG49" s="309"/>
      <c r="MH49" s="309"/>
      <c r="MI49" s="309"/>
      <c r="MJ49" s="309"/>
      <c r="MK49" s="309"/>
      <c r="ML49" s="309"/>
      <c r="MM49" s="309"/>
      <c r="MN49" s="309"/>
      <c r="MO49" s="309"/>
      <c r="MP49" s="309"/>
      <c r="MQ49" s="309"/>
      <c r="MR49" s="309"/>
      <c r="MS49" s="309"/>
      <c r="MT49" s="309"/>
      <c r="MU49" s="309"/>
      <c r="MV49" s="309"/>
      <c r="MW49" s="309"/>
      <c r="MX49" s="309"/>
      <c r="MY49" s="309"/>
      <c r="MZ49" s="309"/>
      <c r="NA49" s="309"/>
      <c r="NB49" s="309"/>
      <c r="NC49" s="309"/>
      <c r="ND49" s="309"/>
      <c r="NE49" s="309"/>
      <c r="NF49" s="309"/>
      <c r="NG49" s="309"/>
      <c r="NH49" s="309"/>
      <c r="NI49" s="309"/>
      <c r="NJ49" s="309"/>
      <c r="NK49" s="309"/>
      <c r="NL49" s="309"/>
      <c r="NM49" s="309"/>
      <c r="NN49" s="309"/>
      <c r="NO49" s="309"/>
      <c r="NP49" s="309"/>
      <c r="NQ49" s="309"/>
      <c r="NR49" s="309"/>
      <c r="NS49" s="309"/>
      <c r="NT49" s="309"/>
      <c r="NU49" s="309"/>
      <c r="NV49" s="309"/>
      <c r="NW49" s="309"/>
      <c r="NX49" s="309"/>
      <c r="NY49" s="309"/>
      <c r="NZ49" s="309"/>
      <c r="OA49" s="309"/>
      <c r="OB49" s="309"/>
      <c r="OC49" s="309"/>
      <c r="OD49" s="309"/>
      <c r="OE49" s="309"/>
      <c r="OF49" s="309"/>
      <c r="OG49" s="309"/>
      <c r="OH49" s="309"/>
      <c r="OI49" s="309"/>
      <c r="OJ49" s="309"/>
      <c r="OK49" s="309"/>
      <c r="OL49" s="309"/>
      <c r="OM49" s="309"/>
      <c r="ON49" s="309"/>
      <c r="OO49" s="309"/>
      <c r="OP49" s="309"/>
      <c r="OQ49" s="309"/>
      <c r="OR49" s="309"/>
      <c r="OS49" s="309"/>
      <c r="OT49" s="309"/>
      <c r="OU49" s="309"/>
      <c r="OV49" s="309"/>
      <c r="OW49" s="309"/>
      <c r="OX49" s="309"/>
      <c r="OY49" s="309"/>
      <c r="OZ49" s="309"/>
      <c r="PA49" s="309"/>
      <c r="PB49" s="309"/>
      <c r="PC49" s="309"/>
      <c r="PD49" s="309"/>
      <c r="PE49" s="309"/>
      <c r="PF49" s="309"/>
      <c r="PG49" s="309"/>
      <c r="PH49" s="309"/>
      <c r="PI49" s="309"/>
      <c r="PJ49" s="309"/>
      <c r="PK49" s="309"/>
      <c r="PL49" s="309"/>
      <c r="PM49" s="309"/>
      <c r="PN49" s="309"/>
      <c r="PO49" s="309"/>
      <c r="PP49" s="309"/>
      <c r="PQ49" s="309"/>
      <c r="PR49" s="309"/>
      <c r="PS49" s="309"/>
      <c r="PT49" s="309"/>
      <c r="PU49" s="309"/>
      <c r="PV49" s="309"/>
      <c r="PW49" s="309"/>
      <c r="PX49" s="309"/>
      <c r="PY49" s="309"/>
      <c r="PZ49" s="309"/>
      <c r="QA49" s="309"/>
      <c r="QB49" s="309"/>
      <c r="QC49" s="309"/>
      <c r="QD49" s="309"/>
      <c r="QE49" s="309"/>
      <c r="QF49" s="309"/>
      <c r="QG49" s="309"/>
      <c r="QH49" s="309"/>
      <c r="QI49" s="309"/>
      <c r="QJ49" s="309"/>
      <c r="QK49" s="309"/>
      <c r="QL49" s="309"/>
      <c r="QM49" s="309"/>
      <c r="QN49" s="309"/>
      <c r="QO49" s="309"/>
      <c r="QP49" s="309"/>
      <c r="QQ49" s="309"/>
      <c r="QR49" s="309"/>
      <c r="QS49" s="309"/>
      <c r="QT49" s="309"/>
      <c r="QU49" s="309"/>
      <c r="QV49" s="309"/>
      <c r="QW49" s="309"/>
      <c r="QX49" s="309"/>
      <c r="QY49" s="309"/>
      <c r="QZ49" s="309"/>
      <c r="RA49" s="309"/>
      <c r="RB49" s="309"/>
      <c r="RC49" s="309"/>
      <c r="RD49" s="309"/>
      <c r="RE49" s="309"/>
      <c r="RF49" s="309"/>
      <c r="RG49" s="309"/>
      <c r="RH49" s="309"/>
      <c r="RI49" s="309"/>
      <c r="RJ49" s="309"/>
      <c r="RK49" s="309"/>
      <c r="RL49" s="309"/>
      <c r="RM49" s="309"/>
      <c r="RN49" s="309"/>
      <c r="RO49" s="309"/>
      <c r="RP49" s="309"/>
      <c r="RQ49" s="309"/>
      <c r="RR49" s="309"/>
      <c r="RS49" s="309"/>
      <c r="RT49" s="309"/>
      <c r="RU49" s="309"/>
      <c r="RV49" s="309"/>
      <c r="RW49" s="309"/>
      <c r="RX49" s="309"/>
      <c r="RY49" s="309"/>
      <c r="RZ49" s="309"/>
      <c r="SA49" s="309"/>
      <c r="SB49" s="309"/>
      <c r="SC49" s="309"/>
      <c r="SD49" s="309"/>
      <c r="SE49" s="309"/>
      <c r="SF49" s="309"/>
      <c r="SG49" s="309"/>
      <c r="SH49" s="309"/>
      <c r="SM49">
        <f>'GRR Data'!A45</f>
        <v>0</v>
      </c>
    </row>
    <row r="50" spans="2:507">
      <c r="B50" s="3"/>
      <c r="C50" s="309"/>
      <c r="D50" s="309"/>
      <c r="E50" s="309"/>
      <c r="F50" s="309"/>
      <c r="G50" s="309"/>
      <c r="H50" s="309"/>
      <c r="I50" s="309"/>
      <c r="J50" s="309"/>
      <c r="K50" s="309"/>
      <c r="L50" s="309"/>
      <c r="M50" s="309"/>
      <c r="N50" s="309"/>
      <c r="O50" s="309"/>
      <c r="P50" s="309"/>
      <c r="Q50" s="309"/>
      <c r="R50" s="309"/>
      <c r="S50" s="309"/>
      <c r="T50" s="309"/>
      <c r="U50" s="309"/>
      <c r="V50" s="309"/>
      <c r="W50" s="309"/>
      <c r="X50" s="309"/>
      <c r="Y50" s="309"/>
      <c r="Z50" s="309"/>
      <c r="AA50" s="309"/>
      <c r="AB50" s="309"/>
      <c r="AC50" s="309"/>
      <c r="AD50" s="309"/>
      <c r="AE50" s="309"/>
      <c r="AF50" s="309"/>
      <c r="AG50" s="309"/>
      <c r="AH50" s="309"/>
      <c r="AI50" s="309"/>
      <c r="AJ50" s="309"/>
      <c r="AK50" s="309"/>
      <c r="AL50" s="309"/>
      <c r="AM50" s="309"/>
      <c r="AN50" s="309"/>
      <c r="AO50" s="309"/>
      <c r="AP50" s="309"/>
      <c r="AQ50" s="309"/>
      <c r="AR50" s="309"/>
      <c r="AS50" s="309"/>
      <c r="AT50" s="309"/>
      <c r="AU50" s="309"/>
      <c r="AV50" s="309"/>
      <c r="AW50" s="309"/>
      <c r="AX50" s="309"/>
      <c r="AY50" s="309"/>
      <c r="AZ50" s="309"/>
      <c r="BA50" s="309"/>
      <c r="BB50" s="309"/>
      <c r="BC50" s="309"/>
      <c r="BD50" s="309"/>
      <c r="BE50" s="309"/>
      <c r="BF50" s="309"/>
      <c r="BG50" s="309"/>
      <c r="BH50" s="309"/>
      <c r="BI50" s="309"/>
      <c r="BJ50" s="309"/>
      <c r="BK50" s="309"/>
      <c r="BL50" s="309"/>
      <c r="BM50" s="309"/>
      <c r="BN50" s="309"/>
      <c r="BO50" s="309"/>
      <c r="BP50" s="309"/>
      <c r="BQ50" s="309"/>
      <c r="BR50" s="309"/>
      <c r="BS50" s="309"/>
      <c r="BT50" s="309"/>
      <c r="BU50" s="309"/>
      <c r="BV50" s="309"/>
      <c r="BW50" s="309"/>
      <c r="BX50" s="309"/>
      <c r="BY50" s="309"/>
      <c r="BZ50" s="309"/>
      <c r="CA50" s="309"/>
      <c r="CB50" s="309"/>
      <c r="CC50" s="309"/>
      <c r="CD50" s="309"/>
      <c r="CE50" s="309"/>
      <c r="CF50" s="309"/>
      <c r="CG50" s="309"/>
      <c r="CH50" s="309"/>
      <c r="CI50" s="309"/>
      <c r="CJ50" s="309"/>
      <c r="CK50" s="309"/>
      <c r="CL50" s="309"/>
      <c r="CM50" s="309"/>
      <c r="CN50" s="309"/>
      <c r="CO50" s="309"/>
      <c r="CP50" s="309"/>
      <c r="CQ50" s="309"/>
      <c r="CR50" s="309"/>
      <c r="CS50" s="309"/>
      <c r="CT50" s="309"/>
      <c r="CU50" s="309"/>
      <c r="CV50" s="309"/>
      <c r="CW50" s="309"/>
      <c r="CX50" s="309"/>
      <c r="CY50" s="309"/>
      <c r="CZ50" s="309"/>
      <c r="DA50" s="309"/>
      <c r="DB50" s="309"/>
      <c r="DC50" s="309"/>
      <c r="DD50" s="309"/>
      <c r="DE50" s="309"/>
      <c r="DF50" s="309"/>
      <c r="DG50" s="309"/>
      <c r="DH50" s="309"/>
      <c r="DI50" s="309"/>
      <c r="DJ50" s="309"/>
      <c r="DK50" s="309"/>
      <c r="DL50" s="309"/>
      <c r="DM50" s="309"/>
      <c r="DN50" s="309"/>
      <c r="DO50" s="309"/>
      <c r="DP50" s="309"/>
      <c r="DQ50" s="309"/>
      <c r="DR50" s="309"/>
      <c r="DS50" s="309"/>
      <c r="DT50" s="309"/>
      <c r="DU50" s="309"/>
      <c r="DV50" s="309"/>
      <c r="DW50" s="309"/>
      <c r="DX50" s="309"/>
      <c r="DY50" s="309"/>
      <c r="DZ50" s="309"/>
      <c r="EA50" s="309"/>
      <c r="EB50" s="309"/>
      <c r="EC50" s="309"/>
      <c r="ED50" s="309"/>
      <c r="EE50" s="309"/>
      <c r="EF50" s="309"/>
      <c r="EG50" s="309"/>
      <c r="EH50" s="309"/>
      <c r="EI50" s="309"/>
      <c r="EJ50" s="309"/>
      <c r="EK50" s="309"/>
      <c r="EL50" s="309"/>
      <c r="EM50" s="309"/>
      <c r="EN50" s="309"/>
      <c r="EO50" s="309"/>
      <c r="EP50" s="309"/>
      <c r="EQ50" s="309"/>
      <c r="ER50" s="309"/>
      <c r="ES50" s="309"/>
      <c r="ET50" s="309"/>
      <c r="EU50" s="309"/>
      <c r="EV50" s="309"/>
      <c r="EW50" s="309"/>
      <c r="EX50" s="309"/>
      <c r="EY50" s="309"/>
      <c r="EZ50" s="309"/>
      <c r="FA50" s="309"/>
      <c r="FB50" s="309"/>
      <c r="FC50" s="309"/>
      <c r="FD50" s="309"/>
      <c r="FE50" s="309"/>
      <c r="FF50" s="309"/>
      <c r="FG50" s="309"/>
      <c r="FH50" s="309"/>
      <c r="FI50" s="309"/>
      <c r="FJ50" s="309"/>
      <c r="FK50" s="309"/>
      <c r="FL50" s="309"/>
      <c r="FM50" s="309"/>
      <c r="FN50" s="309"/>
      <c r="FO50" s="309"/>
      <c r="FP50" s="309"/>
      <c r="FQ50" s="309"/>
      <c r="FR50" s="309"/>
      <c r="FS50" s="309"/>
      <c r="FT50" s="309"/>
      <c r="FU50" s="309"/>
      <c r="FV50" s="309"/>
      <c r="FW50" s="309"/>
      <c r="FX50" s="309"/>
      <c r="FY50" s="309"/>
      <c r="FZ50" s="309"/>
      <c r="GA50" s="309"/>
      <c r="GB50" s="309"/>
      <c r="GC50" s="309"/>
      <c r="GD50" s="309"/>
      <c r="GE50" s="309"/>
      <c r="GF50" s="309"/>
      <c r="GG50" s="309"/>
      <c r="GH50" s="309"/>
      <c r="GI50" s="309"/>
      <c r="GJ50" s="309"/>
      <c r="GK50" s="309"/>
      <c r="GL50" s="309"/>
      <c r="GM50" s="309"/>
      <c r="GN50" s="309"/>
      <c r="GO50" s="309"/>
      <c r="GP50" s="309"/>
      <c r="GQ50" s="309"/>
      <c r="GR50" s="309"/>
      <c r="GS50" s="309"/>
      <c r="GT50" s="309"/>
      <c r="GU50" s="309"/>
      <c r="GV50" s="309"/>
      <c r="GW50" s="309"/>
      <c r="GX50" s="309"/>
      <c r="GY50" s="309"/>
      <c r="GZ50" s="309"/>
      <c r="HA50" s="309"/>
      <c r="HB50" s="309"/>
      <c r="HC50" s="309"/>
      <c r="HD50" s="309"/>
      <c r="HE50" s="309"/>
      <c r="HF50" s="309"/>
      <c r="HG50" s="309"/>
      <c r="HH50" s="309"/>
      <c r="HI50" s="309"/>
      <c r="HJ50" s="309"/>
      <c r="HK50" s="309"/>
      <c r="HL50" s="309"/>
      <c r="HM50" s="309"/>
      <c r="HN50" s="309"/>
      <c r="HO50" s="309"/>
      <c r="HP50" s="309"/>
      <c r="HQ50" s="309"/>
      <c r="HR50" s="309"/>
      <c r="HS50" s="309"/>
      <c r="HT50" s="309"/>
      <c r="HU50" s="309"/>
      <c r="HV50" s="309"/>
      <c r="HW50" s="309"/>
      <c r="HX50" s="309"/>
      <c r="HY50" s="309"/>
      <c r="HZ50" s="309"/>
      <c r="IA50" s="309"/>
      <c r="IB50" s="309"/>
      <c r="IC50" s="309"/>
      <c r="ID50" s="309"/>
      <c r="IE50" s="309"/>
      <c r="IF50" s="309"/>
      <c r="IG50" s="309"/>
      <c r="IH50" s="309"/>
      <c r="II50" s="309"/>
      <c r="IJ50" s="309"/>
      <c r="IK50" s="309"/>
      <c r="IL50" s="309"/>
      <c r="IM50" s="309"/>
      <c r="IN50" s="309"/>
      <c r="IO50" s="309"/>
      <c r="IP50" s="309"/>
      <c r="IQ50" s="309"/>
      <c r="IR50" s="309"/>
      <c r="IS50" s="309"/>
      <c r="IT50" s="309"/>
      <c r="IU50" s="309"/>
      <c r="IV50" s="309"/>
      <c r="IW50" s="309"/>
      <c r="IX50" s="309"/>
      <c r="IY50" s="309"/>
      <c r="IZ50" s="309"/>
      <c r="JA50" s="309"/>
      <c r="JB50" s="309"/>
      <c r="JC50" s="309"/>
      <c r="JD50" s="309"/>
      <c r="JE50" s="309"/>
      <c r="JF50" s="309"/>
      <c r="JG50" s="309"/>
      <c r="JH50" s="309"/>
      <c r="JI50" s="309"/>
      <c r="JJ50" s="309"/>
      <c r="JK50" s="309"/>
      <c r="JL50" s="309"/>
      <c r="JM50" s="309"/>
      <c r="JN50" s="309"/>
      <c r="JO50" s="309"/>
      <c r="JP50" s="309"/>
      <c r="JQ50" s="309"/>
      <c r="JR50" s="309"/>
      <c r="JS50" s="309"/>
      <c r="JT50" s="309"/>
      <c r="JU50" s="309"/>
      <c r="JV50" s="309"/>
      <c r="JW50" s="309"/>
      <c r="JX50" s="309"/>
      <c r="JY50" s="309"/>
      <c r="JZ50" s="309"/>
      <c r="KA50" s="309"/>
      <c r="KB50" s="309"/>
      <c r="KC50" s="309"/>
      <c r="KD50" s="309"/>
      <c r="KE50" s="309"/>
      <c r="KF50" s="309"/>
      <c r="KG50" s="309"/>
      <c r="KH50" s="309"/>
      <c r="KI50" s="309"/>
      <c r="KJ50" s="309"/>
      <c r="KK50" s="309"/>
      <c r="KL50" s="309"/>
      <c r="KM50" s="309"/>
      <c r="KN50" s="309"/>
      <c r="KO50" s="309"/>
      <c r="KP50" s="309"/>
      <c r="KQ50" s="309"/>
      <c r="KR50" s="309"/>
      <c r="KS50" s="309"/>
      <c r="KT50" s="309"/>
      <c r="KU50" s="309"/>
      <c r="KV50" s="309"/>
      <c r="KW50" s="309"/>
      <c r="KX50" s="309"/>
      <c r="KY50" s="309"/>
      <c r="KZ50" s="309"/>
      <c r="LA50" s="309"/>
      <c r="LB50" s="309"/>
      <c r="LC50" s="309"/>
      <c r="LD50" s="309"/>
      <c r="LE50" s="309"/>
      <c r="LF50" s="309"/>
      <c r="LG50" s="309"/>
      <c r="LH50" s="309"/>
      <c r="LI50" s="309"/>
      <c r="LJ50" s="309"/>
      <c r="LK50" s="309"/>
      <c r="LL50" s="309"/>
      <c r="LM50" s="309"/>
      <c r="LN50" s="309"/>
      <c r="LO50" s="309"/>
      <c r="LP50" s="309"/>
      <c r="LQ50" s="309"/>
      <c r="LR50" s="309"/>
      <c r="LS50" s="309"/>
      <c r="LT50" s="309"/>
      <c r="LU50" s="309"/>
      <c r="LV50" s="309"/>
      <c r="LW50" s="309"/>
      <c r="LX50" s="309"/>
      <c r="LY50" s="309"/>
      <c r="LZ50" s="309"/>
      <c r="MA50" s="309"/>
      <c r="MB50" s="309"/>
      <c r="MC50" s="309"/>
      <c r="MD50" s="309"/>
      <c r="ME50" s="309"/>
      <c r="MF50" s="309"/>
      <c r="MG50" s="309"/>
      <c r="MH50" s="309"/>
      <c r="MI50" s="309"/>
      <c r="MJ50" s="309"/>
      <c r="MK50" s="309"/>
      <c r="ML50" s="309"/>
      <c r="MM50" s="309"/>
      <c r="MN50" s="309"/>
      <c r="MO50" s="309"/>
      <c r="MP50" s="309"/>
      <c r="MQ50" s="309"/>
      <c r="MR50" s="309"/>
      <c r="MS50" s="309"/>
      <c r="MT50" s="309"/>
      <c r="MU50" s="309"/>
      <c r="MV50" s="309"/>
      <c r="MW50" s="309"/>
      <c r="MX50" s="309"/>
      <c r="MY50" s="309"/>
      <c r="MZ50" s="309"/>
      <c r="NA50" s="309"/>
      <c r="NB50" s="309"/>
      <c r="NC50" s="309"/>
      <c r="ND50" s="309"/>
      <c r="NE50" s="309"/>
      <c r="NF50" s="309"/>
      <c r="NG50" s="309"/>
      <c r="NH50" s="309"/>
      <c r="NI50" s="309"/>
      <c r="NJ50" s="309"/>
      <c r="NK50" s="309"/>
      <c r="NL50" s="309"/>
      <c r="NM50" s="309"/>
      <c r="NN50" s="309"/>
      <c r="NO50" s="309"/>
      <c r="NP50" s="309"/>
      <c r="NQ50" s="309"/>
      <c r="NR50" s="309"/>
      <c r="NS50" s="309"/>
      <c r="NT50" s="309"/>
      <c r="NU50" s="309"/>
      <c r="NV50" s="309"/>
      <c r="NW50" s="309"/>
      <c r="NX50" s="309"/>
      <c r="NY50" s="309"/>
      <c r="NZ50" s="309"/>
      <c r="OA50" s="309"/>
      <c r="OB50" s="309"/>
      <c r="OC50" s="309"/>
      <c r="OD50" s="309"/>
      <c r="OE50" s="309"/>
      <c r="OF50" s="309"/>
      <c r="OG50" s="309"/>
      <c r="OH50" s="309"/>
      <c r="OI50" s="309"/>
      <c r="OJ50" s="309"/>
      <c r="OK50" s="309"/>
      <c r="OL50" s="309"/>
      <c r="OM50" s="309"/>
      <c r="ON50" s="309"/>
      <c r="OO50" s="309"/>
      <c r="OP50" s="309"/>
      <c r="OQ50" s="309"/>
      <c r="OR50" s="309"/>
      <c r="OS50" s="309"/>
      <c r="OT50" s="309"/>
      <c r="OU50" s="309"/>
      <c r="OV50" s="309"/>
      <c r="OW50" s="309"/>
      <c r="OX50" s="309"/>
      <c r="OY50" s="309"/>
      <c r="OZ50" s="309"/>
      <c r="PA50" s="309"/>
      <c r="PB50" s="309"/>
      <c r="PC50" s="309"/>
      <c r="PD50" s="309"/>
      <c r="PE50" s="309"/>
      <c r="PF50" s="309"/>
      <c r="PG50" s="309"/>
      <c r="PH50" s="309"/>
      <c r="PI50" s="309"/>
      <c r="PJ50" s="309"/>
      <c r="PK50" s="309"/>
      <c r="PL50" s="309"/>
      <c r="PM50" s="309"/>
      <c r="PN50" s="309"/>
      <c r="PO50" s="309"/>
      <c r="PP50" s="309"/>
      <c r="PQ50" s="309"/>
      <c r="PR50" s="309"/>
      <c r="PS50" s="309"/>
      <c r="PT50" s="309"/>
      <c r="PU50" s="309"/>
      <c r="PV50" s="309"/>
      <c r="PW50" s="309"/>
      <c r="PX50" s="309"/>
      <c r="PY50" s="309"/>
      <c r="PZ50" s="309"/>
      <c r="QA50" s="309"/>
      <c r="QB50" s="309"/>
      <c r="QC50" s="309"/>
      <c r="QD50" s="309"/>
      <c r="QE50" s="309"/>
      <c r="QF50" s="309"/>
      <c r="QG50" s="309"/>
      <c r="QH50" s="309"/>
      <c r="QI50" s="309"/>
      <c r="QJ50" s="309"/>
      <c r="QK50" s="309"/>
      <c r="QL50" s="309"/>
      <c r="QM50" s="309"/>
      <c r="QN50" s="309"/>
      <c r="QO50" s="309"/>
      <c r="QP50" s="309"/>
      <c r="QQ50" s="309"/>
      <c r="QR50" s="309"/>
      <c r="QS50" s="309"/>
      <c r="QT50" s="309"/>
      <c r="QU50" s="309"/>
      <c r="QV50" s="309"/>
      <c r="QW50" s="309"/>
      <c r="QX50" s="309"/>
      <c r="QY50" s="309"/>
      <c r="QZ50" s="309"/>
      <c r="RA50" s="309"/>
      <c r="RB50" s="309"/>
      <c r="RC50" s="309"/>
      <c r="RD50" s="309"/>
      <c r="RE50" s="309"/>
      <c r="RF50" s="309"/>
      <c r="RG50" s="309"/>
      <c r="RH50" s="309"/>
      <c r="RI50" s="309"/>
      <c r="RJ50" s="309"/>
      <c r="RK50" s="309"/>
      <c r="RL50" s="309"/>
      <c r="RM50" s="309"/>
      <c r="RN50" s="309"/>
      <c r="RO50" s="309"/>
      <c r="RP50" s="309"/>
      <c r="RQ50" s="309"/>
      <c r="RR50" s="309"/>
      <c r="RS50" s="309"/>
      <c r="RT50" s="309"/>
      <c r="RU50" s="309"/>
      <c r="RV50" s="309"/>
      <c r="RW50" s="309"/>
      <c r="RX50" s="309"/>
      <c r="RY50" s="309"/>
      <c r="RZ50" s="309"/>
      <c r="SA50" s="309"/>
      <c r="SB50" s="309"/>
      <c r="SC50" s="309"/>
      <c r="SD50" s="309"/>
      <c r="SE50" s="309"/>
      <c r="SF50" s="309"/>
      <c r="SG50" s="309"/>
      <c r="SH50" s="309"/>
      <c r="SM50">
        <f>'GRR Data'!A46</f>
        <v>0</v>
      </c>
    </row>
    <row r="51" spans="2:507">
      <c r="B51" s="3"/>
      <c r="C51" s="309"/>
      <c r="D51" s="309"/>
      <c r="E51" s="309"/>
      <c r="F51" s="309"/>
      <c r="G51" s="309"/>
      <c r="H51" s="309"/>
      <c r="I51" s="309"/>
      <c r="J51" s="309"/>
      <c r="K51" s="309"/>
      <c r="L51" s="309"/>
      <c r="M51" s="309"/>
      <c r="N51" s="309"/>
      <c r="O51" s="309"/>
      <c r="P51" s="309"/>
      <c r="Q51" s="309"/>
      <c r="R51" s="309"/>
      <c r="S51" s="309"/>
      <c r="T51" s="309"/>
      <c r="U51" s="309"/>
      <c r="V51" s="309"/>
      <c r="W51" s="309"/>
      <c r="X51" s="309"/>
      <c r="Y51" s="309"/>
      <c r="Z51" s="309"/>
      <c r="AA51" s="309"/>
      <c r="AB51" s="309"/>
      <c r="AC51" s="309"/>
      <c r="AD51" s="309"/>
      <c r="AE51" s="309"/>
      <c r="AF51" s="309"/>
      <c r="AG51" s="309"/>
      <c r="AH51" s="309"/>
      <c r="AI51" s="309"/>
      <c r="AJ51" s="309"/>
      <c r="AK51" s="309"/>
      <c r="AL51" s="309"/>
      <c r="AM51" s="309"/>
      <c r="AN51" s="309"/>
      <c r="AO51" s="309"/>
      <c r="AP51" s="309"/>
      <c r="AQ51" s="309"/>
      <c r="AR51" s="309"/>
      <c r="AS51" s="309"/>
      <c r="AT51" s="309"/>
      <c r="AU51" s="309"/>
      <c r="AV51" s="309"/>
      <c r="AW51" s="309"/>
      <c r="AX51" s="309"/>
      <c r="AY51" s="309"/>
      <c r="AZ51" s="309"/>
      <c r="BA51" s="309"/>
      <c r="BB51" s="309"/>
      <c r="BC51" s="309"/>
      <c r="BD51" s="309"/>
      <c r="BE51" s="309"/>
      <c r="BF51" s="309"/>
      <c r="BG51" s="309"/>
      <c r="BH51" s="309"/>
      <c r="BI51" s="309"/>
      <c r="BJ51" s="309"/>
      <c r="BK51" s="309"/>
      <c r="BL51" s="309"/>
      <c r="BM51" s="309"/>
      <c r="BN51" s="309"/>
      <c r="BO51" s="309"/>
      <c r="BP51" s="309"/>
      <c r="BQ51" s="309"/>
      <c r="BR51" s="309"/>
      <c r="BS51" s="309"/>
      <c r="BT51" s="309"/>
      <c r="BU51" s="309"/>
      <c r="BV51" s="309"/>
      <c r="BW51" s="309"/>
      <c r="BX51" s="309"/>
      <c r="BY51" s="309"/>
      <c r="BZ51" s="309"/>
      <c r="CA51" s="309"/>
      <c r="CB51" s="309"/>
      <c r="CC51" s="309"/>
      <c r="CD51" s="309"/>
      <c r="CE51" s="309"/>
      <c r="CF51" s="309"/>
      <c r="CG51" s="309"/>
      <c r="CH51" s="309"/>
      <c r="CI51" s="309"/>
      <c r="CJ51" s="309"/>
      <c r="CK51" s="309"/>
      <c r="CL51" s="309"/>
      <c r="CM51" s="309"/>
      <c r="CN51" s="309"/>
      <c r="CO51" s="309"/>
      <c r="CP51" s="309"/>
      <c r="CQ51" s="309"/>
      <c r="CR51" s="309"/>
      <c r="CS51" s="309"/>
      <c r="CT51" s="309"/>
      <c r="CU51" s="309"/>
      <c r="CV51" s="309"/>
      <c r="CW51" s="309"/>
      <c r="CX51" s="309"/>
      <c r="CY51" s="309"/>
      <c r="CZ51" s="309"/>
      <c r="DA51" s="309"/>
      <c r="DB51" s="309"/>
      <c r="DC51" s="309"/>
      <c r="DD51" s="309"/>
      <c r="DE51" s="309"/>
      <c r="DF51" s="309"/>
      <c r="DG51" s="309"/>
      <c r="DH51" s="309"/>
      <c r="DI51" s="309"/>
      <c r="DJ51" s="309"/>
      <c r="DK51" s="309"/>
      <c r="DL51" s="309"/>
      <c r="DM51" s="309"/>
      <c r="DN51" s="309"/>
      <c r="DO51" s="309"/>
      <c r="DP51" s="309"/>
      <c r="DQ51" s="309"/>
      <c r="DR51" s="309"/>
      <c r="DS51" s="309"/>
      <c r="DT51" s="309"/>
      <c r="DU51" s="309"/>
      <c r="DV51" s="309"/>
      <c r="DW51" s="309"/>
      <c r="DX51" s="309"/>
      <c r="DY51" s="309"/>
      <c r="DZ51" s="309"/>
      <c r="EA51" s="309"/>
      <c r="EB51" s="309"/>
      <c r="EC51" s="309"/>
      <c r="ED51" s="309"/>
      <c r="EE51" s="309"/>
      <c r="EF51" s="309"/>
      <c r="EG51" s="309"/>
      <c r="EH51" s="309"/>
      <c r="EI51" s="309"/>
      <c r="EJ51" s="309"/>
      <c r="EK51" s="309"/>
      <c r="EL51" s="309"/>
      <c r="EM51" s="309"/>
      <c r="EN51" s="309"/>
      <c r="EO51" s="309"/>
      <c r="EP51" s="309"/>
      <c r="EQ51" s="309"/>
      <c r="ER51" s="309"/>
      <c r="ES51" s="309"/>
      <c r="ET51" s="309"/>
      <c r="EU51" s="309"/>
      <c r="EV51" s="309"/>
      <c r="EW51" s="309"/>
      <c r="EX51" s="309"/>
      <c r="EY51" s="309"/>
      <c r="EZ51" s="309"/>
      <c r="FA51" s="309"/>
      <c r="FB51" s="309"/>
      <c r="FC51" s="309"/>
      <c r="FD51" s="309"/>
      <c r="FE51" s="309"/>
      <c r="FF51" s="309"/>
      <c r="FG51" s="309"/>
      <c r="FH51" s="309"/>
      <c r="FI51" s="309"/>
      <c r="FJ51" s="309"/>
      <c r="FK51" s="309"/>
      <c r="FL51" s="309"/>
      <c r="FM51" s="309"/>
      <c r="FN51" s="309"/>
      <c r="FO51" s="309"/>
      <c r="FP51" s="309"/>
      <c r="FQ51" s="309"/>
      <c r="FR51" s="309"/>
      <c r="FS51" s="309"/>
      <c r="FT51" s="309"/>
      <c r="FU51" s="309"/>
      <c r="FV51" s="309"/>
      <c r="FW51" s="309"/>
      <c r="FX51" s="309"/>
      <c r="FY51" s="309"/>
      <c r="FZ51" s="309"/>
      <c r="GA51" s="309"/>
      <c r="GB51" s="309"/>
      <c r="GC51" s="309"/>
      <c r="GD51" s="309"/>
      <c r="GE51" s="309"/>
      <c r="GF51" s="309"/>
      <c r="GG51" s="309"/>
      <c r="GH51" s="309"/>
      <c r="GI51" s="309"/>
      <c r="GJ51" s="309"/>
      <c r="GK51" s="309"/>
      <c r="GL51" s="309"/>
      <c r="GM51" s="309"/>
      <c r="GN51" s="309"/>
      <c r="GO51" s="309"/>
      <c r="GP51" s="309"/>
      <c r="GQ51" s="309"/>
      <c r="GR51" s="309"/>
      <c r="GS51" s="309"/>
      <c r="GT51" s="309"/>
      <c r="GU51" s="309"/>
      <c r="GV51" s="309"/>
      <c r="GW51" s="309"/>
      <c r="GX51" s="309"/>
      <c r="GY51" s="309"/>
      <c r="GZ51" s="309"/>
      <c r="HA51" s="309"/>
      <c r="HB51" s="309"/>
      <c r="HC51" s="309"/>
      <c r="HD51" s="309"/>
      <c r="HE51" s="309"/>
      <c r="HF51" s="309"/>
      <c r="HG51" s="309"/>
      <c r="HH51" s="309"/>
      <c r="HI51" s="309"/>
      <c r="HJ51" s="309"/>
      <c r="HK51" s="309"/>
      <c r="HL51" s="309"/>
      <c r="HM51" s="309"/>
      <c r="HN51" s="309"/>
      <c r="HO51" s="309"/>
      <c r="HP51" s="309"/>
      <c r="HQ51" s="309"/>
      <c r="HR51" s="309"/>
      <c r="HS51" s="309"/>
      <c r="HT51" s="309"/>
      <c r="HU51" s="309"/>
      <c r="HV51" s="309"/>
      <c r="HW51" s="309"/>
      <c r="HX51" s="309"/>
      <c r="HY51" s="309"/>
      <c r="HZ51" s="309"/>
      <c r="IA51" s="309"/>
      <c r="IB51" s="309"/>
      <c r="IC51" s="309"/>
      <c r="ID51" s="309"/>
      <c r="IE51" s="309"/>
      <c r="IF51" s="309"/>
      <c r="IG51" s="309"/>
      <c r="IH51" s="309"/>
      <c r="II51" s="309"/>
      <c r="IJ51" s="309"/>
      <c r="IK51" s="309"/>
      <c r="IL51" s="309"/>
      <c r="IM51" s="309"/>
      <c r="IN51" s="309"/>
      <c r="IO51" s="309"/>
      <c r="IP51" s="309"/>
      <c r="IQ51" s="309"/>
      <c r="IR51" s="309"/>
      <c r="IS51" s="309"/>
      <c r="IT51" s="309"/>
      <c r="IU51" s="309"/>
      <c r="IV51" s="309"/>
      <c r="IW51" s="309"/>
      <c r="IX51" s="309"/>
      <c r="IY51" s="309"/>
      <c r="IZ51" s="309"/>
      <c r="JA51" s="309"/>
      <c r="JB51" s="309"/>
      <c r="JC51" s="309"/>
      <c r="JD51" s="309"/>
      <c r="JE51" s="309"/>
      <c r="JF51" s="309"/>
      <c r="JG51" s="309"/>
      <c r="JH51" s="309"/>
      <c r="JI51" s="309"/>
      <c r="JJ51" s="309"/>
      <c r="JK51" s="309"/>
      <c r="JL51" s="309"/>
      <c r="JM51" s="309"/>
      <c r="JN51" s="309"/>
      <c r="JO51" s="309"/>
      <c r="JP51" s="309"/>
      <c r="JQ51" s="309"/>
      <c r="JR51" s="309"/>
      <c r="JS51" s="309"/>
      <c r="JT51" s="309"/>
      <c r="JU51" s="309"/>
      <c r="JV51" s="309"/>
      <c r="JW51" s="309"/>
      <c r="JX51" s="309"/>
      <c r="JY51" s="309"/>
      <c r="JZ51" s="309"/>
      <c r="KA51" s="309"/>
      <c r="KB51" s="309"/>
      <c r="KC51" s="309"/>
      <c r="KD51" s="309"/>
      <c r="KE51" s="309"/>
      <c r="KF51" s="309"/>
      <c r="KG51" s="309"/>
      <c r="KH51" s="309"/>
      <c r="KI51" s="309"/>
      <c r="KJ51" s="309"/>
      <c r="KK51" s="309"/>
      <c r="KL51" s="309"/>
      <c r="KM51" s="309"/>
      <c r="KN51" s="309"/>
      <c r="KO51" s="309"/>
      <c r="KP51" s="309"/>
      <c r="KQ51" s="309"/>
      <c r="KR51" s="309"/>
      <c r="KS51" s="309"/>
      <c r="KT51" s="309"/>
      <c r="KU51" s="309"/>
      <c r="KV51" s="309"/>
      <c r="KW51" s="309"/>
      <c r="KX51" s="309"/>
      <c r="KY51" s="309"/>
      <c r="KZ51" s="309"/>
      <c r="LA51" s="309"/>
      <c r="LB51" s="309"/>
      <c r="LC51" s="309"/>
      <c r="LD51" s="309"/>
      <c r="LE51" s="309"/>
      <c r="LF51" s="309"/>
      <c r="LG51" s="309"/>
      <c r="LH51" s="309"/>
      <c r="LI51" s="309"/>
      <c r="LJ51" s="309"/>
      <c r="LK51" s="309"/>
      <c r="LL51" s="309"/>
      <c r="LM51" s="309"/>
      <c r="LN51" s="309"/>
      <c r="LO51" s="309"/>
      <c r="LP51" s="309"/>
      <c r="LQ51" s="309"/>
      <c r="LR51" s="309"/>
      <c r="LS51" s="309"/>
      <c r="LT51" s="309"/>
      <c r="LU51" s="309"/>
      <c r="LV51" s="309"/>
      <c r="LW51" s="309"/>
      <c r="LX51" s="309"/>
      <c r="LY51" s="309"/>
      <c r="LZ51" s="309"/>
      <c r="MA51" s="309"/>
      <c r="MB51" s="309"/>
      <c r="MC51" s="309"/>
      <c r="MD51" s="309"/>
      <c r="ME51" s="309"/>
      <c r="MF51" s="309"/>
      <c r="MG51" s="309"/>
      <c r="MH51" s="309"/>
      <c r="MI51" s="309"/>
      <c r="MJ51" s="309"/>
      <c r="MK51" s="309"/>
      <c r="ML51" s="309"/>
      <c r="MM51" s="309"/>
      <c r="MN51" s="309"/>
      <c r="MO51" s="309"/>
      <c r="MP51" s="309"/>
      <c r="MQ51" s="309"/>
      <c r="MR51" s="309"/>
      <c r="MS51" s="309"/>
      <c r="MT51" s="309"/>
      <c r="MU51" s="309"/>
      <c r="MV51" s="309"/>
      <c r="MW51" s="309"/>
      <c r="MX51" s="309"/>
      <c r="MY51" s="309"/>
      <c r="MZ51" s="309"/>
      <c r="NA51" s="309"/>
      <c r="NB51" s="309"/>
      <c r="NC51" s="309"/>
      <c r="ND51" s="309"/>
      <c r="NE51" s="309"/>
      <c r="NF51" s="309"/>
      <c r="NG51" s="309"/>
      <c r="NH51" s="309"/>
      <c r="NI51" s="309"/>
      <c r="NJ51" s="309"/>
      <c r="NK51" s="309"/>
      <c r="NL51" s="309"/>
      <c r="NM51" s="309"/>
      <c r="NN51" s="309"/>
      <c r="NO51" s="309"/>
      <c r="NP51" s="309"/>
      <c r="NQ51" s="309"/>
      <c r="NR51" s="309"/>
      <c r="NS51" s="309"/>
      <c r="NT51" s="309"/>
      <c r="NU51" s="309"/>
      <c r="NV51" s="309"/>
      <c r="NW51" s="309"/>
      <c r="NX51" s="309"/>
      <c r="NY51" s="309"/>
      <c r="NZ51" s="309"/>
      <c r="OA51" s="309"/>
      <c r="OB51" s="309"/>
      <c r="OC51" s="309"/>
      <c r="OD51" s="309"/>
      <c r="OE51" s="309"/>
      <c r="OF51" s="309"/>
      <c r="OG51" s="309"/>
      <c r="OH51" s="309"/>
      <c r="OI51" s="309"/>
      <c r="OJ51" s="309"/>
      <c r="OK51" s="309"/>
      <c r="OL51" s="309"/>
      <c r="OM51" s="309"/>
      <c r="ON51" s="309"/>
      <c r="OO51" s="309"/>
      <c r="OP51" s="309"/>
      <c r="OQ51" s="309"/>
      <c r="OR51" s="309"/>
      <c r="OS51" s="309"/>
      <c r="OT51" s="309"/>
      <c r="OU51" s="309"/>
      <c r="OV51" s="309"/>
      <c r="OW51" s="309"/>
      <c r="OX51" s="309"/>
      <c r="OY51" s="309"/>
      <c r="OZ51" s="309"/>
      <c r="PA51" s="309"/>
      <c r="PB51" s="309"/>
      <c r="PC51" s="309"/>
      <c r="PD51" s="309"/>
      <c r="PE51" s="309"/>
      <c r="PF51" s="309"/>
      <c r="PG51" s="309"/>
      <c r="PH51" s="309"/>
      <c r="PI51" s="309"/>
      <c r="PJ51" s="309"/>
      <c r="PK51" s="309"/>
      <c r="PL51" s="309"/>
      <c r="PM51" s="309"/>
      <c r="PN51" s="309"/>
      <c r="PO51" s="309"/>
      <c r="PP51" s="309"/>
      <c r="PQ51" s="309"/>
      <c r="PR51" s="309"/>
      <c r="PS51" s="309"/>
      <c r="PT51" s="309"/>
      <c r="PU51" s="309"/>
      <c r="PV51" s="309"/>
      <c r="PW51" s="309"/>
      <c r="PX51" s="309"/>
      <c r="PY51" s="309"/>
      <c r="PZ51" s="309"/>
      <c r="QA51" s="309"/>
      <c r="QB51" s="309"/>
      <c r="QC51" s="309"/>
      <c r="QD51" s="309"/>
      <c r="QE51" s="309"/>
      <c r="QF51" s="309"/>
      <c r="QG51" s="309"/>
      <c r="QH51" s="309"/>
      <c r="QI51" s="309"/>
      <c r="QJ51" s="309"/>
      <c r="QK51" s="309"/>
      <c r="QL51" s="309"/>
      <c r="QM51" s="309"/>
      <c r="QN51" s="309"/>
      <c r="QO51" s="309"/>
      <c r="QP51" s="309"/>
      <c r="QQ51" s="309"/>
      <c r="QR51" s="309"/>
      <c r="QS51" s="309"/>
      <c r="QT51" s="309"/>
      <c r="QU51" s="309"/>
      <c r="QV51" s="309"/>
      <c r="QW51" s="309"/>
      <c r="QX51" s="309"/>
      <c r="QY51" s="309"/>
      <c r="QZ51" s="309"/>
      <c r="RA51" s="309"/>
      <c r="RB51" s="309"/>
      <c r="RC51" s="309"/>
      <c r="RD51" s="309"/>
      <c r="RE51" s="309"/>
      <c r="RF51" s="309"/>
      <c r="RG51" s="309"/>
      <c r="RH51" s="309"/>
      <c r="RI51" s="309"/>
      <c r="RJ51" s="309"/>
      <c r="RK51" s="309"/>
      <c r="RL51" s="309"/>
      <c r="RM51" s="309"/>
      <c r="RN51" s="309"/>
      <c r="RO51" s="309"/>
      <c r="RP51" s="309"/>
      <c r="RQ51" s="309"/>
      <c r="RR51" s="309"/>
      <c r="RS51" s="309"/>
      <c r="RT51" s="309"/>
      <c r="RU51" s="309"/>
      <c r="RV51" s="309"/>
      <c r="RW51" s="309"/>
      <c r="RX51" s="309"/>
      <c r="RY51" s="309"/>
      <c r="RZ51" s="309"/>
      <c r="SA51" s="309"/>
      <c r="SB51" s="309"/>
      <c r="SC51" s="309"/>
      <c r="SD51" s="309"/>
      <c r="SE51" s="309"/>
      <c r="SF51" s="309"/>
      <c r="SG51" s="309"/>
      <c r="SH51" s="309"/>
      <c r="SM51">
        <f>'GRR Data'!A47</f>
        <v>0</v>
      </c>
    </row>
    <row r="52" spans="2:507">
      <c r="B52" s="3"/>
      <c r="C52" s="309"/>
      <c r="D52" s="309"/>
      <c r="E52" s="309"/>
      <c r="F52" s="309"/>
      <c r="G52" s="309"/>
      <c r="H52" s="309"/>
      <c r="I52" s="309"/>
      <c r="J52" s="309"/>
      <c r="K52" s="309"/>
      <c r="L52" s="309"/>
      <c r="M52" s="309"/>
      <c r="N52" s="309"/>
      <c r="O52" s="309"/>
      <c r="P52" s="309"/>
      <c r="Q52" s="309"/>
      <c r="R52" s="309"/>
      <c r="S52" s="309"/>
      <c r="T52" s="309"/>
      <c r="U52" s="309"/>
      <c r="V52" s="309"/>
      <c r="W52" s="309"/>
      <c r="X52" s="309"/>
      <c r="Y52" s="309"/>
      <c r="Z52" s="309"/>
      <c r="AA52" s="309"/>
      <c r="AB52" s="309"/>
      <c r="AC52" s="309"/>
      <c r="AD52" s="309"/>
      <c r="AE52" s="309"/>
      <c r="AF52" s="309"/>
      <c r="AG52" s="309"/>
      <c r="AH52" s="309"/>
      <c r="AI52" s="309"/>
      <c r="AJ52" s="309"/>
      <c r="AK52" s="309"/>
      <c r="AL52" s="309"/>
      <c r="AM52" s="309"/>
      <c r="AN52" s="309"/>
      <c r="AO52" s="309"/>
      <c r="AP52" s="309"/>
      <c r="AQ52" s="309"/>
      <c r="AR52" s="309"/>
      <c r="AS52" s="309"/>
      <c r="AT52" s="309"/>
      <c r="AU52" s="309"/>
      <c r="AV52" s="309"/>
      <c r="AW52" s="309"/>
      <c r="AX52" s="309"/>
      <c r="AY52" s="309"/>
      <c r="AZ52" s="309"/>
      <c r="BA52" s="309"/>
      <c r="BB52" s="309"/>
      <c r="BC52" s="309"/>
      <c r="BD52" s="309"/>
      <c r="BE52" s="309"/>
      <c r="BF52" s="309"/>
      <c r="BG52" s="309"/>
      <c r="BH52" s="309"/>
      <c r="BI52" s="309"/>
      <c r="BJ52" s="309"/>
      <c r="BK52" s="309"/>
      <c r="BL52" s="309"/>
      <c r="BM52" s="309"/>
      <c r="BN52" s="309"/>
      <c r="BO52" s="309"/>
      <c r="BP52" s="309"/>
      <c r="BQ52" s="309"/>
      <c r="BR52" s="309"/>
      <c r="BS52" s="309"/>
      <c r="BT52" s="309"/>
      <c r="BU52" s="309"/>
      <c r="BV52" s="309"/>
      <c r="BW52" s="309"/>
      <c r="BX52" s="309"/>
      <c r="BY52" s="309"/>
      <c r="BZ52" s="309"/>
      <c r="CA52" s="309"/>
      <c r="CB52" s="309"/>
      <c r="CC52" s="309"/>
      <c r="CD52" s="309"/>
      <c r="CE52" s="309"/>
      <c r="CF52" s="309"/>
      <c r="CG52" s="309"/>
      <c r="CH52" s="309"/>
      <c r="CI52" s="309"/>
      <c r="CJ52" s="309"/>
      <c r="CK52" s="309"/>
      <c r="CL52" s="309"/>
      <c r="CM52" s="309"/>
      <c r="CN52" s="309"/>
      <c r="CO52" s="309"/>
      <c r="CP52" s="309"/>
      <c r="CQ52" s="309"/>
      <c r="CR52" s="309"/>
      <c r="CS52" s="309"/>
      <c r="CT52" s="309"/>
      <c r="CU52" s="309"/>
      <c r="CV52" s="309"/>
      <c r="CW52" s="309"/>
      <c r="CX52" s="309"/>
      <c r="CY52" s="309"/>
      <c r="CZ52" s="309"/>
      <c r="DA52" s="309"/>
      <c r="DB52" s="309"/>
      <c r="DC52" s="309"/>
      <c r="DD52" s="309"/>
      <c r="DE52" s="309"/>
      <c r="DF52" s="309"/>
      <c r="DG52" s="309"/>
      <c r="DH52" s="309"/>
      <c r="DI52" s="309"/>
      <c r="DJ52" s="309"/>
      <c r="DK52" s="309"/>
      <c r="DL52" s="309"/>
      <c r="DM52" s="309"/>
      <c r="DN52" s="309"/>
      <c r="DO52" s="309"/>
      <c r="DP52" s="309"/>
      <c r="DQ52" s="309"/>
      <c r="DR52" s="309"/>
      <c r="DS52" s="309"/>
      <c r="DT52" s="309"/>
      <c r="DU52" s="309"/>
      <c r="DV52" s="309"/>
      <c r="DW52" s="309"/>
      <c r="DX52" s="309"/>
      <c r="DY52" s="309"/>
      <c r="DZ52" s="309"/>
      <c r="EA52" s="309"/>
      <c r="EB52" s="309"/>
      <c r="EC52" s="309"/>
      <c r="ED52" s="309"/>
      <c r="EE52" s="309"/>
      <c r="EF52" s="309"/>
      <c r="EG52" s="309"/>
      <c r="EH52" s="309"/>
      <c r="EI52" s="309"/>
      <c r="EJ52" s="309"/>
      <c r="EK52" s="309"/>
      <c r="EL52" s="309"/>
      <c r="EM52" s="309"/>
      <c r="EN52" s="309"/>
      <c r="EO52" s="309"/>
      <c r="EP52" s="309"/>
      <c r="EQ52" s="309"/>
      <c r="ER52" s="309"/>
      <c r="ES52" s="309"/>
      <c r="ET52" s="309"/>
      <c r="EU52" s="309"/>
      <c r="EV52" s="309"/>
      <c r="EW52" s="309"/>
      <c r="EX52" s="309"/>
      <c r="EY52" s="309"/>
      <c r="EZ52" s="309"/>
      <c r="FA52" s="309"/>
      <c r="FB52" s="309"/>
      <c r="FC52" s="309"/>
      <c r="FD52" s="309"/>
      <c r="FE52" s="309"/>
      <c r="FF52" s="309"/>
      <c r="FG52" s="309"/>
      <c r="FH52" s="309"/>
      <c r="FI52" s="309"/>
      <c r="FJ52" s="309"/>
      <c r="FK52" s="309"/>
      <c r="FL52" s="309"/>
      <c r="FM52" s="309"/>
      <c r="FN52" s="309"/>
      <c r="FO52" s="309"/>
      <c r="FP52" s="309"/>
      <c r="FQ52" s="309"/>
      <c r="FR52" s="309"/>
      <c r="FS52" s="309"/>
      <c r="FT52" s="309"/>
      <c r="FU52" s="309"/>
      <c r="FV52" s="309"/>
      <c r="FW52" s="309"/>
      <c r="FX52" s="309"/>
      <c r="FY52" s="309"/>
      <c r="FZ52" s="309"/>
      <c r="GA52" s="309"/>
      <c r="GB52" s="309"/>
      <c r="GC52" s="309"/>
      <c r="GD52" s="309"/>
      <c r="GE52" s="309"/>
      <c r="GF52" s="309"/>
      <c r="GG52" s="309"/>
      <c r="GH52" s="309"/>
      <c r="GI52" s="309"/>
      <c r="GJ52" s="309"/>
      <c r="GK52" s="309"/>
      <c r="GL52" s="309"/>
      <c r="GM52" s="309"/>
      <c r="GN52" s="309"/>
      <c r="GO52" s="309"/>
      <c r="GP52" s="309"/>
      <c r="GQ52" s="309"/>
      <c r="GR52" s="309"/>
      <c r="GS52" s="309"/>
      <c r="GT52" s="309"/>
      <c r="GU52" s="309"/>
      <c r="GV52" s="309"/>
      <c r="GW52" s="309"/>
      <c r="GX52" s="309"/>
      <c r="GY52" s="309"/>
      <c r="GZ52" s="309"/>
      <c r="HA52" s="309"/>
      <c r="HB52" s="309"/>
      <c r="HC52" s="309"/>
      <c r="HD52" s="309"/>
      <c r="HE52" s="309"/>
      <c r="HF52" s="309"/>
      <c r="HG52" s="309"/>
      <c r="HH52" s="309"/>
      <c r="HI52" s="309"/>
      <c r="HJ52" s="309"/>
      <c r="HK52" s="309"/>
      <c r="HL52" s="309"/>
      <c r="HM52" s="309"/>
      <c r="HN52" s="309"/>
      <c r="HO52" s="309"/>
      <c r="HP52" s="309"/>
      <c r="HQ52" s="309"/>
      <c r="HR52" s="309"/>
      <c r="HS52" s="309"/>
      <c r="HT52" s="309"/>
      <c r="HU52" s="309"/>
      <c r="HV52" s="309"/>
      <c r="HW52" s="309"/>
      <c r="HX52" s="309"/>
      <c r="HY52" s="309"/>
      <c r="HZ52" s="309"/>
      <c r="IA52" s="309"/>
      <c r="IB52" s="309"/>
      <c r="IC52" s="309"/>
      <c r="ID52" s="309"/>
      <c r="IE52" s="309"/>
      <c r="IF52" s="309"/>
      <c r="IG52" s="309"/>
      <c r="IH52" s="309"/>
      <c r="II52" s="309"/>
      <c r="IJ52" s="309"/>
      <c r="IK52" s="309"/>
      <c r="IL52" s="309"/>
      <c r="IM52" s="309"/>
      <c r="IN52" s="309"/>
      <c r="IO52" s="309"/>
      <c r="IP52" s="309"/>
      <c r="IQ52" s="309"/>
      <c r="IR52" s="309"/>
      <c r="IS52" s="309"/>
      <c r="IT52" s="309"/>
      <c r="IU52" s="309"/>
      <c r="IV52" s="309"/>
      <c r="IW52" s="309"/>
      <c r="IX52" s="309"/>
      <c r="IY52" s="309"/>
      <c r="IZ52" s="309"/>
      <c r="JA52" s="309"/>
      <c r="JB52" s="309"/>
      <c r="JC52" s="309"/>
      <c r="JD52" s="309"/>
      <c r="JE52" s="309"/>
      <c r="JF52" s="309"/>
      <c r="JG52" s="309"/>
      <c r="JH52" s="309"/>
      <c r="JI52" s="309"/>
      <c r="JJ52" s="309"/>
      <c r="JK52" s="309"/>
      <c r="JL52" s="309"/>
      <c r="JM52" s="309"/>
      <c r="JN52" s="309"/>
      <c r="JO52" s="309"/>
      <c r="JP52" s="309"/>
      <c r="JQ52" s="309"/>
      <c r="JR52" s="309"/>
      <c r="JS52" s="309"/>
      <c r="JT52" s="309"/>
      <c r="JU52" s="309"/>
      <c r="JV52" s="309"/>
      <c r="JW52" s="309"/>
      <c r="JX52" s="309"/>
      <c r="JY52" s="309"/>
      <c r="JZ52" s="309"/>
      <c r="KA52" s="309"/>
      <c r="KB52" s="309"/>
      <c r="KC52" s="309"/>
      <c r="KD52" s="309"/>
      <c r="KE52" s="309"/>
      <c r="KF52" s="309"/>
      <c r="KG52" s="309"/>
      <c r="KH52" s="309"/>
      <c r="KI52" s="309"/>
      <c r="KJ52" s="309"/>
      <c r="KK52" s="309"/>
      <c r="KL52" s="309"/>
      <c r="KM52" s="309"/>
      <c r="KN52" s="309"/>
      <c r="KO52" s="309"/>
      <c r="KP52" s="309"/>
      <c r="KQ52" s="309"/>
      <c r="KR52" s="309"/>
      <c r="KS52" s="309"/>
      <c r="KT52" s="309"/>
      <c r="KU52" s="309"/>
      <c r="KV52" s="309"/>
      <c r="KW52" s="309"/>
      <c r="KX52" s="309"/>
      <c r="KY52" s="309"/>
      <c r="KZ52" s="309"/>
      <c r="LA52" s="309"/>
      <c r="LB52" s="309"/>
      <c r="LC52" s="309"/>
      <c r="LD52" s="309"/>
      <c r="LE52" s="309"/>
      <c r="LF52" s="309"/>
      <c r="LG52" s="309"/>
      <c r="LH52" s="309"/>
      <c r="LI52" s="309"/>
      <c r="LJ52" s="309"/>
      <c r="LK52" s="309"/>
      <c r="LL52" s="309"/>
      <c r="LM52" s="309"/>
      <c r="LN52" s="309"/>
      <c r="LO52" s="309"/>
      <c r="LP52" s="309"/>
      <c r="LQ52" s="309"/>
      <c r="LR52" s="309"/>
      <c r="LS52" s="309"/>
      <c r="LT52" s="309"/>
      <c r="LU52" s="309"/>
      <c r="LV52" s="309"/>
      <c r="LW52" s="309"/>
      <c r="LX52" s="309"/>
      <c r="LY52" s="309"/>
      <c r="LZ52" s="309"/>
      <c r="MA52" s="309"/>
      <c r="MB52" s="309"/>
      <c r="MC52" s="309"/>
      <c r="MD52" s="309"/>
      <c r="ME52" s="309"/>
      <c r="MF52" s="309"/>
      <c r="MG52" s="309"/>
      <c r="MH52" s="309"/>
      <c r="MI52" s="309"/>
      <c r="MJ52" s="309"/>
      <c r="MK52" s="309"/>
      <c r="ML52" s="309"/>
      <c r="MM52" s="309"/>
      <c r="MN52" s="309"/>
      <c r="MO52" s="309"/>
      <c r="MP52" s="309"/>
      <c r="MQ52" s="309"/>
      <c r="MR52" s="309"/>
      <c r="MS52" s="309"/>
      <c r="MT52" s="309"/>
      <c r="MU52" s="309"/>
      <c r="MV52" s="309"/>
      <c r="MW52" s="309"/>
      <c r="MX52" s="309"/>
      <c r="MY52" s="309"/>
      <c r="MZ52" s="309"/>
      <c r="NA52" s="309"/>
      <c r="NB52" s="309"/>
      <c r="NC52" s="309"/>
      <c r="ND52" s="309"/>
      <c r="NE52" s="309"/>
      <c r="NF52" s="309"/>
      <c r="NG52" s="309"/>
      <c r="NH52" s="309"/>
      <c r="NI52" s="309"/>
      <c r="NJ52" s="309"/>
      <c r="NK52" s="309"/>
      <c r="NL52" s="309"/>
      <c r="NM52" s="309"/>
      <c r="NN52" s="309"/>
      <c r="NO52" s="309"/>
      <c r="NP52" s="309"/>
      <c r="NQ52" s="309"/>
      <c r="NR52" s="309"/>
      <c r="NS52" s="309"/>
      <c r="NT52" s="309"/>
      <c r="NU52" s="309"/>
      <c r="NV52" s="309"/>
      <c r="NW52" s="309"/>
      <c r="NX52" s="309"/>
      <c r="NY52" s="309"/>
      <c r="NZ52" s="309"/>
      <c r="OA52" s="309"/>
      <c r="OB52" s="309"/>
      <c r="OC52" s="309"/>
      <c r="OD52" s="309"/>
      <c r="OE52" s="309"/>
      <c r="OF52" s="309"/>
      <c r="OG52" s="309"/>
      <c r="OH52" s="309"/>
      <c r="OI52" s="309"/>
      <c r="OJ52" s="309"/>
      <c r="OK52" s="309"/>
      <c r="OL52" s="309"/>
      <c r="OM52" s="309"/>
      <c r="ON52" s="309"/>
      <c r="OO52" s="309"/>
      <c r="OP52" s="309"/>
      <c r="OQ52" s="309"/>
      <c r="OR52" s="309"/>
      <c r="OS52" s="309"/>
      <c r="OT52" s="309"/>
      <c r="OU52" s="309"/>
      <c r="OV52" s="309"/>
      <c r="OW52" s="309"/>
      <c r="OX52" s="309"/>
      <c r="OY52" s="309"/>
      <c r="OZ52" s="309"/>
      <c r="PA52" s="309"/>
      <c r="PB52" s="309"/>
      <c r="PC52" s="309"/>
      <c r="PD52" s="309"/>
      <c r="PE52" s="309"/>
      <c r="PF52" s="309"/>
      <c r="PG52" s="309"/>
      <c r="PH52" s="309"/>
      <c r="PI52" s="309"/>
      <c r="PJ52" s="309"/>
      <c r="PK52" s="309"/>
      <c r="PL52" s="309"/>
      <c r="PM52" s="309"/>
      <c r="PN52" s="309"/>
      <c r="PO52" s="309"/>
      <c r="PP52" s="309"/>
      <c r="PQ52" s="309"/>
      <c r="PR52" s="309"/>
      <c r="PS52" s="309"/>
      <c r="PT52" s="309"/>
      <c r="PU52" s="309"/>
      <c r="PV52" s="309"/>
      <c r="PW52" s="309"/>
      <c r="PX52" s="309"/>
      <c r="PY52" s="309"/>
      <c r="PZ52" s="309"/>
      <c r="QA52" s="309"/>
      <c r="QB52" s="309"/>
      <c r="QC52" s="309"/>
      <c r="QD52" s="309"/>
      <c r="QE52" s="309"/>
      <c r="QF52" s="309"/>
      <c r="QG52" s="309"/>
      <c r="QH52" s="309"/>
      <c r="QI52" s="309"/>
      <c r="QJ52" s="309"/>
      <c r="QK52" s="309"/>
      <c r="QL52" s="309"/>
      <c r="QM52" s="309"/>
      <c r="QN52" s="309"/>
      <c r="QO52" s="309"/>
      <c r="QP52" s="309"/>
      <c r="QQ52" s="309"/>
      <c r="QR52" s="309"/>
      <c r="QS52" s="309"/>
      <c r="QT52" s="309"/>
      <c r="QU52" s="309"/>
      <c r="QV52" s="309"/>
      <c r="QW52" s="309"/>
      <c r="QX52" s="309"/>
      <c r="QY52" s="309"/>
      <c r="QZ52" s="309"/>
      <c r="RA52" s="309"/>
      <c r="RB52" s="309"/>
      <c r="RC52" s="309"/>
      <c r="RD52" s="309"/>
      <c r="RE52" s="309"/>
      <c r="RF52" s="309"/>
      <c r="RG52" s="309"/>
      <c r="RH52" s="309"/>
      <c r="RI52" s="309"/>
      <c r="RJ52" s="309"/>
      <c r="RK52" s="309"/>
      <c r="RL52" s="309"/>
      <c r="RM52" s="309"/>
      <c r="RN52" s="309"/>
      <c r="RO52" s="309"/>
      <c r="RP52" s="309"/>
      <c r="RQ52" s="309"/>
      <c r="RR52" s="309"/>
      <c r="RS52" s="309"/>
      <c r="RT52" s="309"/>
      <c r="RU52" s="309"/>
      <c r="RV52" s="309"/>
      <c r="RW52" s="309"/>
      <c r="RX52" s="309"/>
      <c r="RY52" s="309"/>
      <c r="RZ52" s="309"/>
      <c r="SA52" s="309"/>
      <c r="SB52" s="309"/>
      <c r="SC52" s="309"/>
      <c r="SD52" s="309"/>
      <c r="SE52" s="309"/>
      <c r="SF52" s="309"/>
      <c r="SG52" s="309"/>
      <c r="SH52" s="309"/>
      <c r="SM52">
        <f>'GRR Data'!A48</f>
        <v>0</v>
      </c>
    </row>
    <row r="53" spans="2:507">
      <c r="B53" s="3"/>
      <c r="C53" s="309"/>
      <c r="D53" s="309"/>
      <c r="E53" s="309"/>
      <c r="F53" s="309"/>
      <c r="G53" s="309"/>
      <c r="H53" s="309"/>
      <c r="I53" s="309"/>
      <c r="J53" s="309"/>
      <c r="K53" s="309"/>
      <c r="L53" s="309"/>
      <c r="M53" s="309"/>
      <c r="N53" s="309"/>
      <c r="O53" s="309"/>
      <c r="P53" s="309"/>
      <c r="Q53" s="309"/>
      <c r="R53" s="309"/>
      <c r="S53" s="309"/>
      <c r="T53" s="309"/>
      <c r="U53" s="309"/>
      <c r="V53" s="309"/>
      <c r="W53" s="309"/>
      <c r="X53" s="309"/>
      <c r="Y53" s="309"/>
      <c r="Z53" s="309"/>
      <c r="AA53" s="309"/>
      <c r="AB53" s="309"/>
      <c r="AC53" s="309"/>
      <c r="AD53" s="309"/>
      <c r="AE53" s="309"/>
      <c r="AF53" s="309"/>
      <c r="AG53" s="309"/>
      <c r="AH53" s="309"/>
      <c r="AI53" s="309"/>
      <c r="AJ53" s="309"/>
      <c r="AK53" s="309"/>
      <c r="AL53" s="309"/>
      <c r="AM53" s="309"/>
      <c r="AN53" s="309"/>
      <c r="AO53" s="309"/>
      <c r="AP53" s="309"/>
      <c r="AQ53" s="309"/>
      <c r="AR53" s="309"/>
      <c r="AS53" s="309"/>
      <c r="AT53" s="309"/>
      <c r="AU53" s="309"/>
      <c r="AV53" s="309"/>
      <c r="AW53" s="309"/>
      <c r="AX53" s="309"/>
      <c r="AY53" s="309"/>
      <c r="AZ53" s="309"/>
      <c r="BA53" s="309"/>
      <c r="BB53" s="309"/>
      <c r="BC53" s="309"/>
      <c r="BD53" s="309"/>
      <c r="BE53" s="309"/>
      <c r="BF53" s="309"/>
      <c r="BG53" s="309"/>
      <c r="BH53" s="309"/>
      <c r="BI53" s="309"/>
      <c r="BJ53" s="309"/>
      <c r="BK53" s="309"/>
      <c r="BL53" s="309"/>
      <c r="BM53" s="309"/>
      <c r="BN53" s="309"/>
      <c r="BO53" s="309"/>
      <c r="BP53" s="309"/>
      <c r="BQ53" s="309"/>
      <c r="BR53" s="309"/>
      <c r="BS53" s="309"/>
      <c r="BT53" s="309"/>
      <c r="BU53" s="309"/>
      <c r="BV53" s="309"/>
      <c r="BW53" s="309"/>
      <c r="BX53" s="309"/>
      <c r="BY53" s="309"/>
      <c r="BZ53" s="309"/>
      <c r="CA53" s="309"/>
      <c r="CB53" s="309"/>
      <c r="CC53" s="309"/>
      <c r="CD53" s="309"/>
      <c r="CE53" s="309"/>
      <c r="CF53" s="309"/>
      <c r="CG53" s="309"/>
      <c r="CH53" s="309"/>
      <c r="CI53" s="309"/>
      <c r="CJ53" s="309"/>
      <c r="CK53" s="309"/>
      <c r="CL53" s="309"/>
      <c r="CM53" s="309"/>
      <c r="CN53" s="309"/>
      <c r="CO53" s="309"/>
      <c r="CP53" s="309"/>
      <c r="CQ53" s="309"/>
      <c r="CR53" s="309"/>
      <c r="CS53" s="309"/>
      <c r="CT53" s="309"/>
      <c r="CU53" s="309"/>
      <c r="CV53" s="309"/>
      <c r="CW53" s="309"/>
      <c r="CX53" s="309"/>
      <c r="CY53" s="309"/>
      <c r="CZ53" s="309"/>
      <c r="DA53" s="309"/>
      <c r="DB53" s="309"/>
      <c r="DC53" s="309"/>
      <c r="DD53" s="309"/>
      <c r="DE53" s="309"/>
      <c r="DF53" s="309"/>
      <c r="DG53" s="309"/>
      <c r="DH53" s="309"/>
      <c r="DI53" s="309"/>
      <c r="DJ53" s="309"/>
      <c r="DK53" s="309"/>
      <c r="DL53" s="309"/>
      <c r="DM53" s="309"/>
      <c r="DN53" s="309"/>
      <c r="DO53" s="309"/>
      <c r="DP53" s="309"/>
      <c r="DQ53" s="309"/>
      <c r="DR53" s="309"/>
      <c r="DS53" s="309"/>
      <c r="DT53" s="309"/>
      <c r="DU53" s="309"/>
      <c r="DV53" s="309"/>
      <c r="DW53" s="309"/>
      <c r="DX53" s="309"/>
      <c r="DY53" s="309"/>
      <c r="DZ53" s="309"/>
      <c r="EA53" s="309"/>
      <c r="EB53" s="309"/>
      <c r="EC53" s="309"/>
      <c r="ED53" s="309"/>
      <c r="EE53" s="309"/>
      <c r="EF53" s="309"/>
      <c r="EG53" s="309"/>
      <c r="EH53" s="309"/>
      <c r="EI53" s="309"/>
      <c r="EJ53" s="309"/>
      <c r="EK53" s="309"/>
      <c r="EL53" s="309"/>
      <c r="EM53" s="309"/>
      <c r="EN53" s="309"/>
      <c r="EO53" s="309"/>
      <c r="EP53" s="309"/>
      <c r="EQ53" s="309"/>
      <c r="ER53" s="309"/>
      <c r="ES53" s="309"/>
      <c r="ET53" s="309"/>
      <c r="EU53" s="309"/>
      <c r="EV53" s="309"/>
      <c r="EW53" s="309"/>
      <c r="EX53" s="309"/>
      <c r="EY53" s="309"/>
      <c r="EZ53" s="309"/>
      <c r="FA53" s="309"/>
      <c r="FB53" s="309"/>
      <c r="FC53" s="309"/>
      <c r="FD53" s="309"/>
      <c r="FE53" s="309"/>
      <c r="FF53" s="309"/>
      <c r="FG53" s="309"/>
      <c r="FH53" s="309"/>
      <c r="FI53" s="309"/>
      <c r="FJ53" s="309"/>
      <c r="FK53" s="309"/>
      <c r="FL53" s="309"/>
      <c r="FM53" s="309"/>
      <c r="FN53" s="309"/>
      <c r="FO53" s="309"/>
      <c r="FP53" s="309"/>
      <c r="FQ53" s="309"/>
      <c r="FR53" s="309"/>
      <c r="FS53" s="309"/>
      <c r="FT53" s="309"/>
      <c r="FU53" s="309"/>
      <c r="FV53" s="309"/>
      <c r="FW53" s="309"/>
      <c r="FX53" s="309"/>
      <c r="FY53" s="309"/>
      <c r="FZ53" s="309"/>
      <c r="GA53" s="309"/>
      <c r="GB53" s="309"/>
      <c r="GC53" s="309"/>
      <c r="GD53" s="309"/>
      <c r="GE53" s="309"/>
      <c r="GF53" s="309"/>
      <c r="GG53" s="309"/>
      <c r="GH53" s="309"/>
      <c r="GI53" s="309"/>
      <c r="GJ53" s="309"/>
      <c r="GK53" s="309"/>
      <c r="GL53" s="309"/>
      <c r="GM53" s="309"/>
      <c r="GN53" s="309"/>
      <c r="GO53" s="309"/>
      <c r="GP53" s="309"/>
      <c r="GQ53" s="309"/>
      <c r="GR53" s="309"/>
      <c r="GS53" s="309"/>
      <c r="GT53" s="309"/>
      <c r="GU53" s="309"/>
      <c r="GV53" s="309"/>
      <c r="GW53" s="309"/>
      <c r="GX53" s="309"/>
      <c r="GY53" s="309"/>
      <c r="GZ53" s="309"/>
      <c r="HA53" s="309"/>
      <c r="HB53" s="309"/>
      <c r="HC53" s="309"/>
      <c r="HD53" s="309"/>
      <c r="HE53" s="309"/>
      <c r="HF53" s="309"/>
      <c r="HG53" s="309"/>
      <c r="HH53" s="309"/>
      <c r="HI53" s="309"/>
      <c r="HJ53" s="309"/>
      <c r="HK53" s="309"/>
      <c r="HL53" s="309"/>
      <c r="HM53" s="309"/>
      <c r="HN53" s="309"/>
      <c r="HO53" s="309"/>
      <c r="HP53" s="309"/>
      <c r="HQ53" s="309"/>
      <c r="HR53" s="309"/>
      <c r="HS53" s="309"/>
      <c r="HT53" s="309"/>
      <c r="HU53" s="309"/>
      <c r="HV53" s="309"/>
      <c r="HW53" s="309"/>
      <c r="HX53" s="309"/>
      <c r="HY53" s="309"/>
      <c r="HZ53" s="309"/>
      <c r="IA53" s="309"/>
      <c r="IB53" s="309"/>
      <c r="IC53" s="309"/>
      <c r="ID53" s="309"/>
      <c r="IE53" s="309"/>
      <c r="IF53" s="309"/>
      <c r="IG53" s="309"/>
      <c r="IH53" s="309"/>
      <c r="II53" s="309"/>
      <c r="IJ53" s="309"/>
      <c r="IK53" s="309"/>
      <c r="IL53" s="309"/>
      <c r="IM53" s="309"/>
      <c r="IN53" s="309"/>
      <c r="IO53" s="309"/>
      <c r="IP53" s="309"/>
      <c r="IQ53" s="309"/>
      <c r="IR53" s="309"/>
      <c r="IS53" s="309"/>
      <c r="IT53" s="309"/>
      <c r="IU53" s="309"/>
      <c r="IV53" s="309"/>
      <c r="IW53" s="309"/>
      <c r="IX53" s="309"/>
      <c r="IY53" s="309"/>
      <c r="IZ53" s="309"/>
      <c r="JA53" s="309"/>
      <c r="JB53" s="309"/>
      <c r="JC53" s="309"/>
      <c r="JD53" s="309"/>
      <c r="JE53" s="309"/>
      <c r="JF53" s="309"/>
      <c r="JG53" s="309"/>
      <c r="JH53" s="309"/>
      <c r="JI53" s="309"/>
      <c r="JJ53" s="309"/>
      <c r="JK53" s="309"/>
      <c r="JL53" s="309"/>
      <c r="JM53" s="309"/>
      <c r="JN53" s="309"/>
      <c r="JO53" s="309"/>
      <c r="JP53" s="309"/>
      <c r="JQ53" s="309"/>
      <c r="JR53" s="309"/>
      <c r="JS53" s="309"/>
      <c r="JT53" s="309"/>
      <c r="JU53" s="309"/>
      <c r="JV53" s="309"/>
      <c r="JW53" s="309"/>
      <c r="JX53" s="309"/>
      <c r="JY53" s="309"/>
      <c r="JZ53" s="309"/>
      <c r="KA53" s="309"/>
      <c r="KB53" s="309"/>
      <c r="KC53" s="309"/>
      <c r="KD53" s="309"/>
      <c r="KE53" s="309"/>
      <c r="KF53" s="309"/>
      <c r="KG53" s="309"/>
      <c r="KH53" s="309"/>
      <c r="KI53" s="309"/>
      <c r="KJ53" s="309"/>
      <c r="KK53" s="309"/>
      <c r="KL53" s="309"/>
      <c r="KM53" s="309"/>
      <c r="KN53" s="309"/>
      <c r="KO53" s="309"/>
      <c r="KP53" s="309"/>
      <c r="KQ53" s="309"/>
      <c r="KR53" s="309"/>
      <c r="KS53" s="309"/>
      <c r="KT53" s="309"/>
      <c r="KU53" s="309"/>
      <c r="KV53" s="309"/>
      <c r="KW53" s="309"/>
      <c r="KX53" s="309"/>
      <c r="KY53" s="309"/>
      <c r="KZ53" s="309"/>
      <c r="LA53" s="309"/>
      <c r="LB53" s="309"/>
      <c r="LC53" s="309"/>
      <c r="LD53" s="309"/>
      <c r="LE53" s="309"/>
      <c r="LF53" s="309"/>
      <c r="LG53" s="309"/>
      <c r="LH53" s="309"/>
      <c r="LI53" s="309"/>
      <c r="LJ53" s="309"/>
      <c r="LK53" s="309"/>
      <c r="LL53" s="309"/>
      <c r="LM53" s="309"/>
      <c r="LN53" s="309"/>
      <c r="LO53" s="309"/>
      <c r="LP53" s="309"/>
      <c r="LQ53" s="309"/>
      <c r="LR53" s="309"/>
      <c r="LS53" s="309"/>
      <c r="LT53" s="309"/>
      <c r="LU53" s="309"/>
      <c r="LV53" s="309"/>
      <c r="LW53" s="309"/>
      <c r="LX53" s="309"/>
      <c r="LY53" s="309"/>
      <c r="LZ53" s="309"/>
      <c r="MA53" s="309"/>
      <c r="MB53" s="309"/>
      <c r="MC53" s="309"/>
      <c r="MD53" s="309"/>
      <c r="ME53" s="309"/>
      <c r="MF53" s="309"/>
      <c r="MG53" s="309"/>
      <c r="MH53" s="309"/>
      <c r="MI53" s="309"/>
      <c r="MJ53" s="309"/>
      <c r="MK53" s="309"/>
      <c r="ML53" s="309"/>
      <c r="MM53" s="309"/>
      <c r="MN53" s="309"/>
      <c r="MO53" s="309"/>
      <c r="MP53" s="309"/>
      <c r="MQ53" s="309"/>
      <c r="MR53" s="309"/>
      <c r="MS53" s="309"/>
      <c r="MT53" s="309"/>
      <c r="MU53" s="309"/>
      <c r="MV53" s="309"/>
      <c r="MW53" s="309"/>
      <c r="MX53" s="309"/>
      <c r="MY53" s="309"/>
      <c r="MZ53" s="309"/>
      <c r="NA53" s="309"/>
      <c r="NB53" s="309"/>
      <c r="NC53" s="309"/>
      <c r="ND53" s="309"/>
      <c r="NE53" s="309"/>
      <c r="NF53" s="309"/>
      <c r="NG53" s="309"/>
      <c r="NH53" s="309"/>
      <c r="NI53" s="309"/>
      <c r="NJ53" s="309"/>
      <c r="NK53" s="309"/>
      <c r="NL53" s="309"/>
      <c r="NM53" s="309"/>
      <c r="NN53" s="309"/>
      <c r="NO53" s="309"/>
      <c r="NP53" s="309"/>
      <c r="NQ53" s="309"/>
      <c r="NR53" s="309"/>
      <c r="NS53" s="309"/>
      <c r="NT53" s="309"/>
      <c r="NU53" s="309"/>
      <c r="NV53" s="309"/>
      <c r="NW53" s="309"/>
      <c r="NX53" s="309"/>
      <c r="NY53" s="309"/>
      <c r="NZ53" s="309"/>
      <c r="OA53" s="309"/>
      <c r="OB53" s="309"/>
      <c r="OC53" s="309"/>
      <c r="OD53" s="309"/>
      <c r="OE53" s="309"/>
      <c r="OF53" s="309"/>
      <c r="OG53" s="309"/>
      <c r="OH53" s="309"/>
      <c r="OI53" s="309"/>
      <c r="OJ53" s="309"/>
      <c r="OK53" s="309"/>
      <c r="OL53" s="309"/>
      <c r="OM53" s="309"/>
      <c r="ON53" s="309"/>
      <c r="OO53" s="309"/>
      <c r="OP53" s="309"/>
      <c r="OQ53" s="309"/>
      <c r="OR53" s="309"/>
      <c r="OS53" s="309"/>
      <c r="OT53" s="309"/>
      <c r="OU53" s="309"/>
      <c r="OV53" s="309"/>
      <c r="OW53" s="309"/>
      <c r="OX53" s="309"/>
      <c r="OY53" s="309"/>
      <c r="OZ53" s="309"/>
      <c r="PA53" s="309"/>
      <c r="PB53" s="309"/>
      <c r="PC53" s="309"/>
      <c r="PD53" s="309"/>
      <c r="PE53" s="309"/>
      <c r="PF53" s="309"/>
      <c r="PG53" s="309"/>
      <c r="PH53" s="309"/>
      <c r="PI53" s="309"/>
      <c r="PJ53" s="309"/>
      <c r="PK53" s="309"/>
      <c r="PL53" s="309"/>
      <c r="PM53" s="309"/>
      <c r="PN53" s="309"/>
      <c r="PO53" s="309"/>
      <c r="PP53" s="309"/>
      <c r="PQ53" s="309"/>
      <c r="PR53" s="309"/>
      <c r="PS53" s="309"/>
      <c r="PT53" s="309"/>
      <c r="PU53" s="309"/>
      <c r="PV53" s="309"/>
      <c r="PW53" s="309"/>
      <c r="PX53" s="309"/>
      <c r="PY53" s="309"/>
      <c r="PZ53" s="309"/>
      <c r="QA53" s="309"/>
      <c r="QB53" s="309"/>
      <c r="QC53" s="309"/>
      <c r="QD53" s="309"/>
      <c r="QE53" s="309"/>
      <c r="QF53" s="309"/>
      <c r="QG53" s="309"/>
      <c r="QH53" s="309"/>
      <c r="QI53" s="309"/>
      <c r="QJ53" s="309"/>
      <c r="QK53" s="309"/>
      <c r="QL53" s="309"/>
      <c r="QM53" s="309"/>
      <c r="QN53" s="309"/>
      <c r="QO53" s="309"/>
      <c r="QP53" s="309"/>
      <c r="QQ53" s="309"/>
      <c r="QR53" s="309"/>
      <c r="QS53" s="309"/>
      <c r="QT53" s="309"/>
      <c r="QU53" s="309"/>
      <c r="QV53" s="309"/>
      <c r="QW53" s="309"/>
      <c r="QX53" s="309"/>
      <c r="QY53" s="309"/>
      <c r="QZ53" s="309"/>
      <c r="RA53" s="309"/>
      <c r="RB53" s="309"/>
      <c r="RC53" s="309"/>
      <c r="RD53" s="309"/>
      <c r="RE53" s="309"/>
      <c r="RF53" s="309"/>
      <c r="RG53" s="309"/>
      <c r="RH53" s="309"/>
      <c r="RI53" s="309"/>
      <c r="RJ53" s="309"/>
      <c r="RK53" s="309"/>
      <c r="RL53" s="309"/>
      <c r="RM53" s="309"/>
      <c r="RN53" s="309"/>
      <c r="RO53" s="309"/>
      <c r="RP53" s="309"/>
      <c r="RQ53" s="309"/>
      <c r="RR53" s="309"/>
      <c r="RS53" s="309"/>
      <c r="RT53" s="309"/>
      <c r="RU53" s="309"/>
      <c r="RV53" s="309"/>
      <c r="RW53" s="309"/>
      <c r="RX53" s="309"/>
      <c r="RY53" s="309"/>
      <c r="RZ53" s="309"/>
      <c r="SA53" s="309"/>
      <c r="SB53" s="309"/>
      <c r="SC53" s="309"/>
      <c r="SD53" s="309"/>
      <c r="SE53" s="309"/>
      <c r="SF53" s="309"/>
      <c r="SG53" s="309"/>
      <c r="SH53" s="309"/>
      <c r="SM53">
        <f>'GRR Data'!A49</f>
        <v>0</v>
      </c>
    </row>
    <row r="54" spans="2:507">
      <c r="B54" s="3"/>
      <c r="C54" s="309"/>
      <c r="D54" s="309"/>
      <c r="E54" s="309"/>
      <c r="F54" s="309"/>
      <c r="G54" s="309"/>
      <c r="H54" s="309"/>
      <c r="I54" s="309"/>
      <c r="J54" s="309"/>
      <c r="K54" s="309"/>
      <c r="L54" s="309"/>
      <c r="M54" s="309"/>
      <c r="N54" s="309"/>
      <c r="O54" s="309"/>
      <c r="P54" s="309"/>
      <c r="Q54" s="309"/>
      <c r="R54" s="309"/>
      <c r="S54" s="309"/>
      <c r="T54" s="309"/>
      <c r="U54" s="309"/>
      <c r="V54" s="309"/>
      <c r="W54" s="309"/>
      <c r="X54" s="309"/>
      <c r="Y54" s="309"/>
      <c r="Z54" s="309"/>
      <c r="AA54" s="309"/>
      <c r="AB54" s="309"/>
      <c r="AC54" s="309"/>
      <c r="AD54" s="309"/>
      <c r="AE54" s="309"/>
      <c r="AF54" s="309"/>
      <c r="AG54" s="309"/>
      <c r="AH54" s="309"/>
      <c r="AI54" s="309"/>
      <c r="AJ54" s="309"/>
      <c r="AK54" s="309"/>
      <c r="AL54" s="309"/>
      <c r="AM54" s="309"/>
      <c r="AN54" s="309"/>
      <c r="AO54" s="309"/>
      <c r="AP54" s="309"/>
      <c r="AQ54" s="309"/>
      <c r="AR54" s="309"/>
      <c r="AS54" s="309"/>
      <c r="AT54" s="309"/>
      <c r="AU54" s="309"/>
      <c r="AV54" s="309"/>
      <c r="AW54" s="309"/>
      <c r="AX54" s="309"/>
      <c r="AY54" s="309"/>
      <c r="AZ54" s="309"/>
      <c r="BA54" s="309"/>
      <c r="BB54" s="309"/>
      <c r="BC54" s="309"/>
      <c r="BD54" s="309"/>
      <c r="BE54" s="309"/>
      <c r="BF54" s="309"/>
      <c r="BG54" s="309"/>
      <c r="BH54" s="309"/>
      <c r="BI54" s="309"/>
      <c r="BJ54" s="309"/>
      <c r="BK54" s="309"/>
      <c r="BL54" s="309"/>
      <c r="BM54" s="309"/>
      <c r="BN54" s="309"/>
      <c r="BO54" s="309"/>
      <c r="BP54" s="309"/>
      <c r="BQ54" s="309"/>
      <c r="BR54" s="309"/>
      <c r="BS54" s="309"/>
      <c r="BT54" s="309"/>
      <c r="BU54" s="309"/>
      <c r="BV54" s="309"/>
      <c r="BW54" s="309"/>
      <c r="BX54" s="309"/>
      <c r="BY54" s="309"/>
      <c r="BZ54" s="309"/>
      <c r="CA54" s="309"/>
      <c r="CB54" s="309"/>
      <c r="CC54" s="309"/>
      <c r="CD54" s="309"/>
      <c r="CE54" s="309"/>
      <c r="CF54" s="309"/>
      <c r="CG54" s="309"/>
      <c r="CH54" s="309"/>
      <c r="CI54" s="309"/>
      <c r="CJ54" s="309"/>
      <c r="CK54" s="309"/>
      <c r="CL54" s="309"/>
      <c r="CM54" s="309"/>
      <c r="CN54" s="309"/>
      <c r="CO54" s="309"/>
      <c r="CP54" s="309"/>
      <c r="CQ54" s="309"/>
      <c r="CR54" s="309"/>
      <c r="CS54" s="309"/>
      <c r="CT54" s="309"/>
      <c r="CU54" s="309"/>
      <c r="CV54" s="309"/>
      <c r="CW54" s="309"/>
      <c r="CX54" s="309"/>
      <c r="CY54" s="309"/>
      <c r="CZ54" s="309"/>
      <c r="DA54" s="309"/>
      <c r="DB54" s="309"/>
      <c r="DC54" s="309"/>
      <c r="DD54" s="309"/>
      <c r="DE54" s="309"/>
      <c r="DF54" s="309"/>
      <c r="DG54" s="309"/>
      <c r="DH54" s="309"/>
      <c r="DI54" s="309"/>
      <c r="DJ54" s="309"/>
      <c r="DK54" s="309"/>
      <c r="DL54" s="309"/>
      <c r="DM54" s="309"/>
      <c r="DN54" s="309"/>
      <c r="DO54" s="309"/>
      <c r="DP54" s="309"/>
      <c r="DQ54" s="309"/>
      <c r="DR54" s="309"/>
      <c r="DS54" s="309"/>
      <c r="DT54" s="309"/>
      <c r="DU54" s="309"/>
      <c r="DV54" s="309"/>
      <c r="DW54" s="309"/>
      <c r="DX54" s="309"/>
      <c r="DY54" s="309"/>
      <c r="DZ54" s="309"/>
      <c r="EA54" s="309"/>
      <c r="EB54" s="309"/>
      <c r="EC54" s="309"/>
      <c r="ED54" s="309"/>
      <c r="EE54" s="309"/>
      <c r="EF54" s="309"/>
      <c r="EG54" s="309"/>
      <c r="EH54" s="309"/>
      <c r="EI54" s="309"/>
      <c r="EJ54" s="309"/>
      <c r="EK54" s="309"/>
      <c r="EL54" s="309"/>
      <c r="EM54" s="309"/>
      <c r="EN54" s="309"/>
      <c r="EO54" s="309"/>
      <c r="EP54" s="309"/>
      <c r="EQ54" s="309"/>
      <c r="ER54" s="309"/>
      <c r="ES54" s="309"/>
      <c r="ET54" s="309"/>
      <c r="EU54" s="309"/>
      <c r="EV54" s="309"/>
      <c r="EW54" s="309"/>
      <c r="EX54" s="309"/>
      <c r="EY54" s="309"/>
      <c r="EZ54" s="309"/>
      <c r="FA54" s="309"/>
      <c r="FB54" s="309"/>
      <c r="FC54" s="309"/>
      <c r="FD54" s="309"/>
      <c r="FE54" s="309"/>
      <c r="FF54" s="309"/>
      <c r="FG54" s="309"/>
      <c r="FH54" s="309"/>
      <c r="FI54" s="309"/>
      <c r="FJ54" s="309"/>
      <c r="FK54" s="309"/>
      <c r="FL54" s="309"/>
      <c r="FM54" s="309"/>
      <c r="FN54" s="309"/>
      <c r="FO54" s="309"/>
      <c r="FP54" s="309"/>
      <c r="FQ54" s="309"/>
      <c r="FR54" s="309"/>
      <c r="FS54" s="309"/>
      <c r="FT54" s="309"/>
      <c r="FU54" s="309"/>
      <c r="FV54" s="309"/>
      <c r="FW54" s="309"/>
      <c r="FX54" s="309"/>
      <c r="FY54" s="309"/>
      <c r="FZ54" s="309"/>
      <c r="GA54" s="309"/>
      <c r="GB54" s="309"/>
      <c r="GC54" s="309"/>
      <c r="GD54" s="309"/>
      <c r="GE54" s="309"/>
      <c r="GF54" s="309"/>
      <c r="GG54" s="309"/>
      <c r="GH54" s="309"/>
      <c r="GI54" s="309"/>
      <c r="GJ54" s="309"/>
      <c r="GK54" s="309"/>
      <c r="GL54" s="309"/>
      <c r="GM54" s="309"/>
      <c r="GN54" s="309"/>
      <c r="GO54" s="309"/>
      <c r="GP54" s="309"/>
      <c r="GQ54" s="309"/>
      <c r="GR54" s="309"/>
      <c r="GS54" s="309"/>
      <c r="GT54" s="309"/>
      <c r="GU54" s="309"/>
      <c r="GV54" s="309"/>
      <c r="GW54" s="309"/>
      <c r="GX54" s="309"/>
      <c r="GY54" s="309"/>
      <c r="GZ54" s="309"/>
      <c r="HA54" s="309"/>
      <c r="HB54" s="309"/>
      <c r="HC54" s="309"/>
      <c r="HD54" s="309"/>
      <c r="HE54" s="309"/>
      <c r="HF54" s="309"/>
      <c r="HG54" s="309"/>
      <c r="HH54" s="309"/>
      <c r="HI54" s="309"/>
      <c r="HJ54" s="309"/>
      <c r="HK54" s="309"/>
      <c r="HL54" s="309"/>
      <c r="HM54" s="309"/>
      <c r="HN54" s="309"/>
      <c r="HO54" s="309"/>
      <c r="HP54" s="309"/>
      <c r="HQ54" s="309"/>
      <c r="HR54" s="309"/>
      <c r="HS54" s="309"/>
      <c r="HT54" s="309"/>
      <c r="HU54" s="309"/>
      <c r="HV54" s="309"/>
      <c r="HW54" s="309"/>
      <c r="HX54" s="309"/>
      <c r="HY54" s="309"/>
      <c r="HZ54" s="309"/>
      <c r="IA54" s="309"/>
      <c r="IB54" s="309"/>
      <c r="IC54" s="309"/>
      <c r="ID54" s="309"/>
      <c r="IE54" s="309"/>
      <c r="IF54" s="309"/>
      <c r="IG54" s="309"/>
      <c r="IH54" s="309"/>
      <c r="II54" s="309"/>
      <c r="IJ54" s="309"/>
      <c r="IK54" s="309"/>
      <c r="IL54" s="309"/>
      <c r="IM54" s="309"/>
      <c r="IN54" s="309"/>
      <c r="IO54" s="309"/>
      <c r="IP54" s="309"/>
      <c r="IQ54" s="309"/>
      <c r="IR54" s="309"/>
      <c r="IS54" s="309"/>
      <c r="IT54" s="309"/>
      <c r="IU54" s="309"/>
      <c r="IV54" s="309"/>
      <c r="IW54" s="309"/>
      <c r="IX54" s="309"/>
      <c r="IY54" s="309"/>
      <c r="IZ54" s="309"/>
      <c r="JA54" s="309"/>
      <c r="JB54" s="309"/>
      <c r="JC54" s="309"/>
      <c r="JD54" s="309"/>
      <c r="JE54" s="309"/>
      <c r="JF54" s="309"/>
      <c r="JG54" s="309"/>
      <c r="JH54" s="309"/>
      <c r="JI54" s="309"/>
      <c r="JJ54" s="309"/>
      <c r="JK54" s="309"/>
      <c r="JL54" s="309"/>
      <c r="JM54" s="309"/>
      <c r="JN54" s="309"/>
      <c r="JO54" s="309"/>
      <c r="JP54" s="309"/>
      <c r="JQ54" s="309"/>
      <c r="JR54" s="309"/>
      <c r="JS54" s="309"/>
      <c r="JT54" s="309"/>
      <c r="JU54" s="309"/>
      <c r="JV54" s="309"/>
      <c r="JW54" s="309"/>
      <c r="JX54" s="309"/>
      <c r="JY54" s="309"/>
      <c r="JZ54" s="309"/>
      <c r="KA54" s="309"/>
      <c r="KB54" s="309"/>
      <c r="KC54" s="309"/>
      <c r="KD54" s="309"/>
      <c r="KE54" s="309"/>
      <c r="KF54" s="309"/>
      <c r="KG54" s="309"/>
      <c r="KH54" s="309"/>
      <c r="KI54" s="309"/>
      <c r="KJ54" s="309"/>
      <c r="KK54" s="309"/>
      <c r="KL54" s="309"/>
      <c r="KM54" s="309"/>
      <c r="KN54" s="309"/>
      <c r="KO54" s="309"/>
      <c r="KP54" s="309"/>
      <c r="KQ54" s="309"/>
      <c r="KR54" s="309"/>
      <c r="KS54" s="309"/>
      <c r="KT54" s="309"/>
      <c r="KU54" s="309"/>
      <c r="KV54" s="309"/>
      <c r="KW54" s="309"/>
      <c r="KX54" s="309"/>
      <c r="KY54" s="309"/>
      <c r="KZ54" s="309"/>
      <c r="LA54" s="309"/>
      <c r="LB54" s="309"/>
      <c r="LC54" s="309"/>
      <c r="LD54" s="309"/>
      <c r="LE54" s="309"/>
      <c r="LF54" s="309"/>
      <c r="LG54" s="309"/>
      <c r="LH54" s="309"/>
      <c r="LI54" s="309"/>
      <c r="LJ54" s="309"/>
      <c r="LK54" s="309"/>
      <c r="LL54" s="309"/>
      <c r="LM54" s="309"/>
      <c r="LN54" s="309"/>
      <c r="LO54" s="309"/>
      <c r="LP54" s="309"/>
      <c r="LQ54" s="309"/>
      <c r="LR54" s="309"/>
      <c r="LS54" s="309"/>
      <c r="LT54" s="309"/>
      <c r="LU54" s="309"/>
      <c r="LV54" s="309"/>
      <c r="LW54" s="309"/>
      <c r="LX54" s="309"/>
      <c r="LY54" s="309"/>
      <c r="LZ54" s="309"/>
      <c r="MA54" s="309"/>
      <c r="MB54" s="309"/>
      <c r="MC54" s="309"/>
      <c r="MD54" s="309"/>
      <c r="ME54" s="309"/>
      <c r="MF54" s="309"/>
      <c r="MG54" s="309"/>
      <c r="MH54" s="309"/>
      <c r="MI54" s="309"/>
      <c r="MJ54" s="309"/>
      <c r="MK54" s="309"/>
      <c r="ML54" s="309"/>
      <c r="MM54" s="309"/>
      <c r="MN54" s="309"/>
      <c r="MO54" s="309"/>
      <c r="MP54" s="309"/>
      <c r="MQ54" s="309"/>
      <c r="MR54" s="309"/>
      <c r="MS54" s="309"/>
      <c r="MT54" s="309"/>
      <c r="MU54" s="309"/>
      <c r="MV54" s="309"/>
      <c r="MW54" s="309"/>
      <c r="MX54" s="309"/>
      <c r="MY54" s="309"/>
      <c r="MZ54" s="309"/>
      <c r="NA54" s="309"/>
      <c r="NB54" s="309"/>
      <c r="NC54" s="309"/>
      <c r="ND54" s="309"/>
      <c r="NE54" s="309"/>
      <c r="NF54" s="309"/>
      <c r="NG54" s="309"/>
      <c r="NH54" s="309"/>
      <c r="NI54" s="309"/>
      <c r="NJ54" s="309"/>
      <c r="NK54" s="309"/>
      <c r="NL54" s="309"/>
      <c r="NM54" s="309"/>
      <c r="NN54" s="309"/>
      <c r="NO54" s="309"/>
      <c r="NP54" s="309"/>
      <c r="NQ54" s="309"/>
      <c r="NR54" s="309"/>
      <c r="NS54" s="309"/>
      <c r="NT54" s="309"/>
      <c r="NU54" s="309"/>
      <c r="NV54" s="309"/>
      <c r="NW54" s="309"/>
      <c r="NX54" s="309"/>
      <c r="NY54" s="309"/>
      <c r="NZ54" s="309"/>
      <c r="OA54" s="309"/>
      <c r="OB54" s="309"/>
      <c r="OC54" s="309"/>
      <c r="OD54" s="309"/>
      <c r="OE54" s="309"/>
      <c r="OF54" s="309"/>
      <c r="OG54" s="309"/>
      <c r="OH54" s="309"/>
      <c r="OI54" s="309"/>
      <c r="OJ54" s="309"/>
      <c r="OK54" s="309"/>
      <c r="OL54" s="309"/>
      <c r="OM54" s="309"/>
      <c r="ON54" s="309"/>
      <c r="OO54" s="309"/>
      <c r="OP54" s="309"/>
      <c r="OQ54" s="309"/>
      <c r="OR54" s="309"/>
      <c r="OS54" s="309"/>
      <c r="OT54" s="309"/>
      <c r="OU54" s="309"/>
      <c r="OV54" s="309"/>
      <c r="OW54" s="309"/>
      <c r="OX54" s="309"/>
      <c r="OY54" s="309"/>
      <c r="OZ54" s="309"/>
      <c r="PA54" s="309"/>
      <c r="PB54" s="309"/>
      <c r="PC54" s="309"/>
      <c r="PD54" s="309"/>
      <c r="PE54" s="309"/>
      <c r="PF54" s="309"/>
      <c r="PG54" s="309"/>
      <c r="PH54" s="309"/>
      <c r="PI54" s="309"/>
      <c r="PJ54" s="309"/>
      <c r="PK54" s="309"/>
      <c r="PL54" s="309"/>
      <c r="PM54" s="309"/>
      <c r="PN54" s="309"/>
      <c r="PO54" s="309"/>
      <c r="PP54" s="309"/>
      <c r="PQ54" s="309"/>
      <c r="PR54" s="309"/>
      <c r="PS54" s="309"/>
      <c r="PT54" s="309"/>
      <c r="PU54" s="309"/>
      <c r="PV54" s="309"/>
      <c r="PW54" s="309"/>
      <c r="PX54" s="309"/>
      <c r="PY54" s="309"/>
      <c r="PZ54" s="309"/>
      <c r="QA54" s="309"/>
      <c r="QB54" s="309"/>
      <c r="QC54" s="309"/>
      <c r="QD54" s="309"/>
      <c r="QE54" s="309"/>
      <c r="QF54" s="309"/>
      <c r="QG54" s="309"/>
      <c r="QH54" s="309"/>
      <c r="QI54" s="309"/>
      <c r="QJ54" s="309"/>
      <c r="QK54" s="309"/>
      <c r="QL54" s="309"/>
      <c r="QM54" s="309"/>
      <c r="QN54" s="309"/>
      <c r="QO54" s="309"/>
      <c r="QP54" s="309"/>
      <c r="QQ54" s="309"/>
      <c r="QR54" s="309"/>
      <c r="QS54" s="309"/>
      <c r="QT54" s="309"/>
      <c r="QU54" s="309"/>
      <c r="QV54" s="309"/>
      <c r="QW54" s="309"/>
      <c r="QX54" s="309"/>
      <c r="QY54" s="309"/>
      <c r="QZ54" s="309"/>
      <c r="RA54" s="309"/>
      <c r="RB54" s="309"/>
      <c r="RC54" s="309"/>
      <c r="RD54" s="309"/>
      <c r="RE54" s="309"/>
      <c r="RF54" s="309"/>
      <c r="RG54" s="309"/>
      <c r="RH54" s="309"/>
      <c r="RI54" s="309"/>
      <c r="RJ54" s="309"/>
      <c r="RK54" s="309"/>
      <c r="RL54" s="309"/>
      <c r="RM54" s="309"/>
      <c r="RN54" s="309"/>
      <c r="RO54" s="309"/>
      <c r="RP54" s="309"/>
      <c r="RQ54" s="309"/>
      <c r="RR54" s="309"/>
      <c r="RS54" s="309"/>
      <c r="RT54" s="309"/>
      <c r="RU54" s="309"/>
      <c r="RV54" s="309"/>
      <c r="RW54" s="309"/>
      <c r="RX54" s="309"/>
      <c r="RY54" s="309"/>
      <c r="RZ54" s="309"/>
      <c r="SA54" s="309"/>
      <c r="SB54" s="309"/>
      <c r="SC54" s="309"/>
      <c r="SD54" s="309"/>
      <c r="SE54" s="309"/>
      <c r="SF54" s="309"/>
      <c r="SG54" s="309"/>
      <c r="SH54" s="309"/>
      <c r="SM54">
        <f>'GRR Data'!A50</f>
        <v>0</v>
      </c>
    </row>
    <row r="55" spans="2:507">
      <c r="B55" s="3"/>
      <c r="C55" s="309"/>
      <c r="D55" s="309"/>
      <c r="E55" s="309"/>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09"/>
      <c r="BB55" s="309"/>
      <c r="BC55" s="309"/>
      <c r="BD55" s="309"/>
      <c r="BE55" s="309"/>
      <c r="BF55" s="309"/>
      <c r="BG55" s="309"/>
      <c r="BH55" s="309"/>
      <c r="BI55" s="309"/>
      <c r="BJ55" s="309"/>
      <c r="BK55" s="309"/>
      <c r="BL55" s="309"/>
      <c r="BM55" s="309"/>
      <c r="BN55" s="309"/>
      <c r="BO55" s="309"/>
      <c r="BP55" s="309"/>
      <c r="BQ55" s="309"/>
      <c r="BR55" s="309"/>
      <c r="BS55" s="309"/>
      <c r="BT55" s="309"/>
      <c r="BU55" s="309"/>
      <c r="BV55" s="309"/>
      <c r="BW55" s="309"/>
      <c r="BX55" s="309"/>
      <c r="BY55" s="309"/>
      <c r="BZ55" s="309"/>
      <c r="CA55" s="309"/>
      <c r="CB55" s="309"/>
      <c r="CC55" s="309"/>
      <c r="CD55" s="309"/>
      <c r="CE55" s="309"/>
      <c r="CF55" s="309"/>
      <c r="CG55" s="309"/>
      <c r="CH55" s="309"/>
      <c r="CI55" s="309"/>
      <c r="CJ55" s="309"/>
      <c r="CK55" s="309"/>
      <c r="CL55" s="309"/>
      <c r="CM55" s="309"/>
      <c r="CN55" s="309"/>
      <c r="CO55" s="309"/>
      <c r="CP55" s="309"/>
      <c r="CQ55" s="309"/>
      <c r="CR55" s="309"/>
      <c r="CS55" s="309"/>
      <c r="CT55" s="309"/>
      <c r="CU55" s="309"/>
      <c r="CV55" s="309"/>
      <c r="CW55" s="309"/>
      <c r="CX55" s="309"/>
      <c r="CY55" s="309"/>
      <c r="CZ55" s="309"/>
      <c r="DA55" s="309"/>
      <c r="DB55" s="309"/>
      <c r="DC55" s="309"/>
      <c r="DD55" s="309"/>
      <c r="DE55" s="309"/>
      <c r="DF55" s="309"/>
      <c r="DG55" s="309"/>
      <c r="DH55" s="309"/>
      <c r="DI55" s="309"/>
      <c r="DJ55" s="309"/>
      <c r="DK55" s="309"/>
      <c r="DL55" s="309"/>
      <c r="DM55" s="309"/>
      <c r="DN55" s="309"/>
      <c r="DO55" s="309"/>
      <c r="DP55" s="309"/>
      <c r="DQ55" s="309"/>
      <c r="DR55" s="309"/>
      <c r="DS55" s="309"/>
      <c r="DT55" s="309"/>
      <c r="DU55" s="309"/>
      <c r="DV55" s="309"/>
      <c r="DW55" s="309"/>
      <c r="DX55" s="309"/>
      <c r="DY55" s="309"/>
      <c r="DZ55" s="309"/>
      <c r="EA55" s="309"/>
      <c r="EB55" s="309"/>
      <c r="EC55" s="309"/>
      <c r="ED55" s="309"/>
      <c r="EE55" s="309"/>
      <c r="EF55" s="309"/>
      <c r="EG55" s="309"/>
      <c r="EH55" s="309"/>
      <c r="EI55" s="309"/>
      <c r="EJ55" s="309"/>
      <c r="EK55" s="309"/>
      <c r="EL55" s="309"/>
      <c r="EM55" s="309"/>
      <c r="EN55" s="309"/>
      <c r="EO55" s="309"/>
      <c r="EP55" s="309"/>
      <c r="EQ55" s="309"/>
      <c r="ER55" s="309"/>
      <c r="ES55" s="309"/>
      <c r="ET55" s="309"/>
      <c r="EU55" s="309"/>
      <c r="EV55" s="309"/>
      <c r="EW55" s="309"/>
      <c r="EX55" s="309"/>
      <c r="EY55" s="309"/>
      <c r="EZ55" s="309"/>
      <c r="FA55" s="309"/>
      <c r="FB55" s="309"/>
      <c r="FC55" s="309"/>
      <c r="FD55" s="309"/>
      <c r="FE55" s="309"/>
      <c r="FF55" s="309"/>
      <c r="FG55" s="309"/>
      <c r="FH55" s="309"/>
      <c r="FI55" s="309"/>
      <c r="FJ55" s="309"/>
      <c r="FK55" s="309"/>
      <c r="FL55" s="309"/>
      <c r="FM55" s="309"/>
      <c r="FN55" s="309"/>
      <c r="FO55" s="309"/>
      <c r="FP55" s="309"/>
      <c r="FQ55" s="309"/>
      <c r="FR55" s="309"/>
      <c r="FS55" s="309"/>
      <c r="FT55" s="309"/>
      <c r="FU55" s="309"/>
      <c r="FV55" s="309"/>
      <c r="FW55" s="309"/>
      <c r="FX55" s="309"/>
      <c r="FY55" s="309"/>
      <c r="FZ55" s="309"/>
      <c r="GA55" s="309"/>
      <c r="GB55" s="309"/>
      <c r="GC55" s="309"/>
      <c r="GD55" s="309"/>
      <c r="GE55" s="309"/>
      <c r="GF55" s="309"/>
      <c r="GG55" s="309"/>
      <c r="GH55" s="309"/>
      <c r="GI55" s="309"/>
      <c r="GJ55" s="309"/>
      <c r="GK55" s="309"/>
      <c r="GL55" s="309"/>
      <c r="GM55" s="309"/>
      <c r="GN55" s="309"/>
      <c r="GO55" s="309"/>
      <c r="GP55" s="309"/>
      <c r="GQ55" s="309"/>
      <c r="GR55" s="309"/>
      <c r="GS55" s="309"/>
      <c r="GT55" s="309"/>
      <c r="GU55" s="309"/>
      <c r="GV55" s="309"/>
      <c r="GW55" s="309"/>
      <c r="GX55" s="309"/>
      <c r="GY55" s="309"/>
      <c r="GZ55" s="309"/>
      <c r="HA55" s="309"/>
      <c r="HB55" s="309"/>
      <c r="HC55" s="309"/>
      <c r="HD55" s="309"/>
      <c r="HE55" s="309"/>
      <c r="HF55" s="309"/>
      <c r="HG55" s="309"/>
      <c r="HH55" s="309"/>
      <c r="HI55" s="309"/>
      <c r="HJ55" s="309"/>
      <c r="HK55" s="309"/>
      <c r="HL55" s="309"/>
      <c r="HM55" s="309"/>
      <c r="HN55" s="309"/>
      <c r="HO55" s="309"/>
      <c r="HP55" s="309"/>
      <c r="HQ55" s="309"/>
      <c r="HR55" s="309"/>
      <c r="HS55" s="309"/>
      <c r="HT55" s="309"/>
      <c r="HU55" s="309"/>
      <c r="HV55" s="309"/>
      <c r="HW55" s="309"/>
      <c r="HX55" s="309"/>
      <c r="HY55" s="309"/>
      <c r="HZ55" s="309"/>
      <c r="IA55" s="309"/>
      <c r="IB55" s="309"/>
      <c r="IC55" s="309"/>
      <c r="ID55" s="309"/>
      <c r="IE55" s="309"/>
      <c r="IF55" s="309"/>
      <c r="IG55" s="309"/>
      <c r="IH55" s="309"/>
      <c r="II55" s="309"/>
      <c r="IJ55" s="309"/>
      <c r="IK55" s="309"/>
      <c r="IL55" s="309"/>
      <c r="IM55" s="309"/>
      <c r="IN55" s="309"/>
      <c r="IO55" s="309"/>
      <c r="IP55" s="309"/>
      <c r="IQ55" s="309"/>
      <c r="IR55" s="309"/>
      <c r="IS55" s="309"/>
      <c r="IT55" s="309"/>
      <c r="IU55" s="309"/>
      <c r="IV55" s="309"/>
      <c r="IW55" s="309"/>
      <c r="IX55" s="309"/>
      <c r="IY55" s="309"/>
      <c r="IZ55" s="309"/>
      <c r="JA55" s="309"/>
      <c r="JB55" s="309"/>
      <c r="JC55" s="309"/>
      <c r="JD55" s="309"/>
      <c r="JE55" s="309"/>
      <c r="JF55" s="309"/>
      <c r="JG55" s="309"/>
      <c r="JH55" s="309"/>
      <c r="JI55" s="309"/>
      <c r="JJ55" s="309"/>
      <c r="JK55" s="309"/>
      <c r="JL55" s="309"/>
      <c r="JM55" s="309"/>
      <c r="JN55" s="309"/>
      <c r="JO55" s="309"/>
      <c r="JP55" s="309"/>
      <c r="JQ55" s="309"/>
      <c r="JR55" s="309"/>
      <c r="JS55" s="309"/>
      <c r="JT55" s="309"/>
      <c r="JU55" s="309"/>
      <c r="JV55" s="309"/>
      <c r="JW55" s="309"/>
      <c r="JX55" s="309"/>
      <c r="JY55" s="309"/>
      <c r="JZ55" s="309"/>
      <c r="KA55" s="309"/>
      <c r="KB55" s="309"/>
      <c r="KC55" s="309"/>
      <c r="KD55" s="309"/>
      <c r="KE55" s="309"/>
      <c r="KF55" s="309"/>
      <c r="KG55" s="309"/>
      <c r="KH55" s="309"/>
      <c r="KI55" s="309"/>
      <c r="KJ55" s="309"/>
      <c r="KK55" s="309"/>
      <c r="KL55" s="309"/>
      <c r="KM55" s="309"/>
      <c r="KN55" s="309"/>
      <c r="KO55" s="309"/>
      <c r="KP55" s="309"/>
      <c r="KQ55" s="309"/>
      <c r="KR55" s="309"/>
      <c r="KS55" s="309"/>
      <c r="KT55" s="309"/>
      <c r="KU55" s="309"/>
      <c r="KV55" s="309"/>
      <c r="KW55" s="309"/>
      <c r="KX55" s="309"/>
      <c r="KY55" s="309"/>
      <c r="KZ55" s="309"/>
      <c r="LA55" s="309"/>
      <c r="LB55" s="309"/>
      <c r="LC55" s="309"/>
      <c r="LD55" s="309"/>
      <c r="LE55" s="309"/>
      <c r="LF55" s="309"/>
      <c r="LG55" s="309"/>
      <c r="LH55" s="309"/>
      <c r="LI55" s="309"/>
      <c r="LJ55" s="309"/>
      <c r="LK55" s="309"/>
      <c r="LL55" s="309"/>
      <c r="LM55" s="309"/>
      <c r="LN55" s="309"/>
      <c r="LO55" s="309"/>
      <c r="LP55" s="309"/>
      <c r="LQ55" s="309"/>
      <c r="LR55" s="309"/>
      <c r="LS55" s="309"/>
      <c r="LT55" s="309"/>
      <c r="LU55" s="309"/>
      <c r="LV55" s="309"/>
      <c r="LW55" s="309"/>
      <c r="LX55" s="309"/>
      <c r="LY55" s="309"/>
      <c r="LZ55" s="309"/>
      <c r="MA55" s="309"/>
      <c r="MB55" s="309"/>
      <c r="MC55" s="309"/>
      <c r="MD55" s="309"/>
      <c r="ME55" s="309"/>
      <c r="MF55" s="309"/>
      <c r="MG55" s="309"/>
      <c r="MH55" s="309"/>
      <c r="MI55" s="309"/>
      <c r="MJ55" s="309"/>
      <c r="MK55" s="309"/>
      <c r="ML55" s="309"/>
      <c r="MM55" s="309"/>
      <c r="MN55" s="309"/>
      <c r="MO55" s="309"/>
      <c r="MP55" s="309"/>
      <c r="MQ55" s="309"/>
      <c r="MR55" s="309"/>
      <c r="MS55" s="309"/>
      <c r="MT55" s="309"/>
      <c r="MU55" s="309"/>
      <c r="MV55" s="309"/>
      <c r="MW55" s="309"/>
      <c r="MX55" s="309"/>
      <c r="MY55" s="309"/>
      <c r="MZ55" s="309"/>
      <c r="NA55" s="309"/>
      <c r="NB55" s="309"/>
      <c r="NC55" s="309"/>
      <c r="ND55" s="309"/>
      <c r="NE55" s="309"/>
      <c r="NF55" s="309"/>
      <c r="NG55" s="309"/>
      <c r="NH55" s="309"/>
      <c r="NI55" s="309"/>
      <c r="NJ55" s="309"/>
      <c r="NK55" s="309"/>
      <c r="NL55" s="309"/>
      <c r="NM55" s="309"/>
      <c r="NN55" s="309"/>
      <c r="NO55" s="309"/>
      <c r="NP55" s="309"/>
      <c r="NQ55" s="309"/>
      <c r="NR55" s="309"/>
      <c r="NS55" s="309"/>
      <c r="NT55" s="309"/>
      <c r="NU55" s="309"/>
      <c r="NV55" s="309"/>
      <c r="NW55" s="309"/>
      <c r="NX55" s="309"/>
      <c r="NY55" s="309"/>
      <c r="NZ55" s="309"/>
      <c r="OA55" s="309"/>
      <c r="OB55" s="309"/>
      <c r="OC55" s="309"/>
      <c r="OD55" s="309"/>
      <c r="OE55" s="309"/>
      <c r="OF55" s="309"/>
      <c r="OG55" s="309"/>
      <c r="OH55" s="309"/>
      <c r="OI55" s="309"/>
      <c r="OJ55" s="309"/>
      <c r="OK55" s="309"/>
      <c r="OL55" s="309"/>
      <c r="OM55" s="309"/>
      <c r="ON55" s="309"/>
      <c r="OO55" s="309"/>
      <c r="OP55" s="309"/>
      <c r="OQ55" s="309"/>
      <c r="OR55" s="309"/>
      <c r="OS55" s="309"/>
      <c r="OT55" s="309"/>
      <c r="OU55" s="309"/>
      <c r="OV55" s="309"/>
      <c r="OW55" s="309"/>
      <c r="OX55" s="309"/>
      <c r="OY55" s="309"/>
      <c r="OZ55" s="309"/>
      <c r="PA55" s="309"/>
      <c r="PB55" s="309"/>
      <c r="PC55" s="309"/>
      <c r="PD55" s="309"/>
      <c r="PE55" s="309"/>
      <c r="PF55" s="309"/>
      <c r="PG55" s="309"/>
      <c r="PH55" s="309"/>
      <c r="PI55" s="309"/>
      <c r="PJ55" s="309"/>
      <c r="PK55" s="309"/>
      <c r="PL55" s="309"/>
      <c r="PM55" s="309"/>
      <c r="PN55" s="309"/>
      <c r="PO55" s="309"/>
      <c r="PP55" s="309"/>
      <c r="PQ55" s="309"/>
      <c r="PR55" s="309"/>
      <c r="PS55" s="309"/>
      <c r="PT55" s="309"/>
      <c r="PU55" s="309"/>
      <c r="PV55" s="309"/>
      <c r="PW55" s="309"/>
      <c r="PX55" s="309"/>
      <c r="PY55" s="309"/>
      <c r="PZ55" s="309"/>
      <c r="QA55" s="309"/>
      <c r="QB55" s="309"/>
      <c r="QC55" s="309"/>
      <c r="QD55" s="309"/>
      <c r="QE55" s="309"/>
      <c r="QF55" s="309"/>
      <c r="QG55" s="309"/>
      <c r="QH55" s="309"/>
      <c r="QI55" s="309"/>
      <c r="QJ55" s="309"/>
      <c r="QK55" s="309"/>
      <c r="QL55" s="309"/>
      <c r="QM55" s="309"/>
      <c r="QN55" s="309"/>
      <c r="QO55" s="309"/>
      <c r="QP55" s="309"/>
      <c r="QQ55" s="309"/>
      <c r="QR55" s="309"/>
      <c r="QS55" s="309"/>
      <c r="QT55" s="309"/>
      <c r="QU55" s="309"/>
      <c r="QV55" s="309"/>
      <c r="QW55" s="309"/>
      <c r="QX55" s="309"/>
      <c r="QY55" s="309"/>
      <c r="QZ55" s="309"/>
      <c r="RA55" s="309"/>
      <c r="RB55" s="309"/>
      <c r="RC55" s="309"/>
      <c r="RD55" s="309"/>
      <c r="RE55" s="309"/>
      <c r="RF55" s="309"/>
      <c r="RG55" s="309"/>
      <c r="RH55" s="309"/>
      <c r="RI55" s="309"/>
      <c r="RJ55" s="309"/>
      <c r="RK55" s="309"/>
      <c r="RL55" s="309"/>
      <c r="RM55" s="309"/>
      <c r="RN55" s="309"/>
      <c r="RO55" s="309"/>
      <c r="RP55" s="309"/>
      <c r="RQ55" s="309"/>
      <c r="RR55" s="309"/>
      <c r="RS55" s="309"/>
      <c r="RT55" s="309"/>
      <c r="RU55" s="309"/>
      <c r="RV55" s="309"/>
      <c r="RW55" s="309"/>
      <c r="RX55" s="309"/>
      <c r="RY55" s="309"/>
      <c r="RZ55" s="309"/>
      <c r="SA55" s="309"/>
      <c r="SB55" s="309"/>
      <c r="SC55" s="309"/>
      <c r="SD55" s="309"/>
      <c r="SE55" s="309"/>
      <c r="SF55" s="309"/>
      <c r="SG55" s="309"/>
      <c r="SH55" s="309"/>
      <c r="SM55">
        <f>'GRR Data'!A51</f>
        <v>0</v>
      </c>
    </row>
    <row r="56" spans="2:507">
      <c r="SM56">
        <f>'GRR Data'!A52</f>
        <v>0</v>
      </c>
    </row>
    <row r="57" spans="2:507">
      <c r="SM57">
        <f>'GRR Data'!A53</f>
        <v>0</v>
      </c>
    </row>
    <row r="58" spans="2:507">
      <c r="SM58">
        <f>'GRR Data'!A54</f>
        <v>0</v>
      </c>
    </row>
    <row r="59" spans="2:507">
      <c r="SM59">
        <f>'GRR Data'!A55</f>
        <v>0</v>
      </c>
    </row>
    <row r="60" spans="2:507">
      <c r="SM60">
        <f>'GRR Data'!A56</f>
        <v>0</v>
      </c>
    </row>
    <row r="61" spans="2:507">
      <c r="SM61">
        <f>'GRR Data'!A57</f>
        <v>0</v>
      </c>
    </row>
    <row r="62" spans="2:507">
      <c r="SM62">
        <f>'GRR Data'!A58</f>
        <v>0</v>
      </c>
    </row>
    <row r="63" spans="2:507">
      <c r="SM63">
        <f>'GRR Data'!A59</f>
        <v>0</v>
      </c>
    </row>
    <row r="64" spans="2:507">
      <c r="SM64">
        <f>'GRR Data'!A60</f>
        <v>0</v>
      </c>
    </row>
    <row r="65" spans="1:507">
      <c r="SM65">
        <f>'GRR Data'!A61</f>
        <v>0</v>
      </c>
    </row>
    <row r="66" spans="1:507">
      <c r="SM66">
        <f>'GRR Data'!A62</f>
        <v>0</v>
      </c>
    </row>
    <row r="67" spans="1:507">
      <c r="SM67">
        <f>'GRR Data'!A63</f>
        <v>0</v>
      </c>
    </row>
    <row r="68" spans="1:507">
      <c r="SM68">
        <f>'GRR Data'!A64</f>
        <v>0</v>
      </c>
    </row>
    <row r="69" spans="1:507">
      <c r="SM69">
        <f>'GRR Data'!A65</f>
        <v>0</v>
      </c>
    </row>
    <row r="70" spans="1:507">
      <c r="SM70">
        <f>'GRR Data'!A66</f>
        <v>0</v>
      </c>
    </row>
    <row r="71" spans="1:507">
      <c r="SM71">
        <f>'GRR Data'!A67</f>
        <v>0</v>
      </c>
    </row>
    <row r="72" spans="1:507">
      <c r="SM72">
        <f>'GRR Data'!A68</f>
        <v>0</v>
      </c>
    </row>
    <row r="73" spans="1:507">
      <c r="SM73">
        <f>'GRR Data'!A69</f>
        <v>0</v>
      </c>
    </row>
    <row r="74" spans="1:507">
      <c r="SM74">
        <f>'GRR Data'!A70</f>
        <v>0</v>
      </c>
    </row>
    <row r="75" spans="1:507">
      <c r="SM75">
        <f>'GRR Data'!A71</f>
        <v>0</v>
      </c>
    </row>
    <row r="76" spans="1:507">
      <c r="SM76">
        <f>'GRR Data'!A72</f>
        <v>0</v>
      </c>
    </row>
    <row r="77" spans="1:507" ht="16.350000000000001" customHeight="1" thickBot="1">
      <c r="B77" s="339" t="s">
        <v>395</v>
      </c>
      <c r="C77" s="638" t="s">
        <v>396</v>
      </c>
      <c r="D77" s="638"/>
      <c r="E77" s="272"/>
      <c r="F77" s="272"/>
      <c r="G77" s="272"/>
      <c r="H77" s="272"/>
      <c r="I77" s="272"/>
      <c r="J77" s="272"/>
      <c r="K77" s="272"/>
      <c r="L77" s="272"/>
      <c r="M77" s="272"/>
      <c r="N77" s="272"/>
      <c r="O77" s="272"/>
      <c r="P77" s="272"/>
      <c r="Q77" s="272"/>
      <c r="SM77">
        <f>'GRR Data'!A73</f>
        <v>0</v>
      </c>
    </row>
    <row r="78" spans="1:507" ht="13.5" thickBot="1">
      <c r="B78" s="340" t="s">
        <v>397</v>
      </c>
      <c r="C78" s="42" t="s">
        <v>398</v>
      </c>
      <c r="D78" s="42" t="s">
        <v>398</v>
      </c>
      <c r="E78" s="42" t="s">
        <v>398</v>
      </c>
      <c r="F78" s="42" t="s">
        <v>398</v>
      </c>
      <c r="G78" s="42" t="s">
        <v>398</v>
      </c>
      <c r="H78" s="42" t="s">
        <v>398</v>
      </c>
      <c r="I78" s="42" t="s">
        <v>398</v>
      </c>
      <c r="J78" s="42" t="s">
        <v>398</v>
      </c>
      <c r="K78" s="42" t="s">
        <v>398</v>
      </c>
      <c r="L78" s="42" t="s">
        <v>398</v>
      </c>
      <c r="M78" s="42" t="s">
        <v>398</v>
      </c>
      <c r="N78" s="42" t="s">
        <v>398</v>
      </c>
      <c r="O78" s="42" t="s">
        <v>398</v>
      </c>
      <c r="P78" s="42" t="s">
        <v>398</v>
      </c>
      <c r="Q78" s="42" t="s">
        <v>398</v>
      </c>
      <c r="R78" s="42" t="s">
        <v>398</v>
      </c>
      <c r="S78" s="42" t="s">
        <v>398</v>
      </c>
      <c r="T78" s="42" t="s">
        <v>398</v>
      </c>
      <c r="U78" s="42" t="s">
        <v>398</v>
      </c>
      <c r="V78" s="42" t="s">
        <v>398</v>
      </c>
      <c r="W78" s="42" t="s">
        <v>398</v>
      </c>
      <c r="X78" s="42" t="s">
        <v>398</v>
      </c>
      <c r="Y78" s="42" t="s">
        <v>398</v>
      </c>
      <c r="Z78" s="42" t="s">
        <v>398</v>
      </c>
      <c r="AA78" s="42" t="s">
        <v>398</v>
      </c>
      <c r="AB78" s="42" t="s">
        <v>398</v>
      </c>
      <c r="AC78" s="42" t="s">
        <v>398</v>
      </c>
      <c r="AD78" s="42" t="s">
        <v>398</v>
      </c>
      <c r="AE78" s="42" t="s">
        <v>398</v>
      </c>
      <c r="AF78" s="42" t="s">
        <v>398</v>
      </c>
      <c r="AG78" s="42" t="s">
        <v>398</v>
      </c>
      <c r="AH78" s="42" t="s">
        <v>398</v>
      </c>
      <c r="AI78" s="42" t="s">
        <v>398</v>
      </c>
      <c r="AJ78" s="42" t="s">
        <v>398</v>
      </c>
      <c r="AK78" s="42" t="s">
        <v>398</v>
      </c>
      <c r="AL78" s="42" t="s">
        <v>398</v>
      </c>
      <c r="AM78" s="42" t="s">
        <v>398</v>
      </c>
      <c r="AN78" s="42" t="s">
        <v>398</v>
      </c>
      <c r="AO78" s="42" t="s">
        <v>398</v>
      </c>
      <c r="AP78" s="42" t="s">
        <v>398</v>
      </c>
      <c r="AQ78" s="42" t="s">
        <v>398</v>
      </c>
      <c r="AR78" s="42" t="s">
        <v>398</v>
      </c>
      <c r="AS78" s="42" t="s">
        <v>398</v>
      </c>
      <c r="AT78" s="42" t="s">
        <v>398</v>
      </c>
      <c r="AU78" s="42" t="s">
        <v>398</v>
      </c>
      <c r="AV78" s="42" t="s">
        <v>398</v>
      </c>
      <c r="AW78" s="42" t="s">
        <v>398</v>
      </c>
      <c r="AX78" s="42" t="s">
        <v>398</v>
      </c>
      <c r="AY78" s="42" t="s">
        <v>398</v>
      </c>
      <c r="AZ78" s="42" t="s">
        <v>398</v>
      </c>
      <c r="BA78" s="42" t="s">
        <v>398</v>
      </c>
      <c r="BB78" s="42" t="s">
        <v>398</v>
      </c>
      <c r="BC78" s="42" t="s">
        <v>398</v>
      </c>
      <c r="BD78" s="42" t="s">
        <v>398</v>
      </c>
      <c r="BE78" s="42" t="s">
        <v>398</v>
      </c>
      <c r="BF78" s="42" t="s">
        <v>398</v>
      </c>
      <c r="BG78" s="42" t="s">
        <v>398</v>
      </c>
      <c r="BH78" s="42" t="s">
        <v>398</v>
      </c>
      <c r="BI78" s="42" t="s">
        <v>398</v>
      </c>
      <c r="BJ78" s="42" t="s">
        <v>398</v>
      </c>
      <c r="BK78" s="42" t="s">
        <v>398</v>
      </c>
      <c r="BL78" s="42" t="s">
        <v>398</v>
      </c>
      <c r="BM78" s="42" t="s">
        <v>398</v>
      </c>
      <c r="BN78" s="42" t="s">
        <v>398</v>
      </c>
      <c r="BO78" s="42" t="s">
        <v>398</v>
      </c>
      <c r="BP78" s="42" t="s">
        <v>398</v>
      </c>
      <c r="BQ78" s="42" t="s">
        <v>398</v>
      </c>
      <c r="BR78" s="42" t="s">
        <v>398</v>
      </c>
      <c r="BS78" s="42" t="s">
        <v>398</v>
      </c>
      <c r="BT78" s="42" t="s">
        <v>398</v>
      </c>
      <c r="BU78" s="42" t="s">
        <v>398</v>
      </c>
      <c r="BV78" s="42" t="s">
        <v>398</v>
      </c>
      <c r="BW78" s="42" t="s">
        <v>398</v>
      </c>
      <c r="BX78" s="42" t="s">
        <v>398</v>
      </c>
      <c r="BY78" s="42" t="s">
        <v>398</v>
      </c>
      <c r="BZ78" s="42" t="s">
        <v>398</v>
      </c>
      <c r="CA78" s="42" t="s">
        <v>398</v>
      </c>
      <c r="CB78" s="42" t="s">
        <v>398</v>
      </c>
      <c r="CC78" s="42" t="s">
        <v>398</v>
      </c>
      <c r="CD78" s="42" t="s">
        <v>398</v>
      </c>
      <c r="CE78" s="42" t="s">
        <v>398</v>
      </c>
      <c r="CF78" s="42" t="s">
        <v>398</v>
      </c>
      <c r="CG78" s="42" t="s">
        <v>398</v>
      </c>
      <c r="CH78" s="42" t="s">
        <v>398</v>
      </c>
      <c r="CI78" s="42" t="s">
        <v>398</v>
      </c>
      <c r="CJ78" s="42" t="s">
        <v>398</v>
      </c>
      <c r="CK78" s="42" t="s">
        <v>398</v>
      </c>
      <c r="CL78" s="42" t="s">
        <v>398</v>
      </c>
      <c r="CM78" s="42" t="s">
        <v>398</v>
      </c>
      <c r="CN78" s="42" t="s">
        <v>398</v>
      </c>
      <c r="CO78" s="42" t="s">
        <v>398</v>
      </c>
      <c r="CP78" s="42" t="s">
        <v>398</v>
      </c>
      <c r="CQ78" s="42" t="s">
        <v>398</v>
      </c>
      <c r="CR78" s="42" t="s">
        <v>398</v>
      </c>
      <c r="CS78" s="42" t="s">
        <v>398</v>
      </c>
      <c r="CT78" s="42" t="s">
        <v>398</v>
      </c>
      <c r="CU78" s="42" t="s">
        <v>398</v>
      </c>
      <c r="CV78" s="42" t="s">
        <v>398</v>
      </c>
      <c r="CW78" s="42" t="s">
        <v>398</v>
      </c>
      <c r="CX78" s="42" t="s">
        <v>398</v>
      </c>
      <c r="CY78" s="42" t="s">
        <v>398</v>
      </c>
      <c r="CZ78" s="42" t="s">
        <v>398</v>
      </c>
      <c r="DA78" s="42" t="s">
        <v>398</v>
      </c>
      <c r="DB78" s="42" t="s">
        <v>398</v>
      </c>
      <c r="DC78" s="42" t="s">
        <v>398</v>
      </c>
      <c r="DD78" s="42" t="s">
        <v>398</v>
      </c>
      <c r="DE78" s="42" t="s">
        <v>398</v>
      </c>
      <c r="DF78" s="42" t="s">
        <v>398</v>
      </c>
      <c r="DG78" s="42" t="s">
        <v>398</v>
      </c>
      <c r="DH78" s="42" t="s">
        <v>398</v>
      </c>
      <c r="DI78" s="42" t="s">
        <v>398</v>
      </c>
      <c r="DJ78" s="42" t="s">
        <v>398</v>
      </c>
      <c r="DK78" s="42" t="s">
        <v>398</v>
      </c>
      <c r="DL78" s="42" t="s">
        <v>398</v>
      </c>
      <c r="DM78" s="42" t="s">
        <v>398</v>
      </c>
      <c r="DN78" s="42" t="s">
        <v>398</v>
      </c>
      <c r="DO78" s="42" t="s">
        <v>398</v>
      </c>
      <c r="DP78" s="42" t="s">
        <v>398</v>
      </c>
      <c r="DQ78" s="42" t="s">
        <v>398</v>
      </c>
      <c r="DR78" s="42" t="s">
        <v>398</v>
      </c>
      <c r="DS78" s="42" t="s">
        <v>398</v>
      </c>
      <c r="DT78" s="42" t="s">
        <v>398</v>
      </c>
      <c r="DU78" s="42" t="s">
        <v>398</v>
      </c>
      <c r="DV78" s="42" t="s">
        <v>398</v>
      </c>
      <c r="DW78" s="42" t="s">
        <v>398</v>
      </c>
      <c r="DX78" s="42" t="s">
        <v>398</v>
      </c>
      <c r="DY78" s="42" t="s">
        <v>398</v>
      </c>
      <c r="DZ78" s="42" t="s">
        <v>398</v>
      </c>
      <c r="EA78" s="42" t="s">
        <v>398</v>
      </c>
      <c r="EB78" s="42" t="s">
        <v>398</v>
      </c>
      <c r="EC78" s="42" t="s">
        <v>398</v>
      </c>
      <c r="ED78" s="42" t="s">
        <v>398</v>
      </c>
      <c r="EE78" s="42" t="s">
        <v>398</v>
      </c>
      <c r="EF78" s="42" t="s">
        <v>398</v>
      </c>
      <c r="EG78" s="42" t="s">
        <v>398</v>
      </c>
      <c r="EH78" s="42" t="s">
        <v>398</v>
      </c>
      <c r="EI78" s="42" t="s">
        <v>398</v>
      </c>
      <c r="EJ78" s="42" t="s">
        <v>398</v>
      </c>
      <c r="EK78" s="42" t="s">
        <v>398</v>
      </c>
      <c r="EL78" s="42" t="s">
        <v>398</v>
      </c>
      <c r="EM78" s="42" t="s">
        <v>398</v>
      </c>
      <c r="EN78" s="42" t="s">
        <v>398</v>
      </c>
      <c r="EO78" s="42" t="s">
        <v>398</v>
      </c>
      <c r="EP78" s="42" t="s">
        <v>398</v>
      </c>
      <c r="EQ78" s="42" t="s">
        <v>398</v>
      </c>
      <c r="ER78" s="42" t="s">
        <v>398</v>
      </c>
      <c r="ES78" s="42" t="s">
        <v>398</v>
      </c>
      <c r="ET78" s="42" t="s">
        <v>398</v>
      </c>
      <c r="EU78" s="42" t="s">
        <v>398</v>
      </c>
      <c r="EV78" s="42" t="s">
        <v>398</v>
      </c>
      <c r="EW78" s="42" t="s">
        <v>398</v>
      </c>
      <c r="EX78" s="42" t="s">
        <v>398</v>
      </c>
      <c r="EY78" s="42" t="s">
        <v>398</v>
      </c>
      <c r="EZ78" s="42" t="s">
        <v>398</v>
      </c>
      <c r="FA78" s="42" t="s">
        <v>398</v>
      </c>
      <c r="FB78" s="42" t="s">
        <v>398</v>
      </c>
      <c r="FC78" s="42" t="s">
        <v>398</v>
      </c>
      <c r="FD78" s="42" t="s">
        <v>398</v>
      </c>
      <c r="FE78" s="42" t="s">
        <v>398</v>
      </c>
      <c r="FF78" s="42" t="s">
        <v>398</v>
      </c>
      <c r="FG78" s="42" t="s">
        <v>398</v>
      </c>
      <c r="FH78" s="42" t="s">
        <v>398</v>
      </c>
      <c r="FI78" s="42" t="s">
        <v>398</v>
      </c>
      <c r="FJ78" s="42" t="s">
        <v>398</v>
      </c>
      <c r="FK78" s="42" t="s">
        <v>398</v>
      </c>
      <c r="FL78" s="42" t="s">
        <v>398</v>
      </c>
      <c r="FM78" s="42" t="s">
        <v>398</v>
      </c>
      <c r="FN78" s="42" t="s">
        <v>398</v>
      </c>
      <c r="FO78" s="42" t="s">
        <v>398</v>
      </c>
      <c r="FP78" s="42" t="s">
        <v>398</v>
      </c>
      <c r="FQ78" s="42" t="s">
        <v>398</v>
      </c>
      <c r="FR78" s="42" t="s">
        <v>398</v>
      </c>
      <c r="FS78" s="42" t="s">
        <v>398</v>
      </c>
      <c r="FT78" s="42" t="s">
        <v>398</v>
      </c>
      <c r="FU78" s="42" t="s">
        <v>398</v>
      </c>
      <c r="FV78" s="42" t="s">
        <v>398</v>
      </c>
      <c r="FW78" s="42" t="s">
        <v>398</v>
      </c>
      <c r="FX78" s="42" t="s">
        <v>398</v>
      </c>
      <c r="FY78" s="42" t="s">
        <v>398</v>
      </c>
      <c r="FZ78" s="42" t="s">
        <v>398</v>
      </c>
      <c r="GA78" s="42" t="s">
        <v>398</v>
      </c>
      <c r="GB78" s="42" t="s">
        <v>398</v>
      </c>
      <c r="GC78" s="42" t="s">
        <v>398</v>
      </c>
      <c r="GD78" s="42" t="s">
        <v>398</v>
      </c>
      <c r="GE78" s="42" t="s">
        <v>398</v>
      </c>
      <c r="GF78" s="42" t="s">
        <v>398</v>
      </c>
      <c r="GG78" s="42" t="s">
        <v>398</v>
      </c>
      <c r="GH78" s="42" t="s">
        <v>398</v>
      </c>
      <c r="GI78" s="42" t="s">
        <v>398</v>
      </c>
      <c r="GJ78" s="42" t="s">
        <v>398</v>
      </c>
      <c r="GK78" s="42" t="s">
        <v>398</v>
      </c>
      <c r="GL78" s="42" t="s">
        <v>398</v>
      </c>
      <c r="GM78" s="42" t="s">
        <v>398</v>
      </c>
      <c r="GN78" s="42" t="s">
        <v>398</v>
      </c>
      <c r="GO78" s="42" t="s">
        <v>398</v>
      </c>
      <c r="GP78" s="42" t="s">
        <v>398</v>
      </c>
      <c r="GQ78" s="42" t="s">
        <v>398</v>
      </c>
      <c r="GR78" s="42" t="s">
        <v>398</v>
      </c>
      <c r="GS78" s="42" t="s">
        <v>398</v>
      </c>
      <c r="GT78" s="42" t="s">
        <v>398</v>
      </c>
      <c r="GU78" s="42" t="s">
        <v>398</v>
      </c>
      <c r="GV78" s="42" t="s">
        <v>398</v>
      </c>
      <c r="GW78" s="42" t="s">
        <v>398</v>
      </c>
      <c r="GX78" s="42" t="s">
        <v>398</v>
      </c>
      <c r="GY78" s="42" t="s">
        <v>398</v>
      </c>
      <c r="GZ78" s="42" t="s">
        <v>398</v>
      </c>
      <c r="HA78" s="42" t="s">
        <v>398</v>
      </c>
      <c r="HB78" s="42" t="s">
        <v>398</v>
      </c>
      <c r="HC78" s="42" t="s">
        <v>398</v>
      </c>
      <c r="HD78" s="42" t="s">
        <v>398</v>
      </c>
      <c r="HE78" s="42" t="s">
        <v>398</v>
      </c>
      <c r="HF78" s="42" t="s">
        <v>398</v>
      </c>
      <c r="HG78" s="42" t="s">
        <v>398</v>
      </c>
      <c r="HH78" s="42" t="s">
        <v>398</v>
      </c>
      <c r="HI78" s="42" t="s">
        <v>398</v>
      </c>
      <c r="HJ78" s="42" t="s">
        <v>398</v>
      </c>
      <c r="HK78" s="42" t="s">
        <v>398</v>
      </c>
      <c r="HL78" s="42" t="s">
        <v>398</v>
      </c>
      <c r="HM78" s="42" t="s">
        <v>398</v>
      </c>
      <c r="HN78" s="42" t="s">
        <v>398</v>
      </c>
      <c r="HO78" s="42" t="s">
        <v>398</v>
      </c>
      <c r="HP78" s="42" t="s">
        <v>398</v>
      </c>
      <c r="HQ78" s="42" t="s">
        <v>398</v>
      </c>
      <c r="HR78" s="42" t="s">
        <v>398</v>
      </c>
      <c r="HS78" s="42" t="s">
        <v>398</v>
      </c>
      <c r="HT78" s="42" t="s">
        <v>398</v>
      </c>
      <c r="HU78" s="42" t="s">
        <v>398</v>
      </c>
      <c r="HV78" s="42" t="s">
        <v>398</v>
      </c>
      <c r="HW78" s="42" t="s">
        <v>398</v>
      </c>
      <c r="HX78" s="42" t="s">
        <v>398</v>
      </c>
      <c r="HY78" s="42" t="s">
        <v>398</v>
      </c>
      <c r="HZ78" s="42" t="s">
        <v>398</v>
      </c>
      <c r="IA78" s="42" t="s">
        <v>398</v>
      </c>
      <c r="IB78" s="42" t="s">
        <v>398</v>
      </c>
      <c r="IC78" s="42" t="s">
        <v>398</v>
      </c>
      <c r="ID78" s="42" t="s">
        <v>398</v>
      </c>
      <c r="IE78" s="42" t="s">
        <v>398</v>
      </c>
      <c r="IF78" s="42" t="s">
        <v>398</v>
      </c>
      <c r="IG78" s="42" t="s">
        <v>398</v>
      </c>
      <c r="IH78" s="42" t="s">
        <v>398</v>
      </c>
      <c r="II78" s="42" t="s">
        <v>398</v>
      </c>
      <c r="IJ78" s="42" t="s">
        <v>398</v>
      </c>
      <c r="IK78" s="42" t="s">
        <v>398</v>
      </c>
      <c r="IL78" s="42" t="s">
        <v>398</v>
      </c>
      <c r="IM78" s="42" t="s">
        <v>398</v>
      </c>
      <c r="IN78" s="42" t="s">
        <v>398</v>
      </c>
      <c r="IO78" s="42" t="s">
        <v>398</v>
      </c>
      <c r="IP78" s="42" t="s">
        <v>398</v>
      </c>
      <c r="IQ78" s="42" t="s">
        <v>398</v>
      </c>
      <c r="IR78" s="42" t="s">
        <v>398</v>
      </c>
      <c r="IS78" s="42" t="s">
        <v>398</v>
      </c>
      <c r="IT78" s="42" t="s">
        <v>398</v>
      </c>
      <c r="IU78" s="42" t="s">
        <v>398</v>
      </c>
      <c r="IV78" s="42" t="s">
        <v>398</v>
      </c>
      <c r="IW78" s="42" t="s">
        <v>398</v>
      </c>
      <c r="IX78" s="42" t="s">
        <v>398</v>
      </c>
      <c r="IY78" s="42" t="s">
        <v>398</v>
      </c>
      <c r="IZ78" s="42" t="s">
        <v>398</v>
      </c>
      <c r="JA78" s="42" t="s">
        <v>398</v>
      </c>
      <c r="JB78" s="42" t="s">
        <v>398</v>
      </c>
      <c r="JC78" s="42" t="s">
        <v>398</v>
      </c>
      <c r="JD78" s="42" t="s">
        <v>398</v>
      </c>
      <c r="JE78" s="42" t="s">
        <v>398</v>
      </c>
      <c r="JF78" s="42" t="s">
        <v>398</v>
      </c>
      <c r="JG78" s="42" t="s">
        <v>398</v>
      </c>
      <c r="JH78" s="42" t="s">
        <v>398</v>
      </c>
      <c r="JI78" s="42" t="s">
        <v>398</v>
      </c>
      <c r="JJ78" s="42" t="s">
        <v>398</v>
      </c>
      <c r="JK78" s="42" t="s">
        <v>398</v>
      </c>
      <c r="JL78" s="42" t="s">
        <v>398</v>
      </c>
      <c r="JM78" s="42" t="s">
        <v>398</v>
      </c>
      <c r="JN78" s="42" t="s">
        <v>398</v>
      </c>
      <c r="JO78" s="42" t="s">
        <v>398</v>
      </c>
      <c r="JP78" s="42" t="s">
        <v>398</v>
      </c>
      <c r="JQ78" s="42" t="s">
        <v>398</v>
      </c>
      <c r="JR78" s="42" t="s">
        <v>398</v>
      </c>
      <c r="JS78" s="42" t="s">
        <v>398</v>
      </c>
      <c r="JT78" s="42" t="s">
        <v>398</v>
      </c>
      <c r="JU78" s="42" t="s">
        <v>398</v>
      </c>
      <c r="JV78" s="42" t="s">
        <v>398</v>
      </c>
      <c r="JW78" s="42" t="s">
        <v>398</v>
      </c>
      <c r="JX78" s="42" t="s">
        <v>398</v>
      </c>
      <c r="JY78" s="42" t="s">
        <v>398</v>
      </c>
      <c r="JZ78" s="42" t="s">
        <v>398</v>
      </c>
      <c r="KA78" s="42" t="s">
        <v>398</v>
      </c>
      <c r="KB78" s="42" t="s">
        <v>398</v>
      </c>
      <c r="KC78" s="42" t="s">
        <v>398</v>
      </c>
      <c r="KD78" s="42" t="s">
        <v>398</v>
      </c>
      <c r="KE78" s="42" t="s">
        <v>398</v>
      </c>
      <c r="KF78" s="42" t="s">
        <v>398</v>
      </c>
      <c r="KG78" s="42" t="s">
        <v>398</v>
      </c>
      <c r="KH78" s="42" t="s">
        <v>398</v>
      </c>
      <c r="KI78" s="42" t="s">
        <v>398</v>
      </c>
      <c r="KJ78" s="42" t="s">
        <v>398</v>
      </c>
      <c r="KK78" s="42" t="s">
        <v>398</v>
      </c>
      <c r="KL78" s="42" t="s">
        <v>398</v>
      </c>
      <c r="KM78" s="42" t="s">
        <v>398</v>
      </c>
      <c r="KN78" s="42" t="s">
        <v>398</v>
      </c>
      <c r="KO78" s="42" t="s">
        <v>398</v>
      </c>
      <c r="KP78" s="42" t="s">
        <v>398</v>
      </c>
      <c r="KQ78" s="42" t="s">
        <v>398</v>
      </c>
      <c r="KR78" s="42" t="s">
        <v>398</v>
      </c>
      <c r="KS78" s="42" t="s">
        <v>398</v>
      </c>
      <c r="KT78" s="42" t="s">
        <v>398</v>
      </c>
      <c r="KU78" s="42" t="s">
        <v>398</v>
      </c>
      <c r="KV78" s="42" t="s">
        <v>398</v>
      </c>
      <c r="KW78" s="42" t="s">
        <v>398</v>
      </c>
      <c r="KX78" s="42" t="s">
        <v>398</v>
      </c>
      <c r="KY78" s="42" t="s">
        <v>398</v>
      </c>
      <c r="KZ78" s="42" t="s">
        <v>398</v>
      </c>
      <c r="LA78" s="42" t="s">
        <v>398</v>
      </c>
      <c r="LB78" s="42" t="s">
        <v>398</v>
      </c>
      <c r="LC78" s="42" t="s">
        <v>398</v>
      </c>
      <c r="LD78" s="42" t="s">
        <v>398</v>
      </c>
      <c r="LE78" s="42" t="s">
        <v>398</v>
      </c>
      <c r="LF78" s="42" t="s">
        <v>398</v>
      </c>
      <c r="LG78" s="42" t="s">
        <v>398</v>
      </c>
      <c r="LH78" s="42" t="s">
        <v>398</v>
      </c>
      <c r="LI78" s="42" t="s">
        <v>398</v>
      </c>
      <c r="LJ78" s="42" t="s">
        <v>398</v>
      </c>
      <c r="LK78" s="42" t="s">
        <v>398</v>
      </c>
      <c r="LL78" s="42" t="s">
        <v>398</v>
      </c>
      <c r="LM78" s="42" t="s">
        <v>398</v>
      </c>
      <c r="LN78" s="42" t="s">
        <v>398</v>
      </c>
      <c r="LO78" s="42" t="s">
        <v>398</v>
      </c>
      <c r="LP78" s="42" t="s">
        <v>398</v>
      </c>
      <c r="LQ78" s="42" t="s">
        <v>398</v>
      </c>
      <c r="LR78" s="42" t="s">
        <v>398</v>
      </c>
      <c r="LS78" s="42" t="s">
        <v>398</v>
      </c>
      <c r="LT78" s="42" t="s">
        <v>398</v>
      </c>
      <c r="LU78" s="42" t="s">
        <v>398</v>
      </c>
      <c r="LV78" s="42" t="s">
        <v>398</v>
      </c>
      <c r="LW78" s="42" t="s">
        <v>398</v>
      </c>
      <c r="LX78" s="42" t="s">
        <v>398</v>
      </c>
      <c r="LY78" s="42" t="s">
        <v>398</v>
      </c>
      <c r="LZ78" s="42" t="s">
        <v>398</v>
      </c>
      <c r="MA78" s="42" t="s">
        <v>398</v>
      </c>
      <c r="MB78" s="42" t="s">
        <v>398</v>
      </c>
      <c r="MC78" s="42" t="s">
        <v>398</v>
      </c>
      <c r="MD78" s="42" t="s">
        <v>398</v>
      </c>
      <c r="ME78" s="42" t="s">
        <v>398</v>
      </c>
      <c r="MF78" s="42" t="s">
        <v>398</v>
      </c>
      <c r="MG78" s="42" t="s">
        <v>398</v>
      </c>
      <c r="MH78" s="42" t="s">
        <v>398</v>
      </c>
      <c r="MI78" s="42" t="s">
        <v>398</v>
      </c>
      <c r="MJ78" s="42" t="s">
        <v>398</v>
      </c>
      <c r="MK78" s="42" t="s">
        <v>398</v>
      </c>
      <c r="ML78" s="42" t="s">
        <v>398</v>
      </c>
      <c r="MM78" s="42" t="s">
        <v>398</v>
      </c>
      <c r="MN78" s="42" t="s">
        <v>398</v>
      </c>
      <c r="MO78" s="42" t="s">
        <v>398</v>
      </c>
      <c r="MP78" s="42" t="s">
        <v>398</v>
      </c>
      <c r="MQ78" s="42" t="s">
        <v>398</v>
      </c>
      <c r="MR78" s="42" t="s">
        <v>398</v>
      </c>
      <c r="MS78" s="42" t="s">
        <v>398</v>
      </c>
      <c r="MT78" s="42" t="s">
        <v>398</v>
      </c>
      <c r="MU78" s="42" t="s">
        <v>398</v>
      </c>
      <c r="MV78" s="42" t="s">
        <v>398</v>
      </c>
      <c r="MW78" s="42" t="s">
        <v>398</v>
      </c>
      <c r="MX78" s="42" t="s">
        <v>398</v>
      </c>
      <c r="MY78" s="42" t="s">
        <v>398</v>
      </c>
      <c r="MZ78" s="42" t="s">
        <v>398</v>
      </c>
      <c r="NA78" s="42" t="s">
        <v>398</v>
      </c>
      <c r="NB78" s="42" t="s">
        <v>398</v>
      </c>
      <c r="NC78" s="42" t="s">
        <v>398</v>
      </c>
      <c r="ND78" s="42" t="s">
        <v>398</v>
      </c>
      <c r="NE78" s="42" t="s">
        <v>398</v>
      </c>
      <c r="NF78" s="42" t="s">
        <v>398</v>
      </c>
      <c r="NG78" s="42" t="s">
        <v>398</v>
      </c>
      <c r="NH78" s="42" t="s">
        <v>398</v>
      </c>
      <c r="NI78" s="42" t="s">
        <v>398</v>
      </c>
      <c r="NJ78" s="42" t="s">
        <v>398</v>
      </c>
      <c r="NK78" s="42" t="s">
        <v>398</v>
      </c>
      <c r="NL78" s="42" t="s">
        <v>398</v>
      </c>
      <c r="NM78" s="42" t="s">
        <v>398</v>
      </c>
      <c r="NN78" s="42" t="s">
        <v>398</v>
      </c>
      <c r="NO78" s="42" t="s">
        <v>398</v>
      </c>
      <c r="NP78" s="42" t="s">
        <v>398</v>
      </c>
      <c r="NQ78" s="42" t="s">
        <v>398</v>
      </c>
      <c r="NR78" s="42" t="s">
        <v>398</v>
      </c>
      <c r="NS78" s="42" t="s">
        <v>398</v>
      </c>
      <c r="NT78" s="42" t="s">
        <v>398</v>
      </c>
      <c r="NU78" s="42" t="s">
        <v>398</v>
      </c>
      <c r="NV78" s="42" t="s">
        <v>398</v>
      </c>
      <c r="NW78" s="42" t="s">
        <v>398</v>
      </c>
      <c r="NX78" s="42" t="s">
        <v>398</v>
      </c>
      <c r="NY78" s="42" t="s">
        <v>398</v>
      </c>
      <c r="NZ78" s="42" t="s">
        <v>398</v>
      </c>
      <c r="OA78" s="42" t="s">
        <v>398</v>
      </c>
      <c r="OB78" s="42" t="s">
        <v>398</v>
      </c>
      <c r="OC78" s="42" t="s">
        <v>398</v>
      </c>
      <c r="OD78" s="42" t="s">
        <v>398</v>
      </c>
      <c r="OE78" s="42" t="s">
        <v>398</v>
      </c>
      <c r="OF78" s="42" t="s">
        <v>398</v>
      </c>
      <c r="OG78" s="42" t="s">
        <v>398</v>
      </c>
      <c r="OH78" s="42" t="s">
        <v>398</v>
      </c>
      <c r="OI78" s="42" t="s">
        <v>398</v>
      </c>
      <c r="OJ78" s="42" t="s">
        <v>398</v>
      </c>
      <c r="OK78" s="42" t="s">
        <v>398</v>
      </c>
      <c r="OL78" s="42" t="s">
        <v>398</v>
      </c>
      <c r="OM78" s="42" t="s">
        <v>398</v>
      </c>
      <c r="ON78" s="42" t="s">
        <v>398</v>
      </c>
      <c r="OO78" s="42" t="s">
        <v>398</v>
      </c>
      <c r="OP78" s="42" t="s">
        <v>398</v>
      </c>
      <c r="OQ78" s="42" t="s">
        <v>398</v>
      </c>
      <c r="OR78" s="42" t="s">
        <v>398</v>
      </c>
      <c r="OS78" s="42" t="s">
        <v>398</v>
      </c>
      <c r="OT78" s="42" t="s">
        <v>398</v>
      </c>
      <c r="OU78" s="42" t="s">
        <v>398</v>
      </c>
      <c r="OV78" s="42" t="s">
        <v>398</v>
      </c>
      <c r="OW78" s="42" t="s">
        <v>398</v>
      </c>
      <c r="OX78" s="42" t="s">
        <v>398</v>
      </c>
      <c r="OY78" s="42" t="s">
        <v>398</v>
      </c>
      <c r="OZ78" s="42" t="s">
        <v>398</v>
      </c>
      <c r="PA78" s="42" t="s">
        <v>398</v>
      </c>
      <c r="PB78" s="42" t="s">
        <v>398</v>
      </c>
      <c r="PC78" s="42" t="s">
        <v>398</v>
      </c>
      <c r="PD78" s="42" t="s">
        <v>398</v>
      </c>
      <c r="PE78" s="42" t="s">
        <v>398</v>
      </c>
      <c r="PF78" s="42" t="s">
        <v>398</v>
      </c>
      <c r="PG78" s="42" t="s">
        <v>398</v>
      </c>
      <c r="PH78" s="42" t="s">
        <v>398</v>
      </c>
      <c r="PI78" s="42" t="s">
        <v>398</v>
      </c>
      <c r="PJ78" s="42" t="s">
        <v>398</v>
      </c>
      <c r="PK78" s="42" t="s">
        <v>398</v>
      </c>
      <c r="PL78" s="42" t="s">
        <v>398</v>
      </c>
      <c r="PM78" s="42" t="s">
        <v>398</v>
      </c>
      <c r="PN78" s="42" t="s">
        <v>398</v>
      </c>
      <c r="PO78" s="42" t="s">
        <v>398</v>
      </c>
      <c r="PP78" s="42" t="s">
        <v>398</v>
      </c>
      <c r="PQ78" s="42" t="s">
        <v>398</v>
      </c>
      <c r="PR78" s="42" t="s">
        <v>398</v>
      </c>
      <c r="PS78" s="42" t="s">
        <v>398</v>
      </c>
      <c r="PT78" s="42" t="s">
        <v>398</v>
      </c>
      <c r="PU78" s="42" t="s">
        <v>398</v>
      </c>
      <c r="PV78" s="42" t="s">
        <v>398</v>
      </c>
      <c r="PW78" s="42" t="s">
        <v>398</v>
      </c>
      <c r="PX78" s="42" t="s">
        <v>398</v>
      </c>
      <c r="PY78" s="42" t="s">
        <v>398</v>
      </c>
      <c r="PZ78" s="42" t="s">
        <v>398</v>
      </c>
      <c r="QA78" s="42" t="s">
        <v>398</v>
      </c>
      <c r="QB78" s="42" t="s">
        <v>398</v>
      </c>
      <c r="QC78" s="42" t="s">
        <v>398</v>
      </c>
      <c r="QD78" s="42" t="s">
        <v>398</v>
      </c>
      <c r="QE78" s="42" t="s">
        <v>398</v>
      </c>
      <c r="QF78" s="42" t="s">
        <v>398</v>
      </c>
      <c r="QG78" s="42" t="s">
        <v>398</v>
      </c>
      <c r="QH78" s="42" t="s">
        <v>398</v>
      </c>
      <c r="QI78" s="42" t="s">
        <v>398</v>
      </c>
      <c r="QJ78" s="42" t="s">
        <v>398</v>
      </c>
      <c r="QK78" s="42" t="s">
        <v>398</v>
      </c>
      <c r="QL78" s="42" t="s">
        <v>398</v>
      </c>
      <c r="QM78" s="42" t="s">
        <v>398</v>
      </c>
      <c r="QN78" s="42" t="s">
        <v>398</v>
      </c>
      <c r="QO78" s="42" t="s">
        <v>398</v>
      </c>
      <c r="QP78" s="42" t="s">
        <v>398</v>
      </c>
      <c r="QQ78" s="42" t="s">
        <v>398</v>
      </c>
      <c r="QR78" s="42" t="s">
        <v>398</v>
      </c>
      <c r="QS78" s="42" t="s">
        <v>398</v>
      </c>
      <c r="QT78" s="42" t="s">
        <v>398</v>
      </c>
      <c r="QU78" s="42" t="s">
        <v>398</v>
      </c>
      <c r="QV78" s="42" t="s">
        <v>398</v>
      </c>
      <c r="QW78" s="42" t="s">
        <v>398</v>
      </c>
      <c r="QX78" s="42" t="s">
        <v>398</v>
      </c>
      <c r="QY78" s="42" t="s">
        <v>398</v>
      </c>
      <c r="QZ78" s="42" t="s">
        <v>398</v>
      </c>
      <c r="RA78" s="42" t="s">
        <v>398</v>
      </c>
      <c r="RB78" s="42" t="s">
        <v>398</v>
      </c>
      <c r="RC78" s="42" t="s">
        <v>398</v>
      </c>
      <c r="RD78" s="42" t="s">
        <v>398</v>
      </c>
      <c r="RE78" s="42" t="s">
        <v>398</v>
      </c>
      <c r="RF78" s="42" t="s">
        <v>398</v>
      </c>
      <c r="RG78" s="42" t="s">
        <v>398</v>
      </c>
      <c r="RH78" s="42" t="s">
        <v>398</v>
      </c>
      <c r="RI78" s="42" t="s">
        <v>398</v>
      </c>
      <c r="RJ78" s="42" t="s">
        <v>398</v>
      </c>
      <c r="RK78" s="42" t="s">
        <v>398</v>
      </c>
      <c r="RL78" s="42" t="s">
        <v>398</v>
      </c>
      <c r="RM78" s="42" t="s">
        <v>398</v>
      </c>
      <c r="RN78" s="42" t="s">
        <v>398</v>
      </c>
      <c r="RO78" s="42" t="s">
        <v>398</v>
      </c>
      <c r="RP78" s="42" t="s">
        <v>398</v>
      </c>
      <c r="RQ78" s="42" t="s">
        <v>398</v>
      </c>
      <c r="RR78" s="42" t="s">
        <v>398</v>
      </c>
      <c r="RS78" s="42" t="s">
        <v>398</v>
      </c>
      <c r="RT78" s="42" t="s">
        <v>398</v>
      </c>
      <c r="RU78" s="42" t="s">
        <v>398</v>
      </c>
      <c r="RV78" s="42" t="s">
        <v>398</v>
      </c>
      <c r="RW78" s="42" t="s">
        <v>398</v>
      </c>
      <c r="RX78" s="42" t="s">
        <v>398</v>
      </c>
      <c r="RY78" s="42" t="s">
        <v>398</v>
      </c>
      <c r="RZ78" s="42" t="s">
        <v>398</v>
      </c>
      <c r="SA78" s="42" t="s">
        <v>398</v>
      </c>
      <c r="SB78" s="42" t="s">
        <v>398</v>
      </c>
      <c r="SC78" s="42" t="s">
        <v>398</v>
      </c>
      <c r="SD78" s="42" t="s">
        <v>398</v>
      </c>
      <c r="SE78" s="42" t="s">
        <v>398</v>
      </c>
      <c r="SF78" s="42" t="s">
        <v>398</v>
      </c>
      <c r="SG78" s="42" t="s">
        <v>398</v>
      </c>
      <c r="SH78" s="42" t="s">
        <v>398</v>
      </c>
      <c r="SM78">
        <f>'GRR Data'!A74</f>
        <v>0</v>
      </c>
    </row>
    <row r="79" spans="1:507" ht="13.5" thickBot="1">
      <c r="A79" s="295" t="s">
        <v>399</v>
      </c>
      <c r="B79" s="341" t="s">
        <v>400</v>
      </c>
      <c r="C79" s="342" t="str">
        <f t="shared" ref="C79:BN79" si="162">C10</f>
        <v>CTF101</v>
      </c>
      <c r="D79" s="244" t="str">
        <f t="shared" si="162"/>
        <v>CTF201</v>
      </c>
      <c r="E79" s="244" t="str">
        <f t="shared" si="162"/>
        <v>CTF202</v>
      </c>
      <c r="F79" s="244" t="str">
        <f t="shared" si="162"/>
        <v>CTF203</v>
      </c>
      <c r="G79" s="244" t="str">
        <f t="shared" si="162"/>
        <v>CTF204</v>
      </c>
      <c r="H79" s="244" t="str">
        <f t="shared" si="162"/>
        <v>CTF205</v>
      </c>
      <c r="I79" s="244" t="str">
        <f t="shared" si="162"/>
        <v>CTF207</v>
      </c>
      <c r="J79" s="244" t="str">
        <f t="shared" si="162"/>
        <v>CTF208</v>
      </c>
      <c r="K79" s="244" t="str">
        <f t="shared" si="162"/>
        <v>CTF209</v>
      </c>
      <c r="L79" s="244" t="str">
        <f t="shared" si="162"/>
        <v>CTF210</v>
      </c>
      <c r="M79" s="244" t="str">
        <f t="shared" si="162"/>
        <v>CTF211</v>
      </c>
      <c r="N79" s="244" t="str">
        <f t="shared" si="162"/>
        <v>CTF212</v>
      </c>
      <c r="O79" s="244" t="str">
        <f t="shared" si="162"/>
        <v>CTF213</v>
      </c>
      <c r="P79" s="244" t="str">
        <f t="shared" si="162"/>
        <v>CTF214</v>
      </c>
      <c r="Q79" s="244" t="str">
        <f t="shared" si="162"/>
        <v>CTF215</v>
      </c>
      <c r="R79" s="244" t="str">
        <f t="shared" si="162"/>
        <v>CTF216</v>
      </c>
      <c r="S79" s="244" t="str">
        <f t="shared" si="162"/>
        <v>CTF217</v>
      </c>
      <c r="T79" s="244" t="str">
        <f t="shared" si="162"/>
        <v>CTF218</v>
      </c>
      <c r="U79" s="244" t="str">
        <f t="shared" si="162"/>
        <v>CTF219</v>
      </c>
      <c r="V79" s="244" t="str">
        <f t="shared" si="162"/>
        <v>CTF221</v>
      </c>
      <c r="W79" s="244" t="str">
        <f t="shared" si="162"/>
        <v>CTF222</v>
      </c>
      <c r="X79" s="244" t="str">
        <f t="shared" si="162"/>
        <v>CTF223</v>
      </c>
      <c r="Y79" s="244" t="str">
        <f t="shared" si="162"/>
        <v>CTF224</v>
      </c>
      <c r="Z79" s="244" t="str">
        <f t="shared" si="162"/>
        <v>CTF225</v>
      </c>
      <c r="AA79" s="244" t="str">
        <f t="shared" si="162"/>
        <v>CTF227</v>
      </c>
      <c r="AB79" s="244" t="str">
        <f t="shared" si="162"/>
        <v>CTF228</v>
      </c>
      <c r="AC79" s="244" t="str">
        <f t="shared" si="162"/>
        <v>CTF229</v>
      </c>
      <c r="AD79" s="244" t="str">
        <f t="shared" si="162"/>
        <v>CTF230</v>
      </c>
      <c r="AE79" s="244" t="str">
        <f t="shared" si="162"/>
        <v>CTF231</v>
      </c>
      <c r="AF79" s="244" t="str">
        <f t="shared" si="162"/>
        <v>CTF232</v>
      </c>
      <c r="AG79" s="244" t="str">
        <f t="shared" si="162"/>
        <v>CTF233</v>
      </c>
      <c r="AH79" s="244" t="str">
        <f t="shared" si="162"/>
        <v>CTF234</v>
      </c>
      <c r="AI79" s="244" t="str">
        <f t="shared" si="162"/>
        <v>CTF235</v>
      </c>
      <c r="AJ79" s="244" t="str">
        <f t="shared" si="162"/>
        <v>CTF236</v>
      </c>
      <c r="AK79" s="244" t="str">
        <f t="shared" si="162"/>
        <v>CTF237</v>
      </c>
      <c r="AL79" s="244" t="str">
        <f t="shared" si="162"/>
        <v>CTF238</v>
      </c>
      <c r="AM79" s="244" t="str">
        <f t="shared" si="162"/>
        <v>CTF239</v>
      </c>
      <c r="AN79" s="244" t="str">
        <f t="shared" si="162"/>
        <v>CTF241 X1-X4</v>
      </c>
      <c r="AO79" s="244" t="str">
        <f t="shared" si="162"/>
        <v>CTF241 X2-X5</v>
      </c>
      <c r="AP79" s="244" t="str">
        <f t="shared" si="162"/>
        <v>CTF241 X3-X6</v>
      </c>
      <c r="AQ79" s="244" t="str">
        <f t="shared" si="162"/>
        <v>CTF242 Y1-Y4</v>
      </c>
      <c r="AR79" s="244" t="str">
        <f t="shared" si="162"/>
        <v>CTF242 Y2-Y5</v>
      </c>
      <c r="AS79" s="244" t="str">
        <f t="shared" si="162"/>
        <v>CTF242 Y3-Y6</v>
      </c>
      <c r="AT79" s="244" t="str">
        <f t="shared" si="162"/>
        <v>CTF243</v>
      </c>
      <c r="AU79" s="244" t="str">
        <f t="shared" si="162"/>
        <v>CTF243-B1</v>
      </c>
      <c r="AV79" s="244" t="str">
        <f t="shared" si="162"/>
        <v>CTF243-B2</v>
      </c>
      <c r="AW79" s="244" t="str">
        <f t="shared" si="162"/>
        <v>CTF243-B3</v>
      </c>
      <c r="AX79" s="244" t="str">
        <f t="shared" si="162"/>
        <v>CTF243-B4</v>
      </c>
      <c r="AY79" s="244" t="str">
        <f t="shared" si="162"/>
        <v>CTF243-B5</v>
      </c>
      <c r="AZ79" s="244" t="str">
        <f t="shared" si="162"/>
        <v>CTF243-B6</v>
      </c>
      <c r="BA79" s="244" t="str">
        <f t="shared" si="162"/>
        <v>CTF243-B7</v>
      </c>
      <c r="BB79" s="244" t="str">
        <f t="shared" si="162"/>
        <v>CTF243-B8</v>
      </c>
      <c r="BC79" s="244" t="str">
        <f t="shared" si="162"/>
        <v>CTF243-B9</v>
      </c>
      <c r="BD79" s="244" t="str">
        <f t="shared" si="162"/>
        <v>CTF243-B10</v>
      </c>
      <c r="BE79" s="244" t="str">
        <f t="shared" si="162"/>
        <v>CTF243-B11</v>
      </c>
      <c r="BF79" s="244" t="str">
        <f t="shared" si="162"/>
        <v>CTF243-B12</v>
      </c>
      <c r="BG79" s="244" t="str">
        <f t="shared" si="162"/>
        <v>CTF243-B13</v>
      </c>
      <c r="BH79" s="244" t="str">
        <f t="shared" si="162"/>
        <v>CTF243-B14</v>
      </c>
      <c r="BI79" s="244" t="str">
        <f t="shared" si="162"/>
        <v>CTF243-B15</v>
      </c>
      <c r="BJ79" s="244" t="str">
        <f t="shared" si="162"/>
        <v>CTF244</v>
      </c>
      <c r="BK79" s="244" t="str">
        <f t="shared" si="162"/>
        <v>CTF244-X</v>
      </c>
      <c r="BL79" s="244" t="str">
        <f t="shared" si="162"/>
        <v>CTF244-Y</v>
      </c>
      <c r="BM79" s="244" t="str">
        <f t="shared" si="162"/>
        <v>CTF302-A1</v>
      </c>
      <c r="BN79" s="244" t="str">
        <f t="shared" si="162"/>
        <v>CTF302-B1</v>
      </c>
      <c r="BO79" s="244" t="str">
        <f t="shared" ref="BO79:DZ79" si="163">BO10</f>
        <v>CTF302-C1</v>
      </c>
      <c r="BP79" s="244" t="str">
        <f t="shared" si="163"/>
        <v>CTF302-D1</v>
      </c>
      <c r="BQ79" s="244" t="str">
        <f t="shared" si="163"/>
        <v>CTF303</v>
      </c>
      <c r="BR79" s="244" t="str">
        <f t="shared" si="163"/>
        <v>CTF303-X</v>
      </c>
      <c r="BS79" s="244" t="str">
        <f t="shared" si="163"/>
        <v>CTF303-Y</v>
      </c>
      <c r="BT79" s="244" t="str">
        <f t="shared" si="163"/>
        <v>CTF304-A1</v>
      </c>
      <c r="BU79" s="244" t="str">
        <f t="shared" si="163"/>
        <v>CTF304-B1</v>
      </c>
      <c r="BV79" s="244" t="str">
        <f t="shared" si="163"/>
        <v>CTF304-C1</v>
      </c>
      <c r="BW79" s="244" t="str">
        <f t="shared" si="163"/>
        <v>CTF304-D1</v>
      </c>
      <c r="BX79" s="244" t="str">
        <f t="shared" si="163"/>
        <v>CTF401-P1</v>
      </c>
      <c r="BY79" s="244" t="str">
        <f t="shared" si="163"/>
        <v>CTF401-P2</v>
      </c>
      <c r="BZ79" s="244" t="str">
        <f t="shared" si="163"/>
        <v>CTF401-P3</v>
      </c>
      <c r="CA79" s="244" t="str">
        <f t="shared" si="163"/>
        <v>CTF401-P4</v>
      </c>
      <c r="CB79" s="244" t="str">
        <f t="shared" si="163"/>
        <v>CTF401-P5</v>
      </c>
      <c r="CC79" s="244" t="str">
        <f t="shared" si="163"/>
        <v>CTF401-P6</v>
      </c>
      <c r="CD79" s="244" t="str">
        <f t="shared" si="163"/>
        <v>CTF402-V1</v>
      </c>
      <c r="CE79" s="244" t="str">
        <f t="shared" si="163"/>
        <v>CTF402-V2</v>
      </c>
      <c r="CF79" s="244" t="str">
        <f t="shared" si="163"/>
        <v>CTF402-V3</v>
      </c>
      <c r="CG79" s="244" t="str">
        <f t="shared" si="163"/>
        <v>CTF402-V4</v>
      </c>
      <c r="CH79" s="244" t="str">
        <f t="shared" si="163"/>
        <v>CTF402-V5</v>
      </c>
      <c r="CI79" s="244" t="str">
        <f t="shared" si="163"/>
        <v>CTF402-V6</v>
      </c>
      <c r="CJ79" s="244" t="str">
        <f t="shared" si="163"/>
        <v>CTF403-P1</v>
      </c>
      <c r="CK79" s="244" t="str">
        <f t="shared" si="163"/>
        <v>CTF403-P6</v>
      </c>
      <c r="CL79" s="244" t="str">
        <f t="shared" si="163"/>
        <v>CTF404-V1</v>
      </c>
      <c r="CM79" s="244" t="str">
        <f t="shared" si="163"/>
        <v>CTF404-V6</v>
      </c>
      <c r="CN79" s="244" t="str">
        <f t="shared" si="163"/>
        <v>CTF405</v>
      </c>
      <c r="CO79" s="244" t="str">
        <f t="shared" si="163"/>
        <v>CTF406</v>
      </c>
      <c r="CP79" s="244" t="str">
        <f t="shared" si="163"/>
        <v>CTF407</v>
      </c>
      <c r="CQ79" s="244" t="str">
        <f t="shared" si="163"/>
        <v>CTF410</v>
      </c>
      <c r="CR79" s="244" t="str">
        <f t="shared" si="163"/>
        <v>CTF410-K</v>
      </c>
      <c r="CS79" s="244" t="str">
        <f t="shared" si="163"/>
        <v>CTF411</v>
      </c>
      <c r="CT79" s="244" t="str">
        <f t="shared" si="163"/>
        <v>CTF411-J</v>
      </c>
      <c r="CU79" s="244" t="str">
        <f t="shared" si="163"/>
        <v>CTF412</v>
      </c>
      <c r="CV79" s="244" t="str">
        <f t="shared" si="163"/>
        <v>CTF412-M</v>
      </c>
      <c r="CW79" s="244" t="str">
        <f t="shared" si="163"/>
        <v>CTF413</v>
      </c>
      <c r="CX79" s="244" t="str">
        <f t="shared" si="163"/>
        <v>CTF413-L</v>
      </c>
      <c r="CY79" s="244" t="str">
        <f t="shared" si="163"/>
        <v>CTF501-G1</v>
      </c>
      <c r="CZ79" s="244" t="str">
        <f t="shared" si="163"/>
        <v>CTF501-G2</v>
      </c>
      <c r="DA79" s="244" t="str">
        <f t="shared" si="163"/>
        <v>CTF501-G3</v>
      </c>
      <c r="DB79" s="244" t="str">
        <f t="shared" si="163"/>
        <v>CTF502-H1</v>
      </c>
      <c r="DC79" s="244" t="str">
        <f t="shared" si="163"/>
        <v>CTF502-H2</v>
      </c>
      <c r="DD79" s="244" t="str">
        <f t="shared" si="163"/>
        <v>CTF502-H3</v>
      </c>
      <c r="DE79" s="244" t="str">
        <f t="shared" si="163"/>
        <v>CTF503</v>
      </c>
      <c r="DF79" s="244" t="str">
        <f t="shared" si="163"/>
        <v>CTF504</v>
      </c>
      <c r="DG79" s="244" t="str">
        <f t="shared" si="163"/>
        <v>CTF505</v>
      </c>
      <c r="DH79" s="244" t="str">
        <f t="shared" si="163"/>
        <v>CTF506</v>
      </c>
      <c r="DI79" s="244" t="str">
        <f t="shared" si="163"/>
        <v>CTF507</v>
      </c>
      <c r="DJ79" s="244" t="str">
        <f t="shared" si="163"/>
        <v>CTF508</v>
      </c>
      <c r="DK79" s="244" t="str">
        <f t="shared" si="163"/>
        <v>CTF509</v>
      </c>
      <c r="DL79" s="244" t="str">
        <f t="shared" si="163"/>
        <v>CTF510</v>
      </c>
      <c r="DM79" s="244" t="str">
        <f t="shared" si="163"/>
        <v>CTF511</v>
      </c>
      <c r="DN79" s="244" t="str">
        <f t="shared" si="163"/>
        <v>CTF512</v>
      </c>
      <c r="DO79" s="244" t="str">
        <f t="shared" si="163"/>
        <v>CTF513</v>
      </c>
      <c r="DP79" s="244" t="str">
        <f t="shared" si="163"/>
        <v>CTF514</v>
      </c>
      <c r="DQ79" s="244" t="str">
        <f t="shared" si="163"/>
        <v>CTF515</v>
      </c>
      <c r="DR79" s="244" t="str">
        <f t="shared" si="163"/>
        <v>CTF516</v>
      </c>
      <c r="DS79" s="244" t="str">
        <f t="shared" si="163"/>
        <v>CTF517</v>
      </c>
      <c r="DT79" s="244" t="str">
        <f t="shared" si="163"/>
        <v>CTF518</v>
      </c>
      <c r="DU79" s="244" t="str">
        <f t="shared" si="163"/>
        <v>CTF519</v>
      </c>
      <c r="DV79" s="244" t="str">
        <f t="shared" si="163"/>
        <v>CTF520</v>
      </c>
      <c r="DW79" s="244" t="str">
        <f t="shared" si="163"/>
        <v>CTF521</v>
      </c>
      <c r="DX79" s="244" t="str">
        <f t="shared" si="163"/>
        <v>CTF522</v>
      </c>
      <c r="DY79" s="244" t="str">
        <f t="shared" si="163"/>
        <v>CTF523</v>
      </c>
      <c r="DZ79" s="244" t="str">
        <f t="shared" si="163"/>
        <v>CTF524</v>
      </c>
      <c r="EA79" s="244" t="str">
        <f t="shared" ref="EA79:GL79" si="164">EA10</f>
        <v>CTF525</v>
      </c>
      <c r="EB79" s="244" t="str">
        <f t="shared" si="164"/>
        <v>CTF526</v>
      </c>
      <c r="EC79" s="244" t="str">
        <f t="shared" si="164"/>
        <v>CTF527</v>
      </c>
      <c r="ED79" s="244" t="str">
        <f t="shared" si="164"/>
        <v>CTF528</v>
      </c>
      <c r="EE79" s="244" t="str">
        <f t="shared" si="164"/>
        <v>CTF529</v>
      </c>
      <c r="EF79" s="244" t="str">
        <f t="shared" si="164"/>
        <v>CTF530</v>
      </c>
      <c r="EG79" s="244" t="str">
        <f t="shared" si="164"/>
        <v>CTF531</v>
      </c>
      <c r="EH79" s="244" t="str">
        <f t="shared" si="164"/>
        <v>CTF532</v>
      </c>
      <c r="EI79" s="244" t="str">
        <f t="shared" si="164"/>
        <v>CTF533</v>
      </c>
      <c r="EJ79" s="244" t="str">
        <f t="shared" si="164"/>
        <v>CTF534</v>
      </c>
      <c r="EK79" s="244" t="str">
        <f t="shared" si="164"/>
        <v>CTF535</v>
      </c>
      <c r="EL79" s="244" t="str">
        <f t="shared" si="164"/>
        <v>CTF701</v>
      </c>
      <c r="EM79" s="244" t="str">
        <f t="shared" si="164"/>
        <v>CTF702</v>
      </c>
      <c r="EN79" s="244" t="str">
        <f t="shared" si="164"/>
        <v>CTF703</v>
      </c>
      <c r="EO79" s="244" t="str">
        <f t="shared" si="164"/>
        <v>CTF704</v>
      </c>
      <c r="EP79" s="244" t="str">
        <f t="shared" si="164"/>
        <v>CTF705</v>
      </c>
      <c r="EQ79" s="244" t="str">
        <f t="shared" si="164"/>
        <v>CTF706</v>
      </c>
      <c r="ER79" s="244" t="str">
        <f t="shared" si="164"/>
        <v>CTF707</v>
      </c>
      <c r="ES79" s="244" t="str">
        <f t="shared" si="164"/>
        <v>CTF708</v>
      </c>
      <c r="ET79" s="244" t="str">
        <f t="shared" si="164"/>
        <v>CTF709</v>
      </c>
      <c r="EU79" s="244" t="str">
        <f t="shared" si="164"/>
        <v>CTF716</v>
      </c>
      <c r="EV79" s="244" t="str">
        <f t="shared" si="164"/>
        <v>CTF717</v>
      </c>
      <c r="EW79" s="244" t="str">
        <f t="shared" si="164"/>
        <v>CTF718</v>
      </c>
      <c r="EX79" s="244" t="str">
        <f t="shared" si="164"/>
        <v>CTF719</v>
      </c>
      <c r="EY79" s="244" t="str">
        <f t="shared" si="164"/>
        <v>CTF720</v>
      </c>
      <c r="EZ79" s="244" t="str">
        <f t="shared" si="164"/>
        <v>CTF721</v>
      </c>
      <c r="FA79" s="244" t="str">
        <f t="shared" si="164"/>
        <v>CTF722</v>
      </c>
      <c r="FB79" s="244" t="str">
        <f t="shared" si="164"/>
        <v>CTF723</v>
      </c>
      <c r="FC79" s="244" t="str">
        <f t="shared" si="164"/>
        <v>CTF724</v>
      </c>
      <c r="FD79" s="244" t="str">
        <f t="shared" si="164"/>
        <v>CTF731</v>
      </c>
      <c r="FE79" s="244" t="str">
        <f t="shared" si="164"/>
        <v>CTF731-E1</v>
      </c>
      <c r="FF79" s="244" t="str">
        <f t="shared" si="164"/>
        <v>CTF731-E2</v>
      </c>
      <c r="FG79" s="244" t="str">
        <f t="shared" si="164"/>
        <v>CTF731-E3</v>
      </c>
      <c r="FH79" s="244" t="str">
        <f t="shared" si="164"/>
        <v>CTF731-E4</v>
      </c>
      <c r="FI79" s="244" t="str">
        <f t="shared" si="164"/>
        <v>CTF731-E5</v>
      </c>
      <c r="FJ79" s="244" t="str">
        <f t="shared" si="164"/>
        <v>CTF731-E6</v>
      </c>
      <c r="FK79" s="244" t="str">
        <f t="shared" si="164"/>
        <v>CTF731-E7</v>
      </c>
      <c r="FL79" s="244" t="str">
        <f t="shared" si="164"/>
        <v>CTF731-E8</v>
      </c>
      <c r="FM79" s="244" t="str">
        <f t="shared" si="164"/>
        <v>CTF731-E9</v>
      </c>
      <c r="FN79" s="244" t="str">
        <f t="shared" si="164"/>
        <v>CTF731-E10</v>
      </c>
      <c r="FO79" s="244" t="str">
        <f t="shared" si="164"/>
        <v>CTF731-E11</v>
      </c>
      <c r="FP79" s="244" t="str">
        <f t="shared" si="164"/>
        <v>CTF731-E12</v>
      </c>
      <c r="FQ79" s="244" t="str">
        <f t="shared" si="164"/>
        <v>CTF731-E13</v>
      </c>
      <c r="FR79" s="244" t="str">
        <f t="shared" si="164"/>
        <v>CTF731-E14</v>
      </c>
      <c r="FS79" s="244" t="str">
        <f t="shared" si="164"/>
        <v>CTF731-E15</v>
      </c>
      <c r="FT79" s="244" t="str">
        <f t="shared" si="164"/>
        <v>CTF732</v>
      </c>
      <c r="FU79" s="244" t="str">
        <f t="shared" si="164"/>
        <v>CTF732-F1</v>
      </c>
      <c r="FV79" s="244" t="str">
        <f t="shared" si="164"/>
        <v>CTF732-F2</v>
      </c>
      <c r="FW79" s="244" t="str">
        <f t="shared" si="164"/>
        <v>CTF732-F3</v>
      </c>
      <c r="FX79" s="244" t="str">
        <f t="shared" si="164"/>
        <v>CTF732-F4</v>
      </c>
      <c r="FY79" s="244" t="str">
        <f t="shared" si="164"/>
        <v>CTF732-F5</v>
      </c>
      <c r="FZ79" s="244" t="str">
        <f t="shared" si="164"/>
        <v>CTF732-F6</v>
      </c>
      <c r="GA79" s="244" t="str">
        <f t="shared" si="164"/>
        <v>CTF732-F7</v>
      </c>
      <c r="GB79" s="244" t="str">
        <f t="shared" si="164"/>
        <v>CTF732-F8</v>
      </c>
      <c r="GC79" s="244" t="str">
        <f t="shared" si="164"/>
        <v>CTF732-F9</v>
      </c>
      <c r="GD79" s="244" t="str">
        <f t="shared" si="164"/>
        <v>CTF732-F10</v>
      </c>
      <c r="GE79" s="244" t="str">
        <f t="shared" si="164"/>
        <v>CTF732-F11</v>
      </c>
      <c r="GF79" s="244" t="str">
        <f t="shared" si="164"/>
        <v>CTF732-F12</v>
      </c>
      <c r="GG79" s="244" t="str">
        <f t="shared" si="164"/>
        <v>CTF732-F13</v>
      </c>
      <c r="GH79" s="244" t="str">
        <f t="shared" si="164"/>
        <v>CTF732-F14</v>
      </c>
      <c r="GI79" s="244" t="str">
        <f t="shared" si="164"/>
        <v>CTF732-F15</v>
      </c>
      <c r="GJ79" s="244" t="str">
        <f t="shared" si="164"/>
        <v>CTF733</v>
      </c>
      <c r="GK79" s="244" t="str">
        <f t="shared" si="164"/>
        <v>CTF733-E1</v>
      </c>
      <c r="GL79" s="244" t="str">
        <f t="shared" si="164"/>
        <v>CTF733-E2</v>
      </c>
      <c r="GM79" s="244" t="str">
        <f t="shared" ref="GM79:IX79" si="165">GM10</f>
        <v>CTF733-E3</v>
      </c>
      <c r="GN79" s="244" t="str">
        <f t="shared" si="165"/>
        <v>CTF733-E4</v>
      </c>
      <c r="GO79" s="244" t="str">
        <f t="shared" si="165"/>
        <v>CTF733-E5</v>
      </c>
      <c r="GP79" s="244" t="str">
        <f t="shared" si="165"/>
        <v>CTF733-E6</v>
      </c>
      <c r="GQ79" s="244" t="str">
        <f t="shared" si="165"/>
        <v>CTF733-E7</v>
      </c>
      <c r="GR79" s="244" t="str">
        <f t="shared" si="165"/>
        <v>CTF733-E8</v>
      </c>
      <c r="GS79" s="244" t="str">
        <f t="shared" si="165"/>
        <v>CTF733-E9</v>
      </c>
      <c r="GT79" s="244" t="str">
        <f t="shared" si="165"/>
        <v>CTF733-E10</v>
      </c>
      <c r="GU79" s="244" t="str">
        <f t="shared" si="165"/>
        <v>CTF733-E11</v>
      </c>
      <c r="GV79" s="244" t="str">
        <f t="shared" si="165"/>
        <v>CTF733-E12</v>
      </c>
      <c r="GW79" s="244" t="str">
        <f t="shared" si="165"/>
        <v>CTF733-E13</v>
      </c>
      <c r="GX79" s="244" t="str">
        <f t="shared" si="165"/>
        <v>CTF733-E14</v>
      </c>
      <c r="GY79" s="244" t="str">
        <f t="shared" si="165"/>
        <v>CTF733-E15</v>
      </c>
      <c r="GZ79" s="244" t="str">
        <f t="shared" si="165"/>
        <v>CTF733-F1</v>
      </c>
      <c r="HA79" s="244" t="str">
        <f t="shared" si="165"/>
        <v>CTF733-F2</v>
      </c>
      <c r="HB79" s="244" t="str">
        <f t="shared" si="165"/>
        <v>CTF733-F3</v>
      </c>
      <c r="HC79" s="244" t="str">
        <f t="shared" si="165"/>
        <v>CTF733-F4</v>
      </c>
      <c r="HD79" s="244" t="str">
        <f t="shared" si="165"/>
        <v>CTF733-F5</v>
      </c>
      <c r="HE79" s="244" t="str">
        <f t="shared" si="165"/>
        <v>CTF733-F6</v>
      </c>
      <c r="HF79" s="244" t="str">
        <f t="shared" si="165"/>
        <v>CTF733-F7</v>
      </c>
      <c r="HG79" s="244" t="str">
        <f t="shared" si="165"/>
        <v>CTF733-F8</v>
      </c>
      <c r="HH79" s="244" t="str">
        <f t="shared" si="165"/>
        <v>CTF733-F9</v>
      </c>
      <c r="HI79" s="244" t="str">
        <f t="shared" si="165"/>
        <v>CTF733-F10</v>
      </c>
      <c r="HJ79" s="244" t="str">
        <f t="shared" si="165"/>
        <v>CTF733-F11</v>
      </c>
      <c r="HK79" s="244" t="str">
        <f t="shared" si="165"/>
        <v>CTF733-F12</v>
      </c>
      <c r="HL79" s="244" t="str">
        <f t="shared" si="165"/>
        <v>CTF733-F13</v>
      </c>
      <c r="HM79" s="244" t="str">
        <f t="shared" si="165"/>
        <v>CTF733-F14</v>
      </c>
      <c r="HN79" s="244" t="str">
        <f t="shared" si="165"/>
        <v>CTF733-F15</v>
      </c>
      <c r="HO79" s="244" t="str">
        <f t="shared" si="165"/>
        <v>CTF901-K1</v>
      </c>
      <c r="HP79" s="244" t="str">
        <f t="shared" si="165"/>
        <v>CTF901-K3</v>
      </c>
      <c r="HQ79" s="244" t="str">
        <f t="shared" si="165"/>
        <v>CTF901-K4</v>
      </c>
      <c r="HR79" s="244" t="str">
        <f t="shared" si="165"/>
        <v>CTF901-K6</v>
      </c>
      <c r="HS79" s="244" t="str">
        <f t="shared" si="165"/>
        <v>CTF902-K1</v>
      </c>
      <c r="HT79" s="244" t="str">
        <f t="shared" si="165"/>
        <v>CTF902-K2</v>
      </c>
      <c r="HU79" s="244" t="str">
        <f t="shared" si="165"/>
        <v>CTF902-K3</v>
      </c>
      <c r="HV79" s="244" t="str">
        <f t="shared" si="165"/>
        <v>CTF902-K4</v>
      </c>
      <c r="HW79" s="244" t="str">
        <f t="shared" si="165"/>
        <v>CTF902-K5</v>
      </c>
      <c r="HX79" s="244" t="str">
        <f t="shared" si="165"/>
        <v>CTF902-K6</v>
      </c>
      <c r="HY79" s="244" t="str">
        <f t="shared" si="165"/>
        <v>CTF902-K7</v>
      </c>
      <c r="HZ79" s="244" t="str">
        <f t="shared" si="165"/>
        <v>CTF902-K8</v>
      </c>
      <c r="IA79" s="244" t="str">
        <f t="shared" si="165"/>
        <v>CTF903-N1</v>
      </c>
      <c r="IB79" s="244" t="str">
        <f t="shared" si="165"/>
        <v>CTF903-N2</v>
      </c>
      <c r="IC79" s="244" t="str">
        <f t="shared" si="165"/>
        <v>CTF903-N3</v>
      </c>
      <c r="ID79" s="244" t="str">
        <f t="shared" si="165"/>
        <v>CTF903-N4</v>
      </c>
      <c r="IE79" s="244" t="str">
        <f t="shared" si="165"/>
        <v>CTF903-N5</v>
      </c>
      <c r="IF79" s="244" t="str">
        <f t="shared" si="165"/>
        <v>CTF1101</v>
      </c>
      <c r="IG79" s="244" t="str">
        <f t="shared" si="165"/>
        <v>CTF1102</v>
      </c>
      <c r="IH79" s="244" t="str">
        <f t="shared" si="165"/>
        <v>CTF1103</v>
      </c>
      <c r="II79" s="244" t="str">
        <f t="shared" si="165"/>
        <v>CTF1104</v>
      </c>
      <c r="IJ79" s="244" t="str">
        <f t="shared" si="165"/>
        <v>CTF1106</v>
      </c>
      <c r="IK79" s="244" t="str">
        <f t="shared" si="165"/>
        <v>CTF1107</v>
      </c>
      <c r="IL79" s="244" t="str">
        <f t="shared" si="165"/>
        <v>CTF1108</v>
      </c>
      <c r="IM79" s="244" t="str">
        <f t="shared" si="165"/>
        <v>CTF1109</v>
      </c>
      <c r="IN79" s="244">
        <f t="shared" si="165"/>
        <v>0</v>
      </c>
      <c r="IO79" s="244">
        <f t="shared" si="165"/>
        <v>0</v>
      </c>
      <c r="IP79" s="244">
        <f t="shared" si="165"/>
        <v>0</v>
      </c>
      <c r="IQ79" s="244">
        <f t="shared" si="165"/>
        <v>0</v>
      </c>
      <c r="IR79" s="244">
        <f t="shared" si="165"/>
        <v>0</v>
      </c>
      <c r="IS79" s="244">
        <f t="shared" si="165"/>
        <v>0</v>
      </c>
      <c r="IT79" s="244">
        <f t="shared" si="165"/>
        <v>0</v>
      </c>
      <c r="IU79" s="244">
        <f t="shared" si="165"/>
        <v>0</v>
      </c>
      <c r="IV79" s="244">
        <f t="shared" si="165"/>
        <v>0</v>
      </c>
      <c r="IW79" s="244">
        <f t="shared" si="165"/>
        <v>0</v>
      </c>
      <c r="IX79" s="244">
        <f t="shared" si="165"/>
        <v>0</v>
      </c>
      <c r="IY79" s="244">
        <f t="shared" ref="IY79:LJ79" si="166">IY10</f>
        <v>0</v>
      </c>
      <c r="IZ79" s="244">
        <f t="shared" si="166"/>
        <v>0</v>
      </c>
      <c r="JA79" s="244" t="str">
        <f t="shared" si="166"/>
        <v/>
      </c>
      <c r="JB79" s="244" t="str">
        <f t="shared" si="166"/>
        <v/>
      </c>
      <c r="JC79" s="244" t="str">
        <f t="shared" si="166"/>
        <v/>
      </c>
      <c r="JD79" s="244" t="str">
        <f t="shared" si="166"/>
        <v/>
      </c>
      <c r="JE79" s="244" t="str">
        <f t="shared" si="166"/>
        <v/>
      </c>
      <c r="JF79" s="244" t="str">
        <f t="shared" si="166"/>
        <v/>
      </c>
      <c r="JG79" s="244" t="str">
        <f t="shared" si="166"/>
        <v/>
      </c>
      <c r="JH79" s="244" t="str">
        <f t="shared" si="166"/>
        <v/>
      </c>
      <c r="JI79" s="244" t="str">
        <f t="shared" si="166"/>
        <v/>
      </c>
      <c r="JJ79" s="244" t="str">
        <f t="shared" si="166"/>
        <v/>
      </c>
      <c r="JK79" s="244" t="str">
        <f t="shared" si="166"/>
        <v/>
      </c>
      <c r="JL79" s="244" t="str">
        <f t="shared" si="166"/>
        <v/>
      </c>
      <c r="JM79" s="244" t="str">
        <f t="shared" si="166"/>
        <v/>
      </c>
      <c r="JN79" s="244" t="str">
        <f t="shared" si="166"/>
        <v/>
      </c>
      <c r="JO79" s="244" t="str">
        <f t="shared" si="166"/>
        <v/>
      </c>
      <c r="JP79" s="244" t="str">
        <f t="shared" si="166"/>
        <v/>
      </c>
      <c r="JQ79" s="244" t="str">
        <f t="shared" si="166"/>
        <v/>
      </c>
      <c r="JR79" s="244" t="str">
        <f t="shared" si="166"/>
        <v/>
      </c>
      <c r="JS79" s="244" t="str">
        <f t="shared" si="166"/>
        <v/>
      </c>
      <c r="JT79" s="244" t="str">
        <f t="shared" si="166"/>
        <v/>
      </c>
      <c r="JU79" s="244" t="str">
        <f t="shared" si="166"/>
        <v/>
      </c>
      <c r="JV79" s="244" t="str">
        <f t="shared" si="166"/>
        <v/>
      </c>
      <c r="JW79" s="244" t="str">
        <f t="shared" si="166"/>
        <v/>
      </c>
      <c r="JX79" s="244" t="str">
        <f t="shared" si="166"/>
        <v/>
      </c>
      <c r="JY79" s="244" t="str">
        <f t="shared" si="166"/>
        <v/>
      </c>
      <c r="JZ79" s="244" t="str">
        <f t="shared" si="166"/>
        <v/>
      </c>
      <c r="KA79" s="244" t="str">
        <f t="shared" si="166"/>
        <v/>
      </c>
      <c r="KB79" s="244" t="str">
        <f t="shared" si="166"/>
        <v/>
      </c>
      <c r="KC79" s="244" t="str">
        <f t="shared" si="166"/>
        <v/>
      </c>
      <c r="KD79" s="244" t="str">
        <f t="shared" si="166"/>
        <v/>
      </c>
      <c r="KE79" s="244" t="str">
        <f t="shared" si="166"/>
        <v/>
      </c>
      <c r="KF79" s="244" t="str">
        <f t="shared" si="166"/>
        <v/>
      </c>
      <c r="KG79" s="244" t="str">
        <f t="shared" si="166"/>
        <v/>
      </c>
      <c r="KH79" s="244" t="str">
        <f t="shared" si="166"/>
        <v/>
      </c>
      <c r="KI79" s="244" t="str">
        <f t="shared" si="166"/>
        <v/>
      </c>
      <c r="KJ79" s="244" t="str">
        <f t="shared" si="166"/>
        <v/>
      </c>
      <c r="KK79" s="244" t="str">
        <f t="shared" si="166"/>
        <v/>
      </c>
      <c r="KL79" s="244" t="str">
        <f t="shared" si="166"/>
        <v/>
      </c>
      <c r="KM79" s="244" t="str">
        <f t="shared" si="166"/>
        <v/>
      </c>
      <c r="KN79" s="244" t="str">
        <f t="shared" si="166"/>
        <v/>
      </c>
      <c r="KO79" s="244" t="str">
        <f t="shared" si="166"/>
        <v/>
      </c>
      <c r="KP79" s="244" t="str">
        <f t="shared" si="166"/>
        <v/>
      </c>
      <c r="KQ79" s="244" t="str">
        <f t="shared" si="166"/>
        <v/>
      </c>
      <c r="KR79" s="244" t="str">
        <f t="shared" si="166"/>
        <v/>
      </c>
      <c r="KS79" s="244" t="str">
        <f t="shared" si="166"/>
        <v/>
      </c>
      <c r="KT79" s="244" t="str">
        <f t="shared" si="166"/>
        <v/>
      </c>
      <c r="KU79" s="244" t="str">
        <f t="shared" si="166"/>
        <v/>
      </c>
      <c r="KV79" s="244" t="str">
        <f t="shared" si="166"/>
        <v/>
      </c>
      <c r="KW79" s="244" t="str">
        <f t="shared" si="166"/>
        <v/>
      </c>
      <c r="KX79" s="244" t="str">
        <f t="shared" si="166"/>
        <v/>
      </c>
      <c r="KY79" s="244" t="str">
        <f t="shared" si="166"/>
        <v/>
      </c>
      <c r="KZ79" s="244" t="str">
        <f t="shared" si="166"/>
        <v/>
      </c>
      <c r="LA79" s="244" t="str">
        <f t="shared" si="166"/>
        <v/>
      </c>
      <c r="LB79" s="244" t="str">
        <f t="shared" si="166"/>
        <v/>
      </c>
      <c r="LC79" s="244" t="str">
        <f t="shared" si="166"/>
        <v/>
      </c>
      <c r="LD79" s="244" t="str">
        <f t="shared" si="166"/>
        <v/>
      </c>
      <c r="LE79" s="244" t="str">
        <f t="shared" si="166"/>
        <v/>
      </c>
      <c r="LF79" s="244" t="str">
        <f t="shared" si="166"/>
        <v/>
      </c>
      <c r="LG79" s="244" t="str">
        <f t="shared" si="166"/>
        <v/>
      </c>
      <c r="LH79" s="244" t="str">
        <f t="shared" si="166"/>
        <v/>
      </c>
      <c r="LI79" s="244" t="str">
        <f t="shared" si="166"/>
        <v/>
      </c>
      <c r="LJ79" s="244" t="str">
        <f t="shared" si="166"/>
        <v/>
      </c>
      <c r="LK79" s="244" t="str">
        <f t="shared" ref="LK79:NV79" si="167">LK10</f>
        <v/>
      </c>
      <c r="LL79" s="244" t="str">
        <f t="shared" si="167"/>
        <v/>
      </c>
      <c r="LM79" s="244" t="str">
        <f t="shared" si="167"/>
        <v/>
      </c>
      <c r="LN79" s="244" t="str">
        <f t="shared" si="167"/>
        <v/>
      </c>
      <c r="LO79" s="244" t="str">
        <f t="shared" si="167"/>
        <v/>
      </c>
      <c r="LP79" s="244" t="str">
        <f t="shared" si="167"/>
        <v/>
      </c>
      <c r="LQ79" s="244" t="str">
        <f t="shared" si="167"/>
        <v/>
      </c>
      <c r="LR79" s="244" t="str">
        <f t="shared" si="167"/>
        <v/>
      </c>
      <c r="LS79" s="244" t="str">
        <f t="shared" si="167"/>
        <v/>
      </c>
      <c r="LT79" s="244" t="str">
        <f t="shared" si="167"/>
        <v/>
      </c>
      <c r="LU79" s="244" t="str">
        <f t="shared" si="167"/>
        <v/>
      </c>
      <c r="LV79" s="244" t="str">
        <f t="shared" si="167"/>
        <v/>
      </c>
      <c r="LW79" s="244" t="str">
        <f t="shared" si="167"/>
        <v/>
      </c>
      <c r="LX79" s="244" t="str">
        <f t="shared" si="167"/>
        <v/>
      </c>
      <c r="LY79" s="244" t="str">
        <f t="shared" si="167"/>
        <v/>
      </c>
      <c r="LZ79" s="244" t="str">
        <f t="shared" si="167"/>
        <v/>
      </c>
      <c r="MA79" s="244" t="str">
        <f t="shared" si="167"/>
        <v/>
      </c>
      <c r="MB79" s="244" t="str">
        <f t="shared" si="167"/>
        <v/>
      </c>
      <c r="MC79" s="244" t="str">
        <f t="shared" si="167"/>
        <v/>
      </c>
      <c r="MD79" s="244" t="str">
        <f t="shared" si="167"/>
        <v/>
      </c>
      <c r="ME79" s="244" t="str">
        <f t="shared" si="167"/>
        <v/>
      </c>
      <c r="MF79" s="244" t="str">
        <f t="shared" si="167"/>
        <v/>
      </c>
      <c r="MG79" s="244" t="str">
        <f t="shared" si="167"/>
        <v/>
      </c>
      <c r="MH79" s="244" t="str">
        <f t="shared" si="167"/>
        <v/>
      </c>
      <c r="MI79" s="244" t="str">
        <f t="shared" si="167"/>
        <v/>
      </c>
      <c r="MJ79" s="244" t="str">
        <f t="shared" si="167"/>
        <v/>
      </c>
      <c r="MK79" s="244" t="str">
        <f t="shared" si="167"/>
        <v/>
      </c>
      <c r="ML79" s="244" t="str">
        <f t="shared" si="167"/>
        <v/>
      </c>
      <c r="MM79" s="244" t="str">
        <f t="shared" si="167"/>
        <v/>
      </c>
      <c r="MN79" s="244" t="str">
        <f t="shared" si="167"/>
        <v/>
      </c>
      <c r="MO79" s="244" t="str">
        <f t="shared" si="167"/>
        <v/>
      </c>
      <c r="MP79" s="244" t="str">
        <f t="shared" si="167"/>
        <v/>
      </c>
      <c r="MQ79" s="244" t="str">
        <f t="shared" si="167"/>
        <v/>
      </c>
      <c r="MR79" s="244" t="str">
        <f t="shared" si="167"/>
        <v/>
      </c>
      <c r="MS79" s="244" t="str">
        <f t="shared" si="167"/>
        <v/>
      </c>
      <c r="MT79" s="244" t="str">
        <f t="shared" si="167"/>
        <v/>
      </c>
      <c r="MU79" s="244" t="str">
        <f t="shared" si="167"/>
        <v/>
      </c>
      <c r="MV79" s="244" t="str">
        <f t="shared" si="167"/>
        <v/>
      </c>
      <c r="MW79" s="244" t="str">
        <f t="shared" si="167"/>
        <v/>
      </c>
      <c r="MX79" s="244" t="str">
        <f t="shared" si="167"/>
        <v/>
      </c>
      <c r="MY79" s="244" t="str">
        <f t="shared" si="167"/>
        <v/>
      </c>
      <c r="MZ79" s="244" t="str">
        <f t="shared" si="167"/>
        <v/>
      </c>
      <c r="NA79" s="244" t="str">
        <f t="shared" si="167"/>
        <v/>
      </c>
      <c r="NB79" s="244" t="str">
        <f t="shared" si="167"/>
        <v/>
      </c>
      <c r="NC79" s="244" t="str">
        <f t="shared" si="167"/>
        <v/>
      </c>
      <c r="ND79" s="244" t="str">
        <f t="shared" si="167"/>
        <v/>
      </c>
      <c r="NE79" s="244" t="str">
        <f t="shared" si="167"/>
        <v/>
      </c>
      <c r="NF79" s="244" t="str">
        <f t="shared" si="167"/>
        <v/>
      </c>
      <c r="NG79" s="244" t="str">
        <f t="shared" si="167"/>
        <v/>
      </c>
      <c r="NH79" s="244" t="str">
        <f t="shared" si="167"/>
        <v/>
      </c>
      <c r="NI79" s="244" t="str">
        <f t="shared" si="167"/>
        <v/>
      </c>
      <c r="NJ79" s="244" t="str">
        <f t="shared" si="167"/>
        <v/>
      </c>
      <c r="NK79" s="244" t="str">
        <f t="shared" si="167"/>
        <v/>
      </c>
      <c r="NL79" s="244" t="str">
        <f t="shared" si="167"/>
        <v/>
      </c>
      <c r="NM79" s="244" t="str">
        <f t="shared" si="167"/>
        <v/>
      </c>
      <c r="NN79" s="244" t="str">
        <f t="shared" si="167"/>
        <v/>
      </c>
      <c r="NO79" s="244" t="str">
        <f t="shared" si="167"/>
        <v/>
      </c>
      <c r="NP79" s="244" t="str">
        <f t="shared" si="167"/>
        <v/>
      </c>
      <c r="NQ79" s="244" t="str">
        <f t="shared" si="167"/>
        <v/>
      </c>
      <c r="NR79" s="244" t="str">
        <f t="shared" si="167"/>
        <v/>
      </c>
      <c r="NS79" s="244" t="str">
        <f t="shared" si="167"/>
        <v/>
      </c>
      <c r="NT79" s="244" t="str">
        <f t="shared" si="167"/>
        <v/>
      </c>
      <c r="NU79" s="244" t="str">
        <f t="shared" si="167"/>
        <v/>
      </c>
      <c r="NV79" s="244" t="str">
        <f t="shared" si="167"/>
        <v/>
      </c>
      <c r="NW79" s="244" t="str">
        <f t="shared" ref="NW79:QH79" si="168">NW10</f>
        <v/>
      </c>
      <c r="NX79" s="244" t="str">
        <f t="shared" si="168"/>
        <v/>
      </c>
      <c r="NY79" s="244" t="str">
        <f t="shared" si="168"/>
        <v/>
      </c>
      <c r="NZ79" s="244" t="str">
        <f t="shared" si="168"/>
        <v/>
      </c>
      <c r="OA79" s="244" t="str">
        <f t="shared" si="168"/>
        <v/>
      </c>
      <c r="OB79" s="244" t="str">
        <f t="shared" si="168"/>
        <v/>
      </c>
      <c r="OC79" s="244" t="str">
        <f t="shared" si="168"/>
        <v/>
      </c>
      <c r="OD79" s="244" t="str">
        <f t="shared" si="168"/>
        <v/>
      </c>
      <c r="OE79" s="244" t="str">
        <f t="shared" si="168"/>
        <v/>
      </c>
      <c r="OF79" s="244" t="str">
        <f t="shared" si="168"/>
        <v/>
      </c>
      <c r="OG79" s="244" t="str">
        <f t="shared" si="168"/>
        <v/>
      </c>
      <c r="OH79" s="244" t="str">
        <f t="shared" si="168"/>
        <v/>
      </c>
      <c r="OI79" s="244" t="str">
        <f t="shared" si="168"/>
        <v/>
      </c>
      <c r="OJ79" s="244" t="str">
        <f t="shared" si="168"/>
        <v/>
      </c>
      <c r="OK79" s="244" t="str">
        <f t="shared" si="168"/>
        <v/>
      </c>
      <c r="OL79" s="244" t="str">
        <f t="shared" si="168"/>
        <v/>
      </c>
      <c r="OM79" s="244" t="str">
        <f t="shared" si="168"/>
        <v/>
      </c>
      <c r="ON79" s="244" t="str">
        <f t="shared" si="168"/>
        <v/>
      </c>
      <c r="OO79" s="244" t="str">
        <f t="shared" si="168"/>
        <v/>
      </c>
      <c r="OP79" s="244" t="str">
        <f t="shared" si="168"/>
        <v/>
      </c>
      <c r="OQ79" s="244" t="str">
        <f t="shared" si="168"/>
        <v/>
      </c>
      <c r="OR79" s="244" t="str">
        <f t="shared" si="168"/>
        <v/>
      </c>
      <c r="OS79" s="244" t="str">
        <f t="shared" si="168"/>
        <v/>
      </c>
      <c r="OT79" s="244" t="str">
        <f t="shared" si="168"/>
        <v/>
      </c>
      <c r="OU79" s="244" t="str">
        <f t="shared" si="168"/>
        <v/>
      </c>
      <c r="OV79" s="244" t="str">
        <f t="shared" si="168"/>
        <v/>
      </c>
      <c r="OW79" s="244" t="str">
        <f t="shared" si="168"/>
        <v/>
      </c>
      <c r="OX79" s="244" t="str">
        <f t="shared" si="168"/>
        <v/>
      </c>
      <c r="OY79" s="244" t="str">
        <f t="shared" si="168"/>
        <v/>
      </c>
      <c r="OZ79" s="244" t="str">
        <f t="shared" si="168"/>
        <v/>
      </c>
      <c r="PA79" s="244" t="str">
        <f t="shared" si="168"/>
        <v/>
      </c>
      <c r="PB79" s="244" t="str">
        <f t="shared" si="168"/>
        <v/>
      </c>
      <c r="PC79" s="244" t="str">
        <f t="shared" si="168"/>
        <v/>
      </c>
      <c r="PD79" s="244" t="str">
        <f t="shared" si="168"/>
        <v/>
      </c>
      <c r="PE79" s="244" t="str">
        <f t="shared" si="168"/>
        <v/>
      </c>
      <c r="PF79" s="244" t="str">
        <f t="shared" si="168"/>
        <v/>
      </c>
      <c r="PG79" s="244" t="str">
        <f t="shared" si="168"/>
        <v/>
      </c>
      <c r="PH79" s="244" t="str">
        <f t="shared" si="168"/>
        <v/>
      </c>
      <c r="PI79" s="244" t="str">
        <f t="shared" si="168"/>
        <v/>
      </c>
      <c r="PJ79" s="244" t="str">
        <f t="shared" si="168"/>
        <v/>
      </c>
      <c r="PK79" s="244" t="str">
        <f t="shared" si="168"/>
        <v/>
      </c>
      <c r="PL79" s="244" t="str">
        <f t="shared" si="168"/>
        <v/>
      </c>
      <c r="PM79" s="244" t="str">
        <f t="shared" si="168"/>
        <v/>
      </c>
      <c r="PN79" s="244" t="str">
        <f t="shared" si="168"/>
        <v/>
      </c>
      <c r="PO79" s="244" t="str">
        <f t="shared" si="168"/>
        <v/>
      </c>
      <c r="PP79" s="244" t="str">
        <f t="shared" si="168"/>
        <v/>
      </c>
      <c r="PQ79" s="244" t="str">
        <f t="shared" si="168"/>
        <v/>
      </c>
      <c r="PR79" s="244" t="str">
        <f t="shared" si="168"/>
        <v/>
      </c>
      <c r="PS79" s="244" t="str">
        <f t="shared" si="168"/>
        <v/>
      </c>
      <c r="PT79" s="244" t="str">
        <f t="shared" si="168"/>
        <v/>
      </c>
      <c r="PU79" s="244" t="str">
        <f t="shared" si="168"/>
        <v/>
      </c>
      <c r="PV79" s="244" t="str">
        <f t="shared" si="168"/>
        <v/>
      </c>
      <c r="PW79" s="244" t="str">
        <f t="shared" si="168"/>
        <v/>
      </c>
      <c r="PX79" s="244" t="str">
        <f t="shared" si="168"/>
        <v/>
      </c>
      <c r="PY79" s="244" t="str">
        <f t="shared" si="168"/>
        <v/>
      </c>
      <c r="PZ79" s="244" t="str">
        <f t="shared" si="168"/>
        <v/>
      </c>
      <c r="QA79" s="244" t="str">
        <f t="shared" si="168"/>
        <v/>
      </c>
      <c r="QB79" s="244" t="str">
        <f t="shared" si="168"/>
        <v/>
      </c>
      <c r="QC79" s="244" t="str">
        <f t="shared" si="168"/>
        <v/>
      </c>
      <c r="QD79" s="244" t="str">
        <f t="shared" si="168"/>
        <v/>
      </c>
      <c r="QE79" s="244" t="str">
        <f t="shared" si="168"/>
        <v/>
      </c>
      <c r="QF79" s="244" t="str">
        <f t="shared" si="168"/>
        <v/>
      </c>
      <c r="QG79" s="244" t="str">
        <f t="shared" si="168"/>
        <v/>
      </c>
      <c r="QH79" s="244" t="str">
        <f t="shared" si="168"/>
        <v/>
      </c>
      <c r="QI79" s="244" t="str">
        <f t="shared" ref="QI79:SH79" si="169">QI10</f>
        <v/>
      </c>
      <c r="QJ79" s="244" t="str">
        <f t="shared" si="169"/>
        <v/>
      </c>
      <c r="QK79" s="244" t="str">
        <f t="shared" si="169"/>
        <v/>
      </c>
      <c r="QL79" s="244" t="str">
        <f t="shared" si="169"/>
        <v/>
      </c>
      <c r="QM79" s="244" t="str">
        <f t="shared" si="169"/>
        <v/>
      </c>
      <c r="QN79" s="244" t="str">
        <f t="shared" si="169"/>
        <v/>
      </c>
      <c r="QO79" s="244" t="str">
        <f t="shared" si="169"/>
        <v/>
      </c>
      <c r="QP79" s="244" t="str">
        <f t="shared" si="169"/>
        <v/>
      </c>
      <c r="QQ79" s="244" t="str">
        <f t="shared" si="169"/>
        <v/>
      </c>
      <c r="QR79" s="244" t="str">
        <f t="shared" si="169"/>
        <v/>
      </c>
      <c r="QS79" s="244" t="str">
        <f t="shared" si="169"/>
        <v/>
      </c>
      <c r="QT79" s="244" t="str">
        <f t="shared" si="169"/>
        <v/>
      </c>
      <c r="QU79" s="244" t="str">
        <f t="shared" si="169"/>
        <v/>
      </c>
      <c r="QV79" s="244" t="str">
        <f t="shared" si="169"/>
        <v/>
      </c>
      <c r="QW79" s="244" t="str">
        <f t="shared" si="169"/>
        <v/>
      </c>
      <c r="QX79" s="244" t="str">
        <f t="shared" si="169"/>
        <v/>
      </c>
      <c r="QY79" s="244" t="str">
        <f t="shared" si="169"/>
        <v/>
      </c>
      <c r="QZ79" s="244" t="str">
        <f t="shared" si="169"/>
        <v/>
      </c>
      <c r="RA79" s="244" t="str">
        <f t="shared" si="169"/>
        <v/>
      </c>
      <c r="RB79" s="244" t="str">
        <f t="shared" si="169"/>
        <v/>
      </c>
      <c r="RC79" s="244" t="str">
        <f t="shared" si="169"/>
        <v/>
      </c>
      <c r="RD79" s="244" t="str">
        <f t="shared" si="169"/>
        <v/>
      </c>
      <c r="RE79" s="244" t="str">
        <f t="shared" si="169"/>
        <v/>
      </c>
      <c r="RF79" s="244" t="str">
        <f t="shared" si="169"/>
        <v/>
      </c>
      <c r="RG79" s="244" t="str">
        <f t="shared" si="169"/>
        <v/>
      </c>
      <c r="RH79" s="244" t="str">
        <f t="shared" si="169"/>
        <v/>
      </c>
      <c r="RI79" s="244" t="str">
        <f t="shared" si="169"/>
        <v/>
      </c>
      <c r="RJ79" s="244" t="str">
        <f t="shared" si="169"/>
        <v/>
      </c>
      <c r="RK79" s="244" t="str">
        <f t="shared" si="169"/>
        <v/>
      </c>
      <c r="RL79" s="244" t="str">
        <f t="shared" si="169"/>
        <v/>
      </c>
      <c r="RM79" s="244" t="str">
        <f t="shared" si="169"/>
        <v/>
      </c>
      <c r="RN79" s="244" t="str">
        <f t="shared" si="169"/>
        <v/>
      </c>
      <c r="RO79" s="244" t="str">
        <f t="shared" si="169"/>
        <v/>
      </c>
      <c r="RP79" s="244" t="str">
        <f t="shared" si="169"/>
        <v/>
      </c>
      <c r="RQ79" s="244" t="str">
        <f t="shared" si="169"/>
        <v/>
      </c>
      <c r="RR79" s="244" t="str">
        <f t="shared" si="169"/>
        <v/>
      </c>
      <c r="RS79" s="244" t="str">
        <f t="shared" si="169"/>
        <v/>
      </c>
      <c r="RT79" s="244" t="str">
        <f t="shared" si="169"/>
        <v/>
      </c>
      <c r="RU79" s="244" t="str">
        <f t="shared" si="169"/>
        <v/>
      </c>
      <c r="RV79" s="244" t="str">
        <f t="shared" si="169"/>
        <v/>
      </c>
      <c r="RW79" s="244" t="str">
        <f t="shared" si="169"/>
        <v/>
      </c>
      <c r="RX79" s="244" t="str">
        <f t="shared" si="169"/>
        <v/>
      </c>
      <c r="RY79" s="244" t="str">
        <f t="shared" si="169"/>
        <v/>
      </c>
      <c r="RZ79" s="244" t="str">
        <f t="shared" si="169"/>
        <v/>
      </c>
      <c r="SA79" s="244" t="str">
        <f t="shared" si="169"/>
        <v/>
      </c>
      <c r="SB79" s="244" t="str">
        <f t="shared" si="169"/>
        <v/>
      </c>
      <c r="SC79" s="244" t="str">
        <f t="shared" si="169"/>
        <v/>
      </c>
      <c r="SD79" s="244" t="str">
        <f t="shared" si="169"/>
        <v/>
      </c>
      <c r="SE79" s="244" t="str">
        <f t="shared" si="169"/>
        <v/>
      </c>
      <c r="SF79" s="244" t="str">
        <f t="shared" si="169"/>
        <v/>
      </c>
      <c r="SG79" s="244" t="str">
        <f t="shared" si="169"/>
        <v/>
      </c>
      <c r="SH79" s="244" t="str">
        <f t="shared" si="169"/>
        <v/>
      </c>
      <c r="SM79">
        <f>'GRR Data'!A75</f>
        <v>0</v>
      </c>
    </row>
    <row r="80" spans="1:507">
      <c r="A80" s="295">
        <v>1</v>
      </c>
      <c r="B80" s="40" t="s">
        <v>686</v>
      </c>
      <c r="C80" s="44">
        <v>690.9</v>
      </c>
      <c r="D80" s="44">
        <v>0.14680000000000001</v>
      </c>
      <c r="E80" s="44">
        <v>0.18390000000000001</v>
      </c>
      <c r="F80" s="44">
        <v>0.2021</v>
      </c>
      <c r="G80" s="44">
        <v>0.16400000000000001</v>
      </c>
      <c r="H80" s="44">
        <v>0.16039999999999999</v>
      </c>
      <c r="I80" s="44">
        <v>9.9400000000000002E-2</v>
      </c>
      <c r="J80" s="44">
        <v>0.13730000000000001</v>
      </c>
      <c r="K80" s="44">
        <v>0.12139999999999999</v>
      </c>
      <c r="L80" s="44">
        <v>0.10150000000000001</v>
      </c>
      <c r="M80" s="44">
        <v>0.14949999999999999</v>
      </c>
      <c r="N80" s="44">
        <v>9.6000000000000002E-2</v>
      </c>
      <c r="O80" s="44">
        <v>9.7199999999999995E-2</v>
      </c>
      <c r="P80" s="44">
        <v>0.16189999999999999</v>
      </c>
      <c r="Q80" s="44">
        <v>0.16189999999999999</v>
      </c>
      <c r="R80" s="44">
        <v>0.1966</v>
      </c>
      <c r="S80" s="44">
        <v>0.14000000000000001</v>
      </c>
      <c r="T80" s="44">
        <v>0.16189999999999999</v>
      </c>
      <c r="U80" s="44">
        <v>0.16800000000000001</v>
      </c>
      <c r="V80" s="44">
        <v>0.16520000000000001</v>
      </c>
      <c r="W80" s="44">
        <v>0.13341</v>
      </c>
      <c r="X80" s="44">
        <v>0.1033</v>
      </c>
      <c r="Y80" s="44">
        <v>9.5950000000000008E-2</v>
      </c>
      <c r="Z80" s="44">
        <v>8.6580000000000004E-2</v>
      </c>
      <c r="AA80" s="44">
        <v>0.10038</v>
      </c>
      <c r="AB80" s="44">
        <v>0.11924999999999999</v>
      </c>
      <c r="AC80" s="44">
        <v>9.0920000000000001E-2</v>
      </c>
      <c r="AD80" s="44">
        <v>0.13966000000000001</v>
      </c>
      <c r="AE80" s="44">
        <v>0.1197</v>
      </c>
      <c r="AF80" s="44">
        <v>0.16488999999999998</v>
      </c>
      <c r="AG80" s="44">
        <v>0.18203999999999998</v>
      </c>
      <c r="AH80" s="44">
        <v>0.17588000000000001</v>
      </c>
      <c r="AI80" s="44">
        <v>0.13816000000000001</v>
      </c>
      <c r="AJ80" s="44">
        <v>0.15736</v>
      </c>
      <c r="AK80" s="44">
        <v>0.10992</v>
      </c>
      <c r="AL80" s="44">
        <v>0.13237000000000002</v>
      </c>
      <c r="AM80" s="44">
        <v>0.12029000000000001</v>
      </c>
      <c r="AN80" s="44">
        <v>274.50420000000003</v>
      </c>
      <c r="AO80" s="44">
        <v>274.50790000000001</v>
      </c>
      <c r="AP80" s="44">
        <v>274.51119999999997</v>
      </c>
      <c r="AQ80" s="44">
        <v>189.9179</v>
      </c>
      <c r="AR80" s="44">
        <v>189.9298</v>
      </c>
      <c r="AS80" s="44">
        <v>189.92609999999999</v>
      </c>
      <c r="AT80" s="44">
        <v>0.39587800000000001</v>
      </c>
      <c r="AU80" s="44">
        <v>-6.2526999999999999E-2</v>
      </c>
      <c r="AV80" s="44">
        <v>7.0560999999999999E-2</v>
      </c>
      <c r="AW80" s="44">
        <v>0.16539300000000001</v>
      </c>
      <c r="AX80" s="44">
        <v>7.2285000000000002E-2</v>
      </c>
      <c r="AY80" s="44">
        <v>-8.6897000000000002E-2</v>
      </c>
      <c r="AZ80" s="44">
        <v>-3.7865999999999997E-2</v>
      </c>
      <c r="BA80" s="44">
        <v>0.16415299999999999</v>
      </c>
      <c r="BB80" s="44">
        <v>0.23167299999999999</v>
      </c>
      <c r="BC80" s="44">
        <v>0.128497</v>
      </c>
      <c r="BD80" s="44">
        <v>-4.9301999999999999E-2</v>
      </c>
      <c r="BE80" s="44">
        <v>-0.13768900000000001</v>
      </c>
      <c r="BF80" s="44">
        <v>-0.13508300000000001</v>
      </c>
      <c r="BG80" s="44">
        <v>-7.4744000000000005E-2</v>
      </c>
      <c r="BH80" s="44">
        <v>-9.8769999999999997E-2</v>
      </c>
      <c r="BI80" s="44">
        <v>-0.14968699999999999</v>
      </c>
      <c r="BJ80" s="44">
        <v>0.39650000000000002</v>
      </c>
      <c r="BK80" s="44">
        <v>-7.3700000000000002E-2</v>
      </c>
      <c r="BL80" s="44">
        <v>0.184</v>
      </c>
      <c r="BM80" s="44">
        <v>-0.1217</v>
      </c>
      <c r="BN80" s="44">
        <v>-0.13880000000000001</v>
      </c>
      <c r="BO80" s="44">
        <v>-0.1338</v>
      </c>
      <c r="BP80" s="44">
        <v>-0.13950000000000001</v>
      </c>
      <c r="BQ80" s="44">
        <v>9.5299999999999996E-2</v>
      </c>
      <c r="BR80" s="44">
        <v>-4.2000000000000003E-2</v>
      </c>
      <c r="BS80" s="44">
        <v>-2.2599999999999999E-2</v>
      </c>
      <c r="BT80" s="44">
        <v>0.13059999999999999</v>
      </c>
      <c r="BU80" s="44">
        <v>2.5000000000000001E-2</v>
      </c>
      <c r="BV80" s="44">
        <v>2.2100000000000002E-2</v>
      </c>
      <c r="BW80" s="44">
        <v>8.8800000000000004E-2</v>
      </c>
      <c r="BX80" s="44">
        <v>0.1174</v>
      </c>
      <c r="BY80" s="44">
        <v>7.0599999999999996E-2</v>
      </c>
      <c r="BZ80" s="44">
        <v>0.13730000000000001</v>
      </c>
      <c r="CA80" s="44">
        <v>0.1172</v>
      </c>
      <c r="CB80" s="44">
        <v>9.8799999999999999E-2</v>
      </c>
      <c r="CC80" s="44">
        <v>0.1976</v>
      </c>
      <c r="CD80" s="44">
        <v>0.10970000000000001</v>
      </c>
      <c r="CE80" s="44">
        <v>0.126</v>
      </c>
      <c r="CF80" s="44">
        <v>0.126</v>
      </c>
      <c r="CG80" s="44">
        <v>5.4899999999999997E-2</v>
      </c>
      <c r="CH80" s="44">
        <v>9.1700000000000004E-2</v>
      </c>
      <c r="CI80" s="44">
        <v>9.0300000000000005E-2</v>
      </c>
      <c r="CJ80" s="44">
        <v>0.45300000000000001</v>
      </c>
      <c r="CK80" s="44">
        <v>0.49149999999999999</v>
      </c>
      <c r="CL80" s="44">
        <v>0.47189999999999999</v>
      </c>
      <c r="CM80" s="44">
        <v>0.50039999999999996</v>
      </c>
      <c r="CN80" s="44">
        <f>ABS(CJ80-CK80)</f>
        <v>3.8499999999999979E-2</v>
      </c>
      <c r="CO80" s="44">
        <f>ABS(CL80-CM80)</f>
        <v>2.849999999999997E-2</v>
      </c>
      <c r="CP80" s="44">
        <f>ABS(AVEDEV(CJ80:CK80)-AVEDEV(CL80:CM80))</f>
        <v>5.0000000000000044E-3</v>
      </c>
      <c r="CQ80" s="44">
        <f>ABS(CR80)*2</f>
        <v>4.7199999999999999E-2</v>
      </c>
      <c r="CR80" s="44">
        <v>2.3599999999999999E-2</v>
      </c>
      <c r="CS80" s="44">
        <f>ABS(CT80)*2</f>
        <v>9.5999999999999992E-3</v>
      </c>
      <c r="CT80" s="44">
        <v>4.7999999999999996E-3</v>
      </c>
      <c r="CU80" s="44">
        <f>ABS(CV80)*2</f>
        <v>0.1108</v>
      </c>
      <c r="CV80" s="44">
        <v>-5.5399999999999998E-2</v>
      </c>
      <c r="CW80" s="44">
        <f>ABS(CX80)*2</f>
        <v>5.8599999999999999E-2</v>
      </c>
      <c r="CX80" s="44">
        <v>2.93E-2</v>
      </c>
      <c r="CY80" s="44">
        <v>5.5800000000000002E-2</v>
      </c>
      <c r="CZ80" s="44">
        <v>3.27E-2</v>
      </c>
      <c r="DA80" s="44">
        <v>6.6900000000000001E-2</v>
      </c>
      <c r="DB80" s="44">
        <v>9.6199999999999994E-2</v>
      </c>
      <c r="DC80" s="44">
        <v>9.1700000000000004E-2</v>
      </c>
      <c r="DD80" s="44">
        <v>7.5300000000000006E-2</v>
      </c>
      <c r="DE80" s="44">
        <v>3.7199999999999997E-2</v>
      </c>
      <c r="DF80" s="44">
        <v>5.0799999999999998E-2</v>
      </c>
      <c r="DG80" s="44">
        <v>2.92E-2</v>
      </c>
      <c r="DH80" s="44">
        <v>4.5199999999999997E-2</v>
      </c>
      <c r="DI80" s="44">
        <v>-6.9999999999999999E-4</v>
      </c>
      <c r="DJ80" s="44">
        <v>0.11360000000000001</v>
      </c>
      <c r="DK80" s="44">
        <v>0.1263</v>
      </c>
      <c r="DL80" s="44">
        <v>0.1201</v>
      </c>
      <c r="DM80" s="44">
        <v>0.15079999999999999</v>
      </c>
      <c r="DN80" s="44">
        <v>0.17530000000000001</v>
      </c>
      <c r="DO80" s="44">
        <v>8.5599999999999996E-2</v>
      </c>
      <c r="DP80" s="44">
        <v>8.9599999999999999E-2</v>
      </c>
      <c r="DQ80" s="44">
        <v>0.10009999999999999</v>
      </c>
      <c r="DR80" s="44">
        <v>8.7599999999999997E-2</v>
      </c>
      <c r="DS80" s="44">
        <v>9.3899999999999997E-2</v>
      </c>
      <c r="DT80" s="44">
        <v>9.11E-2</v>
      </c>
      <c r="DU80" s="44">
        <v>9.3600000000000003E-2</v>
      </c>
      <c r="DV80" s="44">
        <v>7.1599999999999997E-2</v>
      </c>
      <c r="DW80" s="44">
        <v>0.08</v>
      </c>
      <c r="DX80" s="44">
        <f>ABS(DE80-DF80)</f>
        <v>1.3600000000000001E-2</v>
      </c>
      <c r="DY80" s="44">
        <f t="shared" ref="DY80:DY111" si="170">ABS(DF80-DG80)</f>
        <v>2.1599999999999998E-2</v>
      </c>
      <c r="DZ80" s="44">
        <f t="shared" ref="DZ80:DZ111" si="171">ABS(DG80-DH80)</f>
        <v>1.5999999999999997E-2</v>
      </c>
      <c r="EA80" s="44">
        <f t="shared" ref="EA80:EA111" si="172">ABS(DH80-DI80)</f>
        <v>4.5899999999999996E-2</v>
      </c>
      <c r="EB80" s="44">
        <v>0.25790000000000002</v>
      </c>
      <c r="EC80" s="44">
        <v>0.25829999999999997</v>
      </c>
      <c r="ED80" s="44">
        <v>0.20860000000000001</v>
      </c>
      <c r="EE80" s="44">
        <v>0.29089999999999999</v>
      </c>
      <c r="EF80" s="44">
        <v>0.27210000000000001</v>
      </c>
      <c r="EG80" s="44">
        <v>0.2868</v>
      </c>
      <c r="EH80" s="44">
        <v>0.24679999999999999</v>
      </c>
      <c r="EI80" s="44">
        <v>0.22339999999999999</v>
      </c>
      <c r="EJ80" s="44">
        <v>0.2334</v>
      </c>
      <c r="EK80" s="44">
        <f>ABS(DJ80-DN80)</f>
        <v>6.1700000000000005E-2</v>
      </c>
      <c r="EL80" s="44">
        <v>7.8514299999999997</v>
      </c>
      <c r="EM80" s="44">
        <v>7.8509460000000004</v>
      </c>
      <c r="EN80" s="44">
        <v>7.8039849999999999</v>
      </c>
      <c r="EO80" s="44">
        <v>7.861256</v>
      </c>
      <c r="EP80" s="44">
        <v>7.8116669999999999</v>
      </c>
      <c r="EQ80" s="44">
        <v>7.7964840000000004</v>
      </c>
      <c r="ER80" s="44">
        <v>7.7810160000000002</v>
      </c>
      <c r="ES80" s="44">
        <v>7.8017349999999999</v>
      </c>
      <c r="ET80" s="44">
        <v>7.8322940000000001</v>
      </c>
      <c r="EU80" s="44">
        <v>7.9085999999999999</v>
      </c>
      <c r="EV80" s="44">
        <v>7.7972429999999999</v>
      </c>
      <c r="EW80" s="44">
        <v>7.7930149999999996</v>
      </c>
      <c r="EX80" s="44">
        <v>7.8238589999999997</v>
      </c>
      <c r="EY80" s="44">
        <v>7.8430759999999999</v>
      </c>
      <c r="EZ80" s="44">
        <v>7.794422</v>
      </c>
      <c r="FA80" s="44">
        <v>7.7752999999999997</v>
      </c>
      <c r="FB80" s="44">
        <v>7.7666839999999997</v>
      </c>
      <c r="FC80" s="44">
        <v>7.8846930000000004</v>
      </c>
      <c r="FD80" s="44">
        <v>0.25779999999999997</v>
      </c>
      <c r="FE80" s="44">
        <v>4.3999999999999997E-2</v>
      </c>
      <c r="FF80" s="44">
        <v>2.6700000000000002E-2</v>
      </c>
      <c r="FG80" s="44">
        <v>1.2800000000000001E-2</v>
      </c>
      <c r="FH80" s="44">
        <v>3.61E-2</v>
      </c>
      <c r="FI80" s="44">
        <v>-7.1000000000000004E-3</v>
      </c>
      <c r="FJ80" s="44">
        <v>2.1999999999999999E-2</v>
      </c>
      <c r="FK80" s="44">
        <v>1.06E-2</v>
      </c>
      <c r="FL80" s="44">
        <v>4.2900000000000001E-2</v>
      </c>
      <c r="FM80" s="44">
        <v>6.7699999999999996E-2</v>
      </c>
      <c r="FN80" s="44">
        <v>-1.9E-3</v>
      </c>
      <c r="FO80" s="44">
        <v>-2.6800000000000001E-2</v>
      </c>
      <c r="FP80" s="44">
        <v>-6.5000000000000002E-2</v>
      </c>
      <c r="FQ80" s="44">
        <v>-0.19009999999999999</v>
      </c>
      <c r="FR80" s="44">
        <v>2.3E-2</v>
      </c>
      <c r="FS80" s="44">
        <v>4.8999999999999998E-3</v>
      </c>
      <c r="FT80" s="44">
        <v>0.1071</v>
      </c>
      <c r="FU80" s="44">
        <v>2.24E-2</v>
      </c>
      <c r="FV80" s="44">
        <v>-3.2199999999999999E-2</v>
      </c>
      <c r="FW80" s="44">
        <v>-4.7999999999999996E-3</v>
      </c>
      <c r="FX80" s="44">
        <v>3.1800000000000002E-2</v>
      </c>
      <c r="FY80" s="44">
        <v>4.6899999999999997E-2</v>
      </c>
      <c r="FZ80" s="44">
        <v>4.6600000000000003E-2</v>
      </c>
      <c r="GA80" s="44">
        <v>-2.2499999999999999E-2</v>
      </c>
      <c r="GB80" s="44">
        <v>-3.0700000000000002E-2</v>
      </c>
      <c r="GC80" s="44">
        <v>2.58E-2</v>
      </c>
      <c r="GD80" s="44">
        <v>1.1299999999999999E-2</v>
      </c>
      <c r="GE80" s="44">
        <v>-5.1000000000000004E-3</v>
      </c>
      <c r="GF80" s="44">
        <v>-2.7E-2</v>
      </c>
      <c r="GG80" s="44">
        <v>-6.0199999999999997E-2</v>
      </c>
      <c r="GH80" s="44">
        <v>4.0500000000000001E-2</v>
      </c>
      <c r="GI80" s="44">
        <v>-4.2799999999999998E-2</v>
      </c>
      <c r="GJ80" s="44">
        <v>0.30130000000000001</v>
      </c>
      <c r="GK80" s="44">
        <v>3.7100000000000001E-2</v>
      </c>
      <c r="GL80" s="44">
        <v>1.8200000000000001E-2</v>
      </c>
      <c r="GM80" s="44">
        <v>2.8E-3</v>
      </c>
      <c r="GN80" s="44">
        <v>2.52E-2</v>
      </c>
      <c r="GO80" s="44">
        <v>-1.95E-2</v>
      </c>
      <c r="GP80" s="44">
        <v>8.2000000000000007E-3</v>
      </c>
      <c r="GQ80" s="44">
        <v>-4.3E-3</v>
      </c>
      <c r="GR80" s="44">
        <v>2.9399999999999999E-2</v>
      </c>
      <c r="GS80" s="44">
        <v>5.5899999999999998E-2</v>
      </c>
      <c r="GT80" s="44">
        <v>-1.2699999999999999E-2</v>
      </c>
      <c r="GU80" s="44">
        <v>-3.9100000000000003E-2</v>
      </c>
      <c r="GV80" s="44">
        <v>-7.4300000000000005E-2</v>
      </c>
      <c r="GW80" s="44">
        <v>-0.20100000000000001</v>
      </c>
      <c r="GX80" s="44">
        <v>1.5100000000000001E-2</v>
      </c>
      <c r="GY80" s="44">
        <v>-4.4999999999999997E-3</v>
      </c>
      <c r="GZ80" s="44">
        <v>8.1199999999999994E-2</v>
      </c>
      <c r="HA80" s="44">
        <v>-2.8400000000000002E-2</v>
      </c>
      <c r="HB80" s="44">
        <v>-4.2000000000000003E-2</v>
      </c>
      <c r="HC80" s="44">
        <v>-4.4000000000000003E-3</v>
      </c>
      <c r="HD80" s="44">
        <v>1.21E-2</v>
      </c>
      <c r="HE80" s="44">
        <v>1.3299999999999999E-2</v>
      </c>
      <c r="HF80" s="44">
        <v>-5.4800000000000001E-2</v>
      </c>
      <c r="HG80" s="44">
        <v>-2.1999999999999999E-2</v>
      </c>
      <c r="HH80" s="44">
        <v>8.9599999999999999E-2</v>
      </c>
      <c r="HI80" s="44">
        <v>7.3999999999999996E-2</v>
      </c>
      <c r="HJ80" s="44">
        <v>2.5000000000000001E-3</v>
      </c>
      <c r="HK80" s="44">
        <v>3.4299999999999997E-2</v>
      </c>
      <c r="HL80" s="44">
        <v>-5.3999999999999999E-2</v>
      </c>
      <c r="HM80" s="44">
        <v>0.1003</v>
      </c>
      <c r="HN80" s="44">
        <v>-3.8100000000000002E-2</v>
      </c>
      <c r="HO80" s="44">
        <v>3.7000000000000002E-3</v>
      </c>
      <c r="HP80" s="44">
        <v>-9.1999999999999998E-3</v>
      </c>
      <c r="HQ80" s="44">
        <v>-5.16E-2</v>
      </c>
      <c r="HR80" s="44">
        <v>-4.4999999999999998E-2</v>
      </c>
      <c r="HS80" s="44">
        <v>6.4799999999999996E-2</v>
      </c>
      <c r="HT80" s="44">
        <v>9.8799999999999999E-2</v>
      </c>
      <c r="HU80" s="44">
        <v>8.9800000000000005E-2</v>
      </c>
      <c r="HV80" s="44">
        <v>5.6800000000000003E-2</v>
      </c>
      <c r="HW80" s="44">
        <v>4.58E-2</v>
      </c>
      <c r="HX80" s="44">
        <v>4.4900000000000002E-2</v>
      </c>
      <c r="HY80" s="44">
        <v>0.1009</v>
      </c>
      <c r="HZ80" s="44">
        <v>2.81E-2</v>
      </c>
      <c r="IA80" s="44">
        <v>1.38E-2</v>
      </c>
      <c r="IB80" s="44">
        <v>1.2500000000000001E-2</v>
      </c>
      <c r="IC80" s="44">
        <v>1.3599999999999999E-2</v>
      </c>
      <c r="ID80" s="44">
        <v>2.6800000000000001E-2</v>
      </c>
      <c r="IE80" s="44">
        <v>3.1099999999999999E-2</v>
      </c>
      <c r="IF80" s="44">
        <v>0.13541400000000001</v>
      </c>
      <c r="IG80" s="44">
        <v>6.1595999999999998E-2</v>
      </c>
      <c r="IH80" s="44">
        <v>1.4152E-2</v>
      </c>
      <c r="II80" s="44">
        <v>8.5250000000000006E-2</v>
      </c>
      <c r="IJ80" s="44">
        <v>0.12608900000000001</v>
      </c>
      <c r="IK80" s="44">
        <v>8.3673999999999998E-2</v>
      </c>
      <c r="IL80" s="44">
        <v>2.4886999999999999E-2</v>
      </c>
      <c r="IM80" s="44">
        <v>8.4831000000000004E-2</v>
      </c>
      <c r="IN80" s="44"/>
      <c r="IO80" s="44"/>
      <c r="IP80" s="44"/>
      <c r="IQ80" s="44"/>
      <c r="IR80" s="44"/>
      <c r="IS80" s="44"/>
      <c r="IT80" s="44"/>
      <c r="IU80" s="44"/>
      <c r="IV80" s="44"/>
      <c r="IW80" s="44"/>
      <c r="IX80" s="44"/>
      <c r="IY80" s="44"/>
      <c r="IZ80" s="44"/>
      <c r="JA80" s="44"/>
      <c r="JB80" s="44"/>
      <c r="JC80" s="44"/>
      <c r="JD80" s="44"/>
      <c r="JE80" s="44"/>
      <c r="JF80" s="44"/>
      <c r="JG80" s="44"/>
      <c r="JH80" s="44"/>
      <c r="JI80" s="44"/>
      <c r="JJ80" s="44"/>
      <c r="JK80" s="44"/>
      <c r="JL80" s="44"/>
      <c r="JM80" s="44"/>
      <c r="JN80" s="44"/>
      <c r="JO80" s="44"/>
      <c r="JP80" s="44"/>
      <c r="JQ80" s="44"/>
      <c r="JR80" s="44"/>
      <c r="JS80" s="44"/>
      <c r="JT80" s="44"/>
      <c r="JU80" s="44"/>
      <c r="JV80" s="44"/>
      <c r="JW80" s="44"/>
      <c r="JX80" s="44"/>
      <c r="JY80" s="44"/>
      <c r="JZ80" s="44"/>
      <c r="KA80" s="44"/>
      <c r="KB80" s="44"/>
      <c r="KC80" s="44"/>
      <c r="KD80" s="44"/>
      <c r="KE80" s="44"/>
      <c r="KF80" s="44"/>
      <c r="KG80" s="44"/>
      <c r="KH80" s="44"/>
      <c r="KI80" s="44"/>
      <c r="KJ80" s="44"/>
      <c r="KK80" s="44"/>
      <c r="KL80" s="44"/>
      <c r="KM80" s="44"/>
      <c r="KN80" s="44"/>
      <c r="KO80" s="44"/>
      <c r="KP80" s="44"/>
      <c r="KQ80" s="44"/>
      <c r="KR80" s="44"/>
      <c r="KS80" s="44"/>
      <c r="KT80" s="44"/>
      <c r="KU80" s="44"/>
      <c r="KV80" s="44"/>
      <c r="KW80" s="44"/>
      <c r="KX80" s="44"/>
      <c r="KY80" s="44"/>
      <c r="KZ80" s="44"/>
      <c r="LA80" s="44"/>
      <c r="LB80" s="44"/>
      <c r="LC80" s="44"/>
      <c r="LD80" s="44"/>
      <c r="LE80" s="44"/>
      <c r="LF80" s="44"/>
      <c r="LG80" s="44"/>
      <c r="LH80" s="44"/>
      <c r="LI80" s="44"/>
      <c r="LJ80" s="44"/>
      <c r="LK80" s="44"/>
      <c r="LL80" s="44"/>
      <c r="LM80" s="44"/>
      <c r="LN80" s="44"/>
      <c r="LO80" s="44"/>
      <c r="LP80" s="44"/>
      <c r="LQ80" s="44"/>
      <c r="LR80" s="44"/>
      <c r="LS80" s="44"/>
      <c r="LT80" s="44"/>
      <c r="LU80" s="44"/>
      <c r="LV80" s="44"/>
      <c r="LW80" s="44"/>
      <c r="LX80" s="44"/>
      <c r="LY80" s="44"/>
      <c r="LZ80" s="44"/>
      <c r="MA80" s="44"/>
      <c r="MB80" s="44"/>
      <c r="MC80" s="44"/>
      <c r="MD80" s="44"/>
      <c r="ME80" s="44"/>
      <c r="MF80" s="44"/>
      <c r="MG80" s="44"/>
      <c r="MH80" s="44"/>
      <c r="MI80" s="44"/>
      <c r="MJ80" s="44"/>
      <c r="MK80" s="44"/>
      <c r="ML80" s="44"/>
      <c r="MM80" s="44"/>
      <c r="MN80" s="44"/>
      <c r="MO80" s="44"/>
      <c r="MP80" s="44"/>
      <c r="MQ80" s="44"/>
      <c r="MR80" s="44"/>
      <c r="MS80" s="44"/>
      <c r="MT80" s="44"/>
      <c r="MU80" s="44"/>
      <c r="MV80" s="44"/>
      <c r="MW80" s="44"/>
      <c r="MX80" s="44"/>
      <c r="MY80" s="44"/>
      <c r="MZ80" s="44"/>
      <c r="NA80" s="44"/>
      <c r="NB80" s="44"/>
      <c r="NC80" s="44"/>
      <c r="ND80" s="44"/>
      <c r="NE80" s="44"/>
      <c r="NF80" s="44"/>
      <c r="NG80" s="44"/>
      <c r="NH80" s="44"/>
      <c r="NI80" s="44"/>
      <c r="NJ80" s="44"/>
      <c r="NK80" s="44"/>
      <c r="NL80" s="44"/>
      <c r="NM80" s="44"/>
      <c r="NN80" s="44"/>
      <c r="NO80" s="44"/>
      <c r="NP80" s="44"/>
      <c r="NQ80" s="44"/>
      <c r="NR80" s="44"/>
      <c r="NS80" s="44"/>
      <c r="NT80" s="44"/>
      <c r="NU80" s="44"/>
      <c r="NV80" s="44"/>
      <c r="NW80" s="44"/>
      <c r="NX80" s="44"/>
      <c r="NY80" s="44"/>
      <c r="NZ80" s="44"/>
      <c r="OA80" s="44"/>
      <c r="OB80" s="44"/>
      <c r="OC80" s="44"/>
      <c r="OD80" s="44"/>
      <c r="OE80" s="44"/>
      <c r="OF80" s="44"/>
      <c r="OG80" s="44"/>
      <c r="OH80" s="44"/>
      <c r="OI80" s="44"/>
      <c r="OJ80" s="44"/>
      <c r="OK80" s="44"/>
      <c r="OL80" s="44"/>
      <c r="OM80" s="44"/>
      <c r="ON80" s="44"/>
      <c r="OO80" s="44"/>
      <c r="OP80" s="44"/>
      <c r="OQ80" s="44"/>
      <c r="OR80" s="44"/>
      <c r="OS80" s="44"/>
      <c r="OT80" s="44"/>
      <c r="OU80" s="44"/>
      <c r="OV80" s="44"/>
      <c r="OW80" s="44"/>
      <c r="OX80" s="44"/>
      <c r="OY80" s="44"/>
      <c r="OZ80" s="44"/>
      <c r="PA80" s="44"/>
      <c r="PB80" s="44"/>
      <c r="PC80" s="44"/>
      <c r="PD80" s="44"/>
      <c r="PE80" s="44"/>
      <c r="PF80" s="44"/>
      <c r="PG80" s="44"/>
      <c r="PH80" s="44"/>
      <c r="PI80" s="44"/>
      <c r="PJ80" s="44"/>
      <c r="PK80" s="44"/>
      <c r="PL80" s="44"/>
      <c r="PM80" s="44"/>
      <c r="PN80" s="44"/>
      <c r="PO80" s="44"/>
      <c r="PP80" s="44"/>
      <c r="PQ80" s="44"/>
      <c r="PR80" s="44"/>
      <c r="PS80" s="44"/>
      <c r="PT80" s="44"/>
      <c r="PU80" s="44"/>
      <c r="PV80" s="44"/>
      <c r="PW80" s="44"/>
      <c r="PX80" s="44"/>
      <c r="PY80" s="44"/>
      <c r="PZ80" s="44"/>
      <c r="QA80" s="44"/>
      <c r="QB80" s="44"/>
      <c r="QC80" s="44"/>
      <c r="QD80" s="44"/>
      <c r="QE80" s="44"/>
      <c r="QF80" s="44"/>
      <c r="QG80" s="44"/>
      <c r="QH80" s="44"/>
      <c r="QI80" s="44"/>
      <c r="QJ80" s="44"/>
      <c r="QK80" s="44"/>
      <c r="QL80" s="44"/>
      <c r="QM80" s="44"/>
      <c r="QN80" s="44"/>
      <c r="QO80" s="44"/>
      <c r="QP80" s="44"/>
      <c r="QQ80" s="44"/>
      <c r="QR80" s="44"/>
      <c r="QS80" s="44"/>
      <c r="QT80" s="44"/>
      <c r="QU80" s="44"/>
      <c r="QV80" s="44"/>
      <c r="QW80" s="44"/>
      <c r="QX80" s="44"/>
      <c r="QY80" s="44"/>
      <c r="QZ80" s="44"/>
      <c r="RA80" s="44"/>
      <c r="RB80" s="44"/>
      <c r="RC80" s="44"/>
      <c r="RD80" s="44"/>
      <c r="RE80" s="44"/>
      <c r="RF80" s="44"/>
      <c r="RG80" s="44"/>
      <c r="RH80" s="44"/>
      <c r="RI80" s="44"/>
      <c r="RJ80" s="44"/>
      <c r="RK80" s="44"/>
      <c r="RL80" s="44"/>
      <c r="RM80" s="44"/>
      <c r="RN80" s="44"/>
      <c r="RO80" s="44"/>
      <c r="RP80" s="44"/>
      <c r="RQ80" s="44"/>
      <c r="RR80" s="44"/>
      <c r="RS80" s="44"/>
      <c r="RT80" s="44"/>
      <c r="RU80" s="44"/>
      <c r="RV80" s="44"/>
      <c r="RW80" s="44"/>
      <c r="RX80" s="44"/>
      <c r="RY80" s="44"/>
      <c r="RZ80" s="44"/>
      <c r="SA80" s="44"/>
      <c r="SB80" s="44"/>
      <c r="SC80" s="44"/>
      <c r="SD80" s="44"/>
      <c r="SE80" s="44"/>
      <c r="SF80" s="44"/>
      <c r="SG80" s="44"/>
      <c r="SH80" s="44"/>
      <c r="SM80">
        <f>'GRR Data'!A76</f>
        <v>0</v>
      </c>
    </row>
    <row r="81" spans="1:507">
      <c r="A81" s="295">
        <v>2</v>
      </c>
      <c r="B81" s="40" t="s">
        <v>687</v>
      </c>
      <c r="C81" s="44">
        <v>692.5</v>
      </c>
      <c r="D81" s="44">
        <v>0.18540000000000001</v>
      </c>
      <c r="E81" s="44">
        <v>0.20219999999999999</v>
      </c>
      <c r="F81" s="44">
        <v>0.2024</v>
      </c>
      <c r="G81" s="44">
        <v>0.1552</v>
      </c>
      <c r="H81" s="44">
        <v>0.15210000000000001</v>
      </c>
      <c r="I81" s="44">
        <v>0.1479</v>
      </c>
      <c r="J81" s="44">
        <v>0.1744</v>
      </c>
      <c r="K81" s="44">
        <v>0.16839999999999999</v>
      </c>
      <c r="L81" s="44">
        <v>0.16889999999999999</v>
      </c>
      <c r="M81" s="44">
        <v>0.15049999999999999</v>
      </c>
      <c r="N81" s="44">
        <v>0.12239999999999999</v>
      </c>
      <c r="O81" s="44">
        <v>0.13189999999999999</v>
      </c>
      <c r="P81" s="44">
        <v>0.1237</v>
      </c>
      <c r="Q81" s="44">
        <v>0.1012</v>
      </c>
      <c r="R81" s="44">
        <v>0.1263</v>
      </c>
      <c r="S81" s="44">
        <v>0.18629999999999999</v>
      </c>
      <c r="T81" s="44">
        <v>0.1792</v>
      </c>
      <c r="U81" s="44">
        <v>0.1958</v>
      </c>
      <c r="V81" s="44">
        <v>0.17449999999999999</v>
      </c>
      <c r="W81" s="44">
        <v>0.10116</v>
      </c>
      <c r="X81" s="44">
        <v>7.1830000000000005E-2</v>
      </c>
      <c r="Y81" s="44">
        <v>0.1066</v>
      </c>
      <c r="Z81" s="44">
        <v>9.7599999999999992E-2</v>
      </c>
      <c r="AA81" s="44">
        <v>0.13764999999999999</v>
      </c>
      <c r="AB81" s="44">
        <v>0.13572999999999999</v>
      </c>
      <c r="AC81" s="44">
        <v>9.373999999999999E-2</v>
      </c>
      <c r="AD81" s="44">
        <v>0.14008999999999999</v>
      </c>
      <c r="AE81" s="44">
        <v>7.8629999999999992E-2</v>
      </c>
      <c r="AF81" s="44">
        <v>0.12963999999999998</v>
      </c>
      <c r="AG81" s="44">
        <v>0.13976</v>
      </c>
      <c r="AH81" s="44">
        <v>0.12343999999999999</v>
      </c>
      <c r="AI81" s="44">
        <v>8.3780000000000007E-2</v>
      </c>
      <c r="AJ81" s="44">
        <v>0.10868000000000001</v>
      </c>
      <c r="AK81" s="44">
        <v>5.2920000000000002E-2</v>
      </c>
      <c r="AL81" s="44">
        <v>8.8900000000000007E-2</v>
      </c>
      <c r="AM81" s="44">
        <v>0.10346999999999999</v>
      </c>
      <c r="AN81" s="44">
        <v>274.52179999999998</v>
      </c>
      <c r="AO81" s="44">
        <v>274.52600000000001</v>
      </c>
      <c r="AP81" s="44">
        <v>274.52679999999998</v>
      </c>
      <c r="AQ81" s="44">
        <v>189.94919999999999</v>
      </c>
      <c r="AR81" s="44">
        <v>189.97739999999999</v>
      </c>
      <c r="AS81" s="44">
        <v>189.959</v>
      </c>
      <c r="AT81" s="44">
        <v>0.44848399999999999</v>
      </c>
      <c r="AU81" s="44">
        <v>-0.194629</v>
      </c>
      <c r="AV81" s="44">
        <v>-3.7997000000000003E-2</v>
      </c>
      <c r="AW81" s="44">
        <v>9.239E-2</v>
      </c>
      <c r="AX81" s="44">
        <v>4.5053999999999997E-2</v>
      </c>
      <c r="AY81" s="44">
        <v>-0.146263</v>
      </c>
      <c r="AZ81" s="44">
        <v>-2.5759000000000001E-2</v>
      </c>
      <c r="BA81" s="44">
        <v>0.285634</v>
      </c>
      <c r="BB81" s="44">
        <v>0.26294899999999999</v>
      </c>
      <c r="BC81" s="44">
        <v>7.0976999999999998E-2</v>
      </c>
      <c r="BD81" s="44">
        <v>-0.104777</v>
      </c>
      <c r="BE81" s="44">
        <v>-8.251E-2</v>
      </c>
      <c r="BF81" s="44">
        <v>-4.5110999999999998E-2</v>
      </c>
      <c r="BG81" s="44">
        <v>1.6943E-2</v>
      </c>
      <c r="BH81" s="44">
        <v>-1.1176999999999999E-2</v>
      </c>
      <c r="BI81" s="44">
        <v>-0.125724</v>
      </c>
      <c r="BJ81" s="44">
        <v>0.37280000000000002</v>
      </c>
      <c r="BK81" s="44">
        <v>-3.3E-3</v>
      </c>
      <c r="BL81" s="44">
        <v>0.18640000000000001</v>
      </c>
      <c r="BM81" s="44">
        <v>-0.12039999999999999</v>
      </c>
      <c r="BN81" s="44">
        <v>-0.15770000000000001</v>
      </c>
      <c r="BO81" s="44">
        <v>-0.15079999999999999</v>
      </c>
      <c r="BP81" s="44">
        <v>-0.1449</v>
      </c>
      <c r="BQ81" s="44">
        <v>9.4799999999999995E-2</v>
      </c>
      <c r="BR81" s="44">
        <v>-3.3999999999999998E-3</v>
      </c>
      <c r="BS81" s="44">
        <v>-4.7300000000000002E-2</v>
      </c>
      <c r="BT81" s="44">
        <v>5.5399999999999998E-2</v>
      </c>
      <c r="BU81" s="44">
        <v>7.3000000000000001E-3</v>
      </c>
      <c r="BV81" s="44">
        <v>2.7799999999999998E-2</v>
      </c>
      <c r="BW81" s="44">
        <v>7.5300000000000006E-2</v>
      </c>
      <c r="BX81" s="44">
        <v>9.0200000000000002E-2</v>
      </c>
      <c r="BY81" s="44">
        <v>7.7799999999999994E-2</v>
      </c>
      <c r="BZ81" s="44">
        <v>0.126</v>
      </c>
      <c r="CA81" s="44">
        <v>0.12770000000000001</v>
      </c>
      <c r="CB81" s="44">
        <v>9.8699999999999996E-2</v>
      </c>
      <c r="CC81" s="44">
        <v>0.1464</v>
      </c>
      <c r="CD81" s="44">
        <v>0.154</v>
      </c>
      <c r="CE81" s="44">
        <v>0.13600000000000001</v>
      </c>
      <c r="CF81" s="44">
        <v>0.13539999999999999</v>
      </c>
      <c r="CG81" s="44">
        <v>8.1299999999999997E-2</v>
      </c>
      <c r="CH81" s="44">
        <v>0.1113</v>
      </c>
      <c r="CI81" s="44">
        <v>9.1700000000000004E-2</v>
      </c>
      <c r="CJ81" s="44">
        <v>0.47570000000000001</v>
      </c>
      <c r="CK81" s="44">
        <v>0.50990000000000002</v>
      </c>
      <c r="CL81" s="44">
        <v>0.5161</v>
      </c>
      <c r="CM81" s="44">
        <v>0.49580000000000002</v>
      </c>
      <c r="CN81" s="44">
        <f t="shared" ref="CN81:CN111" si="173">ABS(CJ81-CK81)</f>
        <v>3.4200000000000008E-2</v>
      </c>
      <c r="CO81" s="44">
        <f t="shared" ref="CO81:CO111" si="174">ABS(CL81-CM81)</f>
        <v>2.0299999999999985E-2</v>
      </c>
      <c r="CP81" s="44">
        <f t="shared" ref="CP81:CP111" si="175">ABS(AVEDEV(CJ81:CK81)-AVEDEV(CL81:CM81))</f>
        <v>6.9500000000000117E-3</v>
      </c>
      <c r="CQ81" s="44">
        <f t="shared" ref="CQ81" si="176">ABS(CR81)*2</f>
        <v>2.8799999999999999E-2</v>
      </c>
      <c r="CR81" s="44">
        <v>-1.44E-2</v>
      </c>
      <c r="CS81" s="44">
        <f t="shared" ref="CS81" si="177">ABS(CT81)*2</f>
        <v>6.4799999999999996E-2</v>
      </c>
      <c r="CT81" s="44">
        <v>-3.2399999999999998E-2</v>
      </c>
      <c r="CU81" s="44">
        <f t="shared" ref="CU81:CU111" si="178">ABS(CV81)*2</f>
        <v>6.0600000000000001E-2</v>
      </c>
      <c r="CV81" s="44">
        <v>-3.0300000000000001E-2</v>
      </c>
      <c r="CW81" s="44">
        <f t="shared" ref="CW81:CW111" si="179">ABS(CX81)*2</f>
        <v>0.1714</v>
      </c>
      <c r="CX81" s="44">
        <v>-8.5699999999999998E-2</v>
      </c>
      <c r="CY81" s="44">
        <v>4.53E-2</v>
      </c>
      <c r="CZ81" s="44">
        <v>4.3400000000000001E-2</v>
      </c>
      <c r="DA81" s="44">
        <v>8.7900000000000006E-2</v>
      </c>
      <c r="DB81" s="44">
        <v>7.5700000000000003E-2</v>
      </c>
      <c r="DC81" s="44">
        <v>7.1199999999999999E-2</v>
      </c>
      <c r="DD81" s="44">
        <v>0.10580000000000001</v>
      </c>
      <c r="DE81" s="44">
        <v>3.0499999999999999E-2</v>
      </c>
      <c r="DF81" s="44">
        <v>2.0400000000000001E-2</v>
      </c>
      <c r="DG81" s="44">
        <v>-2.5700000000000001E-2</v>
      </c>
      <c r="DH81" s="44">
        <v>-4.4999999999999997E-3</v>
      </c>
      <c r="DI81" s="44">
        <v>9.5999999999999992E-3</v>
      </c>
      <c r="DJ81" s="44">
        <v>0.11360000000000001</v>
      </c>
      <c r="DK81" s="44">
        <v>0.114</v>
      </c>
      <c r="DL81" s="44">
        <v>8.3000000000000004E-2</v>
      </c>
      <c r="DM81" s="44">
        <v>8.3400000000000002E-2</v>
      </c>
      <c r="DN81" s="44">
        <v>0.1079</v>
      </c>
      <c r="DO81" s="44">
        <v>0.13639999999999999</v>
      </c>
      <c r="DP81" s="44">
        <v>6.9400000000000003E-2</v>
      </c>
      <c r="DQ81" s="44">
        <v>0.10059999999999999</v>
      </c>
      <c r="DR81" s="44">
        <v>0.1283</v>
      </c>
      <c r="DS81" s="44">
        <v>7.3200000000000001E-2</v>
      </c>
      <c r="DT81" s="44">
        <v>9.0899999999999995E-2</v>
      </c>
      <c r="DU81" s="44">
        <v>9.3100000000000002E-2</v>
      </c>
      <c r="DV81" s="44">
        <v>8.1600000000000006E-2</v>
      </c>
      <c r="DW81" s="44">
        <v>9.0899999999999995E-2</v>
      </c>
      <c r="DX81" s="44">
        <f t="shared" ref="DX81:DX111" si="180">ABS(DE81-DF81)</f>
        <v>1.0099999999999998E-2</v>
      </c>
      <c r="DY81" s="44">
        <f t="shared" si="170"/>
        <v>4.6100000000000002E-2</v>
      </c>
      <c r="DZ81" s="44">
        <f t="shared" si="171"/>
        <v>2.12E-2</v>
      </c>
      <c r="EA81" s="44">
        <f t="shared" si="172"/>
        <v>1.4099999999999998E-2</v>
      </c>
      <c r="EB81" s="44">
        <v>0.2336</v>
      </c>
      <c r="EC81" s="44">
        <v>0.2344</v>
      </c>
      <c r="ED81" s="44">
        <v>0.19670000000000001</v>
      </c>
      <c r="EE81" s="44">
        <v>0.30869999999999997</v>
      </c>
      <c r="EF81" s="44">
        <v>0.2964</v>
      </c>
      <c r="EG81" s="44">
        <v>0.31159999999999999</v>
      </c>
      <c r="EH81" s="44">
        <v>0.3145</v>
      </c>
      <c r="EI81" s="44">
        <v>0.31569999999999998</v>
      </c>
      <c r="EJ81" s="44">
        <v>0.28249999999999997</v>
      </c>
      <c r="EK81" s="44">
        <f t="shared" ref="EK81:EK111" si="181">ABS(DJ81-DN81)</f>
        <v>5.7000000000000106E-3</v>
      </c>
      <c r="EL81" s="44">
        <v>7.8374540000000001</v>
      </c>
      <c r="EM81" s="44">
        <v>7.8550719999999998</v>
      </c>
      <c r="EN81" s="44">
        <v>7.8132669999999997</v>
      </c>
      <c r="EO81" s="44">
        <v>7.8399789999999996</v>
      </c>
      <c r="EP81" s="44">
        <v>7.8059539999999998</v>
      </c>
      <c r="EQ81" s="44">
        <v>7.8308869999999997</v>
      </c>
      <c r="ER81" s="44">
        <v>7.8321059999999996</v>
      </c>
      <c r="ES81" s="44">
        <v>7.8415679999999996</v>
      </c>
      <c r="ET81" s="44">
        <v>7.8691319999999996</v>
      </c>
      <c r="EU81" s="44">
        <v>7.9164640000000004</v>
      </c>
      <c r="EV81" s="44">
        <v>7.8879739999999998</v>
      </c>
      <c r="EW81" s="44">
        <v>7.8471989999999998</v>
      </c>
      <c r="EX81" s="44">
        <v>7.8669760000000002</v>
      </c>
      <c r="EY81" s="44">
        <v>7.9110310000000004</v>
      </c>
      <c r="EZ81" s="44">
        <v>7.8599459999999999</v>
      </c>
      <c r="FA81" s="44">
        <v>7.8535729999999999</v>
      </c>
      <c r="FB81" s="44">
        <v>7.8845939999999999</v>
      </c>
      <c r="FC81" s="44">
        <v>7.9459010000000001</v>
      </c>
      <c r="FD81" s="44">
        <v>0.33879999999999999</v>
      </c>
      <c r="FE81" s="44">
        <v>8.5000000000000006E-2</v>
      </c>
      <c r="FF81" s="44">
        <v>5.74E-2</v>
      </c>
      <c r="FG81" s="44">
        <v>4.6800000000000001E-2</v>
      </c>
      <c r="FH81" s="44">
        <v>1.66E-2</v>
      </c>
      <c r="FI81" s="44">
        <v>-5.45E-2</v>
      </c>
      <c r="FJ81" s="44">
        <v>1.89E-2</v>
      </c>
      <c r="FK81" s="44">
        <v>6.8599999999999994E-2</v>
      </c>
      <c r="FL81" s="44">
        <v>6.0600000000000001E-2</v>
      </c>
      <c r="FM81" s="44">
        <v>9.2100000000000001E-2</v>
      </c>
      <c r="FN81" s="44">
        <v>-5.5999999999999999E-3</v>
      </c>
      <c r="FO81" s="44">
        <v>-4.2000000000000003E-2</v>
      </c>
      <c r="FP81" s="44">
        <v>-0.1198</v>
      </c>
      <c r="FQ81" s="44">
        <v>-0.2467</v>
      </c>
      <c r="FR81" s="44">
        <v>3.5799999999999998E-2</v>
      </c>
      <c r="FS81" s="44">
        <v>-1.32E-2</v>
      </c>
      <c r="FT81" s="44">
        <v>0.1234</v>
      </c>
      <c r="FU81" s="44">
        <v>5.3199999999999997E-2</v>
      </c>
      <c r="FV81" s="44">
        <v>2.87E-2</v>
      </c>
      <c r="FW81" s="44">
        <v>-1.5299999999999999E-2</v>
      </c>
      <c r="FX81" s="44">
        <v>-1.2800000000000001E-2</v>
      </c>
      <c r="FY81" s="44">
        <v>1.6199999999999999E-2</v>
      </c>
      <c r="FZ81" s="44">
        <v>-9.5999999999999992E-3</v>
      </c>
      <c r="GA81" s="44">
        <v>-3.6600000000000001E-2</v>
      </c>
      <c r="GB81" s="44">
        <v>1.83E-2</v>
      </c>
      <c r="GC81" s="44">
        <v>4.99E-2</v>
      </c>
      <c r="GD81" s="44">
        <v>-2.5999999999999999E-2</v>
      </c>
      <c r="GE81" s="44">
        <v>3.4599999999999999E-2</v>
      </c>
      <c r="GF81" s="44">
        <v>-7.0199999999999999E-2</v>
      </c>
      <c r="GG81" s="44">
        <v>1.4500000000000001E-2</v>
      </c>
      <c r="GH81" s="44">
        <v>-0.05</v>
      </c>
      <c r="GI81" s="44">
        <v>5.1999999999999998E-3</v>
      </c>
      <c r="GJ81" s="44">
        <v>0.36780000000000002</v>
      </c>
      <c r="GK81" s="44">
        <v>1.6299999999999999E-2</v>
      </c>
      <c r="GL81" s="44">
        <v>3.8600000000000002E-2</v>
      </c>
      <c r="GM81" s="44">
        <v>7.3800000000000004E-2</v>
      </c>
      <c r="GN81" s="44">
        <v>4.41E-2</v>
      </c>
      <c r="GO81" s="44">
        <v>-2.64E-2</v>
      </c>
      <c r="GP81" s="44">
        <v>4.7600000000000003E-2</v>
      </c>
      <c r="GQ81" s="44">
        <v>9.7799999999999998E-2</v>
      </c>
      <c r="GR81" s="44">
        <v>4.3900000000000002E-2</v>
      </c>
      <c r="GS81" s="44">
        <v>2.5399999999999999E-2</v>
      </c>
      <c r="GT81" s="44">
        <v>-7.2700000000000001E-2</v>
      </c>
      <c r="GU81" s="44">
        <v>-5.91E-2</v>
      </c>
      <c r="GV81" s="44">
        <v>-0.18740000000000001</v>
      </c>
      <c r="GW81" s="44">
        <v>-0.26440000000000002</v>
      </c>
      <c r="GX81" s="44">
        <v>-3.2399999999999998E-2</v>
      </c>
      <c r="GY81" s="44">
        <v>-3.15E-2</v>
      </c>
      <c r="GZ81" s="44">
        <v>0.10340000000000001</v>
      </c>
      <c r="HA81" s="44">
        <v>4.5999999999999999E-2</v>
      </c>
      <c r="HB81" s="44">
        <v>-2.2599999999999999E-2</v>
      </c>
      <c r="HC81" s="44">
        <v>-2.0400000000000001E-2</v>
      </c>
      <c r="HD81" s="44">
        <v>7.9000000000000008E-3</v>
      </c>
      <c r="HE81" s="44">
        <v>-1.8499999999999999E-2</v>
      </c>
      <c r="HF81" s="44">
        <v>-4.5900000000000003E-2</v>
      </c>
      <c r="HG81" s="44">
        <v>3.3500000000000002E-2</v>
      </c>
      <c r="HH81" s="44">
        <v>9.8100000000000007E-2</v>
      </c>
      <c r="HI81" s="44">
        <v>2.2700000000000001E-2</v>
      </c>
      <c r="HJ81" s="44">
        <v>5.0299999999999997E-2</v>
      </c>
      <c r="HK81" s="44">
        <v>-2.0899999999999998E-2</v>
      </c>
      <c r="HL81" s="44">
        <v>3.0800000000000001E-2</v>
      </c>
      <c r="HM81" s="44">
        <v>-1E-4</v>
      </c>
      <c r="HN81" s="44">
        <v>2.1999999999999999E-2</v>
      </c>
      <c r="HO81" s="44">
        <v>-5.5399999999999998E-2</v>
      </c>
      <c r="HP81" s="44">
        <v>-3.7499999999999999E-2</v>
      </c>
      <c r="HQ81" s="44">
        <v>-7.9200000000000007E-2</v>
      </c>
      <c r="HR81" s="44">
        <v>-7.0499999999999993E-2</v>
      </c>
      <c r="HS81" s="44">
        <v>7.9399999999999998E-2</v>
      </c>
      <c r="HT81" s="44">
        <v>8.1500000000000003E-2</v>
      </c>
      <c r="HU81" s="44">
        <v>7.2400000000000006E-2</v>
      </c>
      <c r="HV81" s="44">
        <v>4.0399999999999998E-2</v>
      </c>
      <c r="HW81" s="44">
        <v>3.3000000000000002E-2</v>
      </c>
      <c r="HX81" s="44">
        <v>3.2399999999999998E-2</v>
      </c>
      <c r="HY81" s="44">
        <v>7.22E-2</v>
      </c>
      <c r="HZ81" s="44">
        <v>8.5599999999999996E-2</v>
      </c>
      <c r="IA81" s="44">
        <v>-1.6E-2</v>
      </c>
      <c r="IB81" s="44">
        <v>-2.4799999999999999E-2</v>
      </c>
      <c r="IC81" s="44">
        <v>-2.7E-2</v>
      </c>
      <c r="ID81" s="44">
        <v>-1.4800000000000001E-2</v>
      </c>
      <c r="IE81" s="44">
        <v>3.5000000000000001E-3</v>
      </c>
      <c r="IF81" s="44">
        <v>2.0726999999999999E-2</v>
      </c>
      <c r="IG81" s="44">
        <v>7.2374999999999995E-2</v>
      </c>
      <c r="IH81" s="44">
        <v>1.0666999999999999E-2</v>
      </c>
      <c r="II81" s="44">
        <v>8.9215000000000003E-2</v>
      </c>
      <c r="IJ81" s="44">
        <v>1.5131E-2</v>
      </c>
      <c r="IK81" s="44">
        <v>8.9168999999999998E-2</v>
      </c>
      <c r="IL81" s="44">
        <v>1.8556E-2</v>
      </c>
      <c r="IM81" s="44">
        <v>0.16347100000000001</v>
      </c>
      <c r="IN81" s="44"/>
      <c r="IO81" s="44"/>
      <c r="IP81" s="44"/>
      <c r="IQ81" s="44"/>
      <c r="IR81" s="44"/>
      <c r="IS81" s="44"/>
      <c r="IT81" s="44"/>
      <c r="IU81" s="44"/>
      <c r="IV81" s="44"/>
      <c r="IW81" s="44"/>
      <c r="IX81" s="44"/>
      <c r="IY81" s="44"/>
      <c r="IZ81" s="44"/>
      <c r="JA81" s="44"/>
      <c r="JB81" s="44"/>
      <c r="JC81" s="44"/>
      <c r="JD81" s="44"/>
      <c r="JE81" s="44"/>
      <c r="JF81" s="44"/>
      <c r="JG81" s="44"/>
      <c r="JH81" s="44"/>
      <c r="JI81" s="44"/>
      <c r="JJ81" s="44"/>
      <c r="JK81" s="44"/>
      <c r="JL81" s="44"/>
      <c r="JM81" s="44"/>
      <c r="JN81" s="44"/>
      <c r="JO81" s="44"/>
      <c r="JP81" s="44"/>
      <c r="JQ81" s="44"/>
      <c r="JR81" s="44"/>
      <c r="JS81" s="44"/>
      <c r="JT81" s="44"/>
      <c r="JU81" s="44"/>
      <c r="JV81" s="44"/>
      <c r="JW81" s="44"/>
      <c r="JX81" s="44"/>
      <c r="JY81" s="44"/>
      <c r="JZ81" s="44"/>
      <c r="KA81" s="44"/>
      <c r="KB81" s="44"/>
      <c r="KC81" s="44"/>
      <c r="KD81" s="44"/>
      <c r="KE81" s="44"/>
      <c r="KF81" s="44"/>
      <c r="KG81" s="44"/>
      <c r="KH81" s="44"/>
      <c r="KI81" s="44"/>
      <c r="KJ81" s="44"/>
      <c r="KK81" s="44"/>
      <c r="KL81" s="44"/>
      <c r="KM81" s="44"/>
      <c r="KN81" s="44"/>
      <c r="KO81" s="44"/>
      <c r="KP81" s="44"/>
      <c r="KQ81" s="44"/>
      <c r="KR81" s="44"/>
      <c r="KS81" s="44"/>
      <c r="KT81" s="44"/>
      <c r="KU81" s="44"/>
      <c r="KV81" s="44"/>
      <c r="KW81" s="44"/>
      <c r="KX81" s="44"/>
      <c r="KY81" s="44"/>
      <c r="KZ81" s="44"/>
      <c r="LA81" s="44"/>
      <c r="LB81" s="44"/>
      <c r="LC81" s="44"/>
      <c r="LD81" s="44"/>
      <c r="LE81" s="44"/>
      <c r="LF81" s="44"/>
      <c r="LG81" s="44"/>
      <c r="LH81" s="44"/>
      <c r="LI81" s="44"/>
      <c r="LJ81" s="44"/>
      <c r="LK81" s="44"/>
      <c r="LL81" s="44"/>
      <c r="LM81" s="44"/>
      <c r="LN81" s="44"/>
      <c r="LO81" s="44"/>
      <c r="LP81" s="44"/>
      <c r="LQ81" s="44"/>
      <c r="LR81" s="44"/>
      <c r="LS81" s="44"/>
      <c r="LT81" s="44"/>
      <c r="LU81" s="44"/>
      <c r="LV81" s="44"/>
      <c r="LW81" s="44"/>
      <c r="LX81" s="44"/>
      <c r="LY81" s="44"/>
      <c r="LZ81" s="44"/>
      <c r="MA81" s="44"/>
      <c r="MB81" s="44"/>
      <c r="MC81" s="44"/>
      <c r="MD81" s="44"/>
      <c r="ME81" s="44"/>
      <c r="MF81" s="44"/>
      <c r="MG81" s="44"/>
      <c r="MH81" s="44"/>
      <c r="MI81" s="44"/>
      <c r="MJ81" s="44"/>
      <c r="MK81" s="44"/>
      <c r="ML81" s="44"/>
      <c r="MM81" s="44"/>
      <c r="MN81" s="44"/>
      <c r="MO81" s="44"/>
      <c r="MP81" s="44"/>
      <c r="MQ81" s="44"/>
      <c r="MR81" s="44"/>
      <c r="MS81" s="44"/>
      <c r="MT81" s="44"/>
      <c r="MU81" s="44"/>
      <c r="MV81" s="44"/>
      <c r="MW81" s="44"/>
      <c r="MX81" s="44"/>
      <c r="MY81" s="44"/>
      <c r="MZ81" s="44"/>
      <c r="NA81" s="44"/>
      <c r="NB81" s="44"/>
      <c r="NC81" s="44"/>
      <c r="ND81" s="44"/>
      <c r="NE81" s="44"/>
      <c r="NF81" s="44"/>
      <c r="NG81" s="44"/>
      <c r="NH81" s="44"/>
      <c r="NI81" s="44"/>
      <c r="NJ81" s="44"/>
      <c r="NK81" s="44"/>
      <c r="NL81" s="44"/>
      <c r="NM81" s="44"/>
      <c r="NN81" s="44"/>
      <c r="NO81" s="44"/>
      <c r="NP81" s="44"/>
      <c r="NQ81" s="44"/>
      <c r="NR81" s="44"/>
      <c r="NS81" s="44"/>
      <c r="NT81" s="44"/>
      <c r="NU81" s="44"/>
      <c r="NV81" s="44"/>
      <c r="NW81" s="44"/>
      <c r="NX81" s="44"/>
      <c r="NY81" s="44"/>
      <c r="NZ81" s="44"/>
      <c r="OA81" s="44"/>
      <c r="OB81" s="44"/>
      <c r="OC81" s="44"/>
      <c r="OD81" s="44"/>
      <c r="OE81" s="44"/>
      <c r="OF81" s="44"/>
      <c r="OG81" s="44"/>
      <c r="OH81" s="44"/>
      <c r="OI81" s="44"/>
      <c r="OJ81" s="44"/>
      <c r="OK81" s="44"/>
      <c r="OL81" s="44"/>
      <c r="OM81" s="44"/>
      <c r="ON81" s="44"/>
      <c r="OO81" s="44"/>
      <c r="OP81" s="44"/>
      <c r="OQ81" s="44"/>
      <c r="OR81" s="44"/>
      <c r="OS81" s="44"/>
      <c r="OT81" s="44"/>
      <c r="OU81" s="44"/>
      <c r="OV81" s="44"/>
      <c r="OW81" s="44"/>
      <c r="OX81" s="44"/>
      <c r="OY81" s="44"/>
      <c r="OZ81" s="44"/>
      <c r="PA81" s="44"/>
      <c r="PB81" s="44"/>
      <c r="PC81" s="44"/>
      <c r="PD81" s="44"/>
      <c r="PE81" s="44"/>
      <c r="PF81" s="44"/>
      <c r="PG81" s="44"/>
      <c r="PH81" s="44"/>
      <c r="PI81" s="44"/>
      <c r="PJ81" s="44"/>
      <c r="PK81" s="44"/>
      <c r="PL81" s="44"/>
      <c r="PM81" s="44"/>
      <c r="PN81" s="44"/>
      <c r="PO81" s="44"/>
      <c r="PP81" s="44"/>
      <c r="PQ81" s="44"/>
      <c r="PR81" s="44"/>
      <c r="PS81" s="44"/>
      <c r="PT81" s="44"/>
      <c r="PU81" s="44"/>
      <c r="PV81" s="44"/>
      <c r="PW81" s="44"/>
      <c r="PX81" s="44"/>
      <c r="PY81" s="44"/>
      <c r="PZ81" s="44"/>
      <c r="QA81" s="44"/>
      <c r="QB81" s="44"/>
      <c r="QC81" s="44"/>
      <c r="QD81" s="44"/>
      <c r="QE81" s="44"/>
      <c r="QF81" s="44"/>
      <c r="QG81" s="44"/>
      <c r="QH81" s="44"/>
      <c r="QI81" s="44"/>
      <c r="QJ81" s="44"/>
      <c r="QK81" s="44"/>
      <c r="QL81" s="44"/>
      <c r="QM81" s="44"/>
      <c r="QN81" s="44"/>
      <c r="QO81" s="44"/>
      <c r="QP81" s="44"/>
      <c r="QQ81" s="44"/>
      <c r="QR81" s="44"/>
      <c r="QS81" s="44"/>
      <c r="QT81" s="44"/>
      <c r="QU81" s="44"/>
      <c r="QV81" s="44"/>
      <c r="QW81" s="44"/>
      <c r="QX81" s="44"/>
      <c r="QY81" s="44"/>
      <c r="QZ81" s="44"/>
      <c r="RA81" s="44"/>
      <c r="RB81" s="44"/>
      <c r="RC81" s="44"/>
      <c r="RD81" s="44"/>
      <c r="RE81" s="44"/>
      <c r="RF81" s="44"/>
      <c r="RG81" s="44"/>
      <c r="RH81" s="44"/>
      <c r="RI81" s="44"/>
      <c r="RJ81" s="44"/>
      <c r="RK81" s="44"/>
      <c r="RL81" s="44"/>
      <c r="RM81" s="44"/>
      <c r="RN81" s="44"/>
      <c r="RO81" s="44"/>
      <c r="RP81" s="44"/>
      <c r="RQ81" s="44"/>
      <c r="RR81" s="44"/>
      <c r="RS81" s="44"/>
      <c r="RT81" s="44"/>
      <c r="RU81" s="44"/>
      <c r="RV81" s="44"/>
      <c r="RW81" s="44"/>
      <c r="RX81" s="44"/>
      <c r="RY81" s="44"/>
      <c r="RZ81" s="44"/>
      <c r="SA81" s="44"/>
      <c r="SB81" s="44"/>
      <c r="SC81" s="44"/>
      <c r="SD81" s="44"/>
      <c r="SE81" s="44"/>
      <c r="SF81" s="44"/>
      <c r="SG81" s="44"/>
      <c r="SH81" s="44"/>
      <c r="SM81">
        <f>'GRR Data'!A77</f>
        <v>0</v>
      </c>
    </row>
    <row r="82" spans="1:507">
      <c r="A82" s="295">
        <v>3</v>
      </c>
      <c r="B82" s="40" t="s">
        <v>688</v>
      </c>
      <c r="C82" s="44">
        <v>692.8</v>
      </c>
      <c r="D82" s="44">
        <v>0.16850000000000001</v>
      </c>
      <c r="E82" s="44">
        <v>0.2341</v>
      </c>
      <c r="F82" s="44">
        <v>0.22819999999999999</v>
      </c>
      <c r="G82" s="44">
        <v>0.19889999999999999</v>
      </c>
      <c r="H82" s="44">
        <v>0.1605</v>
      </c>
      <c r="I82" s="44">
        <v>0.21079999999999999</v>
      </c>
      <c r="J82" s="44">
        <v>0.1651</v>
      </c>
      <c r="K82" s="44">
        <v>0.1691</v>
      </c>
      <c r="L82" s="44">
        <v>0.13869999999999999</v>
      </c>
      <c r="M82" s="44">
        <v>0.16350000000000001</v>
      </c>
      <c r="N82" s="44">
        <v>0.1157</v>
      </c>
      <c r="O82" s="44">
        <v>0.10829999999999999</v>
      </c>
      <c r="P82" s="44">
        <v>0.1099</v>
      </c>
      <c r="Q82" s="44">
        <v>0.1057</v>
      </c>
      <c r="R82" s="44">
        <v>0.1341</v>
      </c>
      <c r="S82" s="44">
        <v>0.17760000000000001</v>
      </c>
      <c r="T82" s="44">
        <v>0.1653</v>
      </c>
      <c r="U82" s="44">
        <v>0.1426</v>
      </c>
      <c r="V82" s="44">
        <v>0.1706</v>
      </c>
      <c r="W82" s="44">
        <v>5.2399999999999995E-2</v>
      </c>
      <c r="X82" s="44">
        <v>6.0060000000000002E-2</v>
      </c>
      <c r="Y82" s="44">
        <v>6.5319999999999989E-2</v>
      </c>
      <c r="Z82" s="44">
        <v>6.157E-2</v>
      </c>
      <c r="AA82" s="44">
        <v>8.6400000000000005E-2</v>
      </c>
      <c r="AB82" s="44">
        <v>0.10193000000000001</v>
      </c>
      <c r="AC82" s="44">
        <v>6.7720000000000002E-2</v>
      </c>
      <c r="AD82" s="44">
        <v>0.11517000000000001</v>
      </c>
      <c r="AE82" s="44">
        <v>7.4959999999999999E-2</v>
      </c>
      <c r="AF82" s="44">
        <v>0.10187</v>
      </c>
      <c r="AG82" s="44">
        <v>0.11856999999999999</v>
      </c>
      <c r="AH82" s="44">
        <v>0.12301999999999999</v>
      </c>
      <c r="AI82" s="44">
        <v>8.3799999999999999E-2</v>
      </c>
      <c r="AJ82" s="44">
        <v>0.10714</v>
      </c>
      <c r="AK82" s="44">
        <v>4.4749999999999998E-2</v>
      </c>
      <c r="AL82" s="44">
        <v>0.10748999999999999</v>
      </c>
      <c r="AM82" s="44">
        <v>9.6790000000000001E-2</v>
      </c>
      <c r="AN82" s="44">
        <v>274.47359999999998</v>
      </c>
      <c r="AO82" s="44">
        <v>274.47980000000001</v>
      </c>
      <c r="AP82" s="44">
        <v>274.47800000000001</v>
      </c>
      <c r="AQ82" s="44">
        <v>189.9179</v>
      </c>
      <c r="AR82" s="44">
        <v>189.9196</v>
      </c>
      <c r="AS82" s="44">
        <v>189.923</v>
      </c>
      <c r="AT82" s="44">
        <v>0.44032500000000002</v>
      </c>
      <c r="AU82" s="44">
        <v>-8.6935999999999999E-2</v>
      </c>
      <c r="AV82" s="44">
        <v>-2.6276999999999998E-2</v>
      </c>
      <c r="AW82" s="44">
        <v>5.5091000000000001E-2</v>
      </c>
      <c r="AX82" s="44">
        <v>6.9150000000000001E-3</v>
      </c>
      <c r="AY82" s="44">
        <v>-0.14530000000000001</v>
      </c>
      <c r="AZ82" s="44">
        <v>-3.4778000000000003E-2</v>
      </c>
      <c r="BA82" s="44">
        <v>0.216141</v>
      </c>
      <c r="BB82" s="44">
        <v>0.282221</v>
      </c>
      <c r="BC82" s="44">
        <v>0.144987</v>
      </c>
      <c r="BD82" s="44">
        <v>-5.2996000000000001E-2</v>
      </c>
      <c r="BE82" s="44">
        <v>-0.109419</v>
      </c>
      <c r="BF82" s="44">
        <v>-5.0915000000000002E-2</v>
      </c>
      <c r="BG82" s="44">
        <v>-1.7930000000000001E-3</v>
      </c>
      <c r="BH82" s="44">
        <v>-4.0969999999999999E-2</v>
      </c>
      <c r="BI82" s="44">
        <v>-0.155972</v>
      </c>
      <c r="BJ82" s="44">
        <v>0.40570000000000001</v>
      </c>
      <c r="BK82" s="44">
        <v>-2.3900000000000001E-2</v>
      </c>
      <c r="BL82" s="44">
        <v>0.2014</v>
      </c>
      <c r="BM82" s="44">
        <v>-0.10100000000000001</v>
      </c>
      <c r="BN82" s="44">
        <v>-0.13589999999999999</v>
      </c>
      <c r="BO82" s="44">
        <v>-0.1268</v>
      </c>
      <c r="BP82" s="44">
        <v>-0.1386</v>
      </c>
      <c r="BQ82" s="44">
        <v>8.8900000000000007E-2</v>
      </c>
      <c r="BR82" s="44">
        <v>-4.19E-2</v>
      </c>
      <c r="BS82" s="44">
        <v>-1.49E-2</v>
      </c>
      <c r="BT82" s="44">
        <v>0.1164</v>
      </c>
      <c r="BU82" s="44">
        <v>1.78E-2</v>
      </c>
      <c r="BV82" s="44">
        <v>2.4799999999999999E-2</v>
      </c>
      <c r="BW82" s="44">
        <v>8.8700000000000001E-2</v>
      </c>
      <c r="BX82" s="44">
        <v>9.9199999999999997E-2</v>
      </c>
      <c r="BY82" s="44">
        <v>0.15160000000000001</v>
      </c>
      <c r="BZ82" s="44">
        <v>0.16259999999999999</v>
      </c>
      <c r="CA82" s="44">
        <v>8.9800000000000005E-2</v>
      </c>
      <c r="CB82" s="44">
        <v>0.1003</v>
      </c>
      <c r="CC82" s="44">
        <v>8.1299999999999997E-2</v>
      </c>
      <c r="CD82" s="44">
        <v>0.17230000000000001</v>
      </c>
      <c r="CE82" s="44">
        <v>0.12540000000000001</v>
      </c>
      <c r="CF82" s="44">
        <v>0.13550000000000001</v>
      </c>
      <c r="CG82" s="44">
        <v>9.0300000000000005E-2</v>
      </c>
      <c r="CH82" s="44">
        <v>0.10730000000000001</v>
      </c>
      <c r="CI82" s="44">
        <v>9.8799999999999999E-2</v>
      </c>
      <c r="CJ82" s="44">
        <v>0.48299999999999998</v>
      </c>
      <c r="CK82" s="44">
        <v>0.45190000000000002</v>
      </c>
      <c r="CL82" s="44">
        <v>0.4758</v>
      </c>
      <c r="CM82" s="44">
        <v>0.43209999999999998</v>
      </c>
      <c r="CN82" s="44">
        <f t="shared" si="173"/>
        <v>3.1099999999999961E-2</v>
      </c>
      <c r="CO82" s="44">
        <f t="shared" si="174"/>
        <v>4.3700000000000017E-2</v>
      </c>
      <c r="CP82" s="44">
        <f t="shared" si="175"/>
        <v>6.3000000000000278E-3</v>
      </c>
      <c r="CQ82" s="44">
        <f t="shared" ref="CQ82" si="182">ABS(CR82)*2</f>
        <v>7.0800000000000002E-2</v>
      </c>
      <c r="CR82" s="44">
        <v>-3.5400000000000001E-2</v>
      </c>
      <c r="CS82" s="44">
        <f t="shared" ref="CS82" si="183">ABS(CT82)*2</f>
        <v>8.7999999999999995E-2</v>
      </c>
      <c r="CT82" s="44">
        <v>-4.3999999999999997E-2</v>
      </c>
      <c r="CU82" s="44">
        <f t="shared" si="178"/>
        <v>0.2074</v>
      </c>
      <c r="CV82" s="44">
        <v>-0.1037</v>
      </c>
      <c r="CW82" s="44">
        <f t="shared" si="179"/>
        <v>0.14219999999999999</v>
      </c>
      <c r="CX82" s="44">
        <v>-7.1099999999999997E-2</v>
      </c>
      <c r="CY82" s="44">
        <v>6.59E-2</v>
      </c>
      <c r="CZ82" s="44">
        <v>4.3200000000000002E-2</v>
      </c>
      <c r="DA82" s="44">
        <v>8.7800000000000003E-2</v>
      </c>
      <c r="DB82" s="44">
        <v>9.6199999999999994E-2</v>
      </c>
      <c r="DC82" s="44">
        <v>8.1500000000000003E-2</v>
      </c>
      <c r="DD82" s="44">
        <v>5.3999999999999999E-2</v>
      </c>
      <c r="DE82" s="44">
        <v>3.2099999999999997E-2</v>
      </c>
      <c r="DF82" s="44">
        <v>7.9500000000000001E-2</v>
      </c>
      <c r="DG82" s="44">
        <v>6.3600000000000004E-2</v>
      </c>
      <c r="DH82" s="44">
        <v>6.0299999999999999E-2</v>
      </c>
      <c r="DI82" s="44">
        <v>0.05</v>
      </c>
      <c r="DJ82" s="44">
        <v>0.13200000000000001</v>
      </c>
      <c r="DK82" s="44">
        <v>0.1381</v>
      </c>
      <c r="DL82" s="44">
        <v>0.15040000000000001</v>
      </c>
      <c r="DM82" s="44">
        <v>0.15659999999999999</v>
      </c>
      <c r="DN82" s="44">
        <v>0.1565</v>
      </c>
      <c r="DO82" s="44">
        <v>7.5200000000000003E-2</v>
      </c>
      <c r="DP82" s="44">
        <v>8.9700000000000002E-2</v>
      </c>
      <c r="DQ82" s="44">
        <v>6.9599999999999995E-2</v>
      </c>
      <c r="DR82" s="44">
        <v>6.6900000000000001E-2</v>
      </c>
      <c r="DS82" s="44">
        <v>9.3100000000000002E-2</v>
      </c>
      <c r="DT82" s="44">
        <v>8.0500000000000002E-2</v>
      </c>
      <c r="DU82" s="44">
        <v>8.3400000000000002E-2</v>
      </c>
      <c r="DV82" s="44">
        <v>6.0699999999999997E-2</v>
      </c>
      <c r="DW82" s="44">
        <v>5.9799999999999999E-2</v>
      </c>
      <c r="DX82" s="44">
        <f t="shared" si="180"/>
        <v>4.7400000000000005E-2</v>
      </c>
      <c r="DY82" s="44">
        <f t="shared" si="170"/>
        <v>1.5899999999999997E-2</v>
      </c>
      <c r="DZ82" s="44">
        <f t="shared" si="171"/>
        <v>3.3000000000000043E-3</v>
      </c>
      <c r="EA82" s="44">
        <f t="shared" si="172"/>
        <v>1.0299999999999997E-2</v>
      </c>
      <c r="EB82" s="44">
        <v>0.25790000000000002</v>
      </c>
      <c r="EC82" s="44">
        <v>0.27010000000000001</v>
      </c>
      <c r="ED82" s="44">
        <v>0.22750000000000001</v>
      </c>
      <c r="EE82" s="44">
        <v>0.25359999999999999</v>
      </c>
      <c r="EF82" s="44">
        <v>0.26590000000000003</v>
      </c>
      <c r="EG82" s="44">
        <v>0.26300000000000001</v>
      </c>
      <c r="EH82" s="44">
        <v>0.2712</v>
      </c>
      <c r="EI82" s="44">
        <v>0.2422</v>
      </c>
      <c r="EJ82" s="44">
        <v>0.25230000000000002</v>
      </c>
      <c r="EK82" s="44">
        <f t="shared" si="181"/>
        <v>2.4499999999999994E-2</v>
      </c>
      <c r="EL82" s="44">
        <v>7.87242</v>
      </c>
      <c r="EM82" s="44">
        <v>7.8490679999999999</v>
      </c>
      <c r="EN82" s="44">
        <v>7.8036079999999997</v>
      </c>
      <c r="EO82" s="44">
        <v>7.8145749999999996</v>
      </c>
      <c r="EP82" s="44">
        <v>7.7878579999999999</v>
      </c>
      <c r="EQ82" s="44">
        <v>7.782324</v>
      </c>
      <c r="ER82" s="44">
        <v>7.760859</v>
      </c>
      <c r="ES82" s="44">
        <v>7.780735</v>
      </c>
      <c r="ET82" s="44">
        <v>7.8197299999999998</v>
      </c>
      <c r="EU82" s="44">
        <v>7.9238739999999996</v>
      </c>
      <c r="EV82" s="44">
        <v>7.8373540000000004</v>
      </c>
      <c r="EW82" s="44">
        <v>7.8291000000000004</v>
      </c>
      <c r="EX82" s="44">
        <v>7.8790639999999996</v>
      </c>
      <c r="EY82" s="44">
        <v>7.9234010000000001</v>
      </c>
      <c r="EZ82" s="44">
        <v>7.840535</v>
      </c>
      <c r="FA82" s="44">
        <v>7.8207570000000004</v>
      </c>
      <c r="FB82" s="44">
        <v>7.8218810000000003</v>
      </c>
      <c r="FC82" s="44">
        <v>7.8992199999999997</v>
      </c>
      <c r="FD82" s="44">
        <v>0.2581</v>
      </c>
      <c r="FE82" s="44">
        <v>4.6399999999999997E-2</v>
      </c>
      <c r="FF82" s="44">
        <v>0</v>
      </c>
      <c r="FG82" s="44">
        <v>-5.4300000000000001E-2</v>
      </c>
      <c r="FH82" s="44">
        <v>5.7200000000000001E-2</v>
      </c>
      <c r="FI82" s="44">
        <v>6.3100000000000003E-2</v>
      </c>
      <c r="FJ82" s="44">
        <v>6.0600000000000001E-2</v>
      </c>
      <c r="FK82" s="44">
        <v>-1.18E-2</v>
      </c>
      <c r="FL82" s="44">
        <v>-2.7000000000000001E-3</v>
      </c>
      <c r="FM82" s="44">
        <v>4.4600000000000001E-2</v>
      </c>
      <c r="FN82" s="44">
        <v>1.83E-2</v>
      </c>
      <c r="FO82" s="44">
        <v>-2.41E-2</v>
      </c>
      <c r="FP82" s="44">
        <v>-6.5199999999999994E-2</v>
      </c>
      <c r="FQ82" s="44">
        <v>-0.1951</v>
      </c>
      <c r="FR82" s="44">
        <v>6.0600000000000001E-2</v>
      </c>
      <c r="FS82" s="44">
        <v>2.5000000000000001E-3</v>
      </c>
      <c r="FT82" s="44">
        <v>0.1371</v>
      </c>
      <c r="FU82" s="44">
        <v>-9.7000000000000003E-3</v>
      </c>
      <c r="FV82" s="44">
        <v>-5.8500000000000003E-2</v>
      </c>
      <c r="FW82" s="44">
        <v>-5.7500000000000002E-2</v>
      </c>
      <c r="FX82" s="44">
        <v>2.35E-2</v>
      </c>
      <c r="FY82" s="44">
        <v>7.8600000000000003E-2</v>
      </c>
      <c r="FZ82" s="44">
        <v>2.8799999999999999E-2</v>
      </c>
      <c r="GA82" s="44">
        <v>-5.5500000000000001E-2</v>
      </c>
      <c r="GB82" s="44">
        <v>-0.05</v>
      </c>
      <c r="GC82" s="44">
        <v>-1.5800000000000002E-2</v>
      </c>
      <c r="GD82" s="44">
        <v>-3.3E-3</v>
      </c>
      <c r="GE82" s="44">
        <v>2.7099999999999999E-2</v>
      </c>
      <c r="GF82" s="44">
        <v>1.47E-2</v>
      </c>
      <c r="GG82" s="44">
        <v>4.9099999999999998E-2</v>
      </c>
      <c r="GH82" s="44">
        <v>2.76E-2</v>
      </c>
      <c r="GI82" s="44">
        <v>8.0000000000000004E-4</v>
      </c>
      <c r="GJ82" s="44">
        <v>0.31669999999999998</v>
      </c>
      <c r="GK82" s="44">
        <v>-2.6200000000000001E-2</v>
      </c>
      <c r="GL82" s="44">
        <v>-8.5000000000000006E-3</v>
      </c>
      <c r="GM82" s="44">
        <v>-4.0000000000000001E-3</v>
      </c>
      <c r="GN82" s="44">
        <v>0.10390000000000001</v>
      </c>
      <c r="GO82" s="44">
        <v>0.10440000000000001</v>
      </c>
      <c r="GP82" s="44">
        <v>9.6600000000000005E-2</v>
      </c>
      <c r="GQ82" s="44">
        <v>2.0400000000000001E-2</v>
      </c>
      <c r="GR82" s="44">
        <v>-2.93E-2</v>
      </c>
      <c r="GS82" s="44">
        <v>-4.5999999999999999E-2</v>
      </c>
      <c r="GT82" s="44">
        <v>-6.8400000000000002E-2</v>
      </c>
      <c r="GU82" s="44">
        <v>-4.6800000000000001E-2</v>
      </c>
      <c r="GV82" s="44">
        <v>-0.14660000000000001</v>
      </c>
      <c r="GW82" s="44">
        <v>-0.21229999999999999</v>
      </c>
      <c r="GX82" s="44">
        <v>-1.5599999999999999E-2</v>
      </c>
      <c r="GY82" s="44">
        <v>-9.4999999999999998E-3</v>
      </c>
      <c r="GZ82" s="44">
        <v>1.5599999999999999E-2</v>
      </c>
      <c r="HA82" s="44">
        <v>-4.9700000000000001E-2</v>
      </c>
      <c r="HB82" s="44">
        <v>-6.0900000000000003E-2</v>
      </c>
      <c r="HC82" s="44">
        <v>2.3699999999999999E-2</v>
      </c>
      <c r="HD82" s="44">
        <v>8.4000000000000005E-2</v>
      </c>
      <c r="HE82" s="44">
        <v>3.9600000000000003E-2</v>
      </c>
      <c r="HF82" s="44">
        <v>-4.0800000000000003E-2</v>
      </c>
      <c r="HG82" s="44">
        <v>-2.3099999999999999E-2</v>
      </c>
      <c r="HH82" s="44">
        <v>2.76E-2</v>
      </c>
      <c r="HI82" s="44">
        <v>3.6200000000000003E-2</v>
      </c>
      <c r="HJ82" s="44">
        <v>5.0099999999999999E-2</v>
      </c>
      <c r="HK82" s="44">
        <v>4.8899999999999999E-2</v>
      </c>
      <c r="HL82" s="44">
        <v>6.6799999999999998E-2</v>
      </c>
      <c r="HM82" s="44">
        <v>5.6399999999999999E-2</v>
      </c>
      <c r="HN82" s="44">
        <v>1.32E-2</v>
      </c>
      <c r="HO82" s="44">
        <v>-0.1004</v>
      </c>
      <c r="HP82" s="44">
        <v>-8.4099999999999994E-2</v>
      </c>
      <c r="HQ82" s="44">
        <v>-0.1166</v>
      </c>
      <c r="HR82" s="44">
        <v>-0.1008</v>
      </c>
      <c r="HS82" s="44">
        <v>6.1800000000000001E-2</v>
      </c>
      <c r="HT82" s="44">
        <v>6.3700000000000007E-2</v>
      </c>
      <c r="HU82" s="44">
        <v>8.0799999999999997E-2</v>
      </c>
      <c r="HV82" s="44">
        <v>4.02E-2</v>
      </c>
      <c r="HW82" s="44">
        <v>4.5900000000000003E-2</v>
      </c>
      <c r="HX82" s="44">
        <v>3.5900000000000001E-2</v>
      </c>
      <c r="HY82" s="44">
        <v>5.3699999999999998E-2</v>
      </c>
      <c r="HZ82" s="44">
        <v>5.4899999999999997E-2</v>
      </c>
      <c r="IA82" s="44">
        <v>-5.6099999999999997E-2</v>
      </c>
      <c r="IB82" s="44">
        <v>-7.0300000000000001E-2</v>
      </c>
      <c r="IC82" s="44">
        <v>-7.3800000000000004E-2</v>
      </c>
      <c r="ID82" s="44">
        <v>-5.4199999999999998E-2</v>
      </c>
      <c r="IE82" s="44">
        <v>-2.9499999999999998E-2</v>
      </c>
      <c r="IF82" s="44">
        <v>6.8085999999999994E-2</v>
      </c>
      <c r="IG82" s="44">
        <v>8.8566000000000006E-2</v>
      </c>
      <c r="IH82" s="44">
        <v>6.5329999999999997E-3</v>
      </c>
      <c r="II82" s="44">
        <v>2.5044E-2</v>
      </c>
      <c r="IJ82" s="44">
        <v>9.6778000000000003E-2</v>
      </c>
      <c r="IK82" s="44">
        <v>8.8665999999999995E-2</v>
      </c>
      <c r="IL82" s="44">
        <v>3.8129999999999997E-2</v>
      </c>
      <c r="IM82" s="44">
        <v>0.102946</v>
      </c>
      <c r="IN82" s="44"/>
      <c r="IO82" s="44"/>
      <c r="IP82" s="44"/>
      <c r="IQ82" s="44"/>
      <c r="IR82" s="44"/>
      <c r="IS82" s="44"/>
      <c r="IT82" s="44"/>
      <c r="IU82" s="44"/>
      <c r="IV82" s="44"/>
      <c r="IW82" s="44"/>
      <c r="IX82" s="44"/>
      <c r="IY82" s="44"/>
      <c r="IZ82" s="44"/>
      <c r="JA82" s="44"/>
      <c r="JB82" s="44"/>
      <c r="JC82" s="44"/>
      <c r="JD82" s="44"/>
      <c r="JE82" s="44"/>
      <c r="JF82" s="44"/>
      <c r="JG82" s="44"/>
      <c r="JH82" s="44"/>
      <c r="JI82" s="44"/>
      <c r="JJ82" s="44"/>
      <c r="JK82" s="44"/>
      <c r="JL82" s="44"/>
      <c r="JM82" s="44"/>
      <c r="JN82" s="44"/>
      <c r="JO82" s="44"/>
      <c r="JP82" s="44"/>
      <c r="JQ82" s="44"/>
      <c r="JR82" s="44"/>
      <c r="JS82" s="44"/>
      <c r="JT82" s="44"/>
      <c r="JU82" s="44"/>
      <c r="JV82" s="44"/>
      <c r="JW82" s="44"/>
      <c r="JX82" s="44"/>
      <c r="JY82" s="44"/>
      <c r="JZ82" s="44"/>
      <c r="KA82" s="44"/>
      <c r="KB82" s="44"/>
      <c r="KC82" s="44"/>
      <c r="KD82" s="44"/>
      <c r="KE82" s="44"/>
      <c r="KF82" s="44"/>
      <c r="KG82" s="44"/>
      <c r="KH82" s="44"/>
      <c r="KI82" s="44"/>
      <c r="KJ82" s="44"/>
      <c r="KK82" s="44"/>
      <c r="KL82" s="44"/>
      <c r="KM82" s="44"/>
      <c r="KN82" s="44"/>
      <c r="KO82" s="44"/>
      <c r="KP82" s="44"/>
      <c r="KQ82" s="44"/>
      <c r="KR82" s="44"/>
      <c r="KS82" s="44"/>
      <c r="KT82" s="44"/>
      <c r="KU82" s="44"/>
      <c r="KV82" s="44"/>
      <c r="KW82" s="44"/>
      <c r="KX82" s="44"/>
      <c r="KY82" s="44"/>
      <c r="KZ82" s="44"/>
      <c r="LA82" s="44"/>
      <c r="LB82" s="44"/>
      <c r="LC82" s="44"/>
      <c r="LD82" s="44"/>
      <c r="LE82" s="44"/>
      <c r="LF82" s="44"/>
      <c r="LG82" s="44"/>
      <c r="LH82" s="44"/>
      <c r="LI82" s="44"/>
      <c r="LJ82" s="44"/>
      <c r="LK82" s="44"/>
      <c r="LL82" s="44"/>
      <c r="LM82" s="44"/>
      <c r="LN82" s="44"/>
      <c r="LO82" s="44"/>
      <c r="LP82" s="44"/>
      <c r="LQ82" s="44"/>
      <c r="LR82" s="44"/>
      <c r="LS82" s="44"/>
      <c r="LT82" s="44"/>
      <c r="LU82" s="44"/>
      <c r="LV82" s="44"/>
      <c r="LW82" s="44"/>
      <c r="LX82" s="44"/>
      <c r="LY82" s="44"/>
      <c r="LZ82" s="44"/>
      <c r="MA82" s="44"/>
      <c r="MB82" s="44"/>
      <c r="MC82" s="44"/>
      <c r="MD82" s="44"/>
      <c r="ME82" s="44"/>
      <c r="MF82" s="44"/>
      <c r="MG82" s="44"/>
      <c r="MH82" s="44"/>
      <c r="MI82" s="44"/>
      <c r="MJ82" s="44"/>
      <c r="MK82" s="44"/>
      <c r="ML82" s="44"/>
      <c r="MM82" s="44"/>
      <c r="MN82" s="44"/>
      <c r="MO82" s="44"/>
      <c r="MP82" s="44"/>
      <c r="MQ82" s="44"/>
      <c r="MR82" s="44"/>
      <c r="MS82" s="44"/>
      <c r="MT82" s="44"/>
      <c r="MU82" s="44"/>
      <c r="MV82" s="44"/>
      <c r="MW82" s="44"/>
      <c r="MX82" s="44"/>
      <c r="MY82" s="44"/>
      <c r="MZ82" s="44"/>
      <c r="NA82" s="44"/>
      <c r="NB82" s="44"/>
      <c r="NC82" s="44"/>
      <c r="ND82" s="44"/>
      <c r="NE82" s="44"/>
      <c r="NF82" s="44"/>
      <c r="NG82" s="44"/>
      <c r="NH82" s="44"/>
      <c r="NI82" s="44"/>
      <c r="NJ82" s="44"/>
      <c r="NK82" s="44"/>
      <c r="NL82" s="44"/>
      <c r="NM82" s="44"/>
      <c r="NN82" s="44"/>
      <c r="NO82" s="44"/>
      <c r="NP82" s="44"/>
      <c r="NQ82" s="44"/>
      <c r="NR82" s="44"/>
      <c r="NS82" s="44"/>
      <c r="NT82" s="44"/>
      <c r="NU82" s="44"/>
      <c r="NV82" s="44"/>
      <c r="NW82" s="44"/>
      <c r="NX82" s="44"/>
      <c r="NY82" s="44"/>
      <c r="NZ82" s="44"/>
      <c r="OA82" s="44"/>
      <c r="OB82" s="44"/>
      <c r="OC82" s="44"/>
      <c r="OD82" s="44"/>
      <c r="OE82" s="44"/>
      <c r="OF82" s="44"/>
      <c r="OG82" s="44"/>
      <c r="OH82" s="44"/>
      <c r="OI82" s="44"/>
      <c r="OJ82" s="44"/>
      <c r="OK82" s="44"/>
      <c r="OL82" s="44"/>
      <c r="OM82" s="44"/>
      <c r="ON82" s="44"/>
      <c r="OO82" s="44"/>
      <c r="OP82" s="44"/>
      <c r="OQ82" s="44"/>
      <c r="OR82" s="44"/>
      <c r="OS82" s="44"/>
      <c r="OT82" s="44"/>
      <c r="OU82" s="44"/>
      <c r="OV82" s="44"/>
      <c r="OW82" s="44"/>
      <c r="OX82" s="44"/>
      <c r="OY82" s="44"/>
      <c r="OZ82" s="44"/>
      <c r="PA82" s="44"/>
      <c r="PB82" s="44"/>
      <c r="PC82" s="44"/>
      <c r="PD82" s="44"/>
      <c r="PE82" s="44"/>
      <c r="PF82" s="44"/>
      <c r="PG82" s="44"/>
      <c r="PH82" s="44"/>
      <c r="PI82" s="44"/>
      <c r="PJ82" s="44"/>
      <c r="PK82" s="44"/>
      <c r="PL82" s="44"/>
      <c r="PM82" s="44"/>
      <c r="PN82" s="44"/>
      <c r="PO82" s="44"/>
      <c r="PP82" s="44"/>
      <c r="PQ82" s="44"/>
      <c r="PR82" s="44"/>
      <c r="PS82" s="44"/>
      <c r="PT82" s="44"/>
      <c r="PU82" s="44"/>
      <c r="PV82" s="44"/>
      <c r="PW82" s="44"/>
      <c r="PX82" s="44"/>
      <c r="PY82" s="44"/>
      <c r="PZ82" s="44"/>
      <c r="QA82" s="44"/>
      <c r="QB82" s="44"/>
      <c r="QC82" s="44"/>
      <c r="QD82" s="44"/>
      <c r="QE82" s="44"/>
      <c r="QF82" s="44"/>
      <c r="QG82" s="44"/>
      <c r="QH82" s="44"/>
      <c r="QI82" s="44"/>
      <c r="QJ82" s="44"/>
      <c r="QK82" s="44"/>
      <c r="QL82" s="44"/>
      <c r="QM82" s="44"/>
      <c r="QN82" s="44"/>
      <c r="QO82" s="44"/>
      <c r="QP82" s="44"/>
      <c r="QQ82" s="44"/>
      <c r="QR82" s="44"/>
      <c r="QS82" s="44"/>
      <c r="QT82" s="44"/>
      <c r="QU82" s="44"/>
      <c r="QV82" s="44"/>
      <c r="QW82" s="44"/>
      <c r="QX82" s="44"/>
      <c r="QY82" s="44"/>
      <c r="QZ82" s="44"/>
      <c r="RA82" s="44"/>
      <c r="RB82" s="44"/>
      <c r="RC82" s="44"/>
      <c r="RD82" s="44"/>
      <c r="RE82" s="44"/>
      <c r="RF82" s="44"/>
      <c r="RG82" s="44"/>
      <c r="RH82" s="44"/>
      <c r="RI82" s="44"/>
      <c r="RJ82" s="44"/>
      <c r="RK82" s="44"/>
      <c r="RL82" s="44"/>
      <c r="RM82" s="44"/>
      <c r="RN82" s="44"/>
      <c r="RO82" s="44"/>
      <c r="RP82" s="44"/>
      <c r="RQ82" s="44"/>
      <c r="RR82" s="44"/>
      <c r="RS82" s="44"/>
      <c r="RT82" s="44"/>
      <c r="RU82" s="44"/>
      <c r="RV82" s="44"/>
      <c r="RW82" s="44"/>
      <c r="RX82" s="44"/>
      <c r="RY82" s="44"/>
      <c r="RZ82" s="44"/>
      <c r="SA82" s="44"/>
      <c r="SB82" s="44"/>
      <c r="SC82" s="44"/>
      <c r="SD82" s="44"/>
      <c r="SE82" s="44"/>
      <c r="SF82" s="44"/>
      <c r="SG82" s="44"/>
      <c r="SH82" s="44"/>
      <c r="SM82">
        <f>'GRR Data'!A78</f>
        <v>0</v>
      </c>
    </row>
    <row r="83" spans="1:507">
      <c r="A83" s="295">
        <v>4</v>
      </c>
      <c r="B83" s="40" t="s">
        <v>689</v>
      </c>
      <c r="C83" s="44">
        <v>690.5</v>
      </c>
      <c r="D83" s="44">
        <v>0.152</v>
      </c>
      <c r="E83" s="44">
        <v>0.1973</v>
      </c>
      <c r="F83" s="44">
        <v>0.18809999999999999</v>
      </c>
      <c r="G83" s="44">
        <v>0.15459999999999999</v>
      </c>
      <c r="H83" s="44">
        <v>0.13589999999999999</v>
      </c>
      <c r="I83" s="44">
        <v>0.1875</v>
      </c>
      <c r="J83" s="44">
        <v>0.20180000000000001</v>
      </c>
      <c r="K83" s="44">
        <v>0.1762</v>
      </c>
      <c r="L83" s="44">
        <v>0.16239999999999999</v>
      </c>
      <c r="M83" s="44">
        <v>0.20549999999999999</v>
      </c>
      <c r="N83" s="44">
        <v>9.2999999999999999E-2</v>
      </c>
      <c r="O83" s="44">
        <v>9.8599999999999993E-2</v>
      </c>
      <c r="P83" s="44">
        <v>0.13070000000000001</v>
      </c>
      <c r="Q83" s="44">
        <v>0.1237</v>
      </c>
      <c r="R83" s="44">
        <v>0.14000000000000001</v>
      </c>
      <c r="S83" s="44">
        <v>0.13850000000000001</v>
      </c>
      <c r="T83" s="44">
        <v>0.18590000000000001</v>
      </c>
      <c r="U83" s="44">
        <v>0.1641</v>
      </c>
      <c r="V83" s="44">
        <v>0.15720000000000001</v>
      </c>
      <c r="W83" s="44">
        <v>7.5560000000000002E-2</v>
      </c>
      <c r="X83" s="44">
        <v>0.10635</v>
      </c>
      <c r="Y83" s="44">
        <v>8.795E-2</v>
      </c>
      <c r="Z83" s="44">
        <v>9.214E-2</v>
      </c>
      <c r="AA83" s="44">
        <v>0.14249000000000001</v>
      </c>
      <c r="AB83" s="44">
        <v>0.14730000000000001</v>
      </c>
      <c r="AC83" s="44">
        <v>9.214E-2</v>
      </c>
      <c r="AD83" s="44">
        <v>0.14405999999999999</v>
      </c>
      <c r="AE83" s="44">
        <v>0.10995000000000001</v>
      </c>
      <c r="AF83" s="44">
        <v>0.14593999999999999</v>
      </c>
      <c r="AG83" s="44">
        <v>0.15128</v>
      </c>
      <c r="AH83" s="44">
        <v>0.13450000000000001</v>
      </c>
      <c r="AI83" s="44">
        <v>0.10517</v>
      </c>
      <c r="AJ83" s="44">
        <v>0.13031000000000001</v>
      </c>
      <c r="AK83" s="44">
        <v>8.2110000000000002E-2</v>
      </c>
      <c r="AL83" s="44">
        <v>0.13216999999999998</v>
      </c>
      <c r="AM83" s="44">
        <v>0.11509999999999999</v>
      </c>
      <c r="AN83" s="44">
        <v>274.46850000000001</v>
      </c>
      <c r="AO83" s="44">
        <v>274.47109999999998</v>
      </c>
      <c r="AP83" s="44">
        <v>274.4726</v>
      </c>
      <c r="AQ83" s="44">
        <v>189.91800000000001</v>
      </c>
      <c r="AR83" s="44">
        <v>189.92009999999999</v>
      </c>
      <c r="AS83" s="44">
        <v>189.92429999999999</v>
      </c>
      <c r="AT83" s="44">
        <v>0.433313</v>
      </c>
      <c r="AU83" s="44">
        <v>-0.104727</v>
      </c>
      <c r="AV83" s="44">
        <v>-3.5439999999999998E-3</v>
      </c>
      <c r="AW83" s="44">
        <v>0.117882</v>
      </c>
      <c r="AX83" s="44">
        <v>1.2466E-2</v>
      </c>
      <c r="AY83" s="44">
        <v>-0.112537</v>
      </c>
      <c r="AZ83" s="44">
        <v>-3.7259E-2</v>
      </c>
      <c r="BA83" s="44">
        <v>0.19957</v>
      </c>
      <c r="BB83" s="44">
        <v>0.27939700000000001</v>
      </c>
      <c r="BC83" s="44">
        <v>0.16968800000000001</v>
      </c>
      <c r="BD83" s="44">
        <v>-5.7945000000000003E-2</v>
      </c>
      <c r="BE83" s="44">
        <v>-0.11568000000000001</v>
      </c>
      <c r="BF83" s="44">
        <v>-8.9674000000000004E-2</v>
      </c>
      <c r="BG83" s="44">
        <v>-5.9264999999999998E-2</v>
      </c>
      <c r="BH83" s="44">
        <v>-6.3353000000000007E-2</v>
      </c>
      <c r="BI83" s="44">
        <v>-0.135019</v>
      </c>
      <c r="BJ83" s="44">
        <v>0.30880000000000002</v>
      </c>
      <c r="BK83" s="44">
        <v>7.85E-2</v>
      </c>
      <c r="BL83" s="44">
        <v>0.13289999999999999</v>
      </c>
      <c r="BM83" s="44">
        <v>-0.1414</v>
      </c>
      <c r="BN83" s="44">
        <v>-0.1603</v>
      </c>
      <c r="BO83" s="44">
        <v>-0.15590000000000001</v>
      </c>
      <c r="BP83" s="44">
        <v>-0.16389999999999999</v>
      </c>
      <c r="BQ83" s="44">
        <v>0.14269999999999999</v>
      </c>
      <c r="BR83" s="44">
        <v>4.9500000000000002E-2</v>
      </c>
      <c r="BS83" s="44">
        <v>-5.1400000000000001E-2</v>
      </c>
      <c r="BT83" s="44">
        <v>3.44E-2</v>
      </c>
      <c r="BU83" s="44">
        <v>1.15E-2</v>
      </c>
      <c r="BV83" s="44">
        <v>8.77E-2</v>
      </c>
      <c r="BW83" s="44">
        <v>0.10680000000000001</v>
      </c>
      <c r="BX83" s="44">
        <v>0.1187</v>
      </c>
      <c r="BY83" s="44">
        <v>0.1419</v>
      </c>
      <c r="BZ83" s="44">
        <v>0.13469999999999999</v>
      </c>
      <c r="CA83" s="44">
        <v>0.1447</v>
      </c>
      <c r="CB83" s="44">
        <v>8.9300000000000004E-2</v>
      </c>
      <c r="CC83" s="44">
        <v>8.14E-2</v>
      </c>
      <c r="CD83" s="44">
        <v>0.1628</v>
      </c>
      <c r="CE83" s="44">
        <v>0.13420000000000001</v>
      </c>
      <c r="CF83" s="44">
        <v>0.153</v>
      </c>
      <c r="CG83" s="44">
        <v>9.9699999999999997E-2</v>
      </c>
      <c r="CH83" s="44">
        <v>0.1178</v>
      </c>
      <c r="CI83" s="44">
        <v>9.1700000000000004E-2</v>
      </c>
      <c r="CJ83" s="44">
        <v>0.4259</v>
      </c>
      <c r="CK83" s="44">
        <v>0.47820000000000001</v>
      </c>
      <c r="CL83" s="44">
        <v>0.4088</v>
      </c>
      <c r="CM83" s="44">
        <v>0.39450000000000002</v>
      </c>
      <c r="CN83" s="44">
        <f t="shared" si="173"/>
        <v>5.2300000000000013E-2</v>
      </c>
      <c r="CO83" s="44">
        <f t="shared" si="174"/>
        <v>1.4299999999999979E-2</v>
      </c>
      <c r="CP83" s="44">
        <f t="shared" si="175"/>
        <v>1.9000000000000017E-2</v>
      </c>
      <c r="CQ83" s="44">
        <f t="shared" ref="CQ83" si="184">ABS(CR83)*2</f>
        <v>0.13</v>
      </c>
      <c r="CR83" s="44">
        <v>-6.5000000000000002E-2</v>
      </c>
      <c r="CS83" s="44">
        <f t="shared" ref="CS83" si="185">ABS(CT83)*2</f>
        <v>4.4200000000000003E-2</v>
      </c>
      <c r="CT83" s="44">
        <v>2.2100000000000002E-2</v>
      </c>
      <c r="CU83" s="44">
        <f t="shared" si="178"/>
        <v>0.1048</v>
      </c>
      <c r="CV83" s="44">
        <v>-5.2400000000000002E-2</v>
      </c>
      <c r="CW83" s="44">
        <f t="shared" si="179"/>
        <v>5.7000000000000002E-2</v>
      </c>
      <c r="CX83" s="44">
        <v>2.8500000000000001E-2</v>
      </c>
      <c r="CY83" s="44">
        <v>6.5600000000000006E-2</v>
      </c>
      <c r="CZ83" s="44">
        <v>5.3100000000000001E-2</v>
      </c>
      <c r="DA83" s="44">
        <v>6.7500000000000004E-2</v>
      </c>
      <c r="DB83" s="44">
        <v>8.6099999999999996E-2</v>
      </c>
      <c r="DC83" s="44">
        <v>8.1600000000000006E-2</v>
      </c>
      <c r="DD83" s="44">
        <v>6.4600000000000005E-2</v>
      </c>
      <c r="DE83" s="44">
        <v>3.2199999999999999E-2</v>
      </c>
      <c r="DF83" s="44">
        <v>3.27E-2</v>
      </c>
      <c r="DG83" s="44">
        <v>2.47E-2</v>
      </c>
      <c r="DH83" s="44">
        <v>7.6399999999999996E-2</v>
      </c>
      <c r="DI83" s="44">
        <v>6.7199999999999996E-2</v>
      </c>
      <c r="DJ83" s="44">
        <v>0.15040000000000001</v>
      </c>
      <c r="DK83" s="44">
        <v>0.14430000000000001</v>
      </c>
      <c r="DL83" s="44">
        <v>0.15040000000000001</v>
      </c>
      <c r="DM83" s="44">
        <v>0.15040000000000001</v>
      </c>
      <c r="DN83" s="44">
        <v>0.16880000000000001</v>
      </c>
      <c r="DO83" s="44">
        <v>0.10589999999999999</v>
      </c>
      <c r="DP83" s="44">
        <v>0.1206</v>
      </c>
      <c r="DQ83" s="44">
        <v>7.9200000000000007E-2</v>
      </c>
      <c r="DR83" s="44">
        <v>8.77E-2</v>
      </c>
      <c r="DS83" s="44">
        <v>6.2399999999999997E-2</v>
      </c>
      <c r="DT83" s="44">
        <v>0.1009</v>
      </c>
      <c r="DU83" s="44">
        <v>9.4E-2</v>
      </c>
      <c r="DV83" s="44">
        <v>9.1800000000000007E-2</v>
      </c>
      <c r="DW83" s="44">
        <v>7.0000000000000007E-2</v>
      </c>
      <c r="DX83" s="44">
        <f t="shared" si="180"/>
        <v>5.0000000000000044E-4</v>
      </c>
      <c r="DY83" s="44">
        <f t="shared" si="170"/>
        <v>8.0000000000000002E-3</v>
      </c>
      <c r="DZ83" s="44">
        <f t="shared" si="171"/>
        <v>5.1699999999999996E-2</v>
      </c>
      <c r="EA83" s="44">
        <f t="shared" si="172"/>
        <v>9.1999999999999998E-3</v>
      </c>
      <c r="EB83" s="44">
        <v>0.31309999999999999</v>
      </c>
      <c r="EC83" s="44">
        <v>0.32579999999999998</v>
      </c>
      <c r="ED83" s="44">
        <v>0.27060000000000001</v>
      </c>
      <c r="EE83" s="44">
        <v>0.25419999999999998</v>
      </c>
      <c r="EF83" s="44">
        <v>0.24809999999999999</v>
      </c>
      <c r="EG83" s="44">
        <v>0.21940000000000001</v>
      </c>
      <c r="EH83" s="44">
        <v>0.222</v>
      </c>
      <c r="EI83" s="44">
        <v>0.2109</v>
      </c>
      <c r="EJ83" s="44">
        <v>0.20910000000000001</v>
      </c>
      <c r="EK83" s="44">
        <f t="shared" si="181"/>
        <v>1.84E-2</v>
      </c>
      <c r="EL83" s="44">
        <v>7.8705410000000002</v>
      </c>
      <c r="EM83" s="44">
        <v>7.8464470000000004</v>
      </c>
      <c r="EN83" s="44">
        <v>7.8065119999999997</v>
      </c>
      <c r="EO83" s="44">
        <v>7.810543</v>
      </c>
      <c r="EP83" s="44">
        <v>7.8084769999999999</v>
      </c>
      <c r="EQ83" s="44">
        <v>7.7931999999999997</v>
      </c>
      <c r="ER83" s="44">
        <v>7.798076</v>
      </c>
      <c r="ES83" s="44">
        <v>7.8143880000000001</v>
      </c>
      <c r="ET83" s="44">
        <v>7.8433520000000003</v>
      </c>
      <c r="EU83" s="44">
        <v>7.9238739999999996</v>
      </c>
      <c r="EV83" s="44">
        <v>7.7768930000000003</v>
      </c>
      <c r="EW83" s="44">
        <v>7.7762339999999996</v>
      </c>
      <c r="EX83" s="44">
        <v>7.8019210000000001</v>
      </c>
      <c r="EY83" s="44">
        <v>7.8133540000000004</v>
      </c>
      <c r="EZ83" s="44">
        <v>7.7823250000000002</v>
      </c>
      <c r="FA83" s="44">
        <v>7.7895479999999999</v>
      </c>
      <c r="FB83" s="44">
        <v>7.7625460000000004</v>
      </c>
      <c r="FC83" s="44">
        <v>7.8431670000000002</v>
      </c>
      <c r="FD83" s="44">
        <v>0.2752</v>
      </c>
      <c r="FE83" s="44">
        <v>6.1199999999999997E-2</v>
      </c>
      <c r="FF83" s="44">
        <v>3.2599999999999997E-2</v>
      </c>
      <c r="FG83" s="44">
        <v>1E-4</v>
      </c>
      <c r="FH83" s="44">
        <v>2.6599999999999999E-2</v>
      </c>
      <c r="FI83" s="44">
        <v>-1.5E-3</v>
      </c>
      <c r="FJ83" s="44">
        <v>3.8399999999999997E-2</v>
      </c>
      <c r="FK83" s="44">
        <v>1.06E-2</v>
      </c>
      <c r="FL83" s="44">
        <v>3.1699999999999999E-2</v>
      </c>
      <c r="FM83" s="44">
        <v>7.0099999999999996E-2</v>
      </c>
      <c r="FN83" s="44">
        <v>7.9000000000000008E-3</v>
      </c>
      <c r="FO83" s="44">
        <v>-1.01E-2</v>
      </c>
      <c r="FP83" s="44">
        <v>-0.1103</v>
      </c>
      <c r="FQ83" s="44">
        <v>-0.2051</v>
      </c>
      <c r="FR83" s="44">
        <v>3.85E-2</v>
      </c>
      <c r="FS83" s="44">
        <v>9.1999999999999998E-3</v>
      </c>
      <c r="FT83" s="44">
        <v>0.1246</v>
      </c>
      <c r="FU83" s="44">
        <v>1.6000000000000001E-3</v>
      </c>
      <c r="FV83" s="44">
        <v>-4.0099999999999997E-2</v>
      </c>
      <c r="FW83" s="44">
        <v>-1.3299999999999999E-2</v>
      </c>
      <c r="FX83" s="44">
        <v>2.7E-2</v>
      </c>
      <c r="FY83" s="44">
        <v>4.2500000000000003E-2</v>
      </c>
      <c r="FZ83" s="44">
        <v>3.4500000000000003E-2</v>
      </c>
      <c r="GA83" s="44">
        <v>-1.2999999999999999E-3</v>
      </c>
      <c r="GB83" s="44">
        <v>-3.1E-2</v>
      </c>
      <c r="GC83" s="44">
        <v>-1.3899999999999999E-2</v>
      </c>
      <c r="GD83" s="44">
        <v>2.63E-2</v>
      </c>
      <c r="GE83" s="44">
        <v>-2.9999999999999997E-4</v>
      </c>
      <c r="GF83" s="44">
        <v>-1.0699999999999999E-2</v>
      </c>
      <c r="GG83" s="44">
        <v>-6.13E-2</v>
      </c>
      <c r="GH83" s="44">
        <v>6.3299999999999995E-2</v>
      </c>
      <c r="GI83" s="44">
        <v>-2.3400000000000001E-2</v>
      </c>
      <c r="GJ83" s="44">
        <v>0.33379999999999999</v>
      </c>
      <c r="GK83" s="44">
        <v>3.6600000000000001E-2</v>
      </c>
      <c r="GL83" s="44">
        <v>1.9599999999999999E-2</v>
      </c>
      <c r="GM83" s="44">
        <v>-2.0999999999999999E-3</v>
      </c>
      <c r="GN83" s="44">
        <v>2.4799999999999999E-2</v>
      </c>
      <c r="GO83" s="44">
        <v>-2.5999999999999999E-3</v>
      </c>
      <c r="GP83" s="44">
        <v>3.7999999999999999E-2</v>
      </c>
      <c r="GQ83" s="44">
        <v>1.09E-2</v>
      </c>
      <c r="GR83" s="44">
        <v>2.12E-2</v>
      </c>
      <c r="GS83" s="44">
        <v>4.8000000000000001E-2</v>
      </c>
      <c r="GT83" s="44">
        <v>-1.4800000000000001E-2</v>
      </c>
      <c r="GU83" s="44">
        <v>-2.1100000000000001E-2</v>
      </c>
      <c r="GV83" s="44">
        <v>-0.13370000000000001</v>
      </c>
      <c r="GW83" s="44">
        <v>-0.21679999999999999</v>
      </c>
      <c r="GX83" s="44">
        <v>1.44E-2</v>
      </c>
      <c r="GY83" s="44">
        <v>-3.2000000000000002E-3</v>
      </c>
      <c r="GZ83" s="44">
        <v>5.5800000000000002E-2</v>
      </c>
      <c r="HA83" s="44">
        <v>-3.0599999999999999E-2</v>
      </c>
      <c r="HB83" s="44">
        <v>-3.7100000000000001E-2</v>
      </c>
      <c r="HC83" s="44">
        <v>2.7000000000000001E-3</v>
      </c>
      <c r="HD83" s="44">
        <v>1.7500000000000002E-2</v>
      </c>
      <c r="HE83" s="44">
        <v>8.8000000000000005E-3</v>
      </c>
      <c r="HF83" s="44">
        <v>-2.76E-2</v>
      </c>
      <c r="HG83" s="44">
        <v>-2.4E-2</v>
      </c>
      <c r="HH83" s="44">
        <v>3.7900000000000003E-2</v>
      </c>
      <c r="HI83" s="44">
        <v>7.8600000000000003E-2</v>
      </c>
      <c r="HJ83" s="44">
        <v>7.1999999999999998E-3</v>
      </c>
      <c r="HK83" s="44">
        <v>4.2299999999999997E-2</v>
      </c>
      <c r="HL83" s="44">
        <v>-5.2999999999999999E-2</v>
      </c>
      <c r="HM83" s="44">
        <v>0.11700000000000001</v>
      </c>
      <c r="HN83" s="44">
        <v>-1.44E-2</v>
      </c>
      <c r="HO83" s="44">
        <v>-5.8700000000000002E-2</v>
      </c>
      <c r="HP83" s="44">
        <v>-3.1899999999999998E-2</v>
      </c>
      <c r="HQ83" s="44">
        <v>-7.2099999999999997E-2</v>
      </c>
      <c r="HR83" s="44">
        <v>-5.4600000000000003E-2</v>
      </c>
      <c r="HS83" s="44">
        <v>8.3400000000000002E-2</v>
      </c>
      <c r="HT83" s="44">
        <v>5.6399999999999999E-2</v>
      </c>
      <c r="HU83" s="44">
        <v>8.0799999999999997E-2</v>
      </c>
      <c r="HV83" s="44">
        <v>3.7100000000000001E-2</v>
      </c>
      <c r="HW83" s="44">
        <v>4.5600000000000002E-2</v>
      </c>
      <c r="HX83" s="44">
        <v>2.8299999999999999E-2</v>
      </c>
      <c r="HY83" s="44">
        <v>9.0300000000000005E-2</v>
      </c>
      <c r="HZ83" s="44">
        <v>2.7099999999999999E-2</v>
      </c>
      <c r="IA83" s="44">
        <v>-1.0200000000000001E-2</v>
      </c>
      <c r="IB83" s="44">
        <v>-1.7899999999999999E-2</v>
      </c>
      <c r="IC83" s="44">
        <v>-1.9E-2</v>
      </c>
      <c r="ID83" s="44">
        <v>-2.3E-3</v>
      </c>
      <c r="IE83" s="44">
        <v>7.4999999999999997E-3</v>
      </c>
      <c r="IF83" s="44">
        <v>4.4341999999999999E-2</v>
      </c>
      <c r="IG83" s="44">
        <v>3.1265000000000001E-2</v>
      </c>
      <c r="IH83" s="44">
        <v>2.1502E-2</v>
      </c>
      <c r="II83" s="44">
        <v>6.7197999999999994E-2</v>
      </c>
      <c r="IJ83" s="44">
        <v>4.0471E-2</v>
      </c>
      <c r="IK83" s="44">
        <v>4.548E-2</v>
      </c>
      <c r="IL83" s="44">
        <v>4.4153999999999999E-2</v>
      </c>
      <c r="IM83" s="44">
        <v>0.135405</v>
      </c>
      <c r="IN83" s="44"/>
      <c r="IO83" s="44"/>
      <c r="IP83" s="44"/>
      <c r="IQ83" s="44"/>
      <c r="IR83" s="44"/>
      <c r="IS83" s="44"/>
      <c r="IT83" s="44"/>
      <c r="IU83" s="44"/>
      <c r="IV83" s="44"/>
      <c r="IW83" s="44"/>
      <c r="IX83" s="44"/>
      <c r="IY83" s="44"/>
      <c r="IZ83" s="44"/>
      <c r="JA83" s="44"/>
      <c r="JB83" s="44"/>
      <c r="JC83" s="44"/>
      <c r="JD83" s="44"/>
      <c r="JE83" s="44"/>
      <c r="JF83" s="44"/>
      <c r="JG83" s="44"/>
      <c r="JH83" s="44"/>
      <c r="JI83" s="44"/>
      <c r="JJ83" s="44"/>
      <c r="JK83" s="44"/>
      <c r="JL83" s="44"/>
      <c r="JM83" s="44"/>
      <c r="JN83" s="44"/>
      <c r="JO83" s="44"/>
      <c r="JP83" s="44"/>
      <c r="JQ83" s="44"/>
      <c r="JR83" s="44"/>
      <c r="JS83" s="44"/>
      <c r="JT83" s="44"/>
      <c r="JU83" s="44"/>
      <c r="JV83" s="44"/>
      <c r="JW83" s="44"/>
      <c r="JX83" s="44"/>
      <c r="JY83" s="44"/>
      <c r="JZ83" s="44"/>
      <c r="KA83" s="44"/>
      <c r="KB83" s="44"/>
      <c r="KC83" s="44"/>
      <c r="KD83" s="44"/>
      <c r="KE83" s="44"/>
      <c r="KF83" s="44"/>
      <c r="KG83" s="44"/>
      <c r="KH83" s="44"/>
      <c r="KI83" s="44"/>
      <c r="KJ83" s="44"/>
      <c r="KK83" s="44"/>
      <c r="KL83" s="44"/>
      <c r="KM83" s="44"/>
      <c r="KN83" s="44"/>
      <c r="KO83" s="44"/>
      <c r="KP83" s="44"/>
      <c r="KQ83" s="44"/>
      <c r="KR83" s="44"/>
      <c r="KS83" s="44"/>
      <c r="KT83" s="44"/>
      <c r="KU83" s="44"/>
      <c r="KV83" s="44"/>
      <c r="KW83" s="44"/>
      <c r="KX83" s="44"/>
      <c r="KY83" s="44"/>
      <c r="KZ83" s="44"/>
      <c r="LA83" s="44"/>
      <c r="LB83" s="44"/>
      <c r="LC83" s="44"/>
      <c r="LD83" s="44"/>
      <c r="LE83" s="44"/>
      <c r="LF83" s="44"/>
      <c r="LG83" s="44"/>
      <c r="LH83" s="44"/>
      <c r="LI83" s="44"/>
      <c r="LJ83" s="44"/>
      <c r="LK83" s="44"/>
      <c r="LL83" s="44"/>
      <c r="LM83" s="44"/>
      <c r="LN83" s="44"/>
      <c r="LO83" s="44"/>
      <c r="LP83" s="44"/>
      <c r="LQ83" s="44"/>
      <c r="LR83" s="44"/>
      <c r="LS83" s="44"/>
      <c r="LT83" s="44"/>
      <c r="LU83" s="44"/>
      <c r="LV83" s="44"/>
      <c r="LW83" s="44"/>
      <c r="LX83" s="44"/>
      <c r="LY83" s="44"/>
      <c r="LZ83" s="44"/>
      <c r="MA83" s="44"/>
      <c r="MB83" s="44"/>
      <c r="MC83" s="44"/>
      <c r="MD83" s="44"/>
      <c r="ME83" s="44"/>
      <c r="MF83" s="44"/>
      <c r="MG83" s="44"/>
      <c r="MH83" s="44"/>
      <c r="MI83" s="44"/>
      <c r="MJ83" s="44"/>
      <c r="MK83" s="44"/>
      <c r="ML83" s="44"/>
      <c r="MM83" s="44"/>
      <c r="MN83" s="44"/>
      <c r="MO83" s="44"/>
      <c r="MP83" s="44"/>
      <c r="MQ83" s="44"/>
      <c r="MR83" s="44"/>
      <c r="MS83" s="44"/>
      <c r="MT83" s="44"/>
      <c r="MU83" s="44"/>
      <c r="MV83" s="44"/>
      <c r="MW83" s="44"/>
      <c r="MX83" s="44"/>
      <c r="MY83" s="44"/>
      <c r="MZ83" s="44"/>
      <c r="NA83" s="44"/>
      <c r="NB83" s="44"/>
      <c r="NC83" s="44"/>
      <c r="ND83" s="44"/>
      <c r="NE83" s="44"/>
      <c r="NF83" s="44"/>
      <c r="NG83" s="44"/>
      <c r="NH83" s="44"/>
      <c r="NI83" s="44"/>
      <c r="NJ83" s="44"/>
      <c r="NK83" s="44"/>
      <c r="NL83" s="44"/>
      <c r="NM83" s="44"/>
      <c r="NN83" s="44"/>
      <c r="NO83" s="44"/>
      <c r="NP83" s="44"/>
      <c r="NQ83" s="44"/>
      <c r="NR83" s="44"/>
      <c r="NS83" s="44"/>
      <c r="NT83" s="44"/>
      <c r="NU83" s="44"/>
      <c r="NV83" s="44"/>
      <c r="NW83" s="44"/>
      <c r="NX83" s="44"/>
      <c r="NY83" s="44"/>
      <c r="NZ83" s="44"/>
      <c r="OA83" s="44"/>
      <c r="OB83" s="44"/>
      <c r="OC83" s="44"/>
      <c r="OD83" s="44"/>
      <c r="OE83" s="44"/>
      <c r="OF83" s="44"/>
      <c r="OG83" s="44"/>
      <c r="OH83" s="44"/>
      <c r="OI83" s="44"/>
      <c r="OJ83" s="44"/>
      <c r="OK83" s="44"/>
      <c r="OL83" s="44"/>
      <c r="OM83" s="44"/>
      <c r="ON83" s="44"/>
      <c r="OO83" s="44"/>
      <c r="OP83" s="44"/>
      <c r="OQ83" s="44"/>
      <c r="OR83" s="44"/>
      <c r="OS83" s="44"/>
      <c r="OT83" s="44"/>
      <c r="OU83" s="44"/>
      <c r="OV83" s="44"/>
      <c r="OW83" s="44"/>
      <c r="OX83" s="44"/>
      <c r="OY83" s="44"/>
      <c r="OZ83" s="44"/>
      <c r="PA83" s="44"/>
      <c r="PB83" s="44"/>
      <c r="PC83" s="44"/>
      <c r="PD83" s="44"/>
      <c r="PE83" s="44"/>
      <c r="PF83" s="44"/>
      <c r="PG83" s="44"/>
      <c r="PH83" s="44"/>
      <c r="PI83" s="44"/>
      <c r="PJ83" s="44"/>
      <c r="PK83" s="44"/>
      <c r="PL83" s="44"/>
      <c r="PM83" s="44"/>
      <c r="PN83" s="44"/>
      <c r="PO83" s="44"/>
      <c r="PP83" s="44"/>
      <c r="PQ83" s="44"/>
      <c r="PR83" s="44"/>
      <c r="PS83" s="44"/>
      <c r="PT83" s="44"/>
      <c r="PU83" s="44"/>
      <c r="PV83" s="44"/>
      <c r="PW83" s="44"/>
      <c r="PX83" s="44"/>
      <c r="PY83" s="44"/>
      <c r="PZ83" s="44"/>
      <c r="QA83" s="44"/>
      <c r="QB83" s="44"/>
      <c r="QC83" s="44"/>
      <c r="QD83" s="44"/>
      <c r="QE83" s="44"/>
      <c r="QF83" s="44"/>
      <c r="QG83" s="44"/>
      <c r="QH83" s="44"/>
      <c r="QI83" s="44"/>
      <c r="QJ83" s="44"/>
      <c r="QK83" s="44"/>
      <c r="QL83" s="44"/>
      <c r="QM83" s="44"/>
      <c r="QN83" s="44"/>
      <c r="QO83" s="44"/>
      <c r="QP83" s="44"/>
      <c r="QQ83" s="44"/>
      <c r="QR83" s="44"/>
      <c r="QS83" s="44"/>
      <c r="QT83" s="44"/>
      <c r="QU83" s="44"/>
      <c r="QV83" s="44"/>
      <c r="QW83" s="44"/>
      <c r="QX83" s="44"/>
      <c r="QY83" s="44"/>
      <c r="QZ83" s="44"/>
      <c r="RA83" s="44"/>
      <c r="RB83" s="44"/>
      <c r="RC83" s="44"/>
      <c r="RD83" s="44"/>
      <c r="RE83" s="44"/>
      <c r="RF83" s="44"/>
      <c r="RG83" s="44"/>
      <c r="RH83" s="44"/>
      <c r="RI83" s="44"/>
      <c r="RJ83" s="44"/>
      <c r="RK83" s="44"/>
      <c r="RL83" s="44"/>
      <c r="RM83" s="44"/>
      <c r="RN83" s="44"/>
      <c r="RO83" s="44"/>
      <c r="RP83" s="44"/>
      <c r="RQ83" s="44"/>
      <c r="RR83" s="44"/>
      <c r="RS83" s="44"/>
      <c r="RT83" s="44"/>
      <c r="RU83" s="44"/>
      <c r="RV83" s="44"/>
      <c r="RW83" s="44"/>
      <c r="RX83" s="44"/>
      <c r="RY83" s="44"/>
      <c r="RZ83" s="44"/>
      <c r="SA83" s="44"/>
      <c r="SB83" s="44"/>
      <c r="SC83" s="44"/>
      <c r="SD83" s="44"/>
      <c r="SE83" s="44"/>
      <c r="SF83" s="44"/>
      <c r="SG83" s="44"/>
      <c r="SH83" s="44"/>
      <c r="SM83">
        <f>'GRR Data'!A79</f>
        <v>0</v>
      </c>
    </row>
    <row r="84" spans="1:507">
      <c r="A84" s="295">
        <v>5</v>
      </c>
      <c r="B84" s="40" t="s">
        <v>690</v>
      </c>
      <c r="C84" s="44">
        <v>688.4</v>
      </c>
      <c r="D84" s="44">
        <v>0.17280000000000001</v>
      </c>
      <c r="E84" s="44">
        <v>0.23899999999999999</v>
      </c>
      <c r="F84" s="44">
        <v>0.2767</v>
      </c>
      <c r="G84" s="44">
        <v>0.18779999999999999</v>
      </c>
      <c r="H84" s="44">
        <v>0.1416</v>
      </c>
      <c r="I84" s="44">
        <v>0.1351</v>
      </c>
      <c r="J84" s="44">
        <v>0.11840000000000001</v>
      </c>
      <c r="K84" s="44">
        <v>0.15840000000000001</v>
      </c>
      <c r="L84" s="44">
        <v>0.12509999999999999</v>
      </c>
      <c r="M84" s="44">
        <v>0.16209999999999999</v>
      </c>
      <c r="N84" s="44">
        <v>7.6899999999999996E-2</v>
      </c>
      <c r="O84" s="44">
        <v>0.14360000000000001</v>
      </c>
      <c r="P84" s="44">
        <v>0.14979999999999999</v>
      </c>
      <c r="Q84" s="44">
        <v>0.1308</v>
      </c>
      <c r="R84" s="44">
        <v>0.15079999999999999</v>
      </c>
      <c r="S84" s="44">
        <v>0.18779999999999999</v>
      </c>
      <c r="T84" s="44">
        <v>0.2094</v>
      </c>
      <c r="U84" s="44">
        <v>0.2021</v>
      </c>
      <c r="V84" s="44">
        <v>0.20399999999999999</v>
      </c>
      <c r="W84" s="44">
        <v>7.9480000000000009E-2</v>
      </c>
      <c r="X84" s="44">
        <v>0.10873999999999999</v>
      </c>
      <c r="Y84" s="44">
        <v>0.10596999999999999</v>
      </c>
      <c r="Z84" s="44">
        <v>8.7440000000000004E-2</v>
      </c>
      <c r="AA84" s="44">
        <v>9.5239999999999991E-2</v>
      </c>
      <c r="AB84" s="44">
        <v>0.10632</v>
      </c>
      <c r="AC84" s="44">
        <v>6.1920000000000003E-2</v>
      </c>
      <c r="AD84" s="44">
        <v>0.11547</v>
      </c>
      <c r="AE84" s="44">
        <v>7.4560000000000001E-2</v>
      </c>
      <c r="AF84" s="44">
        <v>0.11828</v>
      </c>
      <c r="AG84" s="44">
        <v>0.12146</v>
      </c>
      <c r="AH84" s="44">
        <v>0.12997</v>
      </c>
      <c r="AI84" s="44">
        <v>8.2879999999999995E-2</v>
      </c>
      <c r="AJ84" s="44">
        <v>0.1032</v>
      </c>
      <c r="AK84" s="44">
        <v>4.9579999999999999E-2</v>
      </c>
      <c r="AL84" s="44">
        <v>0.10135</v>
      </c>
      <c r="AM84" s="44">
        <v>0.10557999999999999</v>
      </c>
      <c r="AN84" s="44">
        <v>274.4622</v>
      </c>
      <c r="AO84" s="44">
        <v>274.47140000000002</v>
      </c>
      <c r="AP84" s="44">
        <v>274.47750000000002</v>
      </c>
      <c r="AQ84" s="44">
        <v>189.9051</v>
      </c>
      <c r="AR84" s="44">
        <v>189.92310000000001</v>
      </c>
      <c r="AS84" s="44">
        <v>189.9177</v>
      </c>
      <c r="AT84" s="44">
        <v>0.367087</v>
      </c>
      <c r="AU84" s="44">
        <v>-9.5489000000000004E-2</v>
      </c>
      <c r="AV84" s="44">
        <v>-2.196E-2</v>
      </c>
      <c r="AW84" s="44">
        <v>9.6944000000000002E-2</v>
      </c>
      <c r="AX84" s="44">
        <v>4.2810000000000001E-2</v>
      </c>
      <c r="AY84" s="44">
        <v>-8.8755000000000001E-2</v>
      </c>
      <c r="AZ84" s="44">
        <v>-2.7227999999999999E-2</v>
      </c>
      <c r="BA84" s="44">
        <v>0.190388</v>
      </c>
      <c r="BB84" s="44">
        <v>0.23402200000000001</v>
      </c>
      <c r="BC84" s="44">
        <v>0.11371199999999999</v>
      </c>
      <c r="BD84" s="44">
        <v>-5.6084000000000002E-2</v>
      </c>
      <c r="BE84" s="44">
        <v>-0.114728</v>
      </c>
      <c r="BF84" s="44">
        <v>-5.8165000000000001E-2</v>
      </c>
      <c r="BG84" s="44">
        <v>-7.6880000000000004E-3</v>
      </c>
      <c r="BH84" s="44">
        <v>-5.1979999999999998E-2</v>
      </c>
      <c r="BI84" s="44">
        <v>-0.15579899999999999</v>
      </c>
      <c r="BJ84" s="44">
        <v>0.3569</v>
      </c>
      <c r="BK84" s="44">
        <v>-0.08</v>
      </c>
      <c r="BL84" s="44">
        <v>0.1595</v>
      </c>
      <c r="BM84" s="44">
        <v>-0.14460000000000001</v>
      </c>
      <c r="BN84" s="44">
        <v>-0.15679999999999999</v>
      </c>
      <c r="BO84" s="44">
        <v>-0.1419</v>
      </c>
      <c r="BP84" s="44">
        <v>-0.15390000000000001</v>
      </c>
      <c r="BQ84" s="44">
        <v>0.11310000000000001</v>
      </c>
      <c r="BR84" s="44">
        <v>2.0400000000000001E-2</v>
      </c>
      <c r="BS84" s="44">
        <v>-5.2699999999999997E-2</v>
      </c>
      <c r="BT84" s="44">
        <v>3.8100000000000002E-2</v>
      </c>
      <c r="BU84" s="44">
        <v>2.5899999999999999E-2</v>
      </c>
      <c r="BV84" s="44">
        <v>8.9599999999999999E-2</v>
      </c>
      <c r="BW84" s="44">
        <v>0.1366</v>
      </c>
      <c r="BX84" s="44">
        <v>0.10979999999999999</v>
      </c>
      <c r="BY84" s="44">
        <v>0.15190000000000001</v>
      </c>
      <c r="BZ84" s="44">
        <v>0.153</v>
      </c>
      <c r="CA84" s="44">
        <v>0.1396</v>
      </c>
      <c r="CB84" s="44">
        <v>8.9800000000000005E-2</v>
      </c>
      <c r="CC84" s="44">
        <v>5.3900000000000003E-2</v>
      </c>
      <c r="CD84" s="44">
        <v>0.18110000000000001</v>
      </c>
      <c r="CE84" s="44">
        <v>0.13450000000000001</v>
      </c>
      <c r="CF84" s="44">
        <v>0.13980000000000001</v>
      </c>
      <c r="CG84" s="44">
        <v>8.1299999999999997E-2</v>
      </c>
      <c r="CH84" s="44">
        <v>6.3100000000000003E-2</v>
      </c>
      <c r="CI84" s="44">
        <v>9.9299999999999999E-2</v>
      </c>
      <c r="CJ84" s="44">
        <v>0.45090000000000002</v>
      </c>
      <c r="CK84" s="44">
        <v>0.45440000000000003</v>
      </c>
      <c r="CL84" s="44">
        <v>0.4541</v>
      </c>
      <c r="CM84" s="44">
        <v>0.44340000000000002</v>
      </c>
      <c r="CN84" s="44">
        <f t="shared" si="173"/>
        <v>3.5000000000000031E-3</v>
      </c>
      <c r="CO84" s="44">
        <f t="shared" si="174"/>
        <v>1.0699999999999987E-2</v>
      </c>
      <c r="CP84" s="44">
        <f t="shared" si="175"/>
        <v>3.5999999999999921E-3</v>
      </c>
      <c r="CQ84" s="44">
        <f t="shared" ref="CQ84" si="186">ABS(CR84)*2</f>
        <v>7.3599999999999999E-2</v>
      </c>
      <c r="CR84" s="44">
        <v>3.6799999999999999E-2</v>
      </c>
      <c r="CS84" s="44">
        <f t="shared" ref="CS84" si="187">ABS(CT84)*2</f>
        <v>0.1032</v>
      </c>
      <c r="CT84" s="44">
        <v>-5.16E-2</v>
      </c>
      <c r="CU84" s="44">
        <f t="shared" si="178"/>
        <v>9.4799999999999995E-2</v>
      </c>
      <c r="CV84" s="44">
        <v>4.7399999999999998E-2</v>
      </c>
      <c r="CW84" s="44">
        <f t="shared" si="179"/>
        <v>0.11219999999999999</v>
      </c>
      <c r="CX84" s="44">
        <v>-5.6099999999999997E-2</v>
      </c>
      <c r="CY84" s="44">
        <v>5.5599999999999997E-2</v>
      </c>
      <c r="CZ84" s="44">
        <v>6.4000000000000001E-2</v>
      </c>
      <c r="DA84" s="44">
        <v>8.7999999999999995E-2</v>
      </c>
      <c r="DB84" s="44">
        <v>7.6700000000000004E-2</v>
      </c>
      <c r="DC84" s="44">
        <v>8.2000000000000003E-2</v>
      </c>
      <c r="DD84" s="44">
        <v>8.4900000000000003E-2</v>
      </c>
      <c r="DE84" s="44">
        <v>5.6099999999999997E-2</v>
      </c>
      <c r="DF84" s="44">
        <v>0.09</v>
      </c>
      <c r="DG84" s="44">
        <v>3.8699999999999998E-2</v>
      </c>
      <c r="DH84" s="44">
        <v>3.0000000000000001E-3</v>
      </c>
      <c r="DI84" s="44">
        <v>1.5900000000000001E-2</v>
      </c>
      <c r="DJ84" s="44">
        <v>0.13819999999999999</v>
      </c>
      <c r="DK84" s="44">
        <v>0.1381</v>
      </c>
      <c r="DL84" s="44">
        <v>0.1202</v>
      </c>
      <c r="DM84" s="44">
        <v>0.1263</v>
      </c>
      <c r="DN84" s="44">
        <v>0.15690000000000001</v>
      </c>
      <c r="DO84" s="44">
        <v>9.6000000000000002E-2</v>
      </c>
      <c r="DP84" s="44">
        <v>7.9399999999999998E-2</v>
      </c>
      <c r="DQ84" s="44">
        <v>8.9899999999999994E-2</v>
      </c>
      <c r="DR84" s="44">
        <v>9.8199999999999996E-2</v>
      </c>
      <c r="DS84" s="44">
        <v>8.3199999999999996E-2</v>
      </c>
      <c r="DT84" s="44">
        <v>8.09E-2</v>
      </c>
      <c r="DU84" s="44">
        <v>8.3000000000000004E-2</v>
      </c>
      <c r="DV84" s="44">
        <v>5.0799999999999998E-2</v>
      </c>
      <c r="DW84" s="44">
        <v>6.9900000000000004E-2</v>
      </c>
      <c r="DX84" s="44">
        <f t="shared" si="180"/>
        <v>3.39E-2</v>
      </c>
      <c r="DY84" s="44">
        <f t="shared" si="170"/>
        <v>5.1299999999999998E-2</v>
      </c>
      <c r="DZ84" s="44">
        <f t="shared" si="171"/>
        <v>3.5699999999999996E-2</v>
      </c>
      <c r="EA84" s="44">
        <f t="shared" si="172"/>
        <v>1.2900000000000002E-2</v>
      </c>
      <c r="EB84" s="44">
        <v>0.25180000000000002</v>
      </c>
      <c r="EC84" s="44">
        <v>0.25180000000000002</v>
      </c>
      <c r="ED84" s="44">
        <v>0.2399</v>
      </c>
      <c r="EE84" s="44">
        <v>0.29649999999999999</v>
      </c>
      <c r="EF84" s="44">
        <v>0.29039999999999999</v>
      </c>
      <c r="EG84" s="44">
        <v>0.32350000000000001</v>
      </c>
      <c r="EH84" s="44">
        <v>0.31369999999999998</v>
      </c>
      <c r="EI84" s="44">
        <v>0.29609999999999997</v>
      </c>
      <c r="EJ84" s="44">
        <v>0.25209999999999999</v>
      </c>
      <c r="EK84" s="44">
        <f t="shared" si="181"/>
        <v>1.8700000000000022E-2</v>
      </c>
      <c r="EL84" s="44">
        <v>7.8186999999999998</v>
      </c>
      <c r="EM84" s="44">
        <v>7.828157</v>
      </c>
      <c r="EN84" s="44">
        <v>7.7943179999999996</v>
      </c>
      <c r="EO84" s="44">
        <v>7.811096</v>
      </c>
      <c r="EP84" s="44">
        <v>7.8123139999999998</v>
      </c>
      <c r="EQ84" s="44">
        <v>7.8064090000000004</v>
      </c>
      <c r="ER84" s="44">
        <v>7.8012540000000001</v>
      </c>
      <c r="ES84" s="44">
        <v>7.7942220000000004</v>
      </c>
      <c r="ET84" s="44">
        <v>7.815035</v>
      </c>
      <c r="EU84" s="44">
        <v>7.8645290000000001</v>
      </c>
      <c r="EV84" s="44">
        <v>7.760859</v>
      </c>
      <c r="EW84" s="44">
        <v>7.7735050000000001</v>
      </c>
      <c r="EX84" s="44">
        <v>7.8120329999999996</v>
      </c>
      <c r="EY84" s="44">
        <v>7.8056580000000002</v>
      </c>
      <c r="EZ84" s="44">
        <v>7.7686310000000001</v>
      </c>
      <c r="FA84" s="44">
        <v>7.7691970000000001</v>
      </c>
      <c r="FB84" s="44">
        <v>7.7725749999999998</v>
      </c>
      <c r="FC84" s="44">
        <v>7.878965</v>
      </c>
      <c r="FD84" s="44">
        <v>0.2641</v>
      </c>
      <c r="FE84" s="44">
        <v>6.2E-2</v>
      </c>
      <c r="FF84" s="44">
        <v>2.75E-2</v>
      </c>
      <c r="FG84" s="44">
        <v>-4.5999999999999999E-3</v>
      </c>
      <c r="FH84" s="44">
        <v>3.3000000000000002E-2</v>
      </c>
      <c r="FI84" s="44">
        <v>1.2800000000000001E-2</v>
      </c>
      <c r="FJ84" s="44">
        <v>3.3500000000000002E-2</v>
      </c>
      <c r="FK84" s="44">
        <v>-8.0000000000000004E-4</v>
      </c>
      <c r="FL84" s="44">
        <v>2.4899999999999999E-2</v>
      </c>
      <c r="FM84" s="44">
        <v>7.9399999999999998E-2</v>
      </c>
      <c r="FN84" s="44">
        <v>2.3999999999999998E-3</v>
      </c>
      <c r="FO84" s="44">
        <v>-1.47E-2</v>
      </c>
      <c r="FP84" s="44">
        <v>-9.6500000000000002E-2</v>
      </c>
      <c r="FQ84" s="44">
        <v>-0.18479999999999999</v>
      </c>
      <c r="FR84" s="44">
        <v>0.02</v>
      </c>
      <c r="FS84" s="44">
        <v>5.8999999999999999E-3</v>
      </c>
      <c r="FT84" s="44">
        <v>0.19800000000000001</v>
      </c>
      <c r="FU84" s="44">
        <v>8.6300000000000002E-2</v>
      </c>
      <c r="FV84" s="44">
        <v>1.9400000000000001E-2</v>
      </c>
      <c r="FW84" s="44">
        <v>2.53E-2</v>
      </c>
      <c r="FX84" s="44">
        <v>1.2E-2</v>
      </c>
      <c r="FY84" s="44">
        <v>-5.8999999999999999E-3</v>
      </c>
      <c r="FZ84" s="44">
        <v>1.49E-2</v>
      </c>
      <c r="GA84" s="44">
        <v>4.4200000000000003E-2</v>
      </c>
      <c r="GB84" s="44">
        <v>2.7E-2</v>
      </c>
      <c r="GC84" s="44">
        <v>5.7299999999999997E-2</v>
      </c>
      <c r="GD84" s="44">
        <v>-1.11E-2</v>
      </c>
      <c r="GE84" s="44">
        <v>-4.0800000000000003E-2</v>
      </c>
      <c r="GF84" s="44">
        <v>-7.1900000000000006E-2</v>
      </c>
      <c r="GG84" s="44">
        <v>-0.11169999999999999</v>
      </c>
      <c r="GH84" s="44">
        <v>7.0000000000000001E-3</v>
      </c>
      <c r="GI84" s="44">
        <v>-5.2200000000000003E-2</v>
      </c>
      <c r="GJ84" s="44">
        <v>0.29730000000000001</v>
      </c>
      <c r="GK84" s="44">
        <v>5.1400000000000001E-2</v>
      </c>
      <c r="GL84" s="44">
        <v>3.7900000000000003E-2</v>
      </c>
      <c r="GM84" s="44">
        <v>2.52E-2</v>
      </c>
      <c r="GN84" s="44">
        <v>5.5199999999999999E-2</v>
      </c>
      <c r="GO84" s="44">
        <v>2.3599999999999999E-2</v>
      </c>
      <c r="GP84" s="44">
        <v>3.2899999999999999E-2</v>
      </c>
      <c r="GQ84" s="44">
        <v>-9.7000000000000003E-3</v>
      </c>
      <c r="GR84" s="44">
        <v>-3.3E-3</v>
      </c>
      <c r="GS84" s="44">
        <v>3.0099999999999998E-2</v>
      </c>
      <c r="GT84" s="44">
        <v>-3.85E-2</v>
      </c>
      <c r="GU84" s="44">
        <v>-3.4500000000000003E-2</v>
      </c>
      <c r="GV84" s="44">
        <v>-0.12609999999999999</v>
      </c>
      <c r="GW84" s="44">
        <v>-0.19320000000000001</v>
      </c>
      <c r="GX84" s="44">
        <v>1.6999999999999999E-3</v>
      </c>
      <c r="GY84" s="44">
        <v>8.6999999999999994E-3</v>
      </c>
      <c r="GZ84" s="44">
        <v>9.4399999999999998E-2</v>
      </c>
      <c r="HA84" s="44">
        <v>7.7999999999999996E-3</v>
      </c>
      <c r="HB84" s="44">
        <v>-8.9999999999999998E-4</v>
      </c>
      <c r="HC84" s="44">
        <v>-6.6E-3</v>
      </c>
      <c r="HD84" s="44">
        <v>-1.3100000000000001E-2</v>
      </c>
      <c r="HE84" s="44">
        <v>1.9E-2</v>
      </c>
      <c r="HF84" s="44">
        <v>5.67E-2</v>
      </c>
      <c r="HG84" s="44">
        <v>5.4100000000000002E-2</v>
      </c>
      <c r="HH84" s="44">
        <v>0.1041</v>
      </c>
      <c r="HI84" s="44">
        <v>2.7300000000000001E-2</v>
      </c>
      <c r="HJ84" s="44">
        <v>-2.1999999999999999E-2</v>
      </c>
      <c r="HK84" s="44">
        <v>-4.4699999999999997E-2</v>
      </c>
      <c r="HL84" s="44">
        <v>-0.1042</v>
      </c>
      <c r="HM84" s="44">
        <v>2.2800000000000001E-2</v>
      </c>
      <c r="HN84" s="44">
        <v>-5.6099999999999997E-2</v>
      </c>
      <c r="HO84" s="44">
        <v>-7.2900000000000006E-2</v>
      </c>
      <c r="HP84" s="44">
        <v>-5.9299999999999999E-2</v>
      </c>
      <c r="HQ84" s="44">
        <v>-7.9200000000000007E-2</v>
      </c>
      <c r="HR84" s="44">
        <v>-6.9000000000000006E-2</v>
      </c>
      <c r="HS84" s="44">
        <v>8.5699999999999998E-2</v>
      </c>
      <c r="HT84" s="44">
        <v>7.1999999999999995E-2</v>
      </c>
      <c r="HU84" s="44">
        <v>9.0300000000000005E-2</v>
      </c>
      <c r="HV84" s="44">
        <v>3.2399999999999998E-2</v>
      </c>
      <c r="HW84" s="44">
        <v>6.2899999999999998E-2</v>
      </c>
      <c r="HX84" s="44">
        <v>2.01E-2</v>
      </c>
      <c r="HY84" s="44">
        <v>0.1138</v>
      </c>
      <c r="HZ84" s="44">
        <v>4.5100000000000001E-2</v>
      </c>
      <c r="IA84" s="44">
        <v>-2.7699999999999999E-2</v>
      </c>
      <c r="IB84" s="44">
        <v>-4.65E-2</v>
      </c>
      <c r="IC84" s="44">
        <v>-4.2599999999999999E-2</v>
      </c>
      <c r="ID84" s="44">
        <v>-3.5799999999999998E-2</v>
      </c>
      <c r="IE84" s="44">
        <v>-1.0200000000000001E-2</v>
      </c>
      <c r="IF84" s="44">
        <v>6.8527000000000005E-2</v>
      </c>
      <c r="IG84" s="44">
        <v>7.3570999999999998E-2</v>
      </c>
      <c r="IH84" s="44">
        <v>1.4858E-2</v>
      </c>
      <c r="II84" s="44">
        <v>6.6302E-2</v>
      </c>
      <c r="IJ84" s="44">
        <v>6.8558999999999995E-2</v>
      </c>
      <c r="IK84" s="44">
        <v>7.0587999999999998E-2</v>
      </c>
      <c r="IL84" s="44">
        <v>2.3497000000000001E-2</v>
      </c>
      <c r="IM84" s="44">
        <v>0.122183</v>
      </c>
      <c r="IN84" s="44"/>
      <c r="IO84" s="44"/>
      <c r="IP84" s="44"/>
      <c r="IQ84" s="44"/>
      <c r="IR84" s="44"/>
      <c r="IS84" s="44"/>
      <c r="IT84" s="44"/>
      <c r="IU84" s="44"/>
      <c r="IV84" s="44"/>
      <c r="IW84" s="44"/>
      <c r="IX84" s="44"/>
      <c r="IY84" s="44"/>
      <c r="IZ84" s="44"/>
      <c r="JA84" s="44"/>
      <c r="JB84" s="44"/>
      <c r="JC84" s="44"/>
      <c r="JD84" s="44"/>
      <c r="JE84" s="44"/>
      <c r="JF84" s="44"/>
      <c r="JG84" s="44"/>
      <c r="JH84" s="44"/>
      <c r="JI84" s="44"/>
      <c r="JJ84" s="44"/>
      <c r="JK84" s="44"/>
      <c r="JL84" s="44"/>
      <c r="JM84" s="44"/>
      <c r="JN84" s="44"/>
      <c r="JO84" s="44"/>
      <c r="JP84" s="44"/>
      <c r="JQ84" s="44"/>
      <c r="JR84" s="44"/>
      <c r="JS84" s="44"/>
      <c r="JT84" s="44"/>
      <c r="JU84" s="44"/>
      <c r="JV84" s="44"/>
      <c r="JW84" s="44"/>
      <c r="JX84" s="44"/>
      <c r="JY84" s="44"/>
      <c r="JZ84" s="44"/>
      <c r="KA84" s="44"/>
      <c r="KB84" s="44"/>
      <c r="KC84" s="44"/>
      <c r="KD84" s="44"/>
      <c r="KE84" s="44"/>
      <c r="KF84" s="44"/>
      <c r="KG84" s="44"/>
      <c r="KH84" s="44"/>
      <c r="KI84" s="44"/>
      <c r="KJ84" s="44"/>
      <c r="KK84" s="44"/>
      <c r="KL84" s="44"/>
      <c r="KM84" s="44"/>
      <c r="KN84" s="44"/>
      <c r="KO84" s="44"/>
      <c r="KP84" s="44"/>
      <c r="KQ84" s="44"/>
      <c r="KR84" s="44"/>
      <c r="KS84" s="44"/>
      <c r="KT84" s="44"/>
      <c r="KU84" s="44"/>
      <c r="KV84" s="44"/>
      <c r="KW84" s="44"/>
      <c r="KX84" s="44"/>
      <c r="KY84" s="44"/>
      <c r="KZ84" s="44"/>
      <c r="LA84" s="44"/>
      <c r="LB84" s="44"/>
      <c r="LC84" s="44"/>
      <c r="LD84" s="44"/>
      <c r="LE84" s="44"/>
      <c r="LF84" s="44"/>
      <c r="LG84" s="44"/>
      <c r="LH84" s="44"/>
      <c r="LI84" s="44"/>
      <c r="LJ84" s="44"/>
      <c r="LK84" s="44"/>
      <c r="LL84" s="44"/>
      <c r="LM84" s="44"/>
      <c r="LN84" s="44"/>
      <c r="LO84" s="44"/>
      <c r="LP84" s="44"/>
      <c r="LQ84" s="44"/>
      <c r="LR84" s="44"/>
      <c r="LS84" s="44"/>
      <c r="LT84" s="44"/>
      <c r="LU84" s="44"/>
      <c r="LV84" s="44"/>
      <c r="LW84" s="44"/>
      <c r="LX84" s="44"/>
      <c r="LY84" s="44"/>
      <c r="LZ84" s="44"/>
      <c r="MA84" s="44"/>
      <c r="MB84" s="44"/>
      <c r="MC84" s="44"/>
      <c r="MD84" s="44"/>
      <c r="ME84" s="44"/>
      <c r="MF84" s="44"/>
      <c r="MG84" s="44"/>
      <c r="MH84" s="44"/>
      <c r="MI84" s="44"/>
      <c r="MJ84" s="44"/>
      <c r="MK84" s="44"/>
      <c r="ML84" s="44"/>
      <c r="MM84" s="44"/>
      <c r="MN84" s="44"/>
      <c r="MO84" s="44"/>
      <c r="MP84" s="44"/>
      <c r="MQ84" s="44"/>
      <c r="MR84" s="44"/>
      <c r="MS84" s="44"/>
      <c r="MT84" s="44"/>
      <c r="MU84" s="44"/>
      <c r="MV84" s="44"/>
      <c r="MW84" s="44"/>
      <c r="MX84" s="44"/>
      <c r="MY84" s="44"/>
      <c r="MZ84" s="44"/>
      <c r="NA84" s="44"/>
      <c r="NB84" s="44"/>
      <c r="NC84" s="44"/>
      <c r="ND84" s="44"/>
      <c r="NE84" s="44"/>
      <c r="NF84" s="44"/>
      <c r="NG84" s="44"/>
      <c r="NH84" s="44"/>
      <c r="NI84" s="44"/>
      <c r="NJ84" s="44"/>
      <c r="NK84" s="44"/>
      <c r="NL84" s="44"/>
      <c r="NM84" s="44"/>
      <c r="NN84" s="44"/>
      <c r="NO84" s="44"/>
      <c r="NP84" s="44"/>
      <c r="NQ84" s="44"/>
      <c r="NR84" s="44"/>
      <c r="NS84" s="44"/>
      <c r="NT84" s="44"/>
      <c r="NU84" s="44"/>
      <c r="NV84" s="44"/>
      <c r="NW84" s="44"/>
      <c r="NX84" s="44"/>
      <c r="NY84" s="44"/>
      <c r="NZ84" s="44"/>
      <c r="OA84" s="44"/>
      <c r="OB84" s="44"/>
      <c r="OC84" s="44"/>
      <c r="OD84" s="44"/>
      <c r="OE84" s="44"/>
      <c r="OF84" s="44"/>
      <c r="OG84" s="44"/>
      <c r="OH84" s="44"/>
      <c r="OI84" s="44"/>
      <c r="OJ84" s="44"/>
      <c r="OK84" s="44"/>
      <c r="OL84" s="44"/>
      <c r="OM84" s="44"/>
      <c r="ON84" s="44"/>
      <c r="OO84" s="44"/>
      <c r="OP84" s="44"/>
      <c r="OQ84" s="44"/>
      <c r="OR84" s="44"/>
      <c r="OS84" s="44"/>
      <c r="OT84" s="44"/>
      <c r="OU84" s="44"/>
      <c r="OV84" s="44"/>
      <c r="OW84" s="44"/>
      <c r="OX84" s="44"/>
      <c r="OY84" s="44"/>
      <c r="OZ84" s="44"/>
      <c r="PA84" s="44"/>
      <c r="PB84" s="44"/>
      <c r="PC84" s="44"/>
      <c r="PD84" s="44"/>
      <c r="PE84" s="44"/>
      <c r="PF84" s="44"/>
      <c r="PG84" s="44"/>
      <c r="PH84" s="44"/>
      <c r="PI84" s="44"/>
      <c r="PJ84" s="44"/>
      <c r="PK84" s="44"/>
      <c r="PL84" s="44"/>
      <c r="PM84" s="44"/>
      <c r="PN84" s="44"/>
      <c r="PO84" s="44"/>
      <c r="PP84" s="44"/>
      <c r="PQ84" s="44"/>
      <c r="PR84" s="44"/>
      <c r="PS84" s="44"/>
      <c r="PT84" s="44"/>
      <c r="PU84" s="44"/>
      <c r="PV84" s="44"/>
      <c r="PW84" s="44"/>
      <c r="PX84" s="44"/>
      <c r="PY84" s="44"/>
      <c r="PZ84" s="44"/>
      <c r="QA84" s="44"/>
      <c r="QB84" s="44"/>
      <c r="QC84" s="44"/>
      <c r="QD84" s="44"/>
      <c r="QE84" s="44"/>
      <c r="QF84" s="44"/>
      <c r="QG84" s="44"/>
      <c r="QH84" s="44"/>
      <c r="QI84" s="44"/>
      <c r="QJ84" s="44"/>
      <c r="QK84" s="44"/>
      <c r="QL84" s="44"/>
      <c r="QM84" s="44"/>
      <c r="QN84" s="44"/>
      <c r="QO84" s="44"/>
      <c r="QP84" s="44"/>
      <c r="QQ84" s="44"/>
      <c r="QR84" s="44"/>
      <c r="QS84" s="44"/>
      <c r="QT84" s="44"/>
      <c r="QU84" s="44"/>
      <c r="QV84" s="44"/>
      <c r="QW84" s="44"/>
      <c r="QX84" s="44"/>
      <c r="QY84" s="44"/>
      <c r="QZ84" s="44"/>
      <c r="RA84" s="44"/>
      <c r="RB84" s="44"/>
      <c r="RC84" s="44"/>
      <c r="RD84" s="44"/>
      <c r="RE84" s="44"/>
      <c r="RF84" s="44"/>
      <c r="RG84" s="44"/>
      <c r="RH84" s="44"/>
      <c r="RI84" s="44"/>
      <c r="RJ84" s="44"/>
      <c r="RK84" s="44"/>
      <c r="RL84" s="44"/>
      <c r="RM84" s="44"/>
      <c r="RN84" s="44"/>
      <c r="RO84" s="44"/>
      <c r="RP84" s="44"/>
      <c r="RQ84" s="44"/>
      <c r="RR84" s="44"/>
      <c r="RS84" s="44"/>
      <c r="RT84" s="44"/>
      <c r="RU84" s="44"/>
      <c r="RV84" s="44"/>
      <c r="RW84" s="44"/>
      <c r="RX84" s="44"/>
      <c r="RY84" s="44"/>
      <c r="RZ84" s="44"/>
      <c r="SA84" s="44"/>
      <c r="SB84" s="44"/>
      <c r="SC84" s="44"/>
      <c r="SD84" s="44"/>
      <c r="SE84" s="44"/>
      <c r="SF84" s="44"/>
      <c r="SG84" s="44"/>
      <c r="SH84" s="44"/>
      <c r="SM84">
        <f>'GRR Data'!A80</f>
        <v>0</v>
      </c>
    </row>
    <row r="85" spans="1:507">
      <c r="A85" s="295">
        <v>6</v>
      </c>
      <c r="B85" s="40" t="s">
        <v>691</v>
      </c>
      <c r="C85" s="44">
        <v>689.9</v>
      </c>
      <c r="D85" s="44">
        <v>0.19170000000000001</v>
      </c>
      <c r="E85" s="44">
        <v>0.2177</v>
      </c>
      <c r="F85" s="44">
        <v>0.24540000000000001</v>
      </c>
      <c r="G85" s="44">
        <v>0.15110000000000001</v>
      </c>
      <c r="H85" s="44">
        <v>0.1953</v>
      </c>
      <c r="I85" s="44">
        <v>0.12239999999999999</v>
      </c>
      <c r="J85" s="44">
        <v>0.1331</v>
      </c>
      <c r="K85" s="44">
        <v>9.8500000000000004E-2</v>
      </c>
      <c r="L85" s="44">
        <v>0.13109999999999999</v>
      </c>
      <c r="M85" s="44">
        <v>0.1401</v>
      </c>
      <c r="N85" s="44">
        <v>0.14860000000000001</v>
      </c>
      <c r="O85" s="44">
        <v>0.12659999999999999</v>
      </c>
      <c r="P85" s="44">
        <v>0.14299999999999999</v>
      </c>
      <c r="Q85" s="44">
        <v>0.1542</v>
      </c>
      <c r="R85" s="44">
        <v>0.1744</v>
      </c>
      <c r="S85" s="44">
        <v>0.17480000000000001</v>
      </c>
      <c r="T85" s="44">
        <v>0.1822</v>
      </c>
      <c r="U85" s="44">
        <v>0.18240000000000001</v>
      </c>
      <c r="V85" s="44">
        <v>0.2024</v>
      </c>
      <c r="W85" s="44">
        <v>8.7590000000000001E-2</v>
      </c>
      <c r="X85" s="44">
        <v>0.10753</v>
      </c>
      <c r="Y85" s="44">
        <v>9.9919999999999995E-2</v>
      </c>
      <c r="Z85" s="44">
        <v>8.7829999999999991E-2</v>
      </c>
      <c r="AA85" s="44">
        <v>0.12135</v>
      </c>
      <c r="AB85" s="44">
        <v>0.16293000000000002</v>
      </c>
      <c r="AC85" s="44">
        <v>0.11370999999999999</v>
      </c>
      <c r="AD85" s="44">
        <v>0.16474</v>
      </c>
      <c r="AE85" s="44">
        <v>0.11778</v>
      </c>
      <c r="AF85" s="44">
        <v>0.14274000000000001</v>
      </c>
      <c r="AG85" s="44">
        <v>0.15977000000000002</v>
      </c>
      <c r="AH85" s="44">
        <v>0.16677</v>
      </c>
      <c r="AI85" s="44">
        <v>0.12653</v>
      </c>
      <c r="AJ85" s="44">
        <v>0.18671000000000001</v>
      </c>
      <c r="AK85" s="44">
        <v>0.14338999999999999</v>
      </c>
      <c r="AL85" s="44">
        <v>0.15681</v>
      </c>
      <c r="AM85" s="44">
        <v>0.14877000000000001</v>
      </c>
      <c r="AN85" s="44">
        <v>274.47390000000001</v>
      </c>
      <c r="AO85" s="44">
        <v>274.48869999999999</v>
      </c>
      <c r="AP85" s="44">
        <v>274.49340000000001</v>
      </c>
      <c r="AQ85" s="44">
        <v>189.92789999999999</v>
      </c>
      <c r="AR85" s="44">
        <v>189.94739999999999</v>
      </c>
      <c r="AS85" s="44">
        <v>189.9408</v>
      </c>
      <c r="AT85" s="44">
        <v>0.37626700000000002</v>
      </c>
      <c r="AU85" s="44">
        <v>-3.0627000000000001E-2</v>
      </c>
      <c r="AV85" s="44">
        <v>-1.1712999999999999E-2</v>
      </c>
      <c r="AW85" s="44">
        <v>7.1410000000000001E-2</v>
      </c>
      <c r="AX85" s="44">
        <v>3.4269000000000001E-2</v>
      </c>
      <c r="AY85" s="44">
        <v>-9.5295000000000005E-2</v>
      </c>
      <c r="AZ85" s="44">
        <v>-2.7487999999999999E-2</v>
      </c>
      <c r="BA85" s="44">
        <v>0.19065699999999999</v>
      </c>
      <c r="BB85" s="44">
        <v>0.233985</v>
      </c>
      <c r="BC85" s="44">
        <v>0.15620400000000001</v>
      </c>
      <c r="BD85" s="44">
        <v>-3.9964E-2</v>
      </c>
      <c r="BE85" s="44">
        <v>-0.139851</v>
      </c>
      <c r="BF85" s="44">
        <v>-9.4973000000000002E-2</v>
      </c>
      <c r="BG85" s="44">
        <v>-5.6280999999999998E-2</v>
      </c>
      <c r="BH85" s="44">
        <v>-5.4614999999999997E-2</v>
      </c>
      <c r="BI85" s="44">
        <v>-0.13571800000000001</v>
      </c>
      <c r="BJ85" s="44">
        <v>0.39500000000000002</v>
      </c>
      <c r="BK85" s="44">
        <v>-9.0499999999999997E-2</v>
      </c>
      <c r="BL85" s="44">
        <v>0.17549999999999999</v>
      </c>
      <c r="BM85" s="44">
        <v>-0.1245</v>
      </c>
      <c r="BN85" s="44">
        <v>-0.14630000000000001</v>
      </c>
      <c r="BO85" s="44">
        <v>-0.14360000000000001</v>
      </c>
      <c r="BP85" s="44">
        <v>-0.1263</v>
      </c>
      <c r="BQ85" s="44">
        <v>0.1391</v>
      </c>
      <c r="BR85" s="44">
        <v>6.4000000000000003E-3</v>
      </c>
      <c r="BS85" s="44">
        <v>-6.93E-2</v>
      </c>
      <c r="BT85" s="44">
        <v>5.3699999999999998E-2</v>
      </c>
      <c r="BU85" s="44">
        <v>1.38E-2</v>
      </c>
      <c r="BV85" s="44">
        <v>5.6099999999999997E-2</v>
      </c>
      <c r="BW85" s="44">
        <v>0.13800000000000001</v>
      </c>
      <c r="BX85" s="44">
        <v>0.1633</v>
      </c>
      <c r="BY85" s="44">
        <v>0.17910000000000001</v>
      </c>
      <c r="BZ85" s="44">
        <v>0.1709</v>
      </c>
      <c r="CA85" s="44">
        <v>9.0200000000000002E-2</v>
      </c>
      <c r="CB85" s="44">
        <v>0.11119999999999999</v>
      </c>
      <c r="CC85" s="44">
        <v>6.3500000000000001E-2</v>
      </c>
      <c r="CD85" s="44">
        <v>0.19719999999999999</v>
      </c>
      <c r="CE85" s="44">
        <v>0.16170000000000001</v>
      </c>
      <c r="CF85" s="44">
        <v>0.16120000000000001</v>
      </c>
      <c r="CG85" s="44">
        <v>7.22E-2</v>
      </c>
      <c r="CH85" s="44">
        <v>8.1500000000000003E-2</v>
      </c>
      <c r="CI85" s="44">
        <v>6.2899999999999998E-2</v>
      </c>
      <c r="CJ85" s="44">
        <v>0.62849999999999995</v>
      </c>
      <c r="CK85" s="44">
        <v>0.51229999999999998</v>
      </c>
      <c r="CL85" s="44">
        <v>0.56100000000000005</v>
      </c>
      <c r="CM85" s="44">
        <v>0.50939999999999996</v>
      </c>
      <c r="CN85" s="44">
        <f t="shared" si="173"/>
        <v>0.11619999999999997</v>
      </c>
      <c r="CO85" s="44">
        <f t="shared" si="174"/>
        <v>5.160000000000009E-2</v>
      </c>
      <c r="CP85" s="44">
        <f t="shared" si="175"/>
        <v>3.229999999999994E-2</v>
      </c>
      <c r="CQ85" s="44">
        <f t="shared" ref="CQ85" si="188">ABS(CR85)*2</f>
        <v>0.19700000000000001</v>
      </c>
      <c r="CR85" s="44">
        <v>-9.8500000000000004E-2</v>
      </c>
      <c r="CS85" s="44">
        <f t="shared" ref="CS85" si="189">ABS(CT85)*2</f>
        <v>0.16420000000000001</v>
      </c>
      <c r="CT85" s="44">
        <v>-8.2100000000000006E-2</v>
      </c>
      <c r="CU85" s="44">
        <f t="shared" si="178"/>
        <v>0.20280000000000001</v>
      </c>
      <c r="CV85" s="44">
        <v>-0.1014</v>
      </c>
      <c r="CW85" s="44">
        <f t="shared" si="179"/>
        <v>0.183</v>
      </c>
      <c r="CX85" s="44">
        <v>-9.1499999999999998E-2</v>
      </c>
      <c r="CY85" s="44">
        <v>5.5599999999999997E-2</v>
      </c>
      <c r="CZ85" s="44">
        <v>5.2999999999999999E-2</v>
      </c>
      <c r="DA85" s="44">
        <v>0.1086</v>
      </c>
      <c r="DB85" s="44">
        <v>7.5999999999999998E-2</v>
      </c>
      <c r="DC85" s="44">
        <v>8.1699999999999995E-2</v>
      </c>
      <c r="DD85" s="44">
        <v>7.4499999999999997E-2</v>
      </c>
      <c r="DE85" s="44">
        <v>3.3500000000000002E-2</v>
      </c>
      <c r="DF85" s="44">
        <v>4.6899999999999997E-2</v>
      </c>
      <c r="DG85" s="44">
        <v>-1.6E-2</v>
      </c>
      <c r="DH85" s="44">
        <v>-1.67E-2</v>
      </c>
      <c r="DI85" s="44">
        <v>4.48E-2</v>
      </c>
      <c r="DJ85" s="44">
        <v>0.15040000000000001</v>
      </c>
      <c r="DK85" s="44">
        <v>0.14419999999999999</v>
      </c>
      <c r="DL85" s="44">
        <v>0.16270000000000001</v>
      </c>
      <c r="DM85" s="44">
        <v>0.17530000000000001</v>
      </c>
      <c r="DN85" s="44">
        <v>0.20599999999999999</v>
      </c>
      <c r="DO85" s="44">
        <v>9.5799999999999996E-2</v>
      </c>
      <c r="DP85" s="44">
        <v>7.9699999999999993E-2</v>
      </c>
      <c r="DQ85" s="44">
        <v>8.9399999999999993E-2</v>
      </c>
      <c r="DR85" s="44">
        <v>5.6599999999999998E-2</v>
      </c>
      <c r="DS85" s="44">
        <v>6.2799999999999995E-2</v>
      </c>
      <c r="DT85" s="44">
        <v>4.9799999999999997E-2</v>
      </c>
      <c r="DU85" s="44">
        <v>8.3400000000000002E-2</v>
      </c>
      <c r="DV85" s="44">
        <v>8.1100000000000005E-2</v>
      </c>
      <c r="DW85" s="44">
        <v>7.9299999999999995E-2</v>
      </c>
      <c r="DX85" s="44">
        <f t="shared" si="180"/>
        <v>1.3399999999999995E-2</v>
      </c>
      <c r="DY85" s="44">
        <f t="shared" si="170"/>
        <v>6.2899999999999998E-2</v>
      </c>
      <c r="DZ85" s="44">
        <f t="shared" si="171"/>
        <v>6.9999999999999923E-4</v>
      </c>
      <c r="EA85" s="44">
        <f t="shared" si="172"/>
        <v>6.1499999999999999E-2</v>
      </c>
      <c r="EB85" s="44">
        <v>0.26369999999999999</v>
      </c>
      <c r="EC85" s="44">
        <v>0.25769999999999998</v>
      </c>
      <c r="ED85" s="44">
        <v>0.22639999999999999</v>
      </c>
      <c r="EE85" s="44">
        <v>0.30249999999999999</v>
      </c>
      <c r="EF85" s="44">
        <v>0.27839999999999998</v>
      </c>
      <c r="EG85" s="44">
        <v>0.28689999999999999</v>
      </c>
      <c r="EH85" s="44">
        <v>0.27800000000000002</v>
      </c>
      <c r="EI85" s="44">
        <v>0.24160000000000001</v>
      </c>
      <c r="EJ85" s="44">
        <v>0.27650000000000002</v>
      </c>
      <c r="EK85" s="44">
        <f t="shared" si="181"/>
        <v>5.5599999999999983E-2</v>
      </c>
      <c r="EL85" s="44">
        <v>7.8853460000000002</v>
      </c>
      <c r="EM85" s="44">
        <v>7.8638779999999997</v>
      </c>
      <c r="EN85" s="44">
        <v>7.8012629999999996</v>
      </c>
      <c r="EO85" s="44">
        <v>7.8106289999999996</v>
      </c>
      <c r="EP85" s="44">
        <v>7.8183259999999999</v>
      </c>
      <c r="EQ85" s="44">
        <v>7.8017320000000003</v>
      </c>
      <c r="ER85" s="44">
        <v>7.7798870000000004</v>
      </c>
      <c r="ES85" s="44">
        <v>7.8029500000000001</v>
      </c>
      <c r="ET85" s="44">
        <v>7.8504769999999997</v>
      </c>
      <c r="EU85" s="44">
        <v>7.9068110000000003</v>
      </c>
      <c r="EV85" s="44">
        <v>7.8381020000000001</v>
      </c>
      <c r="EW85" s="44">
        <v>7.8396949999999999</v>
      </c>
      <c r="EX85" s="44">
        <v>7.8564730000000003</v>
      </c>
      <c r="EY85" s="44">
        <v>7.8658469999999996</v>
      </c>
      <c r="EZ85" s="44">
        <v>7.8100709999999998</v>
      </c>
      <c r="FA85" s="44">
        <v>7.8144749999999998</v>
      </c>
      <c r="FB85" s="44">
        <v>7.8001389999999997</v>
      </c>
      <c r="FC85" s="44">
        <v>7.8768099999999999</v>
      </c>
      <c r="FD85" s="44">
        <v>0.214</v>
      </c>
      <c r="FE85" s="44">
        <v>-7.1999999999999998E-3</v>
      </c>
      <c r="FF85" s="44">
        <v>-3.15E-2</v>
      </c>
      <c r="FG85" s="44">
        <v>-6.7400000000000002E-2</v>
      </c>
      <c r="FH85" s="44">
        <v>5.8900000000000001E-2</v>
      </c>
      <c r="FI85" s="44">
        <v>8.7099999999999997E-2</v>
      </c>
      <c r="FJ85" s="44">
        <v>4.2999999999999997E-2</v>
      </c>
      <c r="FK85" s="44">
        <v>-5.9299999999999999E-2</v>
      </c>
      <c r="FL85" s="44">
        <v>-3.2800000000000003E-2</v>
      </c>
      <c r="FM85" s="44">
        <v>-6.1000000000000004E-3</v>
      </c>
      <c r="FN85" s="44">
        <v>4.9399999999999999E-2</v>
      </c>
      <c r="FO85" s="44">
        <v>3.6799999999999999E-2</v>
      </c>
      <c r="FP85" s="44">
        <v>-2.12E-2</v>
      </c>
      <c r="FQ85" s="44">
        <v>-0.12690000000000001</v>
      </c>
      <c r="FR85" s="44">
        <v>4.1700000000000001E-2</v>
      </c>
      <c r="FS85" s="44">
        <v>3.56E-2</v>
      </c>
      <c r="FT85" s="44">
        <v>8.8599999999999998E-2</v>
      </c>
      <c r="FU85" s="44">
        <v>1.3100000000000001E-2</v>
      </c>
      <c r="FV85" s="44">
        <v>-3.7400000000000003E-2</v>
      </c>
      <c r="FW85" s="44">
        <v>-2.0899999999999998E-2</v>
      </c>
      <c r="FX85" s="44">
        <v>2.9700000000000001E-2</v>
      </c>
      <c r="FY85" s="44">
        <v>5.0700000000000002E-2</v>
      </c>
      <c r="FZ85" s="44">
        <v>3.8199999999999998E-2</v>
      </c>
      <c r="GA85" s="44">
        <v>-2.1299999999999999E-2</v>
      </c>
      <c r="GB85" s="44">
        <v>-3.7900000000000003E-2</v>
      </c>
      <c r="GC85" s="44">
        <v>1.2699999999999999E-2</v>
      </c>
      <c r="GD85" s="44">
        <v>-6.1999999999999998E-3</v>
      </c>
      <c r="GE85" s="44">
        <v>-5.0000000000000001E-4</v>
      </c>
      <c r="GF85" s="44">
        <v>1.5100000000000001E-2</v>
      </c>
      <c r="GG85" s="44">
        <v>-3.1699999999999999E-2</v>
      </c>
      <c r="GH85" s="44">
        <v>2.2200000000000001E-2</v>
      </c>
      <c r="GI85" s="44">
        <v>-2.58E-2</v>
      </c>
      <c r="GJ85" s="44">
        <v>0.21479999999999999</v>
      </c>
      <c r="GK85" s="44">
        <v>-1.47E-2</v>
      </c>
      <c r="GL85" s="44">
        <v>-3.8100000000000002E-2</v>
      </c>
      <c r="GM85" s="44">
        <v>-7.3200000000000001E-2</v>
      </c>
      <c r="GN85" s="44">
        <v>5.5100000000000003E-2</v>
      </c>
      <c r="GO85" s="44">
        <v>8.6400000000000005E-2</v>
      </c>
      <c r="GP85" s="44">
        <v>4.5199999999999997E-2</v>
      </c>
      <c r="GQ85" s="44">
        <v>-5.4800000000000001E-2</v>
      </c>
      <c r="GR85" s="44">
        <v>-2.9100000000000001E-2</v>
      </c>
      <c r="GS85" s="44">
        <v>-3.3E-3</v>
      </c>
      <c r="GT85" s="44">
        <v>0.05</v>
      </c>
      <c r="GU85" s="44">
        <v>3.8199999999999998E-2</v>
      </c>
      <c r="GV85" s="44">
        <v>-2.3699999999999999E-2</v>
      </c>
      <c r="GW85" s="44">
        <v>-0.1285</v>
      </c>
      <c r="GX85" s="44">
        <v>3.6200000000000003E-2</v>
      </c>
      <c r="GY85" s="44">
        <v>3.1E-2</v>
      </c>
      <c r="GZ85" s="44">
        <v>2.5700000000000001E-2</v>
      </c>
      <c r="HA85" s="44">
        <v>-3.1300000000000001E-2</v>
      </c>
      <c r="HB85" s="44">
        <v>-1.9599999999999999E-2</v>
      </c>
      <c r="HC85" s="44">
        <v>2.8899999999999999E-2</v>
      </c>
      <c r="HD85" s="44">
        <v>4.6899999999999997E-2</v>
      </c>
      <c r="HE85" s="44">
        <v>3.1399999999999997E-2</v>
      </c>
      <c r="HF85" s="44">
        <v>-3.0300000000000001E-2</v>
      </c>
      <c r="HG85" s="44">
        <v>-4.2099999999999999E-2</v>
      </c>
      <c r="HH85" s="44">
        <v>1.4999999999999999E-2</v>
      </c>
      <c r="HI85" s="44">
        <v>-1.6999999999999999E-3</v>
      </c>
      <c r="HJ85" s="44">
        <v>-2.5000000000000001E-3</v>
      </c>
      <c r="HK85" s="44">
        <v>2.2599999999999999E-2</v>
      </c>
      <c r="HL85" s="44">
        <v>-3.0700000000000002E-2</v>
      </c>
      <c r="HM85" s="44">
        <v>3.27E-2</v>
      </c>
      <c r="HN85" s="44">
        <v>-2.1700000000000001E-2</v>
      </c>
      <c r="HO85" s="44">
        <v>-8.8099999999999998E-2</v>
      </c>
      <c r="HP85" s="44">
        <v>-0.11559999999999999</v>
      </c>
      <c r="HQ85" s="44">
        <v>-0.1115</v>
      </c>
      <c r="HR85" s="44">
        <v>-0.10929999999999999</v>
      </c>
      <c r="HS85" s="44">
        <v>7.7899999999999997E-2</v>
      </c>
      <c r="HT85" s="44">
        <v>7.2400000000000006E-2</v>
      </c>
      <c r="HU85" s="44">
        <v>8.5400000000000004E-2</v>
      </c>
      <c r="HV85" s="44">
        <v>2.69E-2</v>
      </c>
      <c r="HW85" s="44">
        <v>3.73E-2</v>
      </c>
      <c r="HX85" s="44">
        <v>4.4400000000000002E-2</v>
      </c>
      <c r="HY85" s="44">
        <v>5.4899999999999997E-2</v>
      </c>
      <c r="HZ85" s="44">
        <v>9.2100000000000001E-2</v>
      </c>
      <c r="IA85" s="44">
        <v>-5.0099999999999999E-2</v>
      </c>
      <c r="IB85" s="44">
        <v>-6.9000000000000006E-2</v>
      </c>
      <c r="IC85" s="44">
        <v>-7.6300000000000007E-2</v>
      </c>
      <c r="ID85" s="44">
        <v>-7.0199999999999999E-2</v>
      </c>
      <c r="IE85" s="44">
        <v>-6.7699999999999996E-2</v>
      </c>
      <c r="IF85" s="44">
        <v>0.12364700000000001</v>
      </c>
      <c r="IG85" s="44">
        <v>4.3298000000000003E-2</v>
      </c>
      <c r="IH85" s="44">
        <v>2.9766000000000001E-2</v>
      </c>
      <c r="II85" s="44">
        <v>3.5560000000000001E-2</v>
      </c>
      <c r="IJ85" s="44">
        <v>0.13913300000000001</v>
      </c>
      <c r="IK85" s="44">
        <v>5.9056999999999998E-2</v>
      </c>
      <c r="IL85" s="44">
        <v>9.0609999999999996E-3</v>
      </c>
      <c r="IM85" s="44">
        <v>3.7914000000000003E-2</v>
      </c>
      <c r="IN85" s="44"/>
      <c r="IO85" s="44"/>
      <c r="IP85" s="44"/>
      <c r="IQ85" s="44"/>
      <c r="IR85" s="44"/>
      <c r="IS85" s="44"/>
      <c r="IT85" s="44"/>
      <c r="IU85" s="44"/>
      <c r="IV85" s="44"/>
      <c r="IW85" s="44"/>
      <c r="IX85" s="44"/>
      <c r="IY85" s="44"/>
      <c r="IZ85" s="44"/>
      <c r="JA85" s="44"/>
      <c r="JB85" s="44"/>
      <c r="JC85" s="44"/>
      <c r="JD85" s="44"/>
      <c r="JE85" s="44"/>
      <c r="JF85" s="44"/>
      <c r="JG85" s="44"/>
      <c r="JH85" s="44"/>
      <c r="JI85" s="44"/>
      <c r="JJ85" s="44"/>
      <c r="JK85" s="44"/>
      <c r="JL85" s="44"/>
      <c r="JM85" s="44"/>
      <c r="JN85" s="44"/>
      <c r="JO85" s="44"/>
      <c r="JP85" s="44"/>
      <c r="JQ85" s="44"/>
      <c r="JR85" s="44"/>
      <c r="JS85" s="44"/>
      <c r="JT85" s="44"/>
      <c r="JU85" s="44"/>
      <c r="JV85" s="44"/>
      <c r="JW85" s="44"/>
      <c r="JX85" s="44"/>
      <c r="JY85" s="44"/>
      <c r="JZ85" s="44"/>
      <c r="KA85" s="44"/>
      <c r="KB85" s="44"/>
      <c r="KC85" s="44"/>
      <c r="KD85" s="44"/>
      <c r="KE85" s="44"/>
      <c r="KF85" s="44"/>
      <c r="KG85" s="44"/>
      <c r="KH85" s="44"/>
      <c r="KI85" s="44"/>
      <c r="KJ85" s="44"/>
      <c r="KK85" s="44"/>
      <c r="KL85" s="44"/>
      <c r="KM85" s="44"/>
      <c r="KN85" s="44"/>
      <c r="KO85" s="44"/>
      <c r="KP85" s="44"/>
      <c r="KQ85" s="44"/>
      <c r="KR85" s="44"/>
      <c r="KS85" s="44"/>
      <c r="KT85" s="44"/>
      <c r="KU85" s="44"/>
      <c r="KV85" s="44"/>
      <c r="KW85" s="44"/>
      <c r="KX85" s="44"/>
      <c r="KY85" s="44"/>
      <c r="KZ85" s="44"/>
      <c r="LA85" s="44"/>
      <c r="LB85" s="44"/>
      <c r="LC85" s="44"/>
      <c r="LD85" s="44"/>
      <c r="LE85" s="44"/>
      <c r="LF85" s="44"/>
      <c r="LG85" s="44"/>
      <c r="LH85" s="44"/>
      <c r="LI85" s="44"/>
      <c r="LJ85" s="44"/>
      <c r="LK85" s="44"/>
      <c r="LL85" s="44"/>
      <c r="LM85" s="44"/>
      <c r="LN85" s="44"/>
      <c r="LO85" s="44"/>
      <c r="LP85" s="44"/>
      <c r="LQ85" s="44"/>
      <c r="LR85" s="44"/>
      <c r="LS85" s="44"/>
      <c r="LT85" s="44"/>
      <c r="LU85" s="44"/>
      <c r="LV85" s="44"/>
      <c r="LW85" s="44"/>
      <c r="LX85" s="44"/>
      <c r="LY85" s="44"/>
      <c r="LZ85" s="44"/>
      <c r="MA85" s="44"/>
      <c r="MB85" s="44"/>
      <c r="MC85" s="44"/>
      <c r="MD85" s="44"/>
      <c r="ME85" s="44"/>
      <c r="MF85" s="44"/>
      <c r="MG85" s="44"/>
      <c r="MH85" s="44"/>
      <c r="MI85" s="44"/>
      <c r="MJ85" s="44"/>
      <c r="MK85" s="44"/>
      <c r="ML85" s="44"/>
      <c r="MM85" s="44"/>
      <c r="MN85" s="44"/>
      <c r="MO85" s="44"/>
      <c r="MP85" s="44"/>
      <c r="MQ85" s="44"/>
      <c r="MR85" s="44"/>
      <c r="MS85" s="44"/>
      <c r="MT85" s="44"/>
      <c r="MU85" s="44"/>
      <c r="MV85" s="44"/>
      <c r="MW85" s="44"/>
      <c r="MX85" s="44"/>
      <c r="MY85" s="44"/>
      <c r="MZ85" s="44"/>
      <c r="NA85" s="44"/>
      <c r="NB85" s="44"/>
      <c r="NC85" s="44"/>
      <c r="ND85" s="44"/>
      <c r="NE85" s="44"/>
      <c r="NF85" s="44"/>
      <c r="NG85" s="44"/>
      <c r="NH85" s="44"/>
      <c r="NI85" s="44"/>
      <c r="NJ85" s="44"/>
      <c r="NK85" s="44"/>
      <c r="NL85" s="44"/>
      <c r="NM85" s="44"/>
      <c r="NN85" s="44"/>
      <c r="NO85" s="44"/>
      <c r="NP85" s="44"/>
      <c r="NQ85" s="44"/>
      <c r="NR85" s="44"/>
      <c r="NS85" s="44"/>
      <c r="NT85" s="44"/>
      <c r="NU85" s="44"/>
      <c r="NV85" s="44"/>
      <c r="NW85" s="44"/>
      <c r="NX85" s="44"/>
      <c r="NY85" s="44"/>
      <c r="NZ85" s="44"/>
      <c r="OA85" s="44"/>
      <c r="OB85" s="44"/>
      <c r="OC85" s="44"/>
      <c r="OD85" s="44"/>
      <c r="OE85" s="44"/>
      <c r="OF85" s="44"/>
      <c r="OG85" s="44"/>
      <c r="OH85" s="44"/>
      <c r="OI85" s="44"/>
      <c r="OJ85" s="44"/>
      <c r="OK85" s="44"/>
      <c r="OL85" s="44"/>
      <c r="OM85" s="44"/>
      <c r="ON85" s="44"/>
      <c r="OO85" s="44"/>
      <c r="OP85" s="44"/>
      <c r="OQ85" s="44"/>
      <c r="OR85" s="44"/>
      <c r="OS85" s="44"/>
      <c r="OT85" s="44"/>
      <c r="OU85" s="44"/>
      <c r="OV85" s="44"/>
      <c r="OW85" s="44"/>
      <c r="OX85" s="44"/>
      <c r="OY85" s="44"/>
      <c r="OZ85" s="44"/>
      <c r="PA85" s="44"/>
      <c r="PB85" s="44"/>
      <c r="PC85" s="44"/>
      <c r="PD85" s="44"/>
      <c r="PE85" s="44"/>
      <c r="PF85" s="44"/>
      <c r="PG85" s="44"/>
      <c r="PH85" s="44"/>
      <c r="PI85" s="44"/>
      <c r="PJ85" s="44"/>
      <c r="PK85" s="44"/>
      <c r="PL85" s="44"/>
      <c r="PM85" s="44"/>
      <c r="PN85" s="44"/>
      <c r="PO85" s="44"/>
      <c r="PP85" s="44"/>
      <c r="PQ85" s="44"/>
      <c r="PR85" s="44"/>
      <c r="PS85" s="44"/>
      <c r="PT85" s="44"/>
      <c r="PU85" s="44"/>
      <c r="PV85" s="44"/>
      <c r="PW85" s="44"/>
      <c r="PX85" s="44"/>
      <c r="PY85" s="44"/>
      <c r="PZ85" s="44"/>
      <c r="QA85" s="44"/>
      <c r="QB85" s="44"/>
      <c r="QC85" s="44"/>
      <c r="QD85" s="44"/>
      <c r="QE85" s="44"/>
      <c r="QF85" s="44"/>
      <c r="QG85" s="44"/>
      <c r="QH85" s="44"/>
      <c r="QI85" s="44"/>
      <c r="QJ85" s="44"/>
      <c r="QK85" s="44"/>
      <c r="QL85" s="44"/>
      <c r="QM85" s="44"/>
      <c r="QN85" s="44"/>
      <c r="QO85" s="44"/>
      <c r="QP85" s="44"/>
      <c r="QQ85" s="44"/>
      <c r="QR85" s="44"/>
      <c r="QS85" s="44"/>
      <c r="QT85" s="44"/>
      <c r="QU85" s="44"/>
      <c r="QV85" s="44"/>
      <c r="QW85" s="44"/>
      <c r="QX85" s="44"/>
      <c r="QY85" s="44"/>
      <c r="QZ85" s="44"/>
      <c r="RA85" s="44"/>
      <c r="RB85" s="44"/>
      <c r="RC85" s="44"/>
      <c r="RD85" s="44"/>
      <c r="RE85" s="44"/>
      <c r="RF85" s="44"/>
      <c r="RG85" s="44"/>
      <c r="RH85" s="44"/>
      <c r="RI85" s="44"/>
      <c r="RJ85" s="44"/>
      <c r="RK85" s="44"/>
      <c r="RL85" s="44"/>
      <c r="RM85" s="44"/>
      <c r="RN85" s="44"/>
      <c r="RO85" s="44"/>
      <c r="RP85" s="44"/>
      <c r="RQ85" s="44"/>
      <c r="RR85" s="44"/>
      <c r="RS85" s="44"/>
      <c r="RT85" s="44"/>
      <c r="RU85" s="44"/>
      <c r="RV85" s="44"/>
      <c r="RW85" s="44"/>
      <c r="RX85" s="44"/>
      <c r="RY85" s="44"/>
      <c r="RZ85" s="44"/>
      <c r="SA85" s="44"/>
      <c r="SB85" s="44"/>
      <c r="SC85" s="44"/>
      <c r="SD85" s="44"/>
      <c r="SE85" s="44"/>
      <c r="SF85" s="44"/>
      <c r="SG85" s="44"/>
      <c r="SH85" s="44"/>
      <c r="SM85">
        <f>'GRR Data'!A81</f>
        <v>0</v>
      </c>
    </row>
    <row r="86" spans="1:507">
      <c r="A86" s="295">
        <v>7</v>
      </c>
      <c r="B86" s="40" t="s">
        <v>692</v>
      </c>
      <c r="C86" s="44">
        <v>693.1</v>
      </c>
      <c r="D86" s="44">
        <v>0.17949999999999999</v>
      </c>
      <c r="E86" s="44">
        <v>0.20130000000000001</v>
      </c>
      <c r="F86" s="44">
        <v>0.18990000000000001</v>
      </c>
      <c r="G86" s="44">
        <v>0.1527</v>
      </c>
      <c r="H86" s="44">
        <v>0.1721</v>
      </c>
      <c r="I86" s="44">
        <v>0.16039999999999999</v>
      </c>
      <c r="J86" s="44">
        <v>0.15329999999999999</v>
      </c>
      <c r="K86" s="44">
        <v>0.1648</v>
      </c>
      <c r="L86" s="44">
        <v>0.161</v>
      </c>
      <c r="M86" s="44">
        <v>0.1701</v>
      </c>
      <c r="N86" s="44">
        <v>0.15029999999999999</v>
      </c>
      <c r="O86" s="44">
        <v>0.122</v>
      </c>
      <c r="P86" s="44">
        <v>0.1386</v>
      </c>
      <c r="Q86" s="44">
        <v>0.1467</v>
      </c>
      <c r="R86" s="44">
        <v>0.14299999999999999</v>
      </c>
      <c r="S86" s="44">
        <v>0.13339999999999999</v>
      </c>
      <c r="T86" s="44">
        <v>0.17080000000000001</v>
      </c>
      <c r="U86" s="44">
        <v>0.1731</v>
      </c>
      <c r="V86" s="44">
        <v>0.1588</v>
      </c>
      <c r="W86" s="44">
        <v>7.3700000000000002E-2</v>
      </c>
      <c r="X86" s="44">
        <v>7.0529999999999995E-2</v>
      </c>
      <c r="Y86" s="44">
        <v>7.0430000000000006E-2</v>
      </c>
      <c r="Z86" s="44">
        <v>8.134000000000001E-2</v>
      </c>
      <c r="AA86" s="44">
        <v>0.11142000000000001</v>
      </c>
      <c r="AB86" s="44">
        <v>0.13178999999999999</v>
      </c>
      <c r="AC86" s="44">
        <v>7.9230000000000009E-2</v>
      </c>
      <c r="AD86" s="44">
        <v>0.12494</v>
      </c>
      <c r="AE86" s="44">
        <v>0.10186000000000001</v>
      </c>
      <c r="AF86" s="44">
        <v>0.12795000000000001</v>
      </c>
      <c r="AG86" s="44">
        <v>0.13719999999999999</v>
      </c>
      <c r="AH86" s="44">
        <v>0.12236</v>
      </c>
      <c r="AI86" s="44">
        <v>0.10459</v>
      </c>
      <c r="AJ86" s="44">
        <v>0.12858</v>
      </c>
      <c r="AK86" s="44">
        <v>8.7989999999999999E-2</v>
      </c>
      <c r="AL86" s="44">
        <v>0.11661000000000001</v>
      </c>
      <c r="AM86" s="44">
        <v>0.11946999999999999</v>
      </c>
      <c r="AN86" s="44">
        <v>274.48509999999999</v>
      </c>
      <c r="AO86" s="44">
        <v>274.48739999999998</v>
      </c>
      <c r="AP86" s="44">
        <v>274.49520000000001</v>
      </c>
      <c r="AQ86" s="44">
        <v>189.92009999999999</v>
      </c>
      <c r="AR86" s="44">
        <v>189.9307</v>
      </c>
      <c r="AS86" s="44">
        <v>189.9314</v>
      </c>
      <c r="AT86" s="44">
        <v>0.45367099999999999</v>
      </c>
      <c r="AU86" s="44">
        <v>-0.144008</v>
      </c>
      <c r="AV86" s="44">
        <v>-3.6953E-2</v>
      </c>
      <c r="AW86" s="44">
        <v>4.6857999999999997E-2</v>
      </c>
      <c r="AX86" s="44">
        <v>-2.3621E-2</v>
      </c>
      <c r="AY86" s="44">
        <v>-0.15362500000000001</v>
      </c>
      <c r="AZ86" s="44">
        <v>7.6750000000000004E-3</v>
      </c>
      <c r="BA86" s="44">
        <v>0.233102</v>
      </c>
      <c r="BB86" s="44">
        <v>0.27611599999999997</v>
      </c>
      <c r="BC86" s="44">
        <v>0.147873</v>
      </c>
      <c r="BD86" s="44">
        <v>-7.3069999999999996E-2</v>
      </c>
      <c r="BE86" s="44">
        <v>-0.115274</v>
      </c>
      <c r="BF86" s="44">
        <v>-7.9926999999999998E-2</v>
      </c>
      <c r="BG86" s="44">
        <v>-1.1113E-2</v>
      </c>
      <c r="BH86" s="44">
        <v>-1.8220000000000001E-3</v>
      </c>
      <c r="BI86" s="44">
        <v>-7.2210999999999997E-2</v>
      </c>
      <c r="BJ86" s="44">
        <v>0.37940000000000002</v>
      </c>
      <c r="BK86" s="44">
        <v>-3.3300000000000003E-2</v>
      </c>
      <c r="BL86" s="44">
        <v>0.18679999999999999</v>
      </c>
      <c r="BM86" s="44">
        <v>-0.1278</v>
      </c>
      <c r="BN86" s="44">
        <v>-0.14610000000000001</v>
      </c>
      <c r="BO86" s="44">
        <v>-0.1452</v>
      </c>
      <c r="BP86" s="44">
        <v>-0.13619999999999999</v>
      </c>
      <c r="BQ86" s="44">
        <v>0.14630000000000001</v>
      </c>
      <c r="BR86" s="44">
        <v>1.2999999999999999E-3</v>
      </c>
      <c r="BS86" s="44">
        <v>-7.3200000000000001E-2</v>
      </c>
      <c r="BT86" s="44">
        <v>5.5399999999999998E-2</v>
      </c>
      <c r="BU86" s="44">
        <v>1.0699999999999999E-2</v>
      </c>
      <c r="BV86" s="44">
        <v>5.4300000000000001E-2</v>
      </c>
      <c r="BW86" s="44">
        <v>0.1244</v>
      </c>
      <c r="BX86" s="44">
        <v>0.1628</v>
      </c>
      <c r="BY86" s="44">
        <v>0.1542</v>
      </c>
      <c r="BZ86" s="44">
        <v>0.15490000000000001</v>
      </c>
      <c r="CA86" s="44">
        <v>7.22E-2</v>
      </c>
      <c r="CB86" s="44">
        <v>0.1082</v>
      </c>
      <c r="CC86" s="44">
        <v>0.1081</v>
      </c>
      <c r="CD86" s="44">
        <v>0.1993</v>
      </c>
      <c r="CE86" s="44">
        <v>0.14399999999999999</v>
      </c>
      <c r="CF86" s="44">
        <v>0.16200000000000001</v>
      </c>
      <c r="CG86" s="44">
        <v>8.1299999999999997E-2</v>
      </c>
      <c r="CH86" s="44">
        <v>0.1176</v>
      </c>
      <c r="CI86" s="44">
        <v>9.8799999999999999E-2</v>
      </c>
      <c r="CJ86" s="44">
        <v>0.53620000000000001</v>
      </c>
      <c r="CK86" s="44">
        <v>0.50419999999999998</v>
      </c>
      <c r="CL86" s="44">
        <v>0.52890000000000004</v>
      </c>
      <c r="CM86" s="44">
        <v>0.49630000000000002</v>
      </c>
      <c r="CN86" s="44">
        <f t="shared" si="173"/>
        <v>3.2000000000000028E-2</v>
      </c>
      <c r="CO86" s="44">
        <f t="shared" si="174"/>
        <v>3.2600000000000018E-2</v>
      </c>
      <c r="CP86" s="44">
        <f t="shared" si="175"/>
        <v>2.9999999999999472E-4</v>
      </c>
      <c r="CQ86" s="44">
        <f t="shared" ref="CQ86" si="190">ABS(CR86)*2</f>
        <v>0.30559999999999998</v>
      </c>
      <c r="CR86" s="44">
        <v>-0.15279999999999999</v>
      </c>
      <c r="CS86" s="44">
        <f t="shared" ref="CS86" si="191">ABS(CT86)*2</f>
        <v>7.9200000000000007E-2</v>
      </c>
      <c r="CT86" s="44">
        <v>3.9600000000000003E-2</v>
      </c>
      <c r="CU86" s="44">
        <f t="shared" si="178"/>
        <v>0.35</v>
      </c>
      <c r="CV86" s="44">
        <v>-0.17499999999999999</v>
      </c>
      <c r="CW86" s="44">
        <f t="shared" si="179"/>
        <v>1.0200000000000001E-2</v>
      </c>
      <c r="CX86" s="44">
        <v>5.1000000000000004E-3</v>
      </c>
      <c r="CY86" s="44">
        <v>0.13730000000000001</v>
      </c>
      <c r="CZ86" s="44">
        <v>0.13550000000000001</v>
      </c>
      <c r="DA86" s="44">
        <v>7.7299999999999994E-2</v>
      </c>
      <c r="DB86" s="44">
        <v>0.16819999999999999</v>
      </c>
      <c r="DC86" s="44">
        <v>0.15340000000000001</v>
      </c>
      <c r="DD86" s="44">
        <v>0.1158</v>
      </c>
      <c r="DE86" s="44">
        <v>3.7699999999999997E-2</v>
      </c>
      <c r="DF86" s="44">
        <v>4.4000000000000003E-3</v>
      </c>
      <c r="DG86" s="44">
        <v>9.4399999999999998E-2</v>
      </c>
      <c r="DH86" s="44">
        <v>0.13589999999999999</v>
      </c>
      <c r="DI86" s="44">
        <v>8.6E-3</v>
      </c>
      <c r="DJ86" s="44">
        <v>0.17499999999999999</v>
      </c>
      <c r="DK86" s="44">
        <v>0.17530000000000001</v>
      </c>
      <c r="DL86" s="44">
        <v>0.1691</v>
      </c>
      <c r="DM86" s="44">
        <v>0.16919999999999999</v>
      </c>
      <c r="DN86" s="44">
        <v>0.1691</v>
      </c>
      <c r="DO86" s="44">
        <v>0.1265</v>
      </c>
      <c r="DP86" s="44">
        <v>0.12089999999999999</v>
      </c>
      <c r="DQ86" s="44">
        <v>0.1211</v>
      </c>
      <c r="DR86" s="44">
        <v>0.11849999999999999</v>
      </c>
      <c r="DS86" s="44">
        <v>7.2700000000000001E-2</v>
      </c>
      <c r="DT86" s="44">
        <v>0.1116</v>
      </c>
      <c r="DU86" s="44">
        <v>0.1139</v>
      </c>
      <c r="DV86" s="44">
        <v>0.1017</v>
      </c>
      <c r="DW86" s="44">
        <v>0.1414</v>
      </c>
      <c r="DX86" s="44">
        <f t="shared" si="180"/>
        <v>3.3299999999999996E-2</v>
      </c>
      <c r="DY86" s="44">
        <f t="shared" si="170"/>
        <v>0.09</v>
      </c>
      <c r="DZ86" s="44">
        <f t="shared" si="171"/>
        <v>4.1499999999999995E-2</v>
      </c>
      <c r="EA86" s="44">
        <f t="shared" si="172"/>
        <v>0.1273</v>
      </c>
      <c r="EB86" s="44">
        <v>0.28860000000000002</v>
      </c>
      <c r="EC86" s="44">
        <v>0.28249999999999997</v>
      </c>
      <c r="ED86" s="44">
        <v>0.2089</v>
      </c>
      <c r="EE86" s="44">
        <v>0.26529999999999998</v>
      </c>
      <c r="EF86" s="44">
        <v>0.3029</v>
      </c>
      <c r="EG86" s="44">
        <v>0.26229999999999998</v>
      </c>
      <c r="EH86" s="44">
        <v>0.23419999999999999</v>
      </c>
      <c r="EI86" s="44">
        <v>0.2412</v>
      </c>
      <c r="EJ86" s="44">
        <v>0.2823</v>
      </c>
      <c r="EK86" s="44">
        <f t="shared" si="181"/>
        <v>5.8999999999999886E-3</v>
      </c>
      <c r="EL86" s="44">
        <v>7.8644590000000001</v>
      </c>
      <c r="EM86" s="44">
        <v>7.8516959999999996</v>
      </c>
      <c r="EN86" s="44">
        <v>7.7991080000000004</v>
      </c>
      <c r="EO86" s="44">
        <v>7.8232910000000002</v>
      </c>
      <c r="EP86" s="44">
        <v>7.8062310000000004</v>
      </c>
      <c r="EQ86" s="44">
        <v>7.7876700000000003</v>
      </c>
      <c r="ER86" s="44">
        <v>7.8001379999999996</v>
      </c>
      <c r="ES86" s="44">
        <v>7.8245079999999998</v>
      </c>
      <c r="ET86" s="44">
        <v>7.8600440000000003</v>
      </c>
      <c r="EU86" s="44">
        <v>7.9145009999999996</v>
      </c>
      <c r="EV86" s="44">
        <v>7.8722269999999996</v>
      </c>
      <c r="EW86" s="44">
        <v>7.8231029999999997</v>
      </c>
      <c r="EX86" s="44">
        <v>7.8790649999999998</v>
      </c>
      <c r="EY86" s="44">
        <v>7.9060600000000001</v>
      </c>
      <c r="EZ86" s="44">
        <v>7.8466319999999996</v>
      </c>
      <c r="FA86" s="44">
        <v>7.796862</v>
      </c>
      <c r="FB86" s="44">
        <v>7.8386620000000002</v>
      </c>
      <c r="FC86" s="44">
        <v>7.9332440000000002</v>
      </c>
      <c r="FD86" s="44">
        <v>0.21779999999999999</v>
      </c>
      <c r="FE86" s="44">
        <v>2.1000000000000001E-2</v>
      </c>
      <c r="FF86" s="44">
        <v>6.4999999999999997E-3</v>
      </c>
      <c r="FG86" s="44">
        <v>-1.7000000000000001E-2</v>
      </c>
      <c r="FH86" s="44">
        <v>2.4400000000000002E-2</v>
      </c>
      <c r="FI86" s="44">
        <v>1.8599999999999998E-2</v>
      </c>
      <c r="FJ86" s="44">
        <v>2.8000000000000001E-2</v>
      </c>
      <c r="FK86" s="44">
        <v>1.6500000000000001E-2</v>
      </c>
      <c r="FL86" s="44">
        <v>1.3299999999999999E-2</v>
      </c>
      <c r="FM86" s="44">
        <v>2.2599999999999999E-2</v>
      </c>
      <c r="FN86" s="44">
        <v>2.2800000000000001E-2</v>
      </c>
      <c r="FO86" s="44">
        <v>-1.83E-2</v>
      </c>
      <c r="FP86" s="44">
        <v>-5.8599999999999999E-2</v>
      </c>
      <c r="FQ86" s="44">
        <v>-0.16120000000000001</v>
      </c>
      <c r="FR86" s="44">
        <v>5.6599999999999998E-2</v>
      </c>
      <c r="FS86" s="44">
        <v>2.4799999999999999E-2</v>
      </c>
      <c r="FT86" s="44">
        <v>0.14269999999999999</v>
      </c>
      <c r="FU86" s="44">
        <v>-7.4999999999999997E-3</v>
      </c>
      <c r="FV86" s="44">
        <v>-1.5100000000000001E-2</v>
      </c>
      <c r="FW86" s="44">
        <v>-3.6900000000000002E-2</v>
      </c>
      <c r="FX86" s="44">
        <v>2.35E-2</v>
      </c>
      <c r="FY86" s="44">
        <v>4.2900000000000001E-2</v>
      </c>
      <c r="FZ86" s="44">
        <v>2.1399999999999999E-2</v>
      </c>
      <c r="GA86" s="44">
        <v>-7.1199999999999999E-2</v>
      </c>
      <c r="GB86" s="44">
        <v>-4.0300000000000002E-2</v>
      </c>
      <c r="GC86" s="44">
        <v>-2.0799999999999999E-2</v>
      </c>
      <c r="GD86" s="44">
        <v>5.3999999999999999E-2</v>
      </c>
      <c r="GE86" s="44">
        <v>7.1499999999999994E-2</v>
      </c>
      <c r="GF86" s="44">
        <v>-2.4400000000000002E-2</v>
      </c>
      <c r="GG86" s="44">
        <v>9.7000000000000003E-3</v>
      </c>
      <c r="GH86" s="44">
        <v>-1.6199999999999999E-2</v>
      </c>
      <c r="GI86" s="44">
        <v>9.2999999999999992E-3</v>
      </c>
      <c r="GJ86" s="44">
        <v>0.27939999999999998</v>
      </c>
      <c r="GK86" s="44">
        <v>6.9999999999999999E-4</v>
      </c>
      <c r="GL86" s="44">
        <v>1.1000000000000001E-3</v>
      </c>
      <c r="GM86" s="44">
        <v>-8.6999999999999994E-3</v>
      </c>
      <c r="GN86" s="44">
        <v>3.0200000000000001E-2</v>
      </c>
      <c r="GO86" s="44">
        <v>2.07E-2</v>
      </c>
      <c r="GP86" s="44">
        <v>2.64E-2</v>
      </c>
      <c r="GQ86" s="44">
        <v>1.2200000000000001E-2</v>
      </c>
      <c r="GR86" s="44">
        <v>-4.5999999999999999E-3</v>
      </c>
      <c r="GS86" s="44">
        <v>-1.0200000000000001E-2</v>
      </c>
      <c r="GT86" s="44">
        <v>-7.4000000000000003E-3</v>
      </c>
      <c r="GU86" s="44">
        <v>-3.3500000000000002E-2</v>
      </c>
      <c r="GV86" s="44">
        <v>-8.5099999999999995E-2</v>
      </c>
      <c r="GW86" s="44">
        <v>-0.17269999999999999</v>
      </c>
      <c r="GX86" s="44">
        <v>3.39E-2</v>
      </c>
      <c r="GY86" s="44">
        <v>1.6899999999999998E-2</v>
      </c>
      <c r="GZ86" s="44">
        <v>3.5400000000000001E-2</v>
      </c>
      <c r="HA86" s="44">
        <v>-1.2800000000000001E-2</v>
      </c>
      <c r="HB86" s="44">
        <v>-6.4699999999999994E-2</v>
      </c>
      <c r="HC86" s="44">
        <v>-1.8E-3</v>
      </c>
      <c r="HD86" s="44">
        <v>2.12E-2</v>
      </c>
      <c r="HE86" s="44">
        <v>3.5000000000000001E-3</v>
      </c>
      <c r="HF86" s="44">
        <v>-8.6400000000000005E-2</v>
      </c>
      <c r="HG86" s="44">
        <v>-2.5399999999999999E-2</v>
      </c>
      <c r="HH86" s="44">
        <v>3.4700000000000002E-2</v>
      </c>
      <c r="HI86" s="44">
        <v>0.1067</v>
      </c>
      <c r="HJ86" s="44">
        <v>8.3599999999999994E-2</v>
      </c>
      <c r="HK86" s="44">
        <v>2.47E-2</v>
      </c>
      <c r="HL86" s="44">
        <v>1.8200000000000001E-2</v>
      </c>
      <c r="HM86" s="44">
        <v>2.9100000000000001E-2</v>
      </c>
      <c r="HN86" s="44">
        <v>1.41E-2</v>
      </c>
      <c r="HO86" s="44">
        <v>-0.10920000000000001</v>
      </c>
      <c r="HP86" s="44">
        <v>-9.1800000000000007E-2</v>
      </c>
      <c r="HQ86" s="44">
        <v>-0.1134</v>
      </c>
      <c r="HR86" s="44">
        <v>-0.10979999999999999</v>
      </c>
      <c r="HS86" s="44">
        <v>0.06</v>
      </c>
      <c r="HT86" s="44">
        <v>3.5900000000000001E-2</v>
      </c>
      <c r="HU86" s="44">
        <v>4.4900000000000002E-2</v>
      </c>
      <c r="HV86" s="44">
        <v>2.8400000000000002E-2</v>
      </c>
      <c r="HW86" s="44">
        <v>4.4900000000000002E-2</v>
      </c>
      <c r="HX86" s="44">
        <v>5.16E-2</v>
      </c>
      <c r="HY86" s="44">
        <v>8.1299999999999997E-2</v>
      </c>
      <c r="HZ86" s="44">
        <v>8.1299999999999997E-2</v>
      </c>
      <c r="IA86" s="44">
        <v>-6.1600000000000002E-2</v>
      </c>
      <c r="IB86" s="44">
        <v>-7.0699999999999999E-2</v>
      </c>
      <c r="IC86" s="44">
        <v>-7.2499999999999995E-2</v>
      </c>
      <c r="ID86" s="44">
        <v>-6.6000000000000003E-2</v>
      </c>
      <c r="IE86" s="44">
        <v>-3.95E-2</v>
      </c>
      <c r="IF86" s="44">
        <v>3.5076999999999997E-2</v>
      </c>
      <c r="IG86" s="44">
        <v>7.2399000000000005E-2</v>
      </c>
      <c r="IH86" s="44">
        <v>1.0260999999999999E-2</v>
      </c>
      <c r="II86" s="44">
        <v>0.15106600000000001</v>
      </c>
      <c r="IJ86" s="44">
        <v>2.9439E-2</v>
      </c>
      <c r="IK86" s="44">
        <v>3.3846000000000001E-2</v>
      </c>
      <c r="IL86" s="44">
        <v>1.702E-3</v>
      </c>
      <c r="IM86" s="44">
        <v>0.10923099999999999</v>
      </c>
      <c r="IN86" s="44"/>
      <c r="IO86" s="44"/>
      <c r="IP86" s="44"/>
      <c r="IQ86" s="44"/>
      <c r="IR86" s="44"/>
      <c r="IS86" s="44"/>
      <c r="IT86" s="44"/>
      <c r="IU86" s="44"/>
      <c r="IV86" s="44"/>
      <c r="IW86" s="44"/>
      <c r="IX86" s="44"/>
      <c r="IY86" s="44"/>
      <c r="IZ86" s="44"/>
      <c r="JA86" s="44"/>
      <c r="JB86" s="44"/>
      <c r="JC86" s="44"/>
      <c r="JD86" s="44"/>
      <c r="JE86" s="44"/>
      <c r="JF86" s="44"/>
      <c r="JG86" s="44"/>
      <c r="JH86" s="44"/>
      <c r="JI86" s="44"/>
      <c r="JJ86" s="44"/>
      <c r="JK86" s="44"/>
      <c r="JL86" s="44"/>
      <c r="JM86" s="44"/>
      <c r="JN86" s="44"/>
      <c r="JO86" s="44"/>
      <c r="JP86" s="44"/>
      <c r="JQ86" s="44"/>
      <c r="JR86" s="44"/>
      <c r="JS86" s="44"/>
      <c r="JT86" s="44"/>
      <c r="JU86" s="44"/>
      <c r="JV86" s="44"/>
      <c r="JW86" s="44"/>
      <c r="JX86" s="44"/>
      <c r="JY86" s="44"/>
      <c r="JZ86" s="44"/>
      <c r="KA86" s="44"/>
      <c r="KB86" s="44"/>
      <c r="KC86" s="44"/>
      <c r="KD86" s="44"/>
      <c r="KE86" s="44"/>
      <c r="KF86" s="44"/>
      <c r="KG86" s="44"/>
      <c r="KH86" s="44"/>
      <c r="KI86" s="44"/>
      <c r="KJ86" s="44"/>
      <c r="KK86" s="44"/>
      <c r="KL86" s="44"/>
      <c r="KM86" s="44"/>
      <c r="KN86" s="44"/>
      <c r="KO86" s="44"/>
      <c r="KP86" s="44"/>
      <c r="KQ86" s="44"/>
      <c r="KR86" s="44"/>
      <c r="KS86" s="44"/>
      <c r="KT86" s="44"/>
      <c r="KU86" s="44"/>
      <c r="KV86" s="44"/>
      <c r="KW86" s="44"/>
      <c r="KX86" s="44"/>
      <c r="KY86" s="44"/>
      <c r="KZ86" s="44"/>
      <c r="LA86" s="44"/>
      <c r="LB86" s="44"/>
      <c r="LC86" s="44"/>
      <c r="LD86" s="44"/>
      <c r="LE86" s="44"/>
      <c r="LF86" s="44"/>
      <c r="LG86" s="44"/>
      <c r="LH86" s="44"/>
      <c r="LI86" s="44"/>
      <c r="LJ86" s="44"/>
      <c r="LK86" s="44"/>
      <c r="LL86" s="44"/>
      <c r="LM86" s="44"/>
      <c r="LN86" s="44"/>
      <c r="LO86" s="44"/>
      <c r="LP86" s="44"/>
      <c r="LQ86" s="44"/>
      <c r="LR86" s="44"/>
      <c r="LS86" s="44"/>
      <c r="LT86" s="44"/>
      <c r="LU86" s="44"/>
      <c r="LV86" s="44"/>
      <c r="LW86" s="44"/>
      <c r="LX86" s="44"/>
      <c r="LY86" s="44"/>
      <c r="LZ86" s="44"/>
      <c r="MA86" s="44"/>
      <c r="MB86" s="44"/>
      <c r="MC86" s="44"/>
      <c r="MD86" s="44"/>
      <c r="ME86" s="44"/>
      <c r="MF86" s="44"/>
      <c r="MG86" s="44"/>
      <c r="MH86" s="44"/>
      <c r="MI86" s="44"/>
      <c r="MJ86" s="44"/>
      <c r="MK86" s="44"/>
      <c r="ML86" s="44"/>
      <c r="MM86" s="44"/>
      <c r="MN86" s="44"/>
      <c r="MO86" s="44"/>
      <c r="MP86" s="44"/>
      <c r="MQ86" s="44"/>
      <c r="MR86" s="44"/>
      <c r="MS86" s="44"/>
      <c r="MT86" s="44"/>
      <c r="MU86" s="44"/>
      <c r="MV86" s="44"/>
      <c r="MW86" s="44"/>
      <c r="MX86" s="44"/>
      <c r="MY86" s="44"/>
      <c r="MZ86" s="44"/>
      <c r="NA86" s="44"/>
      <c r="NB86" s="44"/>
      <c r="NC86" s="44"/>
      <c r="ND86" s="44"/>
      <c r="NE86" s="44"/>
      <c r="NF86" s="44"/>
      <c r="NG86" s="44"/>
      <c r="NH86" s="44"/>
      <c r="NI86" s="44"/>
      <c r="NJ86" s="44"/>
      <c r="NK86" s="44"/>
      <c r="NL86" s="44"/>
      <c r="NM86" s="44"/>
      <c r="NN86" s="44"/>
      <c r="NO86" s="44"/>
      <c r="NP86" s="44"/>
      <c r="NQ86" s="44"/>
      <c r="NR86" s="44"/>
      <c r="NS86" s="44"/>
      <c r="NT86" s="44"/>
      <c r="NU86" s="44"/>
      <c r="NV86" s="44"/>
      <c r="NW86" s="44"/>
      <c r="NX86" s="44"/>
      <c r="NY86" s="44"/>
      <c r="NZ86" s="44"/>
      <c r="OA86" s="44"/>
      <c r="OB86" s="44"/>
      <c r="OC86" s="44"/>
      <c r="OD86" s="44"/>
      <c r="OE86" s="44"/>
      <c r="OF86" s="44"/>
      <c r="OG86" s="44"/>
      <c r="OH86" s="44"/>
      <c r="OI86" s="44"/>
      <c r="OJ86" s="44"/>
      <c r="OK86" s="44"/>
      <c r="OL86" s="44"/>
      <c r="OM86" s="44"/>
      <c r="ON86" s="44"/>
      <c r="OO86" s="44"/>
      <c r="OP86" s="44"/>
      <c r="OQ86" s="44"/>
      <c r="OR86" s="44"/>
      <c r="OS86" s="44"/>
      <c r="OT86" s="44"/>
      <c r="OU86" s="44"/>
      <c r="OV86" s="44"/>
      <c r="OW86" s="44"/>
      <c r="OX86" s="44"/>
      <c r="OY86" s="44"/>
      <c r="OZ86" s="44"/>
      <c r="PA86" s="44"/>
      <c r="PB86" s="44"/>
      <c r="PC86" s="44"/>
      <c r="PD86" s="44"/>
      <c r="PE86" s="44"/>
      <c r="PF86" s="44"/>
      <c r="PG86" s="44"/>
      <c r="PH86" s="44"/>
      <c r="PI86" s="44"/>
      <c r="PJ86" s="44"/>
      <c r="PK86" s="44"/>
      <c r="PL86" s="44"/>
      <c r="PM86" s="44"/>
      <c r="PN86" s="44"/>
      <c r="PO86" s="44"/>
      <c r="PP86" s="44"/>
      <c r="PQ86" s="44"/>
      <c r="PR86" s="44"/>
      <c r="PS86" s="44"/>
      <c r="PT86" s="44"/>
      <c r="PU86" s="44"/>
      <c r="PV86" s="44"/>
      <c r="PW86" s="44"/>
      <c r="PX86" s="44"/>
      <c r="PY86" s="44"/>
      <c r="PZ86" s="44"/>
      <c r="QA86" s="44"/>
      <c r="QB86" s="44"/>
      <c r="QC86" s="44"/>
      <c r="QD86" s="44"/>
      <c r="QE86" s="44"/>
      <c r="QF86" s="44"/>
      <c r="QG86" s="44"/>
      <c r="QH86" s="44"/>
      <c r="QI86" s="44"/>
      <c r="QJ86" s="44"/>
      <c r="QK86" s="44"/>
      <c r="QL86" s="44"/>
      <c r="QM86" s="44"/>
      <c r="QN86" s="44"/>
      <c r="QO86" s="44"/>
      <c r="QP86" s="44"/>
      <c r="QQ86" s="44"/>
      <c r="QR86" s="44"/>
      <c r="QS86" s="44"/>
      <c r="QT86" s="44"/>
      <c r="QU86" s="44"/>
      <c r="QV86" s="44"/>
      <c r="QW86" s="44"/>
      <c r="QX86" s="44"/>
      <c r="QY86" s="44"/>
      <c r="QZ86" s="44"/>
      <c r="RA86" s="44"/>
      <c r="RB86" s="44"/>
      <c r="RC86" s="44"/>
      <c r="RD86" s="44"/>
      <c r="RE86" s="44"/>
      <c r="RF86" s="44"/>
      <c r="RG86" s="44"/>
      <c r="RH86" s="44"/>
      <c r="RI86" s="44"/>
      <c r="RJ86" s="44"/>
      <c r="RK86" s="44"/>
      <c r="RL86" s="44"/>
      <c r="RM86" s="44"/>
      <c r="RN86" s="44"/>
      <c r="RO86" s="44"/>
      <c r="RP86" s="44"/>
      <c r="RQ86" s="44"/>
      <c r="RR86" s="44"/>
      <c r="RS86" s="44"/>
      <c r="RT86" s="44"/>
      <c r="RU86" s="44"/>
      <c r="RV86" s="44"/>
      <c r="RW86" s="44"/>
      <c r="RX86" s="44"/>
      <c r="RY86" s="44"/>
      <c r="RZ86" s="44"/>
      <c r="SA86" s="44"/>
      <c r="SB86" s="44"/>
      <c r="SC86" s="44"/>
      <c r="SD86" s="44"/>
      <c r="SE86" s="44"/>
      <c r="SF86" s="44"/>
      <c r="SG86" s="44"/>
      <c r="SH86" s="44"/>
      <c r="SM86">
        <f>'GRR Data'!A82</f>
        <v>0</v>
      </c>
    </row>
    <row r="87" spans="1:507">
      <c r="A87" s="295">
        <v>8</v>
      </c>
      <c r="B87" s="40" t="s">
        <v>693</v>
      </c>
      <c r="C87" s="44">
        <v>691.5</v>
      </c>
      <c r="D87" s="44">
        <v>0.1943</v>
      </c>
      <c r="E87" s="44">
        <v>0.24079999999999999</v>
      </c>
      <c r="F87" s="44">
        <v>0.2331</v>
      </c>
      <c r="G87" s="44">
        <v>0.19769999999999999</v>
      </c>
      <c r="H87" s="44">
        <v>0.22789999999999999</v>
      </c>
      <c r="I87" s="44">
        <v>0.13539999999999999</v>
      </c>
      <c r="J87" s="44">
        <v>0.158</v>
      </c>
      <c r="K87" s="44">
        <v>0.14810000000000001</v>
      </c>
      <c r="L87" s="44">
        <v>0.13139999999999999</v>
      </c>
      <c r="M87" s="44">
        <v>0.12640000000000001</v>
      </c>
      <c r="N87" s="44">
        <v>0.1381</v>
      </c>
      <c r="O87" s="44">
        <v>0.1416</v>
      </c>
      <c r="P87" s="44">
        <v>0.16350000000000001</v>
      </c>
      <c r="Q87" s="44">
        <v>0.13639999999999999</v>
      </c>
      <c r="R87" s="44">
        <v>0.15240000000000001</v>
      </c>
      <c r="S87" s="44">
        <v>0.16550000000000001</v>
      </c>
      <c r="T87" s="44">
        <v>0.19750000000000001</v>
      </c>
      <c r="U87" s="44">
        <v>0.16289999999999999</v>
      </c>
      <c r="V87" s="44">
        <v>0.1595</v>
      </c>
      <c r="W87" s="44">
        <v>4.7530000000000003E-2</v>
      </c>
      <c r="X87" s="44">
        <v>7.6549999999999993E-2</v>
      </c>
      <c r="Y87" s="44">
        <v>6.8430000000000005E-2</v>
      </c>
      <c r="Z87" s="44">
        <v>6.9089999999999999E-2</v>
      </c>
      <c r="AA87" s="44">
        <v>9.7849999999999993E-2</v>
      </c>
      <c r="AB87" s="44">
        <v>0.10807</v>
      </c>
      <c r="AC87" s="44">
        <v>6.470999999999999E-2</v>
      </c>
      <c r="AD87" s="44">
        <v>0.12765000000000001</v>
      </c>
      <c r="AE87" s="44">
        <v>7.8099999999999989E-2</v>
      </c>
      <c r="AF87" s="44">
        <v>0.13103999999999999</v>
      </c>
      <c r="AG87" s="44">
        <v>0.15061000000000002</v>
      </c>
      <c r="AH87" s="44">
        <v>0.12498000000000001</v>
      </c>
      <c r="AI87" s="44">
        <v>6.5869999999999998E-2</v>
      </c>
      <c r="AJ87" s="44">
        <v>0.11848</v>
      </c>
      <c r="AK87" s="44">
        <v>6.8489999999999995E-2</v>
      </c>
      <c r="AL87" s="44">
        <v>0.10418999999999999</v>
      </c>
      <c r="AM87" s="44">
        <v>9.8110000000000003E-2</v>
      </c>
      <c r="AN87" s="44">
        <v>274.47179999999997</v>
      </c>
      <c r="AO87" s="44">
        <v>274.48309999999998</v>
      </c>
      <c r="AP87" s="44">
        <v>274.48419999999999</v>
      </c>
      <c r="AQ87" s="44">
        <v>189.91499999999999</v>
      </c>
      <c r="AR87" s="44">
        <v>189.93620000000001</v>
      </c>
      <c r="AS87" s="44">
        <v>189.92679999999999</v>
      </c>
      <c r="AT87" s="44">
        <v>0.48232199999999997</v>
      </c>
      <c r="AU87" s="44">
        <v>-4.9276E-2</v>
      </c>
      <c r="AV87" s="44">
        <v>7.6434000000000002E-2</v>
      </c>
      <c r="AW87" s="44">
        <v>0.19933300000000001</v>
      </c>
      <c r="AX87" s="44">
        <v>0.105514</v>
      </c>
      <c r="AY87" s="44">
        <v>-0.1186</v>
      </c>
      <c r="AZ87" s="44">
        <v>-4.3354999999999998E-2</v>
      </c>
      <c r="BA87" s="44">
        <v>0.21703500000000001</v>
      </c>
      <c r="BB87" s="44">
        <v>0.26811099999999999</v>
      </c>
      <c r="BC87" s="44">
        <v>0.130963</v>
      </c>
      <c r="BD87" s="44">
        <v>-6.7485000000000003E-2</v>
      </c>
      <c r="BE87" s="44">
        <v>-0.174932</v>
      </c>
      <c r="BF87" s="44">
        <v>-0.157583</v>
      </c>
      <c r="BG87" s="44">
        <v>-8.4737999999999994E-2</v>
      </c>
      <c r="BH87" s="44">
        <v>-9.7755999999999996E-2</v>
      </c>
      <c r="BI87" s="44">
        <v>-0.20366899999999999</v>
      </c>
      <c r="BJ87" s="44">
        <v>0.41289999999999999</v>
      </c>
      <c r="BK87" s="44">
        <v>1.95E-2</v>
      </c>
      <c r="BL87" s="44">
        <v>0.20549999999999999</v>
      </c>
      <c r="BM87" s="44">
        <v>-0.13109999999999999</v>
      </c>
      <c r="BN87" s="44">
        <v>-0.15140000000000001</v>
      </c>
      <c r="BO87" s="44">
        <v>-0.151</v>
      </c>
      <c r="BP87" s="44">
        <v>-0.156</v>
      </c>
      <c r="BQ87" s="44">
        <v>0.1208</v>
      </c>
      <c r="BR87" s="44">
        <v>5.5999999999999999E-3</v>
      </c>
      <c r="BS87" s="44">
        <v>-6.0100000000000001E-2</v>
      </c>
      <c r="BT87" s="44">
        <v>5.2499999999999998E-2</v>
      </c>
      <c r="BU87" s="44">
        <v>2.3E-2</v>
      </c>
      <c r="BV87" s="44">
        <v>3.5200000000000002E-2</v>
      </c>
      <c r="BW87" s="44">
        <v>0.11070000000000001</v>
      </c>
      <c r="BX87" s="44">
        <v>0.19009999999999999</v>
      </c>
      <c r="BY87" s="44">
        <v>0.14269999999999999</v>
      </c>
      <c r="BZ87" s="44">
        <v>0.12620000000000001</v>
      </c>
      <c r="CA87" s="44">
        <v>3.56E-2</v>
      </c>
      <c r="CB87" s="44">
        <v>9.0200000000000002E-2</v>
      </c>
      <c r="CC87" s="44">
        <v>9.1600000000000001E-2</v>
      </c>
      <c r="CD87" s="44">
        <v>0.18029999999999999</v>
      </c>
      <c r="CE87" s="44">
        <v>0.1163</v>
      </c>
      <c r="CF87" s="44">
        <v>8.9800000000000005E-2</v>
      </c>
      <c r="CG87" s="44">
        <v>6.3799999999999996E-2</v>
      </c>
      <c r="CH87" s="44">
        <v>9.8799999999999999E-2</v>
      </c>
      <c r="CI87" s="44">
        <v>9.9199999999999997E-2</v>
      </c>
      <c r="CJ87" s="44">
        <v>0.40300000000000002</v>
      </c>
      <c r="CK87" s="44">
        <v>0.40960000000000002</v>
      </c>
      <c r="CL87" s="44">
        <v>0.53700000000000003</v>
      </c>
      <c r="CM87" s="44">
        <v>0.48930000000000001</v>
      </c>
      <c r="CN87" s="44">
        <f>ABS(CJ87-CK87)</f>
        <v>6.5999999999999948E-3</v>
      </c>
      <c r="CO87" s="44">
        <f t="shared" si="174"/>
        <v>4.770000000000002E-2</v>
      </c>
      <c r="CP87" s="44">
        <f t="shared" si="175"/>
        <v>2.0550000000000013E-2</v>
      </c>
      <c r="CQ87" s="44">
        <f t="shared" ref="CQ87" si="192">ABS(CR87)*2</f>
        <v>4.9000000000000002E-2</v>
      </c>
      <c r="CR87" s="44">
        <v>2.4500000000000001E-2</v>
      </c>
      <c r="CS87" s="44">
        <f t="shared" ref="CS87" si="193">ABS(CT87)*2</f>
        <v>8.8599999999999998E-2</v>
      </c>
      <c r="CT87" s="44">
        <v>-4.4299999999999999E-2</v>
      </c>
      <c r="CU87" s="44">
        <f t="shared" si="178"/>
        <v>0.21579999999999999</v>
      </c>
      <c r="CV87" s="44">
        <v>-0.1079</v>
      </c>
      <c r="CW87" s="44">
        <f t="shared" si="179"/>
        <v>0.219</v>
      </c>
      <c r="CX87" s="44">
        <v>-0.1095</v>
      </c>
      <c r="CY87" s="44">
        <v>0.24959999999999999</v>
      </c>
      <c r="CZ87" s="44">
        <v>0.13500000000000001</v>
      </c>
      <c r="DA87" s="44">
        <v>8.7999999999999995E-2</v>
      </c>
      <c r="DB87" s="44">
        <v>0.1983</v>
      </c>
      <c r="DC87" s="44">
        <v>0.13250000000000001</v>
      </c>
      <c r="DD87" s="44">
        <v>0.11559999999999999</v>
      </c>
      <c r="DE87" s="44">
        <v>3.0599999999999999E-2</v>
      </c>
      <c r="DF87" s="44">
        <v>-1.2699999999999999E-2</v>
      </c>
      <c r="DG87" s="44">
        <v>5.1000000000000004E-3</v>
      </c>
      <c r="DH87" s="44">
        <v>2.7799999999999998E-2</v>
      </c>
      <c r="DI87" s="44">
        <v>3.9600000000000003E-2</v>
      </c>
      <c r="DJ87" s="44">
        <v>0.14430000000000001</v>
      </c>
      <c r="DK87" s="44">
        <v>0.15040000000000001</v>
      </c>
      <c r="DL87" s="44">
        <v>0.1565</v>
      </c>
      <c r="DM87" s="44">
        <v>0.19370000000000001</v>
      </c>
      <c r="DN87" s="44">
        <v>0.15690000000000001</v>
      </c>
      <c r="DO87" s="44">
        <v>0.1056</v>
      </c>
      <c r="DP87" s="44">
        <v>0.10050000000000001</v>
      </c>
      <c r="DQ87" s="44">
        <v>0.13089999999999999</v>
      </c>
      <c r="DR87" s="44">
        <v>0.1186</v>
      </c>
      <c r="DS87" s="44">
        <v>0.12429999999999999</v>
      </c>
      <c r="DT87" s="44">
        <v>0.1424</v>
      </c>
      <c r="DU87" s="44">
        <v>0.1139</v>
      </c>
      <c r="DV87" s="44">
        <v>0.1226</v>
      </c>
      <c r="DW87" s="44">
        <v>0.14169999999999999</v>
      </c>
      <c r="DX87" s="44">
        <f t="shared" si="180"/>
        <v>4.3299999999999998E-2</v>
      </c>
      <c r="DY87" s="44">
        <f t="shared" si="170"/>
        <v>1.78E-2</v>
      </c>
      <c r="DZ87" s="44">
        <f t="shared" si="171"/>
        <v>2.2699999999999998E-2</v>
      </c>
      <c r="EA87" s="44">
        <f t="shared" si="172"/>
        <v>1.1800000000000005E-2</v>
      </c>
      <c r="EB87" s="44">
        <v>0.29499999999999998</v>
      </c>
      <c r="EC87" s="44">
        <v>0.29499999999999998</v>
      </c>
      <c r="ED87" s="44">
        <v>0.25850000000000001</v>
      </c>
      <c r="EE87" s="44">
        <v>0.30840000000000001</v>
      </c>
      <c r="EF87" s="44">
        <v>0.30270000000000002</v>
      </c>
      <c r="EG87" s="44">
        <v>0.31769999999999998</v>
      </c>
      <c r="EH87" s="44">
        <v>0.27689999999999998</v>
      </c>
      <c r="EI87" s="44">
        <v>0.28470000000000001</v>
      </c>
      <c r="EJ87" s="44">
        <v>0.28849999999999998</v>
      </c>
      <c r="EK87" s="44">
        <f t="shared" si="181"/>
        <v>1.26E-2</v>
      </c>
      <c r="EL87" s="44">
        <v>7.8721459999999999</v>
      </c>
      <c r="EM87" s="44">
        <v>7.8810370000000001</v>
      </c>
      <c r="EN87" s="44">
        <v>7.8407330000000002</v>
      </c>
      <c r="EO87" s="44">
        <v>7.8168280000000001</v>
      </c>
      <c r="EP87" s="44">
        <v>7.8180449999999997</v>
      </c>
      <c r="EQ87" s="44">
        <v>7.8090460000000004</v>
      </c>
      <c r="ER87" s="44">
        <v>7.816827</v>
      </c>
      <c r="ES87" s="44">
        <v>7.8282590000000001</v>
      </c>
      <c r="ET87" s="44">
        <v>7.8468249999999999</v>
      </c>
      <c r="EU87" s="44">
        <v>7.9004399999999997</v>
      </c>
      <c r="EV87" s="44">
        <v>7.8115759999999996</v>
      </c>
      <c r="EW87" s="44">
        <v>7.8356680000000001</v>
      </c>
      <c r="EX87" s="44">
        <v>7.8317310000000004</v>
      </c>
      <c r="EY87" s="44">
        <v>7.8535700000000004</v>
      </c>
      <c r="EZ87" s="44">
        <v>7.7915150000000004</v>
      </c>
      <c r="FA87" s="44">
        <v>7.7933960000000004</v>
      </c>
      <c r="FB87" s="44">
        <v>7.776141</v>
      </c>
      <c r="FC87" s="44">
        <v>7.8948150000000004</v>
      </c>
      <c r="FD87" s="44">
        <v>0.37990000000000002</v>
      </c>
      <c r="FE87" s="44">
        <v>0.1053</v>
      </c>
      <c r="FF87" s="44">
        <v>8.1100000000000005E-2</v>
      </c>
      <c r="FG87" s="44">
        <v>5.5E-2</v>
      </c>
      <c r="FH87" s="44">
        <v>5.0000000000000001E-4</v>
      </c>
      <c r="FI87" s="44">
        <v>-6.5500000000000003E-2</v>
      </c>
      <c r="FJ87" s="44">
        <v>1.78E-2</v>
      </c>
      <c r="FK87" s="44">
        <v>7.4800000000000005E-2</v>
      </c>
      <c r="FL87" s="44">
        <v>7.1599999999999997E-2</v>
      </c>
      <c r="FM87" s="44">
        <v>7.22E-2</v>
      </c>
      <c r="FN87" s="44">
        <v>1.7999999999999999E-2</v>
      </c>
      <c r="FO87" s="44">
        <v>-1.09E-2</v>
      </c>
      <c r="FP87" s="44">
        <v>-0.1454</v>
      </c>
      <c r="FQ87" s="44">
        <v>-0.27460000000000001</v>
      </c>
      <c r="FR87" s="44">
        <v>2.4400000000000002E-2</v>
      </c>
      <c r="FS87" s="44">
        <v>-2.4299999999999999E-2</v>
      </c>
      <c r="FT87" s="44">
        <v>0.14960000000000001</v>
      </c>
      <c r="FU87" s="44">
        <v>5.67E-2</v>
      </c>
      <c r="FV87" s="44">
        <v>1.7000000000000001E-2</v>
      </c>
      <c r="FW87" s="44">
        <v>5.0599999999999999E-2</v>
      </c>
      <c r="FX87" s="44">
        <v>1.4E-3</v>
      </c>
      <c r="FY87" s="44">
        <v>2.8000000000000001E-2</v>
      </c>
      <c r="FZ87" s="44">
        <v>1.1900000000000001E-2</v>
      </c>
      <c r="GA87" s="44">
        <v>2.3E-3</v>
      </c>
      <c r="GB87" s="44">
        <v>6.4000000000000003E-3</v>
      </c>
      <c r="GC87" s="44">
        <v>5.1499999999999997E-2</v>
      </c>
      <c r="GD87" s="44">
        <v>4.7000000000000002E-3</v>
      </c>
      <c r="GE87" s="44">
        <v>-3.7199999999999997E-2</v>
      </c>
      <c r="GF87" s="44">
        <v>-1.01E-2</v>
      </c>
      <c r="GG87" s="44">
        <v>-5.7599999999999998E-2</v>
      </c>
      <c r="GH87" s="44">
        <v>-3.2599999999999997E-2</v>
      </c>
      <c r="GI87" s="44">
        <v>-9.2899999999999996E-2</v>
      </c>
      <c r="GJ87" s="44">
        <v>0.39410000000000001</v>
      </c>
      <c r="GK87" s="44">
        <v>7.6999999999999999E-2</v>
      </c>
      <c r="GL87" s="44">
        <v>6.3200000000000006E-2</v>
      </c>
      <c r="GM87" s="44">
        <v>4.6699999999999998E-2</v>
      </c>
      <c r="GN87" s="44">
        <v>-4.7000000000000002E-3</v>
      </c>
      <c r="GO87" s="44">
        <v>-6.6100000000000006E-2</v>
      </c>
      <c r="GP87" s="44">
        <v>2.1899999999999999E-2</v>
      </c>
      <c r="GQ87" s="44">
        <v>8.2299999999999998E-2</v>
      </c>
      <c r="GR87" s="44">
        <v>6.9500000000000006E-2</v>
      </c>
      <c r="GS87" s="44">
        <v>5.9799999999999999E-2</v>
      </c>
      <c r="GT87" s="44">
        <v>2.2000000000000001E-3</v>
      </c>
      <c r="GU87" s="44">
        <v>-1.6400000000000001E-2</v>
      </c>
      <c r="GV87" s="44">
        <v>-0.16589999999999999</v>
      </c>
      <c r="GW87" s="44">
        <v>-0.28470000000000001</v>
      </c>
      <c r="GX87" s="44">
        <v>-8.0000000000000004E-4</v>
      </c>
      <c r="GY87" s="44">
        <v>-3.9E-2</v>
      </c>
      <c r="GZ87" s="44">
        <v>0.1094</v>
      </c>
      <c r="HA87" s="44">
        <v>3.1800000000000002E-2</v>
      </c>
      <c r="HB87" s="44">
        <v>3.7400000000000003E-2</v>
      </c>
      <c r="HC87" s="44">
        <v>-1.4999999999999999E-2</v>
      </c>
      <c r="HD87" s="44">
        <v>7.0000000000000001E-3</v>
      </c>
      <c r="HE87" s="44">
        <v>-1.37E-2</v>
      </c>
      <c r="HF87" s="44">
        <v>-2.6700000000000002E-2</v>
      </c>
      <c r="HG87" s="44">
        <v>5.4999999999999997E-3</v>
      </c>
      <c r="HH87" s="44">
        <v>8.8400000000000006E-2</v>
      </c>
      <c r="HI87" s="44">
        <v>4.4999999999999998E-2</v>
      </c>
      <c r="HJ87" s="44">
        <v>-3.4700000000000002E-2</v>
      </c>
      <c r="HK87" s="44">
        <v>3.49E-2</v>
      </c>
      <c r="HL87" s="44">
        <v>-5.04E-2</v>
      </c>
      <c r="HM87" s="44">
        <v>1.7000000000000001E-2</v>
      </c>
      <c r="HN87" s="44">
        <v>-8.1100000000000005E-2</v>
      </c>
      <c r="HO87" s="44">
        <v>-2.46E-2</v>
      </c>
      <c r="HP87" s="44">
        <v>-9.7000000000000003E-3</v>
      </c>
      <c r="HQ87" s="44">
        <v>-5.2900000000000003E-2</v>
      </c>
      <c r="HR87" s="44">
        <v>-4.1500000000000002E-2</v>
      </c>
      <c r="HS87" s="44">
        <v>6.2899999999999998E-2</v>
      </c>
      <c r="HT87" s="44">
        <v>4.5999999999999999E-2</v>
      </c>
      <c r="HU87" s="44">
        <v>8.1299999999999997E-2</v>
      </c>
      <c r="HV87" s="44">
        <v>3.7100000000000001E-2</v>
      </c>
      <c r="HW87" s="44">
        <v>4.4900000000000002E-2</v>
      </c>
      <c r="HX87" s="44">
        <v>4.8399999999999999E-2</v>
      </c>
      <c r="HY87" s="44">
        <v>6.5199999999999994E-2</v>
      </c>
      <c r="HZ87" s="44">
        <v>7.22E-2</v>
      </c>
      <c r="IA87" s="44">
        <v>1.03E-2</v>
      </c>
      <c r="IB87" s="44">
        <v>3.5000000000000001E-3</v>
      </c>
      <c r="IC87" s="44">
        <v>1.2999999999999999E-3</v>
      </c>
      <c r="ID87" s="44">
        <v>1.2999999999999999E-2</v>
      </c>
      <c r="IE87" s="44">
        <v>2.7300000000000001E-2</v>
      </c>
      <c r="IF87" s="44">
        <v>7.9199000000000006E-2</v>
      </c>
      <c r="IG87" s="44">
        <v>6.5154000000000004E-2</v>
      </c>
      <c r="IH87" s="44">
        <v>1.2168E-2</v>
      </c>
      <c r="II87" s="44">
        <v>4.7239000000000003E-2</v>
      </c>
      <c r="IJ87" s="44">
        <v>0.16373299999999999</v>
      </c>
      <c r="IK87" s="44">
        <v>8.8371000000000005E-2</v>
      </c>
      <c r="IL87" s="44">
        <v>3.7165999999999998E-2</v>
      </c>
      <c r="IM87" s="44">
        <v>6.0894999999999998E-2</v>
      </c>
      <c r="IN87" s="44"/>
      <c r="IO87" s="44"/>
      <c r="IP87" s="44"/>
      <c r="IQ87" s="44"/>
      <c r="IR87" s="44"/>
      <c r="IS87" s="44"/>
      <c r="IT87" s="44"/>
      <c r="IU87" s="44"/>
      <c r="IV87" s="44"/>
      <c r="IW87" s="44"/>
      <c r="IX87" s="44"/>
      <c r="IY87" s="44"/>
      <c r="IZ87" s="44"/>
      <c r="JA87" s="44"/>
      <c r="JB87" s="44"/>
      <c r="JC87" s="44"/>
      <c r="JD87" s="44"/>
      <c r="JE87" s="44"/>
      <c r="JF87" s="44"/>
      <c r="JG87" s="44"/>
      <c r="JH87" s="44"/>
      <c r="JI87" s="44"/>
      <c r="JJ87" s="44"/>
      <c r="JK87" s="44"/>
      <c r="JL87" s="44"/>
      <c r="JM87" s="44"/>
      <c r="JN87" s="44"/>
      <c r="JO87" s="44"/>
      <c r="JP87" s="44"/>
      <c r="JQ87" s="44"/>
      <c r="JR87" s="44"/>
      <c r="JS87" s="44"/>
      <c r="JT87" s="44"/>
      <c r="JU87" s="44"/>
      <c r="JV87" s="44"/>
      <c r="JW87" s="44"/>
      <c r="JX87" s="44"/>
      <c r="JY87" s="44"/>
      <c r="JZ87" s="44"/>
      <c r="KA87" s="44"/>
      <c r="KB87" s="44"/>
      <c r="KC87" s="44"/>
      <c r="KD87" s="44"/>
      <c r="KE87" s="44"/>
      <c r="KF87" s="44"/>
      <c r="KG87" s="44"/>
      <c r="KH87" s="44"/>
      <c r="KI87" s="44"/>
      <c r="KJ87" s="44"/>
      <c r="KK87" s="44"/>
      <c r="KL87" s="44"/>
      <c r="KM87" s="44"/>
      <c r="KN87" s="44"/>
      <c r="KO87" s="44"/>
      <c r="KP87" s="44"/>
      <c r="KQ87" s="44"/>
      <c r="KR87" s="44"/>
      <c r="KS87" s="44"/>
      <c r="KT87" s="44"/>
      <c r="KU87" s="44"/>
      <c r="KV87" s="44"/>
      <c r="KW87" s="44"/>
      <c r="KX87" s="44"/>
      <c r="KY87" s="44"/>
      <c r="KZ87" s="44"/>
      <c r="LA87" s="44"/>
      <c r="LB87" s="44"/>
      <c r="LC87" s="44"/>
      <c r="LD87" s="44"/>
      <c r="LE87" s="44"/>
      <c r="LF87" s="44"/>
      <c r="LG87" s="44"/>
      <c r="LH87" s="44"/>
      <c r="LI87" s="44"/>
      <c r="LJ87" s="44"/>
      <c r="LK87" s="44"/>
      <c r="LL87" s="44"/>
      <c r="LM87" s="44"/>
      <c r="LN87" s="44"/>
      <c r="LO87" s="44"/>
      <c r="LP87" s="44"/>
      <c r="LQ87" s="44"/>
      <c r="LR87" s="44"/>
      <c r="LS87" s="44"/>
      <c r="LT87" s="44"/>
      <c r="LU87" s="44"/>
      <c r="LV87" s="44"/>
      <c r="LW87" s="44"/>
      <c r="LX87" s="44"/>
      <c r="LY87" s="44"/>
      <c r="LZ87" s="44"/>
      <c r="MA87" s="44"/>
      <c r="MB87" s="44"/>
      <c r="MC87" s="44"/>
      <c r="MD87" s="44"/>
      <c r="ME87" s="44"/>
      <c r="MF87" s="44"/>
      <c r="MG87" s="44"/>
      <c r="MH87" s="44"/>
      <c r="MI87" s="44"/>
      <c r="MJ87" s="44"/>
      <c r="MK87" s="44"/>
      <c r="ML87" s="44"/>
      <c r="MM87" s="44"/>
      <c r="MN87" s="44"/>
      <c r="MO87" s="44"/>
      <c r="MP87" s="44"/>
      <c r="MQ87" s="44"/>
      <c r="MR87" s="44"/>
      <c r="MS87" s="44"/>
      <c r="MT87" s="44"/>
      <c r="MU87" s="44"/>
      <c r="MV87" s="44"/>
      <c r="MW87" s="44"/>
      <c r="MX87" s="44"/>
      <c r="MY87" s="44"/>
      <c r="MZ87" s="44"/>
      <c r="NA87" s="44"/>
      <c r="NB87" s="44"/>
      <c r="NC87" s="44"/>
      <c r="ND87" s="44"/>
      <c r="NE87" s="44"/>
      <c r="NF87" s="44"/>
      <c r="NG87" s="44"/>
      <c r="NH87" s="44"/>
      <c r="NI87" s="44"/>
      <c r="NJ87" s="44"/>
      <c r="NK87" s="44"/>
      <c r="NL87" s="44"/>
      <c r="NM87" s="44"/>
      <c r="NN87" s="44"/>
      <c r="NO87" s="44"/>
      <c r="NP87" s="44"/>
      <c r="NQ87" s="44"/>
      <c r="NR87" s="44"/>
      <c r="NS87" s="44"/>
      <c r="NT87" s="44"/>
      <c r="NU87" s="44"/>
      <c r="NV87" s="44"/>
      <c r="NW87" s="44"/>
      <c r="NX87" s="44"/>
      <c r="NY87" s="44"/>
      <c r="NZ87" s="44"/>
      <c r="OA87" s="44"/>
      <c r="OB87" s="44"/>
      <c r="OC87" s="44"/>
      <c r="OD87" s="44"/>
      <c r="OE87" s="44"/>
      <c r="OF87" s="44"/>
      <c r="OG87" s="44"/>
      <c r="OH87" s="44"/>
      <c r="OI87" s="44"/>
      <c r="OJ87" s="44"/>
      <c r="OK87" s="44"/>
      <c r="OL87" s="44"/>
      <c r="OM87" s="44"/>
      <c r="ON87" s="44"/>
      <c r="OO87" s="44"/>
      <c r="OP87" s="44"/>
      <c r="OQ87" s="44"/>
      <c r="OR87" s="44"/>
      <c r="OS87" s="44"/>
      <c r="OT87" s="44"/>
      <c r="OU87" s="44"/>
      <c r="OV87" s="44"/>
      <c r="OW87" s="44"/>
      <c r="OX87" s="44"/>
      <c r="OY87" s="44"/>
      <c r="OZ87" s="44"/>
      <c r="PA87" s="44"/>
      <c r="PB87" s="44"/>
      <c r="PC87" s="44"/>
      <c r="PD87" s="44"/>
      <c r="PE87" s="44"/>
      <c r="PF87" s="44"/>
      <c r="PG87" s="44"/>
      <c r="PH87" s="44"/>
      <c r="PI87" s="44"/>
      <c r="PJ87" s="44"/>
      <c r="PK87" s="44"/>
      <c r="PL87" s="44"/>
      <c r="PM87" s="44"/>
      <c r="PN87" s="44"/>
      <c r="PO87" s="44"/>
      <c r="PP87" s="44"/>
      <c r="PQ87" s="44"/>
      <c r="PR87" s="44"/>
      <c r="PS87" s="44"/>
      <c r="PT87" s="44"/>
      <c r="PU87" s="44"/>
      <c r="PV87" s="44"/>
      <c r="PW87" s="44"/>
      <c r="PX87" s="44"/>
      <c r="PY87" s="44"/>
      <c r="PZ87" s="44"/>
      <c r="QA87" s="44"/>
      <c r="QB87" s="44"/>
      <c r="QC87" s="44"/>
      <c r="QD87" s="44"/>
      <c r="QE87" s="44"/>
      <c r="QF87" s="44"/>
      <c r="QG87" s="44"/>
      <c r="QH87" s="44"/>
      <c r="QI87" s="44"/>
      <c r="QJ87" s="44"/>
      <c r="QK87" s="44"/>
      <c r="QL87" s="44"/>
      <c r="QM87" s="44"/>
      <c r="QN87" s="44"/>
      <c r="QO87" s="44"/>
      <c r="QP87" s="44"/>
      <c r="QQ87" s="44"/>
      <c r="QR87" s="44"/>
      <c r="QS87" s="44"/>
      <c r="QT87" s="44"/>
      <c r="QU87" s="44"/>
      <c r="QV87" s="44"/>
      <c r="QW87" s="44"/>
      <c r="QX87" s="44"/>
      <c r="QY87" s="44"/>
      <c r="QZ87" s="44"/>
      <c r="RA87" s="44"/>
      <c r="RB87" s="44"/>
      <c r="RC87" s="44"/>
      <c r="RD87" s="44"/>
      <c r="RE87" s="44"/>
      <c r="RF87" s="44"/>
      <c r="RG87" s="44"/>
      <c r="RH87" s="44"/>
      <c r="RI87" s="44"/>
      <c r="RJ87" s="44"/>
      <c r="RK87" s="44"/>
      <c r="RL87" s="44"/>
      <c r="RM87" s="44"/>
      <c r="RN87" s="44"/>
      <c r="RO87" s="44"/>
      <c r="RP87" s="44"/>
      <c r="RQ87" s="44"/>
      <c r="RR87" s="44"/>
      <c r="RS87" s="44"/>
      <c r="RT87" s="44"/>
      <c r="RU87" s="44"/>
      <c r="RV87" s="44"/>
      <c r="RW87" s="44"/>
      <c r="RX87" s="44"/>
      <c r="RY87" s="44"/>
      <c r="RZ87" s="44"/>
      <c r="SA87" s="44"/>
      <c r="SB87" s="44"/>
      <c r="SC87" s="44"/>
      <c r="SD87" s="44"/>
      <c r="SE87" s="44"/>
      <c r="SF87" s="44"/>
      <c r="SG87" s="44"/>
      <c r="SH87" s="44"/>
      <c r="SM87">
        <f>'GRR Data'!A83</f>
        <v>0</v>
      </c>
    </row>
    <row r="88" spans="1:507">
      <c r="A88" s="295">
        <v>9</v>
      </c>
      <c r="B88" s="40" t="s">
        <v>694</v>
      </c>
      <c r="C88" s="44">
        <v>691.1</v>
      </c>
      <c r="D88" s="44">
        <v>0.1779</v>
      </c>
      <c r="E88" s="44">
        <v>0.21060000000000001</v>
      </c>
      <c r="F88" s="44">
        <v>0.2606</v>
      </c>
      <c r="G88" s="44">
        <v>0.18229999999999999</v>
      </c>
      <c r="H88" s="44">
        <v>0.15079999999999999</v>
      </c>
      <c r="I88" s="44">
        <v>0.13220000000000001</v>
      </c>
      <c r="J88" s="44">
        <v>0.15909999999999999</v>
      </c>
      <c r="K88" s="44">
        <v>0.17100000000000001</v>
      </c>
      <c r="L88" s="44">
        <v>0.1308</v>
      </c>
      <c r="M88" s="44">
        <v>0.1555</v>
      </c>
      <c r="N88" s="44">
        <v>0.10290000000000001</v>
      </c>
      <c r="O88" s="44">
        <v>0.1113</v>
      </c>
      <c r="P88" s="44">
        <v>0.14319999999999999</v>
      </c>
      <c r="Q88" s="44">
        <v>0.1164</v>
      </c>
      <c r="R88" s="44">
        <v>0.1391</v>
      </c>
      <c r="S88" s="44">
        <v>0.24210000000000001</v>
      </c>
      <c r="T88" s="44">
        <v>0.2019</v>
      </c>
      <c r="U88" s="44">
        <v>0.20380000000000001</v>
      </c>
      <c r="V88" s="44">
        <v>0.2427</v>
      </c>
      <c r="W88" s="44">
        <v>0.12484999999999999</v>
      </c>
      <c r="X88" s="44">
        <v>0.11195999999999999</v>
      </c>
      <c r="Y88" s="44">
        <v>0.12576000000000001</v>
      </c>
      <c r="Z88" s="44">
        <v>8.6019999999999999E-2</v>
      </c>
      <c r="AA88" s="44">
        <v>0.11081999999999999</v>
      </c>
      <c r="AB88" s="44">
        <v>0.12404999999999999</v>
      </c>
      <c r="AC88" s="44">
        <v>7.5130000000000002E-2</v>
      </c>
      <c r="AD88" s="44">
        <v>0.14486000000000002</v>
      </c>
      <c r="AE88" s="44">
        <v>8.9760000000000006E-2</v>
      </c>
      <c r="AF88" s="44">
        <v>0.14411000000000002</v>
      </c>
      <c r="AG88" s="44">
        <v>0.16388</v>
      </c>
      <c r="AH88" s="44">
        <v>0.15411000000000002</v>
      </c>
      <c r="AI88" s="44">
        <v>0.10305</v>
      </c>
      <c r="AJ88" s="44">
        <v>0.12981000000000001</v>
      </c>
      <c r="AK88" s="44">
        <v>7.7079999999999996E-2</v>
      </c>
      <c r="AL88" s="44">
        <v>0.12046999999999999</v>
      </c>
      <c r="AM88" s="44">
        <v>0.10983</v>
      </c>
      <c r="AN88" s="44">
        <v>274.46660000000003</v>
      </c>
      <c r="AO88" s="44">
        <v>274.47859999999997</v>
      </c>
      <c r="AP88" s="44">
        <v>274.4821</v>
      </c>
      <c r="AQ88" s="44">
        <v>189.92179999999999</v>
      </c>
      <c r="AR88" s="44">
        <v>189.94290000000001</v>
      </c>
      <c r="AS88" s="44">
        <v>189.93600000000001</v>
      </c>
      <c r="AT88" s="44">
        <v>0.53388599999999997</v>
      </c>
      <c r="AU88" s="44">
        <v>-0.14124500000000001</v>
      </c>
      <c r="AV88" s="44">
        <v>3.1555E-2</v>
      </c>
      <c r="AW88" s="44">
        <v>0.14896400000000001</v>
      </c>
      <c r="AX88" s="44">
        <v>7.7589000000000005E-2</v>
      </c>
      <c r="AY88" s="44">
        <v>-0.15417600000000001</v>
      </c>
      <c r="AZ88" s="44">
        <v>-7.2899000000000005E-2</v>
      </c>
      <c r="BA88" s="44">
        <v>0.23216700000000001</v>
      </c>
      <c r="BB88" s="44">
        <v>0.32472800000000002</v>
      </c>
      <c r="BC88" s="44">
        <v>0.17385500000000001</v>
      </c>
      <c r="BD88" s="44">
        <v>-8.7807999999999997E-2</v>
      </c>
      <c r="BE88" s="44">
        <v>-0.14657400000000001</v>
      </c>
      <c r="BF88" s="44">
        <v>-9.7880999999999996E-2</v>
      </c>
      <c r="BG88" s="44">
        <v>-4.3085999999999999E-2</v>
      </c>
      <c r="BH88" s="44">
        <v>-6.7031999999999994E-2</v>
      </c>
      <c r="BI88" s="44">
        <v>-0.17815900000000001</v>
      </c>
      <c r="BJ88" s="44">
        <v>0.34210000000000002</v>
      </c>
      <c r="BK88" s="44">
        <v>-6.5799999999999997E-2</v>
      </c>
      <c r="BL88" s="44">
        <v>0.15790000000000001</v>
      </c>
      <c r="BM88" s="44">
        <v>-0.14269999999999999</v>
      </c>
      <c r="BN88" s="44">
        <v>-0.1656</v>
      </c>
      <c r="BO88" s="44">
        <v>-0.16619999999999999</v>
      </c>
      <c r="BP88" s="44">
        <v>-0.15620000000000001</v>
      </c>
      <c r="BQ88" s="44">
        <v>9.9400000000000002E-2</v>
      </c>
      <c r="BR88" s="44">
        <v>-4.07E-2</v>
      </c>
      <c r="BS88" s="44">
        <v>-2.8500000000000001E-2</v>
      </c>
      <c r="BT88" s="44">
        <v>0.1053</v>
      </c>
      <c r="BU88" s="44">
        <v>2.4400000000000002E-2</v>
      </c>
      <c r="BV88" s="44">
        <v>3.04E-2</v>
      </c>
      <c r="BW88" s="44">
        <v>9.1700000000000004E-2</v>
      </c>
      <c r="BX88" s="44">
        <v>0.16300000000000001</v>
      </c>
      <c r="BY88" s="44">
        <v>0.1633</v>
      </c>
      <c r="BZ88" s="44">
        <v>0.17169999999999999</v>
      </c>
      <c r="CA88" s="44">
        <v>0.1002</v>
      </c>
      <c r="CB88" s="44">
        <v>0.1076</v>
      </c>
      <c r="CC88" s="44">
        <v>9.4E-2</v>
      </c>
      <c r="CD88" s="44">
        <v>0.1825</v>
      </c>
      <c r="CE88" s="44">
        <v>0.14399999999999999</v>
      </c>
      <c r="CF88" s="44">
        <v>0.1527</v>
      </c>
      <c r="CG88" s="44">
        <v>9.0300000000000005E-2</v>
      </c>
      <c r="CH88" s="44">
        <v>9.8799999999999999E-2</v>
      </c>
      <c r="CI88" s="44">
        <v>7.1900000000000006E-2</v>
      </c>
      <c r="CJ88" s="44">
        <v>0.60219999999999996</v>
      </c>
      <c r="CK88" s="44">
        <v>0.47</v>
      </c>
      <c r="CL88" s="44">
        <v>0.44940000000000002</v>
      </c>
      <c r="CM88" s="44">
        <v>0.44540000000000002</v>
      </c>
      <c r="CN88" s="44">
        <f t="shared" si="173"/>
        <v>0.13219999999999998</v>
      </c>
      <c r="CO88" s="44">
        <f t="shared" si="174"/>
        <v>4.0000000000000036E-3</v>
      </c>
      <c r="CP88" s="44">
        <f t="shared" si="175"/>
        <v>6.409999999999999E-2</v>
      </c>
      <c r="CQ88" s="44">
        <f t="shared" ref="CQ88" si="194">ABS(CR88)*2</f>
        <v>0.27939999999999998</v>
      </c>
      <c r="CR88" s="44">
        <v>-0.13969999999999999</v>
      </c>
      <c r="CS88" s="44">
        <f t="shared" ref="CS88" si="195">ABS(CT88)*2</f>
        <v>0.1084</v>
      </c>
      <c r="CT88" s="44">
        <v>-5.4199999999999998E-2</v>
      </c>
      <c r="CU88" s="44">
        <f t="shared" si="178"/>
        <v>0.31979999999999997</v>
      </c>
      <c r="CV88" s="44">
        <v>-0.15989999999999999</v>
      </c>
      <c r="CW88" s="44">
        <f t="shared" si="179"/>
        <v>9.9199999999999997E-2</v>
      </c>
      <c r="CX88" s="44">
        <v>-4.9599999999999998E-2</v>
      </c>
      <c r="CY88" s="44">
        <v>0.16869999999999999</v>
      </c>
      <c r="CZ88" s="44">
        <v>8.43E-2</v>
      </c>
      <c r="DA88" s="44">
        <v>5.67E-2</v>
      </c>
      <c r="DB88" s="44">
        <v>0.17860000000000001</v>
      </c>
      <c r="DC88" s="44">
        <v>0.1221</v>
      </c>
      <c r="DD88" s="44">
        <v>0.15690000000000001</v>
      </c>
      <c r="DE88" s="44">
        <v>3.5499999999999997E-2</v>
      </c>
      <c r="DF88" s="44">
        <v>-8.9999999999999998E-4</v>
      </c>
      <c r="DG88" s="44">
        <v>5.4800000000000001E-2</v>
      </c>
      <c r="DH88" s="44">
        <v>6.2E-2</v>
      </c>
      <c r="DI88" s="44">
        <v>4.2299999999999997E-2</v>
      </c>
      <c r="DJ88" s="44">
        <v>0.1933</v>
      </c>
      <c r="DK88" s="44">
        <v>0.1933</v>
      </c>
      <c r="DL88" s="44">
        <v>0.18099999999999999</v>
      </c>
      <c r="DM88" s="44">
        <v>0.18709999999999999</v>
      </c>
      <c r="DN88" s="44">
        <v>0.2301</v>
      </c>
      <c r="DO88" s="44">
        <v>9.5500000000000002E-2</v>
      </c>
      <c r="DP88" s="44">
        <v>0.1103</v>
      </c>
      <c r="DQ88" s="44">
        <v>0.10050000000000001</v>
      </c>
      <c r="DR88" s="44">
        <v>0.1188</v>
      </c>
      <c r="DS88" s="44">
        <v>9.35E-2</v>
      </c>
      <c r="DT88" s="44">
        <v>0.12139999999999999</v>
      </c>
      <c r="DU88" s="44">
        <v>0.10440000000000001</v>
      </c>
      <c r="DV88" s="44">
        <v>8.2000000000000003E-2</v>
      </c>
      <c r="DW88" s="44">
        <v>9.0399999999999994E-2</v>
      </c>
      <c r="DX88" s="44">
        <f t="shared" si="180"/>
        <v>3.6399999999999995E-2</v>
      </c>
      <c r="DY88" s="44">
        <f t="shared" si="170"/>
        <v>5.57E-2</v>
      </c>
      <c r="DZ88" s="44">
        <f t="shared" si="171"/>
        <v>7.1999999999999981E-3</v>
      </c>
      <c r="EA88" s="44">
        <f t="shared" si="172"/>
        <v>1.9700000000000002E-2</v>
      </c>
      <c r="EB88" s="44">
        <v>0.29480000000000001</v>
      </c>
      <c r="EC88" s="44">
        <v>0.27639999999999998</v>
      </c>
      <c r="ED88" s="44">
        <v>0.22109999999999999</v>
      </c>
      <c r="EE88" s="44">
        <v>0.21679999999999999</v>
      </c>
      <c r="EF88" s="44">
        <v>0.2475</v>
      </c>
      <c r="EG88" s="44">
        <v>0.2319</v>
      </c>
      <c r="EH88" s="44">
        <v>0.21640000000000001</v>
      </c>
      <c r="EI88" s="44">
        <v>0.2167</v>
      </c>
      <c r="EJ88" s="44">
        <v>0.28889999999999999</v>
      </c>
      <c r="EK88" s="44">
        <f t="shared" si="181"/>
        <v>3.6799999999999999E-2</v>
      </c>
      <c r="EL88" s="44">
        <v>7.8499210000000001</v>
      </c>
      <c r="EM88" s="44">
        <v>7.8562890000000003</v>
      </c>
      <c r="EN88" s="44">
        <v>7.8086729999999998</v>
      </c>
      <c r="EO88" s="44">
        <v>7.8486019999999996</v>
      </c>
      <c r="EP88" s="44">
        <v>7.8156049999999997</v>
      </c>
      <c r="EQ88" s="44">
        <v>7.8122319999999998</v>
      </c>
      <c r="ER88" s="44">
        <v>7.7940469999999999</v>
      </c>
      <c r="ES88" s="44">
        <v>7.8030460000000001</v>
      </c>
      <c r="ET88" s="44">
        <v>7.8360450000000004</v>
      </c>
      <c r="EU88" s="44">
        <v>7.8620989999999997</v>
      </c>
      <c r="EV88" s="44">
        <v>7.8222670000000001</v>
      </c>
      <c r="EW88" s="44">
        <v>7.8036079999999997</v>
      </c>
      <c r="EX88" s="44">
        <v>7.8770059999999997</v>
      </c>
      <c r="EY88" s="44">
        <v>7.8710050000000003</v>
      </c>
      <c r="EZ88" s="44">
        <v>7.8201970000000003</v>
      </c>
      <c r="FA88" s="44">
        <v>7.7972320000000002</v>
      </c>
      <c r="FB88" s="44">
        <v>7.8049249999999999</v>
      </c>
      <c r="FC88" s="44">
        <v>7.8499100000000004</v>
      </c>
      <c r="FD88" s="44">
        <v>0.35410000000000003</v>
      </c>
      <c r="FE88" s="44">
        <v>6.6799999999999998E-2</v>
      </c>
      <c r="FF88" s="44">
        <v>5.8999999999999997E-2</v>
      </c>
      <c r="FG88" s="44">
        <v>4.4499999999999998E-2</v>
      </c>
      <c r="FH88" s="44">
        <v>2.3900000000000001E-2</v>
      </c>
      <c r="FI88" s="44">
        <v>-5.9499999999999997E-2</v>
      </c>
      <c r="FJ88" s="44">
        <v>1.2999999999999999E-3</v>
      </c>
      <c r="FK88" s="44">
        <v>5.7500000000000002E-2</v>
      </c>
      <c r="FL88" s="44">
        <v>6.8500000000000005E-2</v>
      </c>
      <c r="FM88" s="44">
        <v>0.1008</v>
      </c>
      <c r="FN88" s="44">
        <v>-6.4000000000000003E-3</v>
      </c>
      <c r="FO88" s="44">
        <v>-2.4500000000000001E-2</v>
      </c>
      <c r="FP88" s="44">
        <v>-0.13389999999999999</v>
      </c>
      <c r="FQ88" s="44">
        <v>-0.25330000000000003</v>
      </c>
      <c r="FR88" s="44">
        <v>3.3799999999999997E-2</v>
      </c>
      <c r="FS88" s="44">
        <v>2.1600000000000001E-2</v>
      </c>
      <c r="FT88" s="44">
        <v>8.2799999999999999E-2</v>
      </c>
      <c r="FU88" s="44">
        <v>7.1999999999999998E-3</v>
      </c>
      <c r="FV88" s="44">
        <v>-1.6899999999999998E-2</v>
      </c>
      <c r="FW88" s="44">
        <v>-3.5900000000000001E-2</v>
      </c>
      <c r="FX88" s="44">
        <v>3.2599999999999997E-2</v>
      </c>
      <c r="FY88" s="44">
        <v>3.5499999999999997E-2</v>
      </c>
      <c r="FZ88" s="44">
        <v>9.7999999999999997E-3</v>
      </c>
      <c r="GA88" s="44">
        <v>-1.89E-2</v>
      </c>
      <c r="GB88" s="44">
        <v>4.1000000000000003E-3</v>
      </c>
      <c r="GC88" s="44">
        <v>1.9E-3</v>
      </c>
      <c r="GD88" s="44">
        <v>5.7999999999999996E-3</v>
      </c>
      <c r="GE88" s="44">
        <v>8.0000000000000002E-3</v>
      </c>
      <c r="GF88" s="44">
        <v>-3.1099999999999999E-2</v>
      </c>
      <c r="GG88" s="44">
        <v>-4.7199999999999999E-2</v>
      </c>
      <c r="GH88" s="44">
        <v>3.3399999999999999E-2</v>
      </c>
      <c r="GI88" s="44">
        <v>1.17E-2</v>
      </c>
      <c r="GJ88" s="44">
        <v>0.3377</v>
      </c>
      <c r="GK88" s="44">
        <v>3.6200000000000003E-2</v>
      </c>
      <c r="GL88" s="44">
        <v>5.4899999999999997E-2</v>
      </c>
      <c r="GM88" s="44">
        <v>6.4600000000000005E-2</v>
      </c>
      <c r="GN88" s="44">
        <v>4.0599999999999997E-2</v>
      </c>
      <c r="GO88" s="44">
        <v>-4.7699999999999999E-2</v>
      </c>
      <c r="GP88" s="44">
        <v>8.0000000000000002E-3</v>
      </c>
      <c r="GQ88" s="44">
        <v>6.0499999999999998E-2</v>
      </c>
      <c r="GR88" s="44">
        <v>4.7199999999999999E-2</v>
      </c>
      <c r="GS88" s="44">
        <v>5.2999999999999999E-2</v>
      </c>
      <c r="GT88" s="44">
        <v>-5.04E-2</v>
      </c>
      <c r="GU88" s="44">
        <v>-4.2099999999999999E-2</v>
      </c>
      <c r="GV88" s="44">
        <v>-0.1729</v>
      </c>
      <c r="GW88" s="44">
        <v>-0.26579999999999998</v>
      </c>
      <c r="GX88" s="44">
        <v>-2.0000000000000001E-4</v>
      </c>
      <c r="GY88" s="44">
        <v>1.41E-2</v>
      </c>
      <c r="GZ88" s="44">
        <v>4.2299999999999997E-2</v>
      </c>
      <c r="HA88" s="44">
        <v>-1.4999999999999999E-2</v>
      </c>
      <c r="HB88" s="44">
        <v>-5.8500000000000003E-2</v>
      </c>
      <c r="HC88" s="44">
        <v>1.3299999999999999E-2</v>
      </c>
      <c r="HD88" s="44">
        <v>2.1299999999999999E-2</v>
      </c>
      <c r="HE88" s="44">
        <v>5.9999999999999995E-4</v>
      </c>
      <c r="HF88" s="44">
        <v>-2.4299999999999999E-2</v>
      </c>
      <c r="HG88" s="44">
        <v>2.3300000000000001E-2</v>
      </c>
      <c r="HH88" s="44">
        <v>5.4300000000000001E-2</v>
      </c>
      <c r="HI88" s="44">
        <v>5.45E-2</v>
      </c>
      <c r="HJ88" s="44">
        <v>2.35E-2</v>
      </c>
      <c r="HK88" s="44">
        <v>1.2500000000000001E-2</v>
      </c>
      <c r="HL88" s="44">
        <v>-3.6799999999999999E-2</v>
      </c>
      <c r="HM88" s="44">
        <v>7.1900000000000006E-2</v>
      </c>
      <c r="HN88" s="44">
        <v>1.7000000000000001E-2</v>
      </c>
      <c r="HO88" s="44">
        <v>-0.1132</v>
      </c>
      <c r="HP88" s="44">
        <v>-8.72E-2</v>
      </c>
      <c r="HQ88" s="44">
        <v>-0.1139</v>
      </c>
      <c r="HR88" s="44">
        <v>-0.1053</v>
      </c>
      <c r="HS88" s="44">
        <v>0.1014</v>
      </c>
      <c r="HT88" s="44">
        <v>7.2400000000000006E-2</v>
      </c>
      <c r="HU88" s="44">
        <v>9.1499999999999998E-2</v>
      </c>
      <c r="HV88" s="44">
        <v>4.5900000000000003E-2</v>
      </c>
      <c r="HW88" s="44">
        <v>4.07E-2</v>
      </c>
      <c r="HX88" s="44">
        <v>3.7199999999999997E-2</v>
      </c>
      <c r="HY88" s="44">
        <v>0.15759999999999999</v>
      </c>
      <c r="HZ88" s="44">
        <v>5.3699999999999998E-2</v>
      </c>
      <c r="IA88" s="44">
        <v>-6.2399999999999997E-2</v>
      </c>
      <c r="IB88" s="44">
        <v>-7.5600000000000001E-2</v>
      </c>
      <c r="IC88" s="44">
        <v>-7.46E-2</v>
      </c>
      <c r="ID88" s="44">
        <v>-6.1100000000000002E-2</v>
      </c>
      <c r="IE88" s="44">
        <v>-2.64E-2</v>
      </c>
      <c r="IF88" s="44">
        <v>2.1642000000000002E-2</v>
      </c>
      <c r="IG88" s="44">
        <v>2.6844E-2</v>
      </c>
      <c r="IH88" s="44">
        <v>4.8960000000000002E-3</v>
      </c>
      <c r="II88" s="44">
        <v>3.9809999999999998E-2</v>
      </c>
      <c r="IJ88" s="44">
        <v>2.2027999999999999E-2</v>
      </c>
      <c r="IK88" s="44">
        <v>1.9994999999999999E-2</v>
      </c>
      <c r="IL88" s="44">
        <v>1.3887999999999999E-2</v>
      </c>
      <c r="IM88" s="44">
        <v>7.3549000000000003E-2</v>
      </c>
      <c r="IN88" s="44"/>
      <c r="IO88" s="44"/>
      <c r="IP88" s="44"/>
      <c r="IQ88" s="44"/>
      <c r="IR88" s="44"/>
      <c r="IS88" s="44"/>
      <c r="IT88" s="44"/>
      <c r="IU88" s="44"/>
      <c r="IV88" s="44"/>
      <c r="IW88" s="44"/>
      <c r="IX88" s="44"/>
      <c r="IY88" s="44"/>
      <c r="IZ88" s="44"/>
      <c r="JA88" s="44"/>
      <c r="JB88" s="44"/>
      <c r="JC88" s="44"/>
      <c r="JD88" s="44"/>
      <c r="JE88" s="44"/>
      <c r="JF88" s="44"/>
      <c r="JG88" s="44"/>
      <c r="JH88" s="44"/>
      <c r="JI88" s="44"/>
      <c r="JJ88" s="44"/>
      <c r="JK88" s="44"/>
      <c r="JL88" s="44"/>
      <c r="JM88" s="44"/>
      <c r="JN88" s="44"/>
      <c r="JO88" s="44"/>
      <c r="JP88" s="44"/>
      <c r="JQ88" s="44"/>
      <c r="JR88" s="44"/>
      <c r="JS88" s="44"/>
      <c r="JT88" s="44"/>
      <c r="JU88" s="44"/>
      <c r="JV88" s="44"/>
      <c r="JW88" s="44"/>
      <c r="JX88" s="44"/>
      <c r="JY88" s="44"/>
      <c r="JZ88" s="44"/>
      <c r="KA88" s="44"/>
      <c r="KB88" s="44"/>
      <c r="KC88" s="44"/>
      <c r="KD88" s="44"/>
      <c r="KE88" s="44"/>
      <c r="KF88" s="44"/>
      <c r="KG88" s="44"/>
      <c r="KH88" s="44"/>
      <c r="KI88" s="44"/>
      <c r="KJ88" s="44"/>
      <c r="KK88" s="44"/>
      <c r="KL88" s="44"/>
      <c r="KM88" s="44"/>
      <c r="KN88" s="44"/>
      <c r="KO88" s="44"/>
      <c r="KP88" s="44"/>
      <c r="KQ88" s="44"/>
      <c r="KR88" s="44"/>
      <c r="KS88" s="44"/>
      <c r="KT88" s="44"/>
      <c r="KU88" s="44"/>
      <c r="KV88" s="44"/>
      <c r="KW88" s="44"/>
      <c r="KX88" s="44"/>
      <c r="KY88" s="44"/>
      <c r="KZ88" s="44"/>
      <c r="LA88" s="44"/>
      <c r="LB88" s="44"/>
      <c r="LC88" s="44"/>
      <c r="LD88" s="44"/>
      <c r="LE88" s="44"/>
      <c r="LF88" s="44"/>
      <c r="LG88" s="44"/>
      <c r="LH88" s="44"/>
      <c r="LI88" s="44"/>
      <c r="LJ88" s="44"/>
      <c r="LK88" s="44"/>
      <c r="LL88" s="44"/>
      <c r="LM88" s="44"/>
      <c r="LN88" s="44"/>
      <c r="LO88" s="44"/>
      <c r="LP88" s="44"/>
      <c r="LQ88" s="44"/>
      <c r="LR88" s="44"/>
      <c r="LS88" s="44"/>
      <c r="LT88" s="44"/>
      <c r="LU88" s="44"/>
      <c r="LV88" s="44"/>
      <c r="LW88" s="44"/>
      <c r="LX88" s="44"/>
      <c r="LY88" s="44"/>
      <c r="LZ88" s="44"/>
      <c r="MA88" s="44"/>
      <c r="MB88" s="44"/>
      <c r="MC88" s="44"/>
      <c r="MD88" s="44"/>
      <c r="ME88" s="44"/>
      <c r="MF88" s="44"/>
      <c r="MG88" s="44"/>
      <c r="MH88" s="44"/>
      <c r="MI88" s="44"/>
      <c r="MJ88" s="44"/>
      <c r="MK88" s="44"/>
      <c r="ML88" s="44"/>
      <c r="MM88" s="44"/>
      <c r="MN88" s="44"/>
      <c r="MO88" s="44"/>
      <c r="MP88" s="44"/>
      <c r="MQ88" s="44"/>
      <c r="MR88" s="44"/>
      <c r="MS88" s="44"/>
      <c r="MT88" s="44"/>
      <c r="MU88" s="44"/>
      <c r="MV88" s="44"/>
      <c r="MW88" s="44"/>
      <c r="MX88" s="44"/>
      <c r="MY88" s="44"/>
      <c r="MZ88" s="44"/>
      <c r="NA88" s="44"/>
      <c r="NB88" s="44"/>
      <c r="NC88" s="44"/>
      <c r="ND88" s="44"/>
      <c r="NE88" s="44"/>
      <c r="NF88" s="44"/>
      <c r="NG88" s="44"/>
      <c r="NH88" s="44"/>
      <c r="NI88" s="44"/>
      <c r="NJ88" s="44"/>
      <c r="NK88" s="44"/>
      <c r="NL88" s="44"/>
      <c r="NM88" s="44"/>
      <c r="NN88" s="44"/>
      <c r="NO88" s="44"/>
      <c r="NP88" s="44"/>
      <c r="NQ88" s="44"/>
      <c r="NR88" s="44"/>
      <c r="NS88" s="44"/>
      <c r="NT88" s="44"/>
      <c r="NU88" s="44"/>
      <c r="NV88" s="44"/>
      <c r="NW88" s="44"/>
      <c r="NX88" s="44"/>
      <c r="NY88" s="44"/>
      <c r="NZ88" s="44"/>
      <c r="OA88" s="44"/>
      <c r="OB88" s="44"/>
      <c r="OC88" s="44"/>
      <c r="OD88" s="44"/>
      <c r="OE88" s="44"/>
      <c r="OF88" s="44"/>
      <c r="OG88" s="44"/>
      <c r="OH88" s="44"/>
      <c r="OI88" s="44"/>
      <c r="OJ88" s="44"/>
      <c r="OK88" s="44"/>
      <c r="OL88" s="44"/>
      <c r="OM88" s="44"/>
      <c r="ON88" s="44"/>
      <c r="OO88" s="44"/>
      <c r="OP88" s="44"/>
      <c r="OQ88" s="44"/>
      <c r="OR88" s="44"/>
      <c r="OS88" s="44"/>
      <c r="OT88" s="44"/>
      <c r="OU88" s="44"/>
      <c r="OV88" s="44"/>
      <c r="OW88" s="44"/>
      <c r="OX88" s="44"/>
      <c r="OY88" s="44"/>
      <c r="OZ88" s="44"/>
      <c r="PA88" s="44"/>
      <c r="PB88" s="44"/>
      <c r="PC88" s="44"/>
      <c r="PD88" s="44"/>
      <c r="PE88" s="44"/>
      <c r="PF88" s="44"/>
      <c r="PG88" s="44"/>
      <c r="PH88" s="44"/>
      <c r="PI88" s="44"/>
      <c r="PJ88" s="44"/>
      <c r="PK88" s="44"/>
      <c r="PL88" s="44"/>
      <c r="PM88" s="44"/>
      <c r="PN88" s="44"/>
      <c r="PO88" s="44"/>
      <c r="PP88" s="44"/>
      <c r="PQ88" s="44"/>
      <c r="PR88" s="44"/>
      <c r="PS88" s="44"/>
      <c r="PT88" s="44"/>
      <c r="PU88" s="44"/>
      <c r="PV88" s="44"/>
      <c r="PW88" s="44"/>
      <c r="PX88" s="44"/>
      <c r="PY88" s="44"/>
      <c r="PZ88" s="44"/>
      <c r="QA88" s="44"/>
      <c r="QB88" s="44"/>
      <c r="QC88" s="44"/>
      <c r="QD88" s="44"/>
      <c r="QE88" s="44"/>
      <c r="QF88" s="44"/>
      <c r="QG88" s="44"/>
      <c r="QH88" s="44"/>
      <c r="QI88" s="44"/>
      <c r="QJ88" s="44"/>
      <c r="QK88" s="44"/>
      <c r="QL88" s="44"/>
      <c r="QM88" s="44"/>
      <c r="QN88" s="44"/>
      <c r="QO88" s="44"/>
      <c r="QP88" s="44"/>
      <c r="QQ88" s="44"/>
      <c r="QR88" s="44"/>
      <c r="QS88" s="44"/>
      <c r="QT88" s="44"/>
      <c r="QU88" s="44"/>
      <c r="QV88" s="44"/>
      <c r="QW88" s="44"/>
      <c r="QX88" s="44"/>
      <c r="QY88" s="44"/>
      <c r="QZ88" s="44"/>
      <c r="RA88" s="44"/>
      <c r="RB88" s="44"/>
      <c r="RC88" s="44"/>
      <c r="RD88" s="44"/>
      <c r="RE88" s="44"/>
      <c r="RF88" s="44"/>
      <c r="RG88" s="44"/>
      <c r="RH88" s="44"/>
      <c r="RI88" s="44"/>
      <c r="RJ88" s="44"/>
      <c r="RK88" s="44"/>
      <c r="RL88" s="44"/>
      <c r="RM88" s="44"/>
      <c r="RN88" s="44"/>
      <c r="RO88" s="44"/>
      <c r="RP88" s="44"/>
      <c r="RQ88" s="44"/>
      <c r="RR88" s="44"/>
      <c r="RS88" s="44"/>
      <c r="RT88" s="44"/>
      <c r="RU88" s="44"/>
      <c r="RV88" s="44"/>
      <c r="RW88" s="44"/>
      <c r="RX88" s="44"/>
      <c r="RY88" s="44"/>
      <c r="RZ88" s="44"/>
      <c r="SA88" s="44"/>
      <c r="SB88" s="44"/>
      <c r="SC88" s="44"/>
      <c r="SD88" s="44"/>
      <c r="SE88" s="44"/>
      <c r="SF88" s="44"/>
      <c r="SG88" s="44"/>
      <c r="SH88" s="44"/>
      <c r="SM88">
        <f>'GRR Data'!A84</f>
        <v>0</v>
      </c>
    </row>
    <row r="89" spans="1:507">
      <c r="A89" s="295">
        <v>10</v>
      </c>
      <c r="B89" s="40" t="s">
        <v>695</v>
      </c>
      <c r="C89" s="44">
        <v>690.2</v>
      </c>
      <c r="D89" s="44">
        <v>0.20899999999999999</v>
      </c>
      <c r="E89" s="44">
        <v>0.22689999999999999</v>
      </c>
      <c r="F89" s="44">
        <v>0.27289999999999998</v>
      </c>
      <c r="G89" s="44">
        <v>0.17199999999999999</v>
      </c>
      <c r="H89" s="44">
        <v>0.18859999999999999</v>
      </c>
      <c r="I89" s="44">
        <v>9.9699999999999997E-2</v>
      </c>
      <c r="J89" s="44">
        <v>0.12570000000000001</v>
      </c>
      <c r="K89" s="44">
        <v>0.1731</v>
      </c>
      <c r="L89" s="44">
        <v>0.15770000000000001</v>
      </c>
      <c r="M89" s="44">
        <v>0.14680000000000001</v>
      </c>
      <c r="N89" s="44">
        <v>0.13850000000000001</v>
      </c>
      <c r="O89" s="44">
        <v>9.6100000000000005E-2</v>
      </c>
      <c r="P89" s="44">
        <v>0.13969999999999999</v>
      </c>
      <c r="Q89" s="44">
        <v>9.8900000000000002E-2</v>
      </c>
      <c r="R89" s="44">
        <v>0.1202</v>
      </c>
      <c r="S89" s="44">
        <v>0.18010000000000001</v>
      </c>
      <c r="T89" s="44">
        <v>0.20300000000000001</v>
      </c>
      <c r="U89" s="44">
        <v>0.1996</v>
      </c>
      <c r="V89" s="44">
        <v>0.24260000000000001</v>
      </c>
      <c r="W89" s="44">
        <v>0.10801000000000001</v>
      </c>
      <c r="X89" s="44">
        <v>9.7349999999999992E-2</v>
      </c>
      <c r="Y89" s="44">
        <v>0.10539</v>
      </c>
      <c r="Z89" s="44">
        <v>8.5360000000000005E-2</v>
      </c>
      <c r="AA89" s="44">
        <v>0.10968000000000001</v>
      </c>
      <c r="AB89" s="44">
        <v>0.10507</v>
      </c>
      <c r="AC89" s="44">
        <v>5.0939999999999999E-2</v>
      </c>
      <c r="AD89" s="44">
        <v>0.13078000000000001</v>
      </c>
      <c r="AE89" s="44">
        <v>7.2029999999999997E-2</v>
      </c>
      <c r="AF89" s="44">
        <v>0.10649</v>
      </c>
      <c r="AG89" s="44">
        <v>0.12340000000000001</v>
      </c>
      <c r="AH89" s="44">
        <v>0.12465000000000001</v>
      </c>
      <c r="AI89" s="44">
        <v>8.695E-2</v>
      </c>
      <c r="AJ89" s="44">
        <v>0.10167</v>
      </c>
      <c r="AK89" s="44">
        <v>3.2219999999999999E-2</v>
      </c>
      <c r="AL89" s="44">
        <v>0.10542</v>
      </c>
      <c r="AM89" s="44">
        <v>0.10649</v>
      </c>
      <c r="AN89" s="44">
        <v>274.4726</v>
      </c>
      <c r="AO89" s="44">
        <v>274.483</v>
      </c>
      <c r="AP89" s="44">
        <v>274.48160000000001</v>
      </c>
      <c r="AQ89" s="44">
        <v>189.92410000000001</v>
      </c>
      <c r="AR89" s="44">
        <v>189.9495</v>
      </c>
      <c r="AS89" s="44">
        <v>189.93350000000001</v>
      </c>
      <c r="AT89" s="44">
        <v>0.61623600000000001</v>
      </c>
      <c r="AU89" s="44">
        <v>-0.16395000000000001</v>
      </c>
      <c r="AV89" s="44">
        <v>6.1284999999999999E-2</v>
      </c>
      <c r="AW89" s="44">
        <v>0.17422499999999999</v>
      </c>
      <c r="AX89" s="44">
        <v>7.0634000000000002E-2</v>
      </c>
      <c r="AY89" s="44">
        <v>-0.13597400000000001</v>
      </c>
      <c r="AZ89" s="44">
        <v>-2.1534000000000001E-2</v>
      </c>
      <c r="BA89" s="44">
        <v>0.29774400000000001</v>
      </c>
      <c r="BB89" s="44">
        <v>0.38080599999999998</v>
      </c>
      <c r="BC89" s="44">
        <v>0.198877</v>
      </c>
      <c r="BD89" s="44">
        <v>-0.12121800000000001</v>
      </c>
      <c r="BE89" s="44">
        <v>-0.232123</v>
      </c>
      <c r="BF89" s="44">
        <v>-0.13652500000000001</v>
      </c>
      <c r="BG89" s="44">
        <v>-3.7552000000000002E-2</v>
      </c>
      <c r="BH89" s="44">
        <v>-7.5151999999999997E-2</v>
      </c>
      <c r="BI89" s="44">
        <v>-0.25954500000000003</v>
      </c>
      <c r="BJ89" s="44">
        <v>0.29770000000000002</v>
      </c>
      <c r="BK89" s="44">
        <v>-5.91E-2</v>
      </c>
      <c r="BL89" s="44">
        <v>0.1366</v>
      </c>
      <c r="BM89" s="44">
        <v>-0.1409</v>
      </c>
      <c r="BN89" s="44">
        <v>-0.1575</v>
      </c>
      <c r="BO89" s="44">
        <v>-0.15570000000000001</v>
      </c>
      <c r="BP89" s="44">
        <v>-0.15459999999999999</v>
      </c>
      <c r="BQ89" s="44">
        <v>0.183</v>
      </c>
      <c r="BR89" s="44">
        <v>-5.1999999999999998E-2</v>
      </c>
      <c r="BS89" s="44">
        <v>-7.5300000000000006E-2</v>
      </c>
      <c r="BT89" s="44">
        <v>0.1255</v>
      </c>
      <c r="BU89" s="44">
        <v>5.4000000000000003E-3</v>
      </c>
      <c r="BV89" s="44">
        <v>2.3099999999999999E-2</v>
      </c>
      <c r="BW89" s="44">
        <v>0.156</v>
      </c>
      <c r="BX89" s="44">
        <v>8.3699999999999997E-2</v>
      </c>
      <c r="BY89" s="44">
        <v>0.15620000000000001</v>
      </c>
      <c r="BZ89" s="44">
        <v>0.14369999999999999</v>
      </c>
      <c r="CA89" s="44">
        <v>0.19009999999999999</v>
      </c>
      <c r="CB89" s="44">
        <v>0.1077</v>
      </c>
      <c r="CC89" s="44">
        <v>9.9199999999999997E-2</v>
      </c>
      <c r="CD89" s="44">
        <v>0.191</v>
      </c>
      <c r="CE89" s="44">
        <v>0.153</v>
      </c>
      <c r="CF89" s="44">
        <v>0.1449</v>
      </c>
      <c r="CG89" s="44">
        <v>6.3799999999999996E-2</v>
      </c>
      <c r="CH89" s="44">
        <v>0.126</v>
      </c>
      <c r="CI89" s="44">
        <v>9.9199999999999997E-2</v>
      </c>
      <c r="CJ89" s="44">
        <v>0.42499999999999999</v>
      </c>
      <c r="CK89" s="44">
        <v>0.4854</v>
      </c>
      <c r="CL89" s="44">
        <v>0.45660000000000001</v>
      </c>
      <c r="CM89" s="44">
        <v>0.43580000000000002</v>
      </c>
      <c r="CN89" s="44">
        <f t="shared" si="173"/>
        <v>6.0400000000000009E-2</v>
      </c>
      <c r="CO89" s="44">
        <f t="shared" si="174"/>
        <v>2.0799999999999985E-2</v>
      </c>
      <c r="CP89" s="44">
        <f t="shared" si="175"/>
        <v>1.9800000000000012E-2</v>
      </c>
      <c r="CQ89" s="44">
        <f t="shared" ref="CQ89" si="196">ABS(CR89)*2</f>
        <v>0.14360000000000001</v>
      </c>
      <c r="CR89" s="44">
        <v>-7.1800000000000003E-2</v>
      </c>
      <c r="CS89" s="44">
        <f t="shared" ref="CS89" si="197">ABS(CT89)*2</f>
        <v>1.0999999999999999E-2</v>
      </c>
      <c r="CT89" s="44">
        <v>5.4999999999999997E-3</v>
      </c>
      <c r="CU89" s="44">
        <f t="shared" si="178"/>
        <v>0.20599999999999999</v>
      </c>
      <c r="CV89" s="44">
        <v>-0.10299999999999999</v>
      </c>
      <c r="CW89" s="44">
        <f t="shared" si="179"/>
        <v>0.1226</v>
      </c>
      <c r="CX89" s="44">
        <v>-6.13E-2</v>
      </c>
      <c r="CY89" s="44">
        <v>0.12690000000000001</v>
      </c>
      <c r="CZ89" s="44">
        <v>8.3900000000000002E-2</v>
      </c>
      <c r="DA89" s="44">
        <v>6.7599999999999993E-2</v>
      </c>
      <c r="DB89" s="44">
        <v>0.19889999999999999</v>
      </c>
      <c r="DC89" s="44">
        <v>0.13200000000000001</v>
      </c>
      <c r="DD89" s="44">
        <v>0.126</v>
      </c>
      <c r="DE89" s="44">
        <v>3.5299999999999998E-2</v>
      </c>
      <c r="DF89" s="44">
        <v>3.5299999999999998E-2</v>
      </c>
      <c r="DG89" s="44">
        <v>3.4000000000000002E-2</v>
      </c>
      <c r="DH89" s="44">
        <v>8.5500000000000007E-2</v>
      </c>
      <c r="DI89" s="44">
        <v>2.7900000000000001E-2</v>
      </c>
      <c r="DJ89" s="44">
        <v>0.15040000000000001</v>
      </c>
      <c r="DK89" s="44">
        <v>0.14430000000000001</v>
      </c>
      <c r="DL89" s="44">
        <v>0.15040000000000001</v>
      </c>
      <c r="DM89" s="44">
        <v>0.15079999999999999</v>
      </c>
      <c r="DN89" s="44">
        <v>0.15079999999999999</v>
      </c>
      <c r="DO89" s="44">
        <v>8.6199999999999999E-2</v>
      </c>
      <c r="DP89" s="44">
        <v>0.151</v>
      </c>
      <c r="DQ89" s="44">
        <v>0.14099999999999999</v>
      </c>
      <c r="DR89" s="44">
        <v>0.14899999999999999</v>
      </c>
      <c r="DS89" s="44">
        <v>0.114</v>
      </c>
      <c r="DT89" s="44">
        <v>0.121</v>
      </c>
      <c r="DU89" s="44">
        <v>0.1346</v>
      </c>
      <c r="DV89" s="44">
        <v>0.13189999999999999</v>
      </c>
      <c r="DW89" s="44">
        <v>0.10100000000000001</v>
      </c>
      <c r="DX89" s="44">
        <f t="shared" si="180"/>
        <v>0</v>
      </c>
      <c r="DY89" s="44">
        <f t="shared" si="170"/>
        <v>1.2999999999999956E-3</v>
      </c>
      <c r="DZ89" s="44">
        <f t="shared" si="171"/>
        <v>5.1500000000000004E-2</v>
      </c>
      <c r="EA89" s="44">
        <f t="shared" si="172"/>
        <v>5.7600000000000005E-2</v>
      </c>
      <c r="EB89" s="44">
        <v>0.31359999999999999</v>
      </c>
      <c r="EC89" s="44">
        <v>0.307</v>
      </c>
      <c r="ED89" s="44">
        <v>0.27689999999999998</v>
      </c>
      <c r="EE89" s="44">
        <v>0.24129999999999999</v>
      </c>
      <c r="EF89" s="44">
        <v>0.25969999999999999</v>
      </c>
      <c r="EG89" s="44">
        <v>0.23139999999999999</v>
      </c>
      <c r="EH89" s="44">
        <v>0.22869999999999999</v>
      </c>
      <c r="EI89" s="44">
        <v>0.2233</v>
      </c>
      <c r="EJ89" s="44">
        <v>0.2089</v>
      </c>
      <c r="EK89" s="44">
        <f t="shared" si="181"/>
        <v>3.999999999999837E-4</v>
      </c>
      <c r="EL89" s="44">
        <v>7.821523</v>
      </c>
      <c r="EM89" s="44">
        <v>7.8576009999999998</v>
      </c>
      <c r="EN89" s="44">
        <v>7.8152299999999997</v>
      </c>
      <c r="EO89" s="44">
        <v>7.84063</v>
      </c>
      <c r="EP89" s="44">
        <v>7.8019189999999998</v>
      </c>
      <c r="EQ89" s="44">
        <v>7.8106330000000002</v>
      </c>
      <c r="ER89" s="44">
        <v>7.7943249999999997</v>
      </c>
      <c r="ES89" s="44">
        <v>7.8052950000000001</v>
      </c>
      <c r="ET89" s="44">
        <v>7.8180440000000004</v>
      </c>
      <c r="EU89" s="44">
        <v>7.8690379999999998</v>
      </c>
      <c r="EV89" s="44">
        <v>7.743519</v>
      </c>
      <c r="EW89" s="44">
        <v>7.73977</v>
      </c>
      <c r="EX89" s="44">
        <v>7.8354749999999997</v>
      </c>
      <c r="EY89" s="44">
        <v>7.833132</v>
      </c>
      <c r="EZ89" s="44">
        <v>7.8131640000000004</v>
      </c>
      <c r="FA89" s="44">
        <v>7.6967400000000001</v>
      </c>
      <c r="FB89" s="44">
        <v>7.7834519999999996</v>
      </c>
      <c r="FC89" s="44">
        <v>7.9040030000000003</v>
      </c>
      <c r="FD89" s="44">
        <v>0.48309999999999997</v>
      </c>
      <c r="FE89" s="44">
        <v>0.1193</v>
      </c>
      <c r="FF89" s="44">
        <v>0.10929999999999999</v>
      </c>
      <c r="FG89" s="44">
        <v>0.1062</v>
      </c>
      <c r="FH89" s="44">
        <v>7.4000000000000003E-3</v>
      </c>
      <c r="FI89" s="44">
        <v>-8.3299999999999999E-2</v>
      </c>
      <c r="FJ89" s="44">
        <v>4.4999999999999997E-3</v>
      </c>
      <c r="FK89" s="44">
        <v>6.2300000000000001E-2</v>
      </c>
      <c r="FL89" s="44">
        <v>9.64E-2</v>
      </c>
      <c r="FM89" s="44">
        <v>0.17030000000000001</v>
      </c>
      <c r="FN89" s="44">
        <v>-6.1999999999999998E-3</v>
      </c>
      <c r="FO89" s="44">
        <v>-4.3999999999999997E-2</v>
      </c>
      <c r="FP89" s="44">
        <v>-0.18740000000000001</v>
      </c>
      <c r="FQ89" s="44">
        <v>-0.31280000000000002</v>
      </c>
      <c r="FR89" s="44">
        <v>-8.9999999999999993E-3</v>
      </c>
      <c r="FS89" s="44">
        <v>-3.3000000000000002E-2</v>
      </c>
      <c r="FT89" s="44">
        <v>0.2298</v>
      </c>
      <c r="FU89" s="44">
        <v>0.1057</v>
      </c>
      <c r="FV89" s="44">
        <v>0</v>
      </c>
      <c r="FW89" s="44">
        <v>-2.5499999999999998E-2</v>
      </c>
      <c r="FX89" s="44">
        <v>0</v>
      </c>
      <c r="FY89" s="44">
        <v>-3.2899999999999999E-2</v>
      </c>
      <c r="FZ89" s="44">
        <v>2.3400000000000001E-2</v>
      </c>
      <c r="GA89" s="44">
        <v>2.5899999999999999E-2</v>
      </c>
      <c r="GB89" s="44">
        <v>3.1300000000000001E-2</v>
      </c>
      <c r="GC89" s="44">
        <v>4.6399999999999997E-2</v>
      </c>
      <c r="GD89" s="44">
        <v>-6.1100000000000002E-2</v>
      </c>
      <c r="GE89" s="44">
        <v>2.47E-2</v>
      </c>
      <c r="GF89" s="44">
        <v>-0.1241</v>
      </c>
      <c r="GG89" s="44">
        <v>-4.6199999999999998E-2</v>
      </c>
      <c r="GH89" s="44">
        <v>2.6599999999999999E-2</v>
      </c>
      <c r="GI89" s="44">
        <v>5.7999999999999996E-3</v>
      </c>
      <c r="GJ89" s="44">
        <v>0.52080000000000004</v>
      </c>
      <c r="GK89" s="44">
        <v>7.0300000000000001E-2</v>
      </c>
      <c r="GL89" s="44">
        <v>0.12889999999999999</v>
      </c>
      <c r="GM89" s="44">
        <v>0.1888</v>
      </c>
      <c r="GN89" s="44">
        <v>7.4300000000000005E-2</v>
      </c>
      <c r="GO89" s="44">
        <v>-3.9699999999999999E-2</v>
      </c>
      <c r="GP89" s="44">
        <v>2.46E-2</v>
      </c>
      <c r="GQ89" s="44">
        <v>6.5199999999999994E-2</v>
      </c>
      <c r="GR89" s="44">
        <v>3.6299999999999999E-2</v>
      </c>
      <c r="GS89" s="44">
        <v>4.1500000000000002E-2</v>
      </c>
      <c r="GT89" s="44">
        <v>-0.1176</v>
      </c>
      <c r="GU89" s="44">
        <v>-8.6900000000000005E-2</v>
      </c>
      <c r="GV89" s="44">
        <v>-0.27529999999999999</v>
      </c>
      <c r="GW89" s="44">
        <v>-0.33210000000000001</v>
      </c>
      <c r="GX89" s="44">
        <v>-7.3700000000000002E-2</v>
      </c>
      <c r="GY89" s="44">
        <v>-2.9100000000000001E-2</v>
      </c>
      <c r="GZ89" s="44">
        <v>0.1089</v>
      </c>
      <c r="HA89" s="44">
        <v>-1.9699999999999999E-2</v>
      </c>
      <c r="HB89" s="44">
        <v>-6.2300000000000001E-2</v>
      </c>
      <c r="HC89" s="44">
        <v>-2.1100000000000001E-2</v>
      </c>
      <c r="HD89" s="44">
        <v>-3.0499999999999999E-2</v>
      </c>
      <c r="HE89" s="44">
        <v>4.9099999999999998E-2</v>
      </c>
      <c r="HF89" s="44">
        <v>6.88E-2</v>
      </c>
      <c r="HG89" s="44">
        <v>9.1300000000000006E-2</v>
      </c>
      <c r="HH89" s="44">
        <v>0.1293</v>
      </c>
      <c r="HI89" s="44">
        <v>4.5999999999999999E-3</v>
      </c>
      <c r="HJ89" s="44">
        <v>6.7400000000000002E-2</v>
      </c>
      <c r="HK89" s="44">
        <v>-8.1799999999999998E-2</v>
      </c>
      <c r="HL89" s="44">
        <v>-2.6800000000000001E-2</v>
      </c>
      <c r="HM89" s="44">
        <v>4.5499999999999999E-2</v>
      </c>
      <c r="HN89" s="44">
        <v>1.8E-3</v>
      </c>
      <c r="HO89" s="44">
        <v>-8.3599999999999994E-2</v>
      </c>
      <c r="HP89" s="44">
        <v>-5.67E-2</v>
      </c>
      <c r="HQ89" s="44">
        <v>-0.1069</v>
      </c>
      <c r="HR89" s="44">
        <v>-9.5100000000000004E-2</v>
      </c>
      <c r="HS89" s="44">
        <v>7.4200000000000002E-2</v>
      </c>
      <c r="HT89" s="44">
        <v>6.3500000000000001E-2</v>
      </c>
      <c r="HU89" s="44">
        <v>9.9199999999999997E-2</v>
      </c>
      <c r="HV89" s="44">
        <v>6.3600000000000004E-2</v>
      </c>
      <c r="HW89" s="44">
        <v>5.2699999999999997E-2</v>
      </c>
      <c r="HX89" s="44">
        <v>2.69E-2</v>
      </c>
      <c r="HY89" s="44">
        <v>8.0799999999999997E-2</v>
      </c>
      <c r="HZ89" s="44">
        <v>2.8500000000000001E-2</v>
      </c>
      <c r="IA89" s="44">
        <v>-5.1900000000000002E-2</v>
      </c>
      <c r="IB89" s="44">
        <v>-5.33E-2</v>
      </c>
      <c r="IC89" s="44">
        <v>-4.6300000000000001E-2</v>
      </c>
      <c r="ID89" s="44">
        <v>-3.2000000000000001E-2</v>
      </c>
      <c r="IE89" s="44">
        <v>-1.38E-2</v>
      </c>
      <c r="IF89" s="44">
        <v>5.7165000000000001E-2</v>
      </c>
      <c r="IG89" s="44">
        <v>9.1674000000000005E-2</v>
      </c>
      <c r="IH89" s="44">
        <v>4.385E-3</v>
      </c>
      <c r="II89" s="44">
        <v>2.6145999999999999E-2</v>
      </c>
      <c r="IJ89" s="44">
        <v>2.6123E-2</v>
      </c>
      <c r="IK89" s="44">
        <v>7.4682999999999999E-2</v>
      </c>
      <c r="IL89" s="44">
        <v>9.5149999999999992E-3</v>
      </c>
      <c r="IM89" s="44">
        <v>9.1642000000000001E-2</v>
      </c>
      <c r="IN89" s="44"/>
      <c r="IO89" s="44"/>
      <c r="IP89" s="44"/>
      <c r="IQ89" s="44"/>
      <c r="IR89" s="44"/>
      <c r="IS89" s="44"/>
      <c r="IT89" s="44"/>
      <c r="IU89" s="44"/>
      <c r="IV89" s="44"/>
      <c r="IW89" s="44"/>
      <c r="IX89" s="44"/>
      <c r="IY89" s="44"/>
      <c r="IZ89" s="44"/>
      <c r="JA89" s="44"/>
      <c r="JB89" s="44"/>
      <c r="JC89" s="44"/>
      <c r="JD89" s="44"/>
      <c r="JE89" s="44"/>
      <c r="JF89" s="44"/>
      <c r="JG89" s="44"/>
      <c r="JH89" s="44"/>
      <c r="JI89" s="44"/>
      <c r="JJ89" s="44"/>
      <c r="JK89" s="44"/>
      <c r="JL89" s="44"/>
      <c r="JM89" s="44"/>
      <c r="JN89" s="44"/>
      <c r="JO89" s="44"/>
      <c r="JP89" s="44"/>
      <c r="JQ89" s="44"/>
      <c r="JR89" s="44"/>
      <c r="JS89" s="44"/>
      <c r="JT89" s="44"/>
      <c r="JU89" s="44"/>
      <c r="JV89" s="44"/>
      <c r="JW89" s="44"/>
      <c r="JX89" s="44"/>
      <c r="JY89" s="44"/>
      <c r="JZ89" s="44"/>
      <c r="KA89" s="44"/>
      <c r="KB89" s="44"/>
      <c r="KC89" s="44"/>
      <c r="KD89" s="44"/>
      <c r="KE89" s="44"/>
      <c r="KF89" s="44"/>
      <c r="KG89" s="44"/>
      <c r="KH89" s="44"/>
      <c r="KI89" s="44"/>
      <c r="KJ89" s="44"/>
      <c r="KK89" s="44"/>
      <c r="KL89" s="44"/>
      <c r="KM89" s="44"/>
      <c r="KN89" s="44"/>
      <c r="KO89" s="44"/>
      <c r="KP89" s="44"/>
      <c r="KQ89" s="44"/>
      <c r="KR89" s="44"/>
      <c r="KS89" s="44"/>
      <c r="KT89" s="44"/>
      <c r="KU89" s="44"/>
      <c r="KV89" s="44"/>
      <c r="KW89" s="44"/>
      <c r="KX89" s="44"/>
      <c r="KY89" s="44"/>
      <c r="KZ89" s="44"/>
      <c r="LA89" s="44"/>
      <c r="LB89" s="44"/>
      <c r="LC89" s="44"/>
      <c r="LD89" s="44"/>
      <c r="LE89" s="44"/>
      <c r="LF89" s="44"/>
      <c r="LG89" s="44"/>
      <c r="LH89" s="44"/>
      <c r="LI89" s="44"/>
      <c r="LJ89" s="44"/>
      <c r="LK89" s="44"/>
      <c r="LL89" s="44"/>
      <c r="LM89" s="44"/>
      <c r="LN89" s="44"/>
      <c r="LO89" s="44"/>
      <c r="LP89" s="44"/>
      <c r="LQ89" s="44"/>
      <c r="LR89" s="44"/>
      <c r="LS89" s="44"/>
      <c r="LT89" s="44"/>
      <c r="LU89" s="44"/>
      <c r="LV89" s="44"/>
      <c r="LW89" s="44"/>
      <c r="LX89" s="44"/>
      <c r="LY89" s="44"/>
      <c r="LZ89" s="44"/>
      <c r="MA89" s="44"/>
      <c r="MB89" s="44"/>
      <c r="MC89" s="44"/>
      <c r="MD89" s="44"/>
      <c r="ME89" s="44"/>
      <c r="MF89" s="44"/>
      <c r="MG89" s="44"/>
      <c r="MH89" s="44"/>
      <c r="MI89" s="44"/>
      <c r="MJ89" s="44"/>
      <c r="MK89" s="44"/>
      <c r="ML89" s="44"/>
      <c r="MM89" s="44"/>
      <c r="MN89" s="44"/>
      <c r="MO89" s="44"/>
      <c r="MP89" s="44"/>
      <c r="MQ89" s="44"/>
      <c r="MR89" s="44"/>
      <c r="MS89" s="44"/>
      <c r="MT89" s="44"/>
      <c r="MU89" s="44"/>
      <c r="MV89" s="44"/>
      <c r="MW89" s="44"/>
      <c r="MX89" s="44"/>
      <c r="MY89" s="44"/>
      <c r="MZ89" s="44"/>
      <c r="NA89" s="44"/>
      <c r="NB89" s="44"/>
      <c r="NC89" s="44"/>
      <c r="ND89" s="44"/>
      <c r="NE89" s="44"/>
      <c r="NF89" s="44"/>
      <c r="NG89" s="44"/>
      <c r="NH89" s="44"/>
      <c r="NI89" s="44"/>
      <c r="NJ89" s="44"/>
      <c r="NK89" s="44"/>
      <c r="NL89" s="44"/>
      <c r="NM89" s="44"/>
      <c r="NN89" s="44"/>
      <c r="NO89" s="44"/>
      <c r="NP89" s="44"/>
      <c r="NQ89" s="44"/>
      <c r="NR89" s="44"/>
      <c r="NS89" s="44"/>
      <c r="NT89" s="44"/>
      <c r="NU89" s="44"/>
      <c r="NV89" s="44"/>
      <c r="NW89" s="44"/>
      <c r="NX89" s="44"/>
      <c r="NY89" s="44"/>
      <c r="NZ89" s="44"/>
      <c r="OA89" s="44"/>
      <c r="OB89" s="44"/>
      <c r="OC89" s="44"/>
      <c r="OD89" s="44"/>
      <c r="OE89" s="44"/>
      <c r="OF89" s="44"/>
      <c r="OG89" s="44"/>
      <c r="OH89" s="44"/>
      <c r="OI89" s="44"/>
      <c r="OJ89" s="44"/>
      <c r="OK89" s="44"/>
      <c r="OL89" s="44"/>
      <c r="OM89" s="44"/>
      <c r="ON89" s="44"/>
      <c r="OO89" s="44"/>
      <c r="OP89" s="44"/>
      <c r="OQ89" s="44"/>
      <c r="OR89" s="44"/>
      <c r="OS89" s="44"/>
      <c r="OT89" s="44"/>
      <c r="OU89" s="44"/>
      <c r="OV89" s="44"/>
      <c r="OW89" s="44"/>
      <c r="OX89" s="44"/>
      <c r="OY89" s="44"/>
      <c r="OZ89" s="44"/>
      <c r="PA89" s="44"/>
      <c r="PB89" s="44"/>
      <c r="PC89" s="44"/>
      <c r="PD89" s="44"/>
      <c r="PE89" s="44"/>
      <c r="PF89" s="44"/>
      <c r="PG89" s="44"/>
      <c r="PH89" s="44"/>
      <c r="PI89" s="44"/>
      <c r="PJ89" s="44"/>
      <c r="PK89" s="44"/>
      <c r="PL89" s="44"/>
      <c r="PM89" s="44"/>
      <c r="PN89" s="44"/>
      <c r="PO89" s="44"/>
      <c r="PP89" s="44"/>
      <c r="PQ89" s="44"/>
      <c r="PR89" s="44"/>
      <c r="PS89" s="44"/>
      <c r="PT89" s="44"/>
      <c r="PU89" s="44"/>
      <c r="PV89" s="44"/>
      <c r="PW89" s="44"/>
      <c r="PX89" s="44"/>
      <c r="PY89" s="44"/>
      <c r="PZ89" s="44"/>
      <c r="QA89" s="44"/>
      <c r="QB89" s="44"/>
      <c r="QC89" s="44"/>
      <c r="QD89" s="44"/>
      <c r="QE89" s="44"/>
      <c r="QF89" s="44"/>
      <c r="QG89" s="44"/>
      <c r="QH89" s="44"/>
      <c r="QI89" s="44"/>
      <c r="QJ89" s="44"/>
      <c r="QK89" s="44"/>
      <c r="QL89" s="44"/>
      <c r="QM89" s="44"/>
      <c r="QN89" s="44"/>
      <c r="QO89" s="44"/>
      <c r="QP89" s="44"/>
      <c r="QQ89" s="44"/>
      <c r="QR89" s="44"/>
      <c r="QS89" s="44"/>
      <c r="QT89" s="44"/>
      <c r="QU89" s="44"/>
      <c r="QV89" s="44"/>
      <c r="QW89" s="44"/>
      <c r="QX89" s="44"/>
      <c r="QY89" s="44"/>
      <c r="QZ89" s="44"/>
      <c r="RA89" s="44"/>
      <c r="RB89" s="44"/>
      <c r="RC89" s="44"/>
      <c r="RD89" s="44"/>
      <c r="RE89" s="44"/>
      <c r="RF89" s="44"/>
      <c r="RG89" s="44"/>
      <c r="RH89" s="44"/>
      <c r="RI89" s="44"/>
      <c r="RJ89" s="44"/>
      <c r="RK89" s="44"/>
      <c r="RL89" s="44"/>
      <c r="RM89" s="44"/>
      <c r="RN89" s="44"/>
      <c r="RO89" s="44"/>
      <c r="RP89" s="44"/>
      <c r="RQ89" s="44"/>
      <c r="RR89" s="44"/>
      <c r="RS89" s="44"/>
      <c r="RT89" s="44"/>
      <c r="RU89" s="44"/>
      <c r="RV89" s="44"/>
      <c r="RW89" s="44"/>
      <c r="RX89" s="44"/>
      <c r="RY89" s="44"/>
      <c r="RZ89" s="44"/>
      <c r="SA89" s="44"/>
      <c r="SB89" s="44"/>
      <c r="SC89" s="44"/>
      <c r="SD89" s="44"/>
      <c r="SE89" s="44"/>
      <c r="SF89" s="44"/>
      <c r="SG89" s="44"/>
      <c r="SH89" s="44"/>
      <c r="SM89">
        <f>'GRR Data'!A85</f>
        <v>0</v>
      </c>
    </row>
    <row r="90" spans="1:507">
      <c r="A90" s="295">
        <v>11</v>
      </c>
      <c r="B90" s="40" t="s">
        <v>696</v>
      </c>
      <c r="C90" s="44">
        <v>688.3</v>
      </c>
      <c r="D90" s="44">
        <v>0.187</v>
      </c>
      <c r="E90" s="44">
        <v>0.2152</v>
      </c>
      <c r="F90" s="44">
        <v>0.27429999999999999</v>
      </c>
      <c r="G90" s="44">
        <v>0.16789999999999999</v>
      </c>
      <c r="H90" s="44">
        <v>0.1905</v>
      </c>
      <c r="I90" s="44">
        <v>0.1744</v>
      </c>
      <c r="J90" s="44">
        <v>0.1706</v>
      </c>
      <c r="K90" s="44">
        <v>0.14940000000000001</v>
      </c>
      <c r="L90" s="44">
        <v>0.1762</v>
      </c>
      <c r="M90" s="44">
        <v>0.1552</v>
      </c>
      <c r="N90" s="44">
        <v>0.1452</v>
      </c>
      <c r="O90" s="44">
        <v>0.14910000000000001</v>
      </c>
      <c r="P90" s="44">
        <v>0.18210000000000001</v>
      </c>
      <c r="Q90" s="44">
        <v>0.14829999999999999</v>
      </c>
      <c r="R90" s="44">
        <v>0.16300000000000001</v>
      </c>
      <c r="S90" s="44">
        <v>0.17829999999999999</v>
      </c>
      <c r="T90" s="44">
        <v>0.24010000000000001</v>
      </c>
      <c r="U90" s="44">
        <v>0.2044</v>
      </c>
      <c r="V90" s="44">
        <v>0.20680000000000001</v>
      </c>
      <c r="W90" s="44">
        <v>0.13047999999999998</v>
      </c>
      <c r="X90" s="44">
        <v>0.10385999999999999</v>
      </c>
      <c r="Y90" s="44">
        <v>0.10981999999999999</v>
      </c>
      <c r="Z90" s="44">
        <v>8.4089999999999998E-2</v>
      </c>
      <c r="AA90" s="44">
        <v>0.10081</v>
      </c>
      <c r="AB90" s="44">
        <v>9.7220000000000001E-2</v>
      </c>
      <c r="AC90" s="44">
        <v>3.6459999999999999E-2</v>
      </c>
      <c r="AD90" s="44">
        <v>0.10606</v>
      </c>
      <c r="AE90" s="44">
        <v>5.6559999999999999E-2</v>
      </c>
      <c r="AF90" s="44">
        <v>0.10124</v>
      </c>
      <c r="AG90" s="44">
        <v>0.11655</v>
      </c>
      <c r="AH90" s="44">
        <v>0.11572</v>
      </c>
      <c r="AI90" s="44">
        <v>8.1040000000000001E-2</v>
      </c>
      <c r="AJ90" s="44">
        <v>0.12235</v>
      </c>
      <c r="AK90" s="44">
        <v>6.2460000000000002E-2</v>
      </c>
      <c r="AL90" s="44">
        <v>0.10254000000000001</v>
      </c>
      <c r="AM90" s="44">
        <v>9.4590000000000007E-2</v>
      </c>
      <c r="AN90" s="44">
        <v>274.47390000000001</v>
      </c>
      <c r="AO90" s="44">
        <v>274.49130000000002</v>
      </c>
      <c r="AP90" s="44">
        <v>274.49059999999997</v>
      </c>
      <c r="AQ90" s="44">
        <v>189.92599999999999</v>
      </c>
      <c r="AR90" s="44">
        <v>189.9468</v>
      </c>
      <c r="AS90" s="44">
        <v>189.93940000000001</v>
      </c>
      <c r="AT90" s="44">
        <v>0.51538300000000004</v>
      </c>
      <c r="AU90" s="44">
        <v>-0.14567099999999999</v>
      </c>
      <c r="AV90" s="44">
        <v>7.1083999999999994E-2</v>
      </c>
      <c r="AW90" s="44">
        <v>0.152865</v>
      </c>
      <c r="AX90" s="44">
        <v>5.6827999999999997E-2</v>
      </c>
      <c r="AY90" s="44">
        <v>-0.14785499999999999</v>
      </c>
      <c r="AZ90" s="44">
        <v>-6.2523999999999996E-2</v>
      </c>
      <c r="BA90" s="44">
        <v>0.21864800000000001</v>
      </c>
      <c r="BB90" s="44">
        <v>0.31140400000000001</v>
      </c>
      <c r="BC90" s="44">
        <v>0.17994399999999999</v>
      </c>
      <c r="BD90" s="44">
        <v>-7.6180999999999999E-2</v>
      </c>
      <c r="BE90" s="44">
        <v>-0.147952</v>
      </c>
      <c r="BF90" s="44">
        <v>-8.3612000000000006E-2</v>
      </c>
      <c r="BG90" s="44">
        <v>-3.6794E-2</v>
      </c>
      <c r="BH90" s="44">
        <v>-9.5430000000000001E-2</v>
      </c>
      <c r="BI90" s="44">
        <v>-0.19475400000000001</v>
      </c>
      <c r="BJ90" s="44">
        <v>0.4294</v>
      </c>
      <c r="BK90" s="44">
        <v>-7.9699999999999993E-2</v>
      </c>
      <c r="BL90" s="44">
        <v>0.19939999999999999</v>
      </c>
      <c r="BM90" s="44">
        <v>-0.14180000000000001</v>
      </c>
      <c r="BN90" s="44">
        <v>-0.16250000000000001</v>
      </c>
      <c r="BO90" s="44">
        <v>-0.15329999999999999</v>
      </c>
      <c r="BP90" s="44">
        <v>-0.1426</v>
      </c>
      <c r="BQ90" s="44">
        <v>0.12720000000000001</v>
      </c>
      <c r="BR90" s="44">
        <v>-4.0000000000000001E-3</v>
      </c>
      <c r="BS90" s="44">
        <v>-6.3399999999999998E-2</v>
      </c>
      <c r="BT90" s="44">
        <v>8.2400000000000001E-2</v>
      </c>
      <c r="BU90" s="44">
        <v>1.09E-2</v>
      </c>
      <c r="BV90" s="44">
        <v>5.8999999999999997E-2</v>
      </c>
      <c r="BW90" s="44">
        <v>0.15909999999999999</v>
      </c>
      <c r="BX90" s="44">
        <v>0.1366</v>
      </c>
      <c r="BY90" s="44">
        <v>0.16839999999999999</v>
      </c>
      <c r="BZ90" s="44">
        <v>0.15679999999999999</v>
      </c>
      <c r="CA90" s="44">
        <v>0.12640000000000001</v>
      </c>
      <c r="CB90" s="44">
        <v>8.0299999999999996E-2</v>
      </c>
      <c r="CC90" s="44">
        <v>6.2899999999999998E-2</v>
      </c>
      <c r="CD90" s="44">
        <v>0.18440000000000001</v>
      </c>
      <c r="CE90" s="44">
        <v>0.1799</v>
      </c>
      <c r="CF90" s="44">
        <v>0.1522</v>
      </c>
      <c r="CG90" s="44">
        <v>6.3799999999999996E-2</v>
      </c>
      <c r="CH90" s="44">
        <v>0.10780000000000001</v>
      </c>
      <c r="CI90" s="44">
        <v>8.14E-2</v>
      </c>
      <c r="CJ90" s="44">
        <v>0.53380000000000005</v>
      </c>
      <c r="CK90" s="44">
        <v>0.51349999999999996</v>
      </c>
      <c r="CL90" s="44">
        <v>0.49919999999999998</v>
      </c>
      <c r="CM90" s="44">
        <v>0.48199999999999998</v>
      </c>
      <c r="CN90" s="44">
        <f t="shared" si="173"/>
        <v>2.0300000000000096E-2</v>
      </c>
      <c r="CO90" s="44">
        <f t="shared" si="174"/>
        <v>1.7199999999999993E-2</v>
      </c>
      <c r="CP90" s="44">
        <f t="shared" si="175"/>
        <v>1.5500000000000513E-3</v>
      </c>
      <c r="CQ90" s="44">
        <f t="shared" ref="CQ90" si="198">ABS(CR90)*2</f>
        <v>0.1762</v>
      </c>
      <c r="CR90" s="44">
        <v>-8.8099999999999998E-2</v>
      </c>
      <c r="CS90" s="44">
        <f t="shared" ref="CS90" si="199">ABS(CT90)*2</f>
        <v>7.0599999999999996E-2</v>
      </c>
      <c r="CT90" s="44">
        <v>3.5299999999999998E-2</v>
      </c>
      <c r="CU90" s="44">
        <f t="shared" si="178"/>
        <v>0.13600000000000001</v>
      </c>
      <c r="CV90" s="44">
        <v>-6.8000000000000005E-2</v>
      </c>
      <c r="CW90" s="44">
        <f t="shared" si="179"/>
        <v>1.8800000000000001E-2</v>
      </c>
      <c r="CX90" s="44">
        <v>9.4000000000000004E-3</v>
      </c>
      <c r="CY90" s="44">
        <v>7.5999999999999998E-2</v>
      </c>
      <c r="CZ90" s="44">
        <v>4.2700000000000002E-2</v>
      </c>
      <c r="DA90" s="44">
        <v>8.7599999999999997E-2</v>
      </c>
      <c r="DB90" s="44">
        <v>8.6099999999999996E-2</v>
      </c>
      <c r="DC90" s="44">
        <v>9.0999999999999998E-2</v>
      </c>
      <c r="DD90" s="44">
        <v>6.4799999999999996E-2</v>
      </c>
      <c r="DE90" s="44">
        <v>5.9700000000000003E-2</v>
      </c>
      <c r="DF90" s="44">
        <v>4.2599999999999999E-2</v>
      </c>
      <c r="DG90" s="44">
        <v>2.8999999999999998E-3</v>
      </c>
      <c r="DH90" s="44">
        <v>7.0800000000000002E-2</v>
      </c>
      <c r="DI90" s="44">
        <v>3.6900000000000002E-2</v>
      </c>
      <c r="DJ90" s="44">
        <v>0.15040000000000001</v>
      </c>
      <c r="DK90" s="44">
        <v>0.15040000000000001</v>
      </c>
      <c r="DL90" s="44">
        <v>0.13239999999999999</v>
      </c>
      <c r="DM90" s="44">
        <v>0.13850000000000001</v>
      </c>
      <c r="DN90" s="44">
        <v>0.1386</v>
      </c>
      <c r="DO90" s="44">
        <v>8.5500000000000007E-2</v>
      </c>
      <c r="DP90" s="44">
        <v>6.9199999999999998E-2</v>
      </c>
      <c r="DQ90" s="44">
        <v>7.9200000000000007E-2</v>
      </c>
      <c r="DR90" s="44">
        <v>7.7499999999999999E-2</v>
      </c>
      <c r="DS90" s="44">
        <v>0.10349999999999999</v>
      </c>
      <c r="DT90" s="44">
        <v>9.0700000000000003E-2</v>
      </c>
      <c r="DU90" s="44">
        <v>7.2800000000000004E-2</v>
      </c>
      <c r="DV90" s="44">
        <v>7.1199999999999999E-2</v>
      </c>
      <c r="DW90" s="44">
        <v>9.9699999999999997E-2</v>
      </c>
      <c r="DX90" s="44">
        <f t="shared" si="180"/>
        <v>1.7100000000000004E-2</v>
      </c>
      <c r="DY90" s="44">
        <f t="shared" si="170"/>
        <v>3.9699999999999999E-2</v>
      </c>
      <c r="DZ90" s="44">
        <f t="shared" si="171"/>
        <v>6.7900000000000002E-2</v>
      </c>
      <c r="EA90" s="44">
        <f t="shared" si="172"/>
        <v>3.39E-2</v>
      </c>
      <c r="EB90" s="44">
        <v>0.3372</v>
      </c>
      <c r="EC90" s="44">
        <v>0.34989999999999999</v>
      </c>
      <c r="ED90" s="44">
        <v>0.30009999999999998</v>
      </c>
      <c r="EE90" s="44">
        <v>0.28420000000000001</v>
      </c>
      <c r="EF90" s="44">
        <v>0.29680000000000001</v>
      </c>
      <c r="EG90" s="44">
        <v>0.28689999999999999</v>
      </c>
      <c r="EH90" s="44">
        <v>0.29599999999999999</v>
      </c>
      <c r="EI90" s="44">
        <v>0.28449999999999998</v>
      </c>
      <c r="EJ90" s="44">
        <v>0.20910000000000001</v>
      </c>
      <c r="EK90" s="44">
        <f t="shared" si="181"/>
        <v>1.1800000000000005E-2</v>
      </c>
      <c r="EL90" s="44">
        <v>7.8560220000000003</v>
      </c>
      <c r="EM90" s="44">
        <v>7.8635099999999998</v>
      </c>
      <c r="EN90" s="44">
        <v>7.8057670000000003</v>
      </c>
      <c r="EO90" s="44">
        <v>7.880941</v>
      </c>
      <c r="EP90" s="44">
        <v>7.8136400000000004</v>
      </c>
      <c r="EQ90" s="44">
        <v>7.826295</v>
      </c>
      <c r="ER90" s="44">
        <v>7.7846729999999997</v>
      </c>
      <c r="ES90" s="44">
        <v>7.7939559999999997</v>
      </c>
      <c r="ET90" s="44">
        <v>7.8169209999999998</v>
      </c>
      <c r="EU90" s="44">
        <v>7.8887179999999999</v>
      </c>
      <c r="EV90" s="44">
        <v>7.8247999999999998</v>
      </c>
      <c r="EW90" s="44">
        <v>7.806794</v>
      </c>
      <c r="EX90" s="44">
        <v>7.840446</v>
      </c>
      <c r="EY90" s="44">
        <v>7.8084829999999998</v>
      </c>
      <c r="EZ90" s="44">
        <v>7.8007949999999999</v>
      </c>
      <c r="FA90" s="44">
        <v>7.7744580000000001</v>
      </c>
      <c r="FB90" s="44">
        <v>7.7772690000000004</v>
      </c>
      <c r="FC90" s="44">
        <v>7.8521710000000002</v>
      </c>
      <c r="FD90" s="44">
        <v>0.372</v>
      </c>
      <c r="FE90" s="44">
        <v>8.2500000000000004E-2</v>
      </c>
      <c r="FF90" s="44">
        <v>6.9099999999999995E-2</v>
      </c>
      <c r="FG90" s="44">
        <v>4.7800000000000002E-2</v>
      </c>
      <c r="FH90" s="44">
        <v>0.01</v>
      </c>
      <c r="FI90" s="44">
        <v>-5.5100000000000003E-2</v>
      </c>
      <c r="FJ90" s="44">
        <v>3.2099999999999997E-2</v>
      </c>
      <c r="FK90" s="44">
        <v>4.9799999999999997E-2</v>
      </c>
      <c r="FL90" s="44">
        <v>5.8000000000000003E-2</v>
      </c>
      <c r="FM90" s="44">
        <v>0.1007</v>
      </c>
      <c r="FN90" s="44">
        <v>4.7000000000000002E-3</v>
      </c>
      <c r="FO90" s="44">
        <v>-1.7100000000000001E-2</v>
      </c>
      <c r="FP90" s="44">
        <v>-0.1497</v>
      </c>
      <c r="FQ90" s="44">
        <v>-0.2712</v>
      </c>
      <c r="FR90" s="44">
        <v>3.8199999999999998E-2</v>
      </c>
      <c r="FS90" s="44">
        <v>2.0000000000000001E-4</v>
      </c>
      <c r="FT90" s="44">
        <v>0.16889999999999999</v>
      </c>
      <c r="FU90" s="44">
        <v>6.4799999999999996E-2</v>
      </c>
      <c r="FV90" s="44">
        <v>2.07E-2</v>
      </c>
      <c r="FW90" s="44">
        <v>1.4500000000000001E-2</v>
      </c>
      <c r="FX90" s="44">
        <v>3.8999999999999998E-3</v>
      </c>
      <c r="FY90" s="44">
        <v>-1.7600000000000001E-2</v>
      </c>
      <c r="FZ90" s="44">
        <v>4.7800000000000002E-2</v>
      </c>
      <c r="GA90" s="44">
        <v>-1E-3</v>
      </c>
      <c r="GB90" s="44">
        <v>-5.9999999999999995E-4</v>
      </c>
      <c r="GC90" s="44">
        <v>1.1000000000000001E-3</v>
      </c>
      <c r="GD90" s="44">
        <v>3.9600000000000003E-2</v>
      </c>
      <c r="GE90" s="44">
        <v>4.1700000000000001E-2</v>
      </c>
      <c r="GF90" s="44">
        <v>-6.7799999999999999E-2</v>
      </c>
      <c r="GG90" s="44">
        <v>-0.1041</v>
      </c>
      <c r="GH90" s="44">
        <v>-2.0999999999999999E-3</v>
      </c>
      <c r="GI90" s="44">
        <v>-4.0800000000000003E-2</v>
      </c>
      <c r="GJ90" s="44">
        <v>0.37880000000000003</v>
      </c>
      <c r="GK90" s="44">
        <v>6.1100000000000002E-2</v>
      </c>
      <c r="GL90" s="44">
        <v>7.7299999999999994E-2</v>
      </c>
      <c r="GM90" s="44">
        <v>8.3099999999999993E-2</v>
      </c>
      <c r="GN90" s="44">
        <v>3.6900000000000002E-2</v>
      </c>
      <c r="GO90" s="44">
        <v>-4.0800000000000003E-2</v>
      </c>
      <c r="GP90" s="44">
        <v>3.3799999999999997E-2</v>
      </c>
      <c r="GQ90" s="44">
        <v>4.2299999999999997E-2</v>
      </c>
      <c r="GR90" s="44">
        <v>2.3300000000000001E-2</v>
      </c>
      <c r="GS90" s="44">
        <v>3.6499999999999998E-2</v>
      </c>
      <c r="GT90" s="44">
        <v>-5.0200000000000002E-2</v>
      </c>
      <c r="GU90" s="44">
        <v>-4.2500000000000003E-2</v>
      </c>
      <c r="GV90" s="44">
        <v>-0.19209999999999999</v>
      </c>
      <c r="GW90" s="44">
        <v>-0.28399999999999997</v>
      </c>
      <c r="GX90" s="44">
        <v>8.3999999999999995E-3</v>
      </c>
      <c r="GY90" s="44">
        <v>0</v>
      </c>
      <c r="GZ90" s="44">
        <v>8.6400000000000005E-2</v>
      </c>
      <c r="HA90" s="44">
        <v>1.0500000000000001E-2</v>
      </c>
      <c r="HB90" s="44">
        <v>-1.9199999999999998E-2</v>
      </c>
      <c r="HC90" s="44">
        <v>-2.1399999999999999E-2</v>
      </c>
      <c r="HD90" s="44">
        <v>-3.0200000000000001E-2</v>
      </c>
      <c r="HE90" s="44">
        <v>4.7699999999999999E-2</v>
      </c>
      <c r="HF90" s="44">
        <v>8.2000000000000007E-3</v>
      </c>
      <c r="HG90" s="44">
        <v>3.2199999999999999E-2</v>
      </c>
      <c r="HH90" s="44">
        <v>6.5600000000000006E-2</v>
      </c>
      <c r="HI90" s="44">
        <v>9.4799999999999995E-2</v>
      </c>
      <c r="HJ90" s="44">
        <v>6.5199999999999994E-2</v>
      </c>
      <c r="HK90" s="44">
        <v>-2.5100000000000001E-2</v>
      </c>
      <c r="HL90" s="44">
        <v>-9.3100000000000002E-2</v>
      </c>
      <c r="HM90" s="44">
        <v>2.8000000000000001E-2</v>
      </c>
      <c r="HN90" s="44">
        <v>-4.2500000000000003E-2</v>
      </c>
      <c r="HO90" s="44">
        <v>-9.5299999999999996E-2</v>
      </c>
      <c r="HP90" s="44">
        <v>-9.11E-2</v>
      </c>
      <c r="HQ90" s="44">
        <v>-0.11899999999999999</v>
      </c>
      <c r="HR90" s="44">
        <v>-5.8200000000000002E-2</v>
      </c>
      <c r="HS90" s="44">
        <v>8.7900000000000006E-2</v>
      </c>
      <c r="HT90" s="44">
        <v>4.5600000000000002E-2</v>
      </c>
      <c r="HU90" s="44">
        <v>8.2799999999999999E-2</v>
      </c>
      <c r="HV90" s="44">
        <v>4.02E-2</v>
      </c>
      <c r="HW90" s="44">
        <v>4.4900000000000002E-2</v>
      </c>
      <c r="HX90" s="44">
        <v>6.54E-2</v>
      </c>
      <c r="HY90" s="44">
        <v>8.0799999999999997E-2</v>
      </c>
      <c r="HZ90" s="44">
        <v>7.22E-2</v>
      </c>
      <c r="IA90" s="44">
        <v>-6.1899999999999997E-2</v>
      </c>
      <c r="IB90" s="44">
        <v>-7.2099999999999997E-2</v>
      </c>
      <c r="IC90" s="44">
        <v>-7.2599999999999998E-2</v>
      </c>
      <c r="ID90" s="44">
        <v>-5.9499999999999997E-2</v>
      </c>
      <c r="IE90" s="44">
        <v>-3.2300000000000002E-2</v>
      </c>
      <c r="IF90" s="44">
        <v>2.5344999999999999E-2</v>
      </c>
      <c r="IG90" s="44">
        <v>4.7434999999999998E-2</v>
      </c>
      <c r="IH90" s="44">
        <v>6.9969999999999997E-3</v>
      </c>
      <c r="II90" s="44">
        <v>3.8459E-2</v>
      </c>
      <c r="IJ90" s="44">
        <v>2.4548E-2</v>
      </c>
      <c r="IK90" s="44">
        <v>4.2870999999999999E-2</v>
      </c>
      <c r="IL90" s="44">
        <v>8.2459999999999999E-3</v>
      </c>
      <c r="IM90" s="44">
        <v>8.1889000000000003E-2</v>
      </c>
      <c r="IN90" s="44"/>
      <c r="IO90" s="44"/>
      <c r="IP90" s="44"/>
      <c r="IQ90" s="44"/>
      <c r="IR90" s="44"/>
      <c r="IS90" s="44"/>
      <c r="IT90" s="44"/>
      <c r="IU90" s="44"/>
      <c r="IV90" s="44"/>
      <c r="IW90" s="44"/>
      <c r="IX90" s="44"/>
      <c r="IY90" s="44"/>
      <c r="IZ90" s="44"/>
      <c r="JA90" s="44"/>
      <c r="JB90" s="44"/>
      <c r="JC90" s="44"/>
      <c r="JD90" s="44"/>
      <c r="JE90" s="44"/>
      <c r="JF90" s="44"/>
      <c r="JG90" s="44"/>
      <c r="JH90" s="44"/>
      <c r="JI90" s="44"/>
      <c r="JJ90" s="44"/>
      <c r="JK90" s="44"/>
      <c r="JL90" s="44"/>
      <c r="JM90" s="44"/>
      <c r="JN90" s="44"/>
      <c r="JO90" s="44"/>
      <c r="JP90" s="44"/>
      <c r="JQ90" s="44"/>
      <c r="JR90" s="44"/>
      <c r="JS90" s="44"/>
      <c r="JT90" s="44"/>
      <c r="JU90" s="44"/>
      <c r="JV90" s="44"/>
      <c r="JW90" s="44"/>
      <c r="JX90" s="44"/>
      <c r="JY90" s="44"/>
      <c r="JZ90" s="44"/>
      <c r="KA90" s="44"/>
      <c r="KB90" s="44"/>
      <c r="KC90" s="44"/>
      <c r="KD90" s="44"/>
      <c r="KE90" s="44"/>
      <c r="KF90" s="44"/>
      <c r="KG90" s="44"/>
      <c r="KH90" s="44"/>
      <c r="KI90" s="44"/>
      <c r="KJ90" s="44"/>
      <c r="KK90" s="44"/>
      <c r="KL90" s="44"/>
      <c r="KM90" s="44"/>
      <c r="KN90" s="44"/>
      <c r="KO90" s="44"/>
      <c r="KP90" s="44"/>
      <c r="KQ90" s="44"/>
      <c r="KR90" s="44"/>
      <c r="KS90" s="44"/>
      <c r="KT90" s="44"/>
      <c r="KU90" s="44"/>
      <c r="KV90" s="44"/>
      <c r="KW90" s="44"/>
      <c r="KX90" s="44"/>
      <c r="KY90" s="44"/>
      <c r="KZ90" s="44"/>
      <c r="LA90" s="44"/>
      <c r="LB90" s="44"/>
      <c r="LC90" s="44"/>
      <c r="LD90" s="44"/>
      <c r="LE90" s="44"/>
      <c r="LF90" s="44"/>
      <c r="LG90" s="44"/>
      <c r="LH90" s="44"/>
      <c r="LI90" s="44"/>
      <c r="LJ90" s="44"/>
      <c r="LK90" s="44"/>
      <c r="LL90" s="44"/>
      <c r="LM90" s="44"/>
      <c r="LN90" s="44"/>
      <c r="LO90" s="44"/>
      <c r="LP90" s="44"/>
      <c r="LQ90" s="44"/>
      <c r="LR90" s="44"/>
      <c r="LS90" s="44"/>
      <c r="LT90" s="44"/>
      <c r="LU90" s="44"/>
      <c r="LV90" s="44"/>
      <c r="LW90" s="44"/>
      <c r="LX90" s="44"/>
      <c r="LY90" s="44"/>
      <c r="LZ90" s="44"/>
      <c r="MA90" s="44"/>
      <c r="MB90" s="44"/>
      <c r="MC90" s="44"/>
      <c r="MD90" s="44"/>
      <c r="ME90" s="44"/>
      <c r="MF90" s="44"/>
      <c r="MG90" s="44"/>
      <c r="MH90" s="44"/>
      <c r="MI90" s="44"/>
      <c r="MJ90" s="44"/>
      <c r="MK90" s="44"/>
      <c r="ML90" s="44"/>
      <c r="MM90" s="44"/>
      <c r="MN90" s="44"/>
      <c r="MO90" s="44"/>
      <c r="MP90" s="44"/>
      <c r="MQ90" s="44"/>
      <c r="MR90" s="44"/>
      <c r="MS90" s="44"/>
      <c r="MT90" s="44"/>
      <c r="MU90" s="44"/>
      <c r="MV90" s="44"/>
      <c r="MW90" s="44"/>
      <c r="MX90" s="44"/>
      <c r="MY90" s="44"/>
      <c r="MZ90" s="44"/>
      <c r="NA90" s="44"/>
      <c r="NB90" s="44"/>
      <c r="NC90" s="44"/>
      <c r="ND90" s="44"/>
      <c r="NE90" s="44"/>
      <c r="NF90" s="44"/>
      <c r="NG90" s="44"/>
      <c r="NH90" s="44"/>
      <c r="NI90" s="44"/>
      <c r="NJ90" s="44"/>
      <c r="NK90" s="44"/>
      <c r="NL90" s="44"/>
      <c r="NM90" s="44"/>
      <c r="NN90" s="44"/>
      <c r="NO90" s="44"/>
      <c r="NP90" s="44"/>
      <c r="NQ90" s="44"/>
      <c r="NR90" s="44"/>
      <c r="NS90" s="44"/>
      <c r="NT90" s="44"/>
      <c r="NU90" s="44"/>
      <c r="NV90" s="44"/>
      <c r="NW90" s="44"/>
      <c r="NX90" s="44"/>
      <c r="NY90" s="44"/>
      <c r="NZ90" s="44"/>
      <c r="OA90" s="44"/>
      <c r="OB90" s="44"/>
      <c r="OC90" s="44"/>
      <c r="OD90" s="44"/>
      <c r="OE90" s="44"/>
      <c r="OF90" s="44"/>
      <c r="OG90" s="44"/>
      <c r="OH90" s="44"/>
      <c r="OI90" s="44"/>
      <c r="OJ90" s="44"/>
      <c r="OK90" s="44"/>
      <c r="OL90" s="44"/>
      <c r="OM90" s="44"/>
      <c r="ON90" s="44"/>
      <c r="OO90" s="44"/>
      <c r="OP90" s="44"/>
      <c r="OQ90" s="44"/>
      <c r="OR90" s="44"/>
      <c r="OS90" s="44"/>
      <c r="OT90" s="44"/>
      <c r="OU90" s="44"/>
      <c r="OV90" s="44"/>
      <c r="OW90" s="44"/>
      <c r="OX90" s="44"/>
      <c r="OY90" s="44"/>
      <c r="OZ90" s="44"/>
      <c r="PA90" s="44"/>
      <c r="PB90" s="44"/>
      <c r="PC90" s="44"/>
      <c r="PD90" s="44"/>
      <c r="PE90" s="44"/>
      <c r="PF90" s="44"/>
      <c r="PG90" s="44"/>
      <c r="PH90" s="44"/>
      <c r="PI90" s="44"/>
      <c r="PJ90" s="44"/>
      <c r="PK90" s="44"/>
      <c r="PL90" s="44"/>
      <c r="PM90" s="44"/>
      <c r="PN90" s="44"/>
      <c r="PO90" s="44"/>
      <c r="PP90" s="44"/>
      <c r="PQ90" s="44"/>
      <c r="PR90" s="44"/>
      <c r="PS90" s="44"/>
      <c r="PT90" s="44"/>
      <c r="PU90" s="44"/>
      <c r="PV90" s="44"/>
      <c r="PW90" s="44"/>
      <c r="PX90" s="44"/>
      <c r="PY90" s="44"/>
      <c r="PZ90" s="44"/>
      <c r="QA90" s="44"/>
      <c r="QB90" s="44"/>
      <c r="QC90" s="44"/>
      <c r="QD90" s="44"/>
      <c r="QE90" s="44"/>
      <c r="QF90" s="44"/>
      <c r="QG90" s="44"/>
      <c r="QH90" s="44"/>
      <c r="QI90" s="44"/>
      <c r="QJ90" s="44"/>
      <c r="QK90" s="44"/>
      <c r="QL90" s="44"/>
      <c r="QM90" s="44"/>
      <c r="QN90" s="44"/>
      <c r="QO90" s="44"/>
      <c r="QP90" s="44"/>
      <c r="QQ90" s="44"/>
      <c r="QR90" s="44"/>
      <c r="QS90" s="44"/>
      <c r="QT90" s="44"/>
      <c r="QU90" s="44"/>
      <c r="QV90" s="44"/>
      <c r="QW90" s="44"/>
      <c r="QX90" s="44"/>
      <c r="QY90" s="44"/>
      <c r="QZ90" s="44"/>
      <c r="RA90" s="44"/>
      <c r="RB90" s="44"/>
      <c r="RC90" s="44"/>
      <c r="RD90" s="44"/>
      <c r="RE90" s="44"/>
      <c r="RF90" s="44"/>
      <c r="RG90" s="44"/>
      <c r="RH90" s="44"/>
      <c r="RI90" s="44"/>
      <c r="RJ90" s="44"/>
      <c r="RK90" s="44"/>
      <c r="RL90" s="44"/>
      <c r="RM90" s="44"/>
      <c r="RN90" s="44"/>
      <c r="RO90" s="44"/>
      <c r="RP90" s="44"/>
      <c r="RQ90" s="44"/>
      <c r="RR90" s="44"/>
      <c r="RS90" s="44"/>
      <c r="RT90" s="44"/>
      <c r="RU90" s="44"/>
      <c r="RV90" s="44"/>
      <c r="RW90" s="44"/>
      <c r="RX90" s="44"/>
      <c r="RY90" s="44"/>
      <c r="RZ90" s="44"/>
      <c r="SA90" s="44"/>
      <c r="SB90" s="44"/>
      <c r="SC90" s="44"/>
      <c r="SD90" s="44"/>
      <c r="SE90" s="44"/>
      <c r="SF90" s="44"/>
      <c r="SG90" s="44"/>
      <c r="SH90" s="44"/>
      <c r="SM90">
        <f>'GRR Data'!A86</f>
        <v>0</v>
      </c>
    </row>
    <row r="91" spans="1:507">
      <c r="A91" s="295">
        <v>12</v>
      </c>
      <c r="B91" s="40" t="s">
        <v>697</v>
      </c>
      <c r="C91" s="44">
        <v>688.5</v>
      </c>
      <c r="D91" s="44">
        <v>0.1361</v>
      </c>
      <c r="E91" s="44">
        <v>0.1658</v>
      </c>
      <c r="F91" s="44">
        <v>0.22620000000000001</v>
      </c>
      <c r="G91" s="44">
        <v>0.13289999999999999</v>
      </c>
      <c r="H91" s="44">
        <v>9.9099999999999994E-2</v>
      </c>
      <c r="I91" s="44">
        <v>0.1095</v>
      </c>
      <c r="J91" s="44">
        <v>0.10009999999999999</v>
      </c>
      <c r="K91" s="44">
        <v>0.1229</v>
      </c>
      <c r="L91" s="44">
        <v>0.12659999999999999</v>
      </c>
      <c r="M91" s="44">
        <v>0.13450000000000001</v>
      </c>
      <c r="N91" s="44">
        <v>0.1169</v>
      </c>
      <c r="O91" s="44">
        <v>0.1153</v>
      </c>
      <c r="P91" s="44">
        <v>0.14729999999999999</v>
      </c>
      <c r="Q91" s="44">
        <v>0.1145</v>
      </c>
      <c r="R91" s="44">
        <v>0.14710000000000001</v>
      </c>
      <c r="S91" s="44">
        <v>0.16170000000000001</v>
      </c>
      <c r="T91" s="44">
        <v>0.1903</v>
      </c>
      <c r="U91" s="44">
        <v>0.18029999999999999</v>
      </c>
      <c r="V91" s="44">
        <v>0.1905</v>
      </c>
      <c r="W91" s="44">
        <v>0.10058</v>
      </c>
      <c r="X91" s="44">
        <v>9.9739999999999995E-2</v>
      </c>
      <c r="Y91" s="44">
        <v>0.11304</v>
      </c>
      <c r="Z91" s="44">
        <v>0.10324999999999999</v>
      </c>
      <c r="AA91" s="44">
        <v>0.11724999999999999</v>
      </c>
      <c r="AB91" s="44">
        <v>0.12625</v>
      </c>
      <c r="AC91" s="44">
        <v>8.3860000000000004E-2</v>
      </c>
      <c r="AD91" s="44">
        <v>0.13016999999999998</v>
      </c>
      <c r="AE91" s="44">
        <v>0.10276</v>
      </c>
      <c r="AF91" s="44">
        <v>0.12886</v>
      </c>
      <c r="AG91" s="44">
        <v>0.15894</v>
      </c>
      <c r="AH91" s="44">
        <v>0.13631000000000001</v>
      </c>
      <c r="AI91" s="44">
        <v>9.1480000000000006E-2</v>
      </c>
      <c r="AJ91" s="44">
        <v>0.13312000000000002</v>
      </c>
      <c r="AK91" s="44">
        <v>9.2239999999999989E-2</v>
      </c>
      <c r="AL91" s="44">
        <v>0.14845</v>
      </c>
      <c r="AM91" s="44">
        <v>0.14499000000000001</v>
      </c>
      <c r="AN91" s="44">
        <v>274.49939999999998</v>
      </c>
      <c r="AO91" s="44">
        <v>274.50580000000002</v>
      </c>
      <c r="AP91" s="44">
        <v>274.50279999999998</v>
      </c>
      <c r="AQ91" s="44">
        <v>189.91319999999999</v>
      </c>
      <c r="AR91" s="44">
        <v>189.92679999999999</v>
      </c>
      <c r="AS91" s="44">
        <v>189.9229</v>
      </c>
      <c r="AT91" s="44">
        <v>0.40903800000000001</v>
      </c>
      <c r="AU91" s="44">
        <v>-0.13585800000000001</v>
      </c>
      <c r="AV91" s="44">
        <v>-1.0978999999999999E-2</v>
      </c>
      <c r="AW91" s="44">
        <v>8.9545E-2</v>
      </c>
      <c r="AX91" s="44">
        <v>1.3937E-2</v>
      </c>
      <c r="AY91" s="44">
        <v>-0.15082799999999999</v>
      </c>
      <c r="AZ91" s="44">
        <v>-6.0198000000000002E-2</v>
      </c>
      <c r="BA91" s="44">
        <v>0.17580699999999999</v>
      </c>
      <c r="BB91" s="44">
        <v>0.24803900000000001</v>
      </c>
      <c r="BC91" s="44">
        <v>0.100741</v>
      </c>
      <c r="BD91" s="44">
        <v>-9.6314999999999998E-2</v>
      </c>
      <c r="BE91" s="44">
        <v>-5.9397999999999999E-2</v>
      </c>
      <c r="BF91" s="44">
        <v>-3.9409E-2</v>
      </c>
      <c r="BG91" s="44">
        <v>-1.0031E-2</v>
      </c>
      <c r="BH91" s="44">
        <v>-9.7120000000000001E-3</v>
      </c>
      <c r="BI91" s="44">
        <v>-5.5338999999999999E-2</v>
      </c>
      <c r="BJ91" s="44">
        <v>0.4163</v>
      </c>
      <c r="BK91" s="44">
        <v>-6.93E-2</v>
      </c>
      <c r="BL91" s="44">
        <v>0.19620000000000001</v>
      </c>
      <c r="BM91" s="44">
        <v>-0.12609999999999999</v>
      </c>
      <c r="BN91" s="44">
        <v>-5.9799999999999999E-2</v>
      </c>
      <c r="BO91" s="44">
        <v>-0.14399999999999999</v>
      </c>
      <c r="BP91" s="44">
        <v>-0.14549999999999999</v>
      </c>
      <c r="BQ91" s="44">
        <v>0.2382</v>
      </c>
      <c r="BR91" s="44">
        <v>1.29E-2</v>
      </c>
      <c r="BS91" s="44">
        <v>-0.11840000000000001</v>
      </c>
      <c r="BT91" s="44">
        <v>7.5399999999999995E-2</v>
      </c>
      <c r="BU91" s="44">
        <v>2.5000000000000001E-3</v>
      </c>
      <c r="BV91" s="44">
        <v>6.4100000000000004E-2</v>
      </c>
      <c r="BW91" s="44">
        <v>0.18920000000000001</v>
      </c>
      <c r="BX91" s="44">
        <v>0.1447</v>
      </c>
      <c r="BY91" s="44">
        <v>0.17799999999999999</v>
      </c>
      <c r="BZ91" s="44">
        <v>0.155</v>
      </c>
      <c r="CA91" s="44">
        <v>0.1087</v>
      </c>
      <c r="CB91" s="44">
        <v>0.1198</v>
      </c>
      <c r="CC91" s="44">
        <v>0.1082</v>
      </c>
      <c r="CD91" s="44">
        <v>0.18690000000000001</v>
      </c>
      <c r="CE91" s="44">
        <v>0.14369999999999999</v>
      </c>
      <c r="CF91" s="44">
        <v>0.16170000000000001</v>
      </c>
      <c r="CG91" s="44">
        <v>9.0300000000000005E-2</v>
      </c>
      <c r="CH91" s="44">
        <v>0.1172</v>
      </c>
      <c r="CI91" s="44">
        <v>9.8799999999999999E-2</v>
      </c>
      <c r="CJ91" s="44">
        <v>0.53410000000000002</v>
      </c>
      <c r="CK91" s="44">
        <v>0.49320000000000003</v>
      </c>
      <c r="CL91" s="44">
        <v>0.53259999999999996</v>
      </c>
      <c r="CM91" s="44">
        <v>0.52729999999999999</v>
      </c>
      <c r="CN91" s="44">
        <f t="shared" si="173"/>
        <v>4.0899999999999992E-2</v>
      </c>
      <c r="CO91" s="44">
        <f t="shared" si="174"/>
        <v>5.2999999999999714E-3</v>
      </c>
      <c r="CP91" s="44">
        <f t="shared" si="175"/>
        <v>1.780000000000001E-2</v>
      </c>
      <c r="CQ91" s="44">
        <f t="shared" ref="CQ91" si="200">ABS(CR91)*2</f>
        <v>1.04E-2</v>
      </c>
      <c r="CR91" s="44">
        <v>-5.1999999999999998E-3</v>
      </c>
      <c r="CS91" s="44">
        <f t="shared" ref="CS91" si="201">ABS(CT91)*2</f>
        <v>1.7399999999999999E-2</v>
      </c>
      <c r="CT91" s="44">
        <v>-8.6999999999999994E-3</v>
      </c>
      <c r="CU91" s="44">
        <f t="shared" si="178"/>
        <v>5.5E-2</v>
      </c>
      <c r="CV91" s="44">
        <v>-2.75E-2</v>
      </c>
      <c r="CW91" s="44">
        <f t="shared" si="179"/>
        <v>8.0000000000000002E-3</v>
      </c>
      <c r="CX91" s="44">
        <v>-4.0000000000000001E-3</v>
      </c>
      <c r="CY91" s="44">
        <v>0.1066</v>
      </c>
      <c r="CZ91" s="44">
        <v>0.1245</v>
      </c>
      <c r="DA91" s="44">
        <v>6.6699999999999995E-2</v>
      </c>
      <c r="DB91" s="44">
        <v>2.53E-2</v>
      </c>
      <c r="DC91" s="44">
        <v>6.13E-2</v>
      </c>
      <c r="DD91" s="44">
        <v>5.3800000000000001E-2</v>
      </c>
      <c r="DE91" s="44">
        <v>5.5E-2</v>
      </c>
      <c r="DF91" s="44">
        <v>3.4099999999999998E-2</v>
      </c>
      <c r="DG91" s="44">
        <v>1.8100000000000002E-2</v>
      </c>
      <c r="DH91" s="44">
        <v>0.04</v>
      </c>
      <c r="DI91" s="44">
        <v>3.09E-2</v>
      </c>
      <c r="DJ91" s="44">
        <v>0.16880000000000001</v>
      </c>
      <c r="DK91" s="44">
        <v>0.16270000000000001</v>
      </c>
      <c r="DL91" s="44">
        <v>0.1933</v>
      </c>
      <c r="DM91" s="44">
        <v>0.1933</v>
      </c>
      <c r="DN91" s="44">
        <v>0.19289999999999999</v>
      </c>
      <c r="DO91" s="44">
        <v>0.1163</v>
      </c>
      <c r="DP91" s="44">
        <v>0.1104</v>
      </c>
      <c r="DQ91" s="44">
        <v>7.9899999999999999E-2</v>
      </c>
      <c r="DR91" s="44">
        <v>6.7100000000000007E-2</v>
      </c>
      <c r="DS91" s="44">
        <v>7.2800000000000004E-2</v>
      </c>
      <c r="DT91" s="44">
        <v>8.0699999999999994E-2</v>
      </c>
      <c r="DU91" s="44">
        <v>0.14449999999999999</v>
      </c>
      <c r="DV91" s="44">
        <v>0.14249999999999999</v>
      </c>
      <c r="DW91" s="44">
        <v>9.0200000000000002E-2</v>
      </c>
      <c r="DX91" s="44">
        <f t="shared" si="180"/>
        <v>2.0900000000000002E-2</v>
      </c>
      <c r="DY91" s="44">
        <f t="shared" si="170"/>
        <v>1.5999999999999997E-2</v>
      </c>
      <c r="DZ91" s="44">
        <f t="shared" si="171"/>
        <v>2.1899999999999999E-2</v>
      </c>
      <c r="EA91" s="44">
        <f t="shared" si="172"/>
        <v>9.1000000000000004E-3</v>
      </c>
      <c r="EB91" s="44">
        <v>0.3014</v>
      </c>
      <c r="EC91" s="44">
        <v>0.31280000000000002</v>
      </c>
      <c r="ED91" s="44">
        <v>0.2278</v>
      </c>
      <c r="EE91" s="44">
        <v>0.2722</v>
      </c>
      <c r="EF91" s="44">
        <v>0.27879999999999999</v>
      </c>
      <c r="EG91" s="44">
        <v>0.25619999999999998</v>
      </c>
      <c r="EH91" s="44">
        <v>0.26490000000000002</v>
      </c>
      <c r="EI91" s="44">
        <v>0.248</v>
      </c>
      <c r="EJ91" s="44">
        <v>0.26429999999999998</v>
      </c>
      <c r="EK91" s="44">
        <f t="shared" si="181"/>
        <v>2.4099999999999983E-2</v>
      </c>
      <c r="EL91" s="44">
        <v>7.8726139999999996</v>
      </c>
      <c r="EM91" s="44">
        <v>7.8711960000000003</v>
      </c>
      <c r="EN91" s="44">
        <v>7.8180519999999998</v>
      </c>
      <c r="EO91" s="44">
        <v>7.832198</v>
      </c>
      <c r="EP91" s="44">
        <v>7.807169</v>
      </c>
      <c r="EQ91" s="44">
        <v>7.8015470000000002</v>
      </c>
      <c r="ER91" s="44">
        <v>7.7947110000000004</v>
      </c>
      <c r="ES91" s="44">
        <v>7.8169170000000001</v>
      </c>
      <c r="ET91" s="44">
        <v>7.8359550000000002</v>
      </c>
      <c r="EU91" s="44">
        <v>7.8955719999999996</v>
      </c>
      <c r="EV91" s="44">
        <v>7.8196440000000003</v>
      </c>
      <c r="EW91" s="44">
        <v>7.7820479999999996</v>
      </c>
      <c r="EX91" s="44">
        <v>7.8621999999999996</v>
      </c>
      <c r="EY91" s="44">
        <v>7.9022240000000004</v>
      </c>
      <c r="EZ91" s="44">
        <v>7.8260139999999998</v>
      </c>
      <c r="FA91" s="44">
        <v>7.7643389999999997</v>
      </c>
      <c r="FB91" s="44">
        <v>7.7942390000000001</v>
      </c>
      <c r="FC91" s="44">
        <v>7.8721319999999997</v>
      </c>
      <c r="FD91" s="44">
        <v>0.25950000000000001</v>
      </c>
      <c r="FE91" s="44">
        <v>5.3400000000000003E-2</v>
      </c>
      <c r="FF91" s="44">
        <v>3.8199999999999998E-2</v>
      </c>
      <c r="FG91" s="44">
        <v>8.5000000000000006E-3</v>
      </c>
      <c r="FH91" s="44">
        <v>1.09E-2</v>
      </c>
      <c r="FI91" s="44">
        <v>-2.4199999999999999E-2</v>
      </c>
      <c r="FJ91" s="44">
        <v>3.3399999999999999E-2</v>
      </c>
      <c r="FK91" s="44">
        <v>3.73E-2</v>
      </c>
      <c r="FL91" s="44">
        <v>4.3099999999999999E-2</v>
      </c>
      <c r="FM91" s="44">
        <v>3.5299999999999998E-2</v>
      </c>
      <c r="FN91" s="44">
        <v>1E-4</v>
      </c>
      <c r="FO91" s="44">
        <v>-3.8E-3</v>
      </c>
      <c r="FP91" s="44">
        <v>-7.85E-2</v>
      </c>
      <c r="FQ91" s="44">
        <v>-0.20610000000000001</v>
      </c>
      <c r="FR91" s="44">
        <v>4.9700000000000001E-2</v>
      </c>
      <c r="FS91" s="44">
        <v>2.5999999999999999E-3</v>
      </c>
      <c r="FT91" s="44">
        <v>0.16539999999999999</v>
      </c>
      <c r="FU91" s="44">
        <v>-3.0599999999999999E-2</v>
      </c>
      <c r="FV91" s="44">
        <v>-3.85E-2</v>
      </c>
      <c r="FW91" s="44">
        <v>-5.3400000000000003E-2</v>
      </c>
      <c r="FX91" s="44">
        <v>2.01E-2</v>
      </c>
      <c r="FY91" s="44">
        <v>6.7599999999999993E-2</v>
      </c>
      <c r="FZ91" s="44">
        <v>3.73E-2</v>
      </c>
      <c r="GA91" s="44">
        <v>-9.7799999999999998E-2</v>
      </c>
      <c r="GB91" s="44">
        <v>-6.1800000000000001E-2</v>
      </c>
      <c r="GC91" s="44">
        <v>-3.27E-2</v>
      </c>
      <c r="GD91" s="44">
        <v>4.7899999999999998E-2</v>
      </c>
      <c r="GE91" s="44">
        <v>6.1600000000000002E-2</v>
      </c>
      <c r="GF91" s="44">
        <v>0.02</v>
      </c>
      <c r="GG91" s="44">
        <v>6.2899999999999998E-2</v>
      </c>
      <c r="GH91" s="44">
        <v>-2.3599999999999999E-2</v>
      </c>
      <c r="GI91" s="44">
        <v>2.12E-2</v>
      </c>
      <c r="GJ91" s="44">
        <v>0.35349999999999998</v>
      </c>
      <c r="GK91" s="44">
        <v>4.2200000000000001E-2</v>
      </c>
      <c r="GL91" s="44">
        <v>1.6500000000000001E-2</v>
      </c>
      <c r="GM91" s="44">
        <v>-2.2800000000000001E-2</v>
      </c>
      <c r="GN91" s="44">
        <v>-1.7500000000000002E-2</v>
      </c>
      <c r="GO91" s="44">
        <v>-4.8399999999999999E-2</v>
      </c>
      <c r="GP91" s="44">
        <v>1.35E-2</v>
      </c>
      <c r="GQ91" s="44">
        <v>2.0400000000000001E-2</v>
      </c>
      <c r="GR91" s="44">
        <v>3.5900000000000001E-2</v>
      </c>
      <c r="GS91" s="44">
        <v>3.8600000000000002E-2</v>
      </c>
      <c r="GT91" s="44">
        <v>2.9999999999999997E-4</v>
      </c>
      <c r="GU91" s="44">
        <v>-1.41E-2</v>
      </c>
      <c r="GV91" s="44">
        <v>-8.2600000000000007E-2</v>
      </c>
      <c r="GW91" s="44">
        <v>-0.22070000000000001</v>
      </c>
      <c r="GX91" s="44">
        <v>4.1399999999999999E-2</v>
      </c>
      <c r="GY91" s="44">
        <v>-1.6199999999999999E-2</v>
      </c>
      <c r="GZ91" s="44">
        <v>6.5699999999999995E-2</v>
      </c>
      <c r="HA91" s="44">
        <v>-2.41E-2</v>
      </c>
      <c r="HB91" s="44">
        <v>-0.1</v>
      </c>
      <c r="HC91" s="44">
        <v>-2.93E-2</v>
      </c>
      <c r="HD91" s="44">
        <v>1.38E-2</v>
      </c>
      <c r="HE91" s="44">
        <v>-2.06E-2</v>
      </c>
      <c r="HF91" s="44">
        <v>-0.15870000000000001</v>
      </c>
      <c r="HG91" s="44">
        <v>-6.1899999999999997E-2</v>
      </c>
      <c r="HH91" s="44">
        <v>4.9200000000000001E-2</v>
      </c>
      <c r="HI91" s="44">
        <v>0.1328</v>
      </c>
      <c r="HJ91" s="44">
        <v>6.4600000000000005E-2</v>
      </c>
      <c r="HK91" s="44">
        <v>0.10920000000000001</v>
      </c>
      <c r="HL91" s="44">
        <v>7.0099999999999996E-2</v>
      </c>
      <c r="HM91" s="44">
        <v>6.9900000000000004E-2</v>
      </c>
      <c r="HN91" s="44">
        <v>3.27E-2</v>
      </c>
      <c r="HO91" s="44">
        <v>-6.2300000000000001E-2</v>
      </c>
      <c r="HP91" s="44">
        <v>-6.2100000000000002E-2</v>
      </c>
      <c r="HQ91" s="44">
        <v>-8.8200000000000001E-2</v>
      </c>
      <c r="HR91" s="44">
        <v>-7.2999999999999995E-2</v>
      </c>
      <c r="HS91" s="44">
        <v>9.35E-2</v>
      </c>
      <c r="HT91" s="44">
        <v>5.4399999999999997E-2</v>
      </c>
      <c r="HU91" s="44">
        <v>7.1900000000000006E-2</v>
      </c>
      <c r="HV91" s="44">
        <v>4.8399999999999999E-2</v>
      </c>
      <c r="HW91" s="44">
        <v>3.5900000000000001E-2</v>
      </c>
      <c r="HX91" s="44">
        <v>4.0300000000000002E-2</v>
      </c>
      <c r="HY91" s="44">
        <v>8.1299999999999997E-2</v>
      </c>
      <c r="HZ91" s="44">
        <v>6.3799999999999996E-2</v>
      </c>
      <c r="IA91" s="44">
        <v>-3.5400000000000001E-2</v>
      </c>
      <c r="IB91" s="44">
        <v>-3.9600000000000003E-2</v>
      </c>
      <c r="IC91" s="44">
        <v>-4.6100000000000002E-2</v>
      </c>
      <c r="ID91" s="44">
        <v>-3.0599999999999999E-2</v>
      </c>
      <c r="IE91" s="44">
        <v>-1.5900000000000001E-2</v>
      </c>
      <c r="IF91" s="44">
        <v>3.6226000000000001E-2</v>
      </c>
      <c r="IG91" s="44">
        <v>5.9768000000000002E-2</v>
      </c>
      <c r="IH91" s="44">
        <v>7.3480000000000004E-3</v>
      </c>
      <c r="II91" s="44">
        <v>0.21779999999999999</v>
      </c>
      <c r="IJ91" s="44">
        <v>4.8009999999999997E-2</v>
      </c>
      <c r="IK91" s="44">
        <v>3.4030999999999999E-2</v>
      </c>
      <c r="IL91" s="44">
        <v>1.7231E-2</v>
      </c>
      <c r="IM91" s="44">
        <v>0.20865300000000001</v>
      </c>
      <c r="IN91" s="44"/>
      <c r="IO91" s="44"/>
      <c r="IP91" s="44"/>
      <c r="IQ91" s="44"/>
      <c r="IR91" s="44"/>
      <c r="IS91" s="44"/>
      <c r="IT91" s="44"/>
      <c r="IU91" s="44"/>
      <c r="IV91" s="44"/>
      <c r="IW91" s="44"/>
      <c r="IX91" s="44"/>
      <c r="IY91" s="44"/>
      <c r="IZ91" s="44"/>
      <c r="JA91" s="44"/>
      <c r="JB91" s="44"/>
      <c r="JC91" s="44"/>
      <c r="JD91" s="44"/>
      <c r="JE91" s="44"/>
      <c r="JF91" s="44"/>
      <c r="JG91" s="44"/>
      <c r="JH91" s="44"/>
      <c r="JI91" s="44"/>
      <c r="JJ91" s="44"/>
      <c r="JK91" s="44"/>
      <c r="JL91" s="44"/>
      <c r="JM91" s="44"/>
      <c r="JN91" s="44"/>
      <c r="JO91" s="44"/>
      <c r="JP91" s="44"/>
      <c r="JQ91" s="44"/>
      <c r="JR91" s="44"/>
      <c r="JS91" s="44"/>
      <c r="JT91" s="44"/>
      <c r="JU91" s="44"/>
      <c r="JV91" s="44"/>
      <c r="JW91" s="44"/>
      <c r="JX91" s="44"/>
      <c r="JY91" s="44"/>
      <c r="JZ91" s="44"/>
      <c r="KA91" s="44"/>
      <c r="KB91" s="44"/>
      <c r="KC91" s="44"/>
      <c r="KD91" s="44"/>
      <c r="KE91" s="44"/>
      <c r="KF91" s="44"/>
      <c r="KG91" s="44"/>
      <c r="KH91" s="44"/>
      <c r="KI91" s="44"/>
      <c r="KJ91" s="44"/>
      <c r="KK91" s="44"/>
      <c r="KL91" s="44"/>
      <c r="KM91" s="44"/>
      <c r="KN91" s="44"/>
      <c r="KO91" s="44"/>
      <c r="KP91" s="44"/>
      <c r="KQ91" s="44"/>
      <c r="KR91" s="44"/>
      <c r="KS91" s="44"/>
      <c r="KT91" s="44"/>
      <c r="KU91" s="44"/>
      <c r="KV91" s="44"/>
      <c r="KW91" s="44"/>
      <c r="KX91" s="44"/>
      <c r="KY91" s="44"/>
      <c r="KZ91" s="44"/>
      <c r="LA91" s="44"/>
      <c r="LB91" s="44"/>
      <c r="LC91" s="44"/>
      <c r="LD91" s="44"/>
      <c r="LE91" s="44"/>
      <c r="LF91" s="44"/>
      <c r="LG91" s="44"/>
      <c r="LH91" s="44"/>
      <c r="LI91" s="44"/>
      <c r="LJ91" s="44"/>
      <c r="LK91" s="44"/>
      <c r="LL91" s="44"/>
      <c r="LM91" s="44"/>
      <c r="LN91" s="44"/>
      <c r="LO91" s="44"/>
      <c r="LP91" s="44"/>
      <c r="LQ91" s="44"/>
      <c r="LR91" s="44"/>
      <c r="LS91" s="44"/>
      <c r="LT91" s="44"/>
      <c r="LU91" s="44"/>
      <c r="LV91" s="44"/>
      <c r="LW91" s="44"/>
      <c r="LX91" s="44"/>
      <c r="LY91" s="44"/>
      <c r="LZ91" s="44"/>
      <c r="MA91" s="44"/>
      <c r="MB91" s="44"/>
      <c r="MC91" s="44"/>
      <c r="MD91" s="44"/>
      <c r="ME91" s="44"/>
      <c r="MF91" s="44"/>
      <c r="MG91" s="44"/>
      <c r="MH91" s="44"/>
      <c r="MI91" s="44"/>
      <c r="MJ91" s="44"/>
      <c r="MK91" s="44"/>
      <c r="ML91" s="44"/>
      <c r="MM91" s="44"/>
      <c r="MN91" s="44"/>
      <c r="MO91" s="44"/>
      <c r="MP91" s="44"/>
      <c r="MQ91" s="44"/>
      <c r="MR91" s="44"/>
      <c r="MS91" s="44"/>
      <c r="MT91" s="44"/>
      <c r="MU91" s="44"/>
      <c r="MV91" s="44"/>
      <c r="MW91" s="44"/>
      <c r="MX91" s="44"/>
      <c r="MY91" s="44"/>
      <c r="MZ91" s="44"/>
      <c r="NA91" s="44"/>
      <c r="NB91" s="44"/>
      <c r="NC91" s="44"/>
      <c r="ND91" s="44"/>
      <c r="NE91" s="44"/>
      <c r="NF91" s="44"/>
      <c r="NG91" s="44"/>
      <c r="NH91" s="44"/>
      <c r="NI91" s="44"/>
      <c r="NJ91" s="44"/>
      <c r="NK91" s="44"/>
      <c r="NL91" s="44"/>
      <c r="NM91" s="44"/>
      <c r="NN91" s="44"/>
      <c r="NO91" s="44"/>
      <c r="NP91" s="44"/>
      <c r="NQ91" s="44"/>
      <c r="NR91" s="44"/>
      <c r="NS91" s="44"/>
      <c r="NT91" s="44"/>
      <c r="NU91" s="44"/>
      <c r="NV91" s="44"/>
      <c r="NW91" s="44"/>
      <c r="NX91" s="44"/>
      <c r="NY91" s="44"/>
      <c r="NZ91" s="44"/>
      <c r="OA91" s="44"/>
      <c r="OB91" s="44"/>
      <c r="OC91" s="44"/>
      <c r="OD91" s="44"/>
      <c r="OE91" s="44"/>
      <c r="OF91" s="44"/>
      <c r="OG91" s="44"/>
      <c r="OH91" s="44"/>
      <c r="OI91" s="44"/>
      <c r="OJ91" s="44"/>
      <c r="OK91" s="44"/>
      <c r="OL91" s="44"/>
      <c r="OM91" s="44"/>
      <c r="ON91" s="44"/>
      <c r="OO91" s="44"/>
      <c r="OP91" s="44"/>
      <c r="OQ91" s="44"/>
      <c r="OR91" s="44"/>
      <c r="OS91" s="44"/>
      <c r="OT91" s="44"/>
      <c r="OU91" s="44"/>
      <c r="OV91" s="44"/>
      <c r="OW91" s="44"/>
      <c r="OX91" s="44"/>
      <c r="OY91" s="44"/>
      <c r="OZ91" s="44"/>
      <c r="PA91" s="44"/>
      <c r="PB91" s="44"/>
      <c r="PC91" s="44"/>
      <c r="PD91" s="44"/>
      <c r="PE91" s="44"/>
      <c r="PF91" s="44"/>
      <c r="PG91" s="44"/>
      <c r="PH91" s="44"/>
      <c r="PI91" s="44"/>
      <c r="PJ91" s="44"/>
      <c r="PK91" s="44"/>
      <c r="PL91" s="44"/>
      <c r="PM91" s="44"/>
      <c r="PN91" s="44"/>
      <c r="PO91" s="44"/>
      <c r="PP91" s="44"/>
      <c r="PQ91" s="44"/>
      <c r="PR91" s="44"/>
      <c r="PS91" s="44"/>
      <c r="PT91" s="44"/>
      <c r="PU91" s="44"/>
      <c r="PV91" s="44"/>
      <c r="PW91" s="44"/>
      <c r="PX91" s="44"/>
      <c r="PY91" s="44"/>
      <c r="PZ91" s="44"/>
      <c r="QA91" s="44"/>
      <c r="QB91" s="44"/>
      <c r="QC91" s="44"/>
      <c r="QD91" s="44"/>
      <c r="QE91" s="44"/>
      <c r="QF91" s="44"/>
      <c r="QG91" s="44"/>
      <c r="QH91" s="44"/>
      <c r="QI91" s="44"/>
      <c r="QJ91" s="44"/>
      <c r="QK91" s="44"/>
      <c r="QL91" s="44"/>
      <c r="QM91" s="44"/>
      <c r="QN91" s="44"/>
      <c r="QO91" s="44"/>
      <c r="QP91" s="44"/>
      <c r="QQ91" s="44"/>
      <c r="QR91" s="44"/>
      <c r="QS91" s="44"/>
      <c r="QT91" s="44"/>
      <c r="QU91" s="44"/>
      <c r="QV91" s="44"/>
      <c r="QW91" s="44"/>
      <c r="QX91" s="44"/>
      <c r="QY91" s="44"/>
      <c r="QZ91" s="44"/>
      <c r="RA91" s="44"/>
      <c r="RB91" s="44"/>
      <c r="RC91" s="44"/>
      <c r="RD91" s="44"/>
      <c r="RE91" s="44"/>
      <c r="RF91" s="44"/>
      <c r="RG91" s="44"/>
      <c r="RH91" s="44"/>
      <c r="RI91" s="44"/>
      <c r="RJ91" s="44"/>
      <c r="RK91" s="44"/>
      <c r="RL91" s="44"/>
      <c r="RM91" s="44"/>
      <c r="RN91" s="44"/>
      <c r="RO91" s="44"/>
      <c r="RP91" s="44"/>
      <c r="RQ91" s="44"/>
      <c r="RR91" s="44"/>
      <c r="RS91" s="44"/>
      <c r="RT91" s="44"/>
      <c r="RU91" s="44"/>
      <c r="RV91" s="44"/>
      <c r="RW91" s="44"/>
      <c r="RX91" s="44"/>
      <c r="RY91" s="44"/>
      <c r="RZ91" s="44"/>
      <c r="SA91" s="44"/>
      <c r="SB91" s="44"/>
      <c r="SC91" s="44"/>
      <c r="SD91" s="44"/>
      <c r="SE91" s="44"/>
      <c r="SF91" s="44"/>
      <c r="SG91" s="44"/>
      <c r="SH91" s="44"/>
      <c r="SM91">
        <f>'GRR Data'!A87</f>
        <v>0</v>
      </c>
    </row>
    <row r="92" spans="1:507">
      <c r="A92" s="295">
        <v>13</v>
      </c>
      <c r="B92" s="40" t="s">
        <v>698</v>
      </c>
      <c r="C92" s="44">
        <v>695.4</v>
      </c>
      <c r="D92" s="44">
        <v>0.17480000000000001</v>
      </c>
      <c r="E92" s="44">
        <v>0.22389999999999999</v>
      </c>
      <c r="F92" s="44">
        <v>0.23430000000000001</v>
      </c>
      <c r="G92" s="44">
        <v>0.15690000000000001</v>
      </c>
      <c r="H92" s="44">
        <v>0.19939999999999999</v>
      </c>
      <c r="I92" s="44">
        <v>0.1741</v>
      </c>
      <c r="J92" s="44">
        <v>0.17899999999999999</v>
      </c>
      <c r="K92" s="44">
        <v>0.15970000000000001</v>
      </c>
      <c r="L92" s="44">
        <v>0.15340000000000001</v>
      </c>
      <c r="M92" s="44">
        <v>0.19220000000000001</v>
      </c>
      <c r="N92" s="44">
        <v>0.13220000000000001</v>
      </c>
      <c r="O92" s="44">
        <v>0.13639999999999999</v>
      </c>
      <c r="P92" s="44">
        <v>0.15010000000000001</v>
      </c>
      <c r="Q92" s="44">
        <v>0.15010000000000001</v>
      </c>
      <c r="R92" s="44">
        <v>0.1729</v>
      </c>
      <c r="S92" s="44">
        <v>0.10630000000000001</v>
      </c>
      <c r="T92" s="44">
        <v>0.17169999999999999</v>
      </c>
      <c r="U92" s="44">
        <v>0.17699999999999999</v>
      </c>
      <c r="V92" s="44">
        <v>0.1777</v>
      </c>
      <c r="W92" s="44">
        <v>9.5739999999999992E-2</v>
      </c>
      <c r="X92" s="44">
        <v>8.8349999999999998E-2</v>
      </c>
      <c r="Y92" s="44">
        <v>0.11215</v>
      </c>
      <c r="Z92" s="44">
        <v>9.3420000000000003E-2</v>
      </c>
      <c r="AA92" s="44">
        <v>0.11793000000000001</v>
      </c>
      <c r="AB92" s="44">
        <v>0.13503000000000001</v>
      </c>
      <c r="AC92" s="44">
        <v>7.0279999999999995E-2</v>
      </c>
      <c r="AD92" s="44">
        <v>0.1328</v>
      </c>
      <c r="AE92" s="44">
        <v>9.9349999999999994E-2</v>
      </c>
      <c r="AF92" s="44">
        <v>0.13891000000000001</v>
      </c>
      <c r="AG92" s="44">
        <v>0.14687999999999998</v>
      </c>
      <c r="AH92" s="44">
        <v>0.13484000000000002</v>
      </c>
      <c r="AI92" s="44">
        <v>7.8159999999999993E-2</v>
      </c>
      <c r="AJ92" s="44">
        <v>0.11168</v>
      </c>
      <c r="AK92" s="44">
        <v>6.8709999999999993E-2</v>
      </c>
      <c r="AL92" s="44">
        <v>0.11209000000000001</v>
      </c>
      <c r="AM92" s="44">
        <v>0.11519</v>
      </c>
      <c r="AN92" s="44">
        <v>274.48739999999998</v>
      </c>
      <c r="AO92" s="44">
        <v>274.4914</v>
      </c>
      <c r="AP92" s="44">
        <v>274.49329999999998</v>
      </c>
      <c r="AQ92" s="44">
        <v>189.91200000000001</v>
      </c>
      <c r="AR92" s="44">
        <v>189.9067</v>
      </c>
      <c r="AS92" s="44">
        <v>189.91290000000001</v>
      </c>
      <c r="AT92" s="44">
        <v>0.48507299999999998</v>
      </c>
      <c r="AU92" s="44">
        <v>-0.12865799999999999</v>
      </c>
      <c r="AV92" s="44">
        <v>5.9649999999999998E-3</v>
      </c>
      <c r="AW92" s="44">
        <v>8.8298000000000001E-2</v>
      </c>
      <c r="AX92" s="44">
        <v>3.3307000000000003E-2</v>
      </c>
      <c r="AY92" s="44">
        <v>-0.134744</v>
      </c>
      <c r="AZ92" s="44">
        <v>-5.7109999999999999E-3</v>
      </c>
      <c r="BA92" s="44">
        <v>0.23404800000000001</v>
      </c>
      <c r="BB92" s="44">
        <v>0.29372599999999999</v>
      </c>
      <c r="BC92" s="44">
        <v>0.158244</v>
      </c>
      <c r="BD92" s="44">
        <v>-7.7800999999999995E-2</v>
      </c>
      <c r="BE92" s="44">
        <v>-0.18076600000000001</v>
      </c>
      <c r="BF92" s="44">
        <v>-9.7978999999999997E-2</v>
      </c>
      <c r="BG92" s="44">
        <v>3.101E-3</v>
      </c>
      <c r="BH92" s="44">
        <v>-3.9234999999999999E-2</v>
      </c>
      <c r="BI92" s="44">
        <v>-0.15179500000000001</v>
      </c>
      <c r="BJ92" s="44">
        <v>0.38169999999999998</v>
      </c>
      <c r="BK92" s="44">
        <v>-4.2900000000000001E-2</v>
      </c>
      <c r="BL92" s="44">
        <v>0.186</v>
      </c>
      <c r="BM92" s="44">
        <v>-0.1426</v>
      </c>
      <c r="BN92" s="44">
        <v>-0.1598</v>
      </c>
      <c r="BO92" s="44">
        <v>-0.14419999999999999</v>
      </c>
      <c r="BP92" s="44">
        <v>-0.15060000000000001</v>
      </c>
      <c r="BQ92" s="44">
        <v>2.8500000000000001E-2</v>
      </c>
      <c r="BR92" s="44">
        <v>1.0500000000000001E-2</v>
      </c>
      <c r="BS92" s="44">
        <v>-9.5999999999999992E-3</v>
      </c>
      <c r="BT92" s="44">
        <v>7.3200000000000001E-2</v>
      </c>
      <c r="BU92" s="44">
        <v>4.7500000000000001E-2</v>
      </c>
      <c r="BV92" s="44">
        <v>8.6900000000000005E-2</v>
      </c>
      <c r="BW92" s="44">
        <v>7.51E-2</v>
      </c>
      <c r="BX92" s="44">
        <v>0.1174</v>
      </c>
      <c r="BY92" s="44">
        <v>0.1168</v>
      </c>
      <c r="BZ92" s="44">
        <v>0.13589999999999999</v>
      </c>
      <c r="CA92" s="44">
        <v>9.8799999999999999E-2</v>
      </c>
      <c r="CB92" s="44">
        <v>0.10929999999999999</v>
      </c>
      <c r="CC92" s="44">
        <v>0.1082</v>
      </c>
      <c r="CD92" s="44">
        <v>0.12670000000000001</v>
      </c>
      <c r="CE92" s="44">
        <v>0.12609999999999999</v>
      </c>
      <c r="CF92" s="44">
        <v>0.13750000000000001</v>
      </c>
      <c r="CG92" s="44">
        <v>0.1535</v>
      </c>
      <c r="CH92" s="44">
        <v>9.3600000000000003E-2</v>
      </c>
      <c r="CI92" s="44">
        <v>8.1299999999999997E-2</v>
      </c>
      <c r="CJ92" s="44">
        <v>0.48980000000000001</v>
      </c>
      <c r="CK92" s="44">
        <v>0.47070000000000001</v>
      </c>
      <c r="CL92" s="44">
        <v>0.50429999999999997</v>
      </c>
      <c r="CM92" s="44">
        <v>0.46700000000000003</v>
      </c>
      <c r="CN92" s="44">
        <f t="shared" si="173"/>
        <v>1.9100000000000006E-2</v>
      </c>
      <c r="CO92" s="44">
        <f t="shared" si="174"/>
        <v>3.7299999999999944E-2</v>
      </c>
      <c r="CP92" s="44">
        <f t="shared" si="175"/>
        <v>9.0999999999999692E-3</v>
      </c>
      <c r="CQ92" s="44">
        <f t="shared" ref="CQ92" si="202">ABS(CR92)*2</f>
        <v>9.2399999999999996E-2</v>
      </c>
      <c r="CR92" s="44">
        <v>-4.6199999999999998E-2</v>
      </c>
      <c r="CS92" s="44">
        <f t="shared" ref="CS92" si="203">ABS(CT92)*2</f>
        <v>2.9600000000000001E-2</v>
      </c>
      <c r="CT92" s="44">
        <v>-1.4800000000000001E-2</v>
      </c>
      <c r="CU92" s="44">
        <f t="shared" si="178"/>
        <v>8.8999999999999996E-2</v>
      </c>
      <c r="CV92" s="44">
        <v>-4.4499999999999998E-2</v>
      </c>
      <c r="CW92" s="44">
        <f t="shared" si="179"/>
        <v>4.58E-2</v>
      </c>
      <c r="CX92" s="44">
        <v>-2.29E-2</v>
      </c>
      <c r="CY92" s="44">
        <v>5.57E-2</v>
      </c>
      <c r="CZ92" s="44">
        <v>4.2900000000000001E-2</v>
      </c>
      <c r="DA92" s="44">
        <v>5.7200000000000001E-2</v>
      </c>
      <c r="DB92" s="44">
        <v>9.5799999999999996E-2</v>
      </c>
      <c r="DC92" s="44">
        <v>0.10150000000000001</v>
      </c>
      <c r="DD92" s="44">
        <v>6.4299999999999996E-2</v>
      </c>
      <c r="DE92" s="44">
        <v>2.3800000000000002E-2</v>
      </c>
      <c r="DF92" s="44">
        <v>4.7999999999999996E-3</v>
      </c>
      <c r="DG92" s="44">
        <v>-1.0699999999999999E-2</v>
      </c>
      <c r="DH92" s="44">
        <v>3.7900000000000003E-2</v>
      </c>
      <c r="DI92" s="44">
        <v>4.53E-2</v>
      </c>
      <c r="DJ92" s="44">
        <v>0.16259999999999999</v>
      </c>
      <c r="DK92" s="44">
        <v>0.1381</v>
      </c>
      <c r="DL92" s="44">
        <v>0.16880000000000001</v>
      </c>
      <c r="DM92" s="44">
        <v>0.1933</v>
      </c>
      <c r="DN92" s="44">
        <v>0.19950000000000001</v>
      </c>
      <c r="DO92" s="44">
        <v>7.4800000000000005E-2</v>
      </c>
      <c r="DP92" s="44">
        <v>8.9700000000000002E-2</v>
      </c>
      <c r="DQ92" s="44">
        <v>0.1103</v>
      </c>
      <c r="DR92" s="44">
        <v>0.1187</v>
      </c>
      <c r="DS92" s="44">
        <v>0.1139</v>
      </c>
      <c r="DT92" s="44">
        <v>0.11119999999999999</v>
      </c>
      <c r="DU92" s="44">
        <v>8.3099999999999993E-2</v>
      </c>
      <c r="DV92" s="44">
        <v>9.1399999999999995E-2</v>
      </c>
      <c r="DW92" s="44">
        <v>0.09</v>
      </c>
      <c r="DX92" s="44">
        <f t="shared" si="180"/>
        <v>1.9000000000000003E-2</v>
      </c>
      <c r="DY92" s="44">
        <f t="shared" si="170"/>
        <v>1.55E-2</v>
      </c>
      <c r="DZ92" s="44">
        <f t="shared" si="171"/>
        <v>4.8600000000000004E-2</v>
      </c>
      <c r="EA92" s="44">
        <f t="shared" si="172"/>
        <v>7.3999999999999969E-3</v>
      </c>
      <c r="EB92" s="44">
        <v>0.30780000000000002</v>
      </c>
      <c r="EC92" s="44">
        <v>0.33760000000000001</v>
      </c>
      <c r="ED92" s="44">
        <v>0.22750000000000001</v>
      </c>
      <c r="EE92" s="44">
        <v>0.25990000000000002</v>
      </c>
      <c r="EF92" s="44">
        <v>0.253</v>
      </c>
      <c r="EG92" s="44">
        <v>0.25659999999999999</v>
      </c>
      <c r="EH92" s="44">
        <v>0.27789999999999998</v>
      </c>
      <c r="EI92" s="44">
        <v>0.24759999999999999</v>
      </c>
      <c r="EJ92" s="44">
        <v>0.25800000000000001</v>
      </c>
      <c r="EK92" s="44">
        <f t="shared" si="181"/>
        <v>3.6900000000000016E-2</v>
      </c>
      <c r="EL92" s="44">
        <v>7.8323989999999997</v>
      </c>
      <c r="EM92" s="44">
        <v>7.8420360000000002</v>
      </c>
      <c r="EN92" s="44">
        <v>7.8233870000000003</v>
      </c>
      <c r="EO92" s="44">
        <v>7.8485079999999998</v>
      </c>
      <c r="EP92" s="44">
        <v>7.8052000000000001</v>
      </c>
      <c r="EQ92" s="44">
        <v>7.8323809999999998</v>
      </c>
      <c r="ER92" s="44">
        <v>7.8285400000000003</v>
      </c>
      <c r="ES92" s="44">
        <v>7.8255369999999997</v>
      </c>
      <c r="ET92" s="44">
        <v>7.8527250000000004</v>
      </c>
      <c r="EU92" s="44">
        <v>7.8805649999999998</v>
      </c>
      <c r="EV92" s="44">
        <v>7.8226300000000002</v>
      </c>
      <c r="EW92" s="44">
        <v>7.828633</v>
      </c>
      <c r="EX92" s="44">
        <v>7.8532840000000004</v>
      </c>
      <c r="EY92" s="44">
        <v>7.8564740000000004</v>
      </c>
      <c r="EZ92" s="44">
        <v>7.8363170000000002</v>
      </c>
      <c r="FA92" s="44">
        <v>7.8256300000000003</v>
      </c>
      <c r="FB92" s="44">
        <v>7.8295680000000001</v>
      </c>
      <c r="FC92" s="44">
        <v>7.9200290000000004</v>
      </c>
      <c r="FD92" s="44">
        <v>0.31140000000000001</v>
      </c>
      <c r="FE92" s="44">
        <v>6.13E-2</v>
      </c>
      <c r="FF92" s="44">
        <v>2.64E-2</v>
      </c>
      <c r="FG92" s="44">
        <v>9.2999999999999992E-3</v>
      </c>
      <c r="FH92" s="44">
        <v>4.0800000000000003E-2</v>
      </c>
      <c r="FI92" s="44">
        <v>-5.0000000000000001E-3</v>
      </c>
      <c r="FJ92" s="44">
        <v>3.5400000000000001E-2</v>
      </c>
      <c r="FK92" s="44">
        <v>1.7999999999999999E-2</v>
      </c>
      <c r="FL92" s="44">
        <v>2.9000000000000001E-2</v>
      </c>
      <c r="FM92" s="44">
        <v>0.08</v>
      </c>
      <c r="FN92" s="44">
        <v>6.0000000000000001E-3</v>
      </c>
      <c r="FO92" s="44">
        <v>-1.77E-2</v>
      </c>
      <c r="FP92" s="44">
        <v>-9.3100000000000002E-2</v>
      </c>
      <c r="FQ92" s="44">
        <v>-0.23139999999999999</v>
      </c>
      <c r="FR92" s="44">
        <v>3.56E-2</v>
      </c>
      <c r="FS92" s="44">
        <v>5.4999999999999997E-3</v>
      </c>
      <c r="FT92" s="44">
        <v>9.8799999999999999E-2</v>
      </c>
      <c r="FU92" s="44">
        <v>3.8600000000000002E-2</v>
      </c>
      <c r="FV92" s="44">
        <v>-5.1999999999999998E-3</v>
      </c>
      <c r="FW92" s="44">
        <v>-8.9999999999999998E-4</v>
      </c>
      <c r="FX92" s="44">
        <v>1.6899999999999998E-2</v>
      </c>
      <c r="FY92" s="44">
        <v>7.4999999999999997E-3</v>
      </c>
      <c r="FZ92" s="44">
        <v>3.5499999999999997E-2</v>
      </c>
      <c r="GA92" s="44">
        <v>2.7000000000000001E-3</v>
      </c>
      <c r="GB92" s="44">
        <v>6.0000000000000001E-3</v>
      </c>
      <c r="GC92" s="44">
        <v>2.9399999999999999E-2</v>
      </c>
      <c r="GD92" s="44">
        <v>-2.47E-2</v>
      </c>
      <c r="GE92" s="44">
        <v>-1.38E-2</v>
      </c>
      <c r="GF92" s="44">
        <v>-2.3800000000000002E-2</v>
      </c>
      <c r="GG92" s="44">
        <v>-6.0199999999999997E-2</v>
      </c>
      <c r="GH92" s="44">
        <v>2.64E-2</v>
      </c>
      <c r="GI92" s="44">
        <v>-3.4500000000000003E-2</v>
      </c>
      <c r="GJ92" s="44">
        <v>0.33929999999999999</v>
      </c>
      <c r="GK92" s="44">
        <v>-4.0000000000000001E-3</v>
      </c>
      <c r="GL92" s="44">
        <v>2.6100000000000002E-2</v>
      </c>
      <c r="GM92" s="44">
        <v>6.8699999999999997E-2</v>
      </c>
      <c r="GN92" s="44">
        <v>9.5000000000000001E-2</v>
      </c>
      <c r="GO92" s="44">
        <v>4.1700000000000001E-2</v>
      </c>
      <c r="GP92" s="44">
        <v>7.4399999999999994E-2</v>
      </c>
      <c r="GQ92" s="44">
        <v>5.1400000000000001E-2</v>
      </c>
      <c r="GR92" s="44">
        <v>2.7000000000000001E-3</v>
      </c>
      <c r="GS92" s="44">
        <v>-1.12E-2</v>
      </c>
      <c r="GT92" s="44">
        <v>-7.9600000000000004E-2</v>
      </c>
      <c r="GU92" s="44">
        <v>-3.8300000000000001E-2</v>
      </c>
      <c r="GV92" s="44">
        <v>-0.17100000000000001</v>
      </c>
      <c r="GW92" s="44">
        <v>-0.24429999999999999</v>
      </c>
      <c r="GX92" s="44">
        <v>-3.4799999999999998E-2</v>
      </c>
      <c r="GY92" s="44">
        <v>1E-4</v>
      </c>
      <c r="GZ92" s="44">
        <v>3.56E-2</v>
      </c>
      <c r="HA92" s="44">
        <v>-2.7000000000000001E-3</v>
      </c>
      <c r="HB92" s="44">
        <v>5.7000000000000002E-3</v>
      </c>
      <c r="HC92" s="44">
        <v>2.87E-2</v>
      </c>
      <c r="HD92" s="44">
        <v>2.69E-2</v>
      </c>
      <c r="HE92" s="44">
        <v>6.2600000000000003E-2</v>
      </c>
      <c r="HF92" s="44">
        <v>3.5400000000000001E-2</v>
      </c>
      <c r="HG92" s="44">
        <v>3.4500000000000003E-2</v>
      </c>
      <c r="HH92" s="44">
        <v>5.2400000000000002E-2</v>
      </c>
      <c r="HI92" s="44">
        <v>-7.3000000000000001E-3</v>
      </c>
      <c r="HJ92" s="44">
        <v>9.1000000000000004E-3</v>
      </c>
      <c r="HK92" s="44">
        <v>-1.4E-2</v>
      </c>
      <c r="HL92" s="44">
        <v>-4.4900000000000002E-2</v>
      </c>
      <c r="HM92" s="44">
        <v>2.8500000000000001E-2</v>
      </c>
      <c r="HN92" s="44">
        <v>-2.69E-2</v>
      </c>
      <c r="HO92" s="44">
        <v>-2.5999999999999999E-2</v>
      </c>
      <c r="HP92" s="44">
        <v>-1.35E-2</v>
      </c>
      <c r="HQ92" s="44">
        <v>-5.5100000000000003E-2</v>
      </c>
      <c r="HR92" s="44">
        <v>-4.1000000000000002E-2</v>
      </c>
      <c r="HS92" s="44">
        <v>8.1799999999999998E-2</v>
      </c>
      <c r="HT92" s="44">
        <v>6.3399999999999998E-2</v>
      </c>
      <c r="HU92" s="44">
        <v>7.1900000000000006E-2</v>
      </c>
      <c r="HV92" s="44">
        <v>3.6999999999999998E-2</v>
      </c>
      <c r="HW92" s="44">
        <v>2.8899999999999999E-2</v>
      </c>
      <c r="HX92" s="44">
        <v>2.58E-2</v>
      </c>
      <c r="HY92" s="44">
        <v>8.9800000000000005E-2</v>
      </c>
      <c r="HZ92" s="44">
        <v>5.7599999999999998E-2</v>
      </c>
      <c r="IA92" s="44">
        <v>4.0000000000000001E-3</v>
      </c>
      <c r="IB92" s="44">
        <v>6.4999999999999997E-3</v>
      </c>
      <c r="IC92" s="44">
        <v>7.7999999999999996E-3</v>
      </c>
      <c r="ID92" s="44">
        <v>1.9E-2</v>
      </c>
      <c r="IE92" s="44">
        <v>2.9000000000000001E-2</v>
      </c>
      <c r="IF92" s="44">
        <v>2.5408E-2</v>
      </c>
      <c r="IG92" s="44">
        <v>7.3009000000000004E-2</v>
      </c>
      <c r="IH92" s="44">
        <v>5.3319999999999999E-3</v>
      </c>
      <c r="II92" s="44">
        <v>2.5468000000000001E-2</v>
      </c>
      <c r="IJ92" s="44">
        <v>2.2216E-2</v>
      </c>
      <c r="IK92" s="44">
        <v>6.1074000000000003E-2</v>
      </c>
      <c r="IL92" s="44">
        <v>6.1440000000000002E-3</v>
      </c>
      <c r="IM92" s="44">
        <v>9.0329999999999994E-3</v>
      </c>
      <c r="IN92" s="44"/>
      <c r="IO92" s="44"/>
      <c r="IP92" s="44"/>
      <c r="IQ92" s="44"/>
      <c r="IR92" s="44"/>
      <c r="IS92" s="44"/>
      <c r="IT92" s="44"/>
      <c r="IU92" s="44"/>
      <c r="IV92" s="44"/>
      <c r="IW92" s="44"/>
      <c r="IX92" s="44"/>
      <c r="IY92" s="44"/>
      <c r="IZ92" s="44"/>
      <c r="JA92" s="44"/>
      <c r="JB92" s="44"/>
      <c r="JC92" s="44"/>
      <c r="JD92" s="44"/>
      <c r="JE92" s="44"/>
      <c r="JF92" s="44"/>
      <c r="JG92" s="44"/>
      <c r="JH92" s="44"/>
      <c r="JI92" s="44"/>
      <c r="JJ92" s="44"/>
      <c r="JK92" s="44"/>
      <c r="JL92" s="44"/>
      <c r="JM92" s="44"/>
      <c r="JN92" s="44"/>
      <c r="JO92" s="44"/>
      <c r="JP92" s="44"/>
      <c r="JQ92" s="44"/>
      <c r="JR92" s="44"/>
      <c r="JS92" s="44"/>
      <c r="JT92" s="44"/>
      <c r="JU92" s="44"/>
      <c r="JV92" s="44"/>
      <c r="JW92" s="44"/>
      <c r="JX92" s="44"/>
      <c r="JY92" s="44"/>
      <c r="JZ92" s="44"/>
      <c r="KA92" s="44"/>
      <c r="KB92" s="44"/>
      <c r="KC92" s="44"/>
      <c r="KD92" s="44"/>
      <c r="KE92" s="44"/>
      <c r="KF92" s="44"/>
      <c r="KG92" s="44"/>
      <c r="KH92" s="44"/>
      <c r="KI92" s="44"/>
      <c r="KJ92" s="44"/>
      <c r="KK92" s="44"/>
      <c r="KL92" s="44"/>
      <c r="KM92" s="44"/>
      <c r="KN92" s="44"/>
      <c r="KO92" s="44"/>
      <c r="KP92" s="44"/>
      <c r="KQ92" s="44"/>
      <c r="KR92" s="44"/>
      <c r="KS92" s="44"/>
      <c r="KT92" s="44"/>
      <c r="KU92" s="44"/>
      <c r="KV92" s="44"/>
      <c r="KW92" s="44"/>
      <c r="KX92" s="44"/>
      <c r="KY92" s="44"/>
      <c r="KZ92" s="44"/>
      <c r="LA92" s="44"/>
      <c r="LB92" s="44"/>
      <c r="LC92" s="44"/>
      <c r="LD92" s="44"/>
      <c r="LE92" s="44"/>
      <c r="LF92" s="44"/>
      <c r="LG92" s="44"/>
      <c r="LH92" s="44"/>
      <c r="LI92" s="44"/>
      <c r="LJ92" s="44"/>
      <c r="LK92" s="44"/>
      <c r="LL92" s="44"/>
      <c r="LM92" s="44"/>
      <c r="LN92" s="44"/>
      <c r="LO92" s="44"/>
      <c r="LP92" s="44"/>
      <c r="LQ92" s="44"/>
      <c r="LR92" s="44"/>
      <c r="LS92" s="44"/>
      <c r="LT92" s="44"/>
      <c r="LU92" s="44"/>
      <c r="LV92" s="44"/>
      <c r="LW92" s="44"/>
      <c r="LX92" s="44"/>
      <c r="LY92" s="44"/>
      <c r="LZ92" s="44"/>
      <c r="MA92" s="44"/>
      <c r="MB92" s="44"/>
      <c r="MC92" s="44"/>
      <c r="MD92" s="44"/>
      <c r="ME92" s="44"/>
      <c r="MF92" s="44"/>
      <c r="MG92" s="44"/>
      <c r="MH92" s="44"/>
      <c r="MI92" s="44"/>
      <c r="MJ92" s="44"/>
      <c r="MK92" s="44"/>
      <c r="ML92" s="44"/>
      <c r="MM92" s="44"/>
      <c r="MN92" s="44"/>
      <c r="MO92" s="44"/>
      <c r="MP92" s="44"/>
      <c r="MQ92" s="44"/>
      <c r="MR92" s="44"/>
      <c r="MS92" s="44"/>
      <c r="MT92" s="44"/>
      <c r="MU92" s="44"/>
      <c r="MV92" s="44"/>
      <c r="MW92" s="44"/>
      <c r="MX92" s="44"/>
      <c r="MY92" s="44"/>
      <c r="MZ92" s="44"/>
      <c r="NA92" s="44"/>
      <c r="NB92" s="44"/>
      <c r="NC92" s="44"/>
      <c r="ND92" s="44"/>
      <c r="NE92" s="44"/>
      <c r="NF92" s="44"/>
      <c r="NG92" s="44"/>
      <c r="NH92" s="44"/>
      <c r="NI92" s="44"/>
      <c r="NJ92" s="44"/>
      <c r="NK92" s="44"/>
      <c r="NL92" s="44"/>
      <c r="NM92" s="44"/>
      <c r="NN92" s="44"/>
      <c r="NO92" s="44"/>
      <c r="NP92" s="44"/>
      <c r="NQ92" s="44"/>
      <c r="NR92" s="44"/>
      <c r="NS92" s="44"/>
      <c r="NT92" s="44"/>
      <c r="NU92" s="44"/>
      <c r="NV92" s="44"/>
      <c r="NW92" s="44"/>
      <c r="NX92" s="44"/>
      <c r="NY92" s="44"/>
      <c r="NZ92" s="44"/>
      <c r="OA92" s="44"/>
      <c r="OB92" s="44"/>
      <c r="OC92" s="44"/>
      <c r="OD92" s="44"/>
      <c r="OE92" s="44"/>
      <c r="OF92" s="44"/>
      <c r="OG92" s="44"/>
      <c r="OH92" s="44"/>
      <c r="OI92" s="44"/>
      <c r="OJ92" s="44"/>
      <c r="OK92" s="44"/>
      <c r="OL92" s="44"/>
      <c r="OM92" s="44"/>
      <c r="ON92" s="44"/>
      <c r="OO92" s="44"/>
      <c r="OP92" s="44"/>
      <c r="OQ92" s="44"/>
      <c r="OR92" s="44"/>
      <c r="OS92" s="44"/>
      <c r="OT92" s="44"/>
      <c r="OU92" s="44"/>
      <c r="OV92" s="44"/>
      <c r="OW92" s="44"/>
      <c r="OX92" s="44"/>
      <c r="OY92" s="44"/>
      <c r="OZ92" s="44"/>
      <c r="PA92" s="44"/>
      <c r="PB92" s="44"/>
      <c r="PC92" s="44"/>
      <c r="PD92" s="44"/>
      <c r="PE92" s="44"/>
      <c r="PF92" s="44"/>
      <c r="PG92" s="44"/>
      <c r="PH92" s="44"/>
      <c r="PI92" s="44"/>
      <c r="PJ92" s="44"/>
      <c r="PK92" s="44"/>
      <c r="PL92" s="44"/>
      <c r="PM92" s="44"/>
      <c r="PN92" s="44"/>
      <c r="PO92" s="44"/>
      <c r="PP92" s="44"/>
      <c r="PQ92" s="44"/>
      <c r="PR92" s="44"/>
      <c r="PS92" s="44"/>
      <c r="PT92" s="44"/>
      <c r="PU92" s="44"/>
      <c r="PV92" s="44"/>
      <c r="PW92" s="44"/>
      <c r="PX92" s="44"/>
      <c r="PY92" s="44"/>
      <c r="PZ92" s="44"/>
      <c r="QA92" s="44"/>
      <c r="QB92" s="44"/>
      <c r="QC92" s="44"/>
      <c r="QD92" s="44"/>
      <c r="QE92" s="44"/>
      <c r="QF92" s="44"/>
      <c r="QG92" s="44"/>
      <c r="QH92" s="44"/>
      <c r="QI92" s="44"/>
      <c r="QJ92" s="44"/>
      <c r="QK92" s="44"/>
      <c r="QL92" s="44"/>
      <c r="QM92" s="44"/>
      <c r="QN92" s="44"/>
      <c r="QO92" s="44"/>
      <c r="QP92" s="44"/>
      <c r="QQ92" s="44"/>
      <c r="QR92" s="44"/>
      <c r="QS92" s="44"/>
      <c r="QT92" s="44"/>
      <c r="QU92" s="44"/>
      <c r="QV92" s="44"/>
      <c r="QW92" s="44"/>
      <c r="QX92" s="44"/>
      <c r="QY92" s="44"/>
      <c r="QZ92" s="44"/>
      <c r="RA92" s="44"/>
      <c r="RB92" s="44"/>
      <c r="RC92" s="44"/>
      <c r="RD92" s="44"/>
      <c r="RE92" s="44"/>
      <c r="RF92" s="44"/>
      <c r="RG92" s="44"/>
      <c r="RH92" s="44"/>
      <c r="RI92" s="44"/>
      <c r="RJ92" s="44"/>
      <c r="RK92" s="44"/>
      <c r="RL92" s="44"/>
      <c r="RM92" s="44"/>
      <c r="RN92" s="44"/>
      <c r="RO92" s="44"/>
      <c r="RP92" s="44"/>
      <c r="RQ92" s="44"/>
      <c r="RR92" s="44"/>
      <c r="RS92" s="44"/>
      <c r="RT92" s="44"/>
      <c r="RU92" s="44"/>
      <c r="RV92" s="44"/>
      <c r="RW92" s="44"/>
      <c r="RX92" s="44"/>
      <c r="RY92" s="44"/>
      <c r="RZ92" s="44"/>
      <c r="SA92" s="44"/>
      <c r="SB92" s="44"/>
      <c r="SC92" s="44"/>
      <c r="SD92" s="44"/>
      <c r="SE92" s="44"/>
      <c r="SF92" s="44"/>
      <c r="SG92" s="44"/>
      <c r="SH92" s="44"/>
      <c r="SM92">
        <f>'GRR Data'!A88</f>
        <v>0</v>
      </c>
    </row>
    <row r="93" spans="1:507">
      <c r="A93" s="295">
        <v>14</v>
      </c>
      <c r="B93" s="40" t="s">
        <v>699</v>
      </c>
      <c r="C93" s="44">
        <v>692.1</v>
      </c>
      <c r="D93" s="44">
        <v>0.15379999999999999</v>
      </c>
      <c r="E93" s="44">
        <v>0.192</v>
      </c>
      <c r="F93" s="44">
        <v>0.19439999999999999</v>
      </c>
      <c r="G93" s="44">
        <v>0.183</v>
      </c>
      <c r="H93" s="44">
        <v>0.18479999999999999</v>
      </c>
      <c r="I93" s="44">
        <v>4.65E-2</v>
      </c>
      <c r="J93" s="44">
        <v>7.2700000000000001E-2</v>
      </c>
      <c r="K93" s="44">
        <v>0.1072</v>
      </c>
      <c r="L93" s="44">
        <v>0.1149</v>
      </c>
      <c r="M93" s="44">
        <v>0.1159</v>
      </c>
      <c r="N93" s="44">
        <v>0.1333</v>
      </c>
      <c r="O93" s="44">
        <v>0.1109</v>
      </c>
      <c r="P93" s="44">
        <v>0.1198</v>
      </c>
      <c r="Q93" s="44">
        <v>0.1217</v>
      </c>
      <c r="R93" s="44">
        <v>0.1424</v>
      </c>
      <c r="S93" s="44">
        <v>0.15140000000000001</v>
      </c>
      <c r="T93" s="44">
        <v>0.17660000000000001</v>
      </c>
      <c r="U93" s="44">
        <v>0.18759999999999999</v>
      </c>
      <c r="V93" s="44">
        <v>0.2036</v>
      </c>
      <c r="W93" s="44">
        <v>0.12253</v>
      </c>
      <c r="X93" s="44">
        <v>0.11356999999999999</v>
      </c>
      <c r="Y93" s="44">
        <v>0.13708000000000001</v>
      </c>
      <c r="Z93" s="44">
        <v>0.11594</v>
      </c>
      <c r="AA93" s="44">
        <v>0.12587000000000001</v>
      </c>
      <c r="AB93" s="44">
        <v>0.16850999999999999</v>
      </c>
      <c r="AC93" s="44">
        <v>0.13696</v>
      </c>
      <c r="AD93" s="44">
        <v>0.18175999999999998</v>
      </c>
      <c r="AE93" s="44">
        <v>0.14915</v>
      </c>
      <c r="AF93" s="44">
        <v>0.16549</v>
      </c>
      <c r="AG93" s="44">
        <v>0.18761000000000003</v>
      </c>
      <c r="AH93" s="44">
        <v>0.16397</v>
      </c>
      <c r="AI93" s="44">
        <v>0.13618</v>
      </c>
      <c r="AJ93" s="44">
        <v>0.16688999999999998</v>
      </c>
      <c r="AK93" s="44">
        <v>0.13597999999999999</v>
      </c>
      <c r="AL93" s="44">
        <v>0.15555000000000002</v>
      </c>
      <c r="AM93" s="44">
        <v>0.14212</v>
      </c>
      <c r="AN93" s="44">
        <v>274.44459999999998</v>
      </c>
      <c r="AO93" s="44">
        <v>274.44990000000001</v>
      </c>
      <c r="AP93" s="44">
        <v>274.45519999999999</v>
      </c>
      <c r="AQ93" s="44">
        <v>189.91929999999999</v>
      </c>
      <c r="AR93" s="44">
        <v>189.9298</v>
      </c>
      <c r="AS93" s="44">
        <v>189.92789999999999</v>
      </c>
      <c r="AT93" s="44">
        <v>0.35364800000000002</v>
      </c>
      <c r="AU93" s="44">
        <v>-0.15152299999999999</v>
      </c>
      <c r="AV93" s="44">
        <v>-0.110635</v>
      </c>
      <c r="AW93" s="44">
        <v>-6.4950999999999995E-2</v>
      </c>
      <c r="AX93" s="44">
        <v>-6.8853999999999999E-2</v>
      </c>
      <c r="AY93" s="44">
        <v>-8.8520000000000001E-2</v>
      </c>
      <c r="AZ93" s="44">
        <v>-5.7844E-2</v>
      </c>
      <c r="BA93" s="44">
        <v>0.11226800000000001</v>
      </c>
      <c r="BB93" s="44">
        <v>0.212063</v>
      </c>
      <c r="BC93" s="44">
        <v>0.15887999999999999</v>
      </c>
      <c r="BD93" s="44">
        <v>-3.0861E-2</v>
      </c>
      <c r="BE93" s="44">
        <v>-7.7050999999999994E-2</v>
      </c>
      <c r="BF93" s="44">
        <v>8.9632000000000003E-2</v>
      </c>
      <c r="BG93" s="44">
        <v>0.13644100000000001</v>
      </c>
      <c r="BH93" s="44">
        <v>2.6147E-2</v>
      </c>
      <c r="BI93" s="44">
        <v>-8.5192000000000004E-2</v>
      </c>
      <c r="BJ93" s="44">
        <v>0.34870000000000001</v>
      </c>
      <c r="BK93" s="44">
        <v>-0.1197</v>
      </c>
      <c r="BL93" s="44">
        <v>0.1268</v>
      </c>
      <c r="BM93" s="44">
        <v>-0.1123</v>
      </c>
      <c r="BN93" s="44">
        <v>-0.14319999999999999</v>
      </c>
      <c r="BO93" s="44">
        <v>-0.1321</v>
      </c>
      <c r="BP93" s="44">
        <v>-0.14599999999999999</v>
      </c>
      <c r="BQ93" s="44">
        <v>0.12620000000000001</v>
      </c>
      <c r="BR93" s="44">
        <v>-4.8899999999999999E-2</v>
      </c>
      <c r="BS93" s="44">
        <v>-3.9899999999999998E-2</v>
      </c>
      <c r="BT93" s="44">
        <v>0.1007</v>
      </c>
      <c r="BU93" s="44">
        <v>4.8999999999999998E-3</v>
      </c>
      <c r="BV93" s="44">
        <v>1.83E-2</v>
      </c>
      <c r="BW93" s="44">
        <v>9.2499999999999999E-2</v>
      </c>
      <c r="BX93" s="44">
        <v>7.22E-2</v>
      </c>
      <c r="BY93" s="44">
        <v>0.1792</v>
      </c>
      <c r="BZ93" s="44">
        <v>0.13489999999999999</v>
      </c>
      <c r="CA93" s="44">
        <v>0.18099999999999999</v>
      </c>
      <c r="CB93" s="44">
        <v>0.12559999999999999</v>
      </c>
      <c r="CC93" s="44">
        <v>6.2899999999999998E-2</v>
      </c>
      <c r="CD93" s="44">
        <v>0.18129999999999999</v>
      </c>
      <c r="CE93" s="44">
        <v>0.14369999999999999</v>
      </c>
      <c r="CF93" s="44">
        <v>0.14399999999999999</v>
      </c>
      <c r="CG93" s="44">
        <v>6.3799999999999996E-2</v>
      </c>
      <c r="CH93" s="44">
        <v>0.109</v>
      </c>
      <c r="CI93" s="44">
        <v>0.11799999999999999</v>
      </c>
      <c r="CJ93" s="44">
        <v>0.49730000000000002</v>
      </c>
      <c r="CK93" s="44">
        <v>0.56440000000000001</v>
      </c>
      <c r="CL93" s="44">
        <v>0.52400000000000002</v>
      </c>
      <c r="CM93" s="44">
        <v>0.4889</v>
      </c>
      <c r="CN93" s="44">
        <f t="shared" si="173"/>
        <v>6.7099999999999993E-2</v>
      </c>
      <c r="CO93" s="44">
        <f t="shared" si="174"/>
        <v>3.510000000000002E-2</v>
      </c>
      <c r="CP93" s="44">
        <f t="shared" si="175"/>
        <v>1.5999999999999986E-2</v>
      </c>
      <c r="CQ93" s="44">
        <f t="shared" ref="CQ93" si="204">ABS(CR93)*2</f>
        <v>0.39040000000000002</v>
      </c>
      <c r="CR93" s="44">
        <v>-0.19520000000000001</v>
      </c>
      <c r="CS93" s="44">
        <f t="shared" ref="CS93" si="205">ABS(CT93)*2</f>
        <v>2.86E-2</v>
      </c>
      <c r="CT93" s="44">
        <v>-1.43E-2</v>
      </c>
      <c r="CU93" s="44">
        <f t="shared" si="178"/>
        <v>0.36720000000000003</v>
      </c>
      <c r="CV93" s="44">
        <v>-0.18360000000000001</v>
      </c>
      <c r="CW93" s="44">
        <f t="shared" si="179"/>
        <v>0.1772</v>
      </c>
      <c r="CX93" s="44">
        <v>8.8599999999999998E-2</v>
      </c>
      <c r="CY93" s="44">
        <v>4.5600000000000002E-2</v>
      </c>
      <c r="CZ93" s="44">
        <v>2.2499999999999999E-2</v>
      </c>
      <c r="DA93" s="44">
        <v>6.7599999999999993E-2</v>
      </c>
      <c r="DB93" s="44">
        <v>5.57E-2</v>
      </c>
      <c r="DC93" s="44">
        <v>0.1125</v>
      </c>
      <c r="DD93" s="44">
        <v>5.4100000000000002E-2</v>
      </c>
      <c r="DE93" s="44">
        <v>5.8099999999999999E-2</v>
      </c>
      <c r="DF93" s="44">
        <v>3.85E-2</v>
      </c>
      <c r="DG93" s="44">
        <v>2.0199999999999999E-2</v>
      </c>
      <c r="DH93" s="44">
        <v>5.3699999999999998E-2</v>
      </c>
      <c r="DI93" s="44">
        <v>4.24E-2</v>
      </c>
      <c r="DJ93" s="44">
        <v>0.1749</v>
      </c>
      <c r="DK93" s="44">
        <v>0.16919999999999999</v>
      </c>
      <c r="DL93" s="44">
        <v>0.18149999999999999</v>
      </c>
      <c r="DM93" s="44">
        <v>0.18099999999999999</v>
      </c>
      <c r="DN93" s="44">
        <v>0.18140000000000001</v>
      </c>
      <c r="DO93" s="44">
        <v>0.1061</v>
      </c>
      <c r="DP93" s="44">
        <v>0.1007</v>
      </c>
      <c r="DQ93" s="44">
        <v>7.9000000000000001E-2</v>
      </c>
      <c r="DR93" s="44">
        <v>6.7000000000000004E-2</v>
      </c>
      <c r="DS93" s="44">
        <v>8.3400000000000002E-2</v>
      </c>
      <c r="DT93" s="44">
        <v>7.0400000000000004E-2</v>
      </c>
      <c r="DU93" s="44">
        <v>6.2799999999999995E-2</v>
      </c>
      <c r="DV93" s="44">
        <v>8.0699999999999994E-2</v>
      </c>
      <c r="DW93" s="44">
        <v>8.0199999999999994E-2</v>
      </c>
      <c r="DX93" s="44">
        <f t="shared" si="180"/>
        <v>1.9599999999999999E-2</v>
      </c>
      <c r="DY93" s="44">
        <f t="shared" si="170"/>
        <v>1.83E-2</v>
      </c>
      <c r="DZ93" s="44">
        <f t="shared" si="171"/>
        <v>3.3500000000000002E-2</v>
      </c>
      <c r="EA93" s="44">
        <f t="shared" si="172"/>
        <v>1.1299999999999998E-2</v>
      </c>
      <c r="EB93" s="44">
        <v>0.27660000000000001</v>
      </c>
      <c r="EC93" s="44">
        <v>0.25819999999999999</v>
      </c>
      <c r="ED93" s="44">
        <v>0.19670000000000001</v>
      </c>
      <c r="EE93" s="44">
        <v>0.26619999999999999</v>
      </c>
      <c r="EF93" s="44">
        <v>0.24779999999999999</v>
      </c>
      <c r="EG93" s="44">
        <v>0.2445</v>
      </c>
      <c r="EH93" s="44">
        <v>0.22819999999999999</v>
      </c>
      <c r="EI93" s="44">
        <v>0.22939999999999999</v>
      </c>
      <c r="EJ93" s="44">
        <v>0.27029999999999998</v>
      </c>
      <c r="EK93" s="44">
        <f t="shared" si="181"/>
        <v>6.5000000000000058E-3</v>
      </c>
      <c r="EL93" s="44">
        <v>7.8714719999999998</v>
      </c>
      <c r="EM93" s="44">
        <v>7.8577880000000002</v>
      </c>
      <c r="EN93" s="44">
        <v>7.8210449999999998</v>
      </c>
      <c r="EO93" s="44">
        <v>7.840821</v>
      </c>
      <c r="EP93" s="44">
        <v>7.8122249999999998</v>
      </c>
      <c r="EQ93" s="44">
        <v>7.8098809999999999</v>
      </c>
      <c r="ER93" s="44">
        <v>7.8119440000000004</v>
      </c>
      <c r="ES93" s="44">
        <v>7.8454090000000001</v>
      </c>
      <c r="ET93" s="44">
        <v>7.8832849999999999</v>
      </c>
      <c r="EU93" s="44">
        <v>7.8811289999999996</v>
      </c>
      <c r="EV93" s="44">
        <v>7.815137</v>
      </c>
      <c r="EW93" s="44">
        <v>7.8251619999999997</v>
      </c>
      <c r="EX93" s="44">
        <v>7.8300400000000003</v>
      </c>
      <c r="EY93" s="44">
        <v>7.8690360000000004</v>
      </c>
      <c r="EZ93" s="44">
        <v>7.8169149999999998</v>
      </c>
      <c r="FA93" s="44">
        <v>7.7961090000000004</v>
      </c>
      <c r="FB93" s="44">
        <v>7.8098830000000001</v>
      </c>
      <c r="FC93" s="44">
        <v>7.892652</v>
      </c>
      <c r="FD93" s="44">
        <v>0.33160000000000001</v>
      </c>
      <c r="FE93" s="44">
        <v>6.9500000000000006E-2</v>
      </c>
      <c r="FF93" s="44">
        <v>3.61E-2</v>
      </c>
      <c r="FG93" s="44">
        <v>9.2999999999999992E-3</v>
      </c>
      <c r="FH93" s="44">
        <v>3.1800000000000002E-2</v>
      </c>
      <c r="FI93" s="44">
        <v>-1.5900000000000001E-2</v>
      </c>
      <c r="FJ93" s="44">
        <v>2.5100000000000001E-2</v>
      </c>
      <c r="FK93" s="44">
        <v>3.1199999999999999E-2</v>
      </c>
      <c r="FL93" s="44">
        <v>6.7000000000000004E-2</v>
      </c>
      <c r="FM93" s="44">
        <v>0.106</v>
      </c>
      <c r="FN93" s="44">
        <v>-3.0700000000000002E-2</v>
      </c>
      <c r="FO93" s="44">
        <v>-5.7200000000000001E-2</v>
      </c>
      <c r="FP93" s="44">
        <v>-0.1143</v>
      </c>
      <c r="FQ93" s="44">
        <v>-0.22570000000000001</v>
      </c>
      <c r="FR93" s="44">
        <v>4.3299999999999998E-2</v>
      </c>
      <c r="FS93" s="44">
        <v>2.4400000000000002E-2</v>
      </c>
      <c r="FT93" s="44">
        <v>0.1268</v>
      </c>
      <c r="FU93" s="44">
        <v>6.9099999999999995E-2</v>
      </c>
      <c r="FV93" s="44">
        <v>7.7000000000000002E-3</v>
      </c>
      <c r="FW93" s="44">
        <v>1.35E-2</v>
      </c>
      <c r="FX93" s="44">
        <v>-1.1599999999999999E-2</v>
      </c>
      <c r="FY93" s="44">
        <v>3.0499999999999999E-2</v>
      </c>
      <c r="FZ93" s="44">
        <v>1.8200000000000001E-2</v>
      </c>
      <c r="GA93" s="44">
        <v>-0.02</v>
      </c>
      <c r="GB93" s="44">
        <v>-2.7000000000000001E-3</v>
      </c>
      <c r="GC93" s="44">
        <v>3.3799999999999997E-2</v>
      </c>
      <c r="GD93" s="44">
        <v>-3.8999999999999998E-3</v>
      </c>
      <c r="GE93" s="44">
        <v>2.3199999999999998E-2</v>
      </c>
      <c r="GF93" s="44">
        <v>-5.1299999999999998E-2</v>
      </c>
      <c r="GG93" s="44">
        <v>-2.3800000000000002E-2</v>
      </c>
      <c r="GH93" s="44">
        <v>-2.4799999999999999E-2</v>
      </c>
      <c r="GI93" s="44">
        <v>-5.7700000000000001E-2</v>
      </c>
      <c r="GJ93" s="44">
        <v>0.31909999999999999</v>
      </c>
      <c r="GK93" s="44">
        <v>8.1299999999999997E-2</v>
      </c>
      <c r="GL93" s="44">
        <v>4.7E-2</v>
      </c>
      <c r="GM93" s="44">
        <v>1.9400000000000001E-2</v>
      </c>
      <c r="GN93" s="44">
        <v>3.5000000000000003E-2</v>
      </c>
      <c r="GO93" s="44">
        <v>-2.29E-2</v>
      </c>
      <c r="GP93" s="44">
        <v>7.7999999999999996E-3</v>
      </c>
      <c r="GQ93" s="44">
        <v>6.4999999999999997E-3</v>
      </c>
      <c r="GR93" s="44">
        <v>4.2999999999999997E-2</v>
      </c>
      <c r="GS93" s="44">
        <v>8.2900000000000001E-2</v>
      </c>
      <c r="GT93" s="44">
        <v>-4.6300000000000001E-2</v>
      </c>
      <c r="GU93" s="44">
        <v>-7.3599999999999999E-2</v>
      </c>
      <c r="GV93" s="44">
        <v>-0.1197</v>
      </c>
      <c r="GW93" s="44">
        <v>-0.2319</v>
      </c>
      <c r="GX93" s="44">
        <v>4.82E-2</v>
      </c>
      <c r="GY93" s="44">
        <v>2.8400000000000002E-2</v>
      </c>
      <c r="GZ93" s="44">
        <v>8.72E-2</v>
      </c>
      <c r="HA93" s="44">
        <v>-5.8999999999999999E-3</v>
      </c>
      <c r="HB93" s="44">
        <v>-2.3800000000000002E-2</v>
      </c>
      <c r="HC93" s="44">
        <v>-4.2099999999999999E-2</v>
      </c>
      <c r="HD93" s="44">
        <v>1.03E-2</v>
      </c>
      <c r="HE93" s="44">
        <v>8.3000000000000001E-3</v>
      </c>
      <c r="HF93" s="44">
        <v>-2.24E-2</v>
      </c>
      <c r="HG93" s="44">
        <v>1.8499999999999999E-2</v>
      </c>
      <c r="HH93" s="44">
        <v>8.6800000000000002E-2</v>
      </c>
      <c r="HI93" s="44">
        <v>4.1599999999999998E-2</v>
      </c>
      <c r="HJ93" s="44">
        <v>3.6900000000000002E-2</v>
      </c>
      <c r="HK93" s="44">
        <v>-1.5900000000000001E-2</v>
      </c>
      <c r="HL93" s="44">
        <v>-2.0299999999999999E-2</v>
      </c>
      <c r="HM93" s="44">
        <v>2.0000000000000001E-4</v>
      </c>
      <c r="HN93" s="44">
        <v>-6.4500000000000002E-2</v>
      </c>
      <c r="HO93" s="44">
        <v>-6.6500000000000004E-2</v>
      </c>
      <c r="HP93" s="44">
        <v>-6.0400000000000002E-2</v>
      </c>
      <c r="HQ93" s="44">
        <v>-9.5699999999999993E-2</v>
      </c>
      <c r="HR93" s="44">
        <v>-7.9100000000000004E-2</v>
      </c>
      <c r="HS93" s="44">
        <v>6.7199999999999996E-2</v>
      </c>
      <c r="HT93" s="44">
        <v>4.4900000000000002E-2</v>
      </c>
      <c r="HU93" s="44">
        <v>8.4900000000000003E-2</v>
      </c>
      <c r="HV93" s="44">
        <v>3.7100000000000001E-2</v>
      </c>
      <c r="HW93" s="44">
        <v>0.04</v>
      </c>
      <c r="HX93" s="44">
        <v>2.06E-2</v>
      </c>
      <c r="HY93" s="44">
        <v>0.1009</v>
      </c>
      <c r="HZ93" s="44">
        <v>5.4199999999999998E-2</v>
      </c>
      <c r="IA93" s="44">
        <v>-2.8000000000000001E-2</v>
      </c>
      <c r="IB93" s="44">
        <v>-3.4200000000000001E-2</v>
      </c>
      <c r="IC93" s="44">
        <v>-3.73E-2</v>
      </c>
      <c r="ID93" s="44">
        <v>-2.6599999999999999E-2</v>
      </c>
      <c r="IE93" s="44">
        <v>-8.9999999999999993E-3</v>
      </c>
      <c r="IF93" s="44">
        <v>0.13617899999999999</v>
      </c>
      <c r="IG93" s="44">
        <v>3.7241000000000003E-2</v>
      </c>
      <c r="IH93" s="44">
        <v>4.8041E-2</v>
      </c>
      <c r="II93" s="44">
        <v>0.21671799999999999</v>
      </c>
      <c r="IJ93" s="44">
        <v>5.9024E-2</v>
      </c>
      <c r="IK93" s="44">
        <v>5.9890000000000004E-3</v>
      </c>
      <c r="IL93" s="44">
        <v>3.2162999999999997E-2</v>
      </c>
      <c r="IM93" s="44">
        <v>8.3669999999999994E-2</v>
      </c>
      <c r="IN93" s="44"/>
      <c r="IO93" s="44"/>
      <c r="IP93" s="44"/>
      <c r="IQ93" s="44"/>
      <c r="IR93" s="44"/>
      <c r="IS93" s="44"/>
      <c r="IT93" s="44"/>
      <c r="IU93" s="44"/>
      <c r="IV93" s="44"/>
      <c r="IW93" s="44"/>
      <c r="IX93" s="44"/>
      <c r="IY93" s="44"/>
      <c r="IZ93" s="44"/>
      <c r="JA93" s="44"/>
      <c r="JB93" s="44"/>
      <c r="JC93" s="44"/>
      <c r="JD93" s="44"/>
      <c r="JE93" s="44"/>
      <c r="JF93" s="44"/>
      <c r="JG93" s="44"/>
      <c r="JH93" s="44"/>
      <c r="JI93" s="44"/>
      <c r="JJ93" s="44"/>
      <c r="JK93" s="44"/>
      <c r="JL93" s="44"/>
      <c r="JM93" s="44"/>
      <c r="JN93" s="44"/>
      <c r="JO93" s="44"/>
      <c r="JP93" s="44"/>
      <c r="JQ93" s="44"/>
      <c r="JR93" s="44"/>
      <c r="JS93" s="44"/>
      <c r="JT93" s="44"/>
      <c r="JU93" s="44"/>
      <c r="JV93" s="44"/>
      <c r="JW93" s="44"/>
      <c r="JX93" s="44"/>
      <c r="JY93" s="44"/>
      <c r="JZ93" s="44"/>
      <c r="KA93" s="44"/>
      <c r="KB93" s="44"/>
      <c r="KC93" s="44"/>
      <c r="KD93" s="44"/>
      <c r="KE93" s="44"/>
      <c r="KF93" s="44"/>
      <c r="KG93" s="44"/>
      <c r="KH93" s="44"/>
      <c r="KI93" s="44"/>
      <c r="KJ93" s="44"/>
      <c r="KK93" s="44"/>
      <c r="KL93" s="44"/>
      <c r="KM93" s="44"/>
      <c r="KN93" s="44"/>
      <c r="KO93" s="44"/>
      <c r="KP93" s="44"/>
      <c r="KQ93" s="44"/>
      <c r="KR93" s="44"/>
      <c r="KS93" s="44"/>
      <c r="KT93" s="44"/>
      <c r="KU93" s="44"/>
      <c r="KV93" s="44"/>
      <c r="KW93" s="44"/>
      <c r="KX93" s="44"/>
      <c r="KY93" s="44"/>
      <c r="KZ93" s="44"/>
      <c r="LA93" s="44"/>
      <c r="LB93" s="44"/>
      <c r="LC93" s="44"/>
      <c r="LD93" s="44"/>
      <c r="LE93" s="44"/>
      <c r="LF93" s="44"/>
      <c r="LG93" s="44"/>
      <c r="LH93" s="44"/>
      <c r="LI93" s="44"/>
      <c r="LJ93" s="44"/>
      <c r="LK93" s="44"/>
      <c r="LL93" s="44"/>
      <c r="LM93" s="44"/>
      <c r="LN93" s="44"/>
      <c r="LO93" s="44"/>
      <c r="LP93" s="44"/>
      <c r="LQ93" s="44"/>
      <c r="LR93" s="44"/>
      <c r="LS93" s="44"/>
      <c r="LT93" s="44"/>
      <c r="LU93" s="44"/>
      <c r="LV93" s="44"/>
      <c r="LW93" s="44"/>
      <c r="LX93" s="44"/>
      <c r="LY93" s="44"/>
      <c r="LZ93" s="44"/>
      <c r="MA93" s="44"/>
      <c r="MB93" s="44"/>
      <c r="MC93" s="44"/>
      <c r="MD93" s="44"/>
      <c r="ME93" s="44"/>
      <c r="MF93" s="44"/>
      <c r="MG93" s="44"/>
      <c r="MH93" s="44"/>
      <c r="MI93" s="44"/>
      <c r="MJ93" s="44"/>
      <c r="MK93" s="44"/>
      <c r="ML93" s="44"/>
      <c r="MM93" s="44"/>
      <c r="MN93" s="44"/>
      <c r="MO93" s="44"/>
      <c r="MP93" s="44"/>
      <c r="MQ93" s="44"/>
      <c r="MR93" s="44"/>
      <c r="MS93" s="44"/>
      <c r="MT93" s="44"/>
      <c r="MU93" s="44"/>
      <c r="MV93" s="44"/>
      <c r="MW93" s="44"/>
      <c r="MX93" s="44"/>
      <c r="MY93" s="44"/>
      <c r="MZ93" s="44"/>
      <c r="NA93" s="44"/>
      <c r="NB93" s="44"/>
      <c r="NC93" s="44"/>
      <c r="ND93" s="44"/>
      <c r="NE93" s="44"/>
      <c r="NF93" s="44"/>
      <c r="NG93" s="44"/>
      <c r="NH93" s="44"/>
      <c r="NI93" s="44"/>
      <c r="NJ93" s="44"/>
      <c r="NK93" s="44"/>
      <c r="NL93" s="44"/>
      <c r="NM93" s="44"/>
      <c r="NN93" s="44"/>
      <c r="NO93" s="44"/>
      <c r="NP93" s="44"/>
      <c r="NQ93" s="44"/>
      <c r="NR93" s="44"/>
      <c r="NS93" s="44"/>
      <c r="NT93" s="44"/>
      <c r="NU93" s="44"/>
      <c r="NV93" s="44"/>
      <c r="NW93" s="44"/>
      <c r="NX93" s="44"/>
      <c r="NY93" s="44"/>
      <c r="NZ93" s="44"/>
      <c r="OA93" s="44"/>
      <c r="OB93" s="44"/>
      <c r="OC93" s="44"/>
      <c r="OD93" s="44"/>
      <c r="OE93" s="44"/>
      <c r="OF93" s="44"/>
      <c r="OG93" s="44"/>
      <c r="OH93" s="44"/>
      <c r="OI93" s="44"/>
      <c r="OJ93" s="44"/>
      <c r="OK93" s="44"/>
      <c r="OL93" s="44"/>
      <c r="OM93" s="44"/>
      <c r="ON93" s="44"/>
      <c r="OO93" s="44"/>
      <c r="OP93" s="44"/>
      <c r="OQ93" s="44"/>
      <c r="OR93" s="44"/>
      <c r="OS93" s="44"/>
      <c r="OT93" s="44"/>
      <c r="OU93" s="44"/>
      <c r="OV93" s="44"/>
      <c r="OW93" s="44"/>
      <c r="OX93" s="44"/>
      <c r="OY93" s="44"/>
      <c r="OZ93" s="44"/>
      <c r="PA93" s="44"/>
      <c r="PB93" s="44"/>
      <c r="PC93" s="44"/>
      <c r="PD93" s="44"/>
      <c r="PE93" s="44"/>
      <c r="PF93" s="44"/>
      <c r="PG93" s="44"/>
      <c r="PH93" s="44"/>
      <c r="PI93" s="44"/>
      <c r="PJ93" s="44"/>
      <c r="PK93" s="44"/>
      <c r="PL93" s="44"/>
      <c r="PM93" s="44"/>
      <c r="PN93" s="44"/>
      <c r="PO93" s="44"/>
      <c r="PP93" s="44"/>
      <c r="PQ93" s="44"/>
      <c r="PR93" s="44"/>
      <c r="PS93" s="44"/>
      <c r="PT93" s="44"/>
      <c r="PU93" s="44"/>
      <c r="PV93" s="44"/>
      <c r="PW93" s="44"/>
      <c r="PX93" s="44"/>
      <c r="PY93" s="44"/>
      <c r="PZ93" s="44"/>
      <c r="QA93" s="44"/>
      <c r="QB93" s="44"/>
      <c r="QC93" s="44"/>
      <c r="QD93" s="44"/>
      <c r="QE93" s="44"/>
      <c r="QF93" s="44"/>
      <c r="QG93" s="44"/>
      <c r="QH93" s="44"/>
      <c r="QI93" s="44"/>
      <c r="QJ93" s="44"/>
      <c r="QK93" s="44"/>
      <c r="QL93" s="44"/>
      <c r="QM93" s="44"/>
      <c r="QN93" s="44"/>
      <c r="QO93" s="44"/>
      <c r="QP93" s="44"/>
      <c r="QQ93" s="44"/>
      <c r="QR93" s="44"/>
      <c r="QS93" s="44"/>
      <c r="QT93" s="44"/>
      <c r="QU93" s="44"/>
      <c r="QV93" s="44"/>
      <c r="QW93" s="44"/>
      <c r="QX93" s="44"/>
      <c r="QY93" s="44"/>
      <c r="QZ93" s="44"/>
      <c r="RA93" s="44"/>
      <c r="RB93" s="44"/>
      <c r="RC93" s="44"/>
      <c r="RD93" s="44"/>
      <c r="RE93" s="44"/>
      <c r="RF93" s="44"/>
      <c r="RG93" s="44"/>
      <c r="RH93" s="44"/>
      <c r="RI93" s="44"/>
      <c r="RJ93" s="44"/>
      <c r="RK93" s="44"/>
      <c r="RL93" s="44"/>
      <c r="RM93" s="44"/>
      <c r="RN93" s="44"/>
      <c r="RO93" s="44"/>
      <c r="RP93" s="44"/>
      <c r="RQ93" s="44"/>
      <c r="RR93" s="44"/>
      <c r="RS93" s="44"/>
      <c r="RT93" s="44"/>
      <c r="RU93" s="44"/>
      <c r="RV93" s="44"/>
      <c r="RW93" s="44"/>
      <c r="RX93" s="44"/>
      <c r="RY93" s="44"/>
      <c r="RZ93" s="44"/>
      <c r="SA93" s="44"/>
      <c r="SB93" s="44"/>
      <c r="SC93" s="44"/>
      <c r="SD93" s="44"/>
      <c r="SE93" s="44"/>
      <c r="SF93" s="44"/>
      <c r="SG93" s="44"/>
      <c r="SH93" s="44"/>
      <c r="SM93">
        <f>'GRR Data'!A89</f>
        <v>0</v>
      </c>
    </row>
    <row r="94" spans="1:507">
      <c r="A94" s="295">
        <v>15</v>
      </c>
      <c r="B94" s="40" t="s">
        <v>700</v>
      </c>
      <c r="C94" s="44">
        <v>689.6</v>
      </c>
      <c r="D94" s="44">
        <v>0.1885</v>
      </c>
      <c r="E94" s="44">
        <v>0.2087</v>
      </c>
      <c r="F94" s="44">
        <v>0.24210000000000001</v>
      </c>
      <c r="G94" s="44">
        <v>0.15620000000000001</v>
      </c>
      <c r="H94" s="44">
        <v>0.12870000000000001</v>
      </c>
      <c r="I94" s="44">
        <v>0.1308</v>
      </c>
      <c r="J94" s="44">
        <v>0.1492</v>
      </c>
      <c r="K94" s="44">
        <v>0.1394</v>
      </c>
      <c r="L94" s="44">
        <v>0.1196</v>
      </c>
      <c r="M94" s="44">
        <v>0.1492</v>
      </c>
      <c r="N94" s="44">
        <v>0.12180000000000001</v>
      </c>
      <c r="O94" s="44">
        <v>9.0999999999999998E-2</v>
      </c>
      <c r="P94" s="44">
        <v>0.1346</v>
      </c>
      <c r="Q94" s="44">
        <v>9.5600000000000004E-2</v>
      </c>
      <c r="R94" s="44">
        <v>0.1242</v>
      </c>
      <c r="S94" s="44">
        <v>0.2056</v>
      </c>
      <c r="T94" s="44">
        <v>0.15909999999999999</v>
      </c>
      <c r="U94" s="44">
        <v>0.1764</v>
      </c>
      <c r="V94" s="44">
        <v>0.17599999999999999</v>
      </c>
      <c r="W94" s="44">
        <v>7.8170000000000003E-2</v>
      </c>
      <c r="X94" s="44">
        <v>4.9140000000000003E-2</v>
      </c>
      <c r="Y94" s="44">
        <v>0.10163999999999999</v>
      </c>
      <c r="Z94" s="44">
        <v>7.8200000000000006E-2</v>
      </c>
      <c r="AA94" s="44">
        <v>0.11023000000000001</v>
      </c>
      <c r="AB94" s="44">
        <v>0.12079999999999999</v>
      </c>
      <c r="AC94" s="44">
        <v>6.3009999999999997E-2</v>
      </c>
      <c r="AD94" s="44">
        <v>0.11462</v>
      </c>
      <c r="AE94" s="44">
        <v>7.8450000000000006E-2</v>
      </c>
      <c r="AF94" s="44">
        <v>0.12468000000000001</v>
      </c>
      <c r="AG94" s="44">
        <v>0.13922000000000001</v>
      </c>
      <c r="AH94" s="44">
        <v>0.11345000000000001</v>
      </c>
      <c r="AI94" s="44">
        <v>7.3109999999999994E-2</v>
      </c>
      <c r="AJ94" s="44">
        <v>0.10476000000000001</v>
      </c>
      <c r="AK94" s="44">
        <v>4.9549999999999997E-2</v>
      </c>
      <c r="AL94" s="44">
        <v>0.10628</v>
      </c>
      <c r="AM94" s="44">
        <v>9.2909999999999993E-2</v>
      </c>
      <c r="AN94" s="44">
        <v>274.459</v>
      </c>
      <c r="AO94" s="44">
        <v>274.4699</v>
      </c>
      <c r="AP94" s="44">
        <v>274.47449999999998</v>
      </c>
      <c r="AQ94" s="44">
        <v>189.91720000000001</v>
      </c>
      <c r="AR94" s="44">
        <v>189.9392</v>
      </c>
      <c r="AS94" s="44">
        <v>189.9271</v>
      </c>
      <c r="AT94" s="44">
        <v>0.46653099999999997</v>
      </c>
      <c r="AU94" s="44">
        <v>-0.125392</v>
      </c>
      <c r="AV94" s="44">
        <v>4.5555999999999999E-2</v>
      </c>
      <c r="AW94" s="44">
        <v>0.130662</v>
      </c>
      <c r="AX94" s="44">
        <v>3.6075999999999997E-2</v>
      </c>
      <c r="AY94" s="44">
        <v>-0.14804800000000001</v>
      </c>
      <c r="AZ94" s="44">
        <v>-6.3922999999999994E-2</v>
      </c>
      <c r="BA94" s="44">
        <v>0.20325199999999999</v>
      </c>
      <c r="BB94" s="44">
        <v>0.29127700000000001</v>
      </c>
      <c r="BC94" s="44">
        <v>0.17383100000000001</v>
      </c>
      <c r="BD94" s="44">
        <v>-0.100133</v>
      </c>
      <c r="BE94" s="44">
        <v>-9.2779E-2</v>
      </c>
      <c r="BF94" s="44">
        <v>-5.9811000000000003E-2</v>
      </c>
      <c r="BG94" s="44">
        <v>-3.0290000000000001E-2</v>
      </c>
      <c r="BH94" s="44">
        <v>-5.8229999999999997E-2</v>
      </c>
      <c r="BI94" s="44">
        <v>-0.20204800000000001</v>
      </c>
      <c r="BJ94" s="44">
        <v>0.24160000000000001</v>
      </c>
      <c r="BK94" s="44">
        <v>-4.8000000000000001E-2</v>
      </c>
      <c r="BL94" s="44">
        <v>0.1108</v>
      </c>
      <c r="BM94" s="44">
        <v>-0.14360000000000001</v>
      </c>
      <c r="BN94" s="44">
        <v>-0.14749999999999999</v>
      </c>
      <c r="BO94" s="44">
        <v>-0.1255</v>
      </c>
      <c r="BP94" s="44">
        <v>-0.13650000000000001</v>
      </c>
      <c r="BQ94" s="44">
        <v>0.19939999999999999</v>
      </c>
      <c r="BR94" s="44">
        <v>-5.8500000000000003E-2</v>
      </c>
      <c r="BS94" s="44">
        <v>-8.0699999999999994E-2</v>
      </c>
      <c r="BT94" s="44">
        <v>9.5699999999999993E-2</v>
      </c>
      <c r="BU94" s="44">
        <v>3.0000000000000001E-3</v>
      </c>
      <c r="BV94" s="44">
        <v>1.47E-2</v>
      </c>
      <c r="BW94" s="44">
        <v>0.1178</v>
      </c>
      <c r="BX94" s="44">
        <v>8.1299999999999997E-2</v>
      </c>
      <c r="BY94" s="44">
        <v>0.13789999999999999</v>
      </c>
      <c r="BZ94" s="44">
        <v>2.7E-2</v>
      </c>
      <c r="CA94" s="44">
        <v>0.1535</v>
      </c>
      <c r="CB94" s="44">
        <v>0.1799</v>
      </c>
      <c r="CC94" s="44">
        <v>0.12559999999999999</v>
      </c>
      <c r="CD94" s="44">
        <v>0.17180000000000001</v>
      </c>
      <c r="CE94" s="44">
        <v>0.12709999999999999</v>
      </c>
      <c r="CF94" s="44">
        <v>0.12559999999999999</v>
      </c>
      <c r="CG94" s="44">
        <v>0.14449999999999999</v>
      </c>
      <c r="CH94" s="44">
        <v>9.8799999999999999E-2</v>
      </c>
      <c r="CI94" s="44">
        <v>9.8799999999999999E-2</v>
      </c>
      <c r="CJ94" s="44">
        <v>0.37280000000000002</v>
      </c>
      <c r="CK94" s="44">
        <v>0.51519999999999999</v>
      </c>
      <c r="CL94" s="44">
        <v>0.4617</v>
      </c>
      <c r="CM94" s="44">
        <v>0.45029999999999998</v>
      </c>
      <c r="CN94" s="44">
        <f t="shared" si="173"/>
        <v>0.14239999999999997</v>
      </c>
      <c r="CO94" s="44">
        <f t="shared" si="174"/>
        <v>1.1400000000000021E-2</v>
      </c>
      <c r="CP94" s="44">
        <f t="shared" si="175"/>
        <v>6.5499999999999975E-2</v>
      </c>
      <c r="CQ94" s="44">
        <f t="shared" ref="CQ94" si="206">ABS(CR94)*2</f>
        <v>9.0399999999999994E-2</v>
      </c>
      <c r="CR94" s="44">
        <v>-4.5199999999999997E-2</v>
      </c>
      <c r="CS94" s="44">
        <f t="shared" ref="CS94" si="207">ABS(CT94)*2</f>
        <v>0.10059999999999999</v>
      </c>
      <c r="CT94" s="44">
        <v>-5.0299999999999997E-2</v>
      </c>
      <c r="CU94" s="44">
        <f t="shared" si="178"/>
        <v>0.02</v>
      </c>
      <c r="CV94" s="44">
        <v>0.01</v>
      </c>
      <c r="CW94" s="44">
        <f t="shared" si="179"/>
        <v>0.15540000000000001</v>
      </c>
      <c r="CX94" s="44">
        <v>-7.7700000000000005E-2</v>
      </c>
      <c r="CY94" s="44">
        <v>0.16750000000000001</v>
      </c>
      <c r="CZ94" s="44">
        <v>0.11409999999999999</v>
      </c>
      <c r="DA94" s="44">
        <v>5.67E-2</v>
      </c>
      <c r="DB94" s="44">
        <v>0.16750000000000001</v>
      </c>
      <c r="DC94" s="44">
        <v>0.1229</v>
      </c>
      <c r="DD94" s="44">
        <v>8.5099999999999995E-2</v>
      </c>
      <c r="DE94" s="44">
        <v>7.7999999999999996E-3</v>
      </c>
      <c r="DF94" s="44">
        <v>4.6300000000000001E-2</v>
      </c>
      <c r="DG94" s="44">
        <v>4.6699999999999998E-2</v>
      </c>
      <c r="DH94" s="44">
        <v>4.53E-2</v>
      </c>
      <c r="DI94" s="44">
        <v>4.8099999999999997E-2</v>
      </c>
      <c r="DJ94" s="44">
        <v>0.1197</v>
      </c>
      <c r="DK94" s="44">
        <v>0.10780000000000001</v>
      </c>
      <c r="DL94" s="44">
        <v>0.13850000000000001</v>
      </c>
      <c r="DM94" s="44">
        <v>0.13850000000000001</v>
      </c>
      <c r="DN94" s="44">
        <v>0.16309999999999999</v>
      </c>
      <c r="DO94" s="44">
        <v>0.13639999999999999</v>
      </c>
      <c r="DP94" s="44">
        <v>0.11070000000000001</v>
      </c>
      <c r="DQ94" s="44">
        <v>0.1206</v>
      </c>
      <c r="DR94" s="44">
        <v>0.1283</v>
      </c>
      <c r="DS94" s="44">
        <v>0.15490000000000001</v>
      </c>
      <c r="DT94" s="44">
        <v>0.16259999999999999</v>
      </c>
      <c r="DU94" s="44">
        <v>0.1239</v>
      </c>
      <c r="DV94" s="44">
        <v>0.1021</v>
      </c>
      <c r="DW94" s="44">
        <v>0.1108</v>
      </c>
      <c r="DX94" s="44">
        <f t="shared" si="180"/>
        <v>3.85E-2</v>
      </c>
      <c r="DY94" s="44">
        <f t="shared" si="170"/>
        <v>3.9999999999999758E-4</v>
      </c>
      <c r="DZ94" s="44">
        <f t="shared" si="171"/>
        <v>1.3999999999999985E-3</v>
      </c>
      <c r="EA94" s="44">
        <f t="shared" si="172"/>
        <v>2.7999999999999969E-3</v>
      </c>
      <c r="EB94" s="44">
        <v>0.30049999999999999</v>
      </c>
      <c r="EC94" s="44">
        <v>0.27639999999999998</v>
      </c>
      <c r="ED94" s="44">
        <v>0.23449999999999999</v>
      </c>
      <c r="EE94" s="44">
        <v>0.34539999999999998</v>
      </c>
      <c r="EF94" s="44">
        <v>0.3392</v>
      </c>
      <c r="EG94" s="44">
        <v>0.32350000000000001</v>
      </c>
      <c r="EH94" s="44">
        <v>0.34499999999999997</v>
      </c>
      <c r="EI94" s="44">
        <v>0.315</v>
      </c>
      <c r="EJ94" s="44">
        <v>0.28870000000000001</v>
      </c>
      <c r="EK94" s="44">
        <f t="shared" si="181"/>
        <v>4.3399999999999994E-2</v>
      </c>
      <c r="EL94" s="44">
        <v>7.8555469999999996</v>
      </c>
      <c r="EM94" s="44">
        <v>7.8419400000000001</v>
      </c>
      <c r="EN94" s="44">
        <v>7.7878569999999998</v>
      </c>
      <c r="EO94" s="44">
        <v>7.8323770000000001</v>
      </c>
      <c r="EP94" s="44">
        <v>7.7908489999999997</v>
      </c>
      <c r="EQ94" s="44">
        <v>7.8129739999999996</v>
      </c>
      <c r="ER94" s="44">
        <v>7.7877609999999997</v>
      </c>
      <c r="ES94" s="44">
        <v>7.8120409999999998</v>
      </c>
      <c r="ET94" s="44">
        <v>7.8406310000000001</v>
      </c>
      <c r="EU94" s="44">
        <v>7.8629410000000002</v>
      </c>
      <c r="EV94" s="44">
        <v>7.8067960000000003</v>
      </c>
      <c r="EW94" s="44">
        <v>7.7850429999999999</v>
      </c>
      <c r="EX94" s="44">
        <v>7.8495350000000004</v>
      </c>
      <c r="EY94" s="44">
        <v>7.8784049999999999</v>
      </c>
      <c r="EZ94" s="44">
        <v>7.8326609999999999</v>
      </c>
      <c r="FA94" s="44">
        <v>7.7902889999999996</v>
      </c>
      <c r="FB94" s="44">
        <v>7.8144840000000002</v>
      </c>
      <c r="FC94" s="44">
        <v>7.8660300000000003</v>
      </c>
      <c r="FD94" s="44">
        <v>0.36059999999999998</v>
      </c>
      <c r="FE94" s="44">
        <v>9.4E-2</v>
      </c>
      <c r="FF94" s="44">
        <v>8.4199999999999997E-2</v>
      </c>
      <c r="FG94" s="44">
        <v>3.6600000000000001E-2</v>
      </c>
      <c r="FH94" s="44">
        <v>-3.2000000000000002E-3</v>
      </c>
      <c r="FI94" s="44">
        <v>-5.3900000000000003E-2</v>
      </c>
      <c r="FJ94" s="44">
        <v>2.7799999999999998E-2</v>
      </c>
      <c r="FK94" s="44">
        <v>4.9799999999999997E-2</v>
      </c>
      <c r="FL94" s="44">
        <v>7.1199999999999999E-2</v>
      </c>
      <c r="FM94" s="44">
        <v>0.1041</v>
      </c>
      <c r="FN94" s="44">
        <v>-2.18E-2</v>
      </c>
      <c r="FO94" s="44">
        <v>-1.06E-2</v>
      </c>
      <c r="FP94" s="44">
        <v>-0.152</v>
      </c>
      <c r="FQ94" s="44">
        <v>-0.25650000000000001</v>
      </c>
      <c r="FR94" s="44">
        <v>2.7E-2</v>
      </c>
      <c r="FS94" s="44">
        <v>3.2000000000000002E-3</v>
      </c>
      <c r="FT94" s="44">
        <v>0.13059999999999999</v>
      </c>
      <c r="FU94" s="44">
        <v>8.0199999999999994E-2</v>
      </c>
      <c r="FV94" s="44">
        <v>1.34E-2</v>
      </c>
      <c r="FW94" s="44">
        <v>-2.5999999999999999E-2</v>
      </c>
      <c r="FX94" s="44">
        <v>-1.5100000000000001E-2</v>
      </c>
      <c r="FY94" s="44">
        <v>2.0999999999999999E-3</v>
      </c>
      <c r="FZ94" s="44">
        <v>-1E-4</v>
      </c>
      <c r="GA94" s="44">
        <v>2.7900000000000001E-2</v>
      </c>
      <c r="GB94" s="44">
        <v>4.6899999999999997E-2</v>
      </c>
      <c r="GC94" s="44">
        <v>3.8999999999999998E-3</v>
      </c>
      <c r="GD94" s="44">
        <v>-4.5999999999999999E-2</v>
      </c>
      <c r="GE94" s="44">
        <v>1.6000000000000001E-3</v>
      </c>
      <c r="GF94" s="44">
        <v>-5.04E-2</v>
      </c>
      <c r="GG94" s="44">
        <v>-3.2599999999999997E-2</v>
      </c>
      <c r="GH94" s="44">
        <v>4.0000000000000001E-3</v>
      </c>
      <c r="GI94" s="44">
        <v>-9.7999999999999997E-3</v>
      </c>
      <c r="GJ94" s="44">
        <v>0.38250000000000001</v>
      </c>
      <c r="GK94" s="44">
        <v>0.1159</v>
      </c>
      <c r="GL94" s="44">
        <v>0.1072</v>
      </c>
      <c r="GM94" s="44">
        <v>6.0499999999999998E-2</v>
      </c>
      <c r="GN94" s="44">
        <v>7.4999999999999997E-3</v>
      </c>
      <c r="GO94" s="44">
        <v>-6.3E-2</v>
      </c>
      <c r="GP94" s="44">
        <v>-1.1000000000000001E-3</v>
      </c>
      <c r="GQ94" s="44">
        <v>6.4000000000000003E-3</v>
      </c>
      <c r="GR94" s="44">
        <v>2.6800000000000001E-2</v>
      </c>
      <c r="GS94" s="44">
        <v>5.8500000000000003E-2</v>
      </c>
      <c r="GT94" s="44">
        <v>-5.28E-2</v>
      </c>
      <c r="GU94" s="44">
        <v>-4.0500000000000001E-2</v>
      </c>
      <c r="GV94" s="44">
        <v>-0.16320000000000001</v>
      </c>
      <c r="GW94" s="44">
        <v>-0.26669999999999999</v>
      </c>
      <c r="GX94" s="44">
        <v>3.56E-2</v>
      </c>
      <c r="GY94" s="44">
        <v>1.29E-2</v>
      </c>
      <c r="GZ94" s="44">
        <v>0.1024</v>
      </c>
      <c r="HA94" s="44">
        <v>-1.37E-2</v>
      </c>
      <c r="HB94" s="44">
        <v>-8.9899999999999994E-2</v>
      </c>
      <c r="HC94" s="44">
        <v>-6.5699999999999995E-2</v>
      </c>
      <c r="HD94" s="44">
        <v>-2.87E-2</v>
      </c>
      <c r="HE94" s="44">
        <v>-1.11E-2</v>
      </c>
      <c r="HF94" s="44">
        <v>3.1399999999999997E-2</v>
      </c>
      <c r="HG94" s="44">
        <v>8.7099999999999997E-2</v>
      </c>
      <c r="HH94" s="44">
        <v>9.3700000000000006E-2</v>
      </c>
      <c r="HI94" s="44">
        <v>2.92E-2</v>
      </c>
      <c r="HJ94" s="44">
        <v>2.7300000000000001E-2</v>
      </c>
      <c r="HK94" s="44">
        <v>5.0000000000000001E-3</v>
      </c>
      <c r="HL94" s="44">
        <v>-2.6700000000000002E-2</v>
      </c>
      <c r="HM94" s="44">
        <v>3.9600000000000003E-2</v>
      </c>
      <c r="HN94" s="44">
        <v>-2.3699999999999999E-2</v>
      </c>
      <c r="HO94" s="44">
        <v>-6.2E-2</v>
      </c>
      <c r="HP94" s="44">
        <v>-5.7099999999999998E-2</v>
      </c>
      <c r="HQ94" s="44">
        <v>-6.4500000000000002E-2</v>
      </c>
      <c r="HR94" s="44">
        <v>-5.8400000000000001E-2</v>
      </c>
      <c r="HS94" s="44">
        <v>8.5199999999999998E-2</v>
      </c>
      <c r="HT94" s="44">
        <v>7.1900000000000006E-2</v>
      </c>
      <c r="HU94" s="44">
        <v>5.67E-2</v>
      </c>
      <c r="HV94" s="44">
        <v>2.69E-2</v>
      </c>
      <c r="HW94" s="44">
        <v>3.5900000000000001E-2</v>
      </c>
      <c r="HX94" s="44">
        <v>3.2800000000000003E-2</v>
      </c>
      <c r="HY94" s="44">
        <v>9.9299999999999999E-2</v>
      </c>
      <c r="HZ94" s="44">
        <v>4.5100000000000001E-2</v>
      </c>
      <c r="IA94" s="44">
        <v>-2.1100000000000001E-2</v>
      </c>
      <c r="IB94" s="44">
        <v>-3.3500000000000002E-2</v>
      </c>
      <c r="IC94" s="44">
        <v>-3.2500000000000001E-2</v>
      </c>
      <c r="ID94" s="44">
        <v>-2.2499999999999999E-2</v>
      </c>
      <c r="IE94" s="44">
        <v>-3.7000000000000002E-3</v>
      </c>
      <c r="IF94" s="44">
        <v>8.3830000000000002E-2</v>
      </c>
      <c r="IG94" s="44">
        <v>4.7052999999999998E-2</v>
      </c>
      <c r="IH94" s="44">
        <v>1.2149E-2</v>
      </c>
      <c r="II94" s="44">
        <v>4.3142E-2</v>
      </c>
      <c r="IJ94" s="44">
        <v>9.6262E-2</v>
      </c>
      <c r="IK94" s="44">
        <v>2.8895000000000001E-2</v>
      </c>
      <c r="IL94" s="44">
        <v>2.5954000000000001E-2</v>
      </c>
      <c r="IM94" s="44">
        <v>0.17599300000000001</v>
      </c>
      <c r="IN94" s="44"/>
      <c r="IO94" s="44"/>
      <c r="IP94" s="44"/>
      <c r="IQ94" s="44"/>
      <c r="IR94" s="44"/>
      <c r="IS94" s="44"/>
      <c r="IT94" s="44"/>
      <c r="IU94" s="44"/>
      <c r="IV94" s="44"/>
      <c r="IW94" s="44"/>
      <c r="IX94" s="44"/>
      <c r="IY94" s="44"/>
      <c r="IZ94" s="44"/>
      <c r="JA94" s="44"/>
      <c r="JB94" s="44"/>
      <c r="JC94" s="44"/>
      <c r="JD94" s="44"/>
      <c r="JE94" s="44"/>
      <c r="JF94" s="44"/>
      <c r="JG94" s="44"/>
      <c r="JH94" s="44"/>
      <c r="JI94" s="44"/>
      <c r="JJ94" s="44"/>
      <c r="JK94" s="44"/>
      <c r="JL94" s="44"/>
      <c r="JM94" s="44"/>
      <c r="JN94" s="44"/>
      <c r="JO94" s="44"/>
      <c r="JP94" s="44"/>
      <c r="JQ94" s="44"/>
      <c r="JR94" s="44"/>
      <c r="JS94" s="44"/>
      <c r="JT94" s="44"/>
      <c r="JU94" s="44"/>
      <c r="JV94" s="44"/>
      <c r="JW94" s="44"/>
      <c r="JX94" s="44"/>
      <c r="JY94" s="44"/>
      <c r="JZ94" s="44"/>
      <c r="KA94" s="44"/>
      <c r="KB94" s="44"/>
      <c r="KC94" s="44"/>
      <c r="KD94" s="44"/>
      <c r="KE94" s="44"/>
      <c r="KF94" s="44"/>
      <c r="KG94" s="44"/>
      <c r="KH94" s="44"/>
      <c r="KI94" s="44"/>
      <c r="KJ94" s="44"/>
      <c r="KK94" s="44"/>
      <c r="KL94" s="44"/>
      <c r="KM94" s="44"/>
      <c r="KN94" s="44"/>
      <c r="KO94" s="44"/>
      <c r="KP94" s="44"/>
      <c r="KQ94" s="44"/>
      <c r="KR94" s="44"/>
      <c r="KS94" s="44"/>
      <c r="KT94" s="44"/>
      <c r="KU94" s="44"/>
      <c r="KV94" s="44"/>
      <c r="KW94" s="44"/>
      <c r="KX94" s="44"/>
      <c r="KY94" s="44"/>
      <c r="KZ94" s="44"/>
      <c r="LA94" s="44"/>
      <c r="LB94" s="44"/>
      <c r="LC94" s="44"/>
      <c r="LD94" s="44"/>
      <c r="LE94" s="44"/>
      <c r="LF94" s="44"/>
      <c r="LG94" s="44"/>
      <c r="LH94" s="44"/>
      <c r="LI94" s="44"/>
      <c r="LJ94" s="44"/>
      <c r="LK94" s="44"/>
      <c r="LL94" s="44"/>
      <c r="LM94" s="44"/>
      <c r="LN94" s="44"/>
      <c r="LO94" s="44"/>
      <c r="LP94" s="44"/>
      <c r="LQ94" s="44"/>
      <c r="LR94" s="44"/>
      <c r="LS94" s="44"/>
      <c r="LT94" s="44"/>
      <c r="LU94" s="44"/>
      <c r="LV94" s="44"/>
      <c r="LW94" s="44"/>
      <c r="LX94" s="44"/>
      <c r="LY94" s="44"/>
      <c r="LZ94" s="44"/>
      <c r="MA94" s="44"/>
      <c r="MB94" s="44"/>
      <c r="MC94" s="44"/>
      <c r="MD94" s="44"/>
      <c r="ME94" s="44"/>
      <c r="MF94" s="44"/>
      <c r="MG94" s="44"/>
      <c r="MH94" s="44"/>
      <c r="MI94" s="44"/>
      <c r="MJ94" s="44"/>
      <c r="MK94" s="44"/>
      <c r="ML94" s="44"/>
      <c r="MM94" s="44"/>
      <c r="MN94" s="44"/>
      <c r="MO94" s="44"/>
      <c r="MP94" s="44"/>
      <c r="MQ94" s="44"/>
      <c r="MR94" s="44"/>
      <c r="MS94" s="44"/>
      <c r="MT94" s="44"/>
      <c r="MU94" s="44"/>
      <c r="MV94" s="44"/>
      <c r="MW94" s="44"/>
      <c r="MX94" s="44"/>
      <c r="MY94" s="44"/>
      <c r="MZ94" s="44"/>
      <c r="NA94" s="44"/>
      <c r="NB94" s="44"/>
      <c r="NC94" s="44"/>
      <c r="ND94" s="44"/>
      <c r="NE94" s="44"/>
      <c r="NF94" s="44"/>
      <c r="NG94" s="44"/>
      <c r="NH94" s="44"/>
      <c r="NI94" s="44"/>
      <c r="NJ94" s="44"/>
      <c r="NK94" s="44"/>
      <c r="NL94" s="44"/>
      <c r="NM94" s="44"/>
      <c r="NN94" s="44"/>
      <c r="NO94" s="44"/>
      <c r="NP94" s="44"/>
      <c r="NQ94" s="44"/>
      <c r="NR94" s="44"/>
      <c r="NS94" s="44"/>
      <c r="NT94" s="44"/>
      <c r="NU94" s="44"/>
      <c r="NV94" s="44"/>
      <c r="NW94" s="44"/>
      <c r="NX94" s="44"/>
      <c r="NY94" s="44"/>
      <c r="NZ94" s="44"/>
      <c r="OA94" s="44"/>
      <c r="OB94" s="44"/>
      <c r="OC94" s="44"/>
      <c r="OD94" s="44"/>
      <c r="OE94" s="44"/>
      <c r="OF94" s="44"/>
      <c r="OG94" s="44"/>
      <c r="OH94" s="44"/>
      <c r="OI94" s="44"/>
      <c r="OJ94" s="44"/>
      <c r="OK94" s="44"/>
      <c r="OL94" s="44"/>
      <c r="OM94" s="44"/>
      <c r="ON94" s="44"/>
      <c r="OO94" s="44"/>
      <c r="OP94" s="44"/>
      <c r="OQ94" s="44"/>
      <c r="OR94" s="44"/>
      <c r="OS94" s="44"/>
      <c r="OT94" s="44"/>
      <c r="OU94" s="44"/>
      <c r="OV94" s="44"/>
      <c r="OW94" s="44"/>
      <c r="OX94" s="44"/>
      <c r="OY94" s="44"/>
      <c r="OZ94" s="44"/>
      <c r="PA94" s="44"/>
      <c r="PB94" s="44"/>
      <c r="PC94" s="44"/>
      <c r="PD94" s="44"/>
      <c r="PE94" s="44"/>
      <c r="PF94" s="44"/>
      <c r="PG94" s="44"/>
      <c r="PH94" s="44"/>
      <c r="PI94" s="44"/>
      <c r="PJ94" s="44"/>
      <c r="PK94" s="44"/>
      <c r="PL94" s="44"/>
      <c r="PM94" s="44"/>
      <c r="PN94" s="44"/>
      <c r="PO94" s="44"/>
      <c r="PP94" s="44"/>
      <c r="PQ94" s="44"/>
      <c r="PR94" s="44"/>
      <c r="PS94" s="44"/>
      <c r="PT94" s="44"/>
      <c r="PU94" s="44"/>
      <c r="PV94" s="44"/>
      <c r="PW94" s="44"/>
      <c r="PX94" s="44"/>
      <c r="PY94" s="44"/>
      <c r="PZ94" s="44"/>
      <c r="QA94" s="44"/>
      <c r="QB94" s="44"/>
      <c r="QC94" s="44"/>
      <c r="QD94" s="44"/>
      <c r="QE94" s="44"/>
      <c r="QF94" s="44"/>
      <c r="QG94" s="44"/>
      <c r="QH94" s="44"/>
      <c r="QI94" s="44"/>
      <c r="QJ94" s="44"/>
      <c r="QK94" s="44"/>
      <c r="QL94" s="44"/>
      <c r="QM94" s="44"/>
      <c r="QN94" s="44"/>
      <c r="QO94" s="44"/>
      <c r="QP94" s="44"/>
      <c r="QQ94" s="44"/>
      <c r="QR94" s="44"/>
      <c r="QS94" s="44"/>
      <c r="QT94" s="44"/>
      <c r="QU94" s="44"/>
      <c r="QV94" s="44"/>
      <c r="QW94" s="44"/>
      <c r="QX94" s="44"/>
      <c r="QY94" s="44"/>
      <c r="QZ94" s="44"/>
      <c r="RA94" s="44"/>
      <c r="RB94" s="44"/>
      <c r="RC94" s="44"/>
      <c r="RD94" s="44"/>
      <c r="RE94" s="44"/>
      <c r="RF94" s="44"/>
      <c r="RG94" s="44"/>
      <c r="RH94" s="44"/>
      <c r="RI94" s="44"/>
      <c r="RJ94" s="44"/>
      <c r="RK94" s="44"/>
      <c r="RL94" s="44"/>
      <c r="RM94" s="44"/>
      <c r="RN94" s="44"/>
      <c r="RO94" s="44"/>
      <c r="RP94" s="44"/>
      <c r="RQ94" s="44"/>
      <c r="RR94" s="44"/>
      <c r="RS94" s="44"/>
      <c r="RT94" s="44"/>
      <c r="RU94" s="44"/>
      <c r="RV94" s="44"/>
      <c r="RW94" s="44"/>
      <c r="RX94" s="44"/>
      <c r="RY94" s="44"/>
      <c r="RZ94" s="44"/>
      <c r="SA94" s="44"/>
      <c r="SB94" s="44"/>
      <c r="SC94" s="44"/>
      <c r="SD94" s="44"/>
      <c r="SE94" s="44"/>
      <c r="SF94" s="44"/>
      <c r="SG94" s="44"/>
      <c r="SH94" s="44"/>
      <c r="SM94">
        <f>'GRR Data'!A90</f>
        <v>0</v>
      </c>
    </row>
    <row r="95" spans="1:507">
      <c r="A95" s="295">
        <v>16</v>
      </c>
      <c r="B95" s="40" t="s">
        <v>701</v>
      </c>
      <c r="C95" s="44">
        <v>694.4</v>
      </c>
      <c r="D95" s="44">
        <v>0.1804</v>
      </c>
      <c r="E95" s="44">
        <v>0.18410000000000001</v>
      </c>
      <c r="F95" s="44">
        <v>0.2301</v>
      </c>
      <c r="G95" s="44">
        <v>0.20019999999999999</v>
      </c>
      <c r="H95" s="44">
        <v>0.16470000000000001</v>
      </c>
      <c r="I95" s="44">
        <v>0.12909999999999999</v>
      </c>
      <c r="J95" s="44">
        <v>0.11650000000000001</v>
      </c>
      <c r="K95" s="44">
        <v>0.14369999999999999</v>
      </c>
      <c r="L95" s="44">
        <v>0.14760000000000001</v>
      </c>
      <c r="M95" s="44">
        <v>0.1298</v>
      </c>
      <c r="N95" s="44">
        <v>0.1575</v>
      </c>
      <c r="O95" s="44">
        <v>0.14760000000000001</v>
      </c>
      <c r="P95" s="44">
        <v>0.1598</v>
      </c>
      <c r="Q95" s="44">
        <v>0.13339999999999999</v>
      </c>
      <c r="R95" s="44">
        <v>0.15579999999999999</v>
      </c>
      <c r="S95" s="44">
        <v>0.17680000000000001</v>
      </c>
      <c r="T95" s="44">
        <v>0.18820000000000001</v>
      </c>
      <c r="U95" s="44">
        <v>0.19059999999999999</v>
      </c>
      <c r="V95" s="44">
        <v>0.23019999999999999</v>
      </c>
      <c r="W95" s="44">
        <v>0.19495999999999999</v>
      </c>
      <c r="X95" s="44">
        <v>6.7780000000000007E-2</v>
      </c>
      <c r="Y95" s="44">
        <v>0.10338</v>
      </c>
      <c r="Z95" s="44">
        <v>8.5830000000000004E-2</v>
      </c>
      <c r="AA95" s="44">
        <v>0.11982999999999999</v>
      </c>
      <c r="AB95" s="44">
        <v>0.13328000000000001</v>
      </c>
      <c r="AC95" s="44">
        <v>8.3420000000000008E-2</v>
      </c>
      <c r="AD95" s="44">
        <v>0.11735</v>
      </c>
      <c r="AE95" s="44">
        <v>7.9390000000000002E-2</v>
      </c>
      <c r="AF95" s="44">
        <v>0.1183</v>
      </c>
      <c r="AG95" s="44">
        <v>0.13016</v>
      </c>
      <c r="AH95" s="44">
        <v>0.12523000000000001</v>
      </c>
      <c r="AI95" s="44">
        <v>7.5260000000000007E-2</v>
      </c>
      <c r="AJ95" s="44">
        <v>0.10038</v>
      </c>
      <c r="AK95" s="44">
        <v>4.8640000000000003E-2</v>
      </c>
      <c r="AL95" s="44">
        <v>9.0939999999999993E-2</v>
      </c>
      <c r="AM95" s="44">
        <v>0.11495</v>
      </c>
      <c r="AN95" s="44">
        <v>274.47829999999999</v>
      </c>
      <c r="AO95" s="44">
        <v>274.48540000000003</v>
      </c>
      <c r="AP95" s="44">
        <v>274.48719999999997</v>
      </c>
      <c r="AQ95" s="44">
        <v>189.92060000000001</v>
      </c>
      <c r="AR95" s="44">
        <v>189.93639999999999</v>
      </c>
      <c r="AS95" s="44">
        <v>189.9297</v>
      </c>
      <c r="AT95" s="44">
        <v>0.55871300000000002</v>
      </c>
      <c r="AU95" s="44">
        <v>-0.12773699999999999</v>
      </c>
      <c r="AV95" s="44">
        <v>7.0917999999999995E-2</v>
      </c>
      <c r="AW95" s="44">
        <v>0.11681999999999999</v>
      </c>
      <c r="AX95" s="44">
        <v>1.7618000000000002E-2</v>
      </c>
      <c r="AY95" s="44">
        <v>-0.161109</v>
      </c>
      <c r="AZ95" s="44">
        <v>-5.0318000000000002E-2</v>
      </c>
      <c r="BA95" s="44">
        <v>0.208928</v>
      </c>
      <c r="BB95" s="44">
        <v>0.34927999999999998</v>
      </c>
      <c r="BC95" s="44">
        <v>0.20308000000000001</v>
      </c>
      <c r="BD95" s="44">
        <v>-9.3529000000000001E-2</v>
      </c>
      <c r="BE95" s="44">
        <v>-0.19833200000000001</v>
      </c>
      <c r="BF95" s="44">
        <v>-9.6037999999999998E-2</v>
      </c>
      <c r="BG95" s="44">
        <v>-8.9859999999999992E-3</v>
      </c>
      <c r="BH95" s="44">
        <v>-4.6227999999999998E-2</v>
      </c>
      <c r="BI95" s="44">
        <v>-0.184367</v>
      </c>
      <c r="BJ95" s="44">
        <v>0.45119999999999999</v>
      </c>
      <c r="BK95" s="44">
        <v>-6.59E-2</v>
      </c>
      <c r="BL95" s="44">
        <v>0.2157</v>
      </c>
      <c r="BM95" s="44">
        <v>-0.12520000000000001</v>
      </c>
      <c r="BN95" s="44">
        <v>-0.1404</v>
      </c>
      <c r="BO95" s="44">
        <v>-0.1343</v>
      </c>
      <c r="BP95" s="44">
        <v>-0.15679999999999999</v>
      </c>
      <c r="BQ95" s="44">
        <v>0.16420000000000001</v>
      </c>
      <c r="BR95" s="44">
        <v>1.7899999999999999E-2</v>
      </c>
      <c r="BS95" s="44">
        <v>-8.0100000000000005E-2</v>
      </c>
      <c r="BT95" s="44">
        <v>3.9300000000000002E-2</v>
      </c>
      <c r="BU95" s="44">
        <v>8.3999999999999995E-3</v>
      </c>
      <c r="BV95" s="44">
        <v>7.3499999999999996E-2</v>
      </c>
      <c r="BW95" s="44">
        <v>0.11990000000000001</v>
      </c>
      <c r="BX95" s="44">
        <v>6.3200000000000006E-2</v>
      </c>
      <c r="BY95" s="44">
        <v>0.14460000000000001</v>
      </c>
      <c r="BZ95" s="44">
        <v>0.1434</v>
      </c>
      <c r="CA95" s="44">
        <v>0.1169</v>
      </c>
      <c r="CB95" s="44">
        <v>0.1081</v>
      </c>
      <c r="CC95" s="44">
        <v>6.3500000000000001E-2</v>
      </c>
      <c r="CD95" s="44">
        <v>0.13619999999999999</v>
      </c>
      <c r="CE95" s="44">
        <v>0.1163</v>
      </c>
      <c r="CF95" s="44">
        <v>0.13550000000000001</v>
      </c>
      <c r="CG95" s="44">
        <v>0.13539999999999999</v>
      </c>
      <c r="CH95" s="44">
        <v>0.11700000000000001</v>
      </c>
      <c r="CI95" s="44">
        <v>8.0699999999999994E-2</v>
      </c>
      <c r="CJ95" s="44">
        <v>0.51539999999999997</v>
      </c>
      <c r="CK95" s="44">
        <v>0.51619999999999999</v>
      </c>
      <c r="CL95" s="44">
        <v>0.51670000000000005</v>
      </c>
      <c r="CM95" s="44">
        <v>0.47920000000000001</v>
      </c>
      <c r="CN95" s="44">
        <f t="shared" si="173"/>
        <v>8.0000000000002292E-4</v>
      </c>
      <c r="CO95" s="44">
        <f t="shared" si="174"/>
        <v>3.7500000000000033E-2</v>
      </c>
      <c r="CP95" s="44">
        <f t="shared" si="175"/>
        <v>1.8350000000000005E-2</v>
      </c>
      <c r="CQ95" s="44">
        <f t="shared" ref="CQ95" si="208">ABS(CR95)*2</f>
        <v>2.3800000000000002E-2</v>
      </c>
      <c r="CR95" s="44">
        <v>-1.1900000000000001E-2</v>
      </c>
      <c r="CS95" s="44">
        <f t="shared" ref="CS95" si="209">ABS(CT95)*2</f>
        <v>7.5800000000000006E-2</v>
      </c>
      <c r="CT95" s="44">
        <v>-3.7900000000000003E-2</v>
      </c>
      <c r="CU95" s="44">
        <f t="shared" si="178"/>
        <v>0.21560000000000001</v>
      </c>
      <c r="CV95" s="44">
        <v>-0.10780000000000001</v>
      </c>
      <c r="CW95" s="44">
        <f t="shared" si="179"/>
        <v>7.6600000000000001E-2</v>
      </c>
      <c r="CX95" s="44">
        <v>-3.8300000000000001E-2</v>
      </c>
      <c r="CY95" s="44">
        <v>0.19869999999999999</v>
      </c>
      <c r="CZ95" s="44">
        <v>0.14580000000000001</v>
      </c>
      <c r="DA95" s="44">
        <v>6.7100000000000007E-2</v>
      </c>
      <c r="DB95" s="44">
        <v>0.20899999999999999</v>
      </c>
      <c r="DC95" s="44">
        <v>0.1734</v>
      </c>
      <c r="DD95" s="44">
        <v>0.15679999999999999</v>
      </c>
      <c r="DE95" s="44">
        <v>9.5999999999999992E-3</v>
      </c>
      <c r="DF95" s="44">
        <v>4.5699999999999998E-2</v>
      </c>
      <c r="DG95" s="44">
        <v>1.7899999999999999E-2</v>
      </c>
      <c r="DH95" s="44">
        <v>5.3999999999999999E-2</v>
      </c>
      <c r="DI95" s="44">
        <v>3.7400000000000003E-2</v>
      </c>
      <c r="DJ95" s="44">
        <v>0.15040000000000001</v>
      </c>
      <c r="DK95" s="44">
        <v>0.1381</v>
      </c>
      <c r="DL95" s="44">
        <v>0.18110000000000001</v>
      </c>
      <c r="DM95" s="44">
        <v>0.16919999999999999</v>
      </c>
      <c r="DN95" s="44">
        <v>0.19950000000000001</v>
      </c>
      <c r="DO95" s="44">
        <v>0.1057</v>
      </c>
      <c r="DP95" s="44">
        <v>0.1109</v>
      </c>
      <c r="DQ95" s="44">
        <v>0.10050000000000001</v>
      </c>
      <c r="DR95" s="44">
        <v>0.1086</v>
      </c>
      <c r="DS95" s="44">
        <v>0.1041</v>
      </c>
      <c r="DT95" s="44">
        <v>0.1115</v>
      </c>
      <c r="DU95" s="44">
        <v>0.15540000000000001</v>
      </c>
      <c r="DV95" s="44">
        <v>9.1800000000000007E-2</v>
      </c>
      <c r="DW95" s="44">
        <v>0.1004</v>
      </c>
      <c r="DX95" s="44">
        <f t="shared" si="180"/>
        <v>3.61E-2</v>
      </c>
      <c r="DY95" s="44">
        <f t="shared" si="170"/>
        <v>2.7799999999999998E-2</v>
      </c>
      <c r="DZ95" s="44">
        <f t="shared" si="171"/>
        <v>3.61E-2</v>
      </c>
      <c r="EA95" s="44">
        <f t="shared" si="172"/>
        <v>1.6599999999999997E-2</v>
      </c>
      <c r="EB95" s="44">
        <v>0.30080000000000001</v>
      </c>
      <c r="EC95" s="44">
        <v>0.27629999999999999</v>
      </c>
      <c r="ED95" s="44">
        <v>0.22159999999999999</v>
      </c>
      <c r="EE95" s="44">
        <v>0.2848</v>
      </c>
      <c r="EF95" s="44">
        <v>0.28439999999999999</v>
      </c>
      <c r="EG95" s="44">
        <v>0.26229999999999998</v>
      </c>
      <c r="EH95" s="44">
        <v>0.24679999999999999</v>
      </c>
      <c r="EI95" s="44">
        <v>0.2288</v>
      </c>
      <c r="EJ95" s="44">
        <v>0.27010000000000001</v>
      </c>
      <c r="EK95" s="44">
        <f t="shared" si="181"/>
        <v>4.9100000000000005E-2</v>
      </c>
      <c r="EL95" s="44">
        <v>7.8377290000000004</v>
      </c>
      <c r="EM95" s="44">
        <v>7.8597460000000003</v>
      </c>
      <c r="EN95" s="44">
        <v>7.8177500000000002</v>
      </c>
      <c r="EO95" s="44">
        <v>7.8884270000000001</v>
      </c>
      <c r="EP95" s="44">
        <v>7.7908429999999997</v>
      </c>
      <c r="EQ95" s="44">
        <v>7.8356510000000004</v>
      </c>
      <c r="ER95" s="44">
        <v>7.8338710000000003</v>
      </c>
      <c r="ES95" s="44">
        <v>7.826187</v>
      </c>
      <c r="ET95" s="44">
        <v>7.8637779999999999</v>
      </c>
      <c r="EU95" s="44">
        <v>7.8619979999999998</v>
      </c>
      <c r="EV95" s="44">
        <v>7.7792269999999997</v>
      </c>
      <c r="EW95" s="44">
        <v>7.8224359999999997</v>
      </c>
      <c r="EX95" s="44">
        <v>7.8603079999999999</v>
      </c>
      <c r="EY95" s="44">
        <v>7.8684630000000002</v>
      </c>
      <c r="EZ95" s="44">
        <v>7.8394029999999999</v>
      </c>
      <c r="FA95" s="44">
        <v>7.8322839999999996</v>
      </c>
      <c r="FB95" s="44">
        <v>7.8145680000000004</v>
      </c>
      <c r="FC95" s="44">
        <v>7.8738080000000004</v>
      </c>
      <c r="FD95" s="44">
        <v>0.33529999999999999</v>
      </c>
      <c r="FE95" s="44">
        <v>8.3199999999999996E-2</v>
      </c>
      <c r="FF95" s="44">
        <v>5.3600000000000002E-2</v>
      </c>
      <c r="FG95" s="44">
        <v>3.3000000000000002E-2</v>
      </c>
      <c r="FH95" s="44">
        <v>1.47E-2</v>
      </c>
      <c r="FI95" s="44">
        <v>-2.7300000000000001E-2</v>
      </c>
      <c r="FJ95" s="44">
        <v>4.4299999999999999E-2</v>
      </c>
      <c r="FK95" s="44">
        <v>4.7699999999999999E-2</v>
      </c>
      <c r="FL95" s="44">
        <v>3.9399999999999998E-2</v>
      </c>
      <c r="FM95" s="44">
        <v>7.1499999999999994E-2</v>
      </c>
      <c r="FN95" s="44">
        <v>8.2000000000000007E-3</v>
      </c>
      <c r="FO95" s="44">
        <v>-2.9100000000000001E-2</v>
      </c>
      <c r="FP95" s="44">
        <v>-8.72E-2</v>
      </c>
      <c r="FQ95" s="44">
        <v>-0.25209999999999999</v>
      </c>
      <c r="FR95" s="44">
        <v>2.6499999999999999E-2</v>
      </c>
      <c r="FS95" s="44">
        <v>-2.6499999999999999E-2</v>
      </c>
      <c r="FT95" s="44">
        <v>0.1273</v>
      </c>
      <c r="FU95" s="44">
        <v>5.6599999999999998E-2</v>
      </c>
      <c r="FV95" s="44">
        <v>1.2999999999999999E-3</v>
      </c>
      <c r="FW95" s="44">
        <v>3.2000000000000001E-2</v>
      </c>
      <c r="FX95" s="44">
        <v>5.1999999999999998E-3</v>
      </c>
      <c r="FY95" s="44">
        <v>-3.5999999999999999E-3</v>
      </c>
      <c r="FZ95" s="44">
        <v>1.49E-2</v>
      </c>
      <c r="GA95" s="44">
        <v>4.5400000000000003E-2</v>
      </c>
      <c r="GB95" s="44">
        <v>1.7399999999999999E-2</v>
      </c>
      <c r="GC95" s="44">
        <v>2.3699999999999999E-2</v>
      </c>
      <c r="GD95" s="44">
        <v>-1.9300000000000001E-2</v>
      </c>
      <c r="GE95" s="44">
        <v>-4.2900000000000001E-2</v>
      </c>
      <c r="GF95" s="44">
        <v>-9.1999999999999998E-3</v>
      </c>
      <c r="GG95" s="44">
        <v>-6.9000000000000006E-2</v>
      </c>
      <c r="GH95" s="44">
        <v>1.8200000000000001E-2</v>
      </c>
      <c r="GI95" s="44">
        <v>-7.0699999999999999E-2</v>
      </c>
      <c r="GJ95" s="44">
        <v>0.34360000000000002</v>
      </c>
      <c r="GK95" s="44">
        <v>2.63E-2</v>
      </c>
      <c r="GL95" s="44">
        <v>4.2599999999999999E-2</v>
      </c>
      <c r="GM95" s="44">
        <v>6.4100000000000004E-2</v>
      </c>
      <c r="GN95" s="44">
        <v>4.65E-2</v>
      </c>
      <c r="GO95" s="44">
        <v>5.5999999999999999E-3</v>
      </c>
      <c r="GP95" s="44">
        <v>7.8299999999999995E-2</v>
      </c>
      <c r="GQ95" s="44">
        <v>8.2500000000000004E-2</v>
      </c>
      <c r="GR95" s="44">
        <v>3.2099999999999997E-2</v>
      </c>
      <c r="GS95" s="44">
        <v>1.8499999999999999E-2</v>
      </c>
      <c r="GT95" s="44">
        <v>-4.5699999999999998E-2</v>
      </c>
      <c r="GU95" s="44">
        <v>-3.7100000000000001E-2</v>
      </c>
      <c r="GV95" s="44">
        <v>-0.1421</v>
      </c>
      <c r="GW95" s="44">
        <v>-0.2611</v>
      </c>
      <c r="GX95" s="44">
        <v>-2.9600000000000001E-2</v>
      </c>
      <c r="GY95" s="44">
        <v>-3.6700000000000003E-2</v>
      </c>
      <c r="GZ95" s="44">
        <v>6.4699999999999994E-2</v>
      </c>
      <c r="HA95" s="44">
        <v>1.3899999999999999E-2</v>
      </c>
      <c r="HB95" s="44">
        <v>4.8000000000000001E-2</v>
      </c>
      <c r="HC95" s="44">
        <v>2.0400000000000001E-2</v>
      </c>
      <c r="HD95" s="44">
        <v>1.0500000000000001E-2</v>
      </c>
      <c r="HE95" s="44">
        <v>2.7900000000000001E-2</v>
      </c>
      <c r="HF95" s="44">
        <v>5.7700000000000001E-2</v>
      </c>
      <c r="HG95" s="44">
        <v>2.63E-2</v>
      </c>
      <c r="HH95" s="44">
        <v>2.81E-2</v>
      </c>
      <c r="HI95" s="44">
        <v>-1.41E-2</v>
      </c>
      <c r="HJ95" s="44">
        <v>-3.32E-2</v>
      </c>
      <c r="HK95" s="44">
        <v>-2.8999999999999998E-3</v>
      </c>
      <c r="HL95" s="44">
        <v>-5.8200000000000002E-2</v>
      </c>
      <c r="HM95" s="44">
        <v>2.5600000000000001E-2</v>
      </c>
      <c r="HN95" s="44">
        <v>-5.8799999999999998E-2</v>
      </c>
      <c r="HO95" s="44">
        <v>-4.4200000000000003E-2</v>
      </c>
      <c r="HP95" s="44">
        <v>-2.6499999999999999E-2</v>
      </c>
      <c r="HQ95" s="44">
        <v>-6.59E-2</v>
      </c>
      <c r="HR95" s="44">
        <v>-4.5999999999999999E-2</v>
      </c>
      <c r="HS95" s="44">
        <v>9.5399999999999999E-2</v>
      </c>
      <c r="HT95" s="44">
        <v>5.4600000000000003E-2</v>
      </c>
      <c r="HU95" s="44">
        <v>6.2899999999999998E-2</v>
      </c>
      <c r="HV95" s="44">
        <v>2.69E-2</v>
      </c>
      <c r="HW95" s="44">
        <v>1.7999999999999999E-2</v>
      </c>
      <c r="HX95" s="44">
        <v>3.2500000000000001E-2</v>
      </c>
      <c r="HY95" s="44">
        <v>0.1004</v>
      </c>
      <c r="HZ95" s="44">
        <v>5.4199999999999998E-2</v>
      </c>
      <c r="IA95" s="44">
        <v>-6.7999999999999996E-3</v>
      </c>
      <c r="IB95" s="44">
        <v>-1.04E-2</v>
      </c>
      <c r="IC95" s="44">
        <v>-1.06E-2</v>
      </c>
      <c r="ID95" s="44">
        <v>5.7000000000000002E-3</v>
      </c>
      <c r="IE95" s="44">
        <v>2.3099999999999999E-2</v>
      </c>
      <c r="IF95" s="44">
        <v>1.1365E-2</v>
      </c>
      <c r="IG95" s="44">
        <v>4.0718999999999998E-2</v>
      </c>
      <c r="IH95" s="44">
        <v>2.7262999999999999E-2</v>
      </c>
      <c r="II95" s="44">
        <v>4.4990000000000004E-3</v>
      </c>
      <c r="IJ95" s="44">
        <v>5.0603000000000002E-2</v>
      </c>
      <c r="IK95" s="44">
        <v>6.3314999999999996E-2</v>
      </c>
      <c r="IL95" s="44">
        <v>1.677E-2</v>
      </c>
      <c r="IM95" s="44">
        <v>1.7909000000000001E-2</v>
      </c>
      <c r="IN95" s="44"/>
      <c r="IO95" s="44"/>
      <c r="IP95" s="44"/>
      <c r="IQ95" s="44"/>
      <c r="IR95" s="44"/>
      <c r="IS95" s="44"/>
      <c r="IT95" s="44"/>
      <c r="IU95" s="44"/>
      <c r="IV95" s="44"/>
      <c r="IW95" s="44"/>
      <c r="IX95" s="44"/>
      <c r="IY95" s="44"/>
      <c r="IZ95" s="44"/>
      <c r="JA95" s="44"/>
      <c r="JB95" s="44"/>
      <c r="JC95" s="44"/>
      <c r="JD95" s="44"/>
      <c r="JE95" s="44"/>
      <c r="JF95" s="44"/>
      <c r="JG95" s="44"/>
      <c r="JH95" s="44"/>
      <c r="JI95" s="44"/>
      <c r="JJ95" s="44"/>
      <c r="JK95" s="44"/>
      <c r="JL95" s="44"/>
      <c r="JM95" s="44"/>
      <c r="JN95" s="44"/>
      <c r="JO95" s="44"/>
      <c r="JP95" s="44"/>
      <c r="JQ95" s="44"/>
      <c r="JR95" s="44"/>
      <c r="JS95" s="44"/>
      <c r="JT95" s="44"/>
      <c r="JU95" s="44"/>
      <c r="JV95" s="44"/>
      <c r="JW95" s="44"/>
      <c r="JX95" s="44"/>
      <c r="JY95" s="44"/>
      <c r="JZ95" s="44"/>
      <c r="KA95" s="44"/>
      <c r="KB95" s="44"/>
      <c r="KC95" s="44"/>
      <c r="KD95" s="44"/>
      <c r="KE95" s="44"/>
      <c r="KF95" s="44"/>
      <c r="KG95" s="44"/>
      <c r="KH95" s="44"/>
      <c r="KI95" s="44"/>
      <c r="KJ95" s="44"/>
      <c r="KK95" s="44"/>
      <c r="KL95" s="44"/>
      <c r="KM95" s="44"/>
      <c r="KN95" s="44"/>
      <c r="KO95" s="44"/>
      <c r="KP95" s="44"/>
      <c r="KQ95" s="44"/>
      <c r="KR95" s="44"/>
      <c r="KS95" s="44"/>
      <c r="KT95" s="44"/>
      <c r="KU95" s="44"/>
      <c r="KV95" s="44"/>
      <c r="KW95" s="44"/>
      <c r="KX95" s="44"/>
      <c r="KY95" s="44"/>
      <c r="KZ95" s="44"/>
      <c r="LA95" s="44"/>
      <c r="LB95" s="44"/>
      <c r="LC95" s="44"/>
      <c r="LD95" s="44"/>
      <c r="LE95" s="44"/>
      <c r="LF95" s="44"/>
      <c r="LG95" s="44"/>
      <c r="LH95" s="44"/>
      <c r="LI95" s="44"/>
      <c r="LJ95" s="44"/>
      <c r="LK95" s="44"/>
      <c r="LL95" s="44"/>
      <c r="LM95" s="44"/>
      <c r="LN95" s="44"/>
      <c r="LO95" s="44"/>
      <c r="LP95" s="44"/>
      <c r="LQ95" s="44"/>
      <c r="LR95" s="44"/>
      <c r="LS95" s="44"/>
      <c r="LT95" s="44"/>
      <c r="LU95" s="44"/>
      <c r="LV95" s="44"/>
      <c r="LW95" s="44"/>
      <c r="LX95" s="44"/>
      <c r="LY95" s="44"/>
      <c r="LZ95" s="44"/>
      <c r="MA95" s="44"/>
      <c r="MB95" s="44"/>
      <c r="MC95" s="44"/>
      <c r="MD95" s="44"/>
      <c r="ME95" s="44"/>
      <c r="MF95" s="44"/>
      <c r="MG95" s="44"/>
      <c r="MH95" s="44"/>
      <c r="MI95" s="44"/>
      <c r="MJ95" s="44"/>
      <c r="MK95" s="44"/>
      <c r="ML95" s="44"/>
      <c r="MM95" s="44"/>
      <c r="MN95" s="44"/>
      <c r="MO95" s="44"/>
      <c r="MP95" s="44"/>
      <c r="MQ95" s="44"/>
      <c r="MR95" s="44"/>
      <c r="MS95" s="44"/>
      <c r="MT95" s="44"/>
      <c r="MU95" s="44"/>
      <c r="MV95" s="44"/>
      <c r="MW95" s="44"/>
      <c r="MX95" s="44"/>
      <c r="MY95" s="44"/>
      <c r="MZ95" s="44"/>
      <c r="NA95" s="44"/>
      <c r="NB95" s="44"/>
      <c r="NC95" s="44"/>
      <c r="ND95" s="44"/>
      <c r="NE95" s="44"/>
      <c r="NF95" s="44"/>
      <c r="NG95" s="44"/>
      <c r="NH95" s="44"/>
      <c r="NI95" s="44"/>
      <c r="NJ95" s="44"/>
      <c r="NK95" s="44"/>
      <c r="NL95" s="44"/>
      <c r="NM95" s="44"/>
      <c r="NN95" s="44"/>
      <c r="NO95" s="44"/>
      <c r="NP95" s="44"/>
      <c r="NQ95" s="44"/>
      <c r="NR95" s="44"/>
      <c r="NS95" s="44"/>
      <c r="NT95" s="44"/>
      <c r="NU95" s="44"/>
      <c r="NV95" s="44"/>
      <c r="NW95" s="44"/>
      <c r="NX95" s="44"/>
      <c r="NY95" s="44"/>
      <c r="NZ95" s="44"/>
      <c r="OA95" s="44"/>
      <c r="OB95" s="44"/>
      <c r="OC95" s="44"/>
      <c r="OD95" s="44"/>
      <c r="OE95" s="44"/>
      <c r="OF95" s="44"/>
      <c r="OG95" s="44"/>
      <c r="OH95" s="44"/>
      <c r="OI95" s="44"/>
      <c r="OJ95" s="44"/>
      <c r="OK95" s="44"/>
      <c r="OL95" s="44"/>
      <c r="OM95" s="44"/>
      <c r="ON95" s="44"/>
      <c r="OO95" s="44"/>
      <c r="OP95" s="44"/>
      <c r="OQ95" s="44"/>
      <c r="OR95" s="44"/>
      <c r="OS95" s="44"/>
      <c r="OT95" s="44"/>
      <c r="OU95" s="44"/>
      <c r="OV95" s="44"/>
      <c r="OW95" s="44"/>
      <c r="OX95" s="44"/>
      <c r="OY95" s="44"/>
      <c r="OZ95" s="44"/>
      <c r="PA95" s="44"/>
      <c r="PB95" s="44"/>
      <c r="PC95" s="44"/>
      <c r="PD95" s="44"/>
      <c r="PE95" s="44"/>
      <c r="PF95" s="44"/>
      <c r="PG95" s="44"/>
      <c r="PH95" s="44"/>
      <c r="PI95" s="44"/>
      <c r="PJ95" s="44"/>
      <c r="PK95" s="44"/>
      <c r="PL95" s="44"/>
      <c r="PM95" s="44"/>
      <c r="PN95" s="44"/>
      <c r="PO95" s="44"/>
      <c r="PP95" s="44"/>
      <c r="PQ95" s="44"/>
      <c r="PR95" s="44"/>
      <c r="PS95" s="44"/>
      <c r="PT95" s="44"/>
      <c r="PU95" s="44"/>
      <c r="PV95" s="44"/>
      <c r="PW95" s="44"/>
      <c r="PX95" s="44"/>
      <c r="PY95" s="44"/>
      <c r="PZ95" s="44"/>
      <c r="QA95" s="44"/>
      <c r="QB95" s="44"/>
      <c r="QC95" s="44"/>
      <c r="QD95" s="44"/>
      <c r="QE95" s="44"/>
      <c r="QF95" s="44"/>
      <c r="QG95" s="44"/>
      <c r="QH95" s="44"/>
      <c r="QI95" s="44"/>
      <c r="QJ95" s="44"/>
      <c r="QK95" s="44"/>
      <c r="QL95" s="44"/>
      <c r="QM95" s="44"/>
      <c r="QN95" s="44"/>
      <c r="QO95" s="44"/>
      <c r="QP95" s="44"/>
      <c r="QQ95" s="44"/>
      <c r="QR95" s="44"/>
      <c r="QS95" s="44"/>
      <c r="QT95" s="44"/>
      <c r="QU95" s="44"/>
      <c r="QV95" s="44"/>
      <c r="QW95" s="44"/>
      <c r="QX95" s="44"/>
      <c r="QY95" s="44"/>
      <c r="QZ95" s="44"/>
      <c r="RA95" s="44"/>
      <c r="RB95" s="44"/>
      <c r="RC95" s="44"/>
      <c r="RD95" s="44"/>
      <c r="RE95" s="44"/>
      <c r="RF95" s="44"/>
      <c r="RG95" s="44"/>
      <c r="RH95" s="44"/>
      <c r="RI95" s="44"/>
      <c r="RJ95" s="44"/>
      <c r="RK95" s="44"/>
      <c r="RL95" s="44"/>
      <c r="RM95" s="44"/>
      <c r="RN95" s="44"/>
      <c r="RO95" s="44"/>
      <c r="RP95" s="44"/>
      <c r="RQ95" s="44"/>
      <c r="RR95" s="44"/>
      <c r="RS95" s="44"/>
      <c r="RT95" s="44"/>
      <c r="RU95" s="44"/>
      <c r="RV95" s="44"/>
      <c r="RW95" s="44"/>
      <c r="RX95" s="44"/>
      <c r="RY95" s="44"/>
      <c r="RZ95" s="44"/>
      <c r="SA95" s="44"/>
      <c r="SB95" s="44"/>
      <c r="SC95" s="44"/>
      <c r="SD95" s="44"/>
      <c r="SE95" s="44"/>
      <c r="SF95" s="44"/>
      <c r="SG95" s="44"/>
      <c r="SH95" s="44"/>
      <c r="SM95">
        <f>'GRR Data'!A91</f>
        <v>0</v>
      </c>
    </row>
    <row r="96" spans="1:507">
      <c r="A96" s="295">
        <v>17</v>
      </c>
      <c r="B96" s="40" t="s">
        <v>702</v>
      </c>
      <c r="C96" s="44">
        <v>691.6</v>
      </c>
      <c r="D96" s="44">
        <v>0.17180000000000001</v>
      </c>
      <c r="E96" s="44">
        <v>0.21</v>
      </c>
      <c r="F96" s="44">
        <v>0.21629999999999999</v>
      </c>
      <c r="G96" s="44">
        <v>0.17469999999999999</v>
      </c>
      <c r="H96" s="44">
        <v>0.1741</v>
      </c>
      <c r="I96" s="44">
        <v>8.8999999999999996E-2</v>
      </c>
      <c r="J96" s="44">
        <v>0.1072</v>
      </c>
      <c r="K96" s="44">
        <v>0.12690000000000001</v>
      </c>
      <c r="L96" s="44">
        <v>0.13239999999999999</v>
      </c>
      <c r="M96" s="44">
        <v>0.1358</v>
      </c>
      <c r="N96" s="44">
        <v>9.74E-2</v>
      </c>
      <c r="O96" s="44">
        <v>9.4799999999999995E-2</v>
      </c>
      <c r="P96" s="44">
        <v>0.13450000000000001</v>
      </c>
      <c r="Q96" s="44">
        <v>0.12640000000000001</v>
      </c>
      <c r="R96" s="44">
        <v>0.16339999999999999</v>
      </c>
      <c r="S96" s="44">
        <v>0.16650000000000001</v>
      </c>
      <c r="T96" s="44">
        <v>0.18</v>
      </c>
      <c r="U96" s="44">
        <v>0.2036</v>
      </c>
      <c r="V96" s="44">
        <v>0.222</v>
      </c>
      <c r="W96" s="44">
        <v>9.8790000000000003E-2</v>
      </c>
      <c r="X96" s="44">
        <v>7.6069999999999999E-2</v>
      </c>
      <c r="Y96" s="44">
        <v>9.776E-2</v>
      </c>
      <c r="Z96" s="44">
        <v>8.6999999999999994E-2</v>
      </c>
      <c r="AA96" s="44">
        <v>0.11999</v>
      </c>
      <c r="AB96" s="44">
        <v>0.14909999999999998</v>
      </c>
      <c r="AC96" s="44">
        <v>0.12714</v>
      </c>
      <c r="AD96" s="44">
        <v>0.1716</v>
      </c>
      <c r="AE96" s="44">
        <v>0.13105</v>
      </c>
      <c r="AF96" s="44">
        <v>0.16328000000000001</v>
      </c>
      <c r="AG96" s="44">
        <v>0.17552000000000001</v>
      </c>
      <c r="AH96" s="44">
        <v>0.16471</v>
      </c>
      <c r="AI96" s="44">
        <v>0.14130000000000001</v>
      </c>
      <c r="AJ96" s="44">
        <v>0.14796000000000001</v>
      </c>
      <c r="AK96" s="44">
        <v>0.10682999999999999</v>
      </c>
      <c r="AL96" s="44">
        <v>0.13531000000000001</v>
      </c>
      <c r="AM96" s="44">
        <v>0.12811</v>
      </c>
      <c r="AN96" s="44">
        <v>274.46820000000002</v>
      </c>
      <c r="AO96" s="44">
        <v>274.46969999999999</v>
      </c>
      <c r="AP96" s="44">
        <v>274.47430000000003</v>
      </c>
      <c r="AQ96" s="44">
        <v>189.9085</v>
      </c>
      <c r="AR96" s="44">
        <v>189.9092</v>
      </c>
      <c r="AS96" s="44">
        <v>189.9093</v>
      </c>
      <c r="AT96" s="44">
        <v>0.45927099999999998</v>
      </c>
      <c r="AU96" s="44">
        <v>-4.7641000000000003E-2</v>
      </c>
      <c r="AV96" s="44">
        <v>3.3423000000000001E-2</v>
      </c>
      <c r="AW96" s="44">
        <v>7.7505000000000004E-2</v>
      </c>
      <c r="AX96" s="44">
        <v>1.5289000000000001E-2</v>
      </c>
      <c r="AY96" s="44">
        <v>-0.14605000000000001</v>
      </c>
      <c r="AZ96" s="44">
        <v>-4.4767000000000001E-2</v>
      </c>
      <c r="BA96" s="44">
        <v>0.17965500000000001</v>
      </c>
      <c r="BB96" s="44">
        <v>0.27973999999999999</v>
      </c>
      <c r="BC96" s="44">
        <v>0.16338900000000001</v>
      </c>
      <c r="BD96" s="44">
        <v>-8.2368999999999998E-2</v>
      </c>
      <c r="BE96" s="44">
        <v>-0.147284</v>
      </c>
      <c r="BF96" s="44">
        <v>-7.8216999999999995E-2</v>
      </c>
      <c r="BG96" s="44">
        <v>-2.7106000000000002E-2</v>
      </c>
      <c r="BH96" s="44">
        <v>-6.1200999999999998E-2</v>
      </c>
      <c r="BI96" s="44">
        <v>-0.114367</v>
      </c>
      <c r="BJ96" s="44">
        <v>0.4572</v>
      </c>
      <c r="BK96" s="44">
        <v>-0.156</v>
      </c>
      <c r="BL96" s="44">
        <v>0.16700000000000001</v>
      </c>
      <c r="BM96" s="44">
        <v>-0.1226</v>
      </c>
      <c r="BN96" s="44">
        <v>-0.1474</v>
      </c>
      <c r="BO96" s="44">
        <v>-0.13339999999999999</v>
      </c>
      <c r="BP96" s="44">
        <v>-0.1303</v>
      </c>
      <c r="BQ96" s="44">
        <v>0.14199999999999999</v>
      </c>
      <c r="BR96" s="44">
        <v>1.2500000000000001E-2</v>
      </c>
      <c r="BS96" s="44">
        <v>-6.9900000000000004E-2</v>
      </c>
      <c r="BT96" s="44">
        <v>4.8000000000000001E-2</v>
      </c>
      <c r="BU96" s="44">
        <v>3.5999999999999999E-3</v>
      </c>
      <c r="BV96" s="44">
        <v>7.1999999999999995E-2</v>
      </c>
      <c r="BW96" s="44">
        <v>0.1191</v>
      </c>
      <c r="BX96" s="44">
        <v>0.1174</v>
      </c>
      <c r="BY96" s="44">
        <v>0.14449999999999999</v>
      </c>
      <c r="BZ96" s="44">
        <v>0.17100000000000001</v>
      </c>
      <c r="CA96" s="44">
        <v>0.14399999999999999</v>
      </c>
      <c r="CB96" s="44">
        <v>6.2399999999999997E-2</v>
      </c>
      <c r="CC96" s="44">
        <v>0.1082</v>
      </c>
      <c r="CD96" s="44">
        <v>0.2</v>
      </c>
      <c r="CE96" s="44">
        <v>0.13500000000000001</v>
      </c>
      <c r="CF96" s="44">
        <v>0.1522</v>
      </c>
      <c r="CG96" s="44">
        <v>7.2800000000000004E-2</v>
      </c>
      <c r="CH96" s="44">
        <v>0.10780000000000001</v>
      </c>
      <c r="CI96" s="44">
        <v>0.10780000000000001</v>
      </c>
      <c r="CJ96" s="44">
        <v>0.5776</v>
      </c>
      <c r="CK96" s="44">
        <v>0.49469999999999997</v>
      </c>
      <c r="CL96" s="44">
        <v>0.53490000000000004</v>
      </c>
      <c r="CM96" s="44">
        <v>0.49180000000000001</v>
      </c>
      <c r="CN96" s="44">
        <f t="shared" si="173"/>
        <v>8.2900000000000029E-2</v>
      </c>
      <c r="CO96" s="44">
        <f t="shared" si="174"/>
        <v>4.3100000000000027E-2</v>
      </c>
      <c r="CP96" s="44">
        <f t="shared" si="175"/>
        <v>1.9900000000000001E-2</v>
      </c>
      <c r="CQ96" s="44">
        <f t="shared" ref="CQ96" si="210">ABS(CR96)*2</f>
        <v>3.8600000000000002E-2</v>
      </c>
      <c r="CR96" s="44">
        <v>-1.9300000000000001E-2</v>
      </c>
      <c r="CS96" s="44">
        <f t="shared" ref="CS96" si="211">ABS(CT96)*2</f>
        <v>0.1196</v>
      </c>
      <c r="CT96" s="44">
        <v>-5.9799999999999999E-2</v>
      </c>
      <c r="CU96" s="44">
        <f t="shared" si="178"/>
        <v>1.0800000000000001E-2</v>
      </c>
      <c r="CV96" s="44">
        <v>-5.4000000000000003E-3</v>
      </c>
      <c r="CW96" s="44">
        <f t="shared" si="179"/>
        <v>0.16039999999999999</v>
      </c>
      <c r="CX96" s="44">
        <v>-8.0199999999999994E-2</v>
      </c>
      <c r="CY96" s="44">
        <v>7.5300000000000006E-2</v>
      </c>
      <c r="CZ96" s="44">
        <v>4.2799999999999998E-2</v>
      </c>
      <c r="DA96" s="44">
        <v>3.4700000000000002E-2</v>
      </c>
      <c r="DB96" s="44">
        <v>9.7000000000000003E-2</v>
      </c>
      <c r="DC96" s="44">
        <v>8.1900000000000001E-2</v>
      </c>
      <c r="DD96" s="44">
        <v>6.3799999999999996E-2</v>
      </c>
      <c r="DE96" s="44">
        <v>4.9799999999999997E-2</v>
      </c>
      <c r="DF96" s="44">
        <v>6.4399999999999999E-2</v>
      </c>
      <c r="DG96" s="44">
        <v>5.62E-2</v>
      </c>
      <c r="DH96" s="44">
        <v>5.0299999999999997E-2</v>
      </c>
      <c r="DI96" s="44">
        <v>6.1800000000000001E-2</v>
      </c>
      <c r="DJ96" s="44">
        <v>0.15079999999999999</v>
      </c>
      <c r="DK96" s="44">
        <v>0.15</v>
      </c>
      <c r="DL96" s="44">
        <v>0.15040000000000001</v>
      </c>
      <c r="DM96" s="44">
        <v>0.1749</v>
      </c>
      <c r="DN96" s="44">
        <v>0.1749</v>
      </c>
      <c r="DO96" s="44">
        <v>8.5800000000000001E-2</v>
      </c>
      <c r="DP96" s="44">
        <v>9.0200000000000002E-2</v>
      </c>
      <c r="DQ96" s="44">
        <v>0.1002</v>
      </c>
      <c r="DR96" s="44">
        <v>7.7600000000000002E-2</v>
      </c>
      <c r="DS96" s="44">
        <v>8.3799999999999999E-2</v>
      </c>
      <c r="DT96" s="44">
        <v>9.1300000000000006E-2</v>
      </c>
      <c r="DU96" s="44">
        <v>6.3600000000000004E-2</v>
      </c>
      <c r="DV96" s="44">
        <v>0.1024</v>
      </c>
      <c r="DW96" s="44">
        <v>8.0600000000000005E-2</v>
      </c>
      <c r="DX96" s="44">
        <f t="shared" si="180"/>
        <v>1.4600000000000002E-2</v>
      </c>
      <c r="DY96" s="44">
        <f t="shared" si="170"/>
        <v>8.199999999999999E-3</v>
      </c>
      <c r="DZ96" s="44">
        <f t="shared" si="171"/>
        <v>5.9000000000000025E-3</v>
      </c>
      <c r="EA96" s="44">
        <f t="shared" si="172"/>
        <v>1.1500000000000003E-2</v>
      </c>
      <c r="EB96" s="44">
        <v>0.25700000000000001</v>
      </c>
      <c r="EC96" s="44">
        <v>0.27010000000000001</v>
      </c>
      <c r="ED96" s="44">
        <v>0.17810000000000001</v>
      </c>
      <c r="EE96" s="44">
        <v>0.22309999999999999</v>
      </c>
      <c r="EF96" s="44">
        <v>0.22309999999999999</v>
      </c>
      <c r="EG96" s="44">
        <v>0.25659999999999999</v>
      </c>
      <c r="EH96" s="44">
        <v>0.253</v>
      </c>
      <c r="EI96" s="44">
        <v>0.2477</v>
      </c>
      <c r="EJ96" s="44">
        <v>0.2208</v>
      </c>
      <c r="EK96" s="44">
        <f t="shared" si="181"/>
        <v>2.410000000000001E-2</v>
      </c>
      <c r="EL96" s="44">
        <v>7.8778550000000003</v>
      </c>
      <c r="EM96" s="44">
        <v>7.8698790000000001</v>
      </c>
      <c r="EN96" s="44">
        <v>7.8137319999999999</v>
      </c>
      <c r="EO96" s="44">
        <v>7.834543</v>
      </c>
      <c r="EP96" s="44">
        <v>7.7916049999999997</v>
      </c>
      <c r="EQ96" s="44">
        <v>7.8033200000000003</v>
      </c>
      <c r="ER96" s="44">
        <v>7.786918</v>
      </c>
      <c r="ES96" s="44">
        <v>7.821224</v>
      </c>
      <c r="ET96" s="44">
        <v>7.8635070000000002</v>
      </c>
      <c r="EU96" s="44">
        <v>7.8931300000000002</v>
      </c>
      <c r="EV96" s="44">
        <v>7.817577</v>
      </c>
      <c r="EW96" s="44">
        <v>7.8171039999999996</v>
      </c>
      <c r="EX96" s="44">
        <v>7.8720359999999996</v>
      </c>
      <c r="EY96" s="44">
        <v>7.8831899999999999</v>
      </c>
      <c r="EZ96" s="44">
        <v>7.8420370000000004</v>
      </c>
      <c r="FA96" s="44">
        <v>7.8282619999999996</v>
      </c>
      <c r="FB96" s="44">
        <v>7.8215149999999998</v>
      </c>
      <c r="FC96" s="44">
        <v>7.9151499999999997</v>
      </c>
      <c r="FD96" s="44">
        <v>0.2324</v>
      </c>
      <c r="FE96" s="44">
        <v>5.0700000000000002E-2</v>
      </c>
      <c r="FF96" s="44">
        <v>2.9399999999999999E-2</v>
      </c>
      <c r="FG96" s="44">
        <v>-2.5000000000000001E-3</v>
      </c>
      <c r="FH96" s="44">
        <v>1.2200000000000001E-2</v>
      </c>
      <c r="FI96" s="44">
        <v>-5.7999999999999996E-3</v>
      </c>
      <c r="FJ96" s="44">
        <v>3.1E-2</v>
      </c>
      <c r="FK96" s="44">
        <v>3.27E-2</v>
      </c>
      <c r="FL96" s="44">
        <v>3.5700000000000003E-2</v>
      </c>
      <c r="FM96" s="44">
        <v>3.27E-2</v>
      </c>
      <c r="FN96" s="44">
        <v>-1E-4</v>
      </c>
      <c r="FO96" s="44">
        <v>-1.3299999999999999E-2</v>
      </c>
      <c r="FP96" s="44">
        <v>-7.1800000000000003E-2</v>
      </c>
      <c r="FQ96" s="44">
        <v>-0.1817</v>
      </c>
      <c r="FR96" s="44">
        <v>5.0099999999999999E-2</v>
      </c>
      <c r="FS96" s="44">
        <v>8.0000000000000004E-4</v>
      </c>
      <c r="FT96" s="44">
        <v>7.8100000000000003E-2</v>
      </c>
      <c r="FU96" s="44">
        <v>2.0000000000000001E-4</v>
      </c>
      <c r="FV96" s="44">
        <v>-1.37E-2</v>
      </c>
      <c r="FW96" s="44">
        <v>6.9999999999999999E-4</v>
      </c>
      <c r="FX96" s="44">
        <v>2.1000000000000001E-2</v>
      </c>
      <c r="FY96" s="44">
        <v>2.8000000000000001E-2</v>
      </c>
      <c r="FZ96" s="44">
        <v>2.07E-2</v>
      </c>
      <c r="GA96" s="44">
        <v>-5.0099999999999999E-2</v>
      </c>
      <c r="GB96" s="44">
        <v>-0.03</v>
      </c>
      <c r="GC96" s="44">
        <v>0.02</v>
      </c>
      <c r="GD96" s="44">
        <v>2.3699999999999999E-2</v>
      </c>
      <c r="GE96" s="44">
        <v>2.2499999999999999E-2</v>
      </c>
      <c r="GF96" s="44">
        <v>-4.4000000000000003E-3</v>
      </c>
      <c r="GG96" s="44">
        <v>-1.8E-3</v>
      </c>
      <c r="GH96" s="44">
        <v>-2.4400000000000002E-2</v>
      </c>
      <c r="GI96" s="44">
        <v>-1.2500000000000001E-2</v>
      </c>
      <c r="GJ96" s="44">
        <v>0.27579999999999999</v>
      </c>
      <c r="GK96" s="44">
        <v>4.7399999999999998E-2</v>
      </c>
      <c r="GL96" s="44">
        <v>1.47E-2</v>
      </c>
      <c r="GM96" s="44">
        <v>-2.7699999999999999E-2</v>
      </c>
      <c r="GN96" s="44">
        <v>-1.11E-2</v>
      </c>
      <c r="GO96" s="44">
        <v>-2.5999999999999999E-2</v>
      </c>
      <c r="GP96" s="44">
        <v>1.38E-2</v>
      </c>
      <c r="GQ96" s="44">
        <v>1.78E-2</v>
      </c>
      <c r="GR96" s="44">
        <v>3.1199999999999999E-2</v>
      </c>
      <c r="GS96" s="44">
        <v>3.9600000000000003E-2</v>
      </c>
      <c r="GT96" s="44">
        <v>4.5999999999999999E-3</v>
      </c>
      <c r="GU96" s="44">
        <v>-0.02</v>
      </c>
      <c r="GV96" s="44">
        <v>-7.0099999999999996E-2</v>
      </c>
      <c r="GW96" s="44">
        <v>-0.19139999999999999</v>
      </c>
      <c r="GX96" s="44">
        <v>4.8800000000000003E-2</v>
      </c>
      <c r="GY96" s="44">
        <v>-1.2E-2</v>
      </c>
      <c r="GZ96" s="44">
        <v>6.8900000000000003E-2</v>
      </c>
      <c r="HA96" s="44">
        <v>-4.3E-3</v>
      </c>
      <c r="HB96" s="44">
        <v>-3.4099999999999998E-2</v>
      </c>
      <c r="HC96" s="44">
        <v>-1.5800000000000002E-2</v>
      </c>
      <c r="HD96" s="44">
        <v>-1.18E-2</v>
      </c>
      <c r="HE96" s="44">
        <v>-2.2100000000000002E-2</v>
      </c>
      <c r="HF96" s="44">
        <v>-9.5100000000000004E-2</v>
      </c>
      <c r="HG96" s="44">
        <v>-3.0800000000000001E-2</v>
      </c>
      <c r="HH96" s="44">
        <v>7.85E-2</v>
      </c>
      <c r="HI96" s="44">
        <v>8.4400000000000003E-2</v>
      </c>
      <c r="HJ96" s="44">
        <v>2.3800000000000002E-2</v>
      </c>
      <c r="HK96" s="44">
        <v>5.9299999999999999E-2</v>
      </c>
      <c r="HL96" s="44">
        <v>2.5000000000000001E-3</v>
      </c>
      <c r="HM96" s="44">
        <v>4.2299999999999997E-2</v>
      </c>
      <c r="HN96" s="44">
        <v>-5.1000000000000004E-3</v>
      </c>
      <c r="HO96" s="44">
        <v>-5.4600000000000003E-2</v>
      </c>
      <c r="HP96" s="44">
        <v>-2.52E-2</v>
      </c>
      <c r="HQ96" s="44">
        <v>-6.3399999999999998E-2</v>
      </c>
      <c r="HR96" s="44">
        <v>-5.2400000000000002E-2</v>
      </c>
      <c r="HS96" s="44">
        <v>8.5199999999999998E-2</v>
      </c>
      <c r="HT96" s="44">
        <v>5.6399999999999999E-2</v>
      </c>
      <c r="HU96" s="44">
        <v>9.4E-2</v>
      </c>
      <c r="HV96" s="44">
        <v>2.69E-2</v>
      </c>
      <c r="HW96" s="44">
        <v>3.8600000000000002E-2</v>
      </c>
      <c r="HX96" s="44">
        <v>4.02E-2</v>
      </c>
      <c r="HY96" s="44">
        <v>5.4899999999999997E-2</v>
      </c>
      <c r="HZ96" s="44">
        <v>9.8799999999999999E-2</v>
      </c>
      <c r="IA96" s="44">
        <v>-1.43E-2</v>
      </c>
      <c r="IB96" s="44">
        <v>-1.9300000000000001E-2</v>
      </c>
      <c r="IC96" s="44">
        <v>-1.7299999999999999E-2</v>
      </c>
      <c r="ID96" s="44">
        <v>1.1000000000000001E-3</v>
      </c>
      <c r="IE96" s="44">
        <v>1.8599999999999998E-2</v>
      </c>
      <c r="IF96" s="44">
        <v>8.4540000000000004E-2</v>
      </c>
      <c r="IG96" s="44">
        <v>5.1324000000000002E-2</v>
      </c>
      <c r="IH96" s="44">
        <v>1.0265E-2</v>
      </c>
      <c r="II96" s="44">
        <v>0.11690300000000001</v>
      </c>
      <c r="IJ96" s="44">
        <v>0.136125</v>
      </c>
      <c r="IK96" s="44">
        <v>4.5019000000000003E-2</v>
      </c>
      <c r="IL96" s="44">
        <v>1.2208E-2</v>
      </c>
      <c r="IM96" s="44">
        <v>7.6758000000000007E-2</v>
      </c>
      <c r="IN96" s="44"/>
      <c r="IO96" s="44"/>
      <c r="IP96" s="44"/>
      <c r="IQ96" s="44"/>
      <c r="IR96" s="44"/>
      <c r="IS96" s="44"/>
      <c r="IT96" s="44"/>
      <c r="IU96" s="44"/>
      <c r="IV96" s="44"/>
      <c r="IW96" s="44"/>
      <c r="IX96" s="44"/>
      <c r="IY96" s="44"/>
      <c r="IZ96" s="44"/>
      <c r="JA96" s="44"/>
      <c r="JB96" s="44"/>
      <c r="JC96" s="44"/>
      <c r="JD96" s="44"/>
      <c r="JE96" s="44"/>
      <c r="JF96" s="44"/>
      <c r="JG96" s="44"/>
      <c r="JH96" s="44"/>
      <c r="JI96" s="44"/>
      <c r="JJ96" s="44"/>
      <c r="JK96" s="44"/>
      <c r="JL96" s="44"/>
      <c r="JM96" s="44"/>
      <c r="JN96" s="44"/>
      <c r="JO96" s="44"/>
      <c r="JP96" s="44"/>
      <c r="JQ96" s="44"/>
      <c r="JR96" s="44"/>
      <c r="JS96" s="44"/>
      <c r="JT96" s="44"/>
      <c r="JU96" s="44"/>
      <c r="JV96" s="44"/>
      <c r="JW96" s="44"/>
      <c r="JX96" s="44"/>
      <c r="JY96" s="44"/>
      <c r="JZ96" s="44"/>
      <c r="KA96" s="44"/>
      <c r="KB96" s="44"/>
      <c r="KC96" s="44"/>
      <c r="KD96" s="44"/>
      <c r="KE96" s="44"/>
      <c r="KF96" s="44"/>
      <c r="KG96" s="44"/>
      <c r="KH96" s="44"/>
      <c r="KI96" s="44"/>
      <c r="KJ96" s="44"/>
      <c r="KK96" s="44"/>
      <c r="KL96" s="44"/>
      <c r="KM96" s="44"/>
      <c r="KN96" s="44"/>
      <c r="KO96" s="44"/>
      <c r="KP96" s="44"/>
      <c r="KQ96" s="44"/>
      <c r="KR96" s="44"/>
      <c r="KS96" s="44"/>
      <c r="KT96" s="44"/>
      <c r="KU96" s="44"/>
      <c r="KV96" s="44"/>
      <c r="KW96" s="44"/>
      <c r="KX96" s="44"/>
      <c r="KY96" s="44"/>
      <c r="KZ96" s="44"/>
      <c r="LA96" s="44"/>
      <c r="LB96" s="44"/>
      <c r="LC96" s="44"/>
      <c r="LD96" s="44"/>
      <c r="LE96" s="44"/>
      <c r="LF96" s="44"/>
      <c r="LG96" s="44"/>
      <c r="LH96" s="44"/>
      <c r="LI96" s="44"/>
      <c r="LJ96" s="44"/>
      <c r="LK96" s="44"/>
      <c r="LL96" s="44"/>
      <c r="LM96" s="44"/>
      <c r="LN96" s="44"/>
      <c r="LO96" s="44"/>
      <c r="LP96" s="44"/>
      <c r="LQ96" s="44"/>
      <c r="LR96" s="44"/>
      <c r="LS96" s="44"/>
      <c r="LT96" s="44"/>
      <c r="LU96" s="44"/>
      <c r="LV96" s="44"/>
      <c r="LW96" s="44"/>
      <c r="LX96" s="44"/>
      <c r="LY96" s="44"/>
      <c r="LZ96" s="44"/>
      <c r="MA96" s="44"/>
      <c r="MB96" s="44"/>
      <c r="MC96" s="44"/>
      <c r="MD96" s="44"/>
      <c r="ME96" s="44"/>
      <c r="MF96" s="44"/>
      <c r="MG96" s="44"/>
      <c r="MH96" s="44"/>
      <c r="MI96" s="44"/>
      <c r="MJ96" s="44"/>
      <c r="MK96" s="44"/>
      <c r="ML96" s="44"/>
      <c r="MM96" s="44"/>
      <c r="MN96" s="44"/>
      <c r="MO96" s="44"/>
      <c r="MP96" s="44"/>
      <c r="MQ96" s="44"/>
      <c r="MR96" s="44"/>
      <c r="MS96" s="44"/>
      <c r="MT96" s="44"/>
      <c r="MU96" s="44"/>
      <c r="MV96" s="44"/>
      <c r="MW96" s="44"/>
      <c r="MX96" s="44"/>
      <c r="MY96" s="44"/>
      <c r="MZ96" s="44"/>
      <c r="NA96" s="44"/>
      <c r="NB96" s="44"/>
      <c r="NC96" s="44"/>
      <c r="ND96" s="44"/>
      <c r="NE96" s="44"/>
      <c r="NF96" s="44"/>
      <c r="NG96" s="44"/>
      <c r="NH96" s="44"/>
      <c r="NI96" s="44"/>
      <c r="NJ96" s="44"/>
      <c r="NK96" s="44"/>
      <c r="NL96" s="44"/>
      <c r="NM96" s="44"/>
      <c r="NN96" s="44"/>
      <c r="NO96" s="44"/>
      <c r="NP96" s="44"/>
      <c r="NQ96" s="44"/>
      <c r="NR96" s="44"/>
      <c r="NS96" s="44"/>
      <c r="NT96" s="44"/>
      <c r="NU96" s="44"/>
      <c r="NV96" s="44"/>
      <c r="NW96" s="44"/>
      <c r="NX96" s="44"/>
      <c r="NY96" s="44"/>
      <c r="NZ96" s="44"/>
      <c r="OA96" s="44"/>
      <c r="OB96" s="44"/>
      <c r="OC96" s="44"/>
      <c r="OD96" s="44"/>
      <c r="OE96" s="44"/>
      <c r="OF96" s="44"/>
      <c r="OG96" s="44"/>
      <c r="OH96" s="44"/>
      <c r="OI96" s="44"/>
      <c r="OJ96" s="44"/>
      <c r="OK96" s="44"/>
      <c r="OL96" s="44"/>
      <c r="OM96" s="44"/>
      <c r="ON96" s="44"/>
      <c r="OO96" s="44"/>
      <c r="OP96" s="44"/>
      <c r="OQ96" s="44"/>
      <c r="OR96" s="44"/>
      <c r="OS96" s="44"/>
      <c r="OT96" s="44"/>
      <c r="OU96" s="44"/>
      <c r="OV96" s="44"/>
      <c r="OW96" s="44"/>
      <c r="OX96" s="44"/>
      <c r="OY96" s="44"/>
      <c r="OZ96" s="44"/>
      <c r="PA96" s="44"/>
      <c r="PB96" s="44"/>
      <c r="PC96" s="44"/>
      <c r="PD96" s="44"/>
      <c r="PE96" s="44"/>
      <c r="PF96" s="44"/>
      <c r="PG96" s="44"/>
      <c r="PH96" s="44"/>
      <c r="PI96" s="44"/>
      <c r="PJ96" s="44"/>
      <c r="PK96" s="44"/>
      <c r="PL96" s="44"/>
      <c r="PM96" s="44"/>
      <c r="PN96" s="44"/>
      <c r="PO96" s="44"/>
      <c r="PP96" s="44"/>
      <c r="PQ96" s="44"/>
      <c r="PR96" s="44"/>
      <c r="PS96" s="44"/>
      <c r="PT96" s="44"/>
      <c r="PU96" s="44"/>
      <c r="PV96" s="44"/>
      <c r="PW96" s="44"/>
      <c r="PX96" s="44"/>
      <c r="PY96" s="44"/>
      <c r="PZ96" s="44"/>
      <c r="QA96" s="44"/>
      <c r="QB96" s="44"/>
      <c r="QC96" s="44"/>
      <c r="QD96" s="44"/>
      <c r="QE96" s="44"/>
      <c r="QF96" s="44"/>
      <c r="QG96" s="44"/>
      <c r="QH96" s="44"/>
      <c r="QI96" s="44"/>
      <c r="QJ96" s="44"/>
      <c r="QK96" s="44"/>
      <c r="QL96" s="44"/>
      <c r="QM96" s="44"/>
      <c r="QN96" s="44"/>
      <c r="QO96" s="44"/>
      <c r="QP96" s="44"/>
      <c r="QQ96" s="44"/>
      <c r="QR96" s="44"/>
      <c r="QS96" s="44"/>
      <c r="QT96" s="44"/>
      <c r="QU96" s="44"/>
      <c r="QV96" s="44"/>
      <c r="QW96" s="44"/>
      <c r="QX96" s="44"/>
      <c r="QY96" s="44"/>
      <c r="QZ96" s="44"/>
      <c r="RA96" s="44"/>
      <c r="RB96" s="44"/>
      <c r="RC96" s="44"/>
      <c r="RD96" s="44"/>
      <c r="RE96" s="44"/>
      <c r="RF96" s="44"/>
      <c r="RG96" s="44"/>
      <c r="RH96" s="44"/>
      <c r="RI96" s="44"/>
      <c r="RJ96" s="44"/>
      <c r="RK96" s="44"/>
      <c r="RL96" s="44"/>
      <c r="RM96" s="44"/>
      <c r="RN96" s="44"/>
      <c r="RO96" s="44"/>
      <c r="RP96" s="44"/>
      <c r="RQ96" s="44"/>
      <c r="RR96" s="44"/>
      <c r="RS96" s="44"/>
      <c r="RT96" s="44"/>
      <c r="RU96" s="44"/>
      <c r="RV96" s="44"/>
      <c r="RW96" s="44"/>
      <c r="RX96" s="44"/>
      <c r="RY96" s="44"/>
      <c r="RZ96" s="44"/>
      <c r="SA96" s="44"/>
      <c r="SB96" s="44"/>
      <c r="SC96" s="44"/>
      <c r="SD96" s="44"/>
      <c r="SE96" s="44"/>
      <c r="SF96" s="44"/>
      <c r="SG96" s="44"/>
      <c r="SH96" s="44"/>
      <c r="SM96">
        <f>'GRR Data'!A92</f>
        <v>0</v>
      </c>
    </row>
    <row r="97" spans="1:507">
      <c r="A97" s="295">
        <v>18</v>
      </c>
      <c r="B97" s="40" t="s">
        <v>703</v>
      </c>
      <c r="C97" s="44">
        <v>687.7</v>
      </c>
      <c r="D97" s="44">
        <v>0.1575</v>
      </c>
      <c r="E97" s="44">
        <v>0.19139999999999999</v>
      </c>
      <c r="F97" s="44">
        <v>0.19889999999999999</v>
      </c>
      <c r="G97" s="44">
        <v>0.1946</v>
      </c>
      <c r="H97" s="44">
        <v>0.21920000000000001</v>
      </c>
      <c r="I97" s="44">
        <v>0.15290000000000001</v>
      </c>
      <c r="J97" s="44">
        <v>0.1368</v>
      </c>
      <c r="K97" s="44">
        <v>0.15029999999999999</v>
      </c>
      <c r="L97" s="44">
        <v>0.14799999999999999</v>
      </c>
      <c r="M97" s="44">
        <v>0.14180000000000001</v>
      </c>
      <c r="N97" s="44">
        <v>0.12939999999999999</v>
      </c>
      <c r="O97" s="44">
        <v>8.9200000000000002E-2</v>
      </c>
      <c r="P97" s="44">
        <v>0.13320000000000001</v>
      </c>
      <c r="Q97" s="44">
        <v>0.12790000000000001</v>
      </c>
      <c r="R97" s="44">
        <v>0.15429999999999999</v>
      </c>
      <c r="S97" s="44">
        <v>0.1918</v>
      </c>
      <c r="T97" s="44">
        <v>0.17979999999999999</v>
      </c>
      <c r="U97" s="44">
        <v>0.18029999999999999</v>
      </c>
      <c r="V97" s="44">
        <v>0.17580000000000001</v>
      </c>
      <c r="W97" s="44">
        <v>9.3359999999999999E-2</v>
      </c>
      <c r="X97" s="44">
        <v>0.11151000000000001</v>
      </c>
      <c r="Y97" s="44">
        <v>0.10406</v>
      </c>
      <c r="Z97" s="44">
        <v>0.11133</v>
      </c>
      <c r="AA97" s="44">
        <v>0.11584</v>
      </c>
      <c r="AB97" s="44">
        <v>0.12298999999999999</v>
      </c>
      <c r="AC97" s="44">
        <v>8.2900000000000001E-2</v>
      </c>
      <c r="AD97" s="44">
        <v>0.12966999999999998</v>
      </c>
      <c r="AE97" s="44">
        <v>7.6659999999999992E-2</v>
      </c>
      <c r="AF97" s="44">
        <v>0.12659000000000001</v>
      </c>
      <c r="AG97" s="44">
        <v>0.14041999999999999</v>
      </c>
      <c r="AH97" s="44">
        <v>0.12959999999999999</v>
      </c>
      <c r="AI97" s="44">
        <v>7.4079999999999993E-2</v>
      </c>
      <c r="AJ97" s="44">
        <v>0.12504999999999999</v>
      </c>
      <c r="AK97" s="44">
        <v>8.1159999999999996E-2</v>
      </c>
      <c r="AL97" s="44">
        <v>0.11988</v>
      </c>
      <c r="AM97" s="44">
        <v>0.12723999999999999</v>
      </c>
      <c r="AN97" s="44">
        <v>274.50569999999999</v>
      </c>
      <c r="AO97" s="44">
        <v>274.50510000000003</v>
      </c>
      <c r="AP97" s="44">
        <v>274.50439999999998</v>
      </c>
      <c r="AQ97" s="44">
        <v>189.91900000000001</v>
      </c>
      <c r="AR97" s="44">
        <v>189.92949999999999</v>
      </c>
      <c r="AS97" s="44">
        <v>189.9271</v>
      </c>
      <c r="AT97" s="44">
        <v>0.45856000000000002</v>
      </c>
      <c r="AU97" s="44">
        <v>-0.15522900000000001</v>
      </c>
      <c r="AV97" s="44">
        <v>2.4174999999999999E-2</v>
      </c>
      <c r="AW97" s="44">
        <v>0.14268600000000001</v>
      </c>
      <c r="AX97" s="44">
        <v>7.1753999999999998E-2</v>
      </c>
      <c r="AY97" s="44">
        <v>-0.131659</v>
      </c>
      <c r="AZ97" s="44">
        <v>-8.2266000000000006E-2</v>
      </c>
      <c r="BA97" s="44">
        <v>0.210947</v>
      </c>
      <c r="BB97" s="44">
        <v>0.27634700000000001</v>
      </c>
      <c r="BC97" s="44">
        <v>0.136934</v>
      </c>
      <c r="BD97" s="44">
        <v>-9.0181999999999998E-2</v>
      </c>
      <c r="BE97" s="44">
        <v>-0.10781300000000001</v>
      </c>
      <c r="BF97" s="44">
        <v>-0.108569</v>
      </c>
      <c r="BG97" s="44">
        <v>-2.7552E-2</v>
      </c>
      <c r="BH97" s="44">
        <v>-2.9963E-2</v>
      </c>
      <c r="BI97" s="44">
        <v>-0.12961</v>
      </c>
      <c r="BJ97" s="44">
        <v>0.44379999999999997</v>
      </c>
      <c r="BK97" s="44">
        <v>-8.09E-2</v>
      </c>
      <c r="BL97" s="44">
        <v>0.20660000000000001</v>
      </c>
      <c r="BM97" s="44">
        <v>-0.09</v>
      </c>
      <c r="BN97" s="44">
        <v>-0.1532</v>
      </c>
      <c r="BO97" s="44">
        <v>-0.13769999999999999</v>
      </c>
      <c r="BP97" s="44">
        <v>-0.1249</v>
      </c>
      <c r="BQ97" s="44">
        <v>2.9100000000000001E-2</v>
      </c>
      <c r="BR97" s="44">
        <v>8.8000000000000005E-3</v>
      </c>
      <c r="BS97" s="44">
        <v>1.1599999999999999E-2</v>
      </c>
      <c r="BT97" s="44">
        <v>6.8000000000000005E-2</v>
      </c>
      <c r="BU97" s="44">
        <v>8.8300000000000003E-2</v>
      </c>
      <c r="BV97" s="44">
        <v>1.9E-2</v>
      </c>
      <c r="BW97" s="44">
        <v>1.24E-2</v>
      </c>
      <c r="BX97" s="44">
        <v>9.9699999999999997E-2</v>
      </c>
      <c r="BY97" s="44">
        <v>0.1613</v>
      </c>
      <c r="BZ97" s="44">
        <v>0.16189999999999999</v>
      </c>
      <c r="CA97" s="44">
        <v>0.16300000000000001</v>
      </c>
      <c r="CB97" s="44">
        <v>7.1900000000000006E-2</v>
      </c>
      <c r="CC97" s="44">
        <v>7.4099999999999999E-2</v>
      </c>
      <c r="CD97" s="44">
        <v>9.98E-2</v>
      </c>
      <c r="CE97" s="44">
        <v>0.14319999999999999</v>
      </c>
      <c r="CF97" s="44">
        <v>0.16270000000000001</v>
      </c>
      <c r="CG97" s="44">
        <v>0.16250000000000001</v>
      </c>
      <c r="CH97" s="44">
        <v>9.8799999999999999E-2</v>
      </c>
      <c r="CI97" s="44">
        <v>9.0200000000000002E-2</v>
      </c>
      <c r="CJ97" s="44">
        <v>0.45989999999999998</v>
      </c>
      <c r="CK97" s="44">
        <v>0.46889999999999998</v>
      </c>
      <c r="CL97" s="44">
        <v>0.49559999999999998</v>
      </c>
      <c r="CM97" s="44">
        <v>0.4637</v>
      </c>
      <c r="CN97" s="44">
        <f t="shared" si="173"/>
        <v>9.000000000000008E-3</v>
      </c>
      <c r="CO97" s="44">
        <f t="shared" si="174"/>
        <v>3.1899999999999984E-2</v>
      </c>
      <c r="CP97" s="44">
        <f t="shared" si="175"/>
        <v>1.1449999999999988E-2</v>
      </c>
      <c r="CQ97" s="44">
        <f t="shared" ref="CQ97" si="212">ABS(CR97)*2</f>
        <v>1.4200000000000001E-2</v>
      </c>
      <c r="CR97" s="44">
        <v>-7.1000000000000004E-3</v>
      </c>
      <c r="CS97" s="44">
        <f t="shared" ref="CS97" si="213">ABS(CT97)*2</f>
        <v>2.6800000000000001E-2</v>
      </c>
      <c r="CT97" s="44">
        <v>1.34E-2</v>
      </c>
      <c r="CU97" s="44">
        <f t="shared" si="178"/>
        <v>2.3599999999999999E-2</v>
      </c>
      <c r="CV97" s="44">
        <v>-1.18E-2</v>
      </c>
      <c r="CW97" s="44">
        <f t="shared" si="179"/>
        <v>6.5600000000000006E-2</v>
      </c>
      <c r="CX97" s="44">
        <v>-3.2800000000000003E-2</v>
      </c>
      <c r="CY97" s="44">
        <v>0.1474</v>
      </c>
      <c r="CZ97" s="44">
        <v>0.15540000000000001</v>
      </c>
      <c r="DA97" s="44">
        <v>8.7599999999999997E-2</v>
      </c>
      <c r="DB97" s="44">
        <v>0.188</v>
      </c>
      <c r="DC97" s="44">
        <v>0.1022</v>
      </c>
      <c r="DD97" s="44">
        <v>8.5300000000000001E-2</v>
      </c>
      <c r="DE97" s="44">
        <v>4.3700000000000003E-2</v>
      </c>
      <c r="DF97" s="44">
        <v>5.11E-2</v>
      </c>
      <c r="DG97" s="44">
        <v>2.3599999999999999E-2</v>
      </c>
      <c r="DH97" s="44">
        <v>3.6799999999999999E-2</v>
      </c>
      <c r="DI97" s="44">
        <v>5.7200000000000001E-2</v>
      </c>
      <c r="DJ97" s="44">
        <v>0.1933</v>
      </c>
      <c r="DK97" s="44">
        <v>0.1749</v>
      </c>
      <c r="DL97" s="44">
        <v>0.18720000000000001</v>
      </c>
      <c r="DM97" s="44">
        <v>0.18720000000000001</v>
      </c>
      <c r="DN97" s="44">
        <v>0.2056</v>
      </c>
      <c r="DO97" s="44">
        <v>9.5500000000000002E-2</v>
      </c>
      <c r="DP97" s="44">
        <v>0.13139999999999999</v>
      </c>
      <c r="DQ97" s="44">
        <v>0.1104</v>
      </c>
      <c r="DR97" s="44">
        <v>7.7700000000000005E-2</v>
      </c>
      <c r="DS97" s="44">
        <v>7.3499999999999996E-2</v>
      </c>
      <c r="DT97" s="44">
        <v>0.13250000000000001</v>
      </c>
      <c r="DU97" s="44">
        <v>0.13450000000000001</v>
      </c>
      <c r="DV97" s="44">
        <v>8.1500000000000003E-2</v>
      </c>
      <c r="DW97" s="44">
        <v>7.0000000000000007E-2</v>
      </c>
      <c r="DX97" s="44">
        <f t="shared" si="180"/>
        <v>7.3999999999999969E-3</v>
      </c>
      <c r="DY97" s="44">
        <f t="shared" si="170"/>
        <v>2.75E-2</v>
      </c>
      <c r="DZ97" s="44">
        <f t="shared" si="171"/>
        <v>1.32E-2</v>
      </c>
      <c r="EA97" s="44">
        <f t="shared" si="172"/>
        <v>2.0400000000000001E-2</v>
      </c>
      <c r="EB97" s="44">
        <v>0.26400000000000001</v>
      </c>
      <c r="EC97" s="44">
        <v>0.28199999999999997</v>
      </c>
      <c r="ED97" s="44">
        <v>0.24579999999999999</v>
      </c>
      <c r="EE97" s="44">
        <v>0.25380000000000003</v>
      </c>
      <c r="EF97" s="44">
        <v>0.2288</v>
      </c>
      <c r="EG97" s="44">
        <v>0.23780000000000001</v>
      </c>
      <c r="EH97" s="44">
        <v>0.21049999999999999</v>
      </c>
      <c r="EI97" s="44">
        <v>0.19239999999999999</v>
      </c>
      <c r="EJ97" s="44">
        <v>0.2394</v>
      </c>
      <c r="EK97" s="44">
        <f t="shared" si="181"/>
        <v>1.2300000000000005E-2</v>
      </c>
      <c r="EL97" s="44">
        <v>7.8608900000000004</v>
      </c>
      <c r="EM97" s="44">
        <v>7.8672620000000002</v>
      </c>
      <c r="EN97" s="44">
        <v>7.8200130000000003</v>
      </c>
      <c r="EO97" s="44">
        <v>7.8336040000000002</v>
      </c>
      <c r="EP97" s="44">
        <v>7.8303240000000001</v>
      </c>
      <c r="EQ97" s="44">
        <v>7.8046420000000003</v>
      </c>
      <c r="ER97" s="44">
        <v>7.8295760000000003</v>
      </c>
      <c r="ES97" s="44">
        <v>7.8231130000000002</v>
      </c>
      <c r="ET97" s="44">
        <v>7.8462639999999997</v>
      </c>
      <c r="EU97" s="44">
        <v>7.8926660000000002</v>
      </c>
      <c r="EV97" s="44">
        <v>7.7934919999999996</v>
      </c>
      <c r="EW97" s="44">
        <v>7.7705200000000003</v>
      </c>
      <c r="EX97" s="44">
        <v>7.8199199999999998</v>
      </c>
      <c r="EY97" s="44">
        <v>7.8571330000000001</v>
      </c>
      <c r="EZ97" s="44">
        <v>7.7929240000000002</v>
      </c>
      <c r="FA97" s="44">
        <v>7.7773630000000002</v>
      </c>
      <c r="FB97" s="44">
        <v>7.7905810000000004</v>
      </c>
      <c r="FC97" s="44">
        <v>7.8912579999999997</v>
      </c>
      <c r="FD97" s="44">
        <v>0.28129999999999999</v>
      </c>
      <c r="FE97" s="44">
        <v>5.9700000000000003E-2</v>
      </c>
      <c r="FF97" s="44">
        <v>6.2799999999999995E-2</v>
      </c>
      <c r="FG97" s="44">
        <v>3.15E-2</v>
      </c>
      <c r="FH97" s="44">
        <v>1E-4</v>
      </c>
      <c r="FI97" s="44">
        <v>-2.9100000000000001E-2</v>
      </c>
      <c r="FJ97" s="44">
        <v>1.2999999999999999E-2</v>
      </c>
      <c r="FK97" s="44">
        <v>4.2200000000000001E-2</v>
      </c>
      <c r="FL97" s="44">
        <v>6.2100000000000002E-2</v>
      </c>
      <c r="FM97" s="44">
        <v>7.9899999999999999E-2</v>
      </c>
      <c r="FN97" s="44">
        <v>-1.44E-2</v>
      </c>
      <c r="FO97" s="44">
        <v>-3.7100000000000001E-2</v>
      </c>
      <c r="FP97" s="44">
        <v>-9.3200000000000005E-2</v>
      </c>
      <c r="FQ97" s="44">
        <v>-0.2014</v>
      </c>
      <c r="FR97" s="44">
        <v>2.0299999999999999E-2</v>
      </c>
      <c r="FS97" s="44">
        <v>3.3E-3</v>
      </c>
      <c r="FT97" s="44">
        <v>8.4199999999999997E-2</v>
      </c>
      <c r="FU97" s="44">
        <v>3.4099999999999998E-2</v>
      </c>
      <c r="FV97" s="44">
        <v>-1.7600000000000001E-2</v>
      </c>
      <c r="FW97" s="44">
        <v>-2.58E-2</v>
      </c>
      <c r="FX97" s="44">
        <v>2.4299999999999999E-2</v>
      </c>
      <c r="FY97" s="44">
        <v>4.2099999999999999E-2</v>
      </c>
      <c r="FZ97" s="44">
        <v>2.9399999999999999E-2</v>
      </c>
      <c r="GA97" s="44">
        <v>-1.8599999999999998E-2</v>
      </c>
      <c r="GB97" s="44">
        <v>-9.1999999999999998E-3</v>
      </c>
      <c r="GC97" s="44">
        <v>1.66E-2</v>
      </c>
      <c r="GD97" s="44">
        <v>-2.5000000000000001E-3</v>
      </c>
      <c r="GE97" s="44">
        <v>-2.8E-3</v>
      </c>
      <c r="GF97" s="44">
        <v>-2.3900000000000001E-2</v>
      </c>
      <c r="GG97" s="44">
        <v>-4.2200000000000001E-2</v>
      </c>
      <c r="GH97" s="44">
        <v>1.3899999999999999E-2</v>
      </c>
      <c r="GI97" s="44">
        <v>-1.78E-2</v>
      </c>
      <c r="GJ97" s="44">
        <v>0.31109999999999999</v>
      </c>
      <c r="GK97" s="44">
        <v>6.9199999999999998E-2</v>
      </c>
      <c r="GL97" s="44">
        <v>6.7100000000000007E-2</v>
      </c>
      <c r="GM97" s="44">
        <v>3.1E-2</v>
      </c>
      <c r="GN97" s="44">
        <v>-6.6E-3</v>
      </c>
      <c r="GO97" s="44">
        <v>-4.4999999999999998E-2</v>
      </c>
      <c r="GP97" s="44">
        <v>-1.21E-2</v>
      </c>
      <c r="GQ97" s="44">
        <v>1.04E-2</v>
      </c>
      <c r="GR97" s="44">
        <v>3.5099999999999999E-2</v>
      </c>
      <c r="GS97" s="44">
        <v>5.8099999999999999E-2</v>
      </c>
      <c r="GT97" s="44">
        <v>-2.9399999999999999E-2</v>
      </c>
      <c r="GU97" s="44">
        <v>-5.7299999999999997E-2</v>
      </c>
      <c r="GV97" s="44">
        <v>-9.9099999999999994E-2</v>
      </c>
      <c r="GW97" s="44">
        <v>-0.21249999999999999</v>
      </c>
      <c r="GX97" s="44">
        <v>2.3599999999999999E-2</v>
      </c>
      <c r="GY97" s="44">
        <v>1.4E-3</v>
      </c>
      <c r="GZ97" s="44">
        <v>8.4699999999999998E-2</v>
      </c>
      <c r="HA97" s="44">
        <v>-2.7199999999999998E-2</v>
      </c>
      <c r="HB97" s="44">
        <v>-8.0199999999999994E-2</v>
      </c>
      <c r="HC97" s="44">
        <v>-2.3800000000000002E-2</v>
      </c>
      <c r="HD97" s="44">
        <v>3.0999999999999999E-3</v>
      </c>
      <c r="HE97" s="44">
        <v>-4.0000000000000002E-4</v>
      </c>
      <c r="HF97" s="44">
        <v>-4.1599999999999998E-2</v>
      </c>
      <c r="HG97" s="44">
        <v>1.2500000000000001E-2</v>
      </c>
      <c r="HH97" s="44">
        <v>9.8599999999999993E-2</v>
      </c>
      <c r="HI97" s="44">
        <v>7.2700000000000001E-2</v>
      </c>
      <c r="HJ97" s="44">
        <v>1.2200000000000001E-2</v>
      </c>
      <c r="HK97" s="44">
        <v>4.2200000000000001E-2</v>
      </c>
      <c r="HL97" s="44">
        <v>-3.6299999999999999E-2</v>
      </c>
      <c r="HM97" s="44">
        <v>7.0699999999999999E-2</v>
      </c>
      <c r="HN97" s="44">
        <v>-2.12E-2</v>
      </c>
      <c r="HO97" s="44">
        <v>-2.9000000000000001E-2</v>
      </c>
      <c r="HP97" s="44">
        <v>-5.4999999999999997E-3</v>
      </c>
      <c r="HQ97" s="44">
        <v>-4.7699999999999999E-2</v>
      </c>
      <c r="HR97" s="44">
        <v>-2.81E-2</v>
      </c>
      <c r="HS97" s="44">
        <v>8.6199999999999999E-2</v>
      </c>
      <c r="HT97" s="44">
        <v>2.86E-2</v>
      </c>
      <c r="HU97" s="44">
        <v>8.3000000000000004E-2</v>
      </c>
      <c r="HV97" s="44">
        <v>5.3900000000000003E-2</v>
      </c>
      <c r="HW97" s="44">
        <v>3.6799999999999999E-2</v>
      </c>
      <c r="HX97" s="44">
        <v>3.6999999999999998E-2</v>
      </c>
      <c r="HY97" s="44">
        <v>8.1299999999999997E-2</v>
      </c>
      <c r="HZ97" s="44">
        <v>6.3200000000000006E-2</v>
      </c>
      <c r="IA97" s="44">
        <v>6.7000000000000002E-3</v>
      </c>
      <c r="IB97" s="44">
        <v>6.8999999999999999E-3</v>
      </c>
      <c r="IC97" s="44">
        <v>8.0999999999999996E-3</v>
      </c>
      <c r="ID97" s="44">
        <v>2.41E-2</v>
      </c>
      <c r="IE97" s="44">
        <v>3.78E-2</v>
      </c>
      <c r="IF97" s="44">
        <v>5.3281000000000002E-2</v>
      </c>
      <c r="IG97" s="44">
        <v>4.5671000000000003E-2</v>
      </c>
      <c r="IH97" s="44">
        <v>7.9030000000000003E-3</v>
      </c>
      <c r="II97" s="44">
        <v>0.14652100000000001</v>
      </c>
      <c r="IJ97" s="44">
        <v>3.1928999999999999E-2</v>
      </c>
      <c r="IK97" s="44">
        <v>3.3366E-2</v>
      </c>
      <c r="IL97" s="44">
        <v>2.2124999999999999E-2</v>
      </c>
      <c r="IM97" s="44">
        <v>0.20086200000000001</v>
      </c>
      <c r="IN97" s="44"/>
      <c r="IO97" s="44"/>
      <c r="IP97" s="44"/>
      <c r="IQ97" s="44"/>
      <c r="IR97" s="44"/>
      <c r="IS97" s="44"/>
      <c r="IT97" s="44"/>
      <c r="IU97" s="44"/>
      <c r="IV97" s="44"/>
      <c r="IW97" s="44"/>
      <c r="IX97" s="44"/>
      <c r="IY97" s="44"/>
      <c r="IZ97" s="44"/>
      <c r="JA97" s="44"/>
      <c r="JB97" s="44"/>
      <c r="JC97" s="44"/>
      <c r="JD97" s="44"/>
      <c r="JE97" s="44"/>
      <c r="JF97" s="44"/>
      <c r="JG97" s="44"/>
      <c r="JH97" s="44"/>
      <c r="JI97" s="44"/>
      <c r="JJ97" s="44"/>
      <c r="JK97" s="44"/>
      <c r="JL97" s="44"/>
      <c r="JM97" s="44"/>
      <c r="JN97" s="44"/>
      <c r="JO97" s="44"/>
      <c r="JP97" s="44"/>
      <c r="JQ97" s="44"/>
      <c r="JR97" s="44"/>
      <c r="JS97" s="44"/>
      <c r="JT97" s="44"/>
      <c r="JU97" s="44"/>
      <c r="JV97" s="44"/>
      <c r="JW97" s="44"/>
      <c r="JX97" s="44"/>
      <c r="JY97" s="44"/>
      <c r="JZ97" s="44"/>
      <c r="KA97" s="44"/>
      <c r="KB97" s="44"/>
      <c r="KC97" s="44"/>
      <c r="KD97" s="44"/>
      <c r="KE97" s="44"/>
      <c r="KF97" s="44"/>
      <c r="KG97" s="44"/>
      <c r="KH97" s="44"/>
      <c r="KI97" s="44"/>
      <c r="KJ97" s="44"/>
      <c r="KK97" s="44"/>
      <c r="KL97" s="44"/>
      <c r="KM97" s="44"/>
      <c r="KN97" s="44"/>
      <c r="KO97" s="44"/>
      <c r="KP97" s="44"/>
      <c r="KQ97" s="44"/>
      <c r="KR97" s="44"/>
      <c r="KS97" s="44"/>
      <c r="KT97" s="44"/>
      <c r="KU97" s="44"/>
      <c r="KV97" s="44"/>
      <c r="KW97" s="44"/>
      <c r="KX97" s="44"/>
      <c r="KY97" s="44"/>
      <c r="KZ97" s="44"/>
      <c r="LA97" s="44"/>
      <c r="LB97" s="44"/>
      <c r="LC97" s="44"/>
      <c r="LD97" s="44"/>
      <c r="LE97" s="44"/>
      <c r="LF97" s="44"/>
      <c r="LG97" s="44"/>
      <c r="LH97" s="44"/>
      <c r="LI97" s="44"/>
      <c r="LJ97" s="44"/>
      <c r="LK97" s="44"/>
      <c r="LL97" s="44"/>
      <c r="LM97" s="44"/>
      <c r="LN97" s="44"/>
      <c r="LO97" s="44"/>
      <c r="LP97" s="44"/>
      <c r="LQ97" s="44"/>
      <c r="LR97" s="44"/>
      <c r="LS97" s="44"/>
      <c r="LT97" s="44"/>
      <c r="LU97" s="44"/>
      <c r="LV97" s="44"/>
      <c r="LW97" s="44"/>
      <c r="LX97" s="44"/>
      <c r="LY97" s="44"/>
      <c r="LZ97" s="44"/>
      <c r="MA97" s="44"/>
      <c r="MB97" s="44"/>
      <c r="MC97" s="44"/>
      <c r="MD97" s="44"/>
      <c r="ME97" s="44"/>
      <c r="MF97" s="44"/>
      <c r="MG97" s="44"/>
      <c r="MH97" s="44"/>
      <c r="MI97" s="44"/>
      <c r="MJ97" s="44"/>
      <c r="MK97" s="44"/>
      <c r="ML97" s="44"/>
      <c r="MM97" s="44"/>
      <c r="MN97" s="44"/>
      <c r="MO97" s="44"/>
      <c r="MP97" s="44"/>
      <c r="MQ97" s="44"/>
      <c r="MR97" s="44"/>
      <c r="MS97" s="44"/>
      <c r="MT97" s="44"/>
      <c r="MU97" s="44"/>
      <c r="MV97" s="44"/>
      <c r="MW97" s="44"/>
      <c r="MX97" s="44"/>
      <c r="MY97" s="44"/>
      <c r="MZ97" s="44"/>
      <c r="NA97" s="44"/>
      <c r="NB97" s="44"/>
      <c r="NC97" s="44"/>
      <c r="ND97" s="44"/>
      <c r="NE97" s="44"/>
      <c r="NF97" s="44"/>
      <c r="NG97" s="44"/>
      <c r="NH97" s="44"/>
      <c r="NI97" s="44"/>
      <c r="NJ97" s="44"/>
      <c r="NK97" s="44"/>
      <c r="NL97" s="44"/>
      <c r="NM97" s="44"/>
      <c r="NN97" s="44"/>
      <c r="NO97" s="44"/>
      <c r="NP97" s="44"/>
      <c r="NQ97" s="44"/>
      <c r="NR97" s="44"/>
      <c r="NS97" s="44"/>
      <c r="NT97" s="44"/>
      <c r="NU97" s="44"/>
      <c r="NV97" s="44"/>
      <c r="NW97" s="44"/>
      <c r="NX97" s="44"/>
      <c r="NY97" s="44"/>
      <c r="NZ97" s="44"/>
      <c r="OA97" s="44"/>
      <c r="OB97" s="44"/>
      <c r="OC97" s="44"/>
      <c r="OD97" s="44"/>
      <c r="OE97" s="44"/>
      <c r="OF97" s="44"/>
      <c r="OG97" s="44"/>
      <c r="OH97" s="44"/>
      <c r="OI97" s="44"/>
      <c r="OJ97" s="44"/>
      <c r="OK97" s="44"/>
      <c r="OL97" s="44"/>
      <c r="OM97" s="44"/>
      <c r="ON97" s="44"/>
      <c r="OO97" s="44"/>
      <c r="OP97" s="44"/>
      <c r="OQ97" s="44"/>
      <c r="OR97" s="44"/>
      <c r="OS97" s="44"/>
      <c r="OT97" s="44"/>
      <c r="OU97" s="44"/>
      <c r="OV97" s="44"/>
      <c r="OW97" s="44"/>
      <c r="OX97" s="44"/>
      <c r="OY97" s="44"/>
      <c r="OZ97" s="44"/>
      <c r="PA97" s="44"/>
      <c r="PB97" s="44"/>
      <c r="PC97" s="44"/>
      <c r="PD97" s="44"/>
      <c r="PE97" s="44"/>
      <c r="PF97" s="44"/>
      <c r="PG97" s="44"/>
      <c r="PH97" s="44"/>
      <c r="PI97" s="44"/>
      <c r="PJ97" s="44"/>
      <c r="PK97" s="44"/>
      <c r="PL97" s="44"/>
      <c r="PM97" s="44"/>
      <c r="PN97" s="44"/>
      <c r="PO97" s="44"/>
      <c r="PP97" s="44"/>
      <c r="PQ97" s="44"/>
      <c r="PR97" s="44"/>
      <c r="PS97" s="44"/>
      <c r="PT97" s="44"/>
      <c r="PU97" s="44"/>
      <c r="PV97" s="44"/>
      <c r="PW97" s="44"/>
      <c r="PX97" s="44"/>
      <c r="PY97" s="44"/>
      <c r="PZ97" s="44"/>
      <c r="QA97" s="44"/>
      <c r="QB97" s="44"/>
      <c r="QC97" s="44"/>
      <c r="QD97" s="44"/>
      <c r="QE97" s="44"/>
      <c r="QF97" s="44"/>
      <c r="QG97" s="44"/>
      <c r="QH97" s="44"/>
      <c r="QI97" s="44"/>
      <c r="QJ97" s="44"/>
      <c r="QK97" s="44"/>
      <c r="QL97" s="44"/>
      <c r="QM97" s="44"/>
      <c r="QN97" s="44"/>
      <c r="QO97" s="44"/>
      <c r="QP97" s="44"/>
      <c r="QQ97" s="44"/>
      <c r="QR97" s="44"/>
      <c r="QS97" s="44"/>
      <c r="QT97" s="44"/>
      <c r="QU97" s="44"/>
      <c r="QV97" s="44"/>
      <c r="QW97" s="44"/>
      <c r="QX97" s="44"/>
      <c r="QY97" s="44"/>
      <c r="QZ97" s="44"/>
      <c r="RA97" s="44"/>
      <c r="RB97" s="44"/>
      <c r="RC97" s="44"/>
      <c r="RD97" s="44"/>
      <c r="RE97" s="44"/>
      <c r="RF97" s="44"/>
      <c r="RG97" s="44"/>
      <c r="RH97" s="44"/>
      <c r="RI97" s="44"/>
      <c r="RJ97" s="44"/>
      <c r="RK97" s="44"/>
      <c r="RL97" s="44"/>
      <c r="RM97" s="44"/>
      <c r="RN97" s="44"/>
      <c r="RO97" s="44"/>
      <c r="RP97" s="44"/>
      <c r="RQ97" s="44"/>
      <c r="RR97" s="44"/>
      <c r="RS97" s="44"/>
      <c r="RT97" s="44"/>
      <c r="RU97" s="44"/>
      <c r="RV97" s="44"/>
      <c r="RW97" s="44"/>
      <c r="RX97" s="44"/>
      <c r="RY97" s="44"/>
      <c r="RZ97" s="44"/>
      <c r="SA97" s="44"/>
      <c r="SB97" s="44"/>
      <c r="SC97" s="44"/>
      <c r="SD97" s="44"/>
      <c r="SE97" s="44"/>
      <c r="SF97" s="44"/>
      <c r="SG97" s="44"/>
      <c r="SH97" s="44"/>
      <c r="SM97">
        <f>'GRR Data'!A93</f>
        <v>0</v>
      </c>
    </row>
    <row r="98" spans="1:507">
      <c r="A98" s="295">
        <v>19</v>
      </c>
      <c r="B98" s="40" t="s">
        <v>704</v>
      </c>
      <c r="C98" s="44">
        <v>689.2</v>
      </c>
      <c r="D98" s="44">
        <v>0.15429999999999999</v>
      </c>
      <c r="E98" s="44">
        <v>0.1883</v>
      </c>
      <c r="F98" s="44">
        <v>0.1933</v>
      </c>
      <c r="G98" s="44">
        <v>0.1759</v>
      </c>
      <c r="H98" s="44">
        <v>0.1807</v>
      </c>
      <c r="I98" s="44">
        <v>0.1404</v>
      </c>
      <c r="J98" s="44">
        <v>0.13489999999999999</v>
      </c>
      <c r="K98" s="44">
        <v>0.1353</v>
      </c>
      <c r="L98" s="44">
        <v>0.14019999999999999</v>
      </c>
      <c r="M98" s="44">
        <v>0.1384</v>
      </c>
      <c r="N98" s="44">
        <v>0.1037</v>
      </c>
      <c r="O98" s="44">
        <v>0.11899999999999999</v>
      </c>
      <c r="P98" s="44">
        <v>0.15329999999999999</v>
      </c>
      <c r="Q98" s="44">
        <v>0.15279999999999999</v>
      </c>
      <c r="R98" s="44">
        <v>0.18029999999999999</v>
      </c>
      <c r="S98" s="44">
        <v>0.2039</v>
      </c>
      <c r="T98" s="44">
        <v>0.19389999999999999</v>
      </c>
      <c r="U98" s="44">
        <v>0.19209999999999999</v>
      </c>
      <c r="V98" s="44">
        <v>0.21940000000000001</v>
      </c>
      <c r="W98" s="44">
        <v>0.20391999999999999</v>
      </c>
      <c r="X98" s="44">
        <v>6.837E-2</v>
      </c>
      <c r="Y98" s="44">
        <v>7.5319999999999998E-2</v>
      </c>
      <c r="Z98" s="44">
        <v>6.9080000000000003E-2</v>
      </c>
      <c r="AA98" s="44">
        <v>0.11819</v>
      </c>
      <c r="AB98" s="44">
        <v>0.13878000000000001</v>
      </c>
      <c r="AC98" s="44">
        <v>8.3150000000000002E-2</v>
      </c>
      <c r="AD98" s="44">
        <v>0.14834999999999998</v>
      </c>
      <c r="AE98" s="44">
        <v>0.12622</v>
      </c>
      <c r="AF98" s="44">
        <v>0.15081999999999998</v>
      </c>
      <c r="AG98" s="44">
        <v>0.17304</v>
      </c>
      <c r="AH98" s="44">
        <v>0.15393999999999999</v>
      </c>
      <c r="AI98" s="44">
        <v>0.13415000000000002</v>
      </c>
      <c r="AJ98" s="44">
        <v>0.13663</v>
      </c>
      <c r="AK98" s="44">
        <v>8.9719999999999994E-2</v>
      </c>
      <c r="AL98" s="44">
        <v>0.12975999999999999</v>
      </c>
      <c r="AM98" s="44">
        <v>0.12662000000000001</v>
      </c>
      <c r="AN98" s="44">
        <v>274.48570000000001</v>
      </c>
      <c r="AO98" s="44">
        <v>274.49310000000003</v>
      </c>
      <c r="AP98" s="44">
        <v>274.4973</v>
      </c>
      <c r="AQ98" s="44">
        <v>189.91929999999999</v>
      </c>
      <c r="AR98" s="44">
        <v>189.9349</v>
      </c>
      <c r="AS98" s="44">
        <v>189.9238</v>
      </c>
      <c r="AT98" s="44">
        <v>0.45420500000000003</v>
      </c>
      <c r="AU98" s="44">
        <v>-6.0174999999999999E-2</v>
      </c>
      <c r="AV98" s="44">
        <v>7.4876999999999999E-2</v>
      </c>
      <c r="AW98" s="44">
        <v>0.125224</v>
      </c>
      <c r="AX98" s="44">
        <v>7.2649000000000005E-2</v>
      </c>
      <c r="AY98" s="44">
        <v>-0.12534400000000001</v>
      </c>
      <c r="AZ98" s="44">
        <v>-5.9126999999999999E-2</v>
      </c>
      <c r="BA98" s="44">
        <v>0.20419999999999999</v>
      </c>
      <c r="BB98" s="44">
        <v>0.26530500000000001</v>
      </c>
      <c r="BC98" s="44">
        <v>0.14896799999999999</v>
      </c>
      <c r="BD98" s="44">
        <v>-6.4541000000000001E-2</v>
      </c>
      <c r="BE98" s="44">
        <v>-0.151585</v>
      </c>
      <c r="BF98" s="44">
        <v>-0.103145</v>
      </c>
      <c r="BG98" s="44">
        <v>-7.9887E-2</v>
      </c>
      <c r="BH98" s="44">
        <v>-0.10012500000000001</v>
      </c>
      <c r="BI98" s="44">
        <v>-0.14729500000000001</v>
      </c>
      <c r="BJ98" s="44">
        <v>0.44280000000000003</v>
      </c>
      <c r="BK98" s="44">
        <v>-6.3200000000000006E-2</v>
      </c>
      <c r="BL98" s="44">
        <v>0.2122</v>
      </c>
      <c r="BM98" s="44">
        <v>-0.1046</v>
      </c>
      <c r="BN98" s="44">
        <v>-0.1336</v>
      </c>
      <c r="BO98" s="44">
        <v>-0.1057</v>
      </c>
      <c r="BP98" s="44">
        <v>-0.14000000000000001</v>
      </c>
      <c r="BQ98" s="44">
        <v>0.1159</v>
      </c>
      <c r="BR98" s="44">
        <v>-4.1300000000000003E-2</v>
      </c>
      <c r="BS98" s="44">
        <v>-4.07E-2</v>
      </c>
      <c r="BT98" s="44">
        <v>0.10050000000000001</v>
      </c>
      <c r="BU98" s="44">
        <v>2.3E-3</v>
      </c>
      <c r="BV98" s="44">
        <v>1.04E-2</v>
      </c>
      <c r="BW98" s="44">
        <v>8.2699999999999996E-2</v>
      </c>
      <c r="BX98" s="44">
        <v>8.0799999999999997E-2</v>
      </c>
      <c r="BY98" s="44">
        <v>0.155</v>
      </c>
      <c r="BZ98" s="44">
        <v>0.14399999999999999</v>
      </c>
      <c r="CA98" s="44">
        <v>0.12640000000000001</v>
      </c>
      <c r="CB98" s="44">
        <v>8.09E-2</v>
      </c>
      <c r="CC98" s="44">
        <v>8.9800000000000005E-2</v>
      </c>
      <c r="CD98" s="44">
        <v>0.18820000000000001</v>
      </c>
      <c r="CE98" s="44">
        <v>0.1346</v>
      </c>
      <c r="CF98" s="44">
        <v>0.126</v>
      </c>
      <c r="CG98" s="44">
        <v>3.61E-2</v>
      </c>
      <c r="CH98" s="44">
        <v>0.10829999999999999</v>
      </c>
      <c r="CI98" s="44">
        <v>9.8799999999999999E-2</v>
      </c>
      <c r="CJ98" s="44">
        <v>0.50929999999999997</v>
      </c>
      <c r="CK98" s="44">
        <v>0.55079999999999996</v>
      </c>
      <c r="CL98" s="44">
        <v>0.52529999999999999</v>
      </c>
      <c r="CM98" s="44">
        <v>0.44979999999999998</v>
      </c>
      <c r="CN98" s="44">
        <f t="shared" si="173"/>
        <v>4.1499999999999981E-2</v>
      </c>
      <c r="CO98" s="44">
        <f t="shared" si="174"/>
        <v>7.5500000000000012E-2</v>
      </c>
      <c r="CP98" s="44">
        <f t="shared" si="175"/>
        <v>1.7000000000000015E-2</v>
      </c>
      <c r="CQ98" s="44">
        <f t="shared" ref="CQ98" si="214">ABS(CR98)*2</f>
        <v>0.27679999999999999</v>
      </c>
      <c r="CR98" s="44">
        <v>-0.1384</v>
      </c>
      <c r="CS98" s="44">
        <f t="shared" ref="CS98" si="215">ABS(CT98)*2</f>
        <v>2.5999999999999999E-2</v>
      </c>
      <c r="CT98" s="44">
        <v>-1.2999999999999999E-2</v>
      </c>
      <c r="CU98" s="44">
        <f t="shared" si="178"/>
        <v>0.42620000000000002</v>
      </c>
      <c r="CV98" s="44">
        <v>-0.21310000000000001</v>
      </c>
      <c r="CW98" s="44">
        <f t="shared" si="179"/>
        <v>0.1104</v>
      </c>
      <c r="CX98" s="44">
        <v>-5.5199999999999999E-2</v>
      </c>
      <c r="CY98" s="44">
        <v>6.6000000000000003E-2</v>
      </c>
      <c r="CZ98" s="44">
        <v>6.3799999999999996E-2</v>
      </c>
      <c r="DA98" s="44">
        <v>7.7600000000000002E-2</v>
      </c>
      <c r="DB98" s="44">
        <v>9.5799999999999996E-2</v>
      </c>
      <c r="DC98" s="44">
        <v>8.1500000000000003E-2</v>
      </c>
      <c r="DD98" s="44">
        <v>4.41E-2</v>
      </c>
      <c r="DE98" s="44">
        <v>5.9400000000000001E-2</v>
      </c>
      <c r="DF98" s="44">
        <v>8.2000000000000003E-2</v>
      </c>
      <c r="DG98" s="44">
        <v>3.4500000000000003E-2</v>
      </c>
      <c r="DH98" s="44">
        <v>5.91E-2</v>
      </c>
      <c r="DI98" s="44">
        <v>4.7E-2</v>
      </c>
      <c r="DJ98" s="44">
        <v>0.1565</v>
      </c>
      <c r="DK98" s="44">
        <v>0.15040000000000001</v>
      </c>
      <c r="DL98" s="44">
        <v>0.16880000000000001</v>
      </c>
      <c r="DM98" s="44">
        <v>0.15</v>
      </c>
      <c r="DN98" s="44">
        <v>0.21790000000000001</v>
      </c>
      <c r="DO98" s="44">
        <v>0.126</v>
      </c>
      <c r="DP98" s="44">
        <v>8.9800000000000005E-2</v>
      </c>
      <c r="DQ98" s="44">
        <v>6.9699999999999998E-2</v>
      </c>
      <c r="DR98" s="44">
        <v>8.7499999999999994E-2</v>
      </c>
      <c r="DS98" s="44">
        <v>0.10349999999999999</v>
      </c>
      <c r="DT98" s="44">
        <v>9.0999999999999998E-2</v>
      </c>
      <c r="DU98" s="44">
        <v>0.1135</v>
      </c>
      <c r="DV98" s="44">
        <v>0.112</v>
      </c>
      <c r="DW98" s="44">
        <v>0.08</v>
      </c>
      <c r="DX98" s="44">
        <f t="shared" si="180"/>
        <v>2.2600000000000002E-2</v>
      </c>
      <c r="DY98" s="44">
        <f t="shared" si="170"/>
        <v>4.7500000000000001E-2</v>
      </c>
      <c r="DZ98" s="44">
        <f t="shared" si="171"/>
        <v>2.4599999999999997E-2</v>
      </c>
      <c r="EA98" s="44">
        <f t="shared" si="172"/>
        <v>1.21E-2</v>
      </c>
      <c r="EB98" s="44">
        <v>0.3004</v>
      </c>
      <c r="EC98" s="44">
        <v>0.29420000000000002</v>
      </c>
      <c r="ED98" s="44">
        <v>0.2455</v>
      </c>
      <c r="EE98" s="44">
        <v>0.24729999999999999</v>
      </c>
      <c r="EF98" s="44">
        <v>0.21060000000000001</v>
      </c>
      <c r="EG98" s="44">
        <v>0.21329999999999999</v>
      </c>
      <c r="EH98" s="44">
        <v>0.21060000000000001</v>
      </c>
      <c r="EI98" s="44">
        <v>0.18029999999999999</v>
      </c>
      <c r="EJ98" s="44">
        <v>0.26989999999999997</v>
      </c>
      <c r="EK98" s="44">
        <f t="shared" si="181"/>
        <v>6.140000000000001E-2</v>
      </c>
      <c r="EL98" s="44">
        <v>7.8419590000000001</v>
      </c>
      <c r="EM98" s="44">
        <v>7.8531009999999997</v>
      </c>
      <c r="EN98" s="44">
        <v>7.8283519999999998</v>
      </c>
      <c r="EO98" s="44">
        <v>7.8895629999999999</v>
      </c>
      <c r="EP98" s="44">
        <v>7.7797020000000003</v>
      </c>
      <c r="EQ98" s="44">
        <v>7.7765120000000003</v>
      </c>
      <c r="ER98" s="44">
        <v>7.7722040000000003</v>
      </c>
      <c r="ES98" s="44">
        <v>7.8062339999999999</v>
      </c>
      <c r="ET98" s="44">
        <v>7.8393230000000003</v>
      </c>
      <c r="EU98" s="44">
        <v>7.8603199999999998</v>
      </c>
      <c r="EV98" s="44">
        <v>7.7803639999999996</v>
      </c>
      <c r="EW98" s="44">
        <v>7.7965780000000002</v>
      </c>
      <c r="EX98" s="44">
        <v>7.8365999999999998</v>
      </c>
      <c r="EY98" s="44">
        <v>7.8388520000000002</v>
      </c>
      <c r="EZ98" s="44">
        <v>7.7956380000000003</v>
      </c>
      <c r="FA98" s="44">
        <v>7.7924490000000004</v>
      </c>
      <c r="FB98" s="44">
        <v>7.788519</v>
      </c>
      <c r="FC98" s="44">
        <v>7.8772849999999996</v>
      </c>
      <c r="FD98" s="44">
        <v>0.2681</v>
      </c>
      <c r="FE98" s="44">
        <v>5.5500000000000001E-2</v>
      </c>
      <c r="FF98" s="44">
        <v>4.2500000000000003E-2</v>
      </c>
      <c r="FG98" s="44">
        <v>2.5100000000000001E-2</v>
      </c>
      <c r="FH98" s="44">
        <v>2.4799999999999999E-2</v>
      </c>
      <c r="FI98" s="44">
        <v>-3.1600000000000003E-2</v>
      </c>
      <c r="FJ98" s="44">
        <v>8.8000000000000005E-3</v>
      </c>
      <c r="FK98" s="44">
        <v>3.1800000000000002E-2</v>
      </c>
      <c r="FL98" s="44">
        <v>4.9200000000000001E-2</v>
      </c>
      <c r="FM98" s="44">
        <v>6.5299999999999997E-2</v>
      </c>
      <c r="FN98" s="44">
        <v>7.7000000000000002E-3</v>
      </c>
      <c r="FO98" s="44">
        <v>-7.0000000000000001E-3</v>
      </c>
      <c r="FP98" s="44">
        <v>-0.1022</v>
      </c>
      <c r="FQ98" s="44">
        <v>-0.20269999999999999</v>
      </c>
      <c r="FR98" s="44">
        <v>2.7199999999999998E-2</v>
      </c>
      <c r="FS98" s="44">
        <v>5.5999999999999999E-3</v>
      </c>
      <c r="FT98" s="44">
        <v>0.155</v>
      </c>
      <c r="FU98" s="44">
        <v>4.2999999999999997E-2</v>
      </c>
      <c r="FV98" s="44">
        <v>2.5999999999999999E-3</v>
      </c>
      <c r="FW98" s="44">
        <v>2.3599999999999999E-2</v>
      </c>
      <c r="FX98" s="44">
        <v>2.6599999999999999E-2</v>
      </c>
      <c r="FY98" s="44">
        <v>1.77E-2</v>
      </c>
      <c r="FZ98" s="44">
        <v>1.3899999999999999E-2</v>
      </c>
      <c r="GA98" s="44">
        <v>-9.5999999999999992E-3</v>
      </c>
      <c r="GB98" s="44">
        <v>1.41E-2</v>
      </c>
      <c r="GC98" s="44">
        <v>6.5600000000000006E-2</v>
      </c>
      <c r="GD98" s="44">
        <v>8.8000000000000005E-3</v>
      </c>
      <c r="GE98" s="44">
        <v>-2.6200000000000001E-2</v>
      </c>
      <c r="GF98" s="44">
        <v>-6.6600000000000006E-2</v>
      </c>
      <c r="GG98" s="44">
        <v>-8.9499999999999996E-2</v>
      </c>
      <c r="GH98" s="44">
        <v>3.2000000000000002E-3</v>
      </c>
      <c r="GI98" s="44">
        <v>-2.7300000000000001E-2</v>
      </c>
      <c r="GJ98" s="44">
        <v>0.31030000000000002</v>
      </c>
      <c r="GK98" s="44">
        <v>4.8800000000000003E-2</v>
      </c>
      <c r="GL98" s="44">
        <v>2.9899999999999999E-2</v>
      </c>
      <c r="GM98" s="44">
        <v>7.0000000000000001E-3</v>
      </c>
      <c r="GN98" s="44">
        <v>9.1000000000000004E-3</v>
      </c>
      <c r="GO98" s="44">
        <v>-4.3700000000000003E-2</v>
      </c>
      <c r="GP98" s="44">
        <v>2.9999999999999997E-4</v>
      </c>
      <c r="GQ98" s="44">
        <v>2.5999999999999999E-2</v>
      </c>
      <c r="GR98" s="44">
        <v>4.8800000000000003E-2</v>
      </c>
      <c r="GS98" s="44">
        <v>7.0900000000000005E-2</v>
      </c>
      <c r="GT98" s="44">
        <v>1.06E-2</v>
      </c>
      <c r="GU98" s="44">
        <v>-0.01</v>
      </c>
      <c r="GV98" s="44">
        <v>-0.10290000000000001</v>
      </c>
      <c r="GW98" s="44">
        <v>-0.2094</v>
      </c>
      <c r="GX98" s="44">
        <v>2.29E-2</v>
      </c>
      <c r="GY98" s="44">
        <v>-4.7000000000000002E-3</v>
      </c>
      <c r="GZ98" s="44">
        <v>9.06E-2</v>
      </c>
      <c r="HA98" s="44">
        <v>1.18E-2</v>
      </c>
      <c r="HB98" s="44">
        <v>4.1999999999999997E-3</v>
      </c>
      <c r="HC98" s="44">
        <v>4.7999999999999996E-3</v>
      </c>
      <c r="HD98" s="44">
        <v>-7.7000000000000002E-3</v>
      </c>
      <c r="HE98" s="44">
        <v>-1.5100000000000001E-2</v>
      </c>
      <c r="HF98" s="44">
        <v>-4.1200000000000001E-2</v>
      </c>
      <c r="HG98" s="44">
        <v>1.0999999999999999E-2</v>
      </c>
      <c r="HH98" s="44">
        <v>0.1009</v>
      </c>
      <c r="HI98" s="44">
        <v>4.6800000000000001E-2</v>
      </c>
      <c r="HJ98" s="44">
        <v>-2.6599999999999999E-2</v>
      </c>
      <c r="HK98" s="44">
        <v>-2.4899999999999999E-2</v>
      </c>
      <c r="HL98" s="44">
        <v>-8.6300000000000002E-2</v>
      </c>
      <c r="HM98" s="44">
        <v>4.8500000000000001E-2</v>
      </c>
      <c r="HN98" s="44">
        <v>-2.0500000000000001E-2</v>
      </c>
      <c r="HO98" s="44">
        <v>-4.7E-2</v>
      </c>
      <c r="HP98" s="44">
        <v>-3.4500000000000003E-2</v>
      </c>
      <c r="HQ98" s="44">
        <v>-6.1699999999999998E-2</v>
      </c>
      <c r="HR98" s="44">
        <v>-4.9200000000000001E-2</v>
      </c>
      <c r="HS98" s="44">
        <v>7.5700000000000003E-2</v>
      </c>
      <c r="HT98" s="44">
        <v>6.5600000000000006E-2</v>
      </c>
      <c r="HU98" s="44">
        <v>7.2499999999999995E-2</v>
      </c>
      <c r="HV98" s="44">
        <v>4.5100000000000001E-2</v>
      </c>
      <c r="HW98" s="44">
        <v>4.82E-2</v>
      </c>
      <c r="HX98" s="44">
        <v>4.4999999999999998E-2</v>
      </c>
      <c r="HY98" s="44">
        <v>7.22E-2</v>
      </c>
      <c r="HZ98" s="44">
        <v>2.7099999999999999E-2</v>
      </c>
      <c r="IA98" s="44">
        <v>-1.04E-2</v>
      </c>
      <c r="IB98" s="44">
        <v>-8.2000000000000007E-3</v>
      </c>
      <c r="IC98" s="44">
        <v>-9.5999999999999992E-3</v>
      </c>
      <c r="ID98" s="44">
        <v>1.41E-2</v>
      </c>
      <c r="IE98" s="44">
        <v>2.12E-2</v>
      </c>
      <c r="IF98" s="44">
        <v>0.104698</v>
      </c>
      <c r="IG98" s="44">
        <v>5.3547999999999998E-2</v>
      </c>
      <c r="IH98" s="44">
        <v>1.7451000000000001E-2</v>
      </c>
      <c r="II98" s="44">
        <v>0.100157</v>
      </c>
      <c r="IJ98" s="44">
        <v>0.10516</v>
      </c>
      <c r="IK98" s="44">
        <v>5.9214000000000003E-2</v>
      </c>
      <c r="IL98" s="44">
        <v>1.8338E-2</v>
      </c>
      <c r="IM98" s="44">
        <v>7.7701999999999993E-2</v>
      </c>
      <c r="IN98" s="44"/>
      <c r="IO98" s="44"/>
      <c r="IP98" s="44"/>
      <c r="IQ98" s="44"/>
      <c r="IR98" s="44"/>
      <c r="IS98" s="44"/>
      <c r="IT98" s="44"/>
      <c r="IU98" s="44"/>
      <c r="IV98" s="44"/>
      <c r="IW98" s="44"/>
      <c r="IX98" s="44"/>
      <c r="IY98" s="44"/>
      <c r="IZ98" s="44"/>
      <c r="JA98" s="44"/>
      <c r="JB98" s="44"/>
      <c r="JC98" s="44"/>
      <c r="JD98" s="44"/>
      <c r="JE98" s="44"/>
      <c r="JF98" s="44"/>
      <c r="JG98" s="44"/>
      <c r="JH98" s="44"/>
      <c r="JI98" s="44"/>
      <c r="JJ98" s="44"/>
      <c r="JK98" s="44"/>
      <c r="JL98" s="44"/>
      <c r="JM98" s="44"/>
      <c r="JN98" s="44"/>
      <c r="JO98" s="44"/>
      <c r="JP98" s="44"/>
      <c r="JQ98" s="44"/>
      <c r="JR98" s="44"/>
      <c r="JS98" s="44"/>
      <c r="JT98" s="44"/>
      <c r="JU98" s="44"/>
      <c r="JV98" s="44"/>
      <c r="JW98" s="44"/>
      <c r="JX98" s="44"/>
      <c r="JY98" s="44"/>
      <c r="JZ98" s="44"/>
      <c r="KA98" s="44"/>
      <c r="KB98" s="44"/>
      <c r="KC98" s="44"/>
      <c r="KD98" s="44"/>
      <c r="KE98" s="44"/>
      <c r="KF98" s="44"/>
      <c r="KG98" s="44"/>
      <c r="KH98" s="44"/>
      <c r="KI98" s="44"/>
      <c r="KJ98" s="44"/>
      <c r="KK98" s="44"/>
      <c r="KL98" s="44"/>
      <c r="KM98" s="44"/>
      <c r="KN98" s="44"/>
      <c r="KO98" s="44"/>
      <c r="KP98" s="44"/>
      <c r="KQ98" s="44"/>
      <c r="KR98" s="44"/>
      <c r="KS98" s="44"/>
      <c r="KT98" s="44"/>
      <c r="KU98" s="44"/>
      <c r="KV98" s="44"/>
      <c r="KW98" s="44"/>
      <c r="KX98" s="44"/>
      <c r="KY98" s="44"/>
      <c r="KZ98" s="44"/>
      <c r="LA98" s="44"/>
      <c r="LB98" s="44"/>
      <c r="LC98" s="44"/>
      <c r="LD98" s="44"/>
      <c r="LE98" s="44"/>
      <c r="LF98" s="44"/>
      <c r="LG98" s="44"/>
      <c r="LH98" s="44"/>
      <c r="LI98" s="44"/>
      <c r="LJ98" s="44"/>
      <c r="LK98" s="44"/>
      <c r="LL98" s="44"/>
      <c r="LM98" s="44"/>
      <c r="LN98" s="44"/>
      <c r="LO98" s="44"/>
      <c r="LP98" s="44"/>
      <c r="LQ98" s="44"/>
      <c r="LR98" s="44"/>
      <c r="LS98" s="44"/>
      <c r="LT98" s="44"/>
      <c r="LU98" s="44"/>
      <c r="LV98" s="44"/>
      <c r="LW98" s="44"/>
      <c r="LX98" s="44"/>
      <c r="LY98" s="44"/>
      <c r="LZ98" s="44"/>
      <c r="MA98" s="44"/>
      <c r="MB98" s="44"/>
      <c r="MC98" s="44"/>
      <c r="MD98" s="44"/>
      <c r="ME98" s="44"/>
      <c r="MF98" s="44"/>
      <c r="MG98" s="44"/>
      <c r="MH98" s="44"/>
      <c r="MI98" s="44"/>
      <c r="MJ98" s="44"/>
      <c r="MK98" s="44"/>
      <c r="ML98" s="44"/>
      <c r="MM98" s="44"/>
      <c r="MN98" s="44"/>
      <c r="MO98" s="44"/>
      <c r="MP98" s="44"/>
      <c r="MQ98" s="44"/>
      <c r="MR98" s="44"/>
      <c r="MS98" s="44"/>
      <c r="MT98" s="44"/>
      <c r="MU98" s="44"/>
      <c r="MV98" s="44"/>
      <c r="MW98" s="44"/>
      <c r="MX98" s="44"/>
      <c r="MY98" s="44"/>
      <c r="MZ98" s="44"/>
      <c r="NA98" s="44"/>
      <c r="NB98" s="44"/>
      <c r="NC98" s="44"/>
      <c r="ND98" s="44"/>
      <c r="NE98" s="44"/>
      <c r="NF98" s="44"/>
      <c r="NG98" s="44"/>
      <c r="NH98" s="44"/>
      <c r="NI98" s="44"/>
      <c r="NJ98" s="44"/>
      <c r="NK98" s="44"/>
      <c r="NL98" s="44"/>
      <c r="NM98" s="44"/>
      <c r="NN98" s="44"/>
      <c r="NO98" s="44"/>
      <c r="NP98" s="44"/>
      <c r="NQ98" s="44"/>
      <c r="NR98" s="44"/>
      <c r="NS98" s="44"/>
      <c r="NT98" s="44"/>
      <c r="NU98" s="44"/>
      <c r="NV98" s="44"/>
      <c r="NW98" s="44"/>
      <c r="NX98" s="44"/>
      <c r="NY98" s="44"/>
      <c r="NZ98" s="44"/>
      <c r="OA98" s="44"/>
      <c r="OB98" s="44"/>
      <c r="OC98" s="44"/>
      <c r="OD98" s="44"/>
      <c r="OE98" s="44"/>
      <c r="OF98" s="44"/>
      <c r="OG98" s="44"/>
      <c r="OH98" s="44"/>
      <c r="OI98" s="44"/>
      <c r="OJ98" s="44"/>
      <c r="OK98" s="44"/>
      <c r="OL98" s="44"/>
      <c r="OM98" s="44"/>
      <c r="ON98" s="44"/>
      <c r="OO98" s="44"/>
      <c r="OP98" s="44"/>
      <c r="OQ98" s="44"/>
      <c r="OR98" s="44"/>
      <c r="OS98" s="44"/>
      <c r="OT98" s="44"/>
      <c r="OU98" s="44"/>
      <c r="OV98" s="44"/>
      <c r="OW98" s="44"/>
      <c r="OX98" s="44"/>
      <c r="OY98" s="44"/>
      <c r="OZ98" s="44"/>
      <c r="PA98" s="44"/>
      <c r="PB98" s="44"/>
      <c r="PC98" s="44"/>
      <c r="PD98" s="44"/>
      <c r="PE98" s="44"/>
      <c r="PF98" s="44"/>
      <c r="PG98" s="44"/>
      <c r="PH98" s="44"/>
      <c r="PI98" s="44"/>
      <c r="PJ98" s="44"/>
      <c r="PK98" s="44"/>
      <c r="PL98" s="44"/>
      <c r="PM98" s="44"/>
      <c r="PN98" s="44"/>
      <c r="PO98" s="44"/>
      <c r="PP98" s="44"/>
      <c r="PQ98" s="44"/>
      <c r="PR98" s="44"/>
      <c r="PS98" s="44"/>
      <c r="PT98" s="44"/>
      <c r="PU98" s="44"/>
      <c r="PV98" s="44"/>
      <c r="PW98" s="44"/>
      <c r="PX98" s="44"/>
      <c r="PY98" s="44"/>
      <c r="PZ98" s="44"/>
      <c r="QA98" s="44"/>
      <c r="QB98" s="44"/>
      <c r="QC98" s="44"/>
      <c r="QD98" s="44"/>
      <c r="QE98" s="44"/>
      <c r="QF98" s="44"/>
      <c r="QG98" s="44"/>
      <c r="QH98" s="44"/>
      <c r="QI98" s="44"/>
      <c r="QJ98" s="44"/>
      <c r="QK98" s="44"/>
      <c r="QL98" s="44"/>
      <c r="QM98" s="44"/>
      <c r="QN98" s="44"/>
      <c r="QO98" s="44"/>
      <c r="QP98" s="44"/>
      <c r="QQ98" s="44"/>
      <c r="QR98" s="44"/>
      <c r="QS98" s="44"/>
      <c r="QT98" s="44"/>
      <c r="QU98" s="44"/>
      <c r="QV98" s="44"/>
      <c r="QW98" s="44"/>
      <c r="QX98" s="44"/>
      <c r="QY98" s="44"/>
      <c r="QZ98" s="44"/>
      <c r="RA98" s="44"/>
      <c r="RB98" s="44"/>
      <c r="RC98" s="44"/>
      <c r="RD98" s="44"/>
      <c r="RE98" s="44"/>
      <c r="RF98" s="44"/>
      <c r="RG98" s="44"/>
      <c r="RH98" s="44"/>
      <c r="RI98" s="44"/>
      <c r="RJ98" s="44"/>
      <c r="RK98" s="44"/>
      <c r="RL98" s="44"/>
      <c r="RM98" s="44"/>
      <c r="RN98" s="44"/>
      <c r="RO98" s="44"/>
      <c r="RP98" s="44"/>
      <c r="RQ98" s="44"/>
      <c r="RR98" s="44"/>
      <c r="RS98" s="44"/>
      <c r="RT98" s="44"/>
      <c r="RU98" s="44"/>
      <c r="RV98" s="44"/>
      <c r="RW98" s="44"/>
      <c r="RX98" s="44"/>
      <c r="RY98" s="44"/>
      <c r="RZ98" s="44"/>
      <c r="SA98" s="44"/>
      <c r="SB98" s="44"/>
      <c r="SC98" s="44"/>
      <c r="SD98" s="44"/>
      <c r="SE98" s="44"/>
      <c r="SF98" s="44"/>
      <c r="SG98" s="44"/>
      <c r="SH98" s="44"/>
      <c r="SM98">
        <f>'GRR Data'!A94</f>
        <v>0</v>
      </c>
    </row>
    <row r="99" spans="1:507">
      <c r="A99" s="295">
        <v>20</v>
      </c>
      <c r="B99" s="40" t="s">
        <v>705</v>
      </c>
      <c r="C99" s="44">
        <v>691.2</v>
      </c>
      <c r="D99" s="44">
        <v>0.1133</v>
      </c>
      <c r="E99" s="44">
        <v>0.2097</v>
      </c>
      <c r="F99" s="44">
        <v>0.27700000000000002</v>
      </c>
      <c r="G99" s="44">
        <v>0.16750000000000001</v>
      </c>
      <c r="H99" s="44">
        <v>0.16109999999999999</v>
      </c>
      <c r="I99" s="44">
        <v>0.1676</v>
      </c>
      <c r="J99" s="44">
        <v>0.13919999999999999</v>
      </c>
      <c r="K99" s="44">
        <v>0.1449</v>
      </c>
      <c r="L99" s="44">
        <v>0.14410000000000001</v>
      </c>
      <c r="M99" s="44">
        <v>0.1162</v>
      </c>
      <c r="N99" s="44">
        <v>0.1171</v>
      </c>
      <c r="O99" s="44">
        <v>0.1197</v>
      </c>
      <c r="P99" s="44">
        <v>0.1211</v>
      </c>
      <c r="Q99" s="44">
        <v>0.1036</v>
      </c>
      <c r="R99" s="44">
        <v>0.16209999999999999</v>
      </c>
      <c r="S99" s="44">
        <v>0.16550000000000001</v>
      </c>
      <c r="T99" s="44">
        <v>0.184</v>
      </c>
      <c r="U99" s="44">
        <v>0.1895</v>
      </c>
      <c r="V99" s="44">
        <v>0.20619999999999999</v>
      </c>
      <c r="W99" s="44">
        <v>8.3349999999999994E-2</v>
      </c>
      <c r="X99" s="44">
        <v>8.9900000000000008E-2</v>
      </c>
      <c r="Y99" s="44">
        <v>8.9939999999999992E-2</v>
      </c>
      <c r="Z99" s="44">
        <v>7.6350000000000001E-2</v>
      </c>
      <c r="AA99" s="44">
        <v>0.10109</v>
      </c>
      <c r="AB99" s="44">
        <v>0.11469</v>
      </c>
      <c r="AC99" s="44">
        <v>7.4999999999999997E-2</v>
      </c>
      <c r="AD99" s="44">
        <v>0.12093000000000001</v>
      </c>
      <c r="AE99" s="44">
        <v>9.7849999999999993E-2</v>
      </c>
      <c r="AF99" s="44">
        <v>0.14859999999999998</v>
      </c>
      <c r="AG99" s="44">
        <v>0.15661000000000003</v>
      </c>
      <c r="AH99" s="44">
        <v>0.14087</v>
      </c>
      <c r="AI99" s="44">
        <v>7.689E-2</v>
      </c>
      <c r="AJ99" s="44">
        <v>0.1232</v>
      </c>
      <c r="AK99" s="44">
        <v>6.9860000000000005E-2</v>
      </c>
      <c r="AL99" s="44">
        <v>9.7629999999999995E-2</v>
      </c>
      <c r="AM99" s="44">
        <v>9.4590000000000007E-2</v>
      </c>
      <c r="AN99" s="44">
        <v>274.47379999999998</v>
      </c>
      <c r="AO99" s="44">
        <v>274.4794</v>
      </c>
      <c r="AP99" s="44">
        <v>274.48439999999999</v>
      </c>
      <c r="AQ99" s="44">
        <v>189.91560000000001</v>
      </c>
      <c r="AR99" s="44">
        <v>189.92910000000001</v>
      </c>
      <c r="AS99" s="44">
        <v>189.92410000000001</v>
      </c>
      <c r="AT99" s="44">
        <v>0.35491400000000001</v>
      </c>
      <c r="AU99" s="44">
        <v>-0.17674000000000001</v>
      </c>
      <c r="AV99" s="44">
        <v>-4.2951999999999997E-2</v>
      </c>
      <c r="AW99" s="44">
        <v>6.8283999999999997E-2</v>
      </c>
      <c r="AX99" s="44">
        <v>1.9810000000000001E-3</v>
      </c>
      <c r="AY99" s="44">
        <v>-0.14403299999999999</v>
      </c>
      <c r="AZ99" s="44">
        <v>-3.5810000000000002E-2</v>
      </c>
      <c r="BA99" s="44">
        <v>0.16550899999999999</v>
      </c>
      <c r="BB99" s="44">
        <v>0.21662600000000001</v>
      </c>
      <c r="BC99" s="44">
        <v>7.5112999999999999E-2</v>
      </c>
      <c r="BD99" s="44">
        <v>-0.103668</v>
      </c>
      <c r="BE99" s="44">
        <v>-4.3346999999999997E-2</v>
      </c>
      <c r="BF99" s="44">
        <v>1.111E-3</v>
      </c>
      <c r="BG99" s="44">
        <v>5.7792000000000003E-2</v>
      </c>
      <c r="BH99" s="44">
        <v>2.6266000000000001E-2</v>
      </c>
      <c r="BI99" s="44">
        <v>-6.6130999999999995E-2</v>
      </c>
      <c r="BJ99" s="44">
        <v>0.33300000000000002</v>
      </c>
      <c r="BK99" s="44">
        <v>-4.8399999999999999E-2</v>
      </c>
      <c r="BL99" s="44">
        <v>0.1593</v>
      </c>
      <c r="BM99" s="44">
        <v>-0.12189999999999999</v>
      </c>
      <c r="BN99" s="44">
        <v>-0.1313</v>
      </c>
      <c r="BO99" s="44">
        <v>-0.12989999999999999</v>
      </c>
      <c r="BP99" s="44">
        <v>-0.14560000000000001</v>
      </c>
      <c r="BQ99" s="44">
        <v>0.13730000000000001</v>
      </c>
      <c r="BR99" s="44">
        <v>-3.5099999999999999E-2</v>
      </c>
      <c r="BS99" s="44">
        <v>-5.8999999999999997E-2</v>
      </c>
      <c r="BT99" s="44">
        <v>0.1148</v>
      </c>
      <c r="BU99" s="44">
        <v>1.29E-2</v>
      </c>
      <c r="BV99" s="44">
        <v>5.7999999999999996E-3</v>
      </c>
      <c r="BW99" s="44">
        <v>8.8700000000000001E-2</v>
      </c>
      <c r="BX99" s="44">
        <v>0.12590000000000001</v>
      </c>
      <c r="BY99" s="44">
        <v>7.2999999999999995E-2</v>
      </c>
      <c r="BZ99" s="44">
        <v>0.14410000000000001</v>
      </c>
      <c r="CA99" s="44">
        <v>0.10920000000000001</v>
      </c>
      <c r="CB99" s="44">
        <v>0.12709999999999999</v>
      </c>
      <c r="CC99" s="44">
        <v>0.1797</v>
      </c>
      <c r="CD99" s="44">
        <v>0.154</v>
      </c>
      <c r="CE99" s="44">
        <v>0.1172</v>
      </c>
      <c r="CF99" s="44">
        <v>0.12559999999999999</v>
      </c>
      <c r="CG99" s="44">
        <v>0.13539999999999999</v>
      </c>
      <c r="CH99" s="44">
        <v>0.10829999999999999</v>
      </c>
      <c r="CI99" s="44">
        <v>9.8799999999999999E-2</v>
      </c>
      <c r="CJ99" s="44">
        <v>0.42709999999999998</v>
      </c>
      <c r="CK99" s="44">
        <v>0.4506</v>
      </c>
      <c r="CL99" s="44">
        <v>0.43969999999999998</v>
      </c>
      <c r="CM99" s="44">
        <v>0.3911</v>
      </c>
      <c r="CN99" s="44">
        <f t="shared" si="173"/>
        <v>2.3500000000000021E-2</v>
      </c>
      <c r="CO99" s="44">
        <f t="shared" si="174"/>
        <v>4.8599999999999977E-2</v>
      </c>
      <c r="CP99" s="44">
        <f t="shared" si="175"/>
        <v>1.2549999999999978E-2</v>
      </c>
      <c r="CQ99" s="44">
        <f t="shared" ref="CQ99" si="216">ABS(CR99)*2</f>
        <v>0.42620000000000002</v>
      </c>
      <c r="CR99" s="44">
        <v>-0.21310000000000001</v>
      </c>
      <c r="CS99" s="44">
        <f t="shared" ref="CS99" si="217">ABS(CT99)*2</f>
        <v>0.1104</v>
      </c>
      <c r="CT99" s="44">
        <v>-5.5199999999999999E-2</v>
      </c>
      <c r="CU99" s="44">
        <f t="shared" si="178"/>
        <v>5.8000000000000003E-2</v>
      </c>
      <c r="CV99" s="44">
        <v>-2.9000000000000001E-2</v>
      </c>
      <c r="CW99" s="44">
        <f t="shared" si="179"/>
        <v>4.6199999999999998E-2</v>
      </c>
      <c r="CX99" s="44">
        <v>-2.3099999999999999E-2</v>
      </c>
      <c r="CY99" s="44">
        <v>6.54E-2</v>
      </c>
      <c r="CZ99" s="44">
        <v>8.43E-2</v>
      </c>
      <c r="DA99" s="44">
        <v>6.5600000000000006E-2</v>
      </c>
      <c r="DB99" s="44">
        <v>0.13719999999999999</v>
      </c>
      <c r="DC99" s="44">
        <v>9.1800000000000007E-2</v>
      </c>
      <c r="DD99" s="44">
        <v>0.12540000000000001</v>
      </c>
      <c r="DE99" s="44">
        <v>6.8099999999999994E-2</v>
      </c>
      <c r="DF99" s="44">
        <v>5.8400000000000001E-2</v>
      </c>
      <c r="DG99" s="44">
        <v>-4.4000000000000003E-3</v>
      </c>
      <c r="DH99" s="44">
        <v>7.1300000000000002E-2</v>
      </c>
      <c r="DI99" s="44">
        <v>5.0900000000000001E-2</v>
      </c>
      <c r="DJ99" s="44">
        <v>0.18090000000000001</v>
      </c>
      <c r="DK99" s="44">
        <v>0.17480000000000001</v>
      </c>
      <c r="DL99" s="44">
        <v>0.1749</v>
      </c>
      <c r="DM99" s="44">
        <v>0.13239999999999999</v>
      </c>
      <c r="DN99" s="44">
        <v>0.19370000000000001</v>
      </c>
      <c r="DO99" s="44">
        <v>0.14680000000000001</v>
      </c>
      <c r="DP99" s="44">
        <v>0.1103</v>
      </c>
      <c r="DQ99" s="44">
        <v>7.9500000000000001E-2</v>
      </c>
      <c r="DR99" s="44">
        <v>0.1075</v>
      </c>
      <c r="DS99" s="44">
        <v>9.3700000000000006E-2</v>
      </c>
      <c r="DT99" s="44">
        <v>0.13170000000000001</v>
      </c>
      <c r="DU99" s="44">
        <v>9.35E-2</v>
      </c>
      <c r="DV99" s="44">
        <v>0.1012</v>
      </c>
      <c r="DW99" s="44">
        <v>0.13089999999999999</v>
      </c>
      <c r="DX99" s="44">
        <f t="shared" si="180"/>
        <v>9.6999999999999933E-3</v>
      </c>
      <c r="DY99" s="44">
        <f t="shared" si="170"/>
        <v>6.2799999999999995E-2</v>
      </c>
      <c r="DZ99" s="44">
        <f t="shared" si="171"/>
        <v>7.5700000000000003E-2</v>
      </c>
      <c r="EA99" s="44">
        <f t="shared" si="172"/>
        <v>2.0400000000000001E-2</v>
      </c>
      <c r="EB99" s="44">
        <v>0.26400000000000001</v>
      </c>
      <c r="EC99" s="44">
        <v>0.27100000000000002</v>
      </c>
      <c r="ED99" s="44">
        <v>0.22739999999999999</v>
      </c>
      <c r="EE99" s="44">
        <v>0.22320000000000001</v>
      </c>
      <c r="EF99" s="44">
        <v>0.2959</v>
      </c>
      <c r="EG99" s="44">
        <v>0.29270000000000002</v>
      </c>
      <c r="EH99" s="44">
        <v>0.31440000000000001</v>
      </c>
      <c r="EI99" s="44">
        <v>0.2722</v>
      </c>
      <c r="EJ99" s="44">
        <v>0.25779999999999997</v>
      </c>
      <c r="EK99" s="44">
        <f t="shared" si="181"/>
        <v>1.2800000000000006E-2</v>
      </c>
      <c r="EL99" s="44">
        <v>7.8068099999999996</v>
      </c>
      <c r="EM99" s="44">
        <v>7.8125150000000003</v>
      </c>
      <c r="EN99" s="44">
        <v>7.787293</v>
      </c>
      <c r="EO99" s="44">
        <v>7.8209489999999997</v>
      </c>
      <c r="EP99" s="44">
        <v>7.8009829999999996</v>
      </c>
      <c r="EQ99" s="44">
        <v>7.7924530000000001</v>
      </c>
      <c r="ER99" s="44">
        <v>7.7944209999999998</v>
      </c>
      <c r="ES99" s="44">
        <v>7.798737</v>
      </c>
      <c r="ET99" s="44">
        <v>7.8347300000000004</v>
      </c>
      <c r="EU99" s="44">
        <v>7.891629</v>
      </c>
      <c r="EV99" s="44">
        <v>7.8132659999999996</v>
      </c>
      <c r="EW99" s="44">
        <v>7.7543930000000003</v>
      </c>
      <c r="EX99" s="44">
        <v>7.8074479999999999</v>
      </c>
      <c r="EY99" s="44">
        <v>7.8321040000000002</v>
      </c>
      <c r="EZ99" s="44">
        <v>7.7830789999999999</v>
      </c>
      <c r="FA99" s="44">
        <v>7.7834589999999997</v>
      </c>
      <c r="FB99" s="44">
        <v>7.8231020000000004</v>
      </c>
      <c r="FC99" s="44">
        <v>7.9395319999999998</v>
      </c>
      <c r="FD99" s="44">
        <v>0.23380000000000001</v>
      </c>
      <c r="FE99" s="44">
        <v>4.7399999999999998E-2</v>
      </c>
      <c r="FF99" s="44">
        <v>2.8400000000000002E-2</v>
      </c>
      <c r="FG99" s="44">
        <v>1.6799999999999999E-2</v>
      </c>
      <c r="FH99" s="44">
        <v>2.0199999999999999E-2</v>
      </c>
      <c r="FI99" s="44">
        <v>-1.78E-2</v>
      </c>
      <c r="FJ99" s="44">
        <v>2.3199999999999998E-2</v>
      </c>
      <c r="FK99" s="44">
        <v>3.15E-2</v>
      </c>
      <c r="FL99" s="44">
        <v>3.1099999999999999E-2</v>
      </c>
      <c r="FM99" s="44">
        <v>5.0099999999999999E-2</v>
      </c>
      <c r="FN99" s="44">
        <v>9.4999999999999998E-3</v>
      </c>
      <c r="FO99" s="44">
        <v>-2.07E-2</v>
      </c>
      <c r="FP99" s="44">
        <v>-6.88E-2</v>
      </c>
      <c r="FQ99" s="44">
        <v>-0.18360000000000001</v>
      </c>
      <c r="FR99" s="44">
        <v>2.92E-2</v>
      </c>
      <c r="FS99" s="44">
        <v>3.5000000000000001E-3</v>
      </c>
      <c r="FT99" s="44">
        <v>0.1096</v>
      </c>
      <c r="FU99" s="44">
        <v>4.2900000000000001E-2</v>
      </c>
      <c r="FV99" s="44">
        <v>2.1899999999999999E-2</v>
      </c>
      <c r="FW99" s="44">
        <v>-1.49E-2</v>
      </c>
      <c r="FX99" s="44">
        <v>4.7000000000000002E-3</v>
      </c>
      <c r="FY99" s="44">
        <v>1.9E-2</v>
      </c>
      <c r="FZ99" s="44">
        <v>2.1100000000000001E-2</v>
      </c>
      <c r="GA99" s="44">
        <v>2.1000000000000001E-2</v>
      </c>
      <c r="GB99" s="44">
        <v>1.44E-2</v>
      </c>
      <c r="GC99" s="44">
        <v>3.5299999999999998E-2</v>
      </c>
      <c r="GD99" s="44">
        <v>-3.09E-2</v>
      </c>
      <c r="GE99" s="44">
        <v>-3.32E-2</v>
      </c>
      <c r="GF99" s="44">
        <v>-2.6200000000000001E-2</v>
      </c>
      <c r="GG99" s="44">
        <v>-6.6600000000000006E-2</v>
      </c>
      <c r="GH99" s="44">
        <v>1.67E-2</v>
      </c>
      <c r="GI99" s="44">
        <v>-2.5100000000000001E-2</v>
      </c>
      <c r="GJ99" s="44">
        <v>0.34770000000000001</v>
      </c>
      <c r="GK99" s="44">
        <v>5.5300000000000002E-2</v>
      </c>
      <c r="GL99" s="44">
        <v>1.95E-2</v>
      </c>
      <c r="GM99" s="44">
        <v>-7.4000000000000003E-3</v>
      </c>
      <c r="GN99" s="44">
        <v>-6.8999999999999999E-3</v>
      </c>
      <c r="GO99" s="44">
        <v>-4.9399999999999999E-2</v>
      </c>
      <c r="GP99" s="44">
        <v>-1.2800000000000001E-2</v>
      </c>
      <c r="GQ99" s="44">
        <v>-7.7000000000000002E-3</v>
      </c>
      <c r="GR99" s="44">
        <v>7.1999999999999998E-3</v>
      </c>
      <c r="GS99" s="44">
        <v>4.2999999999999997E-2</v>
      </c>
      <c r="GT99" s="44">
        <v>5.4999999999999997E-3</v>
      </c>
      <c r="GU99" s="44">
        <v>-4.1399999999999999E-2</v>
      </c>
      <c r="GV99" s="44">
        <v>-6.8400000000000002E-2</v>
      </c>
      <c r="GW99" s="44">
        <v>-0.19989999999999999</v>
      </c>
      <c r="GX99" s="44">
        <v>3.4099999999999998E-2</v>
      </c>
      <c r="GY99" s="44">
        <v>-8.3000000000000001E-3</v>
      </c>
      <c r="GZ99" s="44">
        <v>0.14030000000000001</v>
      </c>
      <c r="HA99" s="44">
        <v>2.1899999999999999E-2</v>
      </c>
      <c r="HB99" s="44">
        <v>-8.7300000000000003E-2</v>
      </c>
      <c r="HC99" s="44">
        <v>-6.4699999999999994E-2</v>
      </c>
      <c r="HD99" s="44">
        <v>-4.5999999999999999E-2</v>
      </c>
      <c r="HE99" s="44">
        <v>-3.9399999999999998E-2</v>
      </c>
      <c r="HF99" s="44">
        <v>-3.6200000000000003E-2</v>
      </c>
      <c r="HG99" s="44">
        <v>2.9499999999999998E-2</v>
      </c>
      <c r="HH99" s="44">
        <v>0.14779999999999999</v>
      </c>
      <c r="HI99" s="44">
        <v>7.8299999999999995E-2</v>
      </c>
      <c r="HJ99" s="44">
        <v>-2.1299999999999999E-2</v>
      </c>
      <c r="HK99" s="44">
        <v>7.8700000000000006E-2</v>
      </c>
      <c r="HL99" s="44">
        <v>-5.91E-2</v>
      </c>
      <c r="HM99" s="44">
        <v>0.1171</v>
      </c>
      <c r="HN99" s="44">
        <v>-2.1999999999999999E-2</v>
      </c>
      <c r="HO99" s="44">
        <v>-0.06</v>
      </c>
      <c r="HP99" s="44">
        <v>-3.8899999999999997E-2</v>
      </c>
      <c r="HQ99" s="44">
        <v>-7.6899999999999996E-2</v>
      </c>
      <c r="HR99" s="44">
        <v>-5.7700000000000001E-2</v>
      </c>
      <c r="HS99" s="44">
        <v>5.67E-2</v>
      </c>
      <c r="HT99" s="44">
        <v>3.5900000000000001E-2</v>
      </c>
      <c r="HU99" s="44">
        <v>7.7100000000000002E-2</v>
      </c>
      <c r="HV99" s="44">
        <v>4.4900000000000002E-2</v>
      </c>
      <c r="HW99" s="44">
        <v>7.7700000000000005E-2</v>
      </c>
      <c r="HX99" s="44">
        <v>3.5900000000000001E-2</v>
      </c>
      <c r="HY99" s="44">
        <v>8.1699999999999995E-2</v>
      </c>
      <c r="HZ99" s="44">
        <v>5.4800000000000001E-2</v>
      </c>
      <c r="IA99" s="44">
        <v>-2.5700000000000001E-2</v>
      </c>
      <c r="IB99" s="44">
        <v>-3.3300000000000003E-2</v>
      </c>
      <c r="IC99" s="44">
        <v>-3.2899999999999999E-2</v>
      </c>
      <c r="ID99" s="44">
        <v>-2.1499999999999998E-2</v>
      </c>
      <c r="IE99" s="44">
        <v>6.7999999999999996E-3</v>
      </c>
      <c r="IF99" s="44">
        <v>0.11124299999999999</v>
      </c>
      <c r="IG99" s="44">
        <v>9.9290000000000003E-2</v>
      </c>
      <c r="IH99" s="44">
        <v>2.9609E-2</v>
      </c>
      <c r="II99" s="44">
        <v>0.20475299999999999</v>
      </c>
      <c r="IJ99" s="44">
        <v>7.0529999999999995E-2</v>
      </c>
      <c r="IK99" s="44">
        <v>7.4742000000000003E-2</v>
      </c>
      <c r="IL99" s="44">
        <v>9.0930000000000004E-3</v>
      </c>
      <c r="IM99" s="44">
        <v>0.248164</v>
      </c>
      <c r="IN99" s="44"/>
      <c r="IO99" s="44"/>
      <c r="IP99" s="44"/>
      <c r="IQ99" s="44"/>
      <c r="IR99" s="44"/>
      <c r="IS99" s="44"/>
      <c r="IT99" s="44"/>
      <c r="IU99" s="44"/>
      <c r="IV99" s="44"/>
      <c r="IW99" s="44"/>
      <c r="IX99" s="44"/>
      <c r="IY99" s="44"/>
      <c r="IZ99" s="44"/>
      <c r="JA99" s="44"/>
      <c r="JB99" s="44"/>
      <c r="JC99" s="44"/>
      <c r="JD99" s="44"/>
      <c r="JE99" s="44"/>
      <c r="JF99" s="44"/>
      <c r="JG99" s="44"/>
      <c r="JH99" s="44"/>
      <c r="JI99" s="44"/>
      <c r="JJ99" s="44"/>
      <c r="JK99" s="44"/>
      <c r="JL99" s="44"/>
      <c r="JM99" s="44"/>
      <c r="JN99" s="44"/>
      <c r="JO99" s="44"/>
      <c r="JP99" s="44"/>
      <c r="JQ99" s="44"/>
      <c r="JR99" s="44"/>
      <c r="JS99" s="44"/>
      <c r="JT99" s="44"/>
      <c r="JU99" s="44"/>
      <c r="JV99" s="44"/>
      <c r="JW99" s="44"/>
      <c r="JX99" s="44"/>
      <c r="JY99" s="44"/>
      <c r="JZ99" s="44"/>
      <c r="KA99" s="44"/>
      <c r="KB99" s="44"/>
      <c r="KC99" s="44"/>
      <c r="KD99" s="44"/>
      <c r="KE99" s="44"/>
      <c r="KF99" s="44"/>
      <c r="KG99" s="44"/>
      <c r="KH99" s="44"/>
      <c r="KI99" s="44"/>
      <c r="KJ99" s="44"/>
      <c r="KK99" s="44"/>
      <c r="KL99" s="44"/>
      <c r="KM99" s="44"/>
      <c r="KN99" s="44"/>
      <c r="KO99" s="44"/>
      <c r="KP99" s="44"/>
      <c r="KQ99" s="44"/>
      <c r="KR99" s="44"/>
      <c r="KS99" s="44"/>
      <c r="KT99" s="44"/>
      <c r="KU99" s="44"/>
      <c r="KV99" s="44"/>
      <c r="KW99" s="44"/>
      <c r="KX99" s="44"/>
      <c r="KY99" s="44"/>
      <c r="KZ99" s="44"/>
      <c r="LA99" s="44"/>
      <c r="LB99" s="44"/>
      <c r="LC99" s="44"/>
      <c r="LD99" s="44"/>
      <c r="LE99" s="44"/>
      <c r="LF99" s="44"/>
      <c r="LG99" s="44"/>
      <c r="LH99" s="44"/>
      <c r="LI99" s="44"/>
      <c r="LJ99" s="44"/>
      <c r="LK99" s="44"/>
      <c r="LL99" s="44"/>
      <c r="LM99" s="44"/>
      <c r="LN99" s="44"/>
      <c r="LO99" s="44"/>
      <c r="LP99" s="44"/>
      <c r="LQ99" s="44"/>
      <c r="LR99" s="44"/>
      <c r="LS99" s="44"/>
      <c r="LT99" s="44"/>
      <c r="LU99" s="44"/>
      <c r="LV99" s="44"/>
      <c r="LW99" s="44"/>
      <c r="LX99" s="44"/>
      <c r="LY99" s="44"/>
      <c r="LZ99" s="44"/>
      <c r="MA99" s="44"/>
      <c r="MB99" s="44"/>
      <c r="MC99" s="44"/>
      <c r="MD99" s="44"/>
      <c r="ME99" s="44"/>
      <c r="MF99" s="44"/>
      <c r="MG99" s="44"/>
      <c r="MH99" s="44"/>
      <c r="MI99" s="44"/>
      <c r="MJ99" s="44"/>
      <c r="MK99" s="44"/>
      <c r="ML99" s="44"/>
      <c r="MM99" s="44"/>
      <c r="MN99" s="44"/>
      <c r="MO99" s="44"/>
      <c r="MP99" s="44"/>
      <c r="MQ99" s="44"/>
      <c r="MR99" s="44"/>
      <c r="MS99" s="44"/>
      <c r="MT99" s="44"/>
      <c r="MU99" s="44"/>
      <c r="MV99" s="44"/>
      <c r="MW99" s="44"/>
      <c r="MX99" s="44"/>
      <c r="MY99" s="44"/>
      <c r="MZ99" s="44"/>
      <c r="NA99" s="44"/>
      <c r="NB99" s="44"/>
      <c r="NC99" s="44"/>
      <c r="ND99" s="44"/>
      <c r="NE99" s="44"/>
      <c r="NF99" s="44"/>
      <c r="NG99" s="44"/>
      <c r="NH99" s="44"/>
      <c r="NI99" s="44"/>
      <c r="NJ99" s="44"/>
      <c r="NK99" s="44"/>
      <c r="NL99" s="44"/>
      <c r="NM99" s="44"/>
      <c r="NN99" s="44"/>
      <c r="NO99" s="44"/>
      <c r="NP99" s="44"/>
      <c r="NQ99" s="44"/>
      <c r="NR99" s="44"/>
      <c r="NS99" s="44"/>
      <c r="NT99" s="44"/>
      <c r="NU99" s="44"/>
      <c r="NV99" s="44"/>
      <c r="NW99" s="44"/>
      <c r="NX99" s="44"/>
      <c r="NY99" s="44"/>
      <c r="NZ99" s="44"/>
      <c r="OA99" s="44"/>
      <c r="OB99" s="44"/>
      <c r="OC99" s="44"/>
      <c r="OD99" s="44"/>
      <c r="OE99" s="44"/>
      <c r="OF99" s="44"/>
      <c r="OG99" s="44"/>
      <c r="OH99" s="44"/>
      <c r="OI99" s="44"/>
      <c r="OJ99" s="44"/>
      <c r="OK99" s="44"/>
      <c r="OL99" s="44"/>
      <c r="OM99" s="44"/>
      <c r="ON99" s="44"/>
      <c r="OO99" s="44"/>
      <c r="OP99" s="44"/>
      <c r="OQ99" s="44"/>
      <c r="OR99" s="44"/>
      <c r="OS99" s="44"/>
      <c r="OT99" s="44"/>
      <c r="OU99" s="44"/>
      <c r="OV99" s="44"/>
      <c r="OW99" s="44"/>
      <c r="OX99" s="44"/>
      <c r="OY99" s="44"/>
      <c r="OZ99" s="44"/>
      <c r="PA99" s="44"/>
      <c r="PB99" s="44"/>
      <c r="PC99" s="44"/>
      <c r="PD99" s="44"/>
      <c r="PE99" s="44"/>
      <c r="PF99" s="44"/>
      <c r="PG99" s="44"/>
      <c r="PH99" s="44"/>
      <c r="PI99" s="44"/>
      <c r="PJ99" s="44"/>
      <c r="PK99" s="44"/>
      <c r="PL99" s="44"/>
      <c r="PM99" s="44"/>
      <c r="PN99" s="44"/>
      <c r="PO99" s="44"/>
      <c r="PP99" s="44"/>
      <c r="PQ99" s="44"/>
      <c r="PR99" s="44"/>
      <c r="PS99" s="44"/>
      <c r="PT99" s="44"/>
      <c r="PU99" s="44"/>
      <c r="PV99" s="44"/>
      <c r="PW99" s="44"/>
      <c r="PX99" s="44"/>
      <c r="PY99" s="44"/>
      <c r="PZ99" s="44"/>
      <c r="QA99" s="44"/>
      <c r="QB99" s="44"/>
      <c r="QC99" s="44"/>
      <c r="QD99" s="44"/>
      <c r="QE99" s="44"/>
      <c r="QF99" s="44"/>
      <c r="QG99" s="44"/>
      <c r="QH99" s="44"/>
      <c r="QI99" s="44"/>
      <c r="QJ99" s="44"/>
      <c r="QK99" s="44"/>
      <c r="QL99" s="44"/>
      <c r="QM99" s="44"/>
      <c r="QN99" s="44"/>
      <c r="QO99" s="44"/>
      <c r="QP99" s="44"/>
      <c r="QQ99" s="44"/>
      <c r="QR99" s="44"/>
      <c r="QS99" s="44"/>
      <c r="QT99" s="44"/>
      <c r="QU99" s="44"/>
      <c r="QV99" s="44"/>
      <c r="QW99" s="44"/>
      <c r="QX99" s="44"/>
      <c r="QY99" s="44"/>
      <c r="QZ99" s="44"/>
      <c r="RA99" s="44"/>
      <c r="RB99" s="44"/>
      <c r="RC99" s="44"/>
      <c r="RD99" s="44"/>
      <c r="RE99" s="44"/>
      <c r="RF99" s="44"/>
      <c r="RG99" s="44"/>
      <c r="RH99" s="44"/>
      <c r="RI99" s="44"/>
      <c r="RJ99" s="44"/>
      <c r="RK99" s="44"/>
      <c r="RL99" s="44"/>
      <c r="RM99" s="44"/>
      <c r="RN99" s="44"/>
      <c r="RO99" s="44"/>
      <c r="RP99" s="44"/>
      <c r="RQ99" s="44"/>
      <c r="RR99" s="44"/>
      <c r="RS99" s="44"/>
      <c r="RT99" s="44"/>
      <c r="RU99" s="44"/>
      <c r="RV99" s="44"/>
      <c r="RW99" s="44"/>
      <c r="RX99" s="44"/>
      <c r="RY99" s="44"/>
      <c r="RZ99" s="44"/>
      <c r="SA99" s="44"/>
      <c r="SB99" s="44"/>
      <c r="SC99" s="44"/>
      <c r="SD99" s="44"/>
      <c r="SE99" s="44"/>
      <c r="SF99" s="44"/>
      <c r="SG99" s="44"/>
      <c r="SH99" s="44"/>
      <c r="SM99">
        <f>'GRR Data'!A95</f>
        <v>0</v>
      </c>
    </row>
    <row r="100" spans="1:507">
      <c r="A100" s="295">
        <v>21</v>
      </c>
      <c r="B100" s="40" t="s">
        <v>706</v>
      </c>
      <c r="C100" s="44">
        <v>691.1</v>
      </c>
      <c r="D100" s="44">
        <v>9.7500000000000003E-2</v>
      </c>
      <c r="E100" s="44">
        <v>0.13819999999999999</v>
      </c>
      <c r="F100" s="44">
        <v>0.19950000000000001</v>
      </c>
      <c r="G100" s="44">
        <v>0.16059999999999999</v>
      </c>
      <c r="H100" s="44">
        <v>0.1618</v>
      </c>
      <c r="I100" s="44">
        <v>0.1244</v>
      </c>
      <c r="J100" s="44">
        <v>0.14000000000000001</v>
      </c>
      <c r="K100" s="44">
        <v>0.10879999999999999</v>
      </c>
      <c r="L100" s="44">
        <v>0.1988</v>
      </c>
      <c r="M100" s="44">
        <v>0.18340000000000001</v>
      </c>
      <c r="N100" s="44">
        <v>0.1119</v>
      </c>
      <c r="O100" s="44">
        <v>0.1149</v>
      </c>
      <c r="P100" s="44">
        <v>0.10390000000000001</v>
      </c>
      <c r="Q100" s="44">
        <v>0.114</v>
      </c>
      <c r="R100" s="44">
        <v>0.13650000000000001</v>
      </c>
      <c r="S100" s="44">
        <v>0.1225</v>
      </c>
      <c r="T100" s="44">
        <v>0.1799</v>
      </c>
      <c r="U100" s="44">
        <v>0.17680000000000001</v>
      </c>
      <c r="V100" s="44">
        <v>0.191</v>
      </c>
      <c r="W100" s="44">
        <v>0.13220999999999999</v>
      </c>
      <c r="X100" s="44">
        <v>7.9689999999999997E-2</v>
      </c>
      <c r="Y100" s="44">
        <v>0.14573</v>
      </c>
      <c r="Z100" s="44">
        <v>8.3250000000000005E-2</v>
      </c>
      <c r="AA100" s="44">
        <v>9.9489999999999995E-2</v>
      </c>
      <c r="AB100" s="44">
        <v>9.7729999999999997E-2</v>
      </c>
      <c r="AC100" s="44">
        <v>3.5729999999999998E-2</v>
      </c>
      <c r="AD100" s="44">
        <v>0.10599</v>
      </c>
      <c r="AE100" s="44">
        <v>6.9709999999999994E-2</v>
      </c>
      <c r="AF100" s="44">
        <v>0.11109999999999999</v>
      </c>
      <c r="AG100" s="44">
        <v>0.13569999999999999</v>
      </c>
      <c r="AH100" s="44">
        <v>0.10385999999999999</v>
      </c>
      <c r="AI100" s="44">
        <v>5.9330000000000001E-2</v>
      </c>
      <c r="AJ100" s="44">
        <v>9.4489999999999991E-2</v>
      </c>
      <c r="AK100" s="44">
        <v>4.0420000000000005E-2</v>
      </c>
      <c r="AL100" s="44">
        <v>8.1729999999999997E-2</v>
      </c>
      <c r="AM100" s="44">
        <v>9.7290000000000001E-2</v>
      </c>
      <c r="AN100" s="44">
        <v>274.5061</v>
      </c>
      <c r="AO100" s="44">
        <v>274.50839999999999</v>
      </c>
      <c r="AP100" s="44">
        <v>274.50799999999998</v>
      </c>
      <c r="AQ100" s="44">
        <v>189.9186</v>
      </c>
      <c r="AR100" s="44">
        <v>189.93090000000001</v>
      </c>
      <c r="AS100" s="44">
        <v>189.92679999999999</v>
      </c>
      <c r="AT100" s="44">
        <v>0.46506999999999998</v>
      </c>
      <c r="AU100" s="44">
        <v>-0.15118599999999999</v>
      </c>
      <c r="AV100" s="44">
        <v>-1.593E-3</v>
      </c>
      <c r="AW100" s="44">
        <v>0.13005700000000001</v>
      </c>
      <c r="AX100" s="44">
        <v>9.5044000000000003E-2</v>
      </c>
      <c r="AY100" s="44">
        <v>-6.3100000000000003E-2</v>
      </c>
      <c r="AZ100" s="44">
        <v>-7.2710999999999998E-2</v>
      </c>
      <c r="BA100" s="44">
        <v>0.15948399999999999</v>
      </c>
      <c r="BB100" s="44">
        <v>0.29029500000000003</v>
      </c>
      <c r="BC100" s="44">
        <v>0.117495</v>
      </c>
      <c r="BD100" s="44">
        <v>-9.2275999999999997E-2</v>
      </c>
      <c r="BE100" s="44">
        <v>-0.114825</v>
      </c>
      <c r="BF100" s="44">
        <v>-8.0153000000000002E-2</v>
      </c>
      <c r="BG100" s="44">
        <v>2.9420000000000002E-3</v>
      </c>
      <c r="BH100" s="44">
        <v>-4.9224999999999998E-2</v>
      </c>
      <c r="BI100" s="44">
        <v>-0.17024800000000001</v>
      </c>
      <c r="BJ100" s="44">
        <v>0.3674</v>
      </c>
      <c r="BK100" s="44">
        <v>-7.5399999999999995E-2</v>
      </c>
      <c r="BL100" s="44">
        <v>0.16750000000000001</v>
      </c>
      <c r="BM100" s="44">
        <v>-0.1469</v>
      </c>
      <c r="BN100" s="44">
        <v>-0.152</v>
      </c>
      <c r="BO100" s="44">
        <v>-0.1472</v>
      </c>
      <c r="BP100" s="44">
        <v>-0.14929999999999999</v>
      </c>
      <c r="BQ100" s="44">
        <v>0.15179999999999999</v>
      </c>
      <c r="BR100" s="44">
        <v>1.78E-2</v>
      </c>
      <c r="BS100" s="44">
        <v>-7.3800000000000004E-2</v>
      </c>
      <c r="BT100" s="44">
        <v>2.4799999999999999E-2</v>
      </c>
      <c r="BU100" s="44">
        <v>1E-3</v>
      </c>
      <c r="BV100" s="44">
        <v>4.7800000000000002E-2</v>
      </c>
      <c r="BW100" s="44">
        <v>8.7800000000000003E-2</v>
      </c>
      <c r="BX100" s="44">
        <v>9.9699999999999997E-2</v>
      </c>
      <c r="BY100" s="44">
        <v>0.13739999999999999</v>
      </c>
      <c r="BZ100" s="44">
        <v>0.1188</v>
      </c>
      <c r="CA100" s="44">
        <v>0.16200000000000001</v>
      </c>
      <c r="CB100" s="44">
        <v>0.14369999999999999</v>
      </c>
      <c r="CC100" s="44">
        <v>0.1082</v>
      </c>
      <c r="CD100" s="44">
        <v>0.14499999999999999</v>
      </c>
      <c r="CE100" s="44">
        <v>0.10929999999999999</v>
      </c>
      <c r="CF100" s="44">
        <v>0.14369999999999999</v>
      </c>
      <c r="CG100" s="44">
        <v>0.14449999999999999</v>
      </c>
      <c r="CH100" s="44">
        <v>0.12529999999999999</v>
      </c>
      <c r="CI100" s="44">
        <v>8.0799999999999997E-2</v>
      </c>
      <c r="CJ100" s="44">
        <v>0.43030000000000002</v>
      </c>
      <c r="CK100" s="44">
        <v>0.50209999999999999</v>
      </c>
      <c r="CL100" s="44">
        <v>0.46879999999999999</v>
      </c>
      <c r="CM100" s="44">
        <v>0.48180000000000001</v>
      </c>
      <c r="CN100" s="44">
        <f t="shared" si="173"/>
        <v>7.1799999999999975E-2</v>
      </c>
      <c r="CO100" s="44">
        <f>ABS(CL100-CM100)</f>
        <v>1.3000000000000012E-2</v>
      </c>
      <c r="CP100" s="44">
        <f t="shared" si="175"/>
        <v>2.9399999999999982E-2</v>
      </c>
      <c r="CQ100" s="44">
        <f t="shared" ref="CQ100" si="218">ABS(CR100)*2</f>
        <v>1.32E-2</v>
      </c>
      <c r="CR100" s="44">
        <v>-6.6E-3</v>
      </c>
      <c r="CS100" s="44">
        <f t="shared" ref="CS100" si="219">ABS(CT100)*2</f>
        <v>3.1800000000000002E-2</v>
      </c>
      <c r="CT100" s="44">
        <v>-1.5900000000000001E-2</v>
      </c>
      <c r="CU100" s="44">
        <f t="shared" si="178"/>
        <v>3.9199999999999999E-2</v>
      </c>
      <c r="CV100" s="44">
        <v>1.9599999999999999E-2</v>
      </c>
      <c r="CW100" s="44">
        <f t="shared" si="179"/>
        <v>3.3799999999999997E-2</v>
      </c>
      <c r="CX100" s="44">
        <v>1.6899999999999998E-2</v>
      </c>
      <c r="CY100" s="44">
        <v>6.6199999999999995E-2</v>
      </c>
      <c r="CZ100" s="44">
        <v>8.3299999999999999E-2</v>
      </c>
      <c r="DA100" s="44">
        <v>7.5399999999999995E-2</v>
      </c>
      <c r="DB100" s="44">
        <v>6.5500000000000003E-2</v>
      </c>
      <c r="DC100" s="44">
        <v>7.1099999999999997E-2</v>
      </c>
      <c r="DD100" s="44">
        <v>5.4399999999999997E-2</v>
      </c>
      <c r="DE100" s="44">
        <v>6.1899999999999997E-2</v>
      </c>
      <c r="DF100" s="44">
        <v>8.4400000000000003E-2</v>
      </c>
      <c r="DG100" s="44">
        <v>6.6500000000000004E-2</v>
      </c>
      <c r="DH100" s="44">
        <v>4.3400000000000001E-2</v>
      </c>
      <c r="DI100" s="44">
        <v>5.5500000000000001E-2</v>
      </c>
      <c r="DJ100" s="44">
        <v>0.1933</v>
      </c>
      <c r="DK100" s="44">
        <v>0.15049999999999999</v>
      </c>
      <c r="DL100" s="44">
        <v>0.15690000000000001</v>
      </c>
      <c r="DM100" s="44">
        <v>0.16270000000000001</v>
      </c>
      <c r="DN100" s="44">
        <v>0.1807</v>
      </c>
      <c r="DO100" s="44">
        <v>7.4999999999999997E-2</v>
      </c>
      <c r="DP100" s="44">
        <v>9.01E-2</v>
      </c>
      <c r="DQ100" s="44">
        <v>8.0100000000000005E-2</v>
      </c>
      <c r="DR100" s="44">
        <v>7.7799999999999994E-2</v>
      </c>
      <c r="DS100" s="44">
        <v>7.3400000000000007E-2</v>
      </c>
      <c r="DT100" s="44">
        <v>8.1199999999999994E-2</v>
      </c>
      <c r="DU100" s="44">
        <v>0.1041</v>
      </c>
      <c r="DV100" s="44">
        <v>9.1899999999999996E-2</v>
      </c>
      <c r="DW100" s="44">
        <v>0.1106</v>
      </c>
      <c r="DX100" s="44">
        <f t="shared" si="180"/>
        <v>2.2500000000000006E-2</v>
      </c>
      <c r="DY100" s="44">
        <f t="shared" si="170"/>
        <v>1.7899999999999999E-2</v>
      </c>
      <c r="DZ100" s="44">
        <f t="shared" si="171"/>
        <v>2.3100000000000002E-2</v>
      </c>
      <c r="EA100" s="44">
        <f t="shared" si="172"/>
        <v>1.21E-2</v>
      </c>
      <c r="EB100" s="44">
        <v>0.27650000000000002</v>
      </c>
      <c r="EC100" s="44">
        <v>0.27650000000000002</v>
      </c>
      <c r="ED100" s="44">
        <v>0.2646</v>
      </c>
      <c r="EE100" s="44">
        <v>0.32050000000000001</v>
      </c>
      <c r="EF100" s="44">
        <v>0.34620000000000001</v>
      </c>
      <c r="EG100" s="44">
        <v>0.34839999999999999</v>
      </c>
      <c r="EH100" s="44">
        <v>0.37</v>
      </c>
      <c r="EI100" s="44">
        <v>0.3463</v>
      </c>
      <c r="EJ100" s="44">
        <v>0.31940000000000002</v>
      </c>
      <c r="EK100" s="44">
        <f t="shared" si="181"/>
        <v>1.26E-2</v>
      </c>
      <c r="EL100" s="44">
        <v>7.7899260000000004</v>
      </c>
      <c r="EM100" s="44">
        <v>7.8361369999999999</v>
      </c>
      <c r="EN100" s="44">
        <v>7.8004239999999996</v>
      </c>
      <c r="EO100" s="44">
        <v>7.8627609999999999</v>
      </c>
      <c r="EP100" s="44">
        <v>7.8113900000000003</v>
      </c>
      <c r="EQ100" s="44">
        <v>7.8365970000000003</v>
      </c>
      <c r="ER100" s="44">
        <v>7.8127899999999997</v>
      </c>
      <c r="ES100" s="44">
        <v>7.8051940000000002</v>
      </c>
      <c r="ET100" s="44">
        <v>7.8276979999999998</v>
      </c>
      <c r="EU100" s="44">
        <v>7.8531060000000004</v>
      </c>
      <c r="EV100" s="44">
        <v>7.7928269999999999</v>
      </c>
      <c r="EW100" s="44">
        <v>7.7741709999999999</v>
      </c>
      <c r="EX100" s="44">
        <v>7.796106</v>
      </c>
      <c r="EY100" s="44">
        <v>7.8254469999999996</v>
      </c>
      <c r="EZ100" s="44">
        <v>7.8014469999999996</v>
      </c>
      <c r="FA100" s="44">
        <v>7.8067900000000003</v>
      </c>
      <c r="FB100" s="44">
        <v>7.8146639999999996</v>
      </c>
      <c r="FC100" s="44">
        <v>7.9153450000000003</v>
      </c>
      <c r="FD100" s="44">
        <v>0.30890000000000001</v>
      </c>
      <c r="FE100" s="44">
        <v>2.2100000000000002E-2</v>
      </c>
      <c r="FF100" s="44">
        <v>4.5199999999999997E-2</v>
      </c>
      <c r="FG100" s="44">
        <v>3.7600000000000001E-2</v>
      </c>
      <c r="FH100" s="44">
        <v>3.5200000000000002E-2</v>
      </c>
      <c r="FI100" s="44">
        <v>-2.3E-3</v>
      </c>
      <c r="FJ100" s="44">
        <v>2.07E-2</v>
      </c>
      <c r="FK100" s="44">
        <v>-7.7000000000000002E-3</v>
      </c>
      <c r="FL100" s="44">
        <v>2.9899999999999999E-2</v>
      </c>
      <c r="FM100" s="44">
        <v>9.7000000000000003E-2</v>
      </c>
      <c r="FN100" s="44">
        <v>2.1999999999999999E-2</v>
      </c>
      <c r="FO100" s="44">
        <v>-1.4E-2</v>
      </c>
      <c r="FP100" s="44">
        <v>-9.8299999999999998E-2</v>
      </c>
      <c r="FQ100" s="44">
        <v>-0.21190000000000001</v>
      </c>
      <c r="FR100" s="44">
        <v>3.32E-2</v>
      </c>
      <c r="FS100" s="44">
        <v>-8.3999999999999995E-3</v>
      </c>
      <c r="FT100" s="44">
        <v>0.13370000000000001</v>
      </c>
      <c r="FU100" s="44">
        <v>6.5299999999999997E-2</v>
      </c>
      <c r="FV100" s="44">
        <v>1.38E-2</v>
      </c>
      <c r="FW100" s="44">
        <v>-1.15E-2</v>
      </c>
      <c r="FX100" s="44">
        <v>6.8999999999999999E-3</v>
      </c>
      <c r="FY100" s="44">
        <v>1.12E-2</v>
      </c>
      <c r="FZ100" s="44">
        <v>1.7999999999999999E-2</v>
      </c>
      <c r="GA100" s="44">
        <v>2.8400000000000002E-2</v>
      </c>
      <c r="GB100" s="44">
        <v>1.8200000000000001E-2</v>
      </c>
      <c r="GC100" s="44">
        <v>1.7600000000000001E-2</v>
      </c>
      <c r="GD100" s="44">
        <v>-2.0899999999999998E-2</v>
      </c>
      <c r="GE100" s="44">
        <v>-1.55E-2</v>
      </c>
      <c r="GF100" s="44">
        <v>-3.6400000000000002E-2</v>
      </c>
      <c r="GG100" s="44">
        <v>-6.8400000000000002E-2</v>
      </c>
      <c r="GH100" s="44">
        <v>1.4E-2</v>
      </c>
      <c r="GI100" s="44">
        <v>-4.07E-2</v>
      </c>
      <c r="GJ100" s="44">
        <v>0.3402</v>
      </c>
      <c r="GK100" s="44">
        <v>2.3900000000000001E-2</v>
      </c>
      <c r="GL100" s="44">
        <v>7.2999999999999995E-2</v>
      </c>
      <c r="GM100" s="44">
        <v>8.9300000000000004E-2</v>
      </c>
      <c r="GN100" s="44">
        <v>7.0000000000000007E-2</v>
      </c>
      <c r="GO100" s="44">
        <v>7.6E-3</v>
      </c>
      <c r="GP100" s="44">
        <v>5.4999999999999997E-3</v>
      </c>
      <c r="GQ100" s="44">
        <v>-4.1300000000000003E-2</v>
      </c>
      <c r="GR100" s="44">
        <v>-2.76E-2</v>
      </c>
      <c r="GS100" s="44">
        <v>1.35E-2</v>
      </c>
      <c r="GT100" s="44">
        <v>-4.3099999999999999E-2</v>
      </c>
      <c r="GU100" s="44">
        <v>-5.3100000000000001E-2</v>
      </c>
      <c r="GV100" s="44">
        <v>-0.1384</v>
      </c>
      <c r="GW100" s="44">
        <v>-0.22589999999999999</v>
      </c>
      <c r="GX100" s="44">
        <v>1.8100000000000002E-2</v>
      </c>
      <c r="GY100" s="44">
        <v>2.5999999999999999E-3</v>
      </c>
      <c r="GZ100" s="44">
        <v>7.6700000000000004E-2</v>
      </c>
      <c r="HA100" s="44">
        <v>-1.7000000000000001E-2</v>
      </c>
      <c r="HB100" s="44">
        <v>-7.3499999999999996E-2</v>
      </c>
      <c r="HC100" s="44">
        <v>-3.8300000000000001E-2</v>
      </c>
      <c r="HD100" s="44">
        <v>-8.8999999999999999E-3</v>
      </c>
      <c r="HE100" s="44">
        <v>2.29E-2</v>
      </c>
      <c r="HF100" s="44">
        <v>5.1700000000000003E-2</v>
      </c>
      <c r="HG100" s="44">
        <v>7.2700000000000001E-2</v>
      </c>
      <c r="HH100" s="44">
        <v>0.1143</v>
      </c>
      <c r="HI100" s="44">
        <v>5.74E-2</v>
      </c>
      <c r="HJ100" s="44">
        <v>2.07E-2</v>
      </c>
      <c r="HK100" s="44">
        <v>1.6799999999999999E-2</v>
      </c>
      <c r="HL100" s="44">
        <v>-5.7200000000000001E-2</v>
      </c>
      <c r="HM100" s="44">
        <v>4.2200000000000001E-2</v>
      </c>
      <c r="HN100" s="44">
        <v>-5.4600000000000003E-2</v>
      </c>
      <c r="HO100" s="44">
        <v>-5.3400000000000003E-2</v>
      </c>
      <c r="HP100" s="44">
        <v>-3.0800000000000001E-2</v>
      </c>
      <c r="HQ100" s="44">
        <v>-0.1042</v>
      </c>
      <c r="HR100" s="44">
        <v>-5.5800000000000002E-2</v>
      </c>
      <c r="HS100" s="44">
        <v>7.5200000000000003E-2</v>
      </c>
      <c r="HT100" s="44">
        <v>7.2400000000000006E-2</v>
      </c>
      <c r="HU100" s="44">
        <v>9.1600000000000001E-2</v>
      </c>
      <c r="HV100" s="44">
        <v>3.5900000000000001E-2</v>
      </c>
      <c r="HW100" s="44">
        <v>3.3099999999999997E-2</v>
      </c>
      <c r="HX100" s="44">
        <v>4.4999999999999998E-2</v>
      </c>
      <c r="HY100" s="44">
        <v>0.1177</v>
      </c>
      <c r="HZ100" s="44">
        <v>3.61E-2</v>
      </c>
      <c r="IA100" s="44">
        <v>-5.7000000000000002E-3</v>
      </c>
      <c r="IB100" s="44">
        <v>-1.5100000000000001E-2</v>
      </c>
      <c r="IC100" s="44">
        <v>-1.7600000000000001E-2</v>
      </c>
      <c r="ID100" s="44">
        <v>-4.5999999999999999E-3</v>
      </c>
      <c r="IE100" s="44">
        <v>1.0200000000000001E-2</v>
      </c>
      <c r="IF100" s="44">
        <v>0.14557100000000001</v>
      </c>
      <c r="IG100" s="44">
        <v>0.102607</v>
      </c>
      <c r="IH100" s="44">
        <v>1.1084999999999999E-2</v>
      </c>
      <c r="II100" s="44">
        <v>4.1890999999999998E-2</v>
      </c>
      <c r="IJ100" s="44">
        <v>1.9451E-2</v>
      </c>
      <c r="IK100" s="44">
        <v>7.0248000000000005E-2</v>
      </c>
      <c r="IL100" s="44">
        <v>1.7440000000000001E-2</v>
      </c>
      <c r="IM100" s="44">
        <v>0.14310600000000001</v>
      </c>
      <c r="IN100" s="44"/>
      <c r="IO100" s="44"/>
      <c r="IP100" s="44"/>
      <c r="IQ100" s="44"/>
      <c r="IR100" s="44"/>
      <c r="IS100" s="44"/>
      <c r="IT100" s="44"/>
      <c r="IU100" s="44"/>
      <c r="IV100" s="44"/>
      <c r="IW100" s="44"/>
      <c r="IX100" s="44"/>
      <c r="IY100" s="44"/>
      <c r="IZ100" s="44"/>
      <c r="JA100" s="44"/>
      <c r="JB100" s="44"/>
      <c r="JC100" s="44"/>
      <c r="JD100" s="44"/>
      <c r="JE100" s="44"/>
      <c r="JF100" s="44"/>
      <c r="JG100" s="44"/>
      <c r="JH100" s="44"/>
      <c r="JI100" s="44"/>
      <c r="JJ100" s="44"/>
      <c r="JK100" s="44"/>
      <c r="JL100" s="44"/>
      <c r="JM100" s="44"/>
      <c r="JN100" s="44"/>
      <c r="JO100" s="44"/>
      <c r="JP100" s="44"/>
      <c r="JQ100" s="44"/>
      <c r="JR100" s="44"/>
      <c r="JS100" s="44"/>
      <c r="JT100" s="44"/>
      <c r="JU100" s="44"/>
      <c r="JV100" s="44"/>
      <c r="JW100" s="44"/>
      <c r="JX100" s="44"/>
      <c r="JY100" s="44"/>
      <c r="JZ100" s="44"/>
      <c r="KA100" s="44"/>
      <c r="KB100" s="44"/>
      <c r="KC100" s="44"/>
      <c r="KD100" s="44"/>
      <c r="KE100" s="44"/>
      <c r="KF100" s="44"/>
      <c r="KG100" s="44"/>
      <c r="KH100" s="44"/>
      <c r="KI100" s="44"/>
      <c r="KJ100" s="44"/>
      <c r="KK100" s="44"/>
      <c r="KL100" s="44"/>
      <c r="KM100" s="44"/>
      <c r="KN100" s="44"/>
      <c r="KO100" s="44"/>
      <c r="KP100" s="44"/>
      <c r="KQ100" s="44"/>
      <c r="KR100" s="44"/>
      <c r="KS100" s="44"/>
      <c r="KT100" s="44"/>
      <c r="KU100" s="44"/>
      <c r="KV100" s="44"/>
      <c r="KW100" s="44"/>
      <c r="KX100" s="44"/>
      <c r="KY100" s="44"/>
      <c r="KZ100" s="44"/>
      <c r="LA100" s="44"/>
      <c r="LB100" s="44"/>
      <c r="LC100" s="44"/>
      <c r="LD100" s="44"/>
      <c r="LE100" s="44"/>
      <c r="LF100" s="44"/>
      <c r="LG100" s="44"/>
      <c r="LH100" s="44"/>
      <c r="LI100" s="44"/>
      <c r="LJ100" s="44"/>
      <c r="LK100" s="44"/>
      <c r="LL100" s="44"/>
      <c r="LM100" s="44"/>
      <c r="LN100" s="44"/>
      <c r="LO100" s="44"/>
      <c r="LP100" s="44"/>
      <c r="LQ100" s="44"/>
      <c r="LR100" s="44"/>
      <c r="LS100" s="44"/>
      <c r="LT100" s="44"/>
      <c r="LU100" s="44"/>
      <c r="LV100" s="44"/>
      <c r="LW100" s="44"/>
      <c r="LX100" s="44"/>
      <c r="LY100" s="44"/>
      <c r="LZ100" s="44"/>
      <c r="MA100" s="44"/>
      <c r="MB100" s="44"/>
      <c r="MC100" s="44"/>
      <c r="MD100" s="44"/>
      <c r="ME100" s="44"/>
      <c r="MF100" s="44"/>
      <c r="MG100" s="44"/>
      <c r="MH100" s="44"/>
      <c r="MI100" s="44"/>
      <c r="MJ100" s="44"/>
      <c r="MK100" s="44"/>
      <c r="ML100" s="44"/>
      <c r="MM100" s="44"/>
      <c r="MN100" s="44"/>
      <c r="MO100" s="44"/>
      <c r="MP100" s="44"/>
      <c r="MQ100" s="44"/>
      <c r="MR100" s="44"/>
      <c r="MS100" s="44"/>
      <c r="MT100" s="44"/>
      <c r="MU100" s="44"/>
      <c r="MV100" s="44"/>
      <c r="MW100" s="44"/>
      <c r="MX100" s="44"/>
      <c r="MY100" s="44"/>
      <c r="MZ100" s="44"/>
      <c r="NA100" s="44"/>
      <c r="NB100" s="44"/>
      <c r="NC100" s="44"/>
      <c r="ND100" s="44"/>
      <c r="NE100" s="44"/>
      <c r="NF100" s="44"/>
      <c r="NG100" s="44"/>
      <c r="NH100" s="44"/>
      <c r="NI100" s="44"/>
      <c r="NJ100" s="44"/>
      <c r="NK100" s="44"/>
      <c r="NL100" s="44"/>
      <c r="NM100" s="44"/>
      <c r="NN100" s="44"/>
      <c r="NO100" s="44"/>
      <c r="NP100" s="44"/>
      <c r="NQ100" s="44"/>
      <c r="NR100" s="44"/>
      <c r="NS100" s="44"/>
      <c r="NT100" s="44"/>
      <c r="NU100" s="44"/>
      <c r="NV100" s="44"/>
      <c r="NW100" s="44"/>
      <c r="NX100" s="44"/>
      <c r="NY100" s="44"/>
      <c r="NZ100" s="44"/>
      <c r="OA100" s="44"/>
      <c r="OB100" s="44"/>
      <c r="OC100" s="44"/>
      <c r="OD100" s="44"/>
      <c r="OE100" s="44"/>
      <c r="OF100" s="44"/>
      <c r="OG100" s="44"/>
      <c r="OH100" s="44"/>
      <c r="OI100" s="44"/>
      <c r="OJ100" s="44"/>
      <c r="OK100" s="44"/>
      <c r="OL100" s="44"/>
      <c r="OM100" s="44"/>
      <c r="ON100" s="44"/>
      <c r="OO100" s="44"/>
      <c r="OP100" s="44"/>
      <c r="OQ100" s="44"/>
      <c r="OR100" s="44"/>
      <c r="OS100" s="44"/>
      <c r="OT100" s="44"/>
      <c r="OU100" s="44"/>
      <c r="OV100" s="44"/>
      <c r="OW100" s="44"/>
      <c r="OX100" s="44"/>
      <c r="OY100" s="44"/>
      <c r="OZ100" s="44"/>
      <c r="PA100" s="44"/>
      <c r="PB100" s="44"/>
      <c r="PC100" s="44"/>
      <c r="PD100" s="44"/>
      <c r="PE100" s="44"/>
      <c r="PF100" s="44"/>
      <c r="PG100" s="44"/>
      <c r="PH100" s="44"/>
      <c r="PI100" s="44"/>
      <c r="PJ100" s="44"/>
      <c r="PK100" s="44"/>
      <c r="PL100" s="44"/>
      <c r="PM100" s="44"/>
      <c r="PN100" s="44"/>
      <c r="PO100" s="44"/>
      <c r="PP100" s="44"/>
      <c r="PQ100" s="44"/>
      <c r="PR100" s="44"/>
      <c r="PS100" s="44"/>
      <c r="PT100" s="44"/>
      <c r="PU100" s="44"/>
      <c r="PV100" s="44"/>
      <c r="PW100" s="44"/>
      <c r="PX100" s="44"/>
      <c r="PY100" s="44"/>
      <c r="PZ100" s="44"/>
      <c r="QA100" s="44"/>
      <c r="QB100" s="44"/>
      <c r="QC100" s="44"/>
      <c r="QD100" s="44"/>
      <c r="QE100" s="44"/>
      <c r="QF100" s="44"/>
      <c r="QG100" s="44"/>
      <c r="QH100" s="44"/>
      <c r="QI100" s="44"/>
      <c r="QJ100" s="44"/>
      <c r="QK100" s="44"/>
      <c r="QL100" s="44"/>
      <c r="QM100" s="44"/>
      <c r="QN100" s="44"/>
      <c r="QO100" s="44"/>
      <c r="QP100" s="44"/>
      <c r="QQ100" s="44"/>
      <c r="QR100" s="44"/>
      <c r="QS100" s="44"/>
      <c r="QT100" s="44"/>
      <c r="QU100" s="44"/>
      <c r="QV100" s="44"/>
      <c r="QW100" s="44"/>
      <c r="QX100" s="44"/>
      <c r="QY100" s="44"/>
      <c r="QZ100" s="44"/>
      <c r="RA100" s="44"/>
      <c r="RB100" s="44"/>
      <c r="RC100" s="44"/>
      <c r="RD100" s="44"/>
      <c r="RE100" s="44"/>
      <c r="RF100" s="44"/>
      <c r="RG100" s="44"/>
      <c r="RH100" s="44"/>
      <c r="RI100" s="44"/>
      <c r="RJ100" s="44"/>
      <c r="RK100" s="44"/>
      <c r="RL100" s="44"/>
      <c r="RM100" s="44"/>
      <c r="RN100" s="44"/>
      <c r="RO100" s="44"/>
      <c r="RP100" s="44"/>
      <c r="RQ100" s="44"/>
      <c r="RR100" s="44"/>
      <c r="RS100" s="44"/>
      <c r="RT100" s="44"/>
      <c r="RU100" s="44"/>
      <c r="RV100" s="44"/>
      <c r="RW100" s="44"/>
      <c r="RX100" s="44"/>
      <c r="RY100" s="44"/>
      <c r="RZ100" s="44"/>
      <c r="SA100" s="44"/>
      <c r="SB100" s="44"/>
      <c r="SC100" s="44"/>
      <c r="SD100" s="44"/>
      <c r="SE100" s="44"/>
      <c r="SF100" s="44"/>
      <c r="SG100" s="44"/>
      <c r="SH100" s="44"/>
      <c r="SM100">
        <f>'GRR Data'!A96</f>
        <v>0</v>
      </c>
    </row>
    <row r="101" spans="1:507">
      <c r="A101" s="295">
        <v>22</v>
      </c>
      <c r="B101" s="40" t="s">
        <v>707</v>
      </c>
      <c r="C101" s="44">
        <v>692.1</v>
      </c>
      <c r="D101" s="44">
        <v>0.13969999999999999</v>
      </c>
      <c r="E101" s="44">
        <v>0.17510000000000001</v>
      </c>
      <c r="F101" s="44">
        <v>0.16930000000000001</v>
      </c>
      <c r="G101" s="44">
        <v>0.1232</v>
      </c>
      <c r="H101" s="44">
        <v>0.1522</v>
      </c>
      <c r="I101" s="44">
        <v>0.1016</v>
      </c>
      <c r="J101" s="44">
        <v>0.11260000000000001</v>
      </c>
      <c r="K101" s="44">
        <v>0.11650000000000001</v>
      </c>
      <c r="L101" s="44">
        <v>0.11600000000000001</v>
      </c>
      <c r="M101" s="44">
        <v>0.124</v>
      </c>
      <c r="N101" s="44">
        <v>0.1668</v>
      </c>
      <c r="O101" s="44">
        <v>0.16070000000000001</v>
      </c>
      <c r="P101" s="44">
        <v>0.18459999999999999</v>
      </c>
      <c r="Q101" s="44">
        <v>0.1477</v>
      </c>
      <c r="R101" s="44">
        <v>0.1636</v>
      </c>
      <c r="S101" s="44">
        <v>0.19719999999999999</v>
      </c>
      <c r="T101" s="44">
        <v>0.18709999999999999</v>
      </c>
      <c r="U101" s="44">
        <v>0.19239999999999999</v>
      </c>
      <c r="V101" s="44">
        <v>0.18390000000000001</v>
      </c>
      <c r="W101" s="44">
        <v>0.11228</v>
      </c>
      <c r="X101" s="44">
        <v>0.10940999999999999</v>
      </c>
      <c r="Y101" s="44">
        <v>0.10067</v>
      </c>
      <c r="Z101" s="44">
        <v>8.8709999999999997E-2</v>
      </c>
      <c r="AA101" s="44">
        <v>0.13586000000000001</v>
      </c>
      <c r="AB101" s="44">
        <v>0.15045</v>
      </c>
      <c r="AC101" s="44">
        <v>0.10731</v>
      </c>
      <c r="AD101" s="44">
        <v>0.14036000000000001</v>
      </c>
      <c r="AE101" s="44">
        <v>0.13424</v>
      </c>
      <c r="AF101" s="44">
        <v>0.14643</v>
      </c>
      <c r="AG101" s="44">
        <v>0.18327000000000002</v>
      </c>
      <c r="AH101" s="44">
        <v>0.16047</v>
      </c>
      <c r="AI101" s="44">
        <v>0.13644000000000001</v>
      </c>
      <c r="AJ101" s="44">
        <v>0.16555</v>
      </c>
      <c r="AK101" s="44">
        <v>0.10621</v>
      </c>
      <c r="AL101" s="44">
        <v>0.14865999999999999</v>
      </c>
      <c r="AM101" s="44">
        <v>0.14618</v>
      </c>
      <c r="AN101" s="44">
        <v>274.46409999999997</v>
      </c>
      <c r="AO101" s="44">
        <v>274.48079999999999</v>
      </c>
      <c r="AP101" s="44">
        <v>274.48140000000001</v>
      </c>
      <c r="AQ101" s="44">
        <v>189.92420000000001</v>
      </c>
      <c r="AR101" s="44">
        <v>189.9486</v>
      </c>
      <c r="AS101" s="44">
        <v>189.93729999999999</v>
      </c>
      <c r="AT101" s="44">
        <v>0.40084500000000001</v>
      </c>
      <c r="AU101" s="44">
        <v>-1.7951000000000002E-2</v>
      </c>
      <c r="AV101" s="44">
        <v>2.6325000000000001E-2</v>
      </c>
      <c r="AW101" s="44">
        <v>9.8686999999999997E-2</v>
      </c>
      <c r="AX101" s="44">
        <v>2.5009E-2</v>
      </c>
      <c r="AY101" s="44">
        <v>-0.106845</v>
      </c>
      <c r="AZ101" s="44">
        <v>-5.3323000000000002E-2</v>
      </c>
      <c r="BA101" s="44">
        <v>0.18314</v>
      </c>
      <c r="BB101" s="44">
        <v>0.24191499999999999</v>
      </c>
      <c r="BC101" s="44">
        <v>0.12587100000000001</v>
      </c>
      <c r="BD101" s="44">
        <v>-4.7010999999999997E-2</v>
      </c>
      <c r="BE101" s="44">
        <v>-0.15546599999999999</v>
      </c>
      <c r="BF101" s="44">
        <v>-0.121783</v>
      </c>
      <c r="BG101" s="44">
        <v>-3.7141E-2</v>
      </c>
      <c r="BH101" s="44">
        <v>-4.7828000000000002E-2</v>
      </c>
      <c r="BI101" s="44">
        <v>-0.113598</v>
      </c>
      <c r="BJ101" s="44">
        <v>0.44059999999999999</v>
      </c>
      <c r="BK101" s="44">
        <v>-9.8199999999999996E-2</v>
      </c>
      <c r="BL101" s="44">
        <v>0.1973</v>
      </c>
      <c r="BM101" s="44">
        <v>-0.1086</v>
      </c>
      <c r="BN101" s="44">
        <v>-0.1535</v>
      </c>
      <c r="BO101" s="44">
        <v>-0.1676</v>
      </c>
      <c r="BP101" s="44">
        <v>-0.17580000000000001</v>
      </c>
      <c r="BQ101" s="44">
        <v>0.15229999999999999</v>
      </c>
      <c r="BR101" s="44">
        <v>4.9700000000000001E-2</v>
      </c>
      <c r="BS101" s="44">
        <v>-5.7700000000000001E-2</v>
      </c>
      <c r="BT101" s="44">
        <v>8.3999999999999995E-3</v>
      </c>
      <c r="BU101" s="44">
        <v>8.6999999999999994E-3</v>
      </c>
      <c r="BV101" s="44">
        <v>8.8599999999999998E-2</v>
      </c>
      <c r="BW101" s="44">
        <v>0.1212</v>
      </c>
      <c r="BX101" s="44">
        <v>0.10829999999999999</v>
      </c>
      <c r="BY101" s="44">
        <v>0.15060000000000001</v>
      </c>
      <c r="BZ101" s="44">
        <v>0.1527</v>
      </c>
      <c r="CA101" s="44">
        <v>8.9800000000000005E-2</v>
      </c>
      <c r="CB101" s="44">
        <v>6.3500000000000001E-2</v>
      </c>
      <c r="CC101" s="44">
        <v>7.2400000000000006E-2</v>
      </c>
      <c r="CD101" s="44">
        <v>7.22E-2</v>
      </c>
      <c r="CE101" s="44">
        <v>0.13500000000000001</v>
      </c>
      <c r="CF101" s="44">
        <v>0.14399999999999999</v>
      </c>
      <c r="CG101" s="44">
        <v>0.1915</v>
      </c>
      <c r="CH101" s="44">
        <v>0.1113</v>
      </c>
      <c r="CI101" s="44">
        <v>8.1299999999999997E-2</v>
      </c>
      <c r="CJ101" s="44">
        <v>0.6028</v>
      </c>
      <c r="CK101" s="44">
        <v>0.54979999999999996</v>
      </c>
      <c r="CL101" s="44">
        <v>0.56510000000000005</v>
      </c>
      <c r="CM101" s="44">
        <v>0.47849999999999998</v>
      </c>
      <c r="CN101" s="44">
        <f t="shared" si="173"/>
        <v>5.3000000000000047E-2</v>
      </c>
      <c r="CO101" s="44">
        <f t="shared" si="174"/>
        <v>8.6600000000000066E-2</v>
      </c>
      <c r="CP101" s="44">
        <f t="shared" si="175"/>
        <v>1.6800000000000009E-2</v>
      </c>
      <c r="CQ101" s="44">
        <f t="shared" ref="CQ101" si="220">ABS(CR101)*2</f>
        <v>0.2472</v>
      </c>
      <c r="CR101" s="44">
        <v>-0.1236</v>
      </c>
      <c r="CS101" s="44">
        <f t="shared" ref="CS101" si="221">ABS(CT101)*2</f>
        <v>7.8399999999999997E-2</v>
      </c>
      <c r="CT101" s="44">
        <v>3.9199999999999999E-2</v>
      </c>
      <c r="CU101" s="44">
        <f t="shared" si="178"/>
        <v>0.35239999999999999</v>
      </c>
      <c r="CV101" s="44">
        <v>-0.1762</v>
      </c>
      <c r="CW101" s="44">
        <f t="shared" si="179"/>
        <v>2.6800000000000001E-2</v>
      </c>
      <c r="CX101" s="44">
        <v>-1.34E-2</v>
      </c>
      <c r="CY101" s="44">
        <v>6.5799999999999997E-2</v>
      </c>
      <c r="CZ101" s="44">
        <v>3.3300000000000003E-2</v>
      </c>
      <c r="DA101" s="44">
        <v>0.1114</v>
      </c>
      <c r="DB101" s="44">
        <v>0.17749999999999999</v>
      </c>
      <c r="DC101" s="44">
        <v>0.15260000000000001</v>
      </c>
      <c r="DD101" s="44">
        <v>6.7999999999999996E-3</v>
      </c>
      <c r="DE101" s="44">
        <v>3.44E-2</v>
      </c>
      <c r="DF101" s="44">
        <v>-4.7999999999999996E-3</v>
      </c>
      <c r="DG101" s="44">
        <v>6.3700000000000007E-2</v>
      </c>
      <c r="DH101" s="44">
        <v>5.6500000000000002E-2</v>
      </c>
      <c r="DI101" s="44">
        <v>2.24E-2</v>
      </c>
      <c r="DJ101" s="44">
        <v>0.1993</v>
      </c>
      <c r="DK101" s="44">
        <v>0.19320000000000001</v>
      </c>
      <c r="DL101" s="44">
        <v>0.18140000000000001</v>
      </c>
      <c r="DM101" s="44">
        <v>0.21210000000000001</v>
      </c>
      <c r="DN101" s="44">
        <v>0.17519999999999999</v>
      </c>
      <c r="DO101" s="44">
        <v>8.5099999999999995E-2</v>
      </c>
      <c r="DP101" s="44">
        <v>7.9399999999999998E-2</v>
      </c>
      <c r="DQ101" s="44">
        <v>6.9500000000000006E-2</v>
      </c>
      <c r="DR101" s="44">
        <v>3.6600000000000001E-2</v>
      </c>
      <c r="DS101" s="44">
        <v>7.2999999999999995E-2</v>
      </c>
      <c r="DT101" s="44">
        <v>5.0299999999999997E-2</v>
      </c>
      <c r="DU101" s="44">
        <v>9.3700000000000006E-2</v>
      </c>
      <c r="DV101" s="44">
        <v>9.1700000000000004E-2</v>
      </c>
      <c r="DW101" s="44">
        <v>6.9800000000000001E-2</v>
      </c>
      <c r="DX101" s="44">
        <f t="shared" si="180"/>
        <v>3.9199999999999999E-2</v>
      </c>
      <c r="DY101" s="44">
        <f t="shared" si="170"/>
        <v>6.8500000000000005E-2</v>
      </c>
      <c r="DZ101" s="44">
        <f t="shared" si="171"/>
        <v>7.200000000000005E-3</v>
      </c>
      <c r="EA101" s="44">
        <f t="shared" si="172"/>
        <v>3.4100000000000005E-2</v>
      </c>
      <c r="EB101" s="44">
        <v>0.28810000000000002</v>
      </c>
      <c r="EC101" s="44">
        <v>0.28810000000000002</v>
      </c>
      <c r="ED101" s="44">
        <v>0.25209999999999999</v>
      </c>
      <c r="EE101" s="44">
        <v>0.22819999999999999</v>
      </c>
      <c r="EF101" s="44">
        <v>0.24129999999999999</v>
      </c>
      <c r="EG101" s="44">
        <v>0.29260000000000003</v>
      </c>
      <c r="EH101" s="44">
        <v>0.2959</v>
      </c>
      <c r="EI101" s="44">
        <v>0.30280000000000001</v>
      </c>
      <c r="EJ101" s="44">
        <v>0.26400000000000001</v>
      </c>
      <c r="EK101" s="44">
        <f t="shared" si="181"/>
        <v>2.410000000000001E-2</v>
      </c>
      <c r="EL101" s="44">
        <v>7.8498279999999996</v>
      </c>
      <c r="EM101" s="44">
        <v>7.8567539999999996</v>
      </c>
      <c r="EN101" s="44">
        <v>7.8044529999999996</v>
      </c>
      <c r="EO101" s="44">
        <v>7.8462540000000001</v>
      </c>
      <c r="EP101" s="44">
        <v>7.8092280000000001</v>
      </c>
      <c r="EQ101" s="44">
        <v>7.8005120000000003</v>
      </c>
      <c r="ER101" s="44">
        <v>7.7993860000000002</v>
      </c>
      <c r="ES101" s="44">
        <v>7.8256350000000001</v>
      </c>
      <c r="ET101" s="44">
        <v>7.8687569999999996</v>
      </c>
      <c r="EU101" s="44">
        <v>7.8277900000000002</v>
      </c>
      <c r="EV101" s="44">
        <v>7.7671450000000002</v>
      </c>
      <c r="EW101" s="44">
        <v>7.8106340000000003</v>
      </c>
      <c r="EX101" s="44">
        <v>7.8243179999999999</v>
      </c>
      <c r="EY101" s="44">
        <v>7.8416610000000002</v>
      </c>
      <c r="EZ101" s="44">
        <v>7.8039779999999999</v>
      </c>
      <c r="FA101" s="44">
        <v>7.8059510000000003</v>
      </c>
      <c r="FB101" s="44">
        <v>7.7803630000000004</v>
      </c>
      <c r="FC101" s="44">
        <v>7.8519759999999996</v>
      </c>
      <c r="FD101" s="44">
        <v>0.23300000000000001</v>
      </c>
      <c r="FE101" s="44">
        <v>6.9500000000000006E-2</v>
      </c>
      <c r="FF101" s="44">
        <v>1.4E-2</v>
      </c>
      <c r="FG101" s="44">
        <v>-5.5500000000000001E-2</v>
      </c>
      <c r="FH101" s="44">
        <v>5.1299999999999998E-2</v>
      </c>
      <c r="FI101" s="44">
        <v>2.7E-2</v>
      </c>
      <c r="FJ101" s="44">
        <v>4.3499999999999997E-2</v>
      </c>
      <c r="FK101" s="44">
        <v>-1.3599999999999999E-2</v>
      </c>
      <c r="FL101" s="44">
        <v>5.7000000000000002E-3</v>
      </c>
      <c r="FM101" s="44">
        <v>3.3799999999999997E-2</v>
      </c>
      <c r="FN101" s="44">
        <v>2.3800000000000002E-2</v>
      </c>
      <c r="FO101" s="44">
        <v>2.2599999999999999E-2</v>
      </c>
      <c r="FP101" s="44">
        <v>-9.5200000000000007E-2</v>
      </c>
      <c r="FQ101" s="44">
        <v>-0.16350000000000001</v>
      </c>
      <c r="FR101" s="44">
        <v>1.6E-2</v>
      </c>
      <c r="FS101" s="44">
        <v>2.07E-2</v>
      </c>
      <c r="FT101" s="44">
        <v>0.1071</v>
      </c>
      <c r="FU101" s="44">
        <v>3.0099999999999998E-2</v>
      </c>
      <c r="FV101" s="44">
        <v>-2.3900000000000001E-2</v>
      </c>
      <c r="FW101" s="44">
        <v>1.04E-2</v>
      </c>
      <c r="FX101" s="44">
        <v>2.6599999999999999E-2</v>
      </c>
      <c r="FY101" s="44">
        <v>2.8400000000000002E-2</v>
      </c>
      <c r="FZ101" s="44">
        <v>4.0899999999999999E-2</v>
      </c>
      <c r="GA101" s="44">
        <v>-8.2000000000000007E-3</v>
      </c>
      <c r="GB101" s="44">
        <v>-8.3000000000000001E-3</v>
      </c>
      <c r="GC101" s="44">
        <v>2.2499999999999999E-2</v>
      </c>
      <c r="GD101" s="44">
        <v>4.0000000000000001E-3</v>
      </c>
      <c r="GE101" s="44">
        <v>-2.3099999999999999E-2</v>
      </c>
      <c r="GF101" s="44">
        <v>-1.09E-2</v>
      </c>
      <c r="GG101" s="44">
        <v>-6.6199999999999995E-2</v>
      </c>
      <c r="GH101" s="44">
        <v>2.7400000000000001E-2</v>
      </c>
      <c r="GI101" s="44">
        <v>-4.9700000000000001E-2</v>
      </c>
      <c r="GJ101" s="44">
        <v>0.2225</v>
      </c>
      <c r="GK101" s="44">
        <v>5.67E-2</v>
      </c>
      <c r="GL101" s="44">
        <v>2.8999999999999998E-3</v>
      </c>
      <c r="GM101" s="44">
        <v>-6.5000000000000002E-2</v>
      </c>
      <c r="GN101" s="44">
        <v>4.5400000000000003E-2</v>
      </c>
      <c r="GO101" s="44">
        <v>2.6200000000000001E-2</v>
      </c>
      <c r="GP101" s="44">
        <v>4.7899999999999998E-2</v>
      </c>
      <c r="GQ101" s="44">
        <v>-5.3E-3</v>
      </c>
      <c r="GR101" s="44">
        <v>1.23E-2</v>
      </c>
      <c r="GS101" s="44">
        <v>3.8699999999999998E-2</v>
      </c>
      <c r="GT101" s="44">
        <v>2.4799999999999999E-2</v>
      </c>
      <c r="GU101" s="44">
        <v>2.5399999999999999E-2</v>
      </c>
      <c r="GV101" s="44">
        <v>-9.9299999999999999E-2</v>
      </c>
      <c r="GW101" s="44">
        <v>-0.1658</v>
      </c>
      <c r="GX101" s="44">
        <v>6.7000000000000002E-3</v>
      </c>
      <c r="GY101" s="44">
        <v>1.3100000000000001E-2</v>
      </c>
      <c r="GZ101" s="44">
        <v>4.9599999999999998E-2</v>
      </c>
      <c r="HA101" s="44">
        <v>-1.3599999999999999E-2</v>
      </c>
      <c r="HB101" s="44">
        <v>1.38E-2</v>
      </c>
      <c r="HC101" s="44">
        <v>2.6499999999999999E-2</v>
      </c>
      <c r="HD101" s="44">
        <v>2.3099999999999999E-2</v>
      </c>
      <c r="HE101" s="44">
        <v>3.04E-2</v>
      </c>
      <c r="HF101" s="44">
        <v>-2.2499999999999999E-2</v>
      </c>
      <c r="HG101" s="44">
        <v>-1.5699999999999999E-2</v>
      </c>
      <c r="HH101" s="44">
        <v>2.4400000000000002E-2</v>
      </c>
      <c r="HI101" s="44">
        <v>9.7000000000000003E-3</v>
      </c>
      <c r="HJ101" s="44">
        <v>-2.6700000000000002E-2</v>
      </c>
      <c r="HK101" s="44">
        <v>0</v>
      </c>
      <c r="HL101" s="44">
        <v>-6.4600000000000005E-2</v>
      </c>
      <c r="HM101" s="44">
        <v>4.3499999999999997E-2</v>
      </c>
      <c r="HN101" s="44">
        <v>-4.2900000000000001E-2</v>
      </c>
      <c r="HO101" s="44">
        <v>-0.12640000000000001</v>
      </c>
      <c r="HP101" s="44">
        <v>-0.10349999999999999</v>
      </c>
      <c r="HQ101" s="44">
        <v>-0.12239999999999999</v>
      </c>
      <c r="HR101" s="44">
        <v>-0.1135</v>
      </c>
      <c r="HS101" s="44">
        <v>7.1599999999999997E-2</v>
      </c>
      <c r="HT101" s="44">
        <v>8.1500000000000003E-2</v>
      </c>
      <c r="HU101" s="44">
        <v>5.4399999999999997E-2</v>
      </c>
      <c r="HV101" s="44">
        <v>2.86E-2</v>
      </c>
      <c r="HW101" s="44">
        <v>6.54E-2</v>
      </c>
      <c r="HX101" s="44">
        <v>4.8599999999999997E-2</v>
      </c>
      <c r="HY101" s="44">
        <v>6.3200000000000006E-2</v>
      </c>
      <c r="HZ101" s="44">
        <v>6.3799999999999996E-2</v>
      </c>
      <c r="IA101" s="44">
        <v>-6.8099999999999994E-2</v>
      </c>
      <c r="IB101" s="44">
        <v>-8.0799999999999997E-2</v>
      </c>
      <c r="IC101" s="44">
        <v>-8.1100000000000005E-2</v>
      </c>
      <c r="ID101" s="44">
        <v>-7.0000000000000007E-2</v>
      </c>
      <c r="IE101" s="44">
        <v>-5.3999999999999999E-2</v>
      </c>
      <c r="IF101" s="44">
        <v>5.2838000000000003E-2</v>
      </c>
      <c r="IG101" s="44">
        <v>9.4509999999999993E-3</v>
      </c>
      <c r="IH101" s="44">
        <v>3.5021999999999998E-2</v>
      </c>
      <c r="II101" s="44">
        <v>5.9782000000000002E-2</v>
      </c>
      <c r="IJ101" s="44">
        <v>0.13762199999999999</v>
      </c>
      <c r="IK101" s="44">
        <v>3.014E-2</v>
      </c>
      <c r="IL101" s="44">
        <v>2.5059000000000001E-2</v>
      </c>
      <c r="IM101" s="44">
        <v>3.1539999999999999E-2</v>
      </c>
      <c r="IN101" s="44"/>
      <c r="IO101" s="44"/>
      <c r="IP101" s="44"/>
      <c r="IQ101" s="44"/>
      <c r="IR101" s="44"/>
      <c r="IS101" s="44"/>
      <c r="IT101" s="44"/>
      <c r="IU101" s="44"/>
      <c r="IV101" s="44"/>
      <c r="IW101" s="44"/>
      <c r="IX101" s="44"/>
      <c r="IY101" s="44"/>
      <c r="IZ101" s="44"/>
      <c r="JA101" s="44"/>
      <c r="JB101" s="44"/>
      <c r="JC101" s="44"/>
      <c r="JD101" s="44"/>
      <c r="JE101" s="44"/>
      <c r="JF101" s="44"/>
      <c r="JG101" s="44"/>
      <c r="JH101" s="44"/>
      <c r="JI101" s="44"/>
      <c r="JJ101" s="44"/>
      <c r="JK101" s="44"/>
      <c r="JL101" s="44"/>
      <c r="JM101" s="44"/>
      <c r="JN101" s="44"/>
      <c r="JO101" s="44"/>
      <c r="JP101" s="44"/>
      <c r="JQ101" s="44"/>
      <c r="JR101" s="44"/>
      <c r="JS101" s="44"/>
      <c r="JT101" s="44"/>
      <c r="JU101" s="44"/>
      <c r="JV101" s="44"/>
      <c r="JW101" s="44"/>
      <c r="JX101" s="44"/>
      <c r="JY101" s="44"/>
      <c r="JZ101" s="44"/>
      <c r="KA101" s="44"/>
      <c r="KB101" s="44"/>
      <c r="KC101" s="44"/>
      <c r="KD101" s="44"/>
      <c r="KE101" s="44"/>
      <c r="KF101" s="44"/>
      <c r="KG101" s="44"/>
      <c r="KH101" s="44"/>
      <c r="KI101" s="44"/>
      <c r="KJ101" s="44"/>
      <c r="KK101" s="44"/>
      <c r="KL101" s="44"/>
      <c r="KM101" s="44"/>
      <c r="KN101" s="44"/>
      <c r="KO101" s="44"/>
      <c r="KP101" s="44"/>
      <c r="KQ101" s="44"/>
      <c r="KR101" s="44"/>
      <c r="KS101" s="44"/>
      <c r="KT101" s="44"/>
      <c r="KU101" s="44"/>
      <c r="KV101" s="44"/>
      <c r="KW101" s="44"/>
      <c r="KX101" s="44"/>
      <c r="KY101" s="44"/>
      <c r="KZ101" s="44"/>
      <c r="LA101" s="44"/>
      <c r="LB101" s="44"/>
      <c r="LC101" s="44"/>
      <c r="LD101" s="44"/>
      <c r="LE101" s="44"/>
      <c r="LF101" s="44"/>
      <c r="LG101" s="44"/>
      <c r="LH101" s="44"/>
      <c r="LI101" s="44"/>
      <c r="LJ101" s="44"/>
      <c r="LK101" s="44"/>
      <c r="LL101" s="44"/>
      <c r="LM101" s="44"/>
      <c r="LN101" s="44"/>
      <c r="LO101" s="44"/>
      <c r="LP101" s="44"/>
      <c r="LQ101" s="44"/>
      <c r="LR101" s="44"/>
      <c r="LS101" s="44"/>
      <c r="LT101" s="44"/>
      <c r="LU101" s="44"/>
      <c r="LV101" s="44"/>
      <c r="LW101" s="44"/>
      <c r="LX101" s="44"/>
      <c r="LY101" s="44"/>
      <c r="LZ101" s="44"/>
      <c r="MA101" s="44"/>
      <c r="MB101" s="44"/>
      <c r="MC101" s="44"/>
      <c r="MD101" s="44"/>
      <c r="ME101" s="44"/>
      <c r="MF101" s="44"/>
      <c r="MG101" s="44"/>
      <c r="MH101" s="44"/>
      <c r="MI101" s="44"/>
      <c r="MJ101" s="44"/>
      <c r="MK101" s="44"/>
      <c r="ML101" s="44"/>
      <c r="MM101" s="44"/>
      <c r="MN101" s="44"/>
      <c r="MO101" s="44"/>
      <c r="MP101" s="44"/>
      <c r="MQ101" s="44"/>
      <c r="MR101" s="44"/>
      <c r="MS101" s="44"/>
      <c r="MT101" s="44"/>
      <c r="MU101" s="44"/>
      <c r="MV101" s="44"/>
      <c r="MW101" s="44"/>
      <c r="MX101" s="44"/>
      <c r="MY101" s="44"/>
      <c r="MZ101" s="44"/>
      <c r="NA101" s="44"/>
      <c r="NB101" s="44"/>
      <c r="NC101" s="44"/>
      <c r="ND101" s="44"/>
      <c r="NE101" s="44"/>
      <c r="NF101" s="44"/>
      <c r="NG101" s="44"/>
      <c r="NH101" s="44"/>
      <c r="NI101" s="44"/>
      <c r="NJ101" s="44"/>
      <c r="NK101" s="44"/>
      <c r="NL101" s="44"/>
      <c r="NM101" s="44"/>
      <c r="NN101" s="44"/>
      <c r="NO101" s="44"/>
      <c r="NP101" s="44"/>
      <c r="NQ101" s="44"/>
      <c r="NR101" s="44"/>
      <c r="NS101" s="44"/>
      <c r="NT101" s="44"/>
      <c r="NU101" s="44"/>
      <c r="NV101" s="44"/>
      <c r="NW101" s="44"/>
      <c r="NX101" s="44"/>
      <c r="NY101" s="44"/>
      <c r="NZ101" s="44"/>
      <c r="OA101" s="44"/>
      <c r="OB101" s="44"/>
      <c r="OC101" s="44"/>
      <c r="OD101" s="44"/>
      <c r="OE101" s="44"/>
      <c r="OF101" s="44"/>
      <c r="OG101" s="44"/>
      <c r="OH101" s="44"/>
      <c r="OI101" s="44"/>
      <c r="OJ101" s="44"/>
      <c r="OK101" s="44"/>
      <c r="OL101" s="44"/>
      <c r="OM101" s="44"/>
      <c r="ON101" s="44"/>
      <c r="OO101" s="44"/>
      <c r="OP101" s="44"/>
      <c r="OQ101" s="44"/>
      <c r="OR101" s="44"/>
      <c r="OS101" s="44"/>
      <c r="OT101" s="44"/>
      <c r="OU101" s="44"/>
      <c r="OV101" s="44"/>
      <c r="OW101" s="44"/>
      <c r="OX101" s="44"/>
      <c r="OY101" s="44"/>
      <c r="OZ101" s="44"/>
      <c r="PA101" s="44"/>
      <c r="PB101" s="44"/>
      <c r="PC101" s="44"/>
      <c r="PD101" s="44"/>
      <c r="PE101" s="44"/>
      <c r="PF101" s="44"/>
      <c r="PG101" s="44"/>
      <c r="PH101" s="44"/>
      <c r="PI101" s="44"/>
      <c r="PJ101" s="44"/>
      <c r="PK101" s="44"/>
      <c r="PL101" s="44"/>
      <c r="PM101" s="44"/>
      <c r="PN101" s="44"/>
      <c r="PO101" s="44"/>
      <c r="PP101" s="44"/>
      <c r="PQ101" s="44"/>
      <c r="PR101" s="44"/>
      <c r="PS101" s="44"/>
      <c r="PT101" s="44"/>
      <c r="PU101" s="44"/>
      <c r="PV101" s="44"/>
      <c r="PW101" s="44"/>
      <c r="PX101" s="44"/>
      <c r="PY101" s="44"/>
      <c r="PZ101" s="44"/>
      <c r="QA101" s="44"/>
      <c r="QB101" s="44"/>
      <c r="QC101" s="44"/>
      <c r="QD101" s="44"/>
      <c r="QE101" s="44"/>
      <c r="QF101" s="44"/>
      <c r="QG101" s="44"/>
      <c r="QH101" s="44"/>
      <c r="QI101" s="44"/>
      <c r="QJ101" s="44"/>
      <c r="QK101" s="44"/>
      <c r="QL101" s="44"/>
      <c r="QM101" s="44"/>
      <c r="QN101" s="44"/>
      <c r="QO101" s="44"/>
      <c r="QP101" s="44"/>
      <c r="QQ101" s="44"/>
      <c r="QR101" s="44"/>
      <c r="QS101" s="44"/>
      <c r="QT101" s="44"/>
      <c r="QU101" s="44"/>
      <c r="QV101" s="44"/>
      <c r="QW101" s="44"/>
      <c r="QX101" s="44"/>
      <c r="QY101" s="44"/>
      <c r="QZ101" s="44"/>
      <c r="RA101" s="44"/>
      <c r="RB101" s="44"/>
      <c r="RC101" s="44"/>
      <c r="RD101" s="44"/>
      <c r="RE101" s="44"/>
      <c r="RF101" s="44"/>
      <c r="RG101" s="44"/>
      <c r="RH101" s="44"/>
      <c r="RI101" s="44"/>
      <c r="RJ101" s="44"/>
      <c r="RK101" s="44"/>
      <c r="RL101" s="44"/>
      <c r="RM101" s="44"/>
      <c r="RN101" s="44"/>
      <c r="RO101" s="44"/>
      <c r="RP101" s="44"/>
      <c r="RQ101" s="44"/>
      <c r="RR101" s="44"/>
      <c r="RS101" s="44"/>
      <c r="RT101" s="44"/>
      <c r="RU101" s="44"/>
      <c r="RV101" s="44"/>
      <c r="RW101" s="44"/>
      <c r="RX101" s="44"/>
      <c r="RY101" s="44"/>
      <c r="RZ101" s="44"/>
      <c r="SA101" s="44"/>
      <c r="SB101" s="44"/>
      <c r="SC101" s="44"/>
      <c r="SD101" s="44"/>
      <c r="SE101" s="44"/>
      <c r="SF101" s="44"/>
      <c r="SG101" s="44"/>
      <c r="SH101" s="44"/>
      <c r="SM101">
        <f>'GRR Data'!A97</f>
        <v>0</v>
      </c>
    </row>
    <row r="102" spans="1:507">
      <c r="A102" s="295">
        <v>23</v>
      </c>
      <c r="B102" s="40" t="s">
        <v>708</v>
      </c>
      <c r="C102" s="44">
        <v>688.9</v>
      </c>
      <c r="D102" s="44">
        <v>0.1709</v>
      </c>
      <c r="E102" s="44">
        <v>0.2117</v>
      </c>
      <c r="F102" s="44">
        <v>0.26600000000000001</v>
      </c>
      <c r="G102" s="44">
        <v>0.17630000000000001</v>
      </c>
      <c r="H102" s="44">
        <v>0.2387</v>
      </c>
      <c r="I102" s="44">
        <v>0.1067</v>
      </c>
      <c r="J102" s="44">
        <v>0.12520000000000001</v>
      </c>
      <c r="K102" s="44">
        <v>0.13150000000000001</v>
      </c>
      <c r="L102" s="44">
        <v>0.1419</v>
      </c>
      <c r="M102" s="44">
        <v>0.13370000000000001</v>
      </c>
      <c r="N102" s="44">
        <v>7.8399999999999997E-2</v>
      </c>
      <c r="O102" s="44">
        <v>0.106</v>
      </c>
      <c r="P102" s="44">
        <v>0.1678</v>
      </c>
      <c r="Q102" s="44">
        <v>0.13170000000000001</v>
      </c>
      <c r="R102" s="44">
        <v>0.1615</v>
      </c>
      <c r="S102" s="44">
        <v>0.21490000000000001</v>
      </c>
      <c r="T102" s="44">
        <v>0.20169999999999999</v>
      </c>
      <c r="U102" s="44">
        <v>0.1678</v>
      </c>
      <c r="V102" s="44">
        <v>0.1731</v>
      </c>
      <c r="W102" s="44">
        <v>9.2609999999999998E-2</v>
      </c>
      <c r="X102" s="44">
        <v>7.4010000000000006E-2</v>
      </c>
      <c r="Y102" s="44">
        <v>7.9450000000000007E-2</v>
      </c>
      <c r="Z102" s="44">
        <v>0.11946</v>
      </c>
      <c r="AA102" s="44">
        <v>0.1021</v>
      </c>
      <c r="AB102" s="44">
        <v>0.12318000000000001</v>
      </c>
      <c r="AC102" s="44">
        <v>4.1759999999999999E-2</v>
      </c>
      <c r="AD102" s="44">
        <v>9.9209999999999993E-2</v>
      </c>
      <c r="AE102" s="44">
        <v>6.9919999999999996E-2</v>
      </c>
      <c r="AF102" s="44">
        <v>0.10639</v>
      </c>
      <c r="AG102" s="44">
        <v>0.13335</v>
      </c>
      <c r="AH102" s="44">
        <v>0.10684</v>
      </c>
      <c r="AI102" s="44">
        <v>8.1939999999999999E-2</v>
      </c>
      <c r="AJ102" s="44">
        <v>0.10138999999999999</v>
      </c>
      <c r="AK102" s="44">
        <v>6.1509999999999995E-2</v>
      </c>
      <c r="AL102" s="44">
        <v>9.7939999999999999E-2</v>
      </c>
      <c r="AM102" s="44">
        <v>0.1046</v>
      </c>
      <c r="AN102" s="44">
        <v>274.48410000000001</v>
      </c>
      <c r="AO102" s="44">
        <v>274.49239999999998</v>
      </c>
      <c r="AP102" s="44">
        <v>274.49290000000002</v>
      </c>
      <c r="AQ102" s="44">
        <v>189.9315</v>
      </c>
      <c r="AR102" s="44">
        <v>189.9443</v>
      </c>
      <c r="AS102" s="44">
        <v>189.941</v>
      </c>
      <c r="AT102" s="44">
        <v>0.39360600000000001</v>
      </c>
      <c r="AU102" s="44">
        <v>-0.11189399999999999</v>
      </c>
      <c r="AV102" s="44">
        <v>2.3026999999999999E-2</v>
      </c>
      <c r="AW102" s="44">
        <v>0.132886</v>
      </c>
      <c r="AX102" s="44">
        <v>7.1207000000000006E-2</v>
      </c>
      <c r="AY102" s="44">
        <v>-8.0892000000000006E-2</v>
      </c>
      <c r="AZ102" s="44">
        <v>-6.2455999999999998E-2</v>
      </c>
      <c r="BA102" s="44">
        <v>0.17916099999999999</v>
      </c>
      <c r="BB102" s="44">
        <v>0.24712000000000001</v>
      </c>
      <c r="BC102" s="44">
        <v>0.127888</v>
      </c>
      <c r="BD102" s="44">
        <v>-6.8335999999999994E-2</v>
      </c>
      <c r="BE102" s="44">
        <v>-0.13660800000000001</v>
      </c>
      <c r="BF102" s="44">
        <v>-0.100672</v>
      </c>
      <c r="BG102" s="44">
        <v>-3.0183000000000001E-2</v>
      </c>
      <c r="BH102" s="44">
        <v>-4.9118000000000002E-2</v>
      </c>
      <c r="BI102" s="44">
        <v>-0.14113200000000001</v>
      </c>
      <c r="BJ102" s="44">
        <v>0.4415</v>
      </c>
      <c r="BK102" s="44">
        <v>-3.2099999999999997E-2</v>
      </c>
      <c r="BL102" s="44">
        <v>0.21840000000000001</v>
      </c>
      <c r="BM102" s="44">
        <v>-0.1176</v>
      </c>
      <c r="BN102" s="44">
        <v>-0.13869999999999999</v>
      </c>
      <c r="BO102" s="44">
        <v>-0.1235</v>
      </c>
      <c r="BP102" s="44">
        <v>-0.13420000000000001</v>
      </c>
      <c r="BQ102" s="44">
        <v>9.4500000000000001E-2</v>
      </c>
      <c r="BR102" s="44">
        <v>-4.6699999999999998E-2</v>
      </c>
      <c r="BS102" s="44">
        <v>-7.3000000000000001E-3</v>
      </c>
      <c r="BT102" s="44">
        <v>9.2600000000000002E-2</v>
      </c>
      <c r="BU102" s="44">
        <v>3.4799999999999998E-2</v>
      </c>
      <c r="BV102" s="44">
        <v>1.8200000000000001E-2</v>
      </c>
      <c r="BW102" s="44">
        <v>5.2699999999999997E-2</v>
      </c>
      <c r="BX102" s="44">
        <v>8.9800000000000005E-2</v>
      </c>
      <c r="BY102" s="44">
        <v>0.151</v>
      </c>
      <c r="BZ102" s="44">
        <v>5.2499999999999998E-2</v>
      </c>
      <c r="CA102" s="44">
        <v>0.13489999999999999</v>
      </c>
      <c r="CB102" s="44">
        <v>0.1966</v>
      </c>
      <c r="CC102" s="44">
        <v>9.8699999999999996E-2</v>
      </c>
      <c r="CD102" s="44">
        <v>0.18129999999999999</v>
      </c>
      <c r="CE102" s="44">
        <v>0.12609999999999999</v>
      </c>
      <c r="CF102" s="44">
        <v>0.16170000000000001</v>
      </c>
      <c r="CG102" s="44">
        <v>0.1174</v>
      </c>
      <c r="CH102" s="44">
        <v>9.8799999999999999E-2</v>
      </c>
      <c r="CI102" s="44">
        <v>0.1077</v>
      </c>
      <c r="CJ102" s="44">
        <v>0.45629999999999998</v>
      </c>
      <c r="CK102" s="44">
        <v>0.56340000000000001</v>
      </c>
      <c r="CL102" s="44">
        <v>0.54149999999999998</v>
      </c>
      <c r="CM102" s="44">
        <v>0.50680000000000003</v>
      </c>
      <c r="CN102" s="44">
        <f t="shared" si="173"/>
        <v>0.10710000000000003</v>
      </c>
      <c r="CO102" s="44">
        <f t="shared" si="174"/>
        <v>3.4699999999999953E-2</v>
      </c>
      <c r="CP102" s="44">
        <f t="shared" si="175"/>
        <v>3.6200000000000038E-2</v>
      </c>
      <c r="CQ102" s="44">
        <f t="shared" ref="CQ102" si="222">ABS(CR102)*2</f>
        <v>6.7799999999999999E-2</v>
      </c>
      <c r="CR102" s="44">
        <v>3.39E-2</v>
      </c>
      <c r="CS102" s="44">
        <f t="shared" ref="CS102" si="223">ABS(CT102)*2</f>
        <v>7.0400000000000004E-2</v>
      </c>
      <c r="CT102" s="44">
        <v>-3.5200000000000002E-2</v>
      </c>
      <c r="CU102" s="44">
        <f t="shared" si="178"/>
        <v>5.6599999999999998E-2</v>
      </c>
      <c r="CV102" s="44">
        <v>2.8299999999999999E-2</v>
      </c>
      <c r="CW102" s="44">
        <f t="shared" si="179"/>
        <v>9.9000000000000005E-2</v>
      </c>
      <c r="CX102" s="44">
        <v>-4.9500000000000002E-2</v>
      </c>
      <c r="CY102" s="44">
        <v>0.11700000000000001</v>
      </c>
      <c r="CZ102" s="44">
        <v>0.1047</v>
      </c>
      <c r="DA102" s="44">
        <v>1.6500000000000001E-2</v>
      </c>
      <c r="DB102" s="44">
        <v>0.127</v>
      </c>
      <c r="DC102" s="44">
        <v>0.1835</v>
      </c>
      <c r="DD102" s="44">
        <v>0.16619999999999999</v>
      </c>
      <c r="DE102" s="44">
        <v>7.4200000000000002E-2</v>
      </c>
      <c r="DF102" s="44">
        <v>2.5100000000000001E-2</v>
      </c>
      <c r="DG102" s="44">
        <v>2.81E-2</v>
      </c>
      <c r="DH102" s="44">
        <v>4.0099999999999997E-2</v>
      </c>
      <c r="DI102" s="44">
        <v>4.9299999999999997E-2</v>
      </c>
      <c r="DJ102" s="44">
        <v>0.16880000000000001</v>
      </c>
      <c r="DK102" s="44">
        <v>0.1565</v>
      </c>
      <c r="DL102" s="44">
        <v>0.15040000000000001</v>
      </c>
      <c r="DM102" s="44">
        <v>0.1197</v>
      </c>
      <c r="DN102" s="44">
        <v>0.16880000000000001</v>
      </c>
      <c r="DO102" s="44">
        <v>0.1061</v>
      </c>
      <c r="DP102" s="44">
        <v>0.11070000000000001</v>
      </c>
      <c r="DQ102" s="44">
        <v>8.0299999999999996E-2</v>
      </c>
      <c r="DR102" s="44">
        <v>7.8100000000000003E-2</v>
      </c>
      <c r="DS102" s="44">
        <v>4.2999999999999997E-2</v>
      </c>
      <c r="DT102" s="44">
        <v>8.1100000000000005E-2</v>
      </c>
      <c r="DU102" s="44">
        <v>7.3499999999999996E-2</v>
      </c>
      <c r="DV102" s="44">
        <v>5.11E-2</v>
      </c>
      <c r="DW102" s="44">
        <v>5.9799999999999999E-2</v>
      </c>
      <c r="DX102" s="44">
        <f t="shared" si="180"/>
        <v>4.9100000000000005E-2</v>
      </c>
      <c r="DY102" s="44">
        <f t="shared" si="170"/>
        <v>2.9999999999999992E-3</v>
      </c>
      <c r="DZ102" s="44">
        <f t="shared" si="171"/>
        <v>1.1999999999999997E-2</v>
      </c>
      <c r="EA102" s="44">
        <f t="shared" si="172"/>
        <v>9.1999999999999998E-3</v>
      </c>
      <c r="EB102" s="44">
        <v>0.30719999999999997</v>
      </c>
      <c r="EC102" s="44">
        <v>0.30680000000000002</v>
      </c>
      <c r="ED102" s="44">
        <v>0.25190000000000001</v>
      </c>
      <c r="EE102" s="44">
        <v>0.2964</v>
      </c>
      <c r="EF102" s="44">
        <v>0.31480000000000002</v>
      </c>
      <c r="EG102" s="44">
        <v>0.31759999999999999</v>
      </c>
      <c r="EH102" s="44">
        <v>0.32</v>
      </c>
      <c r="EI102" s="44">
        <v>0.3216</v>
      </c>
      <c r="EJ102" s="44">
        <v>0.25159999999999999</v>
      </c>
      <c r="EK102" s="44">
        <f t="shared" si="181"/>
        <v>0</v>
      </c>
      <c r="EL102" s="44">
        <v>7.815798</v>
      </c>
      <c r="EM102" s="44">
        <v>7.8418539999999997</v>
      </c>
      <c r="EN102" s="44">
        <v>7.80314</v>
      </c>
      <c r="EO102" s="44">
        <v>7.8394159999999999</v>
      </c>
      <c r="EP102" s="44">
        <v>7.8022039999999997</v>
      </c>
      <c r="EQ102" s="44">
        <v>7.8043529999999999</v>
      </c>
      <c r="ER102" s="44">
        <v>7.8227279999999997</v>
      </c>
      <c r="ES102" s="44">
        <v>7.8083850000000004</v>
      </c>
      <c r="ET102" s="44">
        <v>7.8427930000000003</v>
      </c>
      <c r="EU102" s="44">
        <v>7.816821</v>
      </c>
      <c r="EV102" s="44">
        <v>7.7487740000000001</v>
      </c>
      <c r="EW102" s="44">
        <v>7.760955</v>
      </c>
      <c r="EX102" s="44">
        <v>7.7933880000000002</v>
      </c>
      <c r="EY102" s="44">
        <v>7.8137280000000002</v>
      </c>
      <c r="EZ102" s="44">
        <v>7.7822329999999997</v>
      </c>
      <c r="FA102" s="44">
        <v>7.7520540000000002</v>
      </c>
      <c r="FB102" s="44">
        <v>7.7311509999999997</v>
      </c>
      <c r="FC102" s="44">
        <v>7.8488870000000004</v>
      </c>
      <c r="FD102" s="44">
        <v>0.28820000000000001</v>
      </c>
      <c r="FE102" s="44">
        <v>5.0999999999999997E-2</v>
      </c>
      <c r="FF102" s="44">
        <v>3.9199999999999999E-2</v>
      </c>
      <c r="FG102" s="44">
        <v>2.5600000000000001E-2</v>
      </c>
      <c r="FH102" s="44">
        <v>2.5399999999999999E-2</v>
      </c>
      <c r="FI102" s="44">
        <v>-2.1700000000000001E-2</v>
      </c>
      <c r="FJ102" s="44">
        <v>1.77E-2</v>
      </c>
      <c r="FK102" s="44">
        <v>3.1800000000000002E-2</v>
      </c>
      <c r="FL102" s="44">
        <v>4.5499999999999999E-2</v>
      </c>
      <c r="FM102" s="44">
        <v>8.5900000000000004E-2</v>
      </c>
      <c r="FN102" s="44">
        <v>-1.4999999999999999E-2</v>
      </c>
      <c r="FO102" s="44">
        <v>-3.0599999999999999E-2</v>
      </c>
      <c r="FP102" s="44">
        <v>-8.8700000000000001E-2</v>
      </c>
      <c r="FQ102" s="44">
        <v>-0.20230000000000001</v>
      </c>
      <c r="FR102" s="44">
        <v>3.8600000000000002E-2</v>
      </c>
      <c r="FS102" s="44">
        <v>-2.3999999999999998E-3</v>
      </c>
      <c r="FT102" s="44">
        <v>5.6399999999999999E-2</v>
      </c>
      <c r="FU102" s="44">
        <v>1.9199999999999998E-2</v>
      </c>
      <c r="FV102" s="44">
        <v>-1.7600000000000001E-2</v>
      </c>
      <c r="FW102" s="44">
        <v>-3.0999999999999999E-3</v>
      </c>
      <c r="FX102" s="44">
        <v>2.7699999999999999E-2</v>
      </c>
      <c r="FY102" s="44">
        <v>1.7899999999999999E-2</v>
      </c>
      <c r="FZ102" s="44">
        <v>1.29E-2</v>
      </c>
      <c r="GA102" s="44">
        <v>-2.58E-2</v>
      </c>
      <c r="GB102" s="44">
        <v>-1.77E-2</v>
      </c>
      <c r="GC102" s="44">
        <v>2.8500000000000001E-2</v>
      </c>
      <c r="GD102" s="44">
        <v>1E-3</v>
      </c>
      <c r="GE102" s="44">
        <v>2.1899999999999999E-2</v>
      </c>
      <c r="GF102" s="44">
        <v>-2.7900000000000001E-2</v>
      </c>
      <c r="GG102" s="44">
        <v>-2.18E-2</v>
      </c>
      <c r="GH102" s="44">
        <v>1.1999999999999999E-3</v>
      </c>
      <c r="GI102" s="44">
        <v>-1.6299999999999999E-2</v>
      </c>
      <c r="GJ102" s="44">
        <v>0.28839999999999999</v>
      </c>
      <c r="GK102" s="44">
        <v>4.4600000000000001E-2</v>
      </c>
      <c r="GL102" s="44">
        <v>3.7499999999999999E-2</v>
      </c>
      <c r="GM102" s="44">
        <v>2.81E-2</v>
      </c>
      <c r="GN102" s="44">
        <v>2.53E-2</v>
      </c>
      <c r="GO102" s="44">
        <v>-2.5899999999999999E-2</v>
      </c>
      <c r="GP102" s="44">
        <v>9.4999999999999998E-3</v>
      </c>
      <c r="GQ102" s="44">
        <v>2.0500000000000001E-2</v>
      </c>
      <c r="GR102" s="44">
        <v>0.03</v>
      </c>
      <c r="GS102" s="44">
        <v>6.5699999999999995E-2</v>
      </c>
      <c r="GT102" s="44">
        <v>-3.2199999999999999E-2</v>
      </c>
      <c r="GU102" s="44">
        <v>-4.3099999999999999E-2</v>
      </c>
      <c r="GV102" s="44">
        <v>-0.1019</v>
      </c>
      <c r="GW102" s="44">
        <v>-0.21079999999999999</v>
      </c>
      <c r="GX102" s="44">
        <v>2.9499999999999998E-2</v>
      </c>
      <c r="GY102" s="44">
        <v>-6.8999999999999999E-3</v>
      </c>
      <c r="GZ102" s="44">
        <v>5.4600000000000003E-2</v>
      </c>
      <c r="HA102" s="44">
        <v>-1.89E-2</v>
      </c>
      <c r="HB102" s="44">
        <v>-3.1699999999999999E-2</v>
      </c>
      <c r="HC102" s="44">
        <v>1.8E-3</v>
      </c>
      <c r="HD102" s="44">
        <v>-3.8999999999999998E-3</v>
      </c>
      <c r="HE102" s="44">
        <v>-4.7999999999999996E-3</v>
      </c>
      <c r="HF102" s="44">
        <v>-4.0500000000000001E-2</v>
      </c>
      <c r="HG102" s="44">
        <v>-5.1000000000000004E-3</v>
      </c>
      <c r="HH102" s="44">
        <v>7.7700000000000005E-2</v>
      </c>
      <c r="HI102" s="44">
        <v>4.7100000000000003E-2</v>
      </c>
      <c r="HJ102" s="44">
        <v>3.1399999999999997E-2</v>
      </c>
      <c r="HK102" s="44">
        <v>1.43E-2</v>
      </c>
      <c r="HL102" s="44">
        <v>-1.6299999999999999E-2</v>
      </c>
      <c r="HM102" s="44">
        <v>3.9300000000000002E-2</v>
      </c>
      <c r="HN102" s="44">
        <v>-1.49E-2</v>
      </c>
      <c r="HO102" s="44">
        <v>-5.5399999999999998E-2</v>
      </c>
      <c r="HP102" s="44">
        <v>-4.2599999999999999E-2</v>
      </c>
      <c r="HQ102" s="44">
        <v>-7.9100000000000004E-2</v>
      </c>
      <c r="HR102" s="44">
        <v>-6.8900000000000003E-2</v>
      </c>
      <c r="HS102" s="44">
        <v>0.1157</v>
      </c>
      <c r="HT102" s="44">
        <v>9.9099999999999994E-2</v>
      </c>
      <c r="HU102" s="44">
        <v>9.0399999999999994E-2</v>
      </c>
      <c r="HV102" s="44">
        <v>7.0400000000000004E-2</v>
      </c>
      <c r="HW102" s="44">
        <v>3.0200000000000001E-2</v>
      </c>
      <c r="HX102" s="44">
        <v>3.5900000000000001E-2</v>
      </c>
      <c r="HY102" s="44">
        <v>8.1299999999999997E-2</v>
      </c>
      <c r="HZ102" s="44">
        <v>5.4199999999999998E-2</v>
      </c>
      <c r="IA102" s="44">
        <v>-1.3599999999999999E-2</v>
      </c>
      <c r="IB102" s="44">
        <v>-2.41E-2</v>
      </c>
      <c r="IC102" s="44">
        <v>-2.3800000000000002E-2</v>
      </c>
      <c r="ID102" s="44">
        <v>-1.3899999999999999E-2</v>
      </c>
      <c r="IE102" s="44">
        <v>8.9999999999999998E-4</v>
      </c>
      <c r="IF102" s="44">
        <v>6.9404999999999994E-2</v>
      </c>
      <c r="IG102" s="44">
        <v>4.0611000000000001E-2</v>
      </c>
      <c r="IH102" s="44">
        <v>1.4742999999999999E-2</v>
      </c>
      <c r="II102" s="44">
        <v>0.11174099999999999</v>
      </c>
      <c r="IJ102" s="44">
        <v>3.7857000000000002E-2</v>
      </c>
      <c r="IK102" s="44">
        <v>4.4138999999999998E-2</v>
      </c>
      <c r="IL102" s="44">
        <v>3.0175E-2</v>
      </c>
      <c r="IM102" s="44">
        <v>0.12070599999999999</v>
      </c>
      <c r="IN102" s="44"/>
      <c r="IO102" s="44"/>
      <c r="IP102" s="44"/>
      <c r="IQ102" s="44"/>
      <c r="IR102" s="44"/>
      <c r="IS102" s="44"/>
      <c r="IT102" s="44"/>
      <c r="IU102" s="44"/>
      <c r="IV102" s="44"/>
      <c r="IW102" s="44"/>
      <c r="IX102" s="44"/>
      <c r="IY102" s="44"/>
      <c r="IZ102" s="44"/>
      <c r="JA102" s="44"/>
      <c r="JB102" s="44"/>
      <c r="JC102" s="44"/>
      <c r="JD102" s="44"/>
      <c r="JE102" s="44"/>
      <c r="JF102" s="44"/>
      <c r="JG102" s="44"/>
      <c r="JH102" s="44"/>
      <c r="JI102" s="44"/>
      <c r="JJ102" s="44"/>
      <c r="JK102" s="44"/>
      <c r="JL102" s="44"/>
      <c r="JM102" s="44"/>
      <c r="JN102" s="44"/>
      <c r="JO102" s="44"/>
      <c r="JP102" s="44"/>
      <c r="JQ102" s="44"/>
      <c r="JR102" s="44"/>
      <c r="JS102" s="44"/>
      <c r="JT102" s="44"/>
      <c r="JU102" s="44"/>
      <c r="JV102" s="44"/>
      <c r="JW102" s="44"/>
      <c r="JX102" s="44"/>
      <c r="JY102" s="44"/>
      <c r="JZ102" s="44"/>
      <c r="KA102" s="44"/>
      <c r="KB102" s="44"/>
      <c r="KC102" s="44"/>
      <c r="KD102" s="44"/>
      <c r="KE102" s="44"/>
      <c r="KF102" s="44"/>
      <c r="KG102" s="44"/>
      <c r="KH102" s="44"/>
      <c r="KI102" s="44"/>
      <c r="KJ102" s="44"/>
      <c r="KK102" s="44"/>
      <c r="KL102" s="44"/>
      <c r="KM102" s="44"/>
      <c r="KN102" s="44"/>
      <c r="KO102" s="44"/>
      <c r="KP102" s="44"/>
      <c r="KQ102" s="44"/>
      <c r="KR102" s="44"/>
      <c r="KS102" s="44"/>
      <c r="KT102" s="44"/>
      <c r="KU102" s="44"/>
      <c r="KV102" s="44"/>
      <c r="KW102" s="44"/>
      <c r="KX102" s="44"/>
      <c r="KY102" s="44"/>
      <c r="KZ102" s="44"/>
      <c r="LA102" s="44"/>
      <c r="LB102" s="44"/>
      <c r="LC102" s="44"/>
      <c r="LD102" s="44"/>
      <c r="LE102" s="44"/>
      <c r="LF102" s="44"/>
      <c r="LG102" s="44"/>
      <c r="LH102" s="44"/>
      <c r="LI102" s="44"/>
      <c r="LJ102" s="44"/>
      <c r="LK102" s="44"/>
      <c r="LL102" s="44"/>
      <c r="LM102" s="44"/>
      <c r="LN102" s="44"/>
      <c r="LO102" s="44"/>
      <c r="LP102" s="44"/>
      <c r="LQ102" s="44"/>
      <c r="LR102" s="44"/>
      <c r="LS102" s="44"/>
      <c r="LT102" s="44"/>
      <c r="LU102" s="44"/>
      <c r="LV102" s="44"/>
      <c r="LW102" s="44"/>
      <c r="LX102" s="44"/>
      <c r="LY102" s="44"/>
      <c r="LZ102" s="44"/>
      <c r="MA102" s="44"/>
      <c r="MB102" s="44"/>
      <c r="MC102" s="44"/>
      <c r="MD102" s="44"/>
      <c r="ME102" s="44"/>
      <c r="MF102" s="44"/>
      <c r="MG102" s="44"/>
      <c r="MH102" s="44"/>
      <c r="MI102" s="44"/>
      <c r="MJ102" s="44"/>
      <c r="MK102" s="44"/>
      <c r="ML102" s="44"/>
      <c r="MM102" s="44"/>
      <c r="MN102" s="44"/>
      <c r="MO102" s="44"/>
      <c r="MP102" s="44"/>
      <c r="MQ102" s="44"/>
      <c r="MR102" s="44"/>
      <c r="MS102" s="44"/>
      <c r="MT102" s="44"/>
      <c r="MU102" s="44"/>
      <c r="MV102" s="44"/>
      <c r="MW102" s="44"/>
      <c r="MX102" s="44"/>
      <c r="MY102" s="44"/>
      <c r="MZ102" s="44"/>
      <c r="NA102" s="44"/>
      <c r="NB102" s="44"/>
      <c r="NC102" s="44"/>
      <c r="ND102" s="44"/>
      <c r="NE102" s="44"/>
      <c r="NF102" s="44"/>
      <c r="NG102" s="44"/>
      <c r="NH102" s="44"/>
      <c r="NI102" s="44"/>
      <c r="NJ102" s="44"/>
      <c r="NK102" s="44"/>
      <c r="NL102" s="44"/>
      <c r="NM102" s="44"/>
      <c r="NN102" s="44"/>
      <c r="NO102" s="44"/>
      <c r="NP102" s="44"/>
      <c r="NQ102" s="44"/>
      <c r="NR102" s="44"/>
      <c r="NS102" s="44"/>
      <c r="NT102" s="44"/>
      <c r="NU102" s="44"/>
      <c r="NV102" s="44"/>
      <c r="NW102" s="44"/>
      <c r="NX102" s="44"/>
      <c r="NY102" s="44"/>
      <c r="NZ102" s="44"/>
      <c r="OA102" s="44"/>
      <c r="OB102" s="44"/>
      <c r="OC102" s="44"/>
      <c r="OD102" s="44"/>
      <c r="OE102" s="44"/>
      <c r="OF102" s="44"/>
      <c r="OG102" s="44"/>
      <c r="OH102" s="44"/>
      <c r="OI102" s="44"/>
      <c r="OJ102" s="44"/>
      <c r="OK102" s="44"/>
      <c r="OL102" s="44"/>
      <c r="OM102" s="44"/>
      <c r="ON102" s="44"/>
      <c r="OO102" s="44"/>
      <c r="OP102" s="44"/>
      <c r="OQ102" s="44"/>
      <c r="OR102" s="44"/>
      <c r="OS102" s="44"/>
      <c r="OT102" s="44"/>
      <c r="OU102" s="44"/>
      <c r="OV102" s="44"/>
      <c r="OW102" s="44"/>
      <c r="OX102" s="44"/>
      <c r="OY102" s="44"/>
      <c r="OZ102" s="44"/>
      <c r="PA102" s="44"/>
      <c r="PB102" s="44"/>
      <c r="PC102" s="44"/>
      <c r="PD102" s="44"/>
      <c r="PE102" s="44"/>
      <c r="PF102" s="44"/>
      <c r="PG102" s="44"/>
      <c r="PH102" s="44"/>
      <c r="PI102" s="44"/>
      <c r="PJ102" s="44"/>
      <c r="PK102" s="44"/>
      <c r="PL102" s="44"/>
      <c r="PM102" s="44"/>
      <c r="PN102" s="44"/>
      <c r="PO102" s="44"/>
      <c r="PP102" s="44"/>
      <c r="PQ102" s="44"/>
      <c r="PR102" s="44"/>
      <c r="PS102" s="44"/>
      <c r="PT102" s="44"/>
      <c r="PU102" s="44"/>
      <c r="PV102" s="44"/>
      <c r="PW102" s="44"/>
      <c r="PX102" s="44"/>
      <c r="PY102" s="44"/>
      <c r="PZ102" s="44"/>
      <c r="QA102" s="44"/>
      <c r="QB102" s="44"/>
      <c r="QC102" s="44"/>
      <c r="QD102" s="44"/>
      <c r="QE102" s="44"/>
      <c r="QF102" s="44"/>
      <c r="QG102" s="44"/>
      <c r="QH102" s="44"/>
      <c r="QI102" s="44"/>
      <c r="QJ102" s="44"/>
      <c r="QK102" s="44"/>
      <c r="QL102" s="44"/>
      <c r="QM102" s="44"/>
      <c r="QN102" s="44"/>
      <c r="QO102" s="44"/>
      <c r="QP102" s="44"/>
      <c r="QQ102" s="44"/>
      <c r="QR102" s="44"/>
      <c r="QS102" s="44"/>
      <c r="QT102" s="44"/>
      <c r="QU102" s="44"/>
      <c r="QV102" s="44"/>
      <c r="QW102" s="44"/>
      <c r="QX102" s="44"/>
      <c r="QY102" s="44"/>
      <c r="QZ102" s="44"/>
      <c r="RA102" s="44"/>
      <c r="RB102" s="44"/>
      <c r="RC102" s="44"/>
      <c r="RD102" s="44"/>
      <c r="RE102" s="44"/>
      <c r="RF102" s="44"/>
      <c r="RG102" s="44"/>
      <c r="RH102" s="44"/>
      <c r="RI102" s="44"/>
      <c r="RJ102" s="44"/>
      <c r="RK102" s="44"/>
      <c r="RL102" s="44"/>
      <c r="RM102" s="44"/>
      <c r="RN102" s="44"/>
      <c r="RO102" s="44"/>
      <c r="RP102" s="44"/>
      <c r="RQ102" s="44"/>
      <c r="RR102" s="44"/>
      <c r="RS102" s="44"/>
      <c r="RT102" s="44"/>
      <c r="RU102" s="44"/>
      <c r="RV102" s="44"/>
      <c r="RW102" s="44"/>
      <c r="RX102" s="44"/>
      <c r="RY102" s="44"/>
      <c r="RZ102" s="44"/>
      <c r="SA102" s="44"/>
      <c r="SB102" s="44"/>
      <c r="SC102" s="44"/>
      <c r="SD102" s="44"/>
      <c r="SE102" s="44"/>
      <c r="SF102" s="44"/>
      <c r="SG102" s="44"/>
      <c r="SH102" s="44"/>
      <c r="SM102">
        <f>'GRR Data'!A98</f>
        <v>0</v>
      </c>
    </row>
    <row r="103" spans="1:507">
      <c r="A103" s="295">
        <v>24</v>
      </c>
      <c r="B103" s="40" t="s">
        <v>709</v>
      </c>
      <c r="C103" s="44">
        <v>689.8</v>
      </c>
      <c r="D103" s="44">
        <v>0.13539999999999999</v>
      </c>
      <c r="E103" s="44">
        <v>0.16170000000000001</v>
      </c>
      <c r="F103" s="44">
        <v>0.1459</v>
      </c>
      <c r="G103" s="44">
        <v>0.1114</v>
      </c>
      <c r="H103" s="44">
        <v>8.7099999999999997E-2</v>
      </c>
      <c r="I103" s="44">
        <v>0.122</v>
      </c>
      <c r="J103" s="44">
        <v>0.1419</v>
      </c>
      <c r="K103" s="44">
        <v>0.12620000000000001</v>
      </c>
      <c r="L103" s="44">
        <v>0.15709999999999999</v>
      </c>
      <c r="M103" s="44">
        <v>7.6100000000000001E-2</v>
      </c>
      <c r="N103" s="44">
        <v>0.1721</v>
      </c>
      <c r="O103" s="44">
        <v>0.20949999999999999</v>
      </c>
      <c r="P103" s="44">
        <v>0.20069999999999999</v>
      </c>
      <c r="Q103" s="44">
        <v>0.1767</v>
      </c>
      <c r="R103" s="44">
        <v>0.19650000000000001</v>
      </c>
      <c r="S103" s="44">
        <v>0.22309999999999999</v>
      </c>
      <c r="T103" s="44">
        <v>0.21310000000000001</v>
      </c>
      <c r="U103" s="44">
        <v>0.18890000000000001</v>
      </c>
      <c r="V103" s="44">
        <v>0.22939999999999999</v>
      </c>
      <c r="W103" s="44">
        <v>0.10014000000000001</v>
      </c>
      <c r="X103" s="44">
        <v>9.3689999999999996E-2</v>
      </c>
      <c r="Y103" s="44">
        <v>8.1060000000000007E-2</v>
      </c>
      <c r="Z103" s="44">
        <v>7.3209999999999997E-2</v>
      </c>
      <c r="AA103" s="44">
        <v>9.3310000000000004E-2</v>
      </c>
      <c r="AB103" s="44">
        <v>0.10268000000000001</v>
      </c>
      <c r="AC103" s="44">
        <v>4.163E-2</v>
      </c>
      <c r="AD103" s="44">
        <v>0.10812000000000001</v>
      </c>
      <c r="AE103" s="44">
        <v>5.4979999999999994E-2</v>
      </c>
      <c r="AF103" s="44">
        <v>0.10212</v>
      </c>
      <c r="AG103" s="44">
        <v>0.11991</v>
      </c>
      <c r="AH103" s="44">
        <v>0.10892</v>
      </c>
      <c r="AI103" s="44">
        <v>7.1580000000000005E-2</v>
      </c>
      <c r="AJ103" s="44">
        <v>0.12418999999999999</v>
      </c>
      <c r="AK103" s="44">
        <v>7.102E-2</v>
      </c>
      <c r="AL103" s="44">
        <v>8.9549999999999991E-2</v>
      </c>
      <c r="AM103" s="44">
        <v>7.9829999999999998E-2</v>
      </c>
      <c r="AN103" s="44">
        <v>274.46800000000002</v>
      </c>
      <c r="AO103" s="44">
        <v>274.4769</v>
      </c>
      <c r="AP103" s="44">
        <v>274.48680000000002</v>
      </c>
      <c r="AQ103" s="44">
        <v>189.90629999999999</v>
      </c>
      <c r="AR103" s="44">
        <v>189.91040000000001</v>
      </c>
      <c r="AS103" s="44">
        <v>189.91200000000001</v>
      </c>
      <c r="AT103" s="44">
        <v>0.43232799999999999</v>
      </c>
      <c r="AU103" s="44">
        <v>-0.152896</v>
      </c>
      <c r="AV103" s="44">
        <v>1.1391E-2</v>
      </c>
      <c r="AW103" s="44">
        <v>0.152753</v>
      </c>
      <c r="AX103" s="44">
        <v>5.7244000000000003E-2</v>
      </c>
      <c r="AY103" s="44">
        <v>-0.14985200000000001</v>
      </c>
      <c r="AZ103" s="44">
        <v>-5.1773E-2</v>
      </c>
      <c r="BA103" s="44">
        <v>0.193661</v>
      </c>
      <c r="BB103" s="44">
        <v>0.25111299999999998</v>
      </c>
      <c r="BC103" s="44">
        <v>0.126717</v>
      </c>
      <c r="BD103" s="44">
        <v>-7.7313999999999994E-2</v>
      </c>
      <c r="BE103" s="44">
        <v>-9.5751000000000003E-2</v>
      </c>
      <c r="BF103" s="44">
        <v>-6.1943999999999999E-2</v>
      </c>
      <c r="BG103" s="44">
        <v>6.6800000000000002E-3</v>
      </c>
      <c r="BH103" s="44">
        <v>-4.1398999999999998E-2</v>
      </c>
      <c r="BI103" s="44">
        <v>-0.168632</v>
      </c>
      <c r="BJ103" s="44">
        <v>0.31740000000000002</v>
      </c>
      <c r="BK103" s="44">
        <v>-0.03</v>
      </c>
      <c r="BL103" s="44">
        <v>0.15579999999999999</v>
      </c>
      <c r="BM103" s="44">
        <v>-0.13489999999999999</v>
      </c>
      <c r="BN103" s="44">
        <v>-0.16389999999999999</v>
      </c>
      <c r="BO103" s="44">
        <v>-0.1603</v>
      </c>
      <c r="BP103" s="44">
        <v>-0.1444</v>
      </c>
      <c r="BQ103" s="44">
        <v>0.14879999999999999</v>
      </c>
      <c r="BR103" s="44">
        <v>5.4000000000000003E-3</v>
      </c>
      <c r="BS103" s="44">
        <v>-7.4200000000000002E-2</v>
      </c>
      <c r="BT103" s="44">
        <v>9.0700000000000003E-2</v>
      </c>
      <c r="BU103" s="44">
        <v>1.2800000000000001E-2</v>
      </c>
      <c r="BV103" s="44">
        <v>3.3399999999999999E-2</v>
      </c>
      <c r="BW103" s="44">
        <v>0.1135</v>
      </c>
      <c r="BX103" s="44">
        <v>0.1452</v>
      </c>
      <c r="BY103" s="44">
        <v>0.15340000000000001</v>
      </c>
      <c r="BZ103" s="44">
        <v>0.18060000000000001</v>
      </c>
      <c r="CA103" s="44">
        <v>0.1111</v>
      </c>
      <c r="CB103" s="44">
        <v>0.1163</v>
      </c>
      <c r="CC103" s="44">
        <v>0.10920000000000001</v>
      </c>
      <c r="CD103" s="44">
        <v>0.1754</v>
      </c>
      <c r="CE103" s="44">
        <v>0.16170000000000001</v>
      </c>
      <c r="CF103" s="44">
        <v>0.17069999999999999</v>
      </c>
      <c r="CG103" s="44">
        <v>7.22E-2</v>
      </c>
      <c r="CH103" s="44">
        <v>6.3399999999999998E-2</v>
      </c>
      <c r="CI103" s="44">
        <v>7.1900000000000006E-2</v>
      </c>
      <c r="CJ103" s="44">
        <v>0.49959999999999999</v>
      </c>
      <c r="CK103" s="44">
        <v>0.50239999999999996</v>
      </c>
      <c r="CL103" s="44">
        <v>0.51649999999999996</v>
      </c>
      <c r="CM103" s="44">
        <v>0.49519999999999997</v>
      </c>
      <c r="CN103" s="44">
        <f t="shared" si="173"/>
        <v>2.7999999999999692E-3</v>
      </c>
      <c r="CO103" s="44">
        <f t="shared" si="174"/>
        <v>2.1299999999999986E-2</v>
      </c>
      <c r="CP103" s="44">
        <f t="shared" si="175"/>
        <v>9.2500000000000082E-3</v>
      </c>
      <c r="CQ103" s="44">
        <f t="shared" ref="CQ103" si="224">ABS(CR103)*2</f>
        <v>0.1862</v>
      </c>
      <c r="CR103" s="44">
        <v>-9.3100000000000002E-2</v>
      </c>
      <c r="CS103" s="44">
        <f t="shared" ref="CS103" si="225">ABS(CT103)*2</f>
        <v>0.1164</v>
      </c>
      <c r="CT103" s="44">
        <v>-5.8200000000000002E-2</v>
      </c>
      <c r="CU103" s="44">
        <f t="shared" si="178"/>
        <v>0.15140000000000001</v>
      </c>
      <c r="CV103" s="44">
        <v>-7.5700000000000003E-2</v>
      </c>
      <c r="CW103" s="44">
        <f t="shared" si="179"/>
        <v>9.2999999999999999E-2</v>
      </c>
      <c r="CX103" s="44">
        <v>-4.65E-2</v>
      </c>
      <c r="CY103" s="44">
        <v>6.5699999999999995E-2</v>
      </c>
      <c r="CZ103" s="44">
        <v>8.4000000000000005E-2</v>
      </c>
      <c r="DA103" s="44">
        <v>0.10730000000000001</v>
      </c>
      <c r="DB103" s="44">
        <v>8.5699999999999998E-2</v>
      </c>
      <c r="DC103" s="44">
        <v>8.1600000000000006E-2</v>
      </c>
      <c r="DD103" s="44">
        <v>7.4499999999999997E-2</v>
      </c>
      <c r="DE103" s="44">
        <v>7.5499999999999998E-2</v>
      </c>
      <c r="DF103" s="44">
        <v>6.0400000000000002E-2</v>
      </c>
      <c r="DG103" s="44">
        <v>3.2199999999999999E-2</v>
      </c>
      <c r="DH103" s="44">
        <v>5.0200000000000002E-2</v>
      </c>
      <c r="DI103" s="44">
        <v>6.6500000000000004E-2</v>
      </c>
      <c r="DJ103" s="44">
        <v>0.18099999999999999</v>
      </c>
      <c r="DK103" s="44">
        <v>0.2056</v>
      </c>
      <c r="DL103" s="44">
        <v>0.18720000000000001</v>
      </c>
      <c r="DM103" s="44">
        <v>0.21210000000000001</v>
      </c>
      <c r="DN103" s="44">
        <v>0.21779999999999999</v>
      </c>
      <c r="DO103" s="44">
        <v>8.5599999999999996E-2</v>
      </c>
      <c r="DP103" s="44">
        <v>8.9599999999999999E-2</v>
      </c>
      <c r="DQ103" s="44">
        <v>6.9500000000000006E-2</v>
      </c>
      <c r="DR103" s="44">
        <v>9.7500000000000003E-2</v>
      </c>
      <c r="DS103" s="44">
        <v>8.3299999999999999E-2</v>
      </c>
      <c r="DT103" s="44">
        <v>0.1009</v>
      </c>
      <c r="DU103" s="44">
        <v>0.10349999999999999</v>
      </c>
      <c r="DV103" s="44">
        <v>8.1199999999999994E-2</v>
      </c>
      <c r="DW103" s="44">
        <v>0.1104</v>
      </c>
      <c r="DX103" s="44">
        <f t="shared" si="180"/>
        <v>1.5099999999999995E-2</v>
      </c>
      <c r="DY103" s="44">
        <f t="shared" si="170"/>
        <v>2.8200000000000003E-2</v>
      </c>
      <c r="DZ103" s="44">
        <f t="shared" si="171"/>
        <v>1.8000000000000002E-2</v>
      </c>
      <c r="EA103" s="44">
        <f t="shared" si="172"/>
        <v>1.6300000000000002E-2</v>
      </c>
      <c r="EB103" s="44">
        <v>0.28249999999999997</v>
      </c>
      <c r="EC103" s="44">
        <v>0.28249999999999997</v>
      </c>
      <c r="ED103" s="44">
        <v>0.2034</v>
      </c>
      <c r="EE103" s="44">
        <v>0.2777</v>
      </c>
      <c r="EF103" s="44">
        <v>0.25319999999999998</v>
      </c>
      <c r="EG103" s="44">
        <v>0.2437</v>
      </c>
      <c r="EH103" s="44">
        <v>0.20380000000000001</v>
      </c>
      <c r="EI103" s="44">
        <v>0.1981</v>
      </c>
      <c r="EJ103" s="44">
        <v>0.2334</v>
      </c>
      <c r="EK103" s="44">
        <f t="shared" si="181"/>
        <v>3.6799999999999999E-2</v>
      </c>
      <c r="EL103" s="44">
        <v>7.8070880000000002</v>
      </c>
      <c r="EM103" s="44">
        <v>7.8336990000000002</v>
      </c>
      <c r="EN103" s="44">
        <v>7.8008879999999996</v>
      </c>
      <c r="EO103" s="44">
        <v>7.8296669999999997</v>
      </c>
      <c r="EP103" s="44">
        <v>7.8220729999999996</v>
      </c>
      <c r="EQ103" s="44">
        <v>7.8006970000000004</v>
      </c>
      <c r="ER103" s="44">
        <v>7.7963889999999996</v>
      </c>
      <c r="ES103" s="44">
        <v>7.7919809999999998</v>
      </c>
      <c r="ET103" s="44">
        <v>7.8100769999999997</v>
      </c>
      <c r="EU103" s="44">
        <v>7.8536640000000002</v>
      </c>
      <c r="EV103" s="44">
        <v>7.8193609999999998</v>
      </c>
      <c r="EW103" s="44">
        <v>7.7932009999999998</v>
      </c>
      <c r="EX103" s="44">
        <v>7.8330409999999997</v>
      </c>
      <c r="EY103" s="44">
        <v>7.8146680000000002</v>
      </c>
      <c r="EZ103" s="44">
        <v>7.8034179999999997</v>
      </c>
      <c r="FA103" s="44">
        <v>7.7995749999999999</v>
      </c>
      <c r="FB103" s="44">
        <v>7.8256309999999996</v>
      </c>
      <c r="FC103" s="44">
        <v>7.8793430000000004</v>
      </c>
      <c r="FD103" s="44">
        <v>0.3503</v>
      </c>
      <c r="FE103" s="44">
        <v>0.1057</v>
      </c>
      <c r="FF103" s="44">
        <v>5.6899999999999999E-2</v>
      </c>
      <c r="FG103" s="44">
        <v>1.1299999999999999E-2</v>
      </c>
      <c r="FH103" s="44">
        <v>1.0999999999999999E-2</v>
      </c>
      <c r="FI103" s="44">
        <v>-2.9000000000000001E-2</v>
      </c>
      <c r="FJ103" s="44">
        <v>4.2999999999999997E-2</v>
      </c>
      <c r="FK103" s="44">
        <v>4.8500000000000001E-2</v>
      </c>
      <c r="FL103" s="44">
        <v>5.2400000000000002E-2</v>
      </c>
      <c r="FM103" s="44">
        <v>7.5399999999999995E-2</v>
      </c>
      <c r="FN103" s="44">
        <v>-7.7000000000000002E-3</v>
      </c>
      <c r="FO103" s="44">
        <v>-9.2999999999999992E-3</v>
      </c>
      <c r="FP103" s="44">
        <v>-0.14369999999999999</v>
      </c>
      <c r="FQ103" s="44">
        <v>-0.24460000000000001</v>
      </c>
      <c r="FR103" s="44">
        <v>4.7100000000000003E-2</v>
      </c>
      <c r="FS103" s="44">
        <v>-1.7000000000000001E-2</v>
      </c>
      <c r="FT103" s="44">
        <v>0.12870000000000001</v>
      </c>
      <c r="FU103" s="44">
        <v>6.0499999999999998E-2</v>
      </c>
      <c r="FV103" s="44">
        <v>2.0400000000000001E-2</v>
      </c>
      <c r="FW103" s="44">
        <v>-1.7299999999999999E-2</v>
      </c>
      <c r="FX103" s="44">
        <v>5.1000000000000004E-3</v>
      </c>
      <c r="FY103" s="44">
        <v>-4.0800000000000003E-2</v>
      </c>
      <c r="FZ103" s="44">
        <v>1.4E-2</v>
      </c>
      <c r="GA103" s="44">
        <v>2.2700000000000001E-2</v>
      </c>
      <c r="GB103" s="44">
        <v>3.9699999999999999E-2</v>
      </c>
      <c r="GC103" s="44">
        <v>4.0000000000000001E-3</v>
      </c>
      <c r="GD103" s="44">
        <v>-2.8400000000000002E-2</v>
      </c>
      <c r="GE103" s="44">
        <v>3.0700000000000002E-2</v>
      </c>
      <c r="GF103" s="44">
        <v>-6.2300000000000001E-2</v>
      </c>
      <c r="GG103" s="44">
        <v>-6.8099999999999994E-2</v>
      </c>
      <c r="GH103" s="44">
        <v>1.4200000000000001E-2</v>
      </c>
      <c r="GI103" s="44">
        <v>5.7000000000000002E-3</v>
      </c>
      <c r="GJ103" s="44">
        <v>0.35670000000000002</v>
      </c>
      <c r="GK103" s="44">
        <v>4.65E-2</v>
      </c>
      <c r="GL103" s="44">
        <v>4.9000000000000002E-2</v>
      </c>
      <c r="GM103" s="44">
        <v>5.0500000000000003E-2</v>
      </c>
      <c r="GN103" s="44">
        <v>4.6600000000000003E-2</v>
      </c>
      <c r="GO103" s="44">
        <v>1.1999999999999999E-3</v>
      </c>
      <c r="GP103" s="44">
        <v>6.7799999999999999E-2</v>
      </c>
      <c r="GQ103" s="44">
        <v>6.93E-2</v>
      </c>
      <c r="GR103" s="44">
        <v>2.6100000000000002E-2</v>
      </c>
      <c r="GS103" s="44">
        <v>-2.2000000000000001E-3</v>
      </c>
      <c r="GT103" s="44">
        <v>-8.1299999999999997E-2</v>
      </c>
      <c r="GU103" s="44">
        <v>-3.1600000000000003E-2</v>
      </c>
      <c r="GV103" s="44">
        <v>-0.21190000000000001</v>
      </c>
      <c r="GW103" s="44">
        <v>-0.26140000000000002</v>
      </c>
      <c r="GX103" s="44">
        <v>-1.5800000000000002E-2</v>
      </c>
      <c r="GY103" s="44">
        <v>-2.8500000000000001E-2</v>
      </c>
      <c r="GZ103" s="44">
        <v>9.5299999999999996E-2</v>
      </c>
      <c r="HA103" s="44">
        <v>2.7199999999999998E-2</v>
      </c>
      <c r="HB103" s="44">
        <v>-3.1099999999999999E-2</v>
      </c>
      <c r="HC103" s="44">
        <v>-5.1000000000000004E-3</v>
      </c>
      <c r="HD103" s="44">
        <v>-4.5600000000000002E-2</v>
      </c>
      <c r="HE103" s="44">
        <v>1.46E-2</v>
      </c>
      <c r="HF103" s="44">
        <v>2.7300000000000001E-2</v>
      </c>
      <c r="HG103" s="44">
        <v>6.5000000000000002E-2</v>
      </c>
      <c r="HH103" s="44">
        <v>5.7200000000000001E-2</v>
      </c>
      <c r="HI103" s="44">
        <v>2.0799999999999999E-2</v>
      </c>
      <c r="HJ103" s="44">
        <v>5.21E-2</v>
      </c>
      <c r="HK103" s="44">
        <v>-1.8499999999999999E-2</v>
      </c>
      <c r="HL103" s="44">
        <v>-5.2200000000000003E-2</v>
      </c>
      <c r="HM103" s="44">
        <v>5.2600000000000001E-2</v>
      </c>
      <c r="HN103" s="44">
        <v>1.6299999999999999E-2</v>
      </c>
      <c r="HO103" s="44">
        <v>-9.5299999999999996E-2</v>
      </c>
      <c r="HP103" s="44">
        <v>-8.0799999999999997E-2</v>
      </c>
      <c r="HQ103" s="44">
        <v>-0.1086</v>
      </c>
      <c r="HR103" s="44">
        <v>-0.1086</v>
      </c>
      <c r="HS103" s="44">
        <v>0.09</v>
      </c>
      <c r="HT103" s="44">
        <v>5.3900000000000003E-2</v>
      </c>
      <c r="HU103" s="44">
        <v>0.1022</v>
      </c>
      <c r="HV103" s="44">
        <v>3.7100000000000001E-2</v>
      </c>
      <c r="HW103" s="44">
        <v>5.3900000000000003E-2</v>
      </c>
      <c r="HX103" s="44">
        <v>6.2899999999999998E-2</v>
      </c>
      <c r="HY103" s="44">
        <v>0.12670000000000001</v>
      </c>
      <c r="HZ103" s="44">
        <v>8.9800000000000005E-2</v>
      </c>
      <c r="IA103" s="44">
        <v>-5.0599999999999999E-2</v>
      </c>
      <c r="IB103" s="44">
        <v>-6.8000000000000005E-2</v>
      </c>
      <c r="IC103" s="44">
        <v>-7.4300000000000005E-2</v>
      </c>
      <c r="ID103" s="44">
        <v>-5.9700000000000003E-2</v>
      </c>
      <c r="IE103" s="44">
        <v>-4.1500000000000002E-2</v>
      </c>
      <c r="IF103" s="44">
        <v>1.9354E-2</v>
      </c>
      <c r="IG103" s="44">
        <v>6.7767999999999995E-2</v>
      </c>
      <c r="IH103" s="44">
        <v>6.5500000000000003E-3</v>
      </c>
      <c r="II103" s="44">
        <v>2.5153999999999999E-2</v>
      </c>
      <c r="IJ103" s="44">
        <v>1.8889E-2</v>
      </c>
      <c r="IK103" s="44">
        <v>5.3468000000000002E-2</v>
      </c>
      <c r="IL103" s="44">
        <v>9.4970000000000002E-3</v>
      </c>
      <c r="IM103" s="44">
        <v>0.14845900000000001</v>
      </c>
      <c r="IN103" s="44"/>
      <c r="IO103" s="44"/>
      <c r="IP103" s="44"/>
      <c r="IQ103" s="44"/>
      <c r="IR103" s="44"/>
      <c r="IS103" s="44"/>
      <c r="IT103" s="44"/>
      <c r="IU103" s="44"/>
      <c r="IV103" s="44"/>
      <c r="IW103" s="44"/>
      <c r="IX103" s="44"/>
      <c r="IY103" s="44"/>
      <c r="IZ103" s="44"/>
      <c r="JA103" s="44"/>
      <c r="JB103" s="44"/>
      <c r="JC103" s="44"/>
      <c r="JD103" s="44"/>
      <c r="JE103" s="44"/>
      <c r="JF103" s="44"/>
      <c r="JG103" s="44"/>
      <c r="JH103" s="44"/>
      <c r="JI103" s="44"/>
      <c r="JJ103" s="44"/>
      <c r="JK103" s="44"/>
      <c r="JL103" s="44"/>
      <c r="JM103" s="44"/>
      <c r="JN103" s="44"/>
      <c r="JO103" s="44"/>
      <c r="JP103" s="44"/>
      <c r="JQ103" s="44"/>
      <c r="JR103" s="44"/>
      <c r="JS103" s="44"/>
      <c r="JT103" s="44"/>
      <c r="JU103" s="44"/>
      <c r="JV103" s="44"/>
      <c r="JW103" s="44"/>
      <c r="JX103" s="44"/>
      <c r="JY103" s="44"/>
      <c r="JZ103" s="44"/>
      <c r="KA103" s="44"/>
      <c r="KB103" s="44"/>
      <c r="KC103" s="44"/>
      <c r="KD103" s="44"/>
      <c r="KE103" s="44"/>
      <c r="KF103" s="44"/>
      <c r="KG103" s="44"/>
      <c r="KH103" s="44"/>
      <c r="KI103" s="44"/>
      <c r="KJ103" s="44"/>
      <c r="KK103" s="44"/>
      <c r="KL103" s="44"/>
      <c r="KM103" s="44"/>
      <c r="KN103" s="44"/>
      <c r="KO103" s="44"/>
      <c r="KP103" s="44"/>
      <c r="KQ103" s="44"/>
      <c r="KR103" s="44"/>
      <c r="KS103" s="44"/>
      <c r="KT103" s="44"/>
      <c r="KU103" s="44"/>
      <c r="KV103" s="44"/>
      <c r="KW103" s="44"/>
      <c r="KX103" s="44"/>
      <c r="KY103" s="44"/>
      <c r="KZ103" s="44"/>
      <c r="LA103" s="44"/>
      <c r="LB103" s="44"/>
      <c r="LC103" s="44"/>
      <c r="LD103" s="44"/>
      <c r="LE103" s="44"/>
      <c r="LF103" s="44"/>
      <c r="LG103" s="44"/>
      <c r="LH103" s="44"/>
      <c r="LI103" s="44"/>
      <c r="LJ103" s="44"/>
      <c r="LK103" s="44"/>
      <c r="LL103" s="44"/>
      <c r="LM103" s="44"/>
      <c r="LN103" s="44"/>
      <c r="LO103" s="44"/>
      <c r="LP103" s="44"/>
      <c r="LQ103" s="44"/>
      <c r="LR103" s="44"/>
      <c r="LS103" s="44"/>
      <c r="LT103" s="44"/>
      <c r="LU103" s="44"/>
      <c r="LV103" s="44"/>
      <c r="LW103" s="44"/>
      <c r="LX103" s="44"/>
      <c r="LY103" s="44"/>
      <c r="LZ103" s="44"/>
      <c r="MA103" s="44"/>
      <c r="MB103" s="44"/>
      <c r="MC103" s="44"/>
      <c r="MD103" s="44"/>
      <c r="ME103" s="44"/>
      <c r="MF103" s="44"/>
      <c r="MG103" s="44"/>
      <c r="MH103" s="44"/>
      <c r="MI103" s="44"/>
      <c r="MJ103" s="44"/>
      <c r="MK103" s="44"/>
      <c r="ML103" s="44"/>
      <c r="MM103" s="44"/>
      <c r="MN103" s="44"/>
      <c r="MO103" s="44"/>
      <c r="MP103" s="44"/>
      <c r="MQ103" s="44"/>
      <c r="MR103" s="44"/>
      <c r="MS103" s="44"/>
      <c r="MT103" s="44"/>
      <c r="MU103" s="44"/>
      <c r="MV103" s="44"/>
      <c r="MW103" s="44"/>
      <c r="MX103" s="44"/>
      <c r="MY103" s="44"/>
      <c r="MZ103" s="44"/>
      <c r="NA103" s="44"/>
      <c r="NB103" s="44"/>
      <c r="NC103" s="44"/>
      <c r="ND103" s="44"/>
      <c r="NE103" s="44"/>
      <c r="NF103" s="44"/>
      <c r="NG103" s="44"/>
      <c r="NH103" s="44"/>
      <c r="NI103" s="44"/>
      <c r="NJ103" s="44"/>
      <c r="NK103" s="44"/>
      <c r="NL103" s="44"/>
      <c r="NM103" s="44"/>
      <c r="NN103" s="44"/>
      <c r="NO103" s="44"/>
      <c r="NP103" s="44"/>
      <c r="NQ103" s="44"/>
      <c r="NR103" s="44"/>
      <c r="NS103" s="44"/>
      <c r="NT103" s="44"/>
      <c r="NU103" s="44"/>
      <c r="NV103" s="44"/>
      <c r="NW103" s="44"/>
      <c r="NX103" s="44"/>
      <c r="NY103" s="44"/>
      <c r="NZ103" s="44"/>
      <c r="OA103" s="44"/>
      <c r="OB103" s="44"/>
      <c r="OC103" s="44"/>
      <c r="OD103" s="44"/>
      <c r="OE103" s="44"/>
      <c r="OF103" s="44"/>
      <c r="OG103" s="44"/>
      <c r="OH103" s="44"/>
      <c r="OI103" s="44"/>
      <c r="OJ103" s="44"/>
      <c r="OK103" s="44"/>
      <c r="OL103" s="44"/>
      <c r="OM103" s="44"/>
      <c r="ON103" s="44"/>
      <c r="OO103" s="44"/>
      <c r="OP103" s="44"/>
      <c r="OQ103" s="44"/>
      <c r="OR103" s="44"/>
      <c r="OS103" s="44"/>
      <c r="OT103" s="44"/>
      <c r="OU103" s="44"/>
      <c r="OV103" s="44"/>
      <c r="OW103" s="44"/>
      <c r="OX103" s="44"/>
      <c r="OY103" s="44"/>
      <c r="OZ103" s="44"/>
      <c r="PA103" s="44"/>
      <c r="PB103" s="44"/>
      <c r="PC103" s="44"/>
      <c r="PD103" s="44"/>
      <c r="PE103" s="44"/>
      <c r="PF103" s="44"/>
      <c r="PG103" s="44"/>
      <c r="PH103" s="44"/>
      <c r="PI103" s="44"/>
      <c r="PJ103" s="44"/>
      <c r="PK103" s="44"/>
      <c r="PL103" s="44"/>
      <c r="PM103" s="44"/>
      <c r="PN103" s="44"/>
      <c r="PO103" s="44"/>
      <c r="PP103" s="44"/>
      <c r="PQ103" s="44"/>
      <c r="PR103" s="44"/>
      <c r="PS103" s="44"/>
      <c r="PT103" s="44"/>
      <c r="PU103" s="44"/>
      <c r="PV103" s="44"/>
      <c r="PW103" s="44"/>
      <c r="PX103" s="44"/>
      <c r="PY103" s="44"/>
      <c r="PZ103" s="44"/>
      <c r="QA103" s="44"/>
      <c r="QB103" s="44"/>
      <c r="QC103" s="44"/>
      <c r="QD103" s="44"/>
      <c r="QE103" s="44"/>
      <c r="QF103" s="44"/>
      <c r="QG103" s="44"/>
      <c r="QH103" s="44"/>
      <c r="QI103" s="44"/>
      <c r="QJ103" s="44"/>
      <c r="QK103" s="44"/>
      <c r="QL103" s="44"/>
      <c r="QM103" s="44"/>
      <c r="QN103" s="44"/>
      <c r="QO103" s="44"/>
      <c r="QP103" s="44"/>
      <c r="QQ103" s="44"/>
      <c r="QR103" s="44"/>
      <c r="QS103" s="44"/>
      <c r="QT103" s="44"/>
      <c r="QU103" s="44"/>
      <c r="QV103" s="44"/>
      <c r="QW103" s="44"/>
      <c r="QX103" s="44"/>
      <c r="QY103" s="44"/>
      <c r="QZ103" s="44"/>
      <c r="RA103" s="44"/>
      <c r="RB103" s="44"/>
      <c r="RC103" s="44"/>
      <c r="RD103" s="44"/>
      <c r="RE103" s="44"/>
      <c r="RF103" s="44"/>
      <c r="RG103" s="44"/>
      <c r="RH103" s="44"/>
      <c r="RI103" s="44"/>
      <c r="RJ103" s="44"/>
      <c r="RK103" s="44"/>
      <c r="RL103" s="44"/>
      <c r="RM103" s="44"/>
      <c r="RN103" s="44"/>
      <c r="RO103" s="44"/>
      <c r="RP103" s="44"/>
      <c r="RQ103" s="44"/>
      <c r="RR103" s="44"/>
      <c r="RS103" s="44"/>
      <c r="RT103" s="44"/>
      <c r="RU103" s="44"/>
      <c r="RV103" s="44"/>
      <c r="RW103" s="44"/>
      <c r="RX103" s="44"/>
      <c r="RY103" s="44"/>
      <c r="RZ103" s="44"/>
      <c r="SA103" s="44"/>
      <c r="SB103" s="44"/>
      <c r="SC103" s="44"/>
      <c r="SD103" s="44"/>
      <c r="SE103" s="44"/>
      <c r="SF103" s="44"/>
      <c r="SG103" s="44"/>
      <c r="SH103" s="44"/>
      <c r="SM103">
        <f>'GRR Data'!A99</f>
        <v>0</v>
      </c>
    </row>
    <row r="104" spans="1:507">
      <c r="A104" s="295">
        <v>25</v>
      </c>
      <c r="B104" s="40" t="s">
        <v>710</v>
      </c>
      <c r="C104" s="44">
        <v>693.1</v>
      </c>
      <c r="D104" s="44">
        <v>0.17460000000000001</v>
      </c>
      <c r="E104" s="44">
        <v>0.21929999999999999</v>
      </c>
      <c r="F104" s="44">
        <v>0.20849999999999999</v>
      </c>
      <c r="G104" s="44">
        <v>0.1716</v>
      </c>
      <c r="H104" s="44">
        <v>0.13719999999999999</v>
      </c>
      <c r="I104" s="44">
        <v>0.1643</v>
      </c>
      <c r="J104" s="44">
        <v>0.125</v>
      </c>
      <c r="K104" s="44">
        <v>0.16689999999999999</v>
      </c>
      <c r="L104" s="44">
        <v>0.1585</v>
      </c>
      <c r="M104" s="44">
        <v>0.1502</v>
      </c>
      <c r="N104" s="44">
        <v>0.12509999999999999</v>
      </c>
      <c r="O104" s="44">
        <v>0.1421</v>
      </c>
      <c r="P104" s="44">
        <v>0.16639999999999999</v>
      </c>
      <c r="Q104" s="44">
        <v>0.15590000000000001</v>
      </c>
      <c r="R104" s="44">
        <v>0.16600000000000001</v>
      </c>
      <c r="S104" s="44">
        <v>0.22270000000000001</v>
      </c>
      <c r="T104" s="44">
        <v>0.20799999999999999</v>
      </c>
      <c r="U104" s="44">
        <v>0.2349</v>
      </c>
      <c r="V104" s="44">
        <v>0.23710000000000001</v>
      </c>
      <c r="W104" s="44">
        <v>8.745E-2</v>
      </c>
      <c r="X104" s="44">
        <v>6.8870000000000001E-2</v>
      </c>
      <c r="Y104" s="44">
        <v>7.6700000000000004E-2</v>
      </c>
      <c r="Z104" s="44">
        <v>6.5310000000000007E-2</v>
      </c>
      <c r="AA104" s="44">
        <v>0.13769999999999999</v>
      </c>
      <c r="AB104" s="44">
        <v>0.15759000000000001</v>
      </c>
      <c r="AC104" s="44">
        <v>0.11148000000000001</v>
      </c>
      <c r="AD104" s="44">
        <v>0.14165</v>
      </c>
      <c r="AE104" s="44">
        <v>0.10138</v>
      </c>
      <c r="AF104" s="44">
        <v>0.13991999999999999</v>
      </c>
      <c r="AG104" s="44">
        <v>0.16322</v>
      </c>
      <c r="AH104" s="44">
        <v>0.13499</v>
      </c>
      <c r="AI104" s="44">
        <v>0.10728</v>
      </c>
      <c r="AJ104" s="44">
        <v>0.11153</v>
      </c>
      <c r="AK104" s="44">
        <v>4.5399999999999996E-2</v>
      </c>
      <c r="AL104" s="44">
        <v>9.987E-2</v>
      </c>
      <c r="AM104" s="44">
        <v>0.13163</v>
      </c>
      <c r="AN104" s="44">
        <v>274.47829999999999</v>
      </c>
      <c r="AO104" s="44">
        <v>274.48880000000003</v>
      </c>
      <c r="AP104" s="44">
        <v>274.4889</v>
      </c>
      <c r="AQ104" s="44">
        <v>189.90610000000001</v>
      </c>
      <c r="AR104" s="44">
        <v>189.9324</v>
      </c>
      <c r="AS104" s="44">
        <v>189.9171</v>
      </c>
      <c r="AT104" s="44">
        <v>0.484176</v>
      </c>
      <c r="AU104" s="44">
        <v>-0.13698199999999999</v>
      </c>
      <c r="AV104" s="44">
        <v>-2.0566000000000001E-2</v>
      </c>
      <c r="AW104" s="44">
        <v>8.5773000000000002E-2</v>
      </c>
      <c r="AX104" s="44">
        <v>5.6099000000000003E-2</v>
      </c>
      <c r="AY104" s="44">
        <v>-0.140656</v>
      </c>
      <c r="AZ104" s="44">
        <v>-5.9853000000000003E-2</v>
      </c>
      <c r="BA104" s="44">
        <v>0.21854599999999999</v>
      </c>
      <c r="BB104" s="44">
        <v>0.29827599999999999</v>
      </c>
      <c r="BC104" s="44">
        <v>0.14722499999999999</v>
      </c>
      <c r="BD104" s="44">
        <v>-0.10398399999999999</v>
      </c>
      <c r="BE104" s="44">
        <v>-0.16172400000000001</v>
      </c>
      <c r="BF104" s="44">
        <v>-7.8115000000000004E-2</v>
      </c>
      <c r="BG104" s="44">
        <v>1.7256000000000001E-2</v>
      </c>
      <c r="BH104" s="44">
        <v>-6.4180000000000001E-3</v>
      </c>
      <c r="BI104" s="44">
        <v>-0.114875</v>
      </c>
      <c r="BJ104" s="44">
        <v>0.31219999999999998</v>
      </c>
      <c r="BK104" s="44">
        <v>-6.7000000000000002E-3</v>
      </c>
      <c r="BL104" s="44">
        <v>0.156</v>
      </c>
      <c r="BM104" s="44">
        <v>-0.11899999999999999</v>
      </c>
      <c r="BN104" s="44">
        <v>-0.13769999999999999</v>
      </c>
      <c r="BO104" s="44">
        <v>-0.1341</v>
      </c>
      <c r="BP104" s="44">
        <v>-0.129</v>
      </c>
      <c r="BQ104" s="44">
        <v>1.2200000000000001E-2</v>
      </c>
      <c r="BR104" s="44">
        <v>-5.4000000000000003E-3</v>
      </c>
      <c r="BS104" s="44">
        <v>-2.8999999999999998E-3</v>
      </c>
      <c r="BT104" s="44">
        <v>7.5700000000000003E-2</v>
      </c>
      <c r="BU104" s="44">
        <v>4.2599999999999999E-2</v>
      </c>
      <c r="BV104" s="44">
        <v>2.2200000000000001E-2</v>
      </c>
      <c r="BW104" s="44">
        <v>4.7E-2</v>
      </c>
      <c r="BX104" s="44">
        <v>9.9299999999999999E-2</v>
      </c>
      <c r="BY104" s="44">
        <v>6.4899999999999999E-2</v>
      </c>
      <c r="BZ104" s="44">
        <v>0.15379999999999999</v>
      </c>
      <c r="CA104" s="44">
        <v>0.10829999999999999</v>
      </c>
      <c r="CB104" s="44">
        <v>8.0699999999999994E-2</v>
      </c>
      <c r="CC104" s="44">
        <v>0.19070000000000001</v>
      </c>
      <c r="CD104" s="44">
        <v>0.16270000000000001</v>
      </c>
      <c r="CE104" s="44">
        <v>0.14399999999999999</v>
      </c>
      <c r="CF104" s="44">
        <v>0.14399999999999999</v>
      </c>
      <c r="CG104" s="44">
        <v>0.1177</v>
      </c>
      <c r="CH104" s="44">
        <v>0.10730000000000001</v>
      </c>
      <c r="CI104" s="44">
        <v>8.0799999999999997E-2</v>
      </c>
      <c r="CJ104" s="44">
        <v>0.50490000000000002</v>
      </c>
      <c r="CK104" s="44">
        <v>0.53049999999999997</v>
      </c>
      <c r="CL104" s="44">
        <v>0.54620000000000002</v>
      </c>
      <c r="CM104" s="44">
        <v>0.50719999999999998</v>
      </c>
      <c r="CN104" s="44">
        <f t="shared" si="173"/>
        <v>2.5599999999999956E-2</v>
      </c>
      <c r="CO104" s="44">
        <f t="shared" si="174"/>
        <v>3.9000000000000035E-2</v>
      </c>
      <c r="CP104" s="44">
        <f t="shared" si="175"/>
        <v>6.7000000000000393E-3</v>
      </c>
      <c r="CQ104" s="44">
        <f t="shared" ref="CQ104" si="226">ABS(CR104)*2</f>
        <v>0.1946</v>
      </c>
      <c r="CR104" s="44">
        <v>-9.7299999999999998E-2</v>
      </c>
      <c r="CS104" s="44">
        <f t="shared" ref="CS104" si="227">ABS(CT104)*2</f>
        <v>4.2599999999999999E-2</v>
      </c>
      <c r="CT104" s="44">
        <v>-2.1299999999999999E-2</v>
      </c>
      <c r="CU104" s="44">
        <f t="shared" si="178"/>
        <v>8.2799999999999999E-2</v>
      </c>
      <c r="CV104" s="44">
        <v>-4.1399999999999999E-2</v>
      </c>
      <c r="CW104" s="44">
        <f t="shared" si="179"/>
        <v>2.6800000000000001E-2</v>
      </c>
      <c r="CX104" s="44">
        <v>1.34E-2</v>
      </c>
      <c r="CY104" s="44">
        <v>7.5899999999999995E-2</v>
      </c>
      <c r="CZ104" s="44">
        <v>5.33E-2</v>
      </c>
      <c r="DA104" s="44">
        <v>0.1179</v>
      </c>
      <c r="DB104" s="44">
        <v>6.5799999999999997E-2</v>
      </c>
      <c r="DC104" s="44">
        <v>9.1899999999999996E-2</v>
      </c>
      <c r="DD104" s="44">
        <v>4.4200000000000003E-2</v>
      </c>
      <c r="DE104" s="44">
        <v>1.8599999999999998E-2</v>
      </c>
      <c r="DF104" s="44">
        <v>9.5000000000000001E-2</v>
      </c>
      <c r="DG104" s="44">
        <v>3.78E-2</v>
      </c>
      <c r="DH104" s="44">
        <v>5.8500000000000003E-2</v>
      </c>
      <c r="DI104" s="44">
        <v>1.01E-2</v>
      </c>
      <c r="DJ104" s="44">
        <v>0.15040000000000001</v>
      </c>
      <c r="DK104" s="44">
        <v>0.16270000000000001</v>
      </c>
      <c r="DL104" s="44">
        <v>0.1201</v>
      </c>
      <c r="DM104" s="44">
        <v>0.1263</v>
      </c>
      <c r="DN104" s="44">
        <v>0.14430000000000001</v>
      </c>
      <c r="DO104" s="44">
        <v>6.5100000000000005E-2</v>
      </c>
      <c r="DP104" s="44">
        <v>7.9399999999999998E-2</v>
      </c>
      <c r="DQ104" s="44">
        <v>6.9400000000000003E-2</v>
      </c>
      <c r="DR104" s="44">
        <v>9.8299999999999998E-2</v>
      </c>
      <c r="DS104" s="44">
        <v>8.3299999999999999E-2</v>
      </c>
      <c r="DT104" s="44">
        <v>0.11119999999999999</v>
      </c>
      <c r="DU104" s="44">
        <v>9.3399999999999997E-2</v>
      </c>
      <c r="DV104" s="44">
        <v>8.1100000000000005E-2</v>
      </c>
      <c r="DW104" s="44">
        <v>0.10059999999999999</v>
      </c>
      <c r="DX104" s="44">
        <f t="shared" si="180"/>
        <v>7.6399999999999996E-2</v>
      </c>
      <c r="DY104" s="44">
        <f t="shared" si="170"/>
        <v>5.7200000000000001E-2</v>
      </c>
      <c r="DZ104" s="44">
        <f t="shared" si="171"/>
        <v>2.0700000000000003E-2</v>
      </c>
      <c r="EA104" s="44">
        <f t="shared" si="172"/>
        <v>4.8400000000000006E-2</v>
      </c>
      <c r="EB104" s="44">
        <v>0.30709999999999998</v>
      </c>
      <c r="EC104" s="44">
        <v>0.32469999999999999</v>
      </c>
      <c r="ED104" s="44">
        <v>0.24010000000000001</v>
      </c>
      <c r="EE104" s="44">
        <v>0.29620000000000002</v>
      </c>
      <c r="EF104" s="44">
        <v>0.30880000000000002</v>
      </c>
      <c r="EG104" s="44">
        <v>0.29970000000000002</v>
      </c>
      <c r="EH104" s="44">
        <v>0.27160000000000001</v>
      </c>
      <c r="EI104" s="44">
        <v>0.2908</v>
      </c>
      <c r="EJ104" s="44">
        <v>0.24560000000000001</v>
      </c>
      <c r="EK104" s="44">
        <f t="shared" si="181"/>
        <v>6.0999999999999943E-3</v>
      </c>
      <c r="EL104" s="44">
        <v>7.8083010000000002</v>
      </c>
      <c r="EM104" s="44">
        <v>7.8530980000000001</v>
      </c>
      <c r="EN104" s="44">
        <v>7.8216070000000002</v>
      </c>
      <c r="EO104" s="44">
        <v>7.8350080000000002</v>
      </c>
      <c r="EP104" s="44">
        <v>7.7917959999999997</v>
      </c>
      <c r="EQ104" s="44">
        <v>7.7915150000000004</v>
      </c>
      <c r="ER104" s="44">
        <v>7.8034140000000001</v>
      </c>
      <c r="ES104" s="44">
        <v>7.8360409999999998</v>
      </c>
      <c r="ET104" s="44">
        <v>7.8668820000000004</v>
      </c>
      <c r="EU104" s="44">
        <v>7.8041640000000001</v>
      </c>
      <c r="EV104" s="44">
        <v>7.7544880000000003</v>
      </c>
      <c r="EW104" s="44">
        <v>7.8127909999999998</v>
      </c>
      <c r="EX104" s="44">
        <v>7.8191660000000001</v>
      </c>
      <c r="EY104" s="44">
        <v>7.8430689999999998</v>
      </c>
      <c r="EZ104" s="44">
        <v>7.8194460000000001</v>
      </c>
      <c r="FA104" s="44">
        <v>7.8448479999999998</v>
      </c>
      <c r="FB104" s="44">
        <v>7.8218870000000003</v>
      </c>
      <c r="FC104" s="44">
        <v>7.8977219999999999</v>
      </c>
      <c r="FD104" s="44">
        <v>0.31269999999999998</v>
      </c>
      <c r="FE104" s="44">
        <v>6.9500000000000006E-2</v>
      </c>
      <c r="FF104" s="44">
        <v>4.82E-2</v>
      </c>
      <c r="FG104" s="44">
        <v>1.9800000000000002E-2</v>
      </c>
      <c r="FH104" s="44">
        <v>3.2399999999999998E-2</v>
      </c>
      <c r="FI104" s="44">
        <v>-2.9499999999999998E-2</v>
      </c>
      <c r="FJ104" s="44">
        <v>1.38E-2</v>
      </c>
      <c r="FK104" s="44">
        <v>4.0800000000000003E-2</v>
      </c>
      <c r="FL104" s="44">
        <v>6.3200000000000006E-2</v>
      </c>
      <c r="FM104" s="44">
        <v>9.2799999999999994E-2</v>
      </c>
      <c r="FN104" s="44">
        <v>-2.4E-2</v>
      </c>
      <c r="FO104" s="44">
        <v>-3.5499999999999997E-2</v>
      </c>
      <c r="FP104" s="44">
        <v>-0.1048</v>
      </c>
      <c r="FQ104" s="44">
        <v>-0.21990000000000001</v>
      </c>
      <c r="FR104" s="44">
        <v>3.6600000000000001E-2</v>
      </c>
      <c r="FS104" s="44">
        <v>-3.3E-3</v>
      </c>
      <c r="FT104" s="44">
        <v>0.1457</v>
      </c>
      <c r="FU104" s="44">
        <v>5.6300000000000003E-2</v>
      </c>
      <c r="FV104" s="44">
        <v>1.2200000000000001E-2</v>
      </c>
      <c r="FW104" s="44">
        <v>4.6399999999999997E-2</v>
      </c>
      <c r="FX104" s="44">
        <v>1.1900000000000001E-2</v>
      </c>
      <c r="FY104" s="44">
        <v>4.0000000000000002E-4</v>
      </c>
      <c r="FZ104" s="44">
        <v>4.5999999999999999E-3</v>
      </c>
      <c r="GA104" s="44">
        <v>1.5699999999999999E-2</v>
      </c>
      <c r="GB104" s="44">
        <v>1.5699999999999999E-2</v>
      </c>
      <c r="GC104" s="44">
        <v>5.7500000000000002E-2</v>
      </c>
      <c r="GD104" s="44">
        <v>8.0999999999999996E-3</v>
      </c>
      <c r="GE104" s="44">
        <v>-2.0299999999999999E-2</v>
      </c>
      <c r="GF104" s="44">
        <v>-6.3E-2</v>
      </c>
      <c r="GG104" s="44">
        <v>-8.8200000000000001E-2</v>
      </c>
      <c r="GH104" s="44">
        <v>2.0000000000000001E-4</v>
      </c>
      <c r="GI104" s="44">
        <v>-5.7500000000000002E-2</v>
      </c>
      <c r="GJ104" s="44">
        <v>0.31740000000000002</v>
      </c>
      <c r="GK104" s="44">
        <v>5.5800000000000002E-2</v>
      </c>
      <c r="GL104" s="44">
        <v>4.8899999999999999E-2</v>
      </c>
      <c r="GM104" s="44">
        <v>3.3799999999999997E-2</v>
      </c>
      <c r="GN104" s="44">
        <v>4.3299999999999998E-2</v>
      </c>
      <c r="GO104" s="44">
        <v>-2.3300000000000001E-2</v>
      </c>
      <c r="GP104" s="44">
        <v>1.54E-2</v>
      </c>
      <c r="GQ104" s="44">
        <v>3.8899999999999997E-2</v>
      </c>
      <c r="GR104" s="44">
        <v>4.8099999999999997E-2</v>
      </c>
      <c r="GS104" s="44">
        <v>6.3200000000000006E-2</v>
      </c>
      <c r="GT104" s="44">
        <v>-5.0200000000000002E-2</v>
      </c>
      <c r="GU104" s="44">
        <v>-4.7199999999999999E-2</v>
      </c>
      <c r="GV104" s="44">
        <v>-0.1263</v>
      </c>
      <c r="GW104" s="44">
        <v>-0.22689999999999999</v>
      </c>
      <c r="GX104" s="44">
        <v>1.9800000000000002E-2</v>
      </c>
      <c r="GY104" s="44">
        <v>-5.7000000000000002E-3</v>
      </c>
      <c r="GZ104" s="44">
        <v>7.3400000000000007E-2</v>
      </c>
      <c r="HA104" s="44">
        <v>1.03E-2</v>
      </c>
      <c r="HB104" s="44">
        <v>3.0200000000000001E-2</v>
      </c>
      <c r="HC104" s="44">
        <v>-1.1000000000000001E-3</v>
      </c>
      <c r="HD104" s="44">
        <v>-8.0000000000000002E-3</v>
      </c>
      <c r="HE104" s="44">
        <v>8.9999999999999998E-4</v>
      </c>
      <c r="HF104" s="44">
        <v>1.54E-2</v>
      </c>
      <c r="HG104" s="44">
        <v>2.9499999999999998E-2</v>
      </c>
      <c r="HH104" s="44">
        <v>9.0499999999999997E-2</v>
      </c>
      <c r="HI104" s="44">
        <v>3.7699999999999997E-2</v>
      </c>
      <c r="HJ104" s="44">
        <v>-9.7999999999999997E-3</v>
      </c>
      <c r="HK104" s="44">
        <v>-3.8100000000000002E-2</v>
      </c>
      <c r="HL104" s="44">
        <v>-8.2400000000000001E-2</v>
      </c>
      <c r="HM104" s="44">
        <v>2.0500000000000001E-2</v>
      </c>
      <c r="HN104" s="44">
        <v>-5.6399999999999999E-2</v>
      </c>
      <c r="HO104" s="44">
        <v>-5.6000000000000001E-2</v>
      </c>
      <c r="HP104" s="44">
        <v>-4.1399999999999999E-2</v>
      </c>
      <c r="HQ104" s="44">
        <v>-8.6199999999999999E-2</v>
      </c>
      <c r="HR104" s="44">
        <v>-6.9000000000000006E-2</v>
      </c>
      <c r="HS104" s="44">
        <v>7.6300000000000007E-2</v>
      </c>
      <c r="HT104" s="44">
        <v>6.2899999999999998E-2</v>
      </c>
      <c r="HU104" s="44">
        <v>0.10780000000000001</v>
      </c>
      <c r="HV104" s="44">
        <v>6.0299999999999999E-2</v>
      </c>
      <c r="HW104" s="44">
        <v>4.58E-2</v>
      </c>
      <c r="HX104" s="44">
        <v>2.8000000000000001E-2</v>
      </c>
      <c r="HY104" s="44">
        <v>0.12670000000000001</v>
      </c>
      <c r="HZ104" s="44">
        <v>7.22E-2</v>
      </c>
      <c r="IA104" s="44">
        <v>-1.7299999999999999E-2</v>
      </c>
      <c r="IB104" s="44">
        <v>-3.09E-2</v>
      </c>
      <c r="IC104" s="44">
        <v>-2.92E-2</v>
      </c>
      <c r="ID104" s="44">
        <v>-1.95E-2</v>
      </c>
      <c r="IE104" s="44">
        <v>-5.1000000000000004E-3</v>
      </c>
      <c r="IF104" s="44">
        <v>5.0935000000000001E-2</v>
      </c>
      <c r="IG104" s="44">
        <v>4.8980000000000003E-2</v>
      </c>
      <c r="IH104" s="44">
        <v>1.225E-2</v>
      </c>
      <c r="II104" s="44">
        <v>7.6379000000000002E-2</v>
      </c>
      <c r="IJ104" s="44">
        <v>1.5282E-2</v>
      </c>
      <c r="IK104" s="44">
        <v>3.7078E-2</v>
      </c>
      <c r="IL104" s="44">
        <v>2.3688000000000001E-2</v>
      </c>
      <c r="IM104" s="44">
        <v>8.1911999999999999E-2</v>
      </c>
      <c r="IN104" s="44"/>
      <c r="IO104" s="44"/>
      <c r="IP104" s="44"/>
      <c r="IQ104" s="44"/>
      <c r="IR104" s="44"/>
      <c r="IS104" s="44"/>
      <c r="IT104" s="44"/>
      <c r="IU104" s="44"/>
      <c r="IV104" s="44"/>
      <c r="IW104" s="44"/>
      <c r="IX104" s="44"/>
      <c r="IY104" s="44"/>
      <c r="IZ104" s="44"/>
      <c r="JA104" s="44"/>
      <c r="JB104" s="44"/>
      <c r="JC104" s="44"/>
      <c r="JD104" s="44"/>
      <c r="JE104" s="44"/>
      <c r="JF104" s="44"/>
      <c r="JG104" s="44"/>
      <c r="JH104" s="44"/>
      <c r="JI104" s="44"/>
      <c r="JJ104" s="44"/>
      <c r="JK104" s="44"/>
      <c r="JL104" s="44"/>
      <c r="JM104" s="44"/>
      <c r="JN104" s="44"/>
      <c r="JO104" s="44"/>
      <c r="JP104" s="44"/>
      <c r="JQ104" s="44"/>
      <c r="JR104" s="44"/>
      <c r="JS104" s="44"/>
      <c r="JT104" s="44"/>
      <c r="JU104" s="44"/>
      <c r="JV104" s="44"/>
      <c r="JW104" s="44"/>
      <c r="JX104" s="44"/>
      <c r="JY104" s="44"/>
      <c r="JZ104" s="44"/>
      <c r="KA104" s="44"/>
      <c r="KB104" s="44"/>
      <c r="KC104" s="44"/>
      <c r="KD104" s="44"/>
      <c r="KE104" s="44"/>
      <c r="KF104" s="44"/>
      <c r="KG104" s="44"/>
      <c r="KH104" s="44"/>
      <c r="KI104" s="44"/>
      <c r="KJ104" s="44"/>
      <c r="KK104" s="44"/>
      <c r="KL104" s="44"/>
      <c r="KM104" s="44"/>
      <c r="KN104" s="44"/>
      <c r="KO104" s="44"/>
      <c r="KP104" s="44"/>
      <c r="KQ104" s="44"/>
      <c r="KR104" s="44"/>
      <c r="KS104" s="44"/>
      <c r="KT104" s="44"/>
      <c r="KU104" s="44"/>
      <c r="KV104" s="44"/>
      <c r="KW104" s="44"/>
      <c r="KX104" s="44"/>
      <c r="KY104" s="44"/>
      <c r="KZ104" s="44"/>
      <c r="LA104" s="44"/>
      <c r="LB104" s="44"/>
      <c r="LC104" s="44"/>
      <c r="LD104" s="44"/>
      <c r="LE104" s="44"/>
      <c r="LF104" s="44"/>
      <c r="LG104" s="44"/>
      <c r="LH104" s="44"/>
      <c r="LI104" s="44"/>
      <c r="LJ104" s="44"/>
      <c r="LK104" s="44"/>
      <c r="LL104" s="44"/>
      <c r="LM104" s="44"/>
      <c r="LN104" s="44"/>
      <c r="LO104" s="44"/>
      <c r="LP104" s="44"/>
      <c r="LQ104" s="44"/>
      <c r="LR104" s="44"/>
      <c r="LS104" s="44"/>
      <c r="LT104" s="44"/>
      <c r="LU104" s="44"/>
      <c r="LV104" s="44"/>
      <c r="LW104" s="44"/>
      <c r="LX104" s="44"/>
      <c r="LY104" s="44"/>
      <c r="LZ104" s="44"/>
      <c r="MA104" s="44"/>
      <c r="MB104" s="44"/>
      <c r="MC104" s="44"/>
      <c r="MD104" s="44"/>
      <c r="ME104" s="44"/>
      <c r="MF104" s="44"/>
      <c r="MG104" s="44"/>
      <c r="MH104" s="44"/>
      <c r="MI104" s="44"/>
      <c r="MJ104" s="44"/>
      <c r="MK104" s="44"/>
      <c r="ML104" s="44"/>
      <c r="MM104" s="44"/>
      <c r="MN104" s="44"/>
      <c r="MO104" s="44"/>
      <c r="MP104" s="44"/>
      <c r="MQ104" s="44"/>
      <c r="MR104" s="44"/>
      <c r="MS104" s="44"/>
      <c r="MT104" s="44"/>
      <c r="MU104" s="44"/>
      <c r="MV104" s="44"/>
      <c r="MW104" s="44"/>
      <c r="MX104" s="44"/>
      <c r="MY104" s="44"/>
      <c r="MZ104" s="44"/>
      <c r="NA104" s="44"/>
      <c r="NB104" s="44"/>
      <c r="NC104" s="44"/>
      <c r="ND104" s="44"/>
      <c r="NE104" s="44"/>
      <c r="NF104" s="44"/>
      <c r="NG104" s="44"/>
      <c r="NH104" s="44"/>
      <c r="NI104" s="44"/>
      <c r="NJ104" s="44"/>
      <c r="NK104" s="44"/>
      <c r="NL104" s="44"/>
      <c r="NM104" s="44"/>
      <c r="NN104" s="44"/>
      <c r="NO104" s="44"/>
      <c r="NP104" s="44"/>
      <c r="NQ104" s="44"/>
      <c r="NR104" s="44"/>
      <c r="NS104" s="44"/>
      <c r="NT104" s="44"/>
      <c r="NU104" s="44"/>
      <c r="NV104" s="44"/>
      <c r="NW104" s="44"/>
      <c r="NX104" s="44"/>
      <c r="NY104" s="44"/>
      <c r="NZ104" s="44"/>
      <c r="OA104" s="44"/>
      <c r="OB104" s="44"/>
      <c r="OC104" s="44"/>
      <c r="OD104" s="44"/>
      <c r="OE104" s="44"/>
      <c r="OF104" s="44"/>
      <c r="OG104" s="44"/>
      <c r="OH104" s="44"/>
      <c r="OI104" s="44"/>
      <c r="OJ104" s="44"/>
      <c r="OK104" s="44"/>
      <c r="OL104" s="44"/>
      <c r="OM104" s="44"/>
      <c r="ON104" s="44"/>
      <c r="OO104" s="44"/>
      <c r="OP104" s="44"/>
      <c r="OQ104" s="44"/>
      <c r="OR104" s="44"/>
      <c r="OS104" s="44"/>
      <c r="OT104" s="44"/>
      <c r="OU104" s="44"/>
      <c r="OV104" s="44"/>
      <c r="OW104" s="44"/>
      <c r="OX104" s="44"/>
      <c r="OY104" s="44"/>
      <c r="OZ104" s="44"/>
      <c r="PA104" s="44"/>
      <c r="PB104" s="44"/>
      <c r="PC104" s="44"/>
      <c r="PD104" s="44"/>
      <c r="PE104" s="44"/>
      <c r="PF104" s="44"/>
      <c r="PG104" s="44"/>
      <c r="PH104" s="44"/>
      <c r="PI104" s="44"/>
      <c r="PJ104" s="44"/>
      <c r="PK104" s="44"/>
      <c r="PL104" s="44"/>
      <c r="PM104" s="44"/>
      <c r="PN104" s="44"/>
      <c r="PO104" s="44"/>
      <c r="PP104" s="44"/>
      <c r="PQ104" s="44"/>
      <c r="PR104" s="44"/>
      <c r="PS104" s="44"/>
      <c r="PT104" s="44"/>
      <c r="PU104" s="44"/>
      <c r="PV104" s="44"/>
      <c r="PW104" s="44"/>
      <c r="PX104" s="44"/>
      <c r="PY104" s="44"/>
      <c r="PZ104" s="44"/>
      <c r="QA104" s="44"/>
      <c r="QB104" s="44"/>
      <c r="QC104" s="44"/>
      <c r="QD104" s="44"/>
      <c r="QE104" s="44"/>
      <c r="QF104" s="44"/>
      <c r="QG104" s="44"/>
      <c r="QH104" s="44"/>
      <c r="QI104" s="44"/>
      <c r="QJ104" s="44"/>
      <c r="QK104" s="44"/>
      <c r="QL104" s="44"/>
      <c r="QM104" s="44"/>
      <c r="QN104" s="44"/>
      <c r="QO104" s="44"/>
      <c r="QP104" s="44"/>
      <c r="QQ104" s="44"/>
      <c r="QR104" s="44"/>
      <c r="QS104" s="44"/>
      <c r="QT104" s="44"/>
      <c r="QU104" s="44"/>
      <c r="QV104" s="44"/>
      <c r="QW104" s="44"/>
      <c r="QX104" s="44"/>
      <c r="QY104" s="44"/>
      <c r="QZ104" s="44"/>
      <c r="RA104" s="44"/>
      <c r="RB104" s="44"/>
      <c r="RC104" s="44"/>
      <c r="RD104" s="44"/>
      <c r="RE104" s="44"/>
      <c r="RF104" s="44"/>
      <c r="RG104" s="44"/>
      <c r="RH104" s="44"/>
      <c r="RI104" s="44"/>
      <c r="RJ104" s="44"/>
      <c r="RK104" s="44"/>
      <c r="RL104" s="44"/>
      <c r="RM104" s="44"/>
      <c r="RN104" s="44"/>
      <c r="RO104" s="44"/>
      <c r="RP104" s="44"/>
      <c r="RQ104" s="44"/>
      <c r="RR104" s="44"/>
      <c r="RS104" s="44"/>
      <c r="RT104" s="44"/>
      <c r="RU104" s="44"/>
      <c r="RV104" s="44"/>
      <c r="RW104" s="44"/>
      <c r="RX104" s="44"/>
      <c r="RY104" s="44"/>
      <c r="RZ104" s="44"/>
      <c r="SA104" s="44"/>
      <c r="SB104" s="44"/>
      <c r="SC104" s="44"/>
      <c r="SD104" s="44"/>
      <c r="SE104" s="44"/>
      <c r="SF104" s="44"/>
      <c r="SG104" s="44"/>
      <c r="SH104" s="44"/>
      <c r="SM104">
        <f>'GRR Data'!A100</f>
        <v>0</v>
      </c>
    </row>
    <row r="105" spans="1:507">
      <c r="A105" s="295">
        <v>26</v>
      </c>
      <c r="B105" s="40" t="s">
        <v>711</v>
      </c>
      <c r="C105" s="44">
        <v>687.6</v>
      </c>
      <c r="D105" s="44">
        <v>0.1096</v>
      </c>
      <c r="E105" s="44">
        <v>0.13020000000000001</v>
      </c>
      <c r="F105" s="44">
        <v>0.1542</v>
      </c>
      <c r="G105" s="44">
        <v>0.1371</v>
      </c>
      <c r="H105" s="44">
        <v>8.8999999999999996E-2</v>
      </c>
      <c r="I105" s="44">
        <v>0.1888</v>
      </c>
      <c r="J105" s="44">
        <v>0.21390000000000001</v>
      </c>
      <c r="K105" s="44">
        <v>0.17480000000000001</v>
      </c>
      <c r="L105" s="44">
        <v>0.17449999999999999</v>
      </c>
      <c r="M105" s="44">
        <v>0.14699999999999999</v>
      </c>
      <c r="N105" s="44">
        <v>0.154</v>
      </c>
      <c r="O105" s="44">
        <v>0.158</v>
      </c>
      <c r="P105" s="44">
        <v>0.17430000000000001</v>
      </c>
      <c r="Q105" s="44">
        <v>0.14729999999999999</v>
      </c>
      <c r="R105" s="44">
        <v>0.16869999999999999</v>
      </c>
      <c r="S105" s="44">
        <v>0.15670000000000001</v>
      </c>
      <c r="T105" s="44">
        <v>0.20080000000000001</v>
      </c>
      <c r="U105" s="44">
        <v>0.18029999999999999</v>
      </c>
      <c r="V105" s="44">
        <v>0.157</v>
      </c>
      <c r="W105" s="44">
        <v>9.6819999999999989E-2</v>
      </c>
      <c r="X105" s="44">
        <v>7.801000000000001E-2</v>
      </c>
      <c r="Y105" s="44">
        <v>9.2359999999999998E-2</v>
      </c>
      <c r="Z105" s="44">
        <v>8.4449999999999997E-2</v>
      </c>
      <c r="AA105" s="44">
        <v>0.11458</v>
      </c>
      <c r="AB105" s="44">
        <v>0.13446</v>
      </c>
      <c r="AC105" s="44">
        <v>6.7599999999999993E-2</v>
      </c>
      <c r="AD105" s="44">
        <v>0.11234000000000001</v>
      </c>
      <c r="AE105" s="44">
        <v>8.020999999999999E-2</v>
      </c>
      <c r="AF105" s="44">
        <v>0.13344999999999999</v>
      </c>
      <c r="AG105" s="44">
        <v>0.14940000000000001</v>
      </c>
      <c r="AH105" s="44">
        <v>0.12695000000000001</v>
      </c>
      <c r="AI105" s="44">
        <v>7.0940000000000003E-2</v>
      </c>
      <c r="AJ105" s="44">
        <v>0.115</v>
      </c>
      <c r="AK105" s="44">
        <v>6.7979999999999999E-2</v>
      </c>
      <c r="AL105" s="44">
        <v>0.10299999999999999</v>
      </c>
      <c r="AM105" s="44">
        <v>9.5019999999999993E-2</v>
      </c>
      <c r="AN105" s="44">
        <v>274.47359999999998</v>
      </c>
      <c r="AO105" s="44">
        <v>274.47359999999998</v>
      </c>
      <c r="AP105" s="44">
        <v>274.47480000000002</v>
      </c>
      <c r="AQ105" s="44">
        <v>189.91319999999999</v>
      </c>
      <c r="AR105" s="44">
        <v>189.9308</v>
      </c>
      <c r="AS105" s="44">
        <v>189.92320000000001</v>
      </c>
      <c r="AT105" s="44">
        <v>0.57429300000000005</v>
      </c>
      <c r="AU105" s="44">
        <v>-0.14649699999999999</v>
      </c>
      <c r="AV105" s="44">
        <v>2.9364999999999999E-2</v>
      </c>
      <c r="AW105" s="44">
        <v>0.13253400000000001</v>
      </c>
      <c r="AX105" s="44">
        <v>5.8073E-2</v>
      </c>
      <c r="AY105" s="44">
        <v>-0.18112800000000001</v>
      </c>
      <c r="AZ105" s="44">
        <v>-5.0470000000000001E-2</v>
      </c>
      <c r="BA105" s="44">
        <v>0.263345</v>
      </c>
      <c r="BB105" s="44">
        <v>0.339588</v>
      </c>
      <c r="BC105" s="44">
        <v>0.155337</v>
      </c>
      <c r="BD105" s="44">
        <v>-0.13132099999999999</v>
      </c>
      <c r="BE105" s="44">
        <v>-0.15767200000000001</v>
      </c>
      <c r="BF105" s="44">
        <v>-7.6763999999999999E-2</v>
      </c>
      <c r="BG105" s="44">
        <v>-2.6369E-2</v>
      </c>
      <c r="BH105" s="44">
        <v>-5.3775000000000003E-2</v>
      </c>
      <c r="BI105" s="44">
        <v>-0.154247</v>
      </c>
      <c r="BJ105" s="44">
        <v>0.3664</v>
      </c>
      <c r="BK105" s="44">
        <v>-2.5999999999999999E-3</v>
      </c>
      <c r="BL105" s="44">
        <v>0.1832</v>
      </c>
      <c r="BM105" s="44">
        <v>-0.1265</v>
      </c>
      <c r="BN105" s="44">
        <v>-0.1353</v>
      </c>
      <c r="BO105" s="44">
        <v>-0.12690000000000001</v>
      </c>
      <c r="BP105" s="44">
        <v>-0.13819999999999999</v>
      </c>
      <c r="BQ105" s="44">
        <v>2.1399999999999999E-2</v>
      </c>
      <c r="BR105" s="44">
        <v>-8.3999999999999995E-3</v>
      </c>
      <c r="BS105" s="44">
        <v>-6.6E-3</v>
      </c>
      <c r="BT105" s="44">
        <v>8.8599999999999998E-2</v>
      </c>
      <c r="BU105" s="44">
        <v>5.7599999999999998E-2</v>
      </c>
      <c r="BV105" s="44">
        <v>1.95E-2</v>
      </c>
      <c r="BW105" s="44">
        <v>2.01E-2</v>
      </c>
      <c r="BX105" s="44">
        <v>8.1299999999999997E-2</v>
      </c>
      <c r="BY105" s="44">
        <v>0.13539999999999999</v>
      </c>
      <c r="BZ105" s="44">
        <v>0.1095</v>
      </c>
      <c r="CA105" s="44">
        <v>0.15429999999999999</v>
      </c>
      <c r="CB105" s="44">
        <v>0.1081</v>
      </c>
      <c r="CC105" s="44">
        <v>0.1082</v>
      </c>
      <c r="CD105" s="44">
        <v>8.1699999999999995E-2</v>
      </c>
      <c r="CE105" s="44">
        <v>0.129</v>
      </c>
      <c r="CF105" s="44">
        <v>0.13469999999999999</v>
      </c>
      <c r="CG105" s="44">
        <v>0.18060000000000001</v>
      </c>
      <c r="CH105" s="44">
        <v>9.3700000000000006E-2</v>
      </c>
      <c r="CI105" s="44">
        <v>7.1900000000000006E-2</v>
      </c>
      <c r="CJ105" s="44">
        <v>0.4612</v>
      </c>
      <c r="CK105" s="44">
        <v>0.56659999999999999</v>
      </c>
      <c r="CL105" s="44">
        <v>0.55279999999999996</v>
      </c>
      <c r="CM105" s="44">
        <v>0.4768</v>
      </c>
      <c r="CN105" s="44">
        <f t="shared" si="173"/>
        <v>0.10539999999999999</v>
      </c>
      <c r="CO105" s="44">
        <f t="shared" si="174"/>
        <v>7.5999999999999956E-2</v>
      </c>
      <c r="CP105" s="44">
        <f t="shared" si="175"/>
        <v>1.4700000000000019E-2</v>
      </c>
      <c r="CQ105" s="44">
        <f t="shared" ref="CQ105" si="228">ABS(CR105)*2</f>
        <v>2.8799999999999999E-2</v>
      </c>
      <c r="CR105" s="44">
        <v>-1.44E-2</v>
      </c>
      <c r="CS105" s="44">
        <f t="shared" ref="CS105" si="229">ABS(CT105)*2</f>
        <v>7.7200000000000005E-2</v>
      </c>
      <c r="CT105" s="44">
        <v>3.8600000000000002E-2</v>
      </c>
      <c r="CU105" s="44">
        <f t="shared" si="178"/>
        <v>1.5800000000000002E-2</v>
      </c>
      <c r="CV105" s="44">
        <v>7.9000000000000008E-3</v>
      </c>
      <c r="CW105" s="44">
        <f t="shared" si="179"/>
        <v>3.32E-2</v>
      </c>
      <c r="CX105" s="44">
        <v>1.66E-2</v>
      </c>
      <c r="CY105" s="44">
        <v>6.59E-2</v>
      </c>
      <c r="CZ105" s="44">
        <v>5.3800000000000001E-2</v>
      </c>
      <c r="DA105" s="44">
        <v>7.7299999999999994E-2</v>
      </c>
      <c r="DB105" s="44">
        <v>0.10680000000000001</v>
      </c>
      <c r="DC105" s="44">
        <v>0.1113</v>
      </c>
      <c r="DD105" s="44">
        <v>4.41E-2</v>
      </c>
      <c r="DE105" s="44">
        <v>6.9599999999999995E-2</v>
      </c>
      <c r="DF105" s="44">
        <v>3.5200000000000002E-2</v>
      </c>
      <c r="DG105" s="44">
        <v>2.2599999999999999E-2</v>
      </c>
      <c r="DH105" s="44">
        <v>3.4799999999999998E-2</v>
      </c>
      <c r="DI105" s="44">
        <v>8.0500000000000002E-2</v>
      </c>
      <c r="DJ105" s="44">
        <v>0.1565</v>
      </c>
      <c r="DK105" s="44">
        <v>0.1565</v>
      </c>
      <c r="DL105" s="44">
        <v>0.1749</v>
      </c>
      <c r="DM105" s="44">
        <v>0.15040000000000001</v>
      </c>
      <c r="DN105" s="44">
        <v>0.1565</v>
      </c>
      <c r="DO105" s="44">
        <v>0.1061</v>
      </c>
      <c r="DP105" s="44">
        <v>6.9400000000000003E-2</v>
      </c>
      <c r="DQ105" s="44">
        <v>7.9000000000000001E-2</v>
      </c>
      <c r="DR105" s="44">
        <v>7.7600000000000002E-2</v>
      </c>
      <c r="DS105" s="44">
        <v>8.3400000000000002E-2</v>
      </c>
      <c r="DT105" s="44">
        <v>9.0399999999999994E-2</v>
      </c>
      <c r="DU105" s="44">
        <v>7.2999999999999995E-2</v>
      </c>
      <c r="DV105" s="44">
        <v>9.0999999999999998E-2</v>
      </c>
      <c r="DW105" s="44">
        <v>0.08</v>
      </c>
      <c r="DX105" s="44">
        <f t="shared" si="180"/>
        <v>3.4399999999999993E-2</v>
      </c>
      <c r="DY105" s="44">
        <f t="shared" si="170"/>
        <v>1.2600000000000004E-2</v>
      </c>
      <c r="DZ105" s="44">
        <f t="shared" si="171"/>
        <v>1.2199999999999999E-2</v>
      </c>
      <c r="EA105" s="44">
        <f t="shared" si="172"/>
        <v>4.5700000000000005E-2</v>
      </c>
      <c r="EB105" s="44">
        <v>0.2893</v>
      </c>
      <c r="EC105" s="44">
        <v>0.30080000000000001</v>
      </c>
      <c r="ED105" s="44">
        <v>0.23380000000000001</v>
      </c>
      <c r="EE105" s="44">
        <v>0.21659999999999999</v>
      </c>
      <c r="EF105" s="44">
        <v>0.217</v>
      </c>
      <c r="EG105" s="44">
        <v>0.23769999999999999</v>
      </c>
      <c r="EH105" s="44">
        <v>0.21579999999999999</v>
      </c>
      <c r="EI105" s="44">
        <v>0.2104</v>
      </c>
      <c r="EJ105" s="44">
        <v>0.18459999999999999</v>
      </c>
      <c r="EK105" s="44">
        <f t="shared" si="181"/>
        <v>0</v>
      </c>
      <c r="EL105" s="44">
        <v>7.7861940000000001</v>
      </c>
      <c r="EM105" s="44">
        <v>7.8225499999999997</v>
      </c>
      <c r="EN105" s="44">
        <v>7.7837329999999998</v>
      </c>
      <c r="EO105" s="44">
        <v>7.8312710000000001</v>
      </c>
      <c r="EP105" s="44">
        <v>7.7912410000000003</v>
      </c>
      <c r="EQ105" s="44">
        <v>7.7971459999999997</v>
      </c>
      <c r="ER105" s="44">
        <v>7.7921769999999997</v>
      </c>
      <c r="ES105" s="44">
        <v>7.7995840000000003</v>
      </c>
      <c r="ET105" s="44">
        <v>7.83127</v>
      </c>
      <c r="EU105" s="44">
        <v>7.8443940000000003</v>
      </c>
      <c r="EV105" s="44">
        <v>7.7873960000000002</v>
      </c>
      <c r="EW105" s="44">
        <v>7.7681810000000002</v>
      </c>
      <c r="EX105" s="44">
        <v>7.8048299999999999</v>
      </c>
      <c r="EY105" s="44">
        <v>7.8002390000000004</v>
      </c>
      <c r="EZ105" s="44">
        <v>7.7766159999999998</v>
      </c>
      <c r="FA105" s="44">
        <v>7.7820510000000001</v>
      </c>
      <c r="FB105" s="44">
        <v>7.8275199999999998</v>
      </c>
      <c r="FC105" s="44">
        <v>7.8981000000000003</v>
      </c>
      <c r="FD105" s="44">
        <v>0.4083</v>
      </c>
      <c r="FE105" s="44">
        <v>0.1206</v>
      </c>
      <c r="FF105" s="44">
        <v>9.4399999999999998E-2</v>
      </c>
      <c r="FG105" s="44">
        <v>4.7600000000000003E-2</v>
      </c>
      <c r="FH105" s="44">
        <v>7.6E-3</v>
      </c>
      <c r="FI105" s="44">
        <v>-5.91E-2</v>
      </c>
      <c r="FJ105" s="44">
        <v>1.2E-2</v>
      </c>
      <c r="FK105" s="44">
        <v>8.6300000000000002E-2</v>
      </c>
      <c r="FL105" s="44">
        <v>8.9800000000000005E-2</v>
      </c>
      <c r="FM105" s="44">
        <v>0.10199999999999999</v>
      </c>
      <c r="FN105" s="44">
        <v>-8.0999999999999996E-3</v>
      </c>
      <c r="FO105" s="44">
        <v>-4.87E-2</v>
      </c>
      <c r="FP105" s="44">
        <v>-0.1477</v>
      </c>
      <c r="FQ105" s="44">
        <v>-0.28770000000000001</v>
      </c>
      <c r="FR105" s="44">
        <v>1.8499999999999999E-2</v>
      </c>
      <c r="FS105" s="44">
        <v>-2.75E-2</v>
      </c>
      <c r="FT105" s="44">
        <v>0.16059999999999999</v>
      </c>
      <c r="FU105" s="44">
        <v>6.3899999999999998E-2</v>
      </c>
      <c r="FV105" s="44">
        <v>3.15E-2</v>
      </c>
      <c r="FW105" s="44">
        <v>2.1000000000000001E-2</v>
      </c>
      <c r="FX105" s="44">
        <v>1.14E-2</v>
      </c>
      <c r="FY105" s="44">
        <v>-1.09E-2</v>
      </c>
      <c r="FZ105" s="44">
        <v>1.2200000000000001E-2</v>
      </c>
      <c r="GA105" s="44">
        <v>0.01</v>
      </c>
      <c r="GB105" s="44">
        <v>2.7900000000000001E-2</v>
      </c>
      <c r="GC105" s="44">
        <v>6.5799999999999997E-2</v>
      </c>
      <c r="GD105" s="44">
        <v>-3.5999999999999999E-3</v>
      </c>
      <c r="GE105" s="44">
        <v>-1.7000000000000001E-2</v>
      </c>
      <c r="GF105" s="44">
        <v>-8.2900000000000001E-2</v>
      </c>
      <c r="GG105" s="44">
        <v>-9.4799999999999995E-2</v>
      </c>
      <c r="GH105" s="44">
        <v>-1.06E-2</v>
      </c>
      <c r="GI105" s="44">
        <v>-2.3800000000000002E-2</v>
      </c>
      <c r="GJ105" s="44">
        <v>0.43109999999999998</v>
      </c>
      <c r="GK105" s="44">
        <v>6.9400000000000003E-2</v>
      </c>
      <c r="GL105" s="44">
        <v>6.9400000000000003E-2</v>
      </c>
      <c r="GM105" s="44">
        <v>4.6699999999999998E-2</v>
      </c>
      <c r="GN105" s="44">
        <v>1.0800000000000001E-2</v>
      </c>
      <c r="GO105" s="44">
        <v>-4.9700000000000001E-2</v>
      </c>
      <c r="GP105" s="44">
        <v>2.76E-2</v>
      </c>
      <c r="GQ105" s="44">
        <v>0.10630000000000001</v>
      </c>
      <c r="GR105" s="44">
        <v>8.5900000000000004E-2</v>
      </c>
      <c r="GS105" s="44">
        <v>7.1900000000000006E-2</v>
      </c>
      <c r="GT105" s="44">
        <v>-4.2700000000000002E-2</v>
      </c>
      <c r="GU105" s="44">
        <v>-5.7200000000000001E-2</v>
      </c>
      <c r="GV105" s="44">
        <v>-0.1885</v>
      </c>
      <c r="GW105" s="44">
        <v>-0.30220000000000002</v>
      </c>
      <c r="GX105" s="44">
        <v>-2.8500000000000001E-2</v>
      </c>
      <c r="GY105" s="44">
        <v>-4.8300000000000003E-2</v>
      </c>
      <c r="GZ105" s="44">
        <v>0.1288</v>
      </c>
      <c r="HA105" s="44">
        <v>5.3499999999999999E-2</v>
      </c>
      <c r="HB105" s="44">
        <v>1.0999999999999999E-2</v>
      </c>
      <c r="HC105" s="44">
        <v>-2.7000000000000001E-3</v>
      </c>
      <c r="HD105" s="44">
        <v>-3.1099999999999999E-2</v>
      </c>
      <c r="HE105" s="44">
        <v>-1.43E-2</v>
      </c>
      <c r="HF105" s="44">
        <v>-2.1000000000000001E-2</v>
      </c>
      <c r="HG105" s="44">
        <v>2.8799999999999999E-2</v>
      </c>
      <c r="HH105" s="44">
        <v>0.10970000000000001</v>
      </c>
      <c r="HI105" s="44">
        <v>4.4900000000000002E-2</v>
      </c>
      <c r="HJ105" s="44">
        <v>-1.14E-2</v>
      </c>
      <c r="HK105" s="44">
        <v>-2.8199999999999999E-2</v>
      </c>
      <c r="HL105" s="44">
        <v>-8.3099999999999993E-2</v>
      </c>
      <c r="HM105" s="44">
        <v>5.0200000000000002E-2</v>
      </c>
      <c r="HN105" s="44">
        <v>-5.8999999999999999E-3</v>
      </c>
      <c r="HO105" s="44">
        <v>-6.1100000000000002E-2</v>
      </c>
      <c r="HP105" s="44">
        <v>-0.06</v>
      </c>
      <c r="HQ105" s="44">
        <v>-7.1599999999999997E-2</v>
      </c>
      <c r="HR105" s="44">
        <v>-7.3700000000000002E-2</v>
      </c>
      <c r="HS105" s="44">
        <v>8.2900000000000001E-2</v>
      </c>
      <c r="HT105" s="44">
        <v>3.9600000000000003E-2</v>
      </c>
      <c r="HU105" s="44">
        <v>7.4200000000000002E-2</v>
      </c>
      <c r="HV105" s="44">
        <v>2.86E-2</v>
      </c>
      <c r="HW105" s="44">
        <v>4.4999999999999998E-2</v>
      </c>
      <c r="HX105" s="44">
        <v>5.4699999999999999E-2</v>
      </c>
      <c r="HY105" s="44">
        <v>7.4499999999999997E-2</v>
      </c>
      <c r="HZ105" s="44">
        <v>6.2700000000000006E-2</v>
      </c>
      <c r="IA105" s="44">
        <v>-1.9E-2</v>
      </c>
      <c r="IB105" s="44">
        <v>-3.5200000000000002E-2</v>
      </c>
      <c r="IC105" s="44">
        <v>-3.4200000000000001E-2</v>
      </c>
      <c r="ID105" s="44">
        <v>-2.8400000000000002E-2</v>
      </c>
      <c r="IE105" s="44">
        <v>-1.6400000000000001E-2</v>
      </c>
      <c r="IF105" s="44">
        <v>2.3390999999999999E-2</v>
      </c>
      <c r="IG105" s="44">
        <v>5.9478999999999997E-2</v>
      </c>
      <c r="IH105" s="44">
        <v>9.4629999999999992E-3</v>
      </c>
      <c r="II105" s="44">
        <v>0.101604</v>
      </c>
      <c r="IJ105" s="44">
        <v>7.1278999999999995E-2</v>
      </c>
      <c r="IK105" s="44">
        <v>7.3372999999999994E-2</v>
      </c>
      <c r="IL105" s="44">
        <v>1.5015000000000001E-2</v>
      </c>
      <c r="IM105" s="44">
        <v>0.13358900000000001</v>
      </c>
      <c r="IN105" s="44"/>
      <c r="IO105" s="44"/>
      <c r="IP105" s="44"/>
      <c r="IQ105" s="44"/>
      <c r="IR105" s="44"/>
      <c r="IS105" s="44"/>
      <c r="IT105" s="44"/>
      <c r="IU105" s="44"/>
      <c r="IV105" s="44"/>
      <c r="IW105" s="44"/>
      <c r="IX105" s="44"/>
      <c r="IY105" s="44"/>
      <c r="IZ105" s="44"/>
      <c r="JA105" s="44"/>
      <c r="JB105" s="44"/>
      <c r="JC105" s="44"/>
      <c r="JD105" s="44"/>
      <c r="JE105" s="44"/>
      <c r="JF105" s="44"/>
      <c r="JG105" s="44"/>
      <c r="JH105" s="44"/>
      <c r="JI105" s="44"/>
      <c r="JJ105" s="44"/>
      <c r="JK105" s="44"/>
      <c r="JL105" s="44"/>
      <c r="JM105" s="44"/>
      <c r="JN105" s="44"/>
      <c r="JO105" s="44"/>
      <c r="JP105" s="44"/>
      <c r="JQ105" s="44"/>
      <c r="JR105" s="44"/>
      <c r="JS105" s="44"/>
      <c r="JT105" s="44"/>
      <c r="JU105" s="44"/>
      <c r="JV105" s="44"/>
      <c r="JW105" s="44"/>
      <c r="JX105" s="44"/>
      <c r="JY105" s="44"/>
      <c r="JZ105" s="44"/>
      <c r="KA105" s="44"/>
      <c r="KB105" s="44"/>
      <c r="KC105" s="44"/>
      <c r="KD105" s="44"/>
      <c r="KE105" s="44"/>
      <c r="KF105" s="44"/>
      <c r="KG105" s="44"/>
      <c r="KH105" s="44"/>
      <c r="KI105" s="44"/>
      <c r="KJ105" s="44"/>
      <c r="KK105" s="44"/>
      <c r="KL105" s="44"/>
      <c r="KM105" s="44"/>
      <c r="KN105" s="44"/>
      <c r="KO105" s="44"/>
      <c r="KP105" s="44"/>
      <c r="KQ105" s="44"/>
      <c r="KR105" s="44"/>
      <c r="KS105" s="44"/>
      <c r="KT105" s="44"/>
      <c r="KU105" s="44"/>
      <c r="KV105" s="44"/>
      <c r="KW105" s="44"/>
      <c r="KX105" s="44"/>
      <c r="KY105" s="44"/>
      <c r="KZ105" s="44"/>
      <c r="LA105" s="44"/>
      <c r="LB105" s="44"/>
      <c r="LC105" s="44"/>
      <c r="LD105" s="44"/>
      <c r="LE105" s="44"/>
      <c r="LF105" s="44"/>
      <c r="LG105" s="44"/>
      <c r="LH105" s="44"/>
      <c r="LI105" s="44"/>
      <c r="LJ105" s="44"/>
      <c r="LK105" s="44"/>
      <c r="LL105" s="44"/>
      <c r="LM105" s="44"/>
      <c r="LN105" s="44"/>
      <c r="LO105" s="44"/>
      <c r="LP105" s="44"/>
      <c r="LQ105" s="44"/>
      <c r="LR105" s="44"/>
      <c r="LS105" s="44"/>
      <c r="LT105" s="44"/>
      <c r="LU105" s="44"/>
      <c r="LV105" s="44"/>
      <c r="LW105" s="44"/>
      <c r="LX105" s="44"/>
      <c r="LY105" s="44"/>
      <c r="LZ105" s="44"/>
      <c r="MA105" s="44"/>
      <c r="MB105" s="44"/>
      <c r="MC105" s="44"/>
      <c r="MD105" s="44"/>
      <c r="ME105" s="44"/>
      <c r="MF105" s="44"/>
      <c r="MG105" s="44"/>
      <c r="MH105" s="44"/>
      <c r="MI105" s="44"/>
      <c r="MJ105" s="44"/>
      <c r="MK105" s="44"/>
      <c r="ML105" s="44"/>
      <c r="MM105" s="44"/>
      <c r="MN105" s="44"/>
      <c r="MO105" s="44"/>
      <c r="MP105" s="44"/>
      <c r="MQ105" s="44"/>
      <c r="MR105" s="44"/>
      <c r="MS105" s="44"/>
      <c r="MT105" s="44"/>
      <c r="MU105" s="44"/>
      <c r="MV105" s="44"/>
      <c r="MW105" s="44"/>
      <c r="MX105" s="44"/>
      <c r="MY105" s="44"/>
      <c r="MZ105" s="44"/>
      <c r="NA105" s="44"/>
      <c r="NB105" s="44"/>
      <c r="NC105" s="44"/>
      <c r="ND105" s="44"/>
      <c r="NE105" s="44"/>
      <c r="NF105" s="44"/>
      <c r="NG105" s="44"/>
      <c r="NH105" s="44"/>
      <c r="NI105" s="44"/>
      <c r="NJ105" s="44"/>
      <c r="NK105" s="44"/>
      <c r="NL105" s="44"/>
      <c r="NM105" s="44"/>
      <c r="NN105" s="44"/>
      <c r="NO105" s="44"/>
      <c r="NP105" s="44"/>
      <c r="NQ105" s="44"/>
      <c r="NR105" s="44"/>
      <c r="NS105" s="44"/>
      <c r="NT105" s="44"/>
      <c r="NU105" s="44"/>
      <c r="NV105" s="44"/>
      <c r="NW105" s="44"/>
      <c r="NX105" s="44"/>
      <c r="NY105" s="44"/>
      <c r="NZ105" s="44"/>
      <c r="OA105" s="44"/>
      <c r="OB105" s="44"/>
      <c r="OC105" s="44"/>
      <c r="OD105" s="44"/>
      <c r="OE105" s="44"/>
      <c r="OF105" s="44"/>
      <c r="OG105" s="44"/>
      <c r="OH105" s="44"/>
      <c r="OI105" s="44"/>
      <c r="OJ105" s="44"/>
      <c r="OK105" s="44"/>
      <c r="OL105" s="44"/>
      <c r="OM105" s="44"/>
      <c r="ON105" s="44"/>
      <c r="OO105" s="44"/>
      <c r="OP105" s="44"/>
      <c r="OQ105" s="44"/>
      <c r="OR105" s="44"/>
      <c r="OS105" s="44"/>
      <c r="OT105" s="44"/>
      <c r="OU105" s="44"/>
      <c r="OV105" s="44"/>
      <c r="OW105" s="44"/>
      <c r="OX105" s="44"/>
      <c r="OY105" s="44"/>
      <c r="OZ105" s="44"/>
      <c r="PA105" s="44"/>
      <c r="PB105" s="44"/>
      <c r="PC105" s="44"/>
      <c r="PD105" s="44"/>
      <c r="PE105" s="44"/>
      <c r="PF105" s="44"/>
      <c r="PG105" s="44"/>
      <c r="PH105" s="44"/>
      <c r="PI105" s="44"/>
      <c r="PJ105" s="44"/>
      <c r="PK105" s="44"/>
      <c r="PL105" s="44"/>
      <c r="PM105" s="44"/>
      <c r="PN105" s="44"/>
      <c r="PO105" s="44"/>
      <c r="PP105" s="44"/>
      <c r="PQ105" s="44"/>
      <c r="PR105" s="44"/>
      <c r="PS105" s="44"/>
      <c r="PT105" s="44"/>
      <c r="PU105" s="44"/>
      <c r="PV105" s="44"/>
      <c r="PW105" s="44"/>
      <c r="PX105" s="44"/>
      <c r="PY105" s="44"/>
      <c r="PZ105" s="44"/>
      <c r="QA105" s="44"/>
      <c r="QB105" s="44"/>
      <c r="QC105" s="44"/>
      <c r="QD105" s="44"/>
      <c r="QE105" s="44"/>
      <c r="QF105" s="44"/>
      <c r="QG105" s="44"/>
      <c r="QH105" s="44"/>
      <c r="QI105" s="44"/>
      <c r="QJ105" s="44"/>
      <c r="QK105" s="44"/>
      <c r="QL105" s="44"/>
      <c r="QM105" s="44"/>
      <c r="QN105" s="44"/>
      <c r="QO105" s="44"/>
      <c r="QP105" s="44"/>
      <c r="QQ105" s="44"/>
      <c r="QR105" s="44"/>
      <c r="QS105" s="44"/>
      <c r="QT105" s="44"/>
      <c r="QU105" s="44"/>
      <c r="QV105" s="44"/>
      <c r="QW105" s="44"/>
      <c r="QX105" s="44"/>
      <c r="QY105" s="44"/>
      <c r="QZ105" s="44"/>
      <c r="RA105" s="44"/>
      <c r="RB105" s="44"/>
      <c r="RC105" s="44"/>
      <c r="RD105" s="44"/>
      <c r="RE105" s="44"/>
      <c r="RF105" s="44"/>
      <c r="RG105" s="44"/>
      <c r="RH105" s="44"/>
      <c r="RI105" s="44"/>
      <c r="RJ105" s="44"/>
      <c r="RK105" s="44"/>
      <c r="RL105" s="44"/>
      <c r="RM105" s="44"/>
      <c r="RN105" s="44"/>
      <c r="RO105" s="44"/>
      <c r="RP105" s="44"/>
      <c r="RQ105" s="44"/>
      <c r="RR105" s="44"/>
      <c r="RS105" s="44"/>
      <c r="RT105" s="44"/>
      <c r="RU105" s="44"/>
      <c r="RV105" s="44"/>
      <c r="RW105" s="44"/>
      <c r="RX105" s="44"/>
      <c r="RY105" s="44"/>
      <c r="RZ105" s="44"/>
      <c r="SA105" s="44"/>
      <c r="SB105" s="44"/>
      <c r="SC105" s="44"/>
      <c r="SD105" s="44"/>
      <c r="SE105" s="44"/>
      <c r="SF105" s="44"/>
      <c r="SG105" s="44"/>
      <c r="SH105" s="44"/>
      <c r="SM105">
        <f>'GRR Data'!A101</f>
        <v>0</v>
      </c>
    </row>
    <row r="106" spans="1:507">
      <c r="A106" s="295">
        <v>27</v>
      </c>
      <c r="B106" s="40" t="s">
        <v>712</v>
      </c>
      <c r="C106" s="44">
        <v>693.4</v>
      </c>
      <c r="D106" s="44">
        <v>0.15989999999999999</v>
      </c>
      <c r="E106" s="44">
        <v>0.2177</v>
      </c>
      <c r="F106" s="44">
        <v>0.28149999999999997</v>
      </c>
      <c r="G106" s="44">
        <v>0.18970000000000001</v>
      </c>
      <c r="H106" s="44">
        <v>0.214</v>
      </c>
      <c r="I106" s="44">
        <v>0.13500000000000001</v>
      </c>
      <c r="J106" s="44">
        <v>0.16600000000000001</v>
      </c>
      <c r="K106" s="44">
        <v>0.17130000000000001</v>
      </c>
      <c r="L106" s="44">
        <v>0.17899999999999999</v>
      </c>
      <c r="M106" s="44">
        <v>0.1865</v>
      </c>
      <c r="N106" s="44">
        <v>4.8099999999999997E-2</v>
      </c>
      <c r="O106" s="44">
        <v>7.1499999999999994E-2</v>
      </c>
      <c r="P106" s="44">
        <v>0.11799999999999999</v>
      </c>
      <c r="Q106" s="44">
        <v>0.1094</v>
      </c>
      <c r="R106" s="44">
        <v>0.16500000000000001</v>
      </c>
      <c r="S106" s="44">
        <v>0.16039999999999999</v>
      </c>
      <c r="T106" s="44">
        <v>0.13689999999999999</v>
      </c>
      <c r="U106" s="44">
        <v>0.16450000000000001</v>
      </c>
      <c r="V106" s="44">
        <v>0.14149999999999999</v>
      </c>
      <c r="W106" s="44">
        <v>8.7910000000000002E-2</v>
      </c>
      <c r="X106" s="44">
        <v>8.9079999999999993E-2</v>
      </c>
      <c r="Y106" s="44">
        <v>7.5090000000000004E-2</v>
      </c>
      <c r="Z106" s="44">
        <v>6.4010000000000011E-2</v>
      </c>
      <c r="AA106" s="44">
        <v>0.10812000000000001</v>
      </c>
      <c r="AB106" s="44">
        <v>0.11267000000000001</v>
      </c>
      <c r="AC106" s="44">
        <v>5.7770000000000002E-2</v>
      </c>
      <c r="AD106" s="44">
        <v>0.13072</v>
      </c>
      <c r="AE106" s="44">
        <v>8.3000000000000004E-2</v>
      </c>
      <c r="AF106" s="44">
        <v>0.13066</v>
      </c>
      <c r="AG106" s="44">
        <v>0.13819999999999999</v>
      </c>
      <c r="AH106" s="44">
        <v>0.13506000000000001</v>
      </c>
      <c r="AI106" s="44">
        <v>8.0689999999999998E-2</v>
      </c>
      <c r="AJ106" s="44">
        <v>0.12329000000000001</v>
      </c>
      <c r="AK106" s="44">
        <v>8.7480000000000002E-2</v>
      </c>
      <c r="AL106" s="44">
        <v>0.11956</v>
      </c>
      <c r="AM106" s="44">
        <v>0.11128</v>
      </c>
      <c r="AN106" s="44">
        <v>274.48329999999999</v>
      </c>
      <c r="AO106" s="44">
        <v>274.48869999999999</v>
      </c>
      <c r="AP106" s="44">
        <v>274.48790000000002</v>
      </c>
      <c r="AQ106" s="44">
        <v>189.91730000000001</v>
      </c>
      <c r="AR106" s="44">
        <v>189.92959999999999</v>
      </c>
      <c r="AS106" s="44">
        <v>189.92310000000001</v>
      </c>
      <c r="AT106" s="44">
        <v>0.49615100000000001</v>
      </c>
      <c r="AU106" s="44">
        <v>-0.156052</v>
      </c>
      <c r="AV106" s="44">
        <v>-4.3587000000000001E-2</v>
      </c>
      <c r="AW106" s="44">
        <v>7.4449000000000001E-2</v>
      </c>
      <c r="AX106" s="44">
        <v>3.0790999999999999E-2</v>
      </c>
      <c r="AY106" s="44">
        <v>-0.15970000000000001</v>
      </c>
      <c r="AZ106" s="44">
        <v>-7.0567000000000005E-2</v>
      </c>
      <c r="BA106" s="44">
        <v>0.251249</v>
      </c>
      <c r="BB106" s="44">
        <v>0.318716</v>
      </c>
      <c r="BC106" s="44">
        <v>0.160748</v>
      </c>
      <c r="BD106" s="44">
        <v>-8.8289999999999993E-2</v>
      </c>
      <c r="BE106" s="44">
        <v>-0.135356</v>
      </c>
      <c r="BF106" s="44">
        <v>-5.0356999999999999E-2</v>
      </c>
      <c r="BG106" s="44">
        <v>5.5306000000000001E-2</v>
      </c>
      <c r="BH106" s="44">
        <v>-2.4628000000000001E-2</v>
      </c>
      <c r="BI106" s="44">
        <v>-0.162721</v>
      </c>
      <c r="BJ106" s="44">
        <v>0.42759999999999998</v>
      </c>
      <c r="BK106" s="44">
        <v>1.1599999999999999E-2</v>
      </c>
      <c r="BL106" s="44">
        <v>0.2135</v>
      </c>
      <c r="BM106" s="44">
        <v>-0.1482</v>
      </c>
      <c r="BN106" s="44">
        <v>-0.16550000000000001</v>
      </c>
      <c r="BO106" s="44">
        <v>-0.1678</v>
      </c>
      <c r="BP106" s="44">
        <v>-0.154</v>
      </c>
      <c r="BQ106" s="44">
        <v>0.1925</v>
      </c>
      <c r="BR106" s="44">
        <v>6.5500000000000003E-2</v>
      </c>
      <c r="BS106" s="44">
        <v>-7.0599999999999996E-2</v>
      </c>
      <c r="BT106" s="44">
        <v>8.6999999999999994E-3</v>
      </c>
      <c r="BU106" s="44">
        <v>1.9E-3</v>
      </c>
      <c r="BV106" s="44">
        <v>9.9400000000000002E-2</v>
      </c>
      <c r="BW106" s="44">
        <v>9.5899999999999999E-2</v>
      </c>
      <c r="BX106" s="44">
        <v>0.12620000000000001</v>
      </c>
      <c r="BY106" s="44">
        <v>0.15160000000000001</v>
      </c>
      <c r="BZ106" s="44">
        <v>0.1258</v>
      </c>
      <c r="CA106" s="44">
        <v>5.3699999999999998E-2</v>
      </c>
      <c r="CB106" s="44">
        <v>0.10780000000000001</v>
      </c>
      <c r="CC106" s="44">
        <v>0.1168</v>
      </c>
      <c r="CD106" s="44">
        <v>0.1452</v>
      </c>
      <c r="CE106" s="44">
        <v>0.13469999999999999</v>
      </c>
      <c r="CF106" s="44">
        <v>0.13469999999999999</v>
      </c>
      <c r="CG106" s="44">
        <v>0.1366</v>
      </c>
      <c r="CH106" s="44">
        <v>9.0999999999999998E-2</v>
      </c>
      <c r="CI106" s="44">
        <v>9.0300000000000005E-2</v>
      </c>
      <c r="CJ106" s="44">
        <v>0.51829999999999998</v>
      </c>
      <c r="CK106" s="44">
        <v>0.50319999999999998</v>
      </c>
      <c r="CL106" s="44">
        <v>0.55840000000000001</v>
      </c>
      <c r="CM106" s="44">
        <v>0.5151</v>
      </c>
      <c r="CN106" s="44">
        <f t="shared" si="173"/>
        <v>1.5100000000000002E-2</v>
      </c>
      <c r="CO106" s="44">
        <f t="shared" si="174"/>
        <v>4.3300000000000005E-2</v>
      </c>
      <c r="CP106" s="44">
        <f t="shared" si="175"/>
        <v>1.4100000000000001E-2</v>
      </c>
      <c r="CQ106" s="44">
        <f t="shared" ref="CQ106" si="230">ABS(CR106)*2</f>
        <v>7.5600000000000001E-2</v>
      </c>
      <c r="CR106" s="44">
        <v>-3.78E-2</v>
      </c>
      <c r="CS106" s="44">
        <f t="shared" ref="CS106" si="231">ABS(CT106)*2</f>
        <v>0.11020000000000001</v>
      </c>
      <c r="CT106" s="44">
        <v>-5.5100000000000003E-2</v>
      </c>
      <c r="CU106" s="44">
        <f t="shared" si="178"/>
        <v>4.1200000000000001E-2</v>
      </c>
      <c r="CV106" s="44">
        <v>2.06E-2</v>
      </c>
      <c r="CW106" s="44">
        <f t="shared" si="179"/>
        <v>0.1148</v>
      </c>
      <c r="CX106" s="44">
        <v>-5.74E-2</v>
      </c>
      <c r="CY106" s="44">
        <v>6.59E-2</v>
      </c>
      <c r="CZ106" s="44">
        <v>6.3799999999999996E-2</v>
      </c>
      <c r="DA106" s="44">
        <v>7.7200000000000005E-2</v>
      </c>
      <c r="DB106" s="44">
        <v>7.5800000000000006E-2</v>
      </c>
      <c r="DC106" s="44">
        <v>7.1300000000000002E-2</v>
      </c>
      <c r="DD106" s="44">
        <v>5.4399999999999997E-2</v>
      </c>
      <c r="DE106" s="44">
        <v>1.2800000000000001E-2</v>
      </c>
      <c r="DF106" s="44">
        <v>1.6400000000000001E-2</v>
      </c>
      <c r="DG106" s="44">
        <v>-2.8E-3</v>
      </c>
      <c r="DH106" s="44">
        <v>-2.9499999999999998E-2</v>
      </c>
      <c r="DI106" s="44">
        <v>-3.15E-2</v>
      </c>
      <c r="DJ106" s="44">
        <v>0.1749</v>
      </c>
      <c r="DK106" s="44">
        <v>0.1933</v>
      </c>
      <c r="DL106" s="44">
        <v>0.21129999999999999</v>
      </c>
      <c r="DM106" s="44">
        <v>0.1933</v>
      </c>
      <c r="DN106" s="44">
        <v>0.16270000000000001</v>
      </c>
      <c r="DO106" s="44">
        <v>0.1062</v>
      </c>
      <c r="DP106" s="44">
        <v>7.9500000000000001E-2</v>
      </c>
      <c r="DQ106" s="44">
        <v>7.9299999999999995E-2</v>
      </c>
      <c r="DR106" s="44">
        <v>0.1177</v>
      </c>
      <c r="DS106" s="44">
        <v>9.3200000000000005E-2</v>
      </c>
      <c r="DT106" s="44">
        <v>7.0400000000000004E-2</v>
      </c>
      <c r="DU106" s="44">
        <v>7.2999999999999995E-2</v>
      </c>
      <c r="DV106" s="44">
        <v>6.0900000000000003E-2</v>
      </c>
      <c r="DW106" s="44">
        <v>6.93E-2</v>
      </c>
      <c r="DX106" s="44">
        <f t="shared" si="180"/>
        <v>3.6000000000000008E-3</v>
      </c>
      <c r="DY106" s="44">
        <f t="shared" si="170"/>
        <v>1.9200000000000002E-2</v>
      </c>
      <c r="DZ106" s="44">
        <f t="shared" si="171"/>
        <v>2.6699999999999998E-2</v>
      </c>
      <c r="EA106" s="44">
        <f t="shared" si="172"/>
        <v>2.0000000000000018E-3</v>
      </c>
      <c r="EB106" s="44">
        <v>0.27039999999999997</v>
      </c>
      <c r="EC106" s="44">
        <v>0.25779999999999997</v>
      </c>
      <c r="ED106" s="44">
        <v>0.1663</v>
      </c>
      <c r="EE106" s="44">
        <v>0.25929999999999997</v>
      </c>
      <c r="EF106" s="44">
        <v>0.24740000000000001</v>
      </c>
      <c r="EG106" s="44">
        <v>0.25629999999999997</v>
      </c>
      <c r="EH106" s="44">
        <v>0.25269999999999998</v>
      </c>
      <c r="EI106" s="44">
        <v>0.2601</v>
      </c>
      <c r="EJ106" s="44">
        <v>0.21510000000000001</v>
      </c>
      <c r="EK106" s="44">
        <f t="shared" si="181"/>
        <v>1.2199999999999989E-2</v>
      </c>
      <c r="EL106" s="44">
        <v>7.8391450000000003</v>
      </c>
      <c r="EM106" s="44">
        <v>7.8694129999999998</v>
      </c>
      <c r="EN106" s="44">
        <v>7.835013</v>
      </c>
      <c r="EO106" s="44">
        <v>7.8474779999999997</v>
      </c>
      <c r="EP106" s="44">
        <v>7.8309810000000004</v>
      </c>
      <c r="EQ106" s="44">
        <v>7.8230079999999997</v>
      </c>
      <c r="ER106" s="44">
        <v>7.8123250000000004</v>
      </c>
      <c r="ES106" s="44">
        <v>7.830692</v>
      </c>
      <c r="ET106" s="44">
        <v>7.8579730000000003</v>
      </c>
      <c r="EU106" s="44">
        <v>7.8426900000000002</v>
      </c>
      <c r="EV106" s="44">
        <v>7.825736</v>
      </c>
      <c r="EW106" s="44">
        <v>7.9007170000000002</v>
      </c>
      <c r="EX106" s="44">
        <v>7.8409139999999997</v>
      </c>
      <c r="EY106" s="44">
        <v>7.8522569999999998</v>
      </c>
      <c r="EZ106" s="44">
        <v>7.8289119999999999</v>
      </c>
      <c r="FA106" s="44">
        <v>7.8386699999999996</v>
      </c>
      <c r="FB106" s="44">
        <v>7.766483</v>
      </c>
      <c r="FC106" s="44">
        <v>7.8478560000000002</v>
      </c>
      <c r="FD106" s="44">
        <v>0.2903</v>
      </c>
      <c r="FE106" s="44">
        <v>6.3500000000000001E-2</v>
      </c>
      <c r="FF106" s="44">
        <v>4.9500000000000002E-2</v>
      </c>
      <c r="FG106" s="44">
        <v>2.1100000000000001E-2</v>
      </c>
      <c r="FH106" s="44">
        <v>1.6E-2</v>
      </c>
      <c r="FI106" s="44">
        <v>-2.8899999999999999E-2</v>
      </c>
      <c r="FJ106" s="44">
        <v>2.1999999999999999E-2</v>
      </c>
      <c r="FK106" s="44">
        <v>3.9300000000000002E-2</v>
      </c>
      <c r="FL106" s="44">
        <v>5.2900000000000003E-2</v>
      </c>
      <c r="FM106" s="44">
        <v>6.8000000000000005E-2</v>
      </c>
      <c r="FN106" s="44">
        <v>-2.01E-2</v>
      </c>
      <c r="FO106" s="44">
        <v>-6.6E-3</v>
      </c>
      <c r="FP106" s="44">
        <v>-8.7400000000000005E-2</v>
      </c>
      <c r="FQ106" s="44">
        <v>-0.2223</v>
      </c>
      <c r="FR106" s="44">
        <v>3.9100000000000003E-2</v>
      </c>
      <c r="FS106" s="44">
        <v>-6.1000000000000004E-3</v>
      </c>
      <c r="FT106" s="44">
        <v>0.19409999999999999</v>
      </c>
      <c r="FU106" s="44">
        <v>6.3100000000000003E-2</v>
      </c>
      <c r="FV106" s="44">
        <v>1.06E-2</v>
      </c>
      <c r="FW106" s="44">
        <v>6.9000000000000006E-2</v>
      </c>
      <c r="FX106" s="44">
        <v>1E-3</v>
      </c>
      <c r="FY106" s="44">
        <v>-2.29E-2</v>
      </c>
      <c r="FZ106" s="44">
        <v>4.1799999999999997E-2</v>
      </c>
      <c r="GA106" s="44">
        <v>4.9700000000000001E-2</v>
      </c>
      <c r="GB106" s="44">
        <v>-4.1000000000000003E-3</v>
      </c>
      <c r="GC106" s="44">
        <v>4.3200000000000002E-2</v>
      </c>
      <c r="GD106" s="44">
        <v>1.0500000000000001E-2</v>
      </c>
      <c r="GE106" s="44">
        <v>-3.6299999999999999E-2</v>
      </c>
      <c r="GF106" s="44">
        <v>-3.1300000000000001E-2</v>
      </c>
      <c r="GG106" s="44">
        <v>-0.12509999999999999</v>
      </c>
      <c r="GH106" s="44">
        <v>1.7899999999999999E-2</v>
      </c>
      <c r="GI106" s="44">
        <v>-8.7300000000000003E-2</v>
      </c>
      <c r="GJ106" s="44">
        <v>0.30690000000000001</v>
      </c>
      <c r="GK106" s="44">
        <v>4.4900000000000002E-2</v>
      </c>
      <c r="GL106" s="44">
        <v>4.9700000000000001E-2</v>
      </c>
      <c r="GM106" s="44">
        <v>3.85E-2</v>
      </c>
      <c r="GN106" s="44">
        <v>3.3099999999999997E-2</v>
      </c>
      <c r="GO106" s="44">
        <v>-1.21E-2</v>
      </c>
      <c r="GP106" s="44">
        <v>3.8300000000000001E-2</v>
      </c>
      <c r="GQ106" s="44">
        <v>5.5399999999999998E-2</v>
      </c>
      <c r="GR106" s="44">
        <v>5.1799999999999999E-2</v>
      </c>
      <c r="GS106" s="44">
        <v>4.8099999999999997E-2</v>
      </c>
      <c r="GT106" s="44">
        <v>-3.9600000000000003E-2</v>
      </c>
      <c r="GU106" s="44">
        <v>-7.4000000000000003E-3</v>
      </c>
      <c r="GV106" s="44">
        <v>-0.1065</v>
      </c>
      <c r="GW106" s="44">
        <v>-0.22270000000000001</v>
      </c>
      <c r="GX106" s="44">
        <v>2.0299999999999999E-2</v>
      </c>
      <c r="GY106" s="44">
        <v>-6.1000000000000004E-3</v>
      </c>
      <c r="GZ106" s="44">
        <v>4.7199999999999999E-2</v>
      </c>
      <c r="HA106" s="44">
        <v>1.2500000000000001E-2</v>
      </c>
      <c r="HB106" s="44">
        <v>8.4099999999999994E-2</v>
      </c>
      <c r="HC106" s="44">
        <v>1.6299999999999999E-2</v>
      </c>
      <c r="HD106" s="44">
        <v>-7.1000000000000004E-3</v>
      </c>
      <c r="HE106" s="44">
        <v>5.8000000000000003E-2</v>
      </c>
      <c r="HF106" s="44">
        <v>6.6100000000000006E-2</v>
      </c>
      <c r="HG106" s="44">
        <v>-8.9999999999999998E-4</v>
      </c>
      <c r="HH106" s="44">
        <v>2.8500000000000001E-2</v>
      </c>
      <c r="HI106" s="44">
        <v>-4.4999999999999997E-3</v>
      </c>
      <c r="HJ106" s="44">
        <v>-3.3399999999999999E-2</v>
      </c>
      <c r="HK106" s="44">
        <v>-4.6600000000000003E-2</v>
      </c>
      <c r="HL106" s="44">
        <v>-0.1226</v>
      </c>
      <c r="HM106" s="44">
        <v>2.2000000000000001E-3</v>
      </c>
      <c r="HN106" s="44">
        <v>-8.5199999999999998E-2</v>
      </c>
      <c r="HO106" s="44">
        <v>-5.9700000000000003E-2</v>
      </c>
      <c r="HP106" s="44">
        <v>-4.9799999999999997E-2</v>
      </c>
      <c r="HQ106" s="44">
        <v>-8.8999999999999996E-2</v>
      </c>
      <c r="HR106" s="44">
        <v>-8.0100000000000005E-2</v>
      </c>
      <c r="HS106" s="44">
        <v>8.8999999999999996E-2</v>
      </c>
      <c r="HT106" s="44">
        <v>8.72E-2</v>
      </c>
      <c r="HU106" s="44">
        <v>0.1004</v>
      </c>
      <c r="HV106" s="44">
        <v>3.7100000000000001E-2</v>
      </c>
      <c r="HW106" s="44">
        <v>3.7100000000000001E-2</v>
      </c>
      <c r="HX106" s="44">
        <v>4.0800000000000003E-2</v>
      </c>
      <c r="HY106" s="44">
        <v>9.9299999999999999E-2</v>
      </c>
      <c r="HZ106" s="44">
        <v>7.22E-2</v>
      </c>
      <c r="IA106" s="44">
        <v>-2.3400000000000001E-2</v>
      </c>
      <c r="IB106" s="44">
        <v>-3.4099999999999998E-2</v>
      </c>
      <c r="IC106" s="44">
        <v>-3.1E-2</v>
      </c>
      <c r="ID106" s="44">
        <v>-2.12E-2</v>
      </c>
      <c r="IE106" s="44">
        <v>-1.34E-2</v>
      </c>
      <c r="IF106" s="44">
        <v>1.2352E-2</v>
      </c>
      <c r="IG106" s="44">
        <v>2.2286E-2</v>
      </c>
      <c r="IH106" s="44">
        <v>3.6291999999999998E-2</v>
      </c>
      <c r="II106" s="44">
        <v>2.5791999999999999E-2</v>
      </c>
      <c r="IJ106" s="44">
        <v>1.2578000000000001E-2</v>
      </c>
      <c r="IK106" s="44">
        <v>2.6581E-2</v>
      </c>
      <c r="IL106" s="44">
        <v>3.2525999999999999E-2</v>
      </c>
      <c r="IM106" s="44">
        <v>3.0179999999999998E-2</v>
      </c>
      <c r="IN106" s="44"/>
      <c r="IO106" s="44"/>
      <c r="IP106" s="44"/>
      <c r="IQ106" s="44"/>
      <c r="IR106" s="44"/>
      <c r="IS106" s="44"/>
      <c r="IT106" s="44"/>
      <c r="IU106" s="44"/>
      <c r="IV106" s="44"/>
      <c r="IW106" s="44"/>
      <c r="IX106" s="44"/>
      <c r="IY106" s="44"/>
      <c r="IZ106" s="44"/>
      <c r="JA106" s="44"/>
      <c r="JB106" s="44"/>
      <c r="JC106" s="44"/>
      <c r="JD106" s="44"/>
      <c r="JE106" s="44"/>
      <c r="JF106" s="44"/>
      <c r="JG106" s="44"/>
      <c r="JH106" s="44"/>
      <c r="JI106" s="44"/>
      <c r="JJ106" s="44"/>
      <c r="JK106" s="44"/>
      <c r="JL106" s="44"/>
      <c r="JM106" s="44"/>
      <c r="JN106" s="44"/>
      <c r="JO106" s="44"/>
      <c r="JP106" s="44"/>
      <c r="JQ106" s="44"/>
      <c r="JR106" s="44"/>
      <c r="JS106" s="44"/>
      <c r="JT106" s="44"/>
      <c r="JU106" s="44"/>
      <c r="JV106" s="44"/>
      <c r="JW106" s="44"/>
      <c r="JX106" s="44"/>
      <c r="JY106" s="44"/>
      <c r="JZ106" s="44"/>
      <c r="KA106" s="44"/>
      <c r="KB106" s="44"/>
      <c r="KC106" s="44"/>
      <c r="KD106" s="44"/>
      <c r="KE106" s="44"/>
      <c r="KF106" s="44"/>
      <c r="KG106" s="44"/>
      <c r="KH106" s="44"/>
      <c r="KI106" s="44"/>
      <c r="KJ106" s="44"/>
      <c r="KK106" s="44"/>
      <c r="KL106" s="44"/>
      <c r="KM106" s="44"/>
      <c r="KN106" s="44"/>
      <c r="KO106" s="44"/>
      <c r="KP106" s="44"/>
      <c r="KQ106" s="44"/>
      <c r="KR106" s="44"/>
      <c r="KS106" s="44"/>
      <c r="KT106" s="44"/>
      <c r="KU106" s="44"/>
      <c r="KV106" s="44"/>
      <c r="KW106" s="44"/>
      <c r="KX106" s="44"/>
      <c r="KY106" s="44"/>
      <c r="KZ106" s="44"/>
      <c r="LA106" s="44"/>
      <c r="LB106" s="44"/>
      <c r="LC106" s="44"/>
      <c r="LD106" s="44"/>
      <c r="LE106" s="44"/>
      <c r="LF106" s="44"/>
      <c r="LG106" s="44"/>
      <c r="LH106" s="44"/>
      <c r="LI106" s="44"/>
      <c r="LJ106" s="44"/>
      <c r="LK106" s="44"/>
      <c r="LL106" s="44"/>
      <c r="LM106" s="44"/>
      <c r="LN106" s="44"/>
      <c r="LO106" s="44"/>
      <c r="LP106" s="44"/>
      <c r="LQ106" s="44"/>
      <c r="LR106" s="44"/>
      <c r="LS106" s="44"/>
      <c r="LT106" s="44"/>
      <c r="LU106" s="44"/>
      <c r="LV106" s="44"/>
      <c r="LW106" s="44"/>
      <c r="LX106" s="44"/>
      <c r="LY106" s="44"/>
      <c r="LZ106" s="44"/>
      <c r="MA106" s="44"/>
      <c r="MB106" s="44"/>
      <c r="MC106" s="44"/>
      <c r="MD106" s="44"/>
      <c r="ME106" s="44"/>
      <c r="MF106" s="44"/>
      <c r="MG106" s="44"/>
      <c r="MH106" s="44"/>
      <c r="MI106" s="44"/>
      <c r="MJ106" s="44"/>
      <c r="MK106" s="44"/>
      <c r="ML106" s="44"/>
      <c r="MM106" s="44"/>
      <c r="MN106" s="44"/>
      <c r="MO106" s="44"/>
      <c r="MP106" s="44"/>
      <c r="MQ106" s="44"/>
      <c r="MR106" s="44"/>
      <c r="MS106" s="44"/>
      <c r="MT106" s="44"/>
      <c r="MU106" s="44"/>
      <c r="MV106" s="44"/>
      <c r="MW106" s="44"/>
      <c r="MX106" s="44"/>
      <c r="MY106" s="44"/>
      <c r="MZ106" s="44"/>
      <c r="NA106" s="44"/>
      <c r="NB106" s="44"/>
      <c r="NC106" s="44"/>
      <c r="ND106" s="44"/>
      <c r="NE106" s="44"/>
      <c r="NF106" s="44"/>
      <c r="NG106" s="44"/>
      <c r="NH106" s="44"/>
      <c r="NI106" s="44"/>
      <c r="NJ106" s="44"/>
      <c r="NK106" s="44"/>
      <c r="NL106" s="44"/>
      <c r="NM106" s="44"/>
      <c r="NN106" s="44"/>
      <c r="NO106" s="44"/>
      <c r="NP106" s="44"/>
      <c r="NQ106" s="44"/>
      <c r="NR106" s="44"/>
      <c r="NS106" s="44"/>
      <c r="NT106" s="44"/>
      <c r="NU106" s="44"/>
      <c r="NV106" s="44"/>
      <c r="NW106" s="44"/>
      <c r="NX106" s="44"/>
      <c r="NY106" s="44"/>
      <c r="NZ106" s="44"/>
      <c r="OA106" s="44"/>
      <c r="OB106" s="44"/>
      <c r="OC106" s="44"/>
      <c r="OD106" s="44"/>
      <c r="OE106" s="44"/>
      <c r="OF106" s="44"/>
      <c r="OG106" s="44"/>
      <c r="OH106" s="44"/>
      <c r="OI106" s="44"/>
      <c r="OJ106" s="44"/>
      <c r="OK106" s="44"/>
      <c r="OL106" s="44"/>
      <c r="OM106" s="44"/>
      <c r="ON106" s="44"/>
      <c r="OO106" s="44"/>
      <c r="OP106" s="44"/>
      <c r="OQ106" s="44"/>
      <c r="OR106" s="44"/>
      <c r="OS106" s="44"/>
      <c r="OT106" s="44"/>
      <c r="OU106" s="44"/>
      <c r="OV106" s="44"/>
      <c r="OW106" s="44"/>
      <c r="OX106" s="44"/>
      <c r="OY106" s="44"/>
      <c r="OZ106" s="44"/>
      <c r="PA106" s="44"/>
      <c r="PB106" s="44"/>
      <c r="PC106" s="44"/>
      <c r="PD106" s="44"/>
      <c r="PE106" s="44"/>
      <c r="PF106" s="44"/>
      <c r="PG106" s="44"/>
      <c r="PH106" s="44"/>
      <c r="PI106" s="44"/>
      <c r="PJ106" s="44"/>
      <c r="PK106" s="44"/>
      <c r="PL106" s="44"/>
      <c r="PM106" s="44"/>
      <c r="PN106" s="44"/>
      <c r="PO106" s="44"/>
      <c r="PP106" s="44"/>
      <c r="PQ106" s="44"/>
      <c r="PR106" s="44"/>
      <c r="PS106" s="44"/>
      <c r="PT106" s="44"/>
      <c r="PU106" s="44"/>
      <c r="PV106" s="44"/>
      <c r="PW106" s="44"/>
      <c r="PX106" s="44"/>
      <c r="PY106" s="44"/>
      <c r="PZ106" s="44"/>
      <c r="QA106" s="44"/>
      <c r="QB106" s="44"/>
      <c r="QC106" s="44"/>
      <c r="QD106" s="44"/>
      <c r="QE106" s="44"/>
      <c r="QF106" s="44"/>
      <c r="QG106" s="44"/>
      <c r="QH106" s="44"/>
      <c r="QI106" s="44"/>
      <c r="QJ106" s="44"/>
      <c r="QK106" s="44"/>
      <c r="QL106" s="44"/>
      <c r="QM106" s="44"/>
      <c r="QN106" s="44"/>
      <c r="QO106" s="44"/>
      <c r="QP106" s="44"/>
      <c r="QQ106" s="44"/>
      <c r="QR106" s="44"/>
      <c r="QS106" s="44"/>
      <c r="QT106" s="44"/>
      <c r="QU106" s="44"/>
      <c r="QV106" s="44"/>
      <c r="QW106" s="44"/>
      <c r="QX106" s="44"/>
      <c r="QY106" s="44"/>
      <c r="QZ106" s="44"/>
      <c r="RA106" s="44"/>
      <c r="RB106" s="44"/>
      <c r="RC106" s="44"/>
      <c r="RD106" s="44"/>
      <c r="RE106" s="44"/>
      <c r="RF106" s="44"/>
      <c r="RG106" s="44"/>
      <c r="RH106" s="44"/>
      <c r="RI106" s="44"/>
      <c r="RJ106" s="44"/>
      <c r="RK106" s="44"/>
      <c r="RL106" s="44"/>
      <c r="RM106" s="44"/>
      <c r="RN106" s="44"/>
      <c r="RO106" s="44"/>
      <c r="RP106" s="44"/>
      <c r="RQ106" s="44"/>
      <c r="RR106" s="44"/>
      <c r="RS106" s="44"/>
      <c r="RT106" s="44"/>
      <c r="RU106" s="44"/>
      <c r="RV106" s="44"/>
      <c r="RW106" s="44"/>
      <c r="RX106" s="44"/>
      <c r="RY106" s="44"/>
      <c r="RZ106" s="44"/>
      <c r="SA106" s="44"/>
      <c r="SB106" s="44"/>
      <c r="SC106" s="44"/>
      <c r="SD106" s="44"/>
      <c r="SE106" s="44"/>
      <c r="SF106" s="44"/>
      <c r="SG106" s="44"/>
      <c r="SH106" s="44"/>
      <c r="SM106">
        <f>'GRR Data'!A102</f>
        <v>0</v>
      </c>
    </row>
    <row r="107" spans="1:507">
      <c r="A107" s="295">
        <v>28</v>
      </c>
      <c r="B107" s="40" t="s">
        <v>713</v>
      </c>
      <c r="C107" s="44">
        <v>689.9</v>
      </c>
      <c r="D107" s="44">
        <v>0.19259999999999999</v>
      </c>
      <c r="E107" s="44">
        <v>0.22209999999999999</v>
      </c>
      <c r="F107" s="44">
        <v>0.22170000000000001</v>
      </c>
      <c r="G107" s="44">
        <v>0.1797</v>
      </c>
      <c r="H107" s="44">
        <v>0.1479</v>
      </c>
      <c r="I107" s="44">
        <v>0.1545</v>
      </c>
      <c r="J107" s="44">
        <v>0.16220000000000001</v>
      </c>
      <c r="K107" s="44">
        <v>0.17499999999999999</v>
      </c>
      <c r="L107" s="44">
        <v>0.1762</v>
      </c>
      <c r="M107" s="44">
        <v>0.16300000000000001</v>
      </c>
      <c r="N107" s="44">
        <v>0.16980000000000001</v>
      </c>
      <c r="O107" s="44">
        <v>0.17119999999999999</v>
      </c>
      <c r="P107" s="44">
        <v>0.18240000000000001</v>
      </c>
      <c r="Q107" s="44">
        <v>0.161</v>
      </c>
      <c r="R107" s="44">
        <v>0.19520000000000001</v>
      </c>
      <c r="S107" s="44">
        <v>0.1542</v>
      </c>
      <c r="T107" s="44">
        <v>0.20250000000000001</v>
      </c>
      <c r="U107" s="44">
        <v>0.186</v>
      </c>
      <c r="V107" s="44">
        <v>0.188</v>
      </c>
      <c r="W107" s="44">
        <v>0.14326</v>
      </c>
      <c r="X107" s="44">
        <v>0.1027</v>
      </c>
      <c r="Y107" s="44">
        <v>0.11949</v>
      </c>
      <c r="Z107" s="44">
        <v>0.10006999999999999</v>
      </c>
      <c r="AA107" s="44">
        <v>0.1178</v>
      </c>
      <c r="AB107" s="44">
        <v>0.13753000000000001</v>
      </c>
      <c r="AC107" s="44">
        <v>9.9959999999999993E-2</v>
      </c>
      <c r="AD107" s="44">
        <v>0.12586</v>
      </c>
      <c r="AE107" s="44">
        <v>0.11512</v>
      </c>
      <c r="AF107" s="44">
        <v>0.16381999999999999</v>
      </c>
      <c r="AG107" s="44">
        <v>0.17100000000000001</v>
      </c>
      <c r="AH107" s="44">
        <v>0.14501</v>
      </c>
      <c r="AI107" s="44">
        <v>9.6739999999999993E-2</v>
      </c>
      <c r="AJ107" s="44">
        <v>0.12054999999999999</v>
      </c>
      <c r="AK107" s="44">
        <v>7.8590000000000007E-2</v>
      </c>
      <c r="AL107" s="44">
        <v>0.10745</v>
      </c>
      <c r="AM107" s="44">
        <v>0.12343000000000001</v>
      </c>
      <c r="AN107" s="44">
        <v>274.45850000000002</v>
      </c>
      <c r="AO107" s="44">
        <v>274.46890000000002</v>
      </c>
      <c r="AP107" s="44">
        <v>274.4735</v>
      </c>
      <c r="AQ107" s="44">
        <v>189.9211</v>
      </c>
      <c r="AR107" s="44">
        <v>189.94059999999999</v>
      </c>
      <c r="AS107" s="44">
        <v>189.9325</v>
      </c>
      <c r="AT107" s="44">
        <v>0.46043200000000001</v>
      </c>
      <c r="AU107" s="44">
        <v>-0.13106999999999999</v>
      </c>
      <c r="AV107" s="44">
        <v>2.0939999999999999E-3</v>
      </c>
      <c r="AW107" s="44">
        <v>0.131186</v>
      </c>
      <c r="AX107" s="44">
        <v>9.4645000000000007E-2</v>
      </c>
      <c r="AY107" s="44">
        <v>-9.3237E-2</v>
      </c>
      <c r="AZ107" s="44">
        <v>-3.1544000000000003E-2</v>
      </c>
      <c r="BA107" s="44">
        <v>0.22870199999999999</v>
      </c>
      <c r="BB107" s="44">
        <v>0.279304</v>
      </c>
      <c r="BC107" s="44">
        <v>0.107281</v>
      </c>
      <c r="BD107" s="44">
        <v>-0.11146499999999999</v>
      </c>
      <c r="BE107" s="44">
        <v>-0.17510000000000001</v>
      </c>
      <c r="BF107" s="44">
        <v>-0.101364</v>
      </c>
      <c r="BG107" s="44">
        <v>-2.6919999999999999E-2</v>
      </c>
      <c r="BH107" s="44">
        <v>-4.1526E-2</v>
      </c>
      <c r="BI107" s="44">
        <v>-0.13098599999999999</v>
      </c>
      <c r="BJ107" s="44">
        <v>0.43149999999999999</v>
      </c>
      <c r="BK107" s="44">
        <v>-6.4000000000000001E-2</v>
      </c>
      <c r="BL107" s="44">
        <v>0.20599999999999999</v>
      </c>
      <c r="BM107" s="44">
        <v>-0.11169999999999999</v>
      </c>
      <c r="BN107" s="44">
        <v>-0.13</v>
      </c>
      <c r="BO107" s="44">
        <v>-0.1305</v>
      </c>
      <c r="BP107" s="44">
        <v>-0.1346</v>
      </c>
      <c r="BQ107" s="44">
        <v>7.8700000000000006E-2</v>
      </c>
      <c r="BR107" s="44">
        <v>-2.35E-2</v>
      </c>
      <c r="BS107" s="44">
        <v>-3.15E-2</v>
      </c>
      <c r="BT107" s="44">
        <v>0.1014</v>
      </c>
      <c r="BU107" s="44">
        <v>2.4299999999999999E-2</v>
      </c>
      <c r="BV107" s="44">
        <v>7.7999999999999996E-3</v>
      </c>
      <c r="BW107" s="44">
        <v>7.1199999999999999E-2</v>
      </c>
      <c r="BX107" s="44">
        <v>0.12620000000000001</v>
      </c>
      <c r="BY107" s="44">
        <v>6.93E-2</v>
      </c>
      <c r="BZ107" s="44">
        <v>0.1358</v>
      </c>
      <c r="CA107" s="44">
        <v>0.1137</v>
      </c>
      <c r="CB107" s="44">
        <v>0.1181</v>
      </c>
      <c r="CC107" s="44">
        <v>0.1895</v>
      </c>
      <c r="CD107" s="44">
        <v>0.1774</v>
      </c>
      <c r="CE107" s="44">
        <v>0.14369999999999999</v>
      </c>
      <c r="CF107" s="44">
        <v>0.13600000000000001</v>
      </c>
      <c r="CG107" s="44">
        <v>7.2700000000000001E-2</v>
      </c>
      <c r="CH107" s="44">
        <v>8.9800000000000005E-2</v>
      </c>
      <c r="CI107" s="44">
        <v>0.10730000000000001</v>
      </c>
      <c r="CJ107" s="44">
        <v>0.47789999999999999</v>
      </c>
      <c r="CK107" s="44">
        <v>0.4168</v>
      </c>
      <c r="CL107" s="44">
        <v>0.45800000000000002</v>
      </c>
      <c r="CM107" s="44">
        <v>0.42509999999999998</v>
      </c>
      <c r="CN107" s="44">
        <f t="shared" si="173"/>
        <v>6.1099999999999988E-2</v>
      </c>
      <c r="CO107" s="44">
        <f t="shared" si="174"/>
        <v>3.290000000000004E-2</v>
      </c>
      <c r="CP107" s="44">
        <f t="shared" si="175"/>
        <v>1.4099999999999974E-2</v>
      </c>
      <c r="CQ107" s="44">
        <f t="shared" ref="CQ107" si="232">ABS(CR107)*2</f>
        <v>4.0000000000000002E-4</v>
      </c>
      <c r="CR107" s="44">
        <v>-2.0000000000000001E-4</v>
      </c>
      <c r="CS107" s="44">
        <f t="shared" ref="CS107" si="233">ABS(CT107)*2</f>
        <v>3.9600000000000003E-2</v>
      </c>
      <c r="CT107" s="44">
        <v>-1.9800000000000002E-2</v>
      </c>
      <c r="CU107" s="44">
        <f t="shared" si="178"/>
        <v>9.4000000000000004E-3</v>
      </c>
      <c r="CV107" s="44">
        <v>-4.7000000000000002E-3</v>
      </c>
      <c r="CW107" s="44">
        <f t="shared" si="179"/>
        <v>0.10440000000000001</v>
      </c>
      <c r="CX107" s="44">
        <v>-5.2200000000000003E-2</v>
      </c>
      <c r="CY107" s="44">
        <v>6.6299999999999998E-2</v>
      </c>
      <c r="CZ107" s="44">
        <v>7.3899999999999993E-2</v>
      </c>
      <c r="DA107" s="44">
        <v>5.67E-2</v>
      </c>
      <c r="DB107" s="44">
        <v>3.5299999999999998E-2</v>
      </c>
      <c r="DC107" s="44">
        <v>5.1200000000000002E-2</v>
      </c>
      <c r="DD107" s="44">
        <v>4.3900000000000002E-2</v>
      </c>
      <c r="DE107" s="44">
        <v>1.06E-2</v>
      </c>
      <c r="DF107" s="44">
        <v>4.36E-2</v>
      </c>
      <c r="DG107" s="44">
        <v>3.8199999999999998E-2</v>
      </c>
      <c r="DH107" s="44">
        <v>5.0799999999999998E-2</v>
      </c>
      <c r="DI107" s="44">
        <v>2.2000000000000001E-3</v>
      </c>
      <c r="DJ107" s="44">
        <v>0.15040000000000001</v>
      </c>
      <c r="DK107" s="44">
        <v>0.16869999999999999</v>
      </c>
      <c r="DL107" s="44">
        <v>0.1875</v>
      </c>
      <c r="DM107" s="44">
        <v>0.15690000000000001</v>
      </c>
      <c r="DN107" s="44">
        <v>0.15040000000000001</v>
      </c>
      <c r="DO107" s="44">
        <v>6.4899999999999999E-2</v>
      </c>
      <c r="DP107" s="44">
        <v>5.96E-2</v>
      </c>
      <c r="DQ107" s="44">
        <v>5.9799999999999999E-2</v>
      </c>
      <c r="DR107" s="44">
        <v>0.10829999999999999</v>
      </c>
      <c r="DS107" s="44">
        <v>7.4099999999999999E-2</v>
      </c>
      <c r="DT107" s="44">
        <v>0.11119999999999999</v>
      </c>
      <c r="DU107" s="44">
        <v>0.1143</v>
      </c>
      <c r="DV107" s="44">
        <v>7.1800000000000003E-2</v>
      </c>
      <c r="DW107" s="44">
        <v>8.0600000000000005E-2</v>
      </c>
      <c r="DX107" s="44">
        <f t="shared" si="180"/>
        <v>3.3000000000000002E-2</v>
      </c>
      <c r="DY107" s="44">
        <f t="shared" si="170"/>
        <v>5.400000000000002E-3</v>
      </c>
      <c r="DZ107" s="44">
        <f t="shared" si="171"/>
        <v>1.26E-2</v>
      </c>
      <c r="EA107" s="44">
        <f t="shared" si="172"/>
        <v>4.8599999999999997E-2</v>
      </c>
      <c r="EB107" s="44">
        <v>0.31869999999999998</v>
      </c>
      <c r="EC107" s="44">
        <v>0.30640000000000001</v>
      </c>
      <c r="ED107" s="44">
        <v>0.24610000000000001</v>
      </c>
      <c r="EE107" s="44">
        <v>0.27150000000000002</v>
      </c>
      <c r="EF107" s="44">
        <v>0.2903</v>
      </c>
      <c r="EG107" s="44">
        <v>0.27439999999999998</v>
      </c>
      <c r="EH107" s="44">
        <v>0.29530000000000001</v>
      </c>
      <c r="EI107" s="44">
        <v>0.29039999999999999</v>
      </c>
      <c r="EJ107" s="44">
        <v>0.21460000000000001</v>
      </c>
      <c r="EK107" s="44">
        <f t="shared" si="181"/>
        <v>0</v>
      </c>
      <c r="EL107" s="44">
        <v>7.7689190000000004</v>
      </c>
      <c r="EM107" s="44">
        <v>7.8269479999999998</v>
      </c>
      <c r="EN107" s="44">
        <v>7.8024820000000004</v>
      </c>
      <c r="EO107" s="44">
        <v>7.8586260000000001</v>
      </c>
      <c r="EP107" s="44">
        <v>7.820284</v>
      </c>
      <c r="EQ107" s="44">
        <v>7.8122230000000004</v>
      </c>
      <c r="ER107" s="44">
        <v>7.8057610000000004</v>
      </c>
      <c r="ES107" s="44">
        <v>7.8041640000000001</v>
      </c>
      <c r="ET107" s="44">
        <v>7.8361330000000002</v>
      </c>
      <c r="EU107" s="44">
        <v>7.805288</v>
      </c>
      <c r="EV107" s="44">
        <v>7.8332280000000001</v>
      </c>
      <c r="EW107" s="44">
        <v>7.8133509999999999</v>
      </c>
      <c r="EX107" s="44">
        <v>7.8474709999999996</v>
      </c>
      <c r="EY107" s="44">
        <v>7.8292890000000002</v>
      </c>
      <c r="EZ107" s="44">
        <v>7.8168199999999999</v>
      </c>
      <c r="FA107" s="44">
        <v>7.7794150000000002</v>
      </c>
      <c r="FB107" s="44">
        <v>7.8163559999999999</v>
      </c>
      <c r="FC107" s="44">
        <v>7.8913399999999996</v>
      </c>
      <c r="FD107" s="44">
        <v>0.35470000000000002</v>
      </c>
      <c r="FE107" s="44">
        <v>7.1400000000000005E-2</v>
      </c>
      <c r="FF107" s="44">
        <v>4.1000000000000002E-2</v>
      </c>
      <c r="FG107" s="44">
        <v>2.92E-2</v>
      </c>
      <c r="FH107" s="44">
        <v>3.9899999999999998E-2</v>
      </c>
      <c r="FI107" s="44">
        <v>8.8000000000000005E-3</v>
      </c>
      <c r="FJ107" s="44">
        <v>2.0199999999999999E-2</v>
      </c>
      <c r="FK107" s="44">
        <v>6.1000000000000004E-3</v>
      </c>
      <c r="FL107" s="44">
        <v>4.1799999999999997E-2</v>
      </c>
      <c r="FM107" s="44">
        <v>0.1114</v>
      </c>
      <c r="FN107" s="44">
        <v>5.4000000000000003E-3</v>
      </c>
      <c r="FO107" s="44">
        <v>-2.47E-2</v>
      </c>
      <c r="FP107" s="44">
        <v>-0.1077</v>
      </c>
      <c r="FQ107" s="44">
        <v>-0.24340000000000001</v>
      </c>
      <c r="FR107" s="44">
        <v>1.43E-2</v>
      </c>
      <c r="FS107" s="44">
        <v>-1.38E-2</v>
      </c>
      <c r="FT107" s="44">
        <v>0.13120000000000001</v>
      </c>
      <c r="FU107" s="44">
        <v>2.3E-2</v>
      </c>
      <c r="FV107" s="44">
        <v>2.8199999999999999E-2</v>
      </c>
      <c r="FW107" s="44">
        <v>-3.5999999999999999E-3</v>
      </c>
      <c r="FX107" s="44">
        <v>1.5800000000000002E-2</v>
      </c>
      <c r="FY107" s="44">
        <v>-4.1999999999999997E-3</v>
      </c>
      <c r="FZ107" s="44">
        <v>1.6899999999999998E-2</v>
      </c>
      <c r="GA107" s="44">
        <v>-3.5700000000000003E-2</v>
      </c>
      <c r="GB107" s="44">
        <v>1.6400000000000001E-2</v>
      </c>
      <c r="GC107" s="44">
        <v>4.9299999999999997E-2</v>
      </c>
      <c r="GD107" s="44">
        <v>8.5000000000000006E-3</v>
      </c>
      <c r="GE107" s="44">
        <v>3.1699999999999999E-2</v>
      </c>
      <c r="GF107" s="44">
        <v>-8.1900000000000001E-2</v>
      </c>
      <c r="GG107" s="44">
        <v>-7.8200000000000006E-2</v>
      </c>
      <c r="GH107" s="44">
        <v>-6.7999999999999996E-3</v>
      </c>
      <c r="GI107" s="44">
        <v>2.0500000000000001E-2</v>
      </c>
      <c r="GJ107" s="44">
        <v>0.3412</v>
      </c>
      <c r="GK107" s="44">
        <v>8.3000000000000001E-3</v>
      </c>
      <c r="GL107" s="44">
        <v>3.15E-2</v>
      </c>
      <c r="GM107" s="44">
        <v>6.8900000000000003E-2</v>
      </c>
      <c r="GN107" s="44">
        <v>7.7499999999999999E-2</v>
      </c>
      <c r="GO107" s="44">
        <v>4.3400000000000001E-2</v>
      </c>
      <c r="GP107" s="44">
        <v>5.1700000000000003E-2</v>
      </c>
      <c r="GQ107" s="44">
        <v>3.5499999999999997E-2</v>
      </c>
      <c r="GR107" s="44">
        <v>2.1899999999999999E-2</v>
      </c>
      <c r="GS107" s="44">
        <v>3.7999999999999999E-2</v>
      </c>
      <c r="GT107" s="44">
        <v>-6.5699999999999995E-2</v>
      </c>
      <c r="GU107" s="44">
        <v>-4.2299999999999997E-2</v>
      </c>
      <c r="GV107" s="44">
        <v>-0.1757</v>
      </c>
      <c r="GW107" s="44">
        <v>-0.25779999999999997</v>
      </c>
      <c r="GX107" s="44">
        <v>-5.0799999999999998E-2</v>
      </c>
      <c r="GY107" s="44">
        <v>-2.53E-2</v>
      </c>
      <c r="GZ107" s="44">
        <v>4.6600000000000003E-2</v>
      </c>
      <c r="HA107" s="44">
        <v>3.7999999999999999E-2</v>
      </c>
      <c r="HB107" s="44">
        <v>-4.1999999999999997E-3</v>
      </c>
      <c r="HC107" s="44">
        <v>1.7299999999999999E-2</v>
      </c>
      <c r="HD107" s="44">
        <v>2.9999999999999997E-4</v>
      </c>
      <c r="HE107" s="44">
        <v>2.4400000000000002E-2</v>
      </c>
      <c r="HF107" s="44">
        <v>-2.5899999999999999E-2</v>
      </c>
      <c r="HG107" s="44">
        <v>3.6499999999999998E-2</v>
      </c>
      <c r="HH107" s="44">
        <v>8.3299999999999999E-2</v>
      </c>
      <c r="HI107" s="44">
        <v>4.0300000000000002E-2</v>
      </c>
      <c r="HJ107" s="44">
        <v>4.9599999999999998E-2</v>
      </c>
      <c r="HK107" s="44">
        <v>-5.3100000000000001E-2</v>
      </c>
      <c r="HL107" s="44">
        <v>-6.3299999999999995E-2</v>
      </c>
      <c r="HM107" s="44">
        <v>1.89E-2</v>
      </c>
      <c r="HN107" s="44">
        <v>3.2300000000000002E-2</v>
      </c>
      <c r="HO107" s="44">
        <v>7.4000000000000003E-3</v>
      </c>
      <c r="HP107" s="44">
        <v>1.2699999999999999E-2</v>
      </c>
      <c r="HQ107" s="44">
        <v>-2.0799999999999999E-2</v>
      </c>
      <c r="HR107" s="44">
        <v>-1.5699999999999999E-2</v>
      </c>
      <c r="HS107" s="44">
        <v>9.0800000000000006E-2</v>
      </c>
      <c r="HT107" s="44">
        <v>7.1900000000000006E-2</v>
      </c>
      <c r="HU107" s="44">
        <v>9.0200000000000002E-2</v>
      </c>
      <c r="HV107" s="44">
        <v>5.6800000000000003E-2</v>
      </c>
      <c r="HW107" s="44">
        <v>2.5100000000000001E-2</v>
      </c>
      <c r="HX107" s="44">
        <v>3.7100000000000001E-2</v>
      </c>
      <c r="HY107" s="44">
        <v>5.4199999999999998E-2</v>
      </c>
      <c r="HZ107" s="44">
        <v>8.1299999999999997E-2</v>
      </c>
      <c r="IA107" s="44">
        <v>4.2200000000000001E-2</v>
      </c>
      <c r="IB107" s="44">
        <v>4.0500000000000001E-2</v>
      </c>
      <c r="IC107" s="44">
        <v>2.8500000000000001E-2</v>
      </c>
      <c r="ID107" s="44">
        <v>3.9100000000000003E-2</v>
      </c>
      <c r="IE107" s="44">
        <v>4.4699999999999997E-2</v>
      </c>
      <c r="IF107" s="44">
        <v>6.5226999999999993E-2</v>
      </c>
      <c r="IG107" s="44">
        <v>5.9147999999999999E-2</v>
      </c>
      <c r="IH107" s="44">
        <v>1.516E-3</v>
      </c>
      <c r="II107" s="44">
        <v>8.4672999999999998E-2</v>
      </c>
      <c r="IJ107" s="44">
        <v>1.4675000000000001E-2</v>
      </c>
      <c r="IK107" s="44">
        <v>3.5431999999999998E-2</v>
      </c>
      <c r="IL107" s="44">
        <v>1.797E-3</v>
      </c>
      <c r="IM107" s="44">
        <v>2.9461999999999999E-2</v>
      </c>
      <c r="IN107" s="44"/>
      <c r="IO107" s="44"/>
      <c r="IP107" s="44"/>
      <c r="IQ107" s="44"/>
      <c r="IR107" s="44"/>
      <c r="IS107" s="44"/>
      <c r="IT107" s="44"/>
      <c r="IU107" s="44"/>
      <c r="IV107" s="44"/>
      <c r="IW107" s="44"/>
      <c r="IX107" s="44"/>
      <c r="IY107" s="44"/>
      <c r="IZ107" s="44"/>
      <c r="JA107" s="44"/>
      <c r="JB107" s="44"/>
      <c r="JC107" s="44"/>
      <c r="JD107" s="44"/>
      <c r="JE107" s="44"/>
      <c r="JF107" s="44"/>
      <c r="JG107" s="44"/>
      <c r="JH107" s="44"/>
      <c r="JI107" s="44"/>
      <c r="JJ107" s="44"/>
      <c r="JK107" s="44"/>
      <c r="JL107" s="44"/>
      <c r="JM107" s="44"/>
      <c r="JN107" s="44"/>
      <c r="JO107" s="44"/>
      <c r="JP107" s="44"/>
      <c r="JQ107" s="44"/>
      <c r="JR107" s="44"/>
      <c r="JS107" s="44"/>
      <c r="JT107" s="44"/>
      <c r="JU107" s="44"/>
      <c r="JV107" s="44"/>
      <c r="JW107" s="44"/>
      <c r="JX107" s="44"/>
      <c r="JY107" s="44"/>
      <c r="JZ107" s="44"/>
      <c r="KA107" s="44"/>
      <c r="KB107" s="44"/>
      <c r="KC107" s="44"/>
      <c r="KD107" s="44"/>
      <c r="KE107" s="44"/>
      <c r="KF107" s="44"/>
      <c r="KG107" s="44"/>
      <c r="KH107" s="44"/>
      <c r="KI107" s="44"/>
      <c r="KJ107" s="44"/>
      <c r="KK107" s="44"/>
      <c r="KL107" s="44"/>
      <c r="KM107" s="44"/>
      <c r="KN107" s="44"/>
      <c r="KO107" s="44"/>
      <c r="KP107" s="44"/>
      <c r="KQ107" s="44"/>
      <c r="KR107" s="44"/>
      <c r="KS107" s="44"/>
      <c r="KT107" s="44"/>
      <c r="KU107" s="44"/>
      <c r="KV107" s="44"/>
      <c r="KW107" s="44"/>
      <c r="KX107" s="44"/>
      <c r="KY107" s="44"/>
      <c r="KZ107" s="44"/>
      <c r="LA107" s="44"/>
      <c r="LB107" s="44"/>
      <c r="LC107" s="44"/>
      <c r="LD107" s="44"/>
      <c r="LE107" s="44"/>
      <c r="LF107" s="44"/>
      <c r="LG107" s="44"/>
      <c r="LH107" s="44"/>
      <c r="LI107" s="44"/>
      <c r="LJ107" s="44"/>
      <c r="LK107" s="44"/>
      <c r="LL107" s="44"/>
      <c r="LM107" s="44"/>
      <c r="LN107" s="44"/>
      <c r="LO107" s="44"/>
      <c r="LP107" s="44"/>
      <c r="LQ107" s="44"/>
      <c r="LR107" s="44"/>
      <c r="LS107" s="44"/>
      <c r="LT107" s="44"/>
      <c r="LU107" s="44"/>
      <c r="LV107" s="44"/>
      <c r="LW107" s="44"/>
      <c r="LX107" s="44"/>
      <c r="LY107" s="44"/>
      <c r="LZ107" s="44"/>
      <c r="MA107" s="44"/>
      <c r="MB107" s="44"/>
      <c r="MC107" s="44"/>
      <c r="MD107" s="44"/>
      <c r="ME107" s="44"/>
      <c r="MF107" s="44"/>
      <c r="MG107" s="44"/>
      <c r="MH107" s="44"/>
      <c r="MI107" s="44"/>
      <c r="MJ107" s="44"/>
      <c r="MK107" s="44"/>
      <c r="ML107" s="44"/>
      <c r="MM107" s="44"/>
      <c r="MN107" s="44"/>
      <c r="MO107" s="44"/>
      <c r="MP107" s="44"/>
      <c r="MQ107" s="44"/>
      <c r="MR107" s="44"/>
      <c r="MS107" s="44"/>
      <c r="MT107" s="44"/>
      <c r="MU107" s="44"/>
      <c r="MV107" s="44"/>
      <c r="MW107" s="44"/>
      <c r="MX107" s="44"/>
      <c r="MY107" s="44"/>
      <c r="MZ107" s="44"/>
      <c r="NA107" s="44"/>
      <c r="NB107" s="44"/>
      <c r="NC107" s="44"/>
      <c r="ND107" s="44"/>
      <c r="NE107" s="44"/>
      <c r="NF107" s="44"/>
      <c r="NG107" s="44"/>
      <c r="NH107" s="44"/>
      <c r="NI107" s="44"/>
      <c r="NJ107" s="44"/>
      <c r="NK107" s="44"/>
      <c r="NL107" s="44"/>
      <c r="NM107" s="44"/>
      <c r="NN107" s="44"/>
      <c r="NO107" s="44"/>
      <c r="NP107" s="44"/>
      <c r="NQ107" s="44"/>
      <c r="NR107" s="44"/>
      <c r="NS107" s="44"/>
      <c r="NT107" s="44"/>
      <c r="NU107" s="44"/>
      <c r="NV107" s="44"/>
      <c r="NW107" s="44"/>
      <c r="NX107" s="44"/>
      <c r="NY107" s="44"/>
      <c r="NZ107" s="44"/>
      <c r="OA107" s="44"/>
      <c r="OB107" s="44"/>
      <c r="OC107" s="44"/>
      <c r="OD107" s="44"/>
      <c r="OE107" s="44"/>
      <c r="OF107" s="44"/>
      <c r="OG107" s="44"/>
      <c r="OH107" s="44"/>
      <c r="OI107" s="44"/>
      <c r="OJ107" s="44"/>
      <c r="OK107" s="44"/>
      <c r="OL107" s="44"/>
      <c r="OM107" s="44"/>
      <c r="ON107" s="44"/>
      <c r="OO107" s="44"/>
      <c r="OP107" s="44"/>
      <c r="OQ107" s="44"/>
      <c r="OR107" s="44"/>
      <c r="OS107" s="44"/>
      <c r="OT107" s="44"/>
      <c r="OU107" s="44"/>
      <c r="OV107" s="44"/>
      <c r="OW107" s="44"/>
      <c r="OX107" s="44"/>
      <c r="OY107" s="44"/>
      <c r="OZ107" s="44"/>
      <c r="PA107" s="44"/>
      <c r="PB107" s="44"/>
      <c r="PC107" s="44"/>
      <c r="PD107" s="44"/>
      <c r="PE107" s="44"/>
      <c r="PF107" s="44"/>
      <c r="PG107" s="44"/>
      <c r="PH107" s="44"/>
      <c r="PI107" s="44"/>
      <c r="PJ107" s="44"/>
      <c r="PK107" s="44"/>
      <c r="PL107" s="44"/>
      <c r="PM107" s="44"/>
      <c r="PN107" s="44"/>
      <c r="PO107" s="44"/>
      <c r="PP107" s="44"/>
      <c r="PQ107" s="44"/>
      <c r="PR107" s="44"/>
      <c r="PS107" s="44"/>
      <c r="PT107" s="44"/>
      <c r="PU107" s="44"/>
      <c r="PV107" s="44"/>
      <c r="PW107" s="44"/>
      <c r="PX107" s="44"/>
      <c r="PY107" s="44"/>
      <c r="PZ107" s="44"/>
      <c r="QA107" s="44"/>
      <c r="QB107" s="44"/>
      <c r="QC107" s="44"/>
      <c r="QD107" s="44"/>
      <c r="QE107" s="44"/>
      <c r="QF107" s="44"/>
      <c r="QG107" s="44"/>
      <c r="QH107" s="44"/>
      <c r="QI107" s="44"/>
      <c r="QJ107" s="44"/>
      <c r="QK107" s="44"/>
      <c r="QL107" s="44"/>
      <c r="QM107" s="44"/>
      <c r="QN107" s="44"/>
      <c r="QO107" s="44"/>
      <c r="QP107" s="44"/>
      <c r="QQ107" s="44"/>
      <c r="QR107" s="44"/>
      <c r="QS107" s="44"/>
      <c r="QT107" s="44"/>
      <c r="QU107" s="44"/>
      <c r="QV107" s="44"/>
      <c r="QW107" s="44"/>
      <c r="QX107" s="44"/>
      <c r="QY107" s="44"/>
      <c r="QZ107" s="44"/>
      <c r="RA107" s="44"/>
      <c r="RB107" s="44"/>
      <c r="RC107" s="44"/>
      <c r="RD107" s="44"/>
      <c r="RE107" s="44"/>
      <c r="RF107" s="44"/>
      <c r="RG107" s="44"/>
      <c r="RH107" s="44"/>
      <c r="RI107" s="44"/>
      <c r="RJ107" s="44"/>
      <c r="RK107" s="44"/>
      <c r="RL107" s="44"/>
      <c r="RM107" s="44"/>
      <c r="RN107" s="44"/>
      <c r="RO107" s="44"/>
      <c r="RP107" s="44"/>
      <c r="RQ107" s="44"/>
      <c r="RR107" s="44"/>
      <c r="RS107" s="44"/>
      <c r="RT107" s="44"/>
      <c r="RU107" s="44"/>
      <c r="RV107" s="44"/>
      <c r="RW107" s="44"/>
      <c r="RX107" s="44"/>
      <c r="RY107" s="44"/>
      <c r="RZ107" s="44"/>
      <c r="SA107" s="44"/>
      <c r="SB107" s="44"/>
      <c r="SC107" s="44"/>
      <c r="SD107" s="44"/>
      <c r="SE107" s="44"/>
      <c r="SF107" s="44"/>
      <c r="SG107" s="44"/>
      <c r="SH107" s="44"/>
      <c r="SM107">
        <f>'GRR Data'!A103</f>
        <v>0</v>
      </c>
    </row>
    <row r="108" spans="1:507">
      <c r="A108" s="295">
        <v>29</v>
      </c>
      <c r="B108" s="40" t="s">
        <v>714</v>
      </c>
      <c r="C108" s="44">
        <v>692.2</v>
      </c>
      <c r="D108" s="44">
        <v>0.17449999999999999</v>
      </c>
      <c r="E108" s="44">
        <v>0.2162</v>
      </c>
      <c r="F108" s="44">
        <v>0.26929999999999998</v>
      </c>
      <c r="G108" s="44">
        <v>0.15740000000000001</v>
      </c>
      <c r="H108" s="44">
        <v>0.19339999999999999</v>
      </c>
      <c r="I108" s="44">
        <v>0.19900000000000001</v>
      </c>
      <c r="J108" s="44">
        <v>0.19350000000000001</v>
      </c>
      <c r="K108" s="44">
        <v>0.16009999999999999</v>
      </c>
      <c r="L108" s="44">
        <v>0.17749999999999999</v>
      </c>
      <c r="M108" s="44">
        <v>0.15559999999999999</v>
      </c>
      <c r="N108" s="44">
        <v>0.1615</v>
      </c>
      <c r="O108" s="44">
        <v>0.17499999999999999</v>
      </c>
      <c r="P108" s="44">
        <v>0.2162</v>
      </c>
      <c r="Q108" s="44">
        <v>0.20100000000000001</v>
      </c>
      <c r="R108" s="44">
        <v>0.20449999999999999</v>
      </c>
      <c r="S108" s="44">
        <v>0.16769999999999999</v>
      </c>
      <c r="T108" s="44">
        <v>0.20610000000000001</v>
      </c>
      <c r="U108" s="44">
        <v>0.17100000000000001</v>
      </c>
      <c r="V108" s="44">
        <v>0.17460000000000001</v>
      </c>
      <c r="W108" s="44">
        <v>0.14806</v>
      </c>
      <c r="X108" s="44">
        <v>8.4959999999999994E-2</v>
      </c>
      <c r="Y108" s="44">
        <v>8.2549999999999998E-2</v>
      </c>
      <c r="Z108" s="44">
        <v>6.2890000000000001E-2</v>
      </c>
      <c r="AA108" s="44">
        <v>0.10092</v>
      </c>
      <c r="AB108" s="44">
        <v>0.10518000000000001</v>
      </c>
      <c r="AC108" s="44">
        <v>4.9860000000000002E-2</v>
      </c>
      <c r="AD108" s="44">
        <v>0.10405</v>
      </c>
      <c r="AE108" s="44">
        <v>7.662999999999999E-2</v>
      </c>
      <c r="AF108" s="44">
        <v>0.109</v>
      </c>
      <c r="AG108" s="44">
        <v>0.13593</v>
      </c>
      <c r="AH108" s="44">
        <v>0.108</v>
      </c>
      <c r="AI108" s="44">
        <v>7.5579999999999994E-2</v>
      </c>
      <c r="AJ108" s="44">
        <v>0.11411</v>
      </c>
      <c r="AK108" s="44">
        <v>5.6809999999999999E-2</v>
      </c>
      <c r="AL108" s="44">
        <v>9.4409999999999994E-2</v>
      </c>
      <c r="AM108" s="44">
        <v>9.1319999999999998E-2</v>
      </c>
      <c r="AN108" s="44">
        <v>274.47149999999999</v>
      </c>
      <c r="AO108" s="44">
        <v>274.47039999999998</v>
      </c>
      <c r="AP108" s="44">
        <v>274.47649999999999</v>
      </c>
      <c r="AQ108" s="44">
        <v>189.90950000000001</v>
      </c>
      <c r="AR108" s="44">
        <v>189.9145</v>
      </c>
      <c r="AS108" s="44">
        <v>189.9204</v>
      </c>
      <c r="AT108" s="44">
        <v>0.50426099999999996</v>
      </c>
      <c r="AU108" s="44">
        <v>-0.130444</v>
      </c>
      <c r="AV108" s="44">
        <v>3.0651999999999999E-2</v>
      </c>
      <c r="AW108" s="44">
        <v>0.12205100000000001</v>
      </c>
      <c r="AX108" s="44">
        <v>5.9158000000000002E-2</v>
      </c>
      <c r="AY108" s="44">
        <v>-0.140067</v>
      </c>
      <c r="AZ108" s="44">
        <v>-3.3881000000000001E-2</v>
      </c>
      <c r="BA108" s="44">
        <v>0.25457999999999997</v>
      </c>
      <c r="BB108" s="44">
        <v>0.30341200000000002</v>
      </c>
      <c r="BC108" s="44">
        <v>0.151367</v>
      </c>
      <c r="BD108" s="44">
        <v>-8.8936000000000001E-2</v>
      </c>
      <c r="BE108" s="44">
        <v>-0.14960399999999999</v>
      </c>
      <c r="BF108" s="44">
        <v>-0.100522</v>
      </c>
      <c r="BG108" s="44">
        <v>-4.0056000000000001E-2</v>
      </c>
      <c r="BH108" s="44">
        <v>-5.5988000000000003E-2</v>
      </c>
      <c r="BI108" s="44">
        <v>-0.181723</v>
      </c>
      <c r="BJ108" s="44">
        <v>0.38550000000000001</v>
      </c>
      <c r="BK108" s="44">
        <v>-4.5199999999999997E-2</v>
      </c>
      <c r="BL108" s="44">
        <v>0.18740000000000001</v>
      </c>
      <c r="BM108" s="44">
        <v>-0.1439</v>
      </c>
      <c r="BN108" s="44">
        <v>-0.16239999999999999</v>
      </c>
      <c r="BO108" s="44">
        <v>-0.1552</v>
      </c>
      <c r="BP108" s="44">
        <v>-0.14660000000000001</v>
      </c>
      <c r="BQ108" s="44">
        <v>0.14099999999999999</v>
      </c>
      <c r="BR108" s="44">
        <v>1.5800000000000002E-2</v>
      </c>
      <c r="BS108" s="44">
        <v>-6.8699999999999997E-2</v>
      </c>
      <c r="BT108" s="44">
        <v>2.2499999999999999E-2</v>
      </c>
      <c r="BU108" s="44">
        <v>4.4000000000000003E-3</v>
      </c>
      <c r="BV108" s="44">
        <v>2.2599999999999999E-2</v>
      </c>
      <c r="BW108" s="44">
        <v>9.4500000000000001E-2</v>
      </c>
      <c r="BX108" s="44">
        <v>0.1174</v>
      </c>
      <c r="BY108" s="44">
        <v>0.13900000000000001</v>
      </c>
      <c r="BZ108" s="44">
        <v>0.1168</v>
      </c>
      <c r="CA108" s="44">
        <v>0.10879999999999999</v>
      </c>
      <c r="CB108" s="44">
        <v>0.11990000000000001</v>
      </c>
      <c r="CC108" s="44">
        <v>9.6799999999999997E-2</v>
      </c>
      <c r="CD108" s="44">
        <v>0.1905</v>
      </c>
      <c r="CE108" s="44">
        <v>0.13600000000000001</v>
      </c>
      <c r="CF108" s="44">
        <v>9.9299999999999999E-2</v>
      </c>
      <c r="CG108" s="44">
        <v>9.0800000000000006E-2</v>
      </c>
      <c r="CH108" s="44">
        <v>0.10780000000000001</v>
      </c>
      <c r="CI108" s="44">
        <v>8.0799999999999997E-2</v>
      </c>
      <c r="CJ108" s="44">
        <v>0.5413</v>
      </c>
      <c r="CK108" s="44">
        <v>0.5282</v>
      </c>
      <c r="CL108" s="44">
        <v>0.53439999999999999</v>
      </c>
      <c r="CM108" s="44">
        <v>0.50180000000000002</v>
      </c>
      <c r="CN108" s="44">
        <f t="shared" si="173"/>
        <v>1.3100000000000001E-2</v>
      </c>
      <c r="CO108" s="44">
        <f t="shared" si="174"/>
        <v>3.2599999999999962E-2</v>
      </c>
      <c r="CP108" s="44">
        <f t="shared" si="175"/>
        <v>9.7499999999999809E-3</v>
      </c>
      <c r="CQ108" s="44">
        <f t="shared" ref="CQ108" si="234">ABS(CR108)*2</f>
        <v>0.32140000000000002</v>
      </c>
      <c r="CR108" s="44">
        <v>-0.16070000000000001</v>
      </c>
      <c r="CS108" s="44">
        <f t="shared" ref="CS108" si="235">ABS(CT108)*2</f>
        <v>0.1174</v>
      </c>
      <c r="CT108" s="44">
        <v>-5.8700000000000002E-2</v>
      </c>
      <c r="CU108" s="44">
        <f t="shared" si="178"/>
        <v>0.24299999999999999</v>
      </c>
      <c r="CV108" s="44">
        <v>-0.1215</v>
      </c>
      <c r="CW108" s="44">
        <f t="shared" si="179"/>
        <v>0.10340000000000001</v>
      </c>
      <c r="CX108" s="44">
        <v>-5.1700000000000003E-2</v>
      </c>
      <c r="CY108" s="44">
        <v>3.5000000000000003E-2</v>
      </c>
      <c r="CZ108" s="44">
        <v>3.2800000000000003E-2</v>
      </c>
      <c r="DA108" s="44">
        <v>7.6700000000000004E-2</v>
      </c>
      <c r="DB108" s="44">
        <v>8.6199999999999999E-2</v>
      </c>
      <c r="DC108" s="44">
        <v>7.0599999999999996E-2</v>
      </c>
      <c r="DD108" s="44">
        <v>5.4399999999999997E-2</v>
      </c>
      <c r="DE108" s="44">
        <v>5.2299999999999999E-2</v>
      </c>
      <c r="DF108" s="44">
        <v>0.02</v>
      </c>
      <c r="DG108" s="44">
        <v>2.6599999999999999E-2</v>
      </c>
      <c r="DH108" s="44">
        <v>2.07E-2</v>
      </c>
      <c r="DI108" s="44">
        <v>3.9E-2</v>
      </c>
      <c r="DJ108" s="44">
        <v>0.1565</v>
      </c>
      <c r="DK108" s="44">
        <v>0.17530000000000001</v>
      </c>
      <c r="DL108" s="44">
        <v>0.15690000000000001</v>
      </c>
      <c r="DM108" s="44">
        <v>0.16300000000000001</v>
      </c>
      <c r="DN108" s="44">
        <v>0.19370000000000001</v>
      </c>
      <c r="DO108" s="44">
        <v>8.5300000000000001E-2</v>
      </c>
      <c r="DP108" s="44">
        <v>6.9400000000000003E-2</v>
      </c>
      <c r="DQ108" s="44">
        <v>7.0099999999999996E-2</v>
      </c>
      <c r="DR108" s="44">
        <v>9.8599999999999993E-2</v>
      </c>
      <c r="DS108" s="44">
        <v>7.2800000000000004E-2</v>
      </c>
      <c r="DT108" s="44">
        <v>7.0499999999999993E-2</v>
      </c>
      <c r="DU108" s="44">
        <v>0.1135</v>
      </c>
      <c r="DV108" s="44">
        <v>9.1499999999999998E-2</v>
      </c>
      <c r="DW108" s="44">
        <v>8.0399999999999999E-2</v>
      </c>
      <c r="DX108" s="44">
        <f t="shared" si="180"/>
        <v>3.2299999999999995E-2</v>
      </c>
      <c r="DY108" s="44">
        <f t="shared" si="170"/>
        <v>6.5999999999999982E-3</v>
      </c>
      <c r="DZ108" s="44">
        <f t="shared" si="171"/>
        <v>5.899999999999999E-3</v>
      </c>
      <c r="EA108" s="44">
        <f t="shared" si="172"/>
        <v>1.83E-2</v>
      </c>
      <c r="EB108" s="44">
        <v>0.26979999999999998</v>
      </c>
      <c r="EC108" s="44">
        <v>0.28249999999999997</v>
      </c>
      <c r="ED108" s="44">
        <v>0.20910000000000001</v>
      </c>
      <c r="EE108" s="44">
        <v>0.2109</v>
      </c>
      <c r="EF108" s="44">
        <v>0.2109</v>
      </c>
      <c r="EG108" s="44">
        <v>0.2324</v>
      </c>
      <c r="EH108" s="44">
        <v>0.20430000000000001</v>
      </c>
      <c r="EI108" s="44">
        <v>0.2051</v>
      </c>
      <c r="EJ108" s="44">
        <v>0.25159999999999999</v>
      </c>
      <c r="EK108" s="44">
        <f t="shared" si="181"/>
        <v>3.7200000000000011E-2</v>
      </c>
      <c r="EL108" s="44">
        <v>7.795382</v>
      </c>
      <c r="EM108" s="44">
        <v>7.8392340000000003</v>
      </c>
      <c r="EN108" s="44">
        <v>7.8292979999999996</v>
      </c>
      <c r="EO108" s="44">
        <v>7.9000649999999997</v>
      </c>
      <c r="EP108" s="44">
        <v>7.8329500000000003</v>
      </c>
      <c r="EQ108" s="44">
        <v>7.819731</v>
      </c>
      <c r="ER108" s="44">
        <v>7.7996749999999997</v>
      </c>
      <c r="ES108" s="44">
        <v>7.8148629999999999</v>
      </c>
      <c r="ET108" s="44">
        <v>7.8450470000000001</v>
      </c>
      <c r="EU108" s="44">
        <v>7.8220809999999998</v>
      </c>
      <c r="EV108" s="44">
        <v>7.7609669999999999</v>
      </c>
      <c r="EW108" s="44">
        <v>7.78599</v>
      </c>
      <c r="EX108" s="44">
        <v>7.7817749999999997</v>
      </c>
      <c r="EY108" s="44">
        <v>7.8259249999999998</v>
      </c>
      <c r="EZ108" s="44">
        <v>7.76518</v>
      </c>
      <c r="FA108" s="44">
        <v>7.7674250000000002</v>
      </c>
      <c r="FB108" s="44">
        <v>7.7547750000000004</v>
      </c>
      <c r="FC108" s="44">
        <v>7.8528190000000002</v>
      </c>
      <c r="FD108" s="44">
        <v>0.36180000000000001</v>
      </c>
      <c r="FE108" s="44">
        <v>7.1999999999999995E-2</v>
      </c>
      <c r="FF108" s="44">
        <v>5.1799999999999999E-2</v>
      </c>
      <c r="FG108" s="44">
        <v>3.0200000000000001E-2</v>
      </c>
      <c r="FH108" s="44">
        <v>3.0800000000000001E-2</v>
      </c>
      <c r="FI108" s="44">
        <v>-2.6499999999999999E-2</v>
      </c>
      <c r="FJ108" s="44">
        <v>1.0500000000000001E-2</v>
      </c>
      <c r="FK108" s="44">
        <v>4.3799999999999999E-2</v>
      </c>
      <c r="FL108" s="44">
        <v>5.5599999999999997E-2</v>
      </c>
      <c r="FM108" s="44">
        <v>0.10730000000000001</v>
      </c>
      <c r="FN108" s="44">
        <v>-7.4999999999999997E-3</v>
      </c>
      <c r="FO108" s="44">
        <v>-2.7400000000000001E-2</v>
      </c>
      <c r="FP108" s="44">
        <v>-0.13220000000000001</v>
      </c>
      <c r="FQ108" s="44">
        <v>-0.25440000000000002</v>
      </c>
      <c r="FR108" s="44">
        <v>4.0899999999999999E-2</v>
      </c>
      <c r="FS108" s="44">
        <v>5.3E-3</v>
      </c>
      <c r="FT108" s="44">
        <v>0.15379999999999999</v>
      </c>
      <c r="FU108" s="44">
        <v>6.9500000000000006E-2</v>
      </c>
      <c r="FV108" s="44">
        <v>-2.0799999999999999E-2</v>
      </c>
      <c r="FW108" s="44">
        <v>4.0000000000000002E-4</v>
      </c>
      <c r="FX108" s="44">
        <v>1.5599999999999999E-2</v>
      </c>
      <c r="FY108" s="44">
        <v>5.0200000000000002E-2</v>
      </c>
      <c r="FZ108" s="44">
        <v>2.86E-2</v>
      </c>
      <c r="GA108" s="44">
        <v>2.5600000000000001E-2</v>
      </c>
      <c r="GB108" s="44">
        <v>-5.1999999999999998E-3</v>
      </c>
      <c r="GC108" s="44">
        <v>3.0599999999999999E-2</v>
      </c>
      <c r="GD108" s="44">
        <v>-8.6E-3</v>
      </c>
      <c r="GE108" s="44">
        <v>-4.53E-2</v>
      </c>
      <c r="GF108" s="44">
        <v>-2.1999999999999999E-2</v>
      </c>
      <c r="GG108" s="44">
        <v>-8.43E-2</v>
      </c>
      <c r="GH108" s="44">
        <v>2.0199999999999999E-2</v>
      </c>
      <c r="GI108" s="44">
        <v>-5.4699999999999999E-2</v>
      </c>
      <c r="GJ108" s="44">
        <v>0.33360000000000001</v>
      </c>
      <c r="GK108" s="44">
        <v>4.0800000000000003E-2</v>
      </c>
      <c r="GL108" s="44">
        <v>5.8099999999999999E-2</v>
      </c>
      <c r="GM108" s="44">
        <v>7.0800000000000002E-2</v>
      </c>
      <c r="GN108" s="44">
        <v>6.54E-2</v>
      </c>
      <c r="GO108" s="44">
        <v>-6.9999999999999999E-4</v>
      </c>
      <c r="GP108" s="44">
        <v>2.75E-2</v>
      </c>
      <c r="GQ108" s="44">
        <v>5.4300000000000001E-2</v>
      </c>
      <c r="GR108" s="44">
        <v>3.1699999999999999E-2</v>
      </c>
      <c r="GS108" s="44">
        <v>4.6100000000000002E-2</v>
      </c>
      <c r="GT108" s="44">
        <v>-6.2199999999999998E-2</v>
      </c>
      <c r="GU108" s="44">
        <v>-4.4699999999999997E-2</v>
      </c>
      <c r="GV108" s="44">
        <v>-0.17810000000000001</v>
      </c>
      <c r="GW108" s="44">
        <v>-0.26279999999999998</v>
      </c>
      <c r="GX108" s="44">
        <v>3.8E-3</v>
      </c>
      <c r="GY108" s="44">
        <v>5.7000000000000002E-3</v>
      </c>
      <c r="GZ108" s="44">
        <v>6.59E-2</v>
      </c>
      <c r="HA108" s="44">
        <v>-2.63E-2</v>
      </c>
      <c r="HB108" s="44">
        <v>-6.4000000000000003E-3</v>
      </c>
      <c r="HC108" s="44">
        <v>1.47E-2</v>
      </c>
      <c r="HD108" s="44">
        <v>5.8099999999999999E-2</v>
      </c>
      <c r="HE108" s="44">
        <v>4.5400000000000003E-2</v>
      </c>
      <c r="HF108" s="44">
        <v>4.8899999999999999E-2</v>
      </c>
      <c r="HG108" s="44">
        <v>1.95E-2</v>
      </c>
      <c r="HH108" s="44">
        <v>5.7200000000000001E-2</v>
      </c>
      <c r="HI108" s="44">
        <v>1.15E-2</v>
      </c>
      <c r="HJ108" s="44">
        <v>-2.7099999999999999E-2</v>
      </c>
      <c r="HK108" s="44">
        <v>-1.0699999999999999E-2</v>
      </c>
      <c r="HL108" s="44">
        <v>-7.4899999999999994E-2</v>
      </c>
      <c r="HM108" s="44">
        <v>2.2599999999999999E-2</v>
      </c>
      <c r="HN108" s="44">
        <v>-5.4199999999999998E-2</v>
      </c>
      <c r="HO108" s="44">
        <v>6.1999999999999998E-3</v>
      </c>
      <c r="HP108" s="44">
        <v>1.5100000000000001E-2</v>
      </c>
      <c r="HQ108" s="44">
        <v>-3.4500000000000003E-2</v>
      </c>
      <c r="HR108" s="44">
        <v>-2.47E-2</v>
      </c>
      <c r="HS108" s="44">
        <v>8.2000000000000003E-2</v>
      </c>
      <c r="HT108" s="44">
        <v>9.9000000000000005E-2</v>
      </c>
      <c r="HU108" s="44">
        <v>9.8799999999999999E-2</v>
      </c>
      <c r="HV108" s="44">
        <v>4.4900000000000002E-2</v>
      </c>
      <c r="HW108" s="44">
        <v>0.1009</v>
      </c>
      <c r="HX108" s="44">
        <v>3.9800000000000002E-2</v>
      </c>
      <c r="HY108" s="44">
        <v>8.1299999999999997E-2</v>
      </c>
      <c r="HZ108" s="44">
        <v>4.5100000000000001E-2</v>
      </c>
      <c r="IA108" s="44">
        <v>3.0700000000000002E-2</v>
      </c>
      <c r="IB108" s="44">
        <v>3.0599999999999999E-2</v>
      </c>
      <c r="IC108" s="44">
        <v>2.87E-2</v>
      </c>
      <c r="ID108" s="44">
        <v>3.8300000000000001E-2</v>
      </c>
      <c r="IE108" s="44">
        <v>4.7199999999999999E-2</v>
      </c>
      <c r="IF108" s="44">
        <v>1.4293E-2</v>
      </c>
      <c r="IG108" s="44">
        <v>3.8085000000000001E-2</v>
      </c>
      <c r="IH108" s="44">
        <v>2.3654999999999999E-2</v>
      </c>
      <c r="II108" s="44">
        <v>2.7480000000000001E-2</v>
      </c>
      <c r="IJ108" s="44">
        <v>1.6185000000000001E-2</v>
      </c>
      <c r="IK108" s="44">
        <v>4.1140999999999997E-2</v>
      </c>
      <c r="IL108" s="44">
        <v>2.5961000000000001E-2</v>
      </c>
      <c r="IM108" s="44">
        <v>9.0059E-2</v>
      </c>
      <c r="IN108" s="44"/>
      <c r="IO108" s="44"/>
      <c r="IP108" s="44"/>
      <c r="IQ108" s="44"/>
      <c r="IR108" s="44"/>
      <c r="IS108" s="44"/>
      <c r="IT108" s="44"/>
      <c r="IU108" s="44"/>
      <c r="IV108" s="44"/>
      <c r="IW108" s="44"/>
      <c r="IX108" s="44"/>
      <c r="IY108" s="44"/>
      <c r="IZ108" s="44"/>
      <c r="JA108" s="44"/>
      <c r="JB108" s="44"/>
      <c r="JC108" s="44"/>
      <c r="JD108" s="44"/>
      <c r="JE108" s="44"/>
      <c r="JF108" s="44"/>
      <c r="JG108" s="44"/>
      <c r="JH108" s="44"/>
      <c r="JI108" s="44"/>
      <c r="JJ108" s="44"/>
      <c r="JK108" s="44"/>
      <c r="JL108" s="44"/>
      <c r="JM108" s="44"/>
      <c r="JN108" s="44"/>
      <c r="JO108" s="44"/>
      <c r="JP108" s="44"/>
      <c r="JQ108" s="44"/>
      <c r="JR108" s="44"/>
      <c r="JS108" s="44"/>
      <c r="JT108" s="44"/>
      <c r="JU108" s="44"/>
      <c r="JV108" s="44"/>
      <c r="JW108" s="44"/>
      <c r="JX108" s="44"/>
      <c r="JY108" s="44"/>
      <c r="JZ108" s="44"/>
      <c r="KA108" s="44"/>
      <c r="KB108" s="44"/>
      <c r="KC108" s="44"/>
      <c r="KD108" s="44"/>
      <c r="KE108" s="44"/>
      <c r="KF108" s="44"/>
      <c r="KG108" s="44"/>
      <c r="KH108" s="44"/>
      <c r="KI108" s="44"/>
      <c r="KJ108" s="44"/>
      <c r="KK108" s="44"/>
      <c r="KL108" s="44"/>
      <c r="KM108" s="44"/>
      <c r="KN108" s="44"/>
      <c r="KO108" s="44"/>
      <c r="KP108" s="44"/>
      <c r="KQ108" s="44"/>
      <c r="KR108" s="44"/>
      <c r="KS108" s="44"/>
      <c r="KT108" s="44"/>
      <c r="KU108" s="44"/>
      <c r="KV108" s="44"/>
      <c r="KW108" s="44"/>
      <c r="KX108" s="44"/>
      <c r="KY108" s="44"/>
      <c r="KZ108" s="44"/>
      <c r="LA108" s="44"/>
      <c r="LB108" s="44"/>
      <c r="LC108" s="44"/>
      <c r="LD108" s="44"/>
      <c r="LE108" s="44"/>
      <c r="LF108" s="44"/>
      <c r="LG108" s="44"/>
      <c r="LH108" s="44"/>
      <c r="LI108" s="44"/>
      <c r="LJ108" s="44"/>
      <c r="LK108" s="44"/>
      <c r="LL108" s="44"/>
      <c r="LM108" s="44"/>
      <c r="LN108" s="44"/>
      <c r="LO108" s="44"/>
      <c r="LP108" s="44"/>
      <c r="LQ108" s="44"/>
      <c r="LR108" s="44"/>
      <c r="LS108" s="44"/>
      <c r="LT108" s="44"/>
      <c r="LU108" s="44"/>
      <c r="LV108" s="44"/>
      <c r="LW108" s="44"/>
      <c r="LX108" s="44"/>
      <c r="LY108" s="44"/>
      <c r="LZ108" s="44"/>
      <c r="MA108" s="44"/>
      <c r="MB108" s="44"/>
      <c r="MC108" s="44"/>
      <c r="MD108" s="44"/>
      <c r="ME108" s="44"/>
      <c r="MF108" s="44"/>
      <c r="MG108" s="44"/>
      <c r="MH108" s="44"/>
      <c r="MI108" s="44"/>
      <c r="MJ108" s="44"/>
      <c r="MK108" s="44"/>
      <c r="ML108" s="44"/>
      <c r="MM108" s="44"/>
      <c r="MN108" s="44"/>
      <c r="MO108" s="44"/>
      <c r="MP108" s="44"/>
      <c r="MQ108" s="44"/>
      <c r="MR108" s="44"/>
      <c r="MS108" s="44"/>
      <c r="MT108" s="44"/>
      <c r="MU108" s="44"/>
      <c r="MV108" s="44"/>
      <c r="MW108" s="44"/>
      <c r="MX108" s="44"/>
      <c r="MY108" s="44"/>
      <c r="MZ108" s="44"/>
      <c r="NA108" s="44"/>
      <c r="NB108" s="44"/>
      <c r="NC108" s="44"/>
      <c r="ND108" s="44"/>
      <c r="NE108" s="44"/>
      <c r="NF108" s="44"/>
      <c r="NG108" s="44"/>
      <c r="NH108" s="44"/>
      <c r="NI108" s="44"/>
      <c r="NJ108" s="44"/>
      <c r="NK108" s="44"/>
      <c r="NL108" s="44"/>
      <c r="NM108" s="44"/>
      <c r="NN108" s="44"/>
      <c r="NO108" s="44"/>
      <c r="NP108" s="44"/>
      <c r="NQ108" s="44"/>
      <c r="NR108" s="44"/>
      <c r="NS108" s="44"/>
      <c r="NT108" s="44"/>
      <c r="NU108" s="44"/>
      <c r="NV108" s="44"/>
      <c r="NW108" s="44"/>
      <c r="NX108" s="44"/>
      <c r="NY108" s="44"/>
      <c r="NZ108" s="44"/>
      <c r="OA108" s="44"/>
      <c r="OB108" s="44"/>
      <c r="OC108" s="44"/>
      <c r="OD108" s="44"/>
      <c r="OE108" s="44"/>
      <c r="OF108" s="44"/>
      <c r="OG108" s="44"/>
      <c r="OH108" s="44"/>
      <c r="OI108" s="44"/>
      <c r="OJ108" s="44"/>
      <c r="OK108" s="44"/>
      <c r="OL108" s="44"/>
      <c r="OM108" s="44"/>
      <c r="ON108" s="44"/>
      <c r="OO108" s="44"/>
      <c r="OP108" s="44"/>
      <c r="OQ108" s="44"/>
      <c r="OR108" s="44"/>
      <c r="OS108" s="44"/>
      <c r="OT108" s="44"/>
      <c r="OU108" s="44"/>
      <c r="OV108" s="44"/>
      <c r="OW108" s="44"/>
      <c r="OX108" s="44"/>
      <c r="OY108" s="44"/>
      <c r="OZ108" s="44"/>
      <c r="PA108" s="44"/>
      <c r="PB108" s="44"/>
      <c r="PC108" s="44"/>
      <c r="PD108" s="44"/>
      <c r="PE108" s="44"/>
      <c r="PF108" s="44"/>
      <c r="PG108" s="44"/>
      <c r="PH108" s="44"/>
      <c r="PI108" s="44"/>
      <c r="PJ108" s="44"/>
      <c r="PK108" s="44"/>
      <c r="PL108" s="44"/>
      <c r="PM108" s="44"/>
      <c r="PN108" s="44"/>
      <c r="PO108" s="44"/>
      <c r="PP108" s="44"/>
      <c r="PQ108" s="44"/>
      <c r="PR108" s="44"/>
      <c r="PS108" s="44"/>
      <c r="PT108" s="44"/>
      <c r="PU108" s="44"/>
      <c r="PV108" s="44"/>
      <c r="PW108" s="44"/>
      <c r="PX108" s="44"/>
      <c r="PY108" s="44"/>
      <c r="PZ108" s="44"/>
      <c r="QA108" s="44"/>
      <c r="QB108" s="44"/>
      <c r="QC108" s="44"/>
      <c r="QD108" s="44"/>
      <c r="QE108" s="44"/>
      <c r="QF108" s="44"/>
      <c r="QG108" s="44"/>
      <c r="QH108" s="44"/>
      <c r="QI108" s="44"/>
      <c r="QJ108" s="44"/>
      <c r="QK108" s="44"/>
      <c r="QL108" s="44"/>
      <c r="QM108" s="44"/>
      <c r="QN108" s="44"/>
      <c r="QO108" s="44"/>
      <c r="QP108" s="44"/>
      <c r="QQ108" s="44"/>
      <c r="QR108" s="44"/>
      <c r="QS108" s="44"/>
      <c r="QT108" s="44"/>
      <c r="QU108" s="44"/>
      <c r="QV108" s="44"/>
      <c r="QW108" s="44"/>
      <c r="QX108" s="44"/>
      <c r="QY108" s="44"/>
      <c r="QZ108" s="44"/>
      <c r="RA108" s="44"/>
      <c r="RB108" s="44"/>
      <c r="RC108" s="44"/>
      <c r="RD108" s="44"/>
      <c r="RE108" s="44"/>
      <c r="RF108" s="44"/>
      <c r="RG108" s="44"/>
      <c r="RH108" s="44"/>
      <c r="RI108" s="44"/>
      <c r="RJ108" s="44"/>
      <c r="RK108" s="44"/>
      <c r="RL108" s="44"/>
      <c r="RM108" s="44"/>
      <c r="RN108" s="44"/>
      <c r="RO108" s="44"/>
      <c r="RP108" s="44"/>
      <c r="RQ108" s="44"/>
      <c r="RR108" s="44"/>
      <c r="RS108" s="44"/>
      <c r="RT108" s="44"/>
      <c r="RU108" s="44"/>
      <c r="RV108" s="44"/>
      <c r="RW108" s="44"/>
      <c r="RX108" s="44"/>
      <c r="RY108" s="44"/>
      <c r="RZ108" s="44"/>
      <c r="SA108" s="44"/>
      <c r="SB108" s="44"/>
      <c r="SC108" s="44"/>
      <c r="SD108" s="44"/>
      <c r="SE108" s="44"/>
      <c r="SF108" s="44"/>
      <c r="SG108" s="44"/>
      <c r="SH108" s="44"/>
      <c r="SM108">
        <f>'GRR Data'!A104</f>
        <v>0</v>
      </c>
    </row>
    <row r="109" spans="1:507">
      <c r="A109" s="295">
        <v>30</v>
      </c>
      <c r="B109" s="40" t="s">
        <v>715</v>
      </c>
      <c r="C109" s="44">
        <v>693.6</v>
      </c>
      <c r="D109" s="44">
        <v>0.20269999999999999</v>
      </c>
      <c r="E109" s="44">
        <v>0.2213</v>
      </c>
      <c r="F109" s="44">
        <v>0.2092</v>
      </c>
      <c r="G109" s="44">
        <v>0.16339999999999999</v>
      </c>
      <c r="H109" s="44">
        <v>0.1125</v>
      </c>
      <c r="I109" s="44">
        <v>0.15190000000000001</v>
      </c>
      <c r="J109" s="44">
        <v>0.15609999999999999</v>
      </c>
      <c r="K109" s="44">
        <v>0.15040000000000001</v>
      </c>
      <c r="L109" s="44">
        <v>0.1237</v>
      </c>
      <c r="M109" s="44">
        <v>0.1137</v>
      </c>
      <c r="N109" s="44">
        <v>0.1421</v>
      </c>
      <c r="O109" s="44">
        <v>0.1384</v>
      </c>
      <c r="P109" s="44">
        <v>0.15509999999999999</v>
      </c>
      <c r="Q109" s="44">
        <v>0.1138</v>
      </c>
      <c r="R109" s="44">
        <v>0.1207</v>
      </c>
      <c r="S109" s="44">
        <v>0.24390000000000001</v>
      </c>
      <c r="T109" s="44">
        <v>0.1961</v>
      </c>
      <c r="U109" s="44">
        <v>0.18709999999999999</v>
      </c>
      <c r="V109" s="44">
        <v>0.18329999999999999</v>
      </c>
      <c r="W109" s="44">
        <v>0.14649999999999999</v>
      </c>
      <c r="X109" s="44">
        <v>7.3120000000000004E-2</v>
      </c>
      <c r="Y109" s="44">
        <v>0.11965000000000001</v>
      </c>
      <c r="Z109" s="44">
        <v>8.8450000000000001E-2</v>
      </c>
      <c r="AA109" s="44">
        <v>0.12326999999999999</v>
      </c>
      <c r="AB109" s="44">
        <v>0.14005000000000001</v>
      </c>
      <c r="AC109" s="44">
        <v>0.10179000000000001</v>
      </c>
      <c r="AD109" s="44">
        <v>0.14283000000000001</v>
      </c>
      <c r="AE109" s="44">
        <v>0.11333</v>
      </c>
      <c r="AF109" s="44">
        <v>0.15052000000000001</v>
      </c>
      <c r="AG109" s="44">
        <v>0.17230000000000001</v>
      </c>
      <c r="AH109" s="44">
        <v>0.14973</v>
      </c>
      <c r="AI109" s="44">
        <v>0.11112000000000001</v>
      </c>
      <c r="AJ109" s="44">
        <v>0.12542</v>
      </c>
      <c r="AK109" s="44">
        <v>8.5069999999999993E-2</v>
      </c>
      <c r="AL109" s="44">
        <v>0.13891999999999999</v>
      </c>
      <c r="AM109" s="44">
        <v>0.11336</v>
      </c>
      <c r="AN109" s="44">
        <v>274.47750000000002</v>
      </c>
      <c r="AO109" s="44">
        <v>274.48259999999999</v>
      </c>
      <c r="AP109" s="44">
        <v>274.47489999999999</v>
      </c>
      <c r="AQ109" s="44">
        <v>189.91659999999999</v>
      </c>
      <c r="AR109" s="44">
        <v>189.9299</v>
      </c>
      <c r="AS109" s="44">
        <v>189.9248</v>
      </c>
      <c r="AT109" s="44">
        <v>0.454486</v>
      </c>
      <c r="AU109" s="44">
        <v>-0.14843400000000001</v>
      </c>
      <c r="AV109" s="44">
        <v>1.1837E-2</v>
      </c>
      <c r="AW109" s="44">
        <v>9.5286999999999997E-2</v>
      </c>
      <c r="AX109" s="44">
        <v>5.5191999999999998E-2</v>
      </c>
      <c r="AY109" s="44">
        <v>-0.15451400000000001</v>
      </c>
      <c r="AZ109" s="44">
        <v>-5.1749000000000003E-2</v>
      </c>
      <c r="BA109" s="44">
        <v>0.183641</v>
      </c>
      <c r="BB109" s="44">
        <v>0.27435399999999999</v>
      </c>
      <c r="BC109" s="44">
        <v>0.14769199999999999</v>
      </c>
      <c r="BD109" s="44">
        <v>-6.6850999999999994E-2</v>
      </c>
      <c r="BE109" s="44">
        <v>-0.108816</v>
      </c>
      <c r="BF109" s="44">
        <v>-5.3436999999999998E-2</v>
      </c>
      <c r="BG109" s="44">
        <v>-8.9809999999999994E-3</v>
      </c>
      <c r="BH109" s="44">
        <v>-5.4982000000000003E-2</v>
      </c>
      <c r="BI109" s="44">
        <v>-0.12024</v>
      </c>
      <c r="BJ109" s="44">
        <v>0.32090000000000002</v>
      </c>
      <c r="BK109" s="44">
        <v>-1.2999999999999999E-3</v>
      </c>
      <c r="BL109" s="44">
        <v>0.16039999999999999</v>
      </c>
      <c r="BM109" s="44">
        <v>-0.1138</v>
      </c>
      <c r="BN109" s="44">
        <v>-0.1421</v>
      </c>
      <c r="BO109" s="44">
        <v>-0.13270000000000001</v>
      </c>
      <c r="BP109" s="44">
        <v>-0.14810000000000001</v>
      </c>
      <c r="BQ109" s="44">
        <v>0.1007</v>
      </c>
      <c r="BR109" s="44">
        <v>-2.3999999999999998E-3</v>
      </c>
      <c r="BS109" s="44">
        <v>-5.0299999999999997E-2</v>
      </c>
      <c r="BT109" s="44">
        <v>6.4600000000000005E-2</v>
      </c>
      <c r="BU109" s="44">
        <v>1.09E-2</v>
      </c>
      <c r="BV109" s="44">
        <v>5.4000000000000003E-3</v>
      </c>
      <c r="BW109" s="44">
        <v>9.5200000000000007E-2</v>
      </c>
      <c r="BX109" s="44">
        <v>9.0300000000000005E-2</v>
      </c>
      <c r="BY109" s="44">
        <v>0.15090000000000001</v>
      </c>
      <c r="BZ109" s="44">
        <v>6.0600000000000001E-2</v>
      </c>
      <c r="CA109" s="44">
        <v>0.1169</v>
      </c>
      <c r="CB109" s="44">
        <v>0.1792</v>
      </c>
      <c r="CC109" s="44">
        <v>6.3500000000000001E-2</v>
      </c>
      <c r="CD109" s="44">
        <v>9.98E-2</v>
      </c>
      <c r="CE109" s="44">
        <v>0.14369999999999999</v>
      </c>
      <c r="CF109" s="44">
        <v>0.13420000000000001</v>
      </c>
      <c r="CG109" s="44">
        <v>0.1898</v>
      </c>
      <c r="CH109" s="44">
        <v>9.4100000000000003E-2</v>
      </c>
      <c r="CI109" s="44">
        <v>8.1299999999999997E-2</v>
      </c>
      <c r="CJ109" s="44">
        <v>0.4385</v>
      </c>
      <c r="CK109" s="44">
        <v>0.40589999999999998</v>
      </c>
      <c r="CL109" s="44">
        <v>0.4123</v>
      </c>
      <c r="CM109" s="44">
        <v>0.438</v>
      </c>
      <c r="CN109" s="44">
        <f t="shared" si="173"/>
        <v>3.2600000000000018E-2</v>
      </c>
      <c r="CO109" s="44">
        <f t="shared" si="174"/>
        <v>2.5700000000000001E-2</v>
      </c>
      <c r="CP109" s="44">
        <f t="shared" si="175"/>
        <v>3.4500000000000086E-3</v>
      </c>
      <c r="CQ109" s="44">
        <f t="shared" ref="CQ109" si="236">ABS(CR109)*2</f>
        <v>0.11840000000000001</v>
      </c>
      <c r="CR109" s="44">
        <v>-5.9200000000000003E-2</v>
      </c>
      <c r="CS109" s="44">
        <f t="shared" ref="CS109" si="237">ABS(CT109)*2</f>
        <v>0.1714</v>
      </c>
      <c r="CT109" s="44">
        <v>8.5699999999999998E-2</v>
      </c>
      <c r="CU109" s="44">
        <f t="shared" si="178"/>
        <v>0.15060000000000001</v>
      </c>
      <c r="CV109" s="44">
        <v>-7.5300000000000006E-2</v>
      </c>
      <c r="CW109" s="44">
        <f t="shared" si="179"/>
        <v>0.22700000000000001</v>
      </c>
      <c r="CX109" s="44">
        <v>0.1135</v>
      </c>
      <c r="CY109" s="44">
        <v>5.57E-2</v>
      </c>
      <c r="CZ109" s="44">
        <v>7.3899999999999993E-2</v>
      </c>
      <c r="DA109" s="44">
        <v>7.6799999999999993E-2</v>
      </c>
      <c r="DB109" s="44">
        <v>7.5399999999999995E-2</v>
      </c>
      <c r="DC109" s="44">
        <v>6.1499999999999999E-2</v>
      </c>
      <c r="DD109" s="44">
        <v>5.4399999999999997E-2</v>
      </c>
      <c r="DE109" s="44">
        <v>4.6100000000000002E-2</v>
      </c>
      <c r="DF109" s="44">
        <v>8.9999999999999993E-3</v>
      </c>
      <c r="DG109" s="44">
        <v>-2.9399999999999999E-2</v>
      </c>
      <c r="DH109" s="44">
        <v>-3.9199999999999999E-2</v>
      </c>
      <c r="DI109" s="44">
        <v>2.5999999999999999E-2</v>
      </c>
      <c r="DJ109" s="44">
        <v>0.14430000000000001</v>
      </c>
      <c r="DK109" s="44">
        <v>0.1263</v>
      </c>
      <c r="DL109" s="44">
        <v>0.12590000000000001</v>
      </c>
      <c r="DM109" s="44">
        <v>0.15690000000000001</v>
      </c>
      <c r="DN109" s="44">
        <v>0.1807</v>
      </c>
      <c r="DO109" s="44">
        <v>7.5200000000000003E-2</v>
      </c>
      <c r="DP109" s="44">
        <v>9.01E-2</v>
      </c>
      <c r="DQ109" s="44">
        <v>0.10050000000000001</v>
      </c>
      <c r="DR109" s="44">
        <v>9.8400000000000001E-2</v>
      </c>
      <c r="DS109" s="44">
        <v>8.3000000000000004E-2</v>
      </c>
      <c r="DT109" s="44">
        <v>9.0800000000000006E-2</v>
      </c>
      <c r="DU109" s="44">
        <v>8.3299999999999999E-2</v>
      </c>
      <c r="DV109" s="44">
        <v>7.1800000000000003E-2</v>
      </c>
      <c r="DW109" s="44">
        <v>0.08</v>
      </c>
      <c r="DX109" s="44">
        <f t="shared" si="180"/>
        <v>3.7100000000000001E-2</v>
      </c>
      <c r="DY109" s="44">
        <f t="shared" si="170"/>
        <v>3.8399999999999997E-2</v>
      </c>
      <c r="DZ109" s="44">
        <f t="shared" si="171"/>
        <v>9.7999999999999997E-3</v>
      </c>
      <c r="EA109" s="44">
        <f t="shared" si="172"/>
        <v>6.5199999999999994E-2</v>
      </c>
      <c r="EB109" s="44">
        <v>0.27579999999999999</v>
      </c>
      <c r="EC109" s="44">
        <v>0.28849999999999998</v>
      </c>
      <c r="ED109" s="44">
        <v>0.22140000000000001</v>
      </c>
      <c r="EE109" s="44">
        <v>0.32729999999999998</v>
      </c>
      <c r="EF109" s="44">
        <v>0.30890000000000001</v>
      </c>
      <c r="EG109" s="44">
        <v>0.30580000000000002</v>
      </c>
      <c r="EH109" s="44">
        <v>0.26600000000000001</v>
      </c>
      <c r="EI109" s="44">
        <v>0.2606</v>
      </c>
      <c r="EJ109" s="44">
        <v>0.2646</v>
      </c>
      <c r="EK109" s="44">
        <f t="shared" si="181"/>
        <v>3.6399999999999988E-2</v>
      </c>
      <c r="EL109" s="44">
        <v>7.799131</v>
      </c>
      <c r="EM109" s="44">
        <v>7.7970610000000002</v>
      </c>
      <c r="EN109" s="44">
        <v>7.8056859999999997</v>
      </c>
      <c r="EO109" s="44">
        <v>7.8689520000000002</v>
      </c>
      <c r="EP109" s="44">
        <v>7.7973379999999999</v>
      </c>
      <c r="EQ109" s="44">
        <v>7.8168329999999999</v>
      </c>
      <c r="ER109" s="44">
        <v>7.7938689999999999</v>
      </c>
      <c r="ES109" s="44">
        <v>7.8055919999999999</v>
      </c>
      <c r="ET109" s="44">
        <v>7.8359550000000002</v>
      </c>
      <c r="EU109" s="44">
        <v>7.8324949999999998</v>
      </c>
      <c r="EV109" s="44">
        <v>7.7880659999999997</v>
      </c>
      <c r="EW109" s="44">
        <v>7.7992140000000001</v>
      </c>
      <c r="EX109" s="44">
        <v>7.8335239999999997</v>
      </c>
      <c r="EY109" s="44">
        <v>7.8786120000000004</v>
      </c>
      <c r="EZ109" s="44">
        <v>7.8118660000000002</v>
      </c>
      <c r="FA109" s="44">
        <v>7.8055960000000004</v>
      </c>
      <c r="FB109" s="44">
        <v>7.8258409999999996</v>
      </c>
      <c r="FC109" s="44">
        <v>7.8906140000000002</v>
      </c>
      <c r="FD109" s="44">
        <v>0.3538</v>
      </c>
      <c r="FE109" s="44">
        <v>6.8699999999999997E-2</v>
      </c>
      <c r="FF109" s="44">
        <v>3.1899999999999998E-2</v>
      </c>
      <c r="FG109" s="44">
        <v>2.1999999999999999E-2</v>
      </c>
      <c r="FH109" s="44">
        <v>4.02E-2</v>
      </c>
      <c r="FI109" s="44">
        <v>-2.23E-2</v>
      </c>
      <c r="FJ109" s="44">
        <v>3.0499999999999999E-2</v>
      </c>
      <c r="FK109" s="44">
        <v>2.69E-2</v>
      </c>
      <c r="FL109" s="44">
        <v>6.3600000000000004E-2</v>
      </c>
      <c r="FM109" s="44">
        <v>9.5899999999999999E-2</v>
      </c>
      <c r="FN109" s="44">
        <v>-2.3999999999999998E-3</v>
      </c>
      <c r="FO109" s="44">
        <v>-3.7499999999999999E-2</v>
      </c>
      <c r="FP109" s="44">
        <v>-0.12820000000000001</v>
      </c>
      <c r="FQ109" s="44">
        <v>-0.25800000000000001</v>
      </c>
      <c r="FR109" s="44">
        <v>5.4399999999999997E-2</v>
      </c>
      <c r="FS109" s="44">
        <v>1.44E-2</v>
      </c>
      <c r="FT109" s="44">
        <v>0.1048</v>
      </c>
      <c r="FU109" s="44">
        <v>4.7699999999999999E-2</v>
      </c>
      <c r="FV109" s="44">
        <v>-2.29E-2</v>
      </c>
      <c r="FW109" s="44">
        <v>-4.7500000000000001E-2</v>
      </c>
      <c r="FX109" s="44">
        <v>1.21E-2</v>
      </c>
      <c r="FY109" s="44">
        <v>5.0999999999999997E-2</v>
      </c>
      <c r="FZ109" s="44">
        <v>4.1599999999999998E-2</v>
      </c>
      <c r="GA109" s="44">
        <v>-5.3699999999999998E-2</v>
      </c>
      <c r="GB109" s="44">
        <v>-2.1600000000000001E-2</v>
      </c>
      <c r="GC109" s="44">
        <v>-1E-3</v>
      </c>
      <c r="GD109" s="44">
        <v>-3.5999999999999999E-3</v>
      </c>
      <c r="GE109" s="44">
        <v>4.4699999999999997E-2</v>
      </c>
      <c r="GF109" s="44">
        <v>-2.7099999999999999E-2</v>
      </c>
      <c r="GG109" s="44">
        <v>4.4999999999999997E-3</v>
      </c>
      <c r="GH109" s="44">
        <v>-1.32E-2</v>
      </c>
      <c r="GI109" s="44">
        <v>-1.09E-2</v>
      </c>
      <c r="GJ109" s="44">
        <v>0.35549999999999998</v>
      </c>
      <c r="GK109" s="44">
        <v>2.7300000000000001E-2</v>
      </c>
      <c r="GL109" s="44">
        <v>3.8899999999999997E-2</v>
      </c>
      <c r="GM109" s="44">
        <v>7.3400000000000007E-2</v>
      </c>
      <c r="GN109" s="44">
        <v>8.2699999999999996E-2</v>
      </c>
      <c r="GO109" s="44">
        <v>7.1000000000000004E-3</v>
      </c>
      <c r="GP109" s="44">
        <v>4.6699999999999998E-2</v>
      </c>
      <c r="GQ109" s="44">
        <v>3.3500000000000002E-2</v>
      </c>
      <c r="GR109" s="44">
        <v>2.5700000000000001E-2</v>
      </c>
      <c r="GS109" s="44">
        <v>9.7000000000000003E-3</v>
      </c>
      <c r="GT109" s="44">
        <v>-7.8899999999999998E-2</v>
      </c>
      <c r="GU109" s="44">
        <v>-6.5600000000000006E-2</v>
      </c>
      <c r="GV109" s="44">
        <v>-0.19139999999999999</v>
      </c>
      <c r="GW109" s="44">
        <v>-0.27279999999999999</v>
      </c>
      <c r="GX109" s="44">
        <v>4.1999999999999997E-3</v>
      </c>
      <c r="GY109" s="44">
        <v>1.26E-2</v>
      </c>
      <c r="GZ109" s="44">
        <v>6.2100000000000002E-2</v>
      </c>
      <c r="HA109" s="44">
        <v>-3.0599999999999999E-2</v>
      </c>
      <c r="HB109" s="44">
        <v>-7.1499999999999994E-2</v>
      </c>
      <c r="HC109" s="44">
        <v>-3.0999999999999999E-3</v>
      </c>
      <c r="HD109" s="44">
        <v>4.9000000000000002E-2</v>
      </c>
      <c r="HE109" s="44">
        <v>5.2699999999999997E-2</v>
      </c>
      <c r="HF109" s="44">
        <v>-3.2899999999999999E-2</v>
      </c>
      <c r="HG109" s="44">
        <v>1.5699999999999999E-2</v>
      </c>
      <c r="HH109" s="44">
        <v>5.8299999999999998E-2</v>
      </c>
      <c r="HI109" s="44">
        <v>4.5999999999999999E-2</v>
      </c>
      <c r="HJ109" s="44">
        <v>7.22E-2</v>
      </c>
      <c r="HK109" s="44">
        <v>9.4000000000000004E-3</v>
      </c>
      <c r="HL109" s="44">
        <v>1.89E-2</v>
      </c>
      <c r="HM109" s="44">
        <v>1.01E-2</v>
      </c>
      <c r="HN109" s="44">
        <v>-9.5999999999999992E-3</v>
      </c>
      <c r="HO109" s="44">
        <v>-0.10920000000000001</v>
      </c>
      <c r="HP109" s="44">
        <v>-3.6400000000000002E-2</v>
      </c>
      <c r="HQ109" s="44">
        <v>-0.15740000000000001</v>
      </c>
      <c r="HR109" s="44">
        <v>-0.1421</v>
      </c>
      <c r="HS109" s="44">
        <v>0.10920000000000001</v>
      </c>
      <c r="HT109" s="44">
        <v>7.2599999999999998E-2</v>
      </c>
      <c r="HU109" s="44">
        <v>6.8099999999999994E-2</v>
      </c>
      <c r="HV109" s="44">
        <v>2.01E-2</v>
      </c>
      <c r="HW109" s="44">
        <v>4.4900000000000002E-2</v>
      </c>
      <c r="HX109" s="44">
        <v>6.54E-2</v>
      </c>
      <c r="HY109" s="44">
        <v>4.4600000000000001E-2</v>
      </c>
      <c r="HZ109" s="44">
        <v>0.10829999999999999</v>
      </c>
      <c r="IA109" s="44">
        <v>-0.1148</v>
      </c>
      <c r="IB109" s="44">
        <v>-0.10489999999999999</v>
      </c>
      <c r="IC109" s="44">
        <v>-9.2700000000000005E-2</v>
      </c>
      <c r="ID109" s="44">
        <v>-5.3100000000000001E-2</v>
      </c>
      <c r="IE109" s="44">
        <v>-2.3099999999999999E-2</v>
      </c>
      <c r="IF109" s="44">
        <v>1.6316000000000001E-2</v>
      </c>
      <c r="IG109" s="44">
        <v>4.6904000000000001E-2</v>
      </c>
      <c r="IH109" s="44">
        <v>3.2439999999999999E-3</v>
      </c>
      <c r="II109" s="44">
        <v>8.8386000000000006E-2</v>
      </c>
      <c r="IJ109" s="44">
        <v>2.1786E-2</v>
      </c>
      <c r="IK109" s="44">
        <v>5.0160999999999997E-2</v>
      </c>
      <c r="IL109" s="44">
        <v>1.4375000000000001E-2</v>
      </c>
      <c r="IM109" s="44">
        <v>0.125388</v>
      </c>
      <c r="IN109" s="44"/>
      <c r="IO109" s="44"/>
      <c r="IP109" s="44"/>
      <c r="IQ109" s="44"/>
      <c r="IR109" s="44"/>
      <c r="IS109" s="44"/>
      <c r="IT109" s="44"/>
      <c r="IU109" s="44"/>
      <c r="IV109" s="44"/>
      <c r="IW109" s="44"/>
      <c r="IX109" s="44"/>
      <c r="IY109" s="44"/>
      <c r="IZ109" s="44"/>
      <c r="JA109" s="44"/>
      <c r="JB109" s="44"/>
      <c r="JC109" s="44"/>
      <c r="JD109" s="44"/>
      <c r="JE109" s="44"/>
      <c r="JF109" s="44"/>
      <c r="JG109" s="44"/>
      <c r="JH109" s="44"/>
      <c r="JI109" s="44"/>
      <c r="JJ109" s="44"/>
      <c r="JK109" s="44"/>
      <c r="JL109" s="44"/>
      <c r="JM109" s="44"/>
      <c r="JN109" s="44"/>
      <c r="JO109" s="44"/>
      <c r="JP109" s="44"/>
      <c r="JQ109" s="44"/>
      <c r="JR109" s="44"/>
      <c r="JS109" s="44"/>
      <c r="JT109" s="44"/>
      <c r="JU109" s="44"/>
      <c r="JV109" s="44"/>
      <c r="JW109" s="44"/>
      <c r="JX109" s="44"/>
      <c r="JY109" s="44"/>
      <c r="JZ109" s="44"/>
      <c r="KA109" s="44"/>
      <c r="KB109" s="44"/>
      <c r="KC109" s="44"/>
      <c r="KD109" s="44"/>
      <c r="KE109" s="44"/>
      <c r="KF109" s="44"/>
      <c r="KG109" s="44"/>
      <c r="KH109" s="44"/>
      <c r="KI109" s="44"/>
      <c r="KJ109" s="44"/>
      <c r="KK109" s="44"/>
      <c r="KL109" s="44"/>
      <c r="KM109" s="44"/>
      <c r="KN109" s="44"/>
      <c r="KO109" s="44"/>
      <c r="KP109" s="44"/>
      <c r="KQ109" s="44"/>
      <c r="KR109" s="44"/>
      <c r="KS109" s="44"/>
      <c r="KT109" s="44"/>
      <c r="KU109" s="44"/>
      <c r="KV109" s="44"/>
      <c r="KW109" s="44"/>
      <c r="KX109" s="44"/>
      <c r="KY109" s="44"/>
      <c r="KZ109" s="44"/>
      <c r="LA109" s="44"/>
      <c r="LB109" s="44"/>
      <c r="LC109" s="44"/>
      <c r="LD109" s="44"/>
      <c r="LE109" s="44"/>
      <c r="LF109" s="44"/>
      <c r="LG109" s="44"/>
      <c r="LH109" s="44"/>
      <c r="LI109" s="44"/>
      <c r="LJ109" s="44"/>
      <c r="LK109" s="44"/>
      <c r="LL109" s="44"/>
      <c r="LM109" s="44"/>
      <c r="LN109" s="44"/>
      <c r="LO109" s="44"/>
      <c r="LP109" s="44"/>
      <c r="LQ109" s="44"/>
      <c r="LR109" s="44"/>
      <c r="LS109" s="44"/>
      <c r="LT109" s="44"/>
      <c r="LU109" s="44"/>
      <c r="LV109" s="44"/>
      <c r="LW109" s="44"/>
      <c r="LX109" s="44"/>
      <c r="LY109" s="44"/>
      <c r="LZ109" s="44"/>
      <c r="MA109" s="44"/>
      <c r="MB109" s="44"/>
      <c r="MC109" s="44"/>
      <c r="MD109" s="44"/>
      <c r="ME109" s="44"/>
      <c r="MF109" s="44"/>
      <c r="MG109" s="44"/>
      <c r="MH109" s="44"/>
      <c r="MI109" s="44"/>
      <c r="MJ109" s="44"/>
      <c r="MK109" s="44"/>
      <c r="ML109" s="44"/>
      <c r="MM109" s="44"/>
      <c r="MN109" s="44"/>
      <c r="MO109" s="44"/>
      <c r="MP109" s="44"/>
      <c r="MQ109" s="44"/>
      <c r="MR109" s="44"/>
      <c r="MS109" s="44"/>
      <c r="MT109" s="44"/>
      <c r="MU109" s="44"/>
      <c r="MV109" s="44"/>
      <c r="MW109" s="44"/>
      <c r="MX109" s="44"/>
      <c r="MY109" s="44"/>
      <c r="MZ109" s="44"/>
      <c r="NA109" s="44"/>
      <c r="NB109" s="44"/>
      <c r="NC109" s="44"/>
      <c r="ND109" s="44"/>
      <c r="NE109" s="44"/>
      <c r="NF109" s="44"/>
      <c r="NG109" s="44"/>
      <c r="NH109" s="44"/>
      <c r="NI109" s="44"/>
      <c r="NJ109" s="44"/>
      <c r="NK109" s="44"/>
      <c r="NL109" s="44"/>
      <c r="NM109" s="44"/>
      <c r="NN109" s="44"/>
      <c r="NO109" s="44"/>
      <c r="NP109" s="44"/>
      <c r="NQ109" s="44"/>
      <c r="NR109" s="44"/>
      <c r="NS109" s="44"/>
      <c r="NT109" s="44"/>
      <c r="NU109" s="44"/>
      <c r="NV109" s="44"/>
      <c r="NW109" s="44"/>
      <c r="NX109" s="44"/>
      <c r="NY109" s="44"/>
      <c r="NZ109" s="44"/>
      <c r="OA109" s="44"/>
      <c r="OB109" s="44"/>
      <c r="OC109" s="44"/>
      <c r="OD109" s="44"/>
      <c r="OE109" s="44"/>
      <c r="OF109" s="44"/>
      <c r="OG109" s="44"/>
      <c r="OH109" s="44"/>
      <c r="OI109" s="44"/>
      <c r="OJ109" s="44"/>
      <c r="OK109" s="44"/>
      <c r="OL109" s="44"/>
      <c r="OM109" s="44"/>
      <c r="ON109" s="44"/>
      <c r="OO109" s="44"/>
      <c r="OP109" s="44"/>
      <c r="OQ109" s="44"/>
      <c r="OR109" s="44"/>
      <c r="OS109" s="44"/>
      <c r="OT109" s="44"/>
      <c r="OU109" s="44"/>
      <c r="OV109" s="44"/>
      <c r="OW109" s="44"/>
      <c r="OX109" s="44"/>
      <c r="OY109" s="44"/>
      <c r="OZ109" s="44"/>
      <c r="PA109" s="44"/>
      <c r="PB109" s="44"/>
      <c r="PC109" s="44"/>
      <c r="PD109" s="44"/>
      <c r="PE109" s="44"/>
      <c r="PF109" s="44"/>
      <c r="PG109" s="44"/>
      <c r="PH109" s="44"/>
      <c r="PI109" s="44"/>
      <c r="PJ109" s="44"/>
      <c r="PK109" s="44"/>
      <c r="PL109" s="44"/>
      <c r="PM109" s="44"/>
      <c r="PN109" s="44"/>
      <c r="PO109" s="44"/>
      <c r="PP109" s="44"/>
      <c r="PQ109" s="44"/>
      <c r="PR109" s="44"/>
      <c r="PS109" s="44"/>
      <c r="PT109" s="44"/>
      <c r="PU109" s="44"/>
      <c r="PV109" s="44"/>
      <c r="PW109" s="44"/>
      <c r="PX109" s="44"/>
      <c r="PY109" s="44"/>
      <c r="PZ109" s="44"/>
      <c r="QA109" s="44"/>
      <c r="QB109" s="44"/>
      <c r="QC109" s="44"/>
      <c r="QD109" s="44"/>
      <c r="QE109" s="44"/>
      <c r="QF109" s="44"/>
      <c r="QG109" s="44"/>
      <c r="QH109" s="44"/>
      <c r="QI109" s="44"/>
      <c r="QJ109" s="44"/>
      <c r="QK109" s="44"/>
      <c r="QL109" s="44"/>
      <c r="QM109" s="44"/>
      <c r="QN109" s="44"/>
      <c r="QO109" s="44"/>
      <c r="QP109" s="44"/>
      <c r="QQ109" s="44"/>
      <c r="QR109" s="44"/>
      <c r="QS109" s="44"/>
      <c r="QT109" s="44"/>
      <c r="QU109" s="44"/>
      <c r="QV109" s="44"/>
      <c r="QW109" s="44"/>
      <c r="QX109" s="44"/>
      <c r="QY109" s="44"/>
      <c r="QZ109" s="44"/>
      <c r="RA109" s="44"/>
      <c r="RB109" s="44"/>
      <c r="RC109" s="44"/>
      <c r="RD109" s="44"/>
      <c r="RE109" s="44"/>
      <c r="RF109" s="44"/>
      <c r="RG109" s="44"/>
      <c r="RH109" s="44"/>
      <c r="RI109" s="44"/>
      <c r="RJ109" s="44"/>
      <c r="RK109" s="44"/>
      <c r="RL109" s="44"/>
      <c r="RM109" s="44"/>
      <c r="RN109" s="44"/>
      <c r="RO109" s="44"/>
      <c r="RP109" s="44"/>
      <c r="RQ109" s="44"/>
      <c r="RR109" s="44"/>
      <c r="RS109" s="44"/>
      <c r="RT109" s="44"/>
      <c r="RU109" s="44"/>
      <c r="RV109" s="44"/>
      <c r="RW109" s="44"/>
      <c r="RX109" s="44"/>
      <c r="RY109" s="44"/>
      <c r="RZ109" s="44"/>
      <c r="SA109" s="44"/>
      <c r="SB109" s="44"/>
      <c r="SC109" s="44"/>
      <c r="SD109" s="44"/>
      <c r="SE109" s="44"/>
      <c r="SF109" s="44"/>
      <c r="SG109" s="44"/>
      <c r="SH109" s="44"/>
      <c r="SM109">
        <f>'GRR Data'!A105</f>
        <v>0</v>
      </c>
    </row>
    <row r="110" spans="1:507">
      <c r="A110" s="295">
        <v>31</v>
      </c>
      <c r="B110" s="40" t="s">
        <v>716</v>
      </c>
      <c r="C110" s="44">
        <v>690.2</v>
      </c>
      <c r="D110" s="44">
        <v>0.18890000000000001</v>
      </c>
      <c r="E110" s="44">
        <v>0.25009999999999999</v>
      </c>
      <c r="F110" s="44">
        <v>0.26519999999999999</v>
      </c>
      <c r="G110" s="44">
        <v>0.2387</v>
      </c>
      <c r="H110" s="44">
        <v>0.2175</v>
      </c>
      <c r="I110" s="44">
        <v>0.14810000000000001</v>
      </c>
      <c r="J110" s="44">
        <v>0.14549999999999999</v>
      </c>
      <c r="K110" s="44">
        <v>0.13930000000000001</v>
      </c>
      <c r="L110" s="44">
        <v>0.1754</v>
      </c>
      <c r="M110" s="44">
        <v>0.1804</v>
      </c>
      <c r="N110" s="44">
        <v>8.1600000000000006E-2</v>
      </c>
      <c r="O110" s="44">
        <v>7.0499999999999993E-2</v>
      </c>
      <c r="P110" s="44">
        <v>0.107</v>
      </c>
      <c r="Q110" s="44">
        <v>0.1168</v>
      </c>
      <c r="R110" s="44">
        <v>0.15690000000000001</v>
      </c>
      <c r="S110" s="44">
        <v>0.18659999999999999</v>
      </c>
      <c r="T110" s="44">
        <v>0.18540000000000001</v>
      </c>
      <c r="U110" s="44">
        <v>0.20949999999999999</v>
      </c>
      <c r="V110" s="44">
        <v>0.22239999999999999</v>
      </c>
      <c r="W110" s="44">
        <v>7.3510000000000006E-2</v>
      </c>
      <c r="X110" s="44">
        <v>7.1430000000000007E-2</v>
      </c>
      <c r="Y110" s="44">
        <v>9.2420000000000002E-2</v>
      </c>
      <c r="Z110" s="44">
        <v>8.2250000000000004E-2</v>
      </c>
      <c r="AA110" s="44">
        <v>0.12847999999999998</v>
      </c>
      <c r="AB110" s="44">
        <v>0.11704000000000001</v>
      </c>
      <c r="AC110" s="44">
        <v>6.2670000000000003E-2</v>
      </c>
      <c r="AD110" s="44">
        <v>0.13025999999999999</v>
      </c>
      <c r="AE110" s="44">
        <v>0.10917</v>
      </c>
      <c r="AF110" s="44">
        <v>0.13125999999999999</v>
      </c>
      <c r="AG110" s="44">
        <v>0.13916000000000001</v>
      </c>
      <c r="AH110" s="44">
        <v>0.1368</v>
      </c>
      <c r="AI110" s="44">
        <v>8.9630000000000001E-2</v>
      </c>
      <c r="AJ110" s="44">
        <v>8.5419999999999996E-2</v>
      </c>
      <c r="AK110" s="44">
        <v>3.9420000000000004E-2</v>
      </c>
      <c r="AL110" s="44">
        <v>9.376000000000001E-2</v>
      </c>
      <c r="AM110" s="44">
        <v>9.9839999999999998E-2</v>
      </c>
      <c r="AN110" s="44">
        <v>274.47320000000002</v>
      </c>
      <c r="AO110" s="44">
        <v>274.4742</v>
      </c>
      <c r="AP110" s="44">
        <v>274.47489999999999</v>
      </c>
      <c r="AQ110" s="44">
        <v>189.91399999999999</v>
      </c>
      <c r="AR110" s="44">
        <v>189.9188</v>
      </c>
      <c r="AS110" s="44">
        <v>189.92169999999999</v>
      </c>
      <c r="AT110" s="44">
        <v>0.35527900000000001</v>
      </c>
      <c r="AU110" s="44">
        <v>-0.131162</v>
      </c>
      <c r="AV110" s="44">
        <v>-8.8009999999999998E-3</v>
      </c>
      <c r="AW110" s="44">
        <v>0.106975</v>
      </c>
      <c r="AX110" s="44">
        <v>7.2960999999999998E-2</v>
      </c>
      <c r="AY110" s="44">
        <v>-4.8392999999999999E-2</v>
      </c>
      <c r="AZ110" s="44">
        <v>5.7530000000000003E-3</v>
      </c>
      <c r="BA110" s="44">
        <v>0.183722</v>
      </c>
      <c r="BB110" s="44">
        <v>0.21867400000000001</v>
      </c>
      <c r="BC110" s="44">
        <v>5.7250000000000002E-2</v>
      </c>
      <c r="BD110" s="44">
        <v>-0.101857</v>
      </c>
      <c r="BE110" s="44">
        <v>-8.1739000000000006E-2</v>
      </c>
      <c r="BF110" s="44">
        <v>-5.2177000000000001E-2</v>
      </c>
      <c r="BG110" s="44">
        <v>-1.6544E-2</v>
      </c>
      <c r="BH110" s="44">
        <v>-6.4058000000000004E-2</v>
      </c>
      <c r="BI110" s="44">
        <v>-0.14060400000000001</v>
      </c>
      <c r="BJ110" s="44">
        <v>0.39200000000000002</v>
      </c>
      <c r="BK110" s="44">
        <v>0.01</v>
      </c>
      <c r="BL110" s="44">
        <v>0.19570000000000001</v>
      </c>
      <c r="BM110" s="44">
        <v>-0.1113</v>
      </c>
      <c r="BN110" s="44">
        <v>-0.12540000000000001</v>
      </c>
      <c r="BO110" s="44">
        <v>-0.125</v>
      </c>
      <c r="BP110" s="44">
        <v>-0.13370000000000001</v>
      </c>
      <c r="BQ110" s="44">
        <v>0.1845</v>
      </c>
      <c r="BR110" s="44">
        <v>4.5699999999999998E-2</v>
      </c>
      <c r="BS110" s="44">
        <v>-8.0199999999999994E-2</v>
      </c>
      <c r="BT110" s="44">
        <v>5.2699999999999997E-2</v>
      </c>
      <c r="BU110" s="44">
        <v>1.2999999999999999E-3</v>
      </c>
      <c r="BV110" s="44">
        <v>9.8900000000000002E-2</v>
      </c>
      <c r="BW110" s="44">
        <v>0.13220000000000001</v>
      </c>
      <c r="BX110" s="44">
        <v>9.0300000000000005E-2</v>
      </c>
      <c r="BY110" s="44">
        <v>0.14960000000000001</v>
      </c>
      <c r="BZ110" s="44">
        <v>0.15379999999999999</v>
      </c>
      <c r="CA110" s="44">
        <v>0.1537</v>
      </c>
      <c r="CB110" s="44">
        <v>7.3999999999999996E-2</v>
      </c>
      <c r="CC110" s="44">
        <v>6.2899999999999998E-2</v>
      </c>
      <c r="CD110" s="44">
        <v>9.9699999999999997E-2</v>
      </c>
      <c r="CE110" s="44">
        <v>0.13469999999999999</v>
      </c>
      <c r="CF110" s="44">
        <v>0.1265</v>
      </c>
      <c r="CG110" s="44">
        <v>0.1623</v>
      </c>
      <c r="CH110" s="44">
        <v>9.8799999999999999E-2</v>
      </c>
      <c r="CI110" s="44">
        <v>8.3000000000000004E-2</v>
      </c>
      <c r="CJ110" s="44">
        <v>0.435</v>
      </c>
      <c r="CK110" s="44">
        <v>0.40789999999999998</v>
      </c>
      <c r="CL110" s="44">
        <v>0.45939999999999998</v>
      </c>
      <c r="CM110" s="44">
        <v>0.43059999999999998</v>
      </c>
      <c r="CN110" s="44">
        <f t="shared" si="173"/>
        <v>2.7100000000000013E-2</v>
      </c>
      <c r="CO110" s="44">
        <f t="shared" si="174"/>
        <v>2.8799999999999992E-2</v>
      </c>
      <c r="CP110" s="44">
        <f t="shared" si="175"/>
        <v>8.4999999999998965E-4</v>
      </c>
      <c r="CQ110" s="44">
        <f t="shared" ref="CQ110" si="238">ABS(CR110)*2</f>
        <v>2.2800000000000001E-2</v>
      </c>
      <c r="CR110" s="44">
        <v>-1.14E-2</v>
      </c>
      <c r="CS110" s="44">
        <f t="shared" ref="CS110" si="239">ABS(CT110)*2</f>
        <v>1.72E-2</v>
      </c>
      <c r="CT110" s="44">
        <v>-8.6E-3</v>
      </c>
      <c r="CU110" s="44">
        <f t="shared" si="178"/>
        <v>0.12180000000000001</v>
      </c>
      <c r="CV110" s="44">
        <v>-6.0900000000000003E-2</v>
      </c>
      <c r="CW110" s="44">
        <f t="shared" si="179"/>
        <v>6.5799999999999997E-2</v>
      </c>
      <c r="CX110" s="44">
        <v>-3.2899999999999999E-2</v>
      </c>
      <c r="CY110" s="44">
        <v>0.14760000000000001</v>
      </c>
      <c r="CZ110" s="44">
        <v>9.3899999999999997E-2</v>
      </c>
      <c r="DA110" s="44">
        <v>3.6499999999999998E-2</v>
      </c>
      <c r="DB110" s="44">
        <v>0.24970000000000001</v>
      </c>
      <c r="DC110" s="44">
        <v>0.1227</v>
      </c>
      <c r="DD110" s="44">
        <v>9.5000000000000001E-2</v>
      </c>
      <c r="DE110" s="44">
        <v>5.8200000000000002E-2</v>
      </c>
      <c r="DF110" s="44">
        <v>-2.1999999999999999E-2</v>
      </c>
      <c r="DG110" s="44">
        <v>-2.8000000000000001E-2</v>
      </c>
      <c r="DH110" s="44">
        <v>1.4E-3</v>
      </c>
      <c r="DI110" s="44">
        <v>-1.2500000000000001E-2</v>
      </c>
      <c r="DJ110" s="44">
        <v>0.19950000000000001</v>
      </c>
      <c r="DK110" s="44">
        <v>0.1565</v>
      </c>
      <c r="DL110" s="44">
        <v>0.16259999999999999</v>
      </c>
      <c r="DM110" s="44">
        <v>0.18099999999999999</v>
      </c>
      <c r="DN110" s="44">
        <v>0.16880000000000001</v>
      </c>
      <c r="DO110" s="44">
        <v>0.1361</v>
      </c>
      <c r="DP110" s="44">
        <v>0.12039999999999999</v>
      </c>
      <c r="DQ110" s="44">
        <v>0.1205</v>
      </c>
      <c r="DR110" s="44">
        <v>8.8200000000000001E-2</v>
      </c>
      <c r="DS110" s="44">
        <v>0.1241</v>
      </c>
      <c r="DT110" s="44">
        <v>0.11119999999999999</v>
      </c>
      <c r="DU110" s="44">
        <v>0.1139</v>
      </c>
      <c r="DV110" s="44">
        <v>5.0599999999999999E-2</v>
      </c>
      <c r="DW110" s="44">
        <v>0.1003</v>
      </c>
      <c r="DX110" s="44">
        <f t="shared" si="180"/>
        <v>8.0199999999999994E-2</v>
      </c>
      <c r="DY110" s="44">
        <f t="shared" si="170"/>
        <v>6.0000000000000019E-3</v>
      </c>
      <c r="DZ110" s="44">
        <f t="shared" si="171"/>
        <v>2.9399999999999999E-2</v>
      </c>
      <c r="EA110" s="44">
        <f t="shared" si="172"/>
        <v>1.3900000000000001E-2</v>
      </c>
      <c r="EB110" s="44">
        <v>0.30719999999999997</v>
      </c>
      <c r="EC110" s="44">
        <v>0.313</v>
      </c>
      <c r="ED110" s="44">
        <v>0.23960000000000001</v>
      </c>
      <c r="EE110" s="44">
        <v>0.27179999999999999</v>
      </c>
      <c r="EF110" s="44">
        <v>0.27800000000000002</v>
      </c>
      <c r="EG110" s="44">
        <v>0.25040000000000001</v>
      </c>
      <c r="EH110" s="44">
        <v>0.28449999999999998</v>
      </c>
      <c r="EI110" s="44">
        <v>0.26650000000000001</v>
      </c>
      <c r="EJ110" s="44">
        <v>0.2455</v>
      </c>
      <c r="EK110" s="44">
        <f t="shared" si="181"/>
        <v>3.0700000000000005E-2</v>
      </c>
      <c r="EL110" s="44">
        <v>7.7686440000000001</v>
      </c>
      <c r="EM110" s="44">
        <v>7.8046239999999996</v>
      </c>
      <c r="EN110" s="44">
        <v>7.7908530000000003</v>
      </c>
      <c r="EO110" s="44">
        <v>7.8276919999999999</v>
      </c>
      <c r="EP110" s="44">
        <v>7.7803589999999998</v>
      </c>
      <c r="EQ110" s="44">
        <v>7.8072600000000003</v>
      </c>
      <c r="ER110" s="44">
        <v>7.8142040000000001</v>
      </c>
      <c r="ES110" s="44">
        <v>7.8175629999999998</v>
      </c>
      <c r="ET110" s="44">
        <v>7.8509330000000004</v>
      </c>
      <c r="EU110" s="44">
        <v>7.778384</v>
      </c>
      <c r="EV110" s="44">
        <v>7.7293529999999997</v>
      </c>
      <c r="EW110" s="44">
        <v>7.7685469999999999</v>
      </c>
      <c r="EX110" s="44">
        <v>7.794791</v>
      </c>
      <c r="EY110" s="44">
        <v>7.818327</v>
      </c>
      <c r="EZ110" s="44">
        <v>7.7843939999999998</v>
      </c>
      <c r="FA110" s="44">
        <v>7.8036019999999997</v>
      </c>
      <c r="FB110" s="44">
        <v>7.7909480000000002</v>
      </c>
      <c r="FC110" s="44">
        <v>7.8898380000000001</v>
      </c>
      <c r="FD110" s="44">
        <v>0.27250000000000002</v>
      </c>
      <c r="FE110" s="44">
        <v>7.85E-2</v>
      </c>
      <c r="FF110" s="44">
        <v>3.9899999999999998E-2</v>
      </c>
      <c r="FG110" s="44">
        <v>4.0000000000000001E-3</v>
      </c>
      <c r="FH110" s="44">
        <v>1.34E-2</v>
      </c>
      <c r="FI110" s="44">
        <v>-2.4400000000000002E-2</v>
      </c>
      <c r="FJ110" s="44">
        <v>3.5499999999999997E-2</v>
      </c>
      <c r="FK110" s="44">
        <v>3.5700000000000003E-2</v>
      </c>
      <c r="FL110" s="44">
        <v>3.39E-2</v>
      </c>
      <c r="FM110" s="44">
        <v>4.6800000000000001E-2</v>
      </c>
      <c r="FN110" s="44">
        <v>4.8999999999999998E-3</v>
      </c>
      <c r="FO110" s="44">
        <v>-4.0000000000000001E-3</v>
      </c>
      <c r="FP110" s="44">
        <v>-9.0700000000000003E-2</v>
      </c>
      <c r="FQ110" s="44">
        <v>-0.19389999999999999</v>
      </c>
      <c r="FR110" s="44">
        <v>1.8700000000000001E-2</v>
      </c>
      <c r="FS110" s="44">
        <v>1.6000000000000001E-3</v>
      </c>
      <c r="FT110" s="44">
        <v>0.1406</v>
      </c>
      <c r="FU110" s="44">
        <v>6.1100000000000002E-2</v>
      </c>
      <c r="FV110" s="44">
        <v>9.7999999999999997E-3</v>
      </c>
      <c r="FW110" s="44">
        <v>6.9999999999999999E-4</v>
      </c>
      <c r="FX110" s="44">
        <v>1.0500000000000001E-2</v>
      </c>
      <c r="FY110" s="44">
        <v>1.03E-2</v>
      </c>
      <c r="FZ110" s="44">
        <v>1.8700000000000001E-2</v>
      </c>
      <c r="GA110" s="44">
        <v>2.0799999999999999E-2</v>
      </c>
      <c r="GB110" s="44">
        <v>1.41E-2</v>
      </c>
      <c r="GC110" s="44">
        <v>5.7099999999999998E-2</v>
      </c>
      <c r="GD110" s="44">
        <v>-2.24E-2</v>
      </c>
      <c r="GE110" s="44">
        <v>-2.4299999999999999E-2</v>
      </c>
      <c r="GF110" s="44">
        <v>-7.9500000000000001E-2</v>
      </c>
      <c r="GG110" s="44">
        <v>-7.8299999999999995E-2</v>
      </c>
      <c r="GH110" s="44">
        <v>2.92E-2</v>
      </c>
      <c r="GI110" s="44">
        <v>-2.7699999999999999E-2</v>
      </c>
      <c r="GJ110" s="44">
        <v>0.28610000000000002</v>
      </c>
      <c r="GK110" s="44">
        <v>5.8099999999999999E-2</v>
      </c>
      <c r="GL110" s="44">
        <v>3.0499999999999999E-2</v>
      </c>
      <c r="GM110" s="44">
        <v>4.7999999999999996E-3</v>
      </c>
      <c r="GN110" s="44">
        <v>1.5599999999999999E-2</v>
      </c>
      <c r="GO110" s="44">
        <v>-2.01E-2</v>
      </c>
      <c r="GP110" s="44">
        <v>4.1700000000000001E-2</v>
      </c>
      <c r="GQ110" s="44">
        <v>4.3499999999999997E-2</v>
      </c>
      <c r="GR110" s="44">
        <v>3.15E-2</v>
      </c>
      <c r="GS110" s="44">
        <v>3.3300000000000003E-2</v>
      </c>
      <c r="GT110" s="44">
        <v>-1.01E-2</v>
      </c>
      <c r="GU110" s="44">
        <v>-7.9000000000000008E-3</v>
      </c>
      <c r="GV110" s="44">
        <v>-0.1077</v>
      </c>
      <c r="GW110" s="44">
        <v>-0.19980000000000001</v>
      </c>
      <c r="GX110" s="44">
        <v>-4.0000000000000002E-4</v>
      </c>
      <c r="GY110" s="44">
        <v>-6.4000000000000003E-3</v>
      </c>
      <c r="GZ110" s="44">
        <v>8.6199999999999999E-2</v>
      </c>
      <c r="HA110" s="44">
        <v>1.7999999999999999E-2</v>
      </c>
      <c r="HB110" s="44">
        <v>-3.7000000000000002E-3</v>
      </c>
      <c r="HC110" s="44">
        <v>4.7000000000000002E-3</v>
      </c>
      <c r="HD110" s="44">
        <v>2.5000000000000001E-3</v>
      </c>
      <c r="HE110" s="44">
        <v>8.8000000000000005E-3</v>
      </c>
      <c r="HF110" s="44">
        <v>9.4999999999999998E-3</v>
      </c>
      <c r="HG110" s="44">
        <v>1.54E-2</v>
      </c>
      <c r="HH110" s="44">
        <v>7.5300000000000006E-2</v>
      </c>
      <c r="HI110" s="44">
        <v>-2.7000000000000001E-3</v>
      </c>
      <c r="HJ110" s="44">
        <v>-2.1600000000000001E-2</v>
      </c>
      <c r="HK110" s="44">
        <v>-5.7799999999999997E-2</v>
      </c>
      <c r="HL110" s="44">
        <v>-7.3499999999999996E-2</v>
      </c>
      <c r="HM110" s="44">
        <v>5.2900000000000003E-2</v>
      </c>
      <c r="HN110" s="44">
        <v>-2.0899999999999998E-2</v>
      </c>
      <c r="HO110" s="44">
        <v>-4.48E-2</v>
      </c>
      <c r="HP110" s="44">
        <v>-6.4100000000000004E-2</v>
      </c>
      <c r="HQ110" s="44">
        <v>-9.7199999999999995E-2</v>
      </c>
      <c r="HR110" s="44">
        <v>-9.7299999999999998E-2</v>
      </c>
      <c r="HS110" s="44">
        <v>6.6199999999999995E-2</v>
      </c>
      <c r="HT110" s="44">
        <v>6.4000000000000001E-2</v>
      </c>
      <c r="HU110" s="44">
        <v>8.0799999999999997E-2</v>
      </c>
      <c r="HV110" s="44">
        <v>5.4600000000000003E-2</v>
      </c>
      <c r="HW110" s="44">
        <v>7.2400000000000006E-2</v>
      </c>
      <c r="HX110" s="44">
        <v>9.0300000000000005E-2</v>
      </c>
      <c r="HY110" s="44">
        <v>0.13489999999999999</v>
      </c>
      <c r="HZ110" s="44">
        <v>5.4199999999999998E-2</v>
      </c>
      <c r="IA110" s="44">
        <v>-2.47E-2</v>
      </c>
      <c r="IB110" s="44">
        <v>-4.0899999999999999E-2</v>
      </c>
      <c r="IC110" s="44">
        <v>-4.07E-2</v>
      </c>
      <c r="ID110" s="44">
        <v>-3.1399999999999997E-2</v>
      </c>
      <c r="IE110" s="44">
        <v>-2.9899999999999999E-2</v>
      </c>
      <c r="IF110" s="44">
        <v>7.2774000000000005E-2</v>
      </c>
      <c r="IG110" s="44">
        <v>5.7008999999999997E-2</v>
      </c>
      <c r="IH110" s="44">
        <v>1.5828999999999999E-2</v>
      </c>
      <c r="II110" s="44">
        <v>1.8435E-2</v>
      </c>
      <c r="IJ110" s="44">
        <v>1.5214E-2</v>
      </c>
      <c r="IK110" s="44">
        <v>3.1140000000000001E-2</v>
      </c>
      <c r="IL110" s="44">
        <v>2.1267999999999999E-2</v>
      </c>
      <c r="IM110" s="44">
        <v>0.14685699999999999</v>
      </c>
      <c r="IN110" s="44"/>
      <c r="IO110" s="44"/>
      <c r="IP110" s="44"/>
      <c r="IQ110" s="44"/>
      <c r="IR110" s="44"/>
      <c r="IS110" s="44"/>
      <c r="IT110" s="44"/>
      <c r="IU110" s="44"/>
      <c r="IV110" s="44"/>
      <c r="IW110" s="44"/>
      <c r="IX110" s="44"/>
      <c r="IY110" s="44"/>
      <c r="IZ110" s="44"/>
      <c r="JA110" s="44"/>
      <c r="JB110" s="44"/>
      <c r="JC110" s="44"/>
      <c r="JD110" s="44"/>
      <c r="JE110" s="44"/>
      <c r="JF110" s="44"/>
      <c r="JG110" s="44"/>
      <c r="JH110" s="44"/>
      <c r="JI110" s="44"/>
      <c r="JJ110" s="44"/>
      <c r="JK110" s="44"/>
      <c r="JL110" s="44"/>
      <c r="JM110" s="44"/>
      <c r="JN110" s="44"/>
      <c r="JO110" s="44"/>
      <c r="JP110" s="44"/>
      <c r="JQ110" s="44"/>
      <c r="JR110" s="44"/>
      <c r="JS110" s="44"/>
      <c r="JT110" s="44"/>
      <c r="JU110" s="44"/>
      <c r="JV110" s="44"/>
      <c r="JW110" s="44"/>
      <c r="JX110" s="44"/>
      <c r="JY110" s="44"/>
      <c r="JZ110" s="44"/>
      <c r="KA110" s="44"/>
      <c r="KB110" s="44"/>
      <c r="KC110" s="44"/>
      <c r="KD110" s="44"/>
      <c r="KE110" s="44"/>
      <c r="KF110" s="44"/>
      <c r="KG110" s="44"/>
      <c r="KH110" s="44"/>
      <c r="KI110" s="44"/>
      <c r="KJ110" s="44"/>
      <c r="KK110" s="44"/>
      <c r="KL110" s="44"/>
      <c r="KM110" s="44"/>
      <c r="KN110" s="44"/>
      <c r="KO110" s="44"/>
      <c r="KP110" s="44"/>
      <c r="KQ110" s="44"/>
      <c r="KR110" s="44"/>
      <c r="KS110" s="44"/>
      <c r="KT110" s="44"/>
      <c r="KU110" s="44"/>
      <c r="KV110" s="44"/>
      <c r="KW110" s="44"/>
      <c r="KX110" s="44"/>
      <c r="KY110" s="44"/>
      <c r="KZ110" s="44"/>
      <c r="LA110" s="44"/>
      <c r="LB110" s="44"/>
      <c r="LC110" s="44"/>
      <c r="LD110" s="44"/>
      <c r="LE110" s="44"/>
      <c r="LF110" s="44"/>
      <c r="LG110" s="44"/>
      <c r="LH110" s="44"/>
      <c r="LI110" s="44"/>
      <c r="LJ110" s="44"/>
      <c r="LK110" s="44"/>
      <c r="LL110" s="44"/>
      <c r="LM110" s="44"/>
      <c r="LN110" s="44"/>
      <c r="LO110" s="44"/>
      <c r="LP110" s="44"/>
      <c r="LQ110" s="44"/>
      <c r="LR110" s="44"/>
      <c r="LS110" s="44"/>
      <c r="LT110" s="44"/>
      <c r="LU110" s="44"/>
      <c r="LV110" s="44"/>
      <c r="LW110" s="44"/>
      <c r="LX110" s="44"/>
      <c r="LY110" s="44"/>
      <c r="LZ110" s="44"/>
      <c r="MA110" s="44"/>
      <c r="MB110" s="44"/>
      <c r="MC110" s="44"/>
      <c r="MD110" s="44"/>
      <c r="ME110" s="44"/>
      <c r="MF110" s="44"/>
      <c r="MG110" s="44"/>
      <c r="MH110" s="44"/>
      <c r="MI110" s="44"/>
      <c r="MJ110" s="44"/>
      <c r="MK110" s="44"/>
      <c r="ML110" s="44"/>
      <c r="MM110" s="44"/>
      <c r="MN110" s="44"/>
      <c r="MO110" s="44"/>
      <c r="MP110" s="44"/>
      <c r="MQ110" s="44"/>
      <c r="MR110" s="44"/>
      <c r="MS110" s="44"/>
      <c r="MT110" s="44"/>
      <c r="MU110" s="44"/>
      <c r="MV110" s="44"/>
      <c r="MW110" s="44"/>
      <c r="MX110" s="44"/>
      <c r="MY110" s="44"/>
      <c r="MZ110" s="44"/>
      <c r="NA110" s="44"/>
      <c r="NB110" s="44"/>
      <c r="NC110" s="44"/>
      <c r="ND110" s="44"/>
      <c r="NE110" s="44"/>
      <c r="NF110" s="44"/>
      <c r="NG110" s="44"/>
      <c r="NH110" s="44"/>
      <c r="NI110" s="44"/>
      <c r="NJ110" s="44"/>
      <c r="NK110" s="44"/>
      <c r="NL110" s="44"/>
      <c r="NM110" s="44"/>
      <c r="NN110" s="44"/>
      <c r="NO110" s="44"/>
      <c r="NP110" s="44"/>
      <c r="NQ110" s="44"/>
      <c r="NR110" s="44"/>
      <c r="NS110" s="44"/>
      <c r="NT110" s="44"/>
      <c r="NU110" s="44"/>
      <c r="NV110" s="44"/>
      <c r="NW110" s="44"/>
      <c r="NX110" s="44"/>
      <c r="NY110" s="44"/>
      <c r="NZ110" s="44"/>
      <c r="OA110" s="44"/>
      <c r="OB110" s="44"/>
      <c r="OC110" s="44"/>
      <c r="OD110" s="44"/>
      <c r="OE110" s="44"/>
      <c r="OF110" s="44"/>
      <c r="OG110" s="44"/>
      <c r="OH110" s="44"/>
      <c r="OI110" s="44"/>
      <c r="OJ110" s="44"/>
      <c r="OK110" s="44"/>
      <c r="OL110" s="44"/>
      <c r="OM110" s="44"/>
      <c r="ON110" s="44"/>
      <c r="OO110" s="44"/>
      <c r="OP110" s="44"/>
      <c r="OQ110" s="44"/>
      <c r="OR110" s="44"/>
      <c r="OS110" s="44"/>
      <c r="OT110" s="44"/>
      <c r="OU110" s="44"/>
      <c r="OV110" s="44"/>
      <c r="OW110" s="44"/>
      <c r="OX110" s="44"/>
      <c r="OY110" s="44"/>
      <c r="OZ110" s="44"/>
      <c r="PA110" s="44"/>
      <c r="PB110" s="44"/>
      <c r="PC110" s="44"/>
      <c r="PD110" s="44"/>
      <c r="PE110" s="44"/>
      <c r="PF110" s="44"/>
      <c r="PG110" s="44"/>
      <c r="PH110" s="44"/>
      <c r="PI110" s="44"/>
      <c r="PJ110" s="44"/>
      <c r="PK110" s="44"/>
      <c r="PL110" s="44"/>
      <c r="PM110" s="44"/>
      <c r="PN110" s="44"/>
      <c r="PO110" s="44"/>
      <c r="PP110" s="44"/>
      <c r="PQ110" s="44"/>
      <c r="PR110" s="44"/>
      <c r="PS110" s="44"/>
      <c r="PT110" s="44"/>
      <c r="PU110" s="44"/>
      <c r="PV110" s="44"/>
      <c r="PW110" s="44"/>
      <c r="PX110" s="44"/>
      <c r="PY110" s="44"/>
      <c r="PZ110" s="44"/>
      <c r="QA110" s="44"/>
      <c r="QB110" s="44"/>
      <c r="QC110" s="44"/>
      <c r="QD110" s="44"/>
      <c r="QE110" s="44"/>
      <c r="QF110" s="44"/>
      <c r="QG110" s="44"/>
      <c r="QH110" s="44"/>
      <c r="QI110" s="44"/>
      <c r="QJ110" s="44"/>
      <c r="QK110" s="44"/>
      <c r="QL110" s="44"/>
      <c r="QM110" s="44"/>
      <c r="QN110" s="44"/>
      <c r="QO110" s="44"/>
      <c r="QP110" s="44"/>
      <c r="QQ110" s="44"/>
      <c r="QR110" s="44"/>
      <c r="QS110" s="44"/>
      <c r="QT110" s="44"/>
      <c r="QU110" s="44"/>
      <c r="QV110" s="44"/>
      <c r="QW110" s="44"/>
      <c r="QX110" s="44"/>
      <c r="QY110" s="44"/>
      <c r="QZ110" s="44"/>
      <c r="RA110" s="44"/>
      <c r="RB110" s="44"/>
      <c r="RC110" s="44"/>
      <c r="RD110" s="44"/>
      <c r="RE110" s="44"/>
      <c r="RF110" s="44"/>
      <c r="RG110" s="44"/>
      <c r="RH110" s="44"/>
      <c r="RI110" s="44"/>
      <c r="RJ110" s="44"/>
      <c r="RK110" s="44"/>
      <c r="RL110" s="44"/>
      <c r="RM110" s="44"/>
      <c r="RN110" s="44"/>
      <c r="RO110" s="44"/>
      <c r="RP110" s="44"/>
      <c r="RQ110" s="44"/>
      <c r="RR110" s="44"/>
      <c r="RS110" s="44"/>
      <c r="RT110" s="44"/>
      <c r="RU110" s="44"/>
      <c r="RV110" s="44"/>
      <c r="RW110" s="44"/>
      <c r="RX110" s="44"/>
      <c r="RY110" s="44"/>
      <c r="RZ110" s="44"/>
      <c r="SA110" s="44"/>
      <c r="SB110" s="44"/>
      <c r="SC110" s="44"/>
      <c r="SD110" s="44"/>
      <c r="SE110" s="44"/>
      <c r="SF110" s="44"/>
      <c r="SG110" s="44"/>
      <c r="SH110" s="44"/>
      <c r="SM110">
        <f>'GRR Data'!A106</f>
        <v>0</v>
      </c>
    </row>
    <row r="111" spans="1:507">
      <c r="A111" s="295">
        <v>32</v>
      </c>
      <c r="B111" s="40" t="s">
        <v>717</v>
      </c>
      <c r="C111" s="44">
        <v>692.9</v>
      </c>
      <c r="D111" s="44">
        <v>0.20039999999999999</v>
      </c>
      <c r="E111" s="44">
        <v>0.2276</v>
      </c>
      <c r="F111" s="44">
        <v>0.2109</v>
      </c>
      <c r="G111" s="44">
        <v>0.16059999999999999</v>
      </c>
      <c r="H111" s="44">
        <v>0.12559999999999999</v>
      </c>
      <c r="I111" s="44">
        <v>0.187</v>
      </c>
      <c r="J111" s="44">
        <v>0.18140000000000001</v>
      </c>
      <c r="K111" s="44">
        <v>0.1706</v>
      </c>
      <c r="L111" s="44">
        <v>0.13150000000000001</v>
      </c>
      <c r="M111" s="44">
        <v>0.12620000000000001</v>
      </c>
      <c r="N111" s="44">
        <v>0.1169</v>
      </c>
      <c r="O111" s="44">
        <v>0.14649999999999999</v>
      </c>
      <c r="P111" s="44">
        <v>0.1691</v>
      </c>
      <c r="Q111" s="44">
        <v>0.15090000000000001</v>
      </c>
      <c r="R111" s="44">
        <v>0.1636</v>
      </c>
      <c r="S111" s="44">
        <v>0.1696</v>
      </c>
      <c r="T111" s="44">
        <v>0.2049</v>
      </c>
      <c r="U111" s="44">
        <v>0.14050000000000001</v>
      </c>
      <c r="V111" s="44">
        <v>0.15920000000000001</v>
      </c>
      <c r="W111" s="44">
        <v>0.13097</v>
      </c>
      <c r="X111" s="44">
        <v>0.11946999999999999</v>
      </c>
      <c r="Y111" s="44">
        <v>0.13627</v>
      </c>
      <c r="Z111" s="44">
        <v>9.4500000000000001E-2</v>
      </c>
      <c r="AA111" s="44">
        <v>0.13041999999999998</v>
      </c>
      <c r="AB111" s="44">
        <v>0.13794999999999999</v>
      </c>
      <c r="AC111" s="44">
        <v>7.9189999999999997E-2</v>
      </c>
      <c r="AD111" s="44">
        <v>0.12620000000000001</v>
      </c>
      <c r="AE111" s="44">
        <v>9.2590000000000006E-2</v>
      </c>
      <c r="AF111" s="44">
        <v>0.12866</v>
      </c>
      <c r="AG111" s="44">
        <v>0.16438999999999998</v>
      </c>
      <c r="AH111" s="44">
        <v>0.15230000000000002</v>
      </c>
      <c r="AI111" s="44">
        <v>0.11503000000000001</v>
      </c>
      <c r="AJ111" s="44">
        <v>0.13650999999999999</v>
      </c>
      <c r="AK111" s="44">
        <v>9.9199999999999997E-2</v>
      </c>
      <c r="AL111" s="44">
        <v>0.14163000000000001</v>
      </c>
      <c r="AM111" s="44">
        <v>0.12309</v>
      </c>
      <c r="AN111" s="44">
        <v>274.47750000000002</v>
      </c>
      <c r="AO111" s="44">
        <v>274.4828</v>
      </c>
      <c r="AP111" s="44">
        <v>274.48020000000002</v>
      </c>
      <c r="AQ111" s="44">
        <v>189.91149999999999</v>
      </c>
      <c r="AR111" s="44">
        <v>189.92580000000001</v>
      </c>
      <c r="AS111" s="44">
        <v>189.91810000000001</v>
      </c>
      <c r="AT111" s="44">
        <v>0.45338000000000001</v>
      </c>
      <c r="AU111" s="44">
        <v>-0.14507500000000001</v>
      </c>
      <c r="AV111" s="44">
        <v>3.3760000000000001E-3</v>
      </c>
      <c r="AW111" s="44">
        <v>0.12845599999999999</v>
      </c>
      <c r="AX111" s="44">
        <v>8.0500000000000002E-2</v>
      </c>
      <c r="AY111" s="44">
        <v>-9.3502000000000002E-2</v>
      </c>
      <c r="AZ111" s="44">
        <v>-1.1358E-2</v>
      </c>
      <c r="BA111" s="44">
        <v>0.201544</v>
      </c>
      <c r="BB111" s="44">
        <v>0.273592</v>
      </c>
      <c r="BC111" s="44">
        <v>0.10483000000000001</v>
      </c>
      <c r="BD111" s="44">
        <v>-9.9487999999999993E-2</v>
      </c>
      <c r="BE111" s="44">
        <v>-0.16938500000000001</v>
      </c>
      <c r="BF111" s="44">
        <v>-0.10670300000000001</v>
      </c>
      <c r="BG111" s="44">
        <v>-3.1864000000000003E-2</v>
      </c>
      <c r="BH111" s="44">
        <v>-4.2421E-2</v>
      </c>
      <c r="BI111" s="44">
        <v>-9.2503000000000002E-2</v>
      </c>
      <c r="BJ111" s="44">
        <v>0.4274</v>
      </c>
      <c r="BK111" s="44">
        <v>2.4400000000000002E-2</v>
      </c>
      <c r="BL111" s="44">
        <v>0.21229999999999999</v>
      </c>
      <c r="BM111" s="44">
        <v>-0.13289999999999999</v>
      </c>
      <c r="BN111" s="44">
        <v>-0.15379999999999999</v>
      </c>
      <c r="BO111" s="44">
        <v>-0.13159999999999999</v>
      </c>
      <c r="BP111" s="44">
        <v>-0.1394</v>
      </c>
      <c r="BQ111" s="44">
        <v>8.4000000000000005E-2</v>
      </c>
      <c r="BR111" s="44">
        <v>2.75E-2</v>
      </c>
      <c r="BS111" s="44">
        <v>-3.1699999999999999E-2</v>
      </c>
      <c r="BT111" s="44">
        <v>7.1599999999999997E-2</v>
      </c>
      <c r="BU111" s="44">
        <v>2.4299999999999999E-2</v>
      </c>
      <c r="BV111" s="44">
        <v>6.6199999999999995E-2</v>
      </c>
      <c r="BW111" s="44">
        <v>0.1132</v>
      </c>
      <c r="BX111" s="44">
        <v>0.12720000000000001</v>
      </c>
      <c r="BY111" s="44">
        <v>7.0699999999999999E-2</v>
      </c>
      <c r="BZ111" s="44">
        <v>0.1527</v>
      </c>
      <c r="CA111" s="44">
        <v>9.8799999999999999E-2</v>
      </c>
      <c r="CB111" s="44">
        <v>9.3799999999999994E-2</v>
      </c>
      <c r="CC111" s="44">
        <v>0.155</v>
      </c>
      <c r="CD111" s="44">
        <v>0.11169999999999999</v>
      </c>
      <c r="CE111" s="44">
        <v>0.13750000000000001</v>
      </c>
      <c r="CF111" s="44">
        <v>0.12609999999999999</v>
      </c>
      <c r="CG111" s="44">
        <v>0.18079999999999999</v>
      </c>
      <c r="CH111" s="44">
        <v>8.9800000000000005E-2</v>
      </c>
      <c r="CI111" s="44">
        <v>9.8799999999999999E-2</v>
      </c>
      <c r="CJ111" s="44">
        <v>0.53200000000000003</v>
      </c>
      <c r="CK111" s="44">
        <v>0.51229999999999998</v>
      </c>
      <c r="CL111" s="44">
        <v>0.50119999999999998</v>
      </c>
      <c r="CM111" s="44">
        <v>0.4647</v>
      </c>
      <c r="CN111" s="44">
        <f t="shared" si="173"/>
        <v>1.9700000000000051E-2</v>
      </c>
      <c r="CO111" s="44">
        <f t="shared" si="174"/>
        <v>3.6499999999999977E-2</v>
      </c>
      <c r="CP111" s="44">
        <f t="shared" si="175"/>
        <v>8.3999999999999631E-3</v>
      </c>
      <c r="CQ111" s="44">
        <f t="shared" ref="CQ111" si="240">ABS(CR111)*2</f>
        <v>3.9E-2</v>
      </c>
      <c r="CR111" s="44">
        <v>-1.95E-2</v>
      </c>
      <c r="CS111" s="44">
        <f t="shared" ref="CS111" si="241">ABS(CT111)*2</f>
        <v>2.6599999999999999E-2</v>
      </c>
      <c r="CT111" s="44">
        <v>-1.3299999999999999E-2</v>
      </c>
      <c r="CU111" s="44">
        <f t="shared" si="178"/>
        <v>2.9000000000000001E-2</v>
      </c>
      <c r="CV111" s="44">
        <v>-1.4500000000000001E-2</v>
      </c>
      <c r="CW111" s="44">
        <f t="shared" si="179"/>
        <v>3.5000000000000003E-2</v>
      </c>
      <c r="CX111" s="44">
        <v>-1.7500000000000002E-2</v>
      </c>
      <c r="CY111" s="44">
        <v>0.1779</v>
      </c>
      <c r="CZ111" s="44">
        <v>0.14549999999999999</v>
      </c>
      <c r="DA111" s="44">
        <v>8.6599999999999996E-2</v>
      </c>
      <c r="DB111" s="44">
        <v>0.21940000000000001</v>
      </c>
      <c r="DC111" s="44">
        <v>0.15279999999999999</v>
      </c>
      <c r="DD111" s="44">
        <v>0.1263</v>
      </c>
      <c r="DE111" s="44">
        <v>7.8600000000000003E-2</v>
      </c>
      <c r="DF111" s="44">
        <v>2.6700000000000002E-2</v>
      </c>
      <c r="DG111" s="44">
        <v>8.48E-2</v>
      </c>
      <c r="DH111" s="44">
        <v>4.9299999999999997E-2</v>
      </c>
      <c r="DI111" s="44">
        <v>5.0099999999999999E-2</v>
      </c>
      <c r="DJ111" s="44">
        <v>0.13819999999999999</v>
      </c>
      <c r="DK111" s="44">
        <v>0.15040000000000001</v>
      </c>
      <c r="DL111" s="44">
        <v>0.16259999999999999</v>
      </c>
      <c r="DM111" s="44">
        <v>0.18149999999999999</v>
      </c>
      <c r="DN111" s="44">
        <v>0.1867</v>
      </c>
      <c r="DO111" s="44">
        <v>0.1668</v>
      </c>
      <c r="DP111" s="44">
        <v>0.1613</v>
      </c>
      <c r="DQ111" s="44">
        <v>0.1</v>
      </c>
      <c r="DR111" s="44">
        <v>8.7599999999999997E-2</v>
      </c>
      <c r="DS111" s="44">
        <v>0.1138</v>
      </c>
      <c r="DT111" s="44">
        <v>0.1115</v>
      </c>
      <c r="DU111" s="44">
        <v>0.1348</v>
      </c>
      <c r="DV111" s="44">
        <v>0.13250000000000001</v>
      </c>
      <c r="DW111" s="44">
        <v>0.14130000000000001</v>
      </c>
      <c r="DX111" s="44">
        <f t="shared" si="180"/>
        <v>5.1900000000000002E-2</v>
      </c>
      <c r="DY111" s="44">
        <f t="shared" si="170"/>
        <v>5.8099999999999999E-2</v>
      </c>
      <c r="DZ111" s="44">
        <f t="shared" si="171"/>
        <v>3.5500000000000004E-2</v>
      </c>
      <c r="EA111" s="44">
        <f t="shared" si="172"/>
        <v>8.000000000000021E-4</v>
      </c>
      <c r="EB111" s="44">
        <v>0.28220000000000001</v>
      </c>
      <c r="EC111" s="44">
        <v>0.2883</v>
      </c>
      <c r="ED111" s="44">
        <v>0.24679999999999999</v>
      </c>
      <c r="EE111" s="44">
        <v>0.32100000000000001</v>
      </c>
      <c r="EF111" s="44">
        <v>0.28999999999999998</v>
      </c>
      <c r="EG111" s="44">
        <v>0.29289999999999999</v>
      </c>
      <c r="EH111" s="44">
        <v>0.27779999999999999</v>
      </c>
      <c r="EI111" s="44">
        <v>0.27850000000000003</v>
      </c>
      <c r="EJ111" s="44">
        <v>0.2581</v>
      </c>
      <c r="EK111" s="44">
        <f t="shared" si="181"/>
        <v>4.8500000000000015E-2</v>
      </c>
      <c r="EL111" s="44">
        <v>7.7799899999999997</v>
      </c>
      <c r="EM111" s="44">
        <v>7.8183299999999996</v>
      </c>
      <c r="EN111" s="44">
        <v>7.8010789999999997</v>
      </c>
      <c r="EO111" s="44">
        <v>7.8447570000000004</v>
      </c>
      <c r="EP111" s="44">
        <v>7.8302339999999999</v>
      </c>
      <c r="EQ111" s="44">
        <v>7.813917</v>
      </c>
      <c r="ER111" s="44">
        <v>7.8018330000000002</v>
      </c>
      <c r="ES111" s="44">
        <v>7.8006130000000002</v>
      </c>
      <c r="ET111" s="44">
        <v>7.8375430000000001</v>
      </c>
      <c r="EU111" s="44">
        <v>7.8124229999999999</v>
      </c>
      <c r="EV111" s="44">
        <v>7.830794</v>
      </c>
      <c r="EW111" s="44">
        <v>7.8137290000000004</v>
      </c>
      <c r="EX111" s="44">
        <v>7.8254489999999999</v>
      </c>
      <c r="EY111" s="44">
        <v>7.8635080000000004</v>
      </c>
      <c r="EZ111" s="44">
        <v>7.8036989999999999</v>
      </c>
      <c r="FA111" s="44">
        <v>7.7849500000000003</v>
      </c>
      <c r="FB111" s="44">
        <v>7.813167</v>
      </c>
      <c r="FC111" s="44">
        <v>7.917503</v>
      </c>
      <c r="FD111" s="44">
        <v>0.22339999999999999</v>
      </c>
      <c r="FE111" s="44">
        <v>3.1899999999999998E-2</v>
      </c>
      <c r="FF111" s="44">
        <v>-2.9999999999999997E-4</v>
      </c>
      <c r="FG111" s="44">
        <v>-1.3299999999999999E-2</v>
      </c>
      <c r="FH111" s="44">
        <v>4.5699999999999998E-2</v>
      </c>
      <c r="FI111" s="44">
        <v>2.5999999999999999E-3</v>
      </c>
      <c r="FJ111" s="44">
        <v>2.0199999999999999E-2</v>
      </c>
      <c r="FK111" s="44">
        <v>1.44E-2</v>
      </c>
      <c r="FL111" s="44">
        <v>2.3800000000000002E-2</v>
      </c>
      <c r="FM111" s="44">
        <v>5.7599999999999998E-2</v>
      </c>
      <c r="FN111" s="44">
        <v>-5.8999999999999999E-3</v>
      </c>
      <c r="FO111" s="44">
        <v>-2.6800000000000001E-2</v>
      </c>
      <c r="FP111" s="44">
        <v>-6.1600000000000002E-2</v>
      </c>
      <c r="FQ111" s="44">
        <v>-0.1658</v>
      </c>
      <c r="FR111" s="44">
        <v>4.1399999999999999E-2</v>
      </c>
      <c r="FS111" s="44">
        <v>3.61E-2</v>
      </c>
      <c r="FT111" s="44">
        <v>0.14169999999999999</v>
      </c>
      <c r="FU111" s="44">
        <v>-2.5899999999999999E-2</v>
      </c>
      <c r="FV111" s="44">
        <v>0</v>
      </c>
      <c r="FW111" s="44">
        <v>-7.4000000000000003E-3</v>
      </c>
      <c r="FX111" s="44">
        <v>2.4799999999999999E-2</v>
      </c>
      <c r="FY111" s="44">
        <v>0.05</v>
      </c>
      <c r="FZ111" s="44">
        <v>6.0000000000000001E-3</v>
      </c>
      <c r="GA111" s="44">
        <v>-9.1800000000000007E-2</v>
      </c>
      <c r="GB111" s="44">
        <v>-1.2699999999999999E-2</v>
      </c>
      <c r="GC111" s="44">
        <v>4.53E-2</v>
      </c>
      <c r="GD111" s="44">
        <v>1.55E-2</v>
      </c>
      <c r="GE111" s="44">
        <v>3.5200000000000002E-2</v>
      </c>
      <c r="GF111" s="44">
        <v>-3.1199999999999999E-2</v>
      </c>
      <c r="GG111" s="44">
        <v>7.1999999999999998E-3</v>
      </c>
      <c r="GH111" s="44">
        <v>-1.72E-2</v>
      </c>
      <c r="GI111" s="44">
        <v>2.0999999999999999E-3</v>
      </c>
      <c r="GJ111" s="44">
        <v>0.26519999999999999</v>
      </c>
      <c r="GK111" s="44">
        <v>-2.8199999999999999E-2</v>
      </c>
      <c r="GL111" s="44">
        <v>-2.3300000000000001E-2</v>
      </c>
      <c r="GM111" s="44">
        <v>-2.2000000000000001E-3</v>
      </c>
      <c r="GN111" s="44">
        <v>5.9900000000000002E-2</v>
      </c>
      <c r="GO111" s="44">
        <v>2.1499999999999998E-2</v>
      </c>
      <c r="GP111" s="44">
        <v>4.3799999999999999E-2</v>
      </c>
      <c r="GQ111" s="44">
        <v>4.1500000000000002E-2</v>
      </c>
      <c r="GR111" s="44">
        <v>1.6799999999999999E-2</v>
      </c>
      <c r="GS111" s="44">
        <v>1.34E-2</v>
      </c>
      <c r="GT111" s="44">
        <v>-5.3499999999999999E-2</v>
      </c>
      <c r="GU111" s="44">
        <v>-3.7199999999999997E-2</v>
      </c>
      <c r="GV111" s="44">
        <v>-0.1139</v>
      </c>
      <c r="GW111" s="44">
        <v>-0.18090000000000001</v>
      </c>
      <c r="GX111" s="44">
        <v>-1.5599999999999999E-2</v>
      </c>
      <c r="GY111" s="44">
        <v>1.6299999999999999E-2</v>
      </c>
      <c r="GZ111" s="44">
        <v>2.9000000000000001E-2</v>
      </c>
      <c r="HA111" s="44">
        <v>2.1100000000000001E-2</v>
      </c>
      <c r="HB111" s="44">
        <v>-1.14E-2</v>
      </c>
      <c r="HC111" s="44">
        <v>1.7600000000000001E-2</v>
      </c>
      <c r="HD111" s="44">
        <v>3.8100000000000002E-2</v>
      </c>
      <c r="HE111" s="44">
        <v>-1.0500000000000001E-2</v>
      </c>
      <c r="HF111" s="44">
        <v>-0.11169999999999999</v>
      </c>
      <c r="HG111" s="44">
        <v>-7.4999999999999997E-3</v>
      </c>
      <c r="HH111" s="44">
        <v>8.43E-2</v>
      </c>
      <c r="HI111" s="44">
        <v>5.79E-2</v>
      </c>
      <c r="HJ111" s="44">
        <v>4.3799999999999999E-2</v>
      </c>
      <c r="HK111" s="44">
        <v>1.5900000000000001E-2</v>
      </c>
      <c r="HL111" s="44">
        <v>2.0500000000000001E-2</v>
      </c>
      <c r="HM111" s="44">
        <v>3.4599999999999999E-2</v>
      </c>
      <c r="HN111" s="44">
        <v>2.01E-2</v>
      </c>
      <c r="HO111" s="44">
        <v>4.7999999999999996E-3</v>
      </c>
      <c r="HP111" s="44">
        <v>1.0699999999999999E-2</v>
      </c>
      <c r="HQ111" s="44">
        <v>-2.5100000000000001E-2</v>
      </c>
      <c r="HR111" s="44">
        <v>-2.7199999999999998E-2</v>
      </c>
      <c r="HS111" s="44">
        <v>8.9700000000000002E-2</v>
      </c>
      <c r="HT111" s="44">
        <v>0.1137</v>
      </c>
      <c r="HU111" s="44">
        <v>0.1004</v>
      </c>
      <c r="HV111" s="44">
        <v>4.4900000000000002E-2</v>
      </c>
      <c r="HW111" s="44">
        <v>4.5699999999999998E-2</v>
      </c>
      <c r="HX111" s="44">
        <v>6.0600000000000001E-2</v>
      </c>
      <c r="HY111" s="44">
        <v>0.1182</v>
      </c>
      <c r="HZ111" s="44">
        <v>5.4199999999999998E-2</v>
      </c>
      <c r="IA111" s="44">
        <v>3.0599999999999999E-2</v>
      </c>
      <c r="IB111" s="44">
        <v>0.03</v>
      </c>
      <c r="IC111" s="44">
        <v>2.81E-2</v>
      </c>
      <c r="ID111" s="44">
        <v>4.2099999999999999E-2</v>
      </c>
      <c r="IE111" s="44">
        <v>4.3299999999999998E-2</v>
      </c>
      <c r="IF111" s="44">
        <v>0.100774</v>
      </c>
      <c r="IG111" s="44">
        <v>9.6507999999999997E-2</v>
      </c>
      <c r="IH111" s="44">
        <v>1.1950000000000001E-2</v>
      </c>
      <c r="II111" s="44">
        <v>0.161222</v>
      </c>
      <c r="IJ111" s="44">
        <v>3.3180000000000001E-2</v>
      </c>
      <c r="IK111" s="44">
        <v>4.9270000000000001E-2</v>
      </c>
      <c r="IL111" s="44">
        <v>1.1205E-2</v>
      </c>
      <c r="IM111" s="44">
        <v>5.7180000000000002E-2</v>
      </c>
      <c r="IN111" s="44"/>
      <c r="IO111" s="44"/>
      <c r="IP111" s="44"/>
      <c r="IQ111" s="44"/>
      <c r="IR111" s="44"/>
      <c r="IS111" s="44"/>
      <c r="IT111" s="44"/>
      <c r="IU111" s="44"/>
      <c r="IV111" s="44"/>
      <c r="IW111" s="44"/>
      <c r="IX111" s="44"/>
      <c r="IY111" s="44"/>
      <c r="IZ111" s="44"/>
      <c r="JA111" s="44"/>
      <c r="JB111" s="44"/>
      <c r="JC111" s="44"/>
      <c r="JD111" s="44"/>
      <c r="JE111" s="44"/>
      <c r="JF111" s="44"/>
      <c r="JG111" s="44"/>
      <c r="JH111" s="44"/>
      <c r="JI111" s="44"/>
      <c r="JJ111" s="44"/>
      <c r="JK111" s="44"/>
      <c r="JL111" s="44"/>
      <c r="JM111" s="44"/>
      <c r="JN111" s="44"/>
      <c r="JO111" s="44"/>
      <c r="JP111" s="44"/>
      <c r="JQ111" s="44"/>
      <c r="JR111" s="44"/>
      <c r="JS111" s="44"/>
      <c r="JT111" s="44"/>
      <c r="JU111" s="44"/>
      <c r="JV111" s="44"/>
      <c r="JW111" s="44"/>
      <c r="JX111" s="44"/>
      <c r="JY111" s="44"/>
      <c r="JZ111" s="44"/>
      <c r="KA111" s="44"/>
      <c r="KB111" s="44"/>
      <c r="KC111" s="44"/>
      <c r="KD111" s="44"/>
      <c r="KE111" s="44"/>
      <c r="KF111" s="44"/>
      <c r="KG111" s="44"/>
      <c r="KH111" s="44"/>
      <c r="KI111" s="44"/>
      <c r="KJ111" s="44"/>
      <c r="KK111" s="44"/>
      <c r="KL111" s="44"/>
      <c r="KM111" s="44"/>
      <c r="KN111" s="44"/>
      <c r="KO111" s="44"/>
      <c r="KP111" s="44"/>
      <c r="KQ111" s="44"/>
      <c r="KR111" s="44"/>
      <c r="KS111" s="44"/>
      <c r="KT111" s="44"/>
      <c r="KU111" s="44"/>
      <c r="KV111" s="44"/>
      <c r="KW111" s="44"/>
      <c r="KX111" s="44"/>
      <c r="KY111" s="44"/>
      <c r="KZ111" s="44"/>
      <c r="LA111" s="44"/>
      <c r="LB111" s="44"/>
      <c r="LC111" s="44"/>
      <c r="LD111" s="44"/>
      <c r="LE111" s="44"/>
      <c r="LF111" s="44"/>
      <c r="LG111" s="44"/>
      <c r="LH111" s="44"/>
      <c r="LI111" s="44"/>
      <c r="LJ111" s="44"/>
      <c r="LK111" s="44"/>
      <c r="LL111" s="44"/>
      <c r="LM111" s="44"/>
      <c r="LN111" s="44"/>
      <c r="LO111" s="44"/>
      <c r="LP111" s="44"/>
      <c r="LQ111" s="44"/>
      <c r="LR111" s="44"/>
      <c r="LS111" s="44"/>
      <c r="LT111" s="44"/>
      <c r="LU111" s="44"/>
      <c r="LV111" s="44"/>
      <c r="LW111" s="44"/>
      <c r="LX111" s="44"/>
      <c r="LY111" s="44"/>
      <c r="LZ111" s="44"/>
      <c r="MA111" s="44"/>
      <c r="MB111" s="44"/>
      <c r="MC111" s="44"/>
      <c r="MD111" s="44"/>
      <c r="ME111" s="44"/>
      <c r="MF111" s="44"/>
      <c r="MG111" s="44"/>
      <c r="MH111" s="44"/>
      <c r="MI111" s="44"/>
      <c r="MJ111" s="44"/>
      <c r="MK111" s="44"/>
      <c r="ML111" s="44"/>
      <c r="MM111" s="44"/>
      <c r="MN111" s="44"/>
      <c r="MO111" s="44"/>
      <c r="MP111" s="44"/>
      <c r="MQ111" s="44"/>
      <c r="MR111" s="44"/>
      <c r="MS111" s="44"/>
      <c r="MT111" s="44"/>
      <c r="MU111" s="44"/>
      <c r="MV111" s="44"/>
      <c r="MW111" s="44"/>
      <c r="MX111" s="44"/>
      <c r="MY111" s="44"/>
      <c r="MZ111" s="44"/>
      <c r="NA111" s="44"/>
      <c r="NB111" s="44"/>
      <c r="NC111" s="44"/>
      <c r="ND111" s="44"/>
      <c r="NE111" s="44"/>
      <c r="NF111" s="44"/>
      <c r="NG111" s="44"/>
      <c r="NH111" s="44"/>
      <c r="NI111" s="44"/>
      <c r="NJ111" s="44"/>
      <c r="NK111" s="44"/>
      <c r="NL111" s="44"/>
      <c r="NM111" s="44"/>
      <c r="NN111" s="44"/>
      <c r="NO111" s="44"/>
      <c r="NP111" s="44"/>
      <c r="NQ111" s="44"/>
      <c r="NR111" s="44"/>
      <c r="NS111" s="44"/>
      <c r="NT111" s="44"/>
      <c r="NU111" s="44"/>
      <c r="NV111" s="44"/>
      <c r="NW111" s="44"/>
      <c r="NX111" s="44"/>
      <c r="NY111" s="44"/>
      <c r="NZ111" s="44"/>
      <c r="OA111" s="44"/>
      <c r="OB111" s="44"/>
      <c r="OC111" s="44"/>
      <c r="OD111" s="44"/>
      <c r="OE111" s="44"/>
      <c r="OF111" s="44"/>
      <c r="OG111" s="44"/>
      <c r="OH111" s="44"/>
      <c r="OI111" s="44"/>
      <c r="OJ111" s="44"/>
      <c r="OK111" s="44"/>
      <c r="OL111" s="44"/>
      <c r="OM111" s="44"/>
      <c r="ON111" s="44"/>
      <c r="OO111" s="44"/>
      <c r="OP111" s="44"/>
      <c r="OQ111" s="44"/>
      <c r="OR111" s="44"/>
      <c r="OS111" s="44"/>
      <c r="OT111" s="44"/>
      <c r="OU111" s="44"/>
      <c r="OV111" s="44"/>
      <c r="OW111" s="44"/>
      <c r="OX111" s="44"/>
      <c r="OY111" s="44"/>
      <c r="OZ111" s="44"/>
      <c r="PA111" s="44"/>
      <c r="PB111" s="44"/>
      <c r="PC111" s="44"/>
      <c r="PD111" s="44"/>
      <c r="PE111" s="44"/>
      <c r="PF111" s="44"/>
      <c r="PG111" s="44"/>
      <c r="PH111" s="44"/>
      <c r="PI111" s="44"/>
      <c r="PJ111" s="44"/>
      <c r="PK111" s="44"/>
      <c r="PL111" s="44"/>
      <c r="PM111" s="44"/>
      <c r="PN111" s="44"/>
      <c r="PO111" s="44"/>
      <c r="PP111" s="44"/>
      <c r="PQ111" s="44"/>
      <c r="PR111" s="44"/>
      <c r="PS111" s="44"/>
      <c r="PT111" s="44"/>
      <c r="PU111" s="44"/>
      <c r="PV111" s="44"/>
      <c r="PW111" s="44"/>
      <c r="PX111" s="44"/>
      <c r="PY111" s="44"/>
      <c r="PZ111" s="44"/>
      <c r="QA111" s="44"/>
      <c r="QB111" s="44"/>
      <c r="QC111" s="44"/>
      <c r="QD111" s="44"/>
      <c r="QE111" s="44"/>
      <c r="QF111" s="44"/>
      <c r="QG111" s="44"/>
      <c r="QH111" s="44"/>
      <c r="QI111" s="44"/>
      <c r="QJ111" s="44"/>
      <c r="QK111" s="44"/>
      <c r="QL111" s="44"/>
      <c r="QM111" s="44"/>
      <c r="QN111" s="44"/>
      <c r="QO111" s="44"/>
      <c r="QP111" s="44"/>
      <c r="QQ111" s="44"/>
      <c r="QR111" s="44"/>
      <c r="QS111" s="44"/>
      <c r="QT111" s="44"/>
      <c r="QU111" s="44"/>
      <c r="QV111" s="44"/>
      <c r="QW111" s="44"/>
      <c r="QX111" s="44"/>
      <c r="QY111" s="44"/>
      <c r="QZ111" s="44"/>
      <c r="RA111" s="44"/>
      <c r="RB111" s="44"/>
      <c r="RC111" s="44"/>
      <c r="RD111" s="44"/>
      <c r="RE111" s="44"/>
      <c r="RF111" s="44"/>
      <c r="RG111" s="44"/>
      <c r="RH111" s="44"/>
      <c r="RI111" s="44"/>
      <c r="RJ111" s="44"/>
      <c r="RK111" s="44"/>
      <c r="RL111" s="44"/>
      <c r="RM111" s="44"/>
      <c r="RN111" s="44"/>
      <c r="RO111" s="44"/>
      <c r="RP111" s="44"/>
      <c r="RQ111" s="44"/>
      <c r="RR111" s="44"/>
      <c r="RS111" s="44"/>
      <c r="RT111" s="44"/>
      <c r="RU111" s="44"/>
      <c r="RV111" s="44"/>
      <c r="RW111" s="44"/>
      <c r="RX111" s="44"/>
      <c r="RY111" s="44"/>
      <c r="RZ111" s="44"/>
      <c r="SA111" s="44"/>
      <c r="SB111" s="44"/>
      <c r="SC111" s="44"/>
      <c r="SD111" s="44"/>
      <c r="SE111" s="44"/>
      <c r="SF111" s="44"/>
      <c r="SG111" s="44"/>
      <c r="SH111" s="44"/>
      <c r="SM111">
        <f>'GRR Data'!A107</f>
        <v>0</v>
      </c>
    </row>
    <row r="112" spans="1:507">
      <c r="A112" s="295">
        <v>33</v>
      </c>
      <c r="B112" s="40"/>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c r="FL112" s="44"/>
      <c r="FM112" s="44"/>
      <c r="FN112" s="44"/>
      <c r="FO112" s="44"/>
      <c r="FP112" s="44"/>
      <c r="FQ112" s="44"/>
      <c r="FR112" s="44"/>
      <c r="FS112" s="44"/>
      <c r="FT112" s="44"/>
      <c r="FU112" s="44"/>
      <c r="FV112" s="44"/>
      <c r="FW112" s="44"/>
      <c r="FX112" s="44"/>
      <c r="FY112" s="44"/>
      <c r="FZ112" s="44"/>
      <c r="GA112" s="44"/>
      <c r="GB112" s="44"/>
      <c r="GC112" s="44"/>
      <c r="GD112" s="44"/>
      <c r="GE112" s="44"/>
      <c r="GF112" s="44"/>
      <c r="GG112" s="44"/>
      <c r="GH112" s="44"/>
      <c r="GI112" s="44"/>
      <c r="GJ112" s="44"/>
      <c r="GK112" s="44"/>
      <c r="GL112" s="44"/>
      <c r="GM112" s="44"/>
      <c r="GN112" s="44"/>
      <c r="GO112" s="44"/>
      <c r="GP112" s="44"/>
      <c r="GQ112" s="44"/>
      <c r="GR112" s="44"/>
      <c r="GS112" s="44"/>
      <c r="GT112" s="44"/>
      <c r="GU112" s="44"/>
      <c r="GV112" s="44"/>
      <c r="GW112" s="44"/>
      <c r="GX112" s="44"/>
      <c r="GY112" s="44"/>
      <c r="GZ112" s="44"/>
      <c r="HA112" s="44"/>
      <c r="HB112" s="44"/>
      <c r="HC112" s="44"/>
      <c r="HD112" s="44"/>
      <c r="HE112" s="44"/>
      <c r="HF112" s="44"/>
      <c r="HG112" s="44"/>
      <c r="HH112" s="44"/>
      <c r="HI112" s="44"/>
      <c r="HJ112" s="44"/>
      <c r="HK112" s="44"/>
      <c r="HL112" s="44"/>
      <c r="HM112" s="44"/>
      <c r="HN112" s="44"/>
      <c r="HO112" s="44"/>
      <c r="HP112" s="44"/>
      <c r="HQ112" s="44"/>
      <c r="HR112" s="44"/>
      <c r="HS112" s="44"/>
      <c r="HT112" s="44"/>
      <c r="HU112" s="44"/>
      <c r="HV112" s="44"/>
      <c r="HW112" s="44"/>
      <c r="HX112" s="44"/>
      <c r="HY112" s="44"/>
      <c r="HZ112" s="44"/>
      <c r="IA112" s="44"/>
      <c r="IB112" s="44"/>
      <c r="IC112" s="44"/>
      <c r="ID112" s="44"/>
      <c r="IE112" s="44"/>
      <c r="IF112" s="44"/>
      <c r="IG112" s="44"/>
      <c r="IH112" s="44"/>
      <c r="II112" s="44"/>
      <c r="IJ112" s="44"/>
      <c r="IK112" s="44"/>
      <c r="IL112" s="44"/>
      <c r="IM112" s="44"/>
      <c r="IN112" s="44"/>
      <c r="IO112" s="44"/>
      <c r="IP112" s="44"/>
      <c r="IQ112" s="44"/>
      <c r="IR112" s="44"/>
      <c r="IS112" s="44"/>
      <c r="IT112" s="44"/>
      <c r="IU112" s="44"/>
      <c r="IV112" s="44"/>
      <c r="IW112" s="44"/>
      <c r="IX112" s="44"/>
      <c r="IY112" s="44"/>
      <c r="IZ112" s="44"/>
      <c r="JA112" s="44"/>
      <c r="JB112" s="44"/>
      <c r="JC112" s="44"/>
      <c r="JD112" s="44"/>
      <c r="JE112" s="44"/>
      <c r="JF112" s="44"/>
      <c r="JG112" s="44"/>
      <c r="JH112" s="44"/>
      <c r="JI112" s="44"/>
      <c r="JJ112" s="44"/>
      <c r="JK112" s="44"/>
      <c r="JL112" s="44"/>
      <c r="JM112" s="44"/>
      <c r="JN112" s="44"/>
      <c r="JO112" s="44"/>
      <c r="JP112" s="44"/>
      <c r="JQ112" s="44"/>
      <c r="JR112" s="44"/>
      <c r="JS112" s="44"/>
      <c r="JT112" s="44"/>
      <c r="JU112" s="44"/>
      <c r="JV112" s="44"/>
      <c r="JW112" s="44"/>
      <c r="JX112" s="44"/>
      <c r="JY112" s="44"/>
      <c r="JZ112" s="44"/>
      <c r="KA112" s="44"/>
      <c r="KB112" s="44"/>
      <c r="KC112" s="44"/>
      <c r="KD112" s="44"/>
      <c r="KE112" s="44"/>
      <c r="KF112" s="44"/>
      <c r="KG112" s="44"/>
      <c r="KH112" s="44"/>
      <c r="KI112" s="44"/>
      <c r="KJ112" s="44"/>
      <c r="KK112" s="44"/>
      <c r="KL112" s="44"/>
      <c r="KM112" s="44"/>
      <c r="KN112" s="44"/>
      <c r="KO112" s="44"/>
      <c r="KP112" s="44"/>
      <c r="KQ112" s="44"/>
      <c r="KR112" s="44"/>
      <c r="KS112" s="44"/>
      <c r="KT112" s="44"/>
      <c r="KU112" s="44"/>
      <c r="KV112" s="44"/>
      <c r="KW112" s="44"/>
      <c r="KX112" s="44"/>
      <c r="KY112" s="44"/>
      <c r="KZ112" s="44"/>
      <c r="LA112" s="44"/>
      <c r="LB112" s="44"/>
      <c r="LC112" s="44"/>
      <c r="LD112" s="44"/>
      <c r="LE112" s="44"/>
      <c r="LF112" s="44"/>
      <c r="LG112" s="44"/>
      <c r="LH112" s="44"/>
      <c r="LI112" s="44"/>
      <c r="LJ112" s="44"/>
      <c r="LK112" s="44"/>
      <c r="LL112" s="44"/>
      <c r="LM112" s="44"/>
      <c r="LN112" s="44"/>
      <c r="LO112" s="44"/>
      <c r="LP112" s="44"/>
      <c r="LQ112" s="44"/>
      <c r="LR112" s="44"/>
      <c r="LS112" s="44"/>
      <c r="LT112" s="44"/>
      <c r="LU112" s="44"/>
      <c r="LV112" s="44"/>
      <c r="LW112" s="44"/>
      <c r="LX112" s="44"/>
      <c r="LY112" s="44"/>
      <c r="LZ112" s="44"/>
      <c r="MA112" s="44"/>
      <c r="MB112" s="44"/>
      <c r="MC112" s="44"/>
      <c r="MD112" s="44"/>
      <c r="ME112" s="44"/>
      <c r="MF112" s="44"/>
      <c r="MG112" s="44"/>
      <c r="MH112" s="44"/>
      <c r="MI112" s="44"/>
      <c r="MJ112" s="44"/>
      <c r="MK112" s="44"/>
      <c r="ML112" s="44"/>
      <c r="MM112" s="44"/>
      <c r="MN112" s="44"/>
      <c r="MO112" s="44"/>
      <c r="MP112" s="44"/>
      <c r="MQ112" s="44"/>
      <c r="MR112" s="44"/>
      <c r="MS112" s="44"/>
      <c r="MT112" s="44"/>
      <c r="MU112" s="44"/>
      <c r="MV112" s="44"/>
      <c r="MW112" s="44"/>
      <c r="MX112" s="44"/>
      <c r="MY112" s="44"/>
      <c r="MZ112" s="44"/>
      <c r="NA112" s="44"/>
      <c r="NB112" s="44"/>
      <c r="NC112" s="44"/>
      <c r="ND112" s="44"/>
      <c r="NE112" s="44"/>
      <c r="NF112" s="44"/>
      <c r="NG112" s="44"/>
      <c r="NH112" s="44"/>
      <c r="NI112" s="44"/>
      <c r="NJ112" s="44"/>
      <c r="NK112" s="44"/>
      <c r="NL112" s="44"/>
      <c r="NM112" s="44"/>
      <c r="NN112" s="44"/>
      <c r="NO112" s="44"/>
      <c r="NP112" s="44"/>
      <c r="NQ112" s="44"/>
      <c r="NR112" s="44"/>
      <c r="NS112" s="44"/>
      <c r="NT112" s="44"/>
      <c r="NU112" s="44"/>
      <c r="NV112" s="44"/>
      <c r="NW112" s="44"/>
      <c r="NX112" s="44"/>
      <c r="NY112" s="44"/>
      <c r="NZ112" s="44"/>
      <c r="OA112" s="44"/>
      <c r="OB112" s="44"/>
      <c r="OC112" s="44"/>
      <c r="OD112" s="44"/>
      <c r="OE112" s="44"/>
      <c r="OF112" s="44"/>
      <c r="OG112" s="44"/>
      <c r="OH112" s="44"/>
      <c r="OI112" s="44"/>
      <c r="OJ112" s="44"/>
      <c r="OK112" s="44"/>
      <c r="OL112" s="44"/>
      <c r="OM112" s="44"/>
      <c r="ON112" s="44"/>
      <c r="OO112" s="44"/>
      <c r="OP112" s="44"/>
      <c r="OQ112" s="44"/>
      <c r="OR112" s="44"/>
      <c r="OS112" s="44"/>
      <c r="OT112" s="44"/>
      <c r="OU112" s="44"/>
      <c r="OV112" s="44"/>
      <c r="OW112" s="44"/>
      <c r="OX112" s="44"/>
      <c r="OY112" s="44"/>
      <c r="OZ112" s="44"/>
      <c r="PA112" s="44"/>
      <c r="PB112" s="44"/>
      <c r="PC112" s="44"/>
      <c r="PD112" s="44"/>
      <c r="PE112" s="44"/>
      <c r="PF112" s="44"/>
      <c r="PG112" s="44"/>
      <c r="PH112" s="44"/>
      <c r="PI112" s="44"/>
      <c r="PJ112" s="44"/>
      <c r="PK112" s="44"/>
      <c r="PL112" s="44"/>
      <c r="PM112" s="44"/>
      <c r="PN112" s="44"/>
      <c r="PO112" s="44"/>
      <c r="PP112" s="44"/>
      <c r="PQ112" s="44"/>
      <c r="PR112" s="44"/>
      <c r="PS112" s="44"/>
      <c r="PT112" s="44"/>
      <c r="PU112" s="44"/>
      <c r="PV112" s="44"/>
      <c r="PW112" s="44"/>
      <c r="PX112" s="44"/>
      <c r="PY112" s="44"/>
      <c r="PZ112" s="44"/>
      <c r="QA112" s="44"/>
      <c r="QB112" s="44"/>
      <c r="QC112" s="44"/>
      <c r="QD112" s="44"/>
      <c r="QE112" s="44"/>
      <c r="QF112" s="44"/>
      <c r="QG112" s="44"/>
      <c r="QH112" s="44"/>
      <c r="QI112" s="44"/>
      <c r="QJ112" s="44"/>
      <c r="QK112" s="44"/>
      <c r="QL112" s="44"/>
      <c r="QM112" s="44"/>
      <c r="QN112" s="44"/>
      <c r="QO112" s="44"/>
      <c r="QP112" s="44"/>
      <c r="QQ112" s="44"/>
      <c r="QR112" s="44"/>
      <c r="QS112" s="44"/>
      <c r="QT112" s="44"/>
      <c r="QU112" s="44"/>
      <c r="QV112" s="44"/>
      <c r="QW112" s="44"/>
      <c r="QX112" s="44"/>
      <c r="QY112" s="44"/>
      <c r="QZ112" s="44"/>
      <c r="RA112" s="44"/>
      <c r="RB112" s="44"/>
      <c r="RC112" s="44"/>
      <c r="RD112" s="44"/>
      <c r="RE112" s="44"/>
      <c r="RF112" s="44"/>
      <c r="RG112" s="44"/>
      <c r="RH112" s="44"/>
      <c r="RI112" s="44"/>
      <c r="RJ112" s="44"/>
      <c r="RK112" s="44"/>
      <c r="RL112" s="44"/>
      <c r="RM112" s="44"/>
      <c r="RN112" s="44"/>
      <c r="RO112" s="44"/>
      <c r="RP112" s="44"/>
      <c r="RQ112" s="44"/>
      <c r="RR112" s="44"/>
      <c r="RS112" s="44"/>
      <c r="RT112" s="44"/>
      <c r="RU112" s="44"/>
      <c r="RV112" s="44"/>
      <c r="RW112" s="44"/>
      <c r="RX112" s="44"/>
      <c r="RY112" s="44"/>
      <c r="RZ112" s="44"/>
      <c r="SA112" s="44"/>
      <c r="SB112" s="44"/>
      <c r="SC112" s="44"/>
      <c r="SD112" s="44"/>
      <c r="SE112" s="44"/>
      <c r="SF112" s="44"/>
      <c r="SG112" s="44"/>
      <c r="SH112" s="44"/>
      <c r="SM112">
        <f>'GRR Data'!A108</f>
        <v>0</v>
      </c>
    </row>
    <row r="113" spans="1:507">
      <c r="A113" s="295">
        <v>34</v>
      </c>
      <c r="B113" s="40"/>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44"/>
      <c r="EM113" s="44"/>
      <c r="EN113" s="44"/>
      <c r="EO113" s="44"/>
      <c r="EP113" s="44"/>
      <c r="EQ113" s="44"/>
      <c r="ER113" s="44"/>
      <c r="ES113" s="44"/>
      <c r="ET113" s="44"/>
      <c r="EU113" s="44"/>
      <c r="EV113" s="44"/>
      <c r="EW113" s="44"/>
      <c r="EX113" s="44"/>
      <c r="EY113" s="44"/>
      <c r="EZ113" s="44"/>
      <c r="FA113" s="44"/>
      <c r="FB113" s="44"/>
      <c r="FC113" s="44"/>
      <c r="FD113" s="44"/>
      <c r="FE113" s="44"/>
      <c r="FF113" s="44"/>
      <c r="FG113" s="44"/>
      <c r="FH113" s="44"/>
      <c r="FI113" s="44"/>
      <c r="FJ113" s="44"/>
      <c r="FK113" s="44"/>
      <c r="FL113" s="44"/>
      <c r="FM113" s="44"/>
      <c r="FN113" s="44"/>
      <c r="FO113" s="44"/>
      <c r="FP113" s="44"/>
      <c r="FQ113" s="44"/>
      <c r="FR113" s="44"/>
      <c r="FS113" s="44"/>
      <c r="FT113" s="44"/>
      <c r="FU113" s="44"/>
      <c r="FV113" s="44"/>
      <c r="FW113" s="44"/>
      <c r="FX113" s="44"/>
      <c r="FY113" s="44"/>
      <c r="FZ113" s="44"/>
      <c r="GA113" s="44"/>
      <c r="GB113" s="44"/>
      <c r="GC113" s="44"/>
      <c r="GD113" s="44"/>
      <c r="GE113" s="44"/>
      <c r="GF113" s="44"/>
      <c r="GG113" s="44"/>
      <c r="GH113" s="44"/>
      <c r="GI113" s="44"/>
      <c r="GJ113" s="44"/>
      <c r="GK113" s="44"/>
      <c r="GL113" s="44"/>
      <c r="GM113" s="44"/>
      <c r="GN113" s="44"/>
      <c r="GO113" s="44"/>
      <c r="GP113" s="44"/>
      <c r="GQ113" s="44"/>
      <c r="GR113" s="44"/>
      <c r="GS113" s="44"/>
      <c r="GT113" s="44"/>
      <c r="GU113" s="44"/>
      <c r="GV113" s="44"/>
      <c r="GW113" s="44"/>
      <c r="GX113" s="44"/>
      <c r="GY113" s="44"/>
      <c r="GZ113" s="44"/>
      <c r="HA113" s="44"/>
      <c r="HB113" s="44"/>
      <c r="HC113" s="44"/>
      <c r="HD113" s="44"/>
      <c r="HE113" s="44"/>
      <c r="HF113" s="44"/>
      <c r="HG113" s="44"/>
      <c r="HH113" s="44"/>
      <c r="HI113" s="44"/>
      <c r="HJ113" s="44"/>
      <c r="HK113" s="44"/>
      <c r="HL113" s="44"/>
      <c r="HM113" s="44"/>
      <c r="HN113" s="44"/>
      <c r="HO113" s="44"/>
      <c r="HP113" s="44"/>
      <c r="HQ113" s="44"/>
      <c r="HR113" s="44"/>
      <c r="HS113" s="44"/>
      <c r="HT113" s="44"/>
      <c r="HU113" s="44"/>
      <c r="HV113" s="44"/>
      <c r="HW113" s="44"/>
      <c r="HX113" s="44"/>
      <c r="HY113" s="44"/>
      <c r="HZ113" s="44"/>
      <c r="IA113" s="44"/>
      <c r="IB113" s="44"/>
      <c r="IC113" s="44"/>
      <c r="ID113" s="44"/>
      <c r="IE113" s="44"/>
      <c r="IF113" s="44"/>
      <c r="IG113" s="44"/>
      <c r="IH113" s="44"/>
      <c r="II113" s="44"/>
      <c r="IJ113" s="44"/>
      <c r="IK113" s="44"/>
      <c r="IL113" s="44"/>
      <c r="IM113" s="44"/>
      <c r="IN113" s="44"/>
      <c r="IO113" s="44"/>
      <c r="IP113" s="44"/>
      <c r="IQ113" s="44"/>
      <c r="IR113" s="44"/>
      <c r="IS113" s="44"/>
      <c r="IT113" s="44"/>
      <c r="IU113" s="44"/>
      <c r="IV113" s="44"/>
      <c r="IW113" s="44"/>
      <c r="IX113" s="44"/>
      <c r="IY113" s="44"/>
      <c r="IZ113" s="44"/>
      <c r="JA113" s="44"/>
      <c r="JB113" s="44"/>
      <c r="JC113" s="44"/>
      <c r="JD113" s="44"/>
      <c r="JE113" s="44"/>
      <c r="JF113" s="44"/>
      <c r="JG113" s="44"/>
      <c r="JH113" s="44"/>
      <c r="JI113" s="44"/>
      <c r="JJ113" s="44"/>
      <c r="JK113" s="44"/>
      <c r="JL113" s="44"/>
      <c r="JM113" s="44"/>
      <c r="JN113" s="44"/>
      <c r="JO113" s="44"/>
      <c r="JP113" s="44"/>
      <c r="JQ113" s="44"/>
      <c r="JR113" s="44"/>
      <c r="JS113" s="44"/>
      <c r="JT113" s="44"/>
      <c r="JU113" s="44"/>
      <c r="JV113" s="44"/>
      <c r="JW113" s="44"/>
      <c r="JX113" s="44"/>
      <c r="JY113" s="44"/>
      <c r="JZ113" s="44"/>
      <c r="KA113" s="44"/>
      <c r="KB113" s="44"/>
      <c r="KC113" s="44"/>
      <c r="KD113" s="44"/>
      <c r="KE113" s="44"/>
      <c r="KF113" s="44"/>
      <c r="KG113" s="44"/>
      <c r="KH113" s="44"/>
      <c r="KI113" s="44"/>
      <c r="KJ113" s="44"/>
      <c r="KK113" s="44"/>
      <c r="KL113" s="44"/>
      <c r="KM113" s="44"/>
      <c r="KN113" s="44"/>
      <c r="KO113" s="44"/>
      <c r="KP113" s="44"/>
      <c r="KQ113" s="44"/>
      <c r="KR113" s="44"/>
      <c r="KS113" s="44"/>
      <c r="KT113" s="44"/>
      <c r="KU113" s="44"/>
      <c r="KV113" s="44"/>
      <c r="KW113" s="44"/>
      <c r="KX113" s="44"/>
      <c r="KY113" s="44"/>
      <c r="KZ113" s="44"/>
      <c r="LA113" s="44"/>
      <c r="LB113" s="44"/>
      <c r="LC113" s="44"/>
      <c r="LD113" s="44"/>
      <c r="LE113" s="44"/>
      <c r="LF113" s="44"/>
      <c r="LG113" s="44"/>
      <c r="LH113" s="44"/>
      <c r="LI113" s="44"/>
      <c r="LJ113" s="44"/>
      <c r="LK113" s="44"/>
      <c r="LL113" s="44"/>
      <c r="LM113" s="44"/>
      <c r="LN113" s="44"/>
      <c r="LO113" s="44"/>
      <c r="LP113" s="44"/>
      <c r="LQ113" s="44"/>
      <c r="LR113" s="44"/>
      <c r="LS113" s="44"/>
      <c r="LT113" s="44"/>
      <c r="LU113" s="44"/>
      <c r="LV113" s="44"/>
      <c r="LW113" s="44"/>
      <c r="LX113" s="44"/>
      <c r="LY113" s="44"/>
      <c r="LZ113" s="44"/>
      <c r="MA113" s="44"/>
      <c r="MB113" s="44"/>
      <c r="MC113" s="44"/>
      <c r="MD113" s="44"/>
      <c r="ME113" s="44"/>
      <c r="MF113" s="44"/>
      <c r="MG113" s="44"/>
      <c r="MH113" s="44"/>
      <c r="MI113" s="44"/>
      <c r="MJ113" s="44"/>
      <c r="MK113" s="44"/>
      <c r="ML113" s="44"/>
      <c r="MM113" s="44"/>
      <c r="MN113" s="44"/>
      <c r="MO113" s="44"/>
      <c r="MP113" s="44"/>
      <c r="MQ113" s="44"/>
      <c r="MR113" s="44"/>
      <c r="MS113" s="44"/>
      <c r="MT113" s="44"/>
      <c r="MU113" s="44"/>
      <c r="MV113" s="44"/>
      <c r="MW113" s="44"/>
      <c r="MX113" s="44"/>
      <c r="MY113" s="44"/>
      <c r="MZ113" s="44"/>
      <c r="NA113" s="44"/>
      <c r="NB113" s="44"/>
      <c r="NC113" s="44"/>
      <c r="ND113" s="44"/>
      <c r="NE113" s="44"/>
      <c r="NF113" s="44"/>
      <c r="NG113" s="44"/>
      <c r="NH113" s="44"/>
      <c r="NI113" s="44"/>
      <c r="NJ113" s="44"/>
      <c r="NK113" s="44"/>
      <c r="NL113" s="44"/>
      <c r="NM113" s="44"/>
      <c r="NN113" s="44"/>
      <c r="NO113" s="44"/>
      <c r="NP113" s="44"/>
      <c r="NQ113" s="44"/>
      <c r="NR113" s="44"/>
      <c r="NS113" s="44"/>
      <c r="NT113" s="44"/>
      <c r="NU113" s="44"/>
      <c r="NV113" s="44"/>
      <c r="NW113" s="44"/>
      <c r="NX113" s="44"/>
      <c r="NY113" s="44"/>
      <c r="NZ113" s="44"/>
      <c r="OA113" s="44"/>
      <c r="OB113" s="44"/>
      <c r="OC113" s="44"/>
      <c r="OD113" s="44"/>
      <c r="OE113" s="44"/>
      <c r="OF113" s="44"/>
      <c r="OG113" s="44"/>
      <c r="OH113" s="44"/>
      <c r="OI113" s="44"/>
      <c r="OJ113" s="44"/>
      <c r="OK113" s="44"/>
      <c r="OL113" s="44"/>
      <c r="OM113" s="44"/>
      <c r="ON113" s="44"/>
      <c r="OO113" s="44"/>
      <c r="OP113" s="44"/>
      <c r="OQ113" s="44"/>
      <c r="OR113" s="44"/>
      <c r="OS113" s="44"/>
      <c r="OT113" s="44"/>
      <c r="OU113" s="44"/>
      <c r="OV113" s="44"/>
      <c r="OW113" s="44"/>
      <c r="OX113" s="44"/>
      <c r="OY113" s="44"/>
      <c r="OZ113" s="44"/>
      <c r="PA113" s="44"/>
      <c r="PB113" s="44"/>
      <c r="PC113" s="44"/>
      <c r="PD113" s="44"/>
      <c r="PE113" s="44"/>
      <c r="PF113" s="44"/>
      <c r="PG113" s="44"/>
      <c r="PH113" s="44"/>
      <c r="PI113" s="44"/>
      <c r="PJ113" s="44"/>
      <c r="PK113" s="44"/>
      <c r="PL113" s="44"/>
      <c r="PM113" s="44"/>
      <c r="PN113" s="44"/>
      <c r="PO113" s="44"/>
      <c r="PP113" s="44"/>
      <c r="PQ113" s="44"/>
      <c r="PR113" s="44"/>
      <c r="PS113" s="44"/>
      <c r="PT113" s="44"/>
      <c r="PU113" s="44"/>
      <c r="PV113" s="44"/>
      <c r="PW113" s="44"/>
      <c r="PX113" s="44"/>
      <c r="PY113" s="44"/>
      <c r="PZ113" s="44"/>
      <c r="QA113" s="44"/>
      <c r="QB113" s="44"/>
      <c r="QC113" s="44"/>
      <c r="QD113" s="44"/>
      <c r="QE113" s="44"/>
      <c r="QF113" s="44"/>
      <c r="QG113" s="44"/>
      <c r="QH113" s="44"/>
      <c r="QI113" s="44"/>
      <c r="QJ113" s="44"/>
      <c r="QK113" s="44"/>
      <c r="QL113" s="44"/>
      <c r="QM113" s="44"/>
      <c r="QN113" s="44"/>
      <c r="QO113" s="44"/>
      <c r="QP113" s="44"/>
      <c r="QQ113" s="44"/>
      <c r="QR113" s="44"/>
      <c r="QS113" s="44"/>
      <c r="QT113" s="44"/>
      <c r="QU113" s="44"/>
      <c r="QV113" s="44"/>
      <c r="QW113" s="44"/>
      <c r="QX113" s="44"/>
      <c r="QY113" s="44"/>
      <c r="QZ113" s="44"/>
      <c r="RA113" s="44"/>
      <c r="RB113" s="44"/>
      <c r="RC113" s="44"/>
      <c r="RD113" s="44"/>
      <c r="RE113" s="44"/>
      <c r="RF113" s="44"/>
      <c r="RG113" s="44"/>
      <c r="RH113" s="44"/>
      <c r="RI113" s="44"/>
      <c r="RJ113" s="44"/>
      <c r="RK113" s="44"/>
      <c r="RL113" s="44"/>
      <c r="RM113" s="44"/>
      <c r="RN113" s="44"/>
      <c r="RO113" s="44"/>
      <c r="RP113" s="44"/>
      <c r="RQ113" s="44"/>
      <c r="RR113" s="44"/>
      <c r="RS113" s="44"/>
      <c r="RT113" s="44"/>
      <c r="RU113" s="44"/>
      <c r="RV113" s="44"/>
      <c r="RW113" s="44"/>
      <c r="RX113" s="44"/>
      <c r="RY113" s="44"/>
      <c r="RZ113" s="44"/>
      <c r="SA113" s="44"/>
      <c r="SB113" s="44"/>
      <c r="SC113" s="44"/>
      <c r="SD113" s="44"/>
      <c r="SE113" s="44"/>
      <c r="SF113" s="44"/>
      <c r="SG113" s="44"/>
      <c r="SH113" s="44"/>
      <c r="SM113">
        <f>'GRR Data'!A109</f>
        <v>0</v>
      </c>
    </row>
    <row r="114" spans="1:507">
      <c r="A114" s="295">
        <v>35</v>
      </c>
      <c r="B114" s="40"/>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c r="EJ114" s="44"/>
      <c r="EK114" s="44"/>
      <c r="EL114" s="44"/>
      <c r="EM114" s="44"/>
      <c r="EN114" s="44"/>
      <c r="EO114" s="44"/>
      <c r="EP114" s="44"/>
      <c r="EQ114" s="44"/>
      <c r="ER114" s="44"/>
      <c r="ES114" s="44"/>
      <c r="ET114" s="44"/>
      <c r="EU114" s="44"/>
      <c r="EV114" s="44"/>
      <c r="EW114" s="44"/>
      <c r="EX114" s="44"/>
      <c r="EY114" s="44"/>
      <c r="EZ114" s="44"/>
      <c r="FA114" s="44"/>
      <c r="FB114" s="44"/>
      <c r="FC114" s="44"/>
      <c r="FD114" s="44"/>
      <c r="FE114" s="44"/>
      <c r="FF114" s="44"/>
      <c r="FG114" s="44"/>
      <c r="FH114" s="44"/>
      <c r="FI114" s="44"/>
      <c r="FJ114" s="44"/>
      <c r="FK114" s="44"/>
      <c r="FL114" s="44"/>
      <c r="FM114" s="44"/>
      <c r="FN114" s="44"/>
      <c r="FO114" s="44"/>
      <c r="FP114" s="44"/>
      <c r="FQ114" s="44"/>
      <c r="FR114" s="44"/>
      <c r="FS114" s="44"/>
      <c r="FT114" s="44"/>
      <c r="FU114" s="44"/>
      <c r="FV114" s="44"/>
      <c r="FW114" s="44"/>
      <c r="FX114" s="44"/>
      <c r="FY114" s="44"/>
      <c r="FZ114" s="44"/>
      <c r="GA114" s="44"/>
      <c r="GB114" s="44"/>
      <c r="GC114" s="44"/>
      <c r="GD114" s="44"/>
      <c r="GE114" s="44"/>
      <c r="GF114" s="44"/>
      <c r="GG114" s="44"/>
      <c r="GH114" s="44"/>
      <c r="GI114" s="44"/>
      <c r="GJ114" s="44"/>
      <c r="GK114" s="44"/>
      <c r="GL114" s="44"/>
      <c r="GM114" s="44"/>
      <c r="GN114" s="44"/>
      <c r="GO114" s="44"/>
      <c r="GP114" s="44"/>
      <c r="GQ114" s="44"/>
      <c r="GR114" s="44"/>
      <c r="GS114" s="44"/>
      <c r="GT114" s="44"/>
      <c r="GU114" s="44"/>
      <c r="GV114" s="44"/>
      <c r="GW114" s="44"/>
      <c r="GX114" s="44"/>
      <c r="GY114" s="44"/>
      <c r="GZ114" s="44"/>
      <c r="HA114" s="44"/>
      <c r="HB114" s="44"/>
      <c r="HC114" s="44"/>
      <c r="HD114" s="44"/>
      <c r="HE114" s="44"/>
      <c r="HF114" s="44"/>
      <c r="HG114" s="44"/>
      <c r="HH114" s="44"/>
      <c r="HI114" s="44"/>
      <c r="HJ114" s="44"/>
      <c r="HK114" s="44"/>
      <c r="HL114" s="44"/>
      <c r="HM114" s="44"/>
      <c r="HN114" s="44"/>
      <c r="HO114" s="44"/>
      <c r="HP114" s="44"/>
      <c r="HQ114" s="44"/>
      <c r="HR114" s="44"/>
      <c r="HS114" s="44"/>
      <c r="HT114" s="44"/>
      <c r="HU114" s="44"/>
      <c r="HV114" s="44"/>
      <c r="HW114" s="44"/>
      <c r="HX114" s="44"/>
      <c r="HY114" s="44"/>
      <c r="HZ114" s="44"/>
      <c r="IA114" s="44"/>
      <c r="IB114" s="44"/>
      <c r="IC114" s="44"/>
      <c r="ID114" s="44"/>
      <c r="IE114" s="44"/>
      <c r="IF114" s="44"/>
      <c r="IG114" s="44"/>
      <c r="IH114" s="44"/>
      <c r="II114" s="44"/>
      <c r="IJ114" s="44"/>
      <c r="IK114" s="44"/>
      <c r="IL114" s="44"/>
      <c r="IM114" s="44"/>
      <c r="IN114" s="44"/>
      <c r="IO114" s="44"/>
      <c r="IP114" s="44"/>
      <c r="IQ114" s="44"/>
      <c r="IR114" s="44"/>
      <c r="IS114" s="44"/>
      <c r="IT114" s="44"/>
      <c r="IU114" s="44"/>
      <c r="IV114" s="44"/>
      <c r="IW114" s="44"/>
      <c r="IX114" s="44"/>
      <c r="IY114" s="44"/>
      <c r="IZ114" s="44"/>
      <c r="JA114" s="44"/>
      <c r="JB114" s="44"/>
      <c r="JC114" s="44"/>
      <c r="JD114" s="44"/>
      <c r="JE114" s="44"/>
      <c r="JF114" s="44"/>
      <c r="JG114" s="44"/>
      <c r="JH114" s="44"/>
      <c r="JI114" s="44"/>
      <c r="JJ114" s="44"/>
      <c r="JK114" s="44"/>
      <c r="JL114" s="44"/>
      <c r="JM114" s="44"/>
      <c r="JN114" s="44"/>
      <c r="JO114" s="44"/>
      <c r="JP114" s="44"/>
      <c r="JQ114" s="44"/>
      <c r="JR114" s="44"/>
      <c r="JS114" s="44"/>
      <c r="JT114" s="44"/>
      <c r="JU114" s="44"/>
      <c r="JV114" s="44"/>
      <c r="JW114" s="44"/>
      <c r="JX114" s="44"/>
      <c r="JY114" s="44"/>
      <c r="JZ114" s="44"/>
      <c r="KA114" s="44"/>
      <c r="KB114" s="44"/>
      <c r="KC114" s="44"/>
      <c r="KD114" s="44"/>
      <c r="KE114" s="44"/>
      <c r="KF114" s="44"/>
      <c r="KG114" s="44"/>
      <c r="KH114" s="44"/>
      <c r="KI114" s="44"/>
      <c r="KJ114" s="44"/>
      <c r="KK114" s="44"/>
      <c r="KL114" s="44"/>
      <c r="KM114" s="44"/>
      <c r="KN114" s="44"/>
      <c r="KO114" s="44"/>
      <c r="KP114" s="44"/>
      <c r="KQ114" s="44"/>
      <c r="KR114" s="44"/>
      <c r="KS114" s="44"/>
      <c r="KT114" s="44"/>
      <c r="KU114" s="44"/>
      <c r="KV114" s="44"/>
      <c r="KW114" s="44"/>
      <c r="KX114" s="44"/>
      <c r="KY114" s="44"/>
      <c r="KZ114" s="44"/>
      <c r="LA114" s="44"/>
      <c r="LB114" s="44"/>
      <c r="LC114" s="44"/>
      <c r="LD114" s="44"/>
      <c r="LE114" s="44"/>
      <c r="LF114" s="44"/>
      <c r="LG114" s="44"/>
      <c r="LH114" s="44"/>
      <c r="LI114" s="44"/>
      <c r="LJ114" s="44"/>
      <c r="LK114" s="44"/>
      <c r="LL114" s="44"/>
      <c r="LM114" s="44"/>
      <c r="LN114" s="44"/>
      <c r="LO114" s="44"/>
      <c r="LP114" s="44"/>
      <c r="LQ114" s="44"/>
      <c r="LR114" s="44"/>
      <c r="LS114" s="44"/>
      <c r="LT114" s="44"/>
      <c r="LU114" s="44"/>
      <c r="LV114" s="44"/>
      <c r="LW114" s="44"/>
      <c r="LX114" s="44"/>
      <c r="LY114" s="44"/>
      <c r="LZ114" s="44"/>
      <c r="MA114" s="44"/>
      <c r="MB114" s="44"/>
      <c r="MC114" s="44"/>
      <c r="MD114" s="44"/>
      <c r="ME114" s="44"/>
      <c r="MF114" s="44"/>
      <c r="MG114" s="44"/>
      <c r="MH114" s="44"/>
      <c r="MI114" s="44"/>
      <c r="MJ114" s="44"/>
      <c r="MK114" s="44"/>
      <c r="ML114" s="44"/>
      <c r="MM114" s="44"/>
      <c r="MN114" s="44"/>
      <c r="MO114" s="44"/>
      <c r="MP114" s="44"/>
      <c r="MQ114" s="44"/>
      <c r="MR114" s="44"/>
      <c r="MS114" s="44"/>
      <c r="MT114" s="44"/>
      <c r="MU114" s="44"/>
      <c r="MV114" s="44"/>
      <c r="MW114" s="44"/>
      <c r="MX114" s="44"/>
      <c r="MY114" s="44"/>
      <c r="MZ114" s="44"/>
      <c r="NA114" s="44"/>
      <c r="NB114" s="44"/>
      <c r="NC114" s="44"/>
      <c r="ND114" s="44"/>
      <c r="NE114" s="44"/>
      <c r="NF114" s="44"/>
      <c r="NG114" s="44"/>
      <c r="NH114" s="44"/>
      <c r="NI114" s="44"/>
      <c r="NJ114" s="44"/>
      <c r="NK114" s="44"/>
      <c r="NL114" s="44"/>
      <c r="NM114" s="44"/>
      <c r="NN114" s="44"/>
      <c r="NO114" s="44"/>
      <c r="NP114" s="44"/>
      <c r="NQ114" s="44"/>
      <c r="NR114" s="44"/>
      <c r="NS114" s="44"/>
      <c r="NT114" s="44"/>
      <c r="NU114" s="44"/>
      <c r="NV114" s="44"/>
      <c r="NW114" s="44"/>
      <c r="NX114" s="44"/>
      <c r="NY114" s="44"/>
      <c r="NZ114" s="44"/>
      <c r="OA114" s="44"/>
      <c r="OB114" s="44"/>
      <c r="OC114" s="44"/>
      <c r="OD114" s="44"/>
      <c r="OE114" s="44"/>
      <c r="OF114" s="44"/>
      <c r="OG114" s="44"/>
      <c r="OH114" s="44"/>
      <c r="OI114" s="44"/>
      <c r="OJ114" s="44"/>
      <c r="OK114" s="44"/>
      <c r="OL114" s="44"/>
      <c r="OM114" s="44"/>
      <c r="ON114" s="44"/>
      <c r="OO114" s="44"/>
      <c r="OP114" s="44"/>
      <c r="OQ114" s="44"/>
      <c r="OR114" s="44"/>
      <c r="OS114" s="44"/>
      <c r="OT114" s="44"/>
      <c r="OU114" s="44"/>
      <c r="OV114" s="44"/>
      <c r="OW114" s="44"/>
      <c r="OX114" s="44"/>
      <c r="OY114" s="44"/>
      <c r="OZ114" s="44"/>
      <c r="PA114" s="44"/>
      <c r="PB114" s="44"/>
      <c r="PC114" s="44"/>
      <c r="PD114" s="44"/>
      <c r="PE114" s="44"/>
      <c r="PF114" s="44"/>
      <c r="PG114" s="44"/>
      <c r="PH114" s="44"/>
      <c r="PI114" s="44"/>
      <c r="PJ114" s="44"/>
      <c r="PK114" s="44"/>
      <c r="PL114" s="44"/>
      <c r="PM114" s="44"/>
      <c r="PN114" s="44"/>
      <c r="PO114" s="44"/>
      <c r="PP114" s="44"/>
      <c r="PQ114" s="44"/>
      <c r="PR114" s="44"/>
      <c r="PS114" s="44"/>
      <c r="PT114" s="44"/>
      <c r="PU114" s="44"/>
      <c r="PV114" s="44"/>
      <c r="PW114" s="44"/>
      <c r="PX114" s="44"/>
      <c r="PY114" s="44"/>
      <c r="PZ114" s="44"/>
      <c r="QA114" s="44"/>
      <c r="QB114" s="44"/>
      <c r="QC114" s="44"/>
      <c r="QD114" s="44"/>
      <c r="QE114" s="44"/>
      <c r="QF114" s="44"/>
      <c r="QG114" s="44"/>
      <c r="QH114" s="44"/>
      <c r="QI114" s="44"/>
      <c r="QJ114" s="44"/>
      <c r="QK114" s="44"/>
      <c r="QL114" s="44"/>
      <c r="QM114" s="44"/>
      <c r="QN114" s="44"/>
      <c r="QO114" s="44"/>
      <c r="QP114" s="44"/>
      <c r="QQ114" s="44"/>
      <c r="QR114" s="44"/>
      <c r="QS114" s="44"/>
      <c r="QT114" s="44"/>
      <c r="QU114" s="44"/>
      <c r="QV114" s="44"/>
      <c r="QW114" s="44"/>
      <c r="QX114" s="44"/>
      <c r="QY114" s="44"/>
      <c r="QZ114" s="44"/>
      <c r="RA114" s="44"/>
      <c r="RB114" s="44"/>
      <c r="RC114" s="44"/>
      <c r="RD114" s="44"/>
      <c r="RE114" s="44"/>
      <c r="RF114" s="44"/>
      <c r="RG114" s="44"/>
      <c r="RH114" s="44"/>
      <c r="RI114" s="44"/>
      <c r="RJ114" s="44"/>
      <c r="RK114" s="44"/>
      <c r="RL114" s="44"/>
      <c r="RM114" s="44"/>
      <c r="RN114" s="44"/>
      <c r="RO114" s="44"/>
      <c r="RP114" s="44"/>
      <c r="RQ114" s="44"/>
      <c r="RR114" s="44"/>
      <c r="RS114" s="44"/>
      <c r="RT114" s="44"/>
      <c r="RU114" s="44"/>
      <c r="RV114" s="44"/>
      <c r="RW114" s="44"/>
      <c r="RX114" s="44"/>
      <c r="RY114" s="44"/>
      <c r="RZ114" s="44"/>
      <c r="SA114" s="44"/>
      <c r="SB114" s="44"/>
      <c r="SC114" s="44"/>
      <c r="SD114" s="44"/>
      <c r="SE114" s="44"/>
      <c r="SF114" s="44"/>
      <c r="SG114" s="44"/>
      <c r="SH114" s="44"/>
      <c r="SM114">
        <f>'GRR Data'!A110</f>
        <v>0</v>
      </c>
    </row>
    <row r="115" spans="1:507">
      <c r="A115" s="295">
        <v>36</v>
      </c>
      <c r="B115" s="40"/>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44"/>
      <c r="EM115" s="44"/>
      <c r="EN115" s="44"/>
      <c r="EO115" s="44"/>
      <c r="EP115" s="44"/>
      <c r="EQ115" s="44"/>
      <c r="ER115" s="44"/>
      <c r="ES115" s="44"/>
      <c r="ET115" s="44"/>
      <c r="EU115" s="44"/>
      <c r="EV115" s="44"/>
      <c r="EW115" s="44"/>
      <c r="EX115" s="44"/>
      <c r="EY115" s="44"/>
      <c r="EZ115" s="44"/>
      <c r="FA115" s="44"/>
      <c r="FB115" s="44"/>
      <c r="FC115" s="44"/>
      <c r="FD115" s="44"/>
      <c r="FE115" s="44"/>
      <c r="FF115" s="44"/>
      <c r="FG115" s="44"/>
      <c r="FH115" s="44"/>
      <c r="FI115" s="44"/>
      <c r="FJ115" s="44"/>
      <c r="FK115" s="44"/>
      <c r="FL115" s="44"/>
      <c r="FM115" s="44"/>
      <c r="FN115" s="44"/>
      <c r="FO115" s="44"/>
      <c r="FP115" s="44"/>
      <c r="FQ115" s="44"/>
      <c r="FR115" s="44"/>
      <c r="FS115" s="44"/>
      <c r="FT115" s="44"/>
      <c r="FU115" s="44"/>
      <c r="FV115" s="44"/>
      <c r="FW115" s="44"/>
      <c r="FX115" s="44"/>
      <c r="FY115" s="44"/>
      <c r="FZ115" s="44"/>
      <c r="GA115" s="44"/>
      <c r="GB115" s="44"/>
      <c r="GC115" s="44"/>
      <c r="GD115" s="44"/>
      <c r="GE115" s="44"/>
      <c r="GF115" s="44"/>
      <c r="GG115" s="44"/>
      <c r="GH115" s="44"/>
      <c r="GI115" s="44"/>
      <c r="GJ115" s="44"/>
      <c r="GK115" s="44"/>
      <c r="GL115" s="44"/>
      <c r="GM115" s="44"/>
      <c r="GN115" s="44"/>
      <c r="GO115" s="44"/>
      <c r="GP115" s="44"/>
      <c r="GQ115" s="44"/>
      <c r="GR115" s="44"/>
      <c r="GS115" s="44"/>
      <c r="GT115" s="44"/>
      <c r="GU115" s="44"/>
      <c r="GV115" s="44"/>
      <c r="GW115" s="44"/>
      <c r="GX115" s="44"/>
      <c r="GY115" s="44"/>
      <c r="GZ115" s="44"/>
      <c r="HA115" s="44"/>
      <c r="HB115" s="44"/>
      <c r="HC115" s="44"/>
      <c r="HD115" s="44"/>
      <c r="HE115" s="44"/>
      <c r="HF115" s="44"/>
      <c r="HG115" s="44"/>
      <c r="HH115" s="44"/>
      <c r="HI115" s="44"/>
      <c r="HJ115" s="44"/>
      <c r="HK115" s="44"/>
      <c r="HL115" s="44"/>
      <c r="HM115" s="44"/>
      <c r="HN115" s="44"/>
      <c r="HO115" s="44"/>
      <c r="HP115" s="44"/>
      <c r="HQ115" s="44"/>
      <c r="HR115" s="44"/>
      <c r="HS115" s="44"/>
      <c r="HT115" s="44"/>
      <c r="HU115" s="44"/>
      <c r="HV115" s="44"/>
      <c r="HW115" s="44"/>
      <c r="HX115" s="44"/>
      <c r="HY115" s="44"/>
      <c r="HZ115" s="44"/>
      <c r="IA115" s="44"/>
      <c r="IB115" s="44"/>
      <c r="IC115" s="44"/>
      <c r="ID115" s="44"/>
      <c r="IE115" s="44"/>
      <c r="IF115" s="44"/>
      <c r="IG115" s="44"/>
      <c r="IH115" s="44"/>
      <c r="II115" s="44"/>
      <c r="IJ115" s="44"/>
      <c r="IK115" s="44"/>
      <c r="IL115" s="44"/>
      <c r="IM115" s="44"/>
      <c r="IN115" s="44"/>
      <c r="IO115" s="44"/>
      <c r="IP115" s="44"/>
      <c r="IQ115" s="44"/>
      <c r="IR115" s="44"/>
      <c r="IS115" s="44"/>
      <c r="IT115" s="44"/>
      <c r="IU115" s="44"/>
      <c r="IV115" s="44"/>
      <c r="IW115" s="44"/>
      <c r="IX115" s="44"/>
      <c r="IY115" s="44"/>
      <c r="IZ115" s="44"/>
      <c r="JA115" s="44"/>
      <c r="JB115" s="44"/>
      <c r="JC115" s="44"/>
      <c r="JD115" s="44"/>
      <c r="JE115" s="44"/>
      <c r="JF115" s="44"/>
      <c r="JG115" s="44"/>
      <c r="JH115" s="44"/>
      <c r="JI115" s="44"/>
      <c r="JJ115" s="44"/>
      <c r="JK115" s="44"/>
      <c r="JL115" s="44"/>
      <c r="JM115" s="44"/>
      <c r="JN115" s="44"/>
      <c r="JO115" s="44"/>
      <c r="JP115" s="44"/>
      <c r="JQ115" s="44"/>
      <c r="JR115" s="44"/>
      <c r="JS115" s="44"/>
      <c r="JT115" s="44"/>
      <c r="JU115" s="44"/>
      <c r="JV115" s="44"/>
      <c r="JW115" s="44"/>
      <c r="JX115" s="44"/>
      <c r="JY115" s="44"/>
      <c r="JZ115" s="44"/>
      <c r="KA115" s="44"/>
      <c r="KB115" s="44"/>
      <c r="KC115" s="44"/>
      <c r="KD115" s="44"/>
      <c r="KE115" s="44"/>
      <c r="KF115" s="44"/>
      <c r="KG115" s="44"/>
      <c r="KH115" s="44"/>
      <c r="KI115" s="44"/>
      <c r="KJ115" s="44"/>
      <c r="KK115" s="44"/>
      <c r="KL115" s="44"/>
      <c r="KM115" s="44"/>
      <c r="KN115" s="44"/>
      <c r="KO115" s="44"/>
      <c r="KP115" s="44"/>
      <c r="KQ115" s="44"/>
      <c r="KR115" s="44"/>
      <c r="KS115" s="44"/>
      <c r="KT115" s="44"/>
      <c r="KU115" s="44"/>
      <c r="KV115" s="44"/>
      <c r="KW115" s="44"/>
      <c r="KX115" s="44"/>
      <c r="KY115" s="44"/>
      <c r="KZ115" s="44"/>
      <c r="LA115" s="44"/>
      <c r="LB115" s="44"/>
      <c r="LC115" s="44"/>
      <c r="LD115" s="44"/>
      <c r="LE115" s="44"/>
      <c r="LF115" s="44"/>
      <c r="LG115" s="44"/>
      <c r="LH115" s="44"/>
      <c r="LI115" s="44"/>
      <c r="LJ115" s="44"/>
      <c r="LK115" s="44"/>
      <c r="LL115" s="44"/>
      <c r="LM115" s="44"/>
      <c r="LN115" s="44"/>
      <c r="LO115" s="44"/>
      <c r="LP115" s="44"/>
      <c r="LQ115" s="44"/>
      <c r="LR115" s="44"/>
      <c r="LS115" s="44"/>
      <c r="LT115" s="44"/>
      <c r="LU115" s="44"/>
      <c r="LV115" s="44"/>
      <c r="LW115" s="44"/>
      <c r="LX115" s="44"/>
      <c r="LY115" s="44"/>
      <c r="LZ115" s="44"/>
      <c r="MA115" s="44"/>
      <c r="MB115" s="44"/>
      <c r="MC115" s="44"/>
      <c r="MD115" s="44"/>
      <c r="ME115" s="44"/>
      <c r="MF115" s="44"/>
      <c r="MG115" s="44"/>
      <c r="MH115" s="44"/>
      <c r="MI115" s="44"/>
      <c r="MJ115" s="44"/>
      <c r="MK115" s="44"/>
      <c r="ML115" s="44"/>
      <c r="MM115" s="44"/>
      <c r="MN115" s="44"/>
      <c r="MO115" s="44"/>
      <c r="MP115" s="44"/>
      <c r="MQ115" s="44"/>
      <c r="MR115" s="44"/>
      <c r="MS115" s="44"/>
      <c r="MT115" s="44"/>
      <c r="MU115" s="44"/>
      <c r="MV115" s="44"/>
      <c r="MW115" s="44"/>
      <c r="MX115" s="44"/>
      <c r="MY115" s="44"/>
      <c r="MZ115" s="44"/>
      <c r="NA115" s="44"/>
      <c r="NB115" s="44"/>
      <c r="NC115" s="44"/>
      <c r="ND115" s="44"/>
      <c r="NE115" s="44"/>
      <c r="NF115" s="44"/>
      <c r="NG115" s="44"/>
      <c r="NH115" s="44"/>
      <c r="NI115" s="44"/>
      <c r="NJ115" s="44"/>
      <c r="NK115" s="44"/>
      <c r="NL115" s="44"/>
      <c r="NM115" s="44"/>
      <c r="NN115" s="44"/>
      <c r="NO115" s="44"/>
      <c r="NP115" s="44"/>
      <c r="NQ115" s="44"/>
      <c r="NR115" s="44"/>
      <c r="NS115" s="44"/>
      <c r="NT115" s="44"/>
      <c r="NU115" s="44"/>
      <c r="NV115" s="44"/>
      <c r="NW115" s="44"/>
      <c r="NX115" s="44"/>
      <c r="NY115" s="44"/>
      <c r="NZ115" s="44"/>
      <c r="OA115" s="44"/>
      <c r="OB115" s="44"/>
      <c r="OC115" s="44"/>
      <c r="OD115" s="44"/>
      <c r="OE115" s="44"/>
      <c r="OF115" s="44"/>
      <c r="OG115" s="44"/>
      <c r="OH115" s="44"/>
      <c r="OI115" s="44"/>
      <c r="OJ115" s="44"/>
      <c r="OK115" s="44"/>
      <c r="OL115" s="44"/>
      <c r="OM115" s="44"/>
      <c r="ON115" s="44"/>
      <c r="OO115" s="44"/>
      <c r="OP115" s="44"/>
      <c r="OQ115" s="44"/>
      <c r="OR115" s="44"/>
      <c r="OS115" s="44"/>
      <c r="OT115" s="44"/>
      <c r="OU115" s="44"/>
      <c r="OV115" s="44"/>
      <c r="OW115" s="44"/>
      <c r="OX115" s="44"/>
      <c r="OY115" s="44"/>
      <c r="OZ115" s="44"/>
      <c r="PA115" s="44"/>
      <c r="PB115" s="44"/>
      <c r="PC115" s="44"/>
      <c r="PD115" s="44"/>
      <c r="PE115" s="44"/>
      <c r="PF115" s="44"/>
      <c r="PG115" s="44"/>
      <c r="PH115" s="44"/>
      <c r="PI115" s="44"/>
      <c r="PJ115" s="44"/>
      <c r="PK115" s="44"/>
      <c r="PL115" s="44"/>
      <c r="PM115" s="44"/>
      <c r="PN115" s="44"/>
      <c r="PO115" s="44"/>
      <c r="PP115" s="44"/>
      <c r="PQ115" s="44"/>
      <c r="PR115" s="44"/>
      <c r="PS115" s="44"/>
      <c r="PT115" s="44"/>
      <c r="PU115" s="44"/>
      <c r="PV115" s="44"/>
      <c r="PW115" s="44"/>
      <c r="PX115" s="44"/>
      <c r="PY115" s="44"/>
      <c r="PZ115" s="44"/>
      <c r="QA115" s="44"/>
      <c r="QB115" s="44"/>
      <c r="QC115" s="44"/>
      <c r="QD115" s="44"/>
      <c r="QE115" s="44"/>
      <c r="QF115" s="44"/>
      <c r="QG115" s="44"/>
      <c r="QH115" s="44"/>
      <c r="QI115" s="44"/>
      <c r="QJ115" s="44"/>
      <c r="QK115" s="44"/>
      <c r="QL115" s="44"/>
      <c r="QM115" s="44"/>
      <c r="QN115" s="44"/>
      <c r="QO115" s="44"/>
      <c r="QP115" s="44"/>
      <c r="QQ115" s="44"/>
      <c r="QR115" s="44"/>
      <c r="QS115" s="44"/>
      <c r="QT115" s="44"/>
      <c r="QU115" s="44"/>
      <c r="QV115" s="44"/>
      <c r="QW115" s="44"/>
      <c r="QX115" s="44"/>
      <c r="QY115" s="44"/>
      <c r="QZ115" s="44"/>
      <c r="RA115" s="44"/>
      <c r="RB115" s="44"/>
      <c r="RC115" s="44"/>
      <c r="RD115" s="44"/>
      <c r="RE115" s="44"/>
      <c r="RF115" s="44"/>
      <c r="RG115" s="44"/>
      <c r="RH115" s="44"/>
      <c r="RI115" s="44"/>
      <c r="RJ115" s="44"/>
      <c r="RK115" s="44"/>
      <c r="RL115" s="44"/>
      <c r="RM115" s="44"/>
      <c r="RN115" s="44"/>
      <c r="RO115" s="44"/>
      <c r="RP115" s="44"/>
      <c r="RQ115" s="44"/>
      <c r="RR115" s="44"/>
      <c r="RS115" s="44"/>
      <c r="RT115" s="44"/>
      <c r="RU115" s="44"/>
      <c r="RV115" s="44"/>
      <c r="RW115" s="44"/>
      <c r="RX115" s="44"/>
      <c r="RY115" s="44"/>
      <c r="RZ115" s="44"/>
      <c r="SA115" s="44"/>
      <c r="SB115" s="44"/>
      <c r="SC115" s="44"/>
      <c r="SD115" s="44"/>
      <c r="SE115" s="44"/>
      <c r="SF115" s="44"/>
      <c r="SG115" s="44"/>
      <c r="SH115" s="44"/>
      <c r="SM115">
        <f>'GRR Data'!A111</f>
        <v>0</v>
      </c>
    </row>
    <row r="116" spans="1:507">
      <c r="A116" s="295">
        <v>37</v>
      </c>
      <c r="B116" s="40"/>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44"/>
      <c r="EM116" s="44"/>
      <c r="EN116" s="44"/>
      <c r="EO116" s="44"/>
      <c r="EP116" s="44"/>
      <c r="EQ116" s="44"/>
      <c r="ER116" s="44"/>
      <c r="ES116" s="44"/>
      <c r="ET116" s="44"/>
      <c r="EU116" s="44"/>
      <c r="EV116" s="44"/>
      <c r="EW116" s="44"/>
      <c r="EX116" s="44"/>
      <c r="EY116" s="44"/>
      <c r="EZ116" s="44"/>
      <c r="FA116" s="44"/>
      <c r="FB116" s="44"/>
      <c r="FC116" s="44"/>
      <c r="FD116" s="44"/>
      <c r="FE116" s="44"/>
      <c r="FF116" s="44"/>
      <c r="FG116" s="44"/>
      <c r="FH116" s="44"/>
      <c r="FI116" s="44"/>
      <c r="FJ116" s="44"/>
      <c r="FK116" s="44"/>
      <c r="FL116" s="44"/>
      <c r="FM116" s="44"/>
      <c r="FN116" s="44"/>
      <c r="FO116" s="44"/>
      <c r="FP116" s="44"/>
      <c r="FQ116" s="44"/>
      <c r="FR116" s="44"/>
      <c r="FS116" s="44"/>
      <c r="FT116" s="44"/>
      <c r="FU116" s="44"/>
      <c r="FV116" s="44"/>
      <c r="FW116" s="44"/>
      <c r="FX116" s="44"/>
      <c r="FY116" s="44"/>
      <c r="FZ116" s="44"/>
      <c r="GA116" s="44"/>
      <c r="GB116" s="44"/>
      <c r="GC116" s="44"/>
      <c r="GD116" s="44"/>
      <c r="GE116" s="44"/>
      <c r="GF116" s="44"/>
      <c r="GG116" s="44"/>
      <c r="GH116" s="44"/>
      <c r="GI116" s="44"/>
      <c r="GJ116" s="44"/>
      <c r="GK116" s="44"/>
      <c r="GL116" s="44"/>
      <c r="GM116" s="44"/>
      <c r="GN116" s="44"/>
      <c r="GO116" s="44"/>
      <c r="GP116" s="44"/>
      <c r="GQ116" s="44"/>
      <c r="GR116" s="44"/>
      <c r="GS116" s="44"/>
      <c r="GT116" s="44"/>
      <c r="GU116" s="44"/>
      <c r="GV116" s="44"/>
      <c r="GW116" s="44"/>
      <c r="GX116" s="44"/>
      <c r="GY116" s="44"/>
      <c r="GZ116" s="44"/>
      <c r="HA116" s="44"/>
      <c r="HB116" s="44"/>
      <c r="HC116" s="44"/>
      <c r="HD116" s="44"/>
      <c r="HE116" s="44"/>
      <c r="HF116" s="44"/>
      <c r="HG116" s="44"/>
      <c r="HH116" s="44"/>
      <c r="HI116" s="44"/>
      <c r="HJ116" s="44"/>
      <c r="HK116" s="44"/>
      <c r="HL116" s="44"/>
      <c r="HM116" s="44"/>
      <c r="HN116" s="44"/>
      <c r="HO116" s="44"/>
      <c r="HP116" s="44"/>
      <c r="HQ116" s="44"/>
      <c r="HR116" s="44"/>
      <c r="HS116" s="44"/>
      <c r="HT116" s="44"/>
      <c r="HU116" s="44"/>
      <c r="HV116" s="44"/>
      <c r="HW116" s="44"/>
      <c r="HX116" s="44"/>
      <c r="HY116" s="44"/>
      <c r="HZ116" s="44"/>
      <c r="IA116" s="44"/>
      <c r="IB116" s="44"/>
      <c r="IC116" s="44"/>
      <c r="ID116" s="44"/>
      <c r="IE116" s="44"/>
      <c r="IF116" s="44"/>
      <c r="IG116" s="44"/>
      <c r="IH116" s="44"/>
      <c r="II116" s="44"/>
      <c r="IJ116" s="44"/>
      <c r="IK116" s="44"/>
      <c r="IL116" s="44"/>
      <c r="IM116" s="44"/>
      <c r="IN116" s="44"/>
      <c r="IO116" s="44"/>
      <c r="IP116" s="44"/>
      <c r="IQ116" s="44"/>
      <c r="IR116" s="44"/>
      <c r="IS116" s="44"/>
      <c r="IT116" s="44"/>
      <c r="IU116" s="44"/>
      <c r="IV116" s="44"/>
      <c r="IW116" s="44"/>
      <c r="IX116" s="44"/>
      <c r="IY116" s="44"/>
      <c r="IZ116" s="44"/>
      <c r="JA116" s="44"/>
      <c r="JB116" s="44"/>
      <c r="JC116" s="44"/>
      <c r="JD116" s="44"/>
      <c r="JE116" s="44"/>
      <c r="JF116" s="44"/>
      <c r="JG116" s="44"/>
      <c r="JH116" s="44"/>
      <c r="JI116" s="44"/>
      <c r="JJ116" s="44"/>
      <c r="JK116" s="44"/>
      <c r="JL116" s="44"/>
      <c r="JM116" s="44"/>
      <c r="JN116" s="44"/>
      <c r="JO116" s="44"/>
      <c r="JP116" s="44"/>
      <c r="JQ116" s="44"/>
      <c r="JR116" s="44"/>
      <c r="JS116" s="44"/>
      <c r="JT116" s="44"/>
      <c r="JU116" s="44"/>
      <c r="JV116" s="44"/>
      <c r="JW116" s="44"/>
      <c r="JX116" s="44"/>
      <c r="JY116" s="44"/>
      <c r="JZ116" s="44"/>
      <c r="KA116" s="44"/>
      <c r="KB116" s="44"/>
      <c r="KC116" s="44"/>
      <c r="KD116" s="44"/>
      <c r="KE116" s="44"/>
      <c r="KF116" s="44"/>
      <c r="KG116" s="44"/>
      <c r="KH116" s="44"/>
      <c r="KI116" s="44"/>
      <c r="KJ116" s="44"/>
      <c r="KK116" s="44"/>
      <c r="KL116" s="44"/>
      <c r="KM116" s="44"/>
      <c r="KN116" s="44"/>
      <c r="KO116" s="44"/>
      <c r="KP116" s="44"/>
      <c r="KQ116" s="44"/>
      <c r="KR116" s="44"/>
      <c r="KS116" s="44"/>
      <c r="KT116" s="44"/>
      <c r="KU116" s="44"/>
      <c r="KV116" s="44"/>
      <c r="KW116" s="44"/>
      <c r="KX116" s="44"/>
      <c r="KY116" s="44"/>
      <c r="KZ116" s="44"/>
      <c r="LA116" s="44"/>
      <c r="LB116" s="44"/>
      <c r="LC116" s="44"/>
      <c r="LD116" s="44"/>
      <c r="LE116" s="44"/>
      <c r="LF116" s="44"/>
      <c r="LG116" s="44"/>
      <c r="LH116" s="44"/>
      <c r="LI116" s="44"/>
      <c r="LJ116" s="44"/>
      <c r="LK116" s="44"/>
      <c r="LL116" s="44"/>
      <c r="LM116" s="44"/>
      <c r="LN116" s="44"/>
      <c r="LO116" s="44"/>
      <c r="LP116" s="44"/>
      <c r="LQ116" s="44"/>
      <c r="LR116" s="44"/>
      <c r="LS116" s="44"/>
      <c r="LT116" s="44"/>
      <c r="LU116" s="44"/>
      <c r="LV116" s="44"/>
      <c r="LW116" s="44"/>
      <c r="LX116" s="44"/>
      <c r="LY116" s="44"/>
      <c r="LZ116" s="44"/>
      <c r="MA116" s="44"/>
      <c r="MB116" s="44"/>
      <c r="MC116" s="44"/>
      <c r="MD116" s="44"/>
      <c r="ME116" s="44"/>
      <c r="MF116" s="44"/>
      <c r="MG116" s="44"/>
      <c r="MH116" s="44"/>
      <c r="MI116" s="44"/>
      <c r="MJ116" s="44"/>
      <c r="MK116" s="44"/>
      <c r="ML116" s="44"/>
      <c r="MM116" s="44"/>
      <c r="MN116" s="44"/>
      <c r="MO116" s="44"/>
      <c r="MP116" s="44"/>
      <c r="MQ116" s="44"/>
      <c r="MR116" s="44"/>
      <c r="MS116" s="44"/>
      <c r="MT116" s="44"/>
      <c r="MU116" s="44"/>
      <c r="MV116" s="44"/>
      <c r="MW116" s="44"/>
      <c r="MX116" s="44"/>
      <c r="MY116" s="44"/>
      <c r="MZ116" s="44"/>
      <c r="NA116" s="44"/>
      <c r="NB116" s="44"/>
      <c r="NC116" s="44"/>
      <c r="ND116" s="44"/>
      <c r="NE116" s="44"/>
      <c r="NF116" s="44"/>
      <c r="NG116" s="44"/>
      <c r="NH116" s="44"/>
      <c r="NI116" s="44"/>
      <c r="NJ116" s="44"/>
      <c r="NK116" s="44"/>
      <c r="NL116" s="44"/>
      <c r="NM116" s="44"/>
      <c r="NN116" s="44"/>
      <c r="NO116" s="44"/>
      <c r="NP116" s="44"/>
      <c r="NQ116" s="44"/>
      <c r="NR116" s="44"/>
      <c r="NS116" s="44"/>
      <c r="NT116" s="44"/>
      <c r="NU116" s="44"/>
      <c r="NV116" s="44"/>
      <c r="NW116" s="44"/>
      <c r="NX116" s="44"/>
      <c r="NY116" s="44"/>
      <c r="NZ116" s="44"/>
      <c r="OA116" s="44"/>
      <c r="OB116" s="44"/>
      <c r="OC116" s="44"/>
      <c r="OD116" s="44"/>
      <c r="OE116" s="44"/>
      <c r="OF116" s="44"/>
      <c r="OG116" s="44"/>
      <c r="OH116" s="44"/>
      <c r="OI116" s="44"/>
      <c r="OJ116" s="44"/>
      <c r="OK116" s="44"/>
      <c r="OL116" s="44"/>
      <c r="OM116" s="44"/>
      <c r="ON116" s="44"/>
      <c r="OO116" s="44"/>
      <c r="OP116" s="44"/>
      <c r="OQ116" s="44"/>
      <c r="OR116" s="44"/>
      <c r="OS116" s="44"/>
      <c r="OT116" s="44"/>
      <c r="OU116" s="44"/>
      <c r="OV116" s="44"/>
      <c r="OW116" s="44"/>
      <c r="OX116" s="44"/>
      <c r="OY116" s="44"/>
      <c r="OZ116" s="44"/>
      <c r="PA116" s="44"/>
      <c r="PB116" s="44"/>
      <c r="PC116" s="44"/>
      <c r="PD116" s="44"/>
      <c r="PE116" s="44"/>
      <c r="PF116" s="44"/>
      <c r="PG116" s="44"/>
      <c r="PH116" s="44"/>
      <c r="PI116" s="44"/>
      <c r="PJ116" s="44"/>
      <c r="PK116" s="44"/>
      <c r="PL116" s="44"/>
      <c r="PM116" s="44"/>
      <c r="PN116" s="44"/>
      <c r="PO116" s="44"/>
      <c r="PP116" s="44"/>
      <c r="PQ116" s="44"/>
      <c r="PR116" s="44"/>
      <c r="PS116" s="44"/>
      <c r="PT116" s="44"/>
      <c r="PU116" s="44"/>
      <c r="PV116" s="44"/>
      <c r="PW116" s="44"/>
      <c r="PX116" s="44"/>
      <c r="PY116" s="44"/>
      <c r="PZ116" s="44"/>
      <c r="QA116" s="44"/>
      <c r="QB116" s="44"/>
      <c r="QC116" s="44"/>
      <c r="QD116" s="44"/>
      <c r="QE116" s="44"/>
      <c r="QF116" s="44"/>
      <c r="QG116" s="44"/>
      <c r="QH116" s="44"/>
      <c r="QI116" s="44"/>
      <c r="QJ116" s="44"/>
      <c r="QK116" s="44"/>
      <c r="QL116" s="44"/>
      <c r="QM116" s="44"/>
      <c r="QN116" s="44"/>
      <c r="QO116" s="44"/>
      <c r="QP116" s="44"/>
      <c r="QQ116" s="44"/>
      <c r="QR116" s="44"/>
      <c r="QS116" s="44"/>
      <c r="QT116" s="44"/>
      <c r="QU116" s="44"/>
      <c r="QV116" s="44"/>
      <c r="QW116" s="44"/>
      <c r="QX116" s="44"/>
      <c r="QY116" s="44"/>
      <c r="QZ116" s="44"/>
      <c r="RA116" s="44"/>
      <c r="RB116" s="44"/>
      <c r="RC116" s="44"/>
      <c r="RD116" s="44"/>
      <c r="RE116" s="44"/>
      <c r="RF116" s="44"/>
      <c r="RG116" s="44"/>
      <c r="RH116" s="44"/>
      <c r="RI116" s="44"/>
      <c r="RJ116" s="44"/>
      <c r="RK116" s="44"/>
      <c r="RL116" s="44"/>
      <c r="RM116" s="44"/>
      <c r="RN116" s="44"/>
      <c r="RO116" s="44"/>
      <c r="RP116" s="44"/>
      <c r="RQ116" s="44"/>
      <c r="RR116" s="44"/>
      <c r="RS116" s="44"/>
      <c r="RT116" s="44"/>
      <c r="RU116" s="44"/>
      <c r="RV116" s="44"/>
      <c r="RW116" s="44"/>
      <c r="RX116" s="44"/>
      <c r="RY116" s="44"/>
      <c r="RZ116" s="44"/>
      <c r="SA116" s="44"/>
      <c r="SB116" s="44"/>
      <c r="SC116" s="44"/>
      <c r="SD116" s="44"/>
      <c r="SE116" s="44"/>
      <c r="SF116" s="44"/>
      <c r="SG116" s="44"/>
      <c r="SH116" s="44"/>
      <c r="SM116">
        <f>'GRR Data'!A112</f>
        <v>0</v>
      </c>
    </row>
    <row r="117" spans="1:507">
      <c r="A117" s="295">
        <v>38</v>
      </c>
      <c r="B117" s="40"/>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44"/>
      <c r="EM117" s="44"/>
      <c r="EN117" s="44"/>
      <c r="EO117" s="44"/>
      <c r="EP117" s="44"/>
      <c r="EQ117" s="44"/>
      <c r="ER117" s="44"/>
      <c r="ES117" s="44"/>
      <c r="ET117" s="44"/>
      <c r="EU117" s="44"/>
      <c r="EV117" s="44"/>
      <c r="EW117" s="44"/>
      <c r="EX117" s="44"/>
      <c r="EY117" s="44"/>
      <c r="EZ117" s="44"/>
      <c r="FA117" s="44"/>
      <c r="FB117" s="44"/>
      <c r="FC117" s="44"/>
      <c r="FD117" s="44"/>
      <c r="FE117" s="44"/>
      <c r="FF117" s="44"/>
      <c r="FG117" s="44"/>
      <c r="FH117" s="44"/>
      <c r="FI117" s="44"/>
      <c r="FJ117" s="44"/>
      <c r="FK117" s="44"/>
      <c r="FL117" s="44"/>
      <c r="FM117" s="44"/>
      <c r="FN117" s="44"/>
      <c r="FO117" s="44"/>
      <c r="FP117" s="44"/>
      <c r="FQ117" s="44"/>
      <c r="FR117" s="44"/>
      <c r="FS117" s="44"/>
      <c r="FT117" s="44"/>
      <c r="FU117" s="44"/>
      <c r="FV117" s="44"/>
      <c r="FW117" s="44"/>
      <c r="FX117" s="44"/>
      <c r="FY117" s="44"/>
      <c r="FZ117" s="44"/>
      <c r="GA117" s="44"/>
      <c r="GB117" s="44"/>
      <c r="GC117" s="44"/>
      <c r="GD117" s="44"/>
      <c r="GE117" s="44"/>
      <c r="GF117" s="44"/>
      <c r="GG117" s="44"/>
      <c r="GH117" s="44"/>
      <c r="GI117" s="44"/>
      <c r="GJ117" s="44"/>
      <c r="GK117" s="44"/>
      <c r="GL117" s="44"/>
      <c r="GM117" s="44"/>
      <c r="GN117" s="44"/>
      <c r="GO117" s="44"/>
      <c r="GP117" s="44"/>
      <c r="GQ117" s="44"/>
      <c r="GR117" s="44"/>
      <c r="GS117" s="44"/>
      <c r="GT117" s="44"/>
      <c r="GU117" s="44"/>
      <c r="GV117" s="44"/>
      <c r="GW117" s="44"/>
      <c r="GX117" s="44"/>
      <c r="GY117" s="44"/>
      <c r="GZ117" s="44"/>
      <c r="HA117" s="44"/>
      <c r="HB117" s="44"/>
      <c r="HC117" s="44"/>
      <c r="HD117" s="44"/>
      <c r="HE117" s="44"/>
      <c r="HF117" s="44"/>
      <c r="HG117" s="44"/>
      <c r="HH117" s="44"/>
      <c r="HI117" s="44"/>
      <c r="HJ117" s="44"/>
      <c r="HK117" s="44"/>
      <c r="HL117" s="44"/>
      <c r="HM117" s="44"/>
      <c r="HN117" s="44"/>
      <c r="HO117" s="44"/>
      <c r="HP117" s="44"/>
      <c r="HQ117" s="44"/>
      <c r="HR117" s="44"/>
      <c r="HS117" s="44"/>
      <c r="HT117" s="44"/>
      <c r="HU117" s="44"/>
      <c r="HV117" s="44"/>
      <c r="HW117" s="44"/>
      <c r="HX117" s="44"/>
      <c r="HY117" s="44"/>
      <c r="HZ117" s="44"/>
      <c r="IA117" s="44"/>
      <c r="IB117" s="44"/>
      <c r="IC117" s="44"/>
      <c r="ID117" s="44"/>
      <c r="IE117" s="44"/>
      <c r="IF117" s="44"/>
      <c r="IG117" s="44"/>
      <c r="IH117" s="44"/>
      <c r="II117" s="44"/>
      <c r="IJ117" s="44"/>
      <c r="IK117" s="44"/>
      <c r="IL117" s="44"/>
      <c r="IM117" s="44"/>
      <c r="IN117" s="44"/>
      <c r="IO117" s="44"/>
      <c r="IP117" s="44"/>
      <c r="IQ117" s="44"/>
      <c r="IR117" s="44"/>
      <c r="IS117" s="44"/>
      <c r="IT117" s="44"/>
      <c r="IU117" s="44"/>
      <c r="IV117" s="44"/>
      <c r="IW117" s="44"/>
      <c r="IX117" s="44"/>
      <c r="IY117" s="44"/>
      <c r="IZ117" s="44"/>
      <c r="JA117" s="44"/>
      <c r="JB117" s="44"/>
      <c r="JC117" s="44"/>
      <c r="JD117" s="44"/>
      <c r="JE117" s="44"/>
      <c r="JF117" s="44"/>
      <c r="JG117" s="44"/>
      <c r="JH117" s="44"/>
      <c r="JI117" s="44"/>
      <c r="JJ117" s="44"/>
      <c r="JK117" s="44"/>
      <c r="JL117" s="44"/>
      <c r="JM117" s="44"/>
      <c r="JN117" s="44"/>
      <c r="JO117" s="44"/>
      <c r="JP117" s="44"/>
      <c r="JQ117" s="44"/>
      <c r="JR117" s="44"/>
      <c r="JS117" s="44"/>
      <c r="JT117" s="44"/>
      <c r="JU117" s="44"/>
      <c r="JV117" s="44"/>
      <c r="JW117" s="44"/>
      <c r="JX117" s="44"/>
      <c r="JY117" s="44"/>
      <c r="JZ117" s="44"/>
      <c r="KA117" s="44"/>
      <c r="KB117" s="44"/>
      <c r="KC117" s="44"/>
      <c r="KD117" s="44"/>
      <c r="KE117" s="44"/>
      <c r="KF117" s="44"/>
      <c r="KG117" s="44"/>
      <c r="KH117" s="44"/>
      <c r="KI117" s="44"/>
      <c r="KJ117" s="44"/>
      <c r="KK117" s="44"/>
      <c r="KL117" s="44"/>
      <c r="KM117" s="44"/>
      <c r="KN117" s="44"/>
      <c r="KO117" s="44"/>
      <c r="KP117" s="44"/>
      <c r="KQ117" s="44"/>
      <c r="KR117" s="44"/>
      <c r="KS117" s="44"/>
      <c r="KT117" s="44"/>
      <c r="KU117" s="44"/>
      <c r="KV117" s="44"/>
      <c r="KW117" s="44"/>
      <c r="KX117" s="44"/>
      <c r="KY117" s="44"/>
      <c r="KZ117" s="44"/>
      <c r="LA117" s="44"/>
      <c r="LB117" s="44"/>
      <c r="LC117" s="44"/>
      <c r="LD117" s="44"/>
      <c r="LE117" s="44"/>
      <c r="LF117" s="44"/>
      <c r="LG117" s="44"/>
      <c r="LH117" s="44"/>
      <c r="LI117" s="44"/>
      <c r="LJ117" s="44"/>
      <c r="LK117" s="44"/>
      <c r="LL117" s="44"/>
      <c r="LM117" s="44"/>
      <c r="LN117" s="44"/>
      <c r="LO117" s="44"/>
      <c r="LP117" s="44"/>
      <c r="LQ117" s="44"/>
      <c r="LR117" s="44"/>
      <c r="LS117" s="44"/>
      <c r="LT117" s="44"/>
      <c r="LU117" s="44"/>
      <c r="LV117" s="44"/>
      <c r="LW117" s="44"/>
      <c r="LX117" s="44"/>
      <c r="LY117" s="44"/>
      <c r="LZ117" s="44"/>
      <c r="MA117" s="44"/>
      <c r="MB117" s="44"/>
      <c r="MC117" s="44"/>
      <c r="MD117" s="44"/>
      <c r="ME117" s="44"/>
      <c r="MF117" s="44"/>
      <c r="MG117" s="44"/>
      <c r="MH117" s="44"/>
      <c r="MI117" s="44"/>
      <c r="MJ117" s="44"/>
      <c r="MK117" s="44"/>
      <c r="ML117" s="44"/>
      <c r="MM117" s="44"/>
      <c r="MN117" s="44"/>
      <c r="MO117" s="44"/>
      <c r="MP117" s="44"/>
      <c r="MQ117" s="44"/>
      <c r="MR117" s="44"/>
      <c r="MS117" s="44"/>
      <c r="MT117" s="44"/>
      <c r="MU117" s="44"/>
      <c r="MV117" s="44"/>
      <c r="MW117" s="44"/>
      <c r="MX117" s="44"/>
      <c r="MY117" s="44"/>
      <c r="MZ117" s="44"/>
      <c r="NA117" s="44"/>
      <c r="NB117" s="44"/>
      <c r="NC117" s="44"/>
      <c r="ND117" s="44"/>
      <c r="NE117" s="44"/>
      <c r="NF117" s="44"/>
      <c r="NG117" s="44"/>
      <c r="NH117" s="44"/>
      <c r="NI117" s="44"/>
      <c r="NJ117" s="44"/>
      <c r="NK117" s="44"/>
      <c r="NL117" s="44"/>
      <c r="NM117" s="44"/>
      <c r="NN117" s="44"/>
      <c r="NO117" s="44"/>
      <c r="NP117" s="44"/>
      <c r="NQ117" s="44"/>
      <c r="NR117" s="44"/>
      <c r="NS117" s="44"/>
      <c r="NT117" s="44"/>
      <c r="NU117" s="44"/>
      <c r="NV117" s="44"/>
      <c r="NW117" s="44"/>
      <c r="NX117" s="44"/>
      <c r="NY117" s="44"/>
      <c r="NZ117" s="44"/>
      <c r="OA117" s="44"/>
      <c r="OB117" s="44"/>
      <c r="OC117" s="44"/>
      <c r="OD117" s="44"/>
      <c r="OE117" s="44"/>
      <c r="OF117" s="44"/>
      <c r="OG117" s="44"/>
      <c r="OH117" s="44"/>
      <c r="OI117" s="44"/>
      <c r="OJ117" s="44"/>
      <c r="OK117" s="44"/>
      <c r="OL117" s="44"/>
      <c r="OM117" s="44"/>
      <c r="ON117" s="44"/>
      <c r="OO117" s="44"/>
      <c r="OP117" s="44"/>
      <c r="OQ117" s="44"/>
      <c r="OR117" s="44"/>
      <c r="OS117" s="44"/>
      <c r="OT117" s="44"/>
      <c r="OU117" s="44"/>
      <c r="OV117" s="44"/>
      <c r="OW117" s="44"/>
      <c r="OX117" s="44"/>
      <c r="OY117" s="44"/>
      <c r="OZ117" s="44"/>
      <c r="PA117" s="44"/>
      <c r="PB117" s="44"/>
      <c r="PC117" s="44"/>
      <c r="PD117" s="44"/>
      <c r="PE117" s="44"/>
      <c r="PF117" s="44"/>
      <c r="PG117" s="44"/>
      <c r="PH117" s="44"/>
      <c r="PI117" s="44"/>
      <c r="PJ117" s="44"/>
      <c r="PK117" s="44"/>
      <c r="PL117" s="44"/>
      <c r="PM117" s="44"/>
      <c r="PN117" s="44"/>
      <c r="PO117" s="44"/>
      <c r="PP117" s="44"/>
      <c r="PQ117" s="44"/>
      <c r="PR117" s="44"/>
      <c r="PS117" s="44"/>
      <c r="PT117" s="44"/>
      <c r="PU117" s="44"/>
      <c r="PV117" s="44"/>
      <c r="PW117" s="44"/>
      <c r="PX117" s="44"/>
      <c r="PY117" s="44"/>
      <c r="PZ117" s="44"/>
      <c r="QA117" s="44"/>
      <c r="QB117" s="44"/>
      <c r="QC117" s="44"/>
      <c r="QD117" s="44"/>
      <c r="QE117" s="44"/>
      <c r="QF117" s="44"/>
      <c r="QG117" s="44"/>
      <c r="QH117" s="44"/>
      <c r="QI117" s="44"/>
      <c r="QJ117" s="44"/>
      <c r="QK117" s="44"/>
      <c r="QL117" s="44"/>
      <c r="QM117" s="44"/>
      <c r="QN117" s="44"/>
      <c r="QO117" s="44"/>
      <c r="QP117" s="44"/>
      <c r="QQ117" s="44"/>
      <c r="QR117" s="44"/>
      <c r="QS117" s="44"/>
      <c r="QT117" s="44"/>
      <c r="QU117" s="44"/>
      <c r="QV117" s="44"/>
      <c r="QW117" s="44"/>
      <c r="QX117" s="44"/>
      <c r="QY117" s="44"/>
      <c r="QZ117" s="44"/>
      <c r="RA117" s="44"/>
      <c r="RB117" s="44"/>
      <c r="RC117" s="44"/>
      <c r="RD117" s="44"/>
      <c r="RE117" s="44"/>
      <c r="RF117" s="44"/>
      <c r="RG117" s="44"/>
      <c r="RH117" s="44"/>
      <c r="RI117" s="44"/>
      <c r="RJ117" s="44"/>
      <c r="RK117" s="44"/>
      <c r="RL117" s="44"/>
      <c r="RM117" s="44"/>
      <c r="RN117" s="44"/>
      <c r="RO117" s="44"/>
      <c r="RP117" s="44"/>
      <c r="RQ117" s="44"/>
      <c r="RR117" s="44"/>
      <c r="RS117" s="44"/>
      <c r="RT117" s="44"/>
      <c r="RU117" s="44"/>
      <c r="RV117" s="44"/>
      <c r="RW117" s="44"/>
      <c r="RX117" s="44"/>
      <c r="RY117" s="44"/>
      <c r="RZ117" s="44"/>
      <c r="SA117" s="44"/>
      <c r="SB117" s="44"/>
      <c r="SC117" s="44"/>
      <c r="SD117" s="44"/>
      <c r="SE117" s="44"/>
      <c r="SF117" s="44"/>
      <c r="SG117" s="44"/>
      <c r="SH117" s="44"/>
      <c r="SM117">
        <f>'GRR Data'!A113</f>
        <v>0</v>
      </c>
    </row>
    <row r="118" spans="1:507">
      <c r="A118" s="295">
        <v>39</v>
      </c>
      <c r="B118" s="40"/>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c r="EJ118" s="44"/>
      <c r="EK118" s="44"/>
      <c r="EL118" s="44"/>
      <c r="EM118" s="44"/>
      <c r="EN118" s="44"/>
      <c r="EO118" s="44"/>
      <c r="EP118" s="44"/>
      <c r="EQ118" s="44"/>
      <c r="ER118" s="44"/>
      <c r="ES118" s="44"/>
      <c r="ET118" s="44"/>
      <c r="EU118" s="44"/>
      <c r="EV118" s="44"/>
      <c r="EW118" s="44"/>
      <c r="EX118" s="44"/>
      <c r="EY118" s="44"/>
      <c r="EZ118" s="44"/>
      <c r="FA118" s="44"/>
      <c r="FB118" s="44"/>
      <c r="FC118" s="44"/>
      <c r="FD118" s="44"/>
      <c r="FE118" s="44"/>
      <c r="FF118" s="44"/>
      <c r="FG118" s="44"/>
      <c r="FH118" s="44"/>
      <c r="FI118" s="44"/>
      <c r="FJ118" s="44"/>
      <c r="FK118" s="44"/>
      <c r="FL118" s="44"/>
      <c r="FM118" s="44"/>
      <c r="FN118" s="44"/>
      <c r="FO118" s="44"/>
      <c r="FP118" s="44"/>
      <c r="FQ118" s="44"/>
      <c r="FR118" s="44"/>
      <c r="FS118" s="44"/>
      <c r="FT118" s="44"/>
      <c r="FU118" s="44"/>
      <c r="FV118" s="44"/>
      <c r="FW118" s="44"/>
      <c r="FX118" s="44"/>
      <c r="FY118" s="44"/>
      <c r="FZ118" s="44"/>
      <c r="GA118" s="44"/>
      <c r="GB118" s="44"/>
      <c r="GC118" s="44"/>
      <c r="GD118" s="44"/>
      <c r="GE118" s="44"/>
      <c r="GF118" s="44"/>
      <c r="GG118" s="44"/>
      <c r="GH118" s="44"/>
      <c r="GI118" s="44"/>
      <c r="GJ118" s="44"/>
      <c r="GK118" s="44"/>
      <c r="GL118" s="44"/>
      <c r="GM118" s="44"/>
      <c r="GN118" s="44"/>
      <c r="GO118" s="44"/>
      <c r="GP118" s="44"/>
      <c r="GQ118" s="44"/>
      <c r="GR118" s="44"/>
      <c r="GS118" s="44"/>
      <c r="GT118" s="44"/>
      <c r="GU118" s="44"/>
      <c r="GV118" s="44"/>
      <c r="GW118" s="44"/>
      <c r="GX118" s="44"/>
      <c r="GY118" s="44"/>
      <c r="GZ118" s="44"/>
      <c r="HA118" s="44"/>
      <c r="HB118" s="44"/>
      <c r="HC118" s="44"/>
      <c r="HD118" s="44"/>
      <c r="HE118" s="44"/>
      <c r="HF118" s="44"/>
      <c r="HG118" s="44"/>
      <c r="HH118" s="44"/>
      <c r="HI118" s="44"/>
      <c r="HJ118" s="44"/>
      <c r="HK118" s="44"/>
      <c r="HL118" s="44"/>
      <c r="HM118" s="44"/>
      <c r="HN118" s="44"/>
      <c r="HO118" s="44"/>
      <c r="HP118" s="44"/>
      <c r="HQ118" s="44"/>
      <c r="HR118" s="44"/>
      <c r="HS118" s="44"/>
      <c r="HT118" s="44"/>
      <c r="HU118" s="44"/>
      <c r="HV118" s="44"/>
      <c r="HW118" s="44"/>
      <c r="HX118" s="44"/>
      <c r="HY118" s="44"/>
      <c r="HZ118" s="44"/>
      <c r="IA118" s="44"/>
      <c r="IB118" s="44"/>
      <c r="IC118" s="44"/>
      <c r="ID118" s="44"/>
      <c r="IE118" s="44"/>
      <c r="IF118" s="44"/>
      <c r="IG118" s="44"/>
      <c r="IH118" s="44"/>
      <c r="II118" s="44"/>
      <c r="IJ118" s="44"/>
      <c r="IK118" s="44"/>
      <c r="IL118" s="44"/>
      <c r="IM118" s="44"/>
      <c r="IN118" s="44"/>
      <c r="IO118" s="44"/>
      <c r="IP118" s="44"/>
      <c r="IQ118" s="44"/>
      <c r="IR118" s="44"/>
      <c r="IS118" s="44"/>
      <c r="IT118" s="44"/>
      <c r="IU118" s="44"/>
      <c r="IV118" s="44"/>
      <c r="IW118" s="44"/>
      <c r="IX118" s="44"/>
      <c r="IY118" s="44"/>
      <c r="IZ118" s="44"/>
      <c r="JA118" s="44"/>
      <c r="JB118" s="44"/>
      <c r="JC118" s="44"/>
      <c r="JD118" s="44"/>
      <c r="JE118" s="44"/>
      <c r="JF118" s="44"/>
      <c r="JG118" s="44"/>
      <c r="JH118" s="44"/>
      <c r="JI118" s="44"/>
      <c r="JJ118" s="44"/>
      <c r="JK118" s="44"/>
      <c r="JL118" s="44"/>
      <c r="JM118" s="44"/>
      <c r="JN118" s="44"/>
      <c r="JO118" s="44"/>
      <c r="JP118" s="44"/>
      <c r="JQ118" s="44"/>
      <c r="JR118" s="44"/>
      <c r="JS118" s="44"/>
      <c r="JT118" s="44"/>
      <c r="JU118" s="44"/>
      <c r="JV118" s="44"/>
      <c r="JW118" s="44"/>
      <c r="JX118" s="44"/>
      <c r="JY118" s="44"/>
      <c r="JZ118" s="44"/>
      <c r="KA118" s="44"/>
      <c r="KB118" s="44"/>
      <c r="KC118" s="44"/>
      <c r="KD118" s="44"/>
      <c r="KE118" s="44"/>
      <c r="KF118" s="44"/>
      <c r="KG118" s="44"/>
      <c r="KH118" s="44"/>
      <c r="KI118" s="44"/>
      <c r="KJ118" s="44"/>
      <c r="KK118" s="44"/>
      <c r="KL118" s="44"/>
      <c r="KM118" s="44"/>
      <c r="KN118" s="44"/>
      <c r="KO118" s="44"/>
      <c r="KP118" s="44"/>
      <c r="KQ118" s="44"/>
      <c r="KR118" s="44"/>
      <c r="KS118" s="44"/>
      <c r="KT118" s="44"/>
      <c r="KU118" s="44"/>
      <c r="KV118" s="44"/>
      <c r="KW118" s="44"/>
      <c r="KX118" s="44"/>
      <c r="KY118" s="44"/>
      <c r="KZ118" s="44"/>
      <c r="LA118" s="44"/>
      <c r="LB118" s="44"/>
      <c r="LC118" s="44"/>
      <c r="LD118" s="44"/>
      <c r="LE118" s="44"/>
      <c r="LF118" s="44"/>
      <c r="LG118" s="44"/>
      <c r="LH118" s="44"/>
      <c r="LI118" s="44"/>
      <c r="LJ118" s="44"/>
      <c r="LK118" s="44"/>
      <c r="LL118" s="44"/>
      <c r="LM118" s="44"/>
      <c r="LN118" s="44"/>
      <c r="LO118" s="44"/>
      <c r="LP118" s="44"/>
      <c r="LQ118" s="44"/>
      <c r="LR118" s="44"/>
      <c r="LS118" s="44"/>
      <c r="LT118" s="44"/>
      <c r="LU118" s="44"/>
      <c r="LV118" s="44"/>
      <c r="LW118" s="44"/>
      <c r="LX118" s="44"/>
      <c r="LY118" s="44"/>
      <c r="LZ118" s="44"/>
      <c r="MA118" s="44"/>
      <c r="MB118" s="44"/>
      <c r="MC118" s="44"/>
      <c r="MD118" s="44"/>
      <c r="ME118" s="44"/>
      <c r="MF118" s="44"/>
      <c r="MG118" s="44"/>
      <c r="MH118" s="44"/>
      <c r="MI118" s="44"/>
      <c r="MJ118" s="44"/>
      <c r="MK118" s="44"/>
      <c r="ML118" s="44"/>
      <c r="MM118" s="44"/>
      <c r="MN118" s="44"/>
      <c r="MO118" s="44"/>
      <c r="MP118" s="44"/>
      <c r="MQ118" s="44"/>
      <c r="MR118" s="44"/>
      <c r="MS118" s="44"/>
      <c r="MT118" s="44"/>
      <c r="MU118" s="44"/>
      <c r="MV118" s="44"/>
      <c r="MW118" s="44"/>
      <c r="MX118" s="44"/>
      <c r="MY118" s="44"/>
      <c r="MZ118" s="44"/>
      <c r="NA118" s="44"/>
      <c r="NB118" s="44"/>
      <c r="NC118" s="44"/>
      <c r="ND118" s="44"/>
      <c r="NE118" s="44"/>
      <c r="NF118" s="44"/>
      <c r="NG118" s="44"/>
      <c r="NH118" s="44"/>
      <c r="NI118" s="44"/>
      <c r="NJ118" s="44"/>
      <c r="NK118" s="44"/>
      <c r="NL118" s="44"/>
      <c r="NM118" s="44"/>
      <c r="NN118" s="44"/>
      <c r="NO118" s="44"/>
      <c r="NP118" s="44"/>
      <c r="NQ118" s="44"/>
      <c r="NR118" s="44"/>
      <c r="NS118" s="44"/>
      <c r="NT118" s="44"/>
      <c r="NU118" s="44"/>
      <c r="NV118" s="44"/>
      <c r="NW118" s="44"/>
      <c r="NX118" s="44"/>
      <c r="NY118" s="44"/>
      <c r="NZ118" s="44"/>
      <c r="OA118" s="44"/>
      <c r="OB118" s="44"/>
      <c r="OC118" s="44"/>
      <c r="OD118" s="44"/>
      <c r="OE118" s="44"/>
      <c r="OF118" s="44"/>
      <c r="OG118" s="44"/>
      <c r="OH118" s="44"/>
      <c r="OI118" s="44"/>
      <c r="OJ118" s="44"/>
      <c r="OK118" s="44"/>
      <c r="OL118" s="44"/>
      <c r="OM118" s="44"/>
      <c r="ON118" s="44"/>
      <c r="OO118" s="44"/>
      <c r="OP118" s="44"/>
      <c r="OQ118" s="44"/>
      <c r="OR118" s="44"/>
      <c r="OS118" s="44"/>
      <c r="OT118" s="44"/>
      <c r="OU118" s="44"/>
      <c r="OV118" s="44"/>
      <c r="OW118" s="44"/>
      <c r="OX118" s="44"/>
      <c r="OY118" s="44"/>
      <c r="OZ118" s="44"/>
      <c r="PA118" s="44"/>
      <c r="PB118" s="44"/>
      <c r="PC118" s="44"/>
      <c r="PD118" s="44"/>
      <c r="PE118" s="44"/>
      <c r="PF118" s="44"/>
      <c r="PG118" s="44"/>
      <c r="PH118" s="44"/>
      <c r="PI118" s="44"/>
      <c r="PJ118" s="44"/>
      <c r="PK118" s="44"/>
      <c r="PL118" s="44"/>
      <c r="PM118" s="44"/>
      <c r="PN118" s="44"/>
      <c r="PO118" s="44"/>
      <c r="PP118" s="44"/>
      <c r="PQ118" s="44"/>
      <c r="PR118" s="44"/>
      <c r="PS118" s="44"/>
      <c r="PT118" s="44"/>
      <c r="PU118" s="44"/>
      <c r="PV118" s="44"/>
      <c r="PW118" s="44"/>
      <c r="PX118" s="44"/>
      <c r="PY118" s="44"/>
      <c r="PZ118" s="44"/>
      <c r="QA118" s="44"/>
      <c r="QB118" s="44"/>
      <c r="QC118" s="44"/>
      <c r="QD118" s="44"/>
      <c r="QE118" s="44"/>
      <c r="QF118" s="44"/>
      <c r="QG118" s="44"/>
      <c r="QH118" s="44"/>
      <c r="QI118" s="44"/>
      <c r="QJ118" s="44"/>
      <c r="QK118" s="44"/>
      <c r="QL118" s="44"/>
      <c r="QM118" s="44"/>
      <c r="QN118" s="44"/>
      <c r="QO118" s="44"/>
      <c r="QP118" s="44"/>
      <c r="QQ118" s="44"/>
      <c r="QR118" s="44"/>
      <c r="QS118" s="44"/>
      <c r="QT118" s="44"/>
      <c r="QU118" s="44"/>
      <c r="QV118" s="44"/>
      <c r="QW118" s="44"/>
      <c r="QX118" s="44"/>
      <c r="QY118" s="44"/>
      <c r="QZ118" s="44"/>
      <c r="RA118" s="44"/>
      <c r="RB118" s="44"/>
      <c r="RC118" s="44"/>
      <c r="RD118" s="44"/>
      <c r="RE118" s="44"/>
      <c r="RF118" s="44"/>
      <c r="RG118" s="44"/>
      <c r="RH118" s="44"/>
      <c r="RI118" s="44"/>
      <c r="RJ118" s="44"/>
      <c r="RK118" s="44"/>
      <c r="RL118" s="44"/>
      <c r="RM118" s="44"/>
      <c r="RN118" s="44"/>
      <c r="RO118" s="44"/>
      <c r="RP118" s="44"/>
      <c r="RQ118" s="44"/>
      <c r="RR118" s="44"/>
      <c r="RS118" s="44"/>
      <c r="RT118" s="44"/>
      <c r="RU118" s="44"/>
      <c r="RV118" s="44"/>
      <c r="RW118" s="44"/>
      <c r="RX118" s="44"/>
      <c r="RY118" s="44"/>
      <c r="RZ118" s="44"/>
      <c r="SA118" s="44"/>
      <c r="SB118" s="44"/>
      <c r="SC118" s="44"/>
      <c r="SD118" s="44"/>
      <c r="SE118" s="44"/>
      <c r="SF118" s="44"/>
      <c r="SG118" s="44"/>
      <c r="SH118" s="44"/>
      <c r="SM118">
        <f>'GRR Data'!A114</f>
        <v>0</v>
      </c>
    </row>
    <row r="119" spans="1:507">
      <c r="A119" s="295">
        <v>40</v>
      </c>
      <c r="B119" s="40"/>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44"/>
      <c r="EM119" s="44"/>
      <c r="EN119" s="44"/>
      <c r="EO119" s="44"/>
      <c r="EP119" s="44"/>
      <c r="EQ119" s="44"/>
      <c r="ER119" s="44"/>
      <c r="ES119" s="44"/>
      <c r="ET119" s="44"/>
      <c r="EU119" s="44"/>
      <c r="EV119" s="44"/>
      <c r="EW119" s="44"/>
      <c r="EX119" s="44"/>
      <c r="EY119" s="44"/>
      <c r="EZ119" s="44"/>
      <c r="FA119" s="44"/>
      <c r="FB119" s="44"/>
      <c r="FC119" s="44"/>
      <c r="FD119" s="44"/>
      <c r="FE119" s="44"/>
      <c r="FF119" s="44"/>
      <c r="FG119" s="44"/>
      <c r="FH119" s="44"/>
      <c r="FI119" s="44"/>
      <c r="FJ119" s="44"/>
      <c r="FK119" s="44"/>
      <c r="FL119" s="44"/>
      <c r="FM119" s="44"/>
      <c r="FN119" s="44"/>
      <c r="FO119" s="44"/>
      <c r="FP119" s="44"/>
      <c r="FQ119" s="44"/>
      <c r="FR119" s="44"/>
      <c r="FS119" s="44"/>
      <c r="FT119" s="44"/>
      <c r="FU119" s="44"/>
      <c r="FV119" s="44"/>
      <c r="FW119" s="44"/>
      <c r="FX119" s="44"/>
      <c r="FY119" s="44"/>
      <c r="FZ119" s="44"/>
      <c r="GA119" s="44"/>
      <c r="GB119" s="44"/>
      <c r="GC119" s="44"/>
      <c r="GD119" s="44"/>
      <c r="GE119" s="44"/>
      <c r="GF119" s="44"/>
      <c r="GG119" s="44"/>
      <c r="GH119" s="44"/>
      <c r="GI119" s="44"/>
      <c r="GJ119" s="44"/>
      <c r="GK119" s="44"/>
      <c r="GL119" s="44"/>
      <c r="GM119" s="44"/>
      <c r="GN119" s="44"/>
      <c r="GO119" s="44"/>
      <c r="GP119" s="44"/>
      <c r="GQ119" s="44"/>
      <c r="GR119" s="44"/>
      <c r="GS119" s="44"/>
      <c r="GT119" s="44"/>
      <c r="GU119" s="44"/>
      <c r="GV119" s="44"/>
      <c r="GW119" s="44"/>
      <c r="GX119" s="44"/>
      <c r="GY119" s="44"/>
      <c r="GZ119" s="44"/>
      <c r="HA119" s="44"/>
      <c r="HB119" s="44"/>
      <c r="HC119" s="44"/>
      <c r="HD119" s="44"/>
      <c r="HE119" s="44"/>
      <c r="HF119" s="44"/>
      <c r="HG119" s="44"/>
      <c r="HH119" s="44"/>
      <c r="HI119" s="44"/>
      <c r="HJ119" s="44"/>
      <c r="HK119" s="44"/>
      <c r="HL119" s="44"/>
      <c r="HM119" s="44"/>
      <c r="HN119" s="44"/>
      <c r="HO119" s="44"/>
      <c r="HP119" s="44"/>
      <c r="HQ119" s="44"/>
      <c r="HR119" s="44"/>
      <c r="HS119" s="44"/>
      <c r="HT119" s="44"/>
      <c r="HU119" s="44"/>
      <c r="HV119" s="44"/>
      <c r="HW119" s="44"/>
      <c r="HX119" s="44"/>
      <c r="HY119" s="44"/>
      <c r="HZ119" s="44"/>
      <c r="IA119" s="44"/>
      <c r="IB119" s="44"/>
      <c r="IC119" s="44"/>
      <c r="ID119" s="44"/>
      <c r="IE119" s="44"/>
      <c r="IF119" s="44"/>
      <c r="IG119" s="44"/>
      <c r="IH119" s="44"/>
      <c r="II119" s="44"/>
      <c r="IJ119" s="44"/>
      <c r="IK119" s="44"/>
      <c r="IL119" s="44"/>
      <c r="IM119" s="44"/>
      <c r="IN119" s="44"/>
      <c r="IO119" s="44"/>
      <c r="IP119" s="44"/>
      <c r="IQ119" s="44"/>
      <c r="IR119" s="44"/>
      <c r="IS119" s="44"/>
      <c r="IT119" s="44"/>
      <c r="IU119" s="44"/>
      <c r="IV119" s="44"/>
      <c r="IW119" s="44"/>
      <c r="IX119" s="44"/>
      <c r="IY119" s="44"/>
      <c r="IZ119" s="44"/>
      <c r="JA119" s="44"/>
      <c r="JB119" s="44"/>
      <c r="JC119" s="44"/>
      <c r="JD119" s="44"/>
      <c r="JE119" s="44"/>
      <c r="JF119" s="44"/>
      <c r="JG119" s="44"/>
      <c r="JH119" s="44"/>
      <c r="JI119" s="44"/>
      <c r="JJ119" s="44"/>
      <c r="JK119" s="44"/>
      <c r="JL119" s="44"/>
      <c r="JM119" s="44"/>
      <c r="JN119" s="44"/>
      <c r="JO119" s="44"/>
      <c r="JP119" s="44"/>
      <c r="JQ119" s="44"/>
      <c r="JR119" s="44"/>
      <c r="JS119" s="44"/>
      <c r="JT119" s="44"/>
      <c r="JU119" s="44"/>
      <c r="JV119" s="44"/>
      <c r="JW119" s="44"/>
      <c r="JX119" s="44"/>
      <c r="JY119" s="44"/>
      <c r="JZ119" s="44"/>
      <c r="KA119" s="44"/>
      <c r="KB119" s="44"/>
      <c r="KC119" s="44"/>
      <c r="KD119" s="44"/>
      <c r="KE119" s="44"/>
      <c r="KF119" s="44"/>
      <c r="KG119" s="44"/>
      <c r="KH119" s="44"/>
      <c r="KI119" s="44"/>
      <c r="KJ119" s="44"/>
      <c r="KK119" s="44"/>
      <c r="KL119" s="44"/>
      <c r="KM119" s="44"/>
      <c r="KN119" s="44"/>
      <c r="KO119" s="44"/>
      <c r="KP119" s="44"/>
      <c r="KQ119" s="44"/>
      <c r="KR119" s="44"/>
      <c r="KS119" s="44"/>
      <c r="KT119" s="44"/>
      <c r="KU119" s="44"/>
      <c r="KV119" s="44"/>
      <c r="KW119" s="44"/>
      <c r="KX119" s="44"/>
      <c r="KY119" s="44"/>
      <c r="KZ119" s="44"/>
      <c r="LA119" s="44"/>
      <c r="LB119" s="44"/>
      <c r="LC119" s="44"/>
      <c r="LD119" s="44"/>
      <c r="LE119" s="44"/>
      <c r="LF119" s="44"/>
      <c r="LG119" s="44"/>
      <c r="LH119" s="44"/>
      <c r="LI119" s="44"/>
      <c r="LJ119" s="44"/>
      <c r="LK119" s="44"/>
      <c r="LL119" s="44"/>
      <c r="LM119" s="44"/>
      <c r="LN119" s="44"/>
      <c r="LO119" s="44"/>
      <c r="LP119" s="44"/>
      <c r="LQ119" s="44"/>
      <c r="LR119" s="44"/>
      <c r="LS119" s="44"/>
      <c r="LT119" s="44"/>
      <c r="LU119" s="44"/>
      <c r="LV119" s="44"/>
      <c r="LW119" s="44"/>
      <c r="LX119" s="44"/>
      <c r="LY119" s="44"/>
      <c r="LZ119" s="44"/>
      <c r="MA119" s="44"/>
      <c r="MB119" s="44"/>
      <c r="MC119" s="44"/>
      <c r="MD119" s="44"/>
      <c r="ME119" s="44"/>
      <c r="MF119" s="44"/>
      <c r="MG119" s="44"/>
      <c r="MH119" s="44"/>
      <c r="MI119" s="44"/>
      <c r="MJ119" s="44"/>
      <c r="MK119" s="44"/>
      <c r="ML119" s="44"/>
      <c r="MM119" s="44"/>
      <c r="MN119" s="44"/>
      <c r="MO119" s="44"/>
      <c r="MP119" s="44"/>
      <c r="MQ119" s="44"/>
      <c r="MR119" s="44"/>
      <c r="MS119" s="44"/>
      <c r="MT119" s="44"/>
      <c r="MU119" s="44"/>
      <c r="MV119" s="44"/>
      <c r="MW119" s="44"/>
      <c r="MX119" s="44"/>
      <c r="MY119" s="44"/>
      <c r="MZ119" s="44"/>
      <c r="NA119" s="44"/>
      <c r="NB119" s="44"/>
      <c r="NC119" s="44"/>
      <c r="ND119" s="44"/>
      <c r="NE119" s="44"/>
      <c r="NF119" s="44"/>
      <c r="NG119" s="44"/>
      <c r="NH119" s="44"/>
      <c r="NI119" s="44"/>
      <c r="NJ119" s="44"/>
      <c r="NK119" s="44"/>
      <c r="NL119" s="44"/>
      <c r="NM119" s="44"/>
      <c r="NN119" s="44"/>
      <c r="NO119" s="44"/>
      <c r="NP119" s="44"/>
      <c r="NQ119" s="44"/>
      <c r="NR119" s="44"/>
      <c r="NS119" s="44"/>
      <c r="NT119" s="44"/>
      <c r="NU119" s="44"/>
      <c r="NV119" s="44"/>
      <c r="NW119" s="44"/>
      <c r="NX119" s="44"/>
      <c r="NY119" s="44"/>
      <c r="NZ119" s="44"/>
      <c r="OA119" s="44"/>
      <c r="OB119" s="44"/>
      <c r="OC119" s="44"/>
      <c r="OD119" s="44"/>
      <c r="OE119" s="44"/>
      <c r="OF119" s="44"/>
      <c r="OG119" s="44"/>
      <c r="OH119" s="44"/>
      <c r="OI119" s="44"/>
      <c r="OJ119" s="44"/>
      <c r="OK119" s="44"/>
      <c r="OL119" s="44"/>
      <c r="OM119" s="44"/>
      <c r="ON119" s="44"/>
      <c r="OO119" s="44"/>
      <c r="OP119" s="44"/>
      <c r="OQ119" s="44"/>
      <c r="OR119" s="44"/>
      <c r="OS119" s="44"/>
      <c r="OT119" s="44"/>
      <c r="OU119" s="44"/>
      <c r="OV119" s="44"/>
      <c r="OW119" s="44"/>
      <c r="OX119" s="44"/>
      <c r="OY119" s="44"/>
      <c r="OZ119" s="44"/>
      <c r="PA119" s="44"/>
      <c r="PB119" s="44"/>
      <c r="PC119" s="44"/>
      <c r="PD119" s="44"/>
      <c r="PE119" s="44"/>
      <c r="PF119" s="44"/>
      <c r="PG119" s="44"/>
      <c r="PH119" s="44"/>
      <c r="PI119" s="44"/>
      <c r="PJ119" s="44"/>
      <c r="PK119" s="44"/>
      <c r="PL119" s="44"/>
      <c r="PM119" s="44"/>
      <c r="PN119" s="44"/>
      <c r="PO119" s="44"/>
      <c r="PP119" s="44"/>
      <c r="PQ119" s="44"/>
      <c r="PR119" s="44"/>
      <c r="PS119" s="44"/>
      <c r="PT119" s="44"/>
      <c r="PU119" s="44"/>
      <c r="PV119" s="44"/>
      <c r="PW119" s="44"/>
      <c r="PX119" s="44"/>
      <c r="PY119" s="44"/>
      <c r="PZ119" s="44"/>
      <c r="QA119" s="44"/>
      <c r="QB119" s="44"/>
      <c r="QC119" s="44"/>
      <c r="QD119" s="44"/>
      <c r="QE119" s="44"/>
      <c r="QF119" s="44"/>
      <c r="QG119" s="44"/>
      <c r="QH119" s="44"/>
      <c r="QI119" s="44"/>
      <c r="QJ119" s="44"/>
      <c r="QK119" s="44"/>
      <c r="QL119" s="44"/>
      <c r="QM119" s="44"/>
      <c r="QN119" s="44"/>
      <c r="QO119" s="44"/>
      <c r="QP119" s="44"/>
      <c r="QQ119" s="44"/>
      <c r="QR119" s="44"/>
      <c r="QS119" s="44"/>
      <c r="QT119" s="44"/>
      <c r="QU119" s="44"/>
      <c r="QV119" s="44"/>
      <c r="QW119" s="44"/>
      <c r="QX119" s="44"/>
      <c r="QY119" s="44"/>
      <c r="QZ119" s="44"/>
      <c r="RA119" s="44"/>
      <c r="RB119" s="44"/>
      <c r="RC119" s="44"/>
      <c r="RD119" s="44"/>
      <c r="RE119" s="44"/>
      <c r="RF119" s="44"/>
      <c r="RG119" s="44"/>
      <c r="RH119" s="44"/>
      <c r="RI119" s="44"/>
      <c r="RJ119" s="44"/>
      <c r="RK119" s="44"/>
      <c r="RL119" s="44"/>
      <c r="RM119" s="44"/>
      <c r="RN119" s="44"/>
      <c r="RO119" s="44"/>
      <c r="RP119" s="44"/>
      <c r="RQ119" s="44"/>
      <c r="RR119" s="44"/>
      <c r="RS119" s="44"/>
      <c r="RT119" s="44"/>
      <c r="RU119" s="44"/>
      <c r="RV119" s="44"/>
      <c r="RW119" s="44"/>
      <c r="RX119" s="44"/>
      <c r="RY119" s="44"/>
      <c r="RZ119" s="44"/>
      <c r="SA119" s="44"/>
      <c r="SB119" s="44"/>
      <c r="SC119" s="44"/>
      <c r="SD119" s="44"/>
      <c r="SE119" s="44"/>
      <c r="SF119" s="44"/>
      <c r="SG119" s="44"/>
      <c r="SH119" s="44"/>
      <c r="SM119">
        <f>'GRR Data'!A115</f>
        <v>0</v>
      </c>
    </row>
    <row r="120" spans="1:507">
      <c r="A120" s="295">
        <v>41</v>
      </c>
      <c r="B120" s="40"/>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c r="EJ120" s="44"/>
      <c r="EK120" s="44"/>
      <c r="EL120" s="44"/>
      <c r="EM120" s="44"/>
      <c r="EN120" s="44"/>
      <c r="EO120" s="44"/>
      <c r="EP120" s="44"/>
      <c r="EQ120" s="44"/>
      <c r="ER120" s="44"/>
      <c r="ES120" s="44"/>
      <c r="ET120" s="44"/>
      <c r="EU120" s="44"/>
      <c r="EV120" s="44"/>
      <c r="EW120" s="44"/>
      <c r="EX120" s="44"/>
      <c r="EY120" s="44"/>
      <c r="EZ120" s="44"/>
      <c r="FA120" s="44"/>
      <c r="FB120" s="44"/>
      <c r="FC120" s="44"/>
      <c r="FD120" s="44"/>
      <c r="FE120" s="44"/>
      <c r="FF120" s="44"/>
      <c r="FG120" s="44"/>
      <c r="FH120" s="44"/>
      <c r="FI120" s="44"/>
      <c r="FJ120" s="44"/>
      <c r="FK120" s="44"/>
      <c r="FL120" s="44"/>
      <c r="FM120" s="44"/>
      <c r="FN120" s="44"/>
      <c r="FO120" s="44"/>
      <c r="FP120" s="44"/>
      <c r="FQ120" s="44"/>
      <c r="FR120" s="44"/>
      <c r="FS120" s="44"/>
      <c r="FT120" s="44"/>
      <c r="FU120" s="44"/>
      <c r="FV120" s="44"/>
      <c r="FW120" s="44"/>
      <c r="FX120" s="44"/>
      <c r="FY120" s="44"/>
      <c r="FZ120" s="44"/>
      <c r="GA120" s="44"/>
      <c r="GB120" s="44"/>
      <c r="GC120" s="44"/>
      <c r="GD120" s="44"/>
      <c r="GE120" s="44"/>
      <c r="GF120" s="44"/>
      <c r="GG120" s="44"/>
      <c r="GH120" s="44"/>
      <c r="GI120" s="44"/>
      <c r="GJ120" s="44"/>
      <c r="GK120" s="44"/>
      <c r="GL120" s="44"/>
      <c r="GM120" s="44"/>
      <c r="GN120" s="44"/>
      <c r="GO120" s="44"/>
      <c r="GP120" s="44"/>
      <c r="GQ120" s="44"/>
      <c r="GR120" s="44"/>
      <c r="GS120" s="44"/>
      <c r="GT120" s="44"/>
      <c r="GU120" s="44"/>
      <c r="GV120" s="44"/>
      <c r="GW120" s="44"/>
      <c r="GX120" s="44"/>
      <c r="GY120" s="44"/>
      <c r="GZ120" s="44"/>
      <c r="HA120" s="44"/>
      <c r="HB120" s="44"/>
      <c r="HC120" s="44"/>
      <c r="HD120" s="44"/>
      <c r="HE120" s="44"/>
      <c r="HF120" s="44"/>
      <c r="HG120" s="44"/>
      <c r="HH120" s="44"/>
      <c r="HI120" s="44"/>
      <c r="HJ120" s="44"/>
      <c r="HK120" s="44"/>
      <c r="HL120" s="44"/>
      <c r="HM120" s="44"/>
      <c r="HN120" s="44"/>
      <c r="HO120" s="44"/>
      <c r="HP120" s="44"/>
      <c r="HQ120" s="44"/>
      <c r="HR120" s="44"/>
      <c r="HS120" s="44"/>
      <c r="HT120" s="44"/>
      <c r="HU120" s="44"/>
      <c r="HV120" s="44"/>
      <c r="HW120" s="44"/>
      <c r="HX120" s="44"/>
      <c r="HY120" s="44"/>
      <c r="HZ120" s="44"/>
      <c r="IA120" s="44"/>
      <c r="IB120" s="44"/>
      <c r="IC120" s="44"/>
      <c r="ID120" s="44"/>
      <c r="IE120" s="44"/>
      <c r="IF120" s="44"/>
      <c r="IG120" s="44"/>
      <c r="IH120" s="44"/>
      <c r="II120" s="44"/>
      <c r="IJ120" s="44"/>
      <c r="IK120" s="44"/>
      <c r="IL120" s="44"/>
      <c r="IM120" s="44"/>
      <c r="IN120" s="44"/>
      <c r="IO120" s="44"/>
      <c r="IP120" s="44"/>
      <c r="IQ120" s="44"/>
      <c r="IR120" s="44"/>
      <c r="IS120" s="44"/>
      <c r="IT120" s="44"/>
      <c r="IU120" s="44"/>
      <c r="IV120" s="44"/>
      <c r="IW120" s="44"/>
      <c r="IX120" s="44"/>
      <c r="IY120" s="44"/>
      <c r="IZ120" s="44"/>
      <c r="JA120" s="44"/>
      <c r="JB120" s="44"/>
      <c r="JC120" s="44"/>
      <c r="JD120" s="44"/>
      <c r="JE120" s="44"/>
      <c r="JF120" s="44"/>
      <c r="JG120" s="44"/>
      <c r="JH120" s="44"/>
      <c r="JI120" s="44"/>
      <c r="JJ120" s="44"/>
      <c r="JK120" s="44"/>
      <c r="JL120" s="44"/>
      <c r="JM120" s="44"/>
      <c r="JN120" s="44"/>
      <c r="JO120" s="44"/>
      <c r="JP120" s="44"/>
      <c r="JQ120" s="44"/>
      <c r="JR120" s="44"/>
      <c r="JS120" s="44"/>
      <c r="JT120" s="44"/>
      <c r="JU120" s="44"/>
      <c r="JV120" s="44"/>
      <c r="JW120" s="44"/>
      <c r="JX120" s="44"/>
      <c r="JY120" s="44"/>
      <c r="JZ120" s="44"/>
      <c r="KA120" s="44"/>
      <c r="KB120" s="44"/>
      <c r="KC120" s="44"/>
      <c r="KD120" s="44"/>
      <c r="KE120" s="44"/>
      <c r="KF120" s="44"/>
      <c r="KG120" s="44"/>
      <c r="KH120" s="44"/>
      <c r="KI120" s="44"/>
      <c r="KJ120" s="44"/>
      <c r="KK120" s="44"/>
      <c r="KL120" s="44"/>
      <c r="KM120" s="44"/>
      <c r="KN120" s="44"/>
      <c r="KO120" s="44"/>
      <c r="KP120" s="44"/>
      <c r="KQ120" s="44"/>
      <c r="KR120" s="44"/>
      <c r="KS120" s="44"/>
      <c r="KT120" s="44"/>
      <c r="KU120" s="44"/>
      <c r="KV120" s="44"/>
      <c r="KW120" s="44"/>
      <c r="KX120" s="44"/>
      <c r="KY120" s="44"/>
      <c r="KZ120" s="44"/>
      <c r="LA120" s="44"/>
      <c r="LB120" s="44"/>
      <c r="LC120" s="44"/>
      <c r="LD120" s="44"/>
      <c r="LE120" s="44"/>
      <c r="LF120" s="44"/>
      <c r="LG120" s="44"/>
      <c r="LH120" s="44"/>
      <c r="LI120" s="44"/>
      <c r="LJ120" s="44"/>
      <c r="LK120" s="44"/>
      <c r="LL120" s="44"/>
      <c r="LM120" s="44"/>
      <c r="LN120" s="44"/>
      <c r="LO120" s="44"/>
      <c r="LP120" s="44"/>
      <c r="LQ120" s="44"/>
      <c r="LR120" s="44"/>
      <c r="LS120" s="44"/>
      <c r="LT120" s="44"/>
      <c r="LU120" s="44"/>
      <c r="LV120" s="44"/>
      <c r="LW120" s="44"/>
      <c r="LX120" s="44"/>
      <c r="LY120" s="44"/>
      <c r="LZ120" s="44"/>
      <c r="MA120" s="44"/>
      <c r="MB120" s="44"/>
      <c r="MC120" s="44"/>
      <c r="MD120" s="44"/>
      <c r="ME120" s="44"/>
      <c r="MF120" s="44"/>
      <c r="MG120" s="44"/>
      <c r="MH120" s="44"/>
      <c r="MI120" s="44"/>
      <c r="MJ120" s="44"/>
      <c r="MK120" s="44"/>
      <c r="ML120" s="44"/>
      <c r="MM120" s="44"/>
      <c r="MN120" s="44"/>
      <c r="MO120" s="44"/>
      <c r="MP120" s="44"/>
      <c r="MQ120" s="44"/>
      <c r="MR120" s="44"/>
      <c r="MS120" s="44"/>
      <c r="MT120" s="44"/>
      <c r="MU120" s="44"/>
      <c r="MV120" s="44"/>
      <c r="MW120" s="44"/>
      <c r="MX120" s="44"/>
      <c r="MY120" s="44"/>
      <c r="MZ120" s="44"/>
      <c r="NA120" s="44"/>
      <c r="NB120" s="44"/>
      <c r="NC120" s="44"/>
      <c r="ND120" s="44"/>
      <c r="NE120" s="44"/>
      <c r="NF120" s="44"/>
      <c r="NG120" s="44"/>
      <c r="NH120" s="44"/>
      <c r="NI120" s="44"/>
      <c r="NJ120" s="44"/>
      <c r="NK120" s="44"/>
      <c r="NL120" s="44"/>
      <c r="NM120" s="44"/>
      <c r="NN120" s="44"/>
      <c r="NO120" s="44"/>
      <c r="NP120" s="44"/>
      <c r="NQ120" s="44"/>
      <c r="NR120" s="44"/>
      <c r="NS120" s="44"/>
      <c r="NT120" s="44"/>
      <c r="NU120" s="44"/>
      <c r="NV120" s="44"/>
      <c r="NW120" s="44"/>
      <c r="NX120" s="44"/>
      <c r="NY120" s="44"/>
      <c r="NZ120" s="44"/>
      <c r="OA120" s="44"/>
      <c r="OB120" s="44"/>
      <c r="OC120" s="44"/>
      <c r="OD120" s="44"/>
      <c r="OE120" s="44"/>
      <c r="OF120" s="44"/>
      <c r="OG120" s="44"/>
      <c r="OH120" s="44"/>
      <c r="OI120" s="44"/>
      <c r="OJ120" s="44"/>
      <c r="OK120" s="44"/>
      <c r="OL120" s="44"/>
      <c r="OM120" s="44"/>
      <c r="ON120" s="44"/>
      <c r="OO120" s="44"/>
      <c r="OP120" s="44"/>
      <c r="OQ120" s="44"/>
      <c r="OR120" s="44"/>
      <c r="OS120" s="44"/>
      <c r="OT120" s="44"/>
      <c r="OU120" s="44"/>
      <c r="OV120" s="44"/>
      <c r="OW120" s="44"/>
      <c r="OX120" s="44"/>
      <c r="OY120" s="44"/>
      <c r="OZ120" s="44"/>
      <c r="PA120" s="44"/>
      <c r="PB120" s="44"/>
      <c r="PC120" s="44"/>
      <c r="PD120" s="44"/>
      <c r="PE120" s="44"/>
      <c r="PF120" s="44"/>
      <c r="PG120" s="44"/>
      <c r="PH120" s="44"/>
      <c r="PI120" s="44"/>
      <c r="PJ120" s="44"/>
      <c r="PK120" s="44"/>
      <c r="PL120" s="44"/>
      <c r="PM120" s="44"/>
      <c r="PN120" s="44"/>
      <c r="PO120" s="44"/>
      <c r="PP120" s="44"/>
      <c r="PQ120" s="44"/>
      <c r="PR120" s="44"/>
      <c r="PS120" s="44"/>
      <c r="PT120" s="44"/>
      <c r="PU120" s="44"/>
      <c r="PV120" s="44"/>
      <c r="PW120" s="44"/>
      <c r="PX120" s="44"/>
      <c r="PY120" s="44"/>
      <c r="PZ120" s="44"/>
      <c r="QA120" s="44"/>
      <c r="QB120" s="44"/>
      <c r="QC120" s="44"/>
      <c r="QD120" s="44"/>
      <c r="QE120" s="44"/>
      <c r="QF120" s="44"/>
      <c r="QG120" s="44"/>
      <c r="QH120" s="44"/>
      <c r="QI120" s="44"/>
      <c r="QJ120" s="44"/>
      <c r="QK120" s="44"/>
      <c r="QL120" s="44"/>
      <c r="QM120" s="44"/>
      <c r="QN120" s="44"/>
      <c r="QO120" s="44"/>
      <c r="QP120" s="44"/>
      <c r="QQ120" s="44"/>
      <c r="QR120" s="44"/>
      <c r="QS120" s="44"/>
      <c r="QT120" s="44"/>
      <c r="QU120" s="44"/>
      <c r="QV120" s="44"/>
      <c r="QW120" s="44"/>
      <c r="QX120" s="44"/>
      <c r="QY120" s="44"/>
      <c r="QZ120" s="44"/>
      <c r="RA120" s="44"/>
      <c r="RB120" s="44"/>
      <c r="RC120" s="44"/>
      <c r="RD120" s="44"/>
      <c r="RE120" s="44"/>
      <c r="RF120" s="44"/>
      <c r="RG120" s="44"/>
      <c r="RH120" s="44"/>
      <c r="RI120" s="44"/>
      <c r="RJ120" s="44"/>
      <c r="RK120" s="44"/>
      <c r="RL120" s="44"/>
      <c r="RM120" s="44"/>
      <c r="RN120" s="44"/>
      <c r="RO120" s="44"/>
      <c r="RP120" s="44"/>
      <c r="RQ120" s="44"/>
      <c r="RR120" s="44"/>
      <c r="RS120" s="44"/>
      <c r="RT120" s="44"/>
      <c r="RU120" s="44"/>
      <c r="RV120" s="44"/>
      <c r="RW120" s="44"/>
      <c r="RX120" s="44"/>
      <c r="RY120" s="44"/>
      <c r="RZ120" s="44"/>
      <c r="SA120" s="44"/>
      <c r="SB120" s="44"/>
      <c r="SC120" s="44"/>
      <c r="SD120" s="44"/>
      <c r="SE120" s="44"/>
      <c r="SF120" s="44"/>
      <c r="SG120" s="44"/>
      <c r="SH120" s="44"/>
      <c r="SM120">
        <f>'GRR Data'!A116</f>
        <v>0</v>
      </c>
    </row>
    <row r="121" spans="1:507">
      <c r="A121" s="295">
        <v>42</v>
      </c>
      <c r="B121" s="40"/>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44"/>
      <c r="EM121" s="44"/>
      <c r="EN121" s="44"/>
      <c r="EO121" s="44"/>
      <c r="EP121" s="44"/>
      <c r="EQ121" s="44"/>
      <c r="ER121" s="44"/>
      <c r="ES121" s="44"/>
      <c r="ET121" s="44"/>
      <c r="EU121" s="44"/>
      <c r="EV121" s="44"/>
      <c r="EW121" s="44"/>
      <c r="EX121" s="44"/>
      <c r="EY121" s="44"/>
      <c r="EZ121" s="44"/>
      <c r="FA121" s="44"/>
      <c r="FB121" s="44"/>
      <c r="FC121" s="44"/>
      <c r="FD121" s="44"/>
      <c r="FE121" s="44"/>
      <c r="FF121" s="44"/>
      <c r="FG121" s="44"/>
      <c r="FH121" s="44"/>
      <c r="FI121" s="44"/>
      <c r="FJ121" s="44"/>
      <c r="FK121" s="44"/>
      <c r="FL121" s="44"/>
      <c r="FM121" s="44"/>
      <c r="FN121" s="44"/>
      <c r="FO121" s="44"/>
      <c r="FP121" s="44"/>
      <c r="FQ121" s="44"/>
      <c r="FR121" s="44"/>
      <c r="FS121" s="44"/>
      <c r="FT121" s="44"/>
      <c r="FU121" s="44"/>
      <c r="FV121" s="44"/>
      <c r="FW121" s="44"/>
      <c r="FX121" s="44"/>
      <c r="FY121" s="44"/>
      <c r="FZ121" s="44"/>
      <c r="GA121" s="44"/>
      <c r="GB121" s="44"/>
      <c r="GC121" s="44"/>
      <c r="GD121" s="44"/>
      <c r="GE121" s="44"/>
      <c r="GF121" s="44"/>
      <c r="GG121" s="44"/>
      <c r="GH121" s="44"/>
      <c r="GI121" s="44"/>
      <c r="GJ121" s="44"/>
      <c r="GK121" s="44"/>
      <c r="GL121" s="44"/>
      <c r="GM121" s="44"/>
      <c r="GN121" s="44"/>
      <c r="GO121" s="44"/>
      <c r="GP121" s="44"/>
      <c r="GQ121" s="44"/>
      <c r="GR121" s="44"/>
      <c r="GS121" s="44"/>
      <c r="GT121" s="44"/>
      <c r="GU121" s="44"/>
      <c r="GV121" s="44"/>
      <c r="GW121" s="44"/>
      <c r="GX121" s="44"/>
      <c r="GY121" s="44"/>
      <c r="GZ121" s="44"/>
      <c r="HA121" s="44"/>
      <c r="HB121" s="44"/>
      <c r="HC121" s="44"/>
      <c r="HD121" s="44"/>
      <c r="HE121" s="44"/>
      <c r="HF121" s="44"/>
      <c r="HG121" s="44"/>
      <c r="HH121" s="44"/>
      <c r="HI121" s="44"/>
      <c r="HJ121" s="44"/>
      <c r="HK121" s="44"/>
      <c r="HL121" s="44"/>
      <c r="HM121" s="44"/>
      <c r="HN121" s="44"/>
      <c r="HO121" s="44"/>
      <c r="HP121" s="44"/>
      <c r="HQ121" s="44"/>
      <c r="HR121" s="44"/>
      <c r="HS121" s="44"/>
      <c r="HT121" s="44"/>
      <c r="HU121" s="44"/>
      <c r="HV121" s="44"/>
      <c r="HW121" s="44"/>
      <c r="HX121" s="44"/>
      <c r="HY121" s="44"/>
      <c r="HZ121" s="44"/>
      <c r="IA121" s="44"/>
      <c r="IB121" s="44"/>
      <c r="IC121" s="44"/>
      <c r="ID121" s="44"/>
      <c r="IE121" s="44"/>
      <c r="IF121" s="44"/>
      <c r="IG121" s="44"/>
      <c r="IH121" s="44"/>
      <c r="II121" s="44"/>
      <c r="IJ121" s="44"/>
      <c r="IK121" s="44"/>
      <c r="IL121" s="44"/>
      <c r="IM121" s="44"/>
      <c r="IN121" s="44"/>
      <c r="IO121" s="44"/>
      <c r="IP121" s="44"/>
      <c r="IQ121" s="44"/>
      <c r="IR121" s="44"/>
      <c r="IS121" s="44"/>
      <c r="IT121" s="44"/>
      <c r="IU121" s="44"/>
      <c r="IV121" s="44"/>
      <c r="IW121" s="44"/>
      <c r="IX121" s="44"/>
      <c r="IY121" s="44"/>
      <c r="IZ121" s="44"/>
      <c r="JA121" s="44"/>
      <c r="JB121" s="44"/>
      <c r="JC121" s="44"/>
      <c r="JD121" s="44"/>
      <c r="JE121" s="44"/>
      <c r="JF121" s="44"/>
      <c r="JG121" s="44"/>
      <c r="JH121" s="44"/>
      <c r="JI121" s="44"/>
      <c r="JJ121" s="44"/>
      <c r="JK121" s="44"/>
      <c r="JL121" s="44"/>
      <c r="JM121" s="44"/>
      <c r="JN121" s="44"/>
      <c r="JO121" s="44"/>
      <c r="JP121" s="44"/>
      <c r="JQ121" s="44"/>
      <c r="JR121" s="44"/>
      <c r="JS121" s="44"/>
      <c r="JT121" s="44"/>
      <c r="JU121" s="44"/>
      <c r="JV121" s="44"/>
      <c r="JW121" s="44"/>
      <c r="JX121" s="44"/>
      <c r="JY121" s="44"/>
      <c r="JZ121" s="44"/>
      <c r="KA121" s="44"/>
      <c r="KB121" s="44"/>
      <c r="KC121" s="44"/>
      <c r="KD121" s="44"/>
      <c r="KE121" s="44"/>
      <c r="KF121" s="44"/>
      <c r="KG121" s="44"/>
      <c r="KH121" s="44"/>
      <c r="KI121" s="44"/>
      <c r="KJ121" s="44"/>
      <c r="KK121" s="44"/>
      <c r="KL121" s="44"/>
      <c r="KM121" s="44"/>
      <c r="KN121" s="44"/>
      <c r="KO121" s="44"/>
      <c r="KP121" s="44"/>
      <c r="KQ121" s="44"/>
      <c r="KR121" s="44"/>
      <c r="KS121" s="44"/>
      <c r="KT121" s="44"/>
      <c r="KU121" s="44"/>
      <c r="KV121" s="44"/>
      <c r="KW121" s="44"/>
      <c r="KX121" s="44"/>
      <c r="KY121" s="44"/>
      <c r="KZ121" s="44"/>
      <c r="LA121" s="44"/>
      <c r="LB121" s="44"/>
      <c r="LC121" s="44"/>
      <c r="LD121" s="44"/>
      <c r="LE121" s="44"/>
      <c r="LF121" s="44"/>
      <c r="LG121" s="44"/>
      <c r="LH121" s="44"/>
      <c r="LI121" s="44"/>
      <c r="LJ121" s="44"/>
      <c r="LK121" s="44"/>
      <c r="LL121" s="44"/>
      <c r="LM121" s="44"/>
      <c r="LN121" s="44"/>
      <c r="LO121" s="44"/>
      <c r="LP121" s="44"/>
      <c r="LQ121" s="44"/>
      <c r="LR121" s="44"/>
      <c r="LS121" s="44"/>
      <c r="LT121" s="44"/>
      <c r="LU121" s="44"/>
      <c r="LV121" s="44"/>
      <c r="LW121" s="44"/>
      <c r="LX121" s="44"/>
      <c r="LY121" s="44"/>
      <c r="LZ121" s="44"/>
      <c r="MA121" s="44"/>
      <c r="MB121" s="44"/>
      <c r="MC121" s="44"/>
      <c r="MD121" s="44"/>
      <c r="ME121" s="44"/>
      <c r="MF121" s="44"/>
      <c r="MG121" s="44"/>
      <c r="MH121" s="44"/>
      <c r="MI121" s="44"/>
      <c r="MJ121" s="44"/>
      <c r="MK121" s="44"/>
      <c r="ML121" s="44"/>
      <c r="MM121" s="44"/>
      <c r="MN121" s="44"/>
      <c r="MO121" s="44"/>
      <c r="MP121" s="44"/>
      <c r="MQ121" s="44"/>
      <c r="MR121" s="44"/>
      <c r="MS121" s="44"/>
      <c r="MT121" s="44"/>
      <c r="MU121" s="44"/>
      <c r="MV121" s="44"/>
      <c r="MW121" s="44"/>
      <c r="MX121" s="44"/>
      <c r="MY121" s="44"/>
      <c r="MZ121" s="44"/>
      <c r="NA121" s="44"/>
      <c r="NB121" s="44"/>
      <c r="NC121" s="44"/>
      <c r="ND121" s="44"/>
      <c r="NE121" s="44"/>
      <c r="NF121" s="44"/>
      <c r="NG121" s="44"/>
      <c r="NH121" s="44"/>
      <c r="NI121" s="44"/>
      <c r="NJ121" s="44"/>
      <c r="NK121" s="44"/>
      <c r="NL121" s="44"/>
      <c r="NM121" s="44"/>
      <c r="NN121" s="44"/>
      <c r="NO121" s="44"/>
      <c r="NP121" s="44"/>
      <c r="NQ121" s="44"/>
      <c r="NR121" s="44"/>
      <c r="NS121" s="44"/>
      <c r="NT121" s="44"/>
      <c r="NU121" s="44"/>
      <c r="NV121" s="44"/>
      <c r="NW121" s="44"/>
      <c r="NX121" s="44"/>
      <c r="NY121" s="44"/>
      <c r="NZ121" s="44"/>
      <c r="OA121" s="44"/>
      <c r="OB121" s="44"/>
      <c r="OC121" s="44"/>
      <c r="OD121" s="44"/>
      <c r="OE121" s="44"/>
      <c r="OF121" s="44"/>
      <c r="OG121" s="44"/>
      <c r="OH121" s="44"/>
      <c r="OI121" s="44"/>
      <c r="OJ121" s="44"/>
      <c r="OK121" s="44"/>
      <c r="OL121" s="44"/>
      <c r="OM121" s="44"/>
      <c r="ON121" s="44"/>
      <c r="OO121" s="44"/>
      <c r="OP121" s="44"/>
      <c r="OQ121" s="44"/>
      <c r="OR121" s="44"/>
      <c r="OS121" s="44"/>
      <c r="OT121" s="44"/>
      <c r="OU121" s="44"/>
      <c r="OV121" s="44"/>
      <c r="OW121" s="44"/>
      <c r="OX121" s="44"/>
      <c r="OY121" s="44"/>
      <c r="OZ121" s="44"/>
      <c r="PA121" s="44"/>
      <c r="PB121" s="44"/>
      <c r="PC121" s="44"/>
      <c r="PD121" s="44"/>
      <c r="PE121" s="44"/>
      <c r="PF121" s="44"/>
      <c r="PG121" s="44"/>
      <c r="PH121" s="44"/>
      <c r="PI121" s="44"/>
      <c r="PJ121" s="44"/>
      <c r="PK121" s="44"/>
      <c r="PL121" s="44"/>
      <c r="PM121" s="44"/>
      <c r="PN121" s="44"/>
      <c r="PO121" s="44"/>
      <c r="PP121" s="44"/>
      <c r="PQ121" s="44"/>
      <c r="PR121" s="44"/>
      <c r="PS121" s="44"/>
      <c r="PT121" s="44"/>
      <c r="PU121" s="44"/>
      <c r="PV121" s="44"/>
      <c r="PW121" s="44"/>
      <c r="PX121" s="44"/>
      <c r="PY121" s="44"/>
      <c r="PZ121" s="44"/>
      <c r="QA121" s="44"/>
      <c r="QB121" s="44"/>
      <c r="QC121" s="44"/>
      <c r="QD121" s="44"/>
      <c r="QE121" s="44"/>
      <c r="QF121" s="44"/>
      <c r="QG121" s="44"/>
      <c r="QH121" s="44"/>
      <c r="QI121" s="44"/>
      <c r="QJ121" s="44"/>
      <c r="QK121" s="44"/>
      <c r="QL121" s="44"/>
      <c r="QM121" s="44"/>
      <c r="QN121" s="44"/>
      <c r="QO121" s="44"/>
      <c r="QP121" s="44"/>
      <c r="QQ121" s="44"/>
      <c r="QR121" s="44"/>
      <c r="QS121" s="44"/>
      <c r="QT121" s="44"/>
      <c r="QU121" s="44"/>
      <c r="QV121" s="44"/>
      <c r="QW121" s="44"/>
      <c r="QX121" s="44"/>
      <c r="QY121" s="44"/>
      <c r="QZ121" s="44"/>
      <c r="RA121" s="44"/>
      <c r="RB121" s="44"/>
      <c r="RC121" s="44"/>
      <c r="RD121" s="44"/>
      <c r="RE121" s="44"/>
      <c r="RF121" s="44"/>
      <c r="RG121" s="44"/>
      <c r="RH121" s="44"/>
      <c r="RI121" s="44"/>
      <c r="RJ121" s="44"/>
      <c r="RK121" s="44"/>
      <c r="RL121" s="44"/>
      <c r="RM121" s="44"/>
      <c r="RN121" s="44"/>
      <c r="RO121" s="44"/>
      <c r="RP121" s="44"/>
      <c r="RQ121" s="44"/>
      <c r="RR121" s="44"/>
      <c r="RS121" s="44"/>
      <c r="RT121" s="44"/>
      <c r="RU121" s="44"/>
      <c r="RV121" s="44"/>
      <c r="RW121" s="44"/>
      <c r="RX121" s="44"/>
      <c r="RY121" s="44"/>
      <c r="RZ121" s="44"/>
      <c r="SA121" s="44"/>
      <c r="SB121" s="44"/>
      <c r="SC121" s="44"/>
      <c r="SD121" s="44"/>
      <c r="SE121" s="44"/>
      <c r="SF121" s="44"/>
      <c r="SG121" s="44"/>
      <c r="SH121" s="44"/>
      <c r="SM121">
        <f>'GRR Data'!A117</f>
        <v>0</v>
      </c>
    </row>
    <row r="122" spans="1:507">
      <c r="A122" s="295">
        <v>43</v>
      </c>
      <c r="B122" s="40"/>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44"/>
      <c r="EM122" s="44"/>
      <c r="EN122" s="44"/>
      <c r="EO122" s="44"/>
      <c r="EP122" s="44"/>
      <c r="EQ122" s="44"/>
      <c r="ER122" s="44"/>
      <c r="ES122" s="44"/>
      <c r="ET122" s="44"/>
      <c r="EU122" s="44"/>
      <c r="EV122" s="44"/>
      <c r="EW122" s="44"/>
      <c r="EX122" s="44"/>
      <c r="EY122" s="44"/>
      <c r="EZ122" s="44"/>
      <c r="FA122" s="44"/>
      <c r="FB122" s="44"/>
      <c r="FC122" s="44"/>
      <c r="FD122" s="44"/>
      <c r="FE122" s="44"/>
      <c r="FF122" s="44"/>
      <c r="FG122" s="44"/>
      <c r="FH122" s="44"/>
      <c r="FI122" s="44"/>
      <c r="FJ122" s="44"/>
      <c r="FK122" s="44"/>
      <c r="FL122" s="44"/>
      <c r="FM122" s="44"/>
      <c r="FN122" s="44"/>
      <c r="FO122" s="44"/>
      <c r="FP122" s="44"/>
      <c r="FQ122" s="44"/>
      <c r="FR122" s="44"/>
      <c r="FS122" s="44"/>
      <c r="FT122" s="44"/>
      <c r="FU122" s="44"/>
      <c r="FV122" s="44"/>
      <c r="FW122" s="44"/>
      <c r="FX122" s="44"/>
      <c r="FY122" s="44"/>
      <c r="FZ122" s="44"/>
      <c r="GA122" s="44"/>
      <c r="GB122" s="44"/>
      <c r="GC122" s="44"/>
      <c r="GD122" s="44"/>
      <c r="GE122" s="44"/>
      <c r="GF122" s="44"/>
      <c r="GG122" s="44"/>
      <c r="GH122" s="44"/>
      <c r="GI122" s="44"/>
      <c r="GJ122" s="44"/>
      <c r="GK122" s="44"/>
      <c r="GL122" s="44"/>
      <c r="GM122" s="44"/>
      <c r="GN122" s="44"/>
      <c r="GO122" s="44"/>
      <c r="GP122" s="44"/>
      <c r="GQ122" s="44"/>
      <c r="GR122" s="44"/>
      <c r="GS122" s="44"/>
      <c r="GT122" s="44"/>
      <c r="GU122" s="44"/>
      <c r="GV122" s="44"/>
      <c r="GW122" s="44"/>
      <c r="GX122" s="44"/>
      <c r="GY122" s="44"/>
      <c r="GZ122" s="44"/>
      <c r="HA122" s="44"/>
      <c r="HB122" s="44"/>
      <c r="HC122" s="44"/>
      <c r="HD122" s="44"/>
      <c r="HE122" s="44"/>
      <c r="HF122" s="44"/>
      <c r="HG122" s="44"/>
      <c r="HH122" s="44"/>
      <c r="HI122" s="44"/>
      <c r="HJ122" s="44"/>
      <c r="HK122" s="44"/>
      <c r="HL122" s="44"/>
      <c r="HM122" s="44"/>
      <c r="HN122" s="44"/>
      <c r="HO122" s="44"/>
      <c r="HP122" s="44"/>
      <c r="HQ122" s="44"/>
      <c r="HR122" s="44"/>
      <c r="HS122" s="44"/>
      <c r="HT122" s="44"/>
      <c r="HU122" s="44"/>
      <c r="HV122" s="44"/>
      <c r="HW122" s="44"/>
      <c r="HX122" s="44"/>
      <c r="HY122" s="44"/>
      <c r="HZ122" s="44"/>
      <c r="IA122" s="44"/>
      <c r="IB122" s="44"/>
      <c r="IC122" s="44"/>
      <c r="ID122" s="44"/>
      <c r="IE122" s="44"/>
      <c r="IF122" s="44"/>
      <c r="IG122" s="44"/>
      <c r="IH122" s="44"/>
      <c r="II122" s="44"/>
      <c r="IJ122" s="44"/>
      <c r="IK122" s="44"/>
      <c r="IL122" s="44"/>
      <c r="IM122" s="44"/>
      <c r="IN122" s="44"/>
      <c r="IO122" s="44"/>
      <c r="IP122" s="44"/>
      <c r="IQ122" s="44"/>
      <c r="IR122" s="44"/>
      <c r="IS122" s="44"/>
      <c r="IT122" s="44"/>
      <c r="IU122" s="44"/>
      <c r="IV122" s="44"/>
      <c r="IW122" s="44"/>
      <c r="IX122" s="44"/>
      <c r="IY122" s="44"/>
      <c r="IZ122" s="44"/>
      <c r="JA122" s="44"/>
      <c r="JB122" s="44"/>
      <c r="JC122" s="44"/>
      <c r="JD122" s="44"/>
      <c r="JE122" s="44"/>
      <c r="JF122" s="44"/>
      <c r="JG122" s="44"/>
      <c r="JH122" s="44"/>
      <c r="JI122" s="44"/>
      <c r="JJ122" s="44"/>
      <c r="JK122" s="44"/>
      <c r="JL122" s="44"/>
      <c r="JM122" s="44"/>
      <c r="JN122" s="44"/>
      <c r="JO122" s="44"/>
      <c r="JP122" s="44"/>
      <c r="JQ122" s="44"/>
      <c r="JR122" s="44"/>
      <c r="JS122" s="44"/>
      <c r="JT122" s="44"/>
      <c r="JU122" s="44"/>
      <c r="JV122" s="44"/>
      <c r="JW122" s="44"/>
      <c r="JX122" s="44"/>
      <c r="JY122" s="44"/>
      <c r="JZ122" s="44"/>
      <c r="KA122" s="44"/>
      <c r="KB122" s="44"/>
      <c r="KC122" s="44"/>
      <c r="KD122" s="44"/>
      <c r="KE122" s="44"/>
      <c r="KF122" s="44"/>
      <c r="KG122" s="44"/>
      <c r="KH122" s="44"/>
      <c r="KI122" s="44"/>
      <c r="KJ122" s="44"/>
      <c r="KK122" s="44"/>
      <c r="KL122" s="44"/>
      <c r="KM122" s="44"/>
      <c r="KN122" s="44"/>
      <c r="KO122" s="44"/>
      <c r="KP122" s="44"/>
      <c r="KQ122" s="44"/>
      <c r="KR122" s="44"/>
      <c r="KS122" s="44"/>
      <c r="KT122" s="44"/>
      <c r="KU122" s="44"/>
      <c r="KV122" s="44"/>
      <c r="KW122" s="44"/>
      <c r="KX122" s="44"/>
      <c r="KY122" s="44"/>
      <c r="KZ122" s="44"/>
      <c r="LA122" s="44"/>
      <c r="LB122" s="44"/>
      <c r="LC122" s="44"/>
      <c r="LD122" s="44"/>
      <c r="LE122" s="44"/>
      <c r="LF122" s="44"/>
      <c r="LG122" s="44"/>
      <c r="LH122" s="44"/>
      <c r="LI122" s="44"/>
      <c r="LJ122" s="44"/>
      <c r="LK122" s="44"/>
      <c r="LL122" s="44"/>
      <c r="LM122" s="44"/>
      <c r="LN122" s="44"/>
      <c r="LO122" s="44"/>
      <c r="LP122" s="44"/>
      <c r="LQ122" s="44"/>
      <c r="LR122" s="44"/>
      <c r="LS122" s="44"/>
      <c r="LT122" s="44"/>
      <c r="LU122" s="44"/>
      <c r="LV122" s="44"/>
      <c r="LW122" s="44"/>
      <c r="LX122" s="44"/>
      <c r="LY122" s="44"/>
      <c r="LZ122" s="44"/>
      <c r="MA122" s="44"/>
      <c r="MB122" s="44"/>
      <c r="MC122" s="44"/>
      <c r="MD122" s="44"/>
      <c r="ME122" s="44"/>
      <c r="MF122" s="44"/>
      <c r="MG122" s="44"/>
      <c r="MH122" s="44"/>
      <c r="MI122" s="44"/>
      <c r="MJ122" s="44"/>
      <c r="MK122" s="44"/>
      <c r="ML122" s="44"/>
      <c r="MM122" s="44"/>
      <c r="MN122" s="44"/>
      <c r="MO122" s="44"/>
      <c r="MP122" s="44"/>
      <c r="MQ122" s="44"/>
      <c r="MR122" s="44"/>
      <c r="MS122" s="44"/>
      <c r="MT122" s="44"/>
      <c r="MU122" s="44"/>
      <c r="MV122" s="44"/>
      <c r="MW122" s="44"/>
      <c r="MX122" s="44"/>
      <c r="MY122" s="44"/>
      <c r="MZ122" s="44"/>
      <c r="NA122" s="44"/>
      <c r="NB122" s="44"/>
      <c r="NC122" s="44"/>
      <c r="ND122" s="44"/>
      <c r="NE122" s="44"/>
      <c r="NF122" s="44"/>
      <c r="NG122" s="44"/>
      <c r="NH122" s="44"/>
      <c r="NI122" s="44"/>
      <c r="NJ122" s="44"/>
      <c r="NK122" s="44"/>
      <c r="NL122" s="44"/>
      <c r="NM122" s="44"/>
      <c r="NN122" s="44"/>
      <c r="NO122" s="44"/>
      <c r="NP122" s="44"/>
      <c r="NQ122" s="44"/>
      <c r="NR122" s="44"/>
      <c r="NS122" s="44"/>
      <c r="NT122" s="44"/>
      <c r="NU122" s="44"/>
      <c r="NV122" s="44"/>
      <c r="NW122" s="44"/>
      <c r="NX122" s="44"/>
      <c r="NY122" s="44"/>
      <c r="NZ122" s="44"/>
      <c r="OA122" s="44"/>
      <c r="OB122" s="44"/>
      <c r="OC122" s="44"/>
      <c r="OD122" s="44"/>
      <c r="OE122" s="44"/>
      <c r="OF122" s="44"/>
      <c r="OG122" s="44"/>
      <c r="OH122" s="44"/>
      <c r="OI122" s="44"/>
      <c r="OJ122" s="44"/>
      <c r="OK122" s="44"/>
      <c r="OL122" s="44"/>
      <c r="OM122" s="44"/>
      <c r="ON122" s="44"/>
      <c r="OO122" s="44"/>
      <c r="OP122" s="44"/>
      <c r="OQ122" s="44"/>
      <c r="OR122" s="44"/>
      <c r="OS122" s="44"/>
      <c r="OT122" s="44"/>
      <c r="OU122" s="44"/>
      <c r="OV122" s="44"/>
      <c r="OW122" s="44"/>
      <c r="OX122" s="44"/>
      <c r="OY122" s="44"/>
      <c r="OZ122" s="44"/>
      <c r="PA122" s="44"/>
      <c r="PB122" s="44"/>
      <c r="PC122" s="44"/>
      <c r="PD122" s="44"/>
      <c r="PE122" s="44"/>
      <c r="PF122" s="44"/>
      <c r="PG122" s="44"/>
      <c r="PH122" s="44"/>
      <c r="PI122" s="44"/>
      <c r="PJ122" s="44"/>
      <c r="PK122" s="44"/>
      <c r="PL122" s="44"/>
      <c r="PM122" s="44"/>
      <c r="PN122" s="44"/>
      <c r="PO122" s="44"/>
      <c r="PP122" s="44"/>
      <c r="PQ122" s="44"/>
      <c r="PR122" s="44"/>
      <c r="PS122" s="44"/>
      <c r="PT122" s="44"/>
      <c r="PU122" s="44"/>
      <c r="PV122" s="44"/>
      <c r="PW122" s="44"/>
      <c r="PX122" s="44"/>
      <c r="PY122" s="44"/>
      <c r="PZ122" s="44"/>
      <c r="QA122" s="44"/>
      <c r="QB122" s="44"/>
      <c r="QC122" s="44"/>
      <c r="QD122" s="44"/>
      <c r="QE122" s="44"/>
      <c r="QF122" s="44"/>
      <c r="QG122" s="44"/>
      <c r="QH122" s="44"/>
      <c r="QI122" s="44"/>
      <c r="QJ122" s="44"/>
      <c r="QK122" s="44"/>
      <c r="QL122" s="44"/>
      <c r="QM122" s="44"/>
      <c r="QN122" s="44"/>
      <c r="QO122" s="44"/>
      <c r="QP122" s="44"/>
      <c r="QQ122" s="44"/>
      <c r="QR122" s="44"/>
      <c r="QS122" s="44"/>
      <c r="QT122" s="44"/>
      <c r="QU122" s="44"/>
      <c r="QV122" s="44"/>
      <c r="QW122" s="44"/>
      <c r="QX122" s="44"/>
      <c r="QY122" s="44"/>
      <c r="QZ122" s="44"/>
      <c r="RA122" s="44"/>
      <c r="RB122" s="44"/>
      <c r="RC122" s="44"/>
      <c r="RD122" s="44"/>
      <c r="RE122" s="44"/>
      <c r="RF122" s="44"/>
      <c r="RG122" s="44"/>
      <c r="RH122" s="44"/>
      <c r="RI122" s="44"/>
      <c r="RJ122" s="44"/>
      <c r="RK122" s="44"/>
      <c r="RL122" s="44"/>
      <c r="RM122" s="44"/>
      <c r="RN122" s="44"/>
      <c r="RO122" s="44"/>
      <c r="RP122" s="44"/>
      <c r="RQ122" s="44"/>
      <c r="RR122" s="44"/>
      <c r="RS122" s="44"/>
      <c r="RT122" s="44"/>
      <c r="RU122" s="44"/>
      <c r="RV122" s="44"/>
      <c r="RW122" s="44"/>
      <c r="RX122" s="44"/>
      <c r="RY122" s="44"/>
      <c r="RZ122" s="44"/>
      <c r="SA122" s="44"/>
      <c r="SB122" s="44"/>
      <c r="SC122" s="44"/>
      <c r="SD122" s="44"/>
      <c r="SE122" s="44"/>
      <c r="SF122" s="44"/>
      <c r="SG122" s="44"/>
      <c r="SH122" s="44"/>
      <c r="SM122">
        <f>'GRR Data'!A118</f>
        <v>0</v>
      </c>
    </row>
    <row r="123" spans="1:507">
      <c r="A123" s="295">
        <v>44</v>
      </c>
      <c r="B123" s="40"/>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44"/>
      <c r="EJ123" s="44"/>
      <c r="EK123" s="44"/>
      <c r="EL123" s="44"/>
      <c r="EM123" s="44"/>
      <c r="EN123" s="44"/>
      <c r="EO123" s="44"/>
      <c r="EP123" s="44"/>
      <c r="EQ123" s="44"/>
      <c r="ER123" s="44"/>
      <c r="ES123" s="44"/>
      <c r="ET123" s="44"/>
      <c r="EU123" s="44"/>
      <c r="EV123" s="44"/>
      <c r="EW123" s="44"/>
      <c r="EX123" s="44"/>
      <c r="EY123" s="44"/>
      <c r="EZ123" s="44"/>
      <c r="FA123" s="44"/>
      <c r="FB123" s="44"/>
      <c r="FC123" s="44"/>
      <c r="FD123" s="44"/>
      <c r="FE123" s="44"/>
      <c r="FF123" s="44"/>
      <c r="FG123" s="44"/>
      <c r="FH123" s="44"/>
      <c r="FI123" s="44"/>
      <c r="FJ123" s="44"/>
      <c r="FK123" s="44"/>
      <c r="FL123" s="44"/>
      <c r="FM123" s="44"/>
      <c r="FN123" s="44"/>
      <c r="FO123" s="44"/>
      <c r="FP123" s="44"/>
      <c r="FQ123" s="44"/>
      <c r="FR123" s="44"/>
      <c r="FS123" s="44"/>
      <c r="FT123" s="44"/>
      <c r="FU123" s="44"/>
      <c r="FV123" s="44"/>
      <c r="FW123" s="44"/>
      <c r="FX123" s="44"/>
      <c r="FY123" s="44"/>
      <c r="FZ123" s="44"/>
      <c r="GA123" s="44"/>
      <c r="GB123" s="44"/>
      <c r="GC123" s="44"/>
      <c r="GD123" s="44"/>
      <c r="GE123" s="44"/>
      <c r="GF123" s="44"/>
      <c r="GG123" s="44"/>
      <c r="GH123" s="44"/>
      <c r="GI123" s="44"/>
      <c r="GJ123" s="44"/>
      <c r="GK123" s="44"/>
      <c r="GL123" s="44"/>
      <c r="GM123" s="44"/>
      <c r="GN123" s="44"/>
      <c r="GO123" s="44"/>
      <c r="GP123" s="44"/>
      <c r="GQ123" s="44"/>
      <c r="GR123" s="44"/>
      <c r="GS123" s="44"/>
      <c r="GT123" s="44"/>
      <c r="GU123" s="44"/>
      <c r="GV123" s="44"/>
      <c r="GW123" s="44"/>
      <c r="GX123" s="44"/>
      <c r="GY123" s="44"/>
      <c r="GZ123" s="44"/>
      <c r="HA123" s="44"/>
      <c r="HB123" s="44"/>
      <c r="HC123" s="44"/>
      <c r="HD123" s="44"/>
      <c r="HE123" s="44"/>
      <c r="HF123" s="44"/>
      <c r="HG123" s="44"/>
      <c r="HH123" s="44"/>
      <c r="HI123" s="44"/>
      <c r="HJ123" s="44"/>
      <c r="HK123" s="44"/>
      <c r="HL123" s="44"/>
      <c r="HM123" s="44"/>
      <c r="HN123" s="44"/>
      <c r="HO123" s="44"/>
      <c r="HP123" s="44"/>
      <c r="HQ123" s="44"/>
      <c r="HR123" s="44"/>
      <c r="HS123" s="44"/>
      <c r="HT123" s="44"/>
      <c r="HU123" s="44"/>
      <c r="HV123" s="44"/>
      <c r="HW123" s="44"/>
      <c r="HX123" s="44"/>
      <c r="HY123" s="44"/>
      <c r="HZ123" s="44"/>
      <c r="IA123" s="44"/>
      <c r="IB123" s="44"/>
      <c r="IC123" s="44"/>
      <c r="ID123" s="44"/>
      <c r="IE123" s="44"/>
      <c r="IF123" s="44"/>
      <c r="IG123" s="44"/>
      <c r="IH123" s="44"/>
      <c r="II123" s="44"/>
      <c r="IJ123" s="44"/>
      <c r="IK123" s="44"/>
      <c r="IL123" s="44"/>
      <c r="IM123" s="44"/>
      <c r="IN123" s="44"/>
      <c r="IO123" s="44"/>
      <c r="IP123" s="44"/>
      <c r="IQ123" s="44"/>
      <c r="IR123" s="44"/>
      <c r="IS123" s="44"/>
      <c r="IT123" s="44"/>
      <c r="IU123" s="44"/>
      <c r="IV123" s="44"/>
      <c r="IW123" s="44"/>
      <c r="IX123" s="44"/>
      <c r="IY123" s="44"/>
      <c r="IZ123" s="44"/>
      <c r="JA123" s="44"/>
      <c r="JB123" s="44"/>
      <c r="JC123" s="44"/>
      <c r="JD123" s="44"/>
      <c r="JE123" s="44"/>
      <c r="JF123" s="44"/>
      <c r="JG123" s="44"/>
      <c r="JH123" s="44"/>
      <c r="JI123" s="44"/>
      <c r="JJ123" s="44"/>
      <c r="JK123" s="44"/>
      <c r="JL123" s="44"/>
      <c r="JM123" s="44"/>
      <c r="JN123" s="44"/>
      <c r="JO123" s="44"/>
      <c r="JP123" s="44"/>
      <c r="JQ123" s="44"/>
      <c r="JR123" s="44"/>
      <c r="JS123" s="44"/>
      <c r="JT123" s="44"/>
      <c r="JU123" s="44"/>
      <c r="JV123" s="44"/>
      <c r="JW123" s="44"/>
      <c r="JX123" s="44"/>
      <c r="JY123" s="44"/>
      <c r="JZ123" s="44"/>
      <c r="KA123" s="44"/>
      <c r="KB123" s="44"/>
      <c r="KC123" s="44"/>
      <c r="KD123" s="44"/>
      <c r="KE123" s="44"/>
      <c r="KF123" s="44"/>
      <c r="KG123" s="44"/>
      <c r="KH123" s="44"/>
      <c r="KI123" s="44"/>
      <c r="KJ123" s="44"/>
      <c r="KK123" s="44"/>
      <c r="KL123" s="44"/>
      <c r="KM123" s="44"/>
      <c r="KN123" s="44"/>
      <c r="KO123" s="44"/>
      <c r="KP123" s="44"/>
      <c r="KQ123" s="44"/>
      <c r="KR123" s="44"/>
      <c r="KS123" s="44"/>
      <c r="KT123" s="44"/>
      <c r="KU123" s="44"/>
      <c r="KV123" s="44"/>
      <c r="KW123" s="44"/>
      <c r="KX123" s="44"/>
      <c r="KY123" s="44"/>
      <c r="KZ123" s="44"/>
      <c r="LA123" s="44"/>
      <c r="LB123" s="44"/>
      <c r="LC123" s="44"/>
      <c r="LD123" s="44"/>
      <c r="LE123" s="44"/>
      <c r="LF123" s="44"/>
      <c r="LG123" s="44"/>
      <c r="LH123" s="44"/>
      <c r="LI123" s="44"/>
      <c r="LJ123" s="44"/>
      <c r="LK123" s="44"/>
      <c r="LL123" s="44"/>
      <c r="LM123" s="44"/>
      <c r="LN123" s="44"/>
      <c r="LO123" s="44"/>
      <c r="LP123" s="44"/>
      <c r="LQ123" s="44"/>
      <c r="LR123" s="44"/>
      <c r="LS123" s="44"/>
      <c r="LT123" s="44"/>
      <c r="LU123" s="44"/>
      <c r="LV123" s="44"/>
      <c r="LW123" s="44"/>
      <c r="LX123" s="44"/>
      <c r="LY123" s="44"/>
      <c r="LZ123" s="44"/>
      <c r="MA123" s="44"/>
      <c r="MB123" s="44"/>
      <c r="MC123" s="44"/>
      <c r="MD123" s="44"/>
      <c r="ME123" s="44"/>
      <c r="MF123" s="44"/>
      <c r="MG123" s="44"/>
      <c r="MH123" s="44"/>
      <c r="MI123" s="44"/>
      <c r="MJ123" s="44"/>
      <c r="MK123" s="44"/>
      <c r="ML123" s="44"/>
      <c r="MM123" s="44"/>
      <c r="MN123" s="44"/>
      <c r="MO123" s="44"/>
      <c r="MP123" s="44"/>
      <c r="MQ123" s="44"/>
      <c r="MR123" s="44"/>
      <c r="MS123" s="44"/>
      <c r="MT123" s="44"/>
      <c r="MU123" s="44"/>
      <c r="MV123" s="44"/>
      <c r="MW123" s="44"/>
      <c r="MX123" s="44"/>
      <c r="MY123" s="44"/>
      <c r="MZ123" s="44"/>
      <c r="NA123" s="44"/>
      <c r="NB123" s="44"/>
      <c r="NC123" s="44"/>
      <c r="ND123" s="44"/>
      <c r="NE123" s="44"/>
      <c r="NF123" s="44"/>
      <c r="NG123" s="44"/>
      <c r="NH123" s="44"/>
      <c r="NI123" s="44"/>
      <c r="NJ123" s="44"/>
      <c r="NK123" s="44"/>
      <c r="NL123" s="44"/>
      <c r="NM123" s="44"/>
      <c r="NN123" s="44"/>
      <c r="NO123" s="44"/>
      <c r="NP123" s="44"/>
      <c r="NQ123" s="44"/>
      <c r="NR123" s="44"/>
      <c r="NS123" s="44"/>
      <c r="NT123" s="44"/>
      <c r="NU123" s="44"/>
      <c r="NV123" s="44"/>
      <c r="NW123" s="44"/>
      <c r="NX123" s="44"/>
      <c r="NY123" s="44"/>
      <c r="NZ123" s="44"/>
      <c r="OA123" s="44"/>
      <c r="OB123" s="44"/>
      <c r="OC123" s="44"/>
      <c r="OD123" s="44"/>
      <c r="OE123" s="44"/>
      <c r="OF123" s="44"/>
      <c r="OG123" s="44"/>
      <c r="OH123" s="44"/>
      <c r="OI123" s="44"/>
      <c r="OJ123" s="44"/>
      <c r="OK123" s="44"/>
      <c r="OL123" s="44"/>
      <c r="OM123" s="44"/>
      <c r="ON123" s="44"/>
      <c r="OO123" s="44"/>
      <c r="OP123" s="44"/>
      <c r="OQ123" s="44"/>
      <c r="OR123" s="44"/>
      <c r="OS123" s="44"/>
      <c r="OT123" s="44"/>
      <c r="OU123" s="44"/>
      <c r="OV123" s="44"/>
      <c r="OW123" s="44"/>
      <c r="OX123" s="44"/>
      <c r="OY123" s="44"/>
      <c r="OZ123" s="44"/>
      <c r="PA123" s="44"/>
      <c r="PB123" s="44"/>
      <c r="PC123" s="44"/>
      <c r="PD123" s="44"/>
      <c r="PE123" s="44"/>
      <c r="PF123" s="44"/>
      <c r="PG123" s="44"/>
      <c r="PH123" s="44"/>
      <c r="PI123" s="44"/>
      <c r="PJ123" s="44"/>
      <c r="PK123" s="44"/>
      <c r="PL123" s="44"/>
      <c r="PM123" s="44"/>
      <c r="PN123" s="44"/>
      <c r="PO123" s="44"/>
      <c r="PP123" s="44"/>
      <c r="PQ123" s="44"/>
      <c r="PR123" s="44"/>
      <c r="PS123" s="44"/>
      <c r="PT123" s="44"/>
      <c r="PU123" s="44"/>
      <c r="PV123" s="44"/>
      <c r="PW123" s="44"/>
      <c r="PX123" s="44"/>
      <c r="PY123" s="44"/>
      <c r="PZ123" s="44"/>
      <c r="QA123" s="44"/>
      <c r="QB123" s="44"/>
      <c r="QC123" s="44"/>
      <c r="QD123" s="44"/>
      <c r="QE123" s="44"/>
      <c r="QF123" s="44"/>
      <c r="QG123" s="44"/>
      <c r="QH123" s="44"/>
      <c r="QI123" s="44"/>
      <c r="QJ123" s="44"/>
      <c r="QK123" s="44"/>
      <c r="QL123" s="44"/>
      <c r="QM123" s="44"/>
      <c r="QN123" s="44"/>
      <c r="QO123" s="44"/>
      <c r="QP123" s="44"/>
      <c r="QQ123" s="44"/>
      <c r="QR123" s="44"/>
      <c r="QS123" s="44"/>
      <c r="QT123" s="44"/>
      <c r="QU123" s="44"/>
      <c r="QV123" s="44"/>
      <c r="QW123" s="44"/>
      <c r="QX123" s="44"/>
      <c r="QY123" s="44"/>
      <c r="QZ123" s="44"/>
      <c r="RA123" s="44"/>
      <c r="RB123" s="44"/>
      <c r="RC123" s="44"/>
      <c r="RD123" s="44"/>
      <c r="RE123" s="44"/>
      <c r="RF123" s="44"/>
      <c r="RG123" s="44"/>
      <c r="RH123" s="44"/>
      <c r="RI123" s="44"/>
      <c r="RJ123" s="44"/>
      <c r="RK123" s="44"/>
      <c r="RL123" s="44"/>
      <c r="RM123" s="44"/>
      <c r="RN123" s="44"/>
      <c r="RO123" s="44"/>
      <c r="RP123" s="44"/>
      <c r="RQ123" s="44"/>
      <c r="RR123" s="44"/>
      <c r="RS123" s="44"/>
      <c r="RT123" s="44"/>
      <c r="RU123" s="44"/>
      <c r="RV123" s="44"/>
      <c r="RW123" s="44"/>
      <c r="RX123" s="44"/>
      <c r="RY123" s="44"/>
      <c r="RZ123" s="44"/>
      <c r="SA123" s="44"/>
      <c r="SB123" s="44"/>
      <c r="SC123" s="44"/>
      <c r="SD123" s="44"/>
      <c r="SE123" s="44"/>
      <c r="SF123" s="44"/>
      <c r="SG123" s="44"/>
      <c r="SH123" s="44"/>
      <c r="SM123">
        <f>'GRR Data'!A119</f>
        <v>0</v>
      </c>
    </row>
    <row r="124" spans="1:507">
      <c r="A124" s="295">
        <v>45</v>
      </c>
      <c r="B124" s="40"/>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4"/>
      <c r="EK124" s="44"/>
      <c r="EL124" s="44"/>
      <c r="EM124" s="44"/>
      <c r="EN124" s="44"/>
      <c r="EO124" s="44"/>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c r="FL124" s="44"/>
      <c r="FM124" s="44"/>
      <c r="FN124" s="44"/>
      <c r="FO124" s="44"/>
      <c r="FP124" s="44"/>
      <c r="FQ124" s="44"/>
      <c r="FR124" s="44"/>
      <c r="FS124" s="44"/>
      <c r="FT124" s="44"/>
      <c r="FU124" s="44"/>
      <c r="FV124" s="44"/>
      <c r="FW124" s="44"/>
      <c r="FX124" s="44"/>
      <c r="FY124" s="44"/>
      <c r="FZ124" s="44"/>
      <c r="GA124" s="44"/>
      <c r="GB124" s="44"/>
      <c r="GC124" s="44"/>
      <c r="GD124" s="44"/>
      <c r="GE124" s="44"/>
      <c r="GF124" s="44"/>
      <c r="GG124" s="44"/>
      <c r="GH124" s="44"/>
      <c r="GI124" s="44"/>
      <c r="GJ124" s="44"/>
      <c r="GK124" s="44"/>
      <c r="GL124" s="44"/>
      <c r="GM124" s="44"/>
      <c r="GN124" s="44"/>
      <c r="GO124" s="44"/>
      <c r="GP124" s="44"/>
      <c r="GQ124" s="44"/>
      <c r="GR124" s="44"/>
      <c r="GS124" s="44"/>
      <c r="GT124" s="44"/>
      <c r="GU124" s="44"/>
      <c r="GV124" s="44"/>
      <c r="GW124" s="44"/>
      <c r="GX124" s="44"/>
      <c r="GY124" s="44"/>
      <c r="GZ124" s="44"/>
      <c r="HA124" s="44"/>
      <c r="HB124" s="44"/>
      <c r="HC124" s="44"/>
      <c r="HD124" s="44"/>
      <c r="HE124" s="44"/>
      <c r="HF124" s="44"/>
      <c r="HG124" s="44"/>
      <c r="HH124" s="44"/>
      <c r="HI124" s="44"/>
      <c r="HJ124" s="44"/>
      <c r="HK124" s="44"/>
      <c r="HL124" s="44"/>
      <c r="HM124" s="44"/>
      <c r="HN124" s="44"/>
      <c r="HO124" s="44"/>
      <c r="HP124" s="44"/>
      <c r="HQ124" s="44"/>
      <c r="HR124" s="44"/>
      <c r="HS124" s="44"/>
      <c r="HT124" s="44"/>
      <c r="HU124" s="44"/>
      <c r="HV124" s="44"/>
      <c r="HW124" s="44"/>
      <c r="HX124" s="44"/>
      <c r="HY124" s="44"/>
      <c r="HZ124" s="44"/>
      <c r="IA124" s="44"/>
      <c r="IB124" s="44"/>
      <c r="IC124" s="44"/>
      <c r="ID124" s="44"/>
      <c r="IE124" s="44"/>
      <c r="IF124" s="44"/>
      <c r="IG124" s="44"/>
      <c r="IH124" s="44"/>
      <c r="II124" s="44"/>
      <c r="IJ124" s="44"/>
      <c r="IK124" s="44"/>
      <c r="IL124" s="44"/>
      <c r="IM124" s="44"/>
      <c r="IN124" s="44"/>
      <c r="IO124" s="44"/>
      <c r="IP124" s="44"/>
      <c r="IQ124" s="44"/>
      <c r="IR124" s="44"/>
      <c r="IS124" s="44"/>
      <c r="IT124" s="44"/>
      <c r="IU124" s="44"/>
      <c r="IV124" s="44"/>
      <c r="IW124" s="44"/>
      <c r="IX124" s="44"/>
      <c r="IY124" s="44"/>
      <c r="IZ124" s="44"/>
      <c r="JA124" s="44"/>
      <c r="JB124" s="44"/>
      <c r="JC124" s="44"/>
      <c r="JD124" s="44"/>
      <c r="JE124" s="44"/>
      <c r="JF124" s="44"/>
      <c r="JG124" s="44"/>
      <c r="JH124" s="44"/>
      <c r="JI124" s="44"/>
      <c r="JJ124" s="44"/>
      <c r="JK124" s="44"/>
      <c r="JL124" s="44"/>
      <c r="JM124" s="44"/>
      <c r="JN124" s="44"/>
      <c r="JO124" s="44"/>
      <c r="JP124" s="44"/>
      <c r="JQ124" s="44"/>
      <c r="JR124" s="44"/>
      <c r="JS124" s="44"/>
      <c r="JT124" s="44"/>
      <c r="JU124" s="44"/>
      <c r="JV124" s="44"/>
      <c r="JW124" s="44"/>
      <c r="JX124" s="44"/>
      <c r="JY124" s="44"/>
      <c r="JZ124" s="44"/>
      <c r="KA124" s="44"/>
      <c r="KB124" s="44"/>
      <c r="KC124" s="44"/>
      <c r="KD124" s="44"/>
      <c r="KE124" s="44"/>
      <c r="KF124" s="44"/>
      <c r="KG124" s="44"/>
      <c r="KH124" s="44"/>
      <c r="KI124" s="44"/>
      <c r="KJ124" s="44"/>
      <c r="KK124" s="44"/>
      <c r="KL124" s="44"/>
      <c r="KM124" s="44"/>
      <c r="KN124" s="44"/>
      <c r="KO124" s="44"/>
      <c r="KP124" s="44"/>
      <c r="KQ124" s="44"/>
      <c r="KR124" s="44"/>
      <c r="KS124" s="44"/>
      <c r="KT124" s="44"/>
      <c r="KU124" s="44"/>
      <c r="KV124" s="44"/>
      <c r="KW124" s="44"/>
      <c r="KX124" s="44"/>
      <c r="KY124" s="44"/>
      <c r="KZ124" s="44"/>
      <c r="LA124" s="44"/>
      <c r="LB124" s="44"/>
      <c r="LC124" s="44"/>
      <c r="LD124" s="44"/>
      <c r="LE124" s="44"/>
      <c r="LF124" s="44"/>
      <c r="LG124" s="44"/>
      <c r="LH124" s="44"/>
      <c r="LI124" s="44"/>
      <c r="LJ124" s="44"/>
      <c r="LK124" s="44"/>
      <c r="LL124" s="44"/>
      <c r="LM124" s="44"/>
      <c r="LN124" s="44"/>
      <c r="LO124" s="44"/>
      <c r="LP124" s="44"/>
      <c r="LQ124" s="44"/>
      <c r="LR124" s="44"/>
      <c r="LS124" s="44"/>
      <c r="LT124" s="44"/>
      <c r="LU124" s="44"/>
      <c r="LV124" s="44"/>
      <c r="LW124" s="44"/>
      <c r="LX124" s="44"/>
      <c r="LY124" s="44"/>
      <c r="LZ124" s="44"/>
      <c r="MA124" s="44"/>
      <c r="MB124" s="44"/>
      <c r="MC124" s="44"/>
      <c r="MD124" s="44"/>
      <c r="ME124" s="44"/>
      <c r="MF124" s="44"/>
      <c r="MG124" s="44"/>
      <c r="MH124" s="44"/>
      <c r="MI124" s="44"/>
      <c r="MJ124" s="44"/>
      <c r="MK124" s="44"/>
      <c r="ML124" s="44"/>
      <c r="MM124" s="44"/>
      <c r="MN124" s="44"/>
      <c r="MO124" s="44"/>
      <c r="MP124" s="44"/>
      <c r="MQ124" s="44"/>
      <c r="MR124" s="44"/>
      <c r="MS124" s="44"/>
      <c r="MT124" s="44"/>
      <c r="MU124" s="44"/>
      <c r="MV124" s="44"/>
      <c r="MW124" s="44"/>
      <c r="MX124" s="44"/>
      <c r="MY124" s="44"/>
      <c r="MZ124" s="44"/>
      <c r="NA124" s="44"/>
      <c r="NB124" s="44"/>
      <c r="NC124" s="44"/>
      <c r="ND124" s="44"/>
      <c r="NE124" s="44"/>
      <c r="NF124" s="44"/>
      <c r="NG124" s="44"/>
      <c r="NH124" s="44"/>
      <c r="NI124" s="44"/>
      <c r="NJ124" s="44"/>
      <c r="NK124" s="44"/>
      <c r="NL124" s="44"/>
      <c r="NM124" s="44"/>
      <c r="NN124" s="44"/>
      <c r="NO124" s="44"/>
      <c r="NP124" s="44"/>
      <c r="NQ124" s="44"/>
      <c r="NR124" s="44"/>
      <c r="NS124" s="44"/>
      <c r="NT124" s="44"/>
      <c r="NU124" s="44"/>
      <c r="NV124" s="44"/>
      <c r="NW124" s="44"/>
      <c r="NX124" s="44"/>
      <c r="NY124" s="44"/>
      <c r="NZ124" s="44"/>
      <c r="OA124" s="44"/>
      <c r="OB124" s="44"/>
      <c r="OC124" s="44"/>
      <c r="OD124" s="44"/>
      <c r="OE124" s="44"/>
      <c r="OF124" s="44"/>
      <c r="OG124" s="44"/>
      <c r="OH124" s="44"/>
      <c r="OI124" s="44"/>
      <c r="OJ124" s="44"/>
      <c r="OK124" s="44"/>
      <c r="OL124" s="44"/>
      <c r="OM124" s="44"/>
      <c r="ON124" s="44"/>
      <c r="OO124" s="44"/>
      <c r="OP124" s="44"/>
      <c r="OQ124" s="44"/>
      <c r="OR124" s="44"/>
      <c r="OS124" s="44"/>
      <c r="OT124" s="44"/>
      <c r="OU124" s="44"/>
      <c r="OV124" s="44"/>
      <c r="OW124" s="44"/>
      <c r="OX124" s="44"/>
      <c r="OY124" s="44"/>
      <c r="OZ124" s="44"/>
      <c r="PA124" s="44"/>
      <c r="PB124" s="44"/>
      <c r="PC124" s="44"/>
      <c r="PD124" s="44"/>
      <c r="PE124" s="44"/>
      <c r="PF124" s="44"/>
      <c r="PG124" s="44"/>
      <c r="PH124" s="44"/>
      <c r="PI124" s="44"/>
      <c r="PJ124" s="44"/>
      <c r="PK124" s="44"/>
      <c r="PL124" s="44"/>
      <c r="PM124" s="44"/>
      <c r="PN124" s="44"/>
      <c r="PO124" s="44"/>
      <c r="PP124" s="44"/>
      <c r="PQ124" s="44"/>
      <c r="PR124" s="44"/>
      <c r="PS124" s="44"/>
      <c r="PT124" s="44"/>
      <c r="PU124" s="44"/>
      <c r="PV124" s="44"/>
      <c r="PW124" s="44"/>
      <c r="PX124" s="44"/>
      <c r="PY124" s="44"/>
      <c r="PZ124" s="44"/>
      <c r="QA124" s="44"/>
      <c r="QB124" s="44"/>
      <c r="QC124" s="44"/>
      <c r="QD124" s="44"/>
      <c r="QE124" s="44"/>
      <c r="QF124" s="44"/>
      <c r="QG124" s="44"/>
      <c r="QH124" s="44"/>
      <c r="QI124" s="44"/>
      <c r="QJ124" s="44"/>
      <c r="QK124" s="44"/>
      <c r="QL124" s="44"/>
      <c r="QM124" s="44"/>
      <c r="QN124" s="44"/>
      <c r="QO124" s="44"/>
      <c r="QP124" s="44"/>
      <c r="QQ124" s="44"/>
      <c r="QR124" s="44"/>
      <c r="QS124" s="44"/>
      <c r="QT124" s="44"/>
      <c r="QU124" s="44"/>
      <c r="QV124" s="44"/>
      <c r="QW124" s="44"/>
      <c r="QX124" s="44"/>
      <c r="QY124" s="44"/>
      <c r="QZ124" s="44"/>
      <c r="RA124" s="44"/>
      <c r="RB124" s="44"/>
      <c r="RC124" s="44"/>
      <c r="RD124" s="44"/>
      <c r="RE124" s="44"/>
      <c r="RF124" s="44"/>
      <c r="RG124" s="44"/>
      <c r="RH124" s="44"/>
      <c r="RI124" s="44"/>
      <c r="RJ124" s="44"/>
      <c r="RK124" s="44"/>
      <c r="RL124" s="44"/>
      <c r="RM124" s="44"/>
      <c r="RN124" s="44"/>
      <c r="RO124" s="44"/>
      <c r="RP124" s="44"/>
      <c r="RQ124" s="44"/>
      <c r="RR124" s="44"/>
      <c r="RS124" s="44"/>
      <c r="RT124" s="44"/>
      <c r="RU124" s="44"/>
      <c r="RV124" s="44"/>
      <c r="RW124" s="44"/>
      <c r="RX124" s="44"/>
      <c r="RY124" s="44"/>
      <c r="RZ124" s="44"/>
      <c r="SA124" s="44"/>
      <c r="SB124" s="44"/>
      <c r="SC124" s="44"/>
      <c r="SD124" s="44"/>
      <c r="SE124" s="44"/>
      <c r="SF124" s="44"/>
      <c r="SG124" s="44"/>
      <c r="SH124" s="44"/>
      <c r="SM124">
        <f>'GRR Data'!A120</f>
        <v>0</v>
      </c>
    </row>
    <row r="125" spans="1:507">
      <c r="A125" s="295">
        <v>46</v>
      </c>
      <c r="B125" s="40"/>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44"/>
      <c r="EJ125" s="44"/>
      <c r="EK125" s="44"/>
      <c r="EL125" s="44"/>
      <c r="EM125" s="44"/>
      <c r="EN125" s="44"/>
      <c r="EO125" s="44"/>
      <c r="EP125" s="44"/>
      <c r="EQ125" s="44"/>
      <c r="ER125" s="44"/>
      <c r="ES125" s="44"/>
      <c r="ET125" s="44"/>
      <c r="EU125" s="44"/>
      <c r="EV125" s="44"/>
      <c r="EW125" s="44"/>
      <c r="EX125" s="44"/>
      <c r="EY125" s="44"/>
      <c r="EZ125" s="44"/>
      <c r="FA125" s="44"/>
      <c r="FB125" s="44"/>
      <c r="FC125" s="44"/>
      <c r="FD125" s="44"/>
      <c r="FE125" s="44"/>
      <c r="FF125" s="44"/>
      <c r="FG125" s="44"/>
      <c r="FH125" s="44"/>
      <c r="FI125" s="44"/>
      <c r="FJ125" s="44"/>
      <c r="FK125" s="44"/>
      <c r="FL125" s="44"/>
      <c r="FM125" s="44"/>
      <c r="FN125" s="44"/>
      <c r="FO125" s="44"/>
      <c r="FP125" s="44"/>
      <c r="FQ125" s="44"/>
      <c r="FR125" s="44"/>
      <c r="FS125" s="44"/>
      <c r="FT125" s="44"/>
      <c r="FU125" s="44"/>
      <c r="FV125" s="44"/>
      <c r="FW125" s="44"/>
      <c r="FX125" s="44"/>
      <c r="FY125" s="44"/>
      <c r="FZ125" s="44"/>
      <c r="GA125" s="44"/>
      <c r="GB125" s="44"/>
      <c r="GC125" s="44"/>
      <c r="GD125" s="44"/>
      <c r="GE125" s="44"/>
      <c r="GF125" s="44"/>
      <c r="GG125" s="44"/>
      <c r="GH125" s="44"/>
      <c r="GI125" s="44"/>
      <c r="GJ125" s="44"/>
      <c r="GK125" s="44"/>
      <c r="GL125" s="44"/>
      <c r="GM125" s="44"/>
      <c r="GN125" s="44"/>
      <c r="GO125" s="44"/>
      <c r="GP125" s="44"/>
      <c r="GQ125" s="44"/>
      <c r="GR125" s="44"/>
      <c r="GS125" s="44"/>
      <c r="GT125" s="44"/>
      <c r="GU125" s="44"/>
      <c r="GV125" s="44"/>
      <c r="GW125" s="44"/>
      <c r="GX125" s="44"/>
      <c r="GY125" s="44"/>
      <c r="GZ125" s="44"/>
      <c r="HA125" s="44"/>
      <c r="HB125" s="44"/>
      <c r="HC125" s="44"/>
      <c r="HD125" s="44"/>
      <c r="HE125" s="44"/>
      <c r="HF125" s="44"/>
      <c r="HG125" s="44"/>
      <c r="HH125" s="44"/>
      <c r="HI125" s="44"/>
      <c r="HJ125" s="44"/>
      <c r="HK125" s="44"/>
      <c r="HL125" s="44"/>
      <c r="HM125" s="44"/>
      <c r="HN125" s="44"/>
      <c r="HO125" s="44"/>
      <c r="HP125" s="44"/>
      <c r="HQ125" s="44"/>
      <c r="HR125" s="44"/>
      <c r="HS125" s="44"/>
      <c r="HT125" s="44"/>
      <c r="HU125" s="44"/>
      <c r="HV125" s="44"/>
      <c r="HW125" s="44"/>
      <c r="HX125" s="44"/>
      <c r="HY125" s="44"/>
      <c r="HZ125" s="44"/>
      <c r="IA125" s="44"/>
      <c r="IB125" s="44"/>
      <c r="IC125" s="44"/>
      <c r="ID125" s="44"/>
      <c r="IE125" s="44"/>
      <c r="IF125" s="44"/>
      <c r="IG125" s="44"/>
      <c r="IH125" s="44"/>
      <c r="II125" s="44"/>
      <c r="IJ125" s="44"/>
      <c r="IK125" s="44"/>
      <c r="IL125" s="44"/>
      <c r="IM125" s="44"/>
      <c r="IN125" s="44"/>
      <c r="IO125" s="44"/>
      <c r="IP125" s="44"/>
      <c r="IQ125" s="44"/>
      <c r="IR125" s="44"/>
      <c r="IS125" s="44"/>
      <c r="IT125" s="44"/>
      <c r="IU125" s="44"/>
      <c r="IV125" s="44"/>
      <c r="IW125" s="44"/>
      <c r="IX125" s="44"/>
      <c r="IY125" s="44"/>
      <c r="IZ125" s="44"/>
      <c r="JA125" s="44"/>
      <c r="JB125" s="44"/>
      <c r="JC125" s="44"/>
      <c r="JD125" s="44"/>
      <c r="JE125" s="44"/>
      <c r="JF125" s="44"/>
      <c r="JG125" s="44"/>
      <c r="JH125" s="44"/>
      <c r="JI125" s="44"/>
      <c r="JJ125" s="44"/>
      <c r="JK125" s="44"/>
      <c r="JL125" s="44"/>
      <c r="JM125" s="44"/>
      <c r="JN125" s="44"/>
      <c r="JO125" s="44"/>
      <c r="JP125" s="44"/>
      <c r="JQ125" s="44"/>
      <c r="JR125" s="44"/>
      <c r="JS125" s="44"/>
      <c r="JT125" s="44"/>
      <c r="JU125" s="44"/>
      <c r="JV125" s="44"/>
      <c r="JW125" s="44"/>
      <c r="JX125" s="44"/>
      <c r="JY125" s="44"/>
      <c r="JZ125" s="44"/>
      <c r="KA125" s="44"/>
      <c r="KB125" s="44"/>
      <c r="KC125" s="44"/>
      <c r="KD125" s="44"/>
      <c r="KE125" s="44"/>
      <c r="KF125" s="44"/>
      <c r="KG125" s="44"/>
      <c r="KH125" s="44"/>
      <c r="KI125" s="44"/>
      <c r="KJ125" s="44"/>
      <c r="KK125" s="44"/>
      <c r="KL125" s="44"/>
      <c r="KM125" s="44"/>
      <c r="KN125" s="44"/>
      <c r="KO125" s="44"/>
      <c r="KP125" s="44"/>
      <c r="KQ125" s="44"/>
      <c r="KR125" s="44"/>
      <c r="KS125" s="44"/>
      <c r="KT125" s="44"/>
      <c r="KU125" s="44"/>
      <c r="KV125" s="44"/>
      <c r="KW125" s="44"/>
      <c r="KX125" s="44"/>
      <c r="KY125" s="44"/>
      <c r="KZ125" s="44"/>
      <c r="LA125" s="44"/>
      <c r="LB125" s="44"/>
      <c r="LC125" s="44"/>
      <c r="LD125" s="44"/>
      <c r="LE125" s="44"/>
      <c r="LF125" s="44"/>
      <c r="LG125" s="44"/>
      <c r="LH125" s="44"/>
      <c r="LI125" s="44"/>
      <c r="LJ125" s="44"/>
      <c r="LK125" s="44"/>
      <c r="LL125" s="44"/>
      <c r="LM125" s="44"/>
      <c r="LN125" s="44"/>
      <c r="LO125" s="44"/>
      <c r="LP125" s="44"/>
      <c r="LQ125" s="44"/>
      <c r="LR125" s="44"/>
      <c r="LS125" s="44"/>
      <c r="LT125" s="44"/>
      <c r="LU125" s="44"/>
      <c r="LV125" s="44"/>
      <c r="LW125" s="44"/>
      <c r="LX125" s="44"/>
      <c r="LY125" s="44"/>
      <c r="LZ125" s="44"/>
      <c r="MA125" s="44"/>
      <c r="MB125" s="44"/>
      <c r="MC125" s="44"/>
      <c r="MD125" s="44"/>
      <c r="ME125" s="44"/>
      <c r="MF125" s="44"/>
      <c r="MG125" s="44"/>
      <c r="MH125" s="44"/>
      <c r="MI125" s="44"/>
      <c r="MJ125" s="44"/>
      <c r="MK125" s="44"/>
      <c r="ML125" s="44"/>
      <c r="MM125" s="44"/>
      <c r="MN125" s="44"/>
      <c r="MO125" s="44"/>
      <c r="MP125" s="44"/>
      <c r="MQ125" s="44"/>
      <c r="MR125" s="44"/>
      <c r="MS125" s="44"/>
      <c r="MT125" s="44"/>
      <c r="MU125" s="44"/>
      <c r="MV125" s="44"/>
      <c r="MW125" s="44"/>
      <c r="MX125" s="44"/>
      <c r="MY125" s="44"/>
      <c r="MZ125" s="44"/>
      <c r="NA125" s="44"/>
      <c r="NB125" s="44"/>
      <c r="NC125" s="44"/>
      <c r="ND125" s="44"/>
      <c r="NE125" s="44"/>
      <c r="NF125" s="44"/>
      <c r="NG125" s="44"/>
      <c r="NH125" s="44"/>
      <c r="NI125" s="44"/>
      <c r="NJ125" s="44"/>
      <c r="NK125" s="44"/>
      <c r="NL125" s="44"/>
      <c r="NM125" s="44"/>
      <c r="NN125" s="44"/>
      <c r="NO125" s="44"/>
      <c r="NP125" s="44"/>
      <c r="NQ125" s="44"/>
      <c r="NR125" s="44"/>
      <c r="NS125" s="44"/>
      <c r="NT125" s="44"/>
      <c r="NU125" s="44"/>
      <c r="NV125" s="44"/>
      <c r="NW125" s="44"/>
      <c r="NX125" s="44"/>
      <c r="NY125" s="44"/>
      <c r="NZ125" s="44"/>
      <c r="OA125" s="44"/>
      <c r="OB125" s="44"/>
      <c r="OC125" s="44"/>
      <c r="OD125" s="44"/>
      <c r="OE125" s="44"/>
      <c r="OF125" s="44"/>
      <c r="OG125" s="44"/>
      <c r="OH125" s="44"/>
      <c r="OI125" s="44"/>
      <c r="OJ125" s="44"/>
      <c r="OK125" s="44"/>
      <c r="OL125" s="44"/>
      <c r="OM125" s="44"/>
      <c r="ON125" s="44"/>
      <c r="OO125" s="44"/>
      <c r="OP125" s="44"/>
      <c r="OQ125" s="44"/>
      <c r="OR125" s="44"/>
      <c r="OS125" s="44"/>
      <c r="OT125" s="44"/>
      <c r="OU125" s="44"/>
      <c r="OV125" s="44"/>
      <c r="OW125" s="44"/>
      <c r="OX125" s="44"/>
      <c r="OY125" s="44"/>
      <c r="OZ125" s="44"/>
      <c r="PA125" s="44"/>
      <c r="PB125" s="44"/>
      <c r="PC125" s="44"/>
      <c r="PD125" s="44"/>
      <c r="PE125" s="44"/>
      <c r="PF125" s="44"/>
      <c r="PG125" s="44"/>
      <c r="PH125" s="44"/>
      <c r="PI125" s="44"/>
      <c r="PJ125" s="44"/>
      <c r="PK125" s="44"/>
      <c r="PL125" s="44"/>
      <c r="PM125" s="44"/>
      <c r="PN125" s="44"/>
      <c r="PO125" s="44"/>
      <c r="PP125" s="44"/>
      <c r="PQ125" s="44"/>
      <c r="PR125" s="44"/>
      <c r="PS125" s="44"/>
      <c r="PT125" s="44"/>
      <c r="PU125" s="44"/>
      <c r="PV125" s="44"/>
      <c r="PW125" s="44"/>
      <c r="PX125" s="44"/>
      <c r="PY125" s="44"/>
      <c r="PZ125" s="44"/>
      <c r="QA125" s="44"/>
      <c r="QB125" s="44"/>
      <c r="QC125" s="44"/>
      <c r="QD125" s="44"/>
      <c r="QE125" s="44"/>
      <c r="QF125" s="44"/>
      <c r="QG125" s="44"/>
      <c r="QH125" s="44"/>
      <c r="QI125" s="44"/>
      <c r="QJ125" s="44"/>
      <c r="QK125" s="44"/>
      <c r="QL125" s="44"/>
      <c r="QM125" s="44"/>
      <c r="QN125" s="44"/>
      <c r="QO125" s="44"/>
      <c r="QP125" s="44"/>
      <c r="QQ125" s="44"/>
      <c r="QR125" s="44"/>
      <c r="QS125" s="44"/>
      <c r="QT125" s="44"/>
      <c r="QU125" s="44"/>
      <c r="QV125" s="44"/>
      <c r="QW125" s="44"/>
      <c r="QX125" s="44"/>
      <c r="QY125" s="44"/>
      <c r="QZ125" s="44"/>
      <c r="RA125" s="44"/>
      <c r="RB125" s="44"/>
      <c r="RC125" s="44"/>
      <c r="RD125" s="44"/>
      <c r="RE125" s="44"/>
      <c r="RF125" s="44"/>
      <c r="RG125" s="44"/>
      <c r="RH125" s="44"/>
      <c r="RI125" s="44"/>
      <c r="RJ125" s="44"/>
      <c r="RK125" s="44"/>
      <c r="RL125" s="44"/>
      <c r="RM125" s="44"/>
      <c r="RN125" s="44"/>
      <c r="RO125" s="44"/>
      <c r="RP125" s="44"/>
      <c r="RQ125" s="44"/>
      <c r="RR125" s="44"/>
      <c r="RS125" s="44"/>
      <c r="RT125" s="44"/>
      <c r="RU125" s="44"/>
      <c r="RV125" s="44"/>
      <c r="RW125" s="44"/>
      <c r="RX125" s="44"/>
      <c r="RY125" s="44"/>
      <c r="RZ125" s="44"/>
      <c r="SA125" s="44"/>
      <c r="SB125" s="44"/>
      <c r="SC125" s="44"/>
      <c r="SD125" s="44"/>
      <c r="SE125" s="44"/>
      <c r="SF125" s="44"/>
      <c r="SG125" s="44"/>
      <c r="SH125" s="44"/>
      <c r="SM125">
        <f>'GRR Data'!A121</f>
        <v>0</v>
      </c>
    </row>
    <row r="126" spans="1:507">
      <c r="A126" s="295">
        <v>47</v>
      </c>
      <c r="B126" s="40"/>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44"/>
      <c r="EJ126" s="44"/>
      <c r="EK126" s="44"/>
      <c r="EL126" s="44"/>
      <c r="EM126" s="44"/>
      <c r="EN126" s="44"/>
      <c r="EO126" s="44"/>
      <c r="EP126" s="44"/>
      <c r="EQ126" s="44"/>
      <c r="ER126" s="44"/>
      <c r="ES126" s="44"/>
      <c r="ET126" s="44"/>
      <c r="EU126" s="44"/>
      <c r="EV126" s="44"/>
      <c r="EW126" s="44"/>
      <c r="EX126" s="44"/>
      <c r="EY126" s="44"/>
      <c r="EZ126" s="44"/>
      <c r="FA126" s="44"/>
      <c r="FB126" s="44"/>
      <c r="FC126" s="44"/>
      <c r="FD126" s="44"/>
      <c r="FE126" s="44"/>
      <c r="FF126" s="44"/>
      <c r="FG126" s="44"/>
      <c r="FH126" s="44"/>
      <c r="FI126" s="44"/>
      <c r="FJ126" s="44"/>
      <c r="FK126" s="44"/>
      <c r="FL126" s="44"/>
      <c r="FM126" s="44"/>
      <c r="FN126" s="44"/>
      <c r="FO126" s="44"/>
      <c r="FP126" s="44"/>
      <c r="FQ126" s="44"/>
      <c r="FR126" s="44"/>
      <c r="FS126" s="44"/>
      <c r="FT126" s="44"/>
      <c r="FU126" s="44"/>
      <c r="FV126" s="44"/>
      <c r="FW126" s="44"/>
      <c r="FX126" s="44"/>
      <c r="FY126" s="44"/>
      <c r="FZ126" s="44"/>
      <c r="GA126" s="44"/>
      <c r="GB126" s="44"/>
      <c r="GC126" s="44"/>
      <c r="GD126" s="44"/>
      <c r="GE126" s="44"/>
      <c r="GF126" s="44"/>
      <c r="GG126" s="44"/>
      <c r="GH126" s="44"/>
      <c r="GI126" s="44"/>
      <c r="GJ126" s="44"/>
      <c r="GK126" s="44"/>
      <c r="GL126" s="44"/>
      <c r="GM126" s="44"/>
      <c r="GN126" s="44"/>
      <c r="GO126" s="44"/>
      <c r="GP126" s="44"/>
      <c r="GQ126" s="44"/>
      <c r="GR126" s="44"/>
      <c r="GS126" s="44"/>
      <c r="GT126" s="44"/>
      <c r="GU126" s="44"/>
      <c r="GV126" s="44"/>
      <c r="GW126" s="44"/>
      <c r="GX126" s="44"/>
      <c r="GY126" s="44"/>
      <c r="GZ126" s="44"/>
      <c r="HA126" s="44"/>
      <c r="HB126" s="44"/>
      <c r="HC126" s="44"/>
      <c r="HD126" s="44"/>
      <c r="HE126" s="44"/>
      <c r="HF126" s="44"/>
      <c r="HG126" s="44"/>
      <c r="HH126" s="44"/>
      <c r="HI126" s="44"/>
      <c r="HJ126" s="44"/>
      <c r="HK126" s="44"/>
      <c r="HL126" s="44"/>
      <c r="HM126" s="44"/>
      <c r="HN126" s="44"/>
      <c r="HO126" s="44"/>
      <c r="HP126" s="44"/>
      <c r="HQ126" s="44"/>
      <c r="HR126" s="44"/>
      <c r="HS126" s="44"/>
      <c r="HT126" s="44"/>
      <c r="HU126" s="44"/>
      <c r="HV126" s="44"/>
      <c r="HW126" s="44"/>
      <c r="HX126" s="44"/>
      <c r="HY126" s="44"/>
      <c r="HZ126" s="44"/>
      <c r="IA126" s="44"/>
      <c r="IB126" s="44"/>
      <c r="IC126" s="44"/>
      <c r="ID126" s="44"/>
      <c r="IE126" s="44"/>
      <c r="IF126" s="44"/>
      <c r="IG126" s="44"/>
      <c r="IH126" s="44"/>
      <c r="II126" s="44"/>
      <c r="IJ126" s="44"/>
      <c r="IK126" s="44"/>
      <c r="IL126" s="44"/>
      <c r="IM126" s="44"/>
      <c r="IN126" s="44"/>
      <c r="IO126" s="44"/>
      <c r="IP126" s="44"/>
      <c r="IQ126" s="44"/>
      <c r="IR126" s="44"/>
      <c r="IS126" s="44"/>
      <c r="IT126" s="44"/>
      <c r="IU126" s="44"/>
      <c r="IV126" s="44"/>
      <c r="IW126" s="44"/>
      <c r="IX126" s="44"/>
      <c r="IY126" s="44"/>
      <c r="IZ126" s="44"/>
      <c r="JA126" s="44"/>
      <c r="JB126" s="44"/>
      <c r="JC126" s="44"/>
      <c r="JD126" s="44"/>
      <c r="JE126" s="44"/>
      <c r="JF126" s="44"/>
      <c r="JG126" s="44"/>
      <c r="JH126" s="44"/>
      <c r="JI126" s="44"/>
      <c r="JJ126" s="44"/>
      <c r="JK126" s="44"/>
      <c r="JL126" s="44"/>
      <c r="JM126" s="44"/>
      <c r="JN126" s="44"/>
      <c r="JO126" s="44"/>
      <c r="JP126" s="44"/>
      <c r="JQ126" s="44"/>
      <c r="JR126" s="44"/>
      <c r="JS126" s="44"/>
      <c r="JT126" s="44"/>
      <c r="JU126" s="44"/>
      <c r="JV126" s="44"/>
      <c r="JW126" s="44"/>
      <c r="JX126" s="44"/>
      <c r="JY126" s="44"/>
      <c r="JZ126" s="44"/>
      <c r="KA126" s="44"/>
      <c r="KB126" s="44"/>
      <c r="KC126" s="44"/>
      <c r="KD126" s="44"/>
      <c r="KE126" s="44"/>
      <c r="KF126" s="44"/>
      <c r="KG126" s="44"/>
      <c r="KH126" s="44"/>
      <c r="KI126" s="44"/>
      <c r="KJ126" s="44"/>
      <c r="KK126" s="44"/>
      <c r="KL126" s="44"/>
      <c r="KM126" s="44"/>
      <c r="KN126" s="44"/>
      <c r="KO126" s="44"/>
      <c r="KP126" s="44"/>
      <c r="KQ126" s="44"/>
      <c r="KR126" s="44"/>
      <c r="KS126" s="44"/>
      <c r="KT126" s="44"/>
      <c r="KU126" s="44"/>
      <c r="KV126" s="44"/>
      <c r="KW126" s="44"/>
      <c r="KX126" s="44"/>
      <c r="KY126" s="44"/>
      <c r="KZ126" s="44"/>
      <c r="LA126" s="44"/>
      <c r="LB126" s="44"/>
      <c r="LC126" s="44"/>
      <c r="LD126" s="44"/>
      <c r="LE126" s="44"/>
      <c r="LF126" s="44"/>
      <c r="LG126" s="44"/>
      <c r="LH126" s="44"/>
      <c r="LI126" s="44"/>
      <c r="LJ126" s="44"/>
      <c r="LK126" s="44"/>
      <c r="LL126" s="44"/>
      <c r="LM126" s="44"/>
      <c r="LN126" s="44"/>
      <c r="LO126" s="44"/>
      <c r="LP126" s="44"/>
      <c r="LQ126" s="44"/>
      <c r="LR126" s="44"/>
      <c r="LS126" s="44"/>
      <c r="LT126" s="44"/>
      <c r="LU126" s="44"/>
      <c r="LV126" s="44"/>
      <c r="LW126" s="44"/>
      <c r="LX126" s="44"/>
      <c r="LY126" s="44"/>
      <c r="LZ126" s="44"/>
      <c r="MA126" s="44"/>
      <c r="MB126" s="44"/>
      <c r="MC126" s="44"/>
      <c r="MD126" s="44"/>
      <c r="ME126" s="44"/>
      <c r="MF126" s="44"/>
      <c r="MG126" s="44"/>
      <c r="MH126" s="44"/>
      <c r="MI126" s="44"/>
      <c r="MJ126" s="44"/>
      <c r="MK126" s="44"/>
      <c r="ML126" s="44"/>
      <c r="MM126" s="44"/>
      <c r="MN126" s="44"/>
      <c r="MO126" s="44"/>
      <c r="MP126" s="44"/>
      <c r="MQ126" s="44"/>
      <c r="MR126" s="44"/>
      <c r="MS126" s="44"/>
      <c r="MT126" s="44"/>
      <c r="MU126" s="44"/>
      <c r="MV126" s="44"/>
      <c r="MW126" s="44"/>
      <c r="MX126" s="44"/>
      <c r="MY126" s="44"/>
      <c r="MZ126" s="44"/>
      <c r="NA126" s="44"/>
      <c r="NB126" s="44"/>
      <c r="NC126" s="44"/>
      <c r="ND126" s="44"/>
      <c r="NE126" s="44"/>
      <c r="NF126" s="44"/>
      <c r="NG126" s="44"/>
      <c r="NH126" s="44"/>
      <c r="NI126" s="44"/>
      <c r="NJ126" s="44"/>
      <c r="NK126" s="44"/>
      <c r="NL126" s="44"/>
      <c r="NM126" s="44"/>
      <c r="NN126" s="44"/>
      <c r="NO126" s="44"/>
      <c r="NP126" s="44"/>
      <c r="NQ126" s="44"/>
      <c r="NR126" s="44"/>
      <c r="NS126" s="44"/>
      <c r="NT126" s="44"/>
      <c r="NU126" s="44"/>
      <c r="NV126" s="44"/>
      <c r="NW126" s="44"/>
      <c r="NX126" s="44"/>
      <c r="NY126" s="44"/>
      <c r="NZ126" s="44"/>
      <c r="OA126" s="44"/>
      <c r="OB126" s="44"/>
      <c r="OC126" s="44"/>
      <c r="OD126" s="44"/>
      <c r="OE126" s="44"/>
      <c r="OF126" s="44"/>
      <c r="OG126" s="44"/>
      <c r="OH126" s="44"/>
      <c r="OI126" s="44"/>
      <c r="OJ126" s="44"/>
      <c r="OK126" s="44"/>
      <c r="OL126" s="44"/>
      <c r="OM126" s="44"/>
      <c r="ON126" s="44"/>
      <c r="OO126" s="44"/>
      <c r="OP126" s="44"/>
      <c r="OQ126" s="44"/>
      <c r="OR126" s="44"/>
      <c r="OS126" s="44"/>
      <c r="OT126" s="44"/>
      <c r="OU126" s="44"/>
      <c r="OV126" s="44"/>
      <c r="OW126" s="44"/>
      <c r="OX126" s="44"/>
      <c r="OY126" s="44"/>
      <c r="OZ126" s="44"/>
      <c r="PA126" s="44"/>
      <c r="PB126" s="44"/>
      <c r="PC126" s="44"/>
      <c r="PD126" s="44"/>
      <c r="PE126" s="44"/>
      <c r="PF126" s="44"/>
      <c r="PG126" s="44"/>
      <c r="PH126" s="44"/>
      <c r="PI126" s="44"/>
      <c r="PJ126" s="44"/>
      <c r="PK126" s="44"/>
      <c r="PL126" s="44"/>
      <c r="PM126" s="44"/>
      <c r="PN126" s="44"/>
      <c r="PO126" s="44"/>
      <c r="PP126" s="44"/>
      <c r="PQ126" s="44"/>
      <c r="PR126" s="44"/>
      <c r="PS126" s="44"/>
      <c r="PT126" s="44"/>
      <c r="PU126" s="44"/>
      <c r="PV126" s="44"/>
      <c r="PW126" s="44"/>
      <c r="PX126" s="44"/>
      <c r="PY126" s="44"/>
      <c r="PZ126" s="44"/>
      <c r="QA126" s="44"/>
      <c r="QB126" s="44"/>
      <c r="QC126" s="44"/>
      <c r="QD126" s="44"/>
      <c r="QE126" s="44"/>
      <c r="QF126" s="44"/>
      <c r="QG126" s="44"/>
      <c r="QH126" s="44"/>
      <c r="QI126" s="44"/>
      <c r="QJ126" s="44"/>
      <c r="QK126" s="44"/>
      <c r="QL126" s="44"/>
      <c r="QM126" s="44"/>
      <c r="QN126" s="44"/>
      <c r="QO126" s="44"/>
      <c r="QP126" s="44"/>
      <c r="QQ126" s="44"/>
      <c r="QR126" s="44"/>
      <c r="QS126" s="44"/>
      <c r="QT126" s="44"/>
      <c r="QU126" s="44"/>
      <c r="QV126" s="44"/>
      <c r="QW126" s="44"/>
      <c r="QX126" s="44"/>
      <c r="QY126" s="44"/>
      <c r="QZ126" s="44"/>
      <c r="RA126" s="44"/>
      <c r="RB126" s="44"/>
      <c r="RC126" s="44"/>
      <c r="RD126" s="44"/>
      <c r="RE126" s="44"/>
      <c r="RF126" s="44"/>
      <c r="RG126" s="44"/>
      <c r="RH126" s="44"/>
      <c r="RI126" s="44"/>
      <c r="RJ126" s="44"/>
      <c r="RK126" s="44"/>
      <c r="RL126" s="44"/>
      <c r="RM126" s="44"/>
      <c r="RN126" s="44"/>
      <c r="RO126" s="44"/>
      <c r="RP126" s="44"/>
      <c r="RQ126" s="44"/>
      <c r="RR126" s="44"/>
      <c r="RS126" s="44"/>
      <c r="RT126" s="44"/>
      <c r="RU126" s="44"/>
      <c r="RV126" s="44"/>
      <c r="RW126" s="44"/>
      <c r="RX126" s="44"/>
      <c r="RY126" s="44"/>
      <c r="RZ126" s="44"/>
      <c r="SA126" s="44"/>
      <c r="SB126" s="44"/>
      <c r="SC126" s="44"/>
      <c r="SD126" s="44"/>
      <c r="SE126" s="44"/>
      <c r="SF126" s="44"/>
      <c r="SG126" s="44"/>
      <c r="SH126" s="44"/>
      <c r="SM126">
        <f>'GRR Data'!A122</f>
        <v>0</v>
      </c>
    </row>
    <row r="127" spans="1:507">
      <c r="A127" s="295">
        <v>48</v>
      </c>
      <c r="B127" s="40"/>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44"/>
      <c r="EJ127" s="44"/>
      <c r="EK127" s="44"/>
      <c r="EL127" s="44"/>
      <c r="EM127" s="44"/>
      <c r="EN127" s="44"/>
      <c r="EO127" s="44"/>
      <c r="EP127" s="44"/>
      <c r="EQ127" s="44"/>
      <c r="ER127" s="44"/>
      <c r="ES127" s="44"/>
      <c r="ET127" s="44"/>
      <c r="EU127" s="44"/>
      <c r="EV127" s="44"/>
      <c r="EW127" s="44"/>
      <c r="EX127" s="44"/>
      <c r="EY127" s="44"/>
      <c r="EZ127" s="44"/>
      <c r="FA127" s="44"/>
      <c r="FB127" s="44"/>
      <c r="FC127" s="44"/>
      <c r="FD127" s="44"/>
      <c r="FE127" s="44"/>
      <c r="FF127" s="44"/>
      <c r="FG127" s="44"/>
      <c r="FH127" s="44"/>
      <c r="FI127" s="44"/>
      <c r="FJ127" s="44"/>
      <c r="FK127" s="44"/>
      <c r="FL127" s="44"/>
      <c r="FM127" s="44"/>
      <c r="FN127" s="44"/>
      <c r="FO127" s="44"/>
      <c r="FP127" s="44"/>
      <c r="FQ127" s="44"/>
      <c r="FR127" s="44"/>
      <c r="FS127" s="44"/>
      <c r="FT127" s="44"/>
      <c r="FU127" s="44"/>
      <c r="FV127" s="44"/>
      <c r="FW127" s="44"/>
      <c r="FX127" s="44"/>
      <c r="FY127" s="44"/>
      <c r="FZ127" s="44"/>
      <c r="GA127" s="44"/>
      <c r="GB127" s="44"/>
      <c r="GC127" s="44"/>
      <c r="GD127" s="44"/>
      <c r="GE127" s="44"/>
      <c r="GF127" s="44"/>
      <c r="GG127" s="44"/>
      <c r="GH127" s="44"/>
      <c r="GI127" s="44"/>
      <c r="GJ127" s="44"/>
      <c r="GK127" s="44"/>
      <c r="GL127" s="44"/>
      <c r="GM127" s="44"/>
      <c r="GN127" s="44"/>
      <c r="GO127" s="44"/>
      <c r="GP127" s="44"/>
      <c r="GQ127" s="44"/>
      <c r="GR127" s="44"/>
      <c r="GS127" s="44"/>
      <c r="GT127" s="44"/>
      <c r="GU127" s="44"/>
      <c r="GV127" s="44"/>
      <c r="GW127" s="44"/>
      <c r="GX127" s="44"/>
      <c r="GY127" s="44"/>
      <c r="GZ127" s="44"/>
      <c r="HA127" s="44"/>
      <c r="HB127" s="44"/>
      <c r="HC127" s="44"/>
      <c r="HD127" s="44"/>
      <c r="HE127" s="44"/>
      <c r="HF127" s="44"/>
      <c r="HG127" s="44"/>
      <c r="HH127" s="44"/>
      <c r="HI127" s="44"/>
      <c r="HJ127" s="44"/>
      <c r="HK127" s="44"/>
      <c r="HL127" s="44"/>
      <c r="HM127" s="44"/>
      <c r="HN127" s="44"/>
      <c r="HO127" s="44"/>
      <c r="HP127" s="44"/>
      <c r="HQ127" s="44"/>
      <c r="HR127" s="44"/>
      <c r="HS127" s="44"/>
      <c r="HT127" s="44"/>
      <c r="HU127" s="44"/>
      <c r="HV127" s="44"/>
      <c r="HW127" s="44"/>
      <c r="HX127" s="44"/>
      <c r="HY127" s="44"/>
      <c r="HZ127" s="44"/>
      <c r="IA127" s="44"/>
      <c r="IB127" s="44"/>
      <c r="IC127" s="44"/>
      <c r="ID127" s="44"/>
      <c r="IE127" s="44"/>
      <c r="IF127" s="44"/>
      <c r="IG127" s="44"/>
      <c r="IH127" s="44"/>
      <c r="II127" s="44"/>
      <c r="IJ127" s="44"/>
      <c r="IK127" s="44"/>
      <c r="IL127" s="44"/>
      <c r="IM127" s="44"/>
      <c r="IN127" s="44"/>
      <c r="IO127" s="44"/>
      <c r="IP127" s="44"/>
      <c r="IQ127" s="44"/>
      <c r="IR127" s="44"/>
      <c r="IS127" s="44"/>
      <c r="IT127" s="44"/>
      <c r="IU127" s="44"/>
      <c r="IV127" s="44"/>
      <c r="IW127" s="44"/>
      <c r="IX127" s="44"/>
      <c r="IY127" s="44"/>
      <c r="IZ127" s="44"/>
      <c r="JA127" s="44"/>
      <c r="JB127" s="44"/>
      <c r="JC127" s="44"/>
      <c r="JD127" s="44"/>
      <c r="JE127" s="44"/>
      <c r="JF127" s="44"/>
      <c r="JG127" s="44"/>
      <c r="JH127" s="44"/>
      <c r="JI127" s="44"/>
      <c r="JJ127" s="44"/>
      <c r="JK127" s="44"/>
      <c r="JL127" s="44"/>
      <c r="JM127" s="44"/>
      <c r="JN127" s="44"/>
      <c r="JO127" s="44"/>
      <c r="JP127" s="44"/>
      <c r="JQ127" s="44"/>
      <c r="JR127" s="44"/>
      <c r="JS127" s="44"/>
      <c r="JT127" s="44"/>
      <c r="JU127" s="44"/>
      <c r="JV127" s="44"/>
      <c r="JW127" s="44"/>
      <c r="JX127" s="44"/>
      <c r="JY127" s="44"/>
      <c r="JZ127" s="44"/>
      <c r="KA127" s="44"/>
      <c r="KB127" s="44"/>
      <c r="KC127" s="44"/>
      <c r="KD127" s="44"/>
      <c r="KE127" s="44"/>
      <c r="KF127" s="44"/>
      <c r="KG127" s="44"/>
      <c r="KH127" s="44"/>
      <c r="KI127" s="44"/>
      <c r="KJ127" s="44"/>
      <c r="KK127" s="44"/>
      <c r="KL127" s="44"/>
      <c r="KM127" s="44"/>
      <c r="KN127" s="44"/>
      <c r="KO127" s="44"/>
      <c r="KP127" s="44"/>
      <c r="KQ127" s="44"/>
      <c r="KR127" s="44"/>
      <c r="KS127" s="44"/>
      <c r="KT127" s="44"/>
      <c r="KU127" s="44"/>
      <c r="KV127" s="44"/>
      <c r="KW127" s="44"/>
      <c r="KX127" s="44"/>
      <c r="KY127" s="44"/>
      <c r="KZ127" s="44"/>
      <c r="LA127" s="44"/>
      <c r="LB127" s="44"/>
      <c r="LC127" s="44"/>
      <c r="LD127" s="44"/>
      <c r="LE127" s="44"/>
      <c r="LF127" s="44"/>
      <c r="LG127" s="44"/>
      <c r="LH127" s="44"/>
      <c r="LI127" s="44"/>
      <c r="LJ127" s="44"/>
      <c r="LK127" s="44"/>
      <c r="LL127" s="44"/>
      <c r="LM127" s="44"/>
      <c r="LN127" s="44"/>
      <c r="LO127" s="44"/>
      <c r="LP127" s="44"/>
      <c r="LQ127" s="44"/>
      <c r="LR127" s="44"/>
      <c r="LS127" s="44"/>
      <c r="LT127" s="44"/>
      <c r="LU127" s="44"/>
      <c r="LV127" s="44"/>
      <c r="LW127" s="44"/>
      <c r="LX127" s="44"/>
      <c r="LY127" s="44"/>
      <c r="LZ127" s="44"/>
      <c r="MA127" s="44"/>
      <c r="MB127" s="44"/>
      <c r="MC127" s="44"/>
      <c r="MD127" s="44"/>
      <c r="ME127" s="44"/>
      <c r="MF127" s="44"/>
      <c r="MG127" s="44"/>
      <c r="MH127" s="44"/>
      <c r="MI127" s="44"/>
      <c r="MJ127" s="44"/>
      <c r="MK127" s="44"/>
      <c r="ML127" s="44"/>
      <c r="MM127" s="44"/>
      <c r="MN127" s="44"/>
      <c r="MO127" s="44"/>
      <c r="MP127" s="44"/>
      <c r="MQ127" s="44"/>
      <c r="MR127" s="44"/>
      <c r="MS127" s="44"/>
      <c r="MT127" s="44"/>
      <c r="MU127" s="44"/>
      <c r="MV127" s="44"/>
      <c r="MW127" s="44"/>
      <c r="MX127" s="44"/>
      <c r="MY127" s="44"/>
      <c r="MZ127" s="44"/>
      <c r="NA127" s="44"/>
      <c r="NB127" s="44"/>
      <c r="NC127" s="44"/>
      <c r="ND127" s="44"/>
      <c r="NE127" s="44"/>
      <c r="NF127" s="44"/>
      <c r="NG127" s="44"/>
      <c r="NH127" s="44"/>
      <c r="NI127" s="44"/>
      <c r="NJ127" s="44"/>
      <c r="NK127" s="44"/>
      <c r="NL127" s="44"/>
      <c r="NM127" s="44"/>
      <c r="NN127" s="44"/>
      <c r="NO127" s="44"/>
      <c r="NP127" s="44"/>
      <c r="NQ127" s="44"/>
      <c r="NR127" s="44"/>
      <c r="NS127" s="44"/>
      <c r="NT127" s="44"/>
      <c r="NU127" s="44"/>
      <c r="NV127" s="44"/>
      <c r="NW127" s="44"/>
      <c r="NX127" s="44"/>
      <c r="NY127" s="44"/>
      <c r="NZ127" s="44"/>
      <c r="OA127" s="44"/>
      <c r="OB127" s="44"/>
      <c r="OC127" s="44"/>
      <c r="OD127" s="44"/>
      <c r="OE127" s="44"/>
      <c r="OF127" s="44"/>
      <c r="OG127" s="44"/>
      <c r="OH127" s="44"/>
      <c r="OI127" s="44"/>
      <c r="OJ127" s="44"/>
      <c r="OK127" s="44"/>
      <c r="OL127" s="44"/>
      <c r="OM127" s="44"/>
      <c r="ON127" s="44"/>
      <c r="OO127" s="44"/>
      <c r="OP127" s="44"/>
      <c r="OQ127" s="44"/>
      <c r="OR127" s="44"/>
      <c r="OS127" s="44"/>
      <c r="OT127" s="44"/>
      <c r="OU127" s="44"/>
      <c r="OV127" s="44"/>
      <c r="OW127" s="44"/>
      <c r="OX127" s="44"/>
      <c r="OY127" s="44"/>
      <c r="OZ127" s="44"/>
      <c r="PA127" s="44"/>
      <c r="PB127" s="44"/>
      <c r="PC127" s="44"/>
      <c r="PD127" s="44"/>
      <c r="PE127" s="44"/>
      <c r="PF127" s="44"/>
      <c r="PG127" s="44"/>
      <c r="PH127" s="44"/>
      <c r="PI127" s="44"/>
      <c r="PJ127" s="44"/>
      <c r="PK127" s="44"/>
      <c r="PL127" s="44"/>
      <c r="PM127" s="44"/>
      <c r="PN127" s="44"/>
      <c r="PO127" s="44"/>
      <c r="PP127" s="44"/>
      <c r="PQ127" s="44"/>
      <c r="PR127" s="44"/>
      <c r="PS127" s="44"/>
      <c r="PT127" s="44"/>
      <c r="PU127" s="44"/>
      <c r="PV127" s="44"/>
      <c r="PW127" s="44"/>
      <c r="PX127" s="44"/>
      <c r="PY127" s="44"/>
      <c r="PZ127" s="44"/>
      <c r="QA127" s="44"/>
      <c r="QB127" s="44"/>
      <c r="QC127" s="44"/>
      <c r="QD127" s="44"/>
      <c r="QE127" s="44"/>
      <c r="QF127" s="44"/>
      <c r="QG127" s="44"/>
      <c r="QH127" s="44"/>
      <c r="QI127" s="44"/>
      <c r="QJ127" s="44"/>
      <c r="QK127" s="44"/>
      <c r="QL127" s="44"/>
      <c r="QM127" s="44"/>
      <c r="QN127" s="44"/>
      <c r="QO127" s="44"/>
      <c r="QP127" s="44"/>
      <c r="QQ127" s="44"/>
      <c r="QR127" s="44"/>
      <c r="QS127" s="44"/>
      <c r="QT127" s="44"/>
      <c r="QU127" s="44"/>
      <c r="QV127" s="44"/>
      <c r="QW127" s="44"/>
      <c r="QX127" s="44"/>
      <c r="QY127" s="44"/>
      <c r="QZ127" s="44"/>
      <c r="RA127" s="44"/>
      <c r="RB127" s="44"/>
      <c r="RC127" s="44"/>
      <c r="RD127" s="44"/>
      <c r="RE127" s="44"/>
      <c r="RF127" s="44"/>
      <c r="RG127" s="44"/>
      <c r="RH127" s="44"/>
      <c r="RI127" s="44"/>
      <c r="RJ127" s="44"/>
      <c r="RK127" s="44"/>
      <c r="RL127" s="44"/>
      <c r="RM127" s="44"/>
      <c r="RN127" s="44"/>
      <c r="RO127" s="44"/>
      <c r="RP127" s="44"/>
      <c r="RQ127" s="44"/>
      <c r="RR127" s="44"/>
      <c r="RS127" s="44"/>
      <c r="RT127" s="44"/>
      <c r="RU127" s="44"/>
      <c r="RV127" s="44"/>
      <c r="RW127" s="44"/>
      <c r="RX127" s="44"/>
      <c r="RY127" s="44"/>
      <c r="RZ127" s="44"/>
      <c r="SA127" s="44"/>
      <c r="SB127" s="44"/>
      <c r="SC127" s="44"/>
      <c r="SD127" s="44"/>
      <c r="SE127" s="44"/>
      <c r="SF127" s="44"/>
      <c r="SG127" s="44"/>
      <c r="SH127" s="44"/>
      <c r="SM127">
        <f>'GRR Data'!A123</f>
        <v>0</v>
      </c>
    </row>
    <row r="128" spans="1:507">
      <c r="A128" s="295">
        <v>49</v>
      </c>
      <c r="B128" s="40"/>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44"/>
      <c r="EJ128" s="44"/>
      <c r="EK128" s="44"/>
      <c r="EL128" s="44"/>
      <c r="EM128" s="44"/>
      <c r="EN128" s="44"/>
      <c r="EO128" s="44"/>
      <c r="EP128" s="44"/>
      <c r="EQ128" s="44"/>
      <c r="ER128" s="44"/>
      <c r="ES128" s="44"/>
      <c r="ET128" s="44"/>
      <c r="EU128" s="44"/>
      <c r="EV128" s="44"/>
      <c r="EW128" s="44"/>
      <c r="EX128" s="44"/>
      <c r="EY128" s="44"/>
      <c r="EZ128" s="44"/>
      <c r="FA128" s="44"/>
      <c r="FB128" s="44"/>
      <c r="FC128" s="44"/>
      <c r="FD128" s="44"/>
      <c r="FE128" s="44"/>
      <c r="FF128" s="44"/>
      <c r="FG128" s="44"/>
      <c r="FH128" s="44"/>
      <c r="FI128" s="44"/>
      <c r="FJ128" s="44"/>
      <c r="FK128" s="44"/>
      <c r="FL128" s="44"/>
      <c r="FM128" s="44"/>
      <c r="FN128" s="44"/>
      <c r="FO128" s="44"/>
      <c r="FP128" s="44"/>
      <c r="FQ128" s="44"/>
      <c r="FR128" s="44"/>
      <c r="FS128" s="44"/>
      <c r="FT128" s="44"/>
      <c r="FU128" s="44"/>
      <c r="FV128" s="44"/>
      <c r="FW128" s="44"/>
      <c r="FX128" s="44"/>
      <c r="FY128" s="44"/>
      <c r="FZ128" s="44"/>
      <c r="GA128" s="44"/>
      <c r="GB128" s="44"/>
      <c r="GC128" s="44"/>
      <c r="GD128" s="44"/>
      <c r="GE128" s="44"/>
      <c r="GF128" s="44"/>
      <c r="GG128" s="44"/>
      <c r="GH128" s="44"/>
      <c r="GI128" s="44"/>
      <c r="GJ128" s="44"/>
      <c r="GK128" s="44"/>
      <c r="GL128" s="44"/>
      <c r="GM128" s="44"/>
      <c r="GN128" s="44"/>
      <c r="GO128" s="44"/>
      <c r="GP128" s="44"/>
      <c r="GQ128" s="44"/>
      <c r="GR128" s="44"/>
      <c r="GS128" s="44"/>
      <c r="GT128" s="44"/>
      <c r="GU128" s="44"/>
      <c r="GV128" s="44"/>
      <c r="GW128" s="44"/>
      <c r="GX128" s="44"/>
      <c r="GY128" s="44"/>
      <c r="GZ128" s="44"/>
      <c r="HA128" s="44"/>
      <c r="HB128" s="44"/>
      <c r="HC128" s="44"/>
      <c r="HD128" s="44"/>
      <c r="HE128" s="44"/>
      <c r="HF128" s="44"/>
      <c r="HG128" s="44"/>
      <c r="HH128" s="44"/>
      <c r="HI128" s="44"/>
      <c r="HJ128" s="44"/>
      <c r="HK128" s="44"/>
      <c r="HL128" s="44"/>
      <c r="HM128" s="44"/>
      <c r="HN128" s="44"/>
      <c r="HO128" s="44"/>
      <c r="HP128" s="44"/>
      <c r="HQ128" s="44"/>
      <c r="HR128" s="44"/>
      <c r="HS128" s="44"/>
      <c r="HT128" s="44"/>
      <c r="HU128" s="44"/>
      <c r="HV128" s="44"/>
      <c r="HW128" s="44"/>
      <c r="HX128" s="44"/>
      <c r="HY128" s="44"/>
      <c r="HZ128" s="44"/>
      <c r="IA128" s="44"/>
      <c r="IB128" s="44"/>
      <c r="IC128" s="44"/>
      <c r="ID128" s="44"/>
      <c r="IE128" s="44"/>
      <c r="IF128" s="44"/>
      <c r="IG128" s="44"/>
      <c r="IH128" s="44"/>
      <c r="II128" s="44"/>
      <c r="IJ128" s="44"/>
      <c r="IK128" s="44"/>
      <c r="IL128" s="44"/>
      <c r="IM128" s="44"/>
      <c r="IN128" s="44"/>
      <c r="IO128" s="44"/>
      <c r="IP128" s="44"/>
      <c r="IQ128" s="44"/>
      <c r="IR128" s="44"/>
      <c r="IS128" s="44"/>
      <c r="IT128" s="44"/>
      <c r="IU128" s="44"/>
      <c r="IV128" s="44"/>
      <c r="IW128" s="44"/>
      <c r="IX128" s="44"/>
      <c r="IY128" s="44"/>
      <c r="IZ128" s="44"/>
      <c r="JA128" s="44"/>
      <c r="JB128" s="44"/>
      <c r="JC128" s="44"/>
      <c r="JD128" s="44"/>
      <c r="JE128" s="44"/>
      <c r="JF128" s="44"/>
      <c r="JG128" s="44"/>
      <c r="JH128" s="44"/>
      <c r="JI128" s="44"/>
      <c r="JJ128" s="44"/>
      <c r="JK128" s="44"/>
      <c r="JL128" s="44"/>
      <c r="JM128" s="44"/>
      <c r="JN128" s="44"/>
      <c r="JO128" s="44"/>
      <c r="JP128" s="44"/>
      <c r="JQ128" s="44"/>
      <c r="JR128" s="44"/>
      <c r="JS128" s="44"/>
      <c r="JT128" s="44"/>
      <c r="JU128" s="44"/>
      <c r="JV128" s="44"/>
      <c r="JW128" s="44"/>
      <c r="JX128" s="44"/>
      <c r="JY128" s="44"/>
      <c r="JZ128" s="44"/>
      <c r="KA128" s="44"/>
      <c r="KB128" s="44"/>
      <c r="KC128" s="44"/>
      <c r="KD128" s="44"/>
      <c r="KE128" s="44"/>
      <c r="KF128" s="44"/>
      <c r="KG128" s="44"/>
      <c r="KH128" s="44"/>
      <c r="KI128" s="44"/>
      <c r="KJ128" s="44"/>
      <c r="KK128" s="44"/>
      <c r="KL128" s="44"/>
      <c r="KM128" s="44"/>
      <c r="KN128" s="44"/>
      <c r="KO128" s="44"/>
      <c r="KP128" s="44"/>
      <c r="KQ128" s="44"/>
      <c r="KR128" s="44"/>
      <c r="KS128" s="44"/>
      <c r="KT128" s="44"/>
      <c r="KU128" s="44"/>
      <c r="KV128" s="44"/>
      <c r="KW128" s="44"/>
      <c r="KX128" s="44"/>
      <c r="KY128" s="44"/>
      <c r="KZ128" s="44"/>
      <c r="LA128" s="44"/>
      <c r="LB128" s="44"/>
      <c r="LC128" s="44"/>
      <c r="LD128" s="44"/>
      <c r="LE128" s="44"/>
      <c r="LF128" s="44"/>
      <c r="LG128" s="44"/>
      <c r="LH128" s="44"/>
      <c r="LI128" s="44"/>
      <c r="LJ128" s="44"/>
      <c r="LK128" s="44"/>
      <c r="LL128" s="44"/>
      <c r="LM128" s="44"/>
      <c r="LN128" s="44"/>
      <c r="LO128" s="44"/>
      <c r="LP128" s="44"/>
      <c r="LQ128" s="44"/>
      <c r="LR128" s="44"/>
      <c r="LS128" s="44"/>
      <c r="LT128" s="44"/>
      <c r="LU128" s="44"/>
      <c r="LV128" s="44"/>
      <c r="LW128" s="44"/>
      <c r="LX128" s="44"/>
      <c r="LY128" s="44"/>
      <c r="LZ128" s="44"/>
      <c r="MA128" s="44"/>
      <c r="MB128" s="44"/>
      <c r="MC128" s="44"/>
      <c r="MD128" s="44"/>
      <c r="ME128" s="44"/>
      <c r="MF128" s="44"/>
      <c r="MG128" s="44"/>
      <c r="MH128" s="44"/>
      <c r="MI128" s="44"/>
      <c r="MJ128" s="44"/>
      <c r="MK128" s="44"/>
      <c r="ML128" s="44"/>
      <c r="MM128" s="44"/>
      <c r="MN128" s="44"/>
      <c r="MO128" s="44"/>
      <c r="MP128" s="44"/>
      <c r="MQ128" s="44"/>
      <c r="MR128" s="44"/>
      <c r="MS128" s="44"/>
      <c r="MT128" s="44"/>
      <c r="MU128" s="44"/>
      <c r="MV128" s="44"/>
      <c r="MW128" s="44"/>
      <c r="MX128" s="44"/>
      <c r="MY128" s="44"/>
      <c r="MZ128" s="44"/>
      <c r="NA128" s="44"/>
      <c r="NB128" s="44"/>
      <c r="NC128" s="44"/>
      <c r="ND128" s="44"/>
      <c r="NE128" s="44"/>
      <c r="NF128" s="44"/>
      <c r="NG128" s="44"/>
      <c r="NH128" s="44"/>
      <c r="NI128" s="44"/>
      <c r="NJ128" s="44"/>
      <c r="NK128" s="44"/>
      <c r="NL128" s="44"/>
      <c r="NM128" s="44"/>
      <c r="NN128" s="44"/>
      <c r="NO128" s="44"/>
      <c r="NP128" s="44"/>
      <c r="NQ128" s="44"/>
      <c r="NR128" s="44"/>
      <c r="NS128" s="44"/>
      <c r="NT128" s="44"/>
      <c r="NU128" s="44"/>
      <c r="NV128" s="44"/>
      <c r="NW128" s="44"/>
      <c r="NX128" s="44"/>
      <c r="NY128" s="44"/>
      <c r="NZ128" s="44"/>
      <c r="OA128" s="44"/>
      <c r="OB128" s="44"/>
      <c r="OC128" s="44"/>
      <c r="OD128" s="44"/>
      <c r="OE128" s="44"/>
      <c r="OF128" s="44"/>
      <c r="OG128" s="44"/>
      <c r="OH128" s="44"/>
      <c r="OI128" s="44"/>
      <c r="OJ128" s="44"/>
      <c r="OK128" s="44"/>
      <c r="OL128" s="44"/>
      <c r="OM128" s="44"/>
      <c r="ON128" s="44"/>
      <c r="OO128" s="44"/>
      <c r="OP128" s="44"/>
      <c r="OQ128" s="44"/>
      <c r="OR128" s="44"/>
      <c r="OS128" s="44"/>
      <c r="OT128" s="44"/>
      <c r="OU128" s="44"/>
      <c r="OV128" s="44"/>
      <c r="OW128" s="44"/>
      <c r="OX128" s="44"/>
      <c r="OY128" s="44"/>
      <c r="OZ128" s="44"/>
      <c r="PA128" s="44"/>
      <c r="PB128" s="44"/>
      <c r="PC128" s="44"/>
      <c r="PD128" s="44"/>
      <c r="PE128" s="44"/>
      <c r="PF128" s="44"/>
      <c r="PG128" s="44"/>
      <c r="PH128" s="44"/>
      <c r="PI128" s="44"/>
      <c r="PJ128" s="44"/>
      <c r="PK128" s="44"/>
      <c r="PL128" s="44"/>
      <c r="PM128" s="44"/>
      <c r="PN128" s="44"/>
      <c r="PO128" s="44"/>
      <c r="PP128" s="44"/>
      <c r="PQ128" s="44"/>
      <c r="PR128" s="44"/>
      <c r="PS128" s="44"/>
      <c r="PT128" s="44"/>
      <c r="PU128" s="44"/>
      <c r="PV128" s="44"/>
      <c r="PW128" s="44"/>
      <c r="PX128" s="44"/>
      <c r="PY128" s="44"/>
      <c r="PZ128" s="44"/>
      <c r="QA128" s="44"/>
      <c r="QB128" s="44"/>
      <c r="QC128" s="44"/>
      <c r="QD128" s="44"/>
      <c r="QE128" s="44"/>
      <c r="QF128" s="44"/>
      <c r="QG128" s="44"/>
      <c r="QH128" s="44"/>
      <c r="QI128" s="44"/>
      <c r="QJ128" s="44"/>
      <c r="QK128" s="44"/>
      <c r="QL128" s="44"/>
      <c r="QM128" s="44"/>
      <c r="QN128" s="44"/>
      <c r="QO128" s="44"/>
      <c r="QP128" s="44"/>
      <c r="QQ128" s="44"/>
      <c r="QR128" s="44"/>
      <c r="QS128" s="44"/>
      <c r="QT128" s="44"/>
      <c r="QU128" s="44"/>
      <c r="QV128" s="44"/>
      <c r="QW128" s="44"/>
      <c r="QX128" s="44"/>
      <c r="QY128" s="44"/>
      <c r="QZ128" s="44"/>
      <c r="RA128" s="44"/>
      <c r="RB128" s="44"/>
      <c r="RC128" s="44"/>
      <c r="RD128" s="44"/>
      <c r="RE128" s="44"/>
      <c r="RF128" s="44"/>
      <c r="RG128" s="44"/>
      <c r="RH128" s="44"/>
      <c r="RI128" s="44"/>
      <c r="RJ128" s="44"/>
      <c r="RK128" s="44"/>
      <c r="RL128" s="44"/>
      <c r="RM128" s="44"/>
      <c r="RN128" s="44"/>
      <c r="RO128" s="44"/>
      <c r="RP128" s="44"/>
      <c r="RQ128" s="44"/>
      <c r="RR128" s="44"/>
      <c r="RS128" s="44"/>
      <c r="RT128" s="44"/>
      <c r="RU128" s="44"/>
      <c r="RV128" s="44"/>
      <c r="RW128" s="44"/>
      <c r="RX128" s="44"/>
      <c r="RY128" s="44"/>
      <c r="RZ128" s="44"/>
      <c r="SA128" s="44"/>
      <c r="SB128" s="44"/>
      <c r="SC128" s="44"/>
      <c r="SD128" s="44"/>
      <c r="SE128" s="44"/>
      <c r="SF128" s="44"/>
      <c r="SG128" s="44"/>
      <c r="SH128" s="44"/>
      <c r="SM128">
        <f>'GRR Data'!A124</f>
        <v>0</v>
      </c>
    </row>
    <row r="129" spans="1:507">
      <c r="A129" s="295">
        <v>50</v>
      </c>
      <c r="B129" s="40"/>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44"/>
      <c r="EM129" s="44"/>
      <c r="EN129" s="44"/>
      <c r="EO129" s="44"/>
      <c r="EP129" s="44"/>
      <c r="EQ129" s="44"/>
      <c r="ER129" s="44"/>
      <c r="ES129" s="44"/>
      <c r="ET129" s="44"/>
      <c r="EU129" s="44"/>
      <c r="EV129" s="44"/>
      <c r="EW129" s="44"/>
      <c r="EX129" s="44"/>
      <c r="EY129" s="44"/>
      <c r="EZ129" s="44"/>
      <c r="FA129" s="44"/>
      <c r="FB129" s="44"/>
      <c r="FC129" s="44"/>
      <c r="FD129" s="44"/>
      <c r="FE129" s="44"/>
      <c r="FF129" s="44"/>
      <c r="FG129" s="44"/>
      <c r="FH129" s="44"/>
      <c r="FI129" s="44"/>
      <c r="FJ129" s="44"/>
      <c r="FK129" s="44"/>
      <c r="FL129" s="44"/>
      <c r="FM129" s="44"/>
      <c r="FN129" s="44"/>
      <c r="FO129" s="44"/>
      <c r="FP129" s="44"/>
      <c r="FQ129" s="44"/>
      <c r="FR129" s="44"/>
      <c r="FS129" s="44"/>
      <c r="FT129" s="44"/>
      <c r="FU129" s="44"/>
      <c r="FV129" s="44"/>
      <c r="FW129" s="44"/>
      <c r="FX129" s="44"/>
      <c r="FY129" s="44"/>
      <c r="FZ129" s="44"/>
      <c r="GA129" s="44"/>
      <c r="GB129" s="44"/>
      <c r="GC129" s="44"/>
      <c r="GD129" s="44"/>
      <c r="GE129" s="44"/>
      <c r="GF129" s="44"/>
      <c r="GG129" s="44"/>
      <c r="GH129" s="44"/>
      <c r="GI129" s="44"/>
      <c r="GJ129" s="44"/>
      <c r="GK129" s="44"/>
      <c r="GL129" s="44"/>
      <c r="GM129" s="44"/>
      <c r="GN129" s="44"/>
      <c r="GO129" s="44"/>
      <c r="GP129" s="44"/>
      <c r="GQ129" s="44"/>
      <c r="GR129" s="44"/>
      <c r="GS129" s="44"/>
      <c r="GT129" s="44"/>
      <c r="GU129" s="44"/>
      <c r="GV129" s="44"/>
      <c r="GW129" s="44"/>
      <c r="GX129" s="44"/>
      <c r="GY129" s="44"/>
      <c r="GZ129" s="44"/>
      <c r="HA129" s="44"/>
      <c r="HB129" s="44"/>
      <c r="HC129" s="44"/>
      <c r="HD129" s="44"/>
      <c r="HE129" s="44"/>
      <c r="HF129" s="44"/>
      <c r="HG129" s="44"/>
      <c r="HH129" s="44"/>
      <c r="HI129" s="44"/>
      <c r="HJ129" s="44"/>
      <c r="HK129" s="44"/>
      <c r="HL129" s="44"/>
      <c r="HM129" s="44"/>
      <c r="HN129" s="44"/>
      <c r="HO129" s="44"/>
      <c r="HP129" s="44"/>
      <c r="HQ129" s="44"/>
      <c r="HR129" s="44"/>
      <c r="HS129" s="44"/>
      <c r="HT129" s="44"/>
      <c r="HU129" s="44"/>
      <c r="HV129" s="44"/>
      <c r="HW129" s="44"/>
      <c r="HX129" s="44"/>
      <c r="HY129" s="44"/>
      <c r="HZ129" s="44"/>
      <c r="IA129" s="44"/>
      <c r="IB129" s="44"/>
      <c r="IC129" s="44"/>
      <c r="ID129" s="44"/>
      <c r="IE129" s="44"/>
      <c r="IF129" s="44"/>
      <c r="IG129" s="44"/>
      <c r="IH129" s="44"/>
      <c r="II129" s="44"/>
      <c r="IJ129" s="44"/>
      <c r="IK129" s="44"/>
      <c r="IL129" s="44"/>
      <c r="IM129" s="44"/>
      <c r="IN129" s="44"/>
      <c r="IO129" s="44"/>
      <c r="IP129" s="44"/>
      <c r="IQ129" s="44"/>
      <c r="IR129" s="44"/>
      <c r="IS129" s="44"/>
      <c r="IT129" s="44"/>
      <c r="IU129" s="44"/>
      <c r="IV129" s="44"/>
      <c r="IW129" s="44"/>
      <c r="IX129" s="44"/>
      <c r="IY129" s="44"/>
      <c r="IZ129" s="44"/>
      <c r="JA129" s="44"/>
      <c r="JB129" s="44"/>
      <c r="JC129" s="44"/>
      <c r="JD129" s="44"/>
      <c r="JE129" s="44"/>
      <c r="JF129" s="44"/>
      <c r="JG129" s="44"/>
      <c r="JH129" s="44"/>
      <c r="JI129" s="44"/>
      <c r="JJ129" s="44"/>
      <c r="JK129" s="44"/>
      <c r="JL129" s="44"/>
      <c r="JM129" s="44"/>
      <c r="JN129" s="44"/>
      <c r="JO129" s="44"/>
      <c r="JP129" s="44"/>
      <c r="JQ129" s="44"/>
      <c r="JR129" s="44"/>
      <c r="JS129" s="44"/>
      <c r="JT129" s="44"/>
      <c r="JU129" s="44"/>
      <c r="JV129" s="44"/>
      <c r="JW129" s="44"/>
      <c r="JX129" s="44"/>
      <c r="JY129" s="44"/>
      <c r="JZ129" s="44"/>
      <c r="KA129" s="44"/>
      <c r="KB129" s="44"/>
      <c r="KC129" s="44"/>
      <c r="KD129" s="44"/>
      <c r="KE129" s="44"/>
      <c r="KF129" s="44"/>
      <c r="KG129" s="44"/>
      <c r="KH129" s="44"/>
      <c r="KI129" s="44"/>
      <c r="KJ129" s="44"/>
      <c r="KK129" s="44"/>
      <c r="KL129" s="44"/>
      <c r="KM129" s="44"/>
      <c r="KN129" s="44"/>
      <c r="KO129" s="44"/>
      <c r="KP129" s="44"/>
      <c r="KQ129" s="44"/>
      <c r="KR129" s="44"/>
      <c r="KS129" s="44"/>
      <c r="KT129" s="44"/>
      <c r="KU129" s="44"/>
      <c r="KV129" s="44"/>
      <c r="KW129" s="44"/>
      <c r="KX129" s="44"/>
      <c r="KY129" s="44"/>
      <c r="KZ129" s="44"/>
      <c r="LA129" s="44"/>
      <c r="LB129" s="44"/>
      <c r="LC129" s="44"/>
      <c r="LD129" s="44"/>
      <c r="LE129" s="44"/>
      <c r="LF129" s="44"/>
      <c r="LG129" s="44"/>
      <c r="LH129" s="44"/>
      <c r="LI129" s="44"/>
      <c r="LJ129" s="44"/>
      <c r="LK129" s="44"/>
      <c r="LL129" s="44"/>
      <c r="LM129" s="44"/>
      <c r="LN129" s="44"/>
      <c r="LO129" s="44"/>
      <c r="LP129" s="44"/>
      <c r="LQ129" s="44"/>
      <c r="LR129" s="44"/>
      <c r="LS129" s="44"/>
      <c r="LT129" s="44"/>
      <c r="LU129" s="44"/>
      <c r="LV129" s="44"/>
      <c r="LW129" s="44"/>
      <c r="LX129" s="44"/>
      <c r="LY129" s="44"/>
      <c r="LZ129" s="44"/>
      <c r="MA129" s="44"/>
      <c r="MB129" s="44"/>
      <c r="MC129" s="44"/>
      <c r="MD129" s="44"/>
      <c r="ME129" s="44"/>
      <c r="MF129" s="44"/>
      <c r="MG129" s="44"/>
      <c r="MH129" s="44"/>
      <c r="MI129" s="44"/>
      <c r="MJ129" s="44"/>
      <c r="MK129" s="44"/>
      <c r="ML129" s="44"/>
      <c r="MM129" s="44"/>
      <c r="MN129" s="44"/>
      <c r="MO129" s="44"/>
      <c r="MP129" s="44"/>
      <c r="MQ129" s="44"/>
      <c r="MR129" s="44"/>
      <c r="MS129" s="44"/>
      <c r="MT129" s="44"/>
      <c r="MU129" s="44"/>
      <c r="MV129" s="44"/>
      <c r="MW129" s="44"/>
      <c r="MX129" s="44"/>
      <c r="MY129" s="44"/>
      <c r="MZ129" s="44"/>
      <c r="NA129" s="44"/>
      <c r="NB129" s="44"/>
      <c r="NC129" s="44"/>
      <c r="ND129" s="44"/>
      <c r="NE129" s="44"/>
      <c r="NF129" s="44"/>
      <c r="NG129" s="44"/>
      <c r="NH129" s="44"/>
      <c r="NI129" s="44"/>
      <c r="NJ129" s="44"/>
      <c r="NK129" s="44"/>
      <c r="NL129" s="44"/>
      <c r="NM129" s="44"/>
      <c r="NN129" s="44"/>
      <c r="NO129" s="44"/>
      <c r="NP129" s="44"/>
      <c r="NQ129" s="44"/>
      <c r="NR129" s="44"/>
      <c r="NS129" s="44"/>
      <c r="NT129" s="44"/>
      <c r="NU129" s="44"/>
      <c r="NV129" s="44"/>
      <c r="NW129" s="44"/>
      <c r="NX129" s="44"/>
      <c r="NY129" s="44"/>
      <c r="NZ129" s="44"/>
      <c r="OA129" s="44"/>
      <c r="OB129" s="44"/>
      <c r="OC129" s="44"/>
      <c r="OD129" s="44"/>
      <c r="OE129" s="44"/>
      <c r="OF129" s="44"/>
      <c r="OG129" s="44"/>
      <c r="OH129" s="44"/>
      <c r="OI129" s="44"/>
      <c r="OJ129" s="44"/>
      <c r="OK129" s="44"/>
      <c r="OL129" s="44"/>
      <c r="OM129" s="44"/>
      <c r="ON129" s="44"/>
      <c r="OO129" s="44"/>
      <c r="OP129" s="44"/>
      <c r="OQ129" s="44"/>
      <c r="OR129" s="44"/>
      <c r="OS129" s="44"/>
      <c r="OT129" s="44"/>
      <c r="OU129" s="44"/>
      <c r="OV129" s="44"/>
      <c r="OW129" s="44"/>
      <c r="OX129" s="44"/>
      <c r="OY129" s="44"/>
      <c r="OZ129" s="44"/>
      <c r="PA129" s="44"/>
      <c r="PB129" s="44"/>
      <c r="PC129" s="44"/>
      <c r="PD129" s="44"/>
      <c r="PE129" s="44"/>
      <c r="PF129" s="44"/>
      <c r="PG129" s="44"/>
      <c r="PH129" s="44"/>
      <c r="PI129" s="44"/>
      <c r="PJ129" s="44"/>
      <c r="PK129" s="44"/>
      <c r="PL129" s="44"/>
      <c r="PM129" s="44"/>
      <c r="PN129" s="44"/>
      <c r="PO129" s="44"/>
      <c r="PP129" s="44"/>
      <c r="PQ129" s="44"/>
      <c r="PR129" s="44"/>
      <c r="PS129" s="44"/>
      <c r="PT129" s="44"/>
      <c r="PU129" s="44"/>
      <c r="PV129" s="44"/>
      <c r="PW129" s="44"/>
      <c r="PX129" s="44"/>
      <c r="PY129" s="44"/>
      <c r="PZ129" s="44"/>
      <c r="QA129" s="44"/>
      <c r="QB129" s="44"/>
      <c r="QC129" s="44"/>
      <c r="QD129" s="44"/>
      <c r="QE129" s="44"/>
      <c r="QF129" s="44"/>
      <c r="QG129" s="44"/>
      <c r="QH129" s="44"/>
      <c r="QI129" s="44"/>
      <c r="QJ129" s="44"/>
      <c r="QK129" s="44"/>
      <c r="QL129" s="44"/>
      <c r="QM129" s="44"/>
      <c r="QN129" s="44"/>
      <c r="QO129" s="44"/>
      <c r="QP129" s="44"/>
      <c r="QQ129" s="44"/>
      <c r="QR129" s="44"/>
      <c r="QS129" s="44"/>
      <c r="QT129" s="44"/>
      <c r="QU129" s="44"/>
      <c r="QV129" s="44"/>
      <c r="QW129" s="44"/>
      <c r="QX129" s="44"/>
      <c r="QY129" s="44"/>
      <c r="QZ129" s="44"/>
      <c r="RA129" s="44"/>
      <c r="RB129" s="44"/>
      <c r="RC129" s="44"/>
      <c r="RD129" s="44"/>
      <c r="RE129" s="44"/>
      <c r="RF129" s="44"/>
      <c r="RG129" s="44"/>
      <c r="RH129" s="44"/>
      <c r="RI129" s="44"/>
      <c r="RJ129" s="44"/>
      <c r="RK129" s="44"/>
      <c r="RL129" s="44"/>
      <c r="RM129" s="44"/>
      <c r="RN129" s="44"/>
      <c r="RO129" s="44"/>
      <c r="RP129" s="44"/>
      <c r="RQ129" s="44"/>
      <c r="RR129" s="44"/>
      <c r="RS129" s="44"/>
      <c r="RT129" s="44"/>
      <c r="RU129" s="44"/>
      <c r="RV129" s="44"/>
      <c r="RW129" s="44"/>
      <c r="RX129" s="44"/>
      <c r="RY129" s="44"/>
      <c r="RZ129" s="44"/>
      <c r="SA129" s="44"/>
      <c r="SB129" s="44"/>
      <c r="SC129" s="44"/>
      <c r="SD129" s="44"/>
      <c r="SE129" s="44"/>
      <c r="SF129" s="44"/>
      <c r="SG129" s="44"/>
      <c r="SH129" s="44"/>
      <c r="SM129">
        <f>'GRR Data'!A125</f>
        <v>0</v>
      </c>
    </row>
    <row r="130" spans="1:507">
      <c r="A130" s="295">
        <v>51</v>
      </c>
      <c r="B130" s="40"/>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44"/>
      <c r="EJ130" s="44"/>
      <c r="EK130" s="44"/>
      <c r="EL130" s="44"/>
      <c r="EM130" s="44"/>
      <c r="EN130" s="44"/>
      <c r="EO130" s="44"/>
      <c r="EP130" s="44"/>
      <c r="EQ130" s="44"/>
      <c r="ER130" s="44"/>
      <c r="ES130" s="44"/>
      <c r="ET130" s="44"/>
      <c r="EU130" s="44"/>
      <c r="EV130" s="44"/>
      <c r="EW130" s="44"/>
      <c r="EX130" s="44"/>
      <c r="EY130" s="44"/>
      <c r="EZ130" s="44"/>
      <c r="FA130" s="44"/>
      <c r="FB130" s="44"/>
      <c r="FC130" s="44"/>
      <c r="FD130" s="44"/>
      <c r="FE130" s="44"/>
      <c r="FF130" s="44"/>
      <c r="FG130" s="44"/>
      <c r="FH130" s="44"/>
      <c r="FI130" s="44"/>
      <c r="FJ130" s="44"/>
      <c r="FK130" s="44"/>
      <c r="FL130" s="44"/>
      <c r="FM130" s="44"/>
      <c r="FN130" s="44"/>
      <c r="FO130" s="44"/>
      <c r="FP130" s="44"/>
      <c r="FQ130" s="44"/>
      <c r="FR130" s="44"/>
      <c r="FS130" s="44"/>
      <c r="FT130" s="44"/>
      <c r="FU130" s="44"/>
      <c r="FV130" s="44"/>
      <c r="FW130" s="44"/>
      <c r="FX130" s="44"/>
      <c r="FY130" s="44"/>
      <c r="FZ130" s="44"/>
      <c r="GA130" s="44"/>
      <c r="GB130" s="44"/>
      <c r="GC130" s="44"/>
      <c r="GD130" s="44"/>
      <c r="GE130" s="44"/>
      <c r="GF130" s="44"/>
      <c r="GG130" s="44"/>
      <c r="GH130" s="44"/>
      <c r="GI130" s="44"/>
      <c r="GJ130" s="44"/>
      <c r="GK130" s="44"/>
      <c r="GL130" s="44"/>
      <c r="GM130" s="44"/>
      <c r="GN130" s="44"/>
      <c r="GO130" s="44"/>
      <c r="GP130" s="44"/>
      <c r="GQ130" s="44"/>
      <c r="GR130" s="44"/>
      <c r="GS130" s="44"/>
      <c r="GT130" s="44"/>
      <c r="GU130" s="44"/>
      <c r="GV130" s="44"/>
      <c r="GW130" s="44"/>
      <c r="GX130" s="44"/>
      <c r="GY130" s="44"/>
      <c r="GZ130" s="44"/>
      <c r="HA130" s="44"/>
      <c r="HB130" s="44"/>
      <c r="HC130" s="44"/>
      <c r="HD130" s="44"/>
      <c r="HE130" s="44"/>
      <c r="HF130" s="44"/>
      <c r="HG130" s="44"/>
      <c r="HH130" s="44"/>
      <c r="HI130" s="44"/>
      <c r="HJ130" s="44"/>
      <c r="HK130" s="44"/>
      <c r="HL130" s="44"/>
      <c r="HM130" s="44"/>
      <c r="HN130" s="44"/>
      <c r="HO130" s="44"/>
      <c r="HP130" s="44"/>
      <c r="HQ130" s="44"/>
      <c r="HR130" s="44"/>
      <c r="HS130" s="44"/>
      <c r="HT130" s="44"/>
      <c r="HU130" s="44"/>
      <c r="HV130" s="44"/>
      <c r="HW130" s="44"/>
      <c r="HX130" s="44"/>
      <c r="HY130" s="44"/>
      <c r="HZ130" s="44"/>
      <c r="IA130" s="44"/>
      <c r="IB130" s="44"/>
      <c r="IC130" s="44"/>
      <c r="ID130" s="44"/>
      <c r="IE130" s="44"/>
      <c r="IF130" s="44"/>
      <c r="IG130" s="44"/>
      <c r="IH130" s="44"/>
      <c r="II130" s="44"/>
      <c r="IJ130" s="44"/>
      <c r="IK130" s="44"/>
      <c r="IL130" s="44"/>
      <c r="IM130" s="44"/>
      <c r="IN130" s="44"/>
      <c r="IO130" s="44"/>
      <c r="IP130" s="44"/>
      <c r="IQ130" s="44"/>
      <c r="IR130" s="44"/>
      <c r="IS130" s="44"/>
      <c r="IT130" s="44"/>
      <c r="IU130" s="44"/>
      <c r="IV130" s="44"/>
      <c r="IW130" s="44"/>
      <c r="IX130" s="44"/>
      <c r="IY130" s="44"/>
      <c r="IZ130" s="44"/>
      <c r="JA130" s="44"/>
      <c r="JB130" s="44"/>
      <c r="JC130" s="44"/>
      <c r="JD130" s="44"/>
      <c r="JE130" s="44"/>
      <c r="JF130" s="44"/>
      <c r="JG130" s="44"/>
      <c r="JH130" s="44"/>
      <c r="JI130" s="44"/>
      <c r="JJ130" s="44"/>
      <c r="JK130" s="44"/>
      <c r="JL130" s="44"/>
      <c r="JM130" s="44"/>
      <c r="JN130" s="44"/>
      <c r="JO130" s="44"/>
      <c r="JP130" s="44"/>
      <c r="JQ130" s="44"/>
      <c r="JR130" s="44"/>
      <c r="JS130" s="44"/>
      <c r="JT130" s="44"/>
      <c r="JU130" s="44"/>
      <c r="JV130" s="44"/>
      <c r="JW130" s="44"/>
      <c r="JX130" s="44"/>
      <c r="JY130" s="44"/>
      <c r="JZ130" s="44"/>
      <c r="KA130" s="44"/>
      <c r="KB130" s="44"/>
      <c r="KC130" s="44"/>
      <c r="KD130" s="44"/>
      <c r="KE130" s="44"/>
      <c r="KF130" s="44"/>
      <c r="KG130" s="44"/>
      <c r="KH130" s="44"/>
      <c r="KI130" s="44"/>
      <c r="KJ130" s="44"/>
      <c r="KK130" s="44"/>
      <c r="KL130" s="44"/>
      <c r="KM130" s="44"/>
      <c r="KN130" s="44"/>
      <c r="KO130" s="44"/>
      <c r="KP130" s="44"/>
      <c r="KQ130" s="44"/>
      <c r="KR130" s="44"/>
      <c r="KS130" s="44"/>
      <c r="KT130" s="44"/>
      <c r="KU130" s="44"/>
      <c r="KV130" s="44"/>
      <c r="KW130" s="44"/>
      <c r="KX130" s="44"/>
      <c r="KY130" s="44"/>
      <c r="KZ130" s="44"/>
      <c r="LA130" s="44"/>
      <c r="LB130" s="44"/>
      <c r="LC130" s="44"/>
      <c r="LD130" s="44"/>
      <c r="LE130" s="44"/>
      <c r="LF130" s="44"/>
      <c r="LG130" s="44"/>
      <c r="LH130" s="44"/>
      <c r="LI130" s="44"/>
      <c r="LJ130" s="44"/>
      <c r="LK130" s="44"/>
      <c r="LL130" s="44"/>
      <c r="LM130" s="44"/>
      <c r="LN130" s="44"/>
      <c r="LO130" s="44"/>
      <c r="LP130" s="44"/>
      <c r="LQ130" s="44"/>
      <c r="LR130" s="44"/>
      <c r="LS130" s="44"/>
      <c r="LT130" s="44"/>
      <c r="LU130" s="44"/>
      <c r="LV130" s="44"/>
      <c r="LW130" s="44"/>
      <c r="LX130" s="44"/>
      <c r="LY130" s="44"/>
      <c r="LZ130" s="44"/>
      <c r="MA130" s="44"/>
      <c r="MB130" s="44"/>
      <c r="MC130" s="44"/>
      <c r="MD130" s="44"/>
      <c r="ME130" s="44"/>
      <c r="MF130" s="44"/>
      <c r="MG130" s="44"/>
      <c r="MH130" s="44"/>
      <c r="MI130" s="44"/>
      <c r="MJ130" s="44"/>
      <c r="MK130" s="44"/>
      <c r="ML130" s="44"/>
      <c r="MM130" s="44"/>
      <c r="MN130" s="44"/>
      <c r="MO130" s="44"/>
      <c r="MP130" s="44"/>
      <c r="MQ130" s="44"/>
      <c r="MR130" s="44"/>
      <c r="MS130" s="44"/>
      <c r="MT130" s="44"/>
      <c r="MU130" s="44"/>
      <c r="MV130" s="44"/>
      <c r="MW130" s="44"/>
      <c r="MX130" s="44"/>
      <c r="MY130" s="44"/>
      <c r="MZ130" s="44"/>
      <c r="NA130" s="44"/>
      <c r="NB130" s="44"/>
      <c r="NC130" s="44"/>
      <c r="ND130" s="44"/>
      <c r="NE130" s="44"/>
      <c r="NF130" s="44"/>
      <c r="NG130" s="44"/>
      <c r="NH130" s="44"/>
      <c r="NI130" s="44"/>
      <c r="NJ130" s="44"/>
      <c r="NK130" s="44"/>
      <c r="NL130" s="44"/>
      <c r="NM130" s="44"/>
      <c r="NN130" s="44"/>
      <c r="NO130" s="44"/>
      <c r="NP130" s="44"/>
      <c r="NQ130" s="44"/>
      <c r="NR130" s="44"/>
      <c r="NS130" s="44"/>
      <c r="NT130" s="44"/>
      <c r="NU130" s="44"/>
      <c r="NV130" s="44"/>
      <c r="NW130" s="44"/>
      <c r="NX130" s="44"/>
      <c r="NY130" s="44"/>
      <c r="NZ130" s="44"/>
      <c r="OA130" s="44"/>
      <c r="OB130" s="44"/>
      <c r="OC130" s="44"/>
      <c r="OD130" s="44"/>
      <c r="OE130" s="44"/>
      <c r="OF130" s="44"/>
      <c r="OG130" s="44"/>
      <c r="OH130" s="44"/>
      <c r="OI130" s="44"/>
      <c r="OJ130" s="44"/>
      <c r="OK130" s="44"/>
      <c r="OL130" s="44"/>
      <c r="OM130" s="44"/>
      <c r="ON130" s="44"/>
      <c r="OO130" s="44"/>
      <c r="OP130" s="44"/>
      <c r="OQ130" s="44"/>
      <c r="OR130" s="44"/>
      <c r="OS130" s="44"/>
      <c r="OT130" s="44"/>
      <c r="OU130" s="44"/>
      <c r="OV130" s="44"/>
      <c r="OW130" s="44"/>
      <c r="OX130" s="44"/>
      <c r="OY130" s="44"/>
      <c r="OZ130" s="44"/>
      <c r="PA130" s="44"/>
      <c r="PB130" s="44"/>
      <c r="PC130" s="44"/>
      <c r="PD130" s="44"/>
      <c r="PE130" s="44"/>
      <c r="PF130" s="44"/>
      <c r="PG130" s="44"/>
      <c r="PH130" s="44"/>
      <c r="PI130" s="44"/>
      <c r="PJ130" s="44"/>
      <c r="PK130" s="44"/>
      <c r="PL130" s="44"/>
      <c r="PM130" s="44"/>
      <c r="PN130" s="44"/>
      <c r="PO130" s="44"/>
      <c r="PP130" s="44"/>
      <c r="PQ130" s="44"/>
      <c r="PR130" s="44"/>
      <c r="PS130" s="44"/>
      <c r="PT130" s="44"/>
      <c r="PU130" s="44"/>
      <c r="PV130" s="44"/>
      <c r="PW130" s="44"/>
      <c r="PX130" s="44"/>
      <c r="PY130" s="44"/>
      <c r="PZ130" s="44"/>
      <c r="QA130" s="44"/>
      <c r="QB130" s="44"/>
      <c r="QC130" s="44"/>
      <c r="QD130" s="44"/>
      <c r="QE130" s="44"/>
      <c r="QF130" s="44"/>
      <c r="QG130" s="44"/>
      <c r="QH130" s="44"/>
      <c r="QI130" s="44"/>
      <c r="QJ130" s="44"/>
      <c r="QK130" s="44"/>
      <c r="QL130" s="44"/>
      <c r="QM130" s="44"/>
      <c r="QN130" s="44"/>
      <c r="QO130" s="44"/>
      <c r="QP130" s="44"/>
      <c r="QQ130" s="44"/>
      <c r="QR130" s="44"/>
      <c r="QS130" s="44"/>
      <c r="QT130" s="44"/>
      <c r="QU130" s="44"/>
      <c r="QV130" s="44"/>
      <c r="QW130" s="44"/>
      <c r="QX130" s="44"/>
      <c r="QY130" s="44"/>
      <c r="QZ130" s="44"/>
      <c r="RA130" s="44"/>
      <c r="RB130" s="44"/>
      <c r="RC130" s="44"/>
      <c r="RD130" s="44"/>
      <c r="RE130" s="44"/>
      <c r="RF130" s="44"/>
      <c r="RG130" s="44"/>
      <c r="RH130" s="44"/>
      <c r="RI130" s="44"/>
      <c r="RJ130" s="44"/>
      <c r="RK130" s="44"/>
      <c r="RL130" s="44"/>
      <c r="RM130" s="44"/>
      <c r="RN130" s="44"/>
      <c r="RO130" s="44"/>
      <c r="RP130" s="44"/>
      <c r="RQ130" s="44"/>
      <c r="RR130" s="44"/>
      <c r="RS130" s="44"/>
      <c r="RT130" s="44"/>
      <c r="RU130" s="44"/>
      <c r="RV130" s="44"/>
      <c r="RW130" s="44"/>
      <c r="RX130" s="44"/>
      <c r="RY130" s="44"/>
      <c r="RZ130" s="44"/>
      <c r="SA130" s="44"/>
      <c r="SB130" s="44"/>
      <c r="SC130" s="44"/>
      <c r="SD130" s="44"/>
      <c r="SE130" s="44"/>
      <c r="SF130" s="44"/>
      <c r="SG130" s="44"/>
      <c r="SH130" s="44"/>
      <c r="SM130">
        <f>'GRR Data'!A126</f>
        <v>0</v>
      </c>
    </row>
    <row r="131" spans="1:507">
      <c r="A131" s="295">
        <v>52</v>
      </c>
      <c r="B131" s="40"/>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c r="CJ131" s="44"/>
      <c r="CK131" s="44"/>
      <c r="CL131" s="44"/>
      <c r="CM131" s="44"/>
      <c r="CN131" s="44"/>
      <c r="CO131" s="44"/>
      <c r="CP131" s="44"/>
      <c r="CQ131" s="44"/>
      <c r="CR131" s="44"/>
      <c r="CS131" s="44"/>
      <c r="CT131" s="44"/>
      <c r="CU131" s="44"/>
      <c r="CV131" s="44"/>
      <c r="CW131" s="44"/>
      <c r="CX131" s="44"/>
      <c r="CY131" s="44"/>
      <c r="CZ131" s="44"/>
      <c r="DA131" s="44"/>
      <c r="DB131" s="44"/>
      <c r="DC131" s="44"/>
      <c r="DD131" s="44"/>
      <c r="DE131" s="44"/>
      <c r="DF131" s="44"/>
      <c r="DG131" s="44"/>
      <c r="DH131" s="44"/>
      <c r="DI131" s="44"/>
      <c r="DJ131" s="44"/>
      <c r="DK131" s="44"/>
      <c r="DL131" s="44"/>
      <c r="DM131" s="44"/>
      <c r="DN131" s="44"/>
      <c r="DO131" s="44"/>
      <c r="DP131" s="44"/>
      <c r="DQ131" s="44"/>
      <c r="DR131" s="44"/>
      <c r="DS131" s="44"/>
      <c r="DT131" s="44"/>
      <c r="DU131" s="44"/>
      <c r="DV131" s="44"/>
      <c r="DW131" s="44"/>
      <c r="DX131" s="44"/>
      <c r="DY131" s="44"/>
      <c r="DZ131" s="44"/>
      <c r="EA131" s="44"/>
      <c r="EB131" s="44"/>
      <c r="EC131" s="44"/>
      <c r="ED131" s="44"/>
      <c r="EE131" s="44"/>
      <c r="EF131" s="44"/>
      <c r="EG131" s="44"/>
      <c r="EH131" s="44"/>
      <c r="EI131" s="44"/>
      <c r="EJ131" s="44"/>
      <c r="EK131" s="44"/>
      <c r="EL131" s="44"/>
      <c r="EM131" s="44"/>
      <c r="EN131" s="44"/>
      <c r="EO131" s="44"/>
      <c r="EP131" s="44"/>
      <c r="EQ131" s="44"/>
      <c r="ER131" s="44"/>
      <c r="ES131" s="44"/>
      <c r="ET131" s="44"/>
      <c r="EU131" s="44"/>
      <c r="EV131" s="44"/>
      <c r="EW131" s="44"/>
      <c r="EX131" s="44"/>
      <c r="EY131" s="44"/>
      <c r="EZ131" s="44"/>
      <c r="FA131" s="44"/>
      <c r="FB131" s="44"/>
      <c r="FC131" s="44"/>
      <c r="FD131" s="44"/>
      <c r="FE131" s="44"/>
      <c r="FF131" s="44"/>
      <c r="FG131" s="44"/>
      <c r="FH131" s="44"/>
      <c r="FI131" s="44"/>
      <c r="FJ131" s="44"/>
      <c r="FK131" s="44"/>
      <c r="FL131" s="44"/>
      <c r="FM131" s="44"/>
      <c r="FN131" s="44"/>
      <c r="FO131" s="44"/>
      <c r="FP131" s="44"/>
      <c r="FQ131" s="44"/>
      <c r="FR131" s="44"/>
      <c r="FS131" s="44"/>
      <c r="FT131" s="44"/>
      <c r="FU131" s="44"/>
      <c r="FV131" s="44"/>
      <c r="FW131" s="44"/>
      <c r="FX131" s="44"/>
      <c r="FY131" s="44"/>
      <c r="FZ131" s="44"/>
      <c r="GA131" s="44"/>
      <c r="GB131" s="44"/>
      <c r="GC131" s="44"/>
      <c r="GD131" s="44"/>
      <c r="GE131" s="44"/>
      <c r="GF131" s="44"/>
      <c r="GG131" s="44"/>
      <c r="GH131" s="44"/>
      <c r="GI131" s="44"/>
      <c r="GJ131" s="44"/>
      <c r="GK131" s="44"/>
      <c r="GL131" s="44"/>
      <c r="GM131" s="44"/>
      <c r="GN131" s="44"/>
      <c r="GO131" s="44"/>
      <c r="GP131" s="44"/>
      <c r="GQ131" s="44"/>
      <c r="GR131" s="44"/>
      <c r="GS131" s="44"/>
      <c r="GT131" s="44"/>
      <c r="GU131" s="44"/>
      <c r="GV131" s="44"/>
      <c r="GW131" s="44"/>
      <c r="GX131" s="44"/>
      <c r="GY131" s="44"/>
      <c r="GZ131" s="44"/>
      <c r="HA131" s="44"/>
      <c r="HB131" s="44"/>
      <c r="HC131" s="44"/>
      <c r="HD131" s="44"/>
      <c r="HE131" s="44"/>
      <c r="HF131" s="44"/>
      <c r="HG131" s="44"/>
      <c r="HH131" s="44"/>
      <c r="HI131" s="44"/>
      <c r="HJ131" s="44"/>
      <c r="HK131" s="44"/>
      <c r="HL131" s="44"/>
      <c r="HM131" s="44"/>
      <c r="HN131" s="44"/>
      <c r="HO131" s="44"/>
      <c r="HP131" s="44"/>
      <c r="HQ131" s="44"/>
      <c r="HR131" s="44"/>
      <c r="HS131" s="44"/>
      <c r="HT131" s="44"/>
      <c r="HU131" s="44"/>
      <c r="HV131" s="44"/>
      <c r="HW131" s="44"/>
      <c r="HX131" s="44"/>
      <c r="HY131" s="44"/>
      <c r="HZ131" s="44"/>
      <c r="IA131" s="44"/>
      <c r="IB131" s="44"/>
      <c r="IC131" s="44"/>
      <c r="ID131" s="44"/>
      <c r="IE131" s="44"/>
      <c r="IF131" s="44"/>
      <c r="IG131" s="44"/>
      <c r="IH131" s="44"/>
      <c r="II131" s="44"/>
      <c r="IJ131" s="44"/>
      <c r="IK131" s="44"/>
      <c r="IL131" s="44"/>
      <c r="IM131" s="44"/>
      <c r="IN131" s="44"/>
      <c r="IO131" s="44"/>
      <c r="IP131" s="44"/>
      <c r="IQ131" s="44"/>
      <c r="IR131" s="44"/>
      <c r="IS131" s="44"/>
      <c r="IT131" s="44"/>
      <c r="IU131" s="44"/>
      <c r="IV131" s="44"/>
      <c r="IW131" s="44"/>
      <c r="IX131" s="44"/>
      <c r="IY131" s="44"/>
      <c r="IZ131" s="44"/>
      <c r="JA131" s="44"/>
      <c r="JB131" s="44"/>
      <c r="JC131" s="44"/>
      <c r="JD131" s="44"/>
      <c r="JE131" s="44"/>
      <c r="JF131" s="44"/>
      <c r="JG131" s="44"/>
      <c r="JH131" s="44"/>
      <c r="JI131" s="44"/>
      <c r="JJ131" s="44"/>
      <c r="JK131" s="44"/>
      <c r="JL131" s="44"/>
      <c r="JM131" s="44"/>
      <c r="JN131" s="44"/>
      <c r="JO131" s="44"/>
      <c r="JP131" s="44"/>
      <c r="JQ131" s="44"/>
      <c r="JR131" s="44"/>
      <c r="JS131" s="44"/>
      <c r="JT131" s="44"/>
      <c r="JU131" s="44"/>
      <c r="JV131" s="44"/>
      <c r="JW131" s="44"/>
      <c r="JX131" s="44"/>
      <c r="JY131" s="44"/>
      <c r="JZ131" s="44"/>
      <c r="KA131" s="44"/>
      <c r="KB131" s="44"/>
      <c r="KC131" s="44"/>
      <c r="KD131" s="44"/>
      <c r="KE131" s="44"/>
      <c r="KF131" s="44"/>
      <c r="KG131" s="44"/>
      <c r="KH131" s="44"/>
      <c r="KI131" s="44"/>
      <c r="KJ131" s="44"/>
      <c r="KK131" s="44"/>
      <c r="KL131" s="44"/>
      <c r="KM131" s="44"/>
      <c r="KN131" s="44"/>
      <c r="KO131" s="44"/>
      <c r="KP131" s="44"/>
      <c r="KQ131" s="44"/>
      <c r="KR131" s="44"/>
      <c r="KS131" s="44"/>
      <c r="KT131" s="44"/>
      <c r="KU131" s="44"/>
      <c r="KV131" s="44"/>
      <c r="KW131" s="44"/>
      <c r="KX131" s="44"/>
      <c r="KY131" s="44"/>
      <c r="KZ131" s="44"/>
      <c r="LA131" s="44"/>
      <c r="LB131" s="44"/>
      <c r="LC131" s="44"/>
      <c r="LD131" s="44"/>
      <c r="LE131" s="44"/>
      <c r="LF131" s="44"/>
      <c r="LG131" s="44"/>
      <c r="LH131" s="44"/>
      <c r="LI131" s="44"/>
      <c r="LJ131" s="44"/>
      <c r="LK131" s="44"/>
      <c r="LL131" s="44"/>
      <c r="LM131" s="44"/>
      <c r="LN131" s="44"/>
      <c r="LO131" s="44"/>
      <c r="LP131" s="44"/>
      <c r="LQ131" s="44"/>
      <c r="LR131" s="44"/>
      <c r="LS131" s="44"/>
      <c r="LT131" s="44"/>
      <c r="LU131" s="44"/>
      <c r="LV131" s="44"/>
      <c r="LW131" s="44"/>
      <c r="LX131" s="44"/>
      <c r="LY131" s="44"/>
      <c r="LZ131" s="44"/>
      <c r="MA131" s="44"/>
      <c r="MB131" s="44"/>
      <c r="MC131" s="44"/>
      <c r="MD131" s="44"/>
      <c r="ME131" s="44"/>
      <c r="MF131" s="44"/>
      <c r="MG131" s="44"/>
      <c r="MH131" s="44"/>
      <c r="MI131" s="44"/>
      <c r="MJ131" s="44"/>
      <c r="MK131" s="44"/>
      <c r="ML131" s="44"/>
      <c r="MM131" s="44"/>
      <c r="MN131" s="44"/>
      <c r="MO131" s="44"/>
      <c r="MP131" s="44"/>
      <c r="MQ131" s="44"/>
      <c r="MR131" s="44"/>
      <c r="MS131" s="44"/>
      <c r="MT131" s="44"/>
      <c r="MU131" s="44"/>
      <c r="MV131" s="44"/>
      <c r="MW131" s="44"/>
      <c r="MX131" s="44"/>
      <c r="MY131" s="44"/>
      <c r="MZ131" s="44"/>
      <c r="NA131" s="44"/>
      <c r="NB131" s="44"/>
      <c r="NC131" s="44"/>
      <c r="ND131" s="44"/>
      <c r="NE131" s="44"/>
      <c r="NF131" s="44"/>
      <c r="NG131" s="44"/>
      <c r="NH131" s="44"/>
      <c r="NI131" s="44"/>
      <c r="NJ131" s="44"/>
      <c r="NK131" s="44"/>
      <c r="NL131" s="44"/>
      <c r="NM131" s="44"/>
      <c r="NN131" s="44"/>
      <c r="NO131" s="44"/>
      <c r="NP131" s="44"/>
      <c r="NQ131" s="44"/>
      <c r="NR131" s="44"/>
      <c r="NS131" s="44"/>
      <c r="NT131" s="44"/>
      <c r="NU131" s="44"/>
      <c r="NV131" s="44"/>
      <c r="NW131" s="44"/>
      <c r="NX131" s="44"/>
      <c r="NY131" s="44"/>
      <c r="NZ131" s="44"/>
      <c r="OA131" s="44"/>
      <c r="OB131" s="44"/>
      <c r="OC131" s="44"/>
      <c r="OD131" s="44"/>
      <c r="OE131" s="44"/>
      <c r="OF131" s="44"/>
      <c r="OG131" s="44"/>
      <c r="OH131" s="44"/>
      <c r="OI131" s="44"/>
      <c r="OJ131" s="44"/>
      <c r="OK131" s="44"/>
      <c r="OL131" s="44"/>
      <c r="OM131" s="44"/>
      <c r="ON131" s="44"/>
      <c r="OO131" s="44"/>
      <c r="OP131" s="44"/>
      <c r="OQ131" s="44"/>
      <c r="OR131" s="44"/>
      <c r="OS131" s="44"/>
      <c r="OT131" s="44"/>
      <c r="OU131" s="44"/>
      <c r="OV131" s="44"/>
      <c r="OW131" s="44"/>
      <c r="OX131" s="44"/>
      <c r="OY131" s="44"/>
      <c r="OZ131" s="44"/>
      <c r="PA131" s="44"/>
      <c r="PB131" s="44"/>
      <c r="PC131" s="44"/>
      <c r="PD131" s="44"/>
      <c r="PE131" s="44"/>
      <c r="PF131" s="44"/>
      <c r="PG131" s="44"/>
      <c r="PH131" s="44"/>
      <c r="PI131" s="44"/>
      <c r="PJ131" s="44"/>
      <c r="PK131" s="44"/>
      <c r="PL131" s="44"/>
      <c r="PM131" s="44"/>
      <c r="PN131" s="44"/>
      <c r="PO131" s="44"/>
      <c r="PP131" s="44"/>
      <c r="PQ131" s="44"/>
      <c r="PR131" s="44"/>
      <c r="PS131" s="44"/>
      <c r="PT131" s="44"/>
      <c r="PU131" s="44"/>
      <c r="PV131" s="44"/>
      <c r="PW131" s="44"/>
      <c r="PX131" s="44"/>
      <c r="PY131" s="44"/>
      <c r="PZ131" s="44"/>
      <c r="QA131" s="44"/>
      <c r="QB131" s="44"/>
      <c r="QC131" s="44"/>
      <c r="QD131" s="44"/>
      <c r="QE131" s="44"/>
      <c r="QF131" s="44"/>
      <c r="QG131" s="44"/>
      <c r="QH131" s="44"/>
      <c r="QI131" s="44"/>
      <c r="QJ131" s="44"/>
      <c r="QK131" s="44"/>
      <c r="QL131" s="44"/>
      <c r="QM131" s="44"/>
      <c r="QN131" s="44"/>
      <c r="QO131" s="44"/>
      <c r="QP131" s="44"/>
      <c r="QQ131" s="44"/>
      <c r="QR131" s="44"/>
      <c r="QS131" s="44"/>
      <c r="QT131" s="44"/>
      <c r="QU131" s="44"/>
      <c r="QV131" s="44"/>
      <c r="QW131" s="44"/>
      <c r="QX131" s="44"/>
      <c r="QY131" s="44"/>
      <c r="QZ131" s="44"/>
      <c r="RA131" s="44"/>
      <c r="RB131" s="44"/>
      <c r="RC131" s="44"/>
      <c r="RD131" s="44"/>
      <c r="RE131" s="44"/>
      <c r="RF131" s="44"/>
      <c r="RG131" s="44"/>
      <c r="RH131" s="44"/>
      <c r="RI131" s="44"/>
      <c r="RJ131" s="44"/>
      <c r="RK131" s="44"/>
      <c r="RL131" s="44"/>
      <c r="RM131" s="44"/>
      <c r="RN131" s="44"/>
      <c r="RO131" s="44"/>
      <c r="RP131" s="44"/>
      <c r="RQ131" s="44"/>
      <c r="RR131" s="44"/>
      <c r="RS131" s="44"/>
      <c r="RT131" s="44"/>
      <c r="RU131" s="44"/>
      <c r="RV131" s="44"/>
      <c r="RW131" s="44"/>
      <c r="RX131" s="44"/>
      <c r="RY131" s="44"/>
      <c r="RZ131" s="44"/>
      <c r="SA131" s="44"/>
      <c r="SB131" s="44"/>
      <c r="SC131" s="44"/>
      <c r="SD131" s="44"/>
      <c r="SE131" s="44"/>
      <c r="SF131" s="44"/>
      <c r="SG131" s="44"/>
      <c r="SH131" s="44"/>
      <c r="SM131">
        <f>'GRR Data'!A127</f>
        <v>0</v>
      </c>
    </row>
    <row r="132" spans="1:507">
      <c r="A132" s="295">
        <v>53</v>
      </c>
      <c r="B132" s="40"/>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44"/>
      <c r="EJ132" s="44"/>
      <c r="EK132" s="44"/>
      <c r="EL132" s="44"/>
      <c r="EM132" s="44"/>
      <c r="EN132" s="44"/>
      <c r="EO132" s="44"/>
      <c r="EP132" s="44"/>
      <c r="EQ132" s="44"/>
      <c r="ER132" s="44"/>
      <c r="ES132" s="44"/>
      <c r="ET132" s="44"/>
      <c r="EU132" s="44"/>
      <c r="EV132" s="44"/>
      <c r="EW132" s="44"/>
      <c r="EX132" s="44"/>
      <c r="EY132" s="44"/>
      <c r="EZ132" s="44"/>
      <c r="FA132" s="44"/>
      <c r="FB132" s="44"/>
      <c r="FC132" s="44"/>
      <c r="FD132" s="44"/>
      <c r="FE132" s="44"/>
      <c r="FF132" s="44"/>
      <c r="FG132" s="44"/>
      <c r="FH132" s="44"/>
      <c r="FI132" s="44"/>
      <c r="FJ132" s="44"/>
      <c r="FK132" s="44"/>
      <c r="FL132" s="44"/>
      <c r="FM132" s="44"/>
      <c r="FN132" s="44"/>
      <c r="FO132" s="44"/>
      <c r="FP132" s="44"/>
      <c r="FQ132" s="44"/>
      <c r="FR132" s="44"/>
      <c r="FS132" s="44"/>
      <c r="FT132" s="44"/>
      <c r="FU132" s="44"/>
      <c r="FV132" s="44"/>
      <c r="FW132" s="44"/>
      <c r="FX132" s="44"/>
      <c r="FY132" s="44"/>
      <c r="FZ132" s="44"/>
      <c r="GA132" s="44"/>
      <c r="GB132" s="44"/>
      <c r="GC132" s="44"/>
      <c r="GD132" s="44"/>
      <c r="GE132" s="44"/>
      <c r="GF132" s="44"/>
      <c r="GG132" s="44"/>
      <c r="GH132" s="44"/>
      <c r="GI132" s="44"/>
      <c r="GJ132" s="44"/>
      <c r="GK132" s="44"/>
      <c r="GL132" s="44"/>
      <c r="GM132" s="44"/>
      <c r="GN132" s="44"/>
      <c r="GO132" s="44"/>
      <c r="GP132" s="44"/>
      <c r="GQ132" s="44"/>
      <c r="GR132" s="44"/>
      <c r="GS132" s="44"/>
      <c r="GT132" s="44"/>
      <c r="GU132" s="44"/>
      <c r="GV132" s="44"/>
      <c r="GW132" s="44"/>
      <c r="GX132" s="44"/>
      <c r="GY132" s="44"/>
      <c r="GZ132" s="44"/>
      <c r="HA132" s="44"/>
      <c r="HB132" s="44"/>
      <c r="HC132" s="44"/>
      <c r="HD132" s="44"/>
      <c r="HE132" s="44"/>
      <c r="HF132" s="44"/>
      <c r="HG132" s="44"/>
      <c r="HH132" s="44"/>
      <c r="HI132" s="44"/>
      <c r="HJ132" s="44"/>
      <c r="HK132" s="44"/>
      <c r="HL132" s="44"/>
      <c r="HM132" s="44"/>
      <c r="HN132" s="44"/>
      <c r="HO132" s="44"/>
      <c r="HP132" s="44"/>
      <c r="HQ132" s="44"/>
      <c r="HR132" s="44"/>
      <c r="HS132" s="44"/>
      <c r="HT132" s="44"/>
      <c r="HU132" s="44"/>
      <c r="HV132" s="44"/>
      <c r="HW132" s="44"/>
      <c r="HX132" s="44"/>
      <c r="HY132" s="44"/>
      <c r="HZ132" s="44"/>
      <c r="IA132" s="44"/>
      <c r="IB132" s="44"/>
      <c r="IC132" s="44"/>
      <c r="ID132" s="44"/>
      <c r="IE132" s="44"/>
      <c r="IF132" s="44"/>
      <c r="IG132" s="44"/>
      <c r="IH132" s="44"/>
      <c r="II132" s="44"/>
      <c r="IJ132" s="44"/>
      <c r="IK132" s="44"/>
      <c r="IL132" s="44"/>
      <c r="IM132" s="44"/>
      <c r="IN132" s="44"/>
      <c r="IO132" s="44"/>
      <c r="IP132" s="44"/>
      <c r="IQ132" s="44"/>
      <c r="IR132" s="44"/>
      <c r="IS132" s="44"/>
      <c r="IT132" s="44"/>
      <c r="IU132" s="44"/>
      <c r="IV132" s="44"/>
      <c r="IW132" s="44"/>
      <c r="IX132" s="44"/>
      <c r="IY132" s="44"/>
      <c r="IZ132" s="44"/>
      <c r="JA132" s="44"/>
      <c r="JB132" s="44"/>
      <c r="JC132" s="44"/>
      <c r="JD132" s="44"/>
      <c r="JE132" s="44"/>
      <c r="JF132" s="44"/>
      <c r="JG132" s="44"/>
      <c r="JH132" s="44"/>
      <c r="JI132" s="44"/>
      <c r="JJ132" s="44"/>
      <c r="JK132" s="44"/>
      <c r="JL132" s="44"/>
      <c r="JM132" s="44"/>
      <c r="JN132" s="44"/>
      <c r="JO132" s="44"/>
      <c r="JP132" s="44"/>
      <c r="JQ132" s="44"/>
      <c r="JR132" s="44"/>
      <c r="JS132" s="44"/>
      <c r="JT132" s="44"/>
      <c r="JU132" s="44"/>
      <c r="JV132" s="44"/>
      <c r="JW132" s="44"/>
      <c r="JX132" s="44"/>
      <c r="JY132" s="44"/>
      <c r="JZ132" s="44"/>
      <c r="KA132" s="44"/>
      <c r="KB132" s="44"/>
      <c r="KC132" s="44"/>
      <c r="KD132" s="44"/>
      <c r="KE132" s="44"/>
      <c r="KF132" s="44"/>
      <c r="KG132" s="44"/>
      <c r="KH132" s="44"/>
      <c r="KI132" s="44"/>
      <c r="KJ132" s="44"/>
      <c r="KK132" s="44"/>
      <c r="KL132" s="44"/>
      <c r="KM132" s="44"/>
      <c r="KN132" s="44"/>
      <c r="KO132" s="44"/>
      <c r="KP132" s="44"/>
      <c r="KQ132" s="44"/>
      <c r="KR132" s="44"/>
      <c r="KS132" s="44"/>
      <c r="KT132" s="44"/>
      <c r="KU132" s="44"/>
      <c r="KV132" s="44"/>
      <c r="KW132" s="44"/>
      <c r="KX132" s="44"/>
      <c r="KY132" s="44"/>
      <c r="KZ132" s="44"/>
      <c r="LA132" s="44"/>
      <c r="LB132" s="44"/>
      <c r="LC132" s="44"/>
      <c r="LD132" s="44"/>
      <c r="LE132" s="44"/>
      <c r="LF132" s="44"/>
      <c r="LG132" s="44"/>
      <c r="LH132" s="44"/>
      <c r="LI132" s="44"/>
      <c r="LJ132" s="44"/>
      <c r="LK132" s="44"/>
      <c r="LL132" s="44"/>
      <c r="LM132" s="44"/>
      <c r="LN132" s="44"/>
      <c r="LO132" s="44"/>
      <c r="LP132" s="44"/>
      <c r="LQ132" s="44"/>
      <c r="LR132" s="44"/>
      <c r="LS132" s="44"/>
      <c r="LT132" s="44"/>
      <c r="LU132" s="44"/>
      <c r="LV132" s="44"/>
      <c r="LW132" s="44"/>
      <c r="LX132" s="44"/>
      <c r="LY132" s="44"/>
      <c r="LZ132" s="44"/>
      <c r="MA132" s="44"/>
      <c r="MB132" s="44"/>
      <c r="MC132" s="44"/>
      <c r="MD132" s="44"/>
      <c r="ME132" s="44"/>
      <c r="MF132" s="44"/>
      <c r="MG132" s="44"/>
      <c r="MH132" s="44"/>
      <c r="MI132" s="44"/>
      <c r="MJ132" s="44"/>
      <c r="MK132" s="44"/>
      <c r="ML132" s="44"/>
      <c r="MM132" s="44"/>
      <c r="MN132" s="44"/>
      <c r="MO132" s="44"/>
      <c r="MP132" s="44"/>
      <c r="MQ132" s="44"/>
      <c r="MR132" s="44"/>
      <c r="MS132" s="44"/>
      <c r="MT132" s="44"/>
      <c r="MU132" s="44"/>
      <c r="MV132" s="44"/>
      <c r="MW132" s="44"/>
      <c r="MX132" s="44"/>
      <c r="MY132" s="44"/>
      <c r="MZ132" s="44"/>
      <c r="NA132" s="44"/>
      <c r="NB132" s="44"/>
      <c r="NC132" s="44"/>
      <c r="ND132" s="44"/>
      <c r="NE132" s="44"/>
      <c r="NF132" s="44"/>
      <c r="NG132" s="44"/>
      <c r="NH132" s="44"/>
      <c r="NI132" s="44"/>
      <c r="NJ132" s="44"/>
      <c r="NK132" s="44"/>
      <c r="NL132" s="44"/>
      <c r="NM132" s="44"/>
      <c r="NN132" s="44"/>
      <c r="NO132" s="44"/>
      <c r="NP132" s="44"/>
      <c r="NQ132" s="44"/>
      <c r="NR132" s="44"/>
      <c r="NS132" s="44"/>
      <c r="NT132" s="44"/>
      <c r="NU132" s="44"/>
      <c r="NV132" s="44"/>
      <c r="NW132" s="44"/>
      <c r="NX132" s="44"/>
      <c r="NY132" s="44"/>
      <c r="NZ132" s="44"/>
      <c r="OA132" s="44"/>
      <c r="OB132" s="44"/>
      <c r="OC132" s="44"/>
      <c r="OD132" s="44"/>
      <c r="OE132" s="44"/>
      <c r="OF132" s="44"/>
      <c r="OG132" s="44"/>
      <c r="OH132" s="44"/>
      <c r="OI132" s="44"/>
      <c r="OJ132" s="44"/>
      <c r="OK132" s="44"/>
      <c r="OL132" s="44"/>
      <c r="OM132" s="44"/>
      <c r="ON132" s="44"/>
      <c r="OO132" s="44"/>
      <c r="OP132" s="44"/>
      <c r="OQ132" s="44"/>
      <c r="OR132" s="44"/>
      <c r="OS132" s="44"/>
      <c r="OT132" s="44"/>
      <c r="OU132" s="44"/>
      <c r="OV132" s="44"/>
      <c r="OW132" s="44"/>
      <c r="OX132" s="44"/>
      <c r="OY132" s="44"/>
      <c r="OZ132" s="44"/>
      <c r="PA132" s="44"/>
      <c r="PB132" s="44"/>
      <c r="PC132" s="44"/>
      <c r="PD132" s="44"/>
      <c r="PE132" s="44"/>
      <c r="PF132" s="44"/>
      <c r="PG132" s="44"/>
      <c r="PH132" s="44"/>
      <c r="PI132" s="44"/>
      <c r="PJ132" s="44"/>
      <c r="PK132" s="44"/>
      <c r="PL132" s="44"/>
      <c r="PM132" s="44"/>
      <c r="PN132" s="44"/>
      <c r="PO132" s="44"/>
      <c r="PP132" s="44"/>
      <c r="PQ132" s="44"/>
      <c r="PR132" s="44"/>
      <c r="PS132" s="44"/>
      <c r="PT132" s="44"/>
      <c r="PU132" s="44"/>
      <c r="PV132" s="44"/>
      <c r="PW132" s="44"/>
      <c r="PX132" s="44"/>
      <c r="PY132" s="44"/>
      <c r="PZ132" s="44"/>
      <c r="QA132" s="44"/>
      <c r="QB132" s="44"/>
      <c r="QC132" s="44"/>
      <c r="QD132" s="44"/>
      <c r="QE132" s="44"/>
      <c r="QF132" s="44"/>
      <c r="QG132" s="44"/>
      <c r="QH132" s="44"/>
      <c r="QI132" s="44"/>
      <c r="QJ132" s="44"/>
      <c r="QK132" s="44"/>
      <c r="QL132" s="44"/>
      <c r="QM132" s="44"/>
      <c r="QN132" s="44"/>
      <c r="QO132" s="44"/>
      <c r="QP132" s="44"/>
      <c r="QQ132" s="44"/>
      <c r="QR132" s="44"/>
      <c r="QS132" s="44"/>
      <c r="QT132" s="44"/>
      <c r="QU132" s="44"/>
      <c r="QV132" s="44"/>
      <c r="QW132" s="44"/>
      <c r="QX132" s="44"/>
      <c r="QY132" s="44"/>
      <c r="QZ132" s="44"/>
      <c r="RA132" s="44"/>
      <c r="RB132" s="44"/>
      <c r="RC132" s="44"/>
      <c r="RD132" s="44"/>
      <c r="RE132" s="44"/>
      <c r="RF132" s="44"/>
      <c r="RG132" s="44"/>
      <c r="RH132" s="44"/>
      <c r="RI132" s="44"/>
      <c r="RJ132" s="44"/>
      <c r="RK132" s="44"/>
      <c r="RL132" s="44"/>
      <c r="RM132" s="44"/>
      <c r="RN132" s="44"/>
      <c r="RO132" s="44"/>
      <c r="RP132" s="44"/>
      <c r="RQ132" s="44"/>
      <c r="RR132" s="44"/>
      <c r="RS132" s="44"/>
      <c r="RT132" s="44"/>
      <c r="RU132" s="44"/>
      <c r="RV132" s="44"/>
      <c r="RW132" s="44"/>
      <c r="RX132" s="44"/>
      <c r="RY132" s="44"/>
      <c r="RZ132" s="44"/>
      <c r="SA132" s="44"/>
      <c r="SB132" s="44"/>
      <c r="SC132" s="44"/>
      <c r="SD132" s="44"/>
      <c r="SE132" s="44"/>
      <c r="SF132" s="44"/>
      <c r="SG132" s="44"/>
      <c r="SH132" s="44"/>
      <c r="SM132">
        <f>'GRR Data'!A128</f>
        <v>0</v>
      </c>
    </row>
    <row r="133" spans="1:507">
      <c r="A133" s="295">
        <v>54</v>
      </c>
      <c r="B133" s="40"/>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44"/>
      <c r="EJ133" s="44"/>
      <c r="EK133" s="44"/>
      <c r="EL133" s="44"/>
      <c r="EM133" s="44"/>
      <c r="EN133" s="44"/>
      <c r="EO133" s="44"/>
      <c r="EP133" s="44"/>
      <c r="EQ133" s="44"/>
      <c r="ER133" s="44"/>
      <c r="ES133" s="44"/>
      <c r="ET133" s="44"/>
      <c r="EU133" s="44"/>
      <c r="EV133" s="44"/>
      <c r="EW133" s="44"/>
      <c r="EX133" s="44"/>
      <c r="EY133" s="44"/>
      <c r="EZ133" s="44"/>
      <c r="FA133" s="44"/>
      <c r="FB133" s="44"/>
      <c r="FC133" s="44"/>
      <c r="FD133" s="44"/>
      <c r="FE133" s="44"/>
      <c r="FF133" s="44"/>
      <c r="FG133" s="44"/>
      <c r="FH133" s="44"/>
      <c r="FI133" s="44"/>
      <c r="FJ133" s="44"/>
      <c r="FK133" s="44"/>
      <c r="FL133" s="44"/>
      <c r="FM133" s="44"/>
      <c r="FN133" s="44"/>
      <c r="FO133" s="44"/>
      <c r="FP133" s="44"/>
      <c r="FQ133" s="44"/>
      <c r="FR133" s="44"/>
      <c r="FS133" s="44"/>
      <c r="FT133" s="44"/>
      <c r="FU133" s="44"/>
      <c r="FV133" s="44"/>
      <c r="FW133" s="44"/>
      <c r="FX133" s="44"/>
      <c r="FY133" s="44"/>
      <c r="FZ133" s="44"/>
      <c r="GA133" s="44"/>
      <c r="GB133" s="44"/>
      <c r="GC133" s="44"/>
      <c r="GD133" s="44"/>
      <c r="GE133" s="44"/>
      <c r="GF133" s="44"/>
      <c r="GG133" s="44"/>
      <c r="GH133" s="44"/>
      <c r="GI133" s="44"/>
      <c r="GJ133" s="44"/>
      <c r="GK133" s="44"/>
      <c r="GL133" s="44"/>
      <c r="GM133" s="44"/>
      <c r="GN133" s="44"/>
      <c r="GO133" s="44"/>
      <c r="GP133" s="44"/>
      <c r="GQ133" s="44"/>
      <c r="GR133" s="44"/>
      <c r="GS133" s="44"/>
      <c r="GT133" s="44"/>
      <c r="GU133" s="44"/>
      <c r="GV133" s="44"/>
      <c r="GW133" s="44"/>
      <c r="GX133" s="44"/>
      <c r="GY133" s="44"/>
      <c r="GZ133" s="44"/>
      <c r="HA133" s="44"/>
      <c r="HB133" s="44"/>
      <c r="HC133" s="44"/>
      <c r="HD133" s="44"/>
      <c r="HE133" s="44"/>
      <c r="HF133" s="44"/>
      <c r="HG133" s="44"/>
      <c r="HH133" s="44"/>
      <c r="HI133" s="44"/>
      <c r="HJ133" s="44"/>
      <c r="HK133" s="44"/>
      <c r="HL133" s="44"/>
      <c r="HM133" s="44"/>
      <c r="HN133" s="44"/>
      <c r="HO133" s="44"/>
      <c r="HP133" s="44"/>
      <c r="HQ133" s="44"/>
      <c r="HR133" s="44"/>
      <c r="HS133" s="44"/>
      <c r="HT133" s="44"/>
      <c r="HU133" s="44"/>
      <c r="HV133" s="44"/>
      <c r="HW133" s="44"/>
      <c r="HX133" s="44"/>
      <c r="HY133" s="44"/>
      <c r="HZ133" s="44"/>
      <c r="IA133" s="44"/>
      <c r="IB133" s="44"/>
      <c r="IC133" s="44"/>
      <c r="ID133" s="44"/>
      <c r="IE133" s="44"/>
      <c r="IF133" s="44"/>
      <c r="IG133" s="44"/>
      <c r="IH133" s="44"/>
      <c r="II133" s="44"/>
      <c r="IJ133" s="44"/>
      <c r="IK133" s="44"/>
      <c r="IL133" s="44"/>
      <c r="IM133" s="44"/>
      <c r="IN133" s="44"/>
      <c r="IO133" s="44"/>
      <c r="IP133" s="44"/>
      <c r="IQ133" s="44"/>
      <c r="IR133" s="44"/>
      <c r="IS133" s="44"/>
      <c r="IT133" s="44"/>
      <c r="IU133" s="44"/>
      <c r="IV133" s="44"/>
      <c r="IW133" s="44"/>
      <c r="IX133" s="44"/>
      <c r="IY133" s="44"/>
      <c r="IZ133" s="44"/>
      <c r="JA133" s="44"/>
      <c r="JB133" s="44"/>
      <c r="JC133" s="44"/>
      <c r="JD133" s="44"/>
      <c r="JE133" s="44"/>
      <c r="JF133" s="44"/>
      <c r="JG133" s="44"/>
      <c r="JH133" s="44"/>
      <c r="JI133" s="44"/>
      <c r="JJ133" s="44"/>
      <c r="JK133" s="44"/>
      <c r="JL133" s="44"/>
      <c r="JM133" s="44"/>
      <c r="JN133" s="44"/>
      <c r="JO133" s="44"/>
      <c r="JP133" s="44"/>
      <c r="JQ133" s="44"/>
      <c r="JR133" s="44"/>
      <c r="JS133" s="44"/>
      <c r="JT133" s="44"/>
      <c r="JU133" s="44"/>
      <c r="JV133" s="44"/>
      <c r="JW133" s="44"/>
      <c r="JX133" s="44"/>
      <c r="JY133" s="44"/>
      <c r="JZ133" s="44"/>
      <c r="KA133" s="44"/>
      <c r="KB133" s="44"/>
      <c r="KC133" s="44"/>
      <c r="KD133" s="44"/>
      <c r="KE133" s="44"/>
      <c r="KF133" s="44"/>
      <c r="KG133" s="44"/>
      <c r="KH133" s="44"/>
      <c r="KI133" s="44"/>
      <c r="KJ133" s="44"/>
      <c r="KK133" s="44"/>
      <c r="KL133" s="44"/>
      <c r="KM133" s="44"/>
      <c r="KN133" s="44"/>
      <c r="KO133" s="44"/>
      <c r="KP133" s="44"/>
      <c r="KQ133" s="44"/>
      <c r="KR133" s="44"/>
      <c r="KS133" s="44"/>
      <c r="KT133" s="44"/>
      <c r="KU133" s="44"/>
      <c r="KV133" s="44"/>
      <c r="KW133" s="44"/>
      <c r="KX133" s="44"/>
      <c r="KY133" s="44"/>
      <c r="KZ133" s="44"/>
      <c r="LA133" s="44"/>
      <c r="LB133" s="44"/>
      <c r="LC133" s="44"/>
      <c r="LD133" s="44"/>
      <c r="LE133" s="44"/>
      <c r="LF133" s="44"/>
      <c r="LG133" s="44"/>
      <c r="LH133" s="44"/>
      <c r="LI133" s="44"/>
      <c r="LJ133" s="44"/>
      <c r="LK133" s="44"/>
      <c r="LL133" s="44"/>
      <c r="LM133" s="44"/>
      <c r="LN133" s="44"/>
      <c r="LO133" s="44"/>
      <c r="LP133" s="44"/>
      <c r="LQ133" s="44"/>
      <c r="LR133" s="44"/>
      <c r="LS133" s="44"/>
      <c r="LT133" s="44"/>
      <c r="LU133" s="44"/>
      <c r="LV133" s="44"/>
      <c r="LW133" s="44"/>
      <c r="LX133" s="44"/>
      <c r="LY133" s="44"/>
      <c r="LZ133" s="44"/>
      <c r="MA133" s="44"/>
      <c r="MB133" s="44"/>
      <c r="MC133" s="44"/>
      <c r="MD133" s="44"/>
      <c r="ME133" s="44"/>
      <c r="MF133" s="44"/>
      <c r="MG133" s="44"/>
      <c r="MH133" s="44"/>
      <c r="MI133" s="44"/>
      <c r="MJ133" s="44"/>
      <c r="MK133" s="44"/>
      <c r="ML133" s="44"/>
      <c r="MM133" s="44"/>
      <c r="MN133" s="44"/>
      <c r="MO133" s="44"/>
      <c r="MP133" s="44"/>
      <c r="MQ133" s="44"/>
      <c r="MR133" s="44"/>
      <c r="MS133" s="44"/>
      <c r="MT133" s="44"/>
      <c r="MU133" s="44"/>
      <c r="MV133" s="44"/>
      <c r="MW133" s="44"/>
      <c r="MX133" s="44"/>
      <c r="MY133" s="44"/>
      <c r="MZ133" s="44"/>
      <c r="NA133" s="44"/>
      <c r="NB133" s="44"/>
      <c r="NC133" s="44"/>
      <c r="ND133" s="44"/>
      <c r="NE133" s="44"/>
      <c r="NF133" s="44"/>
      <c r="NG133" s="44"/>
      <c r="NH133" s="44"/>
      <c r="NI133" s="44"/>
      <c r="NJ133" s="44"/>
      <c r="NK133" s="44"/>
      <c r="NL133" s="44"/>
      <c r="NM133" s="44"/>
      <c r="NN133" s="44"/>
      <c r="NO133" s="44"/>
      <c r="NP133" s="44"/>
      <c r="NQ133" s="44"/>
      <c r="NR133" s="44"/>
      <c r="NS133" s="44"/>
      <c r="NT133" s="44"/>
      <c r="NU133" s="44"/>
      <c r="NV133" s="44"/>
      <c r="NW133" s="44"/>
      <c r="NX133" s="44"/>
      <c r="NY133" s="44"/>
      <c r="NZ133" s="44"/>
      <c r="OA133" s="44"/>
      <c r="OB133" s="44"/>
      <c r="OC133" s="44"/>
      <c r="OD133" s="44"/>
      <c r="OE133" s="44"/>
      <c r="OF133" s="44"/>
      <c r="OG133" s="44"/>
      <c r="OH133" s="44"/>
      <c r="OI133" s="44"/>
      <c r="OJ133" s="44"/>
      <c r="OK133" s="44"/>
      <c r="OL133" s="44"/>
      <c r="OM133" s="44"/>
      <c r="ON133" s="44"/>
      <c r="OO133" s="44"/>
      <c r="OP133" s="44"/>
      <c r="OQ133" s="44"/>
      <c r="OR133" s="44"/>
      <c r="OS133" s="44"/>
      <c r="OT133" s="44"/>
      <c r="OU133" s="44"/>
      <c r="OV133" s="44"/>
      <c r="OW133" s="44"/>
      <c r="OX133" s="44"/>
      <c r="OY133" s="44"/>
      <c r="OZ133" s="44"/>
      <c r="PA133" s="44"/>
      <c r="PB133" s="44"/>
      <c r="PC133" s="44"/>
      <c r="PD133" s="44"/>
      <c r="PE133" s="44"/>
      <c r="PF133" s="44"/>
      <c r="PG133" s="44"/>
      <c r="PH133" s="44"/>
      <c r="PI133" s="44"/>
      <c r="PJ133" s="44"/>
      <c r="PK133" s="44"/>
      <c r="PL133" s="44"/>
      <c r="PM133" s="44"/>
      <c r="PN133" s="44"/>
      <c r="PO133" s="44"/>
      <c r="PP133" s="44"/>
      <c r="PQ133" s="44"/>
      <c r="PR133" s="44"/>
      <c r="PS133" s="44"/>
      <c r="PT133" s="44"/>
      <c r="PU133" s="44"/>
      <c r="PV133" s="44"/>
      <c r="PW133" s="44"/>
      <c r="PX133" s="44"/>
      <c r="PY133" s="44"/>
      <c r="PZ133" s="44"/>
      <c r="QA133" s="44"/>
      <c r="QB133" s="44"/>
      <c r="QC133" s="44"/>
      <c r="QD133" s="44"/>
      <c r="QE133" s="44"/>
      <c r="QF133" s="44"/>
      <c r="QG133" s="44"/>
      <c r="QH133" s="44"/>
      <c r="QI133" s="44"/>
      <c r="QJ133" s="44"/>
      <c r="QK133" s="44"/>
      <c r="QL133" s="44"/>
      <c r="QM133" s="44"/>
      <c r="QN133" s="44"/>
      <c r="QO133" s="44"/>
      <c r="QP133" s="44"/>
      <c r="QQ133" s="44"/>
      <c r="QR133" s="44"/>
      <c r="QS133" s="44"/>
      <c r="QT133" s="44"/>
      <c r="QU133" s="44"/>
      <c r="QV133" s="44"/>
      <c r="QW133" s="44"/>
      <c r="QX133" s="44"/>
      <c r="QY133" s="44"/>
      <c r="QZ133" s="44"/>
      <c r="RA133" s="44"/>
      <c r="RB133" s="44"/>
      <c r="RC133" s="44"/>
      <c r="RD133" s="44"/>
      <c r="RE133" s="44"/>
      <c r="RF133" s="44"/>
      <c r="RG133" s="44"/>
      <c r="RH133" s="44"/>
      <c r="RI133" s="44"/>
      <c r="RJ133" s="44"/>
      <c r="RK133" s="44"/>
      <c r="RL133" s="44"/>
      <c r="RM133" s="44"/>
      <c r="RN133" s="44"/>
      <c r="RO133" s="44"/>
      <c r="RP133" s="44"/>
      <c r="RQ133" s="44"/>
      <c r="RR133" s="44"/>
      <c r="RS133" s="44"/>
      <c r="RT133" s="44"/>
      <c r="RU133" s="44"/>
      <c r="RV133" s="44"/>
      <c r="RW133" s="44"/>
      <c r="RX133" s="44"/>
      <c r="RY133" s="44"/>
      <c r="RZ133" s="44"/>
      <c r="SA133" s="44"/>
      <c r="SB133" s="44"/>
      <c r="SC133" s="44"/>
      <c r="SD133" s="44"/>
      <c r="SE133" s="44"/>
      <c r="SF133" s="44"/>
      <c r="SG133" s="44"/>
      <c r="SH133" s="44"/>
      <c r="SM133">
        <f>'GRR Data'!A129</f>
        <v>0</v>
      </c>
    </row>
    <row r="134" spans="1:507">
      <c r="A134" s="295">
        <v>55</v>
      </c>
      <c r="B134" s="40"/>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K134" s="44"/>
      <c r="EL134" s="44"/>
      <c r="EM134" s="44"/>
      <c r="EN134" s="44"/>
      <c r="EO134" s="44"/>
      <c r="EP134" s="44"/>
      <c r="EQ134" s="44"/>
      <c r="ER134" s="44"/>
      <c r="ES134" s="44"/>
      <c r="ET134" s="44"/>
      <c r="EU134" s="44"/>
      <c r="EV134" s="44"/>
      <c r="EW134" s="44"/>
      <c r="EX134" s="44"/>
      <c r="EY134" s="44"/>
      <c r="EZ134" s="44"/>
      <c r="FA134" s="44"/>
      <c r="FB134" s="44"/>
      <c r="FC134" s="44"/>
      <c r="FD134" s="44"/>
      <c r="FE134" s="44"/>
      <c r="FF134" s="44"/>
      <c r="FG134" s="44"/>
      <c r="FH134" s="44"/>
      <c r="FI134" s="44"/>
      <c r="FJ134" s="44"/>
      <c r="FK134" s="44"/>
      <c r="FL134" s="44"/>
      <c r="FM134" s="44"/>
      <c r="FN134" s="44"/>
      <c r="FO134" s="44"/>
      <c r="FP134" s="44"/>
      <c r="FQ134" s="44"/>
      <c r="FR134" s="44"/>
      <c r="FS134" s="44"/>
      <c r="FT134" s="44"/>
      <c r="FU134" s="44"/>
      <c r="FV134" s="44"/>
      <c r="FW134" s="44"/>
      <c r="FX134" s="44"/>
      <c r="FY134" s="44"/>
      <c r="FZ134" s="44"/>
      <c r="GA134" s="44"/>
      <c r="GB134" s="44"/>
      <c r="GC134" s="44"/>
      <c r="GD134" s="44"/>
      <c r="GE134" s="44"/>
      <c r="GF134" s="44"/>
      <c r="GG134" s="44"/>
      <c r="GH134" s="44"/>
      <c r="GI134" s="44"/>
      <c r="GJ134" s="44"/>
      <c r="GK134" s="44"/>
      <c r="GL134" s="44"/>
      <c r="GM134" s="44"/>
      <c r="GN134" s="44"/>
      <c r="GO134" s="44"/>
      <c r="GP134" s="44"/>
      <c r="GQ134" s="44"/>
      <c r="GR134" s="44"/>
      <c r="GS134" s="44"/>
      <c r="GT134" s="44"/>
      <c r="GU134" s="44"/>
      <c r="GV134" s="44"/>
      <c r="GW134" s="44"/>
      <c r="GX134" s="44"/>
      <c r="GY134" s="44"/>
      <c r="GZ134" s="44"/>
      <c r="HA134" s="44"/>
      <c r="HB134" s="44"/>
      <c r="HC134" s="44"/>
      <c r="HD134" s="44"/>
      <c r="HE134" s="44"/>
      <c r="HF134" s="44"/>
      <c r="HG134" s="44"/>
      <c r="HH134" s="44"/>
      <c r="HI134" s="44"/>
      <c r="HJ134" s="44"/>
      <c r="HK134" s="44"/>
      <c r="HL134" s="44"/>
      <c r="HM134" s="44"/>
      <c r="HN134" s="44"/>
      <c r="HO134" s="44"/>
      <c r="HP134" s="44"/>
      <c r="HQ134" s="44"/>
      <c r="HR134" s="44"/>
      <c r="HS134" s="44"/>
      <c r="HT134" s="44"/>
      <c r="HU134" s="44"/>
      <c r="HV134" s="44"/>
      <c r="HW134" s="44"/>
      <c r="HX134" s="44"/>
      <c r="HY134" s="44"/>
      <c r="HZ134" s="44"/>
      <c r="IA134" s="44"/>
      <c r="IB134" s="44"/>
      <c r="IC134" s="44"/>
      <c r="ID134" s="44"/>
      <c r="IE134" s="44"/>
      <c r="IF134" s="44"/>
      <c r="IG134" s="44"/>
      <c r="IH134" s="44"/>
      <c r="II134" s="44"/>
      <c r="IJ134" s="44"/>
      <c r="IK134" s="44"/>
      <c r="IL134" s="44"/>
      <c r="IM134" s="44"/>
      <c r="IN134" s="44"/>
      <c r="IO134" s="44"/>
      <c r="IP134" s="44"/>
      <c r="IQ134" s="44"/>
      <c r="IR134" s="44"/>
      <c r="IS134" s="44"/>
      <c r="IT134" s="44"/>
      <c r="IU134" s="44"/>
      <c r="IV134" s="44"/>
      <c r="IW134" s="44"/>
      <c r="IX134" s="44"/>
      <c r="IY134" s="44"/>
      <c r="IZ134" s="44"/>
      <c r="JA134" s="44"/>
      <c r="JB134" s="44"/>
      <c r="JC134" s="44"/>
      <c r="JD134" s="44"/>
      <c r="JE134" s="44"/>
      <c r="JF134" s="44"/>
      <c r="JG134" s="44"/>
      <c r="JH134" s="44"/>
      <c r="JI134" s="44"/>
      <c r="JJ134" s="44"/>
      <c r="JK134" s="44"/>
      <c r="JL134" s="44"/>
      <c r="JM134" s="44"/>
      <c r="JN134" s="44"/>
      <c r="JO134" s="44"/>
      <c r="JP134" s="44"/>
      <c r="JQ134" s="44"/>
      <c r="JR134" s="44"/>
      <c r="JS134" s="44"/>
      <c r="JT134" s="44"/>
      <c r="JU134" s="44"/>
      <c r="JV134" s="44"/>
      <c r="JW134" s="44"/>
      <c r="JX134" s="44"/>
      <c r="JY134" s="44"/>
      <c r="JZ134" s="44"/>
      <c r="KA134" s="44"/>
      <c r="KB134" s="44"/>
      <c r="KC134" s="44"/>
      <c r="KD134" s="44"/>
      <c r="KE134" s="44"/>
      <c r="KF134" s="44"/>
      <c r="KG134" s="44"/>
      <c r="KH134" s="44"/>
      <c r="KI134" s="44"/>
      <c r="KJ134" s="44"/>
      <c r="KK134" s="44"/>
      <c r="KL134" s="44"/>
      <c r="KM134" s="44"/>
      <c r="KN134" s="44"/>
      <c r="KO134" s="44"/>
      <c r="KP134" s="44"/>
      <c r="KQ134" s="44"/>
      <c r="KR134" s="44"/>
      <c r="KS134" s="44"/>
      <c r="KT134" s="44"/>
      <c r="KU134" s="44"/>
      <c r="KV134" s="44"/>
      <c r="KW134" s="44"/>
      <c r="KX134" s="44"/>
      <c r="KY134" s="44"/>
      <c r="KZ134" s="44"/>
      <c r="LA134" s="44"/>
      <c r="LB134" s="44"/>
      <c r="LC134" s="44"/>
      <c r="LD134" s="44"/>
      <c r="LE134" s="44"/>
      <c r="LF134" s="44"/>
      <c r="LG134" s="44"/>
      <c r="LH134" s="44"/>
      <c r="LI134" s="44"/>
      <c r="LJ134" s="44"/>
      <c r="LK134" s="44"/>
      <c r="LL134" s="44"/>
      <c r="LM134" s="44"/>
      <c r="LN134" s="44"/>
      <c r="LO134" s="44"/>
      <c r="LP134" s="44"/>
      <c r="LQ134" s="44"/>
      <c r="LR134" s="44"/>
      <c r="LS134" s="44"/>
      <c r="LT134" s="44"/>
      <c r="LU134" s="44"/>
      <c r="LV134" s="44"/>
      <c r="LW134" s="44"/>
      <c r="LX134" s="44"/>
      <c r="LY134" s="44"/>
      <c r="LZ134" s="44"/>
      <c r="MA134" s="44"/>
      <c r="MB134" s="44"/>
      <c r="MC134" s="44"/>
      <c r="MD134" s="44"/>
      <c r="ME134" s="44"/>
      <c r="MF134" s="44"/>
      <c r="MG134" s="44"/>
      <c r="MH134" s="44"/>
      <c r="MI134" s="44"/>
      <c r="MJ134" s="44"/>
      <c r="MK134" s="44"/>
      <c r="ML134" s="44"/>
      <c r="MM134" s="44"/>
      <c r="MN134" s="44"/>
      <c r="MO134" s="44"/>
      <c r="MP134" s="44"/>
      <c r="MQ134" s="44"/>
      <c r="MR134" s="44"/>
      <c r="MS134" s="44"/>
      <c r="MT134" s="44"/>
      <c r="MU134" s="44"/>
      <c r="MV134" s="44"/>
      <c r="MW134" s="44"/>
      <c r="MX134" s="44"/>
      <c r="MY134" s="44"/>
      <c r="MZ134" s="44"/>
      <c r="NA134" s="44"/>
      <c r="NB134" s="44"/>
      <c r="NC134" s="44"/>
      <c r="ND134" s="44"/>
      <c r="NE134" s="44"/>
      <c r="NF134" s="44"/>
      <c r="NG134" s="44"/>
      <c r="NH134" s="44"/>
      <c r="NI134" s="44"/>
      <c r="NJ134" s="44"/>
      <c r="NK134" s="44"/>
      <c r="NL134" s="44"/>
      <c r="NM134" s="44"/>
      <c r="NN134" s="44"/>
      <c r="NO134" s="44"/>
      <c r="NP134" s="44"/>
      <c r="NQ134" s="44"/>
      <c r="NR134" s="44"/>
      <c r="NS134" s="44"/>
      <c r="NT134" s="44"/>
      <c r="NU134" s="44"/>
      <c r="NV134" s="44"/>
      <c r="NW134" s="44"/>
      <c r="NX134" s="44"/>
      <c r="NY134" s="44"/>
      <c r="NZ134" s="44"/>
      <c r="OA134" s="44"/>
      <c r="OB134" s="44"/>
      <c r="OC134" s="44"/>
      <c r="OD134" s="44"/>
      <c r="OE134" s="44"/>
      <c r="OF134" s="44"/>
      <c r="OG134" s="44"/>
      <c r="OH134" s="44"/>
      <c r="OI134" s="44"/>
      <c r="OJ134" s="44"/>
      <c r="OK134" s="44"/>
      <c r="OL134" s="44"/>
      <c r="OM134" s="44"/>
      <c r="ON134" s="44"/>
      <c r="OO134" s="44"/>
      <c r="OP134" s="44"/>
      <c r="OQ134" s="44"/>
      <c r="OR134" s="44"/>
      <c r="OS134" s="44"/>
      <c r="OT134" s="44"/>
      <c r="OU134" s="44"/>
      <c r="OV134" s="44"/>
      <c r="OW134" s="44"/>
      <c r="OX134" s="44"/>
      <c r="OY134" s="44"/>
      <c r="OZ134" s="44"/>
      <c r="PA134" s="44"/>
      <c r="PB134" s="44"/>
      <c r="PC134" s="44"/>
      <c r="PD134" s="44"/>
      <c r="PE134" s="44"/>
      <c r="PF134" s="44"/>
      <c r="PG134" s="44"/>
      <c r="PH134" s="44"/>
      <c r="PI134" s="44"/>
      <c r="PJ134" s="44"/>
      <c r="PK134" s="44"/>
      <c r="PL134" s="44"/>
      <c r="PM134" s="44"/>
      <c r="PN134" s="44"/>
      <c r="PO134" s="44"/>
      <c r="PP134" s="44"/>
      <c r="PQ134" s="44"/>
      <c r="PR134" s="44"/>
      <c r="PS134" s="44"/>
      <c r="PT134" s="44"/>
      <c r="PU134" s="44"/>
      <c r="PV134" s="44"/>
      <c r="PW134" s="44"/>
      <c r="PX134" s="44"/>
      <c r="PY134" s="44"/>
      <c r="PZ134" s="44"/>
      <c r="QA134" s="44"/>
      <c r="QB134" s="44"/>
      <c r="QC134" s="44"/>
      <c r="QD134" s="44"/>
      <c r="QE134" s="44"/>
      <c r="QF134" s="44"/>
      <c r="QG134" s="44"/>
      <c r="QH134" s="44"/>
      <c r="QI134" s="44"/>
      <c r="QJ134" s="44"/>
      <c r="QK134" s="44"/>
      <c r="QL134" s="44"/>
      <c r="QM134" s="44"/>
      <c r="QN134" s="44"/>
      <c r="QO134" s="44"/>
      <c r="QP134" s="44"/>
      <c r="QQ134" s="44"/>
      <c r="QR134" s="44"/>
      <c r="QS134" s="44"/>
      <c r="QT134" s="44"/>
      <c r="QU134" s="44"/>
      <c r="QV134" s="44"/>
      <c r="QW134" s="44"/>
      <c r="QX134" s="44"/>
      <c r="QY134" s="44"/>
      <c r="QZ134" s="44"/>
      <c r="RA134" s="44"/>
      <c r="RB134" s="44"/>
      <c r="RC134" s="44"/>
      <c r="RD134" s="44"/>
      <c r="RE134" s="44"/>
      <c r="RF134" s="44"/>
      <c r="RG134" s="44"/>
      <c r="RH134" s="44"/>
      <c r="RI134" s="44"/>
      <c r="RJ134" s="44"/>
      <c r="RK134" s="44"/>
      <c r="RL134" s="44"/>
      <c r="RM134" s="44"/>
      <c r="RN134" s="44"/>
      <c r="RO134" s="44"/>
      <c r="RP134" s="44"/>
      <c r="RQ134" s="44"/>
      <c r="RR134" s="44"/>
      <c r="RS134" s="44"/>
      <c r="RT134" s="44"/>
      <c r="RU134" s="44"/>
      <c r="RV134" s="44"/>
      <c r="RW134" s="44"/>
      <c r="RX134" s="44"/>
      <c r="RY134" s="44"/>
      <c r="RZ134" s="44"/>
      <c r="SA134" s="44"/>
      <c r="SB134" s="44"/>
      <c r="SC134" s="44"/>
      <c r="SD134" s="44"/>
      <c r="SE134" s="44"/>
      <c r="SF134" s="44"/>
      <c r="SG134" s="44"/>
      <c r="SH134" s="44"/>
      <c r="SM134">
        <f>'GRR Data'!A130</f>
        <v>0</v>
      </c>
    </row>
    <row r="135" spans="1:507">
      <c r="A135" s="295">
        <v>56</v>
      </c>
      <c r="B135" s="40"/>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44"/>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4"/>
      <c r="DI135" s="44"/>
      <c r="DJ135" s="44"/>
      <c r="DK135" s="44"/>
      <c r="DL135" s="44"/>
      <c r="DM135" s="44"/>
      <c r="DN135" s="44"/>
      <c r="DO135" s="44"/>
      <c r="DP135" s="44"/>
      <c r="DQ135" s="44"/>
      <c r="DR135" s="44"/>
      <c r="DS135" s="44"/>
      <c r="DT135" s="44"/>
      <c r="DU135" s="44"/>
      <c r="DV135" s="44"/>
      <c r="DW135" s="44"/>
      <c r="DX135" s="44"/>
      <c r="DY135" s="44"/>
      <c r="DZ135" s="44"/>
      <c r="EA135" s="44"/>
      <c r="EB135" s="44"/>
      <c r="EC135" s="44"/>
      <c r="ED135" s="44"/>
      <c r="EE135" s="44"/>
      <c r="EF135" s="44"/>
      <c r="EG135" s="44"/>
      <c r="EH135" s="44"/>
      <c r="EI135" s="44"/>
      <c r="EJ135" s="44"/>
      <c r="EK135" s="44"/>
      <c r="EL135" s="44"/>
      <c r="EM135" s="44"/>
      <c r="EN135" s="44"/>
      <c r="EO135" s="44"/>
      <c r="EP135" s="44"/>
      <c r="EQ135" s="44"/>
      <c r="ER135" s="44"/>
      <c r="ES135" s="44"/>
      <c r="ET135" s="44"/>
      <c r="EU135" s="44"/>
      <c r="EV135" s="44"/>
      <c r="EW135" s="44"/>
      <c r="EX135" s="44"/>
      <c r="EY135" s="44"/>
      <c r="EZ135" s="44"/>
      <c r="FA135" s="44"/>
      <c r="FB135" s="44"/>
      <c r="FC135" s="44"/>
      <c r="FD135" s="44"/>
      <c r="FE135" s="44"/>
      <c r="FF135" s="44"/>
      <c r="FG135" s="44"/>
      <c r="FH135" s="44"/>
      <c r="FI135" s="44"/>
      <c r="FJ135" s="44"/>
      <c r="FK135" s="44"/>
      <c r="FL135" s="44"/>
      <c r="FM135" s="44"/>
      <c r="FN135" s="44"/>
      <c r="FO135" s="44"/>
      <c r="FP135" s="44"/>
      <c r="FQ135" s="44"/>
      <c r="FR135" s="44"/>
      <c r="FS135" s="44"/>
      <c r="FT135" s="44"/>
      <c r="FU135" s="44"/>
      <c r="FV135" s="44"/>
      <c r="FW135" s="44"/>
      <c r="FX135" s="44"/>
      <c r="FY135" s="44"/>
      <c r="FZ135" s="44"/>
      <c r="GA135" s="44"/>
      <c r="GB135" s="44"/>
      <c r="GC135" s="44"/>
      <c r="GD135" s="44"/>
      <c r="GE135" s="44"/>
      <c r="GF135" s="44"/>
      <c r="GG135" s="44"/>
      <c r="GH135" s="44"/>
      <c r="GI135" s="44"/>
      <c r="GJ135" s="44"/>
      <c r="GK135" s="44"/>
      <c r="GL135" s="44"/>
      <c r="GM135" s="44"/>
      <c r="GN135" s="44"/>
      <c r="GO135" s="44"/>
      <c r="GP135" s="44"/>
      <c r="GQ135" s="44"/>
      <c r="GR135" s="44"/>
      <c r="GS135" s="44"/>
      <c r="GT135" s="44"/>
      <c r="GU135" s="44"/>
      <c r="GV135" s="44"/>
      <c r="GW135" s="44"/>
      <c r="GX135" s="44"/>
      <c r="GY135" s="44"/>
      <c r="GZ135" s="44"/>
      <c r="HA135" s="44"/>
      <c r="HB135" s="44"/>
      <c r="HC135" s="44"/>
      <c r="HD135" s="44"/>
      <c r="HE135" s="44"/>
      <c r="HF135" s="44"/>
      <c r="HG135" s="44"/>
      <c r="HH135" s="44"/>
      <c r="HI135" s="44"/>
      <c r="HJ135" s="44"/>
      <c r="HK135" s="44"/>
      <c r="HL135" s="44"/>
      <c r="HM135" s="44"/>
      <c r="HN135" s="44"/>
      <c r="HO135" s="44"/>
      <c r="HP135" s="44"/>
      <c r="HQ135" s="44"/>
      <c r="HR135" s="44"/>
      <c r="HS135" s="44"/>
      <c r="HT135" s="44"/>
      <c r="HU135" s="44"/>
      <c r="HV135" s="44"/>
      <c r="HW135" s="44"/>
      <c r="HX135" s="44"/>
      <c r="HY135" s="44"/>
      <c r="HZ135" s="44"/>
      <c r="IA135" s="44"/>
      <c r="IB135" s="44"/>
      <c r="IC135" s="44"/>
      <c r="ID135" s="44"/>
      <c r="IE135" s="44"/>
      <c r="IF135" s="44"/>
      <c r="IG135" s="44"/>
      <c r="IH135" s="44"/>
      <c r="II135" s="44"/>
      <c r="IJ135" s="44"/>
      <c r="IK135" s="44"/>
      <c r="IL135" s="44"/>
      <c r="IM135" s="44"/>
      <c r="IN135" s="44"/>
      <c r="IO135" s="44"/>
      <c r="IP135" s="44"/>
      <c r="IQ135" s="44"/>
      <c r="IR135" s="44"/>
      <c r="IS135" s="44"/>
      <c r="IT135" s="44"/>
      <c r="IU135" s="44"/>
      <c r="IV135" s="44"/>
      <c r="IW135" s="44"/>
      <c r="IX135" s="44"/>
      <c r="IY135" s="44"/>
      <c r="IZ135" s="44"/>
      <c r="JA135" s="44"/>
      <c r="JB135" s="44"/>
      <c r="JC135" s="44"/>
      <c r="JD135" s="44"/>
      <c r="JE135" s="44"/>
      <c r="JF135" s="44"/>
      <c r="JG135" s="44"/>
      <c r="JH135" s="44"/>
      <c r="JI135" s="44"/>
      <c r="JJ135" s="44"/>
      <c r="JK135" s="44"/>
      <c r="JL135" s="44"/>
      <c r="JM135" s="44"/>
      <c r="JN135" s="44"/>
      <c r="JO135" s="44"/>
      <c r="JP135" s="44"/>
      <c r="JQ135" s="44"/>
      <c r="JR135" s="44"/>
      <c r="JS135" s="44"/>
      <c r="JT135" s="44"/>
      <c r="JU135" s="44"/>
      <c r="JV135" s="44"/>
      <c r="JW135" s="44"/>
      <c r="JX135" s="44"/>
      <c r="JY135" s="44"/>
      <c r="JZ135" s="44"/>
      <c r="KA135" s="44"/>
      <c r="KB135" s="44"/>
      <c r="KC135" s="44"/>
      <c r="KD135" s="44"/>
      <c r="KE135" s="44"/>
      <c r="KF135" s="44"/>
      <c r="KG135" s="44"/>
      <c r="KH135" s="44"/>
      <c r="KI135" s="44"/>
      <c r="KJ135" s="44"/>
      <c r="KK135" s="44"/>
      <c r="KL135" s="44"/>
      <c r="KM135" s="44"/>
      <c r="KN135" s="44"/>
      <c r="KO135" s="44"/>
      <c r="KP135" s="44"/>
      <c r="KQ135" s="44"/>
      <c r="KR135" s="44"/>
      <c r="KS135" s="44"/>
      <c r="KT135" s="44"/>
      <c r="KU135" s="44"/>
      <c r="KV135" s="44"/>
      <c r="KW135" s="44"/>
      <c r="KX135" s="44"/>
      <c r="KY135" s="44"/>
      <c r="KZ135" s="44"/>
      <c r="LA135" s="44"/>
      <c r="LB135" s="44"/>
      <c r="LC135" s="44"/>
      <c r="LD135" s="44"/>
      <c r="LE135" s="44"/>
      <c r="LF135" s="44"/>
      <c r="LG135" s="44"/>
      <c r="LH135" s="44"/>
      <c r="LI135" s="44"/>
      <c r="LJ135" s="44"/>
      <c r="LK135" s="44"/>
      <c r="LL135" s="44"/>
      <c r="LM135" s="44"/>
      <c r="LN135" s="44"/>
      <c r="LO135" s="44"/>
      <c r="LP135" s="44"/>
      <c r="LQ135" s="44"/>
      <c r="LR135" s="44"/>
      <c r="LS135" s="44"/>
      <c r="LT135" s="44"/>
      <c r="LU135" s="44"/>
      <c r="LV135" s="44"/>
      <c r="LW135" s="44"/>
      <c r="LX135" s="44"/>
      <c r="LY135" s="44"/>
      <c r="LZ135" s="44"/>
      <c r="MA135" s="44"/>
      <c r="MB135" s="44"/>
      <c r="MC135" s="44"/>
      <c r="MD135" s="44"/>
      <c r="ME135" s="44"/>
      <c r="MF135" s="44"/>
      <c r="MG135" s="44"/>
      <c r="MH135" s="44"/>
      <c r="MI135" s="44"/>
      <c r="MJ135" s="44"/>
      <c r="MK135" s="44"/>
      <c r="ML135" s="44"/>
      <c r="MM135" s="44"/>
      <c r="MN135" s="44"/>
      <c r="MO135" s="44"/>
      <c r="MP135" s="44"/>
      <c r="MQ135" s="44"/>
      <c r="MR135" s="44"/>
      <c r="MS135" s="44"/>
      <c r="MT135" s="44"/>
      <c r="MU135" s="44"/>
      <c r="MV135" s="44"/>
      <c r="MW135" s="44"/>
      <c r="MX135" s="44"/>
      <c r="MY135" s="44"/>
      <c r="MZ135" s="44"/>
      <c r="NA135" s="44"/>
      <c r="NB135" s="44"/>
      <c r="NC135" s="44"/>
      <c r="ND135" s="44"/>
      <c r="NE135" s="44"/>
      <c r="NF135" s="44"/>
      <c r="NG135" s="44"/>
      <c r="NH135" s="44"/>
      <c r="NI135" s="44"/>
      <c r="NJ135" s="44"/>
      <c r="NK135" s="44"/>
      <c r="NL135" s="44"/>
      <c r="NM135" s="44"/>
      <c r="NN135" s="44"/>
      <c r="NO135" s="44"/>
      <c r="NP135" s="44"/>
      <c r="NQ135" s="44"/>
      <c r="NR135" s="44"/>
      <c r="NS135" s="44"/>
      <c r="NT135" s="44"/>
      <c r="NU135" s="44"/>
      <c r="NV135" s="44"/>
      <c r="NW135" s="44"/>
      <c r="NX135" s="44"/>
      <c r="NY135" s="44"/>
      <c r="NZ135" s="44"/>
      <c r="OA135" s="44"/>
      <c r="OB135" s="44"/>
      <c r="OC135" s="44"/>
      <c r="OD135" s="44"/>
      <c r="OE135" s="44"/>
      <c r="OF135" s="44"/>
      <c r="OG135" s="44"/>
      <c r="OH135" s="44"/>
      <c r="OI135" s="44"/>
      <c r="OJ135" s="44"/>
      <c r="OK135" s="44"/>
      <c r="OL135" s="44"/>
      <c r="OM135" s="44"/>
      <c r="ON135" s="44"/>
      <c r="OO135" s="44"/>
      <c r="OP135" s="44"/>
      <c r="OQ135" s="44"/>
      <c r="OR135" s="44"/>
      <c r="OS135" s="44"/>
      <c r="OT135" s="44"/>
      <c r="OU135" s="44"/>
      <c r="OV135" s="44"/>
      <c r="OW135" s="44"/>
      <c r="OX135" s="44"/>
      <c r="OY135" s="44"/>
      <c r="OZ135" s="44"/>
      <c r="PA135" s="44"/>
      <c r="PB135" s="44"/>
      <c r="PC135" s="44"/>
      <c r="PD135" s="44"/>
      <c r="PE135" s="44"/>
      <c r="PF135" s="44"/>
      <c r="PG135" s="44"/>
      <c r="PH135" s="44"/>
      <c r="PI135" s="44"/>
      <c r="PJ135" s="44"/>
      <c r="PK135" s="44"/>
      <c r="PL135" s="44"/>
      <c r="PM135" s="44"/>
      <c r="PN135" s="44"/>
      <c r="PO135" s="44"/>
      <c r="PP135" s="44"/>
      <c r="PQ135" s="44"/>
      <c r="PR135" s="44"/>
      <c r="PS135" s="44"/>
      <c r="PT135" s="44"/>
      <c r="PU135" s="44"/>
      <c r="PV135" s="44"/>
      <c r="PW135" s="44"/>
      <c r="PX135" s="44"/>
      <c r="PY135" s="44"/>
      <c r="PZ135" s="44"/>
      <c r="QA135" s="44"/>
      <c r="QB135" s="44"/>
      <c r="QC135" s="44"/>
      <c r="QD135" s="44"/>
      <c r="QE135" s="44"/>
      <c r="QF135" s="44"/>
      <c r="QG135" s="44"/>
      <c r="QH135" s="44"/>
      <c r="QI135" s="44"/>
      <c r="QJ135" s="44"/>
      <c r="QK135" s="44"/>
      <c r="QL135" s="44"/>
      <c r="QM135" s="44"/>
      <c r="QN135" s="44"/>
      <c r="QO135" s="44"/>
      <c r="QP135" s="44"/>
      <c r="QQ135" s="44"/>
      <c r="QR135" s="44"/>
      <c r="QS135" s="44"/>
      <c r="QT135" s="44"/>
      <c r="QU135" s="44"/>
      <c r="QV135" s="44"/>
      <c r="QW135" s="44"/>
      <c r="QX135" s="44"/>
      <c r="QY135" s="44"/>
      <c r="QZ135" s="44"/>
      <c r="RA135" s="44"/>
      <c r="RB135" s="44"/>
      <c r="RC135" s="44"/>
      <c r="RD135" s="44"/>
      <c r="RE135" s="44"/>
      <c r="RF135" s="44"/>
      <c r="RG135" s="44"/>
      <c r="RH135" s="44"/>
      <c r="RI135" s="44"/>
      <c r="RJ135" s="44"/>
      <c r="RK135" s="44"/>
      <c r="RL135" s="44"/>
      <c r="RM135" s="44"/>
      <c r="RN135" s="44"/>
      <c r="RO135" s="44"/>
      <c r="RP135" s="44"/>
      <c r="RQ135" s="44"/>
      <c r="RR135" s="44"/>
      <c r="RS135" s="44"/>
      <c r="RT135" s="44"/>
      <c r="RU135" s="44"/>
      <c r="RV135" s="44"/>
      <c r="RW135" s="44"/>
      <c r="RX135" s="44"/>
      <c r="RY135" s="44"/>
      <c r="RZ135" s="44"/>
      <c r="SA135" s="44"/>
      <c r="SB135" s="44"/>
      <c r="SC135" s="44"/>
      <c r="SD135" s="44"/>
      <c r="SE135" s="44"/>
      <c r="SF135" s="44"/>
      <c r="SG135" s="44"/>
      <c r="SH135" s="44"/>
      <c r="SM135">
        <f>'GRR Data'!A131</f>
        <v>0</v>
      </c>
    </row>
    <row r="136" spans="1:507">
      <c r="A136" s="295">
        <v>57</v>
      </c>
      <c r="B136" s="40"/>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44"/>
      <c r="EJ136" s="44"/>
      <c r="EK136" s="44"/>
      <c r="EL136" s="44"/>
      <c r="EM136" s="44"/>
      <c r="EN136" s="44"/>
      <c r="EO136" s="44"/>
      <c r="EP136" s="44"/>
      <c r="EQ136" s="44"/>
      <c r="ER136" s="44"/>
      <c r="ES136" s="44"/>
      <c r="ET136" s="44"/>
      <c r="EU136" s="44"/>
      <c r="EV136" s="44"/>
      <c r="EW136" s="44"/>
      <c r="EX136" s="44"/>
      <c r="EY136" s="44"/>
      <c r="EZ136" s="44"/>
      <c r="FA136" s="44"/>
      <c r="FB136" s="44"/>
      <c r="FC136" s="44"/>
      <c r="FD136" s="44"/>
      <c r="FE136" s="44"/>
      <c r="FF136" s="44"/>
      <c r="FG136" s="44"/>
      <c r="FH136" s="44"/>
      <c r="FI136" s="44"/>
      <c r="FJ136" s="44"/>
      <c r="FK136" s="44"/>
      <c r="FL136" s="44"/>
      <c r="FM136" s="44"/>
      <c r="FN136" s="44"/>
      <c r="FO136" s="44"/>
      <c r="FP136" s="44"/>
      <c r="FQ136" s="44"/>
      <c r="FR136" s="44"/>
      <c r="FS136" s="44"/>
      <c r="FT136" s="44"/>
      <c r="FU136" s="44"/>
      <c r="FV136" s="44"/>
      <c r="FW136" s="44"/>
      <c r="FX136" s="44"/>
      <c r="FY136" s="44"/>
      <c r="FZ136" s="44"/>
      <c r="GA136" s="44"/>
      <c r="GB136" s="44"/>
      <c r="GC136" s="44"/>
      <c r="GD136" s="44"/>
      <c r="GE136" s="44"/>
      <c r="GF136" s="44"/>
      <c r="GG136" s="44"/>
      <c r="GH136" s="44"/>
      <c r="GI136" s="44"/>
      <c r="GJ136" s="44"/>
      <c r="GK136" s="44"/>
      <c r="GL136" s="44"/>
      <c r="GM136" s="44"/>
      <c r="GN136" s="44"/>
      <c r="GO136" s="44"/>
      <c r="GP136" s="44"/>
      <c r="GQ136" s="44"/>
      <c r="GR136" s="44"/>
      <c r="GS136" s="44"/>
      <c r="GT136" s="44"/>
      <c r="GU136" s="44"/>
      <c r="GV136" s="44"/>
      <c r="GW136" s="44"/>
      <c r="GX136" s="44"/>
      <c r="GY136" s="44"/>
      <c r="GZ136" s="44"/>
      <c r="HA136" s="44"/>
      <c r="HB136" s="44"/>
      <c r="HC136" s="44"/>
      <c r="HD136" s="44"/>
      <c r="HE136" s="44"/>
      <c r="HF136" s="44"/>
      <c r="HG136" s="44"/>
      <c r="HH136" s="44"/>
      <c r="HI136" s="44"/>
      <c r="HJ136" s="44"/>
      <c r="HK136" s="44"/>
      <c r="HL136" s="44"/>
      <c r="HM136" s="44"/>
      <c r="HN136" s="44"/>
      <c r="HO136" s="44"/>
      <c r="HP136" s="44"/>
      <c r="HQ136" s="44"/>
      <c r="HR136" s="44"/>
      <c r="HS136" s="44"/>
      <c r="HT136" s="44"/>
      <c r="HU136" s="44"/>
      <c r="HV136" s="44"/>
      <c r="HW136" s="44"/>
      <c r="HX136" s="44"/>
      <c r="HY136" s="44"/>
      <c r="HZ136" s="44"/>
      <c r="IA136" s="44"/>
      <c r="IB136" s="44"/>
      <c r="IC136" s="44"/>
      <c r="ID136" s="44"/>
      <c r="IE136" s="44"/>
      <c r="IF136" s="44"/>
      <c r="IG136" s="44"/>
      <c r="IH136" s="44"/>
      <c r="II136" s="44"/>
      <c r="IJ136" s="44"/>
      <c r="IK136" s="44"/>
      <c r="IL136" s="44"/>
      <c r="IM136" s="44"/>
      <c r="IN136" s="44"/>
      <c r="IO136" s="44"/>
      <c r="IP136" s="44"/>
      <c r="IQ136" s="44"/>
      <c r="IR136" s="44"/>
      <c r="IS136" s="44"/>
      <c r="IT136" s="44"/>
      <c r="IU136" s="44"/>
      <c r="IV136" s="44"/>
      <c r="IW136" s="44"/>
      <c r="IX136" s="44"/>
      <c r="IY136" s="44"/>
      <c r="IZ136" s="44"/>
      <c r="JA136" s="44"/>
      <c r="JB136" s="44"/>
      <c r="JC136" s="44"/>
      <c r="JD136" s="44"/>
      <c r="JE136" s="44"/>
      <c r="JF136" s="44"/>
      <c r="JG136" s="44"/>
      <c r="JH136" s="44"/>
      <c r="JI136" s="44"/>
      <c r="JJ136" s="44"/>
      <c r="JK136" s="44"/>
      <c r="JL136" s="44"/>
      <c r="JM136" s="44"/>
      <c r="JN136" s="44"/>
      <c r="JO136" s="44"/>
      <c r="JP136" s="44"/>
      <c r="JQ136" s="44"/>
      <c r="JR136" s="44"/>
      <c r="JS136" s="44"/>
      <c r="JT136" s="44"/>
      <c r="JU136" s="44"/>
      <c r="JV136" s="44"/>
      <c r="JW136" s="44"/>
      <c r="JX136" s="44"/>
      <c r="JY136" s="44"/>
      <c r="JZ136" s="44"/>
      <c r="KA136" s="44"/>
      <c r="KB136" s="44"/>
      <c r="KC136" s="44"/>
      <c r="KD136" s="44"/>
      <c r="KE136" s="44"/>
      <c r="KF136" s="44"/>
      <c r="KG136" s="44"/>
      <c r="KH136" s="44"/>
      <c r="KI136" s="44"/>
      <c r="KJ136" s="44"/>
      <c r="KK136" s="44"/>
      <c r="KL136" s="44"/>
      <c r="KM136" s="44"/>
      <c r="KN136" s="44"/>
      <c r="KO136" s="44"/>
      <c r="KP136" s="44"/>
      <c r="KQ136" s="44"/>
      <c r="KR136" s="44"/>
      <c r="KS136" s="44"/>
      <c r="KT136" s="44"/>
      <c r="KU136" s="44"/>
      <c r="KV136" s="44"/>
      <c r="KW136" s="44"/>
      <c r="KX136" s="44"/>
      <c r="KY136" s="44"/>
      <c r="KZ136" s="44"/>
      <c r="LA136" s="44"/>
      <c r="LB136" s="44"/>
      <c r="LC136" s="44"/>
      <c r="LD136" s="44"/>
      <c r="LE136" s="44"/>
      <c r="LF136" s="44"/>
      <c r="LG136" s="44"/>
      <c r="LH136" s="44"/>
      <c r="LI136" s="44"/>
      <c r="LJ136" s="44"/>
      <c r="LK136" s="44"/>
      <c r="LL136" s="44"/>
      <c r="LM136" s="44"/>
      <c r="LN136" s="44"/>
      <c r="LO136" s="44"/>
      <c r="LP136" s="44"/>
      <c r="LQ136" s="44"/>
      <c r="LR136" s="44"/>
      <c r="LS136" s="44"/>
      <c r="LT136" s="44"/>
      <c r="LU136" s="44"/>
      <c r="LV136" s="44"/>
      <c r="LW136" s="44"/>
      <c r="LX136" s="44"/>
      <c r="LY136" s="44"/>
      <c r="LZ136" s="44"/>
      <c r="MA136" s="44"/>
      <c r="MB136" s="44"/>
      <c r="MC136" s="44"/>
      <c r="MD136" s="44"/>
      <c r="ME136" s="44"/>
      <c r="MF136" s="44"/>
      <c r="MG136" s="44"/>
      <c r="MH136" s="44"/>
      <c r="MI136" s="44"/>
      <c r="MJ136" s="44"/>
      <c r="MK136" s="44"/>
      <c r="ML136" s="44"/>
      <c r="MM136" s="44"/>
      <c r="MN136" s="44"/>
      <c r="MO136" s="44"/>
      <c r="MP136" s="44"/>
      <c r="MQ136" s="44"/>
      <c r="MR136" s="44"/>
      <c r="MS136" s="44"/>
      <c r="MT136" s="44"/>
      <c r="MU136" s="44"/>
      <c r="MV136" s="44"/>
      <c r="MW136" s="44"/>
      <c r="MX136" s="44"/>
      <c r="MY136" s="44"/>
      <c r="MZ136" s="44"/>
      <c r="NA136" s="44"/>
      <c r="NB136" s="44"/>
      <c r="NC136" s="44"/>
      <c r="ND136" s="44"/>
      <c r="NE136" s="44"/>
      <c r="NF136" s="44"/>
      <c r="NG136" s="44"/>
      <c r="NH136" s="44"/>
      <c r="NI136" s="44"/>
      <c r="NJ136" s="44"/>
      <c r="NK136" s="44"/>
      <c r="NL136" s="44"/>
      <c r="NM136" s="44"/>
      <c r="NN136" s="44"/>
      <c r="NO136" s="44"/>
      <c r="NP136" s="44"/>
      <c r="NQ136" s="44"/>
      <c r="NR136" s="44"/>
      <c r="NS136" s="44"/>
      <c r="NT136" s="44"/>
      <c r="NU136" s="44"/>
      <c r="NV136" s="44"/>
      <c r="NW136" s="44"/>
      <c r="NX136" s="44"/>
      <c r="NY136" s="44"/>
      <c r="NZ136" s="44"/>
      <c r="OA136" s="44"/>
      <c r="OB136" s="44"/>
      <c r="OC136" s="44"/>
      <c r="OD136" s="44"/>
      <c r="OE136" s="44"/>
      <c r="OF136" s="44"/>
      <c r="OG136" s="44"/>
      <c r="OH136" s="44"/>
      <c r="OI136" s="44"/>
      <c r="OJ136" s="44"/>
      <c r="OK136" s="44"/>
      <c r="OL136" s="44"/>
      <c r="OM136" s="44"/>
      <c r="ON136" s="44"/>
      <c r="OO136" s="44"/>
      <c r="OP136" s="44"/>
      <c r="OQ136" s="44"/>
      <c r="OR136" s="44"/>
      <c r="OS136" s="44"/>
      <c r="OT136" s="44"/>
      <c r="OU136" s="44"/>
      <c r="OV136" s="44"/>
      <c r="OW136" s="44"/>
      <c r="OX136" s="44"/>
      <c r="OY136" s="44"/>
      <c r="OZ136" s="44"/>
      <c r="PA136" s="44"/>
      <c r="PB136" s="44"/>
      <c r="PC136" s="44"/>
      <c r="PD136" s="44"/>
      <c r="PE136" s="44"/>
      <c r="PF136" s="44"/>
      <c r="PG136" s="44"/>
      <c r="PH136" s="44"/>
      <c r="PI136" s="44"/>
      <c r="PJ136" s="44"/>
      <c r="PK136" s="44"/>
      <c r="PL136" s="44"/>
      <c r="PM136" s="44"/>
      <c r="PN136" s="44"/>
      <c r="PO136" s="44"/>
      <c r="PP136" s="44"/>
      <c r="PQ136" s="44"/>
      <c r="PR136" s="44"/>
      <c r="PS136" s="44"/>
      <c r="PT136" s="44"/>
      <c r="PU136" s="44"/>
      <c r="PV136" s="44"/>
      <c r="PW136" s="44"/>
      <c r="PX136" s="44"/>
      <c r="PY136" s="44"/>
      <c r="PZ136" s="44"/>
      <c r="QA136" s="44"/>
      <c r="QB136" s="44"/>
      <c r="QC136" s="44"/>
      <c r="QD136" s="44"/>
      <c r="QE136" s="44"/>
      <c r="QF136" s="44"/>
      <c r="QG136" s="44"/>
      <c r="QH136" s="44"/>
      <c r="QI136" s="44"/>
      <c r="QJ136" s="44"/>
      <c r="QK136" s="44"/>
      <c r="QL136" s="44"/>
      <c r="QM136" s="44"/>
      <c r="QN136" s="44"/>
      <c r="QO136" s="44"/>
      <c r="QP136" s="44"/>
      <c r="QQ136" s="44"/>
      <c r="QR136" s="44"/>
      <c r="QS136" s="44"/>
      <c r="QT136" s="44"/>
      <c r="QU136" s="44"/>
      <c r="QV136" s="44"/>
      <c r="QW136" s="44"/>
      <c r="QX136" s="44"/>
      <c r="QY136" s="44"/>
      <c r="QZ136" s="44"/>
      <c r="RA136" s="44"/>
      <c r="RB136" s="44"/>
      <c r="RC136" s="44"/>
      <c r="RD136" s="44"/>
      <c r="RE136" s="44"/>
      <c r="RF136" s="44"/>
      <c r="RG136" s="44"/>
      <c r="RH136" s="44"/>
      <c r="RI136" s="44"/>
      <c r="RJ136" s="44"/>
      <c r="RK136" s="44"/>
      <c r="RL136" s="44"/>
      <c r="RM136" s="44"/>
      <c r="RN136" s="44"/>
      <c r="RO136" s="44"/>
      <c r="RP136" s="44"/>
      <c r="RQ136" s="44"/>
      <c r="RR136" s="44"/>
      <c r="RS136" s="44"/>
      <c r="RT136" s="44"/>
      <c r="RU136" s="44"/>
      <c r="RV136" s="44"/>
      <c r="RW136" s="44"/>
      <c r="RX136" s="44"/>
      <c r="RY136" s="44"/>
      <c r="RZ136" s="44"/>
      <c r="SA136" s="44"/>
      <c r="SB136" s="44"/>
      <c r="SC136" s="44"/>
      <c r="SD136" s="44"/>
      <c r="SE136" s="44"/>
      <c r="SF136" s="44"/>
      <c r="SG136" s="44"/>
      <c r="SH136" s="44"/>
      <c r="SM136">
        <f>'GRR Data'!A132</f>
        <v>0</v>
      </c>
    </row>
    <row r="137" spans="1:507">
      <c r="A137" s="295">
        <v>58</v>
      </c>
      <c r="B137" s="40"/>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4"/>
      <c r="EK137" s="44"/>
      <c r="EL137" s="44"/>
      <c r="EM137" s="44"/>
      <c r="EN137" s="44"/>
      <c r="EO137" s="44"/>
      <c r="EP137" s="44"/>
      <c r="EQ137" s="44"/>
      <c r="ER137" s="44"/>
      <c r="ES137" s="44"/>
      <c r="ET137" s="44"/>
      <c r="EU137" s="44"/>
      <c r="EV137" s="44"/>
      <c r="EW137" s="44"/>
      <c r="EX137" s="44"/>
      <c r="EY137" s="44"/>
      <c r="EZ137" s="44"/>
      <c r="FA137" s="44"/>
      <c r="FB137" s="44"/>
      <c r="FC137" s="44"/>
      <c r="FD137" s="44"/>
      <c r="FE137" s="44"/>
      <c r="FF137" s="44"/>
      <c r="FG137" s="44"/>
      <c r="FH137" s="44"/>
      <c r="FI137" s="44"/>
      <c r="FJ137" s="44"/>
      <c r="FK137" s="44"/>
      <c r="FL137" s="44"/>
      <c r="FM137" s="44"/>
      <c r="FN137" s="44"/>
      <c r="FO137" s="44"/>
      <c r="FP137" s="44"/>
      <c r="FQ137" s="44"/>
      <c r="FR137" s="44"/>
      <c r="FS137" s="44"/>
      <c r="FT137" s="44"/>
      <c r="FU137" s="44"/>
      <c r="FV137" s="44"/>
      <c r="FW137" s="44"/>
      <c r="FX137" s="44"/>
      <c r="FY137" s="44"/>
      <c r="FZ137" s="44"/>
      <c r="GA137" s="44"/>
      <c r="GB137" s="44"/>
      <c r="GC137" s="44"/>
      <c r="GD137" s="44"/>
      <c r="GE137" s="44"/>
      <c r="GF137" s="44"/>
      <c r="GG137" s="44"/>
      <c r="GH137" s="44"/>
      <c r="GI137" s="44"/>
      <c r="GJ137" s="44"/>
      <c r="GK137" s="44"/>
      <c r="GL137" s="44"/>
      <c r="GM137" s="44"/>
      <c r="GN137" s="44"/>
      <c r="GO137" s="44"/>
      <c r="GP137" s="44"/>
      <c r="GQ137" s="44"/>
      <c r="GR137" s="44"/>
      <c r="GS137" s="44"/>
      <c r="GT137" s="44"/>
      <c r="GU137" s="44"/>
      <c r="GV137" s="44"/>
      <c r="GW137" s="44"/>
      <c r="GX137" s="44"/>
      <c r="GY137" s="44"/>
      <c r="GZ137" s="44"/>
      <c r="HA137" s="44"/>
      <c r="HB137" s="44"/>
      <c r="HC137" s="44"/>
      <c r="HD137" s="44"/>
      <c r="HE137" s="44"/>
      <c r="HF137" s="44"/>
      <c r="HG137" s="44"/>
      <c r="HH137" s="44"/>
      <c r="HI137" s="44"/>
      <c r="HJ137" s="44"/>
      <c r="HK137" s="44"/>
      <c r="HL137" s="44"/>
      <c r="HM137" s="44"/>
      <c r="HN137" s="44"/>
      <c r="HO137" s="44"/>
      <c r="HP137" s="44"/>
      <c r="HQ137" s="44"/>
      <c r="HR137" s="44"/>
      <c r="HS137" s="44"/>
      <c r="HT137" s="44"/>
      <c r="HU137" s="44"/>
      <c r="HV137" s="44"/>
      <c r="HW137" s="44"/>
      <c r="HX137" s="44"/>
      <c r="HY137" s="44"/>
      <c r="HZ137" s="44"/>
      <c r="IA137" s="44"/>
      <c r="IB137" s="44"/>
      <c r="IC137" s="44"/>
      <c r="ID137" s="44"/>
      <c r="IE137" s="44"/>
      <c r="IF137" s="44"/>
      <c r="IG137" s="44"/>
      <c r="IH137" s="44"/>
      <c r="II137" s="44"/>
      <c r="IJ137" s="44"/>
      <c r="IK137" s="44"/>
      <c r="IL137" s="44"/>
      <c r="IM137" s="44"/>
      <c r="IN137" s="44"/>
      <c r="IO137" s="44"/>
      <c r="IP137" s="44"/>
      <c r="IQ137" s="44"/>
      <c r="IR137" s="44"/>
      <c r="IS137" s="44"/>
      <c r="IT137" s="44"/>
      <c r="IU137" s="44"/>
      <c r="IV137" s="44"/>
      <c r="IW137" s="44"/>
      <c r="IX137" s="44"/>
      <c r="IY137" s="44"/>
      <c r="IZ137" s="44"/>
      <c r="JA137" s="44"/>
      <c r="JB137" s="44"/>
      <c r="JC137" s="44"/>
      <c r="JD137" s="44"/>
      <c r="JE137" s="44"/>
      <c r="JF137" s="44"/>
      <c r="JG137" s="44"/>
      <c r="JH137" s="44"/>
      <c r="JI137" s="44"/>
      <c r="JJ137" s="44"/>
      <c r="JK137" s="44"/>
      <c r="JL137" s="44"/>
      <c r="JM137" s="44"/>
      <c r="JN137" s="44"/>
      <c r="JO137" s="44"/>
      <c r="JP137" s="44"/>
      <c r="JQ137" s="44"/>
      <c r="JR137" s="44"/>
      <c r="JS137" s="44"/>
      <c r="JT137" s="44"/>
      <c r="JU137" s="44"/>
      <c r="JV137" s="44"/>
      <c r="JW137" s="44"/>
      <c r="JX137" s="44"/>
      <c r="JY137" s="44"/>
      <c r="JZ137" s="44"/>
      <c r="KA137" s="44"/>
      <c r="KB137" s="44"/>
      <c r="KC137" s="44"/>
      <c r="KD137" s="44"/>
      <c r="KE137" s="44"/>
      <c r="KF137" s="44"/>
      <c r="KG137" s="44"/>
      <c r="KH137" s="44"/>
      <c r="KI137" s="44"/>
      <c r="KJ137" s="44"/>
      <c r="KK137" s="44"/>
      <c r="KL137" s="44"/>
      <c r="KM137" s="44"/>
      <c r="KN137" s="44"/>
      <c r="KO137" s="44"/>
      <c r="KP137" s="44"/>
      <c r="KQ137" s="44"/>
      <c r="KR137" s="44"/>
      <c r="KS137" s="44"/>
      <c r="KT137" s="44"/>
      <c r="KU137" s="44"/>
      <c r="KV137" s="44"/>
      <c r="KW137" s="44"/>
      <c r="KX137" s="44"/>
      <c r="KY137" s="44"/>
      <c r="KZ137" s="44"/>
      <c r="LA137" s="44"/>
      <c r="LB137" s="44"/>
      <c r="LC137" s="44"/>
      <c r="LD137" s="44"/>
      <c r="LE137" s="44"/>
      <c r="LF137" s="44"/>
      <c r="LG137" s="44"/>
      <c r="LH137" s="44"/>
      <c r="LI137" s="44"/>
      <c r="LJ137" s="44"/>
      <c r="LK137" s="44"/>
      <c r="LL137" s="44"/>
      <c r="LM137" s="44"/>
      <c r="LN137" s="44"/>
      <c r="LO137" s="44"/>
      <c r="LP137" s="44"/>
      <c r="LQ137" s="44"/>
      <c r="LR137" s="44"/>
      <c r="LS137" s="44"/>
      <c r="LT137" s="44"/>
      <c r="LU137" s="44"/>
      <c r="LV137" s="44"/>
      <c r="LW137" s="44"/>
      <c r="LX137" s="44"/>
      <c r="LY137" s="44"/>
      <c r="LZ137" s="44"/>
      <c r="MA137" s="44"/>
      <c r="MB137" s="44"/>
      <c r="MC137" s="44"/>
      <c r="MD137" s="44"/>
      <c r="ME137" s="44"/>
      <c r="MF137" s="44"/>
      <c r="MG137" s="44"/>
      <c r="MH137" s="44"/>
      <c r="MI137" s="44"/>
      <c r="MJ137" s="44"/>
      <c r="MK137" s="44"/>
      <c r="ML137" s="44"/>
      <c r="MM137" s="44"/>
      <c r="MN137" s="44"/>
      <c r="MO137" s="44"/>
      <c r="MP137" s="44"/>
      <c r="MQ137" s="44"/>
      <c r="MR137" s="44"/>
      <c r="MS137" s="44"/>
      <c r="MT137" s="44"/>
      <c r="MU137" s="44"/>
      <c r="MV137" s="44"/>
      <c r="MW137" s="44"/>
      <c r="MX137" s="44"/>
      <c r="MY137" s="44"/>
      <c r="MZ137" s="44"/>
      <c r="NA137" s="44"/>
      <c r="NB137" s="44"/>
      <c r="NC137" s="44"/>
      <c r="ND137" s="44"/>
      <c r="NE137" s="44"/>
      <c r="NF137" s="44"/>
      <c r="NG137" s="44"/>
      <c r="NH137" s="44"/>
      <c r="NI137" s="44"/>
      <c r="NJ137" s="44"/>
      <c r="NK137" s="44"/>
      <c r="NL137" s="44"/>
      <c r="NM137" s="44"/>
      <c r="NN137" s="44"/>
      <c r="NO137" s="44"/>
      <c r="NP137" s="44"/>
      <c r="NQ137" s="44"/>
      <c r="NR137" s="44"/>
      <c r="NS137" s="44"/>
      <c r="NT137" s="44"/>
      <c r="NU137" s="44"/>
      <c r="NV137" s="44"/>
      <c r="NW137" s="44"/>
      <c r="NX137" s="44"/>
      <c r="NY137" s="44"/>
      <c r="NZ137" s="44"/>
      <c r="OA137" s="44"/>
      <c r="OB137" s="44"/>
      <c r="OC137" s="44"/>
      <c r="OD137" s="44"/>
      <c r="OE137" s="44"/>
      <c r="OF137" s="44"/>
      <c r="OG137" s="44"/>
      <c r="OH137" s="44"/>
      <c r="OI137" s="44"/>
      <c r="OJ137" s="44"/>
      <c r="OK137" s="44"/>
      <c r="OL137" s="44"/>
      <c r="OM137" s="44"/>
      <c r="ON137" s="44"/>
      <c r="OO137" s="44"/>
      <c r="OP137" s="44"/>
      <c r="OQ137" s="44"/>
      <c r="OR137" s="44"/>
      <c r="OS137" s="44"/>
      <c r="OT137" s="44"/>
      <c r="OU137" s="44"/>
      <c r="OV137" s="44"/>
      <c r="OW137" s="44"/>
      <c r="OX137" s="44"/>
      <c r="OY137" s="44"/>
      <c r="OZ137" s="44"/>
      <c r="PA137" s="44"/>
      <c r="PB137" s="44"/>
      <c r="PC137" s="44"/>
      <c r="PD137" s="44"/>
      <c r="PE137" s="44"/>
      <c r="PF137" s="44"/>
      <c r="PG137" s="44"/>
      <c r="PH137" s="44"/>
      <c r="PI137" s="44"/>
      <c r="PJ137" s="44"/>
      <c r="PK137" s="44"/>
      <c r="PL137" s="44"/>
      <c r="PM137" s="44"/>
      <c r="PN137" s="44"/>
      <c r="PO137" s="44"/>
      <c r="PP137" s="44"/>
      <c r="PQ137" s="44"/>
      <c r="PR137" s="44"/>
      <c r="PS137" s="44"/>
      <c r="PT137" s="44"/>
      <c r="PU137" s="44"/>
      <c r="PV137" s="44"/>
      <c r="PW137" s="44"/>
      <c r="PX137" s="44"/>
      <c r="PY137" s="44"/>
      <c r="PZ137" s="44"/>
      <c r="QA137" s="44"/>
      <c r="QB137" s="44"/>
      <c r="QC137" s="44"/>
      <c r="QD137" s="44"/>
      <c r="QE137" s="44"/>
      <c r="QF137" s="44"/>
      <c r="QG137" s="44"/>
      <c r="QH137" s="44"/>
      <c r="QI137" s="44"/>
      <c r="QJ137" s="44"/>
      <c r="QK137" s="44"/>
      <c r="QL137" s="44"/>
      <c r="QM137" s="44"/>
      <c r="QN137" s="44"/>
      <c r="QO137" s="44"/>
      <c r="QP137" s="44"/>
      <c r="QQ137" s="44"/>
      <c r="QR137" s="44"/>
      <c r="QS137" s="44"/>
      <c r="QT137" s="44"/>
      <c r="QU137" s="44"/>
      <c r="QV137" s="44"/>
      <c r="QW137" s="44"/>
      <c r="QX137" s="44"/>
      <c r="QY137" s="44"/>
      <c r="QZ137" s="44"/>
      <c r="RA137" s="44"/>
      <c r="RB137" s="44"/>
      <c r="RC137" s="44"/>
      <c r="RD137" s="44"/>
      <c r="RE137" s="44"/>
      <c r="RF137" s="44"/>
      <c r="RG137" s="44"/>
      <c r="RH137" s="44"/>
      <c r="RI137" s="44"/>
      <c r="RJ137" s="44"/>
      <c r="RK137" s="44"/>
      <c r="RL137" s="44"/>
      <c r="RM137" s="44"/>
      <c r="RN137" s="44"/>
      <c r="RO137" s="44"/>
      <c r="RP137" s="44"/>
      <c r="RQ137" s="44"/>
      <c r="RR137" s="44"/>
      <c r="RS137" s="44"/>
      <c r="RT137" s="44"/>
      <c r="RU137" s="44"/>
      <c r="RV137" s="44"/>
      <c r="RW137" s="44"/>
      <c r="RX137" s="44"/>
      <c r="RY137" s="44"/>
      <c r="RZ137" s="44"/>
      <c r="SA137" s="44"/>
      <c r="SB137" s="44"/>
      <c r="SC137" s="44"/>
      <c r="SD137" s="44"/>
      <c r="SE137" s="44"/>
      <c r="SF137" s="44"/>
      <c r="SG137" s="44"/>
      <c r="SH137" s="44"/>
      <c r="SM137">
        <f>'GRR Data'!A133</f>
        <v>0</v>
      </c>
    </row>
    <row r="138" spans="1:507">
      <c r="A138" s="295">
        <v>59</v>
      </c>
      <c r="B138" s="40"/>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44"/>
      <c r="EJ138" s="44"/>
      <c r="EK138" s="44"/>
      <c r="EL138" s="44"/>
      <c r="EM138" s="44"/>
      <c r="EN138" s="44"/>
      <c r="EO138" s="44"/>
      <c r="EP138" s="44"/>
      <c r="EQ138" s="44"/>
      <c r="ER138" s="44"/>
      <c r="ES138" s="44"/>
      <c r="ET138" s="44"/>
      <c r="EU138" s="44"/>
      <c r="EV138" s="44"/>
      <c r="EW138" s="44"/>
      <c r="EX138" s="44"/>
      <c r="EY138" s="44"/>
      <c r="EZ138" s="44"/>
      <c r="FA138" s="44"/>
      <c r="FB138" s="44"/>
      <c r="FC138" s="44"/>
      <c r="FD138" s="44"/>
      <c r="FE138" s="44"/>
      <c r="FF138" s="44"/>
      <c r="FG138" s="44"/>
      <c r="FH138" s="44"/>
      <c r="FI138" s="44"/>
      <c r="FJ138" s="44"/>
      <c r="FK138" s="44"/>
      <c r="FL138" s="44"/>
      <c r="FM138" s="44"/>
      <c r="FN138" s="44"/>
      <c r="FO138" s="44"/>
      <c r="FP138" s="44"/>
      <c r="FQ138" s="44"/>
      <c r="FR138" s="44"/>
      <c r="FS138" s="44"/>
      <c r="FT138" s="44"/>
      <c r="FU138" s="44"/>
      <c r="FV138" s="44"/>
      <c r="FW138" s="44"/>
      <c r="FX138" s="44"/>
      <c r="FY138" s="44"/>
      <c r="FZ138" s="44"/>
      <c r="GA138" s="44"/>
      <c r="GB138" s="44"/>
      <c r="GC138" s="44"/>
      <c r="GD138" s="44"/>
      <c r="GE138" s="44"/>
      <c r="GF138" s="44"/>
      <c r="GG138" s="44"/>
      <c r="GH138" s="44"/>
      <c r="GI138" s="44"/>
      <c r="GJ138" s="44"/>
      <c r="GK138" s="44"/>
      <c r="GL138" s="44"/>
      <c r="GM138" s="44"/>
      <c r="GN138" s="44"/>
      <c r="GO138" s="44"/>
      <c r="GP138" s="44"/>
      <c r="GQ138" s="44"/>
      <c r="GR138" s="44"/>
      <c r="GS138" s="44"/>
      <c r="GT138" s="44"/>
      <c r="GU138" s="44"/>
      <c r="GV138" s="44"/>
      <c r="GW138" s="44"/>
      <c r="GX138" s="44"/>
      <c r="GY138" s="44"/>
      <c r="GZ138" s="44"/>
      <c r="HA138" s="44"/>
      <c r="HB138" s="44"/>
      <c r="HC138" s="44"/>
      <c r="HD138" s="44"/>
      <c r="HE138" s="44"/>
      <c r="HF138" s="44"/>
      <c r="HG138" s="44"/>
      <c r="HH138" s="44"/>
      <c r="HI138" s="44"/>
      <c r="HJ138" s="44"/>
      <c r="HK138" s="44"/>
      <c r="HL138" s="44"/>
      <c r="HM138" s="44"/>
      <c r="HN138" s="44"/>
      <c r="HO138" s="44"/>
      <c r="HP138" s="44"/>
      <c r="HQ138" s="44"/>
      <c r="HR138" s="44"/>
      <c r="HS138" s="44"/>
      <c r="HT138" s="44"/>
      <c r="HU138" s="44"/>
      <c r="HV138" s="44"/>
      <c r="HW138" s="44"/>
      <c r="HX138" s="44"/>
      <c r="HY138" s="44"/>
      <c r="HZ138" s="44"/>
      <c r="IA138" s="44"/>
      <c r="IB138" s="44"/>
      <c r="IC138" s="44"/>
      <c r="ID138" s="44"/>
      <c r="IE138" s="44"/>
      <c r="IF138" s="44"/>
      <c r="IG138" s="44"/>
      <c r="IH138" s="44"/>
      <c r="II138" s="44"/>
      <c r="IJ138" s="44"/>
      <c r="IK138" s="44"/>
      <c r="IL138" s="44"/>
      <c r="IM138" s="44"/>
      <c r="IN138" s="44"/>
      <c r="IO138" s="44"/>
      <c r="IP138" s="44"/>
      <c r="IQ138" s="44"/>
      <c r="IR138" s="44"/>
      <c r="IS138" s="44"/>
      <c r="IT138" s="44"/>
      <c r="IU138" s="44"/>
      <c r="IV138" s="44"/>
      <c r="IW138" s="44"/>
      <c r="IX138" s="44"/>
      <c r="IY138" s="44"/>
      <c r="IZ138" s="44"/>
      <c r="JA138" s="44"/>
      <c r="JB138" s="44"/>
      <c r="JC138" s="44"/>
      <c r="JD138" s="44"/>
      <c r="JE138" s="44"/>
      <c r="JF138" s="44"/>
      <c r="JG138" s="44"/>
      <c r="JH138" s="44"/>
      <c r="JI138" s="44"/>
      <c r="JJ138" s="44"/>
      <c r="JK138" s="44"/>
      <c r="JL138" s="44"/>
      <c r="JM138" s="44"/>
      <c r="JN138" s="44"/>
      <c r="JO138" s="44"/>
      <c r="JP138" s="44"/>
      <c r="JQ138" s="44"/>
      <c r="JR138" s="44"/>
      <c r="JS138" s="44"/>
      <c r="JT138" s="44"/>
      <c r="JU138" s="44"/>
      <c r="JV138" s="44"/>
      <c r="JW138" s="44"/>
      <c r="JX138" s="44"/>
      <c r="JY138" s="44"/>
      <c r="JZ138" s="44"/>
      <c r="KA138" s="44"/>
      <c r="KB138" s="44"/>
      <c r="KC138" s="44"/>
      <c r="KD138" s="44"/>
      <c r="KE138" s="44"/>
      <c r="KF138" s="44"/>
      <c r="KG138" s="44"/>
      <c r="KH138" s="44"/>
      <c r="KI138" s="44"/>
      <c r="KJ138" s="44"/>
      <c r="KK138" s="44"/>
      <c r="KL138" s="44"/>
      <c r="KM138" s="44"/>
      <c r="KN138" s="44"/>
      <c r="KO138" s="44"/>
      <c r="KP138" s="44"/>
      <c r="KQ138" s="44"/>
      <c r="KR138" s="44"/>
      <c r="KS138" s="44"/>
      <c r="KT138" s="44"/>
      <c r="KU138" s="44"/>
      <c r="KV138" s="44"/>
      <c r="KW138" s="44"/>
      <c r="KX138" s="44"/>
      <c r="KY138" s="44"/>
      <c r="KZ138" s="44"/>
      <c r="LA138" s="44"/>
      <c r="LB138" s="44"/>
      <c r="LC138" s="44"/>
      <c r="LD138" s="44"/>
      <c r="LE138" s="44"/>
      <c r="LF138" s="44"/>
      <c r="LG138" s="44"/>
      <c r="LH138" s="44"/>
      <c r="LI138" s="44"/>
      <c r="LJ138" s="44"/>
      <c r="LK138" s="44"/>
      <c r="LL138" s="44"/>
      <c r="LM138" s="44"/>
      <c r="LN138" s="44"/>
      <c r="LO138" s="44"/>
      <c r="LP138" s="44"/>
      <c r="LQ138" s="44"/>
      <c r="LR138" s="44"/>
      <c r="LS138" s="44"/>
      <c r="LT138" s="44"/>
      <c r="LU138" s="44"/>
      <c r="LV138" s="44"/>
      <c r="LW138" s="44"/>
      <c r="LX138" s="44"/>
      <c r="LY138" s="44"/>
      <c r="LZ138" s="44"/>
      <c r="MA138" s="44"/>
      <c r="MB138" s="44"/>
      <c r="MC138" s="44"/>
      <c r="MD138" s="44"/>
      <c r="ME138" s="44"/>
      <c r="MF138" s="44"/>
      <c r="MG138" s="44"/>
      <c r="MH138" s="44"/>
      <c r="MI138" s="44"/>
      <c r="MJ138" s="44"/>
      <c r="MK138" s="44"/>
      <c r="ML138" s="44"/>
      <c r="MM138" s="44"/>
      <c r="MN138" s="44"/>
      <c r="MO138" s="44"/>
      <c r="MP138" s="44"/>
      <c r="MQ138" s="44"/>
      <c r="MR138" s="44"/>
      <c r="MS138" s="44"/>
      <c r="MT138" s="44"/>
      <c r="MU138" s="44"/>
      <c r="MV138" s="44"/>
      <c r="MW138" s="44"/>
      <c r="MX138" s="44"/>
      <c r="MY138" s="44"/>
      <c r="MZ138" s="44"/>
      <c r="NA138" s="44"/>
      <c r="NB138" s="44"/>
      <c r="NC138" s="44"/>
      <c r="ND138" s="44"/>
      <c r="NE138" s="44"/>
      <c r="NF138" s="44"/>
      <c r="NG138" s="44"/>
      <c r="NH138" s="44"/>
      <c r="NI138" s="44"/>
      <c r="NJ138" s="44"/>
      <c r="NK138" s="44"/>
      <c r="NL138" s="44"/>
      <c r="NM138" s="44"/>
      <c r="NN138" s="44"/>
      <c r="NO138" s="44"/>
      <c r="NP138" s="44"/>
      <c r="NQ138" s="44"/>
      <c r="NR138" s="44"/>
      <c r="NS138" s="44"/>
      <c r="NT138" s="44"/>
      <c r="NU138" s="44"/>
      <c r="NV138" s="44"/>
      <c r="NW138" s="44"/>
      <c r="NX138" s="44"/>
      <c r="NY138" s="44"/>
      <c r="NZ138" s="44"/>
      <c r="OA138" s="44"/>
      <c r="OB138" s="44"/>
      <c r="OC138" s="44"/>
      <c r="OD138" s="44"/>
      <c r="OE138" s="44"/>
      <c r="OF138" s="44"/>
      <c r="OG138" s="44"/>
      <c r="OH138" s="44"/>
      <c r="OI138" s="44"/>
      <c r="OJ138" s="44"/>
      <c r="OK138" s="44"/>
      <c r="OL138" s="44"/>
      <c r="OM138" s="44"/>
      <c r="ON138" s="44"/>
      <c r="OO138" s="44"/>
      <c r="OP138" s="44"/>
      <c r="OQ138" s="44"/>
      <c r="OR138" s="44"/>
      <c r="OS138" s="44"/>
      <c r="OT138" s="44"/>
      <c r="OU138" s="44"/>
      <c r="OV138" s="44"/>
      <c r="OW138" s="44"/>
      <c r="OX138" s="44"/>
      <c r="OY138" s="44"/>
      <c r="OZ138" s="44"/>
      <c r="PA138" s="44"/>
      <c r="PB138" s="44"/>
      <c r="PC138" s="44"/>
      <c r="PD138" s="44"/>
      <c r="PE138" s="44"/>
      <c r="PF138" s="44"/>
      <c r="PG138" s="44"/>
      <c r="PH138" s="44"/>
      <c r="PI138" s="44"/>
      <c r="PJ138" s="44"/>
      <c r="PK138" s="44"/>
      <c r="PL138" s="44"/>
      <c r="PM138" s="44"/>
      <c r="PN138" s="44"/>
      <c r="PO138" s="44"/>
      <c r="PP138" s="44"/>
      <c r="PQ138" s="44"/>
      <c r="PR138" s="44"/>
      <c r="PS138" s="44"/>
      <c r="PT138" s="44"/>
      <c r="PU138" s="44"/>
      <c r="PV138" s="44"/>
      <c r="PW138" s="44"/>
      <c r="PX138" s="44"/>
      <c r="PY138" s="44"/>
      <c r="PZ138" s="44"/>
      <c r="QA138" s="44"/>
      <c r="QB138" s="44"/>
      <c r="QC138" s="44"/>
      <c r="QD138" s="44"/>
      <c r="QE138" s="44"/>
      <c r="QF138" s="44"/>
      <c r="QG138" s="44"/>
      <c r="QH138" s="44"/>
      <c r="QI138" s="44"/>
      <c r="QJ138" s="44"/>
      <c r="QK138" s="44"/>
      <c r="QL138" s="44"/>
      <c r="QM138" s="44"/>
      <c r="QN138" s="44"/>
      <c r="QO138" s="44"/>
      <c r="QP138" s="44"/>
      <c r="QQ138" s="44"/>
      <c r="QR138" s="44"/>
      <c r="QS138" s="44"/>
      <c r="QT138" s="44"/>
      <c r="QU138" s="44"/>
      <c r="QV138" s="44"/>
      <c r="QW138" s="44"/>
      <c r="QX138" s="44"/>
      <c r="QY138" s="44"/>
      <c r="QZ138" s="44"/>
      <c r="RA138" s="44"/>
      <c r="RB138" s="44"/>
      <c r="RC138" s="44"/>
      <c r="RD138" s="44"/>
      <c r="RE138" s="44"/>
      <c r="RF138" s="44"/>
      <c r="RG138" s="44"/>
      <c r="RH138" s="44"/>
      <c r="RI138" s="44"/>
      <c r="RJ138" s="44"/>
      <c r="RK138" s="44"/>
      <c r="RL138" s="44"/>
      <c r="RM138" s="44"/>
      <c r="RN138" s="44"/>
      <c r="RO138" s="44"/>
      <c r="RP138" s="44"/>
      <c r="RQ138" s="44"/>
      <c r="RR138" s="44"/>
      <c r="RS138" s="44"/>
      <c r="RT138" s="44"/>
      <c r="RU138" s="44"/>
      <c r="RV138" s="44"/>
      <c r="RW138" s="44"/>
      <c r="RX138" s="44"/>
      <c r="RY138" s="44"/>
      <c r="RZ138" s="44"/>
      <c r="SA138" s="44"/>
      <c r="SB138" s="44"/>
      <c r="SC138" s="44"/>
      <c r="SD138" s="44"/>
      <c r="SE138" s="44"/>
      <c r="SF138" s="44"/>
      <c r="SG138" s="44"/>
      <c r="SH138" s="44"/>
      <c r="SM138">
        <f>'GRR Data'!A134</f>
        <v>0</v>
      </c>
    </row>
    <row r="139" spans="1:507">
      <c r="A139" s="295">
        <v>60</v>
      </c>
      <c r="B139" s="40"/>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44"/>
      <c r="EM139" s="44"/>
      <c r="EN139" s="44"/>
      <c r="EO139" s="44"/>
      <c r="EP139" s="44"/>
      <c r="EQ139" s="44"/>
      <c r="ER139" s="44"/>
      <c r="ES139" s="44"/>
      <c r="ET139" s="44"/>
      <c r="EU139" s="44"/>
      <c r="EV139" s="44"/>
      <c r="EW139" s="44"/>
      <c r="EX139" s="44"/>
      <c r="EY139" s="44"/>
      <c r="EZ139" s="44"/>
      <c r="FA139" s="44"/>
      <c r="FB139" s="44"/>
      <c r="FC139" s="44"/>
      <c r="FD139" s="44"/>
      <c r="FE139" s="44"/>
      <c r="FF139" s="44"/>
      <c r="FG139" s="44"/>
      <c r="FH139" s="44"/>
      <c r="FI139" s="44"/>
      <c r="FJ139" s="44"/>
      <c r="FK139" s="44"/>
      <c r="FL139" s="44"/>
      <c r="FM139" s="44"/>
      <c r="FN139" s="44"/>
      <c r="FO139" s="44"/>
      <c r="FP139" s="44"/>
      <c r="FQ139" s="44"/>
      <c r="FR139" s="44"/>
      <c r="FS139" s="44"/>
      <c r="FT139" s="44"/>
      <c r="FU139" s="44"/>
      <c r="FV139" s="44"/>
      <c r="FW139" s="44"/>
      <c r="FX139" s="44"/>
      <c r="FY139" s="44"/>
      <c r="FZ139" s="44"/>
      <c r="GA139" s="44"/>
      <c r="GB139" s="44"/>
      <c r="GC139" s="44"/>
      <c r="GD139" s="44"/>
      <c r="GE139" s="44"/>
      <c r="GF139" s="44"/>
      <c r="GG139" s="44"/>
      <c r="GH139" s="44"/>
      <c r="GI139" s="44"/>
      <c r="GJ139" s="44"/>
      <c r="GK139" s="44"/>
      <c r="GL139" s="44"/>
      <c r="GM139" s="44"/>
      <c r="GN139" s="44"/>
      <c r="GO139" s="44"/>
      <c r="GP139" s="44"/>
      <c r="GQ139" s="44"/>
      <c r="GR139" s="44"/>
      <c r="GS139" s="44"/>
      <c r="GT139" s="44"/>
      <c r="GU139" s="44"/>
      <c r="GV139" s="44"/>
      <c r="GW139" s="44"/>
      <c r="GX139" s="44"/>
      <c r="GY139" s="44"/>
      <c r="GZ139" s="44"/>
      <c r="HA139" s="44"/>
      <c r="HB139" s="44"/>
      <c r="HC139" s="44"/>
      <c r="HD139" s="44"/>
      <c r="HE139" s="44"/>
      <c r="HF139" s="44"/>
      <c r="HG139" s="44"/>
      <c r="HH139" s="44"/>
      <c r="HI139" s="44"/>
      <c r="HJ139" s="44"/>
      <c r="HK139" s="44"/>
      <c r="HL139" s="44"/>
      <c r="HM139" s="44"/>
      <c r="HN139" s="44"/>
      <c r="HO139" s="44"/>
      <c r="HP139" s="44"/>
      <c r="HQ139" s="44"/>
      <c r="HR139" s="44"/>
      <c r="HS139" s="44"/>
      <c r="HT139" s="44"/>
      <c r="HU139" s="44"/>
      <c r="HV139" s="44"/>
      <c r="HW139" s="44"/>
      <c r="HX139" s="44"/>
      <c r="HY139" s="44"/>
      <c r="HZ139" s="44"/>
      <c r="IA139" s="44"/>
      <c r="IB139" s="44"/>
      <c r="IC139" s="44"/>
      <c r="ID139" s="44"/>
      <c r="IE139" s="44"/>
      <c r="IF139" s="44"/>
      <c r="IG139" s="44"/>
      <c r="IH139" s="44"/>
      <c r="II139" s="44"/>
      <c r="IJ139" s="44"/>
      <c r="IK139" s="44"/>
      <c r="IL139" s="44"/>
      <c r="IM139" s="44"/>
      <c r="IN139" s="44"/>
      <c r="IO139" s="44"/>
      <c r="IP139" s="44"/>
      <c r="IQ139" s="44"/>
      <c r="IR139" s="44"/>
      <c r="IS139" s="44"/>
      <c r="IT139" s="44"/>
      <c r="IU139" s="44"/>
      <c r="IV139" s="44"/>
      <c r="IW139" s="44"/>
      <c r="IX139" s="44"/>
      <c r="IY139" s="44"/>
      <c r="IZ139" s="44"/>
      <c r="JA139" s="44"/>
      <c r="JB139" s="44"/>
      <c r="JC139" s="44"/>
      <c r="JD139" s="44"/>
      <c r="JE139" s="44"/>
      <c r="JF139" s="44"/>
      <c r="JG139" s="44"/>
      <c r="JH139" s="44"/>
      <c r="JI139" s="44"/>
      <c r="JJ139" s="44"/>
      <c r="JK139" s="44"/>
      <c r="JL139" s="44"/>
      <c r="JM139" s="44"/>
      <c r="JN139" s="44"/>
      <c r="JO139" s="44"/>
      <c r="JP139" s="44"/>
      <c r="JQ139" s="44"/>
      <c r="JR139" s="44"/>
      <c r="JS139" s="44"/>
      <c r="JT139" s="44"/>
      <c r="JU139" s="44"/>
      <c r="JV139" s="44"/>
      <c r="JW139" s="44"/>
      <c r="JX139" s="44"/>
      <c r="JY139" s="44"/>
      <c r="JZ139" s="44"/>
      <c r="KA139" s="44"/>
      <c r="KB139" s="44"/>
      <c r="KC139" s="44"/>
      <c r="KD139" s="44"/>
      <c r="KE139" s="44"/>
      <c r="KF139" s="44"/>
      <c r="KG139" s="44"/>
      <c r="KH139" s="44"/>
      <c r="KI139" s="44"/>
      <c r="KJ139" s="44"/>
      <c r="KK139" s="44"/>
      <c r="KL139" s="44"/>
      <c r="KM139" s="44"/>
      <c r="KN139" s="44"/>
      <c r="KO139" s="44"/>
      <c r="KP139" s="44"/>
      <c r="KQ139" s="44"/>
      <c r="KR139" s="44"/>
      <c r="KS139" s="44"/>
      <c r="KT139" s="44"/>
      <c r="KU139" s="44"/>
      <c r="KV139" s="44"/>
      <c r="KW139" s="44"/>
      <c r="KX139" s="44"/>
      <c r="KY139" s="44"/>
      <c r="KZ139" s="44"/>
      <c r="LA139" s="44"/>
      <c r="LB139" s="44"/>
      <c r="LC139" s="44"/>
      <c r="LD139" s="44"/>
      <c r="LE139" s="44"/>
      <c r="LF139" s="44"/>
      <c r="LG139" s="44"/>
      <c r="LH139" s="44"/>
      <c r="LI139" s="44"/>
      <c r="LJ139" s="44"/>
      <c r="LK139" s="44"/>
      <c r="LL139" s="44"/>
      <c r="LM139" s="44"/>
      <c r="LN139" s="44"/>
      <c r="LO139" s="44"/>
      <c r="LP139" s="44"/>
      <c r="LQ139" s="44"/>
      <c r="LR139" s="44"/>
      <c r="LS139" s="44"/>
      <c r="LT139" s="44"/>
      <c r="LU139" s="44"/>
      <c r="LV139" s="44"/>
      <c r="LW139" s="44"/>
      <c r="LX139" s="44"/>
      <c r="LY139" s="44"/>
      <c r="LZ139" s="44"/>
      <c r="MA139" s="44"/>
      <c r="MB139" s="44"/>
      <c r="MC139" s="44"/>
      <c r="MD139" s="44"/>
      <c r="ME139" s="44"/>
      <c r="MF139" s="44"/>
      <c r="MG139" s="44"/>
      <c r="MH139" s="44"/>
      <c r="MI139" s="44"/>
      <c r="MJ139" s="44"/>
      <c r="MK139" s="44"/>
      <c r="ML139" s="44"/>
      <c r="MM139" s="44"/>
      <c r="MN139" s="44"/>
      <c r="MO139" s="44"/>
      <c r="MP139" s="44"/>
      <c r="MQ139" s="44"/>
      <c r="MR139" s="44"/>
      <c r="MS139" s="44"/>
      <c r="MT139" s="44"/>
      <c r="MU139" s="44"/>
      <c r="MV139" s="44"/>
      <c r="MW139" s="44"/>
      <c r="MX139" s="44"/>
      <c r="MY139" s="44"/>
      <c r="MZ139" s="44"/>
      <c r="NA139" s="44"/>
      <c r="NB139" s="44"/>
      <c r="NC139" s="44"/>
      <c r="ND139" s="44"/>
      <c r="NE139" s="44"/>
      <c r="NF139" s="44"/>
      <c r="NG139" s="44"/>
      <c r="NH139" s="44"/>
      <c r="NI139" s="44"/>
      <c r="NJ139" s="44"/>
      <c r="NK139" s="44"/>
      <c r="NL139" s="44"/>
      <c r="NM139" s="44"/>
      <c r="NN139" s="44"/>
      <c r="NO139" s="44"/>
      <c r="NP139" s="44"/>
      <c r="NQ139" s="44"/>
      <c r="NR139" s="44"/>
      <c r="NS139" s="44"/>
      <c r="NT139" s="44"/>
      <c r="NU139" s="44"/>
      <c r="NV139" s="44"/>
      <c r="NW139" s="44"/>
      <c r="NX139" s="44"/>
      <c r="NY139" s="44"/>
      <c r="NZ139" s="44"/>
      <c r="OA139" s="44"/>
      <c r="OB139" s="44"/>
      <c r="OC139" s="44"/>
      <c r="OD139" s="44"/>
      <c r="OE139" s="44"/>
      <c r="OF139" s="44"/>
      <c r="OG139" s="44"/>
      <c r="OH139" s="44"/>
      <c r="OI139" s="44"/>
      <c r="OJ139" s="44"/>
      <c r="OK139" s="44"/>
      <c r="OL139" s="44"/>
      <c r="OM139" s="44"/>
      <c r="ON139" s="44"/>
      <c r="OO139" s="44"/>
      <c r="OP139" s="44"/>
      <c r="OQ139" s="44"/>
      <c r="OR139" s="44"/>
      <c r="OS139" s="44"/>
      <c r="OT139" s="44"/>
      <c r="OU139" s="44"/>
      <c r="OV139" s="44"/>
      <c r="OW139" s="44"/>
      <c r="OX139" s="44"/>
      <c r="OY139" s="44"/>
      <c r="OZ139" s="44"/>
      <c r="PA139" s="44"/>
      <c r="PB139" s="44"/>
      <c r="PC139" s="44"/>
      <c r="PD139" s="44"/>
      <c r="PE139" s="44"/>
      <c r="PF139" s="44"/>
      <c r="PG139" s="44"/>
      <c r="PH139" s="44"/>
      <c r="PI139" s="44"/>
      <c r="PJ139" s="44"/>
      <c r="PK139" s="44"/>
      <c r="PL139" s="44"/>
      <c r="PM139" s="44"/>
      <c r="PN139" s="44"/>
      <c r="PO139" s="44"/>
      <c r="PP139" s="44"/>
      <c r="PQ139" s="44"/>
      <c r="PR139" s="44"/>
      <c r="PS139" s="44"/>
      <c r="PT139" s="44"/>
      <c r="PU139" s="44"/>
      <c r="PV139" s="44"/>
      <c r="PW139" s="44"/>
      <c r="PX139" s="44"/>
      <c r="PY139" s="44"/>
      <c r="PZ139" s="44"/>
      <c r="QA139" s="44"/>
      <c r="QB139" s="44"/>
      <c r="QC139" s="44"/>
      <c r="QD139" s="44"/>
      <c r="QE139" s="44"/>
      <c r="QF139" s="44"/>
      <c r="QG139" s="44"/>
      <c r="QH139" s="44"/>
      <c r="QI139" s="44"/>
      <c r="QJ139" s="44"/>
      <c r="QK139" s="44"/>
      <c r="QL139" s="44"/>
      <c r="QM139" s="44"/>
      <c r="QN139" s="44"/>
      <c r="QO139" s="44"/>
      <c r="QP139" s="44"/>
      <c r="QQ139" s="44"/>
      <c r="QR139" s="44"/>
      <c r="QS139" s="44"/>
      <c r="QT139" s="44"/>
      <c r="QU139" s="44"/>
      <c r="QV139" s="44"/>
      <c r="QW139" s="44"/>
      <c r="QX139" s="44"/>
      <c r="QY139" s="44"/>
      <c r="QZ139" s="44"/>
      <c r="RA139" s="44"/>
      <c r="RB139" s="44"/>
      <c r="RC139" s="44"/>
      <c r="RD139" s="44"/>
      <c r="RE139" s="44"/>
      <c r="RF139" s="44"/>
      <c r="RG139" s="44"/>
      <c r="RH139" s="44"/>
      <c r="RI139" s="44"/>
      <c r="RJ139" s="44"/>
      <c r="RK139" s="44"/>
      <c r="RL139" s="44"/>
      <c r="RM139" s="44"/>
      <c r="RN139" s="44"/>
      <c r="RO139" s="44"/>
      <c r="RP139" s="44"/>
      <c r="RQ139" s="44"/>
      <c r="RR139" s="44"/>
      <c r="RS139" s="44"/>
      <c r="RT139" s="44"/>
      <c r="RU139" s="44"/>
      <c r="RV139" s="44"/>
      <c r="RW139" s="44"/>
      <c r="RX139" s="44"/>
      <c r="RY139" s="44"/>
      <c r="RZ139" s="44"/>
      <c r="SA139" s="44"/>
      <c r="SB139" s="44"/>
      <c r="SC139" s="44"/>
      <c r="SD139" s="44"/>
      <c r="SE139" s="44"/>
      <c r="SF139" s="44"/>
      <c r="SG139" s="44"/>
      <c r="SH139" s="44"/>
      <c r="SM139">
        <f>'GRR Data'!A135</f>
        <v>0</v>
      </c>
    </row>
    <row r="140" spans="1:507">
      <c r="A140" s="295">
        <v>61</v>
      </c>
      <c r="B140" s="40"/>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c r="CZ140" s="44"/>
      <c r="DA140" s="44"/>
      <c r="DB140" s="44"/>
      <c r="DC140" s="44"/>
      <c r="DD140" s="44"/>
      <c r="DE140" s="44"/>
      <c r="DF140" s="44"/>
      <c r="DG140" s="44"/>
      <c r="DH140" s="44"/>
      <c r="DI140" s="44"/>
      <c r="DJ140" s="44"/>
      <c r="DK140" s="44"/>
      <c r="DL140" s="44"/>
      <c r="DM140" s="44"/>
      <c r="DN140" s="44"/>
      <c r="DO140" s="44"/>
      <c r="DP140" s="44"/>
      <c r="DQ140" s="44"/>
      <c r="DR140" s="44"/>
      <c r="DS140" s="44"/>
      <c r="DT140" s="44"/>
      <c r="DU140" s="44"/>
      <c r="DV140" s="44"/>
      <c r="DW140" s="44"/>
      <c r="DX140" s="44"/>
      <c r="DY140" s="44"/>
      <c r="DZ140" s="44"/>
      <c r="EA140" s="44"/>
      <c r="EB140" s="44"/>
      <c r="EC140" s="44"/>
      <c r="ED140" s="44"/>
      <c r="EE140" s="44"/>
      <c r="EF140" s="44"/>
      <c r="EG140" s="44"/>
      <c r="EH140" s="44"/>
      <c r="EI140" s="44"/>
      <c r="EJ140" s="44"/>
      <c r="EK140" s="44"/>
      <c r="EL140" s="44"/>
      <c r="EM140" s="44"/>
      <c r="EN140" s="44"/>
      <c r="EO140" s="44"/>
      <c r="EP140" s="44"/>
      <c r="EQ140" s="44"/>
      <c r="ER140" s="44"/>
      <c r="ES140" s="44"/>
      <c r="ET140" s="44"/>
      <c r="EU140" s="44"/>
      <c r="EV140" s="44"/>
      <c r="EW140" s="44"/>
      <c r="EX140" s="44"/>
      <c r="EY140" s="44"/>
      <c r="EZ140" s="44"/>
      <c r="FA140" s="44"/>
      <c r="FB140" s="44"/>
      <c r="FC140" s="44"/>
      <c r="FD140" s="44"/>
      <c r="FE140" s="44"/>
      <c r="FF140" s="44"/>
      <c r="FG140" s="44"/>
      <c r="FH140" s="44"/>
      <c r="FI140" s="44"/>
      <c r="FJ140" s="44"/>
      <c r="FK140" s="44"/>
      <c r="FL140" s="44"/>
      <c r="FM140" s="44"/>
      <c r="FN140" s="44"/>
      <c r="FO140" s="44"/>
      <c r="FP140" s="44"/>
      <c r="FQ140" s="44"/>
      <c r="FR140" s="44"/>
      <c r="FS140" s="44"/>
      <c r="FT140" s="44"/>
      <c r="FU140" s="44"/>
      <c r="FV140" s="44"/>
      <c r="FW140" s="44"/>
      <c r="FX140" s="44"/>
      <c r="FY140" s="44"/>
      <c r="FZ140" s="44"/>
      <c r="GA140" s="44"/>
      <c r="GB140" s="44"/>
      <c r="GC140" s="44"/>
      <c r="GD140" s="44"/>
      <c r="GE140" s="44"/>
      <c r="GF140" s="44"/>
      <c r="GG140" s="44"/>
      <c r="GH140" s="44"/>
      <c r="GI140" s="44"/>
      <c r="GJ140" s="44"/>
      <c r="GK140" s="44"/>
      <c r="GL140" s="44"/>
      <c r="GM140" s="44"/>
      <c r="GN140" s="44"/>
      <c r="GO140" s="44"/>
      <c r="GP140" s="44"/>
      <c r="GQ140" s="44"/>
      <c r="GR140" s="44"/>
      <c r="GS140" s="44"/>
      <c r="GT140" s="44"/>
      <c r="GU140" s="44"/>
      <c r="GV140" s="44"/>
      <c r="GW140" s="44"/>
      <c r="GX140" s="44"/>
      <c r="GY140" s="44"/>
      <c r="GZ140" s="44"/>
      <c r="HA140" s="44"/>
      <c r="HB140" s="44"/>
      <c r="HC140" s="44"/>
      <c r="HD140" s="44"/>
      <c r="HE140" s="44"/>
      <c r="HF140" s="44"/>
      <c r="HG140" s="44"/>
      <c r="HH140" s="44"/>
      <c r="HI140" s="44"/>
      <c r="HJ140" s="44"/>
      <c r="HK140" s="44"/>
      <c r="HL140" s="44"/>
      <c r="HM140" s="44"/>
      <c r="HN140" s="44"/>
      <c r="HO140" s="44"/>
      <c r="HP140" s="44"/>
      <c r="HQ140" s="44"/>
      <c r="HR140" s="44"/>
      <c r="HS140" s="44"/>
      <c r="HT140" s="44"/>
      <c r="HU140" s="44"/>
      <c r="HV140" s="44"/>
      <c r="HW140" s="44"/>
      <c r="HX140" s="44"/>
      <c r="HY140" s="44"/>
      <c r="HZ140" s="44"/>
      <c r="IA140" s="44"/>
      <c r="IB140" s="44"/>
      <c r="IC140" s="44"/>
      <c r="ID140" s="44"/>
      <c r="IE140" s="44"/>
      <c r="IF140" s="44"/>
      <c r="IG140" s="44"/>
      <c r="IH140" s="44"/>
      <c r="II140" s="44"/>
      <c r="IJ140" s="44"/>
      <c r="IK140" s="44"/>
      <c r="IL140" s="44"/>
      <c r="IM140" s="44"/>
      <c r="IN140" s="44"/>
      <c r="IO140" s="44"/>
      <c r="IP140" s="44"/>
      <c r="IQ140" s="44"/>
      <c r="IR140" s="44"/>
      <c r="IS140" s="44"/>
      <c r="IT140" s="44"/>
      <c r="IU140" s="44"/>
      <c r="IV140" s="44"/>
      <c r="IW140" s="44"/>
      <c r="IX140" s="44"/>
      <c r="IY140" s="44"/>
      <c r="IZ140" s="44"/>
      <c r="JA140" s="44"/>
      <c r="JB140" s="44"/>
      <c r="JC140" s="44"/>
      <c r="JD140" s="44"/>
      <c r="JE140" s="44"/>
      <c r="JF140" s="44"/>
      <c r="JG140" s="44"/>
      <c r="JH140" s="44"/>
      <c r="JI140" s="44"/>
      <c r="JJ140" s="44"/>
      <c r="JK140" s="44"/>
      <c r="JL140" s="44"/>
      <c r="JM140" s="44"/>
      <c r="JN140" s="44"/>
      <c r="JO140" s="44"/>
      <c r="JP140" s="44"/>
      <c r="JQ140" s="44"/>
      <c r="JR140" s="44"/>
      <c r="JS140" s="44"/>
      <c r="JT140" s="44"/>
      <c r="JU140" s="44"/>
      <c r="JV140" s="44"/>
      <c r="JW140" s="44"/>
      <c r="JX140" s="44"/>
      <c r="JY140" s="44"/>
      <c r="JZ140" s="44"/>
      <c r="KA140" s="44"/>
      <c r="KB140" s="44"/>
      <c r="KC140" s="44"/>
      <c r="KD140" s="44"/>
      <c r="KE140" s="44"/>
      <c r="KF140" s="44"/>
      <c r="KG140" s="44"/>
      <c r="KH140" s="44"/>
      <c r="KI140" s="44"/>
      <c r="KJ140" s="44"/>
      <c r="KK140" s="44"/>
      <c r="KL140" s="44"/>
      <c r="KM140" s="44"/>
      <c r="KN140" s="44"/>
      <c r="KO140" s="44"/>
      <c r="KP140" s="44"/>
      <c r="KQ140" s="44"/>
      <c r="KR140" s="44"/>
      <c r="KS140" s="44"/>
      <c r="KT140" s="44"/>
      <c r="KU140" s="44"/>
      <c r="KV140" s="44"/>
      <c r="KW140" s="44"/>
      <c r="KX140" s="44"/>
      <c r="KY140" s="44"/>
      <c r="KZ140" s="44"/>
      <c r="LA140" s="44"/>
      <c r="LB140" s="44"/>
      <c r="LC140" s="44"/>
      <c r="LD140" s="44"/>
      <c r="LE140" s="44"/>
      <c r="LF140" s="44"/>
      <c r="LG140" s="44"/>
      <c r="LH140" s="44"/>
      <c r="LI140" s="44"/>
      <c r="LJ140" s="44"/>
      <c r="LK140" s="44"/>
      <c r="LL140" s="44"/>
      <c r="LM140" s="44"/>
      <c r="LN140" s="44"/>
      <c r="LO140" s="44"/>
      <c r="LP140" s="44"/>
      <c r="LQ140" s="44"/>
      <c r="LR140" s="44"/>
      <c r="LS140" s="44"/>
      <c r="LT140" s="44"/>
      <c r="LU140" s="44"/>
      <c r="LV140" s="44"/>
      <c r="LW140" s="44"/>
      <c r="LX140" s="44"/>
      <c r="LY140" s="44"/>
      <c r="LZ140" s="44"/>
      <c r="MA140" s="44"/>
      <c r="MB140" s="44"/>
      <c r="MC140" s="44"/>
      <c r="MD140" s="44"/>
      <c r="ME140" s="44"/>
      <c r="MF140" s="44"/>
      <c r="MG140" s="44"/>
      <c r="MH140" s="44"/>
      <c r="MI140" s="44"/>
      <c r="MJ140" s="44"/>
      <c r="MK140" s="44"/>
      <c r="ML140" s="44"/>
      <c r="MM140" s="44"/>
      <c r="MN140" s="44"/>
      <c r="MO140" s="44"/>
      <c r="MP140" s="44"/>
      <c r="MQ140" s="44"/>
      <c r="MR140" s="44"/>
      <c r="MS140" s="44"/>
      <c r="MT140" s="44"/>
      <c r="MU140" s="44"/>
      <c r="MV140" s="44"/>
      <c r="MW140" s="44"/>
      <c r="MX140" s="44"/>
      <c r="MY140" s="44"/>
      <c r="MZ140" s="44"/>
      <c r="NA140" s="44"/>
      <c r="NB140" s="44"/>
      <c r="NC140" s="44"/>
      <c r="ND140" s="44"/>
      <c r="NE140" s="44"/>
      <c r="NF140" s="44"/>
      <c r="NG140" s="44"/>
      <c r="NH140" s="44"/>
      <c r="NI140" s="44"/>
      <c r="NJ140" s="44"/>
      <c r="NK140" s="44"/>
      <c r="NL140" s="44"/>
      <c r="NM140" s="44"/>
      <c r="NN140" s="44"/>
      <c r="NO140" s="44"/>
      <c r="NP140" s="44"/>
      <c r="NQ140" s="44"/>
      <c r="NR140" s="44"/>
      <c r="NS140" s="44"/>
      <c r="NT140" s="44"/>
      <c r="NU140" s="44"/>
      <c r="NV140" s="44"/>
      <c r="NW140" s="44"/>
      <c r="NX140" s="44"/>
      <c r="NY140" s="44"/>
      <c r="NZ140" s="44"/>
      <c r="OA140" s="44"/>
      <c r="OB140" s="44"/>
      <c r="OC140" s="44"/>
      <c r="OD140" s="44"/>
      <c r="OE140" s="44"/>
      <c r="OF140" s="44"/>
      <c r="OG140" s="44"/>
      <c r="OH140" s="44"/>
      <c r="OI140" s="44"/>
      <c r="OJ140" s="44"/>
      <c r="OK140" s="44"/>
      <c r="OL140" s="44"/>
      <c r="OM140" s="44"/>
      <c r="ON140" s="44"/>
      <c r="OO140" s="44"/>
      <c r="OP140" s="44"/>
      <c r="OQ140" s="44"/>
      <c r="OR140" s="44"/>
      <c r="OS140" s="44"/>
      <c r="OT140" s="44"/>
      <c r="OU140" s="44"/>
      <c r="OV140" s="44"/>
      <c r="OW140" s="44"/>
      <c r="OX140" s="44"/>
      <c r="OY140" s="44"/>
      <c r="OZ140" s="44"/>
      <c r="PA140" s="44"/>
      <c r="PB140" s="44"/>
      <c r="PC140" s="44"/>
      <c r="PD140" s="44"/>
      <c r="PE140" s="44"/>
      <c r="PF140" s="44"/>
      <c r="PG140" s="44"/>
      <c r="PH140" s="44"/>
      <c r="PI140" s="44"/>
      <c r="PJ140" s="44"/>
      <c r="PK140" s="44"/>
      <c r="PL140" s="44"/>
      <c r="PM140" s="44"/>
      <c r="PN140" s="44"/>
      <c r="PO140" s="44"/>
      <c r="PP140" s="44"/>
      <c r="PQ140" s="44"/>
      <c r="PR140" s="44"/>
      <c r="PS140" s="44"/>
      <c r="PT140" s="44"/>
      <c r="PU140" s="44"/>
      <c r="PV140" s="44"/>
      <c r="PW140" s="44"/>
      <c r="PX140" s="44"/>
      <c r="PY140" s="44"/>
      <c r="PZ140" s="44"/>
      <c r="QA140" s="44"/>
      <c r="QB140" s="44"/>
      <c r="QC140" s="44"/>
      <c r="QD140" s="44"/>
      <c r="QE140" s="44"/>
      <c r="QF140" s="44"/>
      <c r="QG140" s="44"/>
      <c r="QH140" s="44"/>
      <c r="QI140" s="44"/>
      <c r="QJ140" s="44"/>
      <c r="QK140" s="44"/>
      <c r="QL140" s="44"/>
      <c r="QM140" s="44"/>
      <c r="QN140" s="44"/>
      <c r="QO140" s="44"/>
      <c r="QP140" s="44"/>
      <c r="QQ140" s="44"/>
      <c r="QR140" s="44"/>
      <c r="QS140" s="44"/>
      <c r="QT140" s="44"/>
      <c r="QU140" s="44"/>
      <c r="QV140" s="44"/>
      <c r="QW140" s="44"/>
      <c r="QX140" s="44"/>
      <c r="QY140" s="44"/>
      <c r="QZ140" s="44"/>
      <c r="RA140" s="44"/>
      <c r="RB140" s="44"/>
      <c r="RC140" s="44"/>
      <c r="RD140" s="44"/>
      <c r="RE140" s="44"/>
      <c r="RF140" s="44"/>
      <c r="RG140" s="44"/>
      <c r="RH140" s="44"/>
      <c r="RI140" s="44"/>
      <c r="RJ140" s="44"/>
      <c r="RK140" s="44"/>
      <c r="RL140" s="44"/>
      <c r="RM140" s="44"/>
      <c r="RN140" s="44"/>
      <c r="RO140" s="44"/>
      <c r="RP140" s="44"/>
      <c r="RQ140" s="44"/>
      <c r="RR140" s="44"/>
      <c r="RS140" s="44"/>
      <c r="RT140" s="44"/>
      <c r="RU140" s="44"/>
      <c r="RV140" s="44"/>
      <c r="RW140" s="44"/>
      <c r="RX140" s="44"/>
      <c r="RY140" s="44"/>
      <c r="RZ140" s="44"/>
      <c r="SA140" s="44"/>
      <c r="SB140" s="44"/>
      <c r="SC140" s="44"/>
      <c r="SD140" s="44"/>
      <c r="SE140" s="44"/>
      <c r="SF140" s="44"/>
      <c r="SG140" s="44"/>
      <c r="SH140" s="44"/>
      <c r="SM140">
        <f>'GRR Data'!A136</f>
        <v>0</v>
      </c>
    </row>
    <row r="141" spans="1:507">
      <c r="A141" s="295">
        <v>62</v>
      </c>
      <c r="B141" s="40"/>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c r="DI141" s="44"/>
      <c r="DJ141" s="44"/>
      <c r="DK141" s="44"/>
      <c r="DL141" s="44"/>
      <c r="DM141" s="44"/>
      <c r="DN141" s="44"/>
      <c r="DO141" s="44"/>
      <c r="DP141" s="44"/>
      <c r="DQ141" s="44"/>
      <c r="DR141" s="44"/>
      <c r="DS141" s="44"/>
      <c r="DT141" s="44"/>
      <c r="DU141" s="44"/>
      <c r="DV141" s="44"/>
      <c r="DW141" s="44"/>
      <c r="DX141" s="44"/>
      <c r="DY141" s="44"/>
      <c r="DZ141" s="44"/>
      <c r="EA141" s="44"/>
      <c r="EB141" s="44"/>
      <c r="EC141" s="44"/>
      <c r="ED141" s="44"/>
      <c r="EE141" s="44"/>
      <c r="EF141" s="44"/>
      <c r="EG141" s="44"/>
      <c r="EH141" s="44"/>
      <c r="EI141" s="44"/>
      <c r="EJ141" s="44"/>
      <c r="EK141" s="44"/>
      <c r="EL141" s="44"/>
      <c r="EM141" s="44"/>
      <c r="EN141" s="44"/>
      <c r="EO141" s="44"/>
      <c r="EP141" s="44"/>
      <c r="EQ141" s="44"/>
      <c r="ER141" s="44"/>
      <c r="ES141" s="44"/>
      <c r="ET141" s="44"/>
      <c r="EU141" s="44"/>
      <c r="EV141" s="44"/>
      <c r="EW141" s="44"/>
      <c r="EX141" s="44"/>
      <c r="EY141" s="44"/>
      <c r="EZ141" s="44"/>
      <c r="FA141" s="44"/>
      <c r="FB141" s="44"/>
      <c r="FC141" s="44"/>
      <c r="FD141" s="44"/>
      <c r="FE141" s="44"/>
      <c r="FF141" s="44"/>
      <c r="FG141" s="44"/>
      <c r="FH141" s="44"/>
      <c r="FI141" s="44"/>
      <c r="FJ141" s="44"/>
      <c r="FK141" s="44"/>
      <c r="FL141" s="44"/>
      <c r="FM141" s="44"/>
      <c r="FN141" s="44"/>
      <c r="FO141" s="44"/>
      <c r="FP141" s="44"/>
      <c r="FQ141" s="44"/>
      <c r="FR141" s="44"/>
      <c r="FS141" s="44"/>
      <c r="FT141" s="44"/>
      <c r="FU141" s="44"/>
      <c r="FV141" s="44"/>
      <c r="FW141" s="44"/>
      <c r="FX141" s="44"/>
      <c r="FY141" s="44"/>
      <c r="FZ141" s="44"/>
      <c r="GA141" s="44"/>
      <c r="GB141" s="44"/>
      <c r="GC141" s="44"/>
      <c r="GD141" s="44"/>
      <c r="GE141" s="44"/>
      <c r="GF141" s="44"/>
      <c r="GG141" s="44"/>
      <c r="GH141" s="44"/>
      <c r="GI141" s="44"/>
      <c r="GJ141" s="44"/>
      <c r="GK141" s="44"/>
      <c r="GL141" s="44"/>
      <c r="GM141" s="44"/>
      <c r="GN141" s="44"/>
      <c r="GO141" s="44"/>
      <c r="GP141" s="44"/>
      <c r="GQ141" s="44"/>
      <c r="GR141" s="44"/>
      <c r="GS141" s="44"/>
      <c r="GT141" s="44"/>
      <c r="GU141" s="44"/>
      <c r="GV141" s="44"/>
      <c r="GW141" s="44"/>
      <c r="GX141" s="44"/>
      <c r="GY141" s="44"/>
      <c r="GZ141" s="44"/>
      <c r="HA141" s="44"/>
      <c r="HB141" s="44"/>
      <c r="HC141" s="44"/>
      <c r="HD141" s="44"/>
      <c r="HE141" s="44"/>
      <c r="HF141" s="44"/>
      <c r="HG141" s="44"/>
      <c r="HH141" s="44"/>
      <c r="HI141" s="44"/>
      <c r="HJ141" s="44"/>
      <c r="HK141" s="44"/>
      <c r="HL141" s="44"/>
      <c r="HM141" s="44"/>
      <c r="HN141" s="44"/>
      <c r="HO141" s="44"/>
      <c r="HP141" s="44"/>
      <c r="HQ141" s="44"/>
      <c r="HR141" s="44"/>
      <c r="HS141" s="44"/>
      <c r="HT141" s="44"/>
      <c r="HU141" s="44"/>
      <c r="HV141" s="44"/>
      <c r="HW141" s="44"/>
      <c r="HX141" s="44"/>
      <c r="HY141" s="44"/>
      <c r="HZ141" s="44"/>
      <c r="IA141" s="44"/>
      <c r="IB141" s="44"/>
      <c r="IC141" s="44"/>
      <c r="ID141" s="44"/>
      <c r="IE141" s="44"/>
      <c r="IF141" s="44"/>
      <c r="IG141" s="44"/>
      <c r="IH141" s="44"/>
      <c r="II141" s="44"/>
      <c r="IJ141" s="44"/>
      <c r="IK141" s="44"/>
      <c r="IL141" s="44"/>
      <c r="IM141" s="44"/>
      <c r="IN141" s="44"/>
      <c r="IO141" s="44"/>
      <c r="IP141" s="44"/>
      <c r="IQ141" s="44"/>
      <c r="IR141" s="44"/>
      <c r="IS141" s="44"/>
      <c r="IT141" s="44"/>
      <c r="IU141" s="44"/>
      <c r="IV141" s="44"/>
      <c r="IW141" s="44"/>
      <c r="IX141" s="44"/>
      <c r="IY141" s="44"/>
      <c r="IZ141" s="44"/>
      <c r="JA141" s="44"/>
      <c r="JB141" s="44"/>
      <c r="JC141" s="44"/>
      <c r="JD141" s="44"/>
      <c r="JE141" s="44"/>
      <c r="JF141" s="44"/>
      <c r="JG141" s="44"/>
      <c r="JH141" s="44"/>
      <c r="JI141" s="44"/>
      <c r="JJ141" s="44"/>
      <c r="JK141" s="44"/>
      <c r="JL141" s="44"/>
      <c r="JM141" s="44"/>
      <c r="JN141" s="44"/>
      <c r="JO141" s="44"/>
      <c r="JP141" s="44"/>
      <c r="JQ141" s="44"/>
      <c r="JR141" s="44"/>
      <c r="JS141" s="44"/>
      <c r="JT141" s="44"/>
      <c r="JU141" s="44"/>
      <c r="JV141" s="44"/>
      <c r="JW141" s="44"/>
      <c r="JX141" s="44"/>
      <c r="JY141" s="44"/>
      <c r="JZ141" s="44"/>
      <c r="KA141" s="44"/>
      <c r="KB141" s="44"/>
      <c r="KC141" s="44"/>
      <c r="KD141" s="44"/>
      <c r="KE141" s="44"/>
      <c r="KF141" s="44"/>
      <c r="KG141" s="44"/>
      <c r="KH141" s="44"/>
      <c r="KI141" s="44"/>
      <c r="KJ141" s="44"/>
      <c r="KK141" s="44"/>
      <c r="KL141" s="44"/>
      <c r="KM141" s="44"/>
      <c r="KN141" s="44"/>
      <c r="KO141" s="44"/>
      <c r="KP141" s="44"/>
      <c r="KQ141" s="44"/>
      <c r="KR141" s="44"/>
      <c r="KS141" s="44"/>
      <c r="KT141" s="44"/>
      <c r="KU141" s="44"/>
      <c r="KV141" s="44"/>
      <c r="KW141" s="44"/>
      <c r="KX141" s="44"/>
      <c r="KY141" s="44"/>
      <c r="KZ141" s="44"/>
      <c r="LA141" s="44"/>
      <c r="LB141" s="44"/>
      <c r="LC141" s="44"/>
      <c r="LD141" s="44"/>
      <c r="LE141" s="44"/>
      <c r="LF141" s="44"/>
      <c r="LG141" s="44"/>
      <c r="LH141" s="44"/>
      <c r="LI141" s="44"/>
      <c r="LJ141" s="44"/>
      <c r="LK141" s="44"/>
      <c r="LL141" s="44"/>
      <c r="LM141" s="44"/>
      <c r="LN141" s="44"/>
      <c r="LO141" s="44"/>
      <c r="LP141" s="44"/>
      <c r="LQ141" s="44"/>
      <c r="LR141" s="44"/>
      <c r="LS141" s="44"/>
      <c r="LT141" s="44"/>
      <c r="LU141" s="44"/>
      <c r="LV141" s="44"/>
      <c r="LW141" s="44"/>
      <c r="LX141" s="44"/>
      <c r="LY141" s="44"/>
      <c r="LZ141" s="44"/>
      <c r="MA141" s="44"/>
      <c r="MB141" s="44"/>
      <c r="MC141" s="44"/>
      <c r="MD141" s="44"/>
      <c r="ME141" s="44"/>
      <c r="MF141" s="44"/>
      <c r="MG141" s="44"/>
      <c r="MH141" s="44"/>
      <c r="MI141" s="44"/>
      <c r="MJ141" s="44"/>
      <c r="MK141" s="44"/>
      <c r="ML141" s="44"/>
      <c r="MM141" s="44"/>
      <c r="MN141" s="44"/>
      <c r="MO141" s="44"/>
      <c r="MP141" s="44"/>
      <c r="MQ141" s="44"/>
      <c r="MR141" s="44"/>
      <c r="MS141" s="44"/>
      <c r="MT141" s="44"/>
      <c r="MU141" s="44"/>
      <c r="MV141" s="44"/>
      <c r="MW141" s="44"/>
      <c r="MX141" s="44"/>
      <c r="MY141" s="44"/>
      <c r="MZ141" s="44"/>
      <c r="NA141" s="44"/>
      <c r="NB141" s="44"/>
      <c r="NC141" s="44"/>
      <c r="ND141" s="44"/>
      <c r="NE141" s="44"/>
      <c r="NF141" s="44"/>
      <c r="NG141" s="44"/>
      <c r="NH141" s="44"/>
      <c r="NI141" s="44"/>
      <c r="NJ141" s="44"/>
      <c r="NK141" s="44"/>
      <c r="NL141" s="44"/>
      <c r="NM141" s="44"/>
      <c r="NN141" s="44"/>
      <c r="NO141" s="44"/>
      <c r="NP141" s="44"/>
      <c r="NQ141" s="44"/>
      <c r="NR141" s="44"/>
      <c r="NS141" s="44"/>
      <c r="NT141" s="44"/>
      <c r="NU141" s="44"/>
      <c r="NV141" s="44"/>
      <c r="NW141" s="44"/>
      <c r="NX141" s="44"/>
      <c r="NY141" s="44"/>
      <c r="NZ141" s="44"/>
      <c r="OA141" s="44"/>
      <c r="OB141" s="44"/>
      <c r="OC141" s="44"/>
      <c r="OD141" s="44"/>
      <c r="OE141" s="44"/>
      <c r="OF141" s="44"/>
      <c r="OG141" s="44"/>
      <c r="OH141" s="44"/>
      <c r="OI141" s="44"/>
      <c r="OJ141" s="44"/>
      <c r="OK141" s="44"/>
      <c r="OL141" s="44"/>
      <c r="OM141" s="44"/>
      <c r="ON141" s="44"/>
      <c r="OO141" s="44"/>
      <c r="OP141" s="44"/>
      <c r="OQ141" s="44"/>
      <c r="OR141" s="44"/>
      <c r="OS141" s="44"/>
      <c r="OT141" s="44"/>
      <c r="OU141" s="44"/>
      <c r="OV141" s="44"/>
      <c r="OW141" s="44"/>
      <c r="OX141" s="44"/>
      <c r="OY141" s="44"/>
      <c r="OZ141" s="44"/>
      <c r="PA141" s="44"/>
      <c r="PB141" s="44"/>
      <c r="PC141" s="44"/>
      <c r="PD141" s="44"/>
      <c r="PE141" s="44"/>
      <c r="PF141" s="44"/>
      <c r="PG141" s="44"/>
      <c r="PH141" s="44"/>
      <c r="PI141" s="44"/>
      <c r="PJ141" s="44"/>
      <c r="PK141" s="44"/>
      <c r="PL141" s="44"/>
      <c r="PM141" s="44"/>
      <c r="PN141" s="44"/>
      <c r="PO141" s="44"/>
      <c r="PP141" s="44"/>
      <c r="PQ141" s="44"/>
      <c r="PR141" s="44"/>
      <c r="PS141" s="44"/>
      <c r="PT141" s="44"/>
      <c r="PU141" s="44"/>
      <c r="PV141" s="44"/>
      <c r="PW141" s="44"/>
      <c r="PX141" s="44"/>
      <c r="PY141" s="44"/>
      <c r="PZ141" s="44"/>
      <c r="QA141" s="44"/>
      <c r="QB141" s="44"/>
      <c r="QC141" s="44"/>
      <c r="QD141" s="44"/>
      <c r="QE141" s="44"/>
      <c r="QF141" s="44"/>
      <c r="QG141" s="44"/>
      <c r="QH141" s="44"/>
      <c r="QI141" s="44"/>
      <c r="QJ141" s="44"/>
      <c r="QK141" s="44"/>
      <c r="QL141" s="44"/>
      <c r="QM141" s="44"/>
      <c r="QN141" s="44"/>
      <c r="QO141" s="44"/>
      <c r="QP141" s="44"/>
      <c r="QQ141" s="44"/>
      <c r="QR141" s="44"/>
      <c r="QS141" s="44"/>
      <c r="QT141" s="44"/>
      <c r="QU141" s="44"/>
      <c r="QV141" s="44"/>
      <c r="QW141" s="44"/>
      <c r="QX141" s="44"/>
      <c r="QY141" s="44"/>
      <c r="QZ141" s="44"/>
      <c r="RA141" s="44"/>
      <c r="RB141" s="44"/>
      <c r="RC141" s="44"/>
      <c r="RD141" s="44"/>
      <c r="RE141" s="44"/>
      <c r="RF141" s="44"/>
      <c r="RG141" s="44"/>
      <c r="RH141" s="44"/>
      <c r="RI141" s="44"/>
      <c r="RJ141" s="44"/>
      <c r="RK141" s="44"/>
      <c r="RL141" s="44"/>
      <c r="RM141" s="44"/>
      <c r="RN141" s="44"/>
      <c r="RO141" s="44"/>
      <c r="RP141" s="44"/>
      <c r="RQ141" s="44"/>
      <c r="RR141" s="44"/>
      <c r="RS141" s="44"/>
      <c r="RT141" s="44"/>
      <c r="RU141" s="44"/>
      <c r="RV141" s="44"/>
      <c r="RW141" s="44"/>
      <c r="RX141" s="44"/>
      <c r="RY141" s="44"/>
      <c r="RZ141" s="44"/>
      <c r="SA141" s="44"/>
      <c r="SB141" s="44"/>
      <c r="SC141" s="44"/>
      <c r="SD141" s="44"/>
      <c r="SE141" s="44"/>
      <c r="SF141" s="44"/>
      <c r="SG141" s="44"/>
      <c r="SH141" s="44"/>
      <c r="SM141">
        <f>'GRR Data'!A137</f>
        <v>0</v>
      </c>
    </row>
    <row r="142" spans="1:507">
      <c r="A142" s="295">
        <v>63</v>
      </c>
      <c r="B142" s="40"/>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c r="CJ142" s="44"/>
      <c r="CK142" s="44"/>
      <c r="CL142" s="44"/>
      <c r="CM142" s="44"/>
      <c r="CN142" s="44"/>
      <c r="CO142" s="44"/>
      <c r="CP142" s="44"/>
      <c r="CQ142" s="44"/>
      <c r="CR142" s="44"/>
      <c r="CS142" s="44"/>
      <c r="CT142" s="44"/>
      <c r="CU142" s="44"/>
      <c r="CV142" s="44"/>
      <c r="CW142" s="44"/>
      <c r="CX142" s="44"/>
      <c r="CY142" s="44"/>
      <c r="CZ142" s="44"/>
      <c r="DA142" s="44"/>
      <c r="DB142" s="44"/>
      <c r="DC142" s="44"/>
      <c r="DD142" s="44"/>
      <c r="DE142" s="44"/>
      <c r="DF142" s="44"/>
      <c r="DG142" s="44"/>
      <c r="DH142" s="44"/>
      <c r="DI142" s="44"/>
      <c r="DJ142" s="44"/>
      <c r="DK142" s="44"/>
      <c r="DL142" s="44"/>
      <c r="DM142" s="44"/>
      <c r="DN142" s="44"/>
      <c r="DO142" s="44"/>
      <c r="DP142" s="44"/>
      <c r="DQ142" s="44"/>
      <c r="DR142" s="44"/>
      <c r="DS142" s="44"/>
      <c r="DT142" s="44"/>
      <c r="DU142" s="44"/>
      <c r="DV142" s="44"/>
      <c r="DW142" s="44"/>
      <c r="DX142" s="44"/>
      <c r="DY142" s="44"/>
      <c r="DZ142" s="44"/>
      <c r="EA142" s="44"/>
      <c r="EB142" s="44"/>
      <c r="EC142" s="44"/>
      <c r="ED142" s="44"/>
      <c r="EE142" s="44"/>
      <c r="EF142" s="44"/>
      <c r="EG142" s="44"/>
      <c r="EH142" s="44"/>
      <c r="EI142" s="44"/>
      <c r="EJ142" s="44"/>
      <c r="EK142" s="44"/>
      <c r="EL142" s="44"/>
      <c r="EM142" s="44"/>
      <c r="EN142" s="44"/>
      <c r="EO142" s="44"/>
      <c r="EP142" s="44"/>
      <c r="EQ142" s="44"/>
      <c r="ER142" s="44"/>
      <c r="ES142" s="44"/>
      <c r="ET142" s="44"/>
      <c r="EU142" s="44"/>
      <c r="EV142" s="44"/>
      <c r="EW142" s="44"/>
      <c r="EX142" s="44"/>
      <c r="EY142" s="44"/>
      <c r="EZ142" s="44"/>
      <c r="FA142" s="44"/>
      <c r="FB142" s="44"/>
      <c r="FC142" s="44"/>
      <c r="FD142" s="44"/>
      <c r="FE142" s="44"/>
      <c r="FF142" s="44"/>
      <c r="FG142" s="44"/>
      <c r="FH142" s="44"/>
      <c r="FI142" s="44"/>
      <c r="FJ142" s="44"/>
      <c r="FK142" s="44"/>
      <c r="FL142" s="44"/>
      <c r="FM142" s="44"/>
      <c r="FN142" s="44"/>
      <c r="FO142" s="44"/>
      <c r="FP142" s="44"/>
      <c r="FQ142" s="44"/>
      <c r="FR142" s="44"/>
      <c r="FS142" s="44"/>
      <c r="FT142" s="44"/>
      <c r="FU142" s="44"/>
      <c r="FV142" s="44"/>
      <c r="FW142" s="44"/>
      <c r="FX142" s="44"/>
      <c r="FY142" s="44"/>
      <c r="FZ142" s="44"/>
      <c r="GA142" s="44"/>
      <c r="GB142" s="44"/>
      <c r="GC142" s="44"/>
      <c r="GD142" s="44"/>
      <c r="GE142" s="44"/>
      <c r="GF142" s="44"/>
      <c r="GG142" s="44"/>
      <c r="GH142" s="44"/>
      <c r="GI142" s="44"/>
      <c r="GJ142" s="44"/>
      <c r="GK142" s="44"/>
      <c r="GL142" s="44"/>
      <c r="GM142" s="44"/>
      <c r="GN142" s="44"/>
      <c r="GO142" s="44"/>
      <c r="GP142" s="44"/>
      <c r="GQ142" s="44"/>
      <c r="GR142" s="44"/>
      <c r="GS142" s="44"/>
      <c r="GT142" s="44"/>
      <c r="GU142" s="44"/>
      <c r="GV142" s="44"/>
      <c r="GW142" s="44"/>
      <c r="GX142" s="44"/>
      <c r="GY142" s="44"/>
      <c r="GZ142" s="44"/>
      <c r="HA142" s="44"/>
      <c r="HB142" s="44"/>
      <c r="HC142" s="44"/>
      <c r="HD142" s="44"/>
      <c r="HE142" s="44"/>
      <c r="HF142" s="44"/>
      <c r="HG142" s="44"/>
      <c r="HH142" s="44"/>
      <c r="HI142" s="44"/>
      <c r="HJ142" s="44"/>
      <c r="HK142" s="44"/>
      <c r="HL142" s="44"/>
      <c r="HM142" s="44"/>
      <c r="HN142" s="44"/>
      <c r="HO142" s="44"/>
      <c r="HP142" s="44"/>
      <c r="HQ142" s="44"/>
      <c r="HR142" s="44"/>
      <c r="HS142" s="44"/>
      <c r="HT142" s="44"/>
      <c r="HU142" s="44"/>
      <c r="HV142" s="44"/>
      <c r="HW142" s="44"/>
      <c r="HX142" s="44"/>
      <c r="HY142" s="44"/>
      <c r="HZ142" s="44"/>
      <c r="IA142" s="44"/>
      <c r="IB142" s="44"/>
      <c r="IC142" s="44"/>
      <c r="ID142" s="44"/>
      <c r="IE142" s="44"/>
      <c r="IF142" s="44"/>
      <c r="IG142" s="44"/>
      <c r="IH142" s="44"/>
      <c r="II142" s="44"/>
      <c r="IJ142" s="44"/>
      <c r="IK142" s="44"/>
      <c r="IL142" s="44"/>
      <c r="IM142" s="44"/>
      <c r="IN142" s="44"/>
      <c r="IO142" s="44"/>
      <c r="IP142" s="44"/>
      <c r="IQ142" s="44"/>
      <c r="IR142" s="44"/>
      <c r="IS142" s="44"/>
      <c r="IT142" s="44"/>
      <c r="IU142" s="44"/>
      <c r="IV142" s="44"/>
      <c r="IW142" s="44"/>
      <c r="IX142" s="44"/>
      <c r="IY142" s="44"/>
      <c r="IZ142" s="44"/>
      <c r="JA142" s="44"/>
      <c r="JB142" s="44"/>
      <c r="JC142" s="44"/>
      <c r="JD142" s="44"/>
      <c r="JE142" s="44"/>
      <c r="JF142" s="44"/>
      <c r="JG142" s="44"/>
      <c r="JH142" s="44"/>
      <c r="JI142" s="44"/>
      <c r="JJ142" s="44"/>
      <c r="JK142" s="44"/>
      <c r="JL142" s="44"/>
      <c r="JM142" s="44"/>
      <c r="JN142" s="44"/>
      <c r="JO142" s="44"/>
      <c r="JP142" s="44"/>
      <c r="JQ142" s="44"/>
      <c r="JR142" s="44"/>
      <c r="JS142" s="44"/>
      <c r="JT142" s="44"/>
      <c r="JU142" s="44"/>
      <c r="JV142" s="44"/>
      <c r="JW142" s="44"/>
      <c r="JX142" s="44"/>
      <c r="JY142" s="44"/>
      <c r="JZ142" s="44"/>
      <c r="KA142" s="44"/>
      <c r="KB142" s="44"/>
      <c r="KC142" s="44"/>
      <c r="KD142" s="44"/>
      <c r="KE142" s="44"/>
      <c r="KF142" s="44"/>
      <c r="KG142" s="44"/>
      <c r="KH142" s="44"/>
      <c r="KI142" s="44"/>
      <c r="KJ142" s="44"/>
      <c r="KK142" s="44"/>
      <c r="KL142" s="44"/>
      <c r="KM142" s="44"/>
      <c r="KN142" s="44"/>
      <c r="KO142" s="44"/>
      <c r="KP142" s="44"/>
      <c r="KQ142" s="44"/>
      <c r="KR142" s="44"/>
      <c r="KS142" s="44"/>
      <c r="KT142" s="44"/>
      <c r="KU142" s="44"/>
      <c r="KV142" s="44"/>
      <c r="KW142" s="44"/>
      <c r="KX142" s="44"/>
      <c r="KY142" s="44"/>
      <c r="KZ142" s="44"/>
      <c r="LA142" s="44"/>
      <c r="LB142" s="44"/>
      <c r="LC142" s="44"/>
      <c r="LD142" s="44"/>
      <c r="LE142" s="44"/>
      <c r="LF142" s="44"/>
      <c r="LG142" s="44"/>
      <c r="LH142" s="44"/>
      <c r="LI142" s="44"/>
      <c r="LJ142" s="44"/>
      <c r="LK142" s="44"/>
      <c r="LL142" s="44"/>
      <c r="LM142" s="44"/>
      <c r="LN142" s="44"/>
      <c r="LO142" s="44"/>
      <c r="LP142" s="44"/>
      <c r="LQ142" s="44"/>
      <c r="LR142" s="44"/>
      <c r="LS142" s="44"/>
      <c r="LT142" s="44"/>
      <c r="LU142" s="44"/>
      <c r="LV142" s="44"/>
      <c r="LW142" s="44"/>
      <c r="LX142" s="44"/>
      <c r="LY142" s="44"/>
      <c r="LZ142" s="44"/>
      <c r="MA142" s="44"/>
      <c r="MB142" s="44"/>
      <c r="MC142" s="44"/>
      <c r="MD142" s="44"/>
      <c r="ME142" s="44"/>
      <c r="MF142" s="44"/>
      <c r="MG142" s="44"/>
      <c r="MH142" s="44"/>
      <c r="MI142" s="44"/>
      <c r="MJ142" s="44"/>
      <c r="MK142" s="44"/>
      <c r="ML142" s="44"/>
      <c r="MM142" s="44"/>
      <c r="MN142" s="44"/>
      <c r="MO142" s="44"/>
      <c r="MP142" s="44"/>
      <c r="MQ142" s="44"/>
      <c r="MR142" s="44"/>
      <c r="MS142" s="44"/>
      <c r="MT142" s="44"/>
      <c r="MU142" s="44"/>
      <c r="MV142" s="44"/>
      <c r="MW142" s="44"/>
      <c r="MX142" s="44"/>
      <c r="MY142" s="44"/>
      <c r="MZ142" s="44"/>
      <c r="NA142" s="44"/>
      <c r="NB142" s="44"/>
      <c r="NC142" s="44"/>
      <c r="ND142" s="44"/>
      <c r="NE142" s="44"/>
      <c r="NF142" s="44"/>
      <c r="NG142" s="44"/>
      <c r="NH142" s="44"/>
      <c r="NI142" s="44"/>
      <c r="NJ142" s="44"/>
      <c r="NK142" s="44"/>
      <c r="NL142" s="44"/>
      <c r="NM142" s="44"/>
      <c r="NN142" s="44"/>
      <c r="NO142" s="44"/>
      <c r="NP142" s="44"/>
      <c r="NQ142" s="44"/>
      <c r="NR142" s="44"/>
      <c r="NS142" s="44"/>
      <c r="NT142" s="44"/>
      <c r="NU142" s="44"/>
      <c r="NV142" s="44"/>
      <c r="NW142" s="44"/>
      <c r="NX142" s="44"/>
      <c r="NY142" s="44"/>
      <c r="NZ142" s="44"/>
      <c r="OA142" s="44"/>
      <c r="OB142" s="44"/>
      <c r="OC142" s="44"/>
      <c r="OD142" s="44"/>
      <c r="OE142" s="44"/>
      <c r="OF142" s="44"/>
      <c r="OG142" s="44"/>
      <c r="OH142" s="44"/>
      <c r="OI142" s="44"/>
      <c r="OJ142" s="44"/>
      <c r="OK142" s="44"/>
      <c r="OL142" s="44"/>
      <c r="OM142" s="44"/>
      <c r="ON142" s="44"/>
      <c r="OO142" s="44"/>
      <c r="OP142" s="44"/>
      <c r="OQ142" s="44"/>
      <c r="OR142" s="44"/>
      <c r="OS142" s="44"/>
      <c r="OT142" s="44"/>
      <c r="OU142" s="44"/>
      <c r="OV142" s="44"/>
      <c r="OW142" s="44"/>
      <c r="OX142" s="44"/>
      <c r="OY142" s="44"/>
      <c r="OZ142" s="44"/>
      <c r="PA142" s="44"/>
      <c r="PB142" s="44"/>
      <c r="PC142" s="44"/>
      <c r="PD142" s="44"/>
      <c r="PE142" s="44"/>
      <c r="PF142" s="44"/>
      <c r="PG142" s="44"/>
      <c r="PH142" s="44"/>
      <c r="PI142" s="44"/>
      <c r="PJ142" s="44"/>
      <c r="PK142" s="44"/>
      <c r="PL142" s="44"/>
      <c r="PM142" s="44"/>
      <c r="PN142" s="44"/>
      <c r="PO142" s="44"/>
      <c r="PP142" s="44"/>
      <c r="PQ142" s="44"/>
      <c r="PR142" s="44"/>
      <c r="PS142" s="44"/>
      <c r="PT142" s="44"/>
      <c r="PU142" s="44"/>
      <c r="PV142" s="44"/>
      <c r="PW142" s="44"/>
      <c r="PX142" s="44"/>
      <c r="PY142" s="44"/>
      <c r="PZ142" s="44"/>
      <c r="QA142" s="44"/>
      <c r="QB142" s="44"/>
      <c r="QC142" s="44"/>
      <c r="QD142" s="44"/>
      <c r="QE142" s="44"/>
      <c r="QF142" s="44"/>
      <c r="QG142" s="44"/>
      <c r="QH142" s="44"/>
      <c r="QI142" s="44"/>
      <c r="QJ142" s="44"/>
      <c r="QK142" s="44"/>
      <c r="QL142" s="44"/>
      <c r="QM142" s="44"/>
      <c r="QN142" s="44"/>
      <c r="QO142" s="44"/>
      <c r="QP142" s="44"/>
      <c r="QQ142" s="44"/>
      <c r="QR142" s="44"/>
      <c r="QS142" s="44"/>
      <c r="QT142" s="44"/>
      <c r="QU142" s="44"/>
      <c r="QV142" s="44"/>
      <c r="QW142" s="44"/>
      <c r="QX142" s="44"/>
      <c r="QY142" s="44"/>
      <c r="QZ142" s="44"/>
      <c r="RA142" s="44"/>
      <c r="RB142" s="44"/>
      <c r="RC142" s="44"/>
      <c r="RD142" s="44"/>
      <c r="RE142" s="44"/>
      <c r="RF142" s="44"/>
      <c r="RG142" s="44"/>
      <c r="RH142" s="44"/>
      <c r="RI142" s="44"/>
      <c r="RJ142" s="44"/>
      <c r="RK142" s="44"/>
      <c r="RL142" s="44"/>
      <c r="RM142" s="44"/>
      <c r="RN142" s="44"/>
      <c r="RO142" s="44"/>
      <c r="RP142" s="44"/>
      <c r="RQ142" s="44"/>
      <c r="RR142" s="44"/>
      <c r="RS142" s="44"/>
      <c r="RT142" s="44"/>
      <c r="RU142" s="44"/>
      <c r="RV142" s="44"/>
      <c r="RW142" s="44"/>
      <c r="RX142" s="44"/>
      <c r="RY142" s="44"/>
      <c r="RZ142" s="44"/>
      <c r="SA142" s="44"/>
      <c r="SB142" s="44"/>
      <c r="SC142" s="44"/>
      <c r="SD142" s="44"/>
      <c r="SE142" s="44"/>
      <c r="SF142" s="44"/>
      <c r="SG142" s="44"/>
      <c r="SH142" s="44"/>
      <c r="SM142">
        <f>'GRR Data'!A138</f>
        <v>0</v>
      </c>
    </row>
    <row r="143" spans="1:507">
      <c r="A143" s="295">
        <v>64</v>
      </c>
      <c r="B143" s="40"/>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c r="DQ143" s="44"/>
      <c r="DR143" s="44"/>
      <c r="DS143" s="44"/>
      <c r="DT143" s="44"/>
      <c r="DU143" s="44"/>
      <c r="DV143" s="44"/>
      <c r="DW143" s="44"/>
      <c r="DX143" s="44"/>
      <c r="DY143" s="44"/>
      <c r="DZ143" s="44"/>
      <c r="EA143" s="44"/>
      <c r="EB143" s="44"/>
      <c r="EC143" s="44"/>
      <c r="ED143" s="44"/>
      <c r="EE143" s="44"/>
      <c r="EF143" s="44"/>
      <c r="EG143" s="44"/>
      <c r="EH143" s="44"/>
      <c r="EI143" s="44"/>
      <c r="EJ143" s="44"/>
      <c r="EK143" s="44"/>
      <c r="EL143" s="44"/>
      <c r="EM143" s="44"/>
      <c r="EN143" s="44"/>
      <c r="EO143" s="44"/>
      <c r="EP143" s="44"/>
      <c r="EQ143" s="44"/>
      <c r="ER143" s="44"/>
      <c r="ES143" s="44"/>
      <c r="ET143" s="44"/>
      <c r="EU143" s="44"/>
      <c r="EV143" s="44"/>
      <c r="EW143" s="44"/>
      <c r="EX143" s="44"/>
      <c r="EY143" s="44"/>
      <c r="EZ143" s="44"/>
      <c r="FA143" s="44"/>
      <c r="FB143" s="44"/>
      <c r="FC143" s="44"/>
      <c r="FD143" s="44"/>
      <c r="FE143" s="44"/>
      <c r="FF143" s="44"/>
      <c r="FG143" s="44"/>
      <c r="FH143" s="44"/>
      <c r="FI143" s="44"/>
      <c r="FJ143" s="44"/>
      <c r="FK143" s="44"/>
      <c r="FL143" s="44"/>
      <c r="FM143" s="44"/>
      <c r="FN143" s="44"/>
      <c r="FO143" s="44"/>
      <c r="FP143" s="44"/>
      <c r="FQ143" s="44"/>
      <c r="FR143" s="44"/>
      <c r="FS143" s="44"/>
      <c r="FT143" s="44"/>
      <c r="FU143" s="44"/>
      <c r="FV143" s="44"/>
      <c r="FW143" s="44"/>
      <c r="FX143" s="44"/>
      <c r="FY143" s="44"/>
      <c r="FZ143" s="44"/>
      <c r="GA143" s="44"/>
      <c r="GB143" s="44"/>
      <c r="GC143" s="44"/>
      <c r="GD143" s="44"/>
      <c r="GE143" s="44"/>
      <c r="GF143" s="44"/>
      <c r="GG143" s="44"/>
      <c r="GH143" s="44"/>
      <c r="GI143" s="44"/>
      <c r="GJ143" s="44"/>
      <c r="GK143" s="44"/>
      <c r="GL143" s="44"/>
      <c r="GM143" s="44"/>
      <c r="GN143" s="44"/>
      <c r="GO143" s="44"/>
      <c r="GP143" s="44"/>
      <c r="GQ143" s="44"/>
      <c r="GR143" s="44"/>
      <c r="GS143" s="44"/>
      <c r="GT143" s="44"/>
      <c r="GU143" s="44"/>
      <c r="GV143" s="44"/>
      <c r="GW143" s="44"/>
      <c r="GX143" s="44"/>
      <c r="GY143" s="44"/>
      <c r="GZ143" s="44"/>
      <c r="HA143" s="44"/>
      <c r="HB143" s="44"/>
      <c r="HC143" s="44"/>
      <c r="HD143" s="44"/>
      <c r="HE143" s="44"/>
      <c r="HF143" s="44"/>
      <c r="HG143" s="44"/>
      <c r="HH143" s="44"/>
      <c r="HI143" s="44"/>
      <c r="HJ143" s="44"/>
      <c r="HK143" s="44"/>
      <c r="HL143" s="44"/>
      <c r="HM143" s="44"/>
      <c r="HN143" s="44"/>
      <c r="HO143" s="44"/>
      <c r="HP143" s="44"/>
      <c r="HQ143" s="44"/>
      <c r="HR143" s="44"/>
      <c r="HS143" s="44"/>
      <c r="HT143" s="44"/>
      <c r="HU143" s="44"/>
      <c r="HV143" s="44"/>
      <c r="HW143" s="44"/>
      <c r="HX143" s="44"/>
      <c r="HY143" s="44"/>
      <c r="HZ143" s="44"/>
      <c r="IA143" s="44"/>
      <c r="IB143" s="44"/>
      <c r="IC143" s="44"/>
      <c r="ID143" s="44"/>
      <c r="IE143" s="44"/>
      <c r="IF143" s="44"/>
      <c r="IG143" s="44"/>
      <c r="IH143" s="44"/>
      <c r="II143" s="44"/>
      <c r="IJ143" s="44"/>
      <c r="IK143" s="44"/>
      <c r="IL143" s="44"/>
      <c r="IM143" s="44"/>
      <c r="IN143" s="44"/>
      <c r="IO143" s="44"/>
      <c r="IP143" s="44"/>
      <c r="IQ143" s="44"/>
      <c r="IR143" s="44"/>
      <c r="IS143" s="44"/>
      <c r="IT143" s="44"/>
      <c r="IU143" s="44"/>
      <c r="IV143" s="44"/>
      <c r="IW143" s="44"/>
      <c r="IX143" s="44"/>
      <c r="IY143" s="44"/>
      <c r="IZ143" s="44"/>
      <c r="JA143" s="44"/>
      <c r="JB143" s="44"/>
      <c r="JC143" s="44"/>
      <c r="JD143" s="44"/>
      <c r="JE143" s="44"/>
      <c r="JF143" s="44"/>
      <c r="JG143" s="44"/>
      <c r="JH143" s="44"/>
      <c r="JI143" s="44"/>
      <c r="JJ143" s="44"/>
      <c r="JK143" s="44"/>
      <c r="JL143" s="44"/>
      <c r="JM143" s="44"/>
      <c r="JN143" s="44"/>
      <c r="JO143" s="44"/>
      <c r="JP143" s="44"/>
      <c r="JQ143" s="44"/>
      <c r="JR143" s="44"/>
      <c r="JS143" s="44"/>
      <c r="JT143" s="44"/>
      <c r="JU143" s="44"/>
      <c r="JV143" s="44"/>
      <c r="JW143" s="44"/>
      <c r="JX143" s="44"/>
      <c r="JY143" s="44"/>
      <c r="JZ143" s="44"/>
      <c r="KA143" s="44"/>
      <c r="KB143" s="44"/>
      <c r="KC143" s="44"/>
      <c r="KD143" s="44"/>
      <c r="KE143" s="44"/>
      <c r="KF143" s="44"/>
      <c r="KG143" s="44"/>
      <c r="KH143" s="44"/>
      <c r="KI143" s="44"/>
      <c r="KJ143" s="44"/>
      <c r="KK143" s="44"/>
      <c r="KL143" s="44"/>
      <c r="KM143" s="44"/>
      <c r="KN143" s="44"/>
      <c r="KO143" s="44"/>
      <c r="KP143" s="44"/>
      <c r="KQ143" s="44"/>
      <c r="KR143" s="44"/>
      <c r="KS143" s="44"/>
      <c r="KT143" s="44"/>
      <c r="KU143" s="44"/>
      <c r="KV143" s="44"/>
      <c r="KW143" s="44"/>
      <c r="KX143" s="44"/>
      <c r="KY143" s="44"/>
      <c r="KZ143" s="44"/>
      <c r="LA143" s="44"/>
      <c r="LB143" s="44"/>
      <c r="LC143" s="44"/>
      <c r="LD143" s="44"/>
      <c r="LE143" s="44"/>
      <c r="LF143" s="44"/>
      <c r="LG143" s="44"/>
      <c r="LH143" s="44"/>
      <c r="LI143" s="44"/>
      <c r="LJ143" s="44"/>
      <c r="LK143" s="44"/>
      <c r="LL143" s="44"/>
      <c r="LM143" s="44"/>
      <c r="LN143" s="44"/>
      <c r="LO143" s="44"/>
      <c r="LP143" s="44"/>
      <c r="LQ143" s="44"/>
      <c r="LR143" s="44"/>
      <c r="LS143" s="44"/>
      <c r="LT143" s="44"/>
      <c r="LU143" s="44"/>
      <c r="LV143" s="44"/>
      <c r="LW143" s="44"/>
      <c r="LX143" s="44"/>
      <c r="LY143" s="44"/>
      <c r="LZ143" s="44"/>
      <c r="MA143" s="44"/>
      <c r="MB143" s="44"/>
      <c r="MC143" s="44"/>
      <c r="MD143" s="44"/>
      <c r="ME143" s="44"/>
      <c r="MF143" s="44"/>
      <c r="MG143" s="44"/>
      <c r="MH143" s="44"/>
      <c r="MI143" s="44"/>
      <c r="MJ143" s="44"/>
      <c r="MK143" s="44"/>
      <c r="ML143" s="44"/>
      <c r="MM143" s="44"/>
      <c r="MN143" s="44"/>
      <c r="MO143" s="44"/>
      <c r="MP143" s="44"/>
      <c r="MQ143" s="44"/>
      <c r="MR143" s="44"/>
      <c r="MS143" s="44"/>
      <c r="MT143" s="44"/>
      <c r="MU143" s="44"/>
      <c r="MV143" s="44"/>
      <c r="MW143" s="44"/>
      <c r="MX143" s="44"/>
      <c r="MY143" s="44"/>
      <c r="MZ143" s="44"/>
      <c r="NA143" s="44"/>
      <c r="NB143" s="44"/>
      <c r="NC143" s="44"/>
      <c r="ND143" s="44"/>
      <c r="NE143" s="44"/>
      <c r="NF143" s="44"/>
      <c r="NG143" s="44"/>
      <c r="NH143" s="44"/>
      <c r="NI143" s="44"/>
      <c r="NJ143" s="44"/>
      <c r="NK143" s="44"/>
      <c r="NL143" s="44"/>
      <c r="NM143" s="44"/>
      <c r="NN143" s="44"/>
      <c r="NO143" s="44"/>
      <c r="NP143" s="44"/>
      <c r="NQ143" s="44"/>
      <c r="NR143" s="44"/>
      <c r="NS143" s="44"/>
      <c r="NT143" s="44"/>
      <c r="NU143" s="44"/>
      <c r="NV143" s="44"/>
      <c r="NW143" s="44"/>
      <c r="NX143" s="44"/>
      <c r="NY143" s="44"/>
      <c r="NZ143" s="44"/>
      <c r="OA143" s="44"/>
      <c r="OB143" s="44"/>
      <c r="OC143" s="44"/>
      <c r="OD143" s="44"/>
      <c r="OE143" s="44"/>
      <c r="OF143" s="44"/>
      <c r="OG143" s="44"/>
      <c r="OH143" s="44"/>
      <c r="OI143" s="44"/>
      <c r="OJ143" s="44"/>
      <c r="OK143" s="44"/>
      <c r="OL143" s="44"/>
      <c r="OM143" s="44"/>
      <c r="ON143" s="44"/>
      <c r="OO143" s="44"/>
      <c r="OP143" s="44"/>
      <c r="OQ143" s="44"/>
      <c r="OR143" s="44"/>
      <c r="OS143" s="44"/>
      <c r="OT143" s="44"/>
      <c r="OU143" s="44"/>
      <c r="OV143" s="44"/>
      <c r="OW143" s="44"/>
      <c r="OX143" s="44"/>
      <c r="OY143" s="44"/>
      <c r="OZ143" s="44"/>
      <c r="PA143" s="44"/>
      <c r="PB143" s="44"/>
      <c r="PC143" s="44"/>
      <c r="PD143" s="44"/>
      <c r="PE143" s="44"/>
      <c r="PF143" s="44"/>
      <c r="PG143" s="44"/>
      <c r="PH143" s="44"/>
      <c r="PI143" s="44"/>
      <c r="PJ143" s="44"/>
      <c r="PK143" s="44"/>
      <c r="PL143" s="44"/>
      <c r="PM143" s="44"/>
      <c r="PN143" s="44"/>
      <c r="PO143" s="44"/>
      <c r="PP143" s="44"/>
      <c r="PQ143" s="44"/>
      <c r="PR143" s="44"/>
      <c r="PS143" s="44"/>
      <c r="PT143" s="44"/>
      <c r="PU143" s="44"/>
      <c r="PV143" s="44"/>
      <c r="PW143" s="44"/>
      <c r="PX143" s="44"/>
      <c r="PY143" s="44"/>
      <c r="PZ143" s="44"/>
      <c r="QA143" s="44"/>
      <c r="QB143" s="44"/>
      <c r="QC143" s="44"/>
      <c r="QD143" s="44"/>
      <c r="QE143" s="44"/>
      <c r="QF143" s="44"/>
      <c r="QG143" s="44"/>
      <c r="QH143" s="44"/>
      <c r="QI143" s="44"/>
      <c r="QJ143" s="44"/>
      <c r="QK143" s="44"/>
      <c r="QL143" s="44"/>
      <c r="QM143" s="44"/>
      <c r="QN143" s="44"/>
      <c r="QO143" s="44"/>
      <c r="QP143" s="44"/>
      <c r="QQ143" s="44"/>
      <c r="QR143" s="44"/>
      <c r="QS143" s="44"/>
      <c r="QT143" s="44"/>
      <c r="QU143" s="44"/>
      <c r="QV143" s="44"/>
      <c r="QW143" s="44"/>
      <c r="QX143" s="44"/>
      <c r="QY143" s="44"/>
      <c r="QZ143" s="44"/>
      <c r="RA143" s="44"/>
      <c r="RB143" s="44"/>
      <c r="RC143" s="44"/>
      <c r="RD143" s="44"/>
      <c r="RE143" s="44"/>
      <c r="RF143" s="44"/>
      <c r="RG143" s="44"/>
      <c r="RH143" s="44"/>
      <c r="RI143" s="44"/>
      <c r="RJ143" s="44"/>
      <c r="RK143" s="44"/>
      <c r="RL143" s="44"/>
      <c r="RM143" s="44"/>
      <c r="RN143" s="44"/>
      <c r="RO143" s="44"/>
      <c r="RP143" s="44"/>
      <c r="RQ143" s="44"/>
      <c r="RR143" s="44"/>
      <c r="RS143" s="44"/>
      <c r="RT143" s="44"/>
      <c r="RU143" s="44"/>
      <c r="RV143" s="44"/>
      <c r="RW143" s="44"/>
      <c r="RX143" s="44"/>
      <c r="RY143" s="44"/>
      <c r="RZ143" s="44"/>
      <c r="SA143" s="44"/>
      <c r="SB143" s="44"/>
      <c r="SC143" s="44"/>
      <c r="SD143" s="44"/>
      <c r="SE143" s="44"/>
      <c r="SF143" s="44"/>
      <c r="SG143" s="44"/>
      <c r="SH143" s="44"/>
      <c r="SM143">
        <f>'GRR Data'!A139</f>
        <v>0</v>
      </c>
    </row>
    <row r="144" spans="1:507">
      <c r="A144" s="295">
        <v>65</v>
      </c>
      <c r="B144" s="40"/>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44"/>
      <c r="BQ144" s="44"/>
      <c r="BR144" s="44"/>
      <c r="BS144" s="44"/>
      <c r="BT144" s="44"/>
      <c r="BU144" s="44"/>
      <c r="BV144" s="44"/>
      <c r="BW144" s="44"/>
      <c r="BX144" s="44"/>
      <c r="BY144" s="44"/>
      <c r="BZ144" s="44"/>
      <c r="CA144" s="44"/>
      <c r="CB144" s="44"/>
      <c r="CC144" s="44"/>
      <c r="CD144" s="44"/>
      <c r="CE144" s="44"/>
      <c r="CF144" s="44"/>
      <c r="CG144" s="44"/>
      <c r="CH144" s="44"/>
      <c r="CI144" s="44"/>
      <c r="CJ144" s="44"/>
      <c r="CK144" s="44"/>
      <c r="CL144" s="44"/>
      <c r="CM144" s="44"/>
      <c r="CN144" s="44"/>
      <c r="CO144" s="44"/>
      <c r="CP144" s="44"/>
      <c r="CQ144" s="44"/>
      <c r="CR144" s="44"/>
      <c r="CS144" s="44"/>
      <c r="CT144" s="44"/>
      <c r="CU144" s="44"/>
      <c r="CV144" s="44"/>
      <c r="CW144" s="44"/>
      <c r="CX144" s="44"/>
      <c r="CY144" s="44"/>
      <c r="CZ144" s="44"/>
      <c r="DA144" s="44"/>
      <c r="DB144" s="44"/>
      <c r="DC144" s="44"/>
      <c r="DD144" s="44"/>
      <c r="DE144" s="44"/>
      <c r="DF144" s="44"/>
      <c r="DG144" s="44"/>
      <c r="DH144" s="44"/>
      <c r="DI144" s="44"/>
      <c r="DJ144" s="44"/>
      <c r="DK144" s="44"/>
      <c r="DL144" s="44"/>
      <c r="DM144" s="44"/>
      <c r="DN144" s="44"/>
      <c r="DO144" s="44"/>
      <c r="DP144" s="44"/>
      <c r="DQ144" s="44"/>
      <c r="DR144" s="44"/>
      <c r="DS144" s="44"/>
      <c r="DT144" s="44"/>
      <c r="DU144" s="44"/>
      <c r="DV144" s="44"/>
      <c r="DW144" s="44"/>
      <c r="DX144" s="44"/>
      <c r="DY144" s="44"/>
      <c r="DZ144" s="44"/>
      <c r="EA144" s="44"/>
      <c r="EB144" s="44"/>
      <c r="EC144" s="44"/>
      <c r="ED144" s="44"/>
      <c r="EE144" s="44"/>
      <c r="EF144" s="44"/>
      <c r="EG144" s="44"/>
      <c r="EH144" s="44"/>
      <c r="EI144" s="44"/>
      <c r="EJ144" s="44"/>
      <c r="EK144" s="44"/>
      <c r="EL144" s="44"/>
      <c r="EM144" s="44"/>
      <c r="EN144" s="44"/>
      <c r="EO144" s="44"/>
      <c r="EP144" s="44"/>
      <c r="EQ144" s="44"/>
      <c r="ER144" s="44"/>
      <c r="ES144" s="44"/>
      <c r="ET144" s="44"/>
      <c r="EU144" s="44"/>
      <c r="EV144" s="44"/>
      <c r="EW144" s="44"/>
      <c r="EX144" s="44"/>
      <c r="EY144" s="44"/>
      <c r="EZ144" s="44"/>
      <c r="FA144" s="44"/>
      <c r="FB144" s="44"/>
      <c r="FC144" s="44"/>
      <c r="FD144" s="44"/>
      <c r="FE144" s="44"/>
      <c r="FF144" s="44"/>
      <c r="FG144" s="44"/>
      <c r="FH144" s="44"/>
      <c r="FI144" s="44"/>
      <c r="FJ144" s="44"/>
      <c r="FK144" s="44"/>
      <c r="FL144" s="44"/>
      <c r="FM144" s="44"/>
      <c r="FN144" s="44"/>
      <c r="FO144" s="44"/>
      <c r="FP144" s="44"/>
      <c r="FQ144" s="44"/>
      <c r="FR144" s="44"/>
      <c r="FS144" s="44"/>
      <c r="FT144" s="44"/>
      <c r="FU144" s="44"/>
      <c r="FV144" s="44"/>
      <c r="FW144" s="44"/>
      <c r="FX144" s="44"/>
      <c r="FY144" s="44"/>
      <c r="FZ144" s="44"/>
      <c r="GA144" s="44"/>
      <c r="GB144" s="44"/>
      <c r="GC144" s="44"/>
      <c r="GD144" s="44"/>
      <c r="GE144" s="44"/>
      <c r="GF144" s="44"/>
      <c r="GG144" s="44"/>
      <c r="GH144" s="44"/>
      <c r="GI144" s="44"/>
      <c r="GJ144" s="44"/>
      <c r="GK144" s="44"/>
      <c r="GL144" s="44"/>
      <c r="GM144" s="44"/>
      <c r="GN144" s="44"/>
      <c r="GO144" s="44"/>
      <c r="GP144" s="44"/>
      <c r="GQ144" s="44"/>
      <c r="GR144" s="44"/>
      <c r="GS144" s="44"/>
      <c r="GT144" s="44"/>
      <c r="GU144" s="44"/>
      <c r="GV144" s="44"/>
      <c r="GW144" s="44"/>
      <c r="GX144" s="44"/>
      <c r="GY144" s="44"/>
      <c r="GZ144" s="44"/>
      <c r="HA144" s="44"/>
      <c r="HB144" s="44"/>
      <c r="HC144" s="44"/>
      <c r="HD144" s="44"/>
      <c r="HE144" s="44"/>
      <c r="HF144" s="44"/>
      <c r="HG144" s="44"/>
      <c r="HH144" s="44"/>
      <c r="HI144" s="44"/>
      <c r="HJ144" s="44"/>
      <c r="HK144" s="44"/>
      <c r="HL144" s="44"/>
      <c r="HM144" s="44"/>
      <c r="HN144" s="44"/>
      <c r="HO144" s="44"/>
      <c r="HP144" s="44"/>
      <c r="HQ144" s="44"/>
      <c r="HR144" s="44"/>
      <c r="HS144" s="44"/>
      <c r="HT144" s="44"/>
      <c r="HU144" s="44"/>
      <c r="HV144" s="44"/>
      <c r="HW144" s="44"/>
      <c r="HX144" s="44"/>
      <c r="HY144" s="44"/>
      <c r="HZ144" s="44"/>
      <c r="IA144" s="44"/>
      <c r="IB144" s="44"/>
      <c r="IC144" s="44"/>
      <c r="ID144" s="44"/>
      <c r="IE144" s="44"/>
      <c r="IF144" s="44"/>
      <c r="IG144" s="44"/>
      <c r="IH144" s="44"/>
      <c r="II144" s="44"/>
      <c r="IJ144" s="44"/>
      <c r="IK144" s="44"/>
      <c r="IL144" s="44"/>
      <c r="IM144" s="44"/>
      <c r="IN144" s="44"/>
      <c r="IO144" s="44"/>
      <c r="IP144" s="44"/>
      <c r="IQ144" s="44"/>
      <c r="IR144" s="44"/>
      <c r="IS144" s="44"/>
      <c r="IT144" s="44"/>
      <c r="IU144" s="44"/>
      <c r="IV144" s="44"/>
      <c r="IW144" s="44"/>
      <c r="IX144" s="44"/>
      <c r="IY144" s="44"/>
      <c r="IZ144" s="44"/>
      <c r="JA144" s="44"/>
      <c r="JB144" s="44"/>
      <c r="JC144" s="44"/>
      <c r="JD144" s="44"/>
      <c r="JE144" s="44"/>
      <c r="JF144" s="44"/>
      <c r="JG144" s="44"/>
      <c r="JH144" s="44"/>
      <c r="JI144" s="44"/>
      <c r="JJ144" s="44"/>
      <c r="JK144" s="44"/>
      <c r="JL144" s="44"/>
      <c r="JM144" s="44"/>
      <c r="JN144" s="44"/>
      <c r="JO144" s="44"/>
      <c r="JP144" s="44"/>
      <c r="JQ144" s="44"/>
      <c r="JR144" s="44"/>
      <c r="JS144" s="44"/>
      <c r="JT144" s="44"/>
      <c r="JU144" s="44"/>
      <c r="JV144" s="44"/>
      <c r="JW144" s="44"/>
      <c r="JX144" s="44"/>
      <c r="JY144" s="44"/>
      <c r="JZ144" s="44"/>
      <c r="KA144" s="44"/>
      <c r="KB144" s="44"/>
      <c r="KC144" s="44"/>
      <c r="KD144" s="44"/>
      <c r="KE144" s="44"/>
      <c r="KF144" s="44"/>
      <c r="KG144" s="44"/>
      <c r="KH144" s="44"/>
      <c r="KI144" s="44"/>
      <c r="KJ144" s="44"/>
      <c r="KK144" s="44"/>
      <c r="KL144" s="44"/>
      <c r="KM144" s="44"/>
      <c r="KN144" s="44"/>
      <c r="KO144" s="44"/>
      <c r="KP144" s="44"/>
      <c r="KQ144" s="44"/>
      <c r="KR144" s="44"/>
      <c r="KS144" s="44"/>
      <c r="KT144" s="44"/>
      <c r="KU144" s="44"/>
      <c r="KV144" s="44"/>
      <c r="KW144" s="44"/>
      <c r="KX144" s="44"/>
      <c r="KY144" s="44"/>
      <c r="KZ144" s="44"/>
      <c r="LA144" s="44"/>
      <c r="LB144" s="44"/>
      <c r="LC144" s="44"/>
      <c r="LD144" s="44"/>
      <c r="LE144" s="44"/>
      <c r="LF144" s="44"/>
      <c r="LG144" s="44"/>
      <c r="LH144" s="44"/>
      <c r="LI144" s="44"/>
      <c r="LJ144" s="44"/>
      <c r="LK144" s="44"/>
      <c r="LL144" s="44"/>
      <c r="LM144" s="44"/>
      <c r="LN144" s="44"/>
      <c r="LO144" s="44"/>
      <c r="LP144" s="44"/>
      <c r="LQ144" s="44"/>
      <c r="LR144" s="44"/>
      <c r="LS144" s="44"/>
      <c r="LT144" s="44"/>
      <c r="LU144" s="44"/>
      <c r="LV144" s="44"/>
      <c r="LW144" s="44"/>
      <c r="LX144" s="44"/>
      <c r="LY144" s="44"/>
      <c r="LZ144" s="44"/>
      <c r="MA144" s="44"/>
      <c r="MB144" s="44"/>
      <c r="MC144" s="44"/>
      <c r="MD144" s="44"/>
      <c r="ME144" s="44"/>
      <c r="MF144" s="44"/>
      <c r="MG144" s="44"/>
      <c r="MH144" s="44"/>
      <c r="MI144" s="44"/>
      <c r="MJ144" s="44"/>
      <c r="MK144" s="44"/>
      <c r="ML144" s="44"/>
      <c r="MM144" s="44"/>
      <c r="MN144" s="44"/>
      <c r="MO144" s="44"/>
      <c r="MP144" s="44"/>
      <c r="MQ144" s="44"/>
      <c r="MR144" s="44"/>
      <c r="MS144" s="44"/>
      <c r="MT144" s="44"/>
      <c r="MU144" s="44"/>
      <c r="MV144" s="44"/>
      <c r="MW144" s="44"/>
      <c r="MX144" s="44"/>
      <c r="MY144" s="44"/>
      <c r="MZ144" s="44"/>
      <c r="NA144" s="44"/>
      <c r="NB144" s="44"/>
      <c r="NC144" s="44"/>
      <c r="ND144" s="44"/>
      <c r="NE144" s="44"/>
      <c r="NF144" s="44"/>
      <c r="NG144" s="44"/>
      <c r="NH144" s="44"/>
      <c r="NI144" s="44"/>
      <c r="NJ144" s="44"/>
      <c r="NK144" s="44"/>
      <c r="NL144" s="44"/>
      <c r="NM144" s="44"/>
      <c r="NN144" s="44"/>
      <c r="NO144" s="44"/>
      <c r="NP144" s="44"/>
      <c r="NQ144" s="44"/>
      <c r="NR144" s="44"/>
      <c r="NS144" s="44"/>
      <c r="NT144" s="44"/>
      <c r="NU144" s="44"/>
      <c r="NV144" s="44"/>
      <c r="NW144" s="44"/>
      <c r="NX144" s="44"/>
      <c r="NY144" s="44"/>
      <c r="NZ144" s="44"/>
      <c r="OA144" s="44"/>
      <c r="OB144" s="44"/>
      <c r="OC144" s="44"/>
      <c r="OD144" s="44"/>
      <c r="OE144" s="44"/>
      <c r="OF144" s="44"/>
      <c r="OG144" s="44"/>
      <c r="OH144" s="44"/>
      <c r="OI144" s="44"/>
      <c r="OJ144" s="44"/>
      <c r="OK144" s="44"/>
      <c r="OL144" s="44"/>
      <c r="OM144" s="44"/>
      <c r="ON144" s="44"/>
      <c r="OO144" s="44"/>
      <c r="OP144" s="44"/>
      <c r="OQ144" s="44"/>
      <c r="OR144" s="44"/>
      <c r="OS144" s="44"/>
      <c r="OT144" s="44"/>
      <c r="OU144" s="44"/>
      <c r="OV144" s="44"/>
      <c r="OW144" s="44"/>
      <c r="OX144" s="44"/>
      <c r="OY144" s="44"/>
      <c r="OZ144" s="44"/>
      <c r="PA144" s="44"/>
      <c r="PB144" s="44"/>
      <c r="PC144" s="44"/>
      <c r="PD144" s="44"/>
      <c r="PE144" s="44"/>
      <c r="PF144" s="44"/>
      <c r="PG144" s="44"/>
      <c r="PH144" s="44"/>
      <c r="PI144" s="44"/>
      <c r="PJ144" s="44"/>
      <c r="PK144" s="44"/>
      <c r="PL144" s="44"/>
      <c r="PM144" s="44"/>
      <c r="PN144" s="44"/>
      <c r="PO144" s="44"/>
      <c r="PP144" s="44"/>
      <c r="PQ144" s="44"/>
      <c r="PR144" s="44"/>
      <c r="PS144" s="44"/>
      <c r="PT144" s="44"/>
      <c r="PU144" s="44"/>
      <c r="PV144" s="44"/>
      <c r="PW144" s="44"/>
      <c r="PX144" s="44"/>
      <c r="PY144" s="44"/>
      <c r="PZ144" s="44"/>
      <c r="QA144" s="44"/>
      <c r="QB144" s="44"/>
      <c r="QC144" s="44"/>
      <c r="QD144" s="44"/>
      <c r="QE144" s="44"/>
      <c r="QF144" s="44"/>
      <c r="QG144" s="44"/>
      <c r="QH144" s="44"/>
      <c r="QI144" s="44"/>
      <c r="QJ144" s="44"/>
      <c r="QK144" s="44"/>
      <c r="QL144" s="44"/>
      <c r="QM144" s="44"/>
      <c r="QN144" s="44"/>
      <c r="QO144" s="44"/>
      <c r="QP144" s="44"/>
      <c r="QQ144" s="44"/>
      <c r="QR144" s="44"/>
      <c r="QS144" s="44"/>
      <c r="QT144" s="44"/>
      <c r="QU144" s="44"/>
      <c r="QV144" s="44"/>
      <c r="QW144" s="44"/>
      <c r="QX144" s="44"/>
      <c r="QY144" s="44"/>
      <c r="QZ144" s="44"/>
      <c r="RA144" s="44"/>
      <c r="RB144" s="44"/>
      <c r="RC144" s="44"/>
      <c r="RD144" s="44"/>
      <c r="RE144" s="44"/>
      <c r="RF144" s="44"/>
      <c r="RG144" s="44"/>
      <c r="RH144" s="44"/>
      <c r="RI144" s="44"/>
      <c r="RJ144" s="44"/>
      <c r="RK144" s="44"/>
      <c r="RL144" s="44"/>
      <c r="RM144" s="44"/>
      <c r="RN144" s="44"/>
      <c r="RO144" s="44"/>
      <c r="RP144" s="44"/>
      <c r="RQ144" s="44"/>
      <c r="RR144" s="44"/>
      <c r="RS144" s="44"/>
      <c r="RT144" s="44"/>
      <c r="RU144" s="44"/>
      <c r="RV144" s="44"/>
      <c r="RW144" s="44"/>
      <c r="RX144" s="44"/>
      <c r="RY144" s="44"/>
      <c r="RZ144" s="44"/>
      <c r="SA144" s="44"/>
      <c r="SB144" s="44"/>
      <c r="SC144" s="44"/>
      <c r="SD144" s="44"/>
      <c r="SE144" s="44"/>
      <c r="SF144" s="44"/>
      <c r="SG144" s="44"/>
      <c r="SH144" s="44"/>
      <c r="SM144">
        <f>'GRR Data'!A140</f>
        <v>0</v>
      </c>
    </row>
    <row r="145" spans="1:507">
      <c r="A145" s="295">
        <v>66</v>
      </c>
      <c r="B145" s="40"/>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44"/>
      <c r="BQ145" s="44"/>
      <c r="BR145" s="44"/>
      <c r="BS145" s="44"/>
      <c r="BT145" s="44"/>
      <c r="BU145" s="44"/>
      <c r="BV145" s="44"/>
      <c r="BW145" s="44"/>
      <c r="BX145" s="44"/>
      <c r="BY145" s="44"/>
      <c r="BZ145" s="44"/>
      <c r="CA145" s="44"/>
      <c r="CB145" s="44"/>
      <c r="CC145" s="44"/>
      <c r="CD145" s="44"/>
      <c r="CE145" s="44"/>
      <c r="CF145" s="44"/>
      <c r="CG145" s="44"/>
      <c r="CH145" s="44"/>
      <c r="CI145" s="44"/>
      <c r="CJ145" s="44"/>
      <c r="CK145" s="44"/>
      <c r="CL145" s="44"/>
      <c r="CM145" s="44"/>
      <c r="CN145" s="44"/>
      <c r="CO145" s="44"/>
      <c r="CP145" s="44"/>
      <c r="CQ145" s="44"/>
      <c r="CR145" s="44"/>
      <c r="CS145" s="44"/>
      <c r="CT145" s="44"/>
      <c r="CU145" s="44"/>
      <c r="CV145" s="44"/>
      <c r="CW145" s="44"/>
      <c r="CX145" s="44"/>
      <c r="CY145" s="44"/>
      <c r="CZ145" s="44"/>
      <c r="DA145" s="44"/>
      <c r="DB145" s="44"/>
      <c r="DC145" s="44"/>
      <c r="DD145" s="44"/>
      <c r="DE145" s="44"/>
      <c r="DF145" s="44"/>
      <c r="DG145" s="44"/>
      <c r="DH145" s="44"/>
      <c r="DI145" s="44"/>
      <c r="DJ145" s="44"/>
      <c r="DK145" s="44"/>
      <c r="DL145" s="44"/>
      <c r="DM145" s="44"/>
      <c r="DN145" s="44"/>
      <c r="DO145" s="44"/>
      <c r="DP145" s="44"/>
      <c r="DQ145" s="44"/>
      <c r="DR145" s="44"/>
      <c r="DS145" s="44"/>
      <c r="DT145" s="44"/>
      <c r="DU145" s="44"/>
      <c r="DV145" s="44"/>
      <c r="DW145" s="44"/>
      <c r="DX145" s="44"/>
      <c r="DY145" s="44"/>
      <c r="DZ145" s="44"/>
      <c r="EA145" s="44"/>
      <c r="EB145" s="44"/>
      <c r="EC145" s="44"/>
      <c r="ED145" s="44"/>
      <c r="EE145" s="44"/>
      <c r="EF145" s="44"/>
      <c r="EG145" s="44"/>
      <c r="EH145" s="44"/>
      <c r="EI145" s="44"/>
      <c r="EJ145" s="44"/>
      <c r="EK145" s="44"/>
      <c r="EL145" s="44"/>
      <c r="EM145" s="44"/>
      <c r="EN145" s="44"/>
      <c r="EO145" s="44"/>
      <c r="EP145" s="44"/>
      <c r="EQ145" s="44"/>
      <c r="ER145" s="44"/>
      <c r="ES145" s="44"/>
      <c r="ET145" s="44"/>
      <c r="EU145" s="44"/>
      <c r="EV145" s="44"/>
      <c r="EW145" s="44"/>
      <c r="EX145" s="44"/>
      <c r="EY145" s="44"/>
      <c r="EZ145" s="44"/>
      <c r="FA145" s="44"/>
      <c r="FB145" s="44"/>
      <c r="FC145" s="44"/>
      <c r="FD145" s="44"/>
      <c r="FE145" s="44"/>
      <c r="FF145" s="44"/>
      <c r="FG145" s="44"/>
      <c r="FH145" s="44"/>
      <c r="FI145" s="44"/>
      <c r="FJ145" s="44"/>
      <c r="FK145" s="44"/>
      <c r="FL145" s="44"/>
      <c r="FM145" s="44"/>
      <c r="FN145" s="44"/>
      <c r="FO145" s="44"/>
      <c r="FP145" s="44"/>
      <c r="FQ145" s="44"/>
      <c r="FR145" s="44"/>
      <c r="FS145" s="44"/>
      <c r="FT145" s="44"/>
      <c r="FU145" s="44"/>
      <c r="FV145" s="44"/>
      <c r="FW145" s="44"/>
      <c r="FX145" s="44"/>
      <c r="FY145" s="44"/>
      <c r="FZ145" s="44"/>
      <c r="GA145" s="44"/>
      <c r="GB145" s="44"/>
      <c r="GC145" s="44"/>
      <c r="GD145" s="44"/>
      <c r="GE145" s="44"/>
      <c r="GF145" s="44"/>
      <c r="GG145" s="44"/>
      <c r="GH145" s="44"/>
      <c r="GI145" s="44"/>
      <c r="GJ145" s="44"/>
      <c r="GK145" s="44"/>
      <c r="GL145" s="44"/>
      <c r="GM145" s="44"/>
      <c r="GN145" s="44"/>
      <c r="GO145" s="44"/>
      <c r="GP145" s="44"/>
      <c r="GQ145" s="44"/>
      <c r="GR145" s="44"/>
      <c r="GS145" s="44"/>
      <c r="GT145" s="44"/>
      <c r="GU145" s="44"/>
      <c r="GV145" s="44"/>
      <c r="GW145" s="44"/>
      <c r="GX145" s="44"/>
      <c r="GY145" s="44"/>
      <c r="GZ145" s="44"/>
      <c r="HA145" s="44"/>
      <c r="HB145" s="44"/>
      <c r="HC145" s="44"/>
      <c r="HD145" s="44"/>
      <c r="HE145" s="44"/>
      <c r="HF145" s="44"/>
      <c r="HG145" s="44"/>
      <c r="HH145" s="44"/>
      <c r="HI145" s="44"/>
      <c r="HJ145" s="44"/>
      <c r="HK145" s="44"/>
      <c r="HL145" s="44"/>
      <c r="HM145" s="44"/>
      <c r="HN145" s="44"/>
      <c r="HO145" s="44"/>
      <c r="HP145" s="44"/>
      <c r="HQ145" s="44"/>
      <c r="HR145" s="44"/>
      <c r="HS145" s="44"/>
      <c r="HT145" s="44"/>
      <c r="HU145" s="44"/>
      <c r="HV145" s="44"/>
      <c r="HW145" s="44"/>
      <c r="HX145" s="44"/>
      <c r="HY145" s="44"/>
      <c r="HZ145" s="44"/>
      <c r="IA145" s="44"/>
      <c r="IB145" s="44"/>
      <c r="IC145" s="44"/>
      <c r="ID145" s="44"/>
      <c r="IE145" s="44"/>
      <c r="IF145" s="44"/>
      <c r="IG145" s="44"/>
      <c r="IH145" s="44"/>
      <c r="II145" s="44"/>
      <c r="IJ145" s="44"/>
      <c r="IK145" s="44"/>
      <c r="IL145" s="44"/>
      <c r="IM145" s="44"/>
      <c r="IN145" s="44"/>
      <c r="IO145" s="44"/>
      <c r="IP145" s="44"/>
      <c r="IQ145" s="44"/>
      <c r="IR145" s="44"/>
      <c r="IS145" s="44"/>
      <c r="IT145" s="44"/>
      <c r="IU145" s="44"/>
      <c r="IV145" s="44"/>
      <c r="IW145" s="44"/>
      <c r="IX145" s="44"/>
      <c r="IY145" s="44"/>
      <c r="IZ145" s="44"/>
      <c r="JA145" s="44"/>
      <c r="JB145" s="44"/>
      <c r="JC145" s="44"/>
      <c r="JD145" s="44"/>
      <c r="JE145" s="44"/>
      <c r="JF145" s="44"/>
      <c r="JG145" s="44"/>
      <c r="JH145" s="44"/>
      <c r="JI145" s="44"/>
      <c r="JJ145" s="44"/>
      <c r="JK145" s="44"/>
      <c r="JL145" s="44"/>
      <c r="JM145" s="44"/>
      <c r="JN145" s="44"/>
      <c r="JO145" s="44"/>
      <c r="JP145" s="44"/>
      <c r="JQ145" s="44"/>
      <c r="JR145" s="44"/>
      <c r="JS145" s="44"/>
      <c r="JT145" s="44"/>
      <c r="JU145" s="44"/>
      <c r="JV145" s="44"/>
      <c r="JW145" s="44"/>
      <c r="JX145" s="44"/>
      <c r="JY145" s="44"/>
      <c r="JZ145" s="44"/>
      <c r="KA145" s="44"/>
      <c r="KB145" s="44"/>
      <c r="KC145" s="44"/>
      <c r="KD145" s="44"/>
      <c r="KE145" s="44"/>
      <c r="KF145" s="44"/>
      <c r="KG145" s="44"/>
      <c r="KH145" s="44"/>
      <c r="KI145" s="44"/>
      <c r="KJ145" s="44"/>
      <c r="KK145" s="44"/>
      <c r="KL145" s="44"/>
      <c r="KM145" s="44"/>
      <c r="KN145" s="44"/>
      <c r="KO145" s="44"/>
      <c r="KP145" s="44"/>
      <c r="KQ145" s="44"/>
      <c r="KR145" s="44"/>
      <c r="KS145" s="44"/>
      <c r="KT145" s="44"/>
      <c r="KU145" s="44"/>
      <c r="KV145" s="44"/>
      <c r="KW145" s="44"/>
      <c r="KX145" s="44"/>
      <c r="KY145" s="44"/>
      <c r="KZ145" s="44"/>
      <c r="LA145" s="44"/>
      <c r="LB145" s="44"/>
      <c r="LC145" s="44"/>
      <c r="LD145" s="44"/>
      <c r="LE145" s="44"/>
      <c r="LF145" s="44"/>
      <c r="LG145" s="44"/>
      <c r="LH145" s="44"/>
      <c r="LI145" s="44"/>
      <c r="LJ145" s="44"/>
      <c r="LK145" s="44"/>
      <c r="LL145" s="44"/>
      <c r="LM145" s="44"/>
      <c r="LN145" s="44"/>
      <c r="LO145" s="44"/>
      <c r="LP145" s="44"/>
      <c r="LQ145" s="44"/>
      <c r="LR145" s="44"/>
      <c r="LS145" s="44"/>
      <c r="LT145" s="44"/>
      <c r="LU145" s="44"/>
      <c r="LV145" s="44"/>
      <c r="LW145" s="44"/>
      <c r="LX145" s="44"/>
      <c r="LY145" s="44"/>
      <c r="LZ145" s="44"/>
      <c r="MA145" s="44"/>
      <c r="MB145" s="44"/>
      <c r="MC145" s="44"/>
      <c r="MD145" s="44"/>
      <c r="ME145" s="44"/>
      <c r="MF145" s="44"/>
      <c r="MG145" s="44"/>
      <c r="MH145" s="44"/>
      <c r="MI145" s="44"/>
      <c r="MJ145" s="44"/>
      <c r="MK145" s="44"/>
      <c r="ML145" s="44"/>
      <c r="MM145" s="44"/>
      <c r="MN145" s="44"/>
      <c r="MO145" s="44"/>
      <c r="MP145" s="44"/>
      <c r="MQ145" s="44"/>
      <c r="MR145" s="44"/>
      <c r="MS145" s="44"/>
      <c r="MT145" s="44"/>
      <c r="MU145" s="44"/>
      <c r="MV145" s="44"/>
      <c r="MW145" s="44"/>
      <c r="MX145" s="44"/>
      <c r="MY145" s="44"/>
      <c r="MZ145" s="44"/>
      <c r="NA145" s="44"/>
      <c r="NB145" s="44"/>
      <c r="NC145" s="44"/>
      <c r="ND145" s="44"/>
      <c r="NE145" s="44"/>
      <c r="NF145" s="44"/>
      <c r="NG145" s="44"/>
      <c r="NH145" s="44"/>
      <c r="NI145" s="44"/>
      <c r="NJ145" s="44"/>
      <c r="NK145" s="44"/>
      <c r="NL145" s="44"/>
      <c r="NM145" s="44"/>
      <c r="NN145" s="44"/>
      <c r="NO145" s="44"/>
      <c r="NP145" s="44"/>
      <c r="NQ145" s="44"/>
      <c r="NR145" s="44"/>
      <c r="NS145" s="44"/>
      <c r="NT145" s="44"/>
      <c r="NU145" s="44"/>
      <c r="NV145" s="44"/>
      <c r="NW145" s="44"/>
      <c r="NX145" s="44"/>
      <c r="NY145" s="44"/>
      <c r="NZ145" s="44"/>
      <c r="OA145" s="44"/>
      <c r="OB145" s="44"/>
      <c r="OC145" s="44"/>
      <c r="OD145" s="44"/>
      <c r="OE145" s="44"/>
      <c r="OF145" s="44"/>
      <c r="OG145" s="44"/>
      <c r="OH145" s="44"/>
      <c r="OI145" s="44"/>
      <c r="OJ145" s="44"/>
      <c r="OK145" s="44"/>
      <c r="OL145" s="44"/>
      <c r="OM145" s="44"/>
      <c r="ON145" s="44"/>
      <c r="OO145" s="44"/>
      <c r="OP145" s="44"/>
      <c r="OQ145" s="44"/>
      <c r="OR145" s="44"/>
      <c r="OS145" s="44"/>
      <c r="OT145" s="44"/>
      <c r="OU145" s="44"/>
      <c r="OV145" s="44"/>
      <c r="OW145" s="44"/>
      <c r="OX145" s="44"/>
      <c r="OY145" s="44"/>
      <c r="OZ145" s="44"/>
      <c r="PA145" s="44"/>
      <c r="PB145" s="44"/>
      <c r="PC145" s="44"/>
      <c r="PD145" s="44"/>
      <c r="PE145" s="44"/>
      <c r="PF145" s="44"/>
      <c r="PG145" s="44"/>
      <c r="PH145" s="44"/>
      <c r="PI145" s="44"/>
      <c r="PJ145" s="44"/>
      <c r="PK145" s="44"/>
      <c r="PL145" s="44"/>
      <c r="PM145" s="44"/>
      <c r="PN145" s="44"/>
      <c r="PO145" s="44"/>
      <c r="PP145" s="44"/>
      <c r="PQ145" s="44"/>
      <c r="PR145" s="44"/>
      <c r="PS145" s="44"/>
      <c r="PT145" s="44"/>
      <c r="PU145" s="44"/>
      <c r="PV145" s="44"/>
      <c r="PW145" s="44"/>
      <c r="PX145" s="44"/>
      <c r="PY145" s="44"/>
      <c r="PZ145" s="44"/>
      <c r="QA145" s="44"/>
      <c r="QB145" s="44"/>
      <c r="QC145" s="44"/>
      <c r="QD145" s="44"/>
      <c r="QE145" s="44"/>
      <c r="QF145" s="44"/>
      <c r="QG145" s="44"/>
      <c r="QH145" s="44"/>
      <c r="QI145" s="44"/>
      <c r="QJ145" s="44"/>
      <c r="QK145" s="44"/>
      <c r="QL145" s="44"/>
      <c r="QM145" s="44"/>
      <c r="QN145" s="44"/>
      <c r="QO145" s="44"/>
      <c r="QP145" s="44"/>
      <c r="QQ145" s="44"/>
      <c r="QR145" s="44"/>
      <c r="QS145" s="44"/>
      <c r="QT145" s="44"/>
      <c r="QU145" s="44"/>
      <c r="QV145" s="44"/>
      <c r="QW145" s="44"/>
      <c r="QX145" s="44"/>
      <c r="QY145" s="44"/>
      <c r="QZ145" s="44"/>
      <c r="RA145" s="44"/>
      <c r="RB145" s="44"/>
      <c r="RC145" s="44"/>
      <c r="RD145" s="44"/>
      <c r="RE145" s="44"/>
      <c r="RF145" s="44"/>
      <c r="RG145" s="44"/>
      <c r="RH145" s="44"/>
      <c r="RI145" s="44"/>
      <c r="RJ145" s="44"/>
      <c r="RK145" s="44"/>
      <c r="RL145" s="44"/>
      <c r="RM145" s="44"/>
      <c r="RN145" s="44"/>
      <c r="RO145" s="44"/>
      <c r="RP145" s="44"/>
      <c r="RQ145" s="44"/>
      <c r="RR145" s="44"/>
      <c r="RS145" s="44"/>
      <c r="RT145" s="44"/>
      <c r="RU145" s="44"/>
      <c r="RV145" s="44"/>
      <c r="RW145" s="44"/>
      <c r="RX145" s="44"/>
      <c r="RY145" s="44"/>
      <c r="RZ145" s="44"/>
      <c r="SA145" s="44"/>
      <c r="SB145" s="44"/>
      <c r="SC145" s="44"/>
      <c r="SD145" s="44"/>
      <c r="SE145" s="44"/>
      <c r="SF145" s="44"/>
      <c r="SG145" s="44"/>
      <c r="SH145" s="44"/>
      <c r="SM145">
        <f>'GRR Data'!A141</f>
        <v>0</v>
      </c>
    </row>
    <row r="146" spans="1:507">
      <c r="A146" s="295">
        <v>67</v>
      </c>
      <c r="B146" s="40"/>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44"/>
      <c r="EJ146" s="44"/>
      <c r="EK146" s="44"/>
      <c r="EL146" s="44"/>
      <c r="EM146" s="44"/>
      <c r="EN146" s="44"/>
      <c r="EO146" s="44"/>
      <c r="EP146" s="44"/>
      <c r="EQ146" s="44"/>
      <c r="ER146" s="44"/>
      <c r="ES146" s="44"/>
      <c r="ET146" s="44"/>
      <c r="EU146" s="44"/>
      <c r="EV146" s="44"/>
      <c r="EW146" s="44"/>
      <c r="EX146" s="44"/>
      <c r="EY146" s="44"/>
      <c r="EZ146" s="44"/>
      <c r="FA146" s="44"/>
      <c r="FB146" s="44"/>
      <c r="FC146" s="44"/>
      <c r="FD146" s="44"/>
      <c r="FE146" s="44"/>
      <c r="FF146" s="44"/>
      <c r="FG146" s="44"/>
      <c r="FH146" s="44"/>
      <c r="FI146" s="44"/>
      <c r="FJ146" s="44"/>
      <c r="FK146" s="44"/>
      <c r="FL146" s="44"/>
      <c r="FM146" s="44"/>
      <c r="FN146" s="44"/>
      <c r="FO146" s="44"/>
      <c r="FP146" s="44"/>
      <c r="FQ146" s="44"/>
      <c r="FR146" s="44"/>
      <c r="FS146" s="44"/>
      <c r="FT146" s="44"/>
      <c r="FU146" s="44"/>
      <c r="FV146" s="44"/>
      <c r="FW146" s="44"/>
      <c r="FX146" s="44"/>
      <c r="FY146" s="44"/>
      <c r="FZ146" s="44"/>
      <c r="GA146" s="44"/>
      <c r="GB146" s="44"/>
      <c r="GC146" s="44"/>
      <c r="GD146" s="44"/>
      <c r="GE146" s="44"/>
      <c r="GF146" s="44"/>
      <c r="GG146" s="44"/>
      <c r="GH146" s="44"/>
      <c r="GI146" s="44"/>
      <c r="GJ146" s="44"/>
      <c r="GK146" s="44"/>
      <c r="GL146" s="44"/>
      <c r="GM146" s="44"/>
      <c r="GN146" s="44"/>
      <c r="GO146" s="44"/>
      <c r="GP146" s="44"/>
      <c r="GQ146" s="44"/>
      <c r="GR146" s="44"/>
      <c r="GS146" s="44"/>
      <c r="GT146" s="44"/>
      <c r="GU146" s="44"/>
      <c r="GV146" s="44"/>
      <c r="GW146" s="44"/>
      <c r="GX146" s="44"/>
      <c r="GY146" s="44"/>
      <c r="GZ146" s="44"/>
      <c r="HA146" s="44"/>
      <c r="HB146" s="44"/>
      <c r="HC146" s="44"/>
      <c r="HD146" s="44"/>
      <c r="HE146" s="44"/>
      <c r="HF146" s="44"/>
      <c r="HG146" s="44"/>
      <c r="HH146" s="44"/>
      <c r="HI146" s="44"/>
      <c r="HJ146" s="44"/>
      <c r="HK146" s="44"/>
      <c r="HL146" s="44"/>
      <c r="HM146" s="44"/>
      <c r="HN146" s="44"/>
      <c r="HO146" s="44"/>
      <c r="HP146" s="44"/>
      <c r="HQ146" s="44"/>
      <c r="HR146" s="44"/>
      <c r="HS146" s="44"/>
      <c r="HT146" s="44"/>
      <c r="HU146" s="44"/>
      <c r="HV146" s="44"/>
      <c r="HW146" s="44"/>
      <c r="HX146" s="44"/>
      <c r="HY146" s="44"/>
      <c r="HZ146" s="44"/>
      <c r="IA146" s="44"/>
      <c r="IB146" s="44"/>
      <c r="IC146" s="44"/>
      <c r="ID146" s="44"/>
      <c r="IE146" s="44"/>
      <c r="IF146" s="44"/>
      <c r="IG146" s="44"/>
      <c r="IH146" s="44"/>
      <c r="II146" s="44"/>
      <c r="IJ146" s="44"/>
      <c r="IK146" s="44"/>
      <c r="IL146" s="44"/>
      <c r="IM146" s="44"/>
      <c r="IN146" s="44"/>
      <c r="IO146" s="44"/>
      <c r="IP146" s="44"/>
      <c r="IQ146" s="44"/>
      <c r="IR146" s="44"/>
      <c r="IS146" s="44"/>
      <c r="IT146" s="44"/>
      <c r="IU146" s="44"/>
      <c r="IV146" s="44"/>
      <c r="IW146" s="44"/>
      <c r="IX146" s="44"/>
      <c r="IY146" s="44"/>
      <c r="IZ146" s="44"/>
      <c r="JA146" s="44"/>
      <c r="JB146" s="44"/>
      <c r="JC146" s="44"/>
      <c r="JD146" s="44"/>
      <c r="JE146" s="44"/>
      <c r="JF146" s="44"/>
      <c r="JG146" s="44"/>
      <c r="JH146" s="44"/>
      <c r="JI146" s="44"/>
      <c r="JJ146" s="44"/>
      <c r="JK146" s="44"/>
      <c r="JL146" s="44"/>
      <c r="JM146" s="44"/>
      <c r="JN146" s="44"/>
      <c r="JO146" s="44"/>
      <c r="JP146" s="44"/>
      <c r="JQ146" s="44"/>
      <c r="JR146" s="44"/>
      <c r="JS146" s="44"/>
      <c r="JT146" s="44"/>
      <c r="JU146" s="44"/>
      <c r="JV146" s="44"/>
      <c r="JW146" s="44"/>
      <c r="JX146" s="44"/>
      <c r="JY146" s="44"/>
      <c r="JZ146" s="44"/>
      <c r="KA146" s="44"/>
      <c r="KB146" s="44"/>
      <c r="KC146" s="44"/>
      <c r="KD146" s="44"/>
      <c r="KE146" s="44"/>
      <c r="KF146" s="44"/>
      <c r="KG146" s="44"/>
      <c r="KH146" s="44"/>
      <c r="KI146" s="44"/>
      <c r="KJ146" s="44"/>
      <c r="KK146" s="44"/>
      <c r="KL146" s="44"/>
      <c r="KM146" s="44"/>
      <c r="KN146" s="44"/>
      <c r="KO146" s="44"/>
      <c r="KP146" s="44"/>
      <c r="KQ146" s="44"/>
      <c r="KR146" s="44"/>
      <c r="KS146" s="44"/>
      <c r="KT146" s="44"/>
      <c r="KU146" s="44"/>
      <c r="KV146" s="44"/>
      <c r="KW146" s="44"/>
      <c r="KX146" s="44"/>
      <c r="KY146" s="44"/>
      <c r="KZ146" s="44"/>
      <c r="LA146" s="44"/>
      <c r="LB146" s="44"/>
      <c r="LC146" s="44"/>
      <c r="LD146" s="44"/>
      <c r="LE146" s="44"/>
      <c r="LF146" s="44"/>
      <c r="LG146" s="44"/>
      <c r="LH146" s="44"/>
      <c r="LI146" s="44"/>
      <c r="LJ146" s="44"/>
      <c r="LK146" s="44"/>
      <c r="LL146" s="44"/>
      <c r="LM146" s="44"/>
      <c r="LN146" s="44"/>
      <c r="LO146" s="44"/>
      <c r="LP146" s="44"/>
      <c r="LQ146" s="44"/>
      <c r="LR146" s="44"/>
      <c r="LS146" s="44"/>
      <c r="LT146" s="44"/>
      <c r="LU146" s="44"/>
      <c r="LV146" s="44"/>
      <c r="LW146" s="44"/>
      <c r="LX146" s="44"/>
      <c r="LY146" s="44"/>
      <c r="LZ146" s="44"/>
      <c r="MA146" s="44"/>
      <c r="MB146" s="44"/>
      <c r="MC146" s="44"/>
      <c r="MD146" s="44"/>
      <c r="ME146" s="44"/>
      <c r="MF146" s="44"/>
      <c r="MG146" s="44"/>
      <c r="MH146" s="44"/>
      <c r="MI146" s="44"/>
      <c r="MJ146" s="44"/>
      <c r="MK146" s="44"/>
      <c r="ML146" s="44"/>
      <c r="MM146" s="44"/>
      <c r="MN146" s="44"/>
      <c r="MO146" s="44"/>
      <c r="MP146" s="44"/>
      <c r="MQ146" s="44"/>
      <c r="MR146" s="44"/>
      <c r="MS146" s="44"/>
      <c r="MT146" s="44"/>
      <c r="MU146" s="44"/>
      <c r="MV146" s="44"/>
      <c r="MW146" s="44"/>
      <c r="MX146" s="44"/>
      <c r="MY146" s="44"/>
      <c r="MZ146" s="44"/>
      <c r="NA146" s="44"/>
      <c r="NB146" s="44"/>
      <c r="NC146" s="44"/>
      <c r="ND146" s="44"/>
      <c r="NE146" s="44"/>
      <c r="NF146" s="44"/>
      <c r="NG146" s="44"/>
      <c r="NH146" s="44"/>
      <c r="NI146" s="44"/>
      <c r="NJ146" s="44"/>
      <c r="NK146" s="44"/>
      <c r="NL146" s="44"/>
      <c r="NM146" s="44"/>
      <c r="NN146" s="44"/>
      <c r="NO146" s="44"/>
      <c r="NP146" s="44"/>
      <c r="NQ146" s="44"/>
      <c r="NR146" s="44"/>
      <c r="NS146" s="44"/>
      <c r="NT146" s="44"/>
      <c r="NU146" s="44"/>
      <c r="NV146" s="44"/>
      <c r="NW146" s="44"/>
      <c r="NX146" s="44"/>
      <c r="NY146" s="44"/>
      <c r="NZ146" s="44"/>
      <c r="OA146" s="44"/>
      <c r="OB146" s="44"/>
      <c r="OC146" s="44"/>
      <c r="OD146" s="44"/>
      <c r="OE146" s="44"/>
      <c r="OF146" s="44"/>
      <c r="OG146" s="44"/>
      <c r="OH146" s="44"/>
      <c r="OI146" s="44"/>
      <c r="OJ146" s="44"/>
      <c r="OK146" s="44"/>
      <c r="OL146" s="44"/>
      <c r="OM146" s="44"/>
      <c r="ON146" s="44"/>
      <c r="OO146" s="44"/>
      <c r="OP146" s="44"/>
      <c r="OQ146" s="44"/>
      <c r="OR146" s="44"/>
      <c r="OS146" s="44"/>
      <c r="OT146" s="44"/>
      <c r="OU146" s="44"/>
      <c r="OV146" s="44"/>
      <c r="OW146" s="44"/>
      <c r="OX146" s="44"/>
      <c r="OY146" s="44"/>
      <c r="OZ146" s="44"/>
      <c r="PA146" s="44"/>
      <c r="PB146" s="44"/>
      <c r="PC146" s="44"/>
      <c r="PD146" s="44"/>
      <c r="PE146" s="44"/>
      <c r="PF146" s="44"/>
      <c r="PG146" s="44"/>
      <c r="PH146" s="44"/>
      <c r="PI146" s="44"/>
      <c r="PJ146" s="44"/>
      <c r="PK146" s="44"/>
      <c r="PL146" s="44"/>
      <c r="PM146" s="44"/>
      <c r="PN146" s="44"/>
      <c r="PO146" s="44"/>
      <c r="PP146" s="44"/>
      <c r="PQ146" s="44"/>
      <c r="PR146" s="44"/>
      <c r="PS146" s="44"/>
      <c r="PT146" s="44"/>
      <c r="PU146" s="44"/>
      <c r="PV146" s="44"/>
      <c r="PW146" s="44"/>
      <c r="PX146" s="44"/>
      <c r="PY146" s="44"/>
      <c r="PZ146" s="44"/>
      <c r="QA146" s="44"/>
      <c r="QB146" s="44"/>
      <c r="QC146" s="44"/>
      <c r="QD146" s="44"/>
      <c r="QE146" s="44"/>
      <c r="QF146" s="44"/>
      <c r="QG146" s="44"/>
      <c r="QH146" s="44"/>
      <c r="QI146" s="44"/>
      <c r="QJ146" s="44"/>
      <c r="QK146" s="44"/>
      <c r="QL146" s="44"/>
      <c r="QM146" s="44"/>
      <c r="QN146" s="44"/>
      <c r="QO146" s="44"/>
      <c r="QP146" s="44"/>
      <c r="QQ146" s="44"/>
      <c r="QR146" s="44"/>
      <c r="QS146" s="44"/>
      <c r="QT146" s="44"/>
      <c r="QU146" s="44"/>
      <c r="QV146" s="44"/>
      <c r="QW146" s="44"/>
      <c r="QX146" s="44"/>
      <c r="QY146" s="44"/>
      <c r="QZ146" s="44"/>
      <c r="RA146" s="44"/>
      <c r="RB146" s="44"/>
      <c r="RC146" s="44"/>
      <c r="RD146" s="44"/>
      <c r="RE146" s="44"/>
      <c r="RF146" s="44"/>
      <c r="RG146" s="44"/>
      <c r="RH146" s="44"/>
      <c r="RI146" s="44"/>
      <c r="RJ146" s="44"/>
      <c r="RK146" s="44"/>
      <c r="RL146" s="44"/>
      <c r="RM146" s="44"/>
      <c r="RN146" s="44"/>
      <c r="RO146" s="44"/>
      <c r="RP146" s="44"/>
      <c r="RQ146" s="44"/>
      <c r="RR146" s="44"/>
      <c r="RS146" s="44"/>
      <c r="RT146" s="44"/>
      <c r="RU146" s="44"/>
      <c r="RV146" s="44"/>
      <c r="RW146" s="44"/>
      <c r="RX146" s="44"/>
      <c r="RY146" s="44"/>
      <c r="RZ146" s="44"/>
      <c r="SA146" s="44"/>
      <c r="SB146" s="44"/>
      <c r="SC146" s="44"/>
      <c r="SD146" s="44"/>
      <c r="SE146" s="44"/>
      <c r="SF146" s="44"/>
      <c r="SG146" s="44"/>
      <c r="SH146" s="44"/>
      <c r="SM146">
        <f>'GRR Data'!A142</f>
        <v>0</v>
      </c>
    </row>
    <row r="147" spans="1:507">
      <c r="A147" s="295">
        <v>68</v>
      </c>
      <c r="B147" s="40"/>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4"/>
      <c r="BP147" s="44"/>
      <c r="BQ147" s="44"/>
      <c r="BR147" s="44"/>
      <c r="BS147" s="44"/>
      <c r="BT147" s="44"/>
      <c r="BU147" s="44"/>
      <c r="BV147" s="44"/>
      <c r="BW147" s="44"/>
      <c r="BX147" s="44"/>
      <c r="BY147" s="44"/>
      <c r="BZ147" s="44"/>
      <c r="CA147" s="44"/>
      <c r="CB147" s="44"/>
      <c r="CC147" s="44"/>
      <c r="CD147" s="44"/>
      <c r="CE147" s="44"/>
      <c r="CF147" s="44"/>
      <c r="CG147" s="44"/>
      <c r="CH147" s="44"/>
      <c r="CI147" s="44"/>
      <c r="CJ147" s="44"/>
      <c r="CK147" s="44"/>
      <c r="CL147" s="44"/>
      <c r="CM147" s="44"/>
      <c r="CN147" s="44"/>
      <c r="CO147" s="44"/>
      <c r="CP147" s="44"/>
      <c r="CQ147" s="44"/>
      <c r="CR147" s="44"/>
      <c r="CS147" s="44"/>
      <c r="CT147" s="44"/>
      <c r="CU147" s="44"/>
      <c r="CV147" s="44"/>
      <c r="CW147" s="44"/>
      <c r="CX147" s="44"/>
      <c r="CY147" s="44"/>
      <c r="CZ147" s="44"/>
      <c r="DA147" s="44"/>
      <c r="DB147" s="44"/>
      <c r="DC147" s="44"/>
      <c r="DD147" s="44"/>
      <c r="DE147" s="44"/>
      <c r="DF147" s="44"/>
      <c r="DG147" s="44"/>
      <c r="DH147" s="44"/>
      <c r="DI147" s="44"/>
      <c r="DJ147" s="44"/>
      <c r="DK147" s="44"/>
      <c r="DL147" s="44"/>
      <c r="DM147" s="44"/>
      <c r="DN147" s="44"/>
      <c r="DO147" s="44"/>
      <c r="DP147" s="44"/>
      <c r="DQ147" s="44"/>
      <c r="DR147" s="44"/>
      <c r="DS147" s="44"/>
      <c r="DT147" s="44"/>
      <c r="DU147" s="44"/>
      <c r="DV147" s="44"/>
      <c r="DW147" s="44"/>
      <c r="DX147" s="44"/>
      <c r="DY147" s="44"/>
      <c r="DZ147" s="44"/>
      <c r="EA147" s="44"/>
      <c r="EB147" s="44"/>
      <c r="EC147" s="44"/>
      <c r="ED147" s="44"/>
      <c r="EE147" s="44"/>
      <c r="EF147" s="44"/>
      <c r="EG147" s="44"/>
      <c r="EH147" s="44"/>
      <c r="EI147" s="44"/>
      <c r="EJ147" s="44"/>
      <c r="EK147" s="44"/>
      <c r="EL147" s="44"/>
      <c r="EM147" s="44"/>
      <c r="EN147" s="44"/>
      <c r="EO147" s="44"/>
      <c r="EP147" s="44"/>
      <c r="EQ147" s="44"/>
      <c r="ER147" s="44"/>
      <c r="ES147" s="44"/>
      <c r="ET147" s="44"/>
      <c r="EU147" s="44"/>
      <c r="EV147" s="44"/>
      <c r="EW147" s="44"/>
      <c r="EX147" s="44"/>
      <c r="EY147" s="44"/>
      <c r="EZ147" s="44"/>
      <c r="FA147" s="44"/>
      <c r="FB147" s="44"/>
      <c r="FC147" s="44"/>
      <c r="FD147" s="44"/>
      <c r="FE147" s="44"/>
      <c r="FF147" s="44"/>
      <c r="FG147" s="44"/>
      <c r="FH147" s="44"/>
      <c r="FI147" s="44"/>
      <c r="FJ147" s="44"/>
      <c r="FK147" s="44"/>
      <c r="FL147" s="44"/>
      <c r="FM147" s="44"/>
      <c r="FN147" s="44"/>
      <c r="FO147" s="44"/>
      <c r="FP147" s="44"/>
      <c r="FQ147" s="44"/>
      <c r="FR147" s="44"/>
      <c r="FS147" s="44"/>
      <c r="FT147" s="44"/>
      <c r="FU147" s="44"/>
      <c r="FV147" s="44"/>
      <c r="FW147" s="44"/>
      <c r="FX147" s="44"/>
      <c r="FY147" s="44"/>
      <c r="FZ147" s="44"/>
      <c r="GA147" s="44"/>
      <c r="GB147" s="44"/>
      <c r="GC147" s="44"/>
      <c r="GD147" s="44"/>
      <c r="GE147" s="44"/>
      <c r="GF147" s="44"/>
      <c r="GG147" s="44"/>
      <c r="GH147" s="44"/>
      <c r="GI147" s="44"/>
      <c r="GJ147" s="44"/>
      <c r="GK147" s="44"/>
      <c r="GL147" s="44"/>
      <c r="GM147" s="44"/>
      <c r="GN147" s="44"/>
      <c r="GO147" s="44"/>
      <c r="GP147" s="44"/>
      <c r="GQ147" s="44"/>
      <c r="GR147" s="44"/>
      <c r="GS147" s="44"/>
      <c r="GT147" s="44"/>
      <c r="GU147" s="44"/>
      <c r="GV147" s="44"/>
      <c r="GW147" s="44"/>
      <c r="GX147" s="44"/>
      <c r="GY147" s="44"/>
      <c r="GZ147" s="44"/>
      <c r="HA147" s="44"/>
      <c r="HB147" s="44"/>
      <c r="HC147" s="44"/>
      <c r="HD147" s="44"/>
      <c r="HE147" s="44"/>
      <c r="HF147" s="44"/>
      <c r="HG147" s="44"/>
      <c r="HH147" s="44"/>
      <c r="HI147" s="44"/>
      <c r="HJ147" s="44"/>
      <c r="HK147" s="44"/>
      <c r="HL147" s="44"/>
      <c r="HM147" s="44"/>
      <c r="HN147" s="44"/>
      <c r="HO147" s="44"/>
      <c r="HP147" s="44"/>
      <c r="HQ147" s="44"/>
      <c r="HR147" s="44"/>
      <c r="HS147" s="44"/>
      <c r="HT147" s="44"/>
      <c r="HU147" s="44"/>
      <c r="HV147" s="44"/>
      <c r="HW147" s="44"/>
      <c r="HX147" s="44"/>
      <c r="HY147" s="44"/>
      <c r="HZ147" s="44"/>
      <c r="IA147" s="44"/>
      <c r="IB147" s="44"/>
      <c r="IC147" s="44"/>
      <c r="ID147" s="44"/>
      <c r="IE147" s="44"/>
      <c r="IF147" s="44"/>
      <c r="IG147" s="44"/>
      <c r="IH147" s="44"/>
      <c r="II147" s="44"/>
      <c r="IJ147" s="44"/>
      <c r="IK147" s="44"/>
      <c r="IL147" s="44"/>
      <c r="IM147" s="44"/>
      <c r="IN147" s="44"/>
      <c r="IO147" s="44"/>
      <c r="IP147" s="44"/>
      <c r="IQ147" s="44"/>
      <c r="IR147" s="44"/>
      <c r="IS147" s="44"/>
      <c r="IT147" s="44"/>
      <c r="IU147" s="44"/>
      <c r="IV147" s="44"/>
      <c r="IW147" s="44"/>
      <c r="IX147" s="44"/>
      <c r="IY147" s="44"/>
      <c r="IZ147" s="44"/>
      <c r="JA147" s="44"/>
      <c r="JB147" s="44"/>
      <c r="JC147" s="44"/>
      <c r="JD147" s="44"/>
      <c r="JE147" s="44"/>
      <c r="JF147" s="44"/>
      <c r="JG147" s="44"/>
      <c r="JH147" s="44"/>
      <c r="JI147" s="44"/>
      <c r="JJ147" s="44"/>
      <c r="JK147" s="44"/>
      <c r="JL147" s="44"/>
      <c r="JM147" s="44"/>
      <c r="JN147" s="44"/>
      <c r="JO147" s="44"/>
      <c r="JP147" s="44"/>
      <c r="JQ147" s="44"/>
      <c r="JR147" s="44"/>
      <c r="JS147" s="44"/>
      <c r="JT147" s="44"/>
      <c r="JU147" s="44"/>
      <c r="JV147" s="44"/>
      <c r="JW147" s="44"/>
      <c r="JX147" s="44"/>
      <c r="JY147" s="44"/>
      <c r="JZ147" s="44"/>
      <c r="KA147" s="44"/>
      <c r="KB147" s="44"/>
      <c r="KC147" s="44"/>
      <c r="KD147" s="44"/>
      <c r="KE147" s="44"/>
      <c r="KF147" s="44"/>
      <c r="KG147" s="44"/>
      <c r="KH147" s="44"/>
      <c r="KI147" s="44"/>
      <c r="KJ147" s="44"/>
      <c r="KK147" s="44"/>
      <c r="KL147" s="44"/>
      <c r="KM147" s="44"/>
      <c r="KN147" s="44"/>
      <c r="KO147" s="44"/>
      <c r="KP147" s="44"/>
      <c r="KQ147" s="44"/>
      <c r="KR147" s="44"/>
      <c r="KS147" s="44"/>
      <c r="KT147" s="44"/>
      <c r="KU147" s="44"/>
      <c r="KV147" s="44"/>
      <c r="KW147" s="44"/>
      <c r="KX147" s="44"/>
      <c r="KY147" s="44"/>
      <c r="KZ147" s="44"/>
      <c r="LA147" s="44"/>
      <c r="LB147" s="44"/>
      <c r="LC147" s="44"/>
      <c r="LD147" s="44"/>
      <c r="LE147" s="44"/>
      <c r="LF147" s="44"/>
      <c r="LG147" s="44"/>
      <c r="LH147" s="44"/>
      <c r="LI147" s="44"/>
      <c r="LJ147" s="44"/>
      <c r="LK147" s="44"/>
      <c r="LL147" s="44"/>
      <c r="LM147" s="44"/>
      <c r="LN147" s="44"/>
      <c r="LO147" s="44"/>
      <c r="LP147" s="44"/>
      <c r="LQ147" s="44"/>
      <c r="LR147" s="44"/>
      <c r="LS147" s="44"/>
      <c r="LT147" s="44"/>
      <c r="LU147" s="44"/>
      <c r="LV147" s="44"/>
      <c r="LW147" s="44"/>
      <c r="LX147" s="44"/>
      <c r="LY147" s="44"/>
      <c r="LZ147" s="44"/>
      <c r="MA147" s="44"/>
      <c r="MB147" s="44"/>
      <c r="MC147" s="44"/>
      <c r="MD147" s="44"/>
      <c r="ME147" s="44"/>
      <c r="MF147" s="44"/>
      <c r="MG147" s="44"/>
      <c r="MH147" s="44"/>
      <c r="MI147" s="44"/>
      <c r="MJ147" s="44"/>
      <c r="MK147" s="44"/>
      <c r="ML147" s="44"/>
      <c r="MM147" s="44"/>
      <c r="MN147" s="44"/>
      <c r="MO147" s="44"/>
      <c r="MP147" s="44"/>
      <c r="MQ147" s="44"/>
      <c r="MR147" s="44"/>
      <c r="MS147" s="44"/>
      <c r="MT147" s="44"/>
      <c r="MU147" s="44"/>
      <c r="MV147" s="44"/>
      <c r="MW147" s="44"/>
      <c r="MX147" s="44"/>
      <c r="MY147" s="44"/>
      <c r="MZ147" s="44"/>
      <c r="NA147" s="44"/>
      <c r="NB147" s="44"/>
      <c r="NC147" s="44"/>
      <c r="ND147" s="44"/>
      <c r="NE147" s="44"/>
      <c r="NF147" s="44"/>
      <c r="NG147" s="44"/>
      <c r="NH147" s="44"/>
      <c r="NI147" s="44"/>
      <c r="NJ147" s="44"/>
      <c r="NK147" s="44"/>
      <c r="NL147" s="44"/>
      <c r="NM147" s="44"/>
      <c r="NN147" s="44"/>
      <c r="NO147" s="44"/>
      <c r="NP147" s="44"/>
      <c r="NQ147" s="44"/>
      <c r="NR147" s="44"/>
      <c r="NS147" s="44"/>
      <c r="NT147" s="44"/>
      <c r="NU147" s="44"/>
      <c r="NV147" s="44"/>
      <c r="NW147" s="44"/>
      <c r="NX147" s="44"/>
      <c r="NY147" s="44"/>
      <c r="NZ147" s="44"/>
      <c r="OA147" s="44"/>
      <c r="OB147" s="44"/>
      <c r="OC147" s="44"/>
      <c r="OD147" s="44"/>
      <c r="OE147" s="44"/>
      <c r="OF147" s="44"/>
      <c r="OG147" s="44"/>
      <c r="OH147" s="44"/>
      <c r="OI147" s="44"/>
      <c r="OJ147" s="44"/>
      <c r="OK147" s="44"/>
      <c r="OL147" s="44"/>
      <c r="OM147" s="44"/>
      <c r="ON147" s="44"/>
      <c r="OO147" s="44"/>
      <c r="OP147" s="44"/>
      <c r="OQ147" s="44"/>
      <c r="OR147" s="44"/>
      <c r="OS147" s="44"/>
      <c r="OT147" s="44"/>
      <c r="OU147" s="44"/>
      <c r="OV147" s="44"/>
      <c r="OW147" s="44"/>
      <c r="OX147" s="44"/>
      <c r="OY147" s="44"/>
      <c r="OZ147" s="44"/>
      <c r="PA147" s="44"/>
      <c r="PB147" s="44"/>
      <c r="PC147" s="44"/>
      <c r="PD147" s="44"/>
      <c r="PE147" s="44"/>
      <c r="PF147" s="44"/>
      <c r="PG147" s="44"/>
      <c r="PH147" s="44"/>
      <c r="PI147" s="44"/>
      <c r="PJ147" s="44"/>
      <c r="PK147" s="44"/>
      <c r="PL147" s="44"/>
      <c r="PM147" s="44"/>
      <c r="PN147" s="44"/>
      <c r="PO147" s="44"/>
      <c r="PP147" s="44"/>
      <c r="PQ147" s="44"/>
      <c r="PR147" s="44"/>
      <c r="PS147" s="44"/>
      <c r="PT147" s="44"/>
      <c r="PU147" s="44"/>
      <c r="PV147" s="44"/>
      <c r="PW147" s="44"/>
      <c r="PX147" s="44"/>
      <c r="PY147" s="44"/>
      <c r="PZ147" s="44"/>
      <c r="QA147" s="44"/>
      <c r="QB147" s="44"/>
      <c r="QC147" s="44"/>
      <c r="QD147" s="44"/>
      <c r="QE147" s="44"/>
      <c r="QF147" s="44"/>
      <c r="QG147" s="44"/>
      <c r="QH147" s="44"/>
      <c r="QI147" s="44"/>
      <c r="QJ147" s="44"/>
      <c r="QK147" s="44"/>
      <c r="QL147" s="44"/>
      <c r="QM147" s="44"/>
      <c r="QN147" s="44"/>
      <c r="QO147" s="44"/>
      <c r="QP147" s="44"/>
      <c r="QQ147" s="44"/>
      <c r="QR147" s="44"/>
      <c r="QS147" s="44"/>
      <c r="QT147" s="44"/>
      <c r="QU147" s="44"/>
      <c r="QV147" s="44"/>
      <c r="QW147" s="44"/>
      <c r="QX147" s="44"/>
      <c r="QY147" s="44"/>
      <c r="QZ147" s="44"/>
      <c r="RA147" s="44"/>
      <c r="RB147" s="44"/>
      <c r="RC147" s="44"/>
      <c r="RD147" s="44"/>
      <c r="RE147" s="44"/>
      <c r="RF147" s="44"/>
      <c r="RG147" s="44"/>
      <c r="RH147" s="44"/>
      <c r="RI147" s="44"/>
      <c r="RJ147" s="44"/>
      <c r="RK147" s="44"/>
      <c r="RL147" s="44"/>
      <c r="RM147" s="44"/>
      <c r="RN147" s="44"/>
      <c r="RO147" s="44"/>
      <c r="RP147" s="44"/>
      <c r="RQ147" s="44"/>
      <c r="RR147" s="44"/>
      <c r="RS147" s="44"/>
      <c r="RT147" s="44"/>
      <c r="RU147" s="44"/>
      <c r="RV147" s="44"/>
      <c r="RW147" s="44"/>
      <c r="RX147" s="44"/>
      <c r="RY147" s="44"/>
      <c r="RZ147" s="44"/>
      <c r="SA147" s="44"/>
      <c r="SB147" s="44"/>
      <c r="SC147" s="44"/>
      <c r="SD147" s="44"/>
      <c r="SE147" s="44"/>
      <c r="SF147" s="44"/>
      <c r="SG147" s="44"/>
      <c r="SH147" s="44"/>
      <c r="SM147">
        <f>'GRR Data'!A143</f>
        <v>0</v>
      </c>
    </row>
    <row r="148" spans="1:507">
      <c r="A148" s="295">
        <v>69</v>
      </c>
      <c r="B148" s="40"/>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4"/>
      <c r="BY148" s="44"/>
      <c r="BZ148" s="44"/>
      <c r="CA148" s="44"/>
      <c r="CB148" s="44"/>
      <c r="CC148" s="44"/>
      <c r="CD148" s="44"/>
      <c r="CE148" s="44"/>
      <c r="CF148" s="44"/>
      <c r="CG148" s="44"/>
      <c r="CH148" s="44"/>
      <c r="CI148" s="44"/>
      <c r="CJ148" s="44"/>
      <c r="CK148" s="44"/>
      <c r="CL148" s="44"/>
      <c r="CM148" s="44"/>
      <c r="CN148" s="44"/>
      <c r="CO148" s="44"/>
      <c r="CP148" s="44"/>
      <c r="CQ148" s="44"/>
      <c r="CR148" s="44"/>
      <c r="CS148" s="44"/>
      <c r="CT148" s="44"/>
      <c r="CU148" s="44"/>
      <c r="CV148" s="44"/>
      <c r="CW148" s="44"/>
      <c r="CX148" s="44"/>
      <c r="CY148" s="44"/>
      <c r="CZ148" s="44"/>
      <c r="DA148" s="44"/>
      <c r="DB148" s="44"/>
      <c r="DC148" s="44"/>
      <c r="DD148" s="44"/>
      <c r="DE148" s="44"/>
      <c r="DF148" s="44"/>
      <c r="DG148" s="44"/>
      <c r="DH148" s="44"/>
      <c r="DI148" s="44"/>
      <c r="DJ148" s="44"/>
      <c r="DK148" s="44"/>
      <c r="DL148" s="44"/>
      <c r="DM148" s="44"/>
      <c r="DN148" s="44"/>
      <c r="DO148" s="44"/>
      <c r="DP148" s="44"/>
      <c r="DQ148" s="44"/>
      <c r="DR148" s="44"/>
      <c r="DS148" s="44"/>
      <c r="DT148" s="44"/>
      <c r="DU148" s="44"/>
      <c r="DV148" s="44"/>
      <c r="DW148" s="44"/>
      <c r="DX148" s="44"/>
      <c r="DY148" s="44"/>
      <c r="DZ148" s="44"/>
      <c r="EA148" s="44"/>
      <c r="EB148" s="44"/>
      <c r="EC148" s="44"/>
      <c r="ED148" s="44"/>
      <c r="EE148" s="44"/>
      <c r="EF148" s="44"/>
      <c r="EG148" s="44"/>
      <c r="EH148" s="44"/>
      <c r="EI148" s="44"/>
      <c r="EJ148" s="44"/>
      <c r="EK148" s="44"/>
      <c r="EL148" s="44"/>
      <c r="EM148" s="44"/>
      <c r="EN148" s="44"/>
      <c r="EO148" s="44"/>
      <c r="EP148" s="44"/>
      <c r="EQ148" s="44"/>
      <c r="ER148" s="44"/>
      <c r="ES148" s="44"/>
      <c r="ET148" s="44"/>
      <c r="EU148" s="44"/>
      <c r="EV148" s="44"/>
      <c r="EW148" s="44"/>
      <c r="EX148" s="44"/>
      <c r="EY148" s="44"/>
      <c r="EZ148" s="44"/>
      <c r="FA148" s="44"/>
      <c r="FB148" s="44"/>
      <c r="FC148" s="44"/>
      <c r="FD148" s="44"/>
      <c r="FE148" s="44"/>
      <c r="FF148" s="44"/>
      <c r="FG148" s="44"/>
      <c r="FH148" s="44"/>
      <c r="FI148" s="44"/>
      <c r="FJ148" s="44"/>
      <c r="FK148" s="44"/>
      <c r="FL148" s="44"/>
      <c r="FM148" s="44"/>
      <c r="FN148" s="44"/>
      <c r="FO148" s="44"/>
      <c r="FP148" s="44"/>
      <c r="FQ148" s="44"/>
      <c r="FR148" s="44"/>
      <c r="FS148" s="44"/>
      <c r="FT148" s="44"/>
      <c r="FU148" s="44"/>
      <c r="FV148" s="44"/>
      <c r="FW148" s="44"/>
      <c r="FX148" s="44"/>
      <c r="FY148" s="44"/>
      <c r="FZ148" s="44"/>
      <c r="GA148" s="44"/>
      <c r="GB148" s="44"/>
      <c r="GC148" s="44"/>
      <c r="GD148" s="44"/>
      <c r="GE148" s="44"/>
      <c r="GF148" s="44"/>
      <c r="GG148" s="44"/>
      <c r="GH148" s="44"/>
      <c r="GI148" s="44"/>
      <c r="GJ148" s="44"/>
      <c r="GK148" s="44"/>
      <c r="GL148" s="44"/>
      <c r="GM148" s="44"/>
      <c r="GN148" s="44"/>
      <c r="GO148" s="44"/>
      <c r="GP148" s="44"/>
      <c r="GQ148" s="44"/>
      <c r="GR148" s="44"/>
      <c r="GS148" s="44"/>
      <c r="GT148" s="44"/>
      <c r="GU148" s="44"/>
      <c r="GV148" s="44"/>
      <c r="GW148" s="44"/>
      <c r="GX148" s="44"/>
      <c r="GY148" s="44"/>
      <c r="GZ148" s="44"/>
      <c r="HA148" s="44"/>
      <c r="HB148" s="44"/>
      <c r="HC148" s="44"/>
      <c r="HD148" s="44"/>
      <c r="HE148" s="44"/>
      <c r="HF148" s="44"/>
      <c r="HG148" s="44"/>
      <c r="HH148" s="44"/>
      <c r="HI148" s="44"/>
      <c r="HJ148" s="44"/>
      <c r="HK148" s="44"/>
      <c r="HL148" s="44"/>
      <c r="HM148" s="44"/>
      <c r="HN148" s="44"/>
      <c r="HO148" s="44"/>
      <c r="HP148" s="44"/>
      <c r="HQ148" s="44"/>
      <c r="HR148" s="44"/>
      <c r="HS148" s="44"/>
      <c r="HT148" s="44"/>
      <c r="HU148" s="44"/>
      <c r="HV148" s="44"/>
      <c r="HW148" s="44"/>
      <c r="HX148" s="44"/>
      <c r="HY148" s="44"/>
      <c r="HZ148" s="44"/>
      <c r="IA148" s="44"/>
      <c r="IB148" s="44"/>
      <c r="IC148" s="44"/>
      <c r="ID148" s="44"/>
      <c r="IE148" s="44"/>
      <c r="IF148" s="44"/>
      <c r="IG148" s="44"/>
      <c r="IH148" s="44"/>
      <c r="II148" s="44"/>
      <c r="IJ148" s="44"/>
      <c r="IK148" s="44"/>
      <c r="IL148" s="44"/>
      <c r="IM148" s="44"/>
      <c r="IN148" s="44"/>
      <c r="IO148" s="44"/>
      <c r="IP148" s="44"/>
      <c r="IQ148" s="44"/>
      <c r="IR148" s="44"/>
      <c r="IS148" s="44"/>
      <c r="IT148" s="44"/>
      <c r="IU148" s="44"/>
      <c r="IV148" s="44"/>
      <c r="IW148" s="44"/>
      <c r="IX148" s="44"/>
      <c r="IY148" s="44"/>
      <c r="IZ148" s="44"/>
      <c r="JA148" s="44"/>
      <c r="JB148" s="44"/>
      <c r="JC148" s="44"/>
      <c r="JD148" s="44"/>
      <c r="JE148" s="44"/>
      <c r="JF148" s="44"/>
      <c r="JG148" s="44"/>
      <c r="JH148" s="44"/>
      <c r="JI148" s="44"/>
      <c r="JJ148" s="44"/>
      <c r="JK148" s="44"/>
      <c r="JL148" s="44"/>
      <c r="JM148" s="44"/>
      <c r="JN148" s="44"/>
      <c r="JO148" s="44"/>
      <c r="JP148" s="44"/>
      <c r="JQ148" s="44"/>
      <c r="JR148" s="44"/>
      <c r="JS148" s="44"/>
      <c r="JT148" s="44"/>
      <c r="JU148" s="44"/>
      <c r="JV148" s="44"/>
      <c r="JW148" s="44"/>
      <c r="JX148" s="44"/>
      <c r="JY148" s="44"/>
      <c r="JZ148" s="44"/>
      <c r="KA148" s="44"/>
      <c r="KB148" s="44"/>
      <c r="KC148" s="44"/>
      <c r="KD148" s="44"/>
      <c r="KE148" s="44"/>
      <c r="KF148" s="44"/>
      <c r="KG148" s="44"/>
      <c r="KH148" s="44"/>
      <c r="KI148" s="44"/>
      <c r="KJ148" s="44"/>
      <c r="KK148" s="44"/>
      <c r="KL148" s="44"/>
      <c r="KM148" s="44"/>
      <c r="KN148" s="44"/>
      <c r="KO148" s="44"/>
      <c r="KP148" s="44"/>
      <c r="KQ148" s="44"/>
      <c r="KR148" s="44"/>
      <c r="KS148" s="44"/>
      <c r="KT148" s="44"/>
      <c r="KU148" s="44"/>
      <c r="KV148" s="44"/>
      <c r="KW148" s="44"/>
      <c r="KX148" s="44"/>
      <c r="KY148" s="44"/>
      <c r="KZ148" s="44"/>
      <c r="LA148" s="44"/>
      <c r="LB148" s="44"/>
      <c r="LC148" s="44"/>
      <c r="LD148" s="44"/>
      <c r="LE148" s="44"/>
      <c r="LF148" s="44"/>
      <c r="LG148" s="44"/>
      <c r="LH148" s="44"/>
      <c r="LI148" s="44"/>
      <c r="LJ148" s="44"/>
      <c r="LK148" s="44"/>
      <c r="LL148" s="44"/>
      <c r="LM148" s="44"/>
      <c r="LN148" s="44"/>
      <c r="LO148" s="44"/>
      <c r="LP148" s="44"/>
      <c r="LQ148" s="44"/>
      <c r="LR148" s="44"/>
      <c r="LS148" s="44"/>
      <c r="LT148" s="44"/>
      <c r="LU148" s="44"/>
      <c r="LV148" s="44"/>
      <c r="LW148" s="44"/>
      <c r="LX148" s="44"/>
      <c r="LY148" s="44"/>
      <c r="LZ148" s="44"/>
      <c r="MA148" s="44"/>
      <c r="MB148" s="44"/>
      <c r="MC148" s="44"/>
      <c r="MD148" s="44"/>
      <c r="ME148" s="44"/>
      <c r="MF148" s="44"/>
      <c r="MG148" s="44"/>
      <c r="MH148" s="44"/>
      <c r="MI148" s="44"/>
      <c r="MJ148" s="44"/>
      <c r="MK148" s="44"/>
      <c r="ML148" s="44"/>
      <c r="MM148" s="44"/>
      <c r="MN148" s="44"/>
      <c r="MO148" s="44"/>
      <c r="MP148" s="44"/>
      <c r="MQ148" s="44"/>
      <c r="MR148" s="44"/>
      <c r="MS148" s="44"/>
      <c r="MT148" s="44"/>
      <c r="MU148" s="44"/>
      <c r="MV148" s="44"/>
      <c r="MW148" s="44"/>
      <c r="MX148" s="44"/>
      <c r="MY148" s="44"/>
      <c r="MZ148" s="44"/>
      <c r="NA148" s="44"/>
      <c r="NB148" s="44"/>
      <c r="NC148" s="44"/>
      <c r="ND148" s="44"/>
      <c r="NE148" s="44"/>
      <c r="NF148" s="44"/>
      <c r="NG148" s="44"/>
      <c r="NH148" s="44"/>
      <c r="NI148" s="44"/>
      <c r="NJ148" s="44"/>
      <c r="NK148" s="44"/>
      <c r="NL148" s="44"/>
      <c r="NM148" s="44"/>
      <c r="NN148" s="44"/>
      <c r="NO148" s="44"/>
      <c r="NP148" s="44"/>
      <c r="NQ148" s="44"/>
      <c r="NR148" s="44"/>
      <c r="NS148" s="44"/>
      <c r="NT148" s="44"/>
      <c r="NU148" s="44"/>
      <c r="NV148" s="44"/>
      <c r="NW148" s="44"/>
      <c r="NX148" s="44"/>
      <c r="NY148" s="44"/>
      <c r="NZ148" s="44"/>
      <c r="OA148" s="44"/>
      <c r="OB148" s="44"/>
      <c r="OC148" s="44"/>
      <c r="OD148" s="44"/>
      <c r="OE148" s="44"/>
      <c r="OF148" s="44"/>
      <c r="OG148" s="44"/>
      <c r="OH148" s="44"/>
      <c r="OI148" s="44"/>
      <c r="OJ148" s="44"/>
      <c r="OK148" s="44"/>
      <c r="OL148" s="44"/>
      <c r="OM148" s="44"/>
      <c r="ON148" s="44"/>
      <c r="OO148" s="44"/>
      <c r="OP148" s="44"/>
      <c r="OQ148" s="44"/>
      <c r="OR148" s="44"/>
      <c r="OS148" s="44"/>
      <c r="OT148" s="44"/>
      <c r="OU148" s="44"/>
      <c r="OV148" s="44"/>
      <c r="OW148" s="44"/>
      <c r="OX148" s="44"/>
      <c r="OY148" s="44"/>
      <c r="OZ148" s="44"/>
      <c r="PA148" s="44"/>
      <c r="PB148" s="44"/>
      <c r="PC148" s="44"/>
      <c r="PD148" s="44"/>
      <c r="PE148" s="44"/>
      <c r="PF148" s="44"/>
      <c r="PG148" s="44"/>
      <c r="PH148" s="44"/>
      <c r="PI148" s="44"/>
      <c r="PJ148" s="44"/>
      <c r="PK148" s="44"/>
      <c r="PL148" s="44"/>
      <c r="PM148" s="44"/>
      <c r="PN148" s="44"/>
      <c r="PO148" s="44"/>
      <c r="PP148" s="44"/>
      <c r="PQ148" s="44"/>
      <c r="PR148" s="44"/>
      <c r="PS148" s="44"/>
      <c r="PT148" s="44"/>
      <c r="PU148" s="44"/>
      <c r="PV148" s="44"/>
      <c r="PW148" s="44"/>
      <c r="PX148" s="44"/>
      <c r="PY148" s="44"/>
      <c r="PZ148" s="44"/>
      <c r="QA148" s="44"/>
      <c r="QB148" s="44"/>
      <c r="QC148" s="44"/>
      <c r="QD148" s="44"/>
      <c r="QE148" s="44"/>
      <c r="QF148" s="44"/>
      <c r="QG148" s="44"/>
      <c r="QH148" s="44"/>
      <c r="QI148" s="44"/>
      <c r="QJ148" s="44"/>
      <c r="QK148" s="44"/>
      <c r="QL148" s="44"/>
      <c r="QM148" s="44"/>
      <c r="QN148" s="44"/>
      <c r="QO148" s="44"/>
      <c r="QP148" s="44"/>
      <c r="QQ148" s="44"/>
      <c r="QR148" s="44"/>
      <c r="QS148" s="44"/>
      <c r="QT148" s="44"/>
      <c r="QU148" s="44"/>
      <c r="QV148" s="44"/>
      <c r="QW148" s="44"/>
      <c r="QX148" s="44"/>
      <c r="QY148" s="44"/>
      <c r="QZ148" s="44"/>
      <c r="RA148" s="44"/>
      <c r="RB148" s="44"/>
      <c r="RC148" s="44"/>
      <c r="RD148" s="44"/>
      <c r="RE148" s="44"/>
      <c r="RF148" s="44"/>
      <c r="RG148" s="44"/>
      <c r="RH148" s="44"/>
      <c r="RI148" s="44"/>
      <c r="RJ148" s="44"/>
      <c r="RK148" s="44"/>
      <c r="RL148" s="44"/>
      <c r="RM148" s="44"/>
      <c r="RN148" s="44"/>
      <c r="RO148" s="44"/>
      <c r="RP148" s="44"/>
      <c r="RQ148" s="44"/>
      <c r="RR148" s="44"/>
      <c r="RS148" s="44"/>
      <c r="RT148" s="44"/>
      <c r="RU148" s="44"/>
      <c r="RV148" s="44"/>
      <c r="RW148" s="44"/>
      <c r="RX148" s="44"/>
      <c r="RY148" s="44"/>
      <c r="RZ148" s="44"/>
      <c r="SA148" s="44"/>
      <c r="SB148" s="44"/>
      <c r="SC148" s="44"/>
      <c r="SD148" s="44"/>
      <c r="SE148" s="44"/>
      <c r="SF148" s="44"/>
      <c r="SG148" s="44"/>
      <c r="SH148" s="44"/>
      <c r="SM148">
        <f>'GRR Data'!A144</f>
        <v>0</v>
      </c>
    </row>
    <row r="149" spans="1:507">
      <c r="A149" s="295">
        <v>70</v>
      </c>
      <c r="B149" s="40"/>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44"/>
      <c r="BQ149" s="44"/>
      <c r="BR149" s="44"/>
      <c r="BS149" s="44"/>
      <c r="BT149" s="44"/>
      <c r="BU149" s="44"/>
      <c r="BV149" s="44"/>
      <c r="BW149" s="44"/>
      <c r="BX149" s="44"/>
      <c r="BY149" s="44"/>
      <c r="BZ149" s="44"/>
      <c r="CA149" s="44"/>
      <c r="CB149" s="44"/>
      <c r="CC149" s="44"/>
      <c r="CD149" s="44"/>
      <c r="CE149" s="44"/>
      <c r="CF149" s="44"/>
      <c r="CG149" s="44"/>
      <c r="CH149" s="44"/>
      <c r="CI149" s="44"/>
      <c r="CJ149" s="44"/>
      <c r="CK149" s="44"/>
      <c r="CL149" s="44"/>
      <c r="CM149" s="44"/>
      <c r="CN149" s="44"/>
      <c r="CO149" s="44"/>
      <c r="CP149" s="44"/>
      <c r="CQ149" s="44"/>
      <c r="CR149" s="44"/>
      <c r="CS149" s="44"/>
      <c r="CT149" s="44"/>
      <c r="CU149" s="44"/>
      <c r="CV149" s="44"/>
      <c r="CW149" s="44"/>
      <c r="CX149" s="44"/>
      <c r="CY149" s="44"/>
      <c r="CZ149" s="44"/>
      <c r="DA149" s="44"/>
      <c r="DB149" s="44"/>
      <c r="DC149" s="44"/>
      <c r="DD149" s="44"/>
      <c r="DE149" s="44"/>
      <c r="DF149" s="44"/>
      <c r="DG149" s="44"/>
      <c r="DH149" s="44"/>
      <c r="DI149" s="44"/>
      <c r="DJ149" s="44"/>
      <c r="DK149" s="44"/>
      <c r="DL149" s="44"/>
      <c r="DM149" s="44"/>
      <c r="DN149" s="44"/>
      <c r="DO149" s="44"/>
      <c r="DP149" s="44"/>
      <c r="DQ149" s="44"/>
      <c r="DR149" s="44"/>
      <c r="DS149" s="44"/>
      <c r="DT149" s="44"/>
      <c r="DU149" s="44"/>
      <c r="DV149" s="44"/>
      <c r="DW149" s="44"/>
      <c r="DX149" s="44"/>
      <c r="DY149" s="44"/>
      <c r="DZ149" s="44"/>
      <c r="EA149" s="44"/>
      <c r="EB149" s="44"/>
      <c r="EC149" s="44"/>
      <c r="ED149" s="44"/>
      <c r="EE149" s="44"/>
      <c r="EF149" s="44"/>
      <c r="EG149" s="44"/>
      <c r="EH149" s="44"/>
      <c r="EI149" s="44"/>
      <c r="EJ149" s="44"/>
      <c r="EK149" s="44"/>
      <c r="EL149" s="44"/>
      <c r="EM149" s="44"/>
      <c r="EN149" s="44"/>
      <c r="EO149" s="44"/>
      <c r="EP149" s="44"/>
      <c r="EQ149" s="44"/>
      <c r="ER149" s="44"/>
      <c r="ES149" s="44"/>
      <c r="ET149" s="44"/>
      <c r="EU149" s="44"/>
      <c r="EV149" s="44"/>
      <c r="EW149" s="44"/>
      <c r="EX149" s="44"/>
      <c r="EY149" s="44"/>
      <c r="EZ149" s="44"/>
      <c r="FA149" s="44"/>
      <c r="FB149" s="44"/>
      <c r="FC149" s="44"/>
      <c r="FD149" s="44"/>
      <c r="FE149" s="44"/>
      <c r="FF149" s="44"/>
      <c r="FG149" s="44"/>
      <c r="FH149" s="44"/>
      <c r="FI149" s="44"/>
      <c r="FJ149" s="44"/>
      <c r="FK149" s="44"/>
      <c r="FL149" s="44"/>
      <c r="FM149" s="44"/>
      <c r="FN149" s="44"/>
      <c r="FO149" s="44"/>
      <c r="FP149" s="44"/>
      <c r="FQ149" s="44"/>
      <c r="FR149" s="44"/>
      <c r="FS149" s="44"/>
      <c r="FT149" s="44"/>
      <c r="FU149" s="44"/>
      <c r="FV149" s="44"/>
      <c r="FW149" s="44"/>
      <c r="FX149" s="44"/>
      <c r="FY149" s="44"/>
      <c r="FZ149" s="44"/>
      <c r="GA149" s="44"/>
      <c r="GB149" s="44"/>
      <c r="GC149" s="44"/>
      <c r="GD149" s="44"/>
      <c r="GE149" s="44"/>
      <c r="GF149" s="44"/>
      <c r="GG149" s="44"/>
      <c r="GH149" s="44"/>
      <c r="GI149" s="44"/>
      <c r="GJ149" s="44"/>
      <c r="GK149" s="44"/>
      <c r="GL149" s="44"/>
      <c r="GM149" s="44"/>
      <c r="GN149" s="44"/>
      <c r="GO149" s="44"/>
      <c r="GP149" s="44"/>
      <c r="GQ149" s="44"/>
      <c r="GR149" s="44"/>
      <c r="GS149" s="44"/>
      <c r="GT149" s="44"/>
      <c r="GU149" s="44"/>
      <c r="GV149" s="44"/>
      <c r="GW149" s="44"/>
      <c r="GX149" s="44"/>
      <c r="GY149" s="44"/>
      <c r="GZ149" s="44"/>
      <c r="HA149" s="44"/>
      <c r="HB149" s="44"/>
      <c r="HC149" s="44"/>
      <c r="HD149" s="44"/>
      <c r="HE149" s="44"/>
      <c r="HF149" s="44"/>
      <c r="HG149" s="44"/>
      <c r="HH149" s="44"/>
      <c r="HI149" s="44"/>
      <c r="HJ149" s="44"/>
      <c r="HK149" s="44"/>
      <c r="HL149" s="44"/>
      <c r="HM149" s="44"/>
      <c r="HN149" s="44"/>
      <c r="HO149" s="44"/>
      <c r="HP149" s="44"/>
      <c r="HQ149" s="44"/>
      <c r="HR149" s="44"/>
      <c r="HS149" s="44"/>
      <c r="HT149" s="44"/>
      <c r="HU149" s="44"/>
      <c r="HV149" s="44"/>
      <c r="HW149" s="44"/>
      <c r="HX149" s="44"/>
      <c r="HY149" s="44"/>
      <c r="HZ149" s="44"/>
      <c r="IA149" s="44"/>
      <c r="IB149" s="44"/>
      <c r="IC149" s="44"/>
      <c r="ID149" s="44"/>
      <c r="IE149" s="44"/>
      <c r="IF149" s="44"/>
      <c r="IG149" s="44"/>
      <c r="IH149" s="44"/>
      <c r="II149" s="44"/>
      <c r="IJ149" s="44"/>
      <c r="IK149" s="44"/>
      <c r="IL149" s="44"/>
      <c r="IM149" s="44"/>
      <c r="IN149" s="44"/>
      <c r="IO149" s="44"/>
      <c r="IP149" s="44"/>
      <c r="IQ149" s="44"/>
      <c r="IR149" s="44"/>
      <c r="IS149" s="44"/>
      <c r="IT149" s="44"/>
      <c r="IU149" s="44"/>
      <c r="IV149" s="44"/>
      <c r="IW149" s="44"/>
      <c r="IX149" s="44"/>
      <c r="IY149" s="44"/>
      <c r="IZ149" s="44"/>
      <c r="JA149" s="44"/>
      <c r="JB149" s="44"/>
      <c r="JC149" s="44"/>
      <c r="JD149" s="44"/>
      <c r="JE149" s="44"/>
      <c r="JF149" s="44"/>
      <c r="JG149" s="44"/>
      <c r="JH149" s="44"/>
      <c r="JI149" s="44"/>
      <c r="JJ149" s="44"/>
      <c r="JK149" s="44"/>
      <c r="JL149" s="44"/>
      <c r="JM149" s="44"/>
      <c r="JN149" s="44"/>
      <c r="JO149" s="44"/>
      <c r="JP149" s="44"/>
      <c r="JQ149" s="44"/>
      <c r="JR149" s="44"/>
      <c r="JS149" s="44"/>
      <c r="JT149" s="44"/>
      <c r="JU149" s="44"/>
      <c r="JV149" s="44"/>
      <c r="JW149" s="44"/>
      <c r="JX149" s="44"/>
      <c r="JY149" s="44"/>
      <c r="JZ149" s="44"/>
      <c r="KA149" s="44"/>
      <c r="KB149" s="44"/>
      <c r="KC149" s="44"/>
      <c r="KD149" s="44"/>
      <c r="KE149" s="44"/>
      <c r="KF149" s="44"/>
      <c r="KG149" s="44"/>
      <c r="KH149" s="44"/>
      <c r="KI149" s="44"/>
      <c r="KJ149" s="44"/>
      <c r="KK149" s="44"/>
      <c r="KL149" s="44"/>
      <c r="KM149" s="44"/>
      <c r="KN149" s="44"/>
      <c r="KO149" s="44"/>
      <c r="KP149" s="44"/>
      <c r="KQ149" s="44"/>
      <c r="KR149" s="44"/>
      <c r="KS149" s="44"/>
      <c r="KT149" s="44"/>
      <c r="KU149" s="44"/>
      <c r="KV149" s="44"/>
      <c r="KW149" s="44"/>
      <c r="KX149" s="44"/>
      <c r="KY149" s="44"/>
      <c r="KZ149" s="44"/>
      <c r="LA149" s="44"/>
      <c r="LB149" s="44"/>
      <c r="LC149" s="44"/>
      <c r="LD149" s="44"/>
      <c r="LE149" s="44"/>
      <c r="LF149" s="44"/>
      <c r="LG149" s="44"/>
      <c r="LH149" s="44"/>
      <c r="LI149" s="44"/>
      <c r="LJ149" s="44"/>
      <c r="LK149" s="44"/>
      <c r="LL149" s="44"/>
      <c r="LM149" s="44"/>
      <c r="LN149" s="44"/>
      <c r="LO149" s="44"/>
      <c r="LP149" s="44"/>
      <c r="LQ149" s="44"/>
      <c r="LR149" s="44"/>
      <c r="LS149" s="44"/>
      <c r="LT149" s="44"/>
      <c r="LU149" s="44"/>
      <c r="LV149" s="44"/>
      <c r="LW149" s="44"/>
      <c r="LX149" s="44"/>
      <c r="LY149" s="44"/>
      <c r="LZ149" s="44"/>
      <c r="MA149" s="44"/>
      <c r="MB149" s="44"/>
      <c r="MC149" s="44"/>
      <c r="MD149" s="44"/>
      <c r="ME149" s="44"/>
      <c r="MF149" s="44"/>
      <c r="MG149" s="44"/>
      <c r="MH149" s="44"/>
      <c r="MI149" s="44"/>
      <c r="MJ149" s="44"/>
      <c r="MK149" s="44"/>
      <c r="ML149" s="44"/>
      <c r="MM149" s="44"/>
      <c r="MN149" s="44"/>
      <c r="MO149" s="44"/>
      <c r="MP149" s="44"/>
      <c r="MQ149" s="44"/>
      <c r="MR149" s="44"/>
      <c r="MS149" s="44"/>
      <c r="MT149" s="44"/>
      <c r="MU149" s="44"/>
      <c r="MV149" s="44"/>
      <c r="MW149" s="44"/>
      <c r="MX149" s="44"/>
      <c r="MY149" s="44"/>
      <c r="MZ149" s="44"/>
      <c r="NA149" s="44"/>
      <c r="NB149" s="44"/>
      <c r="NC149" s="44"/>
      <c r="ND149" s="44"/>
      <c r="NE149" s="44"/>
      <c r="NF149" s="44"/>
      <c r="NG149" s="44"/>
      <c r="NH149" s="44"/>
      <c r="NI149" s="44"/>
      <c r="NJ149" s="44"/>
      <c r="NK149" s="44"/>
      <c r="NL149" s="44"/>
      <c r="NM149" s="44"/>
      <c r="NN149" s="44"/>
      <c r="NO149" s="44"/>
      <c r="NP149" s="44"/>
      <c r="NQ149" s="44"/>
      <c r="NR149" s="44"/>
      <c r="NS149" s="44"/>
      <c r="NT149" s="44"/>
      <c r="NU149" s="44"/>
      <c r="NV149" s="44"/>
      <c r="NW149" s="44"/>
      <c r="NX149" s="44"/>
      <c r="NY149" s="44"/>
      <c r="NZ149" s="44"/>
      <c r="OA149" s="44"/>
      <c r="OB149" s="44"/>
      <c r="OC149" s="44"/>
      <c r="OD149" s="44"/>
      <c r="OE149" s="44"/>
      <c r="OF149" s="44"/>
      <c r="OG149" s="44"/>
      <c r="OH149" s="44"/>
      <c r="OI149" s="44"/>
      <c r="OJ149" s="44"/>
      <c r="OK149" s="44"/>
      <c r="OL149" s="44"/>
      <c r="OM149" s="44"/>
      <c r="ON149" s="44"/>
      <c r="OO149" s="44"/>
      <c r="OP149" s="44"/>
      <c r="OQ149" s="44"/>
      <c r="OR149" s="44"/>
      <c r="OS149" s="44"/>
      <c r="OT149" s="44"/>
      <c r="OU149" s="44"/>
      <c r="OV149" s="44"/>
      <c r="OW149" s="44"/>
      <c r="OX149" s="44"/>
      <c r="OY149" s="44"/>
      <c r="OZ149" s="44"/>
      <c r="PA149" s="44"/>
      <c r="PB149" s="44"/>
      <c r="PC149" s="44"/>
      <c r="PD149" s="44"/>
      <c r="PE149" s="44"/>
      <c r="PF149" s="44"/>
      <c r="PG149" s="44"/>
      <c r="PH149" s="44"/>
      <c r="PI149" s="44"/>
      <c r="PJ149" s="44"/>
      <c r="PK149" s="44"/>
      <c r="PL149" s="44"/>
      <c r="PM149" s="44"/>
      <c r="PN149" s="44"/>
      <c r="PO149" s="44"/>
      <c r="PP149" s="44"/>
      <c r="PQ149" s="44"/>
      <c r="PR149" s="44"/>
      <c r="PS149" s="44"/>
      <c r="PT149" s="44"/>
      <c r="PU149" s="44"/>
      <c r="PV149" s="44"/>
      <c r="PW149" s="44"/>
      <c r="PX149" s="44"/>
      <c r="PY149" s="44"/>
      <c r="PZ149" s="44"/>
      <c r="QA149" s="44"/>
      <c r="QB149" s="44"/>
      <c r="QC149" s="44"/>
      <c r="QD149" s="44"/>
      <c r="QE149" s="44"/>
      <c r="QF149" s="44"/>
      <c r="QG149" s="44"/>
      <c r="QH149" s="44"/>
      <c r="QI149" s="44"/>
      <c r="QJ149" s="44"/>
      <c r="QK149" s="44"/>
      <c r="QL149" s="44"/>
      <c r="QM149" s="44"/>
      <c r="QN149" s="44"/>
      <c r="QO149" s="44"/>
      <c r="QP149" s="44"/>
      <c r="QQ149" s="44"/>
      <c r="QR149" s="44"/>
      <c r="QS149" s="44"/>
      <c r="QT149" s="44"/>
      <c r="QU149" s="44"/>
      <c r="QV149" s="44"/>
      <c r="QW149" s="44"/>
      <c r="QX149" s="44"/>
      <c r="QY149" s="44"/>
      <c r="QZ149" s="44"/>
      <c r="RA149" s="44"/>
      <c r="RB149" s="44"/>
      <c r="RC149" s="44"/>
      <c r="RD149" s="44"/>
      <c r="RE149" s="44"/>
      <c r="RF149" s="44"/>
      <c r="RG149" s="44"/>
      <c r="RH149" s="44"/>
      <c r="RI149" s="44"/>
      <c r="RJ149" s="44"/>
      <c r="RK149" s="44"/>
      <c r="RL149" s="44"/>
      <c r="RM149" s="44"/>
      <c r="RN149" s="44"/>
      <c r="RO149" s="44"/>
      <c r="RP149" s="44"/>
      <c r="RQ149" s="44"/>
      <c r="RR149" s="44"/>
      <c r="RS149" s="44"/>
      <c r="RT149" s="44"/>
      <c r="RU149" s="44"/>
      <c r="RV149" s="44"/>
      <c r="RW149" s="44"/>
      <c r="RX149" s="44"/>
      <c r="RY149" s="44"/>
      <c r="RZ149" s="44"/>
      <c r="SA149" s="44"/>
      <c r="SB149" s="44"/>
      <c r="SC149" s="44"/>
      <c r="SD149" s="44"/>
      <c r="SE149" s="44"/>
      <c r="SF149" s="44"/>
      <c r="SG149" s="44"/>
      <c r="SH149" s="44"/>
      <c r="SM149">
        <f>'GRR Data'!A145</f>
        <v>0</v>
      </c>
    </row>
    <row r="150" spans="1:507">
      <c r="A150" s="295">
        <v>71</v>
      </c>
      <c r="B150" s="40"/>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c r="CJ150" s="44"/>
      <c r="CK150" s="44"/>
      <c r="CL150" s="44"/>
      <c r="CM150" s="44"/>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44"/>
      <c r="EJ150" s="44"/>
      <c r="EK150" s="44"/>
      <c r="EL150" s="44"/>
      <c r="EM150" s="44"/>
      <c r="EN150" s="44"/>
      <c r="EO150" s="44"/>
      <c r="EP150" s="44"/>
      <c r="EQ150" s="44"/>
      <c r="ER150" s="44"/>
      <c r="ES150" s="44"/>
      <c r="ET150" s="44"/>
      <c r="EU150" s="44"/>
      <c r="EV150" s="44"/>
      <c r="EW150" s="44"/>
      <c r="EX150" s="44"/>
      <c r="EY150" s="44"/>
      <c r="EZ150" s="44"/>
      <c r="FA150" s="44"/>
      <c r="FB150" s="44"/>
      <c r="FC150" s="44"/>
      <c r="FD150" s="44"/>
      <c r="FE150" s="44"/>
      <c r="FF150" s="44"/>
      <c r="FG150" s="44"/>
      <c r="FH150" s="44"/>
      <c r="FI150" s="44"/>
      <c r="FJ150" s="44"/>
      <c r="FK150" s="44"/>
      <c r="FL150" s="44"/>
      <c r="FM150" s="44"/>
      <c r="FN150" s="44"/>
      <c r="FO150" s="44"/>
      <c r="FP150" s="44"/>
      <c r="FQ150" s="44"/>
      <c r="FR150" s="44"/>
      <c r="FS150" s="44"/>
      <c r="FT150" s="44"/>
      <c r="FU150" s="44"/>
      <c r="FV150" s="44"/>
      <c r="FW150" s="44"/>
      <c r="FX150" s="44"/>
      <c r="FY150" s="44"/>
      <c r="FZ150" s="44"/>
      <c r="GA150" s="44"/>
      <c r="GB150" s="44"/>
      <c r="GC150" s="44"/>
      <c r="GD150" s="44"/>
      <c r="GE150" s="44"/>
      <c r="GF150" s="44"/>
      <c r="GG150" s="44"/>
      <c r="GH150" s="44"/>
      <c r="GI150" s="44"/>
      <c r="GJ150" s="44"/>
      <c r="GK150" s="44"/>
      <c r="GL150" s="44"/>
      <c r="GM150" s="44"/>
      <c r="GN150" s="44"/>
      <c r="GO150" s="44"/>
      <c r="GP150" s="44"/>
      <c r="GQ150" s="44"/>
      <c r="GR150" s="44"/>
      <c r="GS150" s="44"/>
      <c r="GT150" s="44"/>
      <c r="GU150" s="44"/>
      <c r="GV150" s="44"/>
      <c r="GW150" s="44"/>
      <c r="GX150" s="44"/>
      <c r="GY150" s="44"/>
      <c r="GZ150" s="44"/>
      <c r="HA150" s="44"/>
      <c r="HB150" s="44"/>
      <c r="HC150" s="44"/>
      <c r="HD150" s="44"/>
      <c r="HE150" s="44"/>
      <c r="HF150" s="44"/>
      <c r="HG150" s="44"/>
      <c r="HH150" s="44"/>
      <c r="HI150" s="44"/>
      <c r="HJ150" s="44"/>
      <c r="HK150" s="44"/>
      <c r="HL150" s="44"/>
      <c r="HM150" s="44"/>
      <c r="HN150" s="44"/>
      <c r="HO150" s="44"/>
      <c r="HP150" s="44"/>
      <c r="HQ150" s="44"/>
      <c r="HR150" s="44"/>
      <c r="HS150" s="44"/>
      <c r="HT150" s="44"/>
      <c r="HU150" s="44"/>
      <c r="HV150" s="44"/>
      <c r="HW150" s="44"/>
      <c r="HX150" s="44"/>
      <c r="HY150" s="44"/>
      <c r="HZ150" s="44"/>
      <c r="IA150" s="44"/>
      <c r="IB150" s="44"/>
      <c r="IC150" s="44"/>
      <c r="ID150" s="44"/>
      <c r="IE150" s="44"/>
      <c r="IF150" s="44"/>
      <c r="IG150" s="44"/>
      <c r="IH150" s="44"/>
      <c r="II150" s="44"/>
      <c r="IJ150" s="44"/>
      <c r="IK150" s="44"/>
      <c r="IL150" s="44"/>
      <c r="IM150" s="44"/>
      <c r="IN150" s="44"/>
      <c r="IO150" s="44"/>
      <c r="IP150" s="44"/>
      <c r="IQ150" s="44"/>
      <c r="IR150" s="44"/>
      <c r="IS150" s="44"/>
      <c r="IT150" s="44"/>
      <c r="IU150" s="44"/>
      <c r="IV150" s="44"/>
      <c r="IW150" s="44"/>
      <c r="IX150" s="44"/>
      <c r="IY150" s="44"/>
      <c r="IZ150" s="44"/>
      <c r="JA150" s="44"/>
      <c r="JB150" s="44"/>
      <c r="JC150" s="44"/>
      <c r="JD150" s="44"/>
      <c r="JE150" s="44"/>
      <c r="JF150" s="44"/>
      <c r="JG150" s="44"/>
      <c r="JH150" s="44"/>
      <c r="JI150" s="44"/>
      <c r="JJ150" s="44"/>
      <c r="JK150" s="44"/>
      <c r="JL150" s="44"/>
      <c r="JM150" s="44"/>
      <c r="JN150" s="44"/>
      <c r="JO150" s="44"/>
      <c r="JP150" s="44"/>
      <c r="JQ150" s="44"/>
      <c r="JR150" s="44"/>
      <c r="JS150" s="44"/>
      <c r="JT150" s="44"/>
      <c r="JU150" s="44"/>
      <c r="JV150" s="44"/>
      <c r="JW150" s="44"/>
      <c r="JX150" s="44"/>
      <c r="JY150" s="44"/>
      <c r="JZ150" s="44"/>
      <c r="KA150" s="44"/>
      <c r="KB150" s="44"/>
      <c r="KC150" s="44"/>
      <c r="KD150" s="44"/>
      <c r="KE150" s="44"/>
      <c r="KF150" s="44"/>
      <c r="KG150" s="44"/>
      <c r="KH150" s="44"/>
      <c r="KI150" s="44"/>
      <c r="KJ150" s="44"/>
      <c r="KK150" s="44"/>
      <c r="KL150" s="44"/>
      <c r="KM150" s="44"/>
      <c r="KN150" s="44"/>
      <c r="KO150" s="44"/>
      <c r="KP150" s="44"/>
      <c r="KQ150" s="44"/>
      <c r="KR150" s="44"/>
      <c r="KS150" s="44"/>
      <c r="KT150" s="44"/>
      <c r="KU150" s="44"/>
      <c r="KV150" s="44"/>
      <c r="KW150" s="44"/>
      <c r="KX150" s="44"/>
      <c r="KY150" s="44"/>
      <c r="KZ150" s="44"/>
      <c r="LA150" s="44"/>
      <c r="LB150" s="44"/>
      <c r="LC150" s="44"/>
      <c r="LD150" s="44"/>
      <c r="LE150" s="44"/>
      <c r="LF150" s="44"/>
      <c r="LG150" s="44"/>
      <c r="LH150" s="44"/>
      <c r="LI150" s="44"/>
      <c r="LJ150" s="44"/>
      <c r="LK150" s="44"/>
      <c r="LL150" s="44"/>
      <c r="LM150" s="44"/>
      <c r="LN150" s="44"/>
      <c r="LO150" s="44"/>
      <c r="LP150" s="44"/>
      <c r="LQ150" s="44"/>
      <c r="LR150" s="44"/>
      <c r="LS150" s="44"/>
      <c r="LT150" s="44"/>
      <c r="LU150" s="44"/>
      <c r="LV150" s="44"/>
      <c r="LW150" s="44"/>
      <c r="LX150" s="44"/>
      <c r="LY150" s="44"/>
      <c r="LZ150" s="44"/>
      <c r="MA150" s="44"/>
      <c r="MB150" s="44"/>
      <c r="MC150" s="44"/>
      <c r="MD150" s="44"/>
      <c r="ME150" s="44"/>
      <c r="MF150" s="44"/>
      <c r="MG150" s="44"/>
      <c r="MH150" s="44"/>
      <c r="MI150" s="44"/>
      <c r="MJ150" s="44"/>
      <c r="MK150" s="44"/>
      <c r="ML150" s="44"/>
      <c r="MM150" s="44"/>
      <c r="MN150" s="44"/>
      <c r="MO150" s="44"/>
      <c r="MP150" s="44"/>
      <c r="MQ150" s="44"/>
      <c r="MR150" s="44"/>
      <c r="MS150" s="44"/>
      <c r="MT150" s="44"/>
      <c r="MU150" s="44"/>
      <c r="MV150" s="44"/>
      <c r="MW150" s="44"/>
      <c r="MX150" s="44"/>
      <c r="MY150" s="44"/>
      <c r="MZ150" s="44"/>
      <c r="NA150" s="44"/>
      <c r="NB150" s="44"/>
      <c r="NC150" s="44"/>
      <c r="ND150" s="44"/>
      <c r="NE150" s="44"/>
      <c r="NF150" s="44"/>
      <c r="NG150" s="44"/>
      <c r="NH150" s="44"/>
      <c r="NI150" s="44"/>
      <c r="NJ150" s="44"/>
      <c r="NK150" s="44"/>
      <c r="NL150" s="44"/>
      <c r="NM150" s="44"/>
      <c r="NN150" s="44"/>
      <c r="NO150" s="44"/>
      <c r="NP150" s="44"/>
      <c r="NQ150" s="44"/>
      <c r="NR150" s="44"/>
      <c r="NS150" s="44"/>
      <c r="NT150" s="44"/>
      <c r="NU150" s="44"/>
      <c r="NV150" s="44"/>
      <c r="NW150" s="44"/>
      <c r="NX150" s="44"/>
      <c r="NY150" s="44"/>
      <c r="NZ150" s="44"/>
      <c r="OA150" s="44"/>
      <c r="OB150" s="44"/>
      <c r="OC150" s="44"/>
      <c r="OD150" s="44"/>
      <c r="OE150" s="44"/>
      <c r="OF150" s="44"/>
      <c r="OG150" s="44"/>
      <c r="OH150" s="44"/>
      <c r="OI150" s="44"/>
      <c r="OJ150" s="44"/>
      <c r="OK150" s="44"/>
      <c r="OL150" s="44"/>
      <c r="OM150" s="44"/>
      <c r="ON150" s="44"/>
      <c r="OO150" s="44"/>
      <c r="OP150" s="44"/>
      <c r="OQ150" s="44"/>
      <c r="OR150" s="44"/>
      <c r="OS150" s="44"/>
      <c r="OT150" s="44"/>
      <c r="OU150" s="44"/>
      <c r="OV150" s="44"/>
      <c r="OW150" s="44"/>
      <c r="OX150" s="44"/>
      <c r="OY150" s="44"/>
      <c r="OZ150" s="44"/>
      <c r="PA150" s="44"/>
      <c r="PB150" s="44"/>
      <c r="PC150" s="44"/>
      <c r="PD150" s="44"/>
      <c r="PE150" s="44"/>
      <c r="PF150" s="44"/>
      <c r="PG150" s="44"/>
      <c r="PH150" s="44"/>
      <c r="PI150" s="44"/>
      <c r="PJ150" s="44"/>
      <c r="PK150" s="44"/>
      <c r="PL150" s="44"/>
      <c r="PM150" s="44"/>
      <c r="PN150" s="44"/>
      <c r="PO150" s="44"/>
      <c r="PP150" s="44"/>
      <c r="PQ150" s="44"/>
      <c r="PR150" s="44"/>
      <c r="PS150" s="44"/>
      <c r="PT150" s="44"/>
      <c r="PU150" s="44"/>
      <c r="PV150" s="44"/>
      <c r="PW150" s="44"/>
      <c r="PX150" s="44"/>
      <c r="PY150" s="44"/>
      <c r="PZ150" s="44"/>
      <c r="QA150" s="44"/>
      <c r="QB150" s="44"/>
      <c r="QC150" s="44"/>
      <c r="QD150" s="44"/>
      <c r="QE150" s="44"/>
      <c r="QF150" s="44"/>
      <c r="QG150" s="44"/>
      <c r="QH150" s="44"/>
      <c r="QI150" s="44"/>
      <c r="QJ150" s="44"/>
      <c r="QK150" s="44"/>
      <c r="QL150" s="44"/>
      <c r="QM150" s="44"/>
      <c r="QN150" s="44"/>
      <c r="QO150" s="44"/>
      <c r="QP150" s="44"/>
      <c r="QQ150" s="44"/>
      <c r="QR150" s="44"/>
      <c r="QS150" s="44"/>
      <c r="QT150" s="44"/>
      <c r="QU150" s="44"/>
      <c r="QV150" s="44"/>
      <c r="QW150" s="44"/>
      <c r="QX150" s="44"/>
      <c r="QY150" s="44"/>
      <c r="QZ150" s="44"/>
      <c r="RA150" s="44"/>
      <c r="RB150" s="44"/>
      <c r="RC150" s="44"/>
      <c r="RD150" s="44"/>
      <c r="RE150" s="44"/>
      <c r="RF150" s="44"/>
      <c r="RG150" s="44"/>
      <c r="RH150" s="44"/>
      <c r="RI150" s="44"/>
      <c r="RJ150" s="44"/>
      <c r="RK150" s="44"/>
      <c r="RL150" s="44"/>
      <c r="RM150" s="44"/>
      <c r="RN150" s="44"/>
      <c r="RO150" s="44"/>
      <c r="RP150" s="44"/>
      <c r="RQ150" s="44"/>
      <c r="RR150" s="44"/>
      <c r="RS150" s="44"/>
      <c r="RT150" s="44"/>
      <c r="RU150" s="44"/>
      <c r="RV150" s="44"/>
      <c r="RW150" s="44"/>
      <c r="RX150" s="44"/>
      <c r="RY150" s="44"/>
      <c r="RZ150" s="44"/>
      <c r="SA150" s="44"/>
      <c r="SB150" s="44"/>
      <c r="SC150" s="44"/>
      <c r="SD150" s="44"/>
      <c r="SE150" s="44"/>
      <c r="SF150" s="44"/>
      <c r="SG150" s="44"/>
      <c r="SH150" s="44"/>
      <c r="SM150">
        <f>'GRR Data'!A146</f>
        <v>0</v>
      </c>
    </row>
    <row r="151" spans="1:507">
      <c r="A151" s="295">
        <v>72</v>
      </c>
      <c r="B151" s="40"/>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c r="CJ151" s="44"/>
      <c r="CK151" s="44"/>
      <c r="CL151" s="44"/>
      <c r="CM151" s="44"/>
      <c r="CN151" s="44"/>
      <c r="CO151" s="44"/>
      <c r="CP151" s="44"/>
      <c r="CQ151" s="44"/>
      <c r="CR151" s="44"/>
      <c r="CS151" s="44"/>
      <c r="CT151" s="44"/>
      <c r="CU151" s="44"/>
      <c r="CV151" s="44"/>
      <c r="CW151" s="44"/>
      <c r="CX151" s="44"/>
      <c r="CY151" s="44"/>
      <c r="CZ151" s="44"/>
      <c r="DA151" s="44"/>
      <c r="DB151" s="44"/>
      <c r="DC151" s="44"/>
      <c r="DD151" s="44"/>
      <c r="DE151" s="44"/>
      <c r="DF151" s="44"/>
      <c r="DG151" s="44"/>
      <c r="DH151" s="44"/>
      <c r="DI151" s="44"/>
      <c r="DJ151" s="44"/>
      <c r="DK151" s="44"/>
      <c r="DL151" s="44"/>
      <c r="DM151" s="44"/>
      <c r="DN151" s="44"/>
      <c r="DO151" s="44"/>
      <c r="DP151" s="44"/>
      <c r="DQ151" s="44"/>
      <c r="DR151" s="44"/>
      <c r="DS151" s="44"/>
      <c r="DT151" s="44"/>
      <c r="DU151" s="44"/>
      <c r="DV151" s="44"/>
      <c r="DW151" s="44"/>
      <c r="DX151" s="44"/>
      <c r="DY151" s="44"/>
      <c r="DZ151" s="44"/>
      <c r="EA151" s="44"/>
      <c r="EB151" s="44"/>
      <c r="EC151" s="44"/>
      <c r="ED151" s="44"/>
      <c r="EE151" s="44"/>
      <c r="EF151" s="44"/>
      <c r="EG151" s="44"/>
      <c r="EH151" s="44"/>
      <c r="EI151" s="44"/>
      <c r="EJ151" s="44"/>
      <c r="EK151" s="44"/>
      <c r="EL151" s="44"/>
      <c r="EM151" s="44"/>
      <c r="EN151" s="44"/>
      <c r="EO151" s="44"/>
      <c r="EP151" s="44"/>
      <c r="EQ151" s="44"/>
      <c r="ER151" s="44"/>
      <c r="ES151" s="44"/>
      <c r="ET151" s="44"/>
      <c r="EU151" s="44"/>
      <c r="EV151" s="44"/>
      <c r="EW151" s="44"/>
      <c r="EX151" s="44"/>
      <c r="EY151" s="44"/>
      <c r="EZ151" s="44"/>
      <c r="FA151" s="44"/>
      <c r="FB151" s="44"/>
      <c r="FC151" s="44"/>
      <c r="FD151" s="44"/>
      <c r="FE151" s="44"/>
      <c r="FF151" s="44"/>
      <c r="FG151" s="44"/>
      <c r="FH151" s="44"/>
      <c r="FI151" s="44"/>
      <c r="FJ151" s="44"/>
      <c r="FK151" s="44"/>
      <c r="FL151" s="44"/>
      <c r="FM151" s="44"/>
      <c r="FN151" s="44"/>
      <c r="FO151" s="44"/>
      <c r="FP151" s="44"/>
      <c r="FQ151" s="44"/>
      <c r="FR151" s="44"/>
      <c r="FS151" s="44"/>
      <c r="FT151" s="44"/>
      <c r="FU151" s="44"/>
      <c r="FV151" s="44"/>
      <c r="FW151" s="44"/>
      <c r="FX151" s="44"/>
      <c r="FY151" s="44"/>
      <c r="FZ151" s="44"/>
      <c r="GA151" s="44"/>
      <c r="GB151" s="44"/>
      <c r="GC151" s="44"/>
      <c r="GD151" s="44"/>
      <c r="GE151" s="44"/>
      <c r="GF151" s="44"/>
      <c r="GG151" s="44"/>
      <c r="GH151" s="44"/>
      <c r="GI151" s="44"/>
      <c r="GJ151" s="44"/>
      <c r="GK151" s="44"/>
      <c r="GL151" s="44"/>
      <c r="GM151" s="44"/>
      <c r="GN151" s="44"/>
      <c r="GO151" s="44"/>
      <c r="GP151" s="44"/>
      <c r="GQ151" s="44"/>
      <c r="GR151" s="44"/>
      <c r="GS151" s="44"/>
      <c r="GT151" s="44"/>
      <c r="GU151" s="44"/>
      <c r="GV151" s="44"/>
      <c r="GW151" s="44"/>
      <c r="GX151" s="44"/>
      <c r="GY151" s="44"/>
      <c r="GZ151" s="44"/>
      <c r="HA151" s="44"/>
      <c r="HB151" s="44"/>
      <c r="HC151" s="44"/>
      <c r="HD151" s="44"/>
      <c r="HE151" s="44"/>
      <c r="HF151" s="44"/>
      <c r="HG151" s="44"/>
      <c r="HH151" s="44"/>
      <c r="HI151" s="44"/>
      <c r="HJ151" s="44"/>
      <c r="HK151" s="44"/>
      <c r="HL151" s="44"/>
      <c r="HM151" s="44"/>
      <c r="HN151" s="44"/>
      <c r="HO151" s="44"/>
      <c r="HP151" s="44"/>
      <c r="HQ151" s="44"/>
      <c r="HR151" s="44"/>
      <c r="HS151" s="44"/>
      <c r="HT151" s="44"/>
      <c r="HU151" s="44"/>
      <c r="HV151" s="44"/>
      <c r="HW151" s="44"/>
      <c r="HX151" s="44"/>
      <c r="HY151" s="44"/>
      <c r="HZ151" s="44"/>
      <c r="IA151" s="44"/>
      <c r="IB151" s="44"/>
      <c r="IC151" s="44"/>
      <c r="ID151" s="44"/>
      <c r="IE151" s="44"/>
      <c r="IF151" s="44"/>
      <c r="IG151" s="44"/>
      <c r="IH151" s="44"/>
      <c r="II151" s="44"/>
      <c r="IJ151" s="44"/>
      <c r="IK151" s="44"/>
      <c r="IL151" s="44"/>
      <c r="IM151" s="44"/>
      <c r="IN151" s="44"/>
      <c r="IO151" s="44"/>
      <c r="IP151" s="44"/>
      <c r="IQ151" s="44"/>
      <c r="IR151" s="44"/>
      <c r="IS151" s="44"/>
      <c r="IT151" s="44"/>
      <c r="IU151" s="44"/>
      <c r="IV151" s="44"/>
      <c r="IW151" s="44"/>
      <c r="IX151" s="44"/>
      <c r="IY151" s="44"/>
      <c r="IZ151" s="44"/>
      <c r="JA151" s="44"/>
      <c r="JB151" s="44"/>
      <c r="JC151" s="44"/>
      <c r="JD151" s="44"/>
      <c r="JE151" s="44"/>
      <c r="JF151" s="44"/>
      <c r="JG151" s="44"/>
      <c r="JH151" s="44"/>
      <c r="JI151" s="44"/>
      <c r="JJ151" s="44"/>
      <c r="JK151" s="44"/>
      <c r="JL151" s="44"/>
      <c r="JM151" s="44"/>
      <c r="JN151" s="44"/>
      <c r="JO151" s="44"/>
      <c r="JP151" s="44"/>
      <c r="JQ151" s="44"/>
      <c r="JR151" s="44"/>
      <c r="JS151" s="44"/>
      <c r="JT151" s="44"/>
      <c r="JU151" s="44"/>
      <c r="JV151" s="44"/>
      <c r="JW151" s="44"/>
      <c r="JX151" s="44"/>
      <c r="JY151" s="44"/>
      <c r="JZ151" s="44"/>
      <c r="KA151" s="44"/>
      <c r="KB151" s="44"/>
      <c r="KC151" s="44"/>
      <c r="KD151" s="44"/>
      <c r="KE151" s="44"/>
      <c r="KF151" s="44"/>
      <c r="KG151" s="44"/>
      <c r="KH151" s="44"/>
      <c r="KI151" s="44"/>
      <c r="KJ151" s="44"/>
      <c r="KK151" s="44"/>
      <c r="KL151" s="44"/>
      <c r="KM151" s="44"/>
      <c r="KN151" s="44"/>
      <c r="KO151" s="44"/>
      <c r="KP151" s="44"/>
      <c r="KQ151" s="44"/>
      <c r="KR151" s="44"/>
      <c r="KS151" s="44"/>
      <c r="KT151" s="44"/>
      <c r="KU151" s="44"/>
      <c r="KV151" s="44"/>
      <c r="KW151" s="44"/>
      <c r="KX151" s="44"/>
      <c r="KY151" s="44"/>
      <c r="KZ151" s="44"/>
      <c r="LA151" s="44"/>
      <c r="LB151" s="44"/>
      <c r="LC151" s="44"/>
      <c r="LD151" s="44"/>
      <c r="LE151" s="44"/>
      <c r="LF151" s="44"/>
      <c r="LG151" s="44"/>
      <c r="LH151" s="44"/>
      <c r="LI151" s="44"/>
      <c r="LJ151" s="44"/>
      <c r="LK151" s="44"/>
      <c r="LL151" s="44"/>
      <c r="LM151" s="44"/>
      <c r="LN151" s="44"/>
      <c r="LO151" s="44"/>
      <c r="LP151" s="44"/>
      <c r="LQ151" s="44"/>
      <c r="LR151" s="44"/>
      <c r="LS151" s="44"/>
      <c r="LT151" s="44"/>
      <c r="LU151" s="44"/>
      <c r="LV151" s="44"/>
      <c r="LW151" s="44"/>
      <c r="LX151" s="44"/>
      <c r="LY151" s="44"/>
      <c r="LZ151" s="44"/>
      <c r="MA151" s="44"/>
      <c r="MB151" s="44"/>
      <c r="MC151" s="44"/>
      <c r="MD151" s="44"/>
      <c r="ME151" s="44"/>
      <c r="MF151" s="44"/>
      <c r="MG151" s="44"/>
      <c r="MH151" s="44"/>
      <c r="MI151" s="44"/>
      <c r="MJ151" s="44"/>
      <c r="MK151" s="44"/>
      <c r="ML151" s="44"/>
      <c r="MM151" s="44"/>
      <c r="MN151" s="44"/>
      <c r="MO151" s="44"/>
      <c r="MP151" s="44"/>
      <c r="MQ151" s="44"/>
      <c r="MR151" s="44"/>
      <c r="MS151" s="44"/>
      <c r="MT151" s="44"/>
      <c r="MU151" s="44"/>
      <c r="MV151" s="44"/>
      <c r="MW151" s="44"/>
      <c r="MX151" s="44"/>
      <c r="MY151" s="44"/>
      <c r="MZ151" s="44"/>
      <c r="NA151" s="44"/>
      <c r="NB151" s="44"/>
      <c r="NC151" s="44"/>
      <c r="ND151" s="44"/>
      <c r="NE151" s="44"/>
      <c r="NF151" s="44"/>
      <c r="NG151" s="44"/>
      <c r="NH151" s="44"/>
      <c r="NI151" s="44"/>
      <c r="NJ151" s="44"/>
      <c r="NK151" s="44"/>
      <c r="NL151" s="44"/>
      <c r="NM151" s="44"/>
      <c r="NN151" s="44"/>
      <c r="NO151" s="44"/>
      <c r="NP151" s="44"/>
      <c r="NQ151" s="44"/>
      <c r="NR151" s="44"/>
      <c r="NS151" s="44"/>
      <c r="NT151" s="44"/>
      <c r="NU151" s="44"/>
      <c r="NV151" s="44"/>
      <c r="NW151" s="44"/>
      <c r="NX151" s="44"/>
      <c r="NY151" s="44"/>
      <c r="NZ151" s="44"/>
      <c r="OA151" s="44"/>
      <c r="OB151" s="44"/>
      <c r="OC151" s="44"/>
      <c r="OD151" s="44"/>
      <c r="OE151" s="44"/>
      <c r="OF151" s="44"/>
      <c r="OG151" s="44"/>
      <c r="OH151" s="44"/>
      <c r="OI151" s="44"/>
      <c r="OJ151" s="44"/>
      <c r="OK151" s="44"/>
      <c r="OL151" s="44"/>
      <c r="OM151" s="44"/>
      <c r="ON151" s="44"/>
      <c r="OO151" s="44"/>
      <c r="OP151" s="44"/>
      <c r="OQ151" s="44"/>
      <c r="OR151" s="44"/>
      <c r="OS151" s="44"/>
      <c r="OT151" s="44"/>
      <c r="OU151" s="44"/>
      <c r="OV151" s="44"/>
      <c r="OW151" s="44"/>
      <c r="OX151" s="44"/>
      <c r="OY151" s="44"/>
      <c r="OZ151" s="44"/>
      <c r="PA151" s="44"/>
      <c r="PB151" s="44"/>
      <c r="PC151" s="44"/>
      <c r="PD151" s="44"/>
      <c r="PE151" s="44"/>
      <c r="PF151" s="44"/>
      <c r="PG151" s="44"/>
      <c r="PH151" s="44"/>
      <c r="PI151" s="44"/>
      <c r="PJ151" s="44"/>
      <c r="PK151" s="44"/>
      <c r="PL151" s="44"/>
      <c r="PM151" s="44"/>
      <c r="PN151" s="44"/>
      <c r="PO151" s="44"/>
      <c r="PP151" s="44"/>
      <c r="PQ151" s="44"/>
      <c r="PR151" s="44"/>
      <c r="PS151" s="44"/>
      <c r="PT151" s="44"/>
      <c r="PU151" s="44"/>
      <c r="PV151" s="44"/>
      <c r="PW151" s="44"/>
      <c r="PX151" s="44"/>
      <c r="PY151" s="44"/>
      <c r="PZ151" s="44"/>
      <c r="QA151" s="44"/>
      <c r="QB151" s="44"/>
      <c r="QC151" s="44"/>
      <c r="QD151" s="44"/>
      <c r="QE151" s="44"/>
      <c r="QF151" s="44"/>
      <c r="QG151" s="44"/>
      <c r="QH151" s="44"/>
      <c r="QI151" s="44"/>
      <c r="QJ151" s="44"/>
      <c r="QK151" s="44"/>
      <c r="QL151" s="44"/>
      <c r="QM151" s="44"/>
      <c r="QN151" s="44"/>
      <c r="QO151" s="44"/>
      <c r="QP151" s="44"/>
      <c r="QQ151" s="44"/>
      <c r="QR151" s="44"/>
      <c r="QS151" s="44"/>
      <c r="QT151" s="44"/>
      <c r="QU151" s="44"/>
      <c r="QV151" s="44"/>
      <c r="QW151" s="44"/>
      <c r="QX151" s="44"/>
      <c r="QY151" s="44"/>
      <c r="QZ151" s="44"/>
      <c r="RA151" s="44"/>
      <c r="RB151" s="44"/>
      <c r="RC151" s="44"/>
      <c r="RD151" s="44"/>
      <c r="RE151" s="44"/>
      <c r="RF151" s="44"/>
      <c r="RG151" s="44"/>
      <c r="RH151" s="44"/>
      <c r="RI151" s="44"/>
      <c r="RJ151" s="44"/>
      <c r="RK151" s="44"/>
      <c r="RL151" s="44"/>
      <c r="RM151" s="44"/>
      <c r="RN151" s="44"/>
      <c r="RO151" s="44"/>
      <c r="RP151" s="44"/>
      <c r="RQ151" s="44"/>
      <c r="RR151" s="44"/>
      <c r="RS151" s="44"/>
      <c r="RT151" s="44"/>
      <c r="RU151" s="44"/>
      <c r="RV151" s="44"/>
      <c r="RW151" s="44"/>
      <c r="RX151" s="44"/>
      <c r="RY151" s="44"/>
      <c r="RZ151" s="44"/>
      <c r="SA151" s="44"/>
      <c r="SB151" s="44"/>
      <c r="SC151" s="44"/>
      <c r="SD151" s="44"/>
      <c r="SE151" s="44"/>
      <c r="SF151" s="44"/>
      <c r="SG151" s="44"/>
      <c r="SH151" s="44"/>
      <c r="SM151">
        <f>'GRR Data'!A147</f>
        <v>0</v>
      </c>
    </row>
    <row r="152" spans="1:507">
      <c r="A152" s="295">
        <v>73</v>
      </c>
      <c r="B152" s="40"/>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4"/>
      <c r="BP152" s="44"/>
      <c r="BQ152" s="44"/>
      <c r="BR152" s="44"/>
      <c r="BS152" s="44"/>
      <c r="BT152" s="44"/>
      <c r="BU152" s="44"/>
      <c r="BV152" s="44"/>
      <c r="BW152" s="44"/>
      <c r="BX152" s="44"/>
      <c r="BY152" s="44"/>
      <c r="BZ152" s="44"/>
      <c r="CA152" s="44"/>
      <c r="CB152" s="44"/>
      <c r="CC152" s="44"/>
      <c r="CD152" s="44"/>
      <c r="CE152" s="44"/>
      <c r="CF152" s="44"/>
      <c r="CG152" s="44"/>
      <c r="CH152" s="44"/>
      <c r="CI152" s="44"/>
      <c r="CJ152" s="44"/>
      <c r="CK152" s="44"/>
      <c r="CL152" s="44"/>
      <c r="CM152" s="44"/>
      <c r="CN152" s="44"/>
      <c r="CO152" s="44"/>
      <c r="CP152" s="44"/>
      <c r="CQ152" s="44"/>
      <c r="CR152" s="44"/>
      <c r="CS152" s="44"/>
      <c r="CT152" s="44"/>
      <c r="CU152" s="44"/>
      <c r="CV152" s="44"/>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4"/>
      <c r="FM152" s="44"/>
      <c r="FN152" s="44"/>
      <c r="FO152" s="44"/>
      <c r="FP152" s="44"/>
      <c r="FQ152" s="44"/>
      <c r="FR152" s="44"/>
      <c r="FS152" s="44"/>
      <c r="FT152" s="44"/>
      <c r="FU152" s="44"/>
      <c r="FV152" s="44"/>
      <c r="FW152" s="44"/>
      <c r="FX152" s="44"/>
      <c r="FY152" s="44"/>
      <c r="FZ152" s="44"/>
      <c r="GA152" s="44"/>
      <c r="GB152" s="44"/>
      <c r="GC152" s="44"/>
      <c r="GD152" s="44"/>
      <c r="GE152" s="44"/>
      <c r="GF152" s="44"/>
      <c r="GG152" s="44"/>
      <c r="GH152" s="44"/>
      <c r="GI152" s="44"/>
      <c r="GJ152" s="44"/>
      <c r="GK152" s="44"/>
      <c r="GL152" s="44"/>
      <c r="GM152" s="44"/>
      <c r="GN152" s="44"/>
      <c r="GO152" s="44"/>
      <c r="GP152" s="44"/>
      <c r="GQ152" s="44"/>
      <c r="GR152" s="44"/>
      <c r="GS152" s="44"/>
      <c r="GT152" s="44"/>
      <c r="GU152" s="44"/>
      <c r="GV152" s="44"/>
      <c r="GW152" s="44"/>
      <c r="GX152" s="44"/>
      <c r="GY152" s="44"/>
      <c r="GZ152" s="44"/>
      <c r="HA152" s="44"/>
      <c r="HB152" s="44"/>
      <c r="HC152" s="44"/>
      <c r="HD152" s="44"/>
      <c r="HE152" s="44"/>
      <c r="HF152" s="44"/>
      <c r="HG152" s="44"/>
      <c r="HH152" s="44"/>
      <c r="HI152" s="44"/>
      <c r="HJ152" s="44"/>
      <c r="HK152" s="44"/>
      <c r="HL152" s="44"/>
      <c r="HM152" s="44"/>
      <c r="HN152" s="44"/>
      <c r="HO152" s="44"/>
      <c r="HP152" s="44"/>
      <c r="HQ152" s="44"/>
      <c r="HR152" s="44"/>
      <c r="HS152" s="44"/>
      <c r="HT152" s="44"/>
      <c r="HU152" s="44"/>
      <c r="HV152" s="44"/>
      <c r="HW152" s="44"/>
      <c r="HX152" s="44"/>
      <c r="HY152" s="44"/>
      <c r="HZ152" s="44"/>
      <c r="IA152" s="44"/>
      <c r="IB152" s="44"/>
      <c r="IC152" s="44"/>
      <c r="ID152" s="44"/>
      <c r="IE152" s="44"/>
      <c r="IF152" s="44"/>
      <c r="IG152" s="44"/>
      <c r="IH152" s="44"/>
      <c r="II152" s="44"/>
      <c r="IJ152" s="44"/>
      <c r="IK152" s="44"/>
      <c r="IL152" s="44"/>
      <c r="IM152" s="44"/>
      <c r="IN152" s="44"/>
      <c r="IO152" s="44"/>
      <c r="IP152" s="44"/>
      <c r="IQ152" s="44"/>
      <c r="IR152" s="44"/>
      <c r="IS152" s="44"/>
      <c r="IT152" s="44"/>
      <c r="IU152" s="44"/>
      <c r="IV152" s="44"/>
      <c r="IW152" s="44"/>
      <c r="IX152" s="44"/>
      <c r="IY152" s="44"/>
      <c r="IZ152" s="44"/>
      <c r="JA152" s="44"/>
      <c r="JB152" s="44"/>
      <c r="JC152" s="44"/>
      <c r="JD152" s="44"/>
      <c r="JE152" s="44"/>
      <c r="JF152" s="44"/>
      <c r="JG152" s="44"/>
      <c r="JH152" s="44"/>
      <c r="JI152" s="44"/>
      <c r="JJ152" s="44"/>
      <c r="JK152" s="44"/>
      <c r="JL152" s="44"/>
      <c r="JM152" s="44"/>
      <c r="JN152" s="44"/>
      <c r="JO152" s="44"/>
      <c r="JP152" s="44"/>
      <c r="JQ152" s="44"/>
      <c r="JR152" s="44"/>
      <c r="JS152" s="44"/>
      <c r="JT152" s="44"/>
      <c r="JU152" s="44"/>
      <c r="JV152" s="44"/>
      <c r="JW152" s="44"/>
      <c r="JX152" s="44"/>
      <c r="JY152" s="44"/>
      <c r="JZ152" s="44"/>
      <c r="KA152" s="44"/>
      <c r="KB152" s="44"/>
      <c r="KC152" s="44"/>
      <c r="KD152" s="44"/>
      <c r="KE152" s="44"/>
      <c r="KF152" s="44"/>
      <c r="KG152" s="44"/>
      <c r="KH152" s="44"/>
      <c r="KI152" s="44"/>
      <c r="KJ152" s="44"/>
      <c r="KK152" s="44"/>
      <c r="KL152" s="44"/>
      <c r="KM152" s="44"/>
      <c r="KN152" s="44"/>
      <c r="KO152" s="44"/>
      <c r="KP152" s="44"/>
      <c r="KQ152" s="44"/>
      <c r="KR152" s="44"/>
      <c r="KS152" s="44"/>
      <c r="KT152" s="44"/>
      <c r="KU152" s="44"/>
      <c r="KV152" s="44"/>
      <c r="KW152" s="44"/>
      <c r="KX152" s="44"/>
      <c r="KY152" s="44"/>
      <c r="KZ152" s="44"/>
      <c r="LA152" s="44"/>
      <c r="LB152" s="44"/>
      <c r="LC152" s="44"/>
      <c r="LD152" s="44"/>
      <c r="LE152" s="44"/>
      <c r="LF152" s="44"/>
      <c r="LG152" s="44"/>
      <c r="LH152" s="44"/>
      <c r="LI152" s="44"/>
      <c r="LJ152" s="44"/>
      <c r="LK152" s="44"/>
      <c r="LL152" s="44"/>
      <c r="LM152" s="44"/>
      <c r="LN152" s="44"/>
      <c r="LO152" s="44"/>
      <c r="LP152" s="44"/>
      <c r="LQ152" s="44"/>
      <c r="LR152" s="44"/>
      <c r="LS152" s="44"/>
      <c r="LT152" s="44"/>
      <c r="LU152" s="44"/>
      <c r="LV152" s="44"/>
      <c r="LW152" s="44"/>
      <c r="LX152" s="44"/>
      <c r="LY152" s="44"/>
      <c r="LZ152" s="44"/>
      <c r="MA152" s="44"/>
      <c r="MB152" s="44"/>
      <c r="MC152" s="44"/>
      <c r="MD152" s="44"/>
      <c r="ME152" s="44"/>
      <c r="MF152" s="44"/>
      <c r="MG152" s="44"/>
      <c r="MH152" s="44"/>
      <c r="MI152" s="44"/>
      <c r="MJ152" s="44"/>
      <c r="MK152" s="44"/>
      <c r="ML152" s="44"/>
      <c r="MM152" s="44"/>
      <c r="MN152" s="44"/>
      <c r="MO152" s="44"/>
      <c r="MP152" s="44"/>
      <c r="MQ152" s="44"/>
      <c r="MR152" s="44"/>
      <c r="MS152" s="44"/>
      <c r="MT152" s="44"/>
      <c r="MU152" s="44"/>
      <c r="MV152" s="44"/>
      <c r="MW152" s="44"/>
      <c r="MX152" s="44"/>
      <c r="MY152" s="44"/>
      <c r="MZ152" s="44"/>
      <c r="NA152" s="44"/>
      <c r="NB152" s="44"/>
      <c r="NC152" s="44"/>
      <c r="ND152" s="44"/>
      <c r="NE152" s="44"/>
      <c r="NF152" s="44"/>
      <c r="NG152" s="44"/>
      <c r="NH152" s="44"/>
      <c r="NI152" s="44"/>
      <c r="NJ152" s="44"/>
      <c r="NK152" s="44"/>
      <c r="NL152" s="44"/>
      <c r="NM152" s="44"/>
      <c r="NN152" s="44"/>
      <c r="NO152" s="44"/>
      <c r="NP152" s="44"/>
      <c r="NQ152" s="44"/>
      <c r="NR152" s="44"/>
      <c r="NS152" s="44"/>
      <c r="NT152" s="44"/>
      <c r="NU152" s="44"/>
      <c r="NV152" s="44"/>
      <c r="NW152" s="44"/>
      <c r="NX152" s="44"/>
      <c r="NY152" s="44"/>
      <c r="NZ152" s="44"/>
      <c r="OA152" s="44"/>
      <c r="OB152" s="44"/>
      <c r="OC152" s="44"/>
      <c r="OD152" s="44"/>
      <c r="OE152" s="44"/>
      <c r="OF152" s="44"/>
      <c r="OG152" s="44"/>
      <c r="OH152" s="44"/>
      <c r="OI152" s="44"/>
      <c r="OJ152" s="44"/>
      <c r="OK152" s="44"/>
      <c r="OL152" s="44"/>
      <c r="OM152" s="44"/>
      <c r="ON152" s="44"/>
      <c r="OO152" s="44"/>
      <c r="OP152" s="44"/>
      <c r="OQ152" s="44"/>
      <c r="OR152" s="44"/>
      <c r="OS152" s="44"/>
      <c r="OT152" s="44"/>
      <c r="OU152" s="44"/>
      <c r="OV152" s="44"/>
      <c r="OW152" s="44"/>
      <c r="OX152" s="44"/>
      <c r="OY152" s="44"/>
      <c r="OZ152" s="44"/>
      <c r="PA152" s="44"/>
      <c r="PB152" s="44"/>
      <c r="PC152" s="44"/>
      <c r="PD152" s="44"/>
      <c r="PE152" s="44"/>
      <c r="PF152" s="44"/>
      <c r="PG152" s="44"/>
      <c r="PH152" s="44"/>
      <c r="PI152" s="44"/>
      <c r="PJ152" s="44"/>
      <c r="PK152" s="44"/>
      <c r="PL152" s="44"/>
      <c r="PM152" s="44"/>
      <c r="PN152" s="44"/>
      <c r="PO152" s="44"/>
      <c r="PP152" s="44"/>
      <c r="PQ152" s="44"/>
      <c r="PR152" s="44"/>
      <c r="PS152" s="44"/>
      <c r="PT152" s="44"/>
      <c r="PU152" s="44"/>
      <c r="PV152" s="44"/>
      <c r="PW152" s="44"/>
      <c r="PX152" s="44"/>
      <c r="PY152" s="44"/>
      <c r="PZ152" s="44"/>
      <c r="QA152" s="44"/>
      <c r="QB152" s="44"/>
      <c r="QC152" s="44"/>
      <c r="QD152" s="44"/>
      <c r="QE152" s="44"/>
      <c r="QF152" s="44"/>
      <c r="QG152" s="44"/>
      <c r="QH152" s="44"/>
      <c r="QI152" s="44"/>
      <c r="QJ152" s="44"/>
      <c r="QK152" s="44"/>
      <c r="QL152" s="44"/>
      <c r="QM152" s="44"/>
      <c r="QN152" s="44"/>
      <c r="QO152" s="44"/>
      <c r="QP152" s="44"/>
      <c r="QQ152" s="44"/>
      <c r="QR152" s="44"/>
      <c r="QS152" s="44"/>
      <c r="QT152" s="44"/>
      <c r="QU152" s="44"/>
      <c r="QV152" s="44"/>
      <c r="QW152" s="44"/>
      <c r="QX152" s="44"/>
      <c r="QY152" s="44"/>
      <c r="QZ152" s="44"/>
      <c r="RA152" s="44"/>
      <c r="RB152" s="44"/>
      <c r="RC152" s="44"/>
      <c r="RD152" s="44"/>
      <c r="RE152" s="44"/>
      <c r="RF152" s="44"/>
      <c r="RG152" s="44"/>
      <c r="RH152" s="44"/>
      <c r="RI152" s="44"/>
      <c r="RJ152" s="44"/>
      <c r="RK152" s="44"/>
      <c r="RL152" s="44"/>
      <c r="RM152" s="44"/>
      <c r="RN152" s="44"/>
      <c r="RO152" s="44"/>
      <c r="RP152" s="44"/>
      <c r="RQ152" s="44"/>
      <c r="RR152" s="44"/>
      <c r="RS152" s="44"/>
      <c r="RT152" s="44"/>
      <c r="RU152" s="44"/>
      <c r="RV152" s="44"/>
      <c r="RW152" s="44"/>
      <c r="RX152" s="44"/>
      <c r="RY152" s="44"/>
      <c r="RZ152" s="44"/>
      <c r="SA152" s="44"/>
      <c r="SB152" s="44"/>
      <c r="SC152" s="44"/>
      <c r="SD152" s="44"/>
      <c r="SE152" s="44"/>
      <c r="SF152" s="44"/>
      <c r="SG152" s="44"/>
      <c r="SH152" s="44"/>
      <c r="SM152">
        <f>'GRR Data'!A148</f>
        <v>0</v>
      </c>
    </row>
    <row r="153" spans="1:507">
      <c r="A153" s="295">
        <v>74</v>
      </c>
      <c r="B153" s="40"/>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c r="DI153" s="44"/>
      <c r="DJ153" s="44"/>
      <c r="DK153" s="44"/>
      <c r="DL153" s="44"/>
      <c r="DM153" s="44"/>
      <c r="DN153" s="44"/>
      <c r="DO153" s="44"/>
      <c r="DP153" s="44"/>
      <c r="DQ153" s="44"/>
      <c r="DR153" s="44"/>
      <c r="DS153" s="44"/>
      <c r="DT153" s="44"/>
      <c r="DU153" s="44"/>
      <c r="DV153" s="44"/>
      <c r="DW153" s="44"/>
      <c r="DX153" s="44"/>
      <c r="DY153" s="44"/>
      <c r="DZ153" s="44"/>
      <c r="EA153" s="44"/>
      <c r="EB153" s="44"/>
      <c r="EC153" s="44"/>
      <c r="ED153" s="44"/>
      <c r="EE153" s="44"/>
      <c r="EF153" s="44"/>
      <c r="EG153" s="44"/>
      <c r="EH153" s="44"/>
      <c r="EI153" s="44"/>
      <c r="EJ153" s="44"/>
      <c r="EK153" s="44"/>
      <c r="EL153" s="44"/>
      <c r="EM153" s="44"/>
      <c r="EN153" s="44"/>
      <c r="EO153" s="44"/>
      <c r="EP153" s="44"/>
      <c r="EQ153" s="44"/>
      <c r="ER153" s="44"/>
      <c r="ES153" s="44"/>
      <c r="ET153" s="44"/>
      <c r="EU153" s="44"/>
      <c r="EV153" s="44"/>
      <c r="EW153" s="44"/>
      <c r="EX153" s="44"/>
      <c r="EY153" s="44"/>
      <c r="EZ153" s="44"/>
      <c r="FA153" s="44"/>
      <c r="FB153" s="44"/>
      <c r="FC153" s="44"/>
      <c r="FD153" s="44"/>
      <c r="FE153" s="44"/>
      <c r="FF153" s="44"/>
      <c r="FG153" s="44"/>
      <c r="FH153" s="44"/>
      <c r="FI153" s="44"/>
      <c r="FJ153" s="44"/>
      <c r="FK153" s="44"/>
      <c r="FL153" s="44"/>
      <c r="FM153" s="44"/>
      <c r="FN153" s="44"/>
      <c r="FO153" s="44"/>
      <c r="FP153" s="44"/>
      <c r="FQ153" s="44"/>
      <c r="FR153" s="44"/>
      <c r="FS153" s="44"/>
      <c r="FT153" s="44"/>
      <c r="FU153" s="44"/>
      <c r="FV153" s="44"/>
      <c r="FW153" s="44"/>
      <c r="FX153" s="44"/>
      <c r="FY153" s="44"/>
      <c r="FZ153" s="44"/>
      <c r="GA153" s="44"/>
      <c r="GB153" s="44"/>
      <c r="GC153" s="44"/>
      <c r="GD153" s="44"/>
      <c r="GE153" s="44"/>
      <c r="GF153" s="44"/>
      <c r="GG153" s="44"/>
      <c r="GH153" s="44"/>
      <c r="GI153" s="44"/>
      <c r="GJ153" s="44"/>
      <c r="GK153" s="44"/>
      <c r="GL153" s="44"/>
      <c r="GM153" s="44"/>
      <c r="GN153" s="44"/>
      <c r="GO153" s="44"/>
      <c r="GP153" s="44"/>
      <c r="GQ153" s="44"/>
      <c r="GR153" s="44"/>
      <c r="GS153" s="44"/>
      <c r="GT153" s="44"/>
      <c r="GU153" s="44"/>
      <c r="GV153" s="44"/>
      <c r="GW153" s="44"/>
      <c r="GX153" s="44"/>
      <c r="GY153" s="44"/>
      <c r="GZ153" s="44"/>
      <c r="HA153" s="44"/>
      <c r="HB153" s="44"/>
      <c r="HC153" s="44"/>
      <c r="HD153" s="44"/>
      <c r="HE153" s="44"/>
      <c r="HF153" s="44"/>
      <c r="HG153" s="44"/>
      <c r="HH153" s="44"/>
      <c r="HI153" s="44"/>
      <c r="HJ153" s="44"/>
      <c r="HK153" s="44"/>
      <c r="HL153" s="44"/>
      <c r="HM153" s="44"/>
      <c r="HN153" s="44"/>
      <c r="HO153" s="44"/>
      <c r="HP153" s="44"/>
      <c r="HQ153" s="44"/>
      <c r="HR153" s="44"/>
      <c r="HS153" s="44"/>
      <c r="HT153" s="44"/>
      <c r="HU153" s="44"/>
      <c r="HV153" s="44"/>
      <c r="HW153" s="44"/>
      <c r="HX153" s="44"/>
      <c r="HY153" s="44"/>
      <c r="HZ153" s="44"/>
      <c r="IA153" s="44"/>
      <c r="IB153" s="44"/>
      <c r="IC153" s="44"/>
      <c r="ID153" s="44"/>
      <c r="IE153" s="44"/>
      <c r="IF153" s="44"/>
      <c r="IG153" s="44"/>
      <c r="IH153" s="44"/>
      <c r="II153" s="44"/>
      <c r="IJ153" s="44"/>
      <c r="IK153" s="44"/>
      <c r="IL153" s="44"/>
      <c r="IM153" s="44"/>
      <c r="IN153" s="44"/>
      <c r="IO153" s="44"/>
      <c r="IP153" s="44"/>
      <c r="IQ153" s="44"/>
      <c r="IR153" s="44"/>
      <c r="IS153" s="44"/>
      <c r="IT153" s="44"/>
      <c r="IU153" s="44"/>
      <c r="IV153" s="44"/>
      <c r="IW153" s="44"/>
      <c r="IX153" s="44"/>
      <c r="IY153" s="44"/>
      <c r="IZ153" s="44"/>
      <c r="JA153" s="44"/>
      <c r="JB153" s="44"/>
      <c r="JC153" s="44"/>
      <c r="JD153" s="44"/>
      <c r="JE153" s="44"/>
      <c r="JF153" s="44"/>
      <c r="JG153" s="44"/>
      <c r="JH153" s="44"/>
      <c r="JI153" s="44"/>
      <c r="JJ153" s="44"/>
      <c r="JK153" s="44"/>
      <c r="JL153" s="44"/>
      <c r="JM153" s="44"/>
      <c r="JN153" s="44"/>
      <c r="JO153" s="44"/>
      <c r="JP153" s="44"/>
      <c r="JQ153" s="44"/>
      <c r="JR153" s="44"/>
      <c r="JS153" s="44"/>
      <c r="JT153" s="44"/>
      <c r="JU153" s="44"/>
      <c r="JV153" s="44"/>
      <c r="JW153" s="44"/>
      <c r="JX153" s="44"/>
      <c r="JY153" s="44"/>
      <c r="JZ153" s="44"/>
      <c r="KA153" s="44"/>
      <c r="KB153" s="44"/>
      <c r="KC153" s="44"/>
      <c r="KD153" s="44"/>
      <c r="KE153" s="44"/>
      <c r="KF153" s="44"/>
      <c r="KG153" s="44"/>
      <c r="KH153" s="44"/>
      <c r="KI153" s="44"/>
      <c r="KJ153" s="44"/>
      <c r="KK153" s="44"/>
      <c r="KL153" s="44"/>
      <c r="KM153" s="44"/>
      <c r="KN153" s="44"/>
      <c r="KO153" s="44"/>
      <c r="KP153" s="44"/>
      <c r="KQ153" s="44"/>
      <c r="KR153" s="44"/>
      <c r="KS153" s="44"/>
      <c r="KT153" s="44"/>
      <c r="KU153" s="44"/>
      <c r="KV153" s="44"/>
      <c r="KW153" s="44"/>
      <c r="KX153" s="44"/>
      <c r="KY153" s="44"/>
      <c r="KZ153" s="44"/>
      <c r="LA153" s="44"/>
      <c r="LB153" s="44"/>
      <c r="LC153" s="44"/>
      <c r="LD153" s="44"/>
      <c r="LE153" s="44"/>
      <c r="LF153" s="44"/>
      <c r="LG153" s="44"/>
      <c r="LH153" s="44"/>
      <c r="LI153" s="44"/>
      <c r="LJ153" s="44"/>
      <c r="LK153" s="44"/>
      <c r="LL153" s="44"/>
      <c r="LM153" s="44"/>
      <c r="LN153" s="44"/>
      <c r="LO153" s="44"/>
      <c r="LP153" s="44"/>
      <c r="LQ153" s="44"/>
      <c r="LR153" s="44"/>
      <c r="LS153" s="44"/>
      <c r="LT153" s="44"/>
      <c r="LU153" s="44"/>
      <c r="LV153" s="44"/>
      <c r="LW153" s="44"/>
      <c r="LX153" s="44"/>
      <c r="LY153" s="44"/>
      <c r="LZ153" s="44"/>
      <c r="MA153" s="44"/>
      <c r="MB153" s="44"/>
      <c r="MC153" s="44"/>
      <c r="MD153" s="44"/>
      <c r="ME153" s="44"/>
      <c r="MF153" s="44"/>
      <c r="MG153" s="44"/>
      <c r="MH153" s="44"/>
      <c r="MI153" s="44"/>
      <c r="MJ153" s="44"/>
      <c r="MK153" s="44"/>
      <c r="ML153" s="44"/>
      <c r="MM153" s="44"/>
      <c r="MN153" s="44"/>
      <c r="MO153" s="44"/>
      <c r="MP153" s="44"/>
      <c r="MQ153" s="44"/>
      <c r="MR153" s="44"/>
      <c r="MS153" s="44"/>
      <c r="MT153" s="44"/>
      <c r="MU153" s="44"/>
      <c r="MV153" s="44"/>
      <c r="MW153" s="44"/>
      <c r="MX153" s="44"/>
      <c r="MY153" s="44"/>
      <c r="MZ153" s="44"/>
      <c r="NA153" s="44"/>
      <c r="NB153" s="44"/>
      <c r="NC153" s="44"/>
      <c r="ND153" s="44"/>
      <c r="NE153" s="44"/>
      <c r="NF153" s="44"/>
      <c r="NG153" s="44"/>
      <c r="NH153" s="44"/>
      <c r="NI153" s="44"/>
      <c r="NJ153" s="44"/>
      <c r="NK153" s="44"/>
      <c r="NL153" s="44"/>
      <c r="NM153" s="44"/>
      <c r="NN153" s="44"/>
      <c r="NO153" s="44"/>
      <c r="NP153" s="44"/>
      <c r="NQ153" s="44"/>
      <c r="NR153" s="44"/>
      <c r="NS153" s="44"/>
      <c r="NT153" s="44"/>
      <c r="NU153" s="44"/>
      <c r="NV153" s="44"/>
      <c r="NW153" s="44"/>
      <c r="NX153" s="44"/>
      <c r="NY153" s="44"/>
      <c r="NZ153" s="44"/>
      <c r="OA153" s="44"/>
      <c r="OB153" s="44"/>
      <c r="OC153" s="44"/>
      <c r="OD153" s="44"/>
      <c r="OE153" s="44"/>
      <c r="OF153" s="44"/>
      <c r="OG153" s="44"/>
      <c r="OH153" s="44"/>
      <c r="OI153" s="44"/>
      <c r="OJ153" s="44"/>
      <c r="OK153" s="44"/>
      <c r="OL153" s="44"/>
      <c r="OM153" s="44"/>
      <c r="ON153" s="44"/>
      <c r="OO153" s="44"/>
      <c r="OP153" s="44"/>
      <c r="OQ153" s="44"/>
      <c r="OR153" s="44"/>
      <c r="OS153" s="44"/>
      <c r="OT153" s="44"/>
      <c r="OU153" s="44"/>
      <c r="OV153" s="44"/>
      <c r="OW153" s="44"/>
      <c r="OX153" s="44"/>
      <c r="OY153" s="44"/>
      <c r="OZ153" s="44"/>
      <c r="PA153" s="44"/>
      <c r="PB153" s="44"/>
      <c r="PC153" s="44"/>
      <c r="PD153" s="44"/>
      <c r="PE153" s="44"/>
      <c r="PF153" s="44"/>
      <c r="PG153" s="44"/>
      <c r="PH153" s="44"/>
      <c r="PI153" s="44"/>
      <c r="PJ153" s="44"/>
      <c r="PK153" s="44"/>
      <c r="PL153" s="44"/>
      <c r="PM153" s="44"/>
      <c r="PN153" s="44"/>
      <c r="PO153" s="44"/>
      <c r="PP153" s="44"/>
      <c r="PQ153" s="44"/>
      <c r="PR153" s="44"/>
      <c r="PS153" s="44"/>
      <c r="PT153" s="44"/>
      <c r="PU153" s="44"/>
      <c r="PV153" s="44"/>
      <c r="PW153" s="44"/>
      <c r="PX153" s="44"/>
      <c r="PY153" s="44"/>
      <c r="PZ153" s="44"/>
      <c r="QA153" s="44"/>
      <c r="QB153" s="44"/>
      <c r="QC153" s="44"/>
      <c r="QD153" s="44"/>
      <c r="QE153" s="44"/>
      <c r="QF153" s="44"/>
      <c r="QG153" s="44"/>
      <c r="QH153" s="44"/>
      <c r="QI153" s="44"/>
      <c r="QJ153" s="44"/>
      <c r="QK153" s="44"/>
      <c r="QL153" s="44"/>
      <c r="QM153" s="44"/>
      <c r="QN153" s="44"/>
      <c r="QO153" s="44"/>
      <c r="QP153" s="44"/>
      <c r="QQ153" s="44"/>
      <c r="QR153" s="44"/>
      <c r="QS153" s="44"/>
      <c r="QT153" s="44"/>
      <c r="QU153" s="44"/>
      <c r="QV153" s="44"/>
      <c r="QW153" s="44"/>
      <c r="QX153" s="44"/>
      <c r="QY153" s="44"/>
      <c r="QZ153" s="44"/>
      <c r="RA153" s="44"/>
      <c r="RB153" s="44"/>
      <c r="RC153" s="44"/>
      <c r="RD153" s="44"/>
      <c r="RE153" s="44"/>
      <c r="RF153" s="44"/>
      <c r="RG153" s="44"/>
      <c r="RH153" s="44"/>
      <c r="RI153" s="44"/>
      <c r="RJ153" s="44"/>
      <c r="RK153" s="44"/>
      <c r="RL153" s="44"/>
      <c r="RM153" s="44"/>
      <c r="RN153" s="44"/>
      <c r="RO153" s="44"/>
      <c r="RP153" s="44"/>
      <c r="RQ153" s="44"/>
      <c r="RR153" s="44"/>
      <c r="RS153" s="44"/>
      <c r="RT153" s="44"/>
      <c r="RU153" s="44"/>
      <c r="RV153" s="44"/>
      <c r="RW153" s="44"/>
      <c r="RX153" s="44"/>
      <c r="RY153" s="44"/>
      <c r="RZ153" s="44"/>
      <c r="SA153" s="44"/>
      <c r="SB153" s="44"/>
      <c r="SC153" s="44"/>
      <c r="SD153" s="44"/>
      <c r="SE153" s="44"/>
      <c r="SF153" s="44"/>
      <c r="SG153" s="44"/>
      <c r="SH153" s="44"/>
      <c r="SM153">
        <f>'GRR Data'!A149</f>
        <v>0</v>
      </c>
    </row>
    <row r="154" spans="1:507">
      <c r="A154" s="295">
        <v>75</v>
      </c>
      <c r="B154" s="40"/>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4"/>
      <c r="BP154" s="44"/>
      <c r="BQ154" s="44"/>
      <c r="BR154" s="44"/>
      <c r="BS154" s="44"/>
      <c r="BT154" s="44"/>
      <c r="BU154" s="44"/>
      <c r="BV154" s="44"/>
      <c r="BW154" s="44"/>
      <c r="BX154" s="44"/>
      <c r="BY154" s="44"/>
      <c r="BZ154" s="44"/>
      <c r="CA154" s="44"/>
      <c r="CB154" s="44"/>
      <c r="CC154" s="44"/>
      <c r="CD154" s="44"/>
      <c r="CE154" s="44"/>
      <c r="CF154" s="44"/>
      <c r="CG154" s="44"/>
      <c r="CH154" s="44"/>
      <c r="CI154" s="44"/>
      <c r="CJ154" s="44"/>
      <c r="CK154" s="44"/>
      <c r="CL154" s="44"/>
      <c r="CM154" s="44"/>
      <c r="CN154" s="44"/>
      <c r="CO154" s="44"/>
      <c r="CP154" s="44"/>
      <c r="CQ154" s="44"/>
      <c r="CR154" s="44"/>
      <c r="CS154" s="44"/>
      <c r="CT154" s="44"/>
      <c r="CU154" s="44"/>
      <c r="CV154" s="44"/>
      <c r="CW154" s="44"/>
      <c r="CX154" s="44"/>
      <c r="CY154" s="44"/>
      <c r="CZ154" s="44"/>
      <c r="DA154" s="44"/>
      <c r="DB154" s="44"/>
      <c r="DC154" s="44"/>
      <c r="DD154" s="44"/>
      <c r="DE154" s="44"/>
      <c r="DF154" s="44"/>
      <c r="DG154" s="44"/>
      <c r="DH154" s="44"/>
      <c r="DI154" s="44"/>
      <c r="DJ154" s="44"/>
      <c r="DK154" s="44"/>
      <c r="DL154" s="44"/>
      <c r="DM154" s="44"/>
      <c r="DN154" s="44"/>
      <c r="DO154" s="44"/>
      <c r="DP154" s="44"/>
      <c r="DQ154" s="44"/>
      <c r="DR154" s="44"/>
      <c r="DS154" s="44"/>
      <c r="DT154" s="44"/>
      <c r="DU154" s="44"/>
      <c r="DV154" s="44"/>
      <c r="DW154" s="44"/>
      <c r="DX154" s="44"/>
      <c r="DY154" s="44"/>
      <c r="DZ154" s="44"/>
      <c r="EA154" s="44"/>
      <c r="EB154" s="44"/>
      <c r="EC154" s="44"/>
      <c r="ED154" s="44"/>
      <c r="EE154" s="44"/>
      <c r="EF154" s="44"/>
      <c r="EG154" s="44"/>
      <c r="EH154" s="44"/>
      <c r="EI154" s="44"/>
      <c r="EJ154" s="44"/>
      <c r="EK154" s="44"/>
      <c r="EL154" s="44"/>
      <c r="EM154" s="44"/>
      <c r="EN154" s="44"/>
      <c r="EO154" s="44"/>
      <c r="EP154" s="44"/>
      <c r="EQ154" s="44"/>
      <c r="ER154" s="44"/>
      <c r="ES154" s="44"/>
      <c r="ET154" s="44"/>
      <c r="EU154" s="44"/>
      <c r="EV154" s="44"/>
      <c r="EW154" s="44"/>
      <c r="EX154" s="44"/>
      <c r="EY154" s="44"/>
      <c r="EZ154" s="44"/>
      <c r="FA154" s="44"/>
      <c r="FB154" s="44"/>
      <c r="FC154" s="44"/>
      <c r="FD154" s="44"/>
      <c r="FE154" s="44"/>
      <c r="FF154" s="44"/>
      <c r="FG154" s="44"/>
      <c r="FH154" s="44"/>
      <c r="FI154" s="44"/>
      <c r="FJ154" s="44"/>
      <c r="FK154" s="44"/>
      <c r="FL154" s="44"/>
      <c r="FM154" s="44"/>
      <c r="FN154" s="44"/>
      <c r="FO154" s="44"/>
      <c r="FP154" s="44"/>
      <c r="FQ154" s="44"/>
      <c r="FR154" s="44"/>
      <c r="FS154" s="44"/>
      <c r="FT154" s="44"/>
      <c r="FU154" s="44"/>
      <c r="FV154" s="44"/>
      <c r="FW154" s="44"/>
      <c r="FX154" s="44"/>
      <c r="FY154" s="44"/>
      <c r="FZ154" s="44"/>
      <c r="GA154" s="44"/>
      <c r="GB154" s="44"/>
      <c r="GC154" s="44"/>
      <c r="GD154" s="44"/>
      <c r="GE154" s="44"/>
      <c r="GF154" s="44"/>
      <c r="GG154" s="44"/>
      <c r="GH154" s="44"/>
      <c r="GI154" s="44"/>
      <c r="GJ154" s="44"/>
      <c r="GK154" s="44"/>
      <c r="GL154" s="44"/>
      <c r="GM154" s="44"/>
      <c r="GN154" s="44"/>
      <c r="GO154" s="44"/>
      <c r="GP154" s="44"/>
      <c r="GQ154" s="44"/>
      <c r="GR154" s="44"/>
      <c r="GS154" s="44"/>
      <c r="GT154" s="44"/>
      <c r="GU154" s="44"/>
      <c r="GV154" s="44"/>
      <c r="GW154" s="44"/>
      <c r="GX154" s="44"/>
      <c r="GY154" s="44"/>
      <c r="GZ154" s="44"/>
      <c r="HA154" s="44"/>
      <c r="HB154" s="44"/>
      <c r="HC154" s="44"/>
      <c r="HD154" s="44"/>
      <c r="HE154" s="44"/>
      <c r="HF154" s="44"/>
      <c r="HG154" s="44"/>
      <c r="HH154" s="44"/>
      <c r="HI154" s="44"/>
      <c r="HJ154" s="44"/>
      <c r="HK154" s="44"/>
      <c r="HL154" s="44"/>
      <c r="HM154" s="44"/>
      <c r="HN154" s="44"/>
      <c r="HO154" s="44"/>
      <c r="HP154" s="44"/>
      <c r="HQ154" s="44"/>
      <c r="HR154" s="44"/>
      <c r="HS154" s="44"/>
      <c r="HT154" s="44"/>
      <c r="HU154" s="44"/>
      <c r="HV154" s="44"/>
      <c r="HW154" s="44"/>
      <c r="HX154" s="44"/>
      <c r="HY154" s="44"/>
      <c r="HZ154" s="44"/>
      <c r="IA154" s="44"/>
      <c r="IB154" s="44"/>
      <c r="IC154" s="44"/>
      <c r="ID154" s="44"/>
      <c r="IE154" s="44"/>
      <c r="IF154" s="44"/>
      <c r="IG154" s="44"/>
      <c r="IH154" s="44"/>
      <c r="II154" s="44"/>
      <c r="IJ154" s="44"/>
      <c r="IK154" s="44"/>
      <c r="IL154" s="44"/>
      <c r="IM154" s="44"/>
      <c r="IN154" s="44"/>
      <c r="IO154" s="44"/>
      <c r="IP154" s="44"/>
      <c r="IQ154" s="44"/>
      <c r="IR154" s="44"/>
      <c r="IS154" s="44"/>
      <c r="IT154" s="44"/>
      <c r="IU154" s="44"/>
      <c r="IV154" s="44"/>
      <c r="IW154" s="44"/>
      <c r="IX154" s="44"/>
      <c r="IY154" s="44"/>
      <c r="IZ154" s="44"/>
      <c r="JA154" s="44"/>
      <c r="JB154" s="44"/>
      <c r="JC154" s="44"/>
      <c r="JD154" s="44"/>
      <c r="JE154" s="44"/>
      <c r="JF154" s="44"/>
      <c r="JG154" s="44"/>
      <c r="JH154" s="44"/>
      <c r="JI154" s="44"/>
      <c r="JJ154" s="44"/>
      <c r="JK154" s="44"/>
      <c r="JL154" s="44"/>
      <c r="JM154" s="44"/>
      <c r="JN154" s="44"/>
      <c r="JO154" s="44"/>
      <c r="JP154" s="44"/>
      <c r="JQ154" s="44"/>
      <c r="JR154" s="44"/>
      <c r="JS154" s="44"/>
      <c r="JT154" s="44"/>
      <c r="JU154" s="44"/>
      <c r="JV154" s="44"/>
      <c r="JW154" s="44"/>
      <c r="JX154" s="44"/>
      <c r="JY154" s="44"/>
      <c r="JZ154" s="44"/>
      <c r="KA154" s="44"/>
      <c r="KB154" s="44"/>
      <c r="KC154" s="44"/>
      <c r="KD154" s="44"/>
      <c r="KE154" s="44"/>
      <c r="KF154" s="44"/>
      <c r="KG154" s="44"/>
      <c r="KH154" s="44"/>
      <c r="KI154" s="44"/>
      <c r="KJ154" s="44"/>
      <c r="KK154" s="44"/>
      <c r="KL154" s="44"/>
      <c r="KM154" s="44"/>
      <c r="KN154" s="44"/>
      <c r="KO154" s="44"/>
      <c r="KP154" s="44"/>
      <c r="KQ154" s="44"/>
      <c r="KR154" s="44"/>
      <c r="KS154" s="44"/>
      <c r="KT154" s="44"/>
      <c r="KU154" s="44"/>
      <c r="KV154" s="44"/>
      <c r="KW154" s="44"/>
      <c r="KX154" s="44"/>
      <c r="KY154" s="44"/>
      <c r="KZ154" s="44"/>
      <c r="LA154" s="44"/>
      <c r="LB154" s="44"/>
      <c r="LC154" s="44"/>
      <c r="LD154" s="44"/>
      <c r="LE154" s="44"/>
      <c r="LF154" s="44"/>
      <c r="LG154" s="44"/>
      <c r="LH154" s="44"/>
      <c r="LI154" s="44"/>
      <c r="LJ154" s="44"/>
      <c r="LK154" s="44"/>
      <c r="LL154" s="44"/>
      <c r="LM154" s="44"/>
      <c r="LN154" s="44"/>
      <c r="LO154" s="44"/>
      <c r="LP154" s="44"/>
      <c r="LQ154" s="44"/>
      <c r="LR154" s="44"/>
      <c r="LS154" s="44"/>
      <c r="LT154" s="44"/>
      <c r="LU154" s="44"/>
      <c r="LV154" s="44"/>
      <c r="LW154" s="44"/>
      <c r="LX154" s="44"/>
      <c r="LY154" s="44"/>
      <c r="LZ154" s="44"/>
      <c r="MA154" s="44"/>
      <c r="MB154" s="44"/>
      <c r="MC154" s="44"/>
      <c r="MD154" s="44"/>
      <c r="ME154" s="44"/>
      <c r="MF154" s="44"/>
      <c r="MG154" s="44"/>
      <c r="MH154" s="44"/>
      <c r="MI154" s="44"/>
      <c r="MJ154" s="44"/>
      <c r="MK154" s="44"/>
      <c r="ML154" s="44"/>
      <c r="MM154" s="44"/>
      <c r="MN154" s="44"/>
      <c r="MO154" s="44"/>
      <c r="MP154" s="44"/>
      <c r="MQ154" s="44"/>
      <c r="MR154" s="44"/>
      <c r="MS154" s="44"/>
      <c r="MT154" s="44"/>
      <c r="MU154" s="44"/>
      <c r="MV154" s="44"/>
      <c r="MW154" s="44"/>
      <c r="MX154" s="44"/>
      <c r="MY154" s="44"/>
      <c r="MZ154" s="44"/>
      <c r="NA154" s="44"/>
      <c r="NB154" s="44"/>
      <c r="NC154" s="44"/>
      <c r="ND154" s="44"/>
      <c r="NE154" s="44"/>
      <c r="NF154" s="44"/>
      <c r="NG154" s="44"/>
      <c r="NH154" s="44"/>
      <c r="NI154" s="44"/>
      <c r="NJ154" s="44"/>
      <c r="NK154" s="44"/>
      <c r="NL154" s="44"/>
      <c r="NM154" s="44"/>
      <c r="NN154" s="44"/>
      <c r="NO154" s="44"/>
      <c r="NP154" s="44"/>
      <c r="NQ154" s="44"/>
      <c r="NR154" s="44"/>
      <c r="NS154" s="44"/>
      <c r="NT154" s="44"/>
      <c r="NU154" s="44"/>
      <c r="NV154" s="44"/>
      <c r="NW154" s="44"/>
      <c r="NX154" s="44"/>
      <c r="NY154" s="44"/>
      <c r="NZ154" s="44"/>
      <c r="OA154" s="44"/>
      <c r="OB154" s="44"/>
      <c r="OC154" s="44"/>
      <c r="OD154" s="44"/>
      <c r="OE154" s="44"/>
      <c r="OF154" s="44"/>
      <c r="OG154" s="44"/>
      <c r="OH154" s="44"/>
      <c r="OI154" s="44"/>
      <c r="OJ154" s="44"/>
      <c r="OK154" s="44"/>
      <c r="OL154" s="44"/>
      <c r="OM154" s="44"/>
      <c r="ON154" s="44"/>
      <c r="OO154" s="44"/>
      <c r="OP154" s="44"/>
      <c r="OQ154" s="44"/>
      <c r="OR154" s="44"/>
      <c r="OS154" s="44"/>
      <c r="OT154" s="44"/>
      <c r="OU154" s="44"/>
      <c r="OV154" s="44"/>
      <c r="OW154" s="44"/>
      <c r="OX154" s="44"/>
      <c r="OY154" s="44"/>
      <c r="OZ154" s="44"/>
      <c r="PA154" s="44"/>
      <c r="PB154" s="44"/>
      <c r="PC154" s="44"/>
      <c r="PD154" s="44"/>
      <c r="PE154" s="44"/>
      <c r="PF154" s="44"/>
      <c r="PG154" s="44"/>
      <c r="PH154" s="44"/>
      <c r="PI154" s="44"/>
      <c r="PJ154" s="44"/>
      <c r="PK154" s="44"/>
      <c r="PL154" s="44"/>
      <c r="PM154" s="44"/>
      <c r="PN154" s="44"/>
      <c r="PO154" s="44"/>
      <c r="PP154" s="44"/>
      <c r="PQ154" s="44"/>
      <c r="PR154" s="44"/>
      <c r="PS154" s="44"/>
      <c r="PT154" s="44"/>
      <c r="PU154" s="44"/>
      <c r="PV154" s="44"/>
      <c r="PW154" s="44"/>
      <c r="PX154" s="44"/>
      <c r="PY154" s="44"/>
      <c r="PZ154" s="44"/>
      <c r="QA154" s="44"/>
      <c r="QB154" s="44"/>
      <c r="QC154" s="44"/>
      <c r="QD154" s="44"/>
      <c r="QE154" s="44"/>
      <c r="QF154" s="44"/>
      <c r="QG154" s="44"/>
      <c r="QH154" s="44"/>
      <c r="QI154" s="44"/>
      <c r="QJ154" s="44"/>
      <c r="QK154" s="44"/>
      <c r="QL154" s="44"/>
      <c r="QM154" s="44"/>
      <c r="QN154" s="44"/>
      <c r="QO154" s="44"/>
      <c r="QP154" s="44"/>
      <c r="QQ154" s="44"/>
      <c r="QR154" s="44"/>
      <c r="QS154" s="44"/>
      <c r="QT154" s="44"/>
      <c r="QU154" s="44"/>
      <c r="QV154" s="44"/>
      <c r="QW154" s="44"/>
      <c r="QX154" s="44"/>
      <c r="QY154" s="44"/>
      <c r="QZ154" s="44"/>
      <c r="RA154" s="44"/>
      <c r="RB154" s="44"/>
      <c r="RC154" s="44"/>
      <c r="RD154" s="44"/>
      <c r="RE154" s="44"/>
      <c r="RF154" s="44"/>
      <c r="RG154" s="44"/>
      <c r="RH154" s="44"/>
      <c r="RI154" s="44"/>
      <c r="RJ154" s="44"/>
      <c r="RK154" s="44"/>
      <c r="RL154" s="44"/>
      <c r="RM154" s="44"/>
      <c r="RN154" s="44"/>
      <c r="RO154" s="44"/>
      <c r="RP154" s="44"/>
      <c r="RQ154" s="44"/>
      <c r="RR154" s="44"/>
      <c r="RS154" s="44"/>
      <c r="RT154" s="44"/>
      <c r="RU154" s="44"/>
      <c r="RV154" s="44"/>
      <c r="RW154" s="44"/>
      <c r="RX154" s="44"/>
      <c r="RY154" s="44"/>
      <c r="RZ154" s="44"/>
      <c r="SA154" s="44"/>
      <c r="SB154" s="44"/>
      <c r="SC154" s="44"/>
      <c r="SD154" s="44"/>
      <c r="SE154" s="44"/>
      <c r="SF154" s="44"/>
      <c r="SG154" s="44"/>
      <c r="SH154" s="44"/>
      <c r="SM154">
        <f>'GRR Data'!A150</f>
        <v>0</v>
      </c>
    </row>
    <row r="155" spans="1:507">
      <c r="A155" s="295">
        <v>76</v>
      </c>
      <c r="B155" s="40"/>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4"/>
      <c r="BY155" s="44"/>
      <c r="BZ155" s="44"/>
      <c r="CA155" s="44"/>
      <c r="CB155" s="44"/>
      <c r="CC155" s="44"/>
      <c r="CD155" s="44"/>
      <c r="CE155" s="44"/>
      <c r="CF155" s="44"/>
      <c r="CG155" s="44"/>
      <c r="CH155" s="44"/>
      <c r="CI155" s="44"/>
      <c r="CJ155" s="44"/>
      <c r="CK155" s="44"/>
      <c r="CL155" s="44"/>
      <c r="CM155" s="44"/>
      <c r="CN155" s="44"/>
      <c r="CO155" s="44"/>
      <c r="CP155" s="44"/>
      <c r="CQ155" s="44"/>
      <c r="CR155" s="44"/>
      <c r="CS155" s="44"/>
      <c r="CT155" s="44"/>
      <c r="CU155" s="44"/>
      <c r="CV155" s="44"/>
      <c r="CW155" s="44"/>
      <c r="CX155" s="44"/>
      <c r="CY155" s="44"/>
      <c r="CZ155" s="44"/>
      <c r="DA155" s="44"/>
      <c r="DB155" s="44"/>
      <c r="DC155" s="44"/>
      <c r="DD155" s="44"/>
      <c r="DE155" s="44"/>
      <c r="DF155" s="44"/>
      <c r="DG155" s="44"/>
      <c r="DH155" s="44"/>
      <c r="DI155" s="44"/>
      <c r="DJ155" s="44"/>
      <c r="DK155" s="44"/>
      <c r="DL155" s="44"/>
      <c r="DM155" s="44"/>
      <c r="DN155" s="44"/>
      <c r="DO155" s="44"/>
      <c r="DP155" s="44"/>
      <c r="DQ155" s="44"/>
      <c r="DR155" s="44"/>
      <c r="DS155" s="44"/>
      <c r="DT155" s="44"/>
      <c r="DU155" s="44"/>
      <c r="DV155" s="44"/>
      <c r="DW155" s="44"/>
      <c r="DX155" s="44"/>
      <c r="DY155" s="44"/>
      <c r="DZ155" s="44"/>
      <c r="EA155" s="44"/>
      <c r="EB155" s="44"/>
      <c r="EC155" s="44"/>
      <c r="ED155" s="44"/>
      <c r="EE155" s="44"/>
      <c r="EF155" s="44"/>
      <c r="EG155" s="44"/>
      <c r="EH155" s="44"/>
      <c r="EI155" s="44"/>
      <c r="EJ155" s="44"/>
      <c r="EK155" s="44"/>
      <c r="EL155" s="44"/>
      <c r="EM155" s="44"/>
      <c r="EN155" s="44"/>
      <c r="EO155" s="44"/>
      <c r="EP155" s="44"/>
      <c r="EQ155" s="44"/>
      <c r="ER155" s="44"/>
      <c r="ES155" s="44"/>
      <c r="ET155" s="44"/>
      <c r="EU155" s="44"/>
      <c r="EV155" s="44"/>
      <c r="EW155" s="44"/>
      <c r="EX155" s="44"/>
      <c r="EY155" s="44"/>
      <c r="EZ155" s="44"/>
      <c r="FA155" s="44"/>
      <c r="FB155" s="44"/>
      <c r="FC155" s="44"/>
      <c r="FD155" s="44"/>
      <c r="FE155" s="44"/>
      <c r="FF155" s="44"/>
      <c r="FG155" s="44"/>
      <c r="FH155" s="44"/>
      <c r="FI155" s="44"/>
      <c r="FJ155" s="44"/>
      <c r="FK155" s="44"/>
      <c r="FL155" s="44"/>
      <c r="FM155" s="44"/>
      <c r="FN155" s="44"/>
      <c r="FO155" s="44"/>
      <c r="FP155" s="44"/>
      <c r="FQ155" s="44"/>
      <c r="FR155" s="44"/>
      <c r="FS155" s="44"/>
      <c r="FT155" s="44"/>
      <c r="FU155" s="44"/>
      <c r="FV155" s="44"/>
      <c r="FW155" s="44"/>
      <c r="FX155" s="44"/>
      <c r="FY155" s="44"/>
      <c r="FZ155" s="44"/>
      <c r="GA155" s="44"/>
      <c r="GB155" s="44"/>
      <c r="GC155" s="44"/>
      <c r="GD155" s="44"/>
      <c r="GE155" s="44"/>
      <c r="GF155" s="44"/>
      <c r="GG155" s="44"/>
      <c r="GH155" s="44"/>
      <c r="GI155" s="44"/>
      <c r="GJ155" s="44"/>
      <c r="GK155" s="44"/>
      <c r="GL155" s="44"/>
      <c r="GM155" s="44"/>
      <c r="GN155" s="44"/>
      <c r="GO155" s="44"/>
      <c r="GP155" s="44"/>
      <c r="GQ155" s="44"/>
      <c r="GR155" s="44"/>
      <c r="GS155" s="44"/>
      <c r="GT155" s="44"/>
      <c r="GU155" s="44"/>
      <c r="GV155" s="44"/>
      <c r="GW155" s="44"/>
      <c r="GX155" s="44"/>
      <c r="GY155" s="44"/>
      <c r="GZ155" s="44"/>
      <c r="HA155" s="44"/>
      <c r="HB155" s="44"/>
      <c r="HC155" s="44"/>
      <c r="HD155" s="44"/>
      <c r="HE155" s="44"/>
      <c r="HF155" s="44"/>
      <c r="HG155" s="44"/>
      <c r="HH155" s="44"/>
      <c r="HI155" s="44"/>
      <c r="HJ155" s="44"/>
      <c r="HK155" s="44"/>
      <c r="HL155" s="44"/>
      <c r="HM155" s="44"/>
      <c r="HN155" s="44"/>
      <c r="HO155" s="44"/>
      <c r="HP155" s="44"/>
      <c r="HQ155" s="44"/>
      <c r="HR155" s="44"/>
      <c r="HS155" s="44"/>
      <c r="HT155" s="44"/>
      <c r="HU155" s="44"/>
      <c r="HV155" s="44"/>
      <c r="HW155" s="44"/>
      <c r="HX155" s="44"/>
      <c r="HY155" s="44"/>
      <c r="HZ155" s="44"/>
      <c r="IA155" s="44"/>
      <c r="IB155" s="44"/>
      <c r="IC155" s="44"/>
      <c r="ID155" s="44"/>
      <c r="IE155" s="44"/>
      <c r="IF155" s="44"/>
      <c r="IG155" s="44"/>
      <c r="IH155" s="44"/>
      <c r="II155" s="44"/>
      <c r="IJ155" s="44"/>
      <c r="IK155" s="44"/>
      <c r="IL155" s="44"/>
      <c r="IM155" s="44"/>
      <c r="IN155" s="44"/>
      <c r="IO155" s="44"/>
      <c r="IP155" s="44"/>
      <c r="IQ155" s="44"/>
      <c r="IR155" s="44"/>
      <c r="IS155" s="44"/>
      <c r="IT155" s="44"/>
      <c r="IU155" s="44"/>
      <c r="IV155" s="44"/>
      <c r="IW155" s="44"/>
      <c r="IX155" s="44"/>
      <c r="IY155" s="44"/>
      <c r="IZ155" s="44"/>
      <c r="JA155" s="44"/>
      <c r="JB155" s="44"/>
      <c r="JC155" s="44"/>
      <c r="JD155" s="44"/>
      <c r="JE155" s="44"/>
      <c r="JF155" s="44"/>
      <c r="JG155" s="44"/>
      <c r="JH155" s="44"/>
      <c r="JI155" s="44"/>
      <c r="JJ155" s="44"/>
      <c r="JK155" s="44"/>
      <c r="JL155" s="44"/>
      <c r="JM155" s="44"/>
      <c r="JN155" s="44"/>
      <c r="JO155" s="44"/>
      <c r="JP155" s="44"/>
      <c r="JQ155" s="44"/>
      <c r="JR155" s="44"/>
      <c r="JS155" s="44"/>
      <c r="JT155" s="44"/>
      <c r="JU155" s="44"/>
      <c r="JV155" s="44"/>
      <c r="JW155" s="44"/>
      <c r="JX155" s="44"/>
      <c r="JY155" s="44"/>
      <c r="JZ155" s="44"/>
      <c r="KA155" s="44"/>
      <c r="KB155" s="44"/>
      <c r="KC155" s="44"/>
      <c r="KD155" s="44"/>
      <c r="KE155" s="44"/>
      <c r="KF155" s="44"/>
      <c r="KG155" s="44"/>
      <c r="KH155" s="44"/>
      <c r="KI155" s="44"/>
      <c r="KJ155" s="44"/>
      <c r="KK155" s="44"/>
      <c r="KL155" s="44"/>
      <c r="KM155" s="44"/>
      <c r="KN155" s="44"/>
      <c r="KO155" s="44"/>
      <c r="KP155" s="44"/>
      <c r="KQ155" s="44"/>
      <c r="KR155" s="44"/>
      <c r="KS155" s="44"/>
      <c r="KT155" s="44"/>
      <c r="KU155" s="44"/>
      <c r="KV155" s="44"/>
      <c r="KW155" s="44"/>
      <c r="KX155" s="44"/>
      <c r="KY155" s="44"/>
      <c r="KZ155" s="44"/>
      <c r="LA155" s="44"/>
      <c r="LB155" s="44"/>
      <c r="LC155" s="44"/>
      <c r="LD155" s="44"/>
      <c r="LE155" s="44"/>
      <c r="LF155" s="44"/>
      <c r="LG155" s="44"/>
      <c r="LH155" s="44"/>
      <c r="LI155" s="44"/>
      <c r="LJ155" s="44"/>
      <c r="LK155" s="44"/>
      <c r="LL155" s="44"/>
      <c r="LM155" s="44"/>
      <c r="LN155" s="44"/>
      <c r="LO155" s="44"/>
      <c r="LP155" s="44"/>
      <c r="LQ155" s="44"/>
      <c r="LR155" s="44"/>
      <c r="LS155" s="44"/>
      <c r="LT155" s="44"/>
      <c r="LU155" s="44"/>
      <c r="LV155" s="44"/>
      <c r="LW155" s="44"/>
      <c r="LX155" s="44"/>
      <c r="LY155" s="44"/>
      <c r="LZ155" s="44"/>
      <c r="MA155" s="44"/>
      <c r="MB155" s="44"/>
      <c r="MC155" s="44"/>
      <c r="MD155" s="44"/>
      <c r="ME155" s="44"/>
      <c r="MF155" s="44"/>
      <c r="MG155" s="44"/>
      <c r="MH155" s="44"/>
      <c r="MI155" s="44"/>
      <c r="MJ155" s="44"/>
      <c r="MK155" s="44"/>
      <c r="ML155" s="44"/>
      <c r="MM155" s="44"/>
      <c r="MN155" s="44"/>
      <c r="MO155" s="44"/>
      <c r="MP155" s="44"/>
      <c r="MQ155" s="44"/>
      <c r="MR155" s="44"/>
      <c r="MS155" s="44"/>
      <c r="MT155" s="44"/>
      <c r="MU155" s="44"/>
      <c r="MV155" s="44"/>
      <c r="MW155" s="44"/>
      <c r="MX155" s="44"/>
      <c r="MY155" s="44"/>
      <c r="MZ155" s="44"/>
      <c r="NA155" s="44"/>
      <c r="NB155" s="44"/>
      <c r="NC155" s="44"/>
      <c r="ND155" s="44"/>
      <c r="NE155" s="44"/>
      <c r="NF155" s="44"/>
      <c r="NG155" s="44"/>
      <c r="NH155" s="44"/>
      <c r="NI155" s="44"/>
      <c r="NJ155" s="44"/>
      <c r="NK155" s="44"/>
      <c r="NL155" s="44"/>
      <c r="NM155" s="44"/>
      <c r="NN155" s="44"/>
      <c r="NO155" s="44"/>
      <c r="NP155" s="44"/>
      <c r="NQ155" s="44"/>
      <c r="NR155" s="44"/>
      <c r="NS155" s="44"/>
      <c r="NT155" s="44"/>
      <c r="NU155" s="44"/>
      <c r="NV155" s="44"/>
      <c r="NW155" s="44"/>
      <c r="NX155" s="44"/>
      <c r="NY155" s="44"/>
      <c r="NZ155" s="44"/>
      <c r="OA155" s="44"/>
      <c r="OB155" s="44"/>
      <c r="OC155" s="44"/>
      <c r="OD155" s="44"/>
      <c r="OE155" s="44"/>
      <c r="OF155" s="44"/>
      <c r="OG155" s="44"/>
      <c r="OH155" s="44"/>
      <c r="OI155" s="44"/>
      <c r="OJ155" s="44"/>
      <c r="OK155" s="44"/>
      <c r="OL155" s="44"/>
      <c r="OM155" s="44"/>
      <c r="ON155" s="44"/>
      <c r="OO155" s="44"/>
      <c r="OP155" s="44"/>
      <c r="OQ155" s="44"/>
      <c r="OR155" s="44"/>
      <c r="OS155" s="44"/>
      <c r="OT155" s="44"/>
      <c r="OU155" s="44"/>
      <c r="OV155" s="44"/>
      <c r="OW155" s="44"/>
      <c r="OX155" s="44"/>
      <c r="OY155" s="44"/>
      <c r="OZ155" s="44"/>
      <c r="PA155" s="44"/>
      <c r="PB155" s="44"/>
      <c r="PC155" s="44"/>
      <c r="PD155" s="44"/>
      <c r="PE155" s="44"/>
      <c r="PF155" s="44"/>
      <c r="PG155" s="44"/>
      <c r="PH155" s="44"/>
      <c r="PI155" s="44"/>
      <c r="PJ155" s="44"/>
      <c r="PK155" s="44"/>
      <c r="PL155" s="44"/>
      <c r="PM155" s="44"/>
      <c r="PN155" s="44"/>
      <c r="PO155" s="44"/>
      <c r="PP155" s="44"/>
      <c r="PQ155" s="44"/>
      <c r="PR155" s="44"/>
      <c r="PS155" s="44"/>
      <c r="PT155" s="44"/>
      <c r="PU155" s="44"/>
      <c r="PV155" s="44"/>
      <c r="PW155" s="44"/>
      <c r="PX155" s="44"/>
      <c r="PY155" s="44"/>
      <c r="PZ155" s="44"/>
      <c r="QA155" s="44"/>
      <c r="QB155" s="44"/>
      <c r="QC155" s="44"/>
      <c r="QD155" s="44"/>
      <c r="QE155" s="44"/>
      <c r="QF155" s="44"/>
      <c r="QG155" s="44"/>
      <c r="QH155" s="44"/>
      <c r="QI155" s="44"/>
      <c r="QJ155" s="44"/>
      <c r="QK155" s="44"/>
      <c r="QL155" s="44"/>
      <c r="QM155" s="44"/>
      <c r="QN155" s="44"/>
      <c r="QO155" s="44"/>
      <c r="QP155" s="44"/>
      <c r="QQ155" s="44"/>
      <c r="QR155" s="44"/>
      <c r="QS155" s="44"/>
      <c r="QT155" s="44"/>
      <c r="QU155" s="44"/>
      <c r="QV155" s="44"/>
      <c r="QW155" s="44"/>
      <c r="QX155" s="44"/>
      <c r="QY155" s="44"/>
      <c r="QZ155" s="44"/>
      <c r="RA155" s="44"/>
      <c r="RB155" s="44"/>
      <c r="RC155" s="44"/>
      <c r="RD155" s="44"/>
      <c r="RE155" s="44"/>
      <c r="RF155" s="44"/>
      <c r="RG155" s="44"/>
      <c r="RH155" s="44"/>
      <c r="RI155" s="44"/>
      <c r="RJ155" s="44"/>
      <c r="RK155" s="44"/>
      <c r="RL155" s="44"/>
      <c r="RM155" s="44"/>
      <c r="RN155" s="44"/>
      <c r="RO155" s="44"/>
      <c r="RP155" s="44"/>
      <c r="RQ155" s="44"/>
      <c r="RR155" s="44"/>
      <c r="RS155" s="44"/>
      <c r="RT155" s="44"/>
      <c r="RU155" s="44"/>
      <c r="RV155" s="44"/>
      <c r="RW155" s="44"/>
      <c r="RX155" s="44"/>
      <c r="RY155" s="44"/>
      <c r="RZ155" s="44"/>
      <c r="SA155" s="44"/>
      <c r="SB155" s="44"/>
      <c r="SC155" s="44"/>
      <c r="SD155" s="44"/>
      <c r="SE155" s="44"/>
      <c r="SF155" s="44"/>
      <c r="SG155" s="44"/>
      <c r="SH155" s="44"/>
      <c r="SM155">
        <f>'GRR Data'!A151</f>
        <v>0</v>
      </c>
    </row>
    <row r="156" spans="1:507">
      <c r="A156" s="295">
        <v>77</v>
      </c>
      <c r="B156" s="40"/>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c r="BL156" s="44"/>
      <c r="BM156" s="44"/>
      <c r="BN156" s="44"/>
      <c r="BO156" s="44"/>
      <c r="BP156" s="44"/>
      <c r="BQ156" s="44"/>
      <c r="BR156" s="44"/>
      <c r="BS156" s="44"/>
      <c r="BT156" s="44"/>
      <c r="BU156" s="44"/>
      <c r="BV156" s="44"/>
      <c r="BW156" s="44"/>
      <c r="BX156" s="44"/>
      <c r="BY156" s="44"/>
      <c r="BZ156" s="44"/>
      <c r="CA156" s="44"/>
      <c r="CB156" s="44"/>
      <c r="CC156" s="44"/>
      <c r="CD156" s="44"/>
      <c r="CE156" s="44"/>
      <c r="CF156" s="44"/>
      <c r="CG156" s="44"/>
      <c r="CH156" s="44"/>
      <c r="CI156" s="44"/>
      <c r="CJ156" s="44"/>
      <c r="CK156" s="44"/>
      <c r="CL156" s="44"/>
      <c r="CM156" s="44"/>
      <c r="CN156" s="44"/>
      <c r="CO156" s="44"/>
      <c r="CP156" s="44"/>
      <c r="CQ156" s="44"/>
      <c r="CR156" s="44"/>
      <c r="CS156" s="44"/>
      <c r="CT156" s="44"/>
      <c r="CU156" s="44"/>
      <c r="CV156" s="44"/>
      <c r="CW156" s="44"/>
      <c r="CX156" s="44"/>
      <c r="CY156" s="44"/>
      <c r="CZ156" s="44"/>
      <c r="DA156" s="44"/>
      <c r="DB156" s="44"/>
      <c r="DC156" s="44"/>
      <c r="DD156" s="44"/>
      <c r="DE156" s="44"/>
      <c r="DF156" s="44"/>
      <c r="DG156" s="44"/>
      <c r="DH156" s="44"/>
      <c r="DI156" s="44"/>
      <c r="DJ156" s="44"/>
      <c r="DK156" s="44"/>
      <c r="DL156" s="44"/>
      <c r="DM156" s="44"/>
      <c r="DN156" s="44"/>
      <c r="DO156" s="44"/>
      <c r="DP156" s="44"/>
      <c r="DQ156" s="44"/>
      <c r="DR156" s="44"/>
      <c r="DS156" s="44"/>
      <c r="DT156" s="44"/>
      <c r="DU156" s="44"/>
      <c r="DV156" s="44"/>
      <c r="DW156" s="44"/>
      <c r="DX156" s="44"/>
      <c r="DY156" s="44"/>
      <c r="DZ156" s="44"/>
      <c r="EA156" s="44"/>
      <c r="EB156" s="44"/>
      <c r="EC156" s="44"/>
      <c r="ED156" s="44"/>
      <c r="EE156" s="44"/>
      <c r="EF156" s="44"/>
      <c r="EG156" s="44"/>
      <c r="EH156" s="44"/>
      <c r="EI156" s="44"/>
      <c r="EJ156" s="44"/>
      <c r="EK156" s="44"/>
      <c r="EL156" s="44"/>
      <c r="EM156" s="44"/>
      <c r="EN156" s="44"/>
      <c r="EO156" s="44"/>
      <c r="EP156" s="44"/>
      <c r="EQ156" s="44"/>
      <c r="ER156" s="44"/>
      <c r="ES156" s="44"/>
      <c r="ET156" s="44"/>
      <c r="EU156" s="44"/>
      <c r="EV156" s="44"/>
      <c r="EW156" s="44"/>
      <c r="EX156" s="44"/>
      <c r="EY156" s="44"/>
      <c r="EZ156" s="44"/>
      <c r="FA156" s="44"/>
      <c r="FB156" s="44"/>
      <c r="FC156" s="44"/>
      <c r="FD156" s="44"/>
      <c r="FE156" s="44"/>
      <c r="FF156" s="44"/>
      <c r="FG156" s="44"/>
      <c r="FH156" s="44"/>
      <c r="FI156" s="44"/>
      <c r="FJ156" s="44"/>
      <c r="FK156" s="44"/>
      <c r="FL156" s="44"/>
      <c r="FM156" s="44"/>
      <c r="FN156" s="44"/>
      <c r="FO156" s="44"/>
      <c r="FP156" s="44"/>
      <c r="FQ156" s="44"/>
      <c r="FR156" s="44"/>
      <c r="FS156" s="44"/>
      <c r="FT156" s="44"/>
      <c r="FU156" s="44"/>
      <c r="FV156" s="44"/>
      <c r="FW156" s="44"/>
      <c r="FX156" s="44"/>
      <c r="FY156" s="44"/>
      <c r="FZ156" s="44"/>
      <c r="GA156" s="44"/>
      <c r="GB156" s="44"/>
      <c r="GC156" s="44"/>
      <c r="GD156" s="44"/>
      <c r="GE156" s="44"/>
      <c r="GF156" s="44"/>
      <c r="GG156" s="44"/>
      <c r="GH156" s="44"/>
      <c r="GI156" s="44"/>
      <c r="GJ156" s="44"/>
      <c r="GK156" s="44"/>
      <c r="GL156" s="44"/>
      <c r="GM156" s="44"/>
      <c r="GN156" s="44"/>
      <c r="GO156" s="44"/>
      <c r="GP156" s="44"/>
      <c r="GQ156" s="44"/>
      <c r="GR156" s="44"/>
      <c r="GS156" s="44"/>
      <c r="GT156" s="44"/>
      <c r="GU156" s="44"/>
      <c r="GV156" s="44"/>
      <c r="GW156" s="44"/>
      <c r="GX156" s="44"/>
      <c r="GY156" s="44"/>
      <c r="GZ156" s="44"/>
      <c r="HA156" s="44"/>
      <c r="HB156" s="44"/>
      <c r="HC156" s="44"/>
      <c r="HD156" s="44"/>
      <c r="HE156" s="44"/>
      <c r="HF156" s="44"/>
      <c r="HG156" s="44"/>
      <c r="HH156" s="44"/>
      <c r="HI156" s="44"/>
      <c r="HJ156" s="44"/>
      <c r="HK156" s="44"/>
      <c r="HL156" s="44"/>
      <c r="HM156" s="44"/>
      <c r="HN156" s="44"/>
      <c r="HO156" s="44"/>
      <c r="HP156" s="44"/>
      <c r="HQ156" s="44"/>
      <c r="HR156" s="44"/>
      <c r="HS156" s="44"/>
      <c r="HT156" s="44"/>
      <c r="HU156" s="44"/>
      <c r="HV156" s="44"/>
      <c r="HW156" s="44"/>
      <c r="HX156" s="44"/>
      <c r="HY156" s="44"/>
      <c r="HZ156" s="44"/>
      <c r="IA156" s="44"/>
      <c r="IB156" s="44"/>
      <c r="IC156" s="44"/>
      <c r="ID156" s="44"/>
      <c r="IE156" s="44"/>
      <c r="IF156" s="44"/>
      <c r="IG156" s="44"/>
      <c r="IH156" s="44"/>
      <c r="II156" s="44"/>
      <c r="IJ156" s="44"/>
      <c r="IK156" s="44"/>
      <c r="IL156" s="44"/>
      <c r="IM156" s="44"/>
      <c r="IN156" s="44"/>
      <c r="IO156" s="44"/>
      <c r="IP156" s="44"/>
      <c r="IQ156" s="44"/>
      <c r="IR156" s="44"/>
      <c r="IS156" s="44"/>
      <c r="IT156" s="44"/>
      <c r="IU156" s="44"/>
      <c r="IV156" s="44"/>
      <c r="IW156" s="44"/>
      <c r="IX156" s="44"/>
      <c r="IY156" s="44"/>
      <c r="IZ156" s="44"/>
      <c r="JA156" s="44"/>
      <c r="JB156" s="44"/>
      <c r="JC156" s="44"/>
      <c r="JD156" s="44"/>
      <c r="JE156" s="44"/>
      <c r="JF156" s="44"/>
      <c r="JG156" s="44"/>
      <c r="JH156" s="44"/>
      <c r="JI156" s="44"/>
      <c r="JJ156" s="44"/>
      <c r="JK156" s="44"/>
      <c r="JL156" s="44"/>
      <c r="JM156" s="44"/>
      <c r="JN156" s="44"/>
      <c r="JO156" s="44"/>
      <c r="JP156" s="44"/>
      <c r="JQ156" s="44"/>
      <c r="JR156" s="44"/>
      <c r="JS156" s="44"/>
      <c r="JT156" s="44"/>
      <c r="JU156" s="44"/>
      <c r="JV156" s="44"/>
      <c r="JW156" s="44"/>
      <c r="JX156" s="44"/>
      <c r="JY156" s="44"/>
      <c r="JZ156" s="44"/>
      <c r="KA156" s="44"/>
      <c r="KB156" s="44"/>
      <c r="KC156" s="44"/>
      <c r="KD156" s="44"/>
      <c r="KE156" s="44"/>
      <c r="KF156" s="44"/>
      <c r="KG156" s="44"/>
      <c r="KH156" s="44"/>
      <c r="KI156" s="44"/>
      <c r="KJ156" s="44"/>
      <c r="KK156" s="44"/>
      <c r="KL156" s="44"/>
      <c r="KM156" s="44"/>
      <c r="KN156" s="44"/>
      <c r="KO156" s="44"/>
      <c r="KP156" s="44"/>
      <c r="KQ156" s="44"/>
      <c r="KR156" s="44"/>
      <c r="KS156" s="44"/>
      <c r="KT156" s="44"/>
      <c r="KU156" s="44"/>
      <c r="KV156" s="44"/>
      <c r="KW156" s="44"/>
      <c r="KX156" s="44"/>
      <c r="KY156" s="44"/>
      <c r="KZ156" s="44"/>
      <c r="LA156" s="44"/>
      <c r="LB156" s="44"/>
      <c r="LC156" s="44"/>
      <c r="LD156" s="44"/>
      <c r="LE156" s="44"/>
      <c r="LF156" s="44"/>
      <c r="LG156" s="44"/>
      <c r="LH156" s="44"/>
      <c r="LI156" s="44"/>
      <c r="LJ156" s="44"/>
      <c r="LK156" s="44"/>
      <c r="LL156" s="44"/>
      <c r="LM156" s="44"/>
      <c r="LN156" s="44"/>
      <c r="LO156" s="44"/>
      <c r="LP156" s="44"/>
      <c r="LQ156" s="44"/>
      <c r="LR156" s="44"/>
      <c r="LS156" s="44"/>
      <c r="LT156" s="44"/>
      <c r="LU156" s="44"/>
      <c r="LV156" s="44"/>
      <c r="LW156" s="44"/>
      <c r="LX156" s="44"/>
      <c r="LY156" s="44"/>
      <c r="LZ156" s="44"/>
      <c r="MA156" s="44"/>
      <c r="MB156" s="44"/>
      <c r="MC156" s="44"/>
      <c r="MD156" s="44"/>
      <c r="ME156" s="44"/>
      <c r="MF156" s="44"/>
      <c r="MG156" s="44"/>
      <c r="MH156" s="44"/>
      <c r="MI156" s="44"/>
      <c r="MJ156" s="44"/>
      <c r="MK156" s="44"/>
      <c r="ML156" s="44"/>
      <c r="MM156" s="44"/>
      <c r="MN156" s="44"/>
      <c r="MO156" s="44"/>
      <c r="MP156" s="44"/>
      <c r="MQ156" s="44"/>
      <c r="MR156" s="44"/>
      <c r="MS156" s="44"/>
      <c r="MT156" s="44"/>
      <c r="MU156" s="44"/>
      <c r="MV156" s="44"/>
      <c r="MW156" s="44"/>
      <c r="MX156" s="44"/>
      <c r="MY156" s="44"/>
      <c r="MZ156" s="44"/>
      <c r="NA156" s="44"/>
      <c r="NB156" s="44"/>
      <c r="NC156" s="44"/>
      <c r="ND156" s="44"/>
      <c r="NE156" s="44"/>
      <c r="NF156" s="44"/>
      <c r="NG156" s="44"/>
      <c r="NH156" s="44"/>
      <c r="NI156" s="44"/>
      <c r="NJ156" s="44"/>
      <c r="NK156" s="44"/>
      <c r="NL156" s="44"/>
      <c r="NM156" s="44"/>
      <c r="NN156" s="44"/>
      <c r="NO156" s="44"/>
      <c r="NP156" s="44"/>
      <c r="NQ156" s="44"/>
      <c r="NR156" s="44"/>
      <c r="NS156" s="44"/>
      <c r="NT156" s="44"/>
      <c r="NU156" s="44"/>
      <c r="NV156" s="44"/>
      <c r="NW156" s="44"/>
      <c r="NX156" s="44"/>
      <c r="NY156" s="44"/>
      <c r="NZ156" s="44"/>
      <c r="OA156" s="44"/>
      <c r="OB156" s="44"/>
      <c r="OC156" s="44"/>
      <c r="OD156" s="44"/>
      <c r="OE156" s="44"/>
      <c r="OF156" s="44"/>
      <c r="OG156" s="44"/>
      <c r="OH156" s="44"/>
      <c r="OI156" s="44"/>
      <c r="OJ156" s="44"/>
      <c r="OK156" s="44"/>
      <c r="OL156" s="44"/>
      <c r="OM156" s="44"/>
      <c r="ON156" s="44"/>
      <c r="OO156" s="44"/>
      <c r="OP156" s="44"/>
      <c r="OQ156" s="44"/>
      <c r="OR156" s="44"/>
      <c r="OS156" s="44"/>
      <c r="OT156" s="44"/>
      <c r="OU156" s="44"/>
      <c r="OV156" s="44"/>
      <c r="OW156" s="44"/>
      <c r="OX156" s="44"/>
      <c r="OY156" s="44"/>
      <c r="OZ156" s="44"/>
      <c r="PA156" s="44"/>
      <c r="PB156" s="44"/>
      <c r="PC156" s="44"/>
      <c r="PD156" s="44"/>
      <c r="PE156" s="44"/>
      <c r="PF156" s="44"/>
      <c r="PG156" s="44"/>
      <c r="PH156" s="44"/>
      <c r="PI156" s="44"/>
      <c r="PJ156" s="44"/>
      <c r="PK156" s="44"/>
      <c r="PL156" s="44"/>
      <c r="PM156" s="44"/>
      <c r="PN156" s="44"/>
      <c r="PO156" s="44"/>
      <c r="PP156" s="44"/>
      <c r="PQ156" s="44"/>
      <c r="PR156" s="44"/>
      <c r="PS156" s="44"/>
      <c r="PT156" s="44"/>
      <c r="PU156" s="44"/>
      <c r="PV156" s="44"/>
      <c r="PW156" s="44"/>
      <c r="PX156" s="44"/>
      <c r="PY156" s="44"/>
      <c r="PZ156" s="44"/>
      <c r="QA156" s="44"/>
      <c r="QB156" s="44"/>
      <c r="QC156" s="44"/>
      <c r="QD156" s="44"/>
      <c r="QE156" s="44"/>
      <c r="QF156" s="44"/>
      <c r="QG156" s="44"/>
      <c r="QH156" s="44"/>
      <c r="QI156" s="44"/>
      <c r="QJ156" s="44"/>
      <c r="QK156" s="44"/>
      <c r="QL156" s="44"/>
      <c r="QM156" s="44"/>
      <c r="QN156" s="44"/>
      <c r="QO156" s="44"/>
      <c r="QP156" s="44"/>
      <c r="QQ156" s="44"/>
      <c r="QR156" s="44"/>
      <c r="QS156" s="44"/>
      <c r="QT156" s="44"/>
      <c r="QU156" s="44"/>
      <c r="QV156" s="44"/>
      <c r="QW156" s="44"/>
      <c r="QX156" s="44"/>
      <c r="QY156" s="44"/>
      <c r="QZ156" s="44"/>
      <c r="RA156" s="44"/>
      <c r="RB156" s="44"/>
      <c r="RC156" s="44"/>
      <c r="RD156" s="44"/>
      <c r="RE156" s="44"/>
      <c r="RF156" s="44"/>
      <c r="RG156" s="44"/>
      <c r="RH156" s="44"/>
      <c r="RI156" s="44"/>
      <c r="RJ156" s="44"/>
      <c r="RK156" s="44"/>
      <c r="RL156" s="44"/>
      <c r="RM156" s="44"/>
      <c r="RN156" s="44"/>
      <c r="RO156" s="44"/>
      <c r="RP156" s="44"/>
      <c r="RQ156" s="44"/>
      <c r="RR156" s="44"/>
      <c r="RS156" s="44"/>
      <c r="RT156" s="44"/>
      <c r="RU156" s="44"/>
      <c r="RV156" s="44"/>
      <c r="RW156" s="44"/>
      <c r="RX156" s="44"/>
      <c r="RY156" s="44"/>
      <c r="RZ156" s="44"/>
      <c r="SA156" s="44"/>
      <c r="SB156" s="44"/>
      <c r="SC156" s="44"/>
      <c r="SD156" s="44"/>
      <c r="SE156" s="44"/>
      <c r="SF156" s="44"/>
      <c r="SG156" s="44"/>
      <c r="SH156" s="44"/>
      <c r="SM156">
        <f>'GRR Data'!A152</f>
        <v>0</v>
      </c>
    </row>
    <row r="157" spans="1:507">
      <c r="A157" s="295">
        <v>78</v>
      </c>
      <c r="B157" s="40"/>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4"/>
      <c r="BO157" s="44"/>
      <c r="BP157" s="44"/>
      <c r="BQ157" s="44"/>
      <c r="BR157" s="44"/>
      <c r="BS157" s="44"/>
      <c r="BT157" s="44"/>
      <c r="BU157" s="44"/>
      <c r="BV157" s="44"/>
      <c r="BW157" s="44"/>
      <c r="BX157" s="44"/>
      <c r="BY157" s="44"/>
      <c r="BZ157" s="44"/>
      <c r="CA157" s="44"/>
      <c r="CB157" s="44"/>
      <c r="CC157" s="44"/>
      <c r="CD157" s="44"/>
      <c r="CE157" s="44"/>
      <c r="CF157" s="44"/>
      <c r="CG157" s="44"/>
      <c r="CH157" s="44"/>
      <c r="CI157" s="44"/>
      <c r="CJ157" s="44"/>
      <c r="CK157" s="44"/>
      <c r="CL157" s="44"/>
      <c r="CM157" s="44"/>
      <c r="CN157" s="44"/>
      <c r="CO157" s="44"/>
      <c r="CP157" s="44"/>
      <c r="CQ157" s="44"/>
      <c r="CR157" s="44"/>
      <c r="CS157" s="44"/>
      <c r="CT157" s="44"/>
      <c r="CU157" s="44"/>
      <c r="CV157" s="44"/>
      <c r="CW157" s="44"/>
      <c r="CX157" s="44"/>
      <c r="CY157" s="44"/>
      <c r="CZ157" s="44"/>
      <c r="DA157" s="44"/>
      <c r="DB157" s="44"/>
      <c r="DC157" s="44"/>
      <c r="DD157" s="44"/>
      <c r="DE157" s="44"/>
      <c r="DF157" s="44"/>
      <c r="DG157" s="44"/>
      <c r="DH157" s="44"/>
      <c r="DI157" s="44"/>
      <c r="DJ157" s="44"/>
      <c r="DK157" s="44"/>
      <c r="DL157" s="44"/>
      <c r="DM157" s="44"/>
      <c r="DN157" s="44"/>
      <c r="DO157" s="44"/>
      <c r="DP157" s="44"/>
      <c r="DQ157" s="44"/>
      <c r="DR157" s="44"/>
      <c r="DS157" s="44"/>
      <c r="DT157" s="44"/>
      <c r="DU157" s="44"/>
      <c r="DV157" s="44"/>
      <c r="DW157" s="44"/>
      <c r="DX157" s="44"/>
      <c r="DY157" s="44"/>
      <c r="DZ157" s="44"/>
      <c r="EA157" s="44"/>
      <c r="EB157" s="44"/>
      <c r="EC157" s="44"/>
      <c r="ED157" s="44"/>
      <c r="EE157" s="44"/>
      <c r="EF157" s="44"/>
      <c r="EG157" s="44"/>
      <c r="EH157" s="44"/>
      <c r="EI157" s="44"/>
      <c r="EJ157" s="44"/>
      <c r="EK157" s="44"/>
      <c r="EL157" s="44"/>
      <c r="EM157" s="44"/>
      <c r="EN157" s="44"/>
      <c r="EO157" s="44"/>
      <c r="EP157" s="44"/>
      <c r="EQ157" s="44"/>
      <c r="ER157" s="44"/>
      <c r="ES157" s="44"/>
      <c r="ET157" s="44"/>
      <c r="EU157" s="44"/>
      <c r="EV157" s="44"/>
      <c r="EW157" s="44"/>
      <c r="EX157" s="44"/>
      <c r="EY157" s="44"/>
      <c r="EZ157" s="44"/>
      <c r="FA157" s="44"/>
      <c r="FB157" s="44"/>
      <c r="FC157" s="44"/>
      <c r="FD157" s="44"/>
      <c r="FE157" s="44"/>
      <c r="FF157" s="44"/>
      <c r="FG157" s="44"/>
      <c r="FH157" s="44"/>
      <c r="FI157" s="44"/>
      <c r="FJ157" s="44"/>
      <c r="FK157" s="44"/>
      <c r="FL157" s="44"/>
      <c r="FM157" s="44"/>
      <c r="FN157" s="44"/>
      <c r="FO157" s="44"/>
      <c r="FP157" s="44"/>
      <c r="FQ157" s="44"/>
      <c r="FR157" s="44"/>
      <c r="FS157" s="44"/>
      <c r="FT157" s="44"/>
      <c r="FU157" s="44"/>
      <c r="FV157" s="44"/>
      <c r="FW157" s="44"/>
      <c r="FX157" s="44"/>
      <c r="FY157" s="44"/>
      <c r="FZ157" s="44"/>
      <c r="GA157" s="44"/>
      <c r="GB157" s="44"/>
      <c r="GC157" s="44"/>
      <c r="GD157" s="44"/>
      <c r="GE157" s="44"/>
      <c r="GF157" s="44"/>
      <c r="GG157" s="44"/>
      <c r="GH157" s="44"/>
      <c r="GI157" s="44"/>
      <c r="GJ157" s="44"/>
      <c r="GK157" s="44"/>
      <c r="GL157" s="44"/>
      <c r="GM157" s="44"/>
      <c r="GN157" s="44"/>
      <c r="GO157" s="44"/>
      <c r="GP157" s="44"/>
      <c r="GQ157" s="44"/>
      <c r="GR157" s="44"/>
      <c r="GS157" s="44"/>
      <c r="GT157" s="44"/>
      <c r="GU157" s="44"/>
      <c r="GV157" s="44"/>
      <c r="GW157" s="44"/>
      <c r="GX157" s="44"/>
      <c r="GY157" s="44"/>
      <c r="GZ157" s="44"/>
      <c r="HA157" s="44"/>
      <c r="HB157" s="44"/>
      <c r="HC157" s="44"/>
      <c r="HD157" s="44"/>
      <c r="HE157" s="44"/>
      <c r="HF157" s="44"/>
      <c r="HG157" s="44"/>
      <c r="HH157" s="44"/>
      <c r="HI157" s="44"/>
      <c r="HJ157" s="44"/>
      <c r="HK157" s="44"/>
      <c r="HL157" s="44"/>
      <c r="HM157" s="44"/>
      <c r="HN157" s="44"/>
      <c r="HO157" s="44"/>
      <c r="HP157" s="44"/>
      <c r="HQ157" s="44"/>
      <c r="HR157" s="44"/>
      <c r="HS157" s="44"/>
      <c r="HT157" s="44"/>
      <c r="HU157" s="44"/>
      <c r="HV157" s="44"/>
      <c r="HW157" s="44"/>
      <c r="HX157" s="44"/>
      <c r="HY157" s="44"/>
      <c r="HZ157" s="44"/>
      <c r="IA157" s="44"/>
      <c r="IB157" s="44"/>
      <c r="IC157" s="44"/>
      <c r="ID157" s="44"/>
      <c r="IE157" s="44"/>
      <c r="IF157" s="44"/>
      <c r="IG157" s="44"/>
      <c r="IH157" s="44"/>
      <c r="II157" s="44"/>
      <c r="IJ157" s="44"/>
      <c r="IK157" s="44"/>
      <c r="IL157" s="44"/>
      <c r="IM157" s="44"/>
      <c r="IN157" s="44"/>
      <c r="IO157" s="44"/>
      <c r="IP157" s="44"/>
      <c r="IQ157" s="44"/>
      <c r="IR157" s="44"/>
      <c r="IS157" s="44"/>
      <c r="IT157" s="44"/>
      <c r="IU157" s="44"/>
      <c r="IV157" s="44"/>
      <c r="IW157" s="44"/>
      <c r="IX157" s="44"/>
      <c r="IY157" s="44"/>
      <c r="IZ157" s="44"/>
      <c r="JA157" s="44"/>
      <c r="JB157" s="44"/>
      <c r="JC157" s="44"/>
      <c r="JD157" s="44"/>
      <c r="JE157" s="44"/>
      <c r="JF157" s="44"/>
      <c r="JG157" s="44"/>
      <c r="JH157" s="44"/>
      <c r="JI157" s="44"/>
      <c r="JJ157" s="44"/>
      <c r="JK157" s="44"/>
      <c r="JL157" s="44"/>
      <c r="JM157" s="44"/>
      <c r="JN157" s="44"/>
      <c r="JO157" s="44"/>
      <c r="JP157" s="44"/>
      <c r="JQ157" s="44"/>
      <c r="JR157" s="44"/>
      <c r="JS157" s="44"/>
      <c r="JT157" s="44"/>
      <c r="JU157" s="44"/>
      <c r="JV157" s="44"/>
      <c r="JW157" s="44"/>
      <c r="JX157" s="44"/>
      <c r="JY157" s="44"/>
      <c r="JZ157" s="44"/>
      <c r="KA157" s="44"/>
      <c r="KB157" s="44"/>
      <c r="KC157" s="44"/>
      <c r="KD157" s="44"/>
      <c r="KE157" s="44"/>
      <c r="KF157" s="44"/>
      <c r="KG157" s="44"/>
      <c r="KH157" s="44"/>
      <c r="KI157" s="44"/>
      <c r="KJ157" s="44"/>
      <c r="KK157" s="44"/>
      <c r="KL157" s="44"/>
      <c r="KM157" s="44"/>
      <c r="KN157" s="44"/>
      <c r="KO157" s="44"/>
      <c r="KP157" s="44"/>
      <c r="KQ157" s="44"/>
      <c r="KR157" s="44"/>
      <c r="KS157" s="44"/>
      <c r="KT157" s="44"/>
      <c r="KU157" s="44"/>
      <c r="KV157" s="44"/>
      <c r="KW157" s="44"/>
      <c r="KX157" s="44"/>
      <c r="KY157" s="44"/>
      <c r="KZ157" s="44"/>
      <c r="LA157" s="44"/>
      <c r="LB157" s="44"/>
      <c r="LC157" s="44"/>
      <c r="LD157" s="44"/>
      <c r="LE157" s="44"/>
      <c r="LF157" s="44"/>
      <c r="LG157" s="44"/>
      <c r="LH157" s="44"/>
      <c r="LI157" s="44"/>
      <c r="LJ157" s="44"/>
      <c r="LK157" s="44"/>
      <c r="LL157" s="44"/>
      <c r="LM157" s="44"/>
      <c r="LN157" s="44"/>
      <c r="LO157" s="44"/>
      <c r="LP157" s="44"/>
      <c r="LQ157" s="44"/>
      <c r="LR157" s="44"/>
      <c r="LS157" s="44"/>
      <c r="LT157" s="44"/>
      <c r="LU157" s="44"/>
      <c r="LV157" s="44"/>
      <c r="LW157" s="44"/>
      <c r="LX157" s="44"/>
      <c r="LY157" s="44"/>
      <c r="LZ157" s="44"/>
      <c r="MA157" s="44"/>
      <c r="MB157" s="44"/>
      <c r="MC157" s="44"/>
      <c r="MD157" s="44"/>
      <c r="ME157" s="44"/>
      <c r="MF157" s="44"/>
      <c r="MG157" s="44"/>
      <c r="MH157" s="44"/>
      <c r="MI157" s="44"/>
      <c r="MJ157" s="44"/>
      <c r="MK157" s="44"/>
      <c r="ML157" s="44"/>
      <c r="MM157" s="44"/>
      <c r="MN157" s="44"/>
      <c r="MO157" s="44"/>
      <c r="MP157" s="44"/>
      <c r="MQ157" s="44"/>
      <c r="MR157" s="44"/>
      <c r="MS157" s="44"/>
      <c r="MT157" s="44"/>
      <c r="MU157" s="44"/>
      <c r="MV157" s="44"/>
      <c r="MW157" s="44"/>
      <c r="MX157" s="44"/>
      <c r="MY157" s="44"/>
      <c r="MZ157" s="44"/>
      <c r="NA157" s="44"/>
      <c r="NB157" s="44"/>
      <c r="NC157" s="44"/>
      <c r="ND157" s="44"/>
      <c r="NE157" s="44"/>
      <c r="NF157" s="44"/>
      <c r="NG157" s="44"/>
      <c r="NH157" s="44"/>
      <c r="NI157" s="44"/>
      <c r="NJ157" s="44"/>
      <c r="NK157" s="44"/>
      <c r="NL157" s="44"/>
      <c r="NM157" s="44"/>
      <c r="NN157" s="44"/>
      <c r="NO157" s="44"/>
      <c r="NP157" s="44"/>
      <c r="NQ157" s="44"/>
      <c r="NR157" s="44"/>
      <c r="NS157" s="44"/>
      <c r="NT157" s="44"/>
      <c r="NU157" s="44"/>
      <c r="NV157" s="44"/>
      <c r="NW157" s="44"/>
      <c r="NX157" s="44"/>
      <c r="NY157" s="44"/>
      <c r="NZ157" s="44"/>
      <c r="OA157" s="44"/>
      <c r="OB157" s="44"/>
      <c r="OC157" s="44"/>
      <c r="OD157" s="44"/>
      <c r="OE157" s="44"/>
      <c r="OF157" s="44"/>
      <c r="OG157" s="44"/>
      <c r="OH157" s="44"/>
      <c r="OI157" s="44"/>
      <c r="OJ157" s="44"/>
      <c r="OK157" s="44"/>
      <c r="OL157" s="44"/>
      <c r="OM157" s="44"/>
      <c r="ON157" s="44"/>
      <c r="OO157" s="44"/>
      <c r="OP157" s="44"/>
      <c r="OQ157" s="44"/>
      <c r="OR157" s="44"/>
      <c r="OS157" s="44"/>
      <c r="OT157" s="44"/>
      <c r="OU157" s="44"/>
      <c r="OV157" s="44"/>
      <c r="OW157" s="44"/>
      <c r="OX157" s="44"/>
      <c r="OY157" s="44"/>
      <c r="OZ157" s="44"/>
      <c r="PA157" s="44"/>
      <c r="PB157" s="44"/>
      <c r="PC157" s="44"/>
      <c r="PD157" s="44"/>
      <c r="PE157" s="44"/>
      <c r="PF157" s="44"/>
      <c r="PG157" s="44"/>
      <c r="PH157" s="44"/>
      <c r="PI157" s="44"/>
      <c r="PJ157" s="44"/>
      <c r="PK157" s="44"/>
      <c r="PL157" s="44"/>
      <c r="PM157" s="44"/>
      <c r="PN157" s="44"/>
      <c r="PO157" s="44"/>
      <c r="PP157" s="44"/>
      <c r="PQ157" s="44"/>
      <c r="PR157" s="44"/>
      <c r="PS157" s="44"/>
      <c r="PT157" s="44"/>
      <c r="PU157" s="44"/>
      <c r="PV157" s="44"/>
      <c r="PW157" s="44"/>
      <c r="PX157" s="44"/>
      <c r="PY157" s="44"/>
      <c r="PZ157" s="44"/>
      <c r="QA157" s="44"/>
      <c r="QB157" s="44"/>
      <c r="QC157" s="44"/>
      <c r="QD157" s="44"/>
      <c r="QE157" s="44"/>
      <c r="QF157" s="44"/>
      <c r="QG157" s="44"/>
      <c r="QH157" s="44"/>
      <c r="QI157" s="44"/>
      <c r="QJ157" s="44"/>
      <c r="QK157" s="44"/>
      <c r="QL157" s="44"/>
      <c r="QM157" s="44"/>
      <c r="QN157" s="44"/>
      <c r="QO157" s="44"/>
      <c r="QP157" s="44"/>
      <c r="QQ157" s="44"/>
      <c r="QR157" s="44"/>
      <c r="QS157" s="44"/>
      <c r="QT157" s="44"/>
      <c r="QU157" s="44"/>
      <c r="QV157" s="44"/>
      <c r="QW157" s="44"/>
      <c r="QX157" s="44"/>
      <c r="QY157" s="44"/>
      <c r="QZ157" s="44"/>
      <c r="RA157" s="44"/>
      <c r="RB157" s="44"/>
      <c r="RC157" s="44"/>
      <c r="RD157" s="44"/>
      <c r="RE157" s="44"/>
      <c r="RF157" s="44"/>
      <c r="RG157" s="44"/>
      <c r="RH157" s="44"/>
      <c r="RI157" s="44"/>
      <c r="RJ157" s="44"/>
      <c r="RK157" s="44"/>
      <c r="RL157" s="44"/>
      <c r="RM157" s="44"/>
      <c r="RN157" s="44"/>
      <c r="RO157" s="44"/>
      <c r="RP157" s="44"/>
      <c r="RQ157" s="44"/>
      <c r="RR157" s="44"/>
      <c r="RS157" s="44"/>
      <c r="RT157" s="44"/>
      <c r="RU157" s="44"/>
      <c r="RV157" s="44"/>
      <c r="RW157" s="44"/>
      <c r="RX157" s="44"/>
      <c r="RY157" s="44"/>
      <c r="RZ157" s="44"/>
      <c r="SA157" s="44"/>
      <c r="SB157" s="44"/>
      <c r="SC157" s="44"/>
      <c r="SD157" s="44"/>
      <c r="SE157" s="44"/>
      <c r="SF157" s="44"/>
      <c r="SG157" s="44"/>
      <c r="SH157" s="44"/>
      <c r="SM157">
        <f>'GRR Data'!A153</f>
        <v>0</v>
      </c>
    </row>
    <row r="158" spans="1:507">
      <c r="A158" s="295">
        <v>79</v>
      </c>
      <c r="B158" s="40"/>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c r="BK158" s="44"/>
      <c r="BL158" s="44"/>
      <c r="BM158" s="44"/>
      <c r="BN158" s="44"/>
      <c r="BO158" s="44"/>
      <c r="BP158" s="44"/>
      <c r="BQ158" s="44"/>
      <c r="BR158" s="44"/>
      <c r="BS158" s="44"/>
      <c r="BT158" s="44"/>
      <c r="BU158" s="44"/>
      <c r="BV158" s="44"/>
      <c r="BW158" s="44"/>
      <c r="BX158" s="44"/>
      <c r="BY158" s="44"/>
      <c r="BZ158" s="44"/>
      <c r="CA158" s="44"/>
      <c r="CB158" s="44"/>
      <c r="CC158" s="44"/>
      <c r="CD158" s="44"/>
      <c r="CE158" s="44"/>
      <c r="CF158" s="44"/>
      <c r="CG158" s="44"/>
      <c r="CH158" s="44"/>
      <c r="CI158" s="44"/>
      <c r="CJ158" s="44"/>
      <c r="CK158" s="44"/>
      <c r="CL158" s="44"/>
      <c r="CM158" s="44"/>
      <c r="CN158" s="44"/>
      <c r="CO158" s="44"/>
      <c r="CP158" s="44"/>
      <c r="CQ158" s="44"/>
      <c r="CR158" s="44"/>
      <c r="CS158" s="44"/>
      <c r="CT158" s="44"/>
      <c r="CU158" s="44"/>
      <c r="CV158" s="44"/>
      <c r="CW158" s="44"/>
      <c r="CX158" s="44"/>
      <c r="CY158" s="44"/>
      <c r="CZ158" s="44"/>
      <c r="DA158" s="44"/>
      <c r="DB158" s="44"/>
      <c r="DC158" s="44"/>
      <c r="DD158" s="44"/>
      <c r="DE158" s="44"/>
      <c r="DF158" s="44"/>
      <c r="DG158" s="44"/>
      <c r="DH158" s="44"/>
      <c r="DI158" s="44"/>
      <c r="DJ158" s="44"/>
      <c r="DK158" s="44"/>
      <c r="DL158" s="44"/>
      <c r="DM158" s="44"/>
      <c r="DN158" s="44"/>
      <c r="DO158" s="44"/>
      <c r="DP158" s="44"/>
      <c r="DQ158" s="44"/>
      <c r="DR158" s="44"/>
      <c r="DS158" s="44"/>
      <c r="DT158" s="44"/>
      <c r="DU158" s="44"/>
      <c r="DV158" s="44"/>
      <c r="DW158" s="44"/>
      <c r="DX158" s="44"/>
      <c r="DY158" s="44"/>
      <c r="DZ158" s="44"/>
      <c r="EA158" s="44"/>
      <c r="EB158" s="44"/>
      <c r="EC158" s="44"/>
      <c r="ED158" s="44"/>
      <c r="EE158" s="44"/>
      <c r="EF158" s="44"/>
      <c r="EG158" s="44"/>
      <c r="EH158" s="44"/>
      <c r="EI158" s="44"/>
      <c r="EJ158" s="44"/>
      <c r="EK158" s="44"/>
      <c r="EL158" s="44"/>
      <c r="EM158" s="44"/>
      <c r="EN158" s="44"/>
      <c r="EO158" s="44"/>
      <c r="EP158" s="44"/>
      <c r="EQ158" s="44"/>
      <c r="ER158" s="44"/>
      <c r="ES158" s="44"/>
      <c r="ET158" s="44"/>
      <c r="EU158" s="44"/>
      <c r="EV158" s="44"/>
      <c r="EW158" s="44"/>
      <c r="EX158" s="44"/>
      <c r="EY158" s="44"/>
      <c r="EZ158" s="44"/>
      <c r="FA158" s="44"/>
      <c r="FB158" s="44"/>
      <c r="FC158" s="44"/>
      <c r="FD158" s="44"/>
      <c r="FE158" s="44"/>
      <c r="FF158" s="44"/>
      <c r="FG158" s="44"/>
      <c r="FH158" s="44"/>
      <c r="FI158" s="44"/>
      <c r="FJ158" s="44"/>
      <c r="FK158" s="44"/>
      <c r="FL158" s="44"/>
      <c r="FM158" s="44"/>
      <c r="FN158" s="44"/>
      <c r="FO158" s="44"/>
      <c r="FP158" s="44"/>
      <c r="FQ158" s="44"/>
      <c r="FR158" s="44"/>
      <c r="FS158" s="44"/>
      <c r="FT158" s="44"/>
      <c r="FU158" s="44"/>
      <c r="FV158" s="44"/>
      <c r="FW158" s="44"/>
      <c r="FX158" s="44"/>
      <c r="FY158" s="44"/>
      <c r="FZ158" s="44"/>
      <c r="GA158" s="44"/>
      <c r="GB158" s="44"/>
      <c r="GC158" s="44"/>
      <c r="GD158" s="44"/>
      <c r="GE158" s="44"/>
      <c r="GF158" s="44"/>
      <c r="GG158" s="44"/>
      <c r="GH158" s="44"/>
      <c r="GI158" s="44"/>
      <c r="GJ158" s="44"/>
      <c r="GK158" s="44"/>
      <c r="GL158" s="44"/>
      <c r="GM158" s="44"/>
      <c r="GN158" s="44"/>
      <c r="GO158" s="44"/>
      <c r="GP158" s="44"/>
      <c r="GQ158" s="44"/>
      <c r="GR158" s="44"/>
      <c r="GS158" s="44"/>
      <c r="GT158" s="44"/>
      <c r="GU158" s="44"/>
      <c r="GV158" s="44"/>
      <c r="GW158" s="44"/>
      <c r="GX158" s="44"/>
      <c r="GY158" s="44"/>
      <c r="GZ158" s="44"/>
      <c r="HA158" s="44"/>
      <c r="HB158" s="44"/>
      <c r="HC158" s="44"/>
      <c r="HD158" s="44"/>
      <c r="HE158" s="44"/>
      <c r="HF158" s="44"/>
      <c r="HG158" s="44"/>
      <c r="HH158" s="44"/>
      <c r="HI158" s="44"/>
      <c r="HJ158" s="44"/>
      <c r="HK158" s="44"/>
      <c r="HL158" s="44"/>
      <c r="HM158" s="44"/>
      <c r="HN158" s="44"/>
      <c r="HO158" s="44"/>
      <c r="HP158" s="44"/>
      <c r="HQ158" s="44"/>
      <c r="HR158" s="44"/>
      <c r="HS158" s="44"/>
      <c r="HT158" s="44"/>
      <c r="HU158" s="44"/>
      <c r="HV158" s="44"/>
      <c r="HW158" s="44"/>
      <c r="HX158" s="44"/>
      <c r="HY158" s="44"/>
      <c r="HZ158" s="44"/>
      <c r="IA158" s="44"/>
      <c r="IB158" s="44"/>
      <c r="IC158" s="44"/>
      <c r="ID158" s="44"/>
      <c r="IE158" s="44"/>
      <c r="IF158" s="44"/>
      <c r="IG158" s="44"/>
      <c r="IH158" s="44"/>
      <c r="II158" s="44"/>
      <c r="IJ158" s="44"/>
      <c r="IK158" s="44"/>
      <c r="IL158" s="44"/>
      <c r="IM158" s="44"/>
      <c r="IN158" s="44"/>
      <c r="IO158" s="44"/>
      <c r="IP158" s="44"/>
      <c r="IQ158" s="44"/>
      <c r="IR158" s="44"/>
      <c r="IS158" s="44"/>
      <c r="IT158" s="44"/>
      <c r="IU158" s="44"/>
      <c r="IV158" s="44"/>
      <c r="IW158" s="44"/>
      <c r="IX158" s="44"/>
      <c r="IY158" s="44"/>
      <c r="IZ158" s="44"/>
      <c r="JA158" s="44"/>
      <c r="JB158" s="44"/>
      <c r="JC158" s="44"/>
      <c r="JD158" s="44"/>
      <c r="JE158" s="44"/>
      <c r="JF158" s="44"/>
      <c r="JG158" s="44"/>
      <c r="JH158" s="44"/>
      <c r="JI158" s="44"/>
      <c r="JJ158" s="44"/>
      <c r="JK158" s="44"/>
      <c r="JL158" s="44"/>
      <c r="JM158" s="44"/>
      <c r="JN158" s="44"/>
      <c r="JO158" s="44"/>
      <c r="JP158" s="44"/>
      <c r="JQ158" s="44"/>
      <c r="JR158" s="44"/>
      <c r="JS158" s="44"/>
      <c r="JT158" s="44"/>
      <c r="JU158" s="44"/>
      <c r="JV158" s="44"/>
      <c r="JW158" s="44"/>
      <c r="JX158" s="44"/>
      <c r="JY158" s="44"/>
      <c r="JZ158" s="44"/>
      <c r="KA158" s="44"/>
      <c r="KB158" s="44"/>
      <c r="KC158" s="44"/>
      <c r="KD158" s="44"/>
      <c r="KE158" s="44"/>
      <c r="KF158" s="44"/>
      <c r="KG158" s="44"/>
      <c r="KH158" s="44"/>
      <c r="KI158" s="44"/>
      <c r="KJ158" s="44"/>
      <c r="KK158" s="44"/>
      <c r="KL158" s="44"/>
      <c r="KM158" s="44"/>
      <c r="KN158" s="44"/>
      <c r="KO158" s="44"/>
      <c r="KP158" s="44"/>
      <c r="KQ158" s="44"/>
      <c r="KR158" s="44"/>
      <c r="KS158" s="44"/>
      <c r="KT158" s="44"/>
      <c r="KU158" s="44"/>
      <c r="KV158" s="44"/>
      <c r="KW158" s="44"/>
      <c r="KX158" s="44"/>
      <c r="KY158" s="44"/>
      <c r="KZ158" s="44"/>
      <c r="LA158" s="44"/>
      <c r="LB158" s="44"/>
      <c r="LC158" s="44"/>
      <c r="LD158" s="44"/>
      <c r="LE158" s="44"/>
      <c r="LF158" s="44"/>
      <c r="LG158" s="44"/>
      <c r="LH158" s="44"/>
      <c r="LI158" s="44"/>
      <c r="LJ158" s="44"/>
      <c r="LK158" s="44"/>
      <c r="LL158" s="44"/>
      <c r="LM158" s="44"/>
      <c r="LN158" s="44"/>
      <c r="LO158" s="44"/>
      <c r="LP158" s="44"/>
      <c r="LQ158" s="44"/>
      <c r="LR158" s="44"/>
      <c r="LS158" s="44"/>
      <c r="LT158" s="44"/>
      <c r="LU158" s="44"/>
      <c r="LV158" s="44"/>
      <c r="LW158" s="44"/>
      <c r="LX158" s="44"/>
      <c r="LY158" s="44"/>
      <c r="LZ158" s="44"/>
      <c r="MA158" s="44"/>
      <c r="MB158" s="44"/>
      <c r="MC158" s="44"/>
      <c r="MD158" s="44"/>
      <c r="ME158" s="44"/>
      <c r="MF158" s="44"/>
      <c r="MG158" s="44"/>
      <c r="MH158" s="44"/>
      <c r="MI158" s="44"/>
      <c r="MJ158" s="44"/>
      <c r="MK158" s="44"/>
      <c r="ML158" s="44"/>
      <c r="MM158" s="44"/>
      <c r="MN158" s="44"/>
      <c r="MO158" s="44"/>
      <c r="MP158" s="44"/>
      <c r="MQ158" s="44"/>
      <c r="MR158" s="44"/>
      <c r="MS158" s="44"/>
      <c r="MT158" s="44"/>
      <c r="MU158" s="44"/>
      <c r="MV158" s="44"/>
      <c r="MW158" s="44"/>
      <c r="MX158" s="44"/>
      <c r="MY158" s="44"/>
      <c r="MZ158" s="44"/>
      <c r="NA158" s="44"/>
      <c r="NB158" s="44"/>
      <c r="NC158" s="44"/>
      <c r="ND158" s="44"/>
      <c r="NE158" s="44"/>
      <c r="NF158" s="44"/>
      <c r="NG158" s="44"/>
      <c r="NH158" s="44"/>
      <c r="NI158" s="44"/>
      <c r="NJ158" s="44"/>
      <c r="NK158" s="44"/>
      <c r="NL158" s="44"/>
      <c r="NM158" s="44"/>
      <c r="NN158" s="44"/>
      <c r="NO158" s="44"/>
      <c r="NP158" s="44"/>
      <c r="NQ158" s="44"/>
      <c r="NR158" s="44"/>
      <c r="NS158" s="44"/>
      <c r="NT158" s="44"/>
      <c r="NU158" s="44"/>
      <c r="NV158" s="44"/>
      <c r="NW158" s="44"/>
      <c r="NX158" s="44"/>
      <c r="NY158" s="44"/>
      <c r="NZ158" s="44"/>
      <c r="OA158" s="44"/>
      <c r="OB158" s="44"/>
      <c r="OC158" s="44"/>
      <c r="OD158" s="44"/>
      <c r="OE158" s="44"/>
      <c r="OF158" s="44"/>
      <c r="OG158" s="44"/>
      <c r="OH158" s="44"/>
      <c r="OI158" s="44"/>
      <c r="OJ158" s="44"/>
      <c r="OK158" s="44"/>
      <c r="OL158" s="44"/>
      <c r="OM158" s="44"/>
      <c r="ON158" s="44"/>
      <c r="OO158" s="44"/>
      <c r="OP158" s="44"/>
      <c r="OQ158" s="44"/>
      <c r="OR158" s="44"/>
      <c r="OS158" s="44"/>
      <c r="OT158" s="44"/>
      <c r="OU158" s="44"/>
      <c r="OV158" s="44"/>
      <c r="OW158" s="44"/>
      <c r="OX158" s="44"/>
      <c r="OY158" s="44"/>
      <c r="OZ158" s="44"/>
      <c r="PA158" s="44"/>
      <c r="PB158" s="44"/>
      <c r="PC158" s="44"/>
      <c r="PD158" s="44"/>
      <c r="PE158" s="44"/>
      <c r="PF158" s="44"/>
      <c r="PG158" s="44"/>
      <c r="PH158" s="44"/>
      <c r="PI158" s="44"/>
      <c r="PJ158" s="44"/>
      <c r="PK158" s="44"/>
      <c r="PL158" s="44"/>
      <c r="PM158" s="44"/>
      <c r="PN158" s="44"/>
      <c r="PO158" s="44"/>
      <c r="PP158" s="44"/>
      <c r="PQ158" s="44"/>
      <c r="PR158" s="44"/>
      <c r="PS158" s="44"/>
      <c r="PT158" s="44"/>
      <c r="PU158" s="44"/>
      <c r="PV158" s="44"/>
      <c r="PW158" s="44"/>
      <c r="PX158" s="44"/>
      <c r="PY158" s="44"/>
      <c r="PZ158" s="44"/>
      <c r="QA158" s="44"/>
      <c r="QB158" s="44"/>
      <c r="QC158" s="44"/>
      <c r="QD158" s="44"/>
      <c r="QE158" s="44"/>
      <c r="QF158" s="44"/>
      <c r="QG158" s="44"/>
      <c r="QH158" s="44"/>
      <c r="QI158" s="44"/>
      <c r="QJ158" s="44"/>
      <c r="QK158" s="44"/>
      <c r="QL158" s="44"/>
      <c r="QM158" s="44"/>
      <c r="QN158" s="44"/>
      <c r="QO158" s="44"/>
      <c r="QP158" s="44"/>
      <c r="QQ158" s="44"/>
      <c r="QR158" s="44"/>
      <c r="QS158" s="44"/>
      <c r="QT158" s="44"/>
      <c r="QU158" s="44"/>
      <c r="QV158" s="44"/>
      <c r="QW158" s="44"/>
      <c r="QX158" s="44"/>
      <c r="QY158" s="44"/>
      <c r="QZ158" s="44"/>
      <c r="RA158" s="44"/>
      <c r="RB158" s="44"/>
      <c r="RC158" s="44"/>
      <c r="RD158" s="44"/>
      <c r="RE158" s="44"/>
      <c r="RF158" s="44"/>
      <c r="RG158" s="44"/>
      <c r="RH158" s="44"/>
      <c r="RI158" s="44"/>
      <c r="RJ158" s="44"/>
      <c r="RK158" s="44"/>
      <c r="RL158" s="44"/>
      <c r="RM158" s="44"/>
      <c r="RN158" s="44"/>
      <c r="RO158" s="44"/>
      <c r="RP158" s="44"/>
      <c r="RQ158" s="44"/>
      <c r="RR158" s="44"/>
      <c r="RS158" s="44"/>
      <c r="RT158" s="44"/>
      <c r="RU158" s="44"/>
      <c r="RV158" s="44"/>
      <c r="RW158" s="44"/>
      <c r="RX158" s="44"/>
      <c r="RY158" s="44"/>
      <c r="RZ158" s="44"/>
      <c r="SA158" s="44"/>
      <c r="SB158" s="44"/>
      <c r="SC158" s="44"/>
      <c r="SD158" s="44"/>
      <c r="SE158" s="44"/>
      <c r="SF158" s="44"/>
      <c r="SG158" s="44"/>
      <c r="SH158" s="44"/>
      <c r="SM158">
        <f>'GRR Data'!A154</f>
        <v>0</v>
      </c>
    </row>
    <row r="159" spans="1:507">
      <c r="A159" s="295">
        <v>80</v>
      </c>
      <c r="B159" s="40"/>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c r="BK159" s="44"/>
      <c r="BL159" s="44"/>
      <c r="BM159" s="44"/>
      <c r="BN159" s="44"/>
      <c r="BO159" s="44"/>
      <c r="BP159" s="44"/>
      <c r="BQ159" s="44"/>
      <c r="BR159" s="44"/>
      <c r="BS159" s="44"/>
      <c r="BT159" s="44"/>
      <c r="BU159" s="44"/>
      <c r="BV159" s="44"/>
      <c r="BW159" s="44"/>
      <c r="BX159" s="44"/>
      <c r="BY159" s="44"/>
      <c r="BZ159" s="44"/>
      <c r="CA159" s="44"/>
      <c r="CB159" s="44"/>
      <c r="CC159" s="44"/>
      <c r="CD159" s="44"/>
      <c r="CE159" s="44"/>
      <c r="CF159" s="44"/>
      <c r="CG159" s="44"/>
      <c r="CH159" s="44"/>
      <c r="CI159" s="44"/>
      <c r="CJ159" s="44"/>
      <c r="CK159" s="44"/>
      <c r="CL159" s="44"/>
      <c r="CM159" s="44"/>
      <c r="CN159" s="44"/>
      <c r="CO159" s="44"/>
      <c r="CP159" s="44"/>
      <c r="CQ159" s="44"/>
      <c r="CR159" s="44"/>
      <c r="CS159" s="44"/>
      <c r="CT159" s="44"/>
      <c r="CU159" s="44"/>
      <c r="CV159" s="44"/>
      <c r="CW159" s="44"/>
      <c r="CX159" s="44"/>
      <c r="CY159" s="44"/>
      <c r="CZ159" s="44"/>
      <c r="DA159" s="44"/>
      <c r="DB159" s="44"/>
      <c r="DC159" s="44"/>
      <c r="DD159" s="44"/>
      <c r="DE159" s="44"/>
      <c r="DF159" s="44"/>
      <c r="DG159" s="44"/>
      <c r="DH159" s="44"/>
      <c r="DI159" s="44"/>
      <c r="DJ159" s="44"/>
      <c r="DK159" s="44"/>
      <c r="DL159" s="44"/>
      <c r="DM159" s="44"/>
      <c r="DN159" s="44"/>
      <c r="DO159" s="44"/>
      <c r="DP159" s="44"/>
      <c r="DQ159" s="44"/>
      <c r="DR159" s="44"/>
      <c r="DS159" s="44"/>
      <c r="DT159" s="44"/>
      <c r="DU159" s="44"/>
      <c r="DV159" s="44"/>
      <c r="DW159" s="44"/>
      <c r="DX159" s="44"/>
      <c r="DY159" s="44"/>
      <c r="DZ159" s="44"/>
      <c r="EA159" s="44"/>
      <c r="EB159" s="44"/>
      <c r="EC159" s="44"/>
      <c r="ED159" s="44"/>
      <c r="EE159" s="44"/>
      <c r="EF159" s="44"/>
      <c r="EG159" s="44"/>
      <c r="EH159" s="44"/>
      <c r="EI159" s="44"/>
      <c r="EJ159" s="44"/>
      <c r="EK159" s="44"/>
      <c r="EL159" s="44"/>
      <c r="EM159" s="44"/>
      <c r="EN159" s="44"/>
      <c r="EO159" s="44"/>
      <c r="EP159" s="44"/>
      <c r="EQ159" s="44"/>
      <c r="ER159" s="44"/>
      <c r="ES159" s="44"/>
      <c r="ET159" s="44"/>
      <c r="EU159" s="44"/>
      <c r="EV159" s="44"/>
      <c r="EW159" s="44"/>
      <c r="EX159" s="44"/>
      <c r="EY159" s="44"/>
      <c r="EZ159" s="44"/>
      <c r="FA159" s="44"/>
      <c r="FB159" s="44"/>
      <c r="FC159" s="44"/>
      <c r="FD159" s="44"/>
      <c r="FE159" s="44"/>
      <c r="FF159" s="44"/>
      <c r="FG159" s="44"/>
      <c r="FH159" s="44"/>
      <c r="FI159" s="44"/>
      <c r="FJ159" s="44"/>
      <c r="FK159" s="44"/>
      <c r="FL159" s="44"/>
      <c r="FM159" s="44"/>
      <c r="FN159" s="44"/>
      <c r="FO159" s="44"/>
      <c r="FP159" s="44"/>
      <c r="FQ159" s="44"/>
      <c r="FR159" s="44"/>
      <c r="FS159" s="44"/>
      <c r="FT159" s="44"/>
      <c r="FU159" s="44"/>
      <c r="FV159" s="44"/>
      <c r="FW159" s="44"/>
      <c r="FX159" s="44"/>
      <c r="FY159" s="44"/>
      <c r="FZ159" s="44"/>
      <c r="GA159" s="44"/>
      <c r="GB159" s="44"/>
      <c r="GC159" s="44"/>
      <c r="GD159" s="44"/>
      <c r="GE159" s="44"/>
      <c r="GF159" s="44"/>
      <c r="GG159" s="44"/>
      <c r="GH159" s="44"/>
      <c r="GI159" s="44"/>
      <c r="GJ159" s="44"/>
      <c r="GK159" s="44"/>
      <c r="GL159" s="44"/>
      <c r="GM159" s="44"/>
      <c r="GN159" s="44"/>
      <c r="GO159" s="44"/>
      <c r="GP159" s="44"/>
      <c r="GQ159" s="44"/>
      <c r="GR159" s="44"/>
      <c r="GS159" s="44"/>
      <c r="GT159" s="44"/>
      <c r="GU159" s="44"/>
      <c r="GV159" s="44"/>
      <c r="GW159" s="44"/>
      <c r="GX159" s="44"/>
      <c r="GY159" s="44"/>
      <c r="GZ159" s="44"/>
      <c r="HA159" s="44"/>
      <c r="HB159" s="44"/>
      <c r="HC159" s="44"/>
      <c r="HD159" s="44"/>
      <c r="HE159" s="44"/>
      <c r="HF159" s="44"/>
      <c r="HG159" s="44"/>
      <c r="HH159" s="44"/>
      <c r="HI159" s="44"/>
      <c r="HJ159" s="44"/>
      <c r="HK159" s="44"/>
      <c r="HL159" s="44"/>
      <c r="HM159" s="44"/>
      <c r="HN159" s="44"/>
      <c r="HO159" s="44"/>
      <c r="HP159" s="44"/>
      <c r="HQ159" s="44"/>
      <c r="HR159" s="44"/>
      <c r="HS159" s="44"/>
      <c r="HT159" s="44"/>
      <c r="HU159" s="44"/>
      <c r="HV159" s="44"/>
      <c r="HW159" s="44"/>
      <c r="HX159" s="44"/>
      <c r="HY159" s="44"/>
      <c r="HZ159" s="44"/>
      <c r="IA159" s="44"/>
      <c r="IB159" s="44"/>
      <c r="IC159" s="44"/>
      <c r="ID159" s="44"/>
      <c r="IE159" s="44"/>
      <c r="IF159" s="44"/>
      <c r="IG159" s="44"/>
      <c r="IH159" s="44"/>
      <c r="II159" s="44"/>
      <c r="IJ159" s="44"/>
      <c r="IK159" s="44"/>
      <c r="IL159" s="44"/>
      <c r="IM159" s="44"/>
      <c r="IN159" s="44"/>
      <c r="IO159" s="44"/>
      <c r="IP159" s="44"/>
      <c r="IQ159" s="44"/>
      <c r="IR159" s="44"/>
      <c r="IS159" s="44"/>
      <c r="IT159" s="44"/>
      <c r="IU159" s="44"/>
      <c r="IV159" s="44"/>
      <c r="IW159" s="44"/>
      <c r="IX159" s="44"/>
      <c r="IY159" s="44"/>
      <c r="IZ159" s="44"/>
      <c r="JA159" s="44"/>
      <c r="JB159" s="44"/>
      <c r="JC159" s="44"/>
      <c r="JD159" s="44"/>
      <c r="JE159" s="44"/>
      <c r="JF159" s="44"/>
      <c r="JG159" s="44"/>
      <c r="JH159" s="44"/>
      <c r="JI159" s="44"/>
      <c r="JJ159" s="44"/>
      <c r="JK159" s="44"/>
      <c r="JL159" s="44"/>
      <c r="JM159" s="44"/>
      <c r="JN159" s="44"/>
      <c r="JO159" s="44"/>
      <c r="JP159" s="44"/>
      <c r="JQ159" s="44"/>
      <c r="JR159" s="44"/>
      <c r="JS159" s="44"/>
      <c r="JT159" s="44"/>
      <c r="JU159" s="44"/>
      <c r="JV159" s="44"/>
      <c r="JW159" s="44"/>
      <c r="JX159" s="44"/>
      <c r="JY159" s="44"/>
      <c r="JZ159" s="44"/>
      <c r="KA159" s="44"/>
      <c r="KB159" s="44"/>
      <c r="KC159" s="44"/>
      <c r="KD159" s="44"/>
      <c r="KE159" s="44"/>
      <c r="KF159" s="44"/>
      <c r="KG159" s="44"/>
      <c r="KH159" s="44"/>
      <c r="KI159" s="44"/>
      <c r="KJ159" s="44"/>
      <c r="KK159" s="44"/>
      <c r="KL159" s="44"/>
      <c r="KM159" s="44"/>
      <c r="KN159" s="44"/>
      <c r="KO159" s="44"/>
      <c r="KP159" s="44"/>
      <c r="KQ159" s="44"/>
      <c r="KR159" s="44"/>
      <c r="KS159" s="44"/>
      <c r="KT159" s="44"/>
      <c r="KU159" s="44"/>
      <c r="KV159" s="44"/>
      <c r="KW159" s="44"/>
      <c r="KX159" s="44"/>
      <c r="KY159" s="44"/>
      <c r="KZ159" s="44"/>
      <c r="LA159" s="44"/>
      <c r="LB159" s="44"/>
      <c r="LC159" s="44"/>
      <c r="LD159" s="44"/>
      <c r="LE159" s="44"/>
      <c r="LF159" s="44"/>
      <c r="LG159" s="44"/>
      <c r="LH159" s="44"/>
      <c r="LI159" s="44"/>
      <c r="LJ159" s="44"/>
      <c r="LK159" s="44"/>
      <c r="LL159" s="44"/>
      <c r="LM159" s="44"/>
      <c r="LN159" s="44"/>
      <c r="LO159" s="44"/>
      <c r="LP159" s="44"/>
      <c r="LQ159" s="44"/>
      <c r="LR159" s="44"/>
      <c r="LS159" s="44"/>
      <c r="LT159" s="44"/>
      <c r="LU159" s="44"/>
      <c r="LV159" s="44"/>
      <c r="LW159" s="44"/>
      <c r="LX159" s="44"/>
      <c r="LY159" s="44"/>
      <c r="LZ159" s="44"/>
      <c r="MA159" s="44"/>
      <c r="MB159" s="44"/>
      <c r="MC159" s="44"/>
      <c r="MD159" s="44"/>
      <c r="ME159" s="44"/>
      <c r="MF159" s="44"/>
      <c r="MG159" s="44"/>
      <c r="MH159" s="44"/>
      <c r="MI159" s="44"/>
      <c r="MJ159" s="44"/>
      <c r="MK159" s="44"/>
      <c r="ML159" s="44"/>
      <c r="MM159" s="44"/>
      <c r="MN159" s="44"/>
      <c r="MO159" s="44"/>
      <c r="MP159" s="44"/>
      <c r="MQ159" s="44"/>
      <c r="MR159" s="44"/>
      <c r="MS159" s="44"/>
      <c r="MT159" s="44"/>
      <c r="MU159" s="44"/>
      <c r="MV159" s="44"/>
      <c r="MW159" s="44"/>
      <c r="MX159" s="44"/>
      <c r="MY159" s="44"/>
      <c r="MZ159" s="44"/>
      <c r="NA159" s="44"/>
      <c r="NB159" s="44"/>
      <c r="NC159" s="44"/>
      <c r="ND159" s="44"/>
      <c r="NE159" s="44"/>
      <c r="NF159" s="44"/>
      <c r="NG159" s="44"/>
      <c r="NH159" s="44"/>
      <c r="NI159" s="44"/>
      <c r="NJ159" s="44"/>
      <c r="NK159" s="44"/>
      <c r="NL159" s="44"/>
      <c r="NM159" s="44"/>
      <c r="NN159" s="44"/>
      <c r="NO159" s="44"/>
      <c r="NP159" s="44"/>
      <c r="NQ159" s="44"/>
      <c r="NR159" s="44"/>
      <c r="NS159" s="44"/>
      <c r="NT159" s="44"/>
      <c r="NU159" s="44"/>
      <c r="NV159" s="44"/>
      <c r="NW159" s="44"/>
      <c r="NX159" s="44"/>
      <c r="NY159" s="44"/>
      <c r="NZ159" s="44"/>
      <c r="OA159" s="44"/>
      <c r="OB159" s="44"/>
      <c r="OC159" s="44"/>
      <c r="OD159" s="44"/>
      <c r="OE159" s="44"/>
      <c r="OF159" s="44"/>
      <c r="OG159" s="44"/>
      <c r="OH159" s="44"/>
      <c r="OI159" s="44"/>
      <c r="OJ159" s="44"/>
      <c r="OK159" s="44"/>
      <c r="OL159" s="44"/>
      <c r="OM159" s="44"/>
      <c r="ON159" s="44"/>
      <c r="OO159" s="44"/>
      <c r="OP159" s="44"/>
      <c r="OQ159" s="44"/>
      <c r="OR159" s="44"/>
      <c r="OS159" s="44"/>
      <c r="OT159" s="44"/>
      <c r="OU159" s="44"/>
      <c r="OV159" s="44"/>
      <c r="OW159" s="44"/>
      <c r="OX159" s="44"/>
      <c r="OY159" s="44"/>
      <c r="OZ159" s="44"/>
      <c r="PA159" s="44"/>
      <c r="PB159" s="44"/>
      <c r="PC159" s="44"/>
      <c r="PD159" s="44"/>
      <c r="PE159" s="44"/>
      <c r="PF159" s="44"/>
      <c r="PG159" s="44"/>
      <c r="PH159" s="44"/>
      <c r="PI159" s="44"/>
      <c r="PJ159" s="44"/>
      <c r="PK159" s="44"/>
      <c r="PL159" s="44"/>
      <c r="PM159" s="44"/>
      <c r="PN159" s="44"/>
      <c r="PO159" s="44"/>
      <c r="PP159" s="44"/>
      <c r="PQ159" s="44"/>
      <c r="PR159" s="44"/>
      <c r="PS159" s="44"/>
      <c r="PT159" s="44"/>
      <c r="PU159" s="44"/>
      <c r="PV159" s="44"/>
      <c r="PW159" s="44"/>
      <c r="PX159" s="44"/>
      <c r="PY159" s="44"/>
      <c r="PZ159" s="44"/>
      <c r="QA159" s="44"/>
      <c r="QB159" s="44"/>
      <c r="QC159" s="44"/>
      <c r="QD159" s="44"/>
      <c r="QE159" s="44"/>
      <c r="QF159" s="44"/>
      <c r="QG159" s="44"/>
      <c r="QH159" s="44"/>
      <c r="QI159" s="44"/>
      <c r="QJ159" s="44"/>
      <c r="QK159" s="44"/>
      <c r="QL159" s="44"/>
      <c r="QM159" s="44"/>
      <c r="QN159" s="44"/>
      <c r="QO159" s="44"/>
      <c r="QP159" s="44"/>
      <c r="QQ159" s="44"/>
      <c r="QR159" s="44"/>
      <c r="QS159" s="44"/>
      <c r="QT159" s="44"/>
      <c r="QU159" s="44"/>
      <c r="QV159" s="44"/>
      <c r="QW159" s="44"/>
      <c r="QX159" s="44"/>
      <c r="QY159" s="44"/>
      <c r="QZ159" s="44"/>
      <c r="RA159" s="44"/>
      <c r="RB159" s="44"/>
      <c r="RC159" s="44"/>
      <c r="RD159" s="44"/>
      <c r="RE159" s="44"/>
      <c r="RF159" s="44"/>
      <c r="RG159" s="44"/>
      <c r="RH159" s="44"/>
      <c r="RI159" s="44"/>
      <c r="RJ159" s="44"/>
      <c r="RK159" s="44"/>
      <c r="RL159" s="44"/>
      <c r="RM159" s="44"/>
      <c r="RN159" s="44"/>
      <c r="RO159" s="44"/>
      <c r="RP159" s="44"/>
      <c r="RQ159" s="44"/>
      <c r="RR159" s="44"/>
      <c r="RS159" s="44"/>
      <c r="RT159" s="44"/>
      <c r="RU159" s="44"/>
      <c r="RV159" s="44"/>
      <c r="RW159" s="44"/>
      <c r="RX159" s="44"/>
      <c r="RY159" s="44"/>
      <c r="RZ159" s="44"/>
      <c r="SA159" s="44"/>
      <c r="SB159" s="44"/>
      <c r="SC159" s="44"/>
      <c r="SD159" s="44"/>
      <c r="SE159" s="44"/>
      <c r="SF159" s="44"/>
      <c r="SG159" s="44"/>
      <c r="SH159" s="44"/>
      <c r="SM159">
        <f>'GRR Data'!A155</f>
        <v>0</v>
      </c>
    </row>
    <row r="160" spans="1:507">
      <c r="A160" s="295">
        <v>81</v>
      </c>
      <c r="B160" s="40"/>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c r="BK160" s="44"/>
      <c r="BL160" s="44"/>
      <c r="BM160" s="44"/>
      <c r="BN160" s="44"/>
      <c r="BO160" s="44"/>
      <c r="BP160" s="44"/>
      <c r="BQ160" s="44"/>
      <c r="BR160" s="44"/>
      <c r="BS160" s="44"/>
      <c r="BT160" s="44"/>
      <c r="BU160" s="44"/>
      <c r="BV160" s="44"/>
      <c r="BW160" s="44"/>
      <c r="BX160" s="44"/>
      <c r="BY160" s="44"/>
      <c r="BZ160" s="44"/>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4"/>
      <c r="DF160" s="44"/>
      <c r="DG160" s="44"/>
      <c r="DH160" s="44"/>
      <c r="DI160" s="44"/>
      <c r="DJ160" s="44"/>
      <c r="DK160" s="44"/>
      <c r="DL160" s="44"/>
      <c r="DM160" s="44"/>
      <c r="DN160" s="44"/>
      <c r="DO160" s="44"/>
      <c r="DP160" s="44"/>
      <c r="DQ160" s="44"/>
      <c r="DR160" s="44"/>
      <c r="DS160" s="44"/>
      <c r="DT160" s="44"/>
      <c r="DU160" s="44"/>
      <c r="DV160" s="44"/>
      <c r="DW160" s="44"/>
      <c r="DX160" s="44"/>
      <c r="DY160" s="44"/>
      <c r="DZ160" s="44"/>
      <c r="EA160" s="44"/>
      <c r="EB160" s="44"/>
      <c r="EC160" s="44"/>
      <c r="ED160" s="44"/>
      <c r="EE160" s="44"/>
      <c r="EF160" s="44"/>
      <c r="EG160" s="44"/>
      <c r="EH160" s="44"/>
      <c r="EI160" s="44"/>
      <c r="EJ160" s="44"/>
      <c r="EK160" s="44"/>
      <c r="EL160" s="44"/>
      <c r="EM160" s="44"/>
      <c r="EN160" s="44"/>
      <c r="EO160" s="44"/>
      <c r="EP160" s="44"/>
      <c r="EQ160" s="44"/>
      <c r="ER160" s="44"/>
      <c r="ES160" s="44"/>
      <c r="ET160" s="44"/>
      <c r="EU160" s="44"/>
      <c r="EV160" s="44"/>
      <c r="EW160" s="44"/>
      <c r="EX160" s="44"/>
      <c r="EY160" s="44"/>
      <c r="EZ160" s="44"/>
      <c r="FA160" s="44"/>
      <c r="FB160" s="44"/>
      <c r="FC160" s="44"/>
      <c r="FD160" s="44"/>
      <c r="FE160" s="44"/>
      <c r="FF160" s="44"/>
      <c r="FG160" s="44"/>
      <c r="FH160" s="44"/>
      <c r="FI160" s="44"/>
      <c r="FJ160" s="44"/>
      <c r="FK160" s="44"/>
      <c r="FL160" s="44"/>
      <c r="FM160" s="44"/>
      <c r="FN160" s="44"/>
      <c r="FO160" s="44"/>
      <c r="FP160" s="44"/>
      <c r="FQ160" s="44"/>
      <c r="FR160" s="44"/>
      <c r="FS160" s="44"/>
      <c r="FT160" s="44"/>
      <c r="FU160" s="44"/>
      <c r="FV160" s="44"/>
      <c r="FW160" s="44"/>
      <c r="FX160" s="44"/>
      <c r="FY160" s="44"/>
      <c r="FZ160" s="44"/>
      <c r="GA160" s="44"/>
      <c r="GB160" s="44"/>
      <c r="GC160" s="44"/>
      <c r="GD160" s="44"/>
      <c r="GE160" s="44"/>
      <c r="GF160" s="44"/>
      <c r="GG160" s="44"/>
      <c r="GH160" s="44"/>
      <c r="GI160" s="44"/>
      <c r="GJ160" s="44"/>
      <c r="GK160" s="44"/>
      <c r="GL160" s="44"/>
      <c r="GM160" s="44"/>
      <c r="GN160" s="44"/>
      <c r="GO160" s="44"/>
      <c r="GP160" s="44"/>
      <c r="GQ160" s="44"/>
      <c r="GR160" s="44"/>
      <c r="GS160" s="44"/>
      <c r="GT160" s="44"/>
      <c r="GU160" s="44"/>
      <c r="GV160" s="44"/>
      <c r="GW160" s="44"/>
      <c r="GX160" s="44"/>
      <c r="GY160" s="44"/>
      <c r="GZ160" s="44"/>
      <c r="HA160" s="44"/>
      <c r="HB160" s="44"/>
      <c r="HC160" s="44"/>
      <c r="HD160" s="44"/>
      <c r="HE160" s="44"/>
      <c r="HF160" s="44"/>
      <c r="HG160" s="44"/>
      <c r="HH160" s="44"/>
      <c r="HI160" s="44"/>
      <c r="HJ160" s="44"/>
      <c r="HK160" s="44"/>
      <c r="HL160" s="44"/>
      <c r="HM160" s="44"/>
      <c r="HN160" s="44"/>
      <c r="HO160" s="44"/>
      <c r="HP160" s="44"/>
      <c r="HQ160" s="44"/>
      <c r="HR160" s="44"/>
      <c r="HS160" s="44"/>
      <c r="HT160" s="44"/>
      <c r="HU160" s="44"/>
      <c r="HV160" s="44"/>
      <c r="HW160" s="44"/>
      <c r="HX160" s="44"/>
      <c r="HY160" s="44"/>
      <c r="HZ160" s="44"/>
      <c r="IA160" s="44"/>
      <c r="IB160" s="44"/>
      <c r="IC160" s="44"/>
      <c r="ID160" s="44"/>
      <c r="IE160" s="44"/>
      <c r="IF160" s="44"/>
      <c r="IG160" s="44"/>
      <c r="IH160" s="44"/>
      <c r="II160" s="44"/>
      <c r="IJ160" s="44"/>
      <c r="IK160" s="44"/>
      <c r="IL160" s="44"/>
      <c r="IM160" s="44"/>
      <c r="IN160" s="44"/>
      <c r="IO160" s="44"/>
      <c r="IP160" s="44"/>
      <c r="IQ160" s="44"/>
      <c r="IR160" s="44"/>
      <c r="IS160" s="44"/>
      <c r="IT160" s="44"/>
      <c r="IU160" s="44"/>
      <c r="IV160" s="44"/>
      <c r="IW160" s="44"/>
      <c r="IX160" s="44"/>
      <c r="IY160" s="44"/>
      <c r="IZ160" s="44"/>
      <c r="JA160" s="44"/>
      <c r="JB160" s="44"/>
      <c r="JC160" s="44"/>
      <c r="JD160" s="44"/>
      <c r="JE160" s="44"/>
      <c r="JF160" s="44"/>
      <c r="JG160" s="44"/>
      <c r="JH160" s="44"/>
      <c r="JI160" s="44"/>
      <c r="JJ160" s="44"/>
      <c r="JK160" s="44"/>
      <c r="JL160" s="44"/>
      <c r="JM160" s="44"/>
      <c r="JN160" s="44"/>
      <c r="JO160" s="44"/>
      <c r="JP160" s="44"/>
      <c r="JQ160" s="44"/>
      <c r="JR160" s="44"/>
      <c r="JS160" s="44"/>
      <c r="JT160" s="44"/>
      <c r="JU160" s="44"/>
      <c r="JV160" s="44"/>
      <c r="JW160" s="44"/>
      <c r="JX160" s="44"/>
      <c r="JY160" s="44"/>
      <c r="JZ160" s="44"/>
      <c r="KA160" s="44"/>
      <c r="KB160" s="44"/>
      <c r="KC160" s="44"/>
      <c r="KD160" s="44"/>
      <c r="KE160" s="44"/>
      <c r="KF160" s="44"/>
      <c r="KG160" s="44"/>
      <c r="KH160" s="44"/>
      <c r="KI160" s="44"/>
      <c r="KJ160" s="44"/>
      <c r="KK160" s="44"/>
      <c r="KL160" s="44"/>
      <c r="KM160" s="44"/>
      <c r="KN160" s="44"/>
      <c r="KO160" s="44"/>
      <c r="KP160" s="44"/>
      <c r="KQ160" s="44"/>
      <c r="KR160" s="44"/>
      <c r="KS160" s="44"/>
      <c r="KT160" s="44"/>
      <c r="KU160" s="44"/>
      <c r="KV160" s="44"/>
      <c r="KW160" s="44"/>
      <c r="KX160" s="44"/>
      <c r="KY160" s="44"/>
      <c r="KZ160" s="44"/>
      <c r="LA160" s="44"/>
      <c r="LB160" s="44"/>
      <c r="LC160" s="44"/>
      <c r="LD160" s="44"/>
      <c r="LE160" s="44"/>
      <c r="LF160" s="44"/>
      <c r="LG160" s="44"/>
      <c r="LH160" s="44"/>
      <c r="LI160" s="44"/>
      <c r="LJ160" s="44"/>
      <c r="LK160" s="44"/>
      <c r="LL160" s="44"/>
      <c r="LM160" s="44"/>
      <c r="LN160" s="44"/>
      <c r="LO160" s="44"/>
      <c r="LP160" s="44"/>
      <c r="LQ160" s="44"/>
      <c r="LR160" s="44"/>
      <c r="LS160" s="44"/>
      <c r="LT160" s="44"/>
      <c r="LU160" s="44"/>
      <c r="LV160" s="44"/>
      <c r="LW160" s="44"/>
      <c r="LX160" s="44"/>
      <c r="LY160" s="44"/>
      <c r="LZ160" s="44"/>
      <c r="MA160" s="44"/>
      <c r="MB160" s="44"/>
      <c r="MC160" s="44"/>
      <c r="MD160" s="44"/>
      <c r="ME160" s="44"/>
      <c r="MF160" s="44"/>
      <c r="MG160" s="44"/>
      <c r="MH160" s="44"/>
      <c r="MI160" s="44"/>
      <c r="MJ160" s="44"/>
      <c r="MK160" s="44"/>
      <c r="ML160" s="44"/>
      <c r="MM160" s="44"/>
      <c r="MN160" s="44"/>
      <c r="MO160" s="44"/>
      <c r="MP160" s="44"/>
      <c r="MQ160" s="44"/>
      <c r="MR160" s="44"/>
      <c r="MS160" s="44"/>
      <c r="MT160" s="44"/>
      <c r="MU160" s="44"/>
      <c r="MV160" s="44"/>
      <c r="MW160" s="44"/>
      <c r="MX160" s="44"/>
      <c r="MY160" s="44"/>
      <c r="MZ160" s="44"/>
      <c r="NA160" s="44"/>
      <c r="NB160" s="44"/>
      <c r="NC160" s="44"/>
      <c r="ND160" s="44"/>
      <c r="NE160" s="44"/>
      <c r="NF160" s="44"/>
      <c r="NG160" s="44"/>
      <c r="NH160" s="44"/>
      <c r="NI160" s="44"/>
      <c r="NJ160" s="44"/>
      <c r="NK160" s="44"/>
      <c r="NL160" s="44"/>
      <c r="NM160" s="44"/>
      <c r="NN160" s="44"/>
      <c r="NO160" s="44"/>
      <c r="NP160" s="44"/>
      <c r="NQ160" s="44"/>
      <c r="NR160" s="44"/>
      <c r="NS160" s="44"/>
      <c r="NT160" s="44"/>
      <c r="NU160" s="44"/>
      <c r="NV160" s="44"/>
      <c r="NW160" s="44"/>
      <c r="NX160" s="44"/>
      <c r="NY160" s="44"/>
      <c r="NZ160" s="44"/>
      <c r="OA160" s="44"/>
      <c r="OB160" s="44"/>
      <c r="OC160" s="44"/>
      <c r="OD160" s="44"/>
      <c r="OE160" s="44"/>
      <c r="OF160" s="44"/>
      <c r="OG160" s="44"/>
      <c r="OH160" s="44"/>
      <c r="OI160" s="44"/>
      <c r="OJ160" s="44"/>
      <c r="OK160" s="44"/>
      <c r="OL160" s="44"/>
      <c r="OM160" s="44"/>
      <c r="ON160" s="44"/>
      <c r="OO160" s="44"/>
      <c r="OP160" s="44"/>
      <c r="OQ160" s="44"/>
      <c r="OR160" s="44"/>
      <c r="OS160" s="44"/>
      <c r="OT160" s="44"/>
      <c r="OU160" s="44"/>
      <c r="OV160" s="44"/>
      <c r="OW160" s="44"/>
      <c r="OX160" s="44"/>
      <c r="OY160" s="44"/>
      <c r="OZ160" s="44"/>
      <c r="PA160" s="44"/>
      <c r="PB160" s="44"/>
      <c r="PC160" s="44"/>
      <c r="PD160" s="44"/>
      <c r="PE160" s="44"/>
      <c r="PF160" s="44"/>
      <c r="PG160" s="44"/>
      <c r="PH160" s="44"/>
      <c r="PI160" s="44"/>
      <c r="PJ160" s="44"/>
      <c r="PK160" s="44"/>
      <c r="PL160" s="44"/>
      <c r="PM160" s="44"/>
      <c r="PN160" s="44"/>
      <c r="PO160" s="44"/>
      <c r="PP160" s="44"/>
      <c r="PQ160" s="44"/>
      <c r="PR160" s="44"/>
      <c r="PS160" s="44"/>
      <c r="PT160" s="44"/>
      <c r="PU160" s="44"/>
      <c r="PV160" s="44"/>
      <c r="PW160" s="44"/>
      <c r="PX160" s="44"/>
      <c r="PY160" s="44"/>
      <c r="PZ160" s="44"/>
      <c r="QA160" s="44"/>
      <c r="QB160" s="44"/>
      <c r="QC160" s="44"/>
      <c r="QD160" s="44"/>
      <c r="QE160" s="44"/>
      <c r="QF160" s="44"/>
      <c r="QG160" s="44"/>
      <c r="QH160" s="44"/>
      <c r="QI160" s="44"/>
      <c r="QJ160" s="44"/>
      <c r="QK160" s="44"/>
      <c r="QL160" s="44"/>
      <c r="QM160" s="44"/>
      <c r="QN160" s="44"/>
      <c r="QO160" s="44"/>
      <c r="QP160" s="44"/>
      <c r="QQ160" s="44"/>
      <c r="QR160" s="44"/>
      <c r="QS160" s="44"/>
      <c r="QT160" s="44"/>
      <c r="QU160" s="44"/>
      <c r="QV160" s="44"/>
      <c r="QW160" s="44"/>
      <c r="QX160" s="44"/>
      <c r="QY160" s="44"/>
      <c r="QZ160" s="44"/>
      <c r="RA160" s="44"/>
      <c r="RB160" s="44"/>
      <c r="RC160" s="44"/>
      <c r="RD160" s="44"/>
      <c r="RE160" s="44"/>
      <c r="RF160" s="44"/>
      <c r="RG160" s="44"/>
      <c r="RH160" s="44"/>
      <c r="RI160" s="44"/>
      <c r="RJ160" s="44"/>
      <c r="RK160" s="44"/>
      <c r="RL160" s="44"/>
      <c r="RM160" s="44"/>
      <c r="RN160" s="44"/>
      <c r="RO160" s="44"/>
      <c r="RP160" s="44"/>
      <c r="RQ160" s="44"/>
      <c r="RR160" s="44"/>
      <c r="RS160" s="44"/>
      <c r="RT160" s="44"/>
      <c r="RU160" s="44"/>
      <c r="RV160" s="44"/>
      <c r="RW160" s="44"/>
      <c r="RX160" s="44"/>
      <c r="RY160" s="44"/>
      <c r="RZ160" s="44"/>
      <c r="SA160" s="44"/>
      <c r="SB160" s="44"/>
      <c r="SC160" s="44"/>
      <c r="SD160" s="44"/>
      <c r="SE160" s="44"/>
      <c r="SF160" s="44"/>
      <c r="SG160" s="44"/>
      <c r="SH160" s="44"/>
      <c r="SM160">
        <f>'GRR Data'!A156</f>
        <v>0</v>
      </c>
    </row>
    <row r="161" spans="1:507">
      <c r="A161" s="295">
        <v>82</v>
      </c>
      <c r="B161" s="40"/>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4"/>
      <c r="BO161" s="44"/>
      <c r="BP161" s="44"/>
      <c r="BQ161" s="44"/>
      <c r="BR161" s="44"/>
      <c r="BS161" s="44"/>
      <c r="BT161" s="44"/>
      <c r="BU161" s="44"/>
      <c r="BV161" s="44"/>
      <c r="BW161" s="44"/>
      <c r="BX161" s="44"/>
      <c r="BY161" s="44"/>
      <c r="BZ161" s="44"/>
      <c r="CA161" s="44"/>
      <c r="CB161" s="44"/>
      <c r="CC161" s="44"/>
      <c r="CD161" s="44"/>
      <c r="CE161" s="44"/>
      <c r="CF161" s="44"/>
      <c r="CG161" s="44"/>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4"/>
      <c r="DG161" s="44"/>
      <c r="DH161" s="44"/>
      <c r="DI161" s="44"/>
      <c r="DJ161" s="44"/>
      <c r="DK161" s="44"/>
      <c r="DL161" s="44"/>
      <c r="DM161" s="44"/>
      <c r="DN161" s="44"/>
      <c r="DO161" s="44"/>
      <c r="DP161" s="44"/>
      <c r="DQ161" s="44"/>
      <c r="DR161" s="44"/>
      <c r="DS161" s="44"/>
      <c r="DT161" s="44"/>
      <c r="DU161" s="44"/>
      <c r="DV161" s="44"/>
      <c r="DW161" s="44"/>
      <c r="DX161" s="44"/>
      <c r="DY161" s="44"/>
      <c r="DZ161" s="44"/>
      <c r="EA161" s="44"/>
      <c r="EB161" s="44"/>
      <c r="EC161" s="44"/>
      <c r="ED161" s="44"/>
      <c r="EE161" s="44"/>
      <c r="EF161" s="44"/>
      <c r="EG161" s="44"/>
      <c r="EH161" s="44"/>
      <c r="EI161" s="44"/>
      <c r="EJ161" s="44"/>
      <c r="EK161" s="44"/>
      <c r="EL161" s="44"/>
      <c r="EM161" s="44"/>
      <c r="EN161" s="44"/>
      <c r="EO161" s="44"/>
      <c r="EP161" s="44"/>
      <c r="EQ161" s="44"/>
      <c r="ER161" s="44"/>
      <c r="ES161" s="44"/>
      <c r="ET161" s="44"/>
      <c r="EU161" s="44"/>
      <c r="EV161" s="44"/>
      <c r="EW161" s="44"/>
      <c r="EX161" s="44"/>
      <c r="EY161" s="44"/>
      <c r="EZ161" s="44"/>
      <c r="FA161" s="44"/>
      <c r="FB161" s="44"/>
      <c r="FC161" s="44"/>
      <c r="FD161" s="44"/>
      <c r="FE161" s="44"/>
      <c r="FF161" s="44"/>
      <c r="FG161" s="44"/>
      <c r="FH161" s="44"/>
      <c r="FI161" s="44"/>
      <c r="FJ161" s="44"/>
      <c r="FK161" s="44"/>
      <c r="FL161" s="44"/>
      <c r="FM161" s="44"/>
      <c r="FN161" s="44"/>
      <c r="FO161" s="44"/>
      <c r="FP161" s="44"/>
      <c r="FQ161" s="44"/>
      <c r="FR161" s="44"/>
      <c r="FS161" s="44"/>
      <c r="FT161" s="44"/>
      <c r="FU161" s="44"/>
      <c r="FV161" s="44"/>
      <c r="FW161" s="44"/>
      <c r="FX161" s="44"/>
      <c r="FY161" s="44"/>
      <c r="FZ161" s="44"/>
      <c r="GA161" s="44"/>
      <c r="GB161" s="44"/>
      <c r="GC161" s="44"/>
      <c r="GD161" s="44"/>
      <c r="GE161" s="44"/>
      <c r="GF161" s="44"/>
      <c r="GG161" s="44"/>
      <c r="GH161" s="44"/>
      <c r="GI161" s="44"/>
      <c r="GJ161" s="44"/>
      <c r="GK161" s="44"/>
      <c r="GL161" s="44"/>
      <c r="GM161" s="44"/>
      <c r="GN161" s="44"/>
      <c r="GO161" s="44"/>
      <c r="GP161" s="44"/>
      <c r="GQ161" s="44"/>
      <c r="GR161" s="44"/>
      <c r="GS161" s="44"/>
      <c r="GT161" s="44"/>
      <c r="GU161" s="44"/>
      <c r="GV161" s="44"/>
      <c r="GW161" s="44"/>
      <c r="GX161" s="44"/>
      <c r="GY161" s="44"/>
      <c r="GZ161" s="44"/>
      <c r="HA161" s="44"/>
      <c r="HB161" s="44"/>
      <c r="HC161" s="44"/>
      <c r="HD161" s="44"/>
      <c r="HE161" s="44"/>
      <c r="HF161" s="44"/>
      <c r="HG161" s="44"/>
      <c r="HH161" s="44"/>
      <c r="HI161" s="44"/>
      <c r="HJ161" s="44"/>
      <c r="HK161" s="44"/>
      <c r="HL161" s="44"/>
      <c r="HM161" s="44"/>
      <c r="HN161" s="44"/>
      <c r="HO161" s="44"/>
      <c r="HP161" s="44"/>
      <c r="HQ161" s="44"/>
      <c r="HR161" s="44"/>
      <c r="HS161" s="44"/>
      <c r="HT161" s="44"/>
      <c r="HU161" s="44"/>
      <c r="HV161" s="44"/>
      <c r="HW161" s="44"/>
      <c r="HX161" s="44"/>
      <c r="HY161" s="44"/>
      <c r="HZ161" s="44"/>
      <c r="IA161" s="44"/>
      <c r="IB161" s="44"/>
      <c r="IC161" s="44"/>
      <c r="ID161" s="44"/>
      <c r="IE161" s="44"/>
      <c r="IF161" s="44"/>
      <c r="IG161" s="44"/>
      <c r="IH161" s="44"/>
      <c r="II161" s="44"/>
      <c r="IJ161" s="44"/>
      <c r="IK161" s="44"/>
      <c r="IL161" s="44"/>
      <c r="IM161" s="44"/>
      <c r="IN161" s="44"/>
      <c r="IO161" s="44"/>
      <c r="IP161" s="44"/>
      <c r="IQ161" s="44"/>
      <c r="IR161" s="44"/>
      <c r="IS161" s="44"/>
      <c r="IT161" s="44"/>
      <c r="IU161" s="44"/>
      <c r="IV161" s="44"/>
      <c r="IW161" s="44"/>
      <c r="IX161" s="44"/>
      <c r="IY161" s="44"/>
      <c r="IZ161" s="44"/>
      <c r="JA161" s="44"/>
      <c r="JB161" s="44"/>
      <c r="JC161" s="44"/>
      <c r="JD161" s="44"/>
      <c r="JE161" s="44"/>
      <c r="JF161" s="44"/>
      <c r="JG161" s="44"/>
      <c r="JH161" s="44"/>
      <c r="JI161" s="44"/>
      <c r="JJ161" s="44"/>
      <c r="JK161" s="44"/>
      <c r="JL161" s="44"/>
      <c r="JM161" s="44"/>
      <c r="JN161" s="44"/>
      <c r="JO161" s="44"/>
      <c r="JP161" s="44"/>
      <c r="JQ161" s="44"/>
      <c r="JR161" s="44"/>
      <c r="JS161" s="44"/>
      <c r="JT161" s="44"/>
      <c r="JU161" s="44"/>
      <c r="JV161" s="44"/>
      <c r="JW161" s="44"/>
      <c r="JX161" s="44"/>
      <c r="JY161" s="44"/>
      <c r="JZ161" s="44"/>
      <c r="KA161" s="44"/>
      <c r="KB161" s="44"/>
      <c r="KC161" s="44"/>
      <c r="KD161" s="44"/>
      <c r="KE161" s="44"/>
      <c r="KF161" s="44"/>
      <c r="KG161" s="44"/>
      <c r="KH161" s="44"/>
      <c r="KI161" s="44"/>
      <c r="KJ161" s="44"/>
      <c r="KK161" s="44"/>
      <c r="KL161" s="44"/>
      <c r="KM161" s="44"/>
      <c r="KN161" s="44"/>
      <c r="KO161" s="44"/>
      <c r="KP161" s="44"/>
      <c r="KQ161" s="44"/>
      <c r="KR161" s="44"/>
      <c r="KS161" s="44"/>
      <c r="KT161" s="44"/>
      <c r="KU161" s="44"/>
      <c r="KV161" s="44"/>
      <c r="KW161" s="44"/>
      <c r="KX161" s="44"/>
      <c r="KY161" s="44"/>
      <c r="KZ161" s="44"/>
      <c r="LA161" s="44"/>
      <c r="LB161" s="44"/>
      <c r="LC161" s="44"/>
      <c r="LD161" s="44"/>
      <c r="LE161" s="44"/>
      <c r="LF161" s="44"/>
      <c r="LG161" s="44"/>
      <c r="LH161" s="44"/>
      <c r="LI161" s="44"/>
      <c r="LJ161" s="44"/>
      <c r="LK161" s="44"/>
      <c r="LL161" s="44"/>
      <c r="LM161" s="44"/>
      <c r="LN161" s="44"/>
      <c r="LO161" s="44"/>
      <c r="LP161" s="44"/>
      <c r="LQ161" s="44"/>
      <c r="LR161" s="44"/>
      <c r="LS161" s="44"/>
      <c r="LT161" s="44"/>
      <c r="LU161" s="44"/>
      <c r="LV161" s="44"/>
      <c r="LW161" s="44"/>
      <c r="LX161" s="44"/>
      <c r="LY161" s="44"/>
      <c r="LZ161" s="44"/>
      <c r="MA161" s="44"/>
      <c r="MB161" s="44"/>
      <c r="MC161" s="44"/>
      <c r="MD161" s="44"/>
      <c r="ME161" s="44"/>
      <c r="MF161" s="44"/>
      <c r="MG161" s="44"/>
      <c r="MH161" s="44"/>
      <c r="MI161" s="44"/>
      <c r="MJ161" s="44"/>
      <c r="MK161" s="44"/>
      <c r="ML161" s="44"/>
      <c r="MM161" s="44"/>
      <c r="MN161" s="44"/>
      <c r="MO161" s="44"/>
      <c r="MP161" s="44"/>
      <c r="MQ161" s="44"/>
      <c r="MR161" s="44"/>
      <c r="MS161" s="44"/>
      <c r="MT161" s="44"/>
      <c r="MU161" s="44"/>
      <c r="MV161" s="44"/>
      <c r="MW161" s="44"/>
      <c r="MX161" s="44"/>
      <c r="MY161" s="44"/>
      <c r="MZ161" s="44"/>
      <c r="NA161" s="44"/>
      <c r="NB161" s="44"/>
      <c r="NC161" s="44"/>
      <c r="ND161" s="44"/>
      <c r="NE161" s="44"/>
      <c r="NF161" s="44"/>
      <c r="NG161" s="44"/>
      <c r="NH161" s="44"/>
      <c r="NI161" s="44"/>
      <c r="NJ161" s="44"/>
      <c r="NK161" s="44"/>
      <c r="NL161" s="44"/>
      <c r="NM161" s="44"/>
      <c r="NN161" s="44"/>
      <c r="NO161" s="44"/>
      <c r="NP161" s="44"/>
      <c r="NQ161" s="44"/>
      <c r="NR161" s="44"/>
      <c r="NS161" s="44"/>
      <c r="NT161" s="44"/>
      <c r="NU161" s="44"/>
      <c r="NV161" s="44"/>
      <c r="NW161" s="44"/>
      <c r="NX161" s="44"/>
      <c r="NY161" s="44"/>
      <c r="NZ161" s="44"/>
      <c r="OA161" s="44"/>
      <c r="OB161" s="44"/>
      <c r="OC161" s="44"/>
      <c r="OD161" s="44"/>
      <c r="OE161" s="44"/>
      <c r="OF161" s="44"/>
      <c r="OG161" s="44"/>
      <c r="OH161" s="44"/>
      <c r="OI161" s="44"/>
      <c r="OJ161" s="44"/>
      <c r="OK161" s="44"/>
      <c r="OL161" s="44"/>
      <c r="OM161" s="44"/>
      <c r="ON161" s="44"/>
      <c r="OO161" s="44"/>
      <c r="OP161" s="44"/>
      <c r="OQ161" s="44"/>
      <c r="OR161" s="44"/>
      <c r="OS161" s="44"/>
      <c r="OT161" s="44"/>
      <c r="OU161" s="44"/>
      <c r="OV161" s="44"/>
      <c r="OW161" s="44"/>
      <c r="OX161" s="44"/>
      <c r="OY161" s="44"/>
      <c r="OZ161" s="44"/>
      <c r="PA161" s="44"/>
      <c r="PB161" s="44"/>
      <c r="PC161" s="44"/>
      <c r="PD161" s="44"/>
      <c r="PE161" s="44"/>
      <c r="PF161" s="44"/>
      <c r="PG161" s="44"/>
      <c r="PH161" s="44"/>
      <c r="PI161" s="44"/>
      <c r="PJ161" s="44"/>
      <c r="PK161" s="44"/>
      <c r="PL161" s="44"/>
      <c r="PM161" s="44"/>
      <c r="PN161" s="44"/>
      <c r="PO161" s="44"/>
      <c r="PP161" s="44"/>
      <c r="PQ161" s="44"/>
      <c r="PR161" s="44"/>
      <c r="PS161" s="44"/>
      <c r="PT161" s="44"/>
      <c r="PU161" s="44"/>
      <c r="PV161" s="44"/>
      <c r="PW161" s="44"/>
      <c r="PX161" s="44"/>
      <c r="PY161" s="44"/>
      <c r="PZ161" s="44"/>
      <c r="QA161" s="44"/>
      <c r="QB161" s="44"/>
      <c r="QC161" s="44"/>
      <c r="QD161" s="44"/>
      <c r="QE161" s="44"/>
      <c r="QF161" s="44"/>
      <c r="QG161" s="44"/>
      <c r="QH161" s="44"/>
      <c r="QI161" s="44"/>
      <c r="QJ161" s="44"/>
      <c r="QK161" s="44"/>
      <c r="QL161" s="44"/>
      <c r="QM161" s="44"/>
      <c r="QN161" s="44"/>
      <c r="QO161" s="44"/>
      <c r="QP161" s="44"/>
      <c r="QQ161" s="44"/>
      <c r="QR161" s="44"/>
      <c r="QS161" s="44"/>
      <c r="QT161" s="44"/>
      <c r="QU161" s="44"/>
      <c r="QV161" s="44"/>
      <c r="QW161" s="44"/>
      <c r="QX161" s="44"/>
      <c r="QY161" s="44"/>
      <c r="QZ161" s="44"/>
      <c r="RA161" s="44"/>
      <c r="RB161" s="44"/>
      <c r="RC161" s="44"/>
      <c r="RD161" s="44"/>
      <c r="RE161" s="44"/>
      <c r="RF161" s="44"/>
      <c r="RG161" s="44"/>
      <c r="RH161" s="44"/>
      <c r="RI161" s="44"/>
      <c r="RJ161" s="44"/>
      <c r="RK161" s="44"/>
      <c r="RL161" s="44"/>
      <c r="RM161" s="44"/>
      <c r="RN161" s="44"/>
      <c r="RO161" s="44"/>
      <c r="RP161" s="44"/>
      <c r="RQ161" s="44"/>
      <c r="RR161" s="44"/>
      <c r="RS161" s="44"/>
      <c r="RT161" s="44"/>
      <c r="RU161" s="44"/>
      <c r="RV161" s="44"/>
      <c r="RW161" s="44"/>
      <c r="RX161" s="44"/>
      <c r="RY161" s="44"/>
      <c r="RZ161" s="44"/>
      <c r="SA161" s="44"/>
      <c r="SB161" s="44"/>
      <c r="SC161" s="44"/>
      <c r="SD161" s="44"/>
      <c r="SE161" s="44"/>
      <c r="SF161" s="44"/>
      <c r="SG161" s="44"/>
      <c r="SH161" s="44"/>
      <c r="SM161">
        <f>'GRR Data'!A157</f>
        <v>0</v>
      </c>
    </row>
    <row r="162" spans="1:507">
      <c r="A162" s="295">
        <v>83</v>
      </c>
      <c r="B162" s="40"/>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4"/>
      <c r="BY162" s="44"/>
      <c r="BZ162" s="44"/>
      <c r="CA162" s="44"/>
      <c r="CB162" s="44"/>
      <c r="CC162" s="44"/>
      <c r="CD162" s="44"/>
      <c r="CE162" s="44"/>
      <c r="CF162" s="44"/>
      <c r="CG162" s="44"/>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44"/>
      <c r="DJ162" s="44"/>
      <c r="DK162" s="44"/>
      <c r="DL162" s="44"/>
      <c r="DM162" s="44"/>
      <c r="DN162" s="44"/>
      <c r="DO162" s="44"/>
      <c r="DP162" s="44"/>
      <c r="DQ162" s="44"/>
      <c r="DR162" s="44"/>
      <c r="DS162" s="44"/>
      <c r="DT162" s="44"/>
      <c r="DU162" s="44"/>
      <c r="DV162" s="44"/>
      <c r="DW162" s="44"/>
      <c r="DX162" s="44"/>
      <c r="DY162" s="44"/>
      <c r="DZ162" s="44"/>
      <c r="EA162" s="44"/>
      <c r="EB162" s="44"/>
      <c r="EC162" s="44"/>
      <c r="ED162" s="44"/>
      <c r="EE162" s="44"/>
      <c r="EF162" s="44"/>
      <c r="EG162" s="44"/>
      <c r="EH162" s="44"/>
      <c r="EI162" s="44"/>
      <c r="EJ162" s="44"/>
      <c r="EK162" s="44"/>
      <c r="EL162" s="44"/>
      <c r="EM162" s="44"/>
      <c r="EN162" s="44"/>
      <c r="EO162" s="44"/>
      <c r="EP162" s="44"/>
      <c r="EQ162" s="44"/>
      <c r="ER162" s="44"/>
      <c r="ES162" s="44"/>
      <c r="ET162" s="44"/>
      <c r="EU162" s="44"/>
      <c r="EV162" s="44"/>
      <c r="EW162" s="44"/>
      <c r="EX162" s="44"/>
      <c r="EY162" s="44"/>
      <c r="EZ162" s="44"/>
      <c r="FA162" s="44"/>
      <c r="FB162" s="44"/>
      <c r="FC162" s="44"/>
      <c r="FD162" s="44"/>
      <c r="FE162" s="44"/>
      <c r="FF162" s="44"/>
      <c r="FG162" s="44"/>
      <c r="FH162" s="44"/>
      <c r="FI162" s="44"/>
      <c r="FJ162" s="44"/>
      <c r="FK162" s="44"/>
      <c r="FL162" s="44"/>
      <c r="FM162" s="44"/>
      <c r="FN162" s="44"/>
      <c r="FO162" s="44"/>
      <c r="FP162" s="44"/>
      <c r="FQ162" s="44"/>
      <c r="FR162" s="44"/>
      <c r="FS162" s="44"/>
      <c r="FT162" s="44"/>
      <c r="FU162" s="44"/>
      <c r="FV162" s="44"/>
      <c r="FW162" s="44"/>
      <c r="FX162" s="44"/>
      <c r="FY162" s="44"/>
      <c r="FZ162" s="44"/>
      <c r="GA162" s="44"/>
      <c r="GB162" s="44"/>
      <c r="GC162" s="44"/>
      <c r="GD162" s="44"/>
      <c r="GE162" s="44"/>
      <c r="GF162" s="44"/>
      <c r="GG162" s="44"/>
      <c r="GH162" s="44"/>
      <c r="GI162" s="44"/>
      <c r="GJ162" s="44"/>
      <c r="GK162" s="44"/>
      <c r="GL162" s="44"/>
      <c r="GM162" s="44"/>
      <c r="GN162" s="44"/>
      <c r="GO162" s="44"/>
      <c r="GP162" s="44"/>
      <c r="GQ162" s="44"/>
      <c r="GR162" s="44"/>
      <c r="GS162" s="44"/>
      <c r="GT162" s="44"/>
      <c r="GU162" s="44"/>
      <c r="GV162" s="44"/>
      <c r="GW162" s="44"/>
      <c r="GX162" s="44"/>
      <c r="GY162" s="44"/>
      <c r="GZ162" s="44"/>
      <c r="HA162" s="44"/>
      <c r="HB162" s="44"/>
      <c r="HC162" s="44"/>
      <c r="HD162" s="44"/>
      <c r="HE162" s="44"/>
      <c r="HF162" s="44"/>
      <c r="HG162" s="44"/>
      <c r="HH162" s="44"/>
      <c r="HI162" s="44"/>
      <c r="HJ162" s="44"/>
      <c r="HK162" s="44"/>
      <c r="HL162" s="44"/>
      <c r="HM162" s="44"/>
      <c r="HN162" s="44"/>
      <c r="HO162" s="44"/>
      <c r="HP162" s="44"/>
      <c r="HQ162" s="44"/>
      <c r="HR162" s="44"/>
      <c r="HS162" s="44"/>
      <c r="HT162" s="44"/>
      <c r="HU162" s="44"/>
      <c r="HV162" s="44"/>
      <c r="HW162" s="44"/>
      <c r="HX162" s="44"/>
      <c r="HY162" s="44"/>
      <c r="HZ162" s="44"/>
      <c r="IA162" s="44"/>
      <c r="IB162" s="44"/>
      <c r="IC162" s="44"/>
      <c r="ID162" s="44"/>
      <c r="IE162" s="44"/>
      <c r="IF162" s="44"/>
      <c r="IG162" s="44"/>
      <c r="IH162" s="44"/>
      <c r="II162" s="44"/>
      <c r="IJ162" s="44"/>
      <c r="IK162" s="44"/>
      <c r="IL162" s="44"/>
      <c r="IM162" s="44"/>
      <c r="IN162" s="44"/>
      <c r="IO162" s="44"/>
      <c r="IP162" s="44"/>
      <c r="IQ162" s="44"/>
      <c r="IR162" s="44"/>
      <c r="IS162" s="44"/>
      <c r="IT162" s="44"/>
      <c r="IU162" s="44"/>
      <c r="IV162" s="44"/>
      <c r="IW162" s="44"/>
      <c r="IX162" s="44"/>
      <c r="IY162" s="44"/>
      <c r="IZ162" s="44"/>
      <c r="JA162" s="44"/>
      <c r="JB162" s="44"/>
      <c r="JC162" s="44"/>
      <c r="JD162" s="44"/>
      <c r="JE162" s="44"/>
      <c r="JF162" s="44"/>
      <c r="JG162" s="44"/>
      <c r="JH162" s="44"/>
      <c r="JI162" s="44"/>
      <c r="JJ162" s="44"/>
      <c r="JK162" s="44"/>
      <c r="JL162" s="44"/>
      <c r="JM162" s="44"/>
      <c r="JN162" s="44"/>
      <c r="JO162" s="44"/>
      <c r="JP162" s="44"/>
      <c r="JQ162" s="44"/>
      <c r="JR162" s="44"/>
      <c r="JS162" s="44"/>
      <c r="JT162" s="44"/>
      <c r="JU162" s="44"/>
      <c r="JV162" s="44"/>
      <c r="JW162" s="44"/>
      <c r="JX162" s="44"/>
      <c r="JY162" s="44"/>
      <c r="JZ162" s="44"/>
      <c r="KA162" s="44"/>
      <c r="KB162" s="44"/>
      <c r="KC162" s="44"/>
      <c r="KD162" s="44"/>
      <c r="KE162" s="44"/>
      <c r="KF162" s="44"/>
      <c r="KG162" s="44"/>
      <c r="KH162" s="44"/>
      <c r="KI162" s="44"/>
      <c r="KJ162" s="44"/>
      <c r="KK162" s="44"/>
      <c r="KL162" s="44"/>
      <c r="KM162" s="44"/>
      <c r="KN162" s="44"/>
      <c r="KO162" s="44"/>
      <c r="KP162" s="44"/>
      <c r="KQ162" s="44"/>
      <c r="KR162" s="44"/>
      <c r="KS162" s="44"/>
      <c r="KT162" s="44"/>
      <c r="KU162" s="44"/>
      <c r="KV162" s="44"/>
      <c r="KW162" s="44"/>
      <c r="KX162" s="44"/>
      <c r="KY162" s="44"/>
      <c r="KZ162" s="44"/>
      <c r="LA162" s="44"/>
      <c r="LB162" s="44"/>
      <c r="LC162" s="44"/>
      <c r="LD162" s="44"/>
      <c r="LE162" s="44"/>
      <c r="LF162" s="44"/>
      <c r="LG162" s="44"/>
      <c r="LH162" s="44"/>
      <c r="LI162" s="44"/>
      <c r="LJ162" s="44"/>
      <c r="LK162" s="44"/>
      <c r="LL162" s="44"/>
      <c r="LM162" s="44"/>
      <c r="LN162" s="44"/>
      <c r="LO162" s="44"/>
      <c r="LP162" s="44"/>
      <c r="LQ162" s="44"/>
      <c r="LR162" s="44"/>
      <c r="LS162" s="44"/>
      <c r="LT162" s="44"/>
      <c r="LU162" s="44"/>
      <c r="LV162" s="44"/>
      <c r="LW162" s="44"/>
      <c r="LX162" s="44"/>
      <c r="LY162" s="44"/>
      <c r="LZ162" s="44"/>
      <c r="MA162" s="44"/>
      <c r="MB162" s="44"/>
      <c r="MC162" s="44"/>
      <c r="MD162" s="44"/>
      <c r="ME162" s="44"/>
      <c r="MF162" s="44"/>
      <c r="MG162" s="44"/>
      <c r="MH162" s="44"/>
      <c r="MI162" s="44"/>
      <c r="MJ162" s="44"/>
      <c r="MK162" s="44"/>
      <c r="ML162" s="44"/>
      <c r="MM162" s="44"/>
      <c r="MN162" s="44"/>
      <c r="MO162" s="44"/>
      <c r="MP162" s="44"/>
      <c r="MQ162" s="44"/>
      <c r="MR162" s="44"/>
      <c r="MS162" s="44"/>
      <c r="MT162" s="44"/>
      <c r="MU162" s="44"/>
      <c r="MV162" s="44"/>
      <c r="MW162" s="44"/>
      <c r="MX162" s="44"/>
      <c r="MY162" s="44"/>
      <c r="MZ162" s="44"/>
      <c r="NA162" s="44"/>
      <c r="NB162" s="44"/>
      <c r="NC162" s="44"/>
      <c r="ND162" s="44"/>
      <c r="NE162" s="44"/>
      <c r="NF162" s="44"/>
      <c r="NG162" s="44"/>
      <c r="NH162" s="44"/>
      <c r="NI162" s="44"/>
      <c r="NJ162" s="44"/>
      <c r="NK162" s="44"/>
      <c r="NL162" s="44"/>
      <c r="NM162" s="44"/>
      <c r="NN162" s="44"/>
      <c r="NO162" s="44"/>
      <c r="NP162" s="44"/>
      <c r="NQ162" s="44"/>
      <c r="NR162" s="44"/>
      <c r="NS162" s="44"/>
      <c r="NT162" s="44"/>
      <c r="NU162" s="44"/>
      <c r="NV162" s="44"/>
      <c r="NW162" s="44"/>
      <c r="NX162" s="44"/>
      <c r="NY162" s="44"/>
      <c r="NZ162" s="44"/>
      <c r="OA162" s="44"/>
      <c r="OB162" s="44"/>
      <c r="OC162" s="44"/>
      <c r="OD162" s="44"/>
      <c r="OE162" s="44"/>
      <c r="OF162" s="44"/>
      <c r="OG162" s="44"/>
      <c r="OH162" s="44"/>
      <c r="OI162" s="44"/>
      <c r="OJ162" s="44"/>
      <c r="OK162" s="44"/>
      <c r="OL162" s="44"/>
      <c r="OM162" s="44"/>
      <c r="ON162" s="44"/>
      <c r="OO162" s="44"/>
      <c r="OP162" s="44"/>
      <c r="OQ162" s="44"/>
      <c r="OR162" s="44"/>
      <c r="OS162" s="44"/>
      <c r="OT162" s="44"/>
      <c r="OU162" s="44"/>
      <c r="OV162" s="44"/>
      <c r="OW162" s="44"/>
      <c r="OX162" s="44"/>
      <c r="OY162" s="44"/>
      <c r="OZ162" s="44"/>
      <c r="PA162" s="44"/>
      <c r="PB162" s="44"/>
      <c r="PC162" s="44"/>
      <c r="PD162" s="44"/>
      <c r="PE162" s="44"/>
      <c r="PF162" s="44"/>
      <c r="PG162" s="44"/>
      <c r="PH162" s="44"/>
      <c r="PI162" s="44"/>
      <c r="PJ162" s="44"/>
      <c r="PK162" s="44"/>
      <c r="PL162" s="44"/>
      <c r="PM162" s="44"/>
      <c r="PN162" s="44"/>
      <c r="PO162" s="44"/>
      <c r="PP162" s="44"/>
      <c r="PQ162" s="44"/>
      <c r="PR162" s="44"/>
      <c r="PS162" s="44"/>
      <c r="PT162" s="44"/>
      <c r="PU162" s="44"/>
      <c r="PV162" s="44"/>
      <c r="PW162" s="44"/>
      <c r="PX162" s="44"/>
      <c r="PY162" s="44"/>
      <c r="PZ162" s="44"/>
      <c r="QA162" s="44"/>
      <c r="QB162" s="44"/>
      <c r="QC162" s="44"/>
      <c r="QD162" s="44"/>
      <c r="QE162" s="44"/>
      <c r="QF162" s="44"/>
      <c r="QG162" s="44"/>
      <c r="QH162" s="44"/>
      <c r="QI162" s="44"/>
      <c r="QJ162" s="44"/>
      <c r="QK162" s="44"/>
      <c r="QL162" s="44"/>
      <c r="QM162" s="44"/>
      <c r="QN162" s="44"/>
      <c r="QO162" s="44"/>
      <c r="QP162" s="44"/>
      <c r="QQ162" s="44"/>
      <c r="QR162" s="44"/>
      <c r="QS162" s="44"/>
      <c r="QT162" s="44"/>
      <c r="QU162" s="44"/>
      <c r="QV162" s="44"/>
      <c r="QW162" s="44"/>
      <c r="QX162" s="44"/>
      <c r="QY162" s="44"/>
      <c r="QZ162" s="44"/>
      <c r="RA162" s="44"/>
      <c r="RB162" s="44"/>
      <c r="RC162" s="44"/>
      <c r="RD162" s="44"/>
      <c r="RE162" s="44"/>
      <c r="RF162" s="44"/>
      <c r="RG162" s="44"/>
      <c r="RH162" s="44"/>
      <c r="RI162" s="44"/>
      <c r="RJ162" s="44"/>
      <c r="RK162" s="44"/>
      <c r="RL162" s="44"/>
      <c r="RM162" s="44"/>
      <c r="RN162" s="44"/>
      <c r="RO162" s="44"/>
      <c r="RP162" s="44"/>
      <c r="RQ162" s="44"/>
      <c r="RR162" s="44"/>
      <c r="RS162" s="44"/>
      <c r="RT162" s="44"/>
      <c r="RU162" s="44"/>
      <c r="RV162" s="44"/>
      <c r="RW162" s="44"/>
      <c r="RX162" s="44"/>
      <c r="RY162" s="44"/>
      <c r="RZ162" s="44"/>
      <c r="SA162" s="44"/>
      <c r="SB162" s="44"/>
      <c r="SC162" s="44"/>
      <c r="SD162" s="44"/>
      <c r="SE162" s="44"/>
      <c r="SF162" s="44"/>
      <c r="SG162" s="44"/>
      <c r="SH162" s="44"/>
      <c r="SM162">
        <f>'GRR Data'!A158</f>
        <v>0</v>
      </c>
    </row>
    <row r="163" spans="1:507">
      <c r="A163" s="295">
        <v>84</v>
      </c>
      <c r="B163" s="40"/>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4"/>
      <c r="DG163" s="44"/>
      <c r="DH163" s="44"/>
      <c r="DI163" s="44"/>
      <c r="DJ163" s="44"/>
      <c r="DK163" s="44"/>
      <c r="DL163" s="44"/>
      <c r="DM163" s="44"/>
      <c r="DN163" s="44"/>
      <c r="DO163" s="44"/>
      <c r="DP163" s="44"/>
      <c r="DQ163" s="44"/>
      <c r="DR163" s="44"/>
      <c r="DS163" s="44"/>
      <c r="DT163" s="44"/>
      <c r="DU163" s="44"/>
      <c r="DV163" s="44"/>
      <c r="DW163" s="44"/>
      <c r="DX163" s="44"/>
      <c r="DY163" s="44"/>
      <c r="DZ163" s="44"/>
      <c r="EA163" s="44"/>
      <c r="EB163" s="44"/>
      <c r="EC163" s="44"/>
      <c r="ED163" s="44"/>
      <c r="EE163" s="44"/>
      <c r="EF163" s="44"/>
      <c r="EG163" s="44"/>
      <c r="EH163" s="44"/>
      <c r="EI163" s="44"/>
      <c r="EJ163" s="44"/>
      <c r="EK163" s="44"/>
      <c r="EL163" s="44"/>
      <c r="EM163" s="44"/>
      <c r="EN163" s="44"/>
      <c r="EO163" s="44"/>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c r="FL163" s="44"/>
      <c r="FM163" s="44"/>
      <c r="FN163" s="44"/>
      <c r="FO163" s="44"/>
      <c r="FP163" s="44"/>
      <c r="FQ163" s="44"/>
      <c r="FR163" s="44"/>
      <c r="FS163" s="44"/>
      <c r="FT163" s="44"/>
      <c r="FU163" s="44"/>
      <c r="FV163" s="44"/>
      <c r="FW163" s="44"/>
      <c r="FX163" s="44"/>
      <c r="FY163" s="44"/>
      <c r="FZ163" s="44"/>
      <c r="GA163" s="44"/>
      <c r="GB163" s="44"/>
      <c r="GC163" s="44"/>
      <c r="GD163" s="44"/>
      <c r="GE163" s="44"/>
      <c r="GF163" s="44"/>
      <c r="GG163" s="44"/>
      <c r="GH163" s="44"/>
      <c r="GI163" s="44"/>
      <c r="GJ163" s="44"/>
      <c r="GK163" s="44"/>
      <c r="GL163" s="44"/>
      <c r="GM163" s="44"/>
      <c r="GN163" s="44"/>
      <c r="GO163" s="44"/>
      <c r="GP163" s="44"/>
      <c r="GQ163" s="44"/>
      <c r="GR163" s="44"/>
      <c r="GS163" s="44"/>
      <c r="GT163" s="44"/>
      <c r="GU163" s="44"/>
      <c r="GV163" s="44"/>
      <c r="GW163" s="44"/>
      <c r="GX163" s="44"/>
      <c r="GY163" s="44"/>
      <c r="GZ163" s="44"/>
      <c r="HA163" s="44"/>
      <c r="HB163" s="44"/>
      <c r="HC163" s="44"/>
      <c r="HD163" s="44"/>
      <c r="HE163" s="44"/>
      <c r="HF163" s="44"/>
      <c r="HG163" s="44"/>
      <c r="HH163" s="44"/>
      <c r="HI163" s="44"/>
      <c r="HJ163" s="44"/>
      <c r="HK163" s="44"/>
      <c r="HL163" s="44"/>
      <c r="HM163" s="44"/>
      <c r="HN163" s="44"/>
      <c r="HO163" s="44"/>
      <c r="HP163" s="44"/>
      <c r="HQ163" s="44"/>
      <c r="HR163" s="44"/>
      <c r="HS163" s="44"/>
      <c r="HT163" s="44"/>
      <c r="HU163" s="44"/>
      <c r="HV163" s="44"/>
      <c r="HW163" s="44"/>
      <c r="HX163" s="44"/>
      <c r="HY163" s="44"/>
      <c r="HZ163" s="44"/>
      <c r="IA163" s="44"/>
      <c r="IB163" s="44"/>
      <c r="IC163" s="44"/>
      <c r="ID163" s="44"/>
      <c r="IE163" s="44"/>
      <c r="IF163" s="44"/>
      <c r="IG163" s="44"/>
      <c r="IH163" s="44"/>
      <c r="II163" s="44"/>
      <c r="IJ163" s="44"/>
      <c r="IK163" s="44"/>
      <c r="IL163" s="44"/>
      <c r="IM163" s="44"/>
      <c r="IN163" s="44"/>
      <c r="IO163" s="44"/>
      <c r="IP163" s="44"/>
      <c r="IQ163" s="44"/>
      <c r="IR163" s="44"/>
      <c r="IS163" s="44"/>
      <c r="IT163" s="44"/>
      <c r="IU163" s="44"/>
      <c r="IV163" s="44"/>
      <c r="IW163" s="44"/>
      <c r="IX163" s="44"/>
      <c r="IY163" s="44"/>
      <c r="IZ163" s="44"/>
      <c r="JA163" s="44"/>
      <c r="JB163" s="44"/>
      <c r="JC163" s="44"/>
      <c r="JD163" s="44"/>
      <c r="JE163" s="44"/>
      <c r="JF163" s="44"/>
      <c r="JG163" s="44"/>
      <c r="JH163" s="44"/>
      <c r="JI163" s="44"/>
      <c r="JJ163" s="44"/>
      <c r="JK163" s="44"/>
      <c r="JL163" s="44"/>
      <c r="JM163" s="44"/>
      <c r="JN163" s="44"/>
      <c r="JO163" s="44"/>
      <c r="JP163" s="44"/>
      <c r="JQ163" s="44"/>
      <c r="JR163" s="44"/>
      <c r="JS163" s="44"/>
      <c r="JT163" s="44"/>
      <c r="JU163" s="44"/>
      <c r="JV163" s="44"/>
      <c r="JW163" s="44"/>
      <c r="JX163" s="44"/>
      <c r="JY163" s="44"/>
      <c r="JZ163" s="44"/>
      <c r="KA163" s="44"/>
      <c r="KB163" s="44"/>
      <c r="KC163" s="44"/>
      <c r="KD163" s="44"/>
      <c r="KE163" s="44"/>
      <c r="KF163" s="44"/>
      <c r="KG163" s="44"/>
      <c r="KH163" s="44"/>
      <c r="KI163" s="44"/>
      <c r="KJ163" s="44"/>
      <c r="KK163" s="44"/>
      <c r="KL163" s="44"/>
      <c r="KM163" s="44"/>
      <c r="KN163" s="44"/>
      <c r="KO163" s="44"/>
      <c r="KP163" s="44"/>
      <c r="KQ163" s="44"/>
      <c r="KR163" s="44"/>
      <c r="KS163" s="44"/>
      <c r="KT163" s="44"/>
      <c r="KU163" s="44"/>
      <c r="KV163" s="44"/>
      <c r="KW163" s="44"/>
      <c r="KX163" s="44"/>
      <c r="KY163" s="44"/>
      <c r="KZ163" s="44"/>
      <c r="LA163" s="44"/>
      <c r="LB163" s="44"/>
      <c r="LC163" s="44"/>
      <c r="LD163" s="44"/>
      <c r="LE163" s="44"/>
      <c r="LF163" s="44"/>
      <c r="LG163" s="44"/>
      <c r="LH163" s="44"/>
      <c r="LI163" s="44"/>
      <c r="LJ163" s="44"/>
      <c r="LK163" s="44"/>
      <c r="LL163" s="44"/>
      <c r="LM163" s="44"/>
      <c r="LN163" s="44"/>
      <c r="LO163" s="44"/>
      <c r="LP163" s="44"/>
      <c r="LQ163" s="44"/>
      <c r="LR163" s="44"/>
      <c r="LS163" s="44"/>
      <c r="LT163" s="44"/>
      <c r="LU163" s="44"/>
      <c r="LV163" s="44"/>
      <c r="LW163" s="44"/>
      <c r="LX163" s="44"/>
      <c r="LY163" s="44"/>
      <c r="LZ163" s="44"/>
      <c r="MA163" s="44"/>
      <c r="MB163" s="44"/>
      <c r="MC163" s="44"/>
      <c r="MD163" s="44"/>
      <c r="ME163" s="44"/>
      <c r="MF163" s="44"/>
      <c r="MG163" s="44"/>
      <c r="MH163" s="44"/>
      <c r="MI163" s="44"/>
      <c r="MJ163" s="44"/>
      <c r="MK163" s="44"/>
      <c r="ML163" s="44"/>
      <c r="MM163" s="44"/>
      <c r="MN163" s="44"/>
      <c r="MO163" s="44"/>
      <c r="MP163" s="44"/>
      <c r="MQ163" s="44"/>
      <c r="MR163" s="44"/>
      <c r="MS163" s="44"/>
      <c r="MT163" s="44"/>
      <c r="MU163" s="44"/>
      <c r="MV163" s="44"/>
      <c r="MW163" s="44"/>
      <c r="MX163" s="44"/>
      <c r="MY163" s="44"/>
      <c r="MZ163" s="44"/>
      <c r="NA163" s="44"/>
      <c r="NB163" s="44"/>
      <c r="NC163" s="44"/>
      <c r="ND163" s="44"/>
      <c r="NE163" s="44"/>
      <c r="NF163" s="44"/>
      <c r="NG163" s="44"/>
      <c r="NH163" s="44"/>
      <c r="NI163" s="44"/>
      <c r="NJ163" s="44"/>
      <c r="NK163" s="44"/>
      <c r="NL163" s="44"/>
      <c r="NM163" s="44"/>
      <c r="NN163" s="44"/>
      <c r="NO163" s="44"/>
      <c r="NP163" s="44"/>
      <c r="NQ163" s="44"/>
      <c r="NR163" s="44"/>
      <c r="NS163" s="44"/>
      <c r="NT163" s="44"/>
      <c r="NU163" s="44"/>
      <c r="NV163" s="44"/>
      <c r="NW163" s="44"/>
      <c r="NX163" s="44"/>
      <c r="NY163" s="44"/>
      <c r="NZ163" s="44"/>
      <c r="OA163" s="44"/>
      <c r="OB163" s="44"/>
      <c r="OC163" s="44"/>
      <c r="OD163" s="44"/>
      <c r="OE163" s="44"/>
      <c r="OF163" s="44"/>
      <c r="OG163" s="44"/>
      <c r="OH163" s="44"/>
      <c r="OI163" s="44"/>
      <c r="OJ163" s="44"/>
      <c r="OK163" s="44"/>
      <c r="OL163" s="44"/>
      <c r="OM163" s="44"/>
      <c r="ON163" s="44"/>
      <c r="OO163" s="44"/>
      <c r="OP163" s="44"/>
      <c r="OQ163" s="44"/>
      <c r="OR163" s="44"/>
      <c r="OS163" s="44"/>
      <c r="OT163" s="44"/>
      <c r="OU163" s="44"/>
      <c r="OV163" s="44"/>
      <c r="OW163" s="44"/>
      <c r="OX163" s="44"/>
      <c r="OY163" s="44"/>
      <c r="OZ163" s="44"/>
      <c r="PA163" s="44"/>
      <c r="PB163" s="44"/>
      <c r="PC163" s="44"/>
      <c r="PD163" s="44"/>
      <c r="PE163" s="44"/>
      <c r="PF163" s="44"/>
      <c r="PG163" s="44"/>
      <c r="PH163" s="44"/>
      <c r="PI163" s="44"/>
      <c r="PJ163" s="44"/>
      <c r="PK163" s="44"/>
      <c r="PL163" s="44"/>
      <c r="PM163" s="44"/>
      <c r="PN163" s="44"/>
      <c r="PO163" s="44"/>
      <c r="PP163" s="44"/>
      <c r="PQ163" s="44"/>
      <c r="PR163" s="44"/>
      <c r="PS163" s="44"/>
      <c r="PT163" s="44"/>
      <c r="PU163" s="44"/>
      <c r="PV163" s="44"/>
      <c r="PW163" s="44"/>
      <c r="PX163" s="44"/>
      <c r="PY163" s="44"/>
      <c r="PZ163" s="44"/>
      <c r="QA163" s="44"/>
      <c r="QB163" s="44"/>
      <c r="QC163" s="44"/>
      <c r="QD163" s="44"/>
      <c r="QE163" s="44"/>
      <c r="QF163" s="44"/>
      <c r="QG163" s="44"/>
      <c r="QH163" s="44"/>
      <c r="QI163" s="44"/>
      <c r="QJ163" s="44"/>
      <c r="QK163" s="44"/>
      <c r="QL163" s="44"/>
      <c r="QM163" s="44"/>
      <c r="QN163" s="44"/>
      <c r="QO163" s="44"/>
      <c r="QP163" s="44"/>
      <c r="QQ163" s="44"/>
      <c r="QR163" s="44"/>
      <c r="QS163" s="44"/>
      <c r="QT163" s="44"/>
      <c r="QU163" s="44"/>
      <c r="QV163" s="44"/>
      <c r="QW163" s="44"/>
      <c r="QX163" s="44"/>
      <c r="QY163" s="44"/>
      <c r="QZ163" s="44"/>
      <c r="RA163" s="44"/>
      <c r="RB163" s="44"/>
      <c r="RC163" s="44"/>
      <c r="RD163" s="44"/>
      <c r="RE163" s="44"/>
      <c r="RF163" s="44"/>
      <c r="RG163" s="44"/>
      <c r="RH163" s="44"/>
      <c r="RI163" s="44"/>
      <c r="RJ163" s="44"/>
      <c r="RK163" s="44"/>
      <c r="RL163" s="44"/>
      <c r="RM163" s="44"/>
      <c r="RN163" s="44"/>
      <c r="RO163" s="44"/>
      <c r="RP163" s="44"/>
      <c r="RQ163" s="44"/>
      <c r="RR163" s="44"/>
      <c r="RS163" s="44"/>
      <c r="RT163" s="44"/>
      <c r="RU163" s="44"/>
      <c r="RV163" s="44"/>
      <c r="RW163" s="44"/>
      <c r="RX163" s="44"/>
      <c r="RY163" s="44"/>
      <c r="RZ163" s="44"/>
      <c r="SA163" s="44"/>
      <c r="SB163" s="44"/>
      <c r="SC163" s="44"/>
      <c r="SD163" s="44"/>
      <c r="SE163" s="44"/>
      <c r="SF163" s="44"/>
      <c r="SG163" s="44"/>
      <c r="SH163" s="44"/>
      <c r="SM163">
        <f>'GRR Data'!A159</f>
        <v>0</v>
      </c>
    </row>
    <row r="164" spans="1:507">
      <c r="A164" s="295">
        <v>85</v>
      </c>
      <c r="B164" s="40"/>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4"/>
      <c r="BY164" s="44"/>
      <c r="BZ164" s="44"/>
      <c r="CA164" s="44"/>
      <c r="CB164" s="44"/>
      <c r="CC164" s="44"/>
      <c r="CD164" s="44"/>
      <c r="CE164" s="44"/>
      <c r="CF164" s="44"/>
      <c r="CG164" s="44"/>
      <c r="CH164" s="44"/>
      <c r="CI164" s="44"/>
      <c r="CJ164" s="44"/>
      <c r="CK164" s="44"/>
      <c r="CL164" s="44"/>
      <c r="CM164" s="44"/>
      <c r="CN164" s="44"/>
      <c r="CO164" s="44"/>
      <c r="CP164" s="44"/>
      <c r="CQ164" s="44"/>
      <c r="CR164" s="44"/>
      <c r="CS164" s="44"/>
      <c r="CT164" s="44"/>
      <c r="CU164" s="44"/>
      <c r="CV164" s="44"/>
      <c r="CW164" s="44"/>
      <c r="CX164" s="44"/>
      <c r="CY164" s="44"/>
      <c r="CZ164" s="44"/>
      <c r="DA164" s="44"/>
      <c r="DB164" s="44"/>
      <c r="DC164" s="44"/>
      <c r="DD164" s="44"/>
      <c r="DE164" s="44"/>
      <c r="DF164" s="44"/>
      <c r="DG164" s="44"/>
      <c r="DH164" s="44"/>
      <c r="DI164" s="44"/>
      <c r="DJ164" s="44"/>
      <c r="DK164" s="44"/>
      <c r="DL164" s="44"/>
      <c r="DM164" s="44"/>
      <c r="DN164" s="44"/>
      <c r="DO164" s="44"/>
      <c r="DP164" s="44"/>
      <c r="DQ164" s="44"/>
      <c r="DR164" s="44"/>
      <c r="DS164" s="44"/>
      <c r="DT164" s="44"/>
      <c r="DU164" s="44"/>
      <c r="DV164" s="44"/>
      <c r="DW164" s="44"/>
      <c r="DX164" s="44"/>
      <c r="DY164" s="44"/>
      <c r="DZ164" s="44"/>
      <c r="EA164" s="44"/>
      <c r="EB164" s="44"/>
      <c r="EC164" s="44"/>
      <c r="ED164" s="44"/>
      <c r="EE164" s="44"/>
      <c r="EF164" s="44"/>
      <c r="EG164" s="44"/>
      <c r="EH164" s="44"/>
      <c r="EI164" s="44"/>
      <c r="EJ164" s="44"/>
      <c r="EK164" s="44"/>
      <c r="EL164" s="44"/>
      <c r="EM164" s="44"/>
      <c r="EN164" s="44"/>
      <c r="EO164" s="44"/>
      <c r="EP164" s="44"/>
      <c r="EQ164" s="44"/>
      <c r="ER164" s="44"/>
      <c r="ES164" s="44"/>
      <c r="ET164" s="44"/>
      <c r="EU164" s="44"/>
      <c r="EV164" s="44"/>
      <c r="EW164" s="44"/>
      <c r="EX164" s="44"/>
      <c r="EY164" s="44"/>
      <c r="EZ164" s="44"/>
      <c r="FA164" s="44"/>
      <c r="FB164" s="44"/>
      <c r="FC164" s="44"/>
      <c r="FD164" s="44"/>
      <c r="FE164" s="44"/>
      <c r="FF164" s="44"/>
      <c r="FG164" s="44"/>
      <c r="FH164" s="44"/>
      <c r="FI164" s="44"/>
      <c r="FJ164" s="44"/>
      <c r="FK164" s="44"/>
      <c r="FL164" s="44"/>
      <c r="FM164" s="44"/>
      <c r="FN164" s="44"/>
      <c r="FO164" s="44"/>
      <c r="FP164" s="44"/>
      <c r="FQ164" s="44"/>
      <c r="FR164" s="44"/>
      <c r="FS164" s="44"/>
      <c r="FT164" s="44"/>
      <c r="FU164" s="44"/>
      <c r="FV164" s="44"/>
      <c r="FW164" s="44"/>
      <c r="FX164" s="44"/>
      <c r="FY164" s="44"/>
      <c r="FZ164" s="44"/>
      <c r="GA164" s="44"/>
      <c r="GB164" s="44"/>
      <c r="GC164" s="44"/>
      <c r="GD164" s="44"/>
      <c r="GE164" s="44"/>
      <c r="GF164" s="44"/>
      <c r="GG164" s="44"/>
      <c r="GH164" s="44"/>
      <c r="GI164" s="44"/>
      <c r="GJ164" s="44"/>
      <c r="GK164" s="44"/>
      <c r="GL164" s="44"/>
      <c r="GM164" s="44"/>
      <c r="GN164" s="44"/>
      <c r="GO164" s="44"/>
      <c r="GP164" s="44"/>
      <c r="GQ164" s="44"/>
      <c r="GR164" s="44"/>
      <c r="GS164" s="44"/>
      <c r="GT164" s="44"/>
      <c r="GU164" s="44"/>
      <c r="GV164" s="44"/>
      <c r="GW164" s="44"/>
      <c r="GX164" s="44"/>
      <c r="GY164" s="44"/>
      <c r="GZ164" s="44"/>
      <c r="HA164" s="44"/>
      <c r="HB164" s="44"/>
      <c r="HC164" s="44"/>
      <c r="HD164" s="44"/>
      <c r="HE164" s="44"/>
      <c r="HF164" s="44"/>
      <c r="HG164" s="44"/>
      <c r="HH164" s="44"/>
      <c r="HI164" s="44"/>
      <c r="HJ164" s="44"/>
      <c r="HK164" s="44"/>
      <c r="HL164" s="44"/>
      <c r="HM164" s="44"/>
      <c r="HN164" s="44"/>
      <c r="HO164" s="44"/>
      <c r="HP164" s="44"/>
      <c r="HQ164" s="44"/>
      <c r="HR164" s="44"/>
      <c r="HS164" s="44"/>
      <c r="HT164" s="44"/>
      <c r="HU164" s="44"/>
      <c r="HV164" s="44"/>
      <c r="HW164" s="44"/>
      <c r="HX164" s="44"/>
      <c r="HY164" s="44"/>
      <c r="HZ164" s="44"/>
      <c r="IA164" s="44"/>
      <c r="IB164" s="44"/>
      <c r="IC164" s="44"/>
      <c r="ID164" s="44"/>
      <c r="IE164" s="44"/>
      <c r="IF164" s="44"/>
      <c r="IG164" s="44"/>
      <c r="IH164" s="44"/>
      <c r="II164" s="44"/>
      <c r="IJ164" s="44"/>
      <c r="IK164" s="44"/>
      <c r="IL164" s="44"/>
      <c r="IM164" s="44"/>
      <c r="IN164" s="44"/>
      <c r="IO164" s="44"/>
      <c r="IP164" s="44"/>
      <c r="IQ164" s="44"/>
      <c r="IR164" s="44"/>
      <c r="IS164" s="44"/>
      <c r="IT164" s="44"/>
      <c r="IU164" s="44"/>
      <c r="IV164" s="44"/>
      <c r="IW164" s="44"/>
      <c r="IX164" s="44"/>
      <c r="IY164" s="44"/>
      <c r="IZ164" s="44"/>
      <c r="JA164" s="44"/>
      <c r="JB164" s="44"/>
      <c r="JC164" s="44"/>
      <c r="JD164" s="44"/>
      <c r="JE164" s="44"/>
      <c r="JF164" s="44"/>
      <c r="JG164" s="44"/>
      <c r="JH164" s="44"/>
      <c r="JI164" s="44"/>
      <c r="JJ164" s="44"/>
      <c r="JK164" s="44"/>
      <c r="JL164" s="44"/>
      <c r="JM164" s="44"/>
      <c r="JN164" s="44"/>
      <c r="JO164" s="44"/>
      <c r="JP164" s="44"/>
      <c r="JQ164" s="44"/>
      <c r="JR164" s="44"/>
      <c r="JS164" s="44"/>
      <c r="JT164" s="44"/>
      <c r="JU164" s="44"/>
      <c r="JV164" s="44"/>
      <c r="JW164" s="44"/>
      <c r="JX164" s="44"/>
      <c r="JY164" s="44"/>
      <c r="JZ164" s="44"/>
      <c r="KA164" s="44"/>
      <c r="KB164" s="44"/>
      <c r="KC164" s="44"/>
      <c r="KD164" s="44"/>
      <c r="KE164" s="44"/>
      <c r="KF164" s="44"/>
      <c r="KG164" s="44"/>
      <c r="KH164" s="44"/>
      <c r="KI164" s="44"/>
      <c r="KJ164" s="44"/>
      <c r="KK164" s="44"/>
      <c r="KL164" s="44"/>
      <c r="KM164" s="44"/>
      <c r="KN164" s="44"/>
      <c r="KO164" s="44"/>
      <c r="KP164" s="44"/>
      <c r="KQ164" s="44"/>
      <c r="KR164" s="44"/>
      <c r="KS164" s="44"/>
      <c r="KT164" s="44"/>
      <c r="KU164" s="44"/>
      <c r="KV164" s="44"/>
      <c r="KW164" s="44"/>
      <c r="KX164" s="44"/>
      <c r="KY164" s="44"/>
      <c r="KZ164" s="44"/>
      <c r="LA164" s="44"/>
      <c r="LB164" s="44"/>
      <c r="LC164" s="44"/>
      <c r="LD164" s="44"/>
      <c r="LE164" s="44"/>
      <c r="LF164" s="44"/>
      <c r="LG164" s="44"/>
      <c r="LH164" s="44"/>
      <c r="LI164" s="44"/>
      <c r="LJ164" s="44"/>
      <c r="LK164" s="44"/>
      <c r="LL164" s="44"/>
      <c r="LM164" s="44"/>
      <c r="LN164" s="44"/>
      <c r="LO164" s="44"/>
      <c r="LP164" s="44"/>
      <c r="LQ164" s="44"/>
      <c r="LR164" s="44"/>
      <c r="LS164" s="44"/>
      <c r="LT164" s="44"/>
      <c r="LU164" s="44"/>
      <c r="LV164" s="44"/>
      <c r="LW164" s="44"/>
      <c r="LX164" s="44"/>
      <c r="LY164" s="44"/>
      <c r="LZ164" s="44"/>
      <c r="MA164" s="44"/>
      <c r="MB164" s="44"/>
      <c r="MC164" s="44"/>
      <c r="MD164" s="44"/>
      <c r="ME164" s="44"/>
      <c r="MF164" s="44"/>
      <c r="MG164" s="44"/>
      <c r="MH164" s="44"/>
      <c r="MI164" s="44"/>
      <c r="MJ164" s="44"/>
      <c r="MK164" s="44"/>
      <c r="ML164" s="44"/>
      <c r="MM164" s="44"/>
      <c r="MN164" s="44"/>
      <c r="MO164" s="44"/>
      <c r="MP164" s="44"/>
      <c r="MQ164" s="44"/>
      <c r="MR164" s="44"/>
      <c r="MS164" s="44"/>
      <c r="MT164" s="44"/>
      <c r="MU164" s="44"/>
      <c r="MV164" s="44"/>
      <c r="MW164" s="44"/>
      <c r="MX164" s="44"/>
      <c r="MY164" s="44"/>
      <c r="MZ164" s="44"/>
      <c r="NA164" s="44"/>
      <c r="NB164" s="44"/>
      <c r="NC164" s="44"/>
      <c r="ND164" s="44"/>
      <c r="NE164" s="44"/>
      <c r="NF164" s="44"/>
      <c r="NG164" s="44"/>
      <c r="NH164" s="44"/>
      <c r="NI164" s="44"/>
      <c r="NJ164" s="44"/>
      <c r="NK164" s="44"/>
      <c r="NL164" s="44"/>
      <c r="NM164" s="44"/>
      <c r="NN164" s="44"/>
      <c r="NO164" s="44"/>
      <c r="NP164" s="44"/>
      <c r="NQ164" s="44"/>
      <c r="NR164" s="44"/>
      <c r="NS164" s="44"/>
      <c r="NT164" s="44"/>
      <c r="NU164" s="44"/>
      <c r="NV164" s="44"/>
      <c r="NW164" s="44"/>
      <c r="NX164" s="44"/>
      <c r="NY164" s="44"/>
      <c r="NZ164" s="44"/>
      <c r="OA164" s="44"/>
      <c r="OB164" s="44"/>
      <c r="OC164" s="44"/>
      <c r="OD164" s="44"/>
      <c r="OE164" s="44"/>
      <c r="OF164" s="44"/>
      <c r="OG164" s="44"/>
      <c r="OH164" s="44"/>
      <c r="OI164" s="44"/>
      <c r="OJ164" s="44"/>
      <c r="OK164" s="44"/>
      <c r="OL164" s="44"/>
      <c r="OM164" s="44"/>
      <c r="ON164" s="44"/>
      <c r="OO164" s="44"/>
      <c r="OP164" s="44"/>
      <c r="OQ164" s="44"/>
      <c r="OR164" s="44"/>
      <c r="OS164" s="44"/>
      <c r="OT164" s="44"/>
      <c r="OU164" s="44"/>
      <c r="OV164" s="44"/>
      <c r="OW164" s="44"/>
      <c r="OX164" s="44"/>
      <c r="OY164" s="44"/>
      <c r="OZ164" s="44"/>
      <c r="PA164" s="44"/>
      <c r="PB164" s="44"/>
      <c r="PC164" s="44"/>
      <c r="PD164" s="44"/>
      <c r="PE164" s="44"/>
      <c r="PF164" s="44"/>
      <c r="PG164" s="44"/>
      <c r="PH164" s="44"/>
      <c r="PI164" s="44"/>
      <c r="PJ164" s="44"/>
      <c r="PK164" s="44"/>
      <c r="PL164" s="44"/>
      <c r="PM164" s="44"/>
      <c r="PN164" s="44"/>
      <c r="PO164" s="44"/>
      <c r="PP164" s="44"/>
      <c r="PQ164" s="44"/>
      <c r="PR164" s="44"/>
      <c r="PS164" s="44"/>
      <c r="PT164" s="44"/>
      <c r="PU164" s="44"/>
      <c r="PV164" s="44"/>
      <c r="PW164" s="44"/>
      <c r="PX164" s="44"/>
      <c r="PY164" s="44"/>
      <c r="PZ164" s="44"/>
      <c r="QA164" s="44"/>
      <c r="QB164" s="44"/>
      <c r="QC164" s="44"/>
      <c r="QD164" s="44"/>
      <c r="QE164" s="44"/>
      <c r="QF164" s="44"/>
      <c r="QG164" s="44"/>
      <c r="QH164" s="44"/>
      <c r="QI164" s="44"/>
      <c r="QJ164" s="44"/>
      <c r="QK164" s="44"/>
      <c r="QL164" s="44"/>
      <c r="QM164" s="44"/>
      <c r="QN164" s="44"/>
      <c r="QO164" s="44"/>
      <c r="QP164" s="44"/>
      <c r="QQ164" s="44"/>
      <c r="QR164" s="44"/>
      <c r="QS164" s="44"/>
      <c r="QT164" s="44"/>
      <c r="QU164" s="44"/>
      <c r="QV164" s="44"/>
      <c r="QW164" s="44"/>
      <c r="QX164" s="44"/>
      <c r="QY164" s="44"/>
      <c r="QZ164" s="44"/>
      <c r="RA164" s="44"/>
      <c r="RB164" s="44"/>
      <c r="RC164" s="44"/>
      <c r="RD164" s="44"/>
      <c r="RE164" s="44"/>
      <c r="RF164" s="44"/>
      <c r="RG164" s="44"/>
      <c r="RH164" s="44"/>
      <c r="RI164" s="44"/>
      <c r="RJ164" s="44"/>
      <c r="RK164" s="44"/>
      <c r="RL164" s="44"/>
      <c r="RM164" s="44"/>
      <c r="RN164" s="44"/>
      <c r="RO164" s="44"/>
      <c r="RP164" s="44"/>
      <c r="RQ164" s="44"/>
      <c r="RR164" s="44"/>
      <c r="RS164" s="44"/>
      <c r="RT164" s="44"/>
      <c r="RU164" s="44"/>
      <c r="RV164" s="44"/>
      <c r="RW164" s="44"/>
      <c r="RX164" s="44"/>
      <c r="RY164" s="44"/>
      <c r="RZ164" s="44"/>
      <c r="SA164" s="44"/>
      <c r="SB164" s="44"/>
      <c r="SC164" s="44"/>
      <c r="SD164" s="44"/>
      <c r="SE164" s="44"/>
      <c r="SF164" s="44"/>
      <c r="SG164" s="44"/>
      <c r="SH164" s="44"/>
      <c r="SM164">
        <f>'GRR Data'!A160</f>
        <v>0</v>
      </c>
    </row>
    <row r="165" spans="1:507">
      <c r="A165" s="295">
        <v>86</v>
      </c>
      <c r="B165" s="40"/>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44"/>
      <c r="BQ165" s="44"/>
      <c r="BR165" s="44"/>
      <c r="BS165" s="44"/>
      <c r="BT165" s="44"/>
      <c r="BU165" s="44"/>
      <c r="BV165" s="44"/>
      <c r="BW165" s="44"/>
      <c r="BX165" s="44"/>
      <c r="BY165" s="44"/>
      <c r="BZ165" s="44"/>
      <c r="CA165" s="44"/>
      <c r="CB165" s="44"/>
      <c r="CC165" s="44"/>
      <c r="CD165" s="44"/>
      <c r="CE165" s="44"/>
      <c r="CF165" s="44"/>
      <c r="CG165" s="44"/>
      <c r="CH165" s="44"/>
      <c r="CI165" s="44"/>
      <c r="CJ165" s="44"/>
      <c r="CK165" s="44"/>
      <c r="CL165" s="44"/>
      <c r="CM165" s="44"/>
      <c r="CN165" s="44"/>
      <c r="CO165" s="44"/>
      <c r="CP165" s="44"/>
      <c r="CQ165" s="44"/>
      <c r="CR165" s="44"/>
      <c r="CS165" s="44"/>
      <c r="CT165" s="44"/>
      <c r="CU165" s="44"/>
      <c r="CV165" s="44"/>
      <c r="CW165" s="44"/>
      <c r="CX165" s="44"/>
      <c r="CY165" s="44"/>
      <c r="CZ165" s="44"/>
      <c r="DA165" s="44"/>
      <c r="DB165" s="44"/>
      <c r="DC165" s="44"/>
      <c r="DD165" s="44"/>
      <c r="DE165" s="44"/>
      <c r="DF165" s="44"/>
      <c r="DG165" s="44"/>
      <c r="DH165" s="44"/>
      <c r="DI165" s="44"/>
      <c r="DJ165" s="44"/>
      <c r="DK165" s="44"/>
      <c r="DL165" s="44"/>
      <c r="DM165" s="44"/>
      <c r="DN165" s="44"/>
      <c r="DO165" s="44"/>
      <c r="DP165" s="44"/>
      <c r="DQ165" s="44"/>
      <c r="DR165" s="44"/>
      <c r="DS165" s="44"/>
      <c r="DT165" s="44"/>
      <c r="DU165" s="44"/>
      <c r="DV165" s="44"/>
      <c r="DW165" s="44"/>
      <c r="DX165" s="44"/>
      <c r="DY165" s="44"/>
      <c r="DZ165" s="44"/>
      <c r="EA165" s="44"/>
      <c r="EB165" s="44"/>
      <c r="EC165" s="44"/>
      <c r="ED165" s="44"/>
      <c r="EE165" s="44"/>
      <c r="EF165" s="44"/>
      <c r="EG165" s="44"/>
      <c r="EH165" s="44"/>
      <c r="EI165" s="44"/>
      <c r="EJ165" s="44"/>
      <c r="EK165" s="44"/>
      <c r="EL165" s="44"/>
      <c r="EM165" s="44"/>
      <c r="EN165" s="44"/>
      <c r="EO165" s="44"/>
      <c r="EP165" s="44"/>
      <c r="EQ165" s="44"/>
      <c r="ER165" s="44"/>
      <c r="ES165" s="44"/>
      <c r="ET165" s="44"/>
      <c r="EU165" s="44"/>
      <c r="EV165" s="44"/>
      <c r="EW165" s="44"/>
      <c r="EX165" s="44"/>
      <c r="EY165" s="44"/>
      <c r="EZ165" s="44"/>
      <c r="FA165" s="44"/>
      <c r="FB165" s="44"/>
      <c r="FC165" s="44"/>
      <c r="FD165" s="44"/>
      <c r="FE165" s="44"/>
      <c r="FF165" s="44"/>
      <c r="FG165" s="44"/>
      <c r="FH165" s="44"/>
      <c r="FI165" s="44"/>
      <c r="FJ165" s="44"/>
      <c r="FK165" s="44"/>
      <c r="FL165" s="44"/>
      <c r="FM165" s="44"/>
      <c r="FN165" s="44"/>
      <c r="FO165" s="44"/>
      <c r="FP165" s="44"/>
      <c r="FQ165" s="44"/>
      <c r="FR165" s="44"/>
      <c r="FS165" s="44"/>
      <c r="FT165" s="44"/>
      <c r="FU165" s="44"/>
      <c r="FV165" s="44"/>
      <c r="FW165" s="44"/>
      <c r="FX165" s="44"/>
      <c r="FY165" s="44"/>
      <c r="FZ165" s="44"/>
      <c r="GA165" s="44"/>
      <c r="GB165" s="44"/>
      <c r="GC165" s="44"/>
      <c r="GD165" s="44"/>
      <c r="GE165" s="44"/>
      <c r="GF165" s="44"/>
      <c r="GG165" s="44"/>
      <c r="GH165" s="44"/>
      <c r="GI165" s="44"/>
      <c r="GJ165" s="44"/>
      <c r="GK165" s="44"/>
      <c r="GL165" s="44"/>
      <c r="GM165" s="44"/>
      <c r="GN165" s="44"/>
      <c r="GO165" s="44"/>
      <c r="GP165" s="44"/>
      <c r="GQ165" s="44"/>
      <c r="GR165" s="44"/>
      <c r="GS165" s="44"/>
      <c r="GT165" s="44"/>
      <c r="GU165" s="44"/>
      <c r="GV165" s="44"/>
      <c r="GW165" s="44"/>
      <c r="GX165" s="44"/>
      <c r="GY165" s="44"/>
      <c r="GZ165" s="44"/>
      <c r="HA165" s="44"/>
      <c r="HB165" s="44"/>
      <c r="HC165" s="44"/>
      <c r="HD165" s="44"/>
      <c r="HE165" s="44"/>
      <c r="HF165" s="44"/>
      <c r="HG165" s="44"/>
      <c r="HH165" s="44"/>
      <c r="HI165" s="44"/>
      <c r="HJ165" s="44"/>
      <c r="HK165" s="44"/>
      <c r="HL165" s="44"/>
      <c r="HM165" s="44"/>
      <c r="HN165" s="44"/>
      <c r="HO165" s="44"/>
      <c r="HP165" s="44"/>
      <c r="HQ165" s="44"/>
      <c r="HR165" s="44"/>
      <c r="HS165" s="44"/>
      <c r="HT165" s="44"/>
      <c r="HU165" s="44"/>
      <c r="HV165" s="44"/>
      <c r="HW165" s="44"/>
      <c r="HX165" s="44"/>
      <c r="HY165" s="44"/>
      <c r="HZ165" s="44"/>
      <c r="IA165" s="44"/>
      <c r="IB165" s="44"/>
      <c r="IC165" s="44"/>
      <c r="ID165" s="44"/>
      <c r="IE165" s="44"/>
      <c r="IF165" s="44"/>
      <c r="IG165" s="44"/>
      <c r="IH165" s="44"/>
      <c r="II165" s="44"/>
      <c r="IJ165" s="44"/>
      <c r="IK165" s="44"/>
      <c r="IL165" s="44"/>
      <c r="IM165" s="44"/>
      <c r="IN165" s="44"/>
      <c r="IO165" s="44"/>
      <c r="IP165" s="44"/>
      <c r="IQ165" s="44"/>
      <c r="IR165" s="44"/>
      <c r="IS165" s="44"/>
      <c r="IT165" s="44"/>
      <c r="IU165" s="44"/>
      <c r="IV165" s="44"/>
      <c r="IW165" s="44"/>
      <c r="IX165" s="44"/>
      <c r="IY165" s="44"/>
      <c r="IZ165" s="44"/>
      <c r="JA165" s="44"/>
      <c r="JB165" s="44"/>
      <c r="JC165" s="44"/>
      <c r="JD165" s="44"/>
      <c r="JE165" s="44"/>
      <c r="JF165" s="44"/>
      <c r="JG165" s="44"/>
      <c r="JH165" s="44"/>
      <c r="JI165" s="44"/>
      <c r="JJ165" s="44"/>
      <c r="JK165" s="44"/>
      <c r="JL165" s="44"/>
      <c r="JM165" s="44"/>
      <c r="JN165" s="44"/>
      <c r="JO165" s="44"/>
      <c r="JP165" s="44"/>
      <c r="JQ165" s="44"/>
      <c r="JR165" s="44"/>
      <c r="JS165" s="44"/>
      <c r="JT165" s="44"/>
      <c r="JU165" s="44"/>
      <c r="JV165" s="44"/>
      <c r="JW165" s="44"/>
      <c r="JX165" s="44"/>
      <c r="JY165" s="44"/>
      <c r="JZ165" s="44"/>
      <c r="KA165" s="44"/>
      <c r="KB165" s="44"/>
      <c r="KC165" s="44"/>
      <c r="KD165" s="44"/>
      <c r="KE165" s="44"/>
      <c r="KF165" s="44"/>
      <c r="KG165" s="44"/>
      <c r="KH165" s="44"/>
      <c r="KI165" s="44"/>
      <c r="KJ165" s="44"/>
      <c r="KK165" s="44"/>
      <c r="KL165" s="44"/>
      <c r="KM165" s="44"/>
      <c r="KN165" s="44"/>
      <c r="KO165" s="44"/>
      <c r="KP165" s="44"/>
      <c r="KQ165" s="44"/>
      <c r="KR165" s="44"/>
      <c r="KS165" s="44"/>
      <c r="KT165" s="44"/>
      <c r="KU165" s="44"/>
      <c r="KV165" s="44"/>
      <c r="KW165" s="44"/>
      <c r="KX165" s="44"/>
      <c r="KY165" s="44"/>
      <c r="KZ165" s="44"/>
      <c r="LA165" s="44"/>
      <c r="LB165" s="44"/>
      <c r="LC165" s="44"/>
      <c r="LD165" s="44"/>
      <c r="LE165" s="44"/>
      <c r="LF165" s="44"/>
      <c r="LG165" s="44"/>
      <c r="LH165" s="44"/>
      <c r="LI165" s="44"/>
      <c r="LJ165" s="44"/>
      <c r="LK165" s="44"/>
      <c r="LL165" s="44"/>
      <c r="LM165" s="44"/>
      <c r="LN165" s="44"/>
      <c r="LO165" s="44"/>
      <c r="LP165" s="44"/>
      <c r="LQ165" s="44"/>
      <c r="LR165" s="44"/>
      <c r="LS165" s="44"/>
      <c r="LT165" s="44"/>
      <c r="LU165" s="44"/>
      <c r="LV165" s="44"/>
      <c r="LW165" s="44"/>
      <c r="LX165" s="44"/>
      <c r="LY165" s="44"/>
      <c r="LZ165" s="44"/>
      <c r="MA165" s="44"/>
      <c r="MB165" s="44"/>
      <c r="MC165" s="44"/>
      <c r="MD165" s="44"/>
      <c r="ME165" s="44"/>
      <c r="MF165" s="44"/>
      <c r="MG165" s="44"/>
      <c r="MH165" s="44"/>
      <c r="MI165" s="44"/>
      <c r="MJ165" s="44"/>
      <c r="MK165" s="44"/>
      <c r="ML165" s="44"/>
      <c r="MM165" s="44"/>
      <c r="MN165" s="44"/>
      <c r="MO165" s="44"/>
      <c r="MP165" s="44"/>
      <c r="MQ165" s="44"/>
      <c r="MR165" s="44"/>
      <c r="MS165" s="44"/>
      <c r="MT165" s="44"/>
      <c r="MU165" s="44"/>
      <c r="MV165" s="44"/>
      <c r="MW165" s="44"/>
      <c r="MX165" s="44"/>
      <c r="MY165" s="44"/>
      <c r="MZ165" s="44"/>
      <c r="NA165" s="44"/>
      <c r="NB165" s="44"/>
      <c r="NC165" s="44"/>
      <c r="ND165" s="44"/>
      <c r="NE165" s="44"/>
      <c r="NF165" s="44"/>
      <c r="NG165" s="44"/>
      <c r="NH165" s="44"/>
      <c r="NI165" s="44"/>
      <c r="NJ165" s="44"/>
      <c r="NK165" s="44"/>
      <c r="NL165" s="44"/>
      <c r="NM165" s="44"/>
      <c r="NN165" s="44"/>
      <c r="NO165" s="44"/>
      <c r="NP165" s="44"/>
      <c r="NQ165" s="44"/>
      <c r="NR165" s="44"/>
      <c r="NS165" s="44"/>
      <c r="NT165" s="44"/>
      <c r="NU165" s="44"/>
      <c r="NV165" s="44"/>
      <c r="NW165" s="44"/>
      <c r="NX165" s="44"/>
      <c r="NY165" s="44"/>
      <c r="NZ165" s="44"/>
      <c r="OA165" s="44"/>
      <c r="OB165" s="44"/>
      <c r="OC165" s="44"/>
      <c r="OD165" s="44"/>
      <c r="OE165" s="44"/>
      <c r="OF165" s="44"/>
      <c r="OG165" s="44"/>
      <c r="OH165" s="44"/>
      <c r="OI165" s="44"/>
      <c r="OJ165" s="44"/>
      <c r="OK165" s="44"/>
      <c r="OL165" s="44"/>
      <c r="OM165" s="44"/>
      <c r="ON165" s="44"/>
      <c r="OO165" s="44"/>
      <c r="OP165" s="44"/>
      <c r="OQ165" s="44"/>
      <c r="OR165" s="44"/>
      <c r="OS165" s="44"/>
      <c r="OT165" s="44"/>
      <c r="OU165" s="44"/>
      <c r="OV165" s="44"/>
      <c r="OW165" s="44"/>
      <c r="OX165" s="44"/>
      <c r="OY165" s="44"/>
      <c r="OZ165" s="44"/>
      <c r="PA165" s="44"/>
      <c r="PB165" s="44"/>
      <c r="PC165" s="44"/>
      <c r="PD165" s="44"/>
      <c r="PE165" s="44"/>
      <c r="PF165" s="44"/>
      <c r="PG165" s="44"/>
      <c r="PH165" s="44"/>
      <c r="PI165" s="44"/>
      <c r="PJ165" s="44"/>
      <c r="PK165" s="44"/>
      <c r="PL165" s="44"/>
      <c r="PM165" s="44"/>
      <c r="PN165" s="44"/>
      <c r="PO165" s="44"/>
      <c r="PP165" s="44"/>
      <c r="PQ165" s="44"/>
      <c r="PR165" s="44"/>
      <c r="PS165" s="44"/>
      <c r="PT165" s="44"/>
      <c r="PU165" s="44"/>
      <c r="PV165" s="44"/>
      <c r="PW165" s="44"/>
      <c r="PX165" s="44"/>
      <c r="PY165" s="44"/>
      <c r="PZ165" s="44"/>
      <c r="QA165" s="44"/>
      <c r="QB165" s="44"/>
      <c r="QC165" s="44"/>
      <c r="QD165" s="44"/>
      <c r="QE165" s="44"/>
      <c r="QF165" s="44"/>
      <c r="QG165" s="44"/>
      <c r="QH165" s="44"/>
      <c r="QI165" s="44"/>
      <c r="QJ165" s="44"/>
      <c r="QK165" s="44"/>
      <c r="QL165" s="44"/>
      <c r="QM165" s="44"/>
      <c r="QN165" s="44"/>
      <c r="QO165" s="44"/>
      <c r="QP165" s="44"/>
      <c r="QQ165" s="44"/>
      <c r="QR165" s="44"/>
      <c r="QS165" s="44"/>
      <c r="QT165" s="44"/>
      <c r="QU165" s="44"/>
      <c r="QV165" s="44"/>
      <c r="QW165" s="44"/>
      <c r="QX165" s="44"/>
      <c r="QY165" s="44"/>
      <c r="QZ165" s="44"/>
      <c r="RA165" s="44"/>
      <c r="RB165" s="44"/>
      <c r="RC165" s="44"/>
      <c r="RD165" s="44"/>
      <c r="RE165" s="44"/>
      <c r="RF165" s="44"/>
      <c r="RG165" s="44"/>
      <c r="RH165" s="44"/>
      <c r="RI165" s="44"/>
      <c r="RJ165" s="44"/>
      <c r="RK165" s="44"/>
      <c r="RL165" s="44"/>
      <c r="RM165" s="44"/>
      <c r="RN165" s="44"/>
      <c r="RO165" s="44"/>
      <c r="RP165" s="44"/>
      <c r="RQ165" s="44"/>
      <c r="RR165" s="44"/>
      <c r="RS165" s="44"/>
      <c r="RT165" s="44"/>
      <c r="RU165" s="44"/>
      <c r="RV165" s="44"/>
      <c r="RW165" s="44"/>
      <c r="RX165" s="44"/>
      <c r="RY165" s="44"/>
      <c r="RZ165" s="44"/>
      <c r="SA165" s="44"/>
      <c r="SB165" s="44"/>
      <c r="SC165" s="44"/>
      <c r="SD165" s="44"/>
      <c r="SE165" s="44"/>
      <c r="SF165" s="44"/>
      <c r="SG165" s="44"/>
      <c r="SH165" s="44"/>
      <c r="SM165">
        <f>'GRR Data'!A161</f>
        <v>0</v>
      </c>
    </row>
    <row r="166" spans="1:507">
      <c r="A166" s="295">
        <v>87</v>
      </c>
      <c r="B166" s="40"/>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4"/>
      <c r="ED166" s="44"/>
      <c r="EE166" s="44"/>
      <c r="EF166" s="44"/>
      <c r="EG166" s="44"/>
      <c r="EH166" s="44"/>
      <c r="EI166" s="44"/>
      <c r="EJ166" s="44"/>
      <c r="EK166" s="44"/>
      <c r="EL166" s="44"/>
      <c r="EM166" s="44"/>
      <c r="EN166" s="44"/>
      <c r="EO166" s="44"/>
      <c r="EP166" s="44"/>
      <c r="EQ166" s="44"/>
      <c r="ER166" s="44"/>
      <c r="ES166" s="44"/>
      <c r="ET166" s="44"/>
      <c r="EU166" s="44"/>
      <c r="EV166" s="44"/>
      <c r="EW166" s="44"/>
      <c r="EX166" s="44"/>
      <c r="EY166" s="44"/>
      <c r="EZ166" s="44"/>
      <c r="FA166" s="44"/>
      <c r="FB166" s="44"/>
      <c r="FC166" s="44"/>
      <c r="FD166" s="44"/>
      <c r="FE166" s="44"/>
      <c r="FF166" s="44"/>
      <c r="FG166" s="44"/>
      <c r="FH166" s="44"/>
      <c r="FI166" s="44"/>
      <c r="FJ166" s="44"/>
      <c r="FK166" s="44"/>
      <c r="FL166" s="44"/>
      <c r="FM166" s="44"/>
      <c r="FN166" s="44"/>
      <c r="FO166" s="44"/>
      <c r="FP166" s="44"/>
      <c r="FQ166" s="44"/>
      <c r="FR166" s="44"/>
      <c r="FS166" s="44"/>
      <c r="FT166" s="44"/>
      <c r="FU166" s="44"/>
      <c r="FV166" s="44"/>
      <c r="FW166" s="44"/>
      <c r="FX166" s="44"/>
      <c r="FY166" s="44"/>
      <c r="FZ166" s="44"/>
      <c r="GA166" s="44"/>
      <c r="GB166" s="44"/>
      <c r="GC166" s="44"/>
      <c r="GD166" s="44"/>
      <c r="GE166" s="44"/>
      <c r="GF166" s="44"/>
      <c r="GG166" s="44"/>
      <c r="GH166" s="44"/>
      <c r="GI166" s="44"/>
      <c r="GJ166" s="44"/>
      <c r="GK166" s="44"/>
      <c r="GL166" s="44"/>
      <c r="GM166" s="44"/>
      <c r="GN166" s="44"/>
      <c r="GO166" s="44"/>
      <c r="GP166" s="44"/>
      <c r="GQ166" s="44"/>
      <c r="GR166" s="44"/>
      <c r="GS166" s="44"/>
      <c r="GT166" s="44"/>
      <c r="GU166" s="44"/>
      <c r="GV166" s="44"/>
      <c r="GW166" s="44"/>
      <c r="GX166" s="44"/>
      <c r="GY166" s="44"/>
      <c r="GZ166" s="44"/>
      <c r="HA166" s="44"/>
      <c r="HB166" s="44"/>
      <c r="HC166" s="44"/>
      <c r="HD166" s="44"/>
      <c r="HE166" s="44"/>
      <c r="HF166" s="44"/>
      <c r="HG166" s="44"/>
      <c r="HH166" s="44"/>
      <c r="HI166" s="44"/>
      <c r="HJ166" s="44"/>
      <c r="HK166" s="44"/>
      <c r="HL166" s="44"/>
      <c r="HM166" s="44"/>
      <c r="HN166" s="44"/>
      <c r="HO166" s="44"/>
      <c r="HP166" s="44"/>
      <c r="HQ166" s="44"/>
      <c r="HR166" s="44"/>
      <c r="HS166" s="44"/>
      <c r="HT166" s="44"/>
      <c r="HU166" s="44"/>
      <c r="HV166" s="44"/>
      <c r="HW166" s="44"/>
      <c r="HX166" s="44"/>
      <c r="HY166" s="44"/>
      <c r="HZ166" s="44"/>
      <c r="IA166" s="44"/>
      <c r="IB166" s="44"/>
      <c r="IC166" s="44"/>
      <c r="ID166" s="44"/>
      <c r="IE166" s="44"/>
      <c r="IF166" s="44"/>
      <c r="IG166" s="44"/>
      <c r="IH166" s="44"/>
      <c r="II166" s="44"/>
      <c r="IJ166" s="44"/>
      <c r="IK166" s="44"/>
      <c r="IL166" s="44"/>
      <c r="IM166" s="44"/>
      <c r="IN166" s="44"/>
      <c r="IO166" s="44"/>
      <c r="IP166" s="44"/>
      <c r="IQ166" s="44"/>
      <c r="IR166" s="44"/>
      <c r="IS166" s="44"/>
      <c r="IT166" s="44"/>
      <c r="IU166" s="44"/>
      <c r="IV166" s="44"/>
      <c r="IW166" s="44"/>
      <c r="IX166" s="44"/>
      <c r="IY166" s="44"/>
      <c r="IZ166" s="44"/>
      <c r="JA166" s="44"/>
      <c r="JB166" s="44"/>
      <c r="JC166" s="44"/>
      <c r="JD166" s="44"/>
      <c r="JE166" s="44"/>
      <c r="JF166" s="44"/>
      <c r="JG166" s="44"/>
      <c r="JH166" s="44"/>
      <c r="JI166" s="44"/>
      <c r="JJ166" s="44"/>
      <c r="JK166" s="44"/>
      <c r="JL166" s="44"/>
      <c r="JM166" s="44"/>
      <c r="JN166" s="44"/>
      <c r="JO166" s="44"/>
      <c r="JP166" s="44"/>
      <c r="JQ166" s="44"/>
      <c r="JR166" s="44"/>
      <c r="JS166" s="44"/>
      <c r="JT166" s="44"/>
      <c r="JU166" s="44"/>
      <c r="JV166" s="44"/>
      <c r="JW166" s="44"/>
      <c r="JX166" s="44"/>
      <c r="JY166" s="44"/>
      <c r="JZ166" s="44"/>
      <c r="KA166" s="44"/>
      <c r="KB166" s="44"/>
      <c r="KC166" s="44"/>
      <c r="KD166" s="44"/>
      <c r="KE166" s="44"/>
      <c r="KF166" s="44"/>
      <c r="KG166" s="44"/>
      <c r="KH166" s="44"/>
      <c r="KI166" s="44"/>
      <c r="KJ166" s="44"/>
      <c r="KK166" s="44"/>
      <c r="KL166" s="44"/>
      <c r="KM166" s="44"/>
      <c r="KN166" s="44"/>
      <c r="KO166" s="44"/>
      <c r="KP166" s="44"/>
      <c r="KQ166" s="44"/>
      <c r="KR166" s="44"/>
      <c r="KS166" s="44"/>
      <c r="KT166" s="44"/>
      <c r="KU166" s="44"/>
      <c r="KV166" s="44"/>
      <c r="KW166" s="44"/>
      <c r="KX166" s="44"/>
      <c r="KY166" s="44"/>
      <c r="KZ166" s="44"/>
      <c r="LA166" s="44"/>
      <c r="LB166" s="44"/>
      <c r="LC166" s="44"/>
      <c r="LD166" s="44"/>
      <c r="LE166" s="44"/>
      <c r="LF166" s="44"/>
      <c r="LG166" s="44"/>
      <c r="LH166" s="44"/>
      <c r="LI166" s="44"/>
      <c r="LJ166" s="44"/>
      <c r="LK166" s="44"/>
      <c r="LL166" s="44"/>
      <c r="LM166" s="44"/>
      <c r="LN166" s="44"/>
      <c r="LO166" s="44"/>
      <c r="LP166" s="44"/>
      <c r="LQ166" s="44"/>
      <c r="LR166" s="44"/>
      <c r="LS166" s="44"/>
      <c r="LT166" s="44"/>
      <c r="LU166" s="44"/>
      <c r="LV166" s="44"/>
      <c r="LW166" s="44"/>
      <c r="LX166" s="44"/>
      <c r="LY166" s="44"/>
      <c r="LZ166" s="44"/>
      <c r="MA166" s="44"/>
      <c r="MB166" s="44"/>
      <c r="MC166" s="44"/>
      <c r="MD166" s="44"/>
      <c r="ME166" s="44"/>
      <c r="MF166" s="44"/>
      <c r="MG166" s="44"/>
      <c r="MH166" s="44"/>
      <c r="MI166" s="44"/>
      <c r="MJ166" s="44"/>
      <c r="MK166" s="44"/>
      <c r="ML166" s="44"/>
      <c r="MM166" s="44"/>
      <c r="MN166" s="44"/>
      <c r="MO166" s="44"/>
      <c r="MP166" s="44"/>
      <c r="MQ166" s="44"/>
      <c r="MR166" s="44"/>
      <c r="MS166" s="44"/>
      <c r="MT166" s="44"/>
      <c r="MU166" s="44"/>
      <c r="MV166" s="44"/>
      <c r="MW166" s="44"/>
      <c r="MX166" s="44"/>
      <c r="MY166" s="44"/>
      <c r="MZ166" s="44"/>
      <c r="NA166" s="44"/>
      <c r="NB166" s="44"/>
      <c r="NC166" s="44"/>
      <c r="ND166" s="44"/>
      <c r="NE166" s="44"/>
      <c r="NF166" s="44"/>
      <c r="NG166" s="44"/>
      <c r="NH166" s="44"/>
      <c r="NI166" s="44"/>
      <c r="NJ166" s="44"/>
      <c r="NK166" s="44"/>
      <c r="NL166" s="44"/>
      <c r="NM166" s="44"/>
      <c r="NN166" s="44"/>
      <c r="NO166" s="44"/>
      <c r="NP166" s="44"/>
      <c r="NQ166" s="44"/>
      <c r="NR166" s="44"/>
      <c r="NS166" s="44"/>
      <c r="NT166" s="44"/>
      <c r="NU166" s="44"/>
      <c r="NV166" s="44"/>
      <c r="NW166" s="44"/>
      <c r="NX166" s="44"/>
      <c r="NY166" s="44"/>
      <c r="NZ166" s="44"/>
      <c r="OA166" s="44"/>
      <c r="OB166" s="44"/>
      <c r="OC166" s="44"/>
      <c r="OD166" s="44"/>
      <c r="OE166" s="44"/>
      <c r="OF166" s="44"/>
      <c r="OG166" s="44"/>
      <c r="OH166" s="44"/>
      <c r="OI166" s="44"/>
      <c r="OJ166" s="44"/>
      <c r="OK166" s="44"/>
      <c r="OL166" s="44"/>
      <c r="OM166" s="44"/>
      <c r="ON166" s="44"/>
      <c r="OO166" s="44"/>
      <c r="OP166" s="44"/>
      <c r="OQ166" s="44"/>
      <c r="OR166" s="44"/>
      <c r="OS166" s="44"/>
      <c r="OT166" s="44"/>
      <c r="OU166" s="44"/>
      <c r="OV166" s="44"/>
      <c r="OW166" s="44"/>
      <c r="OX166" s="44"/>
      <c r="OY166" s="44"/>
      <c r="OZ166" s="44"/>
      <c r="PA166" s="44"/>
      <c r="PB166" s="44"/>
      <c r="PC166" s="44"/>
      <c r="PD166" s="44"/>
      <c r="PE166" s="44"/>
      <c r="PF166" s="44"/>
      <c r="PG166" s="44"/>
      <c r="PH166" s="44"/>
      <c r="PI166" s="44"/>
      <c r="PJ166" s="44"/>
      <c r="PK166" s="44"/>
      <c r="PL166" s="44"/>
      <c r="PM166" s="44"/>
      <c r="PN166" s="44"/>
      <c r="PO166" s="44"/>
      <c r="PP166" s="44"/>
      <c r="PQ166" s="44"/>
      <c r="PR166" s="44"/>
      <c r="PS166" s="44"/>
      <c r="PT166" s="44"/>
      <c r="PU166" s="44"/>
      <c r="PV166" s="44"/>
      <c r="PW166" s="44"/>
      <c r="PX166" s="44"/>
      <c r="PY166" s="44"/>
      <c r="PZ166" s="44"/>
      <c r="QA166" s="44"/>
      <c r="QB166" s="44"/>
      <c r="QC166" s="44"/>
      <c r="QD166" s="44"/>
      <c r="QE166" s="44"/>
      <c r="QF166" s="44"/>
      <c r="QG166" s="44"/>
      <c r="QH166" s="44"/>
      <c r="QI166" s="44"/>
      <c r="QJ166" s="44"/>
      <c r="QK166" s="44"/>
      <c r="QL166" s="44"/>
      <c r="QM166" s="44"/>
      <c r="QN166" s="44"/>
      <c r="QO166" s="44"/>
      <c r="QP166" s="44"/>
      <c r="QQ166" s="44"/>
      <c r="QR166" s="44"/>
      <c r="QS166" s="44"/>
      <c r="QT166" s="44"/>
      <c r="QU166" s="44"/>
      <c r="QV166" s="44"/>
      <c r="QW166" s="44"/>
      <c r="QX166" s="44"/>
      <c r="QY166" s="44"/>
      <c r="QZ166" s="44"/>
      <c r="RA166" s="44"/>
      <c r="RB166" s="44"/>
      <c r="RC166" s="44"/>
      <c r="RD166" s="44"/>
      <c r="RE166" s="44"/>
      <c r="RF166" s="44"/>
      <c r="RG166" s="44"/>
      <c r="RH166" s="44"/>
      <c r="RI166" s="44"/>
      <c r="RJ166" s="44"/>
      <c r="RK166" s="44"/>
      <c r="RL166" s="44"/>
      <c r="RM166" s="44"/>
      <c r="RN166" s="44"/>
      <c r="RO166" s="44"/>
      <c r="RP166" s="44"/>
      <c r="RQ166" s="44"/>
      <c r="RR166" s="44"/>
      <c r="RS166" s="44"/>
      <c r="RT166" s="44"/>
      <c r="RU166" s="44"/>
      <c r="RV166" s="44"/>
      <c r="RW166" s="44"/>
      <c r="RX166" s="44"/>
      <c r="RY166" s="44"/>
      <c r="RZ166" s="44"/>
      <c r="SA166" s="44"/>
      <c r="SB166" s="44"/>
      <c r="SC166" s="44"/>
      <c r="SD166" s="44"/>
      <c r="SE166" s="44"/>
      <c r="SF166" s="44"/>
      <c r="SG166" s="44"/>
      <c r="SH166" s="44"/>
      <c r="SM166">
        <f>'GRR Data'!A162</f>
        <v>0</v>
      </c>
    </row>
    <row r="167" spans="1:507">
      <c r="A167" s="295">
        <v>88</v>
      </c>
      <c r="B167" s="40"/>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44"/>
      <c r="BQ167" s="44"/>
      <c r="BR167" s="44"/>
      <c r="BS167" s="44"/>
      <c r="BT167" s="44"/>
      <c r="BU167" s="44"/>
      <c r="BV167" s="44"/>
      <c r="BW167" s="44"/>
      <c r="BX167" s="44"/>
      <c r="BY167" s="44"/>
      <c r="BZ167" s="44"/>
      <c r="CA167" s="44"/>
      <c r="CB167" s="44"/>
      <c r="CC167" s="44"/>
      <c r="CD167" s="44"/>
      <c r="CE167" s="44"/>
      <c r="CF167" s="44"/>
      <c r="CG167" s="44"/>
      <c r="CH167" s="44"/>
      <c r="CI167" s="44"/>
      <c r="CJ167" s="44"/>
      <c r="CK167" s="44"/>
      <c r="CL167" s="44"/>
      <c r="CM167" s="44"/>
      <c r="CN167" s="44"/>
      <c r="CO167" s="44"/>
      <c r="CP167" s="44"/>
      <c r="CQ167" s="44"/>
      <c r="CR167" s="44"/>
      <c r="CS167" s="44"/>
      <c r="CT167" s="44"/>
      <c r="CU167" s="44"/>
      <c r="CV167" s="44"/>
      <c r="CW167" s="44"/>
      <c r="CX167" s="44"/>
      <c r="CY167" s="44"/>
      <c r="CZ167" s="44"/>
      <c r="DA167" s="44"/>
      <c r="DB167" s="44"/>
      <c r="DC167" s="44"/>
      <c r="DD167" s="44"/>
      <c r="DE167" s="44"/>
      <c r="DF167" s="44"/>
      <c r="DG167" s="44"/>
      <c r="DH167" s="44"/>
      <c r="DI167" s="44"/>
      <c r="DJ167" s="44"/>
      <c r="DK167" s="44"/>
      <c r="DL167" s="44"/>
      <c r="DM167" s="44"/>
      <c r="DN167" s="44"/>
      <c r="DO167" s="44"/>
      <c r="DP167" s="44"/>
      <c r="DQ167" s="44"/>
      <c r="DR167" s="44"/>
      <c r="DS167" s="44"/>
      <c r="DT167" s="44"/>
      <c r="DU167" s="44"/>
      <c r="DV167" s="44"/>
      <c r="DW167" s="44"/>
      <c r="DX167" s="44"/>
      <c r="DY167" s="44"/>
      <c r="DZ167" s="44"/>
      <c r="EA167" s="44"/>
      <c r="EB167" s="44"/>
      <c r="EC167" s="44"/>
      <c r="ED167" s="44"/>
      <c r="EE167" s="44"/>
      <c r="EF167" s="44"/>
      <c r="EG167" s="44"/>
      <c r="EH167" s="44"/>
      <c r="EI167" s="44"/>
      <c r="EJ167" s="44"/>
      <c r="EK167" s="44"/>
      <c r="EL167" s="44"/>
      <c r="EM167" s="44"/>
      <c r="EN167" s="44"/>
      <c r="EO167" s="44"/>
      <c r="EP167" s="44"/>
      <c r="EQ167" s="44"/>
      <c r="ER167" s="44"/>
      <c r="ES167" s="44"/>
      <c r="ET167" s="44"/>
      <c r="EU167" s="44"/>
      <c r="EV167" s="44"/>
      <c r="EW167" s="44"/>
      <c r="EX167" s="44"/>
      <c r="EY167" s="44"/>
      <c r="EZ167" s="44"/>
      <c r="FA167" s="44"/>
      <c r="FB167" s="44"/>
      <c r="FC167" s="44"/>
      <c r="FD167" s="44"/>
      <c r="FE167" s="44"/>
      <c r="FF167" s="44"/>
      <c r="FG167" s="44"/>
      <c r="FH167" s="44"/>
      <c r="FI167" s="44"/>
      <c r="FJ167" s="44"/>
      <c r="FK167" s="44"/>
      <c r="FL167" s="44"/>
      <c r="FM167" s="44"/>
      <c r="FN167" s="44"/>
      <c r="FO167" s="44"/>
      <c r="FP167" s="44"/>
      <c r="FQ167" s="44"/>
      <c r="FR167" s="44"/>
      <c r="FS167" s="44"/>
      <c r="FT167" s="44"/>
      <c r="FU167" s="44"/>
      <c r="FV167" s="44"/>
      <c r="FW167" s="44"/>
      <c r="FX167" s="44"/>
      <c r="FY167" s="44"/>
      <c r="FZ167" s="44"/>
      <c r="GA167" s="44"/>
      <c r="GB167" s="44"/>
      <c r="GC167" s="44"/>
      <c r="GD167" s="44"/>
      <c r="GE167" s="44"/>
      <c r="GF167" s="44"/>
      <c r="GG167" s="44"/>
      <c r="GH167" s="44"/>
      <c r="GI167" s="44"/>
      <c r="GJ167" s="44"/>
      <c r="GK167" s="44"/>
      <c r="GL167" s="44"/>
      <c r="GM167" s="44"/>
      <c r="GN167" s="44"/>
      <c r="GO167" s="44"/>
      <c r="GP167" s="44"/>
      <c r="GQ167" s="44"/>
      <c r="GR167" s="44"/>
      <c r="GS167" s="44"/>
      <c r="GT167" s="44"/>
      <c r="GU167" s="44"/>
      <c r="GV167" s="44"/>
      <c r="GW167" s="44"/>
      <c r="GX167" s="44"/>
      <c r="GY167" s="44"/>
      <c r="GZ167" s="44"/>
      <c r="HA167" s="44"/>
      <c r="HB167" s="44"/>
      <c r="HC167" s="44"/>
      <c r="HD167" s="44"/>
      <c r="HE167" s="44"/>
      <c r="HF167" s="44"/>
      <c r="HG167" s="44"/>
      <c r="HH167" s="44"/>
      <c r="HI167" s="44"/>
      <c r="HJ167" s="44"/>
      <c r="HK167" s="44"/>
      <c r="HL167" s="44"/>
      <c r="HM167" s="44"/>
      <c r="HN167" s="44"/>
      <c r="HO167" s="44"/>
      <c r="HP167" s="44"/>
      <c r="HQ167" s="44"/>
      <c r="HR167" s="44"/>
      <c r="HS167" s="44"/>
      <c r="HT167" s="44"/>
      <c r="HU167" s="44"/>
      <c r="HV167" s="44"/>
      <c r="HW167" s="44"/>
      <c r="HX167" s="44"/>
      <c r="HY167" s="44"/>
      <c r="HZ167" s="44"/>
      <c r="IA167" s="44"/>
      <c r="IB167" s="44"/>
      <c r="IC167" s="44"/>
      <c r="ID167" s="44"/>
      <c r="IE167" s="44"/>
      <c r="IF167" s="44"/>
      <c r="IG167" s="44"/>
      <c r="IH167" s="44"/>
      <c r="II167" s="44"/>
      <c r="IJ167" s="44"/>
      <c r="IK167" s="44"/>
      <c r="IL167" s="44"/>
      <c r="IM167" s="44"/>
      <c r="IN167" s="44"/>
      <c r="IO167" s="44"/>
      <c r="IP167" s="44"/>
      <c r="IQ167" s="44"/>
      <c r="IR167" s="44"/>
      <c r="IS167" s="44"/>
      <c r="IT167" s="44"/>
      <c r="IU167" s="44"/>
      <c r="IV167" s="44"/>
      <c r="IW167" s="44"/>
      <c r="IX167" s="44"/>
      <c r="IY167" s="44"/>
      <c r="IZ167" s="44"/>
      <c r="JA167" s="44"/>
      <c r="JB167" s="44"/>
      <c r="JC167" s="44"/>
      <c r="JD167" s="44"/>
      <c r="JE167" s="44"/>
      <c r="JF167" s="44"/>
      <c r="JG167" s="44"/>
      <c r="JH167" s="44"/>
      <c r="JI167" s="44"/>
      <c r="JJ167" s="44"/>
      <c r="JK167" s="44"/>
      <c r="JL167" s="44"/>
      <c r="JM167" s="44"/>
      <c r="JN167" s="44"/>
      <c r="JO167" s="44"/>
      <c r="JP167" s="44"/>
      <c r="JQ167" s="44"/>
      <c r="JR167" s="44"/>
      <c r="JS167" s="44"/>
      <c r="JT167" s="44"/>
      <c r="JU167" s="44"/>
      <c r="JV167" s="44"/>
      <c r="JW167" s="44"/>
      <c r="JX167" s="44"/>
      <c r="JY167" s="44"/>
      <c r="JZ167" s="44"/>
      <c r="KA167" s="44"/>
      <c r="KB167" s="44"/>
      <c r="KC167" s="44"/>
      <c r="KD167" s="44"/>
      <c r="KE167" s="44"/>
      <c r="KF167" s="44"/>
      <c r="KG167" s="44"/>
      <c r="KH167" s="44"/>
      <c r="KI167" s="44"/>
      <c r="KJ167" s="44"/>
      <c r="KK167" s="44"/>
      <c r="KL167" s="44"/>
      <c r="KM167" s="44"/>
      <c r="KN167" s="44"/>
      <c r="KO167" s="44"/>
      <c r="KP167" s="44"/>
      <c r="KQ167" s="44"/>
      <c r="KR167" s="44"/>
      <c r="KS167" s="44"/>
      <c r="KT167" s="44"/>
      <c r="KU167" s="44"/>
      <c r="KV167" s="44"/>
      <c r="KW167" s="44"/>
      <c r="KX167" s="44"/>
      <c r="KY167" s="44"/>
      <c r="KZ167" s="44"/>
      <c r="LA167" s="44"/>
      <c r="LB167" s="44"/>
      <c r="LC167" s="44"/>
      <c r="LD167" s="44"/>
      <c r="LE167" s="44"/>
      <c r="LF167" s="44"/>
      <c r="LG167" s="44"/>
      <c r="LH167" s="44"/>
      <c r="LI167" s="44"/>
      <c r="LJ167" s="44"/>
      <c r="LK167" s="44"/>
      <c r="LL167" s="44"/>
      <c r="LM167" s="44"/>
      <c r="LN167" s="44"/>
      <c r="LO167" s="44"/>
      <c r="LP167" s="44"/>
      <c r="LQ167" s="44"/>
      <c r="LR167" s="44"/>
      <c r="LS167" s="44"/>
      <c r="LT167" s="44"/>
      <c r="LU167" s="44"/>
      <c r="LV167" s="44"/>
      <c r="LW167" s="44"/>
      <c r="LX167" s="44"/>
      <c r="LY167" s="44"/>
      <c r="LZ167" s="44"/>
      <c r="MA167" s="44"/>
      <c r="MB167" s="44"/>
      <c r="MC167" s="44"/>
      <c r="MD167" s="44"/>
      <c r="ME167" s="44"/>
      <c r="MF167" s="44"/>
      <c r="MG167" s="44"/>
      <c r="MH167" s="44"/>
      <c r="MI167" s="44"/>
      <c r="MJ167" s="44"/>
      <c r="MK167" s="44"/>
      <c r="ML167" s="44"/>
      <c r="MM167" s="44"/>
      <c r="MN167" s="44"/>
      <c r="MO167" s="44"/>
      <c r="MP167" s="44"/>
      <c r="MQ167" s="44"/>
      <c r="MR167" s="44"/>
      <c r="MS167" s="44"/>
      <c r="MT167" s="44"/>
      <c r="MU167" s="44"/>
      <c r="MV167" s="44"/>
      <c r="MW167" s="44"/>
      <c r="MX167" s="44"/>
      <c r="MY167" s="44"/>
      <c r="MZ167" s="44"/>
      <c r="NA167" s="44"/>
      <c r="NB167" s="44"/>
      <c r="NC167" s="44"/>
      <c r="ND167" s="44"/>
      <c r="NE167" s="44"/>
      <c r="NF167" s="44"/>
      <c r="NG167" s="44"/>
      <c r="NH167" s="44"/>
      <c r="NI167" s="44"/>
      <c r="NJ167" s="44"/>
      <c r="NK167" s="44"/>
      <c r="NL167" s="44"/>
      <c r="NM167" s="44"/>
      <c r="NN167" s="44"/>
      <c r="NO167" s="44"/>
      <c r="NP167" s="44"/>
      <c r="NQ167" s="44"/>
      <c r="NR167" s="44"/>
      <c r="NS167" s="44"/>
      <c r="NT167" s="44"/>
      <c r="NU167" s="44"/>
      <c r="NV167" s="44"/>
      <c r="NW167" s="44"/>
      <c r="NX167" s="44"/>
      <c r="NY167" s="44"/>
      <c r="NZ167" s="44"/>
      <c r="OA167" s="44"/>
      <c r="OB167" s="44"/>
      <c r="OC167" s="44"/>
      <c r="OD167" s="44"/>
      <c r="OE167" s="44"/>
      <c r="OF167" s="44"/>
      <c r="OG167" s="44"/>
      <c r="OH167" s="44"/>
      <c r="OI167" s="44"/>
      <c r="OJ167" s="44"/>
      <c r="OK167" s="44"/>
      <c r="OL167" s="44"/>
      <c r="OM167" s="44"/>
      <c r="ON167" s="44"/>
      <c r="OO167" s="44"/>
      <c r="OP167" s="44"/>
      <c r="OQ167" s="44"/>
      <c r="OR167" s="44"/>
      <c r="OS167" s="44"/>
      <c r="OT167" s="44"/>
      <c r="OU167" s="44"/>
      <c r="OV167" s="44"/>
      <c r="OW167" s="44"/>
      <c r="OX167" s="44"/>
      <c r="OY167" s="44"/>
      <c r="OZ167" s="44"/>
      <c r="PA167" s="44"/>
      <c r="PB167" s="44"/>
      <c r="PC167" s="44"/>
      <c r="PD167" s="44"/>
      <c r="PE167" s="44"/>
      <c r="PF167" s="44"/>
      <c r="PG167" s="44"/>
      <c r="PH167" s="44"/>
      <c r="PI167" s="44"/>
      <c r="PJ167" s="44"/>
      <c r="PK167" s="44"/>
      <c r="PL167" s="44"/>
      <c r="PM167" s="44"/>
      <c r="PN167" s="44"/>
      <c r="PO167" s="44"/>
      <c r="PP167" s="44"/>
      <c r="PQ167" s="44"/>
      <c r="PR167" s="44"/>
      <c r="PS167" s="44"/>
      <c r="PT167" s="44"/>
      <c r="PU167" s="44"/>
      <c r="PV167" s="44"/>
      <c r="PW167" s="44"/>
      <c r="PX167" s="44"/>
      <c r="PY167" s="44"/>
      <c r="PZ167" s="44"/>
      <c r="QA167" s="44"/>
      <c r="QB167" s="44"/>
      <c r="QC167" s="44"/>
      <c r="QD167" s="44"/>
      <c r="QE167" s="44"/>
      <c r="QF167" s="44"/>
      <c r="QG167" s="44"/>
      <c r="QH167" s="44"/>
      <c r="QI167" s="44"/>
      <c r="QJ167" s="44"/>
      <c r="QK167" s="44"/>
      <c r="QL167" s="44"/>
      <c r="QM167" s="44"/>
      <c r="QN167" s="44"/>
      <c r="QO167" s="44"/>
      <c r="QP167" s="44"/>
      <c r="QQ167" s="44"/>
      <c r="QR167" s="44"/>
      <c r="QS167" s="44"/>
      <c r="QT167" s="44"/>
      <c r="QU167" s="44"/>
      <c r="QV167" s="44"/>
      <c r="QW167" s="44"/>
      <c r="QX167" s="44"/>
      <c r="QY167" s="44"/>
      <c r="QZ167" s="44"/>
      <c r="RA167" s="44"/>
      <c r="RB167" s="44"/>
      <c r="RC167" s="44"/>
      <c r="RD167" s="44"/>
      <c r="RE167" s="44"/>
      <c r="RF167" s="44"/>
      <c r="RG167" s="44"/>
      <c r="RH167" s="44"/>
      <c r="RI167" s="44"/>
      <c r="RJ167" s="44"/>
      <c r="RK167" s="44"/>
      <c r="RL167" s="44"/>
      <c r="RM167" s="44"/>
      <c r="RN167" s="44"/>
      <c r="RO167" s="44"/>
      <c r="RP167" s="44"/>
      <c r="RQ167" s="44"/>
      <c r="RR167" s="44"/>
      <c r="RS167" s="44"/>
      <c r="RT167" s="44"/>
      <c r="RU167" s="44"/>
      <c r="RV167" s="44"/>
      <c r="RW167" s="44"/>
      <c r="RX167" s="44"/>
      <c r="RY167" s="44"/>
      <c r="RZ167" s="44"/>
      <c r="SA167" s="44"/>
      <c r="SB167" s="44"/>
      <c r="SC167" s="44"/>
      <c r="SD167" s="44"/>
      <c r="SE167" s="44"/>
      <c r="SF167" s="44"/>
      <c r="SG167" s="44"/>
      <c r="SH167" s="44"/>
      <c r="SM167">
        <f>'GRR Data'!A163</f>
        <v>0</v>
      </c>
    </row>
    <row r="168" spans="1:507">
      <c r="A168" s="295">
        <v>89</v>
      </c>
      <c r="B168" s="40"/>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c r="DQ168" s="44"/>
      <c r="DR168" s="44"/>
      <c r="DS168" s="44"/>
      <c r="DT168" s="44"/>
      <c r="DU168" s="44"/>
      <c r="DV168" s="44"/>
      <c r="DW168" s="44"/>
      <c r="DX168" s="44"/>
      <c r="DY168" s="44"/>
      <c r="DZ168" s="44"/>
      <c r="EA168" s="44"/>
      <c r="EB168" s="44"/>
      <c r="EC168" s="44"/>
      <c r="ED168" s="44"/>
      <c r="EE168" s="44"/>
      <c r="EF168" s="44"/>
      <c r="EG168" s="44"/>
      <c r="EH168" s="44"/>
      <c r="EI168" s="44"/>
      <c r="EJ168" s="44"/>
      <c r="EK168" s="44"/>
      <c r="EL168" s="44"/>
      <c r="EM168" s="44"/>
      <c r="EN168" s="44"/>
      <c r="EO168" s="44"/>
      <c r="EP168" s="44"/>
      <c r="EQ168" s="44"/>
      <c r="ER168" s="44"/>
      <c r="ES168" s="44"/>
      <c r="ET168" s="44"/>
      <c r="EU168" s="44"/>
      <c r="EV168" s="44"/>
      <c r="EW168" s="44"/>
      <c r="EX168" s="44"/>
      <c r="EY168" s="44"/>
      <c r="EZ168" s="44"/>
      <c r="FA168" s="44"/>
      <c r="FB168" s="44"/>
      <c r="FC168" s="44"/>
      <c r="FD168" s="44"/>
      <c r="FE168" s="44"/>
      <c r="FF168" s="44"/>
      <c r="FG168" s="44"/>
      <c r="FH168" s="44"/>
      <c r="FI168" s="44"/>
      <c r="FJ168" s="44"/>
      <c r="FK168" s="44"/>
      <c r="FL168" s="44"/>
      <c r="FM168" s="44"/>
      <c r="FN168" s="44"/>
      <c r="FO168" s="44"/>
      <c r="FP168" s="44"/>
      <c r="FQ168" s="44"/>
      <c r="FR168" s="44"/>
      <c r="FS168" s="44"/>
      <c r="FT168" s="44"/>
      <c r="FU168" s="44"/>
      <c r="FV168" s="44"/>
      <c r="FW168" s="44"/>
      <c r="FX168" s="44"/>
      <c r="FY168" s="44"/>
      <c r="FZ168" s="44"/>
      <c r="GA168" s="44"/>
      <c r="GB168" s="44"/>
      <c r="GC168" s="44"/>
      <c r="GD168" s="44"/>
      <c r="GE168" s="44"/>
      <c r="GF168" s="44"/>
      <c r="GG168" s="44"/>
      <c r="GH168" s="44"/>
      <c r="GI168" s="44"/>
      <c r="GJ168" s="44"/>
      <c r="GK168" s="44"/>
      <c r="GL168" s="44"/>
      <c r="GM168" s="44"/>
      <c r="GN168" s="44"/>
      <c r="GO168" s="44"/>
      <c r="GP168" s="44"/>
      <c r="GQ168" s="44"/>
      <c r="GR168" s="44"/>
      <c r="GS168" s="44"/>
      <c r="GT168" s="44"/>
      <c r="GU168" s="44"/>
      <c r="GV168" s="44"/>
      <c r="GW168" s="44"/>
      <c r="GX168" s="44"/>
      <c r="GY168" s="44"/>
      <c r="GZ168" s="44"/>
      <c r="HA168" s="44"/>
      <c r="HB168" s="44"/>
      <c r="HC168" s="44"/>
      <c r="HD168" s="44"/>
      <c r="HE168" s="44"/>
      <c r="HF168" s="44"/>
      <c r="HG168" s="44"/>
      <c r="HH168" s="44"/>
      <c r="HI168" s="44"/>
      <c r="HJ168" s="44"/>
      <c r="HK168" s="44"/>
      <c r="HL168" s="44"/>
      <c r="HM168" s="44"/>
      <c r="HN168" s="44"/>
      <c r="HO168" s="44"/>
      <c r="HP168" s="44"/>
      <c r="HQ168" s="44"/>
      <c r="HR168" s="44"/>
      <c r="HS168" s="44"/>
      <c r="HT168" s="44"/>
      <c r="HU168" s="44"/>
      <c r="HV168" s="44"/>
      <c r="HW168" s="44"/>
      <c r="HX168" s="44"/>
      <c r="HY168" s="44"/>
      <c r="HZ168" s="44"/>
      <c r="IA168" s="44"/>
      <c r="IB168" s="44"/>
      <c r="IC168" s="44"/>
      <c r="ID168" s="44"/>
      <c r="IE168" s="44"/>
      <c r="IF168" s="44"/>
      <c r="IG168" s="44"/>
      <c r="IH168" s="44"/>
      <c r="II168" s="44"/>
      <c r="IJ168" s="44"/>
      <c r="IK168" s="44"/>
      <c r="IL168" s="44"/>
      <c r="IM168" s="44"/>
      <c r="IN168" s="44"/>
      <c r="IO168" s="44"/>
      <c r="IP168" s="44"/>
      <c r="IQ168" s="44"/>
      <c r="IR168" s="44"/>
      <c r="IS168" s="44"/>
      <c r="IT168" s="44"/>
      <c r="IU168" s="44"/>
      <c r="IV168" s="44"/>
      <c r="IW168" s="44"/>
      <c r="IX168" s="44"/>
      <c r="IY168" s="44"/>
      <c r="IZ168" s="44"/>
      <c r="JA168" s="44"/>
      <c r="JB168" s="44"/>
      <c r="JC168" s="44"/>
      <c r="JD168" s="44"/>
      <c r="JE168" s="44"/>
      <c r="JF168" s="44"/>
      <c r="JG168" s="44"/>
      <c r="JH168" s="44"/>
      <c r="JI168" s="44"/>
      <c r="JJ168" s="44"/>
      <c r="JK168" s="44"/>
      <c r="JL168" s="44"/>
      <c r="JM168" s="44"/>
      <c r="JN168" s="44"/>
      <c r="JO168" s="44"/>
      <c r="JP168" s="44"/>
      <c r="JQ168" s="44"/>
      <c r="JR168" s="44"/>
      <c r="JS168" s="44"/>
      <c r="JT168" s="44"/>
      <c r="JU168" s="44"/>
      <c r="JV168" s="44"/>
      <c r="JW168" s="44"/>
      <c r="JX168" s="44"/>
      <c r="JY168" s="44"/>
      <c r="JZ168" s="44"/>
      <c r="KA168" s="44"/>
      <c r="KB168" s="44"/>
      <c r="KC168" s="44"/>
      <c r="KD168" s="44"/>
      <c r="KE168" s="44"/>
      <c r="KF168" s="44"/>
      <c r="KG168" s="44"/>
      <c r="KH168" s="44"/>
      <c r="KI168" s="44"/>
      <c r="KJ168" s="44"/>
      <c r="KK168" s="44"/>
      <c r="KL168" s="44"/>
      <c r="KM168" s="44"/>
      <c r="KN168" s="44"/>
      <c r="KO168" s="44"/>
      <c r="KP168" s="44"/>
      <c r="KQ168" s="44"/>
      <c r="KR168" s="44"/>
      <c r="KS168" s="44"/>
      <c r="KT168" s="44"/>
      <c r="KU168" s="44"/>
      <c r="KV168" s="44"/>
      <c r="KW168" s="44"/>
      <c r="KX168" s="44"/>
      <c r="KY168" s="44"/>
      <c r="KZ168" s="44"/>
      <c r="LA168" s="44"/>
      <c r="LB168" s="44"/>
      <c r="LC168" s="44"/>
      <c r="LD168" s="44"/>
      <c r="LE168" s="44"/>
      <c r="LF168" s="44"/>
      <c r="LG168" s="44"/>
      <c r="LH168" s="44"/>
      <c r="LI168" s="44"/>
      <c r="LJ168" s="44"/>
      <c r="LK168" s="44"/>
      <c r="LL168" s="44"/>
      <c r="LM168" s="44"/>
      <c r="LN168" s="44"/>
      <c r="LO168" s="44"/>
      <c r="LP168" s="44"/>
      <c r="LQ168" s="44"/>
      <c r="LR168" s="44"/>
      <c r="LS168" s="44"/>
      <c r="LT168" s="44"/>
      <c r="LU168" s="44"/>
      <c r="LV168" s="44"/>
      <c r="LW168" s="44"/>
      <c r="LX168" s="44"/>
      <c r="LY168" s="44"/>
      <c r="LZ168" s="44"/>
      <c r="MA168" s="44"/>
      <c r="MB168" s="44"/>
      <c r="MC168" s="44"/>
      <c r="MD168" s="44"/>
      <c r="ME168" s="44"/>
      <c r="MF168" s="44"/>
      <c r="MG168" s="44"/>
      <c r="MH168" s="44"/>
      <c r="MI168" s="44"/>
      <c r="MJ168" s="44"/>
      <c r="MK168" s="44"/>
      <c r="ML168" s="44"/>
      <c r="MM168" s="44"/>
      <c r="MN168" s="44"/>
      <c r="MO168" s="44"/>
      <c r="MP168" s="44"/>
      <c r="MQ168" s="44"/>
      <c r="MR168" s="44"/>
      <c r="MS168" s="44"/>
      <c r="MT168" s="44"/>
      <c r="MU168" s="44"/>
      <c r="MV168" s="44"/>
      <c r="MW168" s="44"/>
      <c r="MX168" s="44"/>
      <c r="MY168" s="44"/>
      <c r="MZ168" s="44"/>
      <c r="NA168" s="44"/>
      <c r="NB168" s="44"/>
      <c r="NC168" s="44"/>
      <c r="ND168" s="44"/>
      <c r="NE168" s="44"/>
      <c r="NF168" s="44"/>
      <c r="NG168" s="44"/>
      <c r="NH168" s="44"/>
      <c r="NI168" s="44"/>
      <c r="NJ168" s="44"/>
      <c r="NK168" s="44"/>
      <c r="NL168" s="44"/>
      <c r="NM168" s="44"/>
      <c r="NN168" s="44"/>
      <c r="NO168" s="44"/>
      <c r="NP168" s="44"/>
      <c r="NQ168" s="44"/>
      <c r="NR168" s="44"/>
      <c r="NS168" s="44"/>
      <c r="NT168" s="44"/>
      <c r="NU168" s="44"/>
      <c r="NV168" s="44"/>
      <c r="NW168" s="44"/>
      <c r="NX168" s="44"/>
      <c r="NY168" s="44"/>
      <c r="NZ168" s="44"/>
      <c r="OA168" s="44"/>
      <c r="OB168" s="44"/>
      <c r="OC168" s="44"/>
      <c r="OD168" s="44"/>
      <c r="OE168" s="44"/>
      <c r="OF168" s="44"/>
      <c r="OG168" s="44"/>
      <c r="OH168" s="44"/>
      <c r="OI168" s="44"/>
      <c r="OJ168" s="44"/>
      <c r="OK168" s="44"/>
      <c r="OL168" s="44"/>
      <c r="OM168" s="44"/>
      <c r="ON168" s="44"/>
      <c r="OO168" s="44"/>
      <c r="OP168" s="44"/>
      <c r="OQ168" s="44"/>
      <c r="OR168" s="44"/>
      <c r="OS168" s="44"/>
      <c r="OT168" s="44"/>
      <c r="OU168" s="44"/>
      <c r="OV168" s="44"/>
      <c r="OW168" s="44"/>
      <c r="OX168" s="44"/>
      <c r="OY168" s="44"/>
      <c r="OZ168" s="44"/>
      <c r="PA168" s="44"/>
      <c r="PB168" s="44"/>
      <c r="PC168" s="44"/>
      <c r="PD168" s="44"/>
      <c r="PE168" s="44"/>
      <c r="PF168" s="44"/>
      <c r="PG168" s="44"/>
      <c r="PH168" s="44"/>
      <c r="PI168" s="44"/>
      <c r="PJ168" s="44"/>
      <c r="PK168" s="44"/>
      <c r="PL168" s="44"/>
      <c r="PM168" s="44"/>
      <c r="PN168" s="44"/>
      <c r="PO168" s="44"/>
      <c r="PP168" s="44"/>
      <c r="PQ168" s="44"/>
      <c r="PR168" s="44"/>
      <c r="PS168" s="44"/>
      <c r="PT168" s="44"/>
      <c r="PU168" s="44"/>
      <c r="PV168" s="44"/>
      <c r="PW168" s="44"/>
      <c r="PX168" s="44"/>
      <c r="PY168" s="44"/>
      <c r="PZ168" s="44"/>
      <c r="QA168" s="44"/>
      <c r="QB168" s="44"/>
      <c r="QC168" s="44"/>
      <c r="QD168" s="44"/>
      <c r="QE168" s="44"/>
      <c r="QF168" s="44"/>
      <c r="QG168" s="44"/>
      <c r="QH168" s="44"/>
      <c r="QI168" s="44"/>
      <c r="QJ168" s="44"/>
      <c r="QK168" s="44"/>
      <c r="QL168" s="44"/>
      <c r="QM168" s="44"/>
      <c r="QN168" s="44"/>
      <c r="QO168" s="44"/>
      <c r="QP168" s="44"/>
      <c r="QQ168" s="44"/>
      <c r="QR168" s="44"/>
      <c r="QS168" s="44"/>
      <c r="QT168" s="44"/>
      <c r="QU168" s="44"/>
      <c r="QV168" s="44"/>
      <c r="QW168" s="44"/>
      <c r="QX168" s="44"/>
      <c r="QY168" s="44"/>
      <c r="QZ168" s="44"/>
      <c r="RA168" s="44"/>
      <c r="RB168" s="44"/>
      <c r="RC168" s="44"/>
      <c r="RD168" s="44"/>
      <c r="RE168" s="44"/>
      <c r="RF168" s="44"/>
      <c r="RG168" s="44"/>
      <c r="RH168" s="44"/>
      <c r="RI168" s="44"/>
      <c r="RJ168" s="44"/>
      <c r="RK168" s="44"/>
      <c r="RL168" s="44"/>
      <c r="RM168" s="44"/>
      <c r="RN168" s="44"/>
      <c r="RO168" s="44"/>
      <c r="RP168" s="44"/>
      <c r="RQ168" s="44"/>
      <c r="RR168" s="44"/>
      <c r="RS168" s="44"/>
      <c r="RT168" s="44"/>
      <c r="RU168" s="44"/>
      <c r="RV168" s="44"/>
      <c r="RW168" s="44"/>
      <c r="RX168" s="44"/>
      <c r="RY168" s="44"/>
      <c r="RZ168" s="44"/>
      <c r="SA168" s="44"/>
      <c r="SB168" s="44"/>
      <c r="SC168" s="44"/>
      <c r="SD168" s="44"/>
      <c r="SE168" s="44"/>
      <c r="SF168" s="44"/>
      <c r="SG168" s="44"/>
      <c r="SH168" s="44"/>
      <c r="SM168">
        <f>'GRR Data'!A164</f>
        <v>0</v>
      </c>
    </row>
    <row r="169" spans="1:507">
      <c r="A169" s="295">
        <v>90</v>
      </c>
      <c r="B169" s="40"/>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c r="CJ169" s="44"/>
      <c r="CK169" s="44"/>
      <c r="CL169" s="44"/>
      <c r="CM169" s="44"/>
      <c r="CN169" s="44"/>
      <c r="CO169" s="44"/>
      <c r="CP169" s="44"/>
      <c r="CQ169" s="44"/>
      <c r="CR169" s="44"/>
      <c r="CS169" s="44"/>
      <c r="CT169" s="44"/>
      <c r="CU169" s="44"/>
      <c r="CV169" s="44"/>
      <c r="CW169" s="44"/>
      <c r="CX169" s="44"/>
      <c r="CY169" s="44"/>
      <c r="CZ169" s="44"/>
      <c r="DA169" s="44"/>
      <c r="DB169" s="44"/>
      <c r="DC169" s="44"/>
      <c r="DD169" s="44"/>
      <c r="DE169" s="44"/>
      <c r="DF169" s="44"/>
      <c r="DG169" s="44"/>
      <c r="DH169" s="44"/>
      <c r="DI169" s="44"/>
      <c r="DJ169" s="44"/>
      <c r="DK169" s="44"/>
      <c r="DL169" s="44"/>
      <c r="DM169" s="44"/>
      <c r="DN169" s="44"/>
      <c r="DO169" s="44"/>
      <c r="DP169" s="44"/>
      <c r="DQ169" s="44"/>
      <c r="DR169" s="44"/>
      <c r="DS169" s="44"/>
      <c r="DT169" s="44"/>
      <c r="DU169" s="44"/>
      <c r="DV169" s="44"/>
      <c r="DW169" s="44"/>
      <c r="DX169" s="44"/>
      <c r="DY169" s="44"/>
      <c r="DZ169" s="44"/>
      <c r="EA169" s="44"/>
      <c r="EB169" s="44"/>
      <c r="EC169" s="44"/>
      <c r="ED169" s="44"/>
      <c r="EE169" s="44"/>
      <c r="EF169" s="44"/>
      <c r="EG169" s="44"/>
      <c r="EH169" s="44"/>
      <c r="EI169" s="44"/>
      <c r="EJ169" s="44"/>
      <c r="EK169" s="44"/>
      <c r="EL169" s="44"/>
      <c r="EM169" s="44"/>
      <c r="EN169" s="44"/>
      <c r="EO169" s="44"/>
      <c r="EP169" s="44"/>
      <c r="EQ169" s="44"/>
      <c r="ER169" s="44"/>
      <c r="ES169" s="44"/>
      <c r="ET169" s="44"/>
      <c r="EU169" s="44"/>
      <c r="EV169" s="44"/>
      <c r="EW169" s="44"/>
      <c r="EX169" s="44"/>
      <c r="EY169" s="44"/>
      <c r="EZ169" s="44"/>
      <c r="FA169" s="44"/>
      <c r="FB169" s="44"/>
      <c r="FC169" s="44"/>
      <c r="FD169" s="44"/>
      <c r="FE169" s="44"/>
      <c r="FF169" s="44"/>
      <c r="FG169" s="44"/>
      <c r="FH169" s="44"/>
      <c r="FI169" s="44"/>
      <c r="FJ169" s="44"/>
      <c r="FK169" s="44"/>
      <c r="FL169" s="44"/>
      <c r="FM169" s="44"/>
      <c r="FN169" s="44"/>
      <c r="FO169" s="44"/>
      <c r="FP169" s="44"/>
      <c r="FQ169" s="44"/>
      <c r="FR169" s="44"/>
      <c r="FS169" s="44"/>
      <c r="FT169" s="44"/>
      <c r="FU169" s="44"/>
      <c r="FV169" s="44"/>
      <c r="FW169" s="44"/>
      <c r="FX169" s="44"/>
      <c r="FY169" s="44"/>
      <c r="FZ169" s="44"/>
      <c r="GA169" s="44"/>
      <c r="GB169" s="44"/>
      <c r="GC169" s="44"/>
      <c r="GD169" s="44"/>
      <c r="GE169" s="44"/>
      <c r="GF169" s="44"/>
      <c r="GG169" s="44"/>
      <c r="GH169" s="44"/>
      <c r="GI169" s="44"/>
      <c r="GJ169" s="44"/>
      <c r="GK169" s="44"/>
      <c r="GL169" s="44"/>
      <c r="GM169" s="44"/>
      <c r="GN169" s="44"/>
      <c r="GO169" s="44"/>
      <c r="GP169" s="44"/>
      <c r="GQ169" s="44"/>
      <c r="GR169" s="44"/>
      <c r="GS169" s="44"/>
      <c r="GT169" s="44"/>
      <c r="GU169" s="44"/>
      <c r="GV169" s="44"/>
      <c r="GW169" s="44"/>
      <c r="GX169" s="44"/>
      <c r="GY169" s="44"/>
      <c r="GZ169" s="44"/>
      <c r="HA169" s="44"/>
      <c r="HB169" s="44"/>
      <c r="HC169" s="44"/>
      <c r="HD169" s="44"/>
      <c r="HE169" s="44"/>
      <c r="HF169" s="44"/>
      <c r="HG169" s="44"/>
      <c r="HH169" s="44"/>
      <c r="HI169" s="44"/>
      <c r="HJ169" s="44"/>
      <c r="HK169" s="44"/>
      <c r="HL169" s="44"/>
      <c r="HM169" s="44"/>
      <c r="HN169" s="44"/>
      <c r="HO169" s="44"/>
      <c r="HP169" s="44"/>
      <c r="HQ169" s="44"/>
      <c r="HR169" s="44"/>
      <c r="HS169" s="44"/>
      <c r="HT169" s="44"/>
      <c r="HU169" s="44"/>
      <c r="HV169" s="44"/>
      <c r="HW169" s="44"/>
      <c r="HX169" s="44"/>
      <c r="HY169" s="44"/>
      <c r="HZ169" s="44"/>
      <c r="IA169" s="44"/>
      <c r="IB169" s="44"/>
      <c r="IC169" s="44"/>
      <c r="ID169" s="44"/>
      <c r="IE169" s="44"/>
      <c r="IF169" s="44"/>
      <c r="IG169" s="44"/>
      <c r="IH169" s="44"/>
      <c r="II169" s="44"/>
      <c r="IJ169" s="44"/>
      <c r="IK169" s="44"/>
      <c r="IL169" s="44"/>
      <c r="IM169" s="44"/>
      <c r="IN169" s="44"/>
      <c r="IO169" s="44"/>
      <c r="IP169" s="44"/>
      <c r="IQ169" s="44"/>
      <c r="IR169" s="44"/>
      <c r="IS169" s="44"/>
      <c r="IT169" s="44"/>
      <c r="IU169" s="44"/>
      <c r="IV169" s="44"/>
      <c r="IW169" s="44"/>
      <c r="IX169" s="44"/>
      <c r="IY169" s="44"/>
      <c r="IZ169" s="44"/>
      <c r="JA169" s="44"/>
      <c r="JB169" s="44"/>
      <c r="JC169" s="44"/>
      <c r="JD169" s="44"/>
      <c r="JE169" s="44"/>
      <c r="JF169" s="44"/>
      <c r="JG169" s="44"/>
      <c r="JH169" s="44"/>
      <c r="JI169" s="44"/>
      <c r="JJ169" s="44"/>
      <c r="JK169" s="44"/>
      <c r="JL169" s="44"/>
      <c r="JM169" s="44"/>
      <c r="JN169" s="44"/>
      <c r="JO169" s="44"/>
      <c r="JP169" s="44"/>
      <c r="JQ169" s="44"/>
      <c r="JR169" s="44"/>
      <c r="JS169" s="44"/>
      <c r="JT169" s="44"/>
      <c r="JU169" s="44"/>
      <c r="JV169" s="44"/>
      <c r="JW169" s="44"/>
      <c r="JX169" s="44"/>
      <c r="JY169" s="44"/>
      <c r="JZ169" s="44"/>
      <c r="KA169" s="44"/>
      <c r="KB169" s="44"/>
      <c r="KC169" s="44"/>
      <c r="KD169" s="44"/>
      <c r="KE169" s="44"/>
      <c r="KF169" s="44"/>
      <c r="KG169" s="44"/>
      <c r="KH169" s="44"/>
      <c r="KI169" s="44"/>
      <c r="KJ169" s="44"/>
      <c r="KK169" s="44"/>
      <c r="KL169" s="44"/>
      <c r="KM169" s="44"/>
      <c r="KN169" s="44"/>
      <c r="KO169" s="44"/>
      <c r="KP169" s="44"/>
      <c r="KQ169" s="44"/>
      <c r="KR169" s="44"/>
      <c r="KS169" s="44"/>
      <c r="KT169" s="44"/>
      <c r="KU169" s="44"/>
      <c r="KV169" s="44"/>
      <c r="KW169" s="44"/>
      <c r="KX169" s="44"/>
      <c r="KY169" s="44"/>
      <c r="KZ169" s="44"/>
      <c r="LA169" s="44"/>
      <c r="LB169" s="44"/>
      <c r="LC169" s="44"/>
      <c r="LD169" s="44"/>
      <c r="LE169" s="44"/>
      <c r="LF169" s="44"/>
      <c r="LG169" s="44"/>
      <c r="LH169" s="44"/>
      <c r="LI169" s="44"/>
      <c r="LJ169" s="44"/>
      <c r="LK169" s="44"/>
      <c r="LL169" s="44"/>
      <c r="LM169" s="44"/>
      <c r="LN169" s="44"/>
      <c r="LO169" s="44"/>
      <c r="LP169" s="44"/>
      <c r="LQ169" s="44"/>
      <c r="LR169" s="44"/>
      <c r="LS169" s="44"/>
      <c r="LT169" s="44"/>
      <c r="LU169" s="44"/>
      <c r="LV169" s="44"/>
      <c r="LW169" s="44"/>
      <c r="LX169" s="44"/>
      <c r="LY169" s="44"/>
      <c r="LZ169" s="44"/>
      <c r="MA169" s="44"/>
      <c r="MB169" s="44"/>
      <c r="MC169" s="44"/>
      <c r="MD169" s="44"/>
      <c r="ME169" s="44"/>
      <c r="MF169" s="44"/>
      <c r="MG169" s="44"/>
      <c r="MH169" s="44"/>
      <c r="MI169" s="44"/>
      <c r="MJ169" s="44"/>
      <c r="MK169" s="44"/>
      <c r="ML169" s="44"/>
      <c r="MM169" s="44"/>
      <c r="MN169" s="44"/>
      <c r="MO169" s="44"/>
      <c r="MP169" s="44"/>
      <c r="MQ169" s="44"/>
      <c r="MR169" s="44"/>
      <c r="MS169" s="44"/>
      <c r="MT169" s="44"/>
      <c r="MU169" s="44"/>
      <c r="MV169" s="44"/>
      <c r="MW169" s="44"/>
      <c r="MX169" s="44"/>
      <c r="MY169" s="44"/>
      <c r="MZ169" s="44"/>
      <c r="NA169" s="44"/>
      <c r="NB169" s="44"/>
      <c r="NC169" s="44"/>
      <c r="ND169" s="44"/>
      <c r="NE169" s="44"/>
      <c r="NF169" s="44"/>
      <c r="NG169" s="44"/>
      <c r="NH169" s="44"/>
      <c r="NI169" s="44"/>
      <c r="NJ169" s="44"/>
      <c r="NK169" s="44"/>
      <c r="NL169" s="44"/>
      <c r="NM169" s="44"/>
      <c r="NN169" s="44"/>
      <c r="NO169" s="44"/>
      <c r="NP169" s="44"/>
      <c r="NQ169" s="44"/>
      <c r="NR169" s="44"/>
      <c r="NS169" s="44"/>
      <c r="NT169" s="44"/>
      <c r="NU169" s="44"/>
      <c r="NV169" s="44"/>
      <c r="NW169" s="44"/>
      <c r="NX169" s="44"/>
      <c r="NY169" s="44"/>
      <c r="NZ169" s="44"/>
      <c r="OA169" s="44"/>
      <c r="OB169" s="44"/>
      <c r="OC169" s="44"/>
      <c r="OD169" s="44"/>
      <c r="OE169" s="44"/>
      <c r="OF169" s="44"/>
      <c r="OG169" s="44"/>
      <c r="OH169" s="44"/>
      <c r="OI169" s="44"/>
      <c r="OJ169" s="44"/>
      <c r="OK169" s="44"/>
      <c r="OL169" s="44"/>
      <c r="OM169" s="44"/>
      <c r="ON169" s="44"/>
      <c r="OO169" s="44"/>
      <c r="OP169" s="44"/>
      <c r="OQ169" s="44"/>
      <c r="OR169" s="44"/>
      <c r="OS169" s="44"/>
      <c r="OT169" s="44"/>
      <c r="OU169" s="44"/>
      <c r="OV169" s="44"/>
      <c r="OW169" s="44"/>
      <c r="OX169" s="44"/>
      <c r="OY169" s="44"/>
      <c r="OZ169" s="44"/>
      <c r="PA169" s="44"/>
      <c r="PB169" s="44"/>
      <c r="PC169" s="44"/>
      <c r="PD169" s="44"/>
      <c r="PE169" s="44"/>
      <c r="PF169" s="44"/>
      <c r="PG169" s="44"/>
      <c r="PH169" s="44"/>
      <c r="PI169" s="44"/>
      <c r="PJ169" s="44"/>
      <c r="PK169" s="44"/>
      <c r="PL169" s="44"/>
      <c r="PM169" s="44"/>
      <c r="PN169" s="44"/>
      <c r="PO169" s="44"/>
      <c r="PP169" s="44"/>
      <c r="PQ169" s="44"/>
      <c r="PR169" s="44"/>
      <c r="PS169" s="44"/>
      <c r="PT169" s="44"/>
      <c r="PU169" s="44"/>
      <c r="PV169" s="44"/>
      <c r="PW169" s="44"/>
      <c r="PX169" s="44"/>
      <c r="PY169" s="44"/>
      <c r="PZ169" s="44"/>
      <c r="QA169" s="44"/>
      <c r="QB169" s="44"/>
      <c r="QC169" s="44"/>
      <c r="QD169" s="44"/>
      <c r="QE169" s="44"/>
      <c r="QF169" s="44"/>
      <c r="QG169" s="44"/>
      <c r="QH169" s="44"/>
      <c r="QI169" s="44"/>
      <c r="QJ169" s="44"/>
      <c r="QK169" s="44"/>
      <c r="QL169" s="44"/>
      <c r="QM169" s="44"/>
      <c r="QN169" s="44"/>
      <c r="QO169" s="44"/>
      <c r="QP169" s="44"/>
      <c r="QQ169" s="44"/>
      <c r="QR169" s="44"/>
      <c r="QS169" s="44"/>
      <c r="QT169" s="44"/>
      <c r="QU169" s="44"/>
      <c r="QV169" s="44"/>
      <c r="QW169" s="44"/>
      <c r="QX169" s="44"/>
      <c r="QY169" s="44"/>
      <c r="QZ169" s="44"/>
      <c r="RA169" s="44"/>
      <c r="RB169" s="44"/>
      <c r="RC169" s="44"/>
      <c r="RD169" s="44"/>
      <c r="RE169" s="44"/>
      <c r="RF169" s="44"/>
      <c r="RG169" s="44"/>
      <c r="RH169" s="44"/>
      <c r="RI169" s="44"/>
      <c r="RJ169" s="44"/>
      <c r="RK169" s="44"/>
      <c r="RL169" s="44"/>
      <c r="RM169" s="44"/>
      <c r="RN169" s="44"/>
      <c r="RO169" s="44"/>
      <c r="RP169" s="44"/>
      <c r="RQ169" s="44"/>
      <c r="RR169" s="44"/>
      <c r="RS169" s="44"/>
      <c r="RT169" s="44"/>
      <c r="RU169" s="44"/>
      <c r="RV169" s="44"/>
      <c r="RW169" s="44"/>
      <c r="RX169" s="44"/>
      <c r="RY169" s="44"/>
      <c r="RZ169" s="44"/>
      <c r="SA169" s="44"/>
      <c r="SB169" s="44"/>
      <c r="SC169" s="44"/>
      <c r="SD169" s="44"/>
      <c r="SE169" s="44"/>
      <c r="SF169" s="44"/>
      <c r="SG169" s="44"/>
      <c r="SH169" s="44"/>
      <c r="SM169">
        <f>'GRR Data'!A165</f>
        <v>0</v>
      </c>
    </row>
    <row r="170" spans="1:507">
      <c r="A170" s="295">
        <v>91</v>
      </c>
      <c r="B170" s="40"/>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44"/>
      <c r="BQ170" s="44"/>
      <c r="BR170" s="44"/>
      <c r="BS170" s="44"/>
      <c r="BT170" s="44"/>
      <c r="BU170" s="44"/>
      <c r="BV170" s="44"/>
      <c r="BW170" s="44"/>
      <c r="BX170" s="44"/>
      <c r="BY170" s="44"/>
      <c r="BZ170" s="44"/>
      <c r="CA170" s="44"/>
      <c r="CB170" s="44"/>
      <c r="CC170" s="44"/>
      <c r="CD170" s="44"/>
      <c r="CE170" s="44"/>
      <c r="CF170" s="44"/>
      <c r="CG170" s="44"/>
      <c r="CH170" s="44"/>
      <c r="CI170" s="44"/>
      <c r="CJ170" s="44"/>
      <c r="CK170" s="44"/>
      <c r="CL170" s="44"/>
      <c r="CM170" s="44"/>
      <c r="CN170" s="44"/>
      <c r="CO170" s="44"/>
      <c r="CP170" s="44"/>
      <c r="CQ170" s="44"/>
      <c r="CR170" s="44"/>
      <c r="CS170" s="44"/>
      <c r="CT170" s="44"/>
      <c r="CU170" s="44"/>
      <c r="CV170" s="44"/>
      <c r="CW170" s="44"/>
      <c r="CX170" s="44"/>
      <c r="CY170" s="44"/>
      <c r="CZ170" s="44"/>
      <c r="DA170" s="44"/>
      <c r="DB170" s="44"/>
      <c r="DC170" s="44"/>
      <c r="DD170" s="44"/>
      <c r="DE170" s="44"/>
      <c r="DF170" s="44"/>
      <c r="DG170" s="44"/>
      <c r="DH170" s="44"/>
      <c r="DI170" s="44"/>
      <c r="DJ170" s="44"/>
      <c r="DK170" s="44"/>
      <c r="DL170" s="44"/>
      <c r="DM170" s="44"/>
      <c r="DN170" s="44"/>
      <c r="DO170" s="44"/>
      <c r="DP170" s="44"/>
      <c r="DQ170" s="44"/>
      <c r="DR170" s="44"/>
      <c r="DS170" s="44"/>
      <c r="DT170" s="44"/>
      <c r="DU170" s="44"/>
      <c r="DV170" s="44"/>
      <c r="DW170" s="44"/>
      <c r="DX170" s="44"/>
      <c r="DY170" s="44"/>
      <c r="DZ170" s="44"/>
      <c r="EA170" s="44"/>
      <c r="EB170" s="44"/>
      <c r="EC170" s="44"/>
      <c r="ED170" s="44"/>
      <c r="EE170" s="44"/>
      <c r="EF170" s="44"/>
      <c r="EG170" s="44"/>
      <c r="EH170" s="44"/>
      <c r="EI170" s="44"/>
      <c r="EJ170" s="44"/>
      <c r="EK170" s="44"/>
      <c r="EL170" s="44"/>
      <c r="EM170" s="44"/>
      <c r="EN170" s="44"/>
      <c r="EO170" s="44"/>
      <c r="EP170" s="44"/>
      <c r="EQ170" s="44"/>
      <c r="ER170" s="44"/>
      <c r="ES170" s="44"/>
      <c r="ET170" s="44"/>
      <c r="EU170" s="44"/>
      <c r="EV170" s="44"/>
      <c r="EW170" s="44"/>
      <c r="EX170" s="44"/>
      <c r="EY170" s="44"/>
      <c r="EZ170" s="44"/>
      <c r="FA170" s="44"/>
      <c r="FB170" s="44"/>
      <c r="FC170" s="44"/>
      <c r="FD170" s="44"/>
      <c r="FE170" s="44"/>
      <c r="FF170" s="44"/>
      <c r="FG170" s="44"/>
      <c r="FH170" s="44"/>
      <c r="FI170" s="44"/>
      <c r="FJ170" s="44"/>
      <c r="FK170" s="44"/>
      <c r="FL170" s="44"/>
      <c r="FM170" s="44"/>
      <c r="FN170" s="44"/>
      <c r="FO170" s="44"/>
      <c r="FP170" s="44"/>
      <c r="FQ170" s="44"/>
      <c r="FR170" s="44"/>
      <c r="FS170" s="44"/>
      <c r="FT170" s="44"/>
      <c r="FU170" s="44"/>
      <c r="FV170" s="44"/>
      <c r="FW170" s="44"/>
      <c r="FX170" s="44"/>
      <c r="FY170" s="44"/>
      <c r="FZ170" s="44"/>
      <c r="GA170" s="44"/>
      <c r="GB170" s="44"/>
      <c r="GC170" s="44"/>
      <c r="GD170" s="44"/>
      <c r="GE170" s="44"/>
      <c r="GF170" s="44"/>
      <c r="GG170" s="44"/>
      <c r="GH170" s="44"/>
      <c r="GI170" s="44"/>
      <c r="GJ170" s="44"/>
      <c r="GK170" s="44"/>
      <c r="GL170" s="44"/>
      <c r="GM170" s="44"/>
      <c r="GN170" s="44"/>
      <c r="GO170" s="44"/>
      <c r="GP170" s="44"/>
      <c r="GQ170" s="44"/>
      <c r="GR170" s="44"/>
      <c r="GS170" s="44"/>
      <c r="GT170" s="44"/>
      <c r="GU170" s="44"/>
      <c r="GV170" s="44"/>
      <c r="GW170" s="44"/>
      <c r="GX170" s="44"/>
      <c r="GY170" s="44"/>
      <c r="GZ170" s="44"/>
      <c r="HA170" s="44"/>
      <c r="HB170" s="44"/>
      <c r="HC170" s="44"/>
      <c r="HD170" s="44"/>
      <c r="HE170" s="44"/>
      <c r="HF170" s="44"/>
      <c r="HG170" s="44"/>
      <c r="HH170" s="44"/>
      <c r="HI170" s="44"/>
      <c r="HJ170" s="44"/>
      <c r="HK170" s="44"/>
      <c r="HL170" s="44"/>
      <c r="HM170" s="44"/>
      <c r="HN170" s="44"/>
      <c r="HO170" s="44"/>
      <c r="HP170" s="44"/>
      <c r="HQ170" s="44"/>
      <c r="HR170" s="44"/>
      <c r="HS170" s="44"/>
      <c r="HT170" s="44"/>
      <c r="HU170" s="44"/>
      <c r="HV170" s="44"/>
      <c r="HW170" s="44"/>
      <c r="HX170" s="44"/>
      <c r="HY170" s="44"/>
      <c r="HZ170" s="44"/>
      <c r="IA170" s="44"/>
      <c r="IB170" s="44"/>
      <c r="IC170" s="44"/>
      <c r="ID170" s="44"/>
      <c r="IE170" s="44"/>
      <c r="IF170" s="44"/>
      <c r="IG170" s="44"/>
      <c r="IH170" s="44"/>
      <c r="II170" s="44"/>
      <c r="IJ170" s="44"/>
      <c r="IK170" s="44"/>
      <c r="IL170" s="44"/>
      <c r="IM170" s="44"/>
      <c r="IN170" s="44"/>
      <c r="IO170" s="44"/>
      <c r="IP170" s="44"/>
      <c r="IQ170" s="44"/>
      <c r="IR170" s="44"/>
      <c r="IS170" s="44"/>
      <c r="IT170" s="44"/>
      <c r="IU170" s="44"/>
      <c r="IV170" s="44"/>
      <c r="IW170" s="44"/>
      <c r="IX170" s="44"/>
      <c r="IY170" s="44"/>
      <c r="IZ170" s="44"/>
      <c r="JA170" s="44"/>
      <c r="JB170" s="44"/>
      <c r="JC170" s="44"/>
      <c r="JD170" s="44"/>
      <c r="JE170" s="44"/>
      <c r="JF170" s="44"/>
      <c r="JG170" s="44"/>
      <c r="JH170" s="44"/>
      <c r="JI170" s="44"/>
      <c r="JJ170" s="44"/>
      <c r="JK170" s="44"/>
      <c r="JL170" s="44"/>
      <c r="JM170" s="44"/>
      <c r="JN170" s="44"/>
      <c r="JO170" s="44"/>
      <c r="JP170" s="44"/>
      <c r="JQ170" s="44"/>
      <c r="JR170" s="44"/>
      <c r="JS170" s="44"/>
      <c r="JT170" s="44"/>
      <c r="JU170" s="44"/>
      <c r="JV170" s="44"/>
      <c r="JW170" s="44"/>
      <c r="JX170" s="44"/>
      <c r="JY170" s="44"/>
      <c r="JZ170" s="44"/>
      <c r="KA170" s="44"/>
      <c r="KB170" s="44"/>
      <c r="KC170" s="44"/>
      <c r="KD170" s="44"/>
      <c r="KE170" s="44"/>
      <c r="KF170" s="44"/>
      <c r="KG170" s="44"/>
      <c r="KH170" s="44"/>
      <c r="KI170" s="44"/>
      <c r="KJ170" s="44"/>
      <c r="KK170" s="44"/>
      <c r="KL170" s="44"/>
      <c r="KM170" s="44"/>
      <c r="KN170" s="44"/>
      <c r="KO170" s="44"/>
      <c r="KP170" s="44"/>
      <c r="KQ170" s="44"/>
      <c r="KR170" s="44"/>
      <c r="KS170" s="44"/>
      <c r="KT170" s="44"/>
      <c r="KU170" s="44"/>
      <c r="KV170" s="44"/>
      <c r="KW170" s="44"/>
      <c r="KX170" s="44"/>
      <c r="KY170" s="44"/>
      <c r="KZ170" s="44"/>
      <c r="LA170" s="44"/>
      <c r="LB170" s="44"/>
      <c r="LC170" s="44"/>
      <c r="LD170" s="44"/>
      <c r="LE170" s="44"/>
      <c r="LF170" s="44"/>
      <c r="LG170" s="44"/>
      <c r="LH170" s="44"/>
      <c r="LI170" s="44"/>
      <c r="LJ170" s="44"/>
      <c r="LK170" s="44"/>
      <c r="LL170" s="44"/>
      <c r="LM170" s="44"/>
      <c r="LN170" s="44"/>
      <c r="LO170" s="44"/>
      <c r="LP170" s="44"/>
      <c r="LQ170" s="44"/>
      <c r="LR170" s="44"/>
      <c r="LS170" s="44"/>
      <c r="LT170" s="44"/>
      <c r="LU170" s="44"/>
      <c r="LV170" s="44"/>
      <c r="LW170" s="44"/>
      <c r="LX170" s="44"/>
      <c r="LY170" s="44"/>
      <c r="LZ170" s="44"/>
      <c r="MA170" s="44"/>
      <c r="MB170" s="44"/>
      <c r="MC170" s="44"/>
      <c r="MD170" s="44"/>
      <c r="ME170" s="44"/>
      <c r="MF170" s="44"/>
      <c r="MG170" s="44"/>
      <c r="MH170" s="44"/>
      <c r="MI170" s="44"/>
      <c r="MJ170" s="44"/>
      <c r="MK170" s="44"/>
      <c r="ML170" s="44"/>
      <c r="MM170" s="44"/>
      <c r="MN170" s="44"/>
      <c r="MO170" s="44"/>
      <c r="MP170" s="44"/>
      <c r="MQ170" s="44"/>
      <c r="MR170" s="44"/>
      <c r="MS170" s="44"/>
      <c r="MT170" s="44"/>
      <c r="MU170" s="44"/>
      <c r="MV170" s="44"/>
      <c r="MW170" s="44"/>
      <c r="MX170" s="44"/>
      <c r="MY170" s="44"/>
      <c r="MZ170" s="44"/>
      <c r="NA170" s="44"/>
      <c r="NB170" s="44"/>
      <c r="NC170" s="44"/>
      <c r="ND170" s="44"/>
      <c r="NE170" s="44"/>
      <c r="NF170" s="44"/>
      <c r="NG170" s="44"/>
      <c r="NH170" s="44"/>
      <c r="NI170" s="44"/>
      <c r="NJ170" s="44"/>
      <c r="NK170" s="44"/>
      <c r="NL170" s="44"/>
      <c r="NM170" s="44"/>
      <c r="NN170" s="44"/>
      <c r="NO170" s="44"/>
      <c r="NP170" s="44"/>
      <c r="NQ170" s="44"/>
      <c r="NR170" s="44"/>
      <c r="NS170" s="44"/>
      <c r="NT170" s="44"/>
      <c r="NU170" s="44"/>
      <c r="NV170" s="44"/>
      <c r="NW170" s="44"/>
      <c r="NX170" s="44"/>
      <c r="NY170" s="44"/>
      <c r="NZ170" s="44"/>
      <c r="OA170" s="44"/>
      <c r="OB170" s="44"/>
      <c r="OC170" s="44"/>
      <c r="OD170" s="44"/>
      <c r="OE170" s="44"/>
      <c r="OF170" s="44"/>
      <c r="OG170" s="44"/>
      <c r="OH170" s="44"/>
      <c r="OI170" s="44"/>
      <c r="OJ170" s="44"/>
      <c r="OK170" s="44"/>
      <c r="OL170" s="44"/>
      <c r="OM170" s="44"/>
      <c r="ON170" s="44"/>
      <c r="OO170" s="44"/>
      <c r="OP170" s="44"/>
      <c r="OQ170" s="44"/>
      <c r="OR170" s="44"/>
      <c r="OS170" s="44"/>
      <c r="OT170" s="44"/>
      <c r="OU170" s="44"/>
      <c r="OV170" s="44"/>
      <c r="OW170" s="44"/>
      <c r="OX170" s="44"/>
      <c r="OY170" s="44"/>
      <c r="OZ170" s="44"/>
      <c r="PA170" s="44"/>
      <c r="PB170" s="44"/>
      <c r="PC170" s="44"/>
      <c r="PD170" s="44"/>
      <c r="PE170" s="44"/>
      <c r="PF170" s="44"/>
      <c r="PG170" s="44"/>
      <c r="PH170" s="44"/>
      <c r="PI170" s="44"/>
      <c r="PJ170" s="44"/>
      <c r="PK170" s="44"/>
      <c r="PL170" s="44"/>
      <c r="PM170" s="44"/>
      <c r="PN170" s="44"/>
      <c r="PO170" s="44"/>
      <c r="PP170" s="44"/>
      <c r="PQ170" s="44"/>
      <c r="PR170" s="44"/>
      <c r="PS170" s="44"/>
      <c r="PT170" s="44"/>
      <c r="PU170" s="44"/>
      <c r="PV170" s="44"/>
      <c r="PW170" s="44"/>
      <c r="PX170" s="44"/>
      <c r="PY170" s="44"/>
      <c r="PZ170" s="44"/>
      <c r="QA170" s="44"/>
      <c r="QB170" s="44"/>
      <c r="QC170" s="44"/>
      <c r="QD170" s="44"/>
      <c r="QE170" s="44"/>
      <c r="QF170" s="44"/>
      <c r="QG170" s="44"/>
      <c r="QH170" s="44"/>
      <c r="QI170" s="44"/>
      <c r="QJ170" s="44"/>
      <c r="QK170" s="44"/>
      <c r="QL170" s="44"/>
      <c r="QM170" s="44"/>
      <c r="QN170" s="44"/>
      <c r="QO170" s="44"/>
      <c r="QP170" s="44"/>
      <c r="QQ170" s="44"/>
      <c r="QR170" s="44"/>
      <c r="QS170" s="44"/>
      <c r="QT170" s="44"/>
      <c r="QU170" s="44"/>
      <c r="QV170" s="44"/>
      <c r="QW170" s="44"/>
      <c r="QX170" s="44"/>
      <c r="QY170" s="44"/>
      <c r="QZ170" s="44"/>
      <c r="RA170" s="44"/>
      <c r="RB170" s="44"/>
      <c r="RC170" s="44"/>
      <c r="RD170" s="44"/>
      <c r="RE170" s="44"/>
      <c r="RF170" s="44"/>
      <c r="RG170" s="44"/>
      <c r="RH170" s="44"/>
      <c r="RI170" s="44"/>
      <c r="RJ170" s="44"/>
      <c r="RK170" s="44"/>
      <c r="RL170" s="44"/>
      <c r="RM170" s="44"/>
      <c r="RN170" s="44"/>
      <c r="RO170" s="44"/>
      <c r="RP170" s="44"/>
      <c r="RQ170" s="44"/>
      <c r="RR170" s="44"/>
      <c r="RS170" s="44"/>
      <c r="RT170" s="44"/>
      <c r="RU170" s="44"/>
      <c r="RV170" s="44"/>
      <c r="RW170" s="44"/>
      <c r="RX170" s="44"/>
      <c r="RY170" s="44"/>
      <c r="RZ170" s="44"/>
      <c r="SA170" s="44"/>
      <c r="SB170" s="44"/>
      <c r="SC170" s="44"/>
      <c r="SD170" s="44"/>
      <c r="SE170" s="44"/>
      <c r="SF170" s="44"/>
      <c r="SG170" s="44"/>
      <c r="SH170" s="44"/>
      <c r="SM170">
        <f>'GRR Data'!A166</f>
        <v>0</v>
      </c>
    </row>
    <row r="171" spans="1:507">
      <c r="A171" s="295">
        <v>92</v>
      </c>
      <c r="B171" s="40"/>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44"/>
      <c r="BQ171" s="44"/>
      <c r="BR171" s="44"/>
      <c r="BS171" s="44"/>
      <c r="BT171" s="44"/>
      <c r="BU171" s="44"/>
      <c r="BV171" s="44"/>
      <c r="BW171" s="44"/>
      <c r="BX171" s="44"/>
      <c r="BY171" s="44"/>
      <c r="BZ171" s="44"/>
      <c r="CA171" s="44"/>
      <c r="CB171" s="44"/>
      <c r="CC171" s="44"/>
      <c r="CD171" s="44"/>
      <c r="CE171" s="44"/>
      <c r="CF171" s="44"/>
      <c r="CG171" s="44"/>
      <c r="CH171" s="44"/>
      <c r="CI171" s="44"/>
      <c r="CJ171" s="44"/>
      <c r="CK171" s="44"/>
      <c r="CL171" s="44"/>
      <c r="CM171" s="44"/>
      <c r="CN171" s="44"/>
      <c r="CO171" s="44"/>
      <c r="CP171" s="44"/>
      <c r="CQ171" s="44"/>
      <c r="CR171" s="44"/>
      <c r="CS171" s="44"/>
      <c r="CT171" s="44"/>
      <c r="CU171" s="44"/>
      <c r="CV171" s="44"/>
      <c r="CW171" s="44"/>
      <c r="CX171" s="44"/>
      <c r="CY171" s="44"/>
      <c r="CZ171" s="44"/>
      <c r="DA171" s="44"/>
      <c r="DB171" s="44"/>
      <c r="DC171" s="44"/>
      <c r="DD171" s="44"/>
      <c r="DE171" s="44"/>
      <c r="DF171" s="44"/>
      <c r="DG171" s="44"/>
      <c r="DH171" s="44"/>
      <c r="DI171" s="44"/>
      <c r="DJ171" s="44"/>
      <c r="DK171" s="44"/>
      <c r="DL171" s="44"/>
      <c r="DM171" s="44"/>
      <c r="DN171" s="44"/>
      <c r="DO171" s="44"/>
      <c r="DP171" s="44"/>
      <c r="DQ171" s="44"/>
      <c r="DR171" s="44"/>
      <c r="DS171" s="44"/>
      <c r="DT171" s="44"/>
      <c r="DU171" s="44"/>
      <c r="DV171" s="44"/>
      <c r="DW171" s="44"/>
      <c r="DX171" s="44"/>
      <c r="DY171" s="44"/>
      <c r="DZ171" s="44"/>
      <c r="EA171" s="44"/>
      <c r="EB171" s="44"/>
      <c r="EC171" s="44"/>
      <c r="ED171" s="44"/>
      <c r="EE171" s="44"/>
      <c r="EF171" s="44"/>
      <c r="EG171" s="44"/>
      <c r="EH171" s="44"/>
      <c r="EI171" s="44"/>
      <c r="EJ171" s="44"/>
      <c r="EK171" s="44"/>
      <c r="EL171" s="44"/>
      <c r="EM171" s="44"/>
      <c r="EN171" s="44"/>
      <c r="EO171" s="44"/>
      <c r="EP171" s="44"/>
      <c r="EQ171" s="44"/>
      <c r="ER171" s="44"/>
      <c r="ES171" s="44"/>
      <c r="ET171" s="44"/>
      <c r="EU171" s="44"/>
      <c r="EV171" s="44"/>
      <c r="EW171" s="44"/>
      <c r="EX171" s="44"/>
      <c r="EY171" s="44"/>
      <c r="EZ171" s="44"/>
      <c r="FA171" s="44"/>
      <c r="FB171" s="44"/>
      <c r="FC171" s="44"/>
      <c r="FD171" s="44"/>
      <c r="FE171" s="44"/>
      <c r="FF171" s="44"/>
      <c r="FG171" s="44"/>
      <c r="FH171" s="44"/>
      <c r="FI171" s="44"/>
      <c r="FJ171" s="44"/>
      <c r="FK171" s="44"/>
      <c r="FL171" s="44"/>
      <c r="FM171" s="44"/>
      <c r="FN171" s="44"/>
      <c r="FO171" s="44"/>
      <c r="FP171" s="44"/>
      <c r="FQ171" s="44"/>
      <c r="FR171" s="44"/>
      <c r="FS171" s="44"/>
      <c r="FT171" s="44"/>
      <c r="FU171" s="44"/>
      <c r="FV171" s="44"/>
      <c r="FW171" s="44"/>
      <c r="FX171" s="44"/>
      <c r="FY171" s="44"/>
      <c r="FZ171" s="44"/>
      <c r="GA171" s="44"/>
      <c r="GB171" s="44"/>
      <c r="GC171" s="44"/>
      <c r="GD171" s="44"/>
      <c r="GE171" s="44"/>
      <c r="GF171" s="44"/>
      <c r="GG171" s="44"/>
      <c r="GH171" s="44"/>
      <c r="GI171" s="44"/>
      <c r="GJ171" s="44"/>
      <c r="GK171" s="44"/>
      <c r="GL171" s="44"/>
      <c r="GM171" s="44"/>
      <c r="GN171" s="44"/>
      <c r="GO171" s="44"/>
      <c r="GP171" s="44"/>
      <c r="GQ171" s="44"/>
      <c r="GR171" s="44"/>
      <c r="GS171" s="44"/>
      <c r="GT171" s="44"/>
      <c r="GU171" s="44"/>
      <c r="GV171" s="44"/>
      <c r="GW171" s="44"/>
      <c r="GX171" s="44"/>
      <c r="GY171" s="44"/>
      <c r="GZ171" s="44"/>
      <c r="HA171" s="44"/>
      <c r="HB171" s="44"/>
      <c r="HC171" s="44"/>
      <c r="HD171" s="44"/>
      <c r="HE171" s="44"/>
      <c r="HF171" s="44"/>
      <c r="HG171" s="44"/>
      <c r="HH171" s="44"/>
      <c r="HI171" s="44"/>
      <c r="HJ171" s="44"/>
      <c r="HK171" s="44"/>
      <c r="HL171" s="44"/>
      <c r="HM171" s="44"/>
      <c r="HN171" s="44"/>
      <c r="HO171" s="44"/>
      <c r="HP171" s="44"/>
      <c r="HQ171" s="44"/>
      <c r="HR171" s="44"/>
      <c r="HS171" s="44"/>
      <c r="HT171" s="44"/>
      <c r="HU171" s="44"/>
      <c r="HV171" s="44"/>
      <c r="HW171" s="44"/>
      <c r="HX171" s="44"/>
      <c r="HY171" s="44"/>
      <c r="HZ171" s="44"/>
      <c r="IA171" s="44"/>
      <c r="IB171" s="44"/>
      <c r="IC171" s="44"/>
      <c r="ID171" s="44"/>
      <c r="IE171" s="44"/>
      <c r="IF171" s="44"/>
      <c r="IG171" s="44"/>
      <c r="IH171" s="44"/>
      <c r="II171" s="44"/>
      <c r="IJ171" s="44"/>
      <c r="IK171" s="44"/>
      <c r="IL171" s="44"/>
      <c r="IM171" s="44"/>
      <c r="IN171" s="44"/>
      <c r="IO171" s="44"/>
      <c r="IP171" s="44"/>
      <c r="IQ171" s="44"/>
      <c r="IR171" s="44"/>
      <c r="IS171" s="44"/>
      <c r="IT171" s="44"/>
      <c r="IU171" s="44"/>
      <c r="IV171" s="44"/>
      <c r="IW171" s="44"/>
      <c r="IX171" s="44"/>
      <c r="IY171" s="44"/>
      <c r="IZ171" s="44"/>
      <c r="JA171" s="44"/>
      <c r="JB171" s="44"/>
      <c r="JC171" s="44"/>
      <c r="JD171" s="44"/>
      <c r="JE171" s="44"/>
      <c r="JF171" s="44"/>
      <c r="JG171" s="44"/>
      <c r="JH171" s="44"/>
      <c r="JI171" s="44"/>
      <c r="JJ171" s="44"/>
      <c r="JK171" s="44"/>
      <c r="JL171" s="44"/>
      <c r="JM171" s="44"/>
      <c r="JN171" s="44"/>
      <c r="JO171" s="44"/>
      <c r="JP171" s="44"/>
      <c r="JQ171" s="44"/>
      <c r="JR171" s="44"/>
      <c r="JS171" s="44"/>
      <c r="JT171" s="44"/>
      <c r="JU171" s="44"/>
      <c r="JV171" s="44"/>
      <c r="JW171" s="44"/>
      <c r="JX171" s="44"/>
      <c r="JY171" s="44"/>
      <c r="JZ171" s="44"/>
      <c r="KA171" s="44"/>
      <c r="KB171" s="44"/>
      <c r="KC171" s="44"/>
      <c r="KD171" s="44"/>
      <c r="KE171" s="44"/>
      <c r="KF171" s="44"/>
      <c r="KG171" s="44"/>
      <c r="KH171" s="44"/>
      <c r="KI171" s="44"/>
      <c r="KJ171" s="44"/>
      <c r="KK171" s="44"/>
      <c r="KL171" s="44"/>
      <c r="KM171" s="44"/>
      <c r="KN171" s="44"/>
      <c r="KO171" s="44"/>
      <c r="KP171" s="44"/>
      <c r="KQ171" s="44"/>
      <c r="KR171" s="44"/>
      <c r="KS171" s="44"/>
      <c r="KT171" s="44"/>
      <c r="KU171" s="44"/>
      <c r="KV171" s="44"/>
      <c r="KW171" s="44"/>
      <c r="KX171" s="44"/>
      <c r="KY171" s="44"/>
      <c r="KZ171" s="44"/>
      <c r="LA171" s="44"/>
      <c r="LB171" s="44"/>
      <c r="LC171" s="44"/>
      <c r="LD171" s="44"/>
      <c r="LE171" s="44"/>
      <c r="LF171" s="44"/>
      <c r="LG171" s="44"/>
      <c r="LH171" s="44"/>
      <c r="LI171" s="44"/>
      <c r="LJ171" s="44"/>
      <c r="LK171" s="44"/>
      <c r="LL171" s="44"/>
      <c r="LM171" s="44"/>
      <c r="LN171" s="44"/>
      <c r="LO171" s="44"/>
      <c r="LP171" s="44"/>
      <c r="LQ171" s="44"/>
      <c r="LR171" s="44"/>
      <c r="LS171" s="44"/>
      <c r="LT171" s="44"/>
      <c r="LU171" s="44"/>
      <c r="LV171" s="44"/>
      <c r="LW171" s="44"/>
      <c r="LX171" s="44"/>
      <c r="LY171" s="44"/>
      <c r="LZ171" s="44"/>
      <c r="MA171" s="44"/>
      <c r="MB171" s="44"/>
      <c r="MC171" s="44"/>
      <c r="MD171" s="44"/>
      <c r="ME171" s="44"/>
      <c r="MF171" s="44"/>
      <c r="MG171" s="44"/>
      <c r="MH171" s="44"/>
      <c r="MI171" s="44"/>
      <c r="MJ171" s="44"/>
      <c r="MK171" s="44"/>
      <c r="ML171" s="44"/>
      <c r="MM171" s="44"/>
      <c r="MN171" s="44"/>
      <c r="MO171" s="44"/>
      <c r="MP171" s="44"/>
      <c r="MQ171" s="44"/>
      <c r="MR171" s="44"/>
      <c r="MS171" s="44"/>
      <c r="MT171" s="44"/>
      <c r="MU171" s="44"/>
      <c r="MV171" s="44"/>
      <c r="MW171" s="44"/>
      <c r="MX171" s="44"/>
      <c r="MY171" s="44"/>
      <c r="MZ171" s="44"/>
      <c r="NA171" s="44"/>
      <c r="NB171" s="44"/>
      <c r="NC171" s="44"/>
      <c r="ND171" s="44"/>
      <c r="NE171" s="44"/>
      <c r="NF171" s="44"/>
      <c r="NG171" s="44"/>
      <c r="NH171" s="44"/>
      <c r="NI171" s="44"/>
      <c r="NJ171" s="44"/>
      <c r="NK171" s="44"/>
      <c r="NL171" s="44"/>
      <c r="NM171" s="44"/>
      <c r="NN171" s="44"/>
      <c r="NO171" s="44"/>
      <c r="NP171" s="44"/>
      <c r="NQ171" s="44"/>
      <c r="NR171" s="44"/>
      <c r="NS171" s="44"/>
      <c r="NT171" s="44"/>
      <c r="NU171" s="44"/>
      <c r="NV171" s="44"/>
      <c r="NW171" s="44"/>
      <c r="NX171" s="44"/>
      <c r="NY171" s="44"/>
      <c r="NZ171" s="44"/>
      <c r="OA171" s="44"/>
      <c r="OB171" s="44"/>
      <c r="OC171" s="44"/>
      <c r="OD171" s="44"/>
      <c r="OE171" s="44"/>
      <c r="OF171" s="44"/>
      <c r="OG171" s="44"/>
      <c r="OH171" s="44"/>
      <c r="OI171" s="44"/>
      <c r="OJ171" s="44"/>
      <c r="OK171" s="44"/>
      <c r="OL171" s="44"/>
      <c r="OM171" s="44"/>
      <c r="ON171" s="44"/>
      <c r="OO171" s="44"/>
      <c r="OP171" s="44"/>
      <c r="OQ171" s="44"/>
      <c r="OR171" s="44"/>
      <c r="OS171" s="44"/>
      <c r="OT171" s="44"/>
      <c r="OU171" s="44"/>
      <c r="OV171" s="44"/>
      <c r="OW171" s="44"/>
      <c r="OX171" s="44"/>
      <c r="OY171" s="44"/>
      <c r="OZ171" s="44"/>
      <c r="PA171" s="44"/>
      <c r="PB171" s="44"/>
      <c r="PC171" s="44"/>
      <c r="PD171" s="44"/>
      <c r="PE171" s="44"/>
      <c r="PF171" s="44"/>
      <c r="PG171" s="44"/>
      <c r="PH171" s="44"/>
      <c r="PI171" s="44"/>
      <c r="PJ171" s="44"/>
      <c r="PK171" s="44"/>
      <c r="PL171" s="44"/>
      <c r="PM171" s="44"/>
      <c r="PN171" s="44"/>
      <c r="PO171" s="44"/>
      <c r="PP171" s="44"/>
      <c r="PQ171" s="44"/>
      <c r="PR171" s="44"/>
      <c r="PS171" s="44"/>
      <c r="PT171" s="44"/>
      <c r="PU171" s="44"/>
      <c r="PV171" s="44"/>
      <c r="PW171" s="44"/>
      <c r="PX171" s="44"/>
      <c r="PY171" s="44"/>
      <c r="PZ171" s="44"/>
      <c r="QA171" s="44"/>
      <c r="QB171" s="44"/>
      <c r="QC171" s="44"/>
      <c r="QD171" s="44"/>
      <c r="QE171" s="44"/>
      <c r="QF171" s="44"/>
      <c r="QG171" s="44"/>
      <c r="QH171" s="44"/>
      <c r="QI171" s="44"/>
      <c r="QJ171" s="44"/>
      <c r="QK171" s="44"/>
      <c r="QL171" s="44"/>
      <c r="QM171" s="44"/>
      <c r="QN171" s="44"/>
      <c r="QO171" s="44"/>
      <c r="QP171" s="44"/>
      <c r="QQ171" s="44"/>
      <c r="QR171" s="44"/>
      <c r="QS171" s="44"/>
      <c r="QT171" s="44"/>
      <c r="QU171" s="44"/>
      <c r="QV171" s="44"/>
      <c r="QW171" s="44"/>
      <c r="QX171" s="44"/>
      <c r="QY171" s="44"/>
      <c r="QZ171" s="44"/>
      <c r="RA171" s="44"/>
      <c r="RB171" s="44"/>
      <c r="RC171" s="44"/>
      <c r="RD171" s="44"/>
      <c r="RE171" s="44"/>
      <c r="RF171" s="44"/>
      <c r="RG171" s="44"/>
      <c r="RH171" s="44"/>
      <c r="RI171" s="44"/>
      <c r="RJ171" s="44"/>
      <c r="RK171" s="44"/>
      <c r="RL171" s="44"/>
      <c r="RM171" s="44"/>
      <c r="RN171" s="44"/>
      <c r="RO171" s="44"/>
      <c r="RP171" s="44"/>
      <c r="RQ171" s="44"/>
      <c r="RR171" s="44"/>
      <c r="RS171" s="44"/>
      <c r="RT171" s="44"/>
      <c r="RU171" s="44"/>
      <c r="RV171" s="44"/>
      <c r="RW171" s="44"/>
      <c r="RX171" s="44"/>
      <c r="RY171" s="44"/>
      <c r="RZ171" s="44"/>
      <c r="SA171" s="44"/>
      <c r="SB171" s="44"/>
      <c r="SC171" s="44"/>
      <c r="SD171" s="44"/>
      <c r="SE171" s="44"/>
      <c r="SF171" s="44"/>
      <c r="SG171" s="44"/>
      <c r="SH171" s="44"/>
      <c r="SM171">
        <f>'GRR Data'!A167</f>
        <v>0</v>
      </c>
    </row>
    <row r="172" spans="1:507">
      <c r="A172" s="295">
        <v>93</v>
      </c>
      <c r="B172" s="40"/>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c r="BU172" s="44"/>
      <c r="BV172" s="44"/>
      <c r="BW172" s="44"/>
      <c r="BX172" s="44"/>
      <c r="BY172" s="44"/>
      <c r="BZ172" s="44"/>
      <c r="CA172" s="44"/>
      <c r="CB172" s="44"/>
      <c r="CC172" s="44"/>
      <c r="CD172" s="44"/>
      <c r="CE172" s="44"/>
      <c r="CF172" s="44"/>
      <c r="CG172" s="44"/>
      <c r="CH172" s="44"/>
      <c r="CI172" s="44"/>
      <c r="CJ172" s="44"/>
      <c r="CK172" s="44"/>
      <c r="CL172" s="44"/>
      <c r="CM172" s="44"/>
      <c r="CN172" s="44"/>
      <c r="CO172" s="44"/>
      <c r="CP172" s="44"/>
      <c r="CQ172" s="44"/>
      <c r="CR172" s="44"/>
      <c r="CS172" s="44"/>
      <c r="CT172" s="44"/>
      <c r="CU172" s="44"/>
      <c r="CV172" s="44"/>
      <c r="CW172" s="44"/>
      <c r="CX172" s="44"/>
      <c r="CY172" s="44"/>
      <c r="CZ172" s="44"/>
      <c r="DA172" s="44"/>
      <c r="DB172" s="44"/>
      <c r="DC172" s="44"/>
      <c r="DD172" s="44"/>
      <c r="DE172" s="44"/>
      <c r="DF172" s="44"/>
      <c r="DG172" s="44"/>
      <c r="DH172" s="44"/>
      <c r="DI172" s="44"/>
      <c r="DJ172" s="44"/>
      <c r="DK172" s="44"/>
      <c r="DL172" s="44"/>
      <c r="DM172" s="44"/>
      <c r="DN172" s="44"/>
      <c r="DO172" s="44"/>
      <c r="DP172" s="44"/>
      <c r="DQ172" s="44"/>
      <c r="DR172" s="44"/>
      <c r="DS172" s="44"/>
      <c r="DT172" s="44"/>
      <c r="DU172" s="44"/>
      <c r="DV172" s="44"/>
      <c r="DW172" s="44"/>
      <c r="DX172" s="44"/>
      <c r="DY172" s="44"/>
      <c r="DZ172" s="44"/>
      <c r="EA172" s="44"/>
      <c r="EB172" s="44"/>
      <c r="EC172" s="44"/>
      <c r="ED172" s="44"/>
      <c r="EE172" s="44"/>
      <c r="EF172" s="44"/>
      <c r="EG172" s="44"/>
      <c r="EH172" s="44"/>
      <c r="EI172" s="44"/>
      <c r="EJ172" s="44"/>
      <c r="EK172" s="44"/>
      <c r="EL172" s="44"/>
      <c r="EM172" s="44"/>
      <c r="EN172" s="44"/>
      <c r="EO172" s="44"/>
      <c r="EP172" s="44"/>
      <c r="EQ172" s="44"/>
      <c r="ER172" s="44"/>
      <c r="ES172" s="44"/>
      <c r="ET172" s="44"/>
      <c r="EU172" s="44"/>
      <c r="EV172" s="44"/>
      <c r="EW172" s="44"/>
      <c r="EX172" s="44"/>
      <c r="EY172" s="44"/>
      <c r="EZ172" s="44"/>
      <c r="FA172" s="44"/>
      <c r="FB172" s="44"/>
      <c r="FC172" s="44"/>
      <c r="FD172" s="44"/>
      <c r="FE172" s="44"/>
      <c r="FF172" s="44"/>
      <c r="FG172" s="44"/>
      <c r="FH172" s="44"/>
      <c r="FI172" s="44"/>
      <c r="FJ172" s="44"/>
      <c r="FK172" s="44"/>
      <c r="FL172" s="44"/>
      <c r="FM172" s="44"/>
      <c r="FN172" s="44"/>
      <c r="FO172" s="44"/>
      <c r="FP172" s="44"/>
      <c r="FQ172" s="44"/>
      <c r="FR172" s="44"/>
      <c r="FS172" s="44"/>
      <c r="FT172" s="44"/>
      <c r="FU172" s="44"/>
      <c r="FV172" s="44"/>
      <c r="FW172" s="44"/>
      <c r="FX172" s="44"/>
      <c r="FY172" s="44"/>
      <c r="FZ172" s="44"/>
      <c r="GA172" s="44"/>
      <c r="GB172" s="44"/>
      <c r="GC172" s="44"/>
      <c r="GD172" s="44"/>
      <c r="GE172" s="44"/>
      <c r="GF172" s="44"/>
      <c r="GG172" s="44"/>
      <c r="GH172" s="44"/>
      <c r="GI172" s="44"/>
      <c r="GJ172" s="44"/>
      <c r="GK172" s="44"/>
      <c r="GL172" s="44"/>
      <c r="GM172" s="44"/>
      <c r="GN172" s="44"/>
      <c r="GO172" s="44"/>
      <c r="GP172" s="44"/>
      <c r="GQ172" s="44"/>
      <c r="GR172" s="44"/>
      <c r="GS172" s="44"/>
      <c r="GT172" s="44"/>
      <c r="GU172" s="44"/>
      <c r="GV172" s="44"/>
      <c r="GW172" s="44"/>
      <c r="GX172" s="44"/>
      <c r="GY172" s="44"/>
      <c r="GZ172" s="44"/>
      <c r="HA172" s="44"/>
      <c r="HB172" s="44"/>
      <c r="HC172" s="44"/>
      <c r="HD172" s="44"/>
      <c r="HE172" s="44"/>
      <c r="HF172" s="44"/>
      <c r="HG172" s="44"/>
      <c r="HH172" s="44"/>
      <c r="HI172" s="44"/>
      <c r="HJ172" s="44"/>
      <c r="HK172" s="44"/>
      <c r="HL172" s="44"/>
      <c r="HM172" s="44"/>
      <c r="HN172" s="44"/>
      <c r="HO172" s="44"/>
      <c r="HP172" s="44"/>
      <c r="HQ172" s="44"/>
      <c r="HR172" s="44"/>
      <c r="HS172" s="44"/>
      <c r="HT172" s="44"/>
      <c r="HU172" s="44"/>
      <c r="HV172" s="44"/>
      <c r="HW172" s="44"/>
      <c r="HX172" s="44"/>
      <c r="HY172" s="44"/>
      <c r="HZ172" s="44"/>
      <c r="IA172" s="44"/>
      <c r="IB172" s="44"/>
      <c r="IC172" s="44"/>
      <c r="ID172" s="44"/>
      <c r="IE172" s="44"/>
      <c r="IF172" s="44"/>
      <c r="IG172" s="44"/>
      <c r="IH172" s="44"/>
      <c r="II172" s="44"/>
      <c r="IJ172" s="44"/>
      <c r="IK172" s="44"/>
      <c r="IL172" s="44"/>
      <c r="IM172" s="44"/>
      <c r="IN172" s="44"/>
      <c r="IO172" s="44"/>
      <c r="IP172" s="44"/>
      <c r="IQ172" s="44"/>
      <c r="IR172" s="44"/>
      <c r="IS172" s="44"/>
      <c r="IT172" s="44"/>
      <c r="IU172" s="44"/>
      <c r="IV172" s="44"/>
      <c r="IW172" s="44"/>
      <c r="IX172" s="44"/>
      <c r="IY172" s="44"/>
      <c r="IZ172" s="44"/>
      <c r="JA172" s="44"/>
      <c r="JB172" s="44"/>
      <c r="JC172" s="44"/>
      <c r="JD172" s="44"/>
      <c r="JE172" s="44"/>
      <c r="JF172" s="44"/>
      <c r="JG172" s="44"/>
      <c r="JH172" s="44"/>
      <c r="JI172" s="44"/>
      <c r="JJ172" s="44"/>
      <c r="JK172" s="44"/>
      <c r="JL172" s="44"/>
      <c r="JM172" s="44"/>
      <c r="JN172" s="44"/>
      <c r="JO172" s="44"/>
      <c r="JP172" s="44"/>
      <c r="JQ172" s="44"/>
      <c r="JR172" s="44"/>
      <c r="JS172" s="44"/>
      <c r="JT172" s="44"/>
      <c r="JU172" s="44"/>
      <c r="JV172" s="44"/>
      <c r="JW172" s="44"/>
      <c r="JX172" s="44"/>
      <c r="JY172" s="44"/>
      <c r="JZ172" s="44"/>
      <c r="KA172" s="44"/>
      <c r="KB172" s="44"/>
      <c r="KC172" s="44"/>
      <c r="KD172" s="44"/>
      <c r="KE172" s="44"/>
      <c r="KF172" s="44"/>
      <c r="KG172" s="44"/>
      <c r="KH172" s="44"/>
      <c r="KI172" s="44"/>
      <c r="KJ172" s="44"/>
      <c r="KK172" s="44"/>
      <c r="KL172" s="44"/>
      <c r="KM172" s="44"/>
      <c r="KN172" s="44"/>
      <c r="KO172" s="44"/>
      <c r="KP172" s="44"/>
      <c r="KQ172" s="44"/>
      <c r="KR172" s="44"/>
      <c r="KS172" s="44"/>
      <c r="KT172" s="44"/>
      <c r="KU172" s="44"/>
      <c r="KV172" s="44"/>
      <c r="KW172" s="44"/>
      <c r="KX172" s="44"/>
      <c r="KY172" s="44"/>
      <c r="KZ172" s="44"/>
      <c r="LA172" s="44"/>
      <c r="LB172" s="44"/>
      <c r="LC172" s="44"/>
      <c r="LD172" s="44"/>
      <c r="LE172" s="44"/>
      <c r="LF172" s="44"/>
      <c r="LG172" s="44"/>
      <c r="LH172" s="44"/>
      <c r="LI172" s="44"/>
      <c r="LJ172" s="44"/>
      <c r="LK172" s="44"/>
      <c r="LL172" s="44"/>
      <c r="LM172" s="44"/>
      <c r="LN172" s="44"/>
      <c r="LO172" s="44"/>
      <c r="LP172" s="44"/>
      <c r="LQ172" s="44"/>
      <c r="LR172" s="44"/>
      <c r="LS172" s="44"/>
      <c r="LT172" s="44"/>
      <c r="LU172" s="44"/>
      <c r="LV172" s="44"/>
      <c r="LW172" s="44"/>
      <c r="LX172" s="44"/>
      <c r="LY172" s="44"/>
      <c r="LZ172" s="44"/>
      <c r="MA172" s="44"/>
      <c r="MB172" s="44"/>
      <c r="MC172" s="44"/>
      <c r="MD172" s="44"/>
      <c r="ME172" s="44"/>
      <c r="MF172" s="44"/>
      <c r="MG172" s="44"/>
      <c r="MH172" s="44"/>
      <c r="MI172" s="44"/>
      <c r="MJ172" s="44"/>
      <c r="MK172" s="44"/>
      <c r="ML172" s="44"/>
      <c r="MM172" s="44"/>
      <c r="MN172" s="44"/>
      <c r="MO172" s="44"/>
      <c r="MP172" s="44"/>
      <c r="MQ172" s="44"/>
      <c r="MR172" s="44"/>
      <c r="MS172" s="44"/>
      <c r="MT172" s="44"/>
      <c r="MU172" s="44"/>
      <c r="MV172" s="44"/>
      <c r="MW172" s="44"/>
      <c r="MX172" s="44"/>
      <c r="MY172" s="44"/>
      <c r="MZ172" s="44"/>
      <c r="NA172" s="44"/>
      <c r="NB172" s="44"/>
      <c r="NC172" s="44"/>
      <c r="ND172" s="44"/>
      <c r="NE172" s="44"/>
      <c r="NF172" s="44"/>
      <c r="NG172" s="44"/>
      <c r="NH172" s="44"/>
      <c r="NI172" s="44"/>
      <c r="NJ172" s="44"/>
      <c r="NK172" s="44"/>
      <c r="NL172" s="44"/>
      <c r="NM172" s="44"/>
      <c r="NN172" s="44"/>
      <c r="NO172" s="44"/>
      <c r="NP172" s="44"/>
      <c r="NQ172" s="44"/>
      <c r="NR172" s="44"/>
      <c r="NS172" s="44"/>
      <c r="NT172" s="44"/>
      <c r="NU172" s="44"/>
      <c r="NV172" s="44"/>
      <c r="NW172" s="44"/>
      <c r="NX172" s="44"/>
      <c r="NY172" s="44"/>
      <c r="NZ172" s="44"/>
      <c r="OA172" s="44"/>
      <c r="OB172" s="44"/>
      <c r="OC172" s="44"/>
      <c r="OD172" s="44"/>
      <c r="OE172" s="44"/>
      <c r="OF172" s="44"/>
      <c r="OG172" s="44"/>
      <c r="OH172" s="44"/>
      <c r="OI172" s="44"/>
      <c r="OJ172" s="44"/>
      <c r="OK172" s="44"/>
      <c r="OL172" s="44"/>
      <c r="OM172" s="44"/>
      <c r="ON172" s="44"/>
      <c r="OO172" s="44"/>
      <c r="OP172" s="44"/>
      <c r="OQ172" s="44"/>
      <c r="OR172" s="44"/>
      <c r="OS172" s="44"/>
      <c r="OT172" s="44"/>
      <c r="OU172" s="44"/>
      <c r="OV172" s="44"/>
      <c r="OW172" s="44"/>
      <c r="OX172" s="44"/>
      <c r="OY172" s="44"/>
      <c r="OZ172" s="44"/>
      <c r="PA172" s="44"/>
      <c r="PB172" s="44"/>
      <c r="PC172" s="44"/>
      <c r="PD172" s="44"/>
      <c r="PE172" s="44"/>
      <c r="PF172" s="44"/>
      <c r="PG172" s="44"/>
      <c r="PH172" s="44"/>
      <c r="PI172" s="44"/>
      <c r="PJ172" s="44"/>
      <c r="PK172" s="44"/>
      <c r="PL172" s="44"/>
      <c r="PM172" s="44"/>
      <c r="PN172" s="44"/>
      <c r="PO172" s="44"/>
      <c r="PP172" s="44"/>
      <c r="PQ172" s="44"/>
      <c r="PR172" s="44"/>
      <c r="PS172" s="44"/>
      <c r="PT172" s="44"/>
      <c r="PU172" s="44"/>
      <c r="PV172" s="44"/>
      <c r="PW172" s="44"/>
      <c r="PX172" s="44"/>
      <c r="PY172" s="44"/>
      <c r="PZ172" s="44"/>
      <c r="QA172" s="44"/>
      <c r="QB172" s="44"/>
      <c r="QC172" s="44"/>
      <c r="QD172" s="44"/>
      <c r="QE172" s="44"/>
      <c r="QF172" s="44"/>
      <c r="QG172" s="44"/>
      <c r="QH172" s="44"/>
      <c r="QI172" s="44"/>
      <c r="QJ172" s="44"/>
      <c r="QK172" s="44"/>
      <c r="QL172" s="44"/>
      <c r="QM172" s="44"/>
      <c r="QN172" s="44"/>
      <c r="QO172" s="44"/>
      <c r="QP172" s="44"/>
      <c r="QQ172" s="44"/>
      <c r="QR172" s="44"/>
      <c r="QS172" s="44"/>
      <c r="QT172" s="44"/>
      <c r="QU172" s="44"/>
      <c r="QV172" s="44"/>
      <c r="QW172" s="44"/>
      <c r="QX172" s="44"/>
      <c r="QY172" s="44"/>
      <c r="QZ172" s="44"/>
      <c r="RA172" s="44"/>
      <c r="RB172" s="44"/>
      <c r="RC172" s="44"/>
      <c r="RD172" s="44"/>
      <c r="RE172" s="44"/>
      <c r="RF172" s="44"/>
      <c r="RG172" s="44"/>
      <c r="RH172" s="44"/>
      <c r="RI172" s="44"/>
      <c r="RJ172" s="44"/>
      <c r="RK172" s="44"/>
      <c r="RL172" s="44"/>
      <c r="RM172" s="44"/>
      <c r="RN172" s="44"/>
      <c r="RO172" s="44"/>
      <c r="RP172" s="44"/>
      <c r="RQ172" s="44"/>
      <c r="RR172" s="44"/>
      <c r="RS172" s="44"/>
      <c r="RT172" s="44"/>
      <c r="RU172" s="44"/>
      <c r="RV172" s="44"/>
      <c r="RW172" s="44"/>
      <c r="RX172" s="44"/>
      <c r="RY172" s="44"/>
      <c r="RZ172" s="44"/>
      <c r="SA172" s="44"/>
      <c r="SB172" s="44"/>
      <c r="SC172" s="44"/>
      <c r="SD172" s="44"/>
      <c r="SE172" s="44"/>
      <c r="SF172" s="44"/>
      <c r="SG172" s="44"/>
      <c r="SH172" s="44"/>
      <c r="SM172">
        <f>'GRR Data'!A168</f>
        <v>0</v>
      </c>
    </row>
    <row r="173" spans="1:507">
      <c r="A173" s="295">
        <v>94</v>
      </c>
      <c r="B173" s="40"/>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44"/>
      <c r="BQ173" s="44"/>
      <c r="BR173" s="44"/>
      <c r="BS173" s="44"/>
      <c r="BT173" s="44"/>
      <c r="BU173" s="44"/>
      <c r="BV173" s="44"/>
      <c r="BW173" s="44"/>
      <c r="BX173" s="44"/>
      <c r="BY173" s="44"/>
      <c r="BZ173" s="44"/>
      <c r="CA173" s="44"/>
      <c r="CB173" s="44"/>
      <c r="CC173" s="44"/>
      <c r="CD173" s="44"/>
      <c r="CE173" s="44"/>
      <c r="CF173" s="44"/>
      <c r="CG173" s="44"/>
      <c r="CH173" s="44"/>
      <c r="CI173" s="44"/>
      <c r="CJ173" s="44"/>
      <c r="CK173" s="44"/>
      <c r="CL173" s="44"/>
      <c r="CM173" s="44"/>
      <c r="CN173" s="44"/>
      <c r="CO173" s="44"/>
      <c r="CP173" s="44"/>
      <c r="CQ173" s="44"/>
      <c r="CR173" s="44"/>
      <c r="CS173" s="44"/>
      <c r="CT173" s="44"/>
      <c r="CU173" s="44"/>
      <c r="CV173" s="44"/>
      <c r="CW173" s="44"/>
      <c r="CX173" s="44"/>
      <c r="CY173" s="44"/>
      <c r="CZ173" s="44"/>
      <c r="DA173" s="44"/>
      <c r="DB173" s="44"/>
      <c r="DC173" s="44"/>
      <c r="DD173" s="44"/>
      <c r="DE173" s="44"/>
      <c r="DF173" s="44"/>
      <c r="DG173" s="44"/>
      <c r="DH173" s="44"/>
      <c r="DI173" s="44"/>
      <c r="DJ173" s="44"/>
      <c r="DK173" s="44"/>
      <c r="DL173" s="44"/>
      <c r="DM173" s="44"/>
      <c r="DN173" s="44"/>
      <c r="DO173" s="44"/>
      <c r="DP173" s="44"/>
      <c r="DQ173" s="44"/>
      <c r="DR173" s="44"/>
      <c r="DS173" s="44"/>
      <c r="DT173" s="44"/>
      <c r="DU173" s="44"/>
      <c r="DV173" s="44"/>
      <c r="DW173" s="44"/>
      <c r="DX173" s="44"/>
      <c r="DY173" s="44"/>
      <c r="DZ173" s="44"/>
      <c r="EA173" s="44"/>
      <c r="EB173" s="44"/>
      <c r="EC173" s="44"/>
      <c r="ED173" s="44"/>
      <c r="EE173" s="44"/>
      <c r="EF173" s="44"/>
      <c r="EG173" s="44"/>
      <c r="EH173" s="44"/>
      <c r="EI173" s="44"/>
      <c r="EJ173" s="44"/>
      <c r="EK173" s="44"/>
      <c r="EL173" s="44"/>
      <c r="EM173" s="44"/>
      <c r="EN173" s="44"/>
      <c r="EO173" s="44"/>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c r="FL173" s="44"/>
      <c r="FM173" s="44"/>
      <c r="FN173" s="44"/>
      <c r="FO173" s="44"/>
      <c r="FP173" s="44"/>
      <c r="FQ173" s="44"/>
      <c r="FR173" s="44"/>
      <c r="FS173" s="44"/>
      <c r="FT173" s="44"/>
      <c r="FU173" s="44"/>
      <c r="FV173" s="44"/>
      <c r="FW173" s="44"/>
      <c r="FX173" s="44"/>
      <c r="FY173" s="44"/>
      <c r="FZ173" s="44"/>
      <c r="GA173" s="44"/>
      <c r="GB173" s="44"/>
      <c r="GC173" s="44"/>
      <c r="GD173" s="44"/>
      <c r="GE173" s="44"/>
      <c r="GF173" s="44"/>
      <c r="GG173" s="44"/>
      <c r="GH173" s="44"/>
      <c r="GI173" s="44"/>
      <c r="GJ173" s="44"/>
      <c r="GK173" s="44"/>
      <c r="GL173" s="44"/>
      <c r="GM173" s="44"/>
      <c r="GN173" s="44"/>
      <c r="GO173" s="44"/>
      <c r="GP173" s="44"/>
      <c r="GQ173" s="44"/>
      <c r="GR173" s="44"/>
      <c r="GS173" s="44"/>
      <c r="GT173" s="44"/>
      <c r="GU173" s="44"/>
      <c r="GV173" s="44"/>
      <c r="GW173" s="44"/>
      <c r="GX173" s="44"/>
      <c r="GY173" s="44"/>
      <c r="GZ173" s="44"/>
      <c r="HA173" s="44"/>
      <c r="HB173" s="44"/>
      <c r="HC173" s="44"/>
      <c r="HD173" s="44"/>
      <c r="HE173" s="44"/>
      <c r="HF173" s="44"/>
      <c r="HG173" s="44"/>
      <c r="HH173" s="44"/>
      <c r="HI173" s="44"/>
      <c r="HJ173" s="44"/>
      <c r="HK173" s="44"/>
      <c r="HL173" s="44"/>
      <c r="HM173" s="44"/>
      <c r="HN173" s="44"/>
      <c r="HO173" s="44"/>
      <c r="HP173" s="44"/>
      <c r="HQ173" s="44"/>
      <c r="HR173" s="44"/>
      <c r="HS173" s="44"/>
      <c r="HT173" s="44"/>
      <c r="HU173" s="44"/>
      <c r="HV173" s="44"/>
      <c r="HW173" s="44"/>
      <c r="HX173" s="44"/>
      <c r="HY173" s="44"/>
      <c r="HZ173" s="44"/>
      <c r="IA173" s="44"/>
      <c r="IB173" s="44"/>
      <c r="IC173" s="44"/>
      <c r="ID173" s="44"/>
      <c r="IE173" s="44"/>
      <c r="IF173" s="44"/>
      <c r="IG173" s="44"/>
      <c r="IH173" s="44"/>
      <c r="II173" s="44"/>
      <c r="IJ173" s="44"/>
      <c r="IK173" s="44"/>
      <c r="IL173" s="44"/>
      <c r="IM173" s="44"/>
      <c r="IN173" s="44"/>
      <c r="IO173" s="44"/>
      <c r="IP173" s="44"/>
      <c r="IQ173" s="44"/>
      <c r="IR173" s="44"/>
      <c r="IS173" s="44"/>
      <c r="IT173" s="44"/>
      <c r="IU173" s="44"/>
      <c r="IV173" s="44"/>
      <c r="IW173" s="44"/>
      <c r="IX173" s="44"/>
      <c r="IY173" s="44"/>
      <c r="IZ173" s="44"/>
      <c r="JA173" s="44"/>
      <c r="JB173" s="44"/>
      <c r="JC173" s="44"/>
      <c r="JD173" s="44"/>
      <c r="JE173" s="44"/>
      <c r="JF173" s="44"/>
      <c r="JG173" s="44"/>
      <c r="JH173" s="44"/>
      <c r="JI173" s="44"/>
      <c r="JJ173" s="44"/>
      <c r="JK173" s="44"/>
      <c r="JL173" s="44"/>
      <c r="JM173" s="44"/>
      <c r="JN173" s="44"/>
      <c r="JO173" s="44"/>
      <c r="JP173" s="44"/>
      <c r="JQ173" s="44"/>
      <c r="JR173" s="44"/>
      <c r="JS173" s="44"/>
      <c r="JT173" s="44"/>
      <c r="JU173" s="44"/>
      <c r="JV173" s="44"/>
      <c r="JW173" s="44"/>
      <c r="JX173" s="44"/>
      <c r="JY173" s="44"/>
      <c r="JZ173" s="44"/>
      <c r="KA173" s="44"/>
      <c r="KB173" s="44"/>
      <c r="KC173" s="44"/>
      <c r="KD173" s="44"/>
      <c r="KE173" s="44"/>
      <c r="KF173" s="44"/>
      <c r="KG173" s="44"/>
      <c r="KH173" s="44"/>
      <c r="KI173" s="44"/>
      <c r="KJ173" s="44"/>
      <c r="KK173" s="44"/>
      <c r="KL173" s="44"/>
      <c r="KM173" s="44"/>
      <c r="KN173" s="44"/>
      <c r="KO173" s="44"/>
      <c r="KP173" s="44"/>
      <c r="KQ173" s="44"/>
      <c r="KR173" s="44"/>
      <c r="KS173" s="44"/>
      <c r="KT173" s="44"/>
      <c r="KU173" s="44"/>
      <c r="KV173" s="44"/>
      <c r="KW173" s="44"/>
      <c r="KX173" s="44"/>
      <c r="KY173" s="44"/>
      <c r="KZ173" s="44"/>
      <c r="LA173" s="44"/>
      <c r="LB173" s="44"/>
      <c r="LC173" s="44"/>
      <c r="LD173" s="44"/>
      <c r="LE173" s="44"/>
      <c r="LF173" s="44"/>
      <c r="LG173" s="44"/>
      <c r="LH173" s="44"/>
      <c r="LI173" s="44"/>
      <c r="LJ173" s="44"/>
      <c r="LK173" s="44"/>
      <c r="LL173" s="44"/>
      <c r="LM173" s="44"/>
      <c r="LN173" s="44"/>
      <c r="LO173" s="44"/>
      <c r="LP173" s="44"/>
      <c r="LQ173" s="44"/>
      <c r="LR173" s="44"/>
      <c r="LS173" s="44"/>
      <c r="LT173" s="44"/>
      <c r="LU173" s="44"/>
      <c r="LV173" s="44"/>
      <c r="LW173" s="44"/>
      <c r="LX173" s="44"/>
      <c r="LY173" s="44"/>
      <c r="LZ173" s="44"/>
      <c r="MA173" s="44"/>
      <c r="MB173" s="44"/>
      <c r="MC173" s="44"/>
      <c r="MD173" s="44"/>
      <c r="ME173" s="44"/>
      <c r="MF173" s="44"/>
      <c r="MG173" s="44"/>
      <c r="MH173" s="44"/>
      <c r="MI173" s="44"/>
      <c r="MJ173" s="44"/>
      <c r="MK173" s="44"/>
      <c r="ML173" s="44"/>
      <c r="MM173" s="44"/>
      <c r="MN173" s="44"/>
      <c r="MO173" s="44"/>
      <c r="MP173" s="44"/>
      <c r="MQ173" s="44"/>
      <c r="MR173" s="44"/>
      <c r="MS173" s="44"/>
      <c r="MT173" s="44"/>
      <c r="MU173" s="44"/>
      <c r="MV173" s="44"/>
      <c r="MW173" s="44"/>
      <c r="MX173" s="44"/>
      <c r="MY173" s="44"/>
      <c r="MZ173" s="44"/>
      <c r="NA173" s="44"/>
      <c r="NB173" s="44"/>
      <c r="NC173" s="44"/>
      <c r="ND173" s="44"/>
      <c r="NE173" s="44"/>
      <c r="NF173" s="44"/>
      <c r="NG173" s="44"/>
      <c r="NH173" s="44"/>
      <c r="NI173" s="44"/>
      <c r="NJ173" s="44"/>
      <c r="NK173" s="44"/>
      <c r="NL173" s="44"/>
      <c r="NM173" s="44"/>
      <c r="NN173" s="44"/>
      <c r="NO173" s="44"/>
      <c r="NP173" s="44"/>
      <c r="NQ173" s="44"/>
      <c r="NR173" s="44"/>
      <c r="NS173" s="44"/>
      <c r="NT173" s="44"/>
      <c r="NU173" s="44"/>
      <c r="NV173" s="44"/>
      <c r="NW173" s="44"/>
      <c r="NX173" s="44"/>
      <c r="NY173" s="44"/>
      <c r="NZ173" s="44"/>
      <c r="OA173" s="44"/>
      <c r="OB173" s="44"/>
      <c r="OC173" s="44"/>
      <c r="OD173" s="44"/>
      <c r="OE173" s="44"/>
      <c r="OF173" s="44"/>
      <c r="OG173" s="44"/>
      <c r="OH173" s="44"/>
      <c r="OI173" s="44"/>
      <c r="OJ173" s="44"/>
      <c r="OK173" s="44"/>
      <c r="OL173" s="44"/>
      <c r="OM173" s="44"/>
      <c r="ON173" s="44"/>
      <c r="OO173" s="44"/>
      <c r="OP173" s="44"/>
      <c r="OQ173" s="44"/>
      <c r="OR173" s="44"/>
      <c r="OS173" s="44"/>
      <c r="OT173" s="44"/>
      <c r="OU173" s="44"/>
      <c r="OV173" s="44"/>
      <c r="OW173" s="44"/>
      <c r="OX173" s="44"/>
      <c r="OY173" s="44"/>
      <c r="OZ173" s="44"/>
      <c r="PA173" s="44"/>
      <c r="PB173" s="44"/>
      <c r="PC173" s="44"/>
      <c r="PD173" s="44"/>
      <c r="PE173" s="44"/>
      <c r="PF173" s="44"/>
      <c r="PG173" s="44"/>
      <c r="PH173" s="44"/>
      <c r="PI173" s="44"/>
      <c r="PJ173" s="44"/>
      <c r="PK173" s="44"/>
      <c r="PL173" s="44"/>
      <c r="PM173" s="44"/>
      <c r="PN173" s="44"/>
      <c r="PO173" s="44"/>
      <c r="PP173" s="44"/>
      <c r="PQ173" s="44"/>
      <c r="PR173" s="44"/>
      <c r="PS173" s="44"/>
      <c r="PT173" s="44"/>
      <c r="PU173" s="44"/>
      <c r="PV173" s="44"/>
      <c r="PW173" s="44"/>
      <c r="PX173" s="44"/>
      <c r="PY173" s="44"/>
      <c r="PZ173" s="44"/>
      <c r="QA173" s="44"/>
      <c r="QB173" s="44"/>
      <c r="QC173" s="44"/>
      <c r="QD173" s="44"/>
      <c r="QE173" s="44"/>
      <c r="QF173" s="44"/>
      <c r="QG173" s="44"/>
      <c r="QH173" s="44"/>
      <c r="QI173" s="44"/>
      <c r="QJ173" s="44"/>
      <c r="QK173" s="44"/>
      <c r="QL173" s="44"/>
      <c r="QM173" s="44"/>
      <c r="QN173" s="44"/>
      <c r="QO173" s="44"/>
      <c r="QP173" s="44"/>
      <c r="QQ173" s="44"/>
      <c r="QR173" s="44"/>
      <c r="QS173" s="44"/>
      <c r="QT173" s="44"/>
      <c r="QU173" s="44"/>
      <c r="QV173" s="44"/>
      <c r="QW173" s="44"/>
      <c r="QX173" s="44"/>
      <c r="QY173" s="44"/>
      <c r="QZ173" s="44"/>
      <c r="RA173" s="44"/>
      <c r="RB173" s="44"/>
      <c r="RC173" s="44"/>
      <c r="RD173" s="44"/>
      <c r="RE173" s="44"/>
      <c r="RF173" s="44"/>
      <c r="RG173" s="44"/>
      <c r="RH173" s="44"/>
      <c r="RI173" s="44"/>
      <c r="RJ173" s="44"/>
      <c r="RK173" s="44"/>
      <c r="RL173" s="44"/>
      <c r="RM173" s="44"/>
      <c r="RN173" s="44"/>
      <c r="RO173" s="44"/>
      <c r="RP173" s="44"/>
      <c r="RQ173" s="44"/>
      <c r="RR173" s="44"/>
      <c r="RS173" s="44"/>
      <c r="RT173" s="44"/>
      <c r="RU173" s="44"/>
      <c r="RV173" s="44"/>
      <c r="RW173" s="44"/>
      <c r="RX173" s="44"/>
      <c r="RY173" s="44"/>
      <c r="RZ173" s="44"/>
      <c r="SA173" s="44"/>
      <c r="SB173" s="44"/>
      <c r="SC173" s="44"/>
      <c r="SD173" s="44"/>
      <c r="SE173" s="44"/>
      <c r="SF173" s="44"/>
      <c r="SG173" s="44"/>
      <c r="SH173" s="44"/>
      <c r="SM173">
        <f>'GRR Data'!A169</f>
        <v>0</v>
      </c>
    </row>
    <row r="174" spans="1:507">
      <c r="A174" s="295">
        <v>95</v>
      </c>
      <c r="B174" s="40"/>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44"/>
      <c r="EJ174" s="44"/>
      <c r="EK174" s="44"/>
      <c r="EL174" s="44"/>
      <c r="EM174" s="44"/>
      <c r="EN174" s="44"/>
      <c r="EO174" s="44"/>
      <c r="EP174" s="44"/>
      <c r="EQ174" s="44"/>
      <c r="ER174" s="44"/>
      <c r="ES174" s="44"/>
      <c r="ET174" s="44"/>
      <c r="EU174" s="44"/>
      <c r="EV174" s="44"/>
      <c r="EW174" s="44"/>
      <c r="EX174" s="44"/>
      <c r="EY174" s="44"/>
      <c r="EZ174" s="44"/>
      <c r="FA174" s="44"/>
      <c r="FB174" s="44"/>
      <c r="FC174" s="44"/>
      <c r="FD174" s="44"/>
      <c r="FE174" s="44"/>
      <c r="FF174" s="44"/>
      <c r="FG174" s="44"/>
      <c r="FH174" s="44"/>
      <c r="FI174" s="44"/>
      <c r="FJ174" s="44"/>
      <c r="FK174" s="44"/>
      <c r="FL174" s="44"/>
      <c r="FM174" s="44"/>
      <c r="FN174" s="44"/>
      <c r="FO174" s="44"/>
      <c r="FP174" s="44"/>
      <c r="FQ174" s="44"/>
      <c r="FR174" s="44"/>
      <c r="FS174" s="44"/>
      <c r="FT174" s="44"/>
      <c r="FU174" s="44"/>
      <c r="FV174" s="44"/>
      <c r="FW174" s="44"/>
      <c r="FX174" s="44"/>
      <c r="FY174" s="44"/>
      <c r="FZ174" s="44"/>
      <c r="GA174" s="44"/>
      <c r="GB174" s="44"/>
      <c r="GC174" s="44"/>
      <c r="GD174" s="44"/>
      <c r="GE174" s="44"/>
      <c r="GF174" s="44"/>
      <c r="GG174" s="44"/>
      <c r="GH174" s="44"/>
      <c r="GI174" s="44"/>
      <c r="GJ174" s="44"/>
      <c r="GK174" s="44"/>
      <c r="GL174" s="44"/>
      <c r="GM174" s="44"/>
      <c r="GN174" s="44"/>
      <c r="GO174" s="44"/>
      <c r="GP174" s="44"/>
      <c r="GQ174" s="44"/>
      <c r="GR174" s="44"/>
      <c r="GS174" s="44"/>
      <c r="GT174" s="44"/>
      <c r="GU174" s="44"/>
      <c r="GV174" s="44"/>
      <c r="GW174" s="44"/>
      <c r="GX174" s="44"/>
      <c r="GY174" s="44"/>
      <c r="GZ174" s="44"/>
      <c r="HA174" s="44"/>
      <c r="HB174" s="44"/>
      <c r="HC174" s="44"/>
      <c r="HD174" s="44"/>
      <c r="HE174" s="44"/>
      <c r="HF174" s="44"/>
      <c r="HG174" s="44"/>
      <c r="HH174" s="44"/>
      <c r="HI174" s="44"/>
      <c r="HJ174" s="44"/>
      <c r="HK174" s="44"/>
      <c r="HL174" s="44"/>
      <c r="HM174" s="44"/>
      <c r="HN174" s="44"/>
      <c r="HO174" s="44"/>
      <c r="HP174" s="44"/>
      <c r="HQ174" s="44"/>
      <c r="HR174" s="44"/>
      <c r="HS174" s="44"/>
      <c r="HT174" s="44"/>
      <c r="HU174" s="44"/>
      <c r="HV174" s="44"/>
      <c r="HW174" s="44"/>
      <c r="HX174" s="44"/>
      <c r="HY174" s="44"/>
      <c r="HZ174" s="44"/>
      <c r="IA174" s="44"/>
      <c r="IB174" s="44"/>
      <c r="IC174" s="44"/>
      <c r="ID174" s="44"/>
      <c r="IE174" s="44"/>
      <c r="IF174" s="44"/>
      <c r="IG174" s="44"/>
      <c r="IH174" s="44"/>
      <c r="II174" s="44"/>
      <c r="IJ174" s="44"/>
      <c r="IK174" s="44"/>
      <c r="IL174" s="44"/>
      <c r="IM174" s="44"/>
      <c r="IN174" s="44"/>
      <c r="IO174" s="44"/>
      <c r="IP174" s="44"/>
      <c r="IQ174" s="44"/>
      <c r="IR174" s="44"/>
      <c r="IS174" s="44"/>
      <c r="IT174" s="44"/>
      <c r="IU174" s="44"/>
      <c r="IV174" s="44"/>
      <c r="IW174" s="44"/>
      <c r="IX174" s="44"/>
      <c r="IY174" s="44"/>
      <c r="IZ174" s="44"/>
      <c r="JA174" s="44"/>
      <c r="JB174" s="44"/>
      <c r="JC174" s="44"/>
      <c r="JD174" s="44"/>
      <c r="JE174" s="44"/>
      <c r="JF174" s="44"/>
      <c r="JG174" s="44"/>
      <c r="JH174" s="44"/>
      <c r="JI174" s="44"/>
      <c r="JJ174" s="44"/>
      <c r="JK174" s="44"/>
      <c r="JL174" s="44"/>
      <c r="JM174" s="44"/>
      <c r="JN174" s="44"/>
      <c r="JO174" s="44"/>
      <c r="JP174" s="44"/>
      <c r="JQ174" s="44"/>
      <c r="JR174" s="44"/>
      <c r="JS174" s="44"/>
      <c r="JT174" s="44"/>
      <c r="JU174" s="44"/>
      <c r="JV174" s="44"/>
      <c r="JW174" s="44"/>
      <c r="JX174" s="44"/>
      <c r="JY174" s="44"/>
      <c r="JZ174" s="44"/>
      <c r="KA174" s="44"/>
      <c r="KB174" s="44"/>
      <c r="KC174" s="44"/>
      <c r="KD174" s="44"/>
      <c r="KE174" s="44"/>
      <c r="KF174" s="44"/>
      <c r="KG174" s="44"/>
      <c r="KH174" s="44"/>
      <c r="KI174" s="44"/>
      <c r="KJ174" s="44"/>
      <c r="KK174" s="44"/>
      <c r="KL174" s="44"/>
      <c r="KM174" s="44"/>
      <c r="KN174" s="44"/>
      <c r="KO174" s="44"/>
      <c r="KP174" s="44"/>
      <c r="KQ174" s="44"/>
      <c r="KR174" s="44"/>
      <c r="KS174" s="44"/>
      <c r="KT174" s="44"/>
      <c r="KU174" s="44"/>
      <c r="KV174" s="44"/>
      <c r="KW174" s="44"/>
      <c r="KX174" s="44"/>
      <c r="KY174" s="44"/>
      <c r="KZ174" s="44"/>
      <c r="LA174" s="44"/>
      <c r="LB174" s="44"/>
      <c r="LC174" s="44"/>
      <c r="LD174" s="44"/>
      <c r="LE174" s="44"/>
      <c r="LF174" s="44"/>
      <c r="LG174" s="44"/>
      <c r="LH174" s="44"/>
      <c r="LI174" s="44"/>
      <c r="LJ174" s="44"/>
      <c r="LK174" s="44"/>
      <c r="LL174" s="44"/>
      <c r="LM174" s="44"/>
      <c r="LN174" s="44"/>
      <c r="LO174" s="44"/>
      <c r="LP174" s="44"/>
      <c r="LQ174" s="44"/>
      <c r="LR174" s="44"/>
      <c r="LS174" s="44"/>
      <c r="LT174" s="44"/>
      <c r="LU174" s="44"/>
      <c r="LV174" s="44"/>
      <c r="LW174" s="44"/>
      <c r="LX174" s="44"/>
      <c r="LY174" s="44"/>
      <c r="LZ174" s="44"/>
      <c r="MA174" s="44"/>
      <c r="MB174" s="44"/>
      <c r="MC174" s="44"/>
      <c r="MD174" s="44"/>
      <c r="ME174" s="44"/>
      <c r="MF174" s="44"/>
      <c r="MG174" s="44"/>
      <c r="MH174" s="44"/>
      <c r="MI174" s="44"/>
      <c r="MJ174" s="44"/>
      <c r="MK174" s="44"/>
      <c r="ML174" s="44"/>
      <c r="MM174" s="44"/>
      <c r="MN174" s="44"/>
      <c r="MO174" s="44"/>
      <c r="MP174" s="44"/>
      <c r="MQ174" s="44"/>
      <c r="MR174" s="44"/>
      <c r="MS174" s="44"/>
      <c r="MT174" s="44"/>
      <c r="MU174" s="44"/>
      <c r="MV174" s="44"/>
      <c r="MW174" s="44"/>
      <c r="MX174" s="44"/>
      <c r="MY174" s="44"/>
      <c r="MZ174" s="44"/>
      <c r="NA174" s="44"/>
      <c r="NB174" s="44"/>
      <c r="NC174" s="44"/>
      <c r="ND174" s="44"/>
      <c r="NE174" s="44"/>
      <c r="NF174" s="44"/>
      <c r="NG174" s="44"/>
      <c r="NH174" s="44"/>
      <c r="NI174" s="44"/>
      <c r="NJ174" s="44"/>
      <c r="NK174" s="44"/>
      <c r="NL174" s="44"/>
      <c r="NM174" s="44"/>
      <c r="NN174" s="44"/>
      <c r="NO174" s="44"/>
      <c r="NP174" s="44"/>
      <c r="NQ174" s="44"/>
      <c r="NR174" s="44"/>
      <c r="NS174" s="44"/>
      <c r="NT174" s="44"/>
      <c r="NU174" s="44"/>
      <c r="NV174" s="44"/>
      <c r="NW174" s="44"/>
      <c r="NX174" s="44"/>
      <c r="NY174" s="44"/>
      <c r="NZ174" s="44"/>
      <c r="OA174" s="44"/>
      <c r="OB174" s="44"/>
      <c r="OC174" s="44"/>
      <c r="OD174" s="44"/>
      <c r="OE174" s="44"/>
      <c r="OF174" s="44"/>
      <c r="OG174" s="44"/>
      <c r="OH174" s="44"/>
      <c r="OI174" s="44"/>
      <c r="OJ174" s="44"/>
      <c r="OK174" s="44"/>
      <c r="OL174" s="44"/>
      <c r="OM174" s="44"/>
      <c r="ON174" s="44"/>
      <c r="OO174" s="44"/>
      <c r="OP174" s="44"/>
      <c r="OQ174" s="44"/>
      <c r="OR174" s="44"/>
      <c r="OS174" s="44"/>
      <c r="OT174" s="44"/>
      <c r="OU174" s="44"/>
      <c r="OV174" s="44"/>
      <c r="OW174" s="44"/>
      <c r="OX174" s="44"/>
      <c r="OY174" s="44"/>
      <c r="OZ174" s="44"/>
      <c r="PA174" s="44"/>
      <c r="PB174" s="44"/>
      <c r="PC174" s="44"/>
      <c r="PD174" s="44"/>
      <c r="PE174" s="44"/>
      <c r="PF174" s="44"/>
      <c r="PG174" s="44"/>
      <c r="PH174" s="44"/>
      <c r="PI174" s="44"/>
      <c r="PJ174" s="44"/>
      <c r="PK174" s="44"/>
      <c r="PL174" s="44"/>
      <c r="PM174" s="44"/>
      <c r="PN174" s="44"/>
      <c r="PO174" s="44"/>
      <c r="PP174" s="44"/>
      <c r="PQ174" s="44"/>
      <c r="PR174" s="44"/>
      <c r="PS174" s="44"/>
      <c r="PT174" s="44"/>
      <c r="PU174" s="44"/>
      <c r="PV174" s="44"/>
      <c r="PW174" s="44"/>
      <c r="PX174" s="44"/>
      <c r="PY174" s="44"/>
      <c r="PZ174" s="44"/>
      <c r="QA174" s="44"/>
      <c r="QB174" s="44"/>
      <c r="QC174" s="44"/>
      <c r="QD174" s="44"/>
      <c r="QE174" s="44"/>
      <c r="QF174" s="44"/>
      <c r="QG174" s="44"/>
      <c r="QH174" s="44"/>
      <c r="QI174" s="44"/>
      <c r="QJ174" s="44"/>
      <c r="QK174" s="44"/>
      <c r="QL174" s="44"/>
      <c r="QM174" s="44"/>
      <c r="QN174" s="44"/>
      <c r="QO174" s="44"/>
      <c r="QP174" s="44"/>
      <c r="QQ174" s="44"/>
      <c r="QR174" s="44"/>
      <c r="QS174" s="44"/>
      <c r="QT174" s="44"/>
      <c r="QU174" s="44"/>
      <c r="QV174" s="44"/>
      <c r="QW174" s="44"/>
      <c r="QX174" s="44"/>
      <c r="QY174" s="44"/>
      <c r="QZ174" s="44"/>
      <c r="RA174" s="44"/>
      <c r="RB174" s="44"/>
      <c r="RC174" s="44"/>
      <c r="RD174" s="44"/>
      <c r="RE174" s="44"/>
      <c r="RF174" s="44"/>
      <c r="RG174" s="44"/>
      <c r="RH174" s="44"/>
      <c r="RI174" s="44"/>
      <c r="RJ174" s="44"/>
      <c r="RK174" s="44"/>
      <c r="RL174" s="44"/>
      <c r="RM174" s="44"/>
      <c r="RN174" s="44"/>
      <c r="RO174" s="44"/>
      <c r="RP174" s="44"/>
      <c r="RQ174" s="44"/>
      <c r="RR174" s="44"/>
      <c r="RS174" s="44"/>
      <c r="RT174" s="44"/>
      <c r="RU174" s="44"/>
      <c r="RV174" s="44"/>
      <c r="RW174" s="44"/>
      <c r="RX174" s="44"/>
      <c r="RY174" s="44"/>
      <c r="RZ174" s="44"/>
      <c r="SA174" s="44"/>
      <c r="SB174" s="44"/>
      <c r="SC174" s="44"/>
      <c r="SD174" s="44"/>
      <c r="SE174" s="44"/>
      <c r="SF174" s="44"/>
      <c r="SG174" s="44"/>
      <c r="SH174" s="44"/>
      <c r="SM174">
        <f>'GRR Data'!A170</f>
        <v>0</v>
      </c>
    </row>
    <row r="175" spans="1:507">
      <c r="A175" s="295">
        <v>96</v>
      </c>
      <c r="B175" s="40"/>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44"/>
      <c r="BQ175" s="44"/>
      <c r="BR175" s="44"/>
      <c r="BS175" s="44"/>
      <c r="BT175" s="44"/>
      <c r="BU175" s="44"/>
      <c r="BV175" s="44"/>
      <c r="BW175" s="44"/>
      <c r="BX175" s="44"/>
      <c r="BY175" s="44"/>
      <c r="BZ175" s="44"/>
      <c r="CA175" s="44"/>
      <c r="CB175" s="44"/>
      <c r="CC175" s="44"/>
      <c r="CD175" s="44"/>
      <c r="CE175" s="44"/>
      <c r="CF175" s="44"/>
      <c r="CG175" s="44"/>
      <c r="CH175" s="44"/>
      <c r="CI175" s="44"/>
      <c r="CJ175" s="44"/>
      <c r="CK175" s="44"/>
      <c r="CL175" s="44"/>
      <c r="CM175" s="44"/>
      <c r="CN175" s="44"/>
      <c r="CO175" s="44"/>
      <c r="CP175" s="44"/>
      <c r="CQ175" s="44"/>
      <c r="CR175" s="44"/>
      <c r="CS175" s="44"/>
      <c r="CT175" s="44"/>
      <c r="CU175" s="44"/>
      <c r="CV175" s="44"/>
      <c r="CW175" s="44"/>
      <c r="CX175" s="44"/>
      <c r="CY175" s="44"/>
      <c r="CZ175" s="44"/>
      <c r="DA175" s="44"/>
      <c r="DB175" s="44"/>
      <c r="DC175" s="44"/>
      <c r="DD175" s="44"/>
      <c r="DE175" s="44"/>
      <c r="DF175" s="44"/>
      <c r="DG175" s="44"/>
      <c r="DH175" s="44"/>
      <c r="DI175" s="44"/>
      <c r="DJ175" s="44"/>
      <c r="DK175" s="44"/>
      <c r="DL175" s="44"/>
      <c r="DM175" s="44"/>
      <c r="DN175" s="44"/>
      <c r="DO175" s="44"/>
      <c r="DP175" s="44"/>
      <c r="DQ175" s="44"/>
      <c r="DR175" s="44"/>
      <c r="DS175" s="44"/>
      <c r="DT175" s="44"/>
      <c r="DU175" s="44"/>
      <c r="DV175" s="44"/>
      <c r="DW175" s="44"/>
      <c r="DX175" s="44"/>
      <c r="DY175" s="44"/>
      <c r="DZ175" s="44"/>
      <c r="EA175" s="44"/>
      <c r="EB175" s="44"/>
      <c r="EC175" s="44"/>
      <c r="ED175" s="44"/>
      <c r="EE175" s="44"/>
      <c r="EF175" s="44"/>
      <c r="EG175" s="44"/>
      <c r="EH175" s="44"/>
      <c r="EI175" s="44"/>
      <c r="EJ175" s="44"/>
      <c r="EK175" s="44"/>
      <c r="EL175" s="44"/>
      <c r="EM175" s="44"/>
      <c r="EN175" s="44"/>
      <c r="EO175" s="44"/>
      <c r="EP175" s="44"/>
      <c r="EQ175" s="44"/>
      <c r="ER175" s="44"/>
      <c r="ES175" s="44"/>
      <c r="ET175" s="44"/>
      <c r="EU175" s="44"/>
      <c r="EV175" s="44"/>
      <c r="EW175" s="44"/>
      <c r="EX175" s="44"/>
      <c r="EY175" s="44"/>
      <c r="EZ175" s="44"/>
      <c r="FA175" s="44"/>
      <c r="FB175" s="44"/>
      <c r="FC175" s="44"/>
      <c r="FD175" s="44"/>
      <c r="FE175" s="44"/>
      <c r="FF175" s="44"/>
      <c r="FG175" s="44"/>
      <c r="FH175" s="44"/>
      <c r="FI175" s="44"/>
      <c r="FJ175" s="44"/>
      <c r="FK175" s="44"/>
      <c r="FL175" s="44"/>
      <c r="FM175" s="44"/>
      <c r="FN175" s="44"/>
      <c r="FO175" s="44"/>
      <c r="FP175" s="44"/>
      <c r="FQ175" s="44"/>
      <c r="FR175" s="44"/>
      <c r="FS175" s="44"/>
      <c r="FT175" s="44"/>
      <c r="FU175" s="44"/>
      <c r="FV175" s="44"/>
      <c r="FW175" s="44"/>
      <c r="FX175" s="44"/>
      <c r="FY175" s="44"/>
      <c r="FZ175" s="44"/>
      <c r="GA175" s="44"/>
      <c r="GB175" s="44"/>
      <c r="GC175" s="44"/>
      <c r="GD175" s="44"/>
      <c r="GE175" s="44"/>
      <c r="GF175" s="44"/>
      <c r="GG175" s="44"/>
      <c r="GH175" s="44"/>
      <c r="GI175" s="44"/>
      <c r="GJ175" s="44"/>
      <c r="GK175" s="44"/>
      <c r="GL175" s="44"/>
      <c r="GM175" s="44"/>
      <c r="GN175" s="44"/>
      <c r="GO175" s="44"/>
      <c r="GP175" s="44"/>
      <c r="GQ175" s="44"/>
      <c r="GR175" s="44"/>
      <c r="GS175" s="44"/>
      <c r="GT175" s="44"/>
      <c r="GU175" s="44"/>
      <c r="GV175" s="44"/>
      <c r="GW175" s="44"/>
      <c r="GX175" s="44"/>
      <c r="GY175" s="44"/>
      <c r="GZ175" s="44"/>
      <c r="HA175" s="44"/>
      <c r="HB175" s="44"/>
      <c r="HC175" s="44"/>
      <c r="HD175" s="44"/>
      <c r="HE175" s="44"/>
      <c r="HF175" s="44"/>
      <c r="HG175" s="44"/>
      <c r="HH175" s="44"/>
      <c r="HI175" s="44"/>
      <c r="HJ175" s="44"/>
      <c r="HK175" s="44"/>
      <c r="HL175" s="44"/>
      <c r="HM175" s="44"/>
      <c r="HN175" s="44"/>
      <c r="HO175" s="44"/>
      <c r="HP175" s="44"/>
      <c r="HQ175" s="44"/>
      <c r="HR175" s="44"/>
      <c r="HS175" s="44"/>
      <c r="HT175" s="44"/>
      <c r="HU175" s="44"/>
      <c r="HV175" s="44"/>
      <c r="HW175" s="44"/>
      <c r="HX175" s="44"/>
      <c r="HY175" s="44"/>
      <c r="HZ175" s="44"/>
      <c r="IA175" s="44"/>
      <c r="IB175" s="44"/>
      <c r="IC175" s="44"/>
      <c r="ID175" s="44"/>
      <c r="IE175" s="44"/>
      <c r="IF175" s="44"/>
      <c r="IG175" s="44"/>
      <c r="IH175" s="44"/>
      <c r="II175" s="44"/>
      <c r="IJ175" s="44"/>
      <c r="IK175" s="44"/>
      <c r="IL175" s="44"/>
      <c r="IM175" s="44"/>
      <c r="IN175" s="44"/>
      <c r="IO175" s="44"/>
      <c r="IP175" s="44"/>
      <c r="IQ175" s="44"/>
      <c r="IR175" s="44"/>
      <c r="IS175" s="44"/>
      <c r="IT175" s="44"/>
      <c r="IU175" s="44"/>
      <c r="IV175" s="44"/>
      <c r="IW175" s="44"/>
      <c r="IX175" s="44"/>
      <c r="IY175" s="44"/>
      <c r="IZ175" s="44"/>
      <c r="JA175" s="44"/>
      <c r="JB175" s="44"/>
      <c r="JC175" s="44"/>
      <c r="JD175" s="44"/>
      <c r="JE175" s="44"/>
      <c r="JF175" s="44"/>
      <c r="JG175" s="44"/>
      <c r="JH175" s="44"/>
      <c r="JI175" s="44"/>
      <c r="JJ175" s="44"/>
      <c r="JK175" s="44"/>
      <c r="JL175" s="44"/>
      <c r="JM175" s="44"/>
      <c r="JN175" s="44"/>
      <c r="JO175" s="44"/>
      <c r="JP175" s="44"/>
      <c r="JQ175" s="44"/>
      <c r="JR175" s="44"/>
      <c r="JS175" s="44"/>
      <c r="JT175" s="44"/>
      <c r="JU175" s="44"/>
      <c r="JV175" s="44"/>
      <c r="JW175" s="44"/>
      <c r="JX175" s="44"/>
      <c r="JY175" s="44"/>
      <c r="JZ175" s="44"/>
      <c r="KA175" s="44"/>
      <c r="KB175" s="44"/>
      <c r="KC175" s="44"/>
      <c r="KD175" s="44"/>
      <c r="KE175" s="44"/>
      <c r="KF175" s="44"/>
      <c r="KG175" s="44"/>
      <c r="KH175" s="44"/>
      <c r="KI175" s="44"/>
      <c r="KJ175" s="44"/>
      <c r="KK175" s="44"/>
      <c r="KL175" s="44"/>
      <c r="KM175" s="44"/>
      <c r="KN175" s="44"/>
      <c r="KO175" s="44"/>
      <c r="KP175" s="44"/>
      <c r="KQ175" s="44"/>
      <c r="KR175" s="44"/>
      <c r="KS175" s="44"/>
      <c r="KT175" s="44"/>
      <c r="KU175" s="44"/>
      <c r="KV175" s="44"/>
      <c r="KW175" s="44"/>
      <c r="KX175" s="44"/>
      <c r="KY175" s="44"/>
      <c r="KZ175" s="44"/>
      <c r="LA175" s="44"/>
      <c r="LB175" s="44"/>
      <c r="LC175" s="44"/>
      <c r="LD175" s="44"/>
      <c r="LE175" s="44"/>
      <c r="LF175" s="44"/>
      <c r="LG175" s="44"/>
      <c r="LH175" s="44"/>
      <c r="LI175" s="44"/>
      <c r="LJ175" s="44"/>
      <c r="LK175" s="44"/>
      <c r="LL175" s="44"/>
      <c r="LM175" s="44"/>
      <c r="LN175" s="44"/>
      <c r="LO175" s="44"/>
      <c r="LP175" s="44"/>
      <c r="LQ175" s="44"/>
      <c r="LR175" s="44"/>
      <c r="LS175" s="44"/>
      <c r="LT175" s="44"/>
      <c r="LU175" s="44"/>
      <c r="LV175" s="44"/>
      <c r="LW175" s="44"/>
      <c r="LX175" s="44"/>
      <c r="LY175" s="44"/>
      <c r="LZ175" s="44"/>
      <c r="MA175" s="44"/>
      <c r="MB175" s="44"/>
      <c r="MC175" s="44"/>
      <c r="MD175" s="44"/>
      <c r="ME175" s="44"/>
      <c r="MF175" s="44"/>
      <c r="MG175" s="44"/>
      <c r="MH175" s="44"/>
      <c r="MI175" s="44"/>
      <c r="MJ175" s="44"/>
      <c r="MK175" s="44"/>
      <c r="ML175" s="44"/>
      <c r="MM175" s="44"/>
      <c r="MN175" s="44"/>
      <c r="MO175" s="44"/>
      <c r="MP175" s="44"/>
      <c r="MQ175" s="44"/>
      <c r="MR175" s="44"/>
      <c r="MS175" s="44"/>
      <c r="MT175" s="44"/>
      <c r="MU175" s="44"/>
      <c r="MV175" s="44"/>
      <c r="MW175" s="44"/>
      <c r="MX175" s="44"/>
      <c r="MY175" s="44"/>
      <c r="MZ175" s="44"/>
      <c r="NA175" s="44"/>
      <c r="NB175" s="44"/>
      <c r="NC175" s="44"/>
      <c r="ND175" s="44"/>
      <c r="NE175" s="44"/>
      <c r="NF175" s="44"/>
      <c r="NG175" s="44"/>
      <c r="NH175" s="44"/>
      <c r="NI175" s="44"/>
      <c r="NJ175" s="44"/>
      <c r="NK175" s="44"/>
      <c r="NL175" s="44"/>
      <c r="NM175" s="44"/>
      <c r="NN175" s="44"/>
      <c r="NO175" s="44"/>
      <c r="NP175" s="44"/>
      <c r="NQ175" s="44"/>
      <c r="NR175" s="44"/>
      <c r="NS175" s="44"/>
      <c r="NT175" s="44"/>
      <c r="NU175" s="44"/>
      <c r="NV175" s="44"/>
      <c r="NW175" s="44"/>
      <c r="NX175" s="44"/>
      <c r="NY175" s="44"/>
      <c r="NZ175" s="44"/>
      <c r="OA175" s="44"/>
      <c r="OB175" s="44"/>
      <c r="OC175" s="44"/>
      <c r="OD175" s="44"/>
      <c r="OE175" s="44"/>
      <c r="OF175" s="44"/>
      <c r="OG175" s="44"/>
      <c r="OH175" s="44"/>
      <c r="OI175" s="44"/>
      <c r="OJ175" s="44"/>
      <c r="OK175" s="44"/>
      <c r="OL175" s="44"/>
      <c r="OM175" s="44"/>
      <c r="ON175" s="44"/>
      <c r="OO175" s="44"/>
      <c r="OP175" s="44"/>
      <c r="OQ175" s="44"/>
      <c r="OR175" s="44"/>
      <c r="OS175" s="44"/>
      <c r="OT175" s="44"/>
      <c r="OU175" s="44"/>
      <c r="OV175" s="44"/>
      <c r="OW175" s="44"/>
      <c r="OX175" s="44"/>
      <c r="OY175" s="44"/>
      <c r="OZ175" s="44"/>
      <c r="PA175" s="44"/>
      <c r="PB175" s="44"/>
      <c r="PC175" s="44"/>
      <c r="PD175" s="44"/>
      <c r="PE175" s="44"/>
      <c r="PF175" s="44"/>
      <c r="PG175" s="44"/>
      <c r="PH175" s="44"/>
      <c r="PI175" s="44"/>
      <c r="PJ175" s="44"/>
      <c r="PK175" s="44"/>
      <c r="PL175" s="44"/>
      <c r="PM175" s="44"/>
      <c r="PN175" s="44"/>
      <c r="PO175" s="44"/>
      <c r="PP175" s="44"/>
      <c r="PQ175" s="44"/>
      <c r="PR175" s="44"/>
      <c r="PS175" s="44"/>
      <c r="PT175" s="44"/>
      <c r="PU175" s="44"/>
      <c r="PV175" s="44"/>
      <c r="PW175" s="44"/>
      <c r="PX175" s="44"/>
      <c r="PY175" s="44"/>
      <c r="PZ175" s="44"/>
      <c r="QA175" s="44"/>
      <c r="QB175" s="44"/>
      <c r="QC175" s="44"/>
      <c r="QD175" s="44"/>
      <c r="QE175" s="44"/>
      <c r="QF175" s="44"/>
      <c r="QG175" s="44"/>
      <c r="QH175" s="44"/>
      <c r="QI175" s="44"/>
      <c r="QJ175" s="44"/>
      <c r="QK175" s="44"/>
      <c r="QL175" s="44"/>
      <c r="QM175" s="44"/>
      <c r="QN175" s="44"/>
      <c r="QO175" s="44"/>
      <c r="QP175" s="44"/>
      <c r="QQ175" s="44"/>
      <c r="QR175" s="44"/>
      <c r="QS175" s="44"/>
      <c r="QT175" s="44"/>
      <c r="QU175" s="44"/>
      <c r="QV175" s="44"/>
      <c r="QW175" s="44"/>
      <c r="QX175" s="44"/>
      <c r="QY175" s="44"/>
      <c r="QZ175" s="44"/>
      <c r="RA175" s="44"/>
      <c r="RB175" s="44"/>
      <c r="RC175" s="44"/>
      <c r="RD175" s="44"/>
      <c r="RE175" s="44"/>
      <c r="RF175" s="44"/>
      <c r="RG175" s="44"/>
      <c r="RH175" s="44"/>
      <c r="RI175" s="44"/>
      <c r="RJ175" s="44"/>
      <c r="RK175" s="44"/>
      <c r="RL175" s="44"/>
      <c r="RM175" s="44"/>
      <c r="RN175" s="44"/>
      <c r="RO175" s="44"/>
      <c r="RP175" s="44"/>
      <c r="RQ175" s="44"/>
      <c r="RR175" s="44"/>
      <c r="RS175" s="44"/>
      <c r="RT175" s="44"/>
      <c r="RU175" s="44"/>
      <c r="RV175" s="44"/>
      <c r="RW175" s="44"/>
      <c r="RX175" s="44"/>
      <c r="RY175" s="44"/>
      <c r="RZ175" s="44"/>
      <c r="SA175" s="44"/>
      <c r="SB175" s="44"/>
      <c r="SC175" s="44"/>
      <c r="SD175" s="44"/>
      <c r="SE175" s="44"/>
      <c r="SF175" s="44"/>
      <c r="SG175" s="44"/>
      <c r="SH175" s="44"/>
      <c r="SM175">
        <f>'GRR Data'!A171</f>
        <v>0</v>
      </c>
    </row>
    <row r="176" spans="1:507">
      <c r="A176" s="295">
        <v>97</v>
      </c>
      <c r="B176" s="40"/>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44"/>
      <c r="BQ176" s="44"/>
      <c r="BR176" s="44"/>
      <c r="BS176" s="44"/>
      <c r="BT176" s="44"/>
      <c r="BU176" s="44"/>
      <c r="BV176" s="44"/>
      <c r="BW176" s="44"/>
      <c r="BX176" s="44"/>
      <c r="BY176" s="44"/>
      <c r="BZ176" s="44"/>
      <c r="CA176" s="44"/>
      <c r="CB176" s="44"/>
      <c r="CC176" s="44"/>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4"/>
      <c r="DF176" s="44"/>
      <c r="DG176" s="44"/>
      <c r="DH176" s="44"/>
      <c r="DI176" s="44"/>
      <c r="DJ176" s="44"/>
      <c r="DK176" s="44"/>
      <c r="DL176" s="44"/>
      <c r="DM176" s="44"/>
      <c r="DN176" s="44"/>
      <c r="DO176" s="44"/>
      <c r="DP176" s="44"/>
      <c r="DQ176" s="44"/>
      <c r="DR176" s="44"/>
      <c r="DS176" s="44"/>
      <c r="DT176" s="44"/>
      <c r="DU176" s="44"/>
      <c r="DV176" s="44"/>
      <c r="DW176" s="44"/>
      <c r="DX176" s="44"/>
      <c r="DY176" s="44"/>
      <c r="DZ176" s="44"/>
      <c r="EA176" s="44"/>
      <c r="EB176" s="44"/>
      <c r="EC176" s="44"/>
      <c r="ED176" s="44"/>
      <c r="EE176" s="44"/>
      <c r="EF176" s="44"/>
      <c r="EG176" s="44"/>
      <c r="EH176" s="44"/>
      <c r="EI176" s="44"/>
      <c r="EJ176" s="44"/>
      <c r="EK176" s="44"/>
      <c r="EL176" s="44"/>
      <c r="EM176" s="44"/>
      <c r="EN176" s="44"/>
      <c r="EO176" s="44"/>
      <c r="EP176" s="44"/>
      <c r="EQ176" s="44"/>
      <c r="ER176" s="44"/>
      <c r="ES176" s="44"/>
      <c r="ET176" s="44"/>
      <c r="EU176" s="44"/>
      <c r="EV176" s="44"/>
      <c r="EW176" s="44"/>
      <c r="EX176" s="44"/>
      <c r="EY176" s="44"/>
      <c r="EZ176" s="44"/>
      <c r="FA176" s="44"/>
      <c r="FB176" s="44"/>
      <c r="FC176" s="44"/>
      <c r="FD176" s="44"/>
      <c r="FE176" s="44"/>
      <c r="FF176" s="44"/>
      <c r="FG176" s="44"/>
      <c r="FH176" s="44"/>
      <c r="FI176" s="44"/>
      <c r="FJ176" s="44"/>
      <c r="FK176" s="44"/>
      <c r="FL176" s="44"/>
      <c r="FM176" s="44"/>
      <c r="FN176" s="44"/>
      <c r="FO176" s="44"/>
      <c r="FP176" s="44"/>
      <c r="FQ176" s="44"/>
      <c r="FR176" s="44"/>
      <c r="FS176" s="44"/>
      <c r="FT176" s="44"/>
      <c r="FU176" s="44"/>
      <c r="FV176" s="44"/>
      <c r="FW176" s="44"/>
      <c r="FX176" s="44"/>
      <c r="FY176" s="44"/>
      <c r="FZ176" s="44"/>
      <c r="GA176" s="44"/>
      <c r="GB176" s="44"/>
      <c r="GC176" s="44"/>
      <c r="GD176" s="44"/>
      <c r="GE176" s="44"/>
      <c r="GF176" s="44"/>
      <c r="GG176" s="44"/>
      <c r="GH176" s="44"/>
      <c r="GI176" s="44"/>
      <c r="GJ176" s="44"/>
      <c r="GK176" s="44"/>
      <c r="GL176" s="44"/>
      <c r="GM176" s="44"/>
      <c r="GN176" s="44"/>
      <c r="GO176" s="44"/>
      <c r="GP176" s="44"/>
      <c r="GQ176" s="44"/>
      <c r="GR176" s="44"/>
      <c r="GS176" s="44"/>
      <c r="GT176" s="44"/>
      <c r="GU176" s="44"/>
      <c r="GV176" s="44"/>
      <c r="GW176" s="44"/>
      <c r="GX176" s="44"/>
      <c r="GY176" s="44"/>
      <c r="GZ176" s="44"/>
      <c r="HA176" s="44"/>
      <c r="HB176" s="44"/>
      <c r="HC176" s="44"/>
      <c r="HD176" s="44"/>
      <c r="HE176" s="44"/>
      <c r="HF176" s="44"/>
      <c r="HG176" s="44"/>
      <c r="HH176" s="44"/>
      <c r="HI176" s="44"/>
      <c r="HJ176" s="44"/>
      <c r="HK176" s="44"/>
      <c r="HL176" s="44"/>
      <c r="HM176" s="44"/>
      <c r="HN176" s="44"/>
      <c r="HO176" s="44"/>
      <c r="HP176" s="44"/>
      <c r="HQ176" s="44"/>
      <c r="HR176" s="44"/>
      <c r="HS176" s="44"/>
      <c r="HT176" s="44"/>
      <c r="HU176" s="44"/>
      <c r="HV176" s="44"/>
      <c r="HW176" s="44"/>
      <c r="HX176" s="44"/>
      <c r="HY176" s="44"/>
      <c r="HZ176" s="44"/>
      <c r="IA176" s="44"/>
      <c r="IB176" s="44"/>
      <c r="IC176" s="44"/>
      <c r="ID176" s="44"/>
      <c r="IE176" s="44"/>
      <c r="IF176" s="44"/>
      <c r="IG176" s="44"/>
      <c r="IH176" s="44"/>
      <c r="II176" s="44"/>
      <c r="IJ176" s="44"/>
      <c r="IK176" s="44"/>
      <c r="IL176" s="44"/>
      <c r="IM176" s="44"/>
      <c r="IN176" s="44"/>
      <c r="IO176" s="44"/>
      <c r="IP176" s="44"/>
      <c r="IQ176" s="44"/>
      <c r="IR176" s="44"/>
      <c r="IS176" s="44"/>
      <c r="IT176" s="44"/>
      <c r="IU176" s="44"/>
      <c r="IV176" s="44"/>
      <c r="IW176" s="44"/>
      <c r="IX176" s="44"/>
      <c r="IY176" s="44"/>
      <c r="IZ176" s="44"/>
      <c r="JA176" s="44"/>
      <c r="JB176" s="44"/>
      <c r="JC176" s="44"/>
      <c r="JD176" s="44"/>
      <c r="JE176" s="44"/>
      <c r="JF176" s="44"/>
      <c r="JG176" s="44"/>
      <c r="JH176" s="44"/>
      <c r="JI176" s="44"/>
      <c r="JJ176" s="44"/>
      <c r="JK176" s="44"/>
      <c r="JL176" s="44"/>
      <c r="JM176" s="44"/>
      <c r="JN176" s="44"/>
      <c r="JO176" s="44"/>
      <c r="JP176" s="44"/>
      <c r="JQ176" s="44"/>
      <c r="JR176" s="44"/>
      <c r="JS176" s="44"/>
      <c r="JT176" s="44"/>
      <c r="JU176" s="44"/>
      <c r="JV176" s="44"/>
      <c r="JW176" s="44"/>
      <c r="JX176" s="44"/>
      <c r="JY176" s="44"/>
      <c r="JZ176" s="44"/>
      <c r="KA176" s="44"/>
      <c r="KB176" s="44"/>
      <c r="KC176" s="44"/>
      <c r="KD176" s="44"/>
      <c r="KE176" s="44"/>
      <c r="KF176" s="44"/>
      <c r="KG176" s="44"/>
      <c r="KH176" s="44"/>
      <c r="KI176" s="44"/>
      <c r="KJ176" s="44"/>
      <c r="KK176" s="44"/>
      <c r="KL176" s="44"/>
      <c r="KM176" s="44"/>
      <c r="KN176" s="44"/>
      <c r="KO176" s="44"/>
      <c r="KP176" s="44"/>
      <c r="KQ176" s="44"/>
      <c r="KR176" s="44"/>
      <c r="KS176" s="44"/>
      <c r="KT176" s="44"/>
      <c r="KU176" s="44"/>
      <c r="KV176" s="44"/>
      <c r="KW176" s="44"/>
      <c r="KX176" s="44"/>
      <c r="KY176" s="44"/>
      <c r="KZ176" s="44"/>
      <c r="LA176" s="44"/>
      <c r="LB176" s="44"/>
      <c r="LC176" s="44"/>
      <c r="LD176" s="44"/>
      <c r="LE176" s="44"/>
      <c r="LF176" s="44"/>
      <c r="LG176" s="44"/>
      <c r="LH176" s="44"/>
      <c r="LI176" s="44"/>
      <c r="LJ176" s="44"/>
      <c r="LK176" s="44"/>
      <c r="LL176" s="44"/>
      <c r="LM176" s="44"/>
      <c r="LN176" s="44"/>
      <c r="LO176" s="44"/>
      <c r="LP176" s="44"/>
      <c r="LQ176" s="44"/>
      <c r="LR176" s="44"/>
      <c r="LS176" s="44"/>
      <c r="LT176" s="44"/>
      <c r="LU176" s="44"/>
      <c r="LV176" s="44"/>
      <c r="LW176" s="44"/>
      <c r="LX176" s="44"/>
      <c r="LY176" s="44"/>
      <c r="LZ176" s="44"/>
      <c r="MA176" s="44"/>
      <c r="MB176" s="44"/>
      <c r="MC176" s="44"/>
      <c r="MD176" s="44"/>
      <c r="ME176" s="44"/>
      <c r="MF176" s="44"/>
      <c r="MG176" s="44"/>
      <c r="MH176" s="44"/>
      <c r="MI176" s="44"/>
      <c r="MJ176" s="44"/>
      <c r="MK176" s="44"/>
      <c r="ML176" s="44"/>
      <c r="MM176" s="44"/>
      <c r="MN176" s="44"/>
      <c r="MO176" s="44"/>
      <c r="MP176" s="44"/>
      <c r="MQ176" s="44"/>
      <c r="MR176" s="44"/>
      <c r="MS176" s="44"/>
      <c r="MT176" s="44"/>
      <c r="MU176" s="44"/>
      <c r="MV176" s="44"/>
      <c r="MW176" s="44"/>
      <c r="MX176" s="44"/>
      <c r="MY176" s="44"/>
      <c r="MZ176" s="44"/>
      <c r="NA176" s="44"/>
      <c r="NB176" s="44"/>
      <c r="NC176" s="44"/>
      <c r="ND176" s="44"/>
      <c r="NE176" s="44"/>
      <c r="NF176" s="44"/>
      <c r="NG176" s="44"/>
      <c r="NH176" s="44"/>
      <c r="NI176" s="44"/>
      <c r="NJ176" s="44"/>
      <c r="NK176" s="44"/>
      <c r="NL176" s="44"/>
      <c r="NM176" s="44"/>
      <c r="NN176" s="44"/>
      <c r="NO176" s="44"/>
      <c r="NP176" s="44"/>
      <c r="NQ176" s="44"/>
      <c r="NR176" s="44"/>
      <c r="NS176" s="44"/>
      <c r="NT176" s="44"/>
      <c r="NU176" s="44"/>
      <c r="NV176" s="44"/>
      <c r="NW176" s="44"/>
      <c r="NX176" s="44"/>
      <c r="NY176" s="44"/>
      <c r="NZ176" s="44"/>
      <c r="OA176" s="44"/>
      <c r="OB176" s="44"/>
      <c r="OC176" s="44"/>
      <c r="OD176" s="44"/>
      <c r="OE176" s="44"/>
      <c r="OF176" s="44"/>
      <c r="OG176" s="44"/>
      <c r="OH176" s="44"/>
      <c r="OI176" s="44"/>
      <c r="OJ176" s="44"/>
      <c r="OK176" s="44"/>
      <c r="OL176" s="44"/>
      <c r="OM176" s="44"/>
      <c r="ON176" s="44"/>
      <c r="OO176" s="44"/>
      <c r="OP176" s="44"/>
      <c r="OQ176" s="44"/>
      <c r="OR176" s="44"/>
      <c r="OS176" s="44"/>
      <c r="OT176" s="44"/>
      <c r="OU176" s="44"/>
      <c r="OV176" s="44"/>
      <c r="OW176" s="44"/>
      <c r="OX176" s="44"/>
      <c r="OY176" s="44"/>
      <c r="OZ176" s="44"/>
      <c r="PA176" s="44"/>
      <c r="PB176" s="44"/>
      <c r="PC176" s="44"/>
      <c r="PD176" s="44"/>
      <c r="PE176" s="44"/>
      <c r="PF176" s="44"/>
      <c r="PG176" s="44"/>
      <c r="PH176" s="44"/>
      <c r="PI176" s="44"/>
      <c r="PJ176" s="44"/>
      <c r="PK176" s="44"/>
      <c r="PL176" s="44"/>
      <c r="PM176" s="44"/>
      <c r="PN176" s="44"/>
      <c r="PO176" s="44"/>
      <c r="PP176" s="44"/>
      <c r="PQ176" s="44"/>
      <c r="PR176" s="44"/>
      <c r="PS176" s="44"/>
      <c r="PT176" s="44"/>
      <c r="PU176" s="44"/>
      <c r="PV176" s="44"/>
      <c r="PW176" s="44"/>
      <c r="PX176" s="44"/>
      <c r="PY176" s="44"/>
      <c r="PZ176" s="44"/>
      <c r="QA176" s="44"/>
      <c r="QB176" s="44"/>
      <c r="QC176" s="44"/>
      <c r="QD176" s="44"/>
      <c r="QE176" s="44"/>
      <c r="QF176" s="44"/>
      <c r="QG176" s="44"/>
      <c r="QH176" s="44"/>
      <c r="QI176" s="44"/>
      <c r="QJ176" s="44"/>
      <c r="QK176" s="44"/>
      <c r="QL176" s="44"/>
      <c r="QM176" s="44"/>
      <c r="QN176" s="44"/>
      <c r="QO176" s="44"/>
      <c r="QP176" s="44"/>
      <c r="QQ176" s="44"/>
      <c r="QR176" s="44"/>
      <c r="QS176" s="44"/>
      <c r="QT176" s="44"/>
      <c r="QU176" s="44"/>
      <c r="QV176" s="44"/>
      <c r="QW176" s="44"/>
      <c r="QX176" s="44"/>
      <c r="QY176" s="44"/>
      <c r="QZ176" s="44"/>
      <c r="RA176" s="44"/>
      <c r="RB176" s="44"/>
      <c r="RC176" s="44"/>
      <c r="RD176" s="44"/>
      <c r="RE176" s="44"/>
      <c r="RF176" s="44"/>
      <c r="RG176" s="44"/>
      <c r="RH176" s="44"/>
      <c r="RI176" s="44"/>
      <c r="RJ176" s="44"/>
      <c r="RK176" s="44"/>
      <c r="RL176" s="44"/>
      <c r="RM176" s="44"/>
      <c r="RN176" s="44"/>
      <c r="RO176" s="44"/>
      <c r="RP176" s="44"/>
      <c r="RQ176" s="44"/>
      <c r="RR176" s="44"/>
      <c r="RS176" s="44"/>
      <c r="RT176" s="44"/>
      <c r="RU176" s="44"/>
      <c r="RV176" s="44"/>
      <c r="RW176" s="44"/>
      <c r="RX176" s="44"/>
      <c r="RY176" s="44"/>
      <c r="RZ176" s="44"/>
      <c r="SA176" s="44"/>
      <c r="SB176" s="44"/>
      <c r="SC176" s="44"/>
      <c r="SD176" s="44"/>
      <c r="SE176" s="44"/>
      <c r="SF176" s="44"/>
      <c r="SG176" s="44"/>
      <c r="SH176" s="44"/>
      <c r="SM176">
        <f>'GRR Data'!A172</f>
        <v>0</v>
      </c>
    </row>
    <row r="177" spans="1:507">
      <c r="A177" s="295">
        <v>98</v>
      </c>
      <c r="B177" s="40"/>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44"/>
      <c r="CF177" s="44"/>
      <c r="CG177" s="44"/>
      <c r="CH177" s="44"/>
      <c r="CI177" s="44"/>
      <c r="CJ177" s="44"/>
      <c r="CK177" s="44"/>
      <c r="CL177" s="44"/>
      <c r="CM177" s="44"/>
      <c r="CN177" s="44"/>
      <c r="CO177" s="44"/>
      <c r="CP177" s="44"/>
      <c r="CQ177" s="44"/>
      <c r="CR177" s="44"/>
      <c r="CS177" s="44"/>
      <c r="CT177" s="44"/>
      <c r="CU177" s="44"/>
      <c r="CV177" s="44"/>
      <c r="CW177" s="44"/>
      <c r="CX177" s="44"/>
      <c r="CY177" s="44"/>
      <c r="CZ177" s="44"/>
      <c r="DA177" s="44"/>
      <c r="DB177" s="44"/>
      <c r="DC177" s="44"/>
      <c r="DD177" s="44"/>
      <c r="DE177" s="44"/>
      <c r="DF177" s="44"/>
      <c r="DG177" s="44"/>
      <c r="DH177" s="44"/>
      <c r="DI177" s="44"/>
      <c r="DJ177" s="44"/>
      <c r="DK177" s="44"/>
      <c r="DL177" s="44"/>
      <c r="DM177" s="44"/>
      <c r="DN177" s="44"/>
      <c r="DO177" s="44"/>
      <c r="DP177" s="44"/>
      <c r="DQ177" s="44"/>
      <c r="DR177" s="44"/>
      <c r="DS177" s="44"/>
      <c r="DT177" s="44"/>
      <c r="DU177" s="44"/>
      <c r="DV177" s="44"/>
      <c r="DW177" s="44"/>
      <c r="DX177" s="44"/>
      <c r="DY177" s="44"/>
      <c r="DZ177" s="44"/>
      <c r="EA177" s="44"/>
      <c r="EB177" s="44"/>
      <c r="EC177" s="44"/>
      <c r="ED177" s="44"/>
      <c r="EE177" s="44"/>
      <c r="EF177" s="44"/>
      <c r="EG177" s="44"/>
      <c r="EH177" s="44"/>
      <c r="EI177" s="44"/>
      <c r="EJ177" s="44"/>
      <c r="EK177" s="44"/>
      <c r="EL177" s="44"/>
      <c r="EM177" s="44"/>
      <c r="EN177" s="44"/>
      <c r="EO177" s="44"/>
      <c r="EP177" s="44"/>
      <c r="EQ177" s="44"/>
      <c r="ER177" s="44"/>
      <c r="ES177" s="44"/>
      <c r="ET177" s="44"/>
      <c r="EU177" s="44"/>
      <c r="EV177" s="44"/>
      <c r="EW177" s="44"/>
      <c r="EX177" s="44"/>
      <c r="EY177" s="44"/>
      <c r="EZ177" s="44"/>
      <c r="FA177" s="44"/>
      <c r="FB177" s="44"/>
      <c r="FC177" s="44"/>
      <c r="FD177" s="44"/>
      <c r="FE177" s="44"/>
      <c r="FF177" s="44"/>
      <c r="FG177" s="44"/>
      <c r="FH177" s="44"/>
      <c r="FI177" s="44"/>
      <c r="FJ177" s="44"/>
      <c r="FK177" s="44"/>
      <c r="FL177" s="44"/>
      <c r="FM177" s="44"/>
      <c r="FN177" s="44"/>
      <c r="FO177" s="44"/>
      <c r="FP177" s="44"/>
      <c r="FQ177" s="44"/>
      <c r="FR177" s="44"/>
      <c r="FS177" s="44"/>
      <c r="FT177" s="44"/>
      <c r="FU177" s="44"/>
      <c r="FV177" s="44"/>
      <c r="FW177" s="44"/>
      <c r="FX177" s="44"/>
      <c r="FY177" s="44"/>
      <c r="FZ177" s="44"/>
      <c r="GA177" s="44"/>
      <c r="GB177" s="44"/>
      <c r="GC177" s="44"/>
      <c r="GD177" s="44"/>
      <c r="GE177" s="44"/>
      <c r="GF177" s="44"/>
      <c r="GG177" s="44"/>
      <c r="GH177" s="44"/>
      <c r="GI177" s="44"/>
      <c r="GJ177" s="44"/>
      <c r="GK177" s="44"/>
      <c r="GL177" s="44"/>
      <c r="GM177" s="44"/>
      <c r="GN177" s="44"/>
      <c r="GO177" s="44"/>
      <c r="GP177" s="44"/>
      <c r="GQ177" s="44"/>
      <c r="GR177" s="44"/>
      <c r="GS177" s="44"/>
      <c r="GT177" s="44"/>
      <c r="GU177" s="44"/>
      <c r="GV177" s="44"/>
      <c r="GW177" s="44"/>
      <c r="GX177" s="44"/>
      <c r="GY177" s="44"/>
      <c r="GZ177" s="44"/>
      <c r="HA177" s="44"/>
      <c r="HB177" s="44"/>
      <c r="HC177" s="44"/>
      <c r="HD177" s="44"/>
      <c r="HE177" s="44"/>
      <c r="HF177" s="44"/>
      <c r="HG177" s="44"/>
      <c r="HH177" s="44"/>
      <c r="HI177" s="44"/>
      <c r="HJ177" s="44"/>
      <c r="HK177" s="44"/>
      <c r="HL177" s="44"/>
      <c r="HM177" s="44"/>
      <c r="HN177" s="44"/>
      <c r="HO177" s="44"/>
      <c r="HP177" s="44"/>
      <c r="HQ177" s="44"/>
      <c r="HR177" s="44"/>
      <c r="HS177" s="44"/>
      <c r="HT177" s="44"/>
      <c r="HU177" s="44"/>
      <c r="HV177" s="44"/>
      <c r="HW177" s="44"/>
      <c r="HX177" s="44"/>
      <c r="HY177" s="44"/>
      <c r="HZ177" s="44"/>
      <c r="IA177" s="44"/>
      <c r="IB177" s="44"/>
      <c r="IC177" s="44"/>
      <c r="ID177" s="44"/>
      <c r="IE177" s="44"/>
      <c r="IF177" s="44"/>
      <c r="IG177" s="44"/>
      <c r="IH177" s="44"/>
      <c r="II177" s="44"/>
      <c r="IJ177" s="44"/>
      <c r="IK177" s="44"/>
      <c r="IL177" s="44"/>
      <c r="IM177" s="44"/>
      <c r="IN177" s="44"/>
      <c r="IO177" s="44"/>
      <c r="IP177" s="44"/>
      <c r="IQ177" s="44"/>
      <c r="IR177" s="44"/>
      <c r="IS177" s="44"/>
      <c r="IT177" s="44"/>
      <c r="IU177" s="44"/>
      <c r="IV177" s="44"/>
      <c r="IW177" s="44"/>
      <c r="IX177" s="44"/>
      <c r="IY177" s="44"/>
      <c r="IZ177" s="44"/>
      <c r="JA177" s="44"/>
      <c r="JB177" s="44"/>
      <c r="JC177" s="44"/>
      <c r="JD177" s="44"/>
      <c r="JE177" s="44"/>
      <c r="JF177" s="44"/>
      <c r="JG177" s="44"/>
      <c r="JH177" s="44"/>
      <c r="JI177" s="44"/>
      <c r="JJ177" s="44"/>
      <c r="JK177" s="44"/>
      <c r="JL177" s="44"/>
      <c r="JM177" s="44"/>
      <c r="JN177" s="44"/>
      <c r="JO177" s="44"/>
      <c r="JP177" s="44"/>
      <c r="JQ177" s="44"/>
      <c r="JR177" s="44"/>
      <c r="JS177" s="44"/>
      <c r="JT177" s="44"/>
      <c r="JU177" s="44"/>
      <c r="JV177" s="44"/>
      <c r="JW177" s="44"/>
      <c r="JX177" s="44"/>
      <c r="JY177" s="44"/>
      <c r="JZ177" s="44"/>
      <c r="KA177" s="44"/>
      <c r="KB177" s="44"/>
      <c r="KC177" s="44"/>
      <c r="KD177" s="44"/>
      <c r="KE177" s="44"/>
      <c r="KF177" s="44"/>
      <c r="KG177" s="44"/>
      <c r="KH177" s="44"/>
      <c r="KI177" s="44"/>
      <c r="KJ177" s="44"/>
      <c r="KK177" s="44"/>
      <c r="KL177" s="44"/>
      <c r="KM177" s="44"/>
      <c r="KN177" s="44"/>
      <c r="KO177" s="44"/>
      <c r="KP177" s="44"/>
      <c r="KQ177" s="44"/>
      <c r="KR177" s="44"/>
      <c r="KS177" s="44"/>
      <c r="KT177" s="44"/>
      <c r="KU177" s="44"/>
      <c r="KV177" s="44"/>
      <c r="KW177" s="44"/>
      <c r="KX177" s="44"/>
      <c r="KY177" s="44"/>
      <c r="KZ177" s="44"/>
      <c r="LA177" s="44"/>
      <c r="LB177" s="44"/>
      <c r="LC177" s="44"/>
      <c r="LD177" s="44"/>
      <c r="LE177" s="44"/>
      <c r="LF177" s="44"/>
      <c r="LG177" s="44"/>
      <c r="LH177" s="44"/>
      <c r="LI177" s="44"/>
      <c r="LJ177" s="44"/>
      <c r="LK177" s="44"/>
      <c r="LL177" s="44"/>
      <c r="LM177" s="44"/>
      <c r="LN177" s="44"/>
      <c r="LO177" s="44"/>
      <c r="LP177" s="44"/>
      <c r="LQ177" s="44"/>
      <c r="LR177" s="44"/>
      <c r="LS177" s="44"/>
      <c r="LT177" s="44"/>
      <c r="LU177" s="44"/>
      <c r="LV177" s="44"/>
      <c r="LW177" s="44"/>
      <c r="LX177" s="44"/>
      <c r="LY177" s="44"/>
      <c r="LZ177" s="44"/>
      <c r="MA177" s="44"/>
      <c r="MB177" s="44"/>
      <c r="MC177" s="44"/>
      <c r="MD177" s="44"/>
      <c r="ME177" s="44"/>
      <c r="MF177" s="44"/>
      <c r="MG177" s="44"/>
      <c r="MH177" s="44"/>
      <c r="MI177" s="44"/>
      <c r="MJ177" s="44"/>
      <c r="MK177" s="44"/>
      <c r="ML177" s="44"/>
      <c r="MM177" s="44"/>
      <c r="MN177" s="44"/>
      <c r="MO177" s="44"/>
      <c r="MP177" s="44"/>
      <c r="MQ177" s="44"/>
      <c r="MR177" s="44"/>
      <c r="MS177" s="44"/>
      <c r="MT177" s="44"/>
      <c r="MU177" s="44"/>
      <c r="MV177" s="44"/>
      <c r="MW177" s="44"/>
      <c r="MX177" s="44"/>
      <c r="MY177" s="44"/>
      <c r="MZ177" s="44"/>
      <c r="NA177" s="44"/>
      <c r="NB177" s="44"/>
      <c r="NC177" s="44"/>
      <c r="ND177" s="44"/>
      <c r="NE177" s="44"/>
      <c r="NF177" s="44"/>
      <c r="NG177" s="44"/>
      <c r="NH177" s="44"/>
      <c r="NI177" s="44"/>
      <c r="NJ177" s="44"/>
      <c r="NK177" s="44"/>
      <c r="NL177" s="44"/>
      <c r="NM177" s="44"/>
      <c r="NN177" s="44"/>
      <c r="NO177" s="44"/>
      <c r="NP177" s="44"/>
      <c r="NQ177" s="44"/>
      <c r="NR177" s="44"/>
      <c r="NS177" s="44"/>
      <c r="NT177" s="44"/>
      <c r="NU177" s="44"/>
      <c r="NV177" s="44"/>
      <c r="NW177" s="44"/>
      <c r="NX177" s="44"/>
      <c r="NY177" s="44"/>
      <c r="NZ177" s="44"/>
      <c r="OA177" s="44"/>
      <c r="OB177" s="44"/>
      <c r="OC177" s="44"/>
      <c r="OD177" s="44"/>
      <c r="OE177" s="44"/>
      <c r="OF177" s="44"/>
      <c r="OG177" s="44"/>
      <c r="OH177" s="44"/>
      <c r="OI177" s="44"/>
      <c r="OJ177" s="44"/>
      <c r="OK177" s="44"/>
      <c r="OL177" s="44"/>
      <c r="OM177" s="44"/>
      <c r="ON177" s="44"/>
      <c r="OO177" s="44"/>
      <c r="OP177" s="44"/>
      <c r="OQ177" s="44"/>
      <c r="OR177" s="44"/>
      <c r="OS177" s="44"/>
      <c r="OT177" s="44"/>
      <c r="OU177" s="44"/>
      <c r="OV177" s="44"/>
      <c r="OW177" s="44"/>
      <c r="OX177" s="44"/>
      <c r="OY177" s="44"/>
      <c r="OZ177" s="44"/>
      <c r="PA177" s="44"/>
      <c r="PB177" s="44"/>
      <c r="PC177" s="44"/>
      <c r="PD177" s="44"/>
      <c r="PE177" s="44"/>
      <c r="PF177" s="44"/>
      <c r="PG177" s="44"/>
      <c r="PH177" s="44"/>
      <c r="PI177" s="44"/>
      <c r="PJ177" s="44"/>
      <c r="PK177" s="44"/>
      <c r="PL177" s="44"/>
      <c r="PM177" s="44"/>
      <c r="PN177" s="44"/>
      <c r="PO177" s="44"/>
      <c r="PP177" s="44"/>
      <c r="PQ177" s="44"/>
      <c r="PR177" s="44"/>
      <c r="PS177" s="44"/>
      <c r="PT177" s="44"/>
      <c r="PU177" s="44"/>
      <c r="PV177" s="44"/>
      <c r="PW177" s="44"/>
      <c r="PX177" s="44"/>
      <c r="PY177" s="44"/>
      <c r="PZ177" s="44"/>
      <c r="QA177" s="44"/>
      <c r="QB177" s="44"/>
      <c r="QC177" s="44"/>
      <c r="QD177" s="44"/>
      <c r="QE177" s="44"/>
      <c r="QF177" s="44"/>
      <c r="QG177" s="44"/>
      <c r="QH177" s="44"/>
      <c r="QI177" s="44"/>
      <c r="QJ177" s="44"/>
      <c r="QK177" s="44"/>
      <c r="QL177" s="44"/>
      <c r="QM177" s="44"/>
      <c r="QN177" s="44"/>
      <c r="QO177" s="44"/>
      <c r="QP177" s="44"/>
      <c r="QQ177" s="44"/>
      <c r="QR177" s="44"/>
      <c r="QS177" s="44"/>
      <c r="QT177" s="44"/>
      <c r="QU177" s="44"/>
      <c r="QV177" s="44"/>
      <c r="QW177" s="44"/>
      <c r="QX177" s="44"/>
      <c r="QY177" s="44"/>
      <c r="QZ177" s="44"/>
      <c r="RA177" s="44"/>
      <c r="RB177" s="44"/>
      <c r="RC177" s="44"/>
      <c r="RD177" s="44"/>
      <c r="RE177" s="44"/>
      <c r="RF177" s="44"/>
      <c r="RG177" s="44"/>
      <c r="RH177" s="44"/>
      <c r="RI177" s="44"/>
      <c r="RJ177" s="44"/>
      <c r="RK177" s="44"/>
      <c r="RL177" s="44"/>
      <c r="RM177" s="44"/>
      <c r="RN177" s="44"/>
      <c r="RO177" s="44"/>
      <c r="RP177" s="44"/>
      <c r="RQ177" s="44"/>
      <c r="RR177" s="44"/>
      <c r="RS177" s="44"/>
      <c r="RT177" s="44"/>
      <c r="RU177" s="44"/>
      <c r="RV177" s="44"/>
      <c r="RW177" s="44"/>
      <c r="RX177" s="44"/>
      <c r="RY177" s="44"/>
      <c r="RZ177" s="44"/>
      <c r="SA177" s="44"/>
      <c r="SB177" s="44"/>
      <c r="SC177" s="44"/>
      <c r="SD177" s="44"/>
      <c r="SE177" s="44"/>
      <c r="SF177" s="44"/>
      <c r="SG177" s="44"/>
      <c r="SH177" s="44"/>
      <c r="SM177">
        <f>'GRR Data'!A173</f>
        <v>0</v>
      </c>
    </row>
    <row r="178" spans="1:507">
      <c r="A178" s="295">
        <v>99</v>
      </c>
      <c r="B178" s="40"/>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44"/>
      <c r="BQ178" s="44"/>
      <c r="BR178" s="44"/>
      <c r="BS178" s="44"/>
      <c r="BT178" s="44"/>
      <c r="BU178" s="44"/>
      <c r="BV178" s="44"/>
      <c r="BW178" s="44"/>
      <c r="BX178" s="44"/>
      <c r="BY178" s="44"/>
      <c r="BZ178" s="44"/>
      <c r="CA178" s="44"/>
      <c r="CB178" s="44"/>
      <c r="CC178" s="44"/>
      <c r="CD178" s="44"/>
      <c r="CE178" s="44"/>
      <c r="CF178" s="44"/>
      <c r="CG178" s="44"/>
      <c r="CH178" s="44"/>
      <c r="CI178" s="44"/>
      <c r="CJ178" s="44"/>
      <c r="CK178" s="44"/>
      <c r="CL178" s="44"/>
      <c r="CM178" s="44"/>
      <c r="CN178" s="44"/>
      <c r="CO178" s="44"/>
      <c r="CP178" s="44"/>
      <c r="CQ178" s="44"/>
      <c r="CR178" s="44"/>
      <c r="CS178" s="44"/>
      <c r="CT178" s="44"/>
      <c r="CU178" s="44"/>
      <c r="CV178" s="44"/>
      <c r="CW178" s="44"/>
      <c r="CX178" s="44"/>
      <c r="CY178" s="44"/>
      <c r="CZ178" s="44"/>
      <c r="DA178" s="44"/>
      <c r="DB178" s="44"/>
      <c r="DC178" s="44"/>
      <c r="DD178" s="44"/>
      <c r="DE178" s="44"/>
      <c r="DF178" s="44"/>
      <c r="DG178" s="44"/>
      <c r="DH178" s="44"/>
      <c r="DI178" s="44"/>
      <c r="DJ178" s="44"/>
      <c r="DK178" s="44"/>
      <c r="DL178" s="44"/>
      <c r="DM178" s="44"/>
      <c r="DN178" s="44"/>
      <c r="DO178" s="44"/>
      <c r="DP178" s="44"/>
      <c r="DQ178" s="44"/>
      <c r="DR178" s="44"/>
      <c r="DS178" s="44"/>
      <c r="DT178" s="44"/>
      <c r="DU178" s="44"/>
      <c r="DV178" s="44"/>
      <c r="DW178" s="44"/>
      <c r="DX178" s="44"/>
      <c r="DY178" s="44"/>
      <c r="DZ178" s="44"/>
      <c r="EA178" s="44"/>
      <c r="EB178" s="44"/>
      <c r="EC178" s="44"/>
      <c r="ED178" s="44"/>
      <c r="EE178" s="44"/>
      <c r="EF178" s="44"/>
      <c r="EG178" s="44"/>
      <c r="EH178" s="44"/>
      <c r="EI178" s="44"/>
      <c r="EJ178" s="44"/>
      <c r="EK178" s="44"/>
      <c r="EL178" s="44"/>
      <c r="EM178" s="44"/>
      <c r="EN178" s="44"/>
      <c r="EO178" s="44"/>
      <c r="EP178" s="44"/>
      <c r="EQ178" s="44"/>
      <c r="ER178" s="44"/>
      <c r="ES178" s="44"/>
      <c r="ET178" s="44"/>
      <c r="EU178" s="44"/>
      <c r="EV178" s="44"/>
      <c r="EW178" s="44"/>
      <c r="EX178" s="44"/>
      <c r="EY178" s="44"/>
      <c r="EZ178" s="44"/>
      <c r="FA178" s="44"/>
      <c r="FB178" s="44"/>
      <c r="FC178" s="44"/>
      <c r="FD178" s="44"/>
      <c r="FE178" s="44"/>
      <c r="FF178" s="44"/>
      <c r="FG178" s="44"/>
      <c r="FH178" s="44"/>
      <c r="FI178" s="44"/>
      <c r="FJ178" s="44"/>
      <c r="FK178" s="44"/>
      <c r="FL178" s="44"/>
      <c r="FM178" s="44"/>
      <c r="FN178" s="44"/>
      <c r="FO178" s="44"/>
      <c r="FP178" s="44"/>
      <c r="FQ178" s="44"/>
      <c r="FR178" s="44"/>
      <c r="FS178" s="44"/>
      <c r="FT178" s="44"/>
      <c r="FU178" s="44"/>
      <c r="FV178" s="44"/>
      <c r="FW178" s="44"/>
      <c r="FX178" s="44"/>
      <c r="FY178" s="44"/>
      <c r="FZ178" s="44"/>
      <c r="GA178" s="44"/>
      <c r="GB178" s="44"/>
      <c r="GC178" s="44"/>
      <c r="GD178" s="44"/>
      <c r="GE178" s="44"/>
      <c r="GF178" s="44"/>
      <c r="GG178" s="44"/>
      <c r="GH178" s="44"/>
      <c r="GI178" s="44"/>
      <c r="GJ178" s="44"/>
      <c r="GK178" s="44"/>
      <c r="GL178" s="44"/>
      <c r="GM178" s="44"/>
      <c r="GN178" s="44"/>
      <c r="GO178" s="44"/>
      <c r="GP178" s="44"/>
      <c r="GQ178" s="44"/>
      <c r="GR178" s="44"/>
      <c r="GS178" s="44"/>
      <c r="GT178" s="44"/>
      <c r="GU178" s="44"/>
      <c r="GV178" s="44"/>
      <c r="GW178" s="44"/>
      <c r="GX178" s="44"/>
      <c r="GY178" s="44"/>
      <c r="GZ178" s="44"/>
      <c r="HA178" s="44"/>
      <c r="HB178" s="44"/>
      <c r="HC178" s="44"/>
      <c r="HD178" s="44"/>
      <c r="HE178" s="44"/>
      <c r="HF178" s="44"/>
      <c r="HG178" s="44"/>
      <c r="HH178" s="44"/>
      <c r="HI178" s="44"/>
      <c r="HJ178" s="44"/>
      <c r="HK178" s="44"/>
      <c r="HL178" s="44"/>
      <c r="HM178" s="44"/>
      <c r="HN178" s="44"/>
      <c r="HO178" s="44"/>
      <c r="HP178" s="44"/>
      <c r="HQ178" s="44"/>
      <c r="HR178" s="44"/>
      <c r="HS178" s="44"/>
      <c r="HT178" s="44"/>
      <c r="HU178" s="44"/>
      <c r="HV178" s="44"/>
      <c r="HW178" s="44"/>
      <c r="HX178" s="44"/>
      <c r="HY178" s="44"/>
      <c r="HZ178" s="44"/>
      <c r="IA178" s="44"/>
      <c r="IB178" s="44"/>
      <c r="IC178" s="44"/>
      <c r="ID178" s="44"/>
      <c r="IE178" s="44"/>
      <c r="IF178" s="44"/>
      <c r="IG178" s="44"/>
      <c r="IH178" s="44"/>
      <c r="II178" s="44"/>
      <c r="IJ178" s="44"/>
      <c r="IK178" s="44"/>
      <c r="IL178" s="44"/>
      <c r="IM178" s="44"/>
      <c r="IN178" s="44"/>
      <c r="IO178" s="44"/>
      <c r="IP178" s="44"/>
      <c r="IQ178" s="44"/>
      <c r="IR178" s="44"/>
      <c r="IS178" s="44"/>
      <c r="IT178" s="44"/>
      <c r="IU178" s="44"/>
      <c r="IV178" s="44"/>
      <c r="IW178" s="44"/>
      <c r="IX178" s="44"/>
      <c r="IY178" s="44"/>
      <c r="IZ178" s="44"/>
      <c r="JA178" s="44"/>
      <c r="JB178" s="44"/>
      <c r="JC178" s="44"/>
      <c r="JD178" s="44"/>
      <c r="JE178" s="44"/>
      <c r="JF178" s="44"/>
      <c r="JG178" s="44"/>
      <c r="JH178" s="44"/>
      <c r="JI178" s="44"/>
      <c r="JJ178" s="44"/>
      <c r="JK178" s="44"/>
      <c r="JL178" s="44"/>
      <c r="JM178" s="44"/>
      <c r="JN178" s="44"/>
      <c r="JO178" s="44"/>
      <c r="JP178" s="44"/>
      <c r="JQ178" s="44"/>
      <c r="JR178" s="44"/>
      <c r="JS178" s="44"/>
      <c r="JT178" s="44"/>
      <c r="JU178" s="44"/>
      <c r="JV178" s="44"/>
      <c r="JW178" s="44"/>
      <c r="JX178" s="44"/>
      <c r="JY178" s="44"/>
      <c r="JZ178" s="44"/>
      <c r="KA178" s="44"/>
      <c r="KB178" s="44"/>
      <c r="KC178" s="44"/>
      <c r="KD178" s="44"/>
      <c r="KE178" s="44"/>
      <c r="KF178" s="44"/>
      <c r="KG178" s="44"/>
      <c r="KH178" s="44"/>
      <c r="KI178" s="44"/>
      <c r="KJ178" s="44"/>
      <c r="KK178" s="44"/>
      <c r="KL178" s="44"/>
      <c r="KM178" s="44"/>
      <c r="KN178" s="44"/>
      <c r="KO178" s="44"/>
      <c r="KP178" s="44"/>
      <c r="KQ178" s="44"/>
      <c r="KR178" s="44"/>
      <c r="KS178" s="44"/>
      <c r="KT178" s="44"/>
      <c r="KU178" s="44"/>
      <c r="KV178" s="44"/>
      <c r="KW178" s="44"/>
      <c r="KX178" s="44"/>
      <c r="KY178" s="44"/>
      <c r="KZ178" s="44"/>
      <c r="LA178" s="44"/>
      <c r="LB178" s="44"/>
      <c r="LC178" s="44"/>
      <c r="LD178" s="44"/>
      <c r="LE178" s="44"/>
      <c r="LF178" s="44"/>
      <c r="LG178" s="44"/>
      <c r="LH178" s="44"/>
      <c r="LI178" s="44"/>
      <c r="LJ178" s="44"/>
      <c r="LK178" s="44"/>
      <c r="LL178" s="44"/>
      <c r="LM178" s="44"/>
      <c r="LN178" s="44"/>
      <c r="LO178" s="44"/>
      <c r="LP178" s="44"/>
      <c r="LQ178" s="44"/>
      <c r="LR178" s="44"/>
      <c r="LS178" s="44"/>
      <c r="LT178" s="44"/>
      <c r="LU178" s="44"/>
      <c r="LV178" s="44"/>
      <c r="LW178" s="44"/>
      <c r="LX178" s="44"/>
      <c r="LY178" s="44"/>
      <c r="LZ178" s="44"/>
      <c r="MA178" s="44"/>
      <c r="MB178" s="44"/>
      <c r="MC178" s="44"/>
      <c r="MD178" s="44"/>
      <c r="ME178" s="44"/>
      <c r="MF178" s="44"/>
      <c r="MG178" s="44"/>
      <c r="MH178" s="44"/>
      <c r="MI178" s="44"/>
      <c r="MJ178" s="44"/>
      <c r="MK178" s="44"/>
      <c r="ML178" s="44"/>
      <c r="MM178" s="44"/>
      <c r="MN178" s="44"/>
      <c r="MO178" s="44"/>
      <c r="MP178" s="44"/>
      <c r="MQ178" s="44"/>
      <c r="MR178" s="44"/>
      <c r="MS178" s="44"/>
      <c r="MT178" s="44"/>
      <c r="MU178" s="44"/>
      <c r="MV178" s="44"/>
      <c r="MW178" s="44"/>
      <c r="MX178" s="44"/>
      <c r="MY178" s="44"/>
      <c r="MZ178" s="44"/>
      <c r="NA178" s="44"/>
      <c r="NB178" s="44"/>
      <c r="NC178" s="44"/>
      <c r="ND178" s="44"/>
      <c r="NE178" s="44"/>
      <c r="NF178" s="44"/>
      <c r="NG178" s="44"/>
      <c r="NH178" s="44"/>
      <c r="NI178" s="44"/>
      <c r="NJ178" s="44"/>
      <c r="NK178" s="44"/>
      <c r="NL178" s="44"/>
      <c r="NM178" s="44"/>
      <c r="NN178" s="44"/>
      <c r="NO178" s="44"/>
      <c r="NP178" s="44"/>
      <c r="NQ178" s="44"/>
      <c r="NR178" s="44"/>
      <c r="NS178" s="44"/>
      <c r="NT178" s="44"/>
      <c r="NU178" s="44"/>
      <c r="NV178" s="44"/>
      <c r="NW178" s="44"/>
      <c r="NX178" s="44"/>
      <c r="NY178" s="44"/>
      <c r="NZ178" s="44"/>
      <c r="OA178" s="44"/>
      <c r="OB178" s="44"/>
      <c r="OC178" s="44"/>
      <c r="OD178" s="44"/>
      <c r="OE178" s="44"/>
      <c r="OF178" s="44"/>
      <c r="OG178" s="44"/>
      <c r="OH178" s="44"/>
      <c r="OI178" s="44"/>
      <c r="OJ178" s="44"/>
      <c r="OK178" s="44"/>
      <c r="OL178" s="44"/>
      <c r="OM178" s="44"/>
      <c r="ON178" s="44"/>
      <c r="OO178" s="44"/>
      <c r="OP178" s="44"/>
      <c r="OQ178" s="44"/>
      <c r="OR178" s="44"/>
      <c r="OS178" s="44"/>
      <c r="OT178" s="44"/>
      <c r="OU178" s="44"/>
      <c r="OV178" s="44"/>
      <c r="OW178" s="44"/>
      <c r="OX178" s="44"/>
      <c r="OY178" s="44"/>
      <c r="OZ178" s="44"/>
      <c r="PA178" s="44"/>
      <c r="PB178" s="44"/>
      <c r="PC178" s="44"/>
      <c r="PD178" s="44"/>
      <c r="PE178" s="44"/>
      <c r="PF178" s="44"/>
      <c r="PG178" s="44"/>
      <c r="PH178" s="44"/>
      <c r="PI178" s="44"/>
      <c r="PJ178" s="44"/>
      <c r="PK178" s="44"/>
      <c r="PL178" s="44"/>
      <c r="PM178" s="44"/>
      <c r="PN178" s="44"/>
      <c r="PO178" s="44"/>
      <c r="PP178" s="44"/>
      <c r="PQ178" s="44"/>
      <c r="PR178" s="44"/>
      <c r="PS178" s="44"/>
      <c r="PT178" s="44"/>
      <c r="PU178" s="44"/>
      <c r="PV178" s="44"/>
      <c r="PW178" s="44"/>
      <c r="PX178" s="44"/>
      <c r="PY178" s="44"/>
      <c r="PZ178" s="44"/>
      <c r="QA178" s="44"/>
      <c r="QB178" s="44"/>
      <c r="QC178" s="44"/>
      <c r="QD178" s="44"/>
      <c r="QE178" s="44"/>
      <c r="QF178" s="44"/>
      <c r="QG178" s="44"/>
      <c r="QH178" s="44"/>
      <c r="QI178" s="44"/>
      <c r="QJ178" s="44"/>
      <c r="QK178" s="44"/>
      <c r="QL178" s="44"/>
      <c r="QM178" s="44"/>
      <c r="QN178" s="44"/>
      <c r="QO178" s="44"/>
      <c r="QP178" s="44"/>
      <c r="QQ178" s="44"/>
      <c r="QR178" s="44"/>
      <c r="QS178" s="44"/>
      <c r="QT178" s="44"/>
      <c r="QU178" s="44"/>
      <c r="QV178" s="44"/>
      <c r="QW178" s="44"/>
      <c r="QX178" s="44"/>
      <c r="QY178" s="44"/>
      <c r="QZ178" s="44"/>
      <c r="RA178" s="44"/>
      <c r="RB178" s="44"/>
      <c r="RC178" s="44"/>
      <c r="RD178" s="44"/>
      <c r="RE178" s="44"/>
      <c r="RF178" s="44"/>
      <c r="RG178" s="44"/>
      <c r="RH178" s="44"/>
      <c r="RI178" s="44"/>
      <c r="RJ178" s="44"/>
      <c r="RK178" s="44"/>
      <c r="RL178" s="44"/>
      <c r="RM178" s="44"/>
      <c r="RN178" s="44"/>
      <c r="RO178" s="44"/>
      <c r="RP178" s="44"/>
      <c r="RQ178" s="44"/>
      <c r="RR178" s="44"/>
      <c r="RS178" s="44"/>
      <c r="RT178" s="44"/>
      <c r="RU178" s="44"/>
      <c r="RV178" s="44"/>
      <c r="RW178" s="44"/>
      <c r="RX178" s="44"/>
      <c r="RY178" s="44"/>
      <c r="RZ178" s="44"/>
      <c r="SA178" s="44"/>
      <c r="SB178" s="44"/>
      <c r="SC178" s="44"/>
      <c r="SD178" s="44"/>
      <c r="SE178" s="44"/>
      <c r="SF178" s="44"/>
      <c r="SG178" s="44"/>
      <c r="SH178" s="44"/>
      <c r="SM178">
        <f>'GRR Data'!A174</f>
        <v>0</v>
      </c>
    </row>
    <row r="179" spans="1:507">
      <c r="A179" s="295">
        <v>100</v>
      </c>
      <c r="B179" s="40"/>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44"/>
      <c r="BQ179" s="44"/>
      <c r="BR179" s="44"/>
      <c r="BS179" s="44"/>
      <c r="BT179" s="44"/>
      <c r="BU179" s="44"/>
      <c r="BV179" s="44"/>
      <c r="BW179" s="44"/>
      <c r="BX179" s="44"/>
      <c r="BY179" s="44"/>
      <c r="BZ179" s="44"/>
      <c r="CA179" s="44"/>
      <c r="CB179" s="44"/>
      <c r="CC179" s="44"/>
      <c r="CD179" s="44"/>
      <c r="CE179" s="44"/>
      <c r="CF179" s="44"/>
      <c r="CG179" s="44"/>
      <c r="CH179" s="44"/>
      <c r="CI179" s="44"/>
      <c r="CJ179" s="44"/>
      <c r="CK179" s="44"/>
      <c r="CL179" s="44"/>
      <c r="CM179" s="44"/>
      <c r="CN179" s="44"/>
      <c r="CO179" s="44"/>
      <c r="CP179" s="44"/>
      <c r="CQ179" s="44"/>
      <c r="CR179" s="44"/>
      <c r="CS179" s="44"/>
      <c r="CT179" s="44"/>
      <c r="CU179" s="44"/>
      <c r="CV179" s="44"/>
      <c r="CW179" s="44"/>
      <c r="CX179" s="44"/>
      <c r="CY179" s="44"/>
      <c r="CZ179" s="44"/>
      <c r="DA179" s="44"/>
      <c r="DB179" s="44"/>
      <c r="DC179" s="44"/>
      <c r="DD179" s="44"/>
      <c r="DE179" s="44"/>
      <c r="DF179" s="44"/>
      <c r="DG179" s="44"/>
      <c r="DH179" s="44"/>
      <c r="DI179" s="44"/>
      <c r="DJ179" s="44"/>
      <c r="DK179" s="44"/>
      <c r="DL179" s="44"/>
      <c r="DM179" s="44"/>
      <c r="DN179" s="44"/>
      <c r="DO179" s="44"/>
      <c r="DP179" s="44"/>
      <c r="DQ179" s="44"/>
      <c r="DR179" s="44"/>
      <c r="DS179" s="44"/>
      <c r="DT179" s="44"/>
      <c r="DU179" s="44"/>
      <c r="DV179" s="44"/>
      <c r="DW179" s="44"/>
      <c r="DX179" s="44"/>
      <c r="DY179" s="44"/>
      <c r="DZ179" s="44"/>
      <c r="EA179" s="44"/>
      <c r="EB179" s="44"/>
      <c r="EC179" s="44"/>
      <c r="ED179" s="44"/>
      <c r="EE179" s="44"/>
      <c r="EF179" s="44"/>
      <c r="EG179" s="44"/>
      <c r="EH179" s="44"/>
      <c r="EI179" s="44"/>
      <c r="EJ179" s="44"/>
      <c r="EK179" s="44"/>
      <c r="EL179" s="44"/>
      <c r="EM179" s="44"/>
      <c r="EN179" s="44"/>
      <c r="EO179" s="44"/>
      <c r="EP179" s="44"/>
      <c r="EQ179" s="44"/>
      <c r="ER179" s="44"/>
      <c r="ES179" s="44"/>
      <c r="ET179" s="44"/>
      <c r="EU179" s="44"/>
      <c r="EV179" s="44"/>
      <c r="EW179" s="44"/>
      <c r="EX179" s="44"/>
      <c r="EY179" s="44"/>
      <c r="EZ179" s="44"/>
      <c r="FA179" s="44"/>
      <c r="FB179" s="44"/>
      <c r="FC179" s="44"/>
      <c r="FD179" s="44"/>
      <c r="FE179" s="44"/>
      <c r="FF179" s="44"/>
      <c r="FG179" s="44"/>
      <c r="FH179" s="44"/>
      <c r="FI179" s="44"/>
      <c r="FJ179" s="44"/>
      <c r="FK179" s="44"/>
      <c r="FL179" s="44"/>
      <c r="FM179" s="44"/>
      <c r="FN179" s="44"/>
      <c r="FO179" s="44"/>
      <c r="FP179" s="44"/>
      <c r="FQ179" s="44"/>
      <c r="FR179" s="44"/>
      <c r="FS179" s="44"/>
      <c r="FT179" s="44"/>
      <c r="FU179" s="44"/>
      <c r="FV179" s="44"/>
      <c r="FW179" s="44"/>
      <c r="FX179" s="44"/>
      <c r="FY179" s="44"/>
      <c r="FZ179" s="44"/>
      <c r="GA179" s="44"/>
      <c r="GB179" s="44"/>
      <c r="GC179" s="44"/>
      <c r="GD179" s="44"/>
      <c r="GE179" s="44"/>
      <c r="GF179" s="44"/>
      <c r="GG179" s="44"/>
      <c r="GH179" s="44"/>
      <c r="GI179" s="44"/>
      <c r="GJ179" s="44"/>
      <c r="GK179" s="44"/>
      <c r="GL179" s="44"/>
      <c r="GM179" s="44"/>
      <c r="GN179" s="44"/>
      <c r="GO179" s="44"/>
      <c r="GP179" s="44"/>
      <c r="GQ179" s="44"/>
      <c r="GR179" s="44"/>
      <c r="GS179" s="44"/>
      <c r="GT179" s="44"/>
      <c r="GU179" s="44"/>
      <c r="GV179" s="44"/>
      <c r="GW179" s="44"/>
      <c r="GX179" s="44"/>
      <c r="GY179" s="44"/>
      <c r="GZ179" s="44"/>
      <c r="HA179" s="44"/>
      <c r="HB179" s="44"/>
      <c r="HC179" s="44"/>
      <c r="HD179" s="44"/>
      <c r="HE179" s="44"/>
      <c r="HF179" s="44"/>
      <c r="HG179" s="44"/>
      <c r="HH179" s="44"/>
      <c r="HI179" s="44"/>
      <c r="HJ179" s="44"/>
      <c r="HK179" s="44"/>
      <c r="HL179" s="44"/>
      <c r="HM179" s="44"/>
      <c r="HN179" s="44"/>
      <c r="HO179" s="44"/>
      <c r="HP179" s="44"/>
      <c r="HQ179" s="44"/>
      <c r="HR179" s="44"/>
      <c r="HS179" s="44"/>
      <c r="HT179" s="44"/>
      <c r="HU179" s="44"/>
      <c r="HV179" s="44"/>
      <c r="HW179" s="44"/>
      <c r="HX179" s="44"/>
      <c r="HY179" s="44"/>
      <c r="HZ179" s="44"/>
      <c r="IA179" s="44"/>
      <c r="IB179" s="44"/>
      <c r="IC179" s="44"/>
      <c r="ID179" s="44"/>
      <c r="IE179" s="44"/>
      <c r="IF179" s="44"/>
      <c r="IG179" s="44"/>
      <c r="IH179" s="44"/>
      <c r="II179" s="44"/>
      <c r="IJ179" s="44"/>
      <c r="IK179" s="44"/>
      <c r="IL179" s="44"/>
      <c r="IM179" s="44"/>
      <c r="IN179" s="44"/>
      <c r="IO179" s="44"/>
      <c r="IP179" s="44"/>
      <c r="IQ179" s="44"/>
      <c r="IR179" s="44"/>
      <c r="IS179" s="44"/>
      <c r="IT179" s="44"/>
      <c r="IU179" s="44"/>
      <c r="IV179" s="44"/>
      <c r="IW179" s="44"/>
      <c r="IX179" s="44"/>
      <c r="IY179" s="44"/>
      <c r="IZ179" s="44"/>
      <c r="JA179" s="44"/>
      <c r="JB179" s="44"/>
      <c r="JC179" s="44"/>
      <c r="JD179" s="44"/>
      <c r="JE179" s="44"/>
      <c r="JF179" s="44"/>
      <c r="JG179" s="44"/>
      <c r="JH179" s="44"/>
      <c r="JI179" s="44"/>
      <c r="JJ179" s="44"/>
      <c r="JK179" s="44"/>
      <c r="JL179" s="44"/>
      <c r="JM179" s="44"/>
      <c r="JN179" s="44"/>
      <c r="JO179" s="44"/>
      <c r="JP179" s="44"/>
      <c r="JQ179" s="44"/>
      <c r="JR179" s="44"/>
      <c r="JS179" s="44"/>
      <c r="JT179" s="44"/>
      <c r="JU179" s="44"/>
      <c r="JV179" s="44"/>
      <c r="JW179" s="44"/>
      <c r="JX179" s="44"/>
      <c r="JY179" s="44"/>
      <c r="JZ179" s="44"/>
      <c r="KA179" s="44"/>
      <c r="KB179" s="44"/>
      <c r="KC179" s="44"/>
      <c r="KD179" s="44"/>
      <c r="KE179" s="44"/>
      <c r="KF179" s="44"/>
      <c r="KG179" s="44"/>
      <c r="KH179" s="44"/>
      <c r="KI179" s="44"/>
      <c r="KJ179" s="44"/>
      <c r="KK179" s="44"/>
      <c r="KL179" s="44"/>
      <c r="KM179" s="44"/>
      <c r="KN179" s="44"/>
      <c r="KO179" s="44"/>
      <c r="KP179" s="44"/>
      <c r="KQ179" s="44"/>
      <c r="KR179" s="44"/>
      <c r="KS179" s="44"/>
      <c r="KT179" s="44"/>
      <c r="KU179" s="44"/>
      <c r="KV179" s="44"/>
      <c r="KW179" s="44"/>
      <c r="KX179" s="44"/>
      <c r="KY179" s="44"/>
      <c r="KZ179" s="44"/>
      <c r="LA179" s="44"/>
      <c r="LB179" s="44"/>
      <c r="LC179" s="44"/>
      <c r="LD179" s="44"/>
      <c r="LE179" s="44"/>
      <c r="LF179" s="44"/>
      <c r="LG179" s="44"/>
      <c r="LH179" s="44"/>
      <c r="LI179" s="44"/>
      <c r="LJ179" s="44"/>
      <c r="LK179" s="44"/>
      <c r="LL179" s="44"/>
      <c r="LM179" s="44"/>
      <c r="LN179" s="44"/>
      <c r="LO179" s="44"/>
      <c r="LP179" s="44"/>
      <c r="LQ179" s="44"/>
      <c r="LR179" s="44"/>
      <c r="LS179" s="44"/>
      <c r="LT179" s="44"/>
      <c r="LU179" s="44"/>
      <c r="LV179" s="44"/>
      <c r="LW179" s="44"/>
      <c r="LX179" s="44"/>
      <c r="LY179" s="44"/>
      <c r="LZ179" s="44"/>
      <c r="MA179" s="44"/>
      <c r="MB179" s="44"/>
      <c r="MC179" s="44"/>
      <c r="MD179" s="44"/>
      <c r="ME179" s="44"/>
      <c r="MF179" s="44"/>
      <c r="MG179" s="44"/>
      <c r="MH179" s="44"/>
      <c r="MI179" s="44"/>
      <c r="MJ179" s="44"/>
      <c r="MK179" s="44"/>
      <c r="ML179" s="44"/>
      <c r="MM179" s="44"/>
      <c r="MN179" s="44"/>
      <c r="MO179" s="44"/>
      <c r="MP179" s="44"/>
      <c r="MQ179" s="44"/>
      <c r="MR179" s="44"/>
      <c r="MS179" s="44"/>
      <c r="MT179" s="44"/>
      <c r="MU179" s="44"/>
      <c r="MV179" s="44"/>
      <c r="MW179" s="44"/>
      <c r="MX179" s="44"/>
      <c r="MY179" s="44"/>
      <c r="MZ179" s="44"/>
      <c r="NA179" s="44"/>
      <c r="NB179" s="44"/>
      <c r="NC179" s="44"/>
      <c r="ND179" s="44"/>
      <c r="NE179" s="44"/>
      <c r="NF179" s="44"/>
      <c r="NG179" s="44"/>
      <c r="NH179" s="44"/>
      <c r="NI179" s="44"/>
      <c r="NJ179" s="44"/>
      <c r="NK179" s="44"/>
      <c r="NL179" s="44"/>
      <c r="NM179" s="44"/>
      <c r="NN179" s="44"/>
      <c r="NO179" s="44"/>
      <c r="NP179" s="44"/>
      <c r="NQ179" s="44"/>
      <c r="NR179" s="44"/>
      <c r="NS179" s="44"/>
      <c r="NT179" s="44"/>
      <c r="NU179" s="44"/>
      <c r="NV179" s="44"/>
      <c r="NW179" s="44"/>
      <c r="NX179" s="44"/>
      <c r="NY179" s="44"/>
      <c r="NZ179" s="44"/>
      <c r="OA179" s="44"/>
      <c r="OB179" s="44"/>
      <c r="OC179" s="44"/>
      <c r="OD179" s="44"/>
      <c r="OE179" s="44"/>
      <c r="OF179" s="44"/>
      <c r="OG179" s="44"/>
      <c r="OH179" s="44"/>
      <c r="OI179" s="44"/>
      <c r="OJ179" s="44"/>
      <c r="OK179" s="44"/>
      <c r="OL179" s="44"/>
      <c r="OM179" s="44"/>
      <c r="ON179" s="44"/>
      <c r="OO179" s="44"/>
      <c r="OP179" s="44"/>
      <c r="OQ179" s="44"/>
      <c r="OR179" s="44"/>
      <c r="OS179" s="44"/>
      <c r="OT179" s="44"/>
      <c r="OU179" s="44"/>
      <c r="OV179" s="44"/>
      <c r="OW179" s="44"/>
      <c r="OX179" s="44"/>
      <c r="OY179" s="44"/>
      <c r="OZ179" s="44"/>
      <c r="PA179" s="44"/>
      <c r="PB179" s="44"/>
      <c r="PC179" s="44"/>
      <c r="PD179" s="44"/>
      <c r="PE179" s="44"/>
      <c r="PF179" s="44"/>
      <c r="PG179" s="44"/>
      <c r="PH179" s="44"/>
      <c r="PI179" s="44"/>
      <c r="PJ179" s="44"/>
      <c r="PK179" s="44"/>
      <c r="PL179" s="44"/>
      <c r="PM179" s="44"/>
      <c r="PN179" s="44"/>
      <c r="PO179" s="44"/>
      <c r="PP179" s="44"/>
      <c r="PQ179" s="44"/>
      <c r="PR179" s="44"/>
      <c r="PS179" s="44"/>
      <c r="PT179" s="44"/>
      <c r="PU179" s="44"/>
      <c r="PV179" s="44"/>
      <c r="PW179" s="44"/>
      <c r="PX179" s="44"/>
      <c r="PY179" s="44"/>
      <c r="PZ179" s="44"/>
      <c r="QA179" s="44"/>
      <c r="QB179" s="44"/>
      <c r="QC179" s="44"/>
      <c r="QD179" s="44"/>
      <c r="QE179" s="44"/>
      <c r="QF179" s="44"/>
      <c r="QG179" s="44"/>
      <c r="QH179" s="44"/>
      <c r="QI179" s="44"/>
      <c r="QJ179" s="44"/>
      <c r="QK179" s="44"/>
      <c r="QL179" s="44"/>
      <c r="QM179" s="44"/>
      <c r="QN179" s="44"/>
      <c r="QO179" s="44"/>
      <c r="QP179" s="44"/>
      <c r="QQ179" s="44"/>
      <c r="QR179" s="44"/>
      <c r="QS179" s="44"/>
      <c r="QT179" s="44"/>
      <c r="QU179" s="44"/>
      <c r="QV179" s="44"/>
      <c r="QW179" s="44"/>
      <c r="QX179" s="44"/>
      <c r="QY179" s="44"/>
      <c r="QZ179" s="44"/>
      <c r="RA179" s="44"/>
      <c r="RB179" s="44"/>
      <c r="RC179" s="44"/>
      <c r="RD179" s="44"/>
      <c r="RE179" s="44"/>
      <c r="RF179" s="44"/>
      <c r="RG179" s="44"/>
      <c r="RH179" s="44"/>
      <c r="RI179" s="44"/>
      <c r="RJ179" s="44"/>
      <c r="RK179" s="44"/>
      <c r="RL179" s="44"/>
      <c r="RM179" s="44"/>
      <c r="RN179" s="44"/>
      <c r="RO179" s="44"/>
      <c r="RP179" s="44"/>
      <c r="RQ179" s="44"/>
      <c r="RR179" s="44"/>
      <c r="RS179" s="44"/>
      <c r="RT179" s="44"/>
      <c r="RU179" s="44"/>
      <c r="RV179" s="44"/>
      <c r="RW179" s="44"/>
      <c r="RX179" s="44"/>
      <c r="RY179" s="44"/>
      <c r="RZ179" s="44"/>
      <c r="SA179" s="44"/>
      <c r="SB179" s="44"/>
      <c r="SC179" s="44"/>
      <c r="SD179" s="44"/>
      <c r="SE179" s="44"/>
      <c r="SF179" s="44"/>
      <c r="SG179" s="44"/>
      <c r="SH179" s="44"/>
      <c r="SM179">
        <f>'GRR Data'!A175</f>
        <v>0</v>
      </c>
    </row>
    <row r="180" spans="1:507">
      <c r="SM180">
        <f>'GRR Data'!A176</f>
        <v>0</v>
      </c>
    </row>
    <row r="181" spans="1:507">
      <c r="C181" s="329" t="str">
        <f>C10</f>
        <v>CTF101</v>
      </c>
      <c r="D181" s="329" t="str">
        <f t="shared" ref="D181:BO181" si="242">D79</f>
        <v>CTF201</v>
      </c>
      <c r="E181" s="329" t="str">
        <f t="shared" si="242"/>
        <v>CTF202</v>
      </c>
      <c r="F181" s="329" t="str">
        <f t="shared" si="242"/>
        <v>CTF203</v>
      </c>
      <c r="G181" s="329" t="str">
        <f t="shared" si="242"/>
        <v>CTF204</v>
      </c>
      <c r="H181" s="329" t="str">
        <f t="shared" si="242"/>
        <v>CTF205</v>
      </c>
      <c r="I181" s="329" t="str">
        <f t="shared" si="242"/>
        <v>CTF207</v>
      </c>
      <c r="J181" s="329" t="str">
        <f t="shared" si="242"/>
        <v>CTF208</v>
      </c>
      <c r="K181" s="329" t="str">
        <f t="shared" si="242"/>
        <v>CTF209</v>
      </c>
      <c r="L181" s="329" t="str">
        <f t="shared" si="242"/>
        <v>CTF210</v>
      </c>
      <c r="M181" s="329" t="str">
        <f t="shared" si="242"/>
        <v>CTF211</v>
      </c>
      <c r="N181" s="329" t="str">
        <f t="shared" si="242"/>
        <v>CTF212</v>
      </c>
      <c r="O181" s="329" t="str">
        <f t="shared" si="242"/>
        <v>CTF213</v>
      </c>
      <c r="P181" s="329" t="str">
        <f t="shared" si="242"/>
        <v>CTF214</v>
      </c>
      <c r="Q181" s="329" t="str">
        <f t="shared" si="242"/>
        <v>CTF215</v>
      </c>
      <c r="R181" s="329" t="str">
        <f t="shared" si="242"/>
        <v>CTF216</v>
      </c>
      <c r="S181" s="329" t="str">
        <f t="shared" si="242"/>
        <v>CTF217</v>
      </c>
      <c r="T181" s="329" t="str">
        <f t="shared" si="242"/>
        <v>CTF218</v>
      </c>
      <c r="U181" s="329" t="str">
        <f t="shared" si="242"/>
        <v>CTF219</v>
      </c>
      <c r="V181" s="329" t="str">
        <f t="shared" si="242"/>
        <v>CTF221</v>
      </c>
      <c r="W181" s="329" t="str">
        <f t="shared" si="242"/>
        <v>CTF222</v>
      </c>
      <c r="X181" s="329" t="str">
        <f t="shared" si="242"/>
        <v>CTF223</v>
      </c>
      <c r="Y181" s="329" t="str">
        <f t="shared" si="242"/>
        <v>CTF224</v>
      </c>
      <c r="Z181" s="329" t="str">
        <f t="shared" si="242"/>
        <v>CTF225</v>
      </c>
      <c r="AA181" s="329" t="str">
        <f t="shared" si="242"/>
        <v>CTF227</v>
      </c>
      <c r="AB181" s="329" t="str">
        <f t="shared" si="242"/>
        <v>CTF228</v>
      </c>
      <c r="AC181" s="329" t="str">
        <f t="shared" si="242"/>
        <v>CTF229</v>
      </c>
      <c r="AD181" s="329" t="str">
        <f t="shared" si="242"/>
        <v>CTF230</v>
      </c>
      <c r="AE181" s="329" t="str">
        <f t="shared" si="242"/>
        <v>CTF231</v>
      </c>
      <c r="AF181" s="329" t="str">
        <f t="shared" si="242"/>
        <v>CTF232</v>
      </c>
      <c r="AG181" s="329" t="str">
        <f t="shared" si="242"/>
        <v>CTF233</v>
      </c>
      <c r="AH181" s="329" t="str">
        <f t="shared" si="242"/>
        <v>CTF234</v>
      </c>
      <c r="AI181" s="329" t="str">
        <f t="shared" si="242"/>
        <v>CTF235</v>
      </c>
      <c r="AJ181" s="329" t="str">
        <f t="shared" si="242"/>
        <v>CTF236</v>
      </c>
      <c r="AK181" s="329" t="str">
        <f t="shared" si="242"/>
        <v>CTF237</v>
      </c>
      <c r="AL181" s="329" t="str">
        <f t="shared" si="242"/>
        <v>CTF238</v>
      </c>
      <c r="AM181" s="329" t="str">
        <f t="shared" si="242"/>
        <v>CTF239</v>
      </c>
      <c r="AN181" s="329" t="str">
        <f t="shared" si="242"/>
        <v>CTF241 X1-X4</v>
      </c>
      <c r="AO181" s="329" t="str">
        <f t="shared" si="242"/>
        <v>CTF241 X2-X5</v>
      </c>
      <c r="AP181" s="329" t="str">
        <f t="shared" si="242"/>
        <v>CTF241 X3-X6</v>
      </c>
      <c r="AQ181" s="329" t="str">
        <f t="shared" si="242"/>
        <v>CTF242 Y1-Y4</v>
      </c>
      <c r="AR181" s="329" t="str">
        <f t="shared" si="242"/>
        <v>CTF242 Y2-Y5</v>
      </c>
      <c r="AS181" s="329" t="str">
        <f t="shared" si="242"/>
        <v>CTF242 Y3-Y6</v>
      </c>
      <c r="AT181" s="329" t="str">
        <f t="shared" si="242"/>
        <v>CTF243</v>
      </c>
      <c r="AU181" s="329" t="str">
        <f t="shared" si="242"/>
        <v>CTF243-B1</v>
      </c>
      <c r="AV181" s="329" t="str">
        <f t="shared" si="242"/>
        <v>CTF243-B2</v>
      </c>
      <c r="AW181" s="329" t="str">
        <f t="shared" si="242"/>
        <v>CTF243-B3</v>
      </c>
      <c r="AX181" s="329" t="str">
        <f t="shared" si="242"/>
        <v>CTF243-B4</v>
      </c>
      <c r="AY181" s="329" t="str">
        <f t="shared" si="242"/>
        <v>CTF243-B5</v>
      </c>
      <c r="AZ181" s="329" t="str">
        <f t="shared" si="242"/>
        <v>CTF243-B6</v>
      </c>
      <c r="BA181" s="329" t="str">
        <f t="shared" si="242"/>
        <v>CTF243-B7</v>
      </c>
      <c r="BB181" s="329" t="str">
        <f t="shared" si="242"/>
        <v>CTF243-B8</v>
      </c>
      <c r="BC181" s="329" t="str">
        <f t="shared" si="242"/>
        <v>CTF243-B9</v>
      </c>
      <c r="BD181" s="329" t="str">
        <f t="shared" si="242"/>
        <v>CTF243-B10</v>
      </c>
      <c r="BE181" s="329" t="str">
        <f t="shared" si="242"/>
        <v>CTF243-B11</v>
      </c>
      <c r="BF181" s="329" t="str">
        <f t="shared" si="242"/>
        <v>CTF243-B12</v>
      </c>
      <c r="BG181" s="329" t="str">
        <f t="shared" si="242"/>
        <v>CTF243-B13</v>
      </c>
      <c r="BH181" s="329" t="str">
        <f t="shared" si="242"/>
        <v>CTF243-B14</v>
      </c>
      <c r="BI181" s="329" t="str">
        <f t="shared" si="242"/>
        <v>CTF243-B15</v>
      </c>
      <c r="BJ181" s="329" t="str">
        <f t="shared" si="242"/>
        <v>CTF244</v>
      </c>
      <c r="BK181" s="329" t="str">
        <f t="shared" si="242"/>
        <v>CTF244-X</v>
      </c>
      <c r="BL181" s="329" t="str">
        <f t="shared" si="242"/>
        <v>CTF244-Y</v>
      </c>
      <c r="BM181" s="329" t="str">
        <f t="shared" si="242"/>
        <v>CTF302-A1</v>
      </c>
      <c r="BN181" s="329" t="str">
        <f t="shared" si="242"/>
        <v>CTF302-B1</v>
      </c>
      <c r="BO181" s="329" t="str">
        <f t="shared" si="242"/>
        <v>CTF302-C1</v>
      </c>
      <c r="BP181" s="329" t="str">
        <f t="shared" ref="BP181:EA181" si="243">BP79</f>
        <v>CTF302-D1</v>
      </c>
      <c r="BQ181" s="329" t="str">
        <f t="shared" si="243"/>
        <v>CTF303</v>
      </c>
      <c r="BR181" s="329" t="str">
        <f t="shared" si="243"/>
        <v>CTF303-X</v>
      </c>
      <c r="BS181" s="329" t="str">
        <f t="shared" si="243"/>
        <v>CTF303-Y</v>
      </c>
      <c r="BT181" s="329" t="str">
        <f t="shared" si="243"/>
        <v>CTF304-A1</v>
      </c>
      <c r="BU181" s="329" t="str">
        <f t="shared" si="243"/>
        <v>CTF304-B1</v>
      </c>
      <c r="BV181" s="329" t="str">
        <f t="shared" si="243"/>
        <v>CTF304-C1</v>
      </c>
      <c r="BW181" s="329" t="str">
        <f t="shared" si="243"/>
        <v>CTF304-D1</v>
      </c>
      <c r="BX181" s="329" t="str">
        <f t="shared" si="243"/>
        <v>CTF401-P1</v>
      </c>
      <c r="BY181" s="329" t="str">
        <f t="shared" si="243"/>
        <v>CTF401-P2</v>
      </c>
      <c r="BZ181" s="329" t="str">
        <f t="shared" si="243"/>
        <v>CTF401-P3</v>
      </c>
      <c r="CA181" s="329" t="str">
        <f t="shared" si="243"/>
        <v>CTF401-P4</v>
      </c>
      <c r="CB181" s="329" t="str">
        <f t="shared" si="243"/>
        <v>CTF401-P5</v>
      </c>
      <c r="CC181" s="329" t="str">
        <f t="shared" si="243"/>
        <v>CTF401-P6</v>
      </c>
      <c r="CD181" s="329" t="str">
        <f t="shared" si="243"/>
        <v>CTF402-V1</v>
      </c>
      <c r="CE181" s="329" t="str">
        <f t="shared" si="243"/>
        <v>CTF402-V2</v>
      </c>
      <c r="CF181" s="329" t="str">
        <f t="shared" si="243"/>
        <v>CTF402-V3</v>
      </c>
      <c r="CG181" s="329" t="str">
        <f t="shared" si="243"/>
        <v>CTF402-V4</v>
      </c>
      <c r="CH181" s="329" t="str">
        <f t="shared" si="243"/>
        <v>CTF402-V5</v>
      </c>
      <c r="CI181" s="329" t="str">
        <f t="shared" si="243"/>
        <v>CTF402-V6</v>
      </c>
      <c r="CJ181" s="329" t="str">
        <f t="shared" si="243"/>
        <v>CTF403-P1</v>
      </c>
      <c r="CK181" s="329" t="str">
        <f t="shared" si="243"/>
        <v>CTF403-P6</v>
      </c>
      <c r="CL181" s="329" t="str">
        <f t="shared" si="243"/>
        <v>CTF404-V1</v>
      </c>
      <c r="CM181" s="329" t="str">
        <f t="shared" si="243"/>
        <v>CTF404-V6</v>
      </c>
      <c r="CN181" s="329" t="str">
        <f t="shared" si="243"/>
        <v>CTF405</v>
      </c>
      <c r="CO181" s="329" t="str">
        <f t="shared" si="243"/>
        <v>CTF406</v>
      </c>
      <c r="CP181" s="329" t="str">
        <f t="shared" si="243"/>
        <v>CTF407</v>
      </c>
      <c r="CQ181" s="329" t="str">
        <f t="shared" si="243"/>
        <v>CTF410</v>
      </c>
      <c r="CR181" s="329" t="str">
        <f t="shared" si="243"/>
        <v>CTF410-K</v>
      </c>
      <c r="CS181" s="329" t="str">
        <f t="shared" si="243"/>
        <v>CTF411</v>
      </c>
      <c r="CT181" s="329" t="str">
        <f t="shared" si="243"/>
        <v>CTF411-J</v>
      </c>
      <c r="CU181" s="329" t="str">
        <f t="shared" si="243"/>
        <v>CTF412</v>
      </c>
      <c r="CV181" s="329" t="str">
        <f t="shared" si="243"/>
        <v>CTF412-M</v>
      </c>
      <c r="CW181" s="329" t="str">
        <f t="shared" si="243"/>
        <v>CTF413</v>
      </c>
      <c r="CX181" s="329" t="str">
        <f t="shared" si="243"/>
        <v>CTF413-L</v>
      </c>
      <c r="CY181" s="329" t="str">
        <f t="shared" si="243"/>
        <v>CTF501-G1</v>
      </c>
      <c r="CZ181" s="329" t="str">
        <f t="shared" si="243"/>
        <v>CTF501-G2</v>
      </c>
      <c r="DA181" s="329" t="str">
        <f t="shared" si="243"/>
        <v>CTF501-G3</v>
      </c>
      <c r="DB181" s="329" t="str">
        <f t="shared" si="243"/>
        <v>CTF502-H1</v>
      </c>
      <c r="DC181" s="329" t="str">
        <f t="shared" si="243"/>
        <v>CTF502-H2</v>
      </c>
      <c r="DD181" s="329" t="str">
        <f t="shared" si="243"/>
        <v>CTF502-H3</v>
      </c>
      <c r="DE181" s="329" t="str">
        <f t="shared" si="243"/>
        <v>CTF503</v>
      </c>
      <c r="DF181" s="329" t="str">
        <f t="shared" si="243"/>
        <v>CTF504</v>
      </c>
      <c r="DG181" s="329" t="str">
        <f t="shared" si="243"/>
        <v>CTF505</v>
      </c>
      <c r="DH181" s="329" t="str">
        <f t="shared" si="243"/>
        <v>CTF506</v>
      </c>
      <c r="DI181" s="329" t="str">
        <f t="shared" si="243"/>
        <v>CTF507</v>
      </c>
      <c r="DJ181" s="329" t="str">
        <f t="shared" si="243"/>
        <v>CTF508</v>
      </c>
      <c r="DK181" s="329" t="str">
        <f t="shared" si="243"/>
        <v>CTF509</v>
      </c>
      <c r="DL181" s="329" t="str">
        <f t="shared" si="243"/>
        <v>CTF510</v>
      </c>
      <c r="DM181" s="329" t="str">
        <f t="shared" si="243"/>
        <v>CTF511</v>
      </c>
      <c r="DN181" s="329" t="str">
        <f t="shared" si="243"/>
        <v>CTF512</v>
      </c>
      <c r="DO181" s="329" t="str">
        <f t="shared" si="243"/>
        <v>CTF513</v>
      </c>
      <c r="DP181" s="329" t="str">
        <f t="shared" si="243"/>
        <v>CTF514</v>
      </c>
      <c r="DQ181" s="329" t="str">
        <f t="shared" si="243"/>
        <v>CTF515</v>
      </c>
      <c r="DR181" s="329" t="str">
        <f t="shared" si="243"/>
        <v>CTF516</v>
      </c>
      <c r="DS181" s="329" t="str">
        <f t="shared" si="243"/>
        <v>CTF517</v>
      </c>
      <c r="DT181" s="329" t="str">
        <f t="shared" si="243"/>
        <v>CTF518</v>
      </c>
      <c r="DU181" s="329" t="str">
        <f t="shared" si="243"/>
        <v>CTF519</v>
      </c>
      <c r="DV181" s="329" t="str">
        <f t="shared" si="243"/>
        <v>CTF520</v>
      </c>
      <c r="DW181" s="329" t="str">
        <f t="shared" si="243"/>
        <v>CTF521</v>
      </c>
      <c r="DX181" s="329" t="str">
        <f t="shared" si="243"/>
        <v>CTF522</v>
      </c>
      <c r="DY181" s="329" t="str">
        <f t="shared" si="243"/>
        <v>CTF523</v>
      </c>
      <c r="DZ181" s="329" t="str">
        <f t="shared" si="243"/>
        <v>CTF524</v>
      </c>
      <c r="EA181" s="329" t="str">
        <f t="shared" si="243"/>
        <v>CTF525</v>
      </c>
      <c r="EB181" s="329" t="str">
        <f t="shared" ref="EB181:GM181" si="244">EB79</f>
        <v>CTF526</v>
      </c>
      <c r="EC181" s="329" t="str">
        <f t="shared" si="244"/>
        <v>CTF527</v>
      </c>
      <c r="ED181" s="329" t="str">
        <f t="shared" si="244"/>
        <v>CTF528</v>
      </c>
      <c r="EE181" s="329" t="str">
        <f t="shared" si="244"/>
        <v>CTF529</v>
      </c>
      <c r="EF181" s="329" t="str">
        <f t="shared" si="244"/>
        <v>CTF530</v>
      </c>
      <c r="EG181" s="329" t="str">
        <f t="shared" si="244"/>
        <v>CTF531</v>
      </c>
      <c r="EH181" s="329" t="str">
        <f t="shared" si="244"/>
        <v>CTF532</v>
      </c>
      <c r="EI181" s="329" t="str">
        <f t="shared" si="244"/>
        <v>CTF533</v>
      </c>
      <c r="EJ181" s="329" t="str">
        <f t="shared" si="244"/>
        <v>CTF534</v>
      </c>
      <c r="EK181" s="329" t="str">
        <f t="shared" si="244"/>
        <v>CTF535</v>
      </c>
      <c r="EL181" s="329" t="str">
        <f t="shared" si="244"/>
        <v>CTF701</v>
      </c>
      <c r="EM181" s="329" t="str">
        <f t="shared" si="244"/>
        <v>CTF702</v>
      </c>
      <c r="EN181" s="329" t="str">
        <f t="shared" si="244"/>
        <v>CTF703</v>
      </c>
      <c r="EO181" s="329" t="str">
        <f t="shared" si="244"/>
        <v>CTF704</v>
      </c>
      <c r="EP181" s="329" t="str">
        <f t="shared" si="244"/>
        <v>CTF705</v>
      </c>
      <c r="EQ181" s="329" t="str">
        <f t="shared" si="244"/>
        <v>CTF706</v>
      </c>
      <c r="ER181" s="329" t="str">
        <f t="shared" si="244"/>
        <v>CTF707</v>
      </c>
      <c r="ES181" s="329" t="str">
        <f t="shared" si="244"/>
        <v>CTF708</v>
      </c>
      <c r="ET181" s="329" t="str">
        <f t="shared" si="244"/>
        <v>CTF709</v>
      </c>
      <c r="EU181" s="329" t="str">
        <f t="shared" si="244"/>
        <v>CTF716</v>
      </c>
      <c r="EV181" s="329" t="str">
        <f t="shared" si="244"/>
        <v>CTF717</v>
      </c>
      <c r="EW181" s="329" t="str">
        <f t="shared" si="244"/>
        <v>CTF718</v>
      </c>
      <c r="EX181" s="329" t="str">
        <f t="shared" si="244"/>
        <v>CTF719</v>
      </c>
      <c r="EY181" s="329" t="str">
        <f t="shared" si="244"/>
        <v>CTF720</v>
      </c>
      <c r="EZ181" s="329" t="str">
        <f t="shared" si="244"/>
        <v>CTF721</v>
      </c>
      <c r="FA181" s="329" t="str">
        <f t="shared" si="244"/>
        <v>CTF722</v>
      </c>
      <c r="FB181" s="329" t="str">
        <f t="shared" si="244"/>
        <v>CTF723</v>
      </c>
      <c r="FC181" s="329" t="str">
        <f t="shared" si="244"/>
        <v>CTF724</v>
      </c>
      <c r="FD181" s="329" t="str">
        <f t="shared" si="244"/>
        <v>CTF731</v>
      </c>
      <c r="FE181" s="329" t="str">
        <f t="shared" si="244"/>
        <v>CTF731-E1</v>
      </c>
      <c r="FF181" s="329" t="str">
        <f t="shared" si="244"/>
        <v>CTF731-E2</v>
      </c>
      <c r="FG181" s="329" t="str">
        <f t="shared" si="244"/>
        <v>CTF731-E3</v>
      </c>
      <c r="FH181" s="329" t="str">
        <f t="shared" si="244"/>
        <v>CTF731-E4</v>
      </c>
      <c r="FI181" s="329" t="str">
        <f t="shared" si="244"/>
        <v>CTF731-E5</v>
      </c>
      <c r="FJ181" s="329" t="str">
        <f t="shared" si="244"/>
        <v>CTF731-E6</v>
      </c>
      <c r="FK181" s="329" t="str">
        <f t="shared" si="244"/>
        <v>CTF731-E7</v>
      </c>
      <c r="FL181" s="329" t="str">
        <f t="shared" si="244"/>
        <v>CTF731-E8</v>
      </c>
      <c r="FM181" s="329" t="str">
        <f t="shared" si="244"/>
        <v>CTF731-E9</v>
      </c>
      <c r="FN181" s="329" t="str">
        <f t="shared" si="244"/>
        <v>CTF731-E10</v>
      </c>
      <c r="FO181" s="329" t="str">
        <f t="shared" si="244"/>
        <v>CTF731-E11</v>
      </c>
      <c r="FP181" s="329" t="str">
        <f t="shared" si="244"/>
        <v>CTF731-E12</v>
      </c>
      <c r="FQ181" s="329" t="str">
        <f t="shared" si="244"/>
        <v>CTF731-E13</v>
      </c>
      <c r="FR181" s="329" t="str">
        <f t="shared" si="244"/>
        <v>CTF731-E14</v>
      </c>
      <c r="FS181" s="329" t="str">
        <f t="shared" si="244"/>
        <v>CTF731-E15</v>
      </c>
      <c r="FT181" s="329" t="str">
        <f t="shared" si="244"/>
        <v>CTF732</v>
      </c>
      <c r="FU181" s="329" t="str">
        <f t="shared" si="244"/>
        <v>CTF732-F1</v>
      </c>
      <c r="FV181" s="329" t="str">
        <f t="shared" si="244"/>
        <v>CTF732-F2</v>
      </c>
      <c r="FW181" s="329" t="str">
        <f t="shared" si="244"/>
        <v>CTF732-F3</v>
      </c>
      <c r="FX181" s="329" t="str">
        <f t="shared" si="244"/>
        <v>CTF732-F4</v>
      </c>
      <c r="FY181" s="329" t="str">
        <f t="shared" si="244"/>
        <v>CTF732-F5</v>
      </c>
      <c r="FZ181" s="329" t="str">
        <f t="shared" si="244"/>
        <v>CTF732-F6</v>
      </c>
      <c r="GA181" s="329" t="str">
        <f t="shared" si="244"/>
        <v>CTF732-F7</v>
      </c>
      <c r="GB181" s="329" t="str">
        <f t="shared" si="244"/>
        <v>CTF732-F8</v>
      </c>
      <c r="GC181" s="329" t="str">
        <f t="shared" si="244"/>
        <v>CTF732-F9</v>
      </c>
      <c r="GD181" s="329" t="str">
        <f t="shared" si="244"/>
        <v>CTF732-F10</v>
      </c>
      <c r="GE181" s="329" t="str">
        <f t="shared" si="244"/>
        <v>CTF732-F11</v>
      </c>
      <c r="GF181" s="329" t="str">
        <f t="shared" si="244"/>
        <v>CTF732-F12</v>
      </c>
      <c r="GG181" s="329" t="str">
        <f t="shared" si="244"/>
        <v>CTF732-F13</v>
      </c>
      <c r="GH181" s="329" t="str">
        <f t="shared" si="244"/>
        <v>CTF732-F14</v>
      </c>
      <c r="GI181" s="329" t="str">
        <f t="shared" si="244"/>
        <v>CTF732-F15</v>
      </c>
      <c r="GJ181" s="329" t="str">
        <f t="shared" si="244"/>
        <v>CTF733</v>
      </c>
      <c r="GK181" s="329" t="str">
        <f t="shared" si="244"/>
        <v>CTF733-E1</v>
      </c>
      <c r="GL181" s="329" t="str">
        <f t="shared" si="244"/>
        <v>CTF733-E2</v>
      </c>
      <c r="GM181" s="329" t="str">
        <f t="shared" si="244"/>
        <v>CTF733-E3</v>
      </c>
      <c r="GN181" s="329" t="str">
        <f t="shared" ref="GN181:IY181" si="245">GN79</f>
        <v>CTF733-E4</v>
      </c>
      <c r="GO181" s="329" t="str">
        <f t="shared" si="245"/>
        <v>CTF733-E5</v>
      </c>
      <c r="GP181" s="329" t="str">
        <f t="shared" si="245"/>
        <v>CTF733-E6</v>
      </c>
      <c r="GQ181" s="329" t="str">
        <f t="shared" si="245"/>
        <v>CTF733-E7</v>
      </c>
      <c r="GR181" s="329" t="str">
        <f t="shared" si="245"/>
        <v>CTF733-E8</v>
      </c>
      <c r="GS181" s="329" t="str">
        <f t="shared" si="245"/>
        <v>CTF733-E9</v>
      </c>
      <c r="GT181" s="329" t="str">
        <f t="shared" si="245"/>
        <v>CTF733-E10</v>
      </c>
      <c r="GU181" s="329" t="str">
        <f t="shared" si="245"/>
        <v>CTF733-E11</v>
      </c>
      <c r="GV181" s="329" t="str">
        <f t="shared" si="245"/>
        <v>CTF733-E12</v>
      </c>
      <c r="GW181" s="329" t="str">
        <f t="shared" si="245"/>
        <v>CTF733-E13</v>
      </c>
      <c r="GX181" s="329" t="str">
        <f t="shared" si="245"/>
        <v>CTF733-E14</v>
      </c>
      <c r="GY181" s="329" t="str">
        <f t="shared" si="245"/>
        <v>CTF733-E15</v>
      </c>
      <c r="GZ181" s="329" t="str">
        <f t="shared" si="245"/>
        <v>CTF733-F1</v>
      </c>
      <c r="HA181" s="329" t="str">
        <f t="shared" si="245"/>
        <v>CTF733-F2</v>
      </c>
      <c r="HB181" s="329" t="str">
        <f t="shared" si="245"/>
        <v>CTF733-F3</v>
      </c>
      <c r="HC181" s="329" t="str">
        <f t="shared" si="245"/>
        <v>CTF733-F4</v>
      </c>
      <c r="HD181" s="329" t="str">
        <f t="shared" si="245"/>
        <v>CTF733-F5</v>
      </c>
      <c r="HE181" s="329" t="str">
        <f t="shared" si="245"/>
        <v>CTF733-F6</v>
      </c>
      <c r="HF181" s="329" t="str">
        <f t="shared" si="245"/>
        <v>CTF733-F7</v>
      </c>
      <c r="HG181" s="329" t="str">
        <f t="shared" si="245"/>
        <v>CTF733-F8</v>
      </c>
      <c r="HH181" s="329" t="str">
        <f t="shared" si="245"/>
        <v>CTF733-F9</v>
      </c>
      <c r="HI181" s="329" t="str">
        <f t="shared" si="245"/>
        <v>CTF733-F10</v>
      </c>
      <c r="HJ181" s="329" t="str">
        <f t="shared" si="245"/>
        <v>CTF733-F11</v>
      </c>
      <c r="HK181" s="329" t="str">
        <f t="shared" si="245"/>
        <v>CTF733-F12</v>
      </c>
      <c r="HL181" s="329" t="str">
        <f t="shared" si="245"/>
        <v>CTF733-F13</v>
      </c>
      <c r="HM181" s="329" t="str">
        <f t="shared" si="245"/>
        <v>CTF733-F14</v>
      </c>
      <c r="HN181" s="329" t="str">
        <f t="shared" si="245"/>
        <v>CTF733-F15</v>
      </c>
      <c r="HO181" s="329" t="str">
        <f t="shared" si="245"/>
        <v>CTF901-K1</v>
      </c>
      <c r="HP181" s="329" t="str">
        <f t="shared" si="245"/>
        <v>CTF901-K3</v>
      </c>
      <c r="HQ181" s="329" t="str">
        <f t="shared" si="245"/>
        <v>CTF901-K4</v>
      </c>
      <c r="HR181" s="329" t="str">
        <f t="shared" si="245"/>
        <v>CTF901-K6</v>
      </c>
      <c r="HS181" s="329" t="str">
        <f t="shared" si="245"/>
        <v>CTF902-K1</v>
      </c>
      <c r="HT181" s="329" t="str">
        <f t="shared" si="245"/>
        <v>CTF902-K2</v>
      </c>
      <c r="HU181" s="329" t="str">
        <f t="shared" si="245"/>
        <v>CTF902-K3</v>
      </c>
      <c r="HV181" s="329" t="str">
        <f t="shared" si="245"/>
        <v>CTF902-K4</v>
      </c>
      <c r="HW181" s="329" t="str">
        <f t="shared" si="245"/>
        <v>CTF902-K5</v>
      </c>
      <c r="HX181" s="329" t="str">
        <f t="shared" si="245"/>
        <v>CTF902-K6</v>
      </c>
      <c r="HY181" s="329" t="str">
        <f t="shared" si="245"/>
        <v>CTF902-K7</v>
      </c>
      <c r="HZ181" s="329" t="str">
        <f t="shared" si="245"/>
        <v>CTF902-K8</v>
      </c>
      <c r="IA181" s="329" t="str">
        <f t="shared" si="245"/>
        <v>CTF903-N1</v>
      </c>
      <c r="IB181" s="329" t="str">
        <f t="shared" si="245"/>
        <v>CTF903-N2</v>
      </c>
      <c r="IC181" s="329" t="str">
        <f t="shared" si="245"/>
        <v>CTF903-N3</v>
      </c>
      <c r="ID181" s="329" t="str">
        <f t="shared" si="245"/>
        <v>CTF903-N4</v>
      </c>
      <c r="IE181" s="329" t="str">
        <f t="shared" si="245"/>
        <v>CTF903-N5</v>
      </c>
      <c r="IF181" s="329" t="str">
        <f t="shared" si="245"/>
        <v>CTF1101</v>
      </c>
      <c r="IG181" s="329" t="str">
        <f t="shared" si="245"/>
        <v>CTF1102</v>
      </c>
      <c r="IH181" s="329" t="str">
        <f t="shared" si="245"/>
        <v>CTF1103</v>
      </c>
      <c r="II181" s="329" t="str">
        <f t="shared" si="245"/>
        <v>CTF1104</v>
      </c>
      <c r="IJ181" s="329" t="str">
        <f t="shared" si="245"/>
        <v>CTF1106</v>
      </c>
      <c r="IK181" s="329" t="str">
        <f t="shared" si="245"/>
        <v>CTF1107</v>
      </c>
      <c r="IL181" s="329" t="str">
        <f t="shared" si="245"/>
        <v>CTF1108</v>
      </c>
      <c r="IM181" s="329" t="str">
        <f t="shared" si="245"/>
        <v>CTF1109</v>
      </c>
      <c r="IN181" s="329">
        <f t="shared" si="245"/>
        <v>0</v>
      </c>
      <c r="IO181" s="329">
        <f t="shared" si="245"/>
        <v>0</v>
      </c>
      <c r="IP181" s="329">
        <f t="shared" si="245"/>
        <v>0</v>
      </c>
      <c r="IQ181" s="329">
        <f t="shared" si="245"/>
        <v>0</v>
      </c>
      <c r="IR181" s="329">
        <f t="shared" si="245"/>
        <v>0</v>
      </c>
      <c r="IS181" s="329">
        <f t="shared" si="245"/>
        <v>0</v>
      </c>
      <c r="IT181" s="329">
        <f t="shared" si="245"/>
        <v>0</v>
      </c>
      <c r="IU181" s="329">
        <f t="shared" si="245"/>
        <v>0</v>
      </c>
      <c r="IV181" s="329">
        <f t="shared" si="245"/>
        <v>0</v>
      </c>
      <c r="IW181" s="329">
        <f t="shared" si="245"/>
        <v>0</v>
      </c>
      <c r="IX181" s="329">
        <f t="shared" si="245"/>
        <v>0</v>
      </c>
      <c r="IY181" s="329">
        <f t="shared" si="245"/>
        <v>0</v>
      </c>
      <c r="IZ181" s="329">
        <f t="shared" ref="IZ181:LK181" si="246">IZ79</f>
        <v>0</v>
      </c>
      <c r="JA181" s="329" t="str">
        <f t="shared" si="246"/>
        <v/>
      </c>
      <c r="JB181" s="329" t="str">
        <f t="shared" si="246"/>
        <v/>
      </c>
      <c r="JC181" s="329" t="str">
        <f t="shared" si="246"/>
        <v/>
      </c>
      <c r="JD181" s="329" t="str">
        <f t="shared" si="246"/>
        <v/>
      </c>
      <c r="JE181" s="329" t="str">
        <f t="shared" si="246"/>
        <v/>
      </c>
      <c r="JF181" s="329" t="str">
        <f t="shared" si="246"/>
        <v/>
      </c>
      <c r="JG181" s="329" t="str">
        <f t="shared" si="246"/>
        <v/>
      </c>
      <c r="JH181" s="329" t="str">
        <f t="shared" si="246"/>
        <v/>
      </c>
      <c r="JI181" s="329" t="str">
        <f t="shared" si="246"/>
        <v/>
      </c>
      <c r="JJ181" s="329" t="str">
        <f t="shared" si="246"/>
        <v/>
      </c>
      <c r="JK181" s="329" t="str">
        <f t="shared" si="246"/>
        <v/>
      </c>
      <c r="JL181" s="329" t="str">
        <f t="shared" si="246"/>
        <v/>
      </c>
      <c r="JM181" s="329" t="str">
        <f t="shared" si="246"/>
        <v/>
      </c>
      <c r="JN181" s="329" t="str">
        <f t="shared" si="246"/>
        <v/>
      </c>
      <c r="JO181" s="329" t="str">
        <f t="shared" si="246"/>
        <v/>
      </c>
      <c r="JP181" s="329" t="str">
        <f t="shared" si="246"/>
        <v/>
      </c>
      <c r="JQ181" s="329" t="str">
        <f t="shared" si="246"/>
        <v/>
      </c>
      <c r="JR181" s="329" t="str">
        <f t="shared" si="246"/>
        <v/>
      </c>
      <c r="JS181" s="329" t="str">
        <f t="shared" si="246"/>
        <v/>
      </c>
      <c r="JT181" s="329" t="str">
        <f t="shared" si="246"/>
        <v/>
      </c>
      <c r="JU181" s="329" t="str">
        <f t="shared" si="246"/>
        <v/>
      </c>
      <c r="JV181" s="329" t="str">
        <f t="shared" si="246"/>
        <v/>
      </c>
      <c r="JW181" s="329" t="str">
        <f t="shared" si="246"/>
        <v/>
      </c>
      <c r="JX181" s="329" t="str">
        <f t="shared" si="246"/>
        <v/>
      </c>
      <c r="JY181" s="329" t="str">
        <f t="shared" si="246"/>
        <v/>
      </c>
      <c r="JZ181" s="329" t="str">
        <f t="shared" si="246"/>
        <v/>
      </c>
      <c r="KA181" s="329" t="str">
        <f t="shared" si="246"/>
        <v/>
      </c>
      <c r="KB181" s="329" t="str">
        <f t="shared" si="246"/>
        <v/>
      </c>
      <c r="KC181" s="329" t="str">
        <f t="shared" si="246"/>
        <v/>
      </c>
      <c r="KD181" s="329" t="str">
        <f t="shared" si="246"/>
        <v/>
      </c>
      <c r="KE181" s="329" t="str">
        <f t="shared" si="246"/>
        <v/>
      </c>
      <c r="KF181" s="329" t="str">
        <f t="shared" si="246"/>
        <v/>
      </c>
      <c r="KG181" s="329" t="str">
        <f t="shared" si="246"/>
        <v/>
      </c>
      <c r="KH181" s="329" t="str">
        <f t="shared" si="246"/>
        <v/>
      </c>
      <c r="KI181" s="329" t="str">
        <f t="shared" si="246"/>
        <v/>
      </c>
      <c r="KJ181" s="329" t="str">
        <f t="shared" si="246"/>
        <v/>
      </c>
      <c r="KK181" s="329" t="str">
        <f t="shared" si="246"/>
        <v/>
      </c>
      <c r="KL181" s="329" t="str">
        <f t="shared" si="246"/>
        <v/>
      </c>
      <c r="KM181" s="329" t="str">
        <f t="shared" si="246"/>
        <v/>
      </c>
      <c r="KN181" s="329" t="str">
        <f t="shared" si="246"/>
        <v/>
      </c>
      <c r="KO181" s="329" t="str">
        <f t="shared" si="246"/>
        <v/>
      </c>
      <c r="KP181" s="329" t="str">
        <f t="shared" si="246"/>
        <v/>
      </c>
      <c r="KQ181" s="329" t="str">
        <f t="shared" si="246"/>
        <v/>
      </c>
      <c r="KR181" s="329" t="str">
        <f t="shared" si="246"/>
        <v/>
      </c>
      <c r="KS181" s="329" t="str">
        <f t="shared" si="246"/>
        <v/>
      </c>
      <c r="KT181" s="329" t="str">
        <f t="shared" si="246"/>
        <v/>
      </c>
      <c r="KU181" s="329" t="str">
        <f t="shared" si="246"/>
        <v/>
      </c>
      <c r="KV181" s="329" t="str">
        <f t="shared" si="246"/>
        <v/>
      </c>
      <c r="KW181" s="329" t="str">
        <f t="shared" si="246"/>
        <v/>
      </c>
      <c r="KX181" s="329" t="str">
        <f t="shared" si="246"/>
        <v/>
      </c>
      <c r="KY181" s="329" t="str">
        <f t="shared" si="246"/>
        <v/>
      </c>
      <c r="KZ181" s="329" t="str">
        <f t="shared" si="246"/>
        <v/>
      </c>
      <c r="LA181" s="329" t="str">
        <f t="shared" si="246"/>
        <v/>
      </c>
      <c r="LB181" s="329" t="str">
        <f t="shared" si="246"/>
        <v/>
      </c>
      <c r="LC181" s="329" t="str">
        <f t="shared" si="246"/>
        <v/>
      </c>
      <c r="LD181" s="329" t="str">
        <f t="shared" si="246"/>
        <v/>
      </c>
      <c r="LE181" s="329" t="str">
        <f t="shared" si="246"/>
        <v/>
      </c>
      <c r="LF181" s="329" t="str">
        <f t="shared" si="246"/>
        <v/>
      </c>
      <c r="LG181" s="329" t="str">
        <f t="shared" si="246"/>
        <v/>
      </c>
      <c r="LH181" s="329" t="str">
        <f t="shared" si="246"/>
        <v/>
      </c>
      <c r="LI181" s="329" t="str">
        <f t="shared" si="246"/>
        <v/>
      </c>
      <c r="LJ181" s="329" t="str">
        <f t="shared" si="246"/>
        <v/>
      </c>
      <c r="LK181" s="329" t="str">
        <f t="shared" si="246"/>
        <v/>
      </c>
      <c r="LL181" s="329" t="str">
        <f t="shared" ref="LL181:NW181" si="247">LL79</f>
        <v/>
      </c>
      <c r="LM181" s="329" t="str">
        <f t="shared" si="247"/>
        <v/>
      </c>
      <c r="LN181" s="329" t="str">
        <f t="shared" si="247"/>
        <v/>
      </c>
      <c r="LO181" s="329" t="str">
        <f t="shared" si="247"/>
        <v/>
      </c>
      <c r="LP181" s="329" t="str">
        <f t="shared" si="247"/>
        <v/>
      </c>
      <c r="LQ181" s="329" t="str">
        <f t="shared" si="247"/>
        <v/>
      </c>
      <c r="LR181" s="329" t="str">
        <f t="shared" si="247"/>
        <v/>
      </c>
      <c r="LS181" s="329" t="str">
        <f t="shared" si="247"/>
        <v/>
      </c>
      <c r="LT181" s="329" t="str">
        <f t="shared" si="247"/>
        <v/>
      </c>
      <c r="LU181" s="329" t="str">
        <f t="shared" si="247"/>
        <v/>
      </c>
      <c r="LV181" s="329" t="str">
        <f t="shared" si="247"/>
        <v/>
      </c>
      <c r="LW181" s="329" t="str">
        <f t="shared" si="247"/>
        <v/>
      </c>
      <c r="LX181" s="329" t="str">
        <f t="shared" si="247"/>
        <v/>
      </c>
      <c r="LY181" s="329" t="str">
        <f t="shared" si="247"/>
        <v/>
      </c>
      <c r="LZ181" s="329" t="str">
        <f t="shared" si="247"/>
        <v/>
      </c>
      <c r="MA181" s="329" t="str">
        <f t="shared" si="247"/>
        <v/>
      </c>
      <c r="MB181" s="329" t="str">
        <f t="shared" si="247"/>
        <v/>
      </c>
      <c r="MC181" s="329" t="str">
        <f t="shared" si="247"/>
        <v/>
      </c>
      <c r="MD181" s="329" t="str">
        <f t="shared" si="247"/>
        <v/>
      </c>
      <c r="ME181" s="329" t="str">
        <f t="shared" si="247"/>
        <v/>
      </c>
      <c r="MF181" s="329" t="str">
        <f t="shared" si="247"/>
        <v/>
      </c>
      <c r="MG181" s="329" t="str">
        <f t="shared" si="247"/>
        <v/>
      </c>
      <c r="MH181" s="329" t="str">
        <f t="shared" si="247"/>
        <v/>
      </c>
      <c r="MI181" s="329" t="str">
        <f t="shared" si="247"/>
        <v/>
      </c>
      <c r="MJ181" s="329" t="str">
        <f t="shared" si="247"/>
        <v/>
      </c>
      <c r="MK181" s="329" t="str">
        <f t="shared" si="247"/>
        <v/>
      </c>
      <c r="ML181" s="329" t="str">
        <f t="shared" si="247"/>
        <v/>
      </c>
      <c r="MM181" s="329" t="str">
        <f t="shared" si="247"/>
        <v/>
      </c>
      <c r="MN181" s="329" t="str">
        <f t="shared" si="247"/>
        <v/>
      </c>
      <c r="MO181" s="329" t="str">
        <f t="shared" si="247"/>
        <v/>
      </c>
      <c r="MP181" s="329" t="str">
        <f t="shared" si="247"/>
        <v/>
      </c>
      <c r="MQ181" s="329" t="str">
        <f t="shared" si="247"/>
        <v/>
      </c>
      <c r="MR181" s="329" t="str">
        <f t="shared" si="247"/>
        <v/>
      </c>
      <c r="MS181" s="329" t="str">
        <f t="shared" si="247"/>
        <v/>
      </c>
      <c r="MT181" s="329" t="str">
        <f t="shared" si="247"/>
        <v/>
      </c>
      <c r="MU181" s="329" t="str">
        <f t="shared" si="247"/>
        <v/>
      </c>
      <c r="MV181" s="329" t="str">
        <f t="shared" si="247"/>
        <v/>
      </c>
      <c r="MW181" s="329" t="str">
        <f t="shared" si="247"/>
        <v/>
      </c>
      <c r="MX181" s="329" t="str">
        <f t="shared" si="247"/>
        <v/>
      </c>
      <c r="MY181" s="329" t="str">
        <f t="shared" si="247"/>
        <v/>
      </c>
      <c r="MZ181" s="329" t="str">
        <f t="shared" si="247"/>
        <v/>
      </c>
      <c r="NA181" s="329" t="str">
        <f t="shared" si="247"/>
        <v/>
      </c>
      <c r="NB181" s="329" t="str">
        <f t="shared" si="247"/>
        <v/>
      </c>
      <c r="NC181" s="329" t="str">
        <f t="shared" si="247"/>
        <v/>
      </c>
      <c r="ND181" s="329" t="str">
        <f t="shared" si="247"/>
        <v/>
      </c>
      <c r="NE181" s="329" t="str">
        <f t="shared" si="247"/>
        <v/>
      </c>
      <c r="NF181" s="329" t="str">
        <f t="shared" si="247"/>
        <v/>
      </c>
      <c r="NG181" s="329" t="str">
        <f t="shared" si="247"/>
        <v/>
      </c>
      <c r="NH181" s="329" t="str">
        <f t="shared" si="247"/>
        <v/>
      </c>
      <c r="NI181" s="329" t="str">
        <f t="shared" si="247"/>
        <v/>
      </c>
      <c r="NJ181" s="329" t="str">
        <f t="shared" si="247"/>
        <v/>
      </c>
      <c r="NK181" s="329" t="str">
        <f t="shared" si="247"/>
        <v/>
      </c>
      <c r="NL181" s="329" t="str">
        <f t="shared" si="247"/>
        <v/>
      </c>
      <c r="NM181" s="329" t="str">
        <f t="shared" si="247"/>
        <v/>
      </c>
      <c r="NN181" s="329" t="str">
        <f t="shared" si="247"/>
        <v/>
      </c>
      <c r="NO181" s="329" t="str">
        <f t="shared" si="247"/>
        <v/>
      </c>
      <c r="NP181" s="329" t="str">
        <f t="shared" si="247"/>
        <v/>
      </c>
      <c r="NQ181" s="329" t="str">
        <f t="shared" si="247"/>
        <v/>
      </c>
      <c r="NR181" s="329" t="str">
        <f t="shared" si="247"/>
        <v/>
      </c>
      <c r="NS181" s="329" t="str">
        <f t="shared" si="247"/>
        <v/>
      </c>
      <c r="NT181" s="329" t="str">
        <f t="shared" si="247"/>
        <v/>
      </c>
      <c r="NU181" s="329" t="str">
        <f t="shared" si="247"/>
        <v/>
      </c>
      <c r="NV181" s="329" t="str">
        <f t="shared" si="247"/>
        <v/>
      </c>
      <c r="NW181" s="329" t="str">
        <f t="shared" si="247"/>
        <v/>
      </c>
      <c r="NX181" s="329" t="str">
        <f t="shared" ref="NX181:QI181" si="248">NX79</f>
        <v/>
      </c>
      <c r="NY181" s="329" t="str">
        <f t="shared" si="248"/>
        <v/>
      </c>
      <c r="NZ181" s="329" t="str">
        <f t="shared" si="248"/>
        <v/>
      </c>
      <c r="OA181" s="329" t="str">
        <f t="shared" si="248"/>
        <v/>
      </c>
      <c r="OB181" s="329" t="str">
        <f t="shared" si="248"/>
        <v/>
      </c>
      <c r="OC181" s="329" t="str">
        <f t="shared" si="248"/>
        <v/>
      </c>
      <c r="OD181" s="329" t="str">
        <f t="shared" si="248"/>
        <v/>
      </c>
      <c r="OE181" s="329" t="str">
        <f t="shared" si="248"/>
        <v/>
      </c>
      <c r="OF181" s="329" t="str">
        <f t="shared" si="248"/>
        <v/>
      </c>
      <c r="OG181" s="329" t="str">
        <f t="shared" si="248"/>
        <v/>
      </c>
      <c r="OH181" s="329" t="str">
        <f t="shared" si="248"/>
        <v/>
      </c>
      <c r="OI181" s="329" t="str">
        <f t="shared" si="248"/>
        <v/>
      </c>
      <c r="OJ181" s="329" t="str">
        <f t="shared" si="248"/>
        <v/>
      </c>
      <c r="OK181" s="329" t="str">
        <f t="shared" si="248"/>
        <v/>
      </c>
      <c r="OL181" s="329" t="str">
        <f t="shared" si="248"/>
        <v/>
      </c>
      <c r="OM181" s="329" t="str">
        <f t="shared" si="248"/>
        <v/>
      </c>
      <c r="ON181" s="329" t="str">
        <f t="shared" si="248"/>
        <v/>
      </c>
      <c r="OO181" s="329" t="str">
        <f t="shared" si="248"/>
        <v/>
      </c>
      <c r="OP181" s="329" t="str">
        <f t="shared" si="248"/>
        <v/>
      </c>
      <c r="OQ181" s="329" t="str">
        <f t="shared" si="248"/>
        <v/>
      </c>
      <c r="OR181" s="329" t="str">
        <f t="shared" si="248"/>
        <v/>
      </c>
      <c r="OS181" s="329" t="str">
        <f t="shared" si="248"/>
        <v/>
      </c>
      <c r="OT181" s="329" t="str">
        <f t="shared" si="248"/>
        <v/>
      </c>
      <c r="OU181" s="329" t="str">
        <f t="shared" si="248"/>
        <v/>
      </c>
      <c r="OV181" s="329" t="str">
        <f t="shared" si="248"/>
        <v/>
      </c>
      <c r="OW181" s="329" t="str">
        <f t="shared" si="248"/>
        <v/>
      </c>
      <c r="OX181" s="329" t="str">
        <f t="shared" si="248"/>
        <v/>
      </c>
      <c r="OY181" s="329" t="str">
        <f t="shared" si="248"/>
        <v/>
      </c>
      <c r="OZ181" s="329" t="str">
        <f t="shared" si="248"/>
        <v/>
      </c>
      <c r="PA181" s="329" t="str">
        <f t="shared" si="248"/>
        <v/>
      </c>
      <c r="PB181" s="329" t="str">
        <f t="shared" si="248"/>
        <v/>
      </c>
      <c r="PC181" s="329" t="str">
        <f t="shared" si="248"/>
        <v/>
      </c>
      <c r="PD181" s="329" t="str">
        <f t="shared" si="248"/>
        <v/>
      </c>
      <c r="PE181" s="329" t="str">
        <f t="shared" si="248"/>
        <v/>
      </c>
      <c r="PF181" s="329" t="str">
        <f t="shared" si="248"/>
        <v/>
      </c>
      <c r="PG181" s="329" t="str">
        <f t="shared" si="248"/>
        <v/>
      </c>
      <c r="PH181" s="329" t="str">
        <f t="shared" si="248"/>
        <v/>
      </c>
      <c r="PI181" s="329" t="str">
        <f t="shared" si="248"/>
        <v/>
      </c>
      <c r="PJ181" s="329" t="str">
        <f t="shared" si="248"/>
        <v/>
      </c>
      <c r="PK181" s="329" t="str">
        <f t="shared" si="248"/>
        <v/>
      </c>
      <c r="PL181" s="329" t="str">
        <f t="shared" si="248"/>
        <v/>
      </c>
      <c r="PM181" s="329" t="str">
        <f t="shared" si="248"/>
        <v/>
      </c>
      <c r="PN181" s="329" t="str">
        <f t="shared" si="248"/>
        <v/>
      </c>
      <c r="PO181" s="329" t="str">
        <f t="shared" si="248"/>
        <v/>
      </c>
      <c r="PP181" s="329" t="str">
        <f t="shared" si="248"/>
        <v/>
      </c>
      <c r="PQ181" s="329" t="str">
        <f t="shared" si="248"/>
        <v/>
      </c>
      <c r="PR181" s="329" t="str">
        <f t="shared" si="248"/>
        <v/>
      </c>
      <c r="PS181" s="329" t="str">
        <f t="shared" si="248"/>
        <v/>
      </c>
      <c r="PT181" s="329" t="str">
        <f t="shared" si="248"/>
        <v/>
      </c>
      <c r="PU181" s="329" t="str">
        <f t="shared" si="248"/>
        <v/>
      </c>
      <c r="PV181" s="329" t="str">
        <f t="shared" si="248"/>
        <v/>
      </c>
      <c r="PW181" s="329" t="str">
        <f t="shared" si="248"/>
        <v/>
      </c>
      <c r="PX181" s="329" t="str">
        <f t="shared" si="248"/>
        <v/>
      </c>
      <c r="PY181" s="329" t="str">
        <f t="shared" si="248"/>
        <v/>
      </c>
      <c r="PZ181" s="329" t="str">
        <f t="shared" si="248"/>
        <v/>
      </c>
      <c r="QA181" s="329" t="str">
        <f t="shared" si="248"/>
        <v/>
      </c>
      <c r="QB181" s="329" t="str">
        <f t="shared" si="248"/>
        <v/>
      </c>
      <c r="QC181" s="329" t="str">
        <f t="shared" si="248"/>
        <v/>
      </c>
      <c r="QD181" s="329" t="str">
        <f t="shared" si="248"/>
        <v/>
      </c>
      <c r="QE181" s="329" t="str">
        <f t="shared" si="248"/>
        <v/>
      </c>
      <c r="QF181" s="329" t="str">
        <f t="shared" si="248"/>
        <v/>
      </c>
      <c r="QG181" s="329" t="str">
        <f t="shared" si="248"/>
        <v/>
      </c>
      <c r="QH181" s="329" t="str">
        <f t="shared" si="248"/>
        <v/>
      </c>
      <c r="QI181" s="329" t="str">
        <f t="shared" si="248"/>
        <v/>
      </c>
      <c r="QJ181" s="329" t="str">
        <f t="shared" ref="QJ181:SH181" si="249">QJ79</f>
        <v/>
      </c>
      <c r="QK181" s="329" t="str">
        <f t="shared" si="249"/>
        <v/>
      </c>
      <c r="QL181" s="329" t="str">
        <f t="shared" si="249"/>
        <v/>
      </c>
      <c r="QM181" s="329" t="str">
        <f t="shared" si="249"/>
        <v/>
      </c>
      <c r="QN181" s="329" t="str">
        <f t="shared" si="249"/>
        <v/>
      </c>
      <c r="QO181" s="329" t="str">
        <f t="shared" si="249"/>
        <v/>
      </c>
      <c r="QP181" s="329" t="str">
        <f t="shared" si="249"/>
        <v/>
      </c>
      <c r="QQ181" s="329" t="str">
        <f t="shared" si="249"/>
        <v/>
      </c>
      <c r="QR181" s="329" t="str">
        <f t="shared" si="249"/>
        <v/>
      </c>
      <c r="QS181" s="329" t="str">
        <f t="shared" si="249"/>
        <v/>
      </c>
      <c r="QT181" s="329" t="str">
        <f t="shared" si="249"/>
        <v/>
      </c>
      <c r="QU181" s="329" t="str">
        <f t="shared" si="249"/>
        <v/>
      </c>
      <c r="QV181" s="329" t="str">
        <f t="shared" si="249"/>
        <v/>
      </c>
      <c r="QW181" s="329" t="str">
        <f t="shared" si="249"/>
        <v/>
      </c>
      <c r="QX181" s="329" t="str">
        <f t="shared" si="249"/>
        <v/>
      </c>
      <c r="QY181" s="329" t="str">
        <f t="shared" si="249"/>
        <v/>
      </c>
      <c r="QZ181" s="329" t="str">
        <f t="shared" si="249"/>
        <v/>
      </c>
      <c r="RA181" s="329" t="str">
        <f t="shared" si="249"/>
        <v/>
      </c>
      <c r="RB181" s="329" t="str">
        <f t="shared" si="249"/>
        <v/>
      </c>
      <c r="RC181" s="329" t="str">
        <f t="shared" si="249"/>
        <v/>
      </c>
      <c r="RD181" s="329" t="str">
        <f t="shared" si="249"/>
        <v/>
      </c>
      <c r="RE181" s="329" t="str">
        <f t="shared" si="249"/>
        <v/>
      </c>
      <c r="RF181" s="329" t="str">
        <f t="shared" si="249"/>
        <v/>
      </c>
      <c r="RG181" s="329" t="str">
        <f t="shared" si="249"/>
        <v/>
      </c>
      <c r="RH181" s="329" t="str">
        <f t="shared" si="249"/>
        <v/>
      </c>
      <c r="RI181" s="329" t="str">
        <f t="shared" si="249"/>
        <v/>
      </c>
      <c r="RJ181" s="329" t="str">
        <f t="shared" si="249"/>
        <v/>
      </c>
      <c r="RK181" s="329" t="str">
        <f t="shared" si="249"/>
        <v/>
      </c>
      <c r="RL181" s="329" t="str">
        <f t="shared" si="249"/>
        <v/>
      </c>
      <c r="RM181" s="329" t="str">
        <f t="shared" si="249"/>
        <v/>
      </c>
      <c r="RN181" s="329" t="str">
        <f t="shared" si="249"/>
        <v/>
      </c>
      <c r="RO181" s="329" t="str">
        <f t="shared" si="249"/>
        <v/>
      </c>
      <c r="RP181" s="329" t="str">
        <f t="shared" si="249"/>
        <v/>
      </c>
      <c r="RQ181" s="329" t="str">
        <f t="shared" si="249"/>
        <v/>
      </c>
      <c r="RR181" s="329" t="str">
        <f t="shared" si="249"/>
        <v/>
      </c>
      <c r="RS181" s="329" t="str">
        <f t="shared" si="249"/>
        <v/>
      </c>
      <c r="RT181" s="329" t="str">
        <f t="shared" si="249"/>
        <v/>
      </c>
      <c r="RU181" s="329" t="str">
        <f t="shared" si="249"/>
        <v/>
      </c>
      <c r="RV181" s="329" t="str">
        <f t="shared" si="249"/>
        <v/>
      </c>
      <c r="RW181" s="329" t="str">
        <f t="shared" si="249"/>
        <v/>
      </c>
      <c r="RX181" s="329" t="str">
        <f t="shared" si="249"/>
        <v/>
      </c>
      <c r="RY181" s="329" t="str">
        <f t="shared" si="249"/>
        <v/>
      </c>
      <c r="RZ181" s="329" t="str">
        <f t="shared" si="249"/>
        <v/>
      </c>
      <c r="SA181" s="329" t="str">
        <f t="shared" si="249"/>
        <v/>
      </c>
      <c r="SB181" s="329" t="str">
        <f t="shared" si="249"/>
        <v/>
      </c>
      <c r="SC181" s="329" t="str">
        <f t="shared" si="249"/>
        <v/>
      </c>
      <c r="SD181" s="329" t="str">
        <f t="shared" si="249"/>
        <v/>
      </c>
      <c r="SE181" s="329" t="str">
        <f t="shared" si="249"/>
        <v/>
      </c>
      <c r="SF181" s="329" t="str">
        <f t="shared" si="249"/>
        <v/>
      </c>
      <c r="SG181" s="329" t="str">
        <f t="shared" si="249"/>
        <v/>
      </c>
      <c r="SH181" s="329" t="str">
        <f t="shared" si="249"/>
        <v/>
      </c>
      <c r="SM181">
        <f>'GRR Data'!A177</f>
        <v>0</v>
      </c>
    </row>
    <row r="182" spans="1:507">
      <c r="C182" s="330">
        <f>((C$18+(3*C$19))-C$11)/((C$15-C$16)/2)</f>
        <v>0.28773632403294869</v>
      </c>
      <c r="D182" s="331">
        <f t="shared" ref="D182:BO182" si="250">((D$18+(3*D$19))-D$11)/((D$15-D$16)/2)</f>
        <v>0.70930335129808797</v>
      </c>
      <c r="E182" s="331">
        <f t="shared" si="250"/>
        <v>0.98399772686688258</v>
      </c>
      <c r="F182" s="331">
        <f t="shared" si="250"/>
        <v>1.3291009335987307</v>
      </c>
      <c r="G182" s="331">
        <f t="shared" si="250"/>
        <v>0.66327603020849613</v>
      </c>
      <c r="H182" s="331">
        <f t="shared" si="250"/>
        <v>0.94011319754334766</v>
      </c>
      <c r="I182" s="331">
        <f t="shared" si="250"/>
        <v>0.70301788289775191</v>
      </c>
      <c r="J182" s="331">
        <f t="shared" si="250"/>
        <v>0.62977967309096761</v>
      </c>
      <c r="K182" s="331">
        <f t="shared" si="250"/>
        <v>0.46694108695461994</v>
      </c>
      <c r="L182" s="331">
        <f t="shared" si="250"/>
        <v>0.48155119596652007</v>
      </c>
      <c r="M182" s="331">
        <f t="shared" si="250"/>
        <v>0.54405624609081882</v>
      </c>
      <c r="N182" s="331">
        <f t="shared" si="250"/>
        <v>0.45623824564293364</v>
      </c>
      <c r="O182" s="331">
        <f t="shared" si="250"/>
        <v>0.48840235012039679</v>
      </c>
      <c r="P182" s="331">
        <f t="shared" si="250"/>
        <v>0.57705830618514575</v>
      </c>
      <c r="Q182" s="331">
        <f t="shared" si="250"/>
        <v>0.40818883040917275</v>
      </c>
      <c r="R182" s="331">
        <f t="shared" si="250"/>
        <v>0.52902114009045942</v>
      </c>
      <c r="S182" s="331">
        <f t="shared" si="250"/>
        <v>0.88084034849175796</v>
      </c>
      <c r="T182" s="331">
        <f t="shared" si="250"/>
        <v>0.69272783378473202</v>
      </c>
      <c r="U182" s="331">
        <f t="shared" si="250"/>
        <v>0.6481127742206666</v>
      </c>
      <c r="V182" s="331">
        <f t="shared" si="250"/>
        <v>1.4082039135404971</v>
      </c>
      <c r="W182" s="331">
        <f t="shared" si="250"/>
        <v>0.90571104601905761</v>
      </c>
      <c r="X182" s="331">
        <f t="shared" si="250"/>
        <v>0.34840818401669194</v>
      </c>
      <c r="Y182" s="331">
        <f t="shared" si="250"/>
        <v>0.48702221027166992</v>
      </c>
      <c r="Z182" s="331">
        <f t="shared" si="250"/>
        <v>0.2327938266434002</v>
      </c>
      <c r="AA182" s="331">
        <f t="shared" si="250"/>
        <v>0.45353683791329291</v>
      </c>
      <c r="AB182" s="331">
        <f t="shared" si="250"/>
        <v>0.67864888344393481</v>
      </c>
      <c r="AC182" s="331">
        <f t="shared" si="250"/>
        <v>0.43479348920192229</v>
      </c>
      <c r="AD182" s="331">
        <f t="shared" si="250"/>
        <v>0.70464942939028674</v>
      </c>
      <c r="AE182" s="331">
        <f t="shared" si="250"/>
        <v>0.51631193560830568</v>
      </c>
      <c r="AF182" s="331">
        <f t="shared" si="250"/>
        <v>0.71982867044230225</v>
      </c>
      <c r="AG182" s="331">
        <f t="shared" si="250"/>
        <v>0.88238520424826583</v>
      </c>
      <c r="AH182" s="331">
        <f t="shared" si="250"/>
        <v>0.73996166809462993</v>
      </c>
      <c r="AI182" s="331">
        <f t="shared" si="250"/>
        <v>0.53217789147321182</v>
      </c>
      <c r="AJ182" s="331">
        <f t="shared" si="250"/>
        <v>0.72635272637814263</v>
      </c>
      <c r="AK182" s="331">
        <f t="shared" si="250"/>
        <v>0.44669006784399601</v>
      </c>
      <c r="AL182" s="331">
        <f t="shared" si="250"/>
        <v>0.62715269211162838</v>
      </c>
      <c r="AM182" s="331">
        <f t="shared" si="250"/>
        <v>0.52971395588156822</v>
      </c>
      <c r="AN182" s="331">
        <f t="shared" si="250"/>
        <v>0.2776458881271695</v>
      </c>
      <c r="AO182" s="331">
        <f t="shared" si="250"/>
        <v>0.29545412117245723</v>
      </c>
      <c r="AP182" s="331">
        <f t="shared" si="250"/>
        <v>0.29189813542673687</v>
      </c>
      <c r="AQ182" s="331">
        <f t="shared" si="250"/>
        <v>0.11658021246149228</v>
      </c>
      <c r="AR182" s="331">
        <f t="shared" si="250"/>
        <v>0.27050918631546611</v>
      </c>
      <c r="AS182" s="331">
        <f t="shared" si="250"/>
        <v>0.18249155381284837</v>
      </c>
      <c r="AT182" s="331">
        <f t="shared" si="250"/>
        <v>1.6128617911059564</v>
      </c>
      <c r="AU182" s="331" t="e">
        <f t="shared" si="250"/>
        <v>#DIV/0!</v>
      </c>
      <c r="AV182" s="331" t="e">
        <f t="shared" si="250"/>
        <v>#DIV/0!</v>
      </c>
      <c r="AW182" s="331" t="e">
        <f t="shared" si="250"/>
        <v>#DIV/0!</v>
      </c>
      <c r="AX182" s="331" t="e">
        <f t="shared" si="250"/>
        <v>#DIV/0!</v>
      </c>
      <c r="AY182" s="331" t="e">
        <f t="shared" si="250"/>
        <v>#DIV/0!</v>
      </c>
      <c r="AZ182" s="331" t="e">
        <f t="shared" si="250"/>
        <v>#DIV/0!</v>
      </c>
      <c r="BA182" s="331" t="e">
        <f t="shared" si="250"/>
        <v>#DIV/0!</v>
      </c>
      <c r="BB182" s="331" t="e">
        <f t="shared" si="250"/>
        <v>#DIV/0!</v>
      </c>
      <c r="BC182" s="331" t="e">
        <f t="shared" si="250"/>
        <v>#DIV/0!</v>
      </c>
      <c r="BD182" s="331" t="e">
        <f t="shared" si="250"/>
        <v>#DIV/0!</v>
      </c>
      <c r="BE182" s="331" t="e">
        <f t="shared" si="250"/>
        <v>#DIV/0!</v>
      </c>
      <c r="BF182" s="331" t="e">
        <f t="shared" si="250"/>
        <v>#DIV/0!</v>
      </c>
      <c r="BG182" s="331" t="e">
        <f t="shared" si="250"/>
        <v>#DIV/0!</v>
      </c>
      <c r="BH182" s="331" t="e">
        <f t="shared" si="250"/>
        <v>#DIV/0!</v>
      </c>
      <c r="BI182" s="331" t="e">
        <f t="shared" si="250"/>
        <v>#DIV/0!</v>
      </c>
      <c r="BJ182" s="331">
        <f t="shared" si="250"/>
        <v>1.5503504355324804</v>
      </c>
      <c r="BK182" s="331" t="e">
        <f t="shared" si="250"/>
        <v>#DIV/0!</v>
      </c>
      <c r="BL182" s="331" t="e">
        <f t="shared" si="250"/>
        <v>#DIV/0!</v>
      </c>
      <c r="BM182" s="331">
        <f t="shared" si="250"/>
        <v>0.16209907641756668</v>
      </c>
      <c r="BN182" s="331">
        <f t="shared" si="250"/>
        <v>0.10831426762256872</v>
      </c>
      <c r="BO182" s="331">
        <f t="shared" si="250"/>
        <v>2.4751002281257217E-2</v>
      </c>
      <c r="BP182" s="331">
        <f t="shared" ref="BP182:EA182" si="251">((BP$18+(3*BP$19))-BP$11)/((BP$15-BP$16)/2)</f>
        <v>-9.2321424795654722E-2</v>
      </c>
      <c r="BQ182" s="331">
        <f t="shared" si="251"/>
        <v>1.3984593406772712</v>
      </c>
      <c r="BR182" s="331" t="e">
        <f t="shared" si="251"/>
        <v>#DIV/0!</v>
      </c>
      <c r="BS182" s="331" t="e">
        <f t="shared" si="251"/>
        <v>#DIV/0!</v>
      </c>
      <c r="BT182" s="331">
        <f t="shared" si="251"/>
        <v>1.7030464317234755</v>
      </c>
      <c r="BU182" s="331">
        <f t="shared" si="251"/>
        <v>0.75322123277750697</v>
      </c>
      <c r="BV182" s="331">
        <f t="shared" si="251"/>
        <v>1.3501955280413642</v>
      </c>
      <c r="BW182" s="331">
        <f t="shared" si="251"/>
        <v>2.1258334411451738</v>
      </c>
      <c r="BX182" s="331">
        <f t="shared" si="251"/>
        <v>1.034905378613747</v>
      </c>
      <c r="BY182" s="331">
        <f t="shared" si="251"/>
        <v>1.4013524062176068</v>
      </c>
      <c r="BZ182" s="331">
        <f t="shared" si="251"/>
        <v>1.3897462439474313</v>
      </c>
      <c r="CA182" s="331">
        <f t="shared" si="251"/>
        <v>1.2237765624692556</v>
      </c>
      <c r="CB182" s="331">
        <f t="shared" si="251"/>
        <v>1.0279682539768678</v>
      </c>
      <c r="CC182" s="331">
        <f t="shared" si="251"/>
        <v>1.2633248653302571</v>
      </c>
      <c r="CD182" s="331">
        <f t="shared" si="251"/>
        <v>1.6803928462029418</v>
      </c>
      <c r="CE182" s="331">
        <f t="shared" si="251"/>
        <v>0.79870185563059715</v>
      </c>
      <c r="CF182" s="331">
        <f t="shared" si="251"/>
        <v>0.92701121305281686</v>
      </c>
      <c r="CG182" s="331">
        <f t="shared" si="251"/>
        <v>1.4295846715485183</v>
      </c>
      <c r="CH182" s="331">
        <f t="shared" si="251"/>
        <v>0.45825209820564178</v>
      </c>
      <c r="CI182" s="331">
        <f t="shared" si="251"/>
        <v>0.28235351306042072</v>
      </c>
      <c r="CJ182" s="331">
        <f t="shared" si="251"/>
        <v>0.77433632495171045</v>
      </c>
      <c r="CK182" s="331">
        <f t="shared" si="251"/>
        <v>0.62586973237778454</v>
      </c>
      <c r="CL182" s="331">
        <f t="shared" si="251"/>
        <v>0.63774272095822526</v>
      </c>
      <c r="CM182" s="331">
        <f t="shared" si="251"/>
        <v>0.44484561315333165</v>
      </c>
      <c r="CN182" s="331">
        <f t="shared" si="251"/>
        <v>2.1740502629107041</v>
      </c>
      <c r="CO182" s="331">
        <f t="shared" si="251"/>
        <v>1.234544789291758</v>
      </c>
      <c r="CP182" s="331">
        <f t="shared" si="251"/>
        <v>1.2516544129866203</v>
      </c>
      <c r="CQ182" s="331">
        <f t="shared" si="251"/>
        <v>1.6305926031366942</v>
      </c>
      <c r="CR182" s="331" t="e">
        <f t="shared" si="251"/>
        <v>#DIV/0!</v>
      </c>
      <c r="CS182" s="331">
        <f t="shared" si="251"/>
        <v>0.67305526303188146</v>
      </c>
      <c r="CT182" s="331" t="e">
        <f t="shared" si="251"/>
        <v>#DIV/0!</v>
      </c>
      <c r="CU182" s="331">
        <f t="shared" si="251"/>
        <v>1.6629587396901999</v>
      </c>
      <c r="CV182" s="331" t="e">
        <f t="shared" si="251"/>
        <v>#DIV/0!</v>
      </c>
      <c r="CW182" s="331">
        <f t="shared" si="251"/>
        <v>0.9239547962546204</v>
      </c>
      <c r="CX182" s="331" t="e">
        <f t="shared" si="251"/>
        <v>#DIV/0!</v>
      </c>
      <c r="CY182" s="331">
        <f t="shared" si="251"/>
        <v>1.0251873212356184</v>
      </c>
      <c r="CZ182" s="331">
        <f t="shared" si="251"/>
        <v>0.60548670785492464</v>
      </c>
      <c r="DA182" s="331">
        <f t="shared" si="251"/>
        <v>0.26602321228343806</v>
      </c>
      <c r="DB182" s="331">
        <f t="shared" si="251"/>
        <v>1.2937227464992422</v>
      </c>
      <c r="DC182" s="331">
        <f t="shared" si="251"/>
        <v>0.69508354713709464</v>
      </c>
      <c r="DD182" s="331">
        <f t="shared" si="251"/>
        <v>0.63725465112679114</v>
      </c>
      <c r="DE182" s="331">
        <f t="shared" si="251"/>
        <v>0.69279765919940672</v>
      </c>
      <c r="DF182" s="331">
        <f t="shared" si="251"/>
        <v>0.63890385876171385</v>
      </c>
      <c r="DG182" s="331">
        <f t="shared" si="251"/>
        <v>0.59981123081683818</v>
      </c>
      <c r="DH182" s="331">
        <f t="shared" si="251"/>
        <v>0.72548479356574902</v>
      </c>
      <c r="DI182" s="331">
        <f t="shared" si="251"/>
        <v>0.728304449452289</v>
      </c>
      <c r="DJ182" s="331">
        <f t="shared" si="251"/>
        <v>0.79125869339352417</v>
      </c>
      <c r="DK182" s="331">
        <f t="shared" si="251"/>
        <v>0.7429950315919589</v>
      </c>
      <c r="DL182" s="331">
        <f t="shared" si="251"/>
        <v>0.89329673250601171</v>
      </c>
      <c r="DM182" s="331">
        <f t="shared" si="251"/>
        <v>0.98226869792310789</v>
      </c>
      <c r="DN182" s="331">
        <f t="shared" si="251"/>
        <v>1.0366404900313566</v>
      </c>
      <c r="DO182" s="331">
        <f t="shared" si="251"/>
        <v>0.75492441866666116</v>
      </c>
      <c r="DP182" s="331">
        <f t="shared" si="251"/>
        <v>0.68732762937678105</v>
      </c>
      <c r="DQ182" s="331">
        <f t="shared" si="251"/>
        <v>0.52993490954251288</v>
      </c>
      <c r="DR182" s="331">
        <f t="shared" si="251"/>
        <v>0.65878070921404241</v>
      </c>
      <c r="DS182" s="331">
        <f t="shared" si="251"/>
        <v>0.557392943115815</v>
      </c>
      <c r="DT182" s="331">
        <f t="shared" si="251"/>
        <v>0.73529548678297085</v>
      </c>
      <c r="DU182" s="331">
        <f t="shared" si="251"/>
        <v>0.72211658288232972</v>
      </c>
      <c r="DV182" s="331">
        <f t="shared" si="251"/>
        <v>0.57376175538434604</v>
      </c>
      <c r="DW182" s="331">
        <f t="shared" si="251"/>
        <v>0.60179417961734172</v>
      </c>
      <c r="DX182" s="331">
        <f t="shared" si="251"/>
        <v>1.1555137445119534</v>
      </c>
      <c r="DY182" s="331">
        <f t="shared" si="251"/>
        <v>1.3422505888826948</v>
      </c>
      <c r="DZ182" s="331">
        <f t="shared" si="251"/>
        <v>1.0880479923620034</v>
      </c>
      <c r="EA182" s="331">
        <f t="shared" si="251"/>
        <v>1.3868854791210996</v>
      </c>
      <c r="EB182" s="331">
        <f t="shared" ref="EB182:GM182" si="252">((EB$18+(3*EB$19))-EB$11)/((EB$15-EB$16)/2)</f>
        <v>0.43772838053323038</v>
      </c>
      <c r="EC182" s="331">
        <f t="shared" si="252"/>
        <v>0.50441000705395378</v>
      </c>
      <c r="ED182" s="331">
        <f t="shared" si="252"/>
        <v>8.5619048533985095E-2</v>
      </c>
      <c r="EE182" s="331">
        <f t="shared" si="252"/>
        <v>0.29268313752966441</v>
      </c>
      <c r="EF182" s="331">
        <f t="shared" si="252"/>
        <v>0.29502727693799841</v>
      </c>
      <c r="EG182" s="331">
        <f t="shared" si="252"/>
        <v>0.28861308483988324</v>
      </c>
      <c r="EH182" s="331">
        <f t="shared" si="252"/>
        <v>0.34528897692415428</v>
      </c>
      <c r="EI182" s="331">
        <f t="shared" si="252"/>
        <v>0.60418395180930184</v>
      </c>
      <c r="EJ182" s="331">
        <f t="shared" si="252"/>
        <v>0.34189576873695104</v>
      </c>
      <c r="EK182" s="331">
        <f t="shared" si="252"/>
        <v>2.2802380551944852</v>
      </c>
      <c r="EL182" s="331">
        <f t="shared" si="252"/>
        <v>0.45383237577012192</v>
      </c>
      <c r="EM182" s="331">
        <f t="shared" si="252"/>
        <v>0.35533588484099138</v>
      </c>
      <c r="EN182" s="331">
        <f t="shared" si="252"/>
        <v>0.16896543863771829</v>
      </c>
      <c r="EO182" s="331">
        <f t="shared" si="252"/>
        <v>0.37829835788590399</v>
      </c>
      <c r="EP182" s="331">
        <f t="shared" si="252"/>
        <v>0.16810478628648567</v>
      </c>
      <c r="EQ182" s="331">
        <f t="shared" si="252"/>
        <v>0.17490474266372413</v>
      </c>
      <c r="ER182" s="331">
        <f t="shared" si="252"/>
        <v>0.17620323304300645</v>
      </c>
      <c r="ES182" s="331">
        <f t="shared" si="252"/>
        <v>0.19428644925756219</v>
      </c>
      <c r="ET182" s="331">
        <f t="shared" si="252"/>
        <v>0.32017019759281673</v>
      </c>
      <c r="EU182" s="331">
        <f t="shared" si="252"/>
        <v>0.60559821228804578</v>
      </c>
      <c r="EV182" s="331">
        <f t="shared" si="252"/>
        <v>0.36738947033210406</v>
      </c>
      <c r="EW182" s="331">
        <f t="shared" si="252"/>
        <v>0.32839461846575291</v>
      </c>
      <c r="EX182" s="331">
        <f t="shared" si="252"/>
        <v>0.38271850051956197</v>
      </c>
      <c r="EY182" s="331">
        <f t="shared" si="252"/>
        <v>0.49556093368650256</v>
      </c>
      <c r="EZ182" s="331">
        <f t="shared" si="252"/>
        <v>0.27040783271935726</v>
      </c>
      <c r="FA182" s="331">
        <f t="shared" si="252"/>
        <v>0.28664860644394607</v>
      </c>
      <c r="FB182" s="331">
        <f t="shared" si="252"/>
        <v>0.30489348463112226</v>
      </c>
      <c r="FC182" s="331">
        <f t="shared" si="252"/>
        <v>0.56828664131131479</v>
      </c>
      <c r="FD182" s="331">
        <f t="shared" si="252"/>
        <v>1.6457291059590107</v>
      </c>
      <c r="FE182" s="331" t="e">
        <f t="shared" si="252"/>
        <v>#DIV/0!</v>
      </c>
      <c r="FF182" s="331" t="e">
        <f t="shared" si="252"/>
        <v>#DIV/0!</v>
      </c>
      <c r="FG182" s="331" t="e">
        <f t="shared" si="252"/>
        <v>#DIV/0!</v>
      </c>
      <c r="FH182" s="331" t="e">
        <f t="shared" si="252"/>
        <v>#DIV/0!</v>
      </c>
      <c r="FI182" s="331" t="e">
        <f t="shared" si="252"/>
        <v>#DIV/0!</v>
      </c>
      <c r="FJ182" s="331" t="e">
        <f t="shared" si="252"/>
        <v>#DIV/0!</v>
      </c>
      <c r="FK182" s="331" t="e">
        <f t="shared" si="252"/>
        <v>#DIV/0!</v>
      </c>
      <c r="FL182" s="331" t="e">
        <f t="shared" si="252"/>
        <v>#DIV/0!</v>
      </c>
      <c r="FM182" s="331" t="e">
        <f t="shared" si="252"/>
        <v>#DIV/0!</v>
      </c>
      <c r="FN182" s="331" t="e">
        <f t="shared" si="252"/>
        <v>#DIV/0!</v>
      </c>
      <c r="FO182" s="331" t="e">
        <f t="shared" si="252"/>
        <v>#DIV/0!</v>
      </c>
      <c r="FP182" s="331" t="e">
        <f t="shared" si="252"/>
        <v>#DIV/0!</v>
      </c>
      <c r="FQ182" s="331" t="e">
        <f t="shared" si="252"/>
        <v>#DIV/0!</v>
      </c>
      <c r="FR182" s="331" t="e">
        <f t="shared" si="252"/>
        <v>#DIV/0!</v>
      </c>
      <c r="FS182" s="331" t="e">
        <f t="shared" si="252"/>
        <v>#DIV/0!</v>
      </c>
      <c r="FT182" s="331">
        <f t="shared" si="252"/>
        <v>0.80780324208234833</v>
      </c>
      <c r="FU182" s="331" t="e">
        <f t="shared" si="252"/>
        <v>#DIV/0!</v>
      </c>
      <c r="FV182" s="331" t="e">
        <f t="shared" si="252"/>
        <v>#DIV/0!</v>
      </c>
      <c r="FW182" s="331" t="e">
        <f t="shared" si="252"/>
        <v>#DIV/0!</v>
      </c>
      <c r="FX182" s="331" t="e">
        <f t="shared" si="252"/>
        <v>#DIV/0!</v>
      </c>
      <c r="FY182" s="331" t="e">
        <f t="shared" si="252"/>
        <v>#DIV/0!</v>
      </c>
      <c r="FZ182" s="331" t="e">
        <f t="shared" si="252"/>
        <v>#DIV/0!</v>
      </c>
      <c r="GA182" s="331" t="e">
        <f t="shared" si="252"/>
        <v>#DIV/0!</v>
      </c>
      <c r="GB182" s="331" t="e">
        <f t="shared" si="252"/>
        <v>#DIV/0!</v>
      </c>
      <c r="GC182" s="331" t="e">
        <f t="shared" si="252"/>
        <v>#DIV/0!</v>
      </c>
      <c r="GD182" s="331" t="e">
        <f t="shared" si="252"/>
        <v>#DIV/0!</v>
      </c>
      <c r="GE182" s="331" t="e">
        <f t="shared" si="252"/>
        <v>#DIV/0!</v>
      </c>
      <c r="GF182" s="331" t="e">
        <f t="shared" si="252"/>
        <v>#DIV/0!</v>
      </c>
      <c r="GG182" s="331" t="e">
        <f t="shared" si="252"/>
        <v>#DIV/0!</v>
      </c>
      <c r="GH182" s="331" t="e">
        <f t="shared" si="252"/>
        <v>#DIV/0!</v>
      </c>
      <c r="GI182" s="331" t="e">
        <f t="shared" si="252"/>
        <v>#DIV/0!</v>
      </c>
      <c r="GJ182" s="331">
        <f t="shared" si="252"/>
        <v>1.6744584076724243</v>
      </c>
      <c r="GK182" s="331" t="e">
        <f t="shared" si="252"/>
        <v>#DIV/0!</v>
      </c>
      <c r="GL182" s="331" t="e">
        <f t="shared" si="252"/>
        <v>#DIV/0!</v>
      </c>
      <c r="GM182" s="331" t="e">
        <f t="shared" si="252"/>
        <v>#DIV/0!</v>
      </c>
      <c r="GN182" s="331" t="e">
        <f t="shared" ref="GN182:IY182" si="253">((GN$18+(3*GN$19))-GN$11)/((GN$15-GN$16)/2)</f>
        <v>#DIV/0!</v>
      </c>
      <c r="GO182" s="331" t="e">
        <f t="shared" si="253"/>
        <v>#DIV/0!</v>
      </c>
      <c r="GP182" s="331" t="e">
        <f t="shared" si="253"/>
        <v>#DIV/0!</v>
      </c>
      <c r="GQ182" s="331" t="e">
        <f t="shared" si="253"/>
        <v>#DIV/0!</v>
      </c>
      <c r="GR182" s="331" t="e">
        <f t="shared" si="253"/>
        <v>#DIV/0!</v>
      </c>
      <c r="GS182" s="331" t="e">
        <f t="shared" si="253"/>
        <v>#DIV/0!</v>
      </c>
      <c r="GT182" s="331" t="e">
        <f t="shared" si="253"/>
        <v>#DIV/0!</v>
      </c>
      <c r="GU182" s="331" t="e">
        <f t="shared" si="253"/>
        <v>#DIV/0!</v>
      </c>
      <c r="GV182" s="331" t="e">
        <f t="shared" si="253"/>
        <v>#DIV/0!</v>
      </c>
      <c r="GW182" s="331" t="e">
        <f t="shared" si="253"/>
        <v>#DIV/0!</v>
      </c>
      <c r="GX182" s="331" t="e">
        <f t="shared" si="253"/>
        <v>#DIV/0!</v>
      </c>
      <c r="GY182" s="331" t="e">
        <f t="shared" si="253"/>
        <v>#DIV/0!</v>
      </c>
      <c r="GZ182" s="331" t="e">
        <f t="shared" si="253"/>
        <v>#DIV/0!</v>
      </c>
      <c r="HA182" s="331" t="e">
        <f t="shared" si="253"/>
        <v>#DIV/0!</v>
      </c>
      <c r="HB182" s="331" t="e">
        <f t="shared" si="253"/>
        <v>#DIV/0!</v>
      </c>
      <c r="HC182" s="331" t="e">
        <f t="shared" si="253"/>
        <v>#DIV/0!</v>
      </c>
      <c r="HD182" s="331" t="e">
        <f t="shared" si="253"/>
        <v>#DIV/0!</v>
      </c>
      <c r="HE182" s="331" t="e">
        <f t="shared" si="253"/>
        <v>#DIV/0!</v>
      </c>
      <c r="HF182" s="331" t="e">
        <f t="shared" si="253"/>
        <v>#DIV/0!</v>
      </c>
      <c r="HG182" s="331" t="e">
        <f t="shared" si="253"/>
        <v>#DIV/0!</v>
      </c>
      <c r="HH182" s="331" t="e">
        <f t="shared" si="253"/>
        <v>#DIV/0!</v>
      </c>
      <c r="HI182" s="331" t="e">
        <f t="shared" si="253"/>
        <v>#DIV/0!</v>
      </c>
      <c r="HJ182" s="331" t="e">
        <f t="shared" si="253"/>
        <v>#VALUE!</v>
      </c>
      <c r="HK182" s="331" t="e">
        <f t="shared" si="253"/>
        <v>#VALUE!</v>
      </c>
      <c r="HL182" s="331" t="e">
        <f t="shared" si="253"/>
        <v>#VALUE!</v>
      </c>
      <c r="HM182" s="331" t="e">
        <f t="shared" si="253"/>
        <v>#VALUE!</v>
      </c>
      <c r="HN182" s="331" t="e">
        <f t="shared" si="253"/>
        <v>#VALUE!</v>
      </c>
      <c r="HO182" s="331">
        <f t="shared" si="253"/>
        <v>0.59233491387973425</v>
      </c>
      <c r="HP182" s="331">
        <f t="shared" si="253"/>
        <v>0.69432810767892694</v>
      </c>
      <c r="HQ182" s="331">
        <f t="shared" si="253"/>
        <v>0.1306402599013991</v>
      </c>
      <c r="HR182" s="331">
        <f t="shared" si="253"/>
        <v>0.27014819717261862</v>
      </c>
      <c r="HS182" s="331">
        <f t="shared" si="253"/>
        <v>0.53329478731450242</v>
      </c>
      <c r="HT182" s="331">
        <f t="shared" si="253"/>
        <v>0.57492347609916383</v>
      </c>
      <c r="HU182" s="331">
        <f t="shared" si="253"/>
        <v>0.58219044397452413</v>
      </c>
      <c r="HV182" s="331">
        <f t="shared" si="253"/>
        <v>-2.7826934561683316E-2</v>
      </c>
      <c r="HW182" s="331">
        <f t="shared" si="253"/>
        <v>0.17763576721291327</v>
      </c>
      <c r="HX182" s="331">
        <f t="shared" si="253"/>
        <v>8.6705768581585116E-2</v>
      </c>
      <c r="HY182" s="331">
        <f t="shared" si="253"/>
        <v>1.102555114865684</v>
      </c>
      <c r="HZ182" s="331">
        <f t="shared" si="253"/>
        <v>0.54874408625780813</v>
      </c>
      <c r="IA182" s="331">
        <f t="shared" si="253"/>
        <v>0.83572298774827036</v>
      </c>
      <c r="IB182" s="331">
        <f t="shared" si="253"/>
        <v>0.82817228150691302</v>
      </c>
      <c r="IC182" s="331">
        <f t="shared" si="253"/>
        <v>0.79492319503135878</v>
      </c>
      <c r="ID182" s="331">
        <f t="shared" si="253"/>
        <v>0.89697352854987322</v>
      </c>
      <c r="IE182" s="331">
        <f t="shared" si="253"/>
        <v>0.92756156451778804</v>
      </c>
      <c r="IF182" s="331">
        <f t="shared" si="253"/>
        <v>0.45409900265247977</v>
      </c>
      <c r="IG182" s="331">
        <f t="shared" si="253"/>
        <v>0.31281733029692144</v>
      </c>
      <c r="IH182" s="331">
        <f t="shared" si="253"/>
        <v>0.12011502650645249</v>
      </c>
      <c r="II182" s="331">
        <f t="shared" si="253"/>
        <v>0.64716863995928331</v>
      </c>
      <c r="IJ182" s="331">
        <f t="shared" si="253"/>
        <v>0.47902759739365897</v>
      </c>
      <c r="IK182" s="331">
        <f t="shared" si="253"/>
        <v>0.29131506729237483</v>
      </c>
      <c r="IL182" s="331">
        <f t="shared" si="253"/>
        <v>0.12751006167955672</v>
      </c>
      <c r="IM182" s="331">
        <f t="shared" si="253"/>
        <v>0.69164876055002711</v>
      </c>
      <c r="IN182" s="331" t="e">
        <f t="shared" si="253"/>
        <v>#DIV/0!</v>
      </c>
      <c r="IO182" s="331" t="e">
        <f t="shared" si="253"/>
        <v>#DIV/0!</v>
      </c>
      <c r="IP182" s="331" t="e">
        <f t="shared" si="253"/>
        <v>#DIV/0!</v>
      </c>
      <c r="IQ182" s="331" t="e">
        <f t="shared" si="253"/>
        <v>#DIV/0!</v>
      </c>
      <c r="IR182" s="331" t="e">
        <f t="shared" si="253"/>
        <v>#DIV/0!</v>
      </c>
      <c r="IS182" s="331" t="e">
        <f t="shared" si="253"/>
        <v>#DIV/0!</v>
      </c>
      <c r="IT182" s="331" t="e">
        <f t="shared" si="253"/>
        <v>#DIV/0!</v>
      </c>
      <c r="IU182" s="331" t="e">
        <f t="shared" si="253"/>
        <v>#DIV/0!</v>
      </c>
      <c r="IV182" s="331" t="e">
        <f t="shared" si="253"/>
        <v>#DIV/0!</v>
      </c>
      <c r="IW182" s="331" t="e">
        <f t="shared" si="253"/>
        <v>#DIV/0!</v>
      </c>
      <c r="IX182" s="331" t="e">
        <f t="shared" si="253"/>
        <v>#DIV/0!</v>
      </c>
      <c r="IY182" s="331" t="e">
        <f t="shared" si="253"/>
        <v>#DIV/0!</v>
      </c>
      <c r="IZ182" s="331" t="e">
        <f t="shared" ref="IZ182:LK182" si="254">((IZ$18+(3*IZ$19))-IZ$11)/((IZ$15-IZ$16)/2)</f>
        <v>#DIV/0!</v>
      </c>
      <c r="JA182" s="331" t="e">
        <f t="shared" si="254"/>
        <v>#DIV/0!</v>
      </c>
      <c r="JB182" s="331" t="e">
        <f t="shared" si="254"/>
        <v>#DIV/0!</v>
      </c>
      <c r="JC182" s="331" t="e">
        <f t="shared" si="254"/>
        <v>#DIV/0!</v>
      </c>
      <c r="JD182" s="331" t="e">
        <f t="shared" si="254"/>
        <v>#DIV/0!</v>
      </c>
      <c r="JE182" s="331" t="e">
        <f t="shared" si="254"/>
        <v>#DIV/0!</v>
      </c>
      <c r="JF182" s="331" t="e">
        <f t="shared" si="254"/>
        <v>#DIV/0!</v>
      </c>
      <c r="JG182" s="331" t="e">
        <f t="shared" si="254"/>
        <v>#DIV/0!</v>
      </c>
      <c r="JH182" s="331" t="e">
        <f t="shared" si="254"/>
        <v>#DIV/0!</v>
      </c>
      <c r="JI182" s="331" t="e">
        <f t="shared" si="254"/>
        <v>#DIV/0!</v>
      </c>
      <c r="JJ182" s="331" t="e">
        <f t="shared" si="254"/>
        <v>#DIV/0!</v>
      </c>
      <c r="JK182" s="331" t="e">
        <f t="shared" si="254"/>
        <v>#DIV/0!</v>
      </c>
      <c r="JL182" s="331" t="e">
        <f t="shared" si="254"/>
        <v>#DIV/0!</v>
      </c>
      <c r="JM182" s="331" t="e">
        <f t="shared" si="254"/>
        <v>#DIV/0!</v>
      </c>
      <c r="JN182" s="331" t="e">
        <f t="shared" si="254"/>
        <v>#DIV/0!</v>
      </c>
      <c r="JO182" s="331" t="e">
        <f t="shared" si="254"/>
        <v>#DIV/0!</v>
      </c>
      <c r="JP182" s="331" t="e">
        <f t="shared" si="254"/>
        <v>#DIV/0!</v>
      </c>
      <c r="JQ182" s="331" t="e">
        <f t="shared" si="254"/>
        <v>#DIV/0!</v>
      </c>
      <c r="JR182" s="331" t="e">
        <f t="shared" si="254"/>
        <v>#DIV/0!</v>
      </c>
      <c r="JS182" s="331" t="e">
        <f t="shared" si="254"/>
        <v>#DIV/0!</v>
      </c>
      <c r="JT182" s="331" t="e">
        <f t="shared" si="254"/>
        <v>#DIV/0!</v>
      </c>
      <c r="JU182" s="331" t="e">
        <f t="shared" si="254"/>
        <v>#DIV/0!</v>
      </c>
      <c r="JV182" s="331" t="e">
        <f t="shared" si="254"/>
        <v>#DIV/0!</v>
      </c>
      <c r="JW182" s="331" t="e">
        <f t="shared" si="254"/>
        <v>#DIV/0!</v>
      </c>
      <c r="JX182" s="331" t="e">
        <f t="shared" si="254"/>
        <v>#DIV/0!</v>
      </c>
      <c r="JY182" s="331" t="e">
        <f t="shared" si="254"/>
        <v>#DIV/0!</v>
      </c>
      <c r="JZ182" s="331" t="e">
        <f t="shared" si="254"/>
        <v>#DIV/0!</v>
      </c>
      <c r="KA182" s="331" t="e">
        <f t="shared" si="254"/>
        <v>#DIV/0!</v>
      </c>
      <c r="KB182" s="331" t="e">
        <f t="shared" si="254"/>
        <v>#DIV/0!</v>
      </c>
      <c r="KC182" s="331" t="e">
        <f t="shared" si="254"/>
        <v>#DIV/0!</v>
      </c>
      <c r="KD182" s="331" t="e">
        <f t="shared" si="254"/>
        <v>#DIV/0!</v>
      </c>
      <c r="KE182" s="331" t="e">
        <f t="shared" si="254"/>
        <v>#DIV/0!</v>
      </c>
      <c r="KF182" s="331" t="e">
        <f t="shared" si="254"/>
        <v>#DIV/0!</v>
      </c>
      <c r="KG182" s="331" t="e">
        <f t="shared" si="254"/>
        <v>#DIV/0!</v>
      </c>
      <c r="KH182" s="331" t="e">
        <f t="shared" si="254"/>
        <v>#DIV/0!</v>
      </c>
      <c r="KI182" s="331" t="e">
        <f t="shared" si="254"/>
        <v>#DIV/0!</v>
      </c>
      <c r="KJ182" s="331" t="e">
        <f t="shared" si="254"/>
        <v>#DIV/0!</v>
      </c>
      <c r="KK182" s="331" t="e">
        <f t="shared" si="254"/>
        <v>#DIV/0!</v>
      </c>
      <c r="KL182" s="331" t="e">
        <f t="shared" si="254"/>
        <v>#DIV/0!</v>
      </c>
      <c r="KM182" s="331" t="e">
        <f t="shared" si="254"/>
        <v>#DIV/0!</v>
      </c>
      <c r="KN182" s="331" t="e">
        <f t="shared" si="254"/>
        <v>#DIV/0!</v>
      </c>
      <c r="KO182" s="331" t="e">
        <f t="shared" si="254"/>
        <v>#DIV/0!</v>
      </c>
      <c r="KP182" s="331" t="e">
        <f t="shared" si="254"/>
        <v>#DIV/0!</v>
      </c>
      <c r="KQ182" s="331" t="e">
        <f t="shared" si="254"/>
        <v>#DIV/0!</v>
      </c>
      <c r="KR182" s="331" t="e">
        <f t="shared" si="254"/>
        <v>#DIV/0!</v>
      </c>
      <c r="KS182" s="331" t="e">
        <f t="shared" si="254"/>
        <v>#DIV/0!</v>
      </c>
      <c r="KT182" s="331" t="e">
        <f t="shared" si="254"/>
        <v>#DIV/0!</v>
      </c>
      <c r="KU182" s="331" t="e">
        <f t="shared" si="254"/>
        <v>#DIV/0!</v>
      </c>
      <c r="KV182" s="331" t="e">
        <f t="shared" si="254"/>
        <v>#DIV/0!</v>
      </c>
      <c r="KW182" s="331" t="e">
        <f t="shared" si="254"/>
        <v>#DIV/0!</v>
      </c>
      <c r="KX182" s="331" t="e">
        <f t="shared" si="254"/>
        <v>#DIV/0!</v>
      </c>
      <c r="KY182" s="331" t="e">
        <f t="shared" si="254"/>
        <v>#DIV/0!</v>
      </c>
      <c r="KZ182" s="331" t="e">
        <f t="shared" si="254"/>
        <v>#DIV/0!</v>
      </c>
      <c r="LA182" s="331" t="e">
        <f t="shared" si="254"/>
        <v>#DIV/0!</v>
      </c>
      <c r="LB182" s="331" t="e">
        <f t="shared" si="254"/>
        <v>#DIV/0!</v>
      </c>
      <c r="LC182" s="331" t="e">
        <f t="shared" si="254"/>
        <v>#DIV/0!</v>
      </c>
      <c r="LD182" s="331" t="e">
        <f t="shared" si="254"/>
        <v>#DIV/0!</v>
      </c>
      <c r="LE182" s="331" t="e">
        <f t="shared" si="254"/>
        <v>#DIV/0!</v>
      </c>
      <c r="LF182" s="331" t="e">
        <f t="shared" si="254"/>
        <v>#DIV/0!</v>
      </c>
      <c r="LG182" s="331" t="e">
        <f t="shared" si="254"/>
        <v>#DIV/0!</v>
      </c>
      <c r="LH182" s="331" t="e">
        <f t="shared" si="254"/>
        <v>#DIV/0!</v>
      </c>
      <c r="LI182" s="331" t="e">
        <f t="shared" si="254"/>
        <v>#DIV/0!</v>
      </c>
      <c r="LJ182" s="331" t="e">
        <f t="shared" si="254"/>
        <v>#DIV/0!</v>
      </c>
      <c r="LK182" s="331" t="e">
        <f t="shared" si="254"/>
        <v>#DIV/0!</v>
      </c>
      <c r="LL182" s="331" t="e">
        <f t="shared" ref="LL182:NW182" si="255">((LL$18+(3*LL$19))-LL$11)/((LL$15-LL$16)/2)</f>
        <v>#DIV/0!</v>
      </c>
      <c r="LM182" s="331" t="e">
        <f t="shared" si="255"/>
        <v>#DIV/0!</v>
      </c>
      <c r="LN182" s="331" t="e">
        <f t="shared" si="255"/>
        <v>#DIV/0!</v>
      </c>
      <c r="LO182" s="331" t="e">
        <f t="shared" si="255"/>
        <v>#DIV/0!</v>
      </c>
      <c r="LP182" s="331" t="e">
        <f t="shared" si="255"/>
        <v>#DIV/0!</v>
      </c>
      <c r="LQ182" s="331" t="e">
        <f t="shared" si="255"/>
        <v>#DIV/0!</v>
      </c>
      <c r="LR182" s="331" t="e">
        <f t="shared" si="255"/>
        <v>#DIV/0!</v>
      </c>
      <c r="LS182" s="331" t="e">
        <f t="shared" si="255"/>
        <v>#DIV/0!</v>
      </c>
      <c r="LT182" s="331" t="e">
        <f t="shared" si="255"/>
        <v>#DIV/0!</v>
      </c>
      <c r="LU182" s="331" t="e">
        <f t="shared" si="255"/>
        <v>#DIV/0!</v>
      </c>
      <c r="LV182" s="331" t="e">
        <f t="shared" si="255"/>
        <v>#DIV/0!</v>
      </c>
      <c r="LW182" s="331" t="e">
        <f t="shared" si="255"/>
        <v>#DIV/0!</v>
      </c>
      <c r="LX182" s="331" t="e">
        <f t="shared" si="255"/>
        <v>#DIV/0!</v>
      </c>
      <c r="LY182" s="331" t="e">
        <f t="shared" si="255"/>
        <v>#DIV/0!</v>
      </c>
      <c r="LZ182" s="331" t="e">
        <f t="shared" si="255"/>
        <v>#DIV/0!</v>
      </c>
      <c r="MA182" s="331" t="e">
        <f t="shared" si="255"/>
        <v>#DIV/0!</v>
      </c>
      <c r="MB182" s="331" t="e">
        <f t="shared" si="255"/>
        <v>#DIV/0!</v>
      </c>
      <c r="MC182" s="331" t="e">
        <f t="shared" si="255"/>
        <v>#DIV/0!</v>
      </c>
      <c r="MD182" s="331" t="e">
        <f t="shared" si="255"/>
        <v>#DIV/0!</v>
      </c>
      <c r="ME182" s="331" t="e">
        <f t="shared" si="255"/>
        <v>#DIV/0!</v>
      </c>
      <c r="MF182" s="331" t="e">
        <f t="shared" si="255"/>
        <v>#DIV/0!</v>
      </c>
      <c r="MG182" s="331" t="e">
        <f t="shared" si="255"/>
        <v>#DIV/0!</v>
      </c>
      <c r="MH182" s="331" t="e">
        <f t="shared" si="255"/>
        <v>#DIV/0!</v>
      </c>
      <c r="MI182" s="331" t="e">
        <f t="shared" si="255"/>
        <v>#DIV/0!</v>
      </c>
      <c r="MJ182" s="331" t="e">
        <f t="shared" si="255"/>
        <v>#DIV/0!</v>
      </c>
      <c r="MK182" s="331" t="e">
        <f t="shared" si="255"/>
        <v>#DIV/0!</v>
      </c>
      <c r="ML182" s="331" t="e">
        <f t="shared" si="255"/>
        <v>#DIV/0!</v>
      </c>
      <c r="MM182" s="331" t="e">
        <f t="shared" si="255"/>
        <v>#DIV/0!</v>
      </c>
      <c r="MN182" s="331" t="e">
        <f t="shared" si="255"/>
        <v>#DIV/0!</v>
      </c>
      <c r="MO182" s="331" t="e">
        <f t="shared" si="255"/>
        <v>#DIV/0!</v>
      </c>
      <c r="MP182" s="331" t="e">
        <f t="shared" si="255"/>
        <v>#DIV/0!</v>
      </c>
      <c r="MQ182" s="331" t="e">
        <f t="shared" si="255"/>
        <v>#DIV/0!</v>
      </c>
      <c r="MR182" s="331" t="e">
        <f t="shared" si="255"/>
        <v>#DIV/0!</v>
      </c>
      <c r="MS182" s="331" t="e">
        <f t="shared" si="255"/>
        <v>#DIV/0!</v>
      </c>
      <c r="MT182" s="331" t="e">
        <f t="shared" si="255"/>
        <v>#DIV/0!</v>
      </c>
      <c r="MU182" s="331" t="e">
        <f t="shared" si="255"/>
        <v>#DIV/0!</v>
      </c>
      <c r="MV182" s="331" t="e">
        <f t="shared" si="255"/>
        <v>#DIV/0!</v>
      </c>
      <c r="MW182" s="331" t="e">
        <f t="shared" si="255"/>
        <v>#DIV/0!</v>
      </c>
      <c r="MX182" s="331" t="e">
        <f t="shared" si="255"/>
        <v>#DIV/0!</v>
      </c>
      <c r="MY182" s="331" t="e">
        <f t="shared" si="255"/>
        <v>#DIV/0!</v>
      </c>
      <c r="MZ182" s="331" t="e">
        <f t="shared" si="255"/>
        <v>#DIV/0!</v>
      </c>
      <c r="NA182" s="331" t="e">
        <f t="shared" si="255"/>
        <v>#DIV/0!</v>
      </c>
      <c r="NB182" s="331" t="e">
        <f t="shared" si="255"/>
        <v>#DIV/0!</v>
      </c>
      <c r="NC182" s="331" t="e">
        <f t="shared" si="255"/>
        <v>#DIV/0!</v>
      </c>
      <c r="ND182" s="331" t="e">
        <f t="shared" si="255"/>
        <v>#DIV/0!</v>
      </c>
      <c r="NE182" s="331" t="e">
        <f t="shared" si="255"/>
        <v>#DIV/0!</v>
      </c>
      <c r="NF182" s="331" t="e">
        <f t="shared" si="255"/>
        <v>#DIV/0!</v>
      </c>
      <c r="NG182" s="331" t="e">
        <f t="shared" si="255"/>
        <v>#DIV/0!</v>
      </c>
      <c r="NH182" s="331" t="e">
        <f t="shared" si="255"/>
        <v>#DIV/0!</v>
      </c>
      <c r="NI182" s="331" t="e">
        <f t="shared" si="255"/>
        <v>#DIV/0!</v>
      </c>
      <c r="NJ182" s="331" t="e">
        <f t="shared" si="255"/>
        <v>#DIV/0!</v>
      </c>
      <c r="NK182" s="331" t="e">
        <f t="shared" si="255"/>
        <v>#DIV/0!</v>
      </c>
      <c r="NL182" s="331" t="e">
        <f t="shared" si="255"/>
        <v>#DIV/0!</v>
      </c>
      <c r="NM182" s="331" t="e">
        <f t="shared" si="255"/>
        <v>#DIV/0!</v>
      </c>
      <c r="NN182" s="331" t="e">
        <f t="shared" si="255"/>
        <v>#DIV/0!</v>
      </c>
      <c r="NO182" s="331" t="e">
        <f t="shared" si="255"/>
        <v>#DIV/0!</v>
      </c>
      <c r="NP182" s="331" t="e">
        <f t="shared" si="255"/>
        <v>#DIV/0!</v>
      </c>
      <c r="NQ182" s="331" t="e">
        <f t="shared" si="255"/>
        <v>#DIV/0!</v>
      </c>
      <c r="NR182" s="331" t="e">
        <f t="shared" si="255"/>
        <v>#DIV/0!</v>
      </c>
      <c r="NS182" s="331" t="e">
        <f t="shared" si="255"/>
        <v>#DIV/0!</v>
      </c>
      <c r="NT182" s="331" t="e">
        <f t="shared" si="255"/>
        <v>#DIV/0!</v>
      </c>
      <c r="NU182" s="331" t="e">
        <f t="shared" si="255"/>
        <v>#DIV/0!</v>
      </c>
      <c r="NV182" s="331" t="e">
        <f t="shared" si="255"/>
        <v>#DIV/0!</v>
      </c>
      <c r="NW182" s="331" t="e">
        <f t="shared" si="255"/>
        <v>#DIV/0!</v>
      </c>
      <c r="NX182" s="331" t="e">
        <f t="shared" ref="NX182:QI182" si="256">((NX$18+(3*NX$19))-NX$11)/((NX$15-NX$16)/2)</f>
        <v>#DIV/0!</v>
      </c>
      <c r="NY182" s="331" t="e">
        <f t="shared" si="256"/>
        <v>#DIV/0!</v>
      </c>
      <c r="NZ182" s="331" t="e">
        <f t="shared" si="256"/>
        <v>#DIV/0!</v>
      </c>
      <c r="OA182" s="331" t="e">
        <f t="shared" si="256"/>
        <v>#DIV/0!</v>
      </c>
      <c r="OB182" s="331" t="e">
        <f t="shared" si="256"/>
        <v>#DIV/0!</v>
      </c>
      <c r="OC182" s="331" t="e">
        <f t="shared" si="256"/>
        <v>#DIV/0!</v>
      </c>
      <c r="OD182" s="331" t="e">
        <f t="shared" si="256"/>
        <v>#DIV/0!</v>
      </c>
      <c r="OE182" s="331" t="e">
        <f t="shared" si="256"/>
        <v>#DIV/0!</v>
      </c>
      <c r="OF182" s="331" t="e">
        <f t="shared" si="256"/>
        <v>#DIV/0!</v>
      </c>
      <c r="OG182" s="331" t="e">
        <f t="shared" si="256"/>
        <v>#DIV/0!</v>
      </c>
      <c r="OH182" s="331" t="e">
        <f t="shared" si="256"/>
        <v>#DIV/0!</v>
      </c>
      <c r="OI182" s="331" t="e">
        <f t="shared" si="256"/>
        <v>#DIV/0!</v>
      </c>
      <c r="OJ182" s="331" t="e">
        <f t="shared" si="256"/>
        <v>#DIV/0!</v>
      </c>
      <c r="OK182" s="331" t="e">
        <f t="shared" si="256"/>
        <v>#DIV/0!</v>
      </c>
      <c r="OL182" s="331" t="e">
        <f t="shared" si="256"/>
        <v>#DIV/0!</v>
      </c>
      <c r="OM182" s="331" t="e">
        <f t="shared" si="256"/>
        <v>#DIV/0!</v>
      </c>
      <c r="ON182" s="331" t="e">
        <f t="shared" si="256"/>
        <v>#DIV/0!</v>
      </c>
      <c r="OO182" s="331" t="e">
        <f t="shared" si="256"/>
        <v>#DIV/0!</v>
      </c>
      <c r="OP182" s="331" t="e">
        <f t="shared" si="256"/>
        <v>#DIV/0!</v>
      </c>
      <c r="OQ182" s="331" t="e">
        <f t="shared" si="256"/>
        <v>#DIV/0!</v>
      </c>
      <c r="OR182" s="331" t="e">
        <f t="shared" si="256"/>
        <v>#DIV/0!</v>
      </c>
      <c r="OS182" s="331" t="e">
        <f t="shared" si="256"/>
        <v>#DIV/0!</v>
      </c>
      <c r="OT182" s="331" t="e">
        <f t="shared" si="256"/>
        <v>#DIV/0!</v>
      </c>
      <c r="OU182" s="331" t="e">
        <f t="shared" si="256"/>
        <v>#DIV/0!</v>
      </c>
      <c r="OV182" s="331" t="e">
        <f t="shared" si="256"/>
        <v>#DIV/0!</v>
      </c>
      <c r="OW182" s="331" t="e">
        <f t="shared" si="256"/>
        <v>#DIV/0!</v>
      </c>
      <c r="OX182" s="331" t="e">
        <f t="shared" si="256"/>
        <v>#DIV/0!</v>
      </c>
      <c r="OY182" s="331" t="e">
        <f t="shared" si="256"/>
        <v>#DIV/0!</v>
      </c>
      <c r="OZ182" s="331" t="e">
        <f t="shared" si="256"/>
        <v>#DIV/0!</v>
      </c>
      <c r="PA182" s="331" t="e">
        <f t="shared" si="256"/>
        <v>#DIV/0!</v>
      </c>
      <c r="PB182" s="331" t="e">
        <f t="shared" si="256"/>
        <v>#DIV/0!</v>
      </c>
      <c r="PC182" s="331" t="e">
        <f t="shared" si="256"/>
        <v>#DIV/0!</v>
      </c>
      <c r="PD182" s="331" t="e">
        <f t="shared" si="256"/>
        <v>#DIV/0!</v>
      </c>
      <c r="PE182" s="331" t="e">
        <f t="shared" si="256"/>
        <v>#DIV/0!</v>
      </c>
      <c r="PF182" s="331" t="e">
        <f t="shared" si="256"/>
        <v>#DIV/0!</v>
      </c>
      <c r="PG182" s="331" t="e">
        <f t="shared" si="256"/>
        <v>#DIV/0!</v>
      </c>
      <c r="PH182" s="331" t="e">
        <f t="shared" si="256"/>
        <v>#DIV/0!</v>
      </c>
      <c r="PI182" s="331" t="e">
        <f t="shared" si="256"/>
        <v>#DIV/0!</v>
      </c>
      <c r="PJ182" s="331" t="e">
        <f t="shared" si="256"/>
        <v>#DIV/0!</v>
      </c>
      <c r="PK182" s="331" t="e">
        <f t="shared" si="256"/>
        <v>#DIV/0!</v>
      </c>
      <c r="PL182" s="331" t="e">
        <f t="shared" si="256"/>
        <v>#DIV/0!</v>
      </c>
      <c r="PM182" s="331" t="e">
        <f t="shared" si="256"/>
        <v>#DIV/0!</v>
      </c>
      <c r="PN182" s="331" t="e">
        <f t="shared" si="256"/>
        <v>#DIV/0!</v>
      </c>
      <c r="PO182" s="331" t="e">
        <f t="shared" si="256"/>
        <v>#DIV/0!</v>
      </c>
      <c r="PP182" s="331" t="e">
        <f t="shared" si="256"/>
        <v>#DIV/0!</v>
      </c>
      <c r="PQ182" s="331" t="e">
        <f t="shared" si="256"/>
        <v>#DIV/0!</v>
      </c>
      <c r="PR182" s="331" t="e">
        <f t="shared" si="256"/>
        <v>#DIV/0!</v>
      </c>
      <c r="PS182" s="331" t="e">
        <f t="shared" si="256"/>
        <v>#DIV/0!</v>
      </c>
      <c r="PT182" s="331" t="e">
        <f t="shared" si="256"/>
        <v>#DIV/0!</v>
      </c>
      <c r="PU182" s="331" t="e">
        <f t="shared" si="256"/>
        <v>#DIV/0!</v>
      </c>
      <c r="PV182" s="331" t="e">
        <f t="shared" si="256"/>
        <v>#DIV/0!</v>
      </c>
      <c r="PW182" s="331" t="e">
        <f t="shared" si="256"/>
        <v>#DIV/0!</v>
      </c>
      <c r="PX182" s="331" t="e">
        <f t="shared" si="256"/>
        <v>#DIV/0!</v>
      </c>
      <c r="PY182" s="331" t="e">
        <f t="shared" si="256"/>
        <v>#DIV/0!</v>
      </c>
      <c r="PZ182" s="331" t="e">
        <f t="shared" si="256"/>
        <v>#DIV/0!</v>
      </c>
      <c r="QA182" s="331" t="e">
        <f t="shared" si="256"/>
        <v>#DIV/0!</v>
      </c>
      <c r="QB182" s="331" t="e">
        <f t="shared" si="256"/>
        <v>#DIV/0!</v>
      </c>
      <c r="QC182" s="331" t="e">
        <f t="shared" si="256"/>
        <v>#DIV/0!</v>
      </c>
      <c r="QD182" s="331" t="e">
        <f t="shared" si="256"/>
        <v>#DIV/0!</v>
      </c>
      <c r="QE182" s="331" t="e">
        <f t="shared" si="256"/>
        <v>#DIV/0!</v>
      </c>
      <c r="QF182" s="331" t="e">
        <f t="shared" si="256"/>
        <v>#DIV/0!</v>
      </c>
      <c r="QG182" s="331" t="e">
        <f t="shared" si="256"/>
        <v>#DIV/0!</v>
      </c>
      <c r="QH182" s="331" t="e">
        <f t="shared" si="256"/>
        <v>#DIV/0!</v>
      </c>
      <c r="QI182" s="331" t="e">
        <f t="shared" si="256"/>
        <v>#DIV/0!</v>
      </c>
      <c r="QJ182" s="331" t="e">
        <f t="shared" ref="QJ182:SH182" si="257">((QJ$18+(3*QJ$19))-QJ$11)/((QJ$15-QJ$16)/2)</f>
        <v>#DIV/0!</v>
      </c>
      <c r="QK182" s="331" t="e">
        <f t="shared" si="257"/>
        <v>#DIV/0!</v>
      </c>
      <c r="QL182" s="331" t="e">
        <f t="shared" si="257"/>
        <v>#DIV/0!</v>
      </c>
      <c r="QM182" s="331" t="e">
        <f t="shared" si="257"/>
        <v>#DIV/0!</v>
      </c>
      <c r="QN182" s="331" t="e">
        <f t="shared" si="257"/>
        <v>#DIV/0!</v>
      </c>
      <c r="QO182" s="331" t="e">
        <f t="shared" si="257"/>
        <v>#DIV/0!</v>
      </c>
      <c r="QP182" s="331" t="e">
        <f t="shared" si="257"/>
        <v>#DIV/0!</v>
      </c>
      <c r="QQ182" s="331" t="e">
        <f t="shared" si="257"/>
        <v>#DIV/0!</v>
      </c>
      <c r="QR182" s="331" t="e">
        <f t="shared" si="257"/>
        <v>#DIV/0!</v>
      </c>
      <c r="QS182" s="331" t="e">
        <f t="shared" si="257"/>
        <v>#DIV/0!</v>
      </c>
      <c r="QT182" s="331" t="e">
        <f t="shared" si="257"/>
        <v>#DIV/0!</v>
      </c>
      <c r="QU182" s="331" t="e">
        <f t="shared" si="257"/>
        <v>#DIV/0!</v>
      </c>
      <c r="QV182" s="331" t="e">
        <f t="shared" si="257"/>
        <v>#DIV/0!</v>
      </c>
      <c r="QW182" s="331" t="e">
        <f t="shared" si="257"/>
        <v>#DIV/0!</v>
      </c>
      <c r="QX182" s="331" t="e">
        <f t="shared" si="257"/>
        <v>#DIV/0!</v>
      </c>
      <c r="QY182" s="331" t="e">
        <f t="shared" si="257"/>
        <v>#DIV/0!</v>
      </c>
      <c r="QZ182" s="331" t="e">
        <f t="shared" si="257"/>
        <v>#DIV/0!</v>
      </c>
      <c r="RA182" s="331" t="e">
        <f t="shared" si="257"/>
        <v>#DIV/0!</v>
      </c>
      <c r="RB182" s="331" t="e">
        <f t="shared" si="257"/>
        <v>#DIV/0!</v>
      </c>
      <c r="RC182" s="331" t="e">
        <f t="shared" si="257"/>
        <v>#DIV/0!</v>
      </c>
      <c r="RD182" s="331" t="e">
        <f t="shared" si="257"/>
        <v>#DIV/0!</v>
      </c>
      <c r="RE182" s="331" t="e">
        <f t="shared" si="257"/>
        <v>#DIV/0!</v>
      </c>
      <c r="RF182" s="331" t="e">
        <f t="shared" si="257"/>
        <v>#DIV/0!</v>
      </c>
      <c r="RG182" s="331" t="e">
        <f t="shared" si="257"/>
        <v>#DIV/0!</v>
      </c>
      <c r="RH182" s="331" t="e">
        <f t="shared" si="257"/>
        <v>#DIV/0!</v>
      </c>
      <c r="RI182" s="331" t="e">
        <f t="shared" si="257"/>
        <v>#DIV/0!</v>
      </c>
      <c r="RJ182" s="331" t="e">
        <f t="shared" si="257"/>
        <v>#DIV/0!</v>
      </c>
      <c r="RK182" s="331" t="e">
        <f t="shared" si="257"/>
        <v>#DIV/0!</v>
      </c>
      <c r="RL182" s="331" t="e">
        <f t="shared" si="257"/>
        <v>#DIV/0!</v>
      </c>
      <c r="RM182" s="331" t="e">
        <f t="shared" si="257"/>
        <v>#DIV/0!</v>
      </c>
      <c r="RN182" s="331" t="e">
        <f t="shared" si="257"/>
        <v>#DIV/0!</v>
      </c>
      <c r="RO182" s="331" t="e">
        <f t="shared" si="257"/>
        <v>#DIV/0!</v>
      </c>
      <c r="RP182" s="331" t="e">
        <f t="shared" si="257"/>
        <v>#DIV/0!</v>
      </c>
      <c r="RQ182" s="331" t="e">
        <f t="shared" si="257"/>
        <v>#DIV/0!</v>
      </c>
      <c r="RR182" s="331" t="e">
        <f t="shared" si="257"/>
        <v>#DIV/0!</v>
      </c>
      <c r="RS182" s="331" t="e">
        <f t="shared" si="257"/>
        <v>#DIV/0!</v>
      </c>
      <c r="RT182" s="331" t="e">
        <f t="shared" si="257"/>
        <v>#DIV/0!</v>
      </c>
      <c r="RU182" s="331" t="e">
        <f t="shared" si="257"/>
        <v>#DIV/0!</v>
      </c>
      <c r="RV182" s="331" t="e">
        <f t="shared" si="257"/>
        <v>#DIV/0!</v>
      </c>
      <c r="RW182" s="331" t="e">
        <f t="shared" si="257"/>
        <v>#DIV/0!</v>
      </c>
      <c r="RX182" s="331" t="e">
        <f t="shared" si="257"/>
        <v>#DIV/0!</v>
      </c>
      <c r="RY182" s="331" t="e">
        <f t="shared" si="257"/>
        <v>#DIV/0!</v>
      </c>
      <c r="RZ182" s="331" t="e">
        <f t="shared" si="257"/>
        <v>#DIV/0!</v>
      </c>
      <c r="SA182" s="331" t="e">
        <f t="shared" si="257"/>
        <v>#DIV/0!</v>
      </c>
      <c r="SB182" s="331" t="e">
        <f t="shared" si="257"/>
        <v>#DIV/0!</v>
      </c>
      <c r="SC182" s="331" t="e">
        <f t="shared" si="257"/>
        <v>#DIV/0!</v>
      </c>
      <c r="SD182" s="331" t="e">
        <f t="shared" si="257"/>
        <v>#DIV/0!</v>
      </c>
      <c r="SE182" s="331" t="e">
        <f t="shared" si="257"/>
        <v>#DIV/0!</v>
      </c>
      <c r="SF182" s="331" t="e">
        <f t="shared" si="257"/>
        <v>#DIV/0!</v>
      </c>
      <c r="SG182" s="331" t="e">
        <f t="shared" si="257"/>
        <v>#DIV/0!</v>
      </c>
      <c r="SH182" s="331" t="e">
        <f t="shared" si="257"/>
        <v>#DIV/0!</v>
      </c>
      <c r="SM182">
        <f>'GRR Data'!A178</f>
        <v>0</v>
      </c>
    </row>
    <row r="183" spans="1:507">
      <c r="C183" s="330">
        <f t="shared" ref="C183:BN183" si="258">(C18-C11)/((C15-C16)/2)</f>
        <v>2.529761904768401E-3</v>
      </c>
      <c r="D183" s="331">
        <f t="shared" si="258"/>
        <v>0.12100446428571478</v>
      </c>
      <c r="E183" s="331">
        <f t="shared" si="258"/>
        <v>0.38707589285714256</v>
      </c>
      <c r="F183" s="331">
        <f t="shared" si="258"/>
        <v>0.53292410714285732</v>
      </c>
      <c r="G183" s="331">
        <f t="shared" si="258"/>
        <v>0.13299107142857153</v>
      </c>
      <c r="H183" s="331">
        <f t="shared" si="258"/>
        <v>0.10366071428571436</v>
      </c>
      <c r="I183" s="331">
        <f t="shared" si="258"/>
        <v>-6.0624999999999658E-2</v>
      </c>
      <c r="J183" s="331">
        <f t="shared" si="258"/>
        <v>-2.3281249999999663E-2</v>
      </c>
      <c r="K183" s="331">
        <f t="shared" si="258"/>
        <v>-1.7834821428571297E-2</v>
      </c>
      <c r="L183" s="331">
        <f t="shared" si="258"/>
        <v>-1.7477678571428477E-2</v>
      </c>
      <c r="M183" s="331">
        <f t="shared" si="258"/>
        <v>-1.8125000000000183E-2</v>
      </c>
      <c r="N183" s="331">
        <f t="shared" si="258"/>
        <v>-0.18633928571428579</v>
      </c>
      <c r="O183" s="331">
        <f t="shared" si="258"/>
        <v>-0.17533482142857157</v>
      </c>
      <c r="P183" s="331">
        <f t="shared" si="258"/>
        <v>-3.2812499999998863E-3</v>
      </c>
      <c r="Q183" s="331">
        <f t="shared" si="258"/>
        <v>-0.11687500000000001</v>
      </c>
      <c r="R183" s="331">
        <f t="shared" si="258"/>
        <v>5.3816964285714551E-2</v>
      </c>
      <c r="S183" s="331">
        <f t="shared" si="258"/>
        <v>0.19049107142857175</v>
      </c>
      <c r="T183" s="331">
        <f t="shared" si="258"/>
        <v>0.27752232142857153</v>
      </c>
      <c r="U183" s="331">
        <f t="shared" si="258"/>
        <v>0.24015625000000015</v>
      </c>
      <c r="V183" s="331">
        <f t="shared" si="258"/>
        <v>0.73155000000000014</v>
      </c>
      <c r="W183" s="331">
        <f t="shared" si="258"/>
        <v>5.9322500000000167E-2</v>
      </c>
      <c r="X183" s="331">
        <f t="shared" si="258"/>
        <v>-9.3267500000000059E-2</v>
      </c>
      <c r="Y183" s="331">
        <f t="shared" si="258"/>
        <v>-5.6624999999999037E-3</v>
      </c>
      <c r="Z183" s="331">
        <f t="shared" si="258"/>
        <v>-0.1134949999999999</v>
      </c>
      <c r="AA183" s="331">
        <f t="shared" si="258"/>
        <v>0.11309000000000002</v>
      </c>
      <c r="AB183" s="331">
        <f t="shared" si="258"/>
        <v>0.2163999999999997</v>
      </c>
      <c r="AC183" s="331">
        <f t="shared" si="258"/>
        <v>-0.17772749999999993</v>
      </c>
      <c r="AD183" s="331">
        <f t="shared" si="258"/>
        <v>0.24207999999999985</v>
      </c>
      <c r="AE183" s="331">
        <f t="shared" si="258"/>
        <v>-4.6237499999999931E-2</v>
      </c>
      <c r="AF183" s="331">
        <f t="shared" si="258"/>
        <v>0.25826250000000006</v>
      </c>
      <c r="AG183" s="331">
        <f t="shared" si="258"/>
        <v>0.39468750000000008</v>
      </c>
      <c r="AH183" s="331">
        <f t="shared" si="258"/>
        <v>0.28181250000000024</v>
      </c>
      <c r="AI183" s="331">
        <f t="shared" si="258"/>
        <v>-4.0317500000000117E-2</v>
      </c>
      <c r="AJ183" s="331">
        <f t="shared" si="258"/>
        <v>0.19035249999999992</v>
      </c>
      <c r="AK183" s="331">
        <f t="shared" si="258"/>
        <v>-0.20182250000000002</v>
      </c>
      <c r="AL183" s="331">
        <f t="shared" si="258"/>
        <v>0.12017250000000013</v>
      </c>
      <c r="AM183" s="331">
        <f t="shared" si="258"/>
        <v>0.10551999999999984</v>
      </c>
      <c r="AN183" s="331">
        <f t="shared" si="258"/>
        <v>3.9374999999781689E-2</v>
      </c>
      <c r="AO183" s="331">
        <f t="shared" si="258"/>
        <v>7.2890624999790418E-2</v>
      </c>
      <c r="AP183" s="331">
        <f t="shared" si="258"/>
        <v>8.2390624999679987E-2</v>
      </c>
      <c r="AQ183" s="331">
        <f t="shared" si="258"/>
        <v>-9.7500000002531655E-3</v>
      </c>
      <c r="AR183" s="331">
        <f t="shared" si="258"/>
        <v>5.9640625000131404E-2</v>
      </c>
      <c r="AS183" s="331">
        <f t="shared" si="258"/>
        <v>3.4499999999868268E-2</v>
      </c>
      <c r="AT183" s="331">
        <f t="shared" si="258"/>
        <v>1.1357118749999999</v>
      </c>
      <c r="AU183" s="331" t="e">
        <f t="shared" si="258"/>
        <v>#DIV/0!</v>
      </c>
      <c r="AV183" s="331" t="e">
        <f t="shared" si="258"/>
        <v>#DIV/0!</v>
      </c>
      <c r="AW183" s="331" t="e">
        <f t="shared" si="258"/>
        <v>#DIV/0!</v>
      </c>
      <c r="AX183" s="331" t="e">
        <f t="shared" si="258"/>
        <v>#DIV/0!</v>
      </c>
      <c r="AY183" s="331" t="e">
        <f t="shared" si="258"/>
        <v>#DIV/0!</v>
      </c>
      <c r="AZ183" s="331" t="e">
        <f t="shared" si="258"/>
        <v>#DIV/0!</v>
      </c>
      <c r="BA183" s="331" t="e">
        <f t="shared" si="258"/>
        <v>#DIV/0!</v>
      </c>
      <c r="BB183" s="331" t="e">
        <f t="shared" si="258"/>
        <v>#DIV/0!</v>
      </c>
      <c r="BC183" s="331" t="e">
        <f t="shared" si="258"/>
        <v>#DIV/0!</v>
      </c>
      <c r="BD183" s="331" t="e">
        <f t="shared" si="258"/>
        <v>#DIV/0!</v>
      </c>
      <c r="BE183" s="331" t="e">
        <f t="shared" si="258"/>
        <v>#DIV/0!</v>
      </c>
      <c r="BF183" s="331" t="e">
        <f t="shared" si="258"/>
        <v>#DIV/0!</v>
      </c>
      <c r="BG183" s="331" t="e">
        <f t="shared" si="258"/>
        <v>#DIV/0!</v>
      </c>
      <c r="BH183" s="331" t="e">
        <f t="shared" si="258"/>
        <v>#DIV/0!</v>
      </c>
      <c r="BI183" s="331" t="e">
        <f t="shared" si="258"/>
        <v>#DIV/0!</v>
      </c>
      <c r="BJ183" s="331">
        <f t="shared" si="258"/>
        <v>1.0932053571428573</v>
      </c>
      <c r="BK183" s="331" t="e">
        <f t="shared" si="258"/>
        <v>#DIV/0!</v>
      </c>
      <c r="BL183" s="331" t="e">
        <f t="shared" si="258"/>
        <v>#DIV/0!</v>
      </c>
      <c r="BM183" s="331">
        <f t="shared" si="258"/>
        <v>-0.22883152173913052</v>
      </c>
      <c r="BN183" s="331">
        <f t="shared" si="258"/>
        <v>-0.39548913043478284</v>
      </c>
      <c r="BO183" s="331">
        <f t="shared" ref="BO183:DZ183" si="259">(BO18-BO11)/((BO15-BO16)/2)</f>
        <v>-0.35690217391304363</v>
      </c>
      <c r="BP183" s="331">
        <f t="shared" si="259"/>
        <v>-0.38483695652173933</v>
      </c>
      <c r="BQ183" s="331">
        <f t="shared" si="259"/>
        <v>0.60840624999999993</v>
      </c>
      <c r="BR183" s="331" t="e">
        <f t="shared" si="259"/>
        <v>#DIV/0!</v>
      </c>
      <c r="BS183" s="331" t="e">
        <f t="shared" si="259"/>
        <v>#DIV/0!</v>
      </c>
      <c r="BT183" s="331">
        <f t="shared" si="259"/>
        <v>0.70862500000000006</v>
      </c>
      <c r="BU183" s="331">
        <f t="shared" si="259"/>
        <v>0.17928124999999995</v>
      </c>
      <c r="BV183" s="331">
        <f t="shared" si="259"/>
        <v>0.439</v>
      </c>
      <c r="BW183" s="331">
        <f t="shared" si="259"/>
        <v>1.005625</v>
      </c>
      <c r="BX183" s="331">
        <f t="shared" si="259"/>
        <v>0.13706249999999989</v>
      </c>
      <c r="BY183" s="331">
        <f t="shared" si="259"/>
        <v>0.36618750000000033</v>
      </c>
      <c r="BZ183" s="331">
        <f t="shared" si="259"/>
        <v>0.36512500000000031</v>
      </c>
      <c r="CA183" s="331">
        <f t="shared" si="259"/>
        <v>0.20037499999999986</v>
      </c>
      <c r="CB183" s="331">
        <f t="shared" si="259"/>
        <v>8.3999999999999631E-2</v>
      </c>
      <c r="CC183" s="331">
        <f t="shared" si="259"/>
        <v>5.3749999999999909E-2</v>
      </c>
      <c r="CD183" s="331">
        <f t="shared" si="259"/>
        <v>0.56315625000000036</v>
      </c>
      <c r="CE183" s="331">
        <f t="shared" si="259"/>
        <v>0.36790625000000021</v>
      </c>
      <c r="CF183" s="331">
        <f t="shared" si="259"/>
        <v>0.39965625000000032</v>
      </c>
      <c r="CG183" s="331">
        <f t="shared" si="259"/>
        <v>9.1843750000000224E-2</v>
      </c>
      <c r="CH183" s="331">
        <f t="shared" si="259"/>
        <v>1.6125000000000028E-2</v>
      </c>
      <c r="CI183" s="331">
        <f t="shared" si="259"/>
        <v>-9.5531250000000234E-2</v>
      </c>
      <c r="CJ183" s="331">
        <f t="shared" si="259"/>
        <v>0.16860416666666639</v>
      </c>
      <c r="CK183" s="331">
        <f t="shared" si="259"/>
        <v>0.17861458333333322</v>
      </c>
      <c r="CL183" s="331">
        <f t="shared" si="259"/>
        <v>0.20085416666666689</v>
      </c>
      <c r="CM183" s="331">
        <f t="shared" si="259"/>
        <v>0.10157291666666679</v>
      </c>
      <c r="CN183" s="331">
        <f t="shared" si="259"/>
        <v>0.62037499999999979</v>
      </c>
      <c r="CO183" s="331">
        <f t="shared" si="259"/>
        <v>0.453125</v>
      </c>
      <c r="CP183" s="331">
        <f t="shared" si="259"/>
        <v>0.33174999999999993</v>
      </c>
      <c r="CQ183" s="331">
        <f t="shared" si="259"/>
        <v>0.43539583333333337</v>
      </c>
      <c r="CR183" s="331" t="e">
        <f t="shared" si="259"/>
        <v>#DIV/0!</v>
      </c>
      <c r="CS183" s="331">
        <f t="shared" si="259"/>
        <v>0.2360208333333334</v>
      </c>
      <c r="CT183" s="331" t="e">
        <f t="shared" si="259"/>
        <v>#DIV/0!</v>
      </c>
      <c r="CU183" s="331">
        <f t="shared" si="259"/>
        <v>0.47577083333333353</v>
      </c>
      <c r="CV183" s="331" t="e">
        <f t="shared" si="259"/>
        <v>#DIV/0!</v>
      </c>
      <c r="CW183" s="331">
        <f t="shared" si="259"/>
        <v>0.31279166666666669</v>
      </c>
      <c r="CX183" s="331" t="e">
        <f t="shared" si="259"/>
        <v>#DIV/0!</v>
      </c>
      <c r="CY183" s="331">
        <f t="shared" si="259"/>
        <v>-3.4291666666666679E-2</v>
      </c>
      <c r="CZ183" s="331">
        <f t="shared" si="259"/>
        <v>-0.1535208333333333</v>
      </c>
      <c r="DA183" s="331">
        <f t="shared" si="259"/>
        <v>-0.17062499999999997</v>
      </c>
      <c r="DB183" s="331">
        <f t="shared" si="259"/>
        <v>0.12050000000000004</v>
      </c>
      <c r="DC183" s="331">
        <f t="shared" si="259"/>
        <v>1.495833333333335E-2</v>
      </c>
      <c r="DD183" s="331">
        <f t="shared" si="259"/>
        <v>-0.12718750000000018</v>
      </c>
      <c r="DE183" s="331">
        <f t="shared" si="259"/>
        <v>0.28927083333333337</v>
      </c>
      <c r="DF183" s="331">
        <f t="shared" si="259"/>
        <v>0.18801562499999996</v>
      </c>
      <c r="DG183" s="331">
        <f t="shared" si="259"/>
        <v>0.132515625</v>
      </c>
      <c r="DH183" s="331">
        <f t="shared" si="259"/>
        <v>0.20798437500000003</v>
      </c>
      <c r="DI183" s="331">
        <f t="shared" si="259"/>
        <v>0.23347916666666663</v>
      </c>
      <c r="DJ183" s="331">
        <f t="shared" si="259"/>
        <v>8.8312500000000127E-2</v>
      </c>
      <c r="DK183" s="331">
        <f t="shared" si="259"/>
        <v>5.6312500000000321E-2</v>
      </c>
      <c r="DL183" s="331">
        <f t="shared" si="259"/>
        <v>9.325E-2</v>
      </c>
      <c r="DM183" s="331">
        <f t="shared" si="259"/>
        <v>0.13056250000000019</v>
      </c>
      <c r="DN183" s="331">
        <f t="shared" si="259"/>
        <v>0.25990625000000045</v>
      </c>
      <c r="DO183" s="331">
        <f t="shared" si="259"/>
        <v>1.4093750000000183E-2</v>
      </c>
      <c r="DP183" s="331">
        <f t="shared" si="259"/>
        <v>-2.3968749999999928E-2</v>
      </c>
      <c r="DQ183" s="331">
        <f t="shared" si="259"/>
        <v>-8.4499999999999992E-2</v>
      </c>
      <c r="DR183" s="331">
        <f t="shared" si="259"/>
        <v>-5.8625000000000205E-2</v>
      </c>
      <c r="DS183" s="331">
        <f t="shared" si="259"/>
        <v>-0.10606250000000012</v>
      </c>
      <c r="DT183" s="331">
        <f t="shared" si="259"/>
        <v>-1.7249999999999904E-2</v>
      </c>
      <c r="DU183" s="331">
        <f t="shared" si="259"/>
        <v>5.906249999999974E-3</v>
      </c>
      <c r="DV183" s="331">
        <f t="shared" si="259"/>
        <v>-0.11884374999999975</v>
      </c>
      <c r="DW183" s="331">
        <f t="shared" si="259"/>
        <v>-8.1156249999999874E-2</v>
      </c>
      <c r="DX183" s="331">
        <f t="shared" si="259"/>
        <v>0.3800833333333335</v>
      </c>
      <c r="DY183" s="331">
        <f t="shared" si="259"/>
        <v>0.39808333333333334</v>
      </c>
      <c r="DZ183" s="331">
        <f t="shared" si="259"/>
        <v>0.3305833333333334</v>
      </c>
      <c r="EA183" s="331">
        <f t="shared" ref="EA183:GL183" si="260">(EA18-EA11)/((EA15-EA16)/2)</f>
        <v>0.34599999999999997</v>
      </c>
      <c r="EB183" s="331">
        <f t="shared" si="260"/>
        <v>-2.6145833333333465E-2</v>
      </c>
      <c r="EC183" s="331">
        <f t="shared" si="260"/>
        <v>-1.5958333333333151E-2</v>
      </c>
      <c r="ED183" s="331">
        <f t="shared" si="260"/>
        <v>-0.19423958333333335</v>
      </c>
      <c r="EE183" s="331">
        <f t="shared" si="260"/>
        <v>-6.0864583333333409E-2</v>
      </c>
      <c r="EF183" s="331">
        <f t="shared" si="260"/>
        <v>-5.7364583333333607E-2</v>
      </c>
      <c r="EG183" s="331">
        <f t="shared" si="260"/>
        <v>-5.8666666666666686E-2</v>
      </c>
      <c r="EH183" s="331">
        <f t="shared" si="260"/>
        <v>-8.047916666666674E-2</v>
      </c>
      <c r="EI183" s="331">
        <f t="shared" si="260"/>
        <v>-0.23064583333333319</v>
      </c>
      <c r="EJ183" s="331">
        <f t="shared" si="260"/>
        <v>-0.25187500000000074</v>
      </c>
      <c r="EK183" s="331">
        <f t="shared" si="260"/>
        <v>0.68508928571428573</v>
      </c>
      <c r="EL183" s="331">
        <f t="shared" si="260"/>
        <v>0.11099822916666711</v>
      </c>
      <c r="EM183" s="331">
        <f t="shared" si="260"/>
        <v>0.15404854166666787</v>
      </c>
      <c r="EN183" s="331">
        <f t="shared" si="260"/>
        <v>3.006260416666371E-2</v>
      </c>
      <c r="EO183" s="331">
        <f t="shared" si="260"/>
        <v>0.14284447916666987</v>
      </c>
      <c r="EP183" s="331">
        <f t="shared" si="260"/>
        <v>2.3855624999997729E-2</v>
      </c>
      <c r="EQ183" s="331">
        <f t="shared" si="260"/>
        <v>2.6048437500000684E-2</v>
      </c>
      <c r="ER183" s="331">
        <f t="shared" si="260"/>
        <v>3.9276041666684138E-3</v>
      </c>
      <c r="ES183" s="331">
        <f t="shared" si="260"/>
        <v>4.2329999999995635E-2</v>
      </c>
      <c r="ET183" s="331">
        <f t="shared" si="260"/>
        <v>0.14366229166666566</v>
      </c>
      <c r="EU183" s="331">
        <f t="shared" si="260"/>
        <v>0.21793729166666639</v>
      </c>
      <c r="EV183" s="331">
        <f t="shared" si="260"/>
        <v>6.1543749999959409E-3</v>
      </c>
      <c r="EW183" s="331">
        <f t="shared" si="260"/>
        <v>5.3217708333352966E-3</v>
      </c>
      <c r="EX183" s="331">
        <f t="shared" si="260"/>
        <v>0.11356177083333925</v>
      </c>
      <c r="EY183" s="331">
        <f t="shared" si="260"/>
        <v>0.16950291666667294</v>
      </c>
      <c r="EZ183" s="331">
        <f t="shared" si="260"/>
        <v>3.0336458333328781E-2</v>
      </c>
      <c r="FA183" s="331">
        <f t="shared" si="260"/>
        <v>-1.6390729166661334E-2</v>
      </c>
      <c r="FB183" s="331">
        <f t="shared" si="260"/>
        <v>4.5951041666647567E-3</v>
      </c>
      <c r="FC183" s="331">
        <f t="shared" si="260"/>
        <v>0.29084562500000188</v>
      </c>
      <c r="FD183" s="331">
        <f t="shared" si="260"/>
        <v>1.0194583333333334</v>
      </c>
      <c r="FE183" s="331" t="e">
        <f t="shared" si="260"/>
        <v>#DIV/0!</v>
      </c>
      <c r="FF183" s="331" t="e">
        <f t="shared" si="260"/>
        <v>#DIV/0!</v>
      </c>
      <c r="FG183" s="331" t="e">
        <f t="shared" si="260"/>
        <v>#DIV/0!</v>
      </c>
      <c r="FH183" s="331" t="e">
        <f t="shared" si="260"/>
        <v>#DIV/0!</v>
      </c>
      <c r="FI183" s="331" t="e">
        <f t="shared" si="260"/>
        <v>#DIV/0!</v>
      </c>
      <c r="FJ183" s="331" t="e">
        <f t="shared" si="260"/>
        <v>#DIV/0!</v>
      </c>
      <c r="FK183" s="331" t="e">
        <f t="shared" si="260"/>
        <v>#DIV/0!</v>
      </c>
      <c r="FL183" s="331" t="e">
        <f t="shared" si="260"/>
        <v>#DIV/0!</v>
      </c>
      <c r="FM183" s="331" t="e">
        <f t="shared" si="260"/>
        <v>#DIV/0!</v>
      </c>
      <c r="FN183" s="331" t="e">
        <f t="shared" si="260"/>
        <v>#DIV/0!</v>
      </c>
      <c r="FO183" s="331" t="e">
        <f t="shared" si="260"/>
        <v>#DIV/0!</v>
      </c>
      <c r="FP183" s="331" t="e">
        <f t="shared" si="260"/>
        <v>#DIV/0!</v>
      </c>
      <c r="FQ183" s="331" t="e">
        <f t="shared" si="260"/>
        <v>#DIV/0!</v>
      </c>
      <c r="FR183" s="331" t="e">
        <f t="shared" si="260"/>
        <v>#DIV/0!</v>
      </c>
      <c r="FS183" s="331" t="e">
        <f t="shared" si="260"/>
        <v>#DIV/0!</v>
      </c>
      <c r="FT183" s="331">
        <f t="shared" si="260"/>
        <v>0.44029166666666669</v>
      </c>
      <c r="FU183" s="331" t="e">
        <f t="shared" si="260"/>
        <v>#DIV/0!</v>
      </c>
      <c r="FV183" s="331" t="e">
        <f t="shared" si="260"/>
        <v>#DIV/0!</v>
      </c>
      <c r="FW183" s="331" t="e">
        <f t="shared" si="260"/>
        <v>#DIV/0!</v>
      </c>
      <c r="FX183" s="331" t="e">
        <f t="shared" si="260"/>
        <v>#DIV/0!</v>
      </c>
      <c r="FY183" s="331" t="e">
        <f t="shared" si="260"/>
        <v>#DIV/0!</v>
      </c>
      <c r="FZ183" s="331" t="e">
        <f t="shared" si="260"/>
        <v>#DIV/0!</v>
      </c>
      <c r="GA183" s="331" t="e">
        <f t="shared" si="260"/>
        <v>#DIV/0!</v>
      </c>
      <c r="GB183" s="331" t="e">
        <f t="shared" si="260"/>
        <v>#DIV/0!</v>
      </c>
      <c r="GC183" s="331" t="e">
        <f t="shared" si="260"/>
        <v>#DIV/0!</v>
      </c>
      <c r="GD183" s="331" t="e">
        <f t="shared" si="260"/>
        <v>#DIV/0!</v>
      </c>
      <c r="GE183" s="331" t="e">
        <f t="shared" si="260"/>
        <v>#DIV/0!</v>
      </c>
      <c r="GF183" s="331" t="e">
        <f t="shared" si="260"/>
        <v>#DIV/0!</v>
      </c>
      <c r="GG183" s="331" t="e">
        <f t="shared" si="260"/>
        <v>#DIV/0!</v>
      </c>
      <c r="GH183" s="331" t="e">
        <f t="shared" si="260"/>
        <v>#DIV/0!</v>
      </c>
      <c r="GI183" s="331" t="e">
        <f t="shared" si="260"/>
        <v>#DIV/0!</v>
      </c>
      <c r="GJ183" s="331">
        <f t="shared" si="260"/>
        <v>1.1010625000000001</v>
      </c>
      <c r="GK183" s="331" t="e">
        <f t="shared" si="260"/>
        <v>#DIV/0!</v>
      </c>
      <c r="GL183" s="331" t="e">
        <f t="shared" si="260"/>
        <v>#DIV/0!</v>
      </c>
      <c r="GM183" s="331" t="e">
        <f t="shared" ref="GM183:IX183" si="261">(GM18-GM11)/((GM15-GM16)/2)</f>
        <v>#DIV/0!</v>
      </c>
      <c r="GN183" s="331" t="e">
        <f t="shared" si="261"/>
        <v>#DIV/0!</v>
      </c>
      <c r="GO183" s="331" t="e">
        <f t="shared" si="261"/>
        <v>#DIV/0!</v>
      </c>
      <c r="GP183" s="331" t="e">
        <f t="shared" si="261"/>
        <v>#DIV/0!</v>
      </c>
      <c r="GQ183" s="331" t="e">
        <f t="shared" si="261"/>
        <v>#DIV/0!</v>
      </c>
      <c r="GR183" s="331" t="e">
        <f t="shared" si="261"/>
        <v>#DIV/0!</v>
      </c>
      <c r="GS183" s="331" t="e">
        <f t="shared" si="261"/>
        <v>#DIV/0!</v>
      </c>
      <c r="GT183" s="331" t="e">
        <f t="shared" si="261"/>
        <v>#DIV/0!</v>
      </c>
      <c r="GU183" s="331" t="e">
        <f t="shared" si="261"/>
        <v>#DIV/0!</v>
      </c>
      <c r="GV183" s="331" t="e">
        <f t="shared" si="261"/>
        <v>#DIV/0!</v>
      </c>
      <c r="GW183" s="331" t="e">
        <f t="shared" si="261"/>
        <v>#DIV/0!</v>
      </c>
      <c r="GX183" s="331" t="e">
        <f t="shared" si="261"/>
        <v>#DIV/0!</v>
      </c>
      <c r="GY183" s="331" t="e">
        <f t="shared" si="261"/>
        <v>#DIV/0!</v>
      </c>
      <c r="GZ183" s="331" t="e">
        <f t="shared" si="261"/>
        <v>#DIV/0!</v>
      </c>
      <c r="HA183" s="331" t="e">
        <f t="shared" si="261"/>
        <v>#DIV/0!</v>
      </c>
      <c r="HB183" s="331" t="e">
        <f t="shared" si="261"/>
        <v>#DIV/0!</v>
      </c>
      <c r="HC183" s="331" t="e">
        <f t="shared" si="261"/>
        <v>#DIV/0!</v>
      </c>
      <c r="HD183" s="331" t="e">
        <f t="shared" si="261"/>
        <v>#DIV/0!</v>
      </c>
      <c r="HE183" s="331" t="e">
        <f t="shared" si="261"/>
        <v>#DIV/0!</v>
      </c>
      <c r="HF183" s="331" t="e">
        <f t="shared" si="261"/>
        <v>#DIV/0!</v>
      </c>
      <c r="HG183" s="331" t="e">
        <f t="shared" si="261"/>
        <v>#DIV/0!</v>
      </c>
      <c r="HH183" s="331" t="e">
        <f t="shared" si="261"/>
        <v>#DIV/0!</v>
      </c>
      <c r="HI183" s="331" t="e">
        <f t="shared" si="261"/>
        <v>#DIV/0!</v>
      </c>
      <c r="HJ183" s="331" t="e">
        <f t="shared" si="261"/>
        <v>#VALUE!</v>
      </c>
      <c r="HK183" s="331" t="e">
        <f t="shared" si="261"/>
        <v>#VALUE!</v>
      </c>
      <c r="HL183" s="331" t="e">
        <f t="shared" si="261"/>
        <v>#VALUE!</v>
      </c>
      <c r="HM183" s="331" t="e">
        <f t="shared" si="261"/>
        <v>#VALUE!</v>
      </c>
      <c r="HN183" s="331" t="e">
        <f t="shared" si="261"/>
        <v>#VALUE!</v>
      </c>
      <c r="HO183" s="331">
        <f t="shared" si="261"/>
        <v>-0.739140625</v>
      </c>
      <c r="HP183" s="331">
        <f t="shared" si="261"/>
        <v>-0.57371093750000013</v>
      </c>
      <c r="HQ183" s="331">
        <f t="shared" si="261"/>
        <v>-1.0279296874999997</v>
      </c>
      <c r="HR183" s="331">
        <f t="shared" si="261"/>
        <v>-0.86742187500000023</v>
      </c>
      <c r="HS183" s="331">
        <f t="shared" si="261"/>
        <v>1.753906249999989E-2</v>
      </c>
      <c r="HT183" s="331">
        <f t="shared" si="261"/>
        <v>-0.17902343749999997</v>
      </c>
      <c r="HU183" s="331">
        <f t="shared" si="261"/>
        <v>2.8671874999999618E-2</v>
      </c>
      <c r="HV183" s="331">
        <f t="shared" si="261"/>
        <v>-0.48617187500000003</v>
      </c>
      <c r="HW183" s="331">
        <f t="shared" si="261"/>
        <v>-0.43042968750000005</v>
      </c>
      <c r="HX183" s="331">
        <f t="shared" si="261"/>
        <v>-0.4708203125</v>
      </c>
      <c r="HY183" s="331">
        <f t="shared" si="261"/>
        <v>0.10777343749999967</v>
      </c>
      <c r="HZ183" s="331">
        <f t="shared" si="261"/>
        <v>-0.23683593750000001</v>
      </c>
      <c r="IA183" s="331">
        <f t="shared" si="261"/>
        <v>-2.6766304347826064E-2</v>
      </c>
      <c r="IB183" s="331">
        <f t="shared" si="261"/>
        <v>-9.2989130434782588E-2</v>
      </c>
      <c r="IC183" s="331">
        <f t="shared" si="261"/>
        <v>-9.769021739130436E-2</v>
      </c>
      <c r="ID183" s="331">
        <f t="shared" si="261"/>
        <v>1.7500000000000002E-2</v>
      </c>
      <c r="IE183" s="331">
        <f t="shared" si="261"/>
        <v>0.15239130434782608</v>
      </c>
      <c r="IF183" s="331">
        <f t="shared" si="261"/>
        <v>0.15384148437499995</v>
      </c>
      <c r="IG183" s="331">
        <f t="shared" si="261"/>
        <v>0.14301843750000001</v>
      </c>
      <c r="IH183" s="331">
        <f t="shared" si="261"/>
        <v>3.7745703124999995E-2</v>
      </c>
      <c r="II183" s="331">
        <f t="shared" si="261"/>
        <v>0.20076476562500004</v>
      </c>
      <c r="IJ183" s="331">
        <f t="shared" si="261"/>
        <v>0.13952257812500002</v>
      </c>
      <c r="IK183" s="331">
        <f t="shared" si="261"/>
        <v>0.12845437499999998</v>
      </c>
      <c r="IL183" s="331">
        <f t="shared" si="261"/>
        <v>4.8190156249999998E-2</v>
      </c>
      <c r="IM183" s="331">
        <f t="shared" si="261"/>
        <v>0.25790140625000002</v>
      </c>
      <c r="IN183" s="331" t="e">
        <f t="shared" si="261"/>
        <v>#DIV/0!</v>
      </c>
      <c r="IO183" s="331" t="e">
        <f t="shared" si="261"/>
        <v>#DIV/0!</v>
      </c>
      <c r="IP183" s="331" t="e">
        <f t="shared" si="261"/>
        <v>#DIV/0!</v>
      </c>
      <c r="IQ183" s="331" t="e">
        <f t="shared" si="261"/>
        <v>#DIV/0!</v>
      </c>
      <c r="IR183" s="331" t="e">
        <f t="shared" si="261"/>
        <v>#DIV/0!</v>
      </c>
      <c r="IS183" s="331" t="e">
        <f t="shared" si="261"/>
        <v>#DIV/0!</v>
      </c>
      <c r="IT183" s="331" t="e">
        <f t="shared" si="261"/>
        <v>#DIV/0!</v>
      </c>
      <c r="IU183" s="331" t="e">
        <f t="shared" si="261"/>
        <v>#DIV/0!</v>
      </c>
      <c r="IV183" s="331" t="e">
        <f t="shared" si="261"/>
        <v>#DIV/0!</v>
      </c>
      <c r="IW183" s="331" t="e">
        <f t="shared" si="261"/>
        <v>#DIV/0!</v>
      </c>
      <c r="IX183" s="331" t="e">
        <f t="shared" si="261"/>
        <v>#DIV/0!</v>
      </c>
      <c r="IY183" s="331" t="e">
        <f t="shared" ref="IY183:LJ183" si="262">(IY18-IY11)/((IY15-IY16)/2)</f>
        <v>#DIV/0!</v>
      </c>
      <c r="IZ183" s="331" t="e">
        <f t="shared" si="262"/>
        <v>#DIV/0!</v>
      </c>
      <c r="JA183" s="331" t="e">
        <f t="shared" si="262"/>
        <v>#DIV/0!</v>
      </c>
      <c r="JB183" s="331" t="e">
        <f t="shared" si="262"/>
        <v>#DIV/0!</v>
      </c>
      <c r="JC183" s="331" t="e">
        <f t="shared" si="262"/>
        <v>#DIV/0!</v>
      </c>
      <c r="JD183" s="331" t="e">
        <f t="shared" si="262"/>
        <v>#DIV/0!</v>
      </c>
      <c r="JE183" s="331" t="e">
        <f t="shared" si="262"/>
        <v>#DIV/0!</v>
      </c>
      <c r="JF183" s="331" t="e">
        <f t="shared" si="262"/>
        <v>#DIV/0!</v>
      </c>
      <c r="JG183" s="331" t="e">
        <f t="shared" si="262"/>
        <v>#DIV/0!</v>
      </c>
      <c r="JH183" s="331" t="e">
        <f t="shared" si="262"/>
        <v>#DIV/0!</v>
      </c>
      <c r="JI183" s="331" t="e">
        <f t="shared" si="262"/>
        <v>#DIV/0!</v>
      </c>
      <c r="JJ183" s="331" t="e">
        <f t="shared" si="262"/>
        <v>#DIV/0!</v>
      </c>
      <c r="JK183" s="331" t="e">
        <f t="shared" si="262"/>
        <v>#DIV/0!</v>
      </c>
      <c r="JL183" s="331" t="e">
        <f t="shared" si="262"/>
        <v>#DIV/0!</v>
      </c>
      <c r="JM183" s="331" t="e">
        <f t="shared" si="262"/>
        <v>#DIV/0!</v>
      </c>
      <c r="JN183" s="331" t="e">
        <f t="shared" si="262"/>
        <v>#DIV/0!</v>
      </c>
      <c r="JO183" s="331" t="e">
        <f t="shared" si="262"/>
        <v>#DIV/0!</v>
      </c>
      <c r="JP183" s="331" t="e">
        <f t="shared" si="262"/>
        <v>#DIV/0!</v>
      </c>
      <c r="JQ183" s="331" t="e">
        <f t="shared" si="262"/>
        <v>#DIV/0!</v>
      </c>
      <c r="JR183" s="331" t="e">
        <f t="shared" si="262"/>
        <v>#DIV/0!</v>
      </c>
      <c r="JS183" s="331" t="e">
        <f t="shared" si="262"/>
        <v>#DIV/0!</v>
      </c>
      <c r="JT183" s="331" t="e">
        <f t="shared" si="262"/>
        <v>#DIV/0!</v>
      </c>
      <c r="JU183" s="331" t="e">
        <f t="shared" si="262"/>
        <v>#DIV/0!</v>
      </c>
      <c r="JV183" s="331" t="e">
        <f t="shared" si="262"/>
        <v>#DIV/0!</v>
      </c>
      <c r="JW183" s="331" t="e">
        <f t="shared" si="262"/>
        <v>#DIV/0!</v>
      </c>
      <c r="JX183" s="331" t="e">
        <f t="shared" si="262"/>
        <v>#DIV/0!</v>
      </c>
      <c r="JY183" s="331" t="e">
        <f t="shared" si="262"/>
        <v>#DIV/0!</v>
      </c>
      <c r="JZ183" s="331" t="e">
        <f t="shared" si="262"/>
        <v>#DIV/0!</v>
      </c>
      <c r="KA183" s="331" t="e">
        <f t="shared" si="262"/>
        <v>#DIV/0!</v>
      </c>
      <c r="KB183" s="331" t="e">
        <f t="shared" si="262"/>
        <v>#DIV/0!</v>
      </c>
      <c r="KC183" s="331" t="e">
        <f t="shared" si="262"/>
        <v>#DIV/0!</v>
      </c>
      <c r="KD183" s="331" t="e">
        <f t="shared" si="262"/>
        <v>#DIV/0!</v>
      </c>
      <c r="KE183" s="331" t="e">
        <f t="shared" si="262"/>
        <v>#DIV/0!</v>
      </c>
      <c r="KF183" s="331" t="e">
        <f t="shared" si="262"/>
        <v>#DIV/0!</v>
      </c>
      <c r="KG183" s="331" t="e">
        <f t="shared" si="262"/>
        <v>#DIV/0!</v>
      </c>
      <c r="KH183" s="331" t="e">
        <f t="shared" si="262"/>
        <v>#DIV/0!</v>
      </c>
      <c r="KI183" s="331" t="e">
        <f t="shared" si="262"/>
        <v>#DIV/0!</v>
      </c>
      <c r="KJ183" s="331" t="e">
        <f t="shared" si="262"/>
        <v>#DIV/0!</v>
      </c>
      <c r="KK183" s="331" t="e">
        <f t="shared" si="262"/>
        <v>#DIV/0!</v>
      </c>
      <c r="KL183" s="331" t="e">
        <f t="shared" si="262"/>
        <v>#DIV/0!</v>
      </c>
      <c r="KM183" s="331" t="e">
        <f t="shared" si="262"/>
        <v>#DIV/0!</v>
      </c>
      <c r="KN183" s="331" t="e">
        <f t="shared" si="262"/>
        <v>#DIV/0!</v>
      </c>
      <c r="KO183" s="331" t="e">
        <f t="shared" si="262"/>
        <v>#DIV/0!</v>
      </c>
      <c r="KP183" s="331" t="e">
        <f t="shared" si="262"/>
        <v>#DIV/0!</v>
      </c>
      <c r="KQ183" s="331" t="e">
        <f t="shared" si="262"/>
        <v>#DIV/0!</v>
      </c>
      <c r="KR183" s="331" t="e">
        <f t="shared" si="262"/>
        <v>#DIV/0!</v>
      </c>
      <c r="KS183" s="331" t="e">
        <f t="shared" si="262"/>
        <v>#DIV/0!</v>
      </c>
      <c r="KT183" s="331" t="e">
        <f t="shared" si="262"/>
        <v>#DIV/0!</v>
      </c>
      <c r="KU183" s="331" t="e">
        <f t="shared" si="262"/>
        <v>#DIV/0!</v>
      </c>
      <c r="KV183" s="331" t="e">
        <f t="shared" si="262"/>
        <v>#DIV/0!</v>
      </c>
      <c r="KW183" s="331" t="e">
        <f t="shared" si="262"/>
        <v>#DIV/0!</v>
      </c>
      <c r="KX183" s="331" t="e">
        <f t="shared" si="262"/>
        <v>#DIV/0!</v>
      </c>
      <c r="KY183" s="331" t="e">
        <f t="shared" si="262"/>
        <v>#DIV/0!</v>
      </c>
      <c r="KZ183" s="331" t="e">
        <f t="shared" si="262"/>
        <v>#DIV/0!</v>
      </c>
      <c r="LA183" s="331" t="e">
        <f t="shared" si="262"/>
        <v>#DIV/0!</v>
      </c>
      <c r="LB183" s="331" t="e">
        <f t="shared" si="262"/>
        <v>#DIV/0!</v>
      </c>
      <c r="LC183" s="331" t="e">
        <f t="shared" si="262"/>
        <v>#DIV/0!</v>
      </c>
      <c r="LD183" s="331" t="e">
        <f t="shared" si="262"/>
        <v>#DIV/0!</v>
      </c>
      <c r="LE183" s="331" t="e">
        <f t="shared" si="262"/>
        <v>#DIV/0!</v>
      </c>
      <c r="LF183" s="331" t="e">
        <f t="shared" si="262"/>
        <v>#DIV/0!</v>
      </c>
      <c r="LG183" s="331" t="e">
        <f t="shared" si="262"/>
        <v>#DIV/0!</v>
      </c>
      <c r="LH183" s="331" t="e">
        <f t="shared" si="262"/>
        <v>#DIV/0!</v>
      </c>
      <c r="LI183" s="331" t="e">
        <f t="shared" si="262"/>
        <v>#DIV/0!</v>
      </c>
      <c r="LJ183" s="331" t="e">
        <f t="shared" si="262"/>
        <v>#DIV/0!</v>
      </c>
      <c r="LK183" s="331" t="e">
        <f t="shared" ref="LK183:NV183" si="263">(LK18-LK11)/((LK15-LK16)/2)</f>
        <v>#DIV/0!</v>
      </c>
      <c r="LL183" s="331" t="e">
        <f t="shared" si="263"/>
        <v>#DIV/0!</v>
      </c>
      <c r="LM183" s="331" t="e">
        <f t="shared" si="263"/>
        <v>#DIV/0!</v>
      </c>
      <c r="LN183" s="331" t="e">
        <f t="shared" si="263"/>
        <v>#DIV/0!</v>
      </c>
      <c r="LO183" s="331" t="e">
        <f t="shared" si="263"/>
        <v>#DIV/0!</v>
      </c>
      <c r="LP183" s="331" t="e">
        <f t="shared" si="263"/>
        <v>#DIV/0!</v>
      </c>
      <c r="LQ183" s="331" t="e">
        <f t="shared" si="263"/>
        <v>#DIV/0!</v>
      </c>
      <c r="LR183" s="331" t="e">
        <f t="shared" si="263"/>
        <v>#DIV/0!</v>
      </c>
      <c r="LS183" s="331" t="e">
        <f t="shared" si="263"/>
        <v>#DIV/0!</v>
      </c>
      <c r="LT183" s="331" t="e">
        <f t="shared" si="263"/>
        <v>#DIV/0!</v>
      </c>
      <c r="LU183" s="331" t="e">
        <f t="shared" si="263"/>
        <v>#DIV/0!</v>
      </c>
      <c r="LV183" s="331" t="e">
        <f t="shared" si="263"/>
        <v>#DIV/0!</v>
      </c>
      <c r="LW183" s="331" t="e">
        <f t="shared" si="263"/>
        <v>#DIV/0!</v>
      </c>
      <c r="LX183" s="331" t="e">
        <f t="shared" si="263"/>
        <v>#DIV/0!</v>
      </c>
      <c r="LY183" s="331" t="e">
        <f t="shared" si="263"/>
        <v>#DIV/0!</v>
      </c>
      <c r="LZ183" s="331" t="e">
        <f t="shared" si="263"/>
        <v>#DIV/0!</v>
      </c>
      <c r="MA183" s="331" t="e">
        <f t="shared" si="263"/>
        <v>#DIV/0!</v>
      </c>
      <c r="MB183" s="331" t="e">
        <f t="shared" si="263"/>
        <v>#DIV/0!</v>
      </c>
      <c r="MC183" s="331" t="e">
        <f t="shared" si="263"/>
        <v>#DIV/0!</v>
      </c>
      <c r="MD183" s="331" t="e">
        <f t="shared" si="263"/>
        <v>#DIV/0!</v>
      </c>
      <c r="ME183" s="331" t="e">
        <f t="shared" si="263"/>
        <v>#DIV/0!</v>
      </c>
      <c r="MF183" s="331" t="e">
        <f t="shared" si="263"/>
        <v>#DIV/0!</v>
      </c>
      <c r="MG183" s="331" t="e">
        <f t="shared" si="263"/>
        <v>#DIV/0!</v>
      </c>
      <c r="MH183" s="331" t="e">
        <f t="shared" si="263"/>
        <v>#DIV/0!</v>
      </c>
      <c r="MI183" s="331" t="e">
        <f t="shared" si="263"/>
        <v>#DIV/0!</v>
      </c>
      <c r="MJ183" s="331" t="e">
        <f t="shared" si="263"/>
        <v>#DIV/0!</v>
      </c>
      <c r="MK183" s="331" t="e">
        <f t="shared" si="263"/>
        <v>#DIV/0!</v>
      </c>
      <c r="ML183" s="331" t="e">
        <f t="shared" si="263"/>
        <v>#DIV/0!</v>
      </c>
      <c r="MM183" s="331" t="e">
        <f t="shared" si="263"/>
        <v>#DIV/0!</v>
      </c>
      <c r="MN183" s="331" t="e">
        <f t="shared" si="263"/>
        <v>#DIV/0!</v>
      </c>
      <c r="MO183" s="331" t="e">
        <f t="shared" si="263"/>
        <v>#DIV/0!</v>
      </c>
      <c r="MP183" s="331" t="e">
        <f t="shared" si="263"/>
        <v>#DIV/0!</v>
      </c>
      <c r="MQ183" s="331" t="e">
        <f t="shared" si="263"/>
        <v>#DIV/0!</v>
      </c>
      <c r="MR183" s="331" t="e">
        <f t="shared" si="263"/>
        <v>#DIV/0!</v>
      </c>
      <c r="MS183" s="331" t="e">
        <f t="shared" si="263"/>
        <v>#DIV/0!</v>
      </c>
      <c r="MT183" s="331" t="e">
        <f t="shared" si="263"/>
        <v>#DIV/0!</v>
      </c>
      <c r="MU183" s="331" t="e">
        <f t="shared" si="263"/>
        <v>#DIV/0!</v>
      </c>
      <c r="MV183" s="331" t="e">
        <f t="shared" si="263"/>
        <v>#DIV/0!</v>
      </c>
      <c r="MW183" s="331" t="e">
        <f t="shared" si="263"/>
        <v>#DIV/0!</v>
      </c>
      <c r="MX183" s="331" t="e">
        <f t="shared" si="263"/>
        <v>#DIV/0!</v>
      </c>
      <c r="MY183" s="331" t="e">
        <f t="shared" si="263"/>
        <v>#DIV/0!</v>
      </c>
      <c r="MZ183" s="331" t="e">
        <f t="shared" si="263"/>
        <v>#DIV/0!</v>
      </c>
      <c r="NA183" s="331" t="e">
        <f t="shared" si="263"/>
        <v>#DIV/0!</v>
      </c>
      <c r="NB183" s="331" t="e">
        <f t="shared" si="263"/>
        <v>#DIV/0!</v>
      </c>
      <c r="NC183" s="331" t="e">
        <f t="shared" si="263"/>
        <v>#DIV/0!</v>
      </c>
      <c r="ND183" s="331" t="e">
        <f t="shared" si="263"/>
        <v>#DIV/0!</v>
      </c>
      <c r="NE183" s="331" t="e">
        <f t="shared" si="263"/>
        <v>#DIV/0!</v>
      </c>
      <c r="NF183" s="331" t="e">
        <f t="shared" si="263"/>
        <v>#DIV/0!</v>
      </c>
      <c r="NG183" s="331" t="e">
        <f t="shared" si="263"/>
        <v>#DIV/0!</v>
      </c>
      <c r="NH183" s="331" t="e">
        <f t="shared" si="263"/>
        <v>#DIV/0!</v>
      </c>
      <c r="NI183" s="331" t="e">
        <f t="shared" si="263"/>
        <v>#DIV/0!</v>
      </c>
      <c r="NJ183" s="331" t="e">
        <f t="shared" si="263"/>
        <v>#DIV/0!</v>
      </c>
      <c r="NK183" s="331" t="e">
        <f t="shared" si="263"/>
        <v>#DIV/0!</v>
      </c>
      <c r="NL183" s="331" t="e">
        <f t="shared" si="263"/>
        <v>#DIV/0!</v>
      </c>
      <c r="NM183" s="331" t="e">
        <f t="shared" si="263"/>
        <v>#DIV/0!</v>
      </c>
      <c r="NN183" s="331" t="e">
        <f t="shared" si="263"/>
        <v>#DIV/0!</v>
      </c>
      <c r="NO183" s="331" t="e">
        <f t="shared" si="263"/>
        <v>#DIV/0!</v>
      </c>
      <c r="NP183" s="331" t="e">
        <f t="shared" si="263"/>
        <v>#DIV/0!</v>
      </c>
      <c r="NQ183" s="331" t="e">
        <f t="shared" si="263"/>
        <v>#DIV/0!</v>
      </c>
      <c r="NR183" s="331" t="e">
        <f t="shared" si="263"/>
        <v>#DIV/0!</v>
      </c>
      <c r="NS183" s="331" t="e">
        <f t="shared" si="263"/>
        <v>#DIV/0!</v>
      </c>
      <c r="NT183" s="331" t="e">
        <f t="shared" si="263"/>
        <v>#DIV/0!</v>
      </c>
      <c r="NU183" s="331" t="e">
        <f t="shared" si="263"/>
        <v>#DIV/0!</v>
      </c>
      <c r="NV183" s="331" t="e">
        <f t="shared" si="263"/>
        <v>#DIV/0!</v>
      </c>
      <c r="NW183" s="331" t="e">
        <f t="shared" ref="NW183:QH183" si="264">(NW18-NW11)/((NW15-NW16)/2)</f>
        <v>#DIV/0!</v>
      </c>
      <c r="NX183" s="331" t="e">
        <f t="shared" si="264"/>
        <v>#DIV/0!</v>
      </c>
      <c r="NY183" s="331" t="e">
        <f t="shared" si="264"/>
        <v>#DIV/0!</v>
      </c>
      <c r="NZ183" s="331" t="e">
        <f t="shared" si="264"/>
        <v>#DIV/0!</v>
      </c>
      <c r="OA183" s="331" t="e">
        <f t="shared" si="264"/>
        <v>#DIV/0!</v>
      </c>
      <c r="OB183" s="331" t="e">
        <f t="shared" si="264"/>
        <v>#DIV/0!</v>
      </c>
      <c r="OC183" s="331" t="e">
        <f t="shared" si="264"/>
        <v>#DIV/0!</v>
      </c>
      <c r="OD183" s="331" t="e">
        <f t="shared" si="264"/>
        <v>#DIV/0!</v>
      </c>
      <c r="OE183" s="331" t="e">
        <f t="shared" si="264"/>
        <v>#DIV/0!</v>
      </c>
      <c r="OF183" s="331" t="e">
        <f t="shared" si="264"/>
        <v>#DIV/0!</v>
      </c>
      <c r="OG183" s="331" t="e">
        <f t="shared" si="264"/>
        <v>#DIV/0!</v>
      </c>
      <c r="OH183" s="331" t="e">
        <f t="shared" si="264"/>
        <v>#DIV/0!</v>
      </c>
      <c r="OI183" s="331" t="e">
        <f t="shared" si="264"/>
        <v>#DIV/0!</v>
      </c>
      <c r="OJ183" s="331" t="e">
        <f t="shared" si="264"/>
        <v>#DIV/0!</v>
      </c>
      <c r="OK183" s="331" t="e">
        <f t="shared" si="264"/>
        <v>#DIV/0!</v>
      </c>
      <c r="OL183" s="331" t="e">
        <f t="shared" si="264"/>
        <v>#DIV/0!</v>
      </c>
      <c r="OM183" s="331" t="e">
        <f t="shared" si="264"/>
        <v>#DIV/0!</v>
      </c>
      <c r="ON183" s="331" t="e">
        <f t="shared" si="264"/>
        <v>#DIV/0!</v>
      </c>
      <c r="OO183" s="331" t="e">
        <f t="shared" si="264"/>
        <v>#DIV/0!</v>
      </c>
      <c r="OP183" s="331" t="e">
        <f t="shared" si="264"/>
        <v>#DIV/0!</v>
      </c>
      <c r="OQ183" s="331" t="e">
        <f t="shared" si="264"/>
        <v>#DIV/0!</v>
      </c>
      <c r="OR183" s="331" t="e">
        <f t="shared" si="264"/>
        <v>#DIV/0!</v>
      </c>
      <c r="OS183" s="331" t="e">
        <f t="shared" si="264"/>
        <v>#DIV/0!</v>
      </c>
      <c r="OT183" s="331" t="e">
        <f t="shared" si="264"/>
        <v>#DIV/0!</v>
      </c>
      <c r="OU183" s="331" t="e">
        <f t="shared" si="264"/>
        <v>#DIV/0!</v>
      </c>
      <c r="OV183" s="331" t="e">
        <f t="shared" si="264"/>
        <v>#DIV/0!</v>
      </c>
      <c r="OW183" s="331" t="e">
        <f t="shared" si="264"/>
        <v>#DIV/0!</v>
      </c>
      <c r="OX183" s="331" t="e">
        <f t="shared" si="264"/>
        <v>#DIV/0!</v>
      </c>
      <c r="OY183" s="331" t="e">
        <f t="shared" si="264"/>
        <v>#DIV/0!</v>
      </c>
      <c r="OZ183" s="331" t="e">
        <f t="shared" si="264"/>
        <v>#DIV/0!</v>
      </c>
      <c r="PA183" s="331" t="e">
        <f t="shared" si="264"/>
        <v>#DIV/0!</v>
      </c>
      <c r="PB183" s="331" t="e">
        <f t="shared" si="264"/>
        <v>#DIV/0!</v>
      </c>
      <c r="PC183" s="331" t="e">
        <f t="shared" si="264"/>
        <v>#DIV/0!</v>
      </c>
      <c r="PD183" s="331" t="e">
        <f t="shared" si="264"/>
        <v>#DIV/0!</v>
      </c>
      <c r="PE183" s="331" t="e">
        <f t="shared" si="264"/>
        <v>#DIV/0!</v>
      </c>
      <c r="PF183" s="331" t="e">
        <f t="shared" si="264"/>
        <v>#DIV/0!</v>
      </c>
      <c r="PG183" s="331" t="e">
        <f t="shared" si="264"/>
        <v>#DIV/0!</v>
      </c>
      <c r="PH183" s="331" t="e">
        <f t="shared" si="264"/>
        <v>#DIV/0!</v>
      </c>
      <c r="PI183" s="331" t="e">
        <f t="shared" si="264"/>
        <v>#DIV/0!</v>
      </c>
      <c r="PJ183" s="331" t="e">
        <f t="shared" si="264"/>
        <v>#DIV/0!</v>
      </c>
      <c r="PK183" s="331" t="e">
        <f t="shared" si="264"/>
        <v>#DIV/0!</v>
      </c>
      <c r="PL183" s="331" t="e">
        <f t="shared" si="264"/>
        <v>#DIV/0!</v>
      </c>
      <c r="PM183" s="331" t="e">
        <f t="shared" si="264"/>
        <v>#DIV/0!</v>
      </c>
      <c r="PN183" s="331" t="e">
        <f t="shared" si="264"/>
        <v>#DIV/0!</v>
      </c>
      <c r="PO183" s="331" t="e">
        <f t="shared" si="264"/>
        <v>#DIV/0!</v>
      </c>
      <c r="PP183" s="331" t="e">
        <f t="shared" si="264"/>
        <v>#DIV/0!</v>
      </c>
      <c r="PQ183" s="331" t="e">
        <f t="shared" si="264"/>
        <v>#DIV/0!</v>
      </c>
      <c r="PR183" s="331" t="e">
        <f t="shared" si="264"/>
        <v>#DIV/0!</v>
      </c>
      <c r="PS183" s="331" t="e">
        <f t="shared" si="264"/>
        <v>#DIV/0!</v>
      </c>
      <c r="PT183" s="331" t="e">
        <f t="shared" si="264"/>
        <v>#DIV/0!</v>
      </c>
      <c r="PU183" s="331" t="e">
        <f t="shared" si="264"/>
        <v>#DIV/0!</v>
      </c>
      <c r="PV183" s="331" t="e">
        <f t="shared" si="264"/>
        <v>#DIV/0!</v>
      </c>
      <c r="PW183" s="331" t="e">
        <f t="shared" si="264"/>
        <v>#DIV/0!</v>
      </c>
      <c r="PX183" s="331" t="e">
        <f t="shared" si="264"/>
        <v>#DIV/0!</v>
      </c>
      <c r="PY183" s="331" t="e">
        <f t="shared" si="264"/>
        <v>#DIV/0!</v>
      </c>
      <c r="PZ183" s="331" t="e">
        <f t="shared" si="264"/>
        <v>#DIV/0!</v>
      </c>
      <c r="QA183" s="331" t="e">
        <f t="shared" si="264"/>
        <v>#DIV/0!</v>
      </c>
      <c r="QB183" s="331" t="e">
        <f t="shared" si="264"/>
        <v>#DIV/0!</v>
      </c>
      <c r="QC183" s="331" t="e">
        <f t="shared" si="264"/>
        <v>#DIV/0!</v>
      </c>
      <c r="QD183" s="331" t="e">
        <f t="shared" si="264"/>
        <v>#DIV/0!</v>
      </c>
      <c r="QE183" s="331" t="e">
        <f t="shared" si="264"/>
        <v>#DIV/0!</v>
      </c>
      <c r="QF183" s="331" t="e">
        <f t="shared" si="264"/>
        <v>#DIV/0!</v>
      </c>
      <c r="QG183" s="331" t="e">
        <f t="shared" si="264"/>
        <v>#DIV/0!</v>
      </c>
      <c r="QH183" s="331" t="e">
        <f t="shared" si="264"/>
        <v>#DIV/0!</v>
      </c>
      <c r="QI183" s="331" t="e">
        <f t="shared" ref="QI183:SH183" si="265">(QI18-QI11)/((QI15-QI16)/2)</f>
        <v>#DIV/0!</v>
      </c>
      <c r="QJ183" s="331" t="e">
        <f t="shared" si="265"/>
        <v>#DIV/0!</v>
      </c>
      <c r="QK183" s="331" t="e">
        <f t="shared" si="265"/>
        <v>#DIV/0!</v>
      </c>
      <c r="QL183" s="331" t="e">
        <f t="shared" si="265"/>
        <v>#DIV/0!</v>
      </c>
      <c r="QM183" s="331" t="e">
        <f t="shared" si="265"/>
        <v>#DIV/0!</v>
      </c>
      <c r="QN183" s="331" t="e">
        <f t="shared" si="265"/>
        <v>#DIV/0!</v>
      </c>
      <c r="QO183" s="331" t="e">
        <f t="shared" si="265"/>
        <v>#DIV/0!</v>
      </c>
      <c r="QP183" s="331" t="e">
        <f t="shared" si="265"/>
        <v>#DIV/0!</v>
      </c>
      <c r="QQ183" s="331" t="e">
        <f t="shared" si="265"/>
        <v>#DIV/0!</v>
      </c>
      <c r="QR183" s="331" t="e">
        <f t="shared" si="265"/>
        <v>#DIV/0!</v>
      </c>
      <c r="QS183" s="331" t="e">
        <f t="shared" si="265"/>
        <v>#DIV/0!</v>
      </c>
      <c r="QT183" s="331" t="e">
        <f t="shared" si="265"/>
        <v>#DIV/0!</v>
      </c>
      <c r="QU183" s="331" t="e">
        <f t="shared" si="265"/>
        <v>#DIV/0!</v>
      </c>
      <c r="QV183" s="331" t="e">
        <f t="shared" si="265"/>
        <v>#DIV/0!</v>
      </c>
      <c r="QW183" s="331" t="e">
        <f t="shared" si="265"/>
        <v>#DIV/0!</v>
      </c>
      <c r="QX183" s="331" t="e">
        <f t="shared" si="265"/>
        <v>#DIV/0!</v>
      </c>
      <c r="QY183" s="331" t="e">
        <f t="shared" si="265"/>
        <v>#DIV/0!</v>
      </c>
      <c r="QZ183" s="331" t="e">
        <f t="shared" si="265"/>
        <v>#DIV/0!</v>
      </c>
      <c r="RA183" s="331" t="e">
        <f t="shared" si="265"/>
        <v>#DIV/0!</v>
      </c>
      <c r="RB183" s="331" t="e">
        <f t="shared" si="265"/>
        <v>#DIV/0!</v>
      </c>
      <c r="RC183" s="331" t="e">
        <f t="shared" si="265"/>
        <v>#DIV/0!</v>
      </c>
      <c r="RD183" s="331" t="e">
        <f t="shared" si="265"/>
        <v>#DIV/0!</v>
      </c>
      <c r="RE183" s="331" t="e">
        <f t="shared" si="265"/>
        <v>#DIV/0!</v>
      </c>
      <c r="RF183" s="331" t="e">
        <f t="shared" si="265"/>
        <v>#DIV/0!</v>
      </c>
      <c r="RG183" s="331" t="e">
        <f t="shared" si="265"/>
        <v>#DIV/0!</v>
      </c>
      <c r="RH183" s="331" t="e">
        <f t="shared" si="265"/>
        <v>#DIV/0!</v>
      </c>
      <c r="RI183" s="331" t="e">
        <f t="shared" si="265"/>
        <v>#DIV/0!</v>
      </c>
      <c r="RJ183" s="331" t="e">
        <f t="shared" si="265"/>
        <v>#DIV/0!</v>
      </c>
      <c r="RK183" s="331" t="e">
        <f t="shared" si="265"/>
        <v>#DIV/0!</v>
      </c>
      <c r="RL183" s="331" t="e">
        <f t="shared" si="265"/>
        <v>#DIV/0!</v>
      </c>
      <c r="RM183" s="331" t="e">
        <f t="shared" si="265"/>
        <v>#DIV/0!</v>
      </c>
      <c r="RN183" s="331" t="e">
        <f t="shared" si="265"/>
        <v>#DIV/0!</v>
      </c>
      <c r="RO183" s="331" t="e">
        <f t="shared" si="265"/>
        <v>#DIV/0!</v>
      </c>
      <c r="RP183" s="331" t="e">
        <f t="shared" si="265"/>
        <v>#DIV/0!</v>
      </c>
      <c r="RQ183" s="331" t="e">
        <f t="shared" si="265"/>
        <v>#DIV/0!</v>
      </c>
      <c r="RR183" s="331" t="e">
        <f t="shared" si="265"/>
        <v>#DIV/0!</v>
      </c>
      <c r="RS183" s="331" t="e">
        <f t="shared" si="265"/>
        <v>#DIV/0!</v>
      </c>
      <c r="RT183" s="331" t="e">
        <f t="shared" si="265"/>
        <v>#DIV/0!</v>
      </c>
      <c r="RU183" s="331" t="e">
        <f t="shared" si="265"/>
        <v>#DIV/0!</v>
      </c>
      <c r="RV183" s="331" t="e">
        <f t="shared" si="265"/>
        <v>#DIV/0!</v>
      </c>
      <c r="RW183" s="331" t="e">
        <f t="shared" si="265"/>
        <v>#DIV/0!</v>
      </c>
      <c r="RX183" s="331" t="e">
        <f t="shared" si="265"/>
        <v>#DIV/0!</v>
      </c>
      <c r="RY183" s="331" t="e">
        <f t="shared" si="265"/>
        <v>#DIV/0!</v>
      </c>
      <c r="RZ183" s="331" t="e">
        <f t="shared" si="265"/>
        <v>#DIV/0!</v>
      </c>
      <c r="SA183" s="331" t="e">
        <f t="shared" si="265"/>
        <v>#DIV/0!</v>
      </c>
      <c r="SB183" s="331" t="e">
        <f t="shared" si="265"/>
        <v>#DIV/0!</v>
      </c>
      <c r="SC183" s="331" t="e">
        <f t="shared" si="265"/>
        <v>#DIV/0!</v>
      </c>
      <c r="SD183" s="331" t="e">
        <f t="shared" si="265"/>
        <v>#DIV/0!</v>
      </c>
      <c r="SE183" s="331" t="e">
        <f t="shared" si="265"/>
        <v>#DIV/0!</v>
      </c>
      <c r="SF183" s="331" t="e">
        <f t="shared" si="265"/>
        <v>#DIV/0!</v>
      </c>
      <c r="SG183" s="331" t="e">
        <f t="shared" si="265"/>
        <v>#DIV/0!</v>
      </c>
      <c r="SH183" s="331" t="e">
        <f t="shared" si="265"/>
        <v>#DIV/0!</v>
      </c>
      <c r="SM183">
        <f>'GRR Data'!A179</f>
        <v>0</v>
      </c>
    </row>
    <row r="184" spans="1:507">
      <c r="C184" s="330">
        <f>((C$18-(3*C$19))-C$11)/((C$15-C$16)/2)</f>
        <v>-0.28267680022341191</v>
      </c>
      <c r="D184" s="331">
        <f t="shared" ref="D184:BO184" si="266">((D$18-(3*D$19))-D$11)/((D$15-D$16)/2)</f>
        <v>-0.46729442272665833</v>
      </c>
      <c r="E184" s="331">
        <f t="shared" si="266"/>
        <v>-0.20984594115259766</v>
      </c>
      <c r="F184" s="331">
        <f t="shared" si="266"/>
        <v>-0.2632527193130158</v>
      </c>
      <c r="G184" s="331">
        <f t="shared" si="266"/>
        <v>-0.39729388735135301</v>
      </c>
      <c r="H184" s="331">
        <f t="shared" si="266"/>
        <v>-0.73279176897191889</v>
      </c>
      <c r="I184" s="331">
        <f t="shared" si="266"/>
        <v>-0.82426788289775121</v>
      </c>
      <c r="J184" s="331">
        <f t="shared" si="266"/>
        <v>-0.67634217309096689</v>
      </c>
      <c r="K184" s="331">
        <f t="shared" si="266"/>
        <v>-0.50261072981176247</v>
      </c>
      <c r="L184" s="331">
        <f t="shared" si="266"/>
        <v>-0.5165065531093771</v>
      </c>
      <c r="M184" s="331">
        <f t="shared" si="266"/>
        <v>-0.58030624609081916</v>
      </c>
      <c r="N184" s="331">
        <f t="shared" si="266"/>
        <v>-0.82891681707150533</v>
      </c>
      <c r="O184" s="331">
        <f t="shared" si="266"/>
        <v>-0.83907199297753987</v>
      </c>
      <c r="P184" s="331">
        <f t="shared" si="266"/>
        <v>-0.58362080618514567</v>
      </c>
      <c r="Q184" s="331">
        <f t="shared" si="266"/>
        <v>-0.64193883040917277</v>
      </c>
      <c r="R184" s="331">
        <f t="shared" si="266"/>
        <v>-0.4213872115190303</v>
      </c>
      <c r="S184" s="331">
        <f t="shared" si="266"/>
        <v>-0.49985820563461447</v>
      </c>
      <c r="T184" s="331">
        <f t="shared" si="266"/>
        <v>-0.13768319092758896</v>
      </c>
      <c r="U184" s="331">
        <f t="shared" si="266"/>
        <v>-0.16780027422066629</v>
      </c>
      <c r="V184" s="331">
        <f t="shared" si="266"/>
        <v>5.4896086459503279E-2</v>
      </c>
      <c r="W184" s="331">
        <f t="shared" si="266"/>
        <v>-0.78706604601905727</v>
      </c>
      <c r="X184" s="331">
        <f t="shared" si="266"/>
        <v>-0.53494318401669205</v>
      </c>
      <c r="Y184" s="331">
        <f t="shared" si="266"/>
        <v>-0.49834721027166973</v>
      </c>
      <c r="Z184" s="331">
        <f t="shared" si="266"/>
        <v>-0.45978382664340012</v>
      </c>
      <c r="AA184" s="331">
        <f t="shared" si="266"/>
        <v>-0.22735683791329298</v>
      </c>
      <c r="AB184" s="331">
        <f t="shared" si="266"/>
        <v>-0.24584888344393541</v>
      </c>
      <c r="AC184" s="331">
        <f t="shared" si="266"/>
        <v>-0.79024848920192214</v>
      </c>
      <c r="AD184" s="331">
        <f t="shared" si="266"/>
        <v>-0.22048942939028704</v>
      </c>
      <c r="AE184" s="331">
        <f t="shared" si="266"/>
        <v>-0.60878693560830566</v>
      </c>
      <c r="AF184" s="331">
        <f t="shared" si="266"/>
        <v>-0.20330367044230213</v>
      </c>
      <c r="AG184" s="331">
        <f t="shared" si="266"/>
        <v>-9.3010204248265671E-2</v>
      </c>
      <c r="AH184" s="331">
        <f t="shared" si="266"/>
        <v>-0.17633666809462945</v>
      </c>
      <c r="AI184" s="331">
        <f t="shared" si="266"/>
        <v>-0.61281289147321216</v>
      </c>
      <c r="AJ184" s="331">
        <f t="shared" si="266"/>
        <v>-0.34564772637814267</v>
      </c>
      <c r="AK184" s="331">
        <f t="shared" si="266"/>
        <v>-0.85033506784399604</v>
      </c>
      <c r="AL184" s="331">
        <f t="shared" si="266"/>
        <v>-0.38680769211162824</v>
      </c>
      <c r="AM184" s="331">
        <f t="shared" si="266"/>
        <v>-0.31867395588156849</v>
      </c>
      <c r="AN184" s="331">
        <f t="shared" si="266"/>
        <v>-0.19889588812760614</v>
      </c>
      <c r="AO184" s="331">
        <f t="shared" si="266"/>
        <v>-0.14967287117287639</v>
      </c>
      <c r="AP184" s="331">
        <f t="shared" si="266"/>
        <v>-0.12711688542737687</v>
      </c>
      <c r="AQ184" s="331">
        <f t="shared" si="266"/>
        <v>-0.13608021246199861</v>
      </c>
      <c r="AR184" s="331">
        <f t="shared" si="266"/>
        <v>-0.15122793631520332</v>
      </c>
      <c r="AS184" s="331">
        <f t="shared" si="266"/>
        <v>-0.11349155381311184</v>
      </c>
      <c r="AT184" s="331">
        <f t="shared" si="266"/>
        <v>0.65856195889404334</v>
      </c>
      <c r="AU184" s="331" t="e">
        <f t="shared" si="266"/>
        <v>#DIV/0!</v>
      </c>
      <c r="AV184" s="331" t="e">
        <f t="shared" si="266"/>
        <v>#DIV/0!</v>
      </c>
      <c r="AW184" s="331" t="e">
        <f t="shared" si="266"/>
        <v>#DIV/0!</v>
      </c>
      <c r="AX184" s="331" t="e">
        <f t="shared" si="266"/>
        <v>#DIV/0!</v>
      </c>
      <c r="AY184" s="331" t="e">
        <f t="shared" si="266"/>
        <v>#DIV/0!</v>
      </c>
      <c r="AZ184" s="331" t="e">
        <f t="shared" si="266"/>
        <v>#DIV/0!</v>
      </c>
      <c r="BA184" s="331" t="e">
        <f t="shared" si="266"/>
        <v>#DIV/0!</v>
      </c>
      <c r="BB184" s="331" t="e">
        <f t="shared" si="266"/>
        <v>#DIV/0!</v>
      </c>
      <c r="BC184" s="331" t="e">
        <f t="shared" si="266"/>
        <v>#DIV/0!</v>
      </c>
      <c r="BD184" s="331" t="e">
        <f t="shared" si="266"/>
        <v>#DIV/0!</v>
      </c>
      <c r="BE184" s="331" t="e">
        <f t="shared" si="266"/>
        <v>#DIV/0!</v>
      </c>
      <c r="BF184" s="331" t="e">
        <f t="shared" si="266"/>
        <v>#DIV/0!</v>
      </c>
      <c r="BG184" s="331" t="e">
        <f t="shared" si="266"/>
        <v>#DIV/0!</v>
      </c>
      <c r="BH184" s="331" t="e">
        <f t="shared" si="266"/>
        <v>#DIV/0!</v>
      </c>
      <c r="BI184" s="331" t="e">
        <f t="shared" si="266"/>
        <v>#DIV/0!</v>
      </c>
      <c r="BJ184" s="331">
        <f t="shared" si="266"/>
        <v>0.63606027875323412</v>
      </c>
      <c r="BK184" s="331" t="e">
        <f t="shared" si="266"/>
        <v>#DIV/0!</v>
      </c>
      <c r="BL184" s="331" t="e">
        <f t="shared" si="266"/>
        <v>#DIV/0!</v>
      </c>
      <c r="BM184" s="331">
        <f t="shared" si="266"/>
        <v>-0.61976211989582786</v>
      </c>
      <c r="BN184" s="331">
        <f t="shared" si="266"/>
        <v>-0.89929252849213437</v>
      </c>
      <c r="BO184" s="331">
        <f t="shared" si="266"/>
        <v>-0.73855535010734441</v>
      </c>
      <c r="BP184" s="331">
        <f t="shared" ref="BP184:EA184" si="267">((BP$18-(3*BP$19))-BP$11)/((BP$15-BP$16)/2)</f>
        <v>-0.6773524882478239</v>
      </c>
      <c r="BQ184" s="331">
        <f t="shared" si="267"/>
        <v>-0.18164684067727144</v>
      </c>
      <c r="BR184" s="331" t="e">
        <f t="shared" si="267"/>
        <v>#DIV/0!</v>
      </c>
      <c r="BS184" s="331" t="e">
        <f t="shared" si="267"/>
        <v>#DIV/0!</v>
      </c>
      <c r="BT184" s="331">
        <f t="shared" si="267"/>
        <v>-0.28579643172347552</v>
      </c>
      <c r="BU184" s="331">
        <f t="shared" si="267"/>
        <v>-0.39465873277750713</v>
      </c>
      <c r="BV184" s="331">
        <f t="shared" si="267"/>
        <v>-0.47219552804136439</v>
      </c>
      <c r="BW184" s="331">
        <f t="shared" si="267"/>
        <v>-0.11458344114517349</v>
      </c>
      <c r="BX184" s="331">
        <f t="shared" si="267"/>
        <v>-0.76078037861374714</v>
      </c>
      <c r="BY184" s="331">
        <f t="shared" si="267"/>
        <v>-0.66897740621760626</v>
      </c>
      <c r="BZ184" s="331">
        <f t="shared" si="267"/>
        <v>-0.65949624394743067</v>
      </c>
      <c r="CA184" s="331">
        <f t="shared" si="267"/>
        <v>-0.82302656246925598</v>
      </c>
      <c r="CB184" s="331">
        <f t="shared" si="267"/>
        <v>-0.85996825397686849</v>
      </c>
      <c r="CC184" s="331">
        <f t="shared" si="267"/>
        <v>-1.1558248653302574</v>
      </c>
      <c r="CD184" s="331">
        <f t="shared" si="267"/>
        <v>-0.55408034620294111</v>
      </c>
      <c r="CE184" s="331">
        <f t="shared" si="267"/>
        <v>-6.2889355630596916E-2</v>
      </c>
      <c r="CF184" s="331">
        <f t="shared" si="267"/>
        <v>-0.12769871305281622</v>
      </c>
      <c r="CG184" s="331">
        <f t="shared" si="267"/>
        <v>-1.2458971715485179</v>
      </c>
      <c r="CH184" s="331">
        <f t="shared" si="267"/>
        <v>-0.42600209820564183</v>
      </c>
      <c r="CI184" s="331">
        <f t="shared" si="267"/>
        <v>-0.47341601306042103</v>
      </c>
      <c r="CJ184" s="331">
        <f t="shared" si="267"/>
        <v>-0.43712799161837773</v>
      </c>
      <c r="CK184" s="331">
        <f t="shared" si="267"/>
        <v>-0.26864056571111794</v>
      </c>
      <c r="CL184" s="331">
        <f t="shared" si="267"/>
        <v>-0.23603438762489143</v>
      </c>
      <c r="CM184" s="331">
        <f t="shared" si="267"/>
        <v>-0.24169977981999807</v>
      </c>
      <c r="CN184" s="331">
        <f t="shared" si="267"/>
        <v>-0.93330026291070456</v>
      </c>
      <c r="CO184" s="331">
        <f t="shared" si="267"/>
        <v>-0.32829478929175798</v>
      </c>
      <c r="CP184" s="331">
        <f t="shared" si="267"/>
        <v>-0.58815441298662019</v>
      </c>
      <c r="CQ184" s="331">
        <f t="shared" si="267"/>
        <v>-0.75980093647002744</v>
      </c>
      <c r="CR184" s="331" t="e">
        <f t="shared" si="267"/>
        <v>#DIV/0!</v>
      </c>
      <c r="CS184" s="331">
        <f t="shared" si="267"/>
        <v>-0.20101359636521471</v>
      </c>
      <c r="CT184" s="331" t="e">
        <f t="shared" si="267"/>
        <v>#DIV/0!</v>
      </c>
      <c r="CU184" s="331">
        <f t="shared" si="267"/>
        <v>-0.71141707302353263</v>
      </c>
      <c r="CV184" s="331" t="e">
        <f t="shared" si="267"/>
        <v>#DIV/0!</v>
      </c>
      <c r="CW184" s="331">
        <f t="shared" si="267"/>
        <v>-0.29837146292128708</v>
      </c>
      <c r="CX184" s="331" t="e">
        <f t="shared" si="267"/>
        <v>#DIV/0!</v>
      </c>
      <c r="CY184" s="331">
        <f t="shared" si="267"/>
        <v>-1.0937706545689521</v>
      </c>
      <c r="CZ184" s="331">
        <f t="shared" si="267"/>
        <v>-0.91252837452159119</v>
      </c>
      <c r="DA184" s="331">
        <f t="shared" si="267"/>
        <v>-0.60727321228343789</v>
      </c>
      <c r="DB184" s="331">
        <f t="shared" si="267"/>
        <v>-1.0527227464992419</v>
      </c>
      <c r="DC184" s="331">
        <f t="shared" si="267"/>
        <v>-0.66516688047042782</v>
      </c>
      <c r="DD184" s="331">
        <f t="shared" si="267"/>
        <v>-0.89162965112679171</v>
      </c>
      <c r="DE184" s="331">
        <f t="shared" si="267"/>
        <v>-0.11425599253273999</v>
      </c>
      <c r="DF184" s="331">
        <f t="shared" si="267"/>
        <v>-0.26287260876171403</v>
      </c>
      <c r="DG184" s="331">
        <f t="shared" si="267"/>
        <v>-0.33477998081683819</v>
      </c>
      <c r="DH184" s="331">
        <f t="shared" si="267"/>
        <v>-0.30951604356574902</v>
      </c>
      <c r="DI184" s="331">
        <f t="shared" si="267"/>
        <v>-0.26134611611895575</v>
      </c>
      <c r="DJ184" s="331">
        <f t="shared" si="267"/>
        <v>-0.61463369339352392</v>
      </c>
      <c r="DK184" s="331">
        <f t="shared" si="267"/>
        <v>-0.63037003159195837</v>
      </c>
      <c r="DL184" s="331">
        <f t="shared" si="267"/>
        <v>-0.70679673250601172</v>
      </c>
      <c r="DM184" s="331">
        <f t="shared" si="267"/>
        <v>-0.7211436979231074</v>
      </c>
      <c r="DN184" s="331">
        <f t="shared" si="267"/>
        <v>-0.51682799003135571</v>
      </c>
      <c r="DO184" s="331">
        <f t="shared" si="267"/>
        <v>-0.72673691866666068</v>
      </c>
      <c r="DP184" s="331">
        <f t="shared" si="267"/>
        <v>-0.7352651293767809</v>
      </c>
      <c r="DQ184" s="331">
        <f t="shared" si="267"/>
        <v>-0.69893490954251303</v>
      </c>
      <c r="DR184" s="331">
        <f t="shared" si="267"/>
        <v>-0.77603070921404282</v>
      </c>
      <c r="DS184" s="331">
        <f t="shared" si="267"/>
        <v>-0.76951794311581534</v>
      </c>
      <c r="DT184" s="331">
        <f t="shared" si="267"/>
        <v>-0.76979548678297061</v>
      </c>
      <c r="DU184" s="331">
        <f t="shared" si="267"/>
        <v>-0.71030408288232993</v>
      </c>
      <c r="DV184" s="331">
        <f t="shared" si="267"/>
        <v>-0.81144925538434554</v>
      </c>
      <c r="DW184" s="331">
        <f t="shared" si="267"/>
        <v>-0.76410667961734158</v>
      </c>
      <c r="DX184" s="331">
        <f t="shared" si="267"/>
        <v>-0.3953470778452865</v>
      </c>
      <c r="DY184" s="331">
        <f t="shared" si="267"/>
        <v>-0.54608392221602797</v>
      </c>
      <c r="DZ184" s="331">
        <f t="shared" si="267"/>
        <v>-0.42688132569533671</v>
      </c>
      <c r="EA184" s="331">
        <f t="shared" si="267"/>
        <v>-0.69488547912109955</v>
      </c>
      <c r="EB184" s="331">
        <f t="shared" ref="EB184:GM184" si="268">((EB$18-(3*EB$19))-EB$11)/((EB$15-EB$16)/2)</f>
        <v>-0.49002004719989734</v>
      </c>
      <c r="EC184" s="331">
        <f t="shared" si="268"/>
        <v>-0.53632667372062004</v>
      </c>
      <c r="ED184" s="331">
        <f t="shared" si="268"/>
        <v>-0.47409821520065176</v>
      </c>
      <c r="EE184" s="331">
        <f t="shared" si="268"/>
        <v>-0.41441230419633124</v>
      </c>
      <c r="EF184" s="331">
        <f t="shared" si="268"/>
        <v>-0.40975644360466562</v>
      </c>
      <c r="EG184" s="331">
        <f t="shared" si="268"/>
        <v>-0.40594641817321664</v>
      </c>
      <c r="EH184" s="331">
        <f t="shared" si="268"/>
        <v>-0.50624731025748781</v>
      </c>
      <c r="EI184" s="331">
        <f t="shared" si="268"/>
        <v>-1.0654756184759684</v>
      </c>
      <c r="EJ184" s="331">
        <f t="shared" si="268"/>
        <v>-0.84564576873695252</v>
      </c>
      <c r="EK184" s="331">
        <f t="shared" si="268"/>
        <v>-0.91005948376591372</v>
      </c>
      <c r="EL184" s="331">
        <f t="shared" si="268"/>
        <v>-0.23183591743678766</v>
      </c>
      <c r="EM184" s="331">
        <f t="shared" si="268"/>
        <v>-4.7238801507655644E-2</v>
      </c>
      <c r="EN184" s="331">
        <f t="shared" si="268"/>
        <v>-0.10884023030439086</v>
      </c>
      <c r="EO184" s="331">
        <f t="shared" si="268"/>
        <v>-9.2609399552564212E-2</v>
      </c>
      <c r="EP184" s="331">
        <f t="shared" si="268"/>
        <v>-0.12039353628649022</v>
      </c>
      <c r="EQ184" s="331">
        <f t="shared" si="268"/>
        <v>-0.12280786766372276</v>
      </c>
      <c r="ER184" s="331">
        <f t="shared" si="268"/>
        <v>-0.16834802470966961</v>
      </c>
      <c r="ES184" s="331">
        <f t="shared" si="268"/>
        <v>-0.10962644925757091</v>
      </c>
      <c r="ET184" s="331">
        <f t="shared" si="268"/>
        <v>-3.284561425948538E-2</v>
      </c>
      <c r="EU184" s="331">
        <f t="shared" si="268"/>
        <v>-0.16972362895471299</v>
      </c>
      <c r="EV184" s="331">
        <f t="shared" si="268"/>
        <v>-0.35508072033211213</v>
      </c>
      <c r="EW184" s="331">
        <f t="shared" si="268"/>
        <v>-0.31775107679908227</v>
      </c>
      <c r="EX184" s="331">
        <f t="shared" si="268"/>
        <v>-0.15559495885288349</v>
      </c>
      <c r="EY184" s="331">
        <f t="shared" si="268"/>
        <v>-0.1565551003531567</v>
      </c>
      <c r="EZ184" s="331">
        <f t="shared" si="268"/>
        <v>-0.20973491605269967</v>
      </c>
      <c r="FA184" s="331">
        <f t="shared" si="268"/>
        <v>-0.31943006477726871</v>
      </c>
      <c r="FB184" s="331">
        <f t="shared" si="268"/>
        <v>-0.29570327629779269</v>
      </c>
      <c r="FC184" s="331">
        <f t="shared" si="268"/>
        <v>1.3404608688688913E-2</v>
      </c>
      <c r="FD184" s="331">
        <f t="shared" si="268"/>
        <v>0.39318756070765581</v>
      </c>
      <c r="FE184" s="331" t="e">
        <f t="shared" si="268"/>
        <v>#DIV/0!</v>
      </c>
      <c r="FF184" s="331" t="e">
        <f t="shared" si="268"/>
        <v>#DIV/0!</v>
      </c>
      <c r="FG184" s="331" t="e">
        <f t="shared" si="268"/>
        <v>#DIV/0!</v>
      </c>
      <c r="FH184" s="331" t="e">
        <f t="shared" si="268"/>
        <v>#DIV/0!</v>
      </c>
      <c r="FI184" s="331" t="e">
        <f t="shared" si="268"/>
        <v>#DIV/0!</v>
      </c>
      <c r="FJ184" s="331" t="e">
        <f t="shared" si="268"/>
        <v>#DIV/0!</v>
      </c>
      <c r="FK184" s="331" t="e">
        <f t="shared" si="268"/>
        <v>#DIV/0!</v>
      </c>
      <c r="FL184" s="331" t="e">
        <f t="shared" si="268"/>
        <v>#DIV/0!</v>
      </c>
      <c r="FM184" s="331" t="e">
        <f t="shared" si="268"/>
        <v>#DIV/0!</v>
      </c>
      <c r="FN184" s="331" t="e">
        <f t="shared" si="268"/>
        <v>#DIV/0!</v>
      </c>
      <c r="FO184" s="331" t="e">
        <f t="shared" si="268"/>
        <v>#DIV/0!</v>
      </c>
      <c r="FP184" s="331" t="e">
        <f t="shared" si="268"/>
        <v>#DIV/0!</v>
      </c>
      <c r="FQ184" s="331" t="e">
        <f t="shared" si="268"/>
        <v>#DIV/0!</v>
      </c>
      <c r="FR184" s="331" t="e">
        <f t="shared" si="268"/>
        <v>#DIV/0!</v>
      </c>
      <c r="FS184" s="331" t="e">
        <f t="shared" si="268"/>
        <v>#DIV/0!</v>
      </c>
      <c r="FT184" s="331">
        <f t="shared" si="268"/>
        <v>7.2780091250984946E-2</v>
      </c>
      <c r="FU184" s="331" t="e">
        <f t="shared" si="268"/>
        <v>#DIV/0!</v>
      </c>
      <c r="FV184" s="331" t="e">
        <f t="shared" si="268"/>
        <v>#DIV/0!</v>
      </c>
      <c r="FW184" s="331" t="e">
        <f t="shared" si="268"/>
        <v>#DIV/0!</v>
      </c>
      <c r="FX184" s="331" t="e">
        <f t="shared" si="268"/>
        <v>#DIV/0!</v>
      </c>
      <c r="FY184" s="331" t="e">
        <f t="shared" si="268"/>
        <v>#DIV/0!</v>
      </c>
      <c r="FZ184" s="331" t="e">
        <f t="shared" si="268"/>
        <v>#DIV/0!</v>
      </c>
      <c r="GA184" s="331" t="e">
        <f t="shared" si="268"/>
        <v>#DIV/0!</v>
      </c>
      <c r="GB184" s="331" t="e">
        <f t="shared" si="268"/>
        <v>#DIV/0!</v>
      </c>
      <c r="GC184" s="331" t="e">
        <f t="shared" si="268"/>
        <v>#DIV/0!</v>
      </c>
      <c r="GD184" s="331" t="e">
        <f t="shared" si="268"/>
        <v>#DIV/0!</v>
      </c>
      <c r="GE184" s="331" t="e">
        <f t="shared" si="268"/>
        <v>#DIV/0!</v>
      </c>
      <c r="GF184" s="331" t="e">
        <f t="shared" si="268"/>
        <v>#DIV/0!</v>
      </c>
      <c r="GG184" s="331" t="e">
        <f t="shared" si="268"/>
        <v>#DIV/0!</v>
      </c>
      <c r="GH184" s="331" t="e">
        <f t="shared" si="268"/>
        <v>#DIV/0!</v>
      </c>
      <c r="GI184" s="331" t="e">
        <f t="shared" si="268"/>
        <v>#DIV/0!</v>
      </c>
      <c r="GJ184" s="331">
        <f t="shared" si="268"/>
        <v>0.52766659232757585</v>
      </c>
      <c r="GK184" s="331" t="e">
        <f t="shared" si="268"/>
        <v>#DIV/0!</v>
      </c>
      <c r="GL184" s="331" t="e">
        <f t="shared" si="268"/>
        <v>#DIV/0!</v>
      </c>
      <c r="GM184" s="331" t="e">
        <f t="shared" si="268"/>
        <v>#DIV/0!</v>
      </c>
      <c r="GN184" s="331" t="e">
        <f t="shared" ref="GN184:IY184" si="269">((GN$18-(3*GN$19))-GN$11)/((GN$15-GN$16)/2)</f>
        <v>#DIV/0!</v>
      </c>
      <c r="GO184" s="331" t="e">
        <f t="shared" si="269"/>
        <v>#DIV/0!</v>
      </c>
      <c r="GP184" s="331" t="e">
        <f t="shared" si="269"/>
        <v>#DIV/0!</v>
      </c>
      <c r="GQ184" s="331" t="e">
        <f t="shared" si="269"/>
        <v>#DIV/0!</v>
      </c>
      <c r="GR184" s="331" t="e">
        <f t="shared" si="269"/>
        <v>#DIV/0!</v>
      </c>
      <c r="GS184" s="331" t="e">
        <f t="shared" si="269"/>
        <v>#DIV/0!</v>
      </c>
      <c r="GT184" s="331" t="e">
        <f t="shared" si="269"/>
        <v>#DIV/0!</v>
      </c>
      <c r="GU184" s="331" t="e">
        <f t="shared" si="269"/>
        <v>#DIV/0!</v>
      </c>
      <c r="GV184" s="331" t="e">
        <f t="shared" si="269"/>
        <v>#DIV/0!</v>
      </c>
      <c r="GW184" s="331" t="e">
        <f t="shared" si="269"/>
        <v>#DIV/0!</v>
      </c>
      <c r="GX184" s="331" t="e">
        <f t="shared" si="269"/>
        <v>#DIV/0!</v>
      </c>
      <c r="GY184" s="331" t="e">
        <f t="shared" si="269"/>
        <v>#DIV/0!</v>
      </c>
      <c r="GZ184" s="331" t="e">
        <f t="shared" si="269"/>
        <v>#DIV/0!</v>
      </c>
      <c r="HA184" s="331" t="e">
        <f t="shared" si="269"/>
        <v>#DIV/0!</v>
      </c>
      <c r="HB184" s="331" t="e">
        <f t="shared" si="269"/>
        <v>#DIV/0!</v>
      </c>
      <c r="HC184" s="331" t="e">
        <f t="shared" si="269"/>
        <v>#DIV/0!</v>
      </c>
      <c r="HD184" s="331" t="e">
        <f t="shared" si="269"/>
        <v>#DIV/0!</v>
      </c>
      <c r="HE184" s="331" t="e">
        <f t="shared" si="269"/>
        <v>#DIV/0!</v>
      </c>
      <c r="HF184" s="331" t="e">
        <f t="shared" si="269"/>
        <v>#DIV/0!</v>
      </c>
      <c r="HG184" s="331" t="e">
        <f t="shared" si="269"/>
        <v>#DIV/0!</v>
      </c>
      <c r="HH184" s="331" t="e">
        <f t="shared" si="269"/>
        <v>#DIV/0!</v>
      </c>
      <c r="HI184" s="331" t="e">
        <f t="shared" si="269"/>
        <v>#DIV/0!</v>
      </c>
      <c r="HJ184" s="331" t="e">
        <f t="shared" si="269"/>
        <v>#VALUE!</v>
      </c>
      <c r="HK184" s="331" t="e">
        <f t="shared" si="269"/>
        <v>#VALUE!</v>
      </c>
      <c r="HL184" s="331" t="e">
        <f t="shared" si="269"/>
        <v>#VALUE!</v>
      </c>
      <c r="HM184" s="331" t="e">
        <f t="shared" si="269"/>
        <v>#VALUE!</v>
      </c>
      <c r="HN184" s="331" t="e">
        <f t="shared" si="269"/>
        <v>#VALUE!</v>
      </c>
      <c r="HO184" s="331">
        <f t="shared" si="269"/>
        <v>-2.070616163879734</v>
      </c>
      <c r="HP184" s="331">
        <f t="shared" si="269"/>
        <v>-1.8417499826789272</v>
      </c>
      <c r="HQ184" s="331">
        <f t="shared" si="269"/>
        <v>-2.186499634901399</v>
      </c>
      <c r="HR184" s="331">
        <f t="shared" si="269"/>
        <v>-2.004991947172619</v>
      </c>
      <c r="HS184" s="331">
        <f t="shared" si="269"/>
        <v>-0.49821666231450262</v>
      </c>
      <c r="HT184" s="331">
        <f t="shared" si="269"/>
        <v>-0.9329703510991636</v>
      </c>
      <c r="HU184" s="331">
        <f t="shared" si="269"/>
        <v>-0.52484669397452488</v>
      </c>
      <c r="HV184" s="331">
        <f t="shared" si="269"/>
        <v>-0.94451681543831678</v>
      </c>
      <c r="HW184" s="331">
        <f t="shared" si="269"/>
        <v>-1.0384951422129134</v>
      </c>
      <c r="HX184" s="331">
        <f t="shared" si="269"/>
        <v>-1.0283463935815851</v>
      </c>
      <c r="HY184" s="331">
        <f t="shared" si="269"/>
        <v>-0.88700823986568444</v>
      </c>
      <c r="HZ184" s="331">
        <f t="shared" si="269"/>
        <v>-1.0224159612578081</v>
      </c>
      <c r="IA184" s="331">
        <f t="shared" si="269"/>
        <v>-0.88925559644392249</v>
      </c>
      <c r="IB184" s="331">
        <f t="shared" si="269"/>
        <v>-1.0141505423764781</v>
      </c>
      <c r="IC184" s="331">
        <f t="shared" si="269"/>
        <v>-0.99030362981396736</v>
      </c>
      <c r="ID184" s="331">
        <f t="shared" si="269"/>
        <v>-0.86197352854987319</v>
      </c>
      <c r="IE184" s="331">
        <f t="shared" si="269"/>
        <v>-0.62277895582213594</v>
      </c>
      <c r="IF184" s="331">
        <f t="shared" si="269"/>
        <v>-0.1464160339024799</v>
      </c>
      <c r="IG184" s="331">
        <f t="shared" si="269"/>
        <v>-2.6780455296921413E-2</v>
      </c>
      <c r="IH184" s="331">
        <f t="shared" si="269"/>
        <v>-4.4623620256452508E-2</v>
      </c>
      <c r="II184" s="331">
        <f t="shared" si="269"/>
        <v>-0.24563910870928332</v>
      </c>
      <c r="IJ184" s="331">
        <f t="shared" si="269"/>
        <v>-0.19998244114365896</v>
      </c>
      <c r="IK184" s="331">
        <f t="shared" si="269"/>
        <v>-3.4406317292374838E-2</v>
      </c>
      <c r="IL184" s="331">
        <f t="shared" si="269"/>
        <v>-3.1129749179556732E-2</v>
      </c>
      <c r="IM184" s="331">
        <f t="shared" si="269"/>
        <v>-0.17584594805002701</v>
      </c>
      <c r="IN184" s="331" t="e">
        <f t="shared" si="269"/>
        <v>#DIV/0!</v>
      </c>
      <c r="IO184" s="331" t="e">
        <f t="shared" si="269"/>
        <v>#DIV/0!</v>
      </c>
      <c r="IP184" s="331" t="e">
        <f t="shared" si="269"/>
        <v>#DIV/0!</v>
      </c>
      <c r="IQ184" s="331" t="e">
        <f t="shared" si="269"/>
        <v>#DIV/0!</v>
      </c>
      <c r="IR184" s="331" t="e">
        <f t="shared" si="269"/>
        <v>#DIV/0!</v>
      </c>
      <c r="IS184" s="331" t="e">
        <f t="shared" si="269"/>
        <v>#DIV/0!</v>
      </c>
      <c r="IT184" s="331" t="e">
        <f t="shared" si="269"/>
        <v>#DIV/0!</v>
      </c>
      <c r="IU184" s="331" t="e">
        <f t="shared" si="269"/>
        <v>#DIV/0!</v>
      </c>
      <c r="IV184" s="331" t="e">
        <f t="shared" si="269"/>
        <v>#DIV/0!</v>
      </c>
      <c r="IW184" s="331" t="e">
        <f t="shared" si="269"/>
        <v>#DIV/0!</v>
      </c>
      <c r="IX184" s="331" t="e">
        <f t="shared" si="269"/>
        <v>#DIV/0!</v>
      </c>
      <c r="IY184" s="331" t="e">
        <f t="shared" si="269"/>
        <v>#DIV/0!</v>
      </c>
      <c r="IZ184" s="331" t="e">
        <f t="shared" ref="IZ184:LK184" si="270">((IZ$18-(3*IZ$19))-IZ$11)/((IZ$15-IZ$16)/2)</f>
        <v>#DIV/0!</v>
      </c>
      <c r="JA184" s="331" t="e">
        <f t="shared" si="270"/>
        <v>#DIV/0!</v>
      </c>
      <c r="JB184" s="331" t="e">
        <f t="shared" si="270"/>
        <v>#DIV/0!</v>
      </c>
      <c r="JC184" s="331" t="e">
        <f t="shared" si="270"/>
        <v>#DIV/0!</v>
      </c>
      <c r="JD184" s="331" t="e">
        <f t="shared" si="270"/>
        <v>#DIV/0!</v>
      </c>
      <c r="JE184" s="331" t="e">
        <f t="shared" si="270"/>
        <v>#DIV/0!</v>
      </c>
      <c r="JF184" s="331" t="e">
        <f t="shared" si="270"/>
        <v>#DIV/0!</v>
      </c>
      <c r="JG184" s="331" t="e">
        <f t="shared" si="270"/>
        <v>#DIV/0!</v>
      </c>
      <c r="JH184" s="331" t="e">
        <f t="shared" si="270"/>
        <v>#DIV/0!</v>
      </c>
      <c r="JI184" s="331" t="e">
        <f t="shared" si="270"/>
        <v>#DIV/0!</v>
      </c>
      <c r="JJ184" s="331" t="e">
        <f t="shared" si="270"/>
        <v>#DIV/0!</v>
      </c>
      <c r="JK184" s="331" t="e">
        <f t="shared" si="270"/>
        <v>#DIV/0!</v>
      </c>
      <c r="JL184" s="331" t="e">
        <f t="shared" si="270"/>
        <v>#DIV/0!</v>
      </c>
      <c r="JM184" s="331" t="e">
        <f t="shared" si="270"/>
        <v>#DIV/0!</v>
      </c>
      <c r="JN184" s="331" t="e">
        <f t="shared" si="270"/>
        <v>#DIV/0!</v>
      </c>
      <c r="JO184" s="331" t="e">
        <f t="shared" si="270"/>
        <v>#DIV/0!</v>
      </c>
      <c r="JP184" s="331" t="e">
        <f t="shared" si="270"/>
        <v>#DIV/0!</v>
      </c>
      <c r="JQ184" s="331" t="e">
        <f t="shared" si="270"/>
        <v>#DIV/0!</v>
      </c>
      <c r="JR184" s="331" t="e">
        <f t="shared" si="270"/>
        <v>#DIV/0!</v>
      </c>
      <c r="JS184" s="331" t="e">
        <f t="shared" si="270"/>
        <v>#DIV/0!</v>
      </c>
      <c r="JT184" s="331" t="e">
        <f t="shared" si="270"/>
        <v>#DIV/0!</v>
      </c>
      <c r="JU184" s="331" t="e">
        <f t="shared" si="270"/>
        <v>#DIV/0!</v>
      </c>
      <c r="JV184" s="331" t="e">
        <f t="shared" si="270"/>
        <v>#DIV/0!</v>
      </c>
      <c r="JW184" s="331" t="e">
        <f t="shared" si="270"/>
        <v>#DIV/0!</v>
      </c>
      <c r="JX184" s="331" t="e">
        <f t="shared" si="270"/>
        <v>#DIV/0!</v>
      </c>
      <c r="JY184" s="331" t="e">
        <f t="shared" si="270"/>
        <v>#DIV/0!</v>
      </c>
      <c r="JZ184" s="331" t="e">
        <f t="shared" si="270"/>
        <v>#DIV/0!</v>
      </c>
      <c r="KA184" s="331" t="e">
        <f t="shared" si="270"/>
        <v>#DIV/0!</v>
      </c>
      <c r="KB184" s="331" t="e">
        <f t="shared" si="270"/>
        <v>#DIV/0!</v>
      </c>
      <c r="KC184" s="331" t="e">
        <f t="shared" si="270"/>
        <v>#DIV/0!</v>
      </c>
      <c r="KD184" s="331" t="e">
        <f t="shared" si="270"/>
        <v>#DIV/0!</v>
      </c>
      <c r="KE184" s="331" t="e">
        <f t="shared" si="270"/>
        <v>#DIV/0!</v>
      </c>
      <c r="KF184" s="331" t="e">
        <f t="shared" si="270"/>
        <v>#DIV/0!</v>
      </c>
      <c r="KG184" s="331" t="e">
        <f t="shared" si="270"/>
        <v>#DIV/0!</v>
      </c>
      <c r="KH184" s="331" t="e">
        <f t="shared" si="270"/>
        <v>#DIV/0!</v>
      </c>
      <c r="KI184" s="331" t="e">
        <f t="shared" si="270"/>
        <v>#DIV/0!</v>
      </c>
      <c r="KJ184" s="331" t="e">
        <f t="shared" si="270"/>
        <v>#DIV/0!</v>
      </c>
      <c r="KK184" s="331" t="e">
        <f t="shared" si="270"/>
        <v>#DIV/0!</v>
      </c>
      <c r="KL184" s="331" t="e">
        <f t="shared" si="270"/>
        <v>#DIV/0!</v>
      </c>
      <c r="KM184" s="331" t="e">
        <f t="shared" si="270"/>
        <v>#DIV/0!</v>
      </c>
      <c r="KN184" s="331" t="e">
        <f t="shared" si="270"/>
        <v>#DIV/0!</v>
      </c>
      <c r="KO184" s="331" t="e">
        <f t="shared" si="270"/>
        <v>#DIV/0!</v>
      </c>
      <c r="KP184" s="331" t="e">
        <f t="shared" si="270"/>
        <v>#DIV/0!</v>
      </c>
      <c r="KQ184" s="331" t="e">
        <f t="shared" si="270"/>
        <v>#DIV/0!</v>
      </c>
      <c r="KR184" s="331" t="e">
        <f t="shared" si="270"/>
        <v>#DIV/0!</v>
      </c>
      <c r="KS184" s="331" t="e">
        <f t="shared" si="270"/>
        <v>#DIV/0!</v>
      </c>
      <c r="KT184" s="331" t="e">
        <f t="shared" si="270"/>
        <v>#DIV/0!</v>
      </c>
      <c r="KU184" s="331" t="e">
        <f t="shared" si="270"/>
        <v>#DIV/0!</v>
      </c>
      <c r="KV184" s="331" t="e">
        <f t="shared" si="270"/>
        <v>#DIV/0!</v>
      </c>
      <c r="KW184" s="331" t="e">
        <f t="shared" si="270"/>
        <v>#DIV/0!</v>
      </c>
      <c r="KX184" s="331" t="e">
        <f t="shared" si="270"/>
        <v>#DIV/0!</v>
      </c>
      <c r="KY184" s="331" t="e">
        <f t="shared" si="270"/>
        <v>#DIV/0!</v>
      </c>
      <c r="KZ184" s="331" t="e">
        <f t="shared" si="270"/>
        <v>#DIV/0!</v>
      </c>
      <c r="LA184" s="331" t="e">
        <f t="shared" si="270"/>
        <v>#DIV/0!</v>
      </c>
      <c r="LB184" s="331" t="e">
        <f t="shared" si="270"/>
        <v>#DIV/0!</v>
      </c>
      <c r="LC184" s="331" t="e">
        <f t="shared" si="270"/>
        <v>#DIV/0!</v>
      </c>
      <c r="LD184" s="331" t="e">
        <f t="shared" si="270"/>
        <v>#DIV/0!</v>
      </c>
      <c r="LE184" s="331" t="e">
        <f t="shared" si="270"/>
        <v>#DIV/0!</v>
      </c>
      <c r="LF184" s="331" t="e">
        <f t="shared" si="270"/>
        <v>#DIV/0!</v>
      </c>
      <c r="LG184" s="331" t="e">
        <f t="shared" si="270"/>
        <v>#DIV/0!</v>
      </c>
      <c r="LH184" s="331" t="e">
        <f t="shared" si="270"/>
        <v>#DIV/0!</v>
      </c>
      <c r="LI184" s="331" t="e">
        <f t="shared" si="270"/>
        <v>#DIV/0!</v>
      </c>
      <c r="LJ184" s="331" t="e">
        <f t="shared" si="270"/>
        <v>#DIV/0!</v>
      </c>
      <c r="LK184" s="331" t="e">
        <f t="shared" si="270"/>
        <v>#DIV/0!</v>
      </c>
      <c r="LL184" s="331" t="e">
        <f t="shared" ref="LL184:NW184" si="271">((LL$18-(3*LL$19))-LL$11)/((LL$15-LL$16)/2)</f>
        <v>#DIV/0!</v>
      </c>
      <c r="LM184" s="331" t="e">
        <f t="shared" si="271"/>
        <v>#DIV/0!</v>
      </c>
      <c r="LN184" s="331" t="e">
        <f t="shared" si="271"/>
        <v>#DIV/0!</v>
      </c>
      <c r="LO184" s="331" t="e">
        <f t="shared" si="271"/>
        <v>#DIV/0!</v>
      </c>
      <c r="LP184" s="331" t="e">
        <f t="shared" si="271"/>
        <v>#DIV/0!</v>
      </c>
      <c r="LQ184" s="331" t="e">
        <f t="shared" si="271"/>
        <v>#DIV/0!</v>
      </c>
      <c r="LR184" s="331" t="e">
        <f t="shared" si="271"/>
        <v>#DIV/0!</v>
      </c>
      <c r="LS184" s="331" t="e">
        <f t="shared" si="271"/>
        <v>#DIV/0!</v>
      </c>
      <c r="LT184" s="331" t="e">
        <f t="shared" si="271"/>
        <v>#DIV/0!</v>
      </c>
      <c r="LU184" s="331" t="e">
        <f t="shared" si="271"/>
        <v>#DIV/0!</v>
      </c>
      <c r="LV184" s="331" t="e">
        <f t="shared" si="271"/>
        <v>#DIV/0!</v>
      </c>
      <c r="LW184" s="331" t="e">
        <f t="shared" si="271"/>
        <v>#DIV/0!</v>
      </c>
      <c r="LX184" s="331" t="e">
        <f t="shared" si="271"/>
        <v>#DIV/0!</v>
      </c>
      <c r="LY184" s="331" t="e">
        <f t="shared" si="271"/>
        <v>#DIV/0!</v>
      </c>
      <c r="LZ184" s="331" t="e">
        <f t="shared" si="271"/>
        <v>#DIV/0!</v>
      </c>
      <c r="MA184" s="331" t="e">
        <f t="shared" si="271"/>
        <v>#DIV/0!</v>
      </c>
      <c r="MB184" s="331" t="e">
        <f t="shared" si="271"/>
        <v>#DIV/0!</v>
      </c>
      <c r="MC184" s="331" t="e">
        <f t="shared" si="271"/>
        <v>#DIV/0!</v>
      </c>
      <c r="MD184" s="331" t="e">
        <f t="shared" si="271"/>
        <v>#DIV/0!</v>
      </c>
      <c r="ME184" s="331" t="e">
        <f t="shared" si="271"/>
        <v>#DIV/0!</v>
      </c>
      <c r="MF184" s="331" t="e">
        <f t="shared" si="271"/>
        <v>#DIV/0!</v>
      </c>
      <c r="MG184" s="331" t="e">
        <f t="shared" si="271"/>
        <v>#DIV/0!</v>
      </c>
      <c r="MH184" s="331" t="e">
        <f t="shared" si="271"/>
        <v>#DIV/0!</v>
      </c>
      <c r="MI184" s="331" t="e">
        <f t="shared" si="271"/>
        <v>#DIV/0!</v>
      </c>
      <c r="MJ184" s="331" t="e">
        <f t="shared" si="271"/>
        <v>#DIV/0!</v>
      </c>
      <c r="MK184" s="331" t="e">
        <f t="shared" si="271"/>
        <v>#DIV/0!</v>
      </c>
      <c r="ML184" s="331" t="e">
        <f t="shared" si="271"/>
        <v>#DIV/0!</v>
      </c>
      <c r="MM184" s="331" t="e">
        <f t="shared" si="271"/>
        <v>#DIV/0!</v>
      </c>
      <c r="MN184" s="331" t="e">
        <f t="shared" si="271"/>
        <v>#DIV/0!</v>
      </c>
      <c r="MO184" s="331" t="e">
        <f t="shared" si="271"/>
        <v>#DIV/0!</v>
      </c>
      <c r="MP184" s="331" t="e">
        <f t="shared" si="271"/>
        <v>#DIV/0!</v>
      </c>
      <c r="MQ184" s="331" t="e">
        <f t="shared" si="271"/>
        <v>#DIV/0!</v>
      </c>
      <c r="MR184" s="331" t="e">
        <f t="shared" si="271"/>
        <v>#DIV/0!</v>
      </c>
      <c r="MS184" s="331" t="e">
        <f t="shared" si="271"/>
        <v>#DIV/0!</v>
      </c>
      <c r="MT184" s="331" t="e">
        <f t="shared" si="271"/>
        <v>#DIV/0!</v>
      </c>
      <c r="MU184" s="331" t="e">
        <f t="shared" si="271"/>
        <v>#DIV/0!</v>
      </c>
      <c r="MV184" s="331" t="e">
        <f t="shared" si="271"/>
        <v>#DIV/0!</v>
      </c>
      <c r="MW184" s="331" t="e">
        <f t="shared" si="271"/>
        <v>#DIV/0!</v>
      </c>
      <c r="MX184" s="331" t="e">
        <f t="shared" si="271"/>
        <v>#DIV/0!</v>
      </c>
      <c r="MY184" s="331" t="e">
        <f t="shared" si="271"/>
        <v>#DIV/0!</v>
      </c>
      <c r="MZ184" s="331" t="e">
        <f t="shared" si="271"/>
        <v>#DIV/0!</v>
      </c>
      <c r="NA184" s="331" t="e">
        <f t="shared" si="271"/>
        <v>#DIV/0!</v>
      </c>
      <c r="NB184" s="331" t="e">
        <f t="shared" si="271"/>
        <v>#DIV/0!</v>
      </c>
      <c r="NC184" s="331" t="e">
        <f t="shared" si="271"/>
        <v>#DIV/0!</v>
      </c>
      <c r="ND184" s="331" t="e">
        <f t="shared" si="271"/>
        <v>#DIV/0!</v>
      </c>
      <c r="NE184" s="331" t="e">
        <f t="shared" si="271"/>
        <v>#DIV/0!</v>
      </c>
      <c r="NF184" s="331" t="e">
        <f t="shared" si="271"/>
        <v>#DIV/0!</v>
      </c>
      <c r="NG184" s="331" t="e">
        <f t="shared" si="271"/>
        <v>#DIV/0!</v>
      </c>
      <c r="NH184" s="331" t="e">
        <f t="shared" si="271"/>
        <v>#DIV/0!</v>
      </c>
      <c r="NI184" s="331" t="e">
        <f t="shared" si="271"/>
        <v>#DIV/0!</v>
      </c>
      <c r="NJ184" s="331" t="e">
        <f t="shared" si="271"/>
        <v>#DIV/0!</v>
      </c>
      <c r="NK184" s="331" t="e">
        <f t="shared" si="271"/>
        <v>#DIV/0!</v>
      </c>
      <c r="NL184" s="331" t="e">
        <f t="shared" si="271"/>
        <v>#DIV/0!</v>
      </c>
      <c r="NM184" s="331" t="e">
        <f t="shared" si="271"/>
        <v>#DIV/0!</v>
      </c>
      <c r="NN184" s="331" t="e">
        <f t="shared" si="271"/>
        <v>#DIV/0!</v>
      </c>
      <c r="NO184" s="331" t="e">
        <f t="shared" si="271"/>
        <v>#DIV/0!</v>
      </c>
      <c r="NP184" s="331" t="e">
        <f t="shared" si="271"/>
        <v>#DIV/0!</v>
      </c>
      <c r="NQ184" s="331" t="e">
        <f t="shared" si="271"/>
        <v>#DIV/0!</v>
      </c>
      <c r="NR184" s="331" t="e">
        <f t="shared" si="271"/>
        <v>#DIV/0!</v>
      </c>
      <c r="NS184" s="331" t="e">
        <f t="shared" si="271"/>
        <v>#DIV/0!</v>
      </c>
      <c r="NT184" s="331" t="e">
        <f t="shared" si="271"/>
        <v>#DIV/0!</v>
      </c>
      <c r="NU184" s="331" t="e">
        <f t="shared" si="271"/>
        <v>#DIV/0!</v>
      </c>
      <c r="NV184" s="331" t="e">
        <f t="shared" si="271"/>
        <v>#DIV/0!</v>
      </c>
      <c r="NW184" s="331" t="e">
        <f t="shared" si="271"/>
        <v>#DIV/0!</v>
      </c>
      <c r="NX184" s="331" t="e">
        <f t="shared" ref="NX184:QI184" si="272">((NX$18-(3*NX$19))-NX$11)/((NX$15-NX$16)/2)</f>
        <v>#DIV/0!</v>
      </c>
      <c r="NY184" s="331" t="e">
        <f t="shared" si="272"/>
        <v>#DIV/0!</v>
      </c>
      <c r="NZ184" s="331" t="e">
        <f t="shared" si="272"/>
        <v>#DIV/0!</v>
      </c>
      <c r="OA184" s="331" t="e">
        <f t="shared" si="272"/>
        <v>#DIV/0!</v>
      </c>
      <c r="OB184" s="331" t="e">
        <f t="shared" si="272"/>
        <v>#DIV/0!</v>
      </c>
      <c r="OC184" s="331" t="e">
        <f t="shared" si="272"/>
        <v>#DIV/0!</v>
      </c>
      <c r="OD184" s="331" t="e">
        <f t="shared" si="272"/>
        <v>#DIV/0!</v>
      </c>
      <c r="OE184" s="331" t="e">
        <f t="shared" si="272"/>
        <v>#DIV/0!</v>
      </c>
      <c r="OF184" s="331" t="e">
        <f t="shared" si="272"/>
        <v>#DIV/0!</v>
      </c>
      <c r="OG184" s="331" t="e">
        <f t="shared" si="272"/>
        <v>#DIV/0!</v>
      </c>
      <c r="OH184" s="331" t="e">
        <f t="shared" si="272"/>
        <v>#DIV/0!</v>
      </c>
      <c r="OI184" s="331" t="e">
        <f t="shared" si="272"/>
        <v>#DIV/0!</v>
      </c>
      <c r="OJ184" s="331" t="e">
        <f t="shared" si="272"/>
        <v>#DIV/0!</v>
      </c>
      <c r="OK184" s="331" t="e">
        <f t="shared" si="272"/>
        <v>#DIV/0!</v>
      </c>
      <c r="OL184" s="331" t="e">
        <f t="shared" si="272"/>
        <v>#DIV/0!</v>
      </c>
      <c r="OM184" s="331" t="e">
        <f t="shared" si="272"/>
        <v>#DIV/0!</v>
      </c>
      <c r="ON184" s="331" t="e">
        <f t="shared" si="272"/>
        <v>#DIV/0!</v>
      </c>
      <c r="OO184" s="331" t="e">
        <f t="shared" si="272"/>
        <v>#DIV/0!</v>
      </c>
      <c r="OP184" s="331" t="e">
        <f t="shared" si="272"/>
        <v>#DIV/0!</v>
      </c>
      <c r="OQ184" s="331" t="e">
        <f t="shared" si="272"/>
        <v>#DIV/0!</v>
      </c>
      <c r="OR184" s="331" t="e">
        <f t="shared" si="272"/>
        <v>#DIV/0!</v>
      </c>
      <c r="OS184" s="331" t="e">
        <f t="shared" si="272"/>
        <v>#DIV/0!</v>
      </c>
      <c r="OT184" s="331" t="e">
        <f t="shared" si="272"/>
        <v>#DIV/0!</v>
      </c>
      <c r="OU184" s="331" t="e">
        <f t="shared" si="272"/>
        <v>#DIV/0!</v>
      </c>
      <c r="OV184" s="331" t="e">
        <f t="shared" si="272"/>
        <v>#DIV/0!</v>
      </c>
      <c r="OW184" s="331" t="e">
        <f t="shared" si="272"/>
        <v>#DIV/0!</v>
      </c>
      <c r="OX184" s="331" t="e">
        <f t="shared" si="272"/>
        <v>#DIV/0!</v>
      </c>
      <c r="OY184" s="331" t="e">
        <f t="shared" si="272"/>
        <v>#DIV/0!</v>
      </c>
      <c r="OZ184" s="331" t="e">
        <f t="shared" si="272"/>
        <v>#DIV/0!</v>
      </c>
      <c r="PA184" s="331" t="e">
        <f t="shared" si="272"/>
        <v>#DIV/0!</v>
      </c>
      <c r="PB184" s="331" t="e">
        <f t="shared" si="272"/>
        <v>#DIV/0!</v>
      </c>
      <c r="PC184" s="331" t="e">
        <f t="shared" si="272"/>
        <v>#DIV/0!</v>
      </c>
      <c r="PD184" s="331" t="e">
        <f t="shared" si="272"/>
        <v>#DIV/0!</v>
      </c>
      <c r="PE184" s="331" t="e">
        <f t="shared" si="272"/>
        <v>#DIV/0!</v>
      </c>
      <c r="PF184" s="331" t="e">
        <f t="shared" si="272"/>
        <v>#DIV/0!</v>
      </c>
      <c r="PG184" s="331" t="e">
        <f t="shared" si="272"/>
        <v>#DIV/0!</v>
      </c>
      <c r="PH184" s="331" t="e">
        <f t="shared" si="272"/>
        <v>#DIV/0!</v>
      </c>
      <c r="PI184" s="331" t="e">
        <f t="shared" si="272"/>
        <v>#DIV/0!</v>
      </c>
      <c r="PJ184" s="331" t="e">
        <f t="shared" si="272"/>
        <v>#DIV/0!</v>
      </c>
      <c r="PK184" s="331" t="e">
        <f t="shared" si="272"/>
        <v>#DIV/0!</v>
      </c>
      <c r="PL184" s="331" t="e">
        <f t="shared" si="272"/>
        <v>#DIV/0!</v>
      </c>
      <c r="PM184" s="331" t="e">
        <f t="shared" si="272"/>
        <v>#DIV/0!</v>
      </c>
      <c r="PN184" s="331" t="e">
        <f t="shared" si="272"/>
        <v>#DIV/0!</v>
      </c>
      <c r="PO184" s="331" t="e">
        <f t="shared" si="272"/>
        <v>#DIV/0!</v>
      </c>
      <c r="PP184" s="331" t="e">
        <f t="shared" si="272"/>
        <v>#DIV/0!</v>
      </c>
      <c r="PQ184" s="331" t="e">
        <f t="shared" si="272"/>
        <v>#DIV/0!</v>
      </c>
      <c r="PR184" s="331" t="e">
        <f t="shared" si="272"/>
        <v>#DIV/0!</v>
      </c>
      <c r="PS184" s="331" t="e">
        <f t="shared" si="272"/>
        <v>#DIV/0!</v>
      </c>
      <c r="PT184" s="331" t="e">
        <f t="shared" si="272"/>
        <v>#DIV/0!</v>
      </c>
      <c r="PU184" s="331" t="e">
        <f t="shared" si="272"/>
        <v>#DIV/0!</v>
      </c>
      <c r="PV184" s="331" t="e">
        <f t="shared" si="272"/>
        <v>#DIV/0!</v>
      </c>
      <c r="PW184" s="331" t="e">
        <f t="shared" si="272"/>
        <v>#DIV/0!</v>
      </c>
      <c r="PX184" s="331" t="e">
        <f t="shared" si="272"/>
        <v>#DIV/0!</v>
      </c>
      <c r="PY184" s="331" t="e">
        <f t="shared" si="272"/>
        <v>#DIV/0!</v>
      </c>
      <c r="PZ184" s="331" t="e">
        <f t="shared" si="272"/>
        <v>#DIV/0!</v>
      </c>
      <c r="QA184" s="331" t="e">
        <f t="shared" si="272"/>
        <v>#DIV/0!</v>
      </c>
      <c r="QB184" s="331" t="e">
        <f t="shared" si="272"/>
        <v>#DIV/0!</v>
      </c>
      <c r="QC184" s="331" t="e">
        <f t="shared" si="272"/>
        <v>#DIV/0!</v>
      </c>
      <c r="QD184" s="331" t="e">
        <f t="shared" si="272"/>
        <v>#DIV/0!</v>
      </c>
      <c r="QE184" s="331" t="e">
        <f t="shared" si="272"/>
        <v>#DIV/0!</v>
      </c>
      <c r="QF184" s="331" t="e">
        <f t="shared" si="272"/>
        <v>#DIV/0!</v>
      </c>
      <c r="QG184" s="331" t="e">
        <f t="shared" si="272"/>
        <v>#DIV/0!</v>
      </c>
      <c r="QH184" s="331" t="e">
        <f t="shared" si="272"/>
        <v>#DIV/0!</v>
      </c>
      <c r="QI184" s="331" t="e">
        <f t="shared" si="272"/>
        <v>#DIV/0!</v>
      </c>
      <c r="QJ184" s="331" t="e">
        <f t="shared" ref="QJ184:SH184" si="273">((QJ$18-(3*QJ$19))-QJ$11)/((QJ$15-QJ$16)/2)</f>
        <v>#DIV/0!</v>
      </c>
      <c r="QK184" s="331" t="e">
        <f t="shared" si="273"/>
        <v>#DIV/0!</v>
      </c>
      <c r="QL184" s="331" t="e">
        <f t="shared" si="273"/>
        <v>#DIV/0!</v>
      </c>
      <c r="QM184" s="331" t="e">
        <f t="shared" si="273"/>
        <v>#DIV/0!</v>
      </c>
      <c r="QN184" s="331" t="e">
        <f t="shared" si="273"/>
        <v>#DIV/0!</v>
      </c>
      <c r="QO184" s="331" t="e">
        <f t="shared" si="273"/>
        <v>#DIV/0!</v>
      </c>
      <c r="QP184" s="331" t="e">
        <f t="shared" si="273"/>
        <v>#DIV/0!</v>
      </c>
      <c r="QQ184" s="331" t="e">
        <f t="shared" si="273"/>
        <v>#DIV/0!</v>
      </c>
      <c r="QR184" s="331" t="e">
        <f t="shared" si="273"/>
        <v>#DIV/0!</v>
      </c>
      <c r="QS184" s="331" t="e">
        <f t="shared" si="273"/>
        <v>#DIV/0!</v>
      </c>
      <c r="QT184" s="331" t="e">
        <f t="shared" si="273"/>
        <v>#DIV/0!</v>
      </c>
      <c r="QU184" s="331" t="e">
        <f t="shared" si="273"/>
        <v>#DIV/0!</v>
      </c>
      <c r="QV184" s="331" t="e">
        <f t="shared" si="273"/>
        <v>#DIV/0!</v>
      </c>
      <c r="QW184" s="331" t="e">
        <f t="shared" si="273"/>
        <v>#DIV/0!</v>
      </c>
      <c r="QX184" s="331" t="e">
        <f t="shared" si="273"/>
        <v>#DIV/0!</v>
      </c>
      <c r="QY184" s="331" t="e">
        <f t="shared" si="273"/>
        <v>#DIV/0!</v>
      </c>
      <c r="QZ184" s="331" t="e">
        <f t="shared" si="273"/>
        <v>#DIV/0!</v>
      </c>
      <c r="RA184" s="331" t="e">
        <f t="shared" si="273"/>
        <v>#DIV/0!</v>
      </c>
      <c r="RB184" s="331" t="e">
        <f t="shared" si="273"/>
        <v>#DIV/0!</v>
      </c>
      <c r="RC184" s="331" t="e">
        <f t="shared" si="273"/>
        <v>#DIV/0!</v>
      </c>
      <c r="RD184" s="331" t="e">
        <f t="shared" si="273"/>
        <v>#DIV/0!</v>
      </c>
      <c r="RE184" s="331" t="e">
        <f t="shared" si="273"/>
        <v>#DIV/0!</v>
      </c>
      <c r="RF184" s="331" t="e">
        <f t="shared" si="273"/>
        <v>#DIV/0!</v>
      </c>
      <c r="RG184" s="331" t="e">
        <f t="shared" si="273"/>
        <v>#DIV/0!</v>
      </c>
      <c r="RH184" s="331" t="e">
        <f t="shared" si="273"/>
        <v>#DIV/0!</v>
      </c>
      <c r="RI184" s="331" t="e">
        <f t="shared" si="273"/>
        <v>#DIV/0!</v>
      </c>
      <c r="RJ184" s="331" t="e">
        <f t="shared" si="273"/>
        <v>#DIV/0!</v>
      </c>
      <c r="RK184" s="331" t="e">
        <f t="shared" si="273"/>
        <v>#DIV/0!</v>
      </c>
      <c r="RL184" s="331" t="e">
        <f t="shared" si="273"/>
        <v>#DIV/0!</v>
      </c>
      <c r="RM184" s="331" t="e">
        <f t="shared" si="273"/>
        <v>#DIV/0!</v>
      </c>
      <c r="RN184" s="331" t="e">
        <f t="shared" si="273"/>
        <v>#DIV/0!</v>
      </c>
      <c r="RO184" s="331" t="e">
        <f t="shared" si="273"/>
        <v>#DIV/0!</v>
      </c>
      <c r="RP184" s="331" t="e">
        <f t="shared" si="273"/>
        <v>#DIV/0!</v>
      </c>
      <c r="RQ184" s="331" t="e">
        <f t="shared" si="273"/>
        <v>#DIV/0!</v>
      </c>
      <c r="RR184" s="331" t="e">
        <f t="shared" si="273"/>
        <v>#DIV/0!</v>
      </c>
      <c r="RS184" s="331" t="e">
        <f t="shared" si="273"/>
        <v>#DIV/0!</v>
      </c>
      <c r="RT184" s="331" t="e">
        <f t="shared" si="273"/>
        <v>#DIV/0!</v>
      </c>
      <c r="RU184" s="331" t="e">
        <f t="shared" si="273"/>
        <v>#DIV/0!</v>
      </c>
      <c r="RV184" s="331" t="e">
        <f t="shared" si="273"/>
        <v>#DIV/0!</v>
      </c>
      <c r="RW184" s="331" t="e">
        <f t="shared" si="273"/>
        <v>#DIV/0!</v>
      </c>
      <c r="RX184" s="331" t="e">
        <f t="shared" si="273"/>
        <v>#DIV/0!</v>
      </c>
      <c r="RY184" s="331" t="e">
        <f t="shared" si="273"/>
        <v>#DIV/0!</v>
      </c>
      <c r="RZ184" s="331" t="e">
        <f t="shared" si="273"/>
        <v>#DIV/0!</v>
      </c>
      <c r="SA184" s="331" t="e">
        <f t="shared" si="273"/>
        <v>#DIV/0!</v>
      </c>
      <c r="SB184" s="331" t="e">
        <f t="shared" si="273"/>
        <v>#DIV/0!</v>
      </c>
      <c r="SC184" s="331" t="e">
        <f t="shared" si="273"/>
        <v>#DIV/0!</v>
      </c>
      <c r="SD184" s="331" t="e">
        <f t="shared" si="273"/>
        <v>#DIV/0!</v>
      </c>
      <c r="SE184" s="331" t="e">
        <f t="shared" si="273"/>
        <v>#DIV/0!</v>
      </c>
      <c r="SF184" s="331" t="e">
        <f t="shared" si="273"/>
        <v>#DIV/0!</v>
      </c>
      <c r="SG184" s="331" t="e">
        <f t="shared" si="273"/>
        <v>#DIV/0!</v>
      </c>
      <c r="SH184" s="331" t="e">
        <f t="shared" si="273"/>
        <v>#DIV/0!</v>
      </c>
      <c r="SM184">
        <f>'GRR Data'!A180</f>
        <v>0</v>
      </c>
    </row>
    <row r="185" spans="1:507" ht="15">
      <c r="C185" s="32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c r="JW185" s="4"/>
      <c r="JX185" s="4"/>
      <c r="JY185" s="4"/>
      <c r="JZ185" s="4"/>
      <c r="KA185" s="4"/>
      <c r="KB185" s="4"/>
      <c r="KC185" s="4"/>
      <c r="KD185" s="4"/>
      <c r="KE185" s="4"/>
      <c r="KF185" s="4"/>
      <c r="KG185" s="4"/>
      <c r="KH185" s="4"/>
      <c r="KI185" s="4"/>
      <c r="KJ185" s="4"/>
      <c r="KK185" s="4"/>
      <c r="KL185" s="4"/>
      <c r="KM185" s="4"/>
      <c r="KN185" s="4"/>
      <c r="KO185" s="4"/>
      <c r="KP185" s="4"/>
      <c r="KQ185" s="4"/>
      <c r="KR185" s="4"/>
      <c r="KS185" s="4"/>
      <c r="KT185" s="4"/>
      <c r="KU185" s="4"/>
      <c r="KV185" s="4"/>
      <c r="KW185" s="4"/>
      <c r="KX185" s="4"/>
      <c r="KY185" s="4"/>
      <c r="KZ185" s="4"/>
      <c r="LA185" s="4"/>
      <c r="LB185" s="4"/>
      <c r="LC185" s="4"/>
      <c r="LD185" s="4"/>
      <c r="LE185" s="4"/>
      <c r="LF185" s="4"/>
      <c r="LG185" s="4"/>
      <c r="LH185" s="4"/>
      <c r="LI185" s="4"/>
      <c r="LJ185" s="4"/>
      <c r="LK185" s="4"/>
      <c r="LL185" s="4"/>
      <c r="LM185" s="4"/>
      <c r="LN185" s="4"/>
      <c r="LO185" s="4"/>
      <c r="LP185" s="4"/>
      <c r="LQ185" s="4"/>
      <c r="LR185" s="4"/>
      <c r="LS185" s="4"/>
      <c r="LT185" s="4"/>
      <c r="LU185" s="4"/>
      <c r="LV185" s="4"/>
      <c r="LW185" s="4"/>
      <c r="LX185" s="4"/>
      <c r="LY185" s="4"/>
      <c r="LZ185" s="4"/>
      <c r="MA185" s="4"/>
      <c r="MB185" s="4"/>
      <c r="MC185" s="4"/>
      <c r="MD185" s="4"/>
      <c r="ME185" s="4"/>
      <c r="MF185" s="4"/>
      <c r="MG185" s="4"/>
      <c r="MH185" s="4"/>
      <c r="MI185" s="4"/>
      <c r="MJ185" s="4"/>
      <c r="MK185" s="4"/>
      <c r="ML185" s="4"/>
      <c r="MM185" s="4"/>
      <c r="MN185" s="4"/>
      <c r="MO185" s="4"/>
      <c r="MP185" s="4"/>
      <c r="MQ185" s="4"/>
      <c r="MR185" s="4"/>
      <c r="MS185" s="4"/>
      <c r="MT185" s="4"/>
      <c r="MU185" s="4"/>
      <c r="MV185" s="4"/>
      <c r="MW185" s="4"/>
      <c r="MX185" s="4"/>
      <c r="MY185" s="4"/>
      <c r="MZ185" s="4"/>
      <c r="NA185" s="4"/>
      <c r="NB185" s="4"/>
      <c r="NC185" s="4"/>
      <c r="ND185" s="4"/>
      <c r="NE185" s="4"/>
      <c r="NF185" s="4"/>
      <c r="NG185" s="4"/>
      <c r="NH185" s="4"/>
      <c r="NI185" s="4"/>
      <c r="NJ185" s="4"/>
      <c r="NK185" s="4"/>
      <c r="NL185" s="4"/>
      <c r="NM185" s="4"/>
      <c r="NN185" s="4"/>
      <c r="NO185" s="4"/>
      <c r="NP185" s="4"/>
      <c r="NQ185" s="4"/>
      <c r="NR185" s="4"/>
      <c r="NS185" s="4"/>
      <c r="NT185" s="4"/>
      <c r="NU185" s="4"/>
      <c r="NV185" s="4"/>
      <c r="NW185" s="4"/>
      <c r="NX185" s="4"/>
      <c r="NY185" s="4"/>
      <c r="NZ185" s="4"/>
      <c r="OA185" s="4"/>
      <c r="OB185" s="4"/>
      <c r="OC185" s="4"/>
      <c r="OD185" s="4"/>
      <c r="OE185" s="4"/>
      <c r="OF185" s="4"/>
      <c r="OG185" s="4"/>
      <c r="OH185" s="4"/>
      <c r="OI185" s="4"/>
      <c r="OJ185" s="4"/>
      <c r="OK185" s="4"/>
      <c r="OL185" s="4"/>
      <c r="OM185" s="4"/>
      <c r="ON185" s="4"/>
      <c r="OO185" s="4"/>
      <c r="OP185" s="4"/>
      <c r="OQ185" s="4"/>
      <c r="OR185" s="4"/>
      <c r="OS185" s="4"/>
      <c r="OT185" s="4"/>
      <c r="OU185" s="4"/>
      <c r="OV185" s="4"/>
      <c r="OW185" s="4"/>
      <c r="OX185" s="4"/>
      <c r="OY185" s="4"/>
      <c r="OZ185" s="4"/>
      <c r="PA185" s="4"/>
      <c r="PB185" s="4"/>
      <c r="PC185" s="4"/>
      <c r="PD185" s="4"/>
      <c r="PE185" s="4"/>
      <c r="PF185" s="4"/>
      <c r="PG185" s="4"/>
      <c r="PH185" s="4"/>
      <c r="PI185" s="4"/>
      <c r="PJ185" s="4"/>
      <c r="PK185" s="4"/>
      <c r="PL185" s="4"/>
      <c r="PM185" s="4"/>
      <c r="PN185" s="4"/>
      <c r="PO185" s="4"/>
      <c r="PP185" s="4"/>
      <c r="PQ185" s="4"/>
      <c r="PR185" s="4"/>
      <c r="PS185" s="4"/>
      <c r="PT185" s="4"/>
      <c r="PU185" s="4"/>
      <c r="PV185" s="4"/>
      <c r="PW185" s="4"/>
      <c r="PX185" s="4"/>
      <c r="PY185" s="4"/>
      <c r="PZ185" s="4"/>
      <c r="QA185" s="4"/>
      <c r="QB185" s="4"/>
      <c r="QC185" s="4"/>
      <c r="QD185" s="4"/>
      <c r="QE185" s="4"/>
      <c r="QF185" s="4"/>
      <c r="QG185" s="4"/>
      <c r="QH185" s="4"/>
      <c r="QI185" s="4"/>
      <c r="QJ185" s="4"/>
      <c r="QK185" s="4"/>
      <c r="QL185" s="4"/>
      <c r="QM185" s="4"/>
      <c r="QN185" s="4"/>
      <c r="QO185" s="4"/>
      <c r="QP185" s="4"/>
      <c r="QQ185" s="4"/>
      <c r="QR185" s="4"/>
      <c r="QS185" s="4"/>
      <c r="QT185" s="4"/>
      <c r="QU185" s="4"/>
      <c r="QV185" s="4"/>
      <c r="QW185" s="4"/>
      <c r="QX185" s="4"/>
      <c r="QY185" s="4"/>
      <c r="QZ185" s="4"/>
      <c r="RA185" s="4"/>
      <c r="RB185" s="4"/>
      <c r="RC185" s="4"/>
      <c r="RD185" s="4"/>
      <c r="RE185" s="4"/>
      <c r="RF185" s="4"/>
      <c r="RG185" s="4"/>
      <c r="RH185" s="4"/>
      <c r="RI185" s="4"/>
      <c r="RJ185" s="4"/>
      <c r="RK185" s="4"/>
      <c r="RL185" s="4"/>
      <c r="RM185" s="4"/>
      <c r="RN185" s="4"/>
      <c r="RO185" s="4"/>
      <c r="RP185" s="4"/>
      <c r="RQ185" s="4"/>
      <c r="RR185" s="4"/>
      <c r="RS185" s="4"/>
      <c r="RT185" s="4"/>
      <c r="RU185" s="4"/>
      <c r="RV185" s="4"/>
      <c r="RW185" s="4"/>
      <c r="RX185" s="4"/>
      <c r="RY185" s="4"/>
      <c r="RZ185" s="4"/>
      <c r="SA185" s="4"/>
      <c r="SB185" s="4"/>
      <c r="SC185" s="4"/>
      <c r="SD185" s="4"/>
      <c r="SE185" s="4"/>
      <c r="SF185" s="4"/>
      <c r="SG185" s="4"/>
      <c r="SH185" s="4"/>
      <c r="SM185">
        <f>'GRR Data'!A181</f>
        <v>0</v>
      </c>
    </row>
    <row r="186" spans="1:507">
      <c r="B186" s="325" t="s">
        <v>401</v>
      </c>
      <c r="C186" s="343" t="str">
        <f t="shared" ref="C186:BN186" si="274">C10</f>
        <v>CTF101</v>
      </c>
      <c r="D186" s="343" t="str">
        <f t="shared" si="274"/>
        <v>CTF201</v>
      </c>
      <c r="E186" s="343" t="str">
        <f t="shared" si="274"/>
        <v>CTF202</v>
      </c>
      <c r="F186" s="343" t="str">
        <f t="shared" si="274"/>
        <v>CTF203</v>
      </c>
      <c r="G186" s="343" t="str">
        <f t="shared" si="274"/>
        <v>CTF204</v>
      </c>
      <c r="H186" s="343" t="str">
        <f t="shared" si="274"/>
        <v>CTF205</v>
      </c>
      <c r="I186" s="343" t="str">
        <f t="shared" si="274"/>
        <v>CTF207</v>
      </c>
      <c r="J186" s="343" t="str">
        <f t="shared" si="274"/>
        <v>CTF208</v>
      </c>
      <c r="K186" s="343" t="str">
        <f t="shared" si="274"/>
        <v>CTF209</v>
      </c>
      <c r="L186" s="343" t="str">
        <f t="shared" si="274"/>
        <v>CTF210</v>
      </c>
      <c r="M186" s="343" t="str">
        <f t="shared" si="274"/>
        <v>CTF211</v>
      </c>
      <c r="N186" s="343" t="str">
        <f t="shared" si="274"/>
        <v>CTF212</v>
      </c>
      <c r="O186" s="343" t="str">
        <f t="shared" si="274"/>
        <v>CTF213</v>
      </c>
      <c r="P186" s="343" t="str">
        <f t="shared" si="274"/>
        <v>CTF214</v>
      </c>
      <c r="Q186" s="343" t="str">
        <f t="shared" si="274"/>
        <v>CTF215</v>
      </c>
      <c r="R186" s="343" t="str">
        <f t="shared" si="274"/>
        <v>CTF216</v>
      </c>
      <c r="S186" s="343" t="str">
        <f t="shared" si="274"/>
        <v>CTF217</v>
      </c>
      <c r="T186" s="343" t="str">
        <f t="shared" si="274"/>
        <v>CTF218</v>
      </c>
      <c r="U186" s="343" t="str">
        <f t="shared" si="274"/>
        <v>CTF219</v>
      </c>
      <c r="V186" s="343" t="str">
        <f t="shared" si="274"/>
        <v>CTF221</v>
      </c>
      <c r="W186" s="343" t="str">
        <f t="shared" si="274"/>
        <v>CTF222</v>
      </c>
      <c r="X186" s="343" t="str">
        <f t="shared" si="274"/>
        <v>CTF223</v>
      </c>
      <c r="Y186" s="343" t="str">
        <f t="shared" si="274"/>
        <v>CTF224</v>
      </c>
      <c r="Z186" s="343" t="str">
        <f t="shared" si="274"/>
        <v>CTF225</v>
      </c>
      <c r="AA186" s="343" t="str">
        <f t="shared" si="274"/>
        <v>CTF227</v>
      </c>
      <c r="AB186" s="343" t="str">
        <f t="shared" si="274"/>
        <v>CTF228</v>
      </c>
      <c r="AC186" s="343" t="str">
        <f t="shared" si="274"/>
        <v>CTF229</v>
      </c>
      <c r="AD186" s="343" t="str">
        <f t="shared" si="274"/>
        <v>CTF230</v>
      </c>
      <c r="AE186" s="343" t="str">
        <f t="shared" si="274"/>
        <v>CTF231</v>
      </c>
      <c r="AF186" s="343" t="str">
        <f t="shared" si="274"/>
        <v>CTF232</v>
      </c>
      <c r="AG186" s="343" t="str">
        <f t="shared" si="274"/>
        <v>CTF233</v>
      </c>
      <c r="AH186" s="343" t="str">
        <f t="shared" si="274"/>
        <v>CTF234</v>
      </c>
      <c r="AI186" s="343" t="str">
        <f t="shared" si="274"/>
        <v>CTF235</v>
      </c>
      <c r="AJ186" s="343" t="str">
        <f t="shared" si="274"/>
        <v>CTF236</v>
      </c>
      <c r="AK186" s="343" t="str">
        <f t="shared" si="274"/>
        <v>CTF237</v>
      </c>
      <c r="AL186" s="343" t="str">
        <f t="shared" si="274"/>
        <v>CTF238</v>
      </c>
      <c r="AM186" s="343" t="str">
        <f t="shared" si="274"/>
        <v>CTF239</v>
      </c>
      <c r="AN186" s="343" t="str">
        <f t="shared" si="274"/>
        <v>CTF241 X1-X4</v>
      </c>
      <c r="AO186" s="343" t="str">
        <f t="shared" si="274"/>
        <v>CTF241 X2-X5</v>
      </c>
      <c r="AP186" s="343" t="str">
        <f t="shared" si="274"/>
        <v>CTF241 X3-X6</v>
      </c>
      <c r="AQ186" s="343" t="str">
        <f t="shared" si="274"/>
        <v>CTF242 Y1-Y4</v>
      </c>
      <c r="AR186" s="343" t="str">
        <f t="shared" si="274"/>
        <v>CTF242 Y2-Y5</v>
      </c>
      <c r="AS186" s="343" t="str">
        <f t="shared" si="274"/>
        <v>CTF242 Y3-Y6</v>
      </c>
      <c r="AT186" s="343" t="str">
        <f t="shared" si="274"/>
        <v>CTF243</v>
      </c>
      <c r="AU186" s="343" t="str">
        <f t="shared" si="274"/>
        <v>CTF243-B1</v>
      </c>
      <c r="AV186" s="343" t="str">
        <f t="shared" si="274"/>
        <v>CTF243-B2</v>
      </c>
      <c r="AW186" s="343" t="str">
        <f t="shared" si="274"/>
        <v>CTF243-B3</v>
      </c>
      <c r="AX186" s="343" t="str">
        <f t="shared" si="274"/>
        <v>CTF243-B4</v>
      </c>
      <c r="AY186" s="343" t="str">
        <f t="shared" si="274"/>
        <v>CTF243-B5</v>
      </c>
      <c r="AZ186" s="343" t="str">
        <f t="shared" si="274"/>
        <v>CTF243-B6</v>
      </c>
      <c r="BA186" s="343" t="str">
        <f t="shared" si="274"/>
        <v>CTF243-B7</v>
      </c>
      <c r="BB186" s="343" t="str">
        <f t="shared" si="274"/>
        <v>CTF243-B8</v>
      </c>
      <c r="BC186" s="343" t="str">
        <f t="shared" si="274"/>
        <v>CTF243-B9</v>
      </c>
      <c r="BD186" s="343" t="str">
        <f t="shared" si="274"/>
        <v>CTF243-B10</v>
      </c>
      <c r="BE186" s="343" t="str">
        <f t="shared" si="274"/>
        <v>CTF243-B11</v>
      </c>
      <c r="BF186" s="343" t="str">
        <f t="shared" si="274"/>
        <v>CTF243-B12</v>
      </c>
      <c r="BG186" s="343" t="str">
        <f t="shared" si="274"/>
        <v>CTF243-B13</v>
      </c>
      <c r="BH186" s="343" t="str">
        <f t="shared" si="274"/>
        <v>CTF243-B14</v>
      </c>
      <c r="BI186" s="343" t="str">
        <f t="shared" si="274"/>
        <v>CTF243-B15</v>
      </c>
      <c r="BJ186" s="343" t="str">
        <f t="shared" si="274"/>
        <v>CTF244</v>
      </c>
      <c r="BK186" s="343" t="str">
        <f t="shared" si="274"/>
        <v>CTF244-X</v>
      </c>
      <c r="BL186" s="343" t="str">
        <f t="shared" si="274"/>
        <v>CTF244-Y</v>
      </c>
      <c r="BM186" s="343" t="str">
        <f t="shared" si="274"/>
        <v>CTF302-A1</v>
      </c>
      <c r="BN186" s="343" t="str">
        <f t="shared" si="274"/>
        <v>CTF302-B1</v>
      </c>
      <c r="BO186" s="343" t="str">
        <f t="shared" ref="BO186:DZ186" si="275">BO10</f>
        <v>CTF302-C1</v>
      </c>
      <c r="BP186" s="343" t="str">
        <f t="shared" si="275"/>
        <v>CTF302-D1</v>
      </c>
      <c r="BQ186" s="343" t="str">
        <f t="shared" si="275"/>
        <v>CTF303</v>
      </c>
      <c r="BR186" s="343" t="str">
        <f t="shared" si="275"/>
        <v>CTF303-X</v>
      </c>
      <c r="BS186" s="343" t="str">
        <f t="shared" si="275"/>
        <v>CTF303-Y</v>
      </c>
      <c r="BT186" s="343" t="str">
        <f t="shared" si="275"/>
        <v>CTF304-A1</v>
      </c>
      <c r="BU186" s="343" t="str">
        <f t="shared" si="275"/>
        <v>CTF304-B1</v>
      </c>
      <c r="BV186" s="343" t="str">
        <f t="shared" si="275"/>
        <v>CTF304-C1</v>
      </c>
      <c r="BW186" s="343" t="str">
        <f t="shared" si="275"/>
        <v>CTF304-D1</v>
      </c>
      <c r="BX186" s="343" t="str">
        <f t="shared" si="275"/>
        <v>CTF401-P1</v>
      </c>
      <c r="BY186" s="343" t="str">
        <f t="shared" si="275"/>
        <v>CTF401-P2</v>
      </c>
      <c r="BZ186" s="343" t="str">
        <f t="shared" si="275"/>
        <v>CTF401-P3</v>
      </c>
      <c r="CA186" s="343" t="str">
        <f t="shared" si="275"/>
        <v>CTF401-P4</v>
      </c>
      <c r="CB186" s="343" t="str">
        <f t="shared" si="275"/>
        <v>CTF401-P5</v>
      </c>
      <c r="CC186" s="343" t="str">
        <f t="shared" si="275"/>
        <v>CTF401-P6</v>
      </c>
      <c r="CD186" s="343" t="str">
        <f t="shared" si="275"/>
        <v>CTF402-V1</v>
      </c>
      <c r="CE186" s="343" t="str">
        <f t="shared" si="275"/>
        <v>CTF402-V2</v>
      </c>
      <c r="CF186" s="343" t="str">
        <f t="shared" si="275"/>
        <v>CTF402-V3</v>
      </c>
      <c r="CG186" s="343" t="str">
        <f t="shared" si="275"/>
        <v>CTF402-V4</v>
      </c>
      <c r="CH186" s="343" t="str">
        <f t="shared" si="275"/>
        <v>CTF402-V5</v>
      </c>
      <c r="CI186" s="343" t="str">
        <f t="shared" si="275"/>
        <v>CTF402-V6</v>
      </c>
      <c r="CJ186" s="343" t="str">
        <f t="shared" si="275"/>
        <v>CTF403-P1</v>
      </c>
      <c r="CK186" s="343" t="str">
        <f t="shared" si="275"/>
        <v>CTF403-P6</v>
      </c>
      <c r="CL186" s="343" t="str">
        <f t="shared" si="275"/>
        <v>CTF404-V1</v>
      </c>
      <c r="CM186" s="343" t="str">
        <f t="shared" si="275"/>
        <v>CTF404-V6</v>
      </c>
      <c r="CN186" s="343" t="str">
        <f t="shared" si="275"/>
        <v>CTF405</v>
      </c>
      <c r="CO186" s="343" t="str">
        <f t="shared" si="275"/>
        <v>CTF406</v>
      </c>
      <c r="CP186" s="343" t="str">
        <f t="shared" si="275"/>
        <v>CTF407</v>
      </c>
      <c r="CQ186" s="343" t="str">
        <f t="shared" si="275"/>
        <v>CTF410</v>
      </c>
      <c r="CR186" s="343" t="str">
        <f t="shared" si="275"/>
        <v>CTF410-K</v>
      </c>
      <c r="CS186" s="343" t="str">
        <f t="shared" si="275"/>
        <v>CTF411</v>
      </c>
      <c r="CT186" s="343" t="str">
        <f t="shared" si="275"/>
        <v>CTF411-J</v>
      </c>
      <c r="CU186" s="343" t="str">
        <f t="shared" si="275"/>
        <v>CTF412</v>
      </c>
      <c r="CV186" s="343" t="str">
        <f t="shared" si="275"/>
        <v>CTF412-M</v>
      </c>
      <c r="CW186" s="343" t="str">
        <f t="shared" si="275"/>
        <v>CTF413</v>
      </c>
      <c r="CX186" s="343" t="str">
        <f t="shared" si="275"/>
        <v>CTF413-L</v>
      </c>
      <c r="CY186" s="343" t="str">
        <f t="shared" si="275"/>
        <v>CTF501-G1</v>
      </c>
      <c r="CZ186" s="343" t="str">
        <f t="shared" si="275"/>
        <v>CTF501-G2</v>
      </c>
      <c r="DA186" s="343" t="str">
        <f t="shared" si="275"/>
        <v>CTF501-G3</v>
      </c>
      <c r="DB186" s="343" t="str">
        <f t="shared" si="275"/>
        <v>CTF502-H1</v>
      </c>
      <c r="DC186" s="343" t="str">
        <f t="shared" si="275"/>
        <v>CTF502-H2</v>
      </c>
      <c r="DD186" s="343" t="str">
        <f t="shared" si="275"/>
        <v>CTF502-H3</v>
      </c>
      <c r="DE186" s="343" t="str">
        <f t="shared" si="275"/>
        <v>CTF503</v>
      </c>
      <c r="DF186" s="343" t="str">
        <f t="shared" si="275"/>
        <v>CTF504</v>
      </c>
      <c r="DG186" s="343" t="str">
        <f t="shared" si="275"/>
        <v>CTF505</v>
      </c>
      <c r="DH186" s="343" t="str">
        <f t="shared" si="275"/>
        <v>CTF506</v>
      </c>
      <c r="DI186" s="343" t="str">
        <f t="shared" si="275"/>
        <v>CTF507</v>
      </c>
      <c r="DJ186" s="343" t="str">
        <f t="shared" si="275"/>
        <v>CTF508</v>
      </c>
      <c r="DK186" s="343" t="str">
        <f t="shared" si="275"/>
        <v>CTF509</v>
      </c>
      <c r="DL186" s="343" t="str">
        <f t="shared" si="275"/>
        <v>CTF510</v>
      </c>
      <c r="DM186" s="343" t="str">
        <f t="shared" si="275"/>
        <v>CTF511</v>
      </c>
      <c r="DN186" s="343" t="str">
        <f t="shared" si="275"/>
        <v>CTF512</v>
      </c>
      <c r="DO186" s="343" t="str">
        <f t="shared" si="275"/>
        <v>CTF513</v>
      </c>
      <c r="DP186" s="343" t="str">
        <f t="shared" si="275"/>
        <v>CTF514</v>
      </c>
      <c r="DQ186" s="343" t="str">
        <f t="shared" si="275"/>
        <v>CTF515</v>
      </c>
      <c r="DR186" s="343" t="str">
        <f t="shared" si="275"/>
        <v>CTF516</v>
      </c>
      <c r="DS186" s="343" t="str">
        <f t="shared" si="275"/>
        <v>CTF517</v>
      </c>
      <c r="DT186" s="343" t="str">
        <f t="shared" si="275"/>
        <v>CTF518</v>
      </c>
      <c r="DU186" s="343" t="str">
        <f t="shared" si="275"/>
        <v>CTF519</v>
      </c>
      <c r="DV186" s="343" t="str">
        <f t="shared" si="275"/>
        <v>CTF520</v>
      </c>
      <c r="DW186" s="343" t="str">
        <f t="shared" si="275"/>
        <v>CTF521</v>
      </c>
      <c r="DX186" s="343" t="str">
        <f t="shared" si="275"/>
        <v>CTF522</v>
      </c>
      <c r="DY186" s="343" t="str">
        <f t="shared" si="275"/>
        <v>CTF523</v>
      </c>
      <c r="DZ186" s="343" t="str">
        <f t="shared" si="275"/>
        <v>CTF524</v>
      </c>
      <c r="EA186" s="343" t="str">
        <f t="shared" ref="EA186:GL186" si="276">EA10</f>
        <v>CTF525</v>
      </c>
      <c r="EB186" s="343" t="str">
        <f t="shared" si="276"/>
        <v>CTF526</v>
      </c>
      <c r="EC186" s="343" t="str">
        <f t="shared" si="276"/>
        <v>CTF527</v>
      </c>
      <c r="ED186" s="343" t="str">
        <f t="shared" si="276"/>
        <v>CTF528</v>
      </c>
      <c r="EE186" s="343" t="str">
        <f t="shared" si="276"/>
        <v>CTF529</v>
      </c>
      <c r="EF186" s="343" t="str">
        <f t="shared" si="276"/>
        <v>CTF530</v>
      </c>
      <c r="EG186" s="343" t="str">
        <f t="shared" si="276"/>
        <v>CTF531</v>
      </c>
      <c r="EH186" s="343" t="str">
        <f t="shared" si="276"/>
        <v>CTF532</v>
      </c>
      <c r="EI186" s="343" t="str">
        <f t="shared" si="276"/>
        <v>CTF533</v>
      </c>
      <c r="EJ186" s="343" t="str">
        <f t="shared" si="276"/>
        <v>CTF534</v>
      </c>
      <c r="EK186" s="343" t="str">
        <f t="shared" si="276"/>
        <v>CTF535</v>
      </c>
      <c r="EL186" s="343" t="str">
        <f t="shared" si="276"/>
        <v>CTF701</v>
      </c>
      <c r="EM186" s="343" t="str">
        <f t="shared" si="276"/>
        <v>CTF702</v>
      </c>
      <c r="EN186" s="343" t="str">
        <f t="shared" si="276"/>
        <v>CTF703</v>
      </c>
      <c r="EO186" s="343" t="str">
        <f t="shared" si="276"/>
        <v>CTF704</v>
      </c>
      <c r="EP186" s="343" t="str">
        <f t="shared" si="276"/>
        <v>CTF705</v>
      </c>
      <c r="EQ186" s="343" t="str">
        <f t="shared" si="276"/>
        <v>CTF706</v>
      </c>
      <c r="ER186" s="343" t="str">
        <f t="shared" si="276"/>
        <v>CTF707</v>
      </c>
      <c r="ES186" s="343" t="str">
        <f t="shared" si="276"/>
        <v>CTF708</v>
      </c>
      <c r="ET186" s="343" t="str">
        <f t="shared" si="276"/>
        <v>CTF709</v>
      </c>
      <c r="EU186" s="343" t="str">
        <f t="shared" si="276"/>
        <v>CTF716</v>
      </c>
      <c r="EV186" s="343" t="str">
        <f t="shared" si="276"/>
        <v>CTF717</v>
      </c>
      <c r="EW186" s="343" t="str">
        <f t="shared" si="276"/>
        <v>CTF718</v>
      </c>
      <c r="EX186" s="343" t="str">
        <f t="shared" si="276"/>
        <v>CTF719</v>
      </c>
      <c r="EY186" s="343" t="str">
        <f t="shared" si="276"/>
        <v>CTF720</v>
      </c>
      <c r="EZ186" s="343" t="str">
        <f t="shared" si="276"/>
        <v>CTF721</v>
      </c>
      <c r="FA186" s="343" t="str">
        <f t="shared" si="276"/>
        <v>CTF722</v>
      </c>
      <c r="FB186" s="343" t="str">
        <f t="shared" si="276"/>
        <v>CTF723</v>
      </c>
      <c r="FC186" s="343" t="str">
        <f t="shared" si="276"/>
        <v>CTF724</v>
      </c>
      <c r="FD186" s="343" t="str">
        <f t="shared" si="276"/>
        <v>CTF731</v>
      </c>
      <c r="FE186" s="343" t="str">
        <f t="shared" si="276"/>
        <v>CTF731-E1</v>
      </c>
      <c r="FF186" s="343" t="str">
        <f t="shared" si="276"/>
        <v>CTF731-E2</v>
      </c>
      <c r="FG186" s="343" t="str">
        <f t="shared" si="276"/>
        <v>CTF731-E3</v>
      </c>
      <c r="FH186" s="343" t="str">
        <f t="shared" si="276"/>
        <v>CTF731-E4</v>
      </c>
      <c r="FI186" s="343" t="str">
        <f t="shared" si="276"/>
        <v>CTF731-E5</v>
      </c>
      <c r="FJ186" s="343" t="str">
        <f t="shared" si="276"/>
        <v>CTF731-E6</v>
      </c>
      <c r="FK186" s="343" t="str">
        <f t="shared" si="276"/>
        <v>CTF731-E7</v>
      </c>
      <c r="FL186" s="343" t="str">
        <f t="shared" si="276"/>
        <v>CTF731-E8</v>
      </c>
      <c r="FM186" s="343" t="str">
        <f t="shared" si="276"/>
        <v>CTF731-E9</v>
      </c>
      <c r="FN186" s="343" t="str">
        <f t="shared" si="276"/>
        <v>CTF731-E10</v>
      </c>
      <c r="FO186" s="343" t="str">
        <f t="shared" si="276"/>
        <v>CTF731-E11</v>
      </c>
      <c r="FP186" s="343" t="str">
        <f t="shared" si="276"/>
        <v>CTF731-E12</v>
      </c>
      <c r="FQ186" s="343" t="str">
        <f t="shared" si="276"/>
        <v>CTF731-E13</v>
      </c>
      <c r="FR186" s="343" t="str">
        <f t="shared" si="276"/>
        <v>CTF731-E14</v>
      </c>
      <c r="FS186" s="343" t="str">
        <f t="shared" si="276"/>
        <v>CTF731-E15</v>
      </c>
      <c r="FT186" s="343" t="str">
        <f t="shared" si="276"/>
        <v>CTF732</v>
      </c>
      <c r="FU186" s="343" t="str">
        <f t="shared" si="276"/>
        <v>CTF732-F1</v>
      </c>
      <c r="FV186" s="343" t="str">
        <f t="shared" si="276"/>
        <v>CTF732-F2</v>
      </c>
      <c r="FW186" s="343" t="str">
        <f t="shared" si="276"/>
        <v>CTF732-F3</v>
      </c>
      <c r="FX186" s="343" t="str">
        <f t="shared" si="276"/>
        <v>CTF732-F4</v>
      </c>
      <c r="FY186" s="343" t="str">
        <f t="shared" si="276"/>
        <v>CTF732-F5</v>
      </c>
      <c r="FZ186" s="343" t="str">
        <f t="shared" si="276"/>
        <v>CTF732-F6</v>
      </c>
      <c r="GA186" s="343" t="str">
        <f t="shared" si="276"/>
        <v>CTF732-F7</v>
      </c>
      <c r="GB186" s="343" t="str">
        <f t="shared" si="276"/>
        <v>CTF732-F8</v>
      </c>
      <c r="GC186" s="343" t="str">
        <f t="shared" si="276"/>
        <v>CTF732-F9</v>
      </c>
      <c r="GD186" s="343" t="str">
        <f t="shared" si="276"/>
        <v>CTF732-F10</v>
      </c>
      <c r="GE186" s="343" t="str">
        <f t="shared" si="276"/>
        <v>CTF732-F11</v>
      </c>
      <c r="GF186" s="343" t="str">
        <f t="shared" si="276"/>
        <v>CTF732-F12</v>
      </c>
      <c r="GG186" s="343" t="str">
        <f t="shared" si="276"/>
        <v>CTF732-F13</v>
      </c>
      <c r="GH186" s="343" t="str">
        <f t="shared" si="276"/>
        <v>CTF732-F14</v>
      </c>
      <c r="GI186" s="343" t="str">
        <f t="shared" si="276"/>
        <v>CTF732-F15</v>
      </c>
      <c r="GJ186" s="343" t="str">
        <f t="shared" si="276"/>
        <v>CTF733</v>
      </c>
      <c r="GK186" s="343" t="str">
        <f t="shared" si="276"/>
        <v>CTF733-E1</v>
      </c>
      <c r="GL186" s="343" t="str">
        <f t="shared" si="276"/>
        <v>CTF733-E2</v>
      </c>
      <c r="GM186" s="343" t="str">
        <f t="shared" ref="GM186:IX186" si="277">GM10</f>
        <v>CTF733-E3</v>
      </c>
      <c r="GN186" s="343" t="str">
        <f t="shared" si="277"/>
        <v>CTF733-E4</v>
      </c>
      <c r="GO186" s="343" t="str">
        <f t="shared" si="277"/>
        <v>CTF733-E5</v>
      </c>
      <c r="GP186" s="343" t="str">
        <f t="shared" si="277"/>
        <v>CTF733-E6</v>
      </c>
      <c r="GQ186" s="343" t="str">
        <f t="shared" si="277"/>
        <v>CTF733-E7</v>
      </c>
      <c r="GR186" s="343" t="str">
        <f t="shared" si="277"/>
        <v>CTF733-E8</v>
      </c>
      <c r="GS186" s="343" t="str">
        <f t="shared" si="277"/>
        <v>CTF733-E9</v>
      </c>
      <c r="GT186" s="343" t="str">
        <f t="shared" si="277"/>
        <v>CTF733-E10</v>
      </c>
      <c r="GU186" s="343" t="str">
        <f t="shared" si="277"/>
        <v>CTF733-E11</v>
      </c>
      <c r="GV186" s="343" t="str">
        <f t="shared" si="277"/>
        <v>CTF733-E12</v>
      </c>
      <c r="GW186" s="343" t="str">
        <f t="shared" si="277"/>
        <v>CTF733-E13</v>
      </c>
      <c r="GX186" s="343" t="str">
        <f t="shared" si="277"/>
        <v>CTF733-E14</v>
      </c>
      <c r="GY186" s="343" t="str">
        <f t="shared" si="277"/>
        <v>CTF733-E15</v>
      </c>
      <c r="GZ186" s="343" t="str">
        <f t="shared" si="277"/>
        <v>CTF733-F1</v>
      </c>
      <c r="HA186" s="343" t="str">
        <f t="shared" si="277"/>
        <v>CTF733-F2</v>
      </c>
      <c r="HB186" s="343" t="str">
        <f t="shared" si="277"/>
        <v>CTF733-F3</v>
      </c>
      <c r="HC186" s="343" t="str">
        <f t="shared" si="277"/>
        <v>CTF733-F4</v>
      </c>
      <c r="HD186" s="343" t="str">
        <f t="shared" si="277"/>
        <v>CTF733-F5</v>
      </c>
      <c r="HE186" s="343" t="str">
        <f t="shared" si="277"/>
        <v>CTF733-F6</v>
      </c>
      <c r="HF186" s="343" t="str">
        <f t="shared" si="277"/>
        <v>CTF733-F7</v>
      </c>
      <c r="HG186" s="343" t="str">
        <f t="shared" si="277"/>
        <v>CTF733-F8</v>
      </c>
      <c r="HH186" s="343" t="str">
        <f t="shared" si="277"/>
        <v>CTF733-F9</v>
      </c>
      <c r="HI186" s="343" t="str">
        <f t="shared" si="277"/>
        <v>CTF733-F10</v>
      </c>
      <c r="HJ186" s="343" t="str">
        <f t="shared" si="277"/>
        <v>CTF733-F11</v>
      </c>
      <c r="HK186" s="343" t="str">
        <f t="shared" si="277"/>
        <v>CTF733-F12</v>
      </c>
      <c r="HL186" s="343" t="str">
        <f t="shared" si="277"/>
        <v>CTF733-F13</v>
      </c>
      <c r="HM186" s="343" t="str">
        <f t="shared" si="277"/>
        <v>CTF733-F14</v>
      </c>
      <c r="HN186" s="343" t="str">
        <f t="shared" si="277"/>
        <v>CTF733-F15</v>
      </c>
      <c r="HO186" s="343" t="str">
        <f t="shared" si="277"/>
        <v>CTF901-K1</v>
      </c>
      <c r="HP186" s="343" t="str">
        <f t="shared" si="277"/>
        <v>CTF901-K3</v>
      </c>
      <c r="HQ186" s="343" t="str">
        <f t="shared" si="277"/>
        <v>CTF901-K4</v>
      </c>
      <c r="HR186" s="343" t="str">
        <f t="shared" si="277"/>
        <v>CTF901-K6</v>
      </c>
      <c r="HS186" s="343" t="str">
        <f t="shared" si="277"/>
        <v>CTF902-K1</v>
      </c>
      <c r="HT186" s="343" t="str">
        <f t="shared" si="277"/>
        <v>CTF902-K2</v>
      </c>
      <c r="HU186" s="343" t="str">
        <f t="shared" si="277"/>
        <v>CTF902-K3</v>
      </c>
      <c r="HV186" s="343" t="str">
        <f t="shared" si="277"/>
        <v>CTF902-K4</v>
      </c>
      <c r="HW186" s="343" t="str">
        <f t="shared" si="277"/>
        <v>CTF902-K5</v>
      </c>
      <c r="HX186" s="343" t="str">
        <f t="shared" si="277"/>
        <v>CTF902-K6</v>
      </c>
      <c r="HY186" s="343" t="str">
        <f t="shared" si="277"/>
        <v>CTF902-K7</v>
      </c>
      <c r="HZ186" s="343" t="str">
        <f t="shared" si="277"/>
        <v>CTF902-K8</v>
      </c>
      <c r="IA186" s="343" t="str">
        <f t="shared" si="277"/>
        <v>CTF903-N1</v>
      </c>
      <c r="IB186" s="343" t="str">
        <f t="shared" si="277"/>
        <v>CTF903-N2</v>
      </c>
      <c r="IC186" s="343" t="str">
        <f t="shared" si="277"/>
        <v>CTF903-N3</v>
      </c>
      <c r="ID186" s="343" t="str">
        <f t="shared" si="277"/>
        <v>CTF903-N4</v>
      </c>
      <c r="IE186" s="343" t="str">
        <f t="shared" si="277"/>
        <v>CTF903-N5</v>
      </c>
      <c r="IF186" s="343" t="str">
        <f t="shared" si="277"/>
        <v>CTF1101</v>
      </c>
      <c r="IG186" s="343" t="str">
        <f t="shared" si="277"/>
        <v>CTF1102</v>
      </c>
      <c r="IH186" s="343" t="str">
        <f t="shared" si="277"/>
        <v>CTF1103</v>
      </c>
      <c r="II186" s="343" t="str">
        <f t="shared" si="277"/>
        <v>CTF1104</v>
      </c>
      <c r="IJ186" s="343" t="str">
        <f t="shared" si="277"/>
        <v>CTF1106</v>
      </c>
      <c r="IK186" s="343" t="str">
        <f t="shared" si="277"/>
        <v>CTF1107</v>
      </c>
      <c r="IL186" s="343" t="str">
        <f t="shared" si="277"/>
        <v>CTF1108</v>
      </c>
      <c r="IM186" s="343" t="str">
        <f t="shared" si="277"/>
        <v>CTF1109</v>
      </c>
      <c r="IN186" s="343">
        <f t="shared" si="277"/>
        <v>0</v>
      </c>
      <c r="IO186" s="343">
        <f t="shared" si="277"/>
        <v>0</v>
      </c>
      <c r="IP186" s="343">
        <f t="shared" si="277"/>
        <v>0</v>
      </c>
      <c r="IQ186" s="343">
        <f t="shared" si="277"/>
        <v>0</v>
      </c>
      <c r="IR186" s="343">
        <f t="shared" si="277"/>
        <v>0</v>
      </c>
      <c r="IS186" s="343">
        <f t="shared" si="277"/>
        <v>0</v>
      </c>
      <c r="IT186" s="343">
        <f t="shared" si="277"/>
        <v>0</v>
      </c>
      <c r="IU186" s="343">
        <f t="shared" si="277"/>
        <v>0</v>
      </c>
      <c r="IV186" s="343">
        <f t="shared" si="277"/>
        <v>0</v>
      </c>
      <c r="IW186" s="343">
        <f t="shared" si="277"/>
        <v>0</v>
      </c>
      <c r="IX186" s="343">
        <f t="shared" si="277"/>
        <v>0</v>
      </c>
      <c r="IY186" s="343">
        <f t="shared" ref="IY186:LJ186" si="278">IY10</f>
        <v>0</v>
      </c>
      <c r="IZ186" s="343">
        <f t="shared" si="278"/>
        <v>0</v>
      </c>
      <c r="JA186" s="343" t="str">
        <f t="shared" si="278"/>
        <v/>
      </c>
      <c r="JB186" s="343" t="str">
        <f t="shared" si="278"/>
        <v/>
      </c>
      <c r="JC186" s="343" t="str">
        <f t="shared" si="278"/>
        <v/>
      </c>
      <c r="JD186" s="343" t="str">
        <f t="shared" si="278"/>
        <v/>
      </c>
      <c r="JE186" s="343" t="str">
        <f t="shared" si="278"/>
        <v/>
      </c>
      <c r="JF186" s="343" t="str">
        <f t="shared" si="278"/>
        <v/>
      </c>
      <c r="JG186" s="343" t="str">
        <f t="shared" si="278"/>
        <v/>
      </c>
      <c r="JH186" s="343" t="str">
        <f t="shared" si="278"/>
        <v/>
      </c>
      <c r="JI186" s="343" t="str">
        <f t="shared" si="278"/>
        <v/>
      </c>
      <c r="JJ186" s="343" t="str">
        <f t="shared" si="278"/>
        <v/>
      </c>
      <c r="JK186" s="343" t="str">
        <f t="shared" si="278"/>
        <v/>
      </c>
      <c r="JL186" s="343" t="str">
        <f t="shared" si="278"/>
        <v/>
      </c>
      <c r="JM186" s="343" t="str">
        <f t="shared" si="278"/>
        <v/>
      </c>
      <c r="JN186" s="343" t="str">
        <f t="shared" si="278"/>
        <v/>
      </c>
      <c r="JO186" s="343" t="str">
        <f t="shared" si="278"/>
        <v/>
      </c>
      <c r="JP186" s="343" t="str">
        <f t="shared" si="278"/>
        <v/>
      </c>
      <c r="JQ186" s="343" t="str">
        <f t="shared" si="278"/>
        <v/>
      </c>
      <c r="JR186" s="343" t="str">
        <f t="shared" si="278"/>
        <v/>
      </c>
      <c r="JS186" s="343" t="str">
        <f t="shared" si="278"/>
        <v/>
      </c>
      <c r="JT186" s="343" t="str">
        <f t="shared" si="278"/>
        <v/>
      </c>
      <c r="JU186" s="343" t="str">
        <f t="shared" si="278"/>
        <v/>
      </c>
      <c r="JV186" s="343" t="str">
        <f t="shared" si="278"/>
        <v/>
      </c>
      <c r="JW186" s="343" t="str">
        <f t="shared" si="278"/>
        <v/>
      </c>
      <c r="JX186" s="343" t="str">
        <f t="shared" si="278"/>
        <v/>
      </c>
      <c r="JY186" s="343" t="str">
        <f t="shared" si="278"/>
        <v/>
      </c>
      <c r="JZ186" s="343" t="str">
        <f t="shared" si="278"/>
        <v/>
      </c>
      <c r="KA186" s="343" t="str">
        <f t="shared" si="278"/>
        <v/>
      </c>
      <c r="KB186" s="343" t="str">
        <f t="shared" si="278"/>
        <v/>
      </c>
      <c r="KC186" s="343" t="str">
        <f t="shared" si="278"/>
        <v/>
      </c>
      <c r="KD186" s="343" t="str">
        <f t="shared" si="278"/>
        <v/>
      </c>
      <c r="KE186" s="343" t="str">
        <f t="shared" si="278"/>
        <v/>
      </c>
      <c r="KF186" s="343" t="str">
        <f t="shared" si="278"/>
        <v/>
      </c>
      <c r="KG186" s="343" t="str">
        <f t="shared" si="278"/>
        <v/>
      </c>
      <c r="KH186" s="343" t="str">
        <f t="shared" si="278"/>
        <v/>
      </c>
      <c r="KI186" s="343" t="str">
        <f t="shared" si="278"/>
        <v/>
      </c>
      <c r="KJ186" s="343" t="str">
        <f t="shared" si="278"/>
        <v/>
      </c>
      <c r="KK186" s="343" t="str">
        <f t="shared" si="278"/>
        <v/>
      </c>
      <c r="KL186" s="343" t="str">
        <f t="shared" si="278"/>
        <v/>
      </c>
      <c r="KM186" s="343" t="str">
        <f t="shared" si="278"/>
        <v/>
      </c>
      <c r="KN186" s="343" t="str">
        <f t="shared" si="278"/>
        <v/>
      </c>
      <c r="KO186" s="343" t="str">
        <f t="shared" si="278"/>
        <v/>
      </c>
      <c r="KP186" s="343" t="str">
        <f t="shared" si="278"/>
        <v/>
      </c>
      <c r="KQ186" s="343" t="str">
        <f t="shared" si="278"/>
        <v/>
      </c>
      <c r="KR186" s="343" t="str">
        <f t="shared" si="278"/>
        <v/>
      </c>
      <c r="KS186" s="343" t="str">
        <f t="shared" si="278"/>
        <v/>
      </c>
      <c r="KT186" s="343" t="str">
        <f t="shared" si="278"/>
        <v/>
      </c>
      <c r="KU186" s="343" t="str">
        <f t="shared" si="278"/>
        <v/>
      </c>
      <c r="KV186" s="343" t="str">
        <f t="shared" si="278"/>
        <v/>
      </c>
      <c r="KW186" s="343" t="str">
        <f t="shared" si="278"/>
        <v/>
      </c>
      <c r="KX186" s="343" t="str">
        <f t="shared" si="278"/>
        <v/>
      </c>
      <c r="KY186" s="343" t="str">
        <f t="shared" si="278"/>
        <v/>
      </c>
      <c r="KZ186" s="343" t="str">
        <f t="shared" si="278"/>
        <v/>
      </c>
      <c r="LA186" s="343" t="str">
        <f t="shared" si="278"/>
        <v/>
      </c>
      <c r="LB186" s="343" t="str">
        <f t="shared" si="278"/>
        <v/>
      </c>
      <c r="LC186" s="343" t="str">
        <f t="shared" si="278"/>
        <v/>
      </c>
      <c r="LD186" s="343" t="str">
        <f t="shared" si="278"/>
        <v/>
      </c>
      <c r="LE186" s="343" t="str">
        <f t="shared" si="278"/>
        <v/>
      </c>
      <c r="LF186" s="343" t="str">
        <f t="shared" si="278"/>
        <v/>
      </c>
      <c r="LG186" s="343" t="str">
        <f t="shared" si="278"/>
        <v/>
      </c>
      <c r="LH186" s="343" t="str">
        <f t="shared" si="278"/>
        <v/>
      </c>
      <c r="LI186" s="343" t="str">
        <f t="shared" si="278"/>
        <v/>
      </c>
      <c r="LJ186" s="343" t="str">
        <f t="shared" si="278"/>
        <v/>
      </c>
      <c r="LK186" s="343" t="str">
        <f t="shared" ref="LK186:NV186" si="279">LK10</f>
        <v/>
      </c>
      <c r="LL186" s="343" t="str">
        <f t="shared" si="279"/>
        <v/>
      </c>
      <c r="LM186" s="343" t="str">
        <f t="shared" si="279"/>
        <v/>
      </c>
      <c r="LN186" s="343" t="str">
        <f t="shared" si="279"/>
        <v/>
      </c>
      <c r="LO186" s="343" t="str">
        <f t="shared" si="279"/>
        <v/>
      </c>
      <c r="LP186" s="343" t="str">
        <f t="shared" si="279"/>
        <v/>
      </c>
      <c r="LQ186" s="343" t="str">
        <f t="shared" si="279"/>
        <v/>
      </c>
      <c r="LR186" s="343" t="str">
        <f t="shared" si="279"/>
        <v/>
      </c>
      <c r="LS186" s="343" t="str">
        <f t="shared" si="279"/>
        <v/>
      </c>
      <c r="LT186" s="343" t="str">
        <f t="shared" si="279"/>
        <v/>
      </c>
      <c r="LU186" s="343" t="str">
        <f t="shared" si="279"/>
        <v/>
      </c>
      <c r="LV186" s="343" t="str">
        <f t="shared" si="279"/>
        <v/>
      </c>
      <c r="LW186" s="343" t="str">
        <f t="shared" si="279"/>
        <v/>
      </c>
      <c r="LX186" s="343" t="str">
        <f t="shared" si="279"/>
        <v/>
      </c>
      <c r="LY186" s="343" t="str">
        <f t="shared" si="279"/>
        <v/>
      </c>
      <c r="LZ186" s="343" t="str">
        <f t="shared" si="279"/>
        <v/>
      </c>
      <c r="MA186" s="343" t="str">
        <f t="shared" si="279"/>
        <v/>
      </c>
      <c r="MB186" s="343" t="str">
        <f t="shared" si="279"/>
        <v/>
      </c>
      <c r="MC186" s="343" t="str">
        <f t="shared" si="279"/>
        <v/>
      </c>
      <c r="MD186" s="343" t="str">
        <f t="shared" si="279"/>
        <v/>
      </c>
      <c r="ME186" s="343" t="str">
        <f t="shared" si="279"/>
        <v/>
      </c>
      <c r="MF186" s="343" t="str">
        <f t="shared" si="279"/>
        <v/>
      </c>
      <c r="MG186" s="343" t="str">
        <f t="shared" si="279"/>
        <v/>
      </c>
      <c r="MH186" s="343" t="str">
        <f t="shared" si="279"/>
        <v/>
      </c>
      <c r="MI186" s="343" t="str">
        <f t="shared" si="279"/>
        <v/>
      </c>
      <c r="MJ186" s="343" t="str">
        <f t="shared" si="279"/>
        <v/>
      </c>
      <c r="MK186" s="343" t="str">
        <f t="shared" si="279"/>
        <v/>
      </c>
      <c r="ML186" s="343" t="str">
        <f t="shared" si="279"/>
        <v/>
      </c>
      <c r="MM186" s="343" t="str">
        <f t="shared" si="279"/>
        <v/>
      </c>
      <c r="MN186" s="343" t="str">
        <f t="shared" si="279"/>
        <v/>
      </c>
      <c r="MO186" s="343" t="str">
        <f t="shared" si="279"/>
        <v/>
      </c>
      <c r="MP186" s="343" t="str">
        <f t="shared" si="279"/>
        <v/>
      </c>
      <c r="MQ186" s="343" t="str">
        <f t="shared" si="279"/>
        <v/>
      </c>
      <c r="MR186" s="343" t="str">
        <f t="shared" si="279"/>
        <v/>
      </c>
      <c r="MS186" s="343" t="str">
        <f t="shared" si="279"/>
        <v/>
      </c>
      <c r="MT186" s="343" t="str">
        <f t="shared" si="279"/>
        <v/>
      </c>
      <c r="MU186" s="343" t="str">
        <f t="shared" si="279"/>
        <v/>
      </c>
      <c r="MV186" s="343" t="str">
        <f t="shared" si="279"/>
        <v/>
      </c>
      <c r="MW186" s="343" t="str">
        <f t="shared" si="279"/>
        <v/>
      </c>
      <c r="MX186" s="343" t="str">
        <f t="shared" si="279"/>
        <v/>
      </c>
      <c r="MY186" s="343" t="str">
        <f t="shared" si="279"/>
        <v/>
      </c>
      <c r="MZ186" s="343" t="str">
        <f t="shared" si="279"/>
        <v/>
      </c>
      <c r="NA186" s="343" t="str">
        <f t="shared" si="279"/>
        <v/>
      </c>
      <c r="NB186" s="343" t="str">
        <f t="shared" si="279"/>
        <v/>
      </c>
      <c r="NC186" s="343" t="str">
        <f t="shared" si="279"/>
        <v/>
      </c>
      <c r="ND186" s="343" t="str">
        <f t="shared" si="279"/>
        <v/>
      </c>
      <c r="NE186" s="343" t="str">
        <f t="shared" si="279"/>
        <v/>
      </c>
      <c r="NF186" s="343" t="str">
        <f t="shared" si="279"/>
        <v/>
      </c>
      <c r="NG186" s="343" t="str">
        <f t="shared" si="279"/>
        <v/>
      </c>
      <c r="NH186" s="343" t="str">
        <f t="shared" si="279"/>
        <v/>
      </c>
      <c r="NI186" s="343" t="str">
        <f t="shared" si="279"/>
        <v/>
      </c>
      <c r="NJ186" s="343" t="str">
        <f t="shared" si="279"/>
        <v/>
      </c>
      <c r="NK186" s="343" t="str">
        <f t="shared" si="279"/>
        <v/>
      </c>
      <c r="NL186" s="343" t="str">
        <f t="shared" si="279"/>
        <v/>
      </c>
      <c r="NM186" s="343" t="str">
        <f t="shared" si="279"/>
        <v/>
      </c>
      <c r="NN186" s="343" t="str">
        <f t="shared" si="279"/>
        <v/>
      </c>
      <c r="NO186" s="343" t="str">
        <f t="shared" si="279"/>
        <v/>
      </c>
      <c r="NP186" s="343" t="str">
        <f t="shared" si="279"/>
        <v/>
      </c>
      <c r="NQ186" s="343" t="str">
        <f t="shared" si="279"/>
        <v/>
      </c>
      <c r="NR186" s="343" t="str">
        <f t="shared" si="279"/>
        <v/>
      </c>
      <c r="NS186" s="343" t="str">
        <f t="shared" si="279"/>
        <v/>
      </c>
      <c r="NT186" s="343" t="str">
        <f t="shared" si="279"/>
        <v/>
      </c>
      <c r="NU186" s="343" t="str">
        <f t="shared" si="279"/>
        <v/>
      </c>
      <c r="NV186" s="343" t="str">
        <f t="shared" si="279"/>
        <v/>
      </c>
      <c r="NW186" s="343" t="str">
        <f t="shared" ref="NW186:QH186" si="280">NW10</f>
        <v/>
      </c>
      <c r="NX186" s="343" t="str">
        <f t="shared" si="280"/>
        <v/>
      </c>
      <c r="NY186" s="343" t="str">
        <f t="shared" si="280"/>
        <v/>
      </c>
      <c r="NZ186" s="343" t="str">
        <f t="shared" si="280"/>
        <v/>
      </c>
      <c r="OA186" s="343" t="str">
        <f t="shared" si="280"/>
        <v/>
      </c>
      <c r="OB186" s="343" t="str">
        <f t="shared" si="280"/>
        <v/>
      </c>
      <c r="OC186" s="343" t="str">
        <f t="shared" si="280"/>
        <v/>
      </c>
      <c r="OD186" s="343" t="str">
        <f t="shared" si="280"/>
        <v/>
      </c>
      <c r="OE186" s="343" t="str">
        <f t="shared" si="280"/>
        <v/>
      </c>
      <c r="OF186" s="343" t="str">
        <f t="shared" si="280"/>
        <v/>
      </c>
      <c r="OG186" s="343" t="str">
        <f t="shared" si="280"/>
        <v/>
      </c>
      <c r="OH186" s="343" t="str">
        <f t="shared" si="280"/>
        <v/>
      </c>
      <c r="OI186" s="343" t="str">
        <f t="shared" si="280"/>
        <v/>
      </c>
      <c r="OJ186" s="343" t="str">
        <f t="shared" si="280"/>
        <v/>
      </c>
      <c r="OK186" s="343" t="str">
        <f t="shared" si="280"/>
        <v/>
      </c>
      <c r="OL186" s="343" t="str">
        <f t="shared" si="280"/>
        <v/>
      </c>
      <c r="OM186" s="343" t="str">
        <f t="shared" si="280"/>
        <v/>
      </c>
      <c r="ON186" s="343" t="str">
        <f t="shared" si="280"/>
        <v/>
      </c>
      <c r="OO186" s="343" t="str">
        <f t="shared" si="280"/>
        <v/>
      </c>
      <c r="OP186" s="343" t="str">
        <f t="shared" si="280"/>
        <v/>
      </c>
      <c r="OQ186" s="343" t="str">
        <f t="shared" si="280"/>
        <v/>
      </c>
      <c r="OR186" s="343" t="str">
        <f t="shared" si="280"/>
        <v/>
      </c>
      <c r="OS186" s="343" t="str">
        <f t="shared" si="280"/>
        <v/>
      </c>
      <c r="OT186" s="343" t="str">
        <f t="shared" si="280"/>
        <v/>
      </c>
      <c r="OU186" s="343" t="str">
        <f t="shared" si="280"/>
        <v/>
      </c>
      <c r="OV186" s="343" t="str">
        <f t="shared" si="280"/>
        <v/>
      </c>
      <c r="OW186" s="343" t="str">
        <f t="shared" si="280"/>
        <v/>
      </c>
      <c r="OX186" s="343" t="str">
        <f t="shared" si="280"/>
        <v/>
      </c>
      <c r="OY186" s="343" t="str">
        <f t="shared" si="280"/>
        <v/>
      </c>
      <c r="OZ186" s="343" t="str">
        <f t="shared" si="280"/>
        <v/>
      </c>
      <c r="PA186" s="343" t="str">
        <f t="shared" si="280"/>
        <v/>
      </c>
      <c r="PB186" s="343" t="str">
        <f t="shared" si="280"/>
        <v/>
      </c>
      <c r="PC186" s="343" t="str">
        <f t="shared" si="280"/>
        <v/>
      </c>
      <c r="PD186" s="343" t="str">
        <f t="shared" si="280"/>
        <v/>
      </c>
      <c r="PE186" s="343" t="str">
        <f t="shared" si="280"/>
        <v/>
      </c>
      <c r="PF186" s="343" t="str">
        <f t="shared" si="280"/>
        <v/>
      </c>
      <c r="PG186" s="343" t="str">
        <f t="shared" si="280"/>
        <v/>
      </c>
      <c r="PH186" s="343" t="str">
        <f t="shared" si="280"/>
        <v/>
      </c>
      <c r="PI186" s="343" t="str">
        <f t="shared" si="280"/>
        <v/>
      </c>
      <c r="PJ186" s="343" t="str">
        <f t="shared" si="280"/>
        <v/>
      </c>
      <c r="PK186" s="343" t="str">
        <f t="shared" si="280"/>
        <v/>
      </c>
      <c r="PL186" s="343" t="str">
        <f t="shared" si="280"/>
        <v/>
      </c>
      <c r="PM186" s="343" t="str">
        <f t="shared" si="280"/>
        <v/>
      </c>
      <c r="PN186" s="343" t="str">
        <f t="shared" si="280"/>
        <v/>
      </c>
      <c r="PO186" s="343" t="str">
        <f t="shared" si="280"/>
        <v/>
      </c>
      <c r="PP186" s="343" t="str">
        <f t="shared" si="280"/>
        <v/>
      </c>
      <c r="PQ186" s="343" t="str">
        <f t="shared" si="280"/>
        <v/>
      </c>
      <c r="PR186" s="343" t="str">
        <f t="shared" si="280"/>
        <v/>
      </c>
      <c r="PS186" s="343" t="str">
        <f t="shared" si="280"/>
        <v/>
      </c>
      <c r="PT186" s="343" t="str">
        <f t="shared" si="280"/>
        <v/>
      </c>
      <c r="PU186" s="343" t="str">
        <f t="shared" si="280"/>
        <v/>
      </c>
      <c r="PV186" s="343" t="str">
        <f t="shared" si="280"/>
        <v/>
      </c>
      <c r="PW186" s="343" t="str">
        <f t="shared" si="280"/>
        <v/>
      </c>
      <c r="PX186" s="343" t="str">
        <f t="shared" si="280"/>
        <v/>
      </c>
      <c r="PY186" s="343" t="str">
        <f t="shared" si="280"/>
        <v/>
      </c>
      <c r="PZ186" s="343" t="str">
        <f t="shared" si="280"/>
        <v/>
      </c>
      <c r="QA186" s="343" t="str">
        <f t="shared" si="280"/>
        <v/>
      </c>
      <c r="QB186" s="343" t="str">
        <f t="shared" si="280"/>
        <v/>
      </c>
      <c r="QC186" s="343" t="str">
        <f t="shared" si="280"/>
        <v/>
      </c>
      <c r="QD186" s="343" t="str">
        <f t="shared" si="280"/>
        <v/>
      </c>
      <c r="QE186" s="343" t="str">
        <f t="shared" si="280"/>
        <v/>
      </c>
      <c r="QF186" s="343" t="str">
        <f t="shared" si="280"/>
        <v/>
      </c>
      <c r="QG186" s="343" t="str">
        <f t="shared" si="280"/>
        <v/>
      </c>
      <c r="QH186" s="343" t="str">
        <f t="shared" si="280"/>
        <v/>
      </c>
      <c r="QI186" s="343" t="str">
        <f t="shared" ref="QI186:SH186" si="281">QI10</f>
        <v/>
      </c>
      <c r="QJ186" s="343" t="str">
        <f t="shared" si="281"/>
        <v/>
      </c>
      <c r="QK186" s="343" t="str">
        <f t="shared" si="281"/>
        <v/>
      </c>
      <c r="QL186" s="343" t="str">
        <f t="shared" si="281"/>
        <v/>
      </c>
      <c r="QM186" s="343" t="str">
        <f t="shared" si="281"/>
        <v/>
      </c>
      <c r="QN186" s="343" t="str">
        <f t="shared" si="281"/>
        <v/>
      </c>
      <c r="QO186" s="343" t="str">
        <f t="shared" si="281"/>
        <v/>
      </c>
      <c r="QP186" s="343" t="str">
        <f t="shared" si="281"/>
        <v/>
      </c>
      <c r="QQ186" s="343" t="str">
        <f t="shared" si="281"/>
        <v/>
      </c>
      <c r="QR186" s="343" t="str">
        <f t="shared" si="281"/>
        <v/>
      </c>
      <c r="QS186" s="343" t="str">
        <f t="shared" si="281"/>
        <v/>
      </c>
      <c r="QT186" s="343" t="str">
        <f t="shared" si="281"/>
        <v/>
      </c>
      <c r="QU186" s="343" t="str">
        <f t="shared" si="281"/>
        <v/>
      </c>
      <c r="QV186" s="343" t="str">
        <f t="shared" si="281"/>
        <v/>
      </c>
      <c r="QW186" s="343" t="str">
        <f t="shared" si="281"/>
        <v/>
      </c>
      <c r="QX186" s="343" t="str">
        <f t="shared" si="281"/>
        <v/>
      </c>
      <c r="QY186" s="343" t="str">
        <f t="shared" si="281"/>
        <v/>
      </c>
      <c r="QZ186" s="343" t="str">
        <f t="shared" si="281"/>
        <v/>
      </c>
      <c r="RA186" s="343" t="str">
        <f t="shared" si="281"/>
        <v/>
      </c>
      <c r="RB186" s="343" t="str">
        <f t="shared" si="281"/>
        <v/>
      </c>
      <c r="RC186" s="343" t="str">
        <f t="shared" si="281"/>
        <v/>
      </c>
      <c r="RD186" s="343" t="str">
        <f t="shared" si="281"/>
        <v/>
      </c>
      <c r="RE186" s="343" t="str">
        <f t="shared" si="281"/>
        <v/>
      </c>
      <c r="RF186" s="343" t="str">
        <f t="shared" si="281"/>
        <v/>
      </c>
      <c r="RG186" s="343" t="str">
        <f t="shared" si="281"/>
        <v/>
      </c>
      <c r="RH186" s="343" t="str">
        <f t="shared" si="281"/>
        <v/>
      </c>
      <c r="RI186" s="343" t="str">
        <f t="shared" si="281"/>
        <v/>
      </c>
      <c r="RJ186" s="343" t="str">
        <f t="shared" si="281"/>
        <v/>
      </c>
      <c r="RK186" s="343" t="str">
        <f t="shared" si="281"/>
        <v/>
      </c>
      <c r="RL186" s="343" t="str">
        <f t="shared" si="281"/>
        <v/>
      </c>
      <c r="RM186" s="343" t="str">
        <f t="shared" si="281"/>
        <v/>
      </c>
      <c r="RN186" s="343" t="str">
        <f t="shared" si="281"/>
        <v/>
      </c>
      <c r="RO186" s="343" t="str">
        <f t="shared" si="281"/>
        <v/>
      </c>
      <c r="RP186" s="343" t="str">
        <f t="shared" si="281"/>
        <v/>
      </c>
      <c r="RQ186" s="343" t="str">
        <f t="shared" si="281"/>
        <v/>
      </c>
      <c r="RR186" s="343" t="str">
        <f t="shared" si="281"/>
        <v/>
      </c>
      <c r="RS186" s="343" t="str">
        <f t="shared" si="281"/>
        <v/>
      </c>
      <c r="RT186" s="343" t="str">
        <f t="shared" si="281"/>
        <v/>
      </c>
      <c r="RU186" s="343" t="str">
        <f t="shared" si="281"/>
        <v/>
      </c>
      <c r="RV186" s="343" t="str">
        <f t="shared" si="281"/>
        <v/>
      </c>
      <c r="RW186" s="343" t="str">
        <f t="shared" si="281"/>
        <v/>
      </c>
      <c r="RX186" s="343" t="str">
        <f t="shared" si="281"/>
        <v/>
      </c>
      <c r="RY186" s="343" t="str">
        <f t="shared" si="281"/>
        <v/>
      </c>
      <c r="RZ186" s="343" t="str">
        <f t="shared" si="281"/>
        <v/>
      </c>
      <c r="SA186" s="343" t="str">
        <f t="shared" si="281"/>
        <v/>
      </c>
      <c r="SB186" s="343" t="str">
        <f t="shared" si="281"/>
        <v/>
      </c>
      <c r="SC186" s="343" t="str">
        <f t="shared" si="281"/>
        <v/>
      </c>
      <c r="SD186" s="343" t="str">
        <f t="shared" si="281"/>
        <v/>
      </c>
      <c r="SE186" s="343" t="str">
        <f t="shared" si="281"/>
        <v/>
      </c>
      <c r="SF186" s="343" t="str">
        <f t="shared" si="281"/>
        <v/>
      </c>
      <c r="SG186" s="343" t="str">
        <f t="shared" si="281"/>
        <v/>
      </c>
      <c r="SH186" s="343" t="str">
        <f t="shared" si="281"/>
        <v/>
      </c>
      <c r="SM186">
        <f>'GRR Data'!A182</f>
        <v>0</v>
      </c>
    </row>
    <row r="187" spans="1:507">
      <c r="B187" s="326" t="s">
        <v>261</v>
      </c>
      <c r="C187" s="327">
        <f t="shared" ref="C187:BN188" si="282">C15</f>
        <v>712</v>
      </c>
      <c r="D187" s="327">
        <f t="shared" si="282"/>
        <v>0.29000000000000004</v>
      </c>
      <c r="E187" s="327">
        <f t="shared" si="282"/>
        <v>0.29000000000000004</v>
      </c>
      <c r="F187" s="327">
        <f t="shared" si="282"/>
        <v>0.29000000000000004</v>
      </c>
      <c r="G187" s="327">
        <f t="shared" si="282"/>
        <v>0.29000000000000004</v>
      </c>
      <c r="H187" s="327">
        <f t="shared" si="282"/>
        <v>0.29000000000000004</v>
      </c>
      <c r="I187" s="327">
        <f t="shared" si="282"/>
        <v>0.29000000000000004</v>
      </c>
      <c r="J187" s="327">
        <f t="shared" si="282"/>
        <v>0.29000000000000004</v>
      </c>
      <c r="K187" s="327">
        <f t="shared" si="282"/>
        <v>0.29000000000000004</v>
      </c>
      <c r="L187" s="327">
        <f t="shared" si="282"/>
        <v>0.29000000000000004</v>
      </c>
      <c r="M187" s="327">
        <f t="shared" si="282"/>
        <v>0.29000000000000004</v>
      </c>
      <c r="N187" s="327">
        <f t="shared" si="282"/>
        <v>0.29000000000000004</v>
      </c>
      <c r="O187" s="327">
        <f t="shared" si="282"/>
        <v>0.29000000000000004</v>
      </c>
      <c r="P187" s="327">
        <f t="shared" si="282"/>
        <v>0.29000000000000004</v>
      </c>
      <c r="Q187" s="327">
        <f t="shared" si="282"/>
        <v>0.29000000000000004</v>
      </c>
      <c r="R187" s="327">
        <f t="shared" si="282"/>
        <v>0.29000000000000004</v>
      </c>
      <c r="S187" s="327">
        <f t="shared" si="282"/>
        <v>0.29000000000000004</v>
      </c>
      <c r="T187" s="327">
        <f t="shared" si="282"/>
        <v>0.29000000000000004</v>
      </c>
      <c r="U187" s="327">
        <f t="shared" si="282"/>
        <v>0.29000000000000004</v>
      </c>
      <c r="V187" s="327">
        <f t="shared" si="282"/>
        <v>0.25</v>
      </c>
      <c r="W187" s="327">
        <f t="shared" si="282"/>
        <v>0.25</v>
      </c>
      <c r="X187" s="327">
        <f t="shared" si="282"/>
        <v>0.25</v>
      </c>
      <c r="Y187" s="327">
        <f t="shared" si="282"/>
        <v>0.25</v>
      </c>
      <c r="Z187" s="327">
        <f t="shared" si="282"/>
        <v>0.25</v>
      </c>
      <c r="AA187" s="327">
        <f t="shared" si="282"/>
        <v>0.25</v>
      </c>
      <c r="AB187" s="327">
        <f t="shared" si="282"/>
        <v>0.25</v>
      </c>
      <c r="AC187" s="327">
        <f t="shared" si="282"/>
        <v>0.25</v>
      </c>
      <c r="AD187" s="327">
        <f t="shared" si="282"/>
        <v>0.25</v>
      </c>
      <c r="AE187" s="327">
        <f t="shared" si="282"/>
        <v>0.25</v>
      </c>
      <c r="AF187" s="327">
        <f t="shared" si="282"/>
        <v>0.25</v>
      </c>
      <c r="AG187" s="327">
        <f t="shared" si="282"/>
        <v>0.25</v>
      </c>
      <c r="AH187" s="327">
        <f t="shared" si="282"/>
        <v>0.25</v>
      </c>
      <c r="AI187" s="327">
        <f t="shared" si="282"/>
        <v>0.25</v>
      </c>
      <c r="AJ187" s="327">
        <f t="shared" si="282"/>
        <v>0.25</v>
      </c>
      <c r="AK187" s="327">
        <f t="shared" si="282"/>
        <v>0.25</v>
      </c>
      <c r="AL187" s="327">
        <f t="shared" si="282"/>
        <v>0.25</v>
      </c>
      <c r="AM187" s="327">
        <f t="shared" si="282"/>
        <v>0.25</v>
      </c>
      <c r="AN187" s="327">
        <f t="shared" si="282"/>
        <v>274.67</v>
      </c>
      <c r="AO187" s="327">
        <f t="shared" si="282"/>
        <v>274.67</v>
      </c>
      <c r="AP187" s="327">
        <f t="shared" si="282"/>
        <v>274.67</v>
      </c>
      <c r="AQ187" s="327">
        <f t="shared" si="282"/>
        <v>190.11999999999998</v>
      </c>
      <c r="AR187" s="327">
        <f t="shared" si="282"/>
        <v>190.11999999999998</v>
      </c>
      <c r="AS187" s="327">
        <f t="shared" si="282"/>
        <v>190.11999999999998</v>
      </c>
      <c r="AT187" s="327">
        <f t="shared" si="282"/>
        <v>0.8</v>
      </c>
      <c r="AU187" s="327">
        <f t="shared" si="282"/>
        <v>0</v>
      </c>
      <c r="AV187" s="327">
        <f t="shared" si="282"/>
        <v>0</v>
      </c>
      <c r="AW187" s="327">
        <f t="shared" si="282"/>
        <v>0</v>
      </c>
      <c r="AX187" s="327">
        <f t="shared" si="282"/>
        <v>0</v>
      </c>
      <c r="AY187" s="327">
        <f t="shared" si="282"/>
        <v>0</v>
      </c>
      <c r="AZ187" s="327">
        <f t="shared" si="282"/>
        <v>0</v>
      </c>
      <c r="BA187" s="327">
        <f t="shared" si="282"/>
        <v>0</v>
      </c>
      <c r="BB187" s="327">
        <f t="shared" si="282"/>
        <v>0</v>
      </c>
      <c r="BC187" s="327">
        <f t="shared" si="282"/>
        <v>0</v>
      </c>
      <c r="BD187" s="327">
        <f t="shared" si="282"/>
        <v>0</v>
      </c>
      <c r="BE187" s="327">
        <f t="shared" si="282"/>
        <v>0</v>
      </c>
      <c r="BF187" s="327">
        <f t="shared" si="282"/>
        <v>0</v>
      </c>
      <c r="BG187" s="327">
        <f t="shared" si="282"/>
        <v>0</v>
      </c>
      <c r="BH187" s="327">
        <f t="shared" si="282"/>
        <v>0</v>
      </c>
      <c r="BI187" s="327">
        <f t="shared" si="282"/>
        <v>0</v>
      </c>
      <c r="BJ187" s="327">
        <f t="shared" si="282"/>
        <v>0.7</v>
      </c>
      <c r="BK187" s="327">
        <f t="shared" si="282"/>
        <v>0</v>
      </c>
      <c r="BL187" s="327">
        <f t="shared" si="282"/>
        <v>0</v>
      </c>
      <c r="BM187" s="327">
        <f t="shared" si="282"/>
        <v>0</v>
      </c>
      <c r="BN187" s="327">
        <f t="shared" si="282"/>
        <v>0</v>
      </c>
      <c r="BO187" s="327">
        <f t="shared" ref="BO187:DZ188" si="283">BO15</f>
        <v>0</v>
      </c>
      <c r="BP187" s="327">
        <f t="shared" si="283"/>
        <v>0</v>
      </c>
      <c r="BQ187" s="327">
        <f t="shared" si="283"/>
        <v>0.4</v>
      </c>
      <c r="BR187" s="327">
        <f t="shared" si="283"/>
        <v>0</v>
      </c>
      <c r="BS187" s="327">
        <f t="shared" si="283"/>
        <v>0</v>
      </c>
      <c r="BT187" s="327">
        <f t="shared" si="283"/>
        <v>0.2</v>
      </c>
      <c r="BU187" s="327">
        <f t="shared" si="283"/>
        <v>0.2</v>
      </c>
      <c r="BV187" s="327">
        <f t="shared" si="283"/>
        <v>0.2</v>
      </c>
      <c r="BW187" s="327">
        <f t="shared" si="283"/>
        <v>0.2</v>
      </c>
      <c r="BX187" s="327">
        <f t="shared" si="283"/>
        <v>0.2</v>
      </c>
      <c r="BY187" s="327">
        <f t="shared" si="283"/>
        <v>0.2</v>
      </c>
      <c r="BZ187" s="327">
        <f t="shared" si="283"/>
        <v>0.2</v>
      </c>
      <c r="CA187" s="327">
        <f t="shared" si="283"/>
        <v>0.2</v>
      </c>
      <c r="CB187" s="327">
        <f t="shared" si="283"/>
        <v>0.2</v>
      </c>
      <c r="CC187" s="327">
        <f t="shared" si="283"/>
        <v>0.2</v>
      </c>
      <c r="CD187" s="327">
        <f t="shared" si="283"/>
        <v>0.2</v>
      </c>
      <c r="CE187" s="327">
        <f t="shared" si="283"/>
        <v>0.2</v>
      </c>
      <c r="CF187" s="327">
        <f t="shared" si="283"/>
        <v>0.2</v>
      </c>
      <c r="CG187" s="327">
        <f t="shared" si="283"/>
        <v>0.2</v>
      </c>
      <c r="CH187" s="327">
        <f t="shared" si="283"/>
        <v>0.2</v>
      </c>
      <c r="CI187" s="327">
        <f t="shared" si="283"/>
        <v>0.2</v>
      </c>
      <c r="CJ187" s="327">
        <f t="shared" si="283"/>
        <v>0.74</v>
      </c>
      <c r="CK187" s="327">
        <f t="shared" si="283"/>
        <v>0.74</v>
      </c>
      <c r="CL187" s="327">
        <f t="shared" si="283"/>
        <v>0.74</v>
      </c>
      <c r="CM187" s="327">
        <f t="shared" si="283"/>
        <v>0.74</v>
      </c>
      <c r="CN187" s="327">
        <f t="shared" si="283"/>
        <v>0.15</v>
      </c>
      <c r="CO187" s="327">
        <f t="shared" si="283"/>
        <v>0.15</v>
      </c>
      <c r="CP187" s="327">
        <f t="shared" si="283"/>
        <v>0.1</v>
      </c>
      <c r="CQ187" s="327">
        <f t="shared" si="283"/>
        <v>0.6</v>
      </c>
      <c r="CR187" s="327">
        <f t="shared" si="283"/>
        <v>0</v>
      </c>
      <c r="CS187" s="327">
        <f t="shared" si="283"/>
        <v>0.6</v>
      </c>
      <c r="CT187" s="327">
        <f t="shared" si="283"/>
        <v>0</v>
      </c>
      <c r="CU187" s="327">
        <f t="shared" si="283"/>
        <v>0.6</v>
      </c>
      <c r="CV187" s="327">
        <f t="shared" si="283"/>
        <v>0</v>
      </c>
      <c r="CW187" s="327">
        <f t="shared" si="283"/>
        <v>0.6</v>
      </c>
      <c r="CX187" s="327">
        <f t="shared" si="283"/>
        <v>0</v>
      </c>
      <c r="CY187" s="327">
        <f t="shared" si="283"/>
        <v>0.30000000000000004</v>
      </c>
      <c r="CZ187" s="327">
        <f t="shared" si="283"/>
        <v>0.30000000000000004</v>
      </c>
      <c r="DA187" s="327">
        <f t="shared" si="283"/>
        <v>0.30000000000000004</v>
      </c>
      <c r="DB187" s="327">
        <f t="shared" si="283"/>
        <v>0.30000000000000004</v>
      </c>
      <c r="DC187" s="327">
        <f t="shared" si="283"/>
        <v>0.30000000000000004</v>
      </c>
      <c r="DD187" s="327">
        <f t="shared" si="283"/>
        <v>0.30000000000000004</v>
      </c>
      <c r="DE187" s="327">
        <f t="shared" si="283"/>
        <v>0.15</v>
      </c>
      <c r="DF187" s="327">
        <f t="shared" si="283"/>
        <v>0.2</v>
      </c>
      <c r="DG187" s="327">
        <f t="shared" si="283"/>
        <v>0.2</v>
      </c>
      <c r="DH187" s="327">
        <f t="shared" si="283"/>
        <v>0.2</v>
      </c>
      <c r="DI187" s="327">
        <f t="shared" si="283"/>
        <v>0.15</v>
      </c>
      <c r="DJ187" s="327">
        <f t="shared" si="283"/>
        <v>0.25</v>
      </c>
      <c r="DK187" s="327">
        <f t="shared" si="283"/>
        <v>0.25</v>
      </c>
      <c r="DL187" s="327">
        <f t="shared" si="283"/>
        <v>0.25</v>
      </c>
      <c r="DM187" s="327">
        <f t="shared" si="283"/>
        <v>0.25</v>
      </c>
      <c r="DN187" s="327">
        <f t="shared" si="283"/>
        <v>0.25</v>
      </c>
      <c r="DO187" s="327">
        <f t="shared" si="283"/>
        <v>0.2</v>
      </c>
      <c r="DP187" s="327">
        <f t="shared" si="283"/>
        <v>0.2</v>
      </c>
      <c r="DQ187" s="327">
        <f t="shared" si="283"/>
        <v>0.2</v>
      </c>
      <c r="DR187" s="327">
        <f t="shared" si="283"/>
        <v>0.2</v>
      </c>
      <c r="DS187" s="327">
        <f t="shared" si="283"/>
        <v>0.2</v>
      </c>
      <c r="DT187" s="327">
        <f t="shared" si="283"/>
        <v>0.2</v>
      </c>
      <c r="DU187" s="327">
        <f t="shared" si="283"/>
        <v>0.2</v>
      </c>
      <c r="DV187" s="327">
        <f t="shared" si="283"/>
        <v>0.2</v>
      </c>
      <c r="DW187" s="327">
        <f t="shared" si="283"/>
        <v>0.2</v>
      </c>
      <c r="DX187" s="327">
        <f t="shared" si="283"/>
        <v>0.15</v>
      </c>
      <c r="DY187" s="327">
        <f t="shared" si="283"/>
        <v>0.15</v>
      </c>
      <c r="DZ187" s="327">
        <f t="shared" si="283"/>
        <v>0.15</v>
      </c>
      <c r="EA187" s="327">
        <f t="shared" ref="EA187:GL188" si="284">EA15</f>
        <v>0.15</v>
      </c>
      <c r="EB187" s="327">
        <f t="shared" si="284"/>
        <v>0.43999999999999995</v>
      </c>
      <c r="EC187" s="327">
        <f t="shared" si="284"/>
        <v>0.43999999999999995</v>
      </c>
      <c r="ED187" s="327">
        <f t="shared" si="284"/>
        <v>0.59</v>
      </c>
      <c r="EE187" s="327">
        <f t="shared" si="284"/>
        <v>0.59</v>
      </c>
      <c r="EF187" s="327">
        <f t="shared" si="284"/>
        <v>0.59</v>
      </c>
      <c r="EG187" s="327">
        <f t="shared" si="284"/>
        <v>0.59</v>
      </c>
      <c r="EH187" s="327">
        <f t="shared" si="284"/>
        <v>0.59</v>
      </c>
      <c r="EI187" s="327">
        <f t="shared" si="284"/>
        <v>0.43999999999999995</v>
      </c>
      <c r="EJ187" s="327">
        <f t="shared" si="284"/>
        <v>0.43999999999999995</v>
      </c>
      <c r="EK187" s="327">
        <f t="shared" si="284"/>
        <v>7.0000000000000007E-2</v>
      </c>
      <c r="EL187" s="327">
        <f t="shared" si="284"/>
        <v>8.1</v>
      </c>
      <c r="EM187" s="327">
        <f t="shared" si="284"/>
        <v>8.1</v>
      </c>
      <c r="EN187" s="327">
        <f t="shared" si="284"/>
        <v>8.1</v>
      </c>
      <c r="EO187" s="327">
        <f t="shared" si="284"/>
        <v>8.1</v>
      </c>
      <c r="EP187" s="327">
        <f t="shared" si="284"/>
        <v>8.1</v>
      </c>
      <c r="EQ187" s="327">
        <f t="shared" si="284"/>
        <v>8.1</v>
      </c>
      <c r="ER187" s="327">
        <f t="shared" si="284"/>
        <v>8.1</v>
      </c>
      <c r="ES187" s="327">
        <f t="shared" si="284"/>
        <v>8.1</v>
      </c>
      <c r="ET187" s="327">
        <f t="shared" si="284"/>
        <v>8.1</v>
      </c>
      <c r="EU187" s="327">
        <f t="shared" si="284"/>
        <v>8.1</v>
      </c>
      <c r="EV187" s="327">
        <f t="shared" si="284"/>
        <v>8.1</v>
      </c>
      <c r="EW187" s="327">
        <f t="shared" si="284"/>
        <v>8.1</v>
      </c>
      <c r="EX187" s="327">
        <f t="shared" si="284"/>
        <v>8.1</v>
      </c>
      <c r="EY187" s="327">
        <f t="shared" si="284"/>
        <v>8.1</v>
      </c>
      <c r="EZ187" s="327">
        <f t="shared" si="284"/>
        <v>8.1</v>
      </c>
      <c r="FA187" s="327">
        <f t="shared" si="284"/>
        <v>8.1</v>
      </c>
      <c r="FB187" s="327">
        <f t="shared" si="284"/>
        <v>8.1</v>
      </c>
      <c r="FC187" s="327">
        <f t="shared" si="284"/>
        <v>8.1</v>
      </c>
      <c r="FD187" s="327">
        <f t="shared" si="284"/>
        <v>0.6</v>
      </c>
      <c r="FE187" s="327">
        <f t="shared" si="284"/>
        <v>0</v>
      </c>
      <c r="FF187" s="327">
        <f t="shared" si="284"/>
        <v>0</v>
      </c>
      <c r="FG187" s="327">
        <f t="shared" si="284"/>
        <v>0</v>
      </c>
      <c r="FH187" s="327">
        <f t="shared" si="284"/>
        <v>0</v>
      </c>
      <c r="FI187" s="327">
        <f t="shared" si="284"/>
        <v>0</v>
      </c>
      <c r="FJ187" s="327">
        <f t="shared" si="284"/>
        <v>0</v>
      </c>
      <c r="FK187" s="327">
        <f t="shared" si="284"/>
        <v>0</v>
      </c>
      <c r="FL187" s="327">
        <f t="shared" si="284"/>
        <v>0</v>
      </c>
      <c r="FM187" s="327">
        <f t="shared" si="284"/>
        <v>0</v>
      </c>
      <c r="FN187" s="327">
        <f t="shared" si="284"/>
        <v>0</v>
      </c>
      <c r="FO187" s="327">
        <f t="shared" si="284"/>
        <v>0</v>
      </c>
      <c r="FP187" s="327">
        <f t="shared" si="284"/>
        <v>0</v>
      </c>
      <c r="FQ187" s="327">
        <f t="shared" si="284"/>
        <v>0</v>
      </c>
      <c r="FR187" s="327">
        <f t="shared" si="284"/>
        <v>0</v>
      </c>
      <c r="FS187" s="327">
        <f t="shared" si="284"/>
        <v>0</v>
      </c>
      <c r="FT187" s="327">
        <f t="shared" si="284"/>
        <v>0.6</v>
      </c>
      <c r="FU187" s="327">
        <f t="shared" si="284"/>
        <v>0</v>
      </c>
      <c r="FV187" s="327">
        <f t="shared" si="284"/>
        <v>0</v>
      </c>
      <c r="FW187" s="327">
        <f t="shared" si="284"/>
        <v>0</v>
      </c>
      <c r="FX187" s="327">
        <f t="shared" si="284"/>
        <v>0</v>
      </c>
      <c r="FY187" s="327">
        <f t="shared" si="284"/>
        <v>0</v>
      </c>
      <c r="FZ187" s="327">
        <f t="shared" si="284"/>
        <v>0</v>
      </c>
      <c r="GA187" s="327">
        <f t="shared" si="284"/>
        <v>0</v>
      </c>
      <c r="GB187" s="327">
        <f t="shared" si="284"/>
        <v>0</v>
      </c>
      <c r="GC187" s="327">
        <f t="shared" si="284"/>
        <v>0</v>
      </c>
      <c r="GD187" s="327">
        <f t="shared" si="284"/>
        <v>0</v>
      </c>
      <c r="GE187" s="327">
        <f t="shared" si="284"/>
        <v>0</v>
      </c>
      <c r="GF187" s="327">
        <f t="shared" si="284"/>
        <v>0</v>
      </c>
      <c r="GG187" s="327">
        <f t="shared" si="284"/>
        <v>0</v>
      </c>
      <c r="GH187" s="327">
        <f t="shared" si="284"/>
        <v>0</v>
      </c>
      <c r="GI187" s="327">
        <f t="shared" si="284"/>
        <v>0</v>
      </c>
      <c r="GJ187" s="327">
        <f t="shared" si="284"/>
        <v>0.6</v>
      </c>
      <c r="GK187" s="327">
        <f t="shared" si="284"/>
        <v>0</v>
      </c>
      <c r="GL187" s="327">
        <f t="shared" si="284"/>
        <v>0</v>
      </c>
      <c r="GM187" s="327">
        <f t="shared" ref="GM187:IX188" si="285">GM15</f>
        <v>0</v>
      </c>
      <c r="GN187" s="327">
        <f t="shared" si="285"/>
        <v>0</v>
      </c>
      <c r="GO187" s="327">
        <f t="shared" si="285"/>
        <v>0</v>
      </c>
      <c r="GP187" s="327">
        <f t="shared" si="285"/>
        <v>0</v>
      </c>
      <c r="GQ187" s="327">
        <f t="shared" si="285"/>
        <v>0</v>
      </c>
      <c r="GR187" s="327">
        <f t="shared" si="285"/>
        <v>0</v>
      </c>
      <c r="GS187" s="327">
        <f t="shared" si="285"/>
        <v>0</v>
      </c>
      <c r="GT187" s="327">
        <f t="shared" si="285"/>
        <v>0</v>
      </c>
      <c r="GU187" s="327">
        <f t="shared" si="285"/>
        <v>0</v>
      </c>
      <c r="GV187" s="327">
        <f t="shared" si="285"/>
        <v>0</v>
      </c>
      <c r="GW187" s="327">
        <f t="shared" si="285"/>
        <v>0</v>
      </c>
      <c r="GX187" s="327">
        <f t="shared" si="285"/>
        <v>0</v>
      </c>
      <c r="GY187" s="327">
        <f t="shared" si="285"/>
        <v>0</v>
      </c>
      <c r="GZ187" s="327">
        <f t="shared" si="285"/>
        <v>0</v>
      </c>
      <c r="HA187" s="327">
        <f t="shared" si="285"/>
        <v>0</v>
      </c>
      <c r="HB187" s="327">
        <f t="shared" si="285"/>
        <v>0</v>
      </c>
      <c r="HC187" s="327">
        <f t="shared" si="285"/>
        <v>0</v>
      </c>
      <c r="HD187" s="327">
        <f t="shared" si="285"/>
        <v>0</v>
      </c>
      <c r="HE187" s="327">
        <f t="shared" si="285"/>
        <v>0</v>
      </c>
      <c r="HF187" s="327">
        <f t="shared" si="285"/>
        <v>0</v>
      </c>
      <c r="HG187" s="327">
        <f t="shared" si="285"/>
        <v>0</v>
      </c>
      <c r="HH187" s="327">
        <f t="shared" si="285"/>
        <v>0</v>
      </c>
      <c r="HI187" s="327">
        <f t="shared" si="285"/>
        <v>0</v>
      </c>
      <c r="HJ187" s="327" t="e">
        <f t="shared" si="285"/>
        <v>#VALUE!</v>
      </c>
      <c r="HK187" s="327" t="e">
        <f t="shared" si="285"/>
        <v>#VALUE!</v>
      </c>
      <c r="HL187" s="327" t="e">
        <f t="shared" si="285"/>
        <v>#VALUE!</v>
      </c>
      <c r="HM187" s="327" t="e">
        <f t="shared" si="285"/>
        <v>#VALUE!</v>
      </c>
      <c r="HN187" s="327" t="e">
        <f t="shared" si="285"/>
        <v>#VALUE!</v>
      </c>
      <c r="HO187" s="327">
        <f t="shared" si="285"/>
        <v>0.08</v>
      </c>
      <c r="HP187" s="327">
        <f t="shared" si="285"/>
        <v>0.08</v>
      </c>
      <c r="HQ187" s="327">
        <f t="shared" si="285"/>
        <v>0.08</v>
      </c>
      <c r="HR187" s="327">
        <f t="shared" si="285"/>
        <v>0.08</v>
      </c>
      <c r="HS187" s="327">
        <f t="shared" si="285"/>
        <v>0.16</v>
      </c>
      <c r="HT187" s="327">
        <f t="shared" si="285"/>
        <v>0.16</v>
      </c>
      <c r="HU187" s="327">
        <f t="shared" si="285"/>
        <v>0.16</v>
      </c>
      <c r="HV187" s="327">
        <f t="shared" si="285"/>
        <v>0.16</v>
      </c>
      <c r="HW187" s="327">
        <f t="shared" si="285"/>
        <v>0.16</v>
      </c>
      <c r="HX187" s="327">
        <f t="shared" si="285"/>
        <v>0.16</v>
      </c>
      <c r="HY187" s="327">
        <f t="shared" si="285"/>
        <v>0.16</v>
      </c>
      <c r="HZ187" s="327">
        <f t="shared" si="285"/>
        <v>0.16</v>
      </c>
      <c r="IA187" s="327">
        <f t="shared" si="285"/>
        <v>0.13</v>
      </c>
      <c r="IB187" s="327">
        <f t="shared" si="285"/>
        <v>0.13</v>
      </c>
      <c r="IC187" s="327">
        <f t="shared" si="285"/>
        <v>0.13</v>
      </c>
      <c r="ID187" s="327">
        <f t="shared" si="285"/>
        <v>0.13</v>
      </c>
      <c r="IE187" s="327">
        <f t="shared" si="285"/>
        <v>0.13</v>
      </c>
      <c r="IF187" s="327">
        <f t="shared" si="285"/>
        <v>0.8</v>
      </c>
      <c r="IG187" s="327">
        <f t="shared" si="285"/>
        <v>0.8</v>
      </c>
      <c r="IH187" s="327">
        <f t="shared" si="285"/>
        <v>0.8</v>
      </c>
      <c r="II187" s="327">
        <f t="shared" si="285"/>
        <v>0.8</v>
      </c>
      <c r="IJ187" s="327">
        <f t="shared" si="285"/>
        <v>0.8</v>
      </c>
      <c r="IK187" s="327">
        <f t="shared" si="285"/>
        <v>0.8</v>
      </c>
      <c r="IL187" s="327">
        <f t="shared" si="285"/>
        <v>0.8</v>
      </c>
      <c r="IM187" s="327">
        <f t="shared" si="285"/>
        <v>0.8</v>
      </c>
      <c r="IN187" s="327">
        <f t="shared" si="285"/>
        <v>0</v>
      </c>
      <c r="IO187" s="327">
        <f t="shared" si="285"/>
        <v>0</v>
      </c>
      <c r="IP187" s="327">
        <f t="shared" si="285"/>
        <v>0</v>
      </c>
      <c r="IQ187" s="327">
        <f t="shared" si="285"/>
        <v>0</v>
      </c>
      <c r="IR187" s="327">
        <f t="shared" si="285"/>
        <v>0</v>
      </c>
      <c r="IS187" s="327">
        <f t="shared" si="285"/>
        <v>0</v>
      </c>
      <c r="IT187" s="327">
        <f t="shared" si="285"/>
        <v>0</v>
      </c>
      <c r="IU187" s="327">
        <f t="shared" si="285"/>
        <v>0</v>
      </c>
      <c r="IV187" s="327">
        <f t="shared" si="285"/>
        <v>0</v>
      </c>
      <c r="IW187" s="327">
        <f t="shared" si="285"/>
        <v>0</v>
      </c>
      <c r="IX187" s="327">
        <f t="shared" si="285"/>
        <v>0</v>
      </c>
      <c r="IY187" s="327">
        <f t="shared" ref="IY187:LJ188" si="286">IY15</f>
        <v>0</v>
      </c>
      <c r="IZ187" s="327">
        <f t="shared" si="286"/>
        <v>0</v>
      </c>
      <c r="JA187" s="327" t="e">
        <f t="shared" si="286"/>
        <v>#VALUE!</v>
      </c>
      <c r="JB187" s="327" t="e">
        <f t="shared" si="286"/>
        <v>#VALUE!</v>
      </c>
      <c r="JC187" s="327" t="e">
        <f t="shared" si="286"/>
        <v>#VALUE!</v>
      </c>
      <c r="JD187" s="327" t="e">
        <f t="shared" si="286"/>
        <v>#VALUE!</v>
      </c>
      <c r="JE187" s="327" t="e">
        <f t="shared" si="286"/>
        <v>#VALUE!</v>
      </c>
      <c r="JF187" s="327" t="e">
        <f t="shared" si="286"/>
        <v>#VALUE!</v>
      </c>
      <c r="JG187" s="327" t="e">
        <f t="shared" si="286"/>
        <v>#VALUE!</v>
      </c>
      <c r="JH187" s="327" t="e">
        <f t="shared" si="286"/>
        <v>#VALUE!</v>
      </c>
      <c r="JI187" s="327" t="e">
        <f t="shared" si="286"/>
        <v>#VALUE!</v>
      </c>
      <c r="JJ187" s="327" t="e">
        <f t="shared" si="286"/>
        <v>#VALUE!</v>
      </c>
      <c r="JK187" s="327" t="e">
        <f t="shared" si="286"/>
        <v>#VALUE!</v>
      </c>
      <c r="JL187" s="327" t="e">
        <f t="shared" si="286"/>
        <v>#VALUE!</v>
      </c>
      <c r="JM187" s="327" t="e">
        <f t="shared" si="286"/>
        <v>#VALUE!</v>
      </c>
      <c r="JN187" s="327" t="e">
        <f t="shared" si="286"/>
        <v>#VALUE!</v>
      </c>
      <c r="JO187" s="327" t="e">
        <f t="shared" si="286"/>
        <v>#VALUE!</v>
      </c>
      <c r="JP187" s="327" t="e">
        <f t="shared" si="286"/>
        <v>#VALUE!</v>
      </c>
      <c r="JQ187" s="327" t="e">
        <f t="shared" si="286"/>
        <v>#VALUE!</v>
      </c>
      <c r="JR187" s="327" t="e">
        <f t="shared" si="286"/>
        <v>#VALUE!</v>
      </c>
      <c r="JS187" s="327" t="e">
        <f t="shared" si="286"/>
        <v>#VALUE!</v>
      </c>
      <c r="JT187" s="327" t="e">
        <f t="shared" si="286"/>
        <v>#VALUE!</v>
      </c>
      <c r="JU187" s="327" t="e">
        <f t="shared" si="286"/>
        <v>#VALUE!</v>
      </c>
      <c r="JV187" s="327" t="e">
        <f t="shared" si="286"/>
        <v>#VALUE!</v>
      </c>
      <c r="JW187" s="327" t="e">
        <f t="shared" si="286"/>
        <v>#VALUE!</v>
      </c>
      <c r="JX187" s="327" t="e">
        <f t="shared" si="286"/>
        <v>#VALUE!</v>
      </c>
      <c r="JY187" s="327" t="e">
        <f t="shared" si="286"/>
        <v>#VALUE!</v>
      </c>
      <c r="JZ187" s="327" t="e">
        <f t="shared" si="286"/>
        <v>#VALUE!</v>
      </c>
      <c r="KA187" s="327" t="e">
        <f t="shared" si="286"/>
        <v>#VALUE!</v>
      </c>
      <c r="KB187" s="327" t="e">
        <f t="shared" si="286"/>
        <v>#VALUE!</v>
      </c>
      <c r="KC187" s="327" t="e">
        <f t="shared" si="286"/>
        <v>#VALUE!</v>
      </c>
      <c r="KD187" s="327" t="e">
        <f t="shared" si="286"/>
        <v>#VALUE!</v>
      </c>
      <c r="KE187" s="327" t="e">
        <f t="shared" si="286"/>
        <v>#VALUE!</v>
      </c>
      <c r="KF187" s="327" t="e">
        <f t="shared" si="286"/>
        <v>#VALUE!</v>
      </c>
      <c r="KG187" s="327" t="e">
        <f t="shared" si="286"/>
        <v>#VALUE!</v>
      </c>
      <c r="KH187" s="327" t="e">
        <f t="shared" si="286"/>
        <v>#VALUE!</v>
      </c>
      <c r="KI187" s="327" t="e">
        <f t="shared" si="286"/>
        <v>#VALUE!</v>
      </c>
      <c r="KJ187" s="327" t="e">
        <f t="shared" si="286"/>
        <v>#VALUE!</v>
      </c>
      <c r="KK187" s="327" t="e">
        <f t="shared" si="286"/>
        <v>#VALUE!</v>
      </c>
      <c r="KL187" s="327" t="e">
        <f t="shared" si="286"/>
        <v>#VALUE!</v>
      </c>
      <c r="KM187" s="327" t="e">
        <f t="shared" si="286"/>
        <v>#VALUE!</v>
      </c>
      <c r="KN187" s="327" t="e">
        <f t="shared" si="286"/>
        <v>#VALUE!</v>
      </c>
      <c r="KO187" s="327" t="e">
        <f t="shared" si="286"/>
        <v>#VALUE!</v>
      </c>
      <c r="KP187" s="327" t="e">
        <f t="shared" si="286"/>
        <v>#VALUE!</v>
      </c>
      <c r="KQ187" s="327" t="e">
        <f t="shared" si="286"/>
        <v>#VALUE!</v>
      </c>
      <c r="KR187" s="327" t="e">
        <f t="shared" si="286"/>
        <v>#VALUE!</v>
      </c>
      <c r="KS187" s="327" t="e">
        <f t="shared" si="286"/>
        <v>#VALUE!</v>
      </c>
      <c r="KT187" s="327" t="e">
        <f t="shared" si="286"/>
        <v>#VALUE!</v>
      </c>
      <c r="KU187" s="327" t="e">
        <f t="shared" si="286"/>
        <v>#VALUE!</v>
      </c>
      <c r="KV187" s="327" t="e">
        <f t="shared" si="286"/>
        <v>#VALUE!</v>
      </c>
      <c r="KW187" s="327" t="e">
        <f t="shared" si="286"/>
        <v>#VALUE!</v>
      </c>
      <c r="KX187" s="327" t="e">
        <f t="shared" si="286"/>
        <v>#VALUE!</v>
      </c>
      <c r="KY187" s="327" t="e">
        <f t="shared" si="286"/>
        <v>#VALUE!</v>
      </c>
      <c r="KZ187" s="327" t="e">
        <f t="shared" si="286"/>
        <v>#VALUE!</v>
      </c>
      <c r="LA187" s="327" t="e">
        <f t="shared" si="286"/>
        <v>#VALUE!</v>
      </c>
      <c r="LB187" s="327" t="e">
        <f t="shared" si="286"/>
        <v>#VALUE!</v>
      </c>
      <c r="LC187" s="327" t="e">
        <f t="shared" si="286"/>
        <v>#VALUE!</v>
      </c>
      <c r="LD187" s="327" t="e">
        <f t="shared" si="286"/>
        <v>#VALUE!</v>
      </c>
      <c r="LE187" s="327" t="e">
        <f t="shared" si="286"/>
        <v>#VALUE!</v>
      </c>
      <c r="LF187" s="327" t="e">
        <f t="shared" si="286"/>
        <v>#VALUE!</v>
      </c>
      <c r="LG187" s="327" t="e">
        <f t="shared" si="286"/>
        <v>#VALUE!</v>
      </c>
      <c r="LH187" s="327" t="e">
        <f t="shared" si="286"/>
        <v>#VALUE!</v>
      </c>
      <c r="LI187" s="327" t="e">
        <f t="shared" si="286"/>
        <v>#VALUE!</v>
      </c>
      <c r="LJ187" s="327" t="e">
        <f t="shared" si="286"/>
        <v>#VALUE!</v>
      </c>
      <c r="LK187" s="327" t="e">
        <f t="shared" ref="LK187:NV188" si="287">LK15</f>
        <v>#VALUE!</v>
      </c>
      <c r="LL187" s="327" t="e">
        <f t="shared" si="287"/>
        <v>#VALUE!</v>
      </c>
      <c r="LM187" s="327" t="e">
        <f t="shared" si="287"/>
        <v>#VALUE!</v>
      </c>
      <c r="LN187" s="327" t="e">
        <f t="shared" si="287"/>
        <v>#VALUE!</v>
      </c>
      <c r="LO187" s="327" t="e">
        <f t="shared" si="287"/>
        <v>#VALUE!</v>
      </c>
      <c r="LP187" s="327" t="e">
        <f t="shared" si="287"/>
        <v>#VALUE!</v>
      </c>
      <c r="LQ187" s="327" t="e">
        <f t="shared" si="287"/>
        <v>#VALUE!</v>
      </c>
      <c r="LR187" s="327" t="e">
        <f t="shared" si="287"/>
        <v>#VALUE!</v>
      </c>
      <c r="LS187" s="327" t="e">
        <f t="shared" si="287"/>
        <v>#VALUE!</v>
      </c>
      <c r="LT187" s="327" t="e">
        <f t="shared" si="287"/>
        <v>#VALUE!</v>
      </c>
      <c r="LU187" s="327" t="e">
        <f t="shared" si="287"/>
        <v>#VALUE!</v>
      </c>
      <c r="LV187" s="327" t="e">
        <f t="shared" si="287"/>
        <v>#VALUE!</v>
      </c>
      <c r="LW187" s="327" t="e">
        <f t="shared" si="287"/>
        <v>#VALUE!</v>
      </c>
      <c r="LX187" s="327" t="e">
        <f t="shared" si="287"/>
        <v>#VALUE!</v>
      </c>
      <c r="LY187" s="327" t="e">
        <f t="shared" si="287"/>
        <v>#VALUE!</v>
      </c>
      <c r="LZ187" s="327" t="e">
        <f t="shared" si="287"/>
        <v>#VALUE!</v>
      </c>
      <c r="MA187" s="327" t="e">
        <f t="shared" si="287"/>
        <v>#VALUE!</v>
      </c>
      <c r="MB187" s="327" t="e">
        <f t="shared" si="287"/>
        <v>#VALUE!</v>
      </c>
      <c r="MC187" s="327" t="e">
        <f t="shared" si="287"/>
        <v>#VALUE!</v>
      </c>
      <c r="MD187" s="327" t="e">
        <f t="shared" si="287"/>
        <v>#VALUE!</v>
      </c>
      <c r="ME187" s="327" t="e">
        <f t="shared" si="287"/>
        <v>#VALUE!</v>
      </c>
      <c r="MF187" s="327" t="e">
        <f t="shared" si="287"/>
        <v>#VALUE!</v>
      </c>
      <c r="MG187" s="327" t="e">
        <f t="shared" si="287"/>
        <v>#VALUE!</v>
      </c>
      <c r="MH187" s="327" t="e">
        <f t="shared" si="287"/>
        <v>#VALUE!</v>
      </c>
      <c r="MI187" s="327" t="e">
        <f t="shared" si="287"/>
        <v>#VALUE!</v>
      </c>
      <c r="MJ187" s="327" t="e">
        <f t="shared" si="287"/>
        <v>#VALUE!</v>
      </c>
      <c r="MK187" s="327" t="e">
        <f t="shared" si="287"/>
        <v>#VALUE!</v>
      </c>
      <c r="ML187" s="327" t="e">
        <f t="shared" si="287"/>
        <v>#VALUE!</v>
      </c>
      <c r="MM187" s="327" t="e">
        <f t="shared" si="287"/>
        <v>#VALUE!</v>
      </c>
      <c r="MN187" s="327" t="e">
        <f t="shared" si="287"/>
        <v>#VALUE!</v>
      </c>
      <c r="MO187" s="327" t="e">
        <f t="shared" si="287"/>
        <v>#VALUE!</v>
      </c>
      <c r="MP187" s="327" t="e">
        <f t="shared" si="287"/>
        <v>#VALUE!</v>
      </c>
      <c r="MQ187" s="327" t="e">
        <f t="shared" si="287"/>
        <v>#VALUE!</v>
      </c>
      <c r="MR187" s="327" t="e">
        <f t="shared" si="287"/>
        <v>#VALUE!</v>
      </c>
      <c r="MS187" s="327" t="e">
        <f t="shared" si="287"/>
        <v>#VALUE!</v>
      </c>
      <c r="MT187" s="327" t="e">
        <f t="shared" si="287"/>
        <v>#VALUE!</v>
      </c>
      <c r="MU187" s="327" t="e">
        <f t="shared" si="287"/>
        <v>#VALUE!</v>
      </c>
      <c r="MV187" s="327" t="e">
        <f t="shared" si="287"/>
        <v>#VALUE!</v>
      </c>
      <c r="MW187" s="327" t="e">
        <f t="shared" si="287"/>
        <v>#VALUE!</v>
      </c>
      <c r="MX187" s="327" t="e">
        <f t="shared" si="287"/>
        <v>#VALUE!</v>
      </c>
      <c r="MY187" s="327" t="e">
        <f t="shared" si="287"/>
        <v>#VALUE!</v>
      </c>
      <c r="MZ187" s="327" t="e">
        <f t="shared" si="287"/>
        <v>#VALUE!</v>
      </c>
      <c r="NA187" s="327" t="e">
        <f t="shared" si="287"/>
        <v>#VALUE!</v>
      </c>
      <c r="NB187" s="327" t="e">
        <f t="shared" si="287"/>
        <v>#VALUE!</v>
      </c>
      <c r="NC187" s="327" t="e">
        <f t="shared" si="287"/>
        <v>#VALUE!</v>
      </c>
      <c r="ND187" s="327" t="e">
        <f t="shared" si="287"/>
        <v>#VALUE!</v>
      </c>
      <c r="NE187" s="327" t="e">
        <f t="shared" si="287"/>
        <v>#VALUE!</v>
      </c>
      <c r="NF187" s="327" t="e">
        <f t="shared" si="287"/>
        <v>#VALUE!</v>
      </c>
      <c r="NG187" s="327" t="e">
        <f t="shared" si="287"/>
        <v>#VALUE!</v>
      </c>
      <c r="NH187" s="327" t="e">
        <f t="shared" si="287"/>
        <v>#VALUE!</v>
      </c>
      <c r="NI187" s="327" t="e">
        <f t="shared" si="287"/>
        <v>#VALUE!</v>
      </c>
      <c r="NJ187" s="327" t="e">
        <f t="shared" si="287"/>
        <v>#VALUE!</v>
      </c>
      <c r="NK187" s="327" t="e">
        <f t="shared" si="287"/>
        <v>#VALUE!</v>
      </c>
      <c r="NL187" s="327" t="e">
        <f t="shared" si="287"/>
        <v>#VALUE!</v>
      </c>
      <c r="NM187" s="327" t="e">
        <f t="shared" si="287"/>
        <v>#VALUE!</v>
      </c>
      <c r="NN187" s="327" t="e">
        <f t="shared" si="287"/>
        <v>#VALUE!</v>
      </c>
      <c r="NO187" s="327" t="e">
        <f t="shared" si="287"/>
        <v>#VALUE!</v>
      </c>
      <c r="NP187" s="327" t="e">
        <f t="shared" si="287"/>
        <v>#VALUE!</v>
      </c>
      <c r="NQ187" s="327" t="e">
        <f t="shared" si="287"/>
        <v>#VALUE!</v>
      </c>
      <c r="NR187" s="327" t="e">
        <f t="shared" si="287"/>
        <v>#VALUE!</v>
      </c>
      <c r="NS187" s="327" t="e">
        <f t="shared" si="287"/>
        <v>#VALUE!</v>
      </c>
      <c r="NT187" s="327" t="e">
        <f t="shared" si="287"/>
        <v>#VALUE!</v>
      </c>
      <c r="NU187" s="327" t="e">
        <f t="shared" si="287"/>
        <v>#VALUE!</v>
      </c>
      <c r="NV187" s="327" t="e">
        <f t="shared" si="287"/>
        <v>#VALUE!</v>
      </c>
      <c r="NW187" s="327" t="e">
        <f t="shared" ref="NW187:QH188" si="288">NW15</f>
        <v>#VALUE!</v>
      </c>
      <c r="NX187" s="327" t="e">
        <f t="shared" si="288"/>
        <v>#VALUE!</v>
      </c>
      <c r="NY187" s="327" t="e">
        <f t="shared" si="288"/>
        <v>#VALUE!</v>
      </c>
      <c r="NZ187" s="327" t="e">
        <f t="shared" si="288"/>
        <v>#VALUE!</v>
      </c>
      <c r="OA187" s="327" t="e">
        <f t="shared" si="288"/>
        <v>#VALUE!</v>
      </c>
      <c r="OB187" s="327" t="e">
        <f t="shared" si="288"/>
        <v>#VALUE!</v>
      </c>
      <c r="OC187" s="327" t="e">
        <f t="shared" si="288"/>
        <v>#VALUE!</v>
      </c>
      <c r="OD187" s="327" t="e">
        <f t="shared" si="288"/>
        <v>#VALUE!</v>
      </c>
      <c r="OE187" s="327" t="e">
        <f t="shared" si="288"/>
        <v>#VALUE!</v>
      </c>
      <c r="OF187" s="327" t="e">
        <f t="shared" si="288"/>
        <v>#VALUE!</v>
      </c>
      <c r="OG187" s="327" t="e">
        <f t="shared" si="288"/>
        <v>#VALUE!</v>
      </c>
      <c r="OH187" s="327" t="e">
        <f t="shared" si="288"/>
        <v>#VALUE!</v>
      </c>
      <c r="OI187" s="327" t="e">
        <f t="shared" si="288"/>
        <v>#VALUE!</v>
      </c>
      <c r="OJ187" s="327" t="e">
        <f t="shared" si="288"/>
        <v>#VALUE!</v>
      </c>
      <c r="OK187" s="327" t="e">
        <f t="shared" si="288"/>
        <v>#VALUE!</v>
      </c>
      <c r="OL187" s="327" t="e">
        <f t="shared" si="288"/>
        <v>#VALUE!</v>
      </c>
      <c r="OM187" s="327" t="e">
        <f t="shared" si="288"/>
        <v>#VALUE!</v>
      </c>
      <c r="ON187" s="327" t="e">
        <f t="shared" si="288"/>
        <v>#VALUE!</v>
      </c>
      <c r="OO187" s="327" t="e">
        <f t="shared" si="288"/>
        <v>#VALUE!</v>
      </c>
      <c r="OP187" s="327" t="e">
        <f t="shared" si="288"/>
        <v>#VALUE!</v>
      </c>
      <c r="OQ187" s="327" t="e">
        <f t="shared" si="288"/>
        <v>#VALUE!</v>
      </c>
      <c r="OR187" s="327" t="e">
        <f t="shared" si="288"/>
        <v>#VALUE!</v>
      </c>
      <c r="OS187" s="327" t="e">
        <f t="shared" si="288"/>
        <v>#VALUE!</v>
      </c>
      <c r="OT187" s="327" t="e">
        <f t="shared" si="288"/>
        <v>#VALUE!</v>
      </c>
      <c r="OU187" s="327" t="e">
        <f t="shared" si="288"/>
        <v>#VALUE!</v>
      </c>
      <c r="OV187" s="327" t="e">
        <f t="shared" si="288"/>
        <v>#VALUE!</v>
      </c>
      <c r="OW187" s="327" t="e">
        <f t="shared" si="288"/>
        <v>#VALUE!</v>
      </c>
      <c r="OX187" s="327" t="e">
        <f t="shared" si="288"/>
        <v>#VALUE!</v>
      </c>
      <c r="OY187" s="327" t="e">
        <f t="shared" si="288"/>
        <v>#VALUE!</v>
      </c>
      <c r="OZ187" s="327" t="e">
        <f t="shared" si="288"/>
        <v>#VALUE!</v>
      </c>
      <c r="PA187" s="327" t="e">
        <f t="shared" si="288"/>
        <v>#VALUE!</v>
      </c>
      <c r="PB187" s="327" t="e">
        <f t="shared" si="288"/>
        <v>#VALUE!</v>
      </c>
      <c r="PC187" s="327" t="e">
        <f t="shared" si="288"/>
        <v>#VALUE!</v>
      </c>
      <c r="PD187" s="327" t="e">
        <f t="shared" si="288"/>
        <v>#VALUE!</v>
      </c>
      <c r="PE187" s="327" t="e">
        <f t="shared" si="288"/>
        <v>#VALUE!</v>
      </c>
      <c r="PF187" s="327" t="e">
        <f t="shared" si="288"/>
        <v>#VALUE!</v>
      </c>
      <c r="PG187" s="327" t="e">
        <f t="shared" si="288"/>
        <v>#VALUE!</v>
      </c>
      <c r="PH187" s="327" t="e">
        <f t="shared" si="288"/>
        <v>#VALUE!</v>
      </c>
      <c r="PI187" s="327" t="e">
        <f t="shared" si="288"/>
        <v>#VALUE!</v>
      </c>
      <c r="PJ187" s="327" t="e">
        <f t="shared" si="288"/>
        <v>#VALUE!</v>
      </c>
      <c r="PK187" s="327" t="e">
        <f t="shared" si="288"/>
        <v>#VALUE!</v>
      </c>
      <c r="PL187" s="327" t="e">
        <f t="shared" si="288"/>
        <v>#VALUE!</v>
      </c>
      <c r="PM187" s="327" t="e">
        <f t="shared" si="288"/>
        <v>#VALUE!</v>
      </c>
      <c r="PN187" s="327" t="e">
        <f t="shared" si="288"/>
        <v>#VALUE!</v>
      </c>
      <c r="PO187" s="327" t="e">
        <f t="shared" si="288"/>
        <v>#VALUE!</v>
      </c>
      <c r="PP187" s="327" t="e">
        <f t="shared" si="288"/>
        <v>#VALUE!</v>
      </c>
      <c r="PQ187" s="327" t="e">
        <f t="shared" si="288"/>
        <v>#VALUE!</v>
      </c>
      <c r="PR187" s="327" t="e">
        <f t="shared" si="288"/>
        <v>#VALUE!</v>
      </c>
      <c r="PS187" s="327" t="e">
        <f t="shared" si="288"/>
        <v>#VALUE!</v>
      </c>
      <c r="PT187" s="327" t="e">
        <f t="shared" si="288"/>
        <v>#VALUE!</v>
      </c>
      <c r="PU187" s="327" t="e">
        <f t="shared" si="288"/>
        <v>#VALUE!</v>
      </c>
      <c r="PV187" s="327" t="e">
        <f t="shared" si="288"/>
        <v>#VALUE!</v>
      </c>
      <c r="PW187" s="327" t="e">
        <f t="shared" si="288"/>
        <v>#VALUE!</v>
      </c>
      <c r="PX187" s="327" t="e">
        <f t="shared" si="288"/>
        <v>#VALUE!</v>
      </c>
      <c r="PY187" s="327" t="e">
        <f t="shared" si="288"/>
        <v>#VALUE!</v>
      </c>
      <c r="PZ187" s="327" t="e">
        <f t="shared" si="288"/>
        <v>#VALUE!</v>
      </c>
      <c r="QA187" s="327" t="e">
        <f t="shared" si="288"/>
        <v>#VALUE!</v>
      </c>
      <c r="QB187" s="327" t="e">
        <f t="shared" si="288"/>
        <v>#VALUE!</v>
      </c>
      <c r="QC187" s="327" t="e">
        <f t="shared" si="288"/>
        <v>#VALUE!</v>
      </c>
      <c r="QD187" s="327" t="e">
        <f t="shared" si="288"/>
        <v>#VALUE!</v>
      </c>
      <c r="QE187" s="327" t="e">
        <f t="shared" si="288"/>
        <v>#VALUE!</v>
      </c>
      <c r="QF187" s="327" t="e">
        <f t="shared" si="288"/>
        <v>#VALUE!</v>
      </c>
      <c r="QG187" s="327" t="e">
        <f t="shared" si="288"/>
        <v>#VALUE!</v>
      </c>
      <c r="QH187" s="327" t="e">
        <f t="shared" si="288"/>
        <v>#VALUE!</v>
      </c>
      <c r="QI187" s="327" t="e">
        <f t="shared" ref="QI187:SH188" si="289">QI15</f>
        <v>#VALUE!</v>
      </c>
      <c r="QJ187" s="327" t="e">
        <f t="shared" si="289"/>
        <v>#VALUE!</v>
      </c>
      <c r="QK187" s="327" t="e">
        <f t="shared" si="289"/>
        <v>#VALUE!</v>
      </c>
      <c r="QL187" s="327" t="e">
        <f t="shared" si="289"/>
        <v>#VALUE!</v>
      </c>
      <c r="QM187" s="327" t="e">
        <f t="shared" si="289"/>
        <v>#VALUE!</v>
      </c>
      <c r="QN187" s="327" t="e">
        <f t="shared" si="289"/>
        <v>#VALUE!</v>
      </c>
      <c r="QO187" s="327" t="e">
        <f t="shared" si="289"/>
        <v>#VALUE!</v>
      </c>
      <c r="QP187" s="327" t="e">
        <f t="shared" si="289"/>
        <v>#VALUE!</v>
      </c>
      <c r="QQ187" s="327" t="e">
        <f t="shared" si="289"/>
        <v>#VALUE!</v>
      </c>
      <c r="QR187" s="327" t="e">
        <f t="shared" si="289"/>
        <v>#VALUE!</v>
      </c>
      <c r="QS187" s="327" t="e">
        <f t="shared" si="289"/>
        <v>#VALUE!</v>
      </c>
      <c r="QT187" s="327" t="e">
        <f t="shared" si="289"/>
        <v>#VALUE!</v>
      </c>
      <c r="QU187" s="327" t="e">
        <f t="shared" si="289"/>
        <v>#VALUE!</v>
      </c>
      <c r="QV187" s="327" t="e">
        <f t="shared" si="289"/>
        <v>#VALUE!</v>
      </c>
      <c r="QW187" s="327" t="e">
        <f t="shared" si="289"/>
        <v>#VALUE!</v>
      </c>
      <c r="QX187" s="327" t="e">
        <f t="shared" si="289"/>
        <v>#VALUE!</v>
      </c>
      <c r="QY187" s="327" t="e">
        <f t="shared" si="289"/>
        <v>#VALUE!</v>
      </c>
      <c r="QZ187" s="327" t="e">
        <f t="shared" si="289"/>
        <v>#VALUE!</v>
      </c>
      <c r="RA187" s="327" t="e">
        <f t="shared" si="289"/>
        <v>#VALUE!</v>
      </c>
      <c r="RB187" s="327" t="e">
        <f t="shared" si="289"/>
        <v>#VALUE!</v>
      </c>
      <c r="RC187" s="327" t="e">
        <f t="shared" si="289"/>
        <v>#VALUE!</v>
      </c>
      <c r="RD187" s="327" t="e">
        <f t="shared" si="289"/>
        <v>#VALUE!</v>
      </c>
      <c r="RE187" s="327" t="e">
        <f t="shared" si="289"/>
        <v>#VALUE!</v>
      </c>
      <c r="RF187" s="327" t="e">
        <f t="shared" si="289"/>
        <v>#VALUE!</v>
      </c>
      <c r="RG187" s="327" t="e">
        <f t="shared" si="289"/>
        <v>#VALUE!</v>
      </c>
      <c r="RH187" s="327" t="e">
        <f t="shared" si="289"/>
        <v>#VALUE!</v>
      </c>
      <c r="RI187" s="327" t="e">
        <f t="shared" si="289"/>
        <v>#VALUE!</v>
      </c>
      <c r="RJ187" s="327" t="e">
        <f t="shared" si="289"/>
        <v>#VALUE!</v>
      </c>
      <c r="RK187" s="327" t="e">
        <f t="shared" si="289"/>
        <v>#VALUE!</v>
      </c>
      <c r="RL187" s="327" t="e">
        <f t="shared" si="289"/>
        <v>#VALUE!</v>
      </c>
      <c r="RM187" s="327" t="e">
        <f t="shared" si="289"/>
        <v>#VALUE!</v>
      </c>
      <c r="RN187" s="327" t="e">
        <f t="shared" si="289"/>
        <v>#VALUE!</v>
      </c>
      <c r="RO187" s="327" t="e">
        <f t="shared" si="289"/>
        <v>#VALUE!</v>
      </c>
      <c r="RP187" s="327" t="e">
        <f t="shared" si="289"/>
        <v>#VALUE!</v>
      </c>
      <c r="RQ187" s="327" t="e">
        <f t="shared" si="289"/>
        <v>#VALUE!</v>
      </c>
      <c r="RR187" s="327" t="e">
        <f t="shared" si="289"/>
        <v>#VALUE!</v>
      </c>
      <c r="RS187" s="327" t="e">
        <f t="shared" si="289"/>
        <v>#VALUE!</v>
      </c>
      <c r="RT187" s="327" t="e">
        <f t="shared" si="289"/>
        <v>#VALUE!</v>
      </c>
      <c r="RU187" s="327" t="e">
        <f t="shared" si="289"/>
        <v>#VALUE!</v>
      </c>
      <c r="RV187" s="327" t="e">
        <f t="shared" si="289"/>
        <v>#VALUE!</v>
      </c>
      <c r="RW187" s="327" t="e">
        <f t="shared" si="289"/>
        <v>#VALUE!</v>
      </c>
      <c r="RX187" s="327" t="e">
        <f t="shared" si="289"/>
        <v>#VALUE!</v>
      </c>
      <c r="RY187" s="327" t="e">
        <f t="shared" si="289"/>
        <v>#VALUE!</v>
      </c>
      <c r="RZ187" s="327" t="e">
        <f t="shared" si="289"/>
        <v>#VALUE!</v>
      </c>
      <c r="SA187" s="327" t="e">
        <f t="shared" si="289"/>
        <v>#VALUE!</v>
      </c>
      <c r="SB187" s="327" t="e">
        <f t="shared" si="289"/>
        <v>#VALUE!</v>
      </c>
      <c r="SC187" s="327" t="e">
        <f t="shared" si="289"/>
        <v>#VALUE!</v>
      </c>
      <c r="SD187" s="327" t="e">
        <f t="shared" si="289"/>
        <v>#VALUE!</v>
      </c>
      <c r="SE187" s="327" t="e">
        <f t="shared" si="289"/>
        <v>#VALUE!</v>
      </c>
      <c r="SF187" s="327" t="e">
        <f t="shared" si="289"/>
        <v>#VALUE!</v>
      </c>
      <c r="SG187" s="327" t="e">
        <f t="shared" si="289"/>
        <v>#VALUE!</v>
      </c>
      <c r="SH187" s="327" t="e">
        <f t="shared" si="289"/>
        <v>#VALUE!</v>
      </c>
      <c r="SM187">
        <f>'GRR Data'!A183</f>
        <v>0</v>
      </c>
    </row>
    <row r="188" spans="1:507">
      <c r="B188" s="326" t="s">
        <v>262</v>
      </c>
      <c r="C188" s="327">
        <f t="shared" si="282"/>
        <v>670</v>
      </c>
      <c r="D188" s="327">
        <f t="shared" si="282"/>
        <v>9.9999999999999811E-3</v>
      </c>
      <c r="E188" s="327">
        <f t="shared" si="282"/>
        <v>9.9999999999999811E-3</v>
      </c>
      <c r="F188" s="327">
        <f t="shared" si="282"/>
        <v>9.9999999999999811E-3</v>
      </c>
      <c r="G188" s="327">
        <f t="shared" si="282"/>
        <v>9.9999999999999811E-3</v>
      </c>
      <c r="H188" s="327">
        <f t="shared" si="282"/>
        <v>9.9999999999999811E-3</v>
      </c>
      <c r="I188" s="327">
        <f t="shared" si="282"/>
        <v>9.9999999999999811E-3</v>
      </c>
      <c r="J188" s="327">
        <f t="shared" si="282"/>
        <v>9.9999999999999811E-3</v>
      </c>
      <c r="K188" s="327">
        <f t="shared" si="282"/>
        <v>9.9999999999999811E-3</v>
      </c>
      <c r="L188" s="327">
        <f t="shared" si="282"/>
        <v>9.9999999999999811E-3</v>
      </c>
      <c r="M188" s="327">
        <f t="shared" si="282"/>
        <v>9.9999999999999811E-3</v>
      </c>
      <c r="N188" s="327">
        <f t="shared" si="282"/>
        <v>9.9999999999999811E-3</v>
      </c>
      <c r="O188" s="327">
        <f t="shared" si="282"/>
        <v>9.9999999999999811E-3</v>
      </c>
      <c r="P188" s="327">
        <f t="shared" si="282"/>
        <v>9.9999999999999811E-3</v>
      </c>
      <c r="Q188" s="327">
        <f t="shared" si="282"/>
        <v>9.9999999999999811E-3</v>
      </c>
      <c r="R188" s="327">
        <f t="shared" si="282"/>
        <v>9.9999999999999811E-3</v>
      </c>
      <c r="S188" s="327">
        <f t="shared" si="282"/>
        <v>9.9999999999999811E-3</v>
      </c>
      <c r="T188" s="327">
        <f t="shared" si="282"/>
        <v>9.9999999999999811E-3</v>
      </c>
      <c r="U188" s="327">
        <f t="shared" si="282"/>
        <v>9.9999999999999811E-3</v>
      </c>
      <c r="V188" s="327">
        <f t="shared" si="282"/>
        <v>0</v>
      </c>
      <c r="W188" s="327">
        <f t="shared" si="282"/>
        <v>0</v>
      </c>
      <c r="X188" s="327">
        <f t="shared" si="282"/>
        <v>0</v>
      </c>
      <c r="Y188" s="327">
        <f t="shared" si="282"/>
        <v>0</v>
      </c>
      <c r="Z188" s="327">
        <f t="shared" si="282"/>
        <v>0</v>
      </c>
      <c r="AA188" s="327">
        <f t="shared" si="282"/>
        <v>0</v>
      </c>
      <c r="AB188" s="327">
        <f t="shared" si="282"/>
        <v>0</v>
      </c>
      <c r="AC188" s="327">
        <f t="shared" si="282"/>
        <v>0</v>
      </c>
      <c r="AD188" s="327">
        <f t="shared" si="282"/>
        <v>0</v>
      </c>
      <c r="AE188" s="327">
        <f t="shared" si="282"/>
        <v>0</v>
      </c>
      <c r="AF188" s="327">
        <f t="shared" si="282"/>
        <v>0</v>
      </c>
      <c r="AG188" s="327">
        <f t="shared" si="282"/>
        <v>0</v>
      </c>
      <c r="AH188" s="327">
        <f t="shared" si="282"/>
        <v>0</v>
      </c>
      <c r="AI188" s="327">
        <f t="shared" si="282"/>
        <v>0</v>
      </c>
      <c r="AJ188" s="327">
        <f t="shared" si="282"/>
        <v>0</v>
      </c>
      <c r="AK188" s="327">
        <f t="shared" si="282"/>
        <v>0</v>
      </c>
      <c r="AL188" s="327">
        <f t="shared" si="282"/>
        <v>0</v>
      </c>
      <c r="AM188" s="327">
        <f t="shared" si="282"/>
        <v>0</v>
      </c>
      <c r="AN188" s="327">
        <f t="shared" si="282"/>
        <v>274.27000000000004</v>
      </c>
      <c r="AO188" s="327">
        <f t="shared" si="282"/>
        <v>274.27000000000004</v>
      </c>
      <c r="AP188" s="327">
        <f t="shared" si="282"/>
        <v>274.27000000000004</v>
      </c>
      <c r="AQ188" s="327">
        <f t="shared" si="282"/>
        <v>189.72</v>
      </c>
      <c r="AR188" s="327">
        <f t="shared" si="282"/>
        <v>189.72</v>
      </c>
      <c r="AS188" s="327">
        <f t="shared" si="282"/>
        <v>189.72</v>
      </c>
      <c r="AT188" s="327">
        <f t="shared" si="282"/>
        <v>0</v>
      </c>
      <c r="AU188" s="327">
        <f t="shared" si="282"/>
        <v>0</v>
      </c>
      <c r="AV188" s="327">
        <f t="shared" si="282"/>
        <v>0</v>
      </c>
      <c r="AW188" s="327">
        <f t="shared" si="282"/>
        <v>0</v>
      </c>
      <c r="AX188" s="327">
        <f t="shared" si="282"/>
        <v>0</v>
      </c>
      <c r="AY188" s="327">
        <f t="shared" si="282"/>
        <v>0</v>
      </c>
      <c r="AZ188" s="327">
        <f t="shared" si="282"/>
        <v>0</v>
      </c>
      <c r="BA188" s="327">
        <f t="shared" si="282"/>
        <v>0</v>
      </c>
      <c r="BB188" s="327">
        <f t="shared" si="282"/>
        <v>0</v>
      </c>
      <c r="BC188" s="327">
        <f t="shared" si="282"/>
        <v>0</v>
      </c>
      <c r="BD188" s="327">
        <f t="shared" si="282"/>
        <v>0</v>
      </c>
      <c r="BE188" s="327">
        <f t="shared" si="282"/>
        <v>0</v>
      </c>
      <c r="BF188" s="327">
        <f t="shared" si="282"/>
        <v>0</v>
      </c>
      <c r="BG188" s="327">
        <f t="shared" si="282"/>
        <v>0</v>
      </c>
      <c r="BH188" s="327">
        <f t="shared" si="282"/>
        <v>0</v>
      </c>
      <c r="BI188" s="327">
        <f t="shared" si="282"/>
        <v>0</v>
      </c>
      <c r="BJ188" s="327">
        <f t="shared" si="282"/>
        <v>0</v>
      </c>
      <c r="BK188" s="327">
        <f t="shared" si="282"/>
        <v>0</v>
      </c>
      <c r="BL188" s="327">
        <f t="shared" si="282"/>
        <v>0</v>
      </c>
      <c r="BM188" s="327">
        <f t="shared" si="282"/>
        <v>-0.23</v>
      </c>
      <c r="BN188" s="327">
        <f t="shared" si="282"/>
        <v>-0.23</v>
      </c>
      <c r="BO188" s="327">
        <f t="shared" si="283"/>
        <v>-0.23</v>
      </c>
      <c r="BP188" s="327">
        <f t="shared" si="283"/>
        <v>-0.23</v>
      </c>
      <c r="BQ188" s="327">
        <f t="shared" si="283"/>
        <v>0</v>
      </c>
      <c r="BR188" s="327">
        <f t="shared" si="283"/>
        <v>0</v>
      </c>
      <c r="BS188" s="327">
        <f t="shared" si="283"/>
        <v>0</v>
      </c>
      <c r="BT188" s="327">
        <f t="shared" si="283"/>
        <v>0</v>
      </c>
      <c r="BU188" s="327">
        <f t="shared" si="283"/>
        <v>0</v>
      </c>
      <c r="BV188" s="327">
        <f t="shared" si="283"/>
        <v>0</v>
      </c>
      <c r="BW188" s="327">
        <f t="shared" si="283"/>
        <v>0</v>
      </c>
      <c r="BX188" s="327">
        <f t="shared" si="283"/>
        <v>0</v>
      </c>
      <c r="BY188" s="327">
        <f t="shared" si="283"/>
        <v>0</v>
      </c>
      <c r="BZ188" s="327">
        <f t="shared" si="283"/>
        <v>0</v>
      </c>
      <c r="CA188" s="327">
        <f t="shared" si="283"/>
        <v>0</v>
      </c>
      <c r="CB188" s="327">
        <f t="shared" si="283"/>
        <v>0</v>
      </c>
      <c r="CC188" s="327">
        <f t="shared" si="283"/>
        <v>0</v>
      </c>
      <c r="CD188" s="327">
        <f t="shared" si="283"/>
        <v>0</v>
      </c>
      <c r="CE188" s="327">
        <f t="shared" si="283"/>
        <v>0</v>
      </c>
      <c r="CF188" s="327">
        <f t="shared" si="283"/>
        <v>0</v>
      </c>
      <c r="CG188" s="327">
        <f t="shared" si="283"/>
        <v>0</v>
      </c>
      <c r="CH188" s="327">
        <f t="shared" si="283"/>
        <v>0</v>
      </c>
      <c r="CI188" s="327">
        <f t="shared" si="283"/>
        <v>0</v>
      </c>
      <c r="CJ188" s="327">
        <f t="shared" si="283"/>
        <v>0.14000000000000001</v>
      </c>
      <c r="CK188" s="327">
        <f t="shared" si="283"/>
        <v>0.14000000000000001</v>
      </c>
      <c r="CL188" s="327">
        <f t="shared" si="283"/>
        <v>0.14000000000000001</v>
      </c>
      <c r="CM188" s="327">
        <f t="shared" si="283"/>
        <v>0.14000000000000001</v>
      </c>
      <c r="CN188" s="327">
        <f t="shared" si="283"/>
        <v>0</v>
      </c>
      <c r="CO188" s="327">
        <f t="shared" si="283"/>
        <v>0</v>
      </c>
      <c r="CP188" s="327">
        <f t="shared" si="283"/>
        <v>0</v>
      </c>
      <c r="CQ188" s="327">
        <f t="shared" si="283"/>
        <v>0</v>
      </c>
      <c r="CR188" s="327">
        <f t="shared" si="283"/>
        <v>0</v>
      </c>
      <c r="CS188" s="327">
        <f t="shared" si="283"/>
        <v>0</v>
      </c>
      <c r="CT188" s="327">
        <f t="shared" si="283"/>
        <v>0</v>
      </c>
      <c r="CU188" s="327">
        <f t="shared" si="283"/>
        <v>0</v>
      </c>
      <c r="CV188" s="327">
        <f t="shared" si="283"/>
        <v>0</v>
      </c>
      <c r="CW188" s="327">
        <f t="shared" si="283"/>
        <v>0</v>
      </c>
      <c r="CX188" s="327">
        <f t="shared" si="283"/>
        <v>0</v>
      </c>
      <c r="CY188" s="327">
        <f t="shared" si="283"/>
        <v>0</v>
      </c>
      <c r="CZ188" s="327">
        <f t="shared" si="283"/>
        <v>0</v>
      </c>
      <c r="DA188" s="327">
        <f t="shared" si="283"/>
        <v>0</v>
      </c>
      <c r="DB188" s="327">
        <f t="shared" si="283"/>
        <v>0</v>
      </c>
      <c r="DC188" s="327">
        <f t="shared" si="283"/>
        <v>0</v>
      </c>
      <c r="DD188" s="327">
        <f t="shared" si="283"/>
        <v>0</v>
      </c>
      <c r="DE188" s="327">
        <f t="shared" si="283"/>
        <v>-0.15</v>
      </c>
      <c r="DF188" s="327">
        <f t="shared" si="283"/>
        <v>-0.2</v>
      </c>
      <c r="DG188" s="327">
        <f t="shared" si="283"/>
        <v>-0.2</v>
      </c>
      <c r="DH188" s="327">
        <f t="shared" si="283"/>
        <v>-0.2</v>
      </c>
      <c r="DI188" s="327">
        <f t="shared" si="283"/>
        <v>-0.15</v>
      </c>
      <c r="DJ188" s="327">
        <f t="shared" si="283"/>
        <v>4.9999999999999989E-2</v>
      </c>
      <c r="DK188" s="327">
        <f t="shared" si="283"/>
        <v>4.9999999999999989E-2</v>
      </c>
      <c r="DL188" s="327">
        <f t="shared" si="283"/>
        <v>4.9999999999999989E-2</v>
      </c>
      <c r="DM188" s="327">
        <f t="shared" si="283"/>
        <v>4.9999999999999989E-2</v>
      </c>
      <c r="DN188" s="327">
        <f t="shared" si="283"/>
        <v>4.9999999999999989E-2</v>
      </c>
      <c r="DO188" s="327">
        <f t="shared" si="283"/>
        <v>0</v>
      </c>
      <c r="DP188" s="327">
        <f t="shared" si="283"/>
        <v>0</v>
      </c>
      <c r="DQ188" s="327">
        <f t="shared" si="283"/>
        <v>0</v>
      </c>
      <c r="DR188" s="327">
        <f t="shared" si="283"/>
        <v>0</v>
      </c>
      <c r="DS188" s="327">
        <f t="shared" si="283"/>
        <v>0</v>
      </c>
      <c r="DT188" s="327">
        <f t="shared" si="283"/>
        <v>0</v>
      </c>
      <c r="DU188" s="327">
        <f t="shared" si="283"/>
        <v>0</v>
      </c>
      <c r="DV188" s="327">
        <f t="shared" si="283"/>
        <v>0</v>
      </c>
      <c r="DW188" s="327">
        <f t="shared" si="283"/>
        <v>0</v>
      </c>
      <c r="DX188" s="327">
        <f t="shared" si="283"/>
        <v>0</v>
      </c>
      <c r="DY188" s="327">
        <f t="shared" si="283"/>
        <v>0</v>
      </c>
      <c r="DZ188" s="327">
        <f t="shared" si="283"/>
        <v>0</v>
      </c>
      <c r="EA188" s="327">
        <f t="shared" si="284"/>
        <v>0</v>
      </c>
      <c r="EB188" s="327">
        <f t="shared" si="284"/>
        <v>0.13999999999999999</v>
      </c>
      <c r="EC188" s="327">
        <f t="shared" si="284"/>
        <v>0.13999999999999999</v>
      </c>
      <c r="ED188" s="327">
        <f t="shared" si="284"/>
        <v>-1.0000000000000009E-2</v>
      </c>
      <c r="EE188" s="327">
        <f t="shared" si="284"/>
        <v>-1.0000000000000009E-2</v>
      </c>
      <c r="EF188" s="327">
        <f t="shared" si="284"/>
        <v>-1.0000000000000009E-2</v>
      </c>
      <c r="EG188" s="327">
        <f t="shared" si="284"/>
        <v>-1.0000000000000009E-2</v>
      </c>
      <c r="EH188" s="327">
        <f t="shared" si="284"/>
        <v>-1.0000000000000009E-2</v>
      </c>
      <c r="EI188" s="327">
        <f t="shared" si="284"/>
        <v>0.13999999999999999</v>
      </c>
      <c r="EJ188" s="327">
        <f t="shared" si="284"/>
        <v>0.13999999999999999</v>
      </c>
      <c r="EK188" s="327">
        <f t="shared" si="284"/>
        <v>0</v>
      </c>
      <c r="EL188" s="327">
        <f t="shared" si="284"/>
        <v>7.5</v>
      </c>
      <c r="EM188" s="327">
        <f t="shared" si="284"/>
        <v>7.5</v>
      </c>
      <c r="EN188" s="327">
        <f t="shared" si="284"/>
        <v>7.5</v>
      </c>
      <c r="EO188" s="327">
        <f t="shared" si="284"/>
        <v>7.5</v>
      </c>
      <c r="EP188" s="327">
        <f t="shared" si="284"/>
        <v>7.5</v>
      </c>
      <c r="EQ188" s="327">
        <f t="shared" si="284"/>
        <v>7.5</v>
      </c>
      <c r="ER188" s="327">
        <f t="shared" si="284"/>
        <v>7.5</v>
      </c>
      <c r="ES188" s="327">
        <f t="shared" si="284"/>
        <v>7.5</v>
      </c>
      <c r="ET188" s="327">
        <f t="shared" si="284"/>
        <v>7.5</v>
      </c>
      <c r="EU188" s="327">
        <f t="shared" si="284"/>
        <v>7.5</v>
      </c>
      <c r="EV188" s="327">
        <f t="shared" si="284"/>
        <v>7.5</v>
      </c>
      <c r="EW188" s="327">
        <f t="shared" si="284"/>
        <v>7.5</v>
      </c>
      <c r="EX188" s="327">
        <f t="shared" si="284"/>
        <v>7.5</v>
      </c>
      <c r="EY188" s="327">
        <f t="shared" si="284"/>
        <v>7.5</v>
      </c>
      <c r="EZ188" s="327">
        <f t="shared" si="284"/>
        <v>7.5</v>
      </c>
      <c r="FA188" s="327">
        <f t="shared" si="284"/>
        <v>7.5</v>
      </c>
      <c r="FB188" s="327">
        <f t="shared" si="284"/>
        <v>7.5</v>
      </c>
      <c r="FC188" s="327">
        <f t="shared" si="284"/>
        <v>7.5</v>
      </c>
      <c r="FD188" s="327">
        <f t="shared" si="284"/>
        <v>0</v>
      </c>
      <c r="FE188" s="327">
        <f t="shared" si="284"/>
        <v>0</v>
      </c>
      <c r="FF188" s="327">
        <f t="shared" si="284"/>
        <v>0</v>
      </c>
      <c r="FG188" s="327">
        <f t="shared" si="284"/>
        <v>0</v>
      </c>
      <c r="FH188" s="327">
        <f t="shared" si="284"/>
        <v>0</v>
      </c>
      <c r="FI188" s="327">
        <f t="shared" si="284"/>
        <v>0</v>
      </c>
      <c r="FJ188" s="327">
        <f t="shared" si="284"/>
        <v>0</v>
      </c>
      <c r="FK188" s="327">
        <f t="shared" si="284"/>
        <v>0</v>
      </c>
      <c r="FL188" s="327">
        <f t="shared" si="284"/>
        <v>0</v>
      </c>
      <c r="FM188" s="327">
        <f t="shared" si="284"/>
        <v>0</v>
      </c>
      <c r="FN188" s="327">
        <f t="shared" si="284"/>
        <v>0</v>
      </c>
      <c r="FO188" s="327">
        <f t="shared" si="284"/>
        <v>0</v>
      </c>
      <c r="FP188" s="327">
        <f t="shared" si="284"/>
        <v>0</v>
      </c>
      <c r="FQ188" s="327">
        <f t="shared" si="284"/>
        <v>0</v>
      </c>
      <c r="FR188" s="327">
        <f t="shared" si="284"/>
        <v>0</v>
      </c>
      <c r="FS188" s="327">
        <f t="shared" si="284"/>
        <v>0</v>
      </c>
      <c r="FT188" s="327">
        <f t="shared" si="284"/>
        <v>0</v>
      </c>
      <c r="FU188" s="327">
        <f t="shared" si="284"/>
        <v>0</v>
      </c>
      <c r="FV188" s="327">
        <f t="shared" si="284"/>
        <v>0</v>
      </c>
      <c r="FW188" s="327">
        <f t="shared" si="284"/>
        <v>0</v>
      </c>
      <c r="FX188" s="327">
        <f t="shared" si="284"/>
        <v>0</v>
      </c>
      <c r="FY188" s="327">
        <f t="shared" si="284"/>
        <v>0</v>
      </c>
      <c r="FZ188" s="327">
        <f t="shared" si="284"/>
        <v>0</v>
      </c>
      <c r="GA188" s="327">
        <f t="shared" si="284"/>
        <v>0</v>
      </c>
      <c r="GB188" s="327">
        <f t="shared" si="284"/>
        <v>0</v>
      </c>
      <c r="GC188" s="327">
        <f t="shared" si="284"/>
        <v>0</v>
      </c>
      <c r="GD188" s="327">
        <f t="shared" si="284"/>
        <v>0</v>
      </c>
      <c r="GE188" s="327">
        <f t="shared" si="284"/>
        <v>0</v>
      </c>
      <c r="GF188" s="327">
        <f t="shared" si="284"/>
        <v>0</v>
      </c>
      <c r="GG188" s="327">
        <f t="shared" si="284"/>
        <v>0</v>
      </c>
      <c r="GH188" s="327">
        <f t="shared" si="284"/>
        <v>0</v>
      </c>
      <c r="GI188" s="327">
        <f t="shared" si="284"/>
        <v>0</v>
      </c>
      <c r="GJ188" s="327">
        <f t="shared" si="284"/>
        <v>0</v>
      </c>
      <c r="GK188" s="327">
        <f t="shared" si="284"/>
        <v>0</v>
      </c>
      <c r="GL188" s="327">
        <f t="shared" si="284"/>
        <v>0</v>
      </c>
      <c r="GM188" s="327">
        <f t="shared" si="285"/>
        <v>0</v>
      </c>
      <c r="GN188" s="327">
        <f t="shared" si="285"/>
        <v>0</v>
      </c>
      <c r="GO188" s="327">
        <f t="shared" si="285"/>
        <v>0</v>
      </c>
      <c r="GP188" s="327">
        <f t="shared" si="285"/>
        <v>0</v>
      </c>
      <c r="GQ188" s="327">
        <f t="shared" si="285"/>
        <v>0</v>
      </c>
      <c r="GR188" s="327">
        <f t="shared" si="285"/>
        <v>0</v>
      </c>
      <c r="GS188" s="327">
        <f t="shared" si="285"/>
        <v>0</v>
      </c>
      <c r="GT188" s="327">
        <f t="shared" si="285"/>
        <v>0</v>
      </c>
      <c r="GU188" s="327">
        <f t="shared" si="285"/>
        <v>0</v>
      </c>
      <c r="GV188" s="327">
        <f t="shared" si="285"/>
        <v>0</v>
      </c>
      <c r="GW188" s="327">
        <f t="shared" si="285"/>
        <v>0</v>
      </c>
      <c r="GX188" s="327">
        <f t="shared" si="285"/>
        <v>0</v>
      </c>
      <c r="GY188" s="327">
        <f t="shared" si="285"/>
        <v>0</v>
      </c>
      <c r="GZ188" s="327">
        <f t="shared" si="285"/>
        <v>0</v>
      </c>
      <c r="HA188" s="327">
        <f t="shared" si="285"/>
        <v>0</v>
      </c>
      <c r="HB188" s="327">
        <f t="shared" si="285"/>
        <v>0</v>
      </c>
      <c r="HC188" s="327">
        <f t="shared" si="285"/>
        <v>0</v>
      </c>
      <c r="HD188" s="327">
        <f t="shared" si="285"/>
        <v>0</v>
      </c>
      <c r="HE188" s="327">
        <f t="shared" si="285"/>
        <v>0</v>
      </c>
      <c r="HF188" s="327">
        <f t="shared" si="285"/>
        <v>0</v>
      </c>
      <c r="HG188" s="327">
        <f t="shared" si="285"/>
        <v>0</v>
      </c>
      <c r="HH188" s="327">
        <f t="shared" si="285"/>
        <v>0</v>
      </c>
      <c r="HI188" s="327">
        <f t="shared" si="285"/>
        <v>0</v>
      </c>
      <c r="HJ188" s="327" t="e">
        <f t="shared" si="285"/>
        <v>#VALUE!</v>
      </c>
      <c r="HK188" s="327" t="e">
        <f t="shared" si="285"/>
        <v>#VALUE!</v>
      </c>
      <c r="HL188" s="327" t="e">
        <f t="shared" si="285"/>
        <v>#VALUE!</v>
      </c>
      <c r="HM188" s="327" t="e">
        <f t="shared" si="285"/>
        <v>#VALUE!</v>
      </c>
      <c r="HN188" s="327" t="e">
        <f t="shared" si="285"/>
        <v>#VALUE!</v>
      </c>
      <c r="HO188" s="327">
        <f t="shared" si="285"/>
        <v>-0.08</v>
      </c>
      <c r="HP188" s="327">
        <f t="shared" si="285"/>
        <v>-0.08</v>
      </c>
      <c r="HQ188" s="327">
        <f t="shared" si="285"/>
        <v>-0.08</v>
      </c>
      <c r="HR188" s="327">
        <f t="shared" si="285"/>
        <v>-0.08</v>
      </c>
      <c r="HS188" s="327">
        <f t="shared" si="285"/>
        <v>0</v>
      </c>
      <c r="HT188" s="327">
        <f t="shared" si="285"/>
        <v>0</v>
      </c>
      <c r="HU188" s="327">
        <f t="shared" si="285"/>
        <v>0</v>
      </c>
      <c r="HV188" s="327">
        <f t="shared" si="285"/>
        <v>0</v>
      </c>
      <c r="HW188" s="327">
        <f t="shared" si="285"/>
        <v>0</v>
      </c>
      <c r="HX188" s="327">
        <f t="shared" si="285"/>
        <v>0</v>
      </c>
      <c r="HY188" s="327">
        <f t="shared" si="285"/>
        <v>0</v>
      </c>
      <c r="HZ188" s="327">
        <f t="shared" si="285"/>
        <v>0</v>
      </c>
      <c r="IA188" s="327">
        <f t="shared" si="285"/>
        <v>-0.1</v>
      </c>
      <c r="IB188" s="327">
        <f t="shared" si="285"/>
        <v>-0.1</v>
      </c>
      <c r="IC188" s="327">
        <f t="shared" si="285"/>
        <v>-0.1</v>
      </c>
      <c r="ID188" s="327">
        <f t="shared" si="285"/>
        <v>-0.1</v>
      </c>
      <c r="IE188" s="327">
        <f t="shared" si="285"/>
        <v>-0.1</v>
      </c>
      <c r="IF188" s="327">
        <f t="shared" si="285"/>
        <v>0</v>
      </c>
      <c r="IG188" s="327">
        <f t="shared" si="285"/>
        <v>0</v>
      </c>
      <c r="IH188" s="327">
        <f t="shared" si="285"/>
        <v>0</v>
      </c>
      <c r="II188" s="327">
        <f t="shared" si="285"/>
        <v>0</v>
      </c>
      <c r="IJ188" s="327">
        <f t="shared" si="285"/>
        <v>0</v>
      </c>
      <c r="IK188" s="327">
        <f t="shared" si="285"/>
        <v>0</v>
      </c>
      <c r="IL188" s="327">
        <f t="shared" si="285"/>
        <v>0</v>
      </c>
      <c r="IM188" s="327">
        <f t="shared" si="285"/>
        <v>0</v>
      </c>
      <c r="IN188" s="327">
        <f t="shared" si="285"/>
        <v>0</v>
      </c>
      <c r="IO188" s="327">
        <f t="shared" si="285"/>
        <v>0</v>
      </c>
      <c r="IP188" s="327">
        <f t="shared" si="285"/>
        <v>0</v>
      </c>
      <c r="IQ188" s="327">
        <f t="shared" si="285"/>
        <v>0</v>
      </c>
      <c r="IR188" s="327">
        <f t="shared" si="285"/>
        <v>0</v>
      </c>
      <c r="IS188" s="327">
        <f t="shared" si="285"/>
        <v>0</v>
      </c>
      <c r="IT188" s="327">
        <f t="shared" si="285"/>
        <v>0</v>
      </c>
      <c r="IU188" s="327">
        <f t="shared" si="285"/>
        <v>0</v>
      </c>
      <c r="IV188" s="327">
        <f t="shared" si="285"/>
        <v>0</v>
      </c>
      <c r="IW188" s="327">
        <f t="shared" si="285"/>
        <v>0</v>
      </c>
      <c r="IX188" s="327">
        <f t="shared" si="285"/>
        <v>0</v>
      </c>
      <c r="IY188" s="327">
        <f t="shared" si="286"/>
        <v>0</v>
      </c>
      <c r="IZ188" s="327">
        <f t="shared" si="286"/>
        <v>0</v>
      </c>
      <c r="JA188" s="327" t="e">
        <f t="shared" si="286"/>
        <v>#VALUE!</v>
      </c>
      <c r="JB188" s="327" t="e">
        <f t="shared" si="286"/>
        <v>#VALUE!</v>
      </c>
      <c r="JC188" s="327" t="e">
        <f t="shared" si="286"/>
        <v>#VALUE!</v>
      </c>
      <c r="JD188" s="327" t="e">
        <f t="shared" si="286"/>
        <v>#VALUE!</v>
      </c>
      <c r="JE188" s="327" t="e">
        <f t="shared" si="286"/>
        <v>#VALUE!</v>
      </c>
      <c r="JF188" s="327" t="e">
        <f t="shared" si="286"/>
        <v>#VALUE!</v>
      </c>
      <c r="JG188" s="327" t="e">
        <f t="shared" si="286"/>
        <v>#VALUE!</v>
      </c>
      <c r="JH188" s="327" t="e">
        <f t="shared" si="286"/>
        <v>#VALUE!</v>
      </c>
      <c r="JI188" s="327" t="e">
        <f t="shared" si="286"/>
        <v>#VALUE!</v>
      </c>
      <c r="JJ188" s="327" t="e">
        <f t="shared" si="286"/>
        <v>#VALUE!</v>
      </c>
      <c r="JK188" s="327" t="e">
        <f t="shared" si="286"/>
        <v>#VALUE!</v>
      </c>
      <c r="JL188" s="327" t="e">
        <f t="shared" si="286"/>
        <v>#VALUE!</v>
      </c>
      <c r="JM188" s="327" t="e">
        <f t="shared" si="286"/>
        <v>#VALUE!</v>
      </c>
      <c r="JN188" s="327" t="e">
        <f t="shared" si="286"/>
        <v>#VALUE!</v>
      </c>
      <c r="JO188" s="327" t="e">
        <f t="shared" si="286"/>
        <v>#VALUE!</v>
      </c>
      <c r="JP188" s="327" t="e">
        <f t="shared" si="286"/>
        <v>#VALUE!</v>
      </c>
      <c r="JQ188" s="327" t="e">
        <f t="shared" si="286"/>
        <v>#VALUE!</v>
      </c>
      <c r="JR188" s="327" t="e">
        <f t="shared" si="286"/>
        <v>#VALUE!</v>
      </c>
      <c r="JS188" s="327" t="e">
        <f t="shared" si="286"/>
        <v>#VALUE!</v>
      </c>
      <c r="JT188" s="327" t="e">
        <f t="shared" si="286"/>
        <v>#VALUE!</v>
      </c>
      <c r="JU188" s="327" t="e">
        <f t="shared" si="286"/>
        <v>#VALUE!</v>
      </c>
      <c r="JV188" s="327" t="e">
        <f t="shared" si="286"/>
        <v>#VALUE!</v>
      </c>
      <c r="JW188" s="327" t="e">
        <f t="shared" si="286"/>
        <v>#VALUE!</v>
      </c>
      <c r="JX188" s="327" t="e">
        <f t="shared" si="286"/>
        <v>#VALUE!</v>
      </c>
      <c r="JY188" s="327" t="e">
        <f t="shared" si="286"/>
        <v>#VALUE!</v>
      </c>
      <c r="JZ188" s="327" t="e">
        <f t="shared" si="286"/>
        <v>#VALUE!</v>
      </c>
      <c r="KA188" s="327" t="e">
        <f t="shared" si="286"/>
        <v>#VALUE!</v>
      </c>
      <c r="KB188" s="327" t="e">
        <f t="shared" si="286"/>
        <v>#VALUE!</v>
      </c>
      <c r="KC188" s="327" t="e">
        <f t="shared" si="286"/>
        <v>#VALUE!</v>
      </c>
      <c r="KD188" s="327" t="e">
        <f t="shared" si="286"/>
        <v>#VALUE!</v>
      </c>
      <c r="KE188" s="327" t="e">
        <f t="shared" si="286"/>
        <v>#VALUE!</v>
      </c>
      <c r="KF188" s="327" t="e">
        <f t="shared" si="286"/>
        <v>#VALUE!</v>
      </c>
      <c r="KG188" s="327" t="e">
        <f t="shared" si="286"/>
        <v>#VALUE!</v>
      </c>
      <c r="KH188" s="327" t="e">
        <f t="shared" si="286"/>
        <v>#VALUE!</v>
      </c>
      <c r="KI188" s="327" t="e">
        <f t="shared" si="286"/>
        <v>#VALUE!</v>
      </c>
      <c r="KJ188" s="327" t="e">
        <f t="shared" si="286"/>
        <v>#VALUE!</v>
      </c>
      <c r="KK188" s="327" t="e">
        <f t="shared" si="286"/>
        <v>#VALUE!</v>
      </c>
      <c r="KL188" s="327" t="e">
        <f t="shared" si="286"/>
        <v>#VALUE!</v>
      </c>
      <c r="KM188" s="327" t="e">
        <f t="shared" si="286"/>
        <v>#VALUE!</v>
      </c>
      <c r="KN188" s="327" t="e">
        <f t="shared" si="286"/>
        <v>#VALUE!</v>
      </c>
      <c r="KO188" s="327" t="e">
        <f t="shared" si="286"/>
        <v>#VALUE!</v>
      </c>
      <c r="KP188" s="327" t="e">
        <f t="shared" si="286"/>
        <v>#VALUE!</v>
      </c>
      <c r="KQ188" s="327" t="e">
        <f t="shared" si="286"/>
        <v>#VALUE!</v>
      </c>
      <c r="KR188" s="327" t="e">
        <f t="shared" si="286"/>
        <v>#VALUE!</v>
      </c>
      <c r="KS188" s="327" t="e">
        <f t="shared" si="286"/>
        <v>#VALUE!</v>
      </c>
      <c r="KT188" s="327" t="e">
        <f t="shared" si="286"/>
        <v>#VALUE!</v>
      </c>
      <c r="KU188" s="327" t="e">
        <f t="shared" si="286"/>
        <v>#VALUE!</v>
      </c>
      <c r="KV188" s="327" t="e">
        <f t="shared" si="286"/>
        <v>#VALUE!</v>
      </c>
      <c r="KW188" s="327" t="e">
        <f t="shared" si="286"/>
        <v>#VALUE!</v>
      </c>
      <c r="KX188" s="327" t="e">
        <f t="shared" si="286"/>
        <v>#VALUE!</v>
      </c>
      <c r="KY188" s="327" t="e">
        <f t="shared" si="286"/>
        <v>#VALUE!</v>
      </c>
      <c r="KZ188" s="327" t="e">
        <f t="shared" si="286"/>
        <v>#VALUE!</v>
      </c>
      <c r="LA188" s="327" t="e">
        <f t="shared" si="286"/>
        <v>#VALUE!</v>
      </c>
      <c r="LB188" s="327" t="e">
        <f t="shared" si="286"/>
        <v>#VALUE!</v>
      </c>
      <c r="LC188" s="327" t="e">
        <f t="shared" si="286"/>
        <v>#VALUE!</v>
      </c>
      <c r="LD188" s="327" t="e">
        <f t="shared" si="286"/>
        <v>#VALUE!</v>
      </c>
      <c r="LE188" s="327" t="e">
        <f t="shared" si="286"/>
        <v>#VALUE!</v>
      </c>
      <c r="LF188" s="327" t="e">
        <f t="shared" si="286"/>
        <v>#VALUE!</v>
      </c>
      <c r="LG188" s="327" t="e">
        <f t="shared" si="286"/>
        <v>#VALUE!</v>
      </c>
      <c r="LH188" s="327" t="e">
        <f t="shared" si="286"/>
        <v>#VALUE!</v>
      </c>
      <c r="LI188" s="327" t="e">
        <f t="shared" si="286"/>
        <v>#VALUE!</v>
      </c>
      <c r="LJ188" s="327" t="e">
        <f t="shared" si="286"/>
        <v>#VALUE!</v>
      </c>
      <c r="LK188" s="327" t="e">
        <f t="shared" si="287"/>
        <v>#VALUE!</v>
      </c>
      <c r="LL188" s="327" t="e">
        <f t="shared" si="287"/>
        <v>#VALUE!</v>
      </c>
      <c r="LM188" s="327" t="e">
        <f t="shared" si="287"/>
        <v>#VALUE!</v>
      </c>
      <c r="LN188" s="327" t="e">
        <f t="shared" si="287"/>
        <v>#VALUE!</v>
      </c>
      <c r="LO188" s="327" t="e">
        <f t="shared" si="287"/>
        <v>#VALUE!</v>
      </c>
      <c r="LP188" s="327" t="e">
        <f t="shared" si="287"/>
        <v>#VALUE!</v>
      </c>
      <c r="LQ188" s="327" t="e">
        <f t="shared" si="287"/>
        <v>#VALUE!</v>
      </c>
      <c r="LR188" s="327" t="e">
        <f t="shared" si="287"/>
        <v>#VALUE!</v>
      </c>
      <c r="LS188" s="327" t="e">
        <f t="shared" si="287"/>
        <v>#VALUE!</v>
      </c>
      <c r="LT188" s="327" t="e">
        <f t="shared" si="287"/>
        <v>#VALUE!</v>
      </c>
      <c r="LU188" s="327" t="e">
        <f t="shared" si="287"/>
        <v>#VALUE!</v>
      </c>
      <c r="LV188" s="327" t="e">
        <f t="shared" si="287"/>
        <v>#VALUE!</v>
      </c>
      <c r="LW188" s="327" t="e">
        <f t="shared" si="287"/>
        <v>#VALUE!</v>
      </c>
      <c r="LX188" s="327" t="e">
        <f t="shared" si="287"/>
        <v>#VALUE!</v>
      </c>
      <c r="LY188" s="327" t="e">
        <f t="shared" si="287"/>
        <v>#VALUE!</v>
      </c>
      <c r="LZ188" s="327" t="e">
        <f t="shared" si="287"/>
        <v>#VALUE!</v>
      </c>
      <c r="MA188" s="327" t="e">
        <f t="shared" si="287"/>
        <v>#VALUE!</v>
      </c>
      <c r="MB188" s="327" t="e">
        <f t="shared" si="287"/>
        <v>#VALUE!</v>
      </c>
      <c r="MC188" s="327" t="e">
        <f t="shared" si="287"/>
        <v>#VALUE!</v>
      </c>
      <c r="MD188" s="327" t="e">
        <f t="shared" si="287"/>
        <v>#VALUE!</v>
      </c>
      <c r="ME188" s="327" t="e">
        <f t="shared" si="287"/>
        <v>#VALUE!</v>
      </c>
      <c r="MF188" s="327" t="e">
        <f t="shared" si="287"/>
        <v>#VALUE!</v>
      </c>
      <c r="MG188" s="327" t="e">
        <f t="shared" si="287"/>
        <v>#VALUE!</v>
      </c>
      <c r="MH188" s="327" t="e">
        <f t="shared" si="287"/>
        <v>#VALUE!</v>
      </c>
      <c r="MI188" s="327" t="e">
        <f t="shared" si="287"/>
        <v>#VALUE!</v>
      </c>
      <c r="MJ188" s="327" t="e">
        <f t="shared" si="287"/>
        <v>#VALUE!</v>
      </c>
      <c r="MK188" s="327" t="e">
        <f t="shared" si="287"/>
        <v>#VALUE!</v>
      </c>
      <c r="ML188" s="327" t="e">
        <f t="shared" si="287"/>
        <v>#VALUE!</v>
      </c>
      <c r="MM188" s="327" t="e">
        <f t="shared" si="287"/>
        <v>#VALUE!</v>
      </c>
      <c r="MN188" s="327" t="e">
        <f t="shared" si="287"/>
        <v>#VALUE!</v>
      </c>
      <c r="MO188" s="327" t="e">
        <f t="shared" si="287"/>
        <v>#VALUE!</v>
      </c>
      <c r="MP188" s="327" t="e">
        <f t="shared" si="287"/>
        <v>#VALUE!</v>
      </c>
      <c r="MQ188" s="327" t="e">
        <f t="shared" si="287"/>
        <v>#VALUE!</v>
      </c>
      <c r="MR188" s="327" t="e">
        <f t="shared" si="287"/>
        <v>#VALUE!</v>
      </c>
      <c r="MS188" s="327" t="e">
        <f t="shared" si="287"/>
        <v>#VALUE!</v>
      </c>
      <c r="MT188" s="327" t="e">
        <f t="shared" si="287"/>
        <v>#VALUE!</v>
      </c>
      <c r="MU188" s="327" t="e">
        <f t="shared" si="287"/>
        <v>#VALUE!</v>
      </c>
      <c r="MV188" s="327" t="e">
        <f t="shared" si="287"/>
        <v>#VALUE!</v>
      </c>
      <c r="MW188" s="327" t="e">
        <f t="shared" si="287"/>
        <v>#VALUE!</v>
      </c>
      <c r="MX188" s="327" t="e">
        <f t="shared" si="287"/>
        <v>#VALUE!</v>
      </c>
      <c r="MY188" s="327" t="e">
        <f t="shared" si="287"/>
        <v>#VALUE!</v>
      </c>
      <c r="MZ188" s="327" t="e">
        <f t="shared" si="287"/>
        <v>#VALUE!</v>
      </c>
      <c r="NA188" s="327" t="e">
        <f t="shared" si="287"/>
        <v>#VALUE!</v>
      </c>
      <c r="NB188" s="327" t="e">
        <f t="shared" si="287"/>
        <v>#VALUE!</v>
      </c>
      <c r="NC188" s="327" t="e">
        <f t="shared" si="287"/>
        <v>#VALUE!</v>
      </c>
      <c r="ND188" s="327" t="e">
        <f t="shared" si="287"/>
        <v>#VALUE!</v>
      </c>
      <c r="NE188" s="327" t="e">
        <f t="shared" si="287"/>
        <v>#VALUE!</v>
      </c>
      <c r="NF188" s="327" t="e">
        <f t="shared" si="287"/>
        <v>#VALUE!</v>
      </c>
      <c r="NG188" s="327" t="e">
        <f t="shared" si="287"/>
        <v>#VALUE!</v>
      </c>
      <c r="NH188" s="327" t="e">
        <f t="shared" si="287"/>
        <v>#VALUE!</v>
      </c>
      <c r="NI188" s="327" t="e">
        <f t="shared" si="287"/>
        <v>#VALUE!</v>
      </c>
      <c r="NJ188" s="327" t="e">
        <f t="shared" si="287"/>
        <v>#VALUE!</v>
      </c>
      <c r="NK188" s="327" t="e">
        <f t="shared" si="287"/>
        <v>#VALUE!</v>
      </c>
      <c r="NL188" s="327" t="e">
        <f t="shared" si="287"/>
        <v>#VALUE!</v>
      </c>
      <c r="NM188" s="327" t="e">
        <f t="shared" si="287"/>
        <v>#VALUE!</v>
      </c>
      <c r="NN188" s="327" t="e">
        <f t="shared" si="287"/>
        <v>#VALUE!</v>
      </c>
      <c r="NO188" s="327" t="e">
        <f t="shared" si="287"/>
        <v>#VALUE!</v>
      </c>
      <c r="NP188" s="327" t="e">
        <f t="shared" si="287"/>
        <v>#VALUE!</v>
      </c>
      <c r="NQ188" s="327" t="e">
        <f t="shared" si="287"/>
        <v>#VALUE!</v>
      </c>
      <c r="NR188" s="327" t="e">
        <f t="shared" si="287"/>
        <v>#VALUE!</v>
      </c>
      <c r="NS188" s="327" t="e">
        <f t="shared" si="287"/>
        <v>#VALUE!</v>
      </c>
      <c r="NT188" s="327" t="e">
        <f t="shared" si="287"/>
        <v>#VALUE!</v>
      </c>
      <c r="NU188" s="327" t="e">
        <f t="shared" si="287"/>
        <v>#VALUE!</v>
      </c>
      <c r="NV188" s="327" t="e">
        <f t="shared" si="287"/>
        <v>#VALUE!</v>
      </c>
      <c r="NW188" s="327" t="e">
        <f t="shared" si="288"/>
        <v>#VALUE!</v>
      </c>
      <c r="NX188" s="327" t="e">
        <f t="shared" si="288"/>
        <v>#VALUE!</v>
      </c>
      <c r="NY188" s="327" t="e">
        <f t="shared" si="288"/>
        <v>#VALUE!</v>
      </c>
      <c r="NZ188" s="327" t="e">
        <f t="shared" si="288"/>
        <v>#VALUE!</v>
      </c>
      <c r="OA188" s="327" t="e">
        <f t="shared" si="288"/>
        <v>#VALUE!</v>
      </c>
      <c r="OB188" s="327" t="e">
        <f t="shared" si="288"/>
        <v>#VALUE!</v>
      </c>
      <c r="OC188" s="327" t="e">
        <f t="shared" si="288"/>
        <v>#VALUE!</v>
      </c>
      <c r="OD188" s="327" t="e">
        <f t="shared" si="288"/>
        <v>#VALUE!</v>
      </c>
      <c r="OE188" s="327" t="e">
        <f t="shared" si="288"/>
        <v>#VALUE!</v>
      </c>
      <c r="OF188" s="327" t="e">
        <f t="shared" si="288"/>
        <v>#VALUE!</v>
      </c>
      <c r="OG188" s="327" t="e">
        <f t="shared" si="288"/>
        <v>#VALUE!</v>
      </c>
      <c r="OH188" s="327" t="e">
        <f t="shared" si="288"/>
        <v>#VALUE!</v>
      </c>
      <c r="OI188" s="327" t="e">
        <f t="shared" si="288"/>
        <v>#VALUE!</v>
      </c>
      <c r="OJ188" s="327" t="e">
        <f t="shared" si="288"/>
        <v>#VALUE!</v>
      </c>
      <c r="OK188" s="327" t="e">
        <f t="shared" si="288"/>
        <v>#VALUE!</v>
      </c>
      <c r="OL188" s="327" t="e">
        <f t="shared" si="288"/>
        <v>#VALUE!</v>
      </c>
      <c r="OM188" s="327" t="e">
        <f t="shared" si="288"/>
        <v>#VALUE!</v>
      </c>
      <c r="ON188" s="327" t="e">
        <f t="shared" si="288"/>
        <v>#VALUE!</v>
      </c>
      <c r="OO188" s="327" t="e">
        <f t="shared" si="288"/>
        <v>#VALUE!</v>
      </c>
      <c r="OP188" s="327" t="e">
        <f t="shared" si="288"/>
        <v>#VALUE!</v>
      </c>
      <c r="OQ188" s="327" t="e">
        <f t="shared" si="288"/>
        <v>#VALUE!</v>
      </c>
      <c r="OR188" s="327" t="e">
        <f t="shared" si="288"/>
        <v>#VALUE!</v>
      </c>
      <c r="OS188" s="327" t="e">
        <f t="shared" si="288"/>
        <v>#VALUE!</v>
      </c>
      <c r="OT188" s="327" t="e">
        <f t="shared" si="288"/>
        <v>#VALUE!</v>
      </c>
      <c r="OU188" s="327" t="e">
        <f t="shared" si="288"/>
        <v>#VALUE!</v>
      </c>
      <c r="OV188" s="327" t="e">
        <f t="shared" si="288"/>
        <v>#VALUE!</v>
      </c>
      <c r="OW188" s="327" t="e">
        <f t="shared" si="288"/>
        <v>#VALUE!</v>
      </c>
      <c r="OX188" s="327" t="e">
        <f t="shared" si="288"/>
        <v>#VALUE!</v>
      </c>
      <c r="OY188" s="327" t="e">
        <f t="shared" si="288"/>
        <v>#VALUE!</v>
      </c>
      <c r="OZ188" s="327" t="e">
        <f t="shared" si="288"/>
        <v>#VALUE!</v>
      </c>
      <c r="PA188" s="327" t="e">
        <f t="shared" si="288"/>
        <v>#VALUE!</v>
      </c>
      <c r="PB188" s="327" t="e">
        <f t="shared" si="288"/>
        <v>#VALUE!</v>
      </c>
      <c r="PC188" s="327" t="e">
        <f t="shared" si="288"/>
        <v>#VALUE!</v>
      </c>
      <c r="PD188" s="327" t="e">
        <f t="shared" si="288"/>
        <v>#VALUE!</v>
      </c>
      <c r="PE188" s="327" t="e">
        <f t="shared" si="288"/>
        <v>#VALUE!</v>
      </c>
      <c r="PF188" s="327" t="e">
        <f t="shared" si="288"/>
        <v>#VALUE!</v>
      </c>
      <c r="PG188" s="327" t="e">
        <f t="shared" si="288"/>
        <v>#VALUE!</v>
      </c>
      <c r="PH188" s="327" t="e">
        <f t="shared" si="288"/>
        <v>#VALUE!</v>
      </c>
      <c r="PI188" s="327" t="e">
        <f t="shared" si="288"/>
        <v>#VALUE!</v>
      </c>
      <c r="PJ188" s="327" t="e">
        <f t="shared" si="288"/>
        <v>#VALUE!</v>
      </c>
      <c r="PK188" s="327" t="e">
        <f t="shared" si="288"/>
        <v>#VALUE!</v>
      </c>
      <c r="PL188" s="327" t="e">
        <f t="shared" si="288"/>
        <v>#VALUE!</v>
      </c>
      <c r="PM188" s="327" t="e">
        <f t="shared" si="288"/>
        <v>#VALUE!</v>
      </c>
      <c r="PN188" s="327" t="e">
        <f t="shared" si="288"/>
        <v>#VALUE!</v>
      </c>
      <c r="PO188" s="327" t="e">
        <f t="shared" si="288"/>
        <v>#VALUE!</v>
      </c>
      <c r="PP188" s="327" t="e">
        <f t="shared" si="288"/>
        <v>#VALUE!</v>
      </c>
      <c r="PQ188" s="327" t="e">
        <f t="shared" si="288"/>
        <v>#VALUE!</v>
      </c>
      <c r="PR188" s="327" t="e">
        <f t="shared" si="288"/>
        <v>#VALUE!</v>
      </c>
      <c r="PS188" s="327" t="e">
        <f t="shared" si="288"/>
        <v>#VALUE!</v>
      </c>
      <c r="PT188" s="327" t="e">
        <f t="shared" si="288"/>
        <v>#VALUE!</v>
      </c>
      <c r="PU188" s="327" t="e">
        <f t="shared" si="288"/>
        <v>#VALUE!</v>
      </c>
      <c r="PV188" s="327" t="e">
        <f t="shared" si="288"/>
        <v>#VALUE!</v>
      </c>
      <c r="PW188" s="327" t="e">
        <f t="shared" si="288"/>
        <v>#VALUE!</v>
      </c>
      <c r="PX188" s="327" t="e">
        <f t="shared" si="288"/>
        <v>#VALUE!</v>
      </c>
      <c r="PY188" s="327" t="e">
        <f t="shared" si="288"/>
        <v>#VALUE!</v>
      </c>
      <c r="PZ188" s="327" t="e">
        <f t="shared" si="288"/>
        <v>#VALUE!</v>
      </c>
      <c r="QA188" s="327" t="e">
        <f t="shared" si="288"/>
        <v>#VALUE!</v>
      </c>
      <c r="QB188" s="327" t="e">
        <f t="shared" si="288"/>
        <v>#VALUE!</v>
      </c>
      <c r="QC188" s="327" t="e">
        <f t="shared" si="288"/>
        <v>#VALUE!</v>
      </c>
      <c r="QD188" s="327" t="e">
        <f t="shared" si="288"/>
        <v>#VALUE!</v>
      </c>
      <c r="QE188" s="327" t="e">
        <f t="shared" si="288"/>
        <v>#VALUE!</v>
      </c>
      <c r="QF188" s="327" t="e">
        <f t="shared" si="288"/>
        <v>#VALUE!</v>
      </c>
      <c r="QG188" s="327" t="e">
        <f t="shared" si="288"/>
        <v>#VALUE!</v>
      </c>
      <c r="QH188" s="327" t="e">
        <f t="shared" si="288"/>
        <v>#VALUE!</v>
      </c>
      <c r="QI188" s="327" t="e">
        <f t="shared" si="289"/>
        <v>#VALUE!</v>
      </c>
      <c r="QJ188" s="327" t="e">
        <f t="shared" si="289"/>
        <v>#VALUE!</v>
      </c>
      <c r="QK188" s="327" t="e">
        <f t="shared" si="289"/>
        <v>#VALUE!</v>
      </c>
      <c r="QL188" s="327" t="e">
        <f t="shared" si="289"/>
        <v>#VALUE!</v>
      </c>
      <c r="QM188" s="327" t="e">
        <f t="shared" si="289"/>
        <v>#VALUE!</v>
      </c>
      <c r="QN188" s="327" t="e">
        <f t="shared" si="289"/>
        <v>#VALUE!</v>
      </c>
      <c r="QO188" s="327" t="e">
        <f t="shared" si="289"/>
        <v>#VALUE!</v>
      </c>
      <c r="QP188" s="327" t="e">
        <f t="shared" si="289"/>
        <v>#VALUE!</v>
      </c>
      <c r="QQ188" s="327" t="e">
        <f t="shared" si="289"/>
        <v>#VALUE!</v>
      </c>
      <c r="QR188" s="327" t="e">
        <f t="shared" si="289"/>
        <v>#VALUE!</v>
      </c>
      <c r="QS188" s="327" t="e">
        <f t="shared" si="289"/>
        <v>#VALUE!</v>
      </c>
      <c r="QT188" s="327" t="e">
        <f t="shared" si="289"/>
        <v>#VALUE!</v>
      </c>
      <c r="QU188" s="327" t="e">
        <f t="shared" si="289"/>
        <v>#VALUE!</v>
      </c>
      <c r="QV188" s="327" t="e">
        <f t="shared" si="289"/>
        <v>#VALUE!</v>
      </c>
      <c r="QW188" s="327" t="e">
        <f t="shared" si="289"/>
        <v>#VALUE!</v>
      </c>
      <c r="QX188" s="327" t="e">
        <f t="shared" si="289"/>
        <v>#VALUE!</v>
      </c>
      <c r="QY188" s="327" t="e">
        <f t="shared" si="289"/>
        <v>#VALUE!</v>
      </c>
      <c r="QZ188" s="327" t="e">
        <f t="shared" si="289"/>
        <v>#VALUE!</v>
      </c>
      <c r="RA188" s="327" t="e">
        <f t="shared" si="289"/>
        <v>#VALUE!</v>
      </c>
      <c r="RB188" s="327" t="e">
        <f t="shared" si="289"/>
        <v>#VALUE!</v>
      </c>
      <c r="RC188" s="327" t="e">
        <f t="shared" si="289"/>
        <v>#VALUE!</v>
      </c>
      <c r="RD188" s="327" t="e">
        <f t="shared" si="289"/>
        <v>#VALUE!</v>
      </c>
      <c r="RE188" s="327" t="e">
        <f t="shared" si="289"/>
        <v>#VALUE!</v>
      </c>
      <c r="RF188" s="327" t="e">
        <f t="shared" si="289"/>
        <v>#VALUE!</v>
      </c>
      <c r="RG188" s="327" t="e">
        <f t="shared" si="289"/>
        <v>#VALUE!</v>
      </c>
      <c r="RH188" s="327" t="e">
        <f t="shared" si="289"/>
        <v>#VALUE!</v>
      </c>
      <c r="RI188" s="327" t="e">
        <f t="shared" si="289"/>
        <v>#VALUE!</v>
      </c>
      <c r="RJ188" s="327" t="e">
        <f t="shared" si="289"/>
        <v>#VALUE!</v>
      </c>
      <c r="RK188" s="327" t="e">
        <f t="shared" si="289"/>
        <v>#VALUE!</v>
      </c>
      <c r="RL188" s="327" t="e">
        <f t="shared" si="289"/>
        <v>#VALUE!</v>
      </c>
      <c r="RM188" s="327" t="e">
        <f t="shared" si="289"/>
        <v>#VALUE!</v>
      </c>
      <c r="RN188" s="327" t="e">
        <f t="shared" si="289"/>
        <v>#VALUE!</v>
      </c>
      <c r="RO188" s="327" t="e">
        <f t="shared" si="289"/>
        <v>#VALUE!</v>
      </c>
      <c r="RP188" s="327" t="e">
        <f t="shared" si="289"/>
        <v>#VALUE!</v>
      </c>
      <c r="RQ188" s="327" t="e">
        <f t="shared" si="289"/>
        <v>#VALUE!</v>
      </c>
      <c r="RR188" s="327" t="e">
        <f t="shared" si="289"/>
        <v>#VALUE!</v>
      </c>
      <c r="RS188" s="327" t="e">
        <f t="shared" si="289"/>
        <v>#VALUE!</v>
      </c>
      <c r="RT188" s="327" t="e">
        <f t="shared" si="289"/>
        <v>#VALUE!</v>
      </c>
      <c r="RU188" s="327" t="e">
        <f t="shared" si="289"/>
        <v>#VALUE!</v>
      </c>
      <c r="RV188" s="327" t="e">
        <f t="shared" si="289"/>
        <v>#VALUE!</v>
      </c>
      <c r="RW188" s="327" t="e">
        <f t="shared" si="289"/>
        <v>#VALUE!</v>
      </c>
      <c r="RX188" s="327" t="e">
        <f t="shared" si="289"/>
        <v>#VALUE!</v>
      </c>
      <c r="RY188" s="327" t="e">
        <f t="shared" si="289"/>
        <v>#VALUE!</v>
      </c>
      <c r="RZ188" s="327" t="e">
        <f t="shared" si="289"/>
        <v>#VALUE!</v>
      </c>
      <c r="SA188" s="327" t="e">
        <f t="shared" si="289"/>
        <v>#VALUE!</v>
      </c>
      <c r="SB188" s="327" t="e">
        <f t="shared" si="289"/>
        <v>#VALUE!</v>
      </c>
      <c r="SC188" s="327" t="e">
        <f t="shared" si="289"/>
        <v>#VALUE!</v>
      </c>
      <c r="SD188" s="327" t="e">
        <f t="shared" si="289"/>
        <v>#VALUE!</v>
      </c>
      <c r="SE188" s="327" t="e">
        <f t="shared" si="289"/>
        <v>#VALUE!</v>
      </c>
      <c r="SF188" s="327" t="e">
        <f t="shared" si="289"/>
        <v>#VALUE!</v>
      </c>
      <c r="SG188" s="327" t="e">
        <f t="shared" si="289"/>
        <v>#VALUE!</v>
      </c>
      <c r="SH188" s="327" t="e">
        <f t="shared" si="289"/>
        <v>#VALUE!</v>
      </c>
      <c r="SM188">
        <f>'GRR Data'!A184</f>
        <v>0</v>
      </c>
    </row>
    <row r="189" spans="1:507">
      <c r="B189" s="326" t="s">
        <v>402</v>
      </c>
      <c r="C189" s="327">
        <f>C187-C188</f>
        <v>42</v>
      </c>
      <c r="D189" s="327">
        <f t="shared" ref="D189:BO189" si="290">D187-D188</f>
        <v>0.28000000000000003</v>
      </c>
      <c r="E189" s="327">
        <f t="shared" si="290"/>
        <v>0.28000000000000003</v>
      </c>
      <c r="F189" s="327">
        <f t="shared" si="290"/>
        <v>0.28000000000000003</v>
      </c>
      <c r="G189" s="327">
        <f t="shared" si="290"/>
        <v>0.28000000000000003</v>
      </c>
      <c r="H189" s="327">
        <f t="shared" si="290"/>
        <v>0.28000000000000003</v>
      </c>
      <c r="I189" s="327">
        <f t="shared" si="290"/>
        <v>0.28000000000000003</v>
      </c>
      <c r="J189" s="327">
        <f t="shared" si="290"/>
        <v>0.28000000000000003</v>
      </c>
      <c r="K189" s="327">
        <f t="shared" si="290"/>
        <v>0.28000000000000003</v>
      </c>
      <c r="L189" s="327">
        <f t="shared" si="290"/>
        <v>0.28000000000000003</v>
      </c>
      <c r="M189" s="327">
        <f t="shared" si="290"/>
        <v>0.28000000000000003</v>
      </c>
      <c r="N189" s="327">
        <f t="shared" si="290"/>
        <v>0.28000000000000003</v>
      </c>
      <c r="O189" s="327">
        <f t="shared" si="290"/>
        <v>0.28000000000000003</v>
      </c>
      <c r="P189" s="327">
        <f t="shared" si="290"/>
        <v>0.28000000000000003</v>
      </c>
      <c r="Q189" s="327">
        <f t="shared" si="290"/>
        <v>0.28000000000000003</v>
      </c>
      <c r="R189" s="327">
        <f t="shared" si="290"/>
        <v>0.28000000000000003</v>
      </c>
      <c r="S189" s="327">
        <f t="shared" si="290"/>
        <v>0.28000000000000003</v>
      </c>
      <c r="T189" s="327">
        <f t="shared" si="290"/>
        <v>0.28000000000000003</v>
      </c>
      <c r="U189" s="327">
        <f t="shared" si="290"/>
        <v>0.28000000000000003</v>
      </c>
      <c r="V189" s="327">
        <f t="shared" si="290"/>
        <v>0.25</v>
      </c>
      <c r="W189" s="327">
        <f t="shared" si="290"/>
        <v>0.25</v>
      </c>
      <c r="X189" s="327">
        <f t="shared" si="290"/>
        <v>0.25</v>
      </c>
      <c r="Y189" s="327">
        <f t="shared" si="290"/>
        <v>0.25</v>
      </c>
      <c r="Z189" s="327">
        <f t="shared" si="290"/>
        <v>0.25</v>
      </c>
      <c r="AA189" s="327">
        <f t="shared" si="290"/>
        <v>0.25</v>
      </c>
      <c r="AB189" s="327">
        <f t="shared" si="290"/>
        <v>0.25</v>
      </c>
      <c r="AC189" s="327">
        <f t="shared" si="290"/>
        <v>0.25</v>
      </c>
      <c r="AD189" s="327">
        <f t="shared" si="290"/>
        <v>0.25</v>
      </c>
      <c r="AE189" s="327">
        <f t="shared" si="290"/>
        <v>0.25</v>
      </c>
      <c r="AF189" s="327">
        <f t="shared" si="290"/>
        <v>0.25</v>
      </c>
      <c r="AG189" s="327">
        <f t="shared" si="290"/>
        <v>0.25</v>
      </c>
      <c r="AH189" s="327">
        <f t="shared" si="290"/>
        <v>0.25</v>
      </c>
      <c r="AI189" s="327">
        <f t="shared" si="290"/>
        <v>0.25</v>
      </c>
      <c r="AJ189" s="327">
        <f t="shared" si="290"/>
        <v>0.25</v>
      </c>
      <c r="AK189" s="327">
        <f t="shared" si="290"/>
        <v>0.25</v>
      </c>
      <c r="AL189" s="327">
        <f t="shared" si="290"/>
        <v>0.25</v>
      </c>
      <c r="AM189" s="327">
        <f t="shared" si="290"/>
        <v>0.25</v>
      </c>
      <c r="AN189" s="327">
        <f t="shared" si="290"/>
        <v>0.39999999999997726</v>
      </c>
      <c r="AO189" s="327">
        <f t="shared" si="290"/>
        <v>0.39999999999997726</v>
      </c>
      <c r="AP189" s="327">
        <f t="shared" si="290"/>
        <v>0.39999999999997726</v>
      </c>
      <c r="AQ189" s="327">
        <f t="shared" si="290"/>
        <v>0.39999999999997726</v>
      </c>
      <c r="AR189" s="327">
        <f t="shared" si="290"/>
        <v>0.39999999999997726</v>
      </c>
      <c r="AS189" s="327">
        <f t="shared" si="290"/>
        <v>0.39999999999997726</v>
      </c>
      <c r="AT189" s="327">
        <f t="shared" si="290"/>
        <v>0.8</v>
      </c>
      <c r="AU189" s="327">
        <f t="shared" si="290"/>
        <v>0</v>
      </c>
      <c r="AV189" s="327">
        <f t="shared" si="290"/>
        <v>0</v>
      </c>
      <c r="AW189" s="327">
        <f t="shared" si="290"/>
        <v>0</v>
      </c>
      <c r="AX189" s="327">
        <f t="shared" si="290"/>
        <v>0</v>
      </c>
      <c r="AY189" s="327">
        <f t="shared" si="290"/>
        <v>0</v>
      </c>
      <c r="AZ189" s="327">
        <f t="shared" si="290"/>
        <v>0</v>
      </c>
      <c r="BA189" s="327">
        <f t="shared" si="290"/>
        <v>0</v>
      </c>
      <c r="BB189" s="327">
        <f t="shared" si="290"/>
        <v>0</v>
      </c>
      <c r="BC189" s="327">
        <f t="shared" si="290"/>
        <v>0</v>
      </c>
      <c r="BD189" s="327">
        <f t="shared" si="290"/>
        <v>0</v>
      </c>
      <c r="BE189" s="327">
        <f t="shared" si="290"/>
        <v>0</v>
      </c>
      <c r="BF189" s="327">
        <f t="shared" si="290"/>
        <v>0</v>
      </c>
      <c r="BG189" s="327">
        <f t="shared" si="290"/>
        <v>0</v>
      </c>
      <c r="BH189" s="327">
        <f t="shared" si="290"/>
        <v>0</v>
      </c>
      <c r="BI189" s="327">
        <f t="shared" si="290"/>
        <v>0</v>
      </c>
      <c r="BJ189" s="327">
        <f t="shared" si="290"/>
        <v>0.7</v>
      </c>
      <c r="BK189" s="327">
        <f t="shared" si="290"/>
        <v>0</v>
      </c>
      <c r="BL189" s="327">
        <f t="shared" si="290"/>
        <v>0</v>
      </c>
      <c r="BM189" s="327">
        <f t="shared" si="290"/>
        <v>0.23</v>
      </c>
      <c r="BN189" s="327">
        <f t="shared" si="290"/>
        <v>0.23</v>
      </c>
      <c r="BO189" s="327">
        <f t="shared" si="290"/>
        <v>0.23</v>
      </c>
      <c r="BP189" s="327">
        <f t="shared" ref="BP189:EA189" si="291">BP187-BP188</f>
        <v>0.23</v>
      </c>
      <c r="BQ189" s="327">
        <f t="shared" si="291"/>
        <v>0.4</v>
      </c>
      <c r="BR189" s="327">
        <f t="shared" si="291"/>
        <v>0</v>
      </c>
      <c r="BS189" s="327">
        <f t="shared" si="291"/>
        <v>0</v>
      </c>
      <c r="BT189" s="327">
        <f t="shared" si="291"/>
        <v>0.2</v>
      </c>
      <c r="BU189" s="327">
        <f t="shared" si="291"/>
        <v>0.2</v>
      </c>
      <c r="BV189" s="327">
        <f t="shared" si="291"/>
        <v>0.2</v>
      </c>
      <c r="BW189" s="327">
        <f t="shared" si="291"/>
        <v>0.2</v>
      </c>
      <c r="BX189" s="327">
        <f t="shared" si="291"/>
        <v>0.2</v>
      </c>
      <c r="BY189" s="327">
        <f t="shared" si="291"/>
        <v>0.2</v>
      </c>
      <c r="BZ189" s="327">
        <f t="shared" si="291"/>
        <v>0.2</v>
      </c>
      <c r="CA189" s="327">
        <f t="shared" si="291"/>
        <v>0.2</v>
      </c>
      <c r="CB189" s="327">
        <f t="shared" si="291"/>
        <v>0.2</v>
      </c>
      <c r="CC189" s="327">
        <f t="shared" si="291"/>
        <v>0.2</v>
      </c>
      <c r="CD189" s="327">
        <f t="shared" si="291"/>
        <v>0.2</v>
      </c>
      <c r="CE189" s="327">
        <f t="shared" si="291"/>
        <v>0.2</v>
      </c>
      <c r="CF189" s="327">
        <f t="shared" si="291"/>
        <v>0.2</v>
      </c>
      <c r="CG189" s="327">
        <f t="shared" si="291"/>
        <v>0.2</v>
      </c>
      <c r="CH189" s="327">
        <f t="shared" si="291"/>
        <v>0.2</v>
      </c>
      <c r="CI189" s="327">
        <f t="shared" si="291"/>
        <v>0.2</v>
      </c>
      <c r="CJ189" s="327">
        <f t="shared" si="291"/>
        <v>0.6</v>
      </c>
      <c r="CK189" s="327">
        <f t="shared" si="291"/>
        <v>0.6</v>
      </c>
      <c r="CL189" s="327">
        <f t="shared" si="291"/>
        <v>0.6</v>
      </c>
      <c r="CM189" s="327">
        <f t="shared" si="291"/>
        <v>0.6</v>
      </c>
      <c r="CN189" s="327">
        <f t="shared" si="291"/>
        <v>0.15</v>
      </c>
      <c r="CO189" s="327">
        <f t="shared" si="291"/>
        <v>0.15</v>
      </c>
      <c r="CP189" s="327">
        <f t="shared" si="291"/>
        <v>0.1</v>
      </c>
      <c r="CQ189" s="327">
        <f t="shared" si="291"/>
        <v>0.6</v>
      </c>
      <c r="CR189" s="327">
        <f t="shared" si="291"/>
        <v>0</v>
      </c>
      <c r="CS189" s="327">
        <f t="shared" si="291"/>
        <v>0.6</v>
      </c>
      <c r="CT189" s="327">
        <f t="shared" si="291"/>
        <v>0</v>
      </c>
      <c r="CU189" s="327">
        <f t="shared" si="291"/>
        <v>0.6</v>
      </c>
      <c r="CV189" s="327">
        <f t="shared" si="291"/>
        <v>0</v>
      </c>
      <c r="CW189" s="327">
        <f t="shared" si="291"/>
        <v>0.6</v>
      </c>
      <c r="CX189" s="327">
        <f t="shared" si="291"/>
        <v>0</v>
      </c>
      <c r="CY189" s="327">
        <f t="shared" si="291"/>
        <v>0.30000000000000004</v>
      </c>
      <c r="CZ189" s="327">
        <f t="shared" si="291"/>
        <v>0.30000000000000004</v>
      </c>
      <c r="DA189" s="327">
        <f t="shared" si="291"/>
        <v>0.30000000000000004</v>
      </c>
      <c r="DB189" s="327">
        <f t="shared" si="291"/>
        <v>0.30000000000000004</v>
      </c>
      <c r="DC189" s="327">
        <f t="shared" si="291"/>
        <v>0.30000000000000004</v>
      </c>
      <c r="DD189" s="327">
        <f t="shared" si="291"/>
        <v>0.30000000000000004</v>
      </c>
      <c r="DE189" s="327">
        <f t="shared" si="291"/>
        <v>0.3</v>
      </c>
      <c r="DF189" s="327">
        <f t="shared" si="291"/>
        <v>0.4</v>
      </c>
      <c r="DG189" s="327">
        <f t="shared" si="291"/>
        <v>0.4</v>
      </c>
      <c r="DH189" s="327">
        <f t="shared" si="291"/>
        <v>0.4</v>
      </c>
      <c r="DI189" s="327">
        <f t="shared" si="291"/>
        <v>0.3</v>
      </c>
      <c r="DJ189" s="327">
        <f t="shared" si="291"/>
        <v>0.2</v>
      </c>
      <c r="DK189" s="327">
        <f t="shared" si="291"/>
        <v>0.2</v>
      </c>
      <c r="DL189" s="327">
        <f t="shared" si="291"/>
        <v>0.2</v>
      </c>
      <c r="DM189" s="327">
        <f t="shared" si="291"/>
        <v>0.2</v>
      </c>
      <c r="DN189" s="327">
        <f t="shared" si="291"/>
        <v>0.2</v>
      </c>
      <c r="DO189" s="327">
        <f t="shared" si="291"/>
        <v>0.2</v>
      </c>
      <c r="DP189" s="327">
        <f t="shared" si="291"/>
        <v>0.2</v>
      </c>
      <c r="DQ189" s="327">
        <f t="shared" si="291"/>
        <v>0.2</v>
      </c>
      <c r="DR189" s="327">
        <f t="shared" si="291"/>
        <v>0.2</v>
      </c>
      <c r="DS189" s="327">
        <f t="shared" si="291"/>
        <v>0.2</v>
      </c>
      <c r="DT189" s="327">
        <f t="shared" si="291"/>
        <v>0.2</v>
      </c>
      <c r="DU189" s="327">
        <f t="shared" si="291"/>
        <v>0.2</v>
      </c>
      <c r="DV189" s="327">
        <f t="shared" si="291"/>
        <v>0.2</v>
      </c>
      <c r="DW189" s="327">
        <f t="shared" si="291"/>
        <v>0.2</v>
      </c>
      <c r="DX189" s="327">
        <f t="shared" si="291"/>
        <v>0.15</v>
      </c>
      <c r="DY189" s="327">
        <f t="shared" si="291"/>
        <v>0.15</v>
      </c>
      <c r="DZ189" s="327">
        <f t="shared" si="291"/>
        <v>0.15</v>
      </c>
      <c r="EA189" s="327">
        <f t="shared" si="291"/>
        <v>0.15</v>
      </c>
      <c r="EB189" s="327">
        <f t="shared" ref="EB189:GM189" si="292">EB187-EB188</f>
        <v>0.29999999999999993</v>
      </c>
      <c r="EC189" s="327">
        <f t="shared" si="292"/>
        <v>0.29999999999999993</v>
      </c>
      <c r="ED189" s="327">
        <f t="shared" si="292"/>
        <v>0.6</v>
      </c>
      <c r="EE189" s="327">
        <f t="shared" si="292"/>
        <v>0.6</v>
      </c>
      <c r="EF189" s="327">
        <f t="shared" si="292"/>
        <v>0.6</v>
      </c>
      <c r="EG189" s="327">
        <f t="shared" si="292"/>
        <v>0.6</v>
      </c>
      <c r="EH189" s="327">
        <f t="shared" si="292"/>
        <v>0.6</v>
      </c>
      <c r="EI189" s="327">
        <f t="shared" si="292"/>
        <v>0.29999999999999993</v>
      </c>
      <c r="EJ189" s="327">
        <f t="shared" si="292"/>
        <v>0.29999999999999993</v>
      </c>
      <c r="EK189" s="327">
        <f t="shared" si="292"/>
        <v>7.0000000000000007E-2</v>
      </c>
      <c r="EL189" s="327">
        <f t="shared" si="292"/>
        <v>0.59999999999999964</v>
      </c>
      <c r="EM189" s="327">
        <f t="shared" si="292"/>
        <v>0.59999999999999964</v>
      </c>
      <c r="EN189" s="327">
        <f t="shared" si="292"/>
        <v>0.59999999999999964</v>
      </c>
      <c r="EO189" s="327">
        <f t="shared" si="292"/>
        <v>0.59999999999999964</v>
      </c>
      <c r="EP189" s="327">
        <f t="shared" si="292"/>
        <v>0.59999999999999964</v>
      </c>
      <c r="EQ189" s="327">
        <f t="shared" si="292"/>
        <v>0.59999999999999964</v>
      </c>
      <c r="ER189" s="327">
        <f t="shared" si="292"/>
        <v>0.59999999999999964</v>
      </c>
      <c r="ES189" s="327">
        <f t="shared" si="292"/>
        <v>0.59999999999999964</v>
      </c>
      <c r="ET189" s="327">
        <f t="shared" si="292"/>
        <v>0.59999999999999964</v>
      </c>
      <c r="EU189" s="327">
        <f t="shared" si="292"/>
        <v>0.59999999999999964</v>
      </c>
      <c r="EV189" s="327">
        <f t="shared" si="292"/>
        <v>0.59999999999999964</v>
      </c>
      <c r="EW189" s="327">
        <f t="shared" si="292"/>
        <v>0.59999999999999964</v>
      </c>
      <c r="EX189" s="327">
        <f t="shared" si="292"/>
        <v>0.59999999999999964</v>
      </c>
      <c r="EY189" s="327">
        <f t="shared" si="292"/>
        <v>0.59999999999999964</v>
      </c>
      <c r="EZ189" s="327">
        <f t="shared" si="292"/>
        <v>0.59999999999999964</v>
      </c>
      <c r="FA189" s="327">
        <f t="shared" si="292"/>
        <v>0.59999999999999964</v>
      </c>
      <c r="FB189" s="327">
        <f t="shared" si="292"/>
        <v>0.59999999999999964</v>
      </c>
      <c r="FC189" s="327">
        <f t="shared" si="292"/>
        <v>0.59999999999999964</v>
      </c>
      <c r="FD189" s="327">
        <f t="shared" si="292"/>
        <v>0.6</v>
      </c>
      <c r="FE189" s="327">
        <f t="shared" si="292"/>
        <v>0</v>
      </c>
      <c r="FF189" s="327">
        <f t="shared" si="292"/>
        <v>0</v>
      </c>
      <c r="FG189" s="327">
        <f t="shared" si="292"/>
        <v>0</v>
      </c>
      <c r="FH189" s="327">
        <f t="shared" si="292"/>
        <v>0</v>
      </c>
      <c r="FI189" s="327">
        <f t="shared" si="292"/>
        <v>0</v>
      </c>
      <c r="FJ189" s="327">
        <f t="shared" si="292"/>
        <v>0</v>
      </c>
      <c r="FK189" s="327">
        <f t="shared" si="292"/>
        <v>0</v>
      </c>
      <c r="FL189" s="327">
        <f t="shared" si="292"/>
        <v>0</v>
      </c>
      <c r="FM189" s="327">
        <f t="shared" si="292"/>
        <v>0</v>
      </c>
      <c r="FN189" s="327">
        <f t="shared" si="292"/>
        <v>0</v>
      </c>
      <c r="FO189" s="327">
        <f t="shared" si="292"/>
        <v>0</v>
      </c>
      <c r="FP189" s="327">
        <f t="shared" si="292"/>
        <v>0</v>
      </c>
      <c r="FQ189" s="327">
        <f t="shared" si="292"/>
        <v>0</v>
      </c>
      <c r="FR189" s="327">
        <f t="shared" si="292"/>
        <v>0</v>
      </c>
      <c r="FS189" s="327">
        <f t="shared" si="292"/>
        <v>0</v>
      </c>
      <c r="FT189" s="327">
        <f t="shared" si="292"/>
        <v>0.6</v>
      </c>
      <c r="FU189" s="327">
        <f t="shared" si="292"/>
        <v>0</v>
      </c>
      <c r="FV189" s="327">
        <f t="shared" si="292"/>
        <v>0</v>
      </c>
      <c r="FW189" s="327">
        <f t="shared" si="292"/>
        <v>0</v>
      </c>
      <c r="FX189" s="327">
        <f t="shared" si="292"/>
        <v>0</v>
      </c>
      <c r="FY189" s="327">
        <f t="shared" si="292"/>
        <v>0</v>
      </c>
      <c r="FZ189" s="327">
        <f t="shared" si="292"/>
        <v>0</v>
      </c>
      <c r="GA189" s="327">
        <f t="shared" si="292"/>
        <v>0</v>
      </c>
      <c r="GB189" s="327">
        <f t="shared" si="292"/>
        <v>0</v>
      </c>
      <c r="GC189" s="327">
        <f t="shared" si="292"/>
        <v>0</v>
      </c>
      <c r="GD189" s="327">
        <f t="shared" si="292"/>
        <v>0</v>
      </c>
      <c r="GE189" s="327">
        <f t="shared" si="292"/>
        <v>0</v>
      </c>
      <c r="GF189" s="327">
        <f t="shared" si="292"/>
        <v>0</v>
      </c>
      <c r="GG189" s="327">
        <f t="shared" si="292"/>
        <v>0</v>
      </c>
      <c r="GH189" s="327">
        <f t="shared" si="292"/>
        <v>0</v>
      </c>
      <c r="GI189" s="327">
        <f t="shared" si="292"/>
        <v>0</v>
      </c>
      <c r="GJ189" s="327">
        <f t="shared" si="292"/>
        <v>0.6</v>
      </c>
      <c r="GK189" s="327">
        <f t="shared" si="292"/>
        <v>0</v>
      </c>
      <c r="GL189" s="327">
        <f t="shared" si="292"/>
        <v>0</v>
      </c>
      <c r="GM189" s="327">
        <f t="shared" si="292"/>
        <v>0</v>
      </c>
      <c r="GN189" s="327">
        <f t="shared" ref="GN189:IY189" si="293">GN187-GN188</f>
        <v>0</v>
      </c>
      <c r="GO189" s="327">
        <f t="shared" si="293"/>
        <v>0</v>
      </c>
      <c r="GP189" s="327">
        <f t="shared" si="293"/>
        <v>0</v>
      </c>
      <c r="GQ189" s="327">
        <f t="shared" si="293"/>
        <v>0</v>
      </c>
      <c r="GR189" s="327">
        <f t="shared" si="293"/>
        <v>0</v>
      </c>
      <c r="GS189" s="327">
        <f t="shared" si="293"/>
        <v>0</v>
      </c>
      <c r="GT189" s="327">
        <f t="shared" si="293"/>
        <v>0</v>
      </c>
      <c r="GU189" s="327">
        <f t="shared" si="293"/>
        <v>0</v>
      </c>
      <c r="GV189" s="327">
        <f t="shared" si="293"/>
        <v>0</v>
      </c>
      <c r="GW189" s="327">
        <f t="shared" si="293"/>
        <v>0</v>
      </c>
      <c r="GX189" s="327">
        <f t="shared" si="293"/>
        <v>0</v>
      </c>
      <c r="GY189" s="327">
        <f t="shared" si="293"/>
        <v>0</v>
      </c>
      <c r="GZ189" s="327">
        <f t="shared" si="293"/>
        <v>0</v>
      </c>
      <c r="HA189" s="327">
        <f t="shared" si="293"/>
        <v>0</v>
      </c>
      <c r="HB189" s="327">
        <f t="shared" si="293"/>
        <v>0</v>
      </c>
      <c r="HC189" s="327">
        <f t="shared" si="293"/>
        <v>0</v>
      </c>
      <c r="HD189" s="327">
        <f t="shared" si="293"/>
        <v>0</v>
      </c>
      <c r="HE189" s="327">
        <f t="shared" si="293"/>
        <v>0</v>
      </c>
      <c r="HF189" s="327">
        <f t="shared" si="293"/>
        <v>0</v>
      </c>
      <c r="HG189" s="327">
        <f t="shared" si="293"/>
        <v>0</v>
      </c>
      <c r="HH189" s="327">
        <f t="shared" si="293"/>
        <v>0</v>
      </c>
      <c r="HI189" s="327">
        <f t="shared" si="293"/>
        <v>0</v>
      </c>
      <c r="HJ189" s="327" t="e">
        <f t="shared" si="293"/>
        <v>#VALUE!</v>
      </c>
      <c r="HK189" s="327" t="e">
        <f t="shared" si="293"/>
        <v>#VALUE!</v>
      </c>
      <c r="HL189" s="327" t="e">
        <f t="shared" si="293"/>
        <v>#VALUE!</v>
      </c>
      <c r="HM189" s="327" t="e">
        <f t="shared" si="293"/>
        <v>#VALUE!</v>
      </c>
      <c r="HN189" s="327" t="e">
        <f t="shared" si="293"/>
        <v>#VALUE!</v>
      </c>
      <c r="HO189" s="327">
        <f t="shared" si="293"/>
        <v>0.16</v>
      </c>
      <c r="HP189" s="327">
        <f t="shared" si="293"/>
        <v>0.16</v>
      </c>
      <c r="HQ189" s="327">
        <f t="shared" si="293"/>
        <v>0.16</v>
      </c>
      <c r="HR189" s="327">
        <f t="shared" si="293"/>
        <v>0.16</v>
      </c>
      <c r="HS189" s="327">
        <f t="shared" si="293"/>
        <v>0.16</v>
      </c>
      <c r="HT189" s="327">
        <f t="shared" si="293"/>
        <v>0.16</v>
      </c>
      <c r="HU189" s="327">
        <f t="shared" si="293"/>
        <v>0.16</v>
      </c>
      <c r="HV189" s="327">
        <f t="shared" si="293"/>
        <v>0.16</v>
      </c>
      <c r="HW189" s="327">
        <f t="shared" si="293"/>
        <v>0.16</v>
      </c>
      <c r="HX189" s="327">
        <f t="shared" si="293"/>
        <v>0.16</v>
      </c>
      <c r="HY189" s="327">
        <f t="shared" si="293"/>
        <v>0.16</v>
      </c>
      <c r="HZ189" s="327">
        <f t="shared" si="293"/>
        <v>0.16</v>
      </c>
      <c r="IA189" s="327">
        <f t="shared" si="293"/>
        <v>0.23</v>
      </c>
      <c r="IB189" s="327">
        <f t="shared" si="293"/>
        <v>0.23</v>
      </c>
      <c r="IC189" s="327">
        <f t="shared" si="293"/>
        <v>0.23</v>
      </c>
      <c r="ID189" s="327">
        <f t="shared" si="293"/>
        <v>0.23</v>
      </c>
      <c r="IE189" s="327">
        <f t="shared" si="293"/>
        <v>0.23</v>
      </c>
      <c r="IF189" s="327">
        <f t="shared" si="293"/>
        <v>0.8</v>
      </c>
      <c r="IG189" s="327">
        <f t="shared" si="293"/>
        <v>0.8</v>
      </c>
      <c r="IH189" s="327">
        <f t="shared" si="293"/>
        <v>0.8</v>
      </c>
      <c r="II189" s="327">
        <f t="shared" si="293"/>
        <v>0.8</v>
      </c>
      <c r="IJ189" s="327">
        <f t="shared" si="293"/>
        <v>0.8</v>
      </c>
      <c r="IK189" s="327">
        <f t="shared" si="293"/>
        <v>0.8</v>
      </c>
      <c r="IL189" s="327">
        <f t="shared" si="293"/>
        <v>0.8</v>
      </c>
      <c r="IM189" s="327">
        <f t="shared" si="293"/>
        <v>0.8</v>
      </c>
      <c r="IN189" s="327">
        <f t="shared" si="293"/>
        <v>0</v>
      </c>
      <c r="IO189" s="327">
        <f t="shared" si="293"/>
        <v>0</v>
      </c>
      <c r="IP189" s="327">
        <f t="shared" si="293"/>
        <v>0</v>
      </c>
      <c r="IQ189" s="327">
        <f t="shared" si="293"/>
        <v>0</v>
      </c>
      <c r="IR189" s="327">
        <f t="shared" si="293"/>
        <v>0</v>
      </c>
      <c r="IS189" s="327">
        <f t="shared" si="293"/>
        <v>0</v>
      </c>
      <c r="IT189" s="327">
        <f t="shared" si="293"/>
        <v>0</v>
      </c>
      <c r="IU189" s="327">
        <f t="shared" si="293"/>
        <v>0</v>
      </c>
      <c r="IV189" s="327">
        <f t="shared" si="293"/>
        <v>0</v>
      </c>
      <c r="IW189" s="327">
        <f t="shared" si="293"/>
        <v>0</v>
      </c>
      <c r="IX189" s="327">
        <f t="shared" si="293"/>
        <v>0</v>
      </c>
      <c r="IY189" s="327">
        <f t="shared" si="293"/>
        <v>0</v>
      </c>
      <c r="IZ189" s="327">
        <f t="shared" ref="IZ189:LK189" si="294">IZ187-IZ188</f>
        <v>0</v>
      </c>
      <c r="JA189" s="327" t="e">
        <f t="shared" si="294"/>
        <v>#VALUE!</v>
      </c>
      <c r="JB189" s="327" t="e">
        <f t="shared" si="294"/>
        <v>#VALUE!</v>
      </c>
      <c r="JC189" s="327" t="e">
        <f t="shared" si="294"/>
        <v>#VALUE!</v>
      </c>
      <c r="JD189" s="327" t="e">
        <f t="shared" si="294"/>
        <v>#VALUE!</v>
      </c>
      <c r="JE189" s="327" t="e">
        <f t="shared" si="294"/>
        <v>#VALUE!</v>
      </c>
      <c r="JF189" s="327" t="e">
        <f t="shared" si="294"/>
        <v>#VALUE!</v>
      </c>
      <c r="JG189" s="327" t="e">
        <f t="shared" si="294"/>
        <v>#VALUE!</v>
      </c>
      <c r="JH189" s="327" t="e">
        <f t="shared" si="294"/>
        <v>#VALUE!</v>
      </c>
      <c r="JI189" s="327" t="e">
        <f t="shared" si="294"/>
        <v>#VALUE!</v>
      </c>
      <c r="JJ189" s="327" t="e">
        <f t="shared" si="294"/>
        <v>#VALUE!</v>
      </c>
      <c r="JK189" s="327" t="e">
        <f t="shared" si="294"/>
        <v>#VALUE!</v>
      </c>
      <c r="JL189" s="327" t="e">
        <f t="shared" si="294"/>
        <v>#VALUE!</v>
      </c>
      <c r="JM189" s="327" t="e">
        <f t="shared" si="294"/>
        <v>#VALUE!</v>
      </c>
      <c r="JN189" s="327" t="e">
        <f t="shared" si="294"/>
        <v>#VALUE!</v>
      </c>
      <c r="JO189" s="327" t="e">
        <f t="shared" si="294"/>
        <v>#VALUE!</v>
      </c>
      <c r="JP189" s="327" t="e">
        <f t="shared" si="294"/>
        <v>#VALUE!</v>
      </c>
      <c r="JQ189" s="327" t="e">
        <f t="shared" si="294"/>
        <v>#VALUE!</v>
      </c>
      <c r="JR189" s="327" t="e">
        <f t="shared" si="294"/>
        <v>#VALUE!</v>
      </c>
      <c r="JS189" s="327" t="e">
        <f t="shared" si="294"/>
        <v>#VALUE!</v>
      </c>
      <c r="JT189" s="327" t="e">
        <f t="shared" si="294"/>
        <v>#VALUE!</v>
      </c>
      <c r="JU189" s="327" t="e">
        <f t="shared" si="294"/>
        <v>#VALUE!</v>
      </c>
      <c r="JV189" s="327" t="e">
        <f t="shared" si="294"/>
        <v>#VALUE!</v>
      </c>
      <c r="JW189" s="327" t="e">
        <f t="shared" si="294"/>
        <v>#VALUE!</v>
      </c>
      <c r="JX189" s="327" t="e">
        <f t="shared" si="294"/>
        <v>#VALUE!</v>
      </c>
      <c r="JY189" s="327" t="e">
        <f t="shared" si="294"/>
        <v>#VALUE!</v>
      </c>
      <c r="JZ189" s="327" t="e">
        <f t="shared" si="294"/>
        <v>#VALUE!</v>
      </c>
      <c r="KA189" s="327" t="e">
        <f t="shared" si="294"/>
        <v>#VALUE!</v>
      </c>
      <c r="KB189" s="327" t="e">
        <f t="shared" si="294"/>
        <v>#VALUE!</v>
      </c>
      <c r="KC189" s="327" t="e">
        <f t="shared" si="294"/>
        <v>#VALUE!</v>
      </c>
      <c r="KD189" s="327" t="e">
        <f t="shared" si="294"/>
        <v>#VALUE!</v>
      </c>
      <c r="KE189" s="327" t="e">
        <f t="shared" si="294"/>
        <v>#VALUE!</v>
      </c>
      <c r="KF189" s="327" t="e">
        <f t="shared" si="294"/>
        <v>#VALUE!</v>
      </c>
      <c r="KG189" s="327" t="e">
        <f t="shared" si="294"/>
        <v>#VALUE!</v>
      </c>
      <c r="KH189" s="327" t="e">
        <f t="shared" si="294"/>
        <v>#VALUE!</v>
      </c>
      <c r="KI189" s="327" t="e">
        <f t="shared" si="294"/>
        <v>#VALUE!</v>
      </c>
      <c r="KJ189" s="327" t="e">
        <f t="shared" si="294"/>
        <v>#VALUE!</v>
      </c>
      <c r="KK189" s="327" t="e">
        <f t="shared" si="294"/>
        <v>#VALUE!</v>
      </c>
      <c r="KL189" s="327" t="e">
        <f t="shared" si="294"/>
        <v>#VALUE!</v>
      </c>
      <c r="KM189" s="327" t="e">
        <f t="shared" si="294"/>
        <v>#VALUE!</v>
      </c>
      <c r="KN189" s="327" t="e">
        <f t="shared" si="294"/>
        <v>#VALUE!</v>
      </c>
      <c r="KO189" s="327" t="e">
        <f t="shared" si="294"/>
        <v>#VALUE!</v>
      </c>
      <c r="KP189" s="327" t="e">
        <f t="shared" si="294"/>
        <v>#VALUE!</v>
      </c>
      <c r="KQ189" s="327" t="e">
        <f t="shared" si="294"/>
        <v>#VALUE!</v>
      </c>
      <c r="KR189" s="327" t="e">
        <f t="shared" si="294"/>
        <v>#VALUE!</v>
      </c>
      <c r="KS189" s="327" t="e">
        <f t="shared" si="294"/>
        <v>#VALUE!</v>
      </c>
      <c r="KT189" s="327" t="e">
        <f t="shared" si="294"/>
        <v>#VALUE!</v>
      </c>
      <c r="KU189" s="327" t="e">
        <f t="shared" si="294"/>
        <v>#VALUE!</v>
      </c>
      <c r="KV189" s="327" t="e">
        <f t="shared" si="294"/>
        <v>#VALUE!</v>
      </c>
      <c r="KW189" s="327" t="e">
        <f t="shared" si="294"/>
        <v>#VALUE!</v>
      </c>
      <c r="KX189" s="327" t="e">
        <f t="shared" si="294"/>
        <v>#VALUE!</v>
      </c>
      <c r="KY189" s="327" t="e">
        <f t="shared" si="294"/>
        <v>#VALUE!</v>
      </c>
      <c r="KZ189" s="327" t="e">
        <f t="shared" si="294"/>
        <v>#VALUE!</v>
      </c>
      <c r="LA189" s="327" t="e">
        <f t="shared" si="294"/>
        <v>#VALUE!</v>
      </c>
      <c r="LB189" s="327" t="e">
        <f t="shared" si="294"/>
        <v>#VALUE!</v>
      </c>
      <c r="LC189" s="327" t="e">
        <f t="shared" si="294"/>
        <v>#VALUE!</v>
      </c>
      <c r="LD189" s="327" t="e">
        <f t="shared" si="294"/>
        <v>#VALUE!</v>
      </c>
      <c r="LE189" s="327" t="e">
        <f t="shared" si="294"/>
        <v>#VALUE!</v>
      </c>
      <c r="LF189" s="327" t="e">
        <f t="shared" si="294"/>
        <v>#VALUE!</v>
      </c>
      <c r="LG189" s="327" t="e">
        <f t="shared" si="294"/>
        <v>#VALUE!</v>
      </c>
      <c r="LH189" s="327" t="e">
        <f t="shared" si="294"/>
        <v>#VALUE!</v>
      </c>
      <c r="LI189" s="327" t="e">
        <f t="shared" si="294"/>
        <v>#VALUE!</v>
      </c>
      <c r="LJ189" s="327" t="e">
        <f t="shared" si="294"/>
        <v>#VALUE!</v>
      </c>
      <c r="LK189" s="327" t="e">
        <f t="shared" si="294"/>
        <v>#VALUE!</v>
      </c>
      <c r="LL189" s="327" t="e">
        <f t="shared" ref="LL189:NW189" si="295">LL187-LL188</f>
        <v>#VALUE!</v>
      </c>
      <c r="LM189" s="327" t="e">
        <f t="shared" si="295"/>
        <v>#VALUE!</v>
      </c>
      <c r="LN189" s="327" t="e">
        <f t="shared" si="295"/>
        <v>#VALUE!</v>
      </c>
      <c r="LO189" s="327" t="e">
        <f t="shared" si="295"/>
        <v>#VALUE!</v>
      </c>
      <c r="LP189" s="327" t="e">
        <f t="shared" si="295"/>
        <v>#VALUE!</v>
      </c>
      <c r="LQ189" s="327" t="e">
        <f t="shared" si="295"/>
        <v>#VALUE!</v>
      </c>
      <c r="LR189" s="327" t="e">
        <f t="shared" si="295"/>
        <v>#VALUE!</v>
      </c>
      <c r="LS189" s="327" t="e">
        <f t="shared" si="295"/>
        <v>#VALUE!</v>
      </c>
      <c r="LT189" s="327" t="e">
        <f t="shared" si="295"/>
        <v>#VALUE!</v>
      </c>
      <c r="LU189" s="327" t="e">
        <f t="shared" si="295"/>
        <v>#VALUE!</v>
      </c>
      <c r="LV189" s="327" t="e">
        <f t="shared" si="295"/>
        <v>#VALUE!</v>
      </c>
      <c r="LW189" s="327" t="e">
        <f t="shared" si="295"/>
        <v>#VALUE!</v>
      </c>
      <c r="LX189" s="327" t="e">
        <f t="shared" si="295"/>
        <v>#VALUE!</v>
      </c>
      <c r="LY189" s="327" t="e">
        <f t="shared" si="295"/>
        <v>#VALUE!</v>
      </c>
      <c r="LZ189" s="327" t="e">
        <f t="shared" si="295"/>
        <v>#VALUE!</v>
      </c>
      <c r="MA189" s="327" t="e">
        <f t="shared" si="295"/>
        <v>#VALUE!</v>
      </c>
      <c r="MB189" s="327" t="e">
        <f t="shared" si="295"/>
        <v>#VALUE!</v>
      </c>
      <c r="MC189" s="327" t="e">
        <f t="shared" si="295"/>
        <v>#VALUE!</v>
      </c>
      <c r="MD189" s="327" t="e">
        <f t="shared" si="295"/>
        <v>#VALUE!</v>
      </c>
      <c r="ME189" s="327" t="e">
        <f t="shared" si="295"/>
        <v>#VALUE!</v>
      </c>
      <c r="MF189" s="327" t="e">
        <f t="shared" si="295"/>
        <v>#VALUE!</v>
      </c>
      <c r="MG189" s="327" t="e">
        <f t="shared" si="295"/>
        <v>#VALUE!</v>
      </c>
      <c r="MH189" s="327" t="e">
        <f t="shared" si="295"/>
        <v>#VALUE!</v>
      </c>
      <c r="MI189" s="327" t="e">
        <f t="shared" si="295"/>
        <v>#VALUE!</v>
      </c>
      <c r="MJ189" s="327" t="e">
        <f t="shared" si="295"/>
        <v>#VALUE!</v>
      </c>
      <c r="MK189" s="327" t="e">
        <f t="shared" si="295"/>
        <v>#VALUE!</v>
      </c>
      <c r="ML189" s="327" t="e">
        <f t="shared" si="295"/>
        <v>#VALUE!</v>
      </c>
      <c r="MM189" s="327" t="e">
        <f t="shared" si="295"/>
        <v>#VALUE!</v>
      </c>
      <c r="MN189" s="327" t="e">
        <f t="shared" si="295"/>
        <v>#VALUE!</v>
      </c>
      <c r="MO189" s="327" t="e">
        <f t="shared" si="295"/>
        <v>#VALUE!</v>
      </c>
      <c r="MP189" s="327" t="e">
        <f t="shared" si="295"/>
        <v>#VALUE!</v>
      </c>
      <c r="MQ189" s="327" t="e">
        <f t="shared" si="295"/>
        <v>#VALUE!</v>
      </c>
      <c r="MR189" s="327" t="e">
        <f t="shared" si="295"/>
        <v>#VALUE!</v>
      </c>
      <c r="MS189" s="327" t="e">
        <f t="shared" si="295"/>
        <v>#VALUE!</v>
      </c>
      <c r="MT189" s="327" t="e">
        <f t="shared" si="295"/>
        <v>#VALUE!</v>
      </c>
      <c r="MU189" s="327" t="e">
        <f t="shared" si="295"/>
        <v>#VALUE!</v>
      </c>
      <c r="MV189" s="327" t="e">
        <f t="shared" si="295"/>
        <v>#VALUE!</v>
      </c>
      <c r="MW189" s="327" t="e">
        <f t="shared" si="295"/>
        <v>#VALUE!</v>
      </c>
      <c r="MX189" s="327" t="e">
        <f t="shared" si="295"/>
        <v>#VALUE!</v>
      </c>
      <c r="MY189" s="327" t="e">
        <f t="shared" si="295"/>
        <v>#VALUE!</v>
      </c>
      <c r="MZ189" s="327" t="e">
        <f t="shared" si="295"/>
        <v>#VALUE!</v>
      </c>
      <c r="NA189" s="327" t="e">
        <f t="shared" si="295"/>
        <v>#VALUE!</v>
      </c>
      <c r="NB189" s="327" t="e">
        <f t="shared" si="295"/>
        <v>#VALUE!</v>
      </c>
      <c r="NC189" s="327" t="e">
        <f t="shared" si="295"/>
        <v>#VALUE!</v>
      </c>
      <c r="ND189" s="327" t="e">
        <f t="shared" si="295"/>
        <v>#VALUE!</v>
      </c>
      <c r="NE189" s="327" t="e">
        <f t="shared" si="295"/>
        <v>#VALUE!</v>
      </c>
      <c r="NF189" s="327" t="e">
        <f t="shared" si="295"/>
        <v>#VALUE!</v>
      </c>
      <c r="NG189" s="327" t="e">
        <f t="shared" si="295"/>
        <v>#VALUE!</v>
      </c>
      <c r="NH189" s="327" t="e">
        <f t="shared" si="295"/>
        <v>#VALUE!</v>
      </c>
      <c r="NI189" s="327" t="e">
        <f t="shared" si="295"/>
        <v>#VALUE!</v>
      </c>
      <c r="NJ189" s="327" t="e">
        <f t="shared" si="295"/>
        <v>#VALUE!</v>
      </c>
      <c r="NK189" s="327" t="e">
        <f t="shared" si="295"/>
        <v>#VALUE!</v>
      </c>
      <c r="NL189" s="327" t="e">
        <f t="shared" si="295"/>
        <v>#VALUE!</v>
      </c>
      <c r="NM189" s="327" t="e">
        <f t="shared" si="295"/>
        <v>#VALUE!</v>
      </c>
      <c r="NN189" s="327" t="e">
        <f t="shared" si="295"/>
        <v>#VALUE!</v>
      </c>
      <c r="NO189" s="327" t="e">
        <f t="shared" si="295"/>
        <v>#VALUE!</v>
      </c>
      <c r="NP189" s="327" t="e">
        <f t="shared" si="295"/>
        <v>#VALUE!</v>
      </c>
      <c r="NQ189" s="327" t="e">
        <f t="shared" si="295"/>
        <v>#VALUE!</v>
      </c>
      <c r="NR189" s="327" t="e">
        <f t="shared" si="295"/>
        <v>#VALUE!</v>
      </c>
      <c r="NS189" s="327" t="e">
        <f t="shared" si="295"/>
        <v>#VALUE!</v>
      </c>
      <c r="NT189" s="327" t="e">
        <f t="shared" si="295"/>
        <v>#VALUE!</v>
      </c>
      <c r="NU189" s="327" t="e">
        <f t="shared" si="295"/>
        <v>#VALUE!</v>
      </c>
      <c r="NV189" s="327" t="e">
        <f t="shared" si="295"/>
        <v>#VALUE!</v>
      </c>
      <c r="NW189" s="327" t="e">
        <f t="shared" si="295"/>
        <v>#VALUE!</v>
      </c>
      <c r="NX189" s="327" t="e">
        <f t="shared" ref="NX189:QI189" si="296">NX187-NX188</f>
        <v>#VALUE!</v>
      </c>
      <c r="NY189" s="327" t="e">
        <f t="shared" si="296"/>
        <v>#VALUE!</v>
      </c>
      <c r="NZ189" s="327" t="e">
        <f t="shared" si="296"/>
        <v>#VALUE!</v>
      </c>
      <c r="OA189" s="327" t="e">
        <f t="shared" si="296"/>
        <v>#VALUE!</v>
      </c>
      <c r="OB189" s="327" t="e">
        <f t="shared" si="296"/>
        <v>#VALUE!</v>
      </c>
      <c r="OC189" s="327" t="e">
        <f t="shared" si="296"/>
        <v>#VALUE!</v>
      </c>
      <c r="OD189" s="327" t="e">
        <f t="shared" si="296"/>
        <v>#VALUE!</v>
      </c>
      <c r="OE189" s="327" t="e">
        <f t="shared" si="296"/>
        <v>#VALUE!</v>
      </c>
      <c r="OF189" s="327" t="e">
        <f t="shared" si="296"/>
        <v>#VALUE!</v>
      </c>
      <c r="OG189" s="327" t="e">
        <f t="shared" si="296"/>
        <v>#VALUE!</v>
      </c>
      <c r="OH189" s="327" t="e">
        <f t="shared" si="296"/>
        <v>#VALUE!</v>
      </c>
      <c r="OI189" s="327" t="e">
        <f t="shared" si="296"/>
        <v>#VALUE!</v>
      </c>
      <c r="OJ189" s="327" t="e">
        <f t="shared" si="296"/>
        <v>#VALUE!</v>
      </c>
      <c r="OK189" s="327" t="e">
        <f t="shared" si="296"/>
        <v>#VALUE!</v>
      </c>
      <c r="OL189" s="327" t="e">
        <f t="shared" si="296"/>
        <v>#VALUE!</v>
      </c>
      <c r="OM189" s="327" t="e">
        <f t="shared" si="296"/>
        <v>#VALUE!</v>
      </c>
      <c r="ON189" s="327" t="e">
        <f t="shared" si="296"/>
        <v>#VALUE!</v>
      </c>
      <c r="OO189" s="327" t="e">
        <f t="shared" si="296"/>
        <v>#VALUE!</v>
      </c>
      <c r="OP189" s="327" t="e">
        <f t="shared" si="296"/>
        <v>#VALUE!</v>
      </c>
      <c r="OQ189" s="327" t="e">
        <f t="shared" si="296"/>
        <v>#VALUE!</v>
      </c>
      <c r="OR189" s="327" t="e">
        <f t="shared" si="296"/>
        <v>#VALUE!</v>
      </c>
      <c r="OS189" s="327" t="e">
        <f t="shared" si="296"/>
        <v>#VALUE!</v>
      </c>
      <c r="OT189" s="327" t="e">
        <f t="shared" si="296"/>
        <v>#VALUE!</v>
      </c>
      <c r="OU189" s="327" t="e">
        <f t="shared" si="296"/>
        <v>#VALUE!</v>
      </c>
      <c r="OV189" s="327" t="e">
        <f t="shared" si="296"/>
        <v>#VALUE!</v>
      </c>
      <c r="OW189" s="327" t="e">
        <f t="shared" si="296"/>
        <v>#VALUE!</v>
      </c>
      <c r="OX189" s="327" t="e">
        <f t="shared" si="296"/>
        <v>#VALUE!</v>
      </c>
      <c r="OY189" s="327" t="e">
        <f t="shared" si="296"/>
        <v>#VALUE!</v>
      </c>
      <c r="OZ189" s="327" t="e">
        <f t="shared" si="296"/>
        <v>#VALUE!</v>
      </c>
      <c r="PA189" s="327" t="e">
        <f t="shared" si="296"/>
        <v>#VALUE!</v>
      </c>
      <c r="PB189" s="327" t="e">
        <f t="shared" si="296"/>
        <v>#VALUE!</v>
      </c>
      <c r="PC189" s="327" t="e">
        <f t="shared" si="296"/>
        <v>#VALUE!</v>
      </c>
      <c r="PD189" s="327" t="e">
        <f t="shared" si="296"/>
        <v>#VALUE!</v>
      </c>
      <c r="PE189" s="327" t="e">
        <f t="shared" si="296"/>
        <v>#VALUE!</v>
      </c>
      <c r="PF189" s="327" t="e">
        <f t="shared" si="296"/>
        <v>#VALUE!</v>
      </c>
      <c r="PG189" s="327" t="e">
        <f t="shared" si="296"/>
        <v>#VALUE!</v>
      </c>
      <c r="PH189" s="327" t="e">
        <f t="shared" si="296"/>
        <v>#VALUE!</v>
      </c>
      <c r="PI189" s="327" t="e">
        <f t="shared" si="296"/>
        <v>#VALUE!</v>
      </c>
      <c r="PJ189" s="327" t="e">
        <f t="shared" si="296"/>
        <v>#VALUE!</v>
      </c>
      <c r="PK189" s="327" t="e">
        <f t="shared" si="296"/>
        <v>#VALUE!</v>
      </c>
      <c r="PL189" s="327" t="e">
        <f t="shared" si="296"/>
        <v>#VALUE!</v>
      </c>
      <c r="PM189" s="327" t="e">
        <f t="shared" si="296"/>
        <v>#VALUE!</v>
      </c>
      <c r="PN189" s="327" t="e">
        <f t="shared" si="296"/>
        <v>#VALUE!</v>
      </c>
      <c r="PO189" s="327" t="e">
        <f t="shared" si="296"/>
        <v>#VALUE!</v>
      </c>
      <c r="PP189" s="327" t="e">
        <f t="shared" si="296"/>
        <v>#VALUE!</v>
      </c>
      <c r="PQ189" s="327" t="e">
        <f t="shared" si="296"/>
        <v>#VALUE!</v>
      </c>
      <c r="PR189" s="327" t="e">
        <f t="shared" si="296"/>
        <v>#VALUE!</v>
      </c>
      <c r="PS189" s="327" t="e">
        <f t="shared" si="296"/>
        <v>#VALUE!</v>
      </c>
      <c r="PT189" s="327" t="e">
        <f t="shared" si="296"/>
        <v>#VALUE!</v>
      </c>
      <c r="PU189" s="327" t="e">
        <f t="shared" si="296"/>
        <v>#VALUE!</v>
      </c>
      <c r="PV189" s="327" t="e">
        <f t="shared" si="296"/>
        <v>#VALUE!</v>
      </c>
      <c r="PW189" s="327" t="e">
        <f t="shared" si="296"/>
        <v>#VALUE!</v>
      </c>
      <c r="PX189" s="327" t="e">
        <f t="shared" si="296"/>
        <v>#VALUE!</v>
      </c>
      <c r="PY189" s="327" t="e">
        <f t="shared" si="296"/>
        <v>#VALUE!</v>
      </c>
      <c r="PZ189" s="327" t="e">
        <f t="shared" si="296"/>
        <v>#VALUE!</v>
      </c>
      <c r="QA189" s="327" t="e">
        <f t="shared" si="296"/>
        <v>#VALUE!</v>
      </c>
      <c r="QB189" s="327" t="e">
        <f t="shared" si="296"/>
        <v>#VALUE!</v>
      </c>
      <c r="QC189" s="327" t="e">
        <f t="shared" si="296"/>
        <v>#VALUE!</v>
      </c>
      <c r="QD189" s="327" t="e">
        <f t="shared" si="296"/>
        <v>#VALUE!</v>
      </c>
      <c r="QE189" s="327" t="e">
        <f t="shared" si="296"/>
        <v>#VALUE!</v>
      </c>
      <c r="QF189" s="327" t="e">
        <f t="shared" si="296"/>
        <v>#VALUE!</v>
      </c>
      <c r="QG189" s="327" t="e">
        <f t="shared" si="296"/>
        <v>#VALUE!</v>
      </c>
      <c r="QH189" s="327" t="e">
        <f t="shared" si="296"/>
        <v>#VALUE!</v>
      </c>
      <c r="QI189" s="327" t="e">
        <f t="shared" si="296"/>
        <v>#VALUE!</v>
      </c>
      <c r="QJ189" s="327" t="e">
        <f t="shared" ref="QJ189:SH189" si="297">QJ187-QJ188</f>
        <v>#VALUE!</v>
      </c>
      <c r="QK189" s="327" t="e">
        <f t="shared" si="297"/>
        <v>#VALUE!</v>
      </c>
      <c r="QL189" s="327" t="e">
        <f t="shared" si="297"/>
        <v>#VALUE!</v>
      </c>
      <c r="QM189" s="327" t="e">
        <f t="shared" si="297"/>
        <v>#VALUE!</v>
      </c>
      <c r="QN189" s="327" t="e">
        <f t="shared" si="297"/>
        <v>#VALUE!</v>
      </c>
      <c r="QO189" s="327" t="e">
        <f t="shared" si="297"/>
        <v>#VALUE!</v>
      </c>
      <c r="QP189" s="327" t="e">
        <f t="shared" si="297"/>
        <v>#VALUE!</v>
      </c>
      <c r="QQ189" s="327" t="e">
        <f t="shared" si="297"/>
        <v>#VALUE!</v>
      </c>
      <c r="QR189" s="327" t="e">
        <f t="shared" si="297"/>
        <v>#VALUE!</v>
      </c>
      <c r="QS189" s="327" t="e">
        <f t="shared" si="297"/>
        <v>#VALUE!</v>
      </c>
      <c r="QT189" s="327" t="e">
        <f t="shared" si="297"/>
        <v>#VALUE!</v>
      </c>
      <c r="QU189" s="327" t="e">
        <f t="shared" si="297"/>
        <v>#VALUE!</v>
      </c>
      <c r="QV189" s="327" t="e">
        <f t="shared" si="297"/>
        <v>#VALUE!</v>
      </c>
      <c r="QW189" s="327" t="e">
        <f t="shared" si="297"/>
        <v>#VALUE!</v>
      </c>
      <c r="QX189" s="327" t="e">
        <f t="shared" si="297"/>
        <v>#VALUE!</v>
      </c>
      <c r="QY189" s="327" t="e">
        <f t="shared" si="297"/>
        <v>#VALUE!</v>
      </c>
      <c r="QZ189" s="327" t="e">
        <f t="shared" si="297"/>
        <v>#VALUE!</v>
      </c>
      <c r="RA189" s="327" t="e">
        <f t="shared" si="297"/>
        <v>#VALUE!</v>
      </c>
      <c r="RB189" s="327" t="e">
        <f t="shared" si="297"/>
        <v>#VALUE!</v>
      </c>
      <c r="RC189" s="327" t="e">
        <f t="shared" si="297"/>
        <v>#VALUE!</v>
      </c>
      <c r="RD189" s="327" t="e">
        <f t="shared" si="297"/>
        <v>#VALUE!</v>
      </c>
      <c r="RE189" s="327" t="e">
        <f t="shared" si="297"/>
        <v>#VALUE!</v>
      </c>
      <c r="RF189" s="327" t="e">
        <f t="shared" si="297"/>
        <v>#VALUE!</v>
      </c>
      <c r="RG189" s="327" t="e">
        <f t="shared" si="297"/>
        <v>#VALUE!</v>
      </c>
      <c r="RH189" s="327" t="e">
        <f t="shared" si="297"/>
        <v>#VALUE!</v>
      </c>
      <c r="RI189" s="327" t="e">
        <f t="shared" si="297"/>
        <v>#VALUE!</v>
      </c>
      <c r="RJ189" s="327" t="e">
        <f t="shared" si="297"/>
        <v>#VALUE!</v>
      </c>
      <c r="RK189" s="327" t="e">
        <f t="shared" si="297"/>
        <v>#VALUE!</v>
      </c>
      <c r="RL189" s="327" t="e">
        <f t="shared" si="297"/>
        <v>#VALUE!</v>
      </c>
      <c r="RM189" s="327" t="e">
        <f t="shared" si="297"/>
        <v>#VALUE!</v>
      </c>
      <c r="RN189" s="327" t="e">
        <f t="shared" si="297"/>
        <v>#VALUE!</v>
      </c>
      <c r="RO189" s="327" t="e">
        <f t="shared" si="297"/>
        <v>#VALUE!</v>
      </c>
      <c r="RP189" s="327" t="e">
        <f t="shared" si="297"/>
        <v>#VALUE!</v>
      </c>
      <c r="RQ189" s="327" t="e">
        <f t="shared" si="297"/>
        <v>#VALUE!</v>
      </c>
      <c r="RR189" s="327" t="e">
        <f t="shared" si="297"/>
        <v>#VALUE!</v>
      </c>
      <c r="RS189" s="327" t="e">
        <f t="shared" si="297"/>
        <v>#VALUE!</v>
      </c>
      <c r="RT189" s="327" t="e">
        <f t="shared" si="297"/>
        <v>#VALUE!</v>
      </c>
      <c r="RU189" s="327" t="e">
        <f t="shared" si="297"/>
        <v>#VALUE!</v>
      </c>
      <c r="RV189" s="327" t="e">
        <f t="shared" si="297"/>
        <v>#VALUE!</v>
      </c>
      <c r="RW189" s="327" t="e">
        <f t="shared" si="297"/>
        <v>#VALUE!</v>
      </c>
      <c r="RX189" s="327" t="e">
        <f t="shared" si="297"/>
        <v>#VALUE!</v>
      </c>
      <c r="RY189" s="327" t="e">
        <f t="shared" si="297"/>
        <v>#VALUE!</v>
      </c>
      <c r="RZ189" s="327" t="e">
        <f t="shared" si="297"/>
        <v>#VALUE!</v>
      </c>
      <c r="SA189" s="327" t="e">
        <f t="shared" si="297"/>
        <v>#VALUE!</v>
      </c>
      <c r="SB189" s="327" t="e">
        <f t="shared" si="297"/>
        <v>#VALUE!</v>
      </c>
      <c r="SC189" s="327" t="e">
        <f t="shared" si="297"/>
        <v>#VALUE!</v>
      </c>
      <c r="SD189" s="327" t="e">
        <f t="shared" si="297"/>
        <v>#VALUE!</v>
      </c>
      <c r="SE189" s="327" t="e">
        <f t="shared" si="297"/>
        <v>#VALUE!</v>
      </c>
      <c r="SF189" s="327" t="e">
        <f t="shared" si="297"/>
        <v>#VALUE!</v>
      </c>
      <c r="SG189" s="327" t="e">
        <f t="shared" si="297"/>
        <v>#VALUE!</v>
      </c>
      <c r="SH189" s="327" t="e">
        <f t="shared" si="297"/>
        <v>#VALUE!</v>
      </c>
      <c r="SM189">
        <f>'GRR Data'!A185</f>
        <v>0</v>
      </c>
    </row>
    <row r="190" spans="1:507">
      <c r="B190" s="326" t="s">
        <v>403</v>
      </c>
      <c r="C190" s="327">
        <f>C189/2</f>
        <v>21</v>
      </c>
      <c r="D190" s="327">
        <f t="shared" ref="D190:BO190" si="298">D189/2</f>
        <v>0.14000000000000001</v>
      </c>
      <c r="E190" s="327">
        <f t="shared" si="298"/>
        <v>0.14000000000000001</v>
      </c>
      <c r="F190" s="327">
        <f t="shared" si="298"/>
        <v>0.14000000000000001</v>
      </c>
      <c r="G190" s="327">
        <f t="shared" si="298"/>
        <v>0.14000000000000001</v>
      </c>
      <c r="H190" s="327">
        <f t="shared" si="298"/>
        <v>0.14000000000000001</v>
      </c>
      <c r="I190" s="327">
        <f t="shared" si="298"/>
        <v>0.14000000000000001</v>
      </c>
      <c r="J190" s="327">
        <f t="shared" si="298"/>
        <v>0.14000000000000001</v>
      </c>
      <c r="K190" s="327">
        <f t="shared" si="298"/>
        <v>0.14000000000000001</v>
      </c>
      <c r="L190" s="327">
        <f t="shared" si="298"/>
        <v>0.14000000000000001</v>
      </c>
      <c r="M190" s="327">
        <f t="shared" si="298"/>
        <v>0.14000000000000001</v>
      </c>
      <c r="N190" s="327">
        <f t="shared" si="298"/>
        <v>0.14000000000000001</v>
      </c>
      <c r="O190" s="327">
        <f t="shared" si="298"/>
        <v>0.14000000000000001</v>
      </c>
      <c r="P190" s="327">
        <f t="shared" si="298"/>
        <v>0.14000000000000001</v>
      </c>
      <c r="Q190" s="327">
        <f t="shared" si="298"/>
        <v>0.14000000000000001</v>
      </c>
      <c r="R190" s="327">
        <f t="shared" si="298"/>
        <v>0.14000000000000001</v>
      </c>
      <c r="S190" s="327">
        <f t="shared" si="298"/>
        <v>0.14000000000000001</v>
      </c>
      <c r="T190" s="327">
        <f t="shared" si="298"/>
        <v>0.14000000000000001</v>
      </c>
      <c r="U190" s="327">
        <f t="shared" si="298"/>
        <v>0.14000000000000001</v>
      </c>
      <c r="V190" s="327">
        <f t="shared" si="298"/>
        <v>0.125</v>
      </c>
      <c r="W190" s="327">
        <f t="shared" si="298"/>
        <v>0.125</v>
      </c>
      <c r="X190" s="327">
        <f t="shared" si="298"/>
        <v>0.125</v>
      </c>
      <c r="Y190" s="327">
        <f t="shared" si="298"/>
        <v>0.125</v>
      </c>
      <c r="Z190" s="327">
        <f t="shared" si="298"/>
        <v>0.125</v>
      </c>
      <c r="AA190" s="327">
        <f t="shared" si="298"/>
        <v>0.125</v>
      </c>
      <c r="AB190" s="327">
        <f t="shared" si="298"/>
        <v>0.125</v>
      </c>
      <c r="AC190" s="327">
        <f t="shared" si="298"/>
        <v>0.125</v>
      </c>
      <c r="AD190" s="327">
        <f t="shared" si="298"/>
        <v>0.125</v>
      </c>
      <c r="AE190" s="327">
        <f t="shared" si="298"/>
        <v>0.125</v>
      </c>
      <c r="AF190" s="327">
        <f t="shared" si="298"/>
        <v>0.125</v>
      </c>
      <c r="AG190" s="327">
        <f t="shared" si="298"/>
        <v>0.125</v>
      </c>
      <c r="AH190" s="327">
        <f t="shared" si="298"/>
        <v>0.125</v>
      </c>
      <c r="AI190" s="327">
        <f t="shared" si="298"/>
        <v>0.125</v>
      </c>
      <c r="AJ190" s="327">
        <f t="shared" si="298"/>
        <v>0.125</v>
      </c>
      <c r="AK190" s="327">
        <f t="shared" si="298"/>
        <v>0.125</v>
      </c>
      <c r="AL190" s="327">
        <f t="shared" si="298"/>
        <v>0.125</v>
      </c>
      <c r="AM190" s="327">
        <f t="shared" si="298"/>
        <v>0.125</v>
      </c>
      <c r="AN190" s="327">
        <f t="shared" si="298"/>
        <v>0.19999999999998863</v>
      </c>
      <c r="AO190" s="327">
        <f t="shared" si="298"/>
        <v>0.19999999999998863</v>
      </c>
      <c r="AP190" s="327">
        <f t="shared" si="298"/>
        <v>0.19999999999998863</v>
      </c>
      <c r="AQ190" s="327">
        <f t="shared" si="298"/>
        <v>0.19999999999998863</v>
      </c>
      <c r="AR190" s="327">
        <f t="shared" si="298"/>
        <v>0.19999999999998863</v>
      </c>
      <c r="AS190" s="327">
        <f t="shared" si="298"/>
        <v>0.19999999999998863</v>
      </c>
      <c r="AT190" s="327">
        <f t="shared" si="298"/>
        <v>0.4</v>
      </c>
      <c r="AU190" s="327">
        <f t="shared" si="298"/>
        <v>0</v>
      </c>
      <c r="AV190" s="327">
        <f t="shared" si="298"/>
        <v>0</v>
      </c>
      <c r="AW190" s="327">
        <f t="shared" si="298"/>
        <v>0</v>
      </c>
      <c r="AX190" s="327">
        <f t="shared" si="298"/>
        <v>0</v>
      </c>
      <c r="AY190" s="327">
        <f t="shared" si="298"/>
        <v>0</v>
      </c>
      <c r="AZ190" s="327">
        <f t="shared" si="298"/>
        <v>0</v>
      </c>
      <c r="BA190" s="327">
        <f t="shared" si="298"/>
        <v>0</v>
      </c>
      <c r="BB190" s="327">
        <f t="shared" si="298"/>
        <v>0</v>
      </c>
      <c r="BC190" s="327">
        <f t="shared" si="298"/>
        <v>0</v>
      </c>
      <c r="BD190" s="327">
        <f t="shared" si="298"/>
        <v>0</v>
      </c>
      <c r="BE190" s="327">
        <f t="shared" si="298"/>
        <v>0</v>
      </c>
      <c r="BF190" s="327">
        <f t="shared" si="298"/>
        <v>0</v>
      </c>
      <c r="BG190" s="327">
        <f t="shared" si="298"/>
        <v>0</v>
      </c>
      <c r="BH190" s="327">
        <f t="shared" si="298"/>
        <v>0</v>
      </c>
      <c r="BI190" s="327">
        <f t="shared" si="298"/>
        <v>0</v>
      </c>
      <c r="BJ190" s="327">
        <f t="shared" si="298"/>
        <v>0.35</v>
      </c>
      <c r="BK190" s="327">
        <f t="shared" si="298"/>
        <v>0</v>
      </c>
      <c r="BL190" s="327">
        <f t="shared" si="298"/>
        <v>0</v>
      </c>
      <c r="BM190" s="327">
        <f t="shared" si="298"/>
        <v>0.115</v>
      </c>
      <c r="BN190" s="327">
        <f t="shared" si="298"/>
        <v>0.115</v>
      </c>
      <c r="BO190" s="327">
        <f t="shared" si="298"/>
        <v>0.115</v>
      </c>
      <c r="BP190" s="327">
        <f t="shared" ref="BP190:EA190" si="299">BP189/2</f>
        <v>0.115</v>
      </c>
      <c r="BQ190" s="327">
        <f t="shared" si="299"/>
        <v>0.2</v>
      </c>
      <c r="BR190" s="327">
        <f t="shared" si="299"/>
        <v>0</v>
      </c>
      <c r="BS190" s="327">
        <f t="shared" si="299"/>
        <v>0</v>
      </c>
      <c r="BT190" s="327">
        <f t="shared" si="299"/>
        <v>0.1</v>
      </c>
      <c r="BU190" s="327">
        <f t="shared" si="299"/>
        <v>0.1</v>
      </c>
      <c r="BV190" s="327">
        <f t="shared" si="299"/>
        <v>0.1</v>
      </c>
      <c r="BW190" s="327">
        <f t="shared" si="299"/>
        <v>0.1</v>
      </c>
      <c r="BX190" s="327">
        <f t="shared" si="299"/>
        <v>0.1</v>
      </c>
      <c r="BY190" s="327">
        <f t="shared" si="299"/>
        <v>0.1</v>
      </c>
      <c r="BZ190" s="327">
        <f t="shared" si="299"/>
        <v>0.1</v>
      </c>
      <c r="CA190" s="327">
        <f t="shared" si="299"/>
        <v>0.1</v>
      </c>
      <c r="CB190" s="327">
        <f t="shared" si="299"/>
        <v>0.1</v>
      </c>
      <c r="CC190" s="327">
        <f t="shared" si="299"/>
        <v>0.1</v>
      </c>
      <c r="CD190" s="327">
        <f t="shared" si="299"/>
        <v>0.1</v>
      </c>
      <c r="CE190" s="327">
        <f t="shared" si="299"/>
        <v>0.1</v>
      </c>
      <c r="CF190" s="327">
        <f t="shared" si="299"/>
        <v>0.1</v>
      </c>
      <c r="CG190" s="327">
        <f t="shared" si="299"/>
        <v>0.1</v>
      </c>
      <c r="CH190" s="327">
        <f t="shared" si="299"/>
        <v>0.1</v>
      </c>
      <c r="CI190" s="327">
        <f t="shared" si="299"/>
        <v>0.1</v>
      </c>
      <c r="CJ190" s="327">
        <f t="shared" si="299"/>
        <v>0.3</v>
      </c>
      <c r="CK190" s="327">
        <f t="shared" si="299"/>
        <v>0.3</v>
      </c>
      <c r="CL190" s="327">
        <f t="shared" si="299"/>
        <v>0.3</v>
      </c>
      <c r="CM190" s="327">
        <f t="shared" si="299"/>
        <v>0.3</v>
      </c>
      <c r="CN190" s="327">
        <f t="shared" si="299"/>
        <v>7.4999999999999997E-2</v>
      </c>
      <c r="CO190" s="327">
        <f t="shared" si="299"/>
        <v>7.4999999999999997E-2</v>
      </c>
      <c r="CP190" s="327">
        <f t="shared" si="299"/>
        <v>0.05</v>
      </c>
      <c r="CQ190" s="327">
        <f t="shared" si="299"/>
        <v>0.3</v>
      </c>
      <c r="CR190" s="327">
        <f t="shared" si="299"/>
        <v>0</v>
      </c>
      <c r="CS190" s="327">
        <f t="shared" si="299"/>
        <v>0.3</v>
      </c>
      <c r="CT190" s="327">
        <f t="shared" si="299"/>
        <v>0</v>
      </c>
      <c r="CU190" s="327">
        <f t="shared" si="299"/>
        <v>0.3</v>
      </c>
      <c r="CV190" s="327">
        <f t="shared" si="299"/>
        <v>0</v>
      </c>
      <c r="CW190" s="327">
        <f t="shared" si="299"/>
        <v>0.3</v>
      </c>
      <c r="CX190" s="327">
        <f t="shared" si="299"/>
        <v>0</v>
      </c>
      <c r="CY190" s="327">
        <f t="shared" si="299"/>
        <v>0.15000000000000002</v>
      </c>
      <c r="CZ190" s="327">
        <f t="shared" si="299"/>
        <v>0.15000000000000002</v>
      </c>
      <c r="DA190" s="327">
        <f t="shared" si="299"/>
        <v>0.15000000000000002</v>
      </c>
      <c r="DB190" s="327">
        <f t="shared" si="299"/>
        <v>0.15000000000000002</v>
      </c>
      <c r="DC190" s="327">
        <f t="shared" si="299"/>
        <v>0.15000000000000002</v>
      </c>
      <c r="DD190" s="327">
        <f t="shared" si="299"/>
        <v>0.15000000000000002</v>
      </c>
      <c r="DE190" s="327">
        <f t="shared" si="299"/>
        <v>0.15</v>
      </c>
      <c r="DF190" s="327">
        <f t="shared" si="299"/>
        <v>0.2</v>
      </c>
      <c r="DG190" s="327">
        <f t="shared" si="299"/>
        <v>0.2</v>
      </c>
      <c r="DH190" s="327">
        <f t="shared" si="299"/>
        <v>0.2</v>
      </c>
      <c r="DI190" s="327">
        <f t="shared" si="299"/>
        <v>0.15</v>
      </c>
      <c r="DJ190" s="327">
        <f t="shared" si="299"/>
        <v>0.1</v>
      </c>
      <c r="DK190" s="327">
        <f t="shared" si="299"/>
        <v>0.1</v>
      </c>
      <c r="DL190" s="327">
        <f t="shared" si="299"/>
        <v>0.1</v>
      </c>
      <c r="DM190" s="327">
        <f t="shared" si="299"/>
        <v>0.1</v>
      </c>
      <c r="DN190" s="327">
        <f t="shared" si="299"/>
        <v>0.1</v>
      </c>
      <c r="DO190" s="327">
        <f t="shared" si="299"/>
        <v>0.1</v>
      </c>
      <c r="DP190" s="327">
        <f t="shared" si="299"/>
        <v>0.1</v>
      </c>
      <c r="DQ190" s="327">
        <f t="shared" si="299"/>
        <v>0.1</v>
      </c>
      <c r="DR190" s="327">
        <f t="shared" si="299"/>
        <v>0.1</v>
      </c>
      <c r="DS190" s="327">
        <f t="shared" si="299"/>
        <v>0.1</v>
      </c>
      <c r="DT190" s="327">
        <f t="shared" si="299"/>
        <v>0.1</v>
      </c>
      <c r="DU190" s="327">
        <f t="shared" si="299"/>
        <v>0.1</v>
      </c>
      <c r="DV190" s="327">
        <f t="shared" si="299"/>
        <v>0.1</v>
      </c>
      <c r="DW190" s="327">
        <f t="shared" si="299"/>
        <v>0.1</v>
      </c>
      <c r="DX190" s="327">
        <f t="shared" si="299"/>
        <v>7.4999999999999997E-2</v>
      </c>
      <c r="DY190" s="327">
        <f t="shared" si="299"/>
        <v>7.4999999999999997E-2</v>
      </c>
      <c r="DZ190" s="327">
        <f t="shared" si="299"/>
        <v>7.4999999999999997E-2</v>
      </c>
      <c r="EA190" s="327">
        <f t="shared" si="299"/>
        <v>7.4999999999999997E-2</v>
      </c>
      <c r="EB190" s="327">
        <f t="shared" ref="EB190:GM190" si="300">EB189/2</f>
        <v>0.14999999999999997</v>
      </c>
      <c r="EC190" s="327">
        <f t="shared" si="300"/>
        <v>0.14999999999999997</v>
      </c>
      <c r="ED190" s="327">
        <f t="shared" si="300"/>
        <v>0.3</v>
      </c>
      <c r="EE190" s="327">
        <f t="shared" si="300"/>
        <v>0.3</v>
      </c>
      <c r="EF190" s="327">
        <f t="shared" si="300"/>
        <v>0.3</v>
      </c>
      <c r="EG190" s="327">
        <f t="shared" si="300"/>
        <v>0.3</v>
      </c>
      <c r="EH190" s="327">
        <f t="shared" si="300"/>
        <v>0.3</v>
      </c>
      <c r="EI190" s="327">
        <f t="shared" si="300"/>
        <v>0.14999999999999997</v>
      </c>
      <c r="EJ190" s="327">
        <f t="shared" si="300"/>
        <v>0.14999999999999997</v>
      </c>
      <c r="EK190" s="327">
        <f t="shared" si="300"/>
        <v>3.5000000000000003E-2</v>
      </c>
      <c r="EL190" s="327">
        <f t="shared" si="300"/>
        <v>0.29999999999999982</v>
      </c>
      <c r="EM190" s="327">
        <f t="shared" si="300"/>
        <v>0.29999999999999982</v>
      </c>
      <c r="EN190" s="327">
        <f t="shared" si="300"/>
        <v>0.29999999999999982</v>
      </c>
      <c r="EO190" s="327">
        <f t="shared" si="300"/>
        <v>0.29999999999999982</v>
      </c>
      <c r="EP190" s="327">
        <f t="shared" si="300"/>
        <v>0.29999999999999982</v>
      </c>
      <c r="EQ190" s="327">
        <f t="shared" si="300"/>
        <v>0.29999999999999982</v>
      </c>
      <c r="ER190" s="327">
        <f t="shared" si="300"/>
        <v>0.29999999999999982</v>
      </c>
      <c r="ES190" s="327">
        <f t="shared" si="300"/>
        <v>0.29999999999999982</v>
      </c>
      <c r="ET190" s="327">
        <f t="shared" si="300"/>
        <v>0.29999999999999982</v>
      </c>
      <c r="EU190" s="327">
        <f t="shared" si="300"/>
        <v>0.29999999999999982</v>
      </c>
      <c r="EV190" s="327">
        <f t="shared" si="300"/>
        <v>0.29999999999999982</v>
      </c>
      <c r="EW190" s="327">
        <f t="shared" si="300"/>
        <v>0.29999999999999982</v>
      </c>
      <c r="EX190" s="327">
        <f t="shared" si="300"/>
        <v>0.29999999999999982</v>
      </c>
      <c r="EY190" s="327">
        <f t="shared" si="300"/>
        <v>0.29999999999999982</v>
      </c>
      <c r="EZ190" s="327">
        <f t="shared" si="300"/>
        <v>0.29999999999999982</v>
      </c>
      <c r="FA190" s="327">
        <f t="shared" si="300"/>
        <v>0.29999999999999982</v>
      </c>
      <c r="FB190" s="327">
        <f t="shared" si="300"/>
        <v>0.29999999999999982</v>
      </c>
      <c r="FC190" s="327">
        <f t="shared" si="300"/>
        <v>0.29999999999999982</v>
      </c>
      <c r="FD190" s="327">
        <f t="shared" si="300"/>
        <v>0.3</v>
      </c>
      <c r="FE190" s="327">
        <f t="shared" si="300"/>
        <v>0</v>
      </c>
      <c r="FF190" s="327">
        <f t="shared" si="300"/>
        <v>0</v>
      </c>
      <c r="FG190" s="327">
        <f t="shared" si="300"/>
        <v>0</v>
      </c>
      <c r="FH190" s="327">
        <f t="shared" si="300"/>
        <v>0</v>
      </c>
      <c r="FI190" s="327">
        <f t="shared" si="300"/>
        <v>0</v>
      </c>
      <c r="FJ190" s="327">
        <f t="shared" si="300"/>
        <v>0</v>
      </c>
      <c r="FK190" s="327">
        <f t="shared" si="300"/>
        <v>0</v>
      </c>
      <c r="FL190" s="327">
        <f t="shared" si="300"/>
        <v>0</v>
      </c>
      <c r="FM190" s="327">
        <f t="shared" si="300"/>
        <v>0</v>
      </c>
      <c r="FN190" s="327">
        <f t="shared" si="300"/>
        <v>0</v>
      </c>
      <c r="FO190" s="327">
        <f t="shared" si="300"/>
        <v>0</v>
      </c>
      <c r="FP190" s="327">
        <f t="shared" si="300"/>
        <v>0</v>
      </c>
      <c r="FQ190" s="327">
        <f t="shared" si="300"/>
        <v>0</v>
      </c>
      <c r="FR190" s="327">
        <f t="shared" si="300"/>
        <v>0</v>
      </c>
      <c r="FS190" s="327">
        <f t="shared" si="300"/>
        <v>0</v>
      </c>
      <c r="FT190" s="327">
        <f t="shared" si="300"/>
        <v>0.3</v>
      </c>
      <c r="FU190" s="327">
        <f t="shared" si="300"/>
        <v>0</v>
      </c>
      <c r="FV190" s="327">
        <f t="shared" si="300"/>
        <v>0</v>
      </c>
      <c r="FW190" s="327">
        <f t="shared" si="300"/>
        <v>0</v>
      </c>
      <c r="FX190" s="327">
        <f t="shared" si="300"/>
        <v>0</v>
      </c>
      <c r="FY190" s="327">
        <f t="shared" si="300"/>
        <v>0</v>
      </c>
      <c r="FZ190" s="327">
        <f t="shared" si="300"/>
        <v>0</v>
      </c>
      <c r="GA190" s="327">
        <f t="shared" si="300"/>
        <v>0</v>
      </c>
      <c r="GB190" s="327">
        <f t="shared" si="300"/>
        <v>0</v>
      </c>
      <c r="GC190" s="327">
        <f t="shared" si="300"/>
        <v>0</v>
      </c>
      <c r="GD190" s="327">
        <f t="shared" si="300"/>
        <v>0</v>
      </c>
      <c r="GE190" s="327">
        <f t="shared" si="300"/>
        <v>0</v>
      </c>
      <c r="GF190" s="327">
        <f t="shared" si="300"/>
        <v>0</v>
      </c>
      <c r="GG190" s="327">
        <f t="shared" si="300"/>
        <v>0</v>
      </c>
      <c r="GH190" s="327">
        <f t="shared" si="300"/>
        <v>0</v>
      </c>
      <c r="GI190" s="327">
        <f t="shared" si="300"/>
        <v>0</v>
      </c>
      <c r="GJ190" s="327">
        <f t="shared" si="300"/>
        <v>0.3</v>
      </c>
      <c r="GK190" s="327">
        <f t="shared" si="300"/>
        <v>0</v>
      </c>
      <c r="GL190" s="327">
        <f t="shared" si="300"/>
        <v>0</v>
      </c>
      <c r="GM190" s="327">
        <f t="shared" si="300"/>
        <v>0</v>
      </c>
      <c r="GN190" s="327">
        <f t="shared" ref="GN190:IY190" si="301">GN189/2</f>
        <v>0</v>
      </c>
      <c r="GO190" s="327">
        <f t="shared" si="301"/>
        <v>0</v>
      </c>
      <c r="GP190" s="327">
        <f t="shared" si="301"/>
        <v>0</v>
      </c>
      <c r="GQ190" s="327">
        <f t="shared" si="301"/>
        <v>0</v>
      </c>
      <c r="GR190" s="327">
        <f t="shared" si="301"/>
        <v>0</v>
      </c>
      <c r="GS190" s="327">
        <f t="shared" si="301"/>
        <v>0</v>
      </c>
      <c r="GT190" s="327">
        <f t="shared" si="301"/>
        <v>0</v>
      </c>
      <c r="GU190" s="327">
        <f t="shared" si="301"/>
        <v>0</v>
      </c>
      <c r="GV190" s="327">
        <f t="shared" si="301"/>
        <v>0</v>
      </c>
      <c r="GW190" s="327">
        <f t="shared" si="301"/>
        <v>0</v>
      </c>
      <c r="GX190" s="327">
        <f t="shared" si="301"/>
        <v>0</v>
      </c>
      <c r="GY190" s="327">
        <f t="shared" si="301"/>
        <v>0</v>
      </c>
      <c r="GZ190" s="327">
        <f t="shared" si="301"/>
        <v>0</v>
      </c>
      <c r="HA190" s="327">
        <f t="shared" si="301"/>
        <v>0</v>
      </c>
      <c r="HB190" s="327">
        <f t="shared" si="301"/>
        <v>0</v>
      </c>
      <c r="HC190" s="327">
        <f t="shared" si="301"/>
        <v>0</v>
      </c>
      <c r="HD190" s="327">
        <f t="shared" si="301"/>
        <v>0</v>
      </c>
      <c r="HE190" s="327">
        <f t="shared" si="301"/>
        <v>0</v>
      </c>
      <c r="HF190" s="327">
        <f t="shared" si="301"/>
        <v>0</v>
      </c>
      <c r="HG190" s="327">
        <f t="shared" si="301"/>
        <v>0</v>
      </c>
      <c r="HH190" s="327">
        <f t="shared" si="301"/>
        <v>0</v>
      </c>
      <c r="HI190" s="327">
        <f t="shared" si="301"/>
        <v>0</v>
      </c>
      <c r="HJ190" s="327" t="e">
        <f t="shared" si="301"/>
        <v>#VALUE!</v>
      </c>
      <c r="HK190" s="327" t="e">
        <f t="shared" si="301"/>
        <v>#VALUE!</v>
      </c>
      <c r="HL190" s="327" t="e">
        <f t="shared" si="301"/>
        <v>#VALUE!</v>
      </c>
      <c r="HM190" s="327" t="e">
        <f t="shared" si="301"/>
        <v>#VALUE!</v>
      </c>
      <c r="HN190" s="327" t="e">
        <f t="shared" si="301"/>
        <v>#VALUE!</v>
      </c>
      <c r="HO190" s="327">
        <f t="shared" si="301"/>
        <v>0.08</v>
      </c>
      <c r="HP190" s="327">
        <f t="shared" si="301"/>
        <v>0.08</v>
      </c>
      <c r="HQ190" s="327">
        <f t="shared" si="301"/>
        <v>0.08</v>
      </c>
      <c r="HR190" s="327">
        <f t="shared" si="301"/>
        <v>0.08</v>
      </c>
      <c r="HS190" s="327">
        <f t="shared" si="301"/>
        <v>0.08</v>
      </c>
      <c r="HT190" s="327">
        <f t="shared" si="301"/>
        <v>0.08</v>
      </c>
      <c r="HU190" s="327">
        <f t="shared" si="301"/>
        <v>0.08</v>
      </c>
      <c r="HV190" s="327">
        <f t="shared" si="301"/>
        <v>0.08</v>
      </c>
      <c r="HW190" s="327">
        <f t="shared" si="301"/>
        <v>0.08</v>
      </c>
      <c r="HX190" s="327">
        <f t="shared" si="301"/>
        <v>0.08</v>
      </c>
      <c r="HY190" s="327">
        <f t="shared" si="301"/>
        <v>0.08</v>
      </c>
      <c r="HZ190" s="327">
        <f t="shared" si="301"/>
        <v>0.08</v>
      </c>
      <c r="IA190" s="327">
        <f t="shared" si="301"/>
        <v>0.115</v>
      </c>
      <c r="IB190" s="327">
        <f t="shared" si="301"/>
        <v>0.115</v>
      </c>
      <c r="IC190" s="327">
        <f t="shared" si="301"/>
        <v>0.115</v>
      </c>
      <c r="ID190" s="327">
        <f t="shared" si="301"/>
        <v>0.115</v>
      </c>
      <c r="IE190" s="327">
        <f t="shared" si="301"/>
        <v>0.115</v>
      </c>
      <c r="IF190" s="327">
        <f t="shared" si="301"/>
        <v>0.4</v>
      </c>
      <c r="IG190" s="327">
        <f t="shared" si="301"/>
        <v>0.4</v>
      </c>
      <c r="IH190" s="327">
        <f t="shared" si="301"/>
        <v>0.4</v>
      </c>
      <c r="II190" s="327">
        <f t="shared" si="301"/>
        <v>0.4</v>
      </c>
      <c r="IJ190" s="327">
        <f t="shared" si="301"/>
        <v>0.4</v>
      </c>
      <c r="IK190" s="327">
        <f t="shared" si="301"/>
        <v>0.4</v>
      </c>
      <c r="IL190" s="327">
        <f t="shared" si="301"/>
        <v>0.4</v>
      </c>
      <c r="IM190" s="327">
        <f t="shared" si="301"/>
        <v>0.4</v>
      </c>
      <c r="IN190" s="327">
        <f t="shared" si="301"/>
        <v>0</v>
      </c>
      <c r="IO190" s="327">
        <f t="shared" si="301"/>
        <v>0</v>
      </c>
      <c r="IP190" s="327">
        <f t="shared" si="301"/>
        <v>0</v>
      </c>
      <c r="IQ190" s="327">
        <f t="shared" si="301"/>
        <v>0</v>
      </c>
      <c r="IR190" s="327">
        <f t="shared" si="301"/>
        <v>0</v>
      </c>
      <c r="IS190" s="327">
        <f t="shared" si="301"/>
        <v>0</v>
      </c>
      <c r="IT190" s="327">
        <f t="shared" si="301"/>
        <v>0</v>
      </c>
      <c r="IU190" s="327">
        <f t="shared" si="301"/>
        <v>0</v>
      </c>
      <c r="IV190" s="327">
        <f t="shared" si="301"/>
        <v>0</v>
      </c>
      <c r="IW190" s="327">
        <f t="shared" si="301"/>
        <v>0</v>
      </c>
      <c r="IX190" s="327">
        <f t="shared" si="301"/>
        <v>0</v>
      </c>
      <c r="IY190" s="327">
        <f t="shared" si="301"/>
        <v>0</v>
      </c>
      <c r="IZ190" s="327">
        <f t="shared" ref="IZ190:LK190" si="302">IZ189/2</f>
        <v>0</v>
      </c>
      <c r="JA190" s="327" t="e">
        <f t="shared" si="302"/>
        <v>#VALUE!</v>
      </c>
      <c r="JB190" s="327" t="e">
        <f t="shared" si="302"/>
        <v>#VALUE!</v>
      </c>
      <c r="JC190" s="327" t="e">
        <f t="shared" si="302"/>
        <v>#VALUE!</v>
      </c>
      <c r="JD190" s="327" t="e">
        <f t="shared" si="302"/>
        <v>#VALUE!</v>
      </c>
      <c r="JE190" s="327" t="e">
        <f t="shared" si="302"/>
        <v>#VALUE!</v>
      </c>
      <c r="JF190" s="327" t="e">
        <f t="shared" si="302"/>
        <v>#VALUE!</v>
      </c>
      <c r="JG190" s="327" t="e">
        <f t="shared" si="302"/>
        <v>#VALUE!</v>
      </c>
      <c r="JH190" s="327" t="e">
        <f t="shared" si="302"/>
        <v>#VALUE!</v>
      </c>
      <c r="JI190" s="327" t="e">
        <f t="shared" si="302"/>
        <v>#VALUE!</v>
      </c>
      <c r="JJ190" s="327" t="e">
        <f t="shared" si="302"/>
        <v>#VALUE!</v>
      </c>
      <c r="JK190" s="327" t="e">
        <f t="shared" si="302"/>
        <v>#VALUE!</v>
      </c>
      <c r="JL190" s="327" t="e">
        <f t="shared" si="302"/>
        <v>#VALUE!</v>
      </c>
      <c r="JM190" s="327" t="e">
        <f t="shared" si="302"/>
        <v>#VALUE!</v>
      </c>
      <c r="JN190" s="327" t="e">
        <f t="shared" si="302"/>
        <v>#VALUE!</v>
      </c>
      <c r="JO190" s="327" t="e">
        <f t="shared" si="302"/>
        <v>#VALUE!</v>
      </c>
      <c r="JP190" s="327" t="e">
        <f t="shared" si="302"/>
        <v>#VALUE!</v>
      </c>
      <c r="JQ190" s="327" t="e">
        <f t="shared" si="302"/>
        <v>#VALUE!</v>
      </c>
      <c r="JR190" s="327" t="e">
        <f t="shared" si="302"/>
        <v>#VALUE!</v>
      </c>
      <c r="JS190" s="327" t="e">
        <f t="shared" si="302"/>
        <v>#VALUE!</v>
      </c>
      <c r="JT190" s="327" t="e">
        <f t="shared" si="302"/>
        <v>#VALUE!</v>
      </c>
      <c r="JU190" s="327" t="e">
        <f t="shared" si="302"/>
        <v>#VALUE!</v>
      </c>
      <c r="JV190" s="327" t="e">
        <f t="shared" si="302"/>
        <v>#VALUE!</v>
      </c>
      <c r="JW190" s="327" t="e">
        <f t="shared" si="302"/>
        <v>#VALUE!</v>
      </c>
      <c r="JX190" s="327" t="e">
        <f t="shared" si="302"/>
        <v>#VALUE!</v>
      </c>
      <c r="JY190" s="327" t="e">
        <f t="shared" si="302"/>
        <v>#VALUE!</v>
      </c>
      <c r="JZ190" s="327" t="e">
        <f t="shared" si="302"/>
        <v>#VALUE!</v>
      </c>
      <c r="KA190" s="327" t="e">
        <f t="shared" si="302"/>
        <v>#VALUE!</v>
      </c>
      <c r="KB190" s="327" t="e">
        <f t="shared" si="302"/>
        <v>#VALUE!</v>
      </c>
      <c r="KC190" s="327" t="e">
        <f t="shared" si="302"/>
        <v>#VALUE!</v>
      </c>
      <c r="KD190" s="327" t="e">
        <f t="shared" si="302"/>
        <v>#VALUE!</v>
      </c>
      <c r="KE190" s="327" t="e">
        <f t="shared" si="302"/>
        <v>#VALUE!</v>
      </c>
      <c r="KF190" s="327" t="e">
        <f t="shared" si="302"/>
        <v>#VALUE!</v>
      </c>
      <c r="KG190" s="327" t="e">
        <f t="shared" si="302"/>
        <v>#VALUE!</v>
      </c>
      <c r="KH190" s="327" t="e">
        <f t="shared" si="302"/>
        <v>#VALUE!</v>
      </c>
      <c r="KI190" s="327" t="e">
        <f t="shared" si="302"/>
        <v>#VALUE!</v>
      </c>
      <c r="KJ190" s="327" t="e">
        <f t="shared" si="302"/>
        <v>#VALUE!</v>
      </c>
      <c r="KK190" s="327" t="e">
        <f t="shared" si="302"/>
        <v>#VALUE!</v>
      </c>
      <c r="KL190" s="327" t="e">
        <f t="shared" si="302"/>
        <v>#VALUE!</v>
      </c>
      <c r="KM190" s="327" t="e">
        <f t="shared" si="302"/>
        <v>#VALUE!</v>
      </c>
      <c r="KN190" s="327" t="e">
        <f t="shared" si="302"/>
        <v>#VALUE!</v>
      </c>
      <c r="KO190" s="327" t="e">
        <f t="shared" si="302"/>
        <v>#VALUE!</v>
      </c>
      <c r="KP190" s="327" t="e">
        <f t="shared" si="302"/>
        <v>#VALUE!</v>
      </c>
      <c r="KQ190" s="327" t="e">
        <f t="shared" si="302"/>
        <v>#VALUE!</v>
      </c>
      <c r="KR190" s="327" t="e">
        <f t="shared" si="302"/>
        <v>#VALUE!</v>
      </c>
      <c r="KS190" s="327" t="e">
        <f t="shared" si="302"/>
        <v>#VALUE!</v>
      </c>
      <c r="KT190" s="327" t="e">
        <f t="shared" si="302"/>
        <v>#VALUE!</v>
      </c>
      <c r="KU190" s="327" t="e">
        <f t="shared" si="302"/>
        <v>#VALUE!</v>
      </c>
      <c r="KV190" s="327" t="e">
        <f t="shared" si="302"/>
        <v>#VALUE!</v>
      </c>
      <c r="KW190" s="327" t="e">
        <f t="shared" si="302"/>
        <v>#VALUE!</v>
      </c>
      <c r="KX190" s="327" t="e">
        <f t="shared" si="302"/>
        <v>#VALUE!</v>
      </c>
      <c r="KY190" s="327" t="e">
        <f t="shared" si="302"/>
        <v>#VALUE!</v>
      </c>
      <c r="KZ190" s="327" t="e">
        <f t="shared" si="302"/>
        <v>#VALUE!</v>
      </c>
      <c r="LA190" s="327" t="e">
        <f t="shared" si="302"/>
        <v>#VALUE!</v>
      </c>
      <c r="LB190" s="327" t="e">
        <f t="shared" si="302"/>
        <v>#VALUE!</v>
      </c>
      <c r="LC190" s="327" t="e">
        <f t="shared" si="302"/>
        <v>#VALUE!</v>
      </c>
      <c r="LD190" s="327" t="e">
        <f t="shared" si="302"/>
        <v>#VALUE!</v>
      </c>
      <c r="LE190" s="327" t="e">
        <f t="shared" si="302"/>
        <v>#VALUE!</v>
      </c>
      <c r="LF190" s="327" t="e">
        <f t="shared" si="302"/>
        <v>#VALUE!</v>
      </c>
      <c r="LG190" s="327" t="e">
        <f t="shared" si="302"/>
        <v>#VALUE!</v>
      </c>
      <c r="LH190" s="327" t="e">
        <f t="shared" si="302"/>
        <v>#VALUE!</v>
      </c>
      <c r="LI190" s="327" t="e">
        <f t="shared" si="302"/>
        <v>#VALUE!</v>
      </c>
      <c r="LJ190" s="327" t="e">
        <f t="shared" si="302"/>
        <v>#VALUE!</v>
      </c>
      <c r="LK190" s="327" t="e">
        <f t="shared" si="302"/>
        <v>#VALUE!</v>
      </c>
      <c r="LL190" s="327" t="e">
        <f t="shared" ref="LL190:NW190" si="303">LL189/2</f>
        <v>#VALUE!</v>
      </c>
      <c r="LM190" s="327" t="e">
        <f t="shared" si="303"/>
        <v>#VALUE!</v>
      </c>
      <c r="LN190" s="327" t="e">
        <f t="shared" si="303"/>
        <v>#VALUE!</v>
      </c>
      <c r="LO190" s="327" t="e">
        <f t="shared" si="303"/>
        <v>#VALUE!</v>
      </c>
      <c r="LP190" s="327" t="e">
        <f t="shared" si="303"/>
        <v>#VALUE!</v>
      </c>
      <c r="LQ190" s="327" t="e">
        <f t="shared" si="303"/>
        <v>#VALUE!</v>
      </c>
      <c r="LR190" s="327" t="e">
        <f t="shared" si="303"/>
        <v>#VALUE!</v>
      </c>
      <c r="LS190" s="327" t="e">
        <f t="shared" si="303"/>
        <v>#VALUE!</v>
      </c>
      <c r="LT190" s="327" t="e">
        <f t="shared" si="303"/>
        <v>#VALUE!</v>
      </c>
      <c r="LU190" s="327" t="e">
        <f t="shared" si="303"/>
        <v>#VALUE!</v>
      </c>
      <c r="LV190" s="327" t="e">
        <f t="shared" si="303"/>
        <v>#VALUE!</v>
      </c>
      <c r="LW190" s="327" t="e">
        <f t="shared" si="303"/>
        <v>#VALUE!</v>
      </c>
      <c r="LX190" s="327" t="e">
        <f t="shared" si="303"/>
        <v>#VALUE!</v>
      </c>
      <c r="LY190" s="327" t="e">
        <f t="shared" si="303"/>
        <v>#VALUE!</v>
      </c>
      <c r="LZ190" s="327" t="e">
        <f t="shared" si="303"/>
        <v>#VALUE!</v>
      </c>
      <c r="MA190" s="327" t="e">
        <f t="shared" si="303"/>
        <v>#VALUE!</v>
      </c>
      <c r="MB190" s="327" t="e">
        <f t="shared" si="303"/>
        <v>#VALUE!</v>
      </c>
      <c r="MC190" s="327" t="e">
        <f t="shared" si="303"/>
        <v>#VALUE!</v>
      </c>
      <c r="MD190" s="327" t="e">
        <f t="shared" si="303"/>
        <v>#VALUE!</v>
      </c>
      <c r="ME190" s="327" t="e">
        <f t="shared" si="303"/>
        <v>#VALUE!</v>
      </c>
      <c r="MF190" s="327" t="e">
        <f t="shared" si="303"/>
        <v>#VALUE!</v>
      </c>
      <c r="MG190" s="327" t="e">
        <f t="shared" si="303"/>
        <v>#VALUE!</v>
      </c>
      <c r="MH190" s="327" t="e">
        <f t="shared" si="303"/>
        <v>#VALUE!</v>
      </c>
      <c r="MI190" s="327" t="e">
        <f t="shared" si="303"/>
        <v>#VALUE!</v>
      </c>
      <c r="MJ190" s="327" t="e">
        <f t="shared" si="303"/>
        <v>#VALUE!</v>
      </c>
      <c r="MK190" s="327" t="e">
        <f t="shared" si="303"/>
        <v>#VALUE!</v>
      </c>
      <c r="ML190" s="327" t="e">
        <f t="shared" si="303"/>
        <v>#VALUE!</v>
      </c>
      <c r="MM190" s="327" t="e">
        <f t="shared" si="303"/>
        <v>#VALUE!</v>
      </c>
      <c r="MN190" s="327" t="e">
        <f t="shared" si="303"/>
        <v>#VALUE!</v>
      </c>
      <c r="MO190" s="327" t="e">
        <f t="shared" si="303"/>
        <v>#VALUE!</v>
      </c>
      <c r="MP190" s="327" t="e">
        <f t="shared" si="303"/>
        <v>#VALUE!</v>
      </c>
      <c r="MQ190" s="327" t="e">
        <f t="shared" si="303"/>
        <v>#VALUE!</v>
      </c>
      <c r="MR190" s="327" t="e">
        <f t="shared" si="303"/>
        <v>#VALUE!</v>
      </c>
      <c r="MS190" s="327" t="e">
        <f t="shared" si="303"/>
        <v>#VALUE!</v>
      </c>
      <c r="MT190" s="327" t="e">
        <f t="shared" si="303"/>
        <v>#VALUE!</v>
      </c>
      <c r="MU190" s="327" t="e">
        <f t="shared" si="303"/>
        <v>#VALUE!</v>
      </c>
      <c r="MV190" s="327" t="e">
        <f t="shared" si="303"/>
        <v>#VALUE!</v>
      </c>
      <c r="MW190" s="327" t="e">
        <f t="shared" si="303"/>
        <v>#VALUE!</v>
      </c>
      <c r="MX190" s="327" t="e">
        <f t="shared" si="303"/>
        <v>#VALUE!</v>
      </c>
      <c r="MY190" s="327" t="e">
        <f t="shared" si="303"/>
        <v>#VALUE!</v>
      </c>
      <c r="MZ190" s="327" t="e">
        <f t="shared" si="303"/>
        <v>#VALUE!</v>
      </c>
      <c r="NA190" s="327" t="e">
        <f t="shared" si="303"/>
        <v>#VALUE!</v>
      </c>
      <c r="NB190" s="327" t="e">
        <f t="shared" si="303"/>
        <v>#VALUE!</v>
      </c>
      <c r="NC190" s="327" t="e">
        <f t="shared" si="303"/>
        <v>#VALUE!</v>
      </c>
      <c r="ND190" s="327" t="e">
        <f t="shared" si="303"/>
        <v>#VALUE!</v>
      </c>
      <c r="NE190" s="327" t="e">
        <f t="shared" si="303"/>
        <v>#VALUE!</v>
      </c>
      <c r="NF190" s="327" t="e">
        <f t="shared" si="303"/>
        <v>#VALUE!</v>
      </c>
      <c r="NG190" s="327" t="e">
        <f t="shared" si="303"/>
        <v>#VALUE!</v>
      </c>
      <c r="NH190" s="327" t="e">
        <f t="shared" si="303"/>
        <v>#VALUE!</v>
      </c>
      <c r="NI190" s="327" t="e">
        <f t="shared" si="303"/>
        <v>#VALUE!</v>
      </c>
      <c r="NJ190" s="327" t="e">
        <f t="shared" si="303"/>
        <v>#VALUE!</v>
      </c>
      <c r="NK190" s="327" t="e">
        <f t="shared" si="303"/>
        <v>#VALUE!</v>
      </c>
      <c r="NL190" s="327" t="e">
        <f t="shared" si="303"/>
        <v>#VALUE!</v>
      </c>
      <c r="NM190" s="327" t="e">
        <f t="shared" si="303"/>
        <v>#VALUE!</v>
      </c>
      <c r="NN190" s="327" t="e">
        <f t="shared" si="303"/>
        <v>#VALUE!</v>
      </c>
      <c r="NO190" s="327" t="e">
        <f t="shared" si="303"/>
        <v>#VALUE!</v>
      </c>
      <c r="NP190" s="327" t="e">
        <f t="shared" si="303"/>
        <v>#VALUE!</v>
      </c>
      <c r="NQ190" s="327" t="e">
        <f t="shared" si="303"/>
        <v>#VALUE!</v>
      </c>
      <c r="NR190" s="327" t="e">
        <f t="shared" si="303"/>
        <v>#VALUE!</v>
      </c>
      <c r="NS190" s="327" t="e">
        <f t="shared" si="303"/>
        <v>#VALUE!</v>
      </c>
      <c r="NT190" s="327" t="e">
        <f t="shared" si="303"/>
        <v>#VALUE!</v>
      </c>
      <c r="NU190" s="327" t="e">
        <f t="shared" si="303"/>
        <v>#VALUE!</v>
      </c>
      <c r="NV190" s="327" t="e">
        <f t="shared" si="303"/>
        <v>#VALUE!</v>
      </c>
      <c r="NW190" s="327" t="e">
        <f t="shared" si="303"/>
        <v>#VALUE!</v>
      </c>
      <c r="NX190" s="327" t="e">
        <f t="shared" ref="NX190:QI190" si="304">NX189/2</f>
        <v>#VALUE!</v>
      </c>
      <c r="NY190" s="327" t="e">
        <f t="shared" si="304"/>
        <v>#VALUE!</v>
      </c>
      <c r="NZ190" s="327" t="e">
        <f t="shared" si="304"/>
        <v>#VALUE!</v>
      </c>
      <c r="OA190" s="327" t="e">
        <f t="shared" si="304"/>
        <v>#VALUE!</v>
      </c>
      <c r="OB190" s="327" t="e">
        <f t="shared" si="304"/>
        <v>#VALUE!</v>
      </c>
      <c r="OC190" s="327" t="e">
        <f t="shared" si="304"/>
        <v>#VALUE!</v>
      </c>
      <c r="OD190" s="327" t="e">
        <f t="shared" si="304"/>
        <v>#VALUE!</v>
      </c>
      <c r="OE190" s="327" t="e">
        <f t="shared" si="304"/>
        <v>#VALUE!</v>
      </c>
      <c r="OF190" s="327" t="e">
        <f t="shared" si="304"/>
        <v>#VALUE!</v>
      </c>
      <c r="OG190" s="327" t="e">
        <f t="shared" si="304"/>
        <v>#VALUE!</v>
      </c>
      <c r="OH190" s="327" t="e">
        <f t="shared" si="304"/>
        <v>#VALUE!</v>
      </c>
      <c r="OI190" s="327" t="e">
        <f t="shared" si="304"/>
        <v>#VALUE!</v>
      </c>
      <c r="OJ190" s="327" t="e">
        <f t="shared" si="304"/>
        <v>#VALUE!</v>
      </c>
      <c r="OK190" s="327" t="e">
        <f t="shared" si="304"/>
        <v>#VALUE!</v>
      </c>
      <c r="OL190" s="327" t="e">
        <f t="shared" si="304"/>
        <v>#VALUE!</v>
      </c>
      <c r="OM190" s="327" t="e">
        <f t="shared" si="304"/>
        <v>#VALUE!</v>
      </c>
      <c r="ON190" s="327" t="e">
        <f t="shared" si="304"/>
        <v>#VALUE!</v>
      </c>
      <c r="OO190" s="327" t="e">
        <f t="shared" si="304"/>
        <v>#VALUE!</v>
      </c>
      <c r="OP190" s="327" t="e">
        <f t="shared" si="304"/>
        <v>#VALUE!</v>
      </c>
      <c r="OQ190" s="327" t="e">
        <f t="shared" si="304"/>
        <v>#VALUE!</v>
      </c>
      <c r="OR190" s="327" t="e">
        <f t="shared" si="304"/>
        <v>#VALUE!</v>
      </c>
      <c r="OS190" s="327" t="e">
        <f t="shared" si="304"/>
        <v>#VALUE!</v>
      </c>
      <c r="OT190" s="327" t="e">
        <f t="shared" si="304"/>
        <v>#VALUE!</v>
      </c>
      <c r="OU190" s="327" t="e">
        <f t="shared" si="304"/>
        <v>#VALUE!</v>
      </c>
      <c r="OV190" s="327" t="e">
        <f t="shared" si="304"/>
        <v>#VALUE!</v>
      </c>
      <c r="OW190" s="327" t="e">
        <f t="shared" si="304"/>
        <v>#VALUE!</v>
      </c>
      <c r="OX190" s="327" t="e">
        <f t="shared" si="304"/>
        <v>#VALUE!</v>
      </c>
      <c r="OY190" s="327" t="e">
        <f t="shared" si="304"/>
        <v>#VALUE!</v>
      </c>
      <c r="OZ190" s="327" t="e">
        <f t="shared" si="304"/>
        <v>#VALUE!</v>
      </c>
      <c r="PA190" s="327" t="e">
        <f t="shared" si="304"/>
        <v>#VALUE!</v>
      </c>
      <c r="PB190" s="327" t="e">
        <f t="shared" si="304"/>
        <v>#VALUE!</v>
      </c>
      <c r="PC190" s="327" t="e">
        <f t="shared" si="304"/>
        <v>#VALUE!</v>
      </c>
      <c r="PD190" s="327" t="e">
        <f t="shared" si="304"/>
        <v>#VALUE!</v>
      </c>
      <c r="PE190" s="327" t="e">
        <f t="shared" si="304"/>
        <v>#VALUE!</v>
      </c>
      <c r="PF190" s="327" t="e">
        <f t="shared" si="304"/>
        <v>#VALUE!</v>
      </c>
      <c r="PG190" s="327" t="e">
        <f t="shared" si="304"/>
        <v>#VALUE!</v>
      </c>
      <c r="PH190" s="327" t="e">
        <f t="shared" si="304"/>
        <v>#VALUE!</v>
      </c>
      <c r="PI190" s="327" t="e">
        <f t="shared" si="304"/>
        <v>#VALUE!</v>
      </c>
      <c r="PJ190" s="327" t="e">
        <f t="shared" si="304"/>
        <v>#VALUE!</v>
      </c>
      <c r="PK190" s="327" t="e">
        <f t="shared" si="304"/>
        <v>#VALUE!</v>
      </c>
      <c r="PL190" s="327" t="e">
        <f t="shared" si="304"/>
        <v>#VALUE!</v>
      </c>
      <c r="PM190" s="327" t="e">
        <f t="shared" si="304"/>
        <v>#VALUE!</v>
      </c>
      <c r="PN190" s="327" t="e">
        <f t="shared" si="304"/>
        <v>#VALUE!</v>
      </c>
      <c r="PO190" s="327" t="e">
        <f t="shared" si="304"/>
        <v>#VALUE!</v>
      </c>
      <c r="PP190" s="327" t="e">
        <f t="shared" si="304"/>
        <v>#VALUE!</v>
      </c>
      <c r="PQ190" s="327" t="e">
        <f t="shared" si="304"/>
        <v>#VALUE!</v>
      </c>
      <c r="PR190" s="327" t="e">
        <f t="shared" si="304"/>
        <v>#VALUE!</v>
      </c>
      <c r="PS190" s="327" t="e">
        <f t="shared" si="304"/>
        <v>#VALUE!</v>
      </c>
      <c r="PT190" s="327" t="e">
        <f t="shared" si="304"/>
        <v>#VALUE!</v>
      </c>
      <c r="PU190" s="327" t="e">
        <f t="shared" si="304"/>
        <v>#VALUE!</v>
      </c>
      <c r="PV190" s="327" t="e">
        <f t="shared" si="304"/>
        <v>#VALUE!</v>
      </c>
      <c r="PW190" s="327" t="e">
        <f t="shared" si="304"/>
        <v>#VALUE!</v>
      </c>
      <c r="PX190" s="327" t="e">
        <f t="shared" si="304"/>
        <v>#VALUE!</v>
      </c>
      <c r="PY190" s="327" t="e">
        <f t="shared" si="304"/>
        <v>#VALUE!</v>
      </c>
      <c r="PZ190" s="327" t="e">
        <f t="shared" si="304"/>
        <v>#VALUE!</v>
      </c>
      <c r="QA190" s="327" t="e">
        <f t="shared" si="304"/>
        <v>#VALUE!</v>
      </c>
      <c r="QB190" s="327" t="e">
        <f t="shared" si="304"/>
        <v>#VALUE!</v>
      </c>
      <c r="QC190" s="327" t="e">
        <f t="shared" si="304"/>
        <v>#VALUE!</v>
      </c>
      <c r="QD190" s="327" t="e">
        <f t="shared" si="304"/>
        <v>#VALUE!</v>
      </c>
      <c r="QE190" s="327" t="e">
        <f t="shared" si="304"/>
        <v>#VALUE!</v>
      </c>
      <c r="QF190" s="327" t="e">
        <f t="shared" si="304"/>
        <v>#VALUE!</v>
      </c>
      <c r="QG190" s="327" t="e">
        <f t="shared" si="304"/>
        <v>#VALUE!</v>
      </c>
      <c r="QH190" s="327" t="e">
        <f t="shared" si="304"/>
        <v>#VALUE!</v>
      </c>
      <c r="QI190" s="327" t="e">
        <f t="shared" si="304"/>
        <v>#VALUE!</v>
      </c>
      <c r="QJ190" s="327" t="e">
        <f t="shared" ref="QJ190:SH190" si="305">QJ189/2</f>
        <v>#VALUE!</v>
      </c>
      <c r="QK190" s="327" t="e">
        <f t="shared" si="305"/>
        <v>#VALUE!</v>
      </c>
      <c r="QL190" s="327" t="e">
        <f t="shared" si="305"/>
        <v>#VALUE!</v>
      </c>
      <c r="QM190" s="327" t="e">
        <f t="shared" si="305"/>
        <v>#VALUE!</v>
      </c>
      <c r="QN190" s="327" t="e">
        <f t="shared" si="305"/>
        <v>#VALUE!</v>
      </c>
      <c r="QO190" s="327" t="e">
        <f t="shared" si="305"/>
        <v>#VALUE!</v>
      </c>
      <c r="QP190" s="327" t="e">
        <f t="shared" si="305"/>
        <v>#VALUE!</v>
      </c>
      <c r="QQ190" s="327" t="e">
        <f t="shared" si="305"/>
        <v>#VALUE!</v>
      </c>
      <c r="QR190" s="327" t="e">
        <f t="shared" si="305"/>
        <v>#VALUE!</v>
      </c>
      <c r="QS190" s="327" t="e">
        <f t="shared" si="305"/>
        <v>#VALUE!</v>
      </c>
      <c r="QT190" s="327" t="e">
        <f t="shared" si="305"/>
        <v>#VALUE!</v>
      </c>
      <c r="QU190" s="327" t="e">
        <f t="shared" si="305"/>
        <v>#VALUE!</v>
      </c>
      <c r="QV190" s="327" t="e">
        <f t="shared" si="305"/>
        <v>#VALUE!</v>
      </c>
      <c r="QW190" s="327" t="e">
        <f t="shared" si="305"/>
        <v>#VALUE!</v>
      </c>
      <c r="QX190" s="327" t="e">
        <f t="shared" si="305"/>
        <v>#VALUE!</v>
      </c>
      <c r="QY190" s="327" t="e">
        <f t="shared" si="305"/>
        <v>#VALUE!</v>
      </c>
      <c r="QZ190" s="327" t="e">
        <f t="shared" si="305"/>
        <v>#VALUE!</v>
      </c>
      <c r="RA190" s="327" t="e">
        <f t="shared" si="305"/>
        <v>#VALUE!</v>
      </c>
      <c r="RB190" s="327" t="e">
        <f t="shared" si="305"/>
        <v>#VALUE!</v>
      </c>
      <c r="RC190" s="327" t="e">
        <f t="shared" si="305"/>
        <v>#VALUE!</v>
      </c>
      <c r="RD190" s="327" t="e">
        <f t="shared" si="305"/>
        <v>#VALUE!</v>
      </c>
      <c r="RE190" s="327" t="e">
        <f t="shared" si="305"/>
        <v>#VALUE!</v>
      </c>
      <c r="RF190" s="327" t="e">
        <f t="shared" si="305"/>
        <v>#VALUE!</v>
      </c>
      <c r="RG190" s="327" t="e">
        <f t="shared" si="305"/>
        <v>#VALUE!</v>
      </c>
      <c r="RH190" s="327" t="e">
        <f t="shared" si="305"/>
        <v>#VALUE!</v>
      </c>
      <c r="RI190" s="327" t="e">
        <f t="shared" si="305"/>
        <v>#VALUE!</v>
      </c>
      <c r="RJ190" s="327" t="e">
        <f t="shared" si="305"/>
        <v>#VALUE!</v>
      </c>
      <c r="RK190" s="327" t="e">
        <f t="shared" si="305"/>
        <v>#VALUE!</v>
      </c>
      <c r="RL190" s="327" t="e">
        <f t="shared" si="305"/>
        <v>#VALUE!</v>
      </c>
      <c r="RM190" s="327" t="e">
        <f t="shared" si="305"/>
        <v>#VALUE!</v>
      </c>
      <c r="RN190" s="327" t="e">
        <f t="shared" si="305"/>
        <v>#VALUE!</v>
      </c>
      <c r="RO190" s="327" t="e">
        <f t="shared" si="305"/>
        <v>#VALUE!</v>
      </c>
      <c r="RP190" s="327" t="e">
        <f t="shared" si="305"/>
        <v>#VALUE!</v>
      </c>
      <c r="RQ190" s="327" t="e">
        <f t="shared" si="305"/>
        <v>#VALUE!</v>
      </c>
      <c r="RR190" s="327" t="e">
        <f t="shared" si="305"/>
        <v>#VALUE!</v>
      </c>
      <c r="RS190" s="327" t="e">
        <f t="shared" si="305"/>
        <v>#VALUE!</v>
      </c>
      <c r="RT190" s="327" t="e">
        <f t="shared" si="305"/>
        <v>#VALUE!</v>
      </c>
      <c r="RU190" s="327" t="e">
        <f t="shared" si="305"/>
        <v>#VALUE!</v>
      </c>
      <c r="RV190" s="327" t="e">
        <f t="shared" si="305"/>
        <v>#VALUE!</v>
      </c>
      <c r="RW190" s="327" t="e">
        <f t="shared" si="305"/>
        <v>#VALUE!</v>
      </c>
      <c r="RX190" s="327" t="e">
        <f t="shared" si="305"/>
        <v>#VALUE!</v>
      </c>
      <c r="RY190" s="327" t="e">
        <f t="shared" si="305"/>
        <v>#VALUE!</v>
      </c>
      <c r="RZ190" s="327" t="e">
        <f t="shared" si="305"/>
        <v>#VALUE!</v>
      </c>
      <c r="SA190" s="327" t="e">
        <f t="shared" si="305"/>
        <v>#VALUE!</v>
      </c>
      <c r="SB190" s="327" t="e">
        <f t="shared" si="305"/>
        <v>#VALUE!</v>
      </c>
      <c r="SC190" s="327" t="e">
        <f t="shared" si="305"/>
        <v>#VALUE!</v>
      </c>
      <c r="SD190" s="327" t="e">
        <f t="shared" si="305"/>
        <v>#VALUE!</v>
      </c>
      <c r="SE190" s="327" t="e">
        <f t="shared" si="305"/>
        <v>#VALUE!</v>
      </c>
      <c r="SF190" s="327" t="e">
        <f t="shared" si="305"/>
        <v>#VALUE!</v>
      </c>
      <c r="SG190" s="327" t="e">
        <f t="shared" si="305"/>
        <v>#VALUE!</v>
      </c>
      <c r="SH190" s="327" t="e">
        <f t="shared" si="305"/>
        <v>#VALUE!</v>
      </c>
      <c r="SM190">
        <f>'GRR Data'!A186</f>
        <v>0</v>
      </c>
    </row>
    <row r="191" spans="1:507">
      <c r="B191" s="326" t="s">
        <v>319</v>
      </c>
      <c r="C191" s="327">
        <f>(C187+C188)/2</f>
        <v>691</v>
      </c>
      <c r="D191" s="327">
        <f t="shared" ref="D191:BO191" si="306">(D187+D188)/2</f>
        <v>0.15000000000000002</v>
      </c>
      <c r="E191" s="327">
        <f t="shared" si="306"/>
        <v>0.15000000000000002</v>
      </c>
      <c r="F191" s="327">
        <f t="shared" si="306"/>
        <v>0.15000000000000002</v>
      </c>
      <c r="G191" s="327">
        <f t="shared" si="306"/>
        <v>0.15000000000000002</v>
      </c>
      <c r="H191" s="327">
        <f t="shared" si="306"/>
        <v>0.15000000000000002</v>
      </c>
      <c r="I191" s="327">
        <f t="shared" si="306"/>
        <v>0.15000000000000002</v>
      </c>
      <c r="J191" s="327">
        <f t="shared" si="306"/>
        <v>0.15000000000000002</v>
      </c>
      <c r="K191" s="327">
        <f t="shared" si="306"/>
        <v>0.15000000000000002</v>
      </c>
      <c r="L191" s="327">
        <f t="shared" si="306"/>
        <v>0.15000000000000002</v>
      </c>
      <c r="M191" s="327">
        <f t="shared" si="306"/>
        <v>0.15000000000000002</v>
      </c>
      <c r="N191" s="327">
        <f t="shared" si="306"/>
        <v>0.15000000000000002</v>
      </c>
      <c r="O191" s="327">
        <f t="shared" si="306"/>
        <v>0.15000000000000002</v>
      </c>
      <c r="P191" s="327">
        <f t="shared" si="306"/>
        <v>0.15000000000000002</v>
      </c>
      <c r="Q191" s="327">
        <f t="shared" si="306"/>
        <v>0.15000000000000002</v>
      </c>
      <c r="R191" s="327">
        <f t="shared" si="306"/>
        <v>0.15000000000000002</v>
      </c>
      <c r="S191" s="327">
        <f t="shared" si="306"/>
        <v>0.15000000000000002</v>
      </c>
      <c r="T191" s="327">
        <f t="shared" si="306"/>
        <v>0.15000000000000002</v>
      </c>
      <c r="U191" s="327">
        <f t="shared" si="306"/>
        <v>0.15000000000000002</v>
      </c>
      <c r="V191" s="327">
        <f t="shared" si="306"/>
        <v>0.125</v>
      </c>
      <c r="W191" s="327">
        <f t="shared" si="306"/>
        <v>0.125</v>
      </c>
      <c r="X191" s="327">
        <f t="shared" si="306"/>
        <v>0.125</v>
      </c>
      <c r="Y191" s="327">
        <f t="shared" si="306"/>
        <v>0.125</v>
      </c>
      <c r="Z191" s="327">
        <f t="shared" si="306"/>
        <v>0.125</v>
      </c>
      <c r="AA191" s="327">
        <f t="shared" si="306"/>
        <v>0.125</v>
      </c>
      <c r="AB191" s="327">
        <f t="shared" si="306"/>
        <v>0.125</v>
      </c>
      <c r="AC191" s="327">
        <f t="shared" si="306"/>
        <v>0.125</v>
      </c>
      <c r="AD191" s="327">
        <f t="shared" si="306"/>
        <v>0.125</v>
      </c>
      <c r="AE191" s="327">
        <f t="shared" si="306"/>
        <v>0.125</v>
      </c>
      <c r="AF191" s="327">
        <f t="shared" si="306"/>
        <v>0.125</v>
      </c>
      <c r="AG191" s="327">
        <f t="shared" si="306"/>
        <v>0.125</v>
      </c>
      <c r="AH191" s="327">
        <f t="shared" si="306"/>
        <v>0.125</v>
      </c>
      <c r="AI191" s="327">
        <f t="shared" si="306"/>
        <v>0.125</v>
      </c>
      <c r="AJ191" s="327">
        <f t="shared" si="306"/>
        <v>0.125</v>
      </c>
      <c r="AK191" s="327">
        <f t="shared" si="306"/>
        <v>0.125</v>
      </c>
      <c r="AL191" s="327">
        <f t="shared" si="306"/>
        <v>0.125</v>
      </c>
      <c r="AM191" s="327">
        <f t="shared" si="306"/>
        <v>0.125</v>
      </c>
      <c r="AN191" s="327">
        <f t="shared" si="306"/>
        <v>274.47000000000003</v>
      </c>
      <c r="AO191" s="327">
        <f t="shared" si="306"/>
        <v>274.47000000000003</v>
      </c>
      <c r="AP191" s="327">
        <f t="shared" si="306"/>
        <v>274.47000000000003</v>
      </c>
      <c r="AQ191" s="327">
        <f t="shared" si="306"/>
        <v>189.92</v>
      </c>
      <c r="AR191" s="327">
        <f t="shared" si="306"/>
        <v>189.92</v>
      </c>
      <c r="AS191" s="327">
        <f t="shared" si="306"/>
        <v>189.92</v>
      </c>
      <c r="AT191" s="327">
        <f t="shared" si="306"/>
        <v>0.4</v>
      </c>
      <c r="AU191" s="327">
        <f t="shared" si="306"/>
        <v>0</v>
      </c>
      <c r="AV191" s="327">
        <f t="shared" si="306"/>
        <v>0</v>
      </c>
      <c r="AW191" s="327">
        <f t="shared" si="306"/>
        <v>0</v>
      </c>
      <c r="AX191" s="327">
        <f t="shared" si="306"/>
        <v>0</v>
      </c>
      <c r="AY191" s="327">
        <f t="shared" si="306"/>
        <v>0</v>
      </c>
      <c r="AZ191" s="327">
        <f t="shared" si="306"/>
        <v>0</v>
      </c>
      <c r="BA191" s="327">
        <f t="shared" si="306"/>
        <v>0</v>
      </c>
      <c r="BB191" s="327">
        <f t="shared" si="306"/>
        <v>0</v>
      </c>
      <c r="BC191" s="327">
        <f t="shared" si="306"/>
        <v>0</v>
      </c>
      <c r="BD191" s="327">
        <f t="shared" si="306"/>
        <v>0</v>
      </c>
      <c r="BE191" s="327">
        <f t="shared" si="306"/>
        <v>0</v>
      </c>
      <c r="BF191" s="327">
        <f t="shared" si="306"/>
        <v>0</v>
      </c>
      <c r="BG191" s="327">
        <f t="shared" si="306"/>
        <v>0</v>
      </c>
      <c r="BH191" s="327">
        <f t="shared" si="306"/>
        <v>0</v>
      </c>
      <c r="BI191" s="327">
        <f t="shared" si="306"/>
        <v>0</v>
      </c>
      <c r="BJ191" s="327">
        <f t="shared" si="306"/>
        <v>0.35</v>
      </c>
      <c r="BK191" s="327">
        <f t="shared" si="306"/>
        <v>0</v>
      </c>
      <c r="BL191" s="327">
        <f t="shared" si="306"/>
        <v>0</v>
      </c>
      <c r="BM191" s="327">
        <f t="shared" si="306"/>
        <v>-0.115</v>
      </c>
      <c r="BN191" s="327">
        <f t="shared" si="306"/>
        <v>-0.115</v>
      </c>
      <c r="BO191" s="327">
        <f t="shared" si="306"/>
        <v>-0.115</v>
      </c>
      <c r="BP191" s="327">
        <f t="shared" ref="BP191:EA191" si="307">(BP187+BP188)/2</f>
        <v>-0.115</v>
      </c>
      <c r="BQ191" s="327">
        <f t="shared" si="307"/>
        <v>0.2</v>
      </c>
      <c r="BR191" s="327">
        <f t="shared" si="307"/>
        <v>0</v>
      </c>
      <c r="BS191" s="327">
        <f t="shared" si="307"/>
        <v>0</v>
      </c>
      <c r="BT191" s="327">
        <f t="shared" si="307"/>
        <v>0.1</v>
      </c>
      <c r="BU191" s="327">
        <f t="shared" si="307"/>
        <v>0.1</v>
      </c>
      <c r="BV191" s="327">
        <f t="shared" si="307"/>
        <v>0.1</v>
      </c>
      <c r="BW191" s="327">
        <f t="shared" si="307"/>
        <v>0.1</v>
      </c>
      <c r="BX191" s="327">
        <f t="shared" si="307"/>
        <v>0.1</v>
      </c>
      <c r="BY191" s="327">
        <f t="shared" si="307"/>
        <v>0.1</v>
      </c>
      <c r="BZ191" s="327">
        <f t="shared" si="307"/>
        <v>0.1</v>
      </c>
      <c r="CA191" s="327">
        <f t="shared" si="307"/>
        <v>0.1</v>
      </c>
      <c r="CB191" s="327">
        <f t="shared" si="307"/>
        <v>0.1</v>
      </c>
      <c r="CC191" s="327">
        <f t="shared" si="307"/>
        <v>0.1</v>
      </c>
      <c r="CD191" s="327">
        <f t="shared" si="307"/>
        <v>0.1</v>
      </c>
      <c r="CE191" s="327">
        <f t="shared" si="307"/>
        <v>0.1</v>
      </c>
      <c r="CF191" s="327">
        <f t="shared" si="307"/>
        <v>0.1</v>
      </c>
      <c r="CG191" s="327">
        <f t="shared" si="307"/>
        <v>0.1</v>
      </c>
      <c r="CH191" s="327">
        <f t="shared" si="307"/>
        <v>0.1</v>
      </c>
      <c r="CI191" s="327">
        <f t="shared" si="307"/>
        <v>0.1</v>
      </c>
      <c r="CJ191" s="327">
        <f t="shared" si="307"/>
        <v>0.44</v>
      </c>
      <c r="CK191" s="327">
        <f t="shared" si="307"/>
        <v>0.44</v>
      </c>
      <c r="CL191" s="327">
        <f t="shared" si="307"/>
        <v>0.44</v>
      </c>
      <c r="CM191" s="327">
        <f t="shared" si="307"/>
        <v>0.44</v>
      </c>
      <c r="CN191" s="327">
        <f t="shared" si="307"/>
        <v>7.4999999999999997E-2</v>
      </c>
      <c r="CO191" s="327">
        <f t="shared" si="307"/>
        <v>7.4999999999999997E-2</v>
      </c>
      <c r="CP191" s="327">
        <f t="shared" si="307"/>
        <v>0.05</v>
      </c>
      <c r="CQ191" s="327">
        <f t="shared" si="307"/>
        <v>0.3</v>
      </c>
      <c r="CR191" s="327">
        <f t="shared" si="307"/>
        <v>0</v>
      </c>
      <c r="CS191" s="327">
        <f t="shared" si="307"/>
        <v>0.3</v>
      </c>
      <c r="CT191" s="327">
        <f t="shared" si="307"/>
        <v>0</v>
      </c>
      <c r="CU191" s="327">
        <f t="shared" si="307"/>
        <v>0.3</v>
      </c>
      <c r="CV191" s="327">
        <f t="shared" si="307"/>
        <v>0</v>
      </c>
      <c r="CW191" s="327">
        <f t="shared" si="307"/>
        <v>0.3</v>
      </c>
      <c r="CX191" s="327">
        <f t="shared" si="307"/>
        <v>0</v>
      </c>
      <c r="CY191" s="327">
        <f t="shared" si="307"/>
        <v>0.15000000000000002</v>
      </c>
      <c r="CZ191" s="327">
        <f t="shared" si="307"/>
        <v>0.15000000000000002</v>
      </c>
      <c r="DA191" s="327">
        <f t="shared" si="307"/>
        <v>0.15000000000000002</v>
      </c>
      <c r="DB191" s="327">
        <f t="shared" si="307"/>
        <v>0.15000000000000002</v>
      </c>
      <c r="DC191" s="327">
        <f t="shared" si="307"/>
        <v>0.15000000000000002</v>
      </c>
      <c r="DD191" s="327">
        <f t="shared" si="307"/>
        <v>0.15000000000000002</v>
      </c>
      <c r="DE191" s="327">
        <f t="shared" si="307"/>
        <v>0</v>
      </c>
      <c r="DF191" s="327">
        <f t="shared" si="307"/>
        <v>0</v>
      </c>
      <c r="DG191" s="327">
        <f t="shared" si="307"/>
        <v>0</v>
      </c>
      <c r="DH191" s="327">
        <f t="shared" si="307"/>
        <v>0</v>
      </c>
      <c r="DI191" s="327">
        <f t="shared" si="307"/>
        <v>0</v>
      </c>
      <c r="DJ191" s="327">
        <f t="shared" si="307"/>
        <v>0.15</v>
      </c>
      <c r="DK191" s="327">
        <f t="shared" si="307"/>
        <v>0.15</v>
      </c>
      <c r="DL191" s="327">
        <f t="shared" si="307"/>
        <v>0.15</v>
      </c>
      <c r="DM191" s="327">
        <f t="shared" si="307"/>
        <v>0.15</v>
      </c>
      <c r="DN191" s="327">
        <f t="shared" si="307"/>
        <v>0.15</v>
      </c>
      <c r="DO191" s="327">
        <f t="shared" si="307"/>
        <v>0.1</v>
      </c>
      <c r="DP191" s="327">
        <f t="shared" si="307"/>
        <v>0.1</v>
      </c>
      <c r="DQ191" s="327">
        <f t="shared" si="307"/>
        <v>0.1</v>
      </c>
      <c r="DR191" s="327">
        <f t="shared" si="307"/>
        <v>0.1</v>
      </c>
      <c r="DS191" s="327">
        <f t="shared" si="307"/>
        <v>0.1</v>
      </c>
      <c r="DT191" s="327">
        <f t="shared" si="307"/>
        <v>0.1</v>
      </c>
      <c r="DU191" s="327">
        <f t="shared" si="307"/>
        <v>0.1</v>
      </c>
      <c r="DV191" s="327">
        <f t="shared" si="307"/>
        <v>0.1</v>
      </c>
      <c r="DW191" s="327">
        <f t="shared" si="307"/>
        <v>0.1</v>
      </c>
      <c r="DX191" s="327">
        <f t="shared" si="307"/>
        <v>7.4999999999999997E-2</v>
      </c>
      <c r="DY191" s="327">
        <f t="shared" si="307"/>
        <v>7.4999999999999997E-2</v>
      </c>
      <c r="DZ191" s="327">
        <f t="shared" si="307"/>
        <v>7.4999999999999997E-2</v>
      </c>
      <c r="EA191" s="327">
        <f t="shared" si="307"/>
        <v>7.4999999999999997E-2</v>
      </c>
      <c r="EB191" s="327">
        <f t="shared" ref="EB191:GM191" si="308">(EB187+EB188)/2</f>
        <v>0.28999999999999998</v>
      </c>
      <c r="EC191" s="327">
        <f t="shared" si="308"/>
        <v>0.28999999999999998</v>
      </c>
      <c r="ED191" s="327">
        <f t="shared" si="308"/>
        <v>0.28999999999999998</v>
      </c>
      <c r="EE191" s="327">
        <f t="shared" si="308"/>
        <v>0.28999999999999998</v>
      </c>
      <c r="EF191" s="327">
        <f t="shared" si="308"/>
        <v>0.28999999999999998</v>
      </c>
      <c r="EG191" s="327">
        <f t="shared" si="308"/>
        <v>0.28999999999999998</v>
      </c>
      <c r="EH191" s="327">
        <f t="shared" si="308"/>
        <v>0.28999999999999998</v>
      </c>
      <c r="EI191" s="327">
        <f t="shared" si="308"/>
        <v>0.28999999999999998</v>
      </c>
      <c r="EJ191" s="327">
        <f t="shared" si="308"/>
        <v>0.28999999999999998</v>
      </c>
      <c r="EK191" s="327">
        <f t="shared" si="308"/>
        <v>3.5000000000000003E-2</v>
      </c>
      <c r="EL191" s="327">
        <f t="shared" si="308"/>
        <v>7.8</v>
      </c>
      <c r="EM191" s="327">
        <f t="shared" si="308"/>
        <v>7.8</v>
      </c>
      <c r="EN191" s="327">
        <f t="shared" si="308"/>
        <v>7.8</v>
      </c>
      <c r="EO191" s="327">
        <f t="shared" si="308"/>
        <v>7.8</v>
      </c>
      <c r="EP191" s="327">
        <f t="shared" si="308"/>
        <v>7.8</v>
      </c>
      <c r="EQ191" s="327">
        <f t="shared" si="308"/>
        <v>7.8</v>
      </c>
      <c r="ER191" s="327">
        <f t="shared" si="308"/>
        <v>7.8</v>
      </c>
      <c r="ES191" s="327">
        <f t="shared" si="308"/>
        <v>7.8</v>
      </c>
      <c r="ET191" s="327">
        <f t="shared" si="308"/>
        <v>7.8</v>
      </c>
      <c r="EU191" s="327">
        <f t="shared" si="308"/>
        <v>7.8</v>
      </c>
      <c r="EV191" s="327">
        <f t="shared" si="308"/>
        <v>7.8</v>
      </c>
      <c r="EW191" s="327">
        <f t="shared" si="308"/>
        <v>7.8</v>
      </c>
      <c r="EX191" s="327">
        <f t="shared" si="308"/>
        <v>7.8</v>
      </c>
      <c r="EY191" s="327">
        <f t="shared" si="308"/>
        <v>7.8</v>
      </c>
      <c r="EZ191" s="327">
        <f t="shared" si="308"/>
        <v>7.8</v>
      </c>
      <c r="FA191" s="327">
        <f t="shared" si="308"/>
        <v>7.8</v>
      </c>
      <c r="FB191" s="327">
        <f t="shared" si="308"/>
        <v>7.8</v>
      </c>
      <c r="FC191" s="327">
        <f t="shared" si="308"/>
        <v>7.8</v>
      </c>
      <c r="FD191" s="327">
        <f t="shared" si="308"/>
        <v>0.3</v>
      </c>
      <c r="FE191" s="327">
        <f t="shared" si="308"/>
        <v>0</v>
      </c>
      <c r="FF191" s="327">
        <f t="shared" si="308"/>
        <v>0</v>
      </c>
      <c r="FG191" s="327">
        <f t="shared" si="308"/>
        <v>0</v>
      </c>
      <c r="FH191" s="327">
        <f t="shared" si="308"/>
        <v>0</v>
      </c>
      <c r="FI191" s="327">
        <f t="shared" si="308"/>
        <v>0</v>
      </c>
      <c r="FJ191" s="327">
        <f t="shared" si="308"/>
        <v>0</v>
      </c>
      <c r="FK191" s="327">
        <f t="shared" si="308"/>
        <v>0</v>
      </c>
      <c r="FL191" s="327">
        <f t="shared" si="308"/>
        <v>0</v>
      </c>
      <c r="FM191" s="327">
        <f t="shared" si="308"/>
        <v>0</v>
      </c>
      <c r="FN191" s="327">
        <f t="shared" si="308"/>
        <v>0</v>
      </c>
      <c r="FO191" s="327">
        <f t="shared" si="308"/>
        <v>0</v>
      </c>
      <c r="FP191" s="327">
        <f t="shared" si="308"/>
        <v>0</v>
      </c>
      <c r="FQ191" s="327">
        <f t="shared" si="308"/>
        <v>0</v>
      </c>
      <c r="FR191" s="327">
        <f t="shared" si="308"/>
        <v>0</v>
      </c>
      <c r="FS191" s="327">
        <f t="shared" si="308"/>
        <v>0</v>
      </c>
      <c r="FT191" s="327">
        <f t="shared" si="308"/>
        <v>0.3</v>
      </c>
      <c r="FU191" s="327">
        <f t="shared" si="308"/>
        <v>0</v>
      </c>
      <c r="FV191" s="327">
        <f t="shared" si="308"/>
        <v>0</v>
      </c>
      <c r="FW191" s="327">
        <f t="shared" si="308"/>
        <v>0</v>
      </c>
      <c r="FX191" s="327">
        <f t="shared" si="308"/>
        <v>0</v>
      </c>
      <c r="FY191" s="327">
        <f t="shared" si="308"/>
        <v>0</v>
      </c>
      <c r="FZ191" s="327">
        <f t="shared" si="308"/>
        <v>0</v>
      </c>
      <c r="GA191" s="327">
        <f t="shared" si="308"/>
        <v>0</v>
      </c>
      <c r="GB191" s="327">
        <f t="shared" si="308"/>
        <v>0</v>
      </c>
      <c r="GC191" s="327">
        <f t="shared" si="308"/>
        <v>0</v>
      </c>
      <c r="GD191" s="327">
        <f t="shared" si="308"/>
        <v>0</v>
      </c>
      <c r="GE191" s="327">
        <f t="shared" si="308"/>
        <v>0</v>
      </c>
      <c r="GF191" s="327">
        <f t="shared" si="308"/>
        <v>0</v>
      </c>
      <c r="GG191" s="327">
        <f t="shared" si="308"/>
        <v>0</v>
      </c>
      <c r="GH191" s="327">
        <f t="shared" si="308"/>
        <v>0</v>
      </c>
      <c r="GI191" s="327">
        <f t="shared" si="308"/>
        <v>0</v>
      </c>
      <c r="GJ191" s="327">
        <f t="shared" si="308"/>
        <v>0.3</v>
      </c>
      <c r="GK191" s="327">
        <f t="shared" si="308"/>
        <v>0</v>
      </c>
      <c r="GL191" s="327">
        <f t="shared" si="308"/>
        <v>0</v>
      </c>
      <c r="GM191" s="327">
        <f t="shared" si="308"/>
        <v>0</v>
      </c>
      <c r="GN191" s="327">
        <f t="shared" ref="GN191:IY191" si="309">(GN187+GN188)/2</f>
        <v>0</v>
      </c>
      <c r="GO191" s="327">
        <f t="shared" si="309"/>
        <v>0</v>
      </c>
      <c r="GP191" s="327">
        <f t="shared" si="309"/>
        <v>0</v>
      </c>
      <c r="GQ191" s="327">
        <f t="shared" si="309"/>
        <v>0</v>
      </c>
      <c r="GR191" s="327">
        <f t="shared" si="309"/>
        <v>0</v>
      </c>
      <c r="GS191" s="327">
        <f t="shared" si="309"/>
        <v>0</v>
      </c>
      <c r="GT191" s="327">
        <f t="shared" si="309"/>
        <v>0</v>
      </c>
      <c r="GU191" s="327">
        <f t="shared" si="309"/>
        <v>0</v>
      </c>
      <c r="GV191" s="327">
        <f t="shared" si="309"/>
        <v>0</v>
      </c>
      <c r="GW191" s="327">
        <f t="shared" si="309"/>
        <v>0</v>
      </c>
      <c r="GX191" s="327">
        <f t="shared" si="309"/>
        <v>0</v>
      </c>
      <c r="GY191" s="327">
        <f t="shared" si="309"/>
        <v>0</v>
      </c>
      <c r="GZ191" s="327">
        <f t="shared" si="309"/>
        <v>0</v>
      </c>
      <c r="HA191" s="327">
        <f t="shared" si="309"/>
        <v>0</v>
      </c>
      <c r="HB191" s="327">
        <f t="shared" si="309"/>
        <v>0</v>
      </c>
      <c r="HC191" s="327">
        <f t="shared" si="309"/>
        <v>0</v>
      </c>
      <c r="HD191" s="327">
        <f t="shared" si="309"/>
        <v>0</v>
      </c>
      <c r="HE191" s="327">
        <f t="shared" si="309"/>
        <v>0</v>
      </c>
      <c r="HF191" s="327">
        <f t="shared" si="309"/>
        <v>0</v>
      </c>
      <c r="HG191" s="327">
        <f t="shared" si="309"/>
        <v>0</v>
      </c>
      <c r="HH191" s="327">
        <f t="shared" si="309"/>
        <v>0</v>
      </c>
      <c r="HI191" s="327">
        <f t="shared" si="309"/>
        <v>0</v>
      </c>
      <c r="HJ191" s="327" t="e">
        <f t="shared" si="309"/>
        <v>#VALUE!</v>
      </c>
      <c r="HK191" s="327" t="e">
        <f t="shared" si="309"/>
        <v>#VALUE!</v>
      </c>
      <c r="HL191" s="327" t="e">
        <f t="shared" si="309"/>
        <v>#VALUE!</v>
      </c>
      <c r="HM191" s="327" t="e">
        <f t="shared" si="309"/>
        <v>#VALUE!</v>
      </c>
      <c r="HN191" s="327" t="e">
        <f t="shared" si="309"/>
        <v>#VALUE!</v>
      </c>
      <c r="HO191" s="327">
        <f t="shared" si="309"/>
        <v>0</v>
      </c>
      <c r="HP191" s="327">
        <f t="shared" si="309"/>
        <v>0</v>
      </c>
      <c r="HQ191" s="327">
        <f t="shared" si="309"/>
        <v>0</v>
      </c>
      <c r="HR191" s="327">
        <f t="shared" si="309"/>
        <v>0</v>
      </c>
      <c r="HS191" s="327">
        <f t="shared" si="309"/>
        <v>0.08</v>
      </c>
      <c r="HT191" s="327">
        <f t="shared" si="309"/>
        <v>0.08</v>
      </c>
      <c r="HU191" s="327">
        <f t="shared" si="309"/>
        <v>0.08</v>
      </c>
      <c r="HV191" s="327">
        <f t="shared" si="309"/>
        <v>0.08</v>
      </c>
      <c r="HW191" s="327">
        <f t="shared" si="309"/>
        <v>0.08</v>
      </c>
      <c r="HX191" s="327">
        <f t="shared" si="309"/>
        <v>0.08</v>
      </c>
      <c r="HY191" s="327">
        <f t="shared" si="309"/>
        <v>0.08</v>
      </c>
      <c r="HZ191" s="327">
        <f t="shared" si="309"/>
        <v>0.08</v>
      </c>
      <c r="IA191" s="327">
        <f t="shared" si="309"/>
        <v>1.4999999999999999E-2</v>
      </c>
      <c r="IB191" s="327">
        <f t="shared" si="309"/>
        <v>1.4999999999999999E-2</v>
      </c>
      <c r="IC191" s="327">
        <f t="shared" si="309"/>
        <v>1.4999999999999999E-2</v>
      </c>
      <c r="ID191" s="327">
        <f t="shared" si="309"/>
        <v>1.4999999999999999E-2</v>
      </c>
      <c r="IE191" s="327">
        <f t="shared" si="309"/>
        <v>1.4999999999999999E-2</v>
      </c>
      <c r="IF191" s="327">
        <f t="shared" si="309"/>
        <v>0.4</v>
      </c>
      <c r="IG191" s="327">
        <f t="shared" si="309"/>
        <v>0.4</v>
      </c>
      <c r="IH191" s="327">
        <f t="shared" si="309"/>
        <v>0.4</v>
      </c>
      <c r="II191" s="327">
        <f t="shared" si="309"/>
        <v>0.4</v>
      </c>
      <c r="IJ191" s="327">
        <f t="shared" si="309"/>
        <v>0.4</v>
      </c>
      <c r="IK191" s="327">
        <f t="shared" si="309"/>
        <v>0.4</v>
      </c>
      <c r="IL191" s="327">
        <f t="shared" si="309"/>
        <v>0.4</v>
      </c>
      <c r="IM191" s="327">
        <f t="shared" si="309"/>
        <v>0.4</v>
      </c>
      <c r="IN191" s="327">
        <f t="shared" si="309"/>
        <v>0</v>
      </c>
      <c r="IO191" s="327">
        <f t="shared" si="309"/>
        <v>0</v>
      </c>
      <c r="IP191" s="327">
        <f t="shared" si="309"/>
        <v>0</v>
      </c>
      <c r="IQ191" s="327">
        <f t="shared" si="309"/>
        <v>0</v>
      </c>
      <c r="IR191" s="327">
        <f t="shared" si="309"/>
        <v>0</v>
      </c>
      <c r="IS191" s="327">
        <f t="shared" si="309"/>
        <v>0</v>
      </c>
      <c r="IT191" s="327">
        <f t="shared" si="309"/>
        <v>0</v>
      </c>
      <c r="IU191" s="327">
        <f t="shared" si="309"/>
        <v>0</v>
      </c>
      <c r="IV191" s="327">
        <f t="shared" si="309"/>
        <v>0</v>
      </c>
      <c r="IW191" s="327">
        <f t="shared" si="309"/>
        <v>0</v>
      </c>
      <c r="IX191" s="327">
        <f t="shared" si="309"/>
        <v>0</v>
      </c>
      <c r="IY191" s="327">
        <f t="shared" si="309"/>
        <v>0</v>
      </c>
      <c r="IZ191" s="327">
        <f t="shared" ref="IZ191:LK191" si="310">(IZ187+IZ188)/2</f>
        <v>0</v>
      </c>
      <c r="JA191" s="327" t="e">
        <f t="shared" si="310"/>
        <v>#VALUE!</v>
      </c>
      <c r="JB191" s="327" t="e">
        <f t="shared" si="310"/>
        <v>#VALUE!</v>
      </c>
      <c r="JC191" s="327" t="e">
        <f t="shared" si="310"/>
        <v>#VALUE!</v>
      </c>
      <c r="JD191" s="327" t="e">
        <f t="shared" si="310"/>
        <v>#VALUE!</v>
      </c>
      <c r="JE191" s="327" t="e">
        <f t="shared" si="310"/>
        <v>#VALUE!</v>
      </c>
      <c r="JF191" s="327" t="e">
        <f t="shared" si="310"/>
        <v>#VALUE!</v>
      </c>
      <c r="JG191" s="327" t="e">
        <f t="shared" si="310"/>
        <v>#VALUE!</v>
      </c>
      <c r="JH191" s="327" t="e">
        <f t="shared" si="310"/>
        <v>#VALUE!</v>
      </c>
      <c r="JI191" s="327" t="e">
        <f t="shared" si="310"/>
        <v>#VALUE!</v>
      </c>
      <c r="JJ191" s="327" t="e">
        <f t="shared" si="310"/>
        <v>#VALUE!</v>
      </c>
      <c r="JK191" s="327" t="e">
        <f t="shared" si="310"/>
        <v>#VALUE!</v>
      </c>
      <c r="JL191" s="327" t="e">
        <f t="shared" si="310"/>
        <v>#VALUE!</v>
      </c>
      <c r="JM191" s="327" t="e">
        <f t="shared" si="310"/>
        <v>#VALUE!</v>
      </c>
      <c r="JN191" s="327" t="e">
        <f t="shared" si="310"/>
        <v>#VALUE!</v>
      </c>
      <c r="JO191" s="327" t="e">
        <f t="shared" si="310"/>
        <v>#VALUE!</v>
      </c>
      <c r="JP191" s="327" t="e">
        <f t="shared" si="310"/>
        <v>#VALUE!</v>
      </c>
      <c r="JQ191" s="327" t="e">
        <f t="shared" si="310"/>
        <v>#VALUE!</v>
      </c>
      <c r="JR191" s="327" t="e">
        <f t="shared" si="310"/>
        <v>#VALUE!</v>
      </c>
      <c r="JS191" s="327" t="e">
        <f t="shared" si="310"/>
        <v>#VALUE!</v>
      </c>
      <c r="JT191" s="327" t="e">
        <f t="shared" si="310"/>
        <v>#VALUE!</v>
      </c>
      <c r="JU191" s="327" t="e">
        <f t="shared" si="310"/>
        <v>#VALUE!</v>
      </c>
      <c r="JV191" s="327" t="e">
        <f t="shared" si="310"/>
        <v>#VALUE!</v>
      </c>
      <c r="JW191" s="327" t="e">
        <f t="shared" si="310"/>
        <v>#VALUE!</v>
      </c>
      <c r="JX191" s="327" t="e">
        <f t="shared" si="310"/>
        <v>#VALUE!</v>
      </c>
      <c r="JY191" s="327" t="e">
        <f t="shared" si="310"/>
        <v>#VALUE!</v>
      </c>
      <c r="JZ191" s="327" t="e">
        <f t="shared" si="310"/>
        <v>#VALUE!</v>
      </c>
      <c r="KA191" s="327" t="e">
        <f t="shared" si="310"/>
        <v>#VALUE!</v>
      </c>
      <c r="KB191" s="327" t="e">
        <f t="shared" si="310"/>
        <v>#VALUE!</v>
      </c>
      <c r="KC191" s="327" t="e">
        <f t="shared" si="310"/>
        <v>#VALUE!</v>
      </c>
      <c r="KD191" s="327" t="e">
        <f t="shared" si="310"/>
        <v>#VALUE!</v>
      </c>
      <c r="KE191" s="327" t="e">
        <f t="shared" si="310"/>
        <v>#VALUE!</v>
      </c>
      <c r="KF191" s="327" t="e">
        <f t="shared" si="310"/>
        <v>#VALUE!</v>
      </c>
      <c r="KG191" s="327" t="e">
        <f t="shared" si="310"/>
        <v>#VALUE!</v>
      </c>
      <c r="KH191" s="327" t="e">
        <f t="shared" si="310"/>
        <v>#VALUE!</v>
      </c>
      <c r="KI191" s="327" t="e">
        <f t="shared" si="310"/>
        <v>#VALUE!</v>
      </c>
      <c r="KJ191" s="327" t="e">
        <f t="shared" si="310"/>
        <v>#VALUE!</v>
      </c>
      <c r="KK191" s="327" t="e">
        <f t="shared" si="310"/>
        <v>#VALUE!</v>
      </c>
      <c r="KL191" s="327" t="e">
        <f t="shared" si="310"/>
        <v>#VALUE!</v>
      </c>
      <c r="KM191" s="327" t="e">
        <f t="shared" si="310"/>
        <v>#VALUE!</v>
      </c>
      <c r="KN191" s="327" t="e">
        <f t="shared" si="310"/>
        <v>#VALUE!</v>
      </c>
      <c r="KO191" s="327" t="e">
        <f t="shared" si="310"/>
        <v>#VALUE!</v>
      </c>
      <c r="KP191" s="327" t="e">
        <f t="shared" si="310"/>
        <v>#VALUE!</v>
      </c>
      <c r="KQ191" s="327" t="e">
        <f t="shared" si="310"/>
        <v>#VALUE!</v>
      </c>
      <c r="KR191" s="327" t="e">
        <f t="shared" si="310"/>
        <v>#VALUE!</v>
      </c>
      <c r="KS191" s="327" t="e">
        <f t="shared" si="310"/>
        <v>#VALUE!</v>
      </c>
      <c r="KT191" s="327" t="e">
        <f t="shared" si="310"/>
        <v>#VALUE!</v>
      </c>
      <c r="KU191" s="327" t="e">
        <f t="shared" si="310"/>
        <v>#VALUE!</v>
      </c>
      <c r="KV191" s="327" t="e">
        <f t="shared" si="310"/>
        <v>#VALUE!</v>
      </c>
      <c r="KW191" s="327" t="e">
        <f t="shared" si="310"/>
        <v>#VALUE!</v>
      </c>
      <c r="KX191" s="327" t="e">
        <f t="shared" si="310"/>
        <v>#VALUE!</v>
      </c>
      <c r="KY191" s="327" t="e">
        <f t="shared" si="310"/>
        <v>#VALUE!</v>
      </c>
      <c r="KZ191" s="327" t="e">
        <f t="shared" si="310"/>
        <v>#VALUE!</v>
      </c>
      <c r="LA191" s="327" t="e">
        <f t="shared" si="310"/>
        <v>#VALUE!</v>
      </c>
      <c r="LB191" s="327" t="e">
        <f t="shared" si="310"/>
        <v>#VALUE!</v>
      </c>
      <c r="LC191" s="327" t="e">
        <f t="shared" si="310"/>
        <v>#VALUE!</v>
      </c>
      <c r="LD191" s="327" t="e">
        <f t="shared" si="310"/>
        <v>#VALUE!</v>
      </c>
      <c r="LE191" s="327" t="e">
        <f t="shared" si="310"/>
        <v>#VALUE!</v>
      </c>
      <c r="LF191" s="327" t="e">
        <f t="shared" si="310"/>
        <v>#VALUE!</v>
      </c>
      <c r="LG191" s="327" t="e">
        <f t="shared" si="310"/>
        <v>#VALUE!</v>
      </c>
      <c r="LH191" s="327" t="e">
        <f t="shared" si="310"/>
        <v>#VALUE!</v>
      </c>
      <c r="LI191" s="327" t="e">
        <f t="shared" si="310"/>
        <v>#VALUE!</v>
      </c>
      <c r="LJ191" s="327" t="e">
        <f t="shared" si="310"/>
        <v>#VALUE!</v>
      </c>
      <c r="LK191" s="327" t="e">
        <f t="shared" si="310"/>
        <v>#VALUE!</v>
      </c>
      <c r="LL191" s="327" t="e">
        <f t="shared" ref="LL191:NW191" si="311">(LL187+LL188)/2</f>
        <v>#VALUE!</v>
      </c>
      <c r="LM191" s="327" t="e">
        <f t="shared" si="311"/>
        <v>#VALUE!</v>
      </c>
      <c r="LN191" s="327" t="e">
        <f t="shared" si="311"/>
        <v>#VALUE!</v>
      </c>
      <c r="LO191" s="327" t="e">
        <f t="shared" si="311"/>
        <v>#VALUE!</v>
      </c>
      <c r="LP191" s="327" t="e">
        <f t="shared" si="311"/>
        <v>#VALUE!</v>
      </c>
      <c r="LQ191" s="327" t="e">
        <f t="shared" si="311"/>
        <v>#VALUE!</v>
      </c>
      <c r="LR191" s="327" t="e">
        <f t="shared" si="311"/>
        <v>#VALUE!</v>
      </c>
      <c r="LS191" s="327" t="e">
        <f t="shared" si="311"/>
        <v>#VALUE!</v>
      </c>
      <c r="LT191" s="327" t="e">
        <f t="shared" si="311"/>
        <v>#VALUE!</v>
      </c>
      <c r="LU191" s="327" t="e">
        <f t="shared" si="311"/>
        <v>#VALUE!</v>
      </c>
      <c r="LV191" s="327" t="e">
        <f t="shared" si="311"/>
        <v>#VALUE!</v>
      </c>
      <c r="LW191" s="327" t="e">
        <f t="shared" si="311"/>
        <v>#VALUE!</v>
      </c>
      <c r="LX191" s="327" t="e">
        <f t="shared" si="311"/>
        <v>#VALUE!</v>
      </c>
      <c r="LY191" s="327" t="e">
        <f t="shared" si="311"/>
        <v>#VALUE!</v>
      </c>
      <c r="LZ191" s="327" t="e">
        <f t="shared" si="311"/>
        <v>#VALUE!</v>
      </c>
      <c r="MA191" s="327" t="e">
        <f t="shared" si="311"/>
        <v>#VALUE!</v>
      </c>
      <c r="MB191" s="327" t="e">
        <f t="shared" si="311"/>
        <v>#VALUE!</v>
      </c>
      <c r="MC191" s="327" t="e">
        <f t="shared" si="311"/>
        <v>#VALUE!</v>
      </c>
      <c r="MD191" s="327" t="e">
        <f t="shared" si="311"/>
        <v>#VALUE!</v>
      </c>
      <c r="ME191" s="327" t="e">
        <f t="shared" si="311"/>
        <v>#VALUE!</v>
      </c>
      <c r="MF191" s="327" t="e">
        <f t="shared" si="311"/>
        <v>#VALUE!</v>
      </c>
      <c r="MG191" s="327" t="e">
        <f t="shared" si="311"/>
        <v>#VALUE!</v>
      </c>
      <c r="MH191" s="327" t="e">
        <f t="shared" si="311"/>
        <v>#VALUE!</v>
      </c>
      <c r="MI191" s="327" t="e">
        <f t="shared" si="311"/>
        <v>#VALUE!</v>
      </c>
      <c r="MJ191" s="327" t="e">
        <f t="shared" si="311"/>
        <v>#VALUE!</v>
      </c>
      <c r="MK191" s="327" t="e">
        <f t="shared" si="311"/>
        <v>#VALUE!</v>
      </c>
      <c r="ML191" s="327" t="e">
        <f t="shared" si="311"/>
        <v>#VALUE!</v>
      </c>
      <c r="MM191" s="327" t="e">
        <f t="shared" si="311"/>
        <v>#VALUE!</v>
      </c>
      <c r="MN191" s="327" t="e">
        <f t="shared" si="311"/>
        <v>#VALUE!</v>
      </c>
      <c r="MO191" s="327" t="e">
        <f t="shared" si="311"/>
        <v>#VALUE!</v>
      </c>
      <c r="MP191" s="327" t="e">
        <f t="shared" si="311"/>
        <v>#VALUE!</v>
      </c>
      <c r="MQ191" s="327" t="e">
        <f t="shared" si="311"/>
        <v>#VALUE!</v>
      </c>
      <c r="MR191" s="327" t="e">
        <f t="shared" si="311"/>
        <v>#VALUE!</v>
      </c>
      <c r="MS191" s="327" t="e">
        <f t="shared" si="311"/>
        <v>#VALUE!</v>
      </c>
      <c r="MT191" s="327" t="e">
        <f t="shared" si="311"/>
        <v>#VALUE!</v>
      </c>
      <c r="MU191" s="327" t="e">
        <f t="shared" si="311"/>
        <v>#VALUE!</v>
      </c>
      <c r="MV191" s="327" t="e">
        <f t="shared" si="311"/>
        <v>#VALUE!</v>
      </c>
      <c r="MW191" s="327" t="e">
        <f t="shared" si="311"/>
        <v>#VALUE!</v>
      </c>
      <c r="MX191" s="327" t="e">
        <f t="shared" si="311"/>
        <v>#VALUE!</v>
      </c>
      <c r="MY191" s="327" t="e">
        <f t="shared" si="311"/>
        <v>#VALUE!</v>
      </c>
      <c r="MZ191" s="327" t="e">
        <f t="shared" si="311"/>
        <v>#VALUE!</v>
      </c>
      <c r="NA191" s="327" t="e">
        <f t="shared" si="311"/>
        <v>#VALUE!</v>
      </c>
      <c r="NB191" s="327" t="e">
        <f t="shared" si="311"/>
        <v>#VALUE!</v>
      </c>
      <c r="NC191" s="327" t="e">
        <f t="shared" si="311"/>
        <v>#VALUE!</v>
      </c>
      <c r="ND191" s="327" t="e">
        <f t="shared" si="311"/>
        <v>#VALUE!</v>
      </c>
      <c r="NE191" s="327" t="e">
        <f t="shared" si="311"/>
        <v>#VALUE!</v>
      </c>
      <c r="NF191" s="327" t="e">
        <f t="shared" si="311"/>
        <v>#VALUE!</v>
      </c>
      <c r="NG191" s="327" t="e">
        <f t="shared" si="311"/>
        <v>#VALUE!</v>
      </c>
      <c r="NH191" s="327" t="e">
        <f t="shared" si="311"/>
        <v>#VALUE!</v>
      </c>
      <c r="NI191" s="327" t="e">
        <f t="shared" si="311"/>
        <v>#VALUE!</v>
      </c>
      <c r="NJ191" s="327" t="e">
        <f t="shared" si="311"/>
        <v>#VALUE!</v>
      </c>
      <c r="NK191" s="327" t="e">
        <f t="shared" si="311"/>
        <v>#VALUE!</v>
      </c>
      <c r="NL191" s="327" t="e">
        <f t="shared" si="311"/>
        <v>#VALUE!</v>
      </c>
      <c r="NM191" s="327" t="e">
        <f t="shared" si="311"/>
        <v>#VALUE!</v>
      </c>
      <c r="NN191" s="327" t="e">
        <f t="shared" si="311"/>
        <v>#VALUE!</v>
      </c>
      <c r="NO191" s="327" t="e">
        <f t="shared" si="311"/>
        <v>#VALUE!</v>
      </c>
      <c r="NP191" s="327" t="e">
        <f t="shared" si="311"/>
        <v>#VALUE!</v>
      </c>
      <c r="NQ191" s="327" t="e">
        <f t="shared" si="311"/>
        <v>#VALUE!</v>
      </c>
      <c r="NR191" s="327" t="e">
        <f t="shared" si="311"/>
        <v>#VALUE!</v>
      </c>
      <c r="NS191" s="327" t="e">
        <f t="shared" si="311"/>
        <v>#VALUE!</v>
      </c>
      <c r="NT191" s="327" t="e">
        <f t="shared" si="311"/>
        <v>#VALUE!</v>
      </c>
      <c r="NU191" s="327" t="e">
        <f t="shared" si="311"/>
        <v>#VALUE!</v>
      </c>
      <c r="NV191" s="327" t="e">
        <f t="shared" si="311"/>
        <v>#VALUE!</v>
      </c>
      <c r="NW191" s="327" t="e">
        <f t="shared" si="311"/>
        <v>#VALUE!</v>
      </c>
      <c r="NX191" s="327" t="e">
        <f t="shared" ref="NX191:QI191" si="312">(NX187+NX188)/2</f>
        <v>#VALUE!</v>
      </c>
      <c r="NY191" s="327" t="e">
        <f t="shared" si="312"/>
        <v>#VALUE!</v>
      </c>
      <c r="NZ191" s="327" t="e">
        <f t="shared" si="312"/>
        <v>#VALUE!</v>
      </c>
      <c r="OA191" s="327" t="e">
        <f t="shared" si="312"/>
        <v>#VALUE!</v>
      </c>
      <c r="OB191" s="327" t="e">
        <f t="shared" si="312"/>
        <v>#VALUE!</v>
      </c>
      <c r="OC191" s="327" t="e">
        <f t="shared" si="312"/>
        <v>#VALUE!</v>
      </c>
      <c r="OD191" s="327" t="e">
        <f t="shared" si="312"/>
        <v>#VALUE!</v>
      </c>
      <c r="OE191" s="327" t="e">
        <f t="shared" si="312"/>
        <v>#VALUE!</v>
      </c>
      <c r="OF191" s="327" t="e">
        <f t="shared" si="312"/>
        <v>#VALUE!</v>
      </c>
      <c r="OG191" s="327" t="e">
        <f t="shared" si="312"/>
        <v>#VALUE!</v>
      </c>
      <c r="OH191" s="327" t="e">
        <f t="shared" si="312"/>
        <v>#VALUE!</v>
      </c>
      <c r="OI191" s="327" t="e">
        <f t="shared" si="312"/>
        <v>#VALUE!</v>
      </c>
      <c r="OJ191" s="327" t="e">
        <f t="shared" si="312"/>
        <v>#VALUE!</v>
      </c>
      <c r="OK191" s="327" t="e">
        <f t="shared" si="312"/>
        <v>#VALUE!</v>
      </c>
      <c r="OL191" s="327" t="e">
        <f t="shared" si="312"/>
        <v>#VALUE!</v>
      </c>
      <c r="OM191" s="327" t="e">
        <f t="shared" si="312"/>
        <v>#VALUE!</v>
      </c>
      <c r="ON191" s="327" t="e">
        <f t="shared" si="312"/>
        <v>#VALUE!</v>
      </c>
      <c r="OO191" s="327" t="e">
        <f t="shared" si="312"/>
        <v>#VALUE!</v>
      </c>
      <c r="OP191" s="327" t="e">
        <f t="shared" si="312"/>
        <v>#VALUE!</v>
      </c>
      <c r="OQ191" s="327" t="e">
        <f t="shared" si="312"/>
        <v>#VALUE!</v>
      </c>
      <c r="OR191" s="327" t="e">
        <f t="shared" si="312"/>
        <v>#VALUE!</v>
      </c>
      <c r="OS191" s="327" t="e">
        <f t="shared" si="312"/>
        <v>#VALUE!</v>
      </c>
      <c r="OT191" s="327" t="e">
        <f t="shared" si="312"/>
        <v>#VALUE!</v>
      </c>
      <c r="OU191" s="327" t="e">
        <f t="shared" si="312"/>
        <v>#VALUE!</v>
      </c>
      <c r="OV191" s="327" t="e">
        <f t="shared" si="312"/>
        <v>#VALUE!</v>
      </c>
      <c r="OW191" s="327" t="e">
        <f t="shared" si="312"/>
        <v>#VALUE!</v>
      </c>
      <c r="OX191" s="327" t="e">
        <f t="shared" si="312"/>
        <v>#VALUE!</v>
      </c>
      <c r="OY191" s="327" t="e">
        <f t="shared" si="312"/>
        <v>#VALUE!</v>
      </c>
      <c r="OZ191" s="327" t="e">
        <f t="shared" si="312"/>
        <v>#VALUE!</v>
      </c>
      <c r="PA191" s="327" t="e">
        <f t="shared" si="312"/>
        <v>#VALUE!</v>
      </c>
      <c r="PB191" s="327" t="e">
        <f t="shared" si="312"/>
        <v>#VALUE!</v>
      </c>
      <c r="PC191" s="327" t="e">
        <f t="shared" si="312"/>
        <v>#VALUE!</v>
      </c>
      <c r="PD191" s="327" t="e">
        <f t="shared" si="312"/>
        <v>#VALUE!</v>
      </c>
      <c r="PE191" s="327" t="e">
        <f t="shared" si="312"/>
        <v>#VALUE!</v>
      </c>
      <c r="PF191" s="327" t="e">
        <f t="shared" si="312"/>
        <v>#VALUE!</v>
      </c>
      <c r="PG191" s="327" t="e">
        <f t="shared" si="312"/>
        <v>#VALUE!</v>
      </c>
      <c r="PH191" s="327" t="e">
        <f t="shared" si="312"/>
        <v>#VALUE!</v>
      </c>
      <c r="PI191" s="327" t="e">
        <f t="shared" si="312"/>
        <v>#VALUE!</v>
      </c>
      <c r="PJ191" s="327" t="e">
        <f t="shared" si="312"/>
        <v>#VALUE!</v>
      </c>
      <c r="PK191" s="327" t="e">
        <f t="shared" si="312"/>
        <v>#VALUE!</v>
      </c>
      <c r="PL191" s="327" t="e">
        <f t="shared" si="312"/>
        <v>#VALUE!</v>
      </c>
      <c r="PM191" s="327" t="e">
        <f t="shared" si="312"/>
        <v>#VALUE!</v>
      </c>
      <c r="PN191" s="327" t="e">
        <f t="shared" si="312"/>
        <v>#VALUE!</v>
      </c>
      <c r="PO191" s="327" t="e">
        <f t="shared" si="312"/>
        <v>#VALUE!</v>
      </c>
      <c r="PP191" s="327" t="e">
        <f t="shared" si="312"/>
        <v>#VALUE!</v>
      </c>
      <c r="PQ191" s="327" t="e">
        <f t="shared" si="312"/>
        <v>#VALUE!</v>
      </c>
      <c r="PR191" s="327" t="e">
        <f t="shared" si="312"/>
        <v>#VALUE!</v>
      </c>
      <c r="PS191" s="327" t="e">
        <f t="shared" si="312"/>
        <v>#VALUE!</v>
      </c>
      <c r="PT191" s="327" t="e">
        <f t="shared" si="312"/>
        <v>#VALUE!</v>
      </c>
      <c r="PU191" s="327" t="e">
        <f t="shared" si="312"/>
        <v>#VALUE!</v>
      </c>
      <c r="PV191" s="327" t="e">
        <f t="shared" si="312"/>
        <v>#VALUE!</v>
      </c>
      <c r="PW191" s="327" t="e">
        <f t="shared" si="312"/>
        <v>#VALUE!</v>
      </c>
      <c r="PX191" s="327" t="e">
        <f t="shared" si="312"/>
        <v>#VALUE!</v>
      </c>
      <c r="PY191" s="327" t="e">
        <f t="shared" si="312"/>
        <v>#VALUE!</v>
      </c>
      <c r="PZ191" s="327" t="e">
        <f t="shared" si="312"/>
        <v>#VALUE!</v>
      </c>
      <c r="QA191" s="327" t="e">
        <f t="shared" si="312"/>
        <v>#VALUE!</v>
      </c>
      <c r="QB191" s="327" t="e">
        <f t="shared" si="312"/>
        <v>#VALUE!</v>
      </c>
      <c r="QC191" s="327" t="e">
        <f t="shared" si="312"/>
        <v>#VALUE!</v>
      </c>
      <c r="QD191" s="327" t="e">
        <f t="shared" si="312"/>
        <v>#VALUE!</v>
      </c>
      <c r="QE191" s="327" t="e">
        <f t="shared" si="312"/>
        <v>#VALUE!</v>
      </c>
      <c r="QF191" s="327" t="e">
        <f t="shared" si="312"/>
        <v>#VALUE!</v>
      </c>
      <c r="QG191" s="327" t="e">
        <f t="shared" si="312"/>
        <v>#VALUE!</v>
      </c>
      <c r="QH191" s="327" t="e">
        <f t="shared" si="312"/>
        <v>#VALUE!</v>
      </c>
      <c r="QI191" s="327" t="e">
        <f t="shared" si="312"/>
        <v>#VALUE!</v>
      </c>
      <c r="QJ191" s="327" t="e">
        <f t="shared" ref="QJ191:SH191" si="313">(QJ187+QJ188)/2</f>
        <v>#VALUE!</v>
      </c>
      <c r="QK191" s="327" t="e">
        <f t="shared" si="313"/>
        <v>#VALUE!</v>
      </c>
      <c r="QL191" s="327" t="e">
        <f t="shared" si="313"/>
        <v>#VALUE!</v>
      </c>
      <c r="QM191" s="327" t="e">
        <f t="shared" si="313"/>
        <v>#VALUE!</v>
      </c>
      <c r="QN191" s="327" t="e">
        <f t="shared" si="313"/>
        <v>#VALUE!</v>
      </c>
      <c r="QO191" s="327" t="e">
        <f t="shared" si="313"/>
        <v>#VALUE!</v>
      </c>
      <c r="QP191" s="327" t="e">
        <f t="shared" si="313"/>
        <v>#VALUE!</v>
      </c>
      <c r="QQ191" s="327" t="e">
        <f t="shared" si="313"/>
        <v>#VALUE!</v>
      </c>
      <c r="QR191" s="327" t="e">
        <f t="shared" si="313"/>
        <v>#VALUE!</v>
      </c>
      <c r="QS191" s="327" t="e">
        <f t="shared" si="313"/>
        <v>#VALUE!</v>
      </c>
      <c r="QT191" s="327" t="e">
        <f t="shared" si="313"/>
        <v>#VALUE!</v>
      </c>
      <c r="QU191" s="327" t="e">
        <f t="shared" si="313"/>
        <v>#VALUE!</v>
      </c>
      <c r="QV191" s="327" t="e">
        <f t="shared" si="313"/>
        <v>#VALUE!</v>
      </c>
      <c r="QW191" s="327" t="e">
        <f t="shared" si="313"/>
        <v>#VALUE!</v>
      </c>
      <c r="QX191" s="327" t="e">
        <f t="shared" si="313"/>
        <v>#VALUE!</v>
      </c>
      <c r="QY191" s="327" t="e">
        <f t="shared" si="313"/>
        <v>#VALUE!</v>
      </c>
      <c r="QZ191" s="327" t="e">
        <f t="shared" si="313"/>
        <v>#VALUE!</v>
      </c>
      <c r="RA191" s="327" t="e">
        <f t="shared" si="313"/>
        <v>#VALUE!</v>
      </c>
      <c r="RB191" s="327" t="e">
        <f t="shared" si="313"/>
        <v>#VALUE!</v>
      </c>
      <c r="RC191" s="327" t="e">
        <f t="shared" si="313"/>
        <v>#VALUE!</v>
      </c>
      <c r="RD191" s="327" t="e">
        <f t="shared" si="313"/>
        <v>#VALUE!</v>
      </c>
      <c r="RE191" s="327" t="e">
        <f t="shared" si="313"/>
        <v>#VALUE!</v>
      </c>
      <c r="RF191" s="327" t="e">
        <f t="shared" si="313"/>
        <v>#VALUE!</v>
      </c>
      <c r="RG191" s="327" t="e">
        <f t="shared" si="313"/>
        <v>#VALUE!</v>
      </c>
      <c r="RH191" s="327" t="e">
        <f t="shared" si="313"/>
        <v>#VALUE!</v>
      </c>
      <c r="RI191" s="327" t="e">
        <f t="shared" si="313"/>
        <v>#VALUE!</v>
      </c>
      <c r="RJ191" s="327" t="e">
        <f t="shared" si="313"/>
        <v>#VALUE!</v>
      </c>
      <c r="RK191" s="327" t="e">
        <f t="shared" si="313"/>
        <v>#VALUE!</v>
      </c>
      <c r="RL191" s="327" t="e">
        <f t="shared" si="313"/>
        <v>#VALUE!</v>
      </c>
      <c r="RM191" s="327" t="e">
        <f t="shared" si="313"/>
        <v>#VALUE!</v>
      </c>
      <c r="RN191" s="327" t="e">
        <f t="shared" si="313"/>
        <v>#VALUE!</v>
      </c>
      <c r="RO191" s="327" t="e">
        <f t="shared" si="313"/>
        <v>#VALUE!</v>
      </c>
      <c r="RP191" s="327" t="e">
        <f t="shared" si="313"/>
        <v>#VALUE!</v>
      </c>
      <c r="RQ191" s="327" t="e">
        <f t="shared" si="313"/>
        <v>#VALUE!</v>
      </c>
      <c r="RR191" s="327" t="e">
        <f t="shared" si="313"/>
        <v>#VALUE!</v>
      </c>
      <c r="RS191" s="327" t="e">
        <f t="shared" si="313"/>
        <v>#VALUE!</v>
      </c>
      <c r="RT191" s="327" t="e">
        <f t="shared" si="313"/>
        <v>#VALUE!</v>
      </c>
      <c r="RU191" s="327" t="e">
        <f t="shared" si="313"/>
        <v>#VALUE!</v>
      </c>
      <c r="RV191" s="327" t="e">
        <f t="shared" si="313"/>
        <v>#VALUE!</v>
      </c>
      <c r="RW191" s="327" t="e">
        <f t="shared" si="313"/>
        <v>#VALUE!</v>
      </c>
      <c r="RX191" s="327" t="e">
        <f t="shared" si="313"/>
        <v>#VALUE!</v>
      </c>
      <c r="RY191" s="327" t="e">
        <f t="shared" si="313"/>
        <v>#VALUE!</v>
      </c>
      <c r="RZ191" s="327" t="e">
        <f t="shared" si="313"/>
        <v>#VALUE!</v>
      </c>
      <c r="SA191" s="327" t="e">
        <f t="shared" si="313"/>
        <v>#VALUE!</v>
      </c>
      <c r="SB191" s="327" t="e">
        <f t="shared" si="313"/>
        <v>#VALUE!</v>
      </c>
      <c r="SC191" s="327" t="e">
        <f t="shared" si="313"/>
        <v>#VALUE!</v>
      </c>
      <c r="SD191" s="327" t="e">
        <f t="shared" si="313"/>
        <v>#VALUE!</v>
      </c>
      <c r="SE191" s="327" t="e">
        <f t="shared" si="313"/>
        <v>#VALUE!</v>
      </c>
      <c r="SF191" s="327" t="e">
        <f t="shared" si="313"/>
        <v>#VALUE!</v>
      </c>
      <c r="SG191" s="327" t="e">
        <f t="shared" si="313"/>
        <v>#VALUE!</v>
      </c>
      <c r="SH191" s="327" t="e">
        <f t="shared" si="313"/>
        <v>#VALUE!</v>
      </c>
      <c r="SM191">
        <f>'GRR Data'!A187</f>
        <v>0</v>
      </c>
    </row>
    <row r="192" spans="1:507">
      <c r="B192" s="326" t="s">
        <v>313</v>
      </c>
      <c r="C192" s="327">
        <f t="shared" ref="C192:BN192" si="314">C18</f>
        <v>691.05312500000014</v>
      </c>
      <c r="D192" s="327">
        <f t="shared" si="314"/>
        <v>0.16694062500000006</v>
      </c>
      <c r="E192" s="327">
        <f t="shared" si="314"/>
        <v>0.20419062499999996</v>
      </c>
      <c r="F192" s="327">
        <f t="shared" si="314"/>
        <v>0.22460937500000003</v>
      </c>
      <c r="G192" s="327">
        <f t="shared" si="314"/>
        <v>0.16861875000000001</v>
      </c>
      <c r="H192" s="327">
        <f t="shared" si="314"/>
        <v>0.16451250000000001</v>
      </c>
      <c r="I192" s="327">
        <f t="shared" si="314"/>
        <v>0.14151250000000004</v>
      </c>
      <c r="J192" s="327">
        <f t="shared" si="314"/>
        <v>0.14674062500000004</v>
      </c>
      <c r="K192" s="327">
        <f t="shared" si="314"/>
        <v>0.14750312500000001</v>
      </c>
      <c r="L192" s="327">
        <f t="shared" si="314"/>
        <v>0.14755312500000001</v>
      </c>
      <c r="M192" s="327">
        <f t="shared" si="314"/>
        <v>0.14746249999999997</v>
      </c>
      <c r="N192" s="327">
        <f t="shared" si="314"/>
        <v>0.12391249999999998</v>
      </c>
      <c r="O192" s="327">
        <f t="shared" si="314"/>
        <v>0.12545312499999997</v>
      </c>
      <c r="P192" s="327">
        <f t="shared" si="314"/>
        <v>0.14954062500000001</v>
      </c>
      <c r="Q192" s="327">
        <f t="shared" si="314"/>
        <v>0.13363749999999999</v>
      </c>
      <c r="R192" s="327">
        <f t="shared" si="314"/>
        <v>0.15753437500000003</v>
      </c>
      <c r="S192" s="327">
        <f t="shared" si="314"/>
        <v>0.17666875000000004</v>
      </c>
      <c r="T192" s="327">
        <f t="shared" si="314"/>
        <v>0.18885312500000001</v>
      </c>
      <c r="U192" s="327">
        <f t="shared" si="314"/>
        <v>0.18362187500000002</v>
      </c>
      <c r="V192" s="327">
        <f t="shared" si="314"/>
        <v>0.19144375000000002</v>
      </c>
      <c r="W192" s="327">
        <f t="shared" si="314"/>
        <v>0.10741531250000003</v>
      </c>
      <c r="X192" s="327">
        <f t="shared" si="314"/>
        <v>8.8341562499999998E-2</v>
      </c>
      <c r="Y192" s="327">
        <f t="shared" si="314"/>
        <v>9.9292187500000018E-2</v>
      </c>
      <c r="Z192" s="327">
        <f t="shared" si="314"/>
        <v>8.5813125000000018E-2</v>
      </c>
      <c r="AA192" s="327">
        <f t="shared" si="314"/>
        <v>0.11413625000000001</v>
      </c>
      <c r="AB192" s="327">
        <f t="shared" si="314"/>
        <v>0.12704999999999997</v>
      </c>
      <c r="AC192" s="327">
        <f t="shared" si="314"/>
        <v>7.7784062500000015E-2</v>
      </c>
      <c r="AD192" s="327">
        <f t="shared" si="314"/>
        <v>0.13025999999999999</v>
      </c>
      <c r="AE192" s="327">
        <f t="shared" si="314"/>
        <v>9.4220312500000014E-2</v>
      </c>
      <c r="AF192" s="327">
        <f t="shared" si="314"/>
        <v>0.13228281250000001</v>
      </c>
      <c r="AG192" s="327">
        <f t="shared" si="314"/>
        <v>0.14933593750000002</v>
      </c>
      <c r="AH192" s="327">
        <f t="shared" si="314"/>
        <v>0.13522656250000004</v>
      </c>
      <c r="AI192" s="327">
        <f t="shared" si="314"/>
        <v>9.4960312499999991E-2</v>
      </c>
      <c r="AJ192" s="327">
        <f t="shared" si="314"/>
        <v>0.1237940625</v>
      </c>
      <c r="AK192" s="327">
        <f t="shared" si="314"/>
        <v>7.4772187500000004E-2</v>
      </c>
      <c r="AL192" s="327">
        <f t="shared" si="314"/>
        <v>0.11502156250000002</v>
      </c>
      <c r="AM192" s="327">
        <f t="shared" si="314"/>
        <v>0.11318999999999999</v>
      </c>
      <c r="AN192" s="327">
        <f t="shared" si="314"/>
        <v>274.47787499999998</v>
      </c>
      <c r="AO192" s="327">
        <f t="shared" si="314"/>
        <v>274.48457812499998</v>
      </c>
      <c r="AP192" s="327">
        <f t="shared" si="314"/>
        <v>274.48647812499996</v>
      </c>
      <c r="AQ192" s="327">
        <f t="shared" si="314"/>
        <v>189.91804999999994</v>
      </c>
      <c r="AR192" s="327">
        <f t="shared" si="314"/>
        <v>189.93192812500001</v>
      </c>
      <c r="AS192" s="327">
        <f t="shared" si="314"/>
        <v>189.92689999999996</v>
      </c>
      <c r="AT192" s="327">
        <f t="shared" si="314"/>
        <v>0.45428474999999996</v>
      </c>
      <c r="AU192" s="327">
        <f t="shared" si="314"/>
        <v>-0.12149003125000001</v>
      </c>
      <c r="AV192" s="327">
        <f t="shared" si="314"/>
        <v>1.0198218749999998E-2</v>
      </c>
      <c r="AW192" s="327">
        <f t="shared" si="314"/>
        <v>0.10895381249999998</v>
      </c>
      <c r="AX192" s="327">
        <f t="shared" si="314"/>
        <v>4.5325718750000001E-2</v>
      </c>
      <c r="AY192" s="327">
        <f t="shared" si="314"/>
        <v>-0.12585931249999999</v>
      </c>
      <c r="AZ192" s="327">
        <f t="shared" si="314"/>
        <v>-4.3340968750000007E-2</v>
      </c>
      <c r="BA192" s="327">
        <f t="shared" si="314"/>
        <v>0.20751962499999996</v>
      </c>
      <c r="BB192" s="327">
        <f t="shared" si="314"/>
        <v>0.27669293750000007</v>
      </c>
      <c r="BC192" s="327">
        <f t="shared" si="314"/>
        <v>0.13951431249999999</v>
      </c>
      <c r="BD192" s="327">
        <f t="shared" si="314"/>
        <v>-8.1354937500000002E-2</v>
      </c>
      <c r="BE192" s="327">
        <f t="shared" si="314"/>
        <v>-0.13178540624999999</v>
      </c>
      <c r="BF192" s="327">
        <f t="shared" si="314"/>
        <v>-7.8308281249999986E-2</v>
      </c>
      <c r="BG192" s="327">
        <f t="shared" si="314"/>
        <v>-1.6203218749999998E-2</v>
      </c>
      <c r="BH192" s="327">
        <f t="shared" si="314"/>
        <v>-4.6303249999999997E-2</v>
      </c>
      <c r="BI192" s="327">
        <f t="shared" si="314"/>
        <v>-0.14355968749999998</v>
      </c>
      <c r="BJ192" s="327">
        <f t="shared" si="314"/>
        <v>0.382621875</v>
      </c>
      <c r="BK192" s="327">
        <f t="shared" si="314"/>
        <v>-4.4221875000000001E-2</v>
      </c>
      <c r="BL192" s="327">
        <f t="shared" si="314"/>
        <v>0.18000000000000002</v>
      </c>
      <c r="BM192" s="327">
        <f t="shared" si="314"/>
        <v>-0.12631562500000001</v>
      </c>
      <c r="BN192" s="327">
        <f t="shared" si="314"/>
        <v>-0.14548125000000003</v>
      </c>
      <c r="BO192" s="327">
        <f t="shared" ref="BO192:DZ192" si="315">BO18</f>
        <v>-0.14104375000000002</v>
      </c>
      <c r="BP192" s="327">
        <f t="shared" si="315"/>
        <v>-0.14425625000000003</v>
      </c>
      <c r="BQ192" s="327">
        <f t="shared" si="315"/>
        <v>0.12168124999999999</v>
      </c>
      <c r="BR192" s="327">
        <f t="shared" si="315"/>
        <v>-2.5312499999999996E-3</v>
      </c>
      <c r="BS192" s="327">
        <f t="shared" si="315"/>
        <v>-5.0028125000000014E-2</v>
      </c>
      <c r="BT192" s="327">
        <f t="shared" si="315"/>
        <v>7.0862500000000009E-2</v>
      </c>
      <c r="BU192" s="327">
        <f t="shared" si="315"/>
        <v>1.7928124999999996E-2</v>
      </c>
      <c r="BV192" s="327">
        <f t="shared" si="315"/>
        <v>4.3900000000000002E-2</v>
      </c>
      <c r="BW192" s="327">
        <f t="shared" si="315"/>
        <v>0.10056250000000001</v>
      </c>
      <c r="BX192" s="327">
        <f t="shared" si="315"/>
        <v>0.11370624999999999</v>
      </c>
      <c r="BY192" s="327">
        <f t="shared" si="315"/>
        <v>0.13661875000000004</v>
      </c>
      <c r="BZ192" s="327">
        <f t="shared" si="315"/>
        <v>0.13651250000000004</v>
      </c>
      <c r="CA192" s="327">
        <f t="shared" si="315"/>
        <v>0.12003749999999999</v>
      </c>
      <c r="CB192" s="327">
        <f t="shared" si="315"/>
        <v>0.10839999999999997</v>
      </c>
      <c r="CC192" s="327">
        <f t="shared" si="315"/>
        <v>0.105375</v>
      </c>
      <c r="CD192" s="327">
        <f t="shared" si="315"/>
        <v>0.15631562500000004</v>
      </c>
      <c r="CE192" s="327">
        <f t="shared" si="315"/>
        <v>0.13679062500000003</v>
      </c>
      <c r="CF192" s="327">
        <f t="shared" si="315"/>
        <v>0.13996562500000004</v>
      </c>
      <c r="CG192" s="327">
        <f t="shared" si="315"/>
        <v>0.10918437500000003</v>
      </c>
      <c r="CH192" s="327">
        <f t="shared" si="315"/>
        <v>0.10161250000000001</v>
      </c>
      <c r="CI192" s="327">
        <f t="shared" si="315"/>
        <v>9.0446874999999982E-2</v>
      </c>
      <c r="CJ192" s="327">
        <f t="shared" si="315"/>
        <v>0.49058124999999991</v>
      </c>
      <c r="CK192" s="327">
        <f t="shared" si="315"/>
        <v>0.49358437499999996</v>
      </c>
      <c r="CL192" s="327">
        <f t="shared" si="315"/>
        <v>0.50025625000000007</v>
      </c>
      <c r="CM192" s="327">
        <f t="shared" si="315"/>
        <v>0.47047187500000004</v>
      </c>
      <c r="CN192" s="327">
        <f t="shared" si="315"/>
        <v>4.6528124999999983E-2</v>
      </c>
      <c r="CO192" s="327">
        <f t="shared" si="315"/>
        <v>3.3984374999999997E-2</v>
      </c>
      <c r="CP192" s="327">
        <f t="shared" si="315"/>
        <v>1.6587499999999998E-2</v>
      </c>
      <c r="CQ192" s="327">
        <f t="shared" si="315"/>
        <v>0.13061875000000001</v>
      </c>
      <c r="CR192" s="327">
        <f t="shared" si="315"/>
        <v>-5.7884374999999995E-2</v>
      </c>
      <c r="CS192" s="327">
        <f t="shared" si="315"/>
        <v>7.0806250000000015E-2</v>
      </c>
      <c r="CT192" s="327">
        <f t="shared" si="315"/>
        <v>-1.7640625000000004E-2</v>
      </c>
      <c r="CU192" s="327">
        <f t="shared" si="315"/>
        <v>0.14273125000000006</v>
      </c>
      <c r="CV192" s="327">
        <f t="shared" si="315"/>
        <v>-6.3003124999999993E-2</v>
      </c>
      <c r="CW192" s="327">
        <f t="shared" si="315"/>
        <v>9.3837500000000004E-2</v>
      </c>
      <c r="CX192" s="327">
        <f t="shared" si="315"/>
        <v>-2.68375E-2</v>
      </c>
      <c r="CY192" s="327">
        <f t="shared" si="315"/>
        <v>9.4856250000000003E-2</v>
      </c>
      <c r="CZ192" s="327">
        <f t="shared" si="315"/>
        <v>7.6971875000000009E-2</v>
      </c>
      <c r="DA192" s="327">
        <f t="shared" si="315"/>
        <v>7.4406250000000007E-2</v>
      </c>
      <c r="DB192" s="327">
        <f t="shared" si="315"/>
        <v>0.11807500000000001</v>
      </c>
      <c r="DC192" s="327">
        <f t="shared" si="315"/>
        <v>0.10224375000000001</v>
      </c>
      <c r="DD192" s="327">
        <f t="shared" si="315"/>
        <v>8.0921874999999976E-2</v>
      </c>
      <c r="DE192" s="327">
        <f t="shared" si="315"/>
        <v>4.3390625000000002E-2</v>
      </c>
      <c r="DF192" s="327">
        <f t="shared" si="315"/>
        <v>3.7603124999999994E-2</v>
      </c>
      <c r="DG192" s="327">
        <f t="shared" si="315"/>
        <v>2.6503125000000002E-2</v>
      </c>
      <c r="DH192" s="327">
        <f t="shared" si="315"/>
        <v>4.1596875000000005E-2</v>
      </c>
      <c r="DI192" s="327">
        <f t="shared" si="315"/>
        <v>3.5021874999999994E-2</v>
      </c>
      <c r="DJ192" s="327">
        <f t="shared" si="315"/>
        <v>0.15883125000000001</v>
      </c>
      <c r="DK192" s="327">
        <f t="shared" si="315"/>
        <v>0.15563125000000003</v>
      </c>
      <c r="DL192" s="327">
        <f t="shared" si="315"/>
        <v>0.15932499999999999</v>
      </c>
      <c r="DM192" s="327">
        <f t="shared" si="315"/>
        <v>0.16305625000000001</v>
      </c>
      <c r="DN192" s="327">
        <f t="shared" si="315"/>
        <v>0.17599062500000004</v>
      </c>
      <c r="DO192" s="327">
        <f t="shared" si="315"/>
        <v>0.10140937500000002</v>
      </c>
      <c r="DP192" s="327">
        <f t="shared" si="315"/>
        <v>9.7603125000000013E-2</v>
      </c>
      <c r="DQ192" s="327">
        <f t="shared" si="315"/>
        <v>9.1550000000000006E-2</v>
      </c>
      <c r="DR192" s="327">
        <f t="shared" si="315"/>
        <v>9.4137499999999985E-2</v>
      </c>
      <c r="DS192" s="327">
        <f t="shared" si="315"/>
        <v>8.9393749999999994E-2</v>
      </c>
      <c r="DT192" s="327">
        <f t="shared" si="315"/>
        <v>9.8275000000000015E-2</v>
      </c>
      <c r="DU192" s="327">
        <f t="shared" si="315"/>
        <v>0.100590625</v>
      </c>
      <c r="DV192" s="327">
        <f t="shared" si="315"/>
        <v>8.8115625000000031E-2</v>
      </c>
      <c r="DW192" s="327">
        <f t="shared" si="315"/>
        <v>9.1884375000000018E-2</v>
      </c>
      <c r="DX192" s="327">
        <f t="shared" si="315"/>
        <v>2.8506250000000011E-2</v>
      </c>
      <c r="DY192" s="327">
        <f t="shared" si="315"/>
        <v>2.9856250000000001E-2</v>
      </c>
      <c r="DZ192" s="327">
        <f t="shared" si="315"/>
        <v>2.4793750000000003E-2</v>
      </c>
      <c r="EA192" s="327">
        <f t="shared" ref="EA192:GL192" si="316">EA18</f>
        <v>2.5949999999999997E-2</v>
      </c>
      <c r="EB192" s="327">
        <f t="shared" si="316"/>
        <v>0.28607812499999996</v>
      </c>
      <c r="EC192" s="327">
        <f t="shared" si="316"/>
        <v>0.28760625000000001</v>
      </c>
      <c r="ED192" s="327">
        <f t="shared" si="316"/>
        <v>0.23172812499999998</v>
      </c>
      <c r="EE192" s="327">
        <f t="shared" si="316"/>
        <v>0.27174062499999996</v>
      </c>
      <c r="EF192" s="327">
        <f t="shared" si="316"/>
        <v>0.2727906249999999</v>
      </c>
      <c r="EG192" s="327">
        <f t="shared" si="316"/>
        <v>0.27239999999999998</v>
      </c>
      <c r="EH192" s="327">
        <f t="shared" si="316"/>
        <v>0.26585624999999996</v>
      </c>
      <c r="EI192" s="327">
        <f t="shared" si="316"/>
        <v>0.25540312500000001</v>
      </c>
      <c r="EJ192" s="327">
        <f t="shared" si="316"/>
        <v>0.25221874999999988</v>
      </c>
      <c r="EK192" s="327">
        <f t="shared" si="316"/>
        <v>2.3978125000000003E-2</v>
      </c>
      <c r="EL192" s="327">
        <f t="shared" si="316"/>
        <v>7.8332994687499999</v>
      </c>
      <c r="EM192" s="327">
        <f t="shared" si="316"/>
        <v>7.8462145625000002</v>
      </c>
      <c r="EN192" s="327">
        <f t="shared" si="316"/>
        <v>7.8090187812499989</v>
      </c>
      <c r="EO192" s="327">
        <f t="shared" si="316"/>
        <v>7.8428533437500008</v>
      </c>
      <c r="EP192" s="327">
        <f t="shared" si="316"/>
        <v>7.8071566874999991</v>
      </c>
      <c r="EQ192" s="327">
        <f t="shared" si="316"/>
        <v>7.80781453125</v>
      </c>
      <c r="ER192" s="327">
        <f t="shared" si="316"/>
        <v>7.8011782812500003</v>
      </c>
      <c r="ES192" s="327">
        <f t="shared" si="316"/>
        <v>7.8126989999999985</v>
      </c>
      <c r="ET192" s="327">
        <f t="shared" si="316"/>
        <v>7.8430986874999995</v>
      </c>
      <c r="EU192" s="327">
        <f t="shared" si="316"/>
        <v>7.8653811874999997</v>
      </c>
      <c r="EV192" s="327">
        <f t="shared" si="316"/>
        <v>7.8018463124999986</v>
      </c>
      <c r="EW192" s="327">
        <f t="shared" si="316"/>
        <v>7.8015965312500004</v>
      </c>
      <c r="EX192" s="327">
        <f t="shared" si="316"/>
        <v>7.8340685312500016</v>
      </c>
      <c r="EY192" s="327">
        <f t="shared" si="316"/>
        <v>7.8508508750000017</v>
      </c>
      <c r="EZ192" s="327">
        <f t="shared" si="316"/>
        <v>7.8091009374999985</v>
      </c>
      <c r="FA192" s="327">
        <f t="shared" si="316"/>
        <v>7.7950827812500014</v>
      </c>
      <c r="FB192" s="327">
        <f t="shared" si="316"/>
        <v>7.8013785312499992</v>
      </c>
      <c r="FC192" s="327">
        <f t="shared" si="316"/>
        <v>7.8872536875000003</v>
      </c>
      <c r="FD192" s="327">
        <f t="shared" si="316"/>
        <v>0.30583749999999998</v>
      </c>
      <c r="FE192" s="327">
        <f t="shared" si="316"/>
        <v>6.5168749999999998E-2</v>
      </c>
      <c r="FF192" s="327">
        <f t="shared" si="316"/>
        <v>4.2218750000000006E-2</v>
      </c>
      <c r="FG192" s="327">
        <f t="shared" si="316"/>
        <v>1.6159375E-2</v>
      </c>
      <c r="FH192" s="327">
        <f t="shared" si="316"/>
        <v>2.4868750000000002E-2</v>
      </c>
      <c r="FI192" s="327">
        <f t="shared" si="316"/>
        <v>-1.7524999999999999E-2</v>
      </c>
      <c r="FJ192" s="327">
        <f t="shared" si="316"/>
        <v>2.5990625000000003E-2</v>
      </c>
      <c r="FK192" s="327">
        <f t="shared" si="316"/>
        <v>2.9790625000000001E-2</v>
      </c>
      <c r="FL192" s="327">
        <f t="shared" si="316"/>
        <v>4.4321875000000018E-2</v>
      </c>
      <c r="FM192" s="327">
        <f t="shared" si="316"/>
        <v>7.5412500000000007E-2</v>
      </c>
      <c r="FN192" s="327">
        <f t="shared" si="316"/>
        <v>1.0406250000000003E-3</v>
      </c>
      <c r="FO192" s="327">
        <f t="shared" si="316"/>
        <v>-1.9834374999999998E-2</v>
      </c>
      <c r="FP192" s="327">
        <f t="shared" si="316"/>
        <v>-0.10313437500000001</v>
      </c>
      <c r="FQ192" s="327">
        <f t="shared" si="316"/>
        <v>-0.21970937500000004</v>
      </c>
      <c r="FR192" s="327">
        <f t="shared" si="316"/>
        <v>3.3478124999999997E-2</v>
      </c>
      <c r="FS192" s="327">
        <f t="shared" si="316"/>
        <v>1.75625E-3</v>
      </c>
      <c r="FT192" s="327">
        <f t="shared" si="316"/>
        <v>0.1320875</v>
      </c>
      <c r="FU192" s="327">
        <f t="shared" si="316"/>
        <v>3.9428124999999994E-2</v>
      </c>
      <c r="FV192" s="327">
        <f t="shared" si="316"/>
        <v>-3.1625000000000008E-3</v>
      </c>
      <c r="FW192" s="327">
        <f t="shared" si="316"/>
        <v>-3.5437500000000005E-3</v>
      </c>
      <c r="FX192" s="327">
        <f t="shared" si="316"/>
        <v>1.3565625000000001E-2</v>
      </c>
      <c r="FY192" s="327">
        <f t="shared" si="316"/>
        <v>1.9887500000000006E-2</v>
      </c>
      <c r="FZ192" s="327">
        <f t="shared" si="316"/>
        <v>2.2337500000000003E-2</v>
      </c>
      <c r="GA192" s="327">
        <f t="shared" si="316"/>
        <v>-9.290625000000002E-3</v>
      </c>
      <c r="GB192" s="327">
        <f t="shared" si="316"/>
        <v>-1.4343750000000012E-3</v>
      </c>
      <c r="GC192" s="327">
        <f t="shared" si="316"/>
        <v>2.5378125000000001E-2</v>
      </c>
      <c r="GD192" s="327">
        <f t="shared" si="316"/>
        <v>-1.65E-3</v>
      </c>
      <c r="GE192" s="327">
        <f t="shared" si="316"/>
        <v>3.0031249999999997E-3</v>
      </c>
      <c r="GF192" s="327">
        <f t="shared" si="316"/>
        <v>-3.7490624999999986E-2</v>
      </c>
      <c r="GG192" s="327">
        <f t="shared" si="316"/>
        <v>-4.7850000000000004E-2</v>
      </c>
      <c r="GH192" s="327">
        <f t="shared" si="316"/>
        <v>6.4312500000000012E-3</v>
      </c>
      <c r="GI192" s="327">
        <f t="shared" si="316"/>
        <v>-2.56125E-2</v>
      </c>
      <c r="GJ192" s="327">
        <f t="shared" si="316"/>
        <v>0.33031874999999999</v>
      </c>
      <c r="GK192" s="327">
        <f t="shared" si="316"/>
        <v>3.9884374999999993E-2</v>
      </c>
      <c r="GL192" s="327">
        <f t="shared" si="316"/>
        <v>3.843125E-2</v>
      </c>
      <c r="GM192" s="327">
        <f t="shared" ref="GM192:IX192" si="317">GM18</f>
        <v>3.2106249999999996E-2</v>
      </c>
      <c r="GN192" s="327">
        <f t="shared" si="317"/>
        <v>3.7881249999999998E-2</v>
      </c>
      <c r="GO192" s="327">
        <f t="shared" si="317"/>
        <v>-8.8625000000000006E-3</v>
      </c>
      <c r="GP192" s="327">
        <f t="shared" si="317"/>
        <v>3.0271874999999983E-2</v>
      </c>
      <c r="GQ192" s="327">
        <f t="shared" si="317"/>
        <v>3.0893750000000001E-2</v>
      </c>
      <c r="GR192" s="327">
        <f t="shared" si="317"/>
        <v>2.5671874999999997E-2</v>
      </c>
      <c r="GS192" s="327">
        <f t="shared" si="317"/>
        <v>3.5281250000000007E-2</v>
      </c>
      <c r="GT192" s="327">
        <f t="shared" si="317"/>
        <v>-3.5874999999999997E-2</v>
      </c>
      <c r="GU192" s="327">
        <f t="shared" si="317"/>
        <v>-3.5250000000000004E-2</v>
      </c>
      <c r="GV192" s="327">
        <f t="shared" si="317"/>
        <v>-0.13568125000000003</v>
      </c>
      <c r="GW192" s="327">
        <f t="shared" si="317"/>
        <v>-0.23072499999999999</v>
      </c>
      <c r="GX192" s="327">
        <f t="shared" si="317"/>
        <v>5.2656249999999995E-3</v>
      </c>
      <c r="GY192" s="327">
        <f t="shared" si="317"/>
        <v>-4.940624999999998E-3</v>
      </c>
      <c r="GZ192" s="327">
        <f t="shared" si="317"/>
        <v>7.2312500000000002E-2</v>
      </c>
      <c r="HA192" s="327">
        <f t="shared" si="317"/>
        <v>-1.4843749999999998E-3</v>
      </c>
      <c r="HB192" s="327">
        <f t="shared" si="317"/>
        <v>-2.5068750000000001E-2</v>
      </c>
      <c r="HC192" s="327">
        <f t="shared" si="317"/>
        <v>-5.0312499999999993E-3</v>
      </c>
      <c r="HD192" s="327">
        <f t="shared" si="317"/>
        <v>5.656249999999999E-3</v>
      </c>
      <c r="HE192" s="327">
        <f t="shared" si="317"/>
        <v>1.2481249999999999E-2</v>
      </c>
      <c r="HF192" s="327">
        <f t="shared" si="317"/>
        <v>-1.5918750000000002E-2</v>
      </c>
      <c r="HG192" s="327">
        <f t="shared" si="317"/>
        <v>1.5121875000000002E-2</v>
      </c>
      <c r="HH192" s="327">
        <f t="shared" si="317"/>
        <v>7.3165624999999984E-2</v>
      </c>
      <c r="HI192" s="327">
        <f t="shared" si="317"/>
        <v>4.2912499999999999E-2</v>
      </c>
      <c r="HJ192" s="327">
        <f t="shared" si="317"/>
        <v>1.6349999999999993E-2</v>
      </c>
      <c r="HK192" s="327">
        <f t="shared" si="317"/>
        <v>2.7437499999999988E-3</v>
      </c>
      <c r="HL192" s="327">
        <f t="shared" si="317"/>
        <v>-3.8846874999999996E-2</v>
      </c>
      <c r="HM192" s="327">
        <f t="shared" si="317"/>
        <v>4.2268749999999994E-2</v>
      </c>
      <c r="HN192" s="327">
        <f t="shared" si="317"/>
        <v>-2.0990625000000002E-2</v>
      </c>
      <c r="HO192" s="327">
        <f t="shared" si="317"/>
        <v>-5.9131250000000003E-2</v>
      </c>
      <c r="HP192" s="327">
        <f t="shared" si="317"/>
        <v>-4.5896875000000011E-2</v>
      </c>
      <c r="HQ192" s="327">
        <f t="shared" si="317"/>
        <v>-8.2234374999999985E-2</v>
      </c>
      <c r="HR192" s="327">
        <f t="shared" si="317"/>
        <v>-6.9393750000000018E-2</v>
      </c>
      <c r="HS192" s="327">
        <f t="shared" si="317"/>
        <v>8.1403124999999993E-2</v>
      </c>
      <c r="HT192" s="327">
        <f t="shared" si="317"/>
        <v>6.5678125000000004E-2</v>
      </c>
      <c r="HU192" s="327">
        <f t="shared" si="317"/>
        <v>8.2293749999999971E-2</v>
      </c>
      <c r="HV192" s="327">
        <f t="shared" si="317"/>
        <v>4.1106249999999997E-2</v>
      </c>
      <c r="HW192" s="327">
        <f t="shared" si="317"/>
        <v>4.5565624999999998E-2</v>
      </c>
      <c r="HX192" s="327">
        <f t="shared" si="317"/>
        <v>4.2334375E-2</v>
      </c>
      <c r="HY192" s="327">
        <f t="shared" si="317"/>
        <v>8.8621874999999975E-2</v>
      </c>
      <c r="HZ192" s="327">
        <f t="shared" si="317"/>
        <v>6.1053125E-2</v>
      </c>
      <c r="IA192" s="327">
        <f t="shared" si="317"/>
        <v>-2.3078124999999998E-2</v>
      </c>
      <c r="IB192" s="327">
        <f t="shared" si="317"/>
        <v>-3.0693749999999999E-2</v>
      </c>
      <c r="IC192" s="327">
        <f t="shared" si="317"/>
        <v>-3.1234375000000002E-2</v>
      </c>
      <c r="ID192" s="327">
        <f t="shared" si="317"/>
        <v>-1.79875E-2</v>
      </c>
      <c r="IE192" s="327">
        <f t="shared" si="317"/>
        <v>-2.4749999999999998E-3</v>
      </c>
      <c r="IF192" s="327">
        <f t="shared" si="317"/>
        <v>6.1536593749999979E-2</v>
      </c>
      <c r="IG192" s="327">
        <f t="shared" si="317"/>
        <v>5.7207375000000005E-2</v>
      </c>
      <c r="IH192" s="327">
        <f t="shared" si="317"/>
        <v>1.509828125E-2</v>
      </c>
      <c r="II192" s="327">
        <f t="shared" si="317"/>
        <v>8.0305906250000017E-2</v>
      </c>
      <c r="IJ192" s="327">
        <f t="shared" si="317"/>
        <v>5.5809031250000009E-2</v>
      </c>
      <c r="IK192" s="327">
        <f t="shared" si="317"/>
        <v>5.1381749999999997E-2</v>
      </c>
      <c r="IL192" s="327">
        <f t="shared" si="317"/>
        <v>1.92760625E-2</v>
      </c>
      <c r="IM192" s="327">
        <f t="shared" si="317"/>
        <v>0.10316056250000001</v>
      </c>
      <c r="IN192" s="327" t="e">
        <f t="shared" si="317"/>
        <v>#DIV/0!</v>
      </c>
      <c r="IO192" s="327" t="e">
        <f t="shared" si="317"/>
        <v>#DIV/0!</v>
      </c>
      <c r="IP192" s="327" t="e">
        <f t="shared" si="317"/>
        <v>#DIV/0!</v>
      </c>
      <c r="IQ192" s="327" t="e">
        <f t="shared" si="317"/>
        <v>#DIV/0!</v>
      </c>
      <c r="IR192" s="327" t="e">
        <f t="shared" si="317"/>
        <v>#DIV/0!</v>
      </c>
      <c r="IS192" s="327" t="e">
        <f t="shared" si="317"/>
        <v>#DIV/0!</v>
      </c>
      <c r="IT192" s="327" t="e">
        <f t="shared" si="317"/>
        <v>#DIV/0!</v>
      </c>
      <c r="IU192" s="327" t="e">
        <f t="shared" si="317"/>
        <v>#DIV/0!</v>
      </c>
      <c r="IV192" s="327" t="e">
        <f t="shared" si="317"/>
        <v>#DIV/0!</v>
      </c>
      <c r="IW192" s="327" t="e">
        <f t="shared" si="317"/>
        <v>#DIV/0!</v>
      </c>
      <c r="IX192" s="327" t="e">
        <f t="shared" si="317"/>
        <v>#DIV/0!</v>
      </c>
      <c r="IY192" s="327" t="e">
        <f t="shared" ref="IY192:LJ192" si="318">IY18</f>
        <v>#DIV/0!</v>
      </c>
      <c r="IZ192" s="327" t="e">
        <f t="shared" si="318"/>
        <v>#DIV/0!</v>
      </c>
      <c r="JA192" s="327" t="e">
        <f t="shared" si="318"/>
        <v>#DIV/0!</v>
      </c>
      <c r="JB192" s="327" t="e">
        <f t="shared" si="318"/>
        <v>#DIV/0!</v>
      </c>
      <c r="JC192" s="327" t="e">
        <f t="shared" si="318"/>
        <v>#DIV/0!</v>
      </c>
      <c r="JD192" s="327" t="e">
        <f t="shared" si="318"/>
        <v>#DIV/0!</v>
      </c>
      <c r="JE192" s="327" t="e">
        <f t="shared" si="318"/>
        <v>#DIV/0!</v>
      </c>
      <c r="JF192" s="327" t="e">
        <f t="shared" si="318"/>
        <v>#DIV/0!</v>
      </c>
      <c r="JG192" s="327" t="e">
        <f t="shared" si="318"/>
        <v>#DIV/0!</v>
      </c>
      <c r="JH192" s="327" t="e">
        <f t="shared" si="318"/>
        <v>#DIV/0!</v>
      </c>
      <c r="JI192" s="327" t="e">
        <f t="shared" si="318"/>
        <v>#DIV/0!</v>
      </c>
      <c r="JJ192" s="327" t="e">
        <f t="shared" si="318"/>
        <v>#DIV/0!</v>
      </c>
      <c r="JK192" s="327" t="e">
        <f t="shared" si="318"/>
        <v>#DIV/0!</v>
      </c>
      <c r="JL192" s="327" t="e">
        <f t="shared" si="318"/>
        <v>#DIV/0!</v>
      </c>
      <c r="JM192" s="327" t="e">
        <f t="shared" si="318"/>
        <v>#DIV/0!</v>
      </c>
      <c r="JN192" s="327" t="e">
        <f t="shared" si="318"/>
        <v>#DIV/0!</v>
      </c>
      <c r="JO192" s="327" t="e">
        <f t="shared" si="318"/>
        <v>#DIV/0!</v>
      </c>
      <c r="JP192" s="327" t="e">
        <f t="shared" si="318"/>
        <v>#DIV/0!</v>
      </c>
      <c r="JQ192" s="327" t="e">
        <f t="shared" si="318"/>
        <v>#DIV/0!</v>
      </c>
      <c r="JR192" s="327" t="e">
        <f t="shared" si="318"/>
        <v>#DIV/0!</v>
      </c>
      <c r="JS192" s="327" t="e">
        <f t="shared" si="318"/>
        <v>#DIV/0!</v>
      </c>
      <c r="JT192" s="327" t="e">
        <f t="shared" si="318"/>
        <v>#DIV/0!</v>
      </c>
      <c r="JU192" s="327" t="e">
        <f t="shared" si="318"/>
        <v>#DIV/0!</v>
      </c>
      <c r="JV192" s="327" t="e">
        <f t="shared" si="318"/>
        <v>#DIV/0!</v>
      </c>
      <c r="JW192" s="327" t="e">
        <f t="shared" si="318"/>
        <v>#DIV/0!</v>
      </c>
      <c r="JX192" s="327" t="e">
        <f t="shared" si="318"/>
        <v>#DIV/0!</v>
      </c>
      <c r="JY192" s="327" t="e">
        <f t="shared" si="318"/>
        <v>#DIV/0!</v>
      </c>
      <c r="JZ192" s="327" t="e">
        <f t="shared" si="318"/>
        <v>#DIV/0!</v>
      </c>
      <c r="KA192" s="327" t="e">
        <f t="shared" si="318"/>
        <v>#DIV/0!</v>
      </c>
      <c r="KB192" s="327" t="e">
        <f t="shared" si="318"/>
        <v>#DIV/0!</v>
      </c>
      <c r="KC192" s="327" t="e">
        <f t="shared" si="318"/>
        <v>#DIV/0!</v>
      </c>
      <c r="KD192" s="327" t="e">
        <f t="shared" si="318"/>
        <v>#DIV/0!</v>
      </c>
      <c r="KE192" s="327" t="e">
        <f t="shared" si="318"/>
        <v>#DIV/0!</v>
      </c>
      <c r="KF192" s="327" t="e">
        <f t="shared" si="318"/>
        <v>#DIV/0!</v>
      </c>
      <c r="KG192" s="327" t="e">
        <f t="shared" si="318"/>
        <v>#DIV/0!</v>
      </c>
      <c r="KH192" s="327" t="e">
        <f t="shared" si="318"/>
        <v>#DIV/0!</v>
      </c>
      <c r="KI192" s="327" t="e">
        <f t="shared" si="318"/>
        <v>#DIV/0!</v>
      </c>
      <c r="KJ192" s="327" t="e">
        <f t="shared" si="318"/>
        <v>#DIV/0!</v>
      </c>
      <c r="KK192" s="327" t="e">
        <f t="shared" si="318"/>
        <v>#DIV/0!</v>
      </c>
      <c r="KL192" s="327" t="e">
        <f t="shared" si="318"/>
        <v>#DIV/0!</v>
      </c>
      <c r="KM192" s="327" t="e">
        <f t="shared" si="318"/>
        <v>#DIV/0!</v>
      </c>
      <c r="KN192" s="327" t="e">
        <f t="shared" si="318"/>
        <v>#DIV/0!</v>
      </c>
      <c r="KO192" s="327" t="e">
        <f t="shared" si="318"/>
        <v>#DIV/0!</v>
      </c>
      <c r="KP192" s="327" t="e">
        <f t="shared" si="318"/>
        <v>#DIV/0!</v>
      </c>
      <c r="KQ192" s="327" t="e">
        <f t="shared" si="318"/>
        <v>#DIV/0!</v>
      </c>
      <c r="KR192" s="327" t="e">
        <f t="shared" si="318"/>
        <v>#DIV/0!</v>
      </c>
      <c r="KS192" s="327" t="e">
        <f t="shared" si="318"/>
        <v>#DIV/0!</v>
      </c>
      <c r="KT192" s="327" t="e">
        <f t="shared" si="318"/>
        <v>#DIV/0!</v>
      </c>
      <c r="KU192" s="327" t="e">
        <f t="shared" si="318"/>
        <v>#DIV/0!</v>
      </c>
      <c r="KV192" s="327" t="e">
        <f t="shared" si="318"/>
        <v>#DIV/0!</v>
      </c>
      <c r="KW192" s="327" t="e">
        <f t="shared" si="318"/>
        <v>#DIV/0!</v>
      </c>
      <c r="KX192" s="327" t="e">
        <f t="shared" si="318"/>
        <v>#DIV/0!</v>
      </c>
      <c r="KY192" s="327" t="e">
        <f t="shared" si="318"/>
        <v>#DIV/0!</v>
      </c>
      <c r="KZ192" s="327" t="e">
        <f t="shared" si="318"/>
        <v>#DIV/0!</v>
      </c>
      <c r="LA192" s="327" t="e">
        <f t="shared" si="318"/>
        <v>#DIV/0!</v>
      </c>
      <c r="LB192" s="327" t="e">
        <f t="shared" si="318"/>
        <v>#DIV/0!</v>
      </c>
      <c r="LC192" s="327" t="e">
        <f t="shared" si="318"/>
        <v>#DIV/0!</v>
      </c>
      <c r="LD192" s="327" t="e">
        <f t="shared" si="318"/>
        <v>#DIV/0!</v>
      </c>
      <c r="LE192" s="327" t="e">
        <f t="shared" si="318"/>
        <v>#DIV/0!</v>
      </c>
      <c r="LF192" s="327" t="e">
        <f t="shared" si="318"/>
        <v>#DIV/0!</v>
      </c>
      <c r="LG192" s="327" t="e">
        <f t="shared" si="318"/>
        <v>#DIV/0!</v>
      </c>
      <c r="LH192" s="327" t="e">
        <f t="shared" si="318"/>
        <v>#DIV/0!</v>
      </c>
      <c r="LI192" s="327" t="e">
        <f t="shared" si="318"/>
        <v>#DIV/0!</v>
      </c>
      <c r="LJ192" s="327" t="e">
        <f t="shared" si="318"/>
        <v>#DIV/0!</v>
      </c>
      <c r="LK192" s="327" t="e">
        <f t="shared" ref="LK192:NV192" si="319">LK18</f>
        <v>#DIV/0!</v>
      </c>
      <c r="LL192" s="327" t="e">
        <f t="shared" si="319"/>
        <v>#DIV/0!</v>
      </c>
      <c r="LM192" s="327" t="e">
        <f t="shared" si="319"/>
        <v>#DIV/0!</v>
      </c>
      <c r="LN192" s="327" t="e">
        <f t="shared" si="319"/>
        <v>#DIV/0!</v>
      </c>
      <c r="LO192" s="327" t="e">
        <f t="shared" si="319"/>
        <v>#DIV/0!</v>
      </c>
      <c r="LP192" s="327" t="e">
        <f t="shared" si="319"/>
        <v>#DIV/0!</v>
      </c>
      <c r="LQ192" s="327" t="e">
        <f t="shared" si="319"/>
        <v>#DIV/0!</v>
      </c>
      <c r="LR192" s="327" t="e">
        <f t="shared" si="319"/>
        <v>#DIV/0!</v>
      </c>
      <c r="LS192" s="327" t="e">
        <f t="shared" si="319"/>
        <v>#DIV/0!</v>
      </c>
      <c r="LT192" s="327" t="e">
        <f t="shared" si="319"/>
        <v>#DIV/0!</v>
      </c>
      <c r="LU192" s="327" t="e">
        <f t="shared" si="319"/>
        <v>#DIV/0!</v>
      </c>
      <c r="LV192" s="327" t="e">
        <f t="shared" si="319"/>
        <v>#DIV/0!</v>
      </c>
      <c r="LW192" s="327" t="e">
        <f t="shared" si="319"/>
        <v>#DIV/0!</v>
      </c>
      <c r="LX192" s="327" t="e">
        <f t="shared" si="319"/>
        <v>#DIV/0!</v>
      </c>
      <c r="LY192" s="327" t="e">
        <f t="shared" si="319"/>
        <v>#DIV/0!</v>
      </c>
      <c r="LZ192" s="327" t="e">
        <f t="shared" si="319"/>
        <v>#DIV/0!</v>
      </c>
      <c r="MA192" s="327" t="e">
        <f t="shared" si="319"/>
        <v>#DIV/0!</v>
      </c>
      <c r="MB192" s="327" t="e">
        <f t="shared" si="319"/>
        <v>#DIV/0!</v>
      </c>
      <c r="MC192" s="327" t="e">
        <f t="shared" si="319"/>
        <v>#DIV/0!</v>
      </c>
      <c r="MD192" s="327" t="e">
        <f t="shared" si="319"/>
        <v>#DIV/0!</v>
      </c>
      <c r="ME192" s="327" t="e">
        <f t="shared" si="319"/>
        <v>#DIV/0!</v>
      </c>
      <c r="MF192" s="327" t="e">
        <f t="shared" si="319"/>
        <v>#DIV/0!</v>
      </c>
      <c r="MG192" s="327" t="e">
        <f t="shared" si="319"/>
        <v>#DIV/0!</v>
      </c>
      <c r="MH192" s="327" t="e">
        <f t="shared" si="319"/>
        <v>#DIV/0!</v>
      </c>
      <c r="MI192" s="327" t="e">
        <f t="shared" si="319"/>
        <v>#DIV/0!</v>
      </c>
      <c r="MJ192" s="327" t="e">
        <f t="shared" si="319"/>
        <v>#DIV/0!</v>
      </c>
      <c r="MK192" s="327" t="e">
        <f t="shared" si="319"/>
        <v>#DIV/0!</v>
      </c>
      <c r="ML192" s="327" t="e">
        <f t="shared" si="319"/>
        <v>#DIV/0!</v>
      </c>
      <c r="MM192" s="327" t="e">
        <f t="shared" si="319"/>
        <v>#DIV/0!</v>
      </c>
      <c r="MN192" s="327" t="e">
        <f t="shared" si="319"/>
        <v>#DIV/0!</v>
      </c>
      <c r="MO192" s="327" t="e">
        <f t="shared" si="319"/>
        <v>#DIV/0!</v>
      </c>
      <c r="MP192" s="327" t="e">
        <f t="shared" si="319"/>
        <v>#DIV/0!</v>
      </c>
      <c r="MQ192" s="327" t="e">
        <f t="shared" si="319"/>
        <v>#DIV/0!</v>
      </c>
      <c r="MR192" s="327" t="e">
        <f t="shared" si="319"/>
        <v>#DIV/0!</v>
      </c>
      <c r="MS192" s="327" t="e">
        <f t="shared" si="319"/>
        <v>#DIV/0!</v>
      </c>
      <c r="MT192" s="327" t="e">
        <f t="shared" si="319"/>
        <v>#DIV/0!</v>
      </c>
      <c r="MU192" s="327" t="e">
        <f t="shared" si="319"/>
        <v>#DIV/0!</v>
      </c>
      <c r="MV192" s="327" t="e">
        <f t="shared" si="319"/>
        <v>#DIV/0!</v>
      </c>
      <c r="MW192" s="327" t="e">
        <f t="shared" si="319"/>
        <v>#DIV/0!</v>
      </c>
      <c r="MX192" s="327" t="e">
        <f t="shared" si="319"/>
        <v>#DIV/0!</v>
      </c>
      <c r="MY192" s="327" t="e">
        <f t="shared" si="319"/>
        <v>#DIV/0!</v>
      </c>
      <c r="MZ192" s="327" t="e">
        <f t="shared" si="319"/>
        <v>#DIV/0!</v>
      </c>
      <c r="NA192" s="327" t="e">
        <f t="shared" si="319"/>
        <v>#DIV/0!</v>
      </c>
      <c r="NB192" s="327" t="e">
        <f t="shared" si="319"/>
        <v>#DIV/0!</v>
      </c>
      <c r="NC192" s="327" t="e">
        <f t="shared" si="319"/>
        <v>#DIV/0!</v>
      </c>
      <c r="ND192" s="327" t="e">
        <f t="shared" si="319"/>
        <v>#DIV/0!</v>
      </c>
      <c r="NE192" s="327" t="e">
        <f t="shared" si="319"/>
        <v>#DIV/0!</v>
      </c>
      <c r="NF192" s="327" t="e">
        <f t="shared" si="319"/>
        <v>#DIV/0!</v>
      </c>
      <c r="NG192" s="327" t="e">
        <f t="shared" si="319"/>
        <v>#DIV/0!</v>
      </c>
      <c r="NH192" s="327" t="e">
        <f t="shared" si="319"/>
        <v>#DIV/0!</v>
      </c>
      <c r="NI192" s="327" t="e">
        <f t="shared" si="319"/>
        <v>#DIV/0!</v>
      </c>
      <c r="NJ192" s="327" t="e">
        <f t="shared" si="319"/>
        <v>#DIV/0!</v>
      </c>
      <c r="NK192" s="327" t="e">
        <f t="shared" si="319"/>
        <v>#DIV/0!</v>
      </c>
      <c r="NL192" s="327" t="e">
        <f t="shared" si="319"/>
        <v>#DIV/0!</v>
      </c>
      <c r="NM192" s="327" t="e">
        <f t="shared" si="319"/>
        <v>#DIV/0!</v>
      </c>
      <c r="NN192" s="327" t="e">
        <f t="shared" si="319"/>
        <v>#DIV/0!</v>
      </c>
      <c r="NO192" s="327" t="e">
        <f t="shared" si="319"/>
        <v>#DIV/0!</v>
      </c>
      <c r="NP192" s="327" t="e">
        <f t="shared" si="319"/>
        <v>#DIV/0!</v>
      </c>
      <c r="NQ192" s="327" t="e">
        <f t="shared" si="319"/>
        <v>#DIV/0!</v>
      </c>
      <c r="NR192" s="327" t="e">
        <f t="shared" si="319"/>
        <v>#DIV/0!</v>
      </c>
      <c r="NS192" s="327" t="e">
        <f t="shared" si="319"/>
        <v>#DIV/0!</v>
      </c>
      <c r="NT192" s="327" t="e">
        <f t="shared" si="319"/>
        <v>#DIV/0!</v>
      </c>
      <c r="NU192" s="327" t="e">
        <f t="shared" si="319"/>
        <v>#DIV/0!</v>
      </c>
      <c r="NV192" s="327" t="e">
        <f t="shared" si="319"/>
        <v>#DIV/0!</v>
      </c>
      <c r="NW192" s="327" t="e">
        <f t="shared" ref="NW192:QH192" si="320">NW18</f>
        <v>#DIV/0!</v>
      </c>
      <c r="NX192" s="327" t="e">
        <f t="shared" si="320"/>
        <v>#DIV/0!</v>
      </c>
      <c r="NY192" s="327" t="e">
        <f t="shared" si="320"/>
        <v>#DIV/0!</v>
      </c>
      <c r="NZ192" s="327" t="e">
        <f t="shared" si="320"/>
        <v>#DIV/0!</v>
      </c>
      <c r="OA192" s="327" t="e">
        <f t="shared" si="320"/>
        <v>#DIV/0!</v>
      </c>
      <c r="OB192" s="327" t="e">
        <f t="shared" si="320"/>
        <v>#DIV/0!</v>
      </c>
      <c r="OC192" s="327" t="e">
        <f t="shared" si="320"/>
        <v>#DIV/0!</v>
      </c>
      <c r="OD192" s="327" t="e">
        <f t="shared" si="320"/>
        <v>#DIV/0!</v>
      </c>
      <c r="OE192" s="327" t="e">
        <f t="shared" si="320"/>
        <v>#DIV/0!</v>
      </c>
      <c r="OF192" s="327" t="e">
        <f t="shared" si="320"/>
        <v>#DIV/0!</v>
      </c>
      <c r="OG192" s="327" t="e">
        <f t="shared" si="320"/>
        <v>#DIV/0!</v>
      </c>
      <c r="OH192" s="327" t="e">
        <f t="shared" si="320"/>
        <v>#DIV/0!</v>
      </c>
      <c r="OI192" s="327" t="e">
        <f t="shared" si="320"/>
        <v>#DIV/0!</v>
      </c>
      <c r="OJ192" s="327" t="e">
        <f t="shared" si="320"/>
        <v>#DIV/0!</v>
      </c>
      <c r="OK192" s="327" t="e">
        <f t="shared" si="320"/>
        <v>#DIV/0!</v>
      </c>
      <c r="OL192" s="327" t="e">
        <f t="shared" si="320"/>
        <v>#DIV/0!</v>
      </c>
      <c r="OM192" s="327" t="e">
        <f t="shared" si="320"/>
        <v>#DIV/0!</v>
      </c>
      <c r="ON192" s="327" t="e">
        <f t="shared" si="320"/>
        <v>#DIV/0!</v>
      </c>
      <c r="OO192" s="327" t="e">
        <f t="shared" si="320"/>
        <v>#DIV/0!</v>
      </c>
      <c r="OP192" s="327" t="e">
        <f t="shared" si="320"/>
        <v>#DIV/0!</v>
      </c>
      <c r="OQ192" s="327" t="e">
        <f t="shared" si="320"/>
        <v>#DIV/0!</v>
      </c>
      <c r="OR192" s="327" t="e">
        <f t="shared" si="320"/>
        <v>#DIV/0!</v>
      </c>
      <c r="OS192" s="327" t="e">
        <f t="shared" si="320"/>
        <v>#DIV/0!</v>
      </c>
      <c r="OT192" s="327" t="e">
        <f t="shared" si="320"/>
        <v>#DIV/0!</v>
      </c>
      <c r="OU192" s="327" t="e">
        <f t="shared" si="320"/>
        <v>#DIV/0!</v>
      </c>
      <c r="OV192" s="327" t="e">
        <f t="shared" si="320"/>
        <v>#DIV/0!</v>
      </c>
      <c r="OW192" s="327" t="e">
        <f t="shared" si="320"/>
        <v>#DIV/0!</v>
      </c>
      <c r="OX192" s="327" t="e">
        <f t="shared" si="320"/>
        <v>#DIV/0!</v>
      </c>
      <c r="OY192" s="327" t="e">
        <f t="shared" si="320"/>
        <v>#DIV/0!</v>
      </c>
      <c r="OZ192" s="327" t="e">
        <f t="shared" si="320"/>
        <v>#DIV/0!</v>
      </c>
      <c r="PA192" s="327" t="e">
        <f t="shared" si="320"/>
        <v>#DIV/0!</v>
      </c>
      <c r="PB192" s="327" t="e">
        <f t="shared" si="320"/>
        <v>#DIV/0!</v>
      </c>
      <c r="PC192" s="327" t="e">
        <f t="shared" si="320"/>
        <v>#DIV/0!</v>
      </c>
      <c r="PD192" s="327" t="e">
        <f t="shared" si="320"/>
        <v>#DIV/0!</v>
      </c>
      <c r="PE192" s="327" t="e">
        <f t="shared" si="320"/>
        <v>#DIV/0!</v>
      </c>
      <c r="PF192" s="327" t="e">
        <f t="shared" si="320"/>
        <v>#DIV/0!</v>
      </c>
      <c r="PG192" s="327" t="e">
        <f t="shared" si="320"/>
        <v>#DIV/0!</v>
      </c>
      <c r="PH192" s="327" t="e">
        <f t="shared" si="320"/>
        <v>#DIV/0!</v>
      </c>
      <c r="PI192" s="327" t="e">
        <f t="shared" si="320"/>
        <v>#DIV/0!</v>
      </c>
      <c r="PJ192" s="327" t="e">
        <f t="shared" si="320"/>
        <v>#DIV/0!</v>
      </c>
      <c r="PK192" s="327" t="e">
        <f t="shared" si="320"/>
        <v>#DIV/0!</v>
      </c>
      <c r="PL192" s="327" t="e">
        <f t="shared" si="320"/>
        <v>#DIV/0!</v>
      </c>
      <c r="PM192" s="327" t="e">
        <f t="shared" si="320"/>
        <v>#DIV/0!</v>
      </c>
      <c r="PN192" s="327" t="e">
        <f t="shared" si="320"/>
        <v>#DIV/0!</v>
      </c>
      <c r="PO192" s="327" t="e">
        <f t="shared" si="320"/>
        <v>#DIV/0!</v>
      </c>
      <c r="PP192" s="327" t="e">
        <f t="shared" si="320"/>
        <v>#DIV/0!</v>
      </c>
      <c r="PQ192" s="327" t="e">
        <f t="shared" si="320"/>
        <v>#DIV/0!</v>
      </c>
      <c r="PR192" s="327" t="e">
        <f t="shared" si="320"/>
        <v>#DIV/0!</v>
      </c>
      <c r="PS192" s="327" t="e">
        <f t="shared" si="320"/>
        <v>#DIV/0!</v>
      </c>
      <c r="PT192" s="327" t="e">
        <f t="shared" si="320"/>
        <v>#DIV/0!</v>
      </c>
      <c r="PU192" s="327" t="e">
        <f t="shared" si="320"/>
        <v>#DIV/0!</v>
      </c>
      <c r="PV192" s="327" t="e">
        <f t="shared" si="320"/>
        <v>#DIV/0!</v>
      </c>
      <c r="PW192" s="327" t="e">
        <f t="shared" si="320"/>
        <v>#DIV/0!</v>
      </c>
      <c r="PX192" s="327" t="e">
        <f t="shared" si="320"/>
        <v>#DIV/0!</v>
      </c>
      <c r="PY192" s="327" t="e">
        <f t="shared" si="320"/>
        <v>#DIV/0!</v>
      </c>
      <c r="PZ192" s="327" t="e">
        <f t="shared" si="320"/>
        <v>#DIV/0!</v>
      </c>
      <c r="QA192" s="327" t="e">
        <f t="shared" si="320"/>
        <v>#DIV/0!</v>
      </c>
      <c r="QB192" s="327" t="e">
        <f t="shared" si="320"/>
        <v>#DIV/0!</v>
      </c>
      <c r="QC192" s="327" t="e">
        <f t="shared" si="320"/>
        <v>#DIV/0!</v>
      </c>
      <c r="QD192" s="327" t="e">
        <f t="shared" si="320"/>
        <v>#DIV/0!</v>
      </c>
      <c r="QE192" s="327" t="e">
        <f t="shared" si="320"/>
        <v>#DIV/0!</v>
      </c>
      <c r="QF192" s="327" t="e">
        <f t="shared" si="320"/>
        <v>#DIV/0!</v>
      </c>
      <c r="QG192" s="327" t="e">
        <f t="shared" si="320"/>
        <v>#DIV/0!</v>
      </c>
      <c r="QH192" s="327" t="e">
        <f t="shared" si="320"/>
        <v>#DIV/0!</v>
      </c>
      <c r="QI192" s="327" t="e">
        <f t="shared" ref="QI192:SH192" si="321">QI18</f>
        <v>#DIV/0!</v>
      </c>
      <c r="QJ192" s="327" t="e">
        <f t="shared" si="321"/>
        <v>#DIV/0!</v>
      </c>
      <c r="QK192" s="327" t="e">
        <f t="shared" si="321"/>
        <v>#DIV/0!</v>
      </c>
      <c r="QL192" s="327" t="e">
        <f t="shared" si="321"/>
        <v>#DIV/0!</v>
      </c>
      <c r="QM192" s="327" t="e">
        <f t="shared" si="321"/>
        <v>#DIV/0!</v>
      </c>
      <c r="QN192" s="327" t="e">
        <f t="shared" si="321"/>
        <v>#DIV/0!</v>
      </c>
      <c r="QO192" s="327" t="e">
        <f t="shared" si="321"/>
        <v>#DIV/0!</v>
      </c>
      <c r="QP192" s="327" t="e">
        <f t="shared" si="321"/>
        <v>#DIV/0!</v>
      </c>
      <c r="QQ192" s="327" t="e">
        <f t="shared" si="321"/>
        <v>#DIV/0!</v>
      </c>
      <c r="QR192" s="327" t="e">
        <f t="shared" si="321"/>
        <v>#DIV/0!</v>
      </c>
      <c r="QS192" s="327" t="e">
        <f t="shared" si="321"/>
        <v>#DIV/0!</v>
      </c>
      <c r="QT192" s="327" t="e">
        <f t="shared" si="321"/>
        <v>#DIV/0!</v>
      </c>
      <c r="QU192" s="327" t="e">
        <f t="shared" si="321"/>
        <v>#DIV/0!</v>
      </c>
      <c r="QV192" s="327" t="e">
        <f t="shared" si="321"/>
        <v>#DIV/0!</v>
      </c>
      <c r="QW192" s="327" t="e">
        <f t="shared" si="321"/>
        <v>#DIV/0!</v>
      </c>
      <c r="QX192" s="327" t="e">
        <f t="shared" si="321"/>
        <v>#DIV/0!</v>
      </c>
      <c r="QY192" s="327" t="e">
        <f t="shared" si="321"/>
        <v>#DIV/0!</v>
      </c>
      <c r="QZ192" s="327" t="e">
        <f t="shared" si="321"/>
        <v>#DIV/0!</v>
      </c>
      <c r="RA192" s="327" t="e">
        <f t="shared" si="321"/>
        <v>#DIV/0!</v>
      </c>
      <c r="RB192" s="327" t="e">
        <f t="shared" si="321"/>
        <v>#DIV/0!</v>
      </c>
      <c r="RC192" s="327" t="e">
        <f t="shared" si="321"/>
        <v>#DIV/0!</v>
      </c>
      <c r="RD192" s="327" t="e">
        <f t="shared" si="321"/>
        <v>#DIV/0!</v>
      </c>
      <c r="RE192" s="327" t="e">
        <f t="shared" si="321"/>
        <v>#DIV/0!</v>
      </c>
      <c r="RF192" s="327" t="e">
        <f t="shared" si="321"/>
        <v>#DIV/0!</v>
      </c>
      <c r="RG192" s="327" t="e">
        <f t="shared" si="321"/>
        <v>#DIV/0!</v>
      </c>
      <c r="RH192" s="327" t="e">
        <f t="shared" si="321"/>
        <v>#DIV/0!</v>
      </c>
      <c r="RI192" s="327" t="e">
        <f t="shared" si="321"/>
        <v>#DIV/0!</v>
      </c>
      <c r="RJ192" s="327" t="e">
        <f t="shared" si="321"/>
        <v>#DIV/0!</v>
      </c>
      <c r="RK192" s="327" t="e">
        <f t="shared" si="321"/>
        <v>#DIV/0!</v>
      </c>
      <c r="RL192" s="327" t="e">
        <f t="shared" si="321"/>
        <v>#DIV/0!</v>
      </c>
      <c r="RM192" s="327" t="e">
        <f t="shared" si="321"/>
        <v>#DIV/0!</v>
      </c>
      <c r="RN192" s="327" t="e">
        <f t="shared" si="321"/>
        <v>#DIV/0!</v>
      </c>
      <c r="RO192" s="327" t="e">
        <f t="shared" si="321"/>
        <v>#DIV/0!</v>
      </c>
      <c r="RP192" s="327" t="e">
        <f t="shared" si="321"/>
        <v>#DIV/0!</v>
      </c>
      <c r="RQ192" s="327" t="e">
        <f t="shared" si="321"/>
        <v>#DIV/0!</v>
      </c>
      <c r="RR192" s="327" t="e">
        <f t="shared" si="321"/>
        <v>#DIV/0!</v>
      </c>
      <c r="RS192" s="327" t="e">
        <f t="shared" si="321"/>
        <v>#DIV/0!</v>
      </c>
      <c r="RT192" s="327" t="e">
        <f t="shared" si="321"/>
        <v>#DIV/0!</v>
      </c>
      <c r="RU192" s="327" t="e">
        <f t="shared" si="321"/>
        <v>#DIV/0!</v>
      </c>
      <c r="RV192" s="327" t="e">
        <f t="shared" si="321"/>
        <v>#DIV/0!</v>
      </c>
      <c r="RW192" s="327" t="e">
        <f t="shared" si="321"/>
        <v>#DIV/0!</v>
      </c>
      <c r="RX192" s="327" t="e">
        <f t="shared" si="321"/>
        <v>#DIV/0!</v>
      </c>
      <c r="RY192" s="327" t="e">
        <f t="shared" si="321"/>
        <v>#DIV/0!</v>
      </c>
      <c r="RZ192" s="327" t="e">
        <f t="shared" si="321"/>
        <v>#DIV/0!</v>
      </c>
      <c r="SA192" s="327" t="e">
        <f t="shared" si="321"/>
        <v>#DIV/0!</v>
      </c>
      <c r="SB192" s="327" t="e">
        <f t="shared" si="321"/>
        <v>#DIV/0!</v>
      </c>
      <c r="SC192" s="327" t="e">
        <f t="shared" si="321"/>
        <v>#DIV/0!</v>
      </c>
      <c r="SD192" s="327" t="e">
        <f t="shared" si="321"/>
        <v>#DIV/0!</v>
      </c>
      <c r="SE192" s="327" t="e">
        <f t="shared" si="321"/>
        <v>#DIV/0!</v>
      </c>
      <c r="SF192" s="327" t="e">
        <f t="shared" si="321"/>
        <v>#DIV/0!</v>
      </c>
      <c r="SG192" s="327" t="e">
        <f t="shared" si="321"/>
        <v>#DIV/0!</v>
      </c>
      <c r="SH192" s="327" t="e">
        <f t="shared" si="321"/>
        <v>#DIV/0!</v>
      </c>
      <c r="SM192">
        <f>'GRR Data'!A188</f>
        <v>0</v>
      </c>
    </row>
    <row r="193" spans="1:507">
      <c r="B193" s="326" t="s">
        <v>404</v>
      </c>
      <c r="C193" s="327">
        <f t="shared" ref="C193:BN193" si="322">C192-C191</f>
        <v>5.3125000000136424E-2</v>
      </c>
      <c r="D193" s="327">
        <f t="shared" si="322"/>
        <v>1.6940625000000042E-2</v>
      </c>
      <c r="E193" s="327">
        <f t="shared" si="322"/>
        <v>5.4190624999999937E-2</v>
      </c>
      <c r="F193" s="327">
        <f t="shared" si="322"/>
        <v>7.4609375000000006E-2</v>
      </c>
      <c r="G193" s="327">
        <f t="shared" si="322"/>
        <v>1.8618749999999989E-2</v>
      </c>
      <c r="H193" s="327">
        <f t="shared" si="322"/>
        <v>1.4512499999999984E-2</v>
      </c>
      <c r="I193" s="327">
        <f t="shared" si="322"/>
        <v>-8.4874999999999812E-3</v>
      </c>
      <c r="J193" s="327">
        <f t="shared" si="322"/>
        <v>-3.259374999999981E-3</v>
      </c>
      <c r="K193" s="327">
        <f t="shared" si="322"/>
        <v>-2.4968750000000095E-3</v>
      </c>
      <c r="L193" s="327">
        <f t="shared" si="322"/>
        <v>-2.446875000000015E-3</v>
      </c>
      <c r="M193" s="327">
        <f t="shared" si="322"/>
        <v>-2.5375000000000536E-3</v>
      </c>
      <c r="N193" s="327">
        <f t="shared" si="322"/>
        <v>-2.6087500000000041E-2</v>
      </c>
      <c r="O193" s="327">
        <f t="shared" si="322"/>
        <v>-2.4546875000000051E-2</v>
      </c>
      <c r="P193" s="327">
        <f t="shared" si="322"/>
        <v>-4.5937500000001186E-4</v>
      </c>
      <c r="Q193" s="327">
        <f t="shared" si="322"/>
        <v>-1.636250000000003E-2</v>
      </c>
      <c r="R193" s="327">
        <f t="shared" si="322"/>
        <v>7.5343750000000098E-3</v>
      </c>
      <c r="S193" s="327">
        <f t="shared" si="322"/>
        <v>2.6668750000000019E-2</v>
      </c>
      <c r="T193" s="327">
        <f t="shared" si="322"/>
        <v>3.8853124999999988E-2</v>
      </c>
      <c r="U193" s="327">
        <f t="shared" si="322"/>
        <v>3.3621874999999996E-2</v>
      </c>
      <c r="V193" s="327">
        <f t="shared" si="322"/>
        <v>6.6443750000000024E-2</v>
      </c>
      <c r="W193" s="327">
        <f t="shared" si="322"/>
        <v>-1.7584687499999974E-2</v>
      </c>
      <c r="X193" s="327">
        <f t="shared" si="322"/>
        <v>-3.6658437500000002E-2</v>
      </c>
      <c r="Y193" s="327">
        <f t="shared" si="322"/>
        <v>-2.5707812499999982E-2</v>
      </c>
      <c r="Z193" s="327">
        <f t="shared" si="322"/>
        <v>-3.9186874999999982E-2</v>
      </c>
      <c r="AA193" s="327">
        <f t="shared" si="322"/>
        <v>-1.0863749999999991E-2</v>
      </c>
      <c r="AB193" s="327">
        <f t="shared" si="322"/>
        <v>2.0499999999999685E-3</v>
      </c>
      <c r="AC193" s="327">
        <f t="shared" si="322"/>
        <v>-4.7215937499999985E-2</v>
      </c>
      <c r="AD193" s="327">
        <f t="shared" si="322"/>
        <v>5.2599999999999869E-3</v>
      </c>
      <c r="AE193" s="327">
        <f t="shared" si="322"/>
        <v>-3.0779687499999986E-2</v>
      </c>
      <c r="AF193" s="327">
        <f t="shared" si="322"/>
        <v>7.2828125000000132E-3</v>
      </c>
      <c r="AG193" s="327">
        <f t="shared" si="322"/>
        <v>2.4335937500000016E-2</v>
      </c>
      <c r="AH193" s="327">
        <f t="shared" si="322"/>
        <v>1.0226562500000036E-2</v>
      </c>
      <c r="AI193" s="327">
        <f t="shared" si="322"/>
        <v>-3.0039687500000009E-2</v>
      </c>
      <c r="AJ193" s="327">
        <f t="shared" si="322"/>
        <v>-1.2059375000000039E-3</v>
      </c>
      <c r="AK193" s="327">
        <f t="shared" si="322"/>
        <v>-5.0227812499999996E-2</v>
      </c>
      <c r="AL193" s="327">
        <f t="shared" si="322"/>
        <v>-9.9784374999999786E-3</v>
      </c>
      <c r="AM193" s="327">
        <f t="shared" si="322"/>
        <v>-1.1810000000000015E-2</v>
      </c>
      <c r="AN193" s="327">
        <f t="shared" si="322"/>
        <v>7.8749999999558895E-3</v>
      </c>
      <c r="AO193" s="327">
        <f t="shared" si="322"/>
        <v>1.4578124999957254E-2</v>
      </c>
      <c r="AP193" s="327">
        <f t="shared" si="322"/>
        <v>1.6478124999935062E-2</v>
      </c>
      <c r="AQ193" s="327">
        <f t="shared" si="322"/>
        <v>-1.9500000000505224E-3</v>
      </c>
      <c r="AR193" s="327">
        <f t="shared" si="322"/>
        <v>1.1928125000025602E-2</v>
      </c>
      <c r="AS193" s="327">
        <f t="shared" si="322"/>
        <v>6.8999999999732609E-3</v>
      </c>
      <c r="AT193" s="327">
        <f t="shared" si="322"/>
        <v>5.4284749999999937E-2</v>
      </c>
      <c r="AU193" s="327">
        <f t="shared" si="322"/>
        <v>-0.12149003125000001</v>
      </c>
      <c r="AV193" s="327">
        <f t="shared" si="322"/>
        <v>1.0198218749999998E-2</v>
      </c>
      <c r="AW193" s="327">
        <f t="shared" si="322"/>
        <v>0.10895381249999998</v>
      </c>
      <c r="AX193" s="327">
        <f t="shared" si="322"/>
        <v>4.5325718750000001E-2</v>
      </c>
      <c r="AY193" s="327">
        <f t="shared" si="322"/>
        <v>-0.12585931249999999</v>
      </c>
      <c r="AZ193" s="327">
        <f t="shared" si="322"/>
        <v>-4.3340968750000007E-2</v>
      </c>
      <c r="BA193" s="327">
        <f t="shared" si="322"/>
        <v>0.20751962499999996</v>
      </c>
      <c r="BB193" s="327">
        <f t="shared" si="322"/>
        <v>0.27669293750000007</v>
      </c>
      <c r="BC193" s="327">
        <f t="shared" si="322"/>
        <v>0.13951431249999999</v>
      </c>
      <c r="BD193" s="327">
        <f t="shared" si="322"/>
        <v>-8.1354937500000002E-2</v>
      </c>
      <c r="BE193" s="327">
        <f t="shared" si="322"/>
        <v>-0.13178540624999999</v>
      </c>
      <c r="BF193" s="327">
        <f t="shared" si="322"/>
        <v>-7.8308281249999986E-2</v>
      </c>
      <c r="BG193" s="327">
        <f t="shared" si="322"/>
        <v>-1.6203218749999998E-2</v>
      </c>
      <c r="BH193" s="327">
        <f t="shared" si="322"/>
        <v>-4.6303249999999997E-2</v>
      </c>
      <c r="BI193" s="327">
        <f t="shared" si="322"/>
        <v>-0.14355968749999998</v>
      </c>
      <c r="BJ193" s="327">
        <f t="shared" si="322"/>
        <v>3.2621875000000022E-2</v>
      </c>
      <c r="BK193" s="327">
        <f t="shared" si="322"/>
        <v>-4.4221875000000001E-2</v>
      </c>
      <c r="BL193" s="327">
        <f t="shared" si="322"/>
        <v>0.18000000000000002</v>
      </c>
      <c r="BM193" s="327">
        <f t="shared" si="322"/>
        <v>-1.131562500000001E-2</v>
      </c>
      <c r="BN193" s="327">
        <f t="shared" si="322"/>
        <v>-3.0481250000000029E-2</v>
      </c>
      <c r="BO193" s="327">
        <f t="shared" ref="BO193:DZ193" si="323">BO192-BO191</f>
        <v>-2.6043750000000018E-2</v>
      </c>
      <c r="BP193" s="327">
        <f t="shared" si="323"/>
        <v>-2.9256250000000025E-2</v>
      </c>
      <c r="BQ193" s="327">
        <f t="shared" si="323"/>
        <v>-7.831875000000002E-2</v>
      </c>
      <c r="BR193" s="327">
        <f t="shared" si="323"/>
        <v>-2.5312499999999996E-3</v>
      </c>
      <c r="BS193" s="327">
        <f t="shared" si="323"/>
        <v>-5.0028125000000014E-2</v>
      </c>
      <c r="BT193" s="327">
        <f t="shared" si="323"/>
        <v>-2.9137499999999997E-2</v>
      </c>
      <c r="BU193" s="327">
        <f t="shared" si="323"/>
        <v>-8.2071875000000016E-2</v>
      </c>
      <c r="BV193" s="327">
        <f t="shared" si="323"/>
        <v>-5.6100000000000004E-2</v>
      </c>
      <c r="BW193" s="327">
        <f t="shared" si="323"/>
        <v>5.6250000000000744E-4</v>
      </c>
      <c r="BX193" s="327">
        <f t="shared" si="323"/>
        <v>1.3706249999999989E-2</v>
      </c>
      <c r="BY193" s="327">
        <f t="shared" si="323"/>
        <v>3.6618750000000033E-2</v>
      </c>
      <c r="BZ193" s="327">
        <f t="shared" si="323"/>
        <v>3.6512500000000031E-2</v>
      </c>
      <c r="CA193" s="327">
        <f t="shared" si="323"/>
        <v>2.0037499999999986E-2</v>
      </c>
      <c r="CB193" s="327">
        <f t="shared" si="323"/>
        <v>8.3999999999999631E-3</v>
      </c>
      <c r="CC193" s="327">
        <f t="shared" si="323"/>
        <v>5.3749999999999909E-3</v>
      </c>
      <c r="CD193" s="327">
        <f t="shared" si="323"/>
        <v>5.6315625000000036E-2</v>
      </c>
      <c r="CE193" s="327">
        <f t="shared" si="323"/>
        <v>3.6790625000000021E-2</v>
      </c>
      <c r="CF193" s="327">
        <f t="shared" si="323"/>
        <v>3.9965625000000032E-2</v>
      </c>
      <c r="CG193" s="327">
        <f t="shared" si="323"/>
        <v>9.1843750000000224E-3</v>
      </c>
      <c r="CH193" s="327">
        <f t="shared" si="323"/>
        <v>1.6125000000000028E-3</v>
      </c>
      <c r="CI193" s="327">
        <f t="shared" si="323"/>
        <v>-9.5531250000000234E-3</v>
      </c>
      <c r="CJ193" s="327">
        <f t="shared" si="323"/>
        <v>5.0581249999999911E-2</v>
      </c>
      <c r="CK193" s="327">
        <f t="shared" si="323"/>
        <v>5.3584374999999962E-2</v>
      </c>
      <c r="CL193" s="327">
        <f t="shared" si="323"/>
        <v>6.0256250000000067E-2</v>
      </c>
      <c r="CM193" s="327">
        <f t="shared" si="323"/>
        <v>3.0471875000000037E-2</v>
      </c>
      <c r="CN193" s="327">
        <f t="shared" si="323"/>
        <v>-2.8471875000000015E-2</v>
      </c>
      <c r="CO193" s="327">
        <f t="shared" si="323"/>
        <v>-4.1015625E-2</v>
      </c>
      <c r="CP193" s="327">
        <f t="shared" si="323"/>
        <v>-3.3412500000000005E-2</v>
      </c>
      <c r="CQ193" s="327">
        <f t="shared" si="323"/>
        <v>-0.16938124999999998</v>
      </c>
      <c r="CR193" s="327">
        <f t="shared" si="323"/>
        <v>-5.7884374999999995E-2</v>
      </c>
      <c r="CS193" s="327">
        <f t="shared" si="323"/>
        <v>-0.22919374999999997</v>
      </c>
      <c r="CT193" s="327">
        <f t="shared" si="323"/>
        <v>-1.7640625000000004E-2</v>
      </c>
      <c r="CU193" s="327">
        <f t="shared" si="323"/>
        <v>-0.15726874999999993</v>
      </c>
      <c r="CV193" s="327">
        <f t="shared" si="323"/>
        <v>-6.3003124999999993E-2</v>
      </c>
      <c r="CW193" s="327">
        <f t="shared" si="323"/>
        <v>-0.20616249999999997</v>
      </c>
      <c r="CX193" s="327">
        <f t="shared" si="323"/>
        <v>-2.68375E-2</v>
      </c>
      <c r="CY193" s="327">
        <f t="shared" si="323"/>
        <v>-5.5143750000000019E-2</v>
      </c>
      <c r="CZ193" s="327">
        <f t="shared" si="323"/>
        <v>-7.3028125000000013E-2</v>
      </c>
      <c r="DA193" s="327">
        <f t="shared" si="323"/>
        <v>-7.5593750000000015E-2</v>
      </c>
      <c r="DB193" s="327">
        <f t="shared" si="323"/>
        <v>-3.1925000000000009E-2</v>
      </c>
      <c r="DC193" s="327">
        <f t="shared" si="323"/>
        <v>-4.7756250000000014E-2</v>
      </c>
      <c r="DD193" s="327">
        <f t="shared" si="323"/>
        <v>-6.9078125000000046E-2</v>
      </c>
      <c r="DE193" s="327">
        <f t="shared" si="323"/>
        <v>4.3390625000000002E-2</v>
      </c>
      <c r="DF193" s="327">
        <f t="shared" si="323"/>
        <v>3.7603124999999994E-2</v>
      </c>
      <c r="DG193" s="327">
        <f t="shared" si="323"/>
        <v>2.6503125000000002E-2</v>
      </c>
      <c r="DH193" s="327">
        <f t="shared" si="323"/>
        <v>4.1596875000000005E-2</v>
      </c>
      <c r="DI193" s="327">
        <f t="shared" si="323"/>
        <v>3.5021874999999994E-2</v>
      </c>
      <c r="DJ193" s="327">
        <f t="shared" si="323"/>
        <v>8.8312500000000127E-3</v>
      </c>
      <c r="DK193" s="327">
        <f t="shared" si="323"/>
        <v>5.6312500000000321E-3</v>
      </c>
      <c r="DL193" s="327">
        <f t="shared" si="323"/>
        <v>9.325E-3</v>
      </c>
      <c r="DM193" s="327">
        <f t="shared" si="323"/>
        <v>1.3056250000000019E-2</v>
      </c>
      <c r="DN193" s="327">
        <f t="shared" si="323"/>
        <v>2.5990625000000045E-2</v>
      </c>
      <c r="DO193" s="327">
        <f t="shared" si="323"/>
        <v>1.4093750000000183E-3</v>
      </c>
      <c r="DP193" s="327">
        <f t="shared" si="323"/>
        <v>-2.3968749999999928E-3</v>
      </c>
      <c r="DQ193" s="327">
        <f t="shared" si="323"/>
        <v>-8.4499999999999992E-3</v>
      </c>
      <c r="DR193" s="327">
        <f t="shared" si="323"/>
        <v>-5.8625000000000205E-3</v>
      </c>
      <c r="DS193" s="327">
        <f t="shared" si="323"/>
        <v>-1.0606250000000012E-2</v>
      </c>
      <c r="DT193" s="327">
        <f t="shared" si="323"/>
        <v>-1.7249999999999904E-3</v>
      </c>
      <c r="DU193" s="327">
        <f t="shared" si="323"/>
        <v>5.906249999999974E-4</v>
      </c>
      <c r="DV193" s="327">
        <f t="shared" si="323"/>
        <v>-1.1884374999999975E-2</v>
      </c>
      <c r="DW193" s="327">
        <f t="shared" si="323"/>
        <v>-8.1156249999999874E-3</v>
      </c>
      <c r="DX193" s="327">
        <f t="shared" si="323"/>
        <v>-4.6493749999999986E-2</v>
      </c>
      <c r="DY193" s="327">
        <f t="shared" si="323"/>
        <v>-4.5143749999999996E-2</v>
      </c>
      <c r="DZ193" s="327">
        <f t="shared" si="323"/>
        <v>-5.0206249999999994E-2</v>
      </c>
      <c r="EA193" s="327">
        <f t="shared" ref="EA193:GL193" si="324">EA192-EA191</f>
        <v>-4.9049999999999996E-2</v>
      </c>
      <c r="EB193" s="327">
        <f t="shared" si="324"/>
        <v>-3.9218750000000191E-3</v>
      </c>
      <c r="EC193" s="327">
        <f t="shared" si="324"/>
        <v>-2.3937499999999723E-3</v>
      </c>
      <c r="ED193" s="327">
        <f t="shared" si="324"/>
        <v>-5.8271875000000001E-2</v>
      </c>
      <c r="EE193" s="327">
        <f t="shared" si="324"/>
        <v>-1.8259375000000022E-2</v>
      </c>
      <c r="EF193" s="327">
        <f t="shared" si="324"/>
        <v>-1.7209375000000082E-2</v>
      </c>
      <c r="EG193" s="327">
        <f t="shared" si="324"/>
        <v>-1.7600000000000005E-2</v>
      </c>
      <c r="EH193" s="327">
        <f t="shared" si="324"/>
        <v>-2.4143750000000019E-2</v>
      </c>
      <c r="EI193" s="327">
        <f t="shared" si="324"/>
        <v>-3.4596874999999971E-2</v>
      </c>
      <c r="EJ193" s="327">
        <f t="shared" si="324"/>
        <v>-3.7781250000000099E-2</v>
      </c>
      <c r="EK193" s="327">
        <f t="shared" si="324"/>
        <v>-1.1021875E-2</v>
      </c>
      <c r="EL193" s="327">
        <f t="shared" si="324"/>
        <v>3.3299468750000116E-2</v>
      </c>
      <c r="EM193" s="327">
        <f t="shared" si="324"/>
        <v>4.6214562500000334E-2</v>
      </c>
      <c r="EN193" s="327">
        <f t="shared" si="324"/>
        <v>9.0187812499991082E-3</v>
      </c>
      <c r="EO193" s="327">
        <f t="shared" si="324"/>
        <v>4.2853343750000938E-2</v>
      </c>
      <c r="EP193" s="327">
        <f t="shared" si="324"/>
        <v>7.1566874999993146E-3</v>
      </c>
      <c r="EQ193" s="327">
        <f t="shared" si="324"/>
        <v>7.8145312500002007E-3</v>
      </c>
      <c r="ER193" s="327">
        <f t="shared" si="324"/>
        <v>1.1782812500005235E-3</v>
      </c>
      <c r="ES193" s="327">
        <f t="shared" si="324"/>
        <v>1.2698999999998684E-2</v>
      </c>
      <c r="ET193" s="327">
        <f t="shared" si="324"/>
        <v>4.3098687499999677E-2</v>
      </c>
      <c r="EU193" s="327">
        <f t="shared" si="324"/>
        <v>6.5381187499999882E-2</v>
      </c>
      <c r="EV193" s="327">
        <f t="shared" si="324"/>
        <v>1.8463124999987812E-3</v>
      </c>
      <c r="EW193" s="327">
        <f t="shared" si="324"/>
        <v>1.5965312500005879E-3</v>
      </c>
      <c r="EX193" s="327">
        <f t="shared" si="324"/>
        <v>3.4068531250001755E-2</v>
      </c>
      <c r="EY193" s="327">
        <f t="shared" si="324"/>
        <v>5.0850875000001849E-2</v>
      </c>
      <c r="EZ193" s="327">
        <f t="shared" si="324"/>
        <v>9.1009374999986292E-3</v>
      </c>
      <c r="FA193" s="327">
        <f t="shared" si="324"/>
        <v>-4.9172187499983977E-3</v>
      </c>
      <c r="FB193" s="327">
        <f t="shared" si="324"/>
        <v>1.3785312499994262E-3</v>
      </c>
      <c r="FC193" s="327">
        <f t="shared" si="324"/>
        <v>8.725368750000051E-2</v>
      </c>
      <c r="FD193" s="327">
        <f t="shared" si="324"/>
        <v>5.8374999999999955E-3</v>
      </c>
      <c r="FE193" s="327">
        <f t="shared" si="324"/>
        <v>6.5168749999999998E-2</v>
      </c>
      <c r="FF193" s="327">
        <f t="shared" si="324"/>
        <v>4.2218750000000006E-2</v>
      </c>
      <c r="FG193" s="327">
        <f t="shared" si="324"/>
        <v>1.6159375E-2</v>
      </c>
      <c r="FH193" s="327">
        <f t="shared" si="324"/>
        <v>2.4868750000000002E-2</v>
      </c>
      <c r="FI193" s="327">
        <f t="shared" si="324"/>
        <v>-1.7524999999999999E-2</v>
      </c>
      <c r="FJ193" s="327">
        <f t="shared" si="324"/>
        <v>2.5990625000000003E-2</v>
      </c>
      <c r="FK193" s="327">
        <f t="shared" si="324"/>
        <v>2.9790625000000001E-2</v>
      </c>
      <c r="FL193" s="327">
        <f t="shared" si="324"/>
        <v>4.4321875000000018E-2</v>
      </c>
      <c r="FM193" s="327">
        <f t="shared" si="324"/>
        <v>7.5412500000000007E-2</v>
      </c>
      <c r="FN193" s="327">
        <f t="shared" si="324"/>
        <v>1.0406250000000003E-3</v>
      </c>
      <c r="FO193" s="327">
        <f t="shared" si="324"/>
        <v>-1.9834374999999998E-2</v>
      </c>
      <c r="FP193" s="327">
        <f t="shared" si="324"/>
        <v>-0.10313437500000001</v>
      </c>
      <c r="FQ193" s="327">
        <f t="shared" si="324"/>
        <v>-0.21970937500000004</v>
      </c>
      <c r="FR193" s="327">
        <f t="shared" si="324"/>
        <v>3.3478124999999997E-2</v>
      </c>
      <c r="FS193" s="327">
        <f t="shared" si="324"/>
        <v>1.75625E-3</v>
      </c>
      <c r="FT193" s="327">
        <f t="shared" si="324"/>
        <v>-0.16791249999999999</v>
      </c>
      <c r="FU193" s="327">
        <f t="shared" si="324"/>
        <v>3.9428124999999994E-2</v>
      </c>
      <c r="FV193" s="327">
        <f t="shared" si="324"/>
        <v>-3.1625000000000008E-3</v>
      </c>
      <c r="FW193" s="327">
        <f t="shared" si="324"/>
        <v>-3.5437500000000005E-3</v>
      </c>
      <c r="FX193" s="327">
        <f t="shared" si="324"/>
        <v>1.3565625000000001E-2</v>
      </c>
      <c r="FY193" s="327">
        <f t="shared" si="324"/>
        <v>1.9887500000000006E-2</v>
      </c>
      <c r="FZ193" s="327">
        <f t="shared" si="324"/>
        <v>2.2337500000000003E-2</v>
      </c>
      <c r="GA193" s="327">
        <f t="shared" si="324"/>
        <v>-9.290625000000002E-3</v>
      </c>
      <c r="GB193" s="327">
        <f t="shared" si="324"/>
        <v>-1.4343750000000012E-3</v>
      </c>
      <c r="GC193" s="327">
        <f t="shared" si="324"/>
        <v>2.5378125000000001E-2</v>
      </c>
      <c r="GD193" s="327">
        <f t="shared" si="324"/>
        <v>-1.65E-3</v>
      </c>
      <c r="GE193" s="327">
        <f t="shared" si="324"/>
        <v>3.0031249999999997E-3</v>
      </c>
      <c r="GF193" s="327">
        <f t="shared" si="324"/>
        <v>-3.7490624999999986E-2</v>
      </c>
      <c r="GG193" s="327">
        <f t="shared" si="324"/>
        <v>-4.7850000000000004E-2</v>
      </c>
      <c r="GH193" s="327">
        <f t="shared" si="324"/>
        <v>6.4312500000000012E-3</v>
      </c>
      <c r="GI193" s="327">
        <f t="shared" si="324"/>
        <v>-2.56125E-2</v>
      </c>
      <c r="GJ193" s="327">
        <f t="shared" si="324"/>
        <v>3.0318750000000005E-2</v>
      </c>
      <c r="GK193" s="327">
        <f t="shared" si="324"/>
        <v>3.9884374999999993E-2</v>
      </c>
      <c r="GL193" s="327">
        <f t="shared" si="324"/>
        <v>3.843125E-2</v>
      </c>
      <c r="GM193" s="327">
        <f t="shared" ref="GM193:IX193" si="325">GM192-GM191</f>
        <v>3.2106249999999996E-2</v>
      </c>
      <c r="GN193" s="327">
        <f t="shared" si="325"/>
        <v>3.7881249999999998E-2</v>
      </c>
      <c r="GO193" s="327">
        <f t="shared" si="325"/>
        <v>-8.8625000000000006E-3</v>
      </c>
      <c r="GP193" s="327">
        <f t="shared" si="325"/>
        <v>3.0271874999999983E-2</v>
      </c>
      <c r="GQ193" s="327">
        <f t="shared" si="325"/>
        <v>3.0893750000000001E-2</v>
      </c>
      <c r="GR193" s="327">
        <f t="shared" si="325"/>
        <v>2.5671874999999997E-2</v>
      </c>
      <c r="GS193" s="327">
        <f t="shared" si="325"/>
        <v>3.5281250000000007E-2</v>
      </c>
      <c r="GT193" s="327">
        <f t="shared" si="325"/>
        <v>-3.5874999999999997E-2</v>
      </c>
      <c r="GU193" s="327">
        <f t="shared" si="325"/>
        <v>-3.5250000000000004E-2</v>
      </c>
      <c r="GV193" s="327">
        <f t="shared" si="325"/>
        <v>-0.13568125000000003</v>
      </c>
      <c r="GW193" s="327">
        <f t="shared" si="325"/>
        <v>-0.23072499999999999</v>
      </c>
      <c r="GX193" s="327">
        <f t="shared" si="325"/>
        <v>5.2656249999999995E-3</v>
      </c>
      <c r="GY193" s="327">
        <f t="shared" si="325"/>
        <v>-4.940624999999998E-3</v>
      </c>
      <c r="GZ193" s="327">
        <f t="shared" si="325"/>
        <v>7.2312500000000002E-2</v>
      </c>
      <c r="HA193" s="327">
        <f t="shared" si="325"/>
        <v>-1.4843749999999998E-3</v>
      </c>
      <c r="HB193" s="327">
        <f t="shared" si="325"/>
        <v>-2.5068750000000001E-2</v>
      </c>
      <c r="HC193" s="327">
        <f t="shared" si="325"/>
        <v>-5.0312499999999993E-3</v>
      </c>
      <c r="HD193" s="327">
        <f t="shared" si="325"/>
        <v>5.656249999999999E-3</v>
      </c>
      <c r="HE193" s="327">
        <f t="shared" si="325"/>
        <v>1.2481249999999999E-2</v>
      </c>
      <c r="HF193" s="327">
        <f t="shared" si="325"/>
        <v>-1.5918750000000002E-2</v>
      </c>
      <c r="HG193" s="327">
        <f t="shared" si="325"/>
        <v>1.5121875000000002E-2</v>
      </c>
      <c r="HH193" s="327">
        <f t="shared" si="325"/>
        <v>7.3165624999999984E-2</v>
      </c>
      <c r="HI193" s="327">
        <f t="shared" si="325"/>
        <v>4.2912499999999999E-2</v>
      </c>
      <c r="HJ193" s="327" t="e">
        <f t="shared" si="325"/>
        <v>#VALUE!</v>
      </c>
      <c r="HK193" s="327" t="e">
        <f t="shared" si="325"/>
        <v>#VALUE!</v>
      </c>
      <c r="HL193" s="327" t="e">
        <f t="shared" si="325"/>
        <v>#VALUE!</v>
      </c>
      <c r="HM193" s="327" t="e">
        <f t="shared" si="325"/>
        <v>#VALUE!</v>
      </c>
      <c r="HN193" s="327" t="e">
        <f t="shared" si="325"/>
        <v>#VALUE!</v>
      </c>
      <c r="HO193" s="327">
        <f t="shared" si="325"/>
        <v>-5.9131250000000003E-2</v>
      </c>
      <c r="HP193" s="327">
        <f t="shared" si="325"/>
        <v>-4.5896875000000011E-2</v>
      </c>
      <c r="HQ193" s="327">
        <f t="shared" si="325"/>
        <v>-8.2234374999999985E-2</v>
      </c>
      <c r="HR193" s="327">
        <f t="shared" si="325"/>
        <v>-6.9393750000000018E-2</v>
      </c>
      <c r="HS193" s="327">
        <f t="shared" si="325"/>
        <v>1.4031249999999912E-3</v>
      </c>
      <c r="HT193" s="327">
        <f t="shared" si="325"/>
        <v>-1.4321874999999998E-2</v>
      </c>
      <c r="HU193" s="327">
        <f t="shared" si="325"/>
        <v>2.2937499999999694E-3</v>
      </c>
      <c r="HV193" s="327">
        <f t="shared" si="325"/>
        <v>-3.8893750000000005E-2</v>
      </c>
      <c r="HW193" s="327">
        <f t="shared" si="325"/>
        <v>-3.4434375000000003E-2</v>
      </c>
      <c r="HX193" s="327">
        <f t="shared" si="325"/>
        <v>-3.7665625000000001E-2</v>
      </c>
      <c r="HY193" s="327">
        <f t="shared" si="325"/>
        <v>8.6218749999999733E-3</v>
      </c>
      <c r="HZ193" s="327">
        <f t="shared" si="325"/>
        <v>-1.8946875000000002E-2</v>
      </c>
      <c r="IA193" s="327">
        <f t="shared" si="325"/>
        <v>-3.8078124999999997E-2</v>
      </c>
      <c r="IB193" s="327">
        <f t="shared" si="325"/>
        <v>-4.5693749999999998E-2</v>
      </c>
      <c r="IC193" s="327">
        <f t="shared" si="325"/>
        <v>-4.6234375000000001E-2</v>
      </c>
      <c r="ID193" s="327">
        <f t="shared" si="325"/>
        <v>-3.2987500000000003E-2</v>
      </c>
      <c r="IE193" s="327">
        <f t="shared" si="325"/>
        <v>-1.7474999999999997E-2</v>
      </c>
      <c r="IF193" s="327">
        <f t="shared" si="325"/>
        <v>-0.33846340625000004</v>
      </c>
      <c r="IG193" s="327">
        <f t="shared" si="325"/>
        <v>-0.34279262500000002</v>
      </c>
      <c r="IH193" s="327">
        <f t="shared" si="325"/>
        <v>-0.38490171875000001</v>
      </c>
      <c r="II193" s="327">
        <f t="shared" si="325"/>
        <v>-0.31969409375000002</v>
      </c>
      <c r="IJ193" s="327">
        <f t="shared" si="325"/>
        <v>-0.34419096874999999</v>
      </c>
      <c r="IK193" s="327">
        <f t="shared" si="325"/>
        <v>-0.34861825000000002</v>
      </c>
      <c r="IL193" s="327">
        <f t="shared" si="325"/>
        <v>-0.3807239375</v>
      </c>
      <c r="IM193" s="327">
        <f t="shared" si="325"/>
        <v>-0.29683943750000003</v>
      </c>
      <c r="IN193" s="327" t="e">
        <f t="shared" si="325"/>
        <v>#DIV/0!</v>
      </c>
      <c r="IO193" s="327" t="e">
        <f t="shared" si="325"/>
        <v>#DIV/0!</v>
      </c>
      <c r="IP193" s="327" t="e">
        <f t="shared" si="325"/>
        <v>#DIV/0!</v>
      </c>
      <c r="IQ193" s="327" t="e">
        <f t="shared" si="325"/>
        <v>#DIV/0!</v>
      </c>
      <c r="IR193" s="327" t="e">
        <f t="shared" si="325"/>
        <v>#DIV/0!</v>
      </c>
      <c r="IS193" s="327" t="e">
        <f t="shared" si="325"/>
        <v>#DIV/0!</v>
      </c>
      <c r="IT193" s="327" t="e">
        <f t="shared" si="325"/>
        <v>#DIV/0!</v>
      </c>
      <c r="IU193" s="327" t="e">
        <f t="shared" si="325"/>
        <v>#DIV/0!</v>
      </c>
      <c r="IV193" s="327" t="e">
        <f t="shared" si="325"/>
        <v>#DIV/0!</v>
      </c>
      <c r="IW193" s="327" t="e">
        <f t="shared" si="325"/>
        <v>#DIV/0!</v>
      </c>
      <c r="IX193" s="327" t="e">
        <f t="shared" si="325"/>
        <v>#DIV/0!</v>
      </c>
      <c r="IY193" s="327" t="e">
        <f t="shared" ref="IY193:LJ193" si="326">IY192-IY191</f>
        <v>#DIV/0!</v>
      </c>
      <c r="IZ193" s="327" t="e">
        <f t="shared" si="326"/>
        <v>#DIV/0!</v>
      </c>
      <c r="JA193" s="327" t="e">
        <f t="shared" si="326"/>
        <v>#DIV/0!</v>
      </c>
      <c r="JB193" s="327" t="e">
        <f t="shared" si="326"/>
        <v>#DIV/0!</v>
      </c>
      <c r="JC193" s="327" t="e">
        <f t="shared" si="326"/>
        <v>#DIV/0!</v>
      </c>
      <c r="JD193" s="327" t="e">
        <f t="shared" si="326"/>
        <v>#DIV/0!</v>
      </c>
      <c r="JE193" s="327" t="e">
        <f t="shared" si="326"/>
        <v>#DIV/0!</v>
      </c>
      <c r="JF193" s="327" t="e">
        <f t="shared" si="326"/>
        <v>#DIV/0!</v>
      </c>
      <c r="JG193" s="327" t="e">
        <f t="shared" si="326"/>
        <v>#DIV/0!</v>
      </c>
      <c r="JH193" s="327" t="e">
        <f t="shared" si="326"/>
        <v>#DIV/0!</v>
      </c>
      <c r="JI193" s="327" t="e">
        <f t="shared" si="326"/>
        <v>#DIV/0!</v>
      </c>
      <c r="JJ193" s="327" t="e">
        <f t="shared" si="326"/>
        <v>#DIV/0!</v>
      </c>
      <c r="JK193" s="327" t="e">
        <f t="shared" si="326"/>
        <v>#DIV/0!</v>
      </c>
      <c r="JL193" s="327" t="e">
        <f t="shared" si="326"/>
        <v>#DIV/0!</v>
      </c>
      <c r="JM193" s="327" t="e">
        <f t="shared" si="326"/>
        <v>#DIV/0!</v>
      </c>
      <c r="JN193" s="327" t="e">
        <f t="shared" si="326"/>
        <v>#DIV/0!</v>
      </c>
      <c r="JO193" s="327" t="e">
        <f t="shared" si="326"/>
        <v>#DIV/0!</v>
      </c>
      <c r="JP193" s="327" t="e">
        <f t="shared" si="326"/>
        <v>#DIV/0!</v>
      </c>
      <c r="JQ193" s="327" t="e">
        <f t="shared" si="326"/>
        <v>#DIV/0!</v>
      </c>
      <c r="JR193" s="327" t="e">
        <f t="shared" si="326"/>
        <v>#DIV/0!</v>
      </c>
      <c r="JS193" s="327" t="e">
        <f t="shared" si="326"/>
        <v>#DIV/0!</v>
      </c>
      <c r="JT193" s="327" t="e">
        <f t="shared" si="326"/>
        <v>#DIV/0!</v>
      </c>
      <c r="JU193" s="327" t="e">
        <f t="shared" si="326"/>
        <v>#DIV/0!</v>
      </c>
      <c r="JV193" s="327" t="e">
        <f t="shared" si="326"/>
        <v>#DIV/0!</v>
      </c>
      <c r="JW193" s="327" t="e">
        <f t="shared" si="326"/>
        <v>#DIV/0!</v>
      </c>
      <c r="JX193" s="327" t="e">
        <f t="shared" si="326"/>
        <v>#DIV/0!</v>
      </c>
      <c r="JY193" s="327" t="e">
        <f t="shared" si="326"/>
        <v>#DIV/0!</v>
      </c>
      <c r="JZ193" s="327" t="e">
        <f t="shared" si="326"/>
        <v>#DIV/0!</v>
      </c>
      <c r="KA193" s="327" t="e">
        <f t="shared" si="326"/>
        <v>#DIV/0!</v>
      </c>
      <c r="KB193" s="327" t="e">
        <f t="shared" si="326"/>
        <v>#DIV/0!</v>
      </c>
      <c r="KC193" s="327" t="e">
        <f t="shared" si="326"/>
        <v>#DIV/0!</v>
      </c>
      <c r="KD193" s="327" t="e">
        <f t="shared" si="326"/>
        <v>#DIV/0!</v>
      </c>
      <c r="KE193" s="327" t="e">
        <f t="shared" si="326"/>
        <v>#DIV/0!</v>
      </c>
      <c r="KF193" s="327" t="e">
        <f t="shared" si="326"/>
        <v>#DIV/0!</v>
      </c>
      <c r="KG193" s="327" t="e">
        <f t="shared" si="326"/>
        <v>#DIV/0!</v>
      </c>
      <c r="KH193" s="327" t="e">
        <f t="shared" si="326"/>
        <v>#DIV/0!</v>
      </c>
      <c r="KI193" s="327" t="e">
        <f t="shared" si="326"/>
        <v>#DIV/0!</v>
      </c>
      <c r="KJ193" s="327" t="e">
        <f t="shared" si="326"/>
        <v>#DIV/0!</v>
      </c>
      <c r="KK193" s="327" t="e">
        <f t="shared" si="326"/>
        <v>#DIV/0!</v>
      </c>
      <c r="KL193" s="327" t="e">
        <f t="shared" si="326"/>
        <v>#DIV/0!</v>
      </c>
      <c r="KM193" s="327" t="e">
        <f t="shared" si="326"/>
        <v>#DIV/0!</v>
      </c>
      <c r="KN193" s="327" t="e">
        <f t="shared" si="326"/>
        <v>#DIV/0!</v>
      </c>
      <c r="KO193" s="327" t="e">
        <f t="shared" si="326"/>
        <v>#DIV/0!</v>
      </c>
      <c r="KP193" s="327" t="e">
        <f t="shared" si="326"/>
        <v>#DIV/0!</v>
      </c>
      <c r="KQ193" s="327" t="e">
        <f t="shared" si="326"/>
        <v>#DIV/0!</v>
      </c>
      <c r="KR193" s="327" t="e">
        <f t="shared" si="326"/>
        <v>#DIV/0!</v>
      </c>
      <c r="KS193" s="327" t="e">
        <f t="shared" si="326"/>
        <v>#DIV/0!</v>
      </c>
      <c r="KT193" s="327" t="e">
        <f t="shared" si="326"/>
        <v>#DIV/0!</v>
      </c>
      <c r="KU193" s="327" t="e">
        <f t="shared" si="326"/>
        <v>#DIV/0!</v>
      </c>
      <c r="KV193" s="327" t="e">
        <f t="shared" si="326"/>
        <v>#DIV/0!</v>
      </c>
      <c r="KW193" s="327" t="e">
        <f t="shared" si="326"/>
        <v>#DIV/0!</v>
      </c>
      <c r="KX193" s="327" t="e">
        <f t="shared" si="326"/>
        <v>#DIV/0!</v>
      </c>
      <c r="KY193" s="327" t="e">
        <f t="shared" si="326"/>
        <v>#DIV/0!</v>
      </c>
      <c r="KZ193" s="327" t="e">
        <f t="shared" si="326"/>
        <v>#DIV/0!</v>
      </c>
      <c r="LA193" s="327" t="e">
        <f t="shared" si="326"/>
        <v>#DIV/0!</v>
      </c>
      <c r="LB193" s="327" t="e">
        <f t="shared" si="326"/>
        <v>#DIV/0!</v>
      </c>
      <c r="LC193" s="327" t="e">
        <f t="shared" si="326"/>
        <v>#DIV/0!</v>
      </c>
      <c r="LD193" s="327" t="e">
        <f t="shared" si="326"/>
        <v>#DIV/0!</v>
      </c>
      <c r="LE193" s="327" t="e">
        <f t="shared" si="326"/>
        <v>#DIV/0!</v>
      </c>
      <c r="LF193" s="327" t="e">
        <f t="shared" si="326"/>
        <v>#DIV/0!</v>
      </c>
      <c r="LG193" s="327" t="e">
        <f t="shared" si="326"/>
        <v>#DIV/0!</v>
      </c>
      <c r="LH193" s="327" t="e">
        <f t="shared" si="326"/>
        <v>#DIV/0!</v>
      </c>
      <c r="LI193" s="327" t="e">
        <f t="shared" si="326"/>
        <v>#DIV/0!</v>
      </c>
      <c r="LJ193" s="327" t="e">
        <f t="shared" si="326"/>
        <v>#DIV/0!</v>
      </c>
      <c r="LK193" s="327" t="e">
        <f t="shared" ref="LK193:NV193" si="327">LK192-LK191</f>
        <v>#DIV/0!</v>
      </c>
      <c r="LL193" s="327" t="e">
        <f t="shared" si="327"/>
        <v>#DIV/0!</v>
      </c>
      <c r="LM193" s="327" t="e">
        <f t="shared" si="327"/>
        <v>#DIV/0!</v>
      </c>
      <c r="LN193" s="327" t="e">
        <f t="shared" si="327"/>
        <v>#DIV/0!</v>
      </c>
      <c r="LO193" s="327" t="e">
        <f t="shared" si="327"/>
        <v>#DIV/0!</v>
      </c>
      <c r="LP193" s="327" t="e">
        <f t="shared" si="327"/>
        <v>#DIV/0!</v>
      </c>
      <c r="LQ193" s="327" t="e">
        <f t="shared" si="327"/>
        <v>#DIV/0!</v>
      </c>
      <c r="LR193" s="327" t="e">
        <f t="shared" si="327"/>
        <v>#DIV/0!</v>
      </c>
      <c r="LS193" s="327" t="e">
        <f t="shared" si="327"/>
        <v>#DIV/0!</v>
      </c>
      <c r="LT193" s="327" t="e">
        <f t="shared" si="327"/>
        <v>#DIV/0!</v>
      </c>
      <c r="LU193" s="327" t="e">
        <f t="shared" si="327"/>
        <v>#DIV/0!</v>
      </c>
      <c r="LV193" s="327" t="e">
        <f t="shared" si="327"/>
        <v>#DIV/0!</v>
      </c>
      <c r="LW193" s="327" t="e">
        <f t="shared" si="327"/>
        <v>#DIV/0!</v>
      </c>
      <c r="LX193" s="327" t="e">
        <f t="shared" si="327"/>
        <v>#DIV/0!</v>
      </c>
      <c r="LY193" s="327" t="e">
        <f t="shared" si="327"/>
        <v>#DIV/0!</v>
      </c>
      <c r="LZ193" s="327" t="e">
        <f t="shared" si="327"/>
        <v>#DIV/0!</v>
      </c>
      <c r="MA193" s="327" t="e">
        <f t="shared" si="327"/>
        <v>#DIV/0!</v>
      </c>
      <c r="MB193" s="327" t="e">
        <f t="shared" si="327"/>
        <v>#DIV/0!</v>
      </c>
      <c r="MC193" s="327" t="e">
        <f t="shared" si="327"/>
        <v>#DIV/0!</v>
      </c>
      <c r="MD193" s="327" t="e">
        <f t="shared" si="327"/>
        <v>#DIV/0!</v>
      </c>
      <c r="ME193" s="327" t="e">
        <f t="shared" si="327"/>
        <v>#DIV/0!</v>
      </c>
      <c r="MF193" s="327" t="e">
        <f t="shared" si="327"/>
        <v>#DIV/0!</v>
      </c>
      <c r="MG193" s="327" t="e">
        <f t="shared" si="327"/>
        <v>#DIV/0!</v>
      </c>
      <c r="MH193" s="327" t="e">
        <f t="shared" si="327"/>
        <v>#DIV/0!</v>
      </c>
      <c r="MI193" s="327" t="e">
        <f t="shared" si="327"/>
        <v>#DIV/0!</v>
      </c>
      <c r="MJ193" s="327" t="e">
        <f t="shared" si="327"/>
        <v>#DIV/0!</v>
      </c>
      <c r="MK193" s="327" t="e">
        <f t="shared" si="327"/>
        <v>#DIV/0!</v>
      </c>
      <c r="ML193" s="327" t="e">
        <f t="shared" si="327"/>
        <v>#DIV/0!</v>
      </c>
      <c r="MM193" s="327" t="e">
        <f t="shared" si="327"/>
        <v>#DIV/0!</v>
      </c>
      <c r="MN193" s="327" t="e">
        <f t="shared" si="327"/>
        <v>#DIV/0!</v>
      </c>
      <c r="MO193" s="327" t="e">
        <f t="shared" si="327"/>
        <v>#DIV/0!</v>
      </c>
      <c r="MP193" s="327" t="e">
        <f t="shared" si="327"/>
        <v>#DIV/0!</v>
      </c>
      <c r="MQ193" s="327" t="e">
        <f t="shared" si="327"/>
        <v>#DIV/0!</v>
      </c>
      <c r="MR193" s="327" t="e">
        <f t="shared" si="327"/>
        <v>#DIV/0!</v>
      </c>
      <c r="MS193" s="327" t="e">
        <f t="shared" si="327"/>
        <v>#DIV/0!</v>
      </c>
      <c r="MT193" s="327" t="e">
        <f t="shared" si="327"/>
        <v>#DIV/0!</v>
      </c>
      <c r="MU193" s="327" t="e">
        <f t="shared" si="327"/>
        <v>#DIV/0!</v>
      </c>
      <c r="MV193" s="327" t="e">
        <f t="shared" si="327"/>
        <v>#DIV/0!</v>
      </c>
      <c r="MW193" s="327" t="e">
        <f t="shared" si="327"/>
        <v>#DIV/0!</v>
      </c>
      <c r="MX193" s="327" t="e">
        <f t="shared" si="327"/>
        <v>#DIV/0!</v>
      </c>
      <c r="MY193" s="327" t="e">
        <f t="shared" si="327"/>
        <v>#DIV/0!</v>
      </c>
      <c r="MZ193" s="327" t="e">
        <f t="shared" si="327"/>
        <v>#DIV/0!</v>
      </c>
      <c r="NA193" s="327" t="e">
        <f t="shared" si="327"/>
        <v>#DIV/0!</v>
      </c>
      <c r="NB193" s="327" t="e">
        <f t="shared" si="327"/>
        <v>#DIV/0!</v>
      </c>
      <c r="NC193" s="327" t="e">
        <f t="shared" si="327"/>
        <v>#DIV/0!</v>
      </c>
      <c r="ND193" s="327" t="e">
        <f t="shared" si="327"/>
        <v>#DIV/0!</v>
      </c>
      <c r="NE193" s="327" t="e">
        <f t="shared" si="327"/>
        <v>#DIV/0!</v>
      </c>
      <c r="NF193" s="327" t="e">
        <f t="shared" si="327"/>
        <v>#DIV/0!</v>
      </c>
      <c r="NG193" s="327" t="e">
        <f t="shared" si="327"/>
        <v>#DIV/0!</v>
      </c>
      <c r="NH193" s="327" t="e">
        <f t="shared" si="327"/>
        <v>#DIV/0!</v>
      </c>
      <c r="NI193" s="327" t="e">
        <f t="shared" si="327"/>
        <v>#DIV/0!</v>
      </c>
      <c r="NJ193" s="327" t="e">
        <f t="shared" si="327"/>
        <v>#DIV/0!</v>
      </c>
      <c r="NK193" s="327" t="e">
        <f t="shared" si="327"/>
        <v>#DIV/0!</v>
      </c>
      <c r="NL193" s="327" t="e">
        <f t="shared" si="327"/>
        <v>#DIV/0!</v>
      </c>
      <c r="NM193" s="327" t="e">
        <f t="shared" si="327"/>
        <v>#DIV/0!</v>
      </c>
      <c r="NN193" s="327" t="e">
        <f t="shared" si="327"/>
        <v>#DIV/0!</v>
      </c>
      <c r="NO193" s="327" t="e">
        <f t="shared" si="327"/>
        <v>#DIV/0!</v>
      </c>
      <c r="NP193" s="327" t="e">
        <f t="shared" si="327"/>
        <v>#DIV/0!</v>
      </c>
      <c r="NQ193" s="327" t="e">
        <f t="shared" si="327"/>
        <v>#DIV/0!</v>
      </c>
      <c r="NR193" s="327" t="e">
        <f t="shared" si="327"/>
        <v>#DIV/0!</v>
      </c>
      <c r="NS193" s="327" t="e">
        <f t="shared" si="327"/>
        <v>#DIV/0!</v>
      </c>
      <c r="NT193" s="327" t="e">
        <f t="shared" si="327"/>
        <v>#DIV/0!</v>
      </c>
      <c r="NU193" s="327" t="e">
        <f t="shared" si="327"/>
        <v>#DIV/0!</v>
      </c>
      <c r="NV193" s="327" t="e">
        <f t="shared" si="327"/>
        <v>#DIV/0!</v>
      </c>
      <c r="NW193" s="327" t="e">
        <f t="shared" ref="NW193:QH193" si="328">NW192-NW191</f>
        <v>#DIV/0!</v>
      </c>
      <c r="NX193" s="327" t="e">
        <f t="shared" si="328"/>
        <v>#DIV/0!</v>
      </c>
      <c r="NY193" s="327" t="e">
        <f t="shared" si="328"/>
        <v>#DIV/0!</v>
      </c>
      <c r="NZ193" s="327" t="e">
        <f t="shared" si="328"/>
        <v>#DIV/0!</v>
      </c>
      <c r="OA193" s="327" t="e">
        <f t="shared" si="328"/>
        <v>#DIV/0!</v>
      </c>
      <c r="OB193" s="327" t="e">
        <f t="shared" si="328"/>
        <v>#DIV/0!</v>
      </c>
      <c r="OC193" s="327" t="e">
        <f t="shared" si="328"/>
        <v>#DIV/0!</v>
      </c>
      <c r="OD193" s="327" t="e">
        <f t="shared" si="328"/>
        <v>#DIV/0!</v>
      </c>
      <c r="OE193" s="327" t="e">
        <f t="shared" si="328"/>
        <v>#DIV/0!</v>
      </c>
      <c r="OF193" s="327" t="e">
        <f t="shared" si="328"/>
        <v>#DIV/0!</v>
      </c>
      <c r="OG193" s="327" t="e">
        <f t="shared" si="328"/>
        <v>#DIV/0!</v>
      </c>
      <c r="OH193" s="327" t="e">
        <f t="shared" si="328"/>
        <v>#DIV/0!</v>
      </c>
      <c r="OI193" s="327" t="e">
        <f t="shared" si="328"/>
        <v>#DIV/0!</v>
      </c>
      <c r="OJ193" s="327" t="e">
        <f t="shared" si="328"/>
        <v>#DIV/0!</v>
      </c>
      <c r="OK193" s="327" t="e">
        <f t="shared" si="328"/>
        <v>#DIV/0!</v>
      </c>
      <c r="OL193" s="327" t="e">
        <f t="shared" si="328"/>
        <v>#DIV/0!</v>
      </c>
      <c r="OM193" s="327" t="e">
        <f t="shared" si="328"/>
        <v>#DIV/0!</v>
      </c>
      <c r="ON193" s="327" t="e">
        <f t="shared" si="328"/>
        <v>#DIV/0!</v>
      </c>
      <c r="OO193" s="327" t="e">
        <f t="shared" si="328"/>
        <v>#DIV/0!</v>
      </c>
      <c r="OP193" s="327" t="e">
        <f t="shared" si="328"/>
        <v>#DIV/0!</v>
      </c>
      <c r="OQ193" s="327" t="e">
        <f t="shared" si="328"/>
        <v>#DIV/0!</v>
      </c>
      <c r="OR193" s="327" t="e">
        <f t="shared" si="328"/>
        <v>#DIV/0!</v>
      </c>
      <c r="OS193" s="327" t="e">
        <f t="shared" si="328"/>
        <v>#DIV/0!</v>
      </c>
      <c r="OT193" s="327" t="e">
        <f t="shared" si="328"/>
        <v>#DIV/0!</v>
      </c>
      <c r="OU193" s="327" t="e">
        <f t="shared" si="328"/>
        <v>#DIV/0!</v>
      </c>
      <c r="OV193" s="327" t="e">
        <f t="shared" si="328"/>
        <v>#DIV/0!</v>
      </c>
      <c r="OW193" s="327" t="e">
        <f t="shared" si="328"/>
        <v>#DIV/0!</v>
      </c>
      <c r="OX193" s="327" t="e">
        <f t="shared" si="328"/>
        <v>#DIV/0!</v>
      </c>
      <c r="OY193" s="327" t="e">
        <f t="shared" si="328"/>
        <v>#DIV/0!</v>
      </c>
      <c r="OZ193" s="327" t="e">
        <f t="shared" si="328"/>
        <v>#DIV/0!</v>
      </c>
      <c r="PA193" s="327" t="e">
        <f t="shared" si="328"/>
        <v>#DIV/0!</v>
      </c>
      <c r="PB193" s="327" t="e">
        <f t="shared" si="328"/>
        <v>#DIV/0!</v>
      </c>
      <c r="PC193" s="327" t="e">
        <f t="shared" si="328"/>
        <v>#DIV/0!</v>
      </c>
      <c r="PD193" s="327" t="e">
        <f t="shared" si="328"/>
        <v>#DIV/0!</v>
      </c>
      <c r="PE193" s="327" t="e">
        <f t="shared" si="328"/>
        <v>#DIV/0!</v>
      </c>
      <c r="PF193" s="327" t="e">
        <f t="shared" si="328"/>
        <v>#DIV/0!</v>
      </c>
      <c r="PG193" s="327" t="e">
        <f t="shared" si="328"/>
        <v>#DIV/0!</v>
      </c>
      <c r="PH193" s="327" t="e">
        <f t="shared" si="328"/>
        <v>#DIV/0!</v>
      </c>
      <c r="PI193" s="327" t="e">
        <f t="shared" si="328"/>
        <v>#DIV/0!</v>
      </c>
      <c r="PJ193" s="327" t="e">
        <f t="shared" si="328"/>
        <v>#DIV/0!</v>
      </c>
      <c r="PK193" s="327" t="e">
        <f t="shared" si="328"/>
        <v>#DIV/0!</v>
      </c>
      <c r="PL193" s="327" t="e">
        <f t="shared" si="328"/>
        <v>#DIV/0!</v>
      </c>
      <c r="PM193" s="327" t="e">
        <f t="shared" si="328"/>
        <v>#DIV/0!</v>
      </c>
      <c r="PN193" s="327" t="e">
        <f t="shared" si="328"/>
        <v>#DIV/0!</v>
      </c>
      <c r="PO193" s="327" t="e">
        <f t="shared" si="328"/>
        <v>#DIV/0!</v>
      </c>
      <c r="PP193" s="327" t="e">
        <f t="shared" si="328"/>
        <v>#DIV/0!</v>
      </c>
      <c r="PQ193" s="327" t="e">
        <f t="shared" si="328"/>
        <v>#DIV/0!</v>
      </c>
      <c r="PR193" s="327" t="e">
        <f t="shared" si="328"/>
        <v>#DIV/0!</v>
      </c>
      <c r="PS193" s="327" t="e">
        <f t="shared" si="328"/>
        <v>#DIV/0!</v>
      </c>
      <c r="PT193" s="327" t="e">
        <f t="shared" si="328"/>
        <v>#DIV/0!</v>
      </c>
      <c r="PU193" s="327" t="e">
        <f t="shared" si="328"/>
        <v>#DIV/0!</v>
      </c>
      <c r="PV193" s="327" t="e">
        <f t="shared" si="328"/>
        <v>#DIV/0!</v>
      </c>
      <c r="PW193" s="327" t="e">
        <f t="shared" si="328"/>
        <v>#DIV/0!</v>
      </c>
      <c r="PX193" s="327" t="e">
        <f t="shared" si="328"/>
        <v>#DIV/0!</v>
      </c>
      <c r="PY193" s="327" t="e">
        <f t="shared" si="328"/>
        <v>#DIV/0!</v>
      </c>
      <c r="PZ193" s="327" t="e">
        <f t="shared" si="328"/>
        <v>#DIV/0!</v>
      </c>
      <c r="QA193" s="327" t="e">
        <f t="shared" si="328"/>
        <v>#DIV/0!</v>
      </c>
      <c r="QB193" s="327" t="e">
        <f t="shared" si="328"/>
        <v>#DIV/0!</v>
      </c>
      <c r="QC193" s="327" t="e">
        <f t="shared" si="328"/>
        <v>#DIV/0!</v>
      </c>
      <c r="QD193" s="327" t="e">
        <f t="shared" si="328"/>
        <v>#DIV/0!</v>
      </c>
      <c r="QE193" s="327" t="e">
        <f t="shared" si="328"/>
        <v>#DIV/0!</v>
      </c>
      <c r="QF193" s="327" t="e">
        <f t="shared" si="328"/>
        <v>#DIV/0!</v>
      </c>
      <c r="QG193" s="327" t="e">
        <f t="shared" si="328"/>
        <v>#DIV/0!</v>
      </c>
      <c r="QH193" s="327" t="e">
        <f t="shared" si="328"/>
        <v>#DIV/0!</v>
      </c>
      <c r="QI193" s="327" t="e">
        <f t="shared" ref="QI193:SH193" si="329">QI192-QI191</f>
        <v>#DIV/0!</v>
      </c>
      <c r="QJ193" s="327" t="e">
        <f t="shared" si="329"/>
        <v>#DIV/0!</v>
      </c>
      <c r="QK193" s="327" t="e">
        <f t="shared" si="329"/>
        <v>#DIV/0!</v>
      </c>
      <c r="QL193" s="327" t="e">
        <f t="shared" si="329"/>
        <v>#DIV/0!</v>
      </c>
      <c r="QM193" s="327" t="e">
        <f t="shared" si="329"/>
        <v>#DIV/0!</v>
      </c>
      <c r="QN193" s="327" t="e">
        <f t="shared" si="329"/>
        <v>#DIV/0!</v>
      </c>
      <c r="QO193" s="327" t="e">
        <f t="shared" si="329"/>
        <v>#DIV/0!</v>
      </c>
      <c r="QP193" s="327" t="e">
        <f t="shared" si="329"/>
        <v>#DIV/0!</v>
      </c>
      <c r="QQ193" s="327" t="e">
        <f t="shared" si="329"/>
        <v>#DIV/0!</v>
      </c>
      <c r="QR193" s="327" t="e">
        <f t="shared" si="329"/>
        <v>#DIV/0!</v>
      </c>
      <c r="QS193" s="327" t="e">
        <f t="shared" si="329"/>
        <v>#DIV/0!</v>
      </c>
      <c r="QT193" s="327" t="e">
        <f t="shared" si="329"/>
        <v>#DIV/0!</v>
      </c>
      <c r="QU193" s="327" t="e">
        <f t="shared" si="329"/>
        <v>#DIV/0!</v>
      </c>
      <c r="QV193" s="327" t="e">
        <f t="shared" si="329"/>
        <v>#DIV/0!</v>
      </c>
      <c r="QW193" s="327" t="e">
        <f t="shared" si="329"/>
        <v>#DIV/0!</v>
      </c>
      <c r="QX193" s="327" t="e">
        <f t="shared" si="329"/>
        <v>#DIV/0!</v>
      </c>
      <c r="QY193" s="327" t="e">
        <f t="shared" si="329"/>
        <v>#DIV/0!</v>
      </c>
      <c r="QZ193" s="327" t="e">
        <f t="shared" si="329"/>
        <v>#DIV/0!</v>
      </c>
      <c r="RA193" s="327" t="e">
        <f t="shared" si="329"/>
        <v>#DIV/0!</v>
      </c>
      <c r="RB193" s="327" t="e">
        <f t="shared" si="329"/>
        <v>#DIV/0!</v>
      </c>
      <c r="RC193" s="327" t="e">
        <f t="shared" si="329"/>
        <v>#DIV/0!</v>
      </c>
      <c r="RD193" s="327" t="e">
        <f t="shared" si="329"/>
        <v>#DIV/0!</v>
      </c>
      <c r="RE193" s="327" t="e">
        <f t="shared" si="329"/>
        <v>#DIV/0!</v>
      </c>
      <c r="RF193" s="327" t="e">
        <f t="shared" si="329"/>
        <v>#DIV/0!</v>
      </c>
      <c r="RG193" s="327" t="e">
        <f t="shared" si="329"/>
        <v>#DIV/0!</v>
      </c>
      <c r="RH193" s="327" t="e">
        <f t="shared" si="329"/>
        <v>#DIV/0!</v>
      </c>
      <c r="RI193" s="327" t="e">
        <f t="shared" si="329"/>
        <v>#DIV/0!</v>
      </c>
      <c r="RJ193" s="327" t="e">
        <f t="shared" si="329"/>
        <v>#DIV/0!</v>
      </c>
      <c r="RK193" s="327" t="e">
        <f t="shared" si="329"/>
        <v>#DIV/0!</v>
      </c>
      <c r="RL193" s="327" t="e">
        <f t="shared" si="329"/>
        <v>#DIV/0!</v>
      </c>
      <c r="RM193" s="327" t="e">
        <f t="shared" si="329"/>
        <v>#DIV/0!</v>
      </c>
      <c r="RN193" s="327" t="e">
        <f t="shared" si="329"/>
        <v>#DIV/0!</v>
      </c>
      <c r="RO193" s="327" t="e">
        <f t="shared" si="329"/>
        <v>#DIV/0!</v>
      </c>
      <c r="RP193" s="327" t="e">
        <f t="shared" si="329"/>
        <v>#DIV/0!</v>
      </c>
      <c r="RQ193" s="327" t="e">
        <f t="shared" si="329"/>
        <v>#DIV/0!</v>
      </c>
      <c r="RR193" s="327" t="e">
        <f t="shared" si="329"/>
        <v>#DIV/0!</v>
      </c>
      <c r="RS193" s="327" t="e">
        <f t="shared" si="329"/>
        <v>#DIV/0!</v>
      </c>
      <c r="RT193" s="327" t="e">
        <f t="shared" si="329"/>
        <v>#DIV/0!</v>
      </c>
      <c r="RU193" s="327" t="e">
        <f t="shared" si="329"/>
        <v>#DIV/0!</v>
      </c>
      <c r="RV193" s="327" t="e">
        <f t="shared" si="329"/>
        <v>#DIV/0!</v>
      </c>
      <c r="RW193" s="327" t="e">
        <f t="shared" si="329"/>
        <v>#DIV/0!</v>
      </c>
      <c r="RX193" s="327" t="e">
        <f t="shared" si="329"/>
        <v>#DIV/0!</v>
      </c>
      <c r="RY193" s="327" t="e">
        <f t="shared" si="329"/>
        <v>#DIV/0!</v>
      </c>
      <c r="RZ193" s="327" t="e">
        <f t="shared" si="329"/>
        <v>#DIV/0!</v>
      </c>
      <c r="SA193" s="327" t="e">
        <f t="shared" si="329"/>
        <v>#DIV/0!</v>
      </c>
      <c r="SB193" s="327" t="e">
        <f t="shared" si="329"/>
        <v>#DIV/0!</v>
      </c>
      <c r="SC193" s="327" t="e">
        <f t="shared" si="329"/>
        <v>#DIV/0!</v>
      </c>
      <c r="SD193" s="327" t="e">
        <f t="shared" si="329"/>
        <v>#DIV/0!</v>
      </c>
      <c r="SE193" s="327" t="e">
        <f t="shared" si="329"/>
        <v>#DIV/0!</v>
      </c>
      <c r="SF193" s="327" t="e">
        <f t="shared" si="329"/>
        <v>#DIV/0!</v>
      </c>
      <c r="SG193" s="327" t="e">
        <f t="shared" si="329"/>
        <v>#DIV/0!</v>
      </c>
      <c r="SH193" s="327" t="e">
        <f t="shared" si="329"/>
        <v>#DIV/0!</v>
      </c>
      <c r="SM193">
        <f>'GRR Data'!A189</f>
        <v>0</v>
      </c>
    </row>
    <row r="194" spans="1:507">
      <c r="B194" s="326" t="s">
        <v>405</v>
      </c>
      <c r="C194" s="327">
        <f t="shared" ref="C194:BN194" si="330">C19</f>
        <v>1.9964459348972439</v>
      </c>
      <c r="D194" s="327">
        <f t="shared" si="330"/>
        <v>2.7453948060577413E-2</v>
      </c>
      <c r="E194" s="327">
        <f t="shared" si="330"/>
        <v>2.785635225378788E-2</v>
      </c>
      <c r="F194" s="327">
        <f t="shared" si="330"/>
        <v>3.7154918567940752E-2</v>
      </c>
      <c r="G194" s="327">
        <f t="shared" si="330"/>
        <v>2.4746631409729814E-2</v>
      </c>
      <c r="H194" s="327">
        <f t="shared" si="330"/>
        <v>3.9034449218689558E-2</v>
      </c>
      <c r="I194" s="327">
        <f t="shared" si="330"/>
        <v>3.563666786856174E-2</v>
      </c>
      <c r="J194" s="327">
        <f t="shared" si="330"/>
        <v>3.0476176410911809E-2</v>
      </c>
      <c r="K194" s="327">
        <f t="shared" si="330"/>
        <v>2.2622875724548928E-2</v>
      </c>
      <c r="L194" s="327">
        <f t="shared" si="330"/>
        <v>2.3288014145104272E-2</v>
      </c>
      <c r="M194" s="327">
        <f t="shared" si="330"/>
        <v>2.6235124817571558E-2</v>
      </c>
      <c r="N194" s="327">
        <f t="shared" si="330"/>
        <v>2.9986951463336912E-2</v>
      </c>
      <c r="O194" s="327">
        <f t="shared" si="330"/>
        <v>3.0974401338951855E-2</v>
      </c>
      <c r="P194" s="327">
        <f t="shared" si="330"/>
        <v>2.7082512621973472E-2</v>
      </c>
      <c r="Q194" s="327">
        <f t="shared" si="330"/>
        <v>2.4502978752428066E-2</v>
      </c>
      <c r="R194" s="327">
        <f t="shared" si="330"/>
        <v>2.2176194870888094E-2</v>
      </c>
      <c r="S194" s="327">
        <f t="shared" si="330"/>
        <v>3.2216299596282028E-2</v>
      </c>
      <c r="T194" s="327">
        <f t="shared" si="330"/>
        <v>1.9376257243287485E-2</v>
      </c>
      <c r="U194" s="327">
        <f t="shared" si="330"/>
        <v>1.9037971130297766E-2</v>
      </c>
      <c r="V194" s="327">
        <f t="shared" si="330"/>
        <v>2.8193913064187368E-2</v>
      </c>
      <c r="W194" s="327">
        <f t="shared" si="330"/>
        <v>3.5266189417460729E-2</v>
      </c>
      <c r="X194" s="327">
        <f t="shared" si="330"/>
        <v>1.8403153500695497E-2</v>
      </c>
      <c r="Y194" s="327">
        <f t="shared" si="330"/>
        <v>2.052852959465291E-2</v>
      </c>
      <c r="Z194" s="327">
        <f t="shared" si="330"/>
        <v>1.4428701110141676E-2</v>
      </c>
      <c r="AA194" s="327">
        <f t="shared" si="330"/>
        <v>1.4185284913053875E-2</v>
      </c>
      <c r="AB194" s="327">
        <f t="shared" si="330"/>
        <v>1.9260370143497296E-2</v>
      </c>
      <c r="AC194" s="327">
        <f t="shared" si="330"/>
        <v>2.5521707883413427E-2</v>
      </c>
      <c r="AD194" s="327">
        <f t="shared" si="330"/>
        <v>1.9273726224595288E-2</v>
      </c>
      <c r="AE194" s="327">
        <f t="shared" si="330"/>
        <v>2.3439559817012737E-2</v>
      </c>
      <c r="AF194" s="327">
        <f t="shared" si="330"/>
        <v>1.9231923768429259E-2</v>
      </c>
      <c r="AG194" s="327">
        <f t="shared" si="330"/>
        <v>2.0320737677011071E-2</v>
      </c>
      <c r="AH194" s="327">
        <f t="shared" si="330"/>
        <v>1.9089548670609569E-2</v>
      </c>
      <c r="AI194" s="327">
        <f t="shared" si="330"/>
        <v>2.3853974644717169E-2</v>
      </c>
      <c r="AJ194" s="327">
        <f t="shared" si="330"/>
        <v>2.233334276575594E-2</v>
      </c>
      <c r="AK194" s="327">
        <f t="shared" si="330"/>
        <v>2.7021356993499834E-2</v>
      </c>
      <c r="AL194" s="327">
        <f t="shared" si="330"/>
        <v>2.1124174671317851E-2</v>
      </c>
      <c r="AM194" s="327">
        <f t="shared" si="330"/>
        <v>1.7674748161732014E-2</v>
      </c>
      <c r="AN194" s="327">
        <f t="shared" si="330"/>
        <v>1.588472587516053E-2</v>
      </c>
      <c r="AO194" s="327">
        <f t="shared" si="330"/>
        <v>1.4837566411519619E-2</v>
      </c>
      <c r="AP194" s="327">
        <f t="shared" si="330"/>
        <v>1.3967167361806893E-2</v>
      </c>
      <c r="AQ194" s="327">
        <f t="shared" si="330"/>
        <v>8.4220141641192167E-3</v>
      </c>
      <c r="AR194" s="327">
        <f t="shared" si="330"/>
        <v>1.4057904087688247E-2</v>
      </c>
      <c r="AS194" s="327">
        <f t="shared" si="330"/>
        <v>9.866103587536118E-3</v>
      </c>
      <c r="AT194" s="327">
        <f t="shared" si="330"/>
        <v>6.3619988814127545E-2</v>
      </c>
      <c r="AU194" s="327">
        <f t="shared" si="330"/>
        <v>4.3492366944308102E-2</v>
      </c>
      <c r="AV194" s="327">
        <f t="shared" si="330"/>
        <v>4.2425115504041357E-2</v>
      </c>
      <c r="AW194" s="327">
        <f t="shared" si="330"/>
        <v>4.7517647617074735E-2</v>
      </c>
      <c r="AX194" s="327">
        <f t="shared" si="330"/>
        <v>3.6700603728210268E-2</v>
      </c>
      <c r="AY194" s="327">
        <f t="shared" si="330"/>
        <v>3.2162664517526252E-2</v>
      </c>
      <c r="AZ194" s="327">
        <f t="shared" si="330"/>
        <v>2.2491610460970191E-2</v>
      </c>
      <c r="BA194" s="327">
        <f t="shared" si="330"/>
        <v>3.79155407313626E-2</v>
      </c>
      <c r="BB194" s="327">
        <f t="shared" si="330"/>
        <v>3.9371661219171947E-2</v>
      </c>
      <c r="BC194" s="327">
        <f t="shared" si="330"/>
        <v>3.4263018341926618E-2</v>
      </c>
      <c r="BD194" s="327">
        <f t="shared" si="330"/>
        <v>2.396903270140717E-2</v>
      </c>
      <c r="BE194" s="327">
        <f t="shared" si="330"/>
        <v>4.105958770031623E-2</v>
      </c>
      <c r="BF194" s="327">
        <f t="shared" si="330"/>
        <v>4.4415296188351515E-2</v>
      </c>
      <c r="BG194" s="327">
        <f t="shared" si="330"/>
        <v>4.2945448250853481E-2</v>
      </c>
      <c r="BH194" s="327">
        <f t="shared" si="330"/>
        <v>3.153193235640709E-2</v>
      </c>
      <c r="BI194" s="327">
        <f t="shared" si="330"/>
        <v>4.3437161388747578E-2</v>
      </c>
      <c r="BJ194" s="327">
        <f t="shared" si="330"/>
        <v>5.3333592478789354E-2</v>
      </c>
      <c r="BK194" s="327">
        <f t="shared" si="330"/>
        <v>4.7167551273573222E-2</v>
      </c>
      <c r="BL194" s="327">
        <f t="shared" si="330"/>
        <v>2.8273594200813212E-2</v>
      </c>
      <c r="BM194" s="327">
        <f t="shared" si="330"/>
        <v>1.4985672929340058E-2</v>
      </c>
      <c r="BN194" s="327">
        <f t="shared" si="330"/>
        <v>1.9312463592198476E-2</v>
      </c>
      <c r="BO194" s="327">
        <f t="shared" ref="BO194:DZ194" si="331">BO19</f>
        <v>1.4630038420781534E-2</v>
      </c>
      <c r="BP194" s="327">
        <f t="shared" si="331"/>
        <v>1.1213095382833242E-2</v>
      </c>
      <c r="BQ194" s="327">
        <f t="shared" si="331"/>
        <v>5.2670206045151428E-2</v>
      </c>
      <c r="BR194" s="327">
        <f t="shared" si="331"/>
        <v>3.2757323116242812E-2</v>
      </c>
      <c r="BS194" s="327">
        <f t="shared" si="331"/>
        <v>2.9189682604723773E-2</v>
      </c>
      <c r="BT194" s="327">
        <f t="shared" si="331"/>
        <v>3.3147381057449188E-2</v>
      </c>
      <c r="BU194" s="327">
        <f t="shared" si="331"/>
        <v>1.9131332759250236E-2</v>
      </c>
      <c r="BV194" s="327">
        <f t="shared" si="331"/>
        <v>3.0373184268045479E-2</v>
      </c>
      <c r="BW194" s="327">
        <f t="shared" si="331"/>
        <v>3.7340281371505787E-2</v>
      </c>
      <c r="BX194" s="327">
        <f t="shared" si="331"/>
        <v>2.9928095953791572E-2</v>
      </c>
      <c r="BY194" s="327">
        <f t="shared" si="331"/>
        <v>3.4505496873920218E-2</v>
      </c>
      <c r="BZ194" s="327">
        <f t="shared" si="331"/>
        <v>3.4154041464914367E-2</v>
      </c>
      <c r="CA194" s="327">
        <f t="shared" si="331"/>
        <v>3.4113385415641864E-2</v>
      </c>
      <c r="CB194" s="327">
        <f t="shared" si="331"/>
        <v>3.1465608465895606E-2</v>
      </c>
      <c r="CC194" s="327">
        <f t="shared" si="331"/>
        <v>4.0319162177675248E-2</v>
      </c>
      <c r="CD194" s="327">
        <f t="shared" si="331"/>
        <v>3.7241219873431382E-2</v>
      </c>
      <c r="CE194" s="327">
        <f t="shared" si="331"/>
        <v>1.4359853521019905E-2</v>
      </c>
      <c r="CF194" s="327">
        <f t="shared" si="331"/>
        <v>1.7578498768427219E-2</v>
      </c>
      <c r="CG194" s="327">
        <f t="shared" si="331"/>
        <v>4.4591364051617274E-2</v>
      </c>
      <c r="CH194" s="327">
        <f t="shared" si="331"/>
        <v>1.4737569940188062E-2</v>
      </c>
      <c r="CI194" s="327">
        <f t="shared" si="331"/>
        <v>1.2596158768680693E-2</v>
      </c>
      <c r="CJ194" s="327">
        <f t="shared" si="331"/>
        <v>6.0573215828504411E-2</v>
      </c>
      <c r="CK194" s="327">
        <f t="shared" si="331"/>
        <v>4.472551490444511E-2</v>
      </c>
      <c r="CL194" s="327">
        <f t="shared" si="331"/>
        <v>4.3688855429155821E-2</v>
      </c>
      <c r="CM194" s="327">
        <f t="shared" si="331"/>
        <v>3.4327269648666475E-2</v>
      </c>
      <c r="CN194" s="327">
        <f t="shared" si="331"/>
        <v>3.8841881572767606E-2</v>
      </c>
      <c r="CO194" s="327">
        <f t="shared" si="331"/>
        <v>1.9535494732293948E-2</v>
      </c>
      <c r="CP194" s="327">
        <f t="shared" si="331"/>
        <v>1.533174021644367E-2</v>
      </c>
      <c r="CQ194" s="327">
        <f t="shared" si="331"/>
        <v>0.11951967698033607</v>
      </c>
      <c r="CR194" s="327">
        <f t="shared" si="331"/>
        <v>6.7197163483602024E-2</v>
      </c>
      <c r="CS194" s="327">
        <f t="shared" si="331"/>
        <v>4.3703442969854803E-2</v>
      </c>
      <c r="CT194" s="327">
        <f t="shared" si="331"/>
        <v>3.8079923246186871E-2</v>
      </c>
      <c r="CU194" s="327">
        <f t="shared" si="331"/>
        <v>0.11871879063568661</v>
      </c>
      <c r="CV194" s="327">
        <f t="shared" si="331"/>
        <v>6.8435689068690284E-2</v>
      </c>
      <c r="CW194" s="327">
        <f t="shared" si="331"/>
        <v>6.1116312958795375E-2</v>
      </c>
      <c r="CX194" s="327">
        <f t="shared" si="331"/>
        <v>4.9625564106649971E-2</v>
      </c>
      <c r="CY194" s="327">
        <f t="shared" si="331"/>
        <v>5.2973949395114281E-2</v>
      </c>
      <c r="CZ194" s="327">
        <f t="shared" si="331"/>
        <v>3.7950377059412899E-2</v>
      </c>
      <c r="DA194" s="327">
        <f t="shared" si="331"/>
        <v>2.1832410614171901E-2</v>
      </c>
      <c r="DB194" s="327">
        <f t="shared" si="331"/>
        <v>5.8661137324962101E-2</v>
      </c>
      <c r="DC194" s="327">
        <f t="shared" si="331"/>
        <v>3.4006260690188063E-2</v>
      </c>
      <c r="DD194" s="327">
        <f t="shared" si="331"/>
        <v>3.8222107556339577E-2</v>
      </c>
      <c r="DE194" s="327">
        <f t="shared" si="331"/>
        <v>2.0176341293303666E-2</v>
      </c>
      <c r="DF194" s="327">
        <f t="shared" si="331"/>
        <v>3.0059215584114264E-2</v>
      </c>
      <c r="DG194" s="327">
        <f t="shared" si="331"/>
        <v>3.1153040387789214E-2</v>
      </c>
      <c r="DH194" s="327">
        <f t="shared" si="331"/>
        <v>3.4500027904383272E-2</v>
      </c>
      <c r="DI194" s="327">
        <f t="shared" si="331"/>
        <v>2.4741264139281117E-2</v>
      </c>
      <c r="DJ194" s="327">
        <f t="shared" si="331"/>
        <v>2.3431539779784134E-2</v>
      </c>
      <c r="DK194" s="327">
        <f t="shared" si="331"/>
        <v>2.288941771973196E-2</v>
      </c>
      <c r="DL194" s="327">
        <f t="shared" si="331"/>
        <v>2.6668224416867059E-2</v>
      </c>
      <c r="DM194" s="327">
        <f t="shared" si="331"/>
        <v>2.8390206597436921E-2</v>
      </c>
      <c r="DN194" s="327">
        <f t="shared" si="331"/>
        <v>2.5891141334378538E-2</v>
      </c>
      <c r="DO194" s="327">
        <f t="shared" si="331"/>
        <v>2.4694355622222029E-2</v>
      </c>
      <c r="DP194" s="327">
        <f t="shared" si="331"/>
        <v>2.3709879312559363E-2</v>
      </c>
      <c r="DQ194" s="327">
        <f t="shared" si="331"/>
        <v>2.0481163651417101E-2</v>
      </c>
      <c r="DR194" s="327">
        <f t="shared" si="331"/>
        <v>2.3913523640468087E-2</v>
      </c>
      <c r="DS194" s="327">
        <f t="shared" si="331"/>
        <v>2.2115181437193845E-2</v>
      </c>
      <c r="DT194" s="327">
        <f t="shared" si="331"/>
        <v>2.5084849559432357E-2</v>
      </c>
      <c r="DU194" s="327">
        <f t="shared" si="331"/>
        <v>2.3873677762744332E-2</v>
      </c>
      <c r="DV194" s="327">
        <f t="shared" si="331"/>
        <v>2.3086850179478195E-2</v>
      </c>
      <c r="DW194" s="327">
        <f t="shared" si="331"/>
        <v>2.2765014320578061E-2</v>
      </c>
      <c r="DX194" s="327">
        <f t="shared" si="331"/>
        <v>1.9385760279465498E-2</v>
      </c>
      <c r="DY194" s="327">
        <f t="shared" si="331"/>
        <v>2.3604181388734033E-2</v>
      </c>
      <c r="DZ194" s="327">
        <f t="shared" si="331"/>
        <v>1.8936616475716751E-2</v>
      </c>
      <c r="EA194" s="327">
        <f t="shared" ref="EA194:GL194" si="332">EA19</f>
        <v>2.602213697802749E-2</v>
      </c>
      <c r="EB194" s="327">
        <f t="shared" si="332"/>
        <v>2.3193710693328182E-2</v>
      </c>
      <c r="EC194" s="327">
        <f t="shared" si="332"/>
        <v>2.6018417019364345E-2</v>
      </c>
      <c r="ED194" s="327">
        <f t="shared" si="332"/>
        <v>2.7985863186731838E-2</v>
      </c>
      <c r="EE194" s="327">
        <f t="shared" si="332"/>
        <v>3.5354772086299779E-2</v>
      </c>
      <c r="EF194" s="327">
        <f t="shared" si="332"/>
        <v>3.5239186027133197E-2</v>
      </c>
      <c r="EG194" s="327">
        <f t="shared" si="332"/>
        <v>3.4727975150654997E-2</v>
      </c>
      <c r="EH194" s="327">
        <f t="shared" si="332"/>
        <v>4.2576814359082109E-2</v>
      </c>
      <c r="EI194" s="327">
        <f t="shared" si="332"/>
        <v>4.1741489257131753E-2</v>
      </c>
      <c r="EJ194" s="327">
        <f t="shared" si="332"/>
        <v>2.9688538436847583E-2</v>
      </c>
      <c r="EK194" s="327">
        <f t="shared" si="332"/>
        <v>1.8610068977268995E-2</v>
      </c>
      <c r="EL194" s="327">
        <f t="shared" si="332"/>
        <v>3.4283414660345367E-2</v>
      </c>
      <c r="EM194" s="327">
        <f t="shared" si="332"/>
        <v>2.0128734317432263E-2</v>
      </c>
      <c r="EN194" s="327">
        <f t="shared" si="332"/>
        <v>1.389028344710534E-2</v>
      </c>
      <c r="EO194" s="327">
        <f t="shared" si="332"/>
        <v>2.3545387871923337E-2</v>
      </c>
      <c r="EP194" s="327">
        <f t="shared" si="332"/>
        <v>1.4424916128648713E-2</v>
      </c>
      <c r="EQ194" s="327">
        <f t="shared" si="332"/>
        <v>1.4885630516372414E-2</v>
      </c>
      <c r="ER194" s="327">
        <f t="shared" si="332"/>
        <v>1.7227562887633857E-2</v>
      </c>
      <c r="ES194" s="327">
        <f t="shared" si="332"/>
        <v>1.5195644925756726E-2</v>
      </c>
      <c r="ET194" s="327">
        <f t="shared" si="332"/>
        <v>1.7650790592615238E-2</v>
      </c>
      <c r="EU194" s="327">
        <f t="shared" si="332"/>
        <v>3.876609206213797E-2</v>
      </c>
      <c r="EV194" s="327">
        <f t="shared" si="332"/>
        <v>3.6123509533210738E-2</v>
      </c>
      <c r="EW194" s="327">
        <f t="shared" si="332"/>
        <v>3.2307284763241628E-2</v>
      </c>
      <c r="EX194" s="327">
        <f t="shared" si="332"/>
        <v>2.6915672968622371E-2</v>
      </c>
      <c r="EY194" s="327">
        <f t="shared" si="332"/>
        <v>3.2605801701982955E-2</v>
      </c>
      <c r="EZ194" s="327">
        <f t="shared" si="332"/>
        <v>2.4007137438602871E-2</v>
      </c>
      <c r="FA194" s="327">
        <f t="shared" si="332"/>
        <v>3.030393356106071E-2</v>
      </c>
      <c r="FB194" s="327">
        <f t="shared" si="332"/>
        <v>3.0029838046445819E-2</v>
      </c>
      <c r="FC194" s="327">
        <f t="shared" si="332"/>
        <v>2.774410163113137E-2</v>
      </c>
      <c r="FD194" s="327">
        <f t="shared" si="332"/>
        <v>6.2627077262567749E-2</v>
      </c>
      <c r="FE194" s="327">
        <f t="shared" si="332"/>
        <v>2.748738640340918E-2</v>
      </c>
      <c r="FF194" s="327">
        <f t="shared" si="332"/>
        <v>2.8465173259786716E-2</v>
      </c>
      <c r="FG194" s="327">
        <f t="shared" si="332"/>
        <v>3.3970669126278587E-2</v>
      </c>
      <c r="FH194" s="327">
        <f t="shared" si="332"/>
        <v>1.6328787907132877E-2</v>
      </c>
      <c r="FI194" s="327">
        <f t="shared" si="332"/>
        <v>3.5428920207886301E-2</v>
      </c>
      <c r="FJ194" s="327">
        <f t="shared" si="332"/>
        <v>1.3191159292031216E-2</v>
      </c>
      <c r="FK194" s="327">
        <f t="shared" si="332"/>
        <v>2.920774708736288E-2</v>
      </c>
      <c r="FL194" s="327">
        <f t="shared" si="332"/>
        <v>2.6358762200795076E-2</v>
      </c>
      <c r="FM194" s="327">
        <f t="shared" si="332"/>
        <v>3.3260300369136193E-2</v>
      </c>
      <c r="FN194" s="327">
        <f t="shared" si="332"/>
        <v>1.6261271215137461E-2</v>
      </c>
      <c r="FO194" s="327">
        <f t="shared" si="332"/>
        <v>1.8772708560395555E-2</v>
      </c>
      <c r="FP194" s="327">
        <f t="shared" si="332"/>
        <v>3.4664024386870405E-2</v>
      </c>
      <c r="FQ194" s="327">
        <f t="shared" si="332"/>
        <v>4.1288804695039823E-2</v>
      </c>
      <c r="FR194" s="327">
        <f t="shared" si="332"/>
        <v>1.4431523165871884E-2</v>
      </c>
      <c r="FS194" s="327">
        <f t="shared" si="332"/>
        <v>1.7023284575602194E-2</v>
      </c>
      <c r="FT194" s="327">
        <f t="shared" si="332"/>
        <v>3.6751157541568172E-2</v>
      </c>
      <c r="FU194" s="327">
        <f t="shared" si="332"/>
        <v>3.3193977634650498E-2</v>
      </c>
      <c r="FV194" s="327">
        <f t="shared" si="332"/>
        <v>2.334867199373377E-2</v>
      </c>
      <c r="FW194" s="327">
        <f t="shared" si="332"/>
        <v>2.9454830782939714E-2</v>
      </c>
      <c r="FX194" s="327">
        <f t="shared" si="332"/>
        <v>1.3015960658162677E-2</v>
      </c>
      <c r="FY194" s="327">
        <f t="shared" si="332"/>
        <v>2.8838546672700902E-2</v>
      </c>
      <c r="FZ194" s="327">
        <f t="shared" si="332"/>
        <v>1.4094353708191544E-2</v>
      </c>
      <c r="GA194" s="327">
        <f t="shared" si="332"/>
        <v>3.827838908006078E-2</v>
      </c>
      <c r="GB194" s="327">
        <f t="shared" si="332"/>
        <v>2.6463274726953076E-2</v>
      </c>
      <c r="GC194" s="327">
        <f t="shared" si="332"/>
        <v>2.6262271901022299E-2</v>
      </c>
      <c r="GD194" s="327">
        <f t="shared" si="332"/>
        <v>2.4895044201737253E-2</v>
      </c>
      <c r="GE194" s="327">
        <f t="shared" si="332"/>
        <v>3.2134470331215075E-2</v>
      </c>
      <c r="GF194" s="327">
        <f t="shared" si="332"/>
        <v>3.2700866708204296E-2</v>
      </c>
      <c r="GG194" s="327">
        <f t="shared" si="332"/>
        <v>4.5095947890348542E-2</v>
      </c>
      <c r="GH194" s="327">
        <f t="shared" si="332"/>
        <v>2.4052005985686176E-2</v>
      </c>
      <c r="GI194" s="327">
        <f t="shared" si="332"/>
        <v>2.9779357973104832E-2</v>
      </c>
      <c r="GJ194" s="327">
        <f t="shared" si="332"/>
        <v>5.7339590767242411E-2</v>
      </c>
      <c r="GK194" s="327">
        <f t="shared" si="332"/>
        <v>3.166156833250991E-2</v>
      </c>
      <c r="GL194" s="327">
        <f t="shared" si="332"/>
        <v>3.4144469513921243E-2</v>
      </c>
      <c r="GM194" s="327">
        <f t="shared" ref="GM194:IX194" si="333">GM19</f>
        <v>5.0225304877123456E-2</v>
      </c>
      <c r="GN194" s="327">
        <f t="shared" si="333"/>
        <v>3.1368799348726197E-2</v>
      </c>
      <c r="GO194" s="327">
        <f t="shared" si="333"/>
        <v>4.0496672503688103E-2</v>
      </c>
      <c r="GP194" s="327">
        <f t="shared" si="333"/>
        <v>2.60607631702552E-2</v>
      </c>
      <c r="GQ194" s="327">
        <f t="shared" si="333"/>
        <v>3.6890648675205202E-2</v>
      </c>
      <c r="GR194" s="327">
        <f t="shared" si="333"/>
        <v>2.5796639370712238E-2</v>
      </c>
      <c r="GS194" s="327">
        <f t="shared" si="333"/>
        <v>2.8579424557966797E-2</v>
      </c>
      <c r="GT194" s="327">
        <f t="shared" si="333"/>
        <v>3.5867749913689427E-2</v>
      </c>
      <c r="GU194" s="327">
        <f t="shared" si="333"/>
        <v>2.5447593206431134E-2</v>
      </c>
      <c r="GV194" s="327">
        <f t="shared" si="333"/>
        <v>5.1701247489161002E-2</v>
      </c>
      <c r="GW194" s="327">
        <f t="shared" si="333"/>
        <v>4.3461670172619302E-2</v>
      </c>
      <c r="GX194" s="327">
        <f t="shared" si="333"/>
        <v>2.9396670969905812E-2</v>
      </c>
      <c r="GY194" s="327">
        <f t="shared" si="333"/>
        <v>1.9359799708624687E-2</v>
      </c>
      <c r="GZ194" s="327">
        <f t="shared" si="333"/>
        <v>3.0131087258093426E-2</v>
      </c>
      <c r="HA194" s="327">
        <f t="shared" si="333"/>
        <v>2.547313713946138E-2</v>
      </c>
      <c r="HB194" s="327">
        <f t="shared" si="333"/>
        <v>4.3290350839493681E-2</v>
      </c>
      <c r="HC194" s="327">
        <f t="shared" si="333"/>
        <v>2.4706933041609608E-2</v>
      </c>
      <c r="HD194" s="327">
        <f t="shared" si="333"/>
        <v>2.9520205628053828E-2</v>
      </c>
      <c r="HE194" s="327">
        <f t="shared" si="333"/>
        <v>2.6561692492469605E-2</v>
      </c>
      <c r="HF194" s="327">
        <f t="shared" si="333"/>
        <v>5.3729060062142259E-2</v>
      </c>
      <c r="HG194" s="327">
        <f t="shared" si="333"/>
        <v>3.5993939762087375E-2</v>
      </c>
      <c r="HH194" s="327">
        <f t="shared" si="333"/>
        <v>3.2710673106505266E-2</v>
      </c>
      <c r="HI194" s="327">
        <f t="shared" si="333"/>
        <v>3.5295606507179854E-2</v>
      </c>
      <c r="HJ194" s="327">
        <f t="shared" si="333"/>
        <v>3.6318741274195279E-2</v>
      </c>
      <c r="HK194" s="327">
        <f t="shared" si="333"/>
        <v>4.1639287725152851E-2</v>
      </c>
      <c r="HL194" s="327">
        <f t="shared" si="333"/>
        <v>4.6462575882760641E-2</v>
      </c>
      <c r="HM194" s="327">
        <f t="shared" si="333"/>
        <v>2.9607882968408411E-2</v>
      </c>
      <c r="HN194" s="327">
        <f t="shared" si="333"/>
        <v>3.250825562019196E-2</v>
      </c>
      <c r="HO194" s="327">
        <f t="shared" si="333"/>
        <v>3.5506014370126245E-2</v>
      </c>
      <c r="HP194" s="327">
        <f t="shared" si="333"/>
        <v>3.3814374538104722E-2</v>
      </c>
      <c r="HQ194" s="327">
        <f t="shared" si="333"/>
        <v>3.0895198597370638E-2</v>
      </c>
      <c r="HR194" s="327">
        <f t="shared" si="333"/>
        <v>3.0335201924603171E-2</v>
      </c>
      <c r="HS194" s="327">
        <f t="shared" si="333"/>
        <v>1.37534859950534E-2</v>
      </c>
      <c r="HT194" s="327">
        <f t="shared" si="333"/>
        <v>2.010525102931103E-2</v>
      </c>
      <c r="HU194" s="327">
        <f t="shared" si="333"/>
        <v>1.4760495172653987E-2</v>
      </c>
      <c r="HV194" s="327">
        <f t="shared" si="333"/>
        <v>1.222253174502178E-2</v>
      </c>
      <c r="HW194" s="327">
        <f t="shared" si="333"/>
        <v>1.6215078792344354E-2</v>
      </c>
      <c r="HX194" s="327">
        <f t="shared" si="333"/>
        <v>1.4867362162175603E-2</v>
      </c>
      <c r="HY194" s="327">
        <f t="shared" si="333"/>
        <v>2.6527511396418246E-2</v>
      </c>
      <c r="HZ194" s="327">
        <f t="shared" si="333"/>
        <v>2.0948800633541549E-2</v>
      </c>
      <c r="IA194" s="327">
        <f t="shared" si="333"/>
        <v>3.3062089530350364E-2</v>
      </c>
      <c r="IB194" s="327">
        <f t="shared" si="333"/>
        <v>3.5311187457764993E-2</v>
      </c>
      <c r="IC194" s="327">
        <f t="shared" si="333"/>
        <v>3.4216847476202086E-2</v>
      </c>
      <c r="ID194" s="327">
        <f t="shared" si="333"/>
        <v>3.3713151927745141E-2</v>
      </c>
      <c r="IE194" s="327">
        <f t="shared" si="333"/>
        <v>2.9714859973181879E-2</v>
      </c>
      <c r="IF194" s="327">
        <f t="shared" si="333"/>
        <v>4.0034335770330644E-2</v>
      </c>
      <c r="IG194" s="327">
        <f t="shared" si="333"/>
        <v>2.2639852372922854E-2</v>
      </c>
      <c r="IH194" s="327">
        <f t="shared" si="333"/>
        <v>1.0982576450860334E-2</v>
      </c>
      <c r="II194" s="327">
        <f t="shared" si="333"/>
        <v>5.9520516577904456E-2</v>
      </c>
      <c r="IJ194" s="327">
        <f t="shared" si="333"/>
        <v>4.5267335902487861E-2</v>
      </c>
      <c r="IK194" s="327">
        <f t="shared" si="333"/>
        <v>2.1714758972316645E-2</v>
      </c>
      <c r="IL194" s="327">
        <f t="shared" si="333"/>
        <v>1.0575987390607564E-2</v>
      </c>
      <c r="IM194" s="327">
        <f t="shared" si="333"/>
        <v>5.783298057333694E-2</v>
      </c>
      <c r="IN194" s="327" t="str">
        <f t="shared" si="333"/>
        <v/>
      </c>
      <c r="IO194" s="327" t="str">
        <f t="shared" si="333"/>
        <v/>
      </c>
      <c r="IP194" s="327" t="str">
        <f t="shared" si="333"/>
        <v/>
      </c>
      <c r="IQ194" s="327" t="str">
        <f t="shared" si="333"/>
        <v/>
      </c>
      <c r="IR194" s="327" t="str">
        <f t="shared" si="333"/>
        <v/>
      </c>
      <c r="IS194" s="327" t="str">
        <f t="shared" si="333"/>
        <v/>
      </c>
      <c r="IT194" s="327" t="str">
        <f t="shared" si="333"/>
        <v/>
      </c>
      <c r="IU194" s="327" t="str">
        <f t="shared" si="333"/>
        <v/>
      </c>
      <c r="IV194" s="327" t="str">
        <f t="shared" si="333"/>
        <v/>
      </c>
      <c r="IW194" s="327" t="str">
        <f t="shared" si="333"/>
        <v/>
      </c>
      <c r="IX194" s="327" t="str">
        <f t="shared" si="333"/>
        <v/>
      </c>
      <c r="IY194" s="327" t="str">
        <f t="shared" ref="IY194:LJ194" si="334">IY19</f>
        <v/>
      </c>
      <c r="IZ194" s="327" t="str">
        <f t="shared" si="334"/>
        <v/>
      </c>
      <c r="JA194" s="327" t="str">
        <f t="shared" si="334"/>
        <v/>
      </c>
      <c r="JB194" s="327" t="str">
        <f t="shared" si="334"/>
        <v/>
      </c>
      <c r="JC194" s="327" t="str">
        <f t="shared" si="334"/>
        <v/>
      </c>
      <c r="JD194" s="327" t="str">
        <f t="shared" si="334"/>
        <v/>
      </c>
      <c r="JE194" s="327" t="str">
        <f t="shared" si="334"/>
        <v/>
      </c>
      <c r="JF194" s="327" t="str">
        <f t="shared" si="334"/>
        <v/>
      </c>
      <c r="JG194" s="327" t="str">
        <f t="shared" si="334"/>
        <v/>
      </c>
      <c r="JH194" s="327" t="str">
        <f t="shared" si="334"/>
        <v/>
      </c>
      <c r="JI194" s="327" t="str">
        <f t="shared" si="334"/>
        <v/>
      </c>
      <c r="JJ194" s="327" t="str">
        <f t="shared" si="334"/>
        <v/>
      </c>
      <c r="JK194" s="327" t="str">
        <f t="shared" si="334"/>
        <v/>
      </c>
      <c r="JL194" s="327" t="str">
        <f t="shared" si="334"/>
        <v/>
      </c>
      <c r="JM194" s="327" t="str">
        <f t="shared" si="334"/>
        <v/>
      </c>
      <c r="JN194" s="327" t="str">
        <f t="shared" si="334"/>
        <v/>
      </c>
      <c r="JO194" s="327" t="str">
        <f t="shared" si="334"/>
        <v/>
      </c>
      <c r="JP194" s="327" t="str">
        <f t="shared" si="334"/>
        <v/>
      </c>
      <c r="JQ194" s="327" t="str">
        <f t="shared" si="334"/>
        <v/>
      </c>
      <c r="JR194" s="327" t="str">
        <f t="shared" si="334"/>
        <v/>
      </c>
      <c r="JS194" s="327" t="str">
        <f t="shared" si="334"/>
        <v/>
      </c>
      <c r="JT194" s="327" t="str">
        <f t="shared" si="334"/>
        <v/>
      </c>
      <c r="JU194" s="327" t="str">
        <f t="shared" si="334"/>
        <v/>
      </c>
      <c r="JV194" s="327" t="str">
        <f t="shared" si="334"/>
        <v/>
      </c>
      <c r="JW194" s="327" t="str">
        <f t="shared" si="334"/>
        <v/>
      </c>
      <c r="JX194" s="327" t="str">
        <f t="shared" si="334"/>
        <v/>
      </c>
      <c r="JY194" s="327" t="str">
        <f t="shared" si="334"/>
        <v/>
      </c>
      <c r="JZ194" s="327" t="str">
        <f t="shared" si="334"/>
        <v/>
      </c>
      <c r="KA194" s="327" t="str">
        <f t="shared" si="334"/>
        <v/>
      </c>
      <c r="KB194" s="327" t="str">
        <f t="shared" si="334"/>
        <v/>
      </c>
      <c r="KC194" s="327" t="str">
        <f t="shared" si="334"/>
        <v/>
      </c>
      <c r="KD194" s="327" t="str">
        <f t="shared" si="334"/>
        <v/>
      </c>
      <c r="KE194" s="327" t="str">
        <f t="shared" si="334"/>
        <v/>
      </c>
      <c r="KF194" s="327" t="str">
        <f t="shared" si="334"/>
        <v/>
      </c>
      <c r="KG194" s="327" t="str">
        <f t="shared" si="334"/>
        <v/>
      </c>
      <c r="KH194" s="327" t="str">
        <f t="shared" si="334"/>
        <v/>
      </c>
      <c r="KI194" s="327" t="str">
        <f t="shared" si="334"/>
        <v/>
      </c>
      <c r="KJ194" s="327" t="str">
        <f t="shared" si="334"/>
        <v/>
      </c>
      <c r="KK194" s="327" t="str">
        <f t="shared" si="334"/>
        <v/>
      </c>
      <c r="KL194" s="327" t="str">
        <f t="shared" si="334"/>
        <v/>
      </c>
      <c r="KM194" s="327" t="str">
        <f t="shared" si="334"/>
        <v/>
      </c>
      <c r="KN194" s="327" t="str">
        <f t="shared" si="334"/>
        <v/>
      </c>
      <c r="KO194" s="327" t="str">
        <f t="shared" si="334"/>
        <v/>
      </c>
      <c r="KP194" s="327" t="str">
        <f t="shared" si="334"/>
        <v/>
      </c>
      <c r="KQ194" s="327" t="str">
        <f t="shared" si="334"/>
        <v/>
      </c>
      <c r="KR194" s="327" t="str">
        <f t="shared" si="334"/>
        <v/>
      </c>
      <c r="KS194" s="327" t="str">
        <f t="shared" si="334"/>
        <v/>
      </c>
      <c r="KT194" s="327" t="str">
        <f t="shared" si="334"/>
        <v/>
      </c>
      <c r="KU194" s="327" t="str">
        <f t="shared" si="334"/>
        <v/>
      </c>
      <c r="KV194" s="327" t="str">
        <f t="shared" si="334"/>
        <v/>
      </c>
      <c r="KW194" s="327" t="str">
        <f t="shared" si="334"/>
        <v/>
      </c>
      <c r="KX194" s="327" t="str">
        <f t="shared" si="334"/>
        <v/>
      </c>
      <c r="KY194" s="327" t="str">
        <f t="shared" si="334"/>
        <v/>
      </c>
      <c r="KZ194" s="327" t="str">
        <f t="shared" si="334"/>
        <v/>
      </c>
      <c r="LA194" s="327" t="str">
        <f t="shared" si="334"/>
        <v/>
      </c>
      <c r="LB194" s="327" t="str">
        <f t="shared" si="334"/>
        <v/>
      </c>
      <c r="LC194" s="327" t="str">
        <f t="shared" si="334"/>
        <v/>
      </c>
      <c r="LD194" s="327" t="str">
        <f t="shared" si="334"/>
        <v/>
      </c>
      <c r="LE194" s="327" t="str">
        <f t="shared" si="334"/>
        <v/>
      </c>
      <c r="LF194" s="327" t="str">
        <f t="shared" si="334"/>
        <v/>
      </c>
      <c r="LG194" s="327" t="str">
        <f t="shared" si="334"/>
        <v/>
      </c>
      <c r="LH194" s="327" t="str">
        <f t="shared" si="334"/>
        <v/>
      </c>
      <c r="LI194" s="327" t="str">
        <f t="shared" si="334"/>
        <v/>
      </c>
      <c r="LJ194" s="327" t="str">
        <f t="shared" si="334"/>
        <v/>
      </c>
      <c r="LK194" s="327" t="str">
        <f t="shared" ref="LK194:NV194" si="335">LK19</f>
        <v/>
      </c>
      <c r="LL194" s="327" t="str">
        <f t="shared" si="335"/>
        <v/>
      </c>
      <c r="LM194" s="327" t="str">
        <f t="shared" si="335"/>
        <v/>
      </c>
      <c r="LN194" s="327" t="str">
        <f t="shared" si="335"/>
        <v/>
      </c>
      <c r="LO194" s="327" t="str">
        <f t="shared" si="335"/>
        <v/>
      </c>
      <c r="LP194" s="327" t="str">
        <f t="shared" si="335"/>
        <v/>
      </c>
      <c r="LQ194" s="327" t="str">
        <f t="shared" si="335"/>
        <v/>
      </c>
      <c r="LR194" s="327" t="str">
        <f t="shared" si="335"/>
        <v/>
      </c>
      <c r="LS194" s="327" t="str">
        <f t="shared" si="335"/>
        <v/>
      </c>
      <c r="LT194" s="327" t="str">
        <f t="shared" si="335"/>
        <v/>
      </c>
      <c r="LU194" s="327" t="str">
        <f t="shared" si="335"/>
        <v/>
      </c>
      <c r="LV194" s="327" t="str">
        <f t="shared" si="335"/>
        <v/>
      </c>
      <c r="LW194" s="327" t="str">
        <f t="shared" si="335"/>
        <v/>
      </c>
      <c r="LX194" s="327" t="str">
        <f t="shared" si="335"/>
        <v/>
      </c>
      <c r="LY194" s="327" t="str">
        <f t="shared" si="335"/>
        <v/>
      </c>
      <c r="LZ194" s="327" t="str">
        <f t="shared" si="335"/>
        <v/>
      </c>
      <c r="MA194" s="327" t="str">
        <f t="shared" si="335"/>
        <v/>
      </c>
      <c r="MB194" s="327" t="str">
        <f t="shared" si="335"/>
        <v/>
      </c>
      <c r="MC194" s="327" t="str">
        <f t="shared" si="335"/>
        <v/>
      </c>
      <c r="MD194" s="327" t="str">
        <f t="shared" si="335"/>
        <v/>
      </c>
      <c r="ME194" s="327" t="str">
        <f t="shared" si="335"/>
        <v/>
      </c>
      <c r="MF194" s="327" t="str">
        <f t="shared" si="335"/>
        <v/>
      </c>
      <c r="MG194" s="327" t="str">
        <f t="shared" si="335"/>
        <v/>
      </c>
      <c r="MH194" s="327" t="str">
        <f t="shared" si="335"/>
        <v/>
      </c>
      <c r="MI194" s="327" t="str">
        <f t="shared" si="335"/>
        <v/>
      </c>
      <c r="MJ194" s="327" t="str">
        <f t="shared" si="335"/>
        <v/>
      </c>
      <c r="MK194" s="327" t="str">
        <f t="shared" si="335"/>
        <v/>
      </c>
      <c r="ML194" s="327" t="str">
        <f t="shared" si="335"/>
        <v/>
      </c>
      <c r="MM194" s="327" t="str">
        <f t="shared" si="335"/>
        <v/>
      </c>
      <c r="MN194" s="327" t="str">
        <f t="shared" si="335"/>
        <v/>
      </c>
      <c r="MO194" s="327" t="str">
        <f t="shared" si="335"/>
        <v/>
      </c>
      <c r="MP194" s="327" t="str">
        <f t="shared" si="335"/>
        <v/>
      </c>
      <c r="MQ194" s="327" t="str">
        <f t="shared" si="335"/>
        <v/>
      </c>
      <c r="MR194" s="327" t="str">
        <f t="shared" si="335"/>
        <v/>
      </c>
      <c r="MS194" s="327" t="str">
        <f t="shared" si="335"/>
        <v/>
      </c>
      <c r="MT194" s="327" t="str">
        <f t="shared" si="335"/>
        <v/>
      </c>
      <c r="MU194" s="327" t="str">
        <f t="shared" si="335"/>
        <v/>
      </c>
      <c r="MV194" s="327" t="str">
        <f t="shared" si="335"/>
        <v/>
      </c>
      <c r="MW194" s="327" t="str">
        <f t="shared" si="335"/>
        <v/>
      </c>
      <c r="MX194" s="327" t="str">
        <f t="shared" si="335"/>
        <v/>
      </c>
      <c r="MY194" s="327" t="str">
        <f t="shared" si="335"/>
        <v/>
      </c>
      <c r="MZ194" s="327" t="str">
        <f t="shared" si="335"/>
        <v/>
      </c>
      <c r="NA194" s="327" t="str">
        <f t="shared" si="335"/>
        <v/>
      </c>
      <c r="NB194" s="327" t="str">
        <f t="shared" si="335"/>
        <v/>
      </c>
      <c r="NC194" s="327" t="str">
        <f t="shared" si="335"/>
        <v/>
      </c>
      <c r="ND194" s="327" t="str">
        <f t="shared" si="335"/>
        <v/>
      </c>
      <c r="NE194" s="327" t="str">
        <f t="shared" si="335"/>
        <v/>
      </c>
      <c r="NF194" s="327" t="str">
        <f t="shared" si="335"/>
        <v/>
      </c>
      <c r="NG194" s="327" t="str">
        <f t="shared" si="335"/>
        <v/>
      </c>
      <c r="NH194" s="327" t="str">
        <f t="shared" si="335"/>
        <v/>
      </c>
      <c r="NI194" s="327" t="str">
        <f t="shared" si="335"/>
        <v/>
      </c>
      <c r="NJ194" s="327" t="str">
        <f t="shared" si="335"/>
        <v/>
      </c>
      <c r="NK194" s="327" t="str">
        <f t="shared" si="335"/>
        <v/>
      </c>
      <c r="NL194" s="327" t="str">
        <f t="shared" si="335"/>
        <v/>
      </c>
      <c r="NM194" s="327" t="str">
        <f t="shared" si="335"/>
        <v/>
      </c>
      <c r="NN194" s="327" t="str">
        <f t="shared" si="335"/>
        <v/>
      </c>
      <c r="NO194" s="327" t="str">
        <f t="shared" si="335"/>
        <v/>
      </c>
      <c r="NP194" s="327" t="str">
        <f t="shared" si="335"/>
        <v/>
      </c>
      <c r="NQ194" s="327" t="str">
        <f t="shared" si="335"/>
        <v/>
      </c>
      <c r="NR194" s="327" t="str">
        <f t="shared" si="335"/>
        <v/>
      </c>
      <c r="NS194" s="327" t="str">
        <f t="shared" si="335"/>
        <v/>
      </c>
      <c r="NT194" s="327" t="str">
        <f t="shared" si="335"/>
        <v/>
      </c>
      <c r="NU194" s="327" t="str">
        <f t="shared" si="335"/>
        <v/>
      </c>
      <c r="NV194" s="327" t="str">
        <f t="shared" si="335"/>
        <v/>
      </c>
      <c r="NW194" s="327" t="str">
        <f t="shared" ref="NW194:QH194" si="336">NW19</f>
        <v/>
      </c>
      <c r="NX194" s="327" t="str">
        <f t="shared" si="336"/>
        <v/>
      </c>
      <c r="NY194" s="327" t="str">
        <f t="shared" si="336"/>
        <v/>
      </c>
      <c r="NZ194" s="327" t="str">
        <f t="shared" si="336"/>
        <v/>
      </c>
      <c r="OA194" s="327" t="str">
        <f t="shared" si="336"/>
        <v/>
      </c>
      <c r="OB194" s="327" t="str">
        <f t="shared" si="336"/>
        <v/>
      </c>
      <c r="OC194" s="327" t="str">
        <f t="shared" si="336"/>
        <v/>
      </c>
      <c r="OD194" s="327" t="str">
        <f t="shared" si="336"/>
        <v/>
      </c>
      <c r="OE194" s="327" t="str">
        <f t="shared" si="336"/>
        <v/>
      </c>
      <c r="OF194" s="327" t="str">
        <f t="shared" si="336"/>
        <v/>
      </c>
      <c r="OG194" s="327" t="str">
        <f t="shared" si="336"/>
        <v/>
      </c>
      <c r="OH194" s="327" t="str">
        <f t="shared" si="336"/>
        <v/>
      </c>
      <c r="OI194" s="327" t="str">
        <f t="shared" si="336"/>
        <v/>
      </c>
      <c r="OJ194" s="327" t="str">
        <f t="shared" si="336"/>
        <v/>
      </c>
      <c r="OK194" s="327" t="str">
        <f t="shared" si="336"/>
        <v/>
      </c>
      <c r="OL194" s="327" t="str">
        <f t="shared" si="336"/>
        <v/>
      </c>
      <c r="OM194" s="327" t="str">
        <f t="shared" si="336"/>
        <v/>
      </c>
      <c r="ON194" s="327" t="str">
        <f t="shared" si="336"/>
        <v/>
      </c>
      <c r="OO194" s="327" t="str">
        <f t="shared" si="336"/>
        <v/>
      </c>
      <c r="OP194" s="327" t="str">
        <f t="shared" si="336"/>
        <v/>
      </c>
      <c r="OQ194" s="327" t="str">
        <f t="shared" si="336"/>
        <v/>
      </c>
      <c r="OR194" s="327" t="str">
        <f t="shared" si="336"/>
        <v/>
      </c>
      <c r="OS194" s="327" t="str">
        <f t="shared" si="336"/>
        <v/>
      </c>
      <c r="OT194" s="327" t="str">
        <f t="shared" si="336"/>
        <v/>
      </c>
      <c r="OU194" s="327" t="str">
        <f t="shared" si="336"/>
        <v/>
      </c>
      <c r="OV194" s="327" t="str">
        <f t="shared" si="336"/>
        <v/>
      </c>
      <c r="OW194" s="327" t="str">
        <f t="shared" si="336"/>
        <v/>
      </c>
      <c r="OX194" s="327" t="str">
        <f t="shared" si="336"/>
        <v/>
      </c>
      <c r="OY194" s="327" t="str">
        <f t="shared" si="336"/>
        <v/>
      </c>
      <c r="OZ194" s="327" t="str">
        <f t="shared" si="336"/>
        <v/>
      </c>
      <c r="PA194" s="327" t="str">
        <f t="shared" si="336"/>
        <v/>
      </c>
      <c r="PB194" s="327" t="str">
        <f t="shared" si="336"/>
        <v/>
      </c>
      <c r="PC194" s="327" t="str">
        <f t="shared" si="336"/>
        <v/>
      </c>
      <c r="PD194" s="327" t="str">
        <f t="shared" si="336"/>
        <v/>
      </c>
      <c r="PE194" s="327" t="str">
        <f t="shared" si="336"/>
        <v/>
      </c>
      <c r="PF194" s="327" t="str">
        <f t="shared" si="336"/>
        <v/>
      </c>
      <c r="PG194" s="327" t="str">
        <f t="shared" si="336"/>
        <v/>
      </c>
      <c r="PH194" s="327" t="str">
        <f t="shared" si="336"/>
        <v/>
      </c>
      <c r="PI194" s="327" t="str">
        <f t="shared" si="336"/>
        <v/>
      </c>
      <c r="PJ194" s="327" t="str">
        <f t="shared" si="336"/>
        <v/>
      </c>
      <c r="PK194" s="327" t="str">
        <f t="shared" si="336"/>
        <v/>
      </c>
      <c r="PL194" s="327" t="str">
        <f t="shared" si="336"/>
        <v/>
      </c>
      <c r="PM194" s="327" t="str">
        <f t="shared" si="336"/>
        <v/>
      </c>
      <c r="PN194" s="327" t="str">
        <f t="shared" si="336"/>
        <v/>
      </c>
      <c r="PO194" s="327" t="str">
        <f t="shared" si="336"/>
        <v/>
      </c>
      <c r="PP194" s="327" t="str">
        <f t="shared" si="336"/>
        <v/>
      </c>
      <c r="PQ194" s="327" t="str">
        <f t="shared" si="336"/>
        <v/>
      </c>
      <c r="PR194" s="327" t="str">
        <f t="shared" si="336"/>
        <v/>
      </c>
      <c r="PS194" s="327" t="str">
        <f t="shared" si="336"/>
        <v/>
      </c>
      <c r="PT194" s="327" t="str">
        <f t="shared" si="336"/>
        <v/>
      </c>
      <c r="PU194" s="327" t="str">
        <f t="shared" si="336"/>
        <v/>
      </c>
      <c r="PV194" s="327" t="str">
        <f t="shared" si="336"/>
        <v/>
      </c>
      <c r="PW194" s="327" t="str">
        <f t="shared" si="336"/>
        <v/>
      </c>
      <c r="PX194" s="327" t="str">
        <f t="shared" si="336"/>
        <v/>
      </c>
      <c r="PY194" s="327" t="str">
        <f t="shared" si="336"/>
        <v/>
      </c>
      <c r="PZ194" s="327" t="str">
        <f t="shared" si="336"/>
        <v/>
      </c>
      <c r="QA194" s="327" t="str">
        <f t="shared" si="336"/>
        <v/>
      </c>
      <c r="QB194" s="327" t="str">
        <f t="shared" si="336"/>
        <v/>
      </c>
      <c r="QC194" s="327" t="str">
        <f t="shared" si="336"/>
        <v/>
      </c>
      <c r="QD194" s="327" t="str">
        <f t="shared" si="336"/>
        <v/>
      </c>
      <c r="QE194" s="327" t="str">
        <f t="shared" si="336"/>
        <v/>
      </c>
      <c r="QF194" s="327" t="str">
        <f t="shared" si="336"/>
        <v/>
      </c>
      <c r="QG194" s="327" t="str">
        <f t="shared" si="336"/>
        <v/>
      </c>
      <c r="QH194" s="327" t="str">
        <f t="shared" si="336"/>
        <v/>
      </c>
      <c r="QI194" s="327" t="str">
        <f t="shared" ref="QI194:SH194" si="337">QI19</f>
        <v/>
      </c>
      <c r="QJ194" s="327" t="str">
        <f t="shared" si="337"/>
        <v/>
      </c>
      <c r="QK194" s="327" t="str">
        <f t="shared" si="337"/>
        <v/>
      </c>
      <c r="QL194" s="327" t="str">
        <f t="shared" si="337"/>
        <v/>
      </c>
      <c r="QM194" s="327" t="str">
        <f t="shared" si="337"/>
        <v/>
      </c>
      <c r="QN194" s="327" t="str">
        <f t="shared" si="337"/>
        <v/>
      </c>
      <c r="QO194" s="327" t="str">
        <f t="shared" si="337"/>
        <v/>
      </c>
      <c r="QP194" s="327" t="str">
        <f t="shared" si="337"/>
        <v/>
      </c>
      <c r="QQ194" s="327" t="str">
        <f t="shared" si="337"/>
        <v/>
      </c>
      <c r="QR194" s="327" t="str">
        <f t="shared" si="337"/>
        <v/>
      </c>
      <c r="QS194" s="327" t="str">
        <f t="shared" si="337"/>
        <v/>
      </c>
      <c r="QT194" s="327" t="str">
        <f t="shared" si="337"/>
        <v/>
      </c>
      <c r="QU194" s="327" t="str">
        <f t="shared" si="337"/>
        <v/>
      </c>
      <c r="QV194" s="327" t="str">
        <f t="shared" si="337"/>
        <v/>
      </c>
      <c r="QW194" s="327" t="str">
        <f t="shared" si="337"/>
        <v/>
      </c>
      <c r="QX194" s="327" t="str">
        <f t="shared" si="337"/>
        <v/>
      </c>
      <c r="QY194" s="327" t="str">
        <f t="shared" si="337"/>
        <v/>
      </c>
      <c r="QZ194" s="327" t="str">
        <f t="shared" si="337"/>
        <v/>
      </c>
      <c r="RA194" s="327" t="str">
        <f t="shared" si="337"/>
        <v/>
      </c>
      <c r="RB194" s="327" t="str">
        <f t="shared" si="337"/>
        <v/>
      </c>
      <c r="RC194" s="327" t="str">
        <f t="shared" si="337"/>
        <v/>
      </c>
      <c r="RD194" s="327" t="str">
        <f t="shared" si="337"/>
        <v/>
      </c>
      <c r="RE194" s="327" t="str">
        <f t="shared" si="337"/>
        <v/>
      </c>
      <c r="RF194" s="327" t="str">
        <f t="shared" si="337"/>
        <v/>
      </c>
      <c r="RG194" s="327" t="str">
        <f t="shared" si="337"/>
        <v/>
      </c>
      <c r="RH194" s="327" t="str">
        <f t="shared" si="337"/>
        <v/>
      </c>
      <c r="RI194" s="327" t="str">
        <f t="shared" si="337"/>
        <v/>
      </c>
      <c r="RJ194" s="327" t="str">
        <f t="shared" si="337"/>
        <v/>
      </c>
      <c r="RK194" s="327" t="str">
        <f t="shared" si="337"/>
        <v/>
      </c>
      <c r="RL194" s="327" t="str">
        <f t="shared" si="337"/>
        <v/>
      </c>
      <c r="RM194" s="327" t="str">
        <f t="shared" si="337"/>
        <v/>
      </c>
      <c r="RN194" s="327" t="str">
        <f t="shared" si="337"/>
        <v/>
      </c>
      <c r="RO194" s="327" t="str">
        <f t="shared" si="337"/>
        <v/>
      </c>
      <c r="RP194" s="327" t="str">
        <f t="shared" si="337"/>
        <v/>
      </c>
      <c r="RQ194" s="327" t="str">
        <f t="shared" si="337"/>
        <v/>
      </c>
      <c r="RR194" s="327" t="str">
        <f t="shared" si="337"/>
        <v/>
      </c>
      <c r="RS194" s="327" t="str">
        <f t="shared" si="337"/>
        <v/>
      </c>
      <c r="RT194" s="327" t="str">
        <f t="shared" si="337"/>
        <v/>
      </c>
      <c r="RU194" s="327" t="str">
        <f t="shared" si="337"/>
        <v/>
      </c>
      <c r="RV194" s="327" t="str">
        <f t="shared" si="337"/>
        <v/>
      </c>
      <c r="RW194" s="327" t="str">
        <f t="shared" si="337"/>
        <v/>
      </c>
      <c r="RX194" s="327" t="str">
        <f t="shared" si="337"/>
        <v/>
      </c>
      <c r="RY194" s="327" t="str">
        <f t="shared" si="337"/>
        <v/>
      </c>
      <c r="RZ194" s="327" t="str">
        <f t="shared" si="337"/>
        <v/>
      </c>
      <c r="SA194" s="327" t="str">
        <f t="shared" si="337"/>
        <v/>
      </c>
      <c r="SB194" s="327" t="str">
        <f t="shared" si="337"/>
        <v/>
      </c>
      <c r="SC194" s="327" t="str">
        <f t="shared" si="337"/>
        <v/>
      </c>
      <c r="SD194" s="327" t="str">
        <f t="shared" si="337"/>
        <v/>
      </c>
      <c r="SE194" s="327" t="str">
        <f t="shared" si="337"/>
        <v/>
      </c>
      <c r="SF194" s="327" t="str">
        <f t="shared" si="337"/>
        <v/>
      </c>
      <c r="SG194" s="327" t="str">
        <f t="shared" si="337"/>
        <v/>
      </c>
      <c r="SH194" s="327" t="str">
        <f t="shared" si="337"/>
        <v/>
      </c>
      <c r="SM194">
        <f>'GRR Data'!A190</f>
        <v>0</v>
      </c>
    </row>
    <row r="195" spans="1:507">
      <c r="A195" s="3" t="s">
        <v>406</v>
      </c>
      <c r="B195" s="326" t="s">
        <v>407</v>
      </c>
      <c r="C195" s="327">
        <f>C192+(3*C194)</f>
        <v>697.04246280469192</v>
      </c>
      <c r="D195" s="327">
        <f t="shared" ref="D195:BO195" si="338">D192+(3*D194)</f>
        <v>0.24930246918173232</v>
      </c>
      <c r="E195" s="327">
        <f t="shared" si="338"/>
        <v>0.28775968176136357</v>
      </c>
      <c r="F195" s="327">
        <f t="shared" si="338"/>
        <v>0.3360741307038223</v>
      </c>
      <c r="G195" s="327">
        <f t="shared" si="338"/>
        <v>0.24285864422918946</v>
      </c>
      <c r="H195" s="327">
        <f t="shared" si="338"/>
        <v>0.28161584765606867</v>
      </c>
      <c r="I195" s="327">
        <f t="shared" si="338"/>
        <v>0.24842250360568527</v>
      </c>
      <c r="J195" s="327">
        <f t="shared" si="338"/>
        <v>0.23816915423273546</v>
      </c>
      <c r="K195" s="327">
        <f t="shared" si="338"/>
        <v>0.21537175217364679</v>
      </c>
      <c r="L195" s="327">
        <f t="shared" si="338"/>
        <v>0.21741716743531281</v>
      </c>
      <c r="M195" s="327">
        <f t="shared" si="338"/>
        <v>0.22616787445271463</v>
      </c>
      <c r="N195" s="327">
        <f t="shared" si="338"/>
        <v>0.21387335439001071</v>
      </c>
      <c r="O195" s="327">
        <f t="shared" si="338"/>
        <v>0.21837632901685555</v>
      </c>
      <c r="P195" s="327">
        <f t="shared" si="338"/>
        <v>0.23078816286592041</v>
      </c>
      <c r="Q195" s="327">
        <f t="shared" si="338"/>
        <v>0.20714643625728418</v>
      </c>
      <c r="R195" s="327">
        <f t="shared" si="338"/>
        <v>0.22406295961266431</v>
      </c>
      <c r="S195" s="327">
        <f t="shared" si="338"/>
        <v>0.27331764878884612</v>
      </c>
      <c r="T195" s="327">
        <f t="shared" si="338"/>
        <v>0.24698189672986248</v>
      </c>
      <c r="U195" s="327">
        <f t="shared" si="338"/>
        <v>0.24073578839089332</v>
      </c>
      <c r="V195" s="327">
        <f t="shared" si="338"/>
        <v>0.27602548919256215</v>
      </c>
      <c r="W195" s="327">
        <f t="shared" si="338"/>
        <v>0.21321388075238221</v>
      </c>
      <c r="X195" s="327">
        <f t="shared" si="338"/>
        <v>0.1435510230020865</v>
      </c>
      <c r="Y195" s="327">
        <f t="shared" si="338"/>
        <v>0.16087777628395875</v>
      </c>
      <c r="Z195" s="327">
        <f t="shared" si="338"/>
        <v>0.12909922833042503</v>
      </c>
      <c r="AA195" s="327">
        <f t="shared" si="338"/>
        <v>0.15669210473916162</v>
      </c>
      <c r="AB195" s="327">
        <f t="shared" si="338"/>
        <v>0.18483111043049186</v>
      </c>
      <c r="AC195" s="327">
        <f t="shared" si="338"/>
        <v>0.15434918615024029</v>
      </c>
      <c r="AD195" s="327">
        <f t="shared" si="338"/>
        <v>0.18808117867378585</v>
      </c>
      <c r="AE195" s="327">
        <f t="shared" si="338"/>
        <v>0.16453899195103822</v>
      </c>
      <c r="AF195" s="327">
        <f t="shared" si="338"/>
        <v>0.18997858380528779</v>
      </c>
      <c r="AG195" s="327">
        <f t="shared" si="338"/>
        <v>0.21029815053103323</v>
      </c>
      <c r="AH195" s="327">
        <f t="shared" si="338"/>
        <v>0.19249520851182875</v>
      </c>
      <c r="AI195" s="327">
        <f t="shared" si="338"/>
        <v>0.16652223643415148</v>
      </c>
      <c r="AJ195" s="327">
        <f t="shared" si="338"/>
        <v>0.19079409079726783</v>
      </c>
      <c r="AK195" s="327">
        <f t="shared" si="338"/>
        <v>0.15583625848049951</v>
      </c>
      <c r="AL195" s="327">
        <f t="shared" si="338"/>
        <v>0.17839408651395355</v>
      </c>
      <c r="AM195" s="327">
        <f t="shared" si="338"/>
        <v>0.16621424448519603</v>
      </c>
      <c r="AN195" s="327">
        <f t="shared" si="338"/>
        <v>274.52552917762546</v>
      </c>
      <c r="AO195" s="327">
        <f t="shared" si="338"/>
        <v>274.52909082423452</v>
      </c>
      <c r="AP195" s="327">
        <f t="shared" si="338"/>
        <v>274.52837962708537</v>
      </c>
      <c r="AQ195" s="327">
        <f t="shared" si="338"/>
        <v>189.94331604249228</v>
      </c>
      <c r="AR195" s="327">
        <f t="shared" si="338"/>
        <v>189.97410183726308</v>
      </c>
      <c r="AS195" s="327">
        <f t="shared" si="338"/>
        <v>189.95649831076256</v>
      </c>
      <c r="AT195" s="327">
        <f t="shared" si="338"/>
        <v>0.64514471644238258</v>
      </c>
      <c r="AU195" s="327">
        <f t="shared" si="338"/>
        <v>8.9870695829242925E-3</v>
      </c>
      <c r="AV195" s="327">
        <f t="shared" si="338"/>
        <v>0.13747356526212406</v>
      </c>
      <c r="AW195" s="327">
        <f t="shared" si="338"/>
        <v>0.25150675535122419</v>
      </c>
      <c r="AX195" s="327">
        <f t="shared" si="338"/>
        <v>0.1554275299346308</v>
      </c>
      <c r="AY195" s="327">
        <f t="shared" si="338"/>
        <v>-2.9371318947421232E-2</v>
      </c>
      <c r="AZ195" s="327">
        <f t="shared" si="338"/>
        <v>2.413386263291057E-2</v>
      </c>
      <c r="BA195" s="327">
        <f t="shared" si="338"/>
        <v>0.32126624719408775</v>
      </c>
      <c r="BB195" s="327">
        <f t="shared" si="338"/>
        <v>0.3948079211575159</v>
      </c>
      <c r="BC195" s="327">
        <f t="shared" si="338"/>
        <v>0.24230336752577986</v>
      </c>
      <c r="BD195" s="327">
        <f t="shared" si="338"/>
        <v>-9.4478393957784929E-3</v>
      </c>
      <c r="BE195" s="327">
        <f t="shared" si="338"/>
        <v>-8.6066431490512962E-3</v>
      </c>
      <c r="BF195" s="327">
        <f t="shared" si="338"/>
        <v>5.4937607315054551E-2</v>
      </c>
      <c r="BG195" s="327">
        <f t="shared" si="338"/>
        <v>0.11263312600256045</v>
      </c>
      <c r="BH195" s="327">
        <f t="shared" si="338"/>
        <v>4.829254706922128E-2</v>
      </c>
      <c r="BI195" s="327">
        <f t="shared" si="338"/>
        <v>-1.3248203333757258E-2</v>
      </c>
      <c r="BJ195" s="327">
        <f t="shared" si="338"/>
        <v>0.54262265243636809</v>
      </c>
      <c r="BK195" s="327">
        <f t="shared" si="338"/>
        <v>9.7280778820719671E-2</v>
      </c>
      <c r="BL195" s="327">
        <f t="shared" si="338"/>
        <v>0.26482078260243969</v>
      </c>
      <c r="BM195" s="327">
        <f t="shared" si="338"/>
        <v>-8.1358606211979836E-2</v>
      </c>
      <c r="BN195" s="327">
        <f t="shared" si="338"/>
        <v>-8.7543859223404602E-2</v>
      </c>
      <c r="BO195" s="327">
        <f t="shared" si="338"/>
        <v>-9.7153634737655425E-2</v>
      </c>
      <c r="BP195" s="327">
        <f t="shared" ref="BP195:EA195" si="339">BP192+(3*BP194)</f>
        <v>-0.1106169638515003</v>
      </c>
      <c r="BQ195" s="327">
        <f t="shared" si="339"/>
        <v>0.27969186813545427</v>
      </c>
      <c r="BR195" s="327">
        <f t="shared" si="339"/>
        <v>9.5740719348728437E-2</v>
      </c>
      <c r="BS195" s="327">
        <f t="shared" si="339"/>
        <v>3.7540922814171311E-2</v>
      </c>
      <c r="BT195" s="327">
        <f t="shared" si="339"/>
        <v>0.17030464317234756</v>
      </c>
      <c r="BU195" s="327">
        <f t="shared" si="339"/>
        <v>7.5322123277750702E-2</v>
      </c>
      <c r="BV195" s="327">
        <f t="shared" si="339"/>
        <v>0.13501955280413644</v>
      </c>
      <c r="BW195" s="327">
        <f t="shared" si="339"/>
        <v>0.21258334411451738</v>
      </c>
      <c r="BX195" s="327">
        <f t="shared" si="339"/>
        <v>0.20349053786137472</v>
      </c>
      <c r="BY195" s="327">
        <f t="shared" si="339"/>
        <v>0.2401352406217607</v>
      </c>
      <c r="BZ195" s="327">
        <f t="shared" si="339"/>
        <v>0.23897462439474315</v>
      </c>
      <c r="CA195" s="327">
        <f t="shared" si="339"/>
        <v>0.22237765624692557</v>
      </c>
      <c r="CB195" s="327">
        <f t="shared" si="339"/>
        <v>0.20279682539768679</v>
      </c>
      <c r="CC195" s="327">
        <f t="shared" si="339"/>
        <v>0.22633248653302573</v>
      </c>
      <c r="CD195" s="327">
        <f t="shared" si="339"/>
        <v>0.26803928462029419</v>
      </c>
      <c r="CE195" s="327">
        <f t="shared" si="339"/>
        <v>0.17987018556305973</v>
      </c>
      <c r="CF195" s="327">
        <f t="shared" si="339"/>
        <v>0.19270112130528169</v>
      </c>
      <c r="CG195" s="327">
        <f t="shared" si="339"/>
        <v>0.24295846715485184</v>
      </c>
      <c r="CH195" s="327">
        <f t="shared" si="339"/>
        <v>0.14582520982056418</v>
      </c>
      <c r="CI195" s="327">
        <f t="shared" si="339"/>
        <v>0.12823535130604208</v>
      </c>
      <c r="CJ195" s="327">
        <f t="shared" si="339"/>
        <v>0.67230089748551314</v>
      </c>
      <c r="CK195" s="327">
        <f t="shared" si="339"/>
        <v>0.62776091971333536</v>
      </c>
      <c r="CL195" s="327">
        <f t="shared" si="339"/>
        <v>0.63132281628746756</v>
      </c>
      <c r="CM195" s="327">
        <f t="shared" si="339"/>
        <v>0.57345368394599949</v>
      </c>
      <c r="CN195" s="327">
        <f t="shared" si="339"/>
        <v>0.16305376971830279</v>
      </c>
      <c r="CO195" s="327">
        <f t="shared" si="339"/>
        <v>9.2590859196881842E-2</v>
      </c>
      <c r="CP195" s="327">
        <f t="shared" si="339"/>
        <v>6.2582720649331014E-2</v>
      </c>
      <c r="CQ195" s="327">
        <f t="shared" si="339"/>
        <v>0.48917778094100822</v>
      </c>
      <c r="CR195" s="327">
        <f t="shared" si="339"/>
        <v>0.14370711545080608</v>
      </c>
      <c r="CS195" s="327">
        <f t="shared" si="339"/>
        <v>0.20191657890956444</v>
      </c>
      <c r="CT195" s="327">
        <f t="shared" si="339"/>
        <v>9.6599144738560613E-2</v>
      </c>
      <c r="CU195" s="327">
        <f t="shared" si="339"/>
        <v>0.49888762190705993</v>
      </c>
      <c r="CV195" s="327">
        <f t="shared" si="339"/>
        <v>0.14230394220607084</v>
      </c>
      <c r="CW195" s="327">
        <f t="shared" si="339"/>
        <v>0.27718643887638611</v>
      </c>
      <c r="CX195" s="327">
        <f t="shared" si="339"/>
        <v>0.1220391923199499</v>
      </c>
      <c r="CY195" s="327">
        <f t="shared" si="339"/>
        <v>0.2537780981853428</v>
      </c>
      <c r="CZ195" s="327">
        <f t="shared" si="339"/>
        <v>0.19082300617823872</v>
      </c>
      <c r="DA195" s="327">
        <f t="shared" si="339"/>
        <v>0.13990348184251572</v>
      </c>
      <c r="DB195" s="327">
        <f t="shared" si="339"/>
        <v>0.29405841197488636</v>
      </c>
      <c r="DC195" s="327">
        <f t="shared" si="339"/>
        <v>0.20426253207056422</v>
      </c>
      <c r="DD195" s="327">
        <f t="shared" si="339"/>
        <v>0.19558819766901869</v>
      </c>
      <c r="DE195" s="327">
        <f t="shared" si="339"/>
        <v>0.10391964887991101</v>
      </c>
      <c r="DF195" s="327">
        <f t="shared" si="339"/>
        <v>0.12778077175234279</v>
      </c>
      <c r="DG195" s="327">
        <f t="shared" si="339"/>
        <v>0.11996224616336765</v>
      </c>
      <c r="DH195" s="327">
        <f t="shared" si="339"/>
        <v>0.14509695871314982</v>
      </c>
      <c r="DI195" s="327">
        <f t="shared" si="339"/>
        <v>0.10924566741784335</v>
      </c>
      <c r="DJ195" s="327">
        <f t="shared" si="339"/>
        <v>0.22912586933935242</v>
      </c>
      <c r="DK195" s="327">
        <f t="shared" si="339"/>
        <v>0.22429950315919589</v>
      </c>
      <c r="DL195" s="327">
        <f t="shared" si="339"/>
        <v>0.23932967325060117</v>
      </c>
      <c r="DM195" s="327">
        <f t="shared" si="339"/>
        <v>0.24822686979231079</v>
      </c>
      <c r="DN195" s="327">
        <f t="shared" si="339"/>
        <v>0.25366404900313566</v>
      </c>
      <c r="DO195" s="327">
        <f t="shared" si="339"/>
        <v>0.17549244186666613</v>
      </c>
      <c r="DP195" s="327">
        <f t="shared" si="339"/>
        <v>0.16873276293767811</v>
      </c>
      <c r="DQ195" s="327">
        <f t="shared" si="339"/>
        <v>0.1529934909542513</v>
      </c>
      <c r="DR195" s="327">
        <f t="shared" si="339"/>
        <v>0.16587807092140425</v>
      </c>
      <c r="DS195" s="327">
        <f t="shared" si="339"/>
        <v>0.15573929431158151</v>
      </c>
      <c r="DT195" s="327">
        <f t="shared" si="339"/>
        <v>0.17352954867829709</v>
      </c>
      <c r="DU195" s="327">
        <f t="shared" si="339"/>
        <v>0.17221165828823298</v>
      </c>
      <c r="DV195" s="327">
        <f t="shared" si="339"/>
        <v>0.15737617553843461</v>
      </c>
      <c r="DW195" s="327">
        <f t="shared" si="339"/>
        <v>0.16017941796173418</v>
      </c>
      <c r="DX195" s="327">
        <f t="shared" si="339"/>
        <v>8.6663530838396508E-2</v>
      </c>
      <c r="DY195" s="327">
        <f t="shared" si="339"/>
        <v>0.1006687941662021</v>
      </c>
      <c r="DZ195" s="327">
        <f t="shared" si="339"/>
        <v>8.1603599427150258E-2</v>
      </c>
      <c r="EA195" s="327">
        <f t="shared" si="339"/>
        <v>0.10401641093408247</v>
      </c>
      <c r="EB195" s="327">
        <f t="shared" ref="EB195:GM195" si="340">EB192+(3*EB194)</f>
        <v>0.35565925707998453</v>
      </c>
      <c r="EC195" s="327">
        <f t="shared" si="340"/>
        <v>0.36566150105809303</v>
      </c>
      <c r="ED195" s="327">
        <f t="shared" si="340"/>
        <v>0.31568571456019551</v>
      </c>
      <c r="EE195" s="327">
        <f t="shared" si="340"/>
        <v>0.3778049412588993</v>
      </c>
      <c r="EF195" s="327">
        <f t="shared" si="340"/>
        <v>0.3785081830813995</v>
      </c>
      <c r="EG195" s="327">
        <f t="shared" si="340"/>
        <v>0.37658392545196495</v>
      </c>
      <c r="EH195" s="327">
        <f t="shared" si="340"/>
        <v>0.39358669307724625</v>
      </c>
      <c r="EI195" s="327">
        <f t="shared" si="340"/>
        <v>0.38062759277139524</v>
      </c>
      <c r="EJ195" s="327">
        <f t="shared" si="340"/>
        <v>0.34128436531054263</v>
      </c>
      <c r="EK195" s="327">
        <f t="shared" si="340"/>
        <v>7.9808331931806989E-2</v>
      </c>
      <c r="EL195" s="327">
        <f t="shared" si="340"/>
        <v>7.9361497127310363</v>
      </c>
      <c r="EM195" s="327">
        <f t="shared" si="340"/>
        <v>7.9066007654522972</v>
      </c>
      <c r="EN195" s="327">
        <f t="shared" si="340"/>
        <v>7.8506896315913153</v>
      </c>
      <c r="EO195" s="327">
        <f t="shared" si="340"/>
        <v>7.9134895073657709</v>
      </c>
      <c r="EP195" s="327">
        <f t="shared" si="340"/>
        <v>7.8504314358859455</v>
      </c>
      <c r="EQ195" s="327">
        <f t="shared" si="340"/>
        <v>7.852471422799117</v>
      </c>
      <c r="ER195" s="327">
        <f t="shared" si="340"/>
        <v>7.8528609699129017</v>
      </c>
      <c r="ES195" s="327">
        <f t="shared" si="340"/>
        <v>7.8582859347772684</v>
      </c>
      <c r="ET195" s="327">
        <f t="shared" si="340"/>
        <v>7.8960510592778448</v>
      </c>
      <c r="EU195" s="327">
        <f t="shared" si="340"/>
        <v>7.9816794636864135</v>
      </c>
      <c r="EV195" s="327">
        <f t="shared" si="340"/>
        <v>7.910216841099631</v>
      </c>
      <c r="EW195" s="327">
        <f t="shared" si="340"/>
        <v>7.8985183855397256</v>
      </c>
      <c r="EX195" s="327">
        <f t="shared" si="340"/>
        <v>7.9148155501558684</v>
      </c>
      <c r="EY195" s="327">
        <f t="shared" si="340"/>
        <v>7.9486682801059505</v>
      </c>
      <c r="EZ195" s="327">
        <f t="shared" si="340"/>
        <v>7.8811223498158069</v>
      </c>
      <c r="FA195" s="327">
        <f t="shared" si="340"/>
        <v>7.8859945819331836</v>
      </c>
      <c r="FB195" s="327">
        <f t="shared" si="340"/>
        <v>7.8914680453893364</v>
      </c>
      <c r="FC195" s="327">
        <f t="shared" si="340"/>
        <v>7.9704859923933942</v>
      </c>
      <c r="FD195" s="327">
        <f t="shared" si="340"/>
        <v>0.4937187317877032</v>
      </c>
      <c r="FE195" s="327">
        <f t="shared" si="340"/>
        <v>0.14763090921022753</v>
      </c>
      <c r="FF195" s="327">
        <f t="shared" si="340"/>
        <v>0.12761426977936016</v>
      </c>
      <c r="FG195" s="327">
        <f t="shared" si="340"/>
        <v>0.11807138237883577</v>
      </c>
      <c r="FH195" s="327">
        <f t="shared" si="340"/>
        <v>7.3855113721398635E-2</v>
      </c>
      <c r="FI195" s="327">
        <f t="shared" si="340"/>
        <v>8.8761760623658911E-2</v>
      </c>
      <c r="FJ195" s="327">
        <f t="shared" si="340"/>
        <v>6.5564102876093655E-2</v>
      </c>
      <c r="FK195" s="327">
        <f t="shared" si="340"/>
        <v>0.11741386626208865</v>
      </c>
      <c r="FL195" s="327">
        <f t="shared" si="340"/>
        <v>0.12339816160238523</v>
      </c>
      <c r="FM195" s="327">
        <f t="shared" si="340"/>
        <v>0.17519340110740861</v>
      </c>
      <c r="FN195" s="327">
        <f t="shared" si="340"/>
        <v>4.9824438645412389E-2</v>
      </c>
      <c r="FO195" s="327">
        <f t="shared" si="340"/>
        <v>3.6483750681186672E-2</v>
      </c>
      <c r="FP195" s="327">
        <f t="shared" si="340"/>
        <v>8.5769816061119497E-4</v>
      </c>
      <c r="FQ195" s="327">
        <f t="shared" si="340"/>
        <v>-9.5842960914880565E-2</v>
      </c>
      <c r="FR195" s="327">
        <f t="shared" si="340"/>
        <v>7.6772694497615646E-2</v>
      </c>
      <c r="FS195" s="327">
        <f t="shared" si="340"/>
        <v>5.2826103726806586E-2</v>
      </c>
      <c r="FT195" s="327">
        <f t="shared" si="340"/>
        <v>0.2423409726247045</v>
      </c>
      <c r="FU195" s="327">
        <f t="shared" si="340"/>
        <v>0.13901005790395149</v>
      </c>
      <c r="FV195" s="327">
        <f t="shared" si="340"/>
        <v>6.6883515981201305E-2</v>
      </c>
      <c r="FW195" s="327">
        <f t="shared" si="340"/>
        <v>8.4820742348819145E-2</v>
      </c>
      <c r="FX195" s="327">
        <f t="shared" si="340"/>
        <v>5.2613506974488036E-2</v>
      </c>
      <c r="FY195" s="327">
        <f t="shared" si="340"/>
        <v>0.10640314001810271</v>
      </c>
      <c r="FZ195" s="327">
        <f t="shared" si="340"/>
        <v>6.4620561124574635E-2</v>
      </c>
      <c r="GA195" s="327">
        <f t="shared" si="340"/>
        <v>0.10554454224018234</v>
      </c>
      <c r="GB195" s="327">
        <f t="shared" si="340"/>
        <v>7.7955449180859226E-2</v>
      </c>
      <c r="GC195" s="327">
        <f t="shared" si="340"/>
        <v>0.10416494070306689</v>
      </c>
      <c r="GD195" s="327">
        <f t="shared" si="340"/>
        <v>7.3035132605211758E-2</v>
      </c>
      <c r="GE195" s="327">
        <f t="shared" si="340"/>
        <v>9.9406535993645212E-2</v>
      </c>
      <c r="GF195" s="327">
        <f t="shared" si="340"/>
        <v>6.0611975124612902E-2</v>
      </c>
      <c r="GG195" s="327">
        <f t="shared" si="340"/>
        <v>8.7437843671045623E-2</v>
      </c>
      <c r="GH195" s="327">
        <f t="shared" si="340"/>
        <v>7.8587267957058532E-2</v>
      </c>
      <c r="GI195" s="327">
        <f t="shared" si="340"/>
        <v>6.3725573919314507E-2</v>
      </c>
      <c r="GJ195" s="327">
        <f t="shared" si="340"/>
        <v>0.50233752230172724</v>
      </c>
      <c r="GK195" s="327">
        <f t="shared" si="340"/>
        <v>0.13486907999752973</v>
      </c>
      <c r="GL195" s="327">
        <f t="shared" si="340"/>
        <v>0.14086465854176372</v>
      </c>
      <c r="GM195" s="327">
        <f t="shared" si="340"/>
        <v>0.18278216463137037</v>
      </c>
      <c r="GN195" s="327">
        <f t="shared" ref="GN195:IY195" si="341">GN192+(3*GN194)</f>
        <v>0.1319876480461786</v>
      </c>
      <c r="GO195" s="327">
        <f t="shared" si="341"/>
        <v>0.11262751751106431</v>
      </c>
      <c r="GP195" s="327">
        <f t="shared" si="341"/>
        <v>0.10845416451076559</v>
      </c>
      <c r="GQ195" s="327">
        <f t="shared" si="341"/>
        <v>0.14156569602561561</v>
      </c>
      <c r="GR195" s="327">
        <f t="shared" si="341"/>
        <v>0.10306179311213672</v>
      </c>
      <c r="GS195" s="327">
        <f t="shared" si="341"/>
        <v>0.1210195236739004</v>
      </c>
      <c r="GT195" s="327">
        <f t="shared" si="341"/>
        <v>7.1728249741068284E-2</v>
      </c>
      <c r="GU195" s="327">
        <f t="shared" si="341"/>
        <v>4.109277961929339E-2</v>
      </c>
      <c r="GV195" s="327">
        <f t="shared" si="341"/>
        <v>1.9422492467482982E-2</v>
      </c>
      <c r="GW195" s="327">
        <f t="shared" si="341"/>
        <v>-0.10033998948214209</v>
      </c>
      <c r="GX195" s="327">
        <f t="shared" si="341"/>
        <v>9.3455637909717434E-2</v>
      </c>
      <c r="GY195" s="327">
        <f t="shared" si="341"/>
        <v>5.3138774125874068E-2</v>
      </c>
      <c r="GZ195" s="327">
        <f t="shared" si="341"/>
        <v>0.16270576177428028</v>
      </c>
      <c r="HA195" s="327">
        <f t="shared" si="341"/>
        <v>7.4935036418384143E-2</v>
      </c>
      <c r="HB195" s="327">
        <f t="shared" si="341"/>
        <v>0.10480230251848105</v>
      </c>
      <c r="HC195" s="327">
        <f t="shared" si="341"/>
        <v>6.9089549124828828E-2</v>
      </c>
      <c r="HD195" s="327">
        <f t="shared" si="341"/>
        <v>9.421686688416149E-2</v>
      </c>
      <c r="HE195" s="327">
        <f t="shared" si="341"/>
        <v>9.2166327477408813E-2</v>
      </c>
      <c r="HF195" s="327">
        <f t="shared" si="341"/>
        <v>0.14526843018642677</v>
      </c>
      <c r="HG195" s="327">
        <f t="shared" si="341"/>
        <v>0.12310369428626214</v>
      </c>
      <c r="HH195" s="327">
        <f t="shared" si="341"/>
        <v>0.17129764431951577</v>
      </c>
      <c r="HI195" s="327">
        <f t="shared" si="341"/>
        <v>0.14879931952153955</v>
      </c>
      <c r="HJ195" s="327">
        <f t="shared" si="341"/>
        <v>0.12530622382258583</v>
      </c>
      <c r="HK195" s="327">
        <f t="shared" si="341"/>
        <v>0.12766161317545854</v>
      </c>
      <c r="HL195" s="327">
        <f t="shared" si="341"/>
        <v>0.10054085264828191</v>
      </c>
      <c r="HM195" s="327">
        <f t="shared" si="341"/>
        <v>0.13109239890522523</v>
      </c>
      <c r="HN195" s="327">
        <f t="shared" si="341"/>
        <v>7.6534141860575874E-2</v>
      </c>
      <c r="HO195" s="327">
        <f t="shared" si="341"/>
        <v>4.7386793110378737E-2</v>
      </c>
      <c r="HP195" s="327">
        <f t="shared" si="341"/>
        <v>5.5546248614314155E-2</v>
      </c>
      <c r="HQ195" s="327">
        <f t="shared" si="341"/>
        <v>1.0451220792111929E-2</v>
      </c>
      <c r="HR195" s="327">
        <f t="shared" si="341"/>
        <v>2.1611855773809488E-2</v>
      </c>
      <c r="HS195" s="327">
        <f t="shared" si="341"/>
        <v>0.1226635829851602</v>
      </c>
      <c r="HT195" s="327">
        <f t="shared" si="341"/>
        <v>0.12599387808793311</v>
      </c>
      <c r="HU195" s="327">
        <f t="shared" si="341"/>
        <v>0.12657523551796193</v>
      </c>
      <c r="HV195" s="327">
        <f t="shared" si="341"/>
        <v>7.7773845235065336E-2</v>
      </c>
      <c r="HW195" s="327">
        <f t="shared" si="341"/>
        <v>9.4210861377033064E-2</v>
      </c>
      <c r="HX195" s="327">
        <f t="shared" si="341"/>
        <v>8.6936461486526811E-2</v>
      </c>
      <c r="HY195" s="327">
        <f t="shared" si="341"/>
        <v>0.16820440918925472</v>
      </c>
      <c r="HZ195" s="327">
        <f t="shared" si="341"/>
        <v>0.12389952690062465</v>
      </c>
      <c r="IA195" s="327">
        <f t="shared" si="341"/>
        <v>7.6108143591051086E-2</v>
      </c>
      <c r="IB195" s="327">
        <f t="shared" si="341"/>
        <v>7.5239812373294995E-2</v>
      </c>
      <c r="IC195" s="327">
        <f t="shared" si="341"/>
        <v>7.1416167428606264E-2</v>
      </c>
      <c r="ID195" s="327">
        <f t="shared" si="341"/>
        <v>8.3151955783235421E-2</v>
      </c>
      <c r="IE195" s="327">
        <f t="shared" si="341"/>
        <v>8.6669579919545631E-2</v>
      </c>
      <c r="IF195" s="327">
        <f t="shared" si="341"/>
        <v>0.18163960106099192</v>
      </c>
      <c r="IG195" s="327">
        <f t="shared" si="341"/>
        <v>0.12512693211876857</v>
      </c>
      <c r="IH195" s="327">
        <f t="shared" si="341"/>
        <v>4.8046010602580999E-2</v>
      </c>
      <c r="II195" s="327">
        <f t="shared" si="341"/>
        <v>0.25886745598371336</v>
      </c>
      <c r="IJ195" s="327">
        <f t="shared" si="341"/>
        <v>0.19161103895746359</v>
      </c>
      <c r="IK195" s="327">
        <f t="shared" si="341"/>
        <v>0.11652602691694994</v>
      </c>
      <c r="IL195" s="327">
        <f t="shared" si="341"/>
        <v>5.100402467182269E-2</v>
      </c>
      <c r="IM195" s="327">
        <f t="shared" si="341"/>
        <v>0.27665950422001084</v>
      </c>
      <c r="IN195" s="327" t="e">
        <f t="shared" si="341"/>
        <v>#DIV/0!</v>
      </c>
      <c r="IO195" s="327" t="e">
        <f t="shared" si="341"/>
        <v>#DIV/0!</v>
      </c>
      <c r="IP195" s="327" t="e">
        <f t="shared" si="341"/>
        <v>#DIV/0!</v>
      </c>
      <c r="IQ195" s="327" t="e">
        <f t="shared" si="341"/>
        <v>#DIV/0!</v>
      </c>
      <c r="IR195" s="327" t="e">
        <f t="shared" si="341"/>
        <v>#DIV/0!</v>
      </c>
      <c r="IS195" s="327" t="e">
        <f t="shared" si="341"/>
        <v>#DIV/0!</v>
      </c>
      <c r="IT195" s="327" t="e">
        <f t="shared" si="341"/>
        <v>#DIV/0!</v>
      </c>
      <c r="IU195" s="327" t="e">
        <f t="shared" si="341"/>
        <v>#DIV/0!</v>
      </c>
      <c r="IV195" s="327" t="e">
        <f t="shared" si="341"/>
        <v>#DIV/0!</v>
      </c>
      <c r="IW195" s="327" t="e">
        <f t="shared" si="341"/>
        <v>#DIV/0!</v>
      </c>
      <c r="IX195" s="327" t="e">
        <f t="shared" si="341"/>
        <v>#DIV/0!</v>
      </c>
      <c r="IY195" s="327" t="e">
        <f t="shared" si="341"/>
        <v>#DIV/0!</v>
      </c>
      <c r="IZ195" s="327" t="e">
        <f t="shared" ref="IZ195:LK195" si="342">IZ192+(3*IZ194)</f>
        <v>#DIV/0!</v>
      </c>
      <c r="JA195" s="327" t="e">
        <f t="shared" si="342"/>
        <v>#DIV/0!</v>
      </c>
      <c r="JB195" s="327" t="e">
        <f t="shared" si="342"/>
        <v>#DIV/0!</v>
      </c>
      <c r="JC195" s="327" t="e">
        <f t="shared" si="342"/>
        <v>#DIV/0!</v>
      </c>
      <c r="JD195" s="327" t="e">
        <f t="shared" si="342"/>
        <v>#DIV/0!</v>
      </c>
      <c r="JE195" s="327" t="e">
        <f t="shared" si="342"/>
        <v>#DIV/0!</v>
      </c>
      <c r="JF195" s="327" t="e">
        <f t="shared" si="342"/>
        <v>#DIV/0!</v>
      </c>
      <c r="JG195" s="327" t="e">
        <f t="shared" si="342"/>
        <v>#DIV/0!</v>
      </c>
      <c r="JH195" s="327" t="e">
        <f t="shared" si="342"/>
        <v>#DIV/0!</v>
      </c>
      <c r="JI195" s="327" t="e">
        <f t="shared" si="342"/>
        <v>#DIV/0!</v>
      </c>
      <c r="JJ195" s="327" t="e">
        <f t="shared" si="342"/>
        <v>#DIV/0!</v>
      </c>
      <c r="JK195" s="327" t="e">
        <f t="shared" si="342"/>
        <v>#DIV/0!</v>
      </c>
      <c r="JL195" s="327" t="e">
        <f t="shared" si="342"/>
        <v>#DIV/0!</v>
      </c>
      <c r="JM195" s="327" t="e">
        <f t="shared" si="342"/>
        <v>#DIV/0!</v>
      </c>
      <c r="JN195" s="327" t="e">
        <f t="shared" si="342"/>
        <v>#DIV/0!</v>
      </c>
      <c r="JO195" s="327" t="e">
        <f t="shared" si="342"/>
        <v>#DIV/0!</v>
      </c>
      <c r="JP195" s="327" t="e">
        <f t="shared" si="342"/>
        <v>#DIV/0!</v>
      </c>
      <c r="JQ195" s="327" t="e">
        <f t="shared" si="342"/>
        <v>#DIV/0!</v>
      </c>
      <c r="JR195" s="327" t="e">
        <f t="shared" si="342"/>
        <v>#DIV/0!</v>
      </c>
      <c r="JS195" s="327" t="e">
        <f t="shared" si="342"/>
        <v>#DIV/0!</v>
      </c>
      <c r="JT195" s="327" t="e">
        <f t="shared" si="342"/>
        <v>#DIV/0!</v>
      </c>
      <c r="JU195" s="327" t="e">
        <f t="shared" si="342"/>
        <v>#DIV/0!</v>
      </c>
      <c r="JV195" s="327" t="e">
        <f t="shared" si="342"/>
        <v>#DIV/0!</v>
      </c>
      <c r="JW195" s="327" t="e">
        <f t="shared" si="342"/>
        <v>#DIV/0!</v>
      </c>
      <c r="JX195" s="327" t="e">
        <f t="shared" si="342"/>
        <v>#DIV/0!</v>
      </c>
      <c r="JY195" s="327" t="e">
        <f t="shared" si="342"/>
        <v>#DIV/0!</v>
      </c>
      <c r="JZ195" s="327" t="e">
        <f t="shared" si="342"/>
        <v>#DIV/0!</v>
      </c>
      <c r="KA195" s="327" t="e">
        <f t="shared" si="342"/>
        <v>#DIV/0!</v>
      </c>
      <c r="KB195" s="327" t="e">
        <f t="shared" si="342"/>
        <v>#DIV/0!</v>
      </c>
      <c r="KC195" s="327" t="e">
        <f t="shared" si="342"/>
        <v>#DIV/0!</v>
      </c>
      <c r="KD195" s="327" t="e">
        <f t="shared" si="342"/>
        <v>#DIV/0!</v>
      </c>
      <c r="KE195" s="327" t="e">
        <f t="shared" si="342"/>
        <v>#DIV/0!</v>
      </c>
      <c r="KF195" s="327" t="e">
        <f t="shared" si="342"/>
        <v>#DIV/0!</v>
      </c>
      <c r="KG195" s="327" t="e">
        <f t="shared" si="342"/>
        <v>#DIV/0!</v>
      </c>
      <c r="KH195" s="327" t="e">
        <f t="shared" si="342"/>
        <v>#DIV/0!</v>
      </c>
      <c r="KI195" s="327" t="e">
        <f t="shared" si="342"/>
        <v>#DIV/0!</v>
      </c>
      <c r="KJ195" s="327" t="e">
        <f t="shared" si="342"/>
        <v>#DIV/0!</v>
      </c>
      <c r="KK195" s="327" t="e">
        <f t="shared" si="342"/>
        <v>#DIV/0!</v>
      </c>
      <c r="KL195" s="327" t="e">
        <f t="shared" si="342"/>
        <v>#DIV/0!</v>
      </c>
      <c r="KM195" s="327" t="e">
        <f t="shared" si="342"/>
        <v>#DIV/0!</v>
      </c>
      <c r="KN195" s="327" t="e">
        <f t="shared" si="342"/>
        <v>#DIV/0!</v>
      </c>
      <c r="KO195" s="327" t="e">
        <f t="shared" si="342"/>
        <v>#DIV/0!</v>
      </c>
      <c r="KP195" s="327" t="e">
        <f t="shared" si="342"/>
        <v>#DIV/0!</v>
      </c>
      <c r="KQ195" s="327" t="e">
        <f t="shared" si="342"/>
        <v>#DIV/0!</v>
      </c>
      <c r="KR195" s="327" t="e">
        <f t="shared" si="342"/>
        <v>#DIV/0!</v>
      </c>
      <c r="KS195" s="327" t="e">
        <f t="shared" si="342"/>
        <v>#DIV/0!</v>
      </c>
      <c r="KT195" s="327" t="e">
        <f t="shared" si="342"/>
        <v>#DIV/0!</v>
      </c>
      <c r="KU195" s="327" t="e">
        <f t="shared" si="342"/>
        <v>#DIV/0!</v>
      </c>
      <c r="KV195" s="327" t="e">
        <f t="shared" si="342"/>
        <v>#DIV/0!</v>
      </c>
      <c r="KW195" s="327" t="e">
        <f t="shared" si="342"/>
        <v>#DIV/0!</v>
      </c>
      <c r="KX195" s="327" t="e">
        <f t="shared" si="342"/>
        <v>#DIV/0!</v>
      </c>
      <c r="KY195" s="327" t="e">
        <f t="shared" si="342"/>
        <v>#DIV/0!</v>
      </c>
      <c r="KZ195" s="327" t="e">
        <f t="shared" si="342"/>
        <v>#DIV/0!</v>
      </c>
      <c r="LA195" s="327" t="e">
        <f t="shared" si="342"/>
        <v>#DIV/0!</v>
      </c>
      <c r="LB195" s="327" t="e">
        <f t="shared" si="342"/>
        <v>#DIV/0!</v>
      </c>
      <c r="LC195" s="327" t="e">
        <f t="shared" si="342"/>
        <v>#DIV/0!</v>
      </c>
      <c r="LD195" s="327" t="e">
        <f t="shared" si="342"/>
        <v>#DIV/0!</v>
      </c>
      <c r="LE195" s="327" t="e">
        <f t="shared" si="342"/>
        <v>#DIV/0!</v>
      </c>
      <c r="LF195" s="327" t="e">
        <f t="shared" si="342"/>
        <v>#DIV/0!</v>
      </c>
      <c r="LG195" s="327" t="e">
        <f t="shared" si="342"/>
        <v>#DIV/0!</v>
      </c>
      <c r="LH195" s="327" t="e">
        <f t="shared" si="342"/>
        <v>#DIV/0!</v>
      </c>
      <c r="LI195" s="327" t="e">
        <f t="shared" si="342"/>
        <v>#DIV/0!</v>
      </c>
      <c r="LJ195" s="327" t="e">
        <f t="shared" si="342"/>
        <v>#DIV/0!</v>
      </c>
      <c r="LK195" s="327" t="e">
        <f t="shared" si="342"/>
        <v>#DIV/0!</v>
      </c>
      <c r="LL195" s="327" t="e">
        <f t="shared" ref="LL195:NW195" si="343">LL192+(3*LL194)</f>
        <v>#DIV/0!</v>
      </c>
      <c r="LM195" s="327" t="e">
        <f t="shared" si="343"/>
        <v>#DIV/0!</v>
      </c>
      <c r="LN195" s="327" t="e">
        <f t="shared" si="343"/>
        <v>#DIV/0!</v>
      </c>
      <c r="LO195" s="327" t="e">
        <f t="shared" si="343"/>
        <v>#DIV/0!</v>
      </c>
      <c r="LP195" s="327" t="e">
        <f t="shared" si="343"/>
        <v>#DIV/0!</v>
      </c>
      <c r="LQ195" s="327" t="e">
        <f t="shared" si="343"/>
        <v>#DIV/0!</v>
      </c>
      <c r="LR195" s="327" t="e">
        <f t="shared" si="343"/>
        <v>#DIV/0!</v>
      </c>
      <c r="LS195" s="327" t="e">
        <f t="shared" si="343"/>
        <v>#DIV/0!</v>
      </c>
      <c r="LT195" s="327" t="e">
        <f t="shared" si="343"/>
        <v>#DIV/0!</v>
      </c>
      <c r="LU195" s="327" t="e">
        <f t="shared" si="343"/>
        <v>#DIV/0!</v>
      </c>
      <c r="LV195" s="327" t="e">
        <f t="shared" si="343"/>
        <v>#DIV/0!</v>
      </c>
      <c r="LW195" s="327" t="e">
        <f t="shared" si="343"/>
        <v>#DIV/0!</v>
      </c>
      <c r="LX195" s="327" t="e">
        <f t="shared" si="343"/>
        <v>#DIV/0!</v>
      </c>
      <c r="LY195" s="327" t="e">
        <f t="shared" si="343"/>
        <v>#DIV/0!</v>
      </c>
      <c r="LZ195" s="327" t="e">
        <f t="shared" si="343"/>
        <v>#DIV/0!</v>
      </c>
      <c r="MA195" s="327" t="e">
        <f t="shared" si="343"/>
        <v>#DIV/0!</v>
      </c>
      <c r="MB195" s="327" t="e">
        <f t="shared" si="343"/>
        <v>#DIV/0!</v>
      </c>
      <c r="MC195" s="327" t="e">
        <f t="shared" si="343"/>
        <v>#DIV/0!</v>
      </c>
      <c r="MD195" s="327" t="e">
        <f t="shared" si="343"/>
        <v>#DIV/0!</v>
      </c>
      <c r="ME195" s="327" t="e">
        <f t="shared" si="343"/>
        <v>#DIV/0!</v>
      </c>
      <c r="MF195" s="327" t="e">
        <f t="shared" si="343"/>
        <v>#DIV/0!</v>
      </c>
      <c r="MG195" s="327" t="e">
        <f t="shared" si="343"/>
        <v>#DIV/0!</v>
      </c>
      <c r="MH195" s="327" t="e">
        <f t="shared" si="343"/>
        <v>#DIV/0!</v>
      </c>
      <c r="MI195" s="327" t="e">
        <f t="shared" si="343"/>
        <v>#DIV/0!</v>
      </c>
      <c r="MJ195" s="327" t="e">
        <f t="shared" si="343"/>
        <v>#DIV/0!</v>
      </c>
      <c r="MK195" s="327" t="e">
        <f t="shared" si="343"/>
        <v>#DIV/0!</v>
      </c>
      <c r="ML195" s="327" t="e">
        <f t="shared" si="343"/>
        <v>#DIV/0!</v>
      </c>
      <c r="MM195" s="327" t="e">
        <f t="shared" si="343"/>
        <v>#DIV/0!</v>
      </c>
      <c r="MN195" s="327" t="e">
        <f t="shared" si="343"/>
        <v>#DIV/0!</v>
      </c>
      <c r="MO195" s="327" t="e">
        <f t="shared" si="343"/>
        <v>#DIV/0!</v>
      </c>
      <c r="MP195" s="327" t="e">
        <f t="shared" si="343"/>
        <v>#DIV/0!</v>
      </c>
      <c r="MQ195" s="327" t="e">
        <f t="shared" si="343"/>
        <v>#DIV/0!</v>
      </c>
      <c r="MR195" s="327" t="e">
        <f t="shared" si="343"/>
        <v>#DIV/0!</v>
      </c>
      <c r="MS195" s="327" t="e">
        <f t="shared" si="343"/>
        <v>#DIV/0!</v>
      </c>
      <c r="MT195" s="327" t="e">
        <f t="shared" si="343"/>
        <v>#DIV/0!</v>
      </c>
      <c r="MU195" s="327" t="e">
        <f t="shared" si="343"/>
        <v>#DIV/0!</v>
      </c>
      <c r="MV195" s="327" t="e">
        <f t="shared" si="343"/>
        <v>#DIV/0!</v>
      </c>
      <c r="MW195" s="327" t="e">
        <f t="shared" si="343"/>
        <v>#DIV/0!</v>
      </c>
      <c r="MX195" s="327" t="e">
        <f t="shared" si="343"/>
        <v>#DIV/0!</v>
      </c>
      <c r="MY195" s="327" t="e">
        <f t="shared" si="343"/>
        <v>#DIV/0!</v>
      </c>
      <c r="MZ195" s="327" t="e">
        <f t="shared" si="343"/>
        <v>#DIV/0!</v>
      </c>
      <c r="NA195" s="327" t="e">
        <f t="shared" si="343"/>
        <v>#DIV/0!</v>
      </c>
      <c r="NB195" s="327" t="e">
        <f t="shared" si="343"/>
        <v>#DIV/0!</v>
      </c>
      <c r="NC195" s="327" t="e">
        <f t="shared" si="343"/>
        <v>#DIV/0!</v>
      </c>
      <c r="ND195" s="327" t="e">
        <f t="shared" si="343"/>
        <v>#DIV/0!</v>
      </c>
      <c r="NE195" s="327" t="e">
        <f t="shared" si="343"/>
        <v>#DIV/0!</v>
      </c>
      <c r="NF195" s="327" t="e">
        <f t="shared" si="343"/>
        <v>#DIV/0!</v>
      </c>
      <c r="NG195" s="327" t="e">
        <f t="shared" si="343"/>
        <v>#DIV/0!</v>
      </c>
      <c r="NH195" s="327" t="e">
        <f t="shared" si="343"/>
        <v>#DIV/0!</v>
      </c>
      <c r="NI195" s="327" t="e">
        <f t="shared" si="343"/>
        <v>#DIV/0!</v>
      </c>
      <c r="NJ195" s="327" t="e">
        <f t="shared" si="343"/>
        <v>#DIV/0!</v>
      </c>
      <c r="NK195" s="327" t="e">
        <f t="shared" si="343"/>
        <v>#DIV/0!</v>
      </c>
      <c r="NL195" s="327" t="e">
        <f t="shared" si="343"/>
        <v>#DIV/0!</v>
      </c>
      <c r="NM195" s="327" t="e">
        <f t="shared" si="343"/>
        <v>#DIV/0!</v>
      </c>
      <c r="NN195" s="327" t="e">
        <f t="shared" si="343"/>
        <v>#DIV/0!</v>
      </c>
      <c r="NO195" s="327" t="e">
        <f t="shared" si="343"/>
        <v>#DIV/0!</v>
      </c>
      <c r="NP195" s="327" t="e">
        <f t="shared" si="343"/>
        <v>#DIV/0!</v>
      </c>
      <c r="NQ195" s="327" t="e">
        <f t="shared" si="343"/>
        <v>#DIV/0!</v>
      </c>
      <c r="NR195" s="327" t="e">
        <f t="shared" si="343"/>
        <v>#DIV/0!</v>
      </c>
      <c r="NS195" s="327" t="e">
        <f t="shared" si="343"/>
        <v>#DIV/0!</v>
      </c>
      <c r="NT195" s="327" t="e">
        <f t="shared" si="343"/>
        <v>#DIV/0!</v>
      </c>
      <c r="NU195" s="327" t="e">
        <f t="shared" si="343"/>
        <v>#DIV/0!</v>
      </c>
      <c r="NV195" s="327" t="e">
        <f t="shared" si="343"/>
        <v>#DIV/0!</v>
      </c>
      <c r="NW195" s="327" t="e">
        <f t="shared" si="343"/>
        <v>#DIV/0!</v>
      </c>
      <c r="NX195" s="327" t="e">
        <f t="shared" ref="NX195:QI195" si="344">NX192+(3*NX194)</f>
        <v>#DIV/0!</v>
      </c>
      <c r="NY195" s="327" t="e">
        <f t="shared" si="344"/>
        <v>#DIV/0!</v>
      </c>
      <c r="NZ195" s="327" t="e">
        <f t="shared" si="344"/>
        <v>#DIV/0!</v>
      </c>
      <c r="OA195" s="327" t="e">
        <f t="shared" si="344"/>
        <v>#DIV/0!</v>
      </c>
      <c r="OB195" s="327" t="e">
        <f t="shared" si="344"/>
        <v>#DIV/0!</v>
      </c>
      <c r="OC195" s="327" t="e">
        <f t="shared" si="344"/>
        <v>#DIV/0!</v>
      </c>
      <c r="OD195" s="327" t="e">
        <f t="shared" si="344"/>
        <v>#DIV/0!</v>
      </c>
      <c r="OE195" s="327" t="e">
        <f t="shared" si="344"/>
        <v>#DIV/0!</v>
      </c>
      <c r="OF195" s="327" t="e">
        <f t="shared" si="344"/>
        <v>#DIV/0!</v>
      </c>
      <c r="OG195" s="327" t="e">
        <f t="shared" si="344"/>
        <v>#DIV/0!</v>
      </c>
      <c r="OH195" s="327" t="e">
        <f t="shared" si="344"/>
        <v>#DIV/0!</v>
      </c>
      <c r="OI195" s="327" t="e">
        <f t="shared" si="344"/>
        <v>#DIV/0!</v>
      </c>
      <c r="OJ195" s="327" t="e">
        <f t="shared" si="344"/>
        <v>#DIV/0!</v>
      </c>
      <c r="OK195" s="327" t="e">
        <f t="shared" si="344"/>
        <v>#DIV/0!</v>
      </c>
      <c r="OL195" s="327" t="e">
        <f t="shared" si="344"/>
        <v>#DIV/0!</v>
      </c>
      <c r="OM195" s="327" t="e">
        <f t="shared" si="344"/>
        <v>#DIV/0!</v>
      </c>
      <c r="ON195" s="327" t="e">
        <f t="shared" si="344"/>
        <v>#DIV/0!</v>
      </c>
      <c r="OO195" s="327" t="e">
        <f t="shared" si="344"/>
        <v>#DIV/0!</v>
      </c>
      <c r="OP195" s="327" t="e">
        <f t="shared" si="344"/>
        <v>#DIV/0!</v>
      </c>
      <c r="OQ195" s="327" t="e">
        <f t="shared" si="344"/>
        <v>#DIV/0!</v>
      </c>
      <c r="OR195" s="327" t="e">
        <f t="shared" si="344"/>
        <v>#DIV/0!</v>
      </c>
      <c r="OS195" s="327" t="e">
        <f t="shared" si="344"/>
        <v>#DIV/0!</v>
      </c>
      <c r="OT195" s="327" t="e">
        <f t="shared" si="344"/>
        <v>#DIV/0!</v>
      </c>
      <c r="OU195" s="327" t="e">
        <f t="shared" si="344"/>
        <v>#DIV/0!</v>
      </c>
      <c r="OV195" s="327" t="e">
        <f t="shared" si="344"/>
        <v>#DIV/0!</v>
      </c>
      <c r="OW195" s="327" t="e">
        <f t="shared" si="344"/>
        <v>#DIV/0!</v>
      </c>
      <c r="OX195" s="327" t="e">
        <f t="shared" si="344"/>
        <v>#DIV/0!</v>
      </c>
      <c r="OY195" s="327" t="e">
        <f t="shared" si="344"/>
        <v>#DIV/0!</v>
      </c>
      <c r="OZ195" s="327" t="e">
        <f t="shared" si="344"/>
        <v>#DIV/0!</v>
      </c>
      <c r="PA195" s="327" t="e">
        <f t="shared" si="344"/>
        <v>#DIV/0!</v>
      </c>
      <c r="PB195" s="327" t="e">
        <f t="shared" si="344"/>
        <v>#DIV/0!</v>
      </c>
      <c r="PC195" s="327" t="e">
        <f t="shared" si="344"/>
        <v>#DIV/0!</v>
      </c>
      <c r="PD195" s="327" t="e">
        <f t="shared" si="344"/>
        <v>#DIV/0!</v>
      </c>
      <c r="PE195" s="327" t="e">
        <f t="shared" si="344"/>
        <v>#DIV/0!</v>
      </c>
      <c r="PF195" s="327" t="e">
        <f t="shared" si="344"/>
        <v>#DIV/0!</v>
      </c>
      <c r="PG195" s="327" t="e">
        <f t="shared" si="344"/>
        <v>#DIV/0!</v>
      </c>
      <c r="PH195" s="327" t="e">
        <f t="shared" si="344"/>
        <v>#DIV/0!</v>
      </c>
      <c r="PI195" s="327" t="e">
        <f t="shared" si="344"/>
        <v>#DIV/0!</v>
      </c>
      <c r="PJ195" s="327" t="e">
        <f t="shared" si="344"/>
        <v>#DIV/0!</v>
      </c>
      <c r="PK195" s="327" t="e">
        <f t="shared" si="344"/>
        <v>#DIV/0!</v>
      </c>
      <c r="PL195" s="327" t="e">
        <f t="shared" si="344"/>
        <v>#DIV/0!</v>
      </c>
      <c r="PM195" s="327" t="e">
        <f t="shared" si="344"/>
        <v>#DIV/0!</v>
      </c>
      <c r="PN195" s="327" t="e">
        <f t="shared" si="344"/>
        <v>#DIV/0!</v>
      </c>
      <c r="PO195" s="327" t="e">
        <f t="shared" si="344"/>
        <v>#DIV/0!</v>
      </c>
      <c r="PP195" s="327" t="e">
        <f t="shared" si="344"/>
        <v>#DIV/0!</v>
      </c>
      <c r="PQ195" s="327" t="e">
        <f t="shared" si="344"/>
        <v>#DIV/0!</v>
      </c>
      <c r="PR195" s="327" t="e">
        <f t="shared" si="344"/>
        <v>#DIV/0!</v>
      </c>
      <c r="PS195" s="327" t="e">
        <f t="shared" si="344"/>
        <v>#DIV/0!</v>
      </c>
      <c r="PT195" s="327" t="e">
        <f t="shared" si="344"/>
        <v>#DIV/0!</v>
      </c>
      <c r="PU195" s="327" t="e">
        <f t="shared" si="344"/>
        <v>#DIV/0!</v>
      </c>
      <c r="PV195" s="327" t="e">
        <f t="shared" si="344"/>
        <v>#DIV/0!</v>
      </c>
      <c r="PW195" s="327" t="e">
        <f t="shared" si="344"/>
        <v>#DIV/0!</v>
      </c>
      <c r="PX195" s="327" t="e">
        <f t="shared" si="344"/>
        <v>#DIV/0!</v>
      </c>
      <c r="PY195" s="327" t="e">
        <f t="shared" si="344"/>
        <v>#DIV/0!</v>
      </c>
      <c r="PZ195" s="327" t="e">
        <f t="shared" si="344"/>
        <v>#DIV/0!</v>
      </c>
      <c r="QA195" s="327" t="e">
        <f t="shared" si="344"/>
        <v>#DIV/0!</v>
      </c>
      <c r="QB195" s="327" t="e">
        <f t="shared" si="344"/>
        <v>#DIV/0!</v>
      </c>
      <c r="QC195" s="327" t="e">
        <f t="shared" si="344"/>
        <v>#DIV/0!</v>
      </c>
      <c r="QD195" s="327" t="e">
        <f t="shared" si="344"/>
        <v>#DIV/0!</v>
      </c>
      <c r="QE195" s="327" t="e">
        <f t="shared" si="344"/>
        <v>#DIV/0!</v>
      </c>
      <c r="QF195" s="327" t="e">
        <f t="shared" si="344"/>
        <v>#DIV/0!</v>
      </c>
      <c r="QG195" s="327" t="e">
        <f t="shared" si="344"/>
        <v>#DIV/0!</v>
      </c>
      <c r="QH195" s="327" t="e">
        <f t="shared" si="344"/>
        <v>#DIV/0!</v>
      </c>
      <c r="QI195" s="327" t="e">
        <f t="shared" si="344"/>
        <v>#DIV/0!</v>
      </c>
      <c r="QJ195" s="327" t="e">
        <f t="shared" ref="QJ195:SH195" si="345">QJ192+(3*QJ194)</f>
        <v>#DIV/0!</v>
      </c>
      <c r="QK195" s="327" t="e">
        <f t="shared" si="345"/>
        <v>#DIV/0!</v>
      </c>
      <c r="QL195" s="327" t="e">
        <f t="shared" si="345"/>
        <v>#DIV/0!</v>
      </c>
      <c r="QM195" s="327" t="e">
        <f t="shared" si="345"/>
        <v>#DIV/0!</v>
      </c>
      <c r="QN195" s="327" t="e">
        <f t="shared" si="345"/>
        <v>#DIV/0!</v>
      </c>
      <c r="QO195" s="327" t="e">
        <f t="shared" si="345"/>
        <v>#DIV/0!</v>
      </c>
      <c r="QP195" s="327" t="e">
        <f t="shared" si="345"/>
        <v>#DIV/0!</v>
      </c>
      <c r="QQ195" s="327" t="e">
        <f t="shared" si="345"/>
        <v>#DIV/0!</v>
      </c>
      <c r="QR195" s="327" t="e">
        <f t="shared" si="345"/>
        <v>#DIV/0!</v>
      </c>
      <c r="QS195" s="327" t="e">
        <f t="shared" si="345"/>
        <v>#DIV/0!</v>
      </c>
      <c r="QT195" s="327" t="e">
        <f t="shared" si="345"/>
        <v>#DIV/0!</v>
      </c>
      <c r="QU195" s="327" t="e">
        <f t="shared" si="345"/>
        <v>#DIV/0!</v>
      </c>
      <c r="QV195" s="327" t="e">
        <f t="shared" si="345"/>
        <v>#DIV/0!</v>
      </c>
      <c r="QW195" s="327" t="e">
        <f t="shared" si="345"/>
        <v>#DIV/0!</v>
      </c>
      <c r="QX195" s="327" t="e">
        <f t="shared" si="345"/>
        <v>#DIV/0!</v>
      </c>
      <c r="QY195" s="327" t="e">
        <f t="shared" si="345"/>
        <v>#DIV/0!</v>
      </c>
      <c r="QZ195" s="327" t="e">
        <f t="shared" si="345"/>
        <v>#DIV/0!</v>
      </c>
      <c r="RA195" s="327" t="e">
        <f t="shared" si="345"/>
        <v>#DIV/0!</v>
      </c>
      <c r="RB195" s="327" t="e">
        <f t="shared" si="345"/>
        <v>#DIV/0!</v>
      </c>
      <c r="RC195" s="327" t="e">
        <f t="shared" si="345"/>
        <v>#DIV/0!</v>
      </c>
      <c r="RD195" s="327" t="e">
        <f t="shared" si="345"/>
        <v>#DIV/0!</v>
      </c>
      <c r="RE195" s="327" t="e">
        <f t="shared" si="345"/>
        <v>#DIV/0!</v>
      </c>
      <c r="RF195" s="327" t="e">
        <f t="shared" si="345"/>
        <v>#DIV/0!</v>
      </c>
      <c r="RG195" s="327" t="e">
        <f t="shared" si="345"/>
        <v>#DIV/0!</v>
      </c>
      <c r="RH195" s="327" t="e">
        <f t="shared" si="345"/>
        <v>#DIV/0!</v>
      </c>
      <c r="RI195" s="327" t="e">
        <f t="shared" si="345"/>
        <v>#DIV/0!</v>
      </c>
      <c r="RJ195" s="327" t="e">
        <f t="shared" si="345"/>
        <v>#DIV/0!</v>
      </c>
      <c r="RK195" s="327" t="e">
        <f t="shared" si="345"/>
        <v>#DIV/0!</v>
      </c>
      <c r="RL195" s="327" t="e">
        <f t="shared" si="345"/>
        <v>#DIV/0!</v>
      </c>
      <c r="RM195" s="327" t="e">
        <f t="shared" si="345"/>
        <v>#DIV/0!</v>
      </c>
      <c r="RN195" s="327" t="e">
        <f t="shared" si="345"/>
        <v>#DIV/0!</v>
      </c>
      <c r="RO195" s="327" t="e">
        <f t="shared" si="345"/>
        <v>#DIV/0!</v>
      </c>
      <c r="RP195" s="327" t="e">
        <f t="shared" si="345"/>
        <v>#DIV/0!</v>
      </c>
      <c r="RQ195" s="327" t="e">
        <f t="shared" si="345"/>
        <v>#DIV/0!</v>
      </c>
      <c r="RR195" s="327" t="e">
        <f t="shared" si="345"/>
        <v>#DIV/0!</v>
      </c>
      <c r="RS195" s="327" t="e">
        <f t="shared" si="345"/>
        <v>#DIV/0!</v>
      </c>
      <c r="RT195" s="327" t="e">
        <f t="shared" si="345"/>
        <v>#DIV/0!</v>
      </c>
      <c r="RU195" s="327" t="e">
        <f t="shared" si="345"/>
        <v>#DIV/0!</v>
      </c>
      <c r="RV195" s="327" t="e">
        <f t="shared" si="345"/>
        <v>#DIV/0!</v>
      </c>
      <c r="RW195" s="327" t="e">
        <f t="shared" si="345"/>
        <v>#DIV/0!</v>
      </c>
      <c r="RX195" s="327" t="e">
        <f t="shared" si="345"/>
        <v>#DIV/0!</v>
      </c>
      <c r="RY195" s="327" t="e">
        <f t="shared" si="345"/>
        <v>#DIV/0!</v>
      </c>
      <c r="RZ195" s="327" t="e">
        <f t="shared" si="345"/>
        <v>#DIV/0!</v>
      </c>
      <c r="SA195" s="327" t="e">
        <f t="shared" si="345"/>
        <v>#DIV/0!</v>
      </c>
      <c r="SB195" s="327" t="e">
        <f t="shared" si="345"/>
        <v>#DIV/0!</v>
      </c>
      <c r="SC195" s="327" t="e">
        <f t="shared" si="345"/>
        <v>#DIV/0!</v>
      </c>
      <c r="SD195" s="327" t="e">
        <f t="shared" si="345"/>
        <v>#DIV/0!</v>
      </c>
      <c r="SE195" s="327" t="e">
        <f t="shared" si="345"/>
        <v>#DIV/0!</v>
      </c>
      <c r="SF195" s="327" t="e">
        <f t="shared" si="345"/>
        <v>#DIV/0!</v>
      </c>
      <c r="SG195" s="327" t="e">
        <f t="shared" si="345"/>
        <v>#DIV/0!</v>
      </c>
      <c r="SH195" s="327" t="e">
        <f t="shared" si="345"/>
        <v>#DIV/0!</v>
      </c>
      <c r="SM195">
        <f>'GRR Data'!A191</f>
        <v>0</v>
      </c>
    </row>
    <row r="196" spans="1:507">
      <c r="A196" s="3" t="s">
        <v>408</v>
      </c>
      <c r="B196" s="326" t="s">
        <v>409</v>
      </c>
      <c r="C196" s="327">
        <f>C192-(3*C194)</f>
        <v>685.06378719530835</v>
      </c>
      <c r="D196" s="327">
        <f t="shared" ref="D196:BO196" si="346">D192-(3*D194)</f>
        <v>8.4578780818267821E-2</v>
      </c>
      <c r="E196" s="327">
        <f t="shared" si="346"/>
        <v>0.12062156823863632</v>
      </c>
      <c r="F196" s="327">
        <f t="shared" si="346"/>
        <v>0.11314461929617778</v>
      </c>
      <c r="G196" s="327">
        <f t="shared" si="346"/>
        <v>9.4378855770810566E-2</v>
      </c>
      <c r="H196" s="327">
        <f t="shared" si="346"/>
        <v>4.7409152343931338E-2</v>
      </c>
      <c r="I196" s="327">
        <f t="shared" si="346"/>
        <v>3.4602496394314813E-2</v>
      </c>
      <c r="J196" s="327">
        <f t="shared" si="346"/>
        <v>5.5312095767264619E-2</v>
      </c>
      <c r="K196" s="327">
        <f t="shared" si="346"/>
        <v>7.9634497826353234E-2</v>
      </c>
      <c r="L196" s="327">
        <f t="shared" si="346"/>
        <v>7.7689082564687192E-2</v>
      </c>
      <c r="M196" s="327">
        <f t="shared" si="346"/>
        <v>6.8757125547285303E-2</v>
      </c>
      <c r="N196" s="327">
        <f t="shared" si="346"/>
        <v>3.3951645609989242E-2</v>
      </c>
      <c r="O196" s="327">
        <f t="shared" si="346"/>
        <v>3.2529920983144403E-2</v>
      </c>
      <c r="P196" s="327">
        <f t="shared" si="346"/>
        <v>6.8293087134079597E-2</v>
      </c>
      <c r="Q196" s="327">
        <f t="shared" si="346"/>
        <v>6.0128563742715802E-2</v>
      </c>
      <c r="R196" s="327">
        <f t="shared" si="346"/>
        <v>9.100579038733575E-2</v>
      </c>
      <c r="S196" s="327">
        <f t="shared" si="346"/>
        <v>8.0019851211153958E-2</v>
      </c>
      <c r="T196" s="327">
        <f t="shared" si="346"/>
        <v>0.13072435327013754</v>
      </c>
      <c r="U196" s="327">
        <f t="shared" si="346"/>
        <v>0.12650796160910671</v>
      </c>
      <c r="V196" s="327">
        <f t="shared" si="346"/>
        <v>0.10686201080743792</v>
      </c>
      <c r="W196" s="327">
        <f t="shared" si="346"/>
        <v>1.6167442476178462E-3</v>
      </c>
      <c r="X196" s="327">
        <f t="shared" si="346"/>
        <v>3.3132101997913506E-2</v>
      </c>
      <c r="Y196" s="327">
        <f t="shared" si="346"/>
        <v>3.770659871604129E-2</v>
      </c>
      <c r="Z196" s="327">
        <f t="shared" si="346"/>
        <v>4.2527021669574991E-2</v>
      </c>
      <c r="AA196" s="327">
        <f t="shared" si="346"/>
        <v>7.1580395260838384E-2</v>
      </c>
      <c r="AB196" s="327">
        <f t="shared" si="346"/>
        <v>6.926888956950808E-2</v>
      </c>
      <c r="AC196" s="327">
        <f t="shared" si="346"/>
        <v>1.2189388497597375E-3</v>
      </c>
      <c r="AD196" s="327">
        <f t="shared" si="346"/>
        <v>7.2438821326214126E-2</v>
      </c>
      <c r="AE196" s="327">
        <f t="shared" si="346"/>
        <v>2.3901633048961798E-2</v>
      </c>
      <c r="AF196" s="327">
        <f t="shared" si="346"/>
        <v>7.4587041194712239E-2</v>
      </c>
      <c r="AG196" s="327">
        <f t="shared" si="346"/>
        <v>8.8373724468966797E-2</v>
      </c>
      <c r="AH196" s="327">
        <f t="shared" si="346"/>
        <v>7.7957916488171325E-2</v>
      </c>
      <c r="AI196" s="327">
        <f t="shared" si="346"/>
        <v>2.3398388565848485E-2</v>
      </c>
      <c r="AJ196" s="327">
        <f t="shared" si="346"/>
        <v>5.6794034202732172E-2</v>
      </c>
      <c r="AK196" s="327">
        <f t="shared" si="346"/>
        <v>-6.2918834804994994E-3</v>
      </c>
      <c r="AL196" s="327">
        <f t="shared" si="346"/>
        <v>5.1649038486046475E-2</v>
      </c>
      <c r="AM196" s="327">
        <f t="shared" si="346"/>
        <v>6.0165755514803944E-2</v>
      </c>
      <c r="AN196" s="327">
        <f t="shared" si="346"/>
        <v>274.43022082237451</v>
      </c>
      <c r="AO196" s="327">
        <f t="shared" si="346"/>
        <v>274.44006542576545</v>
      </c>
      <c r="AP196" s="327">
        <f t="shared" si="346"/>
        <v>274.44457662291455</v>
      </c>
      <c r="AQ196" s="327">
        <f t="shared" si="346"/>
        <v>189.89278395750759</v>
      </c>
      <c r="AR196" s="327">
        <f t="shared" si="346"/>
        <v>189.88975441273695</v>
      </c>
      <c r="AS196" s="327">
        <f t="shared" si="346"/>
        <v>189.89730168923737</v>
      </c>
      <c r="AT196" s="327">
        <f t="shared" si="346"/>
        <v>0.26342478355761734</v>
      </c>
      <c r="AU196" s="327">
        <f t="shared" si="346"/>
        <v>-0.25196713208292432</v>
      </c>
      <c r="AV196" s="327">
        <f t="shared" si="346"/>
        <v>-0.11707712776212408</v>
      </c>
      <c r="AW196" s="327">
        <f t="shared" si="346"/>
        <v>-3.3599130351224235E-2</v>
      </c>
      <c r="AX196" s="327">
        <f t="shared" si="346"/>
        <v>-6.4776092434630811E-2</v>
      </c>
      <c r="AY196" s="327">
        <f t="shared" si="346"/>
        <v>-0.22234730605257874</v>
      </c>
      <c r="AZ196" s="327">
        <f t="shared" si="346"/>
        <v>-0.11081580013291059</v>
      </c>
      <c r="BA196" s="327">
        <f t="shared" si="346"/>
        <v>9.3773002805912165E-2</v>
      </c>
      <c r="BB196" s="327">
        <f t="shared" si="346"/>
        <v>0.15857795384248424</v>
      </c>
      <c r="BC196" s="327">
        <f t="shared" si="346"/>
        <v>3.6725257474220133E-2</v>
      </c>
      <c r="BD196" s="327">
        <f t="shared" si="346"/>
        <v>-0.15326203560422152</v>
      </c>
      <c r="BE196" s="327">
        <f t="shared" si="346"/>
        <v>-0.25496416935094868</v>
      </c>
      <c r="BF196" s="327">
        <f t="shared" si="346"/>
        <v>-0.21155416981505454</v>
      </c>
      <c r="BG196" s="327">
        <f t="shared" si="346"/>
        <v>-0.14503956350256045</v>
      </c>
      <c r="BH196" s="327">
        <f t="shared" si="346"/>
        <v>-0.14089904706922127</v>
      </c>
      <c r="BI196" s="327">
        <f t="shared" si="346"/>
        <v>-0.2738711716662427</v>
      </c>
      <c r="BJ196" s="327">
        <f t="shared" si="346"/>
        <v>0.22262109756363194</v>
      </c>
      <c r="BK196" s="327">
        <f t="shared" si="346"/>
        <v>-0.18572452882071966</v>
      </c>
      <c r="BL196" s="327">
        <f t="shared" si="346"/>
        <v>9.5179217397560384E-2</v>
      </c>
      <c r="BM196" s="327">
        <f t="shared" si="346"/>
        <v>-0.17127264378802021</v>
      </c>
      <c r="BN196" s="327">
        <f t="shared" si="346"/>
        <v>-0.20341864077659547</v>
      </c>
      <c r="BO196" s="327">
        <f t="shared" si="346"/>
        <v>-0.18493386526234462</v>
      </c>
      <c r="BP196" s="327">
        <f t="shared" ref="BP196:EA196" si="347">BP192-(3*BP194)</f>
        <v>-0.17789553614849976</v>
      </c>
      <c r="BQ196" s="327">
        <f t="shared" si="347"/>
        <v>-3.6329368135454287E-2</v>
      </c>
      <c r="BR196" s="327">
        <f t="shared" si="347"/>
        <v>-0.10080321934872843</v>
      </c>
      <c r="BS196" s="327">
        <f t="shared" si="347"/>
        <v>-0.13759717281417133</v>
      </c>
      <c r="BT196" s="327">
        <f t="shared" si="347"/>
        <v>-2.8579643172347555E-2</v>
      </c>
      <c r="BU196" s="327">
        <f t="shared" si="347"/>
        <v>-3.9465873277750717E-2</v>
      </c>
      <c r="BV196" s="327">
        <f t="shared" si="347"/>
        <v>-4.7219552804136443E-2</v>
      </c>
      <c r="BW196" s="327">
        <f t="shared" si="347"/>
        <v>-1.1458344114517349E-2</v>
      </c>
      <c r="BX196" s="327">
        <f t="shared" si="347"/>
        <v>2.3921962138625283E-2</v>
      </c>
      <c r="BY196" s="327">
        <f t="shared" si="347"/>
        <v>3.3102259378239379E-2</v>
      </c>
      <c r="BZ196" s="327">
        <f t="shared" si="347"/>
        <v>3.4050375605256936E-2</v>
      </c>
      <c r="CA196" s="327">
        <f t="shared" si="347"/>
        <v>1.7697343753074399E-2</v>
      </c>
      <c r="CB196" s="327">
        <f t="shared" si="347"/>
        <v>1.4003174602313151E-2</v>
      </c>
      <c r="CC196" s="327">
        <f t="shared" si="347"/>
        <v>-1.5582486533025741E-2</v>
      </c>
      <c r="CD196" s="327">
        <f t="shared" si="347"/>
        <v>4.4591965379705889E-2</v>
      </c>
      <c r="CE196" s="327">
        <f t="shared" si="347"/>
        <v>9.3711064436940314E-2</v>
      </c>
      <c r="CF196" s="327">
        <f t="shared" si="347"/>
        <v>8.7230128694718384E-2</v>
      </c>
      <c r="CG196" s="327">
        <f t="shared" si="347"/>
        <v>-2.4589717154851781E-2</v>
      </c>
      <c r="CH196" s="327">
        <f t="shared" si="347"/>
        <v>5.739979017943582E-2</v>
      </c>
      <c r="CI196" s="327">
        <f t="shared" si="347"/>
        <v>5.26583986939579E-2</v>
      </c>
      <c r="CJ196" s="327">
        <f t="shared" si="347"/>
        <v>0.30886160251448669</v>
      </c>
      <c r="CK196" s="327">
        <f t="shared" si="347"/>
        <v>0.35940783028666462</v>
      </c>
      <c r="CL196" s="327">
        <f t="shared" si="347"/>
        <v>0.36918968371253258</v>
      </c>
      <c r="CM196" s="327">
        <f t="shared" si="347"/>
        <v>0.36749006605400059</v>
      </c>
      <c r="CN196" s="327">
        <f t="shared" si="347"/>
        <v>-6.9997519718302842E-2</v>
      </c>
      <c r="CO196" s="327">
        <f t="shared" si="347"/>
        <v>-2.4622109196881847E-2</v>
      </c>
      <c r="CP196" s="327">
        <f t="shared" si="347"/>
        <v>-2.9407720649331011E-2</v>
      </c>
      <c r="CQ196" s="327">
        <f t="shared" si="347"/>
        <v>-0.22794028094100821</v>
      </c>
      <c r="CR196" s="327">
        <f t="shared" si="347"/>
        <v>-0.25947586545080609</v>
      </c>
      <c r="CS196" s="327">
        <f t="shared" si="347"/>
        <v>-6.0304078909564407E-2</v>
      </c>
      <c r="CT196" s="327">
        <f t="shared" si="347"/>
        <v>-0.13188039473856061</v>
      </c>
      <c r="CU196" s="327">
        <f t="shared" si="347"/>
        <v>-0.21342512190705978</v>
      </c>
      <c r="CV196" s="327">
        <f t="shared" si="347"/>
        <v>-0.26831019220607083</v>
      </c>
      <c r="CW196" s="327">
        <f t="shared" si="347"/>
        <v>-8.9511438876386115E-2</v>
      </c>
      <c r="CX196" s="327">
        <f t="shared" si="347"/>
        <v>-0.17571419231994989</v>
      </c>
      <c r="CY196" s="327">
        <f t="shared" si="347"/>
        <v>-6.4065598185342826E-2</v>
      </c>
      <c r="CZ196" s="327">
        <f t="shared" si="347"/>
        <v>-3.6879256178238687E-2</v>
      </c>
      <c r="DA196" s="327">
        <f t="shared" si="347"/>
        <v>8.909018157484308E-3</v>
      </c>
      <c r="DB196" s="327">
        <f t="shared" si="347"/>
        <v>-5.7908411974886304E-2</v>
      </c>
      <c r="DC196" s="327">
        <f t="shared" si="347"/>
        <v>2.2496792943581256E-4</v>
      </c>
      <c r="DD196" s="327">
        <f t="shared" si="347"/>
        <v>-3.3744447669018754E-2</v>
      </c>
      <c r="DE196" s="327">
        <f t="shared" si="347"/>
        <v>-1.7138398879910997E-2</v>
      </c>
      <c r="DF196" s="327">
        <f t="shared" si="347"/>
        <v>-5.2574521752342805E-2</v>
      </c>
      <c r="DG196" s="327">
        <f t="shared" si="347"/>
        <v>-6.6955996163367643E-2</v>
      </c>
      <c r="DH196" s="327">
        <f t="shared" si="347"/>
        <v>-6.1903208713149804E-2</v>
      </c>
      <c r="DI196" s="327">
        <f t="shared" si="347"/>
        <v>-3.920191741784336E-2</v>
      </c>
      <c r="DJ196" s="327">
        <f t="shared" si="347"/>
        <v>8.8536630660647597E-2</v>
      </c>
      <c r="DK196" s="327">
        <f t="shared" si="347"/>
        <v>8.6962996840804149E-2</v>
      </c>
      <c r="DL196" s="327">
        <f t="shared" si="347"/>
        <v>7.9320326749398817E-2</v>
      </c>
      <c r="DM196" s="327">
        <f t="shared" si="347"/>
        <v>7.7885630207689252E-2</v>
      </c>
      <c r="DN196" s="327">
        <f t="shared" si="347"/>
        <v>9.8317200996864418E-2</v>
      </c>
      <c r="DO196" s="327">
        <f t="shared" si="347"/>
        <v>2.7326308133333935E-2</v>
      </c>
      <c r="DP196" s="327">
        <f t="shared" si="347"/>
        <v>2.6473487062321915E-2</v>
      </c>
      <c r="DQ196" s="327">
        <f t="shared" si="347"/>
        <v>3.01065090457487E-2</v>
      </c>
      <c r="DR196" s="327">
        <f t="shared" si="347"/>
        <v>2.2396929078595723E-2</v>
      </c>
      <c r="DS196" s="327">
        <f t="shared" si="347"/>
        <v>2.3048205688418463E-2</v>
      </c>
      <c r="DT196" s="327">
        <f t="shared" si="347"/>
        <v>2.3020451321702939E-2</v>
      </c>
      <c r="DU196" s="327">
        <f t="shared" si="347"/>
        <v>2.8969591711767009E-2</v>
      </c>
      <c r="DV196" s="327">
        <f t="shared" si="347"/>
        <v>1.8855074461565452E-2</v>
      </c>
      <c r="DW196" s="327">
        <f t="shared" si="347"/>
        <v>2.3589332038265839E-2</v>
      </c>
      <c r="DX196" s="327">
        <f t="shared" si="347"/>
        <v>-2.9651030838396486E-2</v>
      </c>
      <c r="DY196" s="327">
        <f t="shared" si="347"/>
        <v>-4.0956294166202098E-2</v>
      </c>
      <c r="DZ196" s="327">
        <f t="shared" si="347"/>
        <v>-3.2016099427150252E-2</v>
      </c>
      <c r="EA196" s="327">
        <f t="shared" si="347"/>
        <v>-5.2116410934082466E-2</v>
      </c>
      <c r="EB196" s="327">
        <f t="shared" ref="EB196:GM196" si="348">EB192-(3*EB194)</f>
        <v>0.2164969929200154</v>
      </c>
      <c r="EC196" s="327">
        <f t="shared" si="348"/>
        <v>0.20955099894190699</v>
      </c>
      <c r="ED196" s="327">
        <f t="shared" si="348"/>
        <v>0.14777053543980445</v>
      </c>
      <c r="EE196" s="327">
        <f t="shared" si="348"/>
        <v>0.16567630874110062</v>
      </c>
      <c r="EF196" s="327">
        <f t="shared" si="348"/>
        <v>0.1670730669186003</v>
      </c>
      <c r="EG196" s="327">
        <f t="shared" si="348"/>
        <v>0.168216074548035</v>
      </c>
      <c r="EH196" s="327">
        <f t="shared" si="348"/>
        <v>0.13812580692275364</v>
      </c>
      <c r="EI196" s="327">
        <f t="shared" si="348"/>
        <v>0.13017865722860475</v>
      </c>
      <c r="EJ196" s="327">
        <f t="shared" si="348"/>
        <v>0.16315313468945714</v>
      </c>
      <c r="EK196" s="327">
        <f t="shared" si="348"/>
        <v>-3.1852081931806983E-2</v>
      </c>
      <c r="EL196" s="327">
        <f t="shared" si="348"/>
        <v>7.7304492247689636</v>
      </c>
      <c r="EM196" s="327">
        <f t="shared" si="348"/>
        <v>7.7858283595477031</v>
      </c>
      <c r="EN196" s="327">
        <f t="shared" si="348"/>
        <v>7.7673479309086826</v>
      </c>
      <c r="EO196" s="327">
        <f t="shared" si="348"/>
        <v>7.7722171801342306</v>
      </c>
      <c r="EP196" s="327">
        <f t="shared" si="348"/>
        <v>7.7638819391140528</v>
      </c>
      <c r="EQ196" s="327">
        <f t="shared" si="348"/>
        <v>7.763157639700883</v>
      </c>
      <c r="ER196" s="327">
        <f t="shared" si="348"/>
        <v>7.749495592587099</v>
      </c>
      <c r="ES196" s="327">
        <f t="shared" si="348"/>
        <v>7.7671120652227286</v>
      </c>
      <c r="ET196" s="327">
        <f t="shared" si="348"/>
        <v>7.7901463157221542</v>
      </c>
      <c r="EU196" s="327">
        <f t="shared" si="348"/>
        <v>7.749082911313586</v>
      </c>
      <c r="EV196" s="327">
        <f t="shared" si="348"/>
        <v>7.6934757839003662</v>
      </c>
      <c r="EW196" s="327">
        <f t="shared" si="348"/>
        <v>7.7046746769602752</v>
      </c>
      <c r="EX196" s="327">
        <f t="shared" si="348"/>
        <v>7.7533215123441348</v>
      </c>
      <c r="EY196" s="327">
        <f t="shared" si="348"/>
        <v>7.7530334698940528</v>
      </c>
      <c r="EZ196" s="327">
        <f t="shared" si="348"/>
        <v>7.73707952518419</v>
      </c>
      <c r="FA196" s="327">
        <f t="shared" si="348"/>
        <v>7.7041709805668193</v>
      </c>
      <c r="FB196" s="327">
        <f t="shared" si="348"/>
        <v>7.7112890171106621</v>
      </c>
      <c r="FC196" s="327">
        <f t="shared" si="348"/>
        <v>7.8040213826066065</v>
      </c>
      <c r="FD196" s="327">
        <f t="shared" si="348"/>
        <v>0.11795626821229674</v>
      </c>
      <c r="FE196" s="327">
        <f t="shared" si="348"/>
        <v>-1.7293409210227539E-2</v>
      </c>
      <c r="FF196" s="327">
        <f t="shared" si="348"/>
        <v>-4.3176769779360143E-2</v>
      </c>
      <c r="FG196" s="327">
        <f t="shared" si="348"/>
        <v>-8.5752632378835764E-2</v>
      </c>
      <c r="FH196" s="327">
        <f t="shared" si="348"/>
        <v>-2.4117613721398624E-2</v>
      </c>
      <c r="FI196" s="327">
        <f t="shared" si="348"/>
        <v>-0.12381176062365891</v>
      </c>
      <c r="FJ196" s="327">
        <f t="shared" si="348"/>
        <v>-1.3582852876093648E-2</v>
      </c>
      <c r="FK196" s="327">
        <f t="shared" si="348"/>
        <v>-5.7832616262088646E-2</v>
      </c>
      <c r="FL196" s="327">
        <f t="shared" si="348"/>
        <v>-3.4754411602385203E-2</v>
      </c>
      <c r="FM196" s="327">
        <f t="shared" si="348"/>
        <v>-2.436840110740858E-2</v>
      </c>
      <c r="FN196" s="327">
        <f t="shared" si="348"/>
        <v>-4.7743188645412382E-2</v>
      </c>
      <c r="FO196" s="327">
        <f t="shared" si="348"/>
        <v>-7.6152500681186661E-2</v>
      </c>
      <c r="FP196" s="327">
        <f t="shared" si="348"/>
        <v>-0.20712644816061121</v>
      </c>
      <c r="FQ196" s="327">
        <f t="shared" si="348"/>
        <v>-0.34357578908511954</v>
      </c>
      <c r="FR196" s="327">
        <f t="shared" si="348"/>
        <v>-9.8164444976156506E-3</v>
      </c>
      <c r="FS196" s="327">
        <f t="shared" si="348"/>
        <v>-4.9313603726806585E-2</v>
      </c>
      <c r="FT196" s="327">
        <f t="shared" si="348"/>
        <v>2.1834027375295481E-2</v>
      </c>
      <c r="FU196" s="327">
        <f t="shared" si="348"/>
        <v>-6.0153807903951501E-2</v>
      </c>
      <c r="FV196" s="327">
        <f t="shared" si="348"/>
        <v>-7.3208515981201303E-2</v>
      </c>
      <c r="FW196" s="327">
        <f t="shared" si="348"/>
        <v>-9.1908242348819141E-2</v>
      </c>
      <c r="FX196" s="327">
        <f t="shared" si="348"/>
        <v>-2.548225697448803E-2</v>
      </c>
      <c r="FY196" s="327">
        <f t="shared" si="348"/>
        <v>-6.6628140018102702E-2</v>
      </c>
      <c r="FZ196" s="327">
        <f t="shared" si="348"/>
        <v>-1.9945561124574629E-2</v>
      </c>
      <c r="GA196" s="327">
        <f t="shared" si="348"/>
        <v>-0.12412579224018233</v>
      </c>
      <c r="GB196" s="327">
        <f t="shared" si="348"/>
        <v>-8.082419918085923E-2</v>
      </c>
      <c r="GC196" s="327">
        <f t="shared" si="348"/>
        <v>-5.3408690703066891E-2</v>
      </c>
      <c r="GD196" s="327">
        <f t="shared" si="348"/>
        <v>-7.6335132605211756E-2</v>
      </c>
      <c r="GE196" s="327">
        <f t="shared" si="348"/>
        <v>-9.3400285993645221E-2</v>
      </c>
      <c r="GF196" s="327">
        <f t="shared" si="348"/>
        <v>-0.13559322512461286</v>
      </c>
      <c r="GG196" s="327">
        <f t="shared" si="348"/>
        <v>-0.18313784367104563</v>
      </c>
      <c r="GH196" s="327">
        <f t="shared" si="348"/>
        <v>-6.5724767957058533E-2</v>
      </c>
      <c r="GI196" s="327">
        <f t="shared" si="348"/>
        <v>-0.1149505739193145</v>
      </c>
      <c r="GJ196" s="327">
        <f t="shared" si="348"/>
        <v>0.15829997769827275</v>
      </c>
      <c r="GK196" s="327">
        <f t="shared" si="348"/>
        <v>-5.5100329997529736E-2</v>
      </c>
      <c r="GL196" s="327">
        <f t="shared" si="348"/>
        <v>-6.4002158541763721E-2</v>
      </c>
      <c r="GM196" s="327">
        <f t="shared" si="348"/>
        <v>-0.11856966463137036</v>
      </c>
      <c r="GN196" s="327">
        <f t="shared" ref="GN196:IY196" si="349">GN192-(3*GN194)</f>
        <v>-5.6225148046178598E-2</v>
      </c>
      <c r="GO196" s="327">
        <f t="shared" si="349"/>
        <v>-0.1303525175110643</v>
      </c>
      <c r="GP196" s="327">
        <f t="shared" si="349"/>
        <v>-4.7910414510765616E-2</v>
      </c>
      <c r="GQ196" s="327">
        <f t="shared" si="349"/>
        <v>-7.9778196025615616E-2</v>
      </c>
      <c r="GR196" s="327">
        <f t="shared" si="349"/>
        <v>-5.1718043112136722E-2</v>
      </c>
      <c r="GS196" s="327">
        <f t="shared" si="349"/>
        <v>-5.0457023673900377E-2</v>
      </c>
      <c r="GT196" s="327">
        <f t="shared" si="349"/>
        <v>-0.14347824974106826</v>
      </c>
      <c r="GU196" s="327">
        <f t="shared" si="349"/>
        <v>-0.1115927796192934</v>
      </c>
      <c r="GV196" s="327">
        <f t="shared" si="349"/>
        <v>-0.29078499246748302</v>
      </c>
      <c r="GW196" s="327">
        <f t="shared" si="349"/>
        <v>-0.36111001051785785</v>
      </c>
      <c r="GX196" s="327">
        <f t="shared" si="349"/>
        <v>-8.2924387909717442E-2</v>
      </c>
      <c r="GY196" s="327">
        <f t="shared" si="349"/>
        <v>-6.3020024125874069E-2</v>
      </c>
      <c r="GZ196" s="327">
        <f t="shared" si="349"/>
        <v>-1.808076177428028E-2</v>
      </c>
      <c r="HA196" s="327">
        <f t="shared" si="349"/>
        <v>-7.7903786418384136E-2</v>
      </c>
      <c r="HB196" s="327">
        <f t="shared" si="349"/>
        <v>-0.15493980251848105</v>
      </c>
      <c r="HC196" s="327">
        <f t="shared" si="349"/>
        <v>-7.915204912482883E-2</v>
      </c>
      <c r="HD196" s="327">
        <f t="shared" si="349"/>
        <v>-8.2904366884161487E-2</v>
      </c>
      <c r="HE196" s="327">
        <f t="shared" si="349"/>
        <v>-6.7203827477408815E-2</v>
      </c>
      <c r="HF196" s="327">
        <f t="shared" si="349"/>
        <v>-0.17710593018642679</v>
      </c>
      <c r="HG196" s="327">
        <f t="shared" si="349"/>
        <v>-9.2859944286262125E-2</v>
      </c>
      <c r="HH196" s="327">
        <f t="shared" si="349"/>
        <v>-2.4966394319515806E-2</v>
      </c>
      <c r="HI196" s="327">
        <f t="shared" si="349"/>
        <v>-6.2974319521539562E-2</v>
      </c>
      <c r="HJ196" s="327">
        <f t="shared" si="349"/>
        <v>-9.2606223822585848E-2</v>
      </c>
      <c r="HK196" s="327">
        <f t="shared" si="349"/>
        <v>-0.12217411317545855</v>
      </c>
      <c r="HL196" s="327">
        <f t="shared" si="349"/>
        <v>-0.17823460264828192</v>
      </c>
      <c r="HM196" s="327">
        <f t="shared" si="349"/>
        <v>-4.6554898905225239E-2</v>
      </c>
      <c r="HN196" s="327">
        <f t="shared" si="349"/>
        <v>-0.11851539186057587</v>
      </c>
      <c r="HO196" s="327">
        <f t="shared" si="349"/>
        <v>-0.16564929311037874</v>
      </c>
      <c r="HP196" s="327">
        <f t="shared" si="349"/>
        <v>-0.14733999861431418</v>
      </c>
      <c r="HQ196" s="327">
        <f t="shared" si="349"/>
        <v>-0.17491997079211191</v>
      </c>
      <c r="HR196" s="327">
        <f t="shared" si="349"/>
        <v>-0.16039935577380954</v>
      </c>
      <c r="HS196" s="327">
        <f t="shared" si="349"/>
        <v>4.0142667014839789E-2</v>
      </c>
      <c r="HT196" s="327">
        <f t="shared" si="349"/>
        <v>5.3623719120669128E-3</v>
      </c>
      <c r="HU196" s="327">
        <f t="shared" si="349"/>
        <v>3.8012264482038011E-2</v>
      </c>
      <c r="HV196" s="327">
        <f t="shared" si="349"/>
        <v>4.4386547649346575E-3</v>
      </c>
      <c r="HW196" s="327">
        <f t="shared" si="349"/>
        <v>-3.0796113770330674E-3</v>
      </c>
      <c r="HX196" s="327">
        <f t="shared" si="349"/>
        <v>-2.2677114865268105E-3</v>
      </c>
      <c r="HY196" s="327">
        <f t="shared" si="349"/>
        <v>9.0393408107452417E-3</v>
      </c>
      <c r="HZ196" s="327">
        <f t="shared" si="349"/>
        <v>-1.7932769006246546E-3</v>
      </c>
      <c r="IA196" s="327">
        <f t="shared" si="349"/>
        <v>-0.1222643935910511</v>
      </c>
      <c r="IB196" s="327">
        <f t="shared" si="349"/>
        <v>-0.13662731237329498</v>
      </c>
      <c r="IC196" s="327">
        <f t="shared" si="349"/>
        <v>-0.13388491742860625</v>
      </c>
      <c r="ID196" s="327">
        <f t="shared" si="349"/>
        <v>-0.11912695578323543</v>
      </c>
      <c r="IE196" s="327">
        <f t="shared" si="349"/>
        <v>-9.1619579919545641E-2</v>
      </c>
      <c r="IF196" s="327">
        <f t="shared" si="349"/>
        <v>-5.8566413560991959E-2</v>
      </c>
      <c r="IG196" s="327">
        <f t="shared" si="349"/>
        <v>-1.0712182118768565E-2</v>
      </c>
      <c r="IH196" s="327">
        <f t="shared" si="349"/>
        <v>-1.7849448102581003E-2</v>
      </c>
      <c r="II196" s="327">
        <f t="shared" si="349"/>
        <v>-9.8255643483713337E-2</v>
      </c>
      <c r="IJ196" s="327">
        <f t="shared" si="349"/>
        <v>-7.9992976457463588E-2</v>
      </c>
      <c r="IK196" s="327">
        <f t="shared" si="349"/>
        <v>-1.3762526916949937E-2</v>
      </c>
      <c r="IL196" s="327">
        <f t="shared" si="349"/>
        <v>-1.2451899671822694E-2</v>
      </c>
      <c r="IM196" s="327">
        <f t="shared" si="349"/>
        <v>-7.0338379220010808E-2</v>
      </c>
      <c r="IN196" s="327" t="e">
        <f t="shared" si="349"/>
        <v>#DIV/0!</v>
      </c>
      <c r="IO196" s="327" t="e">
        <f t="shared" si="349"/>
        <v>#DIV/0!</v>
      </c>
      <c r="IP196" s="327" t="e">
        <f t="shared" si="349"/>
        <v>#DIV/0!</v>
      </c>
      <c r="IQ196" s="327" t="e">
        <f t="shared" si="349"/>
        <v>#DIV/0!</v>
      </c>
      <c r="IR196" s="327" t="e">
        <f t="shared" si="349"/>
        <v>#DIV/0!</v>
      </c>
      <c r="IS196" s="327" t="e">
        <f t="shared" si="349"/>
        <v>#DIV/0!</v>
      </c>
      <c r="IT196" s="327" t="e">
        <f t="shared" si="349"/>
        <v>#DIV/0!</v>
      </c>
      <c r="IU196" s="327" t="e">
        <f t="shared" si="349"/>
        <v>#DIV/0!</v>
      </c>
      <c r="IV196" s="327" t="e">
        <f t="shared" si="349"/>
        <v>#DIV/0!</v>
      </c>
      <c r="IW196" s="327" t="e">
        <f t="shared" si="349"/>
        <v>#DIV/0!</v>
      </c>
      <c r="IX196" s="327" t="e">
        <f t="shared" si="349"/>
        <v>#DIV/0!</v>
      </c>
      <c r="IY196" s="327" t="e">
        <f t="shared" si="349"/>
        <v>#DIV/0!</v>
      </c>
      <c r="IZ196" s="327" t="e">
        <f t="shared" ref="IZ196:LK196" si="350">IZ192-(3*IZ194)</f>
        <v>#DIV/0!</v>
      </c>
      <c r="JA196" s="327" t="e">
        <f t="shared" si="350"/>
        <v>#DIV/0!</v>
      </c>
      <c r="JB196" s="327" t="e">
        <f t="shared" si="350"/>
        <v>#DIV/0!</v>
      </c>
      <c r="JC196" s="327" t="e">
        <f t="shared" si="350"/>
        <v>#DIV/0!</v>
      </c>
      <c r="JD196" s="327" t="e">
        <f t="shared" si="350"/>
        <v>#DIV/0!</v>
      </c>
      <c r="JE196" s="327" t="e">
        <f t="shared" si="350"/>
        <v>#DIV/0!</v>
      </c>
      <c r="JF196" s="327" t="e">
        <f t="shared" si="350"/>
        <v>#DIV/0!</v>
      </c>
      <c r="JG196" s="327" t="e">
        <f t="shared" si="350"/>
        <v>#DIV/0!</v>
      </c>
      <c r="JH196" s="327" t="e">
        <f t="shared" si="350"/>
        <v>#DIV/0!</v>
      </c>
      <c r="JI196" s="327" t="e">
        <f t="shared" si="350"/>
        <v>#DIV/0!</v>
      </c>
      <c r="JJ196" s="327" t="e">
        <f t="shared" si="350"/>
        <v>#DIV/0!</v>
      </c>
      <c r="JK196" s="327" t="e">
        <f t="shared" si="350"/>
        <v>#DIV/0!</v>
      </c>
      <c r="JL196" s="327" t="e">
        <f t="shared" si="350"/>
        <v>#DIV/0!</v>
      </c>
      <c r="JM196" s="327" t="e">
        <f t="shared" si="350"/>
        <v>#DIV/0!</v>
      </c>
      <c r="JN196" s="327" t="e">
        <f t="shared" si="350"/>
        <v>#DIV/0!</v>
      </c>
      <c r="JO196" s="327" t="e">
        <f t="shared" si="350"/>
        <v>#DIV/0!</v>
      </c>
      <c r="JP196" s="327" t="e">
        <f t="shared" si="350"/>
        <v>#DIV/0!</v>
      </c>
      <c r="JQ196" s="327" t="e">
        <f t="shared" si="350"/>
        <v>#DIV/0!</v>
      </c>
      <c r="JR196" s="327" t="e">
        <f t="shared" si="350"/>
        <v>#DIV/0!</v>
      </c>
      <c r="JS196" s="327" t="e">
        <f t="shared" si="350"/>
        <v>#DIV/0!</v>
      </c>
      <c r="JT196" s="327" t="e">
        <f t="shared" si="350"/>
        <v>#DIV/0!</v>
      </c>
      <c r="JU196" s="327" t="e">
        <f t="shared" si="350"/>
        <v>#DIV/0!</v>
      </c>
      <c r="JV196" s="327" t="e">
        <f t="shared" si="350"/>
        <v>#DIV/0!</v>
      </c>
      <c r="JW196" s="327" t="e">
        <f t="shared" si="350"/>
        <v>#DIV/0!</v>
      </c>
      <c r="JX196" s="327" t="e">
        <f t="shared" si="350"/>
        <v>#DIV/0!</v>
      </c>
      <c r="JY196" s="327" t="e">
        <f t="shared" si="350"/>
        <v>#DIV/0!</v>
      </c>
      <c r="JZ196" s="327" t="e">
        <f t="shared" si="350"/>
        <v>#DIV/0!</v>
      </c>
      <c r="KA196" s="327" t="e">
        <f t="shared" si="350"/>
        <v>#DIV/0!</v>
      </c>
      <c r="KB196" s="327" t="e">
        <f t="shared" si="350"/>
        <v>#DIV/0!</v>
      </c>
      <c r="KC196" s="327" t="e">
        <f t="shared" si="350"/>
        <v>#DIV/0!</v>
      </c>
      <c r="KD196" s="327" t="e">
        <f t="shared" si="350"/>
        <v>#DIV/0!</v>
      </c>
      <c r="KE196" s="327" t="e">
        <f t="shared" si="350"/>
        <v>#DIV/0!</v>
      </c>
      <c r="KF196" s="327" t="e">
        <f t="shared" si="350"/>
        <v>#DIV/0!</v>
      </c>
      <c r="KG196" s="327" t="e">
        <f t="shared" si="350"/>
        <v>#DIV/0!</v>
      </c>
      <c r="KH196" s="327" t="e">
        <f t="shared" si="350"/>
        <v>#DIV/0!</v>
      </c>
      <c r="KI196" s="327" t="e">
        <f t="shared" si="350"/>
        <v>#DIV/0!</v>
      </c>
      <c r="KJ196" s="327" t="e">
        <f t="shared" si="350"/>
        <v>#DIV/0!</v>
      </c>
      <c r="KK196" s="327" t="e">
        <f t="shared" si="350"/>
        <v>#DIV/0!</v>
      </c>
      <c r="KL196" s="327" t="e">
        <f t="shared" si="350"/>
        <v>#DIV/0!</v>
      </c>
      <c r="KM196" s="327" t="e">
        <f t="shared" si="350"/>
        <v>#DIV/0!</v>
      </c>
      <c r="KN196" s="327" t="e">
        <f t="shared" si="350"/>
        <v>#DIV/0!</v>
      </c>
      <c r="KO196" s="327" t="e">
        <f t="shared" si="350"/>
        <v>#DIV/0!</v>
      </c>
      <c r="KP196" s="327" t="e">
        <f t="shared" si="350"/>
        <v>#DIV/0!</v>
      </c>
      <c r="KQ196" s="327" t="e">
        <f t="shared" si="350"/>
        <v>#DIV/0!</v>
      </c>
      <c r="KR196" s="327" t="e">
        <f t="shared" si="350"/>
        <v>#DIV/0!</v>
      </c>
      <c r="KS196" s="327" t="e">
        <f t="shared" si="350"/>
        <v>#DIV/0!</v>
      </c>
      <c r="KT196" s="327" t="e">
        <f t="shared" si="350"/>
        <v>#DIV/0!</v>
      </c>
      <c r="KU196" s="327" t="e">
        <f t="shared" si="350"/>
        <v>#DIV/0!</v>
      </c>
      <c r="KV196" s="327" t="e">
        <f t="shared" si="350"/>
        <v>#DIV/0!</v>
      </c>
      <c r="KW196" s="327" t="e">
        <f t="shared" si="350"/>
        <v>#DIV/0!</v>
      </c>
      <c r="KX196" s="327" t="e">
        <f t="shared" si="350"/>
        <v>#DIV/0!</v>
      </c>
      <c r="KY196" s="327" t="e">
        <f t="shared" si="350"/>
        <v>#DIV/0!</v>
      </c>
      <c r="KZ196" s="327" t="e">
        <f t="shared" si="350"/>
        <v>#DIV/0!</v>
      </c>
      <c r="LA196" s="327" t="e">
        <f t="shared" si="350"/>
        <v>#DIV/0!</v>
      </c>
      <c r="LB196" s="327" t="e">
        <f t="shared" si="350"/>
        <v>#DIV/0!</v>
      </c>
      <c r="LC196" s="327" t="e">
        <f t="shared" si="350"/>
        <v>#DIV/0!</v>
      </c>
      <c r="LD196" s="327" t="e">
        <f t="shared" si="350"/>
        <v>#DIV/0!</v>
      </c>
      <c r="LE196" s="327" t="e">
        <f t="shared" si="350"/>
        <v>#DIV/0!</v>
      </c>
      <c r="LF196" s="327" t="e">
        <f t="shared" si="350"/>
        <v>#DIV/0!</v>
      </c>
      <c r="LG196" s="327" t="e">
        <f t="shared" si="350"/>
        <v>#DIV/0!</v>
      </c>
      <c r="LH196" s="327" t="e">
        <f t="shared" si="350"/>
        <v>#DIV/0!</v>
      </c>
      <c r="LI196" s="327" t="e">
        <f t="shared" si="350"/>
        <v>#DIV/0!</v>
      </c>
      <c r="LJ196" s="327" t="e">
        <f t="shared" si="350"/>
        <v>#DIV/0!</v>
      </c>
      <c r="LK196" s="327" t="e">
        <f t="shared" si="350"/>
        <v>#DIV/0!</v>
      </c>
      <c r="LL196" s="327" t="e">
        <f t="shared" ref="LL196:NW196" si="351">LL192-(3*LL194)</f>
        <v>#DIV/0!</v>
      </c>
      <c r="LM196" s="327" t="e">
        <f t="shared" si="351"/>
        <v>#DIV/0!</v>
      </c>
      <c r="LN196" s="327" t="e">
        <f t="shared" si="351"/>
        <v>#DIV/0!</v>
      </c>
      <c r="LO196" s="327" t="e">
        <f t="shared" si="351"/>
        <v>#DIV/0!</v>
      </c>
      <c r="LP196" s="327" t="e">
        <f t="shared" si="351"/>
        <v>#DIV/0!</v>
      </c>
      <c r="LQ196" s="327" t="e">
        <f t="shared" si="351"/>
        <v>#DIV/0!</v>
      </c>
      <c r="LR196" s="327" t="e">
        <f t="shared" si="351"/>
        <v>#DIV/0!</v>
      </c>
      <c r="LS196" s="327" t="e">
        <f t="shared" si="351"/>
        <v>#DIV/0!</v>
      </c>
      <c r="LT196" s="327" t="e">
        <f t="shared" si="351"/>
        <v>#DIV/0!</v>
      </c>
      <c r="LU196" s="327" t="e">
        <f t="shared" si="351"/>
        <v>#DIV/0!</v>
      </c>
      <c r="LV196" s="327" t="e">
        <f t="shared" si="351"/>
        <v>#DIV/0!</v>
      </c>
      <c r="LW196" s="327" t="e">
        <f t="shared" si="351"/>
        <v>#DIV/0!</v>
      </c>
      <c r="LX196" s="327" t="e">
        <f t="shared" si="351"/>
        <v>#DIV/0!</v>
      </c>
      <c r="LY196" s="327" t="e">
        <f t="shared" si="351"/>
        <v>#DIV/0!</v>
      </c>
      <c r="LZ196" s="327" t="e">
        <f t="shared" si="351"/>
        <v>#DIV/0!</v>
      </c>
      <c r="MA196" s="327" t="e">
        <f t="shared" si="351"/>
        <v>#DIV/0!</v>
      </c>
      <c r="MB196" s="327" t="e">
        <f t="shared" si="351"/>
        <v>#DIV/0!</v>
      </c>
      <c r="MC196" s="327" t="e">
        <f t="shared" si="351"/>
        <v>#DIV/0!</v>
      </c>
      <c r="MD196" s="327" t="e">
        <f t="shared" si="351"/>
        <v>#DIV/0!</v>
      </c>
      <c r="ME196" s="327" t="e">
        <f t="shared" si="351"/>
        <v>#DIV/0!</v>
      </c>
      <c r="MF196" s="327" t="e">
        <f t="shared" si="351"/>
        <v>#DIV/0!</v>
      </c>
      <c r="MG196" s="327" t="e">
        <f t="shared" si="351"/>
        <v>#DIV/0!</v>
      </c>
      <c r="MH196" s="327" t="e">
        <f t="shared" si="351"/>
        <v>#DIV/0!</v>
      </c>
      <c r="MI196" s="327" t="e">
        <f t="shared" si="351"/>
        <v>#DIV/0!</v>
      </c>
      <c r="MJ196" s="327" t="e">
        <f t="shared" si="351"/>
        <v>#DIV/0!</v>
      </c>
      <c r="MK196" s="327" t="e">
        <f t="shared" si="351"/>
        <v>#DIV/0!</v>
      </c>
      <c r="ML196" s="327" t="e">
        <f t="shared" si="351"/>
        <v>#DIV/0!</v>
      </c>
      <c r="MM196" s="327" t="e">
        <f t="shared" si="351"/>
        <v>#DIV/0!</v>
      </c>
      <c r="MN196" s="327" t="e">
        <f t="shared" si="351"/>
        <v>#DIV/0!</v>
      </c>
      <c r="MO196" s="327" t="e">
        <f t="shared" si="351"/>
        <v>#DIV/0!</v>
      </c>
      <c r="MP196" s="327" t="e">
        <f t="shared" si="351"/>
        <v>#DIV/0!</v>
      </c>
      <c r="MQ196" s="327" t="e">
        <f t="shared" si="351"/>
        <v>#DIV/0!</v>
      </c>
      <c r="MR196" s="327" t="e">
        <f t="shared" si="351"/>
        <v>#DIV/0!</v>
      </c>
      <c r="MS196" s="327" t="e">
        <f t="shared" si="351"/>
        <v>#DIV/0!</v>
      </c>
      <c r="MT196" s="327" t="e">
        <f t="shared" si="351"/>
        <v>#DIV/0!</v>
      </c>
      <c r="MU196" s="327" t="e">
        <f t="shared" si="351"/>
        <v>#DIV/0!</v>
      </c>
      <c r="MV196" s="327" t="e">
        <f t="shared" si="351"/>
        <v>#DIV/0!</v>
      </c>
      <c r="MW196" s="327" t="e">
        <f t="shared" si="351"/>
        <v>#DIV/0!</v>
      </c>
      <c r="MX196" s="327" t="e">
        <f t="shared" si="351"/>
        <v>#DIV/0!</v>
      </c>
      <c r="MY196" s="327" t="e">
        <f t="shared" si="351"/>
        <v>#DIV/0!</v>
      </c>
      <c r="MZ196" s="327" t="e">
        <f t="shared" si="351"/>
        <v>#DIV/0!</v>
      </c>
      <c r="NA196" s="327" t="e">
        <f t="shared" si="351"/>
        <v>#DIV/0!</v>
      </c>
      <c r="NB196" s="327" t="e">
        <f t="shared" si="351"/>
        <v>#DIV/0!</v>
      </c>
      <c r="NC196" s="327" t="e">
        <f t="shared" si="351"/>
        <v>#DIV/0!</v>
      </c>
      <c r="ND196" s="327" t="e">
        <f t="shared" si="351"/>
        <v>#DIV/0!</v>
      </c>
      <c r="NE196" s="327" t="e">
        <f t="shared" si="351"/>
        <v>#DIV/0!</v>
      </c>
      <c r="NF196" s="327" t="e">
        <f t="shared" si="351"/>
        <v>#DIV/0!</v>
      </c>
      <c r="NG196" s="327" t="e">
        <f t="shared" si="351"/>
        <v>#DIV/0!</v>
      </c>
      <c r="NH196" s="327" t="e">
        <f t="shared" si="351"/>
        <v>#DIV/0!</v>
      </c>
      <c r="NI196" s="327" t="e">
        <f t="shared" si="351"/>
        <v>#DIV/0!</v>
      </c>
      <c r="NJ196" s="327" t="e">
        <f t="shared" si="351"/>
        <v>#DIV/0!</v>
      </c>
      <c r="NK196" s="327" t="e">
        <f t="shared" si="351"/>
        <v>#DIV/0!</v>
      </c>
      <c r="NL196" s="327" t="e">
        <f t="shared" si="351"/>
        <v>#DIV/0!</v>
      </c>
      <c r="NM196" s="327" t="e">
        <f t="shared" si="351"/>
        <v>#DIV/0!</v>
      </c>
      <c r="NN196" s="327" t="e">
        <f t="shared" si="351"/>
        <v>#DIV/0!</v>
      </c>
      <c r="NO196" s="327" t="e">
        <f t="shared" si="351"/>
        <v>#DIV/0!</v>
      </c>
      <c r="NP196" s="327" t="e">
        <f t="shared" si="351"/>
        <v>#DIV/0!</v>
      </c>
      <c r="NQ196" s="327" t="e">
        <f t="shared" si="351"/>
        <v>#DIV/0!</v>
      </c>
      <c r="NR196" s="327" t="e">
        <f t="shared" si="351"/>
        <v>#DIV/0!</v>
      </c>
      <c r="NS196" s="327" t="e">
        <f t="shared" si="351"/>
        <v>#DIV/0!</v>
      </c>
      <c r="NT196" s="327" t="e">
        <f t="shared" si="351"/>
        <v>#DIV/0!</v>
      </c>
      <c r="NU196" s="327" t="e">
        <f t="shared" si="351"/>
        <v>#DIV/0!</v>
      </c>
      <c r="NV196" s="327" t="e">
        <f t="shared" si="351"/>
        <v>#DIV/0!</v>
      </c>
      <c r="NW196" s="327" t="e">
        <f t="shared" si="351"/>
        <v>#DIV/0!</v>
      </c>
      <c r="NX196" s="327" t="e">
        <f t="shared" ref="NX196:QI196" si="352">NX192-(3*NX194)</f>
        <v>#DIV/0!</v>
      </c>
      <c r="NY196" s="327" t="e">
        <f t="shared" si="352"/>
        <v>#DIV/0!</v>
      </c>
      <c r="NZ196" s="327" t="e">
        <f t="shared" si="352"/>
        <v>#DIV/0!</v>
      </c>
      <c r="OA196" s="327" t="e">
        <f t="shared" si="352"/>
        <v>#DIV/0!</v>
      </c>
      <c r="OB196" s="327" t="e">
        <f t="shared" si="352"/>
        <v>#DIV/0!</v>
      </c>
      <c r="OC196" s="327" t="e">
        <f t="shared" si="352"/>
        <v>#DIV/0!</v>
      </c>
      <c r="OD196" s="327" t="e">
        <f t="shared" si="352"/>
        <v>#DIV/0!</v>
      </c>
      <c r="OE196" s="327" t="e">
        <f t="shared" si="352"/>
        <v>#DIV/0!</v>
      </c>
      <c r="OF196" s="327" t="e">
        <f t="shared" si="352"/>
        <v>#DIV/0!</v>
      </c>
      <c r="OG196" s="327" t="e">
        <f t="shared" si="352"/>
        <v>#DIV/0!</v>
      </c>
      <c r="OH196" s="327" t="e">
        <f t="shared" si="352"/>
        <v>#DIV/0!</v>
      </c>
      <c r="OI196" s="327" t="e">
        <f t="shared" si="352"/>
        <v>#DIV/0!</v>
      </c>
      <c r="OJ196" s="327" t="e">
        <f t="shared" si="352"/>
        <v>#DIV/0!</v>
      </c>
      <c r="OK196" s="327" t="e">
        <f t="shared" si="352"/>
        <v>#DIV/0!</v>
      </c>
      <c r="OL196" s="327" t="e">
        <f t="shared" si="352"/>
        <v>#DIV/0!</v>
      </c>
      <c r="OM196" s="327" t="e">
        <f t="shared" si="352"/>
        <v>#DIV/0!</v>
      </c>
      <c r="ON196" s="327" t="e">
        <f t="shared" si="352"/>
        <v>#DIV/0!</v>
      </c>
      <c r="OO196" s="327" t="e">
        <f t="shared" si="352"/>
        <v>#DIV/0!</v>
      </c>
      <c r="OP196" s="327" t="e">
        <f t="shared" si="352"/>
        <v>#DIV/0!</v>
      </c>
      <c r="OQ196" s="327" t="e">
        <f t="shared" si="352"/>
        <v>#DIV/0!</v>
      </c>
      <c r="OR196" s="327" t="e">
        <f t="shared" si="352"/>
        <v>#DIV/0!</v>
      </c>
      <c r="OS196" s="327" t="e">
        <f t="shared" si="352"/>
        <v>#DIV/0!</v>
      </c>
      <c r="OT196" s="327" t="e">
        <f t="shared" si="352"/>
        <v>#DIV/0!</v>
      </c>
      <c r="OU196" s="327" t="e">
        <f t="shared" si="352"/>
        <v>#DIV/0!</v>
      </c>
      <c r="OV196" s="327" t="e">
        <f t="shared" si="352"/>
        <v>#DIV/0!</v>
      </c>
      <c r="OW196" s="327" t="e">
        <f t="shared" si="352"/>
        <v>#DIV/0!</v>
      </c>
      <c r="OX196" s="327" t="e">
        <f t="shared" si="352"/>
        <v>#DIV/0!</v>
      </c>
      <c r="OY196" s="327" t="e">
        <f t="shared" si="352"/>
        <v>#DIV/0!</v>
      </c>
      <c r="OZ196" s="327" t="e">
        <f t="shared" si="352"/>
        <v>#DIV/0!</v>
      </c>
      <c r="PA196" s="327" t="e">
        <f t="shared" si="352"/>
        <v>#DIV/0!</v>
      </c>
      <c r="PB196" s="327" t="e">
        <f t="shared" si="352"/>
        <v>#DIV/0!</v>
      </c>
      <c r="PC196" s="327" t="e">
        <f t="shared" si="352"/>
        <v>#DIV/0!</v>
      </c>
      <c r="PD196" s="327" t="e">
        <f t="shared" si="352"/>
        <v>#DIV/0!</v>
      </c>
      <c r="PE196" s="327" t="e">
        <f t="shared" si="352"/>
        <v>#DIV/0!</v>
      </c>
      <c r="PF196" s="327" t="e">
        <f t="shared" si="352"/>
        <v>#DIV/0!</v>
      </c>
      <c r="PG196" s="327" t="e">
        <f t="shared" si="352"/>
        <v>#DIV/0!</v>
      </c>
      <c r="PH196" s="327" t="e">
        <f t="shared" si="352"/>
        <v>#DIV/0!</v>
      </c>
      <c r="PI196" s="327" t="e">
        <f t="shared" si="352"/>
        <v>#DIV/0!</v>
      </c>
      <c r="PJ196" s="327" t="e">
        <f t="shared" si="352"/>
        <v>#DIV/0!</v>
      </c>
      <c r="PK196" s="327" t="e">
        <f t="shared" si="352"/>
        <v>#DIV/0!</v>
      </c>
      <c r="PL196" s="327" t="e">
        <f t="shared" si="352"/>
        <v>#DIV/0!</v>
      </c>
      <c r="PM196" s="327" t="e">
        <f t="shared" si="352"/>
        <v>#DIV/0!</v>
      </c>
      <c r="PN196" s="327" t="e">
        <f t="shared" si="352"/>
        <v>#DIV/0!</v>
      </c>
      <c r="PO196" s="327" t="e">
        <f t="shared" si="352"/>
        <v>#DIV/0!</v>
      </c>
      <c r="PP196" s="327" t="e">
        <f t="shared" si="352"/>
        <v>#DIV/0!</v>
      </c>
      <c r="PQ196" s="327" t="e">
        <f t="shared" si="352"/>
        <v>#DIV/0!</v>
      </c>
      <c r="PR196" s="327" t="e">
        <f t="shared" si="352"/>
        <v>#DIV/0!</v>
      </c>
      <c r="PS196" s="327" t="e">
        <f t="shared" si="352"/>
        <v>#DIV/0!</v>
      </c>
      <c r="PT196" s="327" t="e">
        <f t="shared" si="352"/>
        <v>#DIV/0!</v>
      </c>
      <c r="PU196" s="327" t="e">
        <f t="shared" si="352"/>
        <v>#DIV/0!</v>
      </c>
      <c r="PV196" s="327" t="e">
        <f t="shared" si="352"/>
        <v>#DIV/0!</v>
      </c>
      <c r="PW196" s="327" t="e">
        <f t="shared" si="352"/>
        <v>#DIV/0!</v>
      </c>
      <c r="PX196" s="327" t="e">
        <f t="shared" si="352"/>
        <v>#DIV/0!</v>
      </c>
      <c r="PY196" s="327" t="e">
        <f t="shared" si="352"/>
        <v>#DIV/0!</v>
      </c>
      <c r="PZ196" s="327" t="e">
        <f t="shared" si="352"/>
        <v>#DIV/0!</v>
      </c>
      <c r="QA196" s="327" t="e">
        <f t="shared" si="352"/>
        <v>#DIV/0!</v>
      </c>
      <c r="QB196" s="327" t="e">
        <f t="shared" si="352"/>
        <v>#DIV/0!</v>
      </c>
      <c r="QC196" s="327" t="e">
        <f t="shared" si="352"/>
        <v>#DIV/0!</v>
      </c>
      <c r="QD196" s="327" t="e">
        <f t="shared" si="352"/>
        <v>#DIV/0!</v>
      </c>
      <c r="QE196" s="327" t="e">
        <f t="shared" si="352"/>
        <v>#DIV/0!</v>
      </c>
      <c r="QF196" s="327" t="e">
        <f t="shared" si="352"/>
        <v>#DIV/0!</v>
      </c>
      <c r="QG196" s="327" t="e">
        <f t="shared" si="352"/>
        <v>#DIV/0!</v>
      </c>
      <c r="QH196" s="327" t="e">
        <f t="shared" si="352"/>
        <v>#DIV/0!</v>
      </c>
      <c r="QI196" s="327" t="e">
        <f t="shared" si="352"/>
        <v>#DIV/0!</v>
      </c>
      <c r="QJ196" s="327" t="e">
        <f t="shared" ref="QJ196:SH196" si="353">QJ192-(3*QJ194)</f>
        <v>#DIV/0!</v>
      </c>
      <c r="QK196" s="327" t="e">
        <f t="shared" si="353"/>
        <v>#DIV/0!</v>
      </c>
      <c r="QL196" s="327" t="e">
        <f t="shared" si="353"/>
        <v>#DIV/0!</v>
      </c>
      <c r="QM196" s="327" t="e">
        <f t="shared" si="353"/>
        <v>#DIV/0!</v>
      </c>
      <c r="QN196" s="327" t="e">
        <f t="shared" si="353"/>
        <v>#DIV/0!</v>
      </c>
      <c r="QO196" s="327" t="e">
        <f t="shared" si="353"/>
        <v>#DIV/0!</v>
      </c>
      <c r="QP196" s="327" t="e">
        <f t="shared" si="353"/>
        <v>#DIV/0!</v>
      </c>
      <c r="QQ196" s="327" t="e">
        <f t="shared" si="353"/>
        <v>#DIV/0!</v>
      </c>
      <c r="QR196" s="327" t="e">
        <f t="shared" si="353"/>
        <v>#DIV/0!</v>
      </c>
      <c r="QS196" s="327" t="e">
        <f t="shared" si="353"/>
        <v>#DIV/0!</v>
      </c>
      <c r="QT196" s="327" t="e">
        <f t="shared" si="353"/>
        <v>#DIV/0!</v>
      </c>
      <c r="QU196" s="327" t="e">
        <f t="shared" si="353"/>
        <v>#DIV/0!</v>
      </c>
      <c r="QV196" s="327" t="e">
        <f t="shared" si="353"/>
        <v>#DIV/0!</v>
      </c>
      <c r="QW196" s="327" t="e">
        <f t="shared" si="353"/>
        <v>#DIV/0!</v>
      </c>
      <c r="QX196" s="327" t="e">
        <f t="shared" si="353"/>
        <v>#DIV/0!</v>
      </c>
      <c r="QY196" s="327" t="e">
        <f t="shared" si="353"/>
        <v>#DIV/0!</v>
      </c>
      <c r="QZ196" s="327" t="e">
        <f t="shared" si="353"/>
        <v>#DIV/0!</v>
      </c>
      <c r="RA196" s="327" t="e">
        <f t="shared" si="353"/>
        <v>#DIV/0!</v>
      </c>
      <c r="RB196" s="327" t="e">
        <f t="shared" si="353"/>
        <v>#DIV/0!</v>
      </c>
      <c r="RC196" s="327" t="e">
        <f t="shared" si="353"/>
        <v>#DIV/0!</v>
      </c>
      <c r="RD196" s="327" t="e">
        <f t="shared" si="353"/>
        <v>#DIV/0!</v>
      </c>
      <c r="RE196" s="327" t="e">
        <f t="shared" si="353"/>
        <v>#DIV/0!</v>
      </c>
      <c r="RF196" s="327" t="e">
        <f t="shared" si="353"/>
        <v>#DIV/0!</v>
      </c>
      <c r="RG196" s="327" t="e">
        <f t="shared" si="353"/>
        <v>#DIV/0!</v>
      </c>
      <c r="RH196" s="327" t="e">
        <f t="shared" si="353"/>
        <v>#DIV/0!</v>
      </c>
      <c r="RI196" s="327" t="e">
        <f t="shared" si="353"/>
        <v>#DIV/0!</v>
      </c>
      <c r="RJ196" s="327" t="e">
        <f t="shared" si="353"/>
        <v>#DIV/0!</v>
      </c>
      <c r="RK196" s="327" t="e">
        <f t="shared" si="353"/>
        <v>#DIV/0!</v>
      </c>
      <c r="RL196" s="327" t="e">
        <f t="shared" si="353"/>
        <v>#DIV/0!</v>
      </c>
      <c r="RM196" s="327" t="e">
        <f t="shared" si="353"/>
        <v>#DIV/0!</v>
      </c>
      <c r="RN196" s="327" t="e">
        <f t="shared" si="353"/>
        <v>#DIV/0!</v>
      </c>
      <c r="RO196" s="327" t="e">
        <f t="shared" si="353"/>
        <v>#DIV/0!</v>
      </c>
      <c r="RP196" s="327" t="e">
        <f t="shared" si="353"/>
        <v>#DIV/0!</v>
      </c>
      <c r="RQ196" s="327" t="e">
        <f t="shared" si="353"/>
        <v>#DIV/0!</v>
      </c>
      <c r="RR196" s="327" t="e">
        <f t="shared" si="353"/>
        <v>#DIV/0!</v>
      </c>
      <c r="RS196" s="327" t="e">
        <f t="shared" si="353"/>
        <v>#DIV/0!</v>
      </c>
      <c r="RT196" s="327" t="e">
        <f t="shared" si="353"/>
        <v>#DIV/0!</v>
      </c>
      <c r="RU196" s="327" t="e">
        <f t="shared" si="353"/>
        <v>#DIV/0!</v>
      </c>
      <c r="RV196" s="327" t="e">
        <f t="shared" si="353"/>
        <v>#DIV/0!</v>
      </c>
      <c r="RW196" s="327" t="e">
        <f t="shared" si="353"/>
        <v>#DIV/0!</v>
      </c>
      <c r="RX196" s="327" t="e">
        <f t="shared" si="353"/>
        <v>#DIV/0!</v>
      </c>
      <c r="RY196" s="327" t="e">
        <f t="shared" si="353"/>
        <v>#DIV/0!</v>
      </c>
      <c r="RZ196" s="327" t="e">
        <f t="shared" si="353"/>
        <v>#DIV/0!</v>
      </c>
      <c r="SA196" s="327" t="e">
        <f t="shared" si="353"/>
        <v>#DIV/0!</v>
      </c>
      <c r="SB196" s="327" t="e">
        <f t="shared" si="353"/>
        <v>#DIV/0!</v>
      </c>
      <c r="SC196" s="327" t="e">
        <f t="shared" si="353"/>
        <v>#DIV/0!</v>
      </c>
      <c r="SD196" s="327" t="e">
        <f t="shared" si="353"/>
        <v>#DIV/0!</v>
      </c>
      <c r="SE196" s="327" t="e">
        <f t="shared" si="353"/>
        <v>#DIV/0!</v>
      </c>
      <c r="SF196" s="327" t="e">
        <f t="shared" si="353"/>
        <v>#DIV/0!</v>
      </c>
      <c r="SG196" s="327" t="e">
        <f t="shared" si="353"/>
        <v>#DIV/0!</v>
      </c>
      <c r="SH196" s="327" t="e">
        <f t="shared" si="353"/>
        <v>#DIV/0!</v>
      </c>
      <c r="SM196">
        <f>'GRR Data'!A192</f>
        <v>0</v>
      </c>
    </row>
    <row r="197" spans="1:507">
      <c r="A197" s="3" t="s">
        <v>410</v>
      </c>
      <c r="B197" s="326" t="s">
        <v>411</v>
      </c>
      <c r="C197" s="327">
        <f>C192+(4*C194)</f>
        <v>699.03890873958915</v>
      </c>
      <c r="D197" s="327">
        <f t="shared" ref="D197:BO197" si="354">D192+(4*D194)</f>
        <v>0.2767564172423097</v>
      </c>
      <c r="E197" s="327">
        <f t="shared" si="354"/>
        <v>0.31561603401515148</v>
      </c>
      <c r="F197" s="327">
        <f t="shared" si="354"/>
        <v>0.37322904927176304</v>
      </c>
      <c r="G197" s="327">
        <f t="shared" si="354"/>
        <v>0.26760527563891928</v>
      </c>
      <c r="H197" s="327">
        <f t="shared" si="354"/>
        <v>0.32065029687475821</v>
      </c>
      <c r="I197" s="327">
        <f t="shared" si="354"/>
        <v>0.28405917147424697</v>
      </c>
      <c r="J197" s="327">
        <f t="shared" si="354"/>
        <v>0.26864533064364726</v>
      </c>
      <c r="K197" s="327">
        <f t="shared" si="354"/>
        <v>0.23799462789819573</v>
      </c>
      <c r="L197" s="327">
        <f t="shared" si="354"/>
        <v>0.24070518158041709</v>
      </c>
      <c r="M197" s="327">
        <f t="shared" si="354"/>
        <v>0.2524029992702862</v>
      </c>
      <c r="N197" s="327">
        <f t="shared" si="354"/>
        <v>0.24386030585334761</v>
      </c>
      <c r="O197" s="327">
        <f t="shared" si="354"/>
        <v>0.2493507303558074</v>
      </c>
      <c r="P197" s="327">
        <f t="shared" si="354"/>
        <v>0.25787067548789389</v>
      </c>
      <c r="Q197" s="327">
        <f t="shared" si="354"/>
        <v>0.23164941500971226</v>
      </c>
      <c r="R197" s="327">
        <f t="shared" si="354"/>
        <v>0.24623915448355241</v>
      </c>
      <c r="S197" s="327">
        <f t="shared" si="354"/>
        <v>0.30553394838512815</v>
      </c>
      <c r="T197" s="327">
        <f t="shared" si="354"/>
        <v>0.26635815397314994</v>
      </c>
      <c r="U197" s="327">
        <f t="shared" si="354"/>
        <v>0.25977375952119108</v>
      </c>
      <c r="V197" s="327">
        <f t="shared" si="354"/>
        <v>0.30421940225674948</v>
      </c>
      <c r="W197" s="327">
        <f t="shared" si="354"/>
        <v>0.24848007016984294</v>
      </c>
      <c r="X197" s="327">
        <f t="shared" si="354"/>
        <v>0.16195417650278199</v>
      </c>
      <c r="Y197" s="327">
        <f t="shared" si="354"/>
        <v>0.18140630587861167</v>
      </c>
      <c r="Z197" s="327">
        <f t="shared" si="354"/>
        <v>0.14352792944056672</v>
      </c>
      <c r="AA197" s="327">
        <f t="shared" si="354"/>
        <v>0.17087738965221549</v>
      </c>
      <c r="AB197" s="327">
        <f t="shared" si="354"/>
        <v>0.20409148057398915</v>
      </c>
      <c r="AC197" s="327">
        <f t="shared" si="354"/>
        <v>0.17987089403365372</v>
      </c>
      <c r="AD197" s="327">
        <f t="shared" si="354"/>
        <v>0.20735490489838115</v>
      </c>
      <c r="AE197" s="327">
        <f t="shared" si="354"/>
        <v>0.18797855176805095</v>
      </c>
      <c r="AF197" s="327">
        <f t="shared" si="354"/>
        <v>0.20921050757371706</v>
      </c>
      <c r="AG197" s="327">
        <f t="shared" si="354"/>
        <v>0.2306188882080443</v>
      </c>
      <c r="AH197" s="327">
        <f t="shared" si="354"/>
        <v>0.2115847571824383</v>
      </c>
      <c r="AI197" s="327">
        <f t="shared" si="354"/>
        <v>0.19037621107886865</v>
      </c>
      <c r="AJ197" s="327">
        <f t="shared" si="354"/>
        <v>0.21312743356302377</v>
      </c>
      <c r="AK197" s="327">
        <f t="shared" si="354"/>
        <v>0.18285761547399934</v>
      </c>
      <c r="AL197" s="327">
        <f t="shared" si="354"/>
        <v>0.19951826118527144</v>
      </c>
      <c r="AM197" s="327">
        <f t="shared" si="354"/>
        <v>0.18388899264692804</v>
      </c>
      <c r="AN197" s="327">
        <f t="shared" si="354"/>
        <v>274.5414139035006</v>
      </c>
      <c r="AO197" s="327">
        <f t="shared" si="354"/>
        <v>274.54392839064604</v>
      </c>
      <c r="AP197" s="327">
        <f t="shared" si="354"/>
        <v>274.54234679444721</v>
      </c>
      <c r="AQ197" s="327">
        <f t="shared" si="354"/>
        <v>189.95173805665641</v>
      </c>
      <c r="AR197" s="327">
        <f t="shared" si="354"/>
        <v>189.98815974135076</v>
      </c>
      <c r="AS197" s="327">
        <f t="shared" si="354"/>
        <v>189.9663644143501</v>
      </c>
      <c r="AT197" s="327">
        <f t="shared" si="354"/>
        <v>0.70876470525651014</v>
      </c>
      <c r="AU197" s="327">
        <f t="shared" si="354"/>
        <v>5.2479436527232401E-2</v>
      </c>
      <c r="AV197" s="327">
        <f t="shared" si="354"/>
        <v>0.17989868076616541</v>
      </c>
      <c r="AW197" s="327">
        <f t="shared" si="354"/>
        <v>0.29902440296829891</v>
      </c>
      <c r="AX197" s="327">
        <f t="shared" si="354"/>
        <v>0.19212813366284107</v>
      </c>
      <c r="AY197" s="327">
        <f t="shared" si="354"/>
        <v>2.7913455701050194E-3</v>
      </c>
      <c r="AZ197" s="327">
        <f t="shared" si="354"/>
        <v>4.6625473093880758E-2</v>
      </c>
      <c r="BA197" s="327">
        <f t="shared" si="354"/>
        <v>0.35918178792545036</v>
      </c>
      <c r="BB197" s="327">
        <f t="shared" si="354"/>
        <v>0.43417958237668786</v>
      </c>
      <c r="BC197" s="327">
        <f t="shared" si="354"/>
        <v>0.27656638586770643</v>
      </c>
      <c r="BD197" s="327">
        <f t="shared" si="354"/>
        <v>1.4521193305628677E-2</v>
      </c>
      <c r="BE197" s="327">
        <f t="shared" si="354"/>
        <v>3.2452944551264934E-2</v>
      </c>
      <c r="BF197" s="327">
        <f t="shared" si="354"/>
        <v>9.9352903503406073E-2</v>
      </c>
      <c r="BG197" s="327">
        <f t="shared" si="354"/>
        <v>0.15557857425341393</v>
      </c>
      <c r="BH197" s="327">
        <f t="shared" si="354"/>
        <v>7.982447942562837E-2</v>
      </c>
      <c r="BI197" s="327">
        <f t="shared" si="354"/>
        <v>3.0188958054990334E-2</v>
      </c>
      <c r="BJ197" s="327">
        <f t="shared" si="354"/>
        <v>0.59595624491515742</v>
      </c>
      <c r="BK197" s="327">
        <f t="shared" si="354"/>
        <v>0.14444833009429289</v>
      </c>
      <c r="BL197" s="327">
        <f t="shared" si="354"/>
        <v>0.2930943768032529</v>
      </c>
      <c r="BM197" s="327">
        <f t="shared" si="354"/>
        <v>-6.6372933282639782E-2</v>
      </c>
      <c r="BN197" s="327">
        <f t="shared" si="354"/>
        <v>-6.8231395631206129E-2</v>
      </c>
      <c r="BO197" s="327">
        <f t="shared" si="354"/>
        <v>-8.2523596316873893E-2</v>
      </c>
      <c r="BP197" s="327">
        <f t="shared" ref="BP197:EA197" si="355">BP192+(4*BP194)</f>
        <v>-9.9403868468667056E-2</v>
      </c>
      <c r="BQ197" s="327">
        <f t="shared" si="355"/>
        <v>0.3323620741806057</v>
      </c>
      <c r="BR197" s="327">
        <f t="shared" si="355"/>
        <v>0.12849804246497123</v>
      </c>
      <c r="BS197" s="327">
        <f t="shared" si="355"/>
        <v>6.6730605418895084E-2</v>
      </c>
      <c r="BT197" s="327">
        <f t="shared" si="355"/>
        <v>0.20345202422979675</v>
      </c>
      <c r="BU197" s="327">
        <f t="shared" si="355"/>
        <v>9.4453456037000949E-2</v>
      </c>
      <c r="BV197" s="327">
        <f t="shared" si="355"/>
        <v>0.16539273707218191</v>
      </c>
      <c r="BW197" s="327">
        <f t="shared" si="355"/>
        <v>0.24992362548602315</v>
      </c>
      <c r="BX197" s="327">
        <f t="shared" si="355"/>
        <v>0.23341863381516628</v>
      </c>
      <c r="BY197" s="327">
        <f t="shared" si="355"/>
        <v>0.27464073749568091</v>
      </c>
      <c r="BZ197" s="327">
        <f t="shared" si="355"/>
        <v>0.2731286658596575</v>
      </c>
      <c r="CA197" s="327">
        <f t="shared" si="355"/>
        <v>0.25649104166256742</v>
      </c>
      <c r="CB197" s="327">
        <f t="shared" si="355"/>
        <v>0.23426243386358239</v>
      </c>
      <c r="CC197" s="327">
        <f t="shared" si="355"/>
        <v>0.26665164871070102</v>
      </c>
      <c r="CD197" s="327">
        <f t="shared" si="355"/>
        <v>0.30528050449372557</v>
      </c>
      <c r="CE197" s="327">
        <f t="shared" si="355"/>
        <v>0.19423003908407965</v>
      </c>
      <c r="CF197" s="327">
        <f t="shared" si="355"/>
        <v>0.21027962007370893</v>
      </c>
      <c r="CG197" s="327">
        <f t="shared" si="355"/>
        <v>0.28754983120646915</v>
      </c>
      <c r="CH197" s="327">
        <f t="shared" si="355"/>
        <v>0.16056277976075226</v>
      </c>
      <c r="CI197" s="327">
        <f t="shared" si="355"/>
        <v>0.14083151007472275</v>
      </c>
      <c r="CJ197" s="327">
        <f t="shared" si="355"/>
        <v>0.73287411331401753</v>
      </c>
      <c r="CK197" s="327">
        <f t="shared" si="355"/>
        <v>0.67248643461778035</v>
      </c>
      <c r="CL197" s="327">
        <f t="shared" si="355"/>
        <v>0.67501167171662335</v>
      </c>
      <c r="CM197" s="327">
        <f t="shared" si="355"/>
        <v>0.60778095359466588</v>
      </c>
      <c r="CN197" s="327">
        <f t="shared" si="355"/>
        <v>0.2018956512910704</v>
      </c>
      <c r="CO197" s="327">
        <f t="shared" si="355"/>
        <v>0.11212635392917579</v>
      </c>
      <c r="CP197" s="327">
        <f t="shared" si="355"/>
        <v>7.7914460865774679E-2</v>
      </c>
      <c r="CQ197" s="327">
        <f t="shared" si="355"/>
        <v>0.60869745792134422</v>
      </c>
      <c r="CR197" s="327">
        <f t="shared" si="355"/>
        <v>0.21090427893440811</v>
      </c>
      <c r="CS197" s="327">
        <f t="shared" si="355"/>
        <v>0.24562002187941923</v>
      </c>
      <c r="CT197" s="327">
        <f t="shared" si="355"/>
        <v>0.13467906798474749</v>
      </c>
      <c r="CU197" s="327">
        <f t="shared" si="355"/>
        <v>0.61760641254274651</v>
      </c>
      <c r="CV197" s="327">
        <f t="shared" si="355"/>
        <v>0.21073963127476114</v>
      </c>
      <c r="CW197" s="327">
        <f t="shared" si="355"/>
        <v>0.33830275183518149</v>
      </c>
      <c r="CX197" s="327">
        <f t="shared" si="355"/>
        <v>0.1716647564265999</v>
      </c>
      <c r="CY197" s="327">
        <f t="shared" si="355"/>
        <v>0.30675204758045715</v>
      </c>
      <c r="CZ197" s="327">
        <f t="shared" si="355"/>
        <v>0.22877338323765162</v>
      </c>
      <c r="DA197" s="327">
        <f t="shared" si="355"/>
        <v>0.16173589245668762</v>
      </c>
      <c r="DB197" s="327">
        <f t="shared" si="355"/>
        <v>0.35271954929984839</v>
      </c>
      <c r="DC197" s="327">
        <f t="shared" si="355"/>
        <v>0.23826879276075225</v>
      </c>
      <c r="DD197" s="327">
        <f t="shared" si="355"/>
        <v>0.23381030522535828</v>
      </c>
      <c r="DE197" s="327">
        <f t="shared" si="355"/>
        <v>0.12409599017321467</v>
      </c>
      <c r="DF197" s="327">
        <f t="shared" si="355"/>
        <v>0.15783998733645704</v>
      </c>
      <c r="DG197" s="327">
        <f t="shared" si="355"/>
        <v>0.15111528655115686</v>
      </c>
      <c r="DH197" s="327">
        <f t="shared" si="355"/>
        <v>0.17959698661753309</v>
      </c>
      <c r="DI197" s="327">
        <f t="shared" si="355"/>
        <v>0.13398693155712446</v>
      </c>
      <c r="DJ197" s="327">
        <f t="shared" si="355"/>
        <v>0.25255740911913654</v>
      </c>
      <c r="DK197" s="327">
        <f t="shared" si="355"/>
        <v>0.24718892087892785</v>
      </c>
      <c r="DL197" s="327">
        <f t="shared" si="355"/>
        <v>0.26599789766746823</v>
      </c>
      <c r="DM197" s="327">
        <f t="shared" si="355"/>
        <v>0.2766170763897477</v>
      </c>
      <c r="DN197" s="327">
        <f t="shared" si="355"/>
        <v>0.27955519033751419</v>
      </c>
      <c r="DO197" s="327">
        <f t="shared" si="355"/>
        <v>0.20018679748888812</v>
      </c>
      <c r="DP197" s="327">
        <f t="shared" si="355"/>
        <v>0.19244264225023747</v>
      </c>
      <c r="DQ197" s="327">
        <f t="shared" si="355"/>
        <v>0.17347465460566841</v>
      </c>
      <c r="DR197" s="327">
        <f t="shared" si="355"/>
        <v>0.18979159456187233</v>
      </c>
      <c r="DS197" s="327">
        <f t="shared" si="355"/>
        <v>0.17785447574877539</v>
      </c>
      <c r="DT197" s="327">
        <f t="shared" si="355"/>
        <v>0.19861439823772944</v>
      </c>
      <c r="DU197" s="327">
        <f t="shared" si="355"/>
        <v>0.19608533605097733</v>
      </c>
      <c r="DV197" s="327">
        <f t="shared" si="355"/>
        <v>0.18046302571791281</v>
      </c>
      <c r="DW197" s="327">
        <f t="shared" si="355"/>
        <v>0.18294443228231227</v>
      </c>
      <c r="DX197" s="327">
        <f t="shared" si="355"/>
        <v>0.106049291117862</v>
      </c>
      <c r="DY197" s="327">
        <f t="shared" si="355"/>
        <v>0.12427297555493613</v>
      </c>
      <c r="DZ197" s="327">
        <f t="shared" si="355"/>
        <v>0.10054021590286701</v>
      </c>
      <c r="EA197" s="327">
        <f t="shared" si="355"/>
        <v>0.13003854791210995</v>
      </c>
      <c r="EB197" s="327">
        <f t="shared" ref="EB197:GM197" si="356">EB192+(4*EB194)</f>
        <v>0.37885296777331268</v>
      </c>
      <c r="EC197" s="327">
        <f t="shared" si="356"/>
        <v>0.39167991807745739</v>
      </c>
      <c r="ED197" s="327">
        <f t="shared" si="356"/>
        <v>0.34367157774692736</v>
      </c>
      <c r="EE197" s="327">
        <f t="shared" si="356"/>
        <v>0.41315971334519908</v>
      </c>
      <c r="EF197" s="327">
        <f t="shared" si="356"/>
        <v>0.41374736910853271</v>
      </c>
      <c r="EG197" s="327">
        <f t="shared" si="356"/>
        <v>0.41131190060261996</v>
      </c>
      <c r="EH197" s="327">
        <f t="shared" si="356"/>
        <v>0.43616350743632837</v>
      </c>
      <c r="EI197" s="327">
        <f t="shared" si="356"/>
        <v>0.42236908202852702</v>
      </c>
      <c r="EJ197" s="327">
        <f t="shared" si="356"/>
        <v>0.37097290374739023</v>
      </c>
      <c r="EK197" s="327">
        <f t="shared" si="356"/>
        <v>9.8418400909075984E-2</v>
      </c>
      <c r="EL197" s="327">
        <f t="shared" si="356"/>
        <v>7.9704331273913818</v>
      </c>
      <c r="EM197" s="327">
        <f t="shared" si="356"/>
        <v>7.9267294997697295</v>
      </c>
      <c r="EN197" s="327">
        <f t="shared" si="356"/>
        <v>7.8645799150384201</v>
      </c>
      <c r="EO197" s="327">
        <f t="shared" si="356"/>
        <v>7.9370348952376943</v>
      </c>
      <c r="EP197" s="327">
        <f t="shared" si="356"/>
        <v>7.864856352014594</v>
      </c>
      <c r="EQ197" s="327">
        <f t="shared" si="356"/>
        <v>7.86735705331549</v>
      </c>
      <c r="ER197" s="327">
        <f t="shared" si="356"/>
        <v>7.8700885328005361</v>
      </c>
      <c r="ES197" s="327">
        <f t="shared" si="356"/>
        <v>7.8734815797030251</v>
      </c>
      <c r="ET197" s="327">
        <f t="shared" si="356"/>
        <v>7.9137018498704608</v>
      </c>
      <c r="EU197" s="327">
        <f t="shared" si="356"/>
        <v>8.0204455557485517</v>
      </c>
      <c r="EV197" s="327">
        <f t="shared" si="356"/>
        <v>7.9463403506328412</v>
      </c>
      <c r="EW197" s="327">
        <f t="shared" si="356"/>
        <v>7.9308256703029674</v>
      </c>
      <c r="EX197" s="327">
        <f t="shared" si="356"/>
        <v>7.9417312231244912</v>
      </c>
      <c r="EY197" s="327">
        <f t="shared" si="356"/>
        <v>7.9812740818079337</v>
      </c>
      <c r="EZ197" s="327">
        <f t="shared" si="356"/>
        <v>7.9051294872544098</v>
      </c>
      <c r="FA197" s="327">
        <f t="shared" si="356"/>
        <v>7.916298515494244</v>
      </c>
      <c r="FB197" s="327">
        <f t="shared" si="356"/>
        <v>7.9214978834357828</v>
      </c>
      <c r="FC197" s="327">
        <f t="shared" si="356"/>
        <v>7.9982300940245254</v>
      </c>
      <c r="FD197" s="327">
        <f t="shared" si="356"/>
        <v>0.55634580905027098</v>
      </c>
      <c r="FE197" s="327">
        <f t="shared" si="356"/>
        <v>0.17511829561363673</v>
      </c>
      <c r="FF197" s="327">
        <f t="shared" si="356"/>
        <v>0.15607944303914686</v>
      </c>
      <c r="FG197" s="327">
        <f t="shared" si="356"/>
        <v>0.15204205150511435</v>
      </c>
      <c r="FH197" s="327">
        <f t="shared" si="356"/>
        <v>9.0183901628531515E-2</v>
      </c>
      <c r="FI197" s="327">
        <f t="shared" si="356"/>
        <v>0.12419068083154521</v>
      </c>
      <c r="FJ197" s="327">
        <f t="shared" si="356"/>
        <v>7.8755262168124868E-2</v>
      </c>
      <c r="FK197" s="327">
        <f t="shared" si="356"/>
        <v>0.14662161334945151</v>
      </c>
      <c r="FL197" s="327">
        <f t="shared" si="356"/>
        <v>0.14975692380318031</v>
      </c>
      <c r="FM197" s="327">
        <f t="shared" si="356"/>
        <v>0.20845370147654479</v>
      </c>
      <c r="FN197" s="327">
        <f t="shared" si="356"/>
        <v>6.6085709860549846E-2</v>
      </c>
      <c r="FO197" s="327">
        <f t="shared" si="356"/>
        <v>5.525645924158222E-2</v>
      </c>
      <c r="FP197" s="327">
        <f t="shared" si="356"/>
        <v>3.5521722547481607E-2</v>
      </c>
      <c r="FQ197" s="327">
        <f t="shared" si="356"/>
        <v>-5.4554156219840749E-2</v>
      </c>
      <c r="FR197" s="327">
        <f t="shared" si="356"/>
        <v>9.1204217663487533E-2</v>
      </c>
      <c r="FS197" s="327">
        <f t="shared" si="356"/>
        <v>6.9849388302408777E-2</v>
      </c>
      <c r="FT197" s="327">
        <f t="shared" si="356"/>
        <v>0.27909213016627266</v>
      </c>
      <c r="FU197" s="327">
        <f t="shared" si="356"/>
        <v>0.17220403553860197</v>
      </c>
      <c r="FV197" s="327">
        <f t="shared" si="356"/>
        <v>9.0232187974935082E-2</v>
      </c>
      <c r="FW197" s="327">
        <f t="shared" si="356"/>
        <v>0.11427557313175886</v>
      </c>
      <c r="FX197" s="327">
        <f t="shared" si="356"/>
        <v>6.5629467632650706E-2</v>
      </c>
      <c r="FY197" s="327">
        <f t="shared" si="356"/>
        <v>0.13524168669080361</v>
      </c>
      <c r="FZ197" s="327">
        <f t="shared" si="356"/>
        <v>7.8714914832766186E-2</v>
      </c>
      <c r="GA197" s="327">
        <f t="shared" si="356"/>
        <v>0.14382293132024312</v>
      </c>
      <c r="GB197" s="327">
        <f t="shared" si="356"/>
        <v>0.1044187239078123</v>
      </c>
      <c r="GC197" s="327">
        <f t="shared" si="356"/>
        <v>0.13042721260408918</v>
      </c>
      <c r="GD197" s="327">
        <f t="shared" si="356"/>
        <v>9.7930176806949015E-2</v>
      </c>
      <c r="GE197" s="327">
        <f t="shared" si="356"/>
        <v>0.13154100632486029</v>
      </c>
      <c r="GF197" s="327">
        <f t="shared" si="356"/>
        <v>9.3312841832817198E-2</v>
      </c>
      <c r="GG197" s="327">
        <f t="shared" si="356"/>
        <v>0.13253379156139417</v>
      </c>
      <c r="GH197" s="327">
        <f t="shared" si="356"/>
        <v>0.1026392739427447</v>
      </c>
      <c r="GI197" s="327">
        <f t="shared" si="356"/>
        <v>9.3504931892419332E-2</v>
      </c>
      <c r="GJ197" s="327">
        <f t="shared" si="356"/>
        <v>0.55967711306896961</v>
      </c>
      <c r="GK197" s="327">
        <f t="shared" si="356"/>
        <v>0.16653064833003964</v>
      </c>
      <c r="GL197" s="327">
        <f t="shared" si="356"/>
        <v>0.17500912805568497</v>
      </c>
      <c r="GM197" s="327">
        <f t="shared" si="356"/>
        <v>0.23300746950849383</v>
      </c>
      <c r="GN197" s="327">
        <f t="shared" ref="GN197:IY197" si="357">GN192+(4*GN194)</f>
        <v>0.16335644739490479</v>
      </c>
      <c r="GO197" s="327">
        <f t="shared" si="357"/>
        <v>0.15312419001475241</v>
      </c>
      <c r="GP197" s="327">
        <f t="shared" si="357"/>
        <v>0.13451492768102077</v>
      </c>
      <c r="GQ197" s="327">
        <f t="shared" si="357"/>
        <v>0.17845634470082081</v>
      </c>
      <c r="GR197" s="327">
        <f t="shared" si="357"/>
        <v>0.12885843248284895</v>
      </c>
      <c r="GS197" s="327">
        <f t="shared" si="357"/>
        <v>0.1495989482318672</v>
      </c>
      <c r="GT197" s="327">
        <f t="shared" si="357"/>
        <v>0.10759599965475772</v>
      </c>
      <c r="GU197" s="327">
        <f t="shared" si="357"/>
        <v>6.6540372825724531E-2</v>
      </c>
      <c r="GV197" s="327">
        <f t="shared" si="357"/>
        <v>7.1123739956643978E-2</v>
      </c>
      <c r="GW197" s="327">
        <f t="shared" si="357"/>
        <v>-5.6878319309522779E-2</v>
      </c>
      <c r="GX197" s="327">
        <f t="shared" si="357"/>
        <v>0.12285230887962324</v>
      </c>
      <c r="GY197" s="327">
        <f t="shared" si="357"/>
        <v>7.2498573834498745E-2</v>
      </c>
      <c r="GZ197" s="327">
        <f t="shared" si="357"/>
        <v>0.19283684903237369</v>
      </c>
      <c r="HA197" s="327">
        <f t="shared" si="357"/>
        <v>0.10040817355784552</v>
      </c>
      <c r="HB197" s="327">
        <f t="shared" si="357"/>
        <v>0.14809265335797472</v>
      </c>
      <c r="HC197" s="327">
        <f t="shared" si="357"/>
        <v>9.3796482166438433E-2</v>
      </c>
      <c r="HD197" s="327">
        <f t="shared" si="357"/>
        <v>0.12373707251221532</v>
      </c>
      <c r="HE197" s="327">
        <f t="shared" si="357"/>
        <v>0.11872801996987842</v>
      </c>
      <c r="HF197" s="327">
        <f t="shared" si="357"/>
        <v>0.19899749024856903</v>
      </c>
      <c r="HG197" s="327">
        <f t="shared" si="357"/>
        <v>0.15909763404834951</v>
      </c>
      <c r="HH197" s="327">
        <f t="shared" si="357"/>
        <v>0.20400831742602105</v>
      </c>
      <c r="HI197" s="327">
        <f t="shared" si="357"/>
        <v>0.18409492602871941</v>
      </c>
      <c r="HJ197" s="327">
        <f t="shared" si="357"/>
        <v>0.16162496509678112</v>
      </c>
      <c r="HK197" s="327">
        <f t="shared" si="357"/>
        <v>0.1693009009006114</v>
      </c>
      <c r="HL197" s="327">
        <f t="shared" si="357"/>
        <v>0.14700342853104256</v>
      </c>
      <c r="HM197" s="327">
        <f t="shared" si="357"/>
        <v>0.16070028187363364</v>
      </c>
      <c r="HN197" s="327">
        <f t="shared" si="357"/>
        <v>0.10904239748076784</v>
      </c>
      <c r="HO197" s="327">
        <f t="shared" si="357"/>
        <v>8.2892807480504982E-2</v>
      </c>
      <c r="HP197" s="327">
        <f t="shared" si="357"/>
        <v>8.9360623152418883E-2</v>
      </c>
      <c r="HQ197" s="327">
        <f t="shared" si="357"/>
        <v>4.1346419389482567E-2</v>
      </c>
      <c r="HR197" s="327">
        <f t="shared" si="357"/>
        <v>5.1947057698412666E-2</v>
      </c>
      <c r="HS197" s="327">
        <f t="shared" si="357"/>
        <v>0.13641706898021361</v>
      </c>
      <c r="HT197" s="327">
        <f t="shared" si="357"/>
        <v>0.14609912911724413</v>
      </c>
      <c r="HU197" s="327">
        <f t="shared" si="357"/>
        <v>0.14133573069061592</v>
      </c>
      <c r="HV197" s="327">
        <f t="shared" si="357"/>
        <v>8.9996376980087112E-2</v>
      </c>
      <c r="HW197" s="327">
        <f t="shared" si="357"/>
        <v>0.11042594016937742</v>
      </c>
      <c r="HX197" s="327">
        <f t="shared" si="357"/>
        <v>0.10180382364870241</v>
      </c>
      <c r="HY197" s="327">
        <f t="shared" si="357"/>
        <v>0.19473192058567296</v>
      </c>
      <c r="HZ197" s="327">
        <f t="shared" si="357"/>
        <v>0.14484832753416621</v>
      </c>
      <c r="IA197" s="327">
        <f t="shared" si="357"/>
        <v>0.10917023312140145</v>
      </c>
      <c r="IB197" s="327">
        <f t="shared" si="357"/>
        <v>0.11055099983105998</v>
      </c>
      <c r="IC197" s="327">
        <f t="shared" si="357"/>
        <v>0.10563301490480834</v>
      </c>
      <c r="ID197" s="327">
        <f t="shared" si="357"/>
        <v>0.11686510771098056</v>
      </c>
      <c r="IE197" s="327">
        <f t="shared" si="357"/>
        <v>0.11638443989272751</v>
      </c>
      <c r="IF197" s="327">
        <f t="shared" si="357"/>
        <v>0.22167393683132255</v>
      </c>
      <c r="IG197" s="327">
        <f t="shared" si="357"/>
        <v>0.14776678449169142</v>
      </c>
      <c r="IH197" s="327">
        <f t="shared" si="357"/>
        <v>5.9028587053441335E-2</v>
      </c>
      <c r="II197" s="327">
        <f t="shared" si="357"/>
        <v>0.31838797256161783</v>
      </c>
      <c r="IJ197" s="327">
        <f t="shared" si="357"/>
        <v>0.23687837485995145</v>
      </c>
      <c r="IK197" s="327">
        <f t="shared" si="357"/>
        <v>0.13824078588926658</v>
      </c>
      <c r="IL197" s="327">
        <f t="shared" si="357"/>
        <v>6.1580012062430259E-2</v>
      </c>
      <c r="IM197" s="327">
        <f t="shared" si="357"/>
        <v>0.33449248479334776</v>
      </c>
      <c r="IN197" s="327" t="e">
        <f t="shared" si="357"/>
        <v>#DIV/0!</v>
      </c>
      <c r="IO197" s="327" t="e">
        <f t="shared" si="357"/>
        <v>#DIV/0!</v>
      </c>
      <c r="IP197" s="327" t="e">
        <f t="shared" si="357"/>
        <v>#DIV/0!</v>
      </c>
      <c r="IQ197" s="327" t="e">
        <f t="shared" si="357"/>
        <v>#DIV/0!</v>
      </c>
      <c r="IR197" s="327" t="e">
        <f t="shared" si="357"/>
        <v>#DIV/0!</v>
      </c>
      <c r="IS197" s="327" t="e">
        <f t="shared" si="357"/>
        <v>#DIV/0!</v>
      </c>
      <c r="IT197" s="327" t="e">
        <f t="shared" si="357"/>
        <v>#DIV/0!</v>
      </c>
      <c r="IU197" s="327" t="e">
        <f t="shared" si="357"/>
        <v>#DIV/0!</v>
      </c>
      <c r="IV197" s="327" t="e">
        <f t="shared" si="357"/>
        <v>#DIV/0!</v>
      </c>
      <c r="IW197" s="327" t="e">
        <f t="shared" si="357"/>
        <v>#DIV/0!</v>
      </c>
      <c r="IX197" s="327" t="e">
        <f t="shared" si="357"/>
        <v>#DIV/0!</v>
      </c>
      <c r="IY197" s="327" t="e">
        <f t="shared" si="357"/>
        <v>#DIV/0!</v>
      </c>
      <c r="IZ197" s="327" t="e">
        <f t="shared" ref="IZ197:LK197" si="358">IZ192+(4*IZ194)</f>
        <v>#DIV/0!</v>
      </c>
      <c r="JA197" s="327" t="e">
        <f t="shared" si="358"/>
        <v>#DIV/0!</v>
      </c>
      <c r="JB197" s="327" t="e">
        <f t="shared" si="358"/>
        <v>#DIV/0!</v>
      </c>
      <c r="JC197" s="327" t="e">
        <f t="shared" si="358"/>
        <v>#DIV/0!</v>
      </c>
      <c r="JD197" s="327" t="e">
        <f t="shared" si="358"/>
        <v>#DIV/0!</v>
      </c>
      <c r="JE197" s="327" t="e">
        <f t="shared" si="358"/>
        <v>#DIV/0!</v>
      </c>
      <c r="JF197" s="327" t="e">
        <f t="shared" si="358"/>
        <v>#DIV/0!</v>
      </c>
      <c r="JG197" s="327" t="e">
        <f t="shared" si="358"/>
        <v>#DIV/0!</v>
      </c>
      <c r="JH197" s="327" t="e">
        <f t="shared" si="358"/>
        <v>#DIV/0!</v>
      </c>
      <c r="JI197" s="327" t="e">
        <f t="shared" si="358"/>
        <v>#DIV/0!</v>
      </c>
      <c r="JJ197" s="327" t="e">
        <f t="shared" si="358"/>
        <v>#DIV/0!</v>
      </c>
      <c r="JK197" s="327" t="e">
        <f t="shared" si="358"/>
        <v>#DIV/0!</v>
      </c>
      <c r="JL197" s="327" t="e">
        <f t="shared" si="358"/>
        <v>#DIV/0!</v>
      </c>
      <c r="JM197" s="327" t="e">
        <f t="shared" si="358"/>
        <v>#DIV/0!</v>
      </c>
      <c r="JN197" s="327" t="e">
        <f t="shared" si="358"/>
        <v>#DIV/0!</v>
      </c>
      <c r="JO197" s="327" t="e">
        <f t="shared" si="358"/>
        <v>#DIV/0!</v>
      </c>
      <c r="JP197" s="327" t="e">
        <f t="shared" si="358"/>
        <v>#DIV/0!</v>
      </c>
      <c r="JQ197" s="327" t="e">
        <f t="shared" si="358"/>
        <v>#DIV/0!</v>
      </c>
      <c r="JR197" s="327" t="e">
        <f t="shared" si="358"/>
        <v>#DIV/0!</v>
      </c>
      <c r="JS197" s="327" t="e">
        <f t="shared" si="358"/>
        <v>#DIV/0!</v>
      </c>
      <c r="JT197" s="327" t="e">
        <f t="shared" si="358"/>
        <v>#DIV/0!</v>
      </c>
      <c r="JU197" s="327" t="e">
        <f t="shared" si="358"/>
        <v>#DIV/0!</v>
      </c>
      <c r="JV197" s="327" t="e">
        <f t="shared" si="358"/>
        <v>#DIV/0!</v>
      </c>
      <c r="JW197" s="327" t="e">
        <f t="shared" si="358"/>
        <v>#DIV/0!</v>
      </c>
      <c r="JX197" s="327" t="e">
        <f t="shared" si="358"/>
        <v>#DIV/0!</v>
      </c>
      <c r="JY197" s="327" t="e">
        <f t="shared" si="358"/>
        <v>#DIV/0!</v>
      </c>
      <c r="JZ197" s="327" t="e">
        <f t="shared" si="358"/>
        <v>#DIV/0!</v>
      </c>
      <c r="KA197" s="327" t="e">
        <f t="shared" si="358"/>
        <v>#DIV/0!</v>
      </c>
      <c r="KB197" s="327" t="e">
        <f t="shared" si="358"/>
        <v>#DIV/0!</v>
      </c>
      <c r="KC197" s="327" t="e">
        <f t="shared" si="358"/>
        <v>#DIV/0!</v>
      </c>
      <c r="KD197" s="327" t="e">
        <f t="shared" si="358"/>
        <v>#DIV/0!</v>
      </c>
      <c r="KE197" s="327" t="e">
        <f t="shared" si="358"/>
        <v>#DIV/0!</v>
      </c>
      <c r="KF197" s="327" t="e">
        <f t="shared" si="358"/>
        <v>#DIV/0!</v>
      </c>
      <c r="KG197" s="327" t="e">
        <f t="shared" si="358"/>
        <v>#DIV/0!</v>
      </c>
      <c r="KH197" s="327" t="e">
        <f t="shared" si="358"/>
        <v>#DIV/0!</v>
      </c>
      <c r="KI197" s="327" t="e">
        <f t="shared" si="358"/>
        <v>#DIV/0!</v>
      </c>
      <c r="KJ197" s="327" t="e">
        <f t="shared" si="358"/>
        <v>#DIV/0!</v>
      </c>
      <c r="KK197" s="327" t="e">
        <f t="shared" si="358"/>
        <v>#DIV/0!</v>
      </c>
      <c r="KL197" s="327" t="e">
        <f t="shared" si="358"/>
        <v>#DIV/0!</v>
      </c>
      <c r="KM197" s="327" t="e">
        <f t="shared" si="358"/>
        <v>#DIV/0!</v>
      </c>
      <c r="KN197" s="327" t="e">
        <f t="shared" si="358"/>
        <v>#DIV/0!</v>
      </c>
      <c r="KO197" s="327" t="e">
        <f t="shared" si="358"/>
        <v>#DIV/0!</v>
      </c>
      <c r="KP197" s="327" t="e">
        <f t="shared" si="358"/>
        <v>#DIV/0!</v>
      </c>
      <c r="KQ197" s="327" t="e">
        <f t="shared" si="358"/>
        <v>#DIV/0!</v>
      </c>
      <c r="KR197" s="327" t="e">
        <f t="shared" si="358"/>
        <v>#DIV/0!</v>
      </c>
      <c r="KS197" s="327" t="e">
        <f t="shared" si="358"/>
        <v>#DIV/0!</v>
      </c>
      <c r="KT197" s="327" t="e">
        <f t="shared" si="358"/>
        <v>#DIV/0!</v>
      </c>
      <c r="KU197" s="327" t="e">
        <f t="shared" si="358"/>
        <v>#DIV/0!</v>
      </c>
      <c r="KV197" s="327" t="e">
        <f t="shared" si="358"/>
        <v>#DIV/0!</v>
      </c>
      <c r="KW197" s="327" t="e">
        <f t="shared" si="358"/>
        <v>#DIV/0!</v>
      </c>
      <c r="KX197" s="327" t="e">
        <f t="shared" si="358"/>
        <v>#DIV/0!</v>
      </c>
      <c r="KY197" s="327" t="e">
        <f t="shared" si="358"/>
        <v>#DIV/0!</v>
      </c>
      <c r="KZ197" s="327" t="e">
        <f t="shared" si="358"/>
        <v>#DIV/0!</v>
      </c>
      <c r="LA197" s="327" t="e">
        <f t="shared" si="358"/>
        <v>#DIV/0!</v>
      </c>
      <c r="LB197" s="327" t="e">
        <f t="shared" si="358"/>
        <v>#DIV/0!</v>
      </c>
      <c r="LC197" s="327" t="e">
        <f t="shared" si="358"/>
        <v>#DIV/0!</v>
      </c>
      <c r="LD197" s="327" t="e">
        <f t="shared" si="358"/>
        <v>#DIV/0!</v>
      </c>
      <c r="LE197" s="327" t="e">
        <f t="shared" si="358"/>
        <v>#DIV/0!</v>
      </c>
      <c r="LF197" s="327" t="e">
        <f t="shared" si="358"/>
        <v>#DIV/0!</v>
      </c>
      <c r="LG197" s="327" t="e">
        <f t="shared" si="358"/>
        <v>#DIV/0!</v>
      </c>
      <c r="LH197" s="327" t="e">
        <f t="shared" si="358"/>
        <v>#DIV/0!</v>
      </c>
      <c r="LI197" s="327" t="e">
        <f t="shared" si="358"/>
        <v>#DIV/0!</v>
      </c>
      <c r="LJ197" s="327" t="e">
        <f t="shared" si="358"/>
        <v>#DIV/0!</v>
      </c>
      <c r="LK197" s="327" t="e">
        <f t="shared" si="358"/>
        <v>#DIV/0!</v>
      </c>
      <c r="LL197" s="327" t="e">
        <f t="shared" ref="LL197:NW197" si="359">LL192+(4*LL194)</f>
        <v>#DIV/0!</v>
      </c>
      <c r="LM197" s="327" t="e">
        <f t="shared" si="359"/>
        <v>#DIV/0!</v>
      </c>
      <c r="LN197" s="327" t="e">
        <f t="shared" si="359"/>
        <v>#DIV/0!</v>
      </c>
      <c r="LO197" s="327" t="e">
        <f t="shared" si="359"/>
        <v>#DIV/0!</v>
      </c>
      <c r="LP197" s="327" t="e">
        <f t="shared" si="359"/>
        <v>#DIV/0!</v>
      </c>
      <c r="LQ197" s="327" t="e">
        <f t="shared" si="359"/>
        <v>#DIV/0!</v>
      </c>
      <c r="LR197" s="327" t="e">
        <f t="shared" si="359"/>
        <v>#DIV/0!</v>
      </c>
      <c r="LS197" s="327" t="e">
        <f t="shared" si="359"/>
        <v>#DIV/0!</v>
      </c>
      <c r="LT197" s="327" t="e">
        <f t="shared" si="359"/>
        <v>#DIV/0!</v>
      </c>
      <c r="LU197" s="327" t="e">
        <f t="shared" si="359"/>
        <v>#DIV/0!</v>
      </c>
      <c r="LV197" s="327" t="e">
        <f t="shared" si="359"/>
        <v>#DIV/0!</v>
      </c>
      <c r="LW197" s="327" t="e">
        <f t="shared" si="359"/>
        <v>#DIV/0!</v>
      </c>
      <c r="LX197" s="327" t="e">
        <f t="shared" si="359"/>
        <v>#DIV/0!</v>
      </c>
      <c r="LY197" s="327" t="e">
        <f t="shared" si="359"/>
        <v>#DIV/0!</v>
      </c>
      <c r="LZ197" s="327" t="e">
        <f t="shared" si="359"/>
        <v>#DIV/0!</v>
      </c>
      <c r="MA197" s="327" t="e">
        <f t="shared" si="359"/>
        <v>#DIV/0!</v>
      </c>
      <c r="MB197" s="327" t="e">
        <f t="shared" si="359"/>
        <v>#DIV/0!</v>
      </c>
      <c r="MC197" s="327" t="e">
        <f t="shared" si="359"/>
        <v>#DIV/0!</v>
      </c>
      <c r="MD197" s="327" t="e">
        <f t="shared" si="359"/>
        <v>#DIV/0!</v>
      </c>
      <c r="ME197" s="327" t="e">
        <f t="shared" si="359"/>
        <v>#DIV/0!</v>
      </c>
      <c r="MF197" s="327" t="e">
        <f t="shared" si="359"/>
        <v>#DIV/0!</v>
      </c>
      <c r="MG197" s="327" t="e">
        <f t="shared" si="359"/>
        <v>#DIV/0!</v>
      </c>
      <c r="MH197" s="327" t="e">
        <f t="shared" si="359"/>
        <v>#DIV/0!</v>
      </c>
      <c r="MI197" s="327" t="e">
        <f t="shared" si="359"/>
        <v>#DIV/0!</v>
      </c>
      <c r="MJ197" s="327" t="e">
        <f t="shared" si="359"/>
        <v>#DIV/0!</v>
      </c>
      <c r="MK197" s="327" t="e">
        <f t="shared" si="359"/>
        <v>#DIV/0!</v>
      </c>
      <c r="ML197" s="327" t="e">
        <f t="shared" si="359"/>
        <v>#DIV/0!</v>
      </c>
      <c r="MM197" s="327" t="e">
        <f t="shared" si="359"/>
        <v>#DIV/0!</v>
      </c>
      <c r="MN197" s="327" t="e">
        <f t="shared" si="359"/>
        <v>#DIV/0!</v>
      </c>
      <c r="MO197" s="327" t="e">
        <f t="shared" si="359"/>
        <v>#DIV/0!</v>
      </c>
      <c r="MP197" s="327" t="e">
        <f t="shared" si="359"/>
        <v>#DIV/0!</v>
      </c>
      <c r="MQ197" s="327" t="e">
        <f t="shared" si="359"/>
        <v>#DIV/0!</v>
      </c>
      <c r="MR197" s="327" t="e">
        <f t="shared" si="359"/>
        <v>#DIV/0!</v>
      </c>
      <c r="MS197" s="327" t="e">
        <f t="shared" si="359"/>
        <v>#DIV/0!</v>
      </c>
      <c r="MT197" s="327" t="e">
        <f t="shared" si="359"/>
        <v>#DIV/0!</v>
      </c>
      <c r="MU197" s="327" t="e">
        <f t="shared" si="359"/>
        <v>#DIV/0!</v>
      </c>
      <c r="MV197" s="327" t="e">
        <f t="shared" si="359"/>
        <v>#DIV/0!</v>
      </c>
      <c r="MW197" s="327" t="e">
        <f t="shared" si="359"/>
        <v>#DIV/0!</v>
      </c>
      <c r="MX197" s="327" t="e">
        <f t="shared" si="359"/>
        <v>#DIV/0!</v>
      </c>
      <c r="MY197" s="327" t="e">
        <f t="shared" si="359"/>
        <v>#DIV/0!</v>
      </c>
      <c r="MZ197" s="327" t="e">
        <f t="shared" si="359"/>
        <v>#DIV/0!</v>
      </c>
      <c r="NA197" s="327" t="e">
        <f t="shared" si="359"/>
        <v>#DIV/0!</v>
      </c>
      <c r="NB197" s="327" t="e">
        <f t="shared" si="359"/>
        <v>#DIV/0!</v>
      </c>
      <c r="NC197" s="327" t="e">
        <f t="shared" si="359"/>
        <v>#DIV/0!</v>
      </c>
      <c r="ND197" s="327" t="e">
        <f t="shared" si="359"/>
        <v>#DIV/0!</v>
      </c>
      <c r="NE197" s="327" t="e">
        <f t="shared" si="359"/>
        <v>#DIV/0!</v>
      </c>
      <c r="NF197" s="327" t="e">
        <f t="shared" si="359"/>
        <v>#DIV/0!</v>
      </c>
      <c r="NG197" s="327" t="e">
        <f t="shared" si="359"/>
        <v>#DIV/0!</v>
      </c>
      <c r="NH197" s="327" t="e">
        <f t="shared" si="359"/>
        <v>#DIV/0!</v>
      </c>
      <c r="NI197" s="327" t="e">
        <f t="shared" si="359"/>
        <v>#DIV/0!</v>
      </c>
      <c r="NJ197" s="327" t="e">
        <f t="shared" si="359"/>
        <v>#DIV/0!</v>
      </c>
      <c r="NK197" s="327" t="e">
        <f t="shared" si="359"/>
        <v>#DIV/0!</v>
      </c>
      <c r="NL197" s="327" t="e">
        <f t="shared" si="359"/>
        <v>#DIV/0!</v>
      </c>
      <c r="NM197" s="327" t="e">
        <f t="shared" si="359"/>
        <v>#DIV/0!</v>
      </c>
      <c r="NN197" s="327" t="e">
        <f t="shared" si="359"/>
        <v>#DIV/0!</v>
      </c>
      <c r="NO197" s="327" t="e">
        <f t="shared" si="359"/>
        <v>#DIV/0!</v>
      </c>
      <c r="NP197" s="327" t="e">
        <f t="shared" si="359"/>
        <v>#DIV/0!</v>
      </c>
      <c r="NQ197" s="327" t="e">
        <f t="shared" si="359"/>
        <v>#DIV/0!</v>
      </c>
      <c r="NR197" s="327" t="e">
        <f t="shared" si="359"/>
        <v>#DIV/0!</v>
      </c>
      <c r="NS197" s="327" t="e">
        <f t="shared" si="359"/>
        <v>#DIV/0!</v>
      </c>
      <c r="NT197" s="327" t="e">
        <f t="shared" si="359"/>
        <v>#DIV/0!</v>
      </c>
      <c r="NU197" s="327" t="e">
        <f t="shared" si="359"/>
        <v>#DIV/0!</v>
      </c>
      <c r="NV197" s="327" t="e">
        <f t="shared" si="359"/>
        <v>#DIV/0!</v>
      </c>
      <c r="NW197" s="327" t="e">
        <f t="shared" si="359"/>
        <v>#DIV/0!</v>
      </c>
      <c r="NX197" s="327" t="e">
        <f t="shared" ref="NX197:QI197" si="360">NX192+(4*NX194)</f>
        <v>#DIV/0!</v>
      </c>
      <c r="NY197" s="327" t="e">
        <f t="shared" si="360"/>
        <v>#DIV/0!</v>
      </c>
      <c r="NZ197" s="327" t="e">
        <f t="shared" si="360"/>
        <v>#DIV/0!</v>
      </c>
      <c r="OA197" s="327" t="e">
        <f t="shared" si="360"/>
        <v>#DIV/0!</v>
      </c>
      <c r="OB197" s="327" t="e">
        <f t="shared" si="360"/>
        <v>#DIV/0!</v>
      </c>
      <c r="OC197" s="327" t="e">
        <f t="shared" si="360"/>
        <v>#DIV/0!</v>
      </c>
      <c r="OD197" s="327" t="e">
        <f t="shared" si="360"/>
        <v>#DIV/0!</v>
      </c>
      <c r="OE197" s="327" t="e">
        <f t="shared" si="360"/>
        <v>#DIV/0!</v>
      </c>
      <c r="OF197" s="327" t="e">
        <f t="shared" si="360"/>
        <v>#DIV/0!</v>
      </c>
      <c r="OG197" s="327" t="e">
        <f t="shared" si="360"/>
        <v>#DIV/0!</v>
      </c>
      <c r="OH197" s="327" t="e">
        <f t="shared" si="360"/>
        <v>#DIV/0!</v>
      </c>
      <c r="OI197" s="327" t="e">
        <f t="shared" si="360"/>
        <v>#DIV/0!</v>
      </c>
      <c r="OJ197" s="327" t="e">
        <f t="shared" si="360"/>
        <v>#DIV/0!</v>
      </c>
      <c r="OK197" s="327" t="e">
        <f t="shared" si="360"/>
        <v>#DIV/0!</v>
      </c>
      <c r="OL197" s="327" t="e">
        <f t="shared" si="360"/>
        <v>#DIV/0!</v>
      </c>
      <c r="OM197" s="327" t="e">
        <f t="shared" si="360"/>
        <v>#DIV/0!</v>
      </c>
      <c r="ON197" s="327" t="e">
        <f t="shared" si="360"/>
        <v>#DIV/0!</v>
      </c>
      <c r="OO197" s="327" t="e">
        <f t="shared" si="360"/>
        <v>#DIV/0!</v>
      </c>
      <c r="OP197" s="327" t="e">
        <f t="shared" si="360"/>
        <v>#DIV/0!</v>
      </c>
      <c r="OQ197" s="327" t="e">
        <f t="shared" si="360"/>
        <v>#DIV/0!</v>
      </c>
      <c r="OR197" s="327" t="e">
        <f t="shared" si="360"/>
        <v>#DIV/0!</v>
      </c>
      <c r="OS197" s="327" t="e">
        <f t="shared" si="360"/>
        <v>#DIV/0!</v>
      </c>
      <c r="OT197" s="327" t="e">
        <f t="shared" si="360"/>
        <v>#DIV/0!</v>
      </c>
      <c r="OU197" s="327" t="e">
        <f t="shared" si="360"/>
        <v>#DIV/0!</v>
      </c>
      <c r="OV197" s="327" t="e">
        <f t="shared" si="360"/>
        <v>#DIV/0!</v>
      </c>
      <c r="OW197" s="327" t="e">
        <f t="shared" si="360"/>
        <v>#DIV/0!</v>
      </c>
      <c r="OX197" s="327" t="e">
        <f t="shared" si="360"/>
        <v>#DIV/0!</v>
      </c>
      <c r="OY197" s="327" t="e">
        <f t="shared" si="360"/>
        <v>#DIV/0!</v>
      </c>
      <c r="OZ197" s="327" t="e">
        <f t="shared" si="360"/>
        <v>#DIV/0!</v>
      </c>
      <c r="PA197" s="327" t="e">
        <f t="shared" si="360"/>
        <v>#DIV/0!</v>
      </c>
      <c r="PB197" s="327" t="e">
        <f t="shared" si="360"/>
        <v>#DIV/0!</v>
      </c>
      <c r="PC197" s="327" t="e">
        <f t="shared" si="360"/>
        <v>#DIV/0!</v>
      </c>
      <c r="PD197" s="327" t="e">
        <f t="shared" si="360"/>
        <v>#DIV/0!</v>
      </c>
      <c r="PE197" s="327" t="e">
        <f t="shared" si="360"/>
        <v>#DIV/0!</v>
      </c>
      <c r="PF197" s="327" t="e">
        <f t="shared" si="360"/>
        <v>#DIV/0!</v>
      </c>
      <c r="PG197" s="327" t="e">
        <f t="shared" si="360"/>
        <v>#DIV/0!</v>
      </c>
      <c r="PH197" s="327" t="e">
        <f t="shared" si="360"/>
        <v>#DIV/0!</v>
      </c>
      <c r="PI197" s="327" t="e">
        <f t="shared" si="360"/>
        <v>#DIV/0!</v>
      </c>
      <c r="PJ197" s="327" t="e">
        <f t="shared" si="360"/>
        <v>#DIV/0!</v>
      </c>
      <c r="PK197" s="327" t="e">
        <f t="shared" si="360"/>
        <v>#DIV/0!</v>
      </c>
      <c r="PL197" s="327" t="e">
        <f t="shared" si="360"/>
        <v>#DIV/0!</v>
      </c>
      <c r="PM197" s="327" t="e">
        <f t="shared" si="360"/>
        <v>#DIV/0!</v>
      </c>
      <c r="PN197" s="327" t="e">
        <f t="shared" si="360"/>
        <v>#DIV/0!</v>
      </c>
      <c r="PO197" s="327" t="e">
        <f t="shared" si="360"/>
        <v>#DIV/0!</v>
      </c>
      <c r="PP197" s="327" t="e">
        <f t="shared" si="360"/>
        <v>#DIV/0!</v>
      </c>
      <c r="PQ197" s="327" t="e">
        <f t="shared" si="360"/>
        <v>#DIV/0!</v>
      </c>
      <c r="PR197" s="327" t="e">
        <f t="shared" si="360"/>
        <v>#DIV/0!</v>
      </c>
      <c r="PS197" s="327" t="e">
        <f t="shared" si="360"/>
        <v>#DIV/0!</v>
      </c>
      <c r="PT197" s="327" t="e">
        <f t="shared" si="360"/>
        <v>#DIV/0!</v>
      </c>
      <c r="PU197" s="327" t="e">
        <f t="shared" si="360"/>
        <v>#DIV/0!</v>
      </c>
      <c r="PV197" s="327" t="e">
        <f t="shared" si="360"/>
        <v>#DIV/0!</v>
      </c>
      <c r="PW197" s="327" t="e">
        <f t="shared" si="360"/>
        <v>#DIV/0!</v>
      </c>
      <c r="PX197" s="327" t="e">
        <f t="shared" si="360"/>
        <v>#DIV/0!</v>
      </c>
      <c r="PY197" s="327" t="e">
        <f t="shared" si="360"/>
        <v>#DIV/0!</v>
      </c>
      <c r="PZ197" s="327" t="e">
        <f t="shared" si="360"/>
        <v>#DIV/0!</v>
      </c>
      <c r="QA197" s="327" t="e">
        <f t="shared" si="360"/>
        <v>#DIV/0!</v>
      </c>
      <c r="QB197" s="327" t="e">
        <f t="shared" si="360"/>
        <v>#DIV/0!</v>
      </c>
      <c r="QC197" s="327" t="e">
        <f t="shared" si="360"/>
        <v>#DIV/0!</v>
      </c>
      <c r="QD197" s="327" t="e">
        <f t="shared" si="360"/>
        <v>#DIV/0!</v>
      </c>
      <c r="QE197" s="327" t="e">
        <f t="shared" si="360"/>
        <v>#DIV/0!</v>
      </c>
      <c r="QF197" s="327" t="e">
        <f t="shared" si="360"/>
        <v>#DIV/0!</v>
      </c>
      <c r="QG197" s="327" t="e">
        <f t="shared" si="360"/>
        <v>#DIV/0!</v>
      </c>
      <c r="QH197" s="327" t="e">
        <f t="shared" si="360"/>
        <v>#DIV/0!</v>
      </c>
      <c r="QI197" s="327" t="e">
        <f t="shared" si="360"/>
        <v>#DIV/0!</v>
      </c>
      <c r="QJ197" s="327" t="e">
        <f t="shared" ref="QJ197:SH197" si="361">QJ192+(4*QJ194)</f>
        <v>#DIV/0!</v>
      </c>
      <c r="QK197" s="327" t="e">
        <f t="shared" si="361"/>
        <v>#DIV/0!</v>
      </c>
      <c r="QL197" s="327" t="e">
        <f t="shared" si="361"/>
        <v>#DIV/0!</v>
      </c>
      <c r="QM197" s="327" t="e">
        <f t="shared" si="361"/>
        <v>#DIV/0!</v>
      </c>
      <c r="QN197" s="327" t="e">
        <f t="shared" si="361"/>
        <v>#DIV/0!</v>
      </c>
      <c r="QO197" s="327" t="e">
        <f t="shared" si="361"/>
        <v>#DIV/0!</v>
      </c>
      <c r="QP197" s="327" t="e">
        <f t="shared" si="361"/>
        <v>#DIV/0!</v>
      </c>
      <c r="QQ197" s="327" t="e">
        <f t="shared" si="361"/>
        <v>#DIV/0!</v>
      </c>
      <c r="QR197" s="327" t="e">
        <f t="shared" si="361"/>
        <v>#DIV/0!</v>
      </c>
      <c r="QS197" s="327" t="e">
        <f t="shared" si="361"/>
        <v>#DIV/0!</v>
      </c>
      <c r="QT197" s="327" t="e">
        <f t="shared" si="361"/>
        <v>#DIV/0!</v>
      </c>
      <c r="QU197" s="327" t="e">
        <f t="shared" si="361"/>
        <v>#DIV/0!</v>
      </c>
      <c r="QV197" s="327" t="e">
        <f t="shared" si="361"/>
        <v>#DIV/0!</v>
      </c>
      <c r="QW197" s="327" t="e">
        <f t="shared" si="361"/>
        <v>#DIV/0!</v>
      </c>
      <c r="QX197" s="327" t="e">
        <f t="shared" si="361"/>
        <v>#DIV/0!</v>
      </c>
      <c r="QY197" s="327" t="e">
        <f t="shared" si="361"/>
        <v>#DIV/0!</v>
      </c>
      <c r="QZ197" s="327" t="e">
        <f t="shared" si="361"/>
        <v>#DIV/0!</v>
      </c>
      <c r="RA197" s="327" t="e">
        <f t="shared" si="361"/>
        <v>#DIV/0!</v>
      </c>
      <c r="RB197" s="327" t="e">
        <f t="shared" si="361"/>
        <v>#DIV/0!</v>
      </c>
      <c r="RC197" s="327" t="e">
        <f t="shared" si="361"/>
        <v>#DIV/0!</v>
      </c>
      <c r="RD197" s="327" t="e">
        <f t="shared" si="361"/>
        <v>#DIV/0!</v>
      </c>
      <c r="RE197" s="327" t="e">
        <f t="shared" si="361"/>
        <v>#DIV/0!</v>
      </c>
      <c r="RF197" s="327" t="e">
        <f t="shared" si="361"/>
        <v>#DIV/0!</v>
      </c>
      <c r="RG197" s="327" t="e">
        <f t="shared" si="361"/>
        <v>#DIV/0!</v>
      </c>
      <c r="RH197" s="327" t="e">
        <f t="shared" si="361"/>
        <v>#DIV/0!</v>
      </c>
      <c r="RI197" s="327" t="e">
        <f t="shared" si="361"/>
        <v>#DIV/0!</v>
      </c>
      <c r="RJ197" s="327" t="e">
        <f t="shared" si="361"/>
        <v>#DIV/0!</v>
      </c>
      <c r="RK197" s="327" t="e">
        <f t="shared" si="361"/>
        <v>#DIV/0!</v>
      </c>
      <c r="RL197" s="327" t="e">
        <f t="shared" si="361"/>
        <v>#DIV/0!</v>
      </c>
      <c r="RM197" s="327" t="e">
        <f t="shared" si="361"/>
        <v>#DIV/0!</v>
      </c>
      <c r="RN197" s="327" t="e">
        <f t="shared" si="361"/>
        <v>#DIV/0!</v>
      </c>
      <c r="RO197" s="327" t="e">
        <f t="shared" si="361"/>
        <v>#DIV/0!</v>
      </c>
      <c r="RP197" s="327" t="e">
        <f t="shared" si="361"/>
        <v>#DIV/0!</v>
      </c>
      <c r="RQ197" s="327" t="e">
        <f t="shared" si="361"/>
        <v>#DIV/0!</v>
      </c>
      <c r="RR197" s="327" t="e">
        <f t="shared" si="361"/>
        <v>#DIV/0!</v>
      </c>
      <c r="RS197" s="327" t="e">
        <f t="shared" si="361"/>
        <v>#DIV/0!</v>
      </c>
      <c r="RT197" s="327" t="e">
        <f t="shared" si="361"/>
        <v>#DIV/0!</v>
      </c>
      <c r="RU197" s="327" t="e">
        <f t="shared" si="361"/>
        <v>#DIV/0!</v>
      </c>
      <c r="RV197" s="327" t="e">
        <f t="shared" si="361"/>
        <v>#DIV/0!</v>
      </c>
      <c r="RW197" s="327" t="e">
        <f t="shared" si="361"/>
        <v>#DIV/0!</v>
      </c>
      <c r="RX197" s="327" t="e">
        <f t="shared" si="361"/>
        <v>#DIV/0!</v>
      </c>
      <c r="RY197" s="327" t="e">
        <f t="shared" si="361"/>
        <v>#DIV/0!</v>
      </c>
      <c r="RZ197" s="327" t="e">
        <f t="shared" si="361"/>
        <v>#DIV/0!</v>
      </c>
      <c r="SA197" s="327" t="e">
        <f t="shared" si="361"/>
        <v>#DIV/0!</v>
      </c>
      <c r="SB197" s="327" t="e">
        <f t="shared" si="361"/>
        <v>#DIV/0!</v>
      </c>
      <c r="SC197" s="327" t="e">
        <f t="shared" si="361"/>
        <v>#DIV/0!</v>
      </c>
      <c r="SD197" s="327" t="e">
        <f t="shared" si="361"/>
        <v>#DIV/0!</v>
      </c>
      <c r="SE197" s="327" t="e">
        <f t="shared" si="361"/>
        <v>#DIV/0!</v>
      </c>
      <c r="SF197" s="327" t="e">
        <f t="shared" si="361"/>
        <v>#DIV/0!</v>
      </c>
      <c r="SG197" s="327" t="e">
        <f t="shared" si="361"/>
        <v>#DIV/0!</v>
      </c>
      <c r="SH197" s="327" t="e">
        <f t="shared" si="361"/>
        <v>#DIV/0!</v>
      </c>
      <c r="SM197">
        <f>'GRR Data'!A193</f>
        <v>0</v>
      </c>
    </row>
    <row r="198" spans="1:507">
      <c r="A198" s="3" t="s">
        <v>412</v>
      </c>
      <c r="B198" s="326" t="s">
        <v>413</v>
      </c>
      <c r="C198" s="327">
        <f>C192-(4*C194)</f>
        <v>683.06734126041113</v>
      </c>
      <c r="D198" s="327">
        <f t="shared" ref="D198:BO198" si="362">D192-(4*D194)</f>
        <v>5.7124832757690411E-2</v>
      </c>
      <c r="E198" s="327">
        <f t="shared" si="362"/>
        <v>9.2765215984848437E-2</v>
      </c>
      <c r="F198" s="327">
        <f t="shared" si="362"/>
        <v>7.598970072823702E-2</v>
      </c>
      <c r="G198" s="327">
        <f t="shared" si="362"/>
        <v>6.9632224361080755E-2</v>
      </c>
      <c r="H198" s="327">
        <f t="shared" si="362"/>
        <v>8.3747031252417725E-3</v>
      </c>
      <c r="I198" s="327">
        <f t="shared" si="362"/>
        <v>-1.0341714742469199E-3</v>
      </c>
      <c r="J198" s="327">
        <f t="shared" si="362"/>
        <v>2.4835919356352806E-2</v>
      </c>
      <c r="K198" s="327">
        <f t="shared" si="362"/>
        <v>5.7011622101804299E-2</v>
      </c>
      <c r="L198" s="327">
        <f t="shared" si="362"/>
        <v>5.4401068419582921E-2</v>
      </c>
      <c r="M198" s="327">
        <f t="shared" si="362"/>
        <v>4.2522000729713738E-2</v>
      </c>
      <c r="N198" s="327">
        <f t="shared" si="362"/>
        <v>3.9646941466523339E-3</v>
      </c>
      <c r="O198" s="327">
        <f t="shared" si="362"/>
        <v>1.5555196441925517E-3</v>
      </c>
      <c r="P198" s="327">
        <f t="shared" si="362"/>
        <v>4.1210574512106121E-2</v>
      </c>
      <c r="Q198" s="327">
        <f t="shared" si="362"/>
        <v>3.5625584990287729E-2</v>
      </c>
      <c r="R198" s="327">
        <f t="shared" si="362"/>
        <v>6.8829595516447656E-2</v>
      </c>
      <c r="S198" s="327">
        <f t="shared" si="362"/>
        <v>4.7803551614871931E-2</v>
      </c>
      <c r="T198" s="327">
        <f t="shared" si="362"/>
        <v>0.11134809602685007</v>
      </c>
      <c r="U198" s="327">
        <f t="shared" si="362"/>
        <v>0.10746999047880895</v>
      </c>
      <c r="V198" s="327">
        <f t="shared" si="362"/>
        <v>7.8668097743250551E-2</v>
      </c>
      <c r="W198" s="327">
        <f t="shared" si="362"/>
        <v>-3.364944516984289E-2</v>
      </c>
      <c r="X198" s="327">
        <f t="shared" si="362"/>
        <v>1.4728948497218008E-2</v>
      </c>
      <c r="Y198" s="327">
        <f t="shared" si="362"/>
        <v>1.7178069121388376E-2</v>
      </c>
      <c r="Z198" s="327">
        <f t="shared" si="362"/>
        <v>2.8098320559433315E-2</v>
      </c>
      <c r="AA198" s="327">
        <f t="shared" si="362"/>
        <v>5.7395110347784509E-2</v>
      </c>
      <c r="AB198" s="327">
        <f t="shared" si="362"/>
        <v>5.0008519426010783E-2</v>
      </c>
      <c r="AC198" s="327">
        <f t="shared" si="362"/>
        <v>-2.4302769033653693E-2</v>
      </c>
      <c r="AD198" s="327">
        <f t="shared" si="362"/>
        <v>5.3165095101618834E-2</v>
      </c>
      <c r="AE198" s="327">
        <f t="shared" si="362"/>
        <v>4.6207323194906447E-4</v>
      </c>
      <c r="AF198" s="327">
        <f t="shared" si="362"/>
        <v>5.5355117426282976E-2</v>
      </c>
      <c r="AG198" s="327">
        <f t="shared" si="362"/>
        <v>6.8052986791955733E-2</v>
      </c>
      <c r="AH198" s="327">
        <f t="shared" si="362"/>
        <v>5.8868367817561759E-2</v>
      </c>
      <c r="AI198" s="327">
        <f t="shared" si="362"/>
        <v>-4.555860788686833E-4</v>
      </c>
      <c r="AJ198" s="327">
        <f t="shared" si="362"/>
        <v>3.4460691436976235E-2</v>
      </c>
      <c r="AK198" s="327">
        <f t="shared" si="362"/>
        <v>-3.3313240473999334E-2</v>
      </c>
      <c r="AL198" s="327">
        <f t="shared" si="362"/>
        <v>3.0524863814728617E-2</v>
      </c>
      <c r="AM198" s="327">
        <f t="shared" si="362"/>
        <v>4.249100735307193E-2</v>
      </c>
      <c r="AN198" s="327">
        <f t="shared" si="362"/>
        <v>274.41433609649937</v>
      </c>
      <c r="AO198" s="327">
        <f t="shared" si="362"/>
        <v>274.42522785935392</v>
      </c>
      <c r="AP198" s="327">
        <f t="shared" si="362"/>
        <v>274.43060945555271</v>
      </c>
      <c r="AQ198" s="327">
        <f t="shared" si="362"/>
        <v>189.88436194334346</v>
      </c>
      <c r="AR198" s="327">
        <f t="shared" si="362"/>
        <v>189.87569650864927</v>
      </c>
      <c r="AS198" s="327">
        <f t="shared" si="362"/>
        <v>189.88743558564983</v>
      </c>
      <c r="AT198" s="327">
        <f t="shared" si="362"/>
        <v>0.19980479474348978</v>
      </c>
      <c r="AU198" s="327">
        <f t="shared" si="362"/>
        <v>-0.2954594990272324</v>
      </c>
      <c r="AV198" s="327">
        <f t="shared" si="362"/>
        <v>-0.15950224326616544</v>
      </c>
      <c r="AW198" s="327">
        <f t="shared" si="362"/>
        <v>-8.1116777968298956E-2</v>
      </c>
      <c r="AX198" s="327">
        <f t="shared" si="362"/>
        <v>-0.10147669616284108</v>
      </c>
      <c r="AY198" s="327">
        <f t="shared" si="362"/>
        <v>-0.25450997057010499</v>
      </c>
      <c r="AZ198" s="327">
        <f t="shared" si="362"/>
        <v>-0.13330741059388077</v>
      </c>
      <c r="BA198" s="327">
        <f t="shared" si="362"/>
        <v>5.5857462074549558E-2</v>
      </c>
      <c r="BB198" s="327">
        <f t="shared" si="362"/>
        <v>0.11920629262331228</v>
      </c>
      <c r="BC198" s="327">
        <f t="shared" si="362"/>
        <v>2.4622391322935144E-3</v>
      </c>
      <c r="BD198" s="327">
        <f t="shared" si="362"/>
        <v>-0.17723106830562868</v>
      </c>
      <c r="BE198" s="327">
        <f t="shared" si="362"/>
        <v>-0.29602375705126494</v>
      </c>
      <c r="BF198" s="327">
        <f t="shared" si="362"/>
        <v>-0.25596946600340603</v>
      </c>
      <c r="BG198" s="327">
        <f t="shared" si="362"/>
        <v>-0.18798501175341392</v>
      </c>
      <c r="BH198" s="327">
        <f t="shared" si="362"/>
        <v>-0.17243097942562835</v>
      </c>
      <c r="BI198" s="327">
        <f t="shared" si="362"/>
        <v>-0.31730833305499029</v>
      </c>
      <c r="BJ198" s="327">
        <f t="shared" si="362"/>
        <v>0.16928750508484258</v>
      </c>
      <c r="BK198" s="327">
        <f t="shared" si="362"/>
        <v>-0.23289208009429288</v>
      </c>
      <c r="BL198" s="327">
        <f t="shared" si="362"/>
        <v>6.6905623196747172E-2</v>
      </c>
      <c r="BM198" s="327">
        <f t="shared" si="362"/>
        <v>-0.18625831671736026</v>
      </c>
      <c r="BN198" s="327">
        <f t="shared" si="362"/>
        <v>-0.22273110436879395</v>
      </c>
      <c r="BO198" s="327">
        <f t="shared" si="362"/>
        <v>-0.19956390368312615</v>
      </c>
      <c r="BP198" s="327">
        <f t="shared" ref="BP198:EA198" si="363">BP192-(4*BP194)</f>
        <v>-0.189108631531333</v>
      </c>
      <c r="BQ198" s="327">
        <f t="shared" si="363"/>
        <v>-8.8999574180605723E-2</v>
      </c>
      <c r="BR198" s="327">
        <f t="shared" si="363"/>
        <v>-0.13356054246497126</v>
      </c>
      <c r="BS198" s="327">
        <f t="shared" si="363"/>
        <v>-0.1667868554188951</v>
      </c>
      <c r="BT198" s="327">
        <f t="shared" si="363"/>
        <v>-6.1727024229796743E-2</v>
      </c>
      <c r="BU198" s="327">
        <f t="shared" si="363"/>
        <v>-5.859720603700095E-2</v>
      </c>
      <c r="BV198" s="327">
        <f t="shared" si="363"/>
        <v>-7.7592737072181922E-2</v>
      </c>
      <c r="BW198" s="327">
        <f t="shared" si="363"/>
        <v>-4.8798625486023137E-2</v>
      </c>
      <c r="BX198" s="327">
        <f t="shared" si="363"/>
        <v>-6.0061338151662924E-3</v>
      </c>
      <c r="BY198" s="327">
        <f t="shared" si="363"/>
        <v>-1.4032374956808313E-3</v>
      </c>
      <c r="BZ198" s="327">
        <f t="shared" si="363"/>
        <v>-1.0366585965743136E-4</v>
      </c>
      <c r="CA198" s="327">
        <f t="shared" si="363"/>
        <v>-1.6416041662567465E-2</v>
      </c>
      <c r="CB198" s="327">
        <f t="shared" si="363"/>
        <v>-1.7462433863582455E-2</v>
      </c>
      <c r="CC198" s="327">
        <f t="shared" si="363"/>
        <v>-5.5901648710700996E-2</v>
      </c>
      <c r="CD198" s="327">
        <f t="shared" si="363"/>
        <v>7.3507455062745142E-3</v>
      </c>
      <c r="CE198" s="327">
        <f t="shared" si="363"/>
        <v>7.93512109159204E-2</v>
      </c>
      <c r="CF198" s="327">
        <f t="shared" si="363"/>
        <v>6.9651629926291161E-2</v>
      </c>
      <c r="CG198" s="327">
        <f t="shared" si="363"/>
        <v>-6.9181081206469069E-2</v>
      </c>
      <c r="CH198" s="327">
        <f t="shared" si="363"/>
        <v>4.2662220239247761E-2</v>
      </c>
      <c r="CI198" s="327">
        <f t="shared" si="363"/>
        <v>4.0062239925277209E-2</v>
      </c>
      <c r="CJ198" s="327">
        <f t="shared" si="363"/>
        <v>0.24828838668598227</v>
      </c>
      <c r="CK198" s="327">
        <f t="shared" si="363"/>
        <v>0.31468231538221952</v>
      </c>
      <c r="CL198" s="327">
        <f t="shared" si="363"/>
        <v>0.32550082828337679</v>
      </c>
      <c r="CM198" s="327">
        <f t="shared" si="363"/>
        <v>0.33316279640533414</v>
      </c>
      <c r="CN198" s="327">
        <f t="shared" si="363"/>
        <v>-0.10883940129107045</v>
      </c>
      <c r="CO198" s="327">
        <f t="shared" si="363"/>
        <v>-4.4157603929175795E-2</v>
      </c>
      <c r="CP198" s="327">
        <f t="shared" si="363"/>
        <v>-4.4739460865774683E-2</v>
      </c>
      <c r="CQ198" s="327">
        <f t="shared" si="363"/>
        <v>-0.34745995792134426</v>
      </c>
      <c r="CR198" s="327">
        <f t="shared" si="363"/>
        <v>-0.32667302893440808</v>
      </c>
      <c r="CS198" s="327">
        <f t="shared" si="363"/>
        <v>-0.1040075218794192</v>
      </c>
      <c r="CT198" s="327">
        <f t="shared" si="363"/>
        <v>-0.16996031798474748</v>
      </c>
      <c r="CU198" s="327">
        <f t="shared" si="363"/>
        <v>-0.33214391254274633</v>
      </c>
      <c r="CV198" s="327">
        <f t="shared" si="363"/>
        <v>-0.33674588127476113</v>
      </c>
      <c r="CW198" s="327">
        <f t="shared" si="363"/>
        <v>-0.15062775183518151</v>
      </c>
      <c r="CX198" s="327">
        <f t="shared" si="363"/>
        <v>-0.22533975642659987</v>
      </c>
      <c r="CY198" s="327">
        <f t="shared" si="363"/>
        <v>-0.11703954758045712</v>
      </c>
      <c r="CZ198" s="327">
        <f t="shared" si="363"/>
        <v>-7.4829633237651585E-2</v>
      </c>
      <c r="DA198" s="327">
        <f t="shared" si="363"/>
        <v>-1.2923392456687596E-2</v>
      </c>
      <c r="DB198" s="327">
        <f t="shared" si="363"/>
        <v>-0.11656954929984839</v>
      </c>
      <c r="DC198" s="327">
        <f t="shared" si="363"/>
        <v>-3.3781292760752243E-2</v>
      </c>
      <c r="DD198" s="327">
        <f t="shared" si="363"/>
        <v>-7.1966555225358331E-2</v>
      </c>
      <c r="DE198" s="327">
        <f t="shared" si="363"/>
        <v>-3.7314740173214664E-2</v>
      </c>
      <c r="DF198" s="327">
        <f t="shared" si="363"/>
        <v>-8.2633737336457069E-2</v>
      </c>
      <c r="DG198" s="327">
        <f t="shared" si="363"/>
        <v>-9.8109036551156853E-2</v>
      </c>
      <c r="DH198" s="327">
        <f t="shared" si="363"/>
        <v>-9.6403236617533083E-2</v>
      </c>
      <c r="DI198" s="327">
        <f t="shared" si="363"/>
        <v>-6.3943181557124473E-2</v>
      </c>
      <c r="DJ198" s="327">
        <f t="shared" si="363"/>
        <v>6.510509088086347E-2</v>
      </c>
      <c r="DK198" s="327">
        <f t="shared" si="363"/>
        <v>6.4073579121072186E-2</v>
      </c>
      <c r="DL198" s="327">
        <f t="shared" si="363"/>
        <v>5.2652102332531758E-2</v>
      </c>
      <c r="DM198" s="327">
        <f t="shared" si="363"/>
        <v>4.9495423610252332E-2</v>
      </c>
      <c r="DN198" s="327">
        <f t="shared" si="363"/>
        <v>7.2426059662485887E-2</v>
      </c>
      <c r="DO198" s="327">
        <f t="shared" si="363"/>
        <v>2.6319525111119096E-3</v>
      </c>
      <c r="DP198" s="327">
        <f t="shared" si="363"/>
        <v>2.7636077497625589E-3</v>
      </c>
      <c r="DQ198" s="327">
        <f t="shared" si="363"/>
        <v>9.6253453943316025E-3</v>
      </c>
      <c r="DR198" s="327">
        <f t="shared" si="363"/>
        <v>-1.5165945618723642E-3</v>
      </c>
      <c r="DS198" s="327">
        <f t="shared" si="363"/>
        <v>9.3302425122461508E-4</v>
      </c>
      <c r="DT198" s="327">
        <f t="shared" si="363"/>
        <v>-2.0643982377294146E-3</v>
      </c>
      <c r="DU198" s="327">
        <f t="shared" si="363"/>
        <v>5.0959139490226735E-3</v>
      </c>
      <c r="DV198" s="327">
        <f t="shared" si="363"/>
        <v>-4.2317757179127502E-3</v>
      </c>
      <c r="DW198" s="327">
        <f t="shared" si="363"/>
        <v>8.2431771768777529E-4</v>
      </c>
      <c r="DX198" s="327">
        <f t="shared" si="363"/>
        <v>-4.903679111786198E-2</v>
      </c>
      <c r="DY198" s="327">
        <f t="shared" si="363"/>
        <v>-6.4560475554936131E-2</v>
      </c>
      <c r="DZ198" s="327">
        <f t="shared" si="363"/>
        <v>-5.0952715902866999E-2</v>
      </c>
      <c r="EA198" s="327">
        <f t="shared" si="363"/>
        <v>-7.813854791210996E-2</v>
      </c>
      <c r="EB198" s="327">
        <f t="shared" ref="EB198:GM198" si="364">EB192-(4*EB194)</f>
        <v>0.19330328222668725</v>
      </c>
      <c r="EC198" s="327">
        <f t="shared" si="364"/>
        <v>0.18353258192254263</v>
      </c>
      <c r="ED198" s="327">
        <f t="shared" si="364"/>
        <v>0.11978467225307263</v>
      </c>
      <c r="EE198" s="327">
        <f t="shared" si="364"/>
        <v>0.13032153665480084</v>
      </c>
      <c r="EF198" s="327">
        <f t="shared" si="364"/>
        <v>0.13183388089146711</v>
      </c>
      <c r="EG198" s="327">
        <f t="shared" si="364"/>
        <v>0.13348809939737999</v>
      </c>
      <c r="EH198" s="327">
        <f t="shared" si="364"/>
        <v>9.5548992563671525E-2</v>
      </c>
      <c r="EI198" s="327">
        <f t="shared" si="364"/>
        <v>8.8437167971472996E-2</v>
      </c>
      <c r="EJ198" s="327">
        <f t="shared" si="364"/>
        <v>0.13346459625260954</v>
      </c>
      <c r="EK198" s="327">
        <f t="shared" si="364"/>
        <v>-5.0462150909075978E-2</v>
      </c>
      <c r="EL198" s="327">
        <f t="shared" si="364"/>
        <v>7.6961658101086181</v>
      </c>
      <c r="EM198" s="327">
        <f t="shared" si="364"/>
        <v>7.7656996252302708</v>
      </c>
      <c r="EN198" s="327">
        <f t="shared" si="364"/>
        <v>7.7534576474615777</v>
      </c>
      <c r="EO198" s="327">
        <f t="shared" si="364"/>
        <v>7.7486717922623072</v>
      </c>
      <c r="EP198" s="327">
        <f t="shared" si="364"/>
        <v>7.7494570229854043</v>
      </c>
      <c r="EQ198" s="327">
        <f t="shared" si="364"/>
        <v>7.7482720091845101</v>
      </c>
      <c r="ER198" s="327">
        <f t="shared" si="364"/>
        <v>7.7322680296994646</v>
      </c>
      <c r="ES198" s="327">
        <f t="shared" si="364"/>
        <v>7.7519164202969719</v>
      </c>
      <c r="ET198" s="327">
        <f t="shared" si="364"/>
        <v>7.7724955251295382</v>
      </c>
      <c r="EU198" s="327">
        <f t="shared" si="364"/>
        <v>7.7103168192514477</v>
      </c>
      <c r="EV198" s="327">
        <f t="shared" si="364"/>
        <v>7.657352274367156</v>
      </c>
      <c r="EW198" s="327">
        <f t="shared" si="364"/>
        <v>7.6723673921970335</v>
      </c>
      <c r="EX198" s="327">
        <f t="shared" si="364"/>
        <v>7.726405839375512</v>
      </c>
      <c r="EY198" s="327">
        <f t="shared" si="364"/>
        <v>7.7204276681920696</v>
      </c>
      <c r="EZ198" s="327">
        <f t="shared" si="364"/>
        <v>7.7130723877455871</v>
      </c>
      <c r="FA198" s="327">
        <f t="shared" si="364"/>
        <v>7.6738670470057588</v>
      </c>
      <c r="FB198" s="327">
        <f t="shared" si="364"/>
        <v>7.6812591790642157</v>
      </c>
      <c r="FC198" s="327">
        <f t="shared" si="364"/>
        <v>7.7762772809754752</v>
      </c>
      <c r="FD198" s="327">
        <f t="shared" si="364"/>
        <v>5.532919094972899E-2</v>
      </c>
      <c r="FE198" s="327">
        <f t="shared" si="364"/>
        <v>-4.4780795613636723E-2</v>
      </c>
      <c r="FF198" s="327">
        <f t="shared" si="364"/>
        <v>-7.1641943039146866E-2</v>
      </c>
      <c r="FG198" s="327">
        <f t="shared" si="364"/>
        <v>-0.11972330150511434</v>
      </c>
      <c r="FH198" s="327">
        <f t="shared" si="364"/>
        <v>-4.0446401628531505E-2</v>
      </c>
      <c r="FI198" s="327">
        <f t="shared" si="364"/>
        <v>-0.15924068083154519</v>
      </c>
      <c r="FJ198" s="327">
        <f t="shared" si="364"/>
        <v>-2.6774012168124861E-2</v>
      </c>
      <c r="FK198" s="327">
        <f t="shared" si="364"/>
        <v>-8.7040363349451519E-2</v>
      </c>
      <c r="FL198" s="327">
        <f t="shared" si="364"/>
        <v>-6.1113173803180286E-2</v>
      </c>
      <c r="FM198" s="327">
        <f t="shared" si="364"/>
        <v>-5.7628701476544766E-2</v>
      </c>
      <c r="FN198" s="327">
        <f t="shared" si="364"/>
        <v>-6.4004459860549839E-2</v>
      </c>
      <c r="FO198" s="327">
        <f t="shared" si="364"/>
        <v>-9.4925209241582223E-2</v>
      </c>
      <c r="FP198" s="327">
        <f t="shared" si="364"/>
        <v>-0.24179047254748165</v>
      </c>
      <c r="FQ198" s="327">
        <f t="shared" si="364"/>
        <v>-0.38486459378015936</v>
      </c>
      <c r="FR198" s="327">
        <f t="shared" si="364"/>
        <v>-2.4247967663487538E-2</v>
      </c>
      <c r="FS198" s="327">
        <f t="shared" si="364"/>
        <v>-6.6336888302408775E-2</v>
      </c>
      <c r="FT198" s="327">
        <f t="shared" si="364"/>
        <v>-1.4917130166272691E-2</v>
      </c>
      <c r="FU198" s="327">
        <f t="shared" si="364"/>
        <v>-9.3347785538601999E-2</v>
      </c>
      <c r="FV198" s="327">
        <f t="shared" si="364"/>
        <v>-9.655718797493508E-2</v>
      </c>
      <c r="FW198" s="327">
        <f t="shared" si="364"/>
        <v>-0.12136307313175886</v>
      </c>
      <c r="FX198" s="327">
        <f t="shared" si="364"/>
        <v>-3.8498217632650711E-2</v>
      </c>
      <c r="FY198" s="327">
        <f t="shared" si="364"/>
        <v>-9.5466686690803604E-2</v>
      </c>
      <c r="FZ198" s="327">
        <f t="shared" si="364"/>
        <v>-3.4039914832766173E-2</v>
      </c>
      <c r="GA198" s="327">
        <f t="shared" si="364"/>
        <v>-0.16240418132024312</v>
      </c>
      <c r="GB198" s="327">
        <f t="shared" si="364"/>
        <v>-0.10728747390781231</v>
      </c>
      <c r="GC198" s="327">
        <f t="shared" si="364"/>
        <v>-7.9670962604089193E-2</v>
      </c>
      <c r="GD198" s="327">
        <f t="shared" si="364"/>
        <v>-0.10123017680694901</v>
      </c>
      <c r="GE198" s="327">
        <f t="shared" si="364"/>
        <v>-0.1255347563248603</v>
      </c>
      <c r="GF198" s="327">
        <f t="shared" si="364"/>
        <v>-0.16829409183281718</v>
      </c>
      <c r="GG198" s="327">
        <f t="shared" si="364"/>
        <v>-0.22823379156139417</v>
      </c>
      <c r="GH198" s="327">
        <f t="shared" si="364"/>
        <v>-8.9776773942744706E-2</v>
      </c>
      <c r="GI198" s="327">
        <f t="shared" si="364"/>
        <v>-0.14472993189241934</v>
      </c>
      <c r="GJ198" s="327">
        <f t="shared" si="364"/>
        <v>0.10096038693103035</v>
      </c>
      <c r="GK198" s="327">
        <f t="shared" si="364"/>
        <v>-8.6761898330039638E-2</v>
      </c>
      <c r="GL198" s="327">
        <f t="shared" si="364"/>
        <v>-9.814662805568497E-2</v>
      </c>
      <c r="GM198" s="327">
        <f t="shared" si="364"/>
        <v>-0.16879496950849382</v>
      </c>
      <c r="GN198" s="327">
        <f t="shared" ref="GN198:IY198" si="365">GN192-(4*GN194)</f>
        <v>-8.7593947394904781E-2</v>
      </c>
      <c r="GO198" s="327">
        <f t="shared" si="365"/>
        <v>-0.17084919001475241</v>
      </c>
      <c r="GP198" s="327">
        <f t="shared" si="365"/>
        <v>-7.3971177681020822E-2</v>
      </c>
      <c r="GQ198" s="327">
        <f t="shared" si="365"/>
        <v>-0.11666884470082081</v>
      </c>
      <c r="GR198" s="327">
        <f t="shared" si="365"/>
        <v>-7.7514682482848957E-2</v>
      </c>
      <c r="GS198" s="327">
        <f t="shared" si="365"/>
        <v>-7.9036448231867173E-2</v>
      </c>
      <c r="GT198" s="327">
        <f t="shared" si="365"/>
        <v>-0.1793459996547577</v>
      </c>
      <c r="GU198" s="327">
        <f t="shared" si="365"/>
        <v>-0.13704037282572454</v>
      </c>
      <c r="GV198" s="327">
        <f t="shared" si="365"/>
        <v>-0.34248623995664407</v>
      </c>
      <c r="GW198" s="327">
        <f t="shared" si="365"/>
        <v>-0.40457168069047722</v>
      </c>
      <c r="GX198" s="327">
        <f t="shared" si="365"/>
        <v>-0.11232105887962325</v>
      </c>
      <c r="GY198" s="327">
        <f t="shared" si="365"/>
        <v>-8.2379823834498753E-2</v>
      </c>
      <c r="GZ198" s="327">
        <f t="shared" si="365"/>
        <v>-4.8211849032373702E-2</v>
      </c>
      <c r="HA198" s="327">
        <f t="shared" si="365"/>
        <v>-0.10337692355784552</v>
      </c>
      <c r="HB198" s="327">
        <f t="shared" si="365"/>
        <v>-0.19823015335797473</v>
      </c>
      <c r="HC198" s="327">
        <f t="shared" si="365"/>
        <v>-0.10385898216643843</v>
      </c>
      <c r="HD198" s="327">
        <f t="shared" si="365"/>
        <v>-0.11242457251221531</v>
      </c>
      <c r="HE198" s="327">
        <f t="shared" si="365"/>
        <v>-9.3765519969878419E-2</v>
      </c>
      <c r="HF198" s="327">
        <f t="shared" si="365"/>
        <v>-0.23083499024856904</v>
      </c>
      <c r="HG198" s="327">
        <f t="shared" si="365"/>
        <v>-0.12885388404834949</v>
      </c>
      <c r="HH198" s="327">
        <f t="shared" si="365"/>
        <v>-5.7677067426021078E-2</v>
      </c>
      <c r="HI198" s="327">
        <f t="shared" si="365"/>
        <v>-9.8269926028719423E-2</v>
      </c>
      <c r="HJ198" s="327">
        <f t="shared" si="365"/>
        <v>-0.12892496509678111</v>
      </c>
      <c r="HK198" s="327">
        <f t="shared" si="365"/>
        <v>-0.16381340090061142</v>
      </c>
      <c r="HL198" s="327">
        <f t="shared" si="365"/>
        <v>-0.22469717853104257</v>
      </c>
      <c r="HM198" s="327">
        <f t="shared" si="365"/>
        <v>-7.616278187363365E-2</v>
      </c>
      <c r="HN198" s="327">
        <f t="shared" si="365"/>
        <v>-0.15102364748076785</v>
      </c>
      <c r="HO198" s="327">
        <f t="shared" si="365"/>
        <v>-0.20115530748050497</v>
      </c>
      <c r="HP198" s="327">
        <f t="shared" si="365"/>
        <v>-0.18115437315241889</v>
      </c>
      <c r="HQ198" s="327">
        <f t="shared" si="365"/>
        <v>-0.20581516938948252</v>
      </c>
      <c r="HR198" s="327">
        <f t="shared" si="365"/>
        <v>-0.19073455769841269</v>
      </c>
      <c r="HS198" s="327">
        <f t="shared" si="365"/>
        <v>2.6389181019786392E-2</v>
      </c>
      <c r="HT198" s="327">
        <f t="shared" si="365"/>
        <v>-1.4742879117244118E-2</v>
      </c>
      <c r="HU198" s="327">
        <f t="shared" si="365"/>
        <v>2.3251769309384024E-2</v>
      </c>
      <c r="HV198" s="327">
        <f t="shared" si="365"/>
        <v>-7.7838769800871246E-3</v>
      </c>
      <c r="HW198" s="327">
        <f t="shared" si="365"/>
        <v>-1.9294690169377418E-2</v>
      </c>
      <c r="HX198" s="327">
        <f t="shared" si="365"/>
        <v>-1.7135073648702412E-2</v>
      </c>
      <c r="HY198" s="327">
        <f t="shared" si="365"/>
        <v>-1.7488170585673007E-2</v>
      </c>
      <c r="HZ198" s="327">
        <f t="shared" si="365"/>
        <v>-2.2742077534166197E-2</v>
      </c>
      <c r="IA198" s="327">
        <f t="shared" si="365"/>
        <v>-0.15532648312140146</v>
      </c>
      <c r="IB198" s="327">
        <f t="shared" si="365"/>
        <v>-0.17193849983105997</v>
      </c>
      <c r="IC198" s="327">
        <f t="shared" si="365"/>
        <v>-0.16810176490480835</v>
      </c>
      <c r="ID198" s="327">
        <f t="shared" si="365"/>
        <v>-0.15284010771098056</v>
      </c>
      <c r="IE198" s="327">
        <f t="shared" si="365"/>
        <v>-0.12133443989272752</v>
      </c>
      <c r="IF198" s="327">
        <f t="shared" si="365"/>
        <v>-9.8600749331322596E-2</v>
      </c>
      <c r="IG198" s="327">
        <f t="shared" si="365"/>
        <v>-3.3352034491691412E-2</v>
      </c>
      <c r="IH198" s="327">
        <f t="shared" si="365"/>
        <v>-2.8832024553441339E-2</v>
      </c>
      <c r="II198" s="327">
        <f t="shared" si="365"/>
        <v>-0.15777616006161782</v>
      </c>
      <c r="IJ198" s="327">
        <f t="shared" si="365"/>
        <v>-0.12526031235995144</v>
      </c>
      <c r="IK198" s="327">
        <f t="shared" si="365"/>
        <v>-3.5477285889266581E-2</v>
      </c>
      <c r="IL198" s="327">
        <f t="shared" si="365"/>
        <v>-2.3027887062430256E-2</v>
      </c>
      <c r="IM198" s="327">
        <f t="shared" si="365"/>
        <v>-0.12817135979334776</v>
      </c>
      <c r="IN198" s="327" t="e">
        <f t="shared" si="365"/>
        <v>#DIV/0!</v>
      </c>
      <c r="IO198" s="327" t="e">
        <f t="shared" si="365"/>
        <v>#DIV/0!</v>
      </c>
      <c r="IP198" s="327" t="e">
        <f t="shared" si="365"/>
        <v>#DIV/0!</v>
      </c>
      <c r="IQ198" s="327" t="e">
        <f t="shared" si="365"/>
        <v>#DIV/0!</v>
      </c>
      <c r="IR198" s="327" t="e">
        <f t="shared" si="365"/>
        <v>#DIV/0!</v>
      </c>
      <c r="IS198" s="327" t="e">
        <f t="shared" si="365"/>
        <v>#DIV/0!</v>
      </c>
      <c r="IT198" s="327" t="e">
        <f t="shared" si="365"/>
        <v>#DIV/0!</v>
      </c>
      <c r="IU198" s="327" t="e">
        <f t="shared" si="365"/>
        <v>#DIV/0!</v>
      </c>
      <c r="IV198" s="327" t="e">
        <f t="shared" si="365"/>
        <v>#DIV/0!</v>
      </c>
      <c r="IW198" s="327" t="e">
        <f t="shared" si="365"/>
        <v>#DIV/0!</v>
      </c>
      <c r="IX198" s="327" t="e">
        <f t="shared" si="365"/>
        <v>#DIV/0!</v>
      </c>
      <c r="IY198" s="327" t="e">
        <f t="shared" si="365"/>
        <v>#DIV/0!</v>
      </c>
      <c r="IZ198" s="327" t="e">
        <f t="shared" ref="IZ198:LK198" si="366">IZ192-(4*IZ194)</f>
        <v>#DIV/0!</v>
      </c>
      <c r="JA198" s="327" t="e">
        <f t="shared" si="366"/>
        <v>#DIV/0!</v>
      </c>
      <c r="JB198" s="327" t="e">
        <f t="shared" si="366"/>
        <v>#DIV/0!</v>
      </c>
      <c r="JC198" s="327" t="e">
        <f t="shared" si="366"/>
        <v>#DIV/0!</v>
      </c>
      <c r="JD198" s="327" t="e">
        <f t="shared" si="366"/>
        <v>#DIV/0!</v>
      </c>
      <c r="JE198" s="327" t="e">
        <f t="shared" si="366"/>
        <v>#DIV/0!</v>
      </c>
      <c r="JF198" s="327" t="e">
        <f t="shared" si="366"/>
        <v>#DIV/0!</v>
      </c>
      <c r="JG198" s="327" t="e">
        <f t="shared" si="366"/>
        <v>#DIV/0!</v>
      </c>
      <c r="JH198" s="327" t="e">
        <f t="shared" si="366"/>
        <v>#DIV/0!</v>
      </c>
      <c r="JI198" s="327" t="e">
        <f t="shared" si="366"/>
        <v>#DIV/0!</v>
      </c>
      <c r="JJ198" s="327" t="e">
        <f t="shared" si="366"/>
        <v>#DIV/0!</v>
      </c>
      <c r="JK198" s="327" t="e">
        <f t="shared" si="366"/>
        <v>#DIV/0!</v>
      </c>
      <c r="JL198" s="327" t="e">
        <f t="shared" si="366"/>
        <v>#DIV/0!</v>
      </c>
      <c r="JM198" s="327" t="e">
        <f t="shared" si="366"/>
        <v>#DIV/0!</v>
      </c>
      <c r="JN198" s="327" t="e">
        <f t="shared" si="366"/>
        <v>#DIV/0!</v>
      </c>
      <c r="JO198" s="327" t="e">
        <f t="shared" si="366"/>
        <v>#DIV/0!</v>
      </c>
      <c r="JP198" s="327" t="e">
        <f t="shared" si="366"/>
        <v>#DIV/0!</v>
      </c>
      <c r="JQ198" s="327" t="e">
        <f t="shared" si="366"/>
        <v>#DIV/0!</v>
      </c>
      <c r="JR198" s="327" t="e">
        <f t="shared" si="366"/>
        <v>#DIV/0!</v>
      </c>
      <c r="JS198" s="327" t="e">
        <f t="shared" si="366"/>
        <v>#DIV/0!</v>
      </c>
      <c r="JT198" s="327" t="e">
        <f t="shared" si="366"/>
        <v>#DIV/0!</v>
      </c>
      <c r="JU198" s="327" t="e">
        <f t="shared" si="366"/>
        <v>#DIV/0!</v>
      </c>
      <c r="JV198" s="327" t="e">
        <f t="shared" si="366"/>
        <v>#DIV/0!</v>
      </c>
      <c r="JW198" s="327" t="e">
        <f t="shared" si="366"/>
        <v>#DIV/0!</v>
      </c>
      <c r="JX198" s="327" t="e">
        <f t="shared" si="366"/>
        <v>#DIV/0!</v>
      </c>
      <c r="JY198" s="327" t="e">
        <f t="shared" si="366"/>
        <v>#DIV/0!</v>
      </c>
      <c r="JZ198" s="327" t="e">
        <f t="shared" si="366"/>
        <v>#DIV/0!</v>
      </c>
      <c r="KA198" s="327" t="e">
        <f t="shared" si="366"/>
        <v>#DIV/0!</v>
      </c>
      <c r="KB198" s="327" t="e">
        <f t="shared" si="366"/>
        <v>#DIV/0!</v>
      </c>
      <c r="KC198" s="327" t="e">
        <f t="shared" si="366"/>
        <v>#DIV/0!</v>
      </c>
      <c r="KD198" s="327" t="e">
        <f t="shared" si="366"/>
        <v>#DIV/0!</v>
      </c>
      <c r="KE198" s="327" t="e">
        <f t="shared" si="366"/>
        <v>#DIV/0!</v>
      </c>
      <c r="KF198" s="327" t="e">
        <f t="shared" si="366"/>
        <v>#DIV/0!</v>
      </c>
      <c r="KG198" s="327" t="e">
        <f t="shared" si="366"/>
        <v>#DIV/0!</v>
      </c>
      <c r="KH198" s="327" t="e">
        <f t="shared" si="366"/>
        <v>#DIV/0!</v>
      </c>
      <c r="KI198" s="327" t="e">
        <f t="shared" si="366"/>
        <v>#DIV/0!</v>
      </c>
      <c r="KJ198" s="327" t="e">
        <f t="shared" si="366"/>
        <v>#DIV/0!</v>
      </c>
      <c r="KK198" s="327" t="e">
        <f t="shared" si="366"/>
        <v>#DIV/0!</v>
      </c>
      <c r="KL198" s="327" t="e">
        <f t="shared" si="366"/>
        <v>#DIV/0!</v>
      </c>
      <c r="KM198" s="327" t="e">
        <f t="shared" si="366"/>
        <v>#DIV/0!</v>
      </c>
      <c r="KN198" s="327" t="e">
        <f t="shared" si="366"/>
        <v>#DIV/0!</v>
      </c>
      <c r="KO198" s="327" t="e">
        <f t="shared" si="366"/>
        <v>#DIV/0!</v>
      </c>
      <c r="KP198" s="327" t="e">
        <f t="shared" si="366"/>
        <v>#DIV/0!</v>
      </c>
      <c r="KQ198" s="327" t="e">
        <f t="shared" si="366"/>
        <v>#DIV/0!</v>
      </c>
      <c r="KR198" s="327" t="e">
        <f t="shared" si="366"/>
        <v>#DIV/0!</v>
      </c>
      <c r="KS198" s="327" t="e">
        <f t="shared" si="366"/>
        <v>#DIV/0!</v>
      </c>
      <c r="KT198" s="327" t="e">
        <f t="shared" si="366"/>
        <v>#DIV/0!</v>
      </c>
      <c r="KU198" s="327" t="e">
        <f t="shared" si="366"/>
        <v>#DIV/0!</v>
      </c>
      <c r="KV198" s="327" t="e">
        <f t="shared" si="366"/>
        <v>#DIV/0!</v>
      </c>
      <c r="KW198" s="327" t="e">
        <f t="shared" si="366"/>
        <v>#DIV/0!</v>
      </c>
      <c r="KX198" s="327" t="e">
        <f t="shared" si="366"/>
        <v>#DIV/0!</v>
      </c>
      <c r="KY198" s="327" t="e">
        <f t="shared" si="366"/>
        <v>#DIV/0!</v>
      </c>
      <c r="KZ198" s="327" t="e">
        <f t="shared" si="366"/>
        <v>#DIV/0!</v>
      </c>
      <c r="LA198" s="327" t="e">
        <f t="shared" si="366"/>
        <v>#DIV/0!</v>
      </c>
      <c r="LB198" s="327" t="e">
        <f t="shared" si="366"/>
        <v>#DIV/0!</v>
      </c>
      <c r="LC198" s="327" t="e">
        <f t="shared" si="366"/>
        <v>#DIV/0!</v>
      </c>
      <c r="LD198" s="327" t="e">
        <f t="shared" si="366"/>
        <v>#DIV/0!</v>
      </c>
      <c r="LE198" s="327" t="e">
        <f t="shared" si="366"/>
        <v>#DIV/0!</v>
      </c>
      <c r="LF198" s="327" t="e">
        <f t="shared" si="366"/>
        <v>#DIV/0!</v>
      </c>
      <c r="LG198" s="327" t="e">
        <f t="shared" si="366"/>
        <v>#DIV/0!</v>
      </c>
      <c r="LH198" s="327" t="e">
        <f t="shared" si="366"/>
        <v>#DIV/0!</v>
      </c>
      <c r="LI198" s="327" t="e">
        <f t="shared" si="366"/>
        <v>#DIV/0!</v>
      </c>
      <c r="LJ198" s="327" t="e">
        <f t="shared" si="366"/>
        <v>#DIV/0!</v>
      </c>
      <c r="LK198" s="327" t="e">
        <f t="shared" si="366"/>
        <v>#DIV/0!</v>
      </c>
      <c r="LL198" s="327" t="e">
        <f t="shared" ref="LL198:NW198" si="367">LL192-(4*LL194)</f>
        <v>#DIV/0!</v>
      </c>
      <c r="LM198" s="327" t="e">
        <f t="shared" si="367"/>
        <v>#DIV/0!</v>
      </c>
      <c r="LN198" s="327" t="e">
        <f t="shared" si="367"/>
        <v>#DIV/0!</v>
      </c>
      <c r="LO198" s="327" t="e">
        <f t="shared" si="367"/>
        <v>#DIV/0!</v>
      </c>
      <c r="LP198" s="327" t="e">
        <f t="shared" si="367"/>
        <v>#DIV/0!</v>
      </c>
      <c r="LQ198" s="327" t="e">
        <f t="shared" si="367"/>
        <v>#DIV/0!</v>
      </c>
      <c r="LR198" s="327" t="e">
        <f t="shared" si="367"/>
        <v>#DIV/0!</v>
      </c>
      <c r="LS198" s="327" t="e">
        <f t="shared" si="367"/>
        <v>#DIV/0!</v>
      </c>
      <c r="LT198" s="327" t="e">
        <f t="shared" si="367"/>
        <v>#DIV/0!</v>
      </c>
      <c r="LU198" s="327" t="e">
        <f t="shared" si="367"/>
        <v>#DIV/0!</v>
      </c>
      <c r="LV198" s="327" t="e">
        <f t="shared" si="367"/>
        <v>#DIV/0!</v>
      </c>
      <c r="LW198" s="327" t="e">
        <f t="shared" si="367"/>
        <v>#DIV/0!</v>
      </c>
      <c r="LX198" s="327" t="e">
        <f t="shared" si="367"/>
        <v>#DIV/0!</v>
      </c>
      <c r="LY198" s="327" t="e">
        <f t="shared" si="367"/>
        <v>#DIV/0!</v>
      </c>
      <c r="LZ198" s="327" t="e">
        <f t="shared" si="367"/>
        <v>#DIV/0!</v>
      </c>
      <c r="MA198" s="327" t="e">
        <f t="shared" si="367"/>
        <v>#DIV/0!</v>
      </c>
      <c r="MB198" s="327" t="e">
        <f t="shared" si="367"/>
        <v>#DIV/0!</v>
      </c>
      <c r="MC198" s="327" t="e">
        <f t="shared" si="367"/>
        <v>#DIV/0!</v>
      </c>
      <c r="MD198" s="327" t="e">
        <f t="shared" si="367"/>
        <v>#DIV/0!</v>
      </c>
      <c r="ME198" s="327" t="e">
        <f t="shared" si="367"/>
        <v>#DIV/0!</v>
      </c>
      <c r="MF198" s="327" t="e">
        <f t="shared" si="367"/>
        <v>#DIV/0!</v>
      </c>
      <c r="MG198" s="327" t="e">
        <f t="shared" si="367"/>
        <v>#DIV/0!</v>
      </c>
      <c r="MH198" s="327" t="e">
        <f t="shared" si="367"/>
        <v>#DIV/0!</v>
      </c>
      <c r="MI198" s="327" t="e">
        <f t="shared" si="367"/>
        <v>#DIV/0!</v>
      </c>
      <c r="MJ198" s="327" t="e">
        <f t="shared" si="367"/>
        <v>#DIV/0!</v>
      </c>
      <c r="MK198" s="327" t="e">
        <f t="shared" si="367"/>
        <v>#DIV/0!</v>
      </c>
      <c r="ML198" s="327" t="e">
        <f t="shared" si="367"/>
        <v>#DIV/0!</v>
      </c>
      <c r="MM198" s="327" t="e">
        <f t="shared" si="367"/>
        <v>#DIV/0!</v>
      </c>
      <c r="MN198" s="327" t="e">
        <f t="shared" si="367"/>
        <v>#DIV/0!</v>
      </c>
      <c r="MO198" s="327" t="e">
        <f t="shared" si="367"/>
        <v>#DIV/0!</v>
      </c>
      <c r="MP198" s="327" t="e">
        <f t="shared" si="367"/>
        <v>#DIV/0!</v>
      </c>
      <c r="MQ198" s="327" t="e">
        <f t="shared" si="367"/>
        <v>#DIV/0!</v>
      </c>
      <c r="MR198" s="327" t="e">
        <f t="shared" si="367"/>
        <v>#DIV/0!</v>
      </c>
      <c r="MS198" s="327" t="e">
        <f t="shared" si="367"/>
        <v>#DIV/0!</v>
      </c>
      <c r="MT198" s="327" t="e">
        <f t="shared" si="367"/>
        <v>#DIV/0!</v>
      </c>
      <c r="MU198" s="327" t="e">
        <f t="shared" si="367"/>
        <v>#DIV/0!</v>
      </c>
      <c r="MV198" s="327" t="e">
        <f t="shared" si="367"/>
        <v>#DIV/0!</v>
      </c>
      <c r="MW198" s="327" t="e">
        <f t="shared" si="367"/>
        <v>#DIV/0!</v>
      </c>
      <c r="MX198" s="327" t="e">
        <f t="shared" si="367"/>
        <v>#DIV/0!</v>
      </c>
      <c r="MY198" s="327" t="e">
        <f t="shared" si="367"/>
        <v>#DIV/0!</v>
      </c>
      <c r="MZ198" s="327" t="e">
        <f t="shared" si="367"/>
        <v>#DIV/0!</v>
      </c>
      <c r="NA198" s="327" t="e">
        <f t="shared" si="367"/>
        <v>#DIV/0!</v>
      </c>
      <c r="NB198" s="327" t="e">
        <f t="shared" si="367"/>
        <v>#DIV/0!</v>
      </c>
      <c r="NC198" s="327" t="e">
        <f t="shared" si="367"/>
        <v>#DIV/0!</v>
      </c>
      <c r="ND198" s="327" t="e">
        <f t="shared" si="367"/>
        <v>#DIV/0!</v>
      </c>
      <c r="NE198" s="327" t="e">
        <f t="shared" si="367"/>
        <v>#DIV/0!</v>
      </c>
      <c r="NF198" s="327" t="e">
        <f t="shared" si="367"/>
        <v>#DIV/0!</v>
      </c>
      <c r="NG198" s="327" t="e">
        <f t="shared" si="367"/>
        <v>#DIV/0!</v>
      </c>
      <c r="NH198" s="327" t="e">
        <f t="shared" si="367"/>
        <v>#DIV/0!</v>
      </c>
      <c r="NI198" s="327" t="e">
        <f t="shared" si="367"/>
        <v>#DIV/0!</v>
      </c>
      <c r="NJ198" s="327" t="e">
        <f t="shared" si="367"/>
        <v>#DIV/0!</v>
      </c>
      <c r="NK198" s="327" t="e">
        <f t="shared" si="367"/>
        <v>#DIV/0!</v>
      </c>
      <c r="NL198" s="327" t="e">
        <f t="shared" si="367"/>
        <v>#DIV/0!</v>
      </c>
      <c r="NM198" s="327" t="e">
        <f t="shared" si="367"/>
        <v>#DIV/0!</v>
      </c>
      <c r="NN198" s="327" t="e">
        <f t="shared" si="367"/>
        <v>#DIV/0!</v>
      </c>
      <c r="NO198" s="327" t="e">
        <f t="shared" si="367"/>
        <v>#DIV/0!</v>
      </c>
      <c r="NP198" s="327" t="e">
        <f t="shared" si="367"/>
        <v>#DIV/0!</v>
      </c>
      <c r="NQ198" s="327" t="e">
        <f t="shared" si="367"/>
        <v>#DIV/0!</v>
      </c>
      <c r="NR198" s="327" t="e">
        <f t="shared" si="367"/>
        <v>#DIV/0!</v>
      </c>
      <c r="NS198" s="327" t="e">
        <f t="shared" si="367"/>
        <v>#DIV/0!</v>
      </c>
      <c r="NT198" s="327" t="e">
        <f t="shared" si="367"/>
        <v>#DIV/0!</v>
      </c>
      <c r="NU198" s="327" t="e">
        <f t="shared" si="367"/>
        <v>#DIV/0!</v>
      </c>
      <c r="NV198" s="327" t="e">
        <f t="shared" si="367"/>
        <v>#DIV/0!</v>
      </c>
      <c r="NW198" s="327" t="e">
        <f t="shared" si="367"/>
        <v>#DIV/0!</v>
      </c>
      <c r="NX198" s="327" t="e">
        <f t="shared" ref="NX198:QI198" si="368">NX192-(4*NX194)</f>
        <v>#DIV/0!</v>
      </c>
      <c r="NY198" s="327" t="e">
        <f t="shared" si="368"/>
        <v>#DIV/0!</v>
      </c>
      <c r="NZ198" s="327" t="e">
        <f t="shared" si="368"/>
        <v>#DIV/0!</v>
      </c>
      <c r="OA198" s="327" t="e">
        <f t="shared" si="368"/>
        <v>#DIV/0!</v>
      </c>
      <c r="OB198" s="327" t="e">
        <f t="shared" si="368"/>
        <v>#DIV/0!</v>
      </c>
      <c r="OC198" s="327" t="e">
        <f t="shared" si="368"/>
        <v>#DIV/0!</v>
      </c>
      <c r="OD198" s="327" t="e">
        <f t="shared" si="368"/>
        <v>#DIV/0!</v>
      </c>
      <c r="OE198" s="327" t="e">
        <f t="shared" si="368"/>
        <v>#DIV/0!</v>
      </c>
      <c r="OF198" s="327" t="e">
        <f t="shared" si="368"/>
        <v>#DIV/0!</v>
      </c>
      <c r="OG198" s="327" t="e">
        <f t="shared" si="368"/>
        <v>#DIV/0!</v>
      </c>
      <c r="OH198" s="327" t="e">
        <f t="shared" si="368"/>
        <v>#DIV/0!</v>
      </c>
      <c r="OI198" s="327" t="e">
        <f t="shared" si="368"/>
        <v>#DIV/0!</v>
      </c>
      <c r="OJ198" s="327" t="e">
        <f t="shared" si="368"/>
        <v>#DIV/0!</v>
      </c>
      <c r="OK198" s="327" t="e">
        <f t="shared" si="368"/>
        <v>#DIV/0!</v>
      </c>
      <c r="OL198" s="327" t="e">
        <f t="shared" si="368"/>
        <v>#DIV/0!</v>
      </c>
      <c r="OM198" s="327" t="e">
        <f t="shared" si="368"/>
        <v>#DIV/0!</v>
      </c>
      <c r="ON198" s="327" t="e">
        <f t="shared" si="368"/>
        <v>#DIV/0!</v>
      </c>
      <c r="OO198" s="327" t="e">
        <f t="shared" si="368"/>
        <v>#DIV/0!</v>
      </c>
      <c r="OP198" s="327" t="e">
        <f t="shared" si="368"/>
        <v>#DIV/0!</v>
      </c>
      <c r="OQ198" s="327" t="e">
        <f t="shared" si="368"/>
        <v>#DIV/0!</v>
      </c>
      <c r="OR198" s="327" t="e">
        <f t="shared" si="368"/>
        <v>#DIV/0!</v>
      </c>
      <c r="OS198" s="327" t="e">
        <f t="shared" si="368"/>
        <v>#DIV/0!</v>
      </c>
      <c r="OT198" s="327" t="e">
        <f t="shared" si="368"/>
        <v>#DIV/0!</v>
      </c>
      <c r="OU198" s="327" t="e">
        <f t="shared" si="368"/>
        <v>#DIV/0!</v>
      </c>
      <c r="OV198" s="327" t="e">
        <f t="shared" si="368"/>
        <v>#DIV/0!</v>
      </c>
      <c r="OW198" s="327" t="e">
        <f t="shared" si="368"/>
        <v>#DIV/0!</v>
      </c>
      <c r="OX198" s="327" t="e">
        <f t="shared" si="368"/>
        <v>#DIV/0!</v>
      </c>
      <c r="OY198" s="327" t="e">
        <f t="shared" si="368"/>
        <v>#DIV/0!</v>
      </c>
      <c r="OZ198" s="327" t="e">
        <f t="shared" si="368"/>
        <v>#DIV/0!</v>
      </c>
      <c r="PA198" s="327" t="e">
        <f t="shared" si="368"/>
        <v>#DIV/0!</v>
      </c>
      <c r="PB198" s="327" t="e">
        <f t="shared" si="368"/>
        <v>#DIV/0!</v>
      </c>
      <c r="PC198" s="327" t="e">
        <f t="shared" si="368"/>
        <v>#DIV/0!</v>
      </c>
      <c r="PD198" s="327" t="e">
        <f t="shared" si="368"/>
        <v>#DIV/0!</v>
      </c>
      <c r="PE198" s="327" t="e">
        <f t="shared" si="368"/>
        <v>#DIV/0!</v>
      </c>
      <c r="PF198" s="327" t="e">
        <f t="shared" si="368"/>
        <v>#DIV/0!</v>
      </c>
      <c r="PG198" s="327" t="e">
        <f t="shared" si="368"/>
        <v>#DIV/0!</v>
      </c>
      <c r="PH198" s="327" t="e">
        <f t="shared" si="368"/>
        <v>#DIV/0!</v>
      </c>
      <c r="PI198" s="327" t="e">
        <f t="shared" si="368"/>
        <v>#DIV/0!</v>
      </c>
      <c r="PJ198" s="327" t="e">
        <f t="shared" si="368"/>
        <v>#DIV/0!</v>
      </c>
      <c r="PK198" s="327" t="e">
        <f t="shared" si="368"/>
        <v>#DIV/0!</v>
      </c>
      <c r="PL198" s="327" t="e">
        <f t="shared" si="368"/>
        <v>#DIV/0!</v>
      </c>
      <c r="PM198" s="327" t="e">
        <f t="shared" si="368"/>
        <v>#DIV/0!</v>
      </c>
      <c r="PN198" s="327" t="e">
        <f t="shared" si="368"/>
        <v>#DIV/0!</v>
      </c>
      <c r="PO198" s="327" t="e">
        <f t="shared" si="368"/>
        <v>#DIV/0!</v>
      </c>
      <c r="PP198" s="327" t="e">
        <f t="shared" si="368"/>
        <v>#DIV/0!</v>
      </c>
      <c r="PQ198" s="327" t="e">
        <f t="shared" si="368"/>
        <v>#DIV/0!</v>
      </c>
      <c r="PR198" s="327" t="e">
        <f t="shared" si="368"/>
        <v>#DIV/0!</v>
      </c>
      <c r="PS198" s="327" t="e">
        <f t="shared" si="368"/>
        <v>#DIV/0!</v>
      </c>
      <c r="PT198" s="327" t="e">
        <f t="shared" si="368"/>
        <v>#DIV/0!</v>
      </c>
      <c r="PU198" s="327" t="e">
        <f t="shared" si="368"/>
        <v>#DIV/0!</v>
      </c>
      <c r="PV198" s="327" t="e">
        <f t="shared" si="368"/>
        <v>#DIV/0!</v>
      </c>
      <c r="PW198" s="327" t="e">
        <f t="shared" si="368"/>
        <v>#DIV/0!</v>
      </c>
      <c r="PX198" s="327" t="e">
        <f t="shared" si="368"/>
        <v>#DIV/0!</v>
      </c>
      <c r="PY198" s="327" t="e">
        <f t="shared" si="368"/>
        <v>#DIV/0!</v>
      </c>
      <c r="PZ198" s="327" t="e">
        <f t="shared" si="368"/>
        <v>#DIV/0!</v>
      </c>
      <c r="QA198" s="327" t="e">
        <f t="shared" si="368"/>
        <v>#DIV/0!</v>
      </c>
      <c r="QB198" s="327" t="e">
        <f t="shared" si="368"/>
        <v>#DIV/0!</v>
      </c>
      <c r="QC198" s="327" t="e">
        <f t="shared" si="368"/>
        <v>#DIV/0!</v>
      </c>
      <c r="QD198" s="327" t="e">
        <f t="shared" si="368"/>
        <v>#DIV/0!</v>
      </c>
      <c r="QE198" s="327" t="e">
        <f t="shared" si="368"/>
        <v>#DIV/0!</v>
      </c>
      <c r="QF198" s="327" t="e">
        <f t="shared" si="368"/>
        <v>#DIV/0!</v>
      </c>
      <c r="QG198" s="327" t="e">
        <f t="shared" si="368"/>
        <v>#DIV/0!</v>
      </c>
      <c r="QH198" s="327" t="e">
        <f t="shared" si="368"/>
        <v>#DIV/0!</v>
      </c>
      <c r="QI198" s="327" t="e">
        <f t="shared" si="368"/>
        <v>#DIV/0!</v>
      </c>
      <c r="QJ198" s="327" t="e">
        <f t="shared" ref="QJ198:SH198" si="369">QJ192-(4*QJ194)</f>
        <v>#DIV/0!</v>
      </c>
      <c r="QK198" s="327" t="e">
        <f t="shared" si="369"/>
        <v>#DIV/0!</v>
      </c>
      <c r="QL198" s="327" t="e">
        <f t="shared" si="369"/>
        <v>#DIV/0!</v>
      </c>
      <c r="QM198" s="327" t="e">
        <f t="shared" si="369"/>
        <v>#DIV/0!</v>
      </c>
      <c r="QN198" s="327" t="e">
        <f t="shared" si="369"/>
        <v>#DIV/0!</v>
      </c>
      <c r="QO198" s="327" t="e">
        <f t="shared" si="369"/>
        <v>#DIV/0!</v>
      </c>
      <c r="QP198" s="327" t="e">
        <f t="shared" si="369"/>
        <v>#DIV/0!</v>
      </c>
      <c r="QQ198" s="327" t="e">
        <f t="shared" si="369"/>
        <v>#DIV/0!</v>
      </c>
      <c r="QR198" s="327" t="e">
        <f t="shared" si="369"/>
        <v>#DIV/0!</v>
      </c>
      <c r="QS198" s="327" t="e">
        <f t="shared" si="369"/>
        <v>#DIV/0!</v>
      </c>
      <c r="QT198" s="327" t="e">
        <f t="shared" si="369"/>
        <v>#DIV/0!</v>
      </c>
      <c r="QU198" s="327" t="e">
        <f t="shared" si="369"/>
        <v>#DIV/0!</v>
      </c>
      <c r="QV198" s="327" t="e">
        <f t="shared" si="369"/>
        <v>#DIV/0!</v>
      </c>
      <c r="QW198" s="327" t="e">
        <f t="shared" si="369"/>
        <v>#DIV/0!</v>
      </c>
      <c r="QX198" s="327" t="e">
        <f t="shared" si="369"/>
        <v>#DIV/0!</v>
      </c>
      <c r="QY198" s="327" t="e">
        <f t="shared" si="369"/>
        <v>#DIV/0!</v>
      </c>
      <c r="QZ198" s="327" t="e">
        <f t="shared" si="369"/>
        <v>#DIV/0!</v>
      </c>
      <c r="RA198" s="327" t="e">
        <f t="shared" si="369"/>
        <v>#DIV/0!</v>
      </c>
      <c r="RB198" s="327" t="e">
        <f t="shared" si="369"/>
        <v>#DIV/0!</v>
      </c>
      <c r="RC198" s="327" t="e">
        <f t="shared" si="369"/>
        <v>#DIV/0!</v>
      </c>
      <c r="RD198" s="327" t="e">
        <f t="shared" si="369"/>
        <v>#DIV/0!</v>
      </c>
      <c r="RE198" s="327" t="e">
        <f t="shared" si="369"/>
        <v>#DIV/0!</v>
      </c>
      <c r="RF198" s="327" t="e">
        <f t="shared" si="369"/>
        <v>#DIV/0!</v>
      </c>
      <c r="RG198" s="327" t="e">
        <f t="shared" si="369"/>
        <v>#DIV/0!</v>
      </c>
      <c r="RH198" s="327" t="e">
        <f t="shared" si="369"/>
        <v>#DIV/0!</v>
      </c>
      <c r="RI198" s="327" t="e">
        <f t="shared" si="369"/>
        <v>#DIV/0!</v>
      </c>
      <c r="RJ198" s="327" t="e">
        <f t="shared" si="369"/>
        <v>#DIV/0!</v>
      </c>
      <c r="RK198" s="327" t="e">
        <f t="shared" si="369"/>
        <v>#DIV/0!</v>
      </c>
      <c r="RL198" s="327" t="e">
        <f t="shared" si="369"/>
        <v>#DIV/0!</v>
      </c>
      <c r="RM198" s="327" t="e">
        <f t="shared" si="369"/>
        <v>#DIV/0!</v>
      </c>
      <c r="RN198" s="327" t="e">
        <f t="shared" si="369"/>
        <v>#DIV/0!</v>
      </c>
      <c r="RO198" s="327" t="e">
        <f t="shared" si="369"/>
        <v>#DIV/0!</v>
      </c>
      <c r="RP198" s="327" t="e">
        <f t="shared" si="369"/>
        <v>#DIV/0!</v>
      </c>
      <c r="RQ198" s="327" t="e">
        <f t="shared" si="369"/>
        <v>#DIV/0!</v>
      </c>
      <c r="RR198" s="327" t="e">
        <f t="shared" si="369"/>
        <v>#DIV/0!</v>
      </c>
      <c r="RS198" s="327" t="e">
        <f t="shared" si="369"/>
        <v>#DIV/0!</v>
      </c>
      <c r="RT198" s="327" t="e">
        <f t="shared" si="369"/>
        <v>#DIV/0!</v>
      </c>
      <c r="RU198" s="327" t="e">
        <f t="shared" si="369"/>
        <v>#DIV/0!</v>
      </c>
      <c r="RV198" s="327" t="e">
        <f t="shared" si="369"/>
        <v>#DIV/0!</v>
      </c>
      <c r="RW198" s="327" t="e">
        <f t="shared" si="369"/>
        <v>#DIV/0!</v>
      </c>
      <c r="RX198" s="327" t="e">
        <f t="shared" si="369"/>
        <v>#DIV/0!</v>
      </c>
      <c r="RY198" s="327" t="e">
        <f t="shared" si="369"/>
        <v>#DIV/0!</v>
      </c>
      <c r="RZ198" s="327" t="e">
        <f t="shared" si="369"/>
        <v>#DIV/0!</v>
      </c>
      <c r="SA198" s="327" t="e">
        <f t="shared" si="369"/>
        <v>#DIV/0!</v>
      </c>
      <c r="SB198" s="327" t="e">
        <f t="shared" si="369"/>
        <v>#DIV/0!</v>
      </c>
      <c r="SC198" s="327" t="e">
        <f t="shared" si="369"/>
        <v>#DIV/0!</v>
      </c>
      <c r="SD198" s="327" t="e">
        <f t="shared" si="369"/>
        <v>#DIV/0!</v>
      </c>
      <c r="SE198" s="327" t="e">
        <f t="shared" si="369"/>
        <v>#DIV/0!</v>
      </c>
      <c r="SF198" s="327" t="e">
        <f t="shared" si="369"/>
        <v>#DIV/0!</v>
      </c>
      <c r="SG198" s="327" t="e">
        <f t="shared" si="369"/>
        <v>#DIV/0!</v>
      </c>
      <c r="SH198" s="327" t="e">
        <f t="shared" si="369"/>
        <v>#DIV/0!</v>
      </c>
      <c r="SM198">
        <f>'GRR Data'!A194</f>
        <v>0</v>
      </c>
    </row>
    <row r="199" spans="1:507">
      <c r="A199" s="3" t="s">
        <v>414</v>
      </c>
      <c r="B199" s="326" t="s">
        <v>415</v>
      </c>
      <c r="C199" s="327">
        <f>C192+(5*C194)</f>
        <v>701.03535467448637</v>
      </c>
      <c r="D199" s="327">
        <f t="shared" ref="D199:BO199" si="370">D192+(5*D194)</f>
        <v>0.30421036530288714</v>
      </c>
      <c r="E199" s="327">
        <f t="shared" si="370"/>
        <v>0.34347238626893939</v>
      </c>
      <c r="F199" s="327">
        <f t="shared" si="370"/>
        <v>0.41038396783970377</v>
      </c>
      <c r="G199" s="327">
        <f t="shared" si="370"/>
        <v>0.29235190704864911</v>
      </c>
      <c r="H199" s="327">
        <f t="shared" si="370"/>
        <v>0.3596847460934478</v>
      </c>
      <c r="I199" s="327">
        <f t="shared" si="370"/>
        <v>0.31969583934280876</v>
      </c>
      <c r="J199" s="327">
        <f t="shared" si="370"/>
        <v>0.29912150705455909</v>
      </c>
      <c r="K199" s="327">
        <f t="shared" si="370"/>
        <v>0.26061750362274466</v>
      </c>
      <c r="L199" s="327">
        <f t="shared" si="370"/>
        <v>0.26399319572552138</v>
      </c>
      <c r="M199" s="327">
        <f t="shared" si="370"/>
        <v>0.27863812408785776</v>
      </c>
      <c r="N199" s="327">
        <f t="shared" si="370"/>
        <v>0.27384725731668458</v>
      </c>
      <c r="O199" s="327">
        <f t="shared" si="370"/>
        <v>0.28032513169475926</v>
      </c>
      <c r="P199" s="327">
        <f t="shared" si="370"/>
        <v>0.28495318810986736</v>
      </c>
      <c r="Q199" s="327">
        <f t="shared" si="370"/>
        <v>0.25615239376214033</v>
      </c>
      <c r="R199" s="327">
        <f t="shared" si="370"/>
        <v>0.2684153493544405</v>
      </c>
      <c r="S199" s="327">
        <f t="shared" si="370"/>
        <v>0.33775024798141018</v>
      </c>
      <c r="T199" s="327">
        <f t="shared" si="370"/>
        <v>0.28573441121643745</v>
      </c>
      <c r="U199" s="327">
        <f t="shared" si="370"/>
        <v>0.27881173065148884</v>
      </c>
      <c r="V199" s="327">
        <f t="shared" si="370"/>
        <v>0.33241331532093688</v>
      </c>
      <c r="W199" s="327">
        <f t="shared" si="370"/>
        <v>0.28374625958730371</v>
      </c>
      <c r="X199" s="327">
        <f t="shared" si="370"/>
        <v>0.18035733000347748</v>
      </c>
      <c r="Y199" s="327">
        <f t="shared" si="370"/>
        <v>0.20193483547326457</v>
      </c>
      <c r="Z199" s="327">
        <f t="shared" si="370"/>
        <v>0.15795663055070841</v>
      </c>
      <c r="AA199" s="327">
        <f t="shared" si="370"/>
        <v>0.18506267456526937</v>
      </c>
      <c r="AB199" s="327">
        <f t="shared" si="370"/>
        <v>0.22335185071748645</v>
      </c>
      <c r="AC199" s="327">
        <f t="shared" si="370"/>
        <v>0.20539260191706715</v>
      </c>
      <c r="AD199" s="327">
        <f t="shared" si="370"/>
        <v>0.22662863112297643</v>
      </c>
      <c r="AE199" s="327">
        <f t="shared" si="370"/>
        <v>0.21141811158506368</v>
      </c>
      <c r="AF199" s="327">
        <f t="shared" si="370"/>
        <v>0.22844243134214631</v>
      </c>
      <c r="AG199" s="327">
        <f t="shared" si="370"/>
        <v>0.25093962588505536</v>
      </c>
      <c r="AH199" s="327">
        <f t="shared" si="370"/>
        <v>0.23067430585304788</v>
      </c>
      <c r="AI199" s="327">
        <f t="shared" si="370"/>
        <v>0.21423018572358582</v>
      </c>
      <c r="AJ199" s="327">
        <f t="shared" si="370"/>
        <v>0.23546077632877971</v>
      </c>
      <c r="AK199" s="327">
        <f t="shared" si="370"/>
        <v>0.20987897246749918</v>
      </c>
      <c r="AL199" s="327">
        <f t="shared" si="370"/>
        <v>0.22064243585658927</v>
      </c>
      <c r="AM199" s="327">
        <f t="shared" si="370"/>
        <v>0.20156374080866005</v>
      </c>
      <c r="AN199" s="327">
        <f t="shared" si="370"/>
        <v>274.55729862937579</v>
      </c>
      <c r="AO199" s="327">
        <f t="shared" si="370"/>
        <v>274.55876595705757</v>
      </c>
      <c r="AP199" s="327">
        <f t="shared" si="370"/>
        <v>274.556313961809</v>
      </c>
      <c r="AQ199" s="327">
        <f t="shared" si="370"/>
        <v>189.96016007082054</v>
      </c>
      <c r="AR199" s="327">
        <f t="shared" si="370"/>
        <v>190.00221764543846</v>
      </c>
      <c r="AS199" s="327">
        <f t="shared" si="370"/>
        <v>189.97623051793764</v>
      </c>
      <c r="AT199" s="327">
        <f t="shared" si="370"/>
        <v>0.7723846940706377</v>
      </c>
      <c r="AU199" s="327">
        <f t="shared" si="370"/>
        <v>9.5971803471540509E-2</v>
      </c>
      <c r="AV199" s="327">
        <f t="shared" si="370"/>
        <v>0.22232379627020676</v>
      </c>
      <c r="AW199" s="327">
        <f t="shared" si="370"/>
        <v>0.34654205058537363</v>
      </c>
      <c r="AX199" s="327">
        <f t="shared" si="370"/>
        <v>0.22882873739105133</v>
      </c>
      <c r="AY199" s="327">
        <f t="shared" si="370"/>
        <v>3.4954010087631271E-2</v>
      </c>
      <c r="AZ199" s="327">
        <f t="shared" si="370"/>
        <v>6.9117083554850939E-2</v>
      </c>
      <c r="BA199" s="327">
        <f t="shared" si="370"/>
        <v>0.39709732865681296</v>
      </c>
      <c r="BB199" s="327">
        <f t="shared" si="370"/>
        <v>0.47355124359585982</v>
      </c>
      <c r="BC199" s="327">
        <f t="shared" si="370"/>
        <v>0.31082940420963312</v>
      </c>
      <c r="BD199" s="327">
        <f t="shared" si="370"/>
        <v>3.8490226007035847E-2</v>
      </c>
      <c r="BE199" s="327">
        <f t="shared" si="370"/>
        <v>7.3512532251581164E-2</v>
      </c>
      <c r="BF199" s="327">
        <f t="shared" si="370"/>
        <v>0.14376819969175758</v>
      </c>
      <c r="BG199" s="327">
        <f t="shared" si="370"/>
        <v>0.1985240225042674</v>
      </c>
      <c r="BH199" s="327">
        <f t="shared" si="370"/>
        <v>0.11135641178203545</v>
      </c>
      <c r="BI199" s="327">
        <f t="shared" si="370"/>
        <v>7.3626119443737925E-2</v>
      </c>
      <c r="BJ199" s="327">
        <f t="shared" si="370"/>
        <v>0.64928983739394674</v>
      </c>
      <c r="BK199" s="327">
        <f t="shared" si="370"/>
        <v>0.19161588136786611</v>
      </c>
      <c r="BL199" s="327">
        <f t="shared" si="370"/>
        <v>0.32136797100406611</v>
      </c>
      <c r="BM199" s="327">
        <f t="shared" si="370"/>
        <v>-5.1387260353299727E-2</v>
      </c>
      <c r="BN199" s="327">
        <f t="shared" si="370"/>
        <v>-4.8918932039007657E-2</v>
      </c>
      <c r="BO199" s="327">
        <f t="shared" si="370"/>
        <v>-6.7893557896092346E-2</v>
      </c>
      <c r="BP199" s="327">
        <f t="shared" ref="BP199:EA199" si="371">BP192+(5*BP194)</f>
        <v>-8.8190773085833812E-2</v>
      </c>
      <c r="BQ199" s="327">
        <f t="shared" si="371"/>
        <v>0.38503228022575708</v>
      </c>
      <c r="BR199" s="327">
        <f t="shared" si="371"/>
        <v>0.16125536558121403</v>
      </c>
      <c r="BS199" s="327">
        <f t="shared" si="371"/>
        <v>9.5920288023618849E-2</v>
      </c>
      <c r="BT199" s="327">
        <f t="shared" si="371"/>
        <v>0.23659940528724593</v>
      </c>
      <c r="BU199" s="327">
        <f t="shared" si="371"/>
        <v>0.11358478879625117</v>
      </c>
      <c r="BV199" s="327">
        <f t="shared" si="371"/>
        <v>0.19576592134022738</v>
      </c>
      <c r="BW199" s="327">
        <f t="shared" si="371"/>
        <v>0.28726390685752895</v>
      </c>
      <c r="BX199" s="327">
        <f t="shared" si="371"/>
        <v>0.26334672976895784</v>
      </c>
      <c r="BY199" s="327">
        <f t="shared" si="371"/>
        <v>0.30914623436960109</v>
      </c>
      <c r="BZ199" s="327">
        <f t="shared" si="371"/>
        <v>0.30728270732457186</v>
      </c>
      <c r="CA199" s="327">
        <f t="shared" si="371"/>
        <v>0.29060442707820933</v>
      </c>
      <c r="CB199" s="327">
        <f t="shared" si="371"/>
        <v>0.265728042329478</v>
      </c>
      <c r="CC199" s="327">
        <f t="shared" si="371"/>
        <v>0.30697081088837624</v>
      </c>
      <c r="CD199" s="327">
        <f t="shared" si="371"/>
        <v>0.34252172436715694</v>
      </c>
      <c r="CE199" s="327">
        <f t="shared" si="371"/>
        <v>0.20858989260509955</v>
      </c>
      <c r="CF199" s="327">
        <f t="shared" si="371"/>
        <v>0.22785811884213614</v>
      </c>
      <c r="CG199" s="327">
        <f t="shared" si="371"/>
        <v>0.33214119525808639</v>
      </c>
      <c r="CH199" s="327">
        <f t="shared" si="371"/>
        <v>0.17530034970094033</v>
      </c>
      <c r="CI199" s="327">
        <f t="shared" si="371"/>
        <v>0.15342766884340345</v>
      </c>
      <c r="CJ199" s="327">
        <f t="shared" si="371"/>
        <v>0.79344732914252192</v>
      </c>
      <c r="CK199" s="327">
        <f t="shared" si="371"/>
        <v>0.71721194952222556</v>
      </c>
      <c r="CL199" s="327">
        <f t="shared" si="371"/>
        <v>0.71870052714577914</v>
      </c>
      <c r="CM199" s="327">
        <f t="shared" si="371"/>
        <v>0.64210822324333239</v>
      </c>
      <c r="CN199" s="327">
        <f t="shared" si="371"/>
        <v>0.24073753286383801</v>
      </c>
      <c r="CO199" s="327">
        <f t="shared" si="371"/>
        <v>0.13166184866146974</v>
      </c>
      <c r="CP199" s="327">
        <f t="shared" si="371"/>
        <v>9.3246201082218344E-2</v>
      </c>
      <c r="CQ199" s="327">
        <f t="shared" si="371"/>
        <v>0.72821713490168039</v>
      </c>
      <c r="CR199" s="327">
        <f t="shared" si="371"/>
        <v>0.27810144241801016</v>
      </c>
      <c r="CS199" s="327">
        <f t="shared" si="371"/>
        <v>0.28932346484927401</v>
      </c>
      <c r="CT199" s="327">
        <f t="shared" si="371"/>
        <v>0.17275899123093436</v>
      </c>
      <c r="CU199" s="327">
        <f t="shared" si="371"/>
        <v>0.73632520317843309</v>
      </c>
      <c r="CV199" s="327">
        <f t="shared" si="371"/>
        <v>0.27917532034345144</v>
      </c>
      <c r="CW199" s="327">
        <f t="shared" si="371"/>
        <v>0.39941906479397687</v>
      </c>
      <c r="CX199" s="327">
        <f t="shared" si="371"/>
        <v>0.22129032053324987</v>
      </c>
      <c r="CY199" s="327">
        <f t="shared" si="371"/>
        <v>0.35972599697557139</v>
      </c>
      <c r="CZ199" s="327">
        <f t="shared" si="371"/>
        <v>0.26672376029706452</v>
      </c>
      <c r="DA199" s="327">
        <f t="shared" si="371"/>
        <v>0.18356830307085953</v>
      </c>
      <c r="DB199" s="327">
        <f t="shared" si="371"/>
        <v>0.41138068662481053</v>
      </c>
      <c r="DC199" s="327">
        <f t="shared" si="371"/>
        <v>0.27227505345094033</v>
      </c>
      <c r="DD199" s="327">
        <f t="shared" si="371"/>
        <v>0.27203241278169787</v>
      </c>
      <c r="DE199" s="327">
        <f t="shared" si="371"/>
        <v>0.14427233146651836</v>
      </c>
      <c r="DF199" s="327">
        <f t="shared" si="371"/>
        <v>0.1878992029205713</v>
      </c>
      <c r="DG199" s="327">
        <f t="shared" si="371"/>
        <v>0.18226832693894607</v>
      </c>
      <c r="DH199" s="327">
        <f t="shared" si="371"/>
        <v>0.21409701452191637</v>
      </c>
      <c r="DI199" s="327">
        <f t="shared" si="371"/>
        <v>0.15872819569640556</v>
      </c>
      <c r="DJ199" s="327">
        <f t="shared" si="371"/>
        <v>0.27598894889892067</v>
      </c>
      <c r="DK199" s="327">
        <f t="shared" si="371"/>
        <v>0.27007833859865982</v>
      </c>
      <c r="DL199" s="327">
        <f t="shared" si="371"/>
        <v>0.29266612208433529</v>
      </c>
      <c r="DM199" s="327">
        <f t="shared" si="371"/>
        <v>0.3050072829871846</v>
      </c>
      <c r="DN199" s="327">
        <f t="shared" si="371"/>
        <v>0.30544633167189272</v>
      </c>
      <c r="DO199" s="327">
        <f t="shared" si="371"/>
        <v>0.22488115311111018</v>
      </c>
      <c r="DP199" s="327">
        <f t="shared" si="371"/>
        <v>0.21615252156279682</v>
      </c>
      <c r="DQ199" s="327">
        <f t="shared" si="371"/>
        <v>0.19395581825708552</v>
      </c>
      <c r="DR199" s="327">
        <f t="shared" si="371"/>
        <v>0.21370511820234042</v>
      </c>
      <c r="DS199" s="327">
        <f t="shared" si="371"/>
        <v>0.19996965718596921</v>
      </c>
      <c r="DT199" s="327">
        <f t="shared" si="371"/>
        <v>0.22369924779716183</v>
      </c>
      <c r="DU199" s="327">
        <f t="shared" si="371"/>
        <v>0.21995901381372168</v>
      </c>
      <c r="DV199" s="327">
        <f t="shared" si="371"/>
        <v>0.20354987589739101</v>
      </c>
      <c r="DW199" s="327">
        <f t="shared" si="371"/>
        <v>0.20570944660289031</v>
      </c>
      <c r="DX199" s="327">
        <f t="shared" si="371"/>
        <v>0.1254350513973275</v>
      </c>
      <c r="DY199" s="327">
        <f t="shared" si="371"/>
        <v>0.14787715694367015</v>
      </c>
      <c r="DZ199" s="327">
        <f t="shared" si="371"/>
        <v>0.11947683237858375</v>
      </c>
      <c r="EA199" s="327">
        <f t="shared" si="371"/>
        <v>0.15606068489013744</v>
      </c>
      <c r="EB199" s="327">
        <f t="shared" ref="EB199:GM199" si="372">EB192+(5*EB194)</f>
        <v>0.40204667846664088</v>
      </c>
      <c r="EC199" s="327">
        <f t="shared" si="372"/>
        <v>0.41769833509682175</v>
      </c>
      <c r="ED199" s="327">
        <f t="shared" si="372"/>
        <v>0.37165744093365916</v>
      </c>
      <c r="EE199" s="327">
        <f t="shared" si="372"/>
        <v>0.44851448543149885</v>
      </c>
      <c r="EF199" s="327">
        <f t="shared" si="372"/>
        <v>0.44898655513566588</v>
      </c>
      <c r="EG199" s="327">
        <f t="shared" si="372"/>
        <v>0.44603987575327497</v>
      </c>
      <c r="EH199" s="327">
        <f t="shared" si="372"/>
        <v>0.47874032179541048</v>
      </c>
      <c r="EI199" s="327">
        <f t="shared" si="372"/>
        <v>0.4641105712856588</v>
      </c>
      <c r="EJ199" s="327">
        <f t="shared" si="372"/>
        <v>0.40066144218423783</v>
      </c>
      <c r="EK199" s="327">
        <f t="shared" si="372"/>
        <v>0.11702846988634498</v>
      </c>
      <c r="EL199" s="327">
        <f t="shared" si="372"/>
        <v>8.0047165420517263</v>
      </c>
      <c r="EM199" s="327">
        <f t="shared" si="372"/>
        <v>7.9468582340871619</v>
      </c>
      <c r="EN199" s="327">
        <f t="shared" si="372"/>
        <v>7.8784701984855259</v>
      </c>
      <c r="EO199" s="327">
        <f t="shared" si="372"/>
        <v>7.9605802831096177</v>
      </c>
      <c r="EP199" s="327">
        <f t="shared" si="372"/>
        <v>7.8792812681432425</v>
      </c>
      <c r="EQ199" s="327">
        <f t="shared" si="372"/>
        <v>7.882242683831862</v>
      </c>
      <c r="ER199" s="327">
        <f t="shared" si="372"/>
        <v>7.8873160956881696</v>
      </c>
      <c r="ES199" s="327">
        <f t="shared" si="372"/>
        <v>7.8886772246287817</v>
      </c>
      <c r="ET199" s="327">
        <f t="shared" si="372"/>
        <v>7.9313526404630759</v>
      </c>
      <c r="EU199" s="327">
        <f t="shared" si="372"/>
        <v>8.0592116478106899</v>
      </c>
      <c r="EV199" s="327">
        <f t="shared" si="372"/>
        <v>7.9824638601660522</v>
      </c>
      <c r="EW199" s="327">
        <f t="shared" si="372"/>
        <v>7.9631329550662082</v>
      </c>
      <c r="EX199" s="327">
        <f t="shared" si="372"/>
        <v>7.9686468960931132</v>
      </c>
      <c r="EY199" s="327">
        <f t="shared" si="372"/>
        <v>8.013879883509917</v>
      </c>
      <c r="EZ199" s="327">
        <f t="shared" si="372"/>
        <v>7.9291366246930126</v>
      </c>
      <c r="FA199" s="327">
        <f t="shared" si="372"/>
        <v>7.9466024490553053</v>
      </c>
      <c r="FB199" s="327">
        <f t="shared" si="372"/>
        <v>7.9515277214822282</v>
      </c>
      <c r="FC199" s="327">
        <f t="shared" si="372"/>
        <v>8.0259741956556567</v>
      </c>
      <c r="FD199" s="327">
        <f t="shared" si="372"/>
        <v>0.61897288631283875</v>
      </c>
      <c r="FE199" s="327">
        <f t="shared" si="372"/>
        <v>0.2026056820170459</v>
      </c>
      <c r="FF199" s="327">
        <f t="shared" si="372"/>
        <v>0.18454461629893357</v>
      </c>
      <c r="FG199" s="327">
        <f t="shared" si="372"/>
        <v>0.18601272063139293</v>
      </c>
      <c r="FH199" s="327">
        <f t="shared" si="372"/>
        <v>0.1065126895356644</v>
      </c>
      <c r="FI199" s="327">
        <f t="shared" si="372"/>
        <v>0.15961960103943151</v>
      </c>
      <c r="FJ199" s="327">
        <f t="shared" si="372"/>
        <v>9.194642146015608E-2</v>
      </c>
      <c r="FK199" s="327">
        <f t="shared" si="372"/>
        <v>0.17582936043681441</v>
      </c>
      <c r="FL199" s="327">
        <f t="shared" si="372"/>
        <v>0.1761156860039754</v>
      </c>
      <c r="FM199" s="327">
        <f t="shared" si="372"/>
        <v>0.24171400184568098</v>
      </c>
      <c r="FN199" s="327">
        <f t="shared" si="372"/>
        <v>8.2346981075687303E-2</v>
      </c>
      <c r="FO199" s="327">
        <f t="shared" si="372"/>
        <v>7.4029167801977783E-2</v>
      </c>
      <c r="FP199" s="327">
        <f t="shared" si="372"/>
        <v>7.018574693435202E-2</v>
      </c>
      <c r="FQ199" s="327">
        <f t="shared" si="372"/>
        <v>-1.3265351524800933E-2</v>
      </c>
      <c r="FR199" s="327">
        <f t="shared" si="372"/>
        <v>0.10563574082935942</v>
      </c>
      <c r="FS199" s="327">
        <f t="shared" si="372"/>
        <v>8.6872672878010967E-2</v>
      </c>
      <c r="FT199" s="327">
        <f t="shared" si="372"/>
        <v>0.31584328770784087</v>
      </c>
      <c r="FU199" s="327">
        <f t="shared" si="372"/>
        <v>0.20539801317325246</v>
      </c>
      <c r="FV199" s="327">
        <f t="shared" si="372"/>
        <v>0.11358085996866886</v>
      </c>
      <c r="FW199" s="327">
        <f t="shared" si="372"/>
        <v>0.14373040391469855</v>
      </c>
      <c r="FX199" s="327">
        <f t="shared" si="372"/>
        <v>7.8645428290813391E-2</v>
      </c>
      <c r="FY199" s="327">
        <f t="shared" si="372"/>
        <v>0.16408023336350452</v>
      </c>
      <c r="FZ199" s="327">
        <f t="shared" si="372"/>
        <v>9.2809268540957723E-2</v>
      </c>
      <c r="GA199" s="327">
        <f t="shared" si="372"/>
        <v>0.18210132040030391</v>
      </c>
      <c r="GB199" s="327">
        <f t="shared" si="372"/>
        <v>0.13088199863476541</v>
      </c>
      <c r="GC199" s="327">
        <f t="shared" si="372"/>
        <v>0.1566894845051115</v>
      </c>
      <c r="GD199" s="327">
        <f t="shared" si="372"/>
        <v>0.12282522100868627</v>
      </c>
      <c r="GE199" s="327">
        <f t="shared" si="372"/>
        <v>0.16367547665607537</v>
      </c>
      <c r="GF199" s="327">
        <f t="shared" si="372"/>
        <v>0.12601370854102151</v>
      </c>
      <c r="GG199" s="327">
        <f t="shared" si="372"/>
        <v>0.17762973945174271</v>
      </c>
      <c r="GH199" s="327">
        <f t="shared" si="372"/>
        <v>0.12669127992843088</v>
      </c>
      <c r="GI199" s="327">
        <f t="shared" si="372"/>
        <v>0.12328428986552416</v>
      </c>
      <c r="GJ199" s="327">
        <f t="shared" si="372"/>
        <v>0.61701670383621199</v>
      </c>
      <c r="GK199" s="327">
        <f t="shared" si="372"/>
        <v>0.19819221666254955</v>
      </c>
      <c r="GL199" s="327">
        <f t="shared" si="372"/>
        <v>0.20915359756960622</v>
      </c>
      <c r="GM199" s="327">
        <f t="shared" si="372"/>
        <v>0.28323277438561728</v>
      </c>
      <c r="GN199" s="327">
        <f t="shared" ref="GN199:IY199" si="373">GN192+(5*GN194)</f>
        <v>0.19472524674363098</v>
      </c>
      <c r="GO199" s="327">
        <f t="shared" si="373"/>
        <v>0.19362086251844052</v>
      </c>
      <c r="GP199" s="327">
        <f t="shared" si="373"/>
        <v>0.16057569085127596</v>
      </c>
      <c r="GQ199" s="327">
        <f t="shared" si="373"/>
        <v>0.215346993376026</v>
      </c>
      <c r="GR199" s="327">
        <f t="shared" si="373"/>
        <v>0.1546550718535612</v>
      </c>
      <c r="GS199" s="327">
        <f t="shared" si="373"/>
        <v>0.17817837278983401</v>
      </c>
      <c r="GT199" s="327">
        <f t="shared" si="373"/>
        <v>0.14346374956844715</v>
      </c>
      <c r="GU199" s="327">
        <f t="shared" si="373"/>
        <v>9.1987966032155671E-2</v>
      </c>
      <c r="GV199" s="327">
        <f t="shared" si="373"/>
        <v>0.122824987445805</v>
      </c>
      <c r="GW199" s="327">
        <f t="shared" si="373"/>
        <v>-1.3416649136903464E-2</v>
      </c>
      <c r="GX199" s="327">
        <f t="shared" si="373"/>
        <v>0.15224897984952906</v>
      </c>
      <c r="GY199" s="327">
        <f t="shared" si="373"/>
        <v>9.1858373543123428E-2</v>
      </c>
      <c r="GZ199" s="327">
        <f t="shared" si="373"/>
        <v>0.22296793629046713</v>
      </c>
      <c r="HA199" s="327">
        <f t="shared" si="373"/>
        <v>0.12588131069730688</v>
      </c>
      <c r="HB199" s="327">
        <f t="shared" si="373"/>
        <v>0.1913830041974684</v>
      </c>
      <c r="HC199" s="327">
        <f t="shared" si="373"/>
        <v>0.11850341520804804</v>
      </c>
      <c r="HD199" s="327">
        <f t="shared" si="373"/>
        <v>0.15325727814026915</v>
      </c>
      <c r="HE199" s="327">
        <f t="shared" si="373"/>
        <v>0.14528971246234801</v>
      </c>
      <c r="HF199" s="327">
        <f t="shared" si="373"/>
        <v>0.25272655031071134</v>
      </c>
      <c r="HG199" s="327">
        <f t="shared" si="373"/>
        <v>0.19509157381043687</v>
      </c>
      <c r="HH199" s="327">
        <f t="shared" si="373"/>
        <v>0.23671899053252632</v>
      </c>
      <c r="HI199" s="327">
        <f t="shared" si="373"/>
        <v>0.21939053253589927</v>
      </c>
      <c r="HJ199" s="327">
        <f t="shared" si="373"/>
        <v>0.19794370637097639</v>
      </c>
      <c r="HK199" s="327">
        <f t="shared" si="373"/>
        <v>0.21094018862576425</v>
      </c>
      <c r="HL199" s="327">
        <f t="shared" si="373"/>
        <v>0.19346600441380321</v>
      </c>
      <c r="HM199" s="327">
        <f t="shared" si="373"/>
        <v>0.19030816484204205</v>
      </c>
      <c r="HN199" s="327">
        <f t="shared" si="373"/>
        <v>0.14155065310095979</v>
      </c>
      <c r="HO199" s="327">
        <f t="shared" si="373"/>
        <v>0.11839882185063122</v>
      </c>
      <c r="HP199" s="327">
        <f t="shared" si="373"/>
        <v>0.12317499769052359</v>
      </c>
      <c r="HQ199" s="327">
        <f t="shared" si="373"/>
        <v>7.2241617986853204E-2</v>
      </c>
      <c r="HR199" s="327">
        <f t="shared" si="373"/>
        <v>8.2282259623015844E-2</v>
      </c>
      <c r="HS199" s="327">
        <f t="shared" si="373"/>
        <v>0.15017055497526699</v>
      </c>
      <c r="HT199" s="327">
        <f t="shared" si="373"/>
        <v>0.16620438014655514</v>
      </c>
      <c r="HU199" s="327">
        <f t="shared" si="373"/>
        <v>0.15609622586326991</v>
      </c>
      <c r="HV199" s="327">
        <f t="shared" si="373"/>
        <v>0.1022189087251089</v>
      </c>
      <c r="HW199" s="327">
        <f t="shared" si="373"/>
        <v>0.12664101896172175</v>
      </c>
      <c r="HX199" s="327">
        <f t="shared" si="373"/>
        <v>0.11667118581087801</v>
      </c>
      <c r="HY199" s="327">
        <f t="shared" si="373"/>
        <v>0.22125943198209119</v>
      </c>
      <c r="HZ199" s="327">
        <f t="shared" si="373"/>
        <v>0.16579712816770775</v>
      </c>
      <c r="IA199" s="327">
        <f t="shared" si="373"/>
        <v>0.14223232265175181</v>
      </c>
      <c r="IB199" s="327">
        <f t="shared" si="373"/>
        <v>0.14586218728882497</v>
      </c>
      <c r="IC199" s="327">
        <f t="shared" si="373"/>
        <v>0.13984986238101041</v>
      </c>
      <c r="ID199" s="327">
        <f t="shared" si="373"/>
        <v>0.15057825963872573</v>
      </c>
      <c r="IE199" s="327">
        <f t="shared" si="373"/>
        <v>0.14609929986590939</v>
      </c>
      <c r="IF199" s="327">
        <f t="shared" si="373"/>
        <v>0.26170827260165319</v>
      </c>
      <c r="IG199" s="327">
        <f t="shared" si="373"/>
        <v>0.17040663686461427</v>
      </c>
      <c r="IH199" s="327">
        <f t="shared" si="373"/>
        <v>7.0011163504301671E-2</v>
      </c>
      <c r="II199" s="327">
        <f t="shared" si="373"/>
        <v>0.3779084891395223</v>
      </c>
      <c r="IJ199" s="327">
        <f t="shared" si="373"/>
        <v>0.28214571076243933</v>
      </c>
      <c r="IK199" s="327">
        <f t="shared" si="373"/>
        <v>0.15995554486158323</v>
      </c>
      <c r="IL199" s="327">
        <f t="shared" si="373"/>
        <v>7.2155999453037814E-2</v>
      </c>
      <c r="IM199" s="327">
        <f t="shared" si="373"/>
        <v>0.39232546536668472</v>
      </c>
      <c r="IN199" s="327" t="e">
        <f t="shared" si="373"/>
        <v>#DIV/0!</v>
      </c>
      <c r="IO199" s="327" t="e">
        <f t="shared" si="373"/>
        <v>#DIV/0!</v>
      </c>
      <c r="IP199" s="327" t="e">
        <f t="shared" si="373"/>
        <v>#DIV/0!</v>
      </c>
      <c r="IQ199" s="327" t="e">
        <f t="shared" si="373"/>
        <v>#DIV/0!</v>
      </c>
      <c r="IR199" s="327" t="e">
        <f t="shared" si="373"/>
        <v>#DIV/0!</v>
      </c>
      <c r="IS199" s="327" t="e">
        <f t="shared" si="373"/>
        <v>#DIV/0!</v>
      </c>
      <c r="IT199" s="327" t="e">
        <f t="shared" si="373"/>
        <v>#DIV/0!</v>
      </c>
      <c r="IU199" s="327" t="e">
        <f t="shared" si="373"/>
        <v>#DIV/0!</v>
      </c>
      <c r="IV199" s="327" t="e">
        <f t="shared" si="373"/>
        <v>#DIV/0!</v>
      </c>
      <c r="IW199" s="327" t="e">
        <f t="shared" si="373"/>
        <v>#DIV/0!</v>
      </c>
      <c r="IX199" s="327" t="e">
        <f t="shared" si="373"/>
        <v>#DIV/0!</v>
      </c>
      <c r="IY199" s="327" t="e">
        <f t="shared" si="373"/>
        <v>#DIV/0!</v>
      </c>
      <c r="IZ199" s="327" t="e">
        <f t="shared" ref="IZ199:LK199" si="374">IZ192+(5*IZ194)</f>
        <v>#DIV/0!</v>
      </c>
      <c r="JA199" s="327" t="e">
        <f t="shared" si="374"/>
        <v>#DIV/0!</v>
      </c>
      <c r="JB199" s="327" t="e">
        <f t="shared" si="374"/>
        <v>#DIV/0!</v>
      </c>
      <c r="JC199" s="327" t="e">
        <f t="shared" si="374"/>
        <v>#DIV/0!</v>
      </c>
      <c r="JD199" s="327" t="e">
        <f t="shared" si="374"/>
        <v>#DIV/0!</v>
      </c>
      <c r="JE199" s="327" t="e">
        <f t="shared" si="374"/>
        <v>#DIV/0!</v>
      </c>
      <c r="JF199" s="327" t="e">
        <f t="shared" si="374"/>
        <v>#DIV/0!</v>
      </c>
      <c r="JG199" s="327" t="e">
        <f t="shared" si="374"/>
        <v>#DIV/0!</v>
      </c>
      <c r="JH199" s="327" t="e">
        <f t="shared" si="374"/>
        <v>#DIV/0!</v>
      </c>
      <c r="JI199" s="327" t="e">
        <f t="shared" si="374"/>
        <v>#DIV/0!</v>
      </c>
      <c r="JJ199" s="327" t="e">
        <f t="shared" si="374"/>
        <v>#DIV/0!</v>
      </c>
      <c r="JK199" s="327" t="e">
        <f t="shared" si="374"/>
        <v>#DIV/0!</v>
      </c>
      <c r="JL199" s="327" t="e">
        <f t="shared" si="374"/>
        <v>#DIV/0!</v>
      </c>
      <c r="JM199" s="327" t="e">
        <f t="shared" si="374"/>
        <v>#DIV/0!</v>
      </c>
      <c r="JN199" s="327" t="e">
        <f t="shared" si="374"/>
        <v>#DIV/0!</v>
      </c>
      <c r="JO199" s="327" t="e">
        <f t="shared" si="374"/>
        <v>#DIV/0!</v>
      </c>
      <c r="JP199" s="327" t="e">
        <f t="shared" si="374"/>
        <v>#DIV/0!</v>
      </c>
      <c r="JQ199" s="327" t="e">
        <f t="shared" si="374"/>
        <v>#DIV/0!</v>
      </c>
      <c r="JR199" s="327" t="e">
        <f t="shared" si="374"/>
        <v>#DIV/0!</v>
      </c>
      <c r="JS199" s="327" t="e">
        <f t="shared" si="374"/>
        <v>#DIV/0!</v>
      </c>
      <c r="JT199" s="327" t="e">
        <f t="shared" si="374"/>
        <v>#DIV/0!</v>
      </c>
      <c r="JU199" s="327" t="e">
        <f t="shared" si="374"/>
        <v>#DIV/0!</v>
      </c>
      <c r="JV199" s="327" t="e">
        <f t="shared" si="374"/>
        <v>#DIV/0!</v>
      </c>
      <c r="JW199" s="327" t="e">
        <f t="shared" si="374"/>
        <v>#DIV/0!</v>
      </c>
      <c r="JX199" s="327" t="e">
        <f t="shared" si="374"/>
        <v>#DIV/0!</v>
      </c>
      <c r="JY199" s="327" t="e">
        <f t="shared" si="374"/>
        <v>#DIV/0!</v>
      </c>
      <c r="JZ199" s="327" t="e">
        <f t="shared" si="374"/>
        <v>#DIV/0!</v>
      </c>
      <c r="KA199" s="327" t="e">
        <f t="shared" si="374"/>
        <v>#DIV/0!</v>
      </c>
      <c r="KB199" s="327" t="e">
        <f t="shared" si="374"/>
        <v>#DIV/0!</v>
      </c>
      <c r="KC199" s="327" t="e">
        <f t="shared" si="374"/>
        <v>#DIV/0!</v>
      </c>
      <c r="KD199" s="327" t="e">
        <f t="shared" si="374"/>
        <v>#DIV/0!</v>
      </c>
      <c r="KE199" s="327" t="e">
        <f t="shared" si="374"/>
        <v>#DIV/0!</v>
      </c>
      <c r="KF199" s="327" t="e">
        <f t="shared" si="374"/>
        <v>#DIV/0!</v>
      </c>
      <c r="KG199" s="327" t="e">
        <f t="shared" si="374"/>
        <v>#DIV/0!</v>
      </c>
      <c r="KH199" s="327" t="e">
        <f t="shared" si="374"/>
        <v>#DIV/0!</v>
      </c>
      <c r="KI199" s="327" t="e">
        <f t="shared" si="374"/>
        <v>#DIV/0!</v>
      </c>
      <c r="KJ199" s="327" t="e">
        <f t="shared" si="374"/>
        <v>#DIV/0!</v>
      </c>
      <c r="KK199" s="327" t="e">
        <f t="shared" si="374"/>
        <v>#DIV/0!</v>
      </c>
      <c r="KL199" s="327" t="e">
        <f t="shared" si="374"/>
        <v>#DIV/0!</v>
      </c>
      <c r="KM199" s="327" t="e">
        <f t="shared" si="374"/>
        <v>#DIV/0!</v>
      </c>
      <c r="KN199" s="327" t="e">
        <f t="shared" si="374"/>
        <v>#DIV/0!</v>
      </c>
      <c r="KO199" s="327" t="e">
        <f t="shared" si="374"/>
        <v>#DIV/0!</v>
      </c>
      <c r="KP199" s="327" t="e">
        <f t="shared" si="374"/>
        <v>#DIV/0!</v>
      </c>
      <c r="KQ199" s="327" t="e">
        <f t="shared" si="374"/>
        <v>#DIV/0!</v>
      </c>
      <c r="KR199" s="327" t="e">
        <f t="shared" si="374"/>
        <v>#DIV/0!</v>
      </c>
      <c r="KS199" s="327" t="e">
        <f t="shared" si="374"/>
        <v>#DIV/0!</v>
      </c>
      <c r="KT199" s="327" t="e">
        <f t="shared" si="374"/>
        <v>#DIV/0!</v>
      </c>
      <c r="KU199" s="327" t="e">
        <f t="shared" si="374"/>
        <v>#DIV/0!</v>
      </c>
      <c r="KV199" s="327" t="e">
        <f t="shared" si="374"/>
        <v>#DIV/0!</v>
      </c>
      <c r="KW199" s="327" t="e">
        <f t="shared" si="374"/>
        <v>#DIV/0!</v>
      </c>
      <c r="KX199" s="327" t="e">
        <f t="shared" si="374"/>
        <v>#DIV/0!</v>
      </c>
      <c r="KY199" s="327" t="e">
        <f t="shared" si="374"/>
        <v>#DIV/0!</v>
      </c>
      <c r="KZ199" s="327" t="e">
        <f t="shared" si="374"/>
        <v>#DIV/0!</v>
      </c>
      <c r="LA199" s="327" t="e">
        <f t="shared" si="374"/>
        <v>#DIV/0!</v>
      </c>
      <c r="LB199" s="327" t="e">
        <f t="shared" si="374"/>
        <v>#DIV/0!</v>
      </c>
      <c r="LC199" s="327" t="e">
        <f t="shared" si="374"/>
        <v>#DIV/0!</v>
      </c>
      <c r="LD199" s="327" t="e">
        <f t="shared" si="374"/>
        <v>#DIV/0!</v>
      </c>
      <c r="LE199" s="327" t="e">
        <f t="shared" si="374"/>
        <v>#DIV/0!</v>
      </c>
      <c r="LF199" s="327" t="e">
        <f t="shared" si="374"/>
        <v>#DIV/0!</v>
      </c>
      <c r="LG199" s="327" t="e">
        <f t="shared" si="374"/>
        <v>#DIV/0!</v>
      </c>
      <c r="LH199" s="327" t="e">
        <f t="shared" si="374"/>
        <v>#DIV/0!</v>
      </c>
      <c r="LI199" s="327" t="e">
        <f t="shared" si="374"/>
        <v>#DIV/0!</v>
      </c>
      <c r="LJ199" s="327" t="e">
        <f t="shared" si="374"/>
        <v>#DIV/0!</v>
      </c>
      <c r="LK199" s="327" t="e">
        <f t="shared" si="374"/>
        <v>#DIV/0!</v>
      </c>
      <c r="LL199" s="327" t="e">
        <f t="shared" ref="LL199:NW199" si="375">LL192+(5*LL194)</f>
        <v>#DIV/0!</v>
      </c>
      <c r="LM199" s="327" t="e">
        <f t="shared" si="375"/>
        <v>#DIV/0!</v>
      </c>
      <c r="LN199" s="327" t="e">
        <f t="shared" si="375"/>
        <v>#DIV/0!</v>
      </c>
      <c r="LO199" s="327" t="e">
        <f t="shared" si="375"/>
        <v>#DIV/0!</v>
      </c>
      <c r="LP199" s="327" t="e">
        <f t="shared" si="375"/>
        <v>#DIV/0!</v>
      </c>
      <c r="LQ199" s="327" t="e">
        <f t="shared" si="375"/>
        <v>#DIV/0!</v>
      </c>
      <c r="LR199" s="327" t="e">
        <f t="shared" si="375"/>
        <v>#DIV/0!</v>
      </c>
      <c r="LS199" s="327" t="e">
        <f t="shared" si="375"/>
        <v>#DIV/0!</v>
      </c>
      <c r="LT199" s="327" t="e">
        <f t="shared" si="375"/>
        <v>#DIV/0!</v>
      </c>
      <c r="LU199" s="327" t="e">
        <f t="shared" si="375"/>
        <v>#DIV/0!</v>
      </c>
      <c r="LV199" s="327" t="e">
        <f t="shared" si="375"/>
        <v>#DIV/0!</v>
      </c>
      <c r="LW199" s="327" t="e">
        <f t="shared" si="375"/>
        <v>#DIV/0!</v>
      </c>
      <c r="LX199" s="327" t="e">
        <f t="shared" si="375"/>
        <v>#DIV/0!</v>
      </c>
      <c r="LY199" s="327" t="e">
        <f t="shared" si="375"/>
        <v>#DIV/0!</v>
      </c>
      <c r="LZ199" s="327" t="e">
        <f t="shared" si="375"/>
        <v>#DIV/0!</v>
      </c>
      <c r="MA199" s="327" t="e">
        <f t="shared" si="375"/>
        <v>#DIV/0!</v>
      </c>
      <c r="MB199" s="327" t="e">
        <f t="shared" si="375"/>
        <v>#DIV/0!</v>
      </c>
      <c r="MC199" s="327" t="e">
        <f t="shared" si="375"/>
        <v>#DIV/0!</v>
      </c>
      <c r="MD199" s="327" t="e">
        <f t="shared" si="375"/>
        <v>#DIV/0!</v>
      </c>
      <c r="ME199" s="327" t="e">
        <f t="shared" si="375"/>
        <v>#DIV/0!</v>
      </c>
      <c r="MF199" s="327" t="e">
        <f t="shared" si="375"/>
        <v>#DIV/0!</v>
      </c>
      <c r="MG199" s="327" t="e">
        <f t="shared" si="375"/>
        <v>#DIV/0!</v>
      </c>
      <c r="MH199" s="327" t="e">
        <f t="shared" si="375"/>
        <v>#DIV/0!</v>
      </c>
      <c r="MI199" s="327" t="e">
        <f t="shared" si="375"/>
        <v>#DIV/0!</v>
      </c>
      <c r="MJ199" s="327" t="e">
        <f t="shared" si="375"/>
        <v>#DIV/0!</v>
      </c>
      <c r="MK199" s="327" t="e">
        <f t="shared" si="375"/>
        <v>#DIV/0!</v>
      </c>
      <c r="ML199" s="327" t="e">
        <f t="shared" si="375"/>
        <v>#DIV/0!</v>
      </c>
      <c r="MM199" s="327" t="e">
        <f t="shared" si="375"/>
        <v>#DIV/0!</v>
      </c>
      <c r="MN199" s="327" t="e">
        <f t="shared" si="375"/>
        <v>#DIV/0!</v>
      </c>
      <c r="MO199" s="327" t="e">
        <f t="shared" si="375"/>
        <v>#DIV/0!</v>
      </c>
      <c r="MP199" s="327" t="e">
        <f t="shared" si="375"/>
        <v>#DIV/0!</v>
      </c>
      <c r="MQ199" s="327" t="e">
        <f t="shared" si="375"/>
        <v>#DIV/0!</v>
      </c>
      <c r="MR199" s="327" t="e">
        <f t="shared" si="375"/>
        <v>#DIV/0!</v>
      </c>
      <c r="MS199" s="327" t="e">
        <f t="shared" si="375"/>
        <v>#DIV/0!</v>
      </c>
      <c r="MT199" s="327" t="e">
        <f t="shared" si="375"/>
        <v>#DIV/0!</v>
      </c>
      <c r="MU199" s="327" t="e">
        <f t="shared" si="375"/>
        <v>#DIV/0!</v>
      </c>
      <c r="MV199" s="327" t="e">
        <f t="shared" si="375"/>
        <v>#DIV/0!</v>
      </c>
      <c r="MW199" s="327" t="e">
        <f t="shared" si="375"/>
        <v>#DIV/0!</v>
      </c>
      <c r="MX199" s="327" t="e">
        <f t="shared" si="375"/>
        <v>#DIV/0!</v>
      </c>
      <c r="MY199" s="327" t="e">
        <f t="shared" si="375"/>
        <v>#DIV/0!</v>
      </c>
      <c r="MZ199" s="327" t="e">
        <f t="shared" si="375"/>
        <v>#DIV/0!</v>
      </c>
      <c r="NA199" s="327" t="e">
        <f t="shared" si="375"/>
        <v>#DIV/0!</v>
      </c>
      <c r="NB199" s="327" t="e">
        <f t="shared" si="375"/>
        <v>#DIV/0!</v>
      </c>
      <c r="NC199" s="327" t="e">
        <f t="shared" si="375"/>
        <v>#DIV/0!</v>
      </c>
      <c r="ND199" s="327" t="e">
        <f t="shared" si="375"/>
        <v>#DIV/0!</v>
      </c>
      <c r="NE199" s="327" t="e">
        <f t="shared" si="375"/>
        <v>#DIV/0!</v>
      </c>
      <c r="NF199" s="327" t="e">
        <f t="shared" si="375"/>
        <v>#DIV/0!</v>
      </c>
      <c r="NG199" s="327" t="e">
        <f t="shared" si="375"/>
        <v>#DIV/0!</v>
      </c>
      <c r="NH199" s="327" t="e">
        <f t="shared" si="375"/>
        <v>#DIV/0!</v>
      </c>
      <c r="NI199" s="327" t="e">
        <f t="shared" si="375"/>
        <v>#DIV/0!</v>
      </c>
      <c r="NJ199" s="327" t="e">
        <f t="shared" si="375"/>
        <v>#DIV/0!</v>
      </c>
      <c r="NK199" s="327" t="e">
        <f t="shared" si="375"/>
        <v>#DIV/0!</v>
      </c>
      <c r="NL199" s="327" t="e">
        <f t="shared" si="375"/>
        <v>#DIV/0!</v>
      </c>
      <c r="NM199" s="327" t="e">
        <f t="shared" si="375"/>
        <v>#DIV/0!</v>
      </c>
      <c r="NN199" s="327" t="e">
        <f t="shared" si="375"/>
        <v>#DIV/0!</v>
      </c>
      <c r="NO199" s="327" t="e">
        <f t="shared" si="375"/>
        <v>#DIV/0!</v>
      </c>
      <c r="NP199" s="327" t="e">
        <f t="shared" si="375"/>
        <v>#DIV/0!</v>
      </c>
      <c r="NQ199" s="327" t="e">
        <f t="shared" si="375"/>
        <v>#DIV/0!</v>
      </c>
      <c r="NR199" s="327" t="e">
        <f t="shared" si="375"/>
        <v>#DIV/0!</v>
      </c>
      <c r="NS199" s="327" t="e">
        <f t="shared" si="375"/>
        <v>#DIV/0!</v>
      </c>
      <c r="NT199" s="327" t="e">
        <f t="shared" si="375"/>
        <v>#DIV/0!</v>
      </c>
      <c r="NU199" s="327" t="e">
        <f t="shared" si="375"/>
        <v>#DIV/0!</v>
      </c>
      <c r="NV199" s="327" t="e">
        <f t="shared" si="375"/>
        <v>#DIV/0!</v>
      </c>
      <c r="NW199" s="327" t="e">
        <f t="shared" si="375"/>
        <v>#DIV/0!</v>
      </c>
      <c r="NX199" s="327" t="e">
        <f t="shared" ref="NX199:QI199" si="376">NX192+(5*NX194)</f>
        <v>#DIV/0!</v>
      </c>
      <c r="NY199" s="327" t="e">
        <f t="shared" si="376"/>
        <v>#DIV/0!</v>
      </c>
      <c r="NZ199" s="327" t="e">
        <f t="shared" si="376"/>
        <v>#DIV/0!</v>
      </c>
      <c r="OA199" s="327" t="e">
        <f t="shared" si="376"/>
        <v>#DIV/0!</v>
      </c>
      <c r="OB199" s="327" t="e">
        <f t="shared" si="376"/>
        <v>#DIV/0!</v>
      </c>
      <c r="OC199" s="327" t="e">
        <f t="shared" si="376"/>
        <v>#DIV/0!</v>
      </c>
      <c r="OD199" s="327" t="e">
        <f t="shared" si="376"/>
        <v>#DIV/0!</v>
      </c>
      <c r="OE199" s="327" t="e">
        <f t="shared" si="376"/>
        <v>#DIV/0!</v>
      </c>
      <c r="OF199" s="327" t="e">
        <f t="shared" si="376"/>
        <v>#DIV/0!</v>
      </c>
      <c r="OG199" s="327" t="e">
        <f t="shared" si="376"/>
        <v>#DIV/0!</v>
      </c>
      <c r="OH199" s="327" t="e">
        <f t="shared" si="376"/>
        <v>#DIV/0!</v>
      </c>
      <c r="OI199" s="327" t="e">
        <f t="shared" si="376"/>
        <v>#DIV/0!</v>
      </c>
      <c r="OJ199" s="327" t="e">
        <f t="shared" si="376"/>
        <v>#DIV/0!</v>
      </c>
      <c r="OK199" s="327" t="e">
        <f t="shared" si="376"/>
        <v>#DIV/0!</v>
      </c>
      <c r="OL199" s="327" t="e">
        <f t="shared" si="376"/>
        <v>#DIV/0!</v>
      </c>
      <c r="OM199" s="327" t="e">
        <f t="shared" si="376"/>
        <v>#DIV/0!</v>
      </c>
      <c r="ON199" s="327" t="e">
        <f t="shared" si="376"/>
        <v>#DIV/0!</v>
      </c>
      <c r="OO199" s="327" t="e">
        <f t="shared" si="376"/>
        <v>#DIV/0!</v>
      </c>
      <c r="OP199" s="327" t="e">
        <f t="shared" si="376"/>
        <v>#DIV/0!</v>
      </c>
      <c r="OQ199" s="327" t="e">
        <f t="shared" si="376"/>
        <v>#DIV/0!</v>
      </c>
      <c r="OR199" s="327" t="e">
        <f t="shared" si="376"/>
        <v>#DIV/0!</v>
      </c>
      <c r="OS199" s="327" t="e">
        <f t="shared" si="376"/>
        <v>#DIV/0!</v>
      </c>
      <c r="OT199" s="327" t="e">
        <f t="shared" si="376"/>
        <v>#DIV/0!</v>
      </c>
      <c r="OU199" s="327" t="e">
        <f t="shared" si="376"/>
        <v>#DIV/0!</v>
      </c>
      <c r="OV199" s="327" t="e">
        <f t="shared" si="376"/>
        <v>#DIV/0!</v>
      </c>
      <c r="OW199" s="327" t="e">
        <f t="shared" si="376"/>
        <v>#DIV/0!</v>
      </c>
      <c r="OX199" s="327" t="e">
        <f t="shared" si="376"/>
        <v>#DIV/0!</v>
      </c>
      <c r="OY199" s="327" t="e">
        <f t="shared" si="376"/>
        <v>#DIV/0!</v>
      </c>
      <c r="OZ199" s="327" t="e">
        <f t="shared" si="376"/>
        <v>#DIV/0!</v>
      </c>
      <c r="PA199" s="327" t="e">
        <f t="shared" si="376"/>
        <v>#DIV/0!</v>
      </c>
      <c r="PB199" s="327" t="e">
        <f t="shared" si="376"/>
        <v>#DIV/0!</v>
      </c>
      <c r="PC199" s="327" t="e">
        <f t="shared" si="376"/>
        <v>#DIV/0!</v>
      </c>
      <c r="PD199" s="327" t="e">
        <f t="shared" si="376"/>
        <v>#DIV/0!</v>
      </c>
      <c r="PE199" s="327" t="e">
        <f t="shared" si="376"/>
        <v>#DIV/0!</v>
      </c>
      <c r="PF199" s="327" t="e">
        <f t="shared" si="376"/>
        <v>#DIV/0!</v>
      </c>
      <c r="PG199" s="327" t="e">
        <f t="shared" si="376"/>
        <v>#DIV/0!</v>
      </c>
      <c r="PH199" s="327" t="e">
        <f t="shared" si="376"/>
        <v>#DIV/0!</v>
      </c>
      <c r="PI199" s="327" t="e">
        <f t="shared" si="376"/>
        <v>#DIV/0!</v>
      </c>
      <c r="PJ199" s="327" t="e">
        <f t="shared" si="376"/>
        <v>#DIV/0!</v>
      </c>
      <c r="PK199" s="327" t="e">
        <f t="shared" si="376"/>
        <v>#DIV/0!</v>
      </c>
      <c r="PL199" s="327" t="e">
        <f t="shared" si="376"/>
        <v>#DIV/0!</v>
      </c>
      <c r="PM199" s="327" t="e">
        <f t="shared" si="376"/>
        <v>#DIV/0!</v>
      </c>
      <c r="PN199" s="327" t="e">
        <f t="shared" si="376"/>
        <v>#DIV/0!</v>
      </c>
      <c r="PO199" s="327" t="e">
        <f t="shared" si="376"/>
        <v>#DIV/0!</v>
      </c>
      <c r="PP199" s="327" t="e">
        <f t="shared" si="376"/>
        <v>#DIV/0!</v>
      </c>
      <c r="PQ199" s="327" t="e">
        <f t="shared" si="376"/>
        <v>#DIV/0!</v>
      </c>
      <c r="PR199" s="327" t="e">
        <f t="shared" si="376"/>
        <v>#DIV/0!</v>
      </c>
      <c r="PS199" s="327" t="e">
        <f t="shared" si="376"/>
        <v>#DIV/0!</v>
      </c>
      <c r="PT199" s="327" t="e">
        <f t="shared" si="376"/>
        <v>#DIV/0!</v>
      </c>
      <c r="PU199" s="327" t="e">
        <f t="shared" si="376"/>
        <v>#DIV/0!</v>
      </c>
      <c r="PV199" s="327" t="e">
        <f t="shared" si="376"/>
        <v>#DIV/0!</v>
      </c>
      <c r="PW199" s="327" t="e">
        <f t="shared" si="376"/>
        <v>#DIV/0!</v>
      </c>
      <c r="PX199" s="327" t="e">
        <f t="shared" si="376"/>
        <v>#DIV/0!</v>
      </c>
      <c r="PY199" s="327" t="e">
        <f t="shared" si="376"/>
        <v>#DIV/0!</v>
      </c>
      <c r="PZ199" s="327" t="e">
        <f t="shared" si="376"/>
        <v>#DIV/0!</v>
      </c>
      <c r="QA199" s="327" t="e">
        <f t="shared" si="376"/>
        <v>#DIV/0!</v>
      </c>
      <c r="QB199" s="327" t="e">
        <f t="shared" si="376"/>
        <v>#DIV/0!</v>
      </c>
      <c r="QC199" s="327" t="e">
        <f t="shared" si="376"/>
        <v>#DIV/0!</v>
      </c>
      <c r="QD199" s="327" t="e">
        <f t="shared" si="376"/>
        <v>#DIV/0!</v>
      </c>
      <c r="QE199" s="327" t="e">
        <f t="shared" si="376"/>
        <v>#DIV/0!</v>
      </c>
      <c r="QF199" s="327" t="e">
        <f t="shared" si="376"/>
        <v>#DIV/0!</v>
      </c>
      <c r="QG199" s="327" t="e">
        <f t="shared" si="376"/>
        <v>#DIV/0!</v>
      </c>
      <c r="QH199" s="327" t="e">
        <f t="shared" si="376"/>
        <v>#DIV/0!</v>
      </c>
      <c r="QI199" s="327" t="e">
        <f t="shared" si="376"/>
        <v>#DIV/0!</v>
      </c>
      <c r="QJ199" s="327" t="e">
        <f t="shared" ref="QJ199:SH199" si="377">QJ192+(5*QJ194)</f>
        <v>#DIV/0!</v>
      </c>
      <c r="QK199" s="327" t="e">
        <f t="shared" si="377"/>
        <v>#DIV/0!</v>
      </c>
      <c r="QL199" s="327" t="e">
        <f t="shared" si="377"/>
        <v>#DIV/0!</v>
      </c>
      <c r="QM199" s="327" t="e">
        <f t="shared" si="377"/>
        <v>#DIV/0!</v>
      </c>
      <c r="QN199" s="327" t="e">
        <f t="shared" si="377"/>
        <v>#DIV/0!</v>
      </c>
      <c r="QO199" s="327" t="e">
        <f t="shared" si="377"/>
        <v>#DIV/0!</v>
      </c>
      <c r="QP199" s="327" t="e">
        <f t="shared" si="377"/>
        <v>#DIV/0!</v>
      </c>
      <c r="QQ199" s="327" t="e">
        <f t="shared" si="377"/>
        <v>#DIV/0!</v>
      </c>
      <c r="QR199" s="327" t="e">
        <f t="shared" si="377"/>
        <v>#DIV/0!</v>
      </c>
      <c r="QS199" s="327" t="e">
        <f t="shared" si="377"/>
        <v>#DIV/0!</v>
      </c>
      <c r="QT199" s="327" t="e">
        <f t="shared" si="377"/>
        <v>#DIV/0!</v>
      </c>
      <c r="QU199" s="327" t="e">
        <f t="shared" si="377"/>
        <v>#DIV/0!</v>
      </c>
      <c r="QV199" s="327" t="e">
        <f t="shared" si="377"/>
        <v>#DIV/0!</v>
      </c>
      <c r="QW199" s="327" t="e">
        <f t="shared" si="377"/>
        <v>#DIV/0!</v>
      </c>
      <c r="QX199" s="327" t="e">
        <f t="shared" si="377"/>
        <v>#DIV/0!</v>
      </c>
      <c r="QY199" s="327" t="e">
        <f t="shared" si="377"/>
        <v>#DIV/0!</v>
      </c>
      <c r="QZ199" s="327" t="e">
        <f t="shared" si="377"/>
        <v>#DIV/0!</v>
      </c>
      <c r="RA199" s="327" t="e">
        <f t="shared" si="377"/>
        <v>#DIV/0!</v>
      </c>
      <c r="RB199" s="327" t="e">
        <f t="shared" si="377"/>
        <v>#DIV/0!</v>
      </c>
      <c r="RC199" s="327" t="e">
        <f t="shared" si="377"/>
        <v>#DIV/0!</v>
      </c>
      <c r="RD199" s="327" t="e">
        <f t="shared" si="377"/>
        <v>#DIV/0!</v>
      </c>
      <c r="RE199" s="327" t="e">
        <f t="shared" si="377"/>
        <v>#DIV/0!</v>
      </c>
      <c r="RF199" s="327" t="e">
        <f t="shared" si="377"/>
        <v>#DIV/0!</v>
      </c>
      <c r="RG199" s="327" t="e">
        <f t="shared" si="377"/>
        <v>#DIV/0!</v>
      </c>
      <c r="RH199" s="327" t="e">
        <f t="shared" si="377"/>
        <v>#DIV/0!</v>
      </c>
      <c r="RI199" s="327" t="e">
        <f t="shared" si="377"/>
        <v>#DIV/0!</v>
      </c>
      <c r="RJ199" s="327" t="e">
        <f t="shared" si="377"/>
        <v>#DIV/0!</v>
      </c>
      <c r="RK199" s="327" t="e">
        <f t="shared" si="377"/>
        <v>#DIV/0!</v>
      </c>
      <c r="RL199" s="327" t="e">
        <f t="shared" si="377"/>
        <v>#DIV/0!</v>
      </c>
      <c r="RM199" s="327" t="e">
        <f t="shared" si="377"/>
        <v>#DIV/0!</v>
      </c>
      <c r="RN199" s="327" t="e">
        <f t="shared" si="377"/>
        <v>#DIV/0!</v>
      </c>
      <c r="RO199" s="327" t="e">
        <f t="shared" si="377"/>
        <v>#DIV/0!</v>
      </c>
      <c r="RP199" s="327" t="e">
        <f t="shared" si="377"/>
        <v>#DIV/0!</v>
      </c>
      <c r="RQ199" s="327" t="e">
        <f t="shared" si="377"/>
        <v>#DIV/0!</v>
      </c>
      <c r="RR199" s="327" t="e">
        <f t="shared" si="377"/>
        <v>#DIV/0!</v>
      </c>
      <c r="RS199" s="327" t="e">
        <f t="shared" si="377"/>
        <v>#DIV/0!</v>
      </c>
      <c r="RT199" s="327" t="e">
        <f t="shared" si="377"/>
        <v>#DIV/0!</v>
      </c>
      <c r="RU199" s="327" t="e">
        <f t="shared" si="377"/>
        <v>#DIV/0!</v>
      </c>
      <c r="RV199" s="327" t="e">
        <f t="shared" si="377"/>
        <v>#DIV/0!</v>
      </c>
      <c r="RW199" s="327" t="e">
        <f t="shared" si="377"/>
        <v>#DIV/0!</v>
      </c>
      <c r="RX199" s="327" t="e">
        <f t="shared" si="377"/>
        <v>#DIV/0!</v>
      </c>
      <c r="RY199" s="327" t="e">
        <f t="shared" si="377"/>
        <v>#DIV/0!</v>
      </c>
      <c r="RZ199" s="327" t="e">
        <f t="shared" si="377"/>
        <v>#DIV/0!</v>
      </c>
      <c r="SA199" s="327" t="e">
        <f t="shared" si="377"/>
        <v>#DIV/0!</v>
      </c>
      <c r="SB199" s="327" t="e">
        <f t="shared" si="377"/>
        <v>#DIV/0!</v>
      </c>
      <c r="SC199" s="327" t="e">
        <f t="shared" si="377"/>
        <v>#DIV/0!</v>
      </c>
      <c r="SD199" s="327" t="e">
        <f t="shared" si="377"/>
        <v>#DIV/0!</v>
      </c>
      <c r="SE199" s="327" t="e">
        <f t="shared" si="377"/>
        <v>#DIV/0!</v>
      </c>
      <c r="SF199" s="327" t="e">
        <f t="shared" si="377"/>
        <v>#DIV/0!</v>
      </c>
      <c r="SG199" s="327" t="e">
        <f t="shared" si="377"/>
        <v>#DIV/0!</v>
      </c>
      <c r="SH199" s="327" t="e">
        <f t="shared" si="377"/>
        <v>#DIV/0!</v>
      </c>
      <c r="SM199">
        <f>'GRR Data'!A195</f>
        <v>0</v>
      </c>
    </row>
    <row r="200" spans="1:507">
      <c r="A200" s="3" t="s">
        <v>416</v>
      </c>
      <c r="B200" s="326" t="s">
        <v>417</v>
      </c>
      <c r="C200" s="327">
        <f>C192-(5*C194)</f>
        <v>681.0708953255139</v>
      </c>
      <c r="D200" s="327">
        <f t="shared" ref="D200:BO200" si="378">D192-(5*D194)</f>
        <v>2.9670884697112987E-2</v>
      </c>
      <c r="E200" s="327">
        <f t="shared" si="378"/>
        <v>6.4908863731060557E-2</v>
      </c>
      <c r="F200" s="327">
        <f t="shared" si="378"/>
        <v>3.8834782160296261E-2</v>
      </c>
      <c r="G200" s="327">
        <f t="shared" si="378"/>
        <v>4.4885592951350944E-2</v>
      </c>
      <c r="H200" s="327">
        <f t="shared" si="378"/>
        <v>-3.0659746093447793E-2</v>
      </c>
      <c r="I200" s="327">
        <f t="shared" si="378"/>
        <v>-3.6670839342808653E-2</v>
      </c>
      <c r="J200" s="327">
        <f t="shared" si="378"/>
        <v>-5.6402570545590058E-3</v>
      </c>
      <c r="K200" s="327">
        <f t="shared" si="378"/>
        <v>3.4388746377255364E-2</v>
      </c>
      <c r="L200" s="327">
        <f t="shared" si="378"/>
        <v>3.1113054274478649E-2</v>
      </c>
      <c r="M200" s="327">
        <f t="shared" si="378"/>
        <v>1.6286875912142174E-2</v>
      </c>
      <c r="N200" s="327">
        <f t="shared" si="378"/>
        <v>-2.6022257316684588E-2</v>
      </c>
      <c r="O200" s="327">
        <f t="shared" si="378"/>
        <v>-2.9418881694759313E-2</v>
      </c>
      <c r="P200" s="327">
        <f t="shared" si="378"/>
        <v>1.4128061890132659E-2</v>
      </c>
      <c r="Q200" s="327">
        <f t="shared" si="378"/>
        <v>1.1122606237859656E-2</v>
      </c>
      <c r="R200" s="327">
        <f t="shared" si="378"/>
        <v>4.6653400645559562E-2</v>
      </c>
      <c r="S200" s="327">
        <f t="shared" si="378"/>
        <v>1.5587252018589903E-2</v>
      </c>
      <c r="T200" s="327">
        <f t="shared" si="378"/>
        <v>9.197183878356259E-2</v>
      </c>
      <c r="U200" s="327">
        <f t="shared" si="378"/>
        <v>8.8432019348511193E-2</v>
      </c>
      <c r="V200" s="327">
        <f t="shared" si="378"/>
        <v>5.0474184679063172E-2</v>
      </c>
      <c r="W200" s="327">
        <f t="shared" si="378"/>
        <v>-6.8915634587303626E-2</v>
      </c>
      <c r="X200" s="327">
        <f t="shared" si="378"/>
        <v>-3.674205003477482E-3</v>
      </c>
      <c r="Y200" s="327">
        <f t="shared" si="378"/>
        <v>-3.3504604732645382E-3</v>
      </c>
      <c r="Z200" s="327">
        <f t="shared" si="378"/>
        <v>1.366961944929164E-2</v>
      </c>
      <c r="AA200" s="327">
        <f t="shared" si="378"/>
        <v>4.3209825434730634E-2</v>
      </c>
      <c r="AB200" s="327">
        <f t="shared" si="378"/>
        <v>3.0748149282513487E-2</v>
      </c>
      <c r="AC200" s="327">
        <f t="shared" si="378"/>
        <v>-4.9824476917067109E-2</v>
      </c>
      <c r="AD200" s="327">
        <f t="shared" si="378"/>
        <v>3.3891368877023542E-2</v>
      </c>
      <c r="AE200" s="327">
        <f t="shared" si="378"/>
        <v>-2.2977486585063669E-2</v>
      </c>
      <c r="AF200" s="327">
        <f t="shared" si="378"/>
        <v>3.6123193657853714E-2</v>
      </c>
      <c r="AG200" s="327">
        <f t="shared" si="378"/>
        <v>4.7732249114944669E-2</v>
      </c>
      <c r="AH200" s="327">
        <f t="shared" si="378"/>
        <v>3.9778819146952193E-2</v>
      </c>
      <c r="AI200" s="327">
        <f t="shared" si="378"/>
        <v>-2.4309560723585852E-2</v>
      </c>
      <c r="AJ200" s="327">
        <f t="shared" si="378"/>
        <v>1.2127348671220298E-2</v>
      </c>
      <c r="AK200" s="327">
        <f t="shared" si="378"/>
        <v>-6.0334597467499168E-2</v>
      </c>
      <c r="AL200" s="327">
        <f t="shared" si="378"/>
        <v>9.4006891434107592E-3</v>
      </c>
      <c r="AM200" s="327">
        <f t="shared" si="378"/>
        <v>2.4816259191339923E-2</v>
      </c>
      <c r="AN200" s="327">
        <f t="shared" si="378"/>
        <v>274.39845137062417</v>
      </c>
      <c r="AO200" s="327">
        <f t="shared" si="378"/>
        <v>274.4103902929424</v>
      </c>
      <c r="AP200" s="327">
        <f t="shared" si="378"/>
        <v>274.41664228819093</v>
      </c>
      <c r="AQ200" s="327">
        <f t="shared" si="378"/>
        <v>189.87593992917934</v>
      </c>
      <c r="AR200" s="327">
        <f t="shared" si="378"/>
        <v>189.86163860456156</v>
      </c>
      <c r="AS200" s="327">
        <f t="shared" si="378"/>
        <v>189.87756948206228</v>
      </c>
      <c r="AT200" s="327">
        <f t="shared" si="378"/>
        <v>0.13618480592936222</v>
      </c>
      <c r="AU200" s="327">
        <f t="shared" si="378"/>
        <v>-0.33895186597154053</v>
      </c>
      <c r="AV200" s="327">
        <f t="shared" si="378"/>
        <v>-0.20192735877020679</v>
      </c>
      <c r="AW200" s="327">
        <f t="shared" si="378"/>
        <v>-0.12863442558537369</v>
      </c>
      <c r="AX200" s="327">
        <f t="shared" si="378"/>
        <v>-0.13817729989105135</v>
      </c>
      <c r="AY200" s="327">
        <f t="shared" si="378"/>
        <v>-0.28667263508763124</v>
      </c>
      <c r="AZ200" s="327">
        <f t="shared" si="378"/>
        <v>-0.15579902105485097</v>
      </c>
      <c r="BA200" s="327">
        <f t="shared" si="378"/>
        <v>1.7941921343186951E-2</v>
      </c>
      <c r="BB200" s="327">
        <f t="shared" si="378"/>
        <v>7.9834631404140322E-2</v>
      </c>
      <c r="BC200" s="327">
        <f t="shared" si="378"/>
        <v>-3.1800779209633118E-2</v>
      </c>
      <c r="BD200" s="327">
        <f t="shared" si="378"/>
        <v>-0.20120010100703584</v>
      </c>
      <c r="BE200" s="327">
        <f t="shared" si="378"/>
        <v>-0.33708334475158114</v>
      </c>
      <c r="BF200" s="327">
        <f t="shared" si="378"/>
        <v>-0.30038476219175758</v>
      </c>
      <c r="BG200" s="327">
        <f t="shared" si="378"/>
        <v>-0.2309304600042674</v>
      </c>
      <c r="BH200" s="327">
        <f t="shared" si="378"/>
        <v>-0.20396291178203543</v>
      </c>
      <c r="BI200" s="327">
        <f t="shared" si="378"/>
        <v>-0.36074549444373788</v>
      </c>
      <c r="BJ200" s="327">
        <f t="shared" si="378"/>
        <v>0.11595391260605326</v>
      </c>
      <c r="BK200" s="327">
        <f t="shared" si="378"/>
        <v>-0.2800596313678661</v>
      </c>
      <c r="BL200" s="327">
        <f t="shared" si="378"/>
        <v>3.8632028995933959E-2</v>
      </c>
      <c r="BM200" s="327">
        <f t="shared" si="378"/>
        <v>-0.20124398964670032</v>
      </c>
      <c r="BN200" s="327">
        <f t="shared" si="378"/>
        <v>-0.24204356796099241</v>
      </c>
      <c r="BO200" s="327">
        <f t="shared" si="378"/>
        <v>-0.21419394210390769</v>
      </c>
      <c r="BP200" s="327">
        <f t="shared" ref="BP200:EA200" si="379">BP192-(5*BP194)</f>
        <v>-0.20032172691416625</v>
      </c>
      <c r="BQ200" s="327">
        <f t="shared" si="379"/>
        <v>-0.14166978022575713</v>
      </c>
      <c r="BR200" s="327">
        <f t="shared" si="379"/>
        <v>-0.16631786558121406</v>
      </c>
      <c r="BS200" s="327">
        <f t="shared" si="379"/>
        <v>-0.19597653802361886</v>
      </c>
      <c r="BT200" s="327">
        <f t="shared" si="379"/>
        <v>-9.487440528724593E-2</v>
      </c>
      <c r="BU200" s="327">
        <f t="shared" si="379"/>
        <v>-7.772853879625119E-2</v>
      </c>
      <c r="BV200" s="327">
        <f t="shared" si="379"/>
        <v>-0.10796592134022739</v>
      </c>
      <c r="BW200" s="327">
        <f t="shared" si="379"/>
        <v>-8.6138906857528938E-2</v>
      </c>
      <c r="BX200" s="327">
        <f t="shared" si="379"/>
        <v>-3.5934229768957868E-2</v>
      </c>
      <c r="BY200" s="327">
        <f t="shared" si="379"/>
        <v>-3.5908734369601042E-2</v>
      </c>
      <c r="BZ200" s="327">
        <f t="shared" si="379"/>
        <v>-3.4257707324571784E-2</v>
      </c>
      <c r="CA200" s="327">
        <f t="shared" si="379"/>
        <v>-5.0529427078209316E-2</v>
      </c>
      <c r="CB200" s="327">
        <f t="shared" si="379"/>
        <v>-4.8928042329478061E-2</v>
      </c>
      <c r="CC200" s="327">
        <f t="shared" si="379"/>
        <v>-9.6220810888376251E-2</v>
      </c>
      <c r="CD200" s="327">
        <f t="shared" si="379"/>
        <v>-2.9890474367156861E-2</v>
      </c>
      <c r="CE200" s="327">
        <f t="shared" si="379"/>
        <v>6.4991357394900501E-2</v>
      </c>
      <c r="CF200" s="327">
        <f t="shared" si="379"/>
        <v>5.2073131157863939E-2</v>
      </c>
      <c r="CG200" s="327">
        <f t="shared" si="379"/>
        <v>-0.11377244525808636</v>
      </c>
      <c r="CH200" s="327">
        <f t="shared" si="379"/>
        <v>2.7924650299059703E-2</v>
      </c>
      <c r="CI200" s="327">
        <f t="shared" si="379"/>
        <v>2.7466081156596517E-2</v>
      </c>
      <c r="CJ200" s="327">
        <f t="shared" si="379"/>
        <v>0.18771517085747785</v>
      </c>
      <c r="CK200" s="327">
        <f t="shared" si="379"/>
        <v>0.26995680047777443</v>
      </c>
      <c r="CL200" s="327">
        <f t="shared" si="379"/>
        <v>0.28181197285422099</v>
      </c>
      <c r="CM200" s="327">
        <f t="shared" si="379"/>
        <v>0.29883552675666769</v>
      </c>
      <c r="CN200" s="327">
        <f t="shared" si="379"/>
        <v>-0.14768128286383805</v>
      </c>
      <c r="CO200" s="327">
        <f t="shared" si="379"/>
        <v>-6.3693098661469744E-2</v>
      </c>
      <c r="CP200" s="327">
        <f t="shared" si="379"/>
        <v>-6.0071201082218355E-2</v>
      </c>
      <c r="CQ200" s="327">
        <f t="shared" si="379"/>
        <v>-0.46697963490168037</v>
      </c>
      <c r="CR200" s="327">
        <f t="shared" si="379"/>
        <v>-0.39387019241801013</v>
      </c>
      <c r="CS200" s="327">
        <f t="shared" si="379"/>
        <v>-0.14771096484927398</v>
      </c>
      <c r="CT200" s="327">
        <f t="shared" si="379"/>
        <v>-0.20804024123093434</v>
      </c>
      <c r="CU200" s="327">
        <f t="shared" si="379"/>
        <v>-0.45086270317843291</v>
      </c>
      <c r="CV200" s="327">
        <f t="shared" si="379"/>
        <v>-0.40518157034345142</v>
      </c>
      <c r="CW200" s="327">
        <f t="shared" si="379"/>
        <v>-0.21174406479397684</v>
      </c>
      <c r="CX200" s="327">
        <f t="shared" si="379"/>
        <v>-0.27496532053324985</v>
      </c>
      <c r="CY200" s="327">
        <f t="shared" si="379"/>
        <v>-0.17001349697557142</v>
      </c>
      <c r="CZ200" s="327">
        <f t="shared" si="379"/>
        <v>-0.11278001029706448</v>
      </c>
      <c r="DA200" s="327">
        <f t="shared" si="379"/>
        <v>-3.4755803070859501E-2</v>
      </c>
      <c r="DB200" s="327">
        <f t="shared" si="379"/>
        <v>-0.17523068662481048</v>
      </c>
      <c r="DC200" s="327">
        <f t="shared" si="379"/>
        <v>-6.7787553450940299E-2</v>
      </c>
      <c r="DD200" s="327">
        <f t="shared" si="379"/>
        <v>-0.11018866278169792</v>
      </c>
      <c r="DE200" s="327">
        <f t="shared" si="379"/>
        <v>-5.7491081466518337E-2</v>
      </c>
      <c r="DF200" s="327">
        <f t="shared" si="379"/>
        <v>-0.11269295292057133</v>
      </c>
      <c r="DG200" s="327">
        <f t="shared" si="379"/>
        <v>-0.12926207693894609</v>
      </c>
      <c r="DH200" s="327">
        <f t="shared" si="379"/>
        <v>-0.13090326452191636</v>
      </c>
      <c r="DI200" s="327">
        <f t="shared" si="379"/>
        <v>-8.8684445696405587E-2</v>
      </c>
      <c r="DJ200" s="327">
        <f t="shared" si="379"/>
        <v>4.1673551101079342E-2</v>
      </c>
      <c r="DK200" s="327">
        <f t="shared" si="379"/>
        <v>4.1184161401340222E-2</v>
      </c>
      <c r="DL200" s="327">
        <f t="shared" si="379"/>
        <v>2.5983877915664699E-2</v>
      </c>
      <c r="DM200" s="327">
        <f t="shared" si="379"/>
        <v>2.1105217012815425E-2</v>
      </c>
      <c r="DN200" s="327">
        <f t="shared" si="379"/>
        <v>4.6534918328107355E-2</v>
      </c>
      <c r="DO200" s="327">
        <f t="shared" si="379"/>
        <v>-2.2062403111110115E-2</v>
      </c>
      <c r="DP200" s="327">
        <f t="shared" si="379"/>
        <v>-2.0946271562796798E-2</v>
      </c>
      <c r="DQ200" s="327">
        <f t="shared" si="379"/>
        <v>-1.0855818257085495E-2</v>
      </c>
      <c r="DR200" s="327">
        <f t="shared" si="379"/>
        <v>-2.5430118202340452E-2</v>
      </c>
      <c r="DS200" s="327">
        <f t="shared" si="379"/>
        <v>-2.1182157185969233E-2</v>
      </c>
      <c r="DT200" s="327">
        <f t="shared" si="379"/>
        <v>-2.7149247797161782E-2</v>
      </c>
      <c r="DU200" s="327">
        <f t="shared" si="379"/>
        <v>-1.8777763813721662E-2</v>
      </c>
      <c r="DV200" s="327">
        <f t="shared" si="379"/>
        <v>-2.7318625897390952E-2</v>
      </c>
      <c r="DW200" s="327">
        <f t="shared" si="379"/>
        <v>-2.1940696602890289E-2</v>
      </c>
      <c r="DX200" s="327">
        <f t="shared" si="379"/>
        <v>-6.8422551397327475E-2</v>
      </c>
      <c r="DY200" s="327">
        <f t="shared" si="379"/>
        <v>-8.8164656943670164E-2</v>
      </c>
      <c r="DZ200" s="327">
        <f t="shared" si="379"/>
        <v>-6.9889332378583746E-2</v>
      </c>
      <c r="EA200" s="327">
        <f t="shared" si="379"/>
        <v>-0.10416068489013744</v>
      </c>
      <c r="EB200" s="327">
        <f t="shared" ref="EB200:GM200" si="380">EB192-(5*EB194)</f>
        <v>0.17010957153335904</v>
      </c>
      <c r="EC200" s="327">
        <f t="shared" si="380"/>
        <v>0.15751416490317827</v>
      </c>
      <c r="ED200" s="327">
        <f t="shared" si="380"/>
        <v>9.1798809066340775E-2</v>
      </c>
      <c r="EE200" s="327">
        <f t="shared" si="380"/>
        <v>9.4966764568501061E-2</v>
      </c>
      <c r="EF200" s="327">
        <f t="shared" si="380"/>
        <v>9.6594694864333919E-2</v>
      </c>
      <c r="EG200" s="327">
        <f t="shared" si="380"/>
        <v>9.8760124246724978E-2</v>
      </c>
      <c r="EH200" s="327">
        <f t="shared" si="380"/>
        <v>5.297217820458941E-2</v>
      </c>
      <c r="EI200" s="327">
        <f t="shared" si="380"/>
        <v>4.6695678714341243E-2</v>
      </c>
      <c r="EJ200" s="327">
        <f t="shared" si="380"/>
        <v>0.10377605781576196</v>
      </c>
      <c r="EK200" s="327">
        <f t="shared" si="380"/>
        <v>-6.9072219886344974E-2</v>
      </c>
      <c r="EL200" s="327">
        <f t="shared" si="380"/>
        <v>7.6618823954482735</v>
      </c>
      <c r="EM200" s="327">
        <f t="shared" si="380"/>
        <v>7.7455708909128385</v>
      </c>
      <c r="EN200" s="327">
        <f t="shared" si="380"/>
        <v>7.739567364014472</v>
      </c>
      <c r="EO200" s="327">
        <f t="shared" si="380"/>
        <v>7.7251264043903838</v>
      </c>
      <c r="EP200" s="327">
        <f t="shared" si="380"/>
        <v>7.7350321068567558</v>
      </c>
      <c r="EQ200" s="327">
        <f t="shared" si="380"/>
        <v>7.7333863786681381</v>
      </c>
      <c r="ER200" s="327">
        <f t="shared" si="380"/>
        <v>7.7150404668118311</v>
      </c>
      <c r="ES200" s="327">
        <f t="shared" si="380"/>
        <v>7.7367207753712153</v>
      </c>
      <c r="ET200" s="327">
        <f t="shared" si="380"/>
        <v>7.7548447345369231</v>
      </c>
      <c r="EU200" s="327">
        <f t="shared" si="380"/>
        <v>7.6715507271893095</v>
      </c>
      <c r="EV200" s="327">
        <f t="shared" si="380"/>
        <v>7.621228764833945</v>
      </c>
      <c r="EW200" s="327">
        <f t="shared" si="380"/>
        <v>7.6400601074337926</v>
      </c>
      <c r="EX200" s="327">
        <f t="shared" si="380"/>
        <v>7.69949016640689</v>
      </c>
      <c r="EY200" s="327">
        <f t="shared" si="380"/>
        <v>7.6878218664900873</v>
      </c>
      <c r="EZ200" s="327">
        <f t="shared" si="380"/>
        <v>7.6890652503069843</v>
      </c>
      <c r="FA200" s="327">
        <f t="shared" si="380"/>
        <v>7.6435631134446975</v>
      </c>
      <c r="FB200" s="327">
        <f t="shared" si="380"/>
        <v>7.6512293410177703</v>
      </c>
      <c r="FC200" s="327">
        <f t="shared" si="380"/>
        <v>7.7485331793443439</v>
      </c>
      <c r="FD200" s="327">
        <f t="shared" si="380"/>
        <v>-7.2978863128387861E-3</v>
      </c>
      <c r="FE200" s="327">
        <f t="shared" si="380"/>
        <v>-7.2268182017045907E-2</v>
      </c>
      <c r="FF200" s="327">
        <f t="shared" si="380"/>
        <v>-0.10010711629893357</v>
      </c>
      <c r="FG200" s="327">
        <f t="shared" si="380"/>
        <v>-0.15369397063139292</v>
      </c>
      <c r="FH200" s="327">
        <f t="shared" si="380"/>
        <v>-5.6775189535664385E-2</v>
      </c>
      <c r="FI200" s="327">
        <f t="shared" si="380"/>
        <v>-0.19466960103943148</v>
      </c>
      <c r="FJ200" s="327">
        <f t="shared" si="380"/>
        <v>-3.9965171460156074E-2</v>
      </c>
      <c r="FK200" s="327">
        <f t="shared" si="380"/>
        <v>-0.11624811043681439</v>
      </c>
      <c r="FL200" s="327">
        <f t="shared" si="380"/>
        <v>-8.7471936003975376E-2</v>
      </c>
      <c r="FM200" s="327">
        <f t="shared" si="380"/>
        <v>-9.0889001845680953E-2</v>
      </c>
      <c r="FN200" s="327">
        <f t="shared" si="380"/>
        <v>-8.0265731075687297E-2</v>
      </c>
      <c r="FO200" s="327">
        <f t="shared" si="380"/>
        <v>-0.11369791780197779</v>
      </c>
      <c r="FP200" s="327">
        <f t="shared" si="380"/>
        <v>-0.27645449693435203</v>
      </c>
      <c r="FQ200" s="327">
        <f t="shared" si="380"/>
        <v>-0.42615339847519917</v>
      </c>
      <c r="FR200" s="327">
        <f t="shared" si="380"/>
        <v>-3.8679490829359425E-2</v>
      </c>
      <c r="FS200" s="327">
        <f t="shared" si="380"/>
        <v>-8.3360172878010966E-2</v>
      </c>
      <c r="FT200" s="327">
        <f t="shared" si="380"/>
        <v>-5.1668287707840849E-2</v>
      </c>
      <c r="FU200" s="327">
        <f t="shared" si="380"/>
        <v>-0.1265417631732525</v>
      </c>
      <c r="FV200" s="327">
        <f t="shared" si="380"/>
        <v>-0.11990585996866886</v>
      </c>
      <c r="FW200" s="327">
        <f t="shared" si="380"/>
        <v>-0.15081790391469857</v>
      </c>
      <c r="FX200" s="327">
        <f t="shared" si="380"/>
        <v>-5.1514178290813395E-2</v>
      </c>
      <c r="FY200" s="327">
        <f t="shared" si="380"/>
        <v>-0.12430523336350452</v>
      </c>
      <c r="FZ200" s="327">
        <f t="shared" si="380"/>
        <v>-4.813426854095771E-2</v>
      </c>
      <c r="GA200" s="327">
        <f t="shared" si="380"/>
        <v>-0.20068257040030391</v>
      </c>
      <c r="GB200" s="327">
        <f t="shared" si="380"/>
        <v>-0.13375074863476538</v>
      </c>
      <c r="GC200" s="327">
        <f t="shared" si="380"/>
        <v>-0.1059332345051115</v>
      </c>
      <c r="GD200" s="327">
        <f t="shared" si="380"/>
        <v>-0.12612522100868628</v>
      </c>
      <c r="GE200" s="327">
        <f t="shared" si="380"/>
        <v>-0.15766922665607538</v>
      </c>
      <c r="GF200" s="327">
        <f t="shared" si="380"/>
        <v>-0.20099495854102145</v>
      </c>
      <c r="GG200" s="327">
        <f t="shared" si="380"/>
        <v>-0.27332973945174271</v>
      </c>
      <c r="GH200" s="327">
        <f t="shared" si="380"/>
        <v>-0.11382877992843088</v>
      </c>
      <c r="GI200" s="327">
        <f t="shared" si="380"/>
        <v>-0.17450928986552416</v>
      </c>
      <c r="GJ200" s="327">
        <f t="shared" si="380"/>
        <v>4.3620796163787945E-2</v>
      </c>
      <c r="GK200" s="327">
        <f t="shared" si="380"/>
        <v>-0.11842346666254955</v>
      </c>
      <c r="GL200" s="327">
        <f t="shared" si="380"/>
        <v>-0.13229109756960622</v>
      </c>
      <c r="GM200" s="327">
        <f t="shared" si="380"/>
        <v>-0.21902027438561728</v>
      </c>
      <c r="GN200" s="327">
        <f t="shared" ref="GN200:IY200" si="381">GN192-(5*GN194)</f>
        <v>-0.11896274674363097</v>
      </c>
      <c r="GO200" s="327">
        <f t="shared" si="381"/>
        <v>-0.21134586251844051</v>
      </c>
      <c r="GP200" s="327">
        <f t="shared" si="381"/>
        <v>-0.10003194085127601</v>
      </c>
      <c r="GQ200" s="327">
        <f t="shared" si="381"/>
        <v>-0.15355949337602601</v>
      </c>
      <c r="GR200" s="327">
        <f t="shared" si="381"/>
        <v>-0.10331132185356119</v>
      </c>
      <c r="GS200" s="327">
        <f t="shared" si="381"/>
        <v>-0.10761587278983398</v>
      </c>
      <c r="GT200" s="327">
        <f t="shared" si="381"/>
        <v>-0.21521374956844713</v>
      </c>
      <c r="GU200" s="327">
        <f t="shared" si="381"/>
        <v>-0.16248796603215568</v>
      </c>
      <c r="GV200" s="327">
        <f t="shared" si="381"/>
        <v>-0.39418748744580506</v>
      </c>
      <c r="GW200" s="327">
        <f t="shared" si="381"/>
        <v>-0.44803335086309648</v>
      </c>
      <c r="GX200" s="327">
        <f t="shared" si="381"/>
        <v>-0.14171772984952907</v>
      </c>
      <c r="GY200" s="327">
        <f t="shared" si="381"/>
        <v>-0.10173962354312344</v>
      </c>
      <c r="GZ200" s="327">
        <f t="shared" si="381"/>
        <v>-7.8342936290467124E-2</v>
      </c>
      <c r="HA200" s="327">
        <f t="shared" si="381"/>
        <v>-0.1288500606973069</v>
      </c>
      <c r="HB200" s="327">
        <f t="shared" si="381"/>
        <v>-0.2415205041974684</v>
      </c>
      <c r="HC200" s="327">
        <f t="shared" si="381"/>
        <v>-0.12856591520804803</v>
      </c>
      <c r="HD200" s="327">
        <f t="shared" si="381"/>
        <v>-0.14194477814026915</v>
      </c>
      <c r="HE200" s="327">
        <f t="shared" si="381"/>
        <v>-0.12032721246234801</v>
      </c>
      <c r="HF200" s="327">
        <f t="shared" si="381"/>
        <v>-0.2845640503107113</v>
      </c>
      <c r="HG200" s="327">
        <f t="shared" si="381"/>
        <v>-0.16484782381043686</v>
      </c>
      <c r="HH200" s="327">
        <f t="shared" si="381"/>
        <v>-9.0387740532526351E-2</v>
      </c>
      <c r="HI200" s="327">
        <f t="shared" si="381"/>
        <v>-0.13356553253589928</v>
      </c>
      <c r="HJ200" s="327">
        <f t="shared" si="381"/>
        <v>-0.16524370637097638</v>
      </c>
      <c r="HK200" s="327">
        <f t="shared" si="381"/>
        <v>-0.20545268862576427</v>
      </c>
      <c r="HL200" s="327">
        <f t="shared" si="381"/>
        <v>-0.27115975441380319</v>
      </c>
      <c r="HM200" s="327">
        <f t="shared" si="381"/>
        <v>-0.10577066484204206</v>
      </c>
      <c r="HN200" s="327">
        <f t="shared" si="381"/>
        <v>-0.18353190310095982</v>
      </c>
      <c r="HO200" s="327">
        <f t="shared" si="381"/>
        <v>-0.23666132185063121</v>
      </c>
      <c r="HP200" s="327">
        <f t="shared" si="381"/>
        <v>-0.2149687476905236</v>
      </c>
      <c r="HQ200" s="327">
        <f t="shared" si="381"/>
        <v>-0.23671036798685319</v>
      </c>
      <c r="HR200" s="327">
        <f t="shared" si="381"/>
        <v>-0.22106975962301589</v>
      </c>
      <c r="HS200" s="327">
        <f t="shared" si="381"/>
        <v>1.2635695024732996E-2</v>
      </c>
      <c r="HT200" s="327">
        <f t="shared" si="381"/>
        <v>-3.4848130146555148E-2</v>
      </c>
      <c r="HU200" s="327">
        <f t="shared" si="381"/>
        <v>8.4912741367300371E-3</v>
      </c>
      <c r="HV200" s="327">
        <f t="shared" si="381"/>
        <v>-2.0006408725108907E-2</v>
      </c>
      <c r="HW200" s="327">
        <f t="shared" si="381"/>
        <v>-3.5509768961721769E-2</v>
      </c>
      <c r="HX200" s="327">
        <f t="shared" si="381"/>
        <v>-3.200243581087802E-2</v>
      </c>
      <c r="HY200" s="327">
        <f t="shared" si="381"/>
        <v>-4.4015681982091256E-2</v>
      </c>
      <c r="HZ200" s="327">
        <f t="shared" si="381"/>
        <v>-4.3690878167707739E-2</v>
      </c>
      <c r="IA200" s="327">
        <f t="shared" si="381"/>
        <v>-0.18838857265175182</v>
      </c>
      <c r="IB200" s="327">
        <f t="shared" si="381"/>
        <v>-0.20724968728882495</v>
      </c>
      <c r="IC200" s="327">
        <f t="shared" si="381"/>
        <v>-0.20231861238101043</v>
      </c>
      <c r="ID200" s="327">
        <f t="shared" si="381"/>
        <v>-0.18655325963872571</v>
      </c>
      <c r="IE200" s="327">
        <f t="shared" si="381"/>
        <v>-0.1510492998659094</v>
      </c>
      <c r="IF200" s="327">
        <f t="shared" si="381"/>
        <v>-0.13863508510165323</v>
      </c>
      <c r="IG200" s="327">
        <f t="shared" si="381"/>
        <v>-5.599188686461426E-2</v>
      </c>
      <c r="IH200" s="327">
        <f t="shared" si="381"/>
        <v>-3.9814601004301675E-2</v>
      </c>
      <c r="II200" s="327">
        <f t="shared" si="381"/>
        <v>-0.21729667663952229</v>
      </c>
      <c r="IJ200" s="327">
        <f t="shared" si="381"/>
        <v>-0.1705276482624393</v>
      </c>
      <c r="IK200" s="327">
        <f t="shared" si="381"/>
        <v>-5.7192044861583226E-2</v>
      </c>
      <c r="IL200" s="327">
        <f t="shared" si="381"/>
        <v>-3.3603874453037821E-2</v>
      </c>
      <c r="IM200" s="327">
        <f t="shared" si="381"/>
        <v>-0.18600434036668473</v>
      </c>
      <c r="IN200" s="327" t="e">
        <f t="shared" si="381"/>
        <v>#DIV/0!</v>
      </c>
      <c r="IO200" s="327" t="e">
        <f t="shared" si="381"/>
        <v>#DIV/0!</v>
      </c>
      <c r="IP200" s="327" t="e">
        <f t="shared" si="381"/>
        <v>#DIV/0!</v>
      </c>
      <c r="IQ200" s="327" t="e">
        <f t="shared" si="381"/>
        <v>#DIV/0!</v>
      </c>
      <c r="IR200" s="327" t="e">
        <f t="shared" si="381"/>
        <v>#DIV/0!</v>
      </c>
      <c r="IS200" s="327" t="e">
        <f t="shared" si="381"/>
        <v>#DIV/0!</v>
      </c>
      <c r="IT200" s="327" t="e">
        <f t="shared" si="381"/>
        <v>#DIV/0!</v>
      </c>
      <c r="IU200" s="327" t="e">
        <f t="shared" si="381"/>
        <v>#DIV/0!</v>
      </c>
      <c r="IV200" s="327" t="e">
        <f t="shared" si="381"/>
        <v>#DIV/0!</v>
      </c>
      <c r="IW200" s="327" t="e">
        <f t="shared" si="381"/>
        <v>#DIV/0!</v>
      </c>
      <c r="IX200" s="327" t="e">
        <f t="shared" si="381"/>
        <v>#DIV/0!</v>
      </c>
      <c r="IY200" s="327" t="e">
        <f t="shared" si="381"/>
        <v>#DIV/0!</v>
      </c>
      <c r="IZ200" s="327" t="e">
        <f t="shared" ref="IZ200:LK200" si="382">IZ192-(5*IZ194)</f>
        <v>#DIV/0!</v>
      </c>
      <c r="JA200" s="327" t="e">
        <f t="shared" si="382"/>
        <v>#DIV/0!</v>
      </c>
      <c r="JB200" s="327" t="e">
        <f t="shared" si="382"/>
        <v>#DIV/0!</v>
      </c>
      <c r="JC200" s="327" t="e">
        <f t="shared" si="382"/>
        <v>#DIV/0!</v>
      </c>
      <c r="JD200" s="327" t="e">
        <f t="shared" si="382"/>
        <v>#DIV/0!</v>
      </c>
      <c r="JE200" s="327" t="e">
        <f t="shared" si="382"/>
        <v>#DIV/0!</v>
      </c>
      <c r="JF200" s="327" t="e">
        <f t="shared" si="382"/>
        <v>#DIV/0!</v>
      </c>
      <c r="JG200" s="327" t="e">
        <f t="shared" si="382"/>
        <v>#DIV/0!</v>
      </c>
      <c r="JH200" s="327" t="e">
        <f t="shared" si="382"/>
        <v>#DIV/0!</v>
      </c>
      <c r="JI200" s="327" t="e">
        <f t="shared" si="382"/>
        <v>#DIV/0!</v>
      </c>
      <c r="JJ200" s="327" t="e">
        <f t="shared" si="382"/>
        <v>#DIV/0!</v>
      </c>
      <c r="JK200" s="327" t="e">
        <f t="shared" si="382"/>
        <v>#DIV/0!</v>
      </c>
      <c r="JL200" s="327" t="e">
        <f t="shared" si="382"/>
        <v>#DIV/0!</v>
      </c>
      <c r="JM200" s="327" t="e">
        <f t="shared" si="382"/>
        <v>#DIV/0!</v>
      </c>
      <c r="JN200" s="327" t="e">
        <f t="shared" si="382"/>
        <v>#DIV/0!</v>
      </c>
      <c r="JO200" s="327" t="e">
        <f t="shared" si="382"/>
        <v>#DIV/0!</v>
      </c>
      <c r="JP200" s="327" t="e">
        <f t="shared" si="382"/>
        <v>#DIV/0!</v>
      </c>
      <c r="JQ200" s="327" t="e">
        <f t="shared" si="382"/>
        <v>#DIV/0!</v>
      </c>
      <c r="JR200" s="327" t="e">
        <f t="shared" si="382"/>
        <v>#DIV/0!</v>
      </c>
      <c r="JS200" s="327" t="e">
        <f t="shared" si="382"/>
        <v>#DIV/0!</v>
      </c>
      <c r="JT200" s="327" t="e">
        <f t="shared" si="382"/>
        <v>#DIV/0!</v>
      </c>
      <c r="JU200" s="327" t="e">
        <f t="shared" si="382"/>
        <v>#DIV/0!</v>
      </c>
      <c r="JV200" s="327" t="e">
        <f t="shared" si="382"/>
        <v>#DIV/0!</v>
      </c>
      <c r="JW200" s="327" t="e">
        <f t="shared" si="382"/>
        <v>#DIV/0!</v>
      </c>
      <c r="JX200" s="327" t="e">
        <f t="shared" si="382"/>
        <v>#DIV/0!</v>
      </c>
      <c r="JY200" s="327" t="e">
        <f t="shared" si="382"/>
        <v>#DIV/0!</v>
      </c>
      <c r="JZ200" s="327" t="e">
        <f t="shared" si="382"/>
        <v>#DIV/0!</v>
      </c>
      <c r="KA200" s="327" t="e">
        <f t="shared" si="382"/>
        <v>#DIV/0!</v>
      </c>
      <c r="KB200" s="327" t="e">
        <f t="shared" si="382"/>
        <v>#DIV/0!</v>
      </c>
      <c r="KC200" s="327" t="e">
        <f t="shared" si="382"/>
        <v>#DIV/0!</v>
      </c>
      <c r="KD200" s="327" t="e">
        <f t="shared" si="382"/>
        <v>#DIV/0!</v>
      </c>
      <c r="KE200" s="327" t="e">
        <f t="shared" si="382"/>
        <v>#DIV/0!</v>
      </c>
      <c r="KF200" s="327" t="e">
        <f t="shared" si="382"/>
        <v>#DIV/0!</v>
      </c>
      <c r="KG200" s="327" t="e">
        <f t="shared" si="382"/>
        <v>#DIV/0!</v>
      </c>
      <c r="KH200" s="327" t="e">
        <f t="shared" si="382"/>
        <v>#DIV/0!</v>
      </c>
      <c r="KI200" s="327" t="e">
        <f t="shared" si="382"/>
        <v>#DIV/0!</v>
      </c>
      <c r="KJ200" s="327" t="e">
        <f t="shared" si="382"/>
        <v>#DIV/0!</v>
      </c>
      <c r="KK200" s="327" t="e">
        <f t="shared" si="382"/>
        <v>#DIV/0!</v>
      </c>
      <c r="KL200" s="327" t="e">
        <f t="shared" si="382"/>
        <v>#DIV/0!</v>
      </c>
      <c r="KM200" s="327" t="e">
        <f t="shared" si="382"/>
        <v>#DIV/0!</v>
      </c>
      <c r="KN200" s="327" t="e">
        <f t="shared" si="382"/>
        <v>#DIV/0!</v>
      </c>
      <c r="KO200" s="327" t="e">
        <f t="shared" si="382"/>
        <v>#DIV/0!</v>
      </c>
      <c r="KP200" s="327" t="e">
        <f t="shared" si="382"/>
        <v>#DIV/0!</v>
      </c>
      <c r="KQ200" s="327" t="e">
        <f t="shared" si="382"/>
        <v>#DIV/0!</v>
      </c>
      <c r="KR200" s="327" t="e">
        <f t="shared" si="382"/>
        <v>#DIV/0!</v>
      </c>
      <c r="KS200" s="327" t="e">
        <f t="shared" si="382"/>
        <v>#DIV/0!</v>
      </c>
      <c r="KT200" s="327" t="e">
        <f t="shared" si="382"/>
        <v>#DIV/0!</v>
      </c>
      <c r="KU200" s="327" t="e">
        <f t="shared" si="382"/>
        <v>#DIV/0!</v>
      </c>
      <c r="KV200" s="327" t="e">
        <f t="shared" si="382"/>
        <v>#DIV/0!</v>
      </c>
      <c r="KW200" s="327" t="e">
        <f t="shared" si="382"/>
        <v>#DIV/0!</v>
      </c>
      <c r="KX200" s="327" t="e">
        <f t="shared" si="382"/>
        <v>#DIV/0!</v>
      </c>
      <c r="KY200" s="327" t="e">
        <f t="shared" si="382"/>
        <v>#DIV/0!</v>
      </c>
      <c r="KZ200" s="327" t="e">
        <f t="shared" si="382"/>
        <v>#DIV/0!</v>
      </c>
      <c r="LA200" s="327" t="e">
        <f t="shared" si="382"/>
        <v>#DIV/0!</v>
      </c>
      <c r="LB200" s="327" t="e">
        <f t="shared" si="382"/>
        <v>#DIV/0!</v>
      </c>
      <c r="LC200" s="327" t="e">
        <f t="shared" si="382"/>
        <v>#DIV/0!</v>
      </c>
      <c r="LD200" s="327" t="e">
        <f t="shared" si="382"/>
        <v>#DIV/0!</v>
      </c>
      <c r="LE200" s="327" t="e">
        <f t="shared" si="382"/>
        <v>#DIV/0!</v>
      </c>
      <c r="LF200" s="327" t="e">
        <f t="shared" si="382"/>
        <v>#DIV/0!</v>
      </c>
      <c r="LG200" s="327" t="e">
        <f t="shared" si="382"/>
        <v>#DIV/0!</v>
      </c>
      <c r="LH200" s="327" t="e">
        <f t="shared" si="382"/>
        <v>#DIV/0!</v>
      </c>
      <c r="LI200" s="327" t="e">
        <f t="shared" si="382"/>
        <v>#DIV/0!</v>
      </c>
      <c r="LJ200" s="327" t="e">
        <f t="shared" si="382"/>
        <v>#DIV/0!</v>
      </c>
      <c r="LK200" s="327" t="e">
        <f t="shared" si="382"/>
        <v>#DIV/0!</v>
      </c>
      <c r="LL200" s="327" t="e">
        <f t="shared" ref="LL200:NW200" si="383">LL192-(5*LL194)</f>
        <v>#DIV/0!</v>
      </c>
      <c r="LM200" s="327" t="e">
        <f t="shared" si="383"/>
        <v>#DIV/0!</v>
      </c>
      <c r="LN200" s="327" t="e">
        <f t="shared" si="383"/>
        <v>#DIV/0!</v>
      </c>
      <c r="LO200" s="327" t="e">
        <f t="shared" si="383"/>
        <v>#DIV/0!</v>
      </c>
      <c r="LP200" s="327" t="e">
        <f t="shared" si="383"/>
        <v>#DIV/0!</v>
      </c>
      <c r="LQ200" s="327" t="e">
        <f t="shared" si="383"/>
        <v>#DIV/0!</v>
      </c>
      <c r="LR200" s="327" t="e">
        <f t="shared" si="383"/>
        <v>#DIV/0!</v>
      </c>
      <c r="LS200" s="327" t="e">
        <f t="shared" si="383"/>
        <v>#DIV/0!</v>
      </c>
      <c r="LT200" s="327" t="e">
        <f t="shared" si="383"/>
        <v>#DIV/0!</v>
      </c>
      <c r="LU200" s="327" t="e">
        <f t="shared" si="383"/>
        <v>#DIV/0!</v>
      </c>
      <c r="LV200" s="327" t="e">
        <f t="shared" si="383"/>
        <v>#DIV/0!</v>
      </c>
      <c r="LW200" s="327" t="e">
        <f t="shared" si="383"/>
        <v>#DIV/0!</v>
      </c>
      <c r="LX200" s="327" t="e">
        <f t="shared" si="383"/>
        <v>#DIV/0!</v>
      </c>
      <c r="LY200" s="327" t="e">
        <f t="shared" si="383"/>
        <v>#DIV/0!</v>
      </c>
      <c r="LZ200" s="327" t="e">
        <f t="shared" si="383"/>
        <v>#DIV/0!</v>
      </c>
      <c r="MA200" s="327" t="e">
        <f t="shared" si="383"/>
        <v>#DIV/0!</v>
      </c>
      <c r="MB200" s="327" t="e">
        <f t="shared" si="383"/>
        <v>#DIV/0!</v>
      </c>
      <c r="MC200" s="327" t="e">
        <f t="shared" si="383"/>
        <v>#DIV/0!</v>
      </c>
      <c r="MD200" s="327" t="e">
        <f t="shared" si="383"/>
        <v>#DIV/0!</v>
      </c>
      <c r="ME200" s="327" t="e">
        <f t="shared" si="383"/>
        <v>#DIV/0!</v>
      </c>
      <c r="MF200" s="327" t="e">
        <f t="shared" si="383"/>
        <v>#DIV/0!</v>
      </c>
      <c r="MG200" s="327" t="e">
        <f t="shared" si="383"/>
        <v>#DIV/0!</v>
      </c>
      <c r="MH200" s="327" t="e">
        <f t="shared" si="383"/>
        <v>#DIV/0!</v>
      </c>
      <c r="MI200" s="327" t="e">
        <f t="shared" si="383"/>
        <v>#DIV/0!</v>
      </c>
      <c r="MJ200" s="327" t="e">
        <f t="shared" si="383"/>
        <v>#DIV/0!</v>
      </c>
      <c r="MK200" s="327" t="e">
        <f t="shared" si="383"/>
        <v>#DIV/0!</v>
      </c>
      <c r="ML200" s="327" t="e">
        <f t="shared" si="383"/>
        <v>#DIV/0!</v>
      </c>
      <c r="MM200" s="327" t="e">
        <f t="shared" si="383"/>
        <v>#DIV/0!</v>
      </c>
      <c r="MN200" s="327" t="e">
        <f t="shared" si="383"/>
        <v>#DIV/0!</v>
      </c>
      <c r="MO200" s="327" t="e">
        <f t="shared" si="383"/>
        <v>#DIV/0!</v>
      </c>
      <c r="MP200" s="327" t="e">
        <f t="shared" si="383"/>
        <v>#DIV/0!</v>
      </c>
      <c r="MQ200" s="327" t="e">
        <f t="shared" si="383"/>
        <v>#DIV/0!</v>
      </c>
      <c r="MR200" s="327" t="e">
        <f t="shared" si="383"/>
        <v>#DIV/0!</v>
      </c>
      <c r="MS200" s="327" t="e">
        <f t="shared" si="383"/>
        <v>#DIV/0!</v>
      </c>
      <c r="MT200" s="327" t="e">
        <f t="shared" si="383"/>
        <v>#DIV/0!</v>
      </c>
      <c r="MU200" s="327" t="e">
        <f t="shared" si="383"/>
        <v>#DIV/0!</v>
      </c>
      <c r="MV200" s="327" t="e">
        <f t="shared" si="383"/>
        <v>#DIV/0!</v>
      </c>
      <c r="MW200" s="327" t="e">
        <f t="shared" si="383"/>
        <v>#DIV/0!</v>
      </c>
      <c r="MX200" s="327" t="e">
        <f t="shared" si="383"/>
        <v>#DIV/0!</v>
      </c>
      <c r="MY200" s="327" t="e">
        <f t="shared" si="383"/>
        <v>#DIV/0!</v>
      </c>
      <c r="MZ200" s="327" t="e">
        <f t="shared" si="383"/>
        <v>#DIV/0!</v>
      </c>
      <c r="NA200" s="327" t="e">
        <f t="shared" si="383"/>
        <v>#DIV/0!</v>
      </c>
      <c r="NB200" s="327" t="e">
        <f t="shared" si="383"/>
        <v>#DIV/0!</v>
      </c>
      <c r="NC200" s="327" t="e">
        <f t="shared" si="383"/>
        <v>#DIV/0!</v>
      </c>
      <c r="ND200" s="327" t="e">
        <f t="shared" si="383"/>
        <v>#DIV/0!</v>
      </c>
      <c r="NE200" s="327" t="e">
        <f t="shared" si="383"/>
        <v>#DIV/0!</v>
      </c>
      <c r="NF200" s="327" t="e">
        <f t="shared" si="383"/>
        <v>#DIV/0!</v>
      </c>
      <c r="NG200" s="327" t="e">
        <f t="shared" si="383"/>
        <v>#DIV/0!</v>
      </c>
      <c r="NH200" s="327" t="e">
        <f t="shared" si="383"/>
        <v>#DIV/0!</v>
      </c>
      <c r="NI200" s="327" t="e">
        <f t="shared" si="383"/>
        <v>#DIV/0!</v>
      </c>
      <c r="NJ200" s="327" t="e">
        <f t="shared" si="383"/>
        <v>#DIV/0!</v>
      </c>
      <c r="NK200" s="327" t="e">
        <f t="shared" si="383"/>
        <v>#DIV/0!</v>
      </c>
      <c r="NL200" s="327" t="e">
        <f t="shared" si="383"/>
        <v>#DIV/0!</v>
      </c>
      <c r="NM200" s="327" t="e">
        <f t="shared" si="383"/>
        <v>#DIV/0!</v>
      </c>
      <c r="NN200" s="327" t="e">
        <f t="shared" si="383"/>
        <v>#DIV/0!</v>
      </c>
      <c r="NO200" s="327" t="e">
        <f t="shared" si="383"/>
        <v>#DIV/0!</v>
      </c>
      <c r="NP200" s="327" t="e">
        <f t="shared" si="383"/>
        <v>#DIV/0!</v>
      </c>
      <c r="NQ200" s="327" t="e">
        <f t="shared" si="383"/>
        <v>#DIV/0!</v>
      </c>
      <c r="NR200" s="327" t="e">
        <f t="shared" si="383"/>
        <v>#DIV/0!</v>
      </c>
      <c r="NS200" s="327" t="e">
        <f t="shared" si="383"/>
        <v>#DIV/0!</v>
      </c>
      <c r="NT200" s="327" t="e">
        <f t="shared" si="383"/>
        <v>#DIV/0!</v>
      </c>
      <c r="NU200" s="327" t="e">
        <f t="shared" si="383"/>
        <v>#DIV/0!</v>
      </c>
      <c r="NV200" s="327" t="e">
        <f t="shared" si="383"/>
        <v>#DIV/0!</v>
      </c>
      <c r="NW200" s="327" t="e">
        <f t="shared" si="383"/>
        <v>#DIV/0!</v>
      </c>
      <c r="NX200" s="327" t="e">
        <f t="shared" ref="NX200:QI200" si="384">NX192-(5*NX194)</f>
        <v>#DIV/0!</v>
      </c>
      <c r="NY200" s="327" t="e">
        <f t="shared" si="384"/>
        <v>#DIV/0!</v>
      </c>
      <c r="NZ200" s="327" t="e">
        <f t="shared" si="384"/>
        <v>#DIV/0!</v>
      </c>
      <c r="OA200" s="327" t="e">
        <f t="shared" si="384"/>
        <v>#DIV/0!</v>
      </c>
      <c r="OB200" s="327" t="e">
        <f t="shared" si="384"/>
        <v>#DIV/0!</v>
      </c>
      <c r="OC200" s="327" t="e">
        <f t="shared" si="384"/>
        <v>#DIV/0!</v>
      </c>
      <c r="OD200" s="327" t="e">
        <f t="shared" si="384"/>
        <v>#DIV/0!</v>
      </c>
      <c r="OE200" s="327" t="e">
        <f t="shared" si="384"/>
        <v>#DIV/0!</v>
      </c>
      <c r="OF200" s="327" t="e">
        <f t="shared" si="384"/>
        <v>#DIV/0!</v>
      </c>
      <c r="OG200" s="327" t="e">
        <f t="shared" si="384"/>
        <v>#DIV/0!</v>
      </c>
      <c r="OH200" s="327" t="e">
        <f t="shared" si="384"/>
        <v>#DIV/0!</v>
      </c>
      <c r="OI200" s="327" t="e">
        <f t="shared" si="384"/>
        <v>#DIV/0!</v>
      </c>
      <c r="OJ200" s="327" t="e">
        <f t="shared" si="384"/>
        <v>#DIV/0!</v>
      </c>
      <c r="OK200" s="327" t="e">
        <f t="shared" si="384"/>
        <v>#DIV/0!</v>
      </c>
      <c r="OL200" s="327" t="e">
        <f t="shared" si="384"/>
        <v>#DIV/0!</v>
      </c>
      <c r="OM200" s="327" t="e">
        <f t="shared" si="384"/>
        <v>#DIV/0!</v>
      </c>
      <c r="ON200" s="327" t="e">
        <f t="shared" si="384"/>
        <v>#DIV/0!</v>
      </c>
      <c r="OO200" s="327" t="e">
        <f t="shared" si="384"/>
        <v>#DIV/0!</v>
      </c>
      <c r="OP200" s="327" t="e">
        <f t="shared" si="384"/>
        <v>#DIV/0!</v>
      </c>
      <c r="OQ200" s="327" t="e">
        <f t="shared" si="384"/>
        <v>#DIV/0!</v>
      </c>
      <c r="OR200" s="327" t="e">
        <f t="shared" si="384"/>
        <v>#DIV/0!</v>
      </c>
      <c r="OS200" s="327" t="e">
        <f t="shared" si="384"/>
        <v>#DIV/0!</v>
      </c>
      <c r="OT200" s="327" t="e">
        <f t="shared" si="384"/>
        <v>#DIV/0!</v>
      </c>
      <c r="OU200" s="327" t="e">
        <f t="shared" si="384"/>
        <v>#DIV/0!</v>
      </c>
      <c r="OV200" s="327" t="e">
        <f t="shared" si="384"/>
        <v>#DIV/0!</v>
      </c>
      <c r="OW200" s="327" t="e">
        <f t="shared" si="384"/>
        <v>#DIV/0!</v>
      </c>
      <c r="OX200" s="327" t="e">
        <f t="shared" si="384"/>
        <v>#DIV/0!</v>
      </c>
      <c r="OY200" s="327" t="e">
        <f t="shared" si="384"/>
        <v>#DIV/0!</v>
      </c>
      <c r="OZ200" s="327" t="e">
        <f t="shared" si="384"/>
        <v>#DIV/0!</v>
      </c>
      <c r="PA200" s="327" t="e">
        <f t="shared" si="384"/>
        <v>#DIV/0!</v>
      </c>
      <c r="PB200" s="327" t="e">
        <f t="shared" si="384"/>
        <v>#DIV/0!</v>
      </c>
      <c r="PC200" s="327" t="e">
        <f t="shared" si="384"/>
        <v>#DIV/0!</v>
      </c>
      <c r="PD200" s="327" t="e">
        <f t="shared" si="384"/>
        <v>#DIV/0!</v>
      </c>
      <c r="PE200" s="327" t="e">
        <f t="shared" si="384"/>
        <v>#DIV/0!</v>
      </c>
      <c r="PF200" s="327" t="e">
        <f t="shared" si="384"/>
        <v>#DIV/0!</v>
      </c>
      <c r="PG200" s="327" t="e">
        <f t="shared" si="384"/>
        <v>#DIV/0!</v>
      </c>
      <c r="PH200" s="327" t="e">
        <f t="shared" si="384"/>
        <v>#DIV/0!</v>
      </c>
      <c r="PI200" s="327" t="e">
        <f t="shared" si="384"/>
        <v>#DIV/0!</v>
      </c>
      <c r="PJ200" s="327" t="e">
        <f t="shared" si="384"/>
        <v>#DIV/0!</v>
      </c>
      <c r="PK200" s="327" t="e">
        <f t="shared" si="384"/>
        <v>#DIV/0!</v>
      </c>
      <c r="PL200" s="327" t="e">
        <f t="shared" si="384"/>
        <v>#DIV/0!</v>
      </c>
      <c r="PM200" s="327" t="e">
        <f t="shared" si="384"/>
        <v>#DIV/0!</v>
      </c>
      <c r="PN200" s="327" t="e">
        <f t="shared" si="384"/>
        <v>#DIV/0!</v>
      </c>
      <c r="PO200" s="327" t="e">
        <f t="shared" si="384"/>
        <v>#DIV/0!</v>
      </c>
      <c r="PP200" s="327" t="e">
        <f t="shared" si="384"/>
        <v>#DIV/0!</v>
      </c>
      <c r="PQ200" s="327" t="e">
        <f t="shared" si="384"/>
        <v>#DIV/0!</v>
      </c>
      <c r="PR200" s="327" t="e">
        <f t="shared" si="384"/>
        <v>#DIV/0!</v>
      </c>
      <c r="PS200" s="327" t="e">
        <f t="shared" si="384"/>
        <v>#DIV/0!</v>
      </c>
      <c r="PT200" s="327" t="e">
        <f t="shared" si="384"/>
        <v>#DIV/0!</v>
      </c>
      <c r="PU200" s="327" t="e">
        <f t="shared" si="384"/>
        <v>#DIV/0!</v>
      </c>
      <c r="PV200" s="327" t="e">
        <f t="shared" si="384"/>
        <v>#DIV/0!</v>
      </c>
      <c r="PW200" s="327" t="e">
        <f t="shared" si="384"/>
        <v>#DIV/0!</v>
      </c>
      <c r="PX200" s="327" t="e">
        <f t="shared" si="384"/>
        <v>#DIV/0!</v>
      </c>
      <c r="PY200" s="327" t="e">
        <f t="shared" si="384"/>
        <v>#DIV/0!</v>
      </c>
      <c r="PZ200" s="327" t="e">
        <f t="shared" si="384"/>
        <v>#DIV/0!</v>
      </c>
      <c r="QA200" s="327" t="e">
        <f t="shared" si="384"/>
        <v>#DIV/0!</v>
      </c>
      <c r="QB200" s="327" t="e">
        <f t="shared" si="384"/>
        <v>#DIV/0!</v>
      </c>
      <c r="QC200" s="327" t="e">
        <f t="shared" si="384"/>
        <v>#DIV/0!</v>
      </c>
      <c r="QD200" s="327" t="e">
        <f t="shared" si="384"/>
        <v>#DIV/0!</v>
      </c>
      <c r="QE200" s="327" t="e">
        <f t="shared" si="384"/>
        <v>#DIV/0!</v>
      </c>
      <c r="QF200" s="327" t="e">
        <f t="shared" si="384"/>
        <v>#DIV/0!</v>
      </c>
      <c r="QG200" s="327" t="e">
        <f t="shared" si="384"/>
        <v>#DIV/0!</v>
      </c>
      <c r="QH200" s="327" t="e">
        <f t="shared" si="384"/>
        <v>#DIV/0!</v>
      </c>
      <c r="QI200" s="327" t="e">
        <f t="shared" si="384"/>
        <v>#DIV/0!</v>
      </c>
      <c r="QJ200" s="327" t="e">
        <f t="shared" ref="QJ200:SH200" si="385">QJ192-(5*QJ194)</f>
        <v>#DIV/0!</v>
      </c>
      <c r="QK200" s="327" t="e">
        <f t="shared" si="385"/>
        <v>#DIV/0!</v>
      </c>
      <c r="QL200" s="327" t="e">
        <f t="shared" si="385"/>
        <v>#DIV/0!</v>
      </c>
      <c r="QM200" s="327" t="e">
        <f t="shared" si="385"/>
        <v>#DIV/0!</v>
      </c>
      <c r="QN200" s="327" t="e">
        <f t="shared" si="385"/>
        <v>#DIV/0!</v>
      </c>
      <c r="QO200" s="327" t="e">
        <f t="shared" si="385"/>
        <v>#DIV/0!</v>
      </c>
      <c r="QP200" s="327" t="e">
        <f t="shared" si="385"/>
        <v>#DIV/0!</v>
      </c>
      <c r="QQ200" s="327" t="e">
        <f t="shared" si="385"/>
        <v>#DIV/0!</v>
      </c>
      <c r="QR200" s="327" t="e">
        <f t="shared" si="385"/>
        <v>#DIV/0!</v>
      </c>
      <c r="QS200" s="327" t="e">
        <f t="shared" si="385"/>
        <v>#DIV/0!</v>
      </c>
      <c r="QT200" s="327" t="e">
        <f t="shared" si="385"/>
        <v>#DIV/0!</v>
      </c>
      <c r="QU200" s="327" t="e">
        <f t="shared" si="385"/>
        <v>#DIV/0!</v>
      </c>
      <c r="QV200" s="327" t="e">
        <f t="shared" si="385"/>
        <v>#DIV/0!</v>
      </c>
      <c r="QW200" s="327" t="e">
        <f t="shared" si="385"/>
        <v>#DIV/0!</v>
      </c>
      <c r="QX200" s="327" t="e">
        <f t="shared" si="385"/>
        <v>#DIV/0!</v>
      </c>
      <c r="QY200" s="327" t="e">
        <f t="shared" si="385"/>
        <v>#DIV/0!</v>
      </c>
      <c r="QZ200" s="327" t="e">
        <f t="shared" si="385"/>
        <v>#DIV/0!</v>
      </c>
      <c r="RA200" s="327" t="e">
        <f t="shared" si="385"/>
        <v>#DIV/0!</v>
      </c>
      <c r="RB200" s="327" t="e">
        <f t="shared" si="385"/>
        <v>#DIV/0!</v>
      </c>
      <c r="RC200" s="327" t="e">
        <f t="shared" si="385"/>
        <v>#DIV/0!</v>
      </c>
      <c r="RD200" s="327" t="e">
        <f t="shared" si="385"/>
        <v>#DIV/0!</v>
      </c>
      <c r="RE200" s="327" t="e">
        <f t="shared" si="385"/>
        <v>#DIV/0!</v>
      </c>
      <c r="RF200" s="327" t="e">
        <f t="shared" si="385"/>
        <v>#DIV/0!</v>
      </c>
      <c r="RG200" s="327" t="e">
        <f t="shared" si="385"/>
        <v>#DIV/0!</v>
      </c>
      <c r="RH200" s="327" t="e">
        <f t="shared" si="385"/>
        <v>#DIV/0!</v>
      </c>
      <c r="RI200" s="327" t="e">
        <f t="shared" si="385"/>
        <v>#DIV/0!</v>
      </c>
      <c r="RJ200" s="327" t="e">
        <f t="shared" si="385"/>
        <v>#DIV/0!</v>
      </c>
      <c r="RK200" s="327" t="e">
        <f t="shared" si="385"/>
        <v>#DIV/0!</v>
      </c>
      <c r="RL200" s="327" t="e">
        <f t="shared" si="385"/>
        <v>#DIV/0!</v>
      </c>
      <c r="RM200" s="327" t="e">
        <f t="shared" si="385"/>
        <v>#DIV/0!</v>
      </c>
      <c r="RN200" s="327" t="e">
        <f t="shared" si="385"/>
        <v>#DIV/0!</v>
      </c>
      <c r="RO200" s="327" t="e">
        <f t="shared" si="385"/>
        <v>#DIV/0!</v>
      </c>
      <c r="RP200" s="327" t="e">
        <f t="shared" si="385"/>
        <v>#DIV/0!</v>
      </c>
      <c r="RQ200" s="327" t="e">
        <f t="shared" si="385"/>
        <v>#DIV/0!</v>
      </c>
      <c r="RR200" s="327" t="e">
        <f t="shared" si="385"/>
        <v>#DIV/0!</v>
      </c>
      <c r="RS200" s="327" t="e">
        <f t="shared" si="385"/>
        <v>#DIV/0!</v>
      </c>
      <c r="RT200" s="327" t="e">
        <f t="shared" si="385"/>
        <v>#DIV/0!</v>
      </c>
      <c r="RU200" s="327" t="e">
        <f t="shared" si="385"/>
        <v>#DIV/0!</v>
      </c>
      <c r="RV200" s="327" t="e">
        <f t="shared" si="385"/>
        <v>#DIV/0!</v>
      </c>
      <c r="RW200" s="327" t="e">
        <f t="shared" si="385"/>
        <v>#DIV/0!</v>
      </c>
      <c r="RX200" s="327" t="e">
        <f t="shared" si="385"/>
        <v>#DIV/0!</v>
      </c>
      <c r="RY200" s="327" t="e">
        <f t="shared" si="385"/>
        <v>#DIV/0!</v>
      </c>
      <c r="RZ200" s="327" t="e">
        <f t="shared" si="385"/>
        <v>#DIV/0!</v>
      </c>
      <c r="SA200" s="327" t="e">
        <f t="shared" si="385"/>
        <v>#DIV/0!</v>
      </c>
      <c r="SB200" s="327" t="e">
        <f t="shared" si="385"/>
        <v>#DIV/0!</v>
      </c>
      <c r="SC200" s="327" t="e">
        <f t="shared" si="385"/>
        <v>#DIV/0!</v>
      </c>
      <c r="SD200" s="327" t="e">
        <f t="shared" si="385"/>
        <v>#DIV/0!</v>
      </c>
      <c r="SE200" s="327" t="e">
        <f t="shared" si="385"/>
        <v>#DIV/0!</v>
      </c>
      <c r="SF200" s="327" t="e">
        <f t="shared" si="385"/>
        <v>#DIV/0!</v>
      </c>
      <c r="SG200" s="327" t="e">
        <f t="shared" si="385"/>
        <v>#DIV/0!</v>
      </c>
      <c r="SH200" s="327" t="e">
        <f t="shared" si="385"/>
        <v>#DIV/0!</v>
      </c>
      <c r="SM200">
        <f>'GRR Data'!A196</f>
        <v>0</v>
      </c>
    </row>
    <row r="201" spans="1:507">
      <c r="A201" s="3" t="s">
        <v>418</v>
      </c>
      <c r="B201" s="326" t="s">
        <v>419</v>
      </c>
      <c r="C201" s="327">
        <f>C192+(6*C194)</f>
        <v>703.03180060938359</v>
      </c>
      <c r="D201" s="327">
        <f t="shared" ref="D201:BO201" si="386">D192+(6*D194)</f>
        <v>0.33166431336346458</v>
      </c>
      <c r="E201" s="327">
        <f t="shared" si="386"/>
        <v>0.37132873852272724</v>
      </c>
      <c r="F201" s="327">
        <f t="shared" si="386"/>
        <v>0.4475388864076445</v>
      </c>
      <c r="G201" s="327">
        <f t="shared" si="386"/>
        <v>0.31709853845837888</v>
      </c>
      <c r="H201" s="327">
        <f t="shared" si="386"/>
        <v>0.39871919531213734</v>
      </c>
      <c r="I201" s="327">
        <f t="shared" si="386"/>
        <v>0.3553325072113705</v>
      </c>
      <c r="J201" s="327">
        <f t="shared" si="386"/>
        <v>0.32959768346547091</v>
      </c>
      <c r="K201" s="327">
        <f t="shared" si="386"/>
        <v>0.28324037934729357</v>
      </c>
      <c r="L201" s="327">
        <f t="shared" si="386"/>
        <v>0.28728120987062566</v>
      </c>
      <c r="M201" s="327">
        <f t="shared" si="386"/>
        <v>0.30487324890542933</v>
      </c>
      <c r="N201" s="327">
        <f t="shared" si="386"/>
        <v>0.30383420878002143</v>
      </c>
      <c r="O201" s="327">
        <f t="shared" si="386"/>
        <v>0.31129953303371111</v>
      </c>
      <c r="P201" s="327">
        <f t="shared" si="386"/>
        <v>0.31203570073184084</v>
      </c>
      <c r="Q201" s="327">
        <f t="shared" si="386"/>
        <v>0.2806553725145684</v>
      </c>
      <c r="R201" s="327">
        <f t="shared" si="386"/>
        <v>0.29059154422532862</v>
      </c>
      <c r="S201" s="327">
        <f t="shared" si="386"/>
        <v>0.36996654757769221</v>
      </c>
      <c r="T201" s="327">
        <f t="shared" si="386"/>
        <v>0.3051106684597249</v>
      </c>
      <c r="U201" s="327">
        <f t="shared" si="386"/>
        <v>0.2978497017817866</v>
      </c>
      <c r="V201" s="327">
        <f t="shared" si="386"/>
        <v>0.36060722838512427</v>
      </c>
      <c r="W201" s="327">
        <f t="shared" si="386"/>
        <v>0.31901244900476439</v>
      </c>
      <c r="X201" s="327">
        <f t="shared" si="386"/>
        <v>0.19876048350417297</v>
      </c>
      <c r="Y201" s="327">
        <f t="shared" si="386"/>
        <v>0.22246336506791747</v>
      </c>
      <c r="Z201" s="327">
        <f t="shared" si="386"/>
        <v>0.17238533166085007</v>
      </c>
      <c r="AA201" s="327">
        <f t="shared" si="386"/>
        <v>0.19924795947832324</v>
      </c>
      <c r="AB201" s="327">
        <f t="shared" si="386"/>
        <v>0.24261222086098375</v>
      </c>
      <c r="AC201" s="327">
        <f t="shared" si="386"/>
        <v>0.23091430980048055</v>
      </c>
      <c r="AD201" s="327">
        <f t="shared" si="386"/>
        <v>0.24590235734757171</v>
      </c>
      <c r="AE201" s="327">
        <f t="shared" si="386"/>
        <v>0.23485767140207645</v>
      </c>
      <c r="AF201" s="327">
        <f t="shared" si="386"/>
        <v>0.24767435511057556</v>
      </c>
      <c r="AG201" s="327">
        <f t="shared" si="386"/>
        <v>0.27126036356206645</v>
      </c>
      <c r="AH201" s="327">
        <f t="shared" si="386"/>
        <v>0.24976385452365746</v>
      </c>
      <c r="AI201" s="327">
        <f t="shared" si="386"/>
        <v>0.23808416036830299</v>
      </c>
      <c r="AJ201" s="327">
        <f t="shared" si="386"/>
        <v>0.25779411909453565</v>
      </c>
      <c r="AK201" s="327">
        <f t="shared" si="386"/>
        <v>0.23690032946099901</v>
      </c>
      <c r="AL201" s="327">
        <f t="shared" si="386"/>
        <v>0.2417666105279071</v>
      </c>
      <c r="AM201" s="327">
        <f t="shared" si="386"/>
        <v>0.21923848897039205</v>
      </c>
      <c r="AN201" s="327">
        <f t="shared" si="386"/>
        <v>274.57318335525093</v>
      </c>
      <c r="AO201" s="327">
        <f t="shared" si="386"/>
        <v>274.5736035234691</v>
      </c>
      <c r="AP201" s="327">
        <f t="shared" si="386"/>
        <v>274.57028112917078</v>
      </c>
      <c r="AQ201" s="327">
        <f t="shared" si="386"/>
        <v>189.96858208498466</v>
      </c>
      <c r="AR201" s="327">
        <f t="shared" si="386"/>
        <v>190.01627554952614</v>
      </c>
      <c r="AS201" s="327">
        <f t="shared" si="386"/>
        <v>189.98609662152518</v>
      </c>
      <c r="AT201" s="327">
        <f t="shared" si="386"/>
        <v>0.83600468288476515</v>
      </c>
      <c r="AU201" s="327">
        <f t="shared" si="386"/>
        <v>0.13946417041584858</v>
      </c>
      <c r="AV201" s="327">
        <f t="shared" si="386"/>
        <v>0.26474891177424814</v>
      </c>
      <c r="AW201" s="327">
        <f t="shared" si="386"/>
        <v>0.39405969820244841</v>
      </c>
      <c r="AX201" s="327">
        <f t="shared" si="386"/>
        <v>0.26552934111926163</v>
      </c>
      <c r="AY201" s="327">
        <f t="shared" si="386"/>
        <v>6.7116674605157522E-2</v>
      </c>
      <c r="AZ201" s="327">
        <f t="shared" si="386"/>
        <v>9.160869401582114E-2</v>
      </c>
      <c r="BA201" s="327">
        <f t="shared" si="386"/>
        <v>0.43501286938817552</v>
      </c>
      <c r="BB201" s="327">
        <f t="shared" si="386"/>
        <v>0.51292290481503178</v>
      </c>
      <c r="BC201" s="327">
        <f t="shared" si="386"/>
        <v>0.3450924225515597</v>
      </c>
      <c r="BD201" s="327">
        <f t="shared" si="386"/>
        <v>6.2459258708443016E-2</v>
      </c>
      <c r="BE201" s="327">
        <f t="shared" si="386"/>
        <v>0.11457211995189739</v>
      </c>
      <c r="BF201" s="327">
        <f t="shared" si="386"/>
        <v>0.18818349588010908</v>
      </c>
      <c r="BG201" s="327">
        <f t="shared" si="386"/>
        <v>0.2414694707551209</v>
      </c>
      <c r="BH201" s="327">
        <f t="shared" si="386"/>
        <v>0.14288834413844256</v>
      </c>
      <c r="BI201" s="327">
        <f t="shared" si="386"/>
        <v>0.11706328083248546</v>
      </c>
      <c r="BJ201" s="327">
        <f t="shared" si="386"/>
        <v>0.70262342987273607</v>
      </c>
      <c r="BK201" s="327">
        <f t="shared" si="386"/>
        <v>0.23878343264143934</v>
      </c>
      <c r="BL201" s="327">
        <f t="shared" si="386"/>
        <v>0.34964156520487932</v>
      </c>
      <c r="BM201" s="327">
        <f t="shared" si="386"/>
        <v>-3.6401587423959658E-2</v>
      </c>
      <c r="BN201" s="327">
        <f t="shared" si="386"/>
        <v>-2.960646844680917E-2</v>
      </c>
      <c r="BO201" s="327">
        <f t="shared" si="386"/>
        <v>-5.3263519475310814E-2</v>
      </c>
      <c r="BP201" s="327">
        <f t="shared" ref="BP201:EA201" si="387">BP192+(6*BP194)</f>
        <v>-7.6977677703000583E-2</v>
      </c>
      <c r="BQ201" s="327">
        <f t="shared" si="387"/>
        <v>0.43770248627090858</v>
      </c>
      <c r="BR201" s="327">
        <f t="shared" si="387"/>
        <v>0.19401268869745686</v>
      </c>
      <c r="BS201" s="327">
        <f t="shared" si="387"/>
        <v>0.12510997062834264</v>
      </c>
      <c r="BT201" s="327">
        <f t="shared" si="387"/>
        <v>0.26974678634469512</v>
      </c>
      <c r="BU201" s="327">
        <f t="shared" si="387"/>
        <v>0.13271612155550142</v>
      </c>
      <c r="BV201" s="327">
        <f t="shared" si="387"/>
        <v>0.22613910560827288</v>
      </c>
      <c r="BW201" s="327">
        <f t="shared" si="387"/>
        <v>0.32460418822903475</v>
      </c>
      <c r="BX201" s="327">
        <f t="shared" si="387"/>
        <v>0.29327482572274943</v>
      </c>
      <c r="BY201" s="327">
        <f t="shared" si="387"/>
        <v>0.34365173124352133</v>
      </c>
      <c r="BZ201" s="327">
        <f t="shared" si="387"/>
        <v>0.34143674878948627</v>
      </c>
      <c r="CA201" s="327">
        <f t="shared" si="387"/>
        <v>0.32471781249385118</v>
      </c>
      <c r="CB201" s="327">
        <f t="shared" si="387"/>
        <v>0.29719365079537363</v>
      </c>
      <c r="CC201" s="327">
        <f t="shared" si="387"/>
        <v>0.34728997306605147</v>
      </c>
      <c r="CD201" s="327">
        <f t="shared" si="387"/>
        <v>0.37976294424058832</v>
      </c>
      <c r="CE201" s="327">
        <f t="shared" si="387"/>
        <v>0.22294974612611945</v>
      </c>
      <c r="CF201" s="327">
        <f t="shared" si="387"/>
        <v>0.24543661761056335</v>
      </c>
      <c r="CG201" s="327">
        <f t="shared" si="387"/>
        <v>0.37673255930970362</v>
      </c>
      <c r="CH201" s="327">
        <f t="shared" si="387"/>
        <v>0.19003791964112837</v>
      </c>
      <c r="CI201" s="327">
        <f t="shared" si="387"/>
        <v>0.16602382761208415</v>
      </c>
      <c r="CJ201" s="327">
        <f t="shared" si="387"/>
        <v>0.85402054497102631</v>
      </c>
      <c r="CK201" s="327">
        <f t="shared" si="387"/>
        <v>0.76193746442667065</v>
      </c>
      <c r="CL201" s="327">
        <f t="shared" si="387"/>
        <v>0.76238938257493505</v>
      </c>
      <c r="CM201" s="327">
        <f t="shared" si="387"/>
        <v>0.67643549289199889</v>
      </c>
      <c r="CN201" s="327">
        <f t="shared" si="387"/>
        <v>0.27957941443660561</v>
      </c>
      <c r="CO201" s="327">
        <f t="shared" si="387"/>
        <v>0.15119734339376367</v>
      </c>
      <c r="CP201" s="327">
        <f t="shared" si="387"/>
        <v>0.10857794129866202</v>
      </c>
      <c r="CQ201" s="327">
        <f t="shared" si="387"/>
        <v>0.84773681188201644</v>
      </c>
      <c r="CR201" s="327">
        <f t="shared" si="387"/>
        <v>0.34529860590161215</v>
      </c>
      <c r="CS201" s="327">
        <f t="shared" si="387"/>
        <v>0.33302690781912886</v>
      </c>
      <c r="CT201" s="327">
        <f t="shared" si="387"/>
        <v>0.21083891447712125</v>
      </c>
      <c r="CU201" s="327">
        <f t="shared" si="387"/>
        <v>0.85504399381411977</v>
      </c>
      <c r="CV201" s="327">
        <f t="shared" si="387"/>
        <v>0.34761100941214168</v>
      </c>
      <c r="CW201" s="327">
        <f t="shared" si="387"/>
        <v>0.46053537775277226</v>
      </c>
      <c r="CX201" s="327">
        <f t="shared" si="387"/>
        <v>0.2709158846398998</v>
      </c>
      <c r="CY201" s="327">
        <f t="shared" si="387"/>
        <v>0.41269994637068563</v>
      </c>
      <c r="CZ201" s="327">
        <f t="shared" si="387"/>
        <v>0.30467413735647741</v>
      </c>
      <c r="DA201" s="327">
        <f t="shared" si="387"/>
        <v>0.20540071368503141</v>
      </c>
      <c r="DB201" s="327">
        <f t="shared" si="387"/>
        <v>0.47004182394977267</v>
      </c>
      <c r="DC201" s="327">
        <f t="shared" si="387"/>
        <v>0.30628131414112841</v>
      </c>
      <c r="DD201" s="327">
        <f t="shared" si="387"/>
        <v>0.31025452033803746</v>
      </c>
      <c r="DE201" s="327">
        <f t="shared" si="387"/>
        <v>0.164448672759822</v>
      </c>
      <c r="DF201" s="327">
        <f t="shared" si="387"/>
        <v>0.21795841850468559</v>
      </c>
      <c r="DG201" s="327">
        <f t="shared" si="387"/>
        <v>0.21342136732673528</v>
      </c>
      <c r="DH201" s="327">
        <f t="shared" si="387"/>
        <v>0.24859704242629962</v>
      </c>
      <c r="DI201" s="327">
        <f t="shared" si="387"/>
        <v>0.18346945983568669</v>
      </c>
      <c r="DJ201" s="327">
        <f t="shared" si="387"/>
        <v>0.29942048867870485</v>
      </c>
      <c r="DK201" s="327">
        <f t="shared" si="387"/>
        <v>0.29296775631839178</v>
      </c>
      <c r="DL201" s="327">
        <f t="shared" si="387"/>
        <v>0.31933434650120235</v>
      </c>
      <c r="DM201" s="327">
        <f t="shared" si="387"/>
        <v>0.33339748958462156</v>
      </c>
      <c r="DN201" s="327">
        <f t="shared" si="387"/>
        <v>0.33133747300627125</v>
      </c>
      <c r="DO201" s="327">
        <f t="shared" si="387"/>
        <v>0.2495755087333322</v>
      </c>
      <c r="DP201" s="327">
        <f t="shared" si="387"/>
        <v>0.23986240087535621</v>
      </c>
      <c r="DQ201" s="327">
        <f t="shared" si="387"/>
        <v>0.21443698190850263</v>
      </c>
      <c r="DR201" s="327">
        <f t="shared" si="387"/>
        <v>0.23761864184280851</v>
      </c>
      <c r="DS201" s="327">
        <f t="shared" si="387"/>
        <v>0.22208483862316306</v>
      </c>
      <c r="DT201" s="327">
        <f t="shared" si="387"/>
        <v>0.24878409735659418</v>
      </c>
      <c r="DU201" s="327">
        <f t="shared" si="387"/>
        <v>0.24383269157646598</v>
      </c>
      <c r="DV201" s="327">
        <f t="shared" si="387"/>
        <v>0.22663672607686919</v>
      </c>
      <c r="DW201" s="327">
        <f t="shared" si="387"/>
        <v>0.22847446092346838</v>
      </c>
      <c r="DX201" s="327">
        <f t="shared" si="387"/>
        <v>0.144820811676793</v>
      </c>
      <c r="DY201" s="327">
        <f t="shared" si="387"/>
        <v>0.1714813383324042</v>
      </c>
      <c r="DZ201" s="327">
        <f t="shared" si="387"/>
        <v>0.13841344885430051</v>
      </c>
      <c r="EA201" s="327">
        <f t="shared" si="387"/>
        <v>0.18208282186816493</v>
      </c>
      <c r="EB201" s="327">
        <f t="shared" ref="EB201:GM201" si="388">EB192+(6*EB194)</f>
        <v>0.42524038915996909</v>
      </c>
      <c r="EC201" s="327">
        <f t="shared" si="388"/>
        <v>0.44371675211618611</v>
      </c>
      <c r="ED201" s="327">
        <f t="shared" si="388"/>
        <v>0.39964330412039101</v>
      </c>
      <c r="EE201" s="327">
        <f t="shared" si="388"/>
        <v>0.48386925751779863</v>
      </c>
      <c r="EF201" s="327">
        <f t="shared" si="388"/>
        <v>0.48422574116279909</v>
      </c>
      <c r="EG201" s="327">
        <f t="shared" si="388"/>
        <v>0.48076785090392993</v>
      </c>
      <c r="EH201" s="327">
        <f t="shared" si="388"/>
        <v>0.5213171361544926</v>
      </c>
      <c r="EI201" s="327">
        <f t="shared" si="388"/>
        <v>0.50585206054279053</v>
      </c>
      <c r="EJ201" s="327">
        <f t="shared" si="388"/>
        <v>0.43034998062108537</v>
      </c>
      <c r="EK201" s="327">
        <f t="shared" si="388"/>
        <v>0.13563853886361399</v>
      </c>
      <c r="EL201" s="327">
        <f t="shared" si="388"/>
        <v>8.0389999567120718</v>
      </c>
      <c r="EM201" s="327">
        <f t="shared" si="388"/>
        <v>7.9669869684045933</v>
      </c>
      <c r="EN201" s="327">
        <f t="shared" si="388"/>
        <v>7.8923604819326307</v>
      </c>
      <c r="EO201" s="327">
        <f t="shared" si="388"/>
        <v>7.9841256709815411</v>
      </c>
      <c r="EP201" s="327">
        <f t="shared" si="388"/>
        <v>7.8937061842718919</v>
      </c>
      <c r="EQ201" s="327">
        <f t="shared" si="388"/>
        <v>7.8971283143482349</v>
      </c>
      <c r="ER201" s="327">
        <f t="shared" si="388"/>
        <v>7.9045436585758031</v>
      </c>
      <c r="ES201" s="327">
        <f t="shared" si="388"/>
        <v>7.9038728695545393</v>
      </c>
      <c r="ET201" s="327">
        <f t="shared" si="388"/>
        <v>7.949003431055691</v>
      </c>
      <c r="EU201" s="327">
        <f t="shared" si="388"/>
        <v>8.0979777398728281</v>
      </c>
      <c r="EV201" s="327">
        <f t="shared" si="388"/>
        <v>8.0185873696992633</v>
      </c>
      <c r="EW201" s="327">
        <f t="shared" si="388"/>
        <v>7.99544023982945</v>
      </c>
      <c r="EX201" s="327">
        <f t="shared" si="388"/>
        <v>7.995562569061736</v>
      </c>
      <c r="EY201" s="327">
        <f t="shared" si="388"/>
        <v>8.0464856852119002</v>
      </c>
      <c r="EZ201" s="327">
        <f t="shared" si="388"/>
        <v>7.9531437621316154</v>
      </c>
      <c r="FA201" s="327">
        <f t="shared" si="388"/>
        <v>7.9769063826163658</v>
      </c>
      <c r="FB201" s="327">
        <f t="shared" si="388"/>
        <v>7.9815575595286745</v>
      </c>
      <c r="FC201" s="327">
        <f t="shared" si="388"/>
        <v>8.0537182972867889</v>
      </c>
      <c r="FD201" s="327">
        <f t="shared" si="388"/>
        <v>0.68159996357540642</v>
      </c>
      <c r="FE201" s="327">
        <f t="shared" si="388"/>
        <v>0.23009306842045507</v>
      </c>
      <c r="FF201" s="327">
        <f t="shared" si="388"/>
        <v>0.2130097895587203</v>
      </c>
      <c r="FG201" s="327">
        <f t="shared" si="388"/>
        <v>0.21998338975767154</v>
      </c>
      <c r="FH201" s="327">
        <f t="shared" si="388"/>
        <v>0.12284147744279725</v>
      </c>
      <c r="FI201" s="327">
        <f t="shared" si="388"/>
        <v>0.19504852124731781</v>
      </c>
      <c r="FJ201" s="327">
        <f t="shared" si="388"/>
        <v>0.10513758075218731</v>
      </c>
      <c r="FK201" s="327">
        <f t="shared" si="388"/>
        <v>0.20503710752417731</v>
      </c>
      <c r="FL201" s="327">
        <f t="shared" si="388"/>
        <v>0.20247444820477045</v>
      </c>
      <c r="FM201" s="327">
        <f t="shared" si="388"/>
        <v>0.27497430221481717</v>
      </c>
      <c r="FN201" s="327">
        <f t="shared" si="388"/>
        <v>9.8608252290824774E-2</v>
      </c>
      <c r="FO201" s="327">
        <f t="shared" si="388"/>
        <v>9.2801876362373331E-2</v>
      </c>
      <c r="FP201" s="327">
        <f t="shared" si="388"/>
        <v>0.1048497713212224</v>
      </c>
      <c r="FQ201" s="327">
        <f t="shared" si="388"/>
        <v>2.802345317023891E-2</v>
      </c>
      <c r="FR201" s="327">
        <f t="shared" si="388"/>
        <v>0.12006726399523129</v>
      </c>
      <c r="FS201" s="327">
        <f t="shared" si="388"/>
        <v>0.10389595745361317</v>
      </c>
      <c r="FT201" s="327">
        <f t="shared" si="388"/>
        <v>0.35259444524940903</v>
      </c>
      <c r="FU201" s="327">
        <f t="shared" si="388"/>
        <v>0.238591990807903</v>
      </c>
      <c r="FV201" s="327">
        <f t="shared" si="388"/>
        <v>0.1369295319624026</v>
      </c>
      <c r="FW201" s="327">
        <f t="shared" si="388"/>
        <v>0.17318523469763827</v>
      </c>
      <c r="FX201" s="327">
        <f t="shared" si="388"/>
        <v>9.1661388948976061E-2</v>
      </c>
      <c r="FY201" s="327">
        <f t="shared" si="388"/>
        <v>0.19291878003620541</v>
      </c>
      <c r="FZ201" s="327">
        <f t="shared" si="388"/>
        <v>0.10690362224914926</v>
      </c>
      <c r="GA201" s="327">
        <f t="shared" si="388"/>
        <v>0.22037970948036467</v>
      </c>
      <c r="GB201" s="327">
        <f t="shared" si="388"/>
        <v>0.15734527336171847</v>
      </c>
      <c r="GC201" s="327">
        <f t="shared" si="388"/>
        <v>0.18295175640613379</v>
      </c>
      <c r="GD201" s="327">
        <f t="shared" si="388"/>
        <v>0.1477202652104235</v>
      </c>
      <c r="GE201" s="327">
        <f t="shared" si="388"/>
        <v>0.19580994698729043</v>
      </c>
      <c r="GF201" s="327">
        <f t="shared" si="388"/>
        <v>0.15871457524922578</v>
      </c>
      <c r="GG201" s="327">
        <f t="shared" si="388"/>
        <v>0.22272568734209125</v>
      </c>
      <c r="GH201" s="327">
        <f t="shared" si="388"/>
        <v>0.15074328591411706</v>
      </c>
      <c r="GI201" s="327">
        <f t="shared" si="388"/>
        <v>0.153063647838629</v>
      </c>
      <c r="GJ201" s="327">
        <f t="shared" si="388"/>
        <v>0.67435629460345448</v>
      </c>
      <c r="GK201" s="327">
        <f t="shared" si="388"/>
        <v>0.22985378499505946</v>
      </c>
      <c r="GL201" s="327">
        <f t="shared" si="388"/>
        <v>0.24329806708352744</v>
      </c>
      <c r="GM201" s="327">
        <f t="shared" si="388"/>
        <v>0.33345807926274074</v>
      </c>
      <c r="GN201" s="327">
        <f t="shared" ref="GN201:IY201" si="389">GN192+(6*GN194)</f>
        <v>0.2260940460923572</v>
      </c>
      <c r="GO201" s="327">
        <f t="shared" si="389"/>
        <v>0.23411753502212862</v>
      </c>
      <c r="GP201" s="327">
        <f t="shared" si="389"/>
        <v>0.18663645402153117</v>
      </c>
      <c r="GQ201" s="327">
        <f t="shared" si="389"/>
        <v>0.25223764205123123</v>
      </c>
      <c r="GR201" s="327">
        <f t="shared" si="389"/>
        <v>0.18045171122427345</v>
      </c>
      <c r="GS201" s="327">
        <f t="shared" si="389"/>
        <v>0.20675779734780078</v>
      </c>
      <c r="GT201" s="327">
        <f t="shared" si="389"/>
        <v>0.17933149948213656</v>
      </c>
      <c r="GU201" s="327">
        <f t="shared" si="389"/>
        <v>0.11743555923858678</v>
      </c>
      <c r="GV201" s="327">
        <f t="shared" si="389"/>
        <v>0.174526234934966</v>
      </c>
      <c r="GW201" s="327">
        <f t="shared" si="389"/>
        <v>3.0045021035715797E-2</v>
      </c>
      <c r="GX201" s="327">
        <f t="shared" si="389"/>
        <v>0.18164565081943487</v>
      </c>
      <c r="GY201" s="327">
        <f t="shared" si="389"/>
        <v>0.11121817325174813</v>
      </c>
      <c r="GZ201" s="327">
        <f t="shared" si="389"/>
        <v>0.25309902354856056</v>
      </c>
      <c r="HA201" s="327">
        <f t="shared" si="389"/>
        <v>0.15135444783676827</v>
      </c>
      <c r="HB201" s="327">
        <f t="shared" si="389"/>
        <v>0.2346733550369621</v>
      </c>
      <c r="HC201" s="327">
        <f t="shared" si="389"/>
        <v>0.14321034824965767</v>
      </c>
      <c r="HD201" s="327">
        <f t="shared" si="389"/>
        <v>0.18277748376832298</v>
      </c>
      <c r="HE201" s="327">
        <f t="shared" si="389"/>
        <v>0.17185140495481763</v>
      </c>
      <c r="HF201" s="327">
        <f t="shared" si="389"/>
        <v>0.30645561037285357</v>
      </c>
      <c r="HG201" s="327">
        <f t="shared" si="389"/>
        <v>0.23108551357252427</v>
      </c>
      <c r="HH201" s="327">
        <f t="shared" si="389"/>
        <v>0.26942966363903154</v>
      </c>
      <c r="HI201" s="327">
        <f t="shared" si="389"/>
        <v>0.25468613904307913</v>
      </c>
      <c r="HJ201" s="327">
        <f t="shared" si="389"/>
        <v>0.23426244764517168</v>
      </c>
      <c r="HK201" s="327">
        <f t="shared" si="389"/>
        <v>0.2525794763509171</v>
      </c>
      <c r="HL201" s="327">
        <f t="shared" si="389"/>
        <v>0.23992858029656383</v>
      </c>
      <c r="HM201" s="327">
        <f t="shared" si="389"/>
        <v>0.21991604781045046</v>
      </c>
      <c r="HN201" s="327">
        <f t="shared" si="389"/>
        <v>0.17405890872115173</v>
      </c>
      <c r="HO201" s="327">
        <f t="shared" si="389"/>
        <v>0.15390483622075748</v>
      </c>
      <c r="HP201" s="327">
        <f t="shared" si="389"/>
        <v>0.15698937222862833</v>
      </c>
      <c r="HQ201" s="327">
        <f t="shared" si="389"/>
        <v>0.10313681658422384</v>
      </c>
      <c r="HR201" s="327">
        <f t="shared" si="389"/>
        <v>0.11261746154761899</v>
      </c>
      <c r="HS201" s="327">
        <f t="shared" si="389"/>
        <v>0.1639240409703204</v>
      </c>
      <c r="HT201" s="327">
        <f t="shared" si="389"/>
        <v>0.18630963117586619</v>
      </c>
      <c r="HU201" s="327">
        <f t="shared" si="389"/>
        <v>0.17085672103592389</v>
      </c>
      <c r="HV201" s="327">
        <f t="shared" si="389"/>
        <v>0.11444144047013068</v>
      </c>
      <c r="HW201" s="327">
        <f t="shared" si="389"/>
        <v>0.14285609775406613</v>
      </c>
      <c r="HX201" s="327">
        <f t="shared" si="389"/>
        <v>0.13153854797305362</v>
      </c>
      <c r="HY201" s="327">
        <f t="shared" si="389"/>
        <v>0.24778694337850943</v>
      </c>
      <c r="HZ201" s="327">
        <f t="shared" si="389"/>
        <v>0.18674592880124929</v>
      </c>
      <c r="IA201" s="327">
        <f t="shared" si="389"/>
        <v>0.17529441218210218</v>
      </c>
      <c r="IB201" s="327">
        <f t="shared" si="389"/>
        <v>0.18117337474658998</v>
      </c>
      <c r="IC201" s="327">
        <f t="shared" si="389"/>
        <v>0.17406670985721251</v>
      </c>
      <c r="ID201" s="327">
        <f t="shared" si="389"/>
        <v>0.18429141156647086</v>
      </c>
      <c r="IE201" s="327">
        <f t="shared" si="389"/>
        <v>0.17581415983909127</v>
      </c>
      <c r="IF201" s="327">
        <f t="shared" si="389"/>
        <v>0.30174260837198386</v>
      </c>
      <c r="IG201" s="327">
        <f t="shared" si="389"/>
        <v>0.19304648923753714</v>
      </c>
      <c r="IH201" s="327">
        <f t="shared" si="389"/>
        <v>8.0993739955162E-2</v>
      </c>
      <c r="II201" s="327">
        <f t="shared" si="389"/>
        <v>0.43742900571742671</v>
      </c>
      <c r="IJ201" s="327">
        <f t="shared" si="389"/>
        <v>0.32741304666492721</v>
      </c>
      <c r="IK201" s="327">
        <f t="shared" si="389"/>
        <v>0.18167030383389987</v>
      </c>
      <c r="IL201" s="327">
        <f t="shared" si="389"/>
        <v>8.2731986843645383E-2</v>
      </c>
      <c r="IM201" s="327">
        <f t="shared" si="389"/>
        <v>0.45015844594002163</v>
      </c>
      <c r="IN201" s="327" t="e">
        <f t="shared" si="389"/>
        <v>#DIV/0!</v>
      </c>
      <c r="IO201" s="327" t="e">
        <f t="shared" si="389"/>
        <v>#DIV/0!</v>
      </c>
      <c r="IP201" s="327" t="e">
        <f t="shared" si="389"/>
        <v>#DIV/0!</v>
      </c>
      <c r="IQ201" s="327" t="e">
        <f t="shared" si="389"/>
        <v>#DIV/0!</v>
      </c>
      <c r="IR201" s="327" t="e">
        <f t="shared" si="389"/>
        <v>#DIV/0!</v>
      </c>
      <c r="IS201" s="327" t="e">
        <f t="shared" si="389"/>
        <v>#DIV/0!</v>
      </c>
      <c r="IT201" s="327" t="e">
        <f t="shared" si="389"/>
        <v>#DIV/0!</v>
      </c>
      <c r="IU201" s="327" t="e">
        <f t="shared" si="389"/>
        <v>#DIV/0!</v>
      </c>
      <c r="IV201" s="327" t="e">
        <f t="shared" si="389"/>
        <v>#DIV/0!</v>
      </c>
      <c r="IW201" s="327" t="e">
        <f t="shared" si="389"/>
        <v>#DIV/0!</v>
      </c>
      <c r="IX201" s="327" t="e">
        <f t="shared" si="389"/>
        <v>#DIV/0!</v>
      </c>
      <c r="IY201" s="327" t="e">
        <f t="shared" si="389"/>
        <v>#DIV/0!</v>
      </c>
      <c r="IZ201" s="327" t="e">
        <f t="shared" ref="IZ201:LK201" si="390">IZ192+(6*IZ194)</f>
        <v>#DIV/0!</v>
      </c>
      <c r="JA201" s="327" t="e">
        <f t="shared" si="390"/>
        <v>#DIV/0!</v>
      </c>
      <c r="JB201" s="327" t="e">
        <f t="shared" si="390"/>
        <v>#DIV/0!</v>
      </c>
      <c r="JC201" s="327" t="e">
        <f t="shared" si="390"/>
        <v>#DIV/0!</v>
      </c>
      <c r="JD201" s="327" t="e">
        <f t="shared" si="390"/>
        <v>#DIV/0!</v>
      </c>
      <c r="JE201" s="327" t="e">
        <f t="shared" si="390"/>
        <v>#DIV/0!</v>
      </c>
      <c r="JF201" s="327" t="e">
        <f t="shared" si="390"/>
        <v>#DIV/0!</v>
      </c>
      <c r="JG201" s="327" t="e">
        <f t="shared" si="390"/>
        <v>#DIV/0!</v>
      </c>
      <c r="JH201" s="327" t="e">
        <f t="shared" si="390"/>
        <v>#DIV/0!</v>
      </c>
      <c r="JI201" s="327" t="e">
        <f t="shared" si="390"/>
        <v>#DIV/0!</v>
      </c>
      <c r="JJ201" s="327" t="e">
        <f t="shared" si="390"/>
        <v>#DIV/0!</v>
      </c>
      <c r="JK201" s="327" t="e">
        <f t="shared" si="390"/>
        <v>#DIV/0!</v>
      </c>
      <c r="JL201" s="327" t="e">
        <f t="shared" si="390"/>
        <v>#DIV/0!</v>
      </c>
      <c r="JM201" s="327" t="e">
        <f t="shared" si="390"/>
        <v>#DIV/0!</v>
      </c>
      <c r="JN201" s="327" t="e">
        <f t="shared" si="390"/>
        <v>#DIV/0!</v>
      </c>
      <c r="JO201" s="327" t="e">
        <f t="shared" si="390"/>
        <v>#DIV/0!</v>
      </c>
      <c r="JP201" s="327" t="e">
        <f t="shared" si="390"/>
        <v>#DIV/0!</v>
      </c>
      <c r="JQ201" s="327" t="e">
        <f t="shared" si="390"/>
        <v>#DIV/0!</v>
      </c>
      <c r="JR201" s="327" t="e">
        <f t="shared" si="390"/>
        <v>#DIV/0!</v>
      </c>
      <c r="JS201" s="327" t="e">
        <f t="shared" si="390"/>
        <v>#DIV/0!</v>
      </c>
      <c r="JT201" s="327" t="e">
        <f t="shared" si="390"/>
        <v>#DIV/0!</v>
      </c>
      <c r="JU201" s="327" t="e">
        <f t="shared" si="390"/>
        <v>#DIV/0!</v>
      </c>
      <c r="JV201" s="327" t="e">
        <f t="shared" si="390"/>
        <v>#DIV/0!</v>
      </c>
      <c r="JW201" s="327" t="e">
        <f t="shared" si="390"/>
        <v>#DIV/0!</v>
      </c>
      <c r="JX201" s="327" t="e">
        <f t="shared" si="390"/>
        <v>#DIV/0!</v>
      </c>
      <c r="JY201" s="327" t="e">
        <f t="shared" si="390"/>
        <v>#DIV/0!</v>
      </c>
      <c r="JZ201" s="327" t="e">
        <f t="shared" si="390"/>
        <v>#DIV/0!</v>
      </c>
      <c r="KA201" s="327" t="e">
        <f t="shared" si="390"/>
        <v>#DIV/0!</v>
      </c>
      <c r="KB201" s="327" t="e">
        <f t="shared" si="390"/>
        <v>#DIV/0!</v>
      </c>
      <c r="KC201" s="327" t="e">
        <f t="shared" si="390"/>
        <v>#DIV/0!</v>
      </c>
      <c r="KD201" s="327" t="e">
        <f t="shared" si="390"/>
        <v>#DIV/0!</v>
      </c>
      <c r="KE201" s="327" t="e">
        <f t="shared" si="390"/>
        <v>#DIV/0!</v>
      </c>
      <c r="KF201" s="327" t="e">
        <f t="shared" si="390"/>
        <v>#DIV/0!</v>
      </c>
      <c r="KG201" s="327" t="e">
        <f t="shared" si="390"/>
        <v>#DIV/0!</v>
      </c>
      <c r="KH201" s="327" t="e">
        <f t="shared" si="390"/>
        <v>#DIV/0!</v>
      </c>
      <c r="KI201" s="327" t="e">
        <f t="shared" si="390"/>
        <v>#DIV/0!</v>
      </c>
      <c r="KJ201" s="327" t="e">
        <f t="shared" si="390"/>
        <v>#DIV/0!</v>
      </c>
      <c r="KK201" s="327" t="e">
        <f t="shared" si="390"/>
        <v>#DIV/0!</v>
      </c>
      <c r="KL201" s="327" t="e">
        <f t="shared" si="390"/>
        <v>#DIV/0!</v>
      </c>
      <c r="KM201" s="327" t="e">
        <f t="shared" si="390"/>
        <v>#DIV/0!</v>
      </c>
      <c r="KN201" s="327" t="e">
        <f t="shared" si="390"/>
        <v>#DIV/0!</v>
      </c>
      <c r="KO201" s="327" t="e">
        <f t="shared" si="390"/>
        <v>#DIV/0!</v>
      </c>
      <c r="KP201" s="327" t="e">
        <f t="shared" si="390"/>
        <v>#DIV/0!</v>
      </c>
      <c r="KQ201" s="327" t="e">
        <f t="shared" si="390"/>
        <v>#DIV/0!</v>
      </c>
      <c r="KR201" s="327" t="e">
        <f t="shared" si="390"/>
        <v>#DIV/0!</v>
      </c>
      <c r="KS201" s="327" t="e">
        <f t="shared" si="390"/>
        <v>#DIV/0!</v>
      </c>
      <c r="KT201" s="327" t="e">
        <f t="shared" si="390"/>
        <v>#DIV/0!</v>
      </c>
      <c r="KU201" s="327" t="e">
        <f t="shared" si="390"/>
        <v>#DIV/0!</v>
      </c>
      <c r="KV201" s="327" t="e">
        <f t="shared" si="390"/>
        <v>#DIV/0!</v>
      </c>
      <c r="KW201" s="327" t="e">
        <f t="shared" si="390"/>
        <v>#DIV/0!</v>
      </c>
      <c r="KX201" s="327" t="e">
        <f t="shared" si="390"/>
        <v>#DIV/0!</v>
      </c>
      <c r="KY201" s="327" t="e">
        <f t="shared" si="390"/>
        <v>#DIV/0!</v>
      </c>
      <c r="KZ201" s="327" t="e">
        <f t="shared" si="390"/>
        <v>#DIV/0!</v>
      </c>
      <c r="LA201" s="327" t="e">
        <f t="shared" si="390"/>
        <v>#DIV/0!</v>
      </c>
      <c r="LB201" s="327" t="e">
        <f t="shared" si="390"/>
        <v>#DIV/0!</v>
      </c>
      <c r="LC201" s="327" t="e">
        <f t="shared" si="390"/>
        <v>#DIV/0!</v>
      </c>
      <c r="LD201" s="327" t="e">
        <f t="shared" si="390"/>
        <v>#DIV/0!</v>
      </c>
      <c r="LE201" s="327" t="e">
        <f t="shared" si="390"/>
        <v>#DIV/0!</v>
      </c>
      <c r="LF201" s="327" t="e">
        <f t="shared" si="390"/>
        <v>#DIV/0!</v>
      </c>
      <c r="LG201" s="327" t="e">
        <f t="shared" si="390"/>
        <v>#DIV/0!</v>
      </c>
      <c r="LH201" s="327" t="e">
        <f t="shared" si="390"/>
        <v>#DIV/0!</v>
      </c>
      <c r="LI201" s="327" t="e">
        <f t="shared" si="390"/>
        <v>#DIV/0!</v>
      </c>
      <c r="LJ201" s="327" t="e">
        <f t="shared" si="390"/>
        <v>#DIV/0!</v>
      </c>
      <c r="LK201" s="327" t="e">
        <f t="shared" si="390"/>
        <v>#DIV/0!</v>
      </c>
      <c r="LL201" s="327" t="e">
        <f t="shared" ref="LL201:NW201" si="391">LL192+(6*LL194)</f>
        <v>#DIV/0!</v>
      </c>
      <c r="LM201" s="327" t="e">
        <f t="shared" si="391"/>
        <v>#DIV/0!</v>
      </c>
      <c r="LN201" s="327" t="e">
        <f t="shared" si="391"/>
        <v>#DIV/0!</v>
      </c>
      <c r="LO201" s="327" t="e">
        <f t="shared" si="391"/>
        <v>#DIV/0!</v>
      </c>
      <c r="LP201" s="327" t="e">
        <f t="shared" si="391"/>
        <v>#DIV/0!</v>
      </c>
      <c r="LQ201" s="327" t="e">
        <f t="shared" si="391"/>
        <v>#DIV/0!</v>
      </c>
      <c r="LR201" s="327" t="e">
        <f t="shared" si="391"/>
        <v>#DIV/0!</v>
      </c>
      <c r="LS201" s="327" t="e">
        <f t="shared" si="391"/>
        <v>#DIV/0!</v>
      </c>
      <c r="LT201" s="327" t="e">
        <f t="shared" si="391"/>
        <v>#DIV/0!</v>
      </c>
      <c r="LU201" s="327" t="e">
        <f t="shared" si="391"/>
        <v>#DIV/0!</v>
      </c>
      <c r="LV201" s="327" t="e">
        <f t="shared" si="391"/>
        <v>#DIV/0!</v>
      </c>
      <c r="LW201" s="327" t="e">
        <f t="shared" si="391"/>
        <v>#DIV/0!</v>
      </c>
      <c r="LX201" s="327" t="e">
        <f t="shared" si="391"/>
        <v>#DIV/0!</v>
      </c>
      <c r="LY201" s="327" t="e">
        <f t="shared" si="391"/>
        <v>#DIV/0!</v>
      </c>
      <c r="LZ201" s="327" t="e">
        <f t="shared" si="391"/>
        <v>#DIV/0!</v>
      </c>
      <c r="MA201" s="327" t="e">
        <f t="shared" si="391"/>
        <v>#DIV/0!</v>
      </c>
      <c r="MB201" s="327" t="e">
        <f t="shared" si="391"/>
        <v>#DIV/0!</v>
      </c>
      <c r="MC201" s="327" t="e">
        <f t="shared" si="391"/>
        <v>#DIV/0!</v>
      </c>
      <c r="MD201" s="327" t="e">
        <f t="shared" si="391"/>
        <v>#DIV/0!</v>
      </c>
      <c r="ME201" s="327" t="e">
        <f t="shared" si="391"/>
        <v>#DIV/0!</v>
      </c>
      <c r="MF201" s="327" t="e">
        <f t="shared" si="391"/>
        <v>#DIV/0!</v>
      </c>
      <c r="MG201" s="327" t="e">
        <f t="shared" si="391"/>
        <v>#DIV/0!</v>
      </c>
      <c r="MH201" s="327" t="e">
        <f t="shared" si="391"/>
        <v>#DIV/0!</v>
      </c>
      <c r="MI201" s="327" t="e">
        <f t="shared" si="391"/>
        <v>#DIV/0!</v>
      </c>
      <c r="MJ201" s="327" t="e">
        <f t="shared" si="391"/>
        <v>#DIV/0!</v>
      </c>
      <c r="MK201" s="327" t="e">
        <f t="shared" si="391"/>
        <v>#DIV/0!</v>
      </c>
      <c r="ML201" s="327" t="e">
        <f t="shared" si="391"/>
        <v>#DIV/0!</v>
      </c>
      <c r="MM201" s="327" t="e">
        <f t="shared" si="391"/>
        <v>#DIV/0!</v>
      </c>
      <c r="MN201" s="327" t="e">
        <f t="shared" si="391"/>
        <v>#DIV/0!</v>
      </c>
      <c r="MO201" s="327" t="e">
        <f t="shared" si="391"/>
        <v>#DIV/0!</v>
      </c>
      <c r="MP201" s="327" t="e">
        <f t="shared" si="391"/>
        <v>#DIV/0!</v>
      </c>
      <c r="MQ201" s="327" t="e">
        <f t="shared" si="391"/>
        <v>#DIV/0!</v>
      </c>
      <c r="MR201" s="327" t="e">
        <f t="shared" si="391"/>
        <v>#DIV/0!</v>
      </c>
      <c r="MS201" s="327" t="e">
        <f t="shared" si="391"/>
        <v>#DIV/0!</v>
      </c>
      <c r="MT201" s="327" t="e">
        <f t="shared" si="391"/>
        <v>#DIV/0!</v>
      </c>
      <c r="MU201" s="327" t="e">
        <f t="shared" si="391"/>
        <v>#DIV/0!</v>
      </c>
      <c r="MV201" s="327" t="e">
        <f t="shared" si="391"/>
        <v>#DIV/0!</v>
      </c>
      <c r="MW201" s="327" t="e">
        <f t="shared" si="391"/>
        <v>#DIV/0!</v>
      </c>
      <c r="MX201" s="327" t="e">
        <f t="shared" si="391"/>
        <v>#DIV/0!</v>
      </c>
      <c r="MY201" s="327" t="e">
        <f t="shared" si="391"/>
        <v>#DIV/0!</v>
      </c>
      <c r="MZ201" s="327" t="e">
        <f t="shared" si="391"/>
        <v>#DIV/0!</v>
      </c>
      <c r="NA201" s="327" t="e">
        <f t="shared" si="391"/>
        <v>#DIV/0!</v>
      </c>
      <c r="NB201" s="327" t="e">
        <f t="shared" si="391"/>
        <v>#DIV/0!</v>
      </c>
      <c r="NC201" s="327" t="e">
        <f t="shared" si="391"/>
        <v>#DIV/0!</v>
      </c>
      <c r="ND201" s="327" t="e">
        <f t="shared" si="391"/>
        <v>#DIV/0!</v>
      </c>
      <c r="NE201" s="327" t="e">
        <f t="shared" si="391"/>
        <v>#DIV/0!</v>
      </c>
      <c r="NF201" s="327" t="e">
        <f t="shared" si="391"/>
        <v>#DIV/0!</v>
      </c>
      <c r="NG201" s="327" t="e">
        <f t="shared" si="391"/>
        <v>#DIV/0!</v>
      </c>
      <c r="NH201" s="327" t="e">
        <f t="shared" si="391"/>
        <v>#DIV/0!</v>
      </c>
      <c r="NI201" s="327" t="e">
        <f t="shared" si="391"/>
        <v>#DIV/0!</v>
      </c>
      <c r="NJ201" s="327" t="e">
        <f t="shared" si="391"/>
        <v>#DIV/0!</v>
      </c>
      <c r="NK201" s="327" t="e">
        <f t="shared" si="391"/>
        <v>#DIV/0!</v>
      </c>
      <c r="NL201" s="327" t="e">
        <f t="shared" si="391"/>
        <v>#DIV/0!</v>
      </c>
      <c r="NM201" s="327" t="e">
        <f t="shared" si="391"/>
        <v>#DIV/0!</v>
      </c>
      <c r="NN201" s="327" t="e">
        <f t="shared" si="391"/>
        <v>#DIV/0!</v>
      </c>
      <c r="NO201" s="327" t="e">
        <f t="shared" si="391"/>
        <v>#DIV/0!</v>
      </c>
      <c r="NP201" s="327" t="e">
        <f t="shared" si="391"/>
        <v>#DIV/0!</v>
      </c>
      <c r="NQ201" s="327" t="e">
        <f t="shared" si="391"/>
        <v>#DIV/0!</v>
      </c>
      <c r="NR201" s="327" t="e">
        <f t="shared" si="391"/>
        <v>#DIV/0!</v>
      </c>
      <c r="NS201" s="327" t="e">
        <f t="shared" si="391"/>
        <v>#DIV/0!</v>
      </c>
      <c r="NT201" s="327" t="e">
        <f t="shared" si="391"/>
        <v>#DIV/0!</v>
      </c>
      <c r="NU201" s="327" t="e">
        <f t="shared" si="391"/>
        <v>#DIV/0!</v>
      </c>
      <c r="NV201" s="327" t="e">
        <f t="shared" si="391"/>
        <v>#DIV/0!</v>
      </c>
      <c r="NW201" s="327" t="e">
        <f t="shared" si="391"/>
        <v>#DIV/0!</v>
      </c>
      <c r="NX201" s="327" t="e">
        <f t="shared" ref="NX201:QI201" si="392">NX192+(6*NX194)</f>
        <v>#DIV/0!</v>
      </c>
      <c r="NY201" s="327" t="e">
        <f t="shared" si="392"/>
        <v>#DIV/0!</v>
      </c>
      <c r="NZ201" s="327" t="e">
        <f t="shared" si="392"/>
        <v>#DIV/0!</v>
      </c>
      <c r="OA201" s="327" t="e">
        <f t="shared" si="392"/>
        <v>#DIV/0!</v>
      </c>
      <c r="OB201" s="327" t="e">
        <f t="shared" si="392"/>
        <v>#DIV/0!</v>
      </c>
      <c r="OC201" s="327" t="e">
        <f t="shared" si="392"/>
        <v>#DIV/0!</v>
      </c>
      <c r="OD201" s="327" t="e">
        <f t="shared" si="392"/>
        <v>#DIV/0!</v>
      </c>
      <c r="OE201" s="327" t="e">
        <f t="shared" si="392"/>
        <v>#DIV/0!</v>
      </c>
      <c r="OF201" s="327" t="e">
        <f t="shared" si="392"/>
        <v>#DIV/0!</v>
      </c>
      <c r="OG201" s="327" t="e">
        <f t="shared" si="392"/>
        <v>#DIV/0!</v>
      </c>
      <c r="OH201" s="327" t="e">
        <f t="shared" si="392"/>
        <v>#DIV/0!</v>
      </c>
      <c r="OI201" s="327" t="e">
        <f t="shared" si="392"/>
        <v>#DIV/0!</v>
      </c>
      <c r="OJ201" s="327" t="e">
        <f t="shared" si="392"/>
        <v>#DIV/0!</v>
      </c>
      <c r="OK201" s="327" t="e">
        <f t="shared" si="392"/>
        <v>#DIV/0!</v>
      </c>
      <c r="OL201" s="327" t="e">
        <f t="shared" si="392"/>
        <v>#DIV/0!</v>
      </c>
      <c r="OM201" s="327" t="e">
        <f t="shared" si="392"/>
        <v>#DIV/0!</v>
      </c>
      <c r="ON201" s="327" t="e">
        <f t="shared" si="392"/>
        <v>#DIV/0!</v>
      </c>
      <c r="OO201" s="327" t="e">
        <f t="shared" si="392"/>
        <v>#DIV/0!</v>
      </c>
      <c r="OP201" s="327" t="e">
        <f t="shared" si="392"/>
        <v>#DIV/0!</v>
      </c>
      <c r="OQ201" s="327" t="e">
        <f t="shared" si="392"/>
        <v>#DIV/0!</v>
      </c>
      <c r="OR201" s="327" t="e">
        <f t="shared" si="392"/>
        <v>#DIV/0!</v>
      </c>
      <c r="OS201" s="327" t="e">
        <f t="shared" si="392"/>
        <v>#DIV/0!</v>
      </c>
      <c r="OT201" s="327" t="e">
        <f t="shared" si="392"/>
        <v>#DIV/0!</v>
      </c>
      <c r="OU201" s="327" t="e">
        <f t="shared" si="392"/>
        <v>#DIV/0!</v>
      </c>
      <c r="OV201" s="327" t="e">
        <f t="shared" si="392"/>
        <v>#DIV/0!</v>
      </c>
      <c r="OW201" s="327" t="e">
        <f t="shared" si="392"/>
        <v>#DIV/0!</v>
      </c>
      <c r="OX201" s="327" t="e">
        <f t="shared" si="392"/>
        <v>#DIV/0!</v>
      </c>
      <c r="OY201" s="327" t="e">
        <f t="shared" si="392"/>
        <v>#DIV/0!</v>
      </c>
      <c r="OZ201" s="327" t="e">
        <f t="shared" si="392"/>
        <v>#DIV/0!</v>
      </c>
      <c r="PA201" s="327" t="e">
        <f t="shared" si="392"/>
        <v>#DIV/0!</v>
      </c>
      <c r="PB201" s="327" t="e">
        <f t="shared" si="392"/>
        <v>#DIV/0!</v>
      </c>
      <c r="PC201" s="327" t="e">
        <f t="shared" si="392"/>
        <v>#DIV/0!</v>
      </c>
      <c r="PD201" s="327" t="e">
        <f t="shared" si="392"/>
        <v>#DIV/0!</v>
      </c>
      <c r="PE201" s="327" t="e">
        <f t="shared" si="392"/>
        <v>#DIV/0!</v>
      </c>
      <c r="PF201" s="327" t="e">
        <f t="shared" si="392"/>
        <v>#DIV/0!</v>
      </c>
      <c r="PG201" s="327" t="e">
        <f t="shared" si="392"/>
        <v>#DIV/0!</v>
      </c>
      <c r="PH201" s="327" t="e">
        <f t="shared" si="392"/>
        <v>#DIV/0!</v>
      </c>
      <c r="PI201" s="327" t="e">
        <f t="shared" si="392"/>
        <v>#DIV/0!</v>
      </c>
      <c r="PJ201" s="327" t="e">
        <f t="shared" si="392"/>
        <v>#DIV/0!</v>
      </c>
      <c r="PK201" s="327" t="e">
        <f t="shared" si="392"/>
        <v>#DIV/0!</v>
      </c>
      <c r="PL201" s="327" t="e">
        <f t="shared" si="392"/>
        <v>#DIV/0!</v>
      </c>
      <c r="PM201" s="327" t="e">
        <f t="shared" si="392"/>
        <v>#DIV/0!</v>
      </c>
      <c r="PN201" s="327" t="e">
        <f t="shared" si="392"/>
        <v>#DIV/0!</v>
      </c>
      <c r="PO201" s="327" t="e">
        <f t="shared" si="392"/>
        <v>#DIV/0!</v>
      </c>
      <c r="PP201" s="327" t="e">
        <f t="shared" si="392"/>
        <v>#DIV/0!</v>
      </c>
      <c r="PQ201" s="327" t="e">
        <f t="shared" si="392"/>
        <v>#DIV/0!</v>
      </c>
      <c r="PR201" s="327" t="e">
        <f t="shared" si="392"/>
        <v>#DIV/0!</v>
      </c>
      <c r="PS201" s="327" t="e">
        <f t="shared" si="392"/>
        <v>#DIV/0!</v>
      </c>
      <c r="PT201" s="327" t="e">
        <f t="shared" si="392"/>
        <v>#DIV/0!</v>
      </c>
      <c r="PU201" s="327" t="e">
        <f t="shared" si="392"/>
        <v>#DIV/0!</v>
      </c>
      <c r="PV201" s="327" t="e">
        <f t="shared" si="392"/>
        <v>#DIV/0!</v>
      </c>
      <c r="PW201" s="327" t="e">
        <f t="shared" si="392"/>
        <v>#DIV/0!</v>
      </c>
      <c r="PX201" s="327" t="e">
        <f t="shared" si="392"/>
        <v>#DIV/0!</v>
      </c>
      <c r="PY201" s="327" t="e">
        <f t="shared" si="392"/>
        <v>#DIV/0!</v>
      </c>
      <c r="PZ201" s="327" t="e">
        <f t="shared" si="392"/>
        <v>#DIV/0!</v>
      </c>
      <c r="QA201" s="327" t="e">
        <f t="shared" si="392"/>
        <v>#DIV/0!</v>
      </c>
      <c r="QB201" s="327" t="e">
        <f t="shared" si="392"/>
        <v>#DIV/0!</v>
      </c>
      <c r="QC201" s="327" t="e">
        <f t="shared" si="392"/>
        <v>#DIV/0!</v>
      </c>
      <c r="QD201" s="327" t="e">
        <f t="shared" si="392"/>
        <v>#DIV/0!</v>
      </c>
      <c r="QE201" s="327" t="e">
        <f t="shared" si="392"/>
        <v>#DIV/0!</v>
      </c>
      <c r="QF201" s="327" t="e">
        <f t="shared" si="392"/>
        <v>#DIV/0!</v>
      </c>
      <c r="QG201" s="327" t="e">
        <f t="shared" si="392"/>
        <v>#DIV/0!</v>
      </c>
      <c r="QH201" s="327" t="e">
        <f t="shared" si="392"/>
        <v>#DIV/0!</v>
      </c>
      <c r="QI201" s="327" t="e">
        <f t="shared" si="392"/>
        <v>#DIV/0!</v>
      </c>
      <c r="QJ201" s="327" t="e">
        <f t="shared" ref="QJ201:SH201" si="393">QJ192+(6*QJ194)</f>
        <v>#DIV/0!</v>
      </c>
      <c r="QK201" s="327" t="e">
        <f t="shared" si="393"/>
        <v>#DIV/0!</v>
      </c>
      <c r="QL201" s="327" t="e">
        <f t="shared" si="393"/>
        <v>#DIV/0!</v>
      </c>
      <c r="QM201" s="327" t="e">
        <f t="shared" si="393"/>
        <v>#DIV/0!</v>
      </c>
      <c r="QN201" s="327" t="e">
        <f t="shared" si="393"/>
        <v>#DIV/0!</v>
      </c>
      <c r="QO201" s="327" t="e">
        <f t="shared" si="393"/>
        <v>#DIV/0!</v>
      </c>
      <c r="QP201" s="327" t="e">
        <f t="shared" si="393"/>
        <v>#DIV/0!</v>
      </c>
      <c r="QQ201" s="327" t="e">
        <f t="shared" si="393"/>
        <v>#DIV/0!</v>
      </c>
      <c r="QR201" s="327" t="e">
        <f t="shared" si="393"/>
        <v>#DIV/0!</v>
      </c>
      <c r="QS201" s="327" t="e">
        <f t="shared" si="393"/>
        <v>#DIV/0!</v>
      </c>
      <c r="QT201" s="327" t="e">
        <f t="shared" si="393"/>
        <v>#DIV/0!</v>
      </c>
      <c r="QU201" s="327" t="e">
        <f t="shared" si="393"/>
        <v>#DIV/0!</v>
      </c>
      <c r="QV201" s="327" t="e">
        <f t="shared" si="393"/>
        <v>#DIV/0!</v>
      </c>
      <c r="QW201" s="327" t="e">
        <f t="shared" si="393"/>
        <v>#DIV/0!</v>
      </c>
      <c r="QX201" s="327" t="e">
        <f t="shared" si="393"/>
        <v>#DIV/0!</v>
      </c>
      <c r="QY201" s="327" t="e">
        <f t="shared" si="393"/>
        <v>#DIV/0!</v>
      </c>
      <c r="QZ201" s="327" t="e">
        <f t="shared" si="393"/>
        <v>#DIV/0!</v>
      </c>
      <c r="RA201" s="327" t="e">
        <f t="shared" si="393"/>
        <v>#DIV/0!</v>
      </c>
      <c r="RB201" s="327" t="e">
        <f t="shared" si="393"/>
        <v>#DIV/0!</v>
      </c>
      <c r="RC201" s="327" t="e">
        <f t="shared" si="393"/>
        <v>#DIV/0!</v>
      </c>
      <c r="RD201" s="327" t="e">
        <f t="shared" si="393"/>
        <v>#DIV/0!</v>
      </c>
      <c r="RE201" s="327" t="e">
        <f t="shared" si="393"/>
        <v>#DIV/0!</v>
      </c>
      <c r="RF201" s="327" t="e">
        <f t="shared" si="393"/>
        <v>#DIV/0!</v>
      </c>
      <c r="RG201" s="327" t="e">
        <f t="shared" si="393"/>
        <v>#DIV/0!</v>
      </c>
      <c r="RH201" s="327" t="e">
        <f t="shared" si="393"/>
        <v>#DIV/0!</v>
      </c>
      <c r="RI201" s="327" t="e">
        <f t="shared" si="393"/>
        <v>#DIV/0!</v>
      </c>
      <c r="RJ201" s="327" t="e">
        <f t="shared" si="393"/>
        <v>#DIV/0!</v>
      </c>
      <c r="RK201" s="327" t="e">
        <f t="shared" si="393"/>
        <v>#DIV/0!</v>
      </c>
      <c r="RL201" s="327" t="e">
        <f t="shared" si="393"/>
        <v>#DIV/0!</v>
      </c>
      <c r="RM201" s="327" t="e">
        <f t="shared" si="393"/>
        <v>#DIV/0!</v>
      </c>
      <c r="RN201" s="327" t="e">
        <f t="shared" si="393"/>
        <v>#DIV/0!</v>
      </c>
      <c r="RO201" s="327" t="e">
        <f t="shared" si="393"/>
        <v>#DIV/0!</v>
      </c>
      <c r="RP201" s="327" t="e">
        <f t="shared" si="393"/>
        <v>#DIV/0!</v>
      </c>
      <c r="RQ201" s="327" t="e">
        <f t="shared" si="393"/>
        <v>#DIV/0!</v>
      </c>
      <c r="RR201" s="327" t="e">
        <f t="shared" si="393"/>
        <v>#DIV/0!</v>
      </c>
      <c r="RS201" s="327" t="e">
        <f t="shared" si="393"/>
        <v>#DIV/0!</v>
      </c>
      <c r="RT201" s="327" t="e">
        <f t="shared" si="393"/>
        <v>#DIV/0!</v>
      </c>
      <c r="RU201" s="327" t="e">
        <f t="shared" si="393"/>
        <v>#DIV/0!</v>
      </c>
      <c r="RV201" s="327" t="e">
        <f t="shared" si="393"/>
        <v>#DIV/0!</v>
      </c>
      <c r="RW201" s="327" t="e">
        <f t="shared" si="393"/>
        <v>#DIV/0!</v>
      </c>
      <c r="RX201" s="327" t="e">
        <f t="shared" si="393"/>
        <v>#DIV/0!</v>
      </c>
      <c r="RY201" s="327" t="e">
        <f t="shared" si="393"/>
        <v>#DIV/0!</v>
      </c>
      <c r="RZ201" s="327" t="e">
        <f t="shared" si="393"/>
        <v>#DIV/0!</v>
      </c>
      <c r="SA201" s="327" t="e">
        <f t="shared" si="393"/>
        <v>#DIV/0!</v>
      </c>
      <c r="SB201" s="327" t="e">
        <f t="shared" si="393"/>
        <v>#DIV/0!</v>
      </c>
      <c r="SC201" s="327" t="e">
        <f t="shared" si="393"/>
        <v>#DIV/0!</v>
      </c>
      <c r="SD201" s="327" t="e">
        <f t="shared" si="393"/>
        <v>#DIV/0!</v>
      </c>
      <c r="SE201" s="327" t="e">
        <f t="shared" si="393"/>
        <v>#DIV/0!</v>
      </c>
      <c r="SF201" s="327" t="e">
        <f t="shared" si="393"/>
        <v>#DIV/0!</v>
      </c>
      <c r="SG201" s="327" t="e">
        <f t="shared" si="393"/>
        <v>#DIV/0!</v>
      </c>
      <c r="SH201" s="327" t="e">
        <f t="shared" si="393"/>
        <v>#DIV/0!</v>
      </c>
      <c r="SM201">
        <f>'GRR Data'!A197</f>
        <v>0</v>
      </c>
    </row>
    <row r="202" spans="1:507">
      <c r="A202" s="3" t="s">
        <v>420</v>
      </c>
      <c r="B202" s="326" t="s">
        <v>421</v>
      </c>
      <c r="C202" s="327">
        <f>C192-(6*C194)</f>
        <v>679.07444939061668</v>
      </c>
      <c r="D202" s="327">
        <f t="shared" ref="D202:BO202" si="394">D192-(6*D194)</f>
        <v>2.2169366365355769E-3</v>
      </c>
      <c r="E202" s="327">
        <f t="shared" si="394"/>
        <v>3.7052511477272676E-2</v>
      </c>
      <c r="F202" s="327">
        <f t="shared" si="394"/>
        <v>1.6798635923555294E-3</v>
      </c>
      <c r="G202" s="327">
        <f t="shared" si="394"/>
        <v>2.013896154162112E-2</v>
      </c>
      <c r="H202" s="327">
        <f t="shared" si="394"/>
        <v>-6.969419531213733E-2</v>
      </c>
      <c r="I202" s="327">
        <f t="shared" si="394"/>
        <v>-7.2307507211370414E-2</v>
      </c>
      <c r="J202" s="327">
        <f t="shared" si="394"/>
        <v>-3.6116433465470804E-2</v>
      </c>
      <c r="K202" s="327">
        <f t="shared" si="394"/>
        <v>1.1765870652706456E-2</v>
      </c>
      <c r="L202" s="327">
        <f t="shared" si="394"/>
        <v>7.8250401293743777E-3</v>
      </c>
      <c r="M202" s="327">
        <f t="shared" si="394"/>
        <v>-9.9482489054293632E-3</v>
      </c>
      <c r="N202" s="327">
        <f t="shared" si="394"/>
        <v>-5.6009208780021497E-2</v>
      </c>
      <c r="O202" s="327">
        <f t="shared" si="394"/>
        <v>-6.0393283033711165E-2</v>
      </c>
      <c r="P202" s="327">
        <f t="shared" si="394"/>
        <v>-1.2954450731840816E-2</v>
      </c>
      <c r="Q202" s="327">
        <f t="shared" si="394"/>
        <v>-1.3380372514568389E-2</v>
      </c>
      <c r="R202" s="327">
        <f t="shared" si="394"/>
        <v>2.4477205774671468E-2</v>
      </c>
      <c r="S202" s="327">
        <f t="shared" si="394"/>
        <v>-1.6629047577692124E-2</v>
      </c>
      <c r="T202" s="327">
        <f t="shared" si="394"/>
        <v>7.2595581540275095E-2</v>
      </c>
      <c r="U202" s="327">
        <f t="shared" si="394"/>
        <v>6.9394048218213419E-2</v>
      </c>
      <c r="V202" s="327">
        <f t="shared" si="394"/>
        <v>2.2280271614875807E-2</v>
      </c>
      <c r="W202" s="327">
        <f t="shared" si="394"/>
        <v>-0.10418182400476433</v>
      </c>
      <c r="X202" s="327">
        <f t="shared" si="394"/>
        <v>-2.2077358504172986E-2</v>
      </c>
      <c r="Y202" s="327">
        <f t="shared" si="394"/>
        <v>-2.3878990067917438E-2</v>
      </c>
      <c r="Z202" s="327">
        <f t="shared" si="394"/>
        <v>-7.5908166085003614E-4</v>
      </c>
      <c r="AA202" s="327">
        <f t="shared" si="394"/>
        <v>2.9024540521676759E-2</v>
      </c>
      <c r="AB202" s="327">
        <f t="shared" si="394"/>
        <v>1.1487779139016191E-2</v>
      </c>
      <c r="AC202" s="327">
        <f t="shared" si="394"/>
        <v>-7.534618480048054E-2</v>
      </c>
      <c r="AD202" s="327">
        <f t="shared" si="394"/>
        <v>1.4617642652428264E-2</v>
      </c>
      <c r="AE202" s="327">
        <f t="shared" si="394"/>
        <v>-4.6417046402076417E-2</v>
      </c>
      <c r="AF202" s="327">
        <f t="shared" si="394"/>
        <v>1.6891269889424465E-2</v>
      </c>
      <c r="AG202" s="327">
        <f t="shared" si="394"/>
        <v>2.7411511437933592E-2</v>
      </c>
      <c r="AH202" s="327">
        <f t="shared" si="394"/>
        <v>2.0689270476342614E-2</v>
      </c>
      <c r="AI202" s="327">
        <f t="shared" si="394"/>
        <v>-4.816353536830302E-2</v>
      </c>
      <c r="AJ202" s="327">
        <f t="shared" si="394"/>
        <v>-1.0205994094535653E-2</v>
      </c>
      <c r="AK202" s="327">
        <f t="shared" si="394"/>
        <v>-8.7355954460999002E-2</v>
      </c>
      <c r="AL202" s="327">
        <f t="shared" si="394"/>
        <v>-1.1723485527907071E-2</v>
      </c>
      <c r="AM202" s="327">
        <f t="shared" si="394"/>
        <v>7.1415110296079026E-3</v>
      </c>
      <c r="AN202" s="327">
        <f t="shared" si="394"/>
        <v>274.38256664474903</v>
      </c>
      <c r="AO202" s="327">
        <f t="shared" si="394"/>
        <v>274.39555272653087</v>
      </c>
      <c r="AP202" s="327">
        <f t="shared" si="394"/>
        <v>274.40267512082914</v>
      </c>
      <c r="AQ202" s="327">
        <f t="shared" si="394"/>
        <v>189.86751791501521</v>
      </c>
      <c r="AR202" s="327">
        <f t="shared" si="394"/>
        <v>189.84758070047388</v>
      </c>
      <c r="AS202" s="327">
        <f t="shared" si="394"/>
        <v>189.86770337847474</v>
      </c>
      <c r="AT202" s="327">
        <f t="shared" si="394"/>
        <v>7.2564817115234714E-2</v>
      </c>
      <c r="AU202" s="327">
        <f t="shared" si="394"/>
        <v>-0.38244423291584861</v>
      </c>
      <c r="AV202" s="327">
        <f t="shared" si="394"/>
        <v>-0.24435247427424817</v>
      </c>
      <c r="AW202" s="327">
        <f t="shared" si="394"/>
        <v>-0.17615207320244847</v>
      </c>
      <c r="AX202" s="327">
        <f t="shared" si="394"/>
        <v>-0.17487790361926162</v>
      </c>
      <c r="AY202" s="327">
        <f t="shared" si="394"/>
        <v>-0.3188352996051575</v>
      </c>
      <c r="AZ202" s="327">
        <f t="shared" si="394"/>
        <v>-0.17829063151582117</v>
      </c>
      <c r="BA202" s="327">
        <f t="shared" si="394"/>
        <v>-1.9973619388175629E-2</v>
      </c>
      <c r="BB202" s="327">
        <f t="shared" si="394"/>
        <v>4.0462970184968389E-2</v>
      </c>
      <c r="BC202" s="327">
        <f t="shared" si="394"/>
        <v>-6.6063797551559722E-2</v>
      </c>
      <c r="BD202" s="327">
        <f t="shared" si="394"/>
        <v>-0.22516913370844302</v>
      </c>
      <c r="BE202" s="327">
        <f t="shared" si="394"/>
        <v>-0.37814293245189734</v>
      </c>
      <c r="BF202" s="327">
        <f t="shared" si="394"/>
        <v>-0.34480005838010908</v>
      </c>
      <c r="BG202" s="327">
        <f t="shared" si="394"/>
        <v>-0.27387590825512087</v>
      </c>
      <c r="BH202" s="327">
        <f t="shared" si="394"/>
        <v>-0.23549484413844254</v>
      </c>
      <c r="BI202" s="327">
        <f t="shared" si="394"/>
        <v>-0.40418265583248542</v>
      </c>
      <c r="BJ202" s="327">
        <f t="shared" si="394"/>
        <v>6.2620320127263873E-2</v>
      </c>
      <c r="BK202" s="327">
        <f t="shared" si="394"/>
        <v>-0.32722718264143935</v>
      </c>
      <c r="BL202" s="327">
        <f t="shared" si="394"/>
        <v>1.0358434795120747E-2</v>
      </c>
      <c r="BM202" s="327">
        <f t="shared" si="394"/>
        <v>-0.21622966257604037</v>
      </c>
      <c r="BN202" s="327">
        <f t="shared" si="394"/>
        <v>-0.26135603155319087</v>
      </c>
      <c r="BO202" s="327">
        <f t="shared" si="394"/>
        <v>-0.22882398052468922</v>
      </c>
      <c r="BP202" s="327">
        <f t="shared" ref="BP202:EA202" si="395">BP192-(6*BP194)</f>
        <v>-0.21153482229699949</v>
      </c>
      <c r="BQ202" s="327">
        <f t="shared" si="395"/>
        <v>-0.19433998627090857</v>
      </c>
      <c r="BR202" s="327">
        <f t="shared" si="395"/>
        <v>-0.19907518869745688</v>
      </c>
      <c r="BS202" s="327">
        <f t="shared" si="395"/>
        <v>-0.22516622062834266</v>
      </c>
      <c r="BT202" s="327">
        <f t="shared" si="395"/>
        <v>-0.12802178634469513</v>
      </c>
      <c r="BU202" s="327">
        <f t="shared" si="395"/>
        <v>-9.6859871555501437E-2</v>
      </c>
      <c r="BV202" s="327">
        <f t="shared" si="395"/>
        <v>-0.13833910560827289</v>
      </c>
      <c r="BW202" s="327">
        <f t="shared" si="395"/>
        <v>-0.12347918822903471</v>
      </c>
      <c r="BX202" s="327">
        <f t="shared" si="395"/>
        <v>-6.5862325722749429E-2</v>
      </c>
      <c r="BY202" s="327">
        <f t="shared" si="395"/>
        <v>-7.041423124352128E-2</v>
      </c>
      <c r="BZ202" s="327">
        <f t="shared" si="395"/>
        <v>-6.8411748789486165E-2</v>
      </c>
      <c r="CA202" s="327">
        <f t="shared" si="395"/>
        <v>-8.4642812493851194E-2</v>
      </c>
      <c r="CB202" s="327">
        <f t="shared" si="395"/>
        <v>-8.0393650795373667E-2</v>
      </c>
      <c r="CC202" s="327">
        <f t="shared" si="395"/>
        <v>-0.13653997306605148</v>
      </c>
      <c r="CD202" s="327">
        <f t="shared" si="395"/>
        <v>-6.7131694240588263E-2</v>
      </c>
      <c r="CE202" s="327">
        <f t="shared" si="395"/>
        <v>5.0631503873880601E-2</v>
      </c>
      <c r="CF202" s="327">
        <f t="shared" si="395"/>
        <v>3.449463238943673E-2</v>
      </c>
      <c r="CG202" s="327">
        <f t="shared" si="395"/>
        <v>-0.15836380930970359</v>
      </c>
      <c r="CH202" s="327">
        <f t="shared" si="395"/>
        <v>1.3187080358871631E-2</v>
      </c>
      <c r="CI202" s="327">
        <f t="shared" si="395"/>
        <v>1.4869922387915818E-2</v>
      </c>
      <c r="CJ202" s="327">
        <f t="shared" si="395"/>
        <v>0.12714195502897346</v>
      </c>
      <c r="CK202" s="327">
        <f t="shared" si="395"/>
        <v>0.22523128557332928</v>
      </c>
      <c r="CL202" s="327">
        <f t="shared" si="395"/>
        <v>0.23812311742506515</v>
      </c>
      <c r="CM202" s="327">
        <f t="shared" si="395"/>
        <v>0.26450825710800119</v>
      </c>
      <c r="CN202" s="327">
        <f t="shared" si="395"/>
        <v>-0.18652316443660566</v>
      </c>
      <c r="CO202" s="327">
        <f t="shared" si="395"/>
        <v>-8.3228593393763692E-2</v>
      </c>
      <c r="CP202" s="327">
        <f t="shared" si="395"/>
        <v>-7.5402941298662013E-2</v>
      </c>
      <c r="CQ202" s="327">
        <f t="shared" si="395"/>
        <v>-0.58649931188201643</v>
      </c>
      <c r="CR202" s="327">
        <f t="shared" si="395"/>
        <v>-0.46106735590161213</v>
      </c>
      <c r="CS202" s="327">
        <f t="shared" si="395"/>
        <v>-0.19141440781912883</v>
      </c>
      <c r="CT202" s="327">
        <f t="shared" si="395"/>
        <v>-0.24612016447712123</v>
      </c>
      <c r="CU202" s="327">
        <f t="shared" si="395"/>
        <v>-0.5695814938141196</v>
      </c>
      <c r="CV202" s="327">
        <f t="shared" si="395"/>
        <v>-0.47361725941214167</v>
      </c>
      <c r="CW202" s="327">
        <f t="shared" si="395"/>
        <v>-0.27286037775277222</v>
      </c>
      <c r="CX202" s="327">
        <f t="shared" si="395"/>
        <v>-0.32459088463989982</v>
      </c>
      <c r="CY202" s="327">
        <f t="shared" si="395"/>
        <v>-0.22298744637068565</v>
      </c>
      <c r="CZ202" s="327">
        <f t="shared" si="395"/>
        <v>-0.15073038735647737</v>
      </c>
      <c r="DA202" s="327">
        <f t="shared" si="395"/>
        <v>-5.6588213685031391E-2</v>
      </c>
      <c r="DB202" s="327">
        <f t="shared" si="395"/>
        <v>-0.23389182394977262</v>
      </c>
      <c r="DC202" s="327">
        <f t="shared" si="395"/>
        <v>-0.10179381414112838</v>
      </c>
      <c r="DD202" s="327">
        <f t="shared" si="395"/>
        <v>-0.14841077033803748</v>
      </c>
      <c r="DE202" s="327">
        <f t="shared" si="395"/>
        <v>-7.7667422759821997E-2</v>
      </c>
      <c r="DF202" s="327">
        <f t="shared" si="395"/>
        <v>-0.14275216850468561</v>
      </c>
      <c r="DG202" s="327">
        <f t="shared" si="395"/>
        <v>-0.1604151173267353</v>
      </c>
      <c r="DH202" s="327">
        <f t="shared" si="395"/>
        <v>-0.16540329242629961</v>
      </c>
      <c r="DI202" s="327">
        <f t="shared" si="395"/>
        <v>-0.11342570983568671</v>
      </c>
      <c r="DJ202" s="327">
        <f t="shared" si="395"/>
        <v>1.8242011321295187E-2</v>
      </c>
      <c r="DK202" s="327">
        <f t="shared" si="395"/>
        <v>1.8294743681608272E-2</v>
      </c>
      <c r="DL202" s="327">
        <f t="shared" si="395"/>
        <v>-6.8434650120235974E-4</v>
      </c>
      <c r="DM202" s="327">
        <f t="shared" si="395"/>
        <v>-7.2849895846215096E-3</v>
      </c>
      <c r="DN202" s="327">
        <f t="shared" si="395"/>
        <v>2.0643776993728796E-2</v>
      </c>
      <c r="DO202" s="327">
        <f t="shared" si="395"/>
        <v>-4.6756758733332154E-2</v>
      </c>
      <c r="DP202" s="327">
        <f t="shared" si="395"/>
        <v>-4.4656150875356182E-2</v>
      </c>
      <c r="DQ202" s="327">
        <f t="shared" si="395"/>
        <v>-3.1336981908502606E-2</v>
      </c>
      <c r="DR202" s="327">
        <f t="shared" si="395"/>
        <v>-4.9343641842808539E-2</v>
      </c>
      <c r="DS202" s="327">
        <f t="shared" si="395"/>
        <v>-4.3297338623163067E-2</v>
      </c>
      <c r="DT202" s="327">
        <f t="shared" si="395"/>
        <v>-5.2234097356594136E-2</v>
      </c>
      <c r="DU202" s="327">
        <f t="shared" si="395"/>
        <v>-4.2651441576465984E-2</v>
      </c>
      <c r="DV202" s="327">
        <f t="shared" si="395"/>
        <v>-5.0405476076869127E-2</v>
      </c>
      <c r="DW202" s="327">
        <f t="shared" si="395"/>
        <v>-4.4705710923468339E-2</v>
      </c>
      <c r="DX202" s="327">
        <f t="shared" si="395"/>
        <v>-8.7808311676792983E-2</v>
      </c>
      <c r="DY202" s="327">
        <f t="shared" si="395"/>
        <v>-0.1117688383324042</v>
      </c>
      <c r="DZ202" s="327">
        <f t="shared" si="395"/>
        <v>-8.8825948854300507E-2</v>
      </c>
      <c r="EA202" s="327">
        <f t="shared" si="395"/>
        <v>-0.13018282186816493</v>
      </c>
      <c r="EB202" s="327">
        <f t="shared" ref="EB202:GM202" si="396">EB192-(6*EB194)</f>
        <v>0.14691586084003086</v>
      </c>
      <c r="EC202" s="327">
        <f t="shared" si="396"/>
        <v>0.13149574788381393</v>
      </c>
      <c r="ED202" s="327">
        <f t="shared" si="396"/>
        <v>6.3812945879608951E-2</v>
      </c>
      <c r="EE202" s="327">
        <f t="shared" si="396"/>
        <v>5.9611992482201281E-2</v>
      </c>
      <c r="EF202" s="327">
        <f t="shared" si="396"/>
        <v>6.1355508837200701E-2</v>
      </c>
      <c r="EG202" s="327">
        <f t="shared" si="396"/>
        <v>6.4032149096069996E-2</v>
      </c>
      <c r="EH202" s="327">
        <f t="shared" si="396"/>
        <v>1.0395363845507322E-2</v>
      </c>
      <c r="EI202" s="327">
        <f t="shared" si="396"/>
        <v>4.9541894572094902E-3</v>
      </c>
      <c r="EJ202" s="327">
        <f t="shared" si="396"/>
        <v>7.408751937891439E-2</v>
      </c>
      <c r="EK202" s="327">
        <f t="shared" si="396"/>
        <v>-8.7682288863613969E-2</v>
      </c>
      <c r="EL202" s="327">
        <f t="shared" si="396"/>
        <v>7.6275989807879281</v>
      </c>
      <c r="EM202" s="327">
        <f t="shared" si="396"/>
        <v>7.725442156595407</v>
      </c>
      <c r="EN202" s="327">
        <f t="shared" si="396"/>
        <v>7.7256770805673671</v>
      </c>
      <c r="EO202" s="327">
        <f t="shared" si="396"/>
        <v>7.7015810165184604</v>
      </c>
      <c r="EP202" s="327">
        <f t="shared" si="396"/>
        <v>7.7206071907281064</v>
      </c>
      <c r="EQ202" s="327">
        <f t="shared" si="396"/>
        <v>7.7185007481517651</v>
      </c>
      <c r="ER202" s="327">
        <f t="shared" si="396"/>
        <v>7.6978129039241976</v>
      </c>
      <c r="ES202" s="327">
        <f t="shared" si="396"/>
        <v>7.7215251304454577</v>
      </c>
      <c r="ET202" s="327">
        <f t="shared" si="396"/>
        <v>7.737193943944308</v>
      </c>
      <c r="EU202" s="327">
        <f t="shared" si="396"/>
        <v>7.6327846351271722</v>
      </c>
      <c r="EV202" s="327">
        <f t="shared" si="396"/>
        <v>7.5851052553007339</v>
      </c>
      <c r="EW202" s="327">
        <f t="shared" si="396"/>
        <v>7.6077528226705509</v>
      </c>
      <c r="EX202" s="327">
        <f t="shared" si="396"/>
        <v>7.6725744934382671</v>
      </c>
      <c r="EY202" s="327">
        <f t="shared" si="396"/>
        <v>7.655216064788104</v>
      </c>
      <c r="EZ202" s="327">
        <f t="shared" si="396"/>
        <v>7.6650581128683815</v>
      </c>
      <c r="FA202" s="327">
        <f t="shared" si="396"/>
        <v>7.6132591798836371</v>
      </c>
      <c r="FB202" s="327">
        <f t="shared" si="396"/>
        <v>7.621199502971324</v>
      </c>
      <c r="FC202" s="327">
        <f t="shared" si="396"/>
        <v>7.7207890777132118</v>
      </c>
      <c r="FD202" s="327">
        <f t="shared" si="396"/>
        <v>-6.9924963575406507E-2</v>
      </c>
      <c r="FE202" s="327">
        <f t="shared" si="396"/>
        <v>-9.9755568420455076E-2</v>
      </c>
      <c r="FF202" s="327">
        <f t="shared" si="396"/>
        <v>-0.1285722895587203</v>
      </c>
      <c r="FG202" s="327">
        <f t="shared" si="396"/>
        <v>-0.18766463975767153</v>
      </c>
      <c r="FH202" s="327">
        <f t="shared" si="396"/>
        <v>-7.3103977442797258E-2</v>
      </c>
      <c r="FI202" s="327">
        <f t="shared" si="396"/>
        <v>-0.23009852124731783</v>
      </c>
      <c r="FJ202" s="327">
        <f t="shared" si="396"/>
        <v>-5.31563307521873E-2</v>
      </c>
      <c r="FK202" s="327">
        <f t="shared" si="396"/>
        <v>-0.14545585752417728</v>
      </c>
      <c r="FL202" s="327">
        <f t="shared" si="396"/>
        <v>-0.11383069820477043</v>
      </c>
      <c r="FM202" s="327">
        <f t="shared" si="396"/>
        <v>-0.12414930221481717</v>
      </c>
      <c r="FN202" s="327">
        <f t="shared" si="396"/>
        <v>-9.6527002290824768E-2</v>
      </c>
      <c r="FO202" s="327">
        <f t="shared" si="396"/>
        <v>-0.13247062636237333</v>
      </c>
      <c r="FP202" s="327">
        <f t="shared" si="396"/>
        <v>-0.31111852132122242</v>
      </c>
      <c r="FQ202" s="327">
        <f t="shared" si="396"/>
        <v>-0.46744220317023899</v>
      </c>
      <c r="FR202" s="327">
        <f t="shared" si="396"/>
        <v>-5.3111013995231299E-2</v>
      </c>
      <c r="FS202" s="327">
        <f t="shared" si="396"/>
        <v>-0.10038345745361317</v>
      </c>
      <c r="FT202" s="327">
        <f t="shared" si="396"/>
        <v>-8.8419445249409034E-2</v>
      </c>
      <c r="FU202" s="327">
        <f t="shared" si="396"/>
        <v>-0.15973574080790298</v>
      </c>
      <c r="FV202" s="327">
        <f t="shared" si="396"/>
        <v>-0.14325453196240262</v>
      </c>
      <c r="FW202" s="327">
        <f t="shared" si="396"/>
        <v>-0.1802727346976383</v>
      </c>
      <c r="FX202" s="327">
        <f t="shared" si="396"/>
        <v>-6.4530138948976065E-2</v>
      </c>
      <c r="FY202" s="327">
        <f t="shared" si="396"/>
        <v>-0.15314378003620541</v>
      </c>
      <c r="FZ202" s="327">
        <f t="shared" si="396"/>
        <v>-6.2228622249149261E-2</v>
      </c>
      <c r="GA202" s="327">
        <f t="shared" si="396"/>
        <v>-0.23896095948036467</v>
      </c>
      <c r="GB202" s="327">
        <f t="shared" si="396"/>
        <v>-0.16021402336171844</v>
      </c>
      <c r="GC202" s="327">
        <f t="shared" si="396"/>
        <v>-0.13219550640613378</v>
      </c>
      <c r="GD202" s="327">
        <f t="shared" si="396"/>
        <v>-0.15102026521042353</v>
      </c>
      <c r="GE202" s="327">
        <f t="shared" si="396"/>
        <v>-0.18980369698729044</v>
      </c>
      <c r="GF202" s="327">
        <f t="shared" si="396"/>
        <v>-0.23369582524922577</v>
      </c>
      <c r="GG202" s="327">
        <f t="shared" si="396"/>
        <v>-0.31842568734209126</v>
      </c>
      <c r="GH202" s="327">
        <f t="shared" si="396"/>
        <v>-0.13788078591411707</v>
      </c>
      <c r="GI202" s="327">
        <f t="shared" si="396"/>
        <v>-0.20428864783862902</v>
      </c>
      <c r="GJ202" s="327">
        <f t="shared" si="396"/>
        <v>-1.3718794603454487E-2</v>
      </c>
      <c r="GK202" s="327">
        <f t="shared" si="396"/>
        <v>-0.15008503499505946</v>
      </c>
      <c r="GL202" s="327">
        <f t="shared" si="396"/>
        <v>-0.16643556708352744</v>
      </c>
      <c r="GM202" s="327">
        <f t="shared" si="396"/>
        <v>-0.26924557926274073</v>
      </c>
      <c r="GN202" s="327">
        <f t="shared" ref="GN202:IY202" si="397">GN192-(6*GN194)</f>
        <v>-0.15033154609235719</v>
      </c>
      <c r="GO202" s="327">
        <f t="shared" si="397"/>
        <v>-0.25184253502212861</v>
      </c>
      <c r="GP202" s="327">
        <f t="shared" si="397"/>
        <v>-0.12609270402153122</v>
      </c>
      <c r="GQ202" s="327">
        <f t="shared" si="397"/>
        <v>-0.19045014205123123</v>
      </c>
      <c r="GR202" s="327">
        <f t="shared" si="397"/>
        <v>-0.12910796122427343</v>
      </c>
      <c r="GS202" s="327">
        <f t="shared" si="397"/>
        <v>-0.13619529734780075</v>
      </c>
      <c r="GT202" s="327">
        <f t="shared" si="397"/>
        <v>-0.25108149948213654</v>
      </c>
      <c r="GU202" s="327">
        <f t="shared" si="397"/>
        <v>-0.18793555923858679</v>
      </c>
      <c r="GV202" s="327">
        <f t="shared" si="397"/>
        <v>-0.44588873493496606</v>
      </c>
      <c r="GW202" s="327">
        <f t="shared" si="397"/>
        <v>-0.49149502103571574</v>
      </c>
      <c r="GX202" s="327">
        <f t="shared" si="397"/>
        <v>-0.17111440081943488</v>
      </c>
      <c r="GY202" s="327">
        <f t="shared" si="397"/>
        <v>-0.12109942325174813</v>
      </c>
      <c r="GZ202" s="327">
        <f t="shared" si="397"/>
        <v>-0.10847402354856056</v>
      </c>
      <c r="HA202" s="327">
        <f t="shared" si="397"/>
        <v>-0.15432319783676829</v>
      </c>
      <c r="HB202" s="327">
        <f t="shared" si="397"/>
        <v>-0.28481085503696213</v>
      </c>
      <c r="HC202" s="327">
        <f t="shared" si="397"/>
        <v>-0.15327284824965764</v>
      </c>
      <c r="HD202" s="327">
        <f t="shared" si="397"/>
        <v>-0.17146498376832298</v>
      </c>
      <c r="HE202" s="327">
        <f t="shared" si="397"/>
        <v>-0.14688890495481763</v>
      </c>
      <c r="HF202" s="327">
        <f t="shared" si="397"/>
        <v>-0.33829311037285353</v>
      </c>
      <c r="HG202" s="327">
        <f t="shared" si="397"/>
        <v>-0.20084176357252426</v>
      </c>
      <c r="HH202" s="327">
        <f t="shared" si="397"/>
        <v>-0.1230984136390316</v>
      </c>
      <c r="HI202" s="327">
        <f t="shared" si="397"/>
        <v>-0.16886113904307912</v>
      </c>
      <c r="HJ202" s="327">
        <f t="shared" si="397"/>
        <v>-0.20156244764517167</v>
      </c>
      <c r="HK202" s="327">
        <f t="shared" si="397"/>
        <v>-0.24709197635091712</v>
      </c>
      <c r="HL202" s="327">
        <f t="shared" si="397"/>
        <v>-0.31762233029656384</v>
      </c>
      <c r="HM202" s="327">
        <f t="shared" si="397"/>
        <v>-0.13537854781045047</v>
      </c>
      <c r="HN202" s="327">
        <f t="shared" si="397"/>
        <v>-0.21604015872115176</v>
      </c>
      <c r="HO202" s="327">
        <f t="shared" si="397"/>
        <v>-0.27216733622075751</v>
      </c>
      <c r="HP202" s="327">
        <f t="shared" si="397"/>
        <v>-0.24878312222862833</v>
      </c>
      <c r="HQ202" s="327">
        <f t="shared" si="397"/>
        <v>-0.2676055665842238</v>
      </c>
      <c r="HR202" s="327">
        <f t="shared" si="397"/>
        <v>-0.25140496154761904</v>
      </c>
      <c r="HS202" s="327">
        <f t="shared" si="397"/>
        <v>-1.1177909703204147E-3</v>
      </c>
      <c r="HT202" s="327">
        <f t="shared" si="397"/>
        <v>-5.4953381175866178E-2</v>
      </c>
      <c r="HU202" s="327">
        <f t="shared" si="397"/>
        <v>-6.2692210359239497E-3</v>
      </c>
      <c r="HV202" s="327">
        <f t="shared" si="397"/>
        <v>-3.2228940470130682E-2</v>
      </c>
      <c r="HW202" s="327">
        <f t="shared" si="397"/>
        <v>-5.1724847754066133E-2</v>
      </c>
      <c r="HX202" s="327">
        <f t="shared" si="397"/>
        <v>-4.6869797973053622E-2</v>
      </c>
      <c r="HY202" s="327">
        <f t="shared" si="397"/>
        <v>-7.0543193378509492E-2</v>
      </c>
      <c r="HZ202" s="327">
        <f t="shared" si="397"/>
        <v>-6.4639678801249309E-2</v>
      </c>
      <c r="IA202" s="327">
        <f t="shared" si="397"/>
        <v>-0.22145066218210219</v>
      </c>
      <c r="IB202" s="327">
        <f t="shared" si="397"/>
        <v>-0.24256087474658997</v>
      </c>
      <c r="IC202" s="327">
        <f t="shared" si="397"/>
        <v>-0.23653545985721253</v>
      </c>
      <c r="ID202" s="327">
        <f t="shared" si="397"/>
        <v>-0.22026641156647084</v>
      </c>
      <c r="IE202" s="327">
        <f t="shared" si="397"/>
        <v>-0.18076415983909128</v>
      </c>
      <c r="IF202" s="327">
        <f t="shared" si="397"/>
        <v>-0.1786694208719839</v>
      </c>
      <c r="IG202" s="327">
        <f t="shared" si="397"/>
        <v>-7.8631739237537135E-2</v>
      </c>
      <c r="IH202" s="327">
        <f t="shared" si="397"/>
        <v>-5.0797177455162004E-2</v>
      </c>
      <c r="II202" s="327">
        <f t="shared" si="397"/>
        <v>-0.2768171932174267</v>
      </c>
      <c r="IJ202" s="327">
        <f t="shared" si="397"/>
        <v>-0.21579498416492718</v>
      </c>
      <c r="IK202" s="327">
        <f t="shared" si="397"/>
        <v>-7.8906803833899863E-2</v>
      </c>
      <c r="IL202" s="327">
        <f t="shared" si="397"/>
        <v>-4.417986184364539E-2</v>
      </c>
      <c r="IM202" s="327">
        <f t="shared" si="397"/>
        <v>-0.24383732094002164</v>
      </c>
      <c r="IN202" s="327" t="e">
        <f t="shared" si="397"/>
        <v>#DIV/0!</v>
      </c>
      <c r="IO202" s="327" t="e">
        <f t="shared" si="397"/>
        <v>#DIV/0!</v>
      </c>
      <c r="IP202" s="327" t="e">
        <f t="shared" si="397"/>
        <v>#DIV/0!</v>
      </c>
      <c r="IQ202" s="327" t="e">
        <f t="shared" si="397"/>
        <v>#DIV/0!</v>
      </c>
      <c r="IR202" s="327" t="e">
        <f t="shared" si="397"/>
        <v>#DIV/0!</v>
      </c>
      <c r="IS202" s="327" t="e">
        <f t="shared" si="397"/>
        <v>#DIV/0!</v>
      </c>
      <c r="IT202" s="327" t="e">
        <f t="shared" si="397"/>
        <v>#DIV/0!</v>
      </c>
      <c r="IU202" s="327" t="e">
        <f t="shared" si="397"/>
        <v>#DIV/0!</v>
      </c>
      <c r="IV202" s="327" t="e">
        <f t="shared" si="397"/>
        <v>#DIV/0!</v>
      </c>
      <c r="IW202" s="327" t="e">
        <f t="shared" si="397"/>
        <v>#DIV/0!</v>
      </c>
      <c r="IX202" s="327" t="e">
        <f t="shared" si="397"/>
        <v>#DIV/0!</v>
      </c>
      <c r="IY202" s="327" t="e">
        <f t="shared" si="397"/>
        <v>#DIV/0!</v>
      </c>
      <c r="IZ202" s="327" t="e">
        <f t="shared" ref="IZ202:LK202" si="398">IZ192-(6*IZ194)</f>
        <v>#DIV/0!</v>
      </c>
      <c r="JA202" s="327" t="e">
        <f t="shared" si="398"/>
        <v>#DIV/0!</v>
      </c>
      <c r="JB202" s="327" t="e">
        <f t="shared" si="398"/>
        <v>#DIV/0!</v>
      </c>
      <c r="JC202" s="327" t="e">
        <f t="shared" si="398"/>
        <v>#DIV/0!</v>
      </c>
      <c r="JD202" s="327" t="e">
        <f t="shared" si="398"/>
        <v>#DIV/0!</v>
      </c>
      <c r="JE202" s="327" t="e">
        <f t="shared" si="398"/>
        <v>#DIV/0!</v>
      </c>
      <c r="JF202" s="327" t="e">
        <f t="shared" si="398"/>
        <v>#DIV/0!</v>
      </c>
      <c r="JG202" s="327" t="e">
        <f t="shared" si="398"/>
        <v>#DIV/0!</v>
      </c>
      <c r="JH202" s="327" t="e">
        <f t="shared" si="398"/>
        <v>#DIV/0!</v>
      </c>
      <c r="JI202" s="327" t="e">
        <f t="shared" si="398"/>
        <v>#DIV/0!</v>
      </c>
      <c r="JJ202" s="327" t="e">
        <f t="shared" si="398"/>
        <v>#DIV/0!</v>
      </c>
      <c r="JK202" s="327" t="e">
        <f t="shared" si="398"/>
        <v>#DIV/0!</v>
      </c>
      <c r="JL202" s="327" t="e">
        <f t="shared" si="398"/>
        <v>#DIV/0!</v>
      </c>
      <c r="JM202" s="327" t="e">
        <f t="shared" si="398"/>
        <v>#DIV/0!</v>
      </c>
      <c r="JN202" s="327" t="e">
        <f t="shared" si="398"/>
        <v>#DIV/0!</v>
      </c>
      <c r="JO202" s="327" t="e">
        <f t="shared" si="398"/>
        <v>#DIV/0!</v>
      </c>
      <c r="JP202" s="327" t="e">
        <f t="shared" si="398"/>
        <v>#DIV/0!</v>
      </c>
      <c r="JQ202" s="327" t="e">
        <f t="shared" si="398"/>
        <v>#DIV/0!</v>
      </c>
      <c r="JR202" s="327" t="e">
        <f t="shared" si="398"/>
        <v>#DIV/0!</v>
      </c>
      <c r="JS202" s="327" t="e">
        <f t="shared" si="398"/>
        <v>#DIV/0!</v>
      </c>
      <c r="JT202" s="327" t="e">
        <f t="shared" si="398"/>
        <v>#DIV/0!</v>
      </c>
      <c r="JU202" s="327" t="e">
        <f t="shared" si="398"/>
        <v>#DIV/0!</v>
      </c>
      <c r="JV202" s="327" t="e">
        <f t="shared" si="398"/>
        <v>#DIV/0!</v>
      </c>
      <c r="JW202" s="327" t="e">
        <f t="shared" si="398"/>
        <v>#DIV/0!</v>
      </c>
      <c r="JX202" s="327" t="e">
        <f t="shared" si="398"/>
        <v>#DIV/0!</v>
      </c>
      <c r="JY202" s="327" t="e">
        <f t="shared" si="398"/>
        <v>#DIV/0!</v>
      </c>
      <c r="JZ202" s="327" t="e">
        <f t="shared" si="398"/>
        <v>#DIV/0!</v>
      </c>
      <c r="KA202" s="327" t="e">
        <f t="shared" si="398"/>
        <v>#DIV/0!</v>
      </c>
      <c r="KB202" s="327" t="e">
        <f t="shared" si="398"/>
        <v>#DIV/0!</v>
      </c>
      <c r="KC202" s="327" t="e">
        <f t="shared" si="398"/>
        <v>#DIV/0!</v>
      </c>
      <c r="KD202" s="327" t="e">
        <f t="shared" si="398"/>
        <v>#DIV/0!</v>
      </c>
      <c r="KE202" s="327" t="e">
        <f t="shared" si="398"/>
        <v>#DIV/0!</v>
      </c>
      <c r="KF202" s="327" t="e">
        <f t="shared" si="398"/>
        <v>#DIV/0!</v>
      </c>
      <c r="KG202" s="327" t="e">
        <f t="shared" si="398"/>
        <v>#DIV/0!</v>
      </c>
      <c r="KH202" s="327" t="e">
        <f t="shared" si="398"/>
        <v>#DIV/0!</v>
      </c>
      <c r="KI202" s="327" t="e">
        <f t="shared" si="398"/>
        <v>#DIV/0!</v>
      </c>
      <c r="KJ202" s="327" t="e">
        <f t="shared" si="398"/>
        <v>#DIV/0!</v>
      </c>
      <c r="KK202" s="327" t="e">
        <f t="shared" si="398"/>
        <v>#DIV/0!</v>
      </c>
      <c r="KL202" s="327" t="e">
        <f t="shared" si="398"/>
        <v>#DIV/0!</v>
      </c>
      <c r="KM202" s="327" t="e">
        <f t="shared" si="398"/>
        <v>#DIV/0!</v>
      </c>
      <c r="KN202" s="327" t="e">
        <f t="shared" si="398"/>
        <v>#DIV/0!</v>
      </c>
      <c r="KO202" s="327" t="e">
        <f t="shared" si="398"/>
        <v>#DIV/0!</v>
      </c>
      <c r="KP202" s="327" t="e">
        <f t="shared" si="398"/>
        <v>#DIV/0!</v>
      </c>
      <c r="KQ202" s="327" t="e">
        <f t="shared" si="398"/>
        <v>#DIV/0!</v>
      </c>
      <c r="KR202" s="327" t="e">
        <f t="shared" si="398"/>
        <v>#DIV/0!</v>
      </c>
      <c r="KS202" s="327" t="e">
        <f t="shared" si="398"/>
        <v>#DIV/0!</v>
      </c>
      <c r="KT202" s="327" t="e">
        <f t="shared" si="398"/>
        <v>#DIV/0!</v>
      </c>
      <c r="KU202" s="327" t="e">
        <f t="shared" si="398"/>
        <v>#DIV/0!</v>
      </c>
      <c r="KV202" s="327" t="e">
        <f t="shared" si="398"/>
        <v>#DIV/0!</v>
      </c>
      <c r="KW202" s="327" t="e">
        <f t="shared" si="398"/>
        <v>#DIV/0!</v>
      </c>
      <c r="KX202" s="327" t="e">
        <f t="shared" si="398"/>
        <v>#DIV/0!</v>
      </c>
      <c r="KY202" s="327" t="e">
        <f t="shared" si="398"/>
        <v>#DIV/0!</v>
      </c>
      <c r="KZ202" s="327" t="e">
        <f t="shared" si="398"/>
        <v>#DIV/0!</v>
      </c>
      <c r="LA202" s="327" t="e">
        <f t="shared" si="398"/>
        <v>#DIV/0!</v>
      </c>
      <c r="LB202" s="327" t="e">
        <f t="shared" si="398"/>
        <v>#DIV/0!</v>
      </c>
      <c r="LC202" s="327" t="e">
        <f t="shared" si="398"/>
        <v>#DIV/0!</v>
      </c>
      <c r="LD202" s="327" t="e">
        <f t="shared" si="398"/>
        <v>#DIV/0!</v>
      </c>
      <c r="LE202" s="327" t="e">
        <f t="shared" si="398"/>
        <v>#DIV/0!</v>
      </c>
      <c r="LF202" s="327" t="e">
        <f t="shared" si="398"/>
        <v>#DIV/0!</v>
      </c>
      <c r="LG202" s="327" t="e">
        <f t="shared" si="398"/>
        <v>#DIV/0!</v>
      </c>
      <c r="LH202" s="327" t="e">
        <f t="shared" si="398"/>
        <v>#DIV/0!</v>
      </c>
      <c r="LI202" s="327" t="e">
        <f t="shared" si="398"/>
        <v>#DIV/0!</v>
      </c>
      <c r="LJ202" s="327" t="e">
        <f t="shared" si="398"/>
        <v>#DIV/0!</v>
      </c>
      <c r="LK202" s="327" t="e">
        <f t="shared" si="398"/>
        <v>#DIV/0!</v>
      </c>
      <c r="LL202" s="327" t="e">
        <f t="shared" ref="LL202:NW202" si="399">LL192-(6*LL194)</f>
        <v>#DIV/0!</v>
      </c>
      <c r="LM202" s="327" t="e">
        <f t="shared" si="399"/>
        <v>#DIV/0!</v>
      </c>
      <c r="LN202" s="327" t="e">
        <f t="shared" si="399"/>
        <v>#DIV/0!</v>
      </c>
      <c r="LO202" s="327" t="e">
        <f t="shared" si="399"/>
        <v>#DIV/0!</v>
      </c>
      <c r="LP202" s="327" t="e">
        <f t="shared" si="399"/>
        <v>#DIV/0!</v>
      </c>
      <c r="LQ202" s="327" t="e">
        <f t="shared" si="399"/>
        <v>#DIV/0!</v>
      </c>
      <c r="LR202" s="327" t="e">
        <f t="shared" si="399"/>
        <v>#DIV/0!</v>
      </c>
      <c r="LS202" s="327" t="e">
        <f t="shared" si="399"/>
        <v>#DIV/0!</v>
      </c>
      <c r="LT202" s="327" t="e">
        <f t="shared" si="399"/>
        <v>#DIV/0!</v>
      </c>
      <c r="LU202" s="327" t="e">
        <f t="shared" si="399"/>
        <v>#DIV/0!</v>
      </c>
      <c r="LV202" s="327" t="e">
        <f t="shared" si="399"/>
        <v>#DIV/0!</v>
      </c>
      <c r="LW202" s="327" t="e">
        <f t="shared" si="399"/>
        <v>#DIV/0!</v>
      </c>
      <c r="LX202" s="327" t="e">
        <f t="shared" si="399"/>
        <v>#DIV/0!</v>
      </c>
      <c r="LY202" s="327" t="e">
        <f t="shared" si="399"/>
        <v>#DIV/0!</v>
      </c>
      <c r="LZ202" s="327" t="e">
        <f t="shared" si="399"/>
        <v>#DIV/0!</v>
      </c>
      <c r="MA202" s="327" t="e">
        <f t="shared" si="399"/>
        <v>#DIV/0!</v>
      </c>
      <c r="MB202" s="327" t="e">
        <f t="shared" si="399"/>
        <v>#DIV/0!</v>
      </c>
      <c r="MC202" s="327" t="e">
        <f t="shared" si="399"/>
        <v>#DIV/0!</v>
      </c>
      <c r="MD202" s="327" t="e">
        <f t="shared" si="399"/>
        <v>#DIV/0!</v>
      </c>
      <c r="ME202" s="327" t="e">
        <f t="shared" si="399"/>
        <v>#DIV/0!</v>
      </c>
      <c r="MF202" s="327" t="e">
        <f t="shared" si="399"/>
        <v>#DIV/0!</v>
      </c>
      <c r="MG202" s="327" t="e">
        <f t="shared" si="399"/>
        <v>#DIV/0!</v>
      </c>
      <c r="MH202" s="327" t="e">
        <f t="shared" si="399"/>
        <v>#DIV/0!</v>
      </c>
      <c r="MI202" s="327" t="e">
        <f t="shared" si="399"/>
        <v>#DIV/0!</v>
      </c>
      <c r="MJ202" s="327" t="e">
        <f t="shared" si="399"/>
        <v>#DIV/0!</v>
      </c>
      <c r="MK202" s="327" t="e">
        <f t="shared" si="399"/>
        <v>#DIV/0!</v>
      </c>
      <c r="ML202" s="327" t="e">
        <f t="shared" si="399"/>
        <v>#DIV/0!</v>
      </c>
      <c r="MM202" s="327" t="e">
        <f t="shared" si="399"/>
        <v>#DIV/0!</v>
      </c>
      <c r="MN202" s="327" t="e">
        <f t="shared" si="399"/>
        <v>#DIV/0!</v>
      </c>
      <c r="MO202" s="327" t="e">
        <f t="shared" si="399"/>
        <v>#DIV/0!</v>
      </c>
      <c r="MP202" s="327" t="e">
        <f t="shared" si="399"/>
        <v>#DIV/0!</v>
      </c>
      <c r="MQ202" s="327" t="e">
        <f t="shared" si="399"/>
        <v>#DIV/0!</v>
      </c>
      <c r="MR202" s="327" t="e">
        <f t="shared" si="399"/>
        <v>#DIV/0!</v>
      </c>
      <c r="MS202" s="327" t="e">
        <f t="shared" si="399"/>
        <v>#DIV/0!</v>
      </c>
      <c r="MT202" s="327" t="e">
        <f t="shared" si="399"/>
        <v>#DIV/0!</v>
      </c>
      <c r="MU202" s="327" t="e">
        <f t="shared" si="399"/>
        <v>#DIV/0!</v>
      </c>
      <c r="MV202" s="327" t="e">
        <f t="shared" si="399"/>
        <v>#DIV/0!</v>
      </c>
      <c r="MW202" s="327" t="e">
        <f t="shared" si="399"/>
        <v>#DIV/0!</v>
      </c>
      <c r="MX202" s="327" t="e">
        <f t="shared" si="399"/>
        <v>#DIV/0!</v>
      </c>
      <c r="MY202" s="327" t="e">
        <f t="shared" si="399"/>
        <v>#DIV/0!</v>
      </c>
      <c r="MZ202" s="327" t="e">
        <f t="shared" si="399"/>
        <v>#DIV/0!</v>
      </c>
      <c r="NA202" s="327" t="e">
        <f t="shared" si="399"/>
        <v>#DIV/0!</v>
      </c>
      <c r="NB202" s="327" t="e">
        <f t="shared" si="399"/>
        <v>#DIV/0!</v>
      </c>
      <c r="NC202" s="327" t="e">
        <f t="shared" si="399"/>
        <v>#DIV/0!</v>
      </c>
      <c r="ND202" s="327" t="e">
        <f t="shared" si="399"/>
        <v>#DIV/0!</v>
      </c>
      <c r="NE202" s="327" t="e">
        <f t="shared" si="399"/>
        <v>#DIV/0!</v>
      </c>
      <c r="NF202" s="327" t="e">
        <f t="shared" si="399"/>
        <v>#DIV/0!</v>
      </c>
      <c r="NG202" s="327" t="e">
        <f t="shared" si="399"/>
        <v>#DIV/0!</v>
      </c>
      <c r="NH202" s="327" t="e">
        <f t="shared" si="399"/>
        <v>#DIV/0!</v>
      </c>
      <c r="NI202" s="327" t="e">
        <f t="shared" si="399"/>
        <v>#DIV/0!</v>
      </c>
      <c r="NJ202" s="327" t="e">
        <f t="shared" si="399"/>
        <v>#DIV/0!</v>
      </c>
      <c r="NK202" s="327" t="e">
        <f t="shared" si="399"/>
        <v>#DIV/0!</v>
      </c>
      <c r="NL202" s="327" t="e">
        <f t="shared" si="399"/>
        <v>#DIV/0!</v>
      </c>
      <c r="NM202" s="327" t="e">
        <f t="shared" si="399"/>
        <v>#DIV/0!</v>
      </c>
      <c r="NN202" s="327" t="e">
        <f t="shared" si="399"/>
        <v>#DIV/0!</v>
      </c>
      <c r="NO202" s="327" t="e">
        <f t="shared" si="399"/>
        <v>#DIV/0!</v>
      </c>
      <c r="NP202" s="327" t="e">
        <f t="shared" si="399"/>
        <v>#DIV/0!</v>
      </c>
      <c r="NQ202" s="327" t="e">
        <f t="shared" si="399"/>
        <v>#DIV/0!</v>
      </c>
      <c r="NR202" s="327" t="e">
        <f t="shared" si="399"/>
        <v>#DIV/0!</v>
      </c>
      <c r="NS202" s="327" t="e">
        <f t="shared" si="399"/>
        <v>#DIV/0!</v>
      </c>
      <c r="NT202" s="327" t="e">
        <f t="shared" si="399"/>
        <v>#DIV/0!</v>
      </c>
      <c r="NU202" s="327" t="e">
        <f t="shared" si="399"/>
        <v>#DIV/0!</v>
      </c>
      <c r="NV202" s="327" t="e">
        <f t="shared" si="399"/>
        <v>#DIV/0!</v>
      </c>
      <c r="NW202" s="327" t="e">
        <f t="shared" si="399"/>
        <v>#DIV/0!</v>
      </c>
      <c r="NX202" s="327" t="e">
        <f t="shared" ref="NX202:QI202" si="400">NX192-(6*NX194)</f>
        <v>#DIV/0!</v>
      </c>
      <c r="NY202" s="327" t="e">
        <f t="shared" si="400"/>
        <v>#DIV/0!</v>
      </c>
      <c r="NZ202" s="327" t="e">
        <f t="shared" si="400"/>
        <v>#DIV/0!</v>
      </c>
      <c r="OA202" s="327" t="e">
        <f t="shared" si="400"/>
        <v>#DIV/0!</v>
      </c>
      <c r="OB202" s="327" t="e">
        <f t="shared" si="400"/>
        <v>#DIV/0!</v>
      </c>
      <c r="OC202" s="327" t="e">
        <f t="shared" si="400"/>
        <v>#DIV/0!</v>
      </c>
      <c r="OD202" s="327" t="e">
        <f t="shared" si="400"/>
        <v>#DIV/0!</v>
      </c>
      <c r="OE202" s="327" t="e">
        <f t="shared" si="400"/>
        <v>#DIV/0!</v>
      </c>
      <c r="OF202" s="327" t="e">
        <f t="shared" si="400"/>
        <v>#DIV/0!</v>
      </c>
      <c r="OG202" s="327" t="e">
        <f t="shared" si="400"/>
        <v>#DIV/0!</v>
      </c>
      <c r="OH202" s="327" t="e">
        <f t="shared" si="400"/>
        <v>#DIV/0!</v>
      </c>
      <c r="OI202" s="327" t="e">
        <f t="shared" si="400"/>
        <v>#DIV/0!</v>
      </c>
      <c r="OJ202" s="327" t="e">
        <f t="shared" si="400"/>
        <v>#DIV/0!</v>
      </c>
      <c r="OK202" s="327" t="e">
        <f t="shared" si="400"/>
        <v>#DIV/0!</v>
      </c>
      <c r="OL202" s="327" t="e">
        <f t="shared" si="400"/>
        <v>#DIV/0!</v>
      </c>
      <c r="OM202" s="327" t="e">
        <f t="shared" si="400"/>
        <v>#DIV/0!</v>
      </c>
      <c r="ON202" s="327" t="e">
        <f t="shared" si="400"/>
        <v>#DIV/0!</v>
      </c>
      <c r="OO202" s="327" t="e">
        <f t="shared" si="400"/>
        <v>#DIV/0!</v>
      </c>
      <c r="OP202" s="327" t="e">
        <f t="shared" si="400"/>
        <v>#DIV/0!</v>
      </c>
      <c r="OQ202" s="327" t="e">
        <f t="shared" si="400"/>
        <v>#DIV/0!</v>
      </c>
      <c r="OR202" s="327" t="e">
        <f t="shared" si="400"/>
        <v>#DIV/0!</v>
      </c>
      <c r="OS202" s="327" t="e">
        <f t="shared" si="400"/>
        <v>#DIV/0!</v>
      </c>
      <c r="OT202" s="327" t="e">
        <f t="shared" si="400"/>
        <v>#DIV/0!</v>
      </c>
      <c r="OU202" s="327" t="e">
        <f t="shared" si="400"/>
        <v>#DIV/0!</v>
      </c>
      <c r="OV202" s="327" t="e">
        <f t="shared" si="400"/>
        <v>#DIV/0!</v>
      </c>
      <c r="OW202" s="327" t="e">
        <f t="shared" si="400"/>
        <v>#DIV/0!</v>
      </c>
      <c r="OX202" s="327" t="e">
        <f t="shared" si="400"/>
        <v>#DIV/0!</v>
      </c>
      <c r="OY202" s="327" t="e">
        <f t="shared" si="400"/>
        <v>#DIV/0!</v>
      </c>
      <c r="OZ202" s="327" t="e">
        <f t="shared" si="400"/>
        <v>#DIV/0!</v>
      </c>
      <c r="PA202" s="327" t="e">
        <f t="shared" si="400"/>
        <v>#DIV/0!</v>
      </c>
      <c r="PB202" s="327" t="e">
        <f t="shared" si="400"/>
        <v>#DIV/0!</v>
      </c>
      <c r="PC202" s="327" t="e">
        <f t="shared" si="400"/>
        <v>#DIV/0!</v>
      </c>
      <c r="PD202" s="327" t="e">
        <f t="shared" si="400"/>
        <v>#DIV/0!</v>
      </c>
      <c r="PE202" s="327" t="e">
        <f t="shared" si="400"/>
        <v>#DIV/0!</v>
      </c>
      <c r="PF202" s="327" t="e">
        <f t="shared" si="400"/>
        <v>#DIV/0!</v>
      </c>
      <c r="PG202" s="327" t="e">
        <f t="shared" si="400"/>
        <v>#DIV/0!</v>
      </c>
      <c r="PH202" s="327" t="e">
        <f t="shared" si="400"/>
        <v>#DIV/0!</v>
      </c>
      <c r="PI202" s="327" t="e">
        <f t="shared" si="400"/>
        <v>#DIV/0!</v>
      </c>
      <c r="PJ202" s="327" t="e">
        <f t="shared" si="400"/>
        <v>#DIV/0!</v>
      </c>
      <c r="PK202" s="327" t="e">
        <f t="shared" si="400"/>
        <v>#DIV/0!</v>
      </c>
      <c r="PL202" s="327" t="e">
        <f t="shared" si="400"/>
        <v>#DIV/0!</v>
      </c>
      <c r="PM202" s="327" t="e">
        <f t="shared" si="400"/>
        <v>#DIV/0!</v>
      </c>
      <c r="PN202" s="327" t="e">
        <f t="shared" si="400"/>
        <v>#DIV/0!</v>
      </c>
      <c r="PO202" s="327" t="e">
        <f t="shared" si="400"/>
        <v>#DIV/0!</v>
      </c>
      <c r="PP202" s="327" t="e">
        <f t="shared" si="400"/>
        <v>#DIV/0!</v>
      </c>
      <c r="PQ202" s="327" t="e">
        <f t="shared" si="400"/>
        <v>#DIV/0!</v>
      </c>
      <c r="PR202" s="327" t="e">
        <f t="shared" si="400"/>
        <v>#DIV/0!</v>
      </c>
      <c r="PS202" s="327" t="e">
        <f t="shared" si="400"/>
        <v>#DIV/0!</v>
      </c>
      <c r="PT202" s="327" t="e">
        <f t="shared" si="400"/>
        <v>#DIV/0!</v>
      </c>
      <c r="PU202" s="327" t="e">
        <f t="shared" si="400"/>
        <v>#DIV/0!</v>
      </c>
      <c r="PV202" s="327" t="e">
        <f t="shared" si="400"/>
        <v>#DIV/0!</v>
      </c>
      <c r="PW202" s="327" t="e">
        <f t="shared" si="400"/>
        <v>#DIV/0!</v>
      </c>
      <c r="PX202" s="327" t="e">
        <f t="shared" si="400"/>
        <v>#DIV/0!</v>
      </c>
      <c r="PY202" s="327" t="e">
        <f t="shared" si="400"/>
        <v>#DIV/0!</v>
      </c>
      <c r="PZ202" s="327" t="e">
        <f t="shared" si="400"/>
        <v>#DIV/0!</v>
      </c>
      <c r="QA202" s="327" t="e">
        <f t="shared" si="400"/>
        <v>#DIV/0!</v>
      </c>
      <c r="QB202" s="327" t="e">
        <f t="shared" si="400"/>
        <v>#DIV/0!</v>
      </c>
      <c r="QC202" s="327" t="e">
        <f t="shared" si="400"/>
        <v>#DIV/0!</v>
      </c>
      <c r="QD202" s="327" t="e">
        <f t="shared" si="400"/>
        <v>#DIV/0!</v>
      </c>
      <c r="QE202" s="327" t="e">
        <f t="shared" si="400"/>
        <v>#DIV/0!</v>
      </c>
      <c r="QF202" s="327" t="e">
        <f t="shared" si="400"/>
        <v>#DIV/0!</v>
      </c>
      <c r="QG202" s="327" t="e">
        <f t="shared" si="400"/>
        <v>#DIV/0!</v>
      </c>
      <c r="QH202" s="327" t="e">
        <f t="shared" si="400"/>
        <v>#DIV/0!</v>
      </c>
      <c r="QI202" s="327" t="e">
        <f t="shared" si="400"/>
        <v>#DIV/0!</v>
      </c>
      <c r="QJ202" s="327" t="e">
        <f t="shared" ref="QJ202:SH202" si="401">QJ192-(6*QJ194)</f>
        <v>#DIV/0!</v>
      </c>
      <c r="QK202" s="327" t="e">
        <f t="shared" si="401"/>
        <v>#DIV/0!</v>
      </c>
      <c r="QL202" s="327" t="e">
        <f t="shared" si="401"/>
        <v>#DIV/0!</v>
      </c>
      <c r="QM202" s="327" t="e">
        <f t="shared" si="401"/>
        <v>#DIV/0!</v>
      </c>
      <c r="QN202" s="327" t="e">
        <f t="shared" si="401"/>
        <v>#DIV/0!</v>
      </c>
      <c r="QO202" s="327" t="e">
        <f t="shared" si="401"/>
        <v>#DIV/0!</v>
      </c>
      <c r="QP202" s="327" t="e">
        <f t="shared" si="401"/>
        <v>#DIV/0!</v>
      </c>
      <c r="QQ202" s="327" t="e">
        <f t="shared" si="401"/>
        <v>#DIV/0!</v>
      </c>
      <c r="QR202" s="327" t="e">
        <f t="shared" si="401"/>
        <v>#DIV/0!</v>
      </c>
      <c r="QS202" s="327" t="e">
        <f t="shared" si="401"/>
        <v>#DIV/0!</v>
      </c>
      <c r="QT202" s="327" t="e">
        <f t="shared" si="401"/>
        <v>#DIV/0!</v>
      </c>
      <c r="QU202" s="327" t="e">
        <f t="shared" si="401"/>
        <v>#DIV/0!</v>
      </c>
      <c r="QV202" s="327" t="e">
        <f t="shared" si="401"/>
        <v>#DIV/0!</v>
      </c>
      <c r="QW202" s="327" t="e">
        <f t="shared" si="401"/>
        <v>#DIV/0!</v>
      </c>
      <c r="QX202" s="327" t="e">
        <f t="shared" si="401"/>
        <v>#DIV/0!</v>
      </c>
      <c r="QY202" s="327" t="e">
        <f t="shared" si="401"/>
        <v>#DIV/0!</v>
      </c>
      <c r="QZ202" s="327" t="e">
        <f t="shared" si="401"/>
        <v>#DIV/0!</v>
      </c>
      <c r="RA202" s="327" t="e">
        <f t="shared" si="401"/>
        <v>#DIV/0!</v>
      </c>
      <c r="RB202" s="327" t="e">
        <f t="shared" si="401"/>
        <v>#DIV/0!</v>
      </c>
      <c r="RC202" s="327" t="e">
        <f t="shared" si="401"/>
        <v>#DIV/0!</v>
      </c>
      <c r="RD202" s="327" t="e">
        <f t="shared" si="401"/>
        <v>#DIV/0!</v>
      </c>
      <c r="RE202" s="327" t="e">
        <f t="shared" si="401"/>
        <v>#DIV/0!</v>
      </c>
      <c r="RF202" s="327" t="e">
        <f t="shared" si="401"/>
        <v>#DIV/0!</v>
      </c>
      <c r="RG202" s="327" t="e">
        <f t="shared" si="401"/>
        <v>#DIV/0!</v>
      </c>
      <c r="RH202" s="327" t="e">
        <f t="shared" si="401"/>
        <v>#DIV/0!</v>
      </c>
      <c r="RI202" s="327" t="e">
        <f t="shared" si="401"/>
        <v>#DIV/0!</v>
      </c>
      <c r="RJ202" s="327" t="e">
        <f t="shared" si="401"/>
        <v>#DIV/0!</v>
      </c>
      <c r="RK202" s="327" t="e">
        <f t="shared" si="401"/>
        <v>#DIV/0!</v>
      </c>
      <c r="RL202" s="327" t="e">
        <f t="shared" si="401"/>
        <v>#DIV/0!</v>
      </c>
      <c r="RM202" s="327" t="e">
        <f t="shared" si="401"/>
        <v>#DIV/0!</v>
      </c>
      <c r="RN202" s="327" t="e">
        <f t="shared" si="401"/>
        <v>#DIV/0!</v>
      </c>
      <c r="RO202" s="327" t="e">
        <f t="shared" si="401"/>
        <v>#DIV/0!</v>
      </c>
      <c r="RP202" s="327" t="e">
        <f t="shared" si="401"/>
        <v>#DIV/0!</v>
      </c>
      <c r="RQ202" s="327" t="e">
        <f t="shared" si="401"/>
        <v>#DIV/0!</v>
      </c>
      <c r="RR202" s="327" t="e">
        <f t="shared" si="401"/>
        <v>#DIV/0!</v>
      </c>
      <c r="RS202" s="327" t="e">
        <f t="shared" si="401"/>
        <v>#DIV/0!</v>
      </c>
      <c r="RT202" s="327" t="e">
        <f t="shared" si="401"/>
        <v>#DIV/0!</v>
      </c>
      <c r="RU202" s="327" t="e">
        <f t="shared" si="401"/>
        <v>#DIV/0!</v>
      </c>
      <c r="RV202" s="327" t="e">
        <f t="shared" si="401"/>
        <v>#DIV/0!</v>
      </c>
      <c r="RW202" s="327" t="e">
        <f t="shared" si="401"/>
        <v>#DIV/0!</v>
      </c>
      <c r="RX202" s="327" t="e">
        <f t="shared" si="401"/>
        <v>#DIV/0!</v>
      </c>
      <c r="RY202" s="327" t="e">
        <f t="shared" si="401"/>
        <v>#DIV/0!</v>
      </c>
      <c r="RZ202" s="327" t="e">
        <f t="shared" si="401"/>
        <v>#DIV/0!</v>
      </c>
      <c r="SA202" s="327" t="e">
        <f t="shared" si="401"/>
        <v>#DIV/0!</v>
      </c>
      <c r="SB202" s="327" t="e">
        <f t="shared" si="401"/>
        <v>#DIV/0!</v>
      </c>
      <c r="SC202" s="327" t="e">
        <f t="shared" si="401"/>
        <v>#DIV/0!</v>
      </c>
      <c r="SD202" s="327" t="e">
        <f t="shared" si="401"/>
        <v>#DIV/0!</v>
      </c>
      <c r="SE202" s="327" t="e">
        <f t="shared" si="401"/>
        <v>#DIV/0!</v>
      </c>
      <c r="SF202" s="327" t="e">
        <f t="shared" si="401"/>
        <v>#DIV/0!</v>
      </c>
      <c r="SG202" s="327" t="e">
        <f t="shared" si="401"/>
        <v>#DIV/0!</v>
      </c>
      <c r="SH202" s="327" t="e">
        <f t="shared" si="401"/>
        <v>#DIV/0!</v>
      </c>
      <c r="SM202">
        <f>'GRR Data'!A198</f>
        <v>0</v>
      </c>
    </row>
    <row r="203" spans="1:507">
      <c r="B203" s="326"/>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c r="AA203" s="327"/>
      <c r="AB203" s="327"/>
      <c r="AC203" s="327"/>
      <c r="AD203" s="327"/>
      <c r="AE203" s="327"/>
      <c r="AF203" s="327"/>
      <c r="AG203" s="327"/>
      <c r="AH203" s="327"/>
      <c r="AI203" s="327"/>
      <c r="AJ203" s="327"/>
      <c r="AK203" s="327"/>
      <c r="AL203" s="327"/>
      <c r="AM203" s="327"/>
      <c r="AN203" s="327"/>
      <c r="AO203" s="327"/>
      <c r="AP203" s="327"/>
      <c r="AQ203" s="327"/>
      <c r="AR203" s="327"/>
      <c r="AS203" s="327"/>
      <c r="AT203" s="327"/>
      <c r="AU203" s="327"/>
      <c r="AV203" s="327"/>
      <c r="AW203" s="327"/>
      <c r="AX203" s="327"/>
      <c r="AY203" s="327"/>
      <c r="AZ203" s="327"/>
      <c r="BA203" s="327"/>
      <c r="BB203" s="327"/>
      <c r="BC203" s="327"/>
      <c r="BD203" s="327"/>
      <c r="BE203" s="327"/>
      <c r="BF203" s="327"/>
      <c r="BG203" s="327"/>
      <c r="BH203" s="327"/>
      <c r="BI203" s="327"/>
      <c r="BJ203" s="327"/>
      <c r="BK203" s="327"/>
      <c r="BL203" s="327"/>
      <c r="BM203" s="327"/>
      <c r="BN203" s="327"/>
      <c r="BO203" s="327"/>
      <c r="BP203" s="327"/>
      <c r="BQ203" s="327"/>
      <c r="BR203" s="327"/>
      <c r="BS203" s="327"/>
      <c r="BT203" s="327"/>
      <c r="BU203" s="327"/>
      <c r="BV203" s="327"/>
      <c r="BW203" s="327"/>
      <c r="BX203" s="327"/>
      <c r="BY203" s="327"/>
      <c r="BZ203" s="327"/>
      <c r="CA203" s="327"/>
      <c r="CB203" s="327"/>
      <c r="CC203" s="327"/>
      <c r="CD203" s="327"/>
      <c r="CE203" s="327"/>
      <c r="CF203" s="327"/>
      <c r="CG203" s="327"/>
      <c r="CH203" s="327"/>
      <c r="CI203" s="327"/>
      <c r="CJ203" s="327"/>
      <c r="CK203" s="327"/>
      <c r="CL203" s="327"/>
      <c r="CM203" s="327"/>
      <c r="CN203" s="327"/>
      <c r="CO203" s="327"/>
      <c r="CP203" s="327"/>
      <c r="CQ203" s="327"/>
      <c r="CR203" s="327"/>
      <c r="CS203" s="327"/>
      <c r="CT203" s="327"/>
      <c r="CU203" s="327"/>
      <c r="CV203" s="327"/>
      <c r="CW203" s="327"/>
      <c r="CX203" s="327"/>
      <c r="CY203" s="327"/>
      <c r="CZ203" s="327"/>
      <c r="DA203" s="327"/>
      <c r="DB203" s="327"/>
      <c r="DC203" s="327"/>
      <c r="DD203" s="327"/>
      <c r="DE203" s="327"/>
      <c r="DF203" s="327"/>
      <c r="DG203" s="327"/>
      <c r="DH203" s="327"/>
      <c r="DI203" s="327"/>
      <c r="DJ203" s="327"/>
      <c r="DK203" s="327"/>
      <c r="DL203" s="327"/>
      <c r="DM203" s="327"/>
      <c r="DN203" s="327"/>
      <c r="DO203" s="327"/>
      <c r="DP203" s="327"/>
      <c r="DQ203" s="327"/>
      <c r="DR203" s="327"/>
      <c r="DS203" s="327"/>
      <c r="DT203" s="327"/>
      <c r="DU203" s="327"/>
      <c r="DV203" s="327"/>
      <c r="DW203" s="327"/>
      <c r="DX203" s="327"/>
      <c r="DY203" s="327"/>
      <c r="DZ203" s="327"/>
      <c r="EA203" s="327"/>
      <c r="EB203" s="327"/>
      <c r="EC203" s="327"/>
      <c r="ED203" s="327"/>
      <c r="EE203" s="327"/>
      <c r="EF203" s="327"/>
      <c r="EG203" s="327"/>
      <c r="EH203" s="327"/>
      <c r="EI203" s="327"/>
      <c r="EJ203" s="327"/>
      <c r="EK203" s="327"/>
      <c r="EL203" s="327"/>
      <c r="EM203" s="327"/>
      <c r="EN203" s="327"/>
      <c r="EO203" s="327"/>
      <c r="EP203" s="327"/>
      <c r="EQ203" s="327"/>
      <c r="ER203" s="327"/>
      <c r="ES203" s="327"/>
      <c r="ET203" s="327"/>
      <c r="EU203" s="327"/>
      <c r="EV203" s="327"/>
      <c r="EW203" s="327"/>
      <c r="EX203" s="327"/>
      <c r="EY203" s="327"/>
      <c r="EZ203" s="327"/>
      <c r="FA203" s="327"/>
      <c r="FB203" s="327"/>
      <c r="FC203" s="327"/>
      <c r="FD203" s="327"/>
      <c r="FE203" s="327"/>
      <c r="FF203" s="327"/>
      <c r="FG203" s="327"/>
      <c r="FH203" s="327"/>
      <c r="FI203" s="327"/>
      <c r="FJ203" s="327"/>
      <c r="FK203" s="327"/>
      <c r="FL203" s="327"/>
      <c r="FM203" s="327"/>
      <c r="FN203" s="327"/>
      <c r="FO203" s="327"/>
      <c r="FP203" s="327"/>
      <c r="FQ203" s="327"/>
      <c r="FR203" s="327"/>
      <c r="FS203" s="327"/>
      <c r="FT203" s="327"/>
      <c r="FU203" s="327"/>
      <c r="FV203" s="327"/>
      <c r="FW203" s="327"/>
      <c r="FX203" s="327"/>
      <c r="FY203" s="327"/>
      <c r="FZ203" s="327"/>
      <c r="GA203" s="327"/>
      <c r="GB203" s="327"/>
      <c r="GC203" s="327"/>
      <c r="GD203" s="327"/>
      <c r="GE203" s="327"/>
      <c r="GF203" s="327"/>
      <c r="GG203" s="327"/>
      <c r="GH203" s="327"/>
      <c r="GI203" s="327"/>
      <c r="GJ203" s="327"/>
      <c r="GK203" s="327"/>
      <c r="GL203" s="327"/>
      <c r="GM203" s="327"/>
      <c r="GN203" s="327"/>
      <c r="GO203" s="327"/>
      <c r="GP203" s="327"/>
      <c r="GQ203" s="327"/>
      <c r="GR203" s="327"/>
      <c r="GS203" s="327"/>
      <c r="GT203" s="327"/>
      <c r="GU203" s="327"/>
      <c r="GV203" s="327"/>
      <c r="GW203" s="327"/>
      <c r="GX203" s="327"/>
      <c r="GY203" s="327"/>
      <c r="GZ203" s="327"/>
      <c r="HA203" s="327"/>
      <c r="HB203" s="327"/>
      <c r="HC203" s="327"/>
      <c r="HD203" s="327"/>
      <c r="HE203" s="327"/>
      <c r="HF203" s="327"/>
      <c r="HG203" s="327"/>
      <c r="HH203" s="327"/>
      <c r="HI203" s="327"/>
      <c r="HJ203" s="327"/>
      <c r="HK203" s="327"/>
      <c r="HL203" s="327"/>
      <c r="HM203" s="327"/>
      <c r="HN203" s="327"/>
      <c r="HO203" s="327"/>
      <c r="HP203" s="327"/>
      <c r="HQ203" s="327"/>
      <c r="HR203" s="327"/>
      <c r="HS203" s="327"/>
      <c r="HT203" s="327"/>
      <c r="HU203" s="327"/>
      <c r="HV203" s="327"/>
      <c r="HW203" s="327"/>
      <c r="HX203" s="327"/>
      <c r="HY203" s="327"/>
      <c r="HZ203" s="327"/>
      <c r="IA203" s="327"/>
      <c r="IB203" s="327"/>
      <c r="IC203" s="327"/>
      <c r="ID203" s="327"/>
      <c r="IE203" s="327"/>
      <c r="IF203" s="327"/>
      <c r="IG203" s="327"/>
      <c r="IH203" s="327"/>
      <c r="II203" s="327"/>
      <c r="IJ203" s="327"/>
      <c r="IK203" s="327"/>
      <c r="IL203" s="327"/>
      <c r="IM203" s="327"/>
      <c r="IN203" s="327"/>
      <c r="IO203" s="327"/>
      <c r="IP203" s="327"/>
      <c r="IQ203" s="327"/>
      <c r="IR203" s="327"/>
      <c r="IS203" s="327"/>
      <c r="IT203" s="327"/>
      <c r="IU203" s="327"/>
      <c r="IV203" s="327"/>
      <c r="IW203" s="327"/>
      <c r="IX203" s="327"/>
      <c r="IY203" s="327"/>
      <c r="IZ203" s="327"/>
      <c r="JA203" s="327"/>
      <c r="JB203" s="327"/>
      <c r="JC203" s="327"/>
      <c r="JD203" s="327"/>
      <c r="JE203" s="327"/>
      <c r="JF203" s="327"/>
      <c r="JG203" s="327"/>
      <c r="JH203" s="327"/>
      <c r="JI203" s="327"/>
      <c r="JJ203" s="327"/>
      <c r="JK203" s="327"/>
      <c r="JL203" s="327"/>
      <c r="JM203" s="327"/>
      <c r="JN203" s="327"/>
      <c r="JO203" s="327"/>
      <c r="JP203" s="327"/>
      <c r="JQ203" s="327"/>
      <c r="JR203" s="327"/>
      <c r="JS203" s="327"/>
      <c r="JT203" s="327"/>
      <c r="JU203" s="327"/>
      <c r="JV203" s="327"/>
      <c r="JW203" s="327"/>
      <c r="JX203" s="327"/>
      <c r="JY203" s="327"/>
      <c r="JZ203" s="327"/>
      <c r="KA203" s="327"/>
      <c r="KB203" s="327"/>
      <c r="KC203" s="327"/>
      <c r="KD203" s="327"/>
      <c r="KE203" s="327"/>
      <c r="KF203" s="327"/>
      <c r="KG203" s="327"/>
      <c r="KH203" s="327"/>
      <c r="KI203" s="327"/>
      <c r="KJ203" s="327"/>
      <c r="KK203" s="327"/>
      <c r="KL203" s="327"/>
      <c r="KM203" s="327"/>
      <c r="KN203" s="327"/>
      <c r="KO203" s="327"/>
      <c r="KP203" s="327"/>
      <c r="KQ203" s="327"/>
      <c r="KR203" s="327"/>
      <c r="KS203" s="327"/>
      <c r="KT203" s="327"/>
      <c r="KU203" s="327"/>
      <c r="KV203" s="327"/>
      <c r="KW203" s="327"/>
      <c r="KX203" s="327"/>
      <c r="KY203" s="327"/>
      <c r="KZ203" s="327"/>
      <c r="LA203" s="327"/>
      <c r="LB203" s="327"/>
      <c r="LC203" s="327"/>
      <c r="LD203" s="327"/>
      <c r="LE203" s="327"/>
      <c r="LF203" s="327"/>
      <c r="LG203" s="327"/>
      <c r="LH203" s="327"/>
      <c r="LI203" s="327"/>
      <c r="LJ203" s="327"/>
      <c r="LK203" s="327"/>
      <c r="LL203" s="327"/>
      <c r="LM203" s="327"/>
      <c r="LN203" s="327"/>
      <c r="LO203" s="327"/>
      <c r="LP203" s="327"/>
      <c r="LQ203" s="327"/>
      <c r="LR203" s="327"/>
      <c r="LS203" s="327"/>
      <c r="LT203" s="327"/>
      <c r="LU203" s="327"/>
      <c r="LV203" s="327"/>
      <c r="LW203" s="327"/>
      <c r="LX203" s="327"/>
      <c r="LY203" s="327"/>
      <c r="LZ203" s="327"/>
      <c r="MA203" s="327"/>
      <c r="MB203" s="327"/>
      <c r="MC203" s="327"/>
      <c r="MD203" s="327"/>
      <c r="ME203" s="327"/>
      <c r="MF203" s="327"/>
      <c r="MG203" s="327"/>
      <c r="MH203" s="327"/>
      <c r="MI203" s="327"/>
      <c r="MJ203" s="327"/>
      <c r="MK203" s="327"/>
      <c r="ML203" s="327"/>
      <c r="MM203" s="327"/>
      <c r="MN203" s="327"/>
      <c r="MO203" s="327"/>
      <c r="MP203" s="327"/>
      <c r="MQ203" s="327"/>
      <c r="MR203" s="327"/>
      <c r="MS203" s="327"/>
      <c r="MT203" s="327"/>
      <c r="MU203" s="327"/>
      <c r="MV203" s="327"/>
      <c r="MW203" s="327"/>
      <c r="MX203" s="327"/>
      <c r="MY203" s="327"/>
      <c r="MZ203" s="327"/>
      <c r="NA203" s="327"/>
      <c r="NB203" s="327"/>
      <c r="NC203" s="327"/>
      <c r="ND203" s="327"/>
      <c r="NE203" s="327"/>
      <c r="NF203" s="327"/>
      <c r="NG203" s="327"/>
      <c r="NH203" s="327"/>
      <c r="NI203" s="327"/>
      <c r="NJ203" s="327"/>
      <c r="NK203" s="327"/>
      <c r="NL203" s="327"/>
      <c r="NM203" s="327"/>
      <c r="NN203" s="327"/>
      <c r="NO203" s="327"/>
      <c r="NP203" s="327"/>
      <c r="NQ203" s="327"/>
      <c r="NR203" s="327"/>
      <c r="NS203" s="327"/>
      <c r="NT203" s="327"/>
      <c r="NU203" s="327"/>
      <c r="NV203" s="327"/>
      <c r="NW203" s="327"/>
      <c r="NX203" s="327"/>
      <c r="NY203" s="327"/>
      <c r="NZ203" s="327"/>
      <c r="OA203" s="327"/>
      <c r="OB203" s="327"/>
      <c r="OC203" s="327"/>
      <c r="OD203" s="327"/>
      <c r="OE203" s="327"/>
      <c r="OF203" s="327"/>
      <c r="OG203" s="327"/>
      <c r="OH203" s="327"/>
      <c r="OI203" s="327"/>
      <c r="OJ203" s="327"/>
      <c r="OK203" s="327"/>
      <c r="OL203" s="327"/>
      <c r="OM203" s="327"/>
      <c r="ON203" s="327"/>
      <c r="OO203" s="327"/>
      <c r="OP203" s="327"/>
      <c r="OQ203" s="327"/>
      <c r="OR203" s="327"/>
      <c r="OS203" s="327"/>
      <c r="OT203" s="327"/>
      <c r="OU203" s="327"/>
      <c r="OV203" s="327"/>
      <c r="OW203" s="327"/>
      <c r="OX203" s="327"/>
      <c r="OY203" s="327"/>
      <c r="OZ203" s="327"/>
      <c r="PA203" s="327"/>
      <c r="PB203" s="327"/>
      <c r="PC203" s="327"/>
      <c r="PD203" s="327"/>
      <c r="PE203" s="327"/>
      <c r="PF203" s="327"/>
      <c r="PG203" s="327"/>
      <c r="PH203" s="327"/>
      <c r="PI203" s="327"/>
      <c r="PJ203" s="327"/>
      <c r="PK203" s="327"/>
      <c r="PL203" s="327"/>
      <c r="PM203" s="327"/>
      <c r="PN203" s="327"/>
      <c r="PO203" s="327"/>
      <c r="PP203" s="327"/>
      <c r="PQ203" s="327"/>
      <c r="PR203" s="327"/>
      <c r="PS203" s="327"/>
      <c r="PT203" s="327"/>
      <c r="PU203" s="327"/>
      <c r="PV203" s="327"/>
      <c r="PW203" s="327"/>
      <c r="PX203" s="327"/>
      <c r="PY203" s="327"/>
      <c r="PZ203" s="327"/>
      <c r="QA203" s="327"/>
      <c r="QB203" s="327"/>
      <c r="QC203" s="327"/>
      <c r="QD203" s="327"/>
      <c r="QE203" s="327"/>
      <c r="QF203" s="327"/>
      <c r="QG203" s="327"/>
      <c r="QH203" s="327"/>
      <c r="QI203" s="327"/>
      <c r="QJ203" s="327"/>
      <c r="QK203" s="327"/>
      <c r="QL203" s="327"/>
      <c r="QM203" s="327"/>
      <c r="QN203" s="327"/>
      <c r="QO203" s="327"/>
      <c r="QP203" s="327"/>
      <c r="QQ203" s="327"/>
      <c r="QR203" s="327"/>
      <c r="QS203" s="327"/>
      <c r="QT203" s="327"/>
      <c r="QU203" s="327"/>
      <c r="QV203" s="327"/>
      <c r="QW203" s="327"/>
      <c r="QX203" s="327"/>
      <c r="QY203" s="327"/>
      <c r="QZ203" s="327"/>
      <c r="RA203" s="327"/>
      <c r="RB203" s="327"/>
      <c r="RC203" s="327"/>
      <c r="RD203" s="327"/>
      <c r="RE203" s="327"/>
      <c r="RF203" s="327"/>
      <c r="RG203" s="327"/>
      <c r="RH203" s="327"/>
      <c r="RI203" s="327"/>
      <c r="RJ203" s="327"/>
      <c r="RK203" s="327"/>
      <c r="RL203" s="327"/>
      <c r="RM203" s="327"/>
      <c r="RN203" s="327"/>
      <c r="RO203" s="327"/>
      <c r="RP203" s="327"/>
      <c r="RQ203" s="327"/>
      <c r="RR203" s="327"/>
      <c r="RS203" s="327"/>
      <c r="RT203" s="327"/>
      <c r="RU203" s="327"/>
      <c r="RV203" s="327"/>
      <c r="RW203" s="327"/>
      <c r="RX203" s="327"/>
      <c r="RY203" s="327"/>
      <c r="RZ203" s="327"/>
      <c r="SA203" s="327"/>
      <c r="SB203" s="327"/>
      <c r="SC203" s="327"/>
      <c r="SD203" s="327"/>
      <c r="SE203" s="327"/>
      <c r="SF203" s="327"/>
      <c r="SG203" s="327"/>
      <c r="SH203" s="327"/>
      <c r="SM203">
        <f>'GRR Data'!A199</f>
        <v>0</v>
      </c>
    </row>
    <row r="204" spans="1:507">
      <c r="B204" s="325" t="s">
        <v>422</v>
      </c>
      <c r="C204" s="344" t="str">
        <f t="shared" ref="C204:BN204" si="402">C10</f>
        <v>CTF101</v>
      </c>
      <c r="D204" s="344" t="str">
        <f t="shared" si="402"/>
        <v>CTF201</v>
      </c>
      <c r="E204" s="344" t="str">
        <f t="shared" si="402"/>
        <v>CTF202</v>
      </c>
      <c r="F204" s="344" t="str">
        <f t="shared" si="402"/>
        <v>CTF203</v>
      </c>
      <c r="G204" s="344" t="str">
        <f t="shared" si="402"/>
        <v>CTF204</v>
      </c>
      <c r="H204" s="344" t="str">
        <f t="shared" si="402"/>
        <v>CTF205</v>
      </c>
      <c r="I204" s="344" t="str">
        <f t="shared" si="402"/>
        <v>CTF207</v>
      </c>
      <c r="J204" s="344" t="str">
        <f t="shared" si="402"/>
        <v>CTF208</v>
      </c>
      <c r="K204" s="344" t="str">
        <f t="shared" si="402"/>
        <v>CTF209</v>
      </c>
      <c r="L204" s="344" t="str">
        <f t="shared" si="402"/>
        <v>CTF210</v>
      </c>
      <c r="M204" s="344" t="str">
        <f t="shared" si="402"/>
        <v>CTF211</v>
      </c>
      <c r="N204" s="344" t="str">
        <f t="shared" si="402"/>
        <v>CTF212</v>
      </c>
      <c r="O204" s="344" t="str">
        <f t="shared" si="402"/>
        <v>CTF213</v>
      </c>
      <c r="P204" s="344" t="str">
        <f t="shared" si="402"/>
        <v>CTF214</v>
      </c>
      <c r="Q204" s="344" t="str">
        <f t="shared" si="402"/>
        <v>CTF215</v>
      </c>
      <c r="R204" s="344" t="str">
        <f t="shared" si="402"/>
        <v>CTF216</v>
      </c>
      <c r="S204" s="344" t="str">
        <f t="shared" si="402"/>
        <v>CTF217</v>
      </c>
      <c r="T204" s="344" t="str">
        <f t="shared" si="402"/>
        <v>CTF218</v>
      </c>
      <c r="U204" s="344" t="str">
        <f t="shared" si="402"/>
        <v>CTF219</v>
      </c>
      <c r="V204" s="344" t="str">
        <f t="shared" si="402"/>
        <v>CTF221</v>
      </c>
      <c r="W204" s="344" t="str">
        <f t="shared" si="402"/>
        <v>CTF222</v>
      </c>
      <c r="X204" s="344" t="str">
        <f t="shared" si="402"/>
        <v>CTF223</v>
      </c>
      <c r="Y204" s="344" t="str">
        <f t="shared" si="402"/>
        <v>CTF224</v>
      </c>
      <c r="Z204" s="344" t="str">
        <f t="shared" si="402"/>
        <v>CTF225</v>
      </c>
      <c r="AA204" s="344" t="str">
        <f t="shared" si="402"/>
        <v>CTF227</v>
      </c>
      <c r="AB204" s="344" t="str">
        <f t="shared" si="402"/>
        <v>CTF228</v>
      </c>
      <c r="AC204" s="344" t="str">
        <f t="shared" si="402"/>
        <v>CTF229</v>
      </c>
      <c r="AD204" s="344" t="str">
        <f t="shared" si="402"/>
        <v>CTF230</v>
      </c>
      <c r="AE204" s="344" t="str">
        <f t="shared" si="402"/>
        <v>CTF231</v>
      </c>
      <c r="AF204" s="344" t="str">
        <f t="shared" si="402"/>
        <v>CTF232</v>
      </c>
      <c r="AG204" s="344" t="str">
        <f t="shared" si="402"/>
        <v>CTF233</v>
      </c>
      <c r="AH204" s="344" t="str">
        <f t="shared" si="402"/>
        <v>CTF234</v>
      </c>
      <c r="AI204" s="344" t="str">
        <f t="shared" si="402"/>
        <v>CTF235</v>
      </c>
      <c r="AJ204" s="344" t="str">
        <f t="shared" si="402"/>
        <v>CTF236</v>
      </c>
      <c r="AK204" s="344" t="str">
        <f t="shared" si="402"/>
        <v>CTF237</v>
      </c>
      <c r="AL204" s="344" t="str">
        <f t="shared" si="402"/>
        <v>CTF238</v>
      </c>
      <c r="AM204" s="344" t="str">
        <f t="shared" si="402"/>
        <v>CTF239</v>
      </c>
      <c r="AN204" s="344" t="str">
        <f t="shared" si="402"/>
        <v>CTF241 X1-X4</v>
      </c>
      <c r="AO204" s="344" t="str">
        <f t="shared" si="402"/>
        <v>CTF241 X2-X5</v>
      </c>
      <c r="AP204" s="344" t="str">
        <f t="shared" si="402"/>
        <v>CTF241 X3-X6</v>
      </c>
      <c r="AQ204" s="344" t="str">
        <f t="shared" si="402"/>
        <v>CTF242 Y1-Y4</v>
      </c>
      <c r="AR204" s="344" t="str">
        <f t="shared" si="402"/>
        <v>CTF242 Y2-Y5</v>
      </c>
      <c r="AS204" s="344" t="str">
        <f t="shared" si="402"/>
        <v>CTF242 Y3-Y6</v>
      </c>
      <c r="AT204" s="344" t="str">
        <f t="shared" si="402"/>
        <v>CTF243</v>
      </c>
      <c r="AU204" s="344" t="str">
        <f t="shared" si="402"/>
        <v>CTF243-B1</v>
      </c>
      <c r="AV204" s="344" t="str">
        <f t="shared" si="402"/>
        <v>CTF243-B2</v>
      </c>
      <c r="AW204" s="344" t="str">
        <f t="shared" si="402"/>
        <v>CTF243-B3</v>
      </c>
      <c r="AX204" s="344" t="str">
        <f t="shared" si="402"/>
        <v>CTF243-B4</v>
      </c>
      <c r="AY204" s="344" t="str">
        <f t="shared" si="402"/>
        <v>CTF243-B5</v>
      </c>
      <c r="AZ204" s="344" t="str">
        <f t="shared" si="402"/>
        <v>CTF243-B6</v>
      </c>
      <c r="BA204" s="344" t="str">
        <f t="shared" si="402"/>
        <v>CTF243-B7</v>
      </c>
      <c r="BB204" s="344" t="str">
        <f t="shared" si="402"/>
        <v>CTF243-B8</v>
      </c>
      <c r="BC204" s="344" t="str">
        <f t="shared" si="402"/>
        <v>CTF243-B9</v>
      </c>
      <c r="BD204" s="344" t="str">
        <f t="shared" si="402"/>
        <v>CTF243-B10</v>
      </c>
      <c r="BE204" s="344" t="str">
        <f t="shared" si="402"/>
        <v>CTF243-B11</v>
      </c>
      <c r="BF204" s="344" t="str">
        <f t="shared" si="402"/>
        <v>CTF243-B12</v>
      </c>
      <c r="BG204" s="344" t="str">
        <f t="shared" si="402"/>
        <v>CTF243-B13</v>
      </c>
      <c r="BH204" s="344" t="str">
        <f t="shared" si="402"/>
        <v>CTF243-B14</v>
      </c>
      <c r="BI204" s="344" t="str">
        <f t="shared" si="402"/>
        <v>CTF243-B15</v>
      </c>
      <c r="BJ204" s="344" t="str">
        <f t="shared" si="402"/>
        <v>CTF244</v>
      </c>
      <c r="BK204" s="344" t="str">
        <f t="shared" si="402"/>
        <v>CTF244-X</v>
      </c>
      <c r="BL204" s="344" t="str">
        <f t="shared" si="402"/>
        <v>CTF244-Y</v>
      </c>
      <c r="BM204" s="344" t="str">
        <f t="shared" si="402"/>
        <v>CTF302-A1</v>
      </c>
      <c r="BN204" s="344" t="str">
        <f t="shared" si="402"/>
        <v>CTF302-B1</v>
      </c>
      <c r="BO204" s="344" t="str">
        <f t="shared" ref="BO204:DZ204" si="403">BO10</f>
        <v>CTF302-C1</v>
      </c>
      <c r="BP204" s="344" t="str">
        <f t="shared" si="403"/>
        <v>CTF302-D1</v>
      </c>
      <c r="BQ204" s="344" t="str">
        <f t="shared" si="403"/>
        <v>CTF303</v>
      </c>
      <c r="BR204" s="344" t="str">
        <f t="shared" si="403"/>
        <v>CTF303-X</v>
      </c>
      <c r="BS204" s="344" t="str">
        <f t="shared" si="403"/>
        <v>CTF303-Y</v>
      </c>
      <c r="BT204" s="344" t="str">
        <f t="shared" si="403"/>
        <v>CTF304-A1</v>
      </c>
      <c r="BU204" s="344" t="str">
        <f t="shared" si="403"/>
        <v>CTF304-B1</v>
      </c>
      <c r="BV204" s="344" t="str">
        <f t="shared" si="403"/>
        <v>CTF304-C1</v>
      </c>
      <c r="BW204" s="344" t="str">
        <f t="shared" si="403"/>
        <v>CTF304-D1</v>
      </c>
      <c r="BX204" s="344" t="str">
        <f t="shared" si="403"/>
        <v>CTF401-P1</v>
      </c>
      <c r="BY204" s="344" t="str">
        <f t="shared" si="403"/>
        <v>CTF401-P2</v>
      </c>
      <c r="BZ204" s="344" t="str">
        <f t="shared" si="403"/>
        <v>CTF401-P3</v>
      </c>
      <c r="CA204" s="344" t="str">
        <f t="shared" si="403"/>
        <v>CTF401-P4</v>
      </c>
      <c r="CB204" s="344" t="str">
        <f t="shared" si="403"/>
        <v>CTF401-P5</v>
      </c>
      <c r="CC204" s="344" t="str">
        <f t="shared" si="403"/>
        <v>CTF401-P6</v>
      </c>
      <c r="CD204" s="344" t="str">
        <f t="shared" si="403"/>
        <v>CTF402-V1</v>
      </c>
      <c r="CE204" s="344" t="str">
        <f t="shared" si="403"/>
        <v>CTF402-V2</v>
      </c>
      <c r="CF204" s="344" t="str">
        <f t="shared" si="403"/>
        <v>CTF402-V3</v>
      </c>
      <c r="CG204" s="344" t="str">
        <f t="shared" si="403"/>
        <v>CTF402-V4</v>
      </c>
      <c r="CH204" s="344" t="str">
        <f t="shared" si="403"/>
        <v>CTF402-V5</v>
      </c>
      <c r="CI204" s="344" t="str">
        <f t="shared" si="403"/>
        <v>CTF402-V6</v>
      </c>
      <c r="CJ204" s="344" t="str">
        <f t="shared" si="403"/>
        <v>CTF403-P1</v>
      </c>
      <c r="CK204" s="344" t="str">
        <f t="shared" si="403"/>
        <v>CTF403-P6</v>
      </c>
      <c r="CL204" s="344" t="str">
        <f t="shared" si="403"/>
        <v>CTF404-V1</v>
      </c>
      <c r="CM204" s="344" t="str">
        <f t="shared" si="403"/>
        <v>CTF404-V6</v>
      </c>
      <c r="CN204" s="344" t="str">
        <f t="shared" si="403"/>
        <v>CTF405</v>
      </c>
      <c r="CO204" s="344" t="str">
        <f t="shared" si="403"/>
        <v>CTF406</v>
      </c>
      <c r="CP204" s="344" t="str">
        <f t="shared" si="403"/>
        <v>CTF407</v>
      </c>
      <c r="CQ204" s="344" t="str">
        <f t="shared" si="403"/>
        <v>CTF410</v>
      </c>
      <c r="CR204" s="344" t="str">
        <f t="shared" si="403"/>
        <v>CTF410-K</v>
      </c>
      <c r="CS204" s="344" t="str">
        <f t="shared" si="403"/>
        <v>CTF411</v>
      </c>
      <c r="CT204" s="344" t="str">
        <f t="shared" si="403"/>
        <v>CTF411-J</v>
      </c>
      <c r="CU204" s="344" t="str">
        <f t="shared" si="403"/>
        <v>CTF412</v>
      </c>
      <c r="CV204" s="344" t="str">
        <f t="shared" si="403"/>
        <v>CTF412-M</v>
      </c>
      <c r="CW204" s="344" t="str">
        <f t="shared" si="403"/>
        <v>CTF413</v>
      </c>
      <c r="CX204" s="344" t="str">
        <f t="shared" si="403"/>
        <v>CTF413-L</v>
      </c>
      <c r="CY204" s="344" t="str">
        <f t="shared" si="403"/>
        <v>CTF501-G1</v>
      </c>
      <c r="CZ204" s="344" t="str">
        <f t="shared" si="403"/>
        <v>CTF501-G2</v>
      </c>
      <c r="DA204" s="344" t="str">
        <f t="shared" si="403"/>
        <v>CTF501-G3</v>
      </c>
      <c r="DB204" s="344" t="str">
        <f t="shared" si="403"/>
        <v>CTF502-H1</v>
      </c>
      <c r="DC204" s="344" t="str">
        <f t="shared" si="403"/>
        <v>CTF502-H2</v>
      </c>
      <c r="DD204" s="344" t="str">
        <f t="shared" si="403"/>
        <v>CTF502-H3</v>
      </c>
      <c r="DE204" s="344" t="str">
        <f t="shared" si="403"/>
        <v>CTF503</v>
      </c>
      <c r="DF204" s="344" t="str">
        <f t="shared" si="403"/>
        <v>CTF504</v>
      </c>
      <c r="DG204" s="344" t="str">
        <f t="shared" si="403"/>
        <v>CTF505</v>
      </c>
      <c r="DH204" s="344" t="str">
        <f t="shared" si="403"/>
        <v>CTF506</v>
      </c>
      <c r="DI204" s="344" t="str">
        <f t="shared" si="403"/>
        <v>CTF507</v>
      </c>
      <c r="DJ204" s="344" t="str">
        <f t="shared" si="403"/>
        <v>CTF508</v>
      </c>
      <c r="DK204" s="344" t="str">
        <f t="shared" si="403"/>
        <v>CTF509</v>
      </c>
      <c r="DL204" s="344" t="str">
        <f t="shared" si="403"/>
        <v>CTF510</v>
      </c>
      <c r="DM204" s="344" t="str">
        <f t="shared" si="403"/>
        <v>CTF511</v>
      </c>
      <c r="DN204" s="344" t="str">
        <f t="shared" si="403"/>
        <v>CTF512</v>
      </c>
      <c r="DO204" s="344" t="str">
        <f t="shared" si="403"/>
        <v>CTF513</v>
      </c>
      <c r="DP204" s="344" t="str">
        <f t="shared" si="403"/>
        <v>CTF514</v>
      </c>
      <c r="DQ204" s="344" t="str">
        <f t="shared" si="403"/>
        <v>CTF515</v>
      </c>
      <c r="DR204" s="344" t="str">
        <f t="shared" si="403"/>
        <v>CTF516</v>
      </c>
      <c r="DS204" s="344" t="str">
        <f t="shared" si="403"/>
        <v>CTF517</v>
      </c>
      <c r="DT204" s="344" t="str">
        <f t="shared" si="403"/>
        <v>CTF518</v>
      </c>
      <c r="DU204" s="344" t="str">
        <f t="shared" si="403"/>
        <v>CTF519</v>
      </c>
      <c r="DV204" s="344" t="str">
        <f t="shared" si="403"/>
        <v>CTF520</v>
      </c>
      <c r="DW204" s="344" t="str">
        <f t="shared" si="403"/>
        <v>CTF521</v>
      </c>
      <c r="DX204" s="344" t="str">
        <f t="shared" si="403"/>
        <v>CTF522</v>
      </c>
      <c r="DY204" s="344" t="str">
        <f t="shared" si="403"/>
        <v>CTF523</v>
      </c>
      <c r="DZ204" s="344" t="str">
        <f t="shared" si="403"/>
        <v>CTF524</v>
      </c>
      <c r="EA204" s="344" t="str">
        <f t="shared" ref="EA204:GL204" si="404">EA10</f>
        <v>CTF525</v>
      </c>
      <c r="EB204" s="344" t="str">
        <f t="shared" si="404"/>
        <v>CTF526</v>
      </c>
      <c r="EC204" s="344" t="str">
        <f t="shared" si="404"/>
        <v>CTF527</v>
      </c>
      <c r="ED204" s="344" t="str">
        <f t="shared" si="404"/>
        <v>CTF528</v>
      </c>
      <c r="EE204" s="344" t="str">
        <f t="shared" si="404"/>
        <v>CTF529</v>
      </c>
      <c r="EF204" s="344" t="str">
        <f t="shared" si="404"/>
        <v>CTF530</v>
      </c>
      <c r="EG204" s="344" t="str">
        <f t="shared" si="404"/>
        <v>CTF531</v>
      </c>
      <c r="EH204" s="344" t="str">
        <f t="shared" si="404"/>
        <v>CTF532</v>
      </c>
      <c r="EI204" s="344" t="str">
        <f t="shared" si="404"/>
        <v>CTF533</v>
      </c>
      <c r="EJ204" s="344" t="str">
        <f t="shared" si="404"/>
        <v>CTF534</v>
      </c>
      <c r="EK204" s="344" t="str">
        <f t="shared" si="404"/>
        <v>CTF535</v>
      </c>
      <c r="EL204" s="344" t="str">
        <f t="shared" si="404"/>
        <v>CTF701</v>
      </c>
      <c r="EM204" s="344" t="str">
        <f t="shared" si="404"/>
        <v>CTF702</v>
      </c>
      <c r="EN204" s="344" t="str">
        <f t="shared" si="404"/>
        <v>CTF703</v>
      </c>
      <c r="EO204" s="344" t="str">
        <f t="shared" si="404"/>
        <v>CTF704</v>
      </c>
      <c r="EP204" s="344" t="str">
        <f t="shared" si="404"/>
        <v>CTF705</v>
      </c>
      <c r="EQ204" s="344" t="str">
        <f t="shared" si="404"/>
        <v>CTF706</v>
      </c>
      <c r="ER204" s="344" t="str">
        <f t="shared" si="404"/>
        <v>CTF707</v>
      </c>
      <c r="ES204" s="344" t="str">
        <f t="shared" si="404"/>
        <v>CTF708</v>
      </c>
      <c r="ET204" s="344" t="str">
        <f t="shared" si="404"/>
        <v>CTF709</v>
      </c>
      <c r="EU204" s="344" t="str">
        <f t="shared" si="404"/>
        <v>CTF716</v>
      </c>
      <c r="EV204" s="344" t="str">
        <f t="shared" si="404"/>
        <v>CTF717</v>
      </c>
      <c r="EW204" s="344" t="str">
        <f t="shared" si="404"/>
        <v>CTF718</v>
      </c>
      <c r="EX204" s="344" t="str">
        <f t="shared" si="404"/>
        <v>CTF719</v>
      </c>
      <c r="EY204" s="344" t="str">
        <f t="shared" si="404"/>
        <v>CTF720</v>
      </c>
      <c r="EZ204" s="344" t="str">
        <f t="shared" si="404"/>
        <v>CTF721</v>
      </c>
      <c r="FA204" s="344" t="str">
        <f t="shared" si="404"/>
        <v>CTF722</v>
      </c>
      <c r="FB204" s="344" t="str">
        <f t="shared" si="404"/>
        <v>CTF723</v>
      </c>
      <c r="FC204" s="344" t="str">
        <f t="shared" si="404"/>
        <v>CTF724</v>
      </c>
      <c r="FD204" s="344" t="str">
        <f t="shared" si="404"/>
        <v>CTF731</v>
      </c>
      <c r="FE204" s="344" t="str">
        <f t="shared" si="404"/>
        <v>CTF731-E1</v>
      </c>
      <c r="FF204" s="344" t="str">
        <f t="shared" si="404"/>
        <v>CTF731-E2</v>
      </c>
      <c r="FG204" s="344" t="str">
        <f t="shared" si="404"/>
        <v>CTF731-E3</v>
      </c>
      <c r="FH204" s="344" t="str">
        <f t="shared" si="404"/>
        <v>CTF731-E4</v>
      </c>
      <c r="FI204" s="344" t="str">
        <f t="shared" si="404"/>
        <v>CTF731-E5</v>
      </c>
      <c r="FJ204" s="344" t="str">
        <f t="shared" si="404"/>
        <v>CTF731-E6</v>
      </c>
      <c r="FK204" s="344" t="str">
        <f t="shared" si="404"/>
        <v>CTF731-E7</v>
      </c>
      <c r="FL204" s="344" t="str">
        <f t="shared" si="404"/>
        <v>CTF731-E8</v>
      </c>
      <c r="FM204" s="344" t="str">
        <f t="shared" si="404"/>
        <v>CTF731-E9</v>
      </c>
      <c r="FN204" s="344" t="str">
        <f t="shared" si="404"/>
        <v>CTF731-E10</v>
      </c>
      <c r="FO204" s="344" t="str">
        <f t="shared" si="404"/>
        <v>CTF731-E11</v>
      </c>
      <c r="FP204" s="344" t="str">
        <f t="shared" si="404"/>
        <v>CTF731-E12</v>
      </c>
      <c r="FQ204" s="344" t="str">
        <f t="shared" si="404"/>
        <v>CTF731-E13</v>
      </c>
      <c r="FR204" s="344" t="str">
        <f t="shared" si="404"/>
        <v>CTF731-E14</v>
      </c>
      <c r="FS204" s="344" t="str">
        <f t="shared" si="404"/>
        <v>CTF731-E15</v>
      </c>
      <c r="FT204" s="344" t="str">
        <f t="shared" si="404"/>
        <v>CTF732</v>
      </c>
      <c r="FU204" s="344" t="str">
        <f t="shared" si="404"/>
        <v>CTF732-F1</v>
      </c>
      <c r="FV204" s="344" t="str">
        <f t="shared" si="404"/>
        <v>CTF732-F2</v>
      </c>
      <c r="FW204" s="344" t="str">
        <f t="shared" si="404"/>
        <v>CTF732-F3</v>
      </c>
      <c r="FX204" s="344" t="str">
        <f t="shared" si="404"/>
        <v>CTF732-F4</v>
      </c>
      <c r="FY204" s="344" t="str">
        <f t="shared" si="404"/>
        <v>CTF732-F5</v>
      </c>
      <c r="FZ204" s="344" t="str">
        <f t="shared" si="404"/>
        <v>CTF732-F6</v>
      </c>
      <c r="GA204" s="344" t="str">
        <f t="shared" si="404"/>
        <v>CTF732-F7</v>
      </c>
      <c r="GB204" s="344" t="str">
        <f t="shared" si="404"/>
        <v>CTF732-F8</v>
      </c>
      <c r="GC204" s="344" t="str">
        <f t="shared" si="404"/>
        <v>CTF732-F9</v>
      </c>
      <c r="GD204" s="344" t="str">
        <f t="shared" si="404"/>
        <v>CTF732-F10</v>
      </c>
      <c r="GE204" s="344" t="str">
        <f t="shared" si="404"/>
        <v>CTF732-F11</v>
      </c>
      <c r="GF204" s="344" t="str">
        <f t="shared" si="404"/>
        <v>CTF732-F12</v>
      </c>
      <c r="GG204" s="344" t="str">
        <f t="shared" si="404"/>
        <v>CTF732-F13</v>
      </c>
      <c r="GH204" s="344" t="str">
        <f t="shared" si="404"/>
        <v>CTF732-F14</v>
      </c>
      <c r="GI204" s="344" t="str">
        <f t="shared" si="404"/>
        <v>CTF732-F15</v>
      </c>
      <c r="GJ204" s="344" t="str">
        <f t="shared" si="404"/>
        <v>CTF733</v>
      </c>
      <c r="GK204" s="344" t="str">
        <f t="shared" si="404"/>
        <v>CTF733-E1</v>
      </c>
      <c r="GL204" s="344" t="str">
        <f t="shared" si="404"/>
        <v>CTF733-E2</v>
      </c>
      <c r="GM204" s="344" t="str">
        <f t="shared" ref="GM204:IX204" si="405">GM10</f>
        <v>CTF733-E3</v>
      </c>
      <c r="GN204" s="344" t="str">
        <f t="shared" si="405"/>
        <v>CTF733-E4</v>
      </c>
      <c r="GO204" s="344" t="str">
        <f t="shared" si="405"/>
        <v>CTF733-E5</v>
      </c>
      <c r="GP204" s="344" t="str">
        <f t="shared" si="405"/>
        <v>CTF733-E6</v>
      </c>
      <c r="GQ204" s="344" t="str">
        <f t="shared" si="405"/>
        <v>CTF733-E7</v>
      </c>
      <c r="GR204" s="344" t="str">
        <f t="shared" si="405"/>
        <v>CTF733-E8</v>
      </c>
      <c r="GS204" s="344" t="str">
        <f t="shared" si="405"/>
        <v>CTF733-E9</v>
      </c>
      <c r="GT204" s="344" t="str">
        <f t="shared" si="405"/>
        <v>CTF733-E10</v>
      </c>
      <c r="GU204" s="344" t="str">
        <f t="shared" si="405"/>
        <v>CTF733-E11</v>
      </c>
      <c r="GV204" s="344" t="str">
        <f t="shared" si="405"/>
        <v>CTF733-E12</v>
      </c>
      <c r="GW204" s="344" t="str">
        <f t="shared" si="405"/>
        <v>CTF733-E13</v>
      </c>
      <c r="GX204" s="344" t="str">
        <f t="shared" si="405"/>
        <v>CTF733-E14</v>
      </c>
      <c r="GY204" s="344" t="str">
        <f t="shared" si="405"/>
        <v>CTF733-E15</v>
      </c>
      <c r="GZ204" s="344" t="str">
        <f t="shared" si="405"/>
        <v>CTF733-F1</v>
      </c>
      <c r="HA204" s="344" t="str">
        <f t="shared" si="405"/>
        <v>CTF733-F2</v>
      </c>
      <c r="HB204" s="344" t="str">
        <f t="shared" si="405"/>
        <v>CTF733-F3</v>
      </c>
      <c r="HC204" s="344" t="str">
        <f t="shared" si="405"/>
        <v>CTF733-F4</v>
      </c>
      <c r="HD204" s="344" t="str">
        <f t="shared" si="405"/>
        <v>CTF733-F5</v>
      </c>
      <c r="HE204" s="344" t="str">
        <f t="shared" si="405"/>
        <v>CTF733-F6</v>
      </c>
      <c r="HF204" s="344" t="str">
        <f t="shared" si="405"/>
        <v>CTF733-F7</v>
      </c>
      <c r="HG204" s="344" t="str">
        <f t="shared" si="405"/>
        <v>CTF733-F8</v>
      </c>
      <c r="HH204" s="344" t="str">
        <f t="shared" si="405"/>
        <v>CTF733-F9</v>
      </c>
      <c r="HI204" s="344" t="str">
        <f t="shared" si="405"/>
        <v>CTF733-F10</v>
      </c>
      <c r="HJ204" s="344" t="str">
        <f t="shared" si="405"/>
        <v>CTF733-F11</v>
      </c>
      <c r="HK204" s="344" t="str">
        <f t="shared" si="405"/>
        <v>CTF733-F12</v>
      </c>
      <c r="HL204" s="344" t="str">
        <f t="shared" si="405"/>
        <v>CTF733-F13</v>
      </c>
      <c r="HM204" s="344" t="str">
        <f t="shared" si="405"/>
        <v>CTF733-F14</v>
      </c>
      <c r="HN204" s="344" t="str">
        <f t="shared" si="405"/>
        <v>CTF733-F15</v>
      </c>
      <c r="HO204" s="344" t="str">
        <f t="shared" si="405"/>
        <v>CTF901-K1</v>
      </c>
      <c r="HP204" s="344" t="str">
        <f t="shared" si="405"/>
        <v>CTF901-K3</v>
      </c>
      <c r="HQ204" s="344" t="str">
        <f t="shared" si="405"/>
        <v>CTF901-K4</v>
      </c>
      <c r="HR204" s="344" t="str">
        <f t="shared" si="405"/>
        <v>CTF901-K6</v>
      </c>
      <c r="HS204" s="344" t="str">
        <f t="shared" si="405"/>
        <v>CTF902-K1</v>
      </c>
      <c r="HT204" s="344" t="str">
        <f t="shared" si="405"/>
        <v>CTF902-K2</v>
      </c>
      <c r="HU204" s="344" t="str">
        <f t="shared" si="405"/>
        <v>CTF902-K3</v>
      </c>
      <c r="HV204" s="344" t="str">
        <f t="shared" si="405"/>
        <v>CTF902-K4</v>
      </c>
      <c r="HW204" s="344" t="str">
        <f t="shared" si="405"/>
        <v>CTF902-K5</v>
      </c>
      <c r="HX204" s="344" t="str">
        <f t="shared" si="405"/>
        <v>CTF902-K6</v>
      </c>
      <c r="HY204" s="344" t="str">
        <f t="shared" si="405"/>
        <v>CTF902-K7</v>
      </c>
      <c r="HZ204" s="344" t="str">
        <f t="shared" si="405"/>
        <v>CTF902-K8</v>
      </c>
      <c r="IA204" s="344" t="str">
        <f t="shared" si="405"/>
        <v>CTF903-N1</v>
      </c>
      <c r="IB204" s="344" t="str">
        <f t="shared" si="405"/>
        <v>CTF903-N2</v>
      </c>
      <c r="IC204" s="344" t="str">
        <f t="shared" si="405"/>
        <v>CTF903-N3</v>
      </c>
      <c r="ID204" s="344" t="str">
        <f t="shared" si="405"/>
        <v>CTF903-N4</v>
      </c>
      <c r="IE204" s="344" t="str">
        <f t="shared" si="405"/>
        <v>CTF903-N5</v>
      </c>
      <c r="IF204" s="344" t="str">
        <f t="shared" si="405"/>
        <v>CTF1101</v>
      </c>
      <c r="IG204" s="344" t="str">
        <f t="shared" si="405"/>
        <v>CTF1102</v>
      </c>
      <c r="IH204" s="344" t="str">
        <f t="shared" si="405"/>
        <v>CTF1103</v>
      </c>
      <c r="II204" s="344" t="str">
        <f t="shared" si="405"/>
        <v>CTF1104</v>
      </c>
      <c r="IJ204" s="344" t="str">
        <f t="shared" si="405"/>
        <v>CTF1106</v>
      </c>
      <c r="IK204" s="344" t="str">
        <f t="shared" si="405"/>
        <v>CTF1107</v>
      </c>
      <c r="IL204" s="344" t="str">
        <f t="shared" si="405"/>
        <v>CTF1108</v>
      </c>
      <c r="IM204" s="344" t="str">
        <f t="shared" si="405"/>
        <v>CTF1109</v>
      </c>
      <c r="IN204" s="344">
        <f t="shared" si="405"/>
        <v>0</v>
      </c>
      <c r="IO204" s="344">
        <f t="shared" si="405"/>
        <v>0</v>
      </c>
      <c r="IP204" s="344">
        <f t="shared" si="405"/>
        <v>0</v>
      </c>
      <c r="IQ204" s="344">
        <f t="shared" si="405"/>
        <v>0</v>
      </c>
      <c r="IR204" s="344">
        <f t="shared" si="405"/>
        <v>0</v>
      </c>
      <c r="IS204" s="344">
        <f t="shared" si="405"/>
        <v>0</v>
      </c>
      <c r="IT204" s="344">
        <f t="shared" si="405"/>
        <v>0</v>
      </c>
      <c r="IU204" s="344">
        <f t="shared" si="405"/>
        <v>0</v>
      </c>
      <c r="IV204" s="344">
        <f t="shared" si="405"/>
        <v>0</v>
      </c>
      <c r="IW204" s="344">
        <f t="shared" si="405"/>
        <v>0</v>
      </c>
      <c r="IX204" s="344">
        <f t="shared" si="405"/>
        <v>0</v>
      </c>
      <c r="IY204" s="344">
        <f t="shared" ref="IY204:LJ204" si="406">IY10</f>
        <v>0</v>
      </c>
      <c r="IZ204" s="344">
        <f t="shared" si="406"/>
        <v>0</v>
      </c>
      <c r="JA204" s="344" t="str">
        <f t="shared" si="406"/>
        <v/>
      </c>
      <c r="JB204" s="344" t="str">
        <f t="shared" si="406"/>
        <v/>
      </c>
      <c r="JC204" s="344" t="str">
        <f t="shared" si="406"/>
        <v/>
      </c>
      <c r="JD204" s="344" t="str">
        <f t="shared" si="406"/>
        <v/>
      </c>
      <c r="JE204" s="344" t="str">
        <f t="shared" si="406"/>
        <v/>
      </c>
      <c r="JF204" s="344" t="str">
        <f t="shared" si="406"/>
        <v/>
      </c>
      <c r="JG204" s="344" t="str">
        <f t="shared" si="406"/>
        <v/>
      </c>
      <c r="JH204" s="344" t="str">
        <f t="shared" si="406"/>
        <v/>
      </c>
      <c r="JI204" s="344" t="str">
        <f t="shared" si="406"/>
        <v/>
      </c>
      <c r="JJ204" s="344" t="str">
        <f t="shared" si="406"/>
        <v/>
      </c>
      <c r="JK204" s="344" t="str">
        <f t="shared" si="406"/>
        <v/>
      </c>
      <c r="JL204" s="344" t="str">
        <f t="shared" si="406"/>
        <v/>
      </c>
      <c r="JM204" s="344" t="str">
        <f t="shared" si="406"/>
        <v/>
      </c>
      <c r="JN204" s="344" t="str">
        <f t="shared" si="406"/>
        <v/>
      </c>
      <c r="JO204" s="344" t="str">
        <f t="shared" si="406"/>
        <v/>
      </c>
      <c r="JP204" s="344" t="str">
        <f t="shared" si="406"/>
        <v/>
      </c>
      <c r="JQ204" s="344" t="str">
        <f t="shared" si="406"/>
        <v/>
      </c>
      <c r="JR204" s="344" t="str">
        <f t="shared" si="406"/>
        <v/>
      </c>
      <c r="JS204" s="344" t="str">
        <f t="shared" si="406"/>
        <v/>
      </c>
      <c r="JT204" s="344" t="str">
        <f t="shared" si="406"/>
        <v/>
      </c>
      <c r="JU204" s="344" t="str">
        <f t="shared" si="406"/>
        <v/>
      </c>
      <c r="JV204" s="344" t="str">
        <f t="shared" si="406"/>
        <v/>
      </c>
      <c r="JW204" s="344" t="str">
        <f t="shared" si="406"/>
        <v/>
      </c>
      <c r="JX204" s="344" t="str">
        <f t="shared" si="406"/>
        <v/>
      </c>
      <c r="JY204" s="344" t="str">
        <f t="shared" si="406"/>
        <v/>
      </c>
      <c r="JZ204" s="344" t="str">
        <f t="shared" si="406"/>
        <v/>
      </c>
      <c r="KA204" s="344" t="str">
        <f t="shared" si="406"/>
        <v/>
      </c>
      <c r="KB204" s="344" t="str">
        <f t="shared" si="406"/>
        <v/>
      </c>
      <c r="KC204" s="344" t="str">
        <f t="shared" si="406"/>
        <v/>
      </c>
      <c r="KD204" s="344" t="str">
        <f t="shared" si="406"/>
        <v/>
      </c>
      <c r="KE204" s="344" t="str">
        <f t="shared" si="406"/>
        <v/>
      </c>
      <c r="KF204" s="344" t="str">
        <f t="shared" si="406"/>
        <v/>
      </c>
      <c r="KG204" s="344" t="str">
        <f t="shared" si="406"/>
        <v/>
      </c>
      <c r="KH204" s="344" t="str">
        <f t="shared" si="406"/>
        <v/>
      </c>
      <c r="KI204" s="344" t="str">
        <f t="shared" si="406"/>
        <v/>
      </c>
      <c r="KJ204" s="344" t="str">
        <f t="shared" si="406"/>
        <v/>
      </c>
      <c r="KK204" s="344" t="str">
        <f t="shared" si="406"/>
        <v/>
      </c>
      <c r="KL204" s="344" t="str">
        <f t="shared" si="406"/>
        <v/>
      </c>
      <c r="KM204" s="344" t="str">
        <f t="shared" si="406"/>
        <v/>
      </c>
      <c r="KN204" s="344" t="str">
        <f t="shared" si="406"/>
        <v/>
      </c>
      <c r="KO204" s="344" t="str">
        <f t="shared" si="406"/>
        <v/>
      </c>
      <c r="KP204" s="344" t="str">
        <f t="shared" si="406"/>
        <v/>
      </c>
      <c r="KQ204" s="344" t="str">
        <f t="shared" si="406"/>
        <v/>
      </c>
      <c r="KR204" s="344" t="str">
        <f t="shared" si="406"/>
        <v/>
      </c>
      <c r="KS204" s="344" t="str">
        <f t="shared" si="406"/>
        <v/>
      </c>
      <c r="KT204" s="344" t="str">
        <f t="shared" si="406"/>
        <v/>
      </c>
      <c r="KU204" s="344" t="str">
        <f t="shared" si="406"/>
        <v/>
      </c>
      <c r="KV204" s="344" t="str">
        <f t="shared" si="406"/>
        <v/>
      </c>
      <c r="KW204" s="344" t="str">
        <f t="shared" si="406"/>
        <v/>
      </c>
      <c r="KX204" s="344" t="str">
        <f t="shared" si="406"/>
        <v/>
      </c>
      <c r="KY204" s="344" t="str">
        <f t="shared" si="406"/>
        <v/>
      </c>
      <c r="KZ204" s="344" t="str">
        <f t="shared" si="406"/>
        <v/>
      </c>
      <c r="LA204" s="344" t="str">
        <f t="shared" si="406"/>
        <v/>
      </c>
      <c r="LB204" s="344" t="str">
        <f t="shared" si="406"/>
        <v/>
      </c>
      <c r="LC204" s="344" t="str">
        <f t="shared" si="406"/>
        <v/>
      </c>
      <c r="LD204" s="344" t="str">
        <f t="shared" si="406"/>
        <v/>
      </c>
      <c r="LE204" s="344" t="str">
        <f t="shared" si="406"/>
        <v/>
      </c>
      <c r="LF204" s="344" t="str">
        <f t="shared" si="406"/>
        <v/>
      </c>
      <c r="LG204" s="344" t="str">
        <f t="shared" si="406"/>
        <v/>
      </c>
      <c r="LH204" s="344" t="str">
        <f t="shared" si="406"/>
        <v/>
      </c>
      <c r="LI204" s="344" t="str">
        <f t="shared" si="406"/>
        <v/>
      </c>
      <c r="LJ204" s="344" t="str">
        <f t="shared" si="406"/>
        <v/>
      </c>
      <c r="LK204" s="344" t="str">
        <f t="shared" ref="LK204:NV204" si="407">LK10</f>
        <v/>
      </c>
      <c r="LL204" s="344" t="str">
        <f t="shared" si="407"/>
        <v/>
      </c>
      <c r="LM204" s="344" t="str">
        <f t="shared" si="407"/>
        <v/>
      </c>
      <c r="LN204" s="344" t="str">
        <f t="shared" si="407"/>
        <v/>
      </c>
      <c r="LO204" s="344" t="str">
        <f t="shared" si="407"/>
        <v/>
      </c>
      <c r="LP204" s="344" t="str">
        <f t="shared" si="407"/>
        <v/>
      </c>
      <c r="LQ204" s="344" t="str">
        <f t="shared" si="407"/>
        <v/>
      </c>
      <c r="LR204" s="344" t="str">
        <f t="shared" si="407"/>
        <v/>
      </c>
      <c r="LS204" s="344" t="str">
        <f t="shared" si="407"/>
        <v/>
      </c>
      <c r="LT204" s="344" t="str">
        <f t="shared" si="407"/>
        <v/>
      </c>
      <c r="LU204" s="344" t="str">
        <f t="shared" si="407"/>
        <v/>
      </c>
      <c r="LV204" s="344" t="str">
        <f t="shared" si="407"/>
        <v/>
      </c>
      <c r="LW204" s="344" t="str">
        <f t="shared" si="407"/>
        <v/>
      </c>
      <c r="LX204" s="344" t="str">
        <f t="shared" si="407"/>
        <v/>
      </c>
      <c r="LY204" s="344" t="str">
        <f t="shared" si="407"/>
        <v/>
      </c>
      <c r="LZ204" s="344" t="str">
        <f t="shared" si="407"/>
        <v/>
      </c>
      <c r="MA204" s="344" t="str">
        <f t="shared" si="407"/>
        <v/>
      </c>
      <c r="MB204" s="344" t="str">
        <f t="shared" si="407"/>
        <v/>
      </c>
      <c r="MC204" s="344" t="str">
        <f t="shared" si="407"/>
        <v/>
      </c>
      <c r="MD204" s="344" t="str">
        <f t="shared" si="407"/>
        <v/>
      </c>
      <c r="ME204" s="344" t="str">
        <f t="shared" si="407"/>
        <v/>
      </c>
      <c r="MF204" s="344" t="str">
        <f t="shared" si="407"/>
        <v/>
      </c>
      <c r="MG204" s="344" t="str">
        <f t="shared" si="407"/>
        <v/>
      </c>
      <c r="MH204" s="344" t="str">
        <f t="shared" si="407"/>
        <v/>
      </c>
      <c r="MI204" s="344" t="str">
        <f t="shared" si="407"/>
        <v/>
      </c>
      <c r="MJ204" s="344" t="str">
        <f t="shared" si="407"/>
        <v/>
      </c>
      <c r="MK204" s="344" t="str">
        <f t="shared" si="407"/>
        <v/>
      </c>
      <c r="ML204" s="344" t="str">
        <f t="shared" si="407"/>
        <v/>
      </c>
      <c r="MM204" s="344" t="str">
        <f t="shared" si="407"/>
        <v/>
      </c>
      <c r="MN204" s="344" t="str">
        <f t="shared" si="407"/>
        <v/>
      </c>
      <c r="MO204" s="344" t="str">
        <f t="shared" si="407"/>
        <v/>
      </c>
      <c r="MP204" s="344" t="str">
        <f t="shared" si="407"/>
        <v/>
      </c>
      <c r="MQ204" s="344" t="str">
        <f t="shared" si="407"/>
        <v/>
      </c>
      <c r="MR204" s="344" t="str">
        <f t="shared" si="407"/>
        <v/>
      </c>
      <c r="MS204" s="344" t="str">
        <f t="shared" si="407"/>
        <v/>
      </c>
      <c r="MT204" s="344" t="str">
        <f t="shared" si="407"/>
        <v/>
      </c>
      <c r="MU204" s="344" t="str">
        <f t="shared" si="407"/>
        <v/>
      </c>
      <c r="MV204" s="344" t="str">
        <f t="shared" si="407"/>
        <v/>
      </c>
      <c r="MW204" s="344" t="str">
        <f t="shared" si="407"/>
        <v/>
      </c>
      <c r="MX204" s="344" t="str">
        <f t="shared" si="407"/>
        <v/>
      </c>
      <c r="MY204" s="344" t="str">
        <f t="shared" si="407"/>
        <v/>
      </c>
      <c r="MZ204" s="344" t="str">
        <f t="shared" si="407"/>
        <v/>
      </c>
      <c r="NA204" s="344" t="str">
        <f t="shared" si="407"/>
        <v/>
      </c>
      <c r="NB204" s="344" t="str">
        <f t="shared" si="407"/>
        <v/>
      </c>
      <c r="NC204" s="344" t="str">
        <f t="shared" si="407"/>
        <v/>
      </c>
      <c r="ND204" s="344" t="str">
        <f t="shared" si="407"/>
        <v/>
      </c>
      <c r="NE204" s="344" t="str">
        <f t="shared" si="407"/>
        <v/>
      </c>
      <c r="NF204" s="344" t="str">
        <f t="shared" si="407"/>
        <v/>
      </c>
      <c r="NG204" s="344" t="str">
        <f t="shared" si="407"/>
        <v/>
      </c>
      <c r="NH204" s="344" t="str">
        <f t="shared" si="407"/>
        <v/>
      </c>
      <c r="NI204" s="344" t="str">
        <f t="shared" si="407"/>
        <v/>
      </c>
      <c r="NJ204" s="344" t="str">
        <f t="shared" si="407"/>
        <v/>
      </c>
      <c r="NK204" s="344" t="str">
        <f t="shared" si="407"/>
        <v/>
      </c>
      <c r="NL204" s="344" t="str">
        <f t="shared" si="407"/>
        <v/>
      </c>
      <c r="NM204" s="344" t="str">
        <f t="shared" si="407"/>
        <v/>
      </c>
      <c r="NN204" s="344" t="str">
        <f t="shared" si="407"/>
        <v/>
      </c>
      <c r="NO204" s="344" t="str">
        <f t="shared" si="407"/>
        <v/>
      </c>
      <c r="NP204" s="344" t="str">
        <f t="shared" si="407"/>
        <v/>
      </c>
      <c r="NQ204" s="344" t="str">
        <f t="shared" si="407"/>
        <v/>
      </c>
      <c r="NR204" s="344" t="str">
        <f t="shared" si="407"/>
        <v/>
      </c>
      <c r="NS204" s="344" t="str">
        <f t="shared" si="407"/>
        <v/>
      </c>
      <c r="NT204" s="344" t="str">
        <f t="shared" si="407"/>
        <v/>
      </c>
      <c r="NU204" s="344" t="str">
        <f t="shared" si="407"/>
        <v/>
      </c>
      <c r="NV204" s="344" t="str">
        <f t="shared" si="407"/>
        <v/>
      </c>
      <c r="NW204" s="344" t="str">
        <f t="shared" ref="NW204:QH204" si="408">NW10</f>
        <v/>
      </c>
      <c r="NX204" s="344" t="str">
        <f t="shared" si="408"/>
        <v/>
      </c>
      <c r="NY204" s="344" t="str">
        <f t="shared" si="408"/>
        <v/>
      </c>
      <c r="NZ204" s="344" t="str">
        <f t="shared" si="408"/>
        <v/>
      </c>
      <c r="OA204" s="344" t="str">
        <f t="shared" si="408"/>
        <v/>
      </c>
      <c r="OB204" s="344" t="str">
        <f t="shared" si="408"/>
        <v/>
      </c>
      <c r="OC204" s="344" t="str">
        <f t="shared" si="408"/>
        <v/>
      </c>
      <c r="OD204" s="344" t="str">
        <f t="shared" si="408"/>
        <v/>
      </c>
      <c r="OE204" s="344" t="str">
        <f t="shared" si="408"/>
        <v/>
      </c>
      <c r="OF204" s="344" t="str">
        <f t="shared" si="408"/>
        <v/>
      </c>
      <c r="OG204" s="344" t="str">
        <f t="shared" si="408"/>
        <v/>
      </c>
      <c r="OH204" s="344" t="str">
        <f t="shared" si="408"/>
        <v/>
      </c>
      <c r="OI204" s="344" t="str">
        <f t="shared" si="408"/>
        <v/>
      </c>
      <c r="OJ204" s="344" t="str">
        <f t="shared" si="408"/>
        <v/>
      </c>
      <c r="OK204" s="344" t="str">
        <f t="shared" si="408"/>
        <v/>
      </c>
      <c r="OL204" s="344" t="str">
        <f t="shared" si="408"/>
        <v/>
      </c>
      <c r="OM204" s="344" t="str">
        <f t="shared" si="408"/>
        <v/>
      </c>
      <c r="ON204" s="344" t="str">
        <f t="shared" si="408"/>
        <v/>
      </c>
      <c r="OO204" s="344" t="str">
        <f t="shared" si="408"/>
        <v/>
      </c>
      <c r="OP204" s="344" t="str">
        <f t="shared" si="408"/>
        <v/>
      </c>
      <c r="OQ204" s="344" t="str">
        <f t="shared" si="408"/>
        <v/>
      </c>
      <c r="OR204" s="344" t="str">
        <f t="shared" si="408"/>
        <v/>
      </c>
      <c r="OS204" s="344" t="str">
        <f t="shared" si="408"/>
        <v/>
      </c>
      <c r="OT204" s="344" t="str">
        <f t="shared" si="408"/>
        <v/>
      </c>
      <c r="OU204" s="344" t="str">
        <f t="shared" si="408"/>
        <v/>
      </c>
      <c r="OV204" s="344" t="str">
        <f t="shared" si="408"/>
        <v/>
      </c>
      <c r="OW204" s="344" t="str">
        <f t="shared" si="408"/>
        <v/>
      </c>
      <c r="OX204" s="344" t="str">
        <f t="shared" si="408"/>
        <v/>
      </c>
      <c r="OY204" s="344" t="str">
        <f t="shared" si="408"/>
        <v/>
      </c>
      <c r="OZ204" s="344" t="str">
        <f t="shared" si="408"/>
        <v/>
      </c>
      <c r="PA204" s="344" t="str">
        <f t="shared" si="408"/>
        <v/>
      </c>
      <c r="PB204" s="344" t="str">
        <f t="shared" si="408"/>
        <v/>
      </c>
      <c r="PC204" s="344" t="str">
        <f t="shared" si="408"/>
        <v/>
      </c>
      <c r="PD204" s="344" t="str">
        <f t="shared" si="408"/>
        <v/>
      </c>
      <c r="PE204" s="344" t="str">
        <f t="shared" si="408"/>
        <v/>
      </c>
      <c r="PF204" s="344" t="str">
        <f t="shared" si="408"/>
        <v/>
      </c>
      <c r="PG204" s="344" t="str">
        <f t="shared" si="408"/>
        <v/>
      </c>
      <c r="PH204" s="344" t="str">
        <f t="shared" si="408"/>
        <v/>
      </c>
      <c r="PI204" s="344" t="str">
        <f t="shared" si="408"/>
        <v/>
      </c>
      <c r="PJ204" s="344" t="str">
        <f t="shared" si="408"/>
        <v/>
      </c>
      <c r="PK204" s="344" t="str">
        <f t="shared" si="408"/>
        <v/>
      </c>
      <c r="PL204" s="344" t="str">
        <f t="shared" si="408"/>
        <v/>
      </c>
      <c r="PM204" s="344" t="str">
        <f t="shared" si="408"/>
        <v/>
      </c>
      <c r="PN204" s="344" t="str">
        <f t="shared" si="408"/>
        <v/>
      </c>
      <c r="PO204" s="344" t="str">
        <f t="shared" si="408"/>
        <v/>
      </c>
      <c r="PP204" s="344" t="str">
        <f t="shared" si="408"/>
        <v/>
      </c>
      <c r="PQ204" s="344" t="str">
        <f t="shared" si="408"/>
        <v/>
      </c>
      <c r="PR204" s="344" t="str">
        <f t="shared" si="408"/>
        <v/>
      </c>
      <c r="PS204" s="344" t="str">
        <f t="shared" si="408"/>
        <v/>
      </c>
      <c r="PT204" s="344" t="str">
        <f t="shared" si="408"/>
        <v/>
      </c>
      <c r="PU204" s="344" t="str">
        <f t="shared" si="408"/>
        <v/>
      </c>
      <c r="PV204" s="344" t="str">
        <f t="shared" si="408"/>
        <v/>
      </c>
      <c r="PW204" s="344" t="str">
        <f t="shared" si="408"/>
        <v/>
      </c>
      <c r="PX204" s="344" t="str">
        <f t="shared" si="408"/>
        <v/>
      </c>
      <c r="PY204" s="344" t="str">
        <f t="shared" si="408"/>
        <v/>
      </c>
      <c r="PZ204" s="344" t="str">
        <f t="shared" si="408"/>
        <v/>
      </c>
      <c r="QA204" s="344" t="str">
        <f t="shared" si="408"/>
        <v/>
      </c>
      <c r="QB204" s="344" t="str">
        <f t="shared" si="408"/>
        <v/>
      </c>
      <c r="QC204" s="344" t="str">
        <f t="shared" si="408"/>
        <v/>
      </c>
      <c r="QD204" s="344" t="str">
        <f t="shared" si="408"/>
        <v/>
      </c>
      <c r="QE204" s="344" t="str">
        <f t="shared" si="408"/>
        <v/>
      </c>
      <c r="QF204" s="344" t="str">
        <f t="shared" si="408"/>
        <v/>
      </c>
      <c r="QG204" s="344" t="str">
        <f t="shared" si="408"/>
        <v/>
      </c>
      <c r="QH204" s="344" t="str">
        <f t="shared" si="408"/>
        <v/>
      </c>
      <c r="QI204" s="344" t="str">
        <f t="shared" ref="QI204:SH204" si="409">QI10</f>
        <v/>
      </c>
      <c r="QJ204" s="344" t="str">
        <f t="shared" si="409"/>
        <v/>
      </c>
      <c r="QK204" s="344" t="str">
        <f t="shared" si="409"/>
        <v/>
      </c>
      <c r="QL204" s="344" t="str">
        <f t="shared" si="409"/>
        <v/>
      </c>
      <c r="QM204" s="344" t="str">
        <f t="shared" si="409"/>
        <v/>
      </c>
      <c r="QN204" s="344" t="str">
        <f t="shared" si="409"/>
        <v/>
      </c>
      <c r="QO204" s="344" t="str">
        <f t="shared" si="409"/>
        <v/>
      </c>
      <c r="QP204" s="344" t="str">
        <f t="shared" si="409"/>
        <v/>
      </c>
      <c r="QQ204" s="344" t="str">
        <f t="shared" si="409"/>
        <v/>
      </c>
      <c r="QR204" s="344" t="str">
        <f t="shared" si="409"/>
        <v/>
      </c>
      <c r="QS204" s="344" t="str">
        <f t="shared" si="409"/>
        <v/>
      </c>
      <c r="QT204" s="344" t="str">
        <f t="shared" si="409"/>
        <v/>
      </c>
      <c r="QU204" s="344" t="str">
        <f t="shared" si="409"/>
        <v/>
      </c>
      <c r="QV204" s="344" t="str">
        <f t="shared" si="409"/>
        <v/>
      </c>
      <c r="QW204" s="344" t="str">
        <f t="shared" si="409"/>
        <v/>
      </c>
      <c r="QX204" s="344" t="str">
        <f t="shared" si="409"/>
        <v/>
      </c>
      <c r="QY204" s="344" t="str">
        <f t="shared" si="409"/>
        <v/>
      </c>
      <c r="QZ204" s="344" t="str">
        <f t="shared" si="409"/>
        <v/>
      </c>
      <c r="RA204" s="344" t="str">
        <f t="shared" si="409"/>
        <v/>
      </c>
      <c r="RB204" s="344" t="str">
        <f t="shared" si="409"/>
        <v/>
      </c>
      <c r="RC204" s="344" t="str">
        <f t="shared" si="409"/>
        <v/>
      </c>
      <c r="RD204" s="344" t="str">
        <f t="shared" si="409"/>
        <v/>
      </c>
      <c r="RE204" s="344" t="str">
        <f t="shared" si="409"/>
        <v/>
      </c>
      <c r="RF204" s="344" t="str">
        <f t="shared" si="409"/>
        <v/>
      </c>
      <c r="RG204" s="344" t="str">
        <f t="shared" si="409"/>
        <v/>
      </c>
      <c r="RH204" s="344" t="str">
        <f t="shared" si="409"/>
        <v/>
      </c>
      <c r="RI204" s="344" t="str">
        <f t="shared" si="409"/>
        <v/>
      </c>
      <c r="RJ204" s="344" t="str">
        <f t="shared" si="409"/>
        <v/>
      </c>
      <c r="RK204" s="344" t="str">
        <f t="shared" si="409"/>
        <v/>
      </c>
      <c r="RL204" s="344" t="str">
        <f t="shared" si="409"/>
        <v/>
      </c>
      <c r="RM204" s="344" t="str">
        <f t="shared" si="409"/>
        <v/>
      </c>
      <c r="RN204" s="344" t="str">
        <f t="shared" si="409"/>
        <v/>
      </c>
      <c r="RO204" s="344" t="str">
        <f t="shared" si="409"/>
        <v/>
      </c>
      <c r="RP204" s="344" t="str">
        <f t="shared" si="409"/>
        <v/>
      </c>
      <c r="RQ204" s="344" t="str">
        <f t="shared" si="409"/>
        <v/>
      </c>
      <c r="RR204" s="344" t="str">
        <f t="shared" si="409"/>
        <v/>
      </c>
      <c r="RS204" s="344" t="str">
        <f t="shared" si="409"/>
        <v/>
      </c>
      <c r="RT204" s="344" t="str">
        <f t="shared" si="409"/>
        <v/>
      </c>
      <c r="RU204" s="344" t="str">
        <f t="shared" si="409"/>
        <v/>
      </c>
      <c r="RV204" s="344" t="str">
        <f t="shared" si="409"/>
        <v/>
      </c>
      <c r="RW204" s="344" t="str">
        <f t="shared" si="409"/>
        <v/>
      </c>
      <c r="RX204" s="344" t="str">
        <f t="shared" si="409"/>
        <v/>
      </c>
      <c r="RY204" s="344" t="str">
        <f t="shared" si="409"/>
        <v/>
      </c>
      <c r="RZ204" s="344" t="str">
        <f t="shared" si="409"/>
        <v/>
      </c>
      <c r="SA204" s="344" t="str">
        <f t="shared" si="409"/>
        <v/>
      </c>
      <c r="SB204" s="344" t="str">
        <f t="shared" si="409"/>
        <v/>
      </c>
      <c r="SC204" s="344" t="str">
        <f t="shared" si="409"/>
        <v/>
      </c>
      <c r="SD204" s="344" t="str">
        <f t="shared" si="409"/>
        <v/>
      </c>
      <c r="SE204" s="344" t="str">
        <f t="shared" si="409"/>
        <v/>
      </c>
      <c r="SF204" s="344" t="str">
        <f t="shared" si="409"/>
        <v/>
      </c>
      <c r="SG204" s="344" t="str">
        <f t="shared" si="409"/>
        <v/>
      </c>
      <c r="SH204" s="344" t="str">
        <f t="shared" si="409"/>
        <v/>
      </c>
      <c r="SM204">
        <f>'GRR Data'!A200</f>
        <v>0</v>
      </c>
    </row>
    <row r="205" spans="1:507">
      <c r="B205" s="326" t="s">
        <v>261</v>
      </c>
      <c r="C205" s="328">
        <v>1</v>
      </c>
      <c r="D205" s="328">
        <v>1</v>
      </c>
      <c r="E205" s="328">
        <v>1</v>
      </c>
      <c r="F205" s="328">
        <v>1</v>
      </c>
      <c r="G205" s="328">
        <v>1</v>
      </c>
      <c r="H205" s="328">
        <v>1</v>
      </c>
      <c r="I205" s="328">
        <v>1</v>
      </c>
      <c r="J205" s="328">
        <v>1</v>
      </c>
      <c r="K205" s="328">
        <v>1</v>
      </c>
      <c r="L205" s="328">
        <v>1</v>
      </c>
      <c r="M205" s="328">
        <v>1</v>
      </c>
      <c r="N205" s="328">
        <v>1</v>
      </c>
      <c r="O205" s="328">
        <v>1</v>
      </c>
      <c r="P205" s="328">
        <v>1</v>
      </c>
      <c r="Q205" s="328">
        <v>1</v>
      </c>
      <c r="R205" s="328">
        <v>1</v>
      </c>
      <c r="S205" s="328">
        <v>1</v>
      </c>
      <c r="T205" s="328">
        <v>1</v>
      </c>
      <c r="U205" s="328">
        <v>1</v>
      </c>
      <c r="V205" s="328">
        <v>1</v>
      </c>
      <c r="W205" s="328">
        <v>1</v>
      </c>
      <c r="X205" s="328">
        <v>1</v>
      </c>
      <c r="Y205" s="328">
        <v>1</v>
      </c>
      <c r="Z205" s="328">
        <v>1</v>
      </c>
      <c r="AA205" s="328">
        <v>1</v>
      </c>
      <c r="AB205" s="328">
        <v>1</v>
      </c>
      <c r="AC205" s="328">
        <v>1</v>
      </c>
      <c r="AD205" s="328">
        <v>1</v>
      </c>
      <c r="AE205" s="328">
        <v>1</v>
      </c>
      <c r="AF205" s="328">
        <v>1</v>
      </c>
      <c r="AG205" s="328">
        <v>1</v>
      </c>
      <c r="AH205" s="328">
        <v>1</v>
      </c>
      <c r="AI205" s="328">
        <v>1</v>
      </c>
      <c r="AJ205" s="328">
        <v>1</v>
      </c>
      <c r="AK205" s="328">
        <v>1</v>
      </c>
      <c r="AL205" s="328">
        <v>1</v>
      </c>
      <c r="AM205" s="328">
        <v>1</v>
      </c>
      <c r="AN205" s="328">
        <v>1</v>
      </c>
      <c r="AO205" s="328">
        <v>1</v>
      </c>
      <c r="AP205" s="328">
        <v>1</v>
      </c>
      <c r="AQ205" s="328">
        <v>1</v>
      </c>
      <c r="AR205" s="328">
        <v>1</v>
      </c>
      <c r="AS205" s="328">
        <v>1</v>
      </c>
      <c r="AT205" s="328">
        <v>1</v>
      </c>
      <c r="AU205" s="328">
        <v>1</v>
      </c>
      <c r="AV205" s="328">
        <v>1</v>
      </c>
      <c r="AW205" s="328">
        <v>1</v>
      </c>
      <c r="AX205" s="328">
        <v>1</v>
      </c>
      <c r="AY205" s="328">
        <v>1</v>
      </c>
      <c r="AZ205" s="328">
        <v>1</v>
      </c>
      <c r="BA205" s="328">
        <v>1</v>
      </c>
      <c r="BB205" s="328">
        <v>1</v>
      </c>
      <c r="BC205" s="328">
        <v>1</v>
      </c>
      <c r="BD205" s="328">
        <v>1</v>
      </c>
      <c r="BE205" s="328">
        <v>1</v>
      </c>
      <c r="BF205" s="328">
        <v>1</v>
      </c>
      <c r="BG205" s="328">
        <v>1</v>
      </c>
      <c r="BH205" s="328">
        <v>1</v>
      </c>
      <c r="BI205" s="328">
        <v>1</v>
      </c>
      <c r="BJ205" s="328">
        <v>1</v>
      </c>
      <c r="BK205" s="328">
        <v>1</v>
      </c>
      <c r="BL205" s="328">
        <v>1</v>
      </c>
      <c r="BM205" s="328">
        <v>1</v>
      </c>
      <c r="BN205" s="328">
        <v>1</v>
      </c>
      <c r="BO205" s="328">
        <v>1</v>
      </c>
      <c r="BP205" s="328">
        <v>1</v>
      </c>
      <c r="BQ205" s="328">
        <v>1</v>
      </c>
      <c r="BR205" s="328">
        <v>1</v>
      </c>
      <c r="BS205" s="328">
        <v>1</v>
      </c>
      <c r="BT205" s="328">
        <v>1</v>
      </c>
      <c r="BU205" s="328">
        <v>1</v>
      </c>
      <c r="BV205" s="328">
        <v>1</v>
      </c>
      <c r="BW205" s="328">
        <v>1</v>
      </c>
      <c r="BX205" s="328">
        <v>1</v>
      </c>
      <c r="BY205" s="328">
        <v>1</v>
      </c>
      <c r="BZ205" s="328">
        <v>1</v>
      </c>
      <c r="CA205" s="328">
        <v>1</v>
      </c>
      <c r="CB205" s="328">
        <v>1</v>
      </c>
      <c r="CC205" s="328">
        <v>1</v>
      </c>
      <c r="CD205" s="328">
        <v>1</v>
      </c>
      <c r="CE205" s="328">
        <v>1</v>
      </c>
      <c r="CF205" s="328">
        <v>1</v>
      </c>
      <c r="CG205" s="328">
        <v>1</v>
      </c>
      <c r="CH205" s="328">
        <v>1</v>
      </c>
      <c r="CI205" s="328">
        <v>1</v>
      </c>
      <c r="CJ205" s="328">
        <v>1</v>
      </c>
      <c r="CK205" s="328">
        <v>1</v>
      </c>
      <c r="CL205" s="328">
        <v>1</v>
      </c>
      <c r="CM205" s="328">
        <v>1</v>
      </c>
      <c r="CN205" s="328">
        <v>1</v>
      </c>
      <c r="CO205" s="328">
        <v>1</v>
      </c>
      <c r="CP205" s="328">
        <v>1</v>
      </c>
      <c r="CQ205" s="328">
        <v>1</v>
      </c>
      <c r="CR205" s="328">
        <v>1</v>
      </c>
      <c r="CS205" s="328">
        <v>1</v>
      </c>
      <c r="CT205" s="328">
        <v>1</v>
      </c>
      <c r="CU205" s="328">
        <v>1</v>
      </c>
      <c r="CV205" s="328">
        <v>1</v>
      </c>
      <c r="CW205" s="328">
        <v>1</v>
      </c>
      <c r="CX205" s="328">
        <v>1</v>
      </c>
      <c r="CY205" s="328">
        <v>1</v>
      </c>
      <c r="CZ205" s="328">
        <v>1</v>
      </c>
      <c r="DA205" s="328">
        <v>1</v>
      </c>
      <c r="DB205" s="328">
        <v>1</v>
      </c>
      <c r="DC205" s="328">
        <v>1</v>
      </c>
      <c r="DD205" s="328">
        <v>1</v>
      </c>
      <c r="DE205" s="328">
        <v>1</v>
      </c>
      <c r="DF205" s="328">
        <v>1</v>
      </c>
      <c r="DG205" s="328">
        <v>1</v>
      </c>
      <c r="DH205" s="328">
        <v>1</v>
      </c>
      <c r="DI205" s="328">
        <v>1</v>
      </c>
      <c r="DJ205" s="328">
        <v>1</v>
      </c>
      <c r="DK205" s="328">
        <v>1</v>
      </c>
      <c r="DL205" s="328">
        <v>1</v>
      </c>
      <c r="DM205" s="328">
        <v>1</v>
      </c>
      <c r="DN205" s="328">
        <v>1</v>
      </c>
      <c r="DO205" s="328">
        <v>1</v>
      </c>
      <c r="DP205" s="328">
        <v>1</v>
      </c>
      <c r="DQ205" s="328">
        <v>1</v>
      </c>
      <c r="DR205" s="328">
        <v>1</v>
      </c>
      <c r="DS205" s="328">
        <v>1</v>
      </c>
      <c r="DT205" s="328">
        <v>1</v>
      </c>
      <c r="DU205" s="328">
        <v>1</v>
      </c>
      <c r="DV205" s="328">
        <v>1</v>
      </c>
      <c r="DW205" s="328">
        <v>1</v>
      </c>
      <c r="DX205" s="328">
        <v>1</v>
      </c>
      <c r="DY205" s="328">
        <v>1</v>
      </c>
      <c r="DZ205" s="328">
        <v>1</v>
      </c>
      <c r="EA205" s="328">
        <v>1</v>
      </c>
      <c r="EB205" s="328">
        <v>1</v>
      </c>
      <c r="EC205" s="328">
        <v>1</v>
      </c>
      <c r="ED205" s="328">
        <v>1</v>
      </c>
      <c r="EE205" s="328">
        <v>1</v>
      </c>
      <c r="EF205" s="328">
        <v>1</v>
      </c>
      <c r="EG205" s="328">
        <v>1</v>
      </c>
      <c r="EH205" s="328">
        <v>1</v>
      </c>
      <c r="EI205" s="328">
        <v>1</v>
      </c>
      <c r="EJ205" s="328">
        <v>1</v>
      </c>
      <c r="EK205" s="328">
        <v>1</v>
      </c>
      <c r="EL205" s="328">
        <v>1</v>
      </c>
      <c r="EM205" s="328">
        <v>1</v>
      </c>
      <c r="EN205" s="328">
        <v>1</v>
      </c>
      <c r="EO205" s="328">
        <v>1</v>
      </c>
      <c r="EP205" s="328">
        <v>1</v>
      </c>
      <c r="EQ205" s="328">
        <v>1</v>
      </c>
      <c r="ER205" s="328">
        <v>1</v>
      </c>
      <c r="ES205" s="328">
        <v>1</v>
      </c>
      <c r="ET205" s="328">
        <v>1</v>
      </c>
      <c r="EU205" s="328">
        <v>1</v>
      </c>
      <c r="EV205" s="328">
        <v>1</v>
      </c>
      <c r="EW205" s="328">
        <v>1</v>
      </c>
      <c r="EX205" s="328">
        <v>1</v>
      </c>
      <c r="EY205" s="328">
        <v>1</v>
      </c>
      <c r="EZ205" s="328">
        <v>1</v>
      </c>
      <c r="FA205" s="328">
        <v>1</v>
      </c>
      <c r="FB205" s="328">
        <v>1</v>
      </c>
      <c r="FC205" s="328">
        <v>1</v>
      </c>
      <c r="FD205" s="328">
        <v>1</v>
      </c>
      <c r="FE205" s="328">
        <v>1</v>
      </c>
      <c r="FF205" s="328">
        <v>1</v>
      </c>
      <c r="FG205" s="328">
        <v>1</v>
      </c>
      <c r="FH205" s="328">
        <v>1</v>
      </c>
      <c r="FI205" s="328">
        <v>1</v>
      </c>
      <c r="FJ205" s="328">
        <v>1</v>
      </c>
      <c r="FK205" s="328">
        <v>1</v>
      </c>
      <c r="FL205" s="328">
        <v>1</v>
      </c>
      <c r="FM205" s="328">
        <v>1</v>
      </c>
      <c r="FN205" s="328">
        <v>1</v>
      </c>
      <c r="FO205" s="328">
        <v>1</v>
      </c>
      <c r="FP205" s="328">
        <v>1</v>
      </c>
      <c r="FQ205" s="328">
        <v>1</v>
      </c>
      <c r="FR205" s="328">
        <v>1</v>
      </c>
      <c r="FS205" s="328">
        <v>1</v>
      </c>
      <c r="FT205" s="328">
        <v>1</v>
      </c>
      <c r="FU205" s="328">
        <v>1</v>
      </c>
      <c r="FV205" s="328">
        <v>1</v>
      </c>
      <c r="FW205" s="328">
        <v>1</v>
      </c>
      <c r="FX205" s="328">
        <v>1</v>
      </c>
      <c r="FY205" s="328">
        <v>1</v>
      </c>
      <c r="FZ205" s="328">
        <v>1</v>
      </c>
      <c r="GA205" s="328">
        <v>1</v>
      </c>
      <c r="GB205" s="328">
        <v>1</v>
      </c>
      <c r="GC205" s="328">
        <v>1</v>
      </c>
      <c r="GD205" s="328">
        <v>1</v>
      </c>
      <c r="GE205" s="328">
        <v>1</v>
      </c>
      <c r="GF205" s="328">
        <v>1</v>
      </c>
      <c r="GG205" s="328">
        <v>1</v>
      </c>
      <c r="GH205" s="328">
        <v>1</v>
      </c>
      <c r="GI205" s="328">
        <v>1</v>
      </c>
      <c r="GJ205" s="328">
        <v>1</v>
      </c>
      <c r="GK205" s="328">
        <v>1</v>
      </c>
      <c r="GL205" s="328">
        <v>1</v>
      </c>
      <c r="GM205" s="328">
        <v>1</v>
      </c>
      <c r="GN205" s="328">
        <v>1</v>
      </c>
      <c r="GO205" s="328">
        <v>1</v>
      </c>
      <c r="GP205" s="328">
        <v>1</v>
      </c>
      <c r="GQ205" s="328">
        <v>1</v>
      </c>
      <c r="GR205" s="328">
        <v>1</v>
      </c>
      <c r="GS205" s="328">
        <v>1</v>
      </c>
      <c r="GT205" s="328">
        <v>1</v>
      </c>
      <c r="GU205" s="328">
        <v>1</v>
      </c>
      <c r="GV205" s="328">
        <v>1</v>
      </c>
      <c r="GW205" s="328">
        <v>1</v>
      </c>
      <c r="GX205" s="328">
        <v>1</v>
      </c>
      <c r="GY205" s="328">
        <v>1</v>
      </c>
      <c r="GZ205" s="328">
        <v>1</v>
      </c>
      <c r="HA205" s="328">
        <v>1</v>
      </c>
      <c r="HB205" s="328">
        <v>1</v>
      </c>
      <c r="HC205" s="328">
        <v>1</v>
      </c>
      <c r="HD205" s="328">
        <v>1</v>
      </c>
      <c r="HE205" s="328">
        <v>1</v>
      </c>
      <c r="HF205" s="328">
        <v>1</v>
      </c>
      <c r="HG205" s="328">
        <v>1</v>
      </c>
      <c r="HH205" s="328">
        <v>1</v>
      </c>
      <c r="HI205" s="328">
        <v>1</v>
      </c>
      <c r="HJ205" s="328">
        <v>1</v>
      </c>
      <c r="HK205" s="328">
        <v>1</v>
      </c>
      <c r="HL205" s="328">
        <v>1</v>
      </c>
      <c r="HM205" s="328">
        <v>1</v>
      </c>
      <c r="HN205" s="328">
        <v>1</v>
      </c>
      <c r="HO205" s="328">
        <v>1</v>
      </c>
      <c r="HP205" s="328">
        <v>1</v>
      </c>
      <c r="HQ205" s="328">
        <v>1</v>
      </c>
      <c r="HR205" s="328">
        <v>1</v>
      </c>
      <c r="HS205" s="328">
        <v>1</v>
      </c>
      <c r="HT205" s="328">
        <v>1</v>
      </c>
      <c r="HU205" s="328">
        <v>1</v>
      </c>
      <c r="HV205" s="328">
        <v>1</v>
      </c>
      <c r="HW205" s="328">
        <v>1</v>
      </c>
      <c r="HX205" s="328">
        <v>1</v>
      </c>
      <c r="HY205" s="328">
        <v>1</v>
      </c>
      <c r="HZ205" s="328">
        <v>1</v>
      </c>
      <c r="IA205" s="328">
        <v>1</v>
      </c>
      <c r="IB205" s="328">
        <v>1</v>
      </c>
      <c r="IC205" s="328">
        <v>1</v>
      </c>
      <c r="ID205" s="328">
        <v>1</v>
      </c>
      <c r="IE205" s="328">
        <v>1</v>
      </c>
      <c r="IF205" s="328">
        <v>1</v>
      </c>
      <c r="IG205" s="328">
        <v>1</v>
      </c>
      <c r="IH205" s="328">
        <v>1</v>
      </c>
      <c r="II205" s="328">
        <v>1</v>
      </c>
      <c r="IJ205" s="328">
        <v>1</v>
      </c>
      <c r="IK205" s="328">
        <v>1</v>
      </c>
      <c r="IL205" s="328">
        <v>1</v>
      </c>
      <c r="IM205" s="328">
        <v>1</v>
      </c>
      <c r="IN205" s="328">
        <v>1</v>
      </c>
      <c r="IO205" s="328">
        <v>1</v>
      </c>
      <c r="IP205" s="328">
        <v>1</v>
      </c>
      <c r="IQ205" s="328">
        <v>1</v>
      </c>
      <c r="IR205" s="328">
        <v>1</v>
      </c>
      <c r="IS205" s="328">
        <v>1</v>
      </c>
      <c r="IT205" s="328">
        <v>1</v>
      </c>
      <c r="IU205" s="328">
        <v>1</v>
      </c>
      <c r="IV205" s="328">
        <v>1</v>
      </c>
      <c r="IW205" s="328">
        <v>1</v>
      </c>
      <c r="IX205" s="328">
        <v>1</v>
      </c>
      <c r="IY205" s="328">
        <v>1</v>
      </c>
      <c r="IZ205" s="328">
        <v>1</v>
      </c>
      <c r="JA205" s="328">
        <v>1</v>
      </c>
      <c r="JB205" s="328">
        <v>1</v>
      </c>
      <c r="JC205" s="328">
        <v>1</v>
      </c>
      <c r="JD205" s="328">
        <v>1</v>
      </c>
      <c r="JE205" s="328">
        <v>1</v>
      </c>
      <c r="JF205" s="328">
        <v>1</v>
      </c>
      <c r="JG205" s="328">
        <v>1</v>
      </c>
      <c r="JH205" s="328">
        <v>1</v>
      </c>
      <c r="JI205" s="328">
        <v>1</v>
      </c>
      <c r="JJ205" s="328">
        <v>1</v>
      </c>
      <c r="JK205" s="328">
        <v>1</v>
      </c>
      <c r="JL205" s="328">
        <v>1</v>
      </c>
      <c r="JM205" s="328">
        <v>1</v>
      </c>
      <c r="JN205" s="328">
        <v>1</v>
      </c>
      <c r="JO205" s="328">
        <v>1</v>
      </c>
      <c r="JP205" s="328">
        <v>1</v>
      </c>
      <c r="JQ205" s="328">
        <v>1</v>
      </c>
      <c r="JR205" s="328">
        <v>1</v>
      </c>
      <c r="JS205" s="328">
        <v>1</v>
      </c>
      <c r="JT205" s="328">
        <v>1</v>
      </c>
      <c r="JU205" s="328">
        <v>1</v>
      </c>
      <c r="JV205" s="328">
        <v>1</v>
      </c>
      <c r="JW205" s="328">
        <v>1</v>
      </c>
      <c r="JX205" s="328">
        <v>1</v>
      </c>
      <c r="JY205" s="328">
        <v>1</v>
      </c>
      <c r="JZ205" s="328">
        <v>1</v>
      </c>
      <c r="KA205" s="328">
        <v>1</v>
      </c>
      <c r="KB205" s="328">
        <v>1</v>
      </c>
      <c r="KC205" s="328">
        <v>1</v>
      </c>
      <c r="KD205" s="328">
        <v>1</v>
      </c>
      <c r="KE205" s="328">
        <v>1</v>
      </c>
      <c r="KF205" s="328">
        <v>1</v>
      </c>
      <c r="KG205" s="328">
        <v>1</v>
      </c>
      <c r="KH205" s="328">
        <v>1</v>
      </c>
      <c r="KI205" s="328">
        <v>1</v>
      </c>
      <c r="KJ205" s="328">
        <v>1</v>
      </c>
      <c r="KK205" s="328">
        <v>1</v>
      </c>
      <c r="KL205" s="328">
        <v>1</v>
      </c>
      <c r="KM205" s="328">
        <v>1</v>
      </c>
      <c r="KN205" s="328">
        <v>1</v>
      </c>
      <c r="KO205" s="328">
        <v>1</v>
      </c>
      <c r="KP205" s="328">
        <v>1</v>
      </c>
      <c r="KQ205" s="328">
        <v>1</v>
      </c>
      <c r="KR205" s="328">
        <v>1</v>
      </c>
      <c r="KS205" s="328">
        <v>1</v>
      </c>
      <c r="KT205" s="328">
        <v>1</v>
      </c>
      <c r="KU205" s="328">
        <v>1</v>
      </c>
      <c r="KV205" s="328">
        <v>1</v>
      </c>
      <c r="KW205" s="328">
        <v>1</v>
      </c>
      <c r="KX205" s="328">
        <v>1</v>
      </c>
      <c r="KY205" s="328">
        <v>1</v>
      </c>
      <c r="KZ205" s="328">
        <v>1</v>
      </c>
      <c r="LA205" s="328">
        <v>1</v>
      </c>
      <c r="LB205" s="328">
        <v>1</v>
      </c>
      <c r="LC205" s="328">
        <v>1</v>
      </c>
      <c r="LD205" s="328">
        <v>1</v>
      </c>
      <c r="LE205" s="328">
        <v>1</v>
      </c>
      <c r="LF205" s="328">
        <v>1</v>
      </c>
      <c r="LG205" s="328">
        <v>1</v>
      </c>
      <c r="LH205" s="328">
        <v>1</v>
      </c>
      <c r="LI205" s="328">
        <v>1</v>
      </c>
      <c r="LJ205" s="328">
        <v>1</v>
      </c>
      <c r="LK205" s="328">
        <v>1</v>
      </c>
      <c r="LL205" s="328">
        <v>1</v>
      </c>
      <c r="LM205" s="328">
        <v>1</v>
      </c>
      <c r="LN205" s="328">
        <v>1</v>
      </c>
      <c r="LO205" s="328">
        <v>1</v>
      </c>
      <c r="LP205" s="328">
        <v>1</v>
      </c>
      <c r="LQ205" s="328">
        <v>1</v>
      </c>
      <c r="LR205" s="328">
        <v>1</v>
      </c>
      <c r="LS205" s="328">
        <v>1</v>
      </c>
      <c r="LT205" s="328">
        <v>1</v>
      </c>
      <c r="LU205" s="328">
        <v>1</v>
      </c>
      <c r="LV205" s="328">
        <v>1</v>
      </c>
      <c r="LW205" s="328">
        <v>1</v>
      </c>
      <c r="LX205" s="328">
        <v>1</v>
      </c>
      <c r="LY205" s="328">
        <v>1</v>
      </c>
      <c r="LZ205" s="328">
        <v>1</v>
      </c>
      <c r="MA205" s="328">
        <v>1</v>
      </c>
      <c r="MB205" s="328">
        <v>1</v>
      </c>
      <c r="MC205" s="328">
        <v>1</v>
      </c>
      <c r="MD205" s="328">
        <v>1</v>
      </c>
      <c r="ME205" s="328">
        <v>1</v>
      </c>
      <c r="MF205" s="328">
        <v>1</v>
      </c>
      <c r="MG205" s="328">
        <v>1</v>
      </c>
      <c r="MH205" s="328">
        <v>1</v>
      </c>
      <c r="MI205" s="328">
        <v>1</v>
      </c>
      <c r="MJ205" s="328">
        <v>1</v>
      </c>
      <c r="MK205" s="328">
        <v>1</v>
      </c>
      <c r="ML205" s="328">
        <v>1</v>
      </c>
      <c r="MM205" s="328">
        <v>1</v>
      </c>
      <c r="MN205" s="328">
        <v>1</v>
      </c>
      <c r="MO205" s="328">
        <v>1</v>
      </c>
      <c r="MP205" s="328">
        <v>1</v>
      </c>
      <c r="MQ205" s="328">
        <v>1</v>
      </c>
      <c r="MR205" s="328">
        <v>1</v>
      </c>
      <c r="MS205" s="328">
        <v>1</v>
      </c>
      <c r="MT205" s="328">
        <v>1</v>
      </c>
      <c r="MU205" s="328">
        <v>1</v>
      </c>
      <c r="MV205" s="328">
        <v>1</v>
      </c>
      <c r="MW205" s="328">
        <v>1</v>
      </c>
      <c r="MX205" s="328">
        <v>1</v>
      </c>
      <c r="MY205" s="328">
        <v>1</v>
      </c>
      <c r="MZ205" s="328">
        <v>1</v>
      </c>
      <c r="NA205" s="328">
        <v>1</v>
      </c>
      <c r="NB205" s="328">
        <v>1</v>
      </c>
      <c r="NC205" s="328">
        <v>1</v>
      </c>
      <c r="ND205" s="328">
        <v>1</v>
      </c>
      <c r="NE205" s="328">
        <v>1</v>
      </c>
      <c r="NF205" s="328">
        <v>1</v>
      </c>
      <c r="NG205" s="328">
        <v>1</v>
      </c>
      <c r="NH205" s="328">
        <v>1</v>
      </c>
      <c r="NI205" s="328">
        <v>1</v>
      </c>
      <c r="NJ205" s="328">
        <v>1</v>
      </c>
      <c r="NK205" s="328">
        <v>1</v>
      </c>
      <c r="NL205" s="328">
        <v>1</v>
      </c>
      <c r="NM205" s="328">
        <v>1</v>
      </c>
      <c r="NN205" s="328">
        <v>1</v>
      </c>
      <c r="NO205" s="328">
        <v>1</v>
      </c>
      <c r="NP205" s="328">
        <v>1</v>
      </c>
      <c r="NQ205" s="328">
        <v>1</v>
      </c>
      <c r="NR205" s="328">
        <v>1</v>
      </c>
      <c r="NS205" s="328">
        <v>1</v>
      </c>
      <c r="NT205" s="328">
        <v>1</v>
      </c>
      <c r="NU205" s="328">
        <v>1</v>
      </c>
      <c r="NV205" s="328">
        <v>1</v>
      </c>
      <c r="NW205" s="328">
        <v>1</v>
      </c>
      <c r="NX205" s="328">
        <v>1</v>
      </c>
      <c r="NY205" s="328">
        <v>1</v>
      </c>
      <c r="NZ205" s="328">
        <v>1</v>
      </c>
      <c r="OA205" s="328">
        <v>1</v>
      </c>
      <c r="OB205" s="328">
        <v>1</v>
      </c>
      <c r="OC205" s="328">
        <v>1</v>
      </c>
      <c r="OD205" s="328">
        <v>1</v>
      </c>
      <c r="OE205" s="328">
        <v>1</v>
      </c>
      <c r="OF205" s="328">
        <v>1</v>
      </c>
      <c r="OG205" s="328">
        <v>1</v>
      </c>
      <c r="OH205" s="328">
        <v>1</v>
      </c>
      <c r="OI205" s="328">
        <v>1</v>
      </c>
      <c r="OJ205" s="328">
        <v>1</v>
      </c>
      <c r="OK205" s="328">
        <v>1</v>
      </c>
      <c r="OL205" s="328">
        <v>1</v>
      </c>
      <c r="OM205" s="328">
        <v>1</v>
      </c>
      <c r="ON205" s="328">
        <v>1</v>
      </c>
      <c r="OO205" s="328">
        <v>1</v>
      </c>
      <c r="OP205" s="328">
        <v>1</v>
      </c>
      <c r="OQ205" s="328">
        <v>1</v>
      </c>
      <c r="OR205" s="328">
        <v>1</v>
      </c>
      <c r="OS205" s="328">
        <v>1</v>
      </c>
      <c r="OT205" s="328">
        <v>1</v>
      </c>
      <c r="OU205" s="328">
        <v>1</v>
      </c>
      <c r="OV205" s="328">
        <v>1</v>
      </c>
      <c r="OW205" s="328">
        <v>1</v>
      </c>
      <c r="OX205" s="328">
        <v>1</v>
      </c>
      <c r="OY205" s="328">
        <v>1</v>
      </c>
      <c r="OZ205" s="328">
        <v>1</v>
      </c>
      <c r="PA205" s="328">
        <v>1</v>
      </c>
      <c r="PB205" s="328">
        <v>1</v>
      </c>
      <c r="PC205" s="328">
        <v>1</v>
      </c>
      <c r="PD205" s="328">
        <v>1</v>
      </c>
      <c r="PE205" s="328">
        <v>1</v>
      </c>
      <c r="PF205" s="328">
        <v>1</v>
      </c>
      <c r="PG205" s="328">
        <v>1</v>
      </c>
      <c r="PH205" s="328">
        <v>1</v>
      </c>
      <c r="PI205" s="328">
        <v>1</v>
      </c>
      <c r="PJ205" s="328">
        <v>1</v>
      </c>
      <c r="PK205" s="328">
        <v>1</v>
      </c>
      <c r="PL205" s="328">
        <v>1</v>
      </c>
      <c r="PM205" s="328">
        <v>1</v>
      </c>
      <c r="PN205" s="328">
        <v>1</v>
      </c>
      <c r="PO205" s="328">
        <v>1</v>
      </c>
      <c r="PP205" s="328">
        <v>1</v>
      </c>
      <c r="PQ205" s="328">
        <v>1</v>
      </c>
      <c r="PR205" s="328">
        <v>1</v>
      </c>
      <c r="PS205" s="328">
        <v>1</v>
      </c>
      <c r="PT205" s="328">
        <v>1</v>
      </c>
      <c r="PU205" s="328">
        <v>1</v>
      </c>
      <c r="PV205" s="328">
        <v>1</v>
      </c>
      <c r="PW205" s="328">
        <v>1</v>
      </c>
      <c r="PX205" s="328">
        <v>1</v>
      </c>
      <c r="PY205" s="328">
        <v>1</v>
      </c>
      <c r="PZ205" s="328">
        <v>1</v>
      </c>
      <c r="QA205" s="328">
        <v>1</v>
      </c>
      <c r="QB205" s="328">
        <v>1</v>
      </c>
      <c r="QC205" s="328">
        <v>1</v>
      </c>
      <c r="QD205" s="328">
        <v>1</v>
      </c>
      <c r="QE205" s="328">
        <v>1</v>
      </c>
      <c r="QF205" s="328">
        <v>1</v>
      </c>
      <c r="QG205" s="328">
        <v>1</v>
      </c>
      <c r="QH205" s="328">
        <v>1</v>
      </c>
      <c r="QI205" s="328">
        <v>1</v>
      </c>
      <c r="QJ205" s="328">
        <v>1</v>
      </c>
      <c r="QK205" s="328">
        <v>1</v>
      </c>
      <c r="QL205" s="328">
        <v>1</v>
      </c>
      <c r="QM205" s="328">
        <v>1</v>
      </c>
      <c r="QN205" s="328">
        <v>1</v>
      </c>
      <c r="QO205" s="328">
        <v>1</v>
      </c>
      <c r="QP205" s="328">
        <v>1</v>
      </c>
      <c r="QQ205" s="328">
        <v>1</v>
      </c>
      <c r="QR205" s="328">
        <v>1</v>
      </c>
      <c r="QS205" s="328">
        <v>1</v>
      </c>
      <c r="QT205" s="328">
        <v>1</v>
      </c>
      <c r="QU205" s="328">
        <v>1</v>
      </c>
      <c r="QV205" s="328">
        <v>1</v>
      </c>
      <c r="QW205" s="328">
        <v>1</v>
      </c>
      <c r="QX205" s="328">
        <v>1</v>
      </c>
      <c r="QY205" s="328">
        <v>1</v>
      </c>
      <c r="QZ205" s="328">
        <v>1</v>
      </c>
      <c r="RA205" s="328">
        <v>1</v>
      </c>
      <c r="RB205" s="328">
        <v>1</v>
      </c>
      <c r="RC205" s="328">
        <v>1</v>
      </c>
      <c r="RD205" s="328">
        <v>1</v>
      </c>
      <c r="RE205" s="328">
        <v>1</v>
      </c>
      <c r="RF205" s="328">
        <v>1</v>
      </c>
      <c r="RG205" s="328">
        <v>1</v>
      </c>
      <c r="RH205" s="328">
        <v>1</v>
      </c>
      <c r="RI205" s="328">
        <v>1</v>
      </c>
      <c r="RJ205" s="328">
        <v>1</v>
      </c>
      <c r="RK205" s="328">
        <v>1</v>
      </c>
      <c r="RL205" s="328">
        <v>1</v>
      </c>
      <c r="RM205" s="328">
        <v>1</v>
      </c>
      <c r="RN205" s="328">
        <v>1</v>
      </c>
      <c r="RO205" s="328">
        <v>1</v>
      </c>
      <c r="RP205" s="328">
        <v>1</v>
      </c>
      <c r="RQ205" s="328">
        <v>1</v>
      </c>
      <c r="RR205" s="328">
        <v>1</v>
      </c>
      <c r="RS205" s="328">
        <v>1</v>
      </c>
      <c r="RT205" s="328">
        <v>1</v>
      </c>
      <c r="RU205" s="328">
        <v>1</v>
      </c>
      <c r="RV205" s="328">
        <v>1</v>
      </c>
      <c r="RW205" s="328">
        <v>1</v>
      </c>
      <c r="RX205" s="328">
        <v>1</v>
      </c>
      <c r="RY205" s="328">
        <v>1</v>
      </c>
      <c r="RZ205" s="328">
        <v>1</v>
      </c>
      <c r="SA205" s="328">
        <v>1</v>
      </c>
      <c r="SB205" s="328">
        <v>1</v>
      </c>
      <c r="SC205" s="328">
        <v>1</v>
      </c>
      <c r="SD205" s="328">
        <v>1</v>
      </c>
      <c r="SE205" s="328">
        <v>1</v>
      </c>
      <c r="SF205" s="328">
        <v>1</v>
      </c>
      <c r="SG205" s="328">
        <v>1</v>
      </c>
      <c r="SH205" s="328">
        <v>1</v>
      </c>
      <c r="SM205">
        <f>'GRR Data'!A201</f>
        <v>0</v>
      </c>
    </row>
    <row r="206" spans="1:507">
      <c r="B206" s="326" t="s">
        <v>262</v>
      </c>
      <c r="C206" s="328">
        <v>-1</v>
      </c>
      <c r="D206" s="328">
        <v>-1</v>
      </c>
      <c r="E206" s="328">
        <v>-1</v>
      </c>
      <c r="F206" s="328">
        <v>-1</v>
      </c>
      <c r="G206" s="328">
        <v>-1</v>
      </c>
      <c r="H206" s="328">
        <v>-1</v>
      </c>
      <c r="I206" s="328">
        <v>-1</v>
      </c>
      <c r="J206" s="328">
        <v>-1</v>
      </c>
      <c r="K206" s="328">
        <v>-1</v>
      </c>
      <c r="L206" s="328">
        <v>-1</v>
      </c>
      <c r="M206" s="328">
        <v>-1</v>
      </c>
      <c r="N206" s="328">
        <v>-1</v>
      </c>
      <c r="O206" s="328">
        <v>-1</v>
      </c>
      <c r="P206" s="328">
        <v>-1</v>
      </c>
      <c r="Q206" s="328">
        <v>-1</v>
      </c>
      <c r="R206" s="328">
        <v>-1</v>
      </c>
      <c r="S206" s="328">
        <v>-1</v>
      </c>
      <c r="T206" s="328">
        <v>-1</v>
      </c>
      <c r="U206" s="328">
        <v>-1</v>
      </c>
      <c r="V206" s="328">
        <v>-1</v>
      </c>
      <c r="W206" s="328">
        <v>-1</v>
      </c>
      <c r="X206" s="328">
        <v>-1</v>
      </c>
      <c r="Y206" s="328">
        <v>-1</v>
      </c>
      <c r="Z206" s="328">
        <v>-1</v>
      </c>
      <c r="AA206" s="328">
        <v>-1</v>
      </c>
      <c r="AB206" s="328">
        <v>-1</v>
      </c>
      <c r="AC206" s="328">
        <v>-1</v>
      </c>
      <c r="AD206" s="328">
        <v>-1</v>
      </c>
      <c r="AE206" s="328">
        <v>-1</v>
      </c>
      <c r="AF206" s="328">
        <v>-1</v>
      </c>
      <c r="AG206" s="328">
        <v>-1</v>
      </c>
      <c r="AH206" s="328">
        <v>-1</v>
      </c>
      <c r="AI206" s="328">
        <v>-1</v>
      </c>
      <c r="AJ206" s="328">
        <v>-1</v>
      </c>
      <c r="AK206" s="328">
        <v>-1</v>
      </c>
      <c r="AL206" s="328">
        <v>-1</v>
      </c>
      <c r="AM206" s="328">
        <v>-1</v>
      </c>
      <c r="AN206" s="328">
        <v>-1</v>
      </c>
      <c r="AO206" s="328">
        <v>-1</v>
      </c>
      <c r="AP206" s="328">
        <v>-1</v>
      </c>
      <c r="AQ206" s="328">
        <v>-1</v>
      </c>
      <c r="AR206" s="328">
        <v>-1</v>
      </c>
      <c r="AS206" s="328">
        <v>-1</v>
      </c>
      <c r="AT206" s="328">
        <v>-1</v>
      </c>
      <c r="AU206" s="328">
        <v>-1</v>
      </c>
      <c r="AV206" s="328">
        <v>-1</v>
      </c>
      <c r="AW206" s="328">
        <v>-1</v>
      </c>
      <c r="AX206" s="328">
        <v>-1</v>
      </c>
      <c r="AY206" s="328">
        <v>-1</v>
      </c>
      <c r="AZ206" s="328">
        <v>-1</v>
      </c>
      <c r="BA206" s="328">
        <v>-1</v>
      </c>
      <c r="BB206" s="328">
        <v>-1</v>
      </c>
      <c r="BC206" s="328">
        <v>-1</v>
      </c>
      <c r="BD206" s="328">
        <v>-1</v>
      </c>
      <c r="BE206" s="328">
        <v>-1</v>
      </c>
      <c r="BF206" s="328">
        <v>-1</v>
      </c>
      <c r="BG206" s="328">
        <v>-1</v>
      </c>
      <c r="BH206" s="328">
        <v>-1</v>
      </c>
      <c r="BI206" s="328">
        <v>-1</v>
      </c>
      <c r="BJ206" s="328">
        <v>-1</v>
      </c>
      <c r="BK206" s="328">
        <v>-1</v>
      </c>
      <c r="BL206" s="328">
        <v>-1</v>
      </c>
      <c r="BM206" s="328">
        <v>-1</v>
      </c>
      <c r="BN206" s="328">
        <v>-1</v>
      </c>
      <c r="BO206" s="328">
        <v>-1</v>
      </c>
      <c r="BP206" s="328">
        <v>-1</v>
      </c>
      <c r="BQ206" s="328">
        <v>-1</v>
      </c>
      <c r="BR206" s="328">
        <v>-1</v>
      </c>
      <c r="BS206" s="328">
        <v>-1</v>
      </c>
      <c r="BT206" s="328">
        <v>-1</v>
      </c>
      <c r="BU206" s="328">
        <v>-1</v>
      </c>
      <c r="BV206" s="328">
        <v>-1</v>
      </c>
      <c r="BW206" s="328">
        <v>-1</v>
      </c>
      <c r="BX206" s="328">
        <v>-1</v>
      </c>
      <c r="BY206" s="328">
        <v>-1</v>
      </c>
      <c r="BZ206" s="328">
        <v>-1</v>
      </c>
      <c r="CA206" s="328">
        <v>-1</v>
      </c>
      <c r="CB206" s="328">
        <v>-1</v>
      </c>
      <c r="CC206" s="328">
        <v>-1</v>
      </c>
      <c r="CD206" s="328">
        <v>-1</v>
      </c>
      <c r="CE206" s="328">
        <v>-1</v>
      </c>
      <c r="CF206" s="328">
        <v>-1</v>
      </c>
      <c r="CG206" s="328">
        <v>-1</v>
      </c>
      <c r="CH206" s="328">
        <v>-1</v>
      </c>
      <c r="CI206" s="328">
        <v>-1</v>
      </c>
      <c r="CJ206" s="328">
        <v>-1</v>
      </c>
      <c r="CK206" s="328">
        <v>-1</v>
      </c>
      <c r="CL206" s="328">
        <v>-1</v>
      </c>
      <c r="CM206" s="328">
        <v>-1</v>
      </c>
      <c r="CN206" s="328">
        <v>-1</v>
      </c>
      <c r="CO206" s="328">
        <v>-1</v>
      </c>
      <c r="CP206" s="328">
        <v>-1</v>
      </c>
      <c r="CQ206" s="328">
        <v>-1</v>
      </c>
      <c r="CR206" s="328">
        <v>-1</v>
      </c>
      <c r="CS206" s="328">
        <v>-1</v>
      </c>
      <c r="CT206" s="328">
        <v>-1</v>
      </c>
      <c r="CU206" s="328">
        <v>-1</v>
      </c>
      <c r="CV206" s="328">
        <v>-1</v>
      </c>
      <c r="CW206" s="328">
        <v>-1</v>
      </c>
      <c r="CX206" s="328">
        <v>-1</v>
      </c>
      <c r="CY206" s="328">
        <v>-1</v>
      </c>
      <c r="CZ206" s="328">
        <v>-1</v>
      </c>
      <c r="DA206" s="328">
        <v>-1</v>
      </c>
      <c r="DB206" s="328">
        <v>-1</v>
      </c>
      <c r="DC206" s="328">
        <v>-1</v>
      </c>
      <c r="DD206" s="328">
        <v>-1</v>
      </c>
      <c r="DE206" s="328">
        <v>-1</v>
      </c>
      <c r="DF206" s="328">
        <v>-1</v>
      </c>
      <c r="DG206" s="328">
        <v>-1</v>
      </c>
      <c r="DH206" s="328">
        <v>-1</v>
      </c>
      <c r="DI206" s="328">
        <v>-1</v>
      </c>
      <c r="DJ206" s="328">
        <v>-1</v>
      </c>
      <c r="DK206" s="328">
        <v>-1</v>
      </c>
      <c r="DL206" s="328">
        <v>-1</v>
      </c>
      <c r="DM206" s="328">
        <v>-1</v>
      </c>
      <c r="DN206" s="328">
        <v>-1</v>
      </c>
      <c r="DO206" s="328">
        <v>-1</v>
      </c>
      <c r="DP206" s="328">
        <v>-1</v>
      </c>
      <c r="DQ206" s="328">
        <v>-1</v>
      </c>
      <c r="DR206" s="328">
        <v>-1</v>
      </c>
      <c r="DS206" s="328">
        <v>-1</v>
      </c>
      <c r="DT206" s="328">
        <v>-1</v>
      </c>
      <c r="DU206" s="328">
        <v>-1</v>
      </c>
      <c r="DV206" s="328">
        <v>-1</v>
      </c>
      <c r="DW206" s="328">
        <v>-1</v>
      </c>
      <c r="DX206" s="328">
        <v>-1</v>
      </c>
      <c r="DY206" s="328">
        <v>-1</v>
      </c>
      <c r="DZ206" s="328">
        <v>-1</v>
      </c>
      <c r="EA206" s="328">
        <v>-1</v>
      </c>
      <c r="EB206" s="328">
        <v>-1</v>
      </c>
      <c r="EC206" s="328">
        <v>-1</v>
      </c>
      <c r="ED206" s="328">
        <v>-1</v>
      </c>
      <c r="EE206" s="328">
        <v>-1</v>
      </c>
      <c r="EF206" s="328">
        <v>-1</v>
      </c>
      <c r="EG206" s="328">
        <v>-1</v>
      </c>
      <c r="EH206" s="328">
        <v>-1</v>
      </c>
      <c r="EI206" s="328">
        <v>-1</v>
      </c>
      <c r="EJ206" s="328">
        <v>-1</v>
      </c>
      <c r="EK206" s="328">
        <v>-1</v>
      </c>
      <c r="EL206" s="328">
        <v>-1</v>
      </c>
      <c r="EM206" s="328">
        <v>-1</v>
      </c>
      <c r="EN206" s="328">
        <v>-1</v>
      </c>
      <c r="EO206" s="328">
        <v>-1</v>
      </c>
      <c r="EP206" s="328">
        <v>-1</v>
      </c>
      <c r="EQ206" s="328">
        <v>-1</v>
      </c>
      <c r="ER206" s="328">
        <v>-1</v>
      </c>
      <c r="ES206" s="328">
        <v>-1</v>
      </c>
      <c r="ET206" s="328">
        <v>-1</v>
      </c>
      <c r="EU206" s="328">
        <v>-1</v>
      </c>
      <c r="EV206" s="328">
        <v>-1</v>
      </c>
      <c r="EW206" s="328">
        <v>-1</v>
      </c>
      <c r="EX206" s="328">
        <v>-1</v>
      </c>
      <c r="EY206" s="328">
        <v>-1</v>
      </c>
      <c r="EZ206" s="328">
        <v>-1</v>
      </c>
      <c r="FA206" s="328">
        <v>-1</v>
      </c>
      <c r="FB206" s="328">
        <v>-1</v>
      </c>
      <c r="FC206" s="328">
        <v>-1</v>
      </c>
      <c r="FD206" s="328">
        <v>-1</v>
      </c>
      <c r="FE206" s="328">
        <v>-1</v>
      </c>
      <c r="FF206" s="328">
        <v>-1</v>
      </c>
      <c r="FG206" s="328">
        <v>-1</v>
      </c>
      <c r="FH206" s="328">
        <v>-1</v>
      </c>
      <c r="FI206" s="328">
        <v>-1</v>
      </c>
      <c r="FJ206" s="328">
        <v>-1</v>
      </c>
      <c r="FK206" s="328">
        <v>-1</v>
      </c>
      <c r="FL206" s="328">
        <v>-1</v>
      </c>
      <c r="FM206" s="328">
        <v>-1</v>
      </c>
      <c r="FN206" s="328">
        <v>-1</v>
      </c>
      <c r="FO206" s="328">
        <v>-1</v>
      </c>
      <c r="FP206" s="328">
        <v>-1</v>
      </c>
      <c r="FQ206" s="328">
        <v>-1</v>
      </c>
      <c r="FR206" s="328">
        <v>-1</v>
      </c>
      <c r="FS206" s="328">
        <v>-1</v>
      </c>
      <c r="FT206" s="328">
        <v>-1</v>
      </c>
      <c r="FU206" s="328">
        <v>-1</v>
      </c>
      <c r="FV206" s="328">
        <v>-1</v>
      </c>
      <c r="FW206" s="328">
        <v>-1</v>
      </c>
      <c r="FX206" s="328">
        <v>-1</v>
      </c>
      <c r="FY206" s="328">
        <v>-1</v>
      </c>
      <c r="FZ206" s="328">
        <v>-1</v>
      </c>
      <c r="GA206" s="328">
        <v>-1</v>
      </c>
      <c r="GB206" s="328">
        <v>-1</v>
      </c>
      <c r="GC206" s="328">
        <v>-1</v>
      </c>
      <c r="GD206" s="328">
        <v>-1</v>
      </c>
      <c r="GE206" s="328">
        <v>-1</v>
      </c>
      <c r="GF206" s="328">
        <v>-1</v>
      </c>
      <c r="GG206" s="328">
        <v>-1</v>
      </c>
      <c r="GH206" s="328">
        <v>-1</v>
      </c>
      <c r="GI206" s="328">
        <v>-1</v>
      </c>
      <c r="GJ206" s="328">
        <v>-1</v>
      </c>
      <c r="GK206" s="328">
        <v>-1</v>
      </c>
      <c r="GL206" s="328">
        <v>-1</v>
      </c>
      <c r="GM206" s="328">
        <v>-1</v>
      </c>
      <c r="GN206" s="328">
        <v>-1</v>
      </c>
      <c r="GO206" s="328">
        <v>-1</v>
      </c>
      <c r="GP206" s="328">
        <v>-1</v>
      </c>
      <c r="GQ206" s="328">
        <v>-1</v>
      </c>
      <c r="GR206" s="328">
        <v>-1</v>
      </c>
      <c r="GS206" s="328">
        <v>-1</v>
      </c>
      <c r="GT206" s="328">
        <v>-1</v>
      </c>
      <c r="GU206" s="328">
        <v>-1</v>
      </c>
      <c r="GV206" s="328">
        <v>-1</v>
      </c>
      <c r="GW206" s="328">
        <v>-1</v>
      </c>
      <c r="GX206" s="328">
        <v>-1</v>
      </c>
      <c r="GY206" s="328">
        <v>-1</v>
      </c>
      <c r="GZ206" s="328">
        <v>-1</v>
      </c>
      <c r="HA206" s="328">
        <v>-1</v>
      </c>
      <c r="HB206" s="328">
        <v>-1</v>
      </c>
      <c r="HC206" s="328">
        <v>-1</v>
      </c>
      <c r="HD206" s="328">
        <v>-1</v>
      </c>
      <c r="HE206" s="328">
        <v>-1</v>
      </c>
      <c r="HF206" s="328">
        <v>-1</v>
      </c>
      <c r="HG206" s="328">
        <v>-1</v>
      </c>
      <c r="HH206" s="328">
        <v>-1</v>
      </c>
      <c r="HI206" s="328">
        <v>-1</v>
      </c>
      <c r="HJ206" s="328">
        <v>-1</v>
      </c>
      <c r="HK206" s="328">
        <v>-1</v>
      </c>
      <c r="HL206" s="328">
        <v>-1</v>
      </c>
      <c r="HM206" s="328">
        <v>-1</v>
      </c>
      <c r="HN206" s="328">
        <v>-1</v>
      </c>
      <c r="HO206" s="328">
        <v>-1</v>
      </c>
      <c r="HP206" s="328">
        <v>-1</v>
      </c>
      <c r="HQ206" s="328">
        <v>-1</v>
      </c>
      <c r="HR206" s="328">
        <v>-1</v>
      </c>
      <c r="HS206" s="328">
        <v>-1</v>
      </c>
      <c r="HT206" s="328">
        <v>-1</v>
      </c>
      <c r="HU206" s="328">
        <v>-1</v>
      </c>
      <c r="HV206" s="328">
        <v>-1</v>
      </c>
      <c r="HW206" s="328">
        <v>-1</v>
      </c>
      <c r="HX206" s="328">
        <v>-1</v>
      </c>
      <c r="HY206" s="328">
        <v>-1</v>
      </c>
      <c r="HZ206" s="328">
        <v>-1</v>
      </c>
      <c r="IA206" s="328">
        <v>-1</v>
      </c>
      <c r="IB206" s="328">
        <v>-1</v>
      </c>
      <c r="IC206" s="328">
        <v>-1</v>
      </c>
      <c r="ID206" s="328">
        <v>-1</v>
      </c>
      <c r="IE206" s="328">
        <v>-1</v>
      </c>
      <c r="IF206" s="328">
        <v>-1</v>
      </c>
      <c r="IG206" s="328">
        <v>-1</v>
      </c>
      <c r="IH206" s="328">
        <v>-1</v>
      </c>
      <c r="II206" s="328">
        <v>-1</v>
      </c>
      <c r="IJ206" s="328">
        <v>-1</v>
      </c>
      <c r="IK206" s="328">
        <v>-1</v>
      </c>
      <c r="IL206" s="328">
        <v>-1</v>
      </c>
      <c r="IM206" s="328">
        <v>-1</v>
      </c>
      <c r="IN206" s="328">
        <v>-1</v>
      </c>
      <c r="IO206" s="328">
        <v>-1</v>
      </c>
      <c r="IP206" s="328">
        <v>-1</v>
      </c>
      <c r="IQ206" s="328">
        <v>-1</v>
      </c>
      <c r="IR206" s="328">
        <v>-1</v>
      </c>
      <c r="IS206" s="328">
        <v>-1</v>
      </c>
      <c r="IT206" s="328">
        <v>-1</v>
      </c>
      <c r="IU206" s="328">
        <v>-1</v>
      </c>
      <c r="IV206" s="328">
        <v>-1</v>
      </c>
      <c r="IW206" s="328">
        <v>-1</v>
      </c>
      <c r="IX206" s="328">
        <v>-1</v>
      </c>
      <c r="IY206" s="328">
        <v>-1</v>
      </c>
      <c r="IZ206" s="328">
        <v>-1</v>
      </c>
      <c r="JA206" s="328">
        <v>-1</v>
      </c>
      <c r="JB206" s="328">
        <v>-1</v>
      </c>
      <c r="JC206" s="328">
        <v>-1</v>
      </c>
      <c r="JD206" s="328">
        <v>-1</v>
      </c>
      <c r="JE206" s="328">
        <v>-1</v>
      </c>
      <c r="JF206" s="328">
        <v>-1</v>
      </c>
      <c r="JG206" s="328">
        <v>-1</v>
      </c>
      <c r="JH206" s="328">
        <v>-1</v>
      </c>
      <c r="JI206" s="328">
        <v>-1</v>
      </c>
      <c r="JJ206" s="328">
        <v>-1</v>
      </c>
      <c r="JK206" s="328">
        <v>-1</v>
      </c>
      <c r="JL206" s="328">
        <v>-1</v>
      </c>
      <c r="JM206" s="328">
        <v>-1</v>
      </c>
      <c r="JN206" s="328">
        <v>-1</v>
      </c>
      <c r="JO206" s="328">
        <v>-1</v>
      </c>
      <c r="JP206" s="328">
        <v>-1</v>
      </c>
      <c r="JQ206" s="328">
        <v>-1</v>
      </c>
      <c r="JR206" s="328">
        <v>-1</v>
      </c>
      <c r="JS206" s="328">
        <v>-1</v>
      </c>
      <c r="JT206" s="328">
        <v>-1</v>
      </c>
      <c r="JU206" s="328">
        <v>-1</v>
      </c>
      <c r="JV206" s="328">
        <v>-1</v>
      </c>
      <c r="JW206" s="328">
        <v>-1</v>
      </c>
      <c r="JX206" s="328">
        <v>-1</v>
      </c>
      <c r="JY206" s="328">
        <v>-1</v>
      </c>
      <c r="JZ206" s="328">
        <v>-1</v>
      </c>
      <c r="KA206" s="328">
        <v>-1</v>
      </c>
      <c r="KB206" s="328">
        <v>-1</v>
      </c>
      <c r="KC206" s="328">
        <v>-1</v>
      </c>
      <c r="KD206" s="328">
        <v>-1</v>
      </c>
      <c r="KE206" s="328">
        <v>-1</v>
      </c>
      <c r="KF206" s="328">
        <v>-1</v>
      </c>
      <c r="KG206" s="328">
        <v>-1</v>
      </c>
      <c r="KH206" s="328">
        <v>-1</v>
      </c>
      <c r="KI206" s="328">
        <v>-1</v>
      </c>
      <c r="KJ206" s="328">
        <v>-1</v>
      </c>
      <c r="KK206" s="328">
        <v>-1</v>
      </c>
      <c r="KL206" s="328">
        <v>-1</v>
      </c>
      <c r="KM206" s="328">
        <v>-1</v>
      </c>
      <c r="KN206" s="328">
        <v>-1</v>
      </c>
      <c r="KO206" s="328">
        <v>-1</v>
      </c>
      <c r="KP206" s="328">
        <v>-1</v>
      </c>
      <c r="KQ206" s="328">
        <v>-1</v>
      </c>
      <c r="KR206" s="328">
        <v>-1</v>
      </c>
      <c r="KS206" s="328">
        <v>-1</v>
      </c>
      <c r="KT206" s="328">
        <v>-1</v>
      </c>
      <c r="KU206" s="328">
        <v>-1</v>
      </c>
      <c r="KV206" s="328">
        <v>-1</v>
      </c>
      <c r="KW206" s="328">
        <v>-1</v>
      </c>
      <c r="KX206" s="328">
        <v>-1</v>
      </c>
      <c r="KY206" s="328">
        <v>-1</v>
      </c>
      <c r="KZ206" s="328">
        <v>-1</v>
      </c>
      <c r="LA206" s="328">
        <v>-1</v>
      </c>
      <c r="LB206" s="328">
        <v>-1</v>
      </c>
      <c r="LC206" s="328">
        <v>-1</v>
      </c>
      <c r="LD206" s="328">
        <v>-1</v>
      </c>
      <c r="LE206" s="328">
        <v>-1</v>
      </c>
      <c r="LF206" s="328">
        <v>-1</v>
      </c>
      <c r="LG206" s="328">
        <v>-1</v>
      </c>
      <c r="LH206" s="328">
        <v>-1</v>
      </c>
      <c r="LI206" s="328">
        <v>-1</v>
      </c>
      <c r="LJ206" s="328">
        <v>-1</v>
      </c>
      <c r="LK206" s="328">
        <v>-1</v>
      </c>
      <c r="LL206" s="328">
        <v>-1</v>
      </c>
      <c r="LM206" s="328">
        <v>-1</v>
      </c>
      <c r="LN206" s="328">
        <v>-1</v>
      </c>
      <c r="LO206" s="328">
        <v>-1</v>
      </c>
      <c r="LP206" s="328">
        <v>-1</v>
      </c>
      <c r="LQ206" s="328">
        <v>-1</v>
      </c>
      <c r="LR206" s="328">
        <v>-1</v>
      </c>
      <c r="LS206" s="328">
        <v>-1</v>
      </c>
      <c r="LT206" s="328">
        <v>-1</v>
      </c>
      <c r="LU206" s="328">
        <v>-1</v>
      </c>
      <c r="LV206" s="328">
        <v>-1</v>
      </c>
      <c r="LW206" s="328">
        <v>-1</v>
      </c>
      <c r="LX206" s="328">
        <v>-1</v>
      </c>
      <c r="LY206" s="328">
        <v>-1</v>
      </c>
      <c r="LZ206" s="328">
        <v>-1</v>
      </c>
      <c r="MA206" s="328">
        <v>-1</v>
      </c>
      <c r="MB206" s="328">
        <v>-1</v>
      </c>
      <c r="MC206" s="328">
        <v>-1</v>
      </c>
      <c r="MD206" s="328">
        <v>-1</v>
      </c>
      <c r="ME206" s="328">
        <v>-1</v>
      </c>
      <c r="MF206" s="328">
        <v>-1</v>
      </c>
      <c r="MG206" s="328">
        <v>-1</v>
      </c>
      <c r="MH206" s="328">
        <v>-1</v>
      </c>
      <c r="MI206" s="328">
        <v>-1</v>
      </c>
      <c r="MJ206" s="328">
        <v>-1</v>
      </c>
      <c r="MK206" s="328">
        <v>-1</v>
      </c>
      <c r="ML206" s="328">
        <v>-1</v>
      </c>
      <c r="MM206" s="328">
        <v>-1</v>
      </c>
      <c r="MN206" s="328">
        <v>-1</v>
      </c>
      <c r="MO206" s="328">
        <v>-1</v>
      </c>
      <c r="MP206" s="328">
        <v>-1</v>
      </c>
      <c r="MQ206" s="328">
        <v>-1</v>
      </c>
      <c r="MR206" s="328">
        <v>-1</v>
      </c>
      <c r="MS206" s="328">
        <v>-1</v>
      </c>
      <c r="MT206" s="328">
        <v>-1</v>
      </c>
      <c r="MU206" s="328">
        <v>-1</v>
      </c>
      <c r="MV206" s="328">
        <v>-1</v>
      </c>
      <c r="MW206" s="328">
        <v>-1</v>
      </c>
      <c r="MX206" s="328">
        <v>-1</v>
      </c>
      <c r="MY206" s="328">
        <v>-1</v>
      </c>
      <c r="MZ206" s="328">
        <v>-1</v>
      </c>
      <c r="NA206" s="328">
        <v>-1</v>
      </c>
      <c r="NB206" s="328">
        <v>-1</v>
      </c>
      <c r="NC206" s="328">
        <v>-1</v>
      </c>
      <c r="ND206" s="328">
        <v>-1</v>
      </c>
      <c r="NE206" s="328">
        <v>-1</v>
      </c>
      <c r="NF206" s="328">
        <v>-1</v>
      </c>
      <c r="NG206" s="328">
        <v>-1</v>
      </c>
      <c r="NH206" s="328">
        <v>-1</v>
      </c>
      <c r="NI206" s="328">
        <v>-1</v>
      </c>
      <c r="NJ206" s="328">
        <v>-1</v>
      </c>
      <c r="NK206" s="328">
        <v>-1</v>
      </c>
      <c r="NL206" s="328">
        <v>-1</v>
      </c>
      <c r="NM206" s="328">
        <v>-1</v>
      </c>
      <c r="NN206" s="328">
        <v>-1</v>
      </c>
      <c r="NO206" s="328">
        <v>-1</v>
      </c>
      <c r="NP206" s="328">
        <v>-1</v>
      </c>
      <c r="NQ206" s="328">
        <v>-1</v>
      </c>
      <c r="NR206" s="328">
        <v>-1</v>
      </c>
      <c r="NS206" s="328">
        <v>-1</v>
      </c>
      <c r="NT206" s="328">
        <v>-1</v>
      </c>
      <c r="NU206" s="328">
        <v>-1</v>
      </c>
      <c r="NV206" s="328">
        <v>-1</v>
      </c>
      <c r="NW206" s="328">
        <v>-1</v>
      </c>
      <c r="NX206" s="328">
        <v>-1</v>
      </c>
      <c r="NY206" s="328">
        <v>-1</v>
      </c>
      <c r="NZ206" s="328">
        <v>-1</v>
      </c>
      <c r="OA206" s="328">
        <v>-1</v>
      </c>
      <c r="OB206" s="328">
        <v>-1</v>
      </c>
      <c r="OC206" s="328">
        <v>-1</v>
      </c>
      <c r="OD206" s="328">
        <v>-1</v>
      </c>
      <c r="OE206" s="328">
        <v>-1</v>
      </c>
      <c r="OF206" s="328">
        <v>-1</v>
      </c>
      <c r="OG206" s="328">
        <v>-1</v>
      </c>
      <c r="OH206" s="328">
        <v>-1</v>
      </c>
      <c r="OI206" s="328">
        <v>-1</v>
      </c>
      <c r="OJ206" s="328">
        <v>-1</v>
      </c>
      <c r="OK206" s="328">
        <v>-1</v>
      </c>
      <c r="OL206" s="328">
        <v>-1</v>
      </c>
      <c r="OM206" s="328">
        <v>-1</v>
      </c>
      <c r="ON206" s="328">
        <v>-1</v>
      </c>
      <c r="OO206" s="328">
        <v>-1</v>
      </c>
      <c r="OP206" s="328">
        <v>-1</v>
      </c>
      <c r="OQ206" s="328">
        <v>-1</v>
      </c>
      <c r="OR206" s="328">
        <v>-1</v>
      </c>
      <c r="OS206" s="328">
        <v>-1</v>
      </c>
      <c r="OT206" s="328">
        <v>-1</v>
      </c>
      <c r="OU206" s="328">
        <v>-1</v>
      </c>
      <c r="OV206" s="328">
        <v>-1</v>
      </c>
      <c r="OW206" s="328">
        <v>-1</v>
      </c>
      <c r="OX206" s="328">
        <v>-1</v>
      </c>
      <c r="OY206" s="328">
        <v>-1</v>
      </c>
      <c r="OZ206" s="328">
        <v>-1</v>
      </c>
      <c r="PA206" s="328">
        <v>-1</v>
      </c>
      <c r="PB206" s="328">
        <v>-1</v>
      </c>
      <c r="PC206" s="328">
        <v>-1</v>
      </c>
      <c r="PD206" s="328">
        <v>-1</v>
      </c>
      <c r="PE206" s="328">
        <v>-1</v>
      </c>
      <c r="PF206" s="328">
        <v>-1</v>
      </c>
      <c r="PG206" s="328">
        <v>-1</v>
      </c>
      <c r="PH206" s="328">
        <v>-1</v>
      </c>
      <c r="PI206" s="328">
        <v>-1</v>
      </c>
      <c r="PJ206" s="328">
        <v>-1</v>
      </c>
      <c r="PK206" s="328">
        <v>-1</v>
      </c>
      <c r="PL206" s="328">
        <v>-1</v>
      </c>
      <c r="PM206" s="328">
        <v>-1</v>
      </c>
      <c r="PN206" s="328">
        <v>-1</v>
      </c>
      <c r="PO206" s="328">
        <v>-1</v>
      </c>
      <c r="PP206" s="328">
        <v>-1</v>
      </c>
      <c r="PQ206" s="328">
        <v>-1</v>
      </c>
      <c r="PR206" s="328">
        <v>-1</v>
      </c>
      <c r="PS206" s="328">
        <v>-1</v>
      </c>
      <c r="PT206" s="328">
        <v>-1</v>
      </c>
      <c r="PU206" s="328">
        <v>-1</v>
      </c>
      <c r="PV206" s="328">
        <v>-1</v>
      </c>
      <c r="PW206" s="328">
        <v>-1</v>
      </c>
      <c r="PX206" s="328">
        <v>-1</v>
      </c>
      <c r="PY206" s="328">
        <v>-1</v>
      </c>
      <c r="PZ206" s="328">
        <v>-1</v>
      </c>
      <c r="QA206" s="328">
        <v>-1</v>
      </c>
      <c r="QB206" s="328">
        <v>-1</v>
      </c>
      <c r="QC206" s="328">
        <v>-1</v>
      </c>
      <c r="QD206" s="328">
        <v>-1</v>
      </c>
      <c r="QE206" s="328">
        <v>-1</v>
      </c>
      <c r="QF206" s="328">
        <v>-1</v>
      </c>
      <c r="QG206" s="328">
        <v>-1</v>
      </c>
      <c r="QH206" s="328">
        <v>-1</v>
      </c>
      <c r="QI206" s="328">
        <v>-1</v>
      </c>
      <c r="QJ206" s="328">
        <v>-1</v>
      </c>
      <c r="QK206" s="328">
        <v>-1</v>
      </c>
      <c r="QL206" s="328">
        <v>-1</v>
      </c>
      <c r="QM206" s="328">
        <v>-1</v>
      </c>
      <c r="QN206" s="328">
        <v>-1</v>
      </c>
      <c r="QO206" s="328">
        <v>-1</v>
      </c>
      <c r="QP206" s="328">
        <v>-1</v>
      </c>
      <c r="QQ206" s="328">
        <v>-1</v>
      </c>
      <c r="QR206" s="328">
        <v>-1</v>
      </c>
      <c r="QS206" s="328">
        <v>-1</v>
      </c>
      <c r="QT206" s="328">
        <v>-1</v>
      </c>
      <c r="QU206" s="328">
        <v>-1</v>
      </c>
      <c r="QV206" s="328">
        <v>-1</v>
      </c>
      <c r="QW206" s="328">
        <v>-1</v>
      </c>
      <c r="QX206" s="328">
        <v>-1</v>
      </c>
      <c r="QY206" s="328">
        <v>-1</v>
      </c>
      <c r="QZ206" s="328">
        <v>-1</v>
      </c>
      <c r="RA206" s="328">
        <v>-1</v>
      </c>
      <c r="RB206" s="328">
        <v>-1</v>
      </c>
      <c r="RC206" s="328">
        <v>-1</v>
      </c>
      <c r="RD206" s="328">
        <v>-1</v>
      </c>
      <c r="RE206" s="328">
        <v>-1</v>
      </c>
      <c r="RF206" s="328">
        <v>-1</v>
      </c>
      <c r="RG206" s="328">
        <v>-1</v>
      </c>
      <c r="RH206" s="328">
        <v>-1</v>
      </c>
      <c r="RI206" s="328">
        <v>-1</v>
      </c>
      <c r="RJ206" s="328">
        <v>-1</v>
      </c>
      <c r="RK206" s="328">
        <v>-1</v>
      </c>
      <c r="RL206" s="328">
        <v>-1</v>
      </c>
      <c r="RM206" s="328">
        <v>-1</v>
      </c>
      <c r="RN206" s="328">
        <v>-1</v>
      </c>
      <c r="RO206" s="328">
        <v>-1</v>
      </c>
      <c r="RP206" s="328">
        <v>-1</v>
      </c>
      <c r="RQ206" s="328">
        <v>-1</v>
      </c>
      <c r="RR206" s="328">
        <v>-1</v>
      </c>
      <c r="RS206" s="328">
        <v>-1</v>
      </c>
      <c r="RT206" s="328">
        <v>-1</v>
      </c>
      <c r="RU206" s="328">
        <v>-1</v>
      </c>
      <c r="RV206" s="328">
        <v>-1</v>
      </c>
      <c r="RW206" s="328">
        <v>-1</v>
      </c>
      <c r="RX206" s="328">
        <v>-1</v>
      </c>
      <c r="RY206" s="328">
        <v>-1</v>
      </c>
      <c r="RZ206" s="328">
        <v>-1</v>
      </c>
      <c r="SA206" s="328">
        <v>-1</v>
      </c>
      <c r="SB206" s="328">
        <v>-1</v>
      </c>
      <c r="SC206" s="328">
        <v>-1</v>
      </c>
      <c r="SD206" s="328">
        <v>-1</v>
      </c>
      <c r="SE206" s="328">
        <v>-1</v>
      </c>
      <c r="SF206" s="328">
        <v>-1</v>
      </c>
      <c r="SG206" s="328">
        <v>-1</v>
      </c>
      <c r="SH206" s="328">
        <v>-1</v>
      </c>
      <c r="SM206">
        <f>'GRR Data'!A202</f>
        <v>0</v>
      </c>
    </row>
    <row r="207" spans="1:507">
      <c r="B207" s="326" t="s">
        <v>423</v>
      </c>
      <c r="C207" s="328">
        <f t="shared" ref="C207:BN207" si="410">C193/C190</f>
        <v>2.529761904768401E-3</v>
      </c>
      <c r="D207" s="328">
        <f t="shared" si="410"/>
        <v>0.12100446428571458</v>
      </c>
      <c r="E207" s="328">
        <f t="shared" si="410"/>
        <v>0.38707589285714239</v>
      </c>
      <c r="F207" s="328">
        <f t="shared" si="410"/>
        <v>0.5329241071428571</v>
      </c>
      <c r="G207" s="328">
        <f t="shared" si="410"/>
        <v>0.13299107142857133</v>
      </c>
      <c r="H207" s="328">
        <f t="shared" si="410"/>
        <v>0.10366071428571416</v>
      </c>
      <c r="I207" s="328">
        <f t="shared" si="410"/>
        <v>-6.062499999999986E-2</v>
      </c>
      <c r="J207" s="328">
        <f t="shared" si="410"/>
        <v>-2.3281249999999861E-2</v>
      </c>
      <c r="K207" s="328">
        <f t="shared" si="410"/>
        <v>-1.7834821428571495E-2</v>
      </c>
      <c r="L207" s="328">
        <f t="shared" si="410"/>
        <v>-1.7477678571428679E-2</v>
      </c>
      <c r="M207" s="328">
        <f t="shared" si="410"/>
        <v>-1.812500000000038E-2</v>
      </c>
      <c r="N207" s="328">
        <f t="shared" si="410"/>
        <v>-0.18633928571428598</v>
      </c>
      <c r="O207" s="328">
        <f t="shared" si="410"/>
        <v>-0.17533482142857179</v>
      </c>
      <c r="P207" s="328">
        <f t="shared" si="410"/>
        <v>-3.2812500000000844E-3</v>
      </c>
      <c r="Q207" s="328">
        <f t="shared" si="410"/>
        <v>-0.1168750000000002</v>
      </c>
      <c r="R207" s="328">
        <f t="shared" si="410"/>
        <v>5.381696428571435E-2</v>
      </c>
      <c r="S207" s="328">
        <f t="shared" si="410"/>
        <v>0.19049107142857155</v>
      </c>
      <c r="T207" s="328">
        <f t="shared" si="410"/>
        <v>0.27752232142857131</v>
      </c>
      <c r="U207" s="328">
        <f t="shared" si="410"/>
        <v>0.24015624999999993</v>
      </c>
      <c r="V207" s="328">
        <f t="shared" si="410"/>
        <v>0.53155000000000019</v>
      </c>
      <c r="W207" s="328">
        <f t="shared" si="410"/>
        <v>-0.14067749999999979</v>
      </c>
      <c r="X207" s="328">
        <f t="shared" si="410"/>
        <v>-0.29326750000000001</v>
      </c>
      <c r="Y207" s="328">
        <f t="shared" si="410"/>
        <v>-0.20566249999999986</v>
      </c>
      <c r="Z207" s="328">
        <f t="shared" si="410"/>
        <v>-0.31349499999999986</v>
      </c>
      <c r="AA207" s="328">
        <f t="shared" si="410"/>
        <v>-8.6909999999999932E-2</v>
      </c>
      <c r="AB207" s="328">
        <f t="shared" si="410"/>
        <v>1.6399999999999748E-2</v>
      </c>
      <c r="AC207" s="328">
        <f t="shared" si="410"/>
        <v>-0.37772749999999988</v>
      </c>
      <c r="AD207" s="328">
        <f t="shared" si="410"/>
        <v>4.2079999999999895E-2</v>
      </c>
      <c r="AE207" s="328">
        <f t="shared" si="410"/>
        <v>-0.24623749999999989</v>
      </c>
      <c r="AF207" s="328">
        <f t="shared" si="410"/>
        <v>5.8262500000000106E-2</v>
      </c>
      <c r="AG207" s="328">
        <f t="shared" si="410"/>
        <v>0.19468750000000012</v>
      </c>
      <c r="AH207" s="328">
        <f t="shared" si="410"/>
        <v>8.1812500000000288E-2</v>
      </c>
      <c r="AI207" s="328">
        <f t="shared" si="410"/>
        <v>-0.24031750000000007</v>
      </c>
      <c r="AJ207" s="328">
        <f t="shared" si="410"/>
        <v>-9.6475000000000311E-3</v>
      </c>
      <c r="AK207" s="328">
        <f t="shared" si="410"/>
        <v>-0.40182249999999997</v>
      </c>
      <c r="AL207" s="328">
        <f t="shared" si="410"/>
        <v>-7.9827499999999829E-2</v>
      </c>
      <c r="AM207" s="328">
        <f t="shared" si="410"/>
        <v>-9.4480000000000119E-2</v>
      </c>
      <c r="AN207" s="328">
        <f t="shared" si="410"/>
        <v>3.9374999999781689E-2</v>
      </c>
      <c r="AO207" s="328">
        <f t="shared" si="410"/>
        <v>7.2890624999790418E-2</v>
      </c>
      <c r="AP207" s="328">
        <f t="shared" si="410"/>
        <v>8.2390624999679987E-2</v>
      </c>
      <c r="AQ207" s="328">
        <f t="shared" si="410"/>
        <v>-9.7500000002531655E-3</v>
      </c>
      <c r="AR207" s="328">
        <f t="shared" si="410"/>
        <v>5.9640625000131404E-2</v>
      </c>
      <c r="AS207" s="328">
        <f t="shared" si="410"/>
        <v>3.4499999999868268E-2</v>
      </c>
      <c r="AT207" s="328">
        <f t="shared" si="410"/>
        <v>0.13571187499999984</v>
      </c>
      <c r="AU207" s="328" t="e">
        <f t="shared" si="410"/>
        <v>#DIV/0!</v>
      </c>
      <c r="AV207" s="328" t="e">
        <f t="shared" si="410"/>
        <v>#DIV/0!</v>
      </c>
      <c r="AW207" s="328" t="e">
        <f t="shared" si="410"/>
        <v>#DIV/0!</v>
      </c>
      <c r="AX207" s="328" t="e">
        <f t="shared" si="410"/>
        <v>#DIV/0!</v>
      </c>
      <c r="AY207" s="328" t="e">
        <f t="shared" si="410"/>
        <v>#DIV/0!</v>
      </c>
      <c r="AZ207" s="328" t="e">
        <f t="shared" si="410"/>
        <v>#DIV/0!</v>
      </c>
      <c r="BA207" s="328" t="e">
        <f t="shared" si="410"/>
        <v>#DIV/0!</v>
      </c>
      <c r="BB207" s="328" t="e">
        <f t="shared" si="410"/>
        <v>#DIV/0!</v>
      </c>
      <c r="BC207" s="328" t="e">
        <f t="shared" si="410"/>
        <v>#DIV/0!</v>
      </c>
      <c r="BD207" s="328" t="e">
        <f t="shared" si="410"/>
        <v>#DIV/0!</v>
      </c>
      <c r="BE207" s="328" t="e">
        <f t="shared" si="410"/>
        <v>#DIV/0!</v>
      </c>
      <c r="BF207" s="328" t="e">
        <f t="shared" si="410"/>
        <v>#DIV/0!</v>
      </c>
      <c r="BG207" s="328" t="e">
        <f t="shared" si="410"/>
        <v>#DIV/0!</v>
      </c>
      <c r="BH207" s="328" t="e">
        <f t="shared" si="410"/>
        <v>#DIV/0!</v>
      </c>
      <c r="BI207" s="328" t="e">
        <f t="shared" si="410"/>
        <v>#DIV/0!</v>
      </c>
      <c r="BJ207" s="328">
        <f t="shared" si="410"/>
        <v>9.3205357142857215E-2</v>
      </c>
      <c r="BK207" s="328" t="e">
        <f t="shared" si="410"/>
        <v>#DIV/0!</v>
      </c>
      <c r="BL207" s="328" t="e">
        <f t="shared" si="410"/>
        <v>#DIV/0!</v>
      </c>
      <c r="BM207" s="328">
        <f t="shared" si="410"/>
        <v>-9.8396739130434868E-2</v>
      </c>
      <c r="BN207" s="328">
        <f t="shared" si="410"/>
        <v>-0.26505434782608722</v>
      </c>
      <c r="BO207" s="328">
        <f t="shared" ref="BO207:DZ207" si="411">BO193/BO190</f>
        <v>-0.22646739130434798</v>
      </c>
      <c r="BP207" s="328">
        <f t="shared" si="411"/>
        <v>-0.25440217391304371</v>
      </c>
      <c r="BQ207" s="328">
        <f t="shared" si="411"/>
        <v>-0.39159375000000007</v>
      </c>
      <c r="BR207" s="328" t="e">
        <f t="shared" si="411"/>
        <v>#DIV/0!</v>
      </c>
      <c r="BS207" s="328" t="e">
        <f t="shared" si="411"/>
        <v>#DIV/0!</v>
      </c>
      <c r="BT207" s="328">
        <f t="shared" si="411"/>
        <v>-0.29137499999999994</v>
      </c>
      <c r="BU207" s="328">
        <f t="shared" si="411"/>
        <v>-0.82071875000000016</v>
      </c>
      <c r="BV207" s="328">
        <f t="shared" si="411"/>
        <v>-0.56100000000000005</v>
      </c>
      <c r="BW207" s="328">
        <f t="shared" si="411"/>
        <v>5.6250000000000744E-3</v>
      </c>
      <c r="BX207" s="328">
        <f t="shared" si="411"/>
        <v>0.13706249999999989</v>
      </c>
      <c r="BY207" s="328">
        <f t="shared" si="411"/>
        <v>0.36618750000000033</v>
      </c>
      <c r="BZ207" s="328">
        <f t="shared" si="411"/>
        <v>0.36512500000000031</v>
      </c>
      <c r="CA207" s="328">
        <f t="shared" si="411"/>
        <v>0.20037499999999986</v>
      </c>
      <c r="CB207" s="328">
        <f t="shared" si="411"/>
        <v>8.3999999999999631E-2</v>
      </c>
      <c r="CC207" s="328">
        <f t="shared" si="411"/>
        <v>5.3749999999999909E-2</v>
      </c>
      <c r="CD207" s="328">
        <f t="shared" si="411"/>
        <v>0.56315625000000036</v>
      </c>
      <c r="CE207" s="328">
        <f t="shared" si="411"/>
        <v>0.36790625000000021</v>
      </c>
      <c r="CF207" s="328">
        <f t="shared" si="411"/>
        <v>0.39965625000000032</v>
      </c>
      <c r="CG207" s="328">
        <f t="shared" si="411"/>
        <v>9.1843750000000224E-2</v>
      </c>
      <c r="CH207" s="328">
        <f t="shared" si="411"/>
        <v>1.6125000000000028E-2</v>
      </c>
      <c r="CI207" s="328">
        <f t="shared" si="411"/>
        <v>-9.5531250000000234E-2</v>
      </c>
      <c r="CJ207" s="328">
        <f t="shared" si="411"/>
        <v>0.16860416666666639</v>
      </c>
      <c r="CK207" s="328">
        <f t="shared" si="411"/>
        <v>0.17861458333333322</v>
      </c>
      <c r="CL207" s="328">
        <f t="shared" si="411"/>
        <v>0.20085416666666689</v>
      </c>
      <c r="CM207" s="328">
        <f t="shared" si="411"/>
        <v>0.10157291666666679</v>
      </c>
      <c r="CN207" s="328">
        <f t="shared" si="411"/>
        <v>-0.37962500000000021</v>
      </c>
      <c r="CO207" s="328">
        <f t="shared" si="411"/>
        <v>-0.546875</v>
      </c>
      <c r="CP207" s="328">
        <f t="shared" si="411"/>
        <v>-0.66825000000000001</v>
      </c>
      <c r="CQ207" s="328">
        <f t="shared" si="411"/>
        <v>-0.56460416666666668</v>
      </c>
      <c r="CR207" s="328" t="e">
        <f t="shared" si="411"/>
        <v>#DIV/0!</v>
      </c>
      <c r="CS207" s="328">
        <f t="shared" si="411"/>
        <v>-0.76397916666666665</v>
      </c>
      <c r="CT207" s="328" t="e">
        <f t="shared" si="411"/>
        <v>#DIV/0!</v>
      </c>
      <c r="CU207" s="328">
        <f t="shared" si="411"/>
        <v>-0.52422916666666641</v>
      </c>
      <c r="CV207" s="328" t="e">
        <f t="shared" si="411"/>
        <v>#DIV/0!</v>
      </c>
      <c r="CW207" s="328">
        <f t="shared" si="411"/>
        <v>-0.68720833333333331</v>
      </c>
      <c r="CX207" s="328" t="e">
        <f t="shared" si="411"/>
        <v>#DIV/0!</v>
      </c>
      <c r="CY207" s="328">
        <f t="shared" si="411"/>
        <v>-0.36762500000000009</v>
      </c>
      <c r="CZ207" s="328">
        <f t="shared" si="411"/>
        <v>-0.4868541666666667</v>
      </c>
      <c r="DA207" s="328">
        <f t="shared" si="411"/>
        <v>-0.5039583333333334</v>
      </c>
      <c r="DB207" s="328">
        <f t="shared" si="411"/>
        <v>-0.21283333333333337</v>
      </c>
      <c r="DC207" s="328">
        <f t="shared" si="411"/>
        <v>-0.31837500000000002</v>
      </c>
      <c r="DD207" s="328">
        <f t="shared" si="411"/>
        <v>-0.46052083333333355</v>
      </c>
      <c r="DE207" s="328">
        <f t="shared" si="411"/>
        <v>0.28927083333333337</v>
      </c>
      <c r="DF207" s="328">
        <f t="shared" si="411"/>
        <v>0.18801562499999996</v>
      </c>
      <c r="DG207" s="328">
        <f t="shared" si="411"/>
        <v>0.132515625</v>
      </c>
      <c r="DH207" s="328">
        <f t="shared" si="411"/>
        <v>0.20798437500000003</v>
      </c>
      <c r="DI207" s="328">
        <f t="shared" si="411"/>
        <v>0.23347916666666663</v>
      </c>
      <c r="DJ207" s="328">
        <f t="shared" si="411"/>
        <v>8.8312500000000127E-2</v>
      </c>
      <c r="DK207" s="328">
        <f t="shared" si="411"/>
        <v>5.6312500000000321E-2</v>
      </c>
      <c r="DL207" s="328">
        <f t="shared" si="411"/>
        <v>9.325E-2</v>
      </c>
      <c r="DM207" s="328">
        <f t="shared" si="411"/>
        <v>0.13056250000000019</v>
      </c>
      <c r="DN207" s="328">
        <f t="shared" si="411"/>
        <v>0.25990625000000045</v>
      </c>
      <c r="DO207" s="328">
        <f t="shared" si="411"/>
        <v>1.4093750000000183E-2</v>
      </c>
      <c r="DP207" s="328">
        <f t="shared" si="411"/>
        <v>-2.3968749999999928E-2</v>
      </c>
      <c r="DQ207" s="328">
        <f t="shared" si="411"/>
        <v>-8.4499999999999992E-2</v>
      </c>
      <c r="DR207" s="328">
        <f t="shared" si="411"/>
        <v>-5.8625000000000205E-2</v>
      </c>
      <c r="DS207" s="328">
        <f t="shared" si="411"/>
        <v>-0.10606250000000012</v>
      </c>
      <c r="DT207" s="328">
        <f t="shared" si="411"/>
        <v>-1.7249999999999904E-2</v>
      </c>
      <c r="DU207" s="328">
        <f t="shared" si="411"/>
        <v>5.906249999999974E-3</v>
      </c>
      <c r="DV207" s="328">
        <f t="shared" si="411"/>
        <v>-0.11884374999999975</v>
      </c>
      <c r="DW207" s="328">
        <f t="shared" si="411"/>
        <v>-8.1156249999999874E-2</v>
      </c>
      <c r="DX207" s="328">
        <f t="shared" si="411"/>
        <v>-0.61991666666666656</v>
      </c>
      <c r="DY207" s="328">
        <f t="shared" si="411"/>
        <v>-0.60191666666666666</v>
      </c>
      <c r="DZ207" s="328">
        <f t="shared" si="411"/>
        <v>-0.66941666666666666</v>
      </c>
      <c r="EA207" s="328">
        <f t="shared" ref="EA207:GL207" si="412">EA193/EA190</f>
        <v>-0.65400000000000003</v>
      </c>
      <c r="EB207" s="328">
        <f t="shared" si="412"/>
        <v>-2.6145833333333465E-2</v>
      </c>
      <c r="EC207" s="328">
        <f t="shared" si="412"/>
        <v>-1.5958333333333151E-2</v>
      </c>
      <c r="ED207" s="328">
        <f t="shared" si="412"/>
        <v>-0.19423958333333335</v>
      </c>
      <c r="EE207" s="328">
        <f t="shared" si="412"/>
        <v>-6.0864583333333409E-2</v>
      </c>
      <c r="EF207" s="328">
        <f t="shared" si="412"/>
        <v>-5.7364583333333607E-2</v>
      </c>
      <c r="EG207" s="328">
        <f t="shared" si="412"/>
        <v>-5.8666666666666686E-2</v>
      </c>
      <c r="EH207" s="328">
        <f t="shared" si="412"/>
        <v>-8.047916666666674E-2</v>
      </c>
      <c r="EI207" s="328">
        <f t="shared" si="412"/>
        <v>-0.23064583333333319</v>
      </c>
      <c r="EJ207" s="328">
        <f t="shared" si="412"/>
        <v>-0.25187500000000074</v>
      </c>
      <c r="EK207" s="328">
        <f t="shared" si="412"/>
        <v>-0.31491071428571427</v>
      </c>
      <c r="EL207" s="328">
        <f t="shared" si="412"/>
        <v>0.11099822916666711</v>
      </c>
      <c r="EM207" s="328">
        <f t="shared" si="412"/>
        <v>0.15404854166666787</v>
      </c>
      <c r="EN207" s="328">
        <f t="shared" si="412"/>
        <v>3.006260416666371E-2</v>
      </c>
      <c r="EO207" s="328">
        <f t="shared" si="412"/>
        <v>0.14284447916666987</v>
      </c>
      <c r="EP207" s="328">
        <f t="shared" si="412"/>
        <v>2.3855624999997729E-2</v>
      </c>
      <c r="EQ207" s="328">
        <f t="shared" si="412"/>
        <v>2.6048437500000684E-2</v>
      </c>
      <c r="ER207" s="328">
        <f t="shared" si="412"/>
        <v>3.9276041666684138E-3</v>
      </c>
      <c r="ES207" s="328">
        <f t="shared" si="412"/>
        <v>4.2329999999995635E-2</v>
      </c>
      <c r="ET207" s="328">
        <f t="shared" si="412"/>
        <v>0.14366229166666566</v>
      </c>
      <c r="EU207" s="328">
        <f t="shared" si="412"/>
        <v>0.21793729166666639</v>
      </c>
      <c r="EV207" s="328">
        <f t="shared" si="412"/>
        <v>6.1543749999959409E-3</v>
      </c>
      <c r="EW207" s="328">
        <f t="shared" si="412"/>
        <v>5.3217708333352966E-3</v>
      </c>
      <c r="EX207" s="328">
        <f t="shared" si="412"/>
        <v>0.11356177083333925</v>
      </c>
      <c r="EY207" s="328">
        <f t="shared" si="412"/>
        <v>0.16950291666667294</v>
      </c>
      <c r="EZ207" s="328">
        <f t="shared" si="412"/>
        <v>3.0336458333328781E-2</v>
      </c>
      <c r="FA207" s="328">
        <f t="shared" si="412"/>
        <v>-1.6390729166661334E-2</v>
      </c>
      <c r="FB207" s="328">
        <f t="shared" si="412"/>
        <v>4.5951041666647567E-3</v>
      </c>
      <c r="FC207" s="328">
        <f t="shared" si="412"/>
        <v>0.29084562500000188</v>
      </c>
      <c r="FD207" s="328">
        <f t="shared" si="412"/>
        <v>1.9458333333333321E-2</v>
      </c>
      <c r="FE207" s="328" t="e">
        <f t="shared" si="412"/>
        <v>#DIV/0!</v>
      </c>
      <c r="FF207" s="328" t="e">
        <f t="shared" si="412"/>
        <v>#DIV/0!</v>
      </c>
      <c r="FG207" s="328" t="e">
        <f t="shared" si="412"/>
        <v>#DIV/0!</v>
      </c>
      <c r="FH207" s="328" t="e">
        <f t="shared" si="412"/>
        <v>#DIV/0!</v>
      </c>
      <c r="FI207" s="328" t="e">
        <f t="shared" si="412"/>
        <v>#DIV/0!</v>
      </c>
      <c r="FJ207" s="328" t="e">
        <f t="shared" si="412"/>
        <v>#DIV/0!</v>
      </c>
      <c r="FK207" s="328" t="e">
        <f t="shared" si="412"/>
        <v>#DIV/0!</v>
      </c>
      <c r="FL207" s="328" t="e">
        <f t="shared" si="412"/>
        <v>#DIV/0!</v>
      </c>
      <c r="FM207" s="328" t="e">
        <f t="shared" si="412"/>
        <v>#DIV/0!</v>
      </c>
      <c r="FN207" s="328" t="e">
        <f t="shared" si="412"/>
        <v>#DIV/0!</v>
      </c>
      <c r="FO207" s="328" t="e">
        <f t="shared" si="412"/>
        <v>#DIV/0!</v>
      </c>
      <c r="FP207" s="328" t="e">
        <f t="shared" si="412"/>
        <v>#DIV/0!</v>
      </c>
      <c r="FQ207" s="328" t="e">
        <f t="shared" si="412"/>
        <v>#DIV/0!</v>
      </c>
      <c r="FR207" s="328" t="e">
        <f t="shared" si="412"/>
        <v>#DIV/0!</v>
      </c>
      <c r="FS207" s="328" t="e">
        <f t="shared" si="412"/>
        <v>#DIV/0!</v>
      </c>
      <c r="FT207" s="328">
        <f t="shared" si="412"/>
        <v>-0.55970833333333336</v>
      </c>
      <c r="FU207" s="328" t="e">
        <f t="shared" si="412"/>
        <v>#DIV/0!</v>
      </c>
      <c r="FV207" s="328" t="e">
        <f t="shared" si="412"/>
        <v>#DIV/0!</v>
      </c>
      <c r="FW207" s="328" t="e">
        <f t="shared" si="412"/>
        <v>#DIV/0!</v>
      </c>
      <c r="FX207" s="328" t="e">
        <f t="shared" si="412"/>
        <v>#DIV/0!</v>
      </c>
      <c r="FY207" s="328" t="e">
        <f t="shared" si="412"/>
        <v>#DIV/0!</v>
      </c>
      <c r="FZ207" s="328" t="e">
        <f t="shared" si="412"/>
        <v>#DIV/0!</v>
      </c>
      <c r="GA207" s="328" t="e">
        <f t="shared" si="412"/>
        <v>#DIV/0!</v>
      </c>
      <c r="GB207" s="328" t="e">
        <f t="shared" si="412"/>
        <v>#DIV/0!</v>
      </c>
      <c r="GC207" s="328" t="e">
        <f t="shared" si="412"/>
        <v>#DIV/0!</v>
      </c>
      <c r="GD207" s="328" t="e">
        <f t="shared" si="412"/>
        <v>#DIV/0!</v>
      </c>
      <c r="GE207" s="328" t="e">
        <f t="shared" si="412"/>
        <v>#DIV/0!</v>
      </c>
      <c r="GF207" s="328" t="e">
        <f t="shared" si="412"/>
        <v>#DIV/0!</v>
      </c>
      <c r="GG207" s="328" t="e">
        <f t="shared" si="412"/>
        <v>#DIV/0!</v>
      </c>
      <c r="GH207" s="328" t="e">
        <f t="shared" si="412"/>
        <v>#DIV/0!</v>
      </c>
      <c r="GI207" s="328" t="e">
        <f t="shared" si="412"/>
        <v>#DIV/0!</v>
      </c>
      <c r="GJ207" s="328">
        <f t="shared" si="412"/>
        <v>0.10106250000000003</v>
      </c>
      <c r="GK207" s="328" t="e">
        <f t="shared" si="412"/>
        <v>#DIV/0!</v>
      </c>
      <c r="GL207" s="328" t="e">
        <f t="shared" si="412"/>
        <v>#DIV/0!</v>
      </c>
      <c r="GM207" s="328" t="e">
        <f t="shared" ref="GM207:IX207" si="413">GM193/GM190</f>
        <v>#DIV/0!</v>
      </c>
      <c r="GN207" s="328" t="e">
        <f t="shared" si="413"/>
        <v>#DIV/0!</v>
      </c>
      <c r="GO207" s="328" t="e">
        <f t="shared" si="413"/>
        <v>#DIV/0!</v>
      </c>
      <c r="GP207" s="328" t="e">
        <f t="shared" si="413"/>
        <v>#DIV/0!</v>
      </c>
      <c r="GQ207" s="328" t="e">
        <f t="shared" si="413"/>
        <v>#DIV/0!</v>
      </c>
      <c r="GR207" s="328" t="e">
        <f t="shared" si="413"/>
        <v>#DIV/0!</v>
      </c>
      <c r="GS207" s="328" t="e">
        <f t="shared" si="413"/>
        <v>#DIV/0!</v>
      </c>
      <c r="GT207" s="328" t="e">
        <f t="shared" si="413"/>
        <v>#DIV/0!</v>
      </c>
      <c r="GU207" s="328" t="e">
        <f t="shared" si="413"/>
        <v>#DIV/0!</v>
      </c>
      <c r="GV207" s="328" t="e">
        <f t="shared" si="413"/>
        <v>#DIV/0!</v>
      </c>
      <c r="GW207" s="328" t="e">
        <f t="shared" si="413"/>
        <v>#DIV/0!</v>
      </c>
      <c r="GX207" s="328" t="e">
        <f t="shared" si="413"/>
        <v>#DIV/0!</v>
      </c>
      <c r="GY207" s="328" t="e">
        <f t="shared" si="413"/>
        <v>#DIV/0!</v>
      </c>
      <c r="GZ207" s="328" t="e">
        <f t="shared" si="413"/>
        <v>#DIV/0!</v>
      </c>
      <c r="HA207" s="328" t="e">
        <f t="shared" si="413"/>
        <v>#DIV/0!</v>
      </c>
      <c r="HB207" s="328" t="e">
        <f t="shared" si="413"/>
        <v>#DIV/0!</v>
      </c>
      <c r="HC207" s="328" t="e">
        <f t="shared" si="413"/>
        <v>#DIV/0!</v>
      </c>
      <c r="HD207" s="328" t="e">
        <f t="shared" si="413"/>
        <v>#DIV/0!</v>
      </c>
      <c r="HE207" s="328" t="e">
        <f t="shared" si="413"/>
        <v>#DIV/0!</v>
      </c>
      <c r="HF207" s="328" t="e">
        <f t="shared" si="413"/>
        <v>#DIV/0!</v>
      </c>
      <c r="HG207" s="328" t="e">
        <f t="shared" si="413"/>
        <v>#DIV/0!</v>
      </c>
      <c r="HH207" s="328" t="e">
        <f t="shared" si="413"/>
        <v>#DIV/0!</v>
      </c>
      <c r="HI207" s="328" t="e">
        <f t="shared" si="413"/>
        <v>#DIV/0!</v>
      </c>
      <c r="HJ207" s="328" t="e">
        <f t="shared" si="413"/>
        <v>#VALUE!</v>
      </c>
      <c r="HK207" s="328" t="e">
        <f t="shared" si="413"/>
        <v>#VALUE!</v>
      </c>
      <c r="HL207" s="328" t="e">
        <f t="shared" si="413"/>
        <v>#VALUE!</v>
      </c>
      <c r="HM207" s="328" t="e">
        <f t="shared" si="413"/>
        <v>#VALUE!</v>
      </c>
      <c r="HN207" s="328" t="e">
        <f t="shared" si="413"/>
        <v>#VALUE!</v>
      </c>
      <c r="HO207" s="328">
        <f t="shared" si="413"/>
        <v>-0.739140625</v>
      </c>
      <c r="HP207" s="328">
        <f t="shared" si="413"/>
        <v>-0.57371093750000013</v>
      </c>
      <c r="HQ207" s="328">
        <f t="shared" si="413"/>
        <v>-1.0279296874999997</v>
      </c>
      <c r="HR207" s="328">
        <f t="shared" si="413"/>
        <v>-0.86742187500000023</v>
      </c>
      <c r="HS207" s="328">
        <f t="shared" si="413"/>
        <v>1.753906249999989E-2</v>
      </c>
      <c r="HT207" s="328">
        <f t="shared" si="413"/>
        <v>-0.17902343749999997</v>
      </c>
      <c r="HU207" s="328">
        <f t="shared" si="413"/>
        <v>2.8671874999999618E-2</v>
      </c>
      <c r="HV207" s="328">
        <f t="shared" si="413"/>
        <v>-0.48617187500000003</v>
      </c>
      <c r="HW207" s="328">
        <f t="shared" si="413"/>
        <v>-0.43042968750000005</v>
      </c>
      <c r="HX207" s="328">
        <f t="shared" si="413"/>
        <v>-0.4708203125</v>
      </c>
      <c r="HY207" s="328">
        <f t="shared" si="413"/>
        <v>0.10777343749999967</v>
      </c>
      <c r="HZ207" s="328">
        <f t="shared" si="413"/>
        <v>-0.23683593750000001</v>
      </c>
      <c r="IA207" s="328">
        <f t="shared" si="413"/>
        <v>-0.33111413043478255</v>
      </c>
      <c r="IB207" s="328">
        <f t="shared" si="413"/>
        <v>-0.39733695652173912</v>
      </c>
      <c r="IC207" s="328">
        <f t="shared" si="413"/>
        <v>-0.40203804347826089</v>
      </c>
      <c r="ID207" s="328">
        <f t="shared" si="413"/>
        <v>-0.28684782608695653</v>
      </c>
      <c r="IE207" s="328">
        <f t="shared" si="413"/>
        <v>-0.15195652173913041</v>
      </c>
      <c r="IF207" s="328">
        <f t="shared" si="413"/>
        <v>-0.84615851562500011</v>
      </c>
      <c r="IG207" s="328">
        <f t="shared" si="413"/>
        <v>-0.85698156250000002</v>
      </c>
      <c r="IH207" s="328">
        <f t="shared" si="413"/>
        <v>-0.96225429687499997</v>
      </c>
      <c r="II207" s="328">
        <f t="shared" si="413"/>
        <v>-0.79923523437499999</v>
      </c>
      <c r="IJ207" s="328">
        <f t="shared" si="413"/>
        <v>-0.86047742187499998</v>
      </c>
      <c r="IK207" s="328">
        <f t="shared" si="413"/>
        <v>-0.87154562499999999</v>
      </c>
      <c r="IL207" s="328">
        <f t="shared" si="413"/>
        <v>-0.95180984375</v>
      </c>
      <c r="IM207" s="328">
        <f t="shared" si="413"/>
        <v>-0.74209859374999998</v>
      </c>
      <c r="IN207" s="328" t="e">
        <f t="shared" si="413"/>
        <v>#DIV/0!</v>
      </c>
      <c r="IO207" s="328" t="e">
        <f t="shared" si="413"/>
        <v>#DIV/0!</v>
      </c>
      <c r="IP207" s="328" t="e">
        <f t="shared" si="413"/>
        <v>#DIV/0!</v>
      </c>
      <c r="IQ207" s="328" t="e">
        <f t="shared" si="413"/>
        <v>#DIV/0!</v>
      </c>
      <c r="IR207" s="328" t="e">
        <f t="shared" si="413"/>
        <v>#DIV/0!</v>
      </c>
      <c r="IS207" s="328" t="e">
        <f t="shared" si="413"/>
        <v>#DIV/0!</v>
      </c>
      <c r="IT207" s="328" t="e">
        <f t="shared" si="413"/>
        <v>#DIV/0!</v>
      </c>
      <c r="IU207" s="328" t="e">
        <f t="shared" si="413"/>
        <v>#DIV/0!</v>
      </c>
      <c r="IV207" s="328" t="e">
        <f t="shared" si="413"/>
        <v>#DIV/0!</v>
      </c>
      <c r="IW207" s="328" t="e">
        <f t="shared" si="413"/>
        <v>#DIV/0!</v>
      </c>
      <c r="IX207" s="328" t="e">
        <f t="shared" si="413"/>
        <v>#DIV/0!</v>
      </c>
      <c r="IY207" s="328" t="e">
        <f t="shared" ref="IY207:LJ207" si="414">IY193/IY190</f>
        <v>#DIV/0!</v>
      </c>
      <c r="IZ207" s="328" t="e">
        <f t="shared" si="414"/>
        <v>#DIV/0!</v>
      </c>
      <c r="JA207" s="328" t="e">
        <f t="shared" si="414"/>
        <v>#DIV/0!</v>
      </c>
      <c r="JB207" s="328" t="e">
        <f t="shared" si="414"/>
        <v>#DIV/0!</v>
      </c>
      <c r="JC207" s="328" t="e">
        <f t="shared" si="414"/>
        <v>#DIV/0!</v>
      </c>
      <c r="JD207" s="328" t="e">
        <f t="shared" si="414"/>
        <v>#DIV/0!</v>
      </c>
      <c r="JE207" s="328" t="e">
        <f t="shared" si="414"/>
        <v>#DIV/0!</v>
      </c>
      <c r="JF207" s="328" t="e">
        <f t="shared" si="414"/>
        <v>#DIV/0!</v>
      </c>
      <c r="JG207" s="328" t="e">
        <f t="shared" si="414"/>
        <v>#DIV/0!</v>
      </c>
      <c r="JH207" s="328" t="e">
        <f t="shared" si="414"/>
        <v>#DIV/0!</v>
      </c>
      <c r="JI207" s="328" t="e">
        <f t="shared" si="414"/>
        <v>#DIV/0!</v>
      </c>
      <c r="JJ207" s="328" t="e">
        <f t="shared" si="414"/>
        <v>#DIV/0!</v>
      </c>
      <c r="JK207" s="328" t="e">
        <f t="shared" si="414"/>
        <v>#DIV/0!</v>
      </c>
      <c r="JL207" s="328" t="e">
        <f t="shared" si="414"/>
        <v>#DIV/0!</v>
      </c>
      <c r="JM207" s="328" t="e">
        <f t="shared" si="414"/>
        <v>#DIV/0!</v>
      </c>
      <c r="JN207" s="328" t="e">
        <f t="shared" si="414"/>
        <v>#DIV/0!</v>
      </c>
      <c r="JO207" s="328" t="e">
        <f t="shared" si="414"/>
        <v>#DIV/0!</v>
      </c>
      <c r="JP207" s="328" t="e">
        <f t="shared" si="414"/>
        <v>#DIV/0!</v>
      </c>
      <c r="JQ207" s="328" t="e">
        <f t="shared" si="414"/>
        <v>#DIV/0!</v>
      </c>
      <c r="JR207" s="328" t="e">
        <f t="shared" si="414"/>
        <v>#DIV/0!</v>
      </c>
      <c r="JS207" s="328" t="e">
        <f t="shared" si="414"/>
        <v>#DIV/0!</v>
      </c>
      <c r="JT207" s="328" t="e">
        <f t="shared" si="414"/>
        <v>#DIV/0!</v>
      </c>
      <c r="JU207" s="328" t="e">
        <f t="shared" si="414"/>
        <v>#DIV/0!</v>
      </c>
      <c r="JV207" s="328" t="e">
        <f t="shared" si="414"/>
        <v>#DIV/0!</v>
      </c>
      <c r="JW207" s="328" t="e">
        <f t="shared" si="414"/>
        <v>#DIV/0!</v>
      </c>
      <c r="JX207" s="328" t="e">
        <f t="shared" si="414"/>
        <v>#DIV/0!</v>
      </c>
      <c r="JY207" s="328" t="e">
        <f t="shared" si="414"/>
        <v>#DIV/0!</v>
      </c>
      <c r="JZ207" s="328" t="e">
        <f t="shared" si="414"/>
        <v>#DIV/0!</v>
      </c>
      <c r="KA207" s="328" t="e">
        <f t="shared" si="414"/>
        <v>#DIV/0!</v>
      </c>
      <c r="KB207" s="328" t="e">
        <f t="shared" si="414"/>
        <v>#DIV/0!</v>
      </c>
      <c r="KC207" s="328" t="e">
        <f t="shared" si="414"/>
        <v>#DIV/0!</v>
      </c>
      <c r="KD207" s="328" t="e">
        <f t="shared" si="414"/>
        <v>#DIV/0!</v>
      </c>
      <c r="KE207" s="328" t="e">
        <f t="shared" si="414"/>
        <v>#DIV/0!</v>
      </c>
      <c r="KF207" s="328" t="e">
        <f t="shared" si="414"/>
        <v>#DIV/0!</v>
      </c>
      <c r="KG207" s="328" t="e">
        <f t="shared" si="414"/>
        <v>#DIV/0!</v>
      </c>
      <c r="KH207" s="328" t="e">
        <f t="shared" si="414"/>
        <v>#DIV/0!</v>
      </c>
      <c r="KI207" s="328" t="e">
        <f t="shared" si="414"/>
        <v>#DIV/0!</v>
      </c>
      <c r="KJ207" s="328" t="e">
        <f t="shared" si="414"/>
        <v>#DIV/0!</v>
      </c>
      <c r="KK207" s="328" t="e">
        <f t="shared" si="414"/>
        <v>#DIV/0!</v>
      </c>
      <c r="KL207" s="328" t="e">
        <f t="shared" si="414"/>
        <v>#DIV/0!</v>
      </c>
      <c r="KM207" s="328" t="e">
        <f t="shared" si="414"/>
        <v>#DIV/0!</v>
      </c>
      <c r="KN207" s="328" t="e">
        <f t="shared" si="414"/>
        <v>#DIV/0!</v>
      </c>
      <c r="KO207" s="328" t="e">
        <f t="shared" si="414"/>
        <v>#DIV/0!</v>
      </c>
      <c r="KP207" s="328" t="e">
        <f t="shared" si="414"/>
        <v>#DIV/0!</v>
      </c>
      <c r="KQ207" s="328" t="e">
        <f t="shared" si="414"/>
        <v>#DIV/0!</v>
      </c>
      <c r="KR207" s="328" t="e">
        <f t="shared" si="414"/>
        <v>#DIV/0!</v>
      </c>
      <c r="KS207" s="328" t="e">
        <f t="shared" si="414"/>
        <v>#DIV/0!</v>
      </c>
      <c r="KT207" s="328" t="e">
        <f t="shared" si="414"/>
        <v>#DIV/0!</v>
      </c>
      <c r="KU207" s="328" t="e">
        <f t="shared" si="414"/>
        <v>#DIV/0!</v>
      </c>
      <c r="KV207" s="328" t="e">
        <f t="shared" si="414"/>
        <v>#DIV/0!</v>
      </c>
      <c r="KW207" s="328" t="e">
        <f t="shared" si="414"/>
        <v>#DIV/0!</v>
      </c>
      <c r="KX207" s="328" t="e">
        <f t="shared" si="414"/>
        <v>#DIV/0!</v>
      </c>
      <c r="KY207" s="328" t="e">
        <f t="shared" si="414"/>
        <v>#DIV/0!</v>
      </c>
      <c r="KZ207" s="328" t="e">
        <f t="shared" si="414"/>
        <v>#DIV/0!</v>
      </c>
      <c r="LA207" s="328" t="e">
        <f t="shared" si="414"/>
        <v>#DIV/0!</v>
      </c>
      <c r="LB207" s="328" t="e">
        <f t="shared" si="414"/>
        <v>#DIV/0!</v>
      </c>
      <c r="LC207" s="328" t="e">
        <f t="shared" si="414"/>
        <v>#DIV/0!</v>
      </c>
      <c r="LD207" s="328" t="e">
        <f t="shared" si="414"/>
        <v>#DIV/0!</v>
      </c>
      <c r="LE207" s="328" t="e">
        <f t="shared" si="414"/>
        <v>#DIV/0!</v>
      </c>
      <c r="LF207" s="328" t="e">
        <f t="shared" si="414"/>
        <v>#DIV/0!</v>
      </c>
      <c r="LG207" s="328" t="e">
        <f t="shared" si="414"/>
        <v>#DIV/0!</v>
      </c>
      <c r="LH207" s="328" t="e">
        <f t="shared" si="414"/>
        <v>#DIV/0!</v>
      </c>
      <c r="LI207" s="328" t="e">
        <f t="shared" si="414"/>
        <v>#DIV/0!</v>
      </c>
      <c r="LJ207" s="328" t="e">
        <f t="shared" si="414"/>
        <v>#DIV/0!</v>
      </c>
      <c r="LK207" s="328" t="e">
        <f t="shared" ref="LK207:NV207" si="415">LK193/LK190</f>
        <v>#DIV/0!</v>
      </c>
      <c r="LL207" s="328" t="e">
        <f t="shared" si="415"/>
        <v>#DIV/0!</v>
      </c>
      <c r="LM207" s="328" t="e">
        <f t="shared" si="415"/>
        <v>#DIV/0!</v>
      </c>
      <c r="LN207" s="328" t="e">
        <f t="shared" si="415"/>
        <v>#DIV/0!</v>
      </c>
      <c r="LO207" s="328" t="e">
        <f t="shared" si="415"/>
        <v>#DIV/0!</v>
      </c>
      <c r="LP207" s="328" t="e">
        <f t="shared" si="415"/>
        <v>#DIV/0!</v>
      </c>
      <c r="LQ207" s="328" t="e">
        <f t="shared" si="415"/>
        <v>#DIV/0!</v>
      </c>
      <c r="LR207" s="328" t="e">
        <f t="shared" si="415"/>
        <v>#DIV/0!</v>
      </c>
      <c r="LS207" s="328" t="e">
        <f t="shared" si="415"/>
        <v>#DIV/0!</v>
      </c>
      <c r="LT207" s="328" t="e">
        <f t="shared" si="415"/>
        <v>#DIV/0!</v>
      </c>
      <c r="LU207" s="328" t="e">
        <f t="shared" si="415"/>
        <v>#DIV/0!</v>
      </c>
      <c r="LV207" s="328" t="e">
        <f t="shared" si="415"/>
        <v>#DIV/0!</v>
      </c>
      <c r="LW207" s="328" t="e">
        <f t="shared" si="415"/>
        <v>#DIV/0!</v>
      </c>
      <c r="LX207" s="328" t="e">
        <f t="shared" si="415"/>
        <v>#DIV/0!</v>
      </c>
      <c r="LY207" s="328" t="e">
        <f t="shared" si="415"/>
        <v>#DIV/0!</v>
      </c>
      <c r="LZ207" s="328" t="e">
        <f t="shared" si="415"/>
        <v>#DIV/0!</v>
      </c>
      <c r="MA207" s="328" t="e">
        <f t="shared" si="415"/>
        <v>#DIV/0!</v>
      </c>
      <c r="MB207" s="328" t="e">
        <f t="shared" si="415"/>
        <v>#DIV/0!</v>
      </c>
      <c r="MC207" s="328" t="e">
        <f t="shared" si="415"/>
        <v>#DIV/0!</v>
      </c>
      <c r="MD207" s="328" t="e">
        <f t="shared" si="415"/>
        <v>#DIV/0!</v>
      </c>
      <c r="ME207" s="328" t="e">
        <f t="shared" si="415"/>
        <v>#DIV/0!</v>
      </c>
      <c r="MF207" s="328" t="e">
        <f t="shared" si="415"/>
        <v>#DIV/0!</v>
      </c>
      <c r="MG207" s="328" t="e">
        <f t="shared" si="415"/>
        <v>#DIV/0!</v>
      </c>
      <c r="MH207" s="328" t="e">
        <f t="shared" si="415"/>
        <v>#DIV/0!</v>
      </c>
      <c r="MI207" s="328" t="e">
        <f t="shared" si="415"/>
        <v>#DIV/0!</v>
      </c>
      <c r="MJ207" s="328" t="e">
        <f t="shared" si="415"/>
        <v>#DIV/0!</v>
      </c>
      <c r="MK207" s="328" t="e">
        <f t="shared" si="415"/>
        <v>#DIV/0!</v>
      </c>
      <c r="ML207" s="328" t="e">
        <f t="shared" si="415"/>
        <v>#DIV/0!</v>
      </c>
      <c r="MM207" s="328" t="e">
        <f t="shared" si="415"/>
        <v>#DIV/0!</v>
      </c>
      <c r="MN207" s="328" t="e">
        <f t="shared" si="415"/>
        <v>#DIV/0!</v>
      </c>
      <c r="MO207" s="328" t="e">
        <f t="shared" si="415"/>
        <v>#DIV/0!</v>
      </c>
      <c r="MP207" s="328" t="e">
        <f t="shared" si="415"/>
        <v>#DIV/0!</v>
      </c>
      <c r="MQ207" s="328" t="e">
        <f t="shared" si="415"/>
        <v>#DIV/0!</v>
      </c>
      <c r="MR207" s="328" t="e">
        <f t="shared" si="415"/>
        <v>#DIV/0!</v>
      </c>
      <c r="MS207" s="328" t="e">
        <f t="shared" si="415"/>
        <v>#DIV/0!</v>
      </c>
      <c r="MT207" s="328" t="e">
        <f t="shared" si="415"/>
        <v>#DIV/0!</v>
      </c>
      <c r="MU207" s="328" t="e">
        <f t="shared" si="415"/>
        <v>#DIV/0!</v>
      </c>
      <c r="MV207" s="328" t="e">
        <f t="shared" si="415"/>
        <v>#DIV/0!</v>
      </c>
      <c r="MW207" s="328" t="e">
        <f t="shared" si="415"/>
        <v>#DIV/0!</v>
      </c>
      <c r="MX207" s="328" t="e">
        <f t="shared" si="415"/>
        <v>#DIV/0!</v>
      </c>
      <c r="MY207" s="328" t="e">
        <f t="shared" si="415"/>
        <v>#DIV/0!</v>
      </c>
      <c r="MZ207" s="328" t="e">
        <f t="shared" si="415"/>
        <v>#DIV/0!</v>
      </c>
      <c r="NA207" s="328" t="e">
        <f t="shared" si="415"/>
        <v>#DIV/0!</v>
      </c>
      <c r="NB207" s="328" t="e">
        <f t="shared" si="415"/>
        <v>#DIV/0!</v>
      </c>
      <c r="NC207" s="328" t="e">
        <f t="shared" si="415"/>
        <v>#DIV/0!</v>
      </c>
      <c r="ND207" s="328" t="e">
        <f t="shared" si="415"/>
        <v>#DIV/0!</v>
      </c>
      <c r="NE207" s="328" t="e">
        <f t="shared" si="415"/>
        <v>#DIV/0!</v>
      </c>
      <c r="NF207" s="328" t="e">
        <f t="shared" si="415"/>
        <v>#DIV/0!</v>
      </c>
      <c r="NG207" s="328" t="e">
        <f t="shared" si="415"/>
        <v>#DIV/0!</v>
      </c>
      <c r="NH207" s="328" t="e">
        <f t="shared" si="415"/>
        <v>#DIV/0!</v>
      </c>
      <c r="NI207" s="328" t="e">
        <f t="shared" si="415"/>
        <v>#DIV/0!</v>
      </c>
      <c r="NJ207" s="328" t="e">
        <f t="shared" si="415"/>
        <v>#DIV/0!</v>
      </c>
      <c r="NK207" s="328" t="e">
        <f t="shared" si="415"/>
        <v>#DIV/0!</v>
      </c>
      <c r="NL207" s="328" t="e">
        <f t="shared" si="415"/>
        <v>#DIV/0!</v>
      </c>
      <c r="NM207" s="328" t="e">
        <f t="shared" si="415"/>
        <v>#DIV/0!</v>
      </c>
      <c r="NN207" s="328" t="e">
        <f t="shared" si="415"/>
        <v>#DIV/0!</v>
      </c>
      <c r="NO207" s="328" t="e">
        <f t="shared" si="415"/>
        <v>#DIV/0!</v>
      </c>
      <c r="NP207" s="328" t="e">
        <f t="shared" si="415"/>
        <v>#DIV/0!</v>
      </c>
      <c r="NQ207" s="328" t="e">
        <f t="shared" si="415"/>
        <v>#DIV/0!</v>
      </c>
      <c r="NR207" s="328" t="e">
        <f t="shared" si="415"/>
        <v>#DIV/0!</v>
      </c>
      <c r="NS207" s="328" t="e">
        <f t="shared" si="415"/>
        <v>#DIV/0!</v>
      </c>
      <c r="NT207" s="328" t="e">
        <f t="shared" si="415"/>
        <v>#DIV/0!</v>
      </c>
      <c r="NU207" s="328" t="e">
        <f t="shared" si="415"/>
        <v>#DIV/0!</v>
      </c>
      <c r="NV207" s="328" t="e">
        <f t="shared" si="415"/>
        <v>#DIV/0!</v>
      </c>
      <c r="NW207" s="328" t="e">
        <f t="shared" ref="NW207:QH207" si="416">NW193/NW190</f>
        <v>#DIV/0!</v>
      </c>
      <c r="NX207" s="328" t="e">
        <f t="shared" si="416"/>
        <v>#DIV/0!</v>
      </c>
      <c r="NY207" s="328" t="e">
        <f t="shared" si="416"/>
        <v>#DIV/0!</v>
      </c>
      <c r="NZ207" s="328" t="e">
        <f t="shared" si="416"/>
        <v>#DIV/0!</v>
      </c>
      <c r="OA207" s="328" t="e">
        <f t="shared" si="416"/>
        <v>#DIV/0!</v>
      </c>
      <c r="OB207" s="328" t="e">
        <f t="shared" si="416"/>
        <v>#DIV/0!</v>
      </c>
      <c r="OC207" s="328" t="e">
        <f t="shared" si="416"/>
        <v>#DIV/0!</v>
      </c>
      <c r="OD207" s="328" t="e">
        <f t="shared" si="416"/>
        <v>#DIV/0!</v>
      </c>
      <c r="OE207" s="328" t="e">
        <f t="shared" si="416"/>
        <v>#DIV/0!</v>
      </c>
      <c r="OF207" s="328" t="e">
        <f t="shared" si="416"/>
        <v>#DIV/0!</v>
      </c>
      <c r="OG207" s="328" t="e">
        <f t="shared" si="416"/>
        <v>#DIV/0!</v>
      </c>
      <c r="OH207" s="328" t="e">
        <f t="shared" si="416"/>
        <v>#DIV/0!</v>
      </c>
      <c r="OI207" s="328" t="e">
        <f t="shared" si="416"/>
        <v>#DIV/0!</v>
      </c>
      <c r="OJ207" s="328" t="e">
        <f t="shared" si="416"/>
        <v>#DIV/0!</v>
      </c>
      <c r="OK207" s="328" t="e">
        <f t="shared" si="416"/>
        <v>#DIV/0!</v>
      </c>
      <c r="OL207" s="328" t="e">
        <f t="shared" si="416"/>
        <v>#DIV/0!</v>
      </c>
      <c r="OM207" s="328" t="e">
        <f t="shared" si="416"/>
        <v>#DIV/0!</v>
      </c>
      <c r="ON207" s="328" t="e">
        <f t="shared" si="416"/>
        <v>#DIV/0!</v>
      </c>
      <c r="OO207" s="328" t="e">
        <f t="shared" si="416"/>
        <v>#DIV/0!</v>
      </c>
      <c r="OP207" s="328" t="e">
        <f t="shared" si="416"/>
        <v>#DIV/0!</v>
      </c>
      <c r="OQ207" s="328" t="e">
        <f t="shared" si="416"/>
        <v>#DIV/0!</v>
      </c>
      <c r="OR207" s="328" t="e">
        <f t="shared" si="416"/>
        <v>#DIV/0!</v>
      </c>
      <c r="OS207" s="328" t="e">
        <f t="shared" si="416"/>
        <v>#DIV/0!</v>
      </c>
      <c r="OT207" s="328" t="e">
        <f t="shared" si="416"/>
        <v>#DIV/0!</v>
      </c>
      <c r="OU207" s="328" t="e">
        <f t="shared" si="416"/>
        <v>#DIV/0!</v>
      </c>
      <c r="OV207" s="328" t="e">
        <f t="shared" si="416"/>
        <v>#DIV/0!</v>
      </c>
      <c r="OW207" s="328" t="e">
        <f t="shared" si="416"/>
        <v>#DIV/0!</v>
      </c>
      <c r="OX207" s="328" t="e">
        <f t="shared" si="416"/>
        <v>#DIV/0!</v>
      </c>
      <c r="OY207" s="328" t="e">
        <f t="shared" si="416"/>
        <v>#DIV/0!</v>
      </c>
      <c r="OZ207" s="328" t="e">
        <f t="shared" si="416"/>
        <v>#DIV/0!</v>
      </c>
      <c r="PA207" s="328" t="e">
        <f t="shared" si="416"/>
        <v>#DIV/0!</v>
      </c>
      <c r="PB207" s="328" t="e">
        <f t="shared" si="416"/>
        <v>#DIV/0!</v>
      </c>
      <c r="PC207" s="328" t="e">
        <f t="shared" si="416"/>
        <v>#DIV/0!</v>
      </c>
      <c r="PD207" s="328" t="e">
        <f t="shared" si="416"/>
        <v>#DIV/0!</v>
      </c>
      <c r="PE207" s="328" t="e">
        <f t="shared" si="416"/>
        <v>#DIV/0!</v>
      </c>
      <c r="PF207" s="328" t="e">
        <f t="shared" si="416"/>
        <v>#DIV/0!</v>
      </c>
      <c r="PG207" s="328" t="e">
        <f t="shared" si="416"/>
        <v>#DIV/0!</v>
      </c>
      <c r="PH207" s="328" t="e">
        <f t="shared" si="416"/>
        <v>#DIV/0!</v>
      </c>
      <c r="PI207" s="328" t="e">
        <f t="shared" si="416"/>
        <v>#DIV/0!</v>
      </c>
      <c r="PJ207" s="328" t="e">
        <f t="shared" si="416"/>
        <v>#DIV/0!</v>
      </c>
      <c r="PK207" s="328" t="e">
        <f t="shared" si="416"/>
        <v>#DIV/0!</v>
      </c>
      <c r="PL207" s="328" t="e">
        <f t="shared" si="416"/>
        <v>#DIV/0!</v>
      </c>
      <c r="PM207" s="328" t="e">
        <f t="shared" si="416"/>
        <v>#DIV/0!</v>
      </c>
      <c r="PN207" s="328" t="e">
        <f t="shared" si="416"/>
        <v>#DIV/0!</v>
      </c>
      <c r="PO207" s="328" t="e">
        <f t="shared" si="416"/>
        <v>#DIV/0!</v>
      </c>
      <c r="PP207" s="328" t="e">
        <f t="shared" si="416"/>
        <v>#DIV/0!</v>
      </c>
      <c r="PQ207" s="328" t="e">
        <f t="shared" si="416"/>
        <v>#DIV/0!</v>
      </c>
      <c r="PR207" s="328" t="e">
        <f t="shared" si="416"/>
        <v>#DIV/0!</v>
      </c>
      <c r="PS207" s="328" t="e">
        <f t="shared" si="416"/>
        <v>#DIV/0!</v>
      </c>
      <c r="PT207" s="328" t="e">
        <f t="shared" si="416"/>
        <v>#DIV/0!</v>
      </c>
      <c r="PU207" s="328" t="e">
        <f t="shared" si="416"/>
        <v>#DIV/0!</v>
      </c>
      <c r="PV207" s="328" t="e">
        <f t="shared" si="416"/>
        <v>#DIV/0!</v>
      </c>
      <c r="PW207" s="328" t="e">
        <f t="shared" si="416"/>
        <v>#DIV/0!</v>
      </c>
      <c r="PX207" s="328" t="e">
        <f t="shared" si="416"/>
        <v>#DIV/0!</v>
      </c>
      <c r="PY207" s="328" t="e">
        <f t="shared" si="416"/>
        <v>#DIV/0!</v>
      </c>
      <c r="PZ207" s="328" t="e">
        <f t="shared" si="416"/>
        <v>#DIV/0!</v>
      </c>
      <c r="QA207" s="328" t="e">
        <f t="shared" si="416"/>
        <v>#DIV/0!</v>
      </c>
      <c r="QB207" s="328" t="e">
        <f t="shared" si="416"/>
        <v>#DIV/0!</v>
      </c>
      <c r="QC207" s="328" t="e">
        <f t="shared" si="416"/>
        <v>#DIV/0!</v>
      </c>
      <c r="QD207" s="328" t="e">
        <f t="shared" si="416"/>
        <v>#DIV/0!</v>
      </c>
      <c r="QE207" s="328" t="e">
        <f t="shared" si="416"/>
        <v>#DIV/0!</v>
      </c>
      <c r="QF207" s="328" t="e">
        <f t="shared" si="416"/>
        <v>#DIV/0!</v>
      </c>
      <c r="QG207" s="328" t="e">
        <f t="shared" si="416"/>
        <v>#DIV/0!</v>
      </c>
      <c r="QH207" s="328" t="e">
        <f t="shared" si="416"/>
        <v>#DIV/0!</v>
      </c>
      <c r="QI207" s="328" t="e">
        <f t="shared" ref="QI207:SH207" si="417">QI193/QI190</f>
        <v>#DIV/0!</v>
      </c>
      <c r="QJ207" s="328" t="e">
        <f t="shared" si="417"/>
        <v>#DIV/0!</v>
      </c>
      <c r="QK207" s="328" t="e">
        <f t="shared" si="417"/>
        <v>#DIV/0!</v>
      </c>
      <c r="QL207" s="328" t="e">
        <f t="shared" si="417"/>
        <v>#DIV/0!</v>
      </c>
      <c r="QM207" s="328" t="e">
        <f t="shared" si="417"/>
        <v>#DIV/0!</v>
      </c>
      <c r="QN207" s="328" t="e">
        <f t="shared" si="417"/>
        <v>#DIV/0!</v>
      </c>
      <c r="QO207" s="328" t="e">
        <f t="shared" si="417"/>
        <v>#DIV/0!</v>
      </c>
      <c r="QP207" s="328" t="e">
        <f t="shared" si="417"/>
        <v>#DIV/0!</v>
      </c>
      <c r="QQ207" s="328" t="e">
        <f t="shared" si="417"/>
        <v>#DIV/0!</v>
      </c>
      <c r="QR207" s="328" t="e">
        <f t="shared" si="417"/>
        <v>#DIV/0!</v>
      </c>
      <c r="QS207" s="328" t="e">
        <f t="shared" si="417"/>
        <v>#DIV/0!</v>
      </c>
      <c r="QT207" s="328" t="e">
        <f t="shared" si="417"/>
        <v>#DIV/0!</v>
      </c>
      <c r="QU207" s="328" t="e">
        <f t="shared" si="417"/>
        <v>#DIV/0!</v>
      </c>
      <c r="QV207" s="328" t="e">
        <f t="shared" si="417"/>
        <v>#DIV/0!</v>
      </c>
      <c r="QW207" s="328" t="e">
        <f t="shared" si="417"/>
        <v>#DIV/0!</v>
      </c>
      <c r="QX207" s="328" t="e">
        <f t="shared" si="417"/>
        <v>#DIV/0!</v>
      </c>
      <c r="QY207" s="328" t="e">
        <f t="shared" si="417"/>
        <v>#DIV/0!</v>
      </c>
      <c r="QZ207" s="328" t="e">
        <f t="shared" si="417"/>
        <v>#DIV/0!</v>
      </c>
      <c r="RA207" s="328" t="e">
        <f t="shared" si="417"/>
        <v>#DIV/0!</v>
      </c>
      <c r="RB207" s="328" t="e">
        <f t="shared" si="417"/>
        <v>#DIV/0!</v>
      </c>
      <c r="RC207" s="328" t="e">
        <f t="shared" si="417"/>
        <v>#DIV/0!</v>
      </c>
      <c r="RD207" s="328" t="e">
        <f t="shared" si="417"/>
        <v>#DIV/0!</v>
      </c>
      <c r="RE207" s="328" t="e">
        <f t="shared" si="417"/>
        <v>#DIV/0!</v>
      </c>
      <c r="RF207" s="328" t="e">
        <f t="shared" si="417"/>
        <v>#DIV/0!</v>
      </c>
      <c r="RG207" s="328" t="e">
        <f t="shared" si="417"/>
        <v>#DIV/0!</v>
      </c>
      <c r="RH207" s="328" t="e">
        <f t="shared" si="417"/>
        <v>#DIV/0!</v>
      </c>
      <c r="RI207" s="328" t="e">
        <f t="shared" si="417"/>
        <v>#DIV/0!</v>
      </c>
      <c r="RJ207" s="328" t="e">
        <f t="shared" si="417"/>
        <v>#DIV/0!</v>
      </c>
      <c r="RK207" s="328" t="e">
        <f t="shared" si="417"/>
        <v>#DIV/0!</v>
      </c>
      <c r="RL207" s="328" t="e">
        <f t="shared" si="417"/>
        <v>#DIV/0!</v>
      </c>
      <c r="RM207" s="328" t="e">
        <f t="shared" si="417"/>
        <v>#DIV/0!</v>
      </c>
      <c r="RN207" s="328" t="e">
        <f t="shared" si="417"/>
        <v>#DIV/0!</v>
      </c>
      <c r="RO207" s="328" t="e">
        <f t="shared" si="417"/>
        <v>#DIV/0!</v>
      </c>
      <c r="RP207" s="328" t="e">
        <f t="shared" si="417"/>
        <v>#DIV/0!</v>
      </c>
      <c r="RQ207" s="328" t="e">
        <f t="shared" si="417"/>
        <v>#DIV/0!</v>
      </c>
      <c r="RR207" s="328" t="e">
        <f t="shared" si="417"/>
        <v>#DIV/0!</v>
      </c>
      <c r="RS207" s="328" t="e">
        <f t="shared" si="417"/>
        <v>#DIV/0!</v>
      </c>
      <c r="RT207" s="328" t="e">
        <f t="shared" si="417"/>
        <v>#DIV/0!</v>
      </c>
      <c r="RU207" s="328" t="e">
        <f t="shared" si="417"/>
        <v>#DIV/0!</v>
      </c>
      <c r="RV207" s="328" t="e">
        <f t="shared" si="417"/>
        <v>#DIV/0!</v>
      </c>
      <c r="RW207" s="328" t="e">
        <f t="shared" si="417"/>
        <v>#DIV/0!</v>
      </c>
      <c r="RX207" s="328" t="e">
        <f t="shared" si="417"/>
        <v>#DIV/0!</v>
      </c>
      <c r="RY207" s="328" t="e">
        <f t="shared" si="417"/>
        <v>#DIV/0!</v>
      </c>
      <c r="RZ207" s="328" t="e">
        <f t="shared" si="417"/>
        <v>#DIV/0!</v>
      </c>
      <c r="SA207" s="328" t="e">
        <f t="shared" si="417"/>
        <v>#DIV/0!</v>
      </c>
      <c r="SB207" s="328" t="e">
        <f t="shared" si="417"/>
        <v>#DIV/0!</v>
      </c>
      <c r="SC207" s="328" t="e">
        <f t="shared" si="417"/>
        <v>#DIV/0!</v>
      </c>
      <c r="SD207" s="328" t="e">
        <f t="shared" si="417"/>
        <v>#DIV/0!</v>
      </c>
      <c r="SE207" s="328" t="e">
        <f t="shared" si="417"/>
        <v>#DIV/0!</v>
      </c>
      <c r="SF207" s="328" t="e">
        <f t="shared" si="417"/>
        <v>#DIV/0!</v>
      </c>
      <c r="SG207" s="328" t="e">
        <f t="shared" si="417"/>
        <v>#DIV/0!</v>
      </c>
      <c r="SH207" s="328" t="e">
        <f t="shared" si="417"/>
        <v>#DIV/0!</v>
      </c>
      <c r="SM207">
        <f>'GRR Data'!A203</f>
        <v>0</v>
      </c>
    </row>
    <row r="208" spans="1:507">
      <c r="B208" s="326" t="s">
        <v>407</v>
      </c>
      <c r="C208" s="328">
        <f t="shared" ref="C208:BN208" si="418">(C195-C191)/C190</f>
        <v>0.28773632403294869</v>
      </c>
      <c r="D208" s="328">
        <f t="shared" si="418"/>
        <v>0.70930335129808775</v>
      </c>
      <c r="E208" s="328">
        <f t="shared" si="418"/>
        <v>0.98399772686688236</v>
      </c>
      <c r="F208" s="328">
        <f t="shared" si="418"/>
        <v>1.3291009335987305</v>
      </c>
      <c r="G208" s="328">
        <f t="shared" si="418"/>
        <v>0.6632760302084959</v>
      </c>
      <c r="H208" s="328">
        <f t="shared" si="418"/>
        <v>0.94011319754334743</v>
      </c>
      <c r="I208" s="328">
        <f t="shared" si="418"/>
        <v>0.70301788289775169</v>
      </c>
      <c r="J208" s="328">
        <f t="shared" si="418"/>
        <v>0.62977967309096738</v>
      </c>
      <c r="K208" s="328">
        <f t="shared" si="418"/>
        <v>0.46694108695461972</v>
      </c>
      <c r="L208" s="328">
        <f t="shared" si="418"/>
        <v>0.48155119596651985</v>
      </c>
      <c r="M208" s="328">
        <f t="shared" si="418"/>
        <v>0.5440562460908186</v>
      </c>
      <c r="N208" s="328">
        <f t="shared" si="418"/>
        <v>0.45623824564293342</v>
      </c>
      <c r="O208" s="328">
        <f t="shared" si="418"/>
        <v>0.48840235012039662</v>
      </c>
      <c r="P208" s="328">
        <f t="shared" si="418"/>
        <v>0.57705830618514553</v>
      </c>
      <c r="Q208" s="328">
        <f t="shared" si="418"/>
        <v>0.40818883040917253</v>
      </c>
      <c r="R208" s="328">
        <f t="shared" si="418"/>
        <v>0.5290211400904592</v>
      </c>
      <c r="S208" s="328">
        <f t="shared" si="418"/>
        <v>0.88084034849175774</v>
      </c>
      <c r="T208" s="328">
        <f t="shared" si="418"/>
        <v>0.69272783378473179</v>
      </c>
      <c r="U208" s="328">
        <f t="shared" si="418"/>
        <v>0.64811277422066638</v>
      </c>
      <c r="V208" s="328">
        <f t="shared" si="418"/>
        <v>1.2082039135404972</v>
      </c>
      <c r="W208" s="328">
        <f t="shared" si="418"/>
        <v>0.70571104601905765</v>
      </c>
      <c r="X208" s="328">
        <f t="shared" si="418"/>
        <v>0.14840818401669198</v>
      </c>
      <c r="Y208" s="328">
        <f t="shared" si="418"/>
        <v>0.28702221027166996</v>
      </c>
      <c r="Z208" s="328">
        <f t="shared" si="418"/>
        <v>3.2793826643400248E-2</v>
      </c>
      <c r="AA208" s="328">
        <f t="shared" si="418"/>
        <v>0.25353683791329296</v>
      </c>
      <c r="AB208" s="328">
        <f t="shared" si="418"/>
        <v>0.47864888344393486</v>
      </c>
      <c r="AC208" s="328">
        <f t="shared" si="418"/>
        <v>0.23479348920192233</v>
      </c>
      <c r="AD208" s="328">
        <f t="shared" si="418"/>
        <v>0.50464942939028679</v>
      </c>
      <c r="AE208" s="328">
        <f t="shared" si="418"/>
        <v>0.31631193560830573</v>
      </c>
      <c r="AF208" s="328">
        <f t="shared" si="418"/>
        <v>0.5198286704423023</v>
      </c>
      <c r="AG208" s="328">
        <f t="shared" si="418"/>
        <v>0.68238520424826588</v>
      </c>
      <c r="AH208" s="328">
        <f t="shared" si="418"/>
        <v>0.53996166809462998</v>
      </c>
      <c r="AI208" s="328">
        <f t="shared" si="418"/>
        <v>0.33217789147321186</v>
      </c>
      <c r="AJ208" s="328">
        <f t="shared" si="418"/>
        <v>0.52635272637814268</v>
      </c>
      <c r="AK208" s="328">
        <f t="shared" si="418"/>
        <v>0.24669006784399605</v>
      </c>
      <c r="AL208" s="328">
        <f t="shared" si="418"/>
        <v>0.42715269211162843</v>
      </c>
      <c r="AM208" s="328">
        <f t="shared" si="418"/>
        <v>0.32971395588156827</v>
      </c>
      <c r="AN208" s="328">
        <f t="shared" si="418"/>
        <v>0.2776458881271695</v>
      </c>
      <c r="AO208" s="328">
        <f t="shared" si="418"/>
        <v>0.29545412117245723</v>
      </c>
      <c r="AP208" s="328">
        <f t="shared" si="418"/>
        <v>0.29189813542673687</v>
      </c>
      <c r="AQ208" s="328">
        <f t="shared" si="418"/>
        <v>0.11658021246149228</v>
      </c>
      <c r="AR208" s="328">
        <f t="shared" si="418"/>
        <v>0.27050918631546611</v>
      </c>
      <c r="AS208" s="328">
        <f t="shared" si="418"/>
        <v>0.18249155381284837</v>
      </c>
      <c r="AT208" s="328">
        <f t="shared" si="418"/>
        <v>0.6128617911059564</v>
      </c>
      <c r="AU208" s="328" t="e">
        <f t="shared" si="418"/>
        <v>#DIV/0!</v>
      </c>
      <c r="AV208" s="328" t="e">
        <f t="shared" si="418"/>
        <v>#DIV/0!</v>
      </c>
      <c r="AW208" s="328" t="e">
        <f t="shared" si="418"/>
        <v>#DIV/0!</v>
      </c>
      <c r="AX208" s="328" t="e">
        <f t="shared" si="418"/>
        <v>#DIV/0!</v>
      </c>
      <c r="AY208" s="328" t="e">
        <f t="shared" si="418"/>
        <v>#DIV/0!</v>
      </c>
      <c r="AZ208" s="328" t="e">
        <f t="shared" si="418"/>
        <v>#DIV/0!</v>
      </c>
      <c r="BA208" s="328" t="e">
        <f t="shared" si="418"/>
        <v>#DIV/0!</v>
      </c>
      <c r="BB208" s="328" t="e">
        <f t="shared" si="418"/>
        <v>#DIV/0!</v>
      </c>
      <c r="BC208" s="328" t="e">
        <f t="shared" si="418"/>
        <v>#DIV/0!</v>
      </c>
      <c r="BD208" s="328" t="e">
        <f t="shared" si="418"/>
        <v>#DIV/0!</v>
      </c>
      <c r="BE208" s="328" t="e">
        <f t="shared" si="418"/>
        <v>#DIV/0!</v>
      </c>
      <c r="BF208" s="328" t="e">
        <f t="shared" si="418"/>
        <v>#DIV/0!</v>
      </c>
      <c r="BG208" s="328" t="e">
        <f t="shared" si="418"/>
        <v>#DIV/0!</v>
      </c>
      <c r="BH208" s="328" t="e">
        <f t="shared" si="418"/>
        <v>#DIV/0!</v>
      </c>
      <c r="BI208" s="328" t="e">
        <f t="shared" si="418"/>
        <v>#DIV/0!</v>
      </c>
      <c r="BJ208" s="328">
        <f t="shared" si="418"/>
        <v>0.55035043553248031</v>
      </c>
      <c r="BK208" s="328" t="e">
        <f t="shared" si="418"/>
        <v>#DIV/0!</v>
      </c>
      <c r="BL208" s="328" t="e">
        <f t="shared" si="418"/>
        <v>#DIV/0!</v>
      </c>
      <c r="BM208" s="328">
        <f t="shared" si="418"/>
        <v>0.29253385902626233</v>
      </c>
      <c r="BN208" s="328">
        <f t="shared" si="418"/>
        <v>0.23874905023126436</v>
      </c>
      <c r="BO208" s="328">
        <f t="shared" ref="BO208:DZ208" si="419">(BO195-BO191)/BO190</f>
        <v>0.15518578488995285</v>
      </c>
      <c r="BP208" s="328">
        <f t="shared" si="419"/>
        <v>3.8113357813040913E-2</v>
      </c>
      <c r="BQ208" s="328">
        <f t="shared" si="419"/>
        <v>0.39845934067727129</v>
      </c>
      <c r="BR208" s="328" t="e">
        <f t="shared" si="419"/>
        <v>#DIV/0!</v>
      </c>
      <c r="BS208" s="328" t="e">
        <f t="shared" si="419"/>
        <v>#DIV/0!</v>
      </c>
      <c r="BT208" s="328">
        <f t="shared" si="419"/>
        <v>0.70304643172347547</v>
      </c>
      <c r="BU208" s="328">
        <f t="shared" si="419"/>
        <v>-0.24677876722249303</v>
      </c>
      <c r="BV208" s="328">
        <f t="shared" si="419"/>
        <v>0.35019552804136433</v>
      </c>
      <c r="BW208" s="328">
        <f t="shared" si="419"/>
        <v>1.1258334411451736</v>
      </c>
      <c r="BX208" s="328">
        <f t="shared" si="419"/>
        <v>1.034905378613747</v>
      </c>
      <c r="BY208" s="328">
        <f t="shared" si="419"/>
        <v>1.4013524062176068</v>
      </c>
      <c r="BZ208" s="328">
        <f t="shared" si="419"/>
        <v>1.3897462439474313</v>
      </c>
      <c r="CA208" s="328">
        <f t="shared" si="419"/>
        <v>1.2237765624692556</v>
      </c>
      <c r="CB208" s="328">
        <f t="shared" si="419"/>
        <v>1.0279682539768678</v>
      </c>
      <c r="CC208" s="328">
        <f t="shared" si="419"/>
        <v>1.2633248653302571</v>
      </c>
      <c r="CD208" s="328">
        <f t="shared" si="419"/>
        <v>1.6803928462029418</v>
      </c>
      <c r="CE208" s="328">
        <f t="shared" si="419"/>
        <v>0.79870185563059715</v>
      </c>
      <c r="CF208" s="328">
        <f t="shared" si="419"/>
        <v>0.92701121305281686</v>
      </c>
      <c r="CG208" s="328">
        <f t="shared" si="419"/>
        <v>1.4295846715485183</v>
      </c>
      <c r="CH208" s="328">
        <f t="shared" si="419"/>
        <v>0.45825209820564178</v>
      </c>
      <c r="CI208" s="328">
        <f t="shared" si="419"/>
        <v>0.28235351306042072</v>
      </c>
      <c r="CJ208" s="328">
        <f t="shared" si="419"/>
        <v>0.77433632495171045</v>
      </c>
      <c r="CK208" s="328">
        <f t="shared" si="419"/>
        <v>0.62586973237778454</v>
      </c>
      <c r="CL208" s="328">
        <f t="shared" si="419"/>
        <v>0.63774272095822526</v>
      </c>
      <c r="CM208" s="328">
        <f t="shared" si="419"/>
        <v>0.44484561315333165</v>
      </c>
      <c r="CN208" s="328">
        <f t="shared" si="419"/>
        <v>1.1740502629107039</v>
      </c>
      <c r="CO208" s="328">
        <f t="shared" si="419"/>
        <v>0.23454478929175793</v>
      </c>
      <c r="CP208" s="328">
        <f t="shared" si="419"/>
        <v>0.25165441298662022</v>
      </c>
      <c r="CQ208" s="328">
        <f t="shared" si="419"/>
        <v>0.63059260313669419</v>
      </c>
      <c r="CR208" s="328" t="e">
        <f t="shared" si="419"/>
        <v>#DIV/0!</v>
      </c>
      <c r="CS208" s="328">
        <f t="shared" si="419"/>
        <v>-0.32694473696811854</v>
      </c>
      <c r="CT208" s="328" t="e">
        <f t="shared" si="419"/>
        <v>#DIV/0!</v>
      </c>
      <c r="CU208" s="328">
        <f t="shared" si="419"/>
        <v>0.66295873969019981</v>
      </c>
      <c r="CV208" s="328" t="e">
        <f t="shared" si="419"/>
        <v>#DIV/0!</v>
      </c>
      <c r="CW208" s="328">
        <f t="shared" si="419"/>
        <v>-7.6045203745379597E-2</v>
      </c>
      <c r="CX208" s="328" t="e">
        <f t="shared" si="419"/>
        <v>#DIV/0!</v>
      </c>
      <c r="CY208" s="328">
        <f t="shared" si="419"/>
        <v>0.69185398790228514</v>
      </c>
      <c r="CZ208" s="328">
        <f t="shared" si="419"/>
        <v>0.27215337452159127</v>
      </c>
      <c r="DA208" s="328">
        <f t="shared" si="419"/>
        <v>-6.7310121049895338E-2</v>
      </c>
      <c r="DB208" s="328">
        <f t="shared" si="419"/>
        <v>0.96038941316590876</v>
      </c>
      <c r="DC208" s="328">
        <f t="shared" si="419"/>
        <v>0.36175021380376127</v>
      </c>
      <c r="DD208" s="328">
        <f t="shared" si="419"/>
        <v>0.30392131779345777</v>
      </c>
      <c r="DE208" s="328">
        <f t="shared" si="419"/>
        <v>0.69279765919940672</v>
      </c>
      <c r="DF208" s="328">
        <f t="shared" si="419"/>
        <v>0.63890385876171385</v>
      </c>
      <c r="DG208" s="328">
        <f t="shared" si="419"/>
        <v>0.59981123081683818</v>
      </c>
      <c r="DH208" s="328">
        <f t="shared" si="419"/>
        <v>0.72548479356574902</v>
      </c>
      <c r="DI208" s="328">
        <f t="shared" si="419"/>
        <v>0.728304449452289</v>
      </c>
      <c r="DJ208" s="328">
        <f t="shared" si="419"/>
        <v>0.79125869339352417</v>
      </c>
      <c r="DK208" s="328">
        <f t="shared" si="419"/>
        <v>0.7429950315919589</v>
      </c>
      <c r="DL208" s="328">
        <f t="shared" si="419"/>
        <v>0.89329673250601171</v>
      </c>
      <c r="DM208" s="328">
        <f t="shared" si="419"/>
        <v>0.98226869792310789</v>
      </c>
      <c r="DN208" s="328">
        <f t="shared" si="419"/>
        <v>1.0366404900313566</v>
      </c>
      <c r="DO208" s="328">
        <f t="shared" si="419"/>
        <v>0.75492441866666116</v>
      </c>
      <c r="DP208" s="328">
        <f t="shared" si="419"/>
        <v>0.68732762937678105</v>
      </c>
      <c r="DQ208" s="328">
        <f t="shared" si="419"/>
        <v>0.52993490954251288</v>
      </c>
      <c r="DR208" s="328">
        <f t="shared" si="419"/>
        <v>0.65878070921404241</v>
      </c>
      <c r="DS208" s="328">
        <f t="shared" si="419"/>
        <v>0.557392943115815</v>
      </c>
      <c r="DT208" s="328">
        <f t="shared" si="419"/>
        <v>0.73529548678297085</v>
      </c>
      <c r="DU208" s="328">
        <f t="shared" si="419"/>
        <v>0.72211658288232972</v>
      </c>
      <c r="DV208" s="328">
        <f t="shared" si="419"/>
        <v>0.57376175538434604</v>
      </c>
      <c r="DW208" s="328">
        <f t="shared" si="419"/>
        <v>0.60179417961734172</v>
      </c>
      <c r="DX208" s="328">
        <f t="shared" si="419"/>
        <v>0.15551374451195349</v>
      </c>
      <c r="DY208" s="328">
        <f t="shared" si="419"/>
        <v>0.34225058888269472</v>
      </c>
      <c r="DZ208" s="328">
        <f t="shared" si="419"/>
        <v>8.8047992362003488E-2</v>
      </c>
      <c r="EA208" s="328">
        <f t="shared" ref="EA208:GL208" si="420">(EA195-EA191)/EA190</f>
        <v>0.38688547912109961</v>
      </c>
      <c r="EB208" s="328">
        <f t="shared" si="420"/>
        <v>0.43772838053323038</v>
      </c>
      <c r="EC208" s="328">
        <f t="shared" si="420"/>
        <v>0.50441000705395378</v>
      </c>
      <c r="ED208" s="328">
        <f t="shared" si="420"/>
        <v>8.5619048533985095E-2</v>
      </c>
      <c r="EE208" s="328">
        <f t="shared" si="420"/>
        <v>0.29268313752966441</v>
      </c>
      <c r="EF208" s="328">
        <f t="shared" si="420"/>
        <v>0.29502727693799841</v>
      </c>
      <c r="EG208" s="328">
        <f t="shared" si="420"/>
        <v>0.28861308483988324</v>
      </c>
      <c r="EH208" s="328">
        <f t="shared" si="420"/>
        <v>0.34528897692415428</v>
      </c>
      <c r="EI208" s="328">
        <f t="shared" si="420"/>
        <v>0.60418395180930184</v>
      </c>
      <c r="EJ208" s="328">
        <f t="shared" si="420"/>
        <v>0.34189576873695104</v>
      </c>
      <c r="EK208" s="328">
        <f t="shared" si="420"/>
        <v>1.2802380551944852</v>
      </c>
      <c r="EL208" s="328">
        <f t="shared" si="420"/>
        <v>0.45383237577012192</v>
      </c>
      <c r="EM208" s="328">
        <f t="shared" si="420"/>
        <v>0.35533588484099138</v>
      </c>
      <c r="EN208" s="328">
        <f t="shared" si="420"/>
        <v>0.16896543863771829</v>
      </c>
      <c r="EO208" s="328">
        <f t="shared" si="420"/>
        <v>0.37829835788590399</v>
      </c>
      <c r="EP208" s="328">
        <f t="shared" si="420"/>
        <v>0.16810478628648567</v>
      </c>
      <c r="EQ208" s="328">
        <f t="shared" si="420"/>
        <v>0.17490474266372413</v>
      </c>
      <c r="ER208" s="328">
        <f t="shared" si="420"/>
        <v>0.17620323304300645</v>
      </c>
      <c r="ES208" s="328">
        <f t="shared" si="420"/>
        <v>0.19428644925756219</v>
      </c>
      <c r="ET208" s="328">
        <f t="shared" si="420"/>
        <v>0.32017019759281673</v>
      </c>
      <c r="EU208" s="328">
        <f t="shared" si="420"/>
        <v>0.60559821228804578</v>
      </c>
      <c r="EV208" s="328">
        <f t="shared" si="420"/>
        <v>0.36738947033210406</v>
      </c>
      <c r="EW208" s="328">
        <f t="shared" si="420"/>
        <v>0.32839461846575291</v>
      </c>
      <c r="EX208" s="328">
        <f t="shared" si="420"/>
        <v>0.38271850051956197</v>
      </c>
      <c r="EY208" s="328">
        <f t="shared" si="420"/>
        <v>0.49556093368650256</v>
      </c>
      <c r="EZ208" s="328">
        <f t="shared" si="420"/>
        <v>0.27040783271935726</v>
      </c>
      <c r="FA208" s="328">
        <f t="shared" si="420"/>
        <v>0.28664860644394607</v>
      </c>
      <c r="FB208" s="328">
        <f t="shared" si="420"/>
        <v>0.30489348463112226</v>
      </c>
      <c r="FC208" s="328">
        <f t="shared" si="420"/>
        <v>0.56828664131131479</v>
      </c>
      <c r="FD208" s="328">
        <f t="shared" si="420"/>
        <v>0.64572910595901079</v>
      </c>
      <c r="FE208" s="328" t="e">
        <f t="shared" si="420"/>
        <v>#DIV/0!</v>
      </c>
      <c r="FF208" s="328" t="e">
        <f t="shared" si="420"/>
        <v>#DIV/0!</v>
      </c>
      <c r="FG208" s="328" t="e">
        <f t="shared" si="420"/>
        <v>#DIV/0!</v>
      </c>
      <c r="FH208" s="328" t="e">
        <f t="shared" si="420"/>
        <v>#DIV/0!</v>
      </c>
      <c r="FI208" s="328" t="e">
        <f t="shared" si="420"/>
        <v>#DIV/0!</v>
      </c>
      <c r="FJ208" s="328" t="e">
        <f t="shared" si="420"/>
        <v>#DIV/0!</v>
      </c>
      <c r="FK208" s="328" t="e">
        <f t="shared" si="420"/>
        <v>#DIV/0!</v>
      </c>
      <c r="FL208" s="328" t="e">
        <f t="shared" si="420"/>
        <v>#DIV/0!</v>
      </c>
      <c r="FM208" s="328" t="e">
        <f t="shared" si="420"/>
        <v>#DIV/0!</v>
      </c>
      <c r="FN208" s="328" t="e">
        <f t="shared" si="420"/>
        <v>#DIV/0!</v>
      </c>
      <c r="FO208" s="328" t="e">
        <f t="shared" si="420"/>
        <v>#DIV/0!</v>
      </c>
      <c r="FP208" s="328" t="e">
        <f t="shared" si="420"/>
        <v>#DIV/0!</v>
      </c>
      <c r="FQ208" s="328" t="e">
        <f t="shared" si="420"/>
        <v>#DIV/0!</v>
      </c>
      <c r="FR208" s="328" t="e">
        <f t="shared" si="420"/>
        <v>#DIV/0!</v>
      </c>
      <c r="FS208" s="328" t="e">
        <f t="shared" si="420"/>
        <v>#DIV/0!</v>
      </c>
      <c r="FT208" s="328">
        <f t="shared" si="420"/>
        <v>-0.19219675791765164</v>
      </c>
      <c r="FU208" s="328" t="e">
        <f t="shared" si="420"/>
        <v>#DIV/0!</v>
      </c>
      <c r="FV208" s="328" t="e">
        <f t="shared" si="420"/>
        <v>#DIV/0!</v>
      </c>
      <c r="FW208" s="328" t="e">
        <f t="shared" si="420"/>
        <v>#DIV/0!</v>
      </c>
      <c r="FX208" s="328" t="e">
        <f t="shared" si="420"/>
        <v>#DIV/0!</v>
      </c>
      <c r="FY208" s="328" t="e">
        <f t="shared" si="420"/>
        <v>#DIV/0!</v>
      </c>
      <c r="FZ208" s="328" t="e">
        <f t="shared" si="420"/>
        <v>#DIV/0!</v>
      </c>
      <c r="GA208" s="328" t="e">
        <f t="shared" si="420"/>
        <v>#DIV/0!</v>
      </c>
      <c r="GB208" s="328" t="e">
        <f t="shared" si="420"/>
        <v>#DIV/0!</v>
      </c>
      <c r="GC208" s="328" t="e">
        <f t="shared" si="420"/>
        <v>#DIV/0!</v>
      </c>
      <c r="GD208" s="328" t="e">
        <f t="shared" si="420"/>
        <v>#DIV/0!</v>
      </c>
      <c r="GE208" s="328" t="e">
        <f t="shared" si="420"/>
        <v>#DIV/0!</v>
      </c>
      <c r="GF208" s="328" t="e">
        <f t="shared" si="420"/>
        <v>#DIV/0!</v>
      </c>
      <c r="GG208" s="328" t="e">
        <f t="shared" si="420"/>
        <v>#DIV/0!</v>
      </c>
      <c r="GH208" s="328" t="e">
        <f t="shared" si="420"/>
        <v>#DIV/0!</v>
      </c>
      <c r="GI208" s="328" t="e">
        <f t="shared" si="420"/>
        <v>#DIV/0!</v>
      </c>
      <c r="GJ208" s="328">
        <f t="shared" si="420"/>
        <v>0.67445840767242415</v>
      </c>
      <c r="GK208" s="328" t="e">
        <f t="shared" si="420"/>
        <v>#DIV/0!</v>
      </c>
      <c r="GL208" s="328" t="e">
        <f t="shared" si="420"/>
        <v>#DIV/0!</v>
      </c>
      <c r="GM208" s="328" t="e">
        <f t="shared" ref="GM208:IX208" si="421">(GM195-GM191)/GM190</f>
        <v>#DIV/0!</v>
      </c>
      <c r="GN208" s="328" t="e">
        <f t="shared" si="421"/>
        <v>#DIV/0!</v>
      </c>
      <c r="GO208" s="328" t="e">
        <f t="shared" si="421"/>
        <v>#DIV/0!</v>
      </c>
      <c r="GP208" s="328" t="e">
        <f t="shared" si="421"/>
        <v>#DIV/0!</v>
      </c>
      <c r="GQ208" s="328" t="e">
        <f t="shared" si="421"/>
        <v>#DIV/0!</v>
      </c>
      <c r="GR208" s="328" t="e">
        <f t="shared" si="421"/>
        <v>#DIV/0!</v>
      </c>
      <c r="GS208" s="328" t="e">
        <f t="shared" si="421"/>
        <v>#DIV/0!</v>
      </c>
      <c r="GT208" s="328" t="e">
        <f t="shared" si="421"/>
        <v>#DIV/0!</v>
      </c>
      <c r="GU208" s="328" t="e">
        <f t="shared" si="421"/>
        <v>#DIV/0!</v>
      </c>
      <c r="GV208" s="328" t="e">
        <f t="shared" si="421"/>
        <v>#DIV/0!</v>
      </c>
      <c r="GW208" s="328" t="e">
        <f t="shared" si="421"/>
        <v>#DIV/0!</v>
      </c>
      <c r="GX208" s="328" t="e">
        <f t="shared" si="421"/>
        <v>#DIV/0!</v>
      </c>
      <c r="GY208" s="328" t="e">
        <f t="shared" si="421"/>
        <v>#DIV/0!</v>
      </c>
      <c r="GZ208" s="328" t="e">
        <f t="shared" si="421"/>
        <v>#DIV/0!</v>
      </c>
      <c r="HA208" s="328" t="e">
        <f t="shared" si="421"/>
        <v>#DIV/0!</v>
      </c>
      <c r="HB208" s="328" t="e">
        <f t="shared" si="421"/>
        <v>#DIV/0!</v>
      </c>
      <c r="HC208" s="328" t="e">
        <f t="shared" si="421"/>
        <v>#DIV/0!</v>
      </c>
      <c r="HD208" s="328" t="e">
        <f t="shared" si="421"/>
        <v>#DIV/0!</v>
      </c>
      <c r="HE208" s="328" t="e">
        <f t="shared" si="421"/>
        <v>#DIV/0!</v>
      </c>
      <c r="HF208" s="328" t="e">
        <f t="shared" si="421"/>
        <v>#DIV/0!</v>
      </c>
      <c r="HG208" s="328" t="e">
        <f t="shared" si="421"/>
        <v>#DIV/0!</v>
      </c>
      <c r="HH208" s="328" t="e">
        <f t="shared" si="421"/>
        <v>#DIV/0!</v>
      </c>
      <c r="HI208" s="328" t="e">
        <f t="shared" si="421"/>
        <v>#DIV/0!</v>
      </c>
      <c r="HJ208" s="328" t="e">
        <f t="shared" si="421"/>
        <v>#VALUE!</v>
      </c>
      <c r="HK208" s="328" t="e">
        <f t="shared" si="421"/>
        <v>#VALUE!</v>
      </c>
      <c r="HL208" s="328" t="e">
        <f t="shared" si="421"/>
        <v>#VALUE!</v>
      </c>
      <c r="HM208" s="328" t="e">
        <f t="shared" si="421"/>
        <v>#VALUE!</v>
      </c>
      <c r="HN208" s="328" t="e">
        <f t="shared" si="421"/>
        <v>#VALUE!</v>
      </c>
      <c r="HO208" s="328">
        <f t="shared" si="421"/>
        <v>0.59233491387973425</v>
      </c>
      <c r="HP208" s="328">
        <f t="shared" si="421"/>
        <v>0.69432810767892694</v>
      </c>
      <c r="HQ208" s="328">
        <f t="shared" si="421"/>
        <v>0.1306402599013991</v>
      </c>
      <c r="HR208" s="328">
        <f t="shared" si="421"/>
        <v>0.27014819717261862</v>
      </c>
      <c r="HS208" s="328">
        <f t="shared" si="421"/>
        <v>0.53329478731450242</v>
      </c>
      <c r="HT208" s="328">
        <f t="shared" si="421"/>
        <v>0.57492347609916383</v>
      </c>
      <c r="HU208" s="328">
        <f t="shared" si="421"/>
        <v>0.58219044397452413</v>
      </c>
      <c r="HV208" s="328">
        <f t="shared" si="421"/>
        <v>-2.7826934561683316E-2</v>
      </c>
      <c r="HW208" s="328">
        <f t="shared" si="421"/>
        <v>0.17763576721291327</v>
      </c>
      <c r="HX208" s="328">
        <f t="shared" si="421"/>
        <v>8.6705768581585116E-2</v>
      </c>
      <c r="HY208" s="328">
        <f t="shared" si="421"/>
        <v>1.102555114865684</v>
      </c>
      <c r="HZ208" s="328">
        <f t="shared" si="421"/>
        <v>0.54874408625780813</v>
      </c>
      <c r="IA208" s="328">
        <f t="shared" si="421"/>
        <v>0.53137516166131382</v>
      </c>
      <c r="IB208" s="328">
        <f t="shared" si="421"/>
        <v>0.52382445541995648</v>
      </c>
      <c r="IC208" s="328">
        <f t="shared" si="421"/>
        <v>0.49057536894440229</v>
      </c>
      <c r="ID208" s="328">
        <f t="shared" si="421"/>
        <v>0.59262570246291668</v>
      </c>
      <c r="IE208" s="328">
        <f t="shared" si="421"/>
        <v>0.6232137384308315</v>
      </c>
      <c r="IF208" s="328">
        <f t="shared" si="421"/>
        <v>-0.54590099734752018</v>
      </c>
      <c r="IG208" s="328">
        <f t="shared" si="421"/>
        <v>-0.68718266970307862</v>
      </c>
      <c r="IH208" s="328">
        <f t="shared" si="421"/>
        <v>-0.87988497349354744</v>
      </c>
      <c r="II208" s="328">
        <f t="shared" si="421"/>
        <v>-0.35283136004071664</v>
      </c>
      <c r="IJ208" s="328">
        <f t="shared" si="421"/>
        <v>-0.52097240260634103</v>
      </c>
      <c r="IK208" s="328">
        <f t="shared" si="421"/>
        <v>-0.70868493270762523</v>
      </c>
      <c r="IL208" s="328">
        <f t="shared" si="421"/>
        <v>-0.8724899383204433</v>
      </c>
      <c r="IM208" s="328">
        <f t="shared" si="421"/>
        <v>-0.30835123944997295</v>
      </c>
      <c r="IN208" s="328" t="e">
        <f t="shared" si="421"/>
        <v>#DIV/0!</v>
      </c>
      <c r="IO208" s="328" t="e">
        <f t="shared" si="421"/>
        <v>#DIV/0!</v>
      </c>
      <c r="IP208" s="328" t="e">
        <f t="shared" si="421"/>
        <v>#DIV/0!</v>
      </c>
      <c r="IQ208" s="328" t="e">
        <f t="shared" si="421"/>
        <v>#DIV/0!</v>
      </c>
      <c r="IR208" s="328" t="e">
        <f t="shared" si="421"/>
        <v>#DIV/0!</v>
      </c>
      <c r="IS208" s="328" t="e">
        <f t="shared" si="421"/>
        <v>#DIV/0!</v>
      </c>
      <c r="IT208" s="328" t="e">
        <f t="shared" si="421"/>
        <v>#DIV/0!</v>
      </c>
      <c r="IU208" s="328" t="e">
        <f t="shared" si="421"/>
        <v>#DIV/0!</v>
      </c>
      <c r="IV208" s="328" t="e">
        <f t="shared" si="421"/>
        <v>#DIV/0!</v>
      </c>
      <c r="IW208" s="328" t="e">
        <f t="shared" si="421"/>
        <v>#DIV/0!</v>
      </c>
      <c r="IX208" s="328" t="e">
        <f t="shared" si="421"/>
        <v>#DIV/0!</v>
      </c>
      <c r="IY208" s="328" t="e">
        <f t="shared" ref="IY208:LJ208" si="422">(IY195-IY191)/IY190</f>
        <v>#DIV/0!</v>
      </c>
      <c r="IZ208" s="328" t="e">
        <f t="shared" si="422"/>
        <v>#DIV/0!</v>
      </c>
      <c r="JA208" s="328" t="e">
        <f t="shared" si="422"/>
        <v>#DIV/0!</v>
      </c>
      <c r="JB208" s="328" t="e">
        <f t="shared" si="422"/>
        <v>#DIV/0!</v>
      </c>
      <c r="JC208" s="328" t="e">
        <f t="shared" si="422"/>
        <v>#DIV/0!</v>
      </c>
      <c r="JD208" s="328" t="e">
        <f t="shared" si="422"/>
        <v>#DIV/0!</v>
      </c>
      <c r="JE208" s="328" t="e">
        <f t="shared" si="422"/>
        <v>#DIV/0!</v>
      </c>
      <c r="JF208" s="328" t="e">
        <f t="shared" si="422"/>
        <v>#DIV/0!</v>
      </c>
      <c r="JG208" s="328" t="e">
        <f t="shared" si="422"/>
        <v>#DIV/0!</v>
      </c>
      <c r="JH208" s="328" t="e">
        <f t="shared" si="422"/>
        <v>#DIV/0!</v>
      </c>
      <c r="JI208" s="328" t="e">
        <f t="shared" si="422"/>
        <v>#DIV/0!</v>
      </c>
      <c r="JJ208" s="328" t="e">
        <f t="shared" si="422"/>
        <v>#DIV/0!</v>
      </c>
      <c r="JK208" s="328" t="e">
        <f t="shared" si="422"/>
        <v>#DIV/0!</v>
      </c>
      <c r="JL208" s="328" t="e">
        <f t="shared" si="422"/>
        <v>#DIV/0!</v>
      </c>
      <c r="JM208" s="328" t="e">
        <f t="shared" si="422"/>
        <v>#DIV/0!</v>
      </c>
      <c r="JN208" s="328" t="e">
        <f t="shared" si="422"/>
        <v>#DIV/0!</v>
      </c>
      <c r="JO208" s="328" t="e">
        <f t="shared" si="422"/>
        <v>#DIV/0!</v>
      </c>
      <c r="JP208" s="328" t="e">
        <f t="shared" si="422"/>
        <v>#DIV/0!</v>
      </c>
      <c r="JQ208" s="328" t="e">
        <f t="shared" si="422"/>
        <v>#DIV/0!</v>
      </c>
      <c r="JR208" s="328" t="e">
        <f t="shared" si="422"/>
        <v>#DIV/0!</v>
      </c>
      <c r="JS208" s="328" t="e">
        <f t="shared" si="422"/>
        <v>#DIV/0!</v>
      </c>
      <c r="JT208" s="328" t="e">
        <f t="shared" si="422"/>
        <v>#DIV/0!</v>
      </c>
      <c r="JU208" s="328" t="e">
        <f t="shared" si="422"/>
        <v>#DIV/0!</v>
      </c>
      <c r="JV208" s="328" t="e">
        <f t="shared" si="422"/>
        <v>#DIV/0!</v>
      </c>
      <c r="JW208" s="328" t="e">
        <f t="shared" si="422"/>
        <v>#DIV/0!</v>
      </c>
      <c r="JX208" s="328" t="e">
        <f t="shared" si="422"/>
        <v>#DIV/0!</v>
      </c>
      <c r="JY208" s="328" t="e">
        <f t="shared" si="422"/>
        <v>#DIV/0!</v>
      </c>
      <c r="JZ208" s="328" t="e">
        <f t="shared" si="422"/>
        <v>#DIV/0!</v>
      </c>
      <c r="KA208" s="328" t="e">
        <f t="shared" si="422"/>
        <v>#DIV/0!</v>
      </c>
      <c r="KB208" s="328" t="e">
        <f t="shared" si="422"/>
        <v>#DIV/0!</v>
      </c>
      <c r="KC208" s="328" t="e">
        <f t="shared" si="422"/>
        <v>#DIV/0!</v>
      </c>
      <c r="KD208" s="328" t="e">
        <f t="shared" si="422"/>
        <v>#DIV/0!</v>
      </c>
      <c r="KE208" s="328" t="e">
        <f t="shared" si="422"/>
        <v>#DIV/0!</v>
      </c>
      <c r="KF208" s="328" t="e">
        <f t="shared" si="422"/>
        <v>#DIV/0!</v>
      </c>
      <c r="KG208" s="328" t="e">
        <f t="shared" si="422"/>
        <v>#DIV/0!</v>
      </c>
      <c r="KH208" s="328" t="e">
        <f t="shared" si="422"/>
        <v>#DIV/0!</v>
      </c>
      <c r="KI208" s="328" t="e">
        <f t="shared" si="422"/>
        <v>#DIV/0!</v>
      </c>
      <c r="KJ208" s="328" t="e">
        <f t="shared" si="422"/>
        <v>#DIV/0!</v>
      </c>
      <c r="KK208" s="328" t="e">
        <f t="shared" si="422"/>
        <v>#DIV/0!</v>
      </c>
      <c r="KL208" s="328" t="e">
        <f t="shared" si="422"/>
        <v>#DIV/0!</v>
      </c>
      <c r="KM208" s="328" t="e">
        <f t="shared" si="422"/>
        <v>#DIV/0!</v>
      </c>
      <c r="KN208" s="328" t="e">
        <f t="shared" si="422"/>
        <v>#DIV/0!</v>
      </c>
      <c r="KO208" s="328" t="e">
        <f t="shared" si="422"/>
        <v>#DIV/0!</v>
      </c>
      <c r="KP208" s="328" t="e">
        <f t="shared" si="422"/>
        <v>#DIV/0!</v>
      </c>
      <c r="KQ208" s="328" t="e">
        <f t="shared" si="422"/>
        <v>#DIV/0!</v>
      </c>
      <c r="KR208" s="328" t="e">
        <f t="shared" si="422"/>
        <v>#DIV/0!</v>
      </c>
      <c r="KS208" s="328" t="e">
        <f t="shared" si="422"/>
        <v>#DIV/0!</v>
      </c>
      <c r="KT208" s="328" t="e">
        <f t="shared" si="422"/>
        <v>#DIV/0!</v>
      </c>
      <c r="KU208" s="328" t="e">
        <f t="shared" si="422"/>
        <v>#DIV/0!</v>
      </c>
      <c r="KV208" s="328" t="e">
        <f t="shared" si="422"/>
        <v>#DIV/0!</v>
      </c>
      <c r="KW208" s="328" t="e">
        <f t="shared" si="422"/>
        <v>#DIV/0!</v>
      </c>
      <c r="KX208" s="328" t="e">
        <f t="shared" si="422"/>
        <v>#DIV/0!</v>
      </c>
      <c r="KY208" s="328" t="e">
        <f t="shared" si="422"/>
        <v>#DIV/0!</v>
      </c>
      <c r="KZ208" s="328" t="e">
        <f t="shared" si="422"/>
        <v>#DIV/0!</v>
      </c>
      <c r="LA208" s="328" t="e">
        <f t="shared" si="422"/>
        <v>#DIV/0!</v>
      </c>
      <c r="LB208" s="328" t="e">
        <f t="shared" si="422"/>
        <v>#DIV/0!</v>
      </c>
      <c r="LC208" s="328" t="e">
        <f t="shared" si="422"/>
        <v>#DIV/0!</v>
      </c>
      <c r="LD208" s="328" t="e">
        <f t="shared" si="422"/>
        <v>#DIV/0!</v>
      </c>
      <c r="LE208" s="328" t="e">
        <f t="shared" si="422"/>
        <v>#DIV/0!</v>
      </c>
      <c r="LF208" s="328" t="e">
        <f t="shared" si="422"/>
        <v>#DIV/0!</v>
      </c>
      <c r="LG208" s="328" t="e">
        <f t="shared" si="422"/>
        <v>#DIV/0!</v>
      </c>
      <c r="LH208" s="328" t="e">
        <f t="shared" si="422"/>
        <v>#DIV/0!</v>
      </c>
      <c r="LI208" s="328" t="e">
        <f t="shared" si="422"/>
        <v>#DIV/0!</v>
      </c>
      <c r="LJ208" s="328" t="e">
        <f t="shared" si="422"/>
        <v>#DIV/0!</v>
      </c>
      <c r="LK208" s="328" t="e">
        <f t="shared" ref="LK208:NV208" si="423">(LK195-LK191)/LK190</f>
        <v>#DIV/0!</v>
      </c>
      <c r="LL208" s="328" t="e">
        <f t="shared" si="423"/>
        <v>#DIV/0!</v>
      </c>
      <c r="LM208" s="328" t="e">
        <f t="shared" si="423"/>
        <v>#DIV/0!</v>
      </c>
      <c r="LN208" s="328" t="e">
        <f t="shared" si="423"/>
        <v>#DIV/0!</v>
      </c>
      <c r="LO208" s="328" t="e">
        <f t="shared" si="423"/>
        <v>#DIV/0!</v>
      </c>
      <c r="LP208" s="328" t="e">
        <f t="shared" si="423"/>
        <v>#DIV/0!</v>
      </c>
      <c r="LQ208" s="328" t="e">
        <f t="shared" si="423"/>
        <v>#DIV/0!</v>
      </c>
      <c r="LR208" s="328" t="e">
        <f t="shared" si="423"/>
        <v>#DIV/0!</v>
      </c>
      <c r="LS208" s="328" t="e">
        <f t="shared" si="423"/>
        <v>#DIV/0!</v>
      </c>
      <c r="LT208" s="328" t="e">
        <f t="shared" si="423"/>
        <v>#DIV/0!</v>
      </c>
      <c r="LU208" s="328" t="e">
        <f t="shared" si="423"/>
        <v>#DIV/0!</v>
      </c>
      <c r="LV208" s="328" t="e">
        <f t="shared" si="423"/>
        <v>#DIV/0!</v>
      </c>
      <c r="LW208" s="328" t="e">
        <f t="shared" si="423"/>
        <v>#DIV/0!</v>
      </c>
      <c r="LX208" s="328" t="e">
        <f t="shared" si="423"/>
        <v>#DIV/0!</v>
      </c>
      <c r="LY208" s="328" t="e">
        <f t="shared" si="423"/>
        <v>#DIV/0!</v>
      </c>
      <c r="LZ208" s="328" t="e">
        <f t="shared" si="423"/>
        <v>#DIV/0!</v>
      </c>
      <c r="MA208" s="328" t="e">
        <f t="shared" si="423"/>
        <v>#DIV/0!</v>
      </c>
      <c r="MB208" s="328" t="e">
        <f t="shared" si="423"/>
        <v>#DIV/0!</v>
      </c>
      <c r="MC208" s="328" t="e">
        <f t="shared" si="423"/>
        <v>#DIV/0!</v>
      </c>
      <c r="MD208" s="328" t="e">
        <f t="shared" si="423"/>
        <v>#DIV/0!</v>
      </c>
      <c r="ME208" s="328" t="e">
        <f t="shared" si="423"/>
        <v>#DIV/0!</v>
      </c>
      <c r="MF208" s="328" t="e">
        <f t="shared" si="423"/>
        <v>#DIV/0!</v>
      </c>
      <c r="MG208" s="328" t="e">
        <f t="shared" si="423"/>
        <v>#DIV/0!</v>
      </c>
      <c r="MH208" s="328" t="e">
        <f t="shared" si="423"/>
        <v>#DIV/0!</v>
      </c>
      <c r="MI208" s="328" t="e">
        <f t="shared" si="423"/>
        <v>#DIV/0!</v>
      </c>
      <c r="MJ208" s="328" t="e">
        <f t="shared" si="423"/>
        <v>#DIV/0!</v>
      </c>
      <c r="MK208" s="328" t="e">
        <f t="shared" si="423"/>
        <v>#DIV/0!</v>
      </c>
      <c r="ML208" s="328" t="e">
        <f t="shared" si="423"/>
        <v>#DIV/0!</v>
      </c>
      <c r="MM208" s="328" t="e">
        <f t="shared" si="423"/>
        <v>#DIV/0!</v>
      </c>
      <c r="MN208" s="328" t="e">
        <f t="shared" si="423"/>
        <v>#DIV/0!</v>
      </c>
      <c r="MO208" s="328" t="e">
        <f t="shared" si="423"/>
        <v>#DIV/0!</v>
      </c>
      <c r="MP208" s="328" t="e">
        <f t="shared" si="423"/>
        <v>#DIV/0!</v>
      </c>
      <c r="MQ208" s="328" t="e">
        <f t="shared" si="423"/>
        <v>#DIV/0!</v>
      </c>
      <c r="MR208" s="328" t="e">
        <f t="shared" si="423"/>
        <v>#DIV/0!</v>
      </c>
      <c r="MS208" s="328" t="e">
        <f t="shared" si="423"/>
        <v>#DIV/0!</v>
      </c>
      <c r="MT208" s="328" t="e">
        <f t="shared" si="423"/>
        <v>#DIV/0!</v>
      </c>
      <c r="MU208" s="328" t="e">
        <f t="shared" si="423"/>
        <v>#DIV/0!</v>
      </c>
      <c r="MV208" s="328" t="e">
        <f t="shared" si="423"/>
        <v>#DIV/0!</v>
      </c>
      <c r="MW208" s="328" t="e">
        <f t="shared" si="423"/>
        <v>#DIV/0!</v>
      </c>
      <c r="MX208" s="328" t="e">
        <f t="shared" si="423"/>
        <v>#DIV/0!</v>
      </c>
      <c r="MY208" s="328" t="e">
        <f t="shared" si="423"/>
        <v>#DIV/0!</v>
      </c>
      <c r="MZ208" s="328" t="e">
        <f t="shared" si="423"/>
        <v>#DIV/0!</v>
      </c>
      <c r="NA208" s="328" t="e">
        <f t="shared" si="423"/>
        <v>#DIV/0!</v>
      </c>
      <c r="NB208" s="328" t="e">
        <f t="shared" si="423"/>
        <v>#DIV/0!</v>
      </c>
      <c r="NC208" s="328" t="e">
        <f t="shared" si="423"/>
        <v>#DIV/0!</v>
      </c>
      <c r="ND208" s="328" t="e">
        <f t="shared" si="423"/>
        <v>#DIV/0!</v>
      </c>
      <c r="NE208" s="328" t="e">
        <f t="shared" si="423"/>
        <v>#DIV/0!</v>
      </c>
      <c r="NF208" s="328" t="e">
        <f t="shared" si="423"/>
        <v>#DIV/0!</v>
      </c>
      <c r="NG208" s="328" t="e">
        <f t="shared" si="423"/>
        <v>#DIV/0!</v>
      </c>
      <c r="NH208" s="328" t="e">
        <f t="shared" si="423"/>
        <v>#DIV/0!</v>
      </c>
      <c r="NI208" s="328" t="e">
        <f t="shared" si="423"/>
        <v>#DIV/0!</v>
      </c>
      <c r="NJ208" s="328" t="e">
        <f t="shared" si="423"/>
        <v>#DIV/0!</v>
      </c>
      <c r="NK208" s="328" t="e">
        <f t="shared" si="423"/>
        <v>#DIV/0!</v>
      </c>
      <c r="NL208" s="328" t="e">
        <f t="shared" si="423"/>
        <v>#DIV/0!</v>
      </c>
      <c r="NM208" s="328" t="e">
        <f t="shared" si="423"/>
        <v>#DIV/0!</v>
      </c>
      <c r="NN208" s="328" t="e">
        <f t="shared" si="423"/>
        <v>#DIV/0!</v>
      </c>
      <c r="NO208" s="328" t="e">
        <f t="shared" si="423"/>
        <v>#DIV/0!</v>
      </c>
      <c r="NP208" s="328" t="e">
        <f t="shared" si="423"/>
        <v>#DIV/0!</v>
      </c>
      <c r="NQ208" s="328" t="e">
        <f t="shared" si="423"/>
        <v>#DIV/0!</v>
      </c>
      <c r="NR208" s="328" t="e">
        <f t="shared" si="423"/>
        <v>#DIV/0!</v>
      </c>
      <c r="NS208" s="328" t="e">
        <f t="shared" si="423"/>
        <v>#DIV/0!</v>
      </c>
      <c r="NT208" s="328" t="e">
        <f t="shared" si="423"/>
        <v>#DIV/0!</v>
      </c>
      <c r="NU208" s="328" t="e">
        <f t="shared" si="423"/>
        <v>#DIV/0!</v>
      </c>
      <c r="NV208" s="328" t="e">
        <f t="shared" si="423"/>
        <v>#DIV/0!</v>
      </c>
      <c r="NW208" s="328" t="e">
        <f t="shared" ref="NW208:QH208" si="424">(NW195-NW191)/NW190</f>
        <v>#DIV/0!</v>
      </c>
      <c r="NX208" s="328" t="e">
        <f t="shared" si="424"/>
        <v>#DIV/0!</v>
      </c>
      <c r="NY208" s="328" t="e">
        <f t="shared" si="424"/>
        <v>#DIV/0!</v>
      </c>
      <c r="NZ208" s="328" t="e">
        <f t="shared" si="424"/>
        <v>#DIV/0!</v>
      </c>
      <c r="OA208" s="328" t="e">
        <f t="shared" si="424"/>
        <v>#DIV/0!</v>
      </c>
      <c r="OB208" s="328" t="e">
        <f t="shared" si="424"/>
        <v>#DIV/0!</v>
      </c>
      <c r="OC208" s="328" t="e">
        <f t="shared" si="424"/>
        <v>#DIV/0!</v>
      </c>
      <c r="OD208" s="328" t="e">
        <f t="shared" si="424"/>
        <v>#DIV/0!</v>
      </c>
      <c r="OE208" s="328" t="e">
        <f t="shared" si="424"/>
        <v>#DIV/0!</v>
      </c>
      <c r="OF208" s="328" t="e">
        <f t="shared" si="424"/>
        <v>#DIV/0!</v>
      </c>
      <c r="OG208" s="328" t="e">
        <f t="shared" si="424"/>
        <v>#DIV/0!</v>
      </c>
      <c r="OH208" s="328" t="e">
        <f t="shared" si="424"/>
        <v>#DIV/0!</v>
      </c>
      <c r="OI208" s="328" t="e">
        <f t="shared" si="424"/>
        <v>#DIV/0!</v>
      </c>
      <c r="OJ208" s="328" t="e">
        <f t="shared" si="424"/>
        <v>#DIV/0!</v>
      </c>
      <c r="OK208" s="328" t="e">
        <f t="shared" si="424"/>
        <v>#DIV/0!</v>
      </c>
      <c r="OL208" s="328" t="e">
        <f t="shared" si="424"/>
        <v>#DIV/0!</v>
      </c>
      <c r="OM208" s="328" t="e">
        <f t="shared" si="424"/>
        <v>#DIV/0!</v>
      </c>
      <c r="ON208" s="328" t="e">
        <f t="shared" si="424"/>
        <v>#DIV/0!</v>
      </c>
      <c r="OO208" s="328" t="e">
        <f t="shared" si="424"/>
        <v>#DIV/0!</v>
      </c>
      <c r="OP208" s="328" t="e">
        <f t="shared" si="424"/>
        <v>#DIV/0!</v>
      </c>
      <c r="OQ208" s="328" t="e">
        <f t="shared" si="424"/>
        <v>#DIV/0!</v>
      </c>
      <c r="OR208" s="328" t="e">
        <f t="shared" si="424"/>
        <v>#DIV/0!</v>
      </c>
      <c r="OS208" s="328" t="e">
        <f t="shared" si="424"/>
        <v>#DIV/0!</v>
      </c>
      <c r="OT208" s="328" t="e">
        <f t="shared" si="424"/>
        <v>#DIV/0!</v>
      </c>
      <c r="OU208" s="328" t="e">
        <f t="shared" si="424"/>
        <v>#DIV/0!</v>
      </c>
      <c r="OV208" s="328" t="e">
        <f t="shared" si="424"/>
        <v>#DIV/0!</v>
      </c>
      <c r="OW208" s="328" t="e">
        <f t="shared" si="424"/>
        <v>#DIV/0!</v>
      </c>
      <c r="OX208" s="328" t="e">
        <f t="shared" si="424"/>
        <v>#DIV/0!</v>
      </c>
      <c r="OY208" s="328" t="e">
        <f t="shared" si="424"/>
        <v>#DIV/0!</v>
      </c>
      <c r="OZ208" s="328" t="e">
        <f t="shared" si="424"/>
        <v>#DIV/0!</v>
      </c>
      <c r="PA208" s="328" t="e">
        <f t="shared" si="424"/>
        <v>#DIV/0!</v>
      </c>
      <c r="PB208" s="328" t="e">
        <f t="shared" si="424"/>
        <v>#DIV/0!</v>
      </c>
      <c r="PC208" s="328" t="e">
        <f t="shared" si="424"/>
        <v>#DIV/0!</v>
      </c>
      <c r="PD208" s="328" t="e">
        <f t="shared" si="424"/>
        <v>#DIV/0!</v>
      </c>
      <c r="PE208" s="328" t="e">
        <f t="shared" si="424"/>
        <v>#DIV/0!</v>
      </c>
      <c r="PF208" s="328" t="e">
        <f t="shared" si="424"/>
        <v>#DIV/0!</v>
      </c>
      <c r="PG208" s="328" t="e">
        <f t="shared" si="424"/>
        <v>#DIV/0!</v>
      </c>
      <c r="PH208" s="328" t="e">
        <f t="shared" si="424"/>
        <v>#DIV/0!</v>
      </c>
      <c r="PI208" s="328" t="e">
        <f t="shared" si="424"/>
        <v>#DIV/0!</v>
      </c>
      <c r="PJ208" s="328" t="e">
        <f t="shared" si="424"/>
        <v>#DIV/0!</v>
      </c>
      <c r="PK208" s="328" t="e">
        <f t="shared" si="424"/>
        <v>#DIV/0!</v>
      </c>
      <c r="PL208" s="328" t="e">
        <f t="shared" si="424"/>
        <v>#DIV/0!</v>
      </c>
      <c r="PM208" s="328" t="e">
        <f t="shared" si="424"/>
        <v>#DIV/0!</v>
      </c>
      <c r="PN208" s="328" t="e">
        <f t="shared" si="424"/>
        <v>#DIV/0!</v>
      </c>
      <c r="PO208" s="328" t="e">
        <f t="shared" si="424"/>
        <v>#DIV/0!</v>
      </c>
      <c r="PP208" s="328" t="e">
        <f t="shared" si="424"/>
        <v>#DIV/0!</v>
      </c>
      <c r="PQ208" s="328" t="e">
        <f t="shared" si="424"/>
        <v>#DIV/0!</v>
      </c>
      <c r="PR208" s="328" t="e">
        <f t="shared" si="424"/>
        <v>#DIV/0!</v>
      </c>
      <c r="PS208" s="328" t="e">
        <f t="shared" si="424"/>
        <v>#DIV/0!</v>
      </c>
      <c r="PT208" s="328" t="e">
        <f t="shared" si="424"/>
        <v>#DIV/0!</v>
      </c>
      <c r="PU208" s="328" t="e">
        <f t="shared" si="424"/>
        <v>#DIV/0!</v>
      </c>
      <c r="PV208" s="328" t="e">
        <f t="shared" si="424"/>
        <v>#DIV/0!</v>
      </c>
      <c r="PW208" s="328" t="e">
        <f t="shared" si="424"/>
        <v>#DIV/0!</v>
      </c>
      <c r="PX208" s="328" t="e">
        <f t="shared" si="424"/>
        <v>#DIV/0!</v>
      </c>
      <c r="PY208" s="328" t="e">
        <f t="shared" si="424"/>
        <v>#DIV/0!</v>
      </c>
      <c r="PZ208" s="328" t="e">
        <f t="shared" si="424"/>
        <v>#DIV/0!</v>
      </c>
      <c r="QA208" s="328" t="e">
        <f t="shared" si="424"/>
        <v>#DIV/0!</v>
      </c>
      <c r="QB208" s="328" t="e">
        <f t="shared" si="424"/>
        <v>#DIV/0!</v>
      </c>
      <c r="QC208" s="328" t="e">
        <f t="shared" si="424"/>
        <v>#DIV/0!</v>
      </c>
      <c r="QD208" s="328" t="e">
        <f t="shared" si="424"/>
        <v>#DIV/0!</v>
      </c>
      <c r="QE208" s="328" t="e">
        <f t="shared" si="424"/>
        <v>#DIV/0!</v>
      </c>
      <c r="QF208" s="328" t="e">
        <f t="shared" si="424"/>
        <v>#DIV/0!</v>
      </c>
      <c r="QG208" s="328" t="e">
        <f t="shared" si="424"/>
        <v>#DIV/0!</v>
      </c>
      <c r="QH208" s="328" t="e">
        <f t="shared" si="424"/>
        <v>#DIV/0!</v>
      </c>
      <c r="QI208" s="328" t="e">
        <f t="shared" ref="QI208:SH208" si="425">(QI195-QI191)/QI190</f>
        <v>#DIV/0!</v>
      </c>
      <c r="QJ208" s="328" t="e">
        <f t="shared" si="425"/>
        <v>#DIV/0!</v>
      </c>
      <c r="QK208" s="328" t="e">
        <f t="shared" si="425"/>
        <v>#DIV/0!</v>
      </c>
      <c r="QL208" s="328" t="e">
        <f t="shared" si="425"/>
        <v>#DIV/0!</v>
      </c>
      <c r="QM208" s="328" t="e">
        <f t="shared" si="425"/>
        <v>#DIV/0!</v>
      </c>
      <c r="QN208" s="328" t="e">
        <f t="shared" si="425"/>
        <v>#DIV/0!</v>
      </c>
      <c r="QO208" s="328" t="e">
        <f t="shared" si="425"/>
        <v>#DIV/0!</v>
      </c>
      <c r="QP208" s="328" t="e">
        <f t="shared" si="425"/>
        <v>#DIV/0!</v>
      </c>
      <c r="QQ208" s="328" t="e">
        <f t="shared" si="425"/>
        <v>#DIV/0!</v>
      </c>
      <c r="QR208" s="328" t="e">
        <f t="shared" si="425"/>
        <v>#DIV/0!</v>
      </c>
      <c r="QS208" s="328" t="e">
        <f t="shared" si="425"/>
        <v>#DIV/0!</v>
      </c>
      <c r="QT208" s="328" t="e">
        <f t="shared" si="425"/>
        <v>#DIV/0!</v>
      </c>
      <c r="QU208" s="328" t="e">
        <f t="shared" si="425"/>
        <v>#DIV/0!</v>
      </c>
      <c r="QV208" s="328" t="e">
        <f t="shared" si="425"/>
        <v>#DIV/0!</v>
      </c>
      <c r="QW208" s="328" t="e">
        <f t="shared" si="425"/>
        <v>#DIV/0!</v>
      </c>
      <c r="QX208" s="328" t="e">
        <f t="shared" si="425"/>
        <v>#DIV/0!</v>
      </c>
      <c r="QY208" s="328" t="e">
        <f t="shared" si="425"/>
        <v>#DIV/0!</v>
      </c>
      <c r="QZ208" s="328" t="e">
        <f t="shared" si="425"/>
        <v>#DIV/0!</v>
      </c>
      <c r="RA208" s="328" t="e">
        <f t="shared" si="425"/>
        <v>#DIV/0!</v>
      </c>
      <c r="RB208" s="328" t="e">
        <f t="shared" si="425"/>
        <v>#DIV/0!</v>
      </c>
      <c r="RC208" s="328" t="e">
        <f t="shared" si="425"/>
        <v>#DIV/0!</v>
      </c>
      <c r="RD208" s="328" t="e">
        <f t="shared" si="425"/>
        <v>#DIV/0!</v>
      </c>
      <c r="RE208" s="328" t="e">
        <f t="shared" si="425"/>
        <v>#DIV/0!</v>
      </c>
      <c r="RF208" s="328" t="e">
        <f t="shared" si="425"/>
        <v>#DIV/0!</v>
      </c>
      <c r="RG208" s="328" t="e">
        <f t="shared" si="425"/>
        <v>#DIV/0!</v>
      </c>
      <c r="RH208" s="328" t="e">
        <f t="shared" si="425"/>
        <v>#DIV/0!</v>
      </c>
      <c r="RI208" s="328" t="e">
        <f t="shared" si="425"/>
        <v>#DIV/0!</v>
      </c>
      <c r="RJ208" s="328" t="e">
        <f t="shared" si="425"/>
        <v>#DIV/0!</v>
      </c>
      <c r="RK208" s="328" t="e">
        <f t="shared" si="425"/>
        <v>#DIV/0!</v>
      </c>
      <c r="RL208" s="328" t="e">
        <f t="shared" si="425"/>
        <v>#DIV/0!</v>
      </c>
      <c r="RM208" s="328" t="e">
        <f t="shared" si="425"/>
        <v>#DIV/0!</v>
      </c>
      <c r="RN208" s="328" t="e">
        <f t="shared" si="425"/>
        <v>#DIV/0!</v>
      </c>
      <c r="RO208" s="328" t="e">
        <f t="shared" si="425"/>
        <v>#DIV/0!</v>
      </c>
      <c r="RP208" s="328" t="e">
        <f t="shared" si="425"/>
        <v>#DIV/0!</v>
      </c>
      <c r="RQ208" s="328" t="e">
        <f t="shared" si="425"/>
        <v>#DIV/0!</v>
      </c>
      <c r="RR208" s="328" t="e">
        <f t="shared" si="425"/>
        <v>#DIV/0!</v>
      </c>
      <c r="RS208" s="328" t="e">
        <f t="shared" si="425"/>
        <v>#DIV/0!</v>
      </c>
      <c r="RT208" s="328" t="e">
        <f t="shared" si="425"/>
        <v>#DIV/0!</v>
      </c>
      <c r="RU208" s="328" t="e">
        <f t="shared" si="425"/>
        <v>#DIV/0!</v>
      </c>
      <c r="RV208" s="328" t="e">
        <f t="shared" si="425"/>
        <v>#DIV/0!</v>
      </c>
      <c r="RW208" s="328" t="e">
        <f t="shared" si="425"/>
        <v>#DIV/0!</v>
      </c>
      <c r="RX208" s="328" t="e">
        <f t="shared" si="425"/>
        <v>#DIV/0!</v>
      </c>
      <c r="RY208" s="328" t="e">
        <f t="shared" si="425"/>
        <v>#DIV/0!</v>
      </c>
      <c r="RZ208" s="328" t="e">
        <f t="shared" si="425"/>
        <v>#DIV/0!</v>
      </c>
      <c r="SA208" s="328" t="e">
        <f t="shared" si="425"/>
        <v>#DIV/0!</v>
      </c>
      <c r="SB208" s="328" t="e">
        <f t="shared" si="425"/>
        <v>#DIV/0!</v>
      </c>
      <c r="SC208" s="328" t="e">
        <f t="shared" si="425"/>
        <v>#DIV/0!</v>
      </c>
      <c r="SD208" s="328" t="e">
        <f t="shared" si="425"/>
        <v>#DIV/0!</v>
      </c>
      <c r="SE208" s="328" t="e">
        <f t="shared" si="425"/>
        <v>#DIV/0!</v>
      </c>
      <c r="SF208" s="328" t="e">
        <f t="shared" si="425"/>
        <v>#DIV/0!</v>
      </c>
      <c r="SG208" s="328" t="e">
        <f t="shared" si="425"/>
        <v>#DIV/0!</v>
      </c>
      <c r="SH208" s="328" t="e">
        <f t="shared" si="425"/>
        <v>#DIV/0!</v>
      </c>
      <c r="SM208">
        <f>'GRR Data'!A204</f>
        <v>0</v>
      </c>
    </row>
    <row r="209" spans="2:507">
      <c r="B209" s="326" t="s">
        <v>409</v>
      </c>
      <c r="C209" s="328">
        <f t="shared" ref="C209:BN209" si="426">(C196-C191)/C190</f>
        <v>-0.28267680022341191</v>
      </c>
      <c r="D209" s="328">
        <f t="shared" si="426"/>
        <v>-0.46729442272665855</v>
      </c>
      <c r="E209" s="328">
        <f t="shared" si="426"/>
        <v>-0.20984594115259786</v>
      </c>
      <c r="F209" s="328">
        <f t="shared" si="426"/>
        <v>-0.26325271931301603</v>
      </c>
      <c r="G209" s="328">
        <f t="shared" si="426"/>
        <v>-0.39729388735135324</v>
      </c>
      <c r="H209" s="328">
        <f t="shared" si="426"/>
        <v>-0.73279176897191911</v>
      </c>
      <c r="I209" s="328">
        <f t="shared" si="426"/>
        <v>-0.82426788289775144</v>
      </c>
      <c r="J209" s="328">
        <f t="shared" si="426"/>
        <v>-0.67634217309096711</v>
      </c>
      <c r="K209" s="328">
        <f t="shared" si="426"/>
        <v>-0.50261072981176269</v>
      </c>
      <c r="L209" s="328">
        <f t="shared" si="426"/>
        <v>-0.51650655310937732</v>
      </c>
      <c r="M209" s="328">
        <f t="shared" si="426"/>
        <v>-0.58030624609081938</v>
      </c>
      <c r="N209" s="328">
        <f t="shared" si="426"/>
        <v>-0.82891681707150544</v>
      </c>
      <c r="O209" s="328">
        <f t="shared" si="426"/>
        <v>-0.83907199297754009</v>
      </c>
      <c r="P209" s="328">
        <f t="shared" si="426"/>
        <v>-0.58362080618514589</v>
      </c>
      <c r="Q209" s="328">
        <f t="shared" si="426"/>
        <v>-0.64193883040917299</v>
      </c>
      <c r="R209" s="328">
        <f t="shared" si="426"/>
        <v>-0.42138721151903047</v>
      </c>
      <c r="S209" s="328">
        <f t="shared" si="426"/>
        <v>-0.49985820563461469</v>
      </c>
      <c r="T209" s="328">
        <f t="shared" si="426"/>
        <v>-0.13768319092758916</v>
      </c>
      <c r="U209" s="328">
        <f t="shared" si="426"/>
        <v>-0.16780027422066648</v>
      </c>
      <c r="V209" s="328">
        <f t="shared" si="426"/>
        <v>-0.14510391354049668</v>
      </c>
      <c r="W209" s="328">
        <f t="shared" si="426"/>
        <v>-0.98706604601905723</v>
      </c>
      <c r="X209" s="328">
        <f t="shared" si="426"/>
        <v>-0.73494318401669201</v>
      </c>
      <c r="Y209" s="328">
        <f t="shared" si="426"/>
        <v>-0.69834721027166968</v>
      </c>
      <c r="Z209" s="328">
        <f t="shared" si="426"/>
        <v>-0.65978382664340007</v>
      </c>
      <c r="AA209" s="328">
        <f t="shared" si="426"/>
        <v>-0.42735683791329293</v>
      </c>
      <c r="AB209" s="328">
        <f t="shared" si="426"/>
        <v>-0.44584888344393536</v>
      </c>
      <c r="AC209" s="328">
        <f t="shared" si="426"/>
        <v>-0.9902484892019221</v>
      </c>
      <c r="AD209" s="328">
        <f t="shared" si="426"/>
        <v>-0.420489429390287</v>
      </c>
      <c r="AE209" s="328">
        <f t="shared" si="426"/>
        <v>-0.80878693560830561</v>
      </c>
      <c r="AF209" s="328">
        <f t="shared" si="426"/>
        <v>-0.40330367044230209</v>
      </c>
      <c r="AG209" s="328">
        <f t="shared" si="426"/>
        <v>-0.29301020424826563</v>
      </c>
      <c r="AH209" s="328">
        <f t="shared" si="426"/>
        <v>-0.3763366680946294</v>
      </c>
      <c r="AI209" s="328">
        <f t="shared" si="426"/>
        <v>-0.81281289147321212</v>
      </c>
      <c r="AJ209" s="328">
        <f t="shared" si="426"/>
        <v>-0.54564772637814263</v>
      </c>
      <c r="AK209" s="328">
        <f t="shared" si="426"/>
        <v>-1.050335067843996</v>
      </c>
      <c r="AL209" s="328">
        <f t="shared" si="426"/>
        <v>-0.5868076921116282</v>
      </c>
      <c r="AM209" s="328">
        <f t="shared" si="426"/>
        <v>-0.5186739558815685</v>
      </c>
      <c r="AN209" s="328">
        <f t="shared" si="426"/>
        <v>-0.19889588812760614</v>
      </c>
      <c r="AO209" s="328">
        <f t="shared" si="426"/>
        <v>-0.14967287117287639</v>
      </c>
      <c r="AP209" s="328">
        <f t="shared" si="426"/>
        <v>-0.12711688542737687</v>
      </c>
      <c r="AQ209" s="328">
        <f t="shared" si="426"/>
        <v>-0.13608021246199861</v>
      </c>
      <c r="AR209" s="328">
        <f t="shared" si="426"/>
        <v>-0.15122793631520332</v>
      </c>
      <c r="AS209" s="328">
        <f t="shared" si="426"/>
        <v>-0.11349155381311184</v>
      </c>
      <c r="AT209" s="328">
        <f t="shared" si="426"/>
        <v>-0.34143804110595671</v>
      </c>
      <c r="AU209" s="328" t="e">
        <f t="shared" si="426"/>
        <v>#DIV/0!</v>
      </c>
      <c r="AV209" s="328" t="e">
        <f t="shared" si="426"/>
        <v>#DIV/0!</v>
      </c>
      <c r="AW209" s="328" t="e">
        <f t="shared" si="426"/>
        <v>#DIV/0!</v>
      </c>
      <c r="AX209" s="328" t="e">
        <f t="shared" si="426"/>
        <v>#DIV/0!</v>
      </c>
      <c r="AY209" s="328" t="e">
        <f t="shared" si="426"/>
        <v>#DIV/0!</v>
      </c>
      <c r="AZ209" s="328" t="e">
        <f t="shared" si="426"/>
        <v>#DIV/0!</v>
      </c>
      <c r="BA209" s="328" t="e">
        <f t="shared" si="426"/>
        <v>#DIV/0!</v>
      </c>
      <c r="BB209" s="328" t="e">
        <f t="shared" si="426"/>
        <v>#DIV/0!</v>
      </c>
      <c r="BC209" s="328" t="e">
        <f t="shared" si="426"/>
        <v>#DIV/0!</v>
      </c>
      <c r="BD209" s="328" t="e">
        <f t="shared" si="426"/>
        <v>#DIV/0!</v>
      </c>
      <c r="BE209" s="328" t="e">
        <f t="shared" si="426"/>
        <v>#DIV/0!</v>
      </c>
      <c r="BF209" s="328" t="e">
        <f t="shared" si="426"/>
        <v>#DIV/0!</v>
      </c>
      <c r="BG209" s="328" t="e">
        <f t="shared" si="426"/>
        <v>#DIV/0!</v>
      </c>
      <c r="BH209" s="328" t="e">
        <f t="shared" si="426"/>
        <v>#DIV/0!</v>
      </c>
      <c r="BI209" s="328" t="e">
        <f t="shared" si="426"/>
        <v>#DIV/0!</v>
      </c>
      <c r="BJ209" s="328">
        <f t="shared" si="426"/>
        <v>-0.36393972124676588</v>
      </c>
      <c r="BK209" s="328" t="e">
        <f t="shared" si="426"/>
        <v>#DIV/0!</v>
      </c>
      <c r="BL209" s="328" t="e">
        <f t="shared" si="426"/>
        <v>#DIV/0!</v>
      </c>
      <c r="BM209" s="328">
        <f t="shared" si="426"/>
        <v>-0.48932733728713218</v>
      </c>
      <c r="BN209" s="328">
        <f t="shared" si="426"/>
        <v>-0.7688577458834388</v>
      </c>
      <c r="BO209" s="328">
        <f t="shared" ref="BO209:DZ209" si="427">(BO196-BO191)/BO190</f>
        <v>-0.60812056749864885</v>
      </c>
      <c r="BP209" s="328">
        <f t="shared" si="427"/>
        <v>-0.54691770563912834</v>
      </c>
      <c r="BQ209" s="328">
        <f t="shared" si="427"/>
        <v>-1.1816468406772713</v>
      </c>
      <c r="BR209" s="328" t="e">
        <f t="shared" si="427"/>
        <v>#DIV/0!</v>
      </c>
      <c r="BS209" s="328" t="e">
        <f t="shared" si="427"/>
        <v>#DIV/0!</v>
      </c>
      <c r="BT209" s="328">
        <f t="shared" si="427"/>
        <v>-1.2857964317234754</v>
      </c>
      <c r="BU209" s="328">
        <f t="shared" si="427"/>
        <v>-1.3946587327775073</v>
      </c>
      <c r="BV209" s="328">
        <f t="shared" si="427"/>
        <v>-1.4721955280413646</v>
      </c>
      <c r="BW209" s="328">
        <f t="shared" si="427"/>
        <v>-1.1145834411451734</v>
      </c>
      <c r="BX209" s="328">
        <f t="shared" si="427"/>
        <v>-0.76078037861374714</v>
      </c>
      <c r="BY209" s="328">
        <f t="shared" si="427"/>
        <v>-0.66897740621760626</v>
      </c>
      <c r="BZ209" s="328">
        <f t="shared" si="427"/>
        <v>-0.65949624394743067</v>
      </c>
      <c r="CA209" s="328">
        <f t="shared" si="427"/>
        <v>-0.82302656246925598</v>
      </c>
      <c r="CB209" s="328">
        <f t="shared" si="427"/>
        <v>-0.85996825397686849</v>
      </c>
      <c r="CC209" s="328">
        <f t="shared" si="427"/>
        <v>-1.1558248653302574</v>
      </c>
      <c r="CD209" s="328">
        <f t="shared" si="427"/>
        <v>-0.55408034620294111</v>
      </c>
      <c r="CE209" s="328">
        <f t="shared" si="427"/>
        <v>-6.2889355630596916E-2</v>
      </c>
      <c r="CF209" s="328">
        <f t="shared" si="427"/>
        <v>-0.12769871305281622</v>
      </c>
      <c r="CG209" s="328">
        <f t="shared" si="427"/>
        <v>-1.2458971715485179</v>
      </c>
      <c r="CH209" s="328">
        <f t="shared" si="427"/>
        <v>-0.42600209820564183</v>
      </c>
      <c r="CI209" s="328">
        <f t="shared" si="427"/>
        <v>-0.47341601306042103</v>
      </c>
      <c r="CJ209" s="328">
        <f t="shared" si="427"/>
        <v>-0.43712799161837773</v>
      </c>
      <c r="CK209" s="328">
        <f t="shared" si="427"/>
        <v>-0.26864056571111794</v>
      </c>
      <c r="CL209" s="328">
        <f t="shared" si="427"/>
        <v>-0.23603438762489143</v>
      </c>
      <c r="CM209" s="328">
        <f t="shared" si="427"/>
        <v>-0.24169977981999807</v>
      </c>
      <c r="CN209" s="328">
        <f t="shared" si="427"/>
        <v>-1.9333002629107043</v>
      </c>
      <c r="CO209" s="328">
        <f t="shared" si="427"/>
        <v>-1.328294789291758</v>
      </c>
      <c r="CP209" s="328">
        <f t="shared" si="427"/>
        <v>-1.5881544129866203</v>
      </c>
      <c r="CQ209" s="328">
        <f t="shared" si="427"/>
        <v>-1.7598009364700273</v>
      </c>
      <c r="CR209" s="328" t="e">
        <f t="shared" si="427"/>
        <v>#DIV/0!</v>
      </c>
      <c r="CS209" s="328">
        <f t="shared" si="427"/>
        <v>-1.2010135963652147</v>
      </c>
      <c r="CT209" s="328" t="e">
        <f t="shared" si="427"/>
        <v>#DIV/0!</v>
      </c>
      <c r="CU209" s="328">
        <f t="shared" si="427"/>
        <v>-1.7114170730235327</v>
      </c>
      <c r="CV209" s="328" t="e">
        <f t="shared" si="427"/>
        <v>#DIV/0!</v>
      </c>
      <c r="CW209" s="328">
        <f t="shared" si="427"/>
        <v>-1.298371462921287</v>
      </c>
      <c r="CX209" s="328" t="e">
        <f t="shared" si="427"/>
        <v>#DIV/0!</v>
      </c>
      <c r="CY209" s="328">
        <f t="shared" si="427"/>
        <v>-1.4271039879022855</v>
      </c>
      <c r="CZ209" s="328">
        <f t="shared" si="427"/>
        <v>-1.2458617078549246</v>
      </c>
      <c r="DA209" s="328">
        <f t="shared" si="427"/>
        <v>-0.94060654561677137</v>
      </c>
      <c r="DB209" s="328">
        <f t="shared" si="427"/>
        <v>-1.3860560798325754</v>
      </c>
      <c r="DC209" s="328">
        <f t="shared" si="427"/>
        <v>-0.99850021380376119</v>
      </c>
      <c r="DD209" s="328">
        <f t="shared" si="427"/>
        <v>-1.2249629844601249</v>
      </c>
      <c r="DE209" s="328">
        <f t="shared" si="427"/>
        <v>-0.11425599253273999</v>
      </c>
      <c r="DF209" s="328">
        <f t="shared" si="427"/>
        <v>-0.26287260876171403</v>
      </c>
      <c r="DG209" s="328">
        <f t="shared" si="427"/>
        <v>-0.33477998081683819</v>
      </c>
      <c r="DH209" s="328">
        <f t="shared" si="427"/>
        <v>-0.30951604356574902</v>
      </c>
      <c r="DI209" s="328">
        <f t="shared" si="427"/>
        <v>-0.26134611611895575</v>
      </c>
      <c r="DJ209" s="328">
        <f t="shared" si="427"/>
        <v>-0.61463369339352392</v>
      </c>
      <c r="DK209" s="328">
        <f t="shared" si="427"/>
        <v>-0.63037003159195837</v>
      </c>
      <c r="DL209" s="328">
        <f t="shared" si="427"/>
        <v>-0.70679673250601172</v>
      </c>
      <c r="DM209" s="328">
        <f t="shared" si="427"/>
        <v>-0.7211436979231074</v>
      </c>
      <c r="DN209" s="328">
        <f t="shared" si="427"/>
        <v>-0.51682799003135571</v>
      </c>
      <c r="DO209" s="328">
        <f t="shared" si="427"/>
        <v>-0.72673691866666068</v>
      </c>
      <c r="DP209" s="328">
        <f t="shared" si="427"/>
        <v>-0.7352651293767809</v>
      </c>
      <c r="DQ209" s="328">
        <f t="shared" si="427"/>
        <v>-0.69893490954251303</v>
      </c>
      <c r="DR209" s="328">
        <f t="shared" si="427"/>
        <v>-0.77603070921404282</v>
      </c>
      <c r="DS209" s="328">
        <f t="shared" si="427"/>
        <v>-0.76951794311581534</v>
      </c>
      <c r="DT209" s="328">
        <f t="shared" si="427"/>
        <v>-0.76979548678297061</v>
      </c>
      <c r="DU209" s="328">
        <f t="shared" si="427"/>
        <v>-0.71030408288232993</v>
      </c>
      <c r="DV209" s="328">
        <f t="shared" si="427"/>
        <v>-0.81144925538434554</v>
      </c>
      <c r="DW209" s="328">
        <f t="shared" si="427"/>
        <v>-0.76410667961734158</v>
      </c>
      <c r="DX209" s="328">
        <f t="shared" si="427"/>
        <v>-1.3953470778452866</v>
      </c>
      <c r="DY209" s="328">
        <f t="shared" si="427"/>
        <v>-1.5460839222160281</v>
      </c>
      <c r="DZ209" s="328">
        <f t="shared" si="427"/>
        <v>-1.4268813256953368</v>
      </c>
      <c r="EA209" s="328">
        <f t="shared" ref="EA209:GL209" si="428">(EA196-EA191)/EA190</f>
        <v>-1.6948854791210997</v>
      </c>
      <c r="EB209" s="328">
        <f t="shared" si="428"/>
        <v>-0.49002004719989734</v>
      </c>
      <c r="EC209" s="328">
        <f t="shared" si="428"/>
        <v>-0.53632667372062004</v>
      </c>
      <c r="ED209" s="328">
        <f t="shared" si="428"/>
        <v>-0.47409821520065176</v>
      </c>
      <c r="EE209" s="328">
        <f t="shared" si="428"/>
        <v>-0.41441230419633124</v>
      </c>
      <c r="EF209" s="328">
        <f t="shared" si="428"/>
        <v>-0.40975644360466562</v>
      </c>
      <c r="EG209" s="328">
        <f t="shared" si="428"/>
        <v>-0.40594641817321664</v>
      </c>
      <c r="EH209" s="328">
        <f t="shared" si="428"/>
        <v>-0.50624731025748781</v>
      </c>
      <c r="EI209" s="328">
        <f t="shared" si="428"/>
        <v>-1.0654756184759684</v>
      </c>
      <c r="EJ209" s="328">
        <f t="shared" si="428"/>
        <v>-0.84564576873695252</v>
      </c>
      <c r="EK209" s="328">
        <f t="shared" si="428"/>
        <v>-1.9100594837659137</v>
      </c>
      <c r="EL209" s="328">
        <f t="shared" si="428"/>
        <v>-0.23183591743678766</v>
      </c>
      <c r="EM209" s="328">
        <f t="shared" si="428"/>
        <v>-4.7238801507655644E-2</v>
      </c>
      <c r="EN209" s="328">
        <f t="shared" si="428"/>
        <v>-0.10884023030439086</v>
      </c>
      <c r="EO209" s="328">
        <f t="shared" si="428"/>
        <v>-9.2609399552564212E-2</v>
      </c>
      <c r="EP209" s="328">
        <f t="shared" si="428"/>
        <v>-0.12039353628649022</v>
      </c>
      <c r="EQ209" s="328">
        <f t="shared" si="428"/>
        <v>-0.12280786766372276</v>
      </c>
      <c r="ER209" s="328">
        <f t="shared" si="428"/>
        <v>-0.16834802470966961</v>
      </c>
      <c r="ES209" s="328">
        <f t="shared" si="428"/>
        <v>-0.10962644925757091</v>
      </c>
      <c r="ET209" s="328">
        <f t="shared" si="428"/>
        <v>-3.284561425948538E-2</v>
      </c>
      <c r="EU209" s="328">
        <f t="shared" si="428"/>
        <v>-0.16972362895471299</v>
      </c>
      <c r="EV209" s="328">
        <f t="shared" si="428"/>
        <v>-0.35508072033211213</v>
      </c>
      <c r="EW209" s="328">
        <f t="shared" si="428"/>
        <v>-0.31775107679908227</v>
      </c>
      <c r="EX209" s="328">
        <f t="shared" si="428"/>
        <v>-0.15559495885288349</v>
      </c>
      <c r="EY209" s="328">
        <f t="shared" si="428"/>
        <v>-0.1565551003531567</v>
      </c>
      <c r="EZ209" s="328">
        <f t="shared" si="428"/>
        <v>-0.20973491605269967</v>
      </c>
      <c r="FA209" s="328">
        <f t="shared" si="428"/>
        <v>-0.31943006477726871</v>
      </c>
      <c r="FB209" s="328">
        <f t="shared" si="428"/>
        <v>-0.29570327629779269</v>
      </c>
      <c r="FC209" s="328">
        <f t="shared" si="428"/>
        <v>1.3404608688688913E-2</v>
      </c>
      <c r="FD209" s="328">
        <f t="shared" si="428"/>
        <v>-0.60681243929234419</v>
      </c>
      <c r="FE209" s="328" t="e">
        <f t="shared" si="428"/>
        <v>#DIV/0!</v>
      </c>
      <c r="FF209" s="328" t="e">
        <f t="shared" si="428"/>
        <v>#DIV/0!</v>
      </c>
      <c r="FG209" s="328" t="e">
        <f t="shared" si="428"/>
        <v>#DIV/0!</v>
      </c>
      <c r="FH209" s="328" t="e">
        <f t="shared" si="428"/>
        <v>#DIV/0!</v>
      </c>
      <c r="FI209" s="328" t="e">
        <f t="shared" si="428"/>
        <v>#DIV/0!</v>
      </c>
      <c r="FJ209" s="328" t="e">
        <f t="shared" si="428"/>
        <v>#DIV/0!</v>
      </c>
      <c r="FK209" s="328" t="e">
        <f t="shared" si="428"/>
        <v>#DIV/0!</v>
      </c>
      <c r="FL209" s="328" t="e">
        <f t="shared" si="428"/>
        <v>#DIV/0!</v>
      </c>
      <c r="FM209" s="328" t="e">
        <f t="shared" si="428"/>
        <v>#DIV/0!</v>
      </c>
      <c r="FN209" s="328" t="e">
        <f t="shared" si="428"/>
        <v>#DIV/0!</v>
      </c>
      <c r="FO209" s="328" t="e">
        <f t="shared" si="428"/>
        <v>#DIV/0!</v>
      </c>
      <c r="FP209" s="328" t="e">
        <f t="shared" si="428"/>
        <v>#DIV/0!</v>
      </c>
      <c r="FQ209" s="328" t="e">
        <f t="shared" si="428"/>
        <v>#DIV/0!</v>
      </c>
      <c r="FR209" s="328" t="e">
        <f t="shared" si="428"/>
        <v>#DIV/0!</v>
      </c>
      <c r="FS209" s="328" t="e">
        <f t="shared" si="428"/>
        <v>#DIV/0!</v>
      </c>
      <c r="FT209" s="328">
        <f t="shared" si="428"/>
        <v>-0.92721990874901505</v>
      </c>
      <c r="FU209" s="328" t="e">
        <f t="shared" si="428"/>
        <v>#DIV/0!</v>
      </c>
      <c r="FV209" s="328" t="e">
        <f t="shared" si="428"/>
        <v>#DIV/0!</v>
      </c>
      <c r="FW209" s="328" t="e">
        <f t="shared" si="428"/>
        <v>#DIV/0!</v>
      </c>
      <c r="FX209" s="328" t="e">
        <f t="shared" si="428"/>
        <v>#DIV/0!</v>
      </c>
      <c r="FY209" s="328" t="e">
        <f t="shared" si="428"/>
        <v>#DIV/0!</v>
      </c>
      <c r="FZ209" s="328" t="e">
        <f t="shared" si="428"/>
        <v>#DIV/0!</v>
      </c>
      <c r="GA209" s="328" t="e">
        <f t="shared" si="428"/>
        <v>#DIV/0!</v>
      </c>
      <c r="GB209" s="328" t="e">
        <f t="shared" si="428"/>
        <v>#DIV/0!</v>
      </c>
      <c r="GC209" s="328" t="e">
        <f t="shared" si="428"/>
        <v>#DIV/0!</v>
      </c>
      <c r="GD209" s="328" t="e">
        <f t="shared" si="428"/>
        <v>#DIV/0!</v>
      </c>
      <c r="GE209" s="328" t="e">
        <f t="shared" si="428"/>
        <v>#DIV/0!</v>
      </c>
      <c r="GF209" s="328" t="e">
        <f t="shared" si="428"/>
        <v>#DIV/0!</v>
      </c>
      <c r="GG209" s="328" t="e">
        <f t="shared" si="428"/>
        <v>#DIV/0!</v>
      </c>
      <c r="GH209" s="328" t="e">
        <f t="shared" si="428"/>
        <v>#DIV/0!</v>
      </c>
      <c r="GI209" s="328" t="e">
        <f t="shared" si="428"/>
        <v>#DIV/0!</v>
      </c>
      <c r="GJ209" s="328">
        <f t="shared" si="428"/>
        <v>-0.47233340767242415</v>
      </c>
      <c r="GK209" s="328" t="e">
        <f t="shared" si="428"/>
        <v>#DIV/0!</v>
      </c>
      <c r="GL209" s="328" t="e">
        <f t="shared" si="428"/>
        <v>#DIV/0!</v>
      </c>
      <c r="GM209" s="328" t="e">
        <f t="shared" ref="GM209:IX209" si="429">(GM196-GM191)/GM190</f>
        <v>#DIV/0!</v>
      </c>
      <c r="GN209" s="328" t="e">
        <f t="shared" si="429"/>
        <v>#DIV/0!</v>
      </c>
      <c r="GO209" s="328" t="e">
        <f t="shared" si="429"/>
        <v>#DIV/0!</v>
      </c>
      <c r="GP209" s="328" t="e">
        <f t="shared" si="429"/>
        <v>#DIV/0!</v>
      </c>
      <c r="GQ209" s="328" t="e">
        <f t="shared" si="429"/>
        <v>#DIV/0!</v>
      </c>
      <c r="GR209" s="328" t="e">
        <f t="shared" si="429"/>
        <v>#DIV/0!</v>
      </c>
      <c r="GS209" s="328" t="e">
        <f t="shared" si="429"/>
        <v>#DIV/0!</v>
      </c>
      <c r="GT209" s="328" t="e">
        <f t="shared" si="429"/>
        <v>#DIV/0!</v>
      </c>
      <c r="GU209" s="328" t="e">
        <f t="shared" si="429"/>
        <v>#DIV/0!</v>
      </c>
      <c r="GV209" s="328" t="e">
        <f t="shared" si="429"/>
        <v>#DIV/0!</v>
      </c>
      <c r="GW209" s="328" t="e">
        <f t="shared" si="429"/>
        <v>#DIV/0!</v>
      </c>
      <c r="GX209" s="328" t="e">
        <f t="shared" si="429"/>
        <v>#DIV/0!</v>
      </c>
      <c r="GY209" s="328" t="e">
        <f t="shared" si="429"/>
        <v>#DIV/0!</v>
      </c>
      <c r="GZ209" s="328" t="e">
        <f t="shared" si="429"/>
        <v>#DIV/0!</v>
      </c>
      <c r="HA209" s="328" t="e">
        <f t="shared" si="429"/>
        <v>#DIV/0!</v>
      </c>
      <c r="HB209" s="328" t="e">
        <f t="shared" si="429"/>
        <v>#DIV/0!</v>
      </c>
      <c r="HC209" s="328" t="e">
        <f t="shared" si="429"/>
        <v>#DIV/0!</v>
      </c>
      <c r="HD209" s="328" t="e">
        <f t="shared" si="429"/>
        <v>#DIV/0!</v>
      </c>
      <c r="HE209" s="328" t="e">
        <f t="shared" si="429"/>
        <v>#DIV/0!</v>
      </c>
      <c r="HF209" s="328" t="e">
        <f t="shared" si="429"/>
        <v>#DIV/0!</v>
      </c>
      <c r="HG209" s="328" t="e">
        <f t="shared" si="429"/>
        <v>#DIV/0!</v>
      </c>
      <c r="HH209" s="328" t="e">
        <f t="shared" si="429"/>
        <v>#DIV/0!</v>
      </c>
      <c r="HI209" s="328" t="e">
        <f t="shared" si="429"/>
        <v>#DIV/0!</v>
      </c>
      <c r="HJ209" s="328" t="e">
        <f t="shared" si="429"/>
        <v>#VALUE!</v>
      </c>
      <c r="HK209" s="328" t="e">
        <f t="shared" si="429"/>
        <v>#VALUE!</v>
      </c>
      <c r="HL209" s="328" t="e">
        <f t="shared" si="429"/>
        <v>#VALUE!</v>
      </c>
      <c r="HM209" s="328" t="e">
        <f t="shared" si="429"/>
        <v>#VALUE!</v>
      </c>
      <c r="HN209" s="328" t="e">
        <f t="shared" si="429"/>
        <v>#VALUE!</v>
      </c>
      <c r="HO209" s="328">
        <f t="shared" si="429"/>
        <v>-2.070616163879734</v>
      </c>
      <c r="HP209" s="328">
        <f t="shared" si="429"/>
        <v>-1.8417499826789272</v>
      </c>
      <c r="HQ209" s="328">
        <f t="shared" si="429"/>
        <v>-2.186499634901399</v>
      </c>
      <c r="HR209" s="328">
        <f t="shared" si="429"/>
        <v>-2.004991947172619</v>
      </c>
      <c r="HS209" s="328">
        <f t="shared" si="429"/>
        <v>-0.49821666231450262</v>
      </c>
      <c r="HT209" s="328">
        <f t="shared" si="429"/>
        <v>-0.9329703510991636</v>
      </c>
      <c r="HU209" s="328">
        <f t="shared" si="429"/>
        <v>-0.52484669397452488</v>
      </c>
      <c r="HV209" s="328">
        <f t="shared" si="429"/>
        <v>-0.94451681543831678</v>
      </c>
      <c r="HW209" s="328">
        <f t="shared" si="429"/>
        <v>-1.0384951422129134</v>
      </c>
      <c r="HX209" s="328">
        <f t="shared" si="429"/>
        <v>-1.0283463935815851</v>
      </c>
      <c r="HY209" s="328">
        <f t="shared" si="429"/>
        <v>-0.88700823986568444</v>
      </c>
      <c r="HZ209" s="328">
        <f t="shared" si="429"/>
        <v>-1.0224159612578081</v>
      </c>
      <c r="IA209" s="328">
        <f t="shared" si="429"/>
        <v>-1.1936034225308789</v>
      </c>
      <c r="IB209" s="328">
        <f t="shared" si="429"/>
        <v>-1.3184983684634344</v>
      </c>
      <c r="IC209" s="328">
        <f t="shared" si="429"/>
        <v>-1.2946514559009239</v>
      </c>
      <c r="ID209" s="328">
        <f t="shared" si="429"/>
        <v>-1.1663213546368296</v>
      </c>
      <c r="IE209" s="328">
        <f t="shared" si="429"/>
        <v>-0.92712678190909248</v>
      </c>
      <c r="IF209" s="328">
        <f t="shared" si="429"/>
        <v>-1.1464160339024798</v>
      </c>
      <c r="IG209" s="328">
        <f t="shared" si="429"/>
        <v>-1.0267804552969213</v>
      </c>
      <c r="IH209" s="328">
        <f t="shared" si="429"/>
        <v>-1.0446236202564525</v>
      </c>
      <c r="II209" s="328">
        <f t="shared" si="429"/>
        <v>-1.2456391087092833</v>
      </c>
      <c r="IJ209" s="328">
        <f t="shared" si="429"/>
        <v>-1.199982441143659</v>
      </c>
      <c r="IK209" s="328">
        <f t="shared" si="429"/>
        <v>-1.034406317292375</v>
      </c>
      <c r="IL209" s="328">
        <f t="shared" si="429"/>
        <v>-1.0311297491795568</v>
      </c>
      <c r="IM209" s="328">
        <f t="shared" si="429"/>
        <v>-1.175845948050027</v>
      </c>
      <c r="IN209" s="328" t="e">
        <f t="shared" si="429"/>
        <v>#DIV/0!</v>
      </c>
      <c r="IO209" s="328" t="e">
        <f t="shared" si="429"/>
        <v>#DIV/0!</v>
      </c>
      <c r="IP209" s="328" t="e">
        <f t="shared" si="429"/>
        <v>#DIV/0!</v>
      </c>
      <c r="IQ209" s="328" t="e">
        <f t="shared" si="429"/>
        <v>#DIV/0!</v>
      </c>
      <c r="IR209" s="328" t="e">
        <f t="shared" si="429"/>
        <v>#DIV/0!</v>
      </c>
      <c r="IS209" s="328" t="e">
        <f t="shared" si="429"/>
        <v>#DIV/0!</v>
      </c>
      <c r="IT209" s="328" t="e">
        <f t="shared" si="429"/>
        <v>#DIV/0!</v>
      </c>
      <c r="IU209" s="328" t="e">
        <f t="shared" si="429"/>
        <v>#DIV/0!</v>
      </c>
      <c r="IV209" s="328" t="e">
        <f t="shared" si="429"/>
        <v>#DIV/0!</v>
      </c>
      <c r="IW209" s="328" t="e">
        <f t="shared" si="429"/>
        <v>#DIV/0!</v>
      </c>
      <c r="IX209" s="328" t="e">
        <f t="shared" si="429"/>
        <v>#DIV/0!</v>
      </c>
      <c r="IY209" s="328" t="e">
        <f t="shared" ref="IY209:LJ209" si="430">(IY196-IY191)/IY190</f>
        <v>#DIV/0!</v>
      </c>
      <c r="IZ209" s="328" t="e">
        <f t="shared" si="430"/>
        <v>#DIV/0!</v>
      </c>
      <c r="JA209" s="328" t="e">
        <f t="shared" si="430"/>
        <v>#DIV/0!</v>
      </c>
      <c r="JB209" s="328" t="e">
        <f t="shared" si="430"/>
        <v>#DIV/0!</v>
      </c>
      <c r="JC209" s="328" t="e">
        <f t="shared" si="430"/>
        <v>#DIV/0!</v>
      </c>
      <c r="JD209" s="328" t="e">
        <f t="shared" si="430"/>
        <v>#DIV/0!</v>
      </c>
      <c r="JE209" s="328" t="e">
        <f t="shared" si="430"/>
        <v>#DIV/0!</v>
      </c>
      <c r="JF209" s="328" t="e">
        <f t="shared" si="430"/>
        <v>#DIV/0!</v>
      </c>
      <c r="JG209" s="328" t="e">
        <f t="shared" si="430"/>
        <v>#DIV/0!</v>
      </c>
      <c r="JH209" s="328" t="e">
        <f t="shared" si="430"/>
        <v>#DIV/0!</v>
      </c>
      <c r="JI209" s="328" t="e">
        <f t="shared" si="430"/>
        <v>#DIV/0!</v>
      </c>
      <c r="JJ209" s="328" t="e">
        <f t="shared" si="430"/>
        <v>#DIV/0!</v>
      </c>
      <c r="JK209" s="328" t="e">
        <f t="shared" si="430"/>
        <v>#DIV/0!</v>
      </c>
      <c r="JL209" s="328" t="e">
        <f t="shared" si="430"/>
        <v>#DIV/0!</v>
      </c>
      <c r="JM209" s="328" t="e">
        <f t="shared" si="430"/>
        <v>#DIV/0!</v>
      </c>
      <c r="JN209" s="328" t="e">
        <f t="shared" si="430"/>
        <v>#DIV/0!</v>
      </c>
      <c r="JO209" s="328" t="e">
        <f t="shared" si="430"/>
        <v>#DIV/0!</v>
      </c>
      <c r="JP209" s="328" t="e">
        <f t="shared" si="430"/>
        <v>#DIV/0!</v>
      </c>
      <c r="JQ209" s="328" t="e">
        <f t="shared" si="430"/>
        <v>#DIV/0!</v>
      </c>
      <c r="JR209" s="328" t="e">
        <f t="shared" si="430"/>
        <v>#DIV/0!</v>
      </c>
      <c r="JS209" s="328" t="e">
        <f t="shared" si="430"/>
        <v>#DIV/0!</v>
      </c>
      <c r="JT209" s="328" t="e">
        <f t="shared" si="430"/>
        <v>#DIV/0!</v>
      </c>
      <c r="JU209" s="328" t="e">
        <f t="shared" si="430"/>
        <v>#DIV/0!</v>
      </c>
      <c r="JV209" s="328" t="e">
        <f t="shared" si="430"/>
        <v>#DIV/0!</v>
      </c>
      <c r="JW209" s="328" t="e">
        <f t="shared" si="430"/>
        <v>#DIV/0!</v>
      </c>
      <c r="JX209" s="328" t="e">
        <f t="shared" si="430"/>
        <v>#DIV/0!</v>
      </c>
      <c r="JY209" s="328" t="e">
        <f t="shared" si="430"/>
        <v>#DIV/0!</v>
      </c>
      <c r="JZ209" s="328" t="e">
        <f t="shared" si="430"/>
        <v>#DIV/0!</v>
      </c>
      <c r="KA209" s="328" t="e">
        <f t="shared" si="430"/>
        <v>#DIV/0!</v>
      </c>
      <c r="KB209" s="328" t="e">
        <f t="shared" si="430"/>
        <v>#DIV/0!</v>
      </c>
      <c r="KC209" s="328" t="e">
        <f t="shared" si="430"/>
        <v>#DIV/0!</v>
      </c>
      <c r="KD209" s="328" t="e">
        <f t="shared" si="430"/>
        <v>#DIV/0!</v>
      </c>
      <c r="KE209" s="328" t="e">
        <f t="shared" si="430"/>
        <v>#DIV/0!</v>
      </c>
      <c r="KF209" s="328" t="e">
        <f t="shared" si="430"/>
        <v>#DIV/0!</v>
      </c>
      <c r="KG209" s="328" t="e">
        <f t="shared" si="430"/>
        <v>#DIV/0!</v>
      </c>
      <c r="KH209" s="328" t="e">
        <f t="shared" si="430"/>
        <v>#DIV/0!</v>
      </c>
      <c r="KI209" s="328" t="e">
        <f t="shared" si="430"/>
        <v>#DIV/0!</v>
      </c>
      <c r="KJ209" s="328" t="e">
        <f t="shared" si="430"/>
        <v>#DIV/0!</v>
      </c>
      <c r="KK209" s="328" t="e">
        <f t="shared" si="430"/>
        <v>#DIV/0!</v>
      </c>
      <c r="KL209" s="328" t="e">
        <f t="shared" si="430"/>
        <v>#DIV/0!</v>
      </c>
      <c r="KM209" s="328" t="e">
        <f t="shared" si="430"/>
        <v>#DIV/0!</v>
      </c>
      <c r="KN209" s="328" t="e">
        <f t="shared" si="430"/>
        <v>#DIV/0!</v>
      </c>
      <c r="KO209" s="328" t="e">
        <f t="shared" si="430"/>
        <v>#DIV/0!</v>
      </c>
      <c r="KP209" s="328" t="e">
        <f t="shared" si="430"/>
        <v>#DIV/0!</v>
      </c>
      <c r="KQ209" s="328" t="e">
        <f t="shared" si="430"/>
        <v>#DIV/0!</v>
      </c>
      <c r="KR209" s="328" t="e">
        <f t="shared" si="430"/>
        <v>#DIV/0!</v>
      </c>
      <c r="KS209" s="328" t="e">
        <f t="shared" si="430"/>
        <v>#DIV/0!</v>
      </c>
      <c r="KT209" s="328" t="e">
        <f t="shared" si="430"/>
        <v>#DIV/0!</v>
      </c>
      <c r="KU209" s="328" t="e">
        <f t="shared" si="430"/>
        <v>#DIV/0!</v>
      </c>
      <c r="KV209" s="328" t="e">
        <f t="shared" si="430"/>
        <v>#DIV/0!</v>
      </c>
      <c r="KW209" s="328" t="e">
        <f t="shared" si="430"/>
        <v>#DIV/0!</v>
      </c>
      <c r="KX209" s="328" t="e">
        <f t="shared" si="430"/>
        <v>#DIV/0!</v>
      </c>
      <c r="KY209" s="328" t="e">
        <f t="shared" si="430"/>
        <v>#DIV/0!</v>
      </c>
      <c r="KZ209" s="328" t="e">
        <f t="shared" si="430"/>
        <v>#DIV/0!</v>
      </c>
      <c r="LA209" s="328" t="e">
        <f t="shared" si="430"/>
        <v>#DIV/0!</v>
      </c>
      <c r="LB209" s="328" t="e">
        <f t="shared" si="430"/>
        <v>#DIV/0!</v>
      </c>
      <c r="LC209" s="328" t="e">
        <f t="shared" si="430"/>
        <v>#DIV/0!</v>
      </c>
      <c r="LD209" s="328" t="e">
        <f t="shared" si="430"/>
        <v>#DIV/0!</v>
      </c>
      <c r="LE209" s="328" t="e">
        <f t="shared" si="430"/>
        <v>#DIV/0!</v>
      </c>
      <c r="LF209" s="328" t="e">
        <f t="shared" si="430"/>
        <v>#DIV/0!</v>
      </c>
      <c r="LG209" s="328" t="e">
        <f t="shared" si="430"/>
        <v>#DIV/0!</v>
      </c>
      <c r="LH209" s="328" t="e">
        <f t="shared" si="430"/>
        <v>#DIV/0!</v>
      </c>
      <c r="LI209" s="328" t="e">
        <f t="shared" si="430"/>
        <v>#DIV/0!</v>
      </c>
      <c r="LJ209" s="328" t="e">
        <f t="shared" si="430"/>
        <v>#DIV/0!</v>
      </c>
      <c r="LK209" s="328" t="e">
        <f t="shared" ref="LK209:NV209" si="431">(LK196-LK191)/LK190</f>
        <v>#DIV/0!</v>
      </c>
      <c r="LL209" s="328" t="e">
        <f t="shared" si="431"/>
        <v>#DIV/0!</v>
      </c>
      <c r="LM209" s="328" t="e">
        <f t="shared" si="431"/>
        <v>#DIV/0!</v>
      </c>
      <c r="LN209" s="328" t="e">
        <f t="shared" si="431"/>
        <v>#DIV/0!</v>
      </c>
      <c r="LO209" s="328" t="e">
        <f t="shared" si="431"/>
        <v>#DIV/0!</v>
      </c>
      <c r="LP209" s="328" t="e">
        <f t="shared" si="431"/>
        <v>#DIV/0!</v>
      </c>
      <c r="LQ209" s="328" t="e">
        <f t="shared" si="431"/>
        <v>#DIV/0!</v>
      </c>
      <c r="LR209" s="328" t="e">
        <f t="shared" si="431"/>
        <v>#DIV/0!</v>
      </c>
      <c r="LS209" s="328" t="e">
        <f t="shared" si="431"/>
        <v>#DIV/0!</v>
      </c>
      <c r="LT209" s="328" t="e">
        <f t="shared" si="431"/>
        <v>#DIV/0!</v>
      </c>
      <c r="LU209" s="328" t="e">
        <f t="shared" si="431"/>
        <v>#DIV/0!</v>
      </c>
      <c r="LV209" s="328" t="e">
        <f t="shared" si="431"/>
        <v>#DIV/0!</v>
      </c>
      <c r="LW209" s="328" t="e">
        <f t="shared" si="431"/>
        <v>#DIV/0!</v>
      </c>
      <c r="LX209" s="328" t="e">
        <f t="shared" si="431"/>
        <v>#DIV/0!</v>
      </c>
      <c r="LY209" s="328" t="e">
        <f t="shared" si="431"/>
        <v>#DIV/0!</v>
      </c>
      <c r="LZ209" s="328" t="e">
        <f t="shared" si="431"/>
        <v>#DIV/0!</v>
      </c>
      <c r="MA209" s="328" t="e">
        <f t="shared" si="431"/>
        <v>#DIV/0!</v>
      </c>
      <c r="MB209" s="328" t="e">
        <f t="shared" si="431"/>
        <v>#DIV/0!</v>
      </c>
      <c r="MC209" s="328" t="e">
        <f t="shared" si="431"/>
        <v>#DIV/0!</v>
      </c>
      <c r="MD209" s="328" t="e">
        <f t="shared" si="431"/>
        <v>#DIV/0!</v>
      </c>
      <c r="ME209" s="328" t="e">
        <f t="shared" si="431"/>
        <v>#DIV/0!</v>
      </c>
      <c r="MF209" s="328" t="e">
        <f t="shared" si="431"/>
        <v>#DIV/0!</v>
      </c>
      <c r="MG209" s="328" t="e">
        <f t="shared" si="431"/>
        <v>#DIV/0!</v>
      </c>
      <c r="MH209" s="328" t="e">
        <f t="shared" si="431"/>
        <v>#DIV/0!</v>
      </c>
      <c r="MI209" s="328" t="e">
        <f t="shared" si="431"/>
        <v>#DIV/0!</v>
      </c>
      <c r="MJ209" s="328" t="e">
        <f t="shared" si="431"/>
        <v>#DIV/0!</v>
      </c>
      <c r="MK209" s="328" t="e">
        <f t="shared" si="431"/>
        <v>#DIV/0!</v>
      </c>
      <c r="ML209" s="328" t="e">
        <f t="shared" si="431"/>
        <v>#DIV/0!</v>
      </c>
      <c r="MM209" s="328" t="e">
        <f t="shared" si="431"/>
        <v>#DIV/0!</v>
      </c>
      <c r="MN209" s="328" t="e">
        <f t="shared" si="431"/>
        <v>#DIV/0!</v>
      </c>
      <c r="MO209" s="328" t="e">
        <f t="shared" si="431"/>
        <v>#DIV/0!</v>
      </c>
      <c r="MP209" s="328" t="e">
        <f t="shared" si="431"/>
        <v>#DIV/0!</v>
      </c>
      <c r="MQ209" s="328" t="e">
        <f t="shared" si="431"/>
        <v>#DIV/0!</v>
      </c>
      <c r="MR209" s="328" t="e">
        <f t="shared" si="431"/>
        <v>#DIV/0!</v>
      </c>
      <c r="MS209" s="328" t="e">
        <f t="shared" si="431"/>
        <v>#DIV/0!</v>
      </c>
      <c r="MT209" s="328" t="e">
        <f t="shared" si="431"/>
        <v>#DIV/0!</v>
      </c>
      <c r="MU209" s="328" t="e">
        <f t="shared" si="431"/>
        <v>#DIV/0!</v>
      </c>
      <c r="MV209" s="328" t="e">
        <f t="shared" si="431"/>
        <v>#DIV/0!</v>
      </c>
      <c r="MW209" s="328" t="e">
        <f t="shared" si="431"/>
        <v>#DIV/0!</v>
      </c>
      <c r="MX209" s="328" t="e">
        <f t="shared" si="431"/>
        <v>#DIV/0!</v>
      </c>
      <c r="MY209" s="328" t="e">
        <f t="shared" si="431"/>
        <v>#DIV/0!</v>
      </c>
      <c r="MZ209" s="328" t="e">
        <f t="shared" si="431"/>
        <v>#DIV/0!</v>
      </c>
      <c r="NA209" s="328" t="e">
        <f t="shared" si="431"/>
        <v>#DIV/0!</v>
      </c>
      <c r="NB209" s="328" t="e">
        <f t="shared" si="431"/>
        <v>#DIV/0!</v>
      </c>
      <c r="NC209" s="328" t="e">
        <f t="shared" si="431"/>
        <v>#DIV/0!</v>
      </c>
      <c r="ND209" s="328" t="e">
        <f t="shared" si="431"/>
        <v>#DIV/0!</v>
      </c>
      <c r="NE209" s="328" t="e">
        <f t="shared" si="431"/>
        <v>#DIV/0!</v>
      </c>
      <c r="NF209" s="328" t="e">
        <f t="shared" si="431"/>
        <v>#DIV/0!</v>
      </c>
      <c r="NG209" s="328" t="e">
        <f t="shared" si="431"/>
        <v>#DIV/0!</v>
      </c>
      <c r="NH209" s="328" t="e">
        <f t="shared" si="431"/>
        <v>#DIV/0!</v>
      </c>
      <c r="NI209" s="328" t="e">
        <f t="shared" si="431"/>
        <v>#DIV/0!</v>
      </c>
      <c r="NJ209" s="328" t="e">
        <f t="shared" si="431"/>
        <v>#DIV/0!</v>
      </c>
      <c r="NK209" s="328" t="e">
        <f t="shared" si="431"/>
        <v>#DIV/0!</v>
      </c>
      <c r="NL209" s="328" t="e">
        <f t="shared" si="431"/>
        <v>#DIV/0!</v>
      </c>
      <c r="NM209" s="328" t="e">
        <f t="shared" si="431"/>
        <v>#DIV/0!</v>
      </c>
      <c r="NN209" s="328" t="e">
        <f t="shared" si="431"/>
        <v>#DIV/0!</v>
      </c>
      <c r="NO209" s="328" t="e">
        <f t="shared" si="431"/>
        <v>#DIV/0!</v>
      </c>
      <c r="NP209" s="328" t="e">
        <f t="shared" si="431"/>
        <v>#DIV/0!</v>
      </c>
      <c r="NQ209" s="328" t="e">
        <f t="shared" si="431"/>
        <v>#DIV/0!</v>
      </c>
      <c r="NR209" s="328" t="e">
        <f t="shared" si="431"/>
        <v>#DIV/0!</v>
      </c>
      <c r="NS209" s="328" t="e">
        <f t="shared" si="431"/>
        <v>#DIV/0!</v>
      </c>
      <c r="NT209" s="328" t="e">
        <f t="shared" si="431"/>
        <v>#DIV/0!</v>
      </c>
      <c r="NU209" s="328" t="e">
        <f t="shared" si="431"/>
        <v>#DIV/0!</v>
      </c>
      <c r="NV209" s="328" t="e">
        <f t="shared" si="431"/>
        <v>#DIV/0!</v>
      </c>
      <c r="NW209" s="328" t="e">
        <f t="shared" ref="NW209:QH209" si="432">(NW196-NW191)/NW190</f>
        <v>#DIV/0!</v>
      </c>
      <c r="NX209" s="328" t="e">
        <f t="shared" si="432"/>
        <v>#DIV/0!</v>
      </c>
      <c r="NY209" s="328" t="e">
        <f t="shared" si="432"/>
        <v>#DIV/0!</v>
      </c>
      <c r="NZ209" s="328" t="e">
        <f t="shared" si="432"/>
        <v>#DIV/0!</v>
      </c>
      <c r="OA209" s="328" t="e">
        <f t="shared" si="432"/>
        <v>#DIV/0!</v>
      </c>
      <c r="OB209" s="328" t="e">
        <f t="shared" si="432"/>
        <v>#DIV/0!</v>
      </c>
      <c r="OC209" s="328" t="e">
        <f t="shared" si="432"/>
        <v>#DIV/0!</v>
      </c>
      <c r="OD209" s="328" t="e">
        <f t="shared" si="432"/>
        <v>#DIV/0!</v>
      </c>
      <c r="OE209" s="328" t="e">
        <f t="shared" si="432"/>
        <v>#DIV/0!</v>
      </c>
      <c r="OF209" s="328" t="e">
        <f t="shared" si="432"/>
        <v>#DIV/0!</v>
      </c>
      <c r="OG209" s="328" t="e">
        <f t="shared" si="432"/>
        <v>#DIV/0!</v>
      </c>
      <c r="OH209" s="328" t="e">
        <f t="shared" si="432"/>
        <v>#DIV/0!</v>
      </c>
      <c r="OI209" s="328" t="e">
        <f t="shared" si="432"/>
        <v>#DIV/0!</v>
      </c>
      <c r="OJ209" s="328" t="e">
        <f t="shared" si="432"/>
        <v>#DIV/0!</v>
      </c>
      <c r="OK209" s="328" t="e">
        <f t="shared" si="432"/>
        <v>#DIV/0!</v>
      </c>
      <c r="OL209" s="328" t="e">
        <f t="shared" si="432"/>
        <v>#DIV/0!</v>
      </c>
      <c r="OM209" s="328" t="e">
        <f t="shared" si="432"/>
        <v>#DIV/0!</v>
      </c>
      <c r="ON209" s="328" t="e">
        <f t="shared" si="432"/>
        <v>#DIV/0!</v>
      </c>
      <c r="OO209" s="328" t="e">
        <f t="shared" si="432"/>
        <v>#DIV/0!</v>
      </c>
      <c r="OP209" s="328" t="e">
        <f t="shared" si="432"/>
        <v>#DIV/0!</v>
      </c>
      <c r="OQ209" s="328" t="e">
        <f t="shared" si="432"/>
        <v>#DIV/0!</v>
      </c>
      <c r="OR209" s="328" t="e">
        <f t="shared" si="432"/>
        <v>#DIV/0!</v>
      </c>
      <c r="OS209" s="328" t="e">
        <f t="shared" si="432"/>
        <v>#DIV/0!</v>
      </c>
      <c r="OT209" s="328" t="e">
        <f t="shared" si="432"/>
        <v>#DIV/0!</v>
      </c>
      <c r="OU209" s="328" t="e">
        <f t="shared" si="432"/>
        <v>#DIV/0!</v>
      </c>
      <c r="OV209" s="328" t="e">
        <f t="shared" si="432"/>
        <v>#DIV/0!</v>
      </c>
      <c r="OW209" s="328" t="e">
        <f t="shared" si="432"/>
        <v>#DIV/0!</v>
      </c>
      <c r="OX209" s="328" t="e">
        <f t="shared" si="432"/>
        <v>#DIV/0!</v>
      </c>
      <c r="OY209" s="328" t="e">
        <f t="shared" si="432"/>
        <v>#DIV/0!</v>
      </c>
      <c r="OZ209" s="328" t="e">
        <f t="shared" si="432"/>
        <v>#DIV/0!</v>
      </c>
      <c r="PA209" s="328" t="e">
        <f t="shared" si="432"/>
        <v>#DIV/0!</v>
      </c>
      <c r="PB209" s="328" t="e">
        <f t="shared" si="432"/>
        <v>#DIV/0!</v>
      </c>
      <c r="PC209" s="328" t="e">
        <f t="shared" si="432"/>
        <v>#DIV/0!</v>
      </c>
      <c r="PD209" s="328" t="e">
        <f t="shared" si="432"/>
        <v>#DIV/0!</v>
      </c>
      <c r="PE209" s="328" t="e">
        <f t="shared" si="432"/>
        <v>#DIV/0!</v>
      </c>
      <c r="PF209" s="328" t="e">
        <f t="shared" si="432"/>
        <v>#DIV/0!</v>
      </c>
      <c r="PG209" s="328" t="e">
        <f t="shared" si="432"/>
        <v>#DIV/0!</v>
      </c>
      <c r="PH209" s="328" t="e">
        <f t="shared" si="432"/>
        <v>#DIV/0!</v>
      </c>
      <c r="PI209" s="328" t="e">
        <f t="shared" si="432"/>
        <v>#DIV/0!</v>
      </c>
      <c r="PJ209" s="328" t="e">
        <f t="shared" si="432"/>
        <v>#DIV/0!</v>
      </c>
      <c r="PK209" s="328" t="e">
        <f t="shared" si="432"/>
        <v>#DIV/0!</v>
      </c>
      <c r="PL209" s="328" t="e">
        <f t="shared" si="432"/>
        <v>#DIV/0!</v>
      </c>
      <c r="PM209" s="328" t="e">
        <f t="shared" si="432"/>
        <v>#DIV/0!</v>
      </c>
      <c r="PN209" s="328" t="e">
        <f t="shared" si="432"/>
        <v>#DIV/0!</v>
      </c>
      <c r="PO209" s="328" t="e">
        <f t="shared" si="432"/>
        <v>#DIV/0!</v>
      </c>
      <c r="PP209" s="328" t="e">
        <f t="shared" si="432"/>
        <v>#DIV/0!</v>
      </c>
      <c r="PQ209" s="328" t="e">
        <f t="shared" si="432"/>
        <v>#DIV/0!</v>
      </c>
      <c r="PR209" s="328" t="e">
        <f t="shared" si="432"/>
        <v>#DIV/0!</v>
      </c>
      <c r="PS209" s="328" t="e">
        <f t="shared" si="432"/>
        <v>#DIV/0!</v>
      </c>
      <c r="PT209" s="328" t="e">
        <f t="shared" si="432"/>
        <v>#DIV/0!</v>
      </c>
      <c r="PU209" s="328" t="e">
        <f t="shared" si="432"/>
        <v>#DIV/0!</v>
      </c>
      <c r="PV209" s="328" t="e">
        <f t="shared" si="432"/>
        <v>#DIV/0!</v>
      </c>
      <c r="PW209" s="328" t="e">
        <f t="shared" si="432"/>
        <v>#DIV/0!</v>
      </c>
      <c r="PX209" s="328" t="e">
        <f t="shared" si="432"/>
        <v>#DIV/0!</v>
      </c>
      <c r="PY209" s="328" t="e">
        <f t="shared" si="432"/>
        <v>#DIV/0!</v>
      </c>
      <c r="PZ209" s="328" t="e">
        <f t="shared" si="432"/>
        <v>#DIV/0!</v>
      </c>
      <c r="QA209" s="328" t="e">
        <f t="shared" si="432"/>
        <v>#DIV/0!</v>
      </c>
      <c r="QB209" s="328" t="e">
        <f t="shared" si="432"/>
        <v>#DIV/0!</v>
      </c>
      <c r="QC209" s="328" t="e">
        <f t="shared" si="432"/>
        <v>#DIV/0!</v>
      </c>
      <c r="QD209" s="328" t="e">
        <f t="shared" si="432"/>
        <v>#DIV/0!</v>
      </c>
      <c r="QE209" s="328" t="e">
        <f t="shared" si="432"/>
        <v>#DIV/0!</v>
      </c>
      <c r="QF209" s="328" t="e">
        <f t="shared" si="432"/>
        <v>#DIV/0!</v>
      </c>
      <c r="QG209" s="328" t="e">
        <f t="shared" si="432"/>
        <v>#DIV/0!</v>
      </c>
      <c r="QH209" s="328" t="e">
        <f t="shared" si="432"/>
        <v>#DIV/0!</v>
      </c>
      <c r="QI209" s="328" t="e">
        <f t="shared" ref="QI209:SH209" si="433">(QI196-QI191)/QI190</f>
        <v>#DIV/0!</v>
      </c>
      <c r="QJ209" s="328" t="e">
        <f t="shared" si="433"/>
        <v>#DIV/0!</v>
      </c>
      <c r="QK209" s="328" t="e">
        <f t="shared" si="433"/>
        <v>#DIV/0!</v>
      </c>
      <c r="QL209" s="328" t="e">
        <f t="shared" si="433"/>
        <v>#DIV/0!</v>
      </c>
      <c r="QM209" s="328" t="e">
        <f t="shared" si="433"/>
        <v>#DIV/0!</v>
      </c>
      <c r="QN209" s="328" t="e">
        <f t="shared" si="433"/>
        <v>#DIV/0!</v>
      </c>
      <c r="QO209" s="328" t="e">
        <f t="shared" si="433"/>
        <v>#DIV/0!</v>
      </c>
      <c r="QP209" s="328" t="e">
        <f t="shared" si="433"/>
        <v>#DIV/0!</v>
      </c>
      <c r="QQ209" s="328" t="e">
        <f t="shared" si="433"/>
        <v>#DIV/0!</v>
      </c>
      <c r="QR209" s="328" t="e">
        <f t="shared" si="433"/>
        <v>#DIV/0!</v>
      </c>
      <c r="QS209" s="328" t="e">
        <f t="shared" si="433"/>
        <v>#DIV/0!</v>
      </c>
      <c r="QT209" s="328" t="e">
        <f t="shared" si="433"/>
        <v>#DIV/0!</v>
      </c>
      <c r="QU209" s="328" t="e">
        <f t="shared" si="433"/>
        <v>#DIV/0!</v>
      </c>
      <c r="QV209" s="328" t="e">
        <f t="shared" si="433"/>
        <v>#DIV/0!</v>
      </c>
      <c r="QW209" s="328" t="e">
        <f t="shared" si="433"/>
        <v>#DIV/0!</v>
      </c>
      <c r="QX209" s="328" t="e">
        <f t="shared" si="433"/>
        <v>#DIV/0!</v>
      </c>
      <c r="QY209" s="328" t="e">
        <f t="shared" si="433"/>
        <v>#DIV/0!</v>
      </c>
      <c r="QZ209" s="328" t="e">
        <f t="shared" si="433"/>
        <v>#DIV/0!</v>
      </c>
      <c r="RA209" s="328" t="e">
        <f t="shared" si="433"/>
        <v>#DIV/0!</v>
      </c>
      <c r="RB209" s="328" t="e">
        <f t="shared" si="433"/>
        <v>#DIV/0!</v>
      </c>
      <c r="RC209" s="328" t="e">
        <f t="shared" si="433"/>
        <v>#DIV/0!</v>
      </c>
      <c r="RD209" s="328" t="e">
        <f t="shared" si="433"/>
        <v>#DIV/0!</v>
      </c>
      <c r="RE209" s="328" t="e">
        <f t="shared" si="433"/>
        <v>#DIV/0!</v>
      </c>
      <c r="RF209" s="328" t="e">
        <f t="shared" si="433"/>
        <v>#DIV/0!</v>
      </c>
      <c r="RG209" s="328" t="e">
        <f t="shared" si="433"/>
        <v>#DIV/0!</v>
      </c>
      <c r="RH209" s="328" t="e">
        <f t="shared" si="433"/>
        <v>#DIV/0!</v>
      </c>
      <c r="RI209" s="328" t="e">
        <f t="shared" si="433"/>
        <v>#DIV/0!</v>
      </c>
      <c r="RJ209" s="328" t="e">
        <f t="shared" si="433"/>
        <v>#DIV/0!</v>
      </c>
      <c r="RK209" s="328" t="e">
        <f t="shared" si="433"/>
        <v>#DIV/0!</v>
      </c>
      <c r="RL209" s="328" t="e">
        <f t="shared" si="433"/>
        <v>#DIV/0!</v>
      </c>
      <c r="RM209" s="328" t="e">
        <f t="shared" si="433"/>
        <v>#DIV/0!</v>
      </c>
      <c r="RN209" s="328" t="e">
        <f t="shared" si="433"/>
        <v>#DIV/0!</v>
      </c>
      <c r="RO209" s="328" t="e">
        <f t="shared" si="433"/>
        <v>#DIV/0!</v>
      </c>
      <c r="RP209" s="328" t="e">
        <f t="shared" si="433"/>
        <v>#DIV/0!</v>
      </c>
      <c r="RQ209" s="328" t="e">
        <f t="shared" si="433"/>
        <v>#DIV/0!</v>
      </c>
      <c r="RR209" s="328" t="e">
        <f t="shared" si="433"/>
        <v>#DIV/0!</v>
      </c>
      <c r="RS209" s="328" t="e">
        <f t="shared" si="433"/>
        <v>#DIV/0!</v>
      </c>
      <c r="RT209" s="328" t="e">
        <f t="shared" si="433"/>
        <v>#DIV/0!</v>
      </c>
      <c r="RU209" s="328" t="e">
        <f t="shared" si="433"/>
        <v>#DIV/0!</v>
      </c>
      <c r="RV209" s="328" t="e">
        <f t="shared" si="433"/>
        <v>#DIV/0!</v>
      </c>
      <c r="RW209" s="328" t="e">
        <f t="shared" si="433"/>
        <v>#DIV/0!</v>
      </c>
      <c r="RX209" s="328" t="e">
        <f t="shared" si="433"/>
        <v>#DIV/0!</v>
      </c>
      <c r="RY209" s="328" t="e">
        <f t="shared" si="433"/>
        <v>#DIV/0!</v>
      </c>
      <c r="RZ209" s="328" t="e">
        <f t="shared" si="433"/>
        <v>#DIV/0!</v>
      </c>
      <c r="SA209" s="328" t="e">
        <f t="shared" si="433"/>
        <v>#DIV/0!</v>
      </c>
      <c r="SB209" s="328" t="e">
        <f t="shared" si="433"/>
        <v>#DIV/0!</v>
      </c>
      <c r="SC209" s="328" t="e">
        <f t="shared" si="433"/>
        <v>#DIV/0!</v>
      </c>
      <c r="SD209" s="328" t="e">
        <f t="shared" si="433"/>
        <v>#DIV/0!</v>
      </c>
      <c r="SE209" s="328" t="e">
        <f t="shared" si="433"/>
        <v>#DIV/0!</v>
      </c>
      <c r="SF209" s="328" t="e">
        <f t="shared" si="433"/>
        <v>#DIV/0!</v>
      </c>
      <c r="SG209" s="328" t="e">
        <f t="shared" si="433"/>
        <v>#DIV/0!</v>
      </c>
      <c r="SH209" s="328" t="e">
        <f t="shared" si="433"/>
        <v>#DIV/0!</v>
      </c>
      <c r="SM209">
        <f>'GRR Data'!A205</f>
        <v>0</v>
      </c>
    </row>
    <row r="210" spans="2:507">
      <c r="B210" s="326" t="s">
        <v>411</v>
      </c>
      <c r="C210" s="328">
        <f t="shared" ref="C210:BN210" si="434">(C197-C191)/C190</f>
        <v>0.38280517807567366</v>
      </c>
      <c r="D210" s="328">
        <f t="shared" si="434"/>
        <v>0.90540298030221189</v>
      </c>
      <c r="E210" s="328">
        <f t="shared" si="434"/>
        <v>1.1829716715367959</v>
      </c>
      <c r="F210" s="328">
        <f t="shared" si="434"/>
        <v>1.5944932090840214</v>
      </c>
      <c r="G210" s="328">
        <f t="shared" si="434"/>
        <v>0.84003768313513749</v>
      </c>
      <c r="H210" s="328">
        <f t="shared" si="434"/>
        <v>1.2189306919625584</v>
      </c>
      <c r="I210" s="328">
        <f t="shared" si="434"/>
        <v>0.95756551053033523</v>
      </c>
      <c r="J210" s="328">
        <f t="shared" si="434"/>
        <v>0.84746664745462308</v>
      </c>
      <c r="K210" s="328">
        <f t="shared" si="434"/>
        <v>0.62853305641568358</v>
      </c>
      <c r="L210" s="328">
        <f t="shared" si="434"/>
        <v>0.64789415414583618</v>
      </c>
      <c r="M210" s="328">
        <f t="shared" si="434"/>
        <v>0.7314499947877583</v>
      </c>
      <c r="N210" s="328">
        <f t="shared" si="434"/>
        <v>0.67043075609533986</v>
      </c>
      <c r="O210" s="328">
        <f t="shared" si="434"/>
        <v>0.7096480739700527</v>
      </c>
      <c r="P210" s="328">
        <f t="shared" si="434"/>
        <v>0.77050482491352756</v>
      </c>
      <c r="Q210" s="328">
        <f t="shared" si="434"/>
        <v>0.58321010721223021</v>
      </c>
      <c r="R210" s="328">
        <f t="shared" si="434"/>
        <v>0.68742253202537407</v>
      </c>
      <c r="S210" s="328">
        <f t="shared" si="434"/>
        <v>1.1109567741794866</v>
      </c>
      <c r="T210" s="328">
        <f t="shared" si="434"/>
        <v>0.83112967123678505</v>
      </c>
      <c r="U210" s="328">
        <f t="shared" si="434"/>
        <v>0.78409828229422174</v>
      </c>
      <c r="V210" s="328">
        <f t="shared" si="434"/>
        <v>1.4337552180539959</v>
      </c>
      <c r="W210" s="328">
        <f t="shared" si="434"/>
        <v>0.98784056135874354</v>
      </c>
      <c r="X210" s="328">
        <f t="shared" si="434"/>
        <v>0.2956334120222559</v>
      </c>
      <c r="Y210" s="328">
        <f t="shared" si="434"/>
        <v>0.45125044702889339</v>
      </c>
      <c r="Z210" s="328">
        <f t="shared" si="434"/>
        <v>0.14822343552453376</v>
      </c>
      <c r="AA210" s="328">
        <f t="shared" si="434"/>
        <v>0.36701911721772396</v>
      </c>
      <c r="AB210" s="328">
        <f t="shared" si="434"/>
        <v>0.63273184459191323</v>
      </c>
      <c r="AC210" s="328">
        <f t="shared" si="434"/>
        <v>0.43896715226922978</v>
      </c>
      <c r="AD210" s="328">
        <f t="shared" si="434"/>
        <v>0.65883923918704923</v>
      </c>
      <c r="AE210" s="328">
        <f t="shared" si="434"/>
        <v>0.5038284141444076</v>
      </c>
      <c r="AF210" s="328">
        <f t="shared" si="434"/>
        <v>0.67368406058973651</v>
      </c>
      <c r="AG210" s="328">
        <f t="shared" si="434"/>
        <v>0.84495110566435438</v>
      </c>
      <c r="AH210" s="328">
        <f t="shared" si="434"/>
        <v>0.69267805745950639</v>
      </c>
      <c r="AI210" s="328">
        <f t="shared" si="434"/>
        <v>0.52300968863094921</v>
      </c>
      <c r="AJ210" s="328">
        <f t="shared" si="434"/>
        <v>0.70501946850419017</v>
      </c>
      <c r="AK210" s="328">
        <f t="shared" si="434"/>
        <v>0.46286092379199473</v>
      </c>
      <c r="AL210" s="328">
        <f t="shared" si="434"/>
        <v>0.59614608948217152</v>
      </c>
      <c r="AM210" s="328">
        <f t="shared" si="434"/>
        <v>0.47111194117542432</v>
      </c>
      <c r="AN210" s="328">
        <f t="shared" si="434"/>
        <v>0.35706951750287075</v>
      </c>
      <c r="AO210" s="328">
        <f t="shared" si="434"/>
        <v>0.36964195323010757</v>
      </c>
      <c r="AP210" s="328">
        <f t="shared" si="434"/>
        <v>0.36173397223594528</v>
      </c>
      <c r="AQ210" s="328">
        <f t="shared" si="434"/>
        <v>0.15869028328212145</v>
      </c>
      <c r="AR210" s="328">
        <f t="shared" si="434"/>
        <v>0.34079870675386364</v>
      </c>
      <c r="AS210" s="328">
        <f t="shared" si="434"/>
        <v>0.23182207175055577</v>
      </c>
      <c r="AT210" s="328">
        <f t="shared" si="434"/>
        <v>0.7719117631412753</v>
      </c>
      <c r="AU210" s="328" t="e">
        <f t="shared" si="434"/>
        <v>#DIV/0!</v>
      </c>
      <c r="AV210" s="328" t="e">
        <f t="shared" si="434"/>
        <v>#DIV/0!</v>
      </c>
      <c r="AW210" s="328" t="e">
        <f t="shared" si="434"/>
        <v>#DIV/0!</v>
      </c>
      <c r="AX210" s="328" t="e">
        <f t="shared" si="434"/>
        <v>#DIV/0!</v>
      </c>
      <c r="AY210" s="328" t="e">
        <f t="shared" si="434"/>
        <v>#DIV/0!</v>
      </c>
      <c r="AZ210" s="328" t="e">
        <f t="shared" si="434"/>
        <v>#DIV/0!</v>
      </c>
      <c r="BA210" s="328" t="e">
        <f t="shared" si="434"/>
        <v>#DIV/0!</v>
      </c>
      <c r="BB210" s="328" t="e">
        <f t="shared" si="434"/>
        <v>#DIV/0!</v>
      </c>
      <c r="BC210" s="328" t="e">
        <f t="shared" si="434"/>
        <v>#DIV/0!</v>
      </c>
      <c r="BD210" s="328" t="e">
        <f t="shared" si="434"/>
        <v>#DIV/0!</v>
      </c>
      <c r="BE210" s="328" t="e">
        <f t="shared" si="434"/>
        <v>#DIV/0!</v>
      </c>
      <c r="BF210" s="328" t="e">
        <f t="shared" si="434"/>
        <v>#DIV/0!</v>
      </c>
      <c r="BG210" s="328" t="e">
        <f t="shared" si="434"/>
        <v>#DIV/0!</v>
      </c>
      <c r="BH210" s="328" t="e">
        <f t="shared" si="434"/>
        <v>#DIV/0!</v>
      </c>
      <c r="BI210" s="328" t="e">
        <f t="shared" si="434"/>
        <v>#DIV/0!</v>
      </c>
      <c r="BJ210" s="328">
        <f t="shared" si="434"/>
        <v>0.70273212832902132</v>
      </c>
      <c r="BK210" s="328" t="e">
        <f t="shared" si="434"/>
        <v>#DIV/0!</v>
      </c>
      <c r="BL210" s="328" t="e">
        <f t="shared" si="434"/>
        <v>#DIV/0!</v>
      </c>
      <c r="BM210" s="328">
        <f t="shared" si="434"/>
        <v>0.42284405841182798</v>
      </c>
      <c r="BN210" s="328">
        <f t="shared" si="434"/>
        <v>0.40668351625038152</v>
      </c>
      <c r="BO210" s="328">
        <f t="shared" ref="BO210:DZ210" si="435">(BO197-BO191)/BO190</f>
        <v>0.28240351028805316</v>
      </c>
      <c r="BP210" s="328">
        <f t="shared" si="435"/>
        <v>0.13561853505506913</v>
      </c>
      <c r="BQ210" s="328">
        <f t="shared" si="435"/>
        <v>0.66181037090302841</v>
      </c>
      <c r="BR210" s="328" t="e">
        <f t="shared" si="435"/>
        <v>#DIV/0!</v>
      </c>
      <c r="BS210" s="328" t="e">
        <f t="shared" si="435"/>
        <v>#DIV/0!</v>
      </c>
      <c r="BT210" s="328">
        <f t="shared" si="435"/>
        <v>1.0345202422979674</v>
      </c>
      <c r="BU210" s="328">
        <f t="shared" si="435"/>
        <v>-5.5465439629990565E-2</v>
      </c>
      <c r="BV210" s="328">
        <f t="shared" si="435"/>
        <v>0.65392737072181906</v>
      </c>
      <c r="BW210" s="328">
        <f t="shared" si="435"/>
        <v>1.4992362548602314</v>
      </c>
      <c r="BX210" s="328">
        <f t="shared" si="435"/>
        <v>1.3341863381516628</v>
      </c>
      <c r="BY210" s="328">
        <f t="shared" si="435"/>
        <v>1.746407374956809</v>
      </c>
      <c r="BZ210" s="328">
        <f t="shared" si="435"/>
        <v>1.7312866585965749</v>
      </c>
      <c r="CA210" s="328">
        <f t="shared" si="435"/>
        <v>1.564910416625674</v>
      </c>
      <c r="CB210" s="328">
        <f t="shared" si="435"/>
        <v>1.3426243386358239</v>
      </c>
      <c r="CC210" s="328">
        <f t="shared" si="435"/>
        <v>1.6665164871070099</v>
      </c>
      <c r="CD210" s="328">
        <f t="shared" si="435"/>
        <v>2.0528050449372555</v>
      </c>
      <c r="CE210" s="328">
        <f t="shared" si="435"/>
        <v>0.94230039084079642</v>
      </c>
      <c r="CF210" s="328">
        <f t="shared" si="435"/>
        <v>1.1027962007370891</v>
      </c>
      <c r="CG210" s="328">
        <f t="shared" si="435"/>
        <v>1.8754983120646913</v>
      </c>
      <c r="CH210" s="328">
        <f t="shared" si="435"/>
        <v>0.6056277976075225</v>
      </c>
      <c r="CI210" s="328">
        <f t="shared" si="435"/>
        <v>0.40831510074722743</v>
      </c>
      <c r="CJ210" s="328">
        <f t="shared" si="435"/>
        <v>0.97624704438005849</v>
      </c>
      <c r="CK210" s="328">
        <f t="shared" si="435"/>
        <v>0.77495478205926782</v>
      </c>
      <c r="CL210" s="328">
        <f t="shared" si="435"/>
        <v>0.7833722390554112</v>
      </c>
      <c r="CM210" s="328">
        <f t="shared" si="435"/>
        <v>0.55926984531555302</v>
      </c>
      <c r="CN210" s="328">
        <f t="shared" si="435"/>
        <v>1.6919420172142718</v>
      </c>
      <c r="CO210" s="328">
        <f t="shared" si="435"/>
        <v>0.49501805238901059</v>
      </c>
      <c r="CP210" s="328">
        <f t="shared" si="435"/>
        <v>0.55828921731549352</v>
      </c>
      <c r="CQ210" s="328">
        <f t="shared" si="435"/>
        <v>1.0289915264044809</v>
      </c>
      <c r="CR210" s="328" t="e">
        <f t="shared" si="435"/>
        <v>#DIV/0!</v>
      </c>
      <c r="CS210" s="328">
        <f t="shared" si="435"/>
        <v>-0.18126659373526921</v>
      </c>
      <c r="CT210" s="328" t="e">
        <f t="shared" si="435"/>
        <v>#DIV/0!</v>
      </c>
      <c r="CU210" s="328">
        <f t="shared" si="435"/>
        <v>1.0586880418091551</v>
      </c>
      <c r="CV210" s="328" t="e">
        <f t="shared" si="435"/>
        <v>#DIV/0!</v>
      </c>
      <c r="CW210" s="328">
        <f t="shared" si="435"/>
        <v>0.12767583945060501</v>
      </c>
      <c r="CX210" s="328" t="e">
        <f t="shared" si="435"/>
        <v>#DIV/0!</v>
      </c>
      <c r="CY210" s="328">
        <f t="shared" si="435"/>
        <v>1.0450136505363807</v>
      </c>
      <c r="CZ210" s="328">
        <f t="shared" si="435"/>
        <v>0.52515588825101056</v>
      </c>
      <c r="DA210" s="328">
        <f t="shared" si="435"/>
        <v>7.8239283044583996E-2</v>
      </c>
      <c r="DB210" s="328">
        <f t="shared" si="435"/>
        <v>1.3514636619989888</v>
      </c>
      <c r="DC210" s="328">
        <f t="shared" si="435"/>
        <v>0.58845861840501479</v>
      </c>
      <c r="DD210" s="328">
        <f t="shared" si="435"/>
        <v>0.558735368169055</v>
      </c>
      <c r="DE210" s="328">
        <f t="shared" si="435"/>
        <v>0.82730660115476451</v>
      </c>
      <c r="DF210" s="328">
        <f t="shared" si="435"/>
        <v>0.78919993668228516</v>
      </c>
      <c r="DG210" s="328">
        <f t="shared" si="435"/>
        <v>0.75557643275578423</v>
      </c>
      <c r="DH210" s="328">
        <f t="shared" si="435"/>
        <v>0.89798493308766547</v>
      </c>
      <c r="DI210" s="328">
        <f t="shared" si="435"/>
        <v>0.89324621038082974</v>
      </c>
      <c r="DJ210" s="328">
        <f t="shared" si="435"/>
        <v>1.0255740911913653</v>
      </c>
      <c r="DK210" s="328">
        <f t="shared" si="435"/>
        <v>0.97188920878927854</v>
      </c>
      <c r="DL210" s="328">
        <f t="shared" si="435"/>
        <v>1.1599789766746822</v>
      </c>
      <c r="DM210" s="328">
        <f t="shared" si="435"/>
        <v>1.2661707638974768</v>
      </c>
      <c r="DN210" s="328">
        <f t="shared" si="435"/>
        <v>1.2955519033751419</v>
      </c>
      <c r="DO210" s="328">
        <f t="shared" si="435"/>
        <v>1.001867974888881</v>
      </c>
      <c r="DP210" s="328">
        <f t="shared" si="435"/>
        <v>0.92442642250237461</v>
      </c>
      <c r="DQ210" s="328">
        <f t="shared" si="435"/>
        <v>0.73474654605668399</v>
      </c>
      <c r="DR210" s="328">
        <f t="shared" si="435"/>
        <v>0.89791594561872323</v>
      </c>
      <c r="DS210" s="328">
        <f t="shared" si="435"/>
        <v>0.77854475748775376</v>
      </c>
      <c r="DT210" s="328">
        <f t="shared" si="435"/>
        <v>0.98614398237729439</v>
      </c>
      <c r="DU210" s="328">
        <f t="shared" si="435"/>
        <v>0.96085336050977321</v>
      </c>
      <c r="DV210" s="328">
        <f t="shared" si="435"/>
        <v>0.80463025717912806</v>
      </c>
      <c r="DW210" s="328">
        <f t="shared" si="435"/>
        <v>0.82944432282312264</v>
      </c>
      <c r="DX210" s="328">
        <f t="shared" si="435"/>
        <v>0.41399054823816006</v>
      </c>
      <c r="DY210" s="328">
        <f t="shared" si="435"/>
        <v>0.65697300739914855</v>
      </c>
      <c r="DZ210" s="328">
        <f t="shared" si="435"/>
        <v>0.34053621203822682</v>
      </c>
      <c r="EA210" s="328">
        <f t="shared" ref="EA210:GL210" si="436">(EA197-EA191)/EA190</f>
        <v>0.73384730549479937</v>
      </c>
      <c r="EB210" s="328">
        <f t="shared" si="436"/>
        <v>0.5923531184887515</v>
      </c>
      <c r="EC210" s="328">
        <f t="shared" si="436"/>
        <v>0.67786612051638284</v>
      </c>
      <c r="ED210" s="328">
        <f t="shared" si="436"/>
        <v>0.17890525915642461</v>
      </c>
      <c r="EE210" s="328">
        <f t="shared" si="436"/>
        <v>0.41053237781733032</v>
      </c>
      <c r="EF210" s="328">
        <f t="shared" si="436"/>
        <v>0.41249123036177582</v>
      </c>
      <c r="EG210" s="328">
        <f t="shared" si="436"/>
        <v>0.40437300200873327</v>
      </c>
      <c r="EH210" s="328">
        <f t="shared" si="436"/>
        <v>0.487211691454428</v>
      </c>
      <c r="EI210" s="328">
        <f t="shared" si="436"/>
        <v>0.88246054685684716</v>
      </c>
      <c r="EJ210" s="328">
        <f t="shared" si="436"/>
        <v>0.53981935831593508</v>
      </c>
      <c r="EK210" s="328">
        <f t="shared" si="436"/>
        <v>1.8119543116878849</v>
      </c>
      <c r="EL210" s="328">
        <f t="shared" si="436"/>
        <v>0.56811042463794015</v>
      </c>
      <c r="EM210" s="328">
        <f t="shared" si="436"/>
        <v>0.42243166589909925</v>
      </c>
      <c r="EN210" s="328">
        <f t="shared" si="436"/>
        <v>0.21526638346140117</v>
      </c>
      <c r="EO210" s="328">
        <f t="shared" si="436"/>
        <v>0.45678298412564866</v>
      </c>
      <c r="EP210" s="328">
        <f t="shared" si="436"/>
        <v>0.21618784004864736</v>
      </c>
      <c r="EQ210" s="328">
        <f t="shared" si="436"/>
        <v>0.2245235110516339</v>
      </c>
      <c r="ER210" s="328">
        <f t="shared" si="436"/>
        <v>0.23362844266845442</v>
      </c>
      <c r="ES210" s="328">
        <f t="shared" si="436"/>
        <v>0.24493859901008438</v>
      </c>
      <c r="ET210" s="328">
        <f t="shared" si="436"/>
        <v>0.37900616623487005</v>
      </c>
      <c r="EU210" s="328">
        <f t="shared" si="436"/>
        <v>0.73481851916183993</v>
      </c>
      <c r="EV210" s="328">
        <f t="shared" si="436"/>
        <v>0.48780116877613811</v>
      </c>
      <c r="EW210" s="328">
        <f t="shared" si="436"/>
        <v>0.43608556767655876</v>
      </c>
      <c r="EX210" s="328">
        <f t="shared" si="436"/>
        <v>0.47243741041497156</v>
      </c>
      <c r="EY210" s="328">
        <f t="shared" si="436"/>
        <v>0.60424693935978013</v>
      </c>
      <c r="EZ210" s="328">
        <f t="shared" si="436"/>
        <v>0.35043162418136675</v>
      </c>
      <c r="FA210" s="328">
        <f t="shared" si="436"/>
        <v>0.38766171831414753</v>
      </c>
      <c r="FB210" s="328">
        <f t="shared" si="436"/>
        <v>0.40499294478594339</v>
      </c>
      <c r="FC210" s="328">
        <f t="shared" si="436"/>
        <v>0.6607669800817525</v>
      </c>
      <c r="FD210" s="328">
        <f t="shared" si="436"/>
        <v>0.85448603016756997</v>
      </c>
      <c r="FE210" s="328" t="e">
        <f t="shared" si="436"/>
        <v>#DIV/0!</v>
      </c>
      <c r="FF210" s="328" t="e">
        <f t="shared" si="436"/>
        <v>#DIV/0!</v>
      </c>
      <c r="FG210" s="328" t="e">
        <f t="shared" si="436"/>
        <v>#DIV/0!</v>
      </c>
      <c r="FH210" s="328" t="e">
        <f t="shared" si="436"/>
        <v>#DIV/0!</v>
      </c>
      <c r="FI210" s="328" t="e">
        <f t="shared" si="436"/>
        <v>#DIV/0!</v>
      </c>
      <c r="FJ210" s="328" t="e">
        <f t="shared" si="436"/>
        <v>#DIV/0!</v>
      </c>
      <c r="FK210" s="328" t="e">
        <f t="shared" si="436"/>
        <v>#DIV/0!</v>
      </c>
      <c r="FL210" s="328" t="e">
        <f t="shared" si="436"/>
        <v>#DIV/0!</v>
      </c>
      <c r="FM210" s="328" t="e">
        <f t="shared" si="436"/>
        <v>#DIV/0!</v>
      </c>
      <c r="FN210" s="328" t="e">
        <f t="shared" si="436"/>
        <v>#DIV/0!</v>
      </c>
      <c r="FO210" s="328" t="e">
        <f t="shared" si="436"/>
        <v>#DIV/0!</v>
      </c>
      <c r="FP210" s="328" t="e">
        <f t="shared" si="436"/>
        <v>#DIV/0!</v>
      </c>
      <c r="FQ210" s="328" t="e">
        <f t="shared" si="436"/>
        <v>#DIV/0!</v>
      </c>
      <c r="FR210" s="328" t="e">
        <f t="shared" si="436"/>
        <v>#DIV/0!</v>
      </c>
      <c r="FS210" s="328" t="e">
        <f t="shared" si="436"/>
        <v>#DIV/0!</v>
      </c>
      <c r="FT210" s="328">
        <f t="shared" si="436"/>
        <v>-6.9692899445757781E-2</v>
      </c>
      <c r="FU210" s="328" t="e">
        <f t="shared" si="436"/>
        <v>#DIV/0!</v>
      </c>
      <c r="FV210" s="328" t="e">
        <f t="shared" si="436"/>
        <v>#DIV/0!</v>
      </c>
      <c r="FW210" s="328" t="e">
        <f t="shared" si="436"/>
        <v>#DIV/0!</v>
      </c>
      <c r="FX210" s="328" t="e">
        <f t="shared" si="436"/>
        <v>#DIV/0!</v>
      </c>
      <c r="FY210" s="328" t="e">
        <f t="shared" si="436"/>
        <v>#DIV/0!</v>
      </c>
      <c r="FZ210" s="328" t="e">
        <f t="shared" si="436"/>
        <v>#DIV/0!</v>
      </c>
      <c r="GA210" s="328" t="e">
        <f t="shared" si="436"/>
        <v>#DIV/0!</v>
      </c>
      <c r="GB210" s="328" t="e">
        <f t="shared" si="436"/>
        <v>#DIV/0!</v>
      </c>
      <c r="GC210" s="328" t="e">
        <f t="shared" si="436"/>
        <v>#DIV/0!</v>
      </c>
      <c r="GD210" s="328" t="e">
        <f t="shared" si="436"/>
        <v>#DIV/0!</v>
      </c>
      <c r="GE210" s="328" t="e">
        <f t="shared" si="436"/>
        <v>#DIV/0!</v>
      </c>
      <c r="GF210" s="328" t="e">
        <f t="shared" si="436"/>
        <v>#DIV/0!</v>
      </c>
      <c r="GG210" s="328" t="e">
        <f t="shared" si="436"/>
        <v>#DIV/0!</v>
      </c>
      <c r="GH210" s="328" t="e">
        <f t="shared" si="436"/>
        <v>#DIV/0!</v>
      </c>
      <c r="GI210" s="328" t="e">
        <f t="shared" si="436"/>
        <v>#DIV/0!</v>
      </c>
      <c r="GJ210" s="328">
        <f t="shared" si="436"/>
        <v>0.86559037689656548</v>
      </c>
      <c r="GK210" s="328" t="e">
        <f t="shared" si="436"/>
        <v>#DIV/0!</v>
      </c>
      <c r="GL210" s="328" t="e">
        <f t="shared" si="436"/>
        <v>#DIV/0!</v>
      </c>
      <c r="GM210" s="328" t="e">
        <f t="shared" ref="GM210:IX210" si="437">(GM197-GM191)/GM190</f>
        <v>#DIV/0!</v>
      </c>
      <c r="GN210" s="328" t="e">
        <f t="shared" si="437"/>
        <v>#DIV/0!</v>
      </c>
      <c r="GO210" s="328" t="e">
        <f t="shared" si="437"/>
        <v>#DIV/0!</v>
      </c>
      <c r="GP210" s="328" t="e">
        <f t="shared" si="437"/>
        <v>#DIV/0!</v>
      </c>
      <c r="GQ210" s="328" t="e">
        <f t="shared" si="437"/>
        <v>#DIV/0!</v>
      </c>
      <c r="GR210" s="328" t="e">
        <f t="shared" si="437"/>
        <v>#DIV/0!</v>
      </c>
      <c r="GS210" s="328" t="e">
        <f t="shared" si="437"/>
        <v>#DIV/0!</v>
      </c>
      <c r="GT210" s="328" t="e">
        <f t="shared" si="437"/>
        <v>#DIV/0!</v>
      </c>
      <c r="GU210" s="328" t="e">
        <f t="shared" si="437"/>
        <v>#DIV/0!</v>
      </c>
      <c r="GV210" s="328" t="e">
        <f t="shared" si="437"/>
        <v>#DIV/0!</v>
      </c>
      <c r="GW210" s="328" t="e">
        <f t="shared" si="437"/>
        <v>#DIV/0!</v>
      </c>
      <c r="GX210" s="328" t="e">
        <f t="shared" si="437"/>
        <v>#DIV/0!</v>
      </c>
      <c r="GY210" s="328" t="e">
        <f t="shared" si="437"/>
        <v>#DIV/0!</v>
      </c>
      <c r="GZ210" s="328" t="e">
        <f t="shared" si="437"/>
        <v>#DIV/0!</v>
      </c>
      <c r="HA210" s="328" t="e">
        <f t="shared" si="437"/>
        <v>#DIV/0!</v>
      </c>
      <c r="HB210" s="328" t="e">
        <f t="shared" si="437"/>
        <v>#DIV/0!</v>
      </c>
      <c r="HC210" s="328" t="e">
        <f t="shared" si="437"/>
        <v>#DIV/0!</v>
      </c>
      <c r="HD210" s="328" t="e">
        <f t="shared" si="437"/>
        <v>#DIV/0!</v>
      </c>
      <c r="HE210" s="328" t="e">
        <f t="shared" si="437"/>
        <v>#DIV/0!</v>
      </c>
      <c r="HF210" s="328" t="e">
        <f t="shared" si="437"/>
        <v>#DIV/0!</v>
      </c>
      <c r="HG210" s="328" t="e">
        <f t="shared" si="437"/>
        <v>#DIV/0!</v>
      </c>
      <c r="HH210" s="328" t="e">
        <f t="shared" si="437"/>
        <v>#DIV/0!</v>
      </c>
      <c r="HI210" s="328" t="e">
        <f t="shared" si="437"/>
        <v>#DIV/0!</v>
      </c>
      <c r="HJ210" s="328" t="e">
        <f t="shared" si="437"/>
        <v>#VALUE!</v>
      </c>
      <c r="HK210" s="328" t="e">
        <f t="shared" si="437"/>
        <v>#VALUE!</v>
      </c>
      <c r="HL210" s="328" t="e">
        <f t="shared" si="437"/>
        <v>#VALUE!</v>
      </c>
      <c r="HM210" s="328" t="e">
        <f t="shared" si="437"/>
        <v>#VALUE!</v>
      </c>
      <c r="HN210" s="328" t="e">
        <f t="shared" si="437"/>
        <v>#VALUE!</v>
      </c>
      <c r="HO210" s="328">
        <f t="shared" si="437"/>
        <v>1.0361600935063122</v>
      </c>
      <c r="HP210" s="328">
        <f t="shared" si="437"/>
        <v>1.1170077894052359</v>
      </c>
      <c r="HQ210" s="328">
        <f t="shared" si="437"/>
        <v>0.51683024236853203</v>
      </c>
      <c r="HR210" s="328">
        <f t="shared" si="437"/>
        <v>0.64933822123015827</v>
      </c>
      <c r="HS210" s="328">
        <f t="shared" si="437"/>
        <v>0.70521336225267006</v>
      </c>
      <c r="HT210" s="328">
        <f t="shared" si="437"/>
        <v>0.8262391139655515</v>
      </c>
      <c r="HU210" s="328">
        <f t="shared" si="437"/>
        <v>0.76669663363269891</v>
      </c>
      <c r="HV210" s="328">
        <f t="shared" si="437"/>
        <v>0.12495471225108887</v>
      </c>
      <c r="HW210" s="328">
        <f t="shared" si="437"/>
        <v>0.38032425211721765</v>
      </c>
      <c r="HX210" s="328">
        <f t="shared" si="437"/>
        <v>0.27254779560878012</v>
      </c>
      <c r="HY210" s="328">
        <f t="shared" si="437"/>
        <v>1.434149007320912</v>
      </c>
      <c r="HZ210" s="328">
        <f t="shared" si="437"/>
        <v>0.81060409417707757</v>
      </c>
      <c r="IA210" s="328">
        <f t="shared" si="437"/>
        <v>0.81887159236001261</v>
      </c>
      <c r="IB210" s="328">
        <f t="shared" si="437"/>
        <v>0.83087825940052151</v>
      </c>
      <c r="IC210" s="328">
        <f t="shared" si="437"/>
        <v>0.78811317308528983</v>
      </c>
      <c r="ID210" s="328">
        <f t="shared" si="437"/>
        <v>0.8857835453128744</v>
      </c>
      <c r="IE210" s="328">
        <f t="shared" si="437"/>
        <v>0.88160382515415225</v>
      </c>
      <c r="IF210" s="328">
        <f t="shared" si="437"/>
        <v>-0.44581515792169363</v>
      </c>
      <c r="IG210" s="328">
        <f t="shared" si="437"/>
        <v>-0.63058303877077138</v>
      </c>
      <c r="IH210" s="328">
        <f t="shared" si="437"/>
        <v>-0.85242853236639671</v>
      </c>
      <c r="II210" s="328">
        <f t="shared" si="437"/>
        <v>-0.20403006859595549</v>
      </c>
      <c r="IJ210" s="328">
        <f t="shared" si="437"/>
        <v>-0.40780406285012144</v>
      </c>
      <c r="IK210" s="328">
        <f t="shared" si="437"/>
        <v>-0.6543980352768336</v>
      </c>
      <c r="IL210" s="328">
        <f t="shared" si="437"/>
        <v>-0.84604996984392444</v>
      </c>
      <c r="IM210" s="328">
        <f t="shared" si="437"/>
        <v>-0.16376878801663067</v>
      </c>
      <c r="IN210" s="328" t="e">
        <f t="shared" si="437"/>
        <v>#DIV/0!</v>
      </c>
      <c r="IO210" s="328" t="e">
        <f t="shared" si="437"/>
        <v>#DIV/0!</v>
      </c>
      <c r="IP210" s="328" t="e">
        <f t="shared" si="437"/>
        <v>#DIV/0!</v>
      </c>
      <c r="IQ210" s="328" t="e">
        <f t="shared" si="437"/>
        <v>#DIV/0!</v>
      </c>
      <c r="IR210" s="328" t="e">
        <f t="shared" si="437"/>
        <v>#DIV/0!</v>
      </c>
      <c r="IS210" s="328" t="e">
        <f t="shared" si="437"/>
        <v>#DIV/0!</v>
      </c>
      <c r="IT210" s="328" t="e">
        <f t="shared" si="437"/>
        <v>#DIV/0!</v>
      </c>
      <c r="IU210" s="328" t="e">
        <f t="shared" si="437"/>
        <v>#DIV/0!</v>
      </c>
      <c r="IV210" s="328" t="e">
        <f t="shared" si="437"/>
        <v>#DIV/0!</v>
      </c>
      <c r="IW210" s="328" t="e">
        <f t="shared" si="437"/>
        <v>#DIV/0!</v>
      </c>
      <c r="IX210" s="328" t="e">
        <f t="shared" si="437"/>
        <v>#DIV/0!</v>
      </c>
      <c r="IY210" s="328" t="e">
        <f t="shared" ref="IY210:LJ210" si="438">(IY197-IY191)/IY190</f>
        <v>#DIV/0!</v>
      </c>
      <c r="IZ210" s="328" t="e">
        <f t="shared" si="438"/>
        <v>#DIV/0!</v>
      </c>
      <c r="JA210" s="328" t="e">
        <f t="shared" si="438"/>
        <v>#DIV/0!</v>
      </c>
      <c r="JB210" s="328" t="e">
        <f t="shared" si="438"/>
        <v>#DIV/0!</v>
      </c>
      <c r="JC210" s="328" t="e">
        <f t="shared" si="438"/>
        <v>#DIV/0!</v>
      </c>
      <c r="JD210" s="328" t="e">
        <f t="shared" si="438"/>
        <v>#DIV/0!</v>
      </c>
      <c r="JE210" s="328" t="e">
        <f t="shared" si="438"/>
        <v>#DIV/0!</v>
      </c>
      <c r="JF210" s="328" t="e">
        <f t="shared" si="438"/>
        <v>#DIV/0!</v>
      </c>
      <c r="JG210" s="328" t="e">
        <f t="shared" si="438"/>
        <v>#DIV/0!</v>
      </c>
      <c r="JH210" s="328" t="e">
        <f t="shared" si="438"/>
        <v>#DIV/0!</v>
      </c>
      <c r="JI210" s="328" t="e">
        <f t="shared" si="438"/>
        <v>#DIV/0!</v>
      </c>
      <c r="JJ210" s="328" t="e">
        <f t="shared" si="438"/>
        <v>#DIV/0!</v>
      </c>
      <c r="JK210" s="328" t="e">
        <f t="shared" si="438"/>
        <v>#DIV/0!</v>
      </c>
      <c r="JL210" s="328" t="e">
        <f t="shared" si="438"/>
        <v>#DIV/0!</v>
      </c>
      <c r="JM210" s="328" t="e">
        <f t="shared" si="438"/>
        <v>#DIV/0!</v>
      </c>
      <c r="JN210" s="328" t="e">
        <f t="shared" si="438"/>
        <v>#DIV/0!</v>
      </c>
      <c r="JO210" s="328" t="e">
        <f t="shared" si="438"/>
        <v>#DIV/0!</v>
      </c>
      <c r="JP210" s="328" t="e">
        <f t="shared" si="438"/>
        <v>#DIV/0!</v>
      </c>
      <c r="JQ210" s="328" t="e">
        <f t="shared" si="438"/>
        <v>#DIV/0!</v>
      </c>
      <c r="JR210" s="328" t="e">
        <f t="shared" si="438"/>
        <v>#DIV/0!</v>
      </c>
      <c r="JS210" s="328" t="e">
        <f t="shared" si="438"/>
        <v>#DIV/0!</v>
      </c>
      <c r="JT210" s="328" t="e">
        <f t="shared" si="438"/>
        <v>#DIV/0!</v>
      </c>
      <c r="JU210" s="328" t="e">
        <f t="shared" si="438"/>
        <v>#DIV/0!</v>
      </c>
      <c r="JV210" s="328" t="e">
        <f t="shared" si="438"/>
        <v>#DIV/0!</v>
      </c>
      <c r="JW210" s="328" t="e">
        <f t="shared" si="438"/>
        <v>#DIV/0!</v>
      </c>
      <c r="JX210" s="328" t="e">
        <f t="shared" si="438"/>
        <v>#DIV/0!</v>
      </c>
      <c r="JY210" s="328" t="e">
        <f t="shared" si="438"/>
        <v>#DIV/0!</v>
      </c>
      <c r="JZ210" s="328" t="e">
        <f t="shared" si="438"/>
        <v>#DIV/0!</v>
      </c>
      <c r="KA210" s="328" t="e">
        <f t="shared" si="438"/>
        <v>#DIV/0!</v>
      </c>
      <c r="KB210" s="328" t="e">
        <f t="shared" si="438"/>
        <v>#DIV/0!</v>
      </c>
      <c r="KC210" s="328" t="e">
        <f t="shared" si="438"/>
        <v>#DIV/0!</v>
      </c>
      <c r="KD210" s="328" t="e">
        <f t="shared" si="438"/>
        <v>#DIV/0!</v>
      </c>
      <c r="KE210" s="328" t="e">
        <f t="shared" si="438"/>
        <v>#DIV/0!</v>
      </c>
      <c r="KF210" s="328" t="e">
        <f t="shared" si="438"/>
        <v>#DIV/0!</v>
      </c>
      <c r="KG210" s="328" t="e">
        <f t="shared" si="438"/>
        <v>#DIV/0!</v>
      </c>
      <c r="KH210" s="328" t="e">
        <f t="shared" si="438"/>
        <v>#DIV/0!</v>
      </c>
      <c r="KI210" s="328" t="e">
        <f t="shared" si="438"/>
        <v>#DIV/0!</v>
      </c>
      <c r="KJ210" s="328" t="e">
        <f t="shared" si="438"/>
        <v>#DIV/0!</v>
      </c>
      <c r="KK210" s="328" t="e">
        <f t="shared" si="438"/>
        <v>#DIV/0!</v>
      </c>
      <c r="KL210" s="328" t="e">
        <f t="shared" si="438"/>
        <v>#DIV/0!</v>
      </c>
      <c r="KM210" s="328" t="e">
        <f t="shared" si="438"/>
        <v>#DIV/0!</v>
      </c>
      <c r="KN210" s="328" t="e">
        <f t="shared" si="438"/>
        <v>#DIV/0!</v>
      </c>
      <c r="KO210" s="328" t="e">
        <f t="shared" si="438"/>
        <v>#DIV/0!</v>
      </c>
      <c r="KP210" s="328" t="e">
        <f t="shared" si="438"/>
        <v>#DIV/0!</v>
      </c>
      <c r="KQ210" s="328" t="e">
        <f t="shared" si="438"/>
        <v>#DIV/0!</v>
      </c>
      <c r="KR210" s="328" t="e">
        <f t="shared" si="438"/>
        <v>#DIV/0!</v>
      </c>
      <c r="KS210" s="328" t="e">
        <f t="shared" si="438"/>
        <v>#DIV/0!</v>
      </c>
      <c r="KT210" s="328" t="e">
        <f t="shared" si="438"/>
        <v>#DIV/0!</v>
      </c>
      <c r="KU210" s="328" t="e">
        <f t="shared" si="438"/>
        <v>#DIV/0!</v>
      </c>
      <c r="KV210" s="328" t="e">
        <f t="shared" si="438"/>
        <v>#DIV/0!</v>
      </c>
      <c r="KW210" s="328" t="e">
        <f t="shared" si="438"/>
        <v>#DIV/0!</v>
      </c>
      <c r="KX210" s="328" t="e">
        <f t="shared" si="438"/>
        <v>#DIV/0!</v>
      </c>
      <c r="KY210" s="328" t="e">
        <f t="shared" si="438"/>
        <v>#DIV/0!</v>
      </c>
      <c r="KZ210" s="328" t="e">
        <f t="shared" si="438"/>
        <v>#DIV/0!</v>
      </c>
      <c r="LA210" s="328" t="e">
        <f t="shared" si="438"/>
        <v>#DIV/0!</v>
      </c>
      <c r="LB210" s="328" t="e">
        <f t="shared" si="438"/>
        <v>#DIV/0!</v>
      </c>
      <c r="LC210" s="328" t="e">
        <f t="shared" si="438"/>
        <v>#DIV/0!</v>
      </c>
      <c r="LD210" s="328" t="e">
        <f t="shared" si="438"/>
        <v>#DIV/0!</v>
      </c>
      <c r="LE210" s="328" t="e">
        <f t="shared" si="438"/>
        <v>#DIV/0!</v>
      </c>
      <c r="LF210" s="328" t="e">
        <f t="shared" si="438"/>
        <v>#DIV/0!</v>
      </c>
      <c r="LG210" s="328" t="e">
        <f t="shared" si="438"/>
        <v>#DIV/0!</v>
      </c>
      <c r="LH210" s="328" t="e">
        <f t="shared" si="438"/>
        <v>#DIV/0!</v>
      </c>
      <c r="LI210" s="328" t="e">
        <f t="shared" si="438"/>
        <v>#DIV/0!</v>
      </c>
      <c r="LJ210" s="328" t="e">
        <f t="shared" si="438"/>
        <v>#DIV/0!</v>
      </c>
      <c r="LK210" s="328" t="e">
        <f t="shared" ref="LK210:NV210" si="439">(LK197-LK191)/LK190</f>
        <v>#DIV/0!</v>
      </c>
      <c r="LL210" s="328" t="e">
        <f t="shared" si="439"/>
        <v>#DIV/0!</v>
      </c>
      <c r="LM210" s="328" t="e">
        <f t="shared" si="439"/>
        <v>#DIV/0!</v>
      </c>
      <c r="LN210" s="328" t="e">
        <f t="shared" si="439"/>
        <v>#DIV/0!</v>
      </c>
      <c r="LO210" s="328" t="e">
        <f t="shared" si="439"/>
        <v>#DIV/0!</v>
      </c>
      <c r="LP210" s="328" t="e">
        <f t="shared" si="439"/>
        <v>#DIV/0!</v>
      </c>
      <c r="LQ210" s="328" t="e">
        <f t="shared" si="439"/>
        <v>#DIV/0!</v>
      </c>
      <c r="LR210" s="328" t="e">
        <f t="shared" si="439"/>
        <v>#DIV/0!</v>
      </c>
      <c r="LS210" s="328" t="e">
        <f t="shared" si="439"/>
        <v>#DIV/0!</v>
      </c>
      <c r="LT210" s="328" t="e">
        <f t="shared" si="439"/>
        <v>#DIV/0!</v>
      </c>
      <c r="LU210" s="328" t="e">
        <f t="shared" si="439"/>
        <v>#DIV/0!</v>
      </c>
      <c r="LV210" s="328" t="e">
        <f t="shared" si="439"/>
        <v>#DIV/0!</v>
      </c>
      <c r="LW210" s="328" t="e">
        <f t="shared" si="439"/>
        <v>#DIV/0!</v>
      </c>
      <c r="LX210" s="328" t="e">
        <f t="shared" si="439"/>
        <v>#DIV/0!</v>
      </c>
      <c r="LY210" s="328" t="e">
        <f t="shared" si="439"/>
        <v>#DIV/0!</v>
      </c>
      <c r="LZ210" s="328" t="e">
        <f t="shared" si="439"/>
        <v>#DIV/0!</v>
      </c>
      <c r="MA210" s="328" t="e">
        <f t="shared" si="439"/>
        <v>#DIV/0!</v>
      </c>
      <c r="MB210" s="328" t="e">
        <f t="shared" si="439"/>
        <v>#DIV/0!</v>
      </c>
      <c r="MC210" s="328" t="e">
        <f t="shared" si="439"/>
        <v>#DIV/0!</v>
      </c>
      <c r="MD210" s="328" t="e">
        <f t="shared" si="439"/>
        <v>#DIV/0!</v>
      </c>
      <c r="ME210" s="328" t="e">
        <f t="shared" si="439"/>
        <v>#DIV/0!</v>
      </c>
      <c r="MF210" s="328" t="e">
        <f t="shared" si="439"/>
        <v>#DIV/0!</v>
      </c>
      <c r="MG210" s="328" t="e">
        <f t="shared" si="439"/>
        <v>#DIV/0!</v>
      </c>
      <c r="MH210" s="328" t="e">
        <f t="shared" si="439"/>
        <v>#DIV/0!</v>
      </c>
      <c r="MI210" s="328" t="e">
        <f t="shared" si="439"/>
        <v>#DIV/0!</v>
      </c>
      <c r="MJ210" s="328" t="e">
        <f t="shared" si="439"/>
        <v>#DIV/0!</v>
      </c>
      <c r="MK210" s="328" t="e">
        <f t="shared" si="439"/>
        <v>#DIV/0!</v>
      </c>
      <c r="ML210" s="328" t="e">
        <f t="shared" si="439"/>
        <v>#DIV/0!</v>
      </c>
      <c r="MM210" s="328" t="e">
        <f t="shared" si="439"/>
        <v>#DIV/0!</v>
      </c>
      <c r="MN210" s="328" t="e">
        <f t="shared" si="439"/>
        <v>#DIV/0!</v>
      </c>
      <c r="MO210" s="328" t="e">
        <f t="shared" si="439"/>
        <v>#DIV/0!</v>
      </c>
      <c r="MP210" s="328" t="e">
        <f t="shared" si="439"/>
        <v>#DIV/0!</v>
      </c>
      <c r="MQ210" s="328" t="e">
        <f t="shared" si="439"/>
        <v>#DIV/0!</v>
      </c>
      <c r="MR210" s="328" t="e">
        <f t="shared" si="439"/>
        <v>#DIV/0!</v>
      </c>
      <c r="MS210" s="328" t="e">
        <f t="shared" si="439"/>
        <v>#DIV/0!</v>
      </c>
      <c r="MT210" s="328" t="e">
        <f t="shared" si="439"/>
        <v>#DIV/0!</v>
      </c>
      <c r="MU210" s="328" t="e">
        <f t="shared" si="439"/>
        <v>#DIV/0!</v>
      </c>
      <c r="MV210" s="328" t="e">
        <f t="shared" si="439"/>
        <v>#DIV/0!</v>
      </c>
      <c r="MW210" s="328" t="e">
        <f t="shared" si="439"/>
        <v>#DIV/0!</v>
      </c>
      <c r="MX210" s="328" t="e">
        <f t="shared" si="439"/>
        <v>#DIV/0!</v>
      </c>
      <c r="MY210" s="328" t="e">
        <f t="shared" si="439"/>
        <v>#DIV/0!</v>
      </c>
      <c r="MZ210" s="328" t="e">
        <f t="shared" si="439"/>
        <v>#DIV/0!</v>
      </c>
      <c r="NA210" s="328" t="e">
        <f t="shared" si="439"/>
        <v>#DIV/0!</v>
      </c>
      <c r="NB210" s="328" t="e">
        <f t="shared" si="439"/>
        <v>#DIV/0!</v>
      </c>
      <c r="NC210" s="328" t="e">
        <f t="shared" si="439"/>
        <v>#DIV/0!</v>
      </c>
      <c r="ND210" s="328" t="e">
        <f t="shared" si="439"/>
        <v>#DIV/0!</v>
      </c>
      <c r="NE210" s="328" t="e">
        <f t="shared" si="439"/>
        <v>#DIV/0!</v>
      </c>
      <c r="NF210" s="328" t="e">
        <f t="shared" si="439"/>
        <v>#DIV/0!</v>
      </c>
      <c r="NG210" s="328" t="e">
        <f t="shared" si="439"/>
        <v>#DIV/0!</v>
      </c>
      <c r="NH210" s="328" t="e">
        <f t="shared" si="439"/>
        <v>#DIV/0!</v>
      </c>
      <c r="NI210" s="328" t="e">
        <f t="shared" si="439"/>
        <v>#DIV/0!</v>
      </c>
      <c r="NJ210" s="328" t="e">
        <f t="shared" si="439"/>
        <v>#DIV/0!</v>
      </c>
      <c r="NK210" s="328" t="e">
        <f t="shared" si="439"/>
        <v>#DIV/0!</v>
      </c>
      <c r="NL210" s="328" t="e">
        <f t="shared" si="439"/>
        <v>#DIV/0!</v>
      </c>
      <c r="NM210" s="328" t="e">
        <f t="shared" si="439"/>
        <v>#DIV/0!</v>
      </c>
      <c r="NN210" s="328" t="e">
        <f t="shared" si="439"/>
        <v>#DIV/0!</v>
      </c>
      <c r="NO210" s="328" t="e">
        <f t="shared" si="439"/>
        <v>#DIV/0!</v>
      </c>
      <c r="NP210" s="328" t="e">
        <f t="shared" si="439"/>
        <v>#DIV/0!</v>
      </c>
      <c r="NQ210" s="328" t="e">
        <f t="shared" si="439"/>
        <v>#DIV/0!</v>
      </c>
      <c r="NR210" s="328" t="e">
        <f t="shared" si="439"/>
        <v>#DIV/0!</v>
      </c>
      <c r="NS210" s="328" t="e">
        <f t="shared" si="439"/>
        <v>#DIV/0!</v>
      </c>
      <c r="NT210" s="328" t="e">
        <f t="shared" si="439"/>
        <v>#DIV/0!</v>
      </c>
      <c r="NU210" s="328" t="e">
        <f t="shared" si="439"/>
        <v>#DIV/0!</v>
      </c>
      <c r="NV210" s="328" t="e">
        <f t="shared" si="439"/>
        <v>#DIV/0!</v>
      </c>
      <c r="NW210" s="328" t="e">
        <f t="shared" ref="NW210:QH210" si="440">(NW197-NW191)/NW190</f>
        <v>#DIV/0!</v>
      </c>
      <c r="NX210" s="328" t="e">
        <f t="shared" si="440"/>
        <v>#DIV/0!</v>
      </c>
      <c r="NY210" s="328" t="e">
        <f t="shared" si="440"/>
        <v>#DIV/0!</v>
      </c>
      <c r="NZ210" s="328" t="e">
        <f t="shared" si="440"/>
        <v>#DIV/0!</v>
      </c>
      <c r="OA210" s="328" t="e">
        <f t="shared" si="440"/>
        <v>#DIV/0!</v>
      </c>
      <c r="OB210" s="328" t="e">
        <f t="shared" si="440"/>
        <v>#DIV/0!</v>
      </c>
      <c r="OC210" s="328" t="e">
        <f t="shared" si="440"/>
        <v>#DIV/0!</v>
      </c>
      <c r="OD210" s="328" t="e">
        <f t="shared" si="440"/>
        <v>#DIV/0!</v>
      </c>
      <c r="OE210" s="328" t="e">
        <f t="shared" si="440"/>
        <v>#DIV/0!</v>
      </c>
      <c r="OF210" s="328" t="e">
        <f t="shared" si="440"/>
        <v>#DIV/0!</v>
      </c>
      <c r="OG210" s="328" t="e">
        <f t="shared" si="440"/>
        <v>#DIV/0!</v>
      </c>
      <c r="OH210" s="328" t="e">
        <f t="shared" si="440"/>
        <v>#DIV/0!</v>
      </c>
      <c r="OI210" s="328" t="e">
        <f t="shared" si="440"/>
        <v>#DIV/0!</v>
      </c>
      <c r="OJ210" s="328" t="e">
        <f t="shared" si="440"/>
        <v>#DIV/0!</v>
      </c>
      <c r="OK210" s="328" t="e">
        <f t="shared" si="440"/>
        <v>#DIV/0!</v>
      </c>
      <c r="OL210" s="328" t="e">
        <f t="shared" si="440"/>
        <v>#DIV/0!</v>
      </c>
      <c r="OM210" s="328" t="e">
        <f t="shared" si="440"/>
        <v>#DIV/0!</v>
      </c>
      <c r="ON210" s="328" t="e">
        <f t="shared" si="440"/>
        <v>#DIV/0!</v>
      </c>
      <c r="OO210" s="328" t="e">
        <f t="shared" si="440"/>
        <v>#DIV/0!</v>
      </c>
      <c r="OP210" s="328" t="e">
        <f t="shared" si="440"/>
        <v>#DIV/0!</v>
      </c>
      <c r="OQ210" s="328" t="e">
        <f t="shared" si="440"/>
        <v>#DIV/0!</v>
      </c>
      <c r="OR210" s="328" t="e">
        <f t="shared" si="440"/>
        <v>#DIV/0!</v>
      </c>
      <c r="OS210" s="328" t="e">
        <f t="shared" si="440"/>
        <v>#DIV/0!</v>
      </c>
      <c r="OT210" s="328" t="e">
        <f t="shared" si="440"/>
        <v>#DIV/0!</v>
      </c>
      <c r="OU210" s="328" t="e">
        <f t="shared" si="440"/>
        <v>#DIV/0!</v>
      </c>
      <c r="OV210" s="328" t="e">
        <f t="shared" si="440"/>
        <v>#DIV/0!</v>
      </c>
      <c r="OW210" s="328" t="e">
        <f t="shared" si="440"/>
        <v>#DIV/0!</v>
      </c>
      <c r="OX210" s="328" t="e">
        <f t="shared" si="440"/>
        <v>#DIV/0!</v>
      </c>
      <c r="OY210" s="328" t="e">
        <f t="shared" si="440"/>
        <v>#DIV/0!</v>
      </c>
      <c r="OZ210" s="328" t="e">
        <f t="shared" si="440"/>
        <v>#DIV/0!</v>
      </c>
      <c r="PA210" s="328" t="e">
        <f t="shared" si="440"/>
        <v>#DIV/0!</v>
      </c>
      <c r="PB210" s="328" t="e">
        <f t="shared" si="440"/>
        <v>#DIV/0!</v>
      </c>
      <c r="PC210" s="328" t="e">
        <f t="shared" si="440"/>
        <v>#DIV/0!</v>
      </c>
      <c r="PD210" s="328" t="e">
        <f t="shared" si="440"/>
        <v>#DIV/0!</v>
      </c>
      <c r="PE210" s="328" t="e">
        <f t="shared" si="440"/>
        <v>#DIV/0!</v>
      </c>
      <c r="PF210" s="328" t="e">
        <f t="shared" si="440"/>
        <v>#DIV/0!</v>
      </c>
      <c r="PG210" s="328" t="e">
        <f t="shared" si="440"/>
        <v>#DIV/0!</v>
      </c>
      <c r="PH210" s="328" t="e">
        <f t="shared" si="440"/>
        <v>#DIV/0!</v>
      </c>
      <c r="PI210" s="328" t="e">
        <f t="shared" si="440"/>
        <v>#DIV/0!</v>
      </c>
      <c r="PJ210" s="328" t="e">
        <f t="shared" si="440"/>
        <v>#DIV/0!</v>
      </c>
      <c r="PK210" s="328" t="e">
        <f t="shared" si="440"/>
        <v>#DIV/0!</v>
      </c>
      <c r="PL210" s="328" t="e">
        <f t="shared" si="440"/>
        <v>#DIV/0!</v>
      </c>
      <c r="PM210" s="328" t="e">
        <f t="shared" si="440"/>
        <v>#DIV/0!</v>
      </c>
      <c r="PN210" s="328" t="e">
        <f t="shared" si="440"/>
        <v>#DIV/0!</v>
      </c>
      <c r="PO210" s="328" t="e">
        <f t="shared" si="440"/>
        <v>#DIV/0!</v>
      </c>
      <c r="PP210" s="328" t="e">
        <f t="shared" si="440"/>
        <v>#DIV/0!</v>
      </c>
      <c r="PQ210" s="328" t="e">
        <f t="shared" si="440"/>
        <v>#DIV/0!</v>
      </c>
      <c r="PR210" s="328" t="e">
        <f t="shared" si="440"/>
        <v>#DIV/0!</v>
      </c>
      <c r="PS210" s="328" t="e">
        <f t="shared" si="440"/>
        <v>#DIV/0!</v>
      </c>
      <c r="PT210" s="328" t="e">
        <f t="shared" si="440"/>
        <v>#DIV/0!</v>
      </c>
      <c r="PU210" s="328" t="e">
        <f t="shared" si="440"/>
        <v>#DIV/0!</v>
      </c>
      <c r="PV210" s="328" t="e">
        <f t="shared" si="440"/>
        <v>#DIV/0!</v>
      </c>
      <c r="PW210" s="328" t="e">
        <f t="shared" si="440"/>
        <v>#DIV/0!</v>
      </c>
      <c r="PX210" s="328" t="e">
        <f t="shared" si="440"/>
        <v>#DIV/0!</v>
      </c>
      <c r="PY210" s="328" t="e">
        <f t="shared" si="440"/>
        <v>#DIV/0!</v>
      </c>
      <c r="PZ210" s="328" t="e">
        <f t="shared" si="440"/>
        <v>#DIV/0!</v>
      </c>
      <c r="QA210" s="328" t="e">
        <f t="shared" si="440"/>
        <v>#DIV/0!</v>
      </c>
      <c r="QB210" s="328" t="e">
        <f t="shared" si="440"/>
        <v>#DIV/0!</v>
      </c>
      <c r="QC210" s="328" t="e">
        <f t="shared" si="440"/>
        <v>#DIV/0!</v>
      </c>
      <c r="QD210" s="328" t="e">
        <f t="shared" si="440"/>
        <v>#DIV/0!</v>
      </c>
      <c r="QE210" s="328" t="e">
        <f t="shared" si="440"/>
        <v>#DIV/0!</v>
      </c>
      <c r="QF210" s="328" t="e">
        <f t="shared" si="440"/>
        <v>#DIV/0!</v>
      </c>
      <c r="QG210" s="328" t="e">
        <f t="shared" si="440"/>
        <v>#DIV/0!</v>
      </c>
      <c r="QH210" s="328" t="e">
        <f t="shared" si="440"/>
        <v>#DIV/0!</v>
      </c>
      <c r="QI210" s="328" t="e">
        <f t="shared" ref="QI210:SH210" si="441">(QI197-QI191)/QI190</f>
        <v>#DIV/0!</v>
      </c>
      <c r="QJ210" s="328" t="e">
        <f t="shared" si="441"/>
        <v>#DIV/0!</v>
      </c>
      <c r="QK210" s="328" t="e">
        <f t="shared" si="441"/>
        <v>#DIV/0!</v>
      </c>
      <c r="QL210" s="328" t="e">
        <f t="shared" si="441"/>
        <v>#DIV/0!</v>
      </c>
      <c r="QM210" s="328" t="e">
        <f t="shared" si="441"/>
        <v>#DIV/0!</v>
      </c>
      <c r="QN210" s="328" t="e">
        <f t="shared" si="441"/>
        <v>#DIV/0!</v>
      </c>
      <c r="QO210" s="328" t="e">
        <f t="shared" si="441"/>
        <v>#DIV/0!</v>
      </c>
      <c r="QP210" s="328" t="e">
        <f t="shared" si="441"/>
        <v>#DIV/0!</v>
      </c>
      <c r="QQ210" s="328" t="e">
        <f t="shared" si="441"/>
        <v>#DIV/0!</v>
      </c>
      <c r="QR210" s="328" t="e">
        <f t="shared" si="441"/>
        <v>#DIV/0!</v>
      </c>
      <c r="QS210" s="328" t="e">
        <f t="shared" si="441"/>
        <v>#DIV/0!</v>
      </c>
      <c r="QT210" s="328" t="e">
        <f t="shared" si="441"/>
        <v>#DIV/0!</v>
      </c>
      <c r="QU210" s="328" t="e">
        <f t="shared" si="441"/>
        <v>#DIV/0!</v>
      </c>
      <c r="QV210" s="328" t="e">
        <f t="shared" si="441"/>
        <v>#DIV/0!</v>
      </c>
      <c r="QW210" s="328" t="e">
        <f t="shared" si="441"/>
        <v>#DIV/0!</v>
      </c>
      <c r="QX210" s="328" t="e">
        <f t="shared" si="441"/>
        <v>#DIV/0!</v>
      </c>
      <c r="QY210" s="328" t="e">
        <f t="shared" si="441"/>
        <v>#DIV/0!</v>
      </c>
      <c r="QZ210" s="328" t="e">
        <f t="shared" si="441"/>
        <v>#DIV/0!</v>
      </c>
      <c r="RA210" s="328" t="e">
        <f t="shared" si="441"/>
        <v>#DIV/0!</v>
      </c>
      <c r="RB210" s="328" t="e">
        <f t="shared" si="441"/>
        <v>#DIV/0!</v>
      </c>
      <c r="RC210" s="328" t="e">
        <f t="shared" si="441"/>
        <v>#DIV/0!</v>
      </c>
      <c r="RD210" s="328" t="e">
        <f t="shared" si="441"/>
        <v>#DIV/0!</v>
      </c>
      <c r="RE210" s="328" t="e">
        <f t="shared" si="441"/>
        <v>#DIV/0!</v>
      </c>
      <c r="RF210" s="328" t="e">
        <f t="shared" si="441"/>
        <v>#DIV/0!</v>
      </c>
      <c r="RG210" s="328" t="e">
        <f t="shared" si="441"/>
        <v>#DIV/0!</v>
      </c>
      <c r="RH210" s="328" t="e">
        <f t="shared" si="441"/>
        <v>#DIV/0!</v>
      </c>
      <c r="RI210" s="328" t="e">
        <f t="shared" si="441"/>
        <v>#DIV/0!</v>
      </c>
      <c r="RJ210" s="328" t="e">
        <f t="shared" si="441"/>
        <v>#DIV/0!</v>
      </c>
      <c r="RK210" s="328" t="e">
        <f t="shared" si="441"/>
        <v>#DIV/0!</v>
      </c>
      <c r="RL210" s="328" t="e">
        <f t="shared" si="441"/>
        <v>#DIV/0!</v>
      </c>
      <c r="RM210" s="328" t="e">
        <f t="shared" si="441"/>
        <v>#DIV/0!</v>
      </c>
      <c r="RN210" s="328" t="e">
        <f t="shared" si="441"/>
        <v>#DIV/0!</v>
      </c>
      <c r="RO210" s="328" t="e">
        <f t="shared" si="441"/>
        <v>#DIV/0!</v>
      </c>
      <c r="RP210" s="328" t="e">
        <f t="shared" si="441"/>
        <v>#DIV/0!</v>
      </c>
      <c r="RQ210" s="328" t="e">
        <f t="shared" si="441"/>
        <v>#DIV/0!</v>
      </c>
      <c r="RR210" s="328" t="e">
        <f t="shared" si="441"/>
        <v>#DIV/0!</v>
      </c>
      <c r="RS210" s="328" t="e">
        <f t="shared" si="441"/>
        <v>#DIV/0!</v>
      </c>
      <c r="RT210" s="328" t="e">
        <f t="shared" si="441"/>
        <v>#DIV/0!</v>
      </c>
      <c r="RU210" s="328" t="e">
        <f t="shared" si="441"/>
        <v>#DIV/0!</v>
      </c>
      <c r="RV210" s="328" t="e">
        <f t="shared" si="441"/>
        <v>#DIV/0!</v>
      </c>
      <c r="RW210" s="328" t="e">
        <f t="shared" si="441"/>
        <v>#DIV/0!</v>
      </c>
      <c r="RX210" s="328" t="e">
        <f t="shared" si="441"/>
        <v>#DIV/0!</v>
      </c>
      <c r="RY210" s="328" t="e">
        <f t="shared" si="441"/>
        <v>#DIV/0!</v>
      </c>
      <c r="RZ210" s="328" t="e">
        <f t="shared" si="441"/>
        <v>#DIV/0!</v>
      </c>
      <c r="SA210" s="328" t="e">
        <f t="shared" si="441"/>
        <v>#DIV/0!</v>
      </c>
      <c r="SB210" s="328" t="e">
        <f t="shared" si="441"/>
        <v>#DIV/0!</v>
      </c>
      <c r="SC210" s="328" t="e">
        <f t="shared" si="441"/>
        <v>#DIV/0!</v>
      </c>
      <c r="SD210" s="328" t="e">
        <f t="shared" si="441"/>
        <v>#DIV/0!</v>
      </c>
      <c r="SE210" s="328" t="e">
        <f t="shared" si="441"/>
        <v>#DIV/0!</v>
      </c>
      <c r="SF210" s="328" t="e">
        <f t="shared" si="441"/>
        <v>#DIV/0!</v>
      </c>
      <c r="SG210" s="328" t="e">
        <f t="shared" si="441"/>
        <v>#DIV/0!</v>
      </c>
      <c r="SH210" s="328" t="e">
        <f t="shared" si="441"/>
        <v>#DIV/0!</v>
      </c>
      <c r="SM210">
        <f>'GRR Data'!A206</f>
        <v>0</v>
      </c>
    </row>
    <row r="211" spans="2:507">
      <c r="B211" s="326" t="s">
        <v>413</v>
      </c>
      <c r="C211" s="328">
        <f t="shared" ref="C211:BN211" si="442">(C198-C191)/C190</f>
        <v>-0.37774565426613682</v>
      </c>
      <c r="D211" s="328">
        <f t="shared" si="442"/>
        <v>-0.66339405173078292</v>
      </c>
      <c r="E211" s="328">
        <f t="shared" si="442"/>
        <v>-0.40881988582251128</v>
      </c>
      <c r="F211" s="328">
        <f t="shared" si="442"/>
        <v>-0.52864499479830707</v>
      </c>
      <c r="G211" s="328">
        <f t="shared" si="442"/>
        <v>-0.57405554027799466</v>
      </c>
      <c r="H211" s="328">
        <f t="shared" si="442"/>
        <v>-1.0116092633911302</v>
      </c>
      <c r="I211" s="328">
        <f t="shared" si="442"/>
        <v>-1.0788155105303352</v>
      </c>
      <c r="J211" s="328">
        <f t="shared" si="442"/>
        <v>-0.89402914745462281</v>
      </c>
      <c r="K211" s="328">
        <f t="shared" si="442"/>
        <v>-0.66420269927282649</v>
      </c>
      <c r="L211" s="328">
        <f t="shared" si="442"/>
        <v>-0.68284951128869353</v>
      </c>
      <c r="M211" s="328">
        <f t="shared" si="442"/>
        <v>-0.76769999478775908</v>
      </c>
      <c r="N211" s="328">
        <f t="shared" si="442"/>
        <v>-1.0431093275239118</v>
      </c>
      <c r="O211" s="328">
        <f t="shared" si="442"/>
        <v>-1.0603177168271962</v>
      </c>
      <c r="P211" s="328">
        <f t="shared" si="442"/>
        <v>-0.77706732491352781</v>
      </c>
      <c r="Q211" s="328">
        <f t="shared" si="442"/>
        <v>-0.81696010721223056</v>
      </c>
      <c r="R211" s="328">
        <f t="shared" si="442"/>
        <v>-0.57978860345394545</v>
      </c>
      <c r="S211" s="328">
        <f t="shared" si="442"/>
        <v>-0.72997463132234341</v>
      </c>
      <c r="T211" s="328">
        <f t="shared" si="442"/>
        <v>-0.27608502837964249</v>
      </c>
      <c r="U211" s="328">
        <f t="shared" si="442"/>
        <v>-0.30378578229422187</v>
      </c>
      <c r="V211" s="328">
        <f t="shared" si="442"/>
        <v>-0.37065521805399559</v>
      </c>
      <c r="W211" s="328">
        <f t="shared" si="442"/>
        <v>-1.2691955613587431</v>
      </c>
      <c r="X211" s="328">
        <f t="shared" si="442"/>
        <v>-0.88216841202225593</v>
      </c>
      <c r="Y211" s="328">
        <f t="shared" si="442"/>
        <v>-0.86257544702889299</v>
      </c>
      <c r="Z211" s="328">
        <f t="shared" si="442"/>
        <v>-0.77521343552453348</v>
      </c>
      <c r="AA211" s="328">
        <f t="shared" si="442"/>
        <v>-0.54083911721772393</v>
      </c>
      <c r="AB211" s="328">
        <f t="shared" si="442"/>
        <v>-0.59993184459191373</v>
      </c>
      <c r="AC211" s="328">
        <f t="shared" si="442"/>
        <v>-1.1944221522692295</v>
      </c>
      <c r="AD211" s="328">
        <f t="shared" si="442"/>
        <v>-0.57467923918704933</v>
      </c>
      <c r="AE211" s="328">
        <f t="shared" si="442"/>
        <v>-0.99630341414440748</v>
      </c>
      <c r="AF211" s="328">
        <f t="shared" si="442"/>
        <v>-0.55715906058973619</v>
      </c>
      <c r="AG211" s="328">
        <f t="shared" si="442"/>
        <v>-0.45557610566435414</v>
      </c>
      <c r="AH211" s="328">
        <f t="shared" si="442"/>
        <v>-0.52905305745950593</v>
      </c>
      <c r="AI211" s="328">
        <f t="shared" si="442"/>
        <v>-1.0036446886309496</v>
      </c>
      <c r="AJ211" s="328">
        <f t="shared" si="442"/>
        <v>-0.72431446850419012</v>
      </c>
      <c r="AK211" s="328">
        <f t="shared" si="442"/>
        <v>-1.2665059237919947</v>
      </c>
      <c r="AL211" s="328">
        <f t="shared" si="442"/>
        <v>-0.75580108948217106</v>
      </c>
      <c r="AM211" s="328">
        <f t="shared" si="442"/>
        <v>-0.66007194117542456</v>
      </c>
      <c r="AN211" s="328">
        <f t="shared" si="442"/>
        <v>-0.27831951750330736</v>
      </c>
      <c r="AO211" s="328">
        <f t="shared" si="442"/>
        <v>-0.2238607032305267</v>
      </c>
      <c r="AP211" s="328">
        <f t="shared" si="442"/>
        <v>-0.1969527222365853</v>
      </c>
      <c r="AQ211" s="328">
        <f t="shared" si="442"/>
        <v>-0.17819028328262779</v>
      </c>
      <c r="AR211" s="328">
        <f t="shared" si="442"/>
        <v>-0.22151745675360085</v>
      </c>
      <c r="AS211" s="328">
        <f t="shared" si="442"/>
        <v>-0.16282207175081923</v>
      </c>
      <c r="AT211" s="328">
        <f t="shared" si="442"/>
        <v>-0.50048801314127556</v>
      </c>
      <c r="AU211" s="328" t="e">
        <f t="shared" si="442"/>
        <v>#DIV/0!</v>
      </c>
      <c r="AV211" s="328" t="e">
        <f t="shared" si="442"/>
        <v>#DIV/0!</v>
      </c>
      <c r="AW211" s="328" t="e">
        <f t="shared" si="442"/>
        <v>#DIV/0!</v>
      </c>
      <c r="AX211" s="328" t="e">
        <f t="shared" si="442"/>
        <v>#DIV/0!</v>
      </c>
      <c r="AY211" s="328" t="e">
        <f t="shared" si="442"/>
        <v>#DIV/0!</v>
      </c>
      <c r="AZ211" s="328" t="e">
        <f t="shared" si="442"/>
        <v>#DIV/0!</v>
      </c>
      <c r="BA211" s="328" t="e">
        <f t="shared" si="442"/>
        <v>#DIV/0!</v>
      </c>
      <c r="BB211" s="328" t="e">
        <f t="shared" si="442"/>
        <v>#DIV/0!</v>
      </c>
      <c r="BC211" s="328" t="e">
        <f t="shared" si="442"/>
        <v>#DIV/0!</v>
      </c>
      <c r="BD211" s="328" t="e">
        <f t="shared" si="442"/>
        <v>#DIV/0!</v>
      </c>
      <c r="BE211" s="328" t="e">
        <f t="shared" si="442"/>
        <v>#DIV/0!</v>
      </c>
      <c r="BF211" s="328" t="e">
        <f t="shared" si="442"/>
        <v>#DIV/0!</v>
      </c>
      <c r="BG211" s="328" t="e">
        <f t="shared" si="442"/>
        <v>#DIV/0!</v>
      </c>
      <c r="BH211" s="328" t="e">
        <f t="shared" si="442"/>
        <v>#DIV/0!</v>
      </c>
      <c r="BI211" s="328" t="e">
        <f t="shared" si="442"/>
        <v>#DIV/0!</v>
      </c>
      <c r="BJ211" s="328">
        <f t="shared" si="442"/>
        <v>-0.51632141404330689</v>
      </c>
      <c r="BK211" s="328" t="e">
        <f t="shared" si="442"/>
        <v>#DIV/0!</v>
      </c>
      <c r="BL211" s="328" t="e">
        <f t="shared" si="442"/>
        <v>#DIV/0!</v>
      </c>
      <c r="BM211" s="328">
        <f t="shared" si="442"/>
        <v>-0.61963753667269783</v>
      </c>
      <c r="BN211" s="328">
        <f t="shared" si="442"/>
        <v>-0.93679221190255602</v>
      </c>
      <c r="BO211" s="328">
        <f t="shared" ref="BO211:DZ211" si="443">(BO198-BO191)/BO190</f>
        <v>-0.73533829289674912</v>
      </c>
      <c r="BP211" s="328">
        <f t="shared" si="443"/>
        <v>-0.64442288288115646</v>
      </c>
      <c r="BQ211" s="328">
        <f t="shared" si="443"/>
        <v>-1.4449978709030287</v>
      </c>
      <c r="BR211" s="328" t="e">
        <f t="shared" si="443"/>
        <v>#DIV/0!</v>
      </c>
      <c r="BS211" s="328" t="e">
        <f t="shared" si="443"/>
        <v>#DIV/0!</v>
      </c>
      <c r="BT211" s="328">
        <f t="shared" si="443"/>
        <v>-1.6172702422979672</v>
      </c>
      <c r="BU211" s="328">
        <f t="shared" si="443"/>
        <v>-1.5859720603700094</v>
      </c>
      <c r="BV211" s="328">
        <f t="shared" si="443"/>
        <v>-1.7759273707218193</v>
      </c>
      <c r="BW211" s="328">
        <f t="shared" si="443"/>
        <v>-1.4879862548602312</v>
      </c>
      <c r="BX211" s="328">
        <f t="shared" si="443"/>
        <v>-1.0600613381516628</v>
      </c>
      <c r="BY211" s="328">
        <f t="shared" si="443"/>
        <v>-1.0140323749568083</v>
      </c>
      <c r="BZ211" s="328">
        <f t="shared" si="443"/>
        <v>-1.0010366585965742</v>
      </c>
      <c r="CA211" s="328">
        <f t="shared" si="443"/>
        <v>-1.1641604166256747</v>
      </c>
      <c r="CB211" s="328">
        <f t="shared" si="443"/>
        <v>-1.1746243386358246</v>
      </c>
      <c r="CC211" s="328">
        <f t="shared" si="443"/>
        <v>-1.55901648710701</v>
      </c>
      <c r="CD211" s="328">
        <f t="shared" si="443"/>
        <v>-0.92649254493725486</v>
      </c>
      <c r="CE211" s="328">
        <f t="shared" si="443"/>
        <v>-0.20648789084079605</v>
      </c>
      <c r="CF211" s="328">
        <f t="shared" si="443"/>
        <v>-0.30348370073708841</v>
      </c>
      <c r="CG211" s="328">
        <f t="shared" si="443"/>
        <v>-1.6918108120646906</v>
      </c>
      <c r="CH211" s="328">
        <f t="shared" si="443"/>
        <v>-0.57337779760752239</v>
      </c>
      <c r="CI211" s="328">
        <f t="shared" si="443"/>
        <v>-0.5993776007472279</v>
      </c>
      <c r="CJ211" s="328">
        <f t="shared" si="443"/>
        <v>-0.63903871104672583</v>
      </c>
      <c r="CK211" s="328">
        <f t="shared" si="443"/>
        <v>-0.41772561539260161</v>
      </c>
      <c r="CL211" s="328">
        <f t="shared" si="443"/>
        <v>-0.38166390572207742</v>
      </c>
      <c r="CM211" s="328">
        <f t="shared" si="443"/>
        <v>-0.35612401198221955</v>
      </c>
      <c r="CN211" s="328">
        <f t="shared" si="443"/>
        <v>-2.4511920172142729</v>
      </c>
      <c r="CO211" s="328">
        <f t="shared" si="443"/>
        <v>-1.5887680523890106</v>
      </c>
      <c r="CP211" s="328">
        <f t="shared" si="443"/>
        <v>-1.8947892173154937</v>
      </c>
      <c r="CQ211" s="328">
        <f t="shared" si="443"/>
        <v>-2.1581998597378145</v>
      </c>
      <c r="CR211" s="328" t="e">
        <f t="shared" si="443"/>
        <v>#DIV/0!</v>
      </c>
      <c r="CS211" s="328">
        <f t="shared" si="443"/>
        <v>-1.346691739598064</v>
      </c>
      <c r="CT211" s="328" t="e">
        <f t="shared" si="443"/>
        <v>#DIV/0!</v>
      </c>
      <c r="CU211" s="328">
        <f t="shared" si="443"/>
        <v>-2.1071463751424879</v>
      </c>
      <c r="CV211" s="328" t="e">
        <f t="shared" si="443"/>
        <v>#DIV/0!</v>
      </c>
      <c r="CW211" s="328">
        <f t="shared" si="443"/>
        <v>-1.5020925061172716</v>
      </c>
      <c r="CX211" s="328" t="e">
        <f t="shared" si="443"/>
        <v>#DIV/0!</v>
      </c>
      <c r="CY211" s="328">
        <f t="shared" si="443"/>
        <v>-1.7802636505363805</v>
      </c>
      <c r="CZ211" s="328">
        <f t="shared" si="443"/>
        <v>-1.4988642215843437</v>
      </c>
      <c r="DA211" s="328">
        <f t="shared" si="443"/>
        <v>-1.0861559497112507</v>
      </c>
      <c r="DB211" s="328">
        <f t="shared" si="443"/>
        <v>-1.7771303286656559</v>
      </c>
      <c r="DC211" s="328">
        <f t="shared" si="443"/>
        <v>-1.225208618405015</v>
      </c>
      <c r="DD211" s="328">
        <f t="shared" si="443"/>
        <v>-1.4797770348357222</v>
      </c>
      <c r="DE211" s="328">
        <f t="shared" si="443"/>
        <v>-0.24876493448809778</v>
      </c>
      <c r="DF211" s="328">
        <f t="shared" si="443"/>
        <v>-0.41316868668228535</v>
      </c>
      <c r="DG211" s="328">
        <f t="shared" si="443"/>
        <v>-0.49054518275578424</v>
      </c>
      <c r="DH211" s="328">
        <f t="shared" si="443"/>
        <v>-0.48201618308766542</v>
      </c>
      <c r="DI211" s="328">
        <f t="shared" si="443"/>
        <v>-0.42628787704749649</v>
      </c>
      <c r="DJ211" s="328">
        <f t="shared" si="443"/>
        <v>-0.84894909119136519</v>
      </c>
      <c r="DK211" s="328">
        <f t="shared" si="443"/>
        <v>-0.85926420878927801</v>
      </c>
      <c r="DL211" s="328">
        <f t="shared" si="443"/>
        <v>-0.97347897667468231</v>
      </c>
      <c r="DM211" s="328">
        <f t="shared" si="443"/>
        <v>-1.0050457638974766</v>
      </c>
      <c r="DN211" s="328">
        <f t="shared" si="443"/>
        <v>-0.77573940337514102</v>
      </c>
      <c r="DO211" s="328">
        <f t="shared" si="443"/>
        <v>-0.97368047488888088</v>
      </c>
      <c r="DP211" s="328">
        <f t="shared" si="443"/>
        <v>-0.97236392250237447</v>
      </c>
      <c r="DQ211" s="328">
        <f t="shared" si="443"/>
        <v>-0.90374654605668403</v>
      </c>
      <c r="DR211" s="328">
        <f t="shared" si="443"/>
        <v>-1.0151659456187236</v>
      </c>
      <c r="DS211" s="328">
        <f t="shared" si="443"/>
        <v>-0.99066975748775388</v>
      </c>
      <c r="DT211" s="328">
        <f t="shared" si="443"/>
        <v>-1.0206439823772941</v>
      </c>
      <c r="DU211" s="328">
        <f t="shared" si="443"/>
        <v>-0.94904086050977332</v>
      </c>
      <c r="DV211" s="328">
        <f t="shared" si="443"/>
        <v>-1.0423177571791276</v>
      </c>
      <c r="DW211" s="328">
        <f t="shared" si="443"/>
        <v>-0.99175682282312227</v>
      </c>
      <c r="DX211" s="328">
        <f t="shared" si="443"/>
        <v>-1.6538238815714932</v>
      </c>
      <c r="DY211" s="328">
        <f t="shared" si="443"/>
        <v>-1.8608063407324815</v>
      </c>
      <c r="DZ211" s="328">
        <f t="shared" si="443"/>
        <v>-1.67936954537156</v>
      </c>
      <c r="EA211" s="328">
        <f t="shared" ref="EA211:GL211" si="444">(EA198-EA191)/EA190</f>
        <v>-2.0418473054947994</v>
      </c>
      <c r="EB211" s="328">
        <f t="shared" si="444"/>
        <v>-0.64464478515541834</v>
      </c>
      <c r="EC211" s="328">
        <f t="shared" si="444"/>
        <v>-0.70978278718304921</v>
      </c>
      <c r="ED211" s="328">
        <f t="shared" si="444"/>
        <v>-0.56738442582309123</v>
      </c>
      <c r="EE211" s="328">
        <f t="shared" si="444"/>
        <v>-0.53226154448399721</v>
      </c>
      <c r="EF211" s="328">
        <f t="shared" si="444"/>
        <v>-0.52722039702844292</v>
      </c>
      <c r="EG211" s="328">
        <f t="shared" si="444"/>
        <v>-0.52170633534206667</v>
      </c>
      <c r="EH211" s="328">
        <f t="shared" si="444"/>
        <v>-0.64817002478776153</v>
      </c>
      <c r="EI211" s="328">
        <f t="shared" si="444"/>
        <v>-1.3437522135235136</v>
      </c>
      <c r="EJ211" s="328">
        <f t="shared" si="444"/>
        <v>-1.0435693583159364</v>
      </c>
      <c r="EK211" s="328">
        <f t="shared" si="444"/>
        <v>-2.4417757402593137</v>
      </c>
      <c r="EL211" s="328">
        <f t="shared" si="444"/>
        <v>-0.34611396630460589</v>
      </c>
      <c r="EM211" s="328">
        <f t="shared" si="444"/>
        <v>-0.11433458256576348</v>
      </c>
      <c r="EN211" s="328">
        <f t="shared" si="444"/>
        <v>-0.15514117512807374</v>
      </c>
      <c r="EO211" s="328">
        <f t="shared" si="444"/>
        <v>-0.17109402579230892</v>
      </c>
      <c r="EP211" s="328">
        <f t="shared" si="444"/>
        <v>-0.1684765900486519</v>
      </c>
      <c r="EQ211" s="328">
        <f t="shared" si="444"/>
        <v>-0.17242663605163255</v>
      </c>
      <c r="ER211" s="328">
        <f t="shared" si="444"/>
        <v>-0.22577323433511759</v>
      </c>
      <c r="ES211" s="328">
        <f t="shared" si="444"/>
        <v>-0.16027859901009309</v>
      </c>
      <c r="ET211" s="328">
        <f t="shared" si="444"/>
        <v>-9.1681582901538702E-2</v>
      </c>
      <c r="EU211" s="328">
        <f t="shared" si="444"/>
        <v>-0.29894393582850715</v>
      </c>
      <c r="EV211" s="328">
        <f t="shared" si="444"/>
        <v>-0.47549241877614623</v>
      </c>
      <c r="EW211" s="328">
        <f t="shared" si="444"/>
        <v>-0.42544202600988817</v>
      </c>
      <c r="EX211" s="328">
        <f t="shared" si="444"/>
        <v>-0.24531386874829306</v>
      </c>
      <c r="EY211" s="328">
        <f t="shared" si="444"/>
        <v>-0.26524110602643419</v>
      </c>
      <c r="EZ211" s="328">
        <f t="shared" si="444"/>
        <v>-0.28975870751470917</v>
      </c>
      <c r="FA211" s="328">
        <f t="shared" si="444"/>
        <v>-0.42044317664747022</v>
      </c>
      <c r="FB211" s="328">
        <f t="shared" si="444"/>
        <v>-0.39580273645261388</v>
      </c>
      <c r="FC211" s="328">
        <f t="shared" si="444"/>
        <v>-7.9075730081748744E-2</v>
      </c>
      <c r="FD211" s="328">
        <f t="shared" si="444"/>
        <v>-0.81556936350090337</v>
      </c>
      <c r="FE211" s="328" t="e">
        <f t="shared" si="444"/>
        <v>#DIV/0!</v>
      </c>
      <c r="FF211" s="328" t="e">
        <f t="shared" si="444"/>
        <v>#DIV/0!</v>
      </c>
      <c r="FG211" s="328" t="e">
        <f t="shared" si="444"/>
        <v>#DIV/0!</v>
      </c>
      <c r="FH211" s="328" t="e">
        <f t="shared" si="444"/>
        <v>#DIV/0!</v>
      </c>
      <c r="FI211" s="328" t="e">
        <f t="shared" si="444"/>
        <v>#DIV/0!</v>
      </c>
      <c r="FJ211" s="328" t="e">
        <f t="shared" si="444"/>
        <v>#DIV/0!</v>
      </c>
      <c r="FK211" s="328" t="e">
        <f t="shared" si="444"/>
        <v>#DIV/0!</v>
      </c>
      <c r="FL211" s="328" t="e">
        <f t="shared" si="444"/>
        <v>#DIV/0!</v>
      </c>
      <c r="FM211" s="328" t="e">
        <f t="shared" si="444"/>
        <v>#DIV/0!</v>
      </c>
      <c r="FN211" s="328" t="e">
        <f t="shared" si="444"/>
        <v>#DIV/0!</v>
      </c>
      <c r="FO211" s="328" t="e">
        <f t="shared" si="444"/>
        <v>#DIV/0!</v>
      </c>
      <c r="FP211" s="328" t="e">
        <f t="shared" si="444"/>
        <v>#DIV/0!</v>
      </c>
      <c r="FQ211" s="328" t="e">
        <f t="shared" si="444"/>
        <v>#DIV/0!</v>
      </c>
      <c r="FR211" s="328" t="e">
        <f t="shared" si="444"/>
        <v>#DIV/0!</v>
      </c>
      <c r="FS211" s="328" t="e">
        <f t="shared" si="444"/>
        <v>#DIV/0!</v>
      </c>
      <c r="FT211" s="328">
        <f t="shared" si="444"/>
        <v>-1.049723767220909</v>
      </c>
      <c r="FU211" s="328" t="e">
        <f t="shared" si="444"/>
        <v>#DIV/0!</v>
      </c>
      <c r="FV211" s="328" t="e">
        <f t="shared" si="444"/>
        <v>#DIV/0!</v>
      </c>
      <c r="FW211" s="328" t="e">
        <f t="shared" si="444"/>
        <v>#DIV/0!</v>
      </c>
      <c r="FX211" s="328" t="e">
        <f t="shared" si="444"/>
        <v>#DIV/0!</v>
      </c>
      <c r="FY211" s="328" t="e">
        <f t="shared" si="444"/>
        <v>#DIV/0!</v>
      </c>
      <c r="FZ211" s="328" t="e">
        <f t="shared" si="444"/>
        <v>#DIV/0!</v>
      </c>
      <c r="GA211" s="328" t="e">
        <f t="shared" si="444"/>
        <v>#DIV/0!</v>
      </c>
      <c r="GB211" s="328" t="e">
        <f t="shared" si="444"/>
        <v>#DIV/0!</v>
      </c>
      <c r="GC211" s="328" t="e">
        <f t="shared" si="444"/>
        <v>#DIV/0!</v>
      </c>
      <c r="GD211" s="328" t="e">
        <f t="shared" si="444"/>
        <v>#DIV/0!</v>
      </c>
      <c r="GE211" s="328" t="e">
        <f t="shared" si="444"/>
        <v>#DIV/0!</v>
      </c>
      <c r="GF211" s="328" t="e">
        <f t="shared" si="444"/>
        <v>#DIV/0!</v>
      </c>
      <c r="GG211" s="328" t="e">
        <f t="shared" si="444"/>
        <v>#DIV/0!</v>
      </c>
      <c r="GH211" s="328" t="e">
        <f t="shared" si="444"/>
        <v>#DIV/0!</v>
      </c>
      <c r="GI211" s="328" t="e">
        <f t="shared" si="444"/>
        <v>#DIV/0!</v>
      </c>
      <c r="GJ211" s="328">
        <f t="shared" si="444"/>
        <v>-0.66346537689656548</v>
      </c>
      <c r="GK211" s="328" t="e">
        <f t="shared" si="444"/>
        <v>#DIV/0!</v>
      </c>
      <c r="GL211" s="328" t="e">
        <f t="shared" si="444"/>
        <v>#DIV/0!</v>
      </c>
      <c r="GM211" s="328" t="e">
        <f t="shared" ref="GM211:IX211" si="445">(GM198-GM191)/GM190</f>
        <v>#DIV/0!</v>
      </c>
      <c r="GN211" s="328" t="e">
        <f t="shared" si="445"/>
        <v>#DIV/0!</v>
      </c>
      <c r="GO211" s="328" t="e">
        <f t="shared" si="445"/>
        <v>#DIV/0!</v>
      </c>
      <c r="GP211" s="328" t="e">
        <f t="shared" si="445"/>
        <v>#DIV/0!</v>
      </c>
      <c r="GQ211" s="328" t="e">
        <f t="shared" si="445"/>
        <v>#DIV/0!</v>
      </c>
      <c r="GR211" s="328" t="e">
        <f t="shared" si="445"/>
        <v>#DIV/0!</v>
      </c>
      <c r="GS211" s="328" t="e">
        <f t="shared" si="445"/>
        <v>#DIV/0!</v>
      </c>
      <c r="GT211" s="328" t="e">
        <f t="shared" si="445"/>
        <v>#DIV/0!</v>
      </c>
      <c r="GU211" s="328" t="e">
        <f t="shared" si="445"/>
        <v>#DIV/0!</v>
      </c>
      <c r="GV211" s="328" t="e">
        <f t="shared" si="445"/>
        <v>#DIV/0!</v>
      </c>
      <c r="GW211" s="328" t="e">
        <f t="shared" si="445"/>
        <v>#DIV/0!</v>
      </c>
      <c r="GX211" s="328" t="e">
        <f t="shared" si="445"/>
        <v>#DIV/0!</v>
      </c>
      <c r="GY211" s="328" t="e">
        <f t="shared" si="445"/>
        <v>#DIV/0!</v>
      </c>
      <c r="GZ211" s="328" t="e">
        <f t="shared" si="445"/>
        <v>#DIV/0!</v>
      </c>
      <c r="HA211" s="328" t="e">
        <f t="shared" si="445"/>
        <v>#DIV/0!</v>
      </c>
      <c r="HB211" s="328" t="e">
        <f t="shared" si="445"/>
        <v>#DIV/0!</v>
      </c>
      <c r="HC211" s="328" t="e">
        <f t="shared" si="445"/>
        <v>#DIV/0!</v>
      </c>
      <c r="HD211" s="328" t="e">
        <f t="shared" si="445"/>
        <v>#DIV/0!</v>
      </c>
      <c r="HE211" s="328" t="e">
        <f t="shared" si="445"/>
        <v>#DIV/0!</v>
      </c>
      <c r="HF211" s="328" t="e">
        <f t="shared" si="445"/>
        <v>#DIV/0!</v>
      </c>
      <c r="HG211" s="328" t="e">
        <f t="shared" si="445"/>
        <v>#DIV/0!</v>
      </c>
      <c r="HH211" s="328" t="e">
        <f t="shared" si="445"/>
        <v>#DIV/0!</v>
      </c>
      <c r="HI211" s="328" t="e">
        <f t="shared" si="445"/>
        <v>#DIV/0!</v>
      </c>
      <c r="HJ211" s="328" t="e">
        <f t="shared" si="445"/>
        <v>#VALUE!</v>
      </c>
      <c r="HK211" s="328" t="e">
        <f t="shared" si="445"/>
        <v>#VALUE!</v>
      </c>
      <c r="HL211" s="328" t="e">
        <f t="shared" si="445"/>
        <v>#VALUE!</v>
      </c>
      <c r="HM211" s="328" t="e">
        <f t="shared" si="445"/>
        <v>#VALUE!</v>
      </c>
      <c r="HN211" s="328" t="e">
        <f t="shared" si="445"/>
        <v>#VALUE!</v>
      </c>
      <c r="HO211" s="328">
        <f t="shared" si="445"/>
        <v>-2.514441343506312</v>
      </c>
      <c r="HP211" s="328">
        <f t="shared" si="445"/>
        <v>-2.264429664405236</v>
      </c>
      <c r="HQ211" s="328">
        <f t="shared" si="445"/>
        <v>-2.5726896173685314</v>
      </c>
      <c r="HR211" s="328">
        <f t="shared" si="445"/>
        <v>-2.3841819712301584</v>
      </c>
      <c r="HS211" s="328">
        <f t="shared" si="445"/>
        <v>-0.6701352372526701</v>
      </c>
      <c r="HT211" s="328">
        <f t="shared" si="445"/>
        <v>-1.1842859889655515</v>
      </c>
      <c r="HU211" s="328">
        <f t="shared" si="445"/>
        <v>-0.70935288363269966</v>
      </c>
      <c r="HV211" s="328">
        <f t="shared" si="445"/>
        <v>-1.0972984622510891</v>
      </c>
      <c r="HW211" s="328">
        <f t="shared" si="445"/>
        <v>-1.2411836271172176</v>
      </c>
      <c r="HX211" s="328">
        <f t="shared" si="445"/>
        <v>-1.2141884206087801</v>
      </c>
      <c r="HY211" s="328">
        <f t="shared" si="445"/>
        <v>-1.2186021323209126</v>
      </c>
      <c r="HZ211" s="328">
        <f t="shared" si="445"/>
        <v>-1.2842759691770775</v>
      </c>
      <c r="IA211" s="328">
        <f t="shared" si="445"/>
        <v>-1.481099853229578</v>
      </c>
      <c r="IB211" s="328">
        <f t="shared" si="445"/>
        <v>-1.6255521724439999</v>
      </c>
      <c r="IC211" s="328">
        <f t="shared" si="445"/>
        <v>-1.5921892600418115</v>
      </c>
      <c r="ID211" s="328">
        <f t="shared" si="445"/>
        <v>-1.4594791974867876</v>
      </c>
      <c r="IE211" s="328">
        <f t="shared" si="445"/>
        <v>-1.1855168686324133</v>
      </c>
      <c r="IF211" s="328">
        <f t="shared" si="445"/>
        <v>-1.2465018733283064</v>
      </c>
      <c r="IG211" s="328">
        <f t="shared" si="445"/>
        <v>-1.0833800862292287</v>
      </c>
      <c r="IH211" s="328">
        <f t="shared" si="445"/>
        <v>-1.0720800613836035</v>
      </c>
      <c r="II211" s="328">
        <f t="shared" si="445"/>
        <v>-1.3944404001540445</v>
      </c>
      <c r="IJ211" s="328">
        <f t="shared" si="445"/>
        <v>-1.3131507808998788</v>
      </c>
      <c r="IK211" s="328">
        <f t="shared" si="445"/>
        <v>-1.0886932147231665</v>
      </c>
      <c r="IL211" s="328">
        <f t="shared" si="445"/>
        <v>-1.0575697176560757</v>
      </c>
      <c r="IM211" s="328">
        <f t="shared" si="445"/>
        <v>-1.3204283994833692</v>
      </c>
      <c r="IN211" s="328" t="e">
        <f t="shared" si="445"/>
        <v>#DIV/0!</v>
      </c>
      <c r="IO211" s="328" t="e">
        <f t="shared" si="445"/>
        <v>#DIV/0!</v>
      </c>
      <c r="IP211" s="328" t="e">
        <f t="shared" si="445"/>
        <v>#DIV/0!</v>
      </c>
      <c r="IQ211" s="328" t="e">
        <f t="shared" si="445"/>
        <v>#DIV/0!</v>
      </c>
      <c r="IR211" s="328" t="e">
        <f t="shared" si="445"/>
        <v>#DIV/0!</v>
      </c>
      <c r="IS211" s="328" t="e">
        <f t="shared" si="445"/>
        <v>#DIV/0!</v>
      </c>
      <c r="IT211" s="328" t="e">
        <f t="shared" si="445"/>
        <v>#DIV/0!</v>
      </c>
      <c r="IU211" s="328" t="e">
        <f t="shared" si="445"/>
        <v>#DIV/0!</v>
      </c>
      <c r="IV211" s="328" t="e">
        <f t="shared" si="445"/>
        <v>#DIV/0!</v>
      </c>
      <c r="IW211" s="328" t="e">
        <f t="shared" si="445"/>
        <v>#DIV/0!</v>
      </c>
      <c r="IX211" s="328" t="e">
        <f t="shared" si="445"/>
        <v>#DIV/0!</v>
      </c>
      <c r="IY211" s="328" t="e">
        <f t="shared" ref="IY211:LJ211" si="446">(IY198-IY191)/IY190</f>
        <v>#DIV/0!</v>
      </c>
      <c r="IZ211" s="328" t="e">
        <f t="shared" si="446"/>
        <v>#DIV/0!</v>
      </c>
      <c r="JA211" s="328" t="e">
        <f t="shared" si="446"/>
        <v>#DIV/0!</v>
      </c>
      <c r="JB211" s="328" t="e">
        <f t="shared" si="446"/>
        <v>#DIV/0!</v>
      </c>
      <c r="JC211" s="328" t="e">
        <f t="shared" si="446"/>
        <v>#DIV/0!</v>
      </c>
      <c r="JD211" s="328" t="e">
        <f t="shared" si="446"/>
        <v>#DIV/0!</v>
      </c>
      <c r="JE211" s="328" t="e">
        <f t="shared" si="446"/>
        <v>#DIV/0!</v>
      </c>
      <c r="JF211" s="328" t="e">
        <f t="shared" si="446"/>
        <v>#DIV/0!</v>
      </c>
      <c r="JG211" s="328" t="e">
        <f t="shared" si="446"/>
        <v>#DIV/0!</v>
      </c>
      <c r="JH211" s="328" t="e">
        <f t="shared" si="446"/>
        <v>#DIV/0!</v>
      </c>
      <c r="JI211" s="328" t="e">
        <f t="shared" si="446"/>
        <v>#DIV/0!</v>
      </c>
      <c r="JJ211" s="328" t="e">
        <f t="shared" si="446"/>
        <v>#DIV/0!</v>
      </c>
      <c r="JK211" s="328" t="e">
        <f t="shared" si="446"/>
        <v>#DIV/0!</v>
      </c>
      <c r="JL211" s="328" t="e">
        <f t="shared" si="446"/>
        <v>#DIV/0!</v>
      </c>
      <c r="JM211" s="328" t="e">
        <f t="shared" si="446"/>
        <v>#DIV/0!</v>
      </c>
      <c r="JN211" s="328" t="e">
        <f t="shared" si="446"/>
        <v>#DIV/0!</v>
      </c>
      <c r="JO211" s="328" t="e">
        <f t="shared" si="446"/>
        <v>#DIV/0!</v>
      </c>
      <c r="JP211" s="328" t="e">
        <f t="shared" si="446"/>
        <v>#DIV/0!</v>
      </c>
      <c r="JQ211" s="328" t="e">
        <f t="shared" si="446"/>
        <v>#DIV/0!</v>
      </c>
      <c r="JR211" s="328" t="e">
        <f t="shared" si="446"/>
        <v>#DIV/0!</v>
      </c>
      <c r="JS211" s="328" t="e">
        <f t="shared" si="446"/>
        <v>#DIV/0!</v>
      </c>
      <c r="JT211" s="328" t="e">
        <f t="shared" si="446"/>
        <v>#DIV/0!</v>
      </c>
      <c r="JU211" s="328" t="e">
        <f t="shared" si="446"/>
        <v>#DIV/0!</v>
      </c>
      <c r="JV211" s="328" t="e">
        <f t="shared" si="446"/>
        <v>#DIV/0!</v>
      </c>
      <c r="JW211" s="328" t="e">
        <f t="shared" si="446"/>
        <v>#DIV/0!</v>
      </c>
      <c r="JX211" s="328" t="e">
        <f t="shared" si="446"/>
        <v>#DIV/0!</v>
      </c>
      <c r="JY211" s="328" t="e">
        <f t="shared" si="446"/>
        <v>#DIV/0!</v>
      </c>
      <c r="JZ211" s="328" t="e">
        <f t="shared" si="446"/>
        <v>#DIV/0!</v>
      </c>
      <c r="KA211" s="328" t="e">
        <f t="shared" si="446"/>
        <v>#DIV/0!</v>
      </c>
      <c r="KB211" s="328" t="e">
        <f t="shared" si="446"/>
        <v>#DIV/0!</v>
      </c>
      <c r="KC211" s="328" t="e">
        <f t="shared" si="446"/>
        <v>#DIV/0!</v>
      </c>
      <c r="KD211" s="328" t="e">
        <f t="shared" si="446"/>
        <v>#DIV/0!</v>
      </c>
      <c r="KE211" s="328" t="e">
        <f t="shared" si="446"/>
        <v>#DIV/0!</v>
      </c>
      <c r="KF211" s="328" t="e">
        <f t="shared" si="446"/>
        <v>#DIV/0!</v>
      </c>
      <c r="KG211" s="328" t="e">
        <f t="shared" si="446"/>
        <v>#DIV/0!</v>
      </c>
      <c r="KH211" s="328" t="e">
        <f t="shared" si="446"/>
        <v>#DIV/0!</v>
      </c>
      <c r="KI211" s="328" t="e">
        <f t="shared" si="446"/>
        <v>#DIV/0!</v>
      </c>
      <c r="KJ211" s="328" t="e">
        <f t="shared" si="446"/>
        <v>#DIV/0!</v>
      </c>
      <c r="KK211" s="328" t="e">
        <f t="shared" si="446"/>
        <v>#DIV/0!</v>
      </c>
      <c r="KL211" s="328" t="e">
        <f t="shared" si="446"/>
        <v>#DIV/0!</v>
      </c>
      <c r="KM211" s="328" t="e">
        <f t="shared" si="446"/>
        <v>#DIV/0!</v>
      </c>
      <c r="KN211" s="328" t="e">
        <f t="shared" si="446"/>
        <v>#DIV/0!</v>
      </c>
      <c r="KO211" s="328" t="e">
        <f t="shared" si="446"/>
        <v>#DIV/0!</v>
      </c>
      <c r="KP211" s="328" t="e">
        <f t="shared" si="446"/>
        <v>#DIV/0!</v>
      </c>
      <c r="KQ211" s="328" t="e">
        <f t="shared" si="446"/>
        <v>#DIV/0!</v>
      </c>
      <c r="KR211" s="328" t="e">
        <f t="shared" si="446"/>
        <v>#DIV/0!</v>
      </c>
      <c r="KS211" s="328" t="e">
        <f t="shared" si="446"/>
        <v>#DIV/0!</v>
      </c>
      <c r="KT211" s="328" t="e">
        <f t="shared" si="446"/>
        <v>#DIV/0!</v>
      </c>
      <c r="KU211" s="328" t="e">
        <f t="shared" si="446"/>
        <v>#DIV/0!</v>
      </c>
      <c r="KV211" s="328" t="e">
        <f t="shared" si="446"/>
        <v>#DIV/0!</v>
      </c>
      <c r="KW211" s="328" t="e">
        <f t="shared" si="446"/>
        <v>#DIV/0!</v>
      </c>
      <c r="KX211" s="328" t="e">
        <f t="shared" si="446"/>
        <v>#DIV/0!</v>
      </c>
      <c r="KY211" s="328" t="e">
        <f t="shared" si="446"/>
        <v>#DIV/0!</v>
      </c>
      <c r="KZ211" s="328" t="e">
        <f t="shared" si="446"/>
        <v>#DIV/0!</v>
      </c>
      <c r="LA211" s="328" t="e">
        <f t="shared" si="446"/>
        <v>#DIV/0!</v>
      </c>
      <c r="LB211" s="328" t="e">
        <f t="shared" si="446"/>
        <v>#DIV/0!</v>
      </c>
      <c r="LC211" s="328" t="e">
        <f t="shared" si="446"/>
        <v>#DIV/0!</v>
      </c>
      <c r="LD211" s="328" t="e">
        <f t="shared" si="446"/>
        <v>#DIV/0!</v>
      </c>
      <c r="LE211" s="328" t="e">
        <f t="shared" si="446"/>
        <v>#DIV/0!</v>
      </c>
      <c r="LF211" s="328" t="e">
        <f t="shared" si="446"/>
        <v>#DIV/0!</v>
      </c>
      <c r="LG211" s="328" t="e">
        <f t="shared" si="446"/>
        <v>#DIV/0!</v>
      </c>
      <c r="LH211" s="328" t="e">
        <f t="shared" si="446"/>
        <v>#DIV/0!</v>
      </c>
      <c r="LI211" s="328" t="e">
        <f t="shared" si="446"/>
        <v>#DIV/0!</v>
      </c>
      <c r="LJ211" s="328" t="e">
        <f t="shared" si="446"/>
        <v>#DIV/0!</v>
      </c>
      <c r="LK211" s="328" t="e">
        <f t="shared" ref="LK211:NV211" si="447">(LK198-LK191)/LK190</f>
        <v>#DIV/0!</v>
      </c>
      <c r="LL211" s="328" t="e">
        <f t="shared" si="447"/>
        <v>#DIV/0!</v>
      </c>
      <c r="LM211" s="328" t="e">
        <f t="shared" si="447"/>
        <v>#DIV/0!</v>
      </c>
      <c r="LN211" s="328" t="e">
        <f t="shared" si="447"/>
        <v>#DIV/0!</v>
      </c>
      <c r="LO211" s="328" t="e">
        <f t="shared" si="447"/>
        <v>#DIV/0!</v>
      </c>
      <c r="LP211" s="328" t="e">
        <f t="shared" si="447"/>
        <v>#DIV/0!</v>
      </c>
      <c r="LQ211" s="328" t="e">
        <f t="shared" si="447"/>
        <v>#DIV/0!</v>
      </c>
      <c r="LR211" s="328" t="e">
        <f t="shared" si="447"/>
        <v>#DIV/0!</v>
      </c>
      <c r="LS211" s="328" t="e">
        <f t="shared" si="447"/>
        <v>#DIV/0!</v>
      </c>
      <c r="LT211" s="328" t="e">
        <f t="shared" si="447"/>
        <v>#DIV/0!</v>
      </c>
      <c r="LU211" s="328" t="e">
        <f t="shared" si="447"/>
        <v>#DIV/0!</v>
      </c>
      <c r="LV211" s="328" t="e">
        <f t="shared" si="447"/>
        <v>#DIV/0!</v>
      </c>
      <c r="LW211" s="328" t="e">
        <f t="shared" si="447"/>
        <v>#DIV/0!</v>
      </c>
      <c r="LX211" s="328" t="e">
        <f t="shared" si="447"/>
        <v>#DIV/0!</v>
      </c>
      <c r="LY211" s="328" t="e">
        <f t="shared" si="447"/>
        <v>#DIV/0!</v>
      </c>
      <c r="LZ211" s="328" t="e">
        <f t="shared" si="447"/>
        <v>#DIV/0!</v>
      </c>
      <c r="MA211" s="328" t="e">
        <f t="shared" si="447"/>
        <v>#DIV/0!</v>
      </c>
      <c r="MB211" s="328" t="e">
        <f t="shared" si="447"/>
        <v>#DIV/0!</v>
      </c>
      <c r="MC211" s="328" t="e">
        <f t="shared" si="447"/>
        <v>#DIV/0!</v>
      </c>
      <c r="MD211" s="328" t="e">
        <f t="shared" si="447"/>
        <v>#DIV/0!</v>
      </c>
      <c r="ME211" s="328" t="e">
        <f t="shared" si="447"/>
        <v>#DIV/0!</v>
      </c>
      <c r="MF211" s="328" t="e">
        <f t="shared" si="447"/>
        <v>#DIV/0!</v>
      </c>
      <c r="MG211" s="328" t="e">
        <f t="shared" si="447"/>
        <v>#DIV/0!</v>
      </c>
      <c r="MH211" s="328" t="e">
        <f t="shared" si="447"/>
        <v>#DIV/0!</v>
      </c>
      <c r="MI211" s="328" t="e">
        <f t="shared" si="447"/>
        <v>#DIV/0!</v>
      </c>
      <c r="MJ211" s="328" t="e">
        <f t="shared" si="447"/>
        <v>#DIV/0!</v>
      </c>
      <c r="MK211" s="328" t="e">
        <f t="shared" si="447"/>
        <v>#DIV/0!</v>
      </c>
      <c r="ML211" s="328" t="e">
        <f t="shared" si="447"/>
        <v>#DIV/0!</v>
      </c>
      <c r="MM211" s="328" t="e">
        <f t="shared" si="447"/>
        <v>#DIV/0!</v>
      </c>
      <c r="MN211" s="328" t="e">
        <f t="shared" si="447"/>
        <v>#DIV/0!</v>
      </c>
      <c r="MO211" s="328" t="e">
        <f t="shared" si="447"/>
        <v>#DIV/0!</v>
      </c>
      <c r="MP211" s="328" t="e">
        <f t="shared" si="447"/>
        <v>#DIV/0!</v>
      </c>
      <c r="MQ211" s="328" t="e">
        <f t="shared" si="447"/>
        <v>#DIV/0!</v>
      </c>
      <c r="MR211" s="328" t="e">
        <f t="shared" si="447"/>
        <v>#DIV/0!</v>
      </c>
      <c r="MS211" s="328" t="e">
        <f t="shared" si="447"/>
        <v>#DIV/0!</v>
      </c>
      <c r="MT211" s="328" t="e">
        <f t="shared" si="447"/>
        <v>#DIV/0!</v>
      </c>
      <c r="MU211" s="328" t="e">
        <f t="shared" si="447"/>
        <v>#DIV/0!</v>
      </c>
      <c r="MV211" s="328" t="e">
        <f t="shared" si="447"/>
        <v>#DIV/0!</v>
      </c>
      <c r="MW211" s="328" t="e">
        <f t="shared" si="447"/>
        <v>#DIV/0!</v>
      </c>
      <c r="MX211" s="328" t="e">
        <f t="shared" si="447"/>
        <v>#DIV/0!</v>
      </c>
      <c r="MY211" s="328" t="e">
        <f t="shared" si="447"/>
        <v>#DIV/0!</v>
      </c>
      <c r="MZ211" s="328" t="e">
        <f t="shared" si="447"/>
        <v>#DIV/0!</v>
      </c>
      <c r="NA211" s="328" t="e">
        <f t="shared" si="447"/>
        <v>#DIV/0!</v>
      </c>
      <c r="NB211" s="328" t="e">
        <f t="shared" si="447"/>
        <v>#DIV/0!</v>
      </c>
      <c r="NC211" s="328" t="e">
        <f t="shared" si="447"/>
        <v>#DIV/0!</v>
      </c>
      <c r="ND211" s="328" t="e">
        <f t="shared" si="447"/>
        <v>#DIV/0!</v>
      </c>
      <c r="NE211" s="328" t="e">
        <f t="shared" si="447"/>
        <v>#DIV/0!</v>
      </c>
      <c r="NF211" s="328" t="e">
        <f t="shared" si="447"/>
        <v>#DIV/0!</v>
      </c>
      <c r="NG211" s="328" t="e">
        <f t="shared" si="447"/>
        <v>#DIV/0!</v>
      </c>
      <c r="NH211" s="328" t="e">
        <f t="shared" si="447"/>
        <v>#DIV/0!</v>
      </c>
      <c r="NI211" s="328" t="e">
        <f t="shared" si="447"/>
        <v>#DIV/0!</v>
      </c>
      <c r="NJ211" s="328" t="e">
        <f t="shared" si="447"/>
        <v>#DIV/0!</v>
      </c>
      <c r="NK211" s="328" t="e">
        <f t="shared" si="447"/>
        <v>#DIV/0!</v>
      </c>
      <c r="NL211" s="328" t="e">
        <f t="shared" si="447"/>
        <v>#DIV/0!</v>
      </c>
      <c r="NM211" s="328" t="e">
        <f t="shared" si="447"/>
        <v>#DIV/0!</v>
      </c>
      <c r="NN211" s="328" t="e">
        <f t="shared" si="447"/>
        <v>#DIV/0!</v>
      </c>
      <c r="NO211" s="328" t="e">
        <f t="shared" si="447"/>
        <v>#DIV/0!</v>
      </c>
      <c r="NP211" s="328" t="e">
        <f t="shared" si="447"/>
        <v>#DIV/0!</v>
      </c>
      <c r="NQ211" s="328" t="e">
        <f t="shared" si="447"/>
        <v>#DIV/0!</v>
      </c>
      <c r="NR211" s="328" t="e">
        <f t="shared" si="447"/>
        <v>#DIV/0!</v>
      </c>
      <c r="NS211" s="328" t="e">
        <f t="shared" si="447"/>
        <v>#DIV/0!</v>
      </c>
      <c r="NT211" s="328" t="e">
        <f t="shared" si="447"/>
        <v>#DIV/0!</v>
      </c>
      <c r="NU211" s="328" t="e">
        <f t="shared" si="447"/>
        <v>#DIV/0!</v>
      </c>
      <c r="NV211" s="328" t="e">
        <f t="shared" si="447"/>
        <v>#DIV/0!</v>
      </c>
      <c r="NW211" s="328" t="e">
        <f t="shared" ref="NW211:QH211" si="448">(NW198-NW191)/NW190</f>
        <v>#DIV/0!</v>
      </c>
      <c r="NX211" s="328" t="e">
        <f t="shared" si="448"/>
        <v>#DIV/0!</v>
      </c>
      <c r="NY211" s="328" t="e">
        <f t="shared" si="448"/>
        <v>#DIV/0!</v>
      </c>
      <c r="NZ211" s="328" t="e">
        <f t="shared" si="448"/>
        <v>#DIV/0!</v>
      </c>
      <c r="OA211" s="328" t="e">
        <f t="shared" si="448"/>
        <v>#DIV/0!</v>
      </c>
      <c r="OB211" s="328" t="e">
        <f t="shared" si="448"/>
        <v>#DIV/0!</v>
      </c>
      <c r="OC211" s="328" t="e">
        <f t="shared" si="448"/>
        <v>#DIV/0!</v>
      </c>
      <c r="OD211" s="328" t="e">
        <f t="shared" si="448"/>
        <v>#DIV/0!</v>
      </c>
      <c r="OE211" s="328" t="e">
        <f t="shared" si="448"/>
        <v>#DIV/0!</v>
      </c>
      <c r="OF211" s="328" t="e">
        <f t="shared" si="448"/>
        <v>#DIV/0!</v>
      </c>
      <c r="OG211" s="328" t="e">
        <f t="shared" si="448"/>
        <v>#DIV/0!</v>
      </c>
      <c r="OH211" s="328" t="e">
        <f t="shared" si="448"/>
        <v>#DIV/0!</v>
      </c>
      <c r="OI211" s="328" t="e">
        <f t="shared" si="448"/>
        <v>#DIV/0!</v>
      </c>
      <c r="OJ211" s="328" t="e">
        <f t="shared" si="448"/>
        <v>#DIV/0!</v>
      </c>
      <c r="OK211" s="328" t="e">
        <f t="shared" si="448"/>
        <v>#DIV/0!</v>
      </c>
      <c r="OL211" s="328" t="e">
        <f t="shared" si="448"/>
        <v>#DIV/0!</v>
      </c>
      <c r="OM211" s="328" t="e">
        <f t="shared" si="448"/>
        <v>#DIV/0!</v>
      </c>
      <c r="ON211" s="328" t="e">
        <f t="shared" si="448"/>
        <v>#DIV/0!</v>
      </c>
      <c r="OO211" s="328" t="e">
        <f t="shared" si="448"/>
        <v>#DIV/0!</v>
      </c>
      <c r="OP211" s="328" t="e">
        <f t="shared" si="448"/>
        <v>#DIV/0!</v>
      </c>
      <c r="OQ211" s="328" t="e">
        <f t="shared" si="448"/>
        <v>#DIV/0!</v>
      </c>
      <c r="OR211" s="328" t="e">
        <f t="shared" si="448"/>
        <v>#DIV/0!</v>
      </c>
      <c r="OS211" s="328" t="e">
        <f t="shared" si="448"/>
        <v>#DIV/0!</v>
      </c>
      <c r="OT211" s="328" t="e">
        <f t="shared" si="448"/>
        <v>#DIV/0!</v>
      </c>
      <c r="OU211" s="328" t="e">
        <f t="shared" si="448"/>
        <v>#DIV/0!</v>
      </c>
      <c r="OV211" s="328" t="e">
        <f t="shared" si="448"/>
        <v>#DIV/0!</v>
      </c>
      <c r="OW211" s="328" t="e">
        <f t="shared" si="448"/>
        <v>#DIV/0!</v>
      </c>
      <c r="OX211" s="328" t="e">
        <f t="shared" si="448"/>
        <v>#DIV/0!</v>
      </c>
      <c r="OY211" s="328" t="e">
        <f t="shared" si="448"/>
        <v>#DIV/0!</v>
      </c>
      <c r="OZ211" s="328" t="e">
        <f t="shared" si="448"/>
        <v>#DIV/0!</v>
      </c>
      <c r="PA211" s="328" t="e">
        <f t="shared" si="448"/>
        <v>#DIV/0!</v>
      </c>
      <c r="PB211" s="328" t="e">
        <f t="shared" si="448"/>
        <v>#DIV/0!</v>
      </c>
      <c r="PC211" s="328" t="e">
        <f t="shared" si="448"/>
        <v>#DIV/0!</v>
      </c>
      <c r="PD211" s="328" t="e">
        <f t="shared" si="448"/>
        <v>#DIV/0!</v>
      </c>
      <c r="PE211" s="328" t="e">
        <f t="shared" si="448"/>
        <v>#DIV/0!</v>
      </c>
      <c r="PF211" s="328" t="e">
        <f t="shared" si="448"/>
        <v>#DIV/0!</v>
      </c>
      <c r="PG211" s="328" t="e">
        <f t="shared" si="448"/>
        <v>#DIV/0!</v>
      </c>
      <c r="PH211" s="328" t="e">
        <f t="shared" si="448"/>
        <v>#DIV/0!</v>
      </c>
      <c r="PI211" s="328" t="e">
        <f t="shared" si="448"/>
        <v>#DIV/0!</v>
      </c>
      <c r="PJ211" s="328" t="e">
        <f t="shared" si="448"/>
        <v>#DIV/0!</v>
      </c>
      <c r="PK211" s="328" t="e">
        <f t="shared" si="448"/>
        <v>#DIV/0!</v>
      </c>
      <c r="PL211" s="328" t="e">
        <f t="shared" si="448"/>
        <v>#DIV/0!</v>
      </c>
      <c r="PM211" s="328" t="e">
        <f t="shared" si="448"/>
        <v>#DIV/0!</v>
      </c>
      <c r="PN211" s="328" t="e">
        <f t="shared" si="448"/>
        <v>#DIV/0!</v>
      </c>
      <c r="PO211" s="328" t="e">
        <f t="shared" si="448"/>
        <v>#DIV/0!</v>
      </c>
      <c r="PP211" s="328" t="e">
        <f t="shared" si="448"/>
        <v>#DIV/0!</v>
      </c>
      <c r="PQ211" s="328" t="e">
        <f t="shared" si="448"/>
        <v>#DIV/0!</v>
      </c>
      <c r="PR211" s="328" t="e">
        <f t="shared" si="448"/>
        <v>#DIV/0!</v>
      </c>
      <c r="PS211" s="328" t="e">
        <f t="shared" si="448"/>
        <v>#DIV/0!</v>
      </c>
      <c r="PT211" s="328" t="e">
        <f t="shared" si="448"/>
        <v>#DIV/0!</v>
      </c>
      <c r="PU211" s="328" t="e">
        <f t="shared" si="448"/>
        <v>#DIV/0!</v>
      </c>
      <c r="PV211" s="328" t="e">
        <f t="shared" si="448"/>
        <v>#DIV/0!</v>
      </c>
      <c r="PW211" s="328" t="e">
        <f t="shared" si="448"/>
        <v>#DIV/0!</v>
      </c>
      <c r="PX211" s="328" t="e">
        <f t="shared" si="448"/>
        <v>#DIV/0!</v>
      </c>
      <c r="PY211" s="328" t="e">
        <f t="shared" si="448"/>
        <v>#DIV/0!</v>
      </c>
      <c r="PZ211" s="328" t="e">
        <f t="shared" si="448"/>
        <v>#DIV/0!</v>
      </c>
      <c r="QA211" s="328" t="e">
        <f t="shared" si="448"/>
        <v>#DIV/0!</v>
      </c>
      <c r="QB211" s="328" t="e">
        <f t="shared" si="448"/>
        <v>#DIV/0!</v>
      </c>
      <c r="QC211" s="328" t="e">
        <f t="shared" si="448"/>
        <v>#DIV/0!</v>
      </c>
      <c r="QD211" s="328" t="e">
        <f t="shared" si="448"/>
        <v>#DIV/0!</v>
      </c>
      <c r="QE211" s="328" t="e">
        <f t="shared" si="448"/>
        <v>#DIV/0!</v>
      </c>
      <c r="QF211" s="328" t="e">
        <f t="shared" si="448"/>
        <v>#DIV/0!</v>
      </c>
      <c r="QG211" s="328" t="e">
        <f t="shared" si="448"/>
        <v>#DIV/0!</v>
      </c>
      <c r="QH211" s="328" t="e">
        <f t="shared" si="448"/>
        <v>#DIV/0!</v>
      </c>
      <c r="QI211" s="328" t="e">
        <f t="shared" ref="QI211:SH211" si="449">(QI198-QI191)/QI190</f>
        <v>#DIV/0!</v>
      </c>
      <c r="QJ211" s="328" t="e">
        <f t="shared" si="449"/>
        <v>#DIV/0!</v>
      </c>
      <c r="QK211" s="328" t="e">
        <f t="shared" si="449"/>
        <v>#DIV/0!</v>
      </c>
      <c r="QL211" s="328" t="e">
        <f t="shared" si="449"/>
        <v>#DIV/0!</v>
      </c>
      <c r="QM211" s="328" t="e">
        <f t="shared" si="449"/>
        <v>#DIV/0!</v>
      </c>
      <c r="QN211" s="328" t="e">
        <f t="shared" si="449"/>
        <v>#DIV/0!</v>
      </c>
      <c r="QO211" s="328" t="e">
        <f t="shared" si="449"/>
        <v>#DIV/0!</v>
      </c>
      <c r="QP211" s="328" t="e">
        <f t="shared" si="449"/>
        <v>#DIV/0!</v>
      </c>
      <c r="QQ211" s="328" t="e">
        <f t="shared" si="449"/>
        <v>#DIV/0!</v>
      </c>
      <c r="QR211" s="328" t="e">
        <f t="shared" si="449"/>
        <v>#DIV/0!</v>
      </c>
      <c r="QS211" s="328" t="e">
        <f t="shared" si="449"/>
        <v>#DIV/0!</v>
      </c>
      <c r="QT211" s="328" t="e">
        <f t="shared" si="449"/>
        <v>#DIV/0!</v>
      </c>
      <c r="QU211" s="328" t="e">
        <f t="shared" si="449"/>
        <v>#DIV/0!</v>
      </c>
      <c r="QV211" s="328" t="e">
        <f t="shared" si="449"/>
        <v>#DIV/0!</v>
      </c>
      <c r="QW211" s="328" t="e">
        <f t="shared" si="449"/>
        <v>#DIV/0!</v>
      </c>
      <c r="QX211" s="328" t="e">
        <f t="shared" si="449"/>
        <v>#DIV/0!</v>
      </c>
      <c r="QY211" s="328" t="e">
        <f t="shared" si="449"/>
        <v>#DIV/0!</v>
      </c>
      <c r="QZ211" s="328" t="e">
        <f t="shared" si="449"/>
        <v>#DIV/0!</v>
      </c>
      <c r="RA211" s="328" t="e">
        <f t="shared" si="449"/>
        <v>#DIV/0!</v>
      </c>
      <c r="RB211" s="328" t="e">
        <f t="shared" si="449"/>
        <v>#DIV/0!</v>
      </c>
      <c r="RC211" s="328" t="e">
        <f t="shared" si="449"/>
        <v>#DIV/0!</v>
      </c>
      <c r="RD211" s="328" t="e">
        <f t="shared" si="449"/>
        <v>#DIV/0!</v>
      </c>
      <c r="RE211" s="328" t="e">
        <f t="shared" si="449"/>
        <v>#DIV/0!</v>
      </c>
      <c r="RF211" s="328" t="e">
        <f t="shared" si="449"/>
        <v>#DIV/0!</v>
      </c>
      <c r="RG211" s="328" t="e">
        <f t="shared" si="449"/>
        <v>#DIV/0!</v>
      </c>
      <c r="RH211" s="328" t="e">
        <f t="shared" si="449"/>
        <v>#DIV/0!</v>
      </c>
      <c r="RI211" s="328" t="e">
        <f t="shared" si="449"/>
        <v>#DIV/0!</v>
      </c>
      <c r="RJ211" s="328" t="e">
        <f t="shared" si="449"/>
        <v>#DIV/0!</v>
      </c>
      <c r="RK211" s="328" t="e">
        <f t="shared" si="449"/>
        <v>#DIV/0!</v>
      </c>
      <c r="RL211" s="328" t="e">
        <f t="shared" si="449"/>
        <v>#DIV/0!</v>
      </c>
      <c r="RM211" s="328" t="e">
        <f t="shared" si="449"/>
        <v>#DIV/0!</v>
      </c>
      <c r="RN211" s="328" t="e">
        <f t="shared" si="449"/>
        <v>#DIV/0!</v>
      </c>
      <c r="RO211" s="328" t="e">
        <f t="shared" si="449"/>
        <v>#DIV/0!</v>
      </c>
      <c r="RP211" s="328" t="e">
        <f t="shared" si="449"/>
        <v>#DIV/0!</v>
      </c>
      <c r="RQ211" s="328" t="e">
        <f t="shared" si="449"/>
        <v>#DIV/0!</v>
      </c>
      <c r="RR211" s="328" t="e">
        <f t="shared" si="449"/>
        <v>#DIV/0!</v>
      </c>
      <c r="RS211" s="328" t="e">
        <f t="shared" si="449"/>
        <v>#DIV/0!</v>
      </c>
      <c r="RT211" s="328" t="e">
        <f t="shared" si="449"/>
        <v>#DIV/0!</v>
      </c>
      <c r="RU211" s="328" t="e">
        <f t="shared" si="449"/>
        <v>#DIV/0!</v>
      </c>
      <c r="RV211" s="328" t="e">
        <f t="shared" si="449"/>
        <v>#DIV/0!</v>
      </c>
      <c r="RW211" s="328" t="e">
        <f t="shared" si="449"/>
        <v>#DIV/0!</v>
      </c>
      <c r="RX211" s="328" t="e">
        <f t="shared" si="449"/>
        <v>#DIV/0!</v>
      </c>
      <c r="RY211" s="328" t="e">
        <f t="shared" si="449"/>
        <v>#DIV/0!</v>
      </c>
      <c r="RZ211" s="328" t="e">
        <f t="shared" si="449"/>
        <v>#DIV/0!</v>
      </c>
      <c r="SA211" s="328" t="e">
        <f t="shared" si="449"/>
        <v>#DIV/0!</v>
      </c>
      <c r="SB211" s="328" t="e">
        <f t="shared" si="449"/>
        <v>#DIV/0!</v>
      </c>
      <c r="SC211" s="328" t="e">
        <f t="shared" si="449"/>
        <v>#DIV/0!</v>
      </c>
      <c r="SD211" s="328" t="e">
        <f t="shared" si="449"/>
        <v>#DIV/0!</v>
      </c>
      <c r="SE211" s="328" t="e">
        <f t="shared" si="449"/>
        <v>#DIV/0!</v>
      </c>
      <c r="SF211" s="328" t="e">
        <f t="shared" si="449"/>
        <v>#DIV/0!</v>
      </c>
      <c r="SG211" s="328" t="e">
        <f t="shared" si="449"/>
        <v>#DIV/0!</v>
      </c>
      <c r="SH211" s="328" t="e">
        <f t="shared" si="449"/>
        <v>#DIV/0!</v>
      </c>
      <c r="SM211">
        <f>'GRR Data'!A207</f>
        <v>0</v>
      </c>
    </row>
    <row r="212" spans="2:507">
      <c r="B212" s="326" t="s">
        <v>388</v>
      </c>
      <c r="C212" s="328">
        <f t="shared" ref="C212:BN212" si="450">(C27-C191)/C190</f>
        <v>-5.9523809523809521E-2</v>
      </c>
      <c r="D212" s="328">
        <f t="shared" si="450"/>
        <v>2.3928571428571171E-2</v>
      </c>
      <c r="E212" s="328">
        <f t="shared" si="450"/>
        <v>0.29017857142857117</v>
      </c>
      <c r="F212" s="328">
        <f t="shared" si="450"/>
        <v>0.35249999999999981</v>
      </c>
      <c r="G212" s="328">
        <f t="shared" si="450"/>
        <v>4.2499999999999878E-2</v>
      </c>
      <c r="H212" s="328">
        <f t="shared" si="450"/>
        <v>-6.7857142857142907E-2</v>
      </c>
      <c r="I212" s="328">
        <f t="shared" si="450"/>
        <v>-0.19785714285714306</v>
      </c>
      <c r="J212" s="328">
        <f t="shared" si="450"/>
        <v>-0.1744642857142859</v>
      </c>
      <c r="K212" s="328">
        <f t="shared" si="450"/>
        <v>-0.14035714285714285</v>
      </c>
      <c r="L212" s="328">
        <f t="shared" si="450"/>
        <v>-0.13553571428571443</v>
      </c>
      <c r="M212" s="328">
        <f t="shared" si="450"/>
        <v>-0.12339285714285722</v>
      </c>
      <c r="N212" s="328">
        <f t="shared" si="450"/>
        <v>-0.33214285714285718</v>
      </c>
      <c r="O212" s="328">
        <f t="shared" si="450"/>
        <v>-0.32750000000000018</v>
      </c>
      <c r="P212" s="328">
        <f t="shared" si="450"/>
        <v>-0.12446428571428587</v>
      </c>
      <c r="Q212" s="328">
        <f t="shared" si="450"/>
        <v>-0.25446428571428581</v>
      </c>
      <c r="R212" s="328">
        <f t="shared" si="450"/>
        <v>-5.8571428571428656E-2</v>
      </c>
      <c r="S212" s="328">
        <f t="shared" si="450"/>
        <v>6.7678571428571102E-2</v>
      </c>
      <c r="T212" s="328">
        <f t="shared" si="450"/>
        <v>0.21178571428571394</v>
      </c>
      <c r="U212" s="328">
        <f t="shared" si="450"/>
        <v>0.16124999999999987</v>
      </c>
      <c r="V212" s="328">
        <f t="shared" si="450"/>
        <v>0.37979999999999992</v>
      </c>
      <c r="W212" s="328">
        <f t="shared" si="450"/>
        <v>-0.30859999999999999</v>
      </c>
      <c r="X212" s="328">
        <f t="shared" si="450"/>
        <v>-0.41761999999999999</v>
      </c>
      <c r="Y212" s="328">
        <f t="shared" si="450"/>
        <v>-0.34258</v>
      </c>
      <c r="Z212" s="328">
        <f t="shared" si="450"/>
        <v>-0.37809999999999999</v>
      </c>
      <c r="AA212" s="328">
        <f t="shared" si="450"/>
        <v>-0.19162000000000001</v>
      </c>
      <c r="AB212" s="328">
        <f t="shared" si="450"/>
        <v>-0.10783999999999994</v>
      </c>
      <c r="AC212" s="328">
        <f t="shared" si="450"/>
        <v>-0.50014000000000003</v>
      </c>
      <c r="AD212" s="328">
        <f t="shared" si="450"/>
        <v>-7.6840000000000019E-2</v>
      </c>
      <c r="AE212" s="328">
        <f t="shared" si="450"/>
        <v>-0.38678000000000012</v>
      </c>
      <c r="AF212" s="328">
        <f t="shared" si="450"/>
        <v>-5.3640000000000021E-2</v>
      </c>
      <c r="AG212" s="328">
        <f t="shared" si="450"/>
        <v>8.6980000000000057E-2</v>
      </c>
      <c r="AH212" s="328">
        <f t="shared" si="450"/>
        <v>-1.3319999999999999E-2</v>
      </c>
      <c r="AI212" s="328">
        <f t="shared" si="450"/>
        <v>-0.38749999999999996</v>
      </c>
      <c r="AJ212" s="328">
        <f t="shared" si="450"/>
        <v>-0.13363999999999998</v>
      </c>
      <c r="AK212" s="328">
        <f t="shared" si="450"/>
        <v>-0.58332000000000006</v>
      </c>
      <c r="AL212" s="328">
        <f t="shared" si="450"/>
        <v>-0.20489999999999997</v>
      </c>
      <c r="AM212" s="328">
        <f t="shared" si="450"/>
        <v>-0.21675999999999995</v>
      </c>
      <c r="AN212" s="328">
        <f t="shared" si="450"/>
        <v>-7.8750000000131805E-3</v>
      </c>
      <c r="AO212" s="328">
        <f t="shared" si="450"/>
        <v>2.0249999999749677E-2</v>
      </c>
      <c r="AP212" s="328">
        <f t="shared" si="450"/>
        <v>3.0499999999735253E-2</v>
      </c>
      <c r="AQ212" s="328">
        <f t="shared" si="450"/>
        <v>-3.399999999999375E-2</v>
      </c>
      <c r="AR212" s="328">
        <f t="shared" si="450"/>
        <v>2.5625000000106049E-2</v>
      </c>
      <c r="AS212" s="328">
        <f t="shared" si="450"/>
        <v>1.3000000000005969E-2</v>
      </c>
      <c r="AT212" s="328">
        <f t="shared" si="450"/>
        <v>1.7474375000000042E-2</v>
      </c>
      <c r="AU212" s="328" t="e">
        <f t="shared" si="450"/>
        <v>#DIV/0!</v>
      </c>
      <c r="AV212" s="328" t="e">
        <f t="shared" si="450"/>
        <v>#DIV/0!</v>
      </c>
      <c r="AW212" s="328" t="e">
        <f t="shared" si="450"/>
        <v>#DIV/0!</v>
      </c>
      <c r="AX212" s="328" t="e">
        <f t="shared" si="450"/>
        <v>#DIV/0!</v>
      </c>
      <c r="AY212" s="328" t="e">
        <f t="shared" si="450"/>
        <v>#DIV/0!</v>
      </c>
      <c r="AZ212" s="328" t="e">
        <f t="shared" si="450"/>
        <v>#DIV/0!</v>
      </c>
      <c r="BA212" s="328" t="e">
        <f t="shared" si="450"/>
        <v>#DIV/0!</v>
      </c>
      <c r="BB212" s="328" t="e">
        <f t="shared" si="450"/>
        <v>#DIV/0!</v>
      </c>
      <c r="BC212" s="328" t="e">
        <f t="shared" si="450"/>
        <v>#DIV/0!</v>
      </c>
      <c r="BD212" s="328" t="e">
        <f t="shared" si="450"/>
        <v>#DIV/0!</v>
      </c>
      <c r="BE212" s="328" t="e">
        <f t="shared" si="450"/>
        <v>#DIV/0!</v>
      </c>
      <c r="BF212" s="328" t="e">
        <f t="shared" si="450"/>
        <v>#DIV/0!</v>
      </c>
      <c r="BG212" s="328" t="e">
        <f t="shared" si="450"/>
        <v>#DIV/0!</v>
      </c>
      <c r="BH212" s="328" t="e">
        <f t="shared" si="450"/>
        <v>#DIV/0!</v>
      </c>
      <c r="BI212" s="328" t="e">
        <f t="shared" si="450"/>
        <v>#DIV/0!</v>
      </c>
      <c r="BJ212" s="328">
        <f t="shared" si="450"/>
        <v>-8.4285714285712941E-3</v>
      </c>
      <c r="BK212" s="328" t="e">
        <f t="shared" si="450"/>
        <v>#DIV/0!</v>
      </c>
      <c r="BL212" s="328" t="e">
        <f t="shared" si="450"/>
        <v>#DIV/0!</v>
      </c>
      <c r="BM212" s="328">
        <f t="shared" si="450"/>
        <v>-0.23043478260869574</v>
      </c>
      <c r="BN212" s="328">
        <f t="shared" si="450"/>
        <v>-0.36999999999999988</v>
      </c>
      <c r="BO212" s="328">
        <f t="shared" ref="BO212:DZ212" si="451">(BO27-BO191)/BO190</f>
        <v>-0.31804347826086937</v>
      </c>
      <c r="BP212" s="328">
        <f t="shared" si="451"/>
        <v>-0.31673913043478258</v>
      </c>
      <c r="BQ212" s="328">
        <f t="shared" si="451"/>
        <v>-0.52637500000000004</v>
      </c>
      <c r="BR212" s="328" t="e">
        <f t="shared" si="451"/>
        <v>#DIV/0!</v>
      </c>
      <c r="BS212" s="328" t="e">
        <f t="shared" si="451"/>
        <v>#DIV/0!</v>
      </c>
      <c r="BT212" s="328">
        <f t="shared" si="451"/>
        <v>-0.48625000000000007</v>
      </c>
      <c r="BU212" s="328">
        <f t="shared" si="451"/>
        <v>-0.95225000000000004</v>
      </c>
      <c r="BV212" s="328">
        <f t="shared" si="451"/>
        <v>-0.80625000000000002</v>
      </c>
      <c r="BW212" s="328">
        <f t="shared" si="451"/>
        <v>-0.13475000000000001</v>
      </c>
      <c r="BX212" s="328">
        <f t="shared" si="451"/>
        <v>-9.7249999999999975E-2</v>
      </c>
      <c r="BY212" s="328">
        <f t="shared" si="451"/>
        <v>0.36899999999999988</v>
      </c>
      <c r="BZ212" s="328">
        <f t="shared" si="451"/>
        <v>0.26150000000000007</v>
      </c>
      <c r="CA212" s="328">
        <f t="shared" si="451"/>
        <v>-1.5000000000001124E-3</v>
      </c>
      <c r="CB212" s="328">
        <f t="shared" si="451"/>
        <v>-0.10325000000000001</v>
      </c>
      <c r="CC212" s="328">
        <f t="shared" si="451"/>
        <v>-0.26324999999999998</v>
      </c>
      <c r="CD212" s="328">
        <f t="shared" si="451"/>
        <v>0.33824999999999994</v>
      </c>
      <c r="CE212" s="328">
        <f t="shared" si="451"/>
        <v>0.26849999999999985</v>
      </c>
      <c r="CF212" s="328">
        <f t="shared" si="451"/>
        <v>0.32274999999999998</v>
      </c>
      <c r="CG212" s="328">
        <f t="shared" si="451"/>
        <v>-0.27425000000000005</v>
      </c>
      <c r="CH212" s="328">
        <f t="shared" si="451"/>
        <v>-6.3249999999999973E-2</v>
      </c>
      <c r="CI212" s="328">
        <f t="shared" si="451"/>
        <v>-0.18825000000000008</v>
      </c>
      <c r="CJ212" s="328">
        <f t="shared" si="451"/>
        <v>2.6000000000000099E-2</v>
      </c>
      <c r="CK212" s="328">
        <f t="shared" si="451"/>
        <v>9.9083333333333162E-2</v>
      </c>
      <c r="CL212" s="328">
        <f t="shared" si="451"/>
        <v>7.0416666666666683E-2</v>
      </c>
      <c r="CM212" s="328">
        <f t="shared" si="451"/>
        <v>1.6333333333333387E-2</v>
      </c>
      <c r="CN212" s="328">
        <f t="shared" si="451"/>
        <v>-0.73933333333333284</v>
      </c>
      <c r="CO212" s="328">
        <f t="shared" si="451"/>
        <v>-0.7243333333333335</v>
      </c>
      <c r="CP212" s="328">
        <f t="shared" si="451"/>
        <v>-0.86224999999999963</v>
      </c>
      <c r="CQ212" s="328">
        <f t="shared" si="451"/>
        <v>-0.87949999999999995</v>
      </c>
      <c r="CR212" s="328" t="e">
        <f t="shared" si="451"/>
        <v>#DIV/0!</v>
      </c>
      <c r="CS212" s="328">
        <f t="shared" si="451"/>
        <v>-0.90216666666666667</v>
      </c>
      <c r="CT212" s="328" t="e">
        <f t="shared" si="451"/>
        <v>#DIV/0!</v>
      </c>
      <c r="CU212" s="328">
        <f t="shared" si="451"/>
        <v>-0.82816666666666672</v>
      </c>
      <c r="CV212" s="328" t="e">
        <f t="shared" si="451"/>
        <v>#DIV/0!</v>
      </c>
      <c r="CW212" s="328">
        <f t="shared" si="451"/>
        <v>-0.85633333333333339</v>
      </c>
      <c r="CX212" s="328" t="e">
        <f t="shared" si="451"/>
        <v>#DIV/0!</v>
      </c>
      <c r="CY212" s="328">
        <f t="shared" si="451"/>
        <v>-0.58000000000000007</v>
      </c>
      <c r="CZ212" s="328">
        <f t="shared" si="451"/>
        <v>-0.71100000000000008</v>
      </c>
      <c r="DA212" s="328">
        <f t="shared" si="451"/>
        <v>-0.5571666666666667</v>
      </c>
      <c r="DB212" s="328">
        <f t="shared" si="451"/>
        <v>-0.4936666666666667</v>
      </c>
      <c r="DC212" s="328">
        <f t="shared" si="451"/>
        <v>-0.45666666666666672</v>
      </c>
      <c r="DD212" s="328">
        <f t="shared" si="451"/>
        <v>-0.63783333333333336</v>
      </c>
      <c r="DE212" s="328">
        <f t="shared" si="451"/>
        <v>0.21149999999999999</v>
      </c>
      <c r="DF212" s="328">
        <f t="shared" si="451"/>
        <v>9.5499999999999988E-2</v>
      </c>
      <c r="DG212" s="328">
        <f t="shared" si="451"/>
        <v>2.2749999999999999E-2</v>
      </c>
      <c r="DH212" s="328">
        <f t="shared" si="451"/>
        <v>0.16524999999999998</v>
      </c>
      <c r="DI212" s="328">
        <f t="shared" si="451"/>
        <v>0.13850000000000001</v>
      </c>
      <c r="DJ212" s="328">
        <f t="shared" si="451"/>
        <v>-1.1249999999999871E-2</v>
      </c>
      <c r="DK212" s="328">
        <f t="shared" si="451"/>
        <v>-7.3249999999999982E-2</v>
      </c>
      <c r="DL212" s="328">
        <f t="shared" si="451"/>
        <v>4.0000000000001146E-3</v>
      </c>
      <c r="DM212" s="328">
        <f t="shared" si="451"/>
        <v>2.9999999999999472E-3</v>
      </c>
      <c r="DN212" s="328">
        <f t="shared" si="451"/>
        <v>6.9000000000000172E-2</v>
      </c>
      <c r="DO212" s="328">
        <f t="shared" si="451"/>
        <v>-0.14550000000000007</v>
      </c>
      <c r="DP212" s="328">
        <f t="shared" si="451"/>
        <v>-0.20525000000000002</v>
      </c>
      <c r="DQ212" s="328">
        <f t="shared" si="451"/>
        <v>-0.21000000000000005</v>
      </c>
      <c r="DR212" s="328">
        <f t="shared" si="451"/>
        <v>-0.22324999999999998</v>
      </c>
      <c r="DS212" s="328">
        <f t="shared" si="451"/>
        <v>-0.26650000000000007</v>
      </c>
      <c r="DT212" s="328">
        <f t="shared" si="451"/>
        <v>-0.18949999999999995</v>
      </c>
      <c r="DU212" s="328">
        <f t="shared" si="451"/>
        <v>-0.16750000000000015</v>
      </c>
      <c r="DV212" s="328">
        <f t="shared" si="451"/>
        <v>-0.28200000000000003</v>
      </c>
      <c r="DW212" s="328">
        <f t="shared" si="451"/>
        <v>-0.20174999999999998</v>
      </c>
      <c r="DX212" s="328">
        <f t="shared" si="451"/>
        <v>-0.80866666666666664</v>
      </c>
      <c r="DY212" s="328">
        <f t="shared" si="451"/>
        <v>-0.84666666666666668</v>
      </c>
      <c r="DZ212" s="328">
        <f t="shared" si="451"/>
        <v>-0.84733333333333327</v>
      </c>
      <c r="EA212" s="328">
        <f t="shared" ref="EA212:GL212" si="452">(EA27-EA191)/EA190</f>
        <v>-0.85266666666666679</v>
      </c>
      <c r="EB212" s="328">
        <f t="shared" si="452"/>
        <v>-0.14433333333333337</v>
      </c>
      <c r="EC212" s="328">
        <f t="shared" si="452"/>
        <v>-0.12816666666666665</v>
      </c>
      <c r="ED212" s="328">
        <f t="shared" si="452"/>
        <v>-0.23966666666666664</v>
      </c>
      <c r="EE212" s="328">
        <f t="shared" si="452"/>
        <v>-0.12658333333333327</v>
      </c>
      <c r="EF212" s="328">
        <f t="shared" si="452"/>
        <v>-0.14091666666666661</v>
      </c>
      <c r="EG212" s="328">
        <f t="shared" si="452"/>
        <v>-0.15233333333333332</v>
      </c>
      <c r="EH212" s="328">
        <f t="shared" si="452"/>
        <v>-0.20475000000000004</v>
      </c>
      <c r="EI212" s="328">
        <f t="shared" si="452"/>
        <v>-0.44416666666666671</v>
      </c>
      <c r="EJ212" s="328">
        <f t="shared" si="452"/>
        <v>-0.3773333333333333</v>
      </c>
      <c r="EK212" s="328">
        <f t="shared" si="452"/>
        <v>-0.70071428571428562</v>
      </c>
      <c r="EL212" s="328">
        <f t="shared" si="452"/>
        <v>2.3395000000000141E-2</v>
      </c>
      <c r="EM212" s="328">
        <f t="shared" si="452"/>
        <v>0.11842499999999911</v>
      </c>
      <c r="EN212" s="328">
        <f t="shared" si="452"/>
        <v>3.4374999999986521E-3</v>
      </c>
      <c r="EO212" s="328">
        <f t="shared" si="452"/>
        <v>9.7244166666667964E-2</v>
      </c>
      <c r="EP212" s="328">
        <f t="shared" si="452"/>
        <v>-1.3491666666665134E-2</v>
      </c>
      <c r="EQ212" s="328">
        <f t="shared" si="452"/>
        <v>-1.0983333333314256E-3</v>
      </c>
      <c r="ER212" s="328">
        <f t="shared" si="452"/>
        <v>-2.1846666666667989E-2</v>
      </c>
      <c r="ES212" s="328">
        <f t="shared" si="452"/>
        <v>8.8208333333354288E-3</v>
      </c>
      <c r="ET212" s="328">
        <f t="shared" si="452"/>
        <v>0.11373666666666918</v>
      </c>
      <c r="EU212" s="328">
        <f t="shared" si="452"/>
        <v>0.13380416666666828</v>
      </c>
      <c r="EV212" s="328">
        <f t="shared" si="452"/>
        <v>-7.1188333333334852E-2</v>
      </c>
      <c r="EW212" s="328">
        <f t="shared" si="452"/>
        <v>-8.0939166666667048E-2</v>
      </c>
      <c r="EX212" s="328">
        <f t="shared" si="452"/>
        <v>5.7942500000001153E-2</v>
      </c>
      <c r="EY212" s="328">
        <f t="shared" si="452"/>
        <v>8.6018333333332392E-2</v>
      </c>
      <c r="EZ212" s="328">
        <f t="shared" si="452"/>
        <v>-2.4760833333331213E-2</v>
      </c>
      <c r="FA212" s="328">
        <f t="shared" si="452"/>
        <v>-7.0326666666664692E-2</v>
      </c>
      <c r="FB212" s="328">
        <f t="shared" si="452"/>
        <v>-6.803499999999893E-2</v>
      </c>
      <c r="FC212" s="328">
        <f t="shared" si="452"/>
        <v>0.23535500000000092</v>
      </c>
      <c r="FD212" s="328">
        <f t="shared" si="452"/>
        <v>-0.13616666666666666</v>
      </c>
      <c r="FE212" s="328" t="e">
        <f t="shared" si="452"/>
        <v>#DIV/0!</v>
      </c>
      <c r="FF212" s="328" t="e">
        <f t="shared" si="452"/>
        <v>#DIV/0!</v>
      </c>
      <c r="FG212" s="328" t="e">
        <f t="shared" si="452"/>
        <v>#DIV/0!</v>
      </c>
      <c r="FH212" s="328" t="e">
        <f t="shared" si="452"/>
        <v>#DIV/0!</v>
      </c>
      <c r="FI212" s="328" t="e">
        <f t="shared" si="452"/>
        <v>#DIV/0!</v>
      </c>
      <c r="FJ212" s="328" t="e">
        <f t="shared" si="452"/>
        <v>#DIV/0!</v>
      </c>
      <c r="FK212" s="328" t="e">
        <f t="shared" si="452"/>
        <v>#DIV/0!</v>
      </c>
      <c r="FL212" s="328" t="e">
        <f t="shared" si="452"/>
        <v>#DIV/0!</v>
      </c>
      <c r="FM212" s="328" t="e">
        <f t="shared" si="452"/>
        <v>#DIV/0!</v>
      </c>
      <c r="FN212" s="328" t="e">
        <f t="shared" si="452"/>
        <v>#DIV/0!</v>
      </c>
      <c r="FO212" s="328" t="e">
        <f t="shared" si="452"/>
        <v>#DIV/0!</v>
      </c>
      <c r="FP212" s="328" t="e">
        <f t="shared" si="452"/>
        <v>#DIV/0!</v>
      </c>
      <c r="FQ212" s="328" t="e">
        <f t="shared" si="452"/>
        <v>#DIV/0!</v>
      </c>
      <c r="FR212" s="328" t="e">
        <f t="shared" si="452"/>
        <v>#DIV/0!</v>
      </c>
      <c r="FS212" s="328" t="e">
        <f t="shared" si="452"/>
        <v>#DIV/0!</v>
      </c>
      <c r="FT212" s="328">
        <f t="shared" si="452"/>
        <v>-0.64300000000000002</v>
      </c>
      <c r="FU212" s="328" t="e">
        <f t="shared" si="452"/>
        <v>#DIV/0!</v>
      </c>
      <c r="FV212" s="328" t="e">
        <f t="shared" si="452"/>
        <v>#DIV/0!</v>
      </c>
      <c r="FW212" s="328" t="e">
        <f t="shared" si="452"/>
        <v>#DIV/0!</v>
      </c>
      <c r="FX212" s="328" t="e">
        <f t="shared" si="452"/>
        <v>#DIV/0!</v>
      </c>
      <c r="FY212" s="328" t="e">
        <f t="shared" si="452"/>
        <v>#DIV/0!</v>
      </c>
      <c r="FZ212" s="328" t="e">
        <f t="shared" si="452"/>
        <v>#DIV/0!</v>
      </c>
      <c r="GA212" s="328" t="e">
        <f t="shared" si="452"/>
        <v>#DIV/0!</v>
      </c>
      <c r="GB212" s="328" t="e">
        <f t="shared" si="452"/>
        <v>#DIV/0!</v>
      </c>
      <c r="GC212" s="328" t="e">
        <f t="shared" si="452"/>
        <v>#DIV/0!</v>
      </c>
      <c r="GD212" s="328" t="e">
        <f t="shared" si="452"/>
        <v>#DIV/0!</v>
      </c>
      <c r="GE212" s="328" t="e">
        <f t="shared" si="452"/>
        <v>#DIV/0!</v>
      </c>
      <c r="GF212" s="328" t="e">
        <f t="shared" si="452"/>
        <v>#DIV/0!</v>
      </c>
      <c r="GG212" s="328" t="e">
        <f t="shared" si="452"/>
        <v>#DIV/0!</v>
      </c>
      <c r="GH212" s="328" t="e">
        <f t="shared" si="452"/>
        <v>#DIV/0!</v>
      </c>
      <c r="GI212" s="328" t="e">
        <f t="shared" si="452"/>
        <v>#DIV/0!</v>
      </c>
      <c r="GJ212" s="328">
        <f t="shared" si="452"/>
        <v>1.000000000000075E-3</v>
      </c>
      <c r="GK212" s="328" t="e">
        <f t="shared" si="452"/>
        <v>#DIV/0!</v>
      </c>
      <c r="GL212" s="328" t="e">
        <f t="shared" si="452"/>
        <v>#DIV/0!</v>
      </c>
      <c r="GM212" s="328" t="e">
        <f t="shared" ref="GM212:IX212" si="453">(GM27-GM191)/GM190</f>
        <v>#DIV/0!</v>
      </c>
      <c r="GN212" s="328" t="e">
        <f t="shared" si="453"/>
        <v>#DIV/0!</v>
      </c>
      <c r="GO212" s="328" t="e">
        <f t="shared" si="453"/>
        <v>#DIV/0!</v>
      </c>
      <c r="GP212" s="328" t="e">
        <f t="shared" si="453"/>
        <v>#DIV/0!</v>
      </c>
      <c r="GQ212" s="328" t="e">
        <f t="shared" si="453"/>
        <v>#DIV/0!</v>
      </c>
      <c r="GR212" s="328" t="e">
        <f t="shared" si="453"/>
        <v>#DIV/0!</v>
      </c>
      <c r="GS212" s="328" t="e">
        <f t="shared" si="453"/>
        <v>#DIV/0!</v>
      </c>
      <c r="GT212" s="328" t="e">
        <f t="shared" si="453"/>
        <v>#DIV/0!</v>
      </c>
      <c r="GU212" s="328" t="e">
        <f t="shared" si="453"/>
        <v>#DIV/0!</v>
      </c>
      <c r="GV212" s="328" t="e">
        <f t="shared" si="453"/>
        <v>#DIV/0!</v>
      </c>
      <c r="GW212" s="328" t="e">
        <f t="shared" si="453"/>
        <v>#DIV/0!</v>
      </c>
      <c r="GX212" s="328" t="e">
        <f t="shared" si="453"/>
        <v>#DIV/0!</v>
      </c>
      <c r="GY212" s="328" t="e">
        <f t="shared" si="453"/>
        <v>#DIV/0!</v>
      </c>
      <c r="GZ212" s="328" t="e">
        <f t="shared" si="453"/>
        <v>#DIV/0!</v>
      </c>
      <c r="HA212" s="328" t="e">
        <f t="shared" si="453"/>
        <v>#DIV/0!</v>
      </c>
      <c r="HB212" s="328" t="e">
        <f t="shared" si="453"/>
        <v>#DIV/0!</v>
      </c>
      <c r="HC212" s="328" t="e">
        <f t="shared" si="453"/>
        <v>#DIV/0!</v>
      </c>
      <c r="HD212" s="328" t="e">
        <f t="shared" si="453"/>
        <v>#DIV/0!</v>
      </c>
      <c r="HE212" s="328" t="e">
        <f t="shared" si="453"/>
        <v>#DIV/0!</v>
      </c>
      <c r="HF212" s="328" t="e">
        <f t="shared" si="453"/>
        <v>#DIV/0!</v>
      </c>
      <c r="HG212" s="328" t="e">
        <f t="shared" si="453"/>
        <v>#DIV/0!</v>
      </c>
      <c r="HH212" s="328" t="e">
        <f t="shared" si="453"/>
        <v>#DIV/0!</v>
      </c>
      <c r="HI212" s="328" t="e">
        <f t="shared" si="453"/>
        <v>#DIV/0!</v>
      </c>
      <c r="HJ212" s="328" t="e">
        <f t="shared" si="453"/>
        <v>#VALUE!</v>
      </c>
      <c r="HK212" s="328" t="e">
        <f t="shared" si="453"/>
        <v>#VALUE!</v>
      </c>
      <c r="HL212" s="328" t="e">
        <f t="shared" si="453"/>
        <v>#VALUE!</v>
      </c>
      <c r="HM212" s="328" t="e">
        <f t="shared" si="453"/>
        <v>#VALUE!</v>
      </c>
      <c r="HN212" s="328" t="e">
        <f t="shared" si="453"/>
        <v>#VALUE!</v>
      </c>
      <c r="HO212" s="328">
        <f t="shared" si="453"/>
        <v>-1.0590625</v>
      </c>
      <c r="HP212" s="328">
        <f t="shared" si="453"/>
        <v>-0.78249999999999997</v>
      </c>
      <c r="HQ212" s="328">
        <f t="shared" si="453"/>
        <v>-1.3415625</v>
      </c>
      <c r="HR212" s="328">
        <f t="shared" si="453"/>
        <v>-1.1956249999999999</v>
      </c>
      <c r="HS212" s="328">
        <f t="shared" si="453"/>
        <v>-8.0624999999999961E-2</v>
      </c>
      <c r="HT212" s="328">
        <f t="shared" si="453"/>
        <v>-0.32156250000000003</v>
      </c>
      <c r="HU212" s="328">
        <f t="shared" si="453"/>
        <v>-9.4062500000000049E-2</v>
      </c>
      <c r="HV212" s="328">
        <f t="shared" si="453"/>
        <v>-0.60687500000000005</v>
      </c>
      <c r="HW212" s="328">
        <f t="shared" si="453"/>
        <v>-0.54281250000000003</v>
      </c>
      <c r="HX212" s="328">
        <f t="shared" si="453"/>
        <v>-0.5909375</v>
      </c>
      <c r="HY212" s="328">
        <f t="shared" si="453"/>
        <v>-9.7500000000000017E-2</v>
      </c>
      <c r="HZ212" s="328">
        <f t="shared" si="453"/>
        <v>-0.35562500000000002</v>
      </c>
      <c r="IA212" s="328">
        <f t="shared" si="453"/>
        <v>-0.56717391304347831</v>
      </c>
      <c r="IB212" s="328">
        <f t="shared" si="453"/>
        <v>-0.62586956521739123</v>
      </c>
      <c r="IC212" s="328">
        <f t="shared" si="453"/>
        <v>-0.59</v>
      </c>
      <c r="ID212" s="328">
        <f t="shared" si="453"/>
        <v>-0.47934782608695653</v>
      </c>
      <c r="IE212" s="328">
        <f t="shared" si="453"/>
        <v>-0.33847826086956523</v>
      </c>
      <c r="IF212" s="328">
        <f t="shared" si="453"/>
        <v>-0.93785874999999996</v>
      </c>
      <c r="IG212" s="328">
        <f t="shared" si="453"/>
        <v>-0.89336687500000012</v>
      </c>
      <c r="IH212" s="328">
        <f t="shared" si="453"/>
        <v>-0.98184937499999991</v>
      </c>
      <c r="II212" s="328">
        <f t="shared" si="453"/>
        <v>-0.91615000000000002</v>
      </c>
      <c r="IJ212" s="328">
        <f t="shared" si="453"/>
        <v>-0.94699437500000005</v>
      </c>
      <c r="IK212" s="328">
        <f t="shared" si="453"/>
        <v>-0.91503812500000004</v>
      </c>
      <c r="IL212" s="328">
        <f t="shared" si="453"/>
        <v>-0.97304374999999999</v>
      </c>
      <c r="IM212" s="328">
        <f t="shared" si="453"/>
        <v>-0.82403625000000003</v>
      </c>
      <c r="IN212" s="328" t="e">
        <f t="shared" si="453"/>
        <v>#NUM!</v>
      </c>
      <c r="IO212" s="328" t="e">
        <f t="shared" si="453"/>
        <v>#NUM!</v>
      </c>
      <c r="IP212" s="328" t="e">
        <f t="shared" si="453"/>
        <v>#NUM!</v>
      </c>
      <c r="IQ212" s="328" t="e">
        <f t="shared" si="453"/>
        <v>#NUM!</v>
      </c>
      <c r="IR212" s="328" t="e">
        <f t="shared" si="453"/>
        <v>#NUM!</v>
      </c>
      <c r="IS212" s="328" t="e">
        <f t="shared" si="453"/>
        <v>#NUM!</v>
      </c>
      <c r="IT212" s="328" t="e">
        <f t="shared" si="453"/>
        <v>#NUM!</v>
      </c>
      <c r="IU212" s="328" t="e">
        <f t="shared" si="453"/>
        <v>#NUM!</v>
      </c>
      <c r="IV212" s="328" t="e">
        <f t="shared" si="453"/>
        <v>#NUM!</v>
      </c>
      <c r="IW212" s="328" t="e">
        <f t="shared" si="453"/>
        <v>#NUM!</v>
      </c>
      <c r="IX212" s="328" t="e">
        <f t="shared" si="453"/>
        <v>#NUM!</v>
      </c>
      <c r="IY212" s="328" t="e">
        <f t="shared" ref="IY212:LJ212" si="454">(IY27-IY191)/IY190</f>
        <v>#NUM!</v>
      </c>
      <c r="IZ212" s="328" t="e">
        <f t="shared" si="454"/>
        <v>#NUM!</v>
      </c>
      <c r="JA212" s="328" t="e">
        <f t="shared" si="454"/>
        <v>#NUM!</v>
      </c>
      <c r="JB212" s="328" t="e">
        <f t="shared" si="454"/>
        <v>#NUM!</v>
      </c>
      <c r="JC212" s="328" t="e">
        <f t="shared" si="454"/>
        <v>#NUM!</v>
      </c>
      <c r="JD212" s="328" t="e">
        <f t="shared" si="454"/>
        <v>#NUM!</v>
      </c>
      <c r="JE212" s="328" t="e">
        <f t="shared" si="454"/>
        <v>#NUM!</v>
      </c>
      <c r="JF212" s="328" t="e">
        <f t="shared" si="454"/>
        <v>#NUM!</v>
      </c>
      <c r="JG212" s="328" t="e">
        <f t="shared" si="454"/>
        <v>#NUM!</v>
      </c>
      <c r="JH212" s="328" t="e">
        <f t="shared" si="454"/>
        <v>#NUM!</v>
      </c>
      <c r="JI212" s="328" t="e">
        <f t="shared" si="454"/>
        <v>#NUM!</v>
      </c>
      <c r="JJ212" s="328" t="e">
        <f t="shared" si="454"/>
        <v>#NUM!</v>
      </c>
      <c r="JK212" s="328" t="e">
        <f t="shared" si="454"/>
        <v>#NUM!</v>
      </c>
      <c r="JL212" s="328" t="e">
        <f t="shared" si="454"/>
        <v>#NUM!</v>
      </c>
      <c r="JM212" s="328" t="e">
        <f t="shared" si="454"/>
        <v>#NUM!</v>
      </c>
      <c r="JN212" s="328" t="e">
        <f t="shared" si="454"/>
        <v>#NUM!</v>
      </c>
      <c r="JO212" s="328" t="e">
        <f t="shared" si="454"/>
        <v>#NUM!</v>
      </c>
      <c r="JP212" s="328" t="e">
        <f t="shared" si="454"/>
        <v>#NUM!</v>
      </c>
      <c r="JQ212" s="328" t="e">
        <f t="shared" si="454"/>
        <v>#NUM!</v>
      </c>
      <c r="JR212" s="328" t="e">
        <f t="shared" si="454"/>
        <v>#NUM!</v>
      </c>
      <c r="JS212" s="328" t="e">
        <f t="shared" si="454"/>
        <v>#NUM!</v>
      </c>
      <c r="JT212" s="328" t="e">
        <f t="shared" si="454"/>
        <v>#NUM!</v>
      </c>
      <c r="JU212" s="328" t="e">
        <f t="shared" si="454"/>
        <v>#NUM!</v>
      </c>
      <c r="JV212" s="328" t="e">
        <f t="shared" si="454"/>
        <v>#NUM!</v>
      </c>
      <c r="JW212" s="328" t="e">
        <f t="shared" si="454"/>
        <v>#NUM!</v>
      </c>
      <c r="JX212" s="328" t="e">
        <f t="shared" si="454"/>
        <v>#NUM!</v>
      </c>
      <c r="JY212" s="328" t="e">
        <f t="shared" si="454"/>
        <v>#NUM!</v>
      </c>
      <c r="JZ212" s="328" t="e">
        <f t="shared" si="454"/>
        <v>#NUM!</v>
      </c>
      <c r="KA212" s="328" t="e">
        <f t="shared" si="454"/>
        <v>#NUM!</v>
      </c>
      <c r="KB212" s="328" t="e">
        <f t="shared" si="454"/>
        <v>#NUM!</v>
      </c>
      <c r="KC212" s="328" t="e">
        <f t="shared" si="454"/>
        <v>#NUM!</v>
      </c>
      <c r="KD212" s="328" t="e">
        <f t="shared" si="454"/>
        <v>#NUM!</v>
      </c>
      <c r="KE212" s="328" t="e">
        <f t="shared" si="454"/>
        <v>#NUM!</v>
      </c>
      <c r="KF212" s="328" t="e">
        <f t="shared" si="454"/>
        <v>#NUM!</v>
      </c>
      <c r="KG212" s="328" t="e">
        <f t="shared" si="454"/>
        <v>#NUM!</v>
      </c>
      <c r="KH212" s="328" t="e">
        <f t="shared" si="454"/>
        <v>#NUM!</v>
      </c>
      <c r="KI212" s="328" t="e">
        <f t="shared" si="454"/>
        <v>#NUM!</v>
      </c>
      <c r="KJ212" s="328" t="e">
        <f t="shared" si="454"/>
        <v>#NUM!</v>
      </c>
      <c r="KK212" s="328" t="e">
        <f t="shared" si="454"/>
        <v>#NUM!</v>
      </c>
      <c r="KL212" s="328" t="e">
        <f t="shared" si="454"/>
        <v>#NUM!</v>
      </c>
      <c r="KM212" s="328" t="e">
        <f t="shared" si="454"/>
        <v>#NUM!</v>
      </c>
      <c r="KN212" s="328" t="e">
        <f t="shared" si="454"/>
        <v>#NUM!</v>
      </c>
      <c r="KO212" s="328" t="e">
        <f t="shared" si="454"/>
        <v>#NUM!</v>
      </c>
      <c r="KP212" s="328" t="e">
        <f t="shared" si="454"/>
        <v>#NUM!</v>
      </c>
      <c r="KQ212" s="328" t="e">
        <f t="shared" si="454"/>
        <v>#NUM!</v>
      </c>
      <c r="KR212" s="328" t="e">
        <f t="shared" si="454"/>
        <v>#NUM!</v>
      </c>
      <c r="KS212" s="328" t="e">
        <f t="shared" si="454"/>
        <v>#NUM!</v>
      </c>
      <c r="KT212" s="328" t="e">
        <f t="shared" si="454"/>
        <v>#NUM!</v>
      </c>
      <c r="KU212" s="328" t="e">
        <f t="shared" si="454"/>
        <v>#NUM!</v>
      </c>
      <c r="KV212" s="328" t="e">
        <f t="shared" si="454"/>
        <v>#NUM!</v>
      </c>
      <c r="KW212" s="328" t="e">
        <f t="shared" si="454"/>
        <v>#NUM!</v>
      </c>
      <c r="KX212" s="328" t="e">
        <f t="shared" si="454"/>
        <v>#NUM!</v>
      </c>
      <c r="KY212" s="328" t="e">
        <f t="shared" si="454"/>
        <v>#NUM!</v>
      </c>
      <c r="KZ212" s="328" t="e">
        <f t="shared" si="454"/>
        <v>#NUM!</v>
      </c>
      <c r="LA212" s="328" t="e">
        <f t="shared" si="454"/>
        <v>#NUM!</v>
      </c>
      <c r="LB212" s="328" t="e">
        <f t="shared" si="454"/>
        <v>#NUM!</v>
      </c>
      <c r="LC212" s="328" t="e">
        <f t="shared" si="454"/>
        <v>#NUM!</v>
      </c>
      <c r="LD212" s="328" t="e">
        <f t="shared" si="454"/>
        <v>#NUM!</v>
      </c>
      <c r="LE212" s="328" t="e">
        <f t="shared" si="454"/>
        <v>#NUM!</v>
      </c>
      <c r="LF212" s="328" t="e">
        <f t="shared" si="454"/>
        <v>#NUM!</v>
      </c>
      <c r="LG212" s="328" t="e">
        <f t="shared" si="454"/>
        <v>#NUM!</v>
      </c>
      <c r="LH212" s="328" t="e">
        <f t="shared" si="454"/>
        <v>#NUM!</v>
      </c>
      <c r="LI212" s="328" t="e">
        <f t="shared" si="454"/>
        <v>#NUM!</v>
      </c>
      <c r="LJ212" s="328" t="e">
        <f t="shared" si="454"/>
        <v>#NUM!</v>
      </c>
      <c r="LK212" s="328" t="e">
        <f t="shared" ref="LK212:NV212" si="455">(LK27-LK191)/LK190</f>
        <v>#NUM!</v>
      </c>
      <c r="LL212" s="328" t="e">
        <f t="shared" si="455"/>
        <v>#NUM!</v>
      </c>
      <c r="LM212" s="328" t="e">
        <f t="shared" si="455"/>
        <v>#NUM!</v>
      </c>
      <c r="LN212" s="328" t="e">
        <f t="shared" si="455"/>
        <v>#NUM!</v>
      </c>
      <c r="LO212" s="328" t="e">
        <f t="shared" si="455"/>
        <v>#NUM!</v>
      </c>
      <c r="LP212" s="328" t="e">
        <f t="shared" si="455"/>
        <v>#NUM!</v>
      </c>
      <c r="LQ212" s="328" t="e">
        <f t="shared" si="455"/>
        <v>#NUM!</v>
      </c>
      <c r="LR212" s="328" t="e">
        <f t="shared" si="455"/>
        <v>#NUM!</v>
      </c>
      <c r="LS212" s="328" t="e">
        <f t="shared" si="455"/>
        <v>#NUM!</v>
      </c>
      <c r="LT212" s="328" t="e">
        <f t="shared" si="455"/>
        <v>#NUM!</v>
      </c>
      <c r="LU212" s="328" t="e">
        <f t="shared" si="455"/>
        <v>#NUM!</v>
      </c>
      <c r="LV212" s="328" t="e">
        <f t="shared" si="455"/>
        <v>#NUM!</v>
      </c>
      <c r="LW212" s="328" t="e">
        <f t="shared" si="455"/>
        <v>#NUM!</v>
      </c>
      <c r="LX212" s="328" t="e">
        <f t="shared" si="455"/>
        <v>#NUM!</v>
      </c>
      <c r="LY212" s="328" t="e">
        <f t="shared" si="455"/>
        <v>#NUM!</v>
      </c>
      <c r="LZ212" s="328" t="e">
        <f t="shared" si="455"/>
        <v>#NUM!</v>
      </c>
      <c r="MA212" s="328" t="e">
        <f t="shared" si="455"/>
        <v>#NUM!</v>
      </c>
      <c r="MB212" s="328" t="e">
        <f t="shared" si="455"/>
        <v>#NUM!</v>
      </c>
      <c r="MC212" s="328" t="e">
        <f t="shared" si="455"/>
        <v>#NUM!</v>
      </c>
      <c r="MD212" s="328" t="e">
        <f t="shared" si="455"/>
        <v>#NUM!</v>
      </c>
      <c r="ME212" s="328" t="e">
        <f t="shared" si="455"/>
        <v>#NUM!</v>
      </c>
      <c r="MF212" s="328" t="e">
        <f t="shared" si="455"/>
        <v>#NUM!</v>
      </c>
      <c r="MG212" s="328" t="e">
        <f t="shared" si="455"/>
        <v>#NUM!</v>
      </c>
      <c r="MH212" s="328" t="e">
        <f t="shared" si="455"/>
        <v>#NUM!</v>
      </c>
      <c r="MI212" s="328" t="e">
        <f t="shared" si="455"/>
        <v>#NUM!</v>
      </c>
      <c r="MJ212" s="328" t="e">
        <f t="shared" si="455"/>
        <v>#NUM!</v>
      </c>
      <c r="MK212" s="328" t="e">
        <f t="shared" si="455"/>
        <v>#NUM!</v>
      </c>
      <c r="ML212" s="328" t="e">
        <f t="shared" si="455"/>
        <v>#NUM!</v>
      </c>
      <c r="MM212" s="328" t="e">
        <f t="shared" si="455"/>
        <v>#NUM!</v>
      </c>
      <c r="MN212" s="328" t="e">
        <f t="shared" si="455"/>
        <v>#NUM!</v>
      </c>
      <c r="MO212" s="328" t="e">
        <f t="shared" si="455"/>
        <v>#NUM!</v>
      </c>
      <c r="MP212" s="328" t="e">
        <f t="shared" si="455"/>
        <v>#NUM!</v>
      </c>
      <c r="MQ212" s="328" t="e">
        <f t="shared" si="455"/>
        <v>#NUM!</v>
      </c>
      <c r="MR212" s="328" t="e">
        <f t="shared" si="455"/>
        <v>#NUM!</v>
      </c>
      <c r="MS212" s="328" t="e">
        <f t="shared" si="455"/>
        <v>#NUM!</v>
      </c>
      <c r="MT212" s="328" t="e">
        <f t="shared" si="455"/>
        <v>#NUM!</v>
      </c>
      <c r="MU212" s="328" t="e">
        <f t="shared" si="455"/>
        <v>#NUM!</v>
      </c>
      <c r="MV212" s="328" t="e">
        <f t="shared" si="455"/>
        <v>#NUM!</v>
      </c>
      <c r="MW212" s="328" t="e">
        <f t="shared" si="455"/>
        <v>#NUM!</v>
      </c>
      <c r="MX212" s="328" t="e">
        <f t="shared" si="455"/>
        <v>#NUM!</v>
      </c>
      <c r="MY212" s="328" t="e">
        <f t="shared" si="455"/>
        <v>#NUM!</v>
      </c>
      <c r="MZ212" s="328" t="e">
        <f t="shared" si="455"/>
        <v>#NUM!</v>
      </c>
      <c r="NA212" s="328" t="e">
        <f t="shared" si="455"/>
        <v>#NUM!</v>
      </c>
      <c r="NB212" s="328" t="e">
        <f t="shared" si="455"/>
        <v>#NUM!</v>
      </c>
      <c r="NC212" s="328" t="e">
        <f t="shared" si="455"/>
        <v>#NUM!</v>
      </c>
      <c r="ND212" s="328" t="e">
        <f t="shared" si="455"/>
        <v>#NUM!</v>
      </c>
      <c r="NE212" s="328" t="e">
        <f t="shared" si="455"/>
        <v>#NUM!</v>
      </c>
      <c r="NF212" s="328" t="e">
        <f t="shared" si="455"/>
        <v>#NUM!</v>
      </c>
      <c r="NG212" s="328" t="e">
        <f t="shared" si="455"/>
        <v>#NUM!</v>
      </c>
      <c r="NH212" s="328" t="e">
        <f t="shared" si="455"/>
        <v>#NUM!</v>
      </c>
      <c r="NI212" s="328" t="e">
        <f t="shared" si="455"/>
        <v>#NUM!</v>
      </c>
      <c r="NJ212" s="328" t="e">
        <f t="shared" si="455"/>
        <v>#NUM!</v>
      </c>
      <c r="NK212" s="328" t="e">
        <f t="shared" si="455"/>
        <v>#NUM!</v>
      </c>
      <c r="NL212" s="328" t="e">
        <f t="shared" si="455"/>
        <v>#NUM!</v>
      </c>
      <c r="NM212" s="328" t="e">
        <f t="shared" si="455"/>
        <v>#NUM!</v>
      </c>
      <c r="NN212" s="328" t="e">
        <f t="shared" si="455"/>
        <v>#NUM!</v>
      </c>
      <c r="NO212" s="328" t="e">
        <f t="shared" si="455"/>
        <v>#NUM!</v>
      </c>
      <c r="NP212" s="328" t="e">
        <f t="shared" si="455"/>
        <v>#NUM!</v>
      </c>
      <c r="NQ212" s="328" t="e">
        <f t="shared" si="455"/>
        <v>#NUM!</v>
      </c>
      <c r="NR212" s="328" t="e">
        <f t="shared" si="455"/>
        <v>#NUM!</v>
      </c>
      <c r="NS212" s="328" t="e">
        <f t="shared" si="455"/>
        <v>#NUM!</v>
      </c>
      <c r="NT212" s="328" t="e">
        <f t="shared" si="455"/>
        <v>#NUM!</v>
      </c>
      <c r="NU212" s="328" t="e">
        <f t="shared" si="455"/>
        <v>#NUM!</v>
      </c>
      <c r="NV212" s="328" t="e">
        <f t="shared" si="455"/>
        <v>#NUM!</v>
      </c>
      <c r="NW212" s="328" t="e">
        <f t="shared" ref="NW212:QH212" si="456">(NW27-NW191)/NW190</f>
        <v>#NUM!</v>
      </c>
      <c r="NX212" s="328" t="e">
        <f t="shared" si="456"/>
        <v>#NUM!</v>
      </c>
      <c r="NY212" s="328" t="e">
        <f t="shared" si="456"/>
        <v>#NUM!</v>
      </c>
      <c r="NZ212" s="328" t="e">
        <f t="shared" si="456"/>
        <v>#NUM!</v>
      </c>
      <c r="OA212" s="328" t="e">
        <f t="shared" si="456"/>
        <v>#NUM!</v>
      </c>
      <c r="OB212" s="328" t="e">
        <f t="shared" si="456"/>
        <v>#NUM!</v>
      </c>
      <c r="OC212" s="328" t="e">
        <f t="shared" si="456"/>
        <v>#NUM!</v>
      </c>
      <c r="OD212" s="328" t="e">
        <f t="shared" si="456"/>
        <v>#NUM!</v>
      </c>
      <c r="OE212" s="328" t="e">
        <f t="shared" si="456"/>
        <v>#NUM!</v>
      </c>
      <c r="OF212" s="328" t="e">
        <f t="shared" si="456"/>
        <v>#NUM!</v>
      </c>
      <c r="OG212" s="328" t="e">
        <f t="shared" si="456"/>
        <v>#NUM!</v>
      </c>
      <c r="OH212" s="328" t="e">
        <f t="shared" si="456"/>
        <v>#NUM!</v>
      </c>
      <c r="OI212" s="328" t="e">
        <f t="shared" si="456"/>
        <v>#NUM!</v>
      </c>
      <c r="OJ212" s="328" t="e">
        <f t="shared" si="456"/>
        <v>#NUM!</v>
      </c>
      <c r="OK212" s="328" t="e">
        <f t="shared" si="456"/>
        <v>#NUM!</v>
      </c>
      <c r="OL212" s="328" t="e">
        <f t="shared" si="456"/>
        <v>#NUM!</v>
      </c>
      <c r="OM212" s="328" t="e">
        <f t="shared" si="456"/>
        <v>#NUM!</v>
      </c>
      <c r="ON212" s="328" t="e">
        <f t="shared" si="456"/>
        <v>#NUM!</v>
      </c>
      <c r="OO212" s="328" t="e">
        <f t="shared" si="456"/>
        <v>#NUM!</v>
      </c>
      <c r="OP212" s="328" t="e">
        <f t="shared" si="456"/>
        <v>#NUM!</v>
      </c>
      <c r="OQ212" s="328" t="e">
        <f t="shared" si="456"/>
        <v>#NUM!</v>
      </c>
      <c r="OR212" s="328" t="e">
        <f t="shared" si="456"/>
        <v>#NUM!</v>
      </c>
      <c r="OS212" s="328" t="e">
        <f t="shared" si="456"/>
        <v>#NUM!</v>
      </c>
      <c r="OT212" s="328" t="e">
        <f t="shared" si="456"/>
        <v>#NUM!</v>
      </c>
      <c r="OU212" s="328" t="e">
        <f t="shared" si="456"/>
        <v>#NUM!</v>
      </c>
      <c r="OV212" s="328" t="e">
        <f t="shared" si="456"/>
        <v>#NUM!</v>
      </c>
      <c r="OW212" s="328" t="e">
        <f t="shared" si="456"/>
        <v>#NUM!</v>
      </c>
      <c r="OX212" s="328" t="e">
        <f t="shared" si="456"/>
        <v>#NUM!</v>
      </c>
      <c r="OY212" s="328" t="e">
        <f t="shared" si="456"/>
        <v>#NUM!</v>
      </c>
      <c r="OZ212" s="328" t="e">
        <f t="shared" si="456"/>
        <v>#NUM!</v>
      </c>
      <c r="PA212" s="328" t="e">
        <f t="shared" si="456"/>
        <v>#NUM!</v>
      </c>
      <c r="PB212" s="328" t="e">
        <f t="shared" si="456"/>
        <v>#NUM!</v>
      </c>
      <c r="PC212" s="328" t="e">
        <f t="shared" si="456"/>
        <v>#NUM!</v>
      </c>
      <c r="PD212" s="328" t="e">
        <f t="shared" si="456"/>
        <v>#NUM!</v>
      </c>
      <c r="PE212" s="328" t="e">
        <f t="shared" si="456"/>
        <v>#NUM!</v>
      </c>
      <c r="PF212" s="328" t="e">
        <f t="shared" si="456"/>
        <v>#NUM!</v>
      </c>
      <c r="PG212" s="328" t="e">
        <f t="shared" si="456"/>
        <v>#NUM!</v>
      </c>
      <c r="PH212" s="328" t="e">
        <f t="shared" si="456"/>
        <v>#NUM!</v>
      </c>
      <c r="PI212" s="328" t="e">
        <f t="shared" si="456"/>
        <v>#NUM!</v>
      </c>
      <c r="PJ212" s="328" t="e">
        <f t="shared" si="456"/>
        <v>#NUM!</v>
      </c>
      <c r="PK212" s="328" t="e">
        <f t="shared" si="456"/>
        <v>#NUM!</v>
      </c>
      <c r="PL212" s="328" t="e">
        <f t="shared" si="456"/>
        <v>#NUM!</v>
      </c>
      <c r="PM212" s="328" t="e">
        <f t="shared" si="456"/>
        <v>#NUM!</v>
      </c>
      <c r="PN212" s="328" t="e">
        <f t="shared" si="456"/>
        <v>#NUM!</v>
      </c>
      <c r="PO212" s="328" t="e">
        <f t="shared" si="456"/>
        <v>#NUM!</v>
      </c>
      <c r="PP212" s="328" t="e">
        <f t="shared" si="456"/>
        <v>#NUM!</v>
      </c>
      <c r="PQ212" s="328" t="e">
        <f t="shared" si="456"/>
        <v>#NUM!</v>
      </c>
      <c r="PR212" s="328" t="e">
        <f t="shared" si="456"/>
        <v>#NUM!</v>
      </c>
      <c r="PS212" s="328" t="e">
        <f t="shared" si="456"/>
        <v>#NUM!</v>
      </c>
      <c r="PT212" s="328" t="e">
        <f t="shared" si="456"/>
        <v>#NUM!</v>
      </c>
      <c r="PU212" s="328" t="e">
        <f t="shared" si="456"/>
        <v>#NUM!</v>
      </c>
      <c r="PV212" s="328" t="e">
        <f t="shared" si="456"/>
        <v>#NUM!</v>
      </c>
      <c r="PW212" s="328" t="e">
        <f t="shared" si="456"/>
        <v>#NUM!</v>
      </c>
      <c r="PX212" s="328" t="e">
        <f t="shared" si="456"/>
        <v>#NUM!</v>
      </c>
      <c r="PY212" s="328" t="e">
        <f t="shared" si="456"/>
        <v>#NUM!</v>
      </c>
      <c r="PZ212" s="328" t="e">
        <f t="shared" si="456"/>
        <v>#NUM!</v>
      </c>
      <c r="QA212" s="328" t="e">
        <f t="shared" si="456"/>
        <v>#NUM!</v>
      </c>
      <c r="QB212" s="328" t="e">
        <f t="shared" si="456"/>
        <v>#NUM!</v>
      </c>
      <c r="QC212" s="328" t="e">
        <f t="shared" si="456"/>
        <v>#NUM!</v>
      </c>
      <c r="QD212" s="328" t="e">
        <f t="shared" si="456"/>
        <v>#NUM!</v>
      </c>
      <c r="QE212" s="328" t="e">
        <f t="shared" si="456"/>
        <v>#NUM!</v>
      </c>
      <c r="QF212" s="328" t="e">
        <f t="shared" si="456"/>
        <v>#NUM!</v>
      </c>
      <c r="QG212" s="328" t="e">
        <f t="shared" si="456"/>
        <v>#NUM!</v>
      </c>
      <c r="QH212" s="328" t="e">
        <f t="shared" si="456"/>
        <v>#NUM!</v>
      </c>
      <c r="QI212" s="328" t="e">
        <f t="shared" ref="QI212:SH212" si="457">(QI27-QI191)/QI190</f>
        <v>#NUM!</v>
      </c>
      <c r="QJ212" s="328" t="e">
        <f t="shared" si="457"/>
        <v>#NUM!</v>
      </c>
      <c r="QK212" s="328" t="e">
        <f t="shared" si="457"/>
        <v>#NUM!</v>
      </c>
      <c r="QL212" s="328" t="e">
        <f t="shared" si="457"/>
        <v>#NUM!</v>
      </c>
      <c r="QM212" s="328" t="e">
        <f t="shared" si="457"/>
        <v>#NUM!</v>
      </c>
      <c r="QN212" s="328" t="e">
        <f t="shared" si="457"/>
        <v>#NUM!</v>
      </c>
      <c r="QO212" s="328" t="e">
        <f t="shared" si="457"/>
        <v>#NUM!</v>
      </c>
      <c r="QP212" s="328" t="e">
        <f t="shared" si="457"/>
        <v>#NUM!</v>
      </c>
      <c r="QQ212" s="328" t="e">
        <f t="shared" si="457"/>
        <v>#NUM!</v>
      </c>
      <c r="QR212" s="328" t="e">
        <f t="shared" si="457"/>
        <v>#NUM!</v>
      </c>
      <c r="QS212" s="328" t="e">
        <f t="shared" si="457"/>
        <v>#NUM!</v>
      </c>
      <c r="QT212" s="328" t="e">
        <f t="shared" si="457"/>
        <v>#NUM!</v>
      </c>
      <c r="QU212" s="328" t="e">
        <f t="shared" si="457"/>
        <v>#NUM!</v>
      </c>
      <c r="QV212" s="328" t="e">
        <f t="shared" si="457"/>
        <v>#NUM!</v>
      </c>
      <c r="QW212" s="328" t="e">
        <f t="shared" si="457"/>
        <v>#NUM!</v>
      </c>
      <c r="QX212" s="328" t="e">
        <f t="shared" si="457"/>
        <v>#NUM!</v>
      </c>
      <c r="QY212" s="328" t="e">
        <f t="shared" si="457"/>
        <v>#NUM!</v>
      </c>
      <c r="QZ212" s="328" t="e">
        <f t="shared" si="457"/>
        <v>#NUM!</v>
      </c>
      <c r="RA212" s="328" t="e">
        <f t="shared" si="457"/>
        <v>#NUM!</v>
      </c>
      <c r="RB212" s="328" t="e">
        <f t="shared" si="457"/>
        <v>#NUM!</v>
      </c>
      <c r="RC212" s="328" t="e">
        <f t="shared" si="457"/>
        <v>#NUM!</v>
      </c>
      <c r="RD212" s="328" t="e">
        <f t="shared" si="457"/>
        <v>#NUM!</v>
      </c>
      <c r="RE212" s="328" t="e">
        <f t="shared" si="457"/>
        <v>#NUM!</v>
      </c>
      <c r="RF212" s="328" t="e">
        <f t="shared" si="457"/>
        <v>#NUM!</v>
      </c>
      <c r="RG212" s="328" t="e">
        <f t="shared" si="457"/>
        <v>#NUM!</v>
      </c>
      <c r="RH212" s="328" t="e">
        <f t="shared" si="457"/>
        <v>#NUM!</v>
      </c>
      <c r="RI212" s="328" t="e">
        <f t="shared" si="457"/>
        <v>#NUM!</v>
      </c>
      <c r="RJ212" s="328" t="e">
        <f t="shared" si="457"/>
        <v>#NUM!</v>
      </c>
      <c r="RK212" s="328" t="e">
        <f t="shared" si="457"/>
        <v>#NUM!</v>
      </c>
      <c r="RL212" s="328" t="e">
        <f t="shared" si="457"/>
        <v>#NUM!</v>
      </c>
      <c r="RM212" s="328" t="e">
        <f t="shared" si="457"/>
        <v>#NUM!</v>
      </c>
      <c r="RN212" s="328" t="e">
        <f t="shared" si="457"/>
        <v>#NUM!</v>
      </c>
      <c r="RO212" s="328" t="e">
        <f t="shared" si="457"/>
        <v>#NUM!</v>
      </c>
      <c r="RP212" s="328" t="e">
        <f t="shared" si="457"/>
        <v>#NUM!</v>
      </c>
      <c r="RQ212" s="328" t="e">
        <f t="shared" si="457"/>
        <v>#NUM!</v>
      </c>
      <c r="RR212" s="328" t="e">
        <f t="shared" si="457"/>
        <v>#NUM!</v>
      </c>
      <c r="RS212" s="328" t="e">
        <f t="shared" si="457"/>
        <v>#NUM!</v>
      </c>
      <c r="RT212" s="328" t="e">
        <f t="shared" si="457"/>
        <v>#NUM!</v>
      </c>
      <c r="RU212" s="328" t="e">
        <f t="shared" si="457"/>
        <v>#NUM!</v>
      </c>
      <c r="RV212" s="328" t="e">
        <f t="shared" si="457"/>
        <v>#NUM!</v>
      </c>
      <c r="RW212" s="328" t="e">
        <f t="shared" si="457"/>
        <v>#NUM!</v>
      </c>
      <c r="RX212" s="328" t="e">
        <f t="shared" si="457"/>
        <v>#NUM!</v>
      </c>
      <c r="RY212" s="328" t="e">
        <f t="shared" si="457"/>
        <v>#NUM!</v>
      </c>
      <c r="RZ212" s="328" t="e">
        <f t="shared" si="457"/>
        <v>#NUM!</v>
      </c>
      <c r="SA212" s="328" t="e">
        <f t="shared" si="457"/>
        <v>#NUM!</v>
      </c>
      <c r="SB212" s="328" t="e">
        <f t="shared" si="457"/>
        <v>#NUM!</v>
      </c>
      <c r="SC212" s="328" t="e">
        <f t="shared" si="457"/>
        <v>#NUM!</v>
      </c>
      <c r="SD212" s="328" t="e">
        <f t="shared" si="457"/>
        <v>#NUM!</v>
      </c>
      <c r="SE212" s="328" t="e">
        <f t="shared" si="457"/>
        <v>#NUM!</v>
      </c>
      <c r="SF212" s="328" t="e">
        <f t="shared" si="457"/>
        <v>#NUM!</v>
      </c>
      <c r="SG212" s="328" t="e">
        <f t="shared" si="457"/>
        <v>#NUM!</v>
      </c>
      <c r="SH212" s="328" t="e">
        <f t="shared" si="457"/>
        <v>#NUM!</v>
      </c>
      <c r="SM212">
        <f>'GRR Data'!A208</f>
        <v>0</v>
      </c>
    </row>
    <row r="213" spans="2:507">
      <c r="B213" s="326" t="s">
        <v>389</v>
      </c>
      <c r="C213" s="328">
        <f t="shared" ref="C213:BN213" si="458">(C28-C191)/C190</f>
        <v>7.5000000000002162E-2</v>
      </c>
      <c r="D213" s="328">
        <f t="shared" si="458"/>
        <v>0.26696428571428565</v>
      </c>
      <c r="E213" s="328">
        <f t="shared" si="458"/>
        <v>0.51071428571428557</v>
      </c>
      <c r="F213" s="328">
        <f t="shared" si="458"/>
        <v>0.79821428571428532</v>
      </c>
      <c r="G213" s="328">
        <f t="shared" si="458"/>
        <v>0.23196428571428551</v>
      </c>
      <c r="H213" s="328">
        <f t="shared" si="458"/>
        <v>0.29446428571428557</v>
      </c>
      <c r="I213" s="328">
        <f t="shared" si="458"/>
        <v>0.10803571428571407</v>
      </c>
      <c r="J213" s="328">
        <f t="shared" si="458"/>
        <v>0.10946428571428554</v>
      </c>
      <c r="K213" s="328">
        <f t="shared" si="458"/>
        <v>0.13267857142857128</v>
      </c>
      <c r="L213" s="328">
        <f t="shared" si="458"/>
        <v>0.10017857142857109</v>
      </c>
      <c r="M213" s="328">
        <f t="shared" si="458"/>
        <v>8.8035714285714092E-2</v>
      </c>
      <c r="N213" s="328">
        <f t="shared" si="458"/>
        <v>-2.8214285714285775E-2</v>
      </c>
      <c r="O213" s="328">
        <f t="shared" si="458"/>
        <v>-4.0535714285714376E-2</v>
      </c>
      <c r="P213" s="328">
        <f t="shared" si="458"/>
        <v>0.11964285714285704</v>
      </c>
      <c r="Q213" s="328">
        <f t="shared" si="458"/>
        <v>2.1428571428571048E-3</v>
      </c>
      <c r="R213" s="328">
        <f t="shared" si="458"/>
        <v>0.11910714285714281</v>
      </c>
      <c r="S213" s="328">
        <f t="shared" si="458"/>
        <v>0.30821428571428544</v>
      </c>
      <c r="T213" s="328">
        <f t="shared" si="458"/>
        <v>0.37178571428571416</v>
      </c>
      <c r="U213" s="328">
        <f t="shared" si="458"/>
        <v>0.30892857142857105</v>
      </c>
      <c r="V213" s="328">
        <f t="shared" si="458"/>
        <v>0.6796000000000002</v>
      </c>
      <c r="W213" s="328">
        <f t="shared" si="458"/>
        <v>4.481999999999986E-2</v>
      </c>
      <c r="X213" s="328">
        <f t="shared" si="458"/>
        <v>-0.16414000000000006</v>
      </c>
      <c r="Y213" s="328">
        <f t="shared" si="458"/>
        <v>-0.11678000000000011</v>
      </c>
      <c r="Z213" s="328">
        <f t="shared" si="458"/>
        <v>-0.26032</v>
      </c>
      <c r="AA213" s="328">
        <f t="shared" si="458"/>
        <v>-2.5360000000000049E-2</v>
      </c>
      <c r="AB213" s="328">
        <f t="shared" si="458"/>
        <v>0.10525999999999991</v>
      </c>
      <c r="AC213" s="328">
        <f t="shared" si="458"/>
        <v>-0.25968000000000002</v>
      </c>
      <c r="AD213" s="328">
        <f t="shared" si="458"/>
        <v>0.12546000000000013</v>
      </c>
      <c r="AE213" s="328">
        <f t="shared" si="458"/>
        <v>-0.11363999999999996</v>
      </c>
      <c r="AF213" s="328">
        <f t="shared" si="458"/>
        <v>0.16849999999999987</v>
      </c>
      <c r="AG213" s="328">
        <f t="shared" si="458"/>
        <v>0.31206</v>
      </c>
      <c r="AH213" s="328">
        <f t="shared" si="458"/>
        <v>0.20298000000000016</v>
      </c>
      <c r="AI213" s="328">
        <f t="shared" si="458"/>
        <v>-0.13407999999999998</v>
      </c>
      <c r="AJ213" s="328">
        <f t="shared" si="458"/>
        <v>4.8100000000000032E-2</v>
      </c>
      <c r="AK213" s="328">
        <f t="shared" si="458"/>
        <v>-0.29261999999999999</v>
      </c>
      <c r="AL213" s="328">
        <f t="shared" si="458"/>
        <v>5.7760000000000034E-2</v>
      </c>
      <c r="AM213" s="328">
        <f t="shared" si="458"/>
        <v>-6.1799999999998523E-3</v>
      </c>
      <c r="AN213" s="328">
        <f t="shared" si="458"/>
        <v>7.1749999999899033E-2</v>
      </c>
      <c r="AO213" s="328">
        <f t="shared" si="458"/>
        <v>0.10662499999995741</v>
      </c>
      <c r="AP213" s="328">
        <f t="shared" si="458"/>
        <v>0.11662499999972151</v>
      </c>
      <c r="AQ213" s="328">
        <f t="shared" si="458"/>
        <v>3.6250000000850164E-3</v>
      </c>
      <c r="AR213" s="328">
        <f t="shared" si="458"/>
        <v>9.7750000000053072E-2</v>
      </c>
      <c r="AS213" s="328">
        <f t="shared" si="458"/>
        <v>5.8374999999987173E-2</v>
      </c>
      <c r="AT213" s="328">
        <f t="shared" si="458"/>
        <v>0.21100062499999989</v>
      </c>
      <c r="AU213" s="328" t="e">
        <f t="shared" si="458"/>
        <v>#DIV/0!</v>
      </c>
      <c r="AV213" s="328" t="e">
        <f t="shared" si="458"/>
        <v>#DIV/0!</v>
      </c>
      <c r="AW213" s="328" t="e">
        <f t="shared" si="458"/>
        <v>#DIV/0!</v>
      </c>
      <c r="AX213" s="328" t="e">
        <f t="shared" si="458"/>
        <v>#DIV/0!</v>
      </c>
      <c r="AY213" s="328" t="e">
        <f t="shared" si="458"/>
        <v>#DIV/0!</v>
      </c>
      <c r="AZ213" s="328" t="e">
        <f t="shared" si="458"/>
        <v>#DIV/0!</v>
      </c>
      <c r="BA213" s="328" t="e">
        <f t="shared" si="458"/>
        <v>#DIV/0!</v>
      </c>
      <c r="BB213" s="328" t="e">
        <f t="shared" si="458"/>
        <v>#DIV/0!</v>
      </c>
      <c r="BC213" s="328" t="e">
        <f t="shared" si="458"/>
        <v>#DIV/0!</v>
      </c>
      <c r="BD213" s="328" t="e">
        <f t="shared" si="458"/>
        <v>#DIV/0!</v>
      </c>
      <c r="BE213" s="328" t="e">
        <f t="shared" si="458"/>
        <v>#DIV/0!</v>
      </c>
      <c r="BF213" s="328" t="e">
        <f t="shared" si="458"/>
        <v>#DIV/0!</v>
      </c>
      <c r="BG213" s="328" t="e">
        <f t="shared" si="458"/>
        <v>#DIV/0!</v>
      </c>
      <c r="BH213" s="328" t="e">
        <f t="shared" si="458"/>
        <v>#DIV/0!</v>
      </c>
      <c r="BI213" s="328" t="e">
        <f t="shared" si="458"/>
        <v>#DIV/0!</v>
      </c>
      <c r="BJ213" s="328">
        <f t="shared" si="458"/>
        <v>0.22300000000000003</v>
      </c>
      <c r="BK213" s="328" t="e">
        <f t="shared" si="458"/>
        <v>#DIV/0!</v>
      </c>
      <c r="BL213" s="328" t="e">
        <f t="shared" si="458"/>
        <v>#DIV/0!</v>
      </c>
      <c r="BM213" s="328">
        <f t="shared" si="458"/>
        <v>-1.4347826086956509E-2</v>
      </c>
      <c r="BN213" s="328">
        <f t="shared" si="458"/>
        <v>-0.20391304347826072</v>
      </c>
      <c r="BO213" s="328">
        <f t="shared" ref="BO213:DZ213" si="459">(BO28-BO191)/BO190</f>
        <v>-0.14195652173913037</v>
      </c>
      <c r="BP213" s="328">
        <f t="shared" si="459"/>
        <v>-0.18630434782608707</v>
      </c>
      <c r="BQ213" s="328">
        <f t="shared" si="459"/>
        <v>-0.25225000000000009</v>
      </c>
      <c r="BR213" s="328" t="e">
        <f t="shared" si="459"/>
        <v>#DIV/0!</v>
      </c>
      <c r="BS213" s="328" t="e">
        <f t="shared" si="459"/>
        <v>#DIV/0!</v>
      </c>
      <c r="BT213" s="328">
        <f t="shared" si="459"/>
        <v>-3.1000000000000055E-2</v>
      </c>
      <c r="BU213" s="328">
        <f t="shared" si="459"/>
        <v>-0.75675000000000003</v>
      </c>
      <c r="BV213" s="328">
        <f t="shared" si="459"/>
        <v>-0.32350000000000018</v>
      </c>
      <c r="BW213" s="328">
        <f t="shared" si="459"/>
        <v>0.20224999999999993</v>
      </c>
      <c r="BX213" s="328">
        <f t="shared" si="459"/>
        <v>0.26450000000000001</v>
      </c>
      <c r="BY213" s="328">
        <f t="shared" si="459"/>
        <v>0.54400000000000004</v>
      </c>
      <c r="BZ213" s="328">
        <f t="shared" si="459"/>
        <v>0.54925000000000002</v>
      </c>
      <c r="CA213" s="328">
        <f t="shared" si="459"/>
        <v>0.44174999999999992</v>
      </c>
      <c r="CB213" s="328">
        <f t="shared" si="459"/>
        <v>0.18524999999999986</v>
      </c>
      <c r="CC213" s="328">
        <f t="shared" si="459"/>
        <v>0.11099999999999999</v>
      </c>
      <c r="CD213" s="328">
        <f t="shared" si="459"/>
        <v>0.82974999999999988</v>
      </c>
      <c r="CE213" s="328">
        <f t="shared" si="459"/>
        <v>0.43699999999999989</v>
      </c>
      <c r="CF213" s="328">
        <f t="shared" si="459"/>
        <v>0.52324999999999977</v>
      </c>
      <c r="CG213" s="328">
        <f t="shared" si="459"/>
        <v>0.44499999999999984</v>
      </c>
      <c r="CH213" s="328">
        <f t="shared" si="459"/>
        <v>9.5750000000000002E-2</v>
      </c>
      <c r="CI213" s="328">
        <f t="shared" si="459"/>
        <v>-1.2000000000000066E-2</v>
      </c>
      <c r="CJ213" s="328">
        <f t="shared" si="459"/>
        <v>0.30816666666666698</v>
      </c>
      <c r="CK213" s="328">
        <f t="shared" si="459"/>
        <v>0.25149999999999989</v>
      </c>
      <c r="CL213" s="328">
        <f t="shared" si="459"/>
        <v>0.31508333333333344</v>
      </c>
      <c r="CM213" s="328">
        <f t="shared" si="459"/>
        <v>0.18641666666666667</v>
      </c>
      <c r="CN213" s="328">
        <f t="shared" si="459"/>
        <v>-0.16533333333333344</v>
      </c>
      <c r="CO213" s="328">
        <f t="shared" si="459"/>
        <v>-0.42466666666666636</v>
      </c>
      <c r="CP213" s="328">
        <f t="shared" si="459"/>
        <v>-0.61599999999999966</v>
      </c>
      <c r="CQ213" s="328">
        <f t="shared" si="459"/>
        <v>-0.34933333333333338</v>
      </c>
      <c r="CR213" s="328" t="e">
        <f t="shared" si="459"/>
        <v>#DIV/0!</v>
      </c>
      <c r="CS213" s="328">
        <f t="shared" si="459"/>
        <v>-0.65166666666666673</v>
      </c>
      <c r="CT213" s="328" t="e">
        <f t="shared" si="459"/>
        <v>#DIV/0!</v>
      </c>
      <c r="CU213" s="328">
        <f t="shared" si="459"/>
        <v>-0.30183333333333334</v>
      </c>
      <c r="CV213" s="328" t="e">
        <f t="shared" si="459"/>
        <v>#DIV/0!</v>
      </c>
      <c r="CW213" s="328">
        <f t="shared" si="459"/>
        <v>-0.57499999999999996</v>
      </c>
      <c r="CX213" s="328" t="e">
        <f t="shared" si="459"/>
        <v>#DIV/0!</v>
      </c>
      <c r="CY213" s="328">
        <f t="shared" si="459"/>
        <v>-0.13666666666666677</v>
      </c>
      <c r="CZ213" s="328">
        <f t="shared" si="459"/>
        <v>-0.35600000000000015</v>
      </c>
      <c r="DA213" s="328">
        <f t="shared" si="459"/>
        <v>-0.41566666666666674</v>
      </c>
      <c r="DB213" s="328">
        <f t="shared" si="459"/>
        <v>0.13683333333333306</v>
      </c>
      <c r="DC213" s="328">
        <f t="shared" si="459"/>
        <v>-0.18166666666666681</v>
      </c>
      <c r="DD213" s="328">
        <f t="shared" si="459"/>
        <v>-0.27833333333333343</v>
      </c>
      <c r="DE213" s="328">
        <f t="shared" si="459"/>
        <v>0.39</v>
      </c>
      <c r="DF213" s="328">
        <f t="shared" si="459"/>
        <v>0.264625</v>
      </c>
      <c r="DG213" s="328">
        <f t="shared" si="459"/>
        <v>0.20349999999999999</v>
      </c>
      <c r="DH213" s="328">
        <f t="shared" si="459"/>
        <v>0.29325000000000001</v>
      </c>
      <c r="DI213" s="328">
        <f t="shared" si="459"/>
        <v>0.33350000000000002</v>
      </c>
      <c r="DJ213" s="328">
        <f t="shared" si="459"/>
        <v>0.24925000000000003</v>
      </c>
      <c r="DK213" s="328">
        <f t="shared" si="459"/>
        <v>0.20600000000000007</v>
      </c>
      <c r="DL213" s="328">
        <f t="shared" si="459"/>
        <v>0.31024999999999997</v>
      </c>
      <c r="DM213" s="328">
        <f t="shared" si="459"/>
        <v>0.32900000000000013</v>
      </c>
      <c r="DN213" s="328">
        <f t="shared" si="459"/>
        <v>0.43700000000000017</v>
      </c>
      <c r="DO213" s="328">
        <f t="shared" si="459"/>
        <v>8.7249999999999966E-2</v>
      </c>
      <c r="DP213" s="328">
        <f t="shared" si="459"/>
        <v>0.10700000000000001</v>
      </c>
      <c r="DQ213" s="328">
        <f t="shared" si="459"/>
        <v>5.2499999999999769E-3</v>
      </c>
      <c r="DR213" s="328">
        <f t="shared" si="459"/>
        <v>0.10874999999999996</v>
      </c>
      <c r="DS213" s="328">
        <f t="shared" si="459"/>
        <v>3.4999999999999892E-2</v>
      </c>
      <c r="DT213" s="328">
        <f t="shared" si="459"/>
        <v>0.11499999999999996</v>
      </c>
      <c r="DU213" s="328">
        <f t="shared" si="459"/>
        <v>0.13899999999999996</v>
      </c>
      <c r="DV213" s="328">
        <f t="shared" si="459"/>
        <v>1.3249999999999929E-2</v>
      </c>
      <c r="DW213" s="328">
        <f t="shared" si="459"/>
        <v>6.999999999999923E-3</v>
      </c>
      <c r="DX213" s="328">
        <f t="shared" si="459"/>
        <v>-0.5006666666666667</v>
      </c>
      <c r="DY213" s="328">
        <f t="shared" si="459"/>
        <v>-0.35399999999999998</v>
      </c>
      <c r="DZ213" s="328">
        <f t="shared" si="459"/>
        <v>-0.52600000000000002</v>
      </c>
      <c r="EA213" s="328">
        <f t="shared" ref="EA213:GL213" si="460">(EA28-EA191)/EA190</f>
        <v>-0.5066666666666666</v>
      </c>
      <c r="EB213" s="328">
        <f t="shared" si="460"/>
        <v>8.5500000000000229E-2</v>
      </c>
      <c r="EC213" s="328">
        <f t="shared" si="460"/>
        <v>0.11000000000000013</v>
      </c>
      <c r="ED213" s="328">
        <f t="shared" si="460"/>
        <v>-0.14574999999999988</v>
      </c>
      <c r="EE213" s="328">
        <f t="shared" si="460"/>
        <v>2.1416666666666716E-2</v>
      </c>
      <c r="EF213" s="328">
        <f t="shared" si="460"/>
        <v>2.1666666666666688E-2</v>
      </c>
      <c r="EG213" s="328">
        <f t="shared" si="460"/>
        <v>1.533333333333331E-2</v>
      </c>
      <c r="EH213" s="328">
        <f t="shared" si="460"/>
        <v>1.8166666666666702E-2</v>
      </c>
      <c r="EI213" s="328">
        <f t="shared" si="460"/>
        <v>-2.5833333333333083E-2</v>
      </c>
      <c r="EJ213" s="328">
        <f t="shared" si="460"/>
        <v>-0.13233333333333322</v>
      </c>
      <c r="EK213" s="328">
        <f t="shared" si="460"/>
        <v>5.2142857142857144E-2</v>
      </c>
      <c r="EL213" s="328">
        <f t="shared" si="460"/>
        <v>0.20594083333333432</v>
      </c>
      <c r="EM213" s="328">
        <f t="shared" si="460"/>
        <v>0.19425833333333339</v>
      </c>
      <c r="EN213" s="328">
        <f t="shared" si="460"/>
        <v>6.1807500000001091E-2</v>
      </c>
      <c r="EO213" s="328">
        <f t="shared" si="460"/>
        <v>0.17036000000000062</v>
      </c>
      <c r="EP213" s="328">
        <f t="shared" si="460"/>
        <v>5.4049999999999591E-2</v>
      </c>
      <c r="EQ213" s="328">
        <f t="shared" si="460"/>
        <v>4.8819999999999815E-2</v>
      </c>
      <c r="ER213" s="328">
        <f t="shared" si="460"/>
        <v>4.1470833333333963E-2</v>
      </c>
      <c r="ES213" s="328">
        <f t="shared" si="460"/>
        <v>8.2550833333332518E-2</v>
      </c>
      <c r="ET213" s="328">
        <f t="shared" si="460"/>
        <v>0.18012333333333383</v>
      </c>
      <c r="EU213" s="328">
        <f t="shared" si="460"/>
        <v>0.31246833333333351</v>
      </c>
      <c r="EV213" s="328">
        <f t="shared" si="460"/>
        <v>7.7241666666667583E-2</v>
      </c>
      <c r="EW213" s="328">
        <f t="shared" si="460"/>
        <v>7.5342499999999687E-2</v>
      </c>
      <c r="EX213" s="328">
        <f t="shared" si="460"/>
        <v>0.18027083333333446</v>
      </c>
      <c r="EY213" s="328">
        <f t="shared" si="460"/>
        <v>0.23176083333333444</v>
      </c>
      <c r="EZ213" s="328">
        <f t="shared" si="460"/>
        <v>8.9128333333331894E-2</v>
      </c>
      <c r="FA213" s="328">
        <f t="shared" si="460"/>
        <v>2.9037500000000584E-2</v>
      </c>
      <c r="FB213" s="328">
        <f t="shared" si="460"/>
        <v>7.2941666666667543E-2</v>
      </c>
      <c r="FC213" s="328">
        <f t="shared" si="460"/>
        <v>0.33471916666666623</v>
      </c>
      <c r="FD213" s="328">
        <f t="shared" si="460"/>
        <v>0.17958333333333337</v>
      </c>
      <c r="FE213" s="328" t="e">
        <f t="shared" si="460"/>
        <v>#DIV/0!</v>
      </c>
      <c r="FF213" s="328" t="e">
        <f t="shared" si="460"/>
        <v>#DIV/0!</v>
      </c>
      <c r="FG213" s="328" t="e">
        <f t="shared" si="460"/>
        <v>#DIV/0!</v>
      </c>
      <c r="FH213" s="328" t="e">
        <f t="shared" si="460"/>
        <v>#DIV/0!</v>
      </c>
      <c r="FI213" s="328" t="e">
        <f t="shared" si="460"/>
        <v>#DIV/0!</v>
      </c>
      <c r="FJ213" s="328" t="e">
        <f t="shared" si="460"/>
        <v>#DIV/0!</v>
      </c>
      <c r="FK213" s="328" t="e">
        <f t="shared" si="460"/>
        <v>#DIV/0!</v>
      </c>
      <c r="FL213" s="328" t="e">
        <f t="shared" si="460"/>
        <v>#DIV/0!</v>
      </c>
      <c r="FM213" s="328" t="e">
        <f t="shared" si="460"/>
        <v>#DIV/0!</v>
      </c>
      <c r="FN213" s="328" t="e">
        <f t="shared" si="460"/>
        <v>#DIV/0!</v>
      </c>
      <c r="FO213" s="328" t="e">
        <f t="shared" si="460"/>
        <v>#DIV/0!</v>
      </c>
      <c r="FP213" s="328" t="e">
        <f t="shared" si="460"/>
        <v>#DIV/0!</v>
      </c>
      <c r="FQ213" s="328" t="e">
        <f t="shared" si="460"/>
        <v>#DIV/0!</v>
      </c>
      <c r="FR213" s="328" t="e">
        <f t="shared" si="460"/>
        <v>#DIV/0!</v>
      </c>
      <c r="FS213" s="328" t="e">
        <f t="shared" si="460"/>
        <v>#DIV/0!</v>
      </c>
      <c r="FT213" s="328">
        <f t="shared" si="460"/>
        <v>-0.49783333333333329</v>
      </c>
      <c r="FU213" s="328" t="e">
        <f t="shared" si="460"/>
        <v>#DIV/0!</v>
      </c>
      <c r="FV213" s="328" t="e">
        <f t="shared" si="460"/>
        <v>#DIV/0!</v>
      </c>
      <c r="FW213" s="328" t="e">
        <f t="shared" si="460"/>
        <v>#DIV/0!</v>
      </c>
      <c r="FX213" s="328" t="e">
        <f t="shared" si="460"/>
        <v>#DIV/0!</v>
      </c>
      <c r="FY213" s="328" t="e">
        <f t="shared" si="460"/>
        <v>#DIV/0!</v>
      </c>
      <c r="FZ213" s="328" t="e">
        <f t="shared" si="460"/>
        <v>#DIV/0!</v>
      </c>
      <c r="GA213" s="328" t="e">
        <f t="shared" si="460"/>
        <v>#DIV/0!</v>
      </c>
      <c r="GB213" s="328" t="e">
        <f t="shared" si="460"/>
        <v>#DIV/0!</v>
      </c>
      <c r="GC213" s="328" t="e">
        <f t="shared" si="460"/>
        <v>#DIV/0!</v>
      </c>
      <c r="GD213" s="328" t="e">
        <f t="shared" si="460"/>
        <v>#DIV/0!</v>
      </c>
      <c r="GE213" s="328" t="e">
        <f t="shared" si="460"/>
        <v>#DIV/0!</v>
      </c>
      <c r="GF213" s="328" t="e">
        <f t="shared" si="460"/>
        <v>#DIV/0!</v>
      </c>
      <c r="GG213" s="328" t="e">
        <f t="shared" si="460"/>
        <v>#DIV/0!</v>
      </c>
      <c r="GH213" s="328" t="e">
        <f t="shared" si="460"/>
        <v>#DIV/0!</v>
      </c>
      <c r="GI213" s="328" t="e">
        <f t="shared" si="460"/>
        <v>#DIV/0!</v>
      </c>
      <c r="GJ213" s="328">
        <f t="shared" si="460"/>
        <v>0.18</v>
      </c>
      <c r="GK213" s="328" t="e">
        <f t="shared" si="460"/>
        <v>#DIV/0!</v>
      </c>
      <c r="GL213" s="328" t="e">
        <f t="shared" si="460"/>
        <v>#DIV/0!</v>
      </c>
      <c r="GM213" s="328" t="e">
        <f t="shared" ref="GM213:IX213" si="461">(GM28-GM191)/GM190</f>
        <v>#DIV/0!</v>
      </c>
      <c r="GN213" s="328" t="e">
        <f t="shared" si="461"/>
        <v>#DIV/0!</v>
      </c>
      <c r="GO213" s="328" t="e">
        <f t="shared" si="461"/>
        <v>#DIV/0!</v>
      </c>
      <c r="GP213" s="328" t="e">
        <f t="shared" si="461"/>
        <v>#DIV/0!</v>
      </c>
      <c r="GQ213" s="328" t="e">
        <f t="shared" si="461"/>
        <v>#DIV/0!</v>
      </c>
      <c r="GR213" s="328" t="e">
        <f t="shared" si="461"/>
        <v>#DIV/0!</v>
      </c>
      <c r="GS213" s="328" t="e">
        <f t="shared" si="461"/>
        <v>#DIV/0!</v>
      </c>
      <c r="GT213" s="328" t="e">
        <f t="shared" si="461"/>
        <v>#DIV/0!</v>
      </c>
      <c r="GU213" s="328" t="e">
        <f t="shared" si="461"/>
        <v>#DIV/0!</v>
      </c>
      <c r="GV213" s="328" t="e">
        <f t="shared" si="461"/>
        <v>#DIV/0!</v>
      </c>
      <c r="GW213" s="328" t="e">
        <f t="shared" si="461"/>
        <v>#DIV/0!</v>
      </c>
      <c r="GX213" s="328" t="e">
        <f t="shared" si="461"/>
        <v>#DIV/0!</v>
      </c>
      <c r="GY213" s="328" t="e">
        <f t="shared" si="461"/>
        <v>#DIV/0!</v>
      </c>
      <c r="GZ213" s="328" t="e">
        <f t="shared" si="461"/>
        <v>#DIV/0!</v>
      </c>
      <c r="HA213" s="328" t="e">
        <f t="shared" si="461"/>
        <v>#DIV/0!</v>
      </c>
      <c r="HB213" s="328" t="e">
        <f t="shared" si="461"/>
        <v>#DIV/0!</v>
      </c>
      <c r="HC213" s="328" t="e">
        <f t="shared" si="461"/>
        <v>#DIV/0!</v>
      </c>
      <c r="HD213" s="328" t="e">
        <f t="shared" si="461"/>
        <v>#DIV/0!</v>
      </c>
      <c r="HE213" s="328" t="e">
        <f t="shared" si="461"/>
        <v>#DIV/0!</v>
      </c>
      <c r="HF213" s="328" t="e">
        <f t="shared" si="461"/>
        <v>#DIV/0!</v>
      </c>
      <c r="HG213" s="328" t="e">
        <f t="shared" si="461"/>
        <v>#DIV/0!</v>
      </c>
      <c r="HH213" s="328" t="e">
        <f t="shared" si="461"/>
        <v>#DIV/0!</v>
      </c>
      <c r="HI213" s="328" t="e">
        <f t="shared" si="461"/>
        <v>#DIV/0!</v>
      </c>
      <c r="HJ213" s="328" t="e">
        <f t="shared" si="461"/>
        <v>#VALUE!</v>
      </c>
      <c r="HK213" s="328" t="e">
        <f t="shared" si="461"/>
        <v>#VALUE!</v>
      </c>
      <c r="HL213" s="328" t="e">
        <f t="shared" si="461"/>
        <v>#VALUE!</v>
      </c>
      <c r="HM213" s="328" t="e">
        <f t="shared" si="461"/>
        <v>#VALUE!</v>
      </c>
      <c r="HN213" s="328" t="e">
        <f t="shared" si="461"/>
        <v>#VALUE!</v>
      </c>
      <c r="HO213" s="328">
        <f t="shared" si="461"/>
        <v>-0.55812499999999998</v>
      </c>
      <c r="HP213" s="328">
        <f t="shared" si="461"/>
        <v>-0.32718750000000002</v>
      </c>
      <c r="HQ213" s="328">
        <f t="shared" si="461"/>
        <v>-0.78718750000000004</v>
      </c>
      <c r="HR213" s="328">
        <f t="shared" si="461"/>
        <v>-0.60499999999999998</v>
      </c>
      <c r="HS213" s="328">
        <f t="shared" si="461"/>
        <v>0.11468750000000003</v>
      </c>
      <c r="HT213" s="328">
        <f t="shared" si="461"/>
        <v>-9.4375000000000014E-2</v>
      </c>
      <c r="HU213" s="328">
        <f t="shared" si="461"/>
        <v>0.14406249999999993</v>
      </c>
      <c r="HV213" s="328">
        <f t="shared" si="461"/>
        <v>-0.41843749999999996</v>
      </c>
      <c r="HW213" s="328">
        <f t="shared" si="461"/>
        <v>-0.4190625</v>
      </c>
      <c r="HX213" s="328">
        <f t="shared" si="461"/>
        <v>-0.39437500000000003</v>
      </c>
      <c r="HY213" s="328">
        <f t="shared" si="461"/>
        <v>0.26125000000000004</v>
      </c>
      <c r="HZ213" s="328">
        <f t="shared" si="461"/>
        <v>-9.7500000000000017E-2</v>
      </c>
      <c r="IA213" s="328">
        <f t="shared" si="461"/>
        <v>-0.18717391304347825</v>
      </c>
      <c r="IB213" s="328">
        <f t="shared" si="461"/>
        <v>-0.21608695652173909</v>
      </c>
      <c r="IC213" s="328">
        <f t="shared" si="461"/>
        <v>-0.22043478260869562</v>
      </c>
      <c r="ID213" s="328">
        <f t="shared" si="461"/>
        <v>-6.4999999999999988E-2</v>
      </c>
      <c r="IE213" s="328">
        <f t="shared" si="461"/>
        <v>5.8043478260869565E-2</v>
      </c>
      <c r="IF213" s="328">
        <f t="shared" si="461"/>
        <v>-0.78998124999999997</v>
      </c>
      <c r="IG213" s="328">
        <f t="shared" si="461"/>
        <v>-0.81904749999999993</v>
      </c>
      <c r="IH213" s="328">
        <f t="shared" si="461"/>
        <v>-0.953840625</v>
      </c>
      <c r="II213" s="328">
        <f t="shared" si="461"/>
        <v>-0.73965437500000009</v>
      </c>
      <c r="IJ213" s="328">
        <f t="shared" si="461"/>
        <v>-0.80618812499999992</v>
      </c>
      <c r="IK213" s="328">
        <f t="shared" si="461"/>
        <v>-0.82416750000000005</v>
      </c>
      <c r="IL213" s="328">
        <f t="shared" si="461"/>
        <v>-0.936793125</v>
      </c>
      <c r="IM213" s="328">
        <f t="shared" si="461"/>
        <v>-0.65667437500000003</v>
      </c>
      <c r="IN213" s="328" t="e">
        <f t="shared" si="461"/>
        <v>#NUM!</v>
      </c>
      <c r="IO213" s="328" t="e">
        <f t="shared" si="461"/>
        <v>#NUM!</v>
      </c>
      <c r="IP213" s="328" t="e">
        <f t="shared" si="461"/>
        <v>#NUM!</v>
      </c>
      <c r="IQ213" s="328" t="e">
        <f t="shared" si="461"/>
        <v>#NUM!</v>
      </c>
      <c r="IR213" s="328" t="e">
        <f t="shared" si="461"/>
        <v>#NUM!</v>
      </c>
      <c r="IS213" s="328" t="e">
        <f t="shared" si="461"/>
        <v>#NUM!</v>
      </c>
      <c r="IT213" s="328" t="e">
        <f t="shared" si="461"/>
        <v>#NUM!</v>
      </c>
      <c r="IU213" s="328" t="e">
        <f t="shared" si="461"/>
        <v>#NUM!</v>
      </c>
      <c r="IV213" s="328" t="e">
        <f t="shared" si="461"/>
        <v>#NUM!</v>
      </c>
      <c r="IW213" s="328" t="e">
        <f t="shared" si="461"/>
        <v>#NUM!</v>
      </c>
      <c r="IX213" s="328" t="e">
        <f t="shared" si="461"/>
        <v>#NUM!</v>
      </c>
      <c r="IY213" s="328" t="e">
        <f t="shared" ref="IY213:LJ213" si="462">(IY28-IY191)/IY190</f>
        <v>#NUM!</v>
      </c>
      <c r="IZ213" s="328" t="e">
        <f t="shared" si="462"/>
        <v>#NUM!</v>
      </c>
      <c r="JA213" s="328" t="e">
        <f t="shared" si="462"/>
        <v>#NUM!</v>
      </c>
      <c r="JB213" s="328" t="e">
        <f t="shared" si="462"/>
        <v>#NUM!</v>
      </c>
      <c r="JC213" s="328" t="e">
        <f t="shared" si="462"/>
        <v>#NUM!</v>
      </c>
      <c r="JD213" s="328" t="e">
        <f t="shared" si="462"/>
        <v>#NUM!</v>
      </c>
      <c r="JE213" s="328" t="e">
        <f t="shared" si="462"/>
        <v>#NUM!</v>
      </c>
      <c r="JF213" s="328" t="e">
        <f t="shared" si="462"/>
        <v>#NUM!</v>
      </c>
      <c r="JG213" s="328" t="e">
        <f t="shared" si="462"/>
        <v>#NUM!</v>
      </c>
      <c r="JH213" s="328" t="e">
        <f t="shared" si="462"/>
        <v>#NUM!</v>
      </c>
      <c r="JI213" s="328" t="e">
        <f t="shared" si="462"/>
        <v>#NUM!</v>
      </c>
      <c r="JJ213" s="328" t="e">
        <f t="shared" si="462"/>
        <v>#NUM!</v>
      </c>
      <c r="JK213" s="328" t="e">
        <f t="shared" si="462"/>
        <v>#NUM!</v>
      </c>
      <c r="JL213" s="328" t="e">
        <f t="shared" si="462"/>
        <v>#NUM!</v>
      </c>
      <c r="JM213" s="328" t="e">
        <f t="shared" si="462"/>
        <v>#NUM!</v>
      </c>
      <c r="JN213" s="328" t="e">
        <f t="shared" si="462"/>
        <v>#NUM!</v>
      </c>
      <c r="JO213" s="328" t="e">
        <f t="shared" si="462"/>
        <v>#NUM!</v>
      </c>
      <c r="JP213" s="328" t="e">
        <f t="shared" si="462"/>
        <v>#NUM!</v>
      </c>
      <c r="JQ213" s="328" t="e">
        <f t="shared" si="462"/>
        <v>#NUM!</v>
      </c>
      <c r="JR213" s="328" t="e">
        <f t="shared" si="462"/>
        <v>#NUM!</v>
      </c>
      <c r="JS213" s="328" t="e">
        <f t="shared" si="462"/>
        <v>#NUM!</v>
      </c>
      <c r="JT213" s="328" t="e">
        <f t="shared" si="462"/>
        <v>#NUM!</v>
      </c>
      <c r="JU213" s="328" t="e">
        <f t="shared" si="462"/>
        <v>#NUM!</v>
      </c>
      <c r="JV213" s="328" t="e">
        <f t="shared" si="462"/>
        <v>#NUM!</v>
      </c>
      <c r="JW213" s="328" t="e">
        <f t="shared" si="462"/>
        <v>#NUM!</v>
      </c>
      <c r="JX213" s="328" t="e">
        <f t="shared" si="462"/>
        <v>#NUM!</v>
      </c>
      <c r="JY213" s="328" t="e">
        <f t="shared" si="462"/>
        <v>#NUM!</v>
      </c>
      <c r="JZ213" s="328" t="e">
        <f t="shared" si="462"/>
        <v>#NUM!</v>
      </c>
      <c r="KA213" s="328" t="e">
        <f t="shared" si="462"/>
        <v>#NUM!</v>
      </c>
      <c r="KB213" s="328" t="e">
        <f t="shared" si="462"/>
        <v>#NUM!</v>
      </c>
      <c r="KC213" s="328" t="e">
        <f t="shared" si="462"/>
        <v>#NUM!</v>
      </c>
      <c r="KD213" s="328" t="e">
        <f t="shared" si="462"/>
        <v>#NUM!</v>
      </c>
      <c r="KE213" s="328" t="e">
        <f t="shared" si="462"/>
        <v>#NUM!</v>
      </c>
      <c r="KF213" s="328" t="e">
        <f t="shared" si="462"/>
        <v>#NUM!</v>
      </c>
      <c r="KG213" s="328" t="e">
        <f t="shared" si="462"/>
        <v>#NUM!</v>
      </c>
      <c r="KH213" s="328" t="e">
        <f t="shared" si="462"/>
        <v>#NUM!</v>
      </c>
      <c r="KI213" s="328" t="e">
        <f t="shared" si="462"/>
        <v>#NUM!</v>
      </c>
      <c r="KJ213" s="328" t="e">
        <f t="shared" si="462"/>
        <v>#NUM!</v>
      </c>
      <c r="KK213" s="328" t="e">
        <f t="shared" si="462"/>
        <v>#NUM!</v>
      </c>
      <c r="KL213" s="328" t="e">
        <f t="shared" si="462"/>
        <v>#NUM!</v>
      </c>
      <c r="KM213" s="328" t="e">
        <f t="shared" si="462"/>
        <v>#NUM!</v>
      </c>
      <c r="KN213" s="328" t="e">
        <f t="shared" si="462"/>
        <v>#NUM!</v>
      </c>
      <c r="KO213" s="328" t="e">
        <f t="shared" si="462"/>
        <v>#NUM!</v>
      </c>
      <c r="KP213" s="328" t="e">
        <f t="shared" si="462"/>
        <v>#NUM!</v>
      </c>
      <c r="KQ213" s="328" t="e">
        <f t="shared" si="462"/>
        <v>#NUM!</v>
      </c>
      <c r="KR213" s="328" t="e">
        <f t="shared" si="462"/>
        <v>#NUM!</v>
      </c>
      <c r="KS213" s="328" t="e">
        <f t="shared" si="462"/>
        <v>#NUM!</v>
      </c>
      <c r="KT213" s="328" t="e">
        <f t="shared" si="462"/>
        <v>#NUM!</v>
      </c>
      <c r="KU213" s="328" t="e">
        <f t="shared" si="462"/>
        <v>#NUM!</v>
      </c>
      <c r="KV213" s="328" t="e">
        <f t="shared" si="462"/>
        <v>#NUM!</v>
      </c>
      <c r="KW213" s="328" t="e">
        <f t="shared" si="462"/>
        <v>#NUM!</v>
      </c>
      <c r="KX213" s="328" t="e">
        <f t="shared" si="462"/>
        <v>#NUM!</v>
      </c>
      <c r="KY213" s="328" t="e">
        <f t="shared" si="462"/>
        <v>#NUM!</v>
      </c>
      <c r="KZ213" s="328" t="e">
        <f t="shared" si="462"/>
        <v>#NUM!</v>
      </c>
      <c r="LA213" s="328" t="e">
        <f t="shared" si="462"/>
        <v>#NUM!</v>
      </c>
      <c r="LB213" s="328" t="e">
        <f t="shared" si="462"/>
        <v>#NUM!</v>
      </c>
      <c r="LC213" s="328" t="e">
        <f t="shared" si="462"/>
        <v>#NUM!</v>
      </c>
      <c r="LD213" s="328" t="e">
        <f t="shared" si="462"/>
        <v>#NUM!</v>
      </c>
      <c r="LE213" s="328" t="e">
        <f t="shared" si="462"/>
        <v>#NUM!</v>
      </c>
      <c r="LF213" s="328" t="e">
        <f t="shared" si="462"/>
        <v>#NUM!</v>
      </c>
      <c r="LG213" s="328" t="e">
        <f t="shared" si="462"/>
        <v>#NUM!</v>
      </c>
      <c r="LH213" s="328" t="e">
        <f t="shared" si="462"/>
        <v>#NUM!</v>
      </c>
      <c r="LI213" s="328" t="e">
        <f t="shared" si="462"/>
        <v>#NUM!</v>
      </c>
      <c r="LJ213" s="328" t="e">
        <f t="shared" si="462"/>
        <v>#NUM!</v>
      </c>
      <c r="LK213" s="328" t="e">
        <f t="shared" ref="LK213:NV213" si="463">(LK28-LK191)/LK190</f>
        <v>#NUM!</v>
      </c>
      <c r="LL213" s="328" t="e">
        <f t="shared" si="463"/>
        <v>#NUM!</v>
      </c>
      <c r="LM213" s="328" t="e">
        <f t="shared" si="463"/>
        <v>#NUM!</v>
      </c>
      <c r="LN213" s="328" t="e">
        <f t="shared" si="463"/>
        <v>#NUM!</v>
      </c>
      <c r="LO213" s="328" t="e">
        <f t="shared" si="463"/>
        <v>#NUM!</v>
      </c>
      <c r="LP213" s="328" t="e">
        <f t="shared" si="463"/>
        <v>#NUM!</v>
      </c>
      <c r="LQ213" s="328" t="e">
        <f t="shared" si="463"/>
        <v>#NUM!</v>
      </c>
      <c r="LR213" s="328" t="e">
        <f t="shared" si="463"/>
        <v>#NUM!</v>
      </c>
      <c r="LS213" s="328" t="e">
        <f t="shared" si="463"/>
        <v>#NUM!</v>
      </c>
      <c r="LT213" s="328" t="e">
        <f t="shared" si="463"/>
        <v>#NUM!</v>
      </c>
      <c r="LU213" s="328" t="e">
        <f t="shared" si="463"/>
        <v>#NUM!</v>
      </c>
      <c r="LV213" s="328" t="e">
        <f t="shared" si="463"/>
        <v>#NUM!</v>
      </c>
      <c r="LW213" s="328" t="e">
        <f t="shared" si="463"/>
        <v>#NUM!</v>
      </c>
      <c r="LX213" s="328" t="e">
        <f t="shared" si="463"/>
        <v>#NUM!</v>
      </c>
      <c r="LY213" s="328" t="e">
        <f t="shared" si="463"/>
        <v>#NUM!</v>
      </c>
      <c r="LZ213" s="328" t="e">
        <f t="shared" si="463"/>
        <v>#NUM!</v>
      </c>
      <c r="MA213" s="328" t="e">
        <f t="shared" si="463"/>
        <v>#NUM!</v>
      </c>
      <c r="MB213" s="328" t="e">
        <f t="shared" si="463"/>
        <v>#NUM!</v>
      </c>
      <c r="MC213" s="328" t="e">
        <f t="shared" si="463"/>
        <v>#NUM!</v>
      </c>
      <c r="MD213" s="328" t="e">
        <f t="shared" si="463"/>
        <v>#NUM!</v>
      </c>
      <c r="ME213" s="328" t="e">
        <f t="shared" si="463"/>
        <v>#NUM!</v>
      </c>
      <c r="MF213" s="328" t="e">
        <f t="shared" si="463"/>
        <v>#NUM!</v>
      </c>
      <c r="MG213" s="328" t="e">
        <f t="shared" si="463"/>
        <v>#NUM!</v>
      </c>
      <c r="MH213" s="328" t="e">
        <f t="shared" si="463"/>
        <v>#NUM!</v>
      </c>
      <c r="MI213" s="328" t="e">
        <f t="shared" si="463"/>
        <v>#NUM!</v>
      </c>
      <c r="MJ213" s="328" t="e">
        <f t="shared" si="463"/>
        <v>#NUM!</v>
      </c>
      <c r="MK213" s="328" t="e">
        <f t="shared" si="463"/>
        <v>#NUM!</v>
      </c>
      <c r="ML213" s="328" t="e">
        <f t="shared" si="463"/>
        <v>#NUM!</v>
      </c>
      <c r="MM213" s="328" t="e">
        <f t="shared" si="463"/>
        <v>#NUM!</v>
      </c>
      <c r="MN213" s="328" t="e">
        <f t="shared" si="463"/>
        <v>#NUM!</v>
      </c>
      <c r="MO213" s="328" t="e">
        <f t="shared" si="463"/>
        <v>#NUM!</v>
      </c>
      <c r="MP213" s="328" t="e">
        <f t="shared" si="463"/>
        <v>#NUM!</v>
      </c>
      <c r="MQ213" s="328" t="e">
        <f t="shared" si="463"/>
        <v>#NUM!</v>
      </c>
      <c r="MR213" s="328" t="e">
        <f t="shared" si="463"/>
        <v>#NUM!</v>
      </c>
      <c r="MS213" s="328" t="e">
        <f t="shared" si="463"/>
        <v>#NUM!</v>
      </c>
      <c r="MT213" s="328" t="e">
        <f t="shared" si="463"/>
        <v>#NUM!</v>
      </c>
      <c r="MU213" s="328" t="e">
        <f t="shared" si="463"/>
        <v>#NUM!</v>
      </c>
      <c r="MV213" s="328" t="e">
        <f t="shared" si="463"/>
        <v>#NUM!</v>
      </c>
      <c r="MW213" s="328" t="e">
        <f t="shared" si="463"/>
        <v>#NUM!</v>
      </c>
      <c r="MX213" s="328" t="e">
        <f t="shared" si="463"/>
        <v>#NUM!</v>
      </c>
      <c r="MY213" s="328" t="e">
        <f t="shared" si="463"/>
        <v>#NUM!</v>
      </c>
      <c r="MZ213" s="328" t="e">
        <f t="shared" si="463"/>
        <v>#NUM!</v>
      </c>
      <c r="NA213" s="328" t="e">
        <f t="shared" si="463"/>
        <v>#NUM!</v>
      </c>
      <c r="NB213" s="328" t="e">
        <f t="shared" si="463"/>
        <v>#NUM!</v>
      </c>
      <c r="NC213" s="328" t="e">
        <f t="shared" si="463"/>
        <v>#NUM!</v>
      </c>
      <c r="ND213" s="328" t="e">
        <f t="shared" si="463"/>
        <v>#NUM!</v>
      </c>
      <c r="NE213" s="328" t="e">
        <f t="shared" si="463"/>
        <v>#NUM!</v>
      </c>
      <c r="NF213" s="328" t="e">
        <f t="shared" si="463"/>
        <v>#NUM!</v>
      </c>
      <c r="NG213" s="328" t="e">
        <f t="shared" si="463"/>
        <v>#NUM!</v>
      </c>
      <c r="NH213" s="328" t="e">
        <f t="shared" si="463"/>
        <v>#NUM!</v>
      </c>
      <c r="NI213" s="328" t="e">
        <f t="shared" si="463"/>
        <v>#NUM!</v>
      </c>
      <c r="NJ213" s="328" t="e">
        <f t="shared" si="463"/>
        <v>#NUM!</v>
      </c>
      <c r="NK213" s="328" t="e">
        <f t="shared" si="463"/>
        <v>#NUM!</v>
      </c>
      <c r="NL213" s="328" t="e">
        <f t="shared" si="463"/>
        <v>#NUM!</v>
      </c>
      <c r="NM213" s="328" t="e">
        <f t="shared" si="463"/>
        <v>#NUM!</v>
      </c>
      <c r="NN213" s="328" t="e">
        <f t="shared" si="463"/>
        <v>#NUM!</v>
      </c>
      <c r="NO213" s="328" t="e">
        <f t="shared" si="463"/>
        <v>#NUM!</v>
      </c>
      <c r="NP213" s="328" t="e">
        <f t="shared" si="463"/>
        <v>#NUM!</v>
      </c>
      <c r="NQ213" s="328" t="e">
        <f t="shared" si="463"/>
        <v>#NUM!</v>
      </c>
      <c r="NR213" s="328" t="e">
        <f t="shared" si="463"/>
        <v>#NUM!</v>
      </c>
      <c r="NS213" s="328" t="e">
        <f t="shared" si="463"/>
        <v>#NUM!</v>
      </c>
      <c r="NT213" s="328" t="e">
        <f t="shared" si="463"/>
        <v>#NUM!</v>
      </c>
      <c r="NU213" s="328" t="e">
        <f t="shared" si="463"/>
        <v>#NUM!</v>
      </c>
      <c r="NV213" s="328" t="e">
        <f t="shared" si="463"/>
        <v>#NUM!</v>
      </c>
      <c r="NW213" s="328" t="e">
        <f t="shared" ref="NW213:QH213" si="464">(NW28-NW191)/NW190</f>
        <v>#NUM!</v>
      </c>
      <c r="NX213" s="328" t="e">
        <f t="shared" si="464"/>
        <v>#NUM!</v>
      </c>
      <c r="NY213" s="328" t="e">
        <f t="shared" si="464"/>
        <v>#NUM!</v>
      </c>
      <c r="NZ213" s="328" t="e">
        <f t="shared" si="464"/>
        <v>#NUM!</v>
      </c>
      <c r="OA213" s="328" t="e">
        <f t="shared" si="464"/>
        <v>#NUM!</v>
      </c>
      <c r="OB213" s="328" t="e">
        <f t="shared" si="464"/>
        <v>#NUM!</v>
      </c>
      <c r="OC213" s="328" t="e">
        <f t="shared" si="464"/>
        <v>#NUM!</v>
      </c>
      <c r="OD213" s="328" t="e">
        <f t="shared" si="464"/>
        <v>#NUM!</v>
      </c>
      <c r="OE213" s="328" t="e">
        <f t="shared" si="464"/>
        <v>#NUM!</v>
      </c>
      <c r="OF213" s="328" t="e">
        <f t="shared" si="464"/>
        <v>#NUM!</v>
      </c>
      <c r="OG213" s="328" t="e">
        <f t="shared" si="464"/>
        <v>#NUM!</v>
      </c>
      <c r="OH213" s="328" t="e">
        <f t="shared" si="464"/>
        <v>#NUM!</v>
      </c>
      <c r="OI213" s="328" t="e">
        <f t="shared" si="464"/>
        <v>#NUM!</v>
      </c>
      <c r="OJ213" s="328" t="e">
        <f t="shared" si="464"/>
        <v>#NUM!</v>
      </c>
      <c r="OK213" s="328" t="e">
        <f t="shared" si="464"/>
        <v>#NUM!</v>
      </c>
      <c r="OL213" s="328" t="e">
        <f t="shared" si="464"/>
        <v>#NUM!</v>
      </c>
      <c r="OM213" s="328" t="e">
        <f t="shared" si="464"/>
        <v>#NUM!</v>
      </c>
      <c r="ON213" s="328" t="e">
        <f t="shared" si="464"/>
        <v>#NUM!</v>
      </c>
      <c r="OO213" s="328" t="e">
        <f t="shared" si="464"/>
        <v>#NUM!</v>
      </c>
      <c r="OP213" s="328" t="e">
        <f t="shared" si="464"/>
        <v>#NUM!</v>
      </c>
      <c r="OQ213" s="328" t="e">
        <f t="shared" si="464"/>
        <v>#NUM!</v>
      </c>
      <c r="OR213" s="328" t="e">
        <f t="shared" si="464"/>
        <v>#NUM!</v>
      </c>
      <c r="OS213" s="328" t="e">
        <f t="shared" si="464"/>
        <v>#NUM!</v>
      </c>
      <c r="OT213" s="328" t="e">
        <f t="shared" si="464"/>
        <v>#NUM!</v>
      </c>
      <c r="OU213" s="328" t="e">
        <f t="shared" si="464"/>
        <v>#NUM!</v>
      </c>
      <c r="OV213" s="328" t="e">
        <f t="shared" si="464"/>
        <v>#NUM!</v>
      </c>
      <c r="OW213" s="328" t="e">
        <f t="shared" si="464"/>
        <v>#NUM!</v>
      </c>
      <c r="OX213" s="328" t="e">
        <f t="shared" si="464"/>
        <v>#NUM!</v>
      </c>
      <c r="OY213" s="328" t="e">
        <f t="shared" si="464"/>
        <v>#NUM!</v>
      </c>
      <c r="OZ213" s="328" t="e">
        <f t="shared" si="464"/>
        <v>#NUM!</v>
      </c>
      <c r="PA213" s="328" t="e">
        <f t="shared" si="464"/>
        <v>#NUM!</v>
      </c>
      <c r="PB213" s="328" t="e">
        <f t="shared" si="464"/>
        <v>#NUM!</v>
      </c>
      <c r="PC213" s="328" t="e">
        <f t="shared" si="464"/>
        <v>#NUM!</v>
      </c>
      <c r="PD213" s="328" t="e">
        <f t="shared" si="464"/>
        <v>#NUM!</v>
      </c>
      <c r="PE213" s="328" t="e">
        <f t="shared" si="464"/>
        <v>#NUM!</v>
      </c>
      <c r="PF213" s="328" t="e">
        <f t="shared" si="464"/>
        <v>#NUM!</v>
      </c>
      <c r="PG213" s="328" t="e">
        <f t="shared" si="464"/>
        <v>#NUM!</v>
      </c>
      <c r="PH213" s="328" t="e">
        <f t="shared" si="464"/>
        <v>#NUM!</v>
      </c>
      <c r="PI213" s="328" t="e">
        <f t="shared" si="464"/>
        <v>#NUM!</v>
      </c>
      <c r="PJ213" s="328" t="e">
        <f t="shared" si="464"/>
        <v>#NUM!</v>
      </c>
      <c r="PK213" s="328" t="e">
        <f t="shared" si="464"/>
        <v>#NUM!</v>
      </c>
      <c r="PL213" s="328" t="e">
        <f t="shared" si="464"/>
        <v>#NUM!</v>
      </c>
      <c r="PM213" s="328" t="e">
        <f t="shared" si="464"/>
        <v>#NUM!</v>
      </c>
      <c r="PN213" s="328" t="e">
        <f t="shared" si="464"/>
        <v>#NUM!</v>
      </c>
      <c r="PO213" s="328" t="e">
        <f t="shared" si="464"/>
        <v>#NUM!</v>
      </c>
      <c r="PP213" s="328" t="e">
        <f t="shared" si="464"/>
        <v>#NUM!</v>
      </c>
      <c r="PQ213" s="328" t="e">
        <f t="shared" si="464"/>
        <v>#NUM!</v>
      </c>
      <c r="PR213" s="328" t="e">
        <f t="shared" si="464"/>
        <v>#NUM!</v>
      </c>
      <c r="PS213" s="328" t="e">
        <f t="shared" si="464"/>
        <v>#NUM!</v>
      </c>
      <c r="PT213" s="328" t="e">
        <f t="shared" si="464"/>
        <v>#NUM!</v>
      </c>
      <c r="PU213" s="328" t="e">
        <f t="shared" si="464"/>
        <v>#NUM!</v>
      </c>
      <c r="PV213" s="328" t="e">
        <f t="shared" si="464"/>
        <v>#NUM!</v>
      </c>
      <c r="PW213" s="328" t="e">
        <f t="shared" si="464"/>
        <v>#NUM!</v>
      </c>
      <c r="PX213" s="328" t="e">
        <f t="shared" si="464"/>
        <v>#NUM!</v>
      </c>
      <c r="PY213" s="328" t="e">
        <f t="shared" si="464"/>
        <v>#NUM!</v>
      </c>
      <c r="PZ213" s="328" t="e">
        <f t="shared" si="464"/>
        <v>#NUM!</v>
      </c>
      <c r="QA213" s="328" t="e">
        <f t="shared" si="464"/>
        <v>#NUM!</v>
      </c>
      <c r="QB213" s="328" t="e">
        <f t="shared" si="464"/>
        <v>#NUM!</v>
      </c>
      <c r="QC213" s="328" t="e">
        <f t="shared" si="464"/>
        <v>#NUM!</v>
      </c>
      <c r="QD213" s="328" t="e">
        <f t="shared" si="464"/>
        <v>#NUM!</v>
      </c>
      <c r="QE213" s="328" t="e">
        <f t="shared" si="464"/>
        <v>#NUM!</v>
      </c>
      <c r="QF213" s="328" t="e">
        <f t="shared" si="464"/>
        <v>#NUM!</v>
      </c>
      <c r="QG213" s="328" t="e">
        <f t="shared" si="464"/>
        <v>#NUM!</v>
      </c>
      <c r="QH213" s="328" t="e">
        <f t="shared" si="464"/>
        <v>#NUM!</v>
      </c>
      <c r="QI213" s="328" t="e">
        <f t="shared" ref="QI213:SH213" si="465">(QI28-QI191)/QI190</f>
        <v>#NUM!</v>
      </c>
      <c r="QJ213" s="328" t="e">
        <f t="shared" si="465"/>
        <v>#NUM!</v>
      </c>
      <c r="QK213" s="328" t="e">
        <f t="shared" si="465"/>
        <v>#NUM!</v>
      </c>
      <c r="QL213" s="328" t="e">
        <f t="shared" si="465"/>
        <v>#NUM!</v>
      </c>
      <c r="QM213" s="328" t="e">
        <f t="shared" si="465"/>
        <v>#NUM!</v>
      </c>
      <c r="QN213" s="328" t="e">
        <f t="shared" si="465"/>
        <v>#NUM!</v>
      </c>
      <c r="QO213" s="328" t="e">
        <f t="shared" si="465"/>
        <v>#NUM!</v>
      </c>
      <c r="QP213" s="328" t="e">
        <f t="shared" si="465"/>
        <v>#NUM!</v>
      </c>
      <c r="QQ213" s="328" t="e">
        <f t="shared" si="465"/>
        <v>#NUM!</v>
      </c>
      <c r="QR213" s="328" t="e">
        <f t="shared" si="465"/>
        <v>#NUM!</v>
      </c>
      <c r="QS213" s="328" t="e">
        <f t="shared" si="465"/>
        <v>#NUM!</v>
      </c>
      <c r="QT213" s="328" t="e">
        <f t="shared" si="465"/>
        <v>#NUM!</v>
      </c>
      <c r="QU213" s="328" t="e">
        <f t="shared" si="465"/>
        <v>#NUM!</v>
      </c>
      <c r="QV213" s="328" t="e">
        <f t="shared" si="465"/>
        <v>#NUM!</v>
      </c>
      <c r="QW213" s="328" t="e">
        <f t="shared" si="465"/>
        <v>#NUM!</v>
      </c>
      <c r="QX213" s="328" t="e">
        <f t="shared" si="465"/>
        <v>#NUM!</v>
      </c>
      <c r="QY213" s="328" t="e">
        <f t="shared" si="465"/>
        <v>#NUM!</v>
      </c>
      <c r="QZ213" s="328" t="e">
        <f t="shared" si="465"/>
        <v>#NUM!</v>
      </c>
      <c r="RA213" s="328" t="e">
        <f t="shared" si="465"/>
        <v>#NUM!</v>
      </c>
      <c r="RB213" s="328" t="e">
        <f t="shared" si="465"/>
        <v>#NUM!</v>
      </c>
      <c r="RC213" s="328" t="e">
        <f t="shared" si="465"/>
        <v>#NUM!</v>
      </c>
      <c r="RD213" s="328" t="e">
        <f t="shared" si="465"/>
        <v>#NUM!</v>
      </c>
      <c r="RE213" s="328" t="e">
        <f t="shared" si="465"/>
        <v>#NUM!</v>
      </c>
      <c r="RF213" s="328" t="e">
        <f t="shared" si="465"/>
        <v>#NUM!</v>
      </c>
      <c r="RG213" s="328" t="e">
        <f t="shared" si="465"/>
        <v>#NUM!</v>
      </c>
      <c r="RH213" s="328" t="e">
        <f t="shared" si="465"/>
        <v>#NUM!</v>
      </c>
      <c r="RI213" s="328" t="e">
        <f t="shared" si="465"/>
        <v>#NUM!</v>
      </c>
      <c r="RJ213" s="328" t="e">
        <f t="shared" si="465"/>
        <v>#NUM!</v>
      </c>
      <c r="RK213" s="328" t="e">
        <f t="shared" si="465"/>
        <v>#NUM!</v>
      </c>
      <c r="RL213" s="328" t="e">
        <f t="shared" si="465"/>
        <v>#NUM!</v>
      </c>
      <c r="RM213" s="328" t="e">
        <f t="shared" si="465"/>
        <v>#NUM!</v>
      </c>
      <c r="RN213" s="328" t="e">
        <f t="shared" si="465"/>
        <v>#NUM!</v>
      </c>
      <c r="RO213" s="328" t="e">
        <f t="shared" si="465"/>
        <v>#NUM!</v>
      </c>
      <c r="RP213" s="328" t="e">
        <f t="shared" si="465"/>
        <v>#NUM!</v>
      </c>
      <c r="RQ213" s="328" t="e">
        <f t="shared" si="465"/>
        <v>#NUM!</v>
      </c>
      <c r="RR213" s="328" t="e">
        <f t="shared" si="465"/>
        <v>#NUM!</v>
      </c>
      <c r="RS213" s="328" t="e">
        <f t="shared" si="465"/>
        <v>#NUM!</v>
      </c>
      <c r="RT213" s="328" t="e">
        <f t="shared" si="465"/>
        <v>#NUM!</v>
      </c>
      <c r="RU213" s="328" t="e">
        <f t="shared" si="465"/>
        <v>#NUM!</v>
      </c>
      <c r="RV213" s="328" t="e">
        <f t="shared" si="465"/>
        <v>#NUM!</v>
      </c>
      <c r="RW213" s="328" t="e">
        <f t="shared" si="465"/>
        <v>#NUM!</v>
      </c>
      <c r="RX213" s="328" t="e">
        <f t="shared" si="465"/>
        <v>#NUM!</v>
      </c>
      <c r="RY213" s="328" t="e">
        <f t="shared" si="465"/>
        <v>#NUM!</v>
      </c>
      <c r="RZ213" s="328" t="e">
        <f t="shared" si="465"/>
        <v>#NUM!</v>
      </c>
      <c r="SA213" s="328" t="e">
        <f t="shared" si="465"/>
        <v>#NUM!</v>
      </c>
      <c r="SB213" s="328" t="e">
        <f t="shared" si="465"/>
        <v>#NUM!</v>
      </c>
      <c r="SC213" s="328" t="e">
        <f t="shared" si="465"/>
        <v>#NUM!</v>
      </c>
      <c r="SD213" s="328" t="e">
        <f t="shared" si="465"/>
        <v>#NUM!</v>
      </c>
      <c r="SE213" s="328" t="e">
        <f t="shared" si="465"/>
        <v>#NUM!</v>
      </c>
      <c r="SF213" s="328" t="e">
        <f t="shared" si="465"/>
        <v>#NUM!</v>
      </c>
      <c r="SG213" s="328" t="e">
        <f t="shared" si="465"/>
        <v>#NUM!</v>
      </c>
      <c r="SH213" s="328" t="e">
        <f t="shared" si="465"/>
        <v>#NUM!</v>
      </c>
      <c r="SM213">
        <f>'GRR Data'!A209</f>
        <v>0</v>
      </c>
    </row>
    <row r="214" spans="2:507">
      <c r="SM214">
        <f>'GRR Data'!A210</f>
        <v>0</v>
      </c>
    </row>
    <row r="215" spans="2:507">
      <c r="SM215">
        <f>'GRR Data'!A211</f>
        <v>0</v>
      </c>
    </row>
    <row r="216" spans="2:507">
      <c r="B216" s="353" t="s">
        <v>424</v>
      </c>
      <c r="SM216">
        <f>'GRR Data'!A212</f>
        <v>0</v>
      </c>
    </row>
    <row r="217" spans="2:507">
      <c r="B217" s="355"/>
      <c r="SM217">
        <f>'GRR Data'!A213</f>
        <v>0</v>
      </c>
    </row>
    <row r="218" spans="2:507">
      <c r="B218" s="355" t="s">
        <v>425</v>
      </c>
      <c r="SM218">
        <f>'GRR Data'!A214</f>
        <v>0</v>
      </c>
    </row>
    <row r="219" spans="2:507">
      <c r="B219" s="355" t="s">
        <v>426</v>
      </c>
      <c r="SM219">
        <f>'GRR Data'!A215</f>
        <v>0</v>
      </c>
    </row>
    <row r="220" spans="2:507">
      <c r="B220" s="355" t="s">
        <v>427</v>
      </c>
      <c r="SM220">
        <f>'GRR Data'!A216</f>
        <v>0</v>
      </c>
    </row>
    <row r="221" spans="2:507">
      <c r="B221" s="355" t="s">
        <v>428</v>
      </c>
      <c r="SM221">
        <f>'GRR Data'!A217</f>
        <v>0</v>
      </c>
    </row>
    <row r="222" spans="2:507">
      <c r="B222" s="355" t="s">
        <v>429</v>
      </c>
      <c r="SM222">
        <f>'GRR Data'!A218</f>
        <v>0</v>
      </c>
    </row>
    <row r="223" spans="2:507">
      <c r="B223" s="355" t="s">
        <v>430</v>
      </c>
      <c r="SM223">
        <f>'GRR Data'!A219</f>
        <v>0</v>
      </c>
    </row>
    <row r="224" spans="2:507">
      <c r="B224" s="355" t="s">
        <v>431</v>
      </c>
      <c r="SM224">
        <f>'GRR Data'!A220</f>
        <v>0</v>
      </c>
    </row>
    <row r="225" spans="2:507">
      <c r="B225" s="355" t="s">
        <v>432</v>
      </c>
      <c r="SM225">
        <f>'GRR Data'!A221</f>
        <v>0</v>
      </c>
    </row>
    <row r="226" spans="2:507">
      <c r="B226" s="355" t="s">
        <v>433</v>
      </c>
      <c r="SM226">
        <f>'GRR Data'!A222</f>
        <v>0</v>
      </c>
    </row>
    <row r="227" spans="2:507">
      <c r="B227" s="355" t="s">
        <v>434</v>
      </c>
      <c r="SM227">
        <f>'GRR Data'!A223</f>
        <v>0</v>
      </c>
    </row>
    <row r="228" spans="2:507">
      <c r="B228" s="355" t="s">
        <v>435</v>
      </c>
      <c r="SM228">
        <f>'GRR Data'!A224</f>
        <v>0</v>
      </c>
    </row>
    <row r="229" spans="2:507">
      <c r="B229" s="355" t="s">
        <v>436</v>
      </c>
      <c r="SM229">
        <f>'GRR Data'!A225</f>
        <v>0</v>
      </c>
    </row>
    <row r="230" spans="2:507">
      <c r="B230" s="355" t="s">
        <v>437</v>
      </c>
      <c r="SM230">
        <f>'GRR Data'!A226</f>
        <v>0</v>
      </c>
    </row>
    <row r="231" spans="2:507">
      <c r="SM231">
        <f>'GRR Data'!A227</f>
        <v>0</v>
      </c>
    </row>
    <row r="232" spans="2:507">
      <c r="SM232">
        <f>'GRR Data'!A228</f>
        <v>0</v>
      </c>
    </row>
    <row r="233" spans="2:507">
      <c r="SM233">
        <f>'GRR Data'!A229</f>
        <v>0</v>
      </c>
    </row>
    <row r="234" spans="2:507">
      <c r="SM234">
        <f>'GRR Data'!A230</f>
        <v>0</v>
      </c>
    </row>
    <row r="235" spans="2:507">
      <c r="SM235">
        <f>'GRR Data'!A231</f>
        <v>0</v>
      </c>
    </row>
    <row r="236" spans="2:507">
      <c r="SM236">
        <f>'GRR Data'!A232</f>
        <v>0</v>
      </c>
    </row>
    <row r="237" spans="2:507">
      <c r="SM237">
        <f>'GRR Data'!A233</f>
        <v>0</v>
      </c>
    </row>
    <row r="238" spans="2:507">
      <c r="SM238">
        <f>'GRR Data'!A234</f>
        <v>0</v>
      </c>
    </row>
    <row r="239" spans="2:507">
      <c r="SM239">
        <f>'GRR Data'!A235</f>
        <v>0</v>
      </c>
    </row>
    <row r="240" spans="2:507">
      <c r="SM240">
        <f>'GRR Data'!A236</f>
        <v>0</v>
      </c>
    </row>
    <row r="241" spans="507:507">
      <c r="SM241">
        <f>'GRR Data'!A237</f>
        <v>0</v>
      </c>
    </row>
    <row r="242" spans="507:507">
      <c r="SM242">
        <f>'GRR Data'!A238</f>
        <v>0</v>
      </c>
    </row>
    <row r="243" spans="507:507">
      <c r="SM243">
        <f>'GRR Data'!A239</f>
        <v>0</v>
      </c>
    </row>
    <row r="244" spans="507:507">
      <c r="SM244">
        <f>'GRR Data'!A240</f>
        <v>0</v>
      </c>
    </row>
    <row r="245" spans="507:507">
      <c r="SM245">
        <f>'GRR Data'!A241</f>
        <v>0</v>
      </c>
    </row>
    <row r="246" spans="507:507">
      <c r="SM246">
        <f>'GRR Data'!A242</f>
        <v>0</v>
      </c>
    </row>
    <row r="247" spans="507:507">
      <c r="SM247">
        <f>'GRR Data'!A243</f>
        <v>0</v>
      </c>
    </row>
    <row r="248" spans="507:507">
      <c r="SM248">
        <f>'GRR Data'!A244</f>
        <v>0</v>
      </c>
    </row>
    <row r="249" spans="507:507">
      <c r="SM249">
        <f>'GRR Data'!A245</f>
        <v>0</v>
      </c>
    </row>
    <row r="250" spans="507:507">
      <c r="SM250">
        <f>'GRR Data'!A246</f>
        <v>0</v>
      </c>
    </row>
    <row r="251" spans="507:507">
      <c r="SM251">
        <f>'GRR Data'!A247</f>
        <v>0</v>
      </c>
    </row>
    <row r="252" spans="507:507">
      <c r="SM252">
        <f>'GRR Data'!A248</f>
        <v>0</v>
      </c>
    </row>
    <row r="253" spans="507:507">
      <c r="SM253">
        <f>'GRR Data'!A249</f>
        <v>0</v>
      </c>
    </row>
    <row r="254" spans="507:507">
      <c r="SM254">
        <f>'GRR Data'!A250</f>
        <v>0</v>
      </c>
    </row>
    <row r="255" spans="507:507">
      <c r="SM255">
        <f>'GRR Data'!A251</f>
        <v>0</v>
      </c>
    </row>
    <row r="256" spans="507:507">
      <c r="SM256">
        <f>'GRR Data'!A252</f>
        <v>0</v>
      </c>
    </row>
    <row r="257" spans="507:507">
      <c r="SM257">
        <f>'GRR Data'!A253</f>
        <v>0</v>
      </c>
    </row>
    <row r="258" spans="507:507">
      <c r="SM258">
        <f>'GRR Data'!A254</f>
        <v>0</v>
      </c>
    </row>
    <row r="259" spans="507:507">
      <c r="SM259">
        <f>'GRR Data'!A255</f>
        <v>0</v>
      </c>
    </row>
    <row r="260" spans="507:507">
      <c r="SM260">
        <f>'GRR Data'!A256</f>
        <v>0</v>
      </c>
    </row>
    <row r="261" spans="507:507">
      <c r="SM261">
        <f>'GRR Data'!A257</f>
        <v>0</v>
      </c>
    </row>
    <row r="262" spans="507:507">
      <c r="SM262">
        <f>'GRR Data'!A258</f>
        <v>0</v>
      </c>
    </row>
    <row r="263" spans="507:507">
      <c r="SM263">
        <f>'GRR Data'!A259</f>
        <v>0</v>
      </c>
    </row>
    <row r="264" spans="507:507">
      <c r="SM264">
        <f>'GRR Data'!A260</f>
        <v>0</v>
      </c>
    </row>
    <row r="265" spans="507:507">
      <c r="SM265">
        <f>'GRR Data'!A261</f>
        <v>0</v>
      </c>
    </row>
    <row r="266" spans="507:507">
      <c r="SM266">
        <f>'GRR Data'!A262</f>
        <v>0</v>
      </c>
    </row>
    <row r="267" spans="507:507">
      <c r="SM267">
        <f>'GRR Data'!A263</f>
        <v>0</v>
      </c>
    </row>
    <row r="268" spans="507:507">
      <c r="SM268">
        <f>'GRR Data'!A264</f>
        <v>0</v>
      </c>
    </row>
    <row r="269" spans="507:507">
      <c r="SM269">
        <f>'GRR Data'!A265</f>
        <v>0</v>
      </c>
    </row>
    <row r="270" spans="507:507">
      <c r="SM270">
        <f>'GRR Data'!A266</f>
        <v>0</v>
      </c>
    </row>
    <row r="271" spans="507:507">
      <c r="SM271">
        <f>'GRR Data'!A267</f>
        <v>0</v>
      </c>
    </row>
    <row r="272" spans="507:507">
      <c r="SM272">
        <f>'GRR Data'!A268</f>
        <v>0</v>
      </c>
    </row>
    <row r="273" spans="2:507">
      <c r="SM273">
        <f>'GRR Data'!A269</f>
        <v>0</v>
      </c>
    </row>
    <row r="274" spans="2:507">
      <c r="SM274">
        <f>'GRR Data'!A270</f>
        <v>0</v>
      </c>
    </row>
    <row r="275" spans="2:507">
      <c r="SM275">
        <f>'GRR Data'!A271</f>
        <v>0</v>
      </c>
    </row>
    <row r="276" spans="2:507">
      <c r="SM276">
        <f>'GRR Data'!A272</f>
        <v>0</v>
      </c>
    </row>
    <row r="277" spans="2:507">
      <c r="SM277">
        <f>'GRR Data'!A273</f>
        <v>0</v>
      </c>
    </row>
    <row r="278" spans="2:507">
      <c r="SM278">
        <f>'GRR Data'!A274</f>
        <v>0</v>
      </c>
    </row>
    <row r="279" spans="2:507">
      <c r="SM279">
        <f>'GRR Data'!A275</f>
        <v>0</v>
      </c>
    </row>
    <row r="280" spans="2:507">
      <c r="B280" t="s">
        <v>438</v>
      </c>
      <c r="C280" t="e">
        <f>SUM(#REF!)</f>
        <v>#REF!</v>
      </c>
      <c r="SM280">
        <f>'GRR Data'!A276</f>
        <v>0</v>
      </c>
    </row>
    <row r="281" spans="2:507">
      <c r="B281" t="s">
        <v>439</v>
      </c>
      <c r="SM281">
        <f>'GRR Data'!A277</f>
        <v>0</v>
      </c>
    </row>
    <row r="282" spans="2:507">
      <c r="SM282">
        <f>'GRR Data'!A278</f>
        <v>0</v>
      </c>
    </row>
    <row r="283" spans="2:507">
      <c r="SM283">
        <f>'GRR Data'!A279</f>
        <v>0</v>
      </c>
    </row>
    <row r="284" spans="2:507">
      <c r="SM284">
        <f>'GRR Data'!A280</f>
        <v>0</v>
      </c>
    </row>
    <row r="285" spans="2:507">
      <c r="SM285">
        <f>'GRR Data'!A281</f>
        <v>0</v>
      </c>
    </row>
    <row r="286" spans="2:507">
      <c r="SM286">
        <f>'GRR Data'!A282</f>
        <v>0</v>
      </c>
    </row>
    <row r="287" spans="2:507">
      <c r="SM287">
        <f>'GRR Data'!A283</f>
        <v>0</v>
      </c>
    </row>
    <row r="288" spans="2:507">
      <c r="SM288">
        <f>'GRR Data'!A284</f>
        <v>0</v>
      </c>
    </row>
    <row r="289" spans="507:507">
      <c r="SM289">
        <f>'GRR Data'!A285</f>
        <v>0</v>
      </c>
    </row>
    <row r="290" spans="507:507">
      <c r="SM290">
        <f>'GRR Data'!A286</f>
        <v>0</v>
      </c>
    </row>
    <row r="291" spans="507:507">
      <c r="SM291">
        <f>'GRR Data'!A287</f>
        <v>0</v>
      </c>
    </row>
    <row r="292" spans="507:507">
      <c r="SM292">
        <f>'GRR Data'!A288</f>
        <v>0</v>
      </c>
    </row>
    <row r="293" spans="507:507">
      <c r="SM293">
        <f>'GRR Data'!A289</f>
        <v>0</v>
      </c>
    </row>
    <row r="294" spans="507:507">
      <c r="SM294">
        <f>'GRR Data'!A290</f>
        <v>0</v>
      </c>
    </row>
    <row r="295" spans="507:507">
      <c r="SM295">
        <f>'GRR Data'!A291</f>
        <v>0</v>
      </c>
    </row>
    <row r="296" spans="507:507">
      <c r="SM296">
        <f>'GRR Data'!A292</f>
        <v>0</v>
      </c>
    </row>
    <row r="297" spans="507:507">
      <c r="SM297">
        <f>'GRR Data'!A293</f>
        <v>0</v>
      </c>
    </row>
    <row r="298" spans="507:507">
      <c r="SM298">
        <f>'GRR Data'!A294</f>
        <v>0</v>
      </c>
    </row>
    <row r="299" spans="507:507">
      <c r="SM299">
        <f>'GRR Data'!A295</f>
        <v>0</v>
      </c>
    </row>
    <row r="300" spans="507:507">
      <c r="SM300">
        <f>'GRR Data'!A296</f>
        <v>0</v>
      </c>
    </row>
    <row r="301" spans="507:507">
      <c r="SM301">
        <f>'GRR Data'!A297</f>
        <v>0</v>
      </c>
    </row>
    <row r="302" spans="507:507">
      <c r="SM302">
        <f>'GRR Data'!A298</f>
        <v>0</v>
      </c>
    </row>
    <row r="303" spans="507:507">
      <c r="SM303">
        <f>'GRR Data'!A299</f>
        <v>0</v>
      </c>
    </row>
    <row r="304" spans="507:507">
      <c r="SM304">
        <f>'GRR Data'!A300</f>
        <v>0</v>
      </c>
    </row>
    <row r="305" spans="507:507">
      <c r="SM305">
        <f>'GRR Data'!A301</f>
        <v>0</v>
      </c>
    </row>
    <row r="306" spans="507:507">
      <c r="SM306">
        <f>'GRR Data'!A302</f>
        <v>0</v>
      </c>
    </row>
    <row r="307" spans="507:507">
      <c r="SM307">
        <f>'GRR Data'!A303</f>
        <v>0</v>
      </c>
    </row>
    <row r="308" spans="507:507">
      <c r="SM308">
        <f>'GRR Data'!A304</f>
        <v>0</v>
      </c>
    </row>
    <row r="309" spans="507:507">
      <c r="SM309">
        <f>'GRR Data'!A305</f>
        <v>0</v>
      </c>
    </row>
    <row r="310" spans="507:507">
      <c r="SM310">
        <f>'GRR Data'!A306</f>
        <v>0</v>
      </c>
    </row>
    <row r="311" spans="507:507">
      <c r="SM311">
        <f>'GRR Data'!A307</f>
        <v>0</v>
      </c>
    </row>
    <row r="312" spans="507:507">
      <c r="SM312">
        <f>'GRR Data'!A308</f>
        <v>0</v>
      </c>
    </row>
    <row r="313" spans="507:507">
      <c r="SM313">
        <f>'GRR Data'!A309</f>
        <v>0</v>
      </c>
    </row>
    <row r="314" spans="507:507">
      <c r="SM314">
        <f>'GRR Data'!A310</f>
        <v>0</v>
      </c>
    </row>
    <row r="315" spans="507:507">
      <c r="SM315">
        <f>'GRR Data'!A311</f>
        <v>0</v>
      </c>
    </row>
    <row r="316" spans="507:507">
      <c r="SM316">
        <f>'GRR Data'!A312</f>
        <v>0</v>
      </c>
    </row>
    <row r="317" spans="507:507">
      <c r="SM317">
        <f>'GRR Data'!A313</f>
        <v>0</v>
      </c>
    </row>
    <row r="318" spans="507:507">
      <c r="SM318">
        <f>'GRR Data'!A314</f>
        <v>0</v>
      </c>
    </row>
    <row r="319" spans="507:507">
      <c r="SM319">
        <f>'GRR Data'!A315</f>
        <v>0</v>
      </c>
    </row>
    <row r="320" spans="507:507">
      <c r="SM320">
        <f>'GRR Data'!A316</f>
        <v>0</v>
      </c>
    </row>
    <row r="321" spans="507:507">
      <c r="SM321">
        <f>'GRR Data'!A317</f>
        <v>0</v>
      </c>
    </row>
    <row r="322" spans="507:507">
      <c r="SM322">
        <f>'GRR Data'!A318</f>
        <v>0</v>
      </c>
    </row>
    <row r="323" spans="507:507">
      <c r="SM323">
        <f>'GRR Data'!A319</f>
        <v>0</v>
      </c>
    </row>
    <row r="324" spans="507:507">
      <c r="SM324">
        <f>'GRR Data'!A320</f>
        <v>0</v>
      </c>
    </row>
    <row r="325" spans="507:507">
      <c r="SM325">
        <f>'GRR Data'!A321</f>
        <v>0</v>
      </c>
    </row>
    <row r="326" spans="507:507">
      <c r="SM326">
        <f>'GRR Data'!A322</f>
        <v>0</v>
      </c>
    </row>
    <row r="327" spans="507:507">
      <c r="SM327">
        <f>'GRR Data'!A323</f>
        <v>0</v>
      </c>
    </row>
    <row r="328" spans="507:507">
      <c r="SM328">
        <f>'GRR Data'!A324</f>
        <v>0</v>
      </c>
    </row>
    <row r="329" spans="507:507">
      <c r="SM329">
        <f>'GRR Data'!A325</f>
        <v>0</v>
      </c>
    </row>
    <row r="330" spans="507:507">
      <c r="SM330">
        <f>'GRR Data'!A326</f>
        <v>0</v>
      </c>
    </row>
    <row r="331" spans="507:507">
      <c r="SM331">
        <f>'GRR Data'!A327</f>
        <v>0</v>
      </c>
    </row>
    <row r="332" spans="507:507">
      <c r="SM332">
        <f>'GRR Data'!A328</f>
        <v>0</v>
      </c>
    </row>
    <row r="333" spans="507:507">
      <c r="SM333">
        <f>'GRR Data'!A329</f>
        <v>0</v>
      </c>
    </row>
    <row r="334" spans="507:507">
      <c r="SM334">
        <f>'GRR Data'!A330</f>
        <v>0</v>
      </c>
    </row>
    <row r="335" spans="507:507">
      <c r="SM335">
        <f>'GRR Data'!A331</f>
        <v>0</v>
      </c>
    </row>
    <row r="336" spans="507:507">
      <c r="SM336">
        <f>'GRR Data'!A332</f>
        <v>0</v>
      </c>
    </row>
    <row r="337" spans="507:507">
      <c r="SM337">
        <f>'GRR Data'!A333</f>
        <v>0</v>
      </c>
    </row>
    <row r="338" spans="507:507">
      <c r="SM338">
        <f>'GRR Data'!A334</f>
        <v>0</v>
      </c>
    </row>
    <row r="339" spans="507:507">
      <c r="SM339">
        <f>'GRR Data'!A335</f>
        <v>0</v>
      </c>
    </row>
    <row r="340" spans="507:507">
      <c r="SM340">
        <f>'GRR Data'!A336</f>
        <v>0</v>
      </c>
    </row>
    <row r="341" spans="507:507">
      <c r="SM341">
        <f>'GRR Data'!A337</f>
        <v>0</v>
      </c>
    </row>
    <row r="342" spans="507:507">
      <c r="SM342">
        <f>'GRR Data'!A338</f>
        <v>0</v>
      </c>
    </row>
    <row r="343" spans="507:507">
      <c r="SM343">
        <f>'GRR Data'!A339</f>
        <v>0</v>
      </c>
    </row>
    <row r="344" spans="507:507">
      <c r="SM344">
        <f>'GRR Data'!A340</f>
        <v>0</v>
      </c>
    </row>
    <row r="345" spans="507:507">
      <c r="SM345">
        <f>'GRR Data'!A341</f>
        <v>0</v>
      </c>
    </row>
    <row r="346" spans="507:507">
      <c r="SM346">
        <f>'GRR Data'!A342</f>
        <v>0</v>
      </c>
    </row>
    <row r="347" spans="507:507">
      <c r="SM347">
        <f>'GRR Data'!A343</f>
        <v>0</v>
      </c>
    </row>
    <row r="348" spans="507:507">
      <c r="SM348">
        <f>'GRR Data'!A344</f>
        <v>0</v>
      </c>
    </row>
    <row r="349" spans="507:507">
      <c r="SM349">
        <f>'GRR Data'!A345</f>
        <v>0</v>
      </c>
    </row>
    <row r="350" spans="507:507">
      <c r="SM350">
        <f>'GRR Data'!A346</f>
        <v>0</v>
      </c>
    </row>
    <row r="351" spans="507:507">
      <c r="SM351">
        <f>'GRR Data'!A347</f>
        <v>0</v>
      </c>
    </row>
    <row r="352" spans="507:507">
      <c r="SM352">
        <f>'GRR Data'!A348</f>
        <v>0</v>
      </c>
    </row>
    <row r="353" spans="507:507">
      <c r="SM353">
        <f>'GRR Data'!A349</f>
        <v>0</v>
      </c>
    </row>
    <row r="354" spans="507:507">
      <c r="SM354">
        <f>'GRR Data'!A350</f>
        <v>0</v>
      </c>
    </row>
    <row r="355" spans="507:507">
      <c r="SM355">
        <f>'GRR Data'!A351</f>
        <v>0</v>
      </c>
    </row>
    <row r="356" spans="507:507">
      <c r="SM356">
        <f>'GRR Data'!A352</f>
        <v>0</v>
      </c>
    </row>
    <row r="357" spans="507:507">
      <c r="SM357">
        <f>'GRR Data'!A353</f>
        <v>0</v>
      </c>
    </row>
    <row r="358" spans="507:507">
      <c r="SM358">
        <f>'GRR Data'!A354</f>
        <v>0</v>
      </c>
    </row>
    <row r="359" spans="507:507">
      <c r="SM359">
        <f>'GRR Data'!A355</f>
        <v>0</v>
      </c>
    </row>
    <row r="360" spans="507:507">
      <c r="SM360">
        <f>'GRR Data'!A356</f>
        <v>0</v>
      </c>
    </row>
    <row r="361" spans="507:507">
      <c r="SM361">
        <f>'GRR Data'!A357</f>
        <v>0</v>
      </c>
    </row>
    <row r="362" spans="507:507">
      <c r="SM362">
        <f>'GRR Data'!A358</f>
        <v>0</v>
      </c>
    </row>
    <row r="363" spans="507:507">
      <c r="SM363">
        <f>'GRR Data'!A359</f>
        <v>0</v>
      </c>
    </row>
    <row r="364" spans="507:507">
      <c r="SM364">
        <f>'GRR Data'!A360</f>
        <v>0</v>
      </c>
    </row>
    <row r="365" spans="507:507">
      <c r="SM365">
        <f>'GRR Data'!A361</f>
        <v>0</v>
      </c>
    </row>
    <row r="366" spans="507:507">
      <c r="SM366">
        <f>'GRR Data'!A362</f>
        <v>0</v>
      </c>
    </row>
    <row r="367" spans="507:507">
      <c r="SM367">
        <f>'GRR Data'!A363</f>
        <v>0</v>
      </c>
    </row>
    <row r="368" spans="507:507">
      <c r="SM368">
        <f>'GRR Data'!A364</f>
        <v>0</v>
      </c>
    </row>
    <row r="369" spans="507:507">
      <c r="SM369">
        <f>'GRR Data'!A365</f>
        <v>0</v>
      </c>
    </row>
    <row r="370" spans="507:507">
      <c r="SM370">
        <f>'GRR Data'!A366</f>
        <v>0</v>
      </c>
    </row>
    <row r="371" spans="507:507">
      <c r="SM371">
        <f>'GRR Data'!A367</f>
        <v>0</v>
      </c>
    </row>
    <row r="372" spans="507:507">
      <c r="SM372">
        <f>'GRR Data'!A368</f>
        <v>0</v>
      </c>
    </row>
    <row r="373" spans="507:507">
      <c r="SM373">
        <f>'GRR Data'!A369</f>
        <v>0</v>
      </c>
    </row>
    <row r="374" spans="507:507">
      <c r="SM374">
        <f>'GRR Data'!A370</f>
        <v>0</v>
      </c>
    </row>
    <row r="375" spans="507:507">
      <c r="SM375">
        <f>'GRR Data'!A371</f>
        <v>0</v>
      </c>
    </row>
    <row r="376" spans="507:507">
      <c r="SM376">
        <f>'GRR Data'!A372</f>
        <v>0</v>
      </c>
    </row>
    <row r="377" spans="507:507">
      <c r="SM377">
        <f>'GRR Data'!A373</f>
        <v>0</v>
      </c>
    </row>
    <row r="378" spans="507:507">
      <c r="SM378">
        <f>'GRR Data'!A374</f>
        <v>0</v>
      </c>
    </row>
    <row r="379" spans="507:507">
      <c r="SM379">
        <f>'GRR Data'!A375</f>
        <v>0</v>
      </c>
    </row>
    <row r="380" spans="507:507">
      <c r="SM380">
        <f>'GRR Data'!A376</f>
        <v>0</v>
      </c>
    </row>
    <row r="381" spans="507:507">
      <c r="SM381">
        <f>'GRR Data'!A377</f>
        <v>0</v>
      </c>
    </row>
    <row r="382" spans="507:507">
      <c r="SM382">
        <f>'GRR Data'!A378</f>
        <v>0</v>
      </c>
    </row>
    <row r="383" spans="507:507">
      <c r="SM383">
        <f>'GRR Data'!A379</f>
        <v>0</v>
      </c>
    </row>
    <row r="384" spans="507:507">
      <c r="SM384">
        <f>'GRR Data'!A380</f>
        <v>0</v>
      </c>
    </row>
    <row r="385" spans="507:507">
      <c r="SM385">
        <f>'GRR Data'!A381</f>
        <v>0</v>
      </c>
    </row>
    <row r="386" spans="507:507">
      <c r="SM386">
        <f>'GRR Data'!A382</f>
        <v>0</v>
      </c>
    </row>
    <row r="387" spans="507:507">
      <c r="SM387">
        <f>'GRR Data'!A383</f>
        <v>0</v>
      </c>
    </row>
    <row r="388" spans="507:507">
      <c r="SM388">
        <f>'GRR Data'!A384</f>
        <v>0</v>
      </c>
    </row>
    <row r="389" spans="507:507">
      <c r="SM389">
        <f>'GRR Data'!A385</f>
        <v>0</v>
      </c>
    </row>
    <row r="390" spans="507:507">
      <c r="SM390">
        <f>'GRR Data'!A386</f>
        <v>0</v>
      </c>
    </row>
    <row r="391" spans="507:507">
      <c r="SM391">
        <f>'GRR Data'!A387</f>
        <v>0</v>
      </c>
    </row>
    <row r="392" spans="507:507">
      <c r="SM392">
        <f>'GRR Data'!A388</f>
        <v>0</v>
      </c>
    </row>
    <row r="393" spans="507:507">
      <c r="SM393">
        <f>'GRR Data'!A389</f>
        <v>0</v>
      </c>
    </row>
    <row r="394" spans="507:507">
      <c r="SM394">
        <f>'GRR Data'!A390</f>
        <v>0</v>
      </c>
    </row>
    <row r="395" spans="507:507">
      <c r="SM395">
        <f>'GRR Data'!A391</f>
        <v>0</v>
      </c>
    </row>
    <row r="396" spans="507:507">
      <c r="SM396">
        <f>'GRR Data'!A392</f>
        <v>0</v>
      </c>
    </row>
    <row r="397" spans="507:507">
      <c r="SM397">
        <f>'GRR Data'!A393</f>
        <v>0</v>
      </c>
    </row>
    <row r="398" spans="507:507">
      <c r="SM398">
        <f>'GRR Data'!A394</f>
        <v>0</v>
      </c>
    </row>
    <row r="399" spans="507:507">
      <c r="SM399">
        <f>'GRR Data'!A395</f>
        <v>0</v>
      </c>
    </row>
    <row r="400" spans="507:507">
      <c r="SM400">
        <f>'GRR Data'!A396</f>
        <v>0</v>
      </c>
    </row>
    <row r="401" spans="507:507">
      <c r="SM401">
        <f>'GRR Data'!A397</f>
        <v>0</v>
      </c>
    </row>
    <row r="402" spans="507:507">
      <c r="SM402">
        <f>'GRR Data'!A398</f>
        <v>0</v>
      </c>
    </row>
    <row r="403" spans="507:507">
      <c r="SM403">
        <f>'GRR Data'!A399</f>
        <v>0</v>
      </c>
    </row>
    <row r="404" spans="507:507">
      <c r="SM404">
        <f>'GRR Data'!A400</f>
        <v>0</v>
      </c>
    </row>
    <row r="405" spans="507:507">
      <c r="SM405">
        <f>'GRR Data'!A401</f>
        <v>0</v>
      </c>
    </row>
    <row r="406" spans="507:507">
      <c r="SM406">
        <f>'GRR Data'!A402</f>
        <v>0</v>
      </c>
    </row>
    <row r="407" spans="507:507">
      <c r="SM407">
        <f>'GRR Data'!A403</f>
        <v>0</v>
      </c>
    </row>
    <row r="408" spans="507:507">
      <c r="SM408">
        <f>'GRR Data'!A404</f>
        <v>0</v>
      </c>
    </row>
    <row r="409" spans="507:507">
      <c r="SM409">
        <f>'GRR Data'!A405</f>
        <v>0</v>
      </c>
    </row>
    <row r="410" spans="507:507">
      <c r="SM410">
        <f>'GRR Data'!A406</f>
        <v>0</v>
      </c>
    </row>
    <row r="411" spans="507:507">
      <c r="SM411">
        <f>'GRR Data'!A407</f>
        <v>0</v>
      </c>
    </row>
    <row r="412" spans="507:507">
      <c r="SM412">
        <f>'GRR Data'!A408</f>
        <v>0</v>
      </c>
    </row>
    <row r="413" spans="507:507">
      <c r="SM413">
        <f>'GRR Data'!A409</f>
        <v>0</v>
      </c>
    </row>
    <row r="414" spans="507:507">
      <c r="SM414">
        <f>'GRR Data'!A410</f>
        <v>0</v>
      </c>
    </row>
    <row r="415" spans="507:507">
      <c r="SM415">
        <f>'GRR Data'!A411</f>
        <v>0</v>
      </c>
    </row>
    <row r="416" spans="507:507">
      <c r="SM416">
        <f>'GRR Data'!A412</f>
        <v>0</v>
      </c>
    </row>
    <row r="417" spans="507:507">
      <c r="SM417">
        <f>'GRR Data'!A413</f>
        <v>0</v>
      </c>
    </row>
    <row r="418" spans="507:507">
      <c r="SM418">
        <f>'GRR Data'!A414</f>
        <v>0</v>
      </c>
    </row>
    <row r="419" spans="507:507">
      <c r="SM419">
        <f>'GRR Data'!A415</f>
        <v>0</v>
      </c>
    </row>
    <row r="420" spans="507:507">
      <c r="SM420">
        <f>'GRR Data'!A416</f>
        <v>0</v>
      </c>
    </row>
    <row r="421" spans="507:507">
      <c r="SM421">
        <f>'GRR Data'!A417</f>
        <v>0</v>
      </c>
    </row>
    <row r="422" spans="507:507">
      <c r="SM422">
        <f>'GRR Data'!A418</f>
        <v>0</v>
      </c>
    </row>
    <row r="423" spans="507:507">
      <c r="SM423">
        <f>'GRR Data'!A419</f>
        <v>0</v>
      </c>
    </row>
    <row r="424" spans="507:507">
      <c r="SM424">
        <f>'GRR Data'!A420</f>
        <v>0</v>
      </c>
    </row>
    <row r="425" spans="507:507">
      <c r="SM425">
        <f>'GRR Data'!A421</f>
        <v>0</v>
      </c>
    </row>
    <row r="426" spans="507:507">
      <c r="SM426">
        <f>'GRR Data'!A422</f>
        <v>0</v>
      </c>
    </row>
    <row r="427" spans="507:507">
      <c r="SM427">
        <f>'GRR Data'!A423</f>
        <v>0</v>
      </c>
    </row>
    <row r="428" spans="507:507">
      <c r="SM428">
        <f>'GRR Data'!A424</f>
        <v>0</v>
      </c>
    </row>
    <row r="429" spans="507:507">
      <c r="SM429">
        <f>'GRR Data'!A425</f>
        <v>0</v>
      </c>
    </row>
    <row r="430" spans="507:507">
      <c r="SM430">
        <f>'GRR Data'!A426</f>
        <v>0</v>
      </c>
    </row>
    <row r="431" spans="507:507">
      <c r="SM431">
        <f>'GRR Data'!A427</f>
        <v>0</v>
      </c>
    </row>
    <row r="432" spans="507:507">
      <c r="SM432">
        <f>'GRR Data'!A428</f>
        <v>0</v>
      </c>
    </row>
    <row r="433" spans="507:507">
      <c r="SM433">
        <f>'GRR Data'!A429</f>
        <v>0</v>
      </c>
    </row>
    <row r="434" spans="507:507">
      <c r="SM434">
        <f>'GRR Data'!A430</f>
        <v>0</v>
      </c>
    </row>
    <row r="435" spans="507:507">
      <c r="SM435">
        <f>'GRR Data'!A431</f>
        <v>0</v>
      </c>
    </row>
    <row r="436" spans="507:507">
      <c r="SM436">
        <f>'GRR Data'!A432</f>
        <v>0</v>
      </c>
    </row>
    <row r="437" spans="507:507">
      <c r="SM437">
        <f>'GRR Data'!A433</f>
        <v>0</v>
      </c>
    </row>
    <row r="438" spans="507:507">
      <c r="SM438">
        <f>'GRR Data'!A434</f>
        <v>0</v>
      </c>
    </row>
    <row r="439" spans="507:507">
      <c r="SM439">
        <f>'GRR Data'!A435</f>
        <v>0</v>
      </c>
    </row>
    <row r="440" spans="507:507">
      <c r="SM440">
        <f>'GRR Data'!A436</f>
        <v>0</v>
      </c>
    </row>
    <row r="441" spans="507:507">
      <c r="SM441">
        <f>'GRR Data'!A437</f>
        <v>0</v>
      </c>
    </row>
    <row r="442" spans="507:507">
      <c r="SM442">
        <f>'GRR Data'!A438</f>
        <v>0</v>
      </c>
    </row>
    <row r="443" spans="507:507">
      <c r="SM443">
        <f>'GRR Data'!A439</f>
        <v>0</v>
      </c>
    </row>
    <row r="444" spans="507:507">
      <c r="SM444">
        <f>'GRR Data'!A440</f>
        <v>0</v>
      </c>
    </row>
    <row r="445" spans="507:507">
      <c r="SM445">
        <f>'GRR Data'!A441</f>
        <v>0</v>
      </c>
    </row>
    <row r="446" spans="507:507">
      <c r="SM446">
        <f>'GRR Data'!A442</f>
        <v>0</v>
      </c>
    </row>
    <row r="447" spans="507:507">
      <c r="SM447">
        <f>'GRR Data'!A443</f>
        <v>0</v>
      </c>
    </row>
    <row r="448" spans="507:507">
      <c r="SM448">
        <f>'GRR Data'!A444</f>
        <v>0</v>
      </c>
    </row>
    <row r="449" spans="507:507">
      <c r="SM449">
        <f>'GRR Data'!A445</f>
        <v>0</v>
      </c>
    </row>
    <row r="450" spans="507:507">
      <c r="SM450">
        <f>'GRR Data'!A446</f>
        <v>0</v>
      </c>
    </row>
    <row r="451" spans="507:507">
      <c r="SM451">
        <f>'GRR Data'!A447</f>
        <v>0</v>
      </c>
    </row>
    <row r="452" spans="507:507">
      <c r="SM452">
        <f>'GRR Data'!A448</f>
        <v>0</v>
      </c>
    </row>
    <row r="453" spans="507:507">
      <c r="SM453">
        <f>'GRR Data'!A449</f>
        <v>0</v>
      </c>
    </row>
    <row r="454" spans="507:507">
      <c r="SM454">
        <f>'GRR Data'!A450</f>
        <v>0</v>
      </c>
    </row>
    <row r="455" spans="507:507">
      <c r="SM455">
        <f>'GRR Data'!A451</f>
        <v>0</v>
      </c>
    </row>
    <row r="456" spans="507:507">
      <c r="SM456">
        <f>'GRR Data'!A452</f>
        <v>0</v>
      </c>
    </row>
    <row r="457" spans="507:507">
      <c r="SM457">
        <f>'GRR Data'!A453</f>
        <v>0</v>
      </c>
    </row>
    <row r="458" spans="507:507">
      <c r="SM458">
        <f>'GRR Data'!A454</f>
        <v>0</v>
      </c>
    </row>
    <row r="459" spans="507:507">
      <c r="SM459">
        <f>'GRR Data'!A455</f>
        <v>0</v>
      </c>
    </row>
    <row r="460" spans="507:507">
      <c r="SM460">
        <f>'GRR Data'!A456</f>
        <v>0</v>
      </c>
    </row>
    <row r="461" spans="507:507">
      <c r="SM461">
        <f>'GRR Data'!A457</f>
        <v>0</v>
      </c>
    </row>
    <row r="462" spans="507:507">
      <c r="SM462">
        <f>'GRR Data'!A458</f>
        <v>0</v>
      </c>
    </row>
    <row r="463" spans="507:507">
      <c r="SM463">
        <f>'GRR Data'!A459</f>
        <v>0</v>
      </c>
    </row>
    <row r="464" spans="507:507">
      <c r="SM464">
        <f>'GRR Data'!A460</f>
        <v>0</v>
      </c>
    </row>
    <row r="465" spans="507:507">
      <c r="SM465">
        <f>'GRR Data'!A461</f>
        <v>0</v>
      </c>
    </row>
    <row r="466" spans="507:507">
      <c r="SM466">
        <f>'GRR Data'!A462</f>
        <v>0</v>
      </c>
    </row>
    <row r="467" spans="507:507">
      <c r="SM467">
        <f>'GRR Data'!A463</f>
        <v>0</v>
      </c>
    </row>
    <row r="468" spans="507:507">
      <c r="SM468">
        <f>'GRR Data'!A464</f>
        <v>0</v>
      </c>
    </row>
    <row r="469" spans="507:507">
      <c r="SM469">
        <f>'GRR Data'!A465</f>
        <v>0</v>
      </c>
    </row>
    <row r="470" spans="507:507">
      <c r="SM470">
        <f>'GRR Data'!A466</f>
        <v>0</v>
      </c>
    </row>
    <row r="471" spans="507:507">
      <c r="SM471">
        <f>'GRR Data'!A467</f>
        <v>0</v>
      </c>
    </row>
    <row r="472" spans="507:507">
      <c r="SM472">
        <f>'GRR Data'!A468</f>
        <v>0</v>
      </c>
    </row>
    <row r="473" spans="507:507">
      <c r="SM473">
        <f>'GRR Data'!A469</f>
        <v>0</v>
      </c>
    </row>
    <row r="474" spans="507:507">
      <c r="SM474">
        <f>'GRR Data'!A470</f>
        <v>0</v>
      </c>
    </row>
    <row r="475" spans="507:507">
      <c r="SM475">
        <f>'GRR Data'!A471</f>
        <v>0</v>
      </c>
    </row>
    <row r="476" spans="507:507">
      <c r="SM476">
        <f>'GRR Data'!A472</f>
        <v>0</v>
      </c>
    </row>
    <row r="477" spans="507:507">
      <c r="SM477">
        <f>'GRR Data'!A473</f>
        <v>0</v>
      </c>
    </row>
    <row r="478" spans="507:507">
      <c r="SM478">
        <f>'GRR Data'!A474</f>
        <v>0</v>
      </c>
    </row>
    <row r="479" spans="507:507">
      <c r="SM479">
        <f>'GRR Data'!A475</f>
        <v>0</v>
      </c>
    </row>
    <row r="480" spans="507:507">
      <c r="SM480">
        <f>'GRR Data'!A476</f>
        <v>0</v>
      </c>
    </row>
    <row r="481" spans="507:507">
      <c r="SM481">
        <f>'GRR Data'!A477</f>
        <v>0</v>
      </c>
    </row>
    <row r="482" spans="507:507">
      <c r="SM482">
        <f>'GRR Data'!A478</f>
        <v>0</v>
      </c>
    </row>
    <row r="483" spans="507:507">
      <c r="SM483">
        <f>'GRR Data'!A479</f>
        <v>0</v>
      </c>
    </row>
    <row r="484" spans="507:507">
      <c r="SM484">
        <f>'GRR Data'!A480</f>
        <v>0</v>
      </c>
    </row>
    <row r="485" spans="507:507">
      <c r="SM485">
        <f>'GRR Data'!A481</f>
        <v>0</v>
      </c>
    </row>
    <row r="486" spans="507:507">
      <c r="SM486">
        <f>'GRR Data'!A482</f>
        <v>0</v>
      </c>
    </row>
    <row r="487" spans="507:507">
      <c r="SM487">
        <f>'GRR Data'!A483</f>
        <v>0</v>
      </c>
    </row>
    <row r="488" spans="507:507">
      <c r="SM488">
        <f>'GRR Data'!A484</f>
        <v>0</v>
      </c>
    </row>
    <row r="489" spans="507:507">
      <c r="SM489">
        <f>'GRR Data'!A485</f>
        <v>0</v>
      </c>
    </row>
    <row r="490" spans="507:507">
      <c r="SM490">
        <f>'GRR Data'!A486</f>
        <v>0</v>
      </c>
    </row>
    <row r="491" spans="507:507">
      <c r="SM491">
        <f>'GRR Data'!A487</f>
        <v>0</v>
      </c>
    </row>
    <row r="492" spans="507:507">
      <c r="SM492">
        <f>'GRR Data'!A488</f>
        <v>0</v>
      </c>
    </row>
    <row r="493" spans="507:507">
      <c r="SM493">
        <f>'GRR Data'!A489</f>
        <v>0</v>
      </c>
    </row>
    <row r="494" spans="507:507">
      <c r="SM494">
        <f>'GRR Data'!A490</f>
        <v>0</v>
      </c>
    </row>
    <row r="495" spans="507:507">
      <c r="SM495">
        <f>'GRR Data'!A491</f>
        <v>0</v>
      </c>
    </row>
    <row r="496" spans="507:507">
      <c r="SM496">
        <f>'GRR Data'!A492</f>
        <v>0</v>
      </c>
    </row>
    <row r="497" spans="507:507">
      <c r="SM497">
        <f>'GRR Data'!A493</f>
        <v>0</v>
      </c>
    </row>
    <row r="498" spans="507:507">
      <c r="SM498">
        <f>'GRR Data'!A494</f>
        <v>0</v>
      </c>
    </row>
    <row r="499" spans="507:507">
      <c r="SM499">
        <f>'GRR Data'!A495</f>
        <v>0</v>
      </c>
    </row>
    <row r="500" spans="507:507">
      <c r="SM500">
        <f>'GRR Data'!A496</f>
        <v>0</v>
      </c>
    </row>
    <row r="501" spans="507:507">
      <c r="SM501">
        <f>'GRR Data'!A497</f>
        <v>0</v>
      </c>
    </row>
    <row r="502" spans="507:507">
      <c r="SM502">
        <f>'GRR Data'!A498</f>
        <v>0</v>
      </c>
    </row>
    <row r="503" spans="507:507">
      <c r="SM503">
        <f>'GRR Data'!A499</f>
        <v>0</v>
      </c>
    </row>
    <row r="504" spans="507:507">
      <c r="SM504">
        <f>'GRR Data'!A500</f>
        <v>0</v>
      </c>
    </row>
    <row r="505" spans="507:507">
      <c r="SM505">
        <f>'GRR Data'!A501</f>
        <v>0</v>
      </c>
    </row>
    <row r="506" spans="507:507">
      <c r="SM506">
        <f>'GRR Data'!A502</f>
        <v>0</v>
      </c>
    </row>
    <row r="507" spans="507:507">
      <c r="SM507">
        <f>'GRR Data'!A503</f>
        <v>0</v>
      </c>
    </row>
    <row r="508" spans="507:507">
      <c r="SM508">
        <f>'GRR Data'!A504</f>
        <v>0</v>
      </c>
    </row>
    <row r="509" spans="507:507">
      <c r="SM509">
        <f>'GRR Data'!A505</f>
        <v>0</v>
      </c>
    </row>
    <row r="510" spans="507:507">
      <c r="SM510">
        <f>'GRR Data'!A506</f>
        <v>0</v>
      </c>
    </row>
    <row r="511" spans="507:507">
      <c r="SM511">
        <f>'GRR Data'!A507</f>
        <v>0</v>
      </c>
    </row>
    <row r="512" spans="507:507">
      <c r="SM512">
        <f>'GRR Data'!A508</f>
        <v>0</v>
      </c>
    </row>
    <row r="513" spans="507:507">
      <c r="SM513">
        <f>'GRR Data'!A509</f>
        <v>0</v>
      </c>
    </row>
    <row r="514" spans="507:507">
      <c r="SM514">
        <f>'GRR Data'!A510</f>
        <v>0</v>
      </c>
    </row>
  </sheetData>
  <sheetProtection algorithmName="SHA-512" hashValue="aXCUqfAehFwYbybDrGp3Phq5V+yU2Hph3EBsXeZk5QNEgNJh29M3s0cY4vxjgOo755/yxgi+EzM4noTSU31reA==" saltValue="f7aDRDLbuM1eKjQnqPpL8Q==" spinCount="100000" sheet="1" objects="1" scenarios="1"/>
  <mergeCells count="25">
    <mergeCell ref="A1:C1"/>
    <mergeCell ref="G1:S3"/>
    <mergeCell ref="G4:L4"/>
    <mergeCell ref="A5:B5"/>
    <mergeCell ref="C5:E5"/>
    <mergeCell ref="F5:G5"/>
    <mergeCell ref="H5:I5"/>
    <mergeCell ref="J5:K5"/>
    <mergeCell ref="L5:M5"/>
    <mergeCell ref="N5:O5"/>
    <mergeCell ref="C77:D77"/>
    <mergeCell ref="N6:O6"/>
    <mergeCell ref="A7:B7"/>
    <mergeCell ref="C7:E7"/>
    <mergeCell ref="F7:G7"/>
    <mergeCell ref="H7:I7"/>
    <mergeCell ref="J7:K7"/>
    <mergeCell ref="L7:M7"/>
    <mergeCell ref="N7:O7"/>
    <mergeCell ref="A6:B6"/>
    <mergeCell ref="C6:E6"/>
    <mergeCell ref="F6:G6"/>
    <mergeCell ref="H6:I6"/>
    <mergeCell ref="J6:K6"/>
    <mergeCell ref="L6:M6"/>
  </mergeCells>
  <phoneticPr fontId="194" type="noConversion"/>
  <conditionalFormatting sqref="C80:CI111 CN80:CP111 CX80:HZ111 IF80:IM111 C112:SH179">
    <cfRule type="expression" dxfId="114" priority="87">
      <formula>AND(OR(C80&gt;C$15,C80&lt;C$16),OR(C80&lt;C$32,C80&gt;C$33))</formula>
    </cfRule>
    <cfRule type="cellIs" dxfId="113" priority="89" operator="notBetween">
      <formula>C$33</formula>
      <formula>C$32</formula>
    </cfRule>
    <cfRule type="cellIs" dxfId="112" priority="88" operator="notBetween">
      <formula>C$15</formula>
      <formula>C$16</formula>
    </cfRule>
  </conditionalFormatting>
  <conditionalFormatting sqref="C14:SH14">
    <cfRule type="cellIs" dxfId="111" priority="77" operator="equal">
      <formula>"YES"</formula>
    </cfRule>
  </conditionalFormatting>
  <conditionalFormatting sqref="C20:SH22">
    <cfRule type="cellIs" dxfId="110" priority="74" operator="equal">
      <formula>"GDT Blank"</formula>
    </cfRule>
  </conditionalFormatting>
  <conditionalFormatting sqref="C22:SH22">
    <cfRule type="cellIs" dxfId="109" priority="80" operator="equal">
      <formula>"NA"</formula>
    </cfRule>
  </conditionalFormatting>
  <conditionalFormatting sqref="C23:SH23">
    <cfRule type="cellIs" dxfId="108" priority="81" operator="greaterThan">
      <formula>1.67</formula>
    </cfRule>
    <cfRule type="cellIs" dxfId="107" priority="85" operator="equal">
      <formula>1.33</formula>
    </cfRule>
    <cfRule type="cellIs" dxfId="106" priority="84" operator="between">
      <formula>1.33</formula>
      <formula>1.67</formula>
    </cfRule>
    <cfRule type="cellIs" dxfId="105" priority="83" operator="lessThan">
      <formula>1.33</formula>
    </cfRule>
    <cfRule type="cellIs" dxfId="104" priority="82" operator="equal">
      <formula>1.67</formula>
    </cfRule>
    <cfRule type="containsBlanks" dxfId="103" priority="73" stopIfTrue="1">
      <formula>LEN(TRIM(C23))=0</formula>
    </cfRule>
  </conditionalFormatting>
  <conditionalFormatting sqref="C24:SH24">
    <cfRule type="notContainsBlanks" dxfId="102" priority="75">
      <formula>LEN(TRIM(C24))&gt;0</formula>
    </cfRule>
  </conditionalFormatting>
  <conditionalFormatting sqref="C25:SH25">
    <cfRule type="cellIs" dxfId="101" priority="79" operator="lessThan">
      <formula>C$16</formula>
    </cfRule>
  </conditionalFormatting>
  <conditionalFormatting sqref="C26:SH26">
    <cfRule type="cellIs" dxfId="100" priority="78" operator="greaterThan">
      <formula>C$15</formula>
    </cfRule>
  </conditionalFormatting>
  <conditionalFormatting sqref="G4:L4">
    <cfRule type="notContainsBlanks" dxfId="99" priority="76">
      <formula>LEN(TRIM(G4))&gt;0</formula>
    </cfRule>
  </conditionalFormatting>
  <conditionalFormatting sqref="BX80:CY111">
    <cfRule type="expression" dxfId="98" priority="58">
      <formula>AND(OR(BX80&gt;BX$15,BX80&lt;BX$16),OR(BX80&lt;BX$32,BX80&gt;BX$33))</formula>
    </cfRule>
    <cfRule type="containsBlanks" dxfId="97" priority="57">
      <formula>LEN(TRIM(BX80))=0</formula>
    </cfRule>
    <cfRule type="cellIs" dxfId="96" priority="60" operator="notBetween">
      <formula>BX$33</formula>
      <formula>BX$32</formula>
    </cfRule>
    <cfRule type="cellIs" dxfId="95" priority="59" operator="notBetween">
      <formula>BX$15</formula>
      <formula>BX$16</formula>
    </cfRule>
  </conditionalFormatting>
  <conditionalFormatting sqref="CQ80:CQ111">
    <cfRule type="cellIs" dxfId="94" priority="32" operator="notBetween">
      <formula>CR$33</formula>
      <formula>CR$32</formula>
    </cfRule>
    <cfRule type="cellIs" dxfId="93" priority="31" operator="notBetween">
      <formula>CR$15</formula>
      <formula>CR$16</formula>
    </cfRule>
    <cfRule type="expression" dxfId="92" priority="30">
      <formula>AND(OR(CQ80&gt;CR$15,CQ80&lt;CR$16),OR(CQ80&lt;CR$32,CQ80&gt;CR$33))</formula>
    </cfRule>
  </conditionalFormatting>
  <conditionalFormatting sqref="CQ80:CR111">
    <cfRule type="containsBlanks" dxfId="91" priority="21">
      <formula>LEN(TRIM(CQ80))=0</formula>
    </cfRule>
  </conditionalFormatting>
  <conditionalFormatting sqref="CR80:CR111">
    <cfRule type="expression" dxfId="90" priority="22">
      <formula>AND(OR(CR80&gt;CR$15,CR80&lt;CR$16),OR(CR80&lt;CR$32,CR80&gt;CR$33))</formula>
    </cfRule>
    <cfRule type="cellIs" dxfId="89" priority="23" operator="notBetween">
      <formula>CR$15</formula>
      <formula>CR$16</formula>
    </cfRule>
    <cfRule type="cellIs" dxfId="88" priority="24" operator="notBetween">
      <formula>CR$33</formula>
      <formula>CR$32</formula>
    </cfRule>
  </conditionalFormatting>
  <conditionalFormatting sqref="CR80:CS111">
    <cfRule type="cellIs" dxfId="87" priority="16" operator="notBetween">
      <formula>CS$33</formula>
      <formula>CS$32</formula>
    </cfRule>
    <cfRule type="cellIs" dxfId="86" priority="15" operator="notBetween">
      <formula>CS$15</formula>
      <formula>CS$16</formula>
    </cfRule>
    <cfRule type="expression" dxfId="85" priority="14">
      <formula>AND(OR(CR80&gt;CS$15,CR80&lt;CS$16),OR(CR80&lt;CS$32,CR80&gt;CS$33))</formula>
    </cfRule>
  </conditionalFormatting>
  <conditionalFormatting sqref="CR80:CX111">
    <cfRule type="containsBlanks" dxfId="84" priority="5">
      <formula>LEN(TRIM(CR80))=0</formula>
    </cfRule>
  </conditionalFormatting>
  <conditionalFormatting sqref="CT80:CT111 CV80:CV111 CX80:CX111">
    <cfRule type="cellIs" dxfId="83" priority="28" operator="notBetween">
      <formula>CT$33</formula>
      <formula>CT$32</formula>
    </cfRule>
    <cfRule type="expression" dxfId="82" priority="26">
      <formula>AND(OR(CT80&gt;CT$15,CT80&lt;CT$16),OR(CT80&lt;CT$32,CT80&gt;CT$33))</formula>
    </cfRule>
    <cfRule type="cellIs" dxfId="81" priority="27" operator="notBetween">
      <formula>CT$15</formula>
      <formula>CT$16</formula>
    </cfRule>
  </conditionalFormatting>
  <conditionalFormatting sqref="CU80:CU111">
    <cfRule type="expression" dxfId="80" priority="10">
      <formula>AND(OR(CU80&gt;CV$15,CU80&lt;CV$16),OR(CU80&lt;CV$32,CU80&gt;CV$33))</formula>
    </cfRule>
    <cfRule type="cellIs" dxfId="79" priority="11" operator="notBetween">
      <formula>CV$15</formula>
      <formula>CV$16</formula>
    </cfRule>
    <cfRule type="cellIs" dxfId="78" priority="12" operator="notBetween">
      <formula>CV$33</formula>
      <formula>CV$32</formula>
    </cfRule>
  </conditionalFormatting>
  <conditionalFormatting sqref="CW80:CW111">
    <cfRule type="cellIs" dxfId="77" priority="8" operator="notBetween">
      <formula>CX$33</formula>
      <formula>CX$32</formula>
    </cfRule>
    <cfRule type="cellIs" dxfId="76" priority="7" operator="notBetween">
      <formula>CX$15</formula>
      <formula>CX$16</formula>
    </cfRule>
    <cfRule type="expression" dxfId="75" priority="6">
      <formula>AND(OR(CW80&gt;CX$15,CW80&lt;CX$16),OR(CW80&lt;CX$32,CW80&gt;CX$33))</formula>
    </cfRule>
  </conditionalFormatting>
  <conditionalFormatting sqref="CX80:HZ111 C80:CI111 CN80:CP111 IF80:IM111 C112:SH179">
    <cfRule type="containsBlanks" dxfId="74" priority="86">
      <formula>LEN(TRIM(C80))=0</formula>
    </cfRule>
  </conditionalFormatting>
  <conditionalFormatting sqref="DC80:DC111">
    <cfRule type="expression" dxfId="73" priority="70">
      <formula>AND(OR(DC80&gt;DD$15,DC80&lt;DD$16),OR(DC80&lt;DD$32,DC80&gt;DD$33))</formula>
    </cfRule>
    <cfRule type="cellIs" dxfId="72" priority="71" operator="notBetween">
      <formula>DD$15</formula>
      <formula>DD$16</formula>
    </cfRule>
    <cfRule type="cellIs" dxfId="71" priority="72" operator="notBetween">
      <formula>DD$33</formula>
      <formula>DD$32</formula>
    </cfRule>
  </conditionalFormatting>
  <conditionalFormatting sqref="DC80:DD111">
    <cfRule type="containsBlanks" dxfId="70" priority="61">
      <formula>LEN(TRIM(DC80))=0</formula>
    </cfRule>
  </conditionalFormatting>
  <conditionalFormatting sqref="DD80:DD111">
    <cfRule type="expression" dxfId="69" priority="62">
      <formula>AND(OR(DD80&gt;DD$15,DD80&lt;DD$16),OR(DD80&lt;DD$32,DD80&gt;DD$33))</formula>
    </cfRule>
    <cfRule type="cellIs" dxfId="68" priority="63" operator="notBetween">
      <formula>DD$15</formula>
      <formula>DD$16</formula>
    </cfRule>
    <cfRule type="cellIs" dxfId="67" priority="64" operator="notBetween">
      <formula>DD$33</formula>
      <formula>DD$32</formula>
    </cfRule>
  </conditionalFormatting>
  <conditionalFormatting sqref="DD80:DE111">
    <cfRule type="cellIs" dxfId="66" priority="44" operator="notBetween">
      <formula>DE$33</formula>
      <formula>DE$32</formula>
    </cfRule>
    <cfRule type="cellIs" dxfId="65" priority="43" operator="notBetween">
      <formula>DE$15</formula>
      <formula>DE$16</formula>
    </cfRule>
    <cfRule type="expression" dxfId="64" priority="42">
      <formula>AND(OR(DD80&gt;DE$15,DD80&lt;DE$16),OR(DD80&lt;DE$32,DD80&gt;DE$33))</formula>
    </cfRule>
  </conditionalFormatting>
  <conditionalFormatting sqref="DD80:DJ111">
    <cfRule type="containsBlanks" dxfId="63" priority="33">
      <formula>LEN(TRIM(DD80))=0</formula>
    </cfRule>
  </conditionalFormatting>
  <conditionalFormatting sqref="DF80:DF111 DH80:DH111 DJ80:DJ111">
    <cfRule type="expression" dxfId="62" priority="66">
      <formula>AND(OR(DF80&gt;DF$15,DF80&lt;DF$16),OR(DF80&lt;DF$32,DF80&gt;DF$33))</formula>
    </cfRule>
    <cfRule type="cellIs" dxfId="61" priority="67" operator="notBetween">
      <formula>DF$15</formula>
      <formula>DF$16</formula>
    </cfRule>
    <cfRule type="cellIs" dxfId="60" priority="68" operator="notBetween">
      <formula>DF$33</formula>
      <formula>DF$32</formula>
    </cfRule>
  </conditionalFormatting>
  <conditionalFormatting sqref="DG80:DG111">
    <cfRule type="cellIs" dxfId="59" priority="40" operator="notBetween">
      <formula>DH$33</formula>
      <formula>DH$32</formula>
    </cfRule>
    <cfRule type="cellIs" dxfId="58" priority="39" operator="notBetween">
      <formula>DH$15</formula>
      <formula>DH$16</formula>
    </cfRule>
    <cfRule type="expression" dxfId="57" priority="38">
      <formula>AND(OR(DG80&gt;DH$15,DG80&lt;DH$16),OR(DG80&lt;DH$32,DG80&gt;DH$33))</formula>
    </cfRule>
  </conditionalFormatting>
  <conditionalFormatting sqref="DI80:DI111">
    <cfRule type="cellIs" dxfId="56" priority="36" operator="notBetween">
      <formula>DJ$33</formula>
      <formula>DJ$32</formula>
    </cfRule>
    <cfRule type="expression" dxfId="55" priority="34">
      <formula>AND(OR(DI80&gt;DJ$15,DI80&lt;DJ$16),OR(DI80&lt;DJ$32,DI80&gt;DJ$33))</formula>
    </cfRule>
    <cfRule type="containsBlanks" dxfId="54" priority="1">
      <formula>LEN(TRIM(DI80))=0</formula>
    </cfRule>
    <cfRule type="cellIs" dxfId="53" priority="35" operator="notBetween">
      <formula>DJ$15</formula>
      <formula>DJ$16</formula>
    </cfRule>
    <cfRule type="cellIs" dxfId="52" priority="4" operator="notBetween">
      <formula>DI$33</formula>
      <formula>DI$32</formula>
    </cfRule>
    <cfRule type="cellIs" dxfId="51" priority="3" operator="notBetween">
      <formula>DI$15</formula>
      <formula>DI$16</formula>
    </cfRule>
    <cfRule type="expression" dxfId="50" priority="2">
      <formula>AND(OR(DI80&gt;DI$15,DI80&lt;DI$16),OR(DI80&lt;DI$32,DI80&gt;DI$33))</formula>
    </cfRule>
  </conditionalFormatting>
  <conditionalFormatting sqref="HO80:SH111">
    <cfRule type="cellIs" dxfId="49" priority="56" operator="notBetween">
      <formula>HO$33</formula>
      <formula>HO$32</formula>
    </cfRule>
    <cfRule type="containsBlanks" dxfId="48" priority="53">
      <formula>LEN(TRIM(HO80))=0</formula>
    </cfRule>
    <cfRule type="expression" dxfId="47" priority="54">
      <formula>AND(OR(HO80&gt;HO$15,HO80&lt;HO$16),OR(HO80&lt;HO$32,HO80&gt;HO$33))</formula>
    </cfRule>
    <cfRule type="cellIs" dxfId="46" priority="55" operator="notBetween">
      <formula>HO$15</formula>
      <formula>HO$16</formula>
    </cfRule>
  </conditionalFormatting>
  <dataValidations count="2">
    <dataValidation type="list" allowBlank="1" showInputMessage="1" showErrorMessage="1" sqref="C17:SH17" xr:uid="{00000000-0002-0000-0A00-000000000000}">
      <formula1>$B$217:$B$230</formula1>
    </dataValidation>
    <dataValidation type="list" allowBlank="1" showInputMessage="1" showErrorMessage="1" sqref="C14:SH14" xr:uid="{00000000-0002-0000-0A00-000001000000}">
      <formula1>CPKDrop</formula1>
    </dataValidation>
  </dataValidations>
  <hyperlinks>
    <hyperlink ref="A1" location="'Table of contents'!A1" display="Table of Contents" xr:uid="{00000000-0004-0000-0A00-000000000000}"/>
    <hyperlink ref="A1:C1" location="'Table of contents'!A1" display="Table of Contents" xr:uid="{00000000-0004-0000-0A00-000001000000}"/>
  </hyperlinks>
  <pageMargins left="0.45" right="0.45" top="0.75" bottom="0.75" header="0.3" footer="0.3"/>
  <pageSetup scale="6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873473" r:id="rId4" name="Check Box 1">
              <controlPr defaultSize="0" autoFill="0" autoLine="0" autoPict="0">
                <anchor moveWithCells="1">
                  <from>
                    <xdr:col>15</xdr:col>
                    <xdr:colOff>142875</xdr:colOff>
                    <xdr:row>4</xdr:row>
                    <xdr:rowOff>114300</xdr:rowOff>
                  </from>
                  <to>
                    <xdr:col>15</xdr:col>
                    <xdr:colOff>447675</xdr:colOff>
                    <xdr:row>6</xdr:row>
                    <xdr:rowOff>66675</xdr:rowOff>
                  </to>
                </anchor>
              </controlPr>
            </control>
          </mc:Choice>
        </mc:AlternateContent>
        <mc:AlternateContent xmlns:mc="http://schemas.openxmlformats.org/markup-compatibility/2006">
          <mc:Choice Requires="x14">
            <control shapeId="873474" r:id="rId5" name="Check Box 2">
              <controlPr defaultSize="0" autoFill="0" autoLine="0" autoPict="0">
                <anchor moveWithCells="1">
                  <from>
                    <xdr:col>15</xdr:col>
                    <xdr:colOff>142875</xdr:colOff>
                    <xdr:row>3</xdr:row>
                    <xdr:rowOff>266700</xdr:rowOff>
                  </from>
                  <to>
                    <xdr:col>15</xdr:col>
                    <xdr:colOff>447675</xdr:colOff>
                    <xdr:row>5</xdr:row>
                    <xdr:rowOff>38100</xdr:rowOff>
                  </to>
                </anchor>
              </controlPr>
            </control>
          </mc:Choice>
        </mc:AlternateContent>
        <mc:AlternateContent xmlns:mc="http://schemas.openxmlformats.org/markup-compatibility/2006">
          <mc:Choice Requires="x14">
            <control shapeId="873475" r:id="rId6" name="Check Box 3">
              <controlPr defaultSize="0" autoFill="0" autoLine="0" autoPict="0">
                <anchor moveWithCells="1">
                  <from>
                    <xdr:col>15</xdr:col>
                    <xdr:colOff>142875</xdr:colOff>
                    <xdr:row>5</xdr:row>
                    <xdr:rowOff>123825</xdr:rowOff>
                  </from>
                  <to>
                    <xdr:col>15</xdr:col>
                    <xdr:colOff>447675</xdr:colOff>
                    <xdr:row>7</xdr:row>
                    <xdr:rowOff>66675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WL504"/>
  <sheetViews>
    <sheetView topLeftCell="UW237" zoomScale="70" zoomScaleNormal="70" workbookViewId="0">
      <selection activeCell="A5" sqref="A5"/>
    </sheetView>
  </sheetViews>
  <sheetFormatPr defaultColWidth="9.140625" defaultRowHeight="12.75"/>
  <cols>
    <col min="1" max="1" width="10.140625" customWidth="1"/>
    <col min="12" max="13" width="19.140625" customWidth="1"/>
    <col min="105" max="105" width="5.85546875" customWidth="1"/>
    <col min="106" max="107" width="9" customWidth="1"/>
    <col min="108" max="113" width="11.85546875" customWidth="1"/>
    <col min="114" max="114" width="9.42578125" customWidth="1"/>
    <col min="115" max="115" width="9.5703125" customWidth="1"/>
    <col min="116" max="116" width="9.42578125" customWidth="1"/>
    <col min="117" max="117" width="10.42578125" customWidth="1"/>
    <col min="118" max="119" width="9.42578125" customWidth="1"/>
    <col min="120" max="120" width="10.42578125" customWidth="1"/>
    <col min="121" max="127" width="9.42578125" customWidth="1"/>
    <col min="128" max="128" width="9.140625" style="372" customWidth="1"/>
    <col min="129" max="129" width="9.42578125" customWidth="1"/>
    <col min="130" max="130" width="9.5703125" customWidth="1"/>
    <col min="131" max="131" width="9.42578125" customWidth="1"/>
    <col min="132" max="132" width="9.5703125" customWidth="1"/>
    <col min="133" max="133" width="9.42578125" customWidth="1"/>
    <col min="134" max="134" width="10.42578125" customWidth="1"/>
    <col min="135" max="135" width="9.5703125" customWidth="1"/>
    <col min="136" max="137" width="10.42578125" customWidth="1"/>
    <col min="138" max="146" width="9.42578125" customWidth="1"/>
    <col min="147" max="147" width="9.5703125" customWidth="1"/>
    <col min="148" max="168" width="9.42578125" customWidth="1"/>
    <col min="169" max="170" width="9.42578125" bestFit="1" customWidth="1"/>
    <col min="171" max="171" width="9.42578125" customWidth="1"/>
    <col min="172" max="173" width="9.42578125" bestFit="1" customWidth="1"/>
    <col min="174" max="174" width="9.42578125" customWidth="1"/>
    <col min="175" max="407" width="9.42578125" bestFit="1" customWidth="1"/>
    <col min="408" max="607" width="9.42578125" customWidth="1"/>
  </cols>
  <sheetData>
    <row r="1" spans="1:610" ht="18" customHeight="1">
      <c r="B1" s="872" t="s">
        <v>718</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DD1" s="873" t="s">
        <v>719</v>
      </c>
      <c r="DE1" s="874"/>
      <c r="DF1" s="874"/>
      <c r="DG1" s="874"/>
      <c r="DH1" s="874"/>
      <c r="DI1" s="874"/>
      <c r="DJ1" s="874"/>
      <c r="DK1" s="874"/>
      <c r="DL1" s="874"/>
      <c r="DM1" s="874"/>
      <c r="DN1" s="874" t="s">
        <v>719</v>
      </c>
      <c r="DO1" s="874"/>
      <c r="DP1" s="874"/>
      <c r="DQ1" s="874"/>
      <c r="DR1" s="874"/>
      <c r="DS1" s="874"/>
      <c r="DT1" s="874"/>
      <c r="DU1" s="874"/>
      <c r="DV1" s="874"/>
      <c r="DW1" s="874"/>
      <c r="DX1" s="874" t="s">
        <v>719</v>
      </c>
      <c r="DY1" s="874"/>
      <c r="DZ1" s="874"/>
      <c r="EA1" s="874"/>
      <c r="EB1" s="874"/>
      <c r="EC1" s="874"/>
      <c r="ED1" s="874"/>
      <c r="EE1" s="874"/>
      <c r="EF1" s="874"/>
      <c r="EG1" s="874"/>
      <c r="EH1" s="874" t="s">
        <v>719</v>
      </c>
      <c r="EI1" s="874"/>
      <c r="EJ1" s="874"/>
      <c r="EK1" s="874"/>
      <c r="EL1" s="874"/>
      <c r="EM1" s="874"/>
      <c r="EN1" s="874"/>
      <c r="EO1" s="874"/>
      <c r="EP1" s="874"/>
      <c r="EQ1" s="874"/>
      <c r="ER1" s="874" t="s">
        <v>719</v>
      </c>
      <c r="ES1" s="874"/>
      <c r="ET1" s="874"/>
      <c r="EU1" s="874"/>
      <c r="EV1" s="874"/>
      <c r="EW1" s="874"/>
      <c r="EX1" s="874"/>
      <c r="EY1" s="874"/>
      <c r="EZ1" s="874"/>
      <c r="FA1" s="874"/>
      <c r="FB1" s="874" t="s">
        <v>719</v>
      </c>
      <c r="FC1" s="874"/>
      <c r="FD1" s="874"/>
      <c r="FE1" s="874"/>
      <c r="FF1" s="874"/>
      <c r="FG1" s="874"/>
      <c r="FH1" s="874"/>
      <c r="FI1" s="874"/>
      <c r="FJ1" s="874"/>
      <c r="FK1" s="874"/>
      <c r="FL1" s="874" t="s">
        <v>719</v>
      </c>
      <c r="FM1" s="874"/>
      <c r="FN1" s="874"/>
      <c r="FO1" s="874"/>
      <c r="FP1" s="874"/>
      <c r="FQ1" s="874"/>
      <c r="FR1" s="874"/>
      <c r="FS1" s="874"/>
      <c r="FT1" s="874"/>
      <c r="FU1" s="874"/>
      <c r="FV1" s="874" t="s">
        <v>719</v>
      </c>
      <c r="FW1" s="874"/>
      <c r="FX1" s="874"/>
      <c r="FY1" s="874"/>
      <c r="FZ1" s="874"/>
      <c r="GA1" s="874"/>
      <c r="GB1" s="874"/>
      <c r="GC1" s="874"/>
      <c r="GD1" s="874"/>
      <c r="GE1" s="874"/>
      <c r="GF1" s="874" t="s">
        <v>719</v>
      </c>
      <c r="GG1" s="874"/>
      <c r="GH1" s="874"/>
      <c r="GI1" s="874"/>
      <c r="GJ1" s="874"/>
      <c r="GK1" s="874"/>
      <c r="GL1" s="874"/>
      <c r="GM1" s="874"/>
      <c r="GN1" s="874"/>
      <c r="GO1" s="874"/>
      <c r="GP1" s="874" t="s">
        <v>719</v>
      </c>
      <c r="GQ1" s="874"/>
      <c r="GR1" s="874"/>
      <c r="GS1" s="874"/>
      <c r="GT1" s="874"/>
      <c r="GU1" s="874"/>
      <c r="GV1" s="874"/>
      <c r="GW1" s="874"/>
      <c r="GX1" s="874"/>
      <c r="GY1" s="874"/>
      <c r="GZ1" s="874" t="s">
        <v>719</v>
      </c>
      <c r="HA1" s="874"/>
      <c r="HB1" s="874"/>
      <c r="HC1" s="874"/>
      <c r="HD1" s="874"/>
      <c r="HE1" s="874"/>
      <c r="HF1" s="874"/>
      <c r="HG1" s="874"/>
      <c r="HH1" s="874"/>
      <c r="HI1" s="874"/>
      <c r="HJ1" s="874" t="s">
        <v>719</v>
      </c>
      <c r="HK1" s="874"/>
      <c r="HL1" s="874"/>
      <c r="HM1" s="874"/>
      <c r="HN1" s="874"/>
      <c r="HO1" s="874"/>
      <c r="HP1" s="874"/>
      <c r="HQ1" s="874"/>
      <c r="HR1" s="874"/>
      <c r="HS1" s="874"/>
      <c r="HT1" s="874" t="s">
        <v>719</v>
      </c>
      <c r="HU1" s="874"/>
      <c r="HV1" s="874"/>
      <c r="HW1" s="874"/>
      <c r="HX1" s="874"/>
      <c r="HY1" s="874"/>
      <c r="HZ1" s="874"/>
      <c r="IA1" s="874"/>
      <c r="IB1" s="874"/>
      <c r="IC1" s="874"/>
      <c r="ID1" s="874" t="s">
        <v>719</v>
      </c>
      <c r="IE1" s="874"/>
      <c r="IF1" s="874"/>
      <c r="IG1" s="874"/>
      <c r="IH1" s="874"/>
      <c r="II1" s="874"/>
      <c r="IJ1" s="874"/>
      <c r="IK1" s="874"/>
      <c r="IL1" s="874"/>
      <c r="IM1" s="874"/>
      <c r="IN1" s="874" t="s">
        <v>719</v>
      </c>
      <c r="IO1" s="874"/>
      <c r="IP1" s="874"/>
      <c r="IQ1" s="874"/>
      <c r="IR1" s="874"/>
      <c r="IS1" s="874"/>
      <c r="IT1" s="874"/>
      <c r="IU1" s="874"/>
      <c r="IV1" s="874"/>
      <c r="IW1" s="874"/>
      <c r="IX1" s="874" t="s">
        <v>719</v>
      </c>
      <c r="IY1" s="874"/>
      <c r="IZ1" s="874"/>
      <c r="JA1" s="874"/>
      <c r="JB1" s="874"/>
      <c r="JC1" s="874"/>
      <c r="JD1" s="874"/>
      <c r="JE1" s="874"/>
      <c r="JF1" s="874"/>
      <c r="JG1" s="874"/>
      <c r="JH1" s="874" t="s">
        <v>719</v>
      </c>
      <c r="JI1" s="874"/>
      <c r="JJ1" s="874"/>
      <c r="JK1" s="874"/>
      <c r="JL1" s="874"/>
      <c r="JM1" s="874"/>
      <c r="JN1" s="874"/>
      <c r="JO1" s="874"/>
      <c r="JP1" s="874"/>
      <c r="JQ1" s="874"/>
      <c r="JR1" s="874" t="s">
        <v>719</v>
      </c>
      <c r="JS1" s="874"/>
      <c r="JT1" s="874"/>
      <c r="JU1" s="874"/>
      <c r="JV1" s="874"/>
      <c r="JW1" s="874"/>
      <c r="JX1" s="874"/>
      <c r="JY1" s="874"/>
      <c r="JZ1" s="874"/>
      <c r="KA1" s="874"/>
      <c r="KB1" s="874" t="s">
        <v>719</v>
      </c>
      <c r="KC1" s="874"/>
      <c r="KD1" s="874"/>
      <c r="KE1" s="874"/>
      <c r="KF1" s="874"/>
      <c r="KG1" s="874"/>
      <c r="KH1" s="874"/>
      <c r="KI1" s="874"/>
      <c r="KJ1" s="874"/>
      <c r="KK1" s="874"/>
      <c r="KL1" s="874" t="s">
        <v>719</v>
      </c>
      <c r="KM1" s="874"/>
      <c r="KN1" s="874"/>
      <c r="KO1" s="874"/>
      <c r="KP1" s="874"/>
      <c r="KQ1" s="874"/>
      <c r="KR1" s="874"/>
      <c r="KS1" s="874"/>
      <c r="KT1" s="874"/>
      <c r="KU1" s="874"/>
      <c r="KV1" s="874" t="s">
        <v>719</v>
      </c>
      <c r="KW1" s="874"/>
      <c r="KX1" s="874"/>
      <c r="KY1" s="874"/>
      <c r="KZ1" s="874"/>
      <c r="LA1" s="874"/>
      <c r="LB1" s="874"/>
      <c r="LC1" s="874"/>
      <c r="LD1" s="874"/>
      <c r="LE1" s="874"/>
      <c r="LF1" s="874" t="s">
        <v>719</v>
      </c>
      <c r="LG1" s="874"/>
      <c r="LH1" s="874"/>
      <c r="LI1" s="874"/>
      <c r="LJ1" s="874"/>
      <c r="LK1" s="874"/>
      <c r="LL1" s="874"/>
      <c r="LM1" s="874"/>
      <c r="LN1" s="874"/>
      <c r="LO1" s="874"/>
      <c r="LP1" s="874" t="s">
        <v>719</v>
      </c>
      <c r="LQ1" s="874"/>
      <c r="LR1" s="874"/>
      <c r="LS1" s="874"/>
      <c r="LT1" s="874"/>
      <c r="LU1" s="874"/>
      <c r="LV1" s="874"/>
      <c r="LW1" s="874"/>
      <c r="LX1" s="874"/>
      <c r="LY1" s="874"/>
      <c r="LZ1" s="874" t="s">
        <v>719</v>
      </c>
      <c r="MA1" s="874"/>
      <c r="MB1" s="874"/>
      <c r="MC1" s="874"/>
      <c r="MD1" s="874"/>
      <c r="ME1" s="874"/>
      <c r="MF1" s="874"/>
      <c r="MG1" s="874"/>
      <c r="MH1" s="874"/>
      <c r="MI1" s="874"/>
      <c r="MJ1" s="874" t="s">
        <v>719</v>
      </c>
      <c r="MK1" s="874"/>
      <c r="ML1" s="874"/>
      <c r="MM1" s="874"/>
      <c r="MN1" s="874"/>
      <c r="MO1" s="874"/>
      <c r="MP1" s="874"/>
      <c r="MQ1" s="874"/>
      <c r="MR1" s="874"/>
      <c r="MS1" s="874"/>
      <c r="MT1" s="874" t="s">
        <v>719</v>
      </c>
      <c r="MU1" s="874"/>
      <c r="MV1" s="874"/>
      <c r="MW1" s="874"/>
      <c r="MX1" s="874"/>
      <c r="MY1" s="874"/>
      <c r="MZ1" s="874"/>
      <c r="NA1" s="874"/>
      <c r="NB1" s="874"/>
      <c r="NC1" s="874"/>
      <c r="ND1" s="874" t="s">
        <v>719</v>
      </c>
      <c r="NE1" s="874"/>
      <c r="NF1" s="874"/>
      <c r="NG1" s="874"/>
      <c r="NH1" s="874"/>
      <c r="NI1" s="874"/>
      <c r="NJ1" s="874"/>
      <c r="NK1" s="874"/>
      <c r="NL1" s="874"/>
      <c r="NM1" s="874"/>
      <c r="NN1" s="874" t="s">
        <v>719</v>
      </c>
      <c r="NO1" s="874"/>
      <c r="NP1" s="874"/>
      <c r="NQ1" s="874"/>
      <c r="NR1" s="874"/>
      <c r="NS1" s="874"/>
      <c r="NT1" s="874"/>
      <c r="NU1" s="874"/>
      <c r="NV1" s="874"/>
      <c r="NW1" s="874"/>
      <c r="NX1" s="874" t="s">
        <v>719</v>
      </c>
      <c r="NY1" s="874"/>
      <c r="NZ1" s="874"/>
      <c r="OA1" s="874"/>
      <c r="OB1" s="874"/>
      <c r="OC1" s="874"/>
      <c r="OD1" s="874"/>
      <c r="OE1" s="874"/>
      <c r="OF1" s="874"/>
      <c r="OG1" s="874"/>
      <c r="OH1" s="874" t="s">
        <v>719</v>
      </c>
      <c r="OI1" s="874"/>
      <c r="OJ1" s="874"/>
      <c r="OK1" s="874"/>
      <c r="OL1" s="874"/>
      <c r="OM1" s="874"/>
      <c r="ON1" s="874"/>
      <c r="OO1" s="874"/>
      <c r="OP1" s="874"/>
      <c r="OQ1" s="874"/>
      <c r="OR1" s="874" t="s">
        <v>719</v>
      </c>
      <c r="OS1" s="874"/>
      <c r="OT1" s="874"/>
      <c r="OU1" s="874"/>
      <c r="OV1" s="874"/>
      <c r="OW1" s="874"/>
      <c r="OX1" s="874"/>
      <c r="OY1" s="874"/>
      <c r="OZ1" s="874"/>
      <c r="PA1" s="874"/>
      <c r="PB1" s="874" t="s">
        <v>719</v>
      </c>
      <c r="PC1" s="874"/>
      <c r="PD1" s="874"/>
      <c r="PE1" s="874"/>
      <c r="PF1" s="874"/>
      <c r="PG1" s="874"/>
      <c r="PH1" s="874"/>
      <c r="PI1" s="874"/>
      <c r="PJ1" s="874"/>
      <c r="PK1" s="874"/>
      <c r="PL1" s="874" t="s">
        <v>719</v>
      </c>
      <c r="PM1" s="874"/>
      <c r="PN1" s="874"/>
      <c r="PO1" s="874"/>
      <c r="PP1" s="874"/>
      <c r="PQ1" s="874"/>
      <c r="PR1" s="874"/>
      <c r="PS1" s="874"/>
      <c r="PT1" s="874"/>
      <c r="PU1" s="874"/>
      <c r="PV1" s="874" t="s">
        <v>719</v>
      </c>
      <c r="PW1" s="874"/>
      <c r="PX1" s="874"/>
      <c r="PY1" s="874"/>
      <c r="PZ1" s="874"/>
      <c r="QA1" s="874"/>
      <c r="QB1" s="874"/>
      <c r="QC1" s="874"/>
      <c r="QD1" s="874"/>
      <c r="QE1" s="874"/>
      <c r="QF1" s="874" t="s">
        <v>719</v>
      </c>
      <c r="QG1" s="874"/>
      <c r="QH1" s="874"/>
      <c r="QI1" s="874"/>
      <c r="QJ1" s="874"/>
      <c r="QK1" s="874"/>
      <c r="QL1" s="874"/>
      <c r="QM1" s="874"/>
      <c r="QN1" s="874"/>
      <c r="QO1" s="874"/>
      <c r="QP1" s="874" t="s">
        <v>719</v>
      </c>
      <c r="QQ1" s="874"/>
      <c r="QR1" s="874"/>
      <c r="QS1" s="874"/>
      <c r="QT1" s="874"/>
      <c r="QU1" s="874"/>
      <c r="QV1" s="874"/>
      <c r="QW1" s="874"/>
      <c r="QX1" s="874"/>
      <c r="QY1" s="874"/>
      <c r="QZ1" s="874" t="s">
        <v>719</v>
      </c>
      <c r="RA1" s="874"/>
      <c r="RB1" s="874"/>
      <c r="RC1" s="874"/>
      <c r="RD1" s="874"/>
      <c r="RE1" s="874"/>
      <c r="RF1" s="874"/>
      <c r="RG1" s="874"/>
      <c r="RH1" s="874"/>
      <c r="RI1" s="874"/>
      <c r="RJ1" s="874" t="s">
        <v>719</v>
      </c>
      <c r="RK1" s="874"/>
      <c r="RL1" s="874"/>
      <c r="RM1" s="874"/>
      <c r="RN1" s="874"/>
      <c r="RO1" s="874"/>
      <c r="RP1" s="874"/>
      <c r="RQ1" s="874"/>
      <c r="RR1" s="874"/>
      <c r="RS1" s="874"/>
      <c r="RT1" s="874" t="s">
        <v>719</v>
      </c>
      <c r="RU1" s="874"/>
      <c r="RV1" s="874"/>
      <c r="RW1" s="874"/>
      <c r="RX1" s="874"/>
      <c r="RY1" s="874"/>
      <c r="RZ1" s="874"/>
      <c r="SA1" s="874"/>
      <c r="SB1" s="874"/>
      <c r="SC1" s="874"/>
      <c r="SD1" s="874" t="s">
        <v>719</v>
      </c>
      <c r="SE1" s="874"/>
      <c r="SF1" s="874"/>
      <c r="SG1" s="874"/>
      <c r="SH1" s="874"/>
      <c r="SI1" s="874"/>
      <c r="SJ1" s="874"/>
      <c r="SK1" s="874"/>
      <c r="SL1" s="874"/>
      <c r="SM1" s="874"/>
      <c r="SN1" s="874" t="s">
        <v>719</v>
      </c>
      <c r="SO1" s="874"/>
      <c r="SP1" s="874"/>
      <c r="SQ1" s="874"/>
      <c r="SR1" s="874"/>
      <c r="SS1" s="874"/>
      <c r="ST1" s="874"/>
      <c r="SU1" s="874"/>
      <c r="SV1" s="874"/>
      <c r="SW1" s="874"/>
      <c r="SX1" s="874" t="s">
        <v>719</v>
      </c>
      <c r="SY1" s="874"/>
      <c r="SZ1" s="874"/>
      <c r="TA1" s="874"/>
      <c r="TB1" s="874"/>
      <c r="TC1" s="874"/>
      <c r="TD1" s="874"/>
      <c r="TE1" s="874"/>
      <c r="TF1" s="874"/>
      <c r="TG1" s="874"/>
      <c r="TH1" s="874" t="s">
        <v>719</v>
      </c>
      <c r="TI1" s="874"/>
      <c r="TJ1" s="874"/>
      <c r="TK1" s="874"/>
      <c r="TL1" s="874"/>
      <c r="TM1" s="874"/>
      <c r="TN1" s="874"/>
      <c r="TO1" s="874"/>
      <c r="TP1" s="874"/>
      <c r="TQ1" s="874"/>
      <c r="TR1" s="874" t="s">
        <v>719</v>
      </c>
      <c r="TS1" s="874"/>
      <c r="TT1" s="874"/>
      <c r="TU1" s="874"/>
      <c r="TV1" s="874"/>
      <c r="TW1" s="874"/>
      <c r="TX1" s="874"/>
      <c r="TY1" s="874"/>
      <c r="TZ1" s="874"/>
      <c r="UA1" s="874"/>
      <c r="UB1" s="874" t="s">
        <v>719</v>
      </c>
      <c r="UC1" s="874"/>
      <c r="UD1" s="874"/>
      <c r="UE1" s="874"/>
      <c r="UF1" s="874"/>
      <c r="UG1" s="874"/>
      <c r="UH1" s="874"/>
      <c r="UI1" s="874"/>
      <c r="UJ1" s="874"/>
      <c r="UK1" s="874"/>
      <c r="UL1" s="874" t="s">
        <v>719</v>
      </c>
      <c r="UM1" s="874"/>
      <c r="UN1" s="874"/>
      <c r="UO1" s="874"/>
      <c r="UP1" s="874"/>
      <c r="UQ1" s="874"/>
      <c r="UR1" s="874"/>
      <c r="US1" s="874"/>
      <c r="UT1" s="874"/>
      <c r="UU1" s="874"/>
      <c r="UV1" s="874" t="s">
        <v>719</v>
      </c>
      <c r="UW1" s="874"/>
      <c r="UX1" s="874"/>
      <c r="UY1" s="874"/>
      <c r="UZ1" s="874"/>
      <c r="VA1" s="874"/>
      <c r="VB1" s="874"/>
      <c r="VC1" s="874"/>
      <c r="VD1" s="874"/>
      <c r="VE1" s="874"/>
      <c r="VF1" s="874" t="s">
        <v>719</v>
      </c>
      <c r="VG1" s="874"/>
      <c r="VH1" s="874"/>
      <c r="VI1" s="874"/>
      <c r="VJ1" s="874"/>
      <c r="VK1" s="874"/>
      <c r="VL1" s="874"/>
      <c r="VM1" s="874"/>
      <c r="VN1" s="874"/>
      <c r="VO1" s="874"/>
      <c r="VP1" s="874" t="s">
        <v>719</v>
      </c>
      <c r="VQ1" s="874"/>
      <c r="VR1" s="874"/>
      <c r="VS1" s="874"/>
      <c r="VT1" s="874"/>
      <c r="VU1" s="874"/>
      <c r="VV1" s="874"/>
      <c r="VW1" s="874"/>
      <c r="VX1" s="874"/>
      <c r="VY1" s="874"/>
      <c r="VZ1" s="874" t="s">
        <v>719</v>
      </c>
      <c r="WA1" s="874"/>
      <c r="WB1" s="874"/>
      <c r="WC1" s="874"/>
      <c r="WD1" s="874"/>
      <c r="WE1" s="874"/>
      <c r="WF1" s="874"/>
      <c r="WG1" s="874"/>
      <c r="WH1" s="874"/>
      <c r="WI1" s="875"/>
    </row>
    <row r="2" spans="1:610" ht="12.75" customHeight="1">
      <c r="A2" s="876" t="s">
        <v>720</v>
      </c>
      <c r="B2" s="877" t="s">
        <v>721</v>
      </c>
      <c r="C2" s="876" t="s">
        <v>722</v>
      </c>
      <c r="D2" s="880" t="s">
        <v>723</v>
      </c>
      <c r="E2" s="881"/>
      <c r="F2" s="881"/>
      <c r="G2" s="881"/>
      <c r="H2" s="881"/>
      <c r="I2" s="882"/>
      <c r="J2" s="876" t="s">
        <v>424</v>
      </c>
      <c r="K2" s="877" t="s">
        <v>724</v>
      </c>
      <c r="L2" s="877" t="s">
        <v>725</v>
      </c>
      <c r="M2" s="877" t="s">
        <v>726</v>
      </c>
      <c r="N2" s="883" t="s">
        <v>727</v>
      </c>
      <c r="O2" s="883"/>
      <c r="P2" s="883"/>
      <c r="Q2" s="883"/>
      <c r="R2" s="883"/>
      <c r="S2" s="883"/>
      <c r="T2" s="883"/>
      <c r="U2" s="883"/>
      <c r="V2" s="883"/>
      <c r="W2" s="883" t="s">
        <v>728</v>
      </c>
      <c r="X2" s="883"/>
      <c r="Y2" s="883"/>
      <c r="Z2" s="883"/>
      <c r="AA2" s="883"/>
      <c r="AB2" s="883"/>
      <c r="AC2" s="883"/>
      <c r="AD2" s="883"/>
      <c r="AE2" s="883"/>
      <c r="AF2" s="883" t="s">
        <v>729</v>
      </c>
      <c r="AG2" s="883"/>
      <c r="AH2" s="883"/>
      <c r="AI2" s="883"/>
      <c r="AJ2" s="883"/>
      <c r="AK2" s="883"/>
      <c r="AL2" s="883"/>
      <c r="AM2" s="883"/>
      <c r="AN2" s="883"/>
      <c r="AO2" s="883" t="s">
        <v>730</v>
      </c>
      <c r="AP2" s="883"/>
      <c r="AQ2" s="883"/>
      <c r="AR2" s="883"/>
      <c r="AS2" s="883"/>
      <c r="AT2" s="883"/>
      <c r="AU2" s="883"/>
      <c r="AV2" s="883"/>
      <c r="AW2" s="883"/>
      <c r="AX2" s="883" t="s">
        <v>731</v>
      </c>
      <c r="AY2" s="883"/>
      <c r="AZ2" s="883"/>
      <c r="BA2" s="883"/>
      <c r="BB2" s="883"/>
      <c r="BC2" s="883"/>
      <c r="BD2" s="883"/>
      <c r="BE2" s="883"/>
      <c r="BF2" s="883"/>
      <c r="BG2" s="883" t="s">
        <v>732</v>
      </c>
      <c r="BH2" s="883"/>
      <c r="BI2" s="883"/>
      <c r="BJ2" s="883"/>
      <c r="BK2" s="883"/>
      <c r="BL2" s="883"/>
      <c r="BM2" s="883"/>
      <c r="BN2" s="883"/>
      <c r="BO2" s="883"/>
      <c r="BP2" s="883" t="s">
        <v>733</v>
      </c>
      <c r="BQ2" s="883"/>
      <c r="BR2" s="883"/>
      <c r="BS2" s="883"/>
      <c r="BT2" s="883"/>
      <c r="BU2" s="883"/>
      <c r="BV2" s="883"/>
      <c r="BW2" s="883"/>
      <c r="BX2" s="883"/>
      <c r="BY2" s="883" t="s">
        <v>734</v>
      </c>
      <c r="BZ2" s="883"/>
      <c r="CA2" s="883"/>
      <c r="CB2" s="883"/>
      <c r="CC2" s="883"/>
      <c r="CD2" s="883"/>
      <c r="CE2" s="883"/>
      <c r="CF2" s="883"/>
      <c r="CG2" s="883"/>
      <c r="CH2" s="883" t="s">
        <v>735</v>
      </c>
      <c r="CI2" s="883"/>
      <c r="CJ2" s="883"/>
      <c r="CK2" s="883"/>
      <c r="CL2" s="883"/>
      <c r="CM2" s="883"/>
      <c r="CN2" s="883"/>
      <c r="CO2" s="883"/>
      <c r="CP2" s="883"/>
      <c r="CQ2" s="883" t="s">
        <v>736</v>
      </c>
      <c r="CR2" s="883"/>
      <c r="CS2" s="883"/>
      <c r="CT2" s="883"/>
      <c r="CU2" s="883"/>
      <c r="CV2" s="883"/>
      <c r="CW2" s="883"/>
      <c r="CX2" s="883"/>
      <c r="CY2" s="883"/>
      <c r="CZ2" s="349"/>
      <c r="DB2" s="890" t="s">
        <v>721</v>
      </c>
      <c r="DC2" s="891"/>
      <c r="DD2" s="350" t="s">
        <v>737</v>
      </c>
      <c r="DE2" s="350" t="s">
        <v>738</v>
      </c>
      <c r="DF2" s="350" t="s">
        <v>739</v>
      </c>
      <c r="DG2" s="350" t="s">
        <v>740</v>
      </c>
      <c r="DH2" s="350" t="s">
        <v>741</v>
      </c>
      <c r="DI2" s="350" t="s">
        <v>742</v>
      </c>
      <c r="DJ2" s="350" t="s">
        <v>743</v>
      </c>
      <c r="DK2" s="350" t="s">
        <v>744</v>
      </c>
      <c r="DL2" s="350" t="s">
        <v>745</v>
      </c>
      <c r="DM2" s="350" t="s">
        <v>746</v>
      </c>
      <c r="DN2" s="350" t="s">
        <v>747</v>
      </c>
      <c r="DO2" s="350" t="s">
        <v>748</v>
      </c>
      <c r="DP2" s="350" t="s">
        <v>749</v>
      </c>
      <c r="DQ2" s="350" t="s">
        <v>750</v>
      </c>
      <c r="DR2" s="350" t="s">
        <v>751</v>
      </c>
      <c r="DS2" s="350" t="s">
        <v>752</v>
      </c>
      <c r="DT2" s="350" t="s">
        <v>753</v>
      </c>
      <c r="DU2" s="350" t="s">
        <v>754</v>
      </c>
      <c r="DV2" s="350" t="s">
        <v>755</v>
      </c>
      <c r="DW2" s="350" t="s">
        <v>756</v>
      </c>
      <c r="DX2" s="350" t="s">
        <v>757</v>
      </c>
      <c r="DY2" s="350" t="s">
        <v>758</v>
      </c>
      <c r="DZ2" s="350" t="s">
        <v>759</v>
      </c>
      <c r="EA2" s="350" t="s">
        <v>760</v>
      </c>
      <c r="EB2" s="350" t="s">
        <v>761</v>
      </c>
      <c r="EC2" s="350" t="s">
        <v>762</v>
      </c>
      <c r="ED2" s="350" t="s">
        <v>763</v>
      </c>
      <c r="EE2" s="350" t="s">
        <v>764</v>
      </c>
      <c r="EF2" s="350" t="s">
        <v>765</v>
      </c>
      <c r="EG2" s="350" t="s">
        <v>766</v>
      </c>
      <c r="EH2" s="350" t="s">
        <v>767</v>
      </c>
      <c r="EI2" s="350" t="s">
        <v>768</v>
      </c>
      <c r="EJ2" s="350" t="s">
        <v>769</v>
      </c>
      <c r="EK2" s="350" t="s">
        <v>770</v>
      </c>
      <c r="EL2" s="350" t="s">
        <v>771</v>
      </c>
      <c r="EM2" s="350" t="s">
        <v>772</v>
      </c>
      <c r="EN2" s="350" t="s">
        <v>773</v>
      </c>
      <c r="EO2" s="350" t="s">
        <v>774</v>
      </c>
      <c r="EP2" s="350" t="s">
        <v>775</v>
      </c>
      <c r="EQ2" s="350" t="s">
        <v>776</v>
      </c>
      <c r="ER2" s="350" t="s">
        <v>777</v>
      </c>
      <c r="ES2" s="350" t="s">
        <v>778</v>
      </c>
      <c r="ET2" s="350" t="s">
        <v>779</v>
      </c>
      <c r="EU2" s="350" t="s">
        <v>780</v>
      </c>
      <c r="EV2" s="350" t="s">
        <v>781</v>
      </c>
      <c r="EW2" s="350" t="s">
        <v>782</v>
      </c>
      <c r="EX2" s="350" t="s">
        <v>783</v>
      </c>
      <c r="EY2" s="350" t="s">
        <v>784</v>
      </c>
      <c r="EZ2" s="350" t="s">
        <v>785</v>
      </c>
      <c r="FA2" s="350" t="s">
        <v>786</v>
      </c>
      <c r="FB2" s="350" t="s">
        <v>787</v>
      </c>
      <c r="FC2" s="350" t="s">
        <v>788</v>
      </c>
      <c r="FD2" s="350" t="s">
        <v>789</v>
      </c>
      <c r="FE2" s="350" t="s">
        <v>790</v>
      </c>
      <c r="FF2" s="350" t="s">
        <v>791</v>
      </c>
      <c r="FG2" s="350" t="s">
        <v>792</v>
      </c>
      <c r="FH2" s="350" t="s">
        <v>793</v>
      </c>
      <c r="FI2" s="350" t="s">
        <v>794</v>
      </c>
      <c r="FJ2" s="350" t="s">
        <v>795</v>
      </c>
      <c r="FK2" s="350" t="s">
        <v>796</v>
      </c>
      <c r="FL2" s="350" t="s">
        <v>797</v>
      </c>
      <c r="FM2" s="350" t="s">
        <v>798</v>
      </c>
      <c r="FN2" s="350" t="s">
        <v>799</v>
      </c>
      <c r="FO2" s="350" t="s">
        <v>800</v>
      </c>
      <c r="FP2" s="350" t="s">
        <v>801</v>
      </c>
      <c r="FQ2" s="350" t="s">
        <v>802</v>
      </c>
      <c r="FR2" s="350" t="s">
        <v>803</v>
      </c>
      <c r="FS2" s="350" t="s">
        <v>804</v>
      </c>
      <c r="FT2" s="350" t="s">
        <v>805</v>
      </c>
      <c r="FU2" s="350" t="s">
        <v>806</v>
      </c>
      <c r="FV2" s="350" t="s">
        <v>807</v>
      </c>
      <c r="FW2" s="350" t="s">
        <v>808</v>
      </c>
      <c r="FX2" s="350" t="s">
        <v>809</v>
      </c>
      <c r="FY2" s="350" t="s">
        <v>810</v>
      </c>
      <c r="FZ2" s="350" t="s">
        <v>811</v>
      </c>
      <c r="GA2" s="350" t="s">
        <v>812</v>
      </c>
      <c r="GB2" s="350" t="s">
        <v>813</v>
      </c>
      <c r="GC2" s="350" t="s">
        <v>814</v>
      </c>
      <c r="GD2" s="350" t="s">
        <v>815</v>
      </c>
      <c r="GE2" s="350" t="s">
        <v>816</v>
      </c>
      <c r="GF2" s="350" t="s">
        <v>817</v>
      </c>
      <c r="GG2" s="350" t="s">
        <v>818</v>
      </c>
      <c r="GH2" s="350" t="s">
        <v>819</v>
      </c>
      <c r="GI2" s="350" t="s">
        <v>820</v>
      </c>
      <c r="GJ2" s="350" t="s">
        <v>821</v>
      </c>
      <c r="GK2" s="350" t="s">
        <v>822</v>
      </c>
      <c r="GL2" s="350" t="s">
        <v>823</v>
      </c>
      <c r="GM2" s="350" t="s">
        <v>824</v>
      </c>
      <c r="GN2" s="350" t="s">
        <v>825</v>
      </c>
      <c r="GO2" s="350" t="s">
        <v>826</v>
      </c>
      <c r="GP2" s="350" t="s">
        <v>827</v>
      </c>
      <c r="GQ2" s="350" t="s">
        <v>828</v>
      </c>
      <c r="GR2" s="350" t="s">
        <v>829</v>
      </c>
      <c r="GS2" s="350" t="s">
        <v>830</v>
      </c>
      <c r="GT2" s="350" t="s">
        <v>831</v>
      </c>
      <c r="GU2" s="350" t="s">
        <v>832</v>
      </c>
      <c r="GV2" s="350" t="s">
        <v>833</v>
      </c>
      <c r="GW2" s="350" t="s">
        <v>834</v>
      </c>
      <c r="GX2" s="350" t="s">
        <v>835</v>
      </c>
      <c r="GY2" s="350" t="s">
        <v>836</v>
      </c>
      <c r="GZ2" s="350" t="s">
        <v>837</v>
      </c>
      <c r="HA2" s="350" t="s">
        <v>838</v>
      </c>
      <c r="HB2" s="350" t="s">
        <v>839</v>
      </c>
      <c r="HC2" s="350" t="s">
        <v>840</v>
      </c>
      <c r="HD2" s="350" t="s">
        <v>841</v>
      </c>
      <c r="HE2" s="350" t="s">
        <v>842</v>
      </c>
      <c r="HF2" s="350" t="s">
        <v>843</v>
      </c>
      <c r="HG2" s="350" t="s">
        <v>844</v>
      </c>
      <c r="HH2" s="350" t="s">
        <v>845</v>
      </c>
      <c r="HI2" s="350" t="s">
        <v>846</v>
      </c>
      <c r="HJ2" s="350" t="s">
        <v>847</v>
      </c>
      <c r="HK2" s="350" t="s">
        <v>848</v>
      </c>
      <c r="HL2" s="350" t="s">
        <v>849</v>
      </c>
      <c r="HM2" s="350" t="s">
        <v>850</v>
      </c>
      <c r="HN2" s="350" t="s">
        <v>851</v>
      </c>
      <c r="HO2" s="350" t="s">
        <v>852</v>
      </c>
      <c r="HP2" s="350" t="s">
        <v>853</v>
      </c>
      <c r="HQ2" s="350" t="s">
        <v>854</v>
      </c>
      <c r="HR2" s="350" t="s">
        <v>855</v>
      </c>
      <c r="HS2" s="350" t="s">
        <v>856</v>
      </c>
      <c r="HT2" s="350" t="s">
        <v>857</v>
      </c>
      <c r="HU2" s="350" t="s">
        <v>858</v>
      </c>
      <c r="HV2" s="350" t="s">
        <v>859</v>
      </c>
      <c r="HW2" s="350" t="s">
        <v>860</v>
      </c>
      <c r="HX2" s="350" t="s">
        <v>861</v>
      </c>
      <c r="HY2" s="350" t="s">
        <v>862</v>
      </c>
      <c r="HZ2" s="350" t="s">
        <v>863</v>
      </c>
      <c r="IA2" s="350" t="s">
        <v>864</v>
      </c>
      <c r="IB2" s="350" t="s">
        <v>865</v>
      </c>
      <c r="IC2" s="350" t="s">
        <v>866</v>
      </c>
      <c r="ID2" s="350" t="s">
        <v>867</v>
      </c>
      <c r="IE2" s="350" t="s">
        <v>868</v>
      </c>
      <c r="IF2" s="350" t="s">
        <v>869</v>
      </c>
      <c r="IG2" s="350" t="s">
        <v>870</v>
      </c>
      <c r="IH2" s="350" t="s">
        <v>871</v>
      </c>
      <c r="II2" s="350" t="s">
        <v>872</v>
      </c>
      <c r="IJ2" s="350" t="s">
        <v>873</v>
      </c>
      <c r="IK2" s="350" t="s">
        <v>874</v>
      </c>
      <c r="IL2" s="350" t="s">
        <v>875</v>
      </c>
      <c r="IM2" s="350" t="s">
        <v>876</v>
      </c>
      <c r="IN2" s="350" t="s">
        <v>877</v>
      </c>
      <c r="IO2" s="350" t="s">
        <v>878</v>
      </c>
      <c r="IP2" s="350" t="s">
        <v>879</v>
      </c>
      <c r="IQ2" s="350" t="s">
        <v>880</v>
      </c>
      <c r="IR2" s="350" t="s">
        <v>881</v>
      </c>
      <c r="IS2" s="350" t="s">
        <v>882</v>
      </c>
      <c r="IT2" s="350" t="s">
        <v>883</v>
      </c>
      <c r="IU2" s="350" t="s">
        <v>884</v>
      </c>
      <c r="IV2" s="350" t="s">
        <v>885</v>
      </c>
      <c r="IW2" s="350" t="s">
        <v>886</v>
      </c>
      <c r="IX2" s="350" t="s">
        <v>887</v>
      </c>
      <c r="IY2" s="350" t="s">
        <v>888</v>
      </c>
      <c r="IZ2" s="350" t="s">
        <v>889</v>
      </c>
      <c r="JA2" s="350" t="s">
        <v>890</v>
      </c>
      <c r="JB2" s="350" t="s">
        <v>891</v>
      </c>
      <c r="JC2" s="350" t="s">
        <v>892</v>
      </c>
      <c r="JD2" s="350" t="s">
        <v>893</v>
      </c>
      <c r="JE2" s="350" t="s">
        <v>894</v>
      </c>
      <c r="JF2" s="350" t="s">
        <v>895</v>
      </c>
      <c r="JG2" s="350" t="s">
        <v>896</v>
      </c>
      <c r="JH2" s="350" t="s">
        <v>897</v>
      </c>
      <c r="JI2" s="350" t="s">
        <v>898</v>
      </c>
      <c r="JJ2" s="350" t="s">
        <v>899</v>
      </c>
      <c r="JK2" s="350" t="s">
        <v>900</v>
      </c>
      <c r="JL2" s="350" t="s">
        <v>901</v>
      </c>
      <c r="JM2" s="350" t="s">
        <v>902</v>
      </c>
      <c r="JN2" s="350" t="s">
        <v>903</v>
      </c>
      <c r="JO2" s="350" t="s">
        <v>904</v>
      </c>
      <c r="JP2" s="350" t="s">
        <v>905</v>
      </c>
      <c r="JQ2" s="350" t="s">
        <v>906</v>
      </c>
      <c r="JR2" s="350" t="s">
        <v>907</v>
      </c>
      <c r="JS2" s="350" t="s">
        <v>908</v>
      </c>
      <c r="JT2" s="350" t="s">
        <v>909</v>
      </c>
      <c r="JU2" s="350" t="s">
        <v>910</v>
      </c>
      <c r="JV2" s="350" t="s">
        <v>911</v>
      </c>
      <c r="JW2" s="350" t="s">
        <v>912</v>
      </c>
      <c r="JX2" s="350" t="s">
        <v>913</v>
      </c>
      <c r="JY2" s="350" t="s">
        <v>914</v>
      </c>
      <c r="JZ2" s="350" t="s">
        <v>915</v>
      </c>
      <c r="KA2" s="350" t="s">
        <v>916</v>
      </c>
      <c r="KB2" s="350" t="s">
        <v>917</v>
      </c>
      <c r="KC2" s="350" t="s">
        <v>918</v>
      </c>
      <c r="KD2" s="350" t="s">
        <v>919</v>
      </c>
      <c r="KE2" s="350" t="s">
        <v>920</v>
      </c>
      <c r="KF2" s="350" t="s">
        <v>921</v>
      </c>
      <c r="KG2" s="350" t="s">
        <v>922</v>
      </c>
      <c r="KH2" s="350" t="s">
        <v>923</v>
      </c>
      <c r="KI2" s="350" t="s">
        <v>924</v>
      </c>
      <c r="KJ2" s="350" t="s">
        <v>925</v>
      </c>
      <c r="KK2" s="350" t="s">
        <v>926</v>
      </c>
      <c r="KL2" s="350" t="s">
        <v>927</v>
      </c>
      <c r="KM2" s="350" t="s">
        <v>928</v>
      </c>
      <c r="KN2" s="350" t="s">
        <v>929</v>
      </c>
      <c r="KO2" s="350" t="s">
        <v>930</v>
      </c>
      <c r="KP2" s="350" t="s">
        <v>931</v>
      </c>
      <c r="KQ2" s="350" t="s">
        <v>932</v>
      </c>
      <c r="KR2" s="350" t="s">
        <v>933</v>
      </c>
      <c r="KS2" s="350" t="s">
        <v>934</v>
      </c>
      <c r="KT2" s="350" t="s">
        <v>935</v>
      </c>
      <c r="KU2" s="350" t="s">
        <v>936</v>
      </c>
      <c r="KV2" s="350" t="s">
        <v>937</v>
      </c>
      <c r="KW2" s="350" t="s">
        <v>938</v>
      </c>
      <c r="KX2" s="350" t="s">
        <v>939</v>
      </c>
      <c r="KY2" s="350" t="s">
        <v>940</v>
      </c>
      <c r="KZ2" s="350" t="s">
        <v>941</v>
      </c>
      <c r="LA2" s="350" t="s">
        <v>942</v>
      </c>
      <c r="LB2" s="350" t="s">
        <v>943</v>
      </c>
      <c r="LC2" s="350" t="s">
        <v>944</v>
      </c>
      <c r="LD2" s="350" t="s">
        <v>945</v>
      </c>
      <c r="LE2" s="350" t="s">
        <v>946</v>
      </c>
      <c r="LF2" s="350" t="s">
        <v>947</v>
      </c>
      <c r="LG2" s="350" t="s">
        <v>948</v>
      </c>
      <c r="LH2" s="350" t="s">
        <v>949</v>
      </c>
      <c r="LI2" s="350" t="s">
        <v>950</v>
      </c>
      <c r="LJ2" s="350" t="s">
        <v>951</v>
      </c>
      <c r="LK2" s="350" t="s">
        <v>952</v>
      </c>
      <c r="LL2" s="350" t="s">
        <v>953</v>
      </c>
      <c r="LM2" s="350" t="s">
        <v>954</v>
      </c>
      <c r="LN2" s="350" t="s">
        <v>955</v>
      </c>
      <c r="LO2" s="350" t="s">
        <v>956</v>
      </c>
      <c r="LP2" s="350" t="s">
        <v>957</v>
      </c>
      <c r="LQ2" s="350" t="s">
        <v>958</v>
      </c>
      <c r="LR2" s="350" t="s">
        <v>959</v>
      </c>
      <c r="LS2" s="350" t="s">
        <v>960</v>
      </c>
      <c r="LT2" s="350" t="s">
        <v>961</v>
      </c>
      <c r="LU2" s="350" t="s">
        <v>962</v>
      </c>
      <c r="LV2" s="350" t="s">
        <v>963</v>
      </c>
      <c r="LW2" s="350" t="s">
        <v>964</v>
      </c>
      <c r="LX2" s="350" t="s">
        <v>965</v>
      </c>
      <c r="LY2" s="350" t="s">
        <v>966</v>
      </c>
      <c r="LZ2" s="350" t="s">
        <v>967</v>
      </c>
      <c r="MA2" s="350" t="s">
        <v>968</v>
      </c>
      <c r="MB2" s="350" t="s">
        <v>969</v>
      </c>
      <c r="MC2" s="350" t="s">
        <v>970</v>
      </c>
      <c r="MD2" s="350" t="s">
        <v>971</v>
      </c>
      <c r="ME2" s="350" t="s">
        <v>972</v>
      </c>
      <c r="MF2" s="350" t="s">
        <v>973</v>
      </c>
      <c r="MG2" s="350" t="s">
        <v>974</v>
      </c>
      <c r="MH2" s="350" t="s">
        <v>975</v>
      </c>
      <c r="MI2" s="350" t="s">
        <v>976</v>
      </c>
      <c r="MJ2" s="350" t="s">
        <v>977</v>
      </c>
      <c r="MK2" s="350" t="s">
        <v>978</v>
      </c>
      <c r="ML2" s="350" t="s">
        <v>979</v>
      </c>
      <c r="MM2" s="350" t="s">
        <v>980</v>
      </c>
      <c r="MN2" s="350" t="s">
        <v>981</v>
      </c>
      <c r="MO2" s="350" t="s">
        <v>982</v>
      </c>
      <c r="MP2" s="350" t="s">
        <v>983</v>
      </c>
      <c r="MQ2" s="350" t="s">
        <v>984</v>
      </c>
      <c r="MR2" s="350" t="s">
        <v>985</v>
      </c>
      <c r="MS2" s="350" t="s">
        <v>986</v>
      </c>
      <c r="MT2" s="350" t="s">
        <v>987</v>
      </c>
      <c r="MU2" s="350" t="s">
        <v>988</v>
      </c>
      <c r="MV2" s="350" t="s">
        <v>989</v>
      </c>
      <c r="MW2" s="350" t="s">
        <v>990</v>
      </c>
      <c r="MX2" s="350" t="s">
        <v>991</v>
      </c>
      <c r="MY2" s="350" t="s">
        <v>992</v>
      </c>
      <c r="MZ2" s="350" t="s">
        <v>993</v>
      </c>
      <c r="NA2" s="350" t="s">
        <v>994</v>
      </c>
      <c r="NB2" s="350" t="s">
        <v>995</v>
      </c>
      <c r="NC2" s="350" t="s">
        <v>996</v>
      </c>
      <c r="ND2" s="350" t="s">
        <v>997</v>
      </c>
      <c r="NE2" s="350" t="s">
        <v>998</v>
      </c>
      <c r="NF2" s="350" t="s">
        <v>999</v>
      </c>
      <c r="NG2" s="350" t="s">
        <v>1000</v>
      </c>
      <c r="NH2" s="350" t="s">
        <v>1001</v>
      </c>
      <c r="NI2" s="350" t="s">
        <v>1002</v>
      </c>
      <c r="NJ2" s="350" t="s">
        <v>1003</v>
      </c>
      <c r="NK2" s="350" t="s">
        <v>1004</v>
      </c>
      <c r="NL2" s="350" t="s">
        <v>1005</v>
      </c>
      <c r="NM2" s="350" t="s">
        <v>1006</v>
      </c>
      <c r="NN2" s="350" t="s">
        <v>1007</v>
      </c>
      <c r="NO2" s="350" t="s">
        <v>1008</v>
      </c>
      <c r="NP2" s="350" t="s">
        <v>1009</v>
      </c>
      <c r="NQ2" s="350" t="s">
        <v>1010</v>
      </c>
      <c r="NR2" s="350" t="s">
        <v>1011</v>
      </c>
      <c r="NS2" s="350" t="s">
        <v>1012</v>
      </c>
      <c r="NT2" s="350" t="s">
        <v>1013</v>
      </c>
      <c r="NU2" s="350" t="s">
        <v>1014</v>
      </c>
      <c r="NV2" s="350" t="s">
        <v>1015</v>
      </c>
      <c r="NW2" s="350" t="s">
        <v>1016</v>
      </c>
      <c r="NX2" s="350" t="s">
        <v>1017</v>
      </c>
      <c r="NY2" s="350" t="s">
        <v>1018</v>
      </c>
      <c r="NZ2" s="350" t="s">
        <v>1019</v>
      </c>
      <c r="OA2" s="350" t="s">
        <v>1020</v>
      </c>
      <c r="OB2" s="350" t="s">
        <v>1021</v>
      </c>
      <c r="OC2" s="350" t="s">
        <v>1022</v>
      </c>
      <c r="OD2" s="350" t="s">
        <v>1023</v>
      </c>
      <c r="OE2" s="350" t="s">
        <v>1024</v>
      </c>
      <c r="OF2" s="350" t="s">
        <v>1025</v>
      </c>
      <c r="OG2" s="350" t="s">
        <v>1026</v>
      </c>
      <c r="OH2" s="350" t="s">
        <v>1027</v>
      </c>
      <c r="OI2" s="350" t="s">
        <v>1028</v>
      </c>
      <c r="OJ2" s="350" t="s">
        <v>1029</v>
      </c>
      <c r="OK2" s="350" t="s">
        <v>1030</v>
      </c>
      <c r="OL2" s="350" t="s">
        <v>1031</v>
      </c>
      <c r="OM2" s="350" t="s">
        <v>1032</v>
      </c>
      <c r="ON2" s="350" t="s">
        <v>1033</v>
      </c>
      <c r="OO2" s="350" t="s">
        <v>1034</v>
      </c>
      <c r="OP2" s="350" t="s">
        <v>1035</v>
      </c>
      <c r="OQ2" s="351" t="s">
        <v>1036</v>
      </c>
      <c r="OR2" s="352" t="s">
        <v>1037</v>
      </c>
      <c r="OS2" s="352" t="s">
        <v>1038</v>
      </c>
      <c r="OT2" s="352" t="s">
        <v>1039</v>
      </c>
      <c r="OU2" s="352" t="s">
        <v>1040</v>
      </c>
      <c r="OV2" s="352" t="s">
        <v>1041</v>
      </c>
      <c r="OW2" s="352" t="s">
        <v>1042</v>
      </c>
      <c r="OX2" s="352" t="s">
        <v>1043</v>
      </c>
      <c r="OY2" s="352" t="s">
        <v>1044</v>
      </c>
      <c r="OZ2" s="352" t="s">
        <v>1045</v>
      </c>
      <c r="PA2" s="352" t="s">
        <v>1046</v>
      </c>
      <c r="PB2" s="352" t="s">
        <v>1047</v>
      </c>
      <c r="PC2" s="352" t="s">
        <v>1048</v>
      </c>
      <c r="PD2" s="352" t="s">
        <v>1049</v>
      </c>
      <c r="PE2" s="352" t="s">
        <v>1050</v>
      </c>
      <c r="PF2" s="352" t="s">
        <v>1051</v>
      </c>
      <c r="PG2" s="352" t="s">
        <v>1052</v>
      </c>
      <c r="PH2" s="352" t="s">
        <v>1053</v>
      </c>
      <c r="PI2" s="352" t="s">
        <v>1054</v>
      </c>
      <c r="PJ2" s="352" t="s">
        <v>1055</v>
      </c>
      <c r="PK2" s="352" t="s">
        <v>1056</v>
      </c>
      <c r="PL2" s="352" t="s">
        <v>1057</v>
      </c>
      <c r="PM2" s="352" t="s">
        <v>1058</v>
      </c>
      <c r="PN2" s="352" t="s">
        <v>1059</v>
      </c>
      <c r="PO2" s="352" t="s">
        <v>1060</v>
      </c>
      <c r="PP2" s="352" t="s">
        <v>1061</v>
      </c>
      <c r="PQ2" s="352" t="s">
        <v>1062</v>
      </c>
      <c r="PR2" s="352" t="s">
        <v>1063</v>
      </c>
      <c r="PS2" s="352" t="s">
        <v>1064</v>
      </c>
      <c r="PT2" s="352" t="s">
        <v>1065</v>
      </c>
      <c r="PU2" s="352" t="s">
        <v>1066</v>
      </c>
      <c r="PV2" s="352" t="s">
        <v>1067</v>
      </c>
      <c r="PW2" s="352" t="s">
        <v>1068</v>
      </c>
      <c r="PX2" s="352" t="s">
        <v>1069</v>
      </c>
      <c r="PY2" s="352" t="s">
        <v>1070</v>
      </c>
      <c r="PZ2" s="352" t="s">
        <v>1071</v>
      </c>
      <c r="QA2" s="352" t="s">
        <v>1072</v>
      </c>
      <c r="QB2" s="352" t="s">
        <v>1073</v>
      </c>
      <c r="QC2" s="352" t="s">
        <v>1074</v>
      </c>
      <c r="QD2" s="352" t="s">
        <v>1075</v>
      </c>
      <c r="QE2" s="352" t="s">
        <v>1076</v>
      </c>
      <c r="QF2" s="352" t="s">
        <v>1077</v>
      </c>
      <c r="QG2" s="352" t="s">
        <v>1078</v>
      </c>
      <c r="QH2" s="352" t="s">
        <v>1079</v>
      </c>
      <c r="QI2" s="352" t="s">
        <v>1080</v>
      </c>
      <c r="QJ2" s="352" t="s">
        <v>1081</v>
      </c>
      <c r="QK2" s="352" t="s">
        <v>1082</v>
      </c>
      <c r="QL2" s="352" t="s">
        <v>1083</v>
      </c>
      <c r="QM2" s="352" t="s">
        <v>1084</v>
      </c>
      <c r="QN2" s="352" t="s">
        <v>1085</v>
      </c>
      <c r="QO2" s="352" t="s">
        <v>1086</v>
      </c>
      <c r="QP2" s="352" t="s">
        <v>1087</v>
      </c>
      <c r="QQ2" s="352" t="s">
        <v>1088</v>
      </c>
      <c r="QR2" s="352" t="s">
        <v>1089</v>
      </c>
      <c r="QS2" s="352" t="s">
        <v>1090</v>
      </c>
      <c r="QT2" s="352" t="s">
        <v>1091</v>
      </c>
      <c r="QU2" s="352" t="s">
        <v>1092</v>
      </c>
      <c r="QV2" s="352" t="s">
        <v>1093</v>
      </c>
      <c r="QW2" s="352" t="s">
        <v>1094</v>
      </c>
      <c r="QX2" s="352" t="s">
        <v>1095</v>
      </c>
      <c r="QY2" s="352" t="s">
        <v>1096</v>
      </c>
      <c r="QZ2" s="352" t="s">
        <v>1097</v>
      </c>
      <c r="RA2" s="352" t="s">
        <v>1098</v>
      </c>
      <c r="RB2" s="352" t="s">
        <v>1099</v>
      </c>
      <c r="RC2" s="352" t="s">
        <v>1100</v>
      </c>
      <c r="RD2" s="352" t="s">
        <v>1101</v>
      </c>
      <c r="RE2" s="352" t="s">
        <v>1102</v>
      </c>
      <c r="RF2" s="352" t="s">
        <v>1103</v>
      </c>
      <c r="RG2" s="352" t="s">
        <v>1104</v>
      </c>
      <c r="RH2" s="352" t="s">
        <v>1105</v>
      </c>
      <c r="RI2" s="352" t="s">
        <v>1106</v>
      </c>
      <c r="RJ2" s="352" t="s">
        <v>1107</v>
      </c>
      <c r="RK2" s="352" t="s">
        <v>1108</v>
      </c>
      <c r="RL2" s="352" t="s">
        <v>1109</v>
      </c>
      <c r="RM2" s="352" t="s">
        <v>1110</v>
      </c>
      <c r="RN2" s="352" t="s">
        <v>1111</v>
      </c>
      <c r="RO2" s="352" t="s">
        <v>1112</v>
      </c>
      <c r="RP2" s="352" t="s">
        <v>1113</v>
      </c>
      <c r="RQ2" s="352" t="s">
        <v>1114</v>
      </c>
      <c r="RR2" s="352" t="s">
        <v>1115</v>
      </c>
      <c r="RS2" s="352" t="s">
        <v>1116</v>
      </c>
      <c r="RT2" s="352" t="s">
        <v>1117</v>
      </c>
      <c r="RU2" s="352" t="s">
        <v>1118</v>
      </c>
      <c r="RV2" s="352" t="s">
        <v>1119</v>
      </c>
      <c r="RW2" s="352" t="s">
        <v>1120</v>
      </c>
      <c r="RX2" s="352" t="s">
        <v>1121</v>
      </c>
      <c r="RY2" s="352" t="s">
        <v>1122</v>
      </c>
      <c r="RZ2" s="352" t="s">
        <v>1123</v>
      </c>
      <c r="SA2" s="352" t="s">
        <v>1124</v>
      </c>
      <c r="SB2" s="352" t="s">
        <v>1125</v>
      </c>
      <c r="SC2" s="352" t="s">
        <v>1126</v>
      </c>
      <c r="SD2" s="352" t="s">
        <v>1127</v>
      </c>
      <c r="SE2" s="352" t="s">
        <v>1128</v>
      </c>
      <c r="SF2" s="352" t="s">
        <v>1129</v>
      </c>
      <c r="SG2" s="352" t="s">
        <v>1130</v>
      </c>
      <c r="SH2" s="352" t="s">
        <v>1131</v>
      </c>
      <c r="SI2" s="352" t="s">
        <v>1132</v>
      </c>
      <c r="SJ2" s="352" t="s">
        <v>1133</v>
      </c>
      <c r="SK2" s="352" t="s">
        <v>1134</v>
      </c>
      <c r="SL2" s="352" t="s">
        <v>1135</v>
      </c>
      <c r="SM2" s="352" t="s">
        <v>1136</v>
      </c>
      <c r="SN2" s="352" t="s">
        <v>1137</v>
      </c>
      <c r="SO2" s="352" t="s">
        <v>1138</v>
      </c>
      <c r="SP2" s="352" t="s">
        <v>1139</v>
      </c>
      <c r="SQ2" s="352" t="s">
        <v>1140</v>
      </c>
      <c r="SR2" s="352" t="s">
        <v>1141</v>
      </c>
      <c r="SS2" s="352" t="s">
        <v>1142</v>
      </c>
      <c r="ST2" s="352" t="s">
        <v>1143</v>
      </c>
      <c r="SU2" s="352" t="s">
        <v>1144</v>
      </c>
      <c r="SV2" s="352" t="s">
        <v>1145</v>
      </c>
      <c r="SW2" s="352" t="s">
        <v>1146</v>
      </c>
      <c r="SX2" s="352" t="s">
        <v>1147</v>
      </c>
      <c r="SY2" s="352" t="s">
        <v>1148</v>
      </c>
      <c r="SZ2" s="352" t="s">
        <v>1149</v>
      </c>
      <c r="TA2" s="352" t="s">
        <v>1150</v>
      </c>
      <c r="TB2" s="352" t="s">
        <v>1151</v>
      </c>
      <c r="TC2" s="352" t="s">
        <v>1152</v>
      </c>
      <c r="TD2" s="352" t="s">
        <v>1153</v>
      </c>
      <c r="TE2" s="352" t="s">
        <v>1154</v>
      </c>
      <c r="TF2" s="352" t="s">
        <v>1155</v>
      </c>
      <c r="TG2" s="352" t="s">
        <v>1156</v>
      </c>
      <c r="TH2" s="352" t="s">
        <v>1157</v>
      </c>
      <c r="TI2" s="352" t="s">
        <v>1158</v>
      </c>
      <c r="TJ2" s="352" t="s">
        <v>1159</v>
      </c>
      <c r="TK2" s="352" t="s">
        <v>1160</v>
      </c>
      <c r="TL2" s="352" t="s">
        <v>1161</v>
      </c>
      <c r="TM2" s="352" t="s">
        <v>1162</v>
      </c>
      <c r="TN2" s="352" t="s">
        <v>1163</v>
      </c>
      <c r="TO2" s="352" t="s">
        <v>1164</v>
      </c>
      <c r="TP2" s="352" t="s">
        <v>1165</v>
      </c>
      <c r="TQ2" s="352" t="s">
        <v>1166</v>
      </c>
      <c r="TR2" s="352" t="s">
        <v>1167</v>
      </c>
      <c r="TS2" s="352" t="s">
        <v>1168</v>
      </c>
      <c r="TT2" s="352" t="s">
        <v>1169</v>
      </c>
      <c r="TU2" s="352" t="s">
        <v>1170</v>
      </c>
      <c r="TV2" s="352" t="s">
        <v>1171</v>
      </c>
      <c r="TW2" s="352" t="s">
        <v>1172</v>
      </c>
      <c r="TX2" s="352" t="s">
        <v>1173</v>
      </c>
      <c r="TY2" s="352" t="s">
        <v>1174</v>
      </c>
      <c r="TZ2" s="352" t="s">
        <v>1175</v>
      </c>
      <c r="UA2" s="352" t="s">
        <v>1176</v>
      </c>
      <c r="UB2" s="352" t="s">
        <v>1177</v>
      </c>
      <c r="UC2" s="352" t="s">
        <v>1178</v>
      </c>
      <c r="UD2" s="352" t="s">
        <v>1179</v>
      </c>
      <c r="UE2" s="352" t="s">
        <v>1180</v>
      </c>
      <c r="UF2" s="352" t="s">
        <v>1181</v>
      </c>
      <c r="UG2" s="352" t="s">
        <v>1182</v>
      </c>
      <c r="UH2" s="352" t="s">
        <v>1183</v>
      </c>
      <c r="UI2" s="352" t="s">
        <v>1184</v>
      </c>
      <c r="UJ2" s="352" t="s">
        <v>1185</v>
      </c>
      <c r="UK2" s="352" t="s">
        <v>1186</v>
      </c>
      <c r="UL2" s="352" t="s">
        <v>1187</v>
      </c>
      <c r="UM2" s="352" t="s">
        <v>1188</v>
      </c>
      <c r="UN2" s="352" t="s">
        <v>1189</v>
      </c>
      <c r="UO2" s="352" t="s">
        <v>1190</v>
      </c>
      <c r="UP2" s="352" t="s">
        <v>1191</v>
      </c>
      <c r="UQ2" s="352" t="s">
        <v>1192</v>
      </c>
      <c r="UR2" s="352" t="s">
        <v>1193</v>
      </c>
      <c r="US2" s="352" t="s">
        <v>1194</v>
      </c>
      <c r="UT2" s="352" t="s">
        <v>1195</v>
      </c>
      <c r="UU2" s="352" t="s">
        <v>1196</v>
      </c>
      <c r="UV2" s="352" t="s">
        <v>1197</v>
      </c>
      <c r="UW2" s="352" t="s">
        <v>1198</v>
      </c>
      <c r="UX2" s="352" t="s">
        <v>1199</v>
      </c>
      <c r="UY2" s="352" t="s">
        <v>1200</v>
      </c>
      <c r="UZ2" s="352" t="s">
        <v>1201</v>
      </c>
      <c r="VA2" s="352" t="s">
        <v>1202</v>
      </c>
      <c r="VB2" s="352" t="s">
        <v>1203</v>
      </c>
      <c r="VC2" s="352" t="s">
        <v>1204</v>
      </c>
      <c r="VD2" s="352" t="s">
        <v>1205</v>
      </c>
      <c r="VE2" s="352" t="s">
        <v>1206</v>
      </c>
      <c r="VF2" s="352" t="s">
        <v>1207</v>
      </c>
      <c r="VG2" s="352" t="s">
        <v>1208</v>
      </c>
      <c r="VH2" s="352" t="s">
        <v>1209</v>
      </c>
      <c r="VI2" s="352" t="s">
        <v>1210</v>
      </c>
      <c r="VJ2" s="352" t="s">
        <v>1211</v>
      </c>
      <c r="VK2" s="352" t="s">
        <v>1212</v>
      </c>
      <c r="VL2" s="352" t="s">
        <v>1213</v>
      </c>
      <c r="VM2" s="352" t="s">
        <v>1214</v>
      </c>
      <c r="VN2" s="352" t="s">
        <v>1215</v>
      </c>
      <c r="VO2" s="352" t="s">
        <v>1216</v>
      </c>
      <c r="VP2" s="352" t="s">
        <v>1217</v>
      </c>
      <c r="VQ2" s="352" t="s">
        <v>1218</v>
      </c>
      <c r="VR2" s="352" t="s">
        <v>1219</v>
      </c>
      <c r="VS2" s="352" t="s">
        <v>1220</v>
      </c>
      <c r="VT2" s="352" t="s">
        <v>1221</v>
      </c>
      <c r="VU2" s="352" t="s">
        <v>1222</v>
      </c>
      <c r="VV2" s="352" t="s">
        <v>1223</v>
      </c>
      <c r="VW2" s="352" t="s">
        <v>1224</v>
      </c>
      <c r="VX2" s="352" t="s">
        <v>1225</v>
      </c>
      <c r="VY2" s="352" t="s">
        <v>1226</v>
      </c>
      <c r="VZ2" s="352" t="s">
        <v>1227</v>
      </c>
      <c r="WA2" s="352" t="s">
        <v>1228</v>
      </c>
      <c r="WB2" s="352" t="s">
        <v>1229</v>
      </c>
      <c r="WC2" s="352" t="s">
        <v>1230</v>
      </c>
      <c r="WD2" s="352" t="s">
        <v>1231</v>
      </c>
      <c r="WE2" s="352" t="s">
        <v>1232</v>
      </c>
      <c r="WF2" s="352" t="s">
        <v>1233</v>
      </c>
      <c r="WG2" s="352" t="s">
        <v>1234</v>
      </c>
      <c r="WH2" s="352" t="s">
        <v>1235</v>
      </c>
      <c r="WI2" s="352" t="s">
        <v>1236</v>
      </c>
      <c r="WK2" s="884" t="s">
        <v>424</v>
      </c>
      <c r="WL2" s="884"/>
    </row>
    <row r="3" spans="1:610">
      <c r="A3" s="876"/>
      <c r="B3" s="878"/>
      <c r="C3" s="876"/>
      <c r="D3" s="885" t="s">
        <v>319</v>
      </c>
      <c r="E3" s="887" t="s">
        <v>1237</v>
      </c>
      <c r="F3" s="887" t="s">
        <v>1238</v>
      </c>
      <c r="G3" s="889" t="s">
        <v>261</v>
      </c>
      <c r="H3" s="889" t="s">
        <v>262</v>
      </c>
      <c r="I3" s="887" t="s">
        <v>1239</v>
      </c>
      <c r="J3" s="876"/>
      <c r="K3" s="878"/>
      <c r="L3" s="878"/>
      <c r="M3" s="878"/>
      <c r="N3" s="883" t="s">
        <v>1240</v>
      </c>
      <c r="O3" s="883"/>
      <c r="P3" s="883"/>
      <c r="Q3" s="883" t="s">
        <v>1241</v>
      </c>
      <c r="R3" s="883"/>
      <c r="S3" s="883"/>
      <c r="T3" s="883" t="s">
        <v>1242</v>
      </c>
      <c r="U3" s="883"/>
      <c r="V3" s="883"/>
      <c r="W3" s="883" t="s">
        <v>1240</v>
      </c>
      <c r="X3" s="883"/>
      <c r="Y3" s="883"/>
      <c r="Z3" s="883" t="s">
        <v>1241</v>
      </c>
      <c r="AA3" s="883"/>
      <c r="AB3" s="883"/>
      <c r="AC3" s="883" t="s">
        <v>1242</v>
      </c>
      <c r="AD3" s="883"/>
      <c r="AE3" s="883"/>
      <c r="AF3" s="883" t="s">
        <v>1240</v>
      </c>
      <c r="AG3" s="883"/>
      <c r="AH3" s="883"/>
      <c r="AI3" s="883" t="s">
        <v>1241</v>
      </c>
      <c r="AJ3" s="883"/>
      <c r="AK3" s="883"/>
      <c r="AL3" s="883" t="s">
        <v>1242</v>
      </c>
      <c r="AM3" s="883"/>
      <c r="AN3" s="883"/>
      <c r="AO3" s="883" t="s">
        <v>1240</v>
      </c>
      <c r="AP3" s="883"/>
      <c r="AQ3" s="883"/>
      <c r="AR3" s="883" t="s">
        <v>1241</v>
      </c>
      <c r="AS3" s="883"/>
      <c r="AT3" s="883"/>
      <c r="AU3" s="883" t="s">
        <v>1242</v>
      </c>
      <c r="AV3" s="883"/>
      <c r="AW3" s="883"/>
      <c r="AX3" s="883" t="s">
        <v>1240</v>
      </c>
      <c r="AY3" s="883"/>
      <c r="AZ3" s="883"/>
      <c r="BA3" s="883" t="s">
        <v>1241</v>
      </c>
      <c r="BB3" s="883"/>
      <c r="BC3" s="883"/>
      <c r="BD3" s="883" t="s">
        <v>1242</v>
      </c>
      <c r="BE3" s="883"/>
      <c r="BF3" s="883"/>
      <c r="BG3" s="883" t="s">
        <v>1240</v>
      </c>
      <c r="BH3" s="883"/>
      <c r="BI3" s="883"/>
      <c r="BJ3" s="883" t="s">
        <v>1241</v>
      </c>
      <c r="BK3" s="883"/>
      <c r="BL3" s="883"/>
      <c r="BM3" s="883" t="s">
        <v>1242</v>
      </c>
      <c r="BN3" s="883"/>
      <c r="BO3" s="883"/>
      <c r="BP3" s="883" t="s">
        <v>1240</v>
      </c>
      <c r="BQ3" s="883"/>
      <c r="BR3" s="883"/>
      <c r="BS3" s="883" t="s">
        <v>1241</v>
      </c>
      <c r="BT3" s="883"/>
      <c r="BU3" s="883"/>
      <c r="BV3" s="883" t="s">
        <v>1242</v>
      </c>
      <c r="BW3" s="883"/>
      <c r="BX3" s="883"/>
      <c r="BY3" s="883" t="s">
        <v>1240</v>
      </c>
      <c r="BZ3" s="883"/>
      <c r="CA3" s="883"/>
      <c r="CB3" s="883" t="s">
        <v>1241</v>
      </c>
      <c r="CC3" s="883"/>
      <c r="CD3" s="883"/>
      <c r="CE3" s="883" t="s">
        <v>1242</v>
      </c>
      <c r="CF3" s="883"/>
      <c r="CG3" s="883"/>
      <c r="CH3" s="883" t="s">
        <v>1240</v>
      </c>
      <c r="CI3" s="883"/>
      <c r="CJ3" s="883"/>
      <c r="CK3" s="883" t="s">
        <v>1241</v>
      </c>
      <c r="CL3" s="883"/>
      <c r="CM3" s="883"/>
      <c r="CN3" s="883" t="s">
        <v>1242</v>
      </c>
      <c r="CO3" s="883"/>
      <c r="CP3" s="883"/>
      <c r="CQ3" s="883" t="s">
        <v>1240</v>
      </c>
      <c r="CR3" s="883"/>
      <c r="CS3" s="883"/>
      <c r="CT3" s="883" t="s">
        <v>1241</v>
      </c>
      <c r="CU3" s="883"/>
      <c r="CV3" s="883"/>
      <c r="CW3" s="883" t="s">
        <v>1242</v>
      </c>
      <c r="CX3" s="883"/>
      <c r="CY3" s="883"/>
      <c r="CZ3" s="349"/>
      <c r="DB3" s="893" t="s">
        <v>1243</v>
      </c>
      <c r="DC3" s="894"/>
      <c r="DD3" s="352" t="str" cm="1">
        <f t="array" ref="DD3:WI103">TRANSPOSE(IF(C5:CY504="","",C5:CY504))</f>
        <v/>
      </c>
      <c r="DE3" s="352" t="str">
        <v/>
      </c>
      <c r="DF3" s="352" t="str">
        <v/>
      </c>
      <c r="DG3" s="352" t="str">
        <v/>
      </c>
      <c r="DH3" s="352" t="str">
        <v/>
      </c>
      <c r="DI3" s="352" t="str">
        <v/>
      </c>
      <c r="DJ3" s="352" t="str">
        <v/>
      </c>
      <c r="DK3" s="352" t="str">
        <v/>
      </c>
      <c r="DL3" s="352" t="str">
        <v/>
      </c>
      <c r="DM3" s="352" t="str">
        <v/>
      </c>
      <c r="DN3" s="352" t="str">
        <v/>
      </c>
      <c r="DO3" s="352" t="str">
        <v/>
      </c>
      <c r="DP3" s="352" t="str">
        <v/>
      </c>
      <c r="DQ3" s="352" t="str">
        <v/>
      </c>
      <c r="DR3" s="352" t="str">
        <v/>
      </c>
      <c r="DS3" s="352" t="str">
        <v/>
      </c>
      <c r="DT3" s="352" t="str">
        <v/>
      </c>
      <c r="DU3" s="352" t="str">
        <v/>
      </c>
      <c r="DV3" s="352" t="str">
        <v/>
      </c>
      <c r="DW3" s="352" t="str">
        <v/>
      </c>
      <c r="DX3" s="352" t="str">
        <v/>
      </c>
      <c r="DY3" s="352" t="str">
        <v/>
      </c>
      <c r="DZ3" s="352" t="str">
        <v/>
      </c>
      <c r="EA3" s="352" t="str">
        <v/>
      </c>
      <c r="EB3" s="352" t="str">
        <v/>
      </c>
      <c r="EC3" s="352" t="str">
        <v/>
      </c>
      <c r="ED3" s="352" t="str">
        <v/>
      </c>
      <c r="EE3" s="352" t="str">
        <v/>
      </c>
      <c r="EF3" s="352" t="str">
        <v/>
      </c>
      <c r="EG3" s="352" t="str">
        <v/>
      </c>
      <c r="EH3" s="352" t="str">
        <v/>
      </c>
      <c r="EI3" s="352" t="str">
        <v/>
      </c>
      <c r="EJ3" s="352" t="str">
        <v/>
      </c>
      <c r="EK3" s="352" t="str">
        <v/>
      </c>
      <c r="EL3" s="352" t="str">
        <v/>
      </c>
      <c r="EM3" s="352" t="str">
        <v/>
      </c>
      <c r="EN3" s="352" t="str">
        <v/>
      </c>
      <c r="EO3" s="352" t="str">
        <v/>
      </c>
      <c r="EP3" s="352" t="str">
        <v/>
      </c>
      <c r="EQ3" s="352" t="str">
        <v/>
      </c>
      <c r="ER3" s="352" t="str">
        <v/>
      </c>
      <c r="ES3" s="352" t="str">
        <v/>
      </c>
      <c r="ET3" s="352" t="str">
        <v/>
      </c>
      <c r="EU3" s="352" t="str">
        <v/>
      </c>
      <c r="EV3" s="352" t="str">
        <v/>
      </c>
      <c r="EW3" s="352" t="str">
        <v/>
      </c>
      <c r="EX3" s="352" t="str">
        <v/>
      </c>
      <c r="EY3" s="352" t="str">
        <v/>
      </c>
      <c r="EZ3" s="352" t="str">
        <v/>
      </c>
      <c r="FA3" s="352" t="str">
        <v/>
      </c>
      <c r="FB3" s="352" t="str">
        <v/>
      </c>
      <c r="FC3" s="352" t="str">
        <v/>
      </c>
      <c r="FD3" s="352" t="str">
        <v/>
      </c>
      <c r="FE3" s="352" t="str">
        <v/>
      </c>
      <c r="FF3" s="352" t="str">
        <v/>
      </c>
      <c r="FG3" s="352" t="str">
        <v/>
      </c>
      <c r="FH3" s="352" t="str">
        <v/>
      </c>
      <c r="FI3" s="352" t="str">
        <v/>
      </c>
      <c r="FJ3" s="352" t="str">
        <v/>
      </c>
      <c r="FK3" s="352" t="str">
        <v/>
      </c>
      <c r="FL3" s="352" t="str">
        <v/>
      </c>
      <c r="FM3" s="352" t="str">
        <v/>
      </c>
      <c r="FN3" s="352" t="str">
        <v/>
      </c>
      <c r="FO3" s="352" t="str">
        <v/>
      </c>
      <c r="FP3" s="352" t="str">
        <v/>
      </c>
      <c r="FQ3" s="352" t="str">
        <v/>
      </c>
      <c r="FR3" s="352" t="str">
        <v/>
      </c>
      <c r="FS3" s="352" t="str">
        <v/>
      </c>
      <c r="FT3" s="352" t="str">
        <v/>
      </c>
      <c r="FU3" s="352" t="str">
        <v/>
      </c>
      <c r="FV3" s="352" t="str">
        <v/>
      </c>
      <c r="FW3" s="352" t="str">
        <v/>
      </c>
      <c r="FX3" s="352" t="str">
        <v/>
      </c>
      <c r="FY3" s="352" t="str">
        <v/>
      </c>
      <c r="FZ3" s="352" t="str">
        <v/>
      </c>
      <c r="GA3" s="352" t="str">
        <v/>
      </c>
      <c r="GB3" s="352" t="str">
        <v/>
      </c>
      <c r="GC3" s="352" t="str">
        <v/>
      </c>
      <c r="GD3" s="352" t="str">
        <v/>
      </c>
      <c r="GE3" s="352" t="str">
        <v/>
      </c>
      <c r="GF3" s="352" t="str">
        <v/>
      </c>
      <c r="GG3" s="352" t="str">
        <v/>
      </c>
      <c r="GH3" s="352" t="str">
        <v/>
      </c>
      <c r="GI3" s="352" t="str">
        <v/>
      </c>
      <c r="GJ3" s="352" t="str">
        <v/>
      </c>
      <c r="GK3" s="352" t="str">
        <v/>
      </c>
      <c r="GL3" s="352" t="str">
        <v/>
      </c>
      <c r="GM3" s="352" t="str">
        <v/>
      </c>
      <c r="GN3" s="352" t="str">
        <v/>
      </c>
      <c r="GO3" s="352" t="str">
        <v/>
      </c>
      <c r="GP3" s="352" t="str">
        <v/>
      </c>
      <c r="GQ3" s="352" t="str">
        <v/>
      </c>
      <c r="GR3" s="352" t="str">
        <v/>
      </c>
      <c r="GS3" s="352" t="str">
        <v/>
      </c>
      <c r="GT3" s="352" t="str">
        <v/>
      </c>
      <c r="GU3" s="352" t="str">
        <v/>
      </c>
      <c r="GV3" s="352" t="str">
        <v/>
      </c>
      <c r="GW3" s="352" t="str">
        <v/>
      </c>
      <c r="GX3" s="352" t="str">
        <v/>
      </c>
      <c r="GY3" s="352" t="str">
        <v/>
      </c>
      <c r="GZ3" s="352" t="str">
        <v/>
      </c>
      <c r="HA3" s="352" t="str">
        <v/>
      </c>
      <c r="HB3" s="352" t="str">
        <v/>
      </c>
      <c r="HC3" s="352" t="str">
        <v/>
      </c>
      <c r="HD3" s="352" t="str">
        <v/>
      </c>
      <c r="HE3" s="352" t="str">
        <v/>
      </c>
      <c r="HF3" s="352" t="str">
        <v/>
      </c>
      <c r="HG3" s="352" t="str">
        <v/>
      </c>
      <c r="HH3" s="352" t="str">
        <v/>
      </c>
      <c r="HI3" s="352" t="str">
        <v/>
      </c>
      <c r="HJ3" s="352" t="str">
        <v/>
      </c>
      <c r="HK3" s="352" t="str">
        <v/>
      </c>
      <c r="HL3" s="352" t="str">
        <v/>
      </c>
      <c r="HM3" s="352" t="str">
        <v/>
      </c>
      <c r="HN3" s="352" t="str">
        <v/>
      </c>
      <c r="HO3" s="352" t="str">
        <v/>
      </c>
      <c r="HP3" s="352" t="str">
        <v/>
      </c>
      <c r="HQ3" s="352" t="str">
        <v/>
      </c>
      <c r="HR3" s="352" t="str">
        <v/>
      </c>
      <c r="HS3" s="352" t="str">
        <v/>
      </c>
      <c r="HT3" s="352" t="str">
        <v/>
      </c>
      <c r="HU3" s="352" t="str">
        <v/>
      </c>
      <c r="HV3" s="352" t="str">
        <v/>
      </c>
      <c r="HW3" s="352" t="str">
        <v/>
      </c>
      <c r="HX3" s="352" t="str">
        <v/>
      </c>
      <c r="HY3" s="352" t="str">
        <v/>
      </c>
      <c r="HZ3" s="352" t="str">
        <v/>
      </c>
      <c r="IA3" s="352" t="str">
        <v/>
      </c>
      <c r="IB3" s="352" t="str">
        <v/>
      </c>
      <c r="IC3" s="352" t="str">
        <v/>
      </c>
      <c r="ID3" s="352" t="str">
        <v/>
      </c>
      <c r="IE3" s="352" t="str">
        <v/>
      </c>
      <c r="IF3" s="352" t="str">
        <v/>
      </c>
      <c r="IG3" s="352" t="str">
        <v/>
      </c>
      <c r="IH3" s="352" t="str">
        <v/>
      </c>
      <c r="II3" s="352" t="str">
        <v/>
      </c>
      <c r="IJ3" s="352" t="str">
        <v/>
      </c>
      <c r="IK3" s="352" t="str">
        <v/>
      </c>
      <c r="IL3" s="352" t="str">
        <v/>
      </c>
      <c r="IM3" s="352" t="str">
        <v/>
      </c>
      <c r="IN3" s="352" t="str">
        <v/>
      </c>
      <c r="IO3" s="352" t="str">
        <v/>
      </c>
      <c r="IP3" s="352" t="str">
        <v/>
      </c>
      <c r="IQ3" s="352" t="str">
        <v/>
      </c>
      <c r="IR3" s="352" t="str">
        <v/>
      </c>
      <c r="IS3" s="352" t="str">
        <v/>
      </c>
      <c r="IT3" s="352" t="str">
        <v/>
      </c>
      <c r="IU3" s="352" t="str">
        <v/>
      </c>
      <c r="IV3" s="352" t="str">
        <v/>
      </c>
      <c r="IW3" s="352" t="str">
        <v/>
      </c>
      <c r="IX3" s="352" t="str">
        <v/>
      </c>
      <c r="IY3" s="352" t="str">
        <v/>
      </c>
      <c r="IZ3" s="352" t="str">
        <v/>
      </c>
      <c r="JA3" s="352" t="str">
        <v/>
      </c>
      <c r="JB3" s="352" t="str">
        <v/>
      </c>
      <c r="JC3" s="352" t="str">
        <v/>
      </c>
      <c r="JD3" s="352" t="str">
        <v/>
      </c>
      <c r="JE3" s="352" t="str">
        <v/>
      </c>
      <c r="JF3" s="352" t="str">
        <v/>
      </c>
      <c r="JG3" s="352" t="str">
        <v/>
      </c>
      <c r="JH3" s="352" t="str">
        <v/>
      </c>
      <c r="JI3" s="352" t="str">
        <v/>
      </c>
      <c r="JJ3" s="352" t="str">
        <v/>
      </c>
      <c r="JK3" s="352" t="str">
        <v/>
      </c>
      <c r="JL3" s="352" t="str">
        <v/>
      </c>
      <c r="JM3" s="352" t="str">
        <v/>
      </c>
      <c r="JN3" s="352" t="str">
        <v/>
      </c>
      <c r="JO3" s="352" t="str">
        <v/>
      </c>
      <c r="JP3" s="352" t="str">
        <v/>
      </c>
      <c r="JQ3" s="352" t="str">
        <v/>
      </c>
      <c r="JR3" s="352" t="str">
        <v/>
      </c>
      <c r="JS3" s="352" t="str">
        <v/>
      </c>
      <c r="JT3" s="352" t="str">
        <v/>
      </c>
      <c r="JU3" s="352" t="str">
        <v/>
      </c>
      <c r="JV3" s="352" t="str">
        <v/>
      </c>
      <c r="JW3" s="352" t="str">
        <v/>
      </c>
      <c r="JX3" s="352" t="str">
        <v/>
      </c>
      <c r="JY3" s="352" t="str">
        <v/>
      </c>
      <c r="JZ3" s="352" t="str">
        <v/>
      </c>
      <c r="KA3" s="352" t="str">
        <v/>
      </c>
      <c r="KB3" s="352" t="str">
        <v/>
      </c>
      <c r="KC3" s="352" t="str">
        <v/>
      </c>
      <c r="KD3" s="352" t="str">
        <v/>
      </c>
      <c r="KE3" s="352" t="str">
        <v/>
      </c>
      <c r="KF3" s="352" t="str">
        <v/>
      </c>
      <c r="KG3" s="352" t="str">
        <v/>
      </c>
      <c r="KH3" s="352" t="str">
        <v/>
      </c>
      <c r="KI3" s="352" t="str">
        <v/>
      </c>
      <c r="KJ3" s="352" t="str">
        <v/>
      </c>
      <c r="KK3" s="352" t="str">
        <v/>
      </c>
      <c r="KL3" s="352" t="str">
        <v/>
      </c>
      <c r="KM3" s="352" t="str">
        <v/>
      </c>
      <c r="KN3" s="352" t="str">
        <v/>
      </c>
      <c r="KO3" s="352" t="str">
        <v/>
      </c>
      <c r="KP3" s="352" t="str">
        <v/>
      </c>
      <c r="KQ3" s="352" t="str">
        <v/>
      </c>
      <c r="KR3" s="352" t="str">
        <v/>
      </c>
      <c r="KS3" s="352" t="str">
        <v/>
      </c>
      <c r="KT3" s="352" t="str">
        <v/>
      </c>
      <c r="KU3" s="352" t="str">
        <v/>
      </c>
      <c r="KV3" s="352" t="str">
        <v/>
      </c>
      <c r="KW3" s="352" t="str">
        <v/>
      </c>
      <c r="KX3" s="352" t="str">
        <v/>
      </c>
      <c r="KY3" s="352" t="str">
        <v/>
      </c>
      <c r="KZ3" s="352" t="str">
        <v/>
      </c>
      <c r="LA3" s="352" t="str">
        <v/>
      </c>
      <c r="LB3" s="352" t="str">
        <v/>
      </c>
      <c r="LC3" s="352" t="str">
        <v/>
      </c>
      <c r="LD3" s="352" t="str">
        <v/>
      </c>
      <c r="LE3" s="352" t="str">
        <v/>
      </c>
      <c r="LF3" s="352" t="str">
        <v/>
      </c>
      <c r="LG3" s="352" t="str">
        <v/>
      </c>
      <c r="LH3" s="352" t="str">
        <v/>
      </c>
      <c r="LI3" s="352" t="str">
        <v/>
      </c>
      <c r="LJ3" s="352" t="str">
        <v/>
      </c>
      <c r="LK3" s="352" t="str">
        <v/>
      </c>
      <c r="LL3" s="352" t="str">
        <v/>
      </c>
      <c r="LM3" s="352" t="str">
        <v/>
      </c>
      <c r="LN3" s="352" t="str">
        <v/>
      </c>
      <c r="LO3" s="352" t="str">
        <v/>
      </c>
      <c r="LP3" s="352" t="str">
        <v/>
      </c>
      <c r="LQ3" s="352" t="str">
        <v/>
      </c>
      <c r="LR3" s="352" t="str">
        <v/>
      </c>
      <c r="LS3" s="352" t="str">
        <v/>
      </c>
      <c r="LT3" s="352" t="str">
        <v/>
      </c>
      <c r="LU3" s="352" t="str">
        <v/>
      </c>
      <c r="LV3" s="352" t="str">
        <v/>
      </c>
      <c r="LW3" s="352" t="str">
        <v/>
      </c>
      <c r="LX3" s="352" t="str">
        <v/>
      </c>
      <c r="LY3" s="352" t="str">
        <v/>
      </c>
      <c r="LZ3" s="352" t="str">
        <v/>
      </c>
      <c r="MA3" s="352" t="str">
        <v/>
      </c>
      <c r="MB3" s="352" t="str">
        <v/>
      </c>
      <c r="MC3" s="352" t="str">
        <v/>
      </c>
      <c r="MD3" s="352" t="str">
        <v/>
      </c>
      <c r="ME3" s="352" t="str">
        <v/>
      </c>
      <c r="MF3" s="352" t="str">
        <v/>
      </c>
      <c r="MG3" s="352" t="str">
        <v/>
      </c>
      <c r="MH3" s="352" t="str">
        <v/>
      </c>
      <c r="MI3" s="352" t="str">
        <v/>
      </c>
      <c r="MJ3" s="352" t="str">
        <v/>
      </c>
      <c r="MK3" s="352" t="str">
        <v/>
      </c>
      <c r="ML3" s="352" t="str">
        <v/>
      </c>
      <c r="MM3" s="352" t="str">
        <v/>
      </c>
      <c r="MN3" s="352" t="str">
        <v/>
      </c>
      <c r="MO3" s="352" t="str">
        <v/>
      </c>
      <c r="MP3" s="352" t="str">
        <v/>
      </c>
      <c r="MQ3" s="352" t="str">
        <v/>
      </c>
      <c r="MR3" s="352" t="str">
        <v/>
      </c>
      <c r="MS3" s="352" t="str">
        <v/>
      </c>
      <c r="MT3" s="352" t="str">
        <v/>
      </c>
      <c r="MU3" s="352" t="str">
        <v/>
      </c>
      <c r="MV3" s="352" t="str">
        <v/>
      </c>
      <c r="MW3" s="352" t="str">
        <v/>
      </c>
      <c r="MX3" s="352" t="str">
        <v/>
      </c>
      <c r="MY3" s="352" t="str">
        <v/>
      </c>
      <c r="MZ3" s="352" t="str">
        <v/>
      </c>
      <c r="NA3" s="352" t="str">
        <v/>
      </c>
      <c r="NB3" s="352" t="str">
        <v/>
      </c>
      <c r="NC3" s="352" t="str">
        <v/>
      </c>
      <c r="ND3" s="352" t="str">
        <v/>
      </c>
      <c r="NE3" s="352" t="str">
        <v/>
      </c>
      <c r="NF3" s="352" t="str">
        <v/>
      </c>
      <c r="NG3" s="352" t="str">
        <v/>
      </c>
      <c r="NH3" s="352" t="str">
        <v/>
      </c>
      <c r="NI3" s="352" t="str">
        <v/>
      </c>
      <c r="NJ3" s="352" t="str">
        <v/>
      </c>
      <c r="NK3" s="352" t="str">
        <v/>
      </c>
      <c r="NL3" s="352" t="str">
        <v/>
      </c>
      <c r="NM3" s="352" t="str">
        <v/>
      </c>
      <c r="NN3" s="352" t="str">
        <v/>
      </c>
      <c r="NO3" s="352" t="str">
        <v/>
      </c>
      <c r="NP3" s="352" t="str">
        <v/>
      </c>
      <c r="NQ3" s="352" t="str">
        <v/>
      </c>
      <c r="NR3" s="352" t="str">
        <v/>
      </c>
      <c r="NS3" s="352" t="str">
        <v/>
      </c>
      <c r="NT3" s="352" t="str">
        <v/>
      </c>
      <c r="NU3" s="352" t="str">
        <v/>
      </c>
      <c r="NV3" s="352" t="str">
        <v/>
      </c>
      <c r="NW3" s="352" t="str">
        <v/>
      </c>
      <c r="NX3" s="352" t="str">
        <v/>
      </c>
      <c r="NY3" s="352" t="str">
        <v/>
      </c>
      <c r="NZ3" s="352" t="str">
        <v/>
      </c>
      <c r="OA3" s="352" t="str">
        <v/>
      </c>
      <c r="OB3" s="352" t="str">
        <v/>
      </c>
      <c r="OC3" s="352" t="str">
        <v/>
      </c>
      <c r="OD3" s="352" t="str">
        <v/>
      </c>
      <c r="OE3" s="352" t="str">
        <v/>
      </c>
      <c r="OF3" s="352" t="str">
        <v/>
      </c>
      <c r="OG3" s="352" t="str">
        <v/>
      </c>
      <c r="OH3" s="352" t="str">
        <v/>
      </c>
      <c r="OI3" s="352" t="str">
        <v/>
      </c>
      <c r="OJ3" s="352" t="str">
        <v/>
      </c>
      <c r="OK3" s="352" t="str">
        <v/>
      </c>
      <c r="OL3" s="352" t="str">
        <v/>
      </c>
      <c r="OM3" s="352" t="str">
        <v/>
      </c>
      <c r="ON3" s="352" t="str">
        <v/>
      </c>
      <c r="OO3" s="352" t="str">
        <v/>
      </c>
      <c r="OP3" s="352" t="str">
        <v/>
      </c>
      <c r="OQ3" s="354" t="str">
        <v/>
      </c>
      <c r="OR3" s="352" t="str">
        <v/>
      </c>
      <c r="OS3" s="352" t="str">
        <v/>
      </c>
      <c r="OT3" s="352" t="str">
        <v/>
      </c>
      <c r="OU3" s="352" t="str">
        <v/>
      </c>
      <c r="OV3" s="352" t="str">
        <v/>
      </c>
      <c r="OW3" s="352" t="str">
        <v/>
      </c>
      <c r="OX3" s="352" t="str">
        <v/>
      </c>
      <c r="OY3" s="352" t="str">
        <v/>
      </c>
      <c r="OZ3" s="352" t="str">
        <v/>
      </c>
      <c r="PA3" s="352" t="str">
        <v/>
      </c>
      <c r="PB3" s="352" t="str">
        <v/>
      </c>
      <c r="PC3" s="352" t="str">
        <v/>
      </c>
      <c r="PD3" s="352" t="str">
        <v/>
      </c>
      <c r="PE3" s="352" t="str">
        <v/>
      </c>
      <c r="PF3" s="352" t="str">
        <v/>
      </c>
      <c r="PG3" s="352" t="str">
        <v/>
      </c>
      <c r="PH3" s="352" t="str">
        <v/>
      </c>
      <c r="PI3" s="352" t="str">
        <v/>
      </c>
      <c r="PJ3" s="352" t="str">
        <v/>
      </c>
      <c r="PK3" s="352" t="str">
        <v/>
      </c>
      <c r="PL3" s="352" t="str">
        <v/>
      </c>
      <c r="PM3" s="352" t="str">
        <v/>
      </c>
      <c r="PN3" s="352" t="str">
        <v/>
      </c>
      <c r="PO3" s="352" t="str">
        <v/>
      </c>
      <c r="PP3" s="352" t="str">
        <v/>
      </c>
      <c r="PQ3" s="352" t="str">
        <v/>
      </c>
      <c r="PR3" s="352" t="str">
        <v/>
      </c>
      <c r="PS3" s="352" t="str">
        <v/>
      </c>
      <c r="PT3" s="352" t="str">
        <v/>
      </c>
      <c r="PU3" s="352" t="str">
        <v/>
      </c>
      <c r="PV3" s="352" t="str">
        <v/>
      </c>
      <c r="PW3" s="352" t="str">
        <v/>
      </c>
      <c r="PX3" s="352" t="str">
        <v/>
      </c>
      <c r="PY3" s="352" t="str">
        <v/>
      </c>
      <c r="PZ3" s="352" t="str">
        <v/>
      </c>
      <c r="QA3" s="352" t="str">
        <v/>
      </c>
      <c r="QB3" s="352" t="str">
        <v/>
      </c>
      <c r="QC3" s="352" t="str">
        <v/>
      </c>
      <c r="QD3" s="352" t="str">
        <v/>
      </c>
      <c r="QE3" s="352" t="str">
        <v/>
      </c>
      <c r="QF3" s="352" t="str">
        <v/>
      </c>
      <c r="QG3" s="352" t="str">
        <v/>
      </c>
      <c r="QH3" s="352" t="str">
        <v/>
      </c>
      <c r="QI3" s="352" t="str">
        <v/>
      </c>
      <c r="QJ3" s="352" t="str">
        <v/>
      </c>
      <c r="QK3" s="352" t="str">
        <v/>
      </c>
      <c r="QL3" s="352" t="str">
        <v/>
      </c>
      <c r="QM3" s="352" t="str">
        <v/>
      </c>
      <c r="QN3" s="352" t="str">
        <v/>
      </c>
      <c r="QO3" s="352" t="str">
        <v/>
      </c>
      <c r="QP3" s="352" t="str">
        <v/>
      </c>
      <c r="QQ3" s="352" t="str">
        <v/>
      </c>
      <c r="QR3" s="352" t="str">
        <v/>
      </c>
      <c r="QS3" s="352" t="str">
        <v/>
      </c>
      <c r="QT3" s="352" t="str">
        <v/>
      </c>
      <c r="QU3" s="352" t="str">
        <v/>
      </c>
      <c r="QV3" s="352" t="str">
        <v/>
      </c>
      <c r="QW3" s="352" t="str">
        <v/>
      </c>
      <c r="QX3" s="352" t="str">
        <v/>
      </c>
      <c r="QY3" s="352" t="str">
        <v/>
      </c>
      <c r="QZ3" s="352" t="str">
        <v/>
      </c>
      <c r="RA3" s="352" t="str">
        <v/>
      </c>
      <c r="RB3" s="352" t="str">
        <v/>
      </c>
      <c r="RC3" s="352" t="str">
        <v/>
      </c>
      <c r="RD3" s="352" t="str">
        <v/>
      </c>
      <c r="RE3" s="352" t="str">
        <v/>
      </c>
      <c r="RF3" s="352" t="str">
        <v/>
      </c>
      <c r="RG3" s="352" t="str">
        <v/>
      </c>
      <c r="RH3" s="352" t="str">
        <v/>
      </c>
      <c r="RI3" s="352" t="str">
        <v/>
      </c>
      <c r="RJ3" s="352" t="str">
        <v/>
      </c>
      <c r="RK3" s="352" t="str">
        <v/>
      </c>
      <c r="RL3" s="352" t="str">
        <v/>
      </c>
      <c r="RM3" s="352" t="str">
        <v/>
      </c>
      <c r="RN3" s="352" t="str">
        <v/>
      </c>
      <c r="RO3" s="352" t="str">
        <v/>
      </c>
      <c r="RP3" s="352" t="str">
        <v/>
      </c>
      <c r="RQ3" s="352" t="str">
        <v/>
      </c>
      <c r="RR3" s="352" t="str">
        <v/>
      </c>
      <c r="RS3" s="352" t="str">
        <v/>
      </c>
      <c r="RT3" s="352" t="str">
        <v/>
      </c>
      <c r="RU3" s="352" t="str">
        <v/>
      </c>
      <c r="RV3" s="352" t="str">
        <v/>
      </c>
      <c r="RW3" s="352" t="str">
        <v/>
      </c>
      <c r="RX3" s="352" t="str">
        <v/>
      </c>
      <c r="RY3" s="352" t="str">
        <v/>
      </c>
      <c r="RZ3" s="352" t="str">
        <v/>
      </c>
      <c r="SA3" s="352" t="str">
        <v/>
      </c>
      <c r="SB3" s="352" t="str">
        <v/>
      </c>
      <c r="SC3" s="352" t="str">
        <v/>
      </c>
      <c r="SD3" s="352" t="str">
        <v/>
      </c>
      <c r="SE3" s="352" t="str">
        <v/>
      </c>
      <c r="SF3" s="352" t="str">
        <v/>
      </c>
      <c r="SG3" s="352" t="str">
        <v/>
      </c>
      <c r="SH3" s="352" t="str">
        <v/>
      </c>
      <c r="SI3" s="352" t="str">
        <v/>
      </c>
      <c r="SJ3" s="352" t="str">
        <v/>
      </c>
      <c r="SK3" s="352" t="str">
        <v/>
      </c>
      <c r="SL3" s="352" t="str">
        <v/>
      </c>
      <c r="SM3" s="352" t="str">
        <v/>
      </c>
      <c r="SN3" s="352" t="str">
        <v/>
      </c>
      <c r="SO3" s="352" t="str">
        <v/>
      </c>
      <c r="SP3" s="352" t="str">
        <v/>
      </c>
      <c r="SQ3" s="352" t="str">
        <v/>
      </c>
      <c r="SR3" s="352" t="str">
        <v/>
      </c>
      <c r="SS3" s="352" t="str">
        <v/>
      </c>
      <c r="ST3" s="352" t="str">
        <v/>
      </c>
      <c r="SU3" s="352" t="str">
        <v/>
      </c>
      <c r="SV3" s="352" t="str">
        <v/>
      </c>
      <c r="SW3" s="352" t="str">
        <v/>
      </c>
      <c r="SX3" s="352" t="str">
        <v/>
      </c>
      <c r="SY3" s="352" t="str">
        <v/>
      </c>
      <c r="SZ3" s="352" t="str">
        <v/>
      </c>
      <c r="TA3" s="352" t="str">
        <v/>
      </c>
      <c r="TB3" s="352" t="str">
        <v/>
      </c>
      <c r="TC3" s="352" t="str">
        <v/>
      </c>
      <c r="TD3" s="352" t="str">
        <v/>
      </c>
      <c r="TE3" s="352" t="str">
        <v/>
      </c>
      <c r="TF3" s="352" t="str">
        <v/>
      </c>
      <c r="TG3" s="352" t="str">
        <v/>
      </c>
      <c r="TH3" s="352" t="str">
        <v/>
      </c>
      <c r="TI3" s="352" t="str">
        <v/>
      </c>
      <c r="TJ3" s="352" t="str">
        <v/>
      </c>
      <c r="TK3" s="352" t="str">
        <v/>
      </c>
      <c r="TL3" s="352" t="str">
        <v/>
      </c>
      <c r="TM3" s="352" t="str">
        <v/>
      </c>
      <c r="TN3" s="352" t="str">
        <v/>
      </c>
      <c r="TO3" s="352" t="str">
        <v/>
      </c>
      <c r="TP3" s="352" t="str">
        <v/>
      </c>
      <c r="TQ3" s="352" t="str">
        <v/>
      </c>
      <c r="TR3" s="352" t="str">
        <v/>
      </c>
      <c r="TS3" s="352" t="str">
        <v/>
      </c>
      <c r="TT3" s="352" t="str">
        <v/>
      </c>
      <c r="TU3" s="352" t="str">
        <v/>
      </c>
      <c r="TV3" s="352" t="str">
        <v/>
      </c>
      <c r="TW3" s="352" t="str">
        <v/>
      </c>
      <c r="TX3" s="352" t="str">
        <v/>
      </c>
      <c r="TY3" s="352" t="str">
        <v/>
      </c>
      <c r="TZ3" s="352" t="str">
        <v/>
      </c>
      <c r="UA3" s="352" t="str">
        <v/>
      </c>
      <c r="UB3" s="352" t="str">
        <v/>
      </c>
      <c r="UC3" s="352" t="str">
        <v/>
      </c>
      <c r="UD3" s="352" t="str">
        <v/>
      </c>
      <c r="UE3" s="352" t="str">
        <v/>
      </c>
      <c r="UF3" s="352" t="str">
        <v/>
      </c>
      <c r="UG3" s="352" t="str">
        <v/>
      </c>
      <c r="UH3" s="352" t="str">
        <v/>
      </c>
      <c r="UI3" s="352" t="str">
        <v/>
      </c>
      <c r="UJ3" s="352" t="str">
        <v/>
      </c>
      <c r="UK3" s="352" t="str">
        <v/>
      </c>
      <c r="UL3" s="352" t="str">
        <v/>
      </c>
      <c r="UM3" s="352" t="str">
        <v/>
      </c>
      <c r="UN3" s="352" t="str">
        <v/>
      </c>
      <c r="UO3" s="352" t="str">
        <v/>
      </c>
      <c r="UP3" s="352" t="str">
        <v/>
      </c>
      <c r="UQ3" s="352" t="str">
        <v/>
      </c>
      <c r="UR3" s="352" t="str">
        <v/>
      </c>
      <c r="US3" s="352" t="str">
        <v/>
      </c>
      <c r="UT3" s="352" t="str">
        <v/>
      </c>
      <c r="UU3" s="352" t="str">
        <v/>
      </c>
      <c r="UV3" s="352" t="str">
        <v/>
      </c>
      <c r="UW3" s="352" t="str">
        <v/>
      </c>
      <c r="UX3" s="352" t="str">
        <v/>
      </c>
      <c r="UY3" s="352" t="str">
        <v/>
      </c>
      <c r="UZ3" s="352" t="str">
        <v/>
      </c>
      <c r="VA3" s="352" t="str">
        <v/>
      </c>
      <c r="VB3" s="352" t="str">
        <v/>
      </c>
      <c r="VC3" s="352" t="str">
        <v/>
      </c>
      <c r="VD3" s="352" t="str">
        <v/>
      </c>
      <c r="VE3" s="352" t="str">
        <v/>
      </c>
      <c r="VF3" s="352" t="str">
        <v/>
      </c>
      <c r="VG3" s="352" t="str">
        <v/>
      </c>
      <c r="VH3" s="352" t="str">
        <v/>
      </c>
      <c r="VI3" s="352" t="str">
        <v/>
      </c>
      <c r="VJ3" s="352" t="str">
        <v/>
      </c>
      <c r="VK3" s="352" t="str">
        <v/>
      </c>
      <c r="VL3" s="352" t="str">
        <v/>
      </c>
      <c r="VM3" s="352" t="str">
        <v/>
      </c>
      <c r="VN3" s="352" t="str">
        <v/>
      </c>
      <c r="VO3" s="352" t="str">
        <v/>
      </c>
      <c r="VP3" s="352" t="str">
        <v/>
      </c>
      <c r="VQ3" s="352" t="str">
        <v/>
      </c>
      <c r="VR3" s="352" t="str">
        <v/>
      </c>
      <c r="VS3" s="352" t="str">
        <v/>
      </c>
      <c r="VT3" s="352" t="str">
        <v/>
      </c>
      <c r="VU3" s="352" t="str">
        <v/>
      </c>
      <c r="VV3" s="352" t="str">
        <v/>
      </c>
      <c r="VW3" s="352" t="str">
        <v/>
      </c>
      <c r="VX3" s="352" t="str">
        <v/>
      </c>
      <c r="VY3" s="352" t="str">
        <v/>
      </c>
      <c r="VZ3" s="352" t="str">
        <v/>
      </c>
      <c r="WA3" s="352" t="str">
        <v/>
      </c>
      <c r="WB3" s="352" t="str">
        <v/>
      </c>
      <c r="WC3" s="352" t="str">
        <v/>
      </c>
      <c r="WD3" s="352" t="str">
        <v/>
      </c>
      <c r="WE3" s="352" t="str">
        <v/>
      </c>
      <c r="WF3" s="352" t="str">
        <v/>
      </c>
      <c r="WG3" s="352" t="str">
        <v/>
      </c>
      <c r="WH3" s="352" t="str">
        <v/>
      </c>
      <c r="WI3" s="352" t="str">
        <v/>
      </c>
      <c r="WK3" s="892"/>
      <c r="WL3" s="892"/>
    </row>
    <row r="4" spans="1:610" ht="13.35" customHeight="1">
      <c r="A4" s="876"/>
      <c r="B4" s="879"/>
      <c r="C4" s="876"/>
      <c r="D4" s="886"/>
      <c r="E4" s="888"/>
      <c r="F4" s="888"/>
      <c r="G4" s="883"/>
      <c r="H4" s="883"/>
      <c r="I4" s="888"/>
      <c r="J4" s="876"/>
      <c r="K4" s="879"/>
      <c r="L4" s="879"/>
      <c r="M4" s="879"/>
      <c r="N4" s="627" t="s">
        <v>1244</v>
      </c>
      <c r="O4" s="627" t="s">
        <v>1245</v>
      </c>
      <c r="P4" s="627" t="s">
        <v>1246</v>
      </c>
      <c r="Q4" s="627" t="s">
        <v>1244</v>
      </c>
      <c r="R4" s="627" t="s">
        <v>1245</v>
      </c>
      <c r="S4" s="627" t="s">
        <v>1246</v>
      </c>
      <c r="T4" s="627" t="s">
        <v>1244</v>
      </c>
      <c r="U4" s="627" t="s">
        <v>1245</v>
      </c>
      <c r="V4" s="627" t="s">
        <v>1246</v>
      </c>
      <c r="W4" s="627" t="s">
        <v>1244</v>
      </c>
      <c r="X4" s="627" t="s">
        <v>1245</v>
      </c>
      <c r="Y4" s="627" t="s">
        <v>1246</v>
      </c>
      <c r="Z4" s="627" t="s">
        <v>1244</v>
      </c>
      <c r="AA4" s="627" t="s">
        <v>1245</v>
      </c>
      <c r="AB4" s="627" t="s">
        <v>1246</v>
      </c>
      <c r="AC4" s="627" t="s">
        <v>1244</v>
      </c>
      <c r="AD4" s="627" t="s">
        <v>1245</v>
      </c>
      <c r="AE4" s="627" t="s">
        <v>1246</v>
      </c>
      <c r="AF4" s="627" t="s">
        <v>1244</v>
      </c>
      <c r="AG4" s="627" t="s">
        <v>1245</v>
      </c>
      <c r="AH4" s="627" t="s">
        <v>1246</v>
      </c>
      <c r="AI4" s="627" t="s">
        <v>1244</v>
      </c>
      <c r="AJ4" s="627" t="s">
        <v>1245</v>
      </c>
      <c r="AK4" s="627" t="s">
        <v>1246</v>
      </c>
      <c r="AL4" s="627" t="s">
        <v>1244</v>
      </c>
      <c r="AM4" s="627" t="s">
        <v>1245</v>
      </c>
      <c r="AN4" s="627" t="s">
        <v>1246</v>
      </c>
      <c r="AO4" s="627" t="s">
        <v>1244</v>
      </c>
      <c r="AP4" s="627" t="s">
        <v>1245</v>
      </c>
      <c r="AQ4" s="627" t="s">
        <v>1246</v>
      </c>
      <c r="AR4" s="627" t="s">
        <v>1244</v>
      </c>
      <c r="AS4" s="627" t="s">
        <v>1245</v>
      </c>
      <c r="AT4" s="627" t="s">
        <v>1246</v>
      </c>
      <c r="AU4" s="627" t="s">
        <v>1244</v>
      </c>
      <c r="AV4" s="627" t="s">
        <v>1245</v>
      </c>
      <c r="AW4" s="627" t="s">
        <v>1246</v>
      </c>
      <c r="AX4" s="627" t="s">
        <v>1244</v>
      </c>
      <c r="AY4" s="627" t="s">
        <v>1245</v>
      </c>
      <c r="AZ4" s="627" t="s">
        <v>1246</v>
      </c>
      <c r="BA4" s="627" t="s">
        <v>1244</v>
      </c>
      <c r="BB4" s="627" t="s">
        <v>1245</v>
      </c>
      <c r="BC4" s="627" t="s">
        <v>1246</v>
      </c>
      <c r="BD4" s="627" t="s">
        <v>1244</v>
      </c>
      <c r="BE4" s="627" t="s">
        <v>1245</v>
      </c>
      <c r="BF4" s="627" t="s">
        <v>1246</v>
      </c>
      <c r="BG4" s="627" t="s">
        <v>1244</v>
      </c>
      <c r="BH4" s="627" t="s">
        <v>1245</v>
      </c>
      <c r="BI4" s="627" t="s">
        <v>1246</v>
      </c>
      <c r="BJ4" s="627" t="s">
        <v>1244</v>
      </c>
      <c r="BK4" s="627" t="s">
        <v>1245</v>
      </c>
      <c r="BL4" s="627" t="s">
        <v>1246</v>
      </c>
      <c r="BM4" s="627" t="s">
        <v>1244</v>
      </c>
      <c r="BN4" s="627" t="s">
        <v>1245</v>
      </c>
      <c r="BO4" s="627" t="s">
        <v>1246</v>
      </c>
      <c r="BP4" s="627" t="s">
        <v>1244</v>
      </c>
      <c r="BQ4" s="627" t="s">
        <v>1245</v>
      </c>
      <c r="BR4" s="627" t="s">
        <v>1246</v>
      </c>
      <c r="BS4" s="627" t="s">
        <v>1244</v>
      </c>
      <c r="BT4" s="627" t="s">
        <v>1245</v>
      </c>
      <c r="BU4" s="627" t="s">
        <v>1246</v>
      </c>
      <c r="BV4" s="627" t="s">
        <v>1244</v>
      </c>
      <c r="BW4" s="627" t="s">
        <v>1245</v>
      </c>
      <c r="BX4" s="627" t="s">
        <v>1246</v>
      </c>
      <c r="BY4" s="627" t="s">
        <v>1244</v>
      </c>
      <c r="BZ4" s="627" t="s">
        <v>1245</v>
      </c>
      <c r="CA4" s="627" t="s">
        <v>1246</v>
      </c>
      <c r="CB4" s="627" t="s">
        <v>1244</v>
      </c>
      <c r="CC4" s="627" t="s">
        <v>1245</v>
      </c>
      <c r="CD4" s="627" t="s">
        <v>1246</v>
      </c>
      <c r="CE4" s="627" t="s">
        <v>1244</v>
      </c>
      <c r="CF4" s="627" t="s">
        <v>1245</v>
      </c>
      <c r="CG4" s="627" t="s">
        <v>1246</v>
      </c>
      <c r="CH4" s="627" t="s">
        <v>1244</v>
      </c>
      <c r="CI4" s="627" t="s">
        <v>1245</v>
      </c>
      <c r="CJ4" s="627" t="s">
        <v>1246</v>
      </c>
      <c r="CK4" s="627" t="s">
        <v>1244</v>
      </c>
      <c r="CL4" s="627" t="s">
        <v>1245</v>
      </c>
      <c r="CM4" s="627" t="s">
        <v>1246</v>
      </c>
      <c r="CN4" s="627" t="s">
        <v>1244</v>
      </c>
      <c r="CO4" s="627" t="s">
        <v>1245</v>
      </c>
      <c r="CP4" s="627" t="s">
        <v>1246</v>
      </c>
      <c r="CQ4" s="627" t="s">
        <v>1244</v>
      </c>
      <c r="CR4" s="627" t="s">
        <v>1245</v>
      </c>
      <c r="CS4" s="627" t="s">
        <v>1246</v>
      </c>
      <c r="CT4" s="627" t="s">
        <v>1244</v>
      </c>
      <c r="CU4" s="627" t="s">
        <v>1245</v>
      </c>
      <c r="CV4" s="627" t="s">
        <v>1246</v>
      </c>
      <c r="CW4" s="627" t="s">
        <v>1244</v>
      </c>
      <c r="CX4" s="627" t="s">
        <v>1245</v>
      </c>
      <c r="CY4" s="627" t="s">
        <v>1246</v>
      </c>
      <c r="CZ4" s="81"/>
      <c r="DB4" s="890" t="s">
        <v>319</v>
      </c>
      <c r="DC4" s="891"/>
      <c r="DD4" s="356" t="str">
        <v/>
      </c>
      <c r="DE4" s="357" t="str">
        <v/>
      </c>
      <c r="DF4" s="357" t="str">
        <v/>
      </c>
      <c r="DG4" s="357" t="str">
        <v/>
      </c>
      <c r="DH4" s="357" t="str">
        <v/>
      </c>
      <c r="DI4" s="357" t="str">
        <v/>
      </c>
      <c r="DJ4" s="357" t="str">
        <v/>
      </c>
      <c r="DK4" s="357" t="str">
        <v/>
      </c>
      <c r="DL4" s="357" t="str">
        <v/>
      </c>
      <c r="DM4" s="357" t="str">
        <v/>
      </c>
      <c r="DN4" s="357" t="str">
        <v/>
      </c>
      <c r="DO4" s="357" t="str">
        <v/>
      </c>
      <c r="DP4" s="357" t="str">
        <v/>
      </c>
      <c r="DQ4" s="357" t="str">
        <v/>
      </c>
      <c r="DR4" s="357" t="str">
        <v/>
      </c>
      <c r="DS4" s="357" t="str">
        <v/>
      </c>
      <c r="DT4" s="357" t="str">
        <v/>
      </c>
      <c r="DU4" s="357" t="str">
        <v/>
      </c>
      <c r="DV4" s="357" t="str">
        <v/>
      </c>
      <c r="DW4" s="357" t="str">
        <v/>
      </c>
      <c r="DX4" s="358" t="str">
        <v/>
      </c>
      <c r="DY4" s="357" t="str">
        <v/>
      </c>
      <c r="DZ4" s="357" t="str">
        <v/>
      </c>
      <c r="EA4" s="357" t="str">
        <v/>
      </c>
      <c r="EB4" s="357" t="str">
        <v/>
      </c>
      <c r="EC4" s="357" t="str">
        <v/>
      </c>
      <c r="ED4" s="357" t="str">
        <v/>
      </c>
      <c r="EE4" s="357" t="str">
        <v/>
      </c>
      <c r="EF4" s="357" t="str">
        <v/>
      </c>
      <c r="EG4" s="357" t="str">
        <v/>
      </c>
      <c r="EH4" s="357" t="str">
        <v/>
      </c>
      <c r="EI4" s="357" t="str">
        <v/>
      </c>
      <c r="EJ4" s="357" t="str">
        <v/>
      </c>
      <c r="EK4" s="357" t="str">
        <v/>
      </c>
      <c r="EL4" s="357" t="str">
        <v/>
      </c>
      <c r="EM4" s="357" t="str">
        <v/>
      </c>
      <c r="EN4" s="357" t="str">
        <v/>
      </c>
      <c r="EO4" s="357" t="str">
        <v/>
      </c>
      <c r="EP4" s="357" t="str">
        <v/>
      </c>
      <c r="EQ4" s="357" t="str">
        <v/>
      </c>
      <c r="ER4" s="357" t="str">
        <v/>
      </c>
      <c r="ES4" s="357" t="str">
        <v/>
      </c>
      <c r="ET4" s="357" t="str">
        <v/>
      </c>
      <c r="EU4" s="357" t="str">
        <v/>
      </c>
      <c r="EV4" s="357" t="str">
        <v/>
      </c>
      <c r="EW4" s="357" t="str">
        <v/>
      </c>
      <c r="EX4" s="357" t="str">
        <v/>
      </c>
      <c r="EY4" s="357" t="str">
        <v/>
      </c>
      <c r="EZ4" s="357" t="str">
        <v/>
      </c>
      <c r="FA4" s="357" t="str">
        <v/>
      </c>
      <c r="FB4" s="357" t="str">
        <v/>
      </c>
      <c r="FC4" s="357" t="str">
        <v/>
      </c>
      <c r="FD4" s="357" t="str">
        <v/>
      </c>
      <c r="FE4" s="357" t="str">
        <v/>
      </c>
      <c r="FF4" s="357" t="str">
        <v/>
      </c>
      <c r="FG4" s="357" t="str">
        <v/>
      </c>
      <c r="FH4" s="357" t="str">
        <v/>
      </c>
      <c r="FI4" s="357" t="str">
        <v/>
      </c>
      <c r="FJ4" s="357" t="str">
        <v/>
      </c>
      <c r="FK4" s="357" t="str">
        <v/>
      </c>
      <c r="FL4" s="357" t="str">
        <v/>
      </c>
      <c r="FM4" s="357" t="str">
        <v/>
      </c>
      <c r="FN4" s="357" t="str">
        <v/>
      </c>
      <c r="FO4" s="357" t="str">
        <v/>
      </c>
      <c r="FP4" s="357" t="str">
        <v/>
      </c>
      <c r="FQ4" s="357" t="str">
        <v/>
      </c>
      <c r="FR4" s="357" t="str">
        <v/>
      </c>
      <c r="FS4" s="357" t="str">
        <v/>
      </c>
      <c r="FT4" s="357" t="str">
        <v/>
      </c>
      <c r="FU4" s="357" t="str">
        <v/>
      </c>
      <c r="FV4" s="357" t="str">
        <v/>
      </c>
      <c r="FW4" s="357" t="str">
        <v/>
      </c>
      <c r="FX4" s="357" t="str">
        <v/>
      </c>
      <c r="FY4" s="357" t="str">
        <v/>
      </c>
      <c r="FZ4" s="357" t="str">
        <v/>
      </c>
      <c r="GA4" s="357" t="str">
        <v/>
      </c>
      <c r="GB4" s="357" t="str">
        <v/>
      </c>
      <c r="GC4" s="357" t="str">
        <v/>
      </c>
      <c r="GD4" s="357" t="str">
        <v/>
      </c>
      <c r="GE4" s="357" t="str">
        <v/>
      </c>
      <c r="GF4" s="357" t="str">
        <v/>
      </c>
      <c r="GG4" s="357" t="str">
        <v/>
      </c>
      <c r="GH4" s="357" t="str">
        <v/>
      </c>
      <c r="GI4" s="357" t="str">
        <v/>
      </c>
      <c r="GJ4" s="357" t="str">
        <v/>
      </c>
      <c r="GK4" s="357" t="str">
        <v/>
      </c>
      <c r="GL4" s="357" t="str">
        <v/>
      </c>
      <c r="GM4" s="357" t="str">
        <v/>
      </c>
      <c r="GN4" s="357" t="str">
        <v/>
      </c>
      <c r="GO4" s="357" t="str">
        <v/>
      </c>
      <c r="GP4" s="357" t="str">
        <v/>
      </c>
      <c r="GQ4" s="357" t="str">
        <v/>
      </c>
      <c r="GR4" s="357" t="str">
        <v/>
      </c>
      <c r="GS4" s="357" t="str">
        <v/>
      </c>
      <c r="GT4" s="357" t="str">
        <v/>
      </c>
      <c r="GU4" s="357" t="str">
        <v/>
      </c>
      <c r="GV4" s="357" t="str">
        <v/>
      </c>
      <c r="GW4" s="357" t="str">
        <v/>
      </c>
      <c r="GX4" s="357" t="str">
        <v/>
      </c>
      <c r="GY4" s="357" t="str">
        <v/>
      </c>
      <c r="GZ4" s="357" t="str">
        <v/>
      </c>
      <c r="HA4" s="357" t="str">
        <v/>
      </c>
      <c r="HB4" s="357" t="str">
        <v/>
      </c>
      <c r="HC4" s="357" t="str">
        <v/>
      </c>
      <c r="HD4" s="357" t="str">
        <v/>
      </c>
      <c r="HE4" s="357" t="str">
        <v/>
      </c>
      <c r="HF4" s="357" t="str">
        <v/>
      </c>
      <c r="HG4" s="357" t="str">
        <v/>
      </c>
      <c r="HH4" s="357" t="str">
        <v/>
      </c>
      <c r="HI4" s="357" t="str">
        <v/>
      </c>
      <c r="HJ4" s="357" t="str">
        <v/>
      </c>
      <c r="HK4" s="357" t="str">
        <v/>
      </c>
      <c r="HL4" s="357" t="str">
        <v/>
      </c>
      <c r="HM4" s="357" t="str">
        <v/>
      </c>
      <c r="HN4" s="357" t="str">
        <v/>
      </c>
      <c r="HO4" s="357" t="str">
        <v/>
      </c>
      <c r="HP4" s="357" t="str">
        <v/>
      </c>
      <c r="HQ4" s="357" t="str">
        <v/>
      </c>
      <c r="HR4" s="357" t="str">
        <v/>
      </c>
      <c r="HS4" s="357" t="str">
        <v/>
      </c>
      <c r="HT4" s="357" t="str">
        <v/>
      </c>
      <c r="HU4" s="357" t="str">
        <v/>
      </c>
      <c r="HV4" s="357" t="str">
        <v/>
      </c>
      <c r="HW4" s="357" t="str">
        <v/>
      </c>
      <c r="HX4" s="357" t="str">
        <v/>
      </c>
      <c r="HY4" s="357" t="str">
        <v/>
      </c>
      <c r="HZ4" s="357" t="str">
        <v/>
      </c>
      <c r="IA4" s="357" t="str">
        <v/>
      </c>
      <c r="IB4" s="357" t="str">
        <v/>
      </c>
      <c r="IC4" s="357" t="str">
        <v/>
      </c>
      <c r="ID4" s="357" t="str">
        <v/>
      </c>
      <c r="IE4" s="357" t="str">
        <v/>
      </c>
      <c r="IF4" s="357" t="str">
        <v/>
      </c>
      <c r="IG4" s="357" t="str">
        <v/>
      </c>
      <c r="IH4" s="357" t="str">
        <v/>
      </c>
      <c r="II4" s="357" t="str">
        <v/>
      </c>
      <c r="IJ4" s="357" t="str">
        <v/>
      </c>
      <c r="IK4" s="357" t="str">
        <v/>
      </c>
      <c r="IL4" s="357" t="str">
        <v/>
      </c>
      <c r="IM4" s="357" t="str">
        <v/>
      </c>
      <c r="IN4" s="357" t="str">
        <v/>
      </c>
      <c r="IO4" s="357" t="str">
        <v/>
      </c>
      <c r="IP4" s="357" t="str">
        <v/>
      </c>
      <c r="IQ4" s="357" t="str">
        <v/>
      </c>
      <c r="IR4" s="357" t="str">
        <v/>
      </c>
      <c r="IS4" s="357" t="str">
        <v/>
      </c>
      <c r="IT4" s="357" t="str">
        <v/>
      </c>
      <c r="IU4" s="357" t="str">
        <v/>
      </c>
      <c r="IV4" s="357" t="str">
        <v/>
      </c>
      <c r="IW4" s="357" t="str">
        <v/>
      </c>
      <c r="IX4" s="357" t="str">
        <v/>
      </c>
      <c r="IY4" s="357" t="str">
        <v/>
      </c>
      <c r="IZ4" s="357" t="str">
        <v/>
      </c>
      <c r="JA4" s="357" t="str">
        <v/>
      </c>
      <c r="JB4" s="357" t="str">
        <v/>
      </c>
      <c r="JC4" s="357" t="str">
        <v/>
      </c>
      <c r="JD4" s="357" t="str">
        <v/>
      </c>
      <c r="JE4" s="357" t="str">
        <v/>
      </c>
      <c r="JF4" s="357" t="str">
        <v/>
      </c>
      <c r="JG4" s="357" t="str">
        <v/>
      </c>
      <c r="JH4" s="357" t="str">
        <v/>
      </c>
      <c r="JI4" s="357" t="str">
        <v/>
      </c>
      <c r="JJ4" s="357" t="str">
        <v/>
      </c>
      <c r="JK4" s="357" t="str">
        <v/>
      </c>
      <c r="JL4" s="357" t="str">
        <v/>
      </c>
      <c r="JM4" s="357" t="str">
        <v/>
      </c>
      <c r="JN4" s="357" t="str">
        <v/>
      </c>
      <c r="JO4" s="357" t="str">
        <v/>
      </c>
      <c r="JP4" s="357" t="str">
        <v/>
      </c>
      <c r="JQ4" s="357" t="str">
        <v/>
      </c>
      <c r="JR4" s="357" t="str">
        <v/>
      </c>
      <c r="JS4" s="357" t="str">
        <v/>
      </c>
      <c r="JT4" s="357" t="str">
        <v/>
      </c>
      <c r="JU4" s="357" t="str">
        <v/>
      </c>
      <c r="JV4" s="357" t="str">
        <v/>
      </c>
      <c r="JW4" s="357" t="str">
        <v/>
      </c>
      <c r="JX4" s="357" t="str">
        <v/>
      </c>
      <c r="JY4" s="357" t="str">
        <v/>
      </c>
      <c r="JZ4" s="357" t="str">
        <v/>
      </c>
      <c r="KA4" s="357" t="str">
        <v/>
      </c>
      <c r="KB4" s="357" t="str">
        <v/>
      </c>
      <c r="KC4" s="357" t="str">
        <v/>
      </c>
      <c r="KD4" s="357" t="str">
        <v/>
      </c>
      <c r="KE4" s="357" t="str">
        <v/>
      </c>
      <c r="KF4" s="357" t="str">
        <v/>
      </c>
      <c r="KG4" s="357" t="str">
        <v/>
      </c>
      <c r="KH4" s="357" t="str">
        <v/>
      </c>
      <c r="KI4" s="357" t="str">
        <v/>
      </c>
      <c r="KJ4" s="357" t="str">
        <v/>
      </c>
      <c r="KK4" s="357" t="str">
        <v/>
      </c>
      <c r="KL4" s="357" t="str">
        <v/>
      </c>
      <c r="KM4" s="357" t="str">
        <v/>
      </c>
      <c r="KN4" s="357" t="str">
        <v/>
      </c>
      <c r="KO4" s="357" t="str">
        <v/>
      </c>
      <c r="KP4" s="357" t="str">
        <v/>
      </c>
      <c r="KQ4" s="357" t="str">
        <v/>
      </c>
      <c r="KR4" s="357" t="str">
        <v/>
      </c>
      <c r="KS4" s="357" t="str">
        <v/>
      </c>
      <c r="KT4" s="357" t="str">
        <v/>
      </c>
      <c r="KU4" s="357" t="str">
        <v/>
      </c>
      <c r="KV4" s="357" t="str">
        <v/>
      </c>
      <c r="KW4" s="357" t="str">
        <v/>
      </c>
      <c r="KX4" s="357" t="str">
        <v/>
      </c>
      <c r="KY4" s="357" t="str">
        <v/>
      </c>
      <c r="KZ4" s="357" t="str">
        <v/>
      </c>
      <c r="LA4" s="357" t="str">
        <v/>
      </c>
      <c r="LB4" s="357" t="str">
        <v/>
      </c>
      <c r="LC4" s="357" t="str">
        <v/>
      </c>
      <c r="LD4" s="357" t="str">
        <v/>
      </c>
      <c r="LE4" s="357" t="str">
        <v/>
      </c>
      <c r="LF4" s="357" t="str">
        <v/>
      </c>
      <c r="LG4" s="357" t="str">
        <v/>
      </c>
      <c r="LH4" s="357" t="str">
        <v/>
      </c>
      <c r="LI4" s="357" t="str">
        <v/>
      </c>
      <c r="LJ4" s="357" t="str">
        <v/>
      </c>
      <c r="LK4" s="357" t="str">
        <v/>
      </c>
      <c r="LL4" s="357" t="str">
        <v/>
      </c>
      <c r="LM4" s="357" t="str">
        <v/>
      </c>
      <c r="LN4" s="357" t="str">
        <v/>
      </c>
      <c r="LO4" s="357" t="str">
        <v/>
      </c>
      <c r="LP4" s="357" t="str">
        <v/>
      </c>
      <c r="LQ4" s="357" t="str">
        <v/>
      </c>
      <c r="LR4" s="357" t="str">
        <v/>
      </c>
      <c r="LS4" s="357" t="str">
        <v/>
      </c>
      <c r="LT4" s="357" t="str">
        <v/>
      </c>
      <c r="LU4" s="357" t="str">
        <v/>
      </c>
      <c r="LV4" s="357" t="str">
        <v/>
      </c>
      <c r="LW4" s="357" t="str">
        <v/>
      </c>
      <c r="LX4" s="357" t="str">
        <v/>
      </c>
      <c r="LY4" s="357" t="str">
        <v/>
      </c>
      <c r="LZ4" s="357" t="str">
        <v/>
      </c>
      <c r="MA4" s="357" t="str">
        <v/>
      </c>
      <c r="MB4" s="357" t="str">
        <v/>
      </c>
      <c r="MC4" s="357" t="str">
        <v/>
      </c>
      <c r="MD4" s="357" t="str">
        <v/>
      </c>
      <c r="ME4" s="357" t="str">
        <v/>
      </c>
      <c r="MF4" s="357" t="str">
        <v/>
      </c>
      <c r="MG4" s="357" t="str">
        <v/>
      </c>
      <c r="MH4" s="357" t="str">
        <v/>
      </c>
      <c r="MI4" s="357" t="str">
        <v/>
      </c>
      <c r="MJ4" s="357" t="str">
        <v/>
      </c>
      <c r="MK4" s="357" t="str">
        <v/>
      </c>
      <c r="ML4" s="357" t="str">
        <v/>
      </c>
      <c r="MM4" s="357" t="str">
        <v/>
      </c>
      <c r="MN4" s="357" t="str">
        <v/>
      </c>
      <c r="MO4" s="357" t="str">
        <v/>
      </c>
      <c r="MP4" s="357" t="str">
        <v/>
      </c>
      <c r="MQ4" s="357" t="str">
        <v/>
      </c>
      <c r="MR4" s="357" t="str">
        <v/>
      </c>
      <c r="MS4" s="357" t="str">
        <v/>
      </c>
      <c r="MT4" s="357" t="str">
        <v/>
      </c>
      <c r="MU4" s="357" t="str">
        <v/>
      </c>
      <c r="MV4" s="357" t="str">
        <v/>
      </c>
      <c r="MW4" s="357" t="str">
        <v/>
      </c>
      <c r="MX4" s="357" t="str">
        <v/>
      </c>
      <c r="MY4" s="357" t="str">
        <v/>
      </c>
      <c r="MZ4" s="357" t="str">
        <v/>
      </c>
      <c r="NA4" s="357" t="str">
        <v/>
      </c>
      <c r="NB4" s="357" t="str">
        <v/>
      </c>
      <c r="NC4" s="357" t="str">
        <v/>
      </c>
      <c r="ND4" s="357" t="str">
        <v/>
      </c>
      <c r="NE4" s="357" t="str">
        <v/>
      </c>
      <c r="NF4" s="357" t="str">
        <v/>
      </c>
      <c r="NG4" s="357" t="str">
        <v/>
      </c>
      <c r="NH4" s="357" t="str">
        <v/>
      </c>
      <c r="NI4" s="357" t="str">
        <v/>
      </c>
      <c r="NJ4" s="357" t="str">
        <v/>
      </c>
      <c r="NK4" s="357" t="str">
        <v/>
      </c>
      <c r="NL4" s="357" t="str">
        <v/>
      </c>
      <c r="NM4" s="357" t="str">
        <v/>
      </c>
      <c r="NN4" s="357" t="str">
        <v/>
      </c>
      <c r="NO4" s="357" t="str">
        <v/>
      </c>
      <c r="NP4" s="357" t="str">
        <v/>
      </c>
      <c r="NQ4" s="357" t="str">
        <v/>
      </c>
      <c r="NR4" s="357" t="str">
        <v/>
      </c>
      <c r="NS4" s="357" t="str">
        <v/>
      </c>
      <c r="NT4" s="357" t="str">
        <v/>
      </c>
      <c r="NU4" s="357" t="str">
        <v/>
      </c>
      <c r="NV4" s="357" t="str">
        <v/>
      </c>
      <c r="NW4" s="357" t="str">
        <v/>
      </c>
      <c r="NX4" s="357" t="str">
        <v/>
      </c>
      <c r="NY4" s="357" t="str">
        <v/>
      </c>
      <c r="NZ4" s="357" t="str">
        <v/>
      </c>
      <c r="OA4" s="357" t="str">
        <v/>
      </c>
      <c r="OB4" s="357" t="str">
        <v/>
      </c>
      <c r="OC4" s="357" t="str">
        <v/>
      </c>
      <c r="OD4" s="357" t="str">
        <v/>
      </c>
      <c r="OE4" s="357" t="str">
        <v/>
      </c>
      <c r="OF4" s="357" t="str">
        <v/>
      </c>
      <c r="OG4" s="357" t="str">
        <v/>
      </c>
      <c r="OH4" s="357" t="str">
        <v/>
      </c>
      <c r="OI4" s="357" t="str">
        <v/>
      </c>
      <c r="OJ4" s="357" t="str">
        <v/>
      </c>
      <c r="OK4" s="357" t="str">
        <v/>
      </c>
      <c r="OL4" s="357" t="str">
        <v/>
      </c>
      <c r="OM4" s="357" t="str">
        <v/>
      </c>
      <c r="ON4" s="357" t="str">
        <v/>
      </c>
      <c r="OO4" s="357" t="str">
        <v/>
      </c>
      <c r="OP4" s="357" t="str">
        <v/>
      </c>
      <c r="OQ4" s="359" t="str">
        <v/>
      </c>
      <c r="OR4" s="357" t="str">
        <v/>
      </c>
      <c r="OS4" s="357" t="str">
        <v/>
      </c>
      <c r="OT4" s="357" t="str">
        <v/>
      </c>
      <c r="OU4" s="357" t="str">
        <v/>
      </c>
      <c r="OV4" s="357" t="str">
        <v/>
      </c>
      <c r="OW4" s="357" t="str">
        <v/>
      </c>
      <c r="OX4" s="357" t="str">
        <v/>
      </c>
      <c r="OY4" s="357" t="str">
        <v/>
      </c>
      <c r="OZ4" s="357" t="str">
        <v/>
      </c>
      <c r="PA4" s="357" t="str">
        <v/>
      </c>
      <c r="PB4" s="357" t="str">
        <v/>
      </c>
      <c r="PC4" s="357" t="str">
        <v/>
      </c>
      <c r="PD4" s="357" t="str">
        <v/>
      </c>
      <c r="PE4" s="357" t="str">
        <v/>
      </c>
      <c r="PF4" s="357" t="str">
        <v/>
      </c>
      <c r="PG4" s="357" t="str">
        <v/>
      </c>
      <c r="PH4" s="357" t="str">
        <v/>
      </c>
      <c r="PI4" s="357" t="str">
        <v/>
      </c>
      <c r="PJ4" s="357" t="str">
        <v/>
      </c>
      <c r="PK4" s="357" t="str">
        <v/>
      </c>
      <c r="PL4" s="357" t="str">
        <v/>
      </c>
      <c r="PM4" s="357" t="str">
        <v/>
      </c>
      <c r="PN4" s="357" t="str">
        <v/>
      </c>
      <c r="PO4" s="357" t="str">
        <v/>
      </c>
      <c r="PP4" s="357" t="str">
        <v/>
      </c>
      <c r="PQ4" s="357" t="str">
        <v/>
      </c>
      <c r="PR4" s="357" t="str">
        <v/>
      </c>
      <c r="PS4" s="357" t="str">
        <v/>
      </c>
      <c r="PT4" s="357" t="str">
        <v/>
      </c>
      <c r="PU4" s="357" t="str">
        <v/>
      </c>
      <c r="PV4" s="357" t="str">
        <v/>
      </c>
      <c r="PW4" s="357" t="str">
        <v/>
      </c>
      <c r="PX4" s="357" t="str">
        <v/>
      </c>
      <c r="PY4" s="357" t="str">
        <v/>
      </c>
      <c r="PZ4" s="357" t="str">
        <v/>
      </c>
      <c r="QA4" s="357" t="str">
        <v/>
      </c>
      <c r="QB4" s="357" t="str">
        <v/>
      </c>
      <c r="QC4" s="357" t="str">
        <v/>
      </c>
      <c r="QD4" s="357" t="str">
        <v/>
      </c>
      <c r="QE4" s="357" t="str">
        <v/>
      </c>
      <c r="QF4" s="357" t="str">
        <v/>
      </c>
      <c r="QG4" s="357" t="str">
        <v/>
      </c>
      <c r="QH4" s="357" t="str">
        <v/>
      </c>
      <c r="QI4" s="357" t="str">
        <v/>
      </c>
      <c r="QJ4" s="357" t="str">
        <v/>
      </c>
      <c r="QK4" s="357" t="str">
        <v/>
      </c>
      <c r="QL4" s="357" t="str">
        <v/>
      </c>
      <c r="QM4" s="357" t="str">
        <v/>
      </c>
      <c r="QN4" s="357" t="str">
        <v/>
      </c>
      <c r="QO4" s="357" t="str">
        <v/>
      </c>
      <c r="QP4" s="357" t="str">
        <v/>
      </c>
      <c r="QQ4" s="357" t="str">
        <v/>
      </c>
      <c r="QR4" s="357" t="str">
        <v/>
      </c>
      <c r="QS4" s="357" t="str">
        <v/>
      </c>
      <c r="QT4" s="357" t="str">
        <v/>
      </c>
      <c r="QU4" s="357" t="str">
        <v/>
      </c>
      <c r="QV4" s="357" t="str">
        <v/>
      </c>
      <c r="QW4" s="357" t="str">
        <v/>
      </c>
      <c r="QX4" s="357" t="str">
        <v/>
      </c>
      <c r="QY4" s="357" t="str">
        <v/>
      </c>
      <c r="QZ4" s="357" t="str">
        <v/>
      </c>
      <c r="RA4" s="357" t="str">
        <v/>
      </c>
      <c r="RB4" s="357" t="str">
        <v/>
      </c>
      <c r="RC4" s="357" t="str">
        <v/>
      </c>
      <c r="RD4" s="357" t="str">
        <v/>
      </c>
      <c r="RE4" s="357" t="str">
        <v/>
      </c>
      <c r="RF4" s="357" t="str">
        <v/>
      </c>
      <c r="RG4" s="357" t="str">
        <v/>
      </c>
      <c r="RH4" s="357" t="str">
        <v/>
      </c>
      <c r="RI4" s="357" t="str">
        <v/>
      </c>
      <c r="RJ4" s="357" t="str">
        <v/>
      </c>
      <c r="RK4" s="357" t="str">
        <v/>
      </c>
      <c r="RL4" s="357" t="str">
        <v/>
      </c>
      <c r="RM4" s="357" t="str">
        <v/>
      </c>
      <c r="RN4" s="357" t="str">
        <v/>
      </c>
      <c r="RO4" s="357" t="str">
        <v/>
      </c>
      <c r="RP4" s="357" t="str">
        <v/>
      </c>
      <c r="RQ4" s="357" t="str">
        <v/>
      </c>
      <c r="RR4" s="357" t="str">
        <v/>
      </c>
      <c r="RS4" s="357" t="str">
        <v/>
      </c>
      <c r="RT4" s="357" t="str">
        <v/>
      </c>
      <c r="RU4" s="357" t="str">
        <v/>
      </c>
      <c r="RV4" s="357" t="str">
        <v/>
      </c>
      <c r="RW4" s="357" t="str">
        <v/>
      </c>
      <c r="RX4" s="357" t="str">
        <v/>
      </c>
      <c r="RY4" s="357" t="str">
        <v/>
      </c>
      <c r="RZ4" s="357" t="str">
        <v/>
      </c>
      <c r="SA4" s="357" t="str">
        <v/>
      </c>
      <c r="SB4" s="357" t="str">
        <v/>
      </c>
      <c r="SC4" s="357" t="str">
        <v/>
      </c>
      <c r="SD4" s="357" t="str">
        <v/>
      </c>
      <c r="SE4" s="357" t="str">
        <v/>
      </c>
      <c r="SF4" s="357" t="str">
        <v/>
      </c>
      <c r="SG4" s="357" t="str">
        <v/>
      </c>
      <c r="SH4" s="357" t="str">
        <v/>
      </c>
      <c r="SI4" s="357" t="str">
        <v/>
      </c>
      <c r="SJ4" s="357" t="str">
        <v/>
      </c>
      <c r="SK4" s="357" t="str">
        <v/>
      </c>
      <c r="SL4" s="357" t="str">
        <v/>
      </c>
      <c r="SM4" s="357" t="str">
        <v/>
      </c>
      <c r="SN4" s="357" t="str">
        <v/>
      </c>
      <c r="SO4" s="357" t="str">
        <v/>
      </c>
      <c r="SP4" s="357" t="str">
        <v/>
      </c>
      <c r="SQ4" s="357" t="str">
        <v/>
      </c>
      <c r="SR4" s="357" t="str">
        <v/>
      </c>
      <c r="SS4" s="357" t="str">
        <v/>
      </c>
      <c r="ST4" s="357" t="str">
        <v/>
      </c>
      <c r="SU4" s="357" t="str">
        <v/>
      </c>
      <c r="SV4" s="357" t="str">
        <v/>
      </c>
      <c r="SW4" s="357" t="str">
        <v/>
      </c>
      <c r="SX4" s="357" t="str">
        <v/>
      </c>
      <c r="SY4" s="357" t="str">
        <v/>
      </c>
      <c r="SZ4" s="357" t="str">
        <v/>
      </c>
      <c r="TA4" s="357" t="str">
        <v/>
      </c>
      <c r="TB4" s="357" t="str">
        <v/>
      </c>
      <c r="TC4" s="357" t="str">
        <v/>
      </c>
      <c r="TD4" s="357" t="str">
        <v/>
      </c>
      <c r="TE4" s="357" t="str">
        <v/>
      </c>
      <c r="TF4" s="357" t="str">
        <v/>
      </c>
      <c r="TG4" s="357" t="str">
        <v/>
      </c>
      <c r="TH4" s="357" t="str">
        <v/>
      </c>
      <c r="TI4" s="357" t="str">
        <v/>
      </c>
      <c r="TJ4" s="357" t="str">
        <v/>
      </c>
      <c r="TK4" s="357" t="str">
        <v/>
      </c>
      <c r="TL4" s="357" t="str">
        <v/>
      </c>
      <c r="TM4" s="357" t="str">
        <v/>
      </c>
      <c r="TN4" s="357" t="str">
        <v/>
      </c>
      <c r="TO4" s="357" t="str">
        <v/>
      </c>
      <c r="TP4" s="357" t="str">
        <v/>
      </c>
      <c r="TQ4" s="357" t="str">
        <v/>
      </c>
      <c r="TR4" s="357" t="str">
        <v/>
      </c>
      <c r="TS4" s="357" t="str">
        <v/>
      </c>
      <c r="TT4" s="357" t="str">
        <v/>
      </c>
      <c r="TU4" s="357" t="str">
        <v/>
      </c>
      <c r="TV4" s="357" t="str">
        <v/>
      </c>
      <c r="TW4" s="357" t="str">
        <v/>
      </c>
      <c r="TX4" s="357" t="str">
        <v/>
      </c>
      <c r="TY4" s="357" t="str">
        <v/>
      </c>
      <c r="TZ4" s="357" t="str">
        <v/>
      </c>
      <c r="UA4" s="357" t="str">
        <v/>
      </c>
      <c r="UB4" s="357" t="str">
        <v/>
      </c>
      <c r="UC4" s="357" t="str">
        <v/>
      </c>
      <c r="UD4" s="357" t="str">
        <v/>
      </c>
      <c r="UE4" s="357" t="str">
        <v/>
      </c>
      <c r="UF4" s="357" t="str">
        <v/>
      </c>
      <c r="UG4" s="357" t="str">
        <v/>
      </c>
      <c r="UH4" s="357" t="str">
        <v/>
      </c>
      <c r="UI4" s="357" t="str">
        <v/>
      </c>
      <c r="UJ4" s="357" t="str">
        <v/>
      </c>
      <c r="UK4" s="357" t="str">
        <v/>
      </c>
      <c r="UL4" s="357" t="str">
        <v/>
      </c>
      <c r="UM4" s="357" t="str">
        <v/>
      </c>
      <c r="UN4" s="357" t="str">
        <v/>
      </c>
      <c r="UO4" s="357" t="str">
        <v/>
      </c>
      <c r="UP4" s="357" t="str">
        <v/>
      </c>
      <c r="UQ4" s="357" t="str">
        <v/>
      </c>
      <c r="UR4" s="357" t="str">
        <v/>
      </c>
      <c r="US4" s="357" t="str">
        <v/>
      </c>
      <c r="UT4" s="357" t="str">
        <v/>
      </c>
      <c r="UU4" s="357" t="str">
        <v/>
      </c>
      <c r="UV4" s="357" t="str">
        <v/>
      </c>
      <c r="UW4" s="357" t="str">
        <v/>
      </c>
      <c r="UX4" s="357" t="str">
        <v/>
      </c>
      <c r="UY4" s="357" t="str">
        <v/>
      </c>
      <c r="UZ4" s="357" t="str">
        <v/>
      </c>
      <c r="VA4" s="357" t="str">
        <v/>
      </c>
      <c r="VB4" s="357" t="str">
        <v/>
      </c>
      <c r="VC4" s="357" t="str">
        <v/>
      </c>
      <c r="VD4" s="357" t="str">
        <v/>
      </c>
      <c r="VE4" s="357" t="str">
        <v/>
      </c>
      <c r="VF4" s="357" t="str">
        <v/>
      </c>
      <c r="VG4" s="357" t="str">
        <v/>
      </c>
      <c r="VH4" s="357" t="str">
        <v/>
      </c>
      <c r="VI4" s="357" t="str">
        <v/>
      </c>
      <c r="VJ4" s="357" t="str">
        <v/>
      </c>
      <c r="VK4" s="357" t="str">
        <v/>
      </c>
      <c r="VL4" s="357" t="str">
        <v/>
      </c>
      <c r="VM4" s="357" t="str">
        <v/>
      </c>
      <c r="VN4" s="357" t="str">
        <v/>
      </c>
      <c r="VO4" s="357" t="str">
        <v/>
      </c>
      <c r="VP4" s="357" t="str">
        <v/>
      </c>
      <c r="VQ4" s="357" t="str">
        <v/>
      </c>
      <c r="VR4" s="357" t="str">
        <v/>
      </c>
      <c r="VS4" s="357" t="str">
        <v/>
      </c>
      <c r="VT4" s="357" t="str">
        <v/>
      </c>
      <c r="VU4" s="357" t="str">
        <v/>
      </c>
      <c r="VV4" s="357" t="str">
        <v/>
      </c>
      <c r="VW4" s="357" t="str">
        <v/>
      </c>
      <c r="VX4" s="357" t="str">
        <v/>
      </c>
      <c r="VY4" s="357" t="str">
        <v/>
      </c>
      <c r="VZ4" s="357" t="str">
        <v/>
      </c>
      <c r="WA4" s="357" t="str">
        <v/>
      </c>
      <c r="WB4" s="357" t="str">
        <v/>
      </c>
      <c r="WC4" s="357" t="str">
        <v/>
      </c>
      <c r="WD4" s="357" t="str">
        <v/>
      </c>
      <c r="WE4" s="357" t="str">
        <v/>
      </c>
      <c r="WF4" s="357" t="str">
        <v/>
      </c>
      <c r="WG4" s="357" t="str">
        <v/>
      </c>
      <c r="WH4" s="357" t="str">
        <v/>
      </c>
      <c r="WI4" s="357" t="str">
        <v/>
      </c>
      <c r="WK4" s="892" t="s">
        <v>425</v>
      </c>
      <c r="WL4" s="892"/>
    </row>
    <row r="5" spans="1:610">
      <c r="A5" s="348"/>
      <c r="B5" s="360" t="s">
        <v>737</v>
      </c>
      <c r="C5" s="348"/>
      <c r="D5" s="396"/>
      <c r="E5" s="397"/>
      <c r="F5" s="397"/>
      <c r="G5" s="361" t="str">
        <f>IF(OR(D5="",E5=""),"",ROUND((D5+E5),10))</f>
        <v/>
      </c>
      <c r="H5" s="361" t="str">
        <f>IF(OR(D5="",F5=""),"",ROUND((D5-F5),10))</f>
        <v/>
      </c>
      <c r="I5" s="397"/>
      <c r="J5" s="348"/>
      <c r="K5" s="348"/>
      <c r="L5" s="348"/>
      <c r="M5" s="348"/>
      <c r="N5" s="400"/>
      <c r="O5" s="400"/>
      <c r="P5" s="400"/>
      <c r="Q5" s="400"/>
      <c r="R5" s="400"/>
      <c r="S5" s="400"/>
      <c r="T5" s="400"/>
      <c r="U5" s="400"/>
      <c r="V5" s="400"/>
      <c r="W5" s="400"/>
      <c r="X5" s="400"/>
      <c r="Y5" s="400"/>
      <c r="Z5" s="400"/>
      <c r="AA5" s="400"/>
      <c r="AB5" s="400"/>
      <c r="AC5" s="400"/>
      <c r="AD5" s="400"/>
      <c r="AE5" s="400"/>
      <c r="AF5" s="400"/>
      <c r="AG5" s="400"/>
      <c r="AH5" s="400"/>
      <c r="AI5" s="400"/>
      <c r="AJ5" s="400"/>
      <c r="AK5" s="400"/>
      <c r="AL5" s="400"/>
      <c r="AM5" s="400"/>
      <c r="AN5" s="400"/>
      <c r="AO5" s="400"/>
      <c r="AP5" s="400"/>
      <c r="AQ5" s="400"/>
      <c r="AR5" s="400"/>
      <c r="AS5" s="400"/>
      <c r="AT5" s="400"/>
      <c r="AU5" s="400"/>
      <c r="AV5" s="400"/>
      <c r="AW5" s="400"/>
      <c r="AX5" s="400"/>
      <c r="AY5" s="400"/>
      <c r="AZ5" s="400"/>
      <c r="BA5" s="400"/>
      <c r="BB5" s="400"/>
      <c r="BC5" s="400"/>
      <c r="BD5" s="400"/>
      <c r="BE5" s="400"/>
      <c r="BF5" s="400"/>
      <c r="BG5" s="400"/>
      <c r="BH5" s="400"/>
      <c r="BI5" s="400"/>
      <c r="BJ5" s="400"/>
      <c r="BK5" s="400"/>
      <c r="BL5" s="400"/>
      <c r="BM5" s="400"/>
      <c r="BN5" s="400"/>
      <c r="BO5" s="400"/>
      <c r="BP5" s="400"/>
      <c r="BQ5" s="400"/>
      <c r="BR5" s="400"/>
      <c r="BS5" s="400"/>
      <c r="BT5" s="400"/>
      <c r="BU5" s="400"/>
      <c r="BV5" s="400"/>
      <c r="BW5" s="400"/>
      <c r="BX5" s="400"/>
      <c r="BY5" s="400"/>
      <c r="BZ5" s="400"/>
      <c r="CA5" s="400"/>
      <c r="CB5" s="400"/>
      <c r="CC5" s="400"/>
      <c r="CD5" s="400"/>
      <c r="CE5" s="400"/>
      <c r="CF5" s="400"/>
      <c r="CG5" s="400"/>
      <c r="CH5" s="400"/>
      <c r="CI5" s="400"/>
      <c r="CJ5" s="400"/>
      <c r="CK5" s="400"/>
      <c r="CL5" s="400"/>
      <c r="CM5" s="400"/>
      <c r="CN5" s="400"/>
      <c r="CO5" s="400"/>
      <c r="CP5" s="400"/>
      <c r="CQ5" s="400"/>
      <c r="CR5" s="400"/>
      <c r="CS5" s="400"/>
      <c r="CT5" s="400"/>
      <c r="CU5" s="400"/>
      <c r="CV5" s="400"/>
      <c r="CW5" s="400"/>
      <c r="CX5" s="400"/>
      <c r="CY5" s="400"/>
      <c r="CZ5" s="362"/>
      <c r="DB5" s="893" t="s">
        <v>1237</v>
      </c>
      <c r="DC5" s="894"/>
      <c r="DD5" s="356" t="str">
        <v/>
      </c>
      <c r="DE5" s="357" t="str">
        <v/>
      </c>
      <c r="DF5" s="357" t="str">
        <v/>
      </c>
      <c r="DG5" s="357" t="str">
        <v/>
      </c>
      <c r="DH5" s="357" t="str">
        <v/>
      </c>
      <c r="DI5" s="357" t="str">
        <v/>
      </c>
      <c r="DJ5" s="357" t="str">
        <v/>
      </c>
      <c r="DK5" s="357" t="str">
        <v/>
      </c>
      <c r="DL5" s="357" t="str">
        <v/>
      </c>
      <c r="DM5" s="357" t="str">
        <v/>
      </c>
      <c r="DN5" s="357" t="str">
        <v/>
      </c>
      <c r="DO5" s="357" t="str">
        <v/>
      </c>
      <c r="DP5" s="357" t="str">
        <v/>
      </c>
      <c r="DQ5" s="357" t="str">
        <v/>
      </c>
      <c r="DR5" s="357" t="str">
        <v/>
      </c>
      <c r="DS5" s="357" t="str">
        <v/>
      </c>
      <c r="DT5" s="357" t="str">
        <v/>
      </c>
      <c r="DU5" s="357" t="str">
        <v/>
      </c>
      <c r="DV5" s="357" t="str">
        <v/>
      </c>
      <c r="DW5" s="357" t="str">
        <v/>
      </c>
      <c r="DX5" s="358" t="str">
        <v/>
      </c>
      <c r="DY5" s="357" t="str">
        <v/>
      </c>
      <c r="DZ5" s="357" t="str">
        <v/>
      </c>
      <c r="EA5" s="357" t="str">
        <v/>
      </c>
      <c r="EB5" s="357" t="str">
        <v/>
      </c>
      <c r="EC5" s="357" t="str">
        <v/>
      </c>
      <c r="ED5" s="357" t="str">
        <v/>
      </c>
      <c r="EE5" s="357" t="str">
        <v/>
      </c>
      <c r="EF5" s="357" t="str">
        <v/>
      </c>
      <c r="EG5" s="357" t="str">
        <v/>
      </c>
      <c r="EH5" s="357" t="str">
        <v/>
      </c>
      <c r="EI5" s="357" t="str">
        <v/>
      </c>
      <c r="EJ5" s="357" t="str">
        <v/>
      </c>
      <c r="EK5" s="357" t="str">
        <v/>
      </c>
      <c r="EL5" s="357" t="str">
        <v/>
      </c>
      <c r="EM5" s="357" t="str">
        <v/>
      </c>
      <c r="EN5" s="357" t="str">
        <v/>
      </c>
      <c r="EO5" s="357" t="str">
        <v/>
      </c>
      <c r="EP5" s="357" t="str">
        <v/>
      </c>
      <c r="EQ5" s="357" t="str">
        <v/>
      </c>
      <c r="ER5" s="357" t="str">
        <v/>
      </c>
      <c r="ES5" s="357" t="str">
        <v/>
      </c>
      <c r="ET5" s="357" t="str">
        <v/>
      </c>
      <c r="EU5" s="357" t="str">
        <v/>
      </c>
      <c r="EV5" s="357" t="str">
        <v/>
      </c>
      <c r="EW5" s="357" t="str">
        <v/>
      </c>
      <c r="EX5" s="357" t="str">
        <v/>
      </c>
      <c r="EY5" s="357" t="str">
        <v/>
      </c>
      <c r="EZ5" s="357" t="str">
        <v/>
      </c>
      <c r="FA5" s="357" t="str">
        <v/>
      </c>
      <c r="FB5" s="357" t="str">
        <v/>
      </c>
      <c r="FC5" s="357" t="str">
        <v/>
      </c>
      <c r="FD5" s="357" t="str">
        <v/>
      </c>
      <c r="FE5" s="357" t="str">
        <v/>
      </c>
      <c r="FF5" s="357" t="str">
        <v/>
      </c>
      <c r="FG5" s="357" t="str">
        <v/>
      </c>
      <c r="FH5" s="357" t="str">
        <v/>
      </c>
      <c r="FI5" s="357" t="str">
        <v/>
      </c>
      <c r="FJ5" s="357" t="str">
        <v/>
      </c>
      <c r="FK5" s="357" t="str">
        <v/>
      </c>
      <c r="FL5" s="357" t="str">
        <v/>
      </c>
      <c r="FM5" s="357" t="str">
        <v/>
      </c>
      <c r="FN5" s="357" t="str">
        <v/>
      </c>
      <c r="FO5" s="357" t="str">
        <v/>
      </c>
      <c r="FP5" s="357" t="str">
        <v/>
      </c>
      <c r="FQ5" s="357" t="str">
        <v/>
      </c>
      <c r="FR5" s="357" t="str">
        <v/>
      </c>
      <c r="FS5" s="357" t="str">
        <v/>
      </c>
      <c r="FT5" s="357" t="str">
        <v/>
      </c>
      <c r="FU5" s="357" t="str">
        <v/>
      </c>
      <c r="FV5" s="357" t="str">
        <v/>
      </c>
      <c r="FW5" s="357" t="str">
        <v/>
      </c>
      <c r="FX5" s="357" t="str">
        <v/>
      </c>
      <c r="FY5" s="357" t="str">
        <v/>
      </c>
      <c r="FZ5" s="357" t="str">
        <v/>
      </c>
      <c r="GA5" s="357" t="str">
        <v/>
      </c>
      <c r="GB5" s="357" t="str">
        <v/>
      </c>
      <c r="GC5" s="357" t="str">
        <v/>
      </c>
      <c r="GD5" s="357" t="str">
        <v/>
      </c>
      <c r="GE5" s="357" t="str">
        <v/>
      </c>
      <c r="GF5" s="357" t="str">
        <v/>
      </c>
      <c r="GG5" s="357" t="str">
        <v/>
      </c>
      <c r="GH5" s="357" t="str">
        <v/>
      </c>
      <c r="GI5" s="357" t="str">
        <v/>
      </c>
      <c r="GJ5" s="357" t="str">
        <v/>
      </c>
      <c r="GK5" s="357" t="str">
        <v/>
      </c>
      <c r="GL5" s="357" t="str">
        <v/>
      </c>
      <c r="GM5" s="357" t="str">
        <v/>
      </c>
      <c r="GN5" s="357" t="str">
        <v/>
      </c>
      <c r="GO5" s="357" t="str">
        <v/>
      </c>
      <c r="GP5" s="357" t="str">
        <v/>
      </c>
      <c r="GQ5" s="357" t="str">
        <v/>
      </c>
      <c r="GR5" s="357" t="str">
        <v/>
      </c>
      <c r="GS5" s="357" t="str">
        <v/>
      </c>
      <c r="GT5" s="357" t="str">
        <v/>
      </c>
      <c r="GU5" s="357" t="str">
        <v/>
      </c>
      <c r="GV5" s="357" t="str">
        <v/>
      </c>
      <c r="GW5" s="357" t="str">
        <v/>
      </c>
      <c r="GX5" s="357" t="str">
        <v/>
      </c>
      <c r="GY5" s="357" t="str">
        <v/>
      </c>
      <c r="GZ5" s="357" t="str">
        <v/>
      </c>
      <c r="HA5" s="357" t="str">
        <v/>
      </c>
      <c r="HB5" s="357" t="str">
        <v/>
      </c>
      <c r="HC5" s="357" t="str">
        <v/>
      </c>
      <c r="HD5" s="357" t="str">
        <v/>
      </c>
      <c r="HE5" s="357" t="str">
        <v/>
      </c>
      <c r="HF5" s="357" t="str">
        <v/>
      </c>
      <c r="HG5" s="357" t="str">
        <v/>
      </c>
      <c r="HH5" s="357" t="str">
        <v/>
      </c>
      <c r="HI5" s="357" t="str">
        <v/>
      </c>
      <c r="HJ5" s="357" t="str">
        <v/>
      </c>
      <c r="HK5" s="357" t="str">
        <v/>
      </c>
      <c r="HL5" s="357" t="str">
        <v/>
      </c>
      <c r="HM5" s="357" t="str">
        <v/>
      </c>
      <c r="HN5" s="357" t="str">
        <v/>
      </c>
      <c r="HO5" s="357" t="str">
        <v/>
      </c>
      <c r="HP5" s="357" t="str">
        <v/>
      </c>
      <c r="HQ5" s="357" t="str">
        <v/>
      </c>
      <c r="HR5" s="357" t="str">
        <v/>
      </c>
      <c r="HS5" s="357" t="str">
        <v/>
      </c>
      <c r="HT5" s="357" t="str">
        <v/>
      </c>
      <c r="HU5" s="357" t="str">
        <v/>
      </c>
      <c r="HV5" s="357" t="str">
        <v/>
      </c>
      <c r="HW5" s="357" t="str">
        <v/>
      </c>
      <c r="HX5" s="357" t="str">
        <v/>
      </c>
      <c r="HY5" s="357" t="str">
        <v/>
      </c>
      <c r="HZ5" s="357" t="str">
        <v/>
      </c>
      <c r="IA5" s="357" t="str">
        <v/>
      </c>
      <c r="IB5" s="357" t="str">
        <v/>
      </c>
      <c r="IC5" s="357" t="str">
        <v/>
      </c>
      <c r="ID5" s="357" t="str">
        <v/>
      </c>
      <c r="IE5" s="357" t="str">
        <v/>
      </c>
      <c r="IF5" s="357" t="str">
        <v/>
      </c>
      <c r="IG5" s="357" t="str">
        <v/>
      </c>
      <c r="IH5" s="357" t="str">
        <v/>
      </c>
      <c r="II5" s="357" t="str">
        <v/>
      </c>
      <c r="IJ5" s="357" t="str">
        <v/>
      </c>
      <c r="IK5" s="357" t="str">
        <v/>
      </c>
      <c r="IL5" s="357" t="str">
        <v/>
      </c>
      <c r="IM5" s="357" t="str">
        <v/>
      </c>
      <c r="IN5" s="357" t="str">
        <v/>
      </c>
      <c r="IO5" s="357" t="str">
        <v/>
      </c>
      <c r="IP5" s="357" t="str">
        <v/>
      </c>
      <c r="IQ5" s="357" t="str">
        <v/>
      </c>
      <c r="IR5" s="357" t="str">
        <v/>
      </c>
      <c r="IS5" s="357" t="str">
        <v/>
      </c>
      <c r="IT5" s="357" t="str">
        <v/>
      </c>
      <c r="IU5" s="357" t="str">
        <v/>
      </c>
      <c r="IV5" s="357" t="str">
        <v/>
      </c>
      <c r="IW5" s="357" t="str">
        <v/>
      </c>
      <c r="IX5" s="357" t="str">
        <v/>
      </c>
      <c r="IY5" s="357" t="str">
        <v/>
      </c>
      <c r="IZ5" s="357" t="str">
        <v/>
      </c>
      <c r="JA5" s="357" t="str">
        <v/>
      </c>
      <c r="JB5" s="357" t="str">
        <v/>
      </c>
      <c r="JC5" s="357" t="str">
        <v/>
      </c>
      <c r="JD5" s="357" t="str">
        <v/>
      </c>
      <c r="JE5" s="357" t="str">
        <v/>
      </c>
      <c r="JF5" s="357" t="str">
        <v/>
      </c>
      <c r="JG5" s="357" t="str">
        <v/>
      </c>
      <c r="JH5" s="357" t="str">
        <v/>
      </c>
      <c r="JI5" s="357" t="str">
        <v/>
      </c>
      <c r="JJ5" s="357" t="str">
        <v/>
      </c>
      <c r="JK5" s="357" t="str">
        <v/>
      </c>
      <c r="JL5" s="357" t="str">
        <v/>
      </c>
      <c r="JM5" s="357" t="str">
        <v/>
      </c>
      <c r="JN5" s="357" t="str">
        <v/>
      </c>
      <c r="JO5" s="357" t="str">
        <v/>
      </c>
      <c r="JP5" s="357" t="str">
        <v/>
      </c>
      <c r="JQ5" s="357" t="str">
        <v/>
      </c>
      <c r="JR5" s="357" t="str">
        <v/>
      </c>
      <c r="JS5" s="357" t="str">
        <v/>
      </c>
      <c r="JT5" s="357" t="str">
        <v/>
      </c>
      <c r="JU5" s="357" t="str">
        <v/>
      </c>
      <c r="JV5" s="357" t="str">
        <v/>
      </c>
      <c r="JW5" s="357" t="str">
        <v/>
      </c>
      <c r="JX5" s="357" t="str">
        <v/>
      </c>
      <c r="JY5" s="357" t="str">
        <v/>
      </c>
      <c r="JZ5" s="357" t="str">
        <v/>
      </c>
      <c r="KA5" s="357" t="str">
        <v/>
      </c>
      <c r="KB5" s="357" t="str">
        <v/>
      </c>
      <c r="KC5" s="357" t="str">
        <v/>
      </c>
      <c r="KD5" s="357" t="str">
        <v/>
      </c>
      <c r="KE5" s="357" t="str">
        <v/>
      </c>
      <c r="KF5" s="357" t="str">
        <v/>
      </c>
      <c r="KG5" s="357" t="str">
        <v/>
      </c>
      <c r="KH5" s="357" t="str">
        <v/>
      </c>
      <c r="KI5" s="357" t="str">
        <v/>
      </c>
      <c r="KJ5" s="357" t="str">
        <v/>
      </c>
      <c r="KK5" s="357" t="str">
        <v/>
      </c>
      <c r="KL5" s="357" t="str">
        <v/>
      </c>
      <c r="KM5" s="357" t="str">
        <v/>
      </c>
      <c r="KN5" s="357" t="str">
        <v/>
      </c>
      <c r="KO5" s="357" t="str">
        <v/>
      </c>
      <c r="KP5" s="357" t="str">
        <v/>
      </c>
      <c r="KQ5" s="357" t="str">
        <v/>
      </c>
      <c r="KR5" s="357" t="str">
        <v/>
      </c>
      <c r="KS5" s="357" t="str">
        <v/>
      </c>
      <c r="KT5" s="357" t="str">
        <v/>
      </c>
      <c r="KU5" s="357" t="str">
        <v/>
      </c>
      <c r="KV5" s="357" t="str">
        <v/>
      </c>
      <c r="KW5" s="357" t="str">
        <v/>
      </c>
      <c r="KX5" s="357" t="str">
        <v/>
      </c>
      <c r="KY5" s="357" t="str">
        <v/>
      </c>
      <c r="KZ5" s="357" t="str">
        <v/>
      </c>
      <c r="LA5" s="357" t="str">
        <v/>
      </c>
      <c r="LB5" s="357" t="str">
        <v/>
      </c>
      <c r="LC5" s="357" t="str">
        <v/>
      </c>
      <c r="LD5" s="357" t="str">
        <v/>
      </c>
      <c r="LE5" s="357" t="str">
        <v/>
      </c>
      <c r="LF5" s="357" t="str">
        <v/>
      </c>
      <c r="LG5" s="357" t="str">
        <v/>
      </c>
      <c r="LH5" s="357" t="str">
        <v/>
      </c>
      <c r="LI5" s="357" t="str">
        <v/>
      </c>
      <c r="LJ5" s="357" t="str">
        <v/>
      </c>
      <c r="LK5" s="357" t="str">
        <v/>
      </c>
      <c r="LL5" s="357" t="str">
        <v/>
      </c>
      <c r="LM5" s="357" t="str">
        <v/>
      </c>
      <c r="LN5" s="357" t="str">
        <v/>
      </c>
      <c r="LO5" s="357" t="str">
        <v/>
      </c>
      <c r="LP5" s="357" t="str">
        <v/>
      </c>
      <c r="LQ5" s="357" t="str">
        <v/>
      </c>
      <c r="LR5" s="357" t="str">
        <v/>
      </c>
      <c r="LS5" s="357" t="str">
        <v/>
      </c>
      <c r="LT5" s="357" t="str">
        <v/>
      </c>
      <c r="LU5" s="357" t="str">
        <v/>
      </c>
      <c r="LV5" s="357" t="str">
        <v/>
      </c>
      <c r="LW5" s="357" t="str">
        <v/>
      </c>
      <c r="LX5" s="357" t="str">
        <v/>
      </c>
      <c r="LY5" s="357" t="str">
        <v/>
      </c>
      <c r="LZ5" s="357" t="str">
        <v/>
      </c>
      <c r="MA5" s="357" t="str">
        <v/>
      </c>
      <c r="MB5" s="357" t="str">
        <v/>
      </c>
      <c r="MC5" s="357" t="str">
        <v/>
      </c>
      <c r="MD5" s="357" t="str">
        <v/>
      </c>
      <c r="ME5" s="357" t="str">
        <v/>
      </c>
      <c r="MF5" s="357" t="str">
        <v/>
      </c>
      <c r="MG5" s="357" t="str">
        <v/>
      </c>
      <c r="MH5" s="357" t="str">
        <v/>
      </c>
      <c r="MI5" s="357" t="str">
        <v/>
      </c>
      <c r="MJ5" s="357" t="str">
        <v/>
      </c>
      <c r="MK5" s="357" t="str">
        <v/>
      </c>
      <c r="ML5" s="357" t="str">
        <v/>
      </c>
      <c r="MM5" s="357" t="str">
        <v/>
      </c>
      <c r="MN5" s="357" t="str">
        <v/>
      </c>
      <c r="MO5" s="357" t="str">
        <v/>
      </c>
      <c r="MP5" s="357" t="str">
        <v/>
      </c>
      <c r="MQ5" s="357" t="str">
        <v/>
      </c>
      <c r="MR5" s="357" t="str">
        <v/>
      </c>
      <c r="MS5" s="357" t="str">
        <v/>
      </c>
      <c r="MT5" s="357" t="str">
        <v/>
      </c>
      <c r="MU5" s="357" t="str">
        <v/>
      </c>
      <c r="MV5" s="357" t="str">
        <v/>
      </c>
      <c r="MW5" s="357" t="str">
        <v/>
      </c>
      <c r="MX5" s="357" t="str">
        <v/>
      </c>
      <c r="MY5" s="357" t="str">
        <v/>
      </c>
      <c r="MZ5" s="357" t="str">
        <v/>
      </c>
      <c r="NA5" s="357" t="str">
        <v/>
      </c>
      <c r="NB5" s="357" t="str">
        <v/>
      </c>
      <c r="NC5" s="357" t="str">
        <v/>
      </c>
      <c r="ND5" s="357" t="str">
        <v/>
      </c>
      <c r="NE5" s="357" t="str">
        <v/>
      </c>
      <c r="NF5" s="357" t="str">
        <v/>
      </c>
      <c r="NG5" s="357" t="str">
        <v/>
      </c>
      <c r="NH5" s="357" t="str">
        <v/>
      </c>
      <c r="NI5" s="357" t="str">
        <v/>
      </c>
      <c r="NJ5" s="357" t="str">
        <v/>
      </c>
      <c r="NK5" s="357" t="str">
        <v/>
      </c>
      <c r="NL5" s="357" t="str">
        <v/>
      </c>
      <c r="NM5" s="357" t="str">
        <v/>
      </c>
      <c r="NN5" s="357" t="str">
        <v/>
      </c>
      <c r="NO5" s="357" t="str">
        <v/>
      </c>
      <c r="NP5" s="357" t="str">
        <v/>
      </c>
      <c r="NQ5" s="357" t="str">
        <v/>
      </c>
      <c r="NR5" s="357" t="str">
        <v/>
      </c>
      <c r="NS5" s="357" t="str">
        <v/>
      </c>
      <c r="NT5" s="357" t="str">
        <v/>
      </c>
      <c r="NU5" s="357" t="str">
        <v/>
      </c>
      <c r="NV5" s="357" t="str">
        <v/>
      </c>
      <c r="NW5" s="357" t="str">
        <v/>
      </c>
      <c r="NX5" s="357" t="str">
        <v/>
      </c>
      <c r="NY5" s="357" t="str">
        <v/>
      </c>
      <c r="NZ5" s="357" t="str">
        <v/>
      </c>
      <c r="OA5" s="357" t="str">
        <v/>
      </c>
      <c r="OB5" s="357" t="str">
        <v/>
      </c>
      <c r="OC5" s="357" t="str">
        <v/>
      </c>
      <c r="OD5" s="357" t="str">
        <v/>
      </c>
      <c r="OE5" s="357" t="str">
        <v/>
      </c>
      <c r="OF5" s="357" t="str">
        <v/>
      </c>
      <c r="OG5" s="357" t="str">
        <v/>
      </c>
      <c r="OH5" s="357" t="str">
        <v/>
      </c>
      <c r="OI5" s="357" t="str">
        <v/>
      </c>
      <c r="OJ5" s="357" t="str">
        <v/>
      </c>
      <c r="OK5" s="357" t="str">
        <v/>
      </c>
      <c r="OL5" s="357" t="str">
        <v/>
      </c>
      <c r="OM5" s="357" t="str">
        <v/>
      </c>
      <c r="ON5" s="357" t="str">
        <v/>
      </c>
      <c r="OO5" s="357" t="str">
        <v/>
      </c>
      <c r="OP5" s="357" t="str">
        <v/>
      </c>
      <c r="OQ5" s="359" t="str">
        <v/>
      </c>
      <c r="OR5" s="357" t="str">
        <v/>
      </c>
      <c r="OS5" s="357" t="str">
        <v/>
      </c>
      <c r="OT5" s="357" t="str">
        <v/>
      </c>
      <c r="OU5" s="357" t="str">
        <v/>
      </c>
      <c r="OV5" s="357" t="str">
        <v/>
      </c>
      <c r="OW5" s="357" t="str">
        <v/>
      </c>
      <c r="OX5" s="357" t="str">
        <v/>
      </c>
      <c r="OY5" s="357" t="str">
        <v/>
      </c>
      <c r="OZ5" s="357" t="str">
        <v/>
      </c>
      <c r="PA5" s="357" t="str">
        <v/>
      </c>
      <c r="PB5" s="357" t="str">
        <v/>
      </c>
      <c r="PC5" s="357" t="str">
        <v/>
      </c>
      <c r="PD5" s="357" t="str">
        <v/>
      </c>
      <c r="PE5" s="357" t="str">
        <v/>
      </c>
      <c r="PF5" s="357" t="str">
        <v/>
      </c>
      <c r="PG5" s="357" t="str">
        <v/>
      </c>
      <c r="PH5" s="357" t="str">
        <v/>
      </c>
      <c r="PI5" s="357" t="str">
        <v/>
      </c>
      <c r="PJ5" s="357" t="str">
        <v/>
      </c>
      <c r="PK5" s="357" t="str">
        <v/>
      </c>
      <c r="PL5" s="357" t="str">
        <v/>
      </c>
      <c r="PM5" s="357" t="str">
        <v/>
      </c>
      <c r="PN5" s="357" t="str">
        <v/>
      </c>
      <c r="PO5" s="357" t="str">
        <v/>
      </c>
      <c r="PP5" s="357" t="str">
        <v/>
      </c>
      <c r="PQ5" s="357" t="str">
        <v/>
      </c>
      <c r="PR5" s="357" t="str">
        <v/>
      </c>
      <c r="PS5" s="357" t="str">
        <v/>
      </c>
      <c r="PT5" s="357" t="str">
        <v/>
      </c>
      <c r="PU5" s="357" t="str">
        <v/>
      </c>
      <c r="PV5" s="357" t="str">
        <v/>
      </c>
      <c r="PW5" s="357" t="str">
        <v/>
      </c>
      <c r="PX5" s="357" t="str">
        <v/>
      </c>
      <c r="PY5" s="357" t="str">
        <v/>
      </c>
      <c r="PZ5" s="357" t="str">
        <v/>
      </c>
      <c r="QA5" s="357" t="str">
        <v/>
      </c>
      <c r="QB5" s="357" t="str">
        <v/>
      </c>
      <c r="QC5" s="357" t="str">
        <v/>
      </c>
      <c r="QD5" s="357" t="str">
        <v/>
      </c>
      <c r="QE5" s="357" t="str">
        <v/>
      </c>
      <c r="QF5" s="357" t="str">
        <v/>
      </c>
      <c r="QG5" s="357" t="str">
        <v/>
      </c>
      <c r="QH5" s="357" t="str">
        <v/>
      </c>
      <c r="QI5" s="357" t="str">
        <v/>
      </c>
      <c r="QJ5" s="357" t="str">
        <v/>
      </c>
      <c r="QK5" s="357" t="str">
        <v/>
      </c>
      <c r="QL5" s="357" t="str">
        <v/>
      </c>
      <c r="QM5" s="357" t="str">
        <v/>
      </c>
      <c r="QN5" s="357" t="str">
        <v/>
      </c>
      <c r="QO5" s="357" t="str">
        <v/>
      </c>
      <c r="QP5" s="357" t="str">
        <v/>
      </c>
      <c r="QQ5" s="357" t="str">
        <v/>
      </c>
      <c r="QR5" s="357" t="str">
        <v/>
      </c>
      <c r="QS5" s="357" t="str">
        <v/>
      </c>
      <c r="QT5" s="357" t="str">
        <v/>
      </c>
      <c r="QU5" s="357" t="str">
        <v/>
      </c>
      <c r="QV5" s="357" t="str">
        <v/>
      </c>
      <c r="QW5" s="357" t="str">
        <v/>
      </c>
      <c r="QX5" s="357" t="str">
        <v/>
      </c>
      <c r="QY5" s="357" t="str">
        <v/>
      </c>
      <c r="QZ5" s="357" t="str">
        <v/>
      </c>
      <c r="RA5" s="357" t="str">
        <v/>
      </c>
      <c r="RB5" s="357" t="str">
        <v/>
      </c>
      <c r="RC5" s="357" t="str">
        <v/>
      </c>
      <c r="RD5" s="357" t="str">
        <v/>
      </c>
      <c r="RE5" s="357" t="str">
        <v/>
      </c>
      <c r="RF5" s="357" t="str">
        <v/>
      </c>
      <c r="RG5" s="357" t="str">
        <v/>
      </c>
      <c r="RH5" s="357" t="str">
        <v/>
      </c>
      <c r="RI5" s="357" t="str">
        <v/>
      </c>
      <c r="RJ5" s="357" t="str">
        <v/>
      </c>
      <c r="RK5" s="357" t="str">
        <v/>
      </c>
      <c r="RL5" s="357" t="str">
        <v/>
      </c>
      <c r="RM5" s="357" t="str">
        <v/>
      </c>
      <c r="RN5" s="357" t="str">
        <v/>
      </c>
      <c r="RO5" s="357" t="str">
        <v/>
      </c>
      <c r="RP5" s="357" t="str">
        <v/>
      </c>
      <c r="RQ5" s="357" t="str">
        <v/>
      </c>
      <c r="RR5" s="357" t="str">
        <v/>
      </c>
      <c r="RS5" s="357" t="str">
        <v/>
      </c>
      <c r="RT5" s="357" t="str">
        <v/>
      </c>
      <c r="RU5" s="357" t="str">
        <v/>
      </c>
      <c r="RV5" s="357" t="str">
        <v/>
      </c>
      <c r="RW5" s="357" t="str">
        <v/>
      </c>
      <c r="RX5" s="357" t="str">
        <v/>
      </c>
      <c r="RY5" s="357" t="str">
        <v/>
      </c>
      <c r="RZ5" s="357" t="str">
        <v/>
      </c>
      <c r="SA5" s="357" t="str">
        <v/>
      </c>
      <c r="SB5" s="357" t="str">
        <v/>
      </c>
      <c r="SC5" s="357" t="str">
        <v/>
      </c>
      <c r="SD5" s="357" t="str">
        <v/>
      </c>
      <c r="SE5" s="357" t="str">
        <v/>
      </c>
      <c r="SF5" s="357" t="str">
        <v/>
      </c>
      <c r="SG5" s="357" t="str">
        <v/>
      </c>
      <c r="SH5" s="357" t="str">
        <v/>
      </c>
      <c r="SI5" s="357" t="str">
        <v/>
      </c>
      <c r="SJ5" s="357" t="str">
        <v/>
      </c>
      <c r="SK5" s="357" t="str">
        <v/>
      </c>
      <c r="SL5" s="357" t="str">
        <v/>
      </c>
      <c r="SM5" s="357" t="str">
        <v/>
      </c>
      <c r="SN5" s="357" t="str">
        <v/>
      </c>
      <c r="SO5" s="357" t="str">
        <v/>
      </c>
      <c r="SP5" s="357" t="str">
        <v/>
      </c>
      <c r="SQ5" s="357" t="str">
        <v/>
      </c>
      <c r="SR5" s="357" t="str">
        <v/>
      </c>
      <c r="SS5" s="357" t="str">
        <v/>
      </c>
      <c r="ST5" s="357" t="str">
        <v/>
      </c>
      <c r="SU5" s="357" t="str">
        <v/>
      </c>
      <c r="SV5" s="357" t="str">
        <v/>
      </c>
      <c r="SW5" s="357" t="str">
        <v/>
      </c>
      <c r="SX5" s="357" t="str">
        <v/>
      </c>
      <c r="SY5" s="357" t="str">
        <v/>
      </c>
      <c r="SZ5" s="357" t="str">
        <v/>
      </c>
      <c r="TA5" s="357" t="str">
        <v/>
      </c>
      <c r="TB5" s="357" t="str">
        <v/>
      </c>
      <c r="TC5" s="357" t="str">
        <v/>
      </c>
      <c r="TD5" s="357" t="str">
        <v/>
      </c>
      <c r="TE5" s="357" t="str">
        <v/>
      </c>
      <c r="TF5" s="357" t="str">
        <v/>
      </c>
      <c r="TG5" s="357" t="str">
        <v/>
      </c>
      <c r="TH5" s="357" t="str">
        <v/>
      </c>
      <c r="TI5" s="357" t="str">
        <v/>
      </c>
      <c r="TJ5" s="357" t="str">
        <v/>
      </c>
      <c r="TK5" s="357" t="str">
        <v/>
      </c>
      <c r="TL5" s="357" t="str">
        <v/>
      </c>
      <c r="TM5" s="357" t="str">
        <v/>
      </c>
      <c r="TN5" s="357" t="str">
        <v/>
      </c>
      <c r="TO5" s="357" t="str">
        <v/>
      </c>
      <c r="TP5" s="357" t="str">
        <v/>
      </c>
      <c r="TQ5" s="357" t="str">
        <v/>
      </c>
      <c r="TR5" s="357" t="str">
        <v/>
      </c>
      <c r="TS5" s="357" t="str">
        <v/>
      </c>
      <c r="TT5" s="357" t="str">
        <v/>
      </c>
      <c r="TU5" s="357" t="str">
        <v/>
      </c>
      <c r="TV5" s="357" t="str">
        <v/>
      </c>
      <c r="TW5" s="357" t="str">
        <v/>
      </c>
      <c r="TX5" s="357" t="str">
        <v/>
      </c>
      <c r="TY5" s="357" t="str">
        <v/>
      </c>
      <c r="TZ5" s="357" t="str">
        <v/>
      </c>
      <c r="UA5" s="357" t="str">
        <v/>
      </c>
      <c r="UB5" s="357" t="str">
        <v/>
      </c>
      <c r="UC5" s="357" t="str">
        <v/>
      </c>
      <c r="UD5" s="357" t="str">
        <v/>
      </c>
      <c r="UE5" s="357" t="str">
        <v/>
      </c>
      <c r="UF5" s="357" t="str">
        <v/>
      </c>
      <c r="UG5" s="357" t="str">
        <v/>
      </c>
      <c r="UH5" s="357" t="str">
        <v/>
      </c>
      <c r="UI5" s="357" t="str">
        <v/>
      </c>
      <c r="UJ5" s="357" t="str">
        <v/>
      </c>
      <c r="UK5" s="357" t="str">
        <v/>
      </c>
      <c r="UL5" s="357" t="str">
        <v/>
      </c>
      <c r="UM5" s="357" t="str">
        <v/>
      </c>
      <c r="UN5" s="357" t="str">
        <v/>
      </c>
      <c r="UO5" s="357" t="str">
        <v/>
      </c>
      <c r="UP5" s="357" t="str">
        <v/>
      </c>
      <c r="UQ5" s="357" t="str">
        <v/>
      </c>
      <c r="UR5" s="357" t="str">
        <v/>
      </c>
      <c r="US5" s="357" t="str">
        <v/>
      </c>
      <c r="UT5" s="357" t="str">
        <v/>
      </c>
      <c r="UU5" s="357" t="str">
        <v/>
      </c>
      <c r="UV5" s="357" t="str">
        <v/>
      </c>
      <c r="UW5" s="357" t="str">
        <v/>
      </c>
      <c r="UX5" s="357" t="str">
        <v/>
      </c>
      <c r="UY5" s="357" t="str">
        <v/>
      </c>
      <c r="UZ5" s="357" t="str">
        <v/>
      </c>
      <c r="VA5" s="357" t="str">
        <v/>
      </c>
      <c r="VB5" s="357" t="str">
        <v/>
      </c>
      <c r="VC5" s="357" t="str">
        <v/>
      </c>
      <c r="VD5" s="357" t="str">
        <v/>
      </c>
      <c r="VE5" s="357" t="str">
        <v/>
      </c>
      <c r="VF5" s="357" t="str">
        <v/>
      </c>
      <c r="VG5" s="357" t="str">
        <v/>
      </c>
      <c r="VH5" s="357" t="str">
        <v/>
      </c>
      <c r="VI5" s="357" t="str">
        <v/>
      </c>
      <c r="VJ5" s="357" t="str">
        <v/>
      </c>
      <c r="VK5" s="357" t="str">
        <v/>
      </c>
      <c r="VL5" s="357" t="str">
        <v/>
      </c>
      <c r="VM5" s="357" t="str">
        <v/>
      </c>
      <c r="VN5" s="357" t="str">
        <v/>
      </c>
      <c r="VO5" s="357" t="str">
        <v/>
      </c>
      <c r="VP5" s="357" t="str">
        <v/>
      </c>
      <c r="VQ5" s="357" t="str">
        <v/>
      </c>
      <c r="VR5" s="357" t="str">
        <v/>
      </c>
      <c r="VS5" s="357" t="str">
        <v/>
      </c>
      <c r="VT5" s="357" t="str">
        <v/>
      </c>
      <c r="VU5" s="357" t="str">
        <v/>
      </c>
      <c r="VV5" s="357" t="str">
        <v/>
      </c>
      <c r="VW5" s="357" t="str">
        <v/>
      </c>
      <c r="VX5" s="357" t="str">
        <v/>
      </c>
      <c r="VY5" s="357" t="str">
        <v/>
      </c>
      <c r="VZ5" s="357" t="str">
        <v/>
      </c>
      <c r="WA5" s="357" t="str">
        <v/>
      </c>
      <c r="WB5" s="357" t="str">
        <v/>
      </c>
      <c r="WC5" s="357" t="str">
        <v/>
      </c>
      <c r="WD5" s="357" t="str">
        <v/>
      </c>
      <c r="WE5" s="357" t="str">
        <v/>
      </c>
      <c r="WF5" s="357" t="str">
        <v/>
      </c>
      <c r="WG5" s="357" t="str">
        <v/>
      </c>
      <c r="WH5" s="357" t="str">
        <v/>
      </c>
      <c r="WI5" s="357" t="str">
        <v/>
      </c>
      <c r="WK5" s="892" t="s">
        <v>426</v>
      </c>
      <c r="WL5" s="892"/>
    </row>
    <row r="6" spans="1:610">
      <c r="A6" s="348"/>
      <c r="B6" s="360" t="s">
        <v>738</v>
      </c>
      <c r="C6" s="348"/>
      <c r="D6" s="398"/>
      <c r="E6" s="397"/>
      <c r="F6" s="397"/>
      <c r="G6" s="361" t="str">
        <f t="shared" ref="G6:G69" si="0">IF(OR(D6="",E6=""),"",ROUND((D6+E6),10))</f>
        <v/>
      </c>
      <c r="H6" s="361" t="str">
        <f t="shared" ref="H6:H69" si="1">IF(OR(D6="",F6=""),"",ROUND((D6-F6),10))</f>
        <v/>
      </c>
      <c r="I6" s="397"/>
      <c r="J6" s="348"/>
      <c r="K6" s="348"/>
      <c r="L6" s="348"/>
      <c r="M6" s="348"/>
      <c r="N6" s="323"/>
      <c r="O6" s="323"/>
      <c r="P6" s="323"/>
      <c r="Q6" s="323"/>
      <c r="R6" s="323"/>
      <c r="S6" s="323"/>
      <c r="T6" s="323"/>
      <c r="U6" s="323"/>
      <c r="V6" s="323"/>
      <c r="W6" s="323"/>
      <c r="X6" s="323"/>
      <c r="Y6" s="323"/>
      <c r="Z6" s="323"/>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3"/>
      <c r="BK6" s="323"/>
      <c r="BL6" s="323"/>
      <c r="BM6" s="323"/>
      <c r="BN6" s="323"/>
      <c r="BO6" s="323"/>
      <c r="BP6" s="323"/>
      <c r="BQ6" s="323"/>
      <c r="BR6" s="323"/>
      <c r="BS6" s="323"/>
      <c r="BT6" s="323"/>
      <c r="BU6" s="323"/>
      <c r="BV6" s="323"/>
      <c r="BW6" s="323"/>
      <c r="BX6" s="323"/>
      <c r="BY6" s="323"/>
      <c r="BZ6" s="323"/>
      <c r="CA6" s="323"/>
      <c r="CB6" s="323"/>
      <c r="CC6" s="323"/>
      <c r="CD6" s="323"/>
      <c r="CE6" s="323"/>
      <c r="CF6" s="323"/>
      <c r="CG6" s="323"/>
      <c r="CH6" s="323"/>
      <c r="CI6" s="323"/>
      <c r="CJ6" s="323"/>
      <c r="CK6" s="323"/>
      <c r="CL6" s="323"/>
      <c r="CM6" s="323"/>
      <c r="CN6" s="323"/>
      <c r="CO6" s="323"/>
      <c r="CP6" s="323"/>
      <c r="CQ6" s="323"/>
      <c r="CR6" s="323"/>
      <c r="CS6" s="323"/>
      <c r="CT6" s="323"/>
      <c r="CU6" s="323"/>
      <c r="CV6" s="323"/>
      <c r="CW6" s="323"/>
      <c r="CX6" s="323"/>
      <c r="CY6" s="323"/>
      <c r="CZ6" s="363"/>
      <c r="DB6" s="893" t="s">
        <v>1238</v>
      </c>
      <c r="DC6" s="894"/>
      <c r="DD6" s="356" t="str">
        <v/>
      </c>
      <c r="DE6" s="357" t="str">
        <v/>
      </c>
      <c r="DF6" s="357" t="str">
        <v/>
      </c>
      <c r="DG6" s="357" t="str">
        <v/>
      </c>
      <c r="DH6" s="357" t="str">
        <v/>
      </c>
      <c r="DI6" s="357" t="str">
        <v/>
      </c>
      <c r="DJ6" s="357" t="str">
        <v/>
      </c>
      <c r="DK6" s="357" t="str">
        <v/>
      </c>
      <c r="DL6" s="357" t="str">
        <v/>
      </c>
      <c r="DM6" s="357" t="str">
        <v/>
      </c>
      <c r="DN6" s="357" t="str">
        <v/>
      </c>
      <c r="DO6" s="357" t="str">
        <v/>
      </c>
      <c r="DP6" s="357" t="str">
        <v/>
      </c>
      <c r="DQ6" s="357" t="str">
        <v/>
      </c>
      <c r="DR6" s="357" t="str">
        <v/>
      </c>
      <c r="DS6" s="357" t="str">
        <v/>
      </c>
      <c r="DT6" s="357" t="str">
        <v/>
      </c>
      <c r="DU6" s="357" t="str">
        <v/>
      </c>
      <c r="DV6" s="357" t="str">
        <v/>
      </c>
      <c r="DW6" s="357" t="str">
        <v/>
      </c>
      <c r="DX6" s="358" t="str">
        <v/>
      </c>
      <c r="DY6" s="357" t="str">
        <v/>
      </c>
      <c r="DZ6" s="357" t="str">
        <v/>
      </c>
      <c r="EA6" s="357" t="str">
        <v/>
      </c>
      <c r="EB6" s="357" t="str">
        <v/>
      </c>
      <c r="EC6" s="357" t="str">
        <v/>
      </c>
      <c r="ED6" s="357" t="str">
        <v/>
      </c>
      <c r="EE6" s="357" t="str">
        <v/>
      </c>
      <c r="EF6" s="357" t="str">
        <v/>
      </c>
      <c r="EG6" s="357" t="str">
        <v/>
      </c>
      <c r="EH6" s="357" t="str">
        <v/>
      </c>
      <c r="EI6" s="357" t="str">
        <v/>
      </c>
      <c r="EJ6" s="357" t="str">
        <v/>
      </c>
      <c r="EK6" s="357" t="str">
        <v/>
      </c>
      <c r="EL6" s="357" t="str">
        <v/>
      </c>
      <c r="EM6" s="357" t="str">
        <v/>
      </c>
      <c r="EN6" s="357" t="str">
        <v/>
      </c>
      <c r="EO6" s="357" t="str">
        <v/>
      </c>
      <c r="EP6" s="357" t="str">
        <v/>
      </c>
      <c r="EQ6" s="357" t="str">
        <v/>
      </c>
      <c r="ER6" s="357" t="str">
        <v/>
      </c>
      <c r="ES6" s="357" t="str">
        <v/>
      </c>
      <c r="ET6" s="357" t="str">
        <v/>
      </c>
      <c r="EU6" s="357" t="str">
        <v/>
      </c>
      <c r="EV6" s="357" t="str">
        <v/>
      </c>
      <c r="EW6" s="357" t="str">
        <v/>
      </c>
      <c r="EX6" s="357" t="str">
        <v/>
      </c>
      <c r="EY6" s="357" t="str">
        <v/>
      </c>
      <c r="EZ6" s="357" t="str">
        <v/>
      </c>
      <c r="FA6" s="357" t="str">
        <v/>
      </c>
      <c r="FB6" s="357" t="str">
        <v/>
      </c>
      <c r="FC6" s="357" t="str">
        <v/>
      </c>
      <c r="FD6" s="357" t="str">
        <v/>
      </c>
      <c r="FE6" s="357" t="str">
        <v/>
      </c>
      <c r="FF6" s="357" t="str">
        <v/>
      </c>
      <c r="FG6" s="357" t="str">
        <v/>
      </c>
      <c r="FH6" s="357" t="str">
        <v/>
      </c>
      <c r="FI6" s="357" t="str">
        <v/>
      </c>
      <c r="FJ6" s="357" t="str">
        <v/>
      </c>
      <c r="FK6" s="357" t="str">
        <v/>
      </c>
      <c r="FL6" s="357" t="str">
        <v/>
      </c>
      <c r="FM6" s="357" t="str">
        <v/>
      </c>
      <c r="FN6" s="357" t="str">
        <v/>
      </c>
      <c r="FO6" s="357" t="str">
        <v/>
      </c>
      <c r="FP6" s="357" t="str">
        <v/>
      </c>
      <c r="FQ6" s="357" t="str">
        <v/>
      </c>
      <c r="FR6" s="357" t="str">
        <v/>
      </c>
      <c r="FS6" s="357" t="str">
        <v/>
      </c>
      <c r="FT6" s="357" t="str">
        <v/>
      </c>
      <c r="FU6" s="357" t="str">
        <v/>
      </c>
      <c r="FV6" s="357" t="str">
        <v/>
      </c>
      <c r="FW6" s="357" t="str">
        <v/>
      </c>
      <c r="FX6" s="357" t="str">
        <v/>
      </c>
      <c r="FY6" s="357" t="str">
        <v/>
      </c>
      <c r="FZ6" s="357" t="str">
        <v/>
      </c>
      <c r="GA6" s="357" t="str">
        <v/>
      </c>
      <c r="GB6" s="357" t="str">
        <v/>
      </c>
      <c r="GC6" s="357" t="str">
        <v/>
      </c>
      <c r="GD6" s="357" t="str">
        <v/>
      </c>
      <c r="GE6" s="357" t="str">
        <v/>
      </c>
      <c r="GF6" s="357" t="str">
        <v/>
      </c>
      <c r="GG6" s="357" t="str">
        <v/>
      </c>
      <c r="GH6" s="357" t="str">
        <v/>
      </c>
      <c r="GI6" s="357" t="str">
        <v/>
      </c>
      <c r="GJ6" s="357" t="str">
        <v/>
      </c>
      <c r="GK6" s="357" t="str">
        <v/>
      </c>
      <c r="GL6" s="357" t="str">
        <v/>
      </c>
      <c r="GM6" s="357" t="str">
        <v/>
      </c>
      <c r="GN6" s="357" t="str">
        <v/>
      </c>
      <c r="GO6" s="357" t="str">
        <v/>
      </c>
      <c r="GP6" s="357" t="str">
        <v/>
      </c>
      <c r="GQ6" s="357" t="str">
        <v/>
      </c>
      <c r="GR6" s="357" t="str">
        <v/>
      </c>
      <c r="GS6" s="357" t="str">
        <v/>
      </c>
      <c r="GT6" s="357" t="str">
        <v/>
      </c>
      <c r="GU6" s="357" t="str">
        <v/>
      </c>
      <c r="GV6" s="357" t="str">
        <v/>
      </c>
      <c r="GW6" s="357" t="str">
        <v/>
      </c>
      <c r="GX6" s="357" t="str">
        <v/>
      </c>
      <c r="GY6" s="357" t="str">
        <v/>
      </c>
      <c r="GZ6" s="357" t="str">
        <v/>
      </c>
      <c r="HA6" s="357" t="str">
        <v/>
      </c>
      <c r="HB6" s="357" t="str">
        <v/>
      </c>
      <c r="HC6" s="357" t="str">
        <v/>
      </c>
      <c r="HD6" s="357" t="str">
        <v/>
      </c>
      <c r="HE6" s="357" t="str">
        <v/>
      </c>
      <c r="HF6" s="357" t="str">
        <v/>
      </c>
      <c r="HG6" s="357" t="str">
        <v/>
      </c>
      <c r="HH6" s="357" t="str">
        <v/>
      </c>
      <c r="HI6" s="357" t="str">
        <v/>
      </c>
      <c r="HJ6" s="357" t="str">
        <v/>
      </c>
      <c r="HK6" s="357" t="str">
        <v/>
      </c>
      <c r="HL6" s="357" t="str">
        <v/>
      </c>
      <c r="HM6" s="357" t="str">
        <v/>
      </c>
      <c r="HN6" s="357" t="str">
        <v/>
      </c>
      <c r="HO6" s="357" t="str">
        <v/>
      </c>
      <c r="HP6" s="357" t="str">
        <v/>
      </c>
      <c r="HQ6" s="357" t="str">
        <v/>
      </c>
      <c r="HR6" s="357" t="str">
        <v/>
      </c>
      <c r="HS6" s="357" t="str">
        <v/>
      </c>
      <c r="HT6" s="357" t="str">
        <v/>
      </c>
      <c r="HU6" s="357" t="str">
        <v/>
      </c>
      <c r="HV6" s="357" t="str">
        <v/>
      </c>
      <c r="HW6" s="357" t="str">
        <v/>
      </c>
      <c r="HX6" s="357" t="str">
        <v/>
      </c>
      <c r="HY6" s="357" t="str">
        <v/>
      </c>
      <c r="HZ6" s="357" t="str">
        <v/>
      </c>
      <c r="IA6" s="357" t="str">
        <v/>
      </c>
      <c r="IB6" s="357" t="str">
        <v/>
      </c>
      <c r="IC6" s="357" t="str">
        <v/>
      </c>
      <c r="ID6" s="357" t="str">
        <v/>
      </c>
      <c r="IE6" s="357" t="str">
        <v/>
      </c>
      <c r="IF6" s="357" t="str">
        <v/>
      </c>
      <c r="IG6" s="357" t="str">
        <v/>
      </c>
      <c r="IH6" s="357" t="str">
        <v/>
      </c>
      <c r="II6" s="357" t="str">
        <v/>
      </c>
      <c r="IJ6" s="357" t="str">
        <v/>
      </c>
      <c r="IK6" s="357" t="str">
        <v/>
      </c>
      <c r="IL6" s="357" t="str">
        <v/>
      </c>
      <c r="IM6" s="357" t="str">
        <v/>
      </c>
      <c r="IN6" s="357" t="str">
        <v/>
      </c>
      <c r="IO6" s="357" t="str">
        <v/>
      </c>
      <c r="IP6" s="357" t="str">
        <v/>
      </c>
      <c r="IQ6" s="357" t="str">
        <v/>
      </c>
      <c r="IR6" s="357" t="str">
        <v/>
      </c>
      <c r="IS6" s="357" t="str">
        <v/>
      </c>
      <c r="IT6" s="357" t="str">
        <v/>
      </c>
      <c r="IU6" s="357" t="str">
        <v/>
      </c>
      <c r="IV6" s="357" t="str">
        <v/>
      </c>
      <c r="IW6" s="357" t="str">
        <v/>
      </c>
      <c r="IX6" s="357" t="str">
        <v/>
      </c>
      <c r="IY6" s="357" t="str">
        <v/>
      </c>
      <c r="IZ6" s="357" t="str">
        <v/>
      </c>
      <c r="JA6" s="357" t="str">
        <v/>
      </c>
      <c r="JB6" s="357" t="str">
        <v/>
      </c>
      <c r="JC6" s="357" t="str">
        <v/>
      </c>
      <c r="JD6" s="357" t="str">
        <v/>
      </c>
      <c r="JE6" s="357" t="str">
        <v/>
      </c>
      <c r="JF6" s="357" t="str">
        <v/>
      </c>
      <c r="JG6" s="357" t="str">
        <v/>
      </c>
      <c r="JH6" s="357" t="str">
        <v/>
      </c>
      <c r="JI6" s="357" t="str">
        <v/>
      </c>
      <c r="JJ6" s="357" t="str">
        <v/>
      </c>
      <c r="JK6" s="357" t="str">
        <v/>
      </c>
      <c r="JL6" s="357" t="str">
        <v/>
      </c>
      <c r="JM6" s="357" t="str">
        <v/>
      </c>
      <c r="JN6" s="357" t="str">
        <v/>
      </c>
      <c r="JO6" s="357" t="str">
        <v/>
      </c>
      <c r="JP6" s="357" t="str">
        <v/>
      </c>
      <c r="JQ6" s="357" t="str">
        <v/>
      </c>
      <c r="JR6" s="357" t="str">
        <v/>
      </c>
      <c r="JS6" s="357" t="str">
        <v/>
      </c>
      <c r="JT6" s="357" t="str">
        <v/>
      </c>
      <c r="JU6" s="357" t="str">
        <v/>
      </c>
      <c r="JV6" s="357" t="str">
        <v/>
      </c>
      <c r="JW6" s="357" t="str">
        <v/>
      </c>
      <c r="JX6" s="357" t="str">
        <v/>
      </c>
      <c r="JY6" s="357" t="str">
        <v/>
      </c>
      <c r="JZ6" s="357" t="str">
        <v/>
      </c>
      <c r="KA6" s="357" t="str">
        <v/>
      </c>
      <c r="KB6" s="357" t="str">
        <v/>
      </c>
      <c r="KC6" s="357" t="str">
        <v/>
      </c>
      <c r="KD6" s="357" t="str">
        <v/>
      </c>
      <c r="KE6" s="357" t="str">
        <v/>
      </c>
      <c r="KF6" s="357" t="str">
        <v/>
      </c>
      <c r="KG6" s="357" t="str">
        <v/>
      </c>
      <c r="KH6" s="357" t="str">
        <v/>
      </c>
      <c r="KI6" s="357" t="str">
        <v/>
      </c>
      <c r="KJ6" s="357" t="str">
        <v/>
      </c>
      <c r="KK6" s="357" t="str">
        <v/>
      </c>
      <c r="KL6" s="357" t="str">
        <v/>
      </c>
      <c r="KM6" s="357" t="str">
        <v/>
      </c>
      <c r="KN6" s="357" t="str">
        <v/>
      </c>
      <c r="KO6" s="357" t="str">
        <v/>
      </c>
      <c r="KP6" s="357" t="str">
        <v/>
      </c>
      <c r="KQ6" s="357" t="str">
        <v/>
      </c>
      <c r="KR6" s="357" t="str">
        <v/>
      </c>
      <c r="KS6" s="357" t="str">
        <v/>
      </c>
      <c r="KT6" s="357" t="str">
        <v/>
      </c>
      <c r="KU6" s="357" t="str">
        <v/>
      </c>
      <c r="KV6" s="357" t="str">
        <v/>
      </c>
      <c r="KW6" s="357" t="str">
        <v/>
      </c>
      <c r="KX6" s="357" t="str">
        <v/>
      </c>
      <c r="KY6" s="357" t="str">
        <v/>
      </c>
      <c r="KZ6" s="357" t="str">
        <v/>
      </c>
      <c r="LA6" s="357" t="str">
        <v/>
      </c>
      <c r="LB6" s="357" t="str">
        <v/>
      </c>
      <c r="LC6" s="357" t="str">
        <v/>
      </c>
      <c r="LD6" s="357" t="str">
        <v/>
      </c>
      <c r="LE6" s="357" t="str">
        <v/>
      </c>
      <c r="LF6" s="357" t="str">
        <v/>
      </c>
      <c r="LG6" s="357" t="str">
        <v/>
      </c>
      <c r="LH6" s="357" t="str">
        <v/>
      </c>
      <c r="LI6" s="357" t="str">
        <v/>
      </c>
      <c r="LJ6" s="357" t="str">
        <v/>
      </c>
      <c r="LK6" s="357" t="str">
        <v/>
      </c>
      <c r="LL6" s="357" t="str">
        <v/>
      </c>
      <c r="LM6" s="357" t="str">
        <v/>
      </c>
      <c r="LN6" s="357" t="str">
        <v/>
      </c>
      <c r="LO6" s="357" t="str">
        <v/>
      </c>
      <c r="LP6" s="357" t="str">
        <v/>
      </c>
      <c r="LQ6" s="357" t="str">
        <v/>
      </c>
      <c r="LR6" s="357" t="str">
        <v/>
      </c>
      <c r="LS6" s="357" t="str">
        <v/>
      </c>
      <c r="LT6" s="357" t="str">
        <v/>
      </c>
      <c r="LU6" s="357" t="str">
        <v/>
      </c>
      <c r="LV6" s="357" t="str">
        <v/>
      </c>
      <c r="LW6" s="357" t="str">
        <v/>
      </c>
      <c r="LX6" s="357" t="str">
        <v/>
      </c>
      <c r="LY6" s="357" t="str">
        <v/>
      </c>
      <c r="LZ6" s="357" t="str">
        <v/>
      </c>
      <c r="MA6" s="357" t="str">
        <v/>
      </c>
      <c r="MB6" s="357" t="str">
        <v/>
      </c>
      <c r="MC6" s="357" t="str">
        <v/>
      </c>
      <c r="MD6" s="357" t="str">
        <v/>
      </c>
      <c r="ME6" s="357" t="str">
        <v/>
      </c>
      <c r="MF6" s="357" t="str">
        <v/>
      </c>
      <c r="MG6" s="357" t="str">
        <v/>
      </c>
      <c r="MH6" s="357" t="str">
        <v/>
      </c>
      <c r="MI6" s="357" t="str">
        <v/>
      </c>
      <c r="MJ6" s="357" t="str">
        <v/>
      </c>
      <c r="MK6" s="357" t="str">
        <v/>
      </c>
      <c r="ML6" s="357" t="str">
        <v/>
      </c>
      <c r="MM6" s="357" t="str">
        <v/>
      </c>
      <c r="MN6" s="357" t="str">
        <v/>
      </c>
      <c r="MO6" s="357" t="str">
        <v/>
      </c>
      <c r="MP6" s="357" t="str">
        <v/>
      </c>
      <c r="MQ6" s="357" t="str">
        <v/>
      </c>
      <c r="MR6" s="357" t="str">
        <v/>
      </c>
      <c r="MS6" s="357" t="str">
        <v/>
      </c>
      <c r="MT6" s="357" t="str">
        <v/>
      </c>
      <c r="MU6" s="357" t="str">
        <v/>
      </c>
      <c r="MV6" s="357" t="str">
        <v/>
      </c>
      <c r="MW6" s="357" t="str">
        <v/>
      </c>
      <c r="MX6" s="357" t="str">
        <v/>
      </c>
      <c r="MY6" s="357" t="str">
        <v/>
      </c>
      <c r="MZ6" s="357" t="str">
        <v/>
      </c>
      <c r="NA6" s="357" t="str">
        <v/>
      </c>
      <c r="NB6" s="357" t="str">
        <v/>
      </c>
      <c r="NC6" s="357" t="str">
        <v/>
      </c>
      <c r="ND6" s="357" t="str">
        <v/>
      </c>
      <c r="NE6" s="357" t="str">
        <v/>
      </c>
      <c r="NF6" s="357" t="str">
        <v/>
      </c>
      <c r="NG6" s="357" t="str">
        <v/>
      </c>
      <c r="NH6" s="357" t="str">
        <v/>
      </c>
      <c r="NI6" s="357" t="str">
        <v/>
      </c>
      <c r="NJ6" s="357" t="str">
        <v/>
      </c>
      <c r="NK6" s="357" t="str">
        <v/>
      </c>
      <c r="NL6" s="357" t="str">
        <v/>
      </c>
      <c r="NM6" s="357" t="str">
        <v/>
      </c>
      <c r="NN6" s="357" t="str">
        <v/>
      </c>
      <c r="NO6" s="357" t="str">
        <v/>
      </c>
      <c r="NP6" s="357" t="str">
        <v/>
      </c>
      <c r="NQ6" s="357" t="str">
        <v/>
      </c>
      <c r="NR6" s="357" t="str">
        <v/>
      </c>
      <c r="NS6" s="357" t="str">
        <v/>
      </c>
      <c r="NT6" s="357" t="str">
        <v/>
      </c>
      <c r="NU6" s="357" t="str">
        <v/>
      </c>
      <c r="NV6" s="357" t="str">
        <v/>
      </c>
      <c r="NW6" s="357" t="str">
        <v/>
      </c>
      <c r="NX6" s="357" t="str">
        <v/>
      </c>
      <c r="NY6" s="357" t="str">
        <v/>
      </c>
      <c r="NZ6" s="357" t="str">
        <v/>
      </c>
      <c r="OA6" s="357" t="str">
        <v/>
      </c>
      <c r="OB6" s="357" t="str">
        <v/>
      </c>
      <c r="OC6" s="357" t="str">
        <v/>
      </c>
      <c r="OD6" s="357" t="str">
        <v/>
      </c>
      <c r="OE6" s="357" t="str">
        <v/>
      </c>
      <c r="OF6" s="357" t="str">
        <v/>
      </c>
      <c r="OG6" s="357" t="str">
        <v/>
      </c>
      <c r="OH6" s="357" t="str">
        <v/>
      </c>
      <c r="OI6" s="357" t="str">
        <v/>
      </c>
      <c r="OJ6" s="357" t="str">
        <v/>
      </c>
      <c r="OK6" s="357" t="str">
        <v/>
      </c>
      <c r="OL6" s="357" t="str">
        <v/>
      </c>
      <c r="OM6" s="357" t="str">
        <v/>
      </c>
      <c r="ON6" s="357" t="str">
        <v/>
      </c>
      <c r="OO6" s="357" t="str">
        <v/>
      </c>
      <c r="OP6" s="357" t="str">
        <v/>
      </c>
      <c r="OQ6" s="359" t="str">
        <v/>
      </c>
      <c r="OR6" s="357" t="str">
        <v/>
      </c>
      <c r="OS6" s="357" t="str">
        <v/>
      </c>
      <c r="OT6" s="357" t="str">
        <v/>
      </c>
      <c r="OU6" s="357" t="str">
        <v/>
      </c>
      <c r="OV6" s="357" t="str">
        <v/>
      </c>
      <c r="OW6" s="357" t="str">
        <v/>
      </c>
      <c r="OX6" s="357" t="str">
        <v/>
      </c>
      <c r="OY6" s="357" t="str">
        <v/>
      </c>
      <c r="OZ6" s="357" t="str">
        <v/>
      </c>
      <c r="PA6" s="357" t="str">
        <v/>
      </c>
      <c r="PB6" s="357" t="str">
        <v/>
      </c>
      <c r="PC6" s="357" t="str">
        <v/>
      </c>
      <c r="PD6" s="357" t="str">
        <v/>
      </c>
      <c r="PE6" s="357" t="str">
        <v/>
      </c>
      <c r="PF6" s="357" t="str">
        <v/>
      </c>
      <c r="PG6" s="357" t="str">
        <v/>
      </c>
      <c r="PH6" s="357" t="str">
        <v/>
      </c>
      <c r="PI6" s="357" t="str">
        <v/>
      </c>
      <c r="PJ6" s="357" t="str">
        <v/>
      </c>
      <c r="PK6" s="357" t="str">
        <v/>
      </c>
      <c r="PL6" s="357" t="str">
        <v/>
      </c>
      <c r="PM6" s="357" t="str">
        <v/>
      </c>
      <c r="PN6" s="357" t="str">
        <v/>
      </c>
      <c r="PO6" s="357" t="str">
        <v/>
      </c>
      <c r="PP6" s="357" t="str">
        <v/>
      </c>
      <c r="PQ6" s="357" t="str">
        <v/>
      </c>
      <c r="PR6" s="357" t="str">
        <v/>
      </c>
      <c r="PS6" s="357" t="str">
        <v/>
      </c>
      <c r="PT6" s="357" t="str">
        <v/>
      </c>
      <c r="PU6" s="357" t="str">
        <v/>
      </c>
      <c r="PV6" s="357" t="str">
        <v/>
      </c>
      <c r="PW6" s="357" t="str">
        <v/>
      </c>
      <c r="PX6" s="357" t="str">
        <v/>
      </c>
      <c r="PY6" s="357" t="str">
        <v/>
      </c>
      <c r="PZ6" s="357" t="str">
        <v/>
      </c>
      <c r="QA6" s="357" t="str">
        <v/>
      </c>
      <c r="QB6" s="357" t="str">
        <v/>
      </c>
      <c r="QC6" s="357" t="str">
        <v/>
      </c>
      <c r="QD6" s="357" t="str">
        <v/>
      </c>
      <c r="QE6" s="357" t="str">
        <v/>
      </c>
      <c r="QF6" s="357" t="str">
        <v/>
      </c>
      <c r="QG6" s="357" t="str">
        <v/>
      </c>
      <c r="QH6" s="357" t="str">
        <v/>
      </c>
      <c r="QI6" s="357" t="str">
        <v/>
      </c>
      <c r="QJ6" s="357" t="str">
        <v/>
      </c>
      <c r="QK6" s="357" t="str">
        <v/>
      </c>
      <c r="QL6" s="357" t="str">
        <v/>
      </c>
      <c r="QM6" s="357" t="str">
        <v/>
      </c>
      <c r="QN6" s="357" t="str">
        <v/>
      </c>
      <c r="QO6" s="357" t="str">
        <v/>
      </c>
      <c r="QP6" s="357" t="str">
        <v/>
      </c>
      <c r="QQ6" s="357" t="str">
        <v/>
      </c>
      <c r="QR6" s="357" t="str">
        <v/>
      </c>
      <c r="QS6" s="357" t="str">
        <v/>
      </c>
      <c r="QT6" s="357" t="str">
        <v/>
      </c>
      <c r="QU6" s="357" t="str">
        <v/>
      </c>
      <c r="QV6" s="357" t="str">
        <v/>
      </c>
      <c r="QW6" s="357" t="str">
        <v/>
      </c>
      <c r="QX6" s="357" t="str">
        <v/>
      </c>
      <c r="QY6" s="357" t="str">
        <v/>
      </c>
      <c r="QZ6" s="357" t="str">
        <v/>
      </c>
      <c r="RA6" s="357" t="str">
        <v/>
      </c>
      <c r="RB6" s="357" t="str">
        <v/>
      </c>
      <c r="RC6" s="357" t="str">
        <v/>
      </c>
      <c r="RD6" s="357" t="str">
        <v/>
      </c>
      <c r="RE6" s="357" t="str">
        <v/>
      </c>
      <c r="RF6" s="357" t="str">
        <v/>
      </c>
      <c r="RG6" s="357" t="str">
        <v/>
      </c>
      <c r="RH6" s="357" t="str">
        <v/>
      </c>
      <c r="RI6" s="357" t="str">
        <v/>
      </c>
      <c r="RJ6" s="357" t="str">
        <v/>
      </c>
      <c r="RK6" s="357" t="str">
        <v/>
      </c>
      <c r="RL6" s="357" t="str">
        <v/>
      </c>
      <c r="RM6" s="357" t="str">
        <v/>
      </c>
      <c r="RN6" s="357" t="str">
        <v/>
      </c>
      <c r="RO6" s="357" t="str">
        <v/>
      </c>
      <c r="RP6" s="357" t="str">
        <v/>
      </c>
      <c r="RQ6" s="357" t="str">
        <v/>
      </c>
      <c r="RR6" s="357" t="str">
        <v/>
      </c>
      <c r="RS6" s="357" t="str">
        <v/>
      </c>
      <c r="RT6" s="357" t="str">
        <v/>
      </c>
      <c r="RU6" s="357" t="str">
        <v/>
      </c>
      <c r="RV6" s="357" t="str">
        <v/>
      </c>
      <c r="RW6" s="357" t="str">
        <v/>
      </c>
      <c r="RX6" s="357" t="str">
        <v/>
      </c>
      <c r="RY6" s="357" t="str">
        <v/>
      </c>
      <c r="RZ6" s="357" t="str">
        <v/>
      </c>
      <c r="SA6" s="357" t="str">
        <v/>
      </c>
      <c r="SB6" s="357" t="str">
        <v/>
      </c>
      <c r="SC6" s="357" t="str">
        <v/>
      </c>
      <c r="SD6" s="357" t="str">
        <v/>
      </c>
      <c r="SE6" s="357" t="str">
        <v/>
      </c>
      <c r="SF6" s="357" t="str">
        <v/>
      </c>
      <c r="SG6" s="357" t="str">
        <v/>
      </c>
      <c r="SH6" s="357" t="str">
        <v/>
      </c>
      <c r="SI6" s="357" t="str">
        <v/>
      </c>
      <c r="SJ6" s="357" t="str">
        <v/>
      </c>
      <c r="SK6" s="357" t="str">
        <v/>
      </c>
      <c r="SL6" s="357" t="str">
        <v/>
      </c>
      <c r="SM6" s="357" t="str">
        <v/>
      </c>
      <c r="SN6" s="357" t="str">
        <v/>
      </c>
      <c r="SO6" s="357" t="str">
        <v/>
      </c>
      <c r="SP6" s="357" t="str">
        <v/>
      </c>
      <c r="SQ6" s="357" t="str">
        <v/>
      </c>
      <c r="SR6" s="357" t="str">
        <v/>
      </c>
      <c r="SS6" s="357" t="str">
        <v/>
      </c>
      <c r="ST6" s="357" t="str">
        <v/>
      </c>
      <c r="SU6" s="357" t="str">
        <v/>
      </c>
      <c r="SV6" s="357" t="str">
        <v/>
      </c>
      <c r="SW6" s="357" t="str">
        <v/>
      </c>
      <c r="SX6" s="357" t="str">
        <v/>
      </c>
      <c r="SY6" s="357" t="str">
        <v/>
      </c>
      <c r="SZ6" s="357" t="str">
        <v/>
      </c>
      <c r="TA6" s="357" t="str">
        <v/>
      </c>
      <c r="TB6" s="357" t="str">
        <v/>
      </c>
      <c r="TC6" s="357" t="str">
        <v/>
      </c>
      <c r="TD6" s="357" t="str">
        <v/>
      </c>
      <c r="TE6" s="357" t="str">
        <v/>
      </c>
      <c r="TF6" s="357" t="str">
        <v/>
      </c>
      <c r="TG6" s="357" t="str">
        <v/>
      </c>
      <c r="TH6" s="357" t="str">
        <v/>
      </c>
      <c r="TI6" s="357" t="str">
        <v/>
      </c>
      <c r="TJ6" s="357" t="str">
        <v/>
      </c>
      <c r="TK6" s="357" t="str">
        <v/>
      </c>
      <c r="TL6" s="357" t="str">
        <v/>
      </c>
      <c r="TM6" s="357" t="str">
        <v/>
      </c>
      <c r="TN6" s="357" t="str">
        <v/>
      </c>
      <c r="TO6" s="357" t="str">
        <v/>
      </c>
      <c r="TP6" s="357" t="str">
        <v/>
      </c>
      <c r="TQ6" s="357" t="str">
        <v/>
      </c>
      <c r="TR6" s="357" t="str">
        <v/>
      </c>
      <c r="TS6" s="357" t="str">
        <v/>
      </c>
      <c r="TT6" s="357" t="str">
        <v/>
      </c>
      <c r="TU6" s="357" t="str">
        <v/>
      </c>
      <c r="TV6" s="357" t="str">
        <v/>
      </c>
      <c r="TW6" s="357" t="str">
        <v/>
      </c>
      <c r="TX6" s="357" t="str">
        <v/>
      </c>
      <c r="TY6" s="357" t="str">
        <v/>
      </c>
      <c r="TZ6" s="357" t="str">
        <v/>
      </c>
      <c r="UA6" s="357" t="str">
        <v/>
      </c>
      <c r="UB6" s="357" t="str">
        <v/>
      </c>
      <c r="UC6" s="357" t="str">
        <v/>
      </c>
      <c r="UD6" s="357" t="str">
        <v/>
      </c>
      <c r="UE6" s="357" t="str">
        <v/>
      </c>
      <c r="UF6" s="357" t="str">
        <v/>
      </c>
      <c r="UG6" s="357" t="str">
        <v/>
      </c>
      <c r="UH6" s="357" t="str">
        <v/>
      </c>
      <c r="UI6" s="357" t="str">
        <v/>
      </c>
      <c r="UJ6" s="357" t="str">
        <v/>
      </c>
      <c r="UK6" s="357" t="str">
        <v/>
      </c>
      <c r="UL6" s="357" t="str">
        <v/>
      </c>
      <c r="UM6" s="357" t="str">
        <v/>
      </c>
      <c r="UN6" s="357" t="str">
        <v/>
      </c>
      <c r="UO6" s="357" t="str">
        <v/>
      </c>
      <c r="UP6" s="357" t="str">
        <v/>
      </c>
      <c r="UQ6" s="357" t="str">
        <v/>
      </c>
      <c r="UR6" s="357" t="str">
        <v/>
      </c>
      <c r="US6" s="357" t="str">
        <v/>
      </c>
      <c r="UT6" s="357" t="str">
        <v/>
      </c>
      <c r="UU6" s="357" t="str">
        <v/>
      </c>
      <c r="UV6" s="357" t="str">
        <v/>
      </c>
      <c r="UW6" s="357" t="str">
        <v/>
      </c>
      <c r="UX6" s="357" t="str">
        <v/>
      </c>
      <c r="UY6" s="357" t="str">
        <v/>
      </c>
      <c r="UZ6" s="357" t="str">
        <v/>
      </c>
      <c r="VA6" s="357" t="str">
        <v/>
      </c>
      <c r="VB6" s="357" t="str">
        <v/>
      </c>
      <c r="VC6" s="357" t="str">
        <v/>
      </c>
      <c r="VD6" s="357" t="str">
        <v/>
      </c>
      <c r="VE6" s="357" t="str">
        <v/>
      </c>
      <c r="VF6" s="357" t="str">
        <v/>
      </c>
      <c r="VG6" s="357" t="str">
        <v/>
      </c>
      <c r="VH6" s="357" t="str">
        <v/>
      </c>
      <c r="VI6" s="357" t="str">
        <v/>
      </c>
      <c r="VJ6" s="357" t="str">
        <v/>
      </c>
      <c r="VK6" s="357" t="str">
        <v/>
      </c>
      <c r="VL6" s="357" t="str">
        <v/>
      </c>
      <c r="VM6" s="357" t="str">
        <v/>
      </c>
      <c r="VN6" s="357" t="str">
        <v/>
      </c>
      <c r="VO6" s="357" t="str">
        <v/>
      </c>
      <c r="VP6" s="357" t="str">
        <v/>
      </c>
      <c r="VQ6" s="357" t="str">
        <v/>
      </c>
      <c r="VR6" s="357" t="str">
        <v/>
      </c>
      <c r="VS6" s="357" t="str">
        <v/>
      </c>
      <c r="VT6" s="357" t="str">
        <v/>
      </c>
      <c r="VU6" s="357" t="str">
        <v/>
      </c>
      <c r="VV6" s="357" t="str">
        <v/>
      </c>
      <c r="VW6" s="357" t="str">
        <v/>
      </c>
      <c r="VX6" s="357" t="str">
        <v/>
      </c>
      <c r="VY6" s="357" t="str">
        <v/>
      </c>
      <c r="VZ6" s="357" t="str">
        <v/>
      </c>
      <c r="WA6" s="357" t="str">
        <v/>
      </c>
      <c r="WB6" s="357" t="str">
        <v/>
      </c>
      <c r="WC6" s="357" t="str">
        <v/>
      </c>
      <c r="WD6" s="357" t="str">
        <v/>
      </c>
      <c r="WE6" s="357" t="str">
        <v/>
      </c>
      <c r="WF6" s="357" t="str">
        <v/>
      </c>
      <c r="WG6" s="357" t="str">
        <v/>
      </c>
      <c r="WH6" s="357" t="str">
        <v/>
      </c>
      <c r="WI6" s="357" t="str">
        <v/>
      </c>
      <c r="WK6" s="892" t="s">
        <v>427</v>
      </c>
      <c r="WL6" s="892"/>
    </row>
    <row r="7" spans="1:610">
      <c r="A7" s="348"/>
      <c r="B7" s="360" t="s">
        <v>739</v>
      </c>
      <c r="C7" s="348"/>
      <c r="D7" s="398"/>
      <c r="E7" s="397"/>
      <c r="F7" s="397"/>
      <c r="G7" s="361" t="str">
        <f t="shared" si="0"/>
        <v/>
      </c>
      <c r="H7" s="361" t="str">
        <f t="shared" si="1"/>
        <v/>
      </c>
      <c r="I7" s="397"/>
      <c r="J7" s="348"/>
      <c r="K7" s="348"/>
      <c r="L7" s="348"/>
      <c r="M7" s="348"/>
      <c r="N7" s="323"/>
      <c r="O7" s="323"/>
      <c r="P7" s="323"/>
      <c r="Q7" s="323"/>
      <c r="R7" s="323"/>
      <c r="S7" s="323"/>
      <c r="T7" s="323"/>
      <c r="U7" s="323"/>
      <c r="V7" s="323"/>
      <c r="W7" s="323"/>
      <c r="X7" s="323"/>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3"/>
      <c r="BK7" s="323"/>
      <c r="BL7" s="323"/>
      <c r="BM7" s="323"/>
      <c r="BN7" s="323"/>
      <c r="BO7" s="323"/>
      <c r="BP7" s="323"/>
      <c r="BQ7" s="323"/>
      <c r="BR7" s="323"/>
      <c r="BS7" s="323"/>
      <c r="BT7" s="323"/>
      <c r="BU7" s="323"/>
      <c r="BV7" s="323"/>
      <c r="BW7" s="323"/>
      <c r="BX7" s="323"/>
      <c r="BY7" s="323"/>
      <c r="BZ7" s="323"/>
      <c r="CA7" s="323"/>
      <c r="CB7" s="323"/>
      <c r="CC7" s="323"/>
      <c r="CD7" s="323"/>
      <c r="CE7" s="323"/>
      <c r="CF7" s="323"/>
      <c r="CG7" s="323"/>
      <c r="CH7" s="323"/>
      <c r="CI7" s="323"/>
      <c r="CJ7" s="323"/>
      <c r="CK7" s="323"/>
      <c r="CL7" s="323"/>
      <c r="CM7" s="323"/>
      <c r="CN7" s="323"/>
      <c r="CO7" s="323"/>
      <c r="CP7" s="323"/>
      <c r="CQ7" s="323"/>
      <c r="CR7" s="323"/>
      <c r="CS7" s="323"/>
      <c r="CT7" s="323"/>
      <c r="CU7" s="323"/>
      <c r="CV7" s="323"/>
      <c r="CW7" s="323"/>
      <c r="CX7" s="323"/>
      <c r="CY7" s="323"/>
      <c r="CZ7" s="363"/>
      <c r="DB7" s="893" t="s">
        <v>261</v>
      </c>
      <c r="DC7" s="894"/>
      <c r="DD7" s="356" t="str">
        <v/>
      </c>
      <c r="DE7" s="356" t="str">
        <v/>
      </c>
      <c r="DF7" s="356" t="str">
        <v/>
      </c>
      <c r="DG7" s="356" t="str">
        <v/>
      </c>
      <c r="DH7" s="356" t="str">
        <v/>
      </c>
      <c r="DI7" s="356" t="str">
        <v/>
      </c>
      <c r="DJ7" s="356" t="str">
        <v/>
      </c>
      <c r="DK7" s="356" t="str">
        <v/>
      </c>
      <c r="DL7" s="356" t="str">
        <v/>
      </c>
      <c r="DM7" s="356" t="str">
        <v/>
      </c>
      <c r="DN7" s="356" t="str">
        <v/>
      </c>
      <c r="DO7" s="356" t="str">
        <v/>
      </c>
      <c r="DP7" s="356" t="str">
        <v/>
      </c>
      <c r="DQ7" s="356" t="str">
        <v/>
      </c>
      <c r="DR7" s="356" t="str">
        <v/>
      </c>
      <c r="DS7" s="356" t="str">
        <v/>
      </c>
      <c r="DT7" s="356" t="str">
        <v/>
      </c>
      <c r="DU7" s="356" t="str">
        <v/>
      </c>
      <c r="DV7" s="356" t="str">
        <v/>
      </c>
      <c r="DW7" s="356" t="str">
        <v/>
      </c>
      <c r="DX7" s="356" t="str">
        <v/>
      </c>
      <c r="DY7" s="356" t="str">
        <v/>
      </c>
      <c r="DZ7" s="356" t="str">
        <v/>
      </c>
      <c r="EA7" s="356" t="str">
        <v/>
      </c>
      <c r="EB7" s="356" t="str">
        <v/>
      </c>
      <c r="EC7" s="356" t="str">
        <v/>
      </c>
      <c r="ED7" s="356" t="str">
        <v/>
      </c>
      <c r="EE7" s="356" t="str">
        <v/>
      </c>
      <c r="EF7" s="356" t="str">
        <v/>
      </c>
      <c r="EG7" s="356" t="str">
        <v/>
      </c>
      <c r="EH7" s="356" t="str">
        <v/>
      </c>
      <c r="EI7" s="356" t="str">
        <v/>
      </c>
      <c r="EJ7" s="356" t="str">
        <v/>
      </c>
      <c r="EK7" s="356" t="str">
        <v/>
      </c>
      <c r="EL7" s="356" t="str">
        <v/>
      </c>
      <c r="EM7" s="356" t="str">
        <v/>
      </c>
      <c r="EN7" s="356" t="str">
        <v/>
      </c>
      <c r="EO7" s="356" t="str">
        <v/>
      </c>
      <c r="EP7" s="356" t="str">
        <v/>
      </c>
      <c r="EQ7" s="356" t="str">
        <v/>
      </c>
      <c r="ER7" s="356" t="str">
        <v/>
      </c>
      <c r="ES7" s="356" t="str">
        <v/>
      </c>
      <c r="ET7" s="356" t="str">
        <v/>
      </c>
      <c r="EU7" s="356" t="str">
        <v/>
      </c>
      <c r="EV7" s="356" t="str">
        <v/>
      </c>
      <c r="EW7" s="356" t="str">
        <v/>
      </c>
      <c r="EX7" s="356" t="str">
        <v/>
      </c>
      <c r="EY7" s="356" t="str">
        <v/>
      </c>
      <c r="EZ7" s="356" t="str">
        <v/>
      </c>
      <c r="FA7" s="356" t="str">
        <v/>
      </c>
      <c r="FB7" s="356" t="str">
        <v/>
      </c>
      <c r="FC7" s="356" t="str">
        <v/>
      </c>
      <c r="FD7" s="356" t="str">
        <v/>
      </c>
      <c r="FE7" s="356" t="str">
        <v/>
      </c>
      <c r="FF7" s="356" t="str">
        <v/>
      </c>
      <c r="FG7" s="356" t="str">
        <v/>
      </c>
      <c r="FH7" s="356" t="str">
        <v/>
      </c>
      <c r="FI7" s="356" t="str">
        <v/>
      </c>
      <c r="FJ7" s="356" t="str">
        <v/>
      </c>
      <c r="FK7" s="356" t="str">
        <v/>
      </c>
      <c r="FL7" s="356" t="str">
        <v/>
      </c>
      <c r="FM7" s="356" t="str">
        <v/>
      </c>
      <c r="FN7" s="356" t="str">
        <v/>
      </c>
      <c r="FO7" s="356" t="str">
        <v/>
      </c>
      <c r="FP7" s="356" t="str">
        <v/>
      </c>
      <c r="FQ7" s="356" t="str">
        <v/>
      </c>
      <c r="FR7" s="356" t="str">
        <v/>
      </c>
      <c r="FS7" s="356" t="str">
        <v/>
      </c>
      <c r="FT7" s="356" t="str">
        <v/>
      </c>
      <c r="FU7" s="356" t="str">
        <v/>
      </c>
      <c r="FV7" s="356" t="str">
        <v/>
      </c>
      <c r="FW7" s="356" t="str">
        <v/>
      </c>
      <c r="FX7" s="356" t="str">
        <v/>
      </c>
      <c r="FY7" s="356" t="str">
        <v/>
      </c>
      <c r="FZ7" s="356" t="str">
        <v/>
      </c>
      <c r="GA7" s="356" t="str">
        <v/>
      </c>
      <c r="GB7" s="356" t="str">
        <v/>
      </c>
      <c r="GC7" s="356" t="str">
        <v/>
      </c>
      <c r="GD7" s="356" t="str">
        <v/>
      </c>
      <c r="GE7" s="356" t="str">
        <v/>
      </c>
      <c r="GF7" s="356" t="str">
        <v/>
      </c>
      <c r="GG7" s="356" t="str">
        <v/>
      </c>
      <c r="GH7" s="356" t="str">
        <v/>
      </c>
      <c r="GI7" s="356" t="str">
        <v/>
      </c>
      <c r="GJ7" s="356" t="str">
        <v/>
      </c>
      <c r="GK7" s="356" t="str">
        <v/>
      </c>
      <c r="GL7" s="356" t="str">
        <v/>
      </c>
      <c r="GM7" s="356" t="str">
        <v/>
      </c>
      <c r="GN7" s="356" t="str">
        <v/>
      </c>
      <c r="GO7" s="356" t="str">
        <v/>
      </c>
      <c r="GP7" s="356" t="str">
        <v/>
      </c>
      <c r="GQ7" s="356" t="str">
        <v/>
      </c>
      <c r="GR7" s="356" t="str">
        <v/>
      </c>
      <c r="GS7" s="356" t="str">
        <v/>
      </c>
      <c r="GT7" s="356" t="str">
        <v/>
      </c>
      <c r="GU7" s="356" t="str">
        <v/>
      </c>
      <c r="GV7" s="356" t="str">
        <v/>
      </c>
      <c r="GW7" s="356" t="str">
        <v/>
      </c>
      <c r="GX7" s="356" t="str">
        <v/>
      </c>
      <c r="GY7" s="356" t="str">
        <v/>
      </c>
      <c r="GZ7" s="356" t="str">
        <v/>
      </c>
      <c r="HA7" s="356" t="str">
        <v/>
      </c>
      <c r="HB7" s="356" t="str">
        <v/>
      </c>
      <c r="HC7" s="356" t="str">
        <v/>
      </c>
      <c r="HD7" s="356" t="str">
        <v/>
      </c>
      <c r="HE7" s="356" t="str">
        <v/>
      </c>
      <c r="HF7" s="356" t="str">
        <v/>
      </c>
      <c r="HG7" s="356" t="str">
        <v/>
      </c>
      <c r="HH7" s="356" t="str">
        <v/>
      </c>
      <c r="HI7" s="356" t="str">
        <v/>
      </c>
      <c r="HJ7" s="356" t="str">
        <v/>
      </c>
      <c r="HK7" s="356" t="str">
        <v/>
      </c>
      <c r="HL7" s="356" t="str">
        <v/>
      </c>
      <c r="HM7" s="356" t="str">
        <v/>
      </c>
      <c r="HN7" s="356" t="str">
        <v/>
      </c>
      <c r="HO7" s="356" t="str">
        <v/>
      </c>
      <c r="HP7" s="356" t="str">
        <v/>
      </c>
      <c r="HQ7" s="356" t="str">
        <v/>
      </c>
      <c r="HR7" s="356" t="str">
        <v/>
      </c>
      <c r="HS7" s="356" t="str">
        <v/>
      </c>
      <c r="HT7" s="356" t="str">
        <v/>
      </c>
      <c r="HU7" s="356" t="str">
        <v/>
      </c>
      <c r="HV7" s="356" t="str">
        <v/>
      </c>
      <c r="HW7" s="356" t="str">
        <v/>
      </c>
      <c r="HX7" s="356" t="str">
        <v/>
      </c>
      <c r="HY7" s="356" t="str">
        <v/>
      </c>
      <c r="HZ7" s="356" t="str">
        <v/>
      </c>
      <c r="IA7" s="356" t="str">
        <v/>
      </c>
      <c r="IB7" s="356" t="str">
        <v/>
      </c>
      <c r="IC7" s="356" t="str">
        <v/>
      </c>
      <c r="ID7" s="356" t="str">
        <v/>
      </c>
      <c r="IE7" s="356" t="str">
        <v/>
      </c>
      <c r="IF7" s="356" t="str">
        <v/>
      </c>
      <c r="IG7" s="356" t="str">
        <v/>
      </c>
      <c r="IH7" s="356" t="str">
        <v/>
      </c>
      <c r="II7" s="356" t="str">
        <v/>
      </c>
      <c r="IJ7" s="356" t="str">
        <v/>
      </c>
      <c r="IK7" s="356" t="str">
        <v/>
      </c>
      <c r="IL7" s="356" t="str">
        <v/>
      </c>
      <c r="IM7" s="356" t="str">
        <v/>
      </c>
      <c r="IN7" s="356" t="str">
        <v/>
      </c>
      <c r="IO7" s="356" t="str">
        <v/>
      </c>
      <c r="IP7" s="356" t="str">
        <v/>
      </c>
      <c r="IQ7" s="356" t="str">
        <v/>
      </c>
      <c r="IR7" s="356" t="str">
        <v/>
      </c>
      <c r="IS7" s="356" t="str">
        <v/>
      </c>
      <c r="IT7" s="356" t="str">
        <v/>
      </c>
      <c r="IU7" s="356" t="str">
        <v/>
      </c>
      <c r="IV7" s="356" t="str">
        <v/>
      </c>
      <c r="IW7" s="356" t="str">
        <v/>
      </c>
      <c r="IX7" s="356" t="str">
        <v/>
      </c>
      <c r="IY7" s="356" t="str">
        <v/>
      </c>
      <c r="IZ7" s="356" t="str">
        <v/>
      </c>
      <c r="JA7" s="356" t="str">
        <v/>
      </c>
      <c r="JB7" s="356" t="str">
        <v/>
      </c>
      <c r="JC7" s="356" t="str">
        <v/>
      </c>
      <c r="JD7" s="356" t="str">
        <v/>
      </c>
      <c r="JE7" s="356" t="str">
        <v/>
      </c>
      <c r="JF7" s="356" t="str">
        <v/>
      </c>
      <c r="JG7" s="356" t="str">
        <v/>
      </c>
      <c r="JH7" s="356" t="str">
        <v/>
      </c>
      <c r="JI7" s="356" t="str">
        <v/>
      </c>
      <c r="JJ7" s="356" t="str">
        <v/>
      </c>
      <c r="JK7" s="356" t="str">
        <v/>
      </c>
      <c r="JL7" s="356" t="str">
        <v/>
      </c>
      <c r="JM7" s="356" t="str">
        <v/>
      </c>
      <c r="JN7" s="356" t="str">
        <v/>
      </c>
      <c r="JO7" s="356" t="str">
        <v/>
      </c>
      <c r="JP7" s="356" t="str">
        <v/>
      </c>
      <c r="JQ7" s="356" t="str">
        <v/>
      </c>
      <c r="JR7" s="356" t="str">
        <v/>
      </c>
      <c r="JS7" s="356" t="str">
        <v/>
      </c>
      <c r="JT7" s="356" t="str">
        <v/>
      </c>
      <c r="JU7" s="356" t="str">
        <v/>
      </c>
      <c r="JV7" s="356" t="str">
        <v/>
      </c>
      <c r="JW7" s="356" t="str">
        <v/>
      </c>
      <c r="JX7" s="356" t="str">
        <v/>
      </c>
      <c r="JY7" s="356" t="str">
        <v/>
      </c>
      <c r="JZ7" s="356" t="str">
        <v/>
      </c>
      <c r="KA7" s="356" t="str">
        <v/>
      </c>
      <c r="KB7" s="356" t="str">
        <v/>
      </c>
      <c r="KC7" s="356" t="str">
        <v/>
      </c>
      <c r="KD7" s="356" t="str">
        <v/>
      </c>
      <c r="KE7" s="356" t="str">
        <v/>
      </c>
      <c r="KF7" s="356" t="str">
        <v/>
      </c>
      <c r="KG7" s="356" t="str">
        <v/>
      </c>
      <c r="KH7" s="356" t="str">
        <v/>
      </c>
      <c r="KI7" s="356" t="str">
        <v/>
      </c>
      <c r="KJ7" s="356" t="str">
        <v/>
      </c>
      <c r="KK7" s="356" t="str">
        <v/>
      </c>
      <c r="KL7" s="356" t="str">
        <v/>
      </c>
      <c r="KM7" s="356" t="str">
        <v/>
      </c>
      <c r="KN7" s="356" t="str">
        <v/>
      </c>
      <c r="KO7" s="356" t="str">
        <v/>
      </c>
      <c r="KP7" s="356" t="str">
        <v/>
      </c>
      <c r="KQ7" s="356" t="str">
        <v/>
      </c>
      <c r="KR7" s="356" t="str">
        <v/>
      </c>
      <c r="KS7" s="356" t="str">
        <v/>
      </c>
      <c r="KT7" s="356" t="str">
        <v/>
      </c>
      <c r="KU7" s="356" t="str">
        <v/>
      </c>
      <c r="KV7" s="356" t="str">
        <v/>
      </c>
      <c r="KW7" s="356" t="str">
        <v/>
      </c>
      <c r="KX7" s="356" t="str">
        <v/>
      </c>
      <c r="KY7" s="356" t="str">
        <v/>
      </c>
      <c r="KZ7" s="356" t="str">
        <v/>
      </c>
      <c r="LA7" s="356" t="str">
        <v/>
      </c>
      <c r="LB7" s="356" t="str">
        <v/>
      </c>
      <c r="LC7" s="356" t="str">
        <v/>
      </c>
      <c r="LD7" s="356" t="str">
        <v/>
      </c>
      <c r="LE7" s="356" t="str">
        <v/>
      </c>
      <c r="LF7" s="356" t="str">
        <v/>
      </c>
      <c r="LG7" s="356" t="str">
        <v/>
      </c>
      <c r="LH7" s="356" t="str">
        <v/>
      </c>
      <c r="LI7" s="356" t="str">
        <v/>
      </c>
      <c r="LJ7" s="356" t="str">
        <v/>
      </c>
      <c r="LK7" s="356" t="str">
        <v/>
      </c>
      <c r="LL7" s="356" t="str">
        <v/>
      </c>
      <c r="LM7" s="356" t="str">
        <v/>
      </c>
      <c r="LN7" s="356" t="str">
        <v/>
      </c>
      <c r="LO7" s="356" t="str">
        <v/>
      </c>
      <c r="LP7" s="356" t="str">
        <v/>
      </c>
      <c r="LQ7" s="356" t="str">
        <v/>
      </c>
      <c r="LR7" s="356" t="str">
        <v/>
      </c>
      <c r="LS7" s="356" t="str">
        <v/>
      </c>
      <c r="LT7" s="356" t="str">
        <v/>
      </c>
      <c r="LU7" s="356" t="str">
        <v/>
      </c>
      <c r="LV7" s="356" t="str">
        <v/>
      </c>
      <c r="LW7" s="356" t="str">
        <v/>
      </c>
      <c r="LX7" s="356" t="str">
        <v/>
      </c>
      <c r="LY7" s="356" t="str">
        <v/>
      </c>
      <c r="LZ7" s="356" t="str">
        <v/>
      </c>
      <c r="MA7" s="356" t="str">
        <v/>
      </c>
      <c r="MB7" s="356" t="str">
        <v/>
      </c>
      <c r="MC7" s="356" t="str">
        <v/>
      </c>
      <c r="MD7" s="356" t="str">
        <v/>
      </c>
      <c r="ME7" s="356" t="str">
        <v/>
      </c>
      <c r="MF7" s="356" t="str">
        <v/>
      </c>
      <c r="MG7" s="356" t="str">
        <v/>
      </c>
      <c r="MH7" s="356" t="str">
        <v/>
      </c>
      <c r="MI7" s="356" t="str">
        <v/>
      </c>
      <c r="MJ7" s="356" t="str">
        <v/>
      </c>
      <c r="MK7" s="356" t="str">
        <v/>
      </c>
      <c r="ML7" s="356" t="str">
        <v/>
      </c>
      <c r="MM7" s="356" t="str">
        <v/>
      </c>
      <c r="MN7" s="356" t="str">
        <v/>
      </c>
      <c r="MO7" s="356" t="str">
        <v/>
      </c>
      <c r="MP7" s="356" t="str">
        <v/>
      </c>
      <c r="MQ7" s="356" t="str">
        <v/>
      </c>
      <c r="MR7" s="356" t="str">
        <v/>
      </c>
      <c r="MS7" s="356" t="str">
        <v/>
      </c>
      <c r="MT7" s="356" t="str">
        <v/>
      </c>
      <c r="MU7" s="356" t="str">
        <v/>
      </c>
      <c r="MV7" s="356" t="str">
        <v/>
      </c>
      <c r="MW7" s="356" t="str">
        <v/>
      </c>
      <c r="MX7" s="356" t="str">
        <v/>
      </c>
      <c r="MY7" s="356" t="str">
        <v/>
      </c>
      <c r="MZ7" s="356" t="str">
        <v/>
      </c>
      <c r="NA7" s="356" t="str">
        <v/>
      </c>
      <c r="NB7" s="356" t="str">
        <v/>
      </c>
      <c r="NC7" s="356" t="str">
        <v/>
      </c>
      <c r="ND7" s="356" t="str">
        <v/>
      </c>
      <c r="NE7" s="356" t="str">
        <v/>
      </c>
      <c r="NF7" s="356" t="str">
        <v/>
      </c>
      <c r="NG7" s="356" t="str">
        <v/>
      </c>
      <c r="NH7" s="356" t="str">
        <v/>
      </c>
      <c r="NI7" s="356" t="str">
        <v/>
      </c>
      <c r="NJ7" s="356" t="str">
        <v/>
      </c>
      <c r="NK7" s="356" t="str">
        <v/>
      </c>
      <c r="NL7" s="356" t="str">
        <v/>
      </c>
      <c r="NM7" s="356" t="str">
        <v/>
      </c>
      <c r="NN7" s="356" t="str">
        <v/>
      </c>
      <c r="NO7" s="356" t="str">
        <v/>
      </c>
      <c r="NP7" s="356" t="str">
        <v/>
      </c>
      <c r="NQ7" s="356" t="str">
        <v/>
      </c>
      <c r="NR7" s="356" t="str">
        <v/>
      </c>
      <c r="NS7" s="356" t="str">
        <v/>
      </c>
      <c r="NT7" s="356" t="str">
        <v/>
      </c>
      <c r="NU7" s="356" t="str">
        <v/>
      </c>
      <c r="NV7" s="356" t="str">
        <v/>
      </c>
      <c r="NW7" s="356" t="str">
        <v/>
      </c>
      <c r="NX7" s="356" t="str">
        <v/>
      </c>
      <c r="NY7" s="356" t="str">
        <v/>
      </c>
      <c r="NZ7" s="356" t="str">
        <v/>
      </c>
      <c r="OA7" s="356" t="str">
        <v/>
      </c>
      <c r="OB7" s="356" t="str">
        <v/>
      </c>
      <c r="OC7" s="356" t="str">
        <v/>
      </c>
      <c r="OD7" s="356" t="str">
        <v/>
      </c>
      <c r="OE7" s="356" t="str">
        <v/>
      </c>
      <c r="OF7" s="356" t="str">
        <v/>
      </c>
      <c r="OG7" s="356" t="str">
        <v/>
      </c>
      <c r="OH7" s="356" t="str">
        <v/>
      </c>
      <c r="OI7" s="356" t="str">
        <v/>
      </c>
      <c r="OJ7" s="356" t="str">
        <v/>
      </c>
      <c r="OK7" s="356" t="str">
        <v/>
      </c>
      <c r="OL7" s="356" t="str">
        <v/>
      </c>
      <c r="OM7" s="356" t="str">
        <v/>
      </c>
      <c r="ON7" s="356" t="str">
        <v/>
      </c>
      <c r="OO7" s="356" t="str">
        <v/>
      </c>
      <c r="OP7" s="356" t="str">
        <v/>
      </c>
      <c r="OQ7" s="364" t="str">
        <v/>
      </c>
      <c r="OR7" s="356" t="str">
        <v/>
      </c>
      <c r="OS7" s="356" t="str">
        <v/>
      </c>
      <c r="OT7" s="356" t="str">
        <v/>
      </c>
      <c r="OU7" s="356" t="str">
        <v/>
      </c>
      <c r="OV7" s="356" t="str">
        <v/>
      </c>
      <c r="OW7" s="356" t="str">
        <v/>
      </c>
      <c r="OX7" s="356" t="str">
        <v/>
      </c>
      <c r="OY7" s="356" t="str">
        <v/>
      </c>
      <c r="OZ7" s="356" t="str">
        <v/>
      </c>
      <c r="PA7" s="356" t="str">
        <v/>
      </c>
      <c r="PB7" s="356" t="str">
        <v/>
      </c>
      <c r="PC7" s="356" t="str">
        <v/>
      </c>
      <c r="PD7" s="356" t="str">
        <v/>
      </c>
      <c r="PE7" s="356" t="str">
        <v/>
      </c>
      <c r="PF7" s="356" t="str">
        <v/>
      </c>
      <c r="PG7" s="356" t="str">
        <v/>
      </c>
      <c r="PH7" s="356" t="str">
        <v/>
      </c>
      <c r="PI7" s="356" t="str">
        <v/>
      </c>
      <c r="PJ7" s="356" t="str">
        <v/>
      </c>
      <c r="PK7" s="356" t="str">
        <v/>
      </c>
      <c r="PL7" s="356" t="str">
        <v/>
      </c>
      <c r="PM7" s="356" t="str">
        <v/>
      </c>
      <c r="PN7" s="356" t="str">
        <v/>
      </c>
      <c r="PO7" s="356" t="str">
        <v/>
      </c>
      <c r="PP7" s="356" t="str">
        <v/>
      </c>
      <c r="PQ7" s="356" t="str">
        <v/>
      </c>
      <c r="PR7" s="356" t="str">
        <v/>
      </c>
      <c r="PS7" s="356" t="str">
        <v/>
      </c>
      <c r="PT7" s="356" t="str">
        <v/>
      </c>
      <c r="PU7" s="356" t="str">
        <v/>
      </c>
      <c r="PV7" s="356" t="str">
        <v/>
      </c>
      <c r="PW7" s="356" t="str">
        <v/>
      </c>
      <c r="PX7" s="356" t="str">
        <v/>
      </c>
      <c r="PY7" s="356" t="str">
        <v/>
      </c>
      <c r="PZ7" s="356" t="str">
        <v/>
      </c>
      <c r="QA7" s="356" t="str">
        <v/>
      </c>
      <c r="QB7" s="356" t="str">
        <v/>
      </c>
      <c r="QC7" s="356" t="str">
        <v/>
      </c>
      <c r="QD7" s="356" t="str">
        <v/>
      </c>
      <c r="QE7" s="356" t="str">
        <v/>
      </c>
      <c r="QF7" s="356" t="str">
        <v/>
      </c>
      <c r="QG7" s="356" t="str">
        <v/>
      </c>
      <c r="QH7" s="356" t="str">
        <v/>
      </c>
      <c r="QI7" s="356" t="str">
        <v/>
      </c>
      <c r="QJ7" s="356" t="str">
        <v/>
      </c>
      <c r="QK7" s="356" t="str">
        <v/>
      </c>
      <c r="QL7" s="356" t="str">
        <v/>
      </c>
      <c r="QM7" s="356" t="str">
        <v/>
      </c>
      <c r="QN7" s="356" t="str">
        <v/>
      </c>
      <c r="QO7" s="356" t="str">
        <v/>
      </c>
      <c r="QP7" s="356" t="str">
        <v/>
      </c>
      <c r="QQ7" s="356" t="str">
        <v/>
      </c>
      <c r="QR7" s="356" t="str">
        <v/>
      </c>
      <c r="QS7" s="356" t="str">
        <v/>
      </c>
      <c r="QT7" s="356" t="str">
        <v/>
      </c>
      <c r="QU7" s="356" t="str">
        <v/>
      </c>
      <c r="QV7" s="356" t="str">
        <v/>
      </c>
      <c r="QW7" s="356" t="str">
        <v/>
      </c>
      <c r="QX7" s="356" t="str">
        <v/>
      </c>
      <c r="QY7" s="356" t="str">
        <v/>
      </c>
      <c r="QZ7" s="356" t="str">
        <v/>
      </c>
      <c r="RA7" s="356" t="str">
        <v/>
      </c>
      <c r="RB7" s="356" t="str">
        <v/>
      </c>
      <c r="RC7" s="356" t="str">
        <v/>
      </c>
      <c r="RD7" s="356" t="str">
        <v/>
      </c>
      <c r="RE7" s="356" t="str">
        <v/>
      </c>
      <c r="RF7" s="356" t="str">
        <v/>
      </c>
      <c r="RG7" s="356" t="str">
        <v/>
      </c>
      <c r="RH7" s="356" t="str">
        <v/>
      </c>
      <c r="RI7" s="356" t="str">
        <v/>
      </c>
      <c r="RJ7" s="356" t="str">
        <v/>
      </c>
      <c r="RK7" s="356" t="str">
        <v/>
      </c>
      <c r="RL7" s="356" t="str">
        <v/>
      </c>
      <c r="RM7" s="356" t="str">
        <v/>
      </c>
      <c r="RN7" s="356" t="str">
        <v/>
      </c>
      <c r="RO7" s="356" t="str">
        <v/>
      </c>
      <c r="RP7" s="356" t="str">
        <v/>
      </c>
      <c r="RQ7" s="356" t="str">
        <v/>
      </c>
      <c r="RR7" s="356" t="str">
        <v/>
      </c>
      <c r="RS7" s="356" t="str">
        <v/>
      </c>
      <c r="RT7" s="356" t="str">
        <v/>
      </c>
      <c r="RU7" s="356" t="str">
        <v/>
      </c>
      <c r="RV7" s="356" t="str">
        <v/>
      </c>
      <c r="RW7" s="356" t="str">
        <v/>
      </c>
      <c r="RX7" s="356" t="str">
        <v/>
      </c>
      <c r="RY7" s="356" t="str">
        <v/>
      </c>
      <c r="RZ7" s="356" t="str">
        <v/>
      </c>
      <c r="SA7" s="356" t="str">
        <v/>
      </c>
      <c r="SB7" s="356" t="str">
        <v/>
      </c>
      <c r="SC7" s="356" t="str">
        <v/>
      </c>
      <c r="SD7" s="356" t="str">
        <v/>
      </c>
      <c r="SE7" s="356" t="str">
        <v/>
      </c>
      <c r="SF7" s="356" t="str">
        <v/>
      </c>
      <c r="SG7" s="356" t="str">
        <v/>
      </c>
      <c r="SH7" s="356" t="str">
        <v/>
      </c>
      <c r="SI7" s="356" t="str">
        <v/>
      </c>
      <c r="SJ7" s="356" t="str">
        <v/>
      </c>
      <c r="SK7" s="356" t="str">
        <v/>
      </c>
      <c r="SL7" s="356" t="str">
        <v/>
      </c>
      <c r="SM7" s="356" t="str">
        <v/>
      </c>
      <c r="SN7" s="356" t="str">
        <v/>
      </c>
      <c r="SO7" s="356" t="str">
        <v/>
      </c>
      <c r="SP7" s="356" t="str">
        <v/>
      </c>
      <c r="SQ7" s="356" t="str">
        <v/>
      </c>
      <c r="SR7" s="356" t="str">
        <v/>
      </c>
      <c r="SS7" s="356" t="str">
        <v/>
      </c>
      <c r="ST7" s="356" t="str">
        <v/>
      </c>
      <c r="SU7" s="356" t="str">
        <v/>
      </c>
      <c r="SV7" s="356" t="str">
        <v/>
      </c>
      <c r="SW7" s="356" t="str">
        <v/>
      </c>
      <c r="SX7" s="356" t="str">
        <v/>
      </c>
      <c r="SY7" s="356" t="str">
        <v/>
      </c>
      <c r="SZ7" s="356" t="str">
        <v/>
      </c>
      <c r="TA7" s="356" t="str">
        <v/>
      </c>
      <c r="TB7" s="356" t="str">
        <v/>
      </c>
      <c r="TC7" s="356" t="str">
        <v/>
      </c>
      <c r="TD7" s="356" t="str">
        <v/>
      </c>
      <c r="TE7" s="356" t="str">
        <v/>
      </c>
      <c r="TF7" s="356" t="str">
        <v/>
      </c>
      <c r="TG7" s="356" t="str">
        <v/>
      </c>
      <c r="TH7" s="356" t="str">
        <v/>
      </c>
      <c r="TI7" s="356" t="str">
        <v/>
      </c>
      <c r="TJ7" s="356" t="str">
        <v/>
      </c>
      <c r="TK7" s="356" t="str">
        <v/>
      </c>
      <c r="TL7" s="356" t="str">
        <v/>
      </c>
      <c r="TM7" s="356" t="str">
        <v/>
      </c>
      <c r="TN7" s="356" t="str">
        <v/>
      </c>
      <c r="TO7" s="356" t="str">
        <v/>
      </c>
      <c r="TP7" s="356" t="str">
        <v/>
      </c>
      <c r="TQ7" s="356" t="str">
        <v/>
      </c>
      <c r="TR7" s="356" t="str">
        <v/>
      </c>
      <c r="TS7" s="356" t="str">
        <v/>
      </c>
      <c r="TT7" s="356" t="str">
        <v/>
      </c>
      <c r="TU7" s="356" t="str">
        <v/>
      </c>
      <c r="TV7" s="356" t="str">
        <v/>
      </c>
      <c r="TW7" s="356" t="str">
        <v/>
      </c>
      <c r="TX7" s="356" t="str">
        <v/>
      </c>
      <c r="TY7" s="356" t="str">
        <v/>
      </c>
      <c r="TZ7" s="356" t="str">
        <v/>
      </c>
      <c r="UA7" s="356" t="str">
        <v/>
      </c>
      <c r="UB7" s="356" t="str">
        <v/>
      </c>
      <c r="UC7" s="356" t="str">
        <v/>
      </c>
      <c r="UD7" s="356" t="str">
        <v/>
      </c>
      <c r="UE7" s="356" t="str">
        <v/>
      </c>
      <c r="UF7" s="356" t="str">
        <v/>
      </c>
      <c r="UG7" s="356" t="str">
        <v/>
      </c>
      <c r="UH7" s="356" t="str">
        <v/>
      </c>
      <c r="UI7" s="356" t="str">
        <v/>
      </c>
      <c r="UJ7" s="356" t="str">
        <v/>
      </c>
      <c r="UK7" s="356" t="str">
        <v/>
      </c>
      <c r="UL7" s="356" t="str">
        <v/>
      </c>
      <c r="UM7" s="356" t="str">
        <v/>
      </c>
      <c r="UN7" s="356" t="str">
        <v/>
      </c>
      <c r="UO7" s="356" t="str">
        <v/>
      </c>
      <c r="UP7" s="356" t="str">
        <v/>
      </c>
      <c r="UQ7" s="356" t="str">
        <v/>
      </c>
      <c r="UR7" s="356" t="str">
        <v/>
      </c>
      <c r="US7" s="356" t="str">
        <v/>
      </c>
      <c r="UT7" s="356" t="str">
        <v/>
      </c>
      <c r="UU7" s="356" t="str">
        <v/>
      </c>
      <c r="UV7" s="356" t="str">
        <v/>
      </c>
      <c r="UW7" s="356" t="str">
        <v/>
      </c>
      <c r="UX7" s="356" t="str">
        <v/>
      </c>
      <c r="UY7" s="356" t="str">
        <v/>
      </c>
      <c r="UZ7" s="356" t="str">
        <v/>
      </c>
      <c r="VA7" s="356" t="str">
        <v/>
      </c>
      <c r="VB7" s="356" t="str">
        <v/>
      </c>
      <c r="VC7" s="356" t="str">
        <v/>
      </c>
      <c r="VD7" s="356" t="str">
        <v/>
      </c>
      <c r="VE7" s="356" t="str">
        <v/>
      </c>
      <c r="VF7" s="356" t="str">
        <v/>
      </c>
      <c r="VG7" s="356" t="str">
        <v/>
      </c>
      <c r="VH7" s="356" t="str">
        <v/>
      </c>
      <c r="VI7" s="356" t="str">
        <v/>
      </c>
      <c r="VJ7" s="356" t="str">
        <v/>
      </c>
      <c r="VK7" s="356" t="str">
        <v/>
      </c>
      <c r="VL7" s="356" t="str">
        <v/>
      </c>
      <c r="VM7" s="356" t="str">
        <v/>
      </c>
      <c r="VN7" s="356" t="str">
        <v/>
      </c>
      <c r="VO7" s="356" t="str">
        <v/>
      </c>
      <c r="VP7" s="356" t="str">
        <v/>
      </c>
      <c r="VQ7" s="356" t="str">
        <v/>
      </c>
      <c r="VR7" s="356" t="str">
        <v/>
      </c>
      <c r="VS7" s="356" t="str">
        <v/>
      </c>
      <c r="VT7" s="356" t="str">
        <v/>
      </c>
      <c r="VU7" s="356" t="str">
        <v/>
      </c>
      <c r="VV7" s="356" t="str">
        <v/>
      </c>
      <c r="VW7" s="356" t="str">
        <v/>
      </c>
      <c r="VX7" s="356" t="str">
        <v/>
      </c>
      <c r="VY7" s="356" t="str">
        <v/>
      </c>
      <c r="VZ7" s="356" t="str">
        <v/>
      </c>
      <c r="WA7" s="356" t="str">
        <v/>
      </c>
      <c r="WB7" s="356" t="str">
        <v/>
      </c>
      <c r="WC7" s="356" t="str">
        <v/>
      </c>
      <c r="WD7" s="356" t="str">
        <v/>
      </c>
      <c r="WE7" s="356" t="str">
        <v/>
      </c>
      <c r="WF7" s="356" t="str">
        <v/>
      </c>
      <c r="WG7" s="356" t="str">
        <v/>
      </c>
      <c r="WH7" s="356" t="str">
        <v/>
      </c>
      <c r="WI7" s="356" t="str">
        <v/>
      </c>
      <c r="WK7" s="892" t="s">
        <v>428</v>
      </c>
      <c r="WL7" s="892"/>
    </row>
    <row r="8" spans="1:610">
      <c r="A8" s="348"/>
      <c r="B8" s="360" t="s">
        <v>740</v>
      </c>
      <c r="C8" s="348"/>
      <c r="D8" s="396"/>
      <c r="E8" s="397"/>
      <c r="F8" s="397"/>
      <c r="G8" s="361" t="str">
        <f t="shared" si="0"/>
        <v/>
      </c>
      <c r="H8" s="361" t="str">
        <f t="shared" si="1"/>
        <v/>
      </c>
      <c r="I8" s="397"/>
      <c r="J8" s="348"/>
      <c r="K8" s="348"/>
      <c r="L8" s="348"/>
      <c r="M8" s="348"/>
      <c r="N8" s="400"/>
      <c r="O8" s="400"/>
      <c r="P8" s="400"/>
      <c r="Q8" s="400"/>
      <c r="R8" s="400"/>
      <c r="S8" s="400"/>
      <c r="T8" s="400"/>
      <c r="U8" s="400"/>
      <c r="V8" s="400"/>
      <c r="W8" s="400"/>
      <c r="X8" s="400"/>
      <c r="Y8" s="400"/>
      <c r="Z8" s="400"/>
      <c r="AA8" s="400"/>
      <c r="AB8" s="400"/>
      <c r="AC8" s="400"/>
      <c r="AD8" s="400"/>
      <c r="AE8" s="400"/>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3"/>
      <c r="BK8" s="323"/>
      <c r="BL8" s="323"/>
      <c r="BM8" s="323"/>
      <c r="BN8" s="323"/>
      <c r="BO8" s="323"/>
      <c r="BP8" s="323"/>
      <c r="BQ8" s="323"/>
      <c r="BR8" s="323"/>
      <c r="BS8" s="323"/>
      <c r="BT8" s="323"/>
      <c r="BU8" s="323"/>
      <c r="BV8" s="323"/>
      <c r="BW8" s="323"/>
      <c r="BX8" s="323"/>
      <c r="BY8" s="323"/>
      <c r="BZ8" s="323"/>
      <c r="CA8" s="323"/>
      <c r="CB8" s="323"/>
      <c r="CC8" s="323"/>
      <c r="CD8" s="323"/>
      <c r="CE8" s="323"/>
      <c r="CF8" s="323"/>
      <c r="CG8" s="323"/>
      <c r="CH8" s="323"/>
      <c r="CI8" s="323"/>
      <c r="CJ8" s="323"/>
      <c r="CK8" s="323"/>
      <c r="CL8" s="323"/>
      <c r="CM8" s="323"/>
      <c r="CN8" s="323"/>
      <c r="CO8" s="323"/>
      <c r="CP8" s="323"/>
      <c r="CQ8" s="323"/>
      <c r="CR8" s="323"/>
      <c r="CS8" s="323"/>
      <c r="CT8" s="323"/>
      <c r="CU8" s="323"/>
      <c r="CV8" s="323"/>
      <c r="CW8" s="323"/>
      <c r="CX8" s="323"/>
      <c r="CY8" s="323"/>
      <c r="CZ8" s="363"/>
      <c r="DB8" s="893" t="s">
        <v>262</v>
      </c>
      <c r="DC8" s="894"/>
      <c r="DD8" s="356" t="str">
        <v/>
      </c>
      <c r="DE8" s="356" t="str">
        <v/>
      </c>
      <c r="DF8" s="356" t="str">
        <v/>
      </c>
      <c r="DG8" s="356" t="str">
        <v/>
      </c>
      <c r="DH8" s="356" t="str">
        <v/>
      </c>
      <c r="DI8" s="356" t="str">
        <v/>
      </c>
      <c r="DJ8" s="356" t="str">
        <v/>
      </c>
      <c r="DK8" s="356" t="str">
        <v/>
      </c>
      <c r="DL8" s="356" t="str">
        <v/>
      </c>
      <c r="DM8" s="356" t="str">
        <v/>
      </c>
      <c r="DN8" s="356" t="str">
        <v/>
      </c>
      <c r="DO8" s="356" t="str">
        <v/>
      </c>
      <c r="DP8" s="356" t="str">
        <v/>
      </c>
      <c r="DQ8" s="356" t="str">
        <v/>
      </c>
      <c r="DR8" s="356" t="str">
        <v/>
      </c>
      <c r="DS8" s="356" t="str">
        <v/>
      </c>
      <c r="DT8" s="356" t="str">
        <v/>
      </c>
      <c r="DU8" s="356" t="str">
        <v/>
      </c>
      <c r="DV8" s="356" t="str">
        <v/>
      </c>
      <c r="DW8" s="356" t="str">
        <v/>
      </c>
      <c r="DX8" s="356" t="str">
        <v/>
      </c>
      <c r="DY8" s="356" t="str">
        <v/>
      </c>
      <c r="DZ8" s="356" t="str">
        <v/>
      </c>
      <c r="EA8" s="356" t="str">
        <v/>
      </c>
      <c r="EB8" s="356" t="str">
        <v/>
      </c>
      <c r="EC8" s="356" t="str">
        <v/>
      </c>
      <c r="ED8" s="356" t="str">
        <v/>
      </c>
      <c r="EE8" s="356" t="str">
        <v/>
      </c>
      <c r="EF8" s="356" t="str">
        <v/>
      </c>
      <c r="EG8" s="356" t="str">
        <v/>
      </c>
      <c r="EH8" s="356" t="str">
        <v/>
      </c>
      <c r="EI8" s="356" t="str">
        <v/>
      </c>
      <c r="EJ8" s="356" t="str">
        <v/>
      </c>
      <c r="EK8" s="356" t="str">
        <v/>
      </c>
      <c r="EL8" s="356" t="str">
        <v/>
      </c>
      <c r="EM8" s="356" t="str">
        <v/>
      </c>
      <c r="EN8" s="356" t="str">
        <v/>
      </c>
      <c r="EO8" s="356" t="str">
        <v/>
      </c>
      <c r="EP8" s="356" t="str">
        <v/>
      </c>
      <c r="EQ8" s="356" t="str">
        <v/>
      </c>
      <c r="ER8" s="356" t="str">
        <v/>
      </c>
      <c r="ES8" s="356" t="str">
        <v/>
      </c>
      <c r="ET8" s="356" t="str">
        <v/>
      </c>
      <c r="EU8" s="356" t="str">
        <v/>
      </c>
      <c r="EV8" s="356" t="str">
        <v/>
      </c>
      <c r="EW8" s="356" t="str">
        <v/>
      </c>
      <c r="EX8" s="356" t="str">
        <v/>
      </c>
      <c r="EY8" s="356" t="str">
        <v/>
      </c>
      <c r="EZ8" s="356" t="str">
        <v/>
      </c>
      <c r="FA8" s="356" t="str">
        <v/>
      </c>
      <c r="FB8" s="356" t="str">
        <v/>
      </c>
      <c r="FC8" s="356" t="str">
        <v/>
      </c>
      <c r="FD8" s="356" t="str">
        <v/>
      </c>
      <c r="FE8" s="356" t="str">
        <v/>
      </c>
      <c r="FF8" s="356" t="str">
        <v/>
      </c>
      <c r="FG8" s="356" t="str">
        <v/>
      </c>
      <c r="FH8" s="356" t="str">
        <v/>
      </c>
      <c r="FI8" s="356" t="str">
        <v/>
      </c>
      <c r="FJ8" s="356" t="str">
        <v/>
      </c>
      <c r="FK8" s="356" t="str">
        <v/>
      </c>
      <c r="FL8" s="356" t="str">
        <v/>
      </c>
      <c r="FM8" s="356" t="str">
        <v/>
      </c>
      <c r="FN8" s="356" t="str">
        <v/>
      </c>
      <c r="FO8" s="356" t="str">
        <v/>
      </c>
      <c r="FP8" s="356" t="str">
        <v/>
      </c>
      <c r="FQ8" s="356" t="str">
        <v/>
      </c>
      <c r="FR8" s="356" t="str">
        <v/>
      </c>
      <c r="FS8" s="356" t="str">
        <v/>
      </c>
      <c r="FT8" s="356" t="str">
        <v/>
      </c>
      <c r="FU8" s="356" t="str">
        <v/>
      </c>
      <c r="FV8" s="356" t="str">
        <v/>
      </c>
      <c r="FW8" s="356" t="str">
        <v/>
      </c>
      <c r="FX8" s="356" t="str">
        <v/>
      </c>
      <c r="FY8" s="356" t="str">
        <v/>
      </c>
      <c r="FZ8" s="356" t="str">
        <v/>
      </c>
      <c r="GA8" s="356" t="str">
        <v/>
      </c>
      <c r="GB8" s="356" t="str">
        <v/>
      </c>
      <c r="GC8" s="356" t="str">
        <v/>
      </c>
      <c r="GD8" s="356" t="str">
        <v/>
      </c>
      <c r="GE8" s="356" t="str">
        <v/>
      </c>
      <c r="GF8" s="356" t="str">
        <v/>
      </c>
      <c r="GG8" s="356" t="str">
        <v/>
      </c>
      <c r="GH8" s="356" t="str">
        <v/>
      </c>
      <c r="GI8" s="356" t="str">
        <v/>
      </c>
      <c r="GJ8" s="356" t="str">
        <v/>
      </c>
      <c r="GK8" s="356" t="str">
        <v/>
      </c>
      <c r="GL8" s="356" t="str">
        <v/>
      </c>
      <c r="GM8" s="356" t="str">
        <v/>
      </c>
      <c r="GN8" s="356" t="str">
        <v/>
      </c>
      <c r="GO8" s="356" t="str">
        <v/>
      </c>
      <c r="GP8" s="356" t="str">
        <v/>
      </c>
      <c r="GQ8" s="356" t="str">
        <v/>
      </c>
      <c r="GR8" s="356" t="str">
        <v/>
      </c>
      <c r="GS8" s="356" t="str">
        <v/>
      </c>
      <c r="GT8" s="356" t="str">
        <v/>
      </c>
      <c r="GU8" s="356" t="str">
        <v/>
      </c>
      <c r="GV8" s="356" t="str">
        <v/>
      </c>
      <c r="GW8" s="356" t="str">
        <v/>
      </c>
      <c r="GX8" s="356" t="str">
        <v/>
      </c>
      <c r="GY8" s="356" t="str">
        <v/>
      </c>
      <c r="GZ8" s="356" t="str">
        <v/>
      </c>
      <c r="HA8" s="356" t="str">
        <v/>
      </c>
      <c r="HB8" s="356" t="str">
        <v/>
      </c>
      <c r="HC8" s="356" t="str">
        <v/>
      </c>
      <c r="HD8" s="356" t="str">
        <v/>
      </c>
      <c r="HE8" s="356" t="str">
        <v/>
      </c>
      <c r="HF8" s="356" t="str">
        <v/>
      </c>
      <c r="HG8" s="356" t="str">
        <v/>
      </c>
      <c r="HH8" s="356" t="str">
        <v/>
      </c>
      <c r="HI8" s="356" t="str">
        <v/>
      </c>
      <c r="HJ8" s="356" t="str">
        <v/>
      </c>
      <c r="HK8" s="356" t="str">
        <v/>
      </c>
      <c r="HL8" s="356" t="str">
        <v/>
      </c>
      <c r="HM8" s="356" t="str">
        <v/>
      </c>
      <c r="HN8" s="356" t="str">
        <v/>
      </c>
      <c r="HO8" s="356" t="str">
        <v/>
      </c>
      <c r="HP8" s="356" t="str">
        <v/>
      </c>
      <c r="HQ8" s="356" t="str">
        <v/>
      </c>
      <c r="HR8" s="356" t="str">
        <v/>
      </c>
      <c r="HS8" s="356" t="str">
        <v/>
      </c>
      <c r="HT8" s="356" t="str">
        <v/>
      </c>
      <c r="HU8" s="356" t="str">
        <v/>
      </c>
      <c r="HV8" s="356" t="str">
        <v/>
      </c>
      <c r="HW8" s="356" t="str">
        <v/>
      </c>
      <c r="HX8" s="356" t="str">
        <v/>
      </c>
      <c r="HY8" s="356" t="str">
        <v/>
      </c>
      <c r="HZ8" s="356" t="str">
        <v/>
      </c>
      <c r="IA8" s="356" t="str">
        <v/>
      </c>
      <c r="IB8" s="356" t="str">
        <v/>
      </c>
      <c r="IC8" s="356" t="str">
        <v/>
      </c>
      <c r="ID8" s="356" t="str">
        <v/>
      </c>
      <c r="IE8" s="356" t="str">
        <v/>
      </c>
      <c r="IF8" s="356" t="str">
        <v/>
      </c>
      <c r="IG8" s="356" t="str">
        <v/>
      </c>
      <c r="IH8" s="356" t="str">
        <v/>
      </c>
      <c r="II8" s="356" t="str">
        <v/>
      </c>
      <c r="IJ8" s="356" t="str">
        <v/>
      </c>
      <c r="IK8" s="356" t="str">
        <v/>
      </c>
      <c r="IL8" s="356" t="str">
        <v/>
      </c>
      <c r="IM8" s="356" t="str">
        <v/>
      </c>
      <c r="IN8" s="356" t="str">
        <v/>
      </c>
      <c r="IO8" s="356" t="str">
        <v/>
      </c>
      <c r="IP8" s="356" t="str">
        <v/>
      </c>
      <c r="IQ8" s="356" t="str">
        <v/>
      </c>
      <c r="IR8" s="356" t="str">
        <v/>
      </c>
      <c r="IS8" s="356" t="str">
        <v/>
      </c>
      <c r="IT8" s="356" t="str">
        <v/>
      </c>
      <c r="IU8" s="356" t="str">
        <v/>
      </c>
      <c r="IV8" s="356" t="str">
        <v/>
      </c>
      <c r="IW8" s="356" t="str">
        <v/>
      </c>
      <c r="IX8" s="356" t="str">
        <v/>
      </c>
      <c r="IY8" s="356" t="str">
        <v/>
      </c>
      <c r="IZ8" s="356" t="str">
        <v/>
      </c>
      <c r="JA8" s="356" t="str">
        <v/>
      </c>
      <c r="JB8" s="356" t="str">
        <v/>
      </c>
      <c r="JC8" s="356" t="str">
        <v/>
      </c>
      <c r="JD8" s="356" t="str">
        <v/>
      </c>
      <c r="JE8" s="356" t="str">
        <v/>
      </c>
      <c r="JF8" s="356" t="str">
        <v/>
      </c>
      <c r="JG8" s="356" t="str">
        <v/>
      </c>
      <c r="JH8" s="356" t="str">
        <v/>
      </c>
      <c r="JI8" s="356" t="str">
        <v/>
      </c>
      <c r="JJ8" s="356" t="str">
        <v/>
      </c>
      <c r="JK8" s="356" t="str">
        <v/>
      </c>
      <c r="JL8" s="356" t="str">
        <v/>
      </c>
      <c r="JM8" s="356" t="str">
        <v/>
      </c>
      <c r="JN8" s="356" t="str">
        <v/>
      </c>
      <c r="JO8" s="356" t="str">
        <v/>
      </c>
      <c r="JP8" s="356" t="str">
        <v/>
      </c>
      <c r="JQ8" s="356" t="str">
        <v/>
      </c>
      <c r="JR8" s="356" t="str">
        <v/>
      </c>
      <c r="JS8" s="356" t="str">
        <v/>
      </c>
      <c r="JT8" s="356" t="str">
        <v/>
      </c>
      <c r="JU8" s="356" t="str">
        <v/>
      </c>
      <c r="JV8" s="356" t="str">
        <v/>
      </c>
      <c r="JW8" s="356" t="str">
        <v/>
      </c>
      <c r="JX8" s="356" t="str">
        <v/>
      </c>
      <c r="JY8" s="356" t="str">
        <v/>
      </c>
      <c r="JZ8" s="356" t="str">
        <v/>
      </c>
      <c r="KA8" s="356" t="str">
        <v/>
      </c>
      <c r="KB8" s="356" t="str">
        <v/>
      </c>
      <c r="KC8" s="356" t="str">
        <v/>
      </c>
      <c r="KD8" s="356" t="str">
        <v/>
      </c>
      <c r="KE8" s="356" t="str">
        <v/>
      </c>
      <c r="KF8" s="356" t="str">
        <v/>
      </c>
      <c r="KG8" s="356" t="str">
        <v/>
      </c>
      <c r="KH8" s="356" t="str">
        <v/>
      </c>
      <c r="KI8" s="356" t="str">
        <v/>
      </c>
      <c r="KJ8" s="356" t="str">
        <v/>
      </c>
      <c r="KK8" s="356" t="str">
        <v/>
      </c>
      <c r="KL8" s="356" t="str">
        <v/>
      </c>
      <c r="KM8" s="356" t="str">
        <v/>
      </c>
      <c r="KN8" s="356" t="str">
        <v/>
      </c>
      <c r="KO8" s="356" t="str">
        <v/>
      </c>
      <c r="KP8" s="356" t="str">
        <v/>
      </c>
      <c r="KQ8" s="356" t="str">
        <v/>
      </c>
      <c r="KR8" s="356" t="str">
        <v/>
      </c>
      <c r="KS8" s="356" t="str">
        <v/>
      </c>
      <c r="KT8" s="356" t="str">
        <v/>
      </c>
      <c r="KU8" s="356" t="str">
        <v/>
      </c>
      <c r="KV8" s="356" t="str">
        <v/>
      </c>
      <c r="KW8" s="356" t="str">
        <v/>
      </c>
      <c r="KX8" s="356" t="str">
        <v/>
      </c>
      <c r="KY8" s="356" t="str">
        <v/>
      </c>
      <c r="KZ8" s="356" t="str">
        <v/>
      </c>
      <c r="LA8" s="356" t="str">
        <v/>
      </c>
      <c r="LB8" s="356" t="str">
        <v/>
      </c>
      <c r="LC8" s="356" t="str">
        <v/>
      </c>
      <c r="LD8" s="356" t="str">
        <v/>
      </c>
      <c r="LE8" s="356" t="str">
        <v/>
      </c>
      <c r="LF8" s="356" t="str">
        <v/>
      </c>
      <c r="LG8" s="356" t="str">
        <v/>
      </c>
      <c r="LH8" s="356" t="str">
        <v/>
      </c>
      <c r="LI8" s="356" t="str">
        <v/>
      </c>
      <c r="LJ8" s="356" t="str">
        <v/>
      </c>
      <c r="LK8" s="356" t="str">
        <v/>
      </c>
      <c r="LL8" s="356" t="str">
        <v/>
      </c>
      <c r="LM8" s="356" t="str">
        <v/>
      </c>
      <c r="LN8" s="356" t="str">
        <v/>
      </c>
      <c r="LO8" s="356" t="str">
        <v/>
      </c>
      <c r="LP8" s="356" t="str">
        <v/>
      </c>
      <c r="LQ8" s="356" t="str">
        <v/>
      </c>
      <c r="LR8" s="356" t="str">
        <v/>
      </c>
      <c r="LS8" s="356" t="str">
        <v/>
      </c>
      <c r="LT8" s="356" t="str">
        <v/>
      </c>
      <c r="LU8" s="356" t="str">
        <v/>
      </c>
      <c r="LV8" s="356" t="str">
        <v/>
      </c>
      <c r="LW8" s="356" t="str">
        <v/>
      </c>
      <c r="LX8" s="356" t="str">
        <v/>
      </c>
      <c r="LY8" s="356" t="str">
        <v/>
      </c>
      <c r="LZ8" s="356" t="str">
        <v/>
      </c>
      <c r="MA8" s="356" t="str">
        <v/>
      </c>
      <c r="MB8" s="356" t="str">
        <v/>
      </c>
      <c r="MC8" s="356" t="str">
        <v/>
      </c>
      <c r="MD8" s="356" t="str">
        <v/>
      </c>
      <c r="ME8" s="356" t="str">
        <v/>
      </c>
      <c r="MF8" s="356" t="str">
        <v/>
      </c>
      <c r="MG8" s="356" t="str">
        <v/>
      </c>
      <c r="MH8" s="356" t="str">
        <v/>
      </c>
      <c r="MI8" s="356" t="str">
        <v/>
      </c>
      <c r="MJ8" s="356" t="str">
        <v/>
      </c>
      <c r="MK8" s="356" t="str">
        <v/>
      </c>
      <c r="ML8" s="356" t="str">
        <v/>
      </c>
      <c r="MM8" s="356" t="str">
        <v/>
      </c>
      <c r="MN8" s="356" t="str">
        <v/>
      </c>
      <c r="MO8" s="356" t="str">
        <v/>
      </c>
      <c r="MP8" s="356" t="str">
        <v/>
      </c>
      <c r="MQ8" s="356" t="str">
        <v/>
      </c>
      <c r="MR8" s="356" t="str">
        <v/>
      </c>
      <c r="MS8" s="356" t="str">
        <v/>
      </c>
      <c r="MT8" s="356" t="str">
        <v/>
      </c>
      <c r="MU8" s="356" t="str">
        <v/>
      </c>
      <c r="MV8" s="356" t="str">
        <v/>
      </c>
      <c r="MW8" s="356" t="str">
        <v/>
      </c>
      <c r="MX8" s="356" t="str">
        <v/>
      </c>
      <c r="MY8" s="356" t="str">
        <v/>
      </c>
      <c r="MZ8" s="356" t="str">
        <v/>
      </c>
      <c r="NA8" s="356" t="str">
        <v/>
      </c>
      <c r="NB8" s="356" t="str">
        <v/>
      </c>
      <c r="NC8" s="356" t="str">
        <v/>
      </c>
      <c r="ND8" s="356" t="str">
        <v/>
      </c>
      <c r="NE8" s="356" t="str">
        <v/>
      </c>
      <c r="NF8" s="356" t="str">
        <v/>
      </c>
      <c r="NG8" s="356" t="str">
        <v/>
      </c>
      <c r="NH8" s="356" t="str">
        <v/>
      </c>
      <c r="NI8" s="356" t="str">
        <v/>
      </c>
      <c r="NJ8" s="356" t="str">
        <v/>
      </c>
      <c r="NK8" s="356" t="str">
        <v/>
      </c>
      <c r="NL8" s="356" t="str">
        <v/>
      </c>
      <c r="NM8" s="356" t="str">
        <v/>
      </c>
      <c r="NN8" s="356" t="str">
        <v/>
      </c>
      <c r="NO8" s="356" t="str">
        <v/>
      </c>
      <c r="NP8" s="356" t="str">
        <v/>
      </c>
      <c r="NQ8" s="356" t="str">
        <v/>
      </c>
      <c r="NR8" s="356" t="str">
        <v/>
      </c>
      <c r="NS8" s="356" t="str">
        <v/>
      </c>
      <c r="NT8" s="356" t="str">
        <v/>
      </c>
      <c r="NU8" s="356" t="str">
        <v/>
      </c>
      <c r="NV8" s="356" t="str">
        <v/>
      </c>
      <c r="NW8" s="356" t="str">
        <v/>
      </c>
      <c r="NX8" s="356" t="str">
        <v/>
      </c>
      <c r="NY8" s="356" t="str">
        <v/>
      </c>
      <c r="NZ8" s="356" t="str">
        <v/>
      </c>
      <c r="OA8" s="356" t="str">
        <v/>
      </c>
      <c r="OB8" s="356" t="str">
        <v/>
      </c>
      <c r="OC8" s="356" t="str">
        <v/>
      </c>
      <c r="OD8" s="356" t="str">
        <v/>
      </c>
      <c r="OE8" s="356" t="str">
        <v/>
      </c>
      <c r="OF8" s="356" t="str">
        <v/>
      </c>
      <c r="OG8" s="356" t="str">
        <v/>
      </c>
      <c r="OH8" s="356" t="str">
        <v/>
      </c>
      <c r="OI8" s="356" t="str">
        <v/>
      </c>
      <c r="OJ8" s="356" t="str">
        <v/>
      </c>
      <c r="OK8" s="356" t="str">
        <v/>
      </c>
      <c r="OL8" s="356" t="str">
        <v/>
      </c>
      <c r="OM8" s="356" t="str">
        <v/>
      </c>
      <c r="ON8" s="356" t="str">
        <v/>
      </c>
      <c r="OO8" s="356" t="str">
        <v/>
      </c>
      <c r="OP8" s="356" t="str">
        <v/>
      </c>
      <c r="OQ8" s="364" t="str">
        <v/>
      </c>
      <c r="OR8" s="356" t="str">
        <v/>
      </c>
      <c r="OS8" s="356" t="str">
        <v/>
      </c>
      <c r="OT8" s="356" t="str">
        <v/>
      </c>
      <c r="OU8" s="356" t="str">
        <v/>
      </c>
      <c r="OV8" s="356" t="str">
        <v/>
      </c>
      <c r="OW8" s="356" t="str">
        <v/>
      </c>
      <c r="OX8" s="356" t="str">
        <v/>
      </c>
      <c r="OY8" s="356" t="str">
        <v/>
      </c>
      <c r="OZ8" s="356" t="str">
        <v/>
      </c>
      <c r="PA8" s="356" t="str">
        <v/>
      </c>
      <c r="PB8" s="356" t="str">
        <v/>
      </c>
      <c r="PC8" s="356" t="str">
        <v/>
      </c>
      <c r="PD8" s="356" t="str">
        <v/>
      </c>
      <c r="PE8" s="356" t="str">
        <v/>
      </c>
      <c r="PF8" s="356" t="str">
        <v/>
      </c>
      <c r="PG8" s="356" t="str">
        <v/>
      </c>
      <c r="PH8" s="356" t="str">
        <v/>
      </c>
      <c r="PI8" s="356" t="str">
        <v/>
      </c>
      <c r="PJ8" s="356" t="str">
        <v/>
      </c>
      <c r="PK8" s="356" t="str">
        <v/>
      </c>
      <c r="PL8" s="356" t="str">
        <v/>
      </c>
      <c r="PM8" s="356" t="str">
        <v/>
      </c>
      <c r="PN8" s="356" t="str">
        <v/>
      </c>
      <c r="PO8" s="356" t="str">
        <v/>
      </c>
      <c r="PP8" s="356" t="str">
        <v/>
      </c>
      <c r="PQ8" s="356" t="str">
        <v/>
      </c>
      <c r="PR8" s="356" t="str">
        <v/>
      </c>
      <c r="PS8" s="356" t="str">
        <v/>
      </c>
      <c r="PT8" s="356" t="str">
        <v/>
      </c>
      <c r="PU8" s="356" t="str">
        <v/>
      </c>
      <c r="PV8" s="356" t="str">
        <v/>
      </c>
      <c r="PW8" s="356" t="str">
        <v/>
      </c>
      <c r="PX8" s="356" t="str">
        <v/>
      </c>
      <c r="PY8" s="356" t="str">
        <v/>
      </c>
      <c r="PZ8" s="356" t="str">
        <v/>
      </c>
      <c r="QA8" s="356" t="str">
        <v/>
      </c>
      <c r="QB8" s="356" t="str">
        <v/>
      </c>
      <c r="QC8" s="356" t="str">
        <v/>
      </c>
      <c r="QD8" s="356" t="str">
        <v/>
      </c>
      <c r="QE8" s="356" t="str">
        <v/>
      </c>
      <c r="QF8" s="356" t="str">
        <v/>
      </c>
      <c r="QG8" s="356" t="str">
        <v/>
      </c>
      <c r="QH8" s="356" t="str">
        <v/>
      </c>
      <c r="QI8" s="356" t="str">
        <v/>
      </c>
      <c r="QJ8" s="356" t="str">
        <v/>
      </c>
      <c r="QK8" s="356" t="str">
        <v/>
      </c>
      <c r="QL8" s="356" t="str">
        <v/>
      </c>
      <c r="QM8" s="356" t="str">
        <v/>
      </c>
      <c r="QN8" s="356" t="str">
        <v/>
      </c>
      <c r="QO8" s="356" t="str">
        <v/>
      </c>
      <c r="QP8" s="356" t="str">
        <v/>
      </c>
      <c r="QQ8" s="356" t="str">
        <v/>
      </c>
      <c r="QR8" s="356" t="str">
        <v/>
      </c>
      <c r="QS8" s="356" t="str">
        <v/>
      </c>
      <c r="QT8" s="356" t="str">
        <v/>
      </c>
      <c r="QU8" s="356" t="str">
        <v/>
      </c>
      <c r="QV8" s="356" t="str">
        <v/>
      </c>
      <c r="QW8" s="356" t="str">
        <v/>
      </c>
      <c r="QX8" s="356" t="str">
        <v/>
      </c>
      <c r="QY8" s="356" t="str">
        <v/>
      </c>
      <c r="QZ8" s="356" t="str">
        <v/>
      </c>
      <c r="RA8" s="356" t="str">
        <v/>
      </c>
      <c r="RB8" s="356" t="str">
        <v/>
      </c>
      <c r="RC8" s="356" t="str">
        <v/>
      </c>
      <c r="RD8" s="356" t="str">
        <v/>
      </c>
      <c r="RE8" s="356" t="str">
        <v/>
      </c>
      <c r="RF8" s="356" t="str">
        <v/>
      </c>
      <c r="RG8" s="356" t="str">
        <v/>
      </c>
      <c r="RH8" s="356" t="str">
        <v/>
      </c>
      <c r="RI8" s="356" t="str">
        <v/>
      </c>
      <c r="RJ8" s="356" t="str">
        <v/>
      </c>
      <c r="RK8" s="356" t="str">
        <v/>
      </c>
      <c r="RL8" s="356" t="str">
        <v/>
      </c>
      <c r="RM8" s="356" t="str">
        <v/>
      </c>
      <c r="RN8" s="356" t="str">
        <v/>
      </c>
      <c r="RO8" s="356" t="str">
        <v/>
      </c>
      <c r="RP8" s="356" t="str">
        <v/>
      </c>
      <c r="RQ8" s="356" t="str">
        <v/>
      </c>
      <c r="RR8" s="356" t="str">
        <v/>
      </c>
      <c r="RS8" s="356" t="str">
        <v/>
      </c>
      <c r="RT8" s="356" t="str">
        <v/>
      </c>
      <c r="RU8" s="356" t="str">
        <v/>
      </c>
      <c r="RV8" s="356" t="str">
        <v/>
      </c>
      <c r="RW8" s="356" t="str">
        <v/>
      </c>
      <c r="RX8" s="356" t="str">
        <v/>
      </c>
      <c r="RY8" s="356" t="str">
        <v/>
      </c>
      <c r="RZ8" s="356" t="str">
        <v/>
      </c>
      <c r="SA8" s="356" t="str">
        <v/>
      </c>
      <c r="SB8" s="356" t="str">
        <v/>
      </c>
      <c r="SC8" s="356" t="str">
        <v/>
      </c>
      <c r="SD8" s="356" t="str">
        <v/>
      </c>
      <c r="SE8" s="356" t="str">
        <v/>
      </c>
      <c r="SF8" s="356" t="str">
        <v/>
      </c>
      <c r="SG8" s="356" t="str">
        <v/>
      </c>
      <c r="SH8" s="356" t="str">
        <v/>
      </c>
      <c r="SI8" s="356" t="str">
        <v/>
      </c>
      <c r="SJ8" s="356" t="str">
        <v/>
      </c>
      <c r="SK8" s="356" t="str">
        <v/>
      </c>
      <c r="SL8" s="356" t="str">
        <v/>
      </c>
      <c r="SM8" s="356" t="str">
        <v/>
      </c>
      <c r="SN8" s="356" t="str">
        <v/>
      </c>
      <c r="SO8" s="356" t="str">
        <v/>
      </c>
      <c r="SP8" s="356" t="str">
        <v/>
      </c>
      <c r="SQ8" s="356" t="str">
        <v/>
      </c>
      <c r="SR8" s="356" t="str">
        <v/>
      </c>
      <c r="SS8" s="356" t="str">
        <v/>
      </c>
      <c r="ST8" s="356" t="str">
        <v/>
      </c>
      <c r="SU8" s="356" t="str">
        <v/>
      </c>
      <c r="SV8" s="356" t="str">
        <v/>
      </c>
      <c r="SW8" s="356" t="str">
        <v/>
      </c>
      <c r="SX8" s="356" t="str">
        <v/>
      </c>
      <c r="SY8" s="356" t="str">
        <v/>
      </c>
      <c r="SZ8" s="356" t="str">
        <v/>
      </c>
      <c r="TA8" s="356" t="str">
        <v/>
      </c>
      <c r="TB8" s="356" t="str">
        <v/>
      </c>
      <c r="TC8" s="356" t="str">
        <v/>
      </c>
      <c r="TD8" s="356" t="str">
        <v/>
      </c>
      <c r="TE8" s="356" t="str">
        <v/>
      </c>
      <c r="TF8" s="356" t="str">
        <v/>
      </c>
      <c r="TG8" s="356" t="str">
        <v/>
      </c>
      <c r="TH8" s="356" t="str">
        <v/>
      </c>
      <c r="TI8" s="356" t="str">
        <v/>
      </c>
      <c r="TJ8" s="356" t="str">
        <v/>
      </c>
      <c r="TK8" s="356" t="str">
        <v/>
      </c>
      <c r="TL8" s="356" t="str">
        <v/>
      </c>
      <c r="TM8" s="356" t="str">
        <v/>
      </c>
      <c r="TN8" s="356" t="str">
        <v/>
      </c>
      <c r="TO8" s="356" t="str">
        <v/>
      </c>
      <c r="TP8" s="356" t="str">
        <v/>
      </c>
      <c r="TQ8" s="356" t="str">
        <v/>
      </c>
      <c r="TR8" s="356" t="str">
        <v/>
      </c>
      <c r="TS8" s="356" t="str">
        <v/>
      </c>
      <c r="TT8" s="356" t="str">
        <v/>
      </c>
      <c r="TU8" s="356" t="str">
        <v/>
      </c>
      <c r="TV8" s="356" t="str">
        <v/>
      </c>
      <c r="TW8" s="356" t="str">
        <v/>
      </c>
      <c r="TX8" s="356" t="str">
        <v/>
      </c>
      <c r="TY8" s="356" t="str">
        <v/>
      </c>
      <c r="TZ8" s="356" t="str">
        <v/>
      </c>
      <c r="UA8" s="356" t="str">
        <v/>
      </c>
      <c r="UB8" s="356" t="str">
        <v/>
      </c>
      <c r="UC8" s="356" t="str">
        <v/>
      </c>
      <c r="UD8" s="356" t="str">
        <v/>
      </c>
      <c r="UE8" s="356" t="str">
        <v/>
      </c>
      <c r="UF8" s="356" t="str">
        <v/>
      </c>
      <c r="UG8" s="356" t="str">
        <v/>
      </c>
      <c r="UH8" s="356" t="str">
        <v/>
      </c>
      <c r="UI8" s="356" t="str">
        <v/>
      </c>
      <c r="UJ8" s="356" t="str">
        <v/>
      </c>
      <c r="UK8" s="356" t="str">
        <v/>
      </c>
      <c r="UL8" s="356" t="str">
        <v/>
      </c>
      <c r="UM8" s="356" t="str">
        <v/>
      </c>
      <c r="UN8" s="356" t="str">
        <v/>
      </c>
      <c r="UO8" s="356" t="str">
        <v/>
      </c>
      <c r="UP8" s="356" t="str">
        <v/>
      </c>
      <c r="UQ8" s="356" t="str">
        <v/>
      </c>
      <c r="UR8" s="356" t="str">
        <v/>
      </c>
      <c r="US8" s="356" t="str">
        <v/>
      </c>
      <c r="UT8" s="356" t="str">
        <v/>
      </c>
      <c r="UU8" s="356" t="str">
        <v/>
      </c>
      <c r="UV8" s="356" t="str">
        <v/>
      </c>
      <c r="UW8" s="356" t="str">
        <v/>
      </c>
      <c r="UX8" s="356" t="str">
        <v/>
      </c>
      <c r="UY8" s="356" t="str">
        <v/>
      </c>
      <c r="UZ8" s="356" t="str">
        <v/>
      </c>
      <c r="VA8" s="356" t="str">
        <v/>
      </c>
      <c r="VB8" s="356" t="str">
        <v/>
      </c>
      <c r="VC8" s="356" t="str">
        <v/>
      </c>
      <c r="VD8" s="356" t="str">
        <v/>
      </c>
      <c r="VE8" s="356" t="str">
        <v/>
      </c>
      <c r="VF8" s="356" t="str">
        <v/>
      </c>
      <c r="VG8" s="356" t="str">
        <v/>
      </c>
      <c r="VH8" s="356" t="str">
        <v/>
      </c>
      <c r="VI8" s="356" t="str">
        <v/>
      </c>
      <c r="VJ8" s="356" t="str">
        <v/>
      </c>
      <c r="VK8" s="356" t="str">
        <v/>
      </c>
      <c r="VL8" s="356" t="str">
        <v/>
      </c>
      <c r="VM8" s="356" t="str">
        <v/>
      </c>
      <c r="VN8" s="356" t="str">
        <v/>
      </c>
      <c r="VO8" s="356" t="str">
        <v/>
      </c>
      <c r="VP8" s="356" t="str">
        <v/>
      </c>
      <c r="VQ8" s="356" t="str">
        <v/>
      </c>
      <c r="VR8" s="356" t="str">
        <v/>
      </c>
      <c r="VS8" s="356" t="str">
        <v/>
      </c>
      <c r="VT8" s="356" t="str">
        <v/>
      </c>
      <c r="VU8" s="356" t="str">
        <v/>
      </c>
      <c r="VV8" s="356" t="str">
        <v/>
      </c>
      <c r="VW8" s="356" t="str">
        <v/>
      </c>
      <c r="VX8" s="356" t="str">
        <v/>
      </c>
      <c r="VY8" s="356" t="str">
        <v/>
      </c>
      <c r="VZ8" s="356" t="str">
        <v/>
      </c>
      <c r="WA8" s="356" t="str">
        <v/>
      </c>
      <c r="WB8" s="356" t="str">
        <v/>
      </c>
      <c r="WC8" s="356" t="str">
        <v/>
      </c>
      <c r="WD8" s="356" t="str">
        <v/>
      </c>
      <c r="WE8" s="356" t="str">
        <v/>
      </c>
      <c r="WF8" s="356" t="str">
        <v/>
      </c>
      <c r="WG8" s="356" t="str">
        <v/>
      </c>
      <c r="WH8" s="356" t="str">
        <v/>
      </c>
      <c r="WI8" s="356" t="str">
        <v/>
      </c>
      <c r="WK8" s="892" t="s">
        <v>429</v>
      </c>
      <c r="WL8" s="892"/>
    </row>
    <row r="9" spans="1:610">
      <c r="A9" s="348"/>
      <c r="B9" s="360" t="s">
        <v>741</v>
      </c>
      <c r="C9" s="348"/>
      <c r="D9" s="398"/>
      <c r="E9" s="397"/>
      <c r="F9" s="397"/>
      <c r="G9" s="361" t="str">
        <f t="shared" si="0"/>
        <v/>
      </c>
      <c r="H9" s="361" t="str">
        <f t="shared" si="1"/>
        <v/>
      </c>
      <c r="I9" s="397"/>
      <c r="J9" s="348"/>
      <c r="K9" s="348"/>
      <c r="L9" s="348"/>
      <c r="M9" s="348"/>
      <c r="N9" s="323"/>
      <c r="O9" s="323"/>
      <c r="P9" s="323"/>
      <c r="Q9" s="323"/>
      <c r="R9" s="323"/>
      <c r="S9" s="323"/>
      <c r="T9" s="323"/>
      <c r="U9" s="323"/>
      <c r="V9" s="323"/>
      <c r="W9" s="323"/>
      <c r="X9" s="323"/>
      <c r="Y9" s="323"/>
      <c r="Z9" s="323"/>
      <c r="AA9" s="323"/>
      <c r="AB9" s="323"/>
      <c r="AC9" s="323"/>
      <c r="AD9" s="323"/>
      <c r="AE9" s="323"/>
      <c r="AF9" s="323"/>
      <c r="AG9" s="323"/>
      <c r="AH9" s="323"/>
      <c r="AI9" s="323"/>
      <c r="AJ9" s="323"/>
      <c r="AK9" s="323"/>
      <c r="AL9" s="323"/>
      <c r="AM9" s="323"/>
      <c r="AN9" s="323"/>
      <c r="AO9" s="323"/>
      <c r="AP9" s="323"/>
      <c r="AQ9" s="323"/>
      <c r="AR9" s="323"/>
      <c r="AS9" s="323"/>
      <c r="AT9" s="323"/>
      <c r="AU9" s="323"/>
      <c r="AV9" s="323"/>
      <c r="AW9" s="323"/>
      <c r="AX9" s="323"/>
      <c r="AY9" s="323"/>
      <c r="AZ9" s="323"/>
      <c r="BA9" s="323"/>
      <c r="BB9" s="323"/>
      <c r="BC9" s="323"/>
      <c r="BD9" s="323"/>
      <c r="BE9" s="323"/>
      <c r="BF9" s="323"/>
      <c r="BG9" s="323"/>
      <c r="BH9" s="323"/>
      <c r="BI9" s="323"/>
      <c r="BJ9" s="323"/>
      <c r="BK9" s="323"/>
      <c r="BL9" s="323"/>
      <c r="BM9" s="323"/>
      <c r="BN9" s="323"/>
      <c r="BO9" s="323"/>
      <c r="BP9" s="323"/>
      <c r="BQ9" s="323"/>
      <c r="BR9" s="323"/>
      <c r="BS9" s="323"/>
      <c r="BT9" s="323"/>
      <c r="BU9" s="323"/>
      <c r="BV9" s="323"/>
      <c r="BW9" s="323"/>
      <c r="BX9" s="323"/>
      <c r="BY9" s="323"/>
      <c r="BZ9" s="323"/>
      <c r="CA9" s="323"/>
      <c r="CB9" s="323"/>
      <c r="CC9" s="323"/>
      <c r="CD9" s="323"/>
      <c r="CE9" s="323"/>
      <c r="CF9" s="323"/>
      <c r="CG9" s="323"/>
      <c r="CH9" s="323"/>
      <c r="CI9" s="323"/>
      <c r="CJ9" s="323"/>
      <c r="CK9" s="323"/>
      <c r="CL9" s="323"/>
      <c r="CM9" s="323"/>
      <c r="CN9" s="323"/>
      <c r="CO9" s="323"/>
      <c r="CP9" s="323"/>
      <c r="CQ9" s="323"/>
      <c r="CR9" s="323"/>
      <c r="CS9" s="323"/>
      <c r="CT9" s="323"/>
      <c r="CU9" s="323"/>
      <c r="CV9" s="323"/>
      <c r="CW9" s="323"/>
      <c r="CX9" s="323"/>
      <c r="CY9" s="323"/>
      <c r="CZ9" s="363"/>
      <c r="DB9" s="893" t="s">
        <v>1239</v>
      </c>
      <c r="DC9" s="894"/>
      <c r="DD9" s="352" t="str">
        <v/>
      </c>
      <c r="DE9" s="352" t="str">
        <v/>
      </c>
      <c r="DF9" s="352" t="str">
        <v/>
      </c>
      <c r="DG9" s="352" t="str">
        <v/>
      </c>
      <c r="DH9" s="352" t="str">
        <v/>
      </c>
      <c r="DI9" s="352" t="str">
        <v/>
      </c>
      <c r="DJ9" s="352" t="str">
        <v/>
      </c>
      <c r="DK9" s="352" t="str">
        <v/>
      </c>
      <c r="DL9" s="352" t="str">
        <v/>
      </c>
      <c r="DM9" s="352" t="str">
        <v/>
      </c>
      <c r="DN9" s="352" t="str">
        <v/>
      </c>
      <c r="DO9" s="352" t="str">
        <v/>
      </c>
      <c r="DP9" s="352" t="str">
        <v/>
      </c>
      <c r="DQ9" s="352" t="str">
        <v/>
      </c>
      <c r="DR9" s="352" t="str">
        <v/>
      </c>
      <c r="DS9" s="352" t="str">
        <v/>
      </c>
      <c r="DT9" s="352" t="str">
        <v/>
      </c>
      <c r="DU9" s="352" t="str">
        <v/>
      </c>
      <c r="DV9" s="352" t="str">
        <v/>
      </c>
      <c r="DW9" s="352" t="str">
        <v/>
      </c>
      <c r="DX9" s="352" t="str">
        <v/>
      </c>
      <c r="DY9" s="352" t="str">
        <v/>
      </c>
      <c r="DZ9" s="352" t="str">
        <v/>
      </c>
      <c r="EA9" s="352" t="str">
        <v/>
      </c>
      <c r="EB9" s="352" t="str">
        <v/>
      </c>
      <c r="EC9" s="352" t="str">
        <v/>
      </c>
      <c r="ED9" s="352" t="str">
        <v/>
      </c>
      <c r="EE9" s="352" t="str">
        <v/>
      </c>
      <c r="EF9" s="352" t="str">
        <v/>
      </c>
      <c r="EG9" s="352" t="str">
        <v/>
      </c>
      <c r="EH9" s="352" t="str">
        <v/>
      </c>
      <c r="EI9" s="352" t="str">
        <v/>
      </c>
      <c r="EJ9" s="352" t="str">
        <v/>
      </c>
      <c r="EK9" s="352" t="str">
        <v/>
      </c>
      <c r="EL9" s="352" t="str">
        <v/>
      </c>
      <c r="EM9" s="352" t="str">
        <v/>
      </c>
      <c r="EN9" s="352" t="str">
        <v/>
      </c>
      <c r="EO9" s="352" t="str">
        <v/>
      </c>
      <c r="EP9" s="352" t="str">
        <v/>
      </c>
      <c r="EQ9" s="352" t="str">
        <v/>
      </c>
      <c r="ER9" s="352" t="str">
        <v/>
      </c>
      <c r="ES9" s="352" t="str">
        <v/>
      </c>
      <c r="ET9" s="352" t="str">
        <v/>
      </c>
      <c r="EU9" s="352" t="str">
        <v/>
      </c>
      <c r="EV9" s="352" t="str">
        <v/>
      </c>
      <c r="EW9" s="352" t="str">
        <v/>
      </c>
      <c r="EX9" s="352" t="str">
        <v/>
      </c>
      <c r="EY9" s="352" t="str">
        <v/>
      </c>
      <c r="EZ9" s="352" t="str">
        <v/>
      </c>
      <c r="FA9" s="352" t="str">
        <v/>
      </c>
      <c r="FB9" s="352" t="str">
        <v/>
      </c>
      <c r="FC9" s="352" t="str">
        <v/>
      </c>
      <c r="FD9" s="352" t="str">
        <v/>
      </c>
      <c r="FE9" s="352" t="str">
        <v/>
      </c>
      <c r="FF9" s="352" t="str">
        <v/>
      </c>
      <c r="FG9" s="352" t="str">
        <v/>
      </c>
      <c r="FH9" s="352" t="str">
        <v/>
      </c>
      <c r="FI9" s="352" t="str">
        <v/>
      </c>
      <c r="FJ9" s="352" t="str">
        <v/>
      </c>
      <c r="FK9" s="352" t="str">
        <v/>
      </c>
      <c r="FL9" s="352" t="str">
        <v/>
      </c>
      <c r="FM9" s="352" t="str">
        <v/>
      </c>
      <c r="FN9" s="352" t="str">
        <v/>
      </c>
      <c r="FO9" s="352" t="str">
        <v/>
      </c>
      <c r="FP9" s="352" t="str">
        <v/>
      </c>
      <c r="FQ9" s="352" t="str">
        <v/>
      </c>
      <c r="FR9" s="352" t="str">
        <v/>
      </c>
      <c r="FS9" s="352" t="str">
        <v/>
      </c>
      <c r="FT9" s="352" t="str">
        <v/>
      </c>
      <c r="FU9" s="352" t="str">
        <v/>
      </c>
      <c r="FV9" s="352" t="str">
        <v/>
      </c>
      <c r="FW9" s="352" t="str">
        <v/>
      </c>
      <c r="FX9" s="352" t="str">
        <v/>
      </c>
      <c r="FY9" s="352" t="str">
        <v/>
      </c>
      <c r="FZ9" s="352" t="str">
        <v/>
      </c>
      <c r="GA9" s="352" t="str">
        <v/>
      </c>
      <c r="GB9" s="352" t="str">
        <v/>
      </c>
      <c r="GC9" s="352" t="str">
        <v/>
      </c>
      <c r="GD9" s="352" t="str">
        <v/>
      </c>
      <c r="GE9" s="352" t="str">
        <v/>
      </c>
      <c r="GF9" s="352" t="str">
        <v/>
      </c>
      <c r="GG9" s="352" t="str">
        <v/>
      </c>
      <c r="GH9" s="352" t="str">
        <v/>
      </c>
      <c r="GI9" s="352" t="str">
        <v/>
      </c>
      <c r="GJ9" s="352" t="str">
        <v/>
      </c>
      <c r="GK9" s="352" t="str">
        <v/>
      </c>
      <c r="GL9" s="352" t="str">
        <v/>
      </c>
      <c r="GM9" s="352" t="str">
        <v/>
      </c>
      <c r="GN9" s="352" t="str">
        <v/>
      </c>
      <c r="GO9" s="352" t="str">
        <v/>
      </c>
      <c r="GP9" s="352" t="str">
        <v/>
      </c>
      <c r="GQ9" s="352" t="str">
        <v/>
      </c>
      <c r="GR9" s="352" t="str">
        <v/>
      </c>
      <c r="GS9" s="352" t="str">
        <v/>
      </c>
      <c r="GT9" s="352" t="str">
        <v/>
      </c>
      <c r="GU9" s="352" t="str">
        <v/>
      </c>
      <c r="GV9" s="352" t="str">
        <v/>
      </c>
      <c r="GW9" s="352" t="str">
        <v/>
      </c>
      <c r="GX9" s="352" t="str">
        <v/>
      </c>
      <c r="GY9" s="352" t="str">
        <v/>
      </c>
      <c r="GZ9" s="352" t="str">
        <v/>
      </c>
      <c r="HA9" s="352" t="str">
        <v/>
      </c>
      <c r="HB9" s="352" t="str">
        <v/>
      </c>
      <c r="HC9" s="352" t="str">
        <v/>
      </c>
      <c r="HD9" s="352" t="str">
        <v/>
      </c>
      <c r="HE9" s="352" t="str">
        <v/>
      </c>
      <c r="HF9" s="352" t="str">
        <v/>
      </c>
      <c r="HG9" s="352" t="str">
        <v/>
      </c>
      <c r="HH9" s="352" t="str">
        <v/>
      </c>
      <c r="HI9" s="352" t="str">
        <v/>
      </c>
      <c r="HJ9" s="352" t="str">
        <v/>
      </c>
      <c r="HK9" s="352" t="str">
        <v/>
      </c>
      <c r="HL9" s="352" t="str">
        <v/>
      </c>
      <c r="HM9" s="352" t="str">
        <v/>
      </c>
      <c r="HN9" s="352" t="str">
        <v/>
      </c>
      <c r="HO9" s="352" t="str">
        <v/>
      </c>
      <c r="HP9" s="352" t="str">
        <v/>
      </c>
      <c r="HQ9" s="352" t="str">
        <v/>
      </c>
      <c r="HR9" s="352" t="str">
        <v/>
      </c>
      <c r="HS9" s="352" t="str">
        <v/>
      </c>
      <c r="HT9" s="352" t="str">
        <v/>
      </c>
      <c r="HU9" s="352" t="str">
        <v/>
      </c>
      <c r="HV9" s="352" t="str">
        <v/>
      </c>
      <c r="HW9" s="352" t="str">
        <v/>
      </c>
      <c r="HX9" s="352" t="str">
        <v/>
      </c>
      <c r="HY9" s="352" t="str">
        <v/>
      </c>
      <c r="HZ9" s="352" t="str">
        <v/>
      </c>
      <c r="IA9" s="352" t="str">
        <v/>
      </c>
      <c r="IB9" s="352" t="str">
        <v/>
      </c>
      <c r="IC9" s="352" t="str">
        <v/>
      </c>
      <c r="ID9" s="352" t="str">
        <v/>
      </c>
      <c r="IE9" s="352" t="str">
        <v/>
      </c>
      <c r="IF9" s="352" t="str">
        <v/>
      </c>
      <c r="IG9" s="352" t="str">
        <v/>
      </c>
      <c r="IH9" s="352" t="str">
        <v/>
      </c>
      <c r="II9" s="352" t="str">
        <v/>
      </c>
      <c r="IJ9" s="352" t="str">
        <v/>
      </c>
      <c r="IK9" s="352" t="str">
        <v/>
      </c>
      <c r="IL9" s="352" t="str">
        <v/>
      </c>
      <c r="IM9" s="352" t="str">
        <v/>
      </c>
      <c r="IN9" s="352" t="str">
        <v/>
      </c>
      <c r="IO9" s="352" t="str">
        <v/>
      </c>
      <c r="IP9" s="352" t="str">
        <v/>
      </c>
      <c r="IQ9" s="352" t="str">
        <v/>
      </c>
      <c r="IR9" s="352" t="str">
        <v/>
      </c>
      <c r="IS9" s="352" t="str">
        <v/>
      </c>
      <c r="IT9" s="352" t="str">
        <v/>
      </c>
      <c r="IU9" s="352" t="str">
        <v/>
      </c>
      <c r="IV9" s="352" t="str">
        <v/>
      </c>
      <c r="IW9" s="352" t="str">
        <v/>
      </c>
      <c r="IX9" s="352" t="str">
        <v/>
      </c>
      <c r="IY9" s="352" t="str">
        <v/>
      </c>
      <c r="IZ9" s="352" t="str">
        <v/>
      </c>
      <c r="JA9" s="352" t="str">
        <v/>
      </c>
      <c r="JB9" s="352" t="str">
        <v/>
      </c>
      <c r="JC9" s="352" t="str">
        <v/>
      </c>
      <c r="JD9" s="352" t="str">
        <v/>
      </c>
      <c r="JE9" s="352" t="str">
        <v/>
      </c>
      <c r="JF9" s="352" t="str">
        <v/>
      </c>
      <c r="JG9" s="352" t="str">
        <v/>
      </c>
      <c r="JH9" s="352" t="str">
        <v/>
      </c>
      <c r="JI9" s="352" t="str">
        <v/>
      </c>
      <c r="JJ9" s="352" t="str">
        <v/>
      </c>
      <c r="JK9" s="352" t="str">
        <v/>
      </c>
      <c r="JL9" s="352" t="str">
        <v/>
      </c>
      <c r="JM9" s="352" t="str">
        <v/>
      </c>
      <c r="JN9" s="352" t="str">
        <v/>
      </c>
      <c r="JO9" s="352" t="str">
        <v/>
      </c>
      <c r="JP9" s="352" t="str">
        <v/>
      </c>
      <c r="JQ9" s="352" t="str">
        <v/>
      </c>
      <c r="JR9" s="352" t="str">
        <v/>
      </c>
      <c r="JS9" s="352" t="str">
        <v/>
      </c>
      <c r="JT9" s="352" t="str">
        <v/>
      </c>
      <c r="JU9" s="352" t="str">
        <v/>
      </c>
      <c r="JV9" s="352" t="str">
        <v/>
      </c>
      <c r="JW9" s="352" t="str">
        <v/>
      </c>
      <c r="JX9" s="352" t="str">
        <v/>
      </c>
      <c r="JY9" s="352" t="str">
        <v/>
      </c>
      <c r="JZ9" s="352" t="str">
        <v/>
      </c>
      <c r="KA9" s="352" t="str">
        <v/>
      </c>
      <c r="KB9" s="352" t="str">
        <v/>
      </c>
      <c r="KC9" s="352" t="str">
        <v/>
      </c>
      <c r="KD9" s="352" t="str">
        <v/>
      </c>
      <c r="KE9" s="352" t="str">
        <v/>
      </c>
      <c r="KF9" s="352" t="str">
        <v/>
      </c>
      <c r="KG9" s="352" t="str">
        <v/>
      </c>
      <c r="KH9" s="352" t="str">
        <v/>
      </c>
      <c r="KI9" s="352" t="str">
        <v/>
      </c>
      <c r="KJ9" s="352" t="str">
        <v/>
      </c>
      <c r="KK9" s="352" t="str">
        <v/>
      </c>
      <c r="KL9" s="352" t="str">
        <v/>
      </c>
      <c r="KM9" s="352" t="str">
        <v/>
      </c>
      <c r="KN9" s="352" t="str">
        <v/>
      </c>
      <c r="KO9" s="352" t="str">
        <v/>
      </c>
      <c r="KP9" s="352" t="str">
        <v/>
      </c>
      <c r="KQ9" s="352" t="str">
        <v/>
      </c>
      <c r="KR9" s="352" t="str">
        <v/>
      </c>
      <c r="KS9" s="352" t="str">
        <v/>
      </c>
      <c r="KT9" s="352" t="str">
        <v/>
      </c>
      <c r="KU9" s="352" t="str">
        <v/>
      </c>
      <c r="KV9" s="352" t="str">
        <v/>
      </c>
      <c r="KW9" s="352" t="str">
        <v/>
      </c>
      <c r="KX9" s="352" t="str">
        <v/>
      </c>
      <c r="KY9" s="352" t="str">
        <v/>
      </c>
      <c r="KZ9" s="352" t="str">
        <v/>
      </c>
      <c r="LA9" s="352" t="str">
        <v/>
      </c>
      <c r="LB9" s="352" t="str">
        <v/>
      </c>
      <c r="LC9" s="352" t="str">
        <v/>
      </c>
      <c r="LD9" s="352" t="str">
        <v/>
      </c>
      <c r="LE9" s="352" t="str">
        <v/>
      </c>
      <c r="LF9" s="352" t="str">
        <v/>
      </c>
      <c r="LG9" s="352" t="str">
        <v/>
      </c>
      <c r="LH9" s="352" t="str">
        <v/>
      </c>
      <c r="LI9" s="352" t="str">
        <v/>
      </c>
      <c r="LJ9" s="352" t="str">
        <v/>
      </c>
      <c r="LK9" s="352" t="str">
        <v/>
      </c>
      <c r="LL9" s="352" t="str">
        <v/>
      </c>
      <c r="LM9" s="352" t="str">
        <v/>
      </c>
      <c r="LN9" s="352" t="str">
        <v/>
      </c>
      <c r="LO9" s="352" t="str">
        <v/>
      </c>
      <c r="LP9" s="352" t="str">
        <v/>
      </c>
      <c r="LQ9" s="352" t="str">
        <v/>
      </c>
      <c r="LR9" s="352" t="str">
        <v/>
      </c>
      <c r="LS9" s="352" t="str">
        <v/>
      </c>
      <c r="LT9" s="352" t="str">
        <v/>
      </c>
      <c r="LU9" s="352" t="str">
        <v/>
      </c>
      <c r="LV9" s="352" t="str">
        <v/>
      </c>
      <c r="LW9" s="352" t="str">
        <v/>
      </c>
      <c r="LX9" s="352" t="str">
        <v/>
      </c>
      <c r="LY9" s="352" t="str">
        <v/>
      </c>
      <c r="LZ9" s="352" t="str">
        <v/>
      </c>
      <c r="MA9" s="352" t="str">
        <v/>
      </c>
      <c r="MB9" s="352" t="str">
        <v/>
      </c>
      <c r="MC9" s="352" t="str">
        <v/>
      </c>
      <c r="MD9" s="352" t="str">
        <v/>
      </c>
      <c r="ME9" s="352" t="str">
        <v/>
      </c>
      <c r="MF9" s="352" t="str">
        <v/>
      </c>
      <c r="MG9" s="352" t="str">
        <v/>
      </c>
      <c r="MH9" s="352" t="str">
        <v/>
      </c>
      <c r="MI9" s="352" t="str">
        <v/>
      </c>
      <c r="MJ9" s="352" t="str">
        <v/>
      </c>
      <c r="MK9" s="352" t="str">
        <v/>
      </c>
      <c r="ML9" s="352" t="str">
        <v/>
      </c>
      <c r="MM9" s="352" t="str">
        <v/>
      </c>
      <c r="MN9" s="352" t="str">
        <v/>
      </c>
      <c r="MO9" s="352" t="str">
        <v/>
      </c>
      <c r="MP9" s="352" t="str">
        <v/>
      </c>
      <c r="MQ9" s="352" t="str">
        <v/>
      </c>
      <c r="MR9" s="352" t="str">
        <v/>
      </c>
      <c r="MS9" s="352" t="str">
        <v/>
      </c>
      <c r="MT9" s="352" t="str">
        <v/>
      </c>
      <c r="MU9" s="352" t="str">
        <v/>
      </c>
      <c r="MV9" s="352" t="str">
        <v/>
      </c>
      <c r="MW9" s="352" t="str">
        <v/>
      </c>
      <c r="MX9" s="352" t="str">
        <v/>
      </c>
      <c r="MY9" s="352" t="str">
        <v/>
      </c>
      <c r="MZ9" s="352" t="str">
        <v/>
      </c>
      <c r="NA9" s="352" t="str">
        <v/>
      </c>
      <c r="NB9" s="352" t="str">
        <v/>
      </c>
      <c r="NC9" s="352" t="str">
        <v/>
      </c>
      <c r="ND9" s="352" t="str">
        <v/>
      </c>
      <c r="NE9" s="352" t="str">
        <v/>
      </c>
      <c r="NF9" s="352" t="str">
        <v/>
      </c>
      <c r="NG9" s="352" t="str">
        <v/>
      </c>
      <c r="NH9" s="352" t="str">
        <v/>
      </c>
      <c r="NI9" s="352" t="str">
        <v/>
      </c>
      <c r="NJ9" s="352" t="str">
        <v/>
      </c>
      <c r="NK9" s="352" t="str">
        <v/>
      </c>
      <c r="NL9" s="352" t="str">
        <v/>
      </c>
      <c r="NM9" s="352" t="str">
        <v/>
      </c>
      <c r="NN9" s="352" t="str">
        <v/>
      </c>
      <c r="NO9" s="352" t="str">
        <v/>
      </c>
      <c r="NP9" s="352" t="str">
        <v/>
      </c>
      <c r="NQ9" s="352" t="str">
        <v/>
      </c>
      <c r="NR9" s="352" t="str">
        <v/>
      </c>
      <c r="NS9" s="352" t="str">
        <v/>
      </c>
      <c r="NT9" s="352" t="str">
        <v/>
      </c>
      <c r="NU9" s="352" t="str">
        <v/>
      </c>
      <c r="NV9" s="352" t="str">
        <v/>
      </c>
      <c r="NW9" s="352" t="str">
        <v/>
      </c>
      <c r="NX9" s="352" t="str">
        <v/>
      </c>
      <c r="NY9" s="352" t="str">
        <v/>
      </c>
      <c r="NZ9" s="352" t="str">
        <v/>
      </c>
      <c r="OA9" s="352" t="str">
        <v/>
      </c>
      <c r="OB9" s="352" t="str">
        <v/>
      </c>
      <c r="OC9" s="352" t="str">
        <v/>
      </c>
      <c r="OD9" s="352" t="str">
        <v/>
      </c>
      <c r="OE9" s="352" t="str">
        <v/>
      </c>
      <c r="OF9" s="352" t="str">
        <v/>
      </c>
      <c r="OG9" s="352" t="str">
        <v/>
      </c>
      <c r="OH9" s="352" t="str">
        <v/>
      </c>
      <c r="OI9" s="352" t="str">
        <v/>
      </c>
      <c r="OJ9" s="352" t="str">
        <v/>
      </c>
      <c r="OK9" s="352" t="str">
        <v/>
      </c>
      <c r="OL9" s="352" t="str">
        <v/>
      </c>
      <c r="OM9" s="352" t="str">
        <v/>
      </c>
      <c r="ON9" s="352" t="str">
        <v/>
      </c>
      <c r="OO9" s="352" t="str">
        <v/>
      </c>
      <c r="OP9" s="352" t="str">
        <v/>
      </c>
      <c r="OQ9" s="354" t="str">
        <v/>
      </c>
      <c r="OR9" s="352" t="str">
        <v/>
      </c>
      <c r="OS9" s="352" t="str">
        <v/>
      </c>
      <c r="OT9" s="352" t="str">
        <v/>
      </c>
      <c r="OU9" s="352" t="str">
        <v/>
      </c>
      <c r="OV9" s="352" t="str">
        <v/>
      </c>
      <c r="OW9" s="352" t="str">
        <v/>
      </c>
      <c r="OX9" s="352" t="str">
        <v/>
      </c>
      <c r="OY9" s="352" t="str">
        <v/>
      </c>
      <c r="OZ9" s="352" t="str">
        <v/>
      </c>
      <c r="PA9" s="352" t="str">
        <v/>
      </c>
      <c r="PB9" s="352" t="str">
        <v/>
      </c>
      <c r="PC9" s="352" t="str">
        <v/>
      </c>
      <c r="PD9" s="352" t="str">
        <v/>
      </c>
      <c r="PE9" s="352" t="str">
        <v/>
      </c>
      <c r="PF9" s="352" t="str">
        <v/>
      </c>
      <c r="PG9" s="352" t="str">
        <v/>
      </c>
      <c r="PH9" s="352" t="str">
        <v/>
      </c>
      <c r="PI9" s="352" t="str">
        <v/>
      </c>
      <c r="PJ9" s="352" t="str">
        <v/>
      </c>
      <c r="PK9" s="352" t="str">
        <v/>
      </c>
      <c r="PL9" s="352" t="str">
        <v/>
      </c>
      <c r="PM9" s="352" t="str">
        <v/>
      </c>
      <c r="PN9" s="352" t="str">
        <v/>
      </c>
      <c r="PO9" s="352" t="str">
        <v/>
      </c>
      <c r="PP9" s="352" t="str">
        <v/>
      </c>
      <c r="PQ9" s="352" t="str">
        <v/>
      </c>
      <c r="PR9" s="352" t="str">
        <v/>
      </c>
      <c r="PS9" s="352" t="str">
        <v/>
      </c>
      <c r="PT9" s="352" t="str">
        <v/>
      </c>
      <c r="PU9" s="352" t="str">
        <v/>
      </c>
      <c r="PV9" s="352" t="str">
        <v/>
      </c>
      <c r="PW9" s="352" t="str">
        <v/>
      </c>
      <c r="PX9" s="352" t="str">
        <v/>
      </c>
      <c r="PY9" s="352" t="str">
        <v/>
      </c>
      <c r="PZ9" s="352" t="str">
        <v/>
      </c>
      <c r="QA9" s="352" t="str">
        <v/>
      </c>
      <c r="QB9" s="352" t="str">
        <v/>
      </c>
      <c r="QC9" s="352" t="str">
        <v/>
      </c>
      <c r="QD9" s="352" t="str">
        <v/>
      </c>
      <c r="QE9" s="352" t="str">
        <v/>
      </c>
      <c r="QF9" s="352" t="str">
        <v/>
      </c>
      <c r="QG9" s="352" t="str">
        <v/>
      </c>
      <c r="QH9" s="352" t="str">
        <v/>
      </c>
      <c r="QI9" s="352" t="str">
        <v/>
      </c>
      <c r="QJ9" s="352" t="str">
        <v/>
      </c>
      <c r="QK9" s="352" t="str">
        <v/>
      </c>
      <c r="QL9" s="352" t="str">
        <v/>
      </c>
      <c r="QM9" s="352" t="str">
        <v/>
      </c>
      <c r="QN9" s="352" t="str">
        <v/>
      </c>
      <c r="QO9" s="352" t="str">
        <v/>
      </c>
      <c r="QP9" s="352" t="str">
        <v/>
      </c>
      <c r="QQ9" s="352" t="str">
        <v/>
      </c>
      <c r="QR9" s="352" t="str">
        <v/>
      </c>
      <c r="QS9" s="352" t="str">
        <v/>
      </c>
      <c r="QT9" s="352" t="str">
        <v/>
      </c>
      <c r="QU9" s="352" t="str">
        <v/>
      </c>
      <c r="QV9" s="352" t="str">
        <v/>
      </c>
      <c r="QW9" s="352" t="str">
        <v/>
      </c>
      <c r="QX9" s="352" t="str">
        <v/>
      </c>
      <c r="QY9" s="352" t="str">
        <v/>
      </c>
      <c r="QZ9" s="352" t="str">
        <v/>
      </c>
      <c r="RA9" s="352" t="str">
        <v/>
      </c>
      <c r="RB9" s="352" t="str">
        <v/>
      </c>
      <c r="RC9" s="352" t="str">
        <v/>
      </c>
      <c r="RD9" s="352" t="str">
        <v/>
      </c>
      <c r="RE9" s="352" t="str">
        <v/>
      </c>
      <c r="RF9" s="352" t="str">
        <v/>
      </c>
      <c r="RG9" s="352" t="str">
        <v/>
      </c>
      <c r="RH9" s="352" t="str">
        <v/>
      </c>
      <c r="RI9" s="352" t="str">
        <v/>
      </c>
      <c r="RJ9" s="352" t="str">
        <v/>
      </c>
      <c r="RK9" s="352" t="str">
        <v/>
      </c>
      <c r="RL9" s="352" t="str">
        <v/>
      </c>
      <c r="RM9" s="352" t="str">
        <v/>
      </c>
      <c r="RN9" s="352" t="str">
        <v/>
      </c>
      <c r="RO9" s="352" t="str">
        <v/>
      </c>
      <c r="RP9" s="352" t="str">
        <v/>
      </c>
      <c r="RQ9" s="352" t="str">
        <v/>
      </c>
      <c r="RR9" s="352" t="str">
        <v/>
      </c>
      <c r="RS9" s="352" t="str">
        <v/>
      </c>
      <c r="RT9" s="352" t="str">
        <v/>
      </c>
      <c r="RU9" s="352" t="str">
        <v/>
      </c>
      <c r="RV9" s="352" t="str">
        <v/>
      </c>
      <c r="RW9" s="352" t="str">
        <v/>
      </c>
      <c r="RX9" s="352" t="str">
        <v/>
      </c>
      <c r="RY9" s="352" t="str">
        <v/>
      </c>
      <c r="RZ9" s="352" t="str">
        <v/>
      </c>
      <c r="SA9" s="352" t="str">
        <v/>
      </c>
      <c r="SB9" s="352" t="str">
        <v/>
      </c>
      <c r="SC9" s="352" t="str">
        <v/>
      </c>
      <c r="SD9" s="352" t="str">
        <v/>
      </c>
      <c r="SE9" s="352" t="str">
        <v/>
      </c>
      <c r="SF9" s="352" t="str">
        <v/>
      </c>
      <c r="SG9" s="352" t="str">
        <v/>
      </c>
      <c r="SH9" s="352" t="str">
        <v/>
      </c>
      <c r="SI9" s="352" t="str">
        <v/>
      </c>
      <c r="SJ9" s="352" t="str">
        <v/>
      </c>
      <c r="SK9" s="352" t="str">
        <v/>
      </c>
      <c r="SL9" s="352" t="str">
        <v/>
      </c>
      <c r="SM9" s="352" t="str">
        <v/>
      </c>
      <c r="SN9" s="352" t="str">
        <v/>
      </c>
      <c r="SO9" s="352" t="str">
        <v/>
      </c>
      <c r="SP9" s="352" t="str">
        <v/>
      </c>
      <c r="SQ9" s="352" t="str">
        <v/>
      </c>
      <c r="SR9" s="352" t="str">
        <v/>
      </c>
      <c r="SS9" s="352" t="str">
        <v/>
      </c>
      <c r="ST9" s="352" t="str">
        <v/>
      </c>
      <c r="SU9" s="352" t="str">
        <v/>
      </c>
      <c r="SV9" s="352" t="str">
        <v/>
      </c>
      <c r="SW9" s="352" t="str">
        <v/>
      </c>
      <c r="SX9" s="352" t="str">
        <v/>
      </c>
      <c r="SY9" s="352" t="str">
        <v/>
      </c>
      <c r="SZ9" s="352" t="str">
        <v/>
      </c>
      <c r="TA9" s="352" t="str">
        <v/>
      </c>
      <c r="TB9" s="352" t="str">
        <v/>
      </c>
      <c r="TC9" s="352" t="str">
        <v/>
      </c>
      <c r="TD9" s="352" t="str">
        <v/>
      </c>
      <c r="TE9" s="352" t="str">
        <v/>
      </c>
      <c r="TF9" s="352" t="str">
        <v/>
      </c>
      <c r="TG9" s="352" t="str">
        <v/>
      </c>
      <c r="TH9" s="352" t="str">
        <v/>
      </c>
      <c r="TI9" s="352" t="str">
        <v/>
      </c>
      <c r="TJ9" s="352" t="str">
        <v/>
      </c>
      <c r="TK9" s="352" t="str">
        <v/>
      </c>
      <c r="TL9" s="352" t="str">
        <v/>
      </c>
      <c r="TM9" s="352" t="str">
        <v/>
      </c>
      <c r="TN9" s="352" t="str">
        <v/>
      </c>
      <c r="TO9" s="352" t="str">
        <v/>
      </c>
      <c r="TP9" s="352" t="str">
        <v/>
      </c>
      <c r="TQ9" s="352" t="str">
        <v/>
      </c>
      <c r="TR9" s="352" t="str">
        <v/>
      </c>
      <c r="TS9" s="352" t="str">
        <v/>
      </c>
      <c r="TT9" s="352" t="str">
        <v/>
      </c>
      <c r="TU9" s="352" t="str">
        <v/>
      </c>
      <c r="TV9" s="352" t="str">
        <v/>
      </c>
      <c r="TW9" s="352" t="str">
        <v/>
      </c>
      <c r="TX9" s="352" t="str">
        <v/>
      </c>
      <c r="TY9" s="352" t="str">
        <v/>
      </c>
      <c r="TZ9" s="352" t="str">
        <v/>
      </c>
      <c r="UA9" s="352" t="str">
        <v/>
      </c>
      <c r="UB9" s="352" t="str">
        <v/>
      </c>
      <c r="UC9" s="352" t="str">
        <v/>
      </c>
      <c r="UD9" s="352" t="str">
        <v/>
      </c>
      <c r="UE9" s="352" t="str">
        <v/>
      </c>
      <c r="UF9" s="352" t="str">
        <v/>
      </c>
      <c r="UG9" s="352" t="str">
        <v/>
      </c>
      <c r="UH9" s="352" t="str">
        <v/>
      </c>
      <c r="UI9" s="352" t="str">
        <v/>
      </c>
      <c r="UJ9" s="352" t="str">
        <v/>
      </c>
      <c r="UK9" s="352" t="str">
        <v/>
      </c>
      <c r="UL9" s="352" t="str">
        <v/>
      </c>
      <c r="UM9" s="352" t="str">
        <v/>
      </c>
      <c r="UN9" s="352" t="str">
        <v/>
      </c>
      <c r="UO9" s="352" t="str">
        <v/>
      </c>
      <c r="UP9" s="352" t="str">
        <v/>
      </c>
      <c r="UQ9" s="352" t="str">
        <v/>
      </c>
      <c r="UR9" s="352" t="str">
        <v/>
      </c>
      <c r="US9" s="352" t="str">
        <v/>
      </c>
      <c r="UT9" s="352" t="str">
        <v/>
      </c>
      <c r="UU9" s="352" t="str">
        <v/>
      </c>
      <c r="UV9" s="352" t="str">
        <v/>
      </c>
      <c r="UW9" s="352" t="str">
        <v/>
      </c>
      <c r="UX9" s="352" t="str">
        <v/>
      </c>
      <c r="UY9" s="352" t="str">
        <v/>
      </c>
      <c r="UZ9" s="352" t="str">
        <v/>
      </c>
      <c r="VA9" s="352" t="str">
        <v/>
      </c>
      <c r="VB9" s="352" t="str">
        <v/>
      </c>
      <c r="VC9" s="352" t="str">
        <v/>
      </c>
      <c r="VD9" s="352" t="str">
        <v/>
      </c>
      <c r="VE9" s="352" t="str">
        <v/>
      </c>
      <c r="VF9" s="352" t="str">
        <v/>
      </c>
      <c r="VG9" s="352" t="str">
        <v/>
      </c>
      <c r="VH9" s="352" t="str">
        <v/>
      </c>
      <c r="VI9" s="352" t="str">
        <v/>
      </c>
      <c r="VJ9" s="352" t="str">
        <v/>
      </c>
      <c r="VK9" s="352" t="str">
        <v/>
      </c>
      <c r="VL9" s="352" t="str">
        <v/>
      </c>
      <c r="VM9" s="352" t="str">
        <v/>
      </c>
      <c r="VN9" s="352" t="str">
        <v/>
      </c>
      <c r="VO9" s="352" t="str">
        <v/>
      </c>
      <c r="VP9" s="352" t="str">
        <v/>
      </c>
      <c r="VQ9" s="352" t="str">
        <v/>
      </c>
      <c r="VR9" s="352" t="str">
        <v/>
      </c>
      <c r="VS9" s="352" t="str">
        <v/>
      </c>
      <c r="VT9" s="352" t="str">
        <v/>
      </c>
      <c r="VU9" s="352" t="str">
        <v/>
      </c>
      <c r="VV9" s="352" t="str">
        <v/>
      </c>
      <c r="VW9" s="352" t="str">
        <v/>
      </c>
      <c r="VX9" s="352" t="str">
        <v/>
      </c>
      <c r="VY9" s="352" t="str">
        <v/>
      </c>
      <c r="VZ9" s="352" t="str">
        <v/>
      </c>
      <c r="WA9" s="352" t="str">
        <v/>
      </c>
      <c r="WB9" s="352" t="str">
        <v/>
      </c>
      <c r="WC9" s="352" t="str">
        <v/>
      </c>
      <c r="WD9" s="352" t="str">
        <v/>
      </c>
      <c r="WE9" s="352" t="str">
        <v/>
      </c>
      <c r="WF9" s="352" t="str">
        <v/>
      </c>
      <c r="WG9" s="352" t="str">
        <v/>
      </c>
      <c r="WH9" s="352" t="str">
        <v/>
      </c>
      <c r="WI9" s="352" t="str">
        <v/>
      </c>
      <c r="WK9" s="892" t="s">
        <v>430</v>
      </c>
      <c r="WL9" s="892"/>
    </row>
    <row r="10" spans="1:610">
      <c r="A10" s="348"/>
      <c r="B10" s="360" t="s">
        <v>742</v>
      </c>
      <c r="C10" s="348"/>
      <c r="D10" s="398"/>
      <c r="E10" s="397"/>
      <c r="F10" s="397"/>
      <c r="G10" s="361" t="str">
        <f t="shared" si="0"/>
        <v/>
      </c>
      <c r="H10" s="361" t="str">
        <f t="shared" si="1"/>
        <v/>
      </c>
      <c r="I10" s="397"/>
      <c r="J10" s="348"/>
      <c r="K10" s="348"/>
      <c r="L10" s="348"/>
      <c r="M10" s="348"/>
      <c r="N10" s="323"/>
      <c r="O10" s="323"/>
      <c r="P10" s="323"/>
      <c r="Q10" s="323"/>
      <c r="R10" s="323"/>
      <c r="S10" s="323"/>
      <c r="T10" s="323"/>
      <c r="U10" s="323"/>
      <c r="V10" s="323"/>
      <c r="W10" s="323"/>
      <c r="X10" s="323"/>
      <c r="Y10" s="323"/>
      <c r="Z10" s="323"/>
      <c r="AA10" s="323"/>
      <c r="AB10" s="323"/>
      <c r="AC10" s="323"/>
      <c r="AD10" s="323"/>
      <c r="AE10" s="323"/>
      <c r="AF10" s="323"/>
      <c r="AG10" s="323"/>
      <c r="AH10" s="323"/>
      <c r="AI10" s="323"/>
      <c r="AJ10" s="323"/>
      <c r="AK10" s="323"/>
      <c r="AL10" s="323"/>
      <c r="AM10" s="323"/>
      <c r="AN10" s="323"/>
      <c r="AO10" s="323"/>
      <c r="AP10" s="323"/>
      <c r="AQ10" s="323"/>
      <c r="AR10" s="323"/>
      <c r="AS10" s="323"/>
      <c r="AT10" s="323"/>
      <c r="AU10" s="323"/>
      <c r="AV10" s="323"/>
      <c r="AW10" s="323"/>
      <c r="AX10" s="323"/>
      <c r="AY10" s="323"/>
      <c r="AZ10" s="323"/>
      <c r="BA10" s="323"/>
      <c r="BB10" s="323"/>
      <c r="BC10" s="323"/>
      <c r="BD10" s="323"/>
      <c r="BE10" s="323"/>
      <c r="BF10" s="323"/>
      <c r="BG10" s="323"/>
      <c r="BH10" s="323"/>
      <c r="BI10" s="323"/>
      <c r="BJ10" s="323"/>
      <c r="BK10" s="323"/>
      <c r="BL10" s="323"/>
      <c r="BM10" s="323"/>
      <c r="BN10" s="323"/>
      <c r="BO10" s="323"/>
      <c r="BP10" s="323"/>
      <c r="BQ10" s="323"/>
      <c r="BR10" s="323"/>
      <c r="BS10" s="323"/>
      <c r="BT10" s="323"/>
      <c r="BU10" s="323"/>
      <c r="BV10" s="323"/>
      <c r="BW10" s="323"/>
      <c r="BX10" s="323"/>
      <c r="BY10" s="323"/>
      <c r="BZ10" s="323"/>
      <c r="CA10" s="323"/>
      <c r="CB10" s="323"/>
      <c r="CC10" s="323"/>
      <c r="CD10" s="323"/>
      <c r="CE10" s="323"/>
      <c r="CF10" s="323"/>
      <c r="CG10" s="323"/>
      <c r="CH10" s="323"/>
      <c r="CI10" s="323"/>
      <c r="CJ10" s="323"/>
      <c r="CK10" s="323"/>
      <c r="CL10" s="323"/>
      <c r="CM10" s="323"/>
      <c r="CN10" s="323"/>
      <c r="CO10" s="323"/>
      <c r="CP10" s="323"/>
      <c r="CQ10" s="323"/>
      <c r="CR10" s="323"/>
      <c r="CS10" s="323"/>
      <c r="CT10" s="323"/>
      <c r="CU10" s="323"/>
      <c r="CV10" s="323"/>
      <c r="CW10" s="323"/>
      <c r="CX10" s="323"/>
      <c r="CY10" s="323"/>
      <c r="CZ10" s="363"/>
      <c r="DB10" s="893" t="s">
        <v>424</v>
      </c>
      <c r="DC10" s="894"/>
      <c r="DD10" s="365" t="str">
        <v/>
      </c>
      <c r="DE10" s="626" t="str">
        <v/>
      </c>
      <c r="DF10" s="626" t="str">
        <v/>
      </c>
      <c r="DG10" s="626" t="str">
        <v/>
      </c>
      <c r="DH10" s="626" t="str">
        <v/>
      </c>
      <c r="DI10" s="626" t="str">
        <v/>
      </c>
      <c r="DJ10" s="626" t="str">
        <v/>
      </c>
      <c r="DK10" s="626" t="str">
        <v/>
      </c>
      <c r="DL10" s="626" t="str">
        <v/>
      </c>
      <c r="DM10" s="626" t="str">
        <v/>
      </c>
      <c r="DN10" s="626" t="str">
        <v/>
      </c>
      <c r="DO10" s="626" t="str">
        <v/>
      </c>
      <c r="DP10" s="626" t="str">
        <v/>
      </c>
      <c r="DQ10" s="626" t="str">
        <v/>
      </c>
      <c r="DR10" s="626" t="str">
        <v/>
      </c>
      <c r="DS10" s="626" t="str">
        <v/>
      </c>
      <c r="DT10" s="626" t="str">
        <v/>
      </c>
      <c r="DU10" s="626" t="str">
        <v/>
      </c>
      <c r="DV10" s="626" t="str">
        <v/>
      </c>
      <c r="DW10" s="626" t="str">
        <v/>
      </c>
      <c r="DX10" s="366" t="str">
        <v/>
      </c>
      <c r="DY10" s="626" t="str">
        <v/>
      </c>
      <c r="DZ10" s="626" t="str">
        <v/>
      </c>
      <c r="EA10" s="626" t="str">
        <v/>
      </c>
      <c r="EB10" s="626" t="str">
        <v/>
      </c>
      <c r="EC10" s="626" t="str">
        <v/>
      </c>
      <c r="ED10" s="626" t="str">
        <v/>
      </c>
      <c r="EE10" s="626" t="str">
        <v/>
      </c>
      <c r="EF10" s="626" t="str">
        <v/>
      </c>
      <c r="EG10" s="626" t="str">
        <v/>
      </c>
      <c r="EH10" s="626" t="str">
        <v/>
      </c>
      <c r="EI10" s="626" t="str">
        <v/>
      </c>
      <c r="EJ10" s="626" t="str">
        <v/>
      </c>
      <c r="EK10" s="626" t="str">
        <v/>
      </c>
      <c r="EL10" s="626" t="str">
        <v/>
      </c>
      <c r="EM10" s="626" t="str">
        <v/>
      </c>
      <c r="EN10" s="626" t="str">
        <v/>
      </c>
      <c r="EO10" s="626" t="str">
        <v/>
      </c>
      <c r="EP10" s="626" t="str">
        <v/>
      </c>
      <c r="EQ10" s="626" t="str">
        <v/>
      </c>
      <c r="ER10" s="626" t="str">
        <v/>
      </c>
      <c r="ES10" s="626" t="str">
        <v/>
      </c>
      <c r="ET10" s="626" t="str">
        <v/>
      </c>
      <c r="EU10" s="626" t="str">
        <v/>
      </c>
      <c r="EV10" s="626" t="str">
        <v/>
      </c>
      <c r="EW10" s="626" t="str">
        <v/>
      </c>
      <c r="EX10" s="626" t="str">
        <v/>
      </c>
      <c r="EY10" s="626" t="str">
        <v/>
      </c>
      <c r="EZ10" s="626" t="str">
        <v/>
      </c>
      <c r="FA10" s="626" t="str">
        <v/>
      </c>
      <c r="FB10" s="626" t="str">
        <v/>
      </c>
      <c r="FC10" s="626" t="str">
        <v/>
      </c>
      <c r="FD10" s="626" t="str">
        <v/>
      </c>
      <c r="FE10" s="626" t="str">
        <v/>
      </c>
      <c r="FF10" s="626" t="str">
        <v/>
      </c>
      <c r="FG10" s="626" t="str">
        <v/>
      </c>
      <c r="FH10" s="626" t="str">
        <v/>
      </c>
      <c r="FI10" s="626" t="str">
        <v/>
      </c>
      <c r="FJ10" s="626" t="str">
        <v/>
      </c>
      <c r="FK10" s="626" t="str">
        <v/>
      </c>
      <c r="FL10" s="626" t="str">
        <v/>
      </c>
      <c r="FM10" s="626" t="str">
        <v/>
      </c>
      <c r="FN10" s="626" t="str">
        <v/>
      </c>
      <c r="FO10" s="626" t="str">
        <v/>
      </c>
      <c r="FP10" s="626" t="str">
        <v/>
      </c>
      <c r="FQ10" s="626" t="str">
        <v/>
      </c>
      <c r="FR10" s="626" t="str">
        <v/>
      </c>
      <c r="FS10" s="626" t="str">
        <v/>
      </c>
      <c r="FT10" s="626" t="str">
        <v/>
      </c>
      <c r="FU10" s="626" t="str">
        <v/>
      </c>
      <c r="FV10" s="626" t="str">
        <v/>
      </c>
      <c r="FW10" s="626" t="str">
        <v/>
      </c>
      <c r="FX10" s="626" t="str">
        <v/>
      </c>
      <c r="FY10" s="626" t="str">
        <v/>
      </c>
      <c r="FZ10" s="626" t="str">
        <v/>
      </c>
      <c r="GA10" s="626" t="str">
        <v/>
      </c>
      <c r="GB10" s="626" t="str">
        <v/>
      </c>
      <c r="GC10" s="626" t="str">
        <v/>
      </c>
      <c r="GD10" s="626" t="str">
        <v/>
      </c>
      <c r="GE10" s="626" t="str">
        <v/>
      </c>
      <c r="GF10" s="626" t="str">
        <v/>
      </c>
      <c r="GG10" s="626" t="str">
        <v/>
      </c>
      <c r="GH10" s="626" t="str">
        <v/>
      </c>
      <c r="GI10" s="626" t="str">
        <v/>
      </c>
      <c r="GJ10" s="626" t="str">
        <v/>
      </c>
      <c r="GK10" s="626" t="str">
        <v/>
      </c>
      <c r="GL10" s="626" t="str">
        <v/>
      </c>
      <c r="GM10" s="626" t="str">
        <v/>
      </c>
      <c r="GN10" s="626" t="str">
        <v/>
      </c>
      <c r="GO10" s="626" t="str">
        <v/>
      </c>
      <c r="GP10" s="626" t="str">
        <v/>
      </c>
      <c r="GQ10" s="626" t="str">
        <v/>
      </c>
      <c r="GR10" s="626" t="str">
        <v/>
      </c>
      <c r="GS10" s="626" t="str">
        <v/>
      </c>
      <c r="GT10" s="626" t="str">
        <v/>
      </c>
      <c r="GU10" s="626" t="str">
        <v/>
      </c>
      <c r="GV10" s="626" t="str">
        <v/>
      </c>
      <c r="GW10" s="626" t="str">
        <v/>
      </c>
      <c r="GX10" s="626" t="str">
        <v/>
      </c>
      <c r="GY10" s="626" t="str">
        <v/>
      </c>
      <c r="GZ10" s="626" t="str">
        <v/>
      </c>
      <c r="HA10" s="626" t="str">
        <v/>
      </c>
      <c r="HB10" s="626" t="str">
        <v/>
      </c>
      <c r="HC10" s="626" t="str">
        <v/>
      </c>
      <c r="HD10" s="626" t="str">
        <v/>
      </c>
      <c r="HE10" s="626" t="str">
        <v/>
      </c>
      <c r="HF10" s="626" t="str">
        <v/>
      </c>
      <c r="HG10" s="626" t="str">
        <v/>
      </c>
      <c r="HH10" s="626" t="str">
        <v/>
      </c>
      <c r="HI10" s="626" t="str">
        <v/>
      </c>
      <c r="HJ10" s="626" t="str">
        <v/>
      </c>
      <c r="HK10" s="626" t="str">
        <v/>
      </c>
      <c r="HL10" s="626" t="str">
        <v/>
      </c>
      <c r="HM10" s="626" t="str">
        <v/>
      </c>
      <c r="HN10" s="626" t="str">
        <v/>
      </c>
      <c r="HO10" s="626" t="str">
        <v/>
      </c>
      <c r="HP10" s="626" t="str">
        <v/>
      </c>
      <c r="HQ10" s="626" t="str">
        <v/>
      </c>
      <c r="HR10" s="626" t="str">
        <v/>
      </c>
      <c r="HS10" s="626" t="str">
        <v/>
      </c>
      <c r="HT10" s="626" t="str">
        <v/>
      </c>
      <c r="HU10" s="626" t="str">
        <v/>
      </c>
      <c r="HV10" s="626" t="str">
        <v/>
      </c>
      <c r="HW10" s="626" t="str">
        <v/>
      </c>
      <c r="HX10" s="626" t="str">
        <v/>
      </c>
      <c r="HY10" s="626" t="str">
        <v/>
      </c>
      <c r="HZ10" s="626" t="str">
        <v/>
      </c>
      <c r="IA10" s="626" t="str">
        <v/>
      </c>
      <c r="IB10" s="626" t="str">
        <v/>
      </c>
      <c r="IC10" s="626" t="str">
        <v/>
      </c>
      <c r="ID10" s="626" t="str">
        <v/>
      </c>
      <c r="IE10" s="626" t="str">
        <v/>
      </c>
      <c r="IF10" s="626" t="str">
        <v/>
      </c>
      <c r="IG10" s="626" t="str">
        <v/>
      </c>
      <c r="IH10" s="626" t="str">
        <v/>
      </c>
      <c r="II10" s="626" t="str">
        <v/>
      </c>
      <c r="IJ10" s="626" t="str">
        <v/>
      </c>
      <c r="IK10" s="626" t="str">
        <v/>
      </c>
      <c r="IL10" s="626" t="str">
        <v/>
      </c>
      <c r="IM10" s="626" t="str">
        <v/>
      </c>
      <c r="IN10" s="626" t="str">
        <v/>
      </c>
      <c r="IO10" s="626" t="str">
        <v/>
      </c>
      <c r="IP10" s="626" t="str">
        <v/>
      </c>
      <c r="IQ10" s="626" t="str">
        <v/>
      </c>
      <c r="IR10" s="626" t="str">
        <v/>
      </c>
      <c r="IS10" s="626" t="str">
        <v/>
      </c>
      <c r="IT10" s="626" t="str">
        <v/>
      </c>
      <c r="IU10" s="626" t="str">
        <v/>
      </c>
      <c r="IV10" s="626" t="str">
        <v/>
      </c>
      <c r="IW10" s="626" t="str">
        <v/>
      </c>
      <c r="IX10" s="626" t="str">
        <v/>
      </c>
      <c r="IY10" s="626" t="str">
        <v/>
      </c>
      <c r="IZ10" s="626" t="str">
        <v/>
      </c>
      <c r="JA10" s="626" t="str">
        <v/>
      </c>
      <c r="JB10" s="626" t="str">
        <v/>
      </c>
      <c r="JC10" s="626" t="str">
        <v/>
      </c>
      <c r="JD10" s="626" t="str">
        <v/>
      </c>
      <c r="JE10" s="626" t="str">
        <v/>
      </c>
      <c r="JF10" s="626" t="str">
        <v/>
      </c>
      <c r="JG10" s="626" t="str">
        <v/>
      </c>
      <c r="JH10" s="626" t="str">
        <v/>
      </c>
      <c r="JI10" s="626" t="str">
        <v/>
      </c>
      <c r="JJ10" s="626" t="str">
        <v/>
      </c>
      <c r="JK10" s="626" t="str">
        <v/>
      </c>
      <c r="JL10" s="626" t="str">
        <v/>
      </c>
      <c r="JM10" s="626" t="str">
        <v/>
      </c>
      <c r="JN10" s="626" t="str">
        <v/>
      </c>
      <c r="JO10" s="626" t="str">
        <v/>
      </c>
      <c r="JP10" s="626" t="str">
        <v/>
      </c>
      <c r="JQ10" s="626" t="str">
        <v/>
      </c>
      <c r="JR10" s="626" t="str">
        <v/>
      </c>
      <c r="JS10" s="626" t="str">
        <v/>
      </c>
      <c r="JT10" s="626" t="str">
        <v/>
      </c>
      <c r="JU10" s="626" t="str">
        <v/>
      </c>
      <c r="JV10" s="626" t="str">
        <v/>
      </c>
      <c r="JW10" s="626" t="str">
        <v/>
      </c>
      <c r="JX10" s="626" t="str">
        <v/>
      </c>
      <c r="JY10" s="626" t="str">
        <v/>
      </c>
      <c r="JZ10" s="626" t="str">
        <v/>
      </c>
      <c r="KA10" s="626" t="str">
        <v/>
      </c>
      <c r="KB10" s="626" t="str">
        <v/>
      </c>
      <c r="KC10" s="626" t="str">
        <v/>
      </c>
      <c r="KD10" s="626" t="str">
        <v/>
      </c>
      <c r="KE10" s="626" t="str">
        <v/>
      </c>
      <c r="KF10" s="626" t="str">
        <v/>
      </c>
      <c r="KG10" s="626" t="str">
        <v/>
      </c>
      <c r="KH10" s="626" t="str">
        <v/>
      </c>
      <c r="KI10" s="626" t="str">
        <v/>
      </c>
      <c r="KJ10" s="626" t="str">
        <v/>
      </c>
      <c r="KK10" s="626" t="str">
        <v/>
      </c>
      <c r="KL10" s="626" t="str">
        <v/>
      </c>
      <c r="KM10" s="626" t="str">
        <v/>
      </c>
      <c r="KN10" s="626" t="str">
        <v/>
      </c>
      <c r="KO10" s="626" t="str">
        <v/>
      </c>
      <c r="KP10" s="626" t="str">
        <v/>
      </c>
      <c r="KQ10" s="626" t="str">
        <v/>
      </c>
      <c r="KR10" s="626" t="str">
        <v/>
      </c>
      <c r="KS10" s="626" t="str">
        <v/>
      </c>
      <c r="KT10" s="626" t="str">
        <v/>
      </c>
      <c r="KU10" s="626" t="str">
        <v/>
      </c>
      <c r="KV10" s="626" t="str">
        <v/>
      </c>
      <c r="KW10" s="626" t="str">
        <v/>
      </c>
      <c r="KX10" s="626" t="str">
        <v/>
      </c>
      <c r="KY10" s="626" t="str">
        <v/>
      </c>
      <c r="KZ10" s="626" t="str">
        <v/>
      </c>
      <c r="LA10" s="626" t="str">
        <v/>
      </c>
      <c r="LB10" s="626" t="str">
        <v/>
      </c>
      <c r="LC10" s="626" t="str">
        <v/>
      </c>
      <c r="LD10" s="626" t="str">
        <v/>
      </c>
      <c r="LE10" s="626" t="str">
        <v/>
      </c>
      <c r="LF10" s="626" t="str">
        <v/>
      </c>
      <c r="LG10" s="626" t="str">
        <v/>
      </c>
      <c r="LH10" s="626" t="str">
        <v/>
      </c>
      <c r="LI10" s="626" t="str">
        <v/>
      </c>
      <c r="LJ10" s="626" t="str">
        <v/>
      </c>
      <c r="LK10" s="626" t="str">
        <v/>
      </c>
      <c r="LL10" s="626" t="str">
        <v/>
      </c>
      <c r="LM10" s="626" t="str">
        <v/>
      </c>
      <c r="LN10" s="626" t="str">
        <v/>
      </c>
      <c r="LO10" s="626" t="str">
        <v/>
      </c>
      <c r="LP10" s="626" t="str">
        <v/>
      </c>
      <c r="LQ10" s="626" t="str">
        <v/>
      </c>
      <c r="LR10" s="626" t="str">
        <v/>
      </c>
      <c r="LS10" s="626" t="str">
        <v/>
      </c>
      <c r="LT10" s="626" t="str">
        <v/>
      </c>
      <c r="LU10" s="626" t="str">
        <v/>
      </c>
      <c r="LV10" s="626" t="str">
        <v/>
      </c>
      <c r="LW10" s="626" t="str">
        <v/>
      </c>
      <c r="LX10" s="626" t="str">
        <v/>
      </c>
      <c r="LY10" s="626" t="str">
        <v/>
      </c>
      <c r="LZ10" s="626" t="str">
        <v/>
      </c>
      <c r="MA10" s="626" t="str">
        <v/>
      </c>
      <c r="MB10" s="626" t="str">
        <v/>
      </c>
      <c r="MC10" s="626" t="str">
        <v/>
      </c>
      <c r="MD10" s="626" t="str">
        <v/>
      </c>
      <c r="ME10" s="626" t="str">
        <v/>
      </c>
      <c r="MF10" s="626" t="str">
        <v/>
      </c>
      <c r="MG10" s="626" t="str">
        <v/>
      </c>
      <c r="MH10" s="626" t="str">
        <v/>
      </c>
      <c r="MI10" s="626" t="str">
        <v/>
      </c>
      <c r="MJ10" s="626" t="str">
        <v/>
      </c>
      <c r="MK10" s="626" t="str">
        <v/>
      </c>
      <c r="ML10" s="626" t="str">
        <v/>
      </c>
      <c r="MM10" s="626" t="str">
        <v/>
      </c>
      <c r="MN10" s="626" t="str">
        <v/>
      </c>
      <c r="MO10" s="626" t="str">
        <v/>
      </c>
      <c r="MP10" s="626" t="str">
        <v/>
      </c>
      <c r="MQ10" s="626" t="str">
        <v/>
      </c>
      <c r="MR10" s="626" t="str">
        <v/>
      </c>
      <c r="MS10" s="626" t="str">
        <v/>
      </c>
      <c r="MT10" s="626" t="str">
        <v/>
      </c>
      <c r="MU10" s="626" t="str">
        <v/>
      </c>
      <c r="MV10" s="626" t="str">
        <v/>
      </c>
      <c r="MW10" s="626" t="str">
        <v/>
      </c>
      <c r="MX10" s="626" t="str">
        <v/>
      </c>
      <c r="MY10" s="626" t="str">
        <v/>
      </c>
      <c r="MZ10" s="626" t="str">
        <v/>
      </c>
      <c r="NA10" s="626" t="str">
        <v/>
      </c>
      <c r="NB10" s="626" t="str">
        <v/>
      </c>
      <c r="NC10" s="626" t="str">
        <v/>
      </c>
      <c r="ND10" s="626" t="str">
        <v/>
      </c>
      <c r="NE10" s="626" t="str">
        <v/>
      </c>
      <c r="NF10" s="626" t="str">
        <v/>
      </c>
      <c r="NG10" s="626" t="str">
        <v/>
      </c>
      <c r="NH10" s="626" t="str">
        <v/>
      </c>
      <c r="NI10" s="626" t="str">
        <v/>
      </c>
      <c r="NJ10" s="626" t="str">
        <v/>
      </c>
      <c r="NK10" s="626" t="str">
        <v/>
      </c>
      <c r="NL10" s="626" t="str">
        <v/>
      </c>
      <c r="NM10" s="626" t="str">
        <v/>
      </c>
      <c r="NN10" s="626" t="str">
        <v/>
      </c>
      <c r="NO10" s="626" t="str">
        <v/>
      </c>
      <c r="NP10" s="626" t="str">
        <v/>
      </c>
      <c r="NQ10" s="626" t="str">
        <v/>
      </c>
      <c r="NR10" s="626" t="str">
        <v/>
      </c>
      <c r="NS10" s="626" t="str">
        <v/>
      </c>
      <c r="NT10" s="626" t="str">
        <v/>
      </c>
      <c r="NU10" s="626" t="str">
        <v/>
      </c>
      <c r="NV10" s="626" t="str">
        <v/>
      </c>
      <c r="NW10" s="626" t="str">
        <v/>
      </c>
      <c r="NX10" s="626" t="str">
        <v/>
      </c>
      <c r="NY10" s="626" t="str">
        <v/>
      </c>
      <c r="NZ10" s="626" t="str">
        <v/>
      </c>
      <c r="OA10" s="626" t="str">
        <v/>
      </c>
      <c r="OB10" s="626" t="str">
        <v/>
      </c>
      <c r="OC10" s="626" t="str">
        <v/>
      </c>
      <c r="OD10" s="626" t="str">
        <v/>
      </c>
      <c r="OE10" s="626" t="str">
        <v/>
      </c>
      <c r="OF10" s="626" t="str">
        <v/>
      </c>
      <c r="OG10" s="626" t="str">
        <v/>
      </c>
      <c r="OH10" s="626" t="str">
        <v/>
      </c>
      <c r="OI10" s="626" t="str">
        <v/>
      </c>
      <c r="OJ10" s="626" t="str">
        <v/>
      </c>
      <c r="OK10" s="626" t="str">
        <v/>
      </c>
      <c r="OL10" s="626" t="str">
        <v/>
      </c>
      <c r="OM10" s="626" t="str">
        <v/>
      </c>
      <c r="ON10" s="626" t="str">
        <v/>
      </c>
      <c r="OO10" s="626" t="str">
        <v/>
      </c>
      <c r="OP10" s="626" t="str">
        <v/>
      </c>
      <c r="OQ10" s="367" t="str">
        <v/>
      </c>
      <c r="OR10" s="626" t="str">
        <v/>
      </c>
      <c r="OS10" s="626" t="str">
        <v/>
      </c>
      <c r="OT10" s="626" t="str">
        <v/>
      </c>
      <c r="OU10" s="626" t="str">
        <v/>
      </c>
      <c r="OV10" s="626" t="str">
        <v/>
      </c>
      <c r="OW10" s="626" t="str">
        <v/>
      </c>
      <c r="OX10" s="626" t="str">
        <v/>
      </c>
      <c r="OY10" s="626" t="str">
        <v/>
      </c>
      <c r="OZ10" s="626" t="str">
        <v/>
      </c>
      <c r="PA10" s="626" t="str">
        <v/>
      </c>
      <c r="PB10" s="626" t="str">
        <v/>
      </c>
      <c r="PC10" s="626" t="str">
        <v/>
      </c>
      <c r="PD10" s="626" t="str">
        <v/>
      </c>
      <c r="PE10" s="626" t="str">
        <v/>
      </c>
      <c r="PF10" s="626" t="str">
        <v/>
      </c>
      <c r="PG10" s="626" t="str">
        <v/>
      </c>
      <c r="PH10" s="626" t="str">
        <v/>
      </c>
      <c r="PI10" s="626" t="str">
        <v/>
      </c>
      <c r="PJ10" s="626" t="str">
        <v/>
      </c>
      <c r="PK10" s="626" t="str">
        <v/>
      </c>
      <c r="PL10" s="626" t="str">
        <v/>
      </c>
      <c r="PM10" s="626" t="str">
        <v/>
      </c>
      <c r="PN10" s="626" t="str">
        <v/>
      </c>
      <c r="PO10" s="626" t="str">
        <v/>
      </c>
      <c r="PP10" s="626" t="str">
        <v/>
      </c>
      <c r="PQ10" s="626" t="str">
        <v/>
      </c>
      <c r="PR10" s="626" t="str">
        <v/>
      </c>
      <c r="PS10" s="626" t="str">
        <v/>
      </c>
      <c r="PT10" s="626" t="str">
        <v/>
      </c>
      <c r="PU10" s="626" t="str">
        <v/>
      </c>
      <c r="PV10" s="626" t="str">
        <v/>
      </c>
      <c r="PW10" s="626" t="str">
        <v/>
      </c>
      <c r="PX10" s="626" t="str">
        <v/>
      </c>
      <c r="PY10" s="626" t="str">
        <v/>
      </c>
      <c r="PZ10" s="626" t="str">
        <v/>
      </c>
      <c r="QA10" s="626" t="str">
        <v/>
      </c>
      <c r="QB10" s="626" t="str">
        <v/>
      </c>
      <c r="QC10" s="626" t="str">
        <v/>
      </c>
      <c r="QD10" s="626" t="str">
        <v/>
      </c>
      <c r="QE10" s="626" t="str">
        <v/>
      </c>
      <c r="QF10" s="626" t="str">
        <v/>
      </c>
      <c r="QG10" s="626" t="str">
        <v/>
      </c>
      <c r="QH10" s="626" t="str">
        <v/>
      </c>
      <c r="QI10" s="626" t="str">
        <v/>
      </c>
      <c r="QJ10" s="626" t="str">
        <v/>
      </c>
      <c r="QK10" s="626" t="str">
        <v/>
      </c>
      <c r="QL10" s="626" t="str">
        <v/>
      </c>
      <c r="QM10" s="626" t="str">
        <v/>
      </c>
      <c r="QN10" s="626" t="str">
        <v/>
      </c>
      <c r="QO10" s="626" t="str">
        <v/>
      </c>
      <c r="QP10" s="626" t="str">
        <v/>
      </c>
      <c r="QQ10" s="626" t="str">
        <v/>
      </c>
      <c r="QR10" s="626" t="str">
        <v/>
      </c>
      <c r="QS10" s="626" t="str">
        <v/>
      </c>
      <c r="QT10" s="626" t="str">
        <v/>
      </c>
      <c r="QU10" s="626" t="str">
        <v/>
      </c>
      <c r="QV10" s="626" t="str">
        <v/>
      </c>
      <c r="QW10" s="626" t="str">
        <v/>
      </c>
      <c r="QX10" s="626" t="str">
        <v/>
      </c>
      <c r="QY10" s="626" t="str">
        <v/>
      </c>
      <c r="QZ10" s="626" t="str">
        <v/>
      </c>
      <c r="RA10" s="626" t="str">
        <v/>
      </c>
      <c r="RB10" s="626" t="str">
        <v/>
      </c>
      <c r="RC10" s="626" t="str">
        <v/>
      </c>
      <c r="RD10" s="626" t="str">
        <v/>
      </c>
      <c r="RE10" s="626" t="str">
        <v/>
      </c>
      <c r="RF10" s="626" t="str">
        <v/>
      </c>
      <c r="RG10" s="626" t="str">
        <v/>
      </c>
      <c r="RH10" s="626" t="str">
        <v/>
      </c>
      <c r="RI10" s="626" t="str">
        <v/>
      </c>
      <c r="RJ10" s="626" t="str">
        <v/>
      </c>
      <c r="RK10" s="626" t="str">
        <v/>
      </c>
      <c r="RL10" s="626" t="str">
        <v/>
      </c>
      <c r="RM10" s="626" t="str">
        <v/>
      </c>
      <c r="RN10" s="626" t="str">
        <v/>
      </c>
      <c r="RO10" s="626" t="str">
        <v/>
      </c>
      <c r="RP10" s="626" t="str">
        <v/>
      </c>
      <c r="RQ10" s="626" t="str">
        <v/>
      </c>
      <c r="RR10" s="626" t="str">
        <v/>
      </c>
      <c r="RS10" s="626" t="str">
        <v/>
      </c>
      <c r="RT10" s="626" t="str">
        <v/>
      </c>
      <c r="RU10" s="626" t="str">
        <v/>
      </c>
      <c r="RV10" s="626" t="str">
        <v/>
      </c>
      <c r="RW10" s="626" t="str">
        <v/>
      </c>
      <c r="RX10" s="626" t="str">
        <v/>
      </c>
      <c r="RY10" s="626" t="str">
        <v/>
      </c>
      <c r="RZ10" s="626" t="str">
        <v/>
      </c>
      <c r="SA10" s="626" t="str">
        <v/>
      </c>
      <c r="SB10" s="626" t="str">
        <v/>
      </c>
      <c r="SC10" s="626" t="str">
        <v/>
      </c>
      <c r="SD10" s="626" t="str">
        <v/>
      </c>
      <c r="SE10" s="626" t="str">
        <v/>
      </c>
      <c r="SF10" s="626" t="str">
        <v/>
      </c>
      <c r="SG10" s="626" t="str">
        <v/>
      </c>
      <c r="SH10" s="626" t="str">
        <v/>
      </c>
      <c r="SI10" s="626" t="str">
        <v/>
      </c>
      <c r="SJ10" s="626" t="str">
        <v/>
      </c>
      <c r="SK10" s="626" t="str">
        <v/>
      </c>
      <c r="SL10" s="626" t="str">
        <v/>
      </c>
      <c r="SM10" s="626" t="str">
        <v/>
      </c>
      <c r="SN10" s="626" t="str">
        <v/>
      </c>
      <c r="SO10" s="626" t="str">
        <v/>
      </c>
      <c r="SP10" s="626" t="str">
        <v/>
      </c>
      <c r="SQ10" s="626" t="str">
        <v/>
      </c>
      <c r="SR10" s="626" t="str">
        <v/>
      </c>
      <c r="SS10" s="626" t="str">
        <v/>
      </c>
      <c r="ST10" s="626" t="str">
        <v/>
      </c>
      <c r="SU10" s="626" t="str">
        <v/>
      </c>
      <c r="SV10" s="626" t="str">
        <v/>
      </c>
      <c r="SW10" s="626" t="str">
        <v/>
      </c>
      <c r="SX10" s="626" t="str">
        <v/>
      </c>
      <c r="SY10" s="626" t="str">
        <v/>
      </c>
      <c r="SZ10" s="626" t="str">
        <v/>
      </c>
      <c r="TA10" s="626" t="str">
        <v/>
      </c>
      <c r="TB10" s="626" t="str">
        <v/>
      </c>
      <c r="TC10" s="626" t="str">
        <v/>
      </c>
      <c r="TD10" s="626" t="str">
        <v/>
      </c>
      <c r="TE10" s="626" t="str">
        <v/>
      </c>
      <c r="TF10" s="626" t="str">
        <v/>
      </c>
      <c r="TG10" s="626" t="str">
        <v/>
      </c>
      <c r="TH10" s="626" t="str">
        <v/>
      </c>
      <c r="TI10" s="626" t="str">
        <v/>
      </c>
      <c r="TJ10" s="626" t="str">
        <v/>
      </c>
      <c r="TK10" s="626" t="str">
        <v/>
      </c>
      <c r="TL10" s="626" t="str">
        <v/>
      </c>
      <c r="TM10" s="626" t="str">
        <v/>
      </c>
      <c r="TN10" s="626" t="str">
        <v/>
      </c>
      <c r="TO10" s="626" t="str">
        <v/>
      </c>
      <c r="TP10" s="626" t="str">
        <v/>
      </c>
      <c r="TQ10" s="626" t="str">
        <v/>
      </c>
      <c r="TR10" s="626" t="str">
        <v/>
      </c>
      <c r="TS10" s="626" t="str">
        <v/>
      </c>
      <c r="TT10" s="626" t="str">
        <v/>
      </c>
      <c r="TU10" s="626" t="str">
        <v/>
      </c>
      <c r="TV10" s="626" t="str">
        <v/>
      </c>
      <c r="TW10" s="626" t="str">
        <v/>
      </c>
      <c r="TX10" s="626" t="str">
        <v/>
      </c>
      <c r="TY10" s="626" t="str">
        <v/>
      </c>
      <c r="TZ10" s="626" t="str">
        <v/>
      </c>
      <c r="UA10" s="626" t="str">
        <v/>
      </c>
      <c r="UB10" s="626" t="str">
        <v/>
      </c>
      <c r="UC10" s="626" t="str">
        <v/>
      </c>
      <c r="UD10" s="626" t="str">
        <v/>
      </c>
      <c r="UE10" s="626" t="str">
        <v/>
      </c>
      <c r="UF10" s="626" t="str">
        <v/>
      </c>
      <c r="UG10" s="626" t="str">
        <v/>
      </c>
      <c r="UH10" s="626" t="str">
        <v/>
      </c>
      <c r="UI10" s="626" t="str">
        <v/>
      </c>
      <c r="UJ10" s="626" t="str">
        <v/>
      </c>
      <c r="UK10" s="626" t="str">
        <v/>
      </c>
      <c r="UL10" s="626" t="str">
        <v/>
      </c>
      <c r="UM10" s="626" t="str">
        <v/>
      </c>
      <c r="UN10" s="626" t="str">
        <v/>
      </c>
      <c r="UO10" s="626" t="str">
        <v/>
      </c>
      <c r="UP10" s="626" t="str">
        <v/>
      </c>
      <c r="UQ10" s="626" t="str">
        <v/>
      </c>
      <c r="UR10" s="626" t="str">
        <v/>
      </c>
      <c r="US10" s="626" t="str">
        <v/>
      </c>
      <c r="UT10" s="626" t="str">
        <v/>
      </c>
      <c r="UU10" s="626" t="str">
        <v/>
      </c>
      <c r="UV10" s="626" t="str">
        <v/>
      </c>
      <c r="UW10" s="626" t="str">
        <v/>
      </c>
      <c r="UX10" s="626" t="str">
        <v/>
      </c>
      <c r="UY10" s="626" t="str">
        <v/>
      </c>
      <c r="UZ10" s="626" t="str">
        <v/>
      </c>
      <c r="VA10" s="626" t="str">
        <v/>
      </c>
      <c r="VB10" s="626" t="str">
        <v/>
      </c>
      <c r="VC10" s="626" t="str">
        <v/>
      </c>
      <c r="VD10" s="626" t="str">
        <v/>
      </c>
      <c r="VE10" s="626" t="str">
        <v/>
      </c>
      <c r="VF10" s="626" t="str">
        <v/>
      </c>
      <c r="VG10" s="626" t="str">
        <v/>
      </c>
      <c r="VH10" s="626" t="str">
        <v/>
      </c>
      <c r="VI10" s="626" t="str">
        <v/>
      </c>
      <c r="VJ10" s="626" t="str">
        <v/>
      </c>
      <c r="VK10" s="626" t="str">
        <v/>
      </c>
      <c r="VL10" s="626" t="str">
        <v/>
      </c>
      <c r="VM10" s="626" t="str">
        <v/>
      </c>
      <c r="VN10" s="626" t="str">
        <v/>
      </c>
      <c r="VO10" s="626" t="str">
        <v/>
      </c>
      <c r="VP10" s="626" t="str">
        <v/>
      </c>
      <c r="VQ10" s="626" t="str">
        <v/>
      </c>
      <c r="VR10" s="626" t="str">
        <v/>
      </c>
      <c r="VS10" s="626" t="str">
        <v/>
      </c>
      <c r="VT10" s="626" t="str">
        <v/>
      </c>
      <c r="VU10" s="626" t="str">
        <v/>
      </c>
      <c r="VV10" s="626" t="str">
        <v/>
      </c>
      <c r="VW10" s="626" t="str">
        <v/>
      </c>
      <c r="VX10" s="626" t="str">
        <v/>
      </c>
      <c r="VY10" s="626" t="str">
        <v/>
      </c>
      <c r="VZ10" s="626" t="str">
        <v/>
      </c>
      <c r="WA10" s="626" t="str">
        <v/>
      </c>
      <c r="WB10" s="626" t="str">
        <v/>
      </c>
      <c r="WC10" s="626" t="str">
        <v/>
      </c>
      <c r="WD10" s="626" t="str">
        <v/>
      </c>
      <c r="WE10" s="626" t="str">
        <v/>
      </c>
      <c r="WF10" s="626" t="str">
        <v/>
      </c>
      <c r="WG10" s="626" t="str">
        <v/>
      </c>
      <c r="WH10" s="626" t="str">
        <v/>
      </c>
      <c r="WI10" s="626" t="str">
        <v/>
      </c>
      <c r="WK10" s="892" t="s">
        <v>431</v>
      </c>
      <c r="WL10" s="892"/>
    </row>
    <row r="11" spans="1:610">
      <c r="A11" s="348"/>
      <c r="B11" s="360" t="s">
        <v>743</v>
      </c>
      <c r="C11" s="348"/>
      <c r="D11" s="398"/>
      <c r="E11" s="397"/>
      <c r="F11" s="397"/>
      <c r="G11" s="361" t="str">
        <f t="shared" si="0"/>
        <v/>
      </c>
      <c r="H11" s="361" t="str">
        <f t="shared" si="1"/>
        <v/>
      </c>
      <c r="I11" s="397"/>
      <c r="J11" s="348"/>
      <c r="K11" s="348"/>
      <c r="L11" s="348"/>
      <c r="M11" s="348"/>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3"/>
      <c r="BW11" s="323"/>
      <c r="BX11" s="323"/>
      <c r="BY11" s="323"/>
      <c r="BZ11" s="323"/>
      <c r="CA11" s="323"/>
      <c r="CB11" s="323"/>
      <c r="CC11" s="323"/>
      <c r="CD11" s="323"/>
      <c r="CE11" s="323"/>
      <c r="CF11" s="323"/>
      <c r="CG11" s="323"/>
      <c r="CH11" s="323"/>
      <c r="CI11" s="323"/>
      <c r="CJ11" s="323"/>
      <c r="CK11" s="323"/>
      <c r="CL11" s="323"/>
      <c r="CM11" s="323"/>
      <c r="CN11" s="323"/>
      <c r="CO11" s="323"/>
      <c r="CP11" s="323"/>
      <c r="CQ11" s="323"/>
      <c r="CR11" s="323"/>
      <c r="CS11" s="323"/>
      <c r="CT11" s="323"/>
      <c r="CU11" s="323"/>
      <c r="CV11" s="323"/>
      <c r="CW11" s="323"/>
      <c r="CX11" s="323"/>
      <c r="CY11" s="323"/>
      <c r="CZ11" s="363"/>
      <c r="DB11" s="893" t="s">
        <v>1247</v>
      </c>
      <c r="DC11" s="894"/>
      <c r="DD11" s="365" t="str">
        <v/>
      </c>
      <c r="DE11" s="626" t="str">
        <v/>
      </c>
      <c r="DF11" s="626" t="str">
        <v/>
      </c>
      <c r="DG11" s="626" t="str">
        <v/>
      </c>
      <c r="DH11" s="626" t="str">
        <v/>
      </c>
      <c r="DI11" s="626" t="str">
        <v/>
      </c>
      <c r="DJ11" s="626" t="str">
        <v/>
      </c>
      <c r="DK11" s="626" t="str">
        <v/>
      </c>
      <c r="DL11" s="626" t="str">
        <v/>
      </c>
      <c r="DM11" s="626" t="str">
        <v/>
      </c>
      <c r="DN11" s="626" t="str">
        <v/>
      </c>
      <c r="DO11" s="626" t="str">
        <v/>
      </c>
      <c r="DP11" s="626" t="str">
        <v/>
      </c>
      <c r="DQ11" s="626" t="str">
        <v/>
      </c>
      <c r="DR11" s="626" t="str">
        <v/>
      </c>
      <c r="DS11" s="626" t="str">
        <v/>
      </c>
      <c r="DT11" s="626" t="str">
        <v/>
      </c>
      <c r="DU11" s="626" t="str">
        <v/>
      </c>
      <c r="DV11" s="626" t="str">
        <v/>
      </c>
      <c r="DW11" s="626" t="str">
        <v/>
      </c>
      <c r="DX11" s="366" t="str">
        <v/>
      </c>
      <c r="DY11" s="626" t="str">
        <v/>
      </c>
      <c r="DZ11" s="626" t="str">
        <v/>
      </c>
      <c r="EA11" s="626" t="str">
        <v/>
      </c>
      <c r="EB11" s="626" t="str">
        <v/>
      </c>
      <c r="EC11" s="626" t="str">
        <v/>
      </c>
      <c r="ED11" s="626" t="str">
        <v/>
      </c>
      <c r="EE11" s="626" t="str">
        <v/>
      </c>
      <c r="EF11" s="626" t="str">
        <v/>
      </c>
      <c r="EG11" s="626" t="str">
        <v/>
      </c>
      <c r="EH11" s="626" t="str">
        <v/>
      </c>
      <c r="EI11" s="626" t="str">
        <v/>
      </c>
      <c r="EJ11" s="626" t="str">
        <v/>
      </c>
      <c r="EK11" s="626" t="str">
        <v/>
      </c>
      <c r="EL11" s="626" t="str">
        <v/>
      </c>
      <c r="EM11" s="626" t="str">
        <v/>
      </c>
      <c r="EN11" s="626" t="str">
        <v/>
      </c>
      <c r="EO11" s="626" t="str">
        <v/>
      </c>
      <c r="EP11" s="626" t="str">
        <v/>
      </c>
      <c r="EQ11" s="626" t="str">
        <v/>
      </c>
      <c r="ER11" s="626" t="str">
        <v/>
      </c>
      <c r="ES11" s="626" t="str">
        <v/>
      </c>
      <c r="ET11" s="626" t="str">
        <v/>
      </c>
      <c r="EU11" s="626" t="str">
        <v/>
      </c>
      <c r="EV11" s="626" t="str">
        <v/>
      </c>
      <c r="EW11" s="626" t="str">
        <v/>
      </c>
      <c r="EX11" s="626" t="str">
        <v/>
      </c>
      <c r="EY11" s="626" t="str">
        <v/>
      </c>
      <c r="EZ11" s="626" t="str">
        <v/>
      </c>
      <c r="FA11" s="626" t="str">
        <v/>
      </c>
      <c r="FB11" s="626" t="str">
        <v/>
      </c>
      <c r="FC11" s="626" t="str">
        <v/>
      </c>
      <c r="FD11" s="626" t="str">
        <v/>
      </c>
      <c r="FE11" s="626" t="str">
        <v/>
      </c>
      <c r="FF11" s="626" t="str">
        <v/>
      </c>
      <c r="FG11" s="626" t="str">
        <v/>
      </c>
      <c r="FH11" s="626" t="str">
        <v/>
      </c>
      <c r="FI11" s="626" t="str">
        <v/>
      </c>
      <c r="FJ11" s="626" t="str">
        <v/>
      </c>
      <c r="FK11" s="626" t="str">
        <v/>
      </c>
      <c r="FL11" s="626" t="str">
        <v/>
      </c>
      <c r="FM11" s="626" t="str">
        <v/>
      </c>
      <c r="FN11" s="626" t="str">
        <v/>
      </c>
      <c r="FO11" s="626" t="str">
        <v/>
      </c>
      <c r="FP11" s="626" t="str">
        <v/>
      </c>
      <c r="FQ11" s="626" t="str">
        <v/>
      </c>
      <c r="FR11" s="626" t="str">
        <v/>
      </c>
      <c r="FS11" s="626" t="str">
        <v/>
      </c>
      <c r="FT11" s="626" t="str">
        <v/>
      </c>
      <c r="FU11" s="626" t="str">
        <v/>
      </c>
      <c r="FV11" s="626" t="str">
        <v/>
      </c>
      <c r="FW11" s="626" t="str">
        <v/>
      </c>
      <c r="FX11" s="626" t="str">
        <v/>
      </c>
      <c r="FY11" s="626" t="str">
        <v/>
      </c>
      <c r="FZ11" s="626" t="str">
        <v/>
      </c>
      <c r="GA11" s="626" t="str">
        <v/>
      </c>
      <c r="GB11" s="626" t="str">
        <v/>
      </c>
      <c r="GC11" s="626" t="str">
        <v/>
      </c>
      <c r="GD11" s="626" t="str">
        <v/>
      </c>
      <c r="GE11" s="626" t="str">
        <v/>
      </c>
      <c r="GF11" s="626" t="str">
        <v/>
      </c>
      <c r="GG11" s="626" t="str">
        <v/>
      </c>
      <c r="GH11" s="626" t="str">
        <v/>
      </c>
      <c r="GI11" s="626" t="str">
        <v/>
      </c>
      <c r="GJ11" s="626" t="str">
        <v/>
      </c>
      <c r="GK11" s="626" t="str">
        <v/>
      </c>
      <c r="GL11" s="626" t="str">
        <v/>
      </c>
      <c r="GM11" s="626" t="str">
        <v/>
      </c>
      <c r="GN11" s="626" t="str">
        <v/>
      </c>
      <c r="GO11" s="626" t="str">
        <v/>
      </c>
      <c r="GP11" s="626" t="str">
        <v/>
      </c>
      <c r="GQ11" s="626" t="str">
        <v/>
      </c>
      <c r="GR11" s="626" t="str">
        <v/>
      </c>
      <c r="GS11" s="626" t="str">
        <v/>
      </c>
      <c r="GT11" s="626" t="str">
        <v/>
      </c>
      <c r="GU11" s="626" t="str">
        <v/>
      </c>
      <c r="GV11" s="626" t="str">
        <v/>
      </c>
      <c r="GW11" s="626" t="str">
        <v/>
      </c>
      <c r="GX11" s="626" t="str">
        <v/>
      </c>
      <c r="GY11" s="626" t="str">
        <v/>
      </c>
      <c r="GZ11" s="626" t="str">
        <v/>
      </c>
      <c r="HA11" s="626" t="str">
        <v/>
      </c>
      <c r="HB11" s="626" t="str">
        <v/>
      </c>
      <c r="HC11" s="626" t="str">
        <v/>
      </c>
      <c r="HD11" s="626" t="str">
        <v/>
      </c>
      <c r="HE11" s="626" t="str">
        <v/>
      </c>
      <c r="HF11" s="626" t="str">
        <v/>
      </c>
      <c r="HG11" s="626" t="str">
        <v/>
      </c>
      <c r="HH11" s="626" t="str">
        <v/>
      </c>
      <c r="HI11" s="626" t="str">
        <v/>
      </c>
      <c r="HJ11" s="626" t="str">
        <v/>
      </c>
      <c r="HK11" s="626" t="str">
        <v/>
      </c>
      <c r="HL11" s="626" t="str">
        <v/>
      </c>
      <c r="HM11" s="626" t="str">
        <v/>
      </c>
      <c r="HN11" s="626" t="str">
        <v/>
      </c>
      <c r="HO11" s="626" t="str">
        <v/>
      </c>
      <c r="HP11" s="626" t="str">
        <v/>
      </c>
      <c r="HQ11" s="626" t="str">
        <v/>
      </c>
      <c r="HR11" s="626" t="str">
        <v/>
      </c>
      <c r="HS11" s="626" t="str">
        <v/>
      </c>
      <c r="HT11" s="626" t="str">
        <v/>
      </c>
      <c r="HU11" s="626" t="str">
        <v/>
      </c>
      <c r="HV11" s="626" t="str">
        <v/>
      </c>
      <c r="HW11" s="626" t="str">
        <v/>
      </c>
      <c r="HX11" s="626" t="str">
        <v/>
      </c>
      <c r="HY11" s="626" t="str">
        <v/>
      </c>
      <c r="HZ11" s="626" t="str">
        <v/>
      </c>
      <c r="IA11" s="626" t="str">
        <v/>
      </c>
      <c r="IB11" s="626" t="str">
        <v/>
      </c>
      <c r="IC11" s="626" t="str">
        <v/>
      </c>
      <c r="ID11" s="626" t="str">
        <v/>
      </c>
      <c r="IE11" s="626" t="str">
        <v/>
      </c>
      <c r="IF11" s="626" t="str">
        <v/>
      </c>
      <c r="IG11" s="626" t="str">
        <v/>
      </c>
      <c r="IH11" s="626" t="str">
        <v/>
      </c>
      <c r="II11" s="626" t="str">
        <v/>
      </c>
      <c r="IJ11" s="626" t="str">
        <v/>
      </c>
      <c r="IK11" s="626" t="str">
        <v/>
      </c>
      <c r="IL11" s="626" t="str">
        <v/>
      </c>
      <c r="IM11" s="626" t="str">
        <v/>
      </c>
      <c r="IN11" s="626" t="str">
        <v/>
      </c>
      <c r="IO11" s="626" t="str">
        <v/>
      </c>
      <c r="IP11" s="626" t="str">
        <v/>
      </c>
      <c r="IQ11" s="626" t="str">
        <v/>
      </c>
      <c r="IR11" s="626" t="str">
        <v/>
      </c>
      <c r="IS11" s="626" t="str">
        <v/>
      </c>
      <c r="IT11" s="626" t="str">
        <v/>
      </c>
      <c r="IU11" s="626" t="str">
        <v/>
      </c>
      <c r="IV11" s="626" t="str">
        <v/>
      </c>
      <c r="IW11" s="626" t="str">
        <v/>
      </c>
      <c r="IX11" s="626" t="str">
        <v/>
      </c>
      <c r="IY11" s="626" t="str">
        <v/>
      </c>
      <c r="IZ11" s="626" t="str">
        <v/>
      </c>
      <c r="JA11" s="626" t="str">
        <v/>
      </c>
      <c r="JB11" s="626" t="str">
        <v/>
      </c>
      <c r="JC11" s="626" t="str">
        <v/>
      </c>
      <c r="JD11" s="626" t="str">
        <v/>
      </c>
      <c r="JE11" s="626" t="str">
        <v/>
      </c>
      <c r="JF11" s="626" t="str">
        <v/>
      </c>
      <c r="JG11" s="626" t="str">
        <v/>
      </c>
      <c r="JH11" s="626" t="str">
        <v/>
      </c>
      <c r="JI11" s="626" t="str">
        <v/>
      </c>
      <c r="JJ11" s="626" t="str">
        <v/>
      </c>
      <c r="JK11" s="626" t="str">
        <v/>
      </c>
      <c r="JL11" s="626" t="str">
        <v/>
      </c>
      <c r="JM11" s="626" t="str">
        <v/>
      </c>
      <c r="JN11" s="626" t="str">
        <v/>
      </c>
      <c r="JO11" s="626" t="str">
        <v/>
      </c>
      <c r="JP11" s="626" t="str">
        <v/>
      </c>
      <c r="JQ11" s="626" t="str">
        <v/>
      </c>
      <c r="JR11" s="626" t="str">
        <v/>
      </c>
      <c r="JS11" s="626" t="str">
        <v/>
      </c>
      <c r="JT11" s="626" t="str">
        <v/>
      </c>
      <c r="JU11" s="626" t="str">
        <v/>
      </c>
      <c r="JV11" s="626" t="str">
        <v/>
      </c>
      <c r="JW11" s="626" t="str">
        <v/>
      </c>
      <c r="JX11" s="626" t="str">
        <v/>
      </c>
      <c r="JY11" s="626" t="str">
        <v/>
      </c>
      <c r="JZ11" s="626" t="str">
        <v/>
      </c>
      <c r="KA11" s="626" t="str">
        <v/>
      </c>
      <c r="KB11" s="626" t="str">
        <v/>
      </c>
      <c r="KC11" s="626" t="str">
        <v/>
      </c>
      <c r="KD11" s="626" t="str">
        <v/>
      </c>
      <c r="KE11" s="626" t="str">
        <v/>
      </c>
      <c r="KF11" s="626" t="str">
        <v/>
      </c>
      <c r="KG11" s="626" t="str">
        <v/>
      </c>
      <c r="KH11" s="626" t="str">
        <v/>
      </c>
      <c r="KI11" s="626" t="str">
        <v/>
      </c>
      <c r="KJ11" s="626" t="str">
        <v/>
      </c>
      <c r="KK11" s="626" t="str">
        <v/>
      </c>
      <c r="KL11" s="626" t="str">
        <v/>
      </c>
      <c r="KM11" s="626" t="str">
        <v/>
      </c>
      <c r="KN11" s="626" t="str">
        <v/>
      </c>
      <c r="KO11" s="626" t="str">
        <v/>
      </c>
      <c r="KP11" s="626" t="str">
        <v/>
      </c>
      <c r="KQ11" s="626" t="str">
        <v/>
      </c>
      <c r="KR11" s="626" t="str">
        <v/>
      </c>
      <c r="KS11" s="626" t="str">
        <v/>
      </c>
      <c r="KT11" s="626" t="str">
        <v/>
      </c>
      <c r="KU11" s="626" t="str">
        <v/>
      </c>
      <c r="KV11" s="626" t="str">
        <v/>
      </c>
      <c r="KW11" s="626" t="str">
        <v/>
      </c>
      <c r="KX11" s="626" t="str">
        <v/>
      </c>
      <c r="KY11" s="626" t="str">
        <v/>
      </c>
      <c r="KZ11" s="626" t="str">
        <v/>
      </c>
      <c r="LA11" s="626" t="str">
        <v/>
      </c>
      <c r="LB11" s="626" t="str">
        <v/>
      </c>
      <c r="LC11" s="626" t="str">
        <v/>
      </c>
      <c r="LD11" s="626" t="str">
        <v/>
      </c>
      <c r="LE11" s="626" t="str">
        <v/>
      </c>
      <c r="LF11" s="626" t="str">
        <v/>
      </c>
      <c r="LG11" s="626" t="str">
        <v/>
      </c>
      <c r="LH11" s="626" t="str">
        <v/>
      </c>
      <c r="LI11" s="626" t="str">
        <v/>
      </c>
      <c r="LJ11" s="626" t="str">
        <v/>
      </c>
      <c r="LK11" s="626" t="str">
        <v/>
      </c>
      <c r="LL11" s="626" t="str">
        <v/>
      </c>
      <c r="LM11" s="626" t="str">
        <v/>
      </c>
      <c r="LN11" s="626" t="str">
        <v/>
      </c>
      <c r="LO11" s="626" t="str">
        <v/>
      </c>
      <c r="LP11" s="626" t="str">
        <v/>
      </c>
      <c r="LQ11" s="626" t="str">
        <v/>
      </c>
      <c r="LR11" s="626" t="str">
        <v/>
      </c>
      <c r="LS11" s="626" t="str">
        <v/>
      </c>
      <c r="LT11" s="626" t="str">
        <v/>
      </c>
      <c r="LU11" s="626" t="str">
        <v/>
      </c>
      <c r="LV11" s="626" t="str">
        <v/>
      </c>
      <c r="LW11" s="626" t="str">
        <v/>
      </c>
      <c r="LX11" s="626" t="str">
        <v/>
      </c>
      <c r="LY11" s="626" t="str">
        <v/>
      </c>
      <c r="LZ11" s="626" t="str">
        <v/>
      </c>
      <c r="MA11" s="626" t="str">
        <v/>
      </c>
      <c r="MB11" s="626" t="str">
        <v/>
      </c>
      <c r="MC11" s="626" t="str">
        <v/>
      </c>
      <c r="MD11" s="626" t="str">
        <v/>
      </c>
      <c r="ME11" s="626" t="str">
        <v/>
      </c>
      <c r="MF11" s="626" t="str">
        <v/>
      </c>
      <c r="MG11" s="626" t="str">
        <v/>
      </c>
      <c r="MH11" s="626" t="str">
        <v/>
      </c>
      <c r="MI11" s="626" t="str">
        <v/>
      </c>
      <c r="MJ11" s="626" t="str">
        <v/>
      </c>
      <c r="MK11" s="626" t="str">
        <v/>
      </c>
      <c r="ML11" s="626" t="str">
        <v/>
      </c>
      <c r="MM11" s="626" t="str">
        <v/>
      </c>
      <c r="MN11" s="626" t="str">
        <v/>
      </c>
      <c r="MO11" s="626" t="str">
        <v/>
      </c>
      <c r="MP11" s="626" t="str">
        <v/>
      </c>
      <c r="MQ11" s="626" t="str">
        <v/>
      </c>
      <c r="MR11" s="626" t="str">
        <v/>
      </c>
      <c r="MS11" s="626" t="str">
        <v/>
      </c>
      <c r="MT11" s="626" t="str">
        <v/>
      </c>
      <c r="MU11" s="626" t="str">
        <v/>
      </c>
      <c r="MV11" s="626" t="str">
        <v/>
      </c>
      <c r="MW11" s="626" t="str">
        <v/>
      </c>
      <c r="MX11" s="626" t="str">
        <v/>
      </c>
      <c r="MY11" s="626" t="str">
        <v/>
      </c>
      <c r="MZ11" s="626" t="str">
        <v/>
      </c>
      <c r="NA11" s="626" t="str">
        <v/>
      </c>
      <c r="NB11" s="626" t="str">
        <v/>
      </c>
      <c r="NC11" s="626" t="str">
        <v/>
      </c>
      <c r="ND11" s="626" t="str">
        <v/>
      </c>
      <c r="NE11" s="626" t="str">
        <v/>
      </c>
      <c r="NF11" s="626" t="str">
        <v/>
      </c>
      <c r="NG11" s="626" t="str">
        <v/>
      </c>
      <c r="NH11" s="626" t="str">
        <v/>
      </c>
      <c r="NI11" s="626" t="str">
        <v/>
      </c>
      <c r="NJ11" s="626" t="str">
        <v/>
      </c>
      <c r="NK11" s="626" t="str">
        <v/>
      </c>
      <c r="NL11" s="626" t="str">
        <v/>
      </c>
      <c r="NM11" s="626" t="str">
        <v/>
      </c>
      <c r="NN11" s="626" t="str">
        <v/>
      </c>
      <c r="NO11" s="626" t="str">
        <v/>
      </c>
      <c r="NP11" s="626" t="str">
        <v/>
      </c>
      <c r="NQ11" s="626" t="str">
        <v/>
      </c>
      <c r="NR11" s="626" t="str">
        <v/>
      </c>
      <c r="NS11" s="626" t="str">
        <v/>
      </c>
      <c r="NT11" s="626" t="str">
        <v/>
      </c>
      <c r="NU11" s="626" t="str">
        <v/>
      </c>
      <c r="NV11" s="626" t="str">
        <v/>
      </c>
      <c r="NW11" s="626" t="str">
        <v/>
      </c>
      <c r="NX11" s="626" t="str">
        <v/>
      </c>
      <c r="NY11" s="626" t="str">
        <v/>
      </c>
      <c r="NZ11" s="626" t="str">
        <v/>
      </c>
      <c r="OA11" s="626" t="str">
        <v/>
      </c>
      <c r="OB11" s="626" t="str">
        <v/>
      </c>
      <c r="OC11" s="626" t="str">
        <v/>
      </c>
      <c r="OD11" s="626" t="str">
        <v/>
      </c>
      <c r="OE11" s="626" t="str">
        <v/>
      </c>
      <c r="OF11" s="626" t="str">
        <v/>
      </c>
      <c r="OG11" s="626" t="str">
        <v/>
      </c>
      <c r="OH11" s="626" t="str">
        <v/>
      </c>
      <c r="OI11" s="626" t="str">
        <v/>
      </c>
      <c r="OJ11" s="626" t="str">
        <v/>
      </c>
      <c r="OK11" s="626" t="str">
        <v/>
      </c>
      <c r="OL11" s="626" t="str">
        <v/>
      </c>
      <c r="OM11" s="626" t="str">
        <v/>
      </c>
      <c r="ON11" s="626" t="str">
        <v/>
      </c>
      <c r="OO11" s="626" t="str">
        <v/>
      </c>
      <c r="OP11" s="626" t="str">
        <v/>
      </c>
      <c r="OQ11" s="367" t="str">
        <v/>
      </c>
      <c r="OR11" s="626" t="str">
        <v/>
      </c>
      <c r="OS11" s="626" t="str">
        <v/>
      </c>
      <c r="OT11" s="626" t="str">
        <v/>
      </c>
      <c r="OU11" s="626" t="str">
        <v/>
      </c>
      <c r="OV11" s="626" t="str">
        <v/>
      </c>
      <c r="OW11" s="626" t="str">
        <v/>
      </c>
      <c r="OX11" s="626" t="str">
        <v/>
      </c>
      <c r="OY11" s="626" t="str">
        <v/>
      </c>
      <c r="OZ11" s="626" t="str">
        <v/>
      </c>
      <c r="PA11" s="626" t="str">
        <v/>
      </c>
      <c r="PB11" s="626" t="str">
        <v/>
      </c>
      <c r="PC11" s="626" t="str">
        <v/>
      </c>
      <c r="PD11" s="626" t="str">
        <v/>
      </c>
      <c r="PE11" s="626" t="str">
        <v/>
      </c>
      <c r="PF11" s="626" t="str">
        <v/>
      </c>
      <c r="PG11" s="626" t="str">
        <v/>
      </c>
      <c r="PH11" s="626" t="str">
        <v/>
      </c>
      <c r="PI11" s="626" t="str">
        <v/>
      </c>
      <c r="PJ11" s="626" t="str">
        <v/>
      </c>
      <c r="PK11" s="626" t="str">
        <v/>
      </c>
      <c r="PL11" s="626" t="str">
        <v/>
      </c>
      <c r="PM11" s="626" t="str">
        <v/>
      </c>
      <c r="PN11" s="626" t="str">
        <v/>
      </c>
      <c r="PO11" s="626" t="str">
        <v/>
      </c>
      <c r="PP11" s="626" t="str">
        <v/>
      </c>
      <c r="PQ11" s="626" t="str">
        <v/>
      </c>
      <c r="PR11" s="626" t="str">
        <v/>
      </c>
      <c r="PS11" s="626" t="str">
        <v/>
      </c>
      <c r="PT11" s="626" t="str">
        <v/>
      </c>
      <c r="PU11" s="626" t="str">
        <v/>
      </c>
      <c r="PV11" s="626" t="str">
        <v/>
      </c>
      <c r="PW11" s="626" t="str">
        <v/>
      </c>
      <c r="PX11" s="626" t="str">
        <v/>
      </c>
      <c r="PY11" s="626" t="str">
        <v/>
      </c>
      <c r="PZ11" s="626" t="str">
        <v/>
      </c>
      <c r="QA11" s="626" t="str">
        <v/>
      </c>
      <c r="QB11" s="626" t="str">
        <v/>
      </c>
      <c r="QC11" s="626" t="str">
        <v/>
      </c>
      <c r="QD11" s="626" t="str">
        <v/>
      </c>
      <c r="QE11" s="626" t="str">
        <v/>
      </c>
      <c r="QF11" s="626" t="str">
        <v/>
      </c>
      <c r="QG11" s="626" t="str">
        <v/>
      </c>
      <c r="QH11" s="626" t="str">
        <v/>
      </c>
      <c r="QI11" s="626" t="str">
        <v/>
      </c>
      <c r="QJ11" s="626" t="str">
        <v/>
      </c>
      <c r="QK11" s="626" t="str">
        <v/>
      </c>
      <c r="QL11" s="626" t="str">
        <v/>
      </c>
      <c r="QM11" s="626" t="str">
        <v/>
      </c>
      <c r="QN11" s="626" t="str">
        <v/>
      </c>
      <c r="QO11" s="626" t="str">
        <v/>
      </c>
      <c r="QP11" s="626" t="str">
        <v/>
      </c>
      <c r="QQ11" s="626" t="str">
        <v/>
      </c>
      <c r="QR11" s="626" t="str">
        <v/>
      </c>
      <c r="QS11" s="626" t="str">
        <v/>
      </c>
      <c r="QT11" s="626" t="str">
        <v/>
      </c>
      <c r="QU11" s="626" t="str">
        <v/>
      </c>
      <c r="QV11" s="626" t="str">
        <v/>
      </c>
      <c r="QW11" s="626" t="str">
        <v/>
      </c>
      <c r="QX11" s="626" t="str">
        <v/>
      </c>
      <c r="QY11" s="626" t="str">
        <v/>
      </c>
      <c r="QZ11" s="626" t="str">
        <v/>
      </c>
      <c r="RA11" s="626" t="str">
        <v/>
      </c>
      <c r="RB11" s="626" t="str">
        <v/>
      </c>
      <c r="RC11" s="626" t="str">
        <v/>
      </c>
      <c r="RD11" s="626" t="str">
        <v/>
      </c>
      <c r="RE11" s="626" t="str">
        <v/>
      </c>
      <c r="RF11" s="626" t="str">
        <v/>
      </c>
      <c r="RG11" s="626" t="str">
        <v/>
      </c>
      <c r="RH11" s="626" t="str">
        <v/>
      </c>
      <c r="RI11" s="626" t="str">
        <v/>
      </c>
      <c r="RJ11" s="626" t="str">
        <v/>
      </c>
      <c r="RK11" s="626" t="str">
        <v/>
      </c>
      <c r="RL11" s="626" t="str">
        <v/>
      </c>
      <c r="RM11" s="626" t="str">
        <v/>
      </c>
      <c r="RN11" s="626" t="str">
        <v/>
      </c>
      <c r="RO11" s="626" t="str">
        <v/>
      </c>
      <c r="RP11" s="626" t="str">
        <v/>
      </c>
      <c r="RQ11" s="626" t="str">
        <v/>
      </c>
      <c r="RR11" s="626" t="str">
        <v/>
      </c>
      <c r="RS11" s="626" t="str">
        <v/>
      </c>
      <c r="RT11" s="626" t="str">
        <v/>
      </c>
      <c r="RU11" s="626" t="str">
        <v/>
      </c>
      <c r="RV11" s="626" t="str">
        <v/>
      </c>
      <c r="RW11" s="626" t="str">
        <v/>
      </c>
      <c r="RX11" s="626" t="str">
        <v/>
      </c>
      <c r="RY11" s="626" t="str">
        <v/>
      </c>
      <c r="RZ11" s="626" t="str">
        <v/>
      </c>
      <c r="SA11" s="626" t="str">
        <v/>
      </c>
      <c r="SB11" s="626" t="str">
        <v/>
      </c>
      <c r="SC11" s="626" t="str">
        <v/>
      </c>
      <c r="SD11" s="626" t="str">
        <v/>
      </c>
      <c r="SE11" s="626" t="str">
        <v/>
      </c>
      <c r="SF11" s="626" t="str">
        <v/>
      </c>
      <c r="SG11" s="626" t="str">
        <v/>
      </c>
      <c r="SH11" s="626" t="str">
        <v/>
      </c>
      <c r="SI11" s="626" t="str">
        <v/>
      </c>
      <c r="SJ11" s="626" t="str">
        <v/>
      </c>
      <c r="SK11" s="626" t="str">
        <v/>
      </c>
      <c r="SL11" s="626" t="str">
        <v/>
      </c>
      <c r="SM11" s="626" t="str">
        <v/>
      </c>
      <c r="SN11" s="626" t="str">
        <v/>
      </c>
      <c r="SO11" s="626" t="str">
        <v/>
      </c>
      <c r="SP11" s="626" t="str">
        <v/>
      </c>
      <c r="SQ11" s="626" t="str">
        <v/>
      </c>
      <c r="SR11" s="626" t="str">
        <v/>
      </c>
      <c r="SS11" s="626" t="str">
        <v/>
      </c>
      <c r="ST11" s="626" t="str">
        <v/>
      </c>
      <c r="SU11" s="626" t="str">
        <v/>
      </c>
      <c r="SV11" s="626" t="str">
        <v/>
      </c>
      <c r="SW11" s="626" t="str">
        <v/>
      </c>
      <c r="SX11" s="626" t="str">
        <v/>
      </c>
      <c r="SY11" s="626" t="str">
        <v/>
      </c>
      <c r="SZ11" s="626" t="str">
        <v/>
      </c>
      <c r="TA11" s="626" t="str">
        <v/>
      </c>
      <c r="TB11" s="626" t="str">
        <v/>
      </c>
      <c r="TC11" s="626" t="str">
        <v/>
      </c>
      <c r="TD11" s="626" t="str">
        <v/>
      </c>
      <c r="TE11" s="626" t="str">
        <v/>
      </c>
      <c r="TF11" s="626" t="str">
        <v/>
      </c>
      <c r="TG11" s="626" t="str">
        <v/>
      </c>
      <c r="TH11" s="626" t="str">
        <v/>
      </c>
      <c r="TI11" s="626" t="str">
        <v/>
      </c>
      <c r="TJ11" s="626" t="str">
        <v/>
      </c>
      <c r="TK11" s="626" t="str">
        <v/>
      </c>
      <c r="TL11" s="626" t="str">
        <v/>
      </c>
      <c r="TM11" s="626" t="str">
        <v/>
      </c>
      <c r="TN11" s="626" t="str">
        <v/>
      </c>
      <c r="TO11" s="626" t="str">
        <v/>
      </c>
      <c r="TP11" s="626" t="str">
        <v/>
      </c>
      <c r="TQ11" s="626" t="str">
        <v/>
      </c>
      <c r="TR11" s="626" t="str">
        <v/>
      </c>
      <c r="TS11" s="626" t="str">
        <v/>
      </c>
      <c r="TT11" s="626" t="str">
        <v/>
      </c>
      <c r="TU11" s="626" t="str">
        <v/>
      </c>
      <c r="TV11" s="626" t="str">
        <v/>
      </c>
      <c r="TW11" s="626" t="str">
        <v/>
      </c>
      <c r="TX11" s="626" t="str">
        <v/>
      </c>
      <c r="TY11" s="626" t="str">
        <v/>
      </c>
      <c r="TZ11" s="626" t="str">
        <v/>
      </c>
      <c r="UA11" s="626" t="str">
        <v/>
      </c>
      <c r="UB11" s="626" t="str">
        <v/>
      </c>
      <c r="UC11" s="626" t="str">
        <v/>
      </c>
      <c r="UD11" s="626" t="str">
        <v/>
      </c>
      <c r="UE11" s="626" t="str">
        <v/>
      </c>
      <c r="UF11" s="626" t="str">
        <v/>
      </c>
      <c r="UG11" s="626" t="str">
        <v/>
      </c>
      <c r="UH11" s="626" t="str">
        <v/>
      </c>
      <c r="UI11" s="626" t="str">
        <v/>
      </c>
      <c r="UJ11" s="626" t="str">
        <v/>
      </c>
      <c r="UK11" s="626" t="str">
        <v/>
      </c>
      <c r="UL11" s="626" t="str">
        <v/>
      </c>
      <c r="UM11" s="626" t="str">
        <v/>
      </c>
      <c r="UN11" s="626" t="str">
        <v/>
      </c>
      <c r="UO11" s="626" t="str">
        <v/>
      </c>
      <c r="UP11" s="626" t="str">
        <v/>
      </c>
      <c r="UQ11" s="626" t="str">
        <v/>
      </c>
      <c r="UR11" s="626" t="str">
        <v/>
      </c>
      <c r="US11" s="626" t="str">
        <v/>
      </c>
      <c r="UT11" s="626" t="str">
        <v/>
      </c>
      <c r="UU11" s="626" t="str">
        <v/>
      </c>
      <c r="UV11" s="626" t="str">
        <v/>
      </c>
      <c r="UW11" s="626" t="str">
        <v/>
      </c>
      <c r="UX11" s="626" t="str">
        <v/>
      </c>
      <c r="UY11" s="626" t="str">
        <v/>
      </c>
      <c r="UZ11" s="626" t="str">
        <v/>
      </c>
      <c r="VA11" s="626" t="str">
        <v/>
      </c>
      <c r="VB11" s="626" t="str">
        <v/>
      </c>
      <c r="VC11" s="626" t="str">
        <v/>
      </c>
      <c r="VD11" s="626" t="str">
        <v/>
      </c>
      <c r="VE11" s="626" t="str">
        <v/>
      </c>
      <c r="VF11" s="626" t="str">
        <v/>
      </c>
      <c r="VG11" s="626" t="str">
        <v/>
      </c>
      <c r="VH11" s="626" t="str">
        <v/>
      </c>
      <c r="VI11" s="626" t="str">
        <v/>
      </c>
      <c r="VJ11" s="626" t="str">
        <v/>
      </c>
      <c r="VK11" s="626" t="str">
        <v/>
      </c>
      <c r="VL11" s="626" t="str">
        <v/>
      </c>
      <c r="VM11" s="626" t="str">
        <v/>
      </c>
      <c r="VN11" s="626" t="str">
        <v/>
      </c>
      <c r="VO11" s="626" t="str">
        <v/>
      </c>
      <c r="VP11" s="626" t="str">
        <v/>
      </c>
      <c r="VQ11" s="626" t="str">
        <v/>
      </c>
      <c r="VR11" s="626" t="str">
        <v/>
      </c>
      <c r="VS11" s="626" t="str">
        <v/>
      </c>
      <c r="VT11" s="626" t="str">
        <v/>
      </c>
      <c r="VU11" s="626" t="str">
        <v/>
      </c>
      <c r="VV11" s="626" t="str">
        <v/>
      </c>
      <c r="VW11" s="626" t="str">
        <v/>
      </c>
      <c r="VX11" s="626" t="str">
        <v/>
      </c>
      <c r="VY11" s="626" t="str">
        <v/>
      </c>
      <c r="VZ11" s="626" t="str">
        <v/>
      </c>
      <c r="WA11" s="626" t="str">
        <v/>
      </c>
      <c r="WB11" s="626" t="str">
        <v/>
      </c>
      <c r="WC11" s="626" t="str">
        <v/>
      </c>
      <c r="WD11" s="626" t="str">
        <v/>
      </c>
      <c r="WE11" s="626" t="str">
        <v/>
      </c>
      <c r="WF11" s="626" t="str">
        <v/>
      </c>
      <c r="WG11" s="626" t="str">
        <v/>
      </c>
      <c r="WH11" s="626" t="str">
        <v/>
      </c>
      <c r="WI11" s="626" t="str">
        <v/>
      </c>
      <c r="WK11" s="892" t="s">
        <v>432</v>
      </c>
      <c r="WL11" s="892"/>
    </row>
    <row r="12" spans="1:610">
      <c r="A12" s="348"/>
      <c r="B12" s="360" t="s">
        <v>744</v>
      </c>
      <c r="C12" s="348"/>
      <c r="D12" s="398"/>
      <c r="E12" s="397"/>
      <c r="F12" s="397"/>
      <c r="G12" s="361" t="str">
        <f t="shared" si="0"/>
        <v/>
      </c>
      <c r="H12" s="361" t="str">
        <f t="shared" si="1"/>
        <v/>
      </c>
      <c r="I12" s="397"/>
      <c r="J12" s="348"/>
      <c r="K12" s="348"/>
      <c r="L12" s="348"/>
      <c r="M12" s="348"/>
      <c r="N12" s="400"/>
      <c r="O12" s="400"/>
      <c r="P12" s="400"/>
      <c r="Q12" s="400"/>
      <c r="R12" s="400"/>
      <c r="S12" s="400"/>
      <c r="T12" s="400"/>
      <c r="U12" s="400"/>
      <c r="V12" s="400"/>
      <c r="W12" s="400"/>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0"/>
      <c r="AU12" s="400"/>
      <c r="AV12" s="400"/>
      <c r="AW12" s="400"/>
      <c r="AX12" s="400"/>
      <c r="AY12" s="400"/>
      <c r="AZ12" s="400"/>
      <c r="BA12" s="400"/>
      <c r="BB12" s="400"/>
      <c r="BC12" s="400"/>
      <c r="BD12" s="400"/>
      <c r="BE12" s="400"/>
      <c r="BF12" s="400"/>
      <c r="BG12" s="400"/>
      <c r="BH12" s="400"/>
      <c r="BI12" s="400"/>
      <c r="BJ12" s="400"/>
      <c r="BK12" s="400"/>
      <c r="BL12" s="400"/>
      <c r="BM12" s="400"/>
      <c r="BN12" s="400"/>
      <c r="BO12" s="400"/>
      <c r="BP12" s="400"/>
      <c r="BQ12" s="400"/>
      <c r="BR12" s="400"/>
      <c r="BS12" s="400"/>
      <c r="BT12" s="400"/>
      <c r="BU12" s="400"/>
      <c r="BV12" s="400"/>
      <c r="BW12" s="400"/>
      <c r="BX12" s="400"/>
      <c r="BY12" s="400"/>
      <c r="BZ12" s="400"/>
      <c r="CA12" s="400"/>
      <c r="CB12" s="400"/>
      <c r="CC12" s="400"/>
      <c r="CD12" s="400"/>
      <c r="CE12" s="400"/>
      <c r="CF12" s="400"/>
      <c r="CG12" s="400"/>
      <c r="CH12" s="400"/>
      <c r="CI12" s="400"/>
      <c r="CJ12" s="400"/>
      <c r="CK12" s="400"/>
      <c r="CL12" s="400"/>
      <c r="CM12" s="400"/>
      <c r="CN12" s="400"/>
      <c r="CO12" s="400"/>
      <c r="CP12" s="400"/>
      <c r="CQ12" s="400"/>
      <c r="CR12" s="400"/>
      <c r="CS12" s="400"/>
      <c r="CT12" s="400"/>
      <c r="CU12" s="400"/>
      <c r="CV12" s="400"/>
      <c r="CW12" s="400"/>
      <c r="CX12" s="400"/>
      <c r="CY12" s="400"/>
      <c r="CZ12" s="362"/>
      <c r="DB12" s="893" t="s">
        <v>1248</v>
      </c>
      <c r="DC12" s="894"/>
      <c r="DD12" s="365" t="str">
        <v/>
      </c>
      <c r="DE12" s="626" t="str">
        <v/>
      </c>
      <c r="DF12" s="626" t="str">
        <v/>
      </c>
      <c r="DG12" s="626" t="str">
        <v/>
      </c>
      <c r="DH12" s="626" t="str">
        <v/>
      </c>
      <c r="DI12" s="626" t="str">
        <v/>
      </c>
      <c r="DJ12" s="626" t="str">
        <v/>
      </c>
      <c r="DK12" s="626" t="str">
        <v/>
      </c>
      <c r="DL12" s="626" t="str">
        <v/>
      </c>
      <c r="DM12" s="626" t="str">
        <v/>
      </c>
      <c r="DN12" s="626" t="str">
        <v/>
      </c>
      <c r="DO12" s="626" t="str">
        <v/>
      </c>
      <c r="DP12" s="626" t="str">
        <v/>
      </c>
      <c r="DQ12" s="626" t="str">
        <v/>
      </c>
      <c r="DR12" s="626" t="str">
        <v/>
      </c>
      <c r="DS12" s="626" t="str">
        <v/>
      </c>
      <c r="DT12" s="626" t="str">
        <v/>
      </c>
      <c r="DU12" s="626" t="str">
        <v/>
      </c>
      <c r="DV12" s="626" t="str">
        <v/>
      </c>
      <c r="DW12" s="626" t="str">
        <v/>
      </c>
      <c r="DX12" s="366" t="str">
        <v/>
      </c>
      <c r="DY12" s="626" t="str">
        <v/>
      </c>
      <c r="DZ12" s="626" t="str">
        <v/>
      </c>
      <c r="EA12" s="626" t="str">
        <v/>
      </c>
      <c r="EB12" s="626" t="str">
        <v/>
      </c>
      <c r="EC12" s="626" t="str">
        <v/>
      </c>
      <c r="ED12" s="626" t="str">
        <v/>
      </c>
      <c r="EE12" s="626" t="str">
        <v/>
      </c>
      <c r="EF12" s="626" t="str">
        <v/>
      </c>
      <c r="EG12" s="626" t="str">
        <v/>
      </c>
      <c r="EH12" s="626" t="str">
        <v/>
      </c>
      <c r="EI12" s="626" t="str">
        <v/>
      </c>
      <c r="EJ12" s="626" t="str">
        <v/>
      </c>
      <c r="EK12" s="626" t="str">
        <v/>
      </c>
      <c r="EL12" s="626" t="str">
        <v/>
      </c>
      <c r="EM12" s="626" t="str">
        <v/>
      </c>
      <c r="EN12" s="626" t="str">
        <v/>
      </c>
      <c r="EO12" s="626" t="str">
        <v/>
      </c>
      <c r="EP12" s="626" t="str">
        <v/>
      </c>
      <c r="EQ12" s="626" t="str">
        <v/>
      </c>
      <c r="ER12" s="626" t="str">
        <v/>
      </c>
      <c r="ES12" s="626" t="str">
        <v/>
      </c>
      <c r="ET12" s="626" t="str">
        <v/>
      </c>
      <c r="EU12" s="626" t="str">
        <v/>
      </c>
      <c r="EV12" s="626" t="str">
        <v/>
      </c>
      <c r="EW12" s="626" t="str">
        <v/>
      </c>
      <c r="EX12" s="626" t="str">
        <v/>
      </c>
      <c r="EY12" s="626" t="str">
        <v/>
      </c>
      <c r="EZ12" s="626" t="str">
        <v/>
      </c>
      <c r="FA12" s="626" t="str">
        <v/>
      </c>
      <c r="FB12" s="626" t="str">
        <v/>
      </c>
      <c r="FC12" s="626" t="str">
        <v/>
      </c>
      <c r="FD12" s="626" t="str">
        <v/>
      </c>
      <c r="FE12" s="626" t="str">
        <v/>
      </c>
      <c r="FF12" s="626" t="str">
        <v/>
      </c>
      <c r="FG12" s="626" t="str">
        <v/>
      </c>
      <c r="FH12" s="626" t="str">
        <v/>
      </c>
      <c r="FI12" s="626" t="str">
        <v/>
      </c>
      <c r="FJ12" s="626" t="str">
        <v/>
      </c>
      <c r="FK12" s="626" t="str">
        <v/>
      </c>
      <c r="FL12" s="626" t="str">
        <v/>
      </c>
      <c r="FM12" s="626" t="str">
        <v/>
      </c>
      <c r="FN12" s="626" t="str">
        <v/>
      </c>
      <c r="FO12" s="626" t="str">
        <v/>
      </c>
      <c r="FP12" s="626" t="str">
        <v/>
      </c>
      <c r="FQ12" s="626" t="str">
        <v/>
      </c>
      <c r="FR12" s="626" t="str">
        <v/>
      </c>
      <c r="FS12" s="626" t="str">
        <v/>
      </c>
      <c r="FT12" s="626" t="str">
        <v/>
      </c>
      <c r="FU12" s="626" t="str">
        <v/>
      </c>
      <c r="FV12" s="626" t="str">
        <v/>
      </c>
      <c r="FW12" s="626" t="str">
        <v/>
      </c>
      <c r="FX12" s="626" t="str">
        <v/>
      </c>
      <c r="FY12" s="626" t="str">
        <v/>
      </c>
      <c r="FZ12" s="626" t="str">
        <v/>
      </c>
      <c r="GA12" s="626" t="str">
        <v/>
      </c>
      <c r="GB12" s="626" t="str">
        <v/>
      </c>
      <c r="GC12" s="626" t="str">
        <v/>
      </c>
      <c r="GD12" s="626" t="str">
        <v/>
      </c>
      <c r="GE12" s="626" t="str">
        <v/>
      </c>
      <c r="GF12" s="626" t="str">
        <v/>
      </c>
      <c r="GG12" s="626" t="str">
        <v/>
      </c>
      <c r="GH12" s="626" t="str">
        <v/>
      </c>
      <c r="GI12" s="626" t="str">
        <v/>
      </c>
      <c r="GJ12" s="626" t="str">
        <v/>
      </c>
      <c r="GK12" s="626" t="str">
        <v/>
      </c>
      <c r="GL12" s="626" t="str">
        <v/>
      </c>
      <c r="GM12" s="626" t="str">
        <v/>
      </c>
      <c r="GN12" s="626" t="str">
        <v/>
      </c>
      <c r="GO12" s="626" t="str">
        <v/>
      </c>
      <c r="GP12" s="626" t="str">
        <v/>
      </c>
      <c r="GQ12" s="626" t="str">
        <v/>
      </c>
      <c r="GR12" s="626" t="str">
        <v/>
      </c>
      <c r="GS12" s="626" t="str">
        <v/>
      </c>
      <c r="GT12" s="626" t="str">
        <v/>
      </c>
      <c r="GU12" s="626" t="str">
        <v/>
      </c>
      <c r="GV12" s="626" t="str">
        <v/>
      </c>
      <c r="GW12" s="626" t="str">
        <v/>
      </c>
      <c r="GX12" s="626" t="str">
        <v/>
      </c>
      <c r="GY12" s="626" t="str">
        <v/>
      </c>
      <c r="GZ12" s="626" t="str">
        <v/>
      </c>
      <c r="HA12" s="626" t="str">
        <v/>
      </c>
      <c r="HB12" s="626" t="str">
        <v/>
      </c>
      <c r="HC12" s="626" t="str">
        <v/>
      </c>
      <c r="HD12" s="626" t="str">
        <v/>
      </c>
      <c r="HE12" s="626" t="str">
        <v/>
      </c>
      <c r="HF12" s="626" t="str">
        <v/>
      </c>
      <c r="HG12" s="626" t="str">
        <v/>
      </c>
      <c r="HH12" s="626" t="str">
        <v/>
      </c>
      <c r="HI12" s="626" t="str">
        <v/>
      </c>
      <c r="HJ12" s="626" t="str">
        <v/>
      </c>
      <c r="HK12" s="626" t="str">
        <v/>
      </c>
      <c r="HL12" s="626" t="str">
        <v/>
      </c>
      <c r="HM12" s="626" t="str">
        <v/>
      </c>
      <c r="HN12" s="626" t="str">
        <v/>
      </c>
      <c r="HO12" s="626" t="str">
        <v/>
      </c>
      <c r="HP12" s="626" t="str">
        <v/>
      </c>
      <c r="HQ12" s="626" t="str">
        <v/>
      </c>
      <c r="HR12" s="626" t="str">
        <v/>
      </c>
      <c r="HS12" s="626" t="str">
        <v/>
      </c>
      <c r="HT12" s="626" t="str">
        <v/>
      </c>
      <c r="HU12" s="626" t="str">
        <v/>
      </c>
      <c r="HV12" s="626" t="str">
        <v/>
      </c>
      <c r="HW12" s="626" t="str">
        <v/>
      </c>
      <c r="HX12" s="626" t="str">
        <v/>
      </c>
      <c r="HY12" s="626" t="str">
        <v/>
      </c>
      <c r="HZ12" s="626" t="str">
        <v/>
      </c>
      <c r="IA12" s="626" t="str">
        <v/>
      </c>
      <c r="IB12" s="626" t="str">
        <v/>
      </c>
      <c r="IC12" s="626" t="str">
        <v/>
      </c>
      <c r="ID12" s="626" t="str">
        <v/>
      </c>
      <c r="IE12" s="626" t="str">
        <v/>
      </c>
      <c r="IF12" s="626" t="str">
        <v/>
      </c>
      <c r="IG12" s="626" t="str">
        <v/>
      </c>
      <c r="IH12" s="626" t="str">
        <v/>
      </c>
      <c r="II12" s="626" t="str">
        <v/>
      </c>
      <c r="IJ12" s="626" t="str">
        <v/>
      </c>
      <c r="IK12" s="626" t="str">
        <v/>
      </c>
      <c r="IL12" s="626" t="str">
        <v/>
      </c>
      <c r="IM12" s="626" t="str">
        <v/>
      </c>
      <c r="IN12" s="626" t="str">
        <v/>
      </c>
      <c r="IO12" s="626" t="str">
        <v/>
      </c>
      <c r="IP12" s="626" t="str">
        <v/>
      </c>
      <c r="IQ12" s="626" t="str">
        <v/>
      </c>
      <c r="IR12" s="626" t="str">
        <v/>
      </c>
      <c r="IS12" s="626" t="str">
        <v/>
      </c>
      <c r="IT12" s="626" t="str">
        <v/>
      </c>
      <c r="IU12" s="626" t="str">
        <v/>
      </c>
      <c r="IV12" s="626" t="str">
        <v/>
      </c>
      <c r="IW12" s="626" t="str">
        <v/>
      </c>
      <c r="IX12" s="626" t="str">
        <v/>
      </c>
      <c r="IY12" s="626" t="str">
        <v/>
      </c>
      <c r="IZ12" s="626" t="str">
        <v/>
      </c>
      <c r="JA12" s="626" t="str">
        <v/>
      </c>
      <c r="JB12" s="626" t="str">
        <v/>
      </c>
      <c r="JC12" s="626" t="str">
        <v/>
      </c>
      <c r="JD12" s="626" t="str">
        <v/>
      </c>
      <c r="JE12" s="626" t="str">
        <v/>
      </c>
      <c r="JF12" s="626" t="str">
        <v/>
      </c>
      <c r="JG12" s="626" t="str">
        <v/>
      </c>
      <c r="JH12" s="626" t="str">
        <v/>
      </c>
      <c r="JI12" s="626" t="str">
        <v/>
      </c>
      <c r="JJ12" s="626" t="str">
        <v/>
      </c>
      <c r="JK12" s="626" t="str">
        <v/>
      </c>
      <c r="JL12" s="626" t="str">
        <v/>
      </c>
      <c r="JM12" s="626" t="str">
        <v/>
      </c>
      <c r="JN12" s="626" t="str">
        <v/>
      </c>
      <c r="JO12" s="626" t="str">
        <v/>
      </c>
      <c r="JP12" s="626" t="str">
        <v/>
      </c>
      <c r="JQ12" s="626" t="str">
        <v/>
      </c>
      <c r="JR12" s="626" t="str">
        <v/>
      </c>
      <c r="JS12" s="626" t="str">
        <v/>
      </c>
      <c r="JT12" s="626" t="str">
        <v/>
      </c>
      <c r="JU12" s="626" t="str">
        <v/>
      </c>
      <c r="JV12" s="626" t="str">
        <v/>
      </c>
      <c r="JW12" s="626" t="str">
        <v/>
      </c>
      <c r="JX12" s="626" t="str">
        <v/>
      </c>
      <c r="JY12" s="626" t="str">
        <v/>
      </c>
      <c r="JZ12" s="626" t="str">
        <v/>
      </c>
      <c r="KA12" s="626" t="str">
        <v/>
      </c>
      <c r="KB12" s="626" t="str">
        <v/>
      </c>
      <c r="KC12" s="626" t="str">
        <v/>
      </c>
      <c r="KD12" s="626" t="str">
        <v/>
      </c>
      <c r="KE12" s="626" t="str">
        <v/>
      </c>
      <c r="KF12" s="626" t="str">
        <v/>
      </c>
      <c r="KG12" s="626" t="str">
        <v/>
      </c>
      <c r="KH12" s="626" t="str">
        <v/>
      </c>
      <c r="KI12" s="626" t="str">
        <v/>
      </c>
      <c r="KJ12" s="626" t="str">
        <v/>
      </c>
      <c r="KK12" s="626" t="str">
        <v/>
      </c>
      <c r="KL12" s="626" t="str">
        <v/>
      </c>
      <c r="KM12" s="626" t="str">
        <v/>
      </c>
      <c r="KN12" s="626" t="str">
        <v/>
      </c>
      <c r="KO12" s="626" t="str">
        <v/>
      </c>
      <c r="KP12" s="626" t="str">
        <v/>
      </c>
      <c r="KQ12" s="626" t="str">
        <v/>
      </c>
      <c r="KR12" s="626" t="str">
        <v/>
      </c>
      <c r="KS12" s="626" t="str">
        <v/>
      </c>
      <c r="KT12" s="626" t="str">
        <v/>
      </c>
      <c r="KU12" s="626" t="str">
        <v/>
      </c>
      <c r="KV12" s="626" t="str">
        <v/>
      </c>
      <c r="KW12" s="626" t="str">
        <v/>
      </c>
      <c r="KX12" s="626" t="str">
        <v/>
      </c>
      <c r="KY12" s="626" t="str">
        <v/>
      </c>
      <c r="KZ12" s="626" t="str">
        <v/>
      </c>
      <c r="LA12" s="626" t="str">
        <v/>
      </c>
      <c r="LB12" s="626" t="str">
        <v/>
      </c>
      <c r="LC12" s="626" t="str">
        <v/>
      </c>
      <c r="LD12" s="626" t="str">
        <v/>
      </c>
      <c r="LE12" s="626" t="str">
        <v/>
      </c>
      <c r="LF12" s="626" t="str">
        <v/>
      </c>
      <c r="LG12" s="626" t="str">
        <v/>
      </c>
      <c r="LH12" s="626" t="str">
        <v/>
      </c>
      <c r="LI12" s="626" t="str">
        <v/>
      </c>
      <c r="LJ12" s="626" t="str">
        <v/>
      </c>
      <c r="LK12" s="626" t="str">
        <v/>
      </c>
      <c r="LL12" s="626" t="str">
        <v/>
      </c>
      <c r="LM12" s="626" t="str">
        <v/>
      </c>
      <c r="LN12" s="626" t="str">
        <v/>
      </c>
      <c r="LO12" s="626" t="str">
        <v/>
      </c>
      <c r="LP12" s="626" t="str">
        <v/>
      </c>
      <c r="LQ12" s="626" t="str">
        <v/>
      </c>
      <c r="LR12" s="626" t="str">
        <v/>
      </c>
      <c r="LS12" s="626" t="str">
        <v/>
      </c>
      <c r="LT12" s="626" t="str">
        <v/>
      </c>
      <c r="LU12" s="626" t="str">
        <v/>
      </c>
      <c r="LV12" s="626" t="str">
        <v/>
      </c>
      <c r="LW12" s="626" t="str">
        <v/>
      </c>
      <c r="LX12" s="626" t="str">
        <v/>
      </c>
      <c r="LY12" s="626" t="str">
        <v/>
      </c>
      <c r="LZ12" s="626" t="str">
        <v/>
      </c>
      <c r="MA12" s="626" t="str">
        <v/>
      </c>
      <c r="MB12" s="626" t="str">
        <v/>
      </c>
      <c r="MC12" s="626" t="str">
        <v/>
      </c>
      <c r="MD12" s="626" t="str">
        <v/>
      </c>
      <c r="ME12" s="626" t="str">
        <v/>
      </c>
      <c r="MF12" s="626" t="str">
        <v/>
      </c>
      <c r="MG12" s="626" t="str">
        <v/>
      </c>
      <c r="MH12" s="626" t="str">
        <v/>
      </c>
      <c r="MI12" s="626" t="str">
        <v/>
      </c>
      <c r="MJ12" s="626" t="str">
        <v/>
      </c>
      <c r="MK12" s="626" t="str">
        <v/>
      </c>
      <c r="ML12" s="626" t="str">
        <v/>
      </c>
      <c r="MM12" s="626" t="str">
        <v/>
      </c>
      <c r="MN12" s="626" t="str">
        <v/>
      </c>
      <c r="MO12" s="626" t="str">
        <v/>
      </c>
      <c r="MP12" s="626" t="str">
        <v/>
      </c>
      <c r="MQ12" s="626" t="str">
        <v/>
      </c>
      <c r="MR12" s="626" t="str">
        <v/>
      </c>
      <c r="MS12" s="626" t="str">
        <v/>
      </c>
      <c r="MT12" s="626" t="str">
        <v/>
      </c>
      <c r="MU12" s="626" t="str">
        <v/>
      </c>
      <c r="MV12" s="626" t="str">
        <v/>
      </c>
      <c r="MW12" s="626" t="str">
        <v/>
      </c>
      <c r="MX12" s="626" t="str">
        <v/>
      </c>
      <c r="MY12" s="626" t="str">
        <v/>
      </c>
      <c r="MZ12" s="626" t="str">
        <v/>
      </c>
      <c r="NA12" s="626" t="str">
        <v/>
      </c>
      <c r="NB12" s="626" t="str">
        <v/>
      </c>
      <c r="NC12" s="626" t="str">
        <v/>
      </c>
      <c r="ND12" s="626" t="str">
        <v/>
      </c>
      <c r="NE12" s="626" t="str">
        <v/>
      </c>
      <c r="NF12" s="626" t="str">
        <v/>
      </c>
      <c r="NG12" s="626" t="str">
        <v/>
      </c>
      <c r="NH12" s="626" t="str">
        <v/>
      </c>
      <c r="NI12" s="626" t="str">
        <v/>
      </c>
      <c r="NJ12" s="626" t="str">
        <v/>
      </c>
      <c r="NK12" s="626" t="str">
        <v/>
      </c>
      <c r="NL12" s="626" t="str">
        <v/>
      </c>
      <c r="NM12" s="626" t="str">
        <v/>
      </c>
      <c r="NN12" s="626" t="str">
        <v/>
      </c>
      <c r="NO12" s="626" t="str">
        <v/>
      </c>
      <c r="NP12" s="626" t="str">
        <v/>
      </c>
      <c r="NQ12" s="626" t="str">
        <v/>
      </c>
      <c r="NR12" s="626" t="str">
        <v/>
      </c>
      <c r="NS12" s="626" t="str">
        <v/>
      </c>
      <c r="NT12" s="626" t="str">
        <v/>
      </c>
      <c r="NU12" s="626" t="str">
        <v/>
      </c>
      <c r="NV12" s="626" t="str">
        <v/>
      </c>
      <c r="NW12" s="626" t="str">
        <v/>
      </c>
      <c r="NX12" s="626" t="str">
        <v/>
      </c>
      <c r="NY12" s="626" t="str">
        <v/>
      </c>
      <c r="NZ12" s="626" t="str">
        <v/>
      </c>
      <c r="OA12" s="626" t="str">
        <v/>
      </c>
      <c r="OB12" s="626" t="str">
        <v/>
      </c>
      <c r="OC12" s="626" t="str">
        <v/>
      </c>
      <c r="OD12" s="626" t="str">
        <v/>
      </c>
      <c r="OE12" s="626" t="str">
        <v/>
      </c>
      <c r="OF12" s="626" t="str">
        <v/>
      </c>
      <c r="OG12" s="626" t="str">
        <v/>
      </c>
      <c r="OH12" s="626" t="str">
        <v/>
      </c>
      <c r="OI12" s="626" t="str">
        <v/>
      </c>
      <c r="OJ12" s="626" t="str">
        <v/>
      </c>
      <c r="OK12" s="626" t="str">
        <v/>
      </c>
      <c r="OL12" s="626" t="str">
        <v/>
      </c>
      <c r="OM12" s="626" t="str">
        <v/>
      </c>
      <c r="ON12" s="626" t="str">
        <v/>
      </c>
      <c r="OO12" s="626" t="str">
        <v/>
      </c>
      <c r="OP12" s="626" t="str">
        <v/>
      </c>
      <c r="OQ12" s="367" t="str">
        <v/>
      </c>
      <c r="OR12" s="626" t="str">
        <v/>
      </c>
      <c r="OS12" s="626" t="str">
        <v/>
      </c>
      <c r="OT12" s="626" t="str">
        <v/>
      </c>
      <c r="OU12" s="626" t="str">
        <v/>
      </c>
      <c r="OV12" s="626" t="str">
        <v/>
      </c>
      <c r="OW12" s="626" t="str">
        <v/>
      </c>
      <c r="OX12" s="626" t="str">
        <v/>
      </c>
      <c r="OY12" s="626" t="str">
        <v/>
      </c>
      <c r="OZ12" s="626" t="str">
        <v/>
      </c>
      <c r="PA12" s="626" t="str">
        <v/>
      </c>
      <c r="PB12" s="626" t="str">
        <v/>
      </c>
      <c r="PC12" s="626" t="str">
        <v/>
      </c>
      <c r="PD12" s="626" t="str">
        <v/>
      </c>
      <c r="PE12" s="626" t="str">
        <v/>
      </c>
      <c r="PF12" s="626" t="str">
        <v/>
      </c>
      <c r="PG12" s="626" t="str">
        <v/>
      </c>
      <c r="PH12" s="626" t="str">
        <v/>
      </c>
      <c r="PI12" s="626" t="str">
        <v/>
      </c>
      <c r="PJ12" s="626" t="str">
        <v/>
      </c>
      <c r="PK12" s="626" t="str">
        <v/>
      </c>
      <c r="PL12" s="626" t="str">
        <v/>
      </c>
      <c r="PM12" s="626" t="str">
        <v/>
      </c>
      <c r="PN12" s="626" t="str">
        <v/>
      </c>
      <c r="PO12" s="626" t="str">
        <v/>
      </c>
      <c r="PP12" s="626" t="str">
        <v/>
      </c>
      <c r="PQ12" s="626" t="str">
        <v/>
      </c>
      <c r="PR12" s="626" t="str">
        <v/>
      </c>
      <c r="PS12" s="626" t="str">
        <v/>
      </c>
      <c r="PT12" s="626" t="str">
        <v/>
      </c>
      <c r="PU12" s="626" t="str">
        <v/>
      </c>
      <c r="PV12" s="626" t="str">
        <v/>
      </c>
      <c r="PW12" s="626" t="str">
        <v/>
      </c>
      <c r="PX12" s="626" t="str">
        <v/>
      </c>
      <c r="PY12" s="626" t="str">
        <v/>
      </c>
      <c r="PZ12" s="626" t="str">
        <v/>
      </c>
      <c r="QA12" s="626" t="str">
        <v/>
      </c>
      <c r="QB12" s="626" t="str">
        <v/>
      </c>
      <c r="QC12" s="626" t="str">
        <v/>
      </c>
      <c r="QD12" s="626" t="str">
        <v/>
      </c>
      <c r="QE12" s="626" t="str">
        <v/>
      </c>
      <c r="QF12" s="626" t="str">
        <v/>
      </c>
      <c r="QG12" s="626" t="str">
        <v/>
      </c>
      <c r="QH12" s="626" t="str">
        <v/>
      </c>
      <c r="QI12" s="626" t="str">
        <v/>
      </c>
      <c r="QJ12" s="626" t="str">
        <v/>
      </c>
      <c r="QK12" s="626" t="str">
        <v/>
      </c>
      <c r="QL12" s="626" t="str">
        <v/>
      </c>
      <c r="QM12" s="626" t="str">
        <v/>
      </c>
      <c r="QN12" s="626" t="str">
        <v/>
      </c>
      <c r="QO12" s="626" t="str">
        <v/>
      </c>
      <c r="QP12" s="626" t="str">
        <v/>
      </c>
      <c r="QQ12" s="626" t="str">
        <v/>
      </c>
      <c r="QR12" s="626" t="str">
        <v/>
      </c>
      <c r="QS12" s="626" t="str">
        <v/>
      </c>
      <c r="QT12" s="626" t="str">
        <v/>
      </c>
      <c r="QU12" s="626" t="str">
        <v/>
      </c>
      <c r="QV12" s="626" t="str">
        <v/>
      </c>
      <c r="QW12" s="626" t="str">
        <v/>
      </c>
      <c r="QX12" s="626" t="str">
        <v/>
      </c>
      <c r="QY12" s="626" t="str">
        <v/>
      </c>
      <c r="QZ12" s="626" t="str">
        <v/>
      </c>
      <c r="RA12" s="626" t="str">
        <v/>
      </c>
      <c r="RB12" s="626" t="str">
        <v/>
      </c>
      <c r="RC12" s="626" t="str">
        <v/>
      </c>
      <c r="RD12" s="626" t="str">
        <v/>
      </c>
      <c r="RE12" s="626" t="str">
        <v/>
      </c>
      <c r="RF12" s="626" t="str">
        <v/>
      </c>
      <c r="RG12" s="626" t="str">
        <v/>
      </c>
      <c r="RH12" s="626" t="str">
        <v/>
      </c>
      <c r="RI12" s="626" t="str">
        <v/>
      </c>
      <c r="RJ12" s="626" t="str">
        <v/>
      </c>
      <c r="RK12" s="626" t="str">
        <v/>
      </c>
      <c r="RL12" s="626" t="str">
        <v/>
      </c>
      <c r="RM12" s="626" t="str">
        <v/>
      </c>
      <c r="RN12" s="626" t="str">
        <v/>
      </c>
      <c r="RO12" s="626" t="str">
        <v/>
      </c>
      <c r="RP12" s="626" t="str">
        <v/>
      </c>
      <c r="RQ12" s="626" t="str">
        <v/>
      </c>
      <c r="RR12" s="626" t="str">
        <v/>
      </c>
      <c r="RS12" s="626" t="str">
        <v/>
      </c>
      <c r="RT12" s="626" t="str">
        <v/>
      </c>
      <c r="RU12" s="626" t="str">
        <v/>
      </c>
      <c r="RV12" s="626" t="str">
        <v/>
      </c>
      <c r="RW12" s="626" t="str">
        <v/>
      </c>
      <c r="RX12" s="626" t="str">
        <v/>
      </c>
      <c r="RY12" s="626" t="str">
        <v/>
      </c>
      <c r="RZ12" s="626" t="str">
        <v/>
      </c>
      <c r="SA12" s="626" t="str">
        <v/>
      </c>
      <c r="SB12" s="626" t="str">
        <v/>
      </c>
      <c r="SC12" s="626" t="str">
        <v/>
      </c>
      <c r="SD12" s="626" t="str">
        <v/>
      </c>
      <c r="SE12" s="626" t="str">
        <v/>
      </c>
      <c r="SF12" s="626" t="str">
        <v/>
      </c>
      <c r="SG12" s="626" t="str">
        <v/>
      </c>
      <c r="SH12" s="626" t="str">
        <v/>
      </c>
      <c r="SI12" s="626" t="str">
        <v/>
      </c>
      <c r="SJ12" s="626" t="str">
        <v/>
      </c>
      <c r="SK12" s="626" t="str">
        <v/>
      </c>
      <c r="SL12" s="626" t="str">
        <v/>
      </c>
      <c r="SM12" s="626" t="str">
        <v/>
      </c>
      <c r="SN12" s="626" t="str">
        <v/>
      </c>
      <c r="SO12" s="626" t="str">
        <v/>
      </c>
      <c r="SP12" s="626" t="str">
        <v/>
      </c>
      <c r="SQ12" s="626" t="str">
        <v/>
      </c>
      <c r="SR12" s="626" t="str">
        <v/>
      </c>
      <c r="SS12" s="626" t="str">
        <v/>
      </c>
      <c r="ST12" s="626" t="str">
        <v/>
      </c>
      <c r="SU12" s="626" t="str">
        <v/>
      </c>
      <c r="SV12" s="626" t="str">
        <v/>
      </c>
      <c r="SW12" s="626" t="str">
        <v/>
      </c>
      <c r="SX12" s="626" t="str">
        <v/>
      </c>
      <c r="SY12" s="626" t="str">
        <v/>
      </c>
      <c r="SZ12" s="626" t="str">
        <v/>
      </c>
      <c r="TA12" s="626" t="str">
        <v/>
      </c>
      <c r="TB12" s="626" t="str">
        <v/>
      </c>
      <c r="TC12" s="626" t="str">
        <v/>
      </c>
      <c r="TD12" s="626" t="str">
        <v/>
      </c>
      <c r="TE12" s="626" t="str">
        <v/>
      </c>
      <c r="TF12" s="626" t="str">
        <v/>
      </c>
      <c r="TG12" s="626" t="str">
        <v/>
      </c>
      <c r="TH12" s="626" t="str">
        <v/>
      </c>
      <c r="TI12" s="626" t="str">
        <v/>
      </c>
      <c r="TJ12" s="626" t="str">
        <v/>
      </c>
      <c r="TK12" s="626" t="str">
        <v/>
      </c>
      <c r="TL12" s="626" t="str">
        <v/>
      </c>
      <c r="TM12" s="626" t="str">
        <v/>
      </c>
      <c r="TN12" s="626" t="str">
        <v/>
      </c>
      <c r="TO12" s="626" t="str">
        <v/>
      </c>
      <c r="TP12" s="626" t="str">
        <v/>
      </c>
      <c r="TQ12" s="626" t="str">
        <v/>
      </c>
      <c r="TR12" s="626" t="str">
        <v/>
      </c>
      <c r="TS12" s="626" t="str">
        <v/>
      </c>
      <c r="TT12" s="626" t="str">
        <v/>
      </c>
      <c r="TU12" s="626" t="str">
        <v/>
      </c>
      <c r="TV12" s="626" t="str">
        <v/>
      </c>
      <c r="TW12" s="626" t="str">
        <v/>
      </c>
      <c r="TX12" s="626" t="str">
        <v/>
      </c>
      <c r="TY12" s="626" t="str">
        <v/>
      </c>
      <c r="TZ12" s="626" t="str">
        <v/>
      </c>
      <c r="UA12" s="626" t="str">
        <v/>
      </c>
      <c r="UB12" s="626" t="str">
        <v/>
      </c>
      <c r="UC12" s="626" t="str">
        <v/>
      </c>
      <c r="UD12" s="626" t="str">
        <v/>
      </c>
      <c r="UE12" s="626" t="str">
        <v/>
      </c>
      <c r="UF12" s="626" t="str">
        <v/>
      </c>
      <c r="UG12" s="626" t="str">
        <v/>
      </c>
      <c r="UH12" s="626" t="str">
        <v/>
      </c>
      <c r="UI12" s="626" t="str">
        <v/>
      </c>
      <c r="UJ12" s="626" t="str">
        <v/>
      </c>
      <c r="UK12" s="626" t="str">
        <v/>
      </c>
      <c r="UL12" s="626" t="str">
        <v/>
      </c>
      <c r="UM12" s="626" t="str">
        <v/>
      </c>
      <c r="UN12" s="626" t="str">
        <v/>
      </c>
      <c r="UO12" s="626" t="str">
        <v/>
      </c>
      <c r="UP12" s="626" t="str">
        <v/>
      </c>
      <c r="UQ12" s="626" t="str">
        <v/>
      </c>
      <c r="UR12" s="626" t="str">
        <v/>
      </c>
      <c r="US12" s="626" t="str">
        <v/>
      </c>
      <c r="UT12" s="626" t="str">
        <v/>
      </c>
      <c r="UU12" s="626" t="str">
        <v/>
      </c>
      <c r="UV12" s="626" t="str">
        <v/>
      </c>
      <c r="UW12" s="626" t="str">
        <v/>
      </c>
      <c r="UX12" s="626" t="str">
        <v/>
      </c>
      <c r="UY12" s="626" t="str">
        <v/>
      </c>
      <c r="UZ12" s="626" t="str">
        <v/>
      </c>
      <c r="VA12" s="626" t="str">
        <v/>
      </c>
      <c r="VB12" s="626" t="str">
        <v/>
      </c>
      <c r="VC12" s="626" t="str">
        <v/>
      </c>
      <c r="VD12" s="626" t="str">
        <v/>
      </c>
      <c r="VE12" s="626" t="str">
        <v/>
      </c>
      <c r="VF12" s="626" t="str">
        <v/>
      </c>
      <c r="VG12" s="626" t="str">
        <v/>
      </c>
      <c r="VH12" s="626" t="str">
        <v/>
      </c>
      <c r="VI12" s="626" t="str">
        <v/>
      </c>
      <c r="VJ12" s="626" t="str">
        <v/>
      </c>
      <c r="VK12" s="626" t="str">
        <v/>
      </c>
      <c r="VL12" s="626" t="str">
        <v/>
      </c>
      <c r="VM12" s="626" t="str">
        <v/>
      </c>
      <c r="VN12" s="626" t="str">
        <v/>
      </c>
      <c r="VO12" s="626" t="str">
        <v/>
      </c>
      <c r="VP12" s="626" t="str">
        <v/>
      </c>
      <c r="VQ12" s="626" t="str">
        <v/>
      </c>
      <c r="VR12" s="626" t="str">
        <v/>
      </c>
      <c r="VS12" s="626" t="str">
        <v/>
      </c>
      <c r="VT12" s="626" t="str">
        <v/>
      </c>
      <c r="VU12" s="626" t="str">
        <v/>
      </c>
      <c r="VV12" s="626" t="str">
        <v/>
      </c>
      <c r="VW12" s="626" t="str">
        <v/>
      </c>
      <c r="VX12" s="626" t="str">
        <v/>
      </c>
      <c r="VY12" s="626" t="str">
        <v/>
      </c>
      <c r="VZ12" s="626" t="str">
        <v/>
      </c>
      <c r="WA12" s="626" t="str">
        <v/>
      </c>
      <c r="WB12" s="626" t="str">
        <v/>
      </c>
      <c r="WC12" s="626" t="str">
        <v/>
      </c>
      <c r="WD12" s="626" t="str">
        <v/>
      </c>
      <c r="WE12" s="626" t="str">
        <v/>
      </c>
      <c r="WF12" s="626" t="str">
        <v/>
      </c>
      <c r="WG12" s="626" t="str">
        <v/>
      </c>
      <c r="WH12" s="626" t="str">
        <v/>
      </c>
      <c r="WI12" s="626" t="str">
        <v/>
      </c>
      <c r="WK12" s="892" t="s">
        <v>433</v>
      </c>
      <c r="WL12" s="892"/>
    </row>
    <row r="13" spans="1:610" ht="12.6" customHeight="1">
      <c r="A13" s="348"/>
      <c r="B13" s="360" t="s">
        <v>745</v>
      </c>
      <c r="C13" s="348"/>
      <c r="D13" s="398"/>
      <c r="E13" s="397"/>
      <c r="F13" s="397"/>
      <c r="G13" s="361" t="str">
        <f t="shared" si="0"/>
        <v/>
      </c>
      <c r="H13" s="361" t="str">
        <f t="shared" si="1"/>
        <v/>
      </c>
      <c r="I13" s="397"/>
      <c r="J13" s="348"/>
      <c r="K13" s="348"/>
      <c r="L13" s="348"/>
      <c r="M13" s="348"/>
      <c r="N13" s="323"/>
      <c r="O13" s="323"/>
      <c r="P13" s="323"/>
      <c r="Q13" s="323"/>
      <c r="R13" s="323"/>
      <c r="S13" s="323"/>
      <c r="T13" s="323"/>
      <c r="U13" s="323"/>
      <c r="V13" s="323"/>
      <c r="W13" s="323"/>
      <c r="X13" s="323"/>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3"/>
      <c r="BK13" s="323"/>
      <c r="BL13" s="323"/>
      <c r="BM13" s="323"/>
      <c r="BN13" s="323"/>
      <c r="BO13" s="323"/>
      <c r="BP13" s="323"/>
      <c r="BQ13" s="323"/>
      <c r="BR13" s="323"/>
      <c r="BS13" s="323"/>
      <c r="BT13" s="323"/>
      <c r="BU13" s="323"/>
      <c r="BV13" s="323"/>
      <c r="BW13" s="323"/>
      <c r="BX13" s="323"/>
      <c r="BY13" s="323"/>
      <c r="BZ13" s="323"/>
      <c r="CA13" s="323"/>
      <c r="CB13" s="323"/>
      <c r="CC13" s="323"/>
      <c r="CD13" s="323"/>
      <c r="CE13" s="323"/>
      <c r="CF13" s="323"/>
      <c r="CG13" s="323"/>
      <c r="CH13" s="323"/>
      <c r="CI13" s="323"/>
      <c r="CJ13" s="323"/>
      <c r="CK13" s="323"/>
      <c r="CL13" s="323"/>
      <c r="CM13" s="323"/>
      <c r="CN13" s="323"/>
      <c r="CO13" s="323"/>
      <c r="CP13" s="323"/>
      <c r="CQ13" s="323"/>
      <c r="CR13" s="323"/>
      <c r="CS13" s="323"/>
      <c r="CT13" s="323"/>
      <c r="CU13" s="323"/>
      <c r="CV13" s="323"/>
      <c r="CW13" s="323"/>
      <c r="CX13" s="323"/>
      <c r="CY13" s="323"/>
      <c r="CZ13" s="363"/>
      <c r="DB13" s="893" t="s">
        <v>1249</v>
      </c>
      <c r="DC13" s="894"/>
      <c r="DD13" s="365" t="str">
        <v/>
      </c>
      <c r="DE13" s="626" t="str">
        <v/>
      </c>
      <c r="DF13" s="626" t="str">
        <v/>
      </c>
      <c r="DG13" s="626" t="str">
        <v/>
      </c>
      <c r="DH13" s="626" t="str">
        <v/>
      </c>
      <c r="DI13" s="626" t="str">
        <v/>
      </c>
      <c r="DJ13" s="626" t="str">
        <v/>
      </c>
      <c r="DK13" s="626" t="str">
        <v/>
      </c>
      <c r="DL13" s="626" t="str">
        <v/>
      </c>
      <c r="DM13" s="626" t="str">
        <v/>
      </c>
      <c r="DN13" s="626" t="str">
        <v/>
      </c>
      <c r="DO13" s="626" t="str">
        <v/>
      </c>
      <c r="DP13" s="626" t="str">
        <v/>
      </c>
      <c r="DQ13" s="626" t="str">
        <v/>
      </c>
      <c r="DR13" s="626" t="str">
        <v/>
      </c>
      <c r="DS13" s="626" t="str">
        <v/>
      </c>
      <c r="DT13" s="626" t="str">
        <v/>
      </c>
      <c r="DU13" s="626" t="str">
        <v/>
      </c>
      <c r="DV13" s="626" t="str">
        <v/>
      </c>
      <c r="DW13" s="626" t="str">
        <v/>
      </c>
      <c r="DX13" s="366" t="str">
        <v/>
      </c>
      <c r="DY13" s="626" t="str">
        <v/>
      </c>
      <c r="DZ13" s="626" t="str">
        <v/>
      </c>
      <c r="EA13" s="626" t="str">
        <v/>
      </c>
      <c r="EB13" s="626" t="str">
        <v/>
      </c>
      <c r="EC13" s="626" t="str">
        <v/>
      </c>
      <c r="ED13" s="626" t="str">
        <v/>
      </c>
      <c r="EE13" s="626" t="str">
        <v/>
      </c>
      <c r="EF13" s="626" t="str">
        <v/>
      </c>
      <c r="EG13" s="626" t="str">
        <v/>
      </c>
      <c r="EH13" s="626" t="str">
        <v/>
      </c>
      <c r="EI13" s="626" t="str">
        <v/>
      </c>
      <c r="EJ13" s="626" t="str">
        <v/>
      </c>
      <c r="EK13" s="626" t="str">
        <v/>
      </c>
      <c r="EL13" s="626" t="str">
        <v/>
      </c>
      <c r="EM13" s="626" t="str">
        <v/>
      </c>
      <c r="EN13" s="626" t="str">
        <v/>
      </c>
      <c r="EO13" s="626" t="str">
        <v/>
      </c>
      <c r="EP13" s="626" t="str">
        <v/>
      </c>
      <c r="EQ13" s="626" t="str">
        <v/>
      </c>
      <c r="ER13" s="626" t="str">
        <v/>
      </c>
      <c r="ES13" s="626" t="str">
        <v/>
      </c>
      <c r="ET13" s="626" t="str">
        <v/>
      </c>
      <c r="EU13" s="626" t="str">
        <v/>
      </c>
      <c r="EV13" s="626" t="str">
        <v/>
      </c>
      <c r="EW13" s="626" t="str">
        <v/>
      </c>
      <c r="EX13" s="626" t="str">
        <v/>
      </c>
      <c r="EY13" s="626" t="str">
        <v/>
      </c>
      <c r="EZ13" s="626" t="str">
        <v/>
      </c>
      <c r="FA13" s="626" t="str">
        <v/>
      </c>
      <c r="FB13" s="626" t="str">
        <v/>
      </c>
      <c r="FC13" s="626" t="str">
        <v/>
      </c>
      <c r="FD13" s="626" t="str">
        <v/>
      </c>
      <c r="FE13" s="626" t="str">
        <v/>
      </c>
      <c r="FF13" s="626" t="str">
        <v/>
      </c>
      <c r="FG13" s="626" t="str">
        <v/>
      </c>
      <c r="FH13" s="626" t="str">
        <v/>
      </c>
      <c r="FI13" s="626" t="str">
        <v/>
      </c>
      <c r="FJ13" s="626" t="str">
        <v/>
      </c>
      <c r="FK13" s="626" t="str">
        <v/>
      </c>
      <c r="FL13" s="626" t="str">
        <v/>
      </c>
      <c r="FM13" s="626" t="str">
        <v/>
      </c>
      <c r="FN13" s="626" t="str">
        <v/>
      </c>
      <c r="FO13" s="626" t="str">
        <v/>
      </c>
      <c r="FP13" s="626" t="str">
        <v/>
      </c>
      <c r="FQ13" s="626" t="str">
        <v/>
      </c>
      <c r="FR13" s="626" t="str">
        <v/>
      </c>
      <c r="FS13" s="626" t="str">
        <v/>
      </c>
      <c r="FT13" s="626" t="str">
        <v/>
      </c>
      <c r="FU13" s="626" t="str">
        <v/>
      </c>
      <c r="FV13" s="626" t="str">
        <v/>
      </c>
      <c r="FW13" s="626" t="str">
        <v/>
      </c>
      <c r="FX13" s="626" t="str">
        <v/>
      </c>
      <c r="FY13" s="626" t="str">
        <v/>
      </c>
      <c r="FZ13" s="626" t="str">
        <v/>
      </c>
      <c r="GA13" s="626" t="str">
        <v/>
      </c>
      <c r="GB13" s="626" t="str">
        <v/>
      </c>
      <c r="GC13" s="626" t="str">
        <v/>
      </c>
      <c r="GD13" s="626" t="str">
        <v/>
      </c>
      <c r="GE13" s="626" t="str">
        <v/>
      </c>
      <c r="GF13" s="626" t="str">
        <v/>
      </c>
      <c r="GG13" s="626" t="str">
        <v/>
      </c>
      <c r="GH13" s="626" t="str">
        <v/>
      </c>
      <c r="GI13" s="626" t="str">
        <v/>
      </c>
      <c r="GJ13" s="626" t="str">
        <v/>
      </c>
      <c r="GK13" s="626" t="str">
        <v/>
      </c>
      <c r="GL13" s="626" t="str">
        <v/>
      </c>
      <c r="GM13" s="626" t="str">
        <v/>
      </c>
      <c r="GN13" s="626" t="str">
        <v/>
      </c>
      <c r="GO13" s="626" t="str">
        <v/>
      </c>
      <c r="GP13" s="626" t="str">
        <v/>
      </c>
      <c r="GQ13" s="626" t="str">
        <v/>
      </c>
      <c r="GR13" s="626" t="str">
        <v/>
      </c>
      <c r="GS13" s="626" t="str">
        <v/>
      </c>
      <c r="GT13" s="626" t="str">
        <v/>
      </c>
      <c r="GU13" s="626" t="str">
        <v/>
      </c>
      <c r="GV13" s="626" t="str">
        <v/>
      </c>
      <c r="GW13" s="626" t="str">
        <v/>
      </c>
      <c r="GX13" s="626" t="str">
        <v/>
      </c>
      <c r="GY13" s="626" t="str">
        <v/>
      </c>
      <c r="GZ13" s="626" t="str">
        <v/>
      </c>
      <c r="HA13" s="626" t="str">
        <v/>
      </c>
      <c r="HB13" s="626" t="str">
        <v/>
      </c>
      <c r="HC13" s="626" t="str">
        <v/>
      </c>
      <c r="HD13" s="626" t="str">
        <v/>
      </c>
      <c r="HE13" s="626" t="str">
        <v/>
      </c>
      <c r="HF13" s="626" t="str">
        <v/>
      </c>
      <c r="HG13" s="626" t="str">
        <v/>
      </c>
      <c r="HH13" s="626" t="str">
        <v/>
      </c>
      <c r="HI13" s="626" t="str">
        <v/>
      </c>
      <c r="HJ13" s="626" t="str">
        <v/>
      </c>
      <c r="HK13" s="626" t="str">
        <v/>
      </c>
      <c r="HL13" s="626" t="str">
        <v/>
      </c>
      <c r="HM13" s="626" t="str">
        <v/>
      </c>
      <c r="HN13" s="626" t="str">
        <v/>
      </c>
      <c r="HO13" s="626" t="str">
        <v/>
      </c>
      <c r="HP13" s="626" t="str">
        <v/>
      </c>
      <c r="HQ13" s="626" t="str">
        <v/>
      </c>
      <c r="HR13" s="626" t="str">
        <v/>
      </c>
      <c r="HS13" s="626" t="str">
        <v/>
      </c>
      <c r="HT13" s="626" t="str">
        <v/>
      </c>
      <c r="HU13" s="626" t="str">
        <v/>
      </c>
      <c r="HV13" s="626" t="str">
        <v/>
      </c>
      <c r="HW13" s="626" t="str">
        <v/>
      </c>
      <c r="HX13" s="626" t="str">
        <v/>
      </c>
      <c r="HY13" s="626" t="str">
        <v/>
      </c>
      <c r="HZ13" s="626" t="str">
        <v/>
      </c>
      <c r="IA13" s="626" t="str">
        <v/>
      </c>
      <c r="IB13" s="626" t="str">
        <v/>
      </c>
      <c r="IC13" s="626" t="str">
        <v/>
      </c>
      <c r="ID13" s="626" t="str">
        <v/>
      </c>
      <c r="IE13" s="626" t="str">
        <v/>
      </c>
      <c r="IF13" s="626" t="str">
        <v/>
      </c>
      <c r="IG13" s="626" t="str">
        <v/>
      </c>
      <c r="IH13" s="626" t="str">
        <v/>
      </c>
      <c r="II13" s="626" t="str">
        <v/>
      </c>
      <c r="IJ13" s="626" t="str">
        <v/>
      </c>
      <c r="IK13" s="626" t="str">
        <v/>
      </c>
      <c r="IL13" s="626" t="str">
        <v/>
      </c>
      <c r="IM13" s="626" t="str">
        <v/>
      </c>
      <c r="IN13" s="626" t="str">
        <v/>
      </c>
      <c r="IO13" s="626" t="str">
        <v/>
      </c>
      <c r="IP13" s="626" t="str">
        <v/>
      </c>
      <c r="IQ13" s="626" t="str">
        <v/>
      </c>
      <c r="IR13" s="626" t="str">
        <v/>
      </c>
      <c r="IS13" s="626" t="str">
        <v/>
      </c>
      <c r="IT13" s="626" t="str">
        <v/>
      </c>
      <c r="IU13" s="626" t="str">
        <v/>
      </c>
      <c r="IV13" s="626" t="str">
        <v/>
      </c>
      <c r="IW13" s="626" t="str">
        <v/>
      </c>
      <c r="IX13" s="626" t="str">
        <v/>
      </c>
      <c r="IY13" s="626" t="str">
        <v/>
      </c>
      <c r="IZ13" s="626" t="str">
        <v/>
      </c>
      <c r="JA13" s="626" t="str">
        <v/>
      </c>
      <c r="JB13" s="626" t="str">
        <v/>
      </c>
      <c r="JC13" s="626" t="str">
        <v/>
      </c>
      <c r="JD13" s="626" t="str">
        <v/>
      </c>
      <c r="JE13" s="626" t="str">
        <v/>
      </c>
      <c r="JF13" s="626" t="str">
        <v/>
      </c>
      <c r="JG13" s="626" t="str">
        <v/>
      </c>
      <c r="JH13" s="626" t="str">
        <v/>
      </c>
      <c r="JI13" s="626" t="str">
        <v/>
      </c>
      <c r="JJ13" s="626" t="str">
        <v/>
      </c>
      <c r="JK13" s="626" t="str">
        <v/>
      </c>
      <c r="JL13" s="626" t="str">
        <v/>
      </c>
      <c r="JM13" s="626" t="str">
        <v/>
      </c>
      <c r="JN13" s="626" t="str">
        <v/>
      </c>
      <c r="JO13" s="626" t="str">
        <v/>
      </c>
      <c r="JP13" s="626" t="str">
        <v/>
      </c>
      <c r="JQ13" s="626" t="str">
        <v/>
      </c>
      <c r="JR13" s="626" t="str">
        <v/>
      </c>
      <c r="JS13" s="626" t="str">
        <v/>
      </c>
      <c r="JT13" s="626" t="str">
        <v/>
      </c>
      <c r="JU13" s="626" t="str">
        <v/>
      </c>
      <c r="JV13" s="626" t="str">
        <v/>
      </c>
      <c r="JW13" s="626" t="str">
        <v/>
      </c>
      <c r="JX13" s="626" t="str">
        <v/>
      </c>
      <c r="JY13" s="626" t="str">
        <v/>
      </c>
      <c r="JZ13" s="626" t="str">
        <v/>
      </c>
      <c r="KA13" s="626" t="str">
        <v/>
      </c>
      <c r="KB13" s="626" t="str">
        <v/>
      </c>
      <c r="KC13" s="626" t="str">
        <v/>
      </c>
      <c r="KD13" s="626" t="str">
        <v/>
      </c>
      <c r="KE13" s="626" t="str">
        <v/>
      </c>
      <c r="KF13" s="626" t="str">
        <v/>
      </c>
      <c r="KG13" s="626" t="str">
        <v/>
      </c>
      <c r="KH13" s="626" t="str">
        <v/>
      </c>
      <c r="KI13" s="626" t="str">
        <v/>
      </c>
      <c r="KJ13" s="626" t="str">
        <v/>
      </c>
      <c r="KK13" s="626" t="str">
        <v/>
      </c>
      <c r="KL13" s="626" t="str">
        <v/>
      </c>
      <c r="KM13" s="626" t="str">
        <v/>
      </c>
      <c r="KN13" s="626" t="str">
        <v/>
      </c>
      <c r="KO13" s="626" t="str">
        <v/>
      </c>
      <c r="KP13" s="626" t="str">
        <v/>
      </c>
      <c r="KQ13" s="626" t="str">
        <v/>
      </c>
      <c r="KR13" s="626" t="str">
        <v/>
      </c>
      <c r="KS13" s="626" t="str">
        <v/>
      </c>
      <c r="KT13" s="626" t="str">
        <v/>
      </c>
      <c r="KU13" s="626" t="str">
        <v/>
      </c>
      <c r="KV13" s="626" t="str">
        <v/>
      </c>
      <c r="KW13" s="626" t="str">
        <v/>
      </c>
      <c r="KX13" s="626" t="str">
        <v/>
      </c>
      <c r="KY13" s="626" t="str">
        <v/>
      </c>
      <c r="KZ13" s="626" t="str">
        <v/>
      </c>
      <c r="LA13" s="626" t="str">
        <v/>
      </c>
      <c r="LB13" s="626" t="str">
        <v/>
      </c>
      <c r="LC13" s="626" t="str">
        <v/>
      </c>
      <c r="LD13" s="626" t="str">
        <v/>
      </c>
      <c r="LE13" s="626" t="str">
        <v/>
      </c>
      <c r="LF13" s="626" t="str">
        <v/>
      </c>
      <c r="LG13" s="626" t="str">
        <v/>
      </c>
      <c r="LH13" s="626" t="str">
        <v/>
      </c>
      <c r="LI13" s="626" t="str">
        <v/>
      </c>
      <c r="LJ13" s="626" t="str">
        <v/>
      </c>
      <c r="LK13" s="626" t="str">
        <v/>
      </c>
      <c r="LL13" s="626" t="str">
        <v/>
      </c>
      <c r="LM13" s="626" t="str">
        <v/>
      </c>
      <c r="LN13" s="626" t="str">
        <v/>
      </c>
      <c r="LO13" s="626" t="str">
        <v/>
      </c>
      <c r="LP13" s="626" t="str">
        <v/>
      </c>
      <c r="LQ13" s="626" t="str">
        <v/>
      </c>
      <c r="LR13" s="626" t="str">
        <v/>
      </c>
      <c r="LS13" s="626" t="str">
        <v/>
      </c>
      <c r="LT13" s="626" t="str">
        <v/>
      </c>
      <c r="LU13" s="626" t="str">
        <v/>
      </c>
      <c r="LV13" s="626" t="str">
        <v/>
      </c>
      <c r="LW13" s="626" t="str">
        <v/>
      </c>
      <c r="LX13" s="626" t="str">
        <v/>
      </c>
      <c r="LY13" s="626" t="str">
        <v/>
      </c>
      <c r="LZ13" s="626" t="str">
        <v/>
      </c>
      <c r="MA13" s="626" t="str">
        <v/>
      </c>
      <c r="MB13" s="626" t="str">
        <v/>
      </c>
      <c r="MC13" s="626" t="str">
        <v/>
      </c>
      <c r="MD13" s="626" t="str">
        <v/>
      </c>
      <c r="ME13" s="626" t="str">
        <v/>
      </c>
      <c r="MF13" s="626" t="str">
        <v/>
      </c>
      <c r="MG13" s="626" t="str">
        <v/>
      </c>
      <c r="MH13" s="626" t="str">
        <v/>
      </c>
      <c r="MI13" s="626" t="str">
        <v/>
      </c>
      <c r="MJ13" s="626" t="str">
        <v/>
      </c>
      <c r="MK13" s="626" t="str">
        <v/>
      </c>
      <c r="ML13" s="626" t="str">
        <v/>
      </c>
      <c r="MM13" s="626" t="str">
        <v/>
      </c>
      <c r="MN13" s="626" t="str">
        <v/>
      </c>
      <c r="MO13" s="626" t="str">
        <v/>
      </c>
      <c r="MP13" s="626" t="str">
        <v/>
      </c>
      <c r="MQ13" s="626" t="str">
        <v/>
      </c>
      <c r="MR13" s="626" t="str">
        <v/>
      </c>
      <c r="MS13" s="626" t="str">
        <v/>
      </c>
      <c r="MT13" s="626" t="str">
        <v/>
      </c>
      <c r="MU13" s="626" t="str">
        <v/>
      </c>
      <c r="MV13" s="626" t="str">
        <v/>
      </c>
      <c r="MW13" s="626" t="str">
        <v/>
      </c>
      <c r="MX13" s="626" t="str">
        <v/>
      </c>
      <c r="MY13" s="626" t="str">
        <v/>
      </c>
      <c r="MZ13" s="626" t="str">
        <v/>
      </c>
      <c r="NA13" s="626" t="str">
        <v/>
      </c>
      <c r="NB13" s="626" t="str">
        <v/>
      </c>
      <c r="NC13" s="626" t="str">
        <v/>
      </c>
      <c r="ND13" s="626" t="str">
        <v/>
      </c>
      <c r="NE13" s="626" t="str">
        <v/>
      </c>
      <c r="NF13" s="626" t="str">
        <v/>
      </c>
      <c r="NG13" s="626" t="str">
        <v/>
      </c>
      <c r="NH13" s="626" t="str">
        <v/>
      </c>
      <c r="NI13" s="626" t="str">
        <v/>
      </c>
      <c r="NJ13" s="626" t="str">
        <v/>
      </c>
      <c r="NK13" s="626" t="str">
        <v/>
      </c>
      <c r="NL13" s="626" t="str">
        <v/>
      </c>
      <c r="NM13" s="626" t="str">
        <v/>
      </c>
      <c r="NN13" s="626" t="str">
        <v/>
      </c>
      <c r="NO13" s="626" t="str">
        <v/>
      </c>
      <c r="NP13" s="626" t="str">
        <v/>
      </c>
      <c r="NQ13" s="626" t="str">
        <v/>
      </c>
      <c r="NR13" s="626" t="str">
        <v/>
      </c>
      <c r="NS13" s="626" t="str">
        <v/>
      </c>
      <c r="NT13" s="626" t="str">
        <v/>
      </c>
      <c r="NU13" s="626" t="str">
        <v/>
      </c>
      <c r="NV13" s="626" t="str">
        <v/>
      </c>
      <c r="NW13" s="626" t="str">
        <v/>
      </c>
      <c r="NX13" s="626" t="str">
        <v/>
      </c>
      <c r="NY13" s="626" t="str">
        <v/>
      </c>
      <c r="NZ13" s="626" t="str">
        <v/>
      </c>
      <c r="OA13" s="626" t="str">
        <v/>
      </c>
      <c r="OB13" s="626" t="str">
        <v/>
      </c>
      <c r="OC13" s="626" t="str">
        <v/>
      </c>
      <c r="OD13" s="626" t="str">
        <v/>
      </c>
      <c r="OE13" s="626" t="str">
        <v/>
      </c>
      <c r="OF13" s="626" t="str">
        <v/>
      </c>
      <c r="OG13" s="626" t="str">
        <v/>
      </c>
      <c r="OH13" s="626" t="str">
        <v/>
      </c>
      <c r="OI13" s="626" t="str">
        <v/>
      </c>
      <c r="OJ13" s="626" t="str">
        <v/>
      </c>
      <c r="OK13" s="626" t="str">
        <v/>
      </c>
      <c r="OL13" s="626" t="str">
        <v/>
      </c>
      <c r="OM13" s="626" t="str">
        <v/>
      </c>
      <c r="ON13" s="626" t="str">
        <v/>
      </c>
      <c r="OO13" s="626" t="str">
        <v/>
      </c>
      <c r="OP13" s="626" t="str">
        <v/>
      </c>
      <c r="OQ13" s="367" t="str">
        <v/>
      </c>
      <c r="OR13" s="626" t="str">
        <v/>
      </c>
      <c r="OS13" s="626" t="str">
        <v/>
      </c>
      <c r="OT13" s="626" t="str">
        <v/>
      </c>
      <c r="OU13" s="626" t="str">
        <v/>
      </c>
      <c r="OV13" s="626" t="str">
        <v/>
      </c>
      <c r="OW13" s="626" t="str">
        <v/>
      </c>
      <c r="OX13" s="626" t="str">
        <v/>
      </c>
      <c r="OY13" s="626" t="str">
        <v/>
      </c>
      <c r="OZ13" s="626" t="str">
        <v/>
      </c>
      <c r="PA13" s="626" t="str">
        <v/>
      </c>
      <c r="PB13" s="626" t="str">
        <v/>
      </c>
      <c r="PC13" s="626" t="str">
        <v/>
      </c>
      <c r="PD13" s="626" t="str">
        <v/>
      </c>
      <c r="PE13" s="626" t="str">
        <v/>
      </c>
      <c r="PF13" s="626" t="str">
        <v/>
      </c>
      <c r="PG13" s="626" t="str">
        <v/>
      </c>
      <c r="PH13" s="626" t="str">
        <v/>
      </c>
      <c r="PI13" s="626" t="str">
        <v/>
      </c>
      <c r="PJ13" s="626" t="str">
        <v/>
      </c>
      <c r="PK13" s="626" t="str">
        <v/>
      </c>
      <c r="PL13" s="626" t="str">
        <v/>
      </c>
      <c r="PM13" s="626" t="str">
        <v/>
      </c>
      <c r="PN13" s="626" t="str">
        <v/>
      </c>
      <c r="PO13" s="626" t="str">
        <v/>
      </c>
      <c r="PP13" s="626" t="str">
        <v/>
      </c>
      <c r="PQ13" s="626" t="str">
        <v/>
      </c>
      <c r="PR13" s="626" t="str">
        <v/>
      </c>
      <c r="PS13" s="626" t="str">
        <v/>
      </c>
      <c r="PT13" s="626" t="str">
        <v/>
      </c>
      <c r="PU13" s="626" t="str">
        <v/>
      </c>
      <c r="PV13" s="626" t="str">
        <v/>
      </c>
      <c r="PW13" s="626" t="str">
        <v/>
      </c>
      <c r="PX13" s="626" t="str">
        <v/>
      </c>
      <c r="PY13" s="626" t="str">
        <v/>
      </c>
      <c r="PZ13" s="626" t="str">
        <v/>
      </c>
      <c r="QA13" s="626" t="str">
        <v/>
      </c>
      <c r="QB13" s="626" t="str">
        <v/>
      </c>
      <c r="QC13" s="626" t="str">
        <v/>
      </c>
      <c r="QD13" s="626" t="str">
        <v/>
      </c>
      <c r="QE13" s="626" t="str">
        <v/>
      </c>
      <c r="QF13" s="626" t="str">
        <v/>
      </c>
      <c r="QG13" s="626" t="str">
        <v/>
      </c>
      <c r="QH13" s="626" t="str">
        <v/>
      </c>
      <c r="QI13" s="626" t="str">
        <v/>
      </c>
      <c r="QJ13" s="626" t="str">
        <v/>
      </c>
      <c r="QK13" s="626" t="str">
        <v/>
      </c>
      <c r="QL13" s="626" t="str">
        <v/>
      </c>
      <c r="QM13" s="626" t="str">
        <v/>
      </c>
      <c r="QN13" s="626" t="str">
        <v/>
      </c>
      <c r="QO13" s="626" t="str">
        <v/>
      </c>
      <c r="QP13" s="626" t="str">
        <v/>
      </c>
      <c r="QQ13" s="626" t="str">
        <v/>
      </c>
      <c r="QR13" s="626" t="str">
        <v/>
      </c>
      <c r="QS13" s="626" t="str">
        <v/>
      </c>
      <c r="QT13" s="626" t="str">
        <v/>
      </c>
      <c r="QU13" s="626" t="str">
        <v/>
      </c>
      <c r="QV13" s="626" t="str">
        <v/>
      </c>
      <c r="QW13" s="626" t="str">
        <v/>
      </c>
      <c r="QX13" s="626" t="str">
        <v/>
      </c>
      <c r="QY13" s="626" t="str">
        <v/>
      </c>
      <c r="QZ13" s="626" t="str">
        <v/>
      </c>
      <c r="RA13" s="626" t="str">
        <v/>
      </c>
      <c r="RB13" s="626" t="str">
        <v/>
      </c>
      <c r="RC13" s="626" t="str">
        <v/>
      </c>
      <c r="RD13" s="626" t="str">
        <v/>
      </c>
      <c r="RE13" s="626" t="str">
        <v/>
      </c>
      <c r="RF13" s="626" t="str">
        <v/>
      </c>
      <c r="RG13" s="626" t="str">
        <v/>
      </c>
      <c r="RH13" s="626" t="str">
        <v/>
      </c>
      <c r="RI13" s="626" t="str">
        <v/>
      </c>
      <c r="RJ13" s="626" t="str">
        <v/>
      </c>
      <c r="RK13" s="626" t="str">
        <v/>
      </c>
      <c r="RL13" s="626" t="str">
        <v/>
      </c>
      <c r="RM13" s="626" t="str">
        <v/>
      </c>
      <c r="RN13" s="626" t="str">
        <v/>
      </c>
      <c r="RO13" s="626" t="str">
        <v/>
      </c>
      <c r="RP13" s="626" t="str">
        <v/>
      </c>
      <c r="RQ13" s="626" t="str">
        <v/>
      </c>
      <c r="RR13" s="626" t="str">
        <v/>
      </c>
      <c r="RS13" s="626" t="str">
        <v/>
      </c>
      <c r="RT13" s="626" t="str">
        <v/>
      </c>
      <c r="RU13" s="626" t="str">
        <v/>
      </c>
      <c r="RV13" s="626" t="str">
        <v/>
      </c>
      <c r="RW13" s="626" t="str">
        <v/>
      </c>
      <c r="RX13" s="626" t="str">
        <v/>
      </c>
      <c r="RY13" s="626" t="str">
        <v/>
      </c>
      <c r="RZ13" s="626" t="str">
        <v/>
      </c>
      <c r="SA13" s="626" t="str">
        <v/>
      </c>
      <c r="SB13" s="626" t="str">
        <v/>
      </c>
      <c r="SC13" s="626" t="str">
        <v/>
      </c>
      <c r="SD13" s="626" t="str">
        <v/>
      </c>
      <c r="SE13" s="626" t="str">
        <v/>
      </c>
      <c r="SF13" s="626" t="str">
        <v/>
      </c>
      <c r="SG13" s="626" t="str">
        <v/>
      </c>
      <c r="SH13" s="626" t="str">
        <v/>
      </c>
      <c r="SI13" s="626" t="str">
        <v/>
      </c>
      <c r="SJ13" s="626" t="str">
        <v/>
      </c>
      <c r="SK13" s="626" t="str">
        <v/>
      </c>
      <c r="SL13" s="626" t="str">
        <v/>
      </c>
      <c r="SM13" s="626" t="str">
        <v/>
      </c>
      <c r="SN13" s="626" t="str">
        <v/>
      </c>
      <c r="SO13" s="626" t="str">
        <v/>
      </c>
      <c r="SP13" s="626" t="str">
        <v/>
      </c>
      <c r="SQ13" s="626" t="str">
        <v/>
      </c>
      <c r="SR13" s="626" t="str">
        <v/>
      </c>
      <c r="SS13" s="626" t="str">
        <v/>
      </c>
      <c r="ST13" s="626" t="str">
        <v/>
      </c>
      <c r="SU13" s="626" t="str">
        <v/>
      </c>
      <c r="SV13" s="626" t="str">
        <v/>
      </c>
      <c r="SW13" s="626" t="str">
        <v/>
      </c>
      <c r="SX13" s="626" t="str">
        <v/>
      </c>
      <c r="SY13" s="626" t="str">
        <v/>
      </c>
      <c r="SZ13" s="626" t="str">
        <v/>
      </c>
      <c r="TA13" s="626" t="str">
        <v/>
      </c>
      <c r="TB13" s="626" t="str">
        <v/>
      </c>
      <c r="TC13" s="626" t="str">
        <v/>
      </c>
      <c r="TD13" s="626" t="str">
        <v/>
      </c>
      <c r="TE13" s="626" t="str">
        <v/>
      </c>
      <c r="TF13" s="626" t="str">
        <v/>
      </c>
      <c r="TG13" s="626" t="str">
        <v/>
      </c>
      <c r="TH13" s="626" t="str">
        <v/>
      </c>
      <c r="TI13" s="626" t="str">
        <v/>
      </c>
      <c r="TJ13" s="626" t="str">
        <v/>
      </c>
      <c r="TK13" s="626" t="str">
        <v/>
      </c>
      <c r="TL13" s="626" t="str">
        <v/>
      </c>
      <c r="TM13" s="626" t="str">
        <v/>
      </c>
      <c r="TN13" s="626" t="str">
        <v/>
      </c>
      <c r="TO13" s="626" t="str">
        <v/>
      </c>
      <c r="TP13" s="626" t="str">
        <v/>
      </c>
      <c r="TQ13" s="626" t="str">
        <v/>
      </c>
      <c r="TR13" s="626" t="str">
        <v/>
      </c>
      <c r="TS13" s="626" t="str">
        <v/>
      </c>
      <c r="TT13" s="626" t="str">
        <v/>
      </c>
      <c r="TU13" s="626" t="str">
        <v/>
      </c>
      <c r="TV13" s="626" t="str">
        <v/>
      </c>
      <c r="TW13" s="626" t="str">
        <v/>
      </c>
      <c r="TX13" s="626" t="str">
        <v/>
      </c>
      <c r="TY13" s="626" t="str">
        <v/>
      </c>
      <c r="TZ13" s="626" t="str">
        <v/>
      </c>
      <c r="UA13" s="626" t="str">
        <v/>
      </c>
      <c r="UB13" s="626" t="str">
        <v/>
      </c>
      <c r="UC13" s="626" t="str">
        <v/>
      </c>
      <c r="UD13" s="626" t="str">
        <v/>
      </c>
      <c r="UE13" s="626" t="str">
        <v/>
      </c>
      <c r="UF13" s="626" t="str">
        <v/>
      </c>
      <c r="UG13" s="626" t="str">
        <v/>
      </c>
      <c r="UH13" s="626" t="str">
        <v/>
      </c>
      <c r="UI13" s="626" t="str">
        <v/>
      </c>
      <c r="UJ13" s="626" t="str">
        <v/>
      </c>
      <c r="UK13" s="626" t="str">
        <v/>
      </c>
      <c r="UL13" s="626" t="str">
        <v/>
      </c>
      <c r="UM13" s="626" t="str">
        <v/>
      </c>
      <c r="UN13" s="626" t="str">
        <v/>
      </c>
      <c r="UO13" s="626" t="str">
        <v/>
      </c>
      <c r="UP13" s="626" t="str">
        <v/>
      </c>
      <c r="UQ13" s="626" t="str">
        <v/>
      </c>
      <c r="UR13" s="626" t="str">
        <v/>
      </c>
      <c r="US13" s="626" t="str">
        <v/>
      </c>
      <c r="UT13" s="626" t="str">
        <v/>
      </c>
      <c r="UU13" s="626" t="str">
        <v/>
      </c>
      <c r="UV13" s="626" t="str">
        <v/>
      </c>
      <c r="UW13" s="626" t="str">
        <v/>
      </c>
      <c r="UX13" s="626" t="str">
        <v/>
      </c>
      <c r="UY13" s="626" t="str">
        <v/>
      </c>
      <c r="UZ13" s="626" t="str">
        <v/>
      </c>
      <c r="VA13" s="626" t="str">
        <v/>
      </c>
      <c r="VB13" s="626" t="str">
        <v/>
      </c>
      <c r="VC13" s="626" t="str">
        <v/>
      </c>
      <c r="VD13" s="626" t="str">
        <v/>
      </c>
      <c r="VE13" s="626" t="str">
        <v/>
      </c>
      <c r="VF13" s="626" t="str">
        <v/>
      </c>
      <c r="VG13" s="626" t="str">
        <v/>
      </c>
      <c r="VH13" s="626" t="str">
        <v/>
      </c>
      <c r="VI13" s="626" t="str">
        <v/>
      </c>
      <c r="VJ13" s="626" t="str">
        <v/>
      </c>
      <c r="VK13" s="626" t="str">
        <v/>
      </c>
      <c r="VL13" s="626" t="str">
        <v/>
      </c>
      <c r="VM13" s="626" t="str">
        <v/>
      </c>
      <c r="VN13" s="626" t="str">
        <v/>
      </c>
      <c r="VO13" s="626" t="str">
        <v/>
      </c>
      <c r="VP13" s="626" t="str">
        <v/>
      </c>
      <c r="VQ13" s="626" t="str">
        <v/>
      </c>
      <c r="VR13" s="626" t="str">
        <v/>
      </c>
      <c r="VS13" s="626" t="str">
        <v/>
      </c>
      <c r="VT13" s="626" t="str">
        <v/>
      </c>
      <c r="VU13" s="626" t="str">
        <v/>
      </c>
      <c r="VV13" s="626" t="str">
        <v/>
      </c>
      <c r="VW13" s="626" t="str">
        <v/>
      </c>
      <c r="VX13" s="626" t="str">
        <v/>
      </c>
      <c r="VY13" s="626" t="str">
        <v/>
      </c>
      <c r="VZ13" s="626" t="str">
        <v/>
      </c>
      <c r="WA13" s="626" t="str">
        <v/>
      </c>
      <c r="WB13" s="626" t="str">
        <v/>
      </c>
      <c r="WC13" s="626" t="str">
        <v/>
      </c>
      <c r="WD13" s="626" t="str">
        <v/>
      </c>
      <c r="WE13" s="626" t="str">
        <v/>
      </c>
      <c r="WF13" s="626" t="str">
        <v/>
      </c>
      <c r="WG13" s="626" t="str">
        <v/>
      </c>
      <c r="WH13" s="626" t="str">
        <v/>
      </c>
      <c r="WI13" s="626" t="str">
        <v/>
      </c>
      <c r="WK13" s="892" t="s">
        <v>434</v>
      </c>
      <c r="WL13" s="892"/>
    </row>
    <row r="14" spans="1:610">
      <c r="A14" s="348"/>
      <c r="B14" s="360" t="s">
        <v>746</v>
      </c>
      <c r="C14" s="348"/>
      <c r="D14" s="398"/>
      <c r="E14" s="397"/>
      <c r="F14" s="397"/>
      <c r="G14" s="361" t="str">
        <f t="shared" si="0"/>
        <v/>
      </c>
      <c r="H14" s="361" t="str">
        <f t="shared" si="1"/>
        <v/>
      </c>
      <c r="I14" s="397"/>
      <c r="J14" s="348"/>
      <c r="K14" s="348"/>
      <c r="L14" s="348"/>
      <c r="M14" s="348"/>
      <c r="N14" s="323"/>
      <c r="O14" s="323"/>
      <c r="P14" s="323"/>
      <c r="Q14" s="323"/>
      <c r="R14" s="323"/>
      <c r="S14" s="323"/>
      <c r="T14" s="323"/>
      <c r="U14" s="323"/>
      <c r="V14" s="323"/>
      <c r="W14" s="323"/>
      <c r="X14" s="323"/>
      <c r="Y14" s="323"/>
      <c r="Z14" s="323"/>
      <c r="AA14" s="323"/>
      <c r="AB14" s="323"/>
      <c r="AC14" s="323"/>
      <c r="AD14" s="323"/>
      <c r="AE14" s="323"/>
      <c r="AF14" s="323"/>
      <c r="AG14" s="323"/>
      <c r="AH14" s="323"/>
      <c r="AI14" s="323"/>
      <c r="AJ14" s="323"/>
      <c r="AK14" s="323"/>
      <c r="AL14" s="323"/>
      <c r="AM14" s="323"/>
      <c r="AN14" s="323"/>
      <c r="AO14" s="323"/>
      <c r="AP14" s="323"/>
      <c r="AQ14" s="323"/>
      <c r="AR14" s="323"/>
      <c r="AS14" s="323"/>
      <c r="AT14" s="323"/>
      <c r="AU14" s="323"/>
      <c r="AV14" s="323"/>
      <c r="AW14" s="323"/>
      <c r="AX14" s="323"/>
      <c r="AY14" s="323"/>
      <c r="AZ14" s="323"/>
      <c r="BA14" s="323"/>
      <c r="BB14" s="323"/>
      <c r="BC14" s="323"/>
      <c r="BD14" s="323"/>
      <c r="BE14" s="323"/>
      <c r="BF14" s="323"/>
      <c r="BG14" s="323"/>
      <c r="BH14" s="323"/>
      <c r="BI14" s="323"/>
      <c r="BJ14" s="323"/>
      <c r="BK14" s="323"/>
      <c r="BL14" s="323"/>
      <c r="BM14" s="323"/>
      <c r="BN14" s="323"/>
      <c r="BO14" s="323"/>
      <c r="BP14" s="323"/>
      <c r="BQ14" s="323"/>
      <c r="BR14" s="323"/>
      <c r="BS14" s="323"/>
      <c r="BT14" s="323"/>
      <c r="BU14" s="323"/>
      <c r="BV14" s="323"/>
      <c r="BW14" s="323"/>
      <c r="BX14" s="323"/>
      <c r="BY14" s="323"/>
      <c r="BZ14" s="323"/>
      <c r="CA14" s="323"/>
      <c r="CB14" s="323"/>
      <c r="CC14" s="323"/>
      <c r="CD14" s="323"/>
      <c r="CE14" s="323"/>
      <c r="CF14" s="323"/>
      <c r="CG14" s="323"/>
      <c r="CH14" s="323"/>
      <c r="CI14" s="323"/>
      <c r="CJ14" s="323"/>
      <c r="CK14" s="323"/>
      <c r="CL14" s="323"/>
      <c r="CM14" s="323"/>
      <c r="CN14" s="323"/>
      <c r="CO14" s="323"/>
      <c r="CP14" s="323"/>
      <c r="CQ14" s="323"/>
      <c r="CR14" s="323"/>
      <c r="CS14" s="323"/>
      <c r="CT14" s="323"/>
      <c r="CU14" s="323"/>
      <c r="CV14" s="323"/>
      <c r="CW14" s="323"/>
      <c r="CX14" s="323"/>
      <c r="CY14" s="323"/>
      <c r="CZ14" s="363"/>
      <c r="DB14" s="896" t="s">
        <v>1250</v>
      </c>
      <c r="DC14" s="896" t="s">
        <v>1251</v>
      </c>
      <c r="DD14" s="368" t="str">
        <v/>
      </c>
      <c r="DE14" s="369" t="str">
        <v/>
      </c>
      <c r="DF14" s="369" t="str">
        <v/>
      </c>
      <c r="DG14" s="369" t="str">
        <v/>
      </c>
      <c r="DH14" s="369" t="str">
        <v/>
      </c>
      <c r="DI14" s="369" t="str">
        <v/>
      </c>
      <c r="DJ14" s="369" t="str">
        <v/>
      </c>
      <c r="DK14" s="369" t="str">
        <v/>
      </c>
      <c r="DL14" s="369" t="str">
        <v/>
      </c>
      <c r="DM14" s="369" t="str">
        <v/>
      </c>
      <c r="DN14" s="369" t="str">
        <v/>
      </c>
      <c r="DO14" s="369" t="str">
        <v/>
      </c>
      <c r="DP14" s="369" t="str">
        <v/>
      </c>
      <c r="DQ14" s="369" t="str">
        <v/>
      </c>
      <c r="DR14" s="369" t="str">
        <v/>
      </c>
      <c r="DS14" s="369" t="str">
        <v/>
      </c>
      <c r="DT14" s="369" t="str">
        <v/>
      </c>
      <c r="DU14" s="369" t="str">
        <v/>
      </c>
      <c r="DV14" s="369" t="str">
        <v/>
      </c>
      <c r="DW14" s="369" t="str">
        <v/>
      </c>
      <c r="DX14" s="370" t="str">
        <v/>
      </c>
      <c r="DY14" s="369" t="str">
        <v/>
      </c>
      <c r="DZ14" s="369" t="str">
        <v/>
      </c>
      <c r="EA14" s="369" t="str">
        <v/>
      </c>
      <c r="EB14" s="369" t="str">
        <v/>
      </c>
      <c r="EC14" s="369" t="str">
        <v/>
      </c>
      <c r="ED14" s="369" t="str">
        <v/>
      </c>
      <c r="EE14" s="369" t="str">
        <v/>
      </c>
      <c r="EF14" s="369" t="str">
        <v/>
      </c>
      <c r="EG14" s="369" t="str">
        <v/>
      </c>
      <c r="EH14" s="369" t="str">
        <v/>
      </c>
      <c r="EI14" s="369" t="str">
        <v/>
      </c>
      <c r="EJ14" s="369" t="str">
        <v/>
      </c>
      <c r="EK14" s="369" t="str">
        <v/>
      </c>
      <c r="EL14" s="369" t="str">
        <v/>
      </c>
      <c r="EM14" s="369" t="str">
        <v/>
      </c>
      <c r="EN14" s="369" t="str">
        <v/>
      </c>
      <c r="EO14" s="369" t="str">
        <v/>
      </c>
      <c r="EP14" s="369" t="str">
        <v/>
      </c>
      <c r="EQ14" s="369" t="str">
        <v/>
      </c>
      <c r="ER14" s="369" t="str">
        <v/>
      </c>
      <c r="ES14" s="369" t="str">
        <v/>
      </c>
      <c r="ET14" s="369" t="str">
        <v/>
      </c>
      <c r="EU14" s="369" t="str">
        <v/>
      </c>
      <c r="EV14" s="369" t="str">
        <v/>
      </c>
      <c r="EW14" s="369" t="str">
        <v/>
      </c>
      <c r="EX14" s="369" t="str">
        <v/>
      </c>
      <c r="EY14" s="369" t="str">
        <v/>
      </c>
      <c r="EZ14" s="369" t="str">
        <v/>
      </c>
      <c r="FA14" s="369" t="str">
        <v/>
      </c>
      <c r="FB14" s="369" t="str">
        <v/>
      </c>
      <c r="FC14" s="369" t="str">
        <v/>
      </c>
      <c r="FD14" s="369" t="str">
        <v/>
      </c>
      <c r="FE14" s="369" t="str">
        <v/>
      </c>
      <c r="FF14" s="369" t="str">
        <v/>
      </c>
      <c r="FG14" s="369" t="str">
        <v/>
      </c>
      <c r="FH14" s="369" t="str">
        <v/>
      </c>
      <c r="FI14" s="369" t="str">
        <v/>
      </c>
      <c r="FJ14" s="369" t="str">
        <v/>
      </c>
      <c r="FK14" s="369" t="str">
        <v/>
      </c>
      <c r="FL14" s="369" t="str">
        <v/>
      </c>
      <c r="FM14" s="369" t="str">
        <v/>
      </c>
      <c r="FN14" s="369" t="str">
        <v/>
      </c>
      <c r="FO14" s="369" t="str">
        <v/>
      </c>
      <c r="FP14" s="369" t="str">
        <v/>
      </c>
      <c r="FQ14" s="369" t="str">
        <v/>
      </c>
      <c r="FR14" s="369" t="str">
        <v/>
      </c>
      <c r="FS14" s="369" t="str">
        <v/>
      </c>
      <c r="FT14" s="369" t="str">
        <v/>
      </c>
      <c r="FU14" s="369" t="str">
        <v/>
      </c>
      <c r="FV14" s="369" t="str">
        <v/>
      </c>
      <c r="FW14" s="369" t="str">
        <v/>
      </c>
      <c r="FX14" s="369" t="str">
        <v/>
      </c>
      <c r="FY14" s="369" t="str">
        <v/>
      </c>
      <c r="FZ14" s="369" t="str">
        <v/>
      </c>
      <c r="GA14" s="369" t="str">
        <v/>
      </c>
      <c r="GB14" s="369" t="str">
        <v/>
      </c>
      <c r="GC14" s="369" t="str">
        <v/>
      </c>
      <c r="GD14" s="369" t="str">
        <v/>
      </c>
      <c r="GE14" s="369" t="str">
        <v/>
      </c>
      <c r="GF14" s="369" t="str">
        <v/>
      </c>
      <c r="GG14" s="369" t="str">
        <v/>
      </c>
      <c r="GH14" s="369" t="str">
        <v/>
      </c>
      <c r="GI14" s="369" t="str">
        <v/>
      </c>
      <c r="GJ14" s="369" t="str">
        <v/>
      </c>
      <c r="GK14" s="369" t="str">
        <v/>
      </c>
      <c r="GL14" s="369" t="str">
        <v/>
      </c>
      <c r="GM14" s="369" t="str">
        <v/>
      </c>
      <c r="GN14" s="369" t="str">
        <v/>
      </c>
      <c r="GO14" s="369" t="str">
        <v/>
      </c>
      <c r="GP14" s="369" t="str">
        <v/>
      </c>
      <c r="GQ14" s="369" t="str">
        <v/>
      </c>
      <c r="GR14" s="369" t="str">
        <v/>
      </c>
      <c r="GS14" s="369" t="str">
        <v/>
      </c>
      <c r="GT14" s="369" t="str">
        <v/>
      </c>
      <c r="GU14" s="369" t="str">
        <v/>
      </c>
      <c r="GV14" s="369" t="str">
        <v/>
      </c>
      <c r="GW14" s="369" t="str">
        <v/>
      </c>
      <c r="GX14" s="369" t="str">
        <v/>
      </c>
      <c r="GY14" s="369" t="str">
        <v/>
      </c>
      <c r="GZ14" s="369" t="str">
        <v/>
      </c>
      <c r="HA14" s="369" t="str">
        <v/>
      </c>
      <c r="HB14" s="369" t="str">
        <v/>
      </c>
      <c r="HC14" s="369" t="str">
        <v/>
      </c>
      <c r="HD14" s="369" t="str">
        <v/>
      </c>
      <c r="HE14" s="369" t="str">
        <v/>
      </c>
      <c r="HF14" s="369" t="str">
        <v/>
      </c>
      <c r="HG14" s="369" t="str">
        <v/>
      </c>
      <c r="HH14" s="369" t="str">
        <v/>
      </c>
      <c r="HI14" s="369" t="str">
        <v/>
      </c>
      <c r="HJ14" s="369" t="str">
        <v/>
      </c>
      <c r="HK14" s="369" t="str">
        <v/>
      </c>
      <c r="HL14" s="369" t="str">
        <v/>
      </c>
      <c r="HM14" s="369" t="str">
        <v/>
      </c>
      <c r="HN14" s="369" t="str">
        <v/>
      </c>
      <c r="HO14" s="369" t="str">
        <v/>
      </c>
      <c r="HP14" s="369" t="str">
        <v/>
      </c>
      <c r="HQ14" s="369" t="str">
        <v/>
      </c>
      <c r="HR14" s="369" t="str">
        <v/>
      </c>
      <c r="HS14" s="369" t="str">
        <v/>
      </c>
      <c r="HT14" s="369" t="str">
        <v/>
      </c>
      <c r="HU14" s="369" t="str">
        <v/>
      </c>
      <c r="HV14" s="369" t="str">
        <v/>
      </c>
      <c r="HW14" s="369" t="str">
        <v/>
      </c>
      <c r="HX14" s="369" t="str">
        <v/>
      </c>
      <c r="HY14" s="369" t="str">
        <v/>
      </c>
      <c r="HZ14" s="369" t="str">
        <v/>
      </c>
      <c r="IA14" s="369" t="str">
        <v/>
      </c>
      <c r="IB14" s="369" t="str">
        <v/>
      </c>
      <c r="IC14" s="369" t="str">
        <v/>
      </c>
      <c r="ID14" s="369" t="str">
        <v/>
      </c>
      <c r="IE14" s="369" t="str">
        <v/>
      </c>
      <c r="IF14" s="369" t="str">
        <v/>
      </c>
      <c r="IG14" s="369" t="str">
        <v/>
      </c>
      <c r="IH14" s="369" t="str">
        <v/>
      </c>
      <c r="II14" s="369" t="str">
        <v/>
      </c>
      <c r="IJ14" s="369" t="str">
        <v/>
      </c>
      <c r="IK14" s="369" t="str">
        <v/>
      </c>
      <c r="IL14" s="369" t="str">
        <v/>
      </c>
      <c r="IM14" s="369" t="str">
        <v/>
      </c>
      <c r="IN14" s="369" t="str">
        <v/>
      </c>
      <c r="IO14" s="369" t="str">
        <v/>
      </c>
      <c r="IP14" s="369" t="str">
        <v/>
      </c>
      <c r="IQ14" s="369" t="str">
        <v/>
      </c>
      <c r="IR14" s="369" t="str">
        <v/>
      </c>
      <c r="IS14" s="369" t="str">
        <v/>
      </c>
      <c r="IT14" s="369" t="str">
        <v/>
      </c>
      <c r="IU14" s="369" t="str">
        <v/>
      </c>
      <c r="IV14" s="369" t="str">
        <v/>
      </c>
      <c r="IW14" s="369" t="str">
        <v/>
      </c>
      <c r="IX14" s="369" t="str">
        <v/>
      </c>
      <c r="IY14" s="369" t="str">
        <v/>
      </c>
      <c r="IZ14" s="369" t="str">
        <v/>
      </c>
      <c r="JA14" s="369" t="str">
        <v/>
      </c>
      <c r="JB14" s="369" t="str">
        <v/>
      </c>
      <c r="JC14" s="369" t="str">
        <v/>
      </c>
      <c r="JD14" s="369" t="str">
        <v/>
      </c>
      <c r="JE14" s="369" t="str">
        <v/>
      </c>
      <c r="JF14" s="369" t="str">
        <v/>
      </c>
      <c r="JG14" s="369" t="str">
        <v/>
      </c>
      <c r="JH14" s="369" t="str">
        <v/>
      </c>
      <c r="JI14" s="369" t="str">
        <v/>
      </c>
      <c r="JJ14" s="369" t="str">
        <v/>
      </c>
      <c r="JK14" s="369" t="str">
        <v/>
      </c>
      <c r="JL14" s="369" t="str">
        <v/>
      </c>
      <c r="JM14" s="369" t="str">
        <v/>
      </c>
      <c r="JN14" s="369" t="str">
        <v/>
      </c>
      <c r="JO14" s="369" t="str">
        <v/>
      </c>
      <c r="JP14" s="369" t="str">
        <v/>
      </c>
      <c r="JQ14" s="369" t="str">
        <v/>
      </c>
      <c r="JR14" s="369" t="str">
        <v/>
      </c>
      <c r="JS14" s="369" t="str">
        <v/>
      </c>
      <c r="JT14" s="369" t="str">
        <v/>
      </c>
      <c r="JU14" s="369" t="str">
        <v/>
      </c>
      <c r="JV14" s="369" t="str">
        <v/>
      </c>
      <c r="JW14" s="369" t="str">
        <v/>
      </c>
      <c r="JX14" s="369" t="str">
        <v/>
      </c>
      <c r="JY14" s="369" t="str">
        <v/>
      </c>
      <c r="JZ14" s="369" t="str">
        <v/>
      </c>
      <c r="KA14" s="369" t="str">
        <v/>
      </c>
      <c r="KB14" s="369" t="str">
        <v/>
      </c>
      <c r="KC14" s="369" t="str">
        <v/>
      </c>
      <c r="KD14" s="369" t="str">
        <v/>
      </c>
      <c r="KE14" s="369" t="str">
        <v/>
      </c>
      <c r="KF14" s="369" t="str">
        <v/>
      </c>
      <c r="KG14" s="369" t="str">
        <v/>
      </c>
      <c r="KH14" s="369" t="str">
        <v/>
      </c>
      <c r="KI14" s="369" t="str">
        <v/>
      </c>
      <c r="KJ14" s="369" t="str">
        <v/>
      </c>
      <c r="KK14" s="369" t="str">
        <v/>
      </c>
      <c r="KL14" s="369" t="str">
        <v/>
      </c>
      <c r="KM14" s="369" t="str">
        <v/>
      </c>
      <c r="KN14" s="369" t="str">
        <v/>
      </c>
      <c r="KO14" s="369" t="str">
        <v/>
      </c>
      <c r="KP14" s="369" t="str">
        <v/>
      </c>
      <c r="KQ14" s="369" t="str">
        <v/>
      </c>
      <c r="KR14" s="369" t="str">
        <v/>
      </c>
      <c r="KS14" s="369" t="str">
        <v/>
      </c>
      <c r="KT14" s="369" t="str">
        <v/>
      </c>
      <c r="KU14" s="369" t="str">
        <v/>
      </c>
      <c r="KV14" s="369" t="str">
        <v/>
      </c>
      <c r="KW14" s="369" t="str">
        <v/>
      </c>
      <c r="KX14" s="369" t="str">
        <v/>
      </c>
      <c r="KY14" s="369" t="str">
        <v/>
      </c>
      <c r="KZ14" s="369" t="str">
        <v/>
      </c>
      <c r="LA14" s="369" t="str">
        <v/>
      </c>
      <c r="LB14" s="369" t="str">
        <v/>
      </c>
      <c r="LC14" s="369" t="str">
        <v/>
      </c>
      <c r="LD14" s="369" t="str">
        <v/>
      </c>
      <c r="LE14" s="369" t="str">
        <v/>
      </c>
      <c r="LF14" s="369" t="str">
        <v/>
      </c>
      <c r="LG14" s="369" t="str">
        <v/>
      </c>
      <c r="LH14" s="369" t="str">
        <v/>
      </c>
      <c r="LI14" s="369" t="str">
        <v/>
      </c>
      <c r="LJ14" s="369" t="str">
        <v/>
      </c>
      <c r="LK14" s="369" t="str">
        <v/>
      </c>
      <c r="LL14" s="369" t="str">
        <v/>
      </c>
      <c r="LM14" s="369" t="str">
        <v/>
      </c>
      <c r="LN14" s="369" t="str">
        <v/>
      </c>
      <c r="LO14" s="369" t="str">
        <v/>
      </c>
      <c r="LP14" s="369" t="str">
        <v/>
      </c>
      <c r="LQ14" s="369" t="str">
        <v/>
      </c>
      <c r="LR14" s="369" t="str">
        <v/>
      </c>
      <c r="LS14" s="369" t="str">
        <v/>
      </c>
      <c r="LT14" s="369" t="str">
        <v/>
      </c>
      <c r="LU14" s="369" t="str">
        <v/>
      </c>
      <c r="LV14" s="369" t="str">
        <v/>
      </c>
      <c r="LW14" s="369" t="str">
        <v/>
      </c>
      <c r="LX14" s="369" t="str">
        <v/>
      </c>
      <c r="LY14" s="369" t="str">
        <v/>
      </c>
      <c r="LZ14" s="369" t="str">
        <v/>
      </c>
      <c r="MA14" s="369" t="str">
        <v/>
      </c>
      <c r="MB14" s="369" t="str">
        <v/>
      </c>
      <c r="MC14" s="369" t="str">
        <v/>
      </c>
      <c r="MD14" s="369" t="str">
        <v/>
      </c>
      <c r="ME14" s="369" t="str">
        <v/>
      </c>
      <c r="MF14" s="369" t="str">
        <v/>
      </c>
      <c r="MG14" s="369" t="str">
        <v/>
      </c>
      <c r="MH14" s="369" t="str">
        <v/>
      </c>
      <c r="MI14" s="369" t="str">
        <v/>
      </c>
      <c r="MJ14" s="369" t="str">
        <v/>
      </c>
      <c r="MK14" s="369" t="str">
        <v/>
      </c>
      <c r="ML14" s="369" t="str">
        <v/>
      </c>
      <c r="MM14" s="369" t="str">
        <v/>
      </c>
      <c r="MN14" s="369" t="str">
        <v/>
      </c>
      <c r="MO14" s="369" t="str">
        <v/>
      </c>
      <c r="MP14" s="369" t="str">
        <v/>
      </c>
      <c r="MQ14" s="369" t="str">
        <v/>
      </c>
      <c r="MR14" s="369" t="str">
        <v/>
      </c>
      <c r="MS14" s="369" t="str">
        <v/>
      </c>
      <c r="MT14" s="369" t="str">
        <v/>
      </c>
      <c r="MU14" s="369" t="str">
        <v/>
      </c>
      <c r="MV14" s="369" t="str">
        <v/>
      </c>
      <c r="MW14" s="369" t="str">
        <v/>
      </c>
      <c r="MX14" s="369" t="str">
        <v/>
      </c>
      <c r="MY14" s="369" t="str">
        <v/>
      </c>
      <c r="MZ14" s="369" t="str">
        <v/>
      </c>
      <c r="NA14" s="369" t="str">
        <v/>
      </c>
      <c r="NB14" s="369" t="str">
        <v/>
      </c>
      <c r="NC14" s="369" t="str">
        <v/>
      </c>
      <c r="ND14" s="369" t="str">
        <v/>
      </c>
      <c r="NE14" s="369" t="str">
        <v/>
      </c>
      <c r="NF14" s="369" t="str">
        <v/>
      </c>
      <c r="NG14" s="369" t="str">
        <v/>
      </c>
      <c r="NH14" s="369" t="str">
        <v/>
      </c>
      <c r="NI14" s="369" t="str">
        <v/>
      </c>
      <c r="NJ14" s="369" t="str">
        <v/>
      </c>
      <c r="NK14" s="369" t="str">
        <v/>
      </c>
      <c r="NL14" s="369" t="str">
        <v/>
      </c>
      <c r="NM14" s="369" t="str">
        <v/>
      </c>
      <c r="NN14" s="369" t="str">
        <v/>
      </c>
      <c r="NO14" s="369" t="str">
        <v/>
      </c>
      <c r="NP14" s="369" t="str">
        <v/>
      </c>
      <c r="NQ14" s="369" t="str">
        <v/>
      </c>
      <c r="NR14" s="369" t="str">
        <v/>
      </c>
      <c r="NS14" s="369" t="str">
        <v/>
      </c>
      <c r="NT14" s="369" t="str">
        <v/>
      </c>
      <c r="NU14" s="369" t="str">
        <v/>
      </c>
      <c r="NV14" s="369" t="str">
        <v/>
      </c>
      <c r="NW14" s="369" t="str">
        <v/>
      </c>
      <c r="NX14" s="369" t="str">
        <v/>
      </c>
      <c r="NY14" s="369" t="str">
        <v/>
      </c>
      <c r="NZ14" s="369" t="str">
        <v/>
      </c>
      <c r="OA14" s="369" t="str">
        <v/>
      </c>
      <c r="OB14" s="369" t="str">
        <v/>
      </c>
      <c r="OC14" s="369" t="str">
        <v/>
      </c>
      <c r="OD14" s="369" t="str">
        <v/>
      </c>
      <c r="OE14" s="369" t="str">
        <v/>
      </c>
      <c r="OF14" s="369" t="str">
        <v/>
      </c>
      <c r="OG14" s="369" t="str">
        <v/>
      </c>
      <c r="OH14" s="369" t="str">
        <v/>
      </c>
      <c r="OI14" s="369" t="str">
        <v/>
      </c>
      <c r="OJ14" s="369" t="str">
        <v/>
      </c>
      <c r="OK14" s="369" t="str">
        <v/>
      </c>
      <c r="OL14" s="369" t="str">
        <v/>
      </c>
      <c r="OM14" s="369" t="str">
        <v/>
      </c>
      <c r="ON14" s="369" t="str">
        <v/>
      </c>
      <c r="OO14" s="369" t="str">
        <v/>
      </c>
      <c r="OP14" s="369" t="str">
        <v/>
      </c>
      <c r="OQ14" s="371" t="str">
        <v/>
      </c>
      <c r="OR14" s="369" t="str">
        <v/>
      </c>
      <c r="OS14" s="369" t="str">
        <v/>
      </c>
      <c r="OT14" s="369" t="str">
        <v/>
      </c>
      <c r="OU14" s="369" t="str">
        <v/>
      </c>
      <c r="OV14" s="369" t="str">
        <v/>
      </c>
      <c r="OW14" s="369" t="str">
        <v/>
      </c>
      <c r="OX14" s="369" t="str">
        <v/>
      </c>
      <c r="OY14" s="369" t="str">
        <v/>
      </c>
      <c r="OZ14" s="369" t="str">
        <v/>
      </c>
      <c r="PA14" s="369" t="str">
        <v/>
      </c>
      <c r="PB14" s="369" t="str">
        <v/>
      </c>
      <c r="PC14" s="369" t="str">
        <v/>
      </c>
      <c r="PD14" s="369" t="str">
        <v/>
      </c>
      <c r="PE14" s="369" t="str">
        <v/>
      </c>
      <c r="PF14" s="369" t="str">
        <v/>
      </c>
      <c r="PG14" s="369" t="str">
        <v/>
      </c>
      <c r="PH14" s="369" t="str">
        <v/>
      </c>
      <c r="PI14" s="369" t="str">
        <v/>
      </c>
      <c r="PJ14" s="369" t="str">
        <v/>
      </c>
      <c r="PK14" s="369" t="str">
        <v/>
      </c>
      <c r="PL14" s="369" t="str">
        <v/>
      </c>
      <c r="PM14" s="369" t="str">
        <v/>
      </c>
      <c r="PN14" s="369" t="str">
        <v/>
      </c>
      <c r="PO14" s="369" t="str">
        <v/>
      </c>
      <c r="PP14" s="369" t="str">
        <v/>
      </c>
      <c r="PQ14" s="369" t="str">
        <v/>
      </c>
      <c r="PR14" s="369" t="str">
        <v/>
      </c>
      <c r="PS14" s="369" t="str">
        <v/>
      </c>
      <c r="PT14" s="369" t="str">
        <v/>
      </c>
      <c r="PU14" s="369" t="str">
        <v/>
      </c>
      <c r="PV14" s="369" t="str">
        <v/>
      </c>
      <c r="PW14" s="369" t="str">
        <v/>
      </c>
      <c r="PX14" s="369" t="str">
        <v/>
      </c>
      <c r="PY14" s="369" t="str">
        <v/>
      </c>
      <c r="PZ14" s="369" t="str">
        <v/>
      </c>
      <c r="QA14" s="369" t="str">
        <v/>
      </c>
      <c r="QB14" s="369" t="str">
        <v/>
      </c>
      <c r="QC14" s="369" t="str">
        <v/>
      </c>
      <c r="QD14" s="369" t="str">
        <v/>
      </c>
      <c r="QE14" s="369" t="str">
        <v/>
      </c>
      <c r="QF14" s="369" t="str">
        <v/>
      </c>
      <c r="QG14" s="369" t="str">
        <v/>
      </c>
      <c r="QH14" s="369" t="str">
        <v/>
      </c>
      <c r="QI14" s="369" t="str">
        <v/>
      </c>
      <c r="QJ14" s="369" t="str">
        <v/>
      </c>
      <c r="QK14" s="369" t="str">
        <v/>
      </c>
      <c r="QL14" s="369" t="str">
        <v/>
      </c>
      <c r="QM14" s="369" t="str">
        <v/>
      </c>
      <c r="QN14" s="369" t="str">
        <v/>
      </c>
      <c r="QO14" s="369" t="str">
        <v/>
      </c>
      <c r="QP14" s="369" t="str">
        <v/>
      </c>
      <c r="QQ14" s="369" t="str">
        <v/>
      </c>
      <c r="QR14" s="369" t="str">
        <v/>
      </c>
      <c r="QS14" s="369" t="str">
        <v/>
      </c>
      <c r="QT14" s="369" t="str">
        <v/>
      </c>
      <c r="QU14" s="369" t="str">
        <v/>
      </c>
      <c r="QV14" s="369" t="str">
        <v/>
      </c>
      <c r="QW14" s="369" t="str">
        <v/>
      </c>
      <c r="QX14" s="369" t="str">
        <v/>
      </c>
      <c r="QY14" s="369" t="str">
        <v/>
      </c>
      <c r="QZ14" s="369" t="str">
        <v/>
      </c>
      <c r="RA14" s="369" t="str">
        <v/>
      </c>
      <c r="RB14" s="369" t="str">
        <v/>
      </c>
      <c r="RC14" s="369" t="str">
        <v/>
      </c>
      <c r="RD14" s="369" t="str">
        <v/>
      </c>
      <c r="RE14" s="369" t="str">
        <v/>
      </c>
      <c r="RF14" s="369" t="str">
        <v/>
      </c>
      <c r="RG14" s="369" t="str">
        <v/>
      </c>
      <c r="RH14" s="369" t="str">
        <v/>
      </c>
      <c r="RI14" s="369" t="str">
        <v/>
      </c>
      <c r="RJ14" s="369" t="str">
        <v/>
      </c>
      <c r="RK14" s="369" t="str">
        <v/>
      </c>
      <c r="RL14" s="369" t="str">
        <v/>
      </c>
      <c r="RM14" s="369" t="str">
        <v/>
      </c>
      <c r="RN14" s="369" t="str">
        <v/>
      </c>
      <c r="RO14" s="369" t="str">
        <v/>
      </c>
      <c r="RP14" s="369" t="str">
        <v/>
      </c>
      <c r="RQ14" s="369" t="str">
        <v/>
      </c>
      <c r="RR14" s="369" t="str">
        <v/>
      </c>
      <c r="RS14" s="369" t="str">
        <v/>
      </c>
      <c r="RT14" s="369" t="str">
        <v/>
      </c>
      <c r="RU14" s="369" t="str">
        <v/>
      </c>
      <c r="RV14" s="369" t="str">
        <v/>
      </c>
      <c r="RW14" s="369" t="str">
        <v/>
      </c>
      <c r="RX14" s="369" t="str">
        <v/>
      </c>
      <c r="RY14" s="369" t="str">
        <v/>
      </c>
      <c r="RZ14" s="369" t="str">
        <v/>
      </c>
      <c r="SA14" s="369" t="str">
        <v/>
      </c>
      <c r="SB14" s="369" t="str">
        <v/>
      </c>
      <c r="SC14" s="369" t="str">
        <v/>
      </c>
      <c r="SD14" s="369" t="str">
        <v/>
      </c>
      <c r="SE14" s="369" t="str">
        <v/>
      </c>
      <c r="SF14" s="369" t="str">
        <v/>
      </c>
      <c r="SG14" s="369" t="str">
        <v/>
      </c>
      <c r="SH14" s="369" t="str">
        <v/>
      </c>
      <c r="SI14" s="369" t="str">
        <v/>
      </c>
      <c r="SJ14" s="369" t="str">
        <v/>
      </c>
      <c r="SK14" s="369" t="str">
        <v/>
      </c>
      <c r="SL14" s="369" t="str">
        <v/>
      </c>
      <c r="SM14" s="369" t="str">
        <v/>
      </c>
      <c r="SN14" s="369" t="str">
        <v/>
      </c>
      <c r="SO14" s="369" t="str">
        <v/>
      </c>
      <c r="SP14" s="369" t="str">
        <v/>
      </c>
      <c r="SQ14" s="369" t="str">
        <v/>
      </c>
      <c r="SR14" s="369" t="str">
        <v/>
      </c>
      <c r="SS14" s="369" t="str">
        <v/>
      </c>
      <c r="ST14" s="369" t="str">
        <v/>
      </c>
      <c r="SU14" s="369" t="str">
        <v/>
      </c>
      <c r="SV14" s="369" t="str">
        <v/>
      </c>
      <c r="SW14" s="369" t="str">
        <v/>
      </c>
      <c r="SX14" s="369" t="str">
        <v/>
      </c>
      <c r="SY14" s="369" t="str">
        <v/>
      </c>
      <c r="SZ14" s="369" t="str">
        <v/>
      </c>
      <c r="TA14" s="369" t="str">
        <v/>
      </c>
      <c r="TB14" s="369" t="str">
        <v/>
      </c>
      <c r="TC14" s="369" t="str">
        <v/>
      </c>
      <c r="TD14" s="369" t="str">
        <v/>
      </c>
      <c r="TE14" s="369" t="str">
        <v/>
      </c>
      <c r="TF14" s="369" t="str">
        <v/>
      </c>
      <c r="TG14" s="369" t="str">
        <v/>
      </c>
      <c r="TH14" s="369" t="str">
        <v/>
      </c>
      <c r="TI14" s="369" t="str">
        <v/>
      </c>
      <c r="TJ14" s="369" t="str">
        <v/>
      </c>
      <c r="TK14" s="369" t="str">
        <v/>
      </c>
      <c r="TL14" s="369" t="str">
        <v/>
      </c>
      <c r="TM14" s="369" t="str">
        <v/>
      </c>
      <c r="TN14" s="369" t="str">
        <v/>
      </c>
      <c r="TO14" s="369" t="str">
        <v/>
      </c>
      <c r="TP14" s="369" t="str">
        <v/>
      </c>
      <c r="TQ14" s="369" t="str">
        <v/>
      </c>
      <c r="TR14" s="369" t="str">
        <v/>
      </c>
      <c r="TS14" s="369" t="str">
        <v/>
      </c>
      <c r="TT14" s="369" t="str">
        <v/>
      </c>
      <c r="TU14" s="369" t="str">
        <v/>
      </c>
      <c r="TV14" s="369" t="str">
        <v/>
      </c>
      <c r="TW14" s="369" t="str">
        <v/>
      </c>
      <c r="TX14" s="369" t="str">
        <v/>
      </c>
      <c r="TY14" s="369" t="str">
        <v/>
      </c>
      <c r="TZ14" s="369" t="str">
        <v/>
      </c>
      <c r="UA14" s="369" t="str">
        <v/>
      </c>
      <c r="UB14" s="369" t="str">
        <v/>
      </c>
      <c r="UC14" s="369" t="str">
        <v/>
      </c>
      <c r="UD14" s="369" t="str">
        <v/>
      </c>
      <c r="UE14" s="369" t="str">
        <v/>
      </c>
      <c r="UF14" s="369" t="str">
        <v/>
      </c>
      <c r="UG14" s="369" t="str">
        <v/>
      </c>
      <c r="UH14" s="369" t="str">
        <v/>
      </c>
      <c r="UI14" s="369" t="str">
        <v/>
      </c>
      <c r="UJ14" s="369" t="str">
        <v/>
      </c>
      <c r="UK14" s="369" t="str">
        <v/>
      </c>
      <c r="UL14" s="369" t="str">
        <v/>
      </c>
      <c r="UM14" s="369" t="str">
        <v/>
      </c>
      <c r="UN14" s="369" t="str">
        <v/>
      </c>
      <c r="UO14" s="369" t="str">
        <v/>
      </c>
      <c r="UP14" s="369" t="str">
        <v/>
      </c>
      <c r="UQ14" s="369" t="str">
        <v/>
      </c>
      <c r="UR14" s="369" t="str">
        <v/>
      </c>
      <c r="US14" s="369" t="str">
        <v/>
      </c>
      <c r="UT14" s="369" t="str">
        <v/>
      </c>
      <c r="UU14" s="369" t="str">
        <v/>
      </c>
      <c r="UV14" s="369" t="str">
        <v/>
      </c>
      <c r="UW14" s="369" t="str">
        <v/>
      </c>
      <c r="UX14" s="369" t="str">
        <v/>
      </c>
      <c r="UY14" s="369" t="str">
        <v/>
      </c>
      <c r="UZ14" s="369" t="str">
        <v/>
      </c>
      <c r="VA14" s="369" t="str">
        <v/>
      </c>
      <c r="VB14" s="369" t="str">
        <v/>
      </c>
      <c r="VC14" s="369" t="str">
        <v/>
      </c>
      <c r="VD14" s="369" t="str">
        <v/>
      </c>
      <c r="VE14" s="369" t="str">
        <v/>
      </c>
      <c r="VF14" s="369" t="str">
        <v/>
      </c>
      <c r="VG14" s="369" t="str">
        <v/>
      </c>
      <c r="VH14" s="369" t="str">
        <v/>
      </c>
      <c r="VI14" s="369" t="str">
        <v/>
      </c>
      <c r="VJ14" s="369" t="str">
        <v/>
      </c>
      <c r="VK14" s="369" t="str">
        <v/>
      </c>
      <c r="VL14" s="369" t="str">
        <v/>
      </c>
      <c r="VM14" s="369" t="str">
        <v/>
      </c>
      <c r="VN14" s="369" t="str">
        <v/>
      </c>
      <c r="VO14" s="369" t="str">
        <v/>
      </c>
      <c r="VP14" s="369" t="str">
        <v/>
      </c>
      <c r="VQ14" s="369" t="str">
        <v/>
      </c>
      <c r="VR14" s="369" t="str">
        <v/>
      </c>
      <c r="VS14" s="369" t="str">
        <v/>
      </c>
      <c r="VT14" s="369" t="str">
        <v/>
      </c>
      <c r="VU14" s="369" t="str">
        <v/>
      </c>
      <c r="VV14" s="369" t="str">
        <v/>
      </c>
      <c r="VW14" s="369" t="str">
        <v/>
      </c>
      <c r="VX14" s="369" t="str">
        <v/>
      </c>
      <c r="VY14" s="369" t="str">
        <v/>
      </c>
      <c r="VZ14" s="369" t="str">
        <v/>
      </c>
      <c r="WA14" s="369" t="str">
        <v/>
      </c>
      <c r="WB14" s="369" t="str">
        <v/>
      </c>
      <c r="WC14" s="369" t="str">
        <v/>
      </c>
      <c r="WD14" s="369" t="str">
        <v/>
      </c>
      <c r="WE14" s="369" t="str">
        <v/>
      </c>
      <c r="WF14" s="369" t="str">
        <v/>
      </c>
      <c r="WG14" s="369" t="str">
        <v/>
      </c>
      <c r="WH14" s="369" t="str">
        <v/>
      </c>
      <c r="WI14" s="369" t="str">
        <v/>
      </c>
      <c r="WK14" s="892" t="s">
        <v>435</v>
      </c>
      <c r="WL14" s="892"/>
    </row>
    <row r="15" spans="1:610">
      <c r="A15" s="348"/>
      <c r="B15" s="360" t="s">
        <v>747</v>
      </c>
      <c r="C15" s="348"/>
      <c r="D15" s="398"/>
      <c r="E15" s="399"/>
      <c r="F15" s="399"/>
      <c r="G15" s="361" t="str">
        <f t="shared" si="0"/>
        <v/>
      </c>
      <c r="H15" s="361" t="str">
        <f t="shared" si="1"/>
        <v/>
      </c>
      <c r="I15" s="397"/>
      <c r="J15" s="348"/>
      <c r="K15" s="348"/>
      <c r="L15" s="348"/>
      <c r="M15" s="348"/>
      <c r="N15" s="323"/>
      <c r="O15" s="323"/>
      <c r="P15" s="323"/>
      <c r="Q15" s="323"/>
      <c r="R15" s="323"/>
      <c r="S15" s="323"/>
      <c r="T15" s="323"/>
      <c r="U15" s="323"/>
      <c r="V15" s="323"/>
      <c r="W15" s="323"/>
      <c r="X15" s="323"/>
      <c r="Y15" s="323"/>
      <c r="Z15" s="323"/>
      <c r="AA15" s="323"/>
      <c r="AB15" s="323"/>
      <c r="AC15" s="323"/>
      <c r="AD15" s="323"/>
      <c r="AE15" s="323"/>
      <c r="AF15" s="323"/>
      <c r="AG15" s="323"/>
      <c r="AH15" s="323"/>
      <c r="AI15" s="323"/>
      <c r="AJ15" s="323"/>
      <c r="AK15" s="323"/>
      <c r="AL15" s="323"/>
      <c r="AM15" s="323"/>
      <c r="AN15" s="323"/>
      <c r="AO15" s="323"/>
      <c r="AP15" s="323"/>
      <c r="AQ15" s="323"/>
      <c r="AR15" s="323"/>
      <c r="AS15" s="323"/>
      <c r="AT15" s="323"/>
      <c r="AU15" s="323"/>
      <c r="AV15" s="323"/>
      <c r="AW15" s="323"/>
      <c r="AX15" s="323"/>
      <c r="AY15" s="323"/>
      <c r="AZ15" s="323"/>
      <c r="BA15" s="323"/>
      <c r="BB15" s="323"/>
      <c r="BC15" s="323"/>
      <c r="BD15" s="323"/>
      <c r="BE15" s="323"/>
      <c r="BF15" s="323"/>
      <c r="BG15" s="323"/>
      <c r="BH15" s="323"/>
      <c r="BI15" s="323"/>
      <c r="BJ15" s="323"/>
      <c r="BK15" s="323"/>
      <c r="BL15" s="323"/>
      <c r="BM15" s="323"/>
      <c r="BN15" s="323"/>
      <c r="BO15" s="323"/>
      <c r="BP15" s="323"/>
      <c r="BQ15" s="323"/>
      <c r="BR15" s="323"/>
      <c r="BS15" s="323"/>
      <c r="BT15" s="323"/>
      <c r="BU15" s="323"/>
      <c r="BV15" s="323"/>
      <c r="BW15" s="323"/>
      <c r="BX15" s="323"/>
      <c r="BY15" s="323"/>
      <c r="BZ15" s="323"/>
      <c r="CA15" s="323"/>
      <c r="CB15" s="323"/>
      <c r="CC15" s="323"/>
      <c r="CD15" s="323"/>
      <c r="CE15" s="323"/>
      <c r="CF15" s="323"/>
      <c r="CG15" s="323"/>
      <c r="CH15" s="323"/>
      <c r="CI15" s="323"/>
      <c r="CJ15" s="323"/>
      <c r="CK15" s="323"/>
      <c r="CL15" s="323"/>
      <c r="CM15" s="323"/>
      <c r="CN15" s="323"/>
      <c r="CO15" s="323"/>
      <c r="CP15" s="323"/>
      <c r="CQ15" s="323"/>
      <c r="CR15" s="323"/>
      <c r="CS15" s="323"/>
      <c r="CT15" s="323"/>
      <c r="CU15" s="323"/>
      <c r="CV15" s="323"/>
      <c r="CW15" s="323"/>
      <c r="CX15" s="323"/>
      <c r="CY15" s="323"/>
      <c r="CZ15" s="363"/>
      <c r="DB15" s="897"/>
      <c r="DC15" s="897"/>
      <c r="DD15" s="368" t="str">
        <v/>
      </c>
      <c r="DE15" s="369" t="str">
        <v/>
      </c>
      <c r="DF15" s="369" t="str">
        <v/>
      </c>
      <c r="DG15" s="369" t="str">
        <v/>
      </c>
      <c r="DH15" s="369" t="str">
        <v/>
      </c>
      <c r="DI15" s="369" t="str">
        <v/>
      </c>
      <c r="DJ15" s="369" t="str">
        <v/>
      </c>
      <c r="DK15" s="369" t="str">
        <v/>
      </c>
      <c r="DL15" s="369" t="str">
        <v/>
      </c>
      <c r="DM15" s="369" t="str">
        <v/>
      </c>
      <c r="DN15" s="369" t="str">
        <v/>
      </c>
      <c r="DO15" s="369" t="str">
        <v/>
      </c>
      <c r="DP15" s="369" t="str">
        <v/>
      </c>
      <c r="DQ15" s="369" t="str">
        <v/>
      </c>
      <c r="DR15" s="369" t="str">
        <v/>
      </c>
      <c r="DS15" s="369" t="str">
        <v/>
      </c>
      <c r="DT15" s="369" t="str">
        <v/>
      </c>
      <c r="DU15" s="369" t="str">
        <v/>
      </c>
      <c r="DV15" s="369" t="str">
        <v/>
      </c>
      <c r="DW15" s="369" t="str">
        <v/>
      </c>
      <c r="DX15" s="370" t="str">
        <v/>
      </c>
      <c r="DY15" s="369" t="str">
        <v/>
      </c>
      <c r="DZ15" s="369" t="str">
        <v/>
      </c>
      <c r="EA15" s="369" t="str">
        <v/>
      </c>
      <c r="EB15" s="369" t="str">
        <v/>
      </c>
      <c r="EC15" s="369" t="str">
        <v/>
      </c>
      <c r="ED15" s="369" t="str">
        <v/>
      </c>
      <c r="EE15" s="369" t="str">
        <v/>
      </c>
      <c r="EF15" s="369" t="str">
        <v/>
      </c>
      <c r="EG15" s="369" t="str">
        <v/>
      </c>
      <c r="EH15" s="369" t="str">
        <v/>
      </c>
      <c r="EI15" s="369" t="str">
        <v/>
      </c>
      <c r="EJ15" s="369" t="str">
        <v/>
      </c>
      <c r="EK15" s="369" t="str">
        <v/>
      </c>
      <c r="EL15" s="369" t="str">
        <v/>
      </c>
      <c r="EM15" s="369" t="str">
        <v/>
      </c>
      <c r="EN15" s="369" t="str">
        <v/>
      </c>
      <c r="EO15" s="369" t="str">
        <v/>
      </c>
      <c r="EP15" s="369" t="str">
        <v/>
      </c>
      <c r="EQ15" s="369" t="str">
        <v/>
      </c>
      <c r="ER15" s="369" t="str">
        <v/>
      </c>
      <c r="ES15" s="369" t="str">
        <v/>
      </c>
      <c r="ET15" s="369" t="str">
        <v/>
      </c>
      <c r="EU15" s="369" t="str">
        <v/>
      </c>
      <c r="EV15" s="369" t="str">
        <v/>
      </c>
      <c r="EW15" s="369" t="str">
        <v/>
      </c>
      <c r="EX15" s="369" t="str">
        <v/>
      </c>
      <c r="EY15" s="369" t="str">
        <v/>
      </c>
      <c r="EZ15" s="369" t="str">
        <v/>
      </c>
      <c r="FA15" s="369" t="str">
        <v/>
      </c>
      <c r="FB15" s="369" t="str">
        <v/>
      </c>
      <c r="FC15" s="369" t="str">
        <v/>
      </c>
      <c r="FD15" s="369" t="str">
        <v/>
      </c>
      <c r="FE15" s="369" t="str">
        <v/>
      </c>
      <c r="FF15" s="369" t="str">
        <v/>
      </c>
      <c r="FG15" s="369" t="str">
        <v/>
      </c>
      <c r="FH15" s="369" t="str">
        <v/>
      </c>
      <c r="FI15" s="369" t="str">
        <v/>
      </c>
      <c r="FJ15" s="369" t="str">
        <v/>
      </c>
      <c r="FK15" s="369" t="str">
        <v/>
      </c>
      <c r="FL15" s="369" t="str">
        <v/>
      </c>
      <c r="FM15" s="369" t="str">
        <v/>
      </c>
      <c r="FN15" s="369" t="str">
        <v/>
      </c>
      <c r="FO15" s="369" t="str">
        <v/>
      </c>
      <c r="FP15" s="369" t="str">
        <v/>
      </c>
      <c r="FQ15" s="369" t="str">
        <v/>
      </c>
      <c r="FR15" s="369" t="str">
        <v/>
      </c>
      <c r="FS15" s="369" t="str">
        <v/>
      </c>
      <c r="FT15" s="369" t="str">
        <v/>
      </c>
      <c r="FU15" s="369" t="str">
        <v/>
      </c>
      <c r="FV15" s="369" t="str">
        <v/>
      </c>
      <c r="FW15" s="369" t="str">
        <v/>
      </c>
      <c r="FX15" s="369" t="str">
        <v/>
      </c>
      <c r="FY15" s="369" t="str">
        <v/>
      </c>
      <c r="FZ15" s="369" t="str">
        <v/>
      </c>
      <c r="GA15" s="369" t="str">
        <v/>
      </c>
      <c r="GB15" s="369" t="str">
        <v/>
      </c>
      <c r="GC15" s="369" t="str">
        <v/>
      </c>
      <c r="GD15" s="369" t="str">
        <v/>
      </c>
      <c r="GE15" s="369" t="str">
        <v/>
      </c>
      <c r="GF15" s="369" t="str">
        <v/>
      </c>
      <c r="GG15" s="369" t="str">
        <v/>
      </c>
      <c r="GH15" s="369" t="str">
        <v/>
      </c>
      <c r="GI15" s="369" t="str">
        <v/>
      </c>
      <c r="GJ15" s="369" t="str">
        <v/>
      </c>
      <c r="GK15" s="369" t="str">
        <v/>
      </c>
      <c r="GL15" s="369" t="str">
        <v/>
      </c>
      <c r="GM15" s="369" t="str">
        <v/>
      </c>
      <c r="GN15" s="369" t="str">
        <v/>
      </c>
      <c r="GO15" s="369" t="str">
        <v/>
      </c>
      <c r="GP15" s="369" t="str">
        <v/>
      </c>
      <c r="GQ15" s="369" t="str">
        <v/>
      </c>
      <c r="GR15" s="369" t="str">
        <v/>
      </c>
      <c r="GS15" s="369" t="str">
        <v/>
      </c>
      <c r="GT15" s="369" t="str">
        <v/>
      </c>
      <c r="GU15" s="369" t="str">
        <v/>
      </c>
      <c r="GV15" s="369" t="str">
        <v/>
      </c>
      <c r="GW15" s="369" t="str">
        <v/>
      </c>
      <c r="GX15" s="369" t="str">
        <v/>
      </c>
      <c r="GY15" s="369" t="str">
        <v/>
      </c>
      <c r="GZ15" s="369" t="str">
        <v/>
      </c>
      <c r="HA15" s="369" t="str">
        <v/>
      </c>
      <c r="HB15" s="369" t="str">
        <v/>
      </c>
      <c r="HC15" s="369" t="str">
        <v/>
      </c>
      <c r="HD15" s="369" t="str">
        <v/>
      </c>
      <c r="HE15" s="369" t="str">
        <v/>
      </c>
      <c r="HF15" s="369" t="str">
        <v/>
      </c>
      <c r="HG15" s="369" t="str">
        <v/>
      </c>
      <c r="HH15" s="369" t="str">
        <v/>
      </c>
      <c r="HI15" s="369" t="str">
        <v/>
      </c>
      <c r="HJ15" s="369" t="str">
        <v/>
      </c>
      <c r="HK15" s="369" t="str">
        <v/>
      </c>
      <c r="HL15" s="369" t="str">
        <v/>
      </c>
      <c r="HM15" s="369" t="str">
        <v/>
      </c>
      <c r="HN15" s="369" t="str">
        <v/>
      </c>
      <c r="HO15" s="369" t="str">
        <v/>
      </c>
      <c r="HP15" s="369" t="str">
        <v/>
      </c>
      <c r="HQ15" s="369" t="str">
        <v/>
      </c>
      <c r="HR15" s="369" t="str">
        <v/>
      </c>
      <c r="HS15" s="369" t="str">
        <v/>
      </c>
      <c r="HT15" s="369" t="str">
        <v/>
      </c>
      <c r="HU15" s="369" t="str">
        <v/>
      </c>
      <c r="HV15" s="369" t="str">
        <v/>
      </c>
      <c r="HW15" s="369" t="str">
        <v/>
      </c>
      <c r="HX15" s="369" t="str">
        <v/>
      </c>
      <c r="HY15" s="369" t="str">
        <v/>
      </c>
      <c r="HZ15" s="369" t="str">
        <v/>
      </c>
      <c r="IA15" s="369" t="str">
        <v/>
      </c>
      <c r="IB15" s="369" t="str">
        <v/>
      </c>
      <c r="IC15" s="369" t="str">
        <v/>
      </c>
      <c r="ID15" s="369" t="str">
        <v/>
      </c>
      <c r="IE15" s="369" t="str">
        <v/>
      </c>
      <c r="IF15" s="369" t="str">
        <v/>
      </c>
      <c r="IG15" s="369" t="str">
        <v/>
      </c>
      <c r="IH15" s="369" t="str">
        <v/>
      </c>
      <c r="II15" s="369" t="str">
        <v/>
      </c>
      <c r="IJ15" s="369" t="str">
        <v/>
      </c>
      <c r="IK15" s="369" t="str">
        <v/>
      </c>
      <c r="IL15" s="369" t="str">
        <v/>
      </c>
      <c r="IM15" s="369" t="str">
        <v/>
      </c>
      <c r="IN15" s="369" t="str">
        <v/>
      </c>
      <c r="IO15" s="369" t="str">
        <v/>
      </c>
      <c r="IP15" s="369" t="str">
        <v/>
      </c>
      <c r="IQ15" s="369" t="str">
        <v/>
      </c>
      <c r="IR15" s="369" t="str">
        <v/>
      </c>
      <c r="IS15" s="369" t="str">
        <v/>
      </c>
      <c r="IT15" s="369" t="str">
        <v/>
      </c>
      <c r="IU15" s="369" t="str">
        <v/>
      </c>
      <c r="IV15" s="369" t="str">
        <v/>
      </c>
      <c r="IW15" s="369" t="str">
        <v/>
      </c>
      <c r="IX15" s="369" t="str">
        <v/>
      </c>
      <c r="IY15" s="369" t="str">
        <v/>
      </c>
      <c r="IZ15" s="369" t="str">
        <v/>
      </c>
      <c r="JA15" s="369" t="str">
        <v/>
      </c>
      <c r="JB15" s="369" t="str">
        <v/>
      </c>
      <c r="JC15" s="369" t="str">
        <v/>
      </c>
      <c r="JD15" s="369" t="str">
        <v/>
      </c>
      <c r="JE15" s="369" t="str">
        <v/>
      </c>
      <c r="JF15" s="369" t="str">
        <v/>
      </c>
      <c r="JG15" s="369" t="str">
        <v/>
      </c>
      <c r="JH15" s="369" t="str">
        <v/>
      </c>
      <c r="JI15" s="369" t="str">
        <v/>
      </c>
      <c r="JJ15" s="369" t="str">
        <v/>
      </c>
      <c r="JK15" s="369" t="str">
        <v/>
      </c>
      <c r="JL15" s="369" t="str">
        <v/>
      </c>
      <c r="JM15" s="369" t="str">
        <v/>
      </c>
      <c r="JN15" s="369" t="str">
        <v/>
      </c>
      <c r="JO15" s="369" t="str">
        <v/>
      </c>
      <c r="JP15" s="369" t="str">
        <v/>
      </c>
      <c r="JQ15" s="369" t="str">
        <v/>
      </c>
      <c r="JR15" s="369" t="str">
        <v/>
      </c>
      <c r="JS15" s="369" t="str">
        <v/>
      </c>
      <c r="JT15" s="369" t="str">
        <v/>
      </c>
      <c r="JU15" s="369" t="str">
        <v/>
      </c>
      <c r="JV15" s="369" t="str">
        <v/>
      </c>
      <c r="JW15" s="369" t="str">
        <v/>
      </c>
      <c r="JX15" s="369" t="str">
        <v/>
      </c>
      <c r="JY15" s="369" t="str">
        <v/>
      </c>
      <c r="JZ15" s="369" t="str">
        <v/>
      </c>
      <c r="KA15" s="369" t="str">
        <v/>
      </c>
      <c r="KB15" s="369" t="str">
        <v/>
      </c>
      <c r="KC15" s="369" t="str">
        <v/>
      </c>
      <c r="KD15" s="369" t="str">
        <v/>
      </c>
      <c r="KE15" s="369" t="str">
        <v/>
      </c>
      <c r="KF15" s="369" t="str">
        <v/>
      </c>
      <c r="KG15" s="369" t="str">
        <v/>
      </c>
      <c r="KH15" s="369" t="str">
        <v/>
      </c>
      <c r="KI15" s="369" t="str">
        <v/>
      </c>
      <c r="KJ15" s="369" t="str">
        <v/>
      </c>
      <c r="KK15" s="369" t="str">
        <v/>
      </c>
      <c r="KL15" s="369" t="str">
        <v/>
      </c>
      <c r="KM15" s="369" t="str">
        <v/>
      </c>
      <c r="KN15" s="369" t="str">
        <v/>
      </c>
      <c r="KO15" s="369" t="str">
        <v/>
      </c>
      <c r="KP15" s="369" t="str">
        <v/>
      </c>
      <c r="KQ15" s="369" t="str">
        <v/>
      </c>
      <c r="KR15" s="369" t="str">
        <v/>
      </c>
      <c r="KS15" s="369" t="str">
        <v/>
      </c>
      <c r="KT15" s="369" t="str">
        <v/>
      </c>
      <c r="KU15" s="369" t="str">
        <v/>
      </c>
      <c r="KV15" s="369" t="str">
        <v/>
      </c>
      <c r="KW15" s="369" t="str">
        <v/>
      </c>
      <c r="KX15" s="369" t="str">
        <v/>
      </c>
      <c r="KY15" s="369" t="str">
        <v/>
      </c>
      <c r="KZ15" s="369" t="str">
        <v/>
      </c>
      <c r="LA15" s="369" t="str">
        <v/>
      </c>
      <c r="LB15" s="369" t="str">
        <v/>
      </c>
      <c r="LC15" s="369" t="str">
        <v/>
      </c>
      <c r="LD15" s="369" t="str">
        <v/>
      </c>
      <c r="LE15" s="369" t="str">
        <v/>
      </c>
      <c r="LF15" s="369" t="str">
        <v/>
      </c>
      <c r="LG15" s="369" t="str">
        <v/>
      </c>
      <c r="LH15" s="369" t="str">
        <v/>
      </c>
      <c r="LI15" s="369" t="str">
        <v/>
      </c>
      <c r="LJ15" s="369" t="str">
        <v/>
      </c>
      <c r="LK15" s="369" t="str">
        <v/>
      </c>
      <c r="LL15" s="369" t="str">
        <v/>
      </c>
      <c r="LM15" s="369" t="str">
        <v/>
      </c>
      <c r="LN15" s="369" t="str">
        <v/>
      </c>
      <c r="LO15" s="369" t="str">
        <v/>
      </c>
      <c r="LP15" s="369" t="str">
        <v/>
      </c>
      <c r="LQ15" s="369" t="str">
        <v/>
      </c>
      <c r="LR15" s="369" t="str">
        <v/>
      </c>
      <c r="LS15" s="369" t="str">
        <v/>
      </c>
      <c r="LT15" s="369" t="str">
        <v/>
      </c>
      <c r="LU15" s="369" t="str">
        <v/>
      </c>
      <c r="LV15" s="369" t="str">
        <v/>
      </c>
      <c r="LW15" s="369" t="str">
        <v/>
      </c>
      <c r="LX15" s="369" t="str">
        <v/>
      </c>
      <c r="LY15" s="369" t="str">
        <v/>
      </c>
      <c r="LZ15" s="369" t="str">
        <v/>
      </c>
      <c r="MA15" s="369" t="str">
        <v/>
      </c>
      <c r="MB15" s="369" t="str">
        <v/>
      </c>
      <c r="MC15" s="369" t="str">
        <v/>
      </c>
      <c r="MD15" s="369" t="str">
        <v/>
      </c>
      <c r="ME15" s="369" t="str">
        <v/>
      </c>
      <c r="MF15" s="369" t="str">
        <v/>
      </c>
      <c r="MG15" s="369" t="str">
        <v/>
      </c>
      <c r="MH15" s="369" t="str">
        <v/>
      </c>
      <c r="MI15" s="369" t="str">
        <v/>
      </c>
      <c r="MJ15" s="369" t="str">
        <v/>
      </c>
      <c r="MK15" s="369" t="str">
        <v/>
      </c>
      <c r="ML15" s="369" t="str">
        <v/>
      </c>
      <c r="MM15" s="369" t="str">
        <v/>
      </c>
      <c r="MN15" s="369" t="str">
        <v/>
      </c>
      <c r="MO15" s="369" t="str">
        <v/>
      </c>
      <c r="MP15" s="369" t="str">
        <v/>
      </c>
      <c r="MQ15" s="369" t="str">
        <v/>
      </c>
      <c r="MR15" s="369" t="str">
        <v/>
      </c>
      <c r="MS15" s="369" t="str">
        <v/>
      </c>
      <c r="MT15" s="369" t="str">
        <v/>
      </c>
      <c r="MU15" s="369" t="str">
        <v/>
      </c>
      <c r="MV15" s="369" t="str">
        <v/>
      </c>
      <c r="MW15" s="369" t="str">
        <v/>
      </c>
      <c r="MX15" s="369" t="str">
        <v/>
      </c>
      <c r="MY15" s="369" t="str">
        <v/>
      </c>
      <c r="MZ15" s="369" t="str">
        <v/>
      </c>
      <c r="NA15" s="369" t="str">
        <v/>
      </c>
      <c r="NB15" s="369" t="str">
        <v/>
      </c>
      <c r="NC15" s="369" t="str">
        <v/>
      </c>
      <c r="ND15" s="369" t="str">
        <v/>
      </c>
      <c r="NE15" s="369" t="str">
        <v/>
      </c>
      <c r="NF15" s="369" t="str">
        <v/>
      </c>
      <c r="NG15" s="369" t="str">
        <v/>
      </c>
      <c r="NH15" s="369" t="str">
        <v/>
      </c>
      <c r="NI15" s="369" t="str">
        <v/>
      </c>
      <c r="NJ15" s="369" t="str">
        <v/>
      </c>
      <c r="NK15" s="369" t="str">
        <v/>
      </c>
      <c r="NL15" s="369" t="str">
        <v/>
      </c>
      <c r="NM15" s="369" t="str">
        <v/>
      </c>
      <c r="NN15" s="369" t="str">
        <v/>
      </c>
      <c r="NO15" s="369" t="str">
        <v/>
      </c>
      <c r="NP15" s="369" t="str">
        <v/>
      </c>
      <c r="NQ15" s="369" t="str">
        <v/>
      </c>
      <c r="NR15" s="369" t="str">
        <v/>
      </c>
      <c r="NS15" s="369" t="str">
        <v/>
      </c>
      <c r="NT15" s="369" t="str">
        <v/>
      </c>
      <c r="NU15" s="369" t="str">
        <v/>
      </c>
      <c r="NV15" s="369" t="str">
        <v/>
      </c>
      <c r="NW15" s="369" t="str">
        <v/>
      </c>
      <c r="NX15" s="369" t="str">
        <v/>
      </c>
      <c r="NY15" s="369" t="str">
        <v/>
      </c>
      <c r="NZ15" s="369" t="str">
        <v/>
      </c>
      <c r="OA15" s="369" t="str">
        <v/>
      </c>
      <c r="OB15" s="369" t="str">
        <v/>
      </c>
      <c r="OC15" s="369" t="str">
        <v/>
      </c>
      <c r="OD15" s="369" t="str">
        <v/>
      </c>
      <c r="OE15" s="369" t="str">
        <v/>
      </c>
      <c r="OF15" s="369" t="str">
        <v/>
      </c>
      <c r="OG15" s="369" t="str">
        <v/>
      </c>
      <c r="OH15" s="369" t="str">
        <v/>
      </c>
      <c r="OI15" s="369" t="str">
        <v/>
      </c>
      <c r="OJ15" s="369" t="str">
        <v/>
      </c>
      <c r="OK15" s="369" t="str">
        <v/>
      </c>
      <c r="OL15" s="369" t="str">
        <v/>
      </c>
      <c r="OM15" s="369" t="str">
        <v/>
      </c>
      <c r="ON15" s="369" t="str">
        <v/>
      </c>
      <c r="OO15" s="369" t="str">
        <v/>
      </c>
      <c r="OP15" s="369" t="str">
        <v/>
      </c>
      <c r="OQ15" s="371" t="str">
        <v/>
      </c>
      <c r="OR15" s="369" t="str">
        <v/>
      </c>
      <c r="OS15" s="369" t="str">
        <v/>
      </c>
      <c r="OT15" s="369" t="str">
        <v/>
      </c>
      <c r="OU15" s="369" t="str">
        <v/>
      </c>
      <c r="OV15" s="369" t="str">
        <v/>
      </c>
      <c r="OW15" s="369" t="str">
        <v/>
      </c>
      <c r="OX15" s="369" t="str">
        <v/>
      </c>
      <c r="OY15" s="369" t="str">
        <v/>
      </c>
      <c r="OZ15" s="369" t="str">
        <v/>
      </c>
      <c r="PA15" s="369" t="str">
        <v/>
      </c>
      <c r="PB15" s="369" t="str">
        <v/>
      </c>
      <c r="PC15" s="369" t="str">
        <v/>
      </c>
      <c r="PD15" s="369" t="str">
        <v/>
      </c>
      <c r="PE15" s="369" t="str">
        <v/>
      </c>
      <c r="PF15" s="369" t="str">
        <v/>
      </c>
      <c r="PG15" s="369" t="str">
        <v/>
      </c>
      <c r="PH15" s="369" t="str">
        <v/>
      </c>
      <c r="PI15" s="369" t="str">
        <v/>
      </c>
      <c r="PJ15" s="369" t="str">
        <v/>
      </c>
      <c r="PK15" s="369" t="str">
        <v/>
      </c>
      <c r="PL15" s="369" t="str">
        <v/>
      </c>
      <c r="PM15" s="369" t="str">
        <v/>
      </c>
      <c r="PN15" s="369" t="str">
        <v/>
      </c>
      <c r="PO15" s="369" t="str">
        <v/>
      </c>
      <c r="PP15" s="369" t="str">
        <v/>
      </c>
      <c r="PQ15" s="369" t="str">
        <v/>
      </c>
      <c r="PR15" s="369" t="str">
        <v/>
      </c>
      <c r="PS15" s="369" t="str">
        <v/>
      </c>
      <c r="PT15" s="369" t="str">
        <v/>
      </c>
      <c r="PU15" s="369" t="str">
        <v/>
      </c>
      <c r="PV15" s="369" t="str">
        <v/>
      </c>
      <c r="PW15" s="369" t="str">
        <v/>
      </c>
      <c r="PX15" s="369" t="str">
        <v/>
      </c>
      <c r="PY15" s="369" t="str">
        <v/>
      </c>
      <c r="PZ15" s="369" t="str">
        <v/>
      </c>
      <c r="QA15" s="369" t="str">
        <v/>
      </c>
      <c r="QB15" s="369" t="str">
        <v/>
      </c>
      <c r="QC15" s="369" t="str">
        <v/>
      </c>
      <c r="QD15" s="369" t="str">
        <v/>
      </c>
      <c r="QE15" s="369" t="str">
        <v/>
      </c>
      <c r="QF15" s="369" t="str">
        <v/>
      </c>
      <c r="QG15" s="369" t="str">
        <v/>
      </c>
      <c r="QH15" s="369" t="str">
        <v/>
      </c>
      <c r="QI15" s="369" t="str">
        <v/>
      </c>
      <c r="QJ15" s="369" t="str">
        <v/>
      </c>
      <c r="QK15" s="369" t="str">
        <v/>
      </c>
      <c r="QL15" s="369" t="str">
        <v/>
      </c>
      <c r="QM15" s="369" t="str">
        <v/>
      </c>
      <c r="QN15" s="369" t="str">
        <v/>
      </c>
      <c r="QO15" s="369" t="str">
        <v/>
      </c>
      <c r="QP15" s="369" t="str">
        <v/>
      </c>
      <c r="QQ15" s="369" t="str">
        <v/>
      </c>
      <c r="QR15" s="369" t="str">
        <v/>
      </c>
      <c r="QS15" s="369" t="str">
        <v/>
      </c>
      <c r="QT15" s="369" t="str">
        <v/>
      </c>
      <c r="QU15" s="369" t="str">
        <v/>
      </c>
      <c r="QV15" s="369" t="str">
        <v/>
      </c>
      <c r="QW15" s="369" t="str">
        <v/>
      </c>
      <c r="QX15" s="369" t="str">
        <v/>
      </c>
      <c r="QY15" s="369" t="str">
        <v/>
      </c>
      <c r="QZ15" s="369" t="str">
        <v/>
      </c>
      <c r="RA15" s="369" t="str">
        <v/>
      </c>
      <c r="RB15" s="369" t="str">
        <v/>
      </c>
      <c r="RC15" s="369" t="str">
        <v/>
      </c>
      <c r="RD15" s="369" t="str">
        <v/>
      </c>
      <c r="RE15" s="369" t="str">
        <v/>
      </c>
      <c r="RF15" s="369" t="str">
        <v/>
      </c>
      <c r="RG15" s="369" t="str">
        <v/>
      </c>
      <c r="RH15" s="369" t="str">
        <v/>
      </c>
      <c r="RI15" s="369" t="str">
        <v/>
      </c>
      <c r="RJ15" s="369" t="str">
        <v/>
      </c>
      <c r="RK15" s="369" t="str">
        <v/>
      </c>
      <c r="RL15" s="369" t="str">
        <v/>
      </c>
      <c r="RM15" s="369" t="str">
        <v/>
      </c>
      <c r="RN15" s="369" t="str">
        <v/>
      </c>
      <c r="RO15" s="369" t="str">
        <v/>
      </c>
      <c r="RP15" s="369" t="str">
        <v/>
      </c>
      <c r="RQ15" s="369" t="str">
        <v/>
      </c>
      <c r="RR15" s="369" t="str">
        <v/>
      </c>
      <c r="RS15" s="369" t="str">
        <v/>
      </c>
      <c r="RT15" s="369" t="str">
        <v/>
      </c>
      <c r="RU15" s="369" t="str">
        <v/>
      </c>
      <c r="RV15" s="369" t="str">
        <v/>
      </c>
      <c r="RW15" s="369" t="str">
        <v/>
      </c>
      <c r="RX15" s="369" t="str">
        <v/>
      </c>
      <c r="RY15" s="369" t="str">
        <v/>
      </c>
      <c r="RZ15" s="369" t="str">
        <v/>
      </c>
      <c r="SA15" s="369" t="str">
        <v/>
      </c>
      <c r="SB15" s="369" t="str">
        <v/>
      </c>
      <c r="SC15" s="369" t="str">
        <v/>
      </c>
      <c r="SD15" s="369" t="str">
        <v/>
      </c>
      <c r="SE15" s="369" t="str">
        <v/>
      </c>
      <c r="SF15" s="369" t="str">
        <v/>
      </c>
      <c r="SG15" s="369" t="str">
        <v/>
      </c>
      <c r="SH15" s="369" t="str">
        <v/>
      </c>
      <c r="SI15" s="369" t="str">
        <v/>
      </c>
      <c r="SJ15" s="369" t="str">
        <v/>
      </c>
      <c r="SK15" s="369" t="str">
        <v/>
      </c>
      <c r="SL15" s="369" t="str">
        <v/>
      </c>
      <c r="SM15" s="369" t="str">
        <v/>
      </c>
      <c r="SN15" s="369" t="str">
        <v/>
      </c>
      <c r="SO15" s="369" t="str">
        <v/>
      </c>
      <c r="SP15" s="369" t="str">
        <v/>
      </c>
      <c r="SQ15" s="369" t="str">
        <v/>
      </c>
      <c r="SR15" s="369" t="str">
        <v/>
      </c>
      <c r="SS15" s="369" t="str">
        <v/>
      </c>
      <c r="ST15" s="369" t="str">
        <v/>
      </c>
      <c r="SU15" s="369" t="str">
        <v/>
      </c>
      <c r="SV15" s="369" t="str">
        <v/>
      </c>
      <c r="SW15" s="369" t="str">
        <v/>
      </c>
      <c r="SX15" s="369" t="str">
        <v/>
      </c>
      <c r="SY15" s="369" t="str">
        <v/>
      </c>
      <c r="SZ15" s="369" t="str">
        <v/>
      </c>
      <c r="TA15" s="369" t="str">
        <v/>
      </c>
      <c r="TB15" s="369" t="str">
        <v/>
      </c>
      <c r="TC15" s="369" t="str">
        <v/>
      </c>
      <c r="TD15" s="369" t="str">
        <v/>
      </c>
      <c r="TE15" s="369" t="str">
        <v/>
      </c>
      <c r="TF15" s="369" t="str">
        <v/>
      </c>
      <c r="TG15" s="369" t="str">
        <v/>
      </c>
      <c r="TH15" s="369" t="str">
        <v/>
      </c>
      <c r="TI15" s="369" t="str">
        <v/>
      </c>
      <c r="TJ15" s="369" t="str">
        <v/>
      </c>
      <c r="TK15" s="369" t="str">
        <v/>
      </c>
      <c r="TL15" s="369" t="str">
        <v/>
      </c>
      <c r="TM15" s="369" t="str">
        <v/>
      </c>
      <c r="TN15" s="369" t="str">
        <v/>
      </c>
      <c r="TO15" s="369" t="str">
        <v/>
      </c>
      <c r="TP15" s="369" t="str">
        <v/>
      </c>
      <c r="TQ15" s="369" t="str">
        <v/>
      </c>
      <c r="TR15" s="369" t="str">
        <v/>
      </c>
      <c r="TS15" s="369" t="str">
        <v/>
      </c>
      <c r="TT15" s="369" t="str">
        <v/>
      </c>
      <c r="TU15" s="369" t="str">
        <v/>
      </c>
      <c r="TV15" s="369" t="str">
        <v/>
      </c>
      <c r="TW15" s="369" t="str">
        <v/>
      </c>
      <c r="TX15" s="369" t="str">
        <v/>
      </c>
      <c r="TY15" s="369" t="str">
        <v/>
      </c>
      <c r="TZ15" s="369" t="str">
        <v/>
      </c>
      <c r="UA15" s="369" t="str">
        <v/>
      </c>
      <c r="UB15" s="369" t="str">
        <v/>
      </c>
      <c r="UC15" s="369" t="str">
        <v/>
      </c>
      <c r="UD15" s="369" t="str">
        <v/>
      </c>
      <c r="UE15" s="369" t="str">
        <v/>
      </c>
      <c r="UF15" s="369" t="str">
        <v/>
      </c>
      <c r="UG15" s="369" t="str">
        <v/>
      </c>
      <c r="UH15" s="369" t="str">
        <v/>
      </c>
      <c r="UI15" s="369" t="str">
        <v/>
      </c>
      <c r="UJ15" s="369" t="str">
        <v/>
      </c>
      <c r="UK15" s="369" t="str">
        <v/>
      </c>
      <c r="UL15" s="369" t="str">
        <v/>
      </c>
      <c r="UM15" s="369" t="str">
        <v/>
      </c>
      <c r="UN15" s="369" t="str">
        <v/>
      </c>
      <c r="UO15" s="369" t="str">
        <v/>
      </c>
      <c r="UP15" s="369" t="str">
        <v/>
      </c>
      <c r="UQ15" s="369" t="str">
        <v/>
      </c>
      <c r="UR15" s="369" t="str">
        <v/>
      </c>
      <c r="US15" s="369" t="str">
        <v/>
      </c>
      <c r="UT15" s="369" t="str">
        <v/>
      </c>
      <c r="UU15" s="369" t="str">
        <v/>
      </c>
      <c r="UV15" s="369" t="str">
        <v/>
      </c>
      <c r="UW15" s="369" t="str">
        <v/>
      </c>
      <c r="UX15" s="369" t="str">
        <v/>
      </c>
      <c r="UY15" s="369" t="str">
        <v/>
      </c>
      <c r="UZ15" s="369" t="str">
        <v/>
      </c>
      <c r="VA15" s="369" t="str">
        <v/>
      </c>
      <c r="VB15" s="369" t="str">
        <v/>
      </c>
      <c r="VC15" s="369" t="str">
        <v/>
      </c>
      <c r="VD15" s="369" t="str">
        <v/>
      </c>
      <c r="VE15" s="369" t="str">
        <v/>
      </c>
      <c r="VF15" s="369" t="str">
        <v/>
      </c>
      <c r="VG15" s="369" t="str">
        <v/>
      </c>
      <c r="VH15" s="369" t="str">
        <v/>
      </c>
      <c r="VI15" s="369" t="str">
        <v/>
      </c>
      <c r="VJ15" s="369" t="str">
        <v/>
      </c>
      <c r="VK15" s="369" t="str">
        <v/>
      </c>
      <c r="VL15" s="369" t="str">
        <v/>
      </c>
      <c r="VM15" s="369" t="str">
        <v/>
      </c>
      <c r="VN15" s="369" t="str">
        <v/>
      </c>
      <c r="VO15" s="369" t="str">
        <v/>
      </c>
      <c r="VP15" s="369" t="str">
        <v/>
      </c>
      <c r="VQ15" s="369" t="str">
        <v/>
      </c>
      <c r="VR15" s="369" t="str">
        <v/>
      </c>
      <c r="VS15" s="369" t="str">
        <v/>
      </c>
      <c r="VT15" s="369" t="str">
        <v/>
      </c>
      <c r="VU15" s="369" t="str">
        <v/>
      </c>
      <c r="VV15" s="369" t="str">
        <v/>
      </c>
      <c r="VW15" s="369" t="str">
        <v/>
      </c>
      <c r="VX15" s="369" t="str">
        <v/>
      </c>
      <c r="VY15" s="369" t="str">
        <v/>
      </c>
      <c r="VZ15" s="369" t="str">
        <v/>
      </c>
      <c r="WA15" s="369" t="str">
        <v/>
      </c>
      <c r="WB15" s="369" t="str">
        <v/>
      </c>
      <c r="WC15" s="369" t="str">
        <v/>
      </c>
      <c r="WD15" s="369" t="str">
        <v/>
      </c>
      <c r="WE15" s="369" t="str">
        <v/>
      </c>
      <c r="WF15" s="369" t="str">
        <v/>
      </c>
      <c r="WG15" s="369" t="str">
        <v/>
      </c>
      <c r="WH15" s="369" t="str">
        <v/>
      </c>
      <c r="WI15" s="369" t="str">
        <v/>
      </c>
      <c r="WK15" s="892" t="s">
        <v>436</v>
      </c>
      <c r="WL15" s="892"/>
    </row>
    <row r="16" spans="1:610" ht="12.6" customHeight="1">
      <c r="A16" s="348"/>
      <c r="B16" s="360" t="s">
        <v>748</v>
      </c>
      <c r="C16" s="348"/>
      <c r="D16" s="398"/>
      <c r="E16" s="399"/>
      <c r="F16" s="399"/>
      <c r="G16" s="361" t="str">
        <f t="shared" si="0"/>
        <v/>
      </c>
      <c r="H16" s="361" t="str">
        <f t="shared" si="1"/>
        <v/>
      </c>
      <c r="I16" s="397"/>
      <c r="J16" s="348"/>
      <c r="K16" s="348"/>
      <c r="L16" s="348"/>
      <c r="M16" s="348"/>
      <c r="N16" s="323"/>
      <c r="O16" s="323"/>
      <c r="P16" s="323"/>
      <c r="Q16" s="323"/>
      <c r="R16" s="323"/>
      <c r="S16" s="323"/>
      <c r="T16" s="323"/>
      <c r="U16" s="323"/>
      <c r="V16" s="323"/>
      <c r="W16" s="323"/>
      <c r="X16" s="323"/>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3"/>
      <c r="BK16" s="323"/>
      <c r="BL16" s="323"/>
      <c r="BM16" s="323"/>
      <c r="BN16" s="323"/>
      <c r="BO16" s="323"/>
      <c r="BP16" s="323"/>
      <c r="BQ16" s="323"/>
      <c r="BR16" s="323"/>
      <c r="BS16" s="323"/>
      <c r="BT16" s="323"/>
      <c r="BU16" s="323"/>
      <c r="BV16" s="323"/>
      <c r="BW16" s="323"/>
      <c r="BX16" s="323"/>
      <c r="BY16" s="323"/>
      <c r="BZ16" s="323"/>
      <c r="CA16" s="323"/>
      <c r="CB16" s="323"/>
      <c r="CC16" s="323"/>
      <c r="CD16" s="323"/>
      <c r="CE16" s="323"/>
      <c r="CF16" s="323"/>
      <c r="CG16" s="323"/>
      <c r="CH16" s="323"/>
      <c r="CI16" s="323"/>
      <c r="CJ16" s="323"/>
      <c r="CK16" s="323"/>
      <c r="CL16" s="323"/>
      <c r="CM16" s="323"/>
      <c r="CN16" s="323"/>
      <c r="CO16" s="323"/>
      <c r="CP16" s="323"/>
      <c r="CQ16" s="323"/>
      <c r="CR16" s="323"/>
      <c r="CS16" s="323"/>
      <c r="CT16" s="323"/>
      <c r="CU16" s="323"/>
      <c r="CV16" s="323"/>
      <c r="CW16" s="323"/>
      <c r="CX16" s="323"/>
      <c r="CY16" s="323"/>
      <c r="CZ16" s="363"/>
      <c r="DB16" s="897"/>
      <c r="DC16" s="898"/>
      <c r="DD16" s="368" t="str">
        <v/>
      </c>
      <c r="DE16" s="369" t="str">
        <v/>
      </c>
      <c r="DF16" s="369" t="str">
        <v/>
      </c>
      <c r="DG16" s="369" t="str">
        <v/>
      </c>
      <c r="DH16" s="369" t="str">
        <v/>
      </c>
      <c r="DI16" s="369" t="str">
        <v/>
      </c>
      <c r="DJ16" s="369" t="str">
        <v/>
      </c>
      <c r="DK16" s="369" t="str">
        <v/>
      </c>
      <c r="DL16" s="369" t="str">
        <v/>
      </c>
      <c r="DM16" s="369" t="str">
        <v/>
      </c>
      <c r="DN16" s="369" t="str">
        <v/>
      </c>
      <c r="DO16" s="369" t="str">
        <v/>
      </c>
      <c r="DP16" s="369" t="str">
        <v/>
      </c>
      <c r="DQ16" s="369" t="str">
        <v/>
      </c>
      <c r="DR16" s="369" t="str">
        <v/>
      </c>
      <c r="DS16" s="369" t="str">
        <v/>
      </c>
      <c r="DT16" s="369" t="str">
        <v/>
      </c>
      <c r="DU16" s="369" t="str">
        <v/>
      </c>
      <c r="DV16" s="369" t="str">
        <v/>
      </c>
      <c r="DW16" s="369" t="str">
        <v/>
      </c>
      <c r="DX16" s="370" t="str">
        <v/>
      </c>
      <c r="DY16" s="369" t="str">
        <v/>
      </c>
      <c r="DZ16" s="369" t="str">
        <v/>
      </c>
      <c r="EA16" s="369" t="str">
        <v/>
      </c>
      <c r="EB16" s="369" t="str">
        <v/>
      </c>
      <c r="EC16" s="369" t="str">
        <v/>
      </c>
      <c r="ED16" s="369" t="str">
        <v/>
      </c>
      <c r="EE16" s="369" t="str">
        <v/>
      </c>
      <c r="EF16" s="369" t="str">
        <v/>
      </c>
      <c r="EG16" s="369" t="str">
        <v/>
      </c>
      <c r="EH16" s="369" t="str">
        <v/>
      </c>
      <c r="EI16" s="369" t="str">
        <v/>
      </c>
      <c r="EJ16" s="369" t="str">
        <v/>
      </c>
      <c r="EK16" s="369" t="str">
        <v/>
      </c>
      <c r="EL16" s="369" t="str">
        <v/>
      </c>
      <c r="EM16" s="369" t="str">
        <v/>
      </c>
      <c r="EN16" s="369" t="str">
        <v/>
      </c>
      <c r="EO16" s="369" t="str">
        <v/>
      </c>
      <c r="EP16" s="369" t="str">
        <v/>
      </c>
      <c r="EQ16" s="369" t="str">
        <v/>
      </c>
      <c r="ER16" s="369" t="str">
        <v/>
      </c>
      <c r="ES16" s="369" t="str">
        <v/>
      </c>
      <c r="ET16" s="369" t="str">
        <v/>
      </c>
      <c r="EU16" s="369" t="str">
        <v/>
      </c>
      <c r="EV16" s="369" t="str">
        <v/>
      </c>
      <c r="EW16" s="369" t="str">
        <v/>
      </c>
      <c r="EX16" s="369" t="str">
        <v/>
      </c>
      <c r="EY16" s="369" t="str">
        <v/>
      </c>
      <c r="EZ16" s="369" t="str">
        <v/>
      </c>
      <c r="FA16" s="369" t="str">
        <v/>
      </c>
      <c r="FB16" s="369" t="str">
        <v/>
      </c>
      <c r="FC16" s="369" t="str">
        <v/>
      </c>
      <c r="FD16" s="369" t="str">
        <v/>
      </c>
      <c r="FE16" s="369" t="str">
        <v/>
      </c>
      <c r="FF16" s="369" t="str">
        <v/>
      </c>
      <c r="FG16" s="369" t="str">
        <v/>
      </c>
      <c r="FH16" s="369" t="str">
        <v/>
      </c>
      <c r="FI16" s="369" t="str">
        <v/>
      </c>
      <c r="FJ16" s="369" t="str">
        <v/>
      </c>
      <c r="FK16" s="369" t="str">
        <v/>
      </c>
      <c r="FL16" s="369" t="str">
        <v/>
      </c>
      <c r="FM16" s="369" t="str">
        <v/>
      </c>
      <c r="FN16" s="369" t="str">
        <v/>
      </c>
      <c r="FO16" s="369" t="str">
        <v/>
      </c>
      <c r="FP16" s="369" t="str">
        <v/>
      </c>
      <c r="FQ16" s="369" t="str">
        <v/>
      </c>
      <c r="FR16" s="369" t="str">
        <v/>
      </c>
      <c r="FS16" s="369" t="str">
        <v/>
      </c>
      <c r="FT16" s="369" t="str">
        <v/>
      </c>
      <c r="FU16" s="369" t="str">
        <v/>
      </c>
      <c r="FV16" s="369" t="str">
        <v/>
      </c>
      <c r="FW16" s="369" t="str">
        <v/>
      </c>
      <c r="FX16" s="369" t="str">
        <v/>
      </c>
      <c r="FY16" s="369" t="str">
        <v/>
      </c>
      <c r="FZ16" s="369" t="str">
        <v/>
      </c>
      <c r="GA16" s="369" t="str">
        <v/>
      </c>
      <c r="GB16" s="369" t="str">
        <v/>
      </c>
      <c r="GC16" s="369" t="str">
        <v/>
      </c>
      <c r="GD16" s="369" t="str">
        <v/>
      </c>
      <c r="GE16" s="369" t="str">
        <v/>
      </c>
      <c r="GF16" s="369" t="str">
        <v/>
      </c>
      <c r="GG16" s="369" t="str">
        <v/>
      </c>
      <c r="GH16" s="369" t="str">
        <v/>
      </c>
      <c r="GI16" s="369" t="str">
        <v/>
      </c>
      <c r="GJ16" s="369" t="str">
        <v/>
      </c>
      <c r="GK16" s="369" t="str">
        <v/>
      </c>
      <c r="GL16" s="369" t="str">
        <v/>
      </c>
      <c r="GM16" s="369" t="str">
        <v/>
      </c>
      <c r="GN16" s="369" t="str">
        <v/>
      </c>
      <c r="GO16" s="369" t="str">
        <v/>
      </c>
      <c r="GP16" s="369" t="str">
        <v/>
      </c>
      <c r="GQ16" s="369" t="str">
        <v/>
      </c>
      <c r="GR16" s="369" t="str">
        <v/>
      </c>
      <c r="GS16" s="369" t="str">
        <v/>
      </c>
      <c r="GT16" s="369" t="str">
        <v/>
      </c>
      <c r="GU16" s="369" t="str">
        <v/>
      </c>
      <c r="GV16" s="369" t="str">
        <v/>
      </c>
      <c r="GW16" s="369" t="str">
        <v/>
      </c>
      <c r="GX16" s="369" t="str">
        <v/>
      </c>
      <c r="GY16" s="369" t="str">
        <v/>
      </c>
      <c r="GZ16" s="369" t="str">
        <v/>
      </c>
      <c r="HA16" s="369" t="str">
        <v/>
      </c>
      <c r="HB16" s="369" t="str">
        <v/>
      </c>
      <c r="HC16" s="369" t="str">
        <v/>
      </c>
      <c r="HD16" s="369" t="str">
        <v/>
      </c>
      <c r="HE16" s="369" t="str">
        <v/>
      </c>
      <c r="HF16" s="369" t="str">
        <v/>
      </c>
      <c r="HG16" s="369" t="str">
        <v/>
      </c>
      <c r="HH16" s="369" t="str">
        <v/>
      </c>
      <c r="HI16" s="369" t="str">
        <v/>
      </c>
      <c r="HJ16" s="369" t="str">
        <v/>
      </c>
      <c r="HK16" s="369" t="str">
        <v/>
      </c>
      <c r="HL16" s="369" t="str">
        <v/>
      </c>
      <c r="HM16" s="369" t="str">
        <v/>
      </c>
      <c r="HN16" s="369" t="str">
        <v/>
      </c>
      <c r="HO16" s="369" t="str">
        <v/>
      </c>
      <c r="HP16" s="369" t="str">
        <v/>
      </c>
      <c r="HQ16" s="369" t="str">
        <v/>
      </c>
      <c r="HR16" s="369" t="str">
        <v/>
      </c>
      <c r="HS16" s="369" t="str">
        <v/>
      </c>
      <c r="HT16" s="369" t="str">
        <v/>
      </c>
      <c r="HU16" s="369" t="str">
        <v/>
      </c>
      <c r="HV16" s="369" t="str">
        <v/>
      </c>
      <c r="HW16" s="369" t="str">
        <v/>
      </c>
      <c r="HX16" s="369" t="str">
        <v/>
      </c>
      <c r="HY16" s="369" t="str">
        <v/>
      </c>
      <c r="HZ16" s="369" t="str">
        <v/>
      </c>
      <c r="IA16" s="369" t="str">
        <v/>
      </c>
      <c r="IB16" s="369" t="str">
        <v/>
      </c>
      <c r="IC16" s="369" t="str">
        <v/>
      </c>
      <c r="ID16" s="369" t="str">
        <v/>
      </c>
      <c r="IE16" s="369" t="str">
        <v/>
      </c>
      <c r="IF16" s="369" t="str">
        <v/>
      </c>
      <c r="IG16" s="369" t="str">
        <v/>
      </c>
      <c r="IH16" s="369" t="str">
        <v/>
      </c>
      <c r="II16" s="369" t="str">
        <v/>
      </c>
      <c r="IJ16" s="369" t="str">
        <v/>
      </c>
      <c r="IK16" s="369" t="str">
        <v/>
      </c>
      <c r="IL16" s="369" t="str">
        <v/>
      </c>
      <c r="IM16" s="369" t="str">
        <v/>
      </c>
      <c r="IN16" s="369" t="str">
        <v/>
      </c>
      <c r="IO16" s="369" t="str">
        <v/>
      </c>
      <c r="IP16" s="369" t="str">
        <v/>
      </c>
      <c r="IQ16" s="369" t="str">
        <v/>
      </c>
      <c r="IR16" s="369" t="str">
        <v/>
      </c>
      <c r="IS16" s="369" t="str">
        <v/>
      </c>
      <c r="IT16" s="369" t="str">
        <v/>
      </c>
      <c r="IU16" s="369" t="str">
        <v/>
      </c>
      <c r="IV16" s="369" t="str">
        <v/>
      </c>
      <c r="IW16" s="369" t="str">
        <v/>
      </c>
      <c r="IX16" s="369" t="str">
        <v/>
      </c>
      <c r="IY16" s="369" t="str">
        <v/>
      </c>
      <c r="IZ16" s="369" t="str">
        <v/>
      </c>
      <c r="JA16" s="369" t="str">
        <v/>
      </c>
      <c r="JB16" s="369" t="str">
        <v/>
      </c>
      <c r="JC16" s="369" t="str">
        <v/>
      </c>
      <c r="JD16" s="369" t="str">
        <v/>
      </c>
      <c r="JE16" s="369" t="str">
        <v/>
      </c>
      <c r="JF16" s="369" t="str">
        <v/>
      </c>
      <c r="JG16" s="369" t="str">
        <v/>
      </c>
      <c r="JH16" s="369" t="str">
        <v/>
      </c>
      <c r="JI16" s="369" t="str">
        <v/>
      </c>
      <c r="JJ16" s="369" t="str">
        <v/>
      </c>
      <c r="JK16" s="369" t="str">
        <v/>
      </c>
      <c r="JL16" s="369" t="str">
        <v/>
      </c>
      <c r="JM16" s="369" t="str">
        <v/>
      </c>
      <c r="JN16" s="369" t="str">
        <v/>
      </c>
      <c r="JO16" s="369" t="str">
        <v/>
      </c>
      <c r="JP16" s="369" t="str">
        <v/>
      </c>
      <c r="JQ16" s="369" t="str">
        <v/>
      </c>
      <c r="JR16" s="369" t="str">
        <v/>
      </c>
      <c r="JS16" s="369" t="str">
        <v/>
      </c>
      <c r="JT16" s="369" t="str">
        <v/>
      </c>
      <c r="JU16" s="369" t="str">
        <v/>
      </c>
      <c r="JV16" s="369" t="str">
        <v/>
      </c>
      <c r="JW16" s="369" t="str">
        <v/>
      </c>
      <c r="JX16" s="369" t="str">
        <v/>
      </c>
      <c r="JY16" s="369" t="str">
        <v/>
      </c>
      <c r="JZ16" s="369" t="str">
        <v/>
      </c>
      <c r="KA16" s="369" t="str">
        <v/>
      </c>
      <c r="KB16" s="369" t="str">
        <v/>
      </c>
      <c r="KC16" s="369" t="str">
        <v/>
      </c>
      <c r="KD16" s="369" t="str">
        <v/>
      </c>
      <c r="KE16" s="369" t="str">
        <v/>
      </c>
      <c r="KF16" s="369" t="str">
        <v/>
      </c>
      <c r="KG16" s="369" t="str">
        <v/>
      </c>
      <c r="KH16" s="369" t="str">
        <v/>
      </c>
      <c r="KI16" s="369" t="str">
        <v/>
      </c>
      <c r="KJ16" s="369" t="str">
        <v/>
      </c>
      <c r="KK16" s="369" t="str">
        <v/>
      </c>
      <c r="KL16" s="369" t="str">
        <v/>
      </c>
      <c r="KM16" s="369" t="str">
        <v/>
      </c>
      <c r="KN16" s="369" t="str">
        <v/>
      </c>
      <c r="KO16" s="369" t="str">
        <v/>
      </c>
      <c r="KP16" s="369" t="str">
        <v/>
      </c>
      <c r="KQ16" s="369" t="str">
        <v/>
      </c>
      <c r="KR16" s="369" t="str">
        <v/>
      </c>
      <c r="KS16" s="369" t="str">
        <v/>
      </c>
      <c r="KT16" s="369" t="str">
        <v/>
      </c>
      <c r="KU16" s="369" t="str">
        <v/>
      </c>
      <c r="KV16" s="369" t="str">
        <v/>
      </c>
      <c r="KW16" s="369" t="str">
        <v/>
      </c>
      <c r="KX16" s="369" t="str">
        <v/>
      </c>
      <c r="KY16" s="369" t="str">
        <v/>
      </c>
      <c r="KZ16" s="369" t="str">
        <v/>
      </c>
      <c r="LA16" s="369" t="str">
        <v/>
      </c>
      <c r="LB16" s="369" t="str">
        <v/>
      </c>
      <c r="LC16" s="369" t="str">
        <v/>
      </c>
      <c r="LD16" s="369" t="str">
        <v/>
      </c>
      <c r="LE16" s="369" t="str">
        <v/>
      </c>
      <c r="LF16" s="369" t="str">
        <v/>
      </c>
      <c r="LG16" s="369" t="str">
        <v/>
      </c>
      <c r="LH16" s="369" t="str">
        <v/>
      </c>
      <c r="LI16" s="369" t="str">
        <v/>
      </c>
      <c r="LJ16" s="369" t="str">
        <v/>
      </c>
      <c r="LK16" s="369" t="str">
        <v/>
      </c>
      <c r="LL16" s="369" t="str">
        <v/>
      </c>
      <c r="LM16" s="369" t="str">
        <v/>
      </c>
      <c r="LN16" s="369" t="str">
        <v/>
      </c>
      <c r="LO16" s="369" t="str">
        <v/>
      </c>
      <c r="LP16" s="369" t="str">
        <v/>
      </c>
      <c r="LQ16" s="369" t="str">
        <v/>
      </c>
      <c r="LR16" s="369" t="str">
        <v/>
      </c>
      <c r="LS16" s="369" t="str">
        <v/>
      </c>
      <c r="LT16" s="369" t="str">
        <v/>
      </c>
      <c r="LU16" s="369" t="str">
        <v/>
      </c>
      <c r="LV16" s="369" t="str">
        <v/>
      </c>
      <c r="LW16" s="369" t="str">
        <v/>
      </c>
      <c r="LX16" s="369" t="str">
        <v/>
      </c>
      <c r="LY16" s="369" t="str">
        <v/>
      </c>
      <c r="LZ16" s="369" t="str">
        <v/>
      </c>
      <c r="MA16" s="369" t="str">
        <v/>
      </c>
      <c r="MB16" s="369" t="str">
        <v/>
      </c>
      <c r="MC16" s="369" t="str">
        <v/>
      </c>
      <c r="MD16" s="369" t="str">
        <v/>
      </c>
      <c r="ME16" s="369" t="str">
        <v/>
      </c>
      <c r="MF16" s="369" t="str">
        <v/>
      </c>
      <c r="MG16" s="369" t="str">
        <v/>
      </c>
      <c r="MH16" s="369" t="str">
        <v/>
      </c>
      <c r="MI16" s="369" t="str">
        <v/>
      </c>
      <c r="MJ16" s="369" t="str">
        <v/>
      </c>
      <c r="MK16" s="369" t="str">
        <v/>
      </c>
      <c r="ML16" s="369" t="str">
        <v/>
      </c>
      <c r="MM16" s="369" t="str">
        <v/>
      </c>
      <c r="MN16" s="369" t="str">
        <v/>
      </c>
      <c r="MO16" s="369" t="str">
        <v/>
      </c>
      <c r="MP16" s="369" t="str">
        <v/>
      </c>
      <c r="MQ16" s="369" t="str">
        <v/>
      </c>
      <c r="MR16" s="369" t="str">
        <v/>
      </c>
      <c r="MS16" s="369" t="str">
        <v/>
      </c>
      <c r="MT16" s="369" t="str">
        <v/>
      </c>
      <c r="MU16" s="369" t="str">
        <v/>
      </c>
      <c r="MV16" s="369" t="str">
        <v/>
      </c>
      <c r="MW16" s="369" t="str">
        <v/>
      </c>
      <c r="MX16" s="369" t="str">
        <v/>
      </c>
      <c r="MY16" s="369" t="str">
        <v/>
      </c>
      <c r="MZ16" s="369" t="str">
        <v/>
      </c>
      <c r="NA16" s="369" t="str">
        <v/>
      </c>
      <c r="NB16" s="369" t="str">
        <v/>
      </c>
      <c r="NC16" s="369" t="str">
        <v/>
      </c>
      <c r="ND16" s="369" t="str">
        <v/>
      </c>
      <c r="NE16" s="369" t="str">
        <v/>
      </c>
      <c r="NF16" s="369" t="str">
        <v/>
      </c>
      <c r="NG16" s="369" t="str">
        <v/>
      </c>
      <c r="NH16" s="369" t="str">
        <v/>
      </c>
      <c r="NI16" s="369" t="str">
        <v/>
      </c>
      <c r="NJ16" s="369" t="str">
        <v/>
      </c>
      <c r="NK16" s="369" t="str">
        <v/>
      </c>
      <c r="NL16" s="369" t="str">
        <v/>
      </c>
      <c r="NM16" s="369" t="str">
        <v/>
      </c>
      <c r="NN16" s="369" t="str">
        <v/>
      </c>
      <c r="NO16" s="369" t="str">
        <v/>
      </c>
      <c r="NP16" s="369" t="str">
        <v/>
      </c>
      <c r="NQ16" s="369" t="str">
        <v/>
      </c>
      <c r="NR16" s="369" t="str">
        <v/>
      </c>
      <c r="NS16" s="369" t="str">
        <v/>
      </c>
      <c r="NT16" s="369" t="str">
        <v/>
      </c>
      <c r="NU16" s="369" t="str">
        <v/>
      </c>
      <c r="NV16" s="369" t="str">
        <v/>
      </c>
      <c r="NW16" s="369" t="str">
        <v/>
      </c>
      <c r="NX16" s="369" t="str">
        <v/>
      </c>
      <c r="NY16" s="369" t="str">
        <v/>
      </c>
      <c r="NZ16" s="369" t="str">
        <v/>
      </c>
      <c r="OA16" s="369" t="str">
        <v/>
      </c>
      <c r="OB16" s="369" t="str">
        <v/>
      </c>
      <c r="OC16" s="369" t="str">
        <v/>
      </c>
      <c r="OD16" s="369" t="str">
        <v/>
      </c>
      <c r="OE16" s="369" t="str">
        <v/>
      </c>
      <c r="OF16" s="369" t="str">
        <v/>
      </c>
      <c r="OG16" s="369" t="str">
        <v/>
      </c>
      <c r="OH16" s="369" t="str">
        <v/>
      </c>
      <c r="OI16" s="369" t="str">
        <v/>
      </c>
      <c r="OJ16" s="369" t="str">
        <v/>
      </c>
      <c r="OK16" s="369" t="str">
        <v/>
      </c>
      <c r="OL16" s="369" t="str">
        <v/>
      </c>
      <c r="OM16" s="369" t="str">
        <v/>
      </c>
      <c r="ON16" s="369" t="str">
        <v/>
      </c>
      <c r="OO16" s="369" t="str">
        <v/>
      </c>
      <c r="OP16" s="369" t="str">
        <v/>
      </c>
      <c r="OQ16" s="371" t="str">
        <v/>
      </c>
      <c r="OR16" s="369" t="str">
        <v/>
      </c>
      <c r="OS16" s="369" t="str">
        <v/>
      </c>
      <c r="OT16" s="369" t="str">
        <v/>
      </c>
      <c r="OU16" s="369" t="str">
        <v/>
      </c>
      <c r="OV16" s="369" t="str">
        <v/>
      </c>
      <c r="OW16" s="369" t="str">
        <v/>
      </c>
      <c r="OX16" s="369" t="str">
        <v/>
      </c>
      <c r="OY16" s="369" t="str">
        <v/>
      </c>
      <c r="OZ16" s="369" t="str">
        <v/>
      </c>
      <c r="PA16" s="369" t="str">
        <v/>
      </c>
      <c r="PB16" s="369" t="str">
        <v/>
      </c>
      <c r="PC16" s="369" t="str">
        <v/>
      </c>
      <c r="PD16" s="369" t="str">
        <v/>
      </c>
      <c r="PE16" s="369" t="str">
        <v/>
      </c>
      <c r="PF16" s="369" t="str">
        <v/>
      </c>
      <c r="PG16" s="369" t="str">
        <v/>
      </c>
      <c r="PH16" s="369" t="str">
        <v/>
      </c>
      <c r="PI16" s="369" t="str">
        <v/>
      </c>
      <c r="PJ16" s="369" t="str">
        <v/>
      </c>
      <c r="PK16" s="369" t="str">
        <v/>
      </c>
      <c r="PL16" s="369" t="str">
        <v/>
      </c>
      <c r="PM16" s="369" t="str">
        <v/>
      </c>
      <c r="PN16" s="369" t="str">
        <v/>
      </c>
      <c r="PO16" s="369" t="str">
        <v/>
      </c>
      <c r="PP16" s="369" t="str">
        <v/>
      </c>
      <c r="PQ16" s="369" t="str">
        <v/>
      </c>
      <c r="PR16" s="369" t="str">
        <v/>
      </c>
      <c r="PS16" s="369" t="str">
        <v/>
      </c>
      <c r="PT16" s="369" t="str">
        <v/>
      </c>
      <c r="PU16" s="369" t="str">
        <v/>
      </c>
      <c r="PV16" s="369" t="str">
        <v/>
      </c>
      <c r="PW16" s="369" t="str">
        <v/>
      </c>
      <c r="PX16" s="369" t="str">
        <v/>
      </c>
      <c r="PY16" s="369" t="str">
        <v/>
      </c>
      <c r="PZ16" s="369" t="str">
        <v/>
      </c>
      <c r="QA16" s="369" t="str">
        <v/>
      </c>
      <c r="QB16" s="369" t="str">
        <v/>
      </c>
      <c r="QC16" s="369" t="str">
        <v/>
      </c>
      <c r="QD16" s="369" t="str">
        <v/>
      </c>
      <c r="QE16" s="369" t="str">
        <v/>
      </c>
      <c r="QF16" s="369" t="str">
        <v/>
      </c>
      <c r="QG16" s="369" t="str">
        <v/>
      </c>
      <c r="QH16" s="369" t="str">
        <v/>
      </c>
      <c r="QI16" s="369" t="str">
        <v/>
      </c>
      <c r="QJ16" s="369" t="str">
        <v/>
      </c>
      <c r="QK16" s="369" t="str">
        <v/>
      </c>
      <c r="QL16" s="369" t="str">
        <v/>
      </c>
      <c r="QM16" s="369" t="str">
        <v/>
      </c>
      <c r="QN16" s="369" t="str">
        <v/>
      </c>
      <c r="QO16" s="369" t="str">
        <v/>
      </c>
      <c r="QP16" s="369" t="str">
        <v/>
      </c>
      <c r="QQ16" s="369" t="str">
        <v/>
      </c>
      <c r="QR16" s="369" t="str">
        <v/>
      </c>
      <c r="QS16" s="369" t="str">
        <v/>
      </c>
      <c r="QT16" s="369" t="str">
        <v/>
      </c>
      <c r="QU16" s="369" t="str">
        <v/>
      </c>
      <c r="QV16" s="369" t="str">
        <v/>
      </c>
      <c r="QW16" s="369" t="str">
        <v/>
      </c>
      <c r="QX16" s="369" t="str">
        <v/>
      </c>
      <c r="QY16" s="369" t="str">
        <v/>
      </c>
      <c r="QZ16" s="369" t="str">
        <v/>
      </c>
      <c r="RA16" s="369" t="str">
        <v/>
      </c>
      <c r="RB16" s="369" t="str">
        <v/>
      </c>
      <c r="RC16" s="369" t="str">
        <v/>
      </c>
      <c r="RD16" s="369" t="str">
        <v/>
      </c>
      <c r="RE16" s="369" t="str">
        <v/>
      </c>
      <c r="RF16" s="369" t="str">
        <v/>
      </c>
      <c r="RG16" s="369" t="str">
        <v/>
      </c>
      <c r="RH16" s="369" t="str">
        <v/>
      </c>
      <c r="RI16" s="369" t="str">
        <v/>
      </c>
      <c r="RJ16" s="369" t="str">
        <v/>
      </c>
      <c r="RK16" s="369" t="str">
        <v/>
      </c>
      <c r="RL16" s="369" t="str">
        <v/>
      </c>
      <c r="RM16" s="369" t="str">
        <v/>
      </c>
      <c r="RN16" s="369" t="str">
        <v/>
      </c>
      <c r="RO16" s="369" t="str">
        <v/>
      </c>
      <c r="RP16" s="369" t="str">
        <v/>
      </c>
      <c r="RQ16" s="369" t="str">
        <v/>
      </c>
      <c r="RR16" s="369" t="str">
        <v/>
      </c>
      <c r="RS16" s="369" t="str">
        <v/>
      </c>
      <c r="RT16" s="369" t="str">
        <v/>
      </c>
      <c r="RU16" s="369" t="str">
        <v/>
      </c>
      <c r="RV16" s="369" t="str">
        <v/>
      </c>
      <c r="RW16" s="369" t="str">
        <v/>
      </c>
      <c r="RX16" s="369" t="str">
        <v/>
      </c>
      <c r="RY16" s="369" t="str">
        <v/>
      </c>
      <c r="RZ16" s="369" t="str">
        <v/>
      </c>
      <c r="SA16" s="369" t="str">
        <v/>
      </c>
      <c r="SB16" s="369" t="str">
        <v/>
      </c>
      <c r="SC16" s="369" t="str">
        <v/>
      </c>
      <c r="SD16" s="369" t="str">
        <v/>
      </c>
      <c r="SE16" s="369" t="str">
        <v/>
      </c>
      <c r="SF16" s="369" t="str">
        <v/>
      </c>
      <c r="SG16" s="369" t="str">
        <v/>
      </c>
      <c r="SH16" s="369" t="str">
        <v/>
      </c>
      <c r="SI16" s="369" t="str">
        <v/>
      </c>
      <c r="SJ16" s="369" t="str">
        <v/>
      </c>
      <c r="SK16" s="369" t="str">
        <v/>
      </c>
      <c r="SL16" s="369" t="str">
        <v/>
      </c>
      <c r="SM16" s="369" t="str">
        <v/>
      </c>
      <c r="SN16" s="369" t="str">
        <v/>
      </c>
      <c r="SO16" s="369" t="str">
        <v/>
      </c>
      <c r="SP16" s="369" t="str">
        <v/>
      </c>
      <c r="SQ16" s="369" t="str">
        <v/>
      </c>
      <c r="SR16" s="369" t="str">
        <v/>
      </c>
      <c r="SS16" s="369" t="str">
        <v/>
      </c>
      <c r="ST16" s="369" t="str">
        <v/>
      </c>
      <c r="SU16" s="369" t="str">
        <v/>
      </c>
      <c r="SV16" s="369" t="str">
        <v/>
      </c>
      <c r="SW16" s="369" t="str">
        <v/>
      </c>
      <c r="SX16" s="369" t="str">
        <v/>
      </c>
      <c r="SY16" s="369" t="str">
        <v/>
      </c>
      <c r="SZ16" s="369" t="str">
        <v/>
      </c>
      <c r="TA16" s="369" t="str">
        <v/>
      </c>
      <c r="TB16" s="369" t="str">
        <v/>
      </c>
      <c r="TC16" s="369" t="str">
        <v/>
      </c>
      <c r="TD16" s="369" t="str">
        <v/>
      </c>
      <c r="TE16" s="369" t="str">
        <v/>
      </c>
      <c r="TF16" s="369" t="str">
        <v/>
      </c>
      <c r="TG16" s="369" t="str">
        <v/>
      </c>
      <c r="TH16" s="369" t="str">
        <v/>
      </c>
      <c r="TI16" s="369" t="str">
        <v/>
      </c>
      <c r="TJ16" s="369" t="str">
        <v/>
      </c>
      <c r="TK16" s="369" t="str">
        <v/>
      </c>
      <c r="TL16" s="369" t="str">
        <v/>
      </c>
      <c r="TM16" s="369" t="str">
        <v/>
      </c>
      <c r="TN16" s="369" t="str">
        <v/>
      </c>
      <c r="TO16" s="369" t="str">
        <v/>
      </c>
      <c r="TP16" s="369" t="str">
        <v/>
      </c>
      <c r="TQ16" s="369" t="str">
        <v/>
      </c>
      <c r="TR16" s="369" t="str">
        <v/>
      </c>
      <c r="TS16" s="369" t="str">
        <v/>
      </c>
      <c r="TT16" s="369" t="str">
        <v/>
      </c>
      <c r="TU16" s="369" t="str">
        <v/>
      </c>
      <c r="TV16" s="369" t="str">
        <v/>
      </c>
      <c r="TW16" s="369" t="str">
        <v/>
      </c>
      <c r="TX16" s="369" t="str">
        <v/>
      </c>
      <c r="TY16" s="369" t="str">
        <v/>
      </c>
      <c r="TZ16" s="369" t="str">
        <v/>
      </c>
      <c r="UA16" s="369" t="str">
        <v/>
      </c>
      <c r="UB16" s="369" t="str">
        <v/>
      </c>
      <c r="UC16" s="369" t="str">
        <v/>
      </c>
      <c r="UD16" s="369" t="str">
        <v/>
      </c>
      <c r="UE16" s="369" t="str">
        <v/>
      </c>
      <c r="UF16" s="369" t="str">
        <v/>
      </c>
      <c r="UG16" s="369" t="str">
        <v/>
      </c>
      <c r="UH16" s="369" t="str">
        <v/>
      </c>
      <c r="UI16" s="369" t="str">
        <v/>
      </c>
      <c r="UJ16" s="369" t="str">
        <v/>
      </c>
      <c r="UK16" s="369" t="str">
        <v/>
      </c>
      <c r="UL16" s="369" t="str">
        <v/>
      </c>
      <c r="UM16" s="369" t="str">
        <v/>
      </c>
      <c r="UN16" s="369" t="str">
        <v/>
      </c>
      <c r="UO16" s="369" t="str">
        <v/>
      </c>
      <c r="UP16" s="369" t="str">
        <v/>
      </c>
      <c r="UQ16" s="369" t="str">
        <v/>
      </c>
      <c r="UR16" s="369" t="str">
        <v/>
      </c>
      <c r="US16" s="369" t="str">
        <v/>
      </c>
      <c r="UT16" s="369" t="str">
        <v/>
      </c>
      <c r="UU16" s="369" t="str">
        <v/>
      </c>
      <c r="UV16" s="369" t="str">
        <v/>
      </c>
      <c r="UW16" s="369" t="str">
        <v/>
      </c>
      <c r="UX16" s="369" t="str">
        <v/>
      </c>
      <c r="UY16" s="369" t="str">
        <v/>
      </c>
      <c r="UZ16" s="369" t="str">
        <v/>
      </c>
      <c r="VA16" s="369" t="str">
        <v/>
      </c>
      <c r="VB16" s="369" t="str">
        <v/>
      </c>
      <c r="VC16" s="369" t="str">
        <v/>
      </c>
      <c r="VD16" s="369" t="str">
        <v/>
      </c>
      <c r="VE16" s="369" t="str">
        <v/>
      </c>
      <c r="VF16" s="369" t="str">
        <v/>
      </c>
      <c r="VG16" s="369" t="str">
        <v/>
      </c>
      <c r="VH16" s="369" t="str">
        <v/>
      </c>
      <c r="VI16" s="369" t="str">
        <v/>
      </c>
      <c r="VJ16" s="369" t="str">
        <v/>
      </c>
      <c r="VK16" s="369" t="str">
        <v/>
      </c>
      <c r="VL16" s="369" t="str">
        <v/>
      </c>
      <c r="VM16" s="369" t="str">
        <v/>
      </c>
      <c r="VN16" s="369" t="str">
        <v/>
      </c>
      <c r="VO16" s="369" t="str">
        <v/>
      </c>
      <c r="VP16" s="369" t="str">
        <v/>
      </c>
      <c r="VQ16" s="369" t="str">
        <v/>
      </c>
      <c r="VR16" s="369" t="str">
        <v/>
      </c>
      <c r="VS16" s="369" t="str">
        <v/>
      </c>
      <c r="VT16" s="369" t="str">
        <v/>
      </c>
      <c r="VU16" s="369" t="str">
        <v/>
      </c>
      <c r="VV16" s="369" t="str">
        <v/>
      </c>
      <c r="VW16" s="369" t="str">
        <v/>
      </c>
      <c r="VX16" s="369" t="str">
        <v/>
      </c>
      <c r="VY16" s="369" t="str">
        <v/>
      </c>
      <c r="VZ16" s="369" t="str">
        <v/>
      </c>
      <c r="WA16" s="369" t="str">
        <v/>
      </c>
      <c r="WB16" s="369" t="str">
        <v/>
      </c>
      <c r="WC16" s="369" t="str">
        <v/>
      </c>
      <c r="WD16" s="369" t="str">
        <v/>
      </c>
      <c r="WE16" s="369" t="str">
        <v/>
      </c>
      <c r="WF16" s="369" t="str">
        <v/>
      </c>
      <c r="WG16" s="369" t="str">
        <v/>
      </c>
      <c r="WH16" s="369" t="str">
        <v/>
      </c>
      <c r="WI16" s="369" t="str">
        <v/>
      </c>
      <c r="WK16" s="892" t="s">
        <v>437</v>
      </c>
      <c r="WL16" s="892"/>
    </row>
    <row r="17" spans="1:610">
      <c r="A17" s="348"/>
      <c r="B17" s="360" t="s">
        <v>749</v>
      </c>
      <c r="C17" s="348"/>
      <c r="D17" s="398"/>
      <c r="E17" s="399"/>
      <c r="F17" s="399"/>
      <c r="G17" s="361" t="str">
        <f t="shared" si="0"/>
        <v/>
      </c>
      <c r="H17" s="361" t="str">
        <f t="shared" si="1"/>
        <v/>
      </c>
      <c r="I17" s="397"/>
      <c r="J17" s="348"/>
      <c r="K17" s="348"/>
      <c r="L17" s="348"/>
      <c r="M17" s="348"/>
      <c r="N17" s="323"/>
      <c r="O17" s="323"/>
      <c r="P17" s="323"/>
      <c r="Q17" s="323"/>
      <c r="R17" s="323"/>
      <c r="S17" s="323"/>
      <c r="T17" s="323"/>
      <c r="U17" s="323"/>
      <c r="V17" s="323"/>
      <c r="W17" s="323"/>
      <c r="X17" s="323"/>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3"/>
      <c r="BK17" s="323"/>
      <c r="BL17" s="323"/>
      <c r="BM17" s="323"/>
      <c r="BN17" s="323"/>
      <c r="BO17" s="323"/>
      <c r="BP17" s="323"/>
      <c r="BQ17" s="323"/>
      <c r="BR17" s="323"/>
      <c r="BS17" s="323"/>
      <c r="BT17" s="323"/>
      <c r="BU17" s="323"/>
      <c r="BV17" s="323"/>
      <c r="BW17" s="323"/>
      <c r="BX17" s="323"/>
      <c r="BY17" s="323"/>
      <c r="BZ17" s="323"/>
      <c r="CA17" s="323"/>
      <c r="CB17" s="323"/>
      <c r="CC17" s="323"/>
      <c r="CD17" s="323"/>
      <c r="CE17" s="323"/>
      <c r="CF17" s="323"/>
      <c r="CG17" s="323"/>
      <c r="CH17" s="323"/>
      <c r="CI17" s="323"/>
      <c r="CJ17" s="323"/>
      <c r="CK17" s="323"/>
      <c r="CL17" s="323"/>
      <c r="CM17" s="323"/>
      <c r="CN17" s="323"/>
      <c r="CO17" s="323"/>
      <c r="CP17" s="323"/>
      <c r="CQ17" s="323"/>
      <c r="CR17" s="323"/>
      <c r="CS17" s="323"/>
      <c r="CT17" s="323"/>
      <c r="CU17" s="323"/>
      <c r="CV17" s="323"/>
      <c r="CW17" s="323"/>
      <c r="CX17" s="323"/>
      <c r="CY17" s="323"/>
      <c r="CZ17" s="363"/>
      <c r="DB17" s="897"/>
      <c r="DC17" s="896" t="s">
        <v>1252</v>
      </c>
      <c r="DD17" s="368" t="str">
        <v/>
      </c>
      <c r="DE17" s="369" t="str">
        <v/>
      </c>
      <c r="DF17" s="369" t="str">
        <v/>
      </c>
      <c r="DG17" s="369" t="str">
        <v/>
      </c>
      <c r="DH17" s="369" t="str">
        <v/>
      </c>
      <c r="DI17" s="369" t="str">
        <v/>
      </c>
      <c r="DJ17" s="369" t="str">
        <v/>
      </c>
      <c r="DK17" s="369" t="str">
        <v/>
      </c>
      <c r="DL17" s="369" t="str">
        <v/>
      </c>
      <c r="DM17" s="369" t="str">
        <v/>
      </c>
      <c r="DN17" s="369" t="str">
        <v/>
      </c>
      <c r="DO17" s="369" t="str">
        <v/>
      </c>
      <c r="DP17" s="369" t="str">
        <v/>
      </c>
      <c r="DQ17" s="369" t="str">
        <v/>
      </c>
      <c r="DR17" s="369" t="str">
        <v/>
      </c>
      <c r="DS17" s="369" t="str">
        <v/>
      </c>
      <c r="DT17" s="369" t="str">
        <v/>
      </c>
      <c r="DU17" s="369" t="str">
        <v/>
      </c>
      <c r="DV17" s="369" t="str">
        <v/>
      </c>
      <c r="DW17" s="369" t="str">
        <v/>
      </c>
      <c r="DX17" s="370" t="str">
        <v/>
      </c>
      <c r="DY17" s="369" t="str">
        <v/>
      </c>
      <c r="DZ17" s="369" t="str">
        <v/>
      </c>
      <c r="EA17" s="369" t="str">
        <v/>
      </c>
      <c r="EB17" s="369" t="str">
        <v/>
      </c>
      <c r="EC17" s="369" t="str">
        <v/>
      </c>
      <c r="ED17" s="369" t="str">
        <v/>
      </c>
      <c r="EE17" s="369" t="str">
        <v/>
      </c>
      <c r="EF17" s="369" t="str">
        <v/>
      </c>
      <c r="EG17" s="369" t="str">
        <v/>
      </c>
      <c r="EH17" s="369" t="str">
        <v/>
      </c>
      <c r="EI17" s="369" t="str">
        <v/>
      </c>
      <c r="EJ17" s="369" t="str">
        <v/>
      </c>
      <c r="EK17" s="369" t="str">
        <v/>
      </c>
      <c r="EL17" s="369" t="str">
        <v/>
      </c>
      <c r="EM17" s="369" t="str">
        <v/>
      </c>
      <c r="EN17" s="369" t="str">
        <v/>
      </c>
      <c r="EO17" s="369" t="str">
        <v/>
      </c>
      <c r="EP17" s="369" t="str">
        <v/>
      </c>
      <c r="EQ17" s="369" t="str">
        <v/>
      </c>
      <c r="ER17" s="369" t="str">
        <v/>
      </c>
      <c r="ES17" s="369" t="str">
        <v/>
      </c>
      <c r="ET17" s="369" t="str">
        <v/>
      </c>
      <c r="EU17" s="369" t="str">
        <v/>
      </c>
      <c r="EV17" s="369" t="str">
        <v/>
      </c>
      <c r="EW17" s="369" t="str">
        <v/>
      </c>
      <c r="EX17" s="369" t="str">
        <v/>
      </c>
      <c r="EY17" s="369" t="str">
        <v/>
      </c>
      <c r="EZ17" s="369" t="str">
        <v/>
      </c>
      <c r="FA17" s="369" t="str">
        <v/>
      </c>
      <c r="FB17" s="369" t="str">
        <v/>
      </c>
      <c r="FC17" s="369" t="str">
        <v/>
      </c>
      <c r="FD17" s="369" t="str">
        <v/>
      </c>
      <c r="FE17" s="369" t="str">
        <v/>
      </c>
      <c r="FF17" s="369" t="str">
        <v/>
      </c>
      <c r="FG17" s="369" t="str">
        <v/>
      </c>
      <c r="FH17" s="369" t="str">
        <v/>
      </c>
      <c r="FI17" s="369" t="str">
        <v/>
      </c>
      <c r="FJ17" s="369" t="str">
        <v/>
      </c>
      <c r="FK17" s="369" t="str">
        <v/>
      </c>
      <c r="FL17" s="369" t="str">
        <v/>
      </c>
      <c r="FM17" s="369" t="str">
        <v/>
      </c>
      <c r="FN17" s="369" t="str">
        <v/>
      </c>
      <c r="FO17" s="369" t="str">
        <v/>
      </c>
      <c r="FP17" s="369" t="str">
        <v/>
      </c>
      <c r="FQ17" s="369" t="str">
        <v/>
      </c>
      <c r="FR17" s="369" t="str">
        <v/>
      </c>
      <c r="FS17" s="369" t="str">
        <v/>
      </c>
      <c r="FT17" s="369" t="str">
        <v/>
      </c>
      <c r="FU17" s="369" t="str">
        <v/>
      </c>
      <c r="FV17" s="369" t="str">
        <v/>
      </c>
      <c r="FW17" s="369" t="str">
        <v/>
      </c>
      <c r="FX17" s="369" t="str">
        <v/>
      </c>
      <c r="FY17" s="369" t="str">
        <v/>
      </c>
      <c r="FZ17" s="369" t="str">
        <v/>
      </c>
      <c r="GA17" s="369" t="str">
        <v/>
      </c>
      <c r="GB17" s="369" t="str">
        <v/>
      </c>
      <c r="GC17" s="369" t="str">
        <v/>
      </c>
      <c r="GD17" s="369" t="str">
        <v/>
      </c>
      <c r="GE17" s="369" t="str">
        <v/>
      </c>
      <c r="GF17" s="369" t="str">
        <v/>
      </c>
      <c r="GG17" s="369" t="str">
        <v/>
      </c>
      <c r="GH17" s="369" t="str">
        <v/>
      </c>
      <c r="GI17" s="369" t="str">
        <v/>
      </c>
      <c r="GJ17" s="369" t="str">
        <v/>
      </c>
      <c r="GK17" s="369" t="str">
        <v/>
      </c>
      <c r="GL17" s="369" t="str">
        <v/>
      </c>
      <c r="GM17" s="369" t="str">
        <v/>
      </c>
      <c r="GN17" s="369" t="str">
        <v/>
      </c>
      <c r="GO17" s="369" t="str">
        <v/>
      </c>
      <c r="GP17" s="369" t="str">
        <v/>
      </c>
      <c r="GQ17" s="369" t="str">
        <v/>
      </c>
      <c r="GR17" s="369" t="str">
        <v/>
      </c>
      <c r="GS17" s="369" t="str">
        <v/>
      </c>
      <c r="GT17" s="369" t="str">
        <v/>
      </c>
      <c r="GU17" s="369" t="str">
        <v/>
      </c>
      <c r="GV17" s="369" t="str">
        <v/>
      </c>
      <c r="GW17" s="369" t="str">
        <v/>
      </c>
      <c r="GX17" s="369" t="str">
        <v/>
      </c>
      <c r="GY17" s="369" t="str">
        <v/>
      </c>
      <c r="GZ17" s="369" t="str">
        <v/>
      </c>
      <c r="HA17" s="369" t="str">
        <v/>
      </c>
      <c r="HB17" s="369" t="str">
        <v/>
      </c>
      <c r="HC17" s="369" t="str">
        <v/>
      </c>
      <c r="HD17" s="369" t="str">
        <v/>
      </c>
      <c r="HE17" s="369" t="str">
        <v/>
      </c>
      <c r="HF17" s="369" t="str">
        <v/>
      </c>
      <c r="HG17" s="369" t="str">
        <v/>
      </c>
      <c r="HH17" s="369" t="str">
        <v/>
      </c>
      <c r="HI17" s="369" t="str">
        <v/>
      </c>
      <c r="HJ17" s="369" t="str">
        <v/>
      </c>
      <c r="HK17" s="369" t="str">
        <v/>
      </c>
      <c r="HL17" s="369" t="str">
        <v/>
      </c>
      <c r="HM17" s="369" t="str">
        <v/>
      </c>
      <c r="HN17" s="369" t="str">
        <v/>
      </c>
      <c r="HO17" s="369" t="str">
        <v/>
      </c>
      <c r="HP17" s="369" t="str">
        <v/>
      </c>
      <c r="HQ17" s="369" t="str">
        <v/>
      </c>
      <c r="HR17" s="369" t="str">
        <v/>
      </c>
      <c r="HS17" s="369" t="str">
        <v/>
      </c>
      <c r="HT17" s="369" t="str">
        <v/>
      </c>
      <c r="HU17" s="369" t="str">
        <v/>
      </c>
      <c r="HV17" s="369" t="str">
        <v/>
      </c>
      <c r="HW17" s="369" t="str">
        <v/>
      </c>
      <c r="HX17" s="369" t="str">
        <v/>
      </c>
      <c r="HY17" s="369" t="str">
        <v/>
      </c>
      <c r="HZ17" s="369" t="str">
        <v/>
      </c>
      <c r="IA17" s="369" t="str">
        <v/>
      </c>
      <c r="IB17" s="369" t="str">
        <v/>
      </c>
      <c r="IC17" s="369" t="str">
        <v/>
      </c>
      <c r="ID17" s="369" t="str">
        <v/>
      </c>
      <c r="IE17" s="369" t="str">
        <v/>
      </c>
      <c r="IF17" s="369" t="str">
        <v/>
      </c>
      <c r="IG17" s="369" t="str">
        <v/>
      </c>
      <c r="IH17" s="369" t="str">
        <v/>
      </c>
      <c r="II17" s="369" t="str">
        <v/>
      </c>
      <c r="IJ17" s="369" t="str">
        <v/>
      </c>
      <c r="IK17" s="369" t="str">
        <v/>
      </c>
      <c r="IL17" s="369" t="str">
        <v/>
      </c>
      <c r="IM17" s="369" t="str">
        <v/>
      </c>
      <c r="IN17" s="369" t="str">
        <v/>
      </c>
      <c r="IO17" s="369" t="str">
        <v/>
      </c>
      <c r="IP17" s="369" t="str">
        <v/>
      </c>
      <c r="IQ17" s="369" t="str">
        <v/>
      </c>
      <c r="IR17" s="369" t="str">
        <v/>
      </c>
      <c r="IS17" s="369" t="str">
        <v/>
      </c>
      <c r="IT17" s="369" t="str">
        <v/>
      </c>
      <c r="IU17" s="369" t="str">
        <v/>
      </c>
      <c r="IV17" s="369" t="str">
        <v/>
      </c>
      <c r="IW17" s="369" t="str">
        <v/>
      </c>
      <c r="IX17" s="369" t="str">
        <v/>
      </c>
      <c r="IY17" s="369" t="str">
        <v/>
      </c>
      <c r="IZ17" s="369" t="str">
        <v/>
      </c>
      <c r="JA17" s="369" t="str">
        <v/>
      </c>
      <c r="JB17" s="369" t="str">
        <v/>
      </c>
      <c r="JC17" s="369" t="str">
        <v/>
      </c>
      <c r="JD17" s="369" t="str">
        <v/>
      </c>
      <c r="JE17" s="369" t="str">
        <v/>
      </c>
      <c r="JF17" s="369" t="str">
        <v/>
      </c>
      <c r="JG17" s="369" t="str">
        <v/>
      </c>
      <c r="JH17" s="369" t="str">
        <v/>
      </c>
      <c r="JI17" s="369" t="str">
        <v/>
      </c>
      <c r="JJ17" s="369" t="str">
        <v/>
      </c>
      <c r="JK17" s="369" t="str">
        <v/>
      </c>
      <c r="JL17" s="369" t="str">
        <v/>
      </c>
      <c r="JM17" s="369" t="str">
        <v/>
      </c>
      <c r="JN17" s="369" t="str">
        <v/>
      </c>
      <c r="JO17" s="369" t="str">
        <v/>
      </c>
      <c r="JP17" s="369" t="str">
        <v/>
      </c>
      <c r="JQ17" s="369" t="str">
        <v/>
      </c>
      <c r="JR17" s="369" t="str">
        <v/>
      </c>
      <c r="JS17" s="369" t="str">
        <v/>
      </c>
      <c r="JT17" s="369" t="str">
        <v/>
      </c>
      <c r="JU17" s="369" t="str">
        <v/>
      </c>
      <c r="JV17" s="369" t="str">
        <v/>
      </c>
      <c r="JW17" s="369" t="str">
        <v/>
      </c>
      <c r="JX17" s="369" t="str">
        <v/>
      </c>
      <c r="JY17" s="369" t="str">
        <v/>
      </c>
      <c r="JZ17" s="369" t="str">
        <v/>
      </c>
      <c r="KA17" s="369" t="str">
        <v/>
      </c>
      <c r="KB17" s="369" t="str">
        <v/>
      </c>
      <c r="KC17" s="369" t="str">
        <v/>
      </c>
      <c r="KD17" s="369" t="str">
        <v/>
      </c>
      <c r="KE17" s="369" t="str">
        <v/>
      </c>
      <c r="KF17" s="369" t="str">
        <v/>
      </c>
      <c r="KG17" s="369" t="str">
        <v/>
      </c>
      <c r="KH17" s="369" t="str">
        <v/>
      </c>
      <c r="KI17" s="369" t="str">
        <v/>
      </c>
      <c r="KJ17" s="369" t="str">
        <v/>
      </c>
      <c r="KK17" s="369" t="str">
        <v/>
      </c>
      <c r="KL17" s="369" t="str">
        <v/>
      </c>
      <c r="KM17" s="369" t="str">
        <v/>
      </c>
      <c r="KN17" s="369" t="str">
        <v/>
      </c>
      <c r="KO17" s="369" t="str">
        <v/>
      </c>
      <c r="KP17" s="369" t="str">
        <v/>
      </c>
      <c r="KQ17" s="369" t="str">
        <v/>
      </c>
      <c r="KR17" s="369" t="str">
        <v/>
      </c>
      <c r="KS17" s="369" t="str">
        <v/>
      </c>
      <c r="KT17" s="369" t="str">
        <v/>
      </c>
      <c r="KU17" s="369" t="str">
        <v/>
      </c>
      <c r="KV17" s="369" t="str">
        <v/>
      </c>
      <c r="KW17" s="369" t="str">
        <v/>
      </c>
      <c r="KX17" s="369" t="str">
        <v/>
      </c>
      <c r="KY17" s="369" t="str">
        <v/>
      </c>
      <c r="KZ17" s="369" t="str">
        <v/>
      </c>
      <c r="LA17" s="369" t="str">
        <v/>
      </c>
      <c r="LB17" s="369" t="str">
        <v/>
      </c>
      <c r="LC17" s="369" t="str">
        <v/>
      </c>
      <c r="LD17" s="369" t="str">
        <v/>
      </c>
      <c r="LE17" s="369" t="str">
        <v/>
      </c>
      <c r="LF17" s="369" t="str">
        <v/>
      </c>
      <c r="LG17" s="369" t="str">
        <v/>
      </c>
      <c r="LH17" s="369" t="str">
        <v/>
      </c>
      <c r="LI17" s="369" t="str">
        <v/>
      </c>
      <c r="LJ17" s="369" t="str">
        <v/>
      </c>
      <c r="LK17" s="369" t="str">
        <v/>
      </c>
      <c r="LL17" s="369" t="str">
        <v/>
      </c>
      <c r="LM17" s="369" t="str">
        <v/>
      </c>
      <c r="LN17" s="369" t="str">
        <v/>
      </c>
      <c r="LO17" s="369" t="str">
        <v/>
      </c>
      <c r="LP17" s="369" t="str">
        <v/>
      </c>
      <c r="LQ17" s="369" t="str">
        <v/>
      </c>
      <c r="LR17" s="369" t="str">
        <v/>
      </c>
      <c r="LS17" s="369" t="str">
        <v/>
      </c>
      <c r="LT17" s="369" t="str">
        <v/>
      </c>
      <c r="LU17" s="369" t="str">
        <v/>
      </c>
      <c r="LV17" s="369" t="str">
        <v/>
      </c>
      <c r="LW17" s="369" t="str">
        <v/>
      </c>
      <c r="LX17" s="369" t="str">
        <v/>
      </c>
      <c r="LY17" s="369" t="str">
        <v/>
      </c>
      <c r="LZ17" s="369" t="str">
        <v/>
      </c>
      <c r="MA17" s="369" t="str">
        <v/>
      </c>
      <c r="MB17" s="369" t="str">
        <v/>
      </c>
      <c r="MC17" s="369" t="str">
        <v/>
      </c>
      <c r="MD17" s="369" t="str">
        <v/>
      </c>
      <c r="ME17" s="369" t="str">
        <v/>
      </c>
      <c r="MF17" s="369" t="str">
        <v/>
      </c>
      <c r="MG17" s="369" t="str">
        <v/>
      </c>
      <c r="MH17" s="369" t="str">
        <v/>
      </c>
      <c r="MI17" s="369" t="str">
        <v/>
      </c>
      <c r="MJ17" s="369" t="str">
        <v/>
      </c>
      <c r="MK17" s="369" t="str">
        <v/>
      </c>
      <c r="ML17" s="369" t="str">
        <v/>
      </c>
      <c r="MM17" s="369" t="str">
        <v/>
      </c>
      <c r="MN17" s="369" t="str">
        <v/>
      </c>
      <c r="MO17" s="369" t="str">
        <v/>
      </c>
      <c r="MP17" s="369" t="str">
        <v/>
      </c>
      <c r="MQ17" s="369" t="str">
        <v/>
      </c>
      <c r="MR17" s="369" t="str">
        <v/>
      </c>
      <c r="MS17" s="369" t="str">
        <v/>
      </c>
      <c r="MT17" s="369" t="str">
        <v/>
      </c>
      <c r="MU17" s="369" t="str">
        <v/>
      </c>
      <c r="MV17" s="369" t="str">
        <v/>
      </c>
      <c r="MW17" s="369" t="str">
        <v/>
      </c>
      <c r="MX17" s="369" t="str">
        <v/>
      </c>
      <c r="MY17" s="369" t="str">
        <v/>
      </c>
      <c r="MZ17" s="369" t="str">
        <v/>
      </c>
      <c r="NA17" s="369" t="str">
        <v/>
      </c>
      <c r="NB17" s="369" t="str">
        <v/>
      </c>
      <c r="NC17" s="369" t="str">
        <v/>
      </c>
      <c r="ND17" s="369" t="str">
        <v/>
      </c>
      <c r="NE17" s="369" t="str">
        <v/>
      </c>
      <c r="NF17" s="369" t="str">
        <v/>
      </c>
      <c r="NG17" s="369" t="str">
        <v/>
      </c>
      <c r="NH17" s="369" t="str">
        <v/>
      </c>
      <c r="NI17" s="369" t="str">
        <v/>
      </c>
      <c r="NJ17" s="369" t="str">
        <v/>
      </c>
      <c r="NK17" s="369" t="str">
        <v/>
      </c>
      <c r="NL17" s="369" t="str">
        <v/>
      </c>
      <c r="NM17" s="369" t="str">
        <v/>
      </c>
      <c r="NN17" s="369" t="str">
        <v/>
      </c>
      <c r="NO17" s="369" t="str">
        <v/>
      </c>
      <c r="NP17" s="369" t="str">
        <v/>
      </c>
      <c r="NQ17" s="369" t="str">
        <v/>
      </c>
      <c r="NR17" s="369" t="str">
        <v/>
      </c>
      <c r="NS17" s="369" t="str">
        <v/>
      </c>
      <c r="NT17" s="369" t="str">
        <v/>
      </c>
      <c r="NU17" s="369" t="str">
        <v/>
      </c>
      <c r="NV17" s="369" t="str">
        <v/>
      </c>
      <c r="NW17" s="369" t="str">
        <v/>
      </c>
      <c r="NX17" s="369" t="str">
        <v/>
      </c>
      <c r="NY17" s="369" t="str">
        <v/>
      </c>
      <c r="NZ17" s="369" t="str">
        <v/>
      </c>
      <c r="OA17" s="369" t="str">
        <v/>
      </c>
      <c r="OB17" s="369" t="str">
        <v/>
      </c>
      <c r="OC17" s="369" t="str">
        <v/>
      </c>
      <c r="OD17" s="369" t="str">
        <v/>
      </c>
      <c r="OE17" s="369" t="str">
        <v/>
      </c>
      <c r="OF17" s="369" t="str">
        <v/>
      </c>
      <c r="OG17" s="369" t="str">
        <v/>
      </c>
      <c r="OH17" s="369" t="str">
        <v/>
      </c>
      <c r="OI17" s="369" t="str">
        <v/>
      </c>
      <c r="OJ17" s="369" t="str">
        <v/>
      </c>
      <c r="OK17" s="369" t="str">
        <v/>
      </c>
      <c r="OL17" s="369" t="str">
        <v/>
      </c>
      <c r="OM17" s="369" t="str">
        <v/>
      </c>
      <c r="ON17" s="369" t="str">
        <v/>
      </c>
      <c r="OO17" s="369" t="str">
        <v/>
      </c>
      <c r="OP17" s="369" t="str">
        <v/>
      </c>
      <c r="OQ17" s="371" t="str">
        <v/>
      </c>
      <c r="OR17" s="369" t="str">
        <v/>
      </c>
      <c r="OS17" s="369" t="str">
        <v/>
      </c>
      <c r="OT17" s="369" t="str">
        <v/>
      </c>
      <c r="OU17" s="369" t="str">
        <v/>
      </c>
      <c r="OV17" s="369" t="str">
        <v/>
      </c>
      <c r="OW17" s="369" t="str">
        <v/>
      </c>
      <c r="OX17" s="369" t="str">
        <v/>
      </c>
      <c r="OY17" s="369" t="str">
        <v/>
      </c>
      <c r="OZ17" s="369" t="str">
        <v/>
      </c>
      <c r="PA17" s="369" t="str">
        <v/>
      </c>
      <c r="PB17" s="369" t="str">
        <v/>
      </c>
      <c r="PC17" s="369" t="str">
        <v/>
      </c>
      <c r="PD17" s="369" t="str">
        <v/>
      </c>
      <c r="PE17" s="369" t="str">
        <v/>
      </c>
      <c r="PF17" s="369" t="str">
        <v/>
      </c>
      <c r="PG17" s="369" t="str">
        <v/>
      </c>
      <c r="PH17" s="369" t="str">
        <v/>
      </c>
      <c r="PI17" s="369" t="str">
        <v/>
      </c>
      <c r="PJ17" s="369" t="str">
        <v/>
      </c>
      <c r="PK17" s="369" t="str">
        <v/>
      </c>
      <c r="PL17" s="369" t="str">
        <v/>
      </c>
      <c r="PM17" s="369" t="str">
        <v/>
      </c>
      <c r="PN17" s="369" t="str">
        <v/>
      </c>
      <c r="PO17" s="369" t="str">
        <v/>
      </c>
      <c r="PP17" s="369" t="str">
        <v/>
      </c>
      <c r="PQ17" s="369" t="str">
        <v/>
      </c>
      <c r="PR17" s="369" t="str">
        <v/>
      </c>
      <c r="PS17" s="369" t="str">
        <v/>
      </c>
      <c r="PT17" s="369" t="str">
        <v/>
      </c>
      <c r="PU17" s="369" t="str">
        <v/>
      </c>
      <c r="PV17" s="369" t="str">
        <v/>
      </c>
      <c r="PW17" s="369" t="str">
        <v/>
      </c>
      <c r="PX17" s="369" t="str">
        <v/>
      </c>
      <c r="PY17" s="369" t="str">
        <v/>
      </c>
      <c r="PZ17" s="369" t="str">
        <v/>
      </c>
      <c r="QA17" s="369" t="str">
        <v/>
      </c>
      <c r="QB17" s="369" t="str">
        <v/>
      </c>
      <c r="QC17" s="369" t="str">
        <v/>
      </c>
      <c r="QD17" s="369" t="str">
        <v/>
      </c>
      <c r="QE17" s="369" t="str">
        <v/>
      </c>
      <c r="QF17" s="369" t="str">
        <v/>
      </c>
      <c r="QG17" s="369" t="str">
        <v/>
      </c>
      <c r="QH17" s="369" t="str">
        <v/>
      </c>
      <c r="QI17" s="369" t="str">
        <v/>
      </c>
      <c r="QJ17" s="369" t="str">
        <v/>
      </c>
      <c r="QK17" s="369" t="str">
        <v/>
      </c>
      <c r="QL17" s="369" t="str">
        <v/>
      </c>
      <c r="QM17" s="369" t="str">
        <v/>
      </c>
      <c r="QN17" s="369" t="str">
        <v/>
      </c>
      <c r="QO17" s="369" t="str">
        <v/>
      </c>
      <c r="QP17" s="369" t="str">
        <v/>
      </c>
      <c r="QQ17" s="369" t="str">
        <v/>
      </c>
      <c r="QR17" s="369" t="str">
        <v/>
      </c>
      <c r="QS17" s="369" t="str">
        <v/>
      </c>
      <c r="QT17" s="369" t="str">
        <v/>
      </c>
      <c r="QU17" s="369" t="str">
        <v/>
      </c>
      <c r="QV17" s="369" t="str">
        <v/>
      </c>
      <c r="QW17" s="369" t="str">
        <v/>
      </c>
      <c r="QX17" s="369" t="str">
        <v/>
      </c>
      <c r="QY17" s="369" t="str">
        <v/>
      </c>
      <c r="QZ17" s="369" t="str">
        <v/>
      </c>
      <c r="RA17" s="369" t="str">
        <v/>
      </c>
      <c r="RB17" s="369" t="str">
        <v/>
      </c>
      <c r="RC17" s="369" t="str">
        <v/>
      </c>
      <c r="RD17" s="369" t="str">
        <v/>
      </c>
      <c r="RE17" s="369" t="str">
        <v/>
      </c>
      <c r="RF17" s="369" t="str">
        <v/>
      </c>
      <c r="RG17" s="369" t="str">
        <v/>
      </c>
      <c r="RH17" s="369" t="str">
        <v/>
      </c>
      <c r="RI17" s="369" t="str">
        <v/>
      </c>
      <c r="RJ17" s="369" t="str">
        <v/>
      </c>
      <c r="RK17" s="369" t="str">
        <v/>
      </c>
      <c r="RL17" s="369" t="str">
        <v/>
      </c>
      <c r="RM17" s="369" t="str">
        <v/>
      </c>
      <c r="RN17" s="369" t="str">
        <v/>
      </c>
      <c r="RO17" s="369" t="str">
        <v/>
      </c>
      <c r="RP17" s="369" t="str">
        <v/>
      </c>
      <c r="RQ17" s="369" t="str">
        <v/>
      </c>
      <c r="RR17" s="369" t="str">
        <v/>
      </c>
      <c r="RS17" s="369" t="str">
        <v/>
      </c>
      <c r="RT17" s="369" t="str">
        <v/>
      </c>
      <c r="RU17" s="369" t="str">
        <v/>
      </c>
      <c r="RV17" s="369" t="str">
        <v/>
      </c>
      <c r="RW17" s="369" t="str">
        <v/>
      </c>
      <c r="RX17" s="369" t="str">
        <v/>
      </c>
      <c r="RY17" s="369" t="str">
        <v/>
      </c>
      <c r="RZ17" s="369" t="str">
        <v/>
      </c>
      <c r="SA17" s="369" t="str">
        <v/>
      </c>
      <c r="SB17" s="369" t="str">
        <v/>
      </c>
      <c r="SC17" s="369" t="str">
        <v/>
      </c>
      <c r="SD17" s="369" t="str">
        <v/>
      </c>
      <c r="SE17" s="369" t="str">
        <v/>
      </c>
      <c r="SF17" s="369" t="str">
        <v/>
      </c>
      <c r="SG17" s="369" t="str">
        <v/>
      </c>
      <c r="SH17" s="369" t="str">
        <v/>
      </c>
      <c r="SI17" s="369" t="str">
        <v/>
      </c>
      <c r="SJ17" s="369" t="str">
        <v/>
      </c>
      <c r="SK17" s="369" t="str">
        <v/>
      </c>
      <c r="SL17" s="369" t="str">
        <v/>
      </c>
      <c r="SM17" s="369" t="str">
        <v/>
      </c>
      <c r="SN17" s="369" t="str">
        <v/>
      </c>
      <c r="SO17" s="369" t="str">
        <v/>
      </c>
      <c r="SP17" s="369" t="str">
        <v/>
      </c>
      <c r="SQ17" s="369" t="str">
        <v/>
      </c>
      <c r="SR17" s="369" t="str">
        <v/>
      </c>
      <c r="SS17" s="369" t="str">
        <v/>
      </c>
      <c r="ST17" s="369" t="str">
        <v/>
      </c>
      <c r="SU17" s="369" t="str">
        <v/>
      </c>
      <c r="SV17" s="369" t="str">
        <v/>
      </c>
      <c r="SW17" s="369" t="str">
        <v/>
      </c>
      <c r="SX17" s="369" t="str">
        <v/>
      </c>
      <c r="SY17" s="369" t="str">
        <v/>
      </c>
      <c r="SZ17" s="369" t="str">
        <v/>
      </c>
      <c r="TA17" s="369" t="str">
        <v/>
      </c>
      <c r="TB17" s="369" t="str">
        <v/>
      </c>
      <c r="TC17" s="369" t="str">
        <v/>
      </c>
      <c r="TD17" s="369" t="str">
        <v/>
      </c>
      <c r="TE17" s="369" t="str">
        <v/>
      </c>
      <c r="TF17" s="369" t="str">
        <v/>
      </c>
      <c r="TG17" s="369" t="str">
        <v/>
      </c>
      <c r="TH17" s="369" t="str">
        <v/>
      </c>
      <c r="TI17" s="369" t="str">
        <v/>
      </c>
      <c r="TJ17" s="369" t="str">
        <v/>
      </c>
      <c r="TK17" s="369" t="str">
        <v/>
      </c>
      <c r="TL17" s="369" t="str">
        <v/>
      </c>
      <c r="TM17" s="369" t="str">
        <v/>
      </c>
      <c r="TN17" s="369" t="str">
        <v/>
      </c>
      <c r="TO17" s="369" t="str">
        <v/>
      </c>
      <c r="TP17" s="369" t="str">
        <v/>
      </c>
      <c r="TQ17" s="369" t="str">
        <v/>
      </c>
      <c r="TR17" s="369" t="str">
        <v/>
      </c>
      <c r="TS17" s="369" t="str">
        <v/>
      </c>
      <c r="TT17" s="369" t="str">
        <v/>
      </c>
      <c r="TU17" s="369" t="str">
        <v/>
      </c>
      <c r="TV17" s="369" t="str">
        <v/>
      </c>
      <c r="TW17" s="369" t="str">
        <v/>
      </c>
      <c r="TX17" s="369" t="str">
        <v/>
      </c>
      <c r="TY17" s="369" t="str">
        <v/>
      </c>
      <c r="TZ17" s="369" t="str">
        <v/>
      </c>
      <c r="UA17" s="369" t="str">
        <v/>
      </c>
      <c r="UB17" s="369" t="str">
        <v/>
      </c>
      <c r="UC17" s="369" t="str">
        <v/>
      </c>
      <c r="UD17" s="369" t="str">
        <v/>
      </c>
      <c r="UE17" s="369" t="str">
        <v/>
      </c>
      <c r="UF17" s="369" t="str">
        <v/>
      </c>
      <c r="UG17" s="369" t="str">
        <v/>
      </c>
      <c r="UH17" s="369" t="str">
        <v/>
      </c>
      <c r="UI17" s="369" t="str">
        <v/>
      </c>
      <c r="UJ17" s="369" t="str">
        <v/>
      </c>
      <c r="UK17" s="369" t="str">
        <v/>
      </c>
      <c r="UL17" s="369" t="str">
        <v/>
      </c>
      <c r="UM17" s="369" t="str">
        <v/>
      </c>
      <c r="UN17" s="369" t="str">
        <v/>
      </c>
      <c r="UO17" s="369" t="str">
        <v/>
      </c>
      <c r="UP17" s="369" t="str">
        <v/>
      </c>
      <c r="UQ17" s="369" t="str">
        <v/>
      </c>
      <c r="UR17" s="369" t="str">
        <v/>
      </c>
      <c r="US17" s="369" t="str">
        <v/>
      </c>
      <c r="UT17" s="369" t="str">
        <v/>
      </c>
      <c r="UU17" s="369" t="str">
        <v/>
      </c>
      <c r="UV17" s="369" t="str">
        <v/>
      </c>
      <c r="UW17" s="369" t="str">
        <v/>
      </c>
      <c r="UX17" s="369" t="str">
        <v/>
      </c>
      <c r="UY17" s="369" t="str">
        <v/>
      </c>
      <c r="UZ17" s="369" t="str">
        <v/>
      </c>
      <c r="VA17" s="369" t="str">
        <v/>
      </c>
      <c r="VB17" s="369" t="str">
        <v/>
      </c>
      <c r="VC17" s="369" t="str">
        <v/>
      </c>
      <c r="VD17" s="369" t="str">
        <v/>
      </c>
      <c r="VE17" s="369" t="str">
        <v/>
      </c>
      <c r="VF17" s="369" t="str">
        <v/>
      </c>
      <c r="VG17" s="369" t="str">
        <v/>
      </c>
      <c r="VH17" s="369" t="str">
        <v/>
      </c>
      <c r="VI17" s="369" t="str">
        <v/>
      </c>
      <c r="VJ17" s="369" t="str">
        <v/>
      </c>
      <c r="VK17" s="369" t="str">
        <v/>
      </c>
      <c r="VL17" s="369" t="str">
        <v/>
      </c>
      <c r="VM17" s="369" t="str">
        <v/>
      </c>
      <c r="VN17" s="369" t="str">
        <v/>
      </c>
      <c r="VO17" s="369" t="str">
        <v/>
      </c>
      <c r="VP17" s="369" t="str">
        <v/>
      </c>
      <c r="VQ17" s="369" t="str">
        <v/>
      </c>
      <c r="VR17" s="369" t="str">
        <v/>
      </c>
      <c r="VS17" s="369" t="str">
        <v/>
      </c>
      <c r="VT17" s="369" t="str">
        <v/>
      </c>
      <c r="VU17" s="369" t="str">
        <v/>
      </c>
      <c r="VV17" s="369" t="str">
        <v/>
      </c>
      <c r="VW17" s="369" t="str">
        <v/>
      </c>
      <c r="VX17" s="369" t="str">
        <v/>
      </c>
      <c r="VY17" s="369" t="str">
        <v/>
      </c>
      <c r="VZ17" s="369" t="str">
        <v/>
      </c>
      <c r="WA17" s="369" t="str">
        <v/>
      </c>
      <c r="WB17" s="369" t="str">
        <v/>
      </c>
      <c r="WC17" s="369" t="str">
        <v/>
      </c>
      <c r="WD17" s="369" t="str">
        <v/>
      </c>
      <c r="WE17" s="369" t="str">
        <v/>
      </c>
      <c r="WF17" s="369" t="str">
        <v/>
      </c>
      <c r="WG17" s="369" t="str">
        <v/>
      </c>
      <c r="WH17" s="369" t="str">
        <v/>
      </c>
      <c r="WI17" s="369" t="str">
        <v/>
      </c>
      <c r="WK17" s="892"/>
      <c r="WL17" s="892"/>
    </row>
    <row r="18" spans="1:610">
      <c r="A18" s="348"/>
      <c r="B18" s="360" t="s">
        <v>750</v>
      </c>
      <c r="C18" s="348"/>
      <c r="D18" s="398"/>
      <c r="E18" s="399"/>
      <c r="F18" s="399"/>
      <c r="G18" s="361" t="str">
        <f t="shared" si="0"/>
        <v/>
      </c>
      <c r="H18" s="361" t="str">
        <f t="shared" si="1"/>
        <v/>
      </c>
      <c r="I18" s="397"/>
      <c r="J18" s="348"/>
      <c r="K18" s="348"/>
      <c r="L18" s="348"/>
      <c r="M18" s="348"/>
      <c r="N18" s="323"/>
      <c r="O18" s="323"/>
      <c r="P18" s="323"/>
      <c r="Q18" s="323"/>
      <c r="R18" s="323"/>
      <c r="S18" s="323"/>
      <c r="T18" s="323"/>
      <c r="U18" s="323"/>
      <c r="V18" s="323"/>
      <c r="W18" s="323"/>
      <c r="X18" s="323"/>
      <c r="Y18" s="323"/>
      <c r="Z18" s="323"/>
      <c r="AA18" s="323"/>
      <c r="AB18" s="323"/>
      <c r="AC18" s="323"/>
      <c r="AD18" s="323"/>
      <c r="AE18" s="323"/>
      <c r="AF18" s="323"/>
      <c r="AG18" s="323"/>
      <c r="AH18" s="323"/>
      <c r="AI18" s="323"/>
      <c r="AJ18" s="323"/>
      <c r="AK18" s="323"/>
      <c r="AL18" s="323"/>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3"/>
      <c r="BK18" s="323"/>
      <c r="BL18" s="323"/>
      <c r="BM18" s="323"/>
      <c r="BN18" s="323"/>
      <c r="BO18" s="323"/>
      <c r="BP18" s="323"/>
      <c r="BQ18" s="323"/>
      <c r="BR18" s="323"/>
      <c r="BS18" s="323"/>
      <c r="BT18" s="323"/>
      <c r="BU18" s="323"/>
      <c r="BV18" s="323"/>
      <c r="BW18" s="323"/>
      <c r="BX18" s="323"/>
      <c r="BY18" s="323"/>
      <c r="BZ18" s="323"/>
      <c r="CA18" s="323"/>
      <c r="CB18" s="323"/>
      <c r="CC18" s="323"/>
      <c r="CD18" s="323"/>
      <c r="CE18" s="323"/>
      <c r="CF18" s="323"/>
      <c r="CG18" s="323"/>
      <c r="CH18" s="323"/>
      <c r="CI18" s="323"/>
      <c r="CJ18" s="323"/>
      <c r="CK18" s="323"/>
      <c r="CL18" s="323"/>
      <c r="CM18" s="323"/>
      <c r="CN18" s="323"/>
      <c r="CO18" s="323"/>
      <c r="CP18" s="323"/>
      <c r="CQ18" s="323"/>
      <c r="CR18" s="323"/>
      <c r="CS18" s="323"/>
      <c r="CT18" s="323"/>
      <c r="CU18" s="323"/>
      <c r="CV18" s="323"/>
      <c r="CW18" s="323"/>
      <c r="CX18" s="323"/>
      <c r="CY18" s="323"/>
      <c r="CZ18" s="363"/>
      <c r="DB18" s="897"/>
      <c r="DC18" s="897"/>
      <c r="DD18" s="368" t="str">
        <v/>
      </c>
      <c r="DE18" s="369" t="str">
        <v/>
      </c>
      <c r="DF18" s="369" t="str">
        <v/>
      </c>
      <c r="DG18" s="369" t="str">
        <v/>
      </c>
      <c r="DH18" s="369" t="str">
        <v/>
      </c>
      <c r="DI18" s="369" t="str">
        <v/>
      </c>
      <c r="DJ18" s="369" t="str">
        <v/>
      </c>
      <c r="DK18" s="369" t="str">
        <v/>
      </c>
      <c r="DL18" s="369" t="str">
        <v/>
      </c>
      <c r="DM18" s="369" t="str">
        <v/>
      </c>
      <c r="DN18" s="369" t="str">
        <v/>
      </c>
      <c r="DO18" s="369" t="str">
        <v/>
      </c>
      <c r="DP18" s="369" t="str">
        <v/>
      </c>
      <c r="DQ18" s="369" t="str">
        <v/>
      </c>
      <c r="DR18" s="369" t="str">
        <v/>
      </c>
      <c r="DS18" s="369" t="str">
        <v/>
      </c>
      <c r="DT18" s="369" t="str">
        <v/>
      </c>
      <c r="DU18" s="369" t="str">
        <v/>
      </c>
      <c r="DV18" s="369" t="str">
        <v/>
      </c>
      <c r="DW18" s="369" t="str">
        <v/>
      </c>
      <c r="DX18" s="370" t="str">
        <v/>
      </c>
      <c r="DY18" s="369" t="str">
        <v/>
      </c>
      <c r="DZ18" s="369" t="str">
        <v/>
      </c>
      <c r="EA18" s="369" t="str">
        <v/>
      </c>
      <c r="EB18" s="369" t="str">
        <v/>
      </c>
      <c r="EC18" s="369" t="str">
        <v/>
      </c>
      <c r="ED18" s="369" t="str">
        <v/>
      </c>
      <c r="EE18" s="369" t="str">
        <v/>
      </c>
      <c r="EF18" s="369" t="str">
        <v/>
      </c>
      <c r="EG18" s="369" t="str">
        <v/>
      </c>
      <c r="EH18" s="369" t="str">
        <v/>
      </c>
      <c r="EI18" s="369" t="str">
        <v/>
      </c>
      <c r="EJ18" s="369" t="str">
        <v/>
      </c>
      <c r="EK18" s="369" t="str">
        <v/>
      </c>
      <c r="EL18" s="369" t="str">
        <v/>
      </c>
      <c r="EM18" s="369" t="str">
        <v/>
      </c>
      <c r="EN18" s="369" t="str">
        <v/>
      </c>
      <c r="EO18" s="369" t="str">
        <v/>
      </c>
      <c r="EP18" s="369" t="str">
        <v/>
      </c>
      <c r="EQ18" s="369" t="str">
        <v/>
      </c>
      <c r="ER18" s="369" t="str">
        <v/>
      </c>
      <c r="ES18" s="369" t="str">
        <v/>
      </c>
      <c r="ET18" s="369" t="str">
        <v/>
      </c>
      <c r="EU18" s="369" t="str">
        <v/>
      </c>
      <c r="EV18" s="369" t="str">
        <v/>
      </c>
      <c r="EW18" s="369" t="str">
        <v/>
      </c>
      <c r="EX18" s="369" t="str">
        <v/>
      </c>
      <c r="EY18" s="369" t="str">
        <v/>
      </c>
      <c r="EZ18" s="369" t="str">
        <v/>
      </c>
      <c r="FA18" s="369" t="str">
        <v/>
      </c>
      <c r="FB18" s="369" t="str">
        <v/>
      </c>
      <c r="FC18" s="369" t="str">
        <v/>
      </c>
      <c r="FD18" s="369" t="str">
        <v/>
      </c>
      <c r="FE18" s="369" t="str">
        <v/>
      </c>
      <c r="FF18" s="369" t="str">
        <v/>
      </c>
      <c r="FG18" s="369" t="str">
        <v/>
      </c>
      <c r="FH18" s="369" t="str">
        <v/>
      </c>
      <c r="FI18" s="369" t="str">
        <v/>
      </c>
      <c r="FJ18" s="369" t="str">
        <v/>
      </c>
      <c r="FK18" s="369" t="str">
        <v/>
      </c>
      <c r="FL18" s="369" t="str">
        <v/>
      </c>
      <c r="FM18" s="369" t="str">
        <v/>
      </c>
      <c r="FN18" s="369" t="str">
        <v/>
      </c>
      <c r="FO18" s="369" t="str">
        <v/>
      </c>
      <c r="FP18" s="369" t="str">
        <v/>
      </c>
      <c r="FQ18" s="369" t="str">
        <v/>
      </c>
      <c r="FR18" s="369" t="str">
        <v/>
      </c>
      <c r="FS18" s="369" t="str">
        <v/>
      </c>
      <c r="FT18" s="369" t="str">
        <v/>
      </c>
      <c r="FU18" s="369" t="str">
        <v/>
      </c>
      <c r="FV18" s="369" t="str">
        <v/>
      </c>
      <c r="FW18" s="369" t="str">
        <v/>
      </c>
      <c r="FX18" s="369" t="str">
        <v/>
      </c>
      <c r="FY18" s="369" t="str">
        <v/>
      </c>
      <c r="FZ18" s="369" t="str">
        <v/>
      </c>
      <c r="GA18" s="369" t="str">
        <v/>
      </c>
      <c r="GB18" s="369" t="str">
        <v/>
      </c>
      <c r="GC18" s="369" t="str">
        <v/>
      </c>
      <c r="GD18" s="369" t="str">
        <v/>
      </c>
      <c r="GE18" s="369" t="str">
        <v/>
      </c>
      <c r="GF18" s="369" t="str">
        <v/>
      </c>
      <c r="GG18" s="369" t="str">
        <v/>
      </c>
      <c r="GH18" s="369" t="str">
        <v/>
      </c>
      <c r="GI18" s="369" t="str">
        <v/>
      </c>
      <c r="GJ18" s="369" t="str">
        <v/>
      </c>
      <c r="GK18" s="369" t="str">
        <v/>
      </c>
      <c r="GL18" s="369" t="str">
        <v/>
      </c>
      <c r="GM18" s="369" t="str">
        <v/>
      </c>
      <c r="GN18" s="369" t="str">
        <v/>
      </c>
      <c r="GO18" s="369" t="str">
        <v/>
      </c>
      <c r="GP18" s="369" t="str">
        <v/>
      </c>
      <c r="GQ18" s="369" t="str">
        <v/>
      </c>
      <c r="GR18" s="369" t="str">
        <v/>
      </c>
      <c r="GS18" s="369" t="str">
        <v/>
      </c>
      <c r="GT18" s="369" t="str">
        <v/>
      </c>
      <c r="GU18" s="369" t="str">
        <v/>
      </c>
      <c r="GV18" s="369" t="str">
        <v/>
      </c>
      <c r="GW18" s="369" t="str">
        <v/>
      </c>
      <c r="GX18" s="369" t="str">
        <v/>
      </c>
      <c r="GY18" s="369" t="str">
        <v/>
      </c>
      <c r="GZ18" s="369" t="str">
        <v/>
      </c>
      <c r="HA18" s="369" t="str">
        <v/>
      </c>
      <c r="HB18" s="369" t="str">
        <v/>
      </c>
      <c r="HC18" s="369" t="str">
        <v/>
      </c>
      <c r="HD18" s="369" t="str">
        <v/>
      </c>
      <c r="HE18" s="369" t="str">
        <v/>
      </c>
      <c r="HF18" s="369" t="str">
        <v/>
      </c>
      <c r="HG18" s="369" t="str">
        <v/>
      </c>
      <c r="HH18" s="369" t="str">
        <v/>
      </c>
      <c r="HI18" s="369" t="str">
        <v/>
      </c>
      <c r="HJ18" s="369" t="str">
        <v/>
      </c>
      <c r="HK18" s="369" t="str">
        <v/>
      </c>
      <c r="HL18" s="369" t="str">
        <v/>
      </c>
      <c r="HM18" s="369" t="str">
        <v/>
      </c>
      <c r="HN18" s="369" t="str">
        <v/>
      </c>
      <c r="HO18" s="369" t="str">
        <v/>
      </c>
      <c r="HP18" s="369" t="str">
        <v/>
      </c>
      <c r="HQ18" s="369" t="str">
        <v/>
      </c>
      <c r="HR18" s="369" t="str">
        <v/>
      </c>
      <c r="HS18" s="369" t="str">
        <v/>
      </c>
      <c r="HT18" s="369" t="str">
        <v/>
      </c>
      <c r="HU18" s="369" t="str">
        <v/>
      </c>
      <c r="HV18" s="369" t="str">
        <v/>
      </c>
      <c r="HW18" s="369" t="str">
        <v/>
      </c>
      <c r="HX18" s="369" t="str">
        <v/>
      </c>
      <c r="HY18" s="369" t="str">
        <v/>
      </c>
      <c r="HZ18" s="369" t="str">
        <v/>
      </c>
      <c r="IA18" s="369" t="str">
        <v/>
      </c>
      <c r="IB18" s="369" t="str">
        <v/>
      </c>
      <c r="IC18" s="369" t="str">
        <v/>
      </c>
      <c r="ID18" s="369" t="str">
        <v/>
      </c>
      <c r="IE18" s="369" t="str">
        <v/>
      </c>
      <c r="IF18" s="369" t="str">
        <v/>
      </c>
      <c r="IG18" s="369" t="str">
        <v/>
      </c>
      <c r="IH18" s="369" t="str">
        <v/>
      </c>
      <c r="II18" s="369" t="str">
        <v/>
      </c>
      <c r="IJ18" s="369" t="str">
        <v/>
      </c>
      <c r="IK18" s="369" t="str">
        <v/>
      </c>
      <c r="IL18" s="369" t="str">
        <v/>
      </c>
      <c r="IM18" s="369" t="str">
        <v/>
      </c>
      <c r="IN18" s="369" t="str">
        <v/>
      </c>
      <c r="IO18" s="369" t="str">
        <v/>
      </c>
      <c r="IP18" s="369" t="str">
        <v/>
      </c>
      <c r="IQ18" s="369" t="str">
        <v/>
      </c>
      <c r="IR18" s="369" t="str">
        <v/>
      </c>
      <c r="IS18" s="369" t="str">
        <v/>
      </c>
      <c r="IT18" s="369" t="str">
        <v/>
      </c>
      <c r="IU18" s="369" t="str">
        <v/>
      </c>
      <c r="IV18" s="369" t="str">
        <v/>
      </c>
      <c r="IW18" s="369" t="str">
        <v/>
      </c>
      <c r="IX18" s="369" t="str">
        <v/>
      </c>
      <c r="IY18" s="369" t="str">
        <v/>
      </c>
      <c r="IZ18" s="369" t="str">
        <v/>
      </c>
      <c r="JA18" s="369" t="str">
        <v/>
      </c>
      <c r="JB18" s="369" t="str">
        <v/>
      </c>
      <c r="JC18" s="369" t="str">
        <v/>
      </c>
      <c r="JD18" s="369" t="str">
        <v/>
      </c>
      <c r="JE18" s="369" t="str">
        <v/>
      </c>
      <c r="JF18" s="369" t="str">
        <v/>
      </c>
      <c r="JG18" s="369" t="str">
        <v/>
      </c>
      <c r="JH18" s="369" t="str">
        <v/>
      </c>
      <c r="JI18" s="369" t="str">
        <v/>
      </c>
      <c r="JJ18" s="369" t="str">
        <v/>
      </c>
      <c r="JK18" s="369" t="str">
        <v/>
      </c>
      <c r="JL18" s="369" t="str">
        <v/>
      </c>
      <c r="JM18" s="369" t="str">
        <v/>
      </c>
      <c r="JN18" s="369" t="str">
        <v/>
      </c>
      <c r="JO18" s="369" t="str">
        <v/>
      </c>
      <c r="JP18" s="369" t="str">
        <v/>
      </c>
      <c r="JQ18" s="369" t="str">
        <v/>
      </c>
      <c r="JR18" s="369" t="str">
        <v/>
      </c>
      <c r="JS18" s="369" t="str">
        <v/>
      </c>
      <c r="JT18" s="369" t="str">
        <v/>
      </c>
      <c r="JU18" s="369" t="str">
        <v/>
      </c>
      <c r="JV18" s="369" t="str">
        <v/>
      </c>
      <c r="JW18" s="369" t="str">
        <v/>
      </c>
      <c r="JX18" s="369" t="str">
        <v/>
      </c>
      <c r="JY18" s="369" t="str">
        <v/>
      </c>
      <c r="JZ18" s="369" t="str">
        <v/>
      </c>
      <c r="KA18" s="369" t="str">
        <v/>
      </c>
      <c r="KB18" s="369" t="str">
        <v/>
      </c>
      <c r="KC18" s="369" t="str">
        <v/>
      </c>
      <c r="KD18" s="369" t="str">
        <v/>
      </c>
      <c r="KE18" s="369" t="str">
        <v/>
      </c>
      <c r="KF18" s="369" t="str">
        <v/>
      </c>
      <c r="KG18" s="369" t="str">
        <v/>
      </c>
      <c r="KH18" s="369" t="str">
        <v/>
      </c>
      <c r="KI18" s="369" t="str">
        <v/>
      </c>
      <c r="KJ18" s="369" t="str">
        <v/>
      </c>
      <c r="KK18" s="369" t="str">
        <v/>
      </c>
      <c r="KL18" s="369" t="str">
        <v/>
      </c>
      <c r="KM18" s="369" t="str">
        <v/>
      </c>
      <c r="KN18" s="369" t="str">
        <v/>
      </c>
      <c r="KO18" s="369" t="str">
        <v/>
      </c>
      <c r="KP18" s="369" t="str">
        <v/>
      </c>
      <c r="KQ18" s="369" t="str">
        <v/>
      </c>
      <c r="KR18" s="369" t="str">
        <v/>
      </c>
      <c r="KS18" s="369" t="str">
        <v/>
      </c>
      <c r="KT18" s="369" t="str">
        <v/>
      </c>
      <c r="KU18" s="369" t="str">
        <v/>
      </c>
      <c r="KV18" s="369" t="str">
        <v/>
      </c>
      <c r="KW18" s="369" t="str">
        <v/>
      </c>
      <c r="KX18" s="369" t="str">
        <v/>
      </c>
      <c r="KY18" s="369" t="str">
        <v/>
      </c>
      <c r="KZ18" s="369" t="str">
        <v/>
      </c>
      <c r="LA18" s="369" t="str">
        <v/>
      </c>
      <c r="LB18" s="369" t="str">
        <v/>
      </c>
      <c r="LC18" s="369" t="str">
        <v/>
      </c>
      <c r="LD18" s="369" t="str">
        <v/>
      </c>
      <c r="LE18" s="369" t="str">
        <v/>
      </c>
      <c r="LF18" s="369" t="str">
        <v/>
      </c>
      <c r="LG18" s="369" t="str">
        <v/>
      </c>
      <c r="LH18" s="369" t="str">
        <v/>
      </c>
      <c r="LI18" s="369" t="str">
        <v/>
      </c>
      <c r="LJ18" s="369" t="str">
        <v/>
      </c>
      <c r="LK18" s="369" t="str">
        <v/>
      </c>
      <c r="LL18" s="369" t="str">
        <v/>
      </c>
      <c r="LM18" s="369" t="str">
        <v/>
      </c>
      <c r="LN18" s="369" t="str">
        <v/>
      </c>
      <c r="LO18" s="369" t="str">
        <v/>
      </c>
      <c r="LP18" s="369" t="str">
        <v/>
      </c>
      <c r="LQ18" s="369" t="str">
        <v/>
      </c>
      <c r="LR18" s="369" t="str">
        <v/>
      </c>
      <c r="LS18" s="369" t="str">
        <v/>
      </c>
      <c r="LT18" s="369" t="str">
        <v/>
      </c>
      <c r="LU18" s="369" t="str">
        <v/>
      </c>
      <c r="LV18" s="369" t="str">
        <v/>
      </c>
      <c r="LW18" s="369" t="str">
        <v/>
      </c>
      <c r="LX18" s="369" t="str">
        <v/>
      </c>
      <c r="LY18" s="369" t="str">
        <v/>
      </c>
      <c r="LZ18" s="369" t="str">
        <v/>
      </c>
      <c r="MA18" s="369" t="str">
        <v/>
      </c>
      <c r="MB18" s="369" t="str">
        <v/>
      </c>
      <c r="MC18" s="369" t="str">
        <v/>
      </c>
      <c r="MD18" s="369" t="str">
        <v/>
      </c>
      <c r="ME18" s="369" t="str">
        <v/>
      </c>
      <c r="MF18" s="369" t="str">
        <v/>
      </c>
      <c r="MG18" s="369" t="str">
        <v/>
      </c>
      <c r="MH18" s="369" t="str">
        <v/>
      </c>
      <c r="MI18" s="369" t="str">
        <v/>
      </c>
      <c r="MJ18" s="369" t="str">
        <v/>
      </c>
      <c r="MK18" s="369" t="str">
        <v/>
      </c>
      <c r="ML18" s="369" t="str">
        <v/>
      </c>
      <c r="MM18" s="369" t="str">
        <v/>
      </c>
      <c r="MN18" s="369" t="str">
        <v/>
      </c>
      <c r="MO18" s="369" t="str">
        <v/>
      </c>
      <c r="MP18" s="369" t="str">
        <v/>
      </c>
      <c r="MQ18" s="369" t="str">
        <v/>
      </c>
      <c r="MR18" s="369" t="str">
        <v/>
      </c>
      <c r="MS18" s="369" t="str">
        <v/>
      </c>
      <c r="MT18" s="369" t="str">
        <v/>
      </c>
      <c r="MU18" s="369" t="str">
        <v/>
      </c>
      <c r="MV18" s="369" t="str">
        <v/>
      </c>
      <c r="MW18" s="369" t="str">
        <v/>
      </c>
      <c r="MX18" s="369" t="str">
        <v/>
      </c>
      <c r="MY18" s="369" t="str">
        <v/>
      </c>
      <c r="MZ18" s="369" t="str">
        <v/>
      </c>
      <c r="NA18" s="369" t="str">
        <v/>
      </c>
      <c r="NB18" s="369" t="str">
        <v/>
      </c>
      <c r="NC18" s="369" t="str">
        <v/>
      </c>
      <c r="ND18" s="369" t="str">
        <v/>
      </c>
      <c r="NE18" s="369" t="str">
        <v/>
      </c>
      <c r="NF18" s="369" t="str">
        <v/>
      </c>
      <c r="NG18" s="369" t="str">
        <v/>
      </c>
      <c r="NH18" s="369" t="str">
        <v/>
      </c>
      <c r="NI18" s="369" t="str">
        <v/>
      </c>
      <c r="NJ18" s="369" t="str">
        <v/>
      </c>
      <c r="NK18" s="369" t="str">
        <v/>
      </c>
      <c r="NL18" s="369" t="str">
        <v/>
      </c>
      <c r="NM18" s="369" t="str">
        <v/>
      </c>
      <c r="NN18" s="369" t="str">
        <v/>
      </c>
      <c r="NO18" s="369" t="str">
        <v/>
      </c>
      <c r="NP18" s="369" t="str">
        <v/>
      </c>
      <c r="NQ18" s="369" t="str">
        <v/>
      </c>
      <c r="NR18" s="369" t="str">
        <v/>
      </c>
      <c r="NS18" s="369" t="str">
        <v/>
      </c>
      <c r="NT18" s="369" t="str">
        <v/>
      </c>
      <c r="NU18" s="369" t="str">
        <v/>
      </c>
      <c r="NV18" s="369" t="str">
        <v/>
      </c>
      <c r="NW18" s="369" t="str">
        <v/>
      </c>
      <c r="NX18" s="369" t="str">
        <v/>
      </c>
      <c r="NY18" s="369" t="str">
        <v/>
      </c>
      <c r="NZ18" s="369" t="str">
        <v/>
      </c>
      <c r="OA18" s="369" t="str">
        <v/>
      </c>
      <c r="OB18" s="369" t="str">
        <v/>
      </c>
      <c r="OC18" s="369" t="str">
        <v/>
      </c>
      <c r="OD18" s="369" t="str">
        <v/>
      </c>
      <c r="OE18" s="369" t="str">
        <v/>
      </c>
      <c r="OF18" s="369" t="str">
        <v/>
      </c>
      <c r="OG18" s="369" t="str">
        <v/>
      </c>
      <c r="OH18" s="369" t="str">
        <v/>
      </c>
      <c r="OI18" s="369" t="str">
        <v/>
      </c>
      <c r="OJ18" s="369" t="str">
        <v/>
      </c>
      <c r="OK18" s="369" t="str">
        <v/>
      </c>
      <c r="OL18" s="369" t="str">
        <v/>
      </c>
      <c r="OM18" s="369" t="str">
        <v/>
      </c>
      <c r="ON18" s="369" t="str">
        <v/>
      </c>
      <c r="OO18" s="369" t="str">
        <v/>
      </c>
      <c r="OP18" s="369" t="str">
        <v/>
      </c>
      <c r="OQ18" s="371" t="str">
        <v/>
      </c>
      <c r="OR18" s="369" t="str">
        <v/>
      </c>
      <c r="OS18" s="369" t="str">
        <v/>
      </c>
      <c r="OT18" s="369" t="str">
        <v/>
      </c>
      <c r="OU18" s="369" t="str">
        <v/>
      </c>
      <c r="OV18" s="369" t="str">
        <v/>
      </c>
      <c r="OW18" s="369" t="str">
        <v/>
      </c>
      <c r="OX18" s="369" t="str">
        <v/>
      </c>
      <c r="OY18" s="369" t="str">
        <v/>
      </c>
      <c r="OZ18" s="369" t="str">
        <v/>
      </c>
      <c r="PA18" s="369" t="str">
        <v/>
      </c>
      <c r="PB18" s="369" t="str">
        <v/>
      </c>
      <c r="PC18" s="369" t="str">
        <v/>
      </c>
      <c r="PD18" s="369" t="str">
        <v/>
      </c>
      <c r="PE18" s="369" t="str">
        <v/>
      </c>
      <c r="PF18" s="369" t="str">
        <v/>
      </c>
      <c r="PG18" s="369" t="str">
        <v/>
      </c>
      <c r="PH18" s="369" t="str">
        <v/>
      </c>
      <c r="PI18" s="369" t="str">
        <v/>
      </c>
      <c r="PJ18" s="369" t="str">
        <v/>
      </c>
      <c r="PK18" s="369" t="str">
        <v/>
      </c>
      <c r="PL18" s="369" t="str">
        <v/>
      </c>
      <c r="PM18" s="369" t="str">
        <v/>
      </c>
      <c r="PN18" s="369" t="str">
        <v/>
      </c>
      <c r="PO18" s="369" t="str">
        <v/>
      </c>
      <c r="PP18" s="369" t="str">
        <v/>
      </c>
      <c r="PQ18" s="369" t="str">
        <v/>
      </c>
      <c r="PR18" s="369" t="str">
        <v/>
      </c>
      <c r="PS18" s="369" t="str">
        <v/>
      </c>
      <c r="PT18" s="369" t="str">
        <v/>
      </c>
      <c r="PU18" s="369" t="str">
        <v/>
      </c>
      <c r="PV18" s="369" t="str">
        <v/>
      </c>
      <c r="PW18" s="369" t="str">
        <v/>
      </c>
      <c r="PX18" s="369" t="str">
        <v/>
      </c>
      <c r="PY18" s="369" t="str">
        <v/>
      </c>
      <c r="PZ18" s="369" t="str">
        <v/>
      </c>
      <c r="QA18" s="369" t="str">
        <v/>
      </c>
      <c r="QB18" s="369" t="str">
        <v/>
      </c>
      <c r="QC18" s="369" t="str">
        <v/>
      </c>
      <c r="QD18" s="369" t="str">
        <v/>
      </c>
      <c r="QE18" s="369" t="str">
        <v/>
      </c>
      <c r="QF18" s="369" t="str">
        <v/>
      </c>
      <c r="QG18" s="369" t="str">
        <v/>
      </c>
      <c r="QH18" s="369" t="str">
        <v/>
      </c>
      <c r="QI18" s="369" t="str">
        <v/>
      </c>
      <c r="QJ18" s="369" t="str">
        <v/>
      </c>
      <c r="QK18" s="369" t="str">
        <v/>
      </c>
      <c r="QL18" s="369" t="str">
        <v/>
      </c>
      <c r="QM18" s="369" t="str">
        <v/>
      </c>
      <c r="QN18" s="369" t="str">
        <v/>
      </c>
      <c r="QO18" s="369" t="str">
        <v/>
      </c>
      <c r="QP18" s="369" t="str">
        <v/>
      </c>
      <c r="QQ18" s="369" t="str">
        <v/>
      </c>
      <c r="QR18" s="369" t="str">
        <v/>
      </c>
      <c r="QS18" s="369" t="str">
        <v/>
      </c>
      <c r="QT18" s="369" t="str">
        <v/>
      </c>
      <c r="QU18" s="369" t="str">
        <v/>
      </c>
      <c r="QV18" s="369" t="str">
        <v/>
      </c>
      <c r="QW18" s="369" t="str">
        <v/>
      </c>
      <c r="QX18" s="369" t="str">
        <v/>
      </c>
      <c r="QY18" s="369" t="str">
        <v/>
      </c>
      <c r="QZ18" s="369" t="str">
        <v/>
      </c>
      <c r="RA18" s="369" t="str">
        <v/>
      </c>
      <c r="RB18" s="369" t="str">
        <v/>
      </c>
      <c r="RC18" s="369" t="str">
        <v/>
      </c>
      <c r="RD18" s="369" t="str">
        <v/>
      </c>
      <c r="RE18" s="369" t="str">
        <v/>
      </c>
      <c r="RF18" s="369" t="str">
        <v/>
      </c>
      <c r="RG18" s="369" t="str">
        <v/>
      </c>
      <c r="RH18" s="369" t="str">
        <v/>
      </c>
      <c r="RI18" s="369" t="str">
        <v/>
      </c>
      <c r="RJ18" s="369" t="str">
        <v/>
      </c>
      <c r="RK18" s="369" t="str">
        <v/>
      </c>
      <c r="RL18" s="369" t="str">
        <v/>
      </c>
      <c r="RM18" s="369" t="str">
        <v/>
      </c>
      <c r="RN18" s="369" t="str">
        <v/>
      </c>
      <c r="RO18" s="369" t="str">
        <v/>
      </c>
      <c r="RP18" s="369" t="str">
        <v/>
      </c>
      <c r="RQ18" s="369" t="str">
        <v/>
      </c>
      <c r="RR18" s="369" t="str">
        <v/>
      </c>
      <c r="RS18" s="369" t="str">
        <v/>
      </c>
      <c r="RT18" s="369" t="str">
        <v/>
      </c>
      <c r="RU18" s="369" t="str">
        <v/>
      </c>
      <c r="RV18" s="369" t="str">
        <v/>
      </c>
      <c r="RW18" s="369" t="str">
        <v/>
      </c>
      <c r="RX18" s="369" t="str">
        <v/>
      </c>
      <c r="RY18" s="369" t="str">
        <v/>
      </c>
      <c r="RZ18" s="369" t="str">
        <v/>
      </c>
      <c r="SA18" s="369" t="str">
        <v/>
      </c>
      <c r="SB18" s="369" t="str">
        <v/>
      </c>
      <c r="SC18" s="369" t="str">
        <v/>
      </c>
      <c r="SD18" s="369" t="str">
        <v/>
      </c>
      <c r="SE18" s="369" t="str">
        <v/>
      </c>
      <c r="SF18" s="369" t="str">
        <v/>
      </c>
      <c r="SG18" s="369" t="str">
        <v/>
      </c>
      <c r="SH18" s="369" t="str">
        <v/>
      </c>
      <c r="SI18" s="369" t="str">
        <v/>
      </c>
      <c r="SJ18" s="369" t="str">
        <v/>
      </c>
      <c r="SK18" s="369" t="str">
        <v/>
      </c>
      <c r="SL18" s="369" t="str">
        <v/>
      </c>
      <c r="SM18" s="369" t="str">
        <v/>
      </c>
      <c r="SN18" s="369" t="str">
        <v/>
      </c>
      <c r="SO18" s="369" t="str">
        <v/>
      </c>
      <c r="SP18" s="369" t="str">
        <v/>
      </c>
      <c r="SQ18" s="369" t="str">
        <v/>
      </c>
      <c r="SR18" s="369" t="str">
        <v/>
      </c>
      <c r="SS18" s="369" t="str">
        <v/>
      </c>
      <c r="ST18" s="369" t="str">
        <v/>
      </c>
      <c r="SU18" s="369" t="str">
        <v/>
      </c>
      <c r="SV18" s="369" t="str">
        <v/>
      </c>
      <c r="SW18" s="369" t="str">
        <v/>
      </c>
      <c r="SX18" s="369" t="str">
        <v/>
      </c>
      <c r="SY18" s="369" t="str">
        <v/>
      </c>
      <c r="SZ18" s="369" t="str">
        <v/>
      </c>
      <c r="TA18" s="369" t="str">
        <v/>
      </c>
      <c r="TB18" s="369" t="str">
        <v/>
      </c>
      <c r="TC18" s="369" t="str">
        <v/>
      </c>
      <c r="TD18" s="369" t="str">
        <v/>
      </c>
      <c r="TE18" s="369" t="str">
        <v/>
      </c>
      <c r="TF18" s="369" t="str">
        <v/>
      </c>
      <c r="TG18" s="369" t="str">
        <v/>
      </c>
      <c r="TH18" s="369" t="str">
        <v/>
      </c>
      <c r="TI18" s="369" t="str">
        <v/>
      </c>
      <c r="TJ18" s="369" t="str">
        <v/>
      </c>
      <c r="TK18" s="369" t="str">
        <v/>
      </c>
      <c r="TL18" s="369" t="str">
        <v/>
      </c>
      <c r="TM18" s="369" t="str">
        <v/>
      </c>
      <c r="TN18" s="369" t="str">
        <v/>
      </c>
      <c r="TO18" s="369" t="str">
        <v/>
      </c>
      <c r="TP18" s="369" t="str">
        <v/>
      </c>
      <c r="TQ18" s="369" t="str">
        <v/>
      </c>
      <c r="TR18" s="369" t="str">
        <v/>
      </c>
      <c r="TS18" s="369" t="str">
        <v/>
      </c>
      <c r="TT18" s="369" t="str">
        <v/>
      </c>
      <c r="TU18" s="369" t="str">
        <v/>
      </c>
      <c r="TV18" s="369" t="str">
        <v/>
      </c>
      <c r="TW18" s="369" t="str">
        <v/>
      </c>
      <c r="TX18" s="369" t="str">
        <v/>
      </c>
      <c r="TY18" s="369" t="str">
        <v/>
      </c>
      <c r="TZ18" s="369" t="str">
        <v/>
      </c>
      <c r="UA18" s="369" t="str">
        <v/>
      </c>
      <c r="UB18" s="369" t="str">
        <v/>
      </c>
      <c r="UC18" s="369" t="str">
        <v/>
      </c>
      <c r="UD18" s="369" t="str">
        <v/>
      </c>
      <c r="UE18" s="369" t="str">
        <v/>
      </c>
      <c r="UF18" s="369" t="str">
        <v/>
      </c>
      <c r="UG18" s="369" t="str">
        <v/>
      </c>
      <c r="UH18" s="369" t="str">
        <v/>
      </c>
      <c r="UI18" s="369" t="str">
        <v/>
      </c>
      <c r="UJ18" s="369" t="str">
        <v/>
      </c>
      <c r="UK18" s="369" t="str">
        <v/>
      </c>
      <c r="UL18" s="369" t="str">
        <v/>
      </c>
      <c r="UM18" s="369" t="str">
        <v/>
      </c>
      <c r="UN18" s="369" t="str">
        <v/>
      </c>
      <c r="UO18" s="369" t="str">
        <v/>
      </c>
      <c r="UP18" s="369" t="str">
        <v/>
      </c>
      <c r="UQ18" s="369" t="str">
        <v/>
      </c>
      <c r="UR18" s="369" t="str">
        <v/>
      </c>
      <c r="US18" s="369" t="str">
        <v/>
      </c>
      <c r="UT18" s="369" t="str">
        <v/>
      </c>
      <c r="UU18" s="369" t="str">
        <v/>
      </c>
      <c r="UV18" s="369" t="str">
        <v/>
      </c>
      <c r="UW18" s="369" t="str">
        <v/>
      </c>
      <c r="UX18" s="369" t="str">
        <v/>
      </c>
      <c r="UY18" s="369" t="str">
        <v/>
      </c>
      <c r="UZ18" s="369" t="str">
        <v/>
      </c>
      <c r="VA18" s="369" t="str">
        <v/>
      </c>
      <c r="VB18" s="369" t="str">
        <v/>
      </c>
      <c r="VC18" s="369" t="str">
        <v/>
      </c>
      <c r="VD18" s="369" t="str">
        <v/>
      </c>
      <c r="VE18" s="369" t="str">
        <v/>
      </c>
      <c r="VF18" s="369" t="str">
        <v/>
      </c>
      <c r="VG18" s="369" t="str">
        <v/>
      </c>
      <c r="VH18" s="369" t="str">
        <v/>
      </c>
      <c r="VI18" s="369" t="str">
        <v/>
      </c>
      <c r="VJ18" s="369" t="str">
        <v/>
      </c>
      <c r="VK18" s="369" t="str">
        <v/>
      </c>
      <c r="VL18" s="369" t="str">
        <v/>
      </c>
      <c r="VM18" s="369" t="str">
        <v/>
      </c>
      <c r="VN18" s="369" t="str">
        <v/>
      </c>
      <c r="VO18" s="369" t="str">
        <v/>
      </c>
      <c r="VP18" s="369" t="str">
        <v/>
      </c>
      <c r="VQ18" s="369" t="str">
        <v/>
      </c>
      <c r="VR18" s="369" t="str">
        <v/>
      </c>
      <c r="VS18" s="369" t="str">
        <v/>
      </c>
      <c r="VT18" s="369" t="str">
        <v/>
      </c>
      <c r="VU18" s="369" t="str">
        <v/>
      </c>
      <c r="VV18" s="369" t="str">
        <v/>
      </c>
      <c r="VW18" s="369" t="str">
        <v/>
      </c>
      <c r="VX18" s="369" t="str">
        <v/>
      </c>
      <c r="VY18" s="369" t="str">
        <v/>
      </c>
      <c r="VZ18" s="369" t="str">
        <v/>
      </c>
      <c r="WA18" s="369" t="str">
        <v/>
      </c>
      <c r="WB18" s="369" t="str">
        <v/>
      </c>
      <c r="WC18" s="369" t="str">
        <v/>
      </c>
      <c r="WD18" s="369" t="str">
        <v/>
      </c>
      <c r="WE18" s="369" t="str">
        <v/>
      </c>
      <c r="WF18" s="369" t="str">
        <v/>
      </c>
      <c r="WG18" s="369" t="str">
        <v/>
      </c>
      <c r="WH18" s="369" t="str">
        <v/>
      </c>
      <c r="WI18" s="369" t="str">
        <v/>
      </c>
    </row>
    <row r="19" spans="1:610" ht="12.6" customHeight="1">
      <c r="A19" s="348"/>
      <c r="B19" s="360" t="s">
        <v>751</v>
      </c>
      <c r="C19" s="348"/>
      <c r="D19" s="399"/>
      <c r="E19" s="399"/>
      <c r="F19" s="399"/>
      <c r="G19" s="361" t="str">
        <f t="shared" si="0"/>
        <v/>
      </c>
      <c r="H19" s="361" t="str">
        <f t="shared" si="1"/>
        <v/>
      </c>
      <c r="I19" s="397"/>
      <c r="J19" s="348"/>
      <c r="K19" s="348"/>
      <c r="L19" s="348"/>
      <c r="M19" s="348"/>
      <c r="N19" s="323"/>
      <c r="O19" s="323"/>
      <c r="P19" s="323"/>
      <c r="Q19" s="323"/>
      <c r="R19" s="323"/>
      <c r="S19" s="323"/>
      <c r="T19" s="323"/>
      <c r="U19" s="323"/>
      <c r="V19" s="323"/>
      <c r="W19" s="323"/>
      <c r="X19" s="323"/>
      <c r="Y19" s="323"/>
      <c r="Z19" s="323"/>
      <c r="AA19" s="323"/>
      <c r="AB19" s="323"/>
      <c r="AC19" s="323"/>
      <c r="AD19" s="323"/>
      <c r="AE19" s="323"/>
      <c r="AF19" s="323"/>
      <c r="AG19" s="323"/>
      <c r="AH19" s="323"/>
      <c r="AI19" s="323"/>
      <c r="AJ19" s="323"/>
      <c r="AK19" s="323"/>
      <c r="AL19" s="323"/>
      <c r="AM19" s="323"/>
      <c r="AN19" s="323"/>
      <c r="AO19" s="323"/>
      <c r="AP19" s="323"/>
      <c r="AQ19" s="323"/>
      <c r="AR19" s="323"/>
      <c r="AS19" s="323"/>
      <c r="AT19" s="323"/>
      <c r="AU19" s="323"/>
      <c r="AV19" s="323"/>
      <c r="AW19" s="323"/>
      <c r="AX19" s="323"/>
      <c r="AY19" s="323"/>
      <c r="AZ19" s="323"/>
      <c r="BA19" s="323"/>
      <c r="BB19" s="323"/>
      <c r="BC19" s="323"/>
      <c r="BD19" s="323"/>
      <c r="BE19" s="323"/>
      <c r="BF19" s="323"/>
      <c r="BG19" s="323"/>
      <c r="BH19" s="323"/>
      <c r="BI19" s="323"/>
      <c r="BJ19" s="323"/>
      <c r="BK19" s="323"/>
      <c r="BL19" s="323"/>
      <c r="BM19" s="323"/>
      <c r="BN19" s="323"/>
      <c r="BO19" s="323"/>
      <c r="BP19" s="323"/>
      <c r="BQ19" s="323"/>
      <c r="BR19" s="323"/>
      <c r="BS19" s="323"/>
      <c r="BT19" s="323"/>
      <c r="BU19" s="323"/>
      <c r="BV19" s="323"/>
      <c r="BW19" s="323"/>
      <c r="BX19" s="323"/>
      <c r="BY19" s="323"/>
      <c r="BZ19" s="323"/>
      <c r="CA19" s="323"/>
      <c r="CB19" s="323"/>
      <c r="CC19" s="323"/>
      <c r="CD19" s="323"/>
      <c r="CE19" s="323"/>
      <c r="CF19" s="323"/>
      <c r="CG19" s="323"/>
      <c r="CH19" s="323"/>
      <c r="CI19" s="323"/>
      <c r="CJ19" s="323"/>
      <c r="CK19" s="323"/>
      <c r="CL19" s="323"/>
      <c r="CM19" s="323"/>
      <c r="CN19" s="323"/>
      <c r="CO19" s="323"/>
      <c r="CP19" s="323"/>
      <c r="CQ19" s="323"/>
      <c r="CR19" s="323"/>
      <c r="CS19" s="323"/>
      <c r="CT19" s="323"/>
      <c r="CU19" s="323"/>
      <c r="CV19" s="323"/>
      <c r="CW19" s="323"/>
      <c r="CX19" s="323"/>
      <c r="CY19" s="323"/>
      <c r="CZ19" s="363"/>
      <c r="DB19" s="897"/>
      <c r="DC19" s="898"/>
      <c r="DD19" s="368" t="str">
        <v/>
      </c>
      <c r="DE19" s="369" t="str">
        <v/>
      </c>
      <c r="DF19" s="369" t="str">
        <v/>
      </c>
      <c r="DG19" s="369" t="str">
        <v/>
      </c>
      <c r="DH19" s="369" t="str">
        <v/>
      </c>
      <c r="DI19" s="369" t="str">
        <v/>
      </c>
      <c r="DJ19" s="369" t="str">
        <v/>
      </c>
      <c r="DK19" s="369" t="str">
        <v/>
      </c>
      <c r="DL19" s="369" t="str">
        <v/>
      </c>
      <c r="DM19" s="369" t="str">
        <v/>
      </c>
      <c r="DN19" s="369" t="str">
        <v/>
      </c>
      <c r="DO19" s="369" t="str">
        <v/>
      </c>
      <c r="DP19" s="369" t="str">
        <v/>
      </c>
      <c r="DQ19" s="369" t="str">
        <v/>
      </c>
      <c r="DR19" s="369" t="str">
        <v/>
      </c>
      <c r="DS19" s="369" t="str">
        <v/>
      </c>
      <c r="DT19" s="369" t="str">
        <v/>
      </c>
      <c r="DU19" s="369" t="str">
        <v/>
      </c>
      <c r="DV19" s="369" t="str">
        <v/>
      </c>
      <c r="DW19" s="369" t="str">
        <v/>
      </c>
      <c r="DX19" s="370" t="str">
        <v/>
      </c>
      <c r="DY19" s="369" t="str">
        <v/>
      </c>
      <c r="DZ19" s="369" t="str">
        <v/>
      </c>
      <c r="EA19" s="369" t="str">
        <v/>
      </c>
      <c r="EB19" s="369" t="str">
        <v/>
      </c>
      <c r="EC19" s="369" t="str">
        <v/>
      </c>
      <c r="ED19" s="369" t="str">
        <v/>
      </c>
      <c r="EE19" s="369" t="str">
        <v/>
      </c>
      <c r="EF19" s="369" t="str">
        <v/>
      </c>
      <c r="EG19" s="369" t="str">
        <v/>
      </c>
      <c r="EH19" s="369" t="str">
        <v/>
      </c>
      <c r="EI19" s="369" t="str">
        <v/>
      </c>
      <c r="EJ19" s="369" t="str">
        <v/>
      </c>
      <c r="EK19" s="369" t="str">
        <v/>
      </c>
      <c r="EL19" s="369" t="str">
        <v/>
      </c>
      <c r="EM19" s="369" t="str">
        <v/>
      </c>
      <c r="EN19" s="369" t="str">
        <v/>
      </c>
      <c r="EO19" s="369" t="str">
        <v/>
      </c>
      <c r="EP19" s="369" t="str">
        <v/>
      </c>
      <c r="EQ19" s="369" t="str">
        <v/>
      </c>
      <c r="ER19" s="369" t="str">
        <v/>
      </c>
      <c r="ES19" s="369" t="str">
        <v/>
      </c>
      <c r="ET19" s="369" t="str">
        <v/>
      </c>
      <c r="EU19" s="369" t="str">
        <v/>
      </c>
      <c r="EV19" s="369" t="str">
        <v/>
      </c>
      <c r="EW19" s="369" t="str">
        <v/>
      </c>
      <c r="EX19" s="369" t="str">
        <v/>
      </c>
      <c r="EY19" s="369" t="str">
        <v/>
      </c>
      <c r="EZ19" s="369" t="str">
        <v/>
      </c>
      <c r="FA19" s="369" t="str">
        <v/>
      </c>
      <c r="FB19" s="369" t="str">
        <v/>
      </c>
      <c r="FC19" s="369" t="str">
        <v/>
      </c>
      <c r="FD19" s="369" t="str">
        <v/>
      </c>
      <c r="FE19" s="369" t="str">
        <v/>
      </c>
      <c r="FF19" s="369" t="str">
        <v/>
      </c>
      <c r="FG19" s="369" t="str">
        <v/>
      </c>
      <c r="FH19" s="369" t="str">
        <v/>
      </c>
      <c r="FI19" s="369" t="str">
        <v/>
      </c>
      <c r="FJ19" s="369" t="str">
        <v/>
      </c>
      <c r="FK19" s="369" t="str">
        <v/>
      </c>
      <c r="FL19" s="369" t="str">
        <v/>
      </c>
      <c r="FM19" s="369" t="str">
        <v/>
      </c>
      <c r="FN19" s="369" t="str">
        <v/>
      </c>
      <c r="FO19" s="369" t="str">
        <v/>
      </c>
      <c r="FP19" s="369" t="str">
        <v/>
      </c>
      <c r="FQ19" s="369" t="str">
        <v/>
      </c>
      <c r="FR19" s="369" t="str">
        <v/>
      </c>
      <c r="FS19" s="369" t="str">
        <v/>
      </c>
      <c r="FT19" s="369" t="str">
        <v/>
      </c>
      <c r="FU19" s="369" t="str">
        <v/>
      </c>
      <c r="FV19" s="369" t="str">
        <v/>
      </c>
      <c r="FW19" s="369" t="str">
        <v/>
      </c>
      <c r="FX19" s="369" t="str">
        <v/>
      </c>
      <c r="FY19" s="369" t="str">
        <v/>
      </c>
      <c r="FZ19" s="369" t="str">
        <v/>
      </c>
      <c r="GA19" s="369" t="str">
        <v/>
      </c>
      <c r="GB19" s="369" t="str">
        <v/>
      </c>
      <c r="GC19" s="369" t="str">
        <v/>
      </c>
      <c r="GD19" s="369" t="str">
        <v/>
      </c>
      <c r="GE19" s="369" t="str">
        <v/>
      </c>
      <c r="GF19" s="369" t="str">
        <v/>
      </c>
      <c r="GG19" s="369" t="str">
        <v/>
      </c>
      <c r="GH19" s="369" t="str">
        <v/>
      </c>
      <c r="GI19" s="369" t="str">
        <v/>
      </c>
      <c r="GJ19" s="369" t="str">
        <v/>
      </c>
      <c r="GK19" s="369" t="str">
        <v/>
      </c>
      <c r="GL19" s="369" t="str">
        <v/>
      </c>
      <c r="GM19" s="369" t="str">
        <v/>
      </c>
      <c r="GN19" s="369" t="str">
        <v/>
      </c>
      <c r="GO19" s="369" t="str">
        <v/>
      </c>
      <c r="GP19" s="369" t="str">
        <v/>
      </c>
      <c r="GQ19" s="369" t="str">
        <v/>
      </c>
      <c r="GR19" s="369" t="str">
        <v/>
      </c>
      <c r="GS19" s="369" t="str">
        <v/>
      </c>
      <c r="GT19" s="369" t="str">
        <v/>
      </c>
      <c r="GU19" s="369" t="str">
        <v/>
      </c>
      <c r="GV19" s="369" t="str">
        <v/>
      </c>
      <c r="GW19" s="369" t="str">
        <v/>
      </c>
      <c r="GX19" s="369" t="str">
        <v/>
      </c>
      <c r="GY19" s="369" t="str">
        <v/>
      </c>
      <c r="GZ19" s="369" t="str">
        <v/>
      </c>
      <c r="HA19" s="369" t="str">
        <v/>
      </c>
      <c r="HB19" s="369" t="str">
        <v/>
      </c>
      <c r="HC19" s="369" t="str">
        <v/>
      </c>
      <c r="HD19" s="369" t="str">
        <v/>
      </c>
      <c r="HE19" s="369" t="str">
        <v/>
      </c>
      <c r="HF19" s="369" t="str">
        <v/>
      </c>
      <c r="HG19" s="369" t="str">
        <v/>
      </c>
      <c r="HH19" s="369" t="str">
        <v/>
      </c>
      <c r="HI19" s="369" t="str">
        <v/>
      </c>
      <c r="HJ19" s="369" t="str">
        <v/>
      </c>
      <c r="HK19" s="369" t="str">
        <v/>
      </c>
      <c r="HL19" s="369" t="str">
        <v/>
      </c>
      <c r="HM19" s="369" t="str">
        <v/>
      </c>
      <c r="HN19" s="369" t="str">
        <v/>
      </c>
      <c r="HO19" s="369" t="str">
        <v/>
      </c>
      <c r="HP19" s="369" t="str">
        <v/>
      </c>
      <c r="HQ19" s="369" t="str">
        <v/>
      </c>
      <c r="HR19" s="369" t="str">
        <v/>
      </c>
      <c r="HS19" s="369" t="str">
        <v/>
      </c>
      <c r="HT19" s="369" t="str">
        <v/>
      </c>
      <c r="HU19" s="369" t="str">
        <v/>
      </c>
      <c r="HV19" s="369" t="str">
        <v/>
      </c>
      <c r="HW19" s="369" t="str">
        <v/>
      </c>
      <c r="HX19" s="369" t="str">
        <v/>
      </c>
      <c r="HY19" s="369" t="str">
        <v/>
      </c>
      <c r="HZ19" s="369" t="str">
        <v/>
      </c>
      <c r="IA19" s="369" t="str">
        <v/>
      </c>
      <c r="IB19" s="369" t="str">
        <v/>
      </c>
      <c r="IC19" s="369" t="str">
        <v/>
      </c>
      <c r="ID19" s="369" t="str">
        <v/>
      </c>
      <c r="IE19" s="369" t="str">
        <v/>
      </c>
      <c r="IF19" s="369" t="str">
        <v/>
      </c>
      <c r="IG19" s="369" t="str">
        <v/>
      </c>
      <c r="IH19" s="369" t="str">
        <v/>
      </c>
      <c r="II19" s="369" t="str">
        <v/>
      </c>
      <c r="IJ19" s="369" t="str">
        <v/>
      </c>
      <c r="IK19" s="369" t="str">
        <v/>
      </c>
      <c r="IL19" s="369" t="str">
        <v/>
      </c>
      <c r="IM19" s="369" t="str">
        <v/>
      </c>
      <c r="IN19" s="369" t="str">
        <v/>
      </c>
      <c r="IO19" s="369" t="str">
        <v/>
      </c>
      <c r="IP19" s="369" t="str">
        <v/>
      </c>
      <c r="IQ19" s="369" t="str">
        <v/>
      </c>
      <c r="IR19" s="369" t="str">
        <v/>
      </c>
      <c r="IS19" s="369" t="str">
        <v/>
      </c>
      <c r="IT19" s="369" t="str">
        <v/>
      </c>
      <c r="IU19" s="369" t="str">
        <v/>
      </c>
      <c r="IV19" s="369" t="str">
        <v/>
      </c>
      <c r="IW19" s="369" t="str">
        <v/>
      </c>
      <c r="IX19" s="369" t="str">
        <v/>
      </c>
      <c r="IY19" s="369" t="str">
        <v/>
      </c>
      <c r="IZ19" s="369" t="str">
        <v/>
      </c>
      <c r="JA19" s="369" t="str">
        <v/>
      </c>
      <c r="JB19" s="369" t="str">
        <v/>
      </c>
      <c r="JC19" s="369" t="str">
        <v/>
      </c>
      <c r="JD19" s="369" t="str">
        <v/>
      </c>
      <c r="JE19" s="369" t="str">
        <v/>
      </c>
      <c r="JF19" s="369" t="str">
        <v/>
      </c>
      <c r="JG19" s="369" t="str">
        <v/>
      </c>
      <c r="JH19" s="369" t="str">
        <v/>
      </c>
      <c r="JI19" s="369" t="str">
        <v/>
      </c>
      <c r="JJ19" s="369" t="str">
        <v/>
      </c>
      <c r="JK19" s="369" t="str">
        <v/>
      </c>
      <c r="JL19" s="369" t="str">
        <v/>
      </c>
      <c r="JM19" s="369" t="str">
        <v/>
      </c>
      <c r="JN19" s="369" t="str">
        <v/>
      </c>
      <c r="JO19" s="369" t="str">
        <v/>
      </c>
      <c r="JP19" s="369" t="str">
        <v/>
      </c>
      <c r="JQ19" s="369" t="str">
        <v/>
      </c>
      <c r="JR19" s="369" t="str">
        <v/>
      </c>
      <c r="JS19" s="369" t="str">
        <v/>
      </c>
      <c r="JT19" s="369" t="str">
        <v/>
      </c>
      <c r="JU19" s="369" t="str">
        <v/>
      </c>
      <c r="JV19" s="369" t="str">
        <v/>
      </c>
      <c r="JW19" s="369" t="str">
        <v/>
      </c>
      <c r="JX19" s="369" t="str">
        <v/>
      </c>
      <c r="JY19" s="369" t="str">
        <v/>
      </c>
      <c r="JZ19" s="369" t="str">
        <v/>
      </c>
      <c r="KA19" s="369" t="str">
        <v/>
      </c>
      <c r="KB19" s="369" t="str">
        <v/>
      </c>
      <c r="KC19" s="369" t="str">
        <v/>
      </c>
      <c r="KD19" s="369" t="str">
        <v/>
      </c>
      <c r="KE19" s="369" t="str">
        <v/>
      </c>
      <c r="KF19" s="369" t="str">
        <v/>
      </c>
      <c r="KG19" s="369" t="str">
        <v/>
      </c>
      <c r="KH19" s="369" t="str">
        <v/>
      </c>
      <c r="KI19" s="369" t="str">
        <v/>
      </c>
      <c r="KJ19" s="369" t="str">
        <v/>
      </c>
      <c r="KK19" s="369" t="str">
        <v/>
      </c>
      <c r="KL19" s="369" t="str">
        <v/>
      </c>
      <c r="KM19" s="369" t="str">
        <v/>
      </c>
      <c r="KN19" s="369" t="str">
        <v/>
      </c>
      <c r="KO19" s="369" t="str">
        <v/>
      </c>
      <c r="KP19" s="369" t="str">
        <v/>
      </c>
      <c r="KQ19" s="369" t="str">
        <v/>
      </c>
      <c r="KR19" s="369" t="str">
        <v/>
      </c>
      <c r="KS19" s="369" t="str">
        <v/>
      </c>
      <c r="KT19" s="369" t="str">
        <v/>
      </c>
      <c r="KU19" s="369" t="str">
        <v/>
      </c>
      <c r="KV19" s="369" t="str">
        <v/>
      </c>
      <c r="KW19" s="369" t="str">
        <v/>
      </c>
      <c r="KX19" s="369" t="str">
        <v/>
      </c>
      <c r="KY19" s="369" t="str">
        <v/>
      </c>
      <c r="KZ19" s="369" t="str">
        <v/>
      </c>
      <c r="LA19" s="369" t="str">
        <v/>
      </c>
      <c r="LB19" s="369" t="str">
        <v/>
      </c>
      <c r="LC19" s="369" t="str">
        <v/>
      </c>
      <c r="LD19" s="369" t="str">
        <v/>
      </c>
      <c r="LE19" s="369" t="str">
        <v/>
      </c>
      <c r="LF19" s="369" t="str">
        <v/>
      </c>
      <c r="LG19" s="369" t="str">
        <v/>
      </c>
      <c r="LH19" s="369" t="str">
        <v/>
      </c>
      <c r="LI19" s="369" t="str">
        <v/>
      </c>
      <c r="LJ19" s="369" t="str">
        <v/>
      </c>
      <c r="LK19" s="369" t="str">
        <v/>
      </c>
      <c r="LL19" s="369" t="str">
        <v/>
      </c>
      <c r="LM19" s="369" t="str">
        <v/>
      </c>
      <c r="LN19" s="369" t="str">
        <v/>
      </c>
      <c r="LO19" s="369" t="str">
        <v/>
      </c>
      <c r="LP19" s="369" t="str">
        <v/>
      </c>
      <c r="LQ19" s="369" t="str">
        <v/>
      </c>
      <c r="LR19" s="369" t="str">
        <v/>
      </c>
      <c r="LS19" s="369" t="str">
        <v/>
      </c>
      <c r="LT19" s="369" t="str">
        <v/>
      </c>
      <c r="LU19" s="369" t="str">
        <v/>
      </c>
      <c r="LV19" s="369" t="str">
        <v/>
      </c>
      <c r="LW19" s="369" t="str">
        <v/>
      </c>
      <c r="LX19" s="369" t="str">
        <v/>
      </c>
      <c r="LY19" s="369" t="str">
        <v/>
      </c>
      <c r="LZ19" s="369" t="str">
        <v/>
      </c>
      <c r="MA19" s="369" t="str">
        <v/>
      </c>
      <c r="MB19" s="369" t="str">
        <v/>
      </c>
      <c r="MC19" s="369" t="str">
        <v/>
      </c>
      <c r="MD19" s="369" t="str">
        <v/>
      </c>
      <c r="ME19" s="369" t="str">
        <v/>
      </c>
      <c r="MF19" s="369" t="str">
        <v/>
      </c>
      <c r="MG19" s="369" t="str">
        <v/>
      </c>
      <c r="MH19" s="369" t="str">
        <v/>
      </c>
      <c r="MI19" s="369" t="str">
        <v/>
      </c>
      <c r="MJ19" s="369" t="str">
        <v/>
      </c>
      <c r="MK19" s="369" t="str">
        <v/>
      </c>
      <c r="ML19" s="369" t="str">
        <v/>
      </c>
      <c r="MM19" s="369" t="str">
        <v/>
      </c>
      <c r="MN19" s="369" t="str">
        <v/>
      </c>
      <c r="MO19" s="369" t="str">
        <v/>
      </c>
      <c r="MP19" s="369" t="str">
        <v/>
      </c>
      <c r="MQ19" s="369" t="str">
        <v/>
      </c>
      <c r="MR19" s="369" t="str">
        <v/>
      </c>
      <c r="MS19" s="369" t="str">
        <v/>
      </c>
      <c r="MT19" s="369" t="str">
        <v/>
      </c>
      <c r="MU19" s="369" t="str">
        <v/>
      </c>
      <c r="MV19" s="369" t="str">
        <v/>
      </c>
      <c r="MW19" s="369" t="str">
        <v/>
      </c>
      <c r="MX19" s="369" t="str">
        <v/>
      </c>
      <c r="MY19" s="369" t="str">
        <v/>
      </c>
      <c r="MZ19" s="369" t="str">
        <v/>
      </c>
      <c r="NA19" s="369" t="str">
        <v/>
      </c>
      <c r="NB19" s="369" t="str">
        <v/>
      </c>
      <c r="NC19" s="369" t="str">
        <v/>
      </c>
      <c r="ND19" s="369" t="str">
        <v/>
      </c>
      <c r="NE19" s="369" t="str">
        <v/>
      </c>
      <c r="NF19" s="369" t="str">
        <v/>
      </c>
      <c r="NG19" s="369" t="str">
        <v/>
      </c>
      <c r="NH19" s="369" t="str">
        <v/>
      </c>
      <c r="NI19" s="369" t="str">
        <v/>
      </c>
      <c r="NJ19" s="369" t="str">
        <v/>
      </c>
      <c r="NK19" s="369" t="str">
        <v/>
      </c>
      <c r="NL19" s="369" t="str">
        <v/>
      </c>
      <c r="NM19" s="369" t="str">
        <v/>
      </c>
      <c r="NN19" s="369" t="str">
        <v/>
      </c>
      <c r="NO19" s="369" t="str">
        <v/>
      </c>
      <c r="NP19" s="369" t="str">
        <v/>
      </c>
      <c r="NQ19" s="369" t="str">
        <v/>
      </c>
      <c r="NR19" s="369" t="str">
        <v/>
      </c>
      <c r="NS19" s="369" t="str">
        <v/>
      </c>
      <c r="NT19" s="369" t="str">
        <v/>
      </c>
      <c r="NU19" s="369" t="str">
        <v/>
      </c>
      <c r="NV19" s="369" t="str">
        <v/>
      </c>
      <c r="NW19" s="369" t="str">
        <v/>
      </c>
      <c r="NX19" s="369" t="str">
        <v/>
      </c>
      <c r="NY19" s="369" t="str">
        <v/>
      </c>
      <c r="NZ19" s="369" t="str">
        <v/>
      </c>
      <c r="OA19" s="369" t="str">
        <v/>
      </c>
      <c r="OB19" s="369" t="str">
        <v/>
      </c>
      <c r="OC19" s="369" t="str">
        <v/>
      </c>
      <c r="OD19" s="369" t="str">
        <v/>
      </c>
      <c r="OE19" s="369" t="str">
        <v/>
      </c>
      <c r="OF19" s="369" t="str">
        <v/>
      </c>
      <c r="OG19" s="369" t="str">
        <v/>
      </c>
      <c r="OH19" s="369" t="str">
        <v/>
      </c>
      <c r="OI19" s="369" t="str">
        <v/>
      </c>
      <c r="OJ19" s="369" t="str">
        <v/>
      </c>
      <c r="OK19" s="369" t="str">
        <v/>
      </c>
      <c r="OL19" s="369" t="str">
        <v/>
      </c>
      <c r="OM19" s="369" t="str">
        <v/>
      </c>
      <c r="ON19" s="369" t="str">
        <v/>
      </c>
      <c r="OO19" s="369" t="str">
        <v/>
      </c>
      <c r="OP19" s="369" t="str">
        <v/>
      </c>
      <c r="OQ19" s="371" t="str">
        <v/>
      </c>
      <c r="OR19" s="369" t="str">
        <v/>
      </c>
      <c r="OS19" s="369" t="str">
        <v/>
      </c>
      <c r="OT19" s="369" t="str">
        <v/>
      </c>
      <c r="OU19" s="369" t="str">
        <v/>
      </c>
      <c r="OV19" s="369" t="str">
        <v/>
      </c>
      <c r="OW19" s="369" t="str">
        <v/>
      </c>
      <c r="OX19" s="369" t="str">
        <v/>
      </c>
      <c r="OY19" s="369" t="str">
        <v/>
      </c>
      <c r="OZ19" s="369" t="str">
        <v/>
      </c>
      <c r="PA19" s="369" t="str">
        <v/>
      </c>
      <c r="PB19" s="369" t="str">
        <v/>
      </c>
      <c r="PC19" s="369" t="str">
        <v/>
      </c>
      <c r="PD19" s="369" t="str">
        <v/>
      </c>
      <c r="PE19" s="369" t="str">
        <v/>
      </c>
      <c r="PF19" s="369" t="str">
        <v/>
      </c>
      <c r="PG19" s="369" t="str">
        <v/>
      </c>
      <c r="PH19" s="369" t="str">
        <v/>
      </c>
      <c r="PI19" s="369" t="str">
        <v/>
      </c>
      <c r="PJ19" s="369" t="str">
        <v/>
      </c>
      <c r="PK19" s="369" t="str">
        <v/>
      </c>
      <c r="PL19" s="369" t="str">
        <v/>
      </c>
      <c r="PM19" s="369" t="str">
        <v/>
      </c>
      <c r="PN19" s="369" t="str">
        <v/>
      </c>
      <c r="PO19" s="369" t="str">
        <v/>
      </c>
      <c r="PP19" s="369" t="str">
        <v/>
      </c>
      <c r="PQ19" s="369" t="str">
        <v/>
      </c>
      <c r="PR19" s="369" t="str">
        <v/>
      </c>
      <c r="PS19" s="369" t="str">
        <v/>
      </c>
      <c r="PT19" s="369" t="str">
        <v/>
      </c>
      <c r="PU19" s="369" t="str">
        <v/>
      </c>
      <c r="PV19" s="369" t="str">
        <v/>
      </c>
      <c r="PW19" s="369" t="str">
        <v/>
      </c>
      <c r="PX19" s="369" t="str">
        <v/>
      </c>
      <c r="PY19" s="369" t="str">
        <v/>
      </c>
      <c r="PZ19" s="369" t="str">
        <v/>
      </c>
      <c r="QA19" s="369" t="str">
        <v/>
      </c>
      <c r="QB19" s="369" t="str">
        <v/>
      </c>
      <c r="QC19" s="369" t="str">
        <v/>
      </c>
      <c r="QD19" s="369" t="str">
        <v/>
      </c>
      <c r="QE19" s="369" t="str">
        <v/>
      </c>
      <c r="QF19" s="369" t="str">
        <v/>
      </c>
      <c r="QG19" s="369" t="str">
        <v/>
      </c>
      <c r="QH19" s="369" t="str">
        <v/>
      </c>
      <c r="QI19" s="369" t="str">
        <v/>
      </c>
      <c r="QJ19" s="369" t="str">
        <v/>
      </c>
      <c r="QK19" s="369" t="str">
        <v/>
      </c>
      <c r="QL19" s="369" t="str">
        <v/>
      </c>
      <c r="QM19" s="369" t="str">
        <v/>
      </c>
      <c r="QN19" s="369" t="str">
        <v/>
      </c>
      <c r="QO19" s="369" t="str">
        <v/>
      </c>
      <c r="QP19" s="369" t="str">
        <v/>
      </c>
      <c r="QQ19" s="369" t="str">
        <v/>
      </c>
      <c r="QR19" s="369" t="str">
        <v/>
      </c>
      <c r="QS19" s="369" t="str">
        <v/>
      </c>
      <c r="QT19" s="369" t="str">
        <v/>
      </c>
      <c r="QU19" s="369" t="str">
        <v/>
      </c>
      <c r="QV19" s="369" t="str">
        <v/>
      </c>
      <c r="QW19" s="369" t="str">
        <v/>
      </c>
      <c r="QX19" s="369" t="str">
        <v/>
      </c>
      <c r="QY19" s="369" t="str">
        <v/>
      </c>
      <c r="QZ19" s="369" t="str">
        <v/>
      </c>
      <c r="RA19" s="369" t="str">
        <v/>
      </c>
      <c r="RB19" s="369" t="str">
        <v/>
      </c>
      <c r="RC19" s="369" t="str">
        <v/>
      </c>
      <c r="RD19" s="369" t="str">
        <v/>
      </c>
      <c r="RE19" s="369" t="str">
        <v/>
      </c>
      <c r="RF19" s="369" t="str">
        <v/>
      </c>
      <c r="RG19" s="369" t="str">
        <v/>
      </c>
      <c r="RH19" s="369" t="str">
        <v/>
      </c>
      <c r="RI19" s="369" t="str">
        <v/>
      </c>
      <c r="RJ19" s="369" t="str">
        <v/>
      </c>
      <c r="RK19" s="369" t="str">
        <v/>
      </c>
      <c r="RL19" s="369" t="str">
        <v/>
      </c>
      <c r="RM19" s="369" t="str">
        <v/>
      </c>
      <c r="RN19" s="369" t="str">
        <v/>
      </c>
      <c r="RO19" s="369" t="str">
        <v/>
      </c>
      <c r="RP19" s="369" t="str">
        <v/>
      </c>
      <c r="RQ19" s="369" t="str">
        <v/>
      </c>
      <c r="RR19" s="369" t="str">
        <v/>
      </c>
      <c r="RS19" s="369" t="str">
        <v/>
      </c>
      <c r="RT19" s="369" t="str">
        <v/>
      </c>
      <c r="RU19" s="369" t="str">
        <v/>
      </c>
      <c r="RV19" s="369" t="str">
        <v/>
      </c>
      <c r="RW19" s="369" t="str">
        <v/>
      </c>
      <c r="RX19" s="369" t="str">
        <v/>
      </c>
      <c r="RY19" s="369" t="str">
        <v/>
      </c>
      <c r="RZ19" s="369" t="str">
        <v/>
      </c>
      <c r="SA19" s="369" t="str">
        <v/>
      </c>
      <c r="SB19" s="369" t="str">
        <v/>
      </c>
      <c r="SC19" s="369" t="str">
        <v/>
      </c>
      <c r="SD19" s="369" t="str">
        <v/>
      </c>
      <c r="SE19" s="369" t="str">
        <v/>
      </c>
      <c r="SF19" s="369" t="str">
        <v/>
      </c>
      <c r="SG19" s="369" t="str">
        <v/>
      </c>
      <c r="SH19" s="369" t="str">
        <v/>
      </c>
      <c r="SI19" s="369" t="str">
        <v/>
      </c>
      <c r="SJ19" s="369" t="str">
        <v/>
      </c>
      <c r="SK19" s="369" t="str">
        <v/>
      </c>
      <c r="SL19" s="369" t="str">
        <v/>
      </c>
      <c r="SM19" s="369" t="str">
        <v/>
      </c>
      <c r="SN19" s="369" t="str">
        <v/>
      </c>
      <c r="SO19" s="369" t="str">
        <v/>
      </c>
      <c r="SP19" s="369" t="str">
        <v/>
      </c>
      <c r="SQ19" s="369" t="str">
        <v/>
      </c>
      <c r="SR19" s="369" t="str">
        <v/>
      </c>
      <c r="SS19" s="369" t="str">
        <v/>
      </c>
      <c r="ST19" s="369" t="str">
        <v/>
      </c>
      <c r="SU19" s="369" t="str">
        <v/>
      </c>
      <c r="SV19" s="369" t="str">
        <v/>
      </c>
      <c r="SW19" s="369" t="str">
        <v/>
      </c>
      <c r="SX19" s="369" t="str">
        <v/>
      </c>
      <c r="SY19" s="369" t="str">
        <v/>
      </c>
      <c r="SZ19" s="369" t="str">
        <v/>
      </c>
      <c r="TA19" s="369" t="str">
        <v/>
      </c>
      <c r="TB19" s="369" t="str">
        <v/>
      </c>
      <c r="TC19" s="369" t="str">
        <v/>
      </c>
      <c r="TD19" s="369" t="str">
        <v/>
      </c>
      <c r="TE19" s="369" t="str">
        <v/>
      </c>
      <c r="TF19" s="369" t="str">
        <v/>
      </c>
      <c r="TG19" s="369" t="str">
        <v/>
      </c>
      <c r="TH19" s="369" t="str">
        <v/>
      </c>
      <c r="TI19" s="369" t="str">
        <v/>
      </c>
      <c r="TJ19" s="369" t="str">
        <v/>
      </c>
      <c r="TK19" s="369" t="str">
        <v/>
      </c>
      <c r="TL19" s="369" t="str">
        <v/>
      </c>
      <c r="TM19" s="369" t="str">
        <v/>
      </c>
      <c r="TN19" s="369" t="str">
        <v/>
      </c>
      <c r="TO19" s="369" t="str">
        <v/>
      </c>
      <c r="TP19" s="369" t="str">
        <v/>
      </c>
      <c r="TQ19" s="369" t="str">
        <v/>
      </c>
      <c r="TR19" s="369" t="str">
        <v/>
      </c>
      <c r="TS19" s="369" t="str">
        <v/>
      </c>
      <c r="TT19" s="369" t="str">
        <v/>
      </c>
      <c r="TU19" s="369" t="str">
        <v/>
      </c>
      <c r="TV19" s="369" t="str">
        <v/>
      </c>
      <c r="TW19" s="369" t="str">
        <v/>
      </c>
      <c r="TX19" s="369" t="str">
        <v/>
      </c>
      <c r="TY19" s="369" t="str">
        <v/>
      </c>
      <c r="TZ19" s="369" t="str">
        <v/>
      </c>
      <c r="UA19" s="369" t="str">
        <v/>
      </c>
      <c r="UB19" s="369" t="str">
        <v/>
      </c>
      <c r="UC19" s="369" t="str">
        <v/>
      </c>
      <c r="UD19" s="369" t="str">
        <v/>
      </c>
      <c r="UE19" s="369" t="str">
        <v/>
      </c>
      <c r="UF19" s="369" t="str">
        <v/>
      </c>
      <c r="UG19" s="369" t="str">
        <v/>
      </c>
      <c r="UH19" s="369" t="str">
        <v/>
      </c>
      <c r="UI19" s="369" t="str">
        <v/>
      </c>
      <c r="UJ19" s="369" t="str">
        <v/>
      </c>
      <c r="UK19" s="369" t="str">
        <v/>
      </c>
      <c r="UL19" s="369" t="str">
        <v/>
      </c>
      <c r="UM19" s="369" t="str">
        <v/>
      </c>
      <c r="UN19" s="369" t="str">
        <v/>
      </c>
      <c r="UO19" s="369" t="str">
        <v/>
      </c>
      <c r="UP19" s="369" t="str">
        <v/>
      </c>
      <c r="UQ19" s="369" t="str">
        <v/>
      </c>
      <c r="UR19" s="369" t="str">
        <v/>
      </c>
      <c r="US19" s="369" t="str">
        <v/>
      </c>
      <c r="UT19" s="369" t="str">
        <v/>
      </c>
      <c r="UU19" s="369" t="str">
        <v/>
      </c>
      <c r="UV19" s="369" t="str">
        <v/>
      </c>
      <c r="UW19" s="369" t="str">
        <v/>
      </c>
      <c r="UX19" s="369" t="str">
        <v/>
      </c>
      <c r="UY19" s="369" t="str">
        <v/>
      </c>
      <c r="UZ19" s="369" t="str">
        <v/>
      </c>
      <c r="VA19" s="369" t="str">
        <v/>
      </c>
      <c r="VB19" s="369" t="str">
        <v/>
      </c>
      <c r="VC19" s="369" t="str">
        <v/>
      </c>
      <c r="VD19" s="369" t="str">
        <v/>
      </c>
      <c r="VE19" s="369" t="str">
        <v/>
      </c>
      <c r="VF19" s="369" t="str">
        <v/>
      </c>
      <c r="VG19" s="369" t="str">
        <v/>
      </c>
      <c r="VH19" s="369" t="str">
        <v/>
      </c>
      <c r="VI19" s="369" t="str">
        <v/>
      </c>
      <c r="VJ19" s="369" t="str">
        <v/>
      </c>
      <c r="VK19" s="369" t="str">
        <v/>
      </c>
      <c r="VL19" s="369" t="str">
        <v/>
      </c>
      <c r="VM19" s="369" t="str">
        <v/>
      </c>
      <c r="VN19" s="369" t="str">
        <v/>
      </c>
      <c r="VO19" s="369" t="str">
        <v/>
      </c>
      <c r="VP19" s="369" t="str">
        <v/>
      </c>
      <c r="VQ19" s="369" t="str">
        <v/>
      </c>
      <c r="VR19" s="369" t="str">
        <v/>
      </c>
      <c r="VS19" s="369" t="str">
        <v/>
      </c>
      <c r="VT19" s="369" t="str">
        <v/>
      </c>
      <c r="VU19" s="369" t="str">
        <v/>
      </c>
      <c r="VV19" s="369" t="str">
        <v/>
      </c>
      <c r="VW19" s="369" t="str">
        <v/>
      </c>
      <c r="VX19" s="369" t="str">
        <v/>
      </c>
      <c r="VY19" s="369" t="str">
        <v/>
      </c>
      <c r="VZ19" s="369" t="str">
        <v/>
      </c>
      <c r="WA19" s="369" t="str">
        <v/>
      </c>
      <c r="WB19" s="369" t="str">
        <v/>
      </c>
      <c r="WC19" s="369" t="str">
        <v/>
      </c>
      <c r="WD19" s="369" t="str">
        <v/>
      </c>
      <c r="WE19" s="369" t="str">
        <v/>
      </c>
      <c r="WF19" s="369" t="str">
        <v/>
      </c>
      <c r="WG19" s="369" t="str">
        <v/>
      </c>
      <c r="WH19" s="369" t="str">
        <v/>
      </c>
      <c r="WI19" s="369" t="str">
        <v/>
      </c>
    </row>
    <row r="20" spans="1:610">
      <c r="A20" s="348"/>
      <c r="B20" s="360" t="s">
        <v>752</v>
      </c>
      <c r="C20" s="348"/>
      <c r="D20" s="399"/>
      <c r="E20" s="399"/>
      <c r="F20" s="399"/>
      <c r="G20" s="361" t="str">
        <f t="shared" si="0"/>
        <v/>
      </c>
      <c r="H20" s="361" t="str">
        <f t="shared" si="1"/>
        <v/>
      </c>
      <c r="I20" s="397"/>
      <c r="J20" s="348"/>
      <c r="K20" s="348"/>
      <c r="L20" s="348"/>
      <c r="M20" s="348"/>
      <c r="N20" s="323"/>
      <c r="O20" s="323"/>
      <c r="P20" s="323"/>
      <c r="Q20" s="323"/>
      <c r="R20" s="323"/>
      <c r="S20" s="323"/>
      <c r="T20" s="323"/>
      <c r="U20" s="323"/>
      <c r="V20" s="323"/>
      <c r="W20" s="323"/>
      <c r="X20" s="323"/>
      <c r="Y20" s="323"/>
      <c r="Z20" s="323"/>
      <c r="AA20" s="323"/>
      <c r="AB20" s="323"/>
      <c r="AC20" s="323"/>
      <c r="AD20" s="323"/>
      <c r="AE20" s="323"/>
      <c r="AF20" s="323"/>
      <c r="AG20" s="323"/>
      <c r="AH20" s="323"/>
      <c r="AI20" s="323"/>
      <c r="AJ20" s="323"/>
      <c r="AK20" s="323"/>
      <c r="AL20" s="323"/>
      <c r="AM20" s="323"/>
      <c r="AN20" s="323"/>
      <c r="AO20" s="323"/>
      <c r="AP20" s="323"/>
      <c r="AQ20" s="323"/>
      <c r="AR20" s="323"/>
      <c r="AS20" s="323"/>
      <c r="AT20" s="323"/>
      <c r="AU20" s="323"/>
      <c r="AV20" s="323"/>
      <c r="AW20" s="323"/>
      <c r="AX20" s="323"/>
      <c r="AY20" s="323"/>
      <c r="AZ20" s="323"/>
      <c r="BA20" s="323"/>
      <c r="BB20" s="323"/>
      <c r="BC20" s="323"/>
      <c r="BD20" s="323"/>
      <c r="BE20" s="323"/>
      <c r="BF20" s="323"/>
      <c r="BG20" s="323"/>
      <c r="BH20" s="323"/>
      <c r="BI20" s="323"/>
      <c r="BJ20" s="323"/>
      <c r="BK20" s="323"/>
      <c r="BL20" s="323"/>
      <c r="BM20" s="323"/>
      <c r="BN20" s="323"/>
      <c r="BO20" s="323"/>
      <c r="BP20" s="323"/>
      <c r="BQ20" s="323"/>
      <c r="BR20" s="323"/>
      <c r="BS20" s="323"/>
      <c r="BT20" s="323"/>
      <c r="BU20" s="323"/>
      <c r="BV20" s="323"/>
      <c r="BW20" s="323"/>
      <c r="BX20" s="323"/>
      <c r="BY20" s="323"/>
      <c r="BZ20" s="323"/>
      <c r="CA20" s="323"/>
      <c r="CB20" s="323"/>
      <c r="CC20" s="323"/>
      <c r="CD20" s="323"/>
      <c r="CE20" s="323"/>
      <c r="CF20" s="323"/>
      <c r="CG20" s="323"/>
      <c r="CH20" s="323"/>
      <c r="CI20" s="323"/>
      <c r="CJ20" s="323"/>
      <c r="CK20" s="323"/>
      <c r="CL20" s="323"/>
      <c r="CM20" s="323"/>
      <c r="CN20" s="323"/>
      <c r="CO20" s="323"/>
      <c r="CP20" s="323"/>
      <c r="CQ20" s="323"/>
      <c r="CR20" s="323"/>
      <c r="CS20" s="323"/>
      <c r="CT20" s="323"/>
      <c r="CU20" s="323"/>
      <c r="CV20" s="323"/>
      <c r="CW20" s="323"/>
      <c r="CX20" s="323"/>
      <c r="CY20" s="323"/>
      <c r="CZ20" s="363"/>
      <c r="DB20" s="897"/>
      <c r="DC20" s="896" t="s">
        <v>1253</v>
      </c>
      <c r="DD20" s="368" t="str">
        <v/>
      </c>
      <c r="DE20" s="369" t="str">
        <v/>
      </c>
      <c r="DF20" s="369" t="str">
        <v/>
      </c>
      <c r="DG20" s="369" t="str">
        <v/>
      </c>
      <c r="DH20" s="369" t="str">
        <v/>
      </c>
      <c r="DI20" s="369" t="str">
        <v/>
      </c>
      <c r="DJ20" s="369" t="str">
        <v/>
      </c>
      <c r="DK20" s="369" t="str">
        <v/>
      </c>
      <c r="DL20" s="369" t="str">
        <v/>
      </c>
      <c r="DM20" s="369" t="str">
        <v/>
      </c>
      <c r="DN20" s="369" t="str">
        <v/>
      </c>
      <c r="DO20" s="369" t="str">
        <v/>
      </c>
      <c r="DP20" s="369" t="str">
        <v/>
      </c>
      <c r="DQ20" s="369" t="str">
        <v/>
      </c>
      <c r="DR20" s="369" t="str">
        <v/>
      </c>
      <c r="DS20" s="369" t="str">
        <v/>
      </c>
      <c r="DT20" s="369" t="str">
        <v/>
      </c>
      <c r="DU20" s="369" t="str">
        <v/>
      </c>
      <c r="DV20" s="369" t="str">
        <v/>
      </c>
      <c r="DW20" s="369" t="str">
        <v/>
      </c>
      <c r="DX20" s="370" t="str">
        <v/>
      </c>
      <c r="DY20" s="369" t="str">
        <v/>
      </c>
      <c r="DZ20" s="369" t="str">
        <v/>
      </c>
      <c r="EA20" s="369" t="str">
        <v/>
      </c>
      <c r="EB20" s="369" t="str">
        <v/>
      </c>
      <c r="EC20" s="369" t="str">
        <v/>
      </c>
      <c r="ED20" s="369" t="str">
        <v/>
      </c>
      <c r="EE20" s="369" t="str">
        <v/>
      </c>
      <c r="EF20" s="369" t="str">
        <v/>
      </c>
      <c r="EG20" s="369" t="str">
        <v/>
      </c>
      <c r="EH20" s="369" t="str">
        <v/>
      </c>
      <c r="EI20" s="369" t="str">
        <v/>
      </c>
      <c r="EJ20" s="369" t="str">
        <v/>
      </c>
      <c r="EK20" s="369" t="str">
        <v/>
      </c>
      <c r="EL20" s="369" t="str">
        <v/>
      </c>
      <c r="EM20" s="369" t="str">
        <v/>
      </c>
      <c r="EN20" s="369" t="str">
        <v/>
      </c>
      <c r="EO20" s="369" t="str">
        <v/>
      </c>
      <c r="EP20" s="369" t="str">
        <v/>
      </c>
      <c r="EQ20" s="369" t="str">
        <v/>
      </c>
      <c r="ER20" s="369" t="str">
        <v/>
      </c>
      <c r="ES20" s="369" t="str">
        <v/>
      </c>
      <c r="ET20" s="369" t="str">
        <v/>
      </c>
      <c r="EU20" s="369" t="str">
        <v/>
      </c>
      <c r="EV20" s="369" t="str">
        <v/>
      </c>
      <c r="EW20" s="369" t="str">
        <v/>
      </c>
      <c r="EX20" s="369" t="str">
        <v/>
      </c>
      <c r="EY20" s="369" t="str">
        <v/>
      </c>
      <c r="EZ20" s="369" t="str">
        <v/>
      </c>
      <c r="FA20" s="369" t="str">
        <v/>
      </c>
      <c r="FB20" s="369" t="str">
        <v/>
      </c>
      <c r="FC20" s="369" t="str">
        <v/>
      </c>
      <c r="FD20" s="369" t="str">
        <v/>
      </c>
      <c r="FE20" s="369" t="str">
        <v/>
      </c>
      <c r="FF20" s="369" t="str">
        <v/>
      </c>
      <c r="FG20" s="369" t="str">
        <v/>
      </c>
      <c r="FH20" s="369" t="str">
        <v/>
      </c>
      <c r="FI20" s="369" t="str">
        <v/>
      </c>
      <c r="FJ20" s="369" t="str">
        <v/>
      </c>
      <c r="FK20" s="369" t="str">
        <v/>
      </c>
      <c r="FL20" s="369" t="str">
        <v/>
      </c>
      <c r="FM20" s="369" t="str">
        <v/>
      </c>
      <c r="FN20" s="369" t="str">
        <v/>
      </c>
      <c r="FO20" s="369" t="str">
        <v/>
      </c>
      <c r="FP20" s="369" t="str">
        <v/>
      </c>
      <c r="FQ20" s="369" t="str">
        <v/>
      </c>
      <c r="FR20" s="369" t="str">
        <v/>
      </c>
      <c r="FS20" s="369" t="str">
        <v/>
      </c>
      <c r="FT20" s="369" t="str">
        <v/>
      </c>
      <c r="FU20" s="369" t="str">
        <v/>
      </c>
      <c r="FV20" s="369" t="str">
        <v/>
      </c>
      <c r="FW20" s="369" t="str">
        <v/>
      </c>
      <c r="FX20" s="369" t="str">
        <v/>
      </c>
      <c r="FY20" s="369" t="str">
        <v/>
      </c>
      <c r="FZ20" s="369" t="str">
        <v/>
      </c>
      <c r="GA20" s="369" t="str">
        <v/>
      </c>
      <c r="GB20" s="369" t="str">
        <v/>
      </c>
      <c r="GC20" s="369" t="str">
        <v/>
      </c>
      <c r="GD20" s="369" t="str">
        <v/>
      </c>
      <c r="GE20" s="369" t="str">
        <v/>
      </c>
      <c r="GF20" s="369" t="str">
        <v/>
      </c>
      <c r="GG20" s="369" t="str">
        <v/>
      </c>
      <c r="GH20" s="369" t="str">
        <v/>
      </c>
      <c r="GI20" s="369" t="str">
        <v/>
      </c>
      <c r="GJ20" s="369" t="str">
        <v/>
      </c>
      <c r="GK20" s="369" t="str">
        <v/>
      </c>
      <c r="GL20" s="369" t="str">
        <v/>
      </c>
      <c r="GM20" s="369" t="str">
        <v/>
      </c>
      <c r="GN20" s="369" t="str">
        <v/>
      </c>
      <c r="GO20" s="369" t="str">
        <v/>
      </c>
      <c r="GP20" s="369" t="str">
        <v/>
      </c>
      <c r="GQ20" s="369" t="str">
        <v/>
      </c>
      <c r="GR20" s="369" t="str">
        <v/>
      </c>
      <c r="GS20" s="369" t="str">
        <v/>
      </c>
      <c r="GT20" s="369" t="str">
        <v/>
      </c>
      <c r="GU20" s="369" t="str">
        <v/>
      </c>
      <c r="GV20" s="369" t="str">
        <v/>
      </c>
      <c r="GW20" s="369" t="str">
        <v/>
      </c>
      <c r="GX20" s="369" t="str">
        <v/>
      </c>
      <c r="GY20" s="369" t="str">
        <v/>
      </c>
      <c r="GZ20" s="369" t="str">
        <v/>
      </c>
      <c r="HA20" s="369" t="str">
        <v/>
      </c>
      <c r="HB20" s="369" t="str">
        <v/>
      </c>
      <c r="HC20" s="369" t="str">
        <v/>
      </c>
      <c r="HD20" s="369" t="str">
        <v/>
      </c>
      <c r="HE20" s="369" t="str">
        <v/>
      </c>
      <c r="HF20" s="369" t="str">
        <v/>
      </c>
      <c r="HG20" s="369" t="str">
        <v/>
      </c>
      <c r="HH20" s="369" t="str">
        <v/>
      </c>
      <c r="HI20" s="369" t="str">
        <v/>
      </c>
      <c r="HJ20" s="369" t="str">
        <v/>
      </c>
      <c r="HK20" s="369" t="str">
        <v/>
      </c>
      <c r="HL20" s="369" t="str">
        <v/>
      </c>
      <c r="HM20" s="369" t="str">
        <v/>
      </c>
      <c r="HN20" s="369" t="str">
        <v/>
      </c>
      <c r="HO20" s="369" t="str">
        <v/>
      </c>
      <c r="HP20" s="369" t="str">
        <v/>
      </c>
      <c r="HQ20" s="369" t="str">
        <v/>
      </c>
      <c r="HR20" s="369" t="str">
        <v/>
      </c>
      <c r="HS20" s="369" t="str">
        <v/>
      </c>
      <c r="HT20" s="369" t="str">
        <v/>
      </c>
      <c r="HU20" s="369" t="str">
        <v/>
      </c>
      <c r="HV20" s="369" t="str">
        <v/>
      </c>
      <c r="HW20" s="369" t="str">
        <v/>
      </c>
      <c r="HX20" s="369" t="str">
        <v/>
      </c>
      <c r="HY20" s="369" t="str">
        <v/>
      </c>
      <c r="HZ20" s="369" t="str">
        <v/>
      </c>
      <c r="IA20" s="369" t="str">
        <v/>
      </c>
      <c r="IB20" s="369" t="str">
        <v/>
      </c>
      <c r="IC20" s="369" t="str">
        <v/>
      </c>
      <c r="ID20" s="369" t="str">
        <v/>
      </c>
      <c r="IE20" s="369" t="str">
        <v/>
      </c>
      <c r="IF20" s="369" t="str">
        <v/>
      </c>
      <c r="IG20" s="369" t="str">
        <v/>
      </c>
      <c r="IH20" s="369" t="str">
        <v/>
      </c>
      <c r="II20" s="369" t="str">
        <v/>
      </c>
      <c r="IJ20" s="369" t="str">
        <v/>
      </c>
      <c r="IK20" s="369" t="str">
        <v/>
      </c>
      <c r="IL20" s="369" t="str">
        <v/>
      </c>
      <c r="IM20" s="369" t="str">
        <v/>
      </c>
      <c r="IN20" s="369" t="str">
        <v/>
      </c>
      <c r="IO20" s="369" t="str">
        <v/>
      </c>
      <c r="IP20" s="369" t="str">
        <v/>
      </c>
      <c r="IQ20" s="369" t="str">
        <v/>
      </c>
      <c r="IR20" s="369" t="str">
        <v/>
      </c>
      <c r="IS20" s="369" t="str">
        <v/>
      </c>
      <c r="IT20" s="369" t="str">
        <v/>
      </c>
      <c r="IU20" s="369" t="str">
        <v/>
      </c>
      <c r="IV20" s="369" t="str">
        <v/>
      </c>
      <c r="IW20" s="369" t="str">
        <v/>
      </c>
      <c r="IX20" s="369" t="str">
        <v/>
      </c>
      <c r="IY20" s="369" t="str">
        <v/>
      </c>
      <c r="IZ20" s="369" t="str">
        <v/>
      </c>
      <c r="JA20" s="369" t="str">
        <v/>
      </c>
      <c r="JB20" s="369" t="str">
        <v/>
      </c>
      <c r="JC20" s="369" t="str">
        <v/>
      </c>
      <c r="JD20" s="369" t="str">
        <v/>
      </c>
      <c r="JE20" s="369" t="str">
        <v/>
      </c>
      <c r="JF20" s="369" t="str">
        <v/>
      </c>
      <c r="JG20" s="369" t="str">
        <v/>
      </c>
      <c r="JH20" s="369" t="str">
        <v/>
      </c>
      <c r="JI20" s="369" t="str">
        <v/>
      </c>
      <c r="JJ20" s="369" t="str">
        <v/>
      </c>
      <c r="JK20" s="369" t="str">
        <v/>
      </c>
      <c r="JL20" s="369" t="str">
        <v/>
      </c>
      <c r="JM20" s="369" t="str">
        <v/>
      </c>
      <c r="JN20" s="369" t="str">
        <v/>
      </c>
      <c r="JO20" s="369" t="str">
        <v/>
      </c>
      <c r="JP20" s="369" t="str">
        <v/>
      </c>
      <c r="JQ20" s="369" t="str">
        <v/>
      </c>
      <c r="JR20" s="369" t="str">
        <v/>
      </c>
      <c r="JS20" s="369" t="str">
        <v/>
      </c>
      <c r="JT20" s="369" t="str">
        <v/>
      </c>
      <c r="JU20" s="369" t="str">
        <v/>
      </c>
      <c r="JV20" s="369" t="str">
        <v/>
      </c>
      <c r="JW20" s="369" t="str">
        <v/>
      </c>
      <c r="JX20" s="369" t="str">
        <v/>
      </c>
      <c r="JY20" s="369" t="str">
        <v/>
      </c>
      <c r="JZ20" s="369" t="str">
        <v/>
      </c>
      <c r="KA20" s="369" t="str">
        <v/>
      </c>
      <c r="KB20" s="369" t="str">
        <v/>
      </c>
      <c r="KC20" s="369" t="str">
        <v/>
      </c>
      <c r="KD20" s="369" t="str">
        <v/>
      </c>
      <c r="KE20" s="369" t="str">
        <v/>
      </c>
      <c r="KF20" s="369" t="str">
        <v/>
      </c>
      <c r="KG20" s="369" t="str">
        <v/>
      </c>
      <c r="KH20" s="369" t="str">
        <v/>
      </c>
      <c r="KI20" s="369" t="str">
        <v/>
      </c>
      <c r="KJ20" s="369" t="str">
        <v/>
      </c>
      <c r="KK20" s="369" t="str">
        <v/>
      </c>
      <c r="KL20" s="369" t="str">
        <v/>
      </c>
      <c r="KM20" s="369" t="str">
        <v/>
      </c>
      <c r="KN20" s="369" t="str">
        <v/>
      </c>
      <c r="KO20" s="369" t="str">
        <v/>
      </c>
      <c r="KP20" s="369" t="str">
        <v/>
      </c>
      <c r="KQ20" s="369" t="str">
        <v/>
      </c>
      <c r="KR20" s="369" t="str">
        <v/>
      </c>
      <c r="KS20" s="369" t="str">
        <v/>
      </c>
      <c r="KT20" s="369" t="str">
        <v/>
      </c>
      <c r="KU20" s="369" t="str">
        <v/>
      </c>
      <c r="KV20" s="369" t="str">
        <v/>
      </c>
      <c r="KW20" s="369" t="str">
        <v/>
      </c>
      <c r="KX20" s="369" t="str">
        <v/>
      </c>
      <c r="KY20" s="369" t="str">
        <v/>
      </c>
      <c r="KZ20" s="369" t="str">
        <v/>
      </c>
      <c r="LA20" s="369" t="str">
        <v/>
      </c>
      <c r="LB20" s="369" t="str">
        <v/>
      </c>
      <c r="LC20" s="369" t="str">
        <v/>
      </c>
      <c r="LD20" s="369" t="str">
        <v/>
      </c>
      <c r="LE20" s="369" t="str">
        <v/>
      </c>
      <c r="LF20" s="369" t="str">
        <v/>
      </c>
      <c r="LG20" s="369" t="str">
        <v/>
      </c>
      <c r="LH20" s="369" t="str">
        <v/>
      </c>
      <c r="LI20" s="369" t="str">
        <v/>
      </c>
      <c r="LJ20" s="369" t="str">
        <v/>
      </c>
      <c r="LK20" s="369" t="str">
        <v/>
      </c>
      <c r="LL20" s="369" t="str">
        <v/>
      </c>
      <c r="LM20" s="369" t="str">
        <v/>
      </c>
      <c r="LN20" s="369" t="str">
        <v/>
      </c>
      <c r="LO20" s="369" t="str">
        <v/>
      </c>
      <c r="LP20" s="369" t="str">
        <v/>
      </c>
      <c r="LQ20" s="369" t="str">
        <v/>
      </c>
      <c r="LR20" s="369" t="str">
        <v/>
      </c>
      <c r="LS20" s="369" t="str">
        <v/>
      </c>
      <c r="LT20" s="369" t="str">
        <v/>
      </c>
      <c r="LU20" s="369" t="str">
        <v/>
      </c>
      <c r="LV20" s="369" t="str">
        <v/>
      </c>
      <c r="LW20" s="369" t="str">
        <v/>
      </c>
      <c r="LX20" s="369" t="str">
        <v/>
      </c>
      <c r="LY20" s="369" t="str">
        <v/>
      </c>
      <c r="LZ20" s="369" t="str">
        <v/>
      </c>
      <c r="MA20" s="369" t="str">
        <v/>
      </c>
      <c r="MB20" s="369" t="str">
        <v/>
      </c>
      <c r="MC20" s="369" t="str">
        <v/>
      </c>
      <c r="MD20" s="369" t="str">
        <v/>
      </c>
      <c r="ME20" s="369" t="str">
        <v/>
      </c>
      <c r="MF20" s="369" t="str">
        <v/>
      </c>
      <c r="MG20" s="369" t="str">
        <v/>
      </c>
      <c r="MH20" s="369" t="str">
        <v/>
      </c>
      <c r="MI20" s="369" t="str">
        <v/>
      </c>
      <c r="MJ20" s="369" t="str">
        <v/>
      </c>
      <c r="MK20" s="369" t="str">
        <v/>
      </c>
      <c r="ML20" s="369" t="str">
        <v/>
      </c>
      <c r="MM20" s="369" t="str">
        <v/>
      </c>
      <c r="MN20" s="369" t="str">
        <v/>
      </c>
      <c r="MO20" s="369" t="str">
        <v/>
      </c>
      <c r="MP20" s="369" t="str">
        <v/>
      </c>
      <c r="MQ20" s="369" t="str">
        <v/>
      </c>
      <c r="MR20" s="369" t="str">
        <v/>
      </c>
      <c r="MS20" s="369" t="str">
        <v/>
      </c>
      <c r="MT20" s="369" t="str">
        <v/>
      </c>
      <c r="MU20" s="369" t="str">
        <v/>
      </c>
      <c r="MV20" s="369" t="str">
        <v/>
      </c>
      <c r="MW20" s="369" t="str">
        <v/>
      </c>
      <c r="MX20" s="369" t="str">
        <v/>
      </c>
      <c r="MY20" s="369" t="str">
        <v/>
      </c>
      <c r="MZ20" s="369" t="str">
        <v/>
      </c>
      <c r="NA20" s="369" t="str">
        <v/>
      </c>
      <c r="NB20" s="369" t="str">
        <v/>
      </c>
      <c r="NC20" s="369" t="str">
        <v/>
      </c>
      <c r="ND20" s="369" t="str">
        <v/>
      </c>
      <c r="NE20" s="369" t="str">
        <v/>
      </c>
      <c r="NF20" s="369" t="str">
        <v/>
      </c>
      <c r="NG20" s="369" t="str">
        <v/>
      </c>
      <c r="NH20" s="369" t="str">
        <v/>
      </c>
      <c r="NI20" s="369" t="str">
        <v/>
      </c>
      <c r="NJ20" s="369" t="str">
        <v/>
      </c>
      <c r="NK20" s="369" t="str">
        <v/>
      </c>
      <c r="NL20" s="369" t="str">
        <v/>
      </c>
      <c r="NM20" s="369" t="str">
        <v/>
      </c>
      <c r="NN20" s="369" t="str">
        <v/>
      </c>
      <c r="NO20" s="369" t="str">
        <v/>
      </c>
      <c r="NP20" s="369" t="str">
        <v/>
      </c>
      <c r="NQ20" s="369" t="str">
        <v/>
      </c>
      <c r="NR20" s="369" t="str">
        <v/>
      </c>
      <c r="NS20" s="369" t="str">
        <v/>
      </c>
      <c r="NT20" s="369" t="str">
        <v/>
      </c>
      <c r="NU20" s="369" t="str">
        <v/>
      </c>
      <c r="NV20" s="369" t="str">
        <v/>
      </c>
      <c r="NW20" s="369" t="str">
        <v/>
      </c>
      <c r="NX20" s="369" t="str">
        <v/>
      </c>
      <c r="NY20" s="369" t="str">
        <v/>
      </c>
      <c r="NZ20" s="369" t="str">
        <v/>
      </c>
      <c r="OA20" s="369" t="str">
        <v/>
      </c>
      <c r="OB20" s="369" t="str">
        <v/>
      </c>
      <c r="OC20" s="369" t="str">
        <v/>
      </c>
      <c r="OD20" s="369" t="str">
        <v/>
      </c>
      <c r="OE20" s="369" t="str">
        <v/>
      </c>
      <c r="OF20" s="369" t="str">
        <v/>
      </c>
      <c r="OG20" s="369" t="str">
        <v/>
      </c>
      <c r="OH20" s="369" t="str">
        <v/>
      </c>
      <c r="OI20" s="369" t="str">
        <v/>
      </c>
      <c r="OJ20" s="369" t="str">
        <v/>
      </c>
      <c r="OK20" s="369" t="str">
        <v/>
      </c>
      <c r="OL20" s="369" t="str">
        <v/>
      </c>
      <c r="OM20" s="369" t="str">
        <v/>
      </c>
      <c r="ON20" s="369" t="str">
        <v/>
      </c>
      <c r="OO20" s="369" t="str">
        <v/>
      </c>
      <c r="OP20" s="369" t="str">
        <v/>
      </c>
      <c r="OQ20" s="371" t="str">
        <v/>
      </c>
      <c r="OR20" s="369" t="str">
        <v/>
      </c>
      <c r="OS20" s="369" t="str">
        <v/>
      </c>
      <c r="OT20" s="369" t="str">
        <v/>
      </c>
      <c r="OU20" s="369" t="str">
        <v/>
      </c>
      <c r="OV20" s="369" t="str">
        <v/>
      </c>
      <c r="OW20" s="369" t="str">
        <v/>
      </c>
      <c r="OX20" s="369" t="str">
        <v/>
      </c>
      <c r="OY20" s="369" t="str">
        <v/>
      </c>
      <c r="OZ20" s="369" t="str">
        <v/>
      </c>
      <c r="PA20" s="369" t="str">
        <v/>
      </c>
      <c r="PB20" s="369" t="str">
        <v/>
      </c>
      <c r="PC20" s="369" t="str">
        <v/>
      </c>
      <c r="PD20" s="369" t="str">
        <v/>
      </c>
      <c r="PE20" s="369" t="str">
        <v/>
      </c>
      <c r="PF20" s="369" t="str">
        <v/>
      </c>
      <c r="PG20" s="369" t="str">
        <v/>
      </c>
      <c r="PH20" s="369" t="str">
        <v/>
      </c>
      <c r="PI20" s="369" t="str">
        <v/>
      </c>
      <c r="PJ20" s="369" t="str">
        <v/>
      </c>
      <c r="PK20" s="369" t="str">
        <v/>
      </c>
      <c r="PL20" s="369" t="str">
        <v/>
      </c>
      <c r="PM20" s="369" t="str">
        <v/>
      </c>
      <c r="PN20" s="369" t="str">
        <v/>
      </c>
      <c r="PO20" s="369" t="str">
        <v/>
      </c>
      <c r="PP20" s="369" t="str">
        <v/>
      </c>
      <c r="PQ20" s="369" t="str">
        <v/>
      </c>
      <c r="PR20" s="369" t="str">
        <v/>
      </c>
      <c r="PS20" s="369" t="str">
        <v/>
      </c>
      <c r="PT20" s="369" t="str">
        <v/>
      </c>
      <c r="PU20" s="369" t="str">
        <v/>
      </c>
      <c r="PV20" s="369" t="str">
        <v/>
      </c>
      <c r="PW20" s="369" t="str">
        <v/>
      </c>
      <c r="PX20" s="369" t="str">
        <v/>
      </c>
      <c r="PY20" s="369" t="str">
        <v/>
      </c>
      <c r="PZ20" s="369" t="str">
        <v/>
      </c>
      <c r="QA20" s="369" t="str">
        <v/>
      </c>
      <c r="QB20" s="369" t="str">
        <v/>
      </c>
      <c r="QC20" s="369" t="str">
        <v/>
      </c>
      <c r="QD20" s="369" t="str">
        <v/>
      </c>
      <c r="QE20" s="369" t="str">
        <v/>
      </c>
      <c r="QF20" s="369" t="str">
        <v/>
      </c>
      <c r="QG20" s="369" t="str">
        <v/>
      </c>
      <c r="QH20" s="369" t="str">
        <v/>
      </c>
      <c r="QI20" s="369" t="str">
        <v/>
      </c>
      <c r="QJ20" s="369" t="str">
        <v/>
      </c>
      <c r="QK20" s="369" t="str">
        <v/>
      </c>
      <c r="QL20" s="369" t="str">
        <v/>
      </c>
      <c r="QM20" s="369" t="str">
        <v/>
      </c>
      <c r="QN20" s="369" t="str">
        <v/>
      </c>
      <c r="QO20" s="369" t="str">
        <v/>
      </c>
      <c r="QP20" s="369" t="str">
        <v/>
      </c>
      <c r="QQ20" s="369" t="str">
        <v/>
      </c>
      <c r="QR20" s="369" t="str">
        <v/>
      </c>
      <c r="QS20" s="369" t="str">
        <v/>
      </c>
      <c r="QT20" s="369" t="str">
        <v/>
      </c>
      <c r="QU20" s="369" t="str">
        <v/>
      </c>
      <c r="QV20" s="369" t="str">
        <v/>
      </c>
      <c r="QW20" s="369" t="str">
        <v/>
      </c>
      <c r="QX20" s="369" t="str">
        <v/>
      </c>
      <c r="QY20" s="369" t="str">
        <v/>
      </c>
      <c r="QZ20" s="369" t="str">
        <v/>
      </c>
      <c r="RA20" s="369" t="str">
        <v/>
      </c>
      <c r="RB20" s="369" t="str">
        <v/>
      </c>
      <c r="RC20" s="369" t="str">
        <v/>
      </c>
      <c r="RD20" s="369" t="str">
        <v/>
      </c>
      <c r="RE20" s="369" t="str">
        <v/>
      </c>
      <c r="RF20" s="369" t="str">
        <v/>
      </c>
      <c r="RG20" s="369" t="str">
        <v/>
      </c>
      <c r="RH20" s="369" t="str">
        <v/>
      </c>
      <c r="RI20" s="369" t="str">
        <v/>
      </c>
      <c r="RJ20" s="369" t="str">
        <v/>
      </c>
      <c r="RK20" s="369" t="str">
        <v/>
      </c>
      <c r="RL20" s="369" t="str">
        <v/>
      </c>
      <c r="RM20" s="369" t="str">
        <v/>
      </c>
      <c r="RN20" s="369" t="str">
        <v/>
      </c>
      <c r="RO20" s="369" t="str">
        <v/>
      </c>
      <c r="RP20" s="369" t="str">
        <v/>
      </c>
      <c r="RQ20" s="369" t="str">
        <v/>
      </c>
      <c r="RR20" s="369" t="str">
        <v/>
      </c>
      <c r="RS20" s="369" t="str">
        <v/>
      </c>
      <c r="RT20" s="369" t="str">
        <v/>
      </c>
      <c r="RU20" s="369" t="str">
        <v/>
      </c>
      <c r="RV20" s="369" t="str">
        <v/>
      </c>
      <c r="RW20" s="369" t="str">
        <v/>
      </c>
      <c r="RX20" s="369" t="str">
        <v/>
      </c>
      <c r="RY20" s="369" t="str">
        <v/>
      </c>
      <c r="RZ20" s="369" t="str">
        <v/>
      </c>
      <c r="SA20" s="369" t="str">
        <v/>
      </c>
      <c r="SB20" s="369" t="str">
        <v/>
      </c>
      <c r="SC20" s="369" t="str">
        <v/>
      </c>
      <c r="SD20" s="369" t="str">
        <v/>
      </c>
      <c r="SE20" s="369" t="str">
        <v/>
      </c>
      <c r="SF20" s="369" t="str">
        <v/>
      </c>
      <c r="SG20" s="369" t="str">
        <v/>
      </c>
      <c r="SH20" s="369" t="str">
        <v/>
      </c>
      <c r="SI20" s="369" t="str">
        <v/>
      </c>
      <c r="SJ20" s="369" t="str">
        <v/>
      </c>
      <c r="SK20" s="369" t="str">
        <v/>
      </c>
      <c r="SL20" s="369" t="str">
        <v/>
      </c>
      <c r="SM20" s="369" t="str">
        <v/>
      </c>
      <c r="SN20" s="369" t="str">
        <v/>
      </c>
      <c r="SO20" s="369" t="str">
        <v/>
      </c>
      <c r="SP20" s="369" t="str">
        <v/>
      </c>
      <c r="SQ20" s="369" t="str">
        <v/>
      </c>
      <c r="SR20" s="369" t="str">
        <v/>
      </c>
      <c r="SS20" s="369" t="str">
        <v/>
      </c>
      <c r="ST20" s="369" t="str">
        <v/>
      </c>
      <c r="SU20" s="369" t="str">
        <v/>
      </c>
      <c r="SV20" s="369" t="str">
        <v/>
      </c>
      <c r="SW20" s="369" t="str">
        <v/>
      </c>
      <c r="SX20" s="369" t="str">
        <v/>
      </c>
      <c r="SY20" s="369" t="str">
        <v/>
      </c>
      <c r="SZ20" s="369" t="str">
        <v/>
      </c>
      <c r="TA20" s="369" t="str">
        <v/>
      </c>
      <c r="TB20" s="369" t="str">
        <v/>
      </c>
      <c r="TC20" s="369" t="str">
        <v/>
      </c>
      <c r="TD20" s="369" t="str">
        <v/>
      </c>
      <c r="TE20" s="369" t="str">
        <v/>
      </c>
      <c r="TF20" s="369" t="str">
        <v/>
      </c>
      <c r="TG20" s="369" t="str">
        <v/>
      </c>
      <c r="TH20" s="369" t="str">
        <v/>
      </c>
      <c r="TI20" s="369" t="str">
        <v/>
      </c>
      <c r="TJ20" s="369" t="str">
        <v/>
      </c>
      <c r="TK20" s="369" t="str">
        <v/>
      </c>
      <c r="TL20" s="369" t="str">
        <v/>
      </c>
      <c r="TM20" s="369" t="str">
        <v/>
      </c>
      <c r="TN20" s="369" t="str">
        <v/>
      </c>
      <c r="TO20" s="369" t="str">
        <v/>
      </c>
      <c r="TP20" s="369" t="str">
        <v/>
      </c>
      <c r="TQ20" s="369" t="str">
        <v/>
      </c>
      <c r="TR20" s="369" t="str">
        <v/>
      </c>
      <c r="TS20" s="369" t="str">
        <v/>
      </c>
      <c r="TT20" s="369" t="str">
        <v/>
      </c>
      <c r="TU20" s="369" t="str">
        <v/>
      </c>
      <c r="TV20" s="369" t="str">
        <v/>
      </c>
      <c r="TW20" s="369" t="str">
        <v/>
      </c>
      <c r="TX20" s="369" t="str">
        <v/>
      </c>
      <c r="TY20" s="369" t="str">
        <v/>
      </c>
      <c r="TZ20" s="369" t="str">
        <v/>
      </c>
      <c r="UA20" s="369" t="str">
        <v/>
      </c>
      <c r="UB20" s="369" t="str">
        <v/>
      </c>
      <c r="UC20" s="369" t="str">
        <v/>
      </c>
      <c r="UD20" s="369" t="str">
        <v/>
      </c>
      <c r="UE20" s="369" t="str">
        <v/>
      </c>
      <c r="UF20" s="369" t="str">
        <v/>
      </c>
      <c r="UG20" s="369" t="str">
        <v/>
      </c>
      <c r="UH20" s="369" t="str">
        <v/>
      </c>
      <c r="UI20" s="369" t="str">
        <v/>
      </c>
      <c r="UJ20" s="369" t="str">
        <v/>
      </c>
      <c r="UK20" s="369" t="str">
        <v/>
      </c>
      <c r="UL20" s="369" t="str">
        <v/>
      </c>
      <c r="UM20" s="369" t="str">
        <v/>
      </c>
      <c r="UN20" s="369" t="str">
        <v/>
      </c>
      <c r="UO20" s="369" t="str">
        <v/>
      </c>
      <c r="UP20" s="369" t="str">
        <v/>
      </c>
      <c r="UQ20" s="369" t="str">
        <v/>
      </c>
      <c r="UR20" s="369" t="str">
        <v/>
      </c>
      <c r="US20" s="369" t="str">
        <v/>
      </c>
      <c r="UT20" s="369" t="str">
        <v/>
      </c>
      <c r="UU20" s="369" t="str">
        <v/>
      </c>
      <c r="UV20" s="369" t="str">
        <v/>
      </c>
      <c r="UW20" s="369" t="str">
        <v/>
      </c>
      <c r="UX20" s="369" t="str">
        <v/>
      </c>
      <c r="UY20" s="369" t="str">
        <v/>
      </c>
      <c r="UZ20" s="369" t="str">
        <v/>
      </c>
      <c r="VA20" s="369" t="str">
        <v/>
      </c>
      <c r="VB20" s="369" t="str">
        <v/>
      </c>
      <c r="VC20" s="369" t="str">
        <v/>
      </c>
      <c r="VD20" s="369" t="str">
        <v/>
      </c>
      <c r="VE20" s="369" t="str">
        <v/>
      </c>
      <c r="VF20" s="369" t="str">
        <v/>
      </c>
      <c r="VG20" s="369" t="str">
        <v/>
      </c>
      <c r="VH20" s="369" t="str">
        <v/>
      </c>
      <c r="VI20" s="369" t="str">
        <v/>
      </c>
      <c r="VJ20" s="369" t="str">
        <v/>
      </c>
      <c r="VK20" s="369" t="str">
        <v/>
      </c>
      <c r="VL20" s="369" t="str">
        <v/>
      </c>
      <c r="VM20" s="369" t="str">
        <v/>
      </c>
      <c r="VN20" s="369" t="str">
        <v/>
      </c>
      <c r="VO20" s="369" t="str">
        <v/>
      </c>
      <c r="VP20" s="369" t="str">
        <v/>
      </c>
      <c r="VQ20" s="369" t="str">
        <v/>
      </c>
      <c r="VR20" s="369" t="str">
        <v/>
      </c>
      <c r="VS20" s="369" t="str">
        <v/>
      </c>
      <c r="VT20" s="369" t="str">
        <v/>
      </c>
      <c r="VU20" s="369" t="str">
        <v/>
      </c>
      <c r="VV20" s="369" t="str">
        <v/>
      </c>
      <c r="VW20" s="369" t="str">
        <v/>
      </c>
      <c r="VX20" s="369" t="str">
        <v/>
      </c>
      <c r="VY20" s="369" t="str">
        <v/>
      </c>
      <c r="VZ20" s="369" t="str">
        <v/>
      </c>
      <c r="WA20" s="369" t="str">
        <v/>
      </c>
      <c r="WB20" s="369" t="str">
        <v/>
      </c>
      <c r="WC20" s="369" t="str">
        <v/>
      </c>
      <c r="WD20" s="369" t="str">
        <v/>
      </c>
      <c r="WE20" s="369" t="str">
        <v/>
      </c>
      <c r="WF20" s="369" t="str">
        <v/>
      </c>
      <c r="WG20" s="369" t="str">
        <v/>
      </c>
      <c r="WH20" s="369" t="str">
        <v/>
      </c>
      <c r="WI20" s="369" t="str">
        <v/>
      </c>
      <c r="WK20" s="884" t="s">
        <v>1254</v>
      </c>
      <c r="WL20" s="884"/>
    </row>
    <row r="21" spans="1:610">
      <c r="A21" s="348"/>
      <c r="B21" s="360" t="s">
        <v>753</v>
      </c>
      <c r="C21" s="348"/>
      <c r="D21" s="399"/>
      <c r="E21" s="399"/>
      <c r="F21" s="399"/>
      <c r="G21" s="361" t="str">
        <f t="shared" si="0"/>
        <v/>
      </c>
      <c r="H21" s="361" t="str">
        <f t="shared" si="1"/>
        <v/>
      </c>
      <c r="I21" s="397"/>
      <c r="J21" s="348"/>
      <c r="K21" s="348"/>
      <c r="L21" s="348"/>
      <c r="M21" s="348"/>
      <c r="N21" s="323"/>
      <c r="O21" s="323"/>
      <c r="P21" s="323"/>
      <c r="Q21" s="323"/>
      <c r="R21" s="323"/>
      <c r="S21" s="323"/>
      <c r="T21" s="323"/>
      <c r="U21" s="323"/>
      <c r="V21" s="323"/>
      <c r="W21" s="323"/>
      <c r="X21" s="323"/>
      <c r="Y21" s="323"/>
      <c r="Z21" s="323"/>
      <c r="AA21" s="323"/>
      <c r="AB21" s="323"/>
      <c r="AC21" s="323"/>
      <c r="AD21" s="323"/>
      <c r="AE21" s="323"/>
      <c r="AF21" s="323"/>
      <c r="AG21" s="323"/>
      <c r="AH21" s="323"/>
      <c r="AI21" s="323"/>
      <c r="AJ21" s="323"/>
      <c r="AK21" s="323"/>
      <c r="AL21" s="323"/>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3"/>
      <c r="BK21" s="323"/>
      <c r="BL21" s="323"/>
      <c r="BM21" s="323"/>
      <c r="BN21" s="323"/>
      <c r="BO21" s="323"/>
      <c r="BP21" s="323"/>
      <c r="BQ21" s="323"/>
      <c r="BR21" s="323"/>
      <c r="BS21" s="323"/>
      <c r="BT21" s="323"/>
      <c r="BU21" s="323"/>
      <c r="BV21" s="323"/>
      <c r="BW21" s="323"/>
      <c r="BX21" s="323"/>
      <c r="BY21" s="323"/>
      <c r="BZ21" s="323"/>
      <c r="CA21" s="323"/>
      <c r="CB21" s="323"/>
      <c r="CC21" s="323"/>
      <c r="CD21" s="323"/>
      <c r="CE21" s="323"/>
      <c r="CF21" s="323"/>
      <c r="CG21" s="323"/>
      <c r="CH21" s="323"/>
      <c r="CI21" s="323"/>
      <c r="CJ21" s="323"/>
      <c r="CK21" s="323"/>
      <c r="CL21" s="323"/>
      <c r="CM21" s="323"/>
      <c r="CN21" s="323"/>
      <c r="CO21" s="323"/>
      <c r="CP21" s="323"/>
      <c r="CQ21" s="323"/>
      <c r="CR21" s="323"/>
      <c r="CS21" s="323"/>
      <c r="CT21" s="323"/>
      <c r="CU21" s="323"/>
      <c r="CV21" s="323"/>
      <c r="CW21" s="323"/>
      <c r="CX21" s="323"/>
      <c r="CY21" s="323"/>
      <c r="CZ21" s="363"/>
      <c r="DB21" s="897"/>
      <c r="DC21" s="897"/>
      <c r="DD21" s="368" t="str">
        <v/>
      </c>
      <c r="DE21" s="369" t="str">
        <v/>
      </c>
      <c r="DF21" s="369" t="str">
        <v/>
      </c>
      <c r="DG21" s="369" t="str">
        <v/>
      </c>
      <c r="DH21" s="369" t="str">
        <v/>
      </c>
      <c r="DI21" s="369" t="str">
        <v/>
      </c>
      <c r="DJ21" s="369" t="str">
        <v/>
      </c>
      <c r="DK21" s="369" t="str">
        <v/>
      </c>
      <c r="DL21" s="369" t="str">
        <v/>
      </c>
      <c r="DM21" s="369" t="str">
        <v/>
      </c>
      <c r="DN21" s="369" t="str">
        <v/>
      </c>
      <c r="DO21" s="369" t="str">
        <v/>
      </c>
      <c r="DP21" s="369" t="str">
        <v/>
      </c>
      <c r="DQ21" s="369" t="str">
        <v/>
      </c>
      <c r="DR21" s="369" t="str">
        <v/>
      </c>
      <c r="DS21" s="369" t="str">
        <v/>
      </c>
      <c r="DT21" s="369" t="str">
        <v/>
      </c>
      <c r="DU21" s="369" t="str">
        <v/>
      </c>
      <c r="DV21" s="369" t="str">
        <v/>
      </c>
      <c r="DW21" s="369" t="str">
        <v/>
      </c>
      <c r="DX21" s="370" t="str">
        <v/>
      </c>
      <c r="DY21" s="369" t="str">
        <v/>
      </c>
      <c r="DZ21" s="369" t="str">
        <v/>
      </c>
      <c r="EA21" s="369" t="str">
        <v/>
      </c>
      <c r="EB21" s="369" t="str">
        <v/>
      </c>
      <c r="EC21" s="369" t="str">
        <v/>
      </c>
      <c r="ED21" s="369" t="str">
        <v/>
      </c>
      <c r="EE21" s="369" t="str">
        <v/>
      </c>
      <c r="EF21" s="369" t="str">
        <v/>
      </c>
      <c r="EG21" s="369" t="str">
        <v/>
      </c>
      <c r="EH21" s="369" t="str">
        <v/>
      </c>
      <c r="EI21" s="369" t="str">
        <v/>
      </c>
      <c r="EJ21" s="369" t="str">
        <v/>
      </c>
      <c r="EK21" s="369" t="str">
        <v/>
      </c>
      <c r="EL21" s="369" t="str">
        <v/>
      </c>
      <c r="EM21" s="369" t="str">
        <v/>
      </c>
      <c r="EN21" s="369" t="str">
        <v/>
      </c>
      <c r="EO21" s="369" t="str">
        <v/>
      </c>
      <c r="EP21" s="369" t="str">
        <v/>
      </c>
      <c r="EQ21" s="369" t="str">
        <v/>
      </c>
      <c r="ER21" s="369" t="str">
        <v/>
      </c>
      <c r="ES21" s="369" t="str">
        <v/>
      </c>
      <c r="ET21" s="369" t="str">
        <v/>
      </c>
      <c r="EU21" s="369" t="str">
        <v/>
      </c>
      <c r="EV21" s="369" t="str">
        <v/>
      </c>
      <c r="EW21" s="369" t="str">
        <v/>
      </c>
      <c r="EX21" s="369" t="str">
        <v/>
      </c>
      <c r="EY21" s="369" t="str">
        <v/>
      </c>
      <c r="EZ21" s="369" t="str">
        <v/>
      </c>
      <c r="FA21" s="369" t="str">
        <v/>
      </c>
      <c r="FB21" s="369" t="str">
        <v/>
      </c>
      <c r="FC21" s="369" t="str">
        <v/>
      </c>
      <c r="FD21" s="369" t="str">
        <v/>
      </c>
      <c r="FE21" s="369" t="str">
        <v/>
      </c>
      <c r="FF21" s="369" t="str">
        <v/>
      </c>
      <c r="FG21" s="369" t="str">
        <v/>
      </c>
      <c r="FH21" s="369" t="str">
        <v/>
      </c>
      <c r="FI21" s="369" t="str">
        <v/>
      </c>
      <c r="FJ21" s="369" t="str">
        <v/>
      </c>
      <c r="FK21" s="369" t="str">
        <v/>
      </c>
      <c r="FL21" s="369" t="str">
        <v/>
      </c>
      <c r="FM21" s="369" t="str">
        <v/>
      </c>
      <c r="FN21" s="369" t="str">
        <v/>
      </c>
      <c r="FO21" s="369" t="str">
        <v/>
      </c>
      <c r="FP21" s="369" t="str">
        <v/>
      </c>
      <c r="FQ21" s="369" t="str">
        <v/>
      </c>
      <c r="FR21" s="369" t="str">
        <v/>
      </c>
      <c r="FS21" s="369" t="str">
        <v/>
      </c>
      <c r="FT21" s="369" t="str">
        <v/>
      </c>
      <c r="FU21" s="369" t="str">
        <v/>
      </c>
      <c r="FV21" s="369" t="str">
        <v/>
      </c>
      <c r="FW21" s="369" t="str">
        <v/>
      </c>
      <c r="FX21" s="369" t="str">
        <v/>
      </c>
      <c r="FY21" s="369" t="str">
        <v/>
      </c>
      <c r="FZ21" s="369" t="str">
        <v/>
      </c>
      <c r="GA21" s="369" t="str">
        <v/>
      </c>
      <c r="GB21" s="369" t="str">
        <v/>
      </c>
      <c r="GC21" s="369" t="str">
        <v/>
      </c>
      <c r="GD21" s="369" t="str">
        <v/>
      </c>
      <c r="GE21" s="369" t="str">
        <v/>
      </c>
      <c r="GF21" s="369" t="str">
        <v/>
      </c>
      <c r="GG21" s="369" t="str">
        <v/>
      </c>
      <c r="GH21" s="369" t="str">
        <v/>
      </c>
      <c r="GI21" s="369" t="str">
        <v/>
      </c>
      <c r="GJ21" s="369" t="str">
        <v/>
      </c>
      <c r="GK21" s="369" t="str">
        <v/>
      </c>
      <c r="GL21" s="369" t="str">
        <v/>
      </c>
      <c r="GM21" s="369" t="str">
        <v/>
      </c>
      <c r="GN21" s="369" t="str">
        <v/>
      </c>
      <c r="GO21" s="369" t="str">
        <v/>
      </c>
      <c r="GP21" s="369" t="str">
        <v/>
      </c>
      <c r="GQ21" s="369" t="str">
        <v/>
      </c>
      <c r="GR21" s="369" t="str">
        <v/>
      </c>
      <c r="GS21" s="369" t="str">
        <v/>
      </c>
      <c r="GT21" s="369" t="str">
        <v/>
      </c>
      <c r="GU21" s="369" t="str">
        <v/>
      </c>
      <c r="GV21" s="369" t="str">
        <v/>
      </c>
      <c r="GW21" s="369" t="str">
        <v/>
      </c>
      <c r="GX21" s="369" t="str">
        <v/>
      </c>
      <c r="GY21" s="369" t="str">
        <v/>
      </c>
      <c r="GZ21" s="369" t="str">
        <v/>
      </c>
      <c r="HA21" s="369" t="str">
        <v/>
      </c>
      <c r="HB21" s="369" t="str">
        <v/>
      </c>
      <c r="HC21" s="369" t="str">
        <v/>
      </c>
      <c r="HD21" s="369" t="str">
        <v/>
      </c>
      <c r="HE21" s="369" t="str">
        <v/>
      </c>
      <c r="HF21" s="369" t="str">
        <v/>
      </c>
      <c r="HG21" s="369" t="str">
        <v/>
      </c>
      <c r="HH21" s="369" t="str">
        <v/>
      </c>
      <c r="HI21" s="369" t="str">
        <v/>
      </c>
      <c r="HJ21" s="369" t="str">
        <v/>
      </c>
      <c r="HK21" s="369" t="str">
        <v/>
      </c>
      <c r="HL21" s="369" t="str">
        <v/>
      </c>
      <c r="HM21" s="369" t="str">
        <v/>
      </c>
      <c r="HN21" s="369" t="str">
        <v/>
      </c>
      <c r="HO21" s="369" t="str">
        <v/>
      </c>
      <c r="HP21" s="369" t="str">
        <v/>
      </c>
      <c r="HQ21" s="369" t="str">
        <v/>
      </c>
      <c r="HR21" s="369" t="str">
        <v/>
      </c>
      <c r="HS21" s="369" t="str">
        <v/>
      </c>
      <c r="HT21" s="369" t="str">
        <v/>
      </c>
      <c r="HU21" s="369" t="str">
        <v/>
      </c>
      <c r="HV21" s="369" t="str">
        <v/>
      </c>
      <c r="HW21" s="369" t="str">
        <v/>
      </c>
      <c r="HX21" s="369" t="str">
        <v/>
      </c>
      <c r="HY21" s="369" t="str">
        <v/>
      </c>
      <c r="HZ21" s="369" t="str">
        <v/>
      </c>
      <c r="IA21" s="369" t="str">
        <v/>
      </c>
      <c r="IB21" s="369" t="str">
        <v/>
      </c>
      <c r="IC21" s="369" t="str">
        <v/>
      </c>
      <c r="ID21" s="369" t="str">
        <v/>
      </c>
      <c r="IE21" s="369" t="str">
        <v/>
      </c>
      <c r="IF21" s="369" t="str">
        <v/>
      </c>
      <c r="IG21" s="369" t="str">
        <v/>
      </c>
      <c r="IH21" s="369" t="str">
        <v/>
      </c>
      <c r="II21" s="369" t="str">
        <v/>
      </c>
      <c r="IJ21" s="369" t="str">
        <v/>
      </c>
      <c r="IK21" s="369" t="str">
        <v/>
      </c>
      <c r="IL21" s="369" t="str">
        <v/>
      </c>
      <c r="IM21" s="369" t="str">
        <v/>
      </c>
      <c r="IN21" s="369" t="str">
        <v/>
      </c>
      <c r="IO21" s="369" t="str">
        <v/>
      </c>
      <c r="IP21" s="369" t="str">
        <v/>
      </c>
      <c r="IQ21" s="369" t="str">
        <v/>
      </c>
      <c r="IR21" s="369" t="str">
        <v/>
      </c>
      <c r="IS21" s="369" t="str">
        <v/>
      </c>
      <c r="IT21" s="369" t="str">
        <v/>
      </c>
      <c r="IU21" s="369" t="str">
        <v/>
      </c>
      <c r="IV21" s="369" t="str">
        <v/>
      </c>
      <c r="IW21" s="369" t="str">
        <v/>
      </c>
      <c r="IX21" s="369" t="str">
        <v/>
      </c>
      <c r="IY21" s="369" t="str">
        <v/>
      </c>
      <c r="IZ21" s="369" t="str">
        <v/>
      </c>
      <c r="JA21" s="369" t="str">
        <v/>
      </c>
      <c r="JB21" s="369" t="str">
        <v/>
      </c>
      <c r="JC21" s="369" t="str">
        <v/>
      </c>
      <c r="JD21" s="369" t="str">
        <v/>
      </c>
      <c r="JE21" s="369" t="str">
        <v/>
      </c>
      <c r="JF21" s="369" t="str">
        <v/>
      </c>
      <c r="JG21" s="369" t="str">
        <v/>
      </c>
      <c r="JH21" s="369" t="str">
        <v/>
      </c>
      <c r="JI21" s="369" t="str">
        <v/>
      </c>
      <c r="JJ21" s="369" t="str">
        <v/>
      </c>
      <c r="JK21" s="369" t="str">
        <v/>
      </c>
      <c r="JL21" s="369" t="str">
        <v/>
      </c>
      <c r="JM21" s="369" t="str">
        <v/>
      </c>
      <c r="JN21" s="369" t="str">
        <v/>
      </c>
      <c r="JO21" s="369" t="str">
        <v/>
      </c>
      <c r="JP21" s="369" t="str">
        <v/>
      </c>
      <c r="JQ21" s="369" t="str">
        <v/>
      </c>
      <c r="JR21" s="369" t="str">
        <v/>
      </c>
      <c r="JS21" s="369" t="str">
        <v/>
      </c>
      <c r="JT21" s="369" t="str">
        <v/>
      </c>
      <c r="JU21" s="369" t="str">
        <v/>
      </c>
      <c r="JV21" s="369" t="str">
        <v/>
      </c>
      <c r="JW21" s="369" t="str">
        <v/>
      </c>
      <c r="JX21" s="369" t="str">
        <v/>
      </c>
      <c r="JY21" s="369" t="str">
        <v/>
      </c>
      <c r="JZ21" s="369" t="str">
        <v/>
      </c>
      <c r="KA21" s="369" t="str">
        <v/>
      </c>
      <c r="KB21" s="369" t="str">
        <v/>
      </c>
      <c r="KC21" s="369" t="str">
        <v/>
      </c>
      <c r="KD21" s="369" t="str">
        <v/>
      </c>
      <c r="KE21" s="369" t="str">
        <v/>
      </c>
      <c r="KF21" s="369" t="str">
        <v/>
      </c>
      <c r="KG21" s="369" t="str">
        <v/>
      </c>
      <c r="KH21" s="369" t="str">
        <v/>
      </c>
      <c r="KI21" s="369" t="str">
        <v/>
      </c>
      <c r="KJ21" s="369" t="str">
        <v/>
      </c>
      <c r="KK21" s="369" t="str">
        <v/>
      </c>
      <c r="KL21" s="369" t="str">
        <v/>
      </c>
      <c r="KM21" s="369" t="str">
        <v/>
      </c>
      <c r="KN21" s="369" t="str">
        <v/>
      </c>
      <c r="KO21" s="369" t="str">
        <v/>
      </c>
      <c r="KP21" s="369" t="str">
        <v/>
      </c>
      <c r="KQ21" s="369" t="str">
        <v/>
      </c>
      <c r="KR21" s="369" t="str">
        <v/>
      </c>
      <c r="KS21" s="369" t="str">
        <v/>
      </c>
      <c r="KT21" s="369" t="str">
        <v/>
      </c>
      <c r="KU21" s="369" t="str">
        <v/>
      </c>
      <c r="KV21" s="369" t="str">
        <v/>
      </c>
      <c r="KW21" s="369" t="str">
        <v/>
      </c>
      <c r="KX21" s="369" t="str">
        <v/>
      </c>
      <c r="KY21" s="369" t="str">
        <v/>
      </c>
      <c r="KZ21" s="369" t="str">
        <v/>
      </c>
      <c r="LA21" s="369" t="str">
        <v/>
      </c>
      <c r="LB21" s="369" t="str">
        <v/>
      </c>
      <c r="LC21" s="369" t="str">
        <v/>
      </c>
      <c r="LD21" s="369" t="str">
        <v/>
      </c>
      <c r="LE21" s="369" t="str">
        <v/>
      </c>
      <c r="LF21" s="369" t="str">
        <v/>
      </c>
      <c r="LG21" s="369" t="str">
        <v/>
      </c>
      <c r="LH21" s="369" t="str">
        <v/>
      </c>
      <c r="LI21" s="369" t="str">
        <v/>
      </c>
      <c r="LJ21" s="369" t="str">
        <v/>
      </c>
      <c r="LK21" s="369" t="str">
        <v/>
      </c>
      <c r="LL21" s="369" t="str">
        <v/>
      </c>
      <c r="LM21" s="369" t="str">
        <v/>
      </c>
      <c r="LN21" s="369" t="str">
        <v/>
      </c>
      <c r="LO21" s="369" t="str">
        <v/>
      </c>
      <c r="LP21" s="369" t="str">
        <v/>
      </c>
      <c r="LQ21" s="369" t="str">
        <v/>
      </c>
      <c r="LR21" s="369" t="str">
        <v/>
      </c>
      <c r="LS21" s="369" t="str">
        <v/>
      </c>
      <c r="LT21" s="369" t="str">
        <v/>
      </c>
      <c r="LU21" s="369" t="str">
        <v/>
      </c>
      <c r="LV21" s="369" t="str">
        <v/>
      </c>
      <c r="LW21" s="369" t="str">
        <v/>
      </c>
      <c r="LX21" s="369" t="str">
        <v/>
      </c>
      <c r="LY21" s="369" t="str">
        <v/>
      </c>
      <c r="LZ21" s="369" t="str">
        <v/>
      </c>
      <c r="MA21" s="369" t="str">
        <v/>
      </c>
      <c r="MB21" s="369" t="str">
        <v/>
      </c>
      <c r="MC21" s="369" t="str">
        <v/>
      </c>
      <c r="MD21" s="369" t="str">
        <v/>
      </c>
      <c r="ME21" s="369" t="str">
        <v/>
      </c>
      <c r="MF21" s="369" t="str">
        <v/>
      </c>
      <c r="MG21" s="369" t="str">
        <v/>
      </c>
      <c r="MH21" s="369" t="str">
        <v/>
      </c>
      <c r="MI21" s="369" t="str">
        <v/>
      </c>
      <c r="MJ21" s="369" t="str">
        <v/>
      </c>
      <c r="MK21" s="369" t="str">
        <v/>
      </c>
      <c r="ML21" s="369" t="str">
        <v/>
      </c>
      <c r="MM21" s="369" t="str">
        <v/>
      </c>
      <c r="MN21" s="369" t="str">
        <v/>
      </c>
      <c r="MO21" s="369" t="str">
        <v/>
      </c>
      <c r="MP21" s="369" t="str">
        <v/>
      </c>
      <c r="MQ21" s="369" t="str">
        <v/>
      </c>
      <c r="MR21" s="369" t="str">
        <v/>
      </c>
      <c r="MS21" s="369" t="str">
        <v/>
      </c>
      <c r="MT21" s="369" t="str">
        <v/>
      </c>
      <c r="MU21" s="369" t="str">
        <v/>
      </c>
      <c r="MV21" s="369" t="str">
        <v/>
      </c>
      <c r="MW21" s="369" t="str">
        <v/>
      </c>
      <c r="MX21" s="369" t="str">
        <v/>
      </c>
      <c r="MY21" s="369" t="str">
        <v/>
      </c>
      <c r="MZ21" s="369" t="str">
        <v/>
      </c>
      <c r="NA21" s="369" t="str">
        <v/>
      </c>
      <c r="NB21" s="369" t="str">
        <v/>
      </c>
      <c r="NC21" s="369" t="str">
        <v/>
      </c>
      <c r="ND21" s="369" t="str">
        <v/>
      </c>
      <c r="NE21" s="369" t="str">
        <v/>
      </c>
      <c r="NF21" s="369" t="str">
        <v/>
      </c>
      <c r="NG21" s="369" t="str">
        <v/>
      </c>
      <c r="NH21" s="369" t="str">
        <v/>
      </c>
      <c r="NI21" s="369" t="str">
        <v/>
      </c>
      <c r="NJ21" s="369" t="str">
        <v/>
      </c>
      <c r="NK21" s="369" t="str">
        <v/>
      </c>
      <c r="NL21" s="369" t="str">
        <v/>
      </c>
      <c r="NM21" s="369" t="str">
        <v/>
      </c>
      <c r="NN21" s="369" t="str">
        <v/>
      </c>
      <c r="NO21" s="369" t="str">
        <v/>
      </c>
      <c r="NP21" s="369" t="str">
        <v/>
      </c>
      <c r="NQ21" s="369" t="str">
        <v/>
      </c>
      <c r="NR21" s="369" t="str">
        <v/>
      </c>
      <c r="NS21" s="369" t="str">
        <v/>
      </c>
      <c r="NT21" s="369" t="str">
        <v/>
      </c>
      <c r="NU21" s="369" t="str">
        <v/>
      </c>
      <c r="NV21" s="369" t="str">
        <v/>
      </c>
      <c r="NW21" s="369" t="str">
        <v/>
      </c>
      <c r="NX21" s="369" t="str">
        <v/>
      </c>
      <c r="NY21" s="369" t="str">
        <v/>
      </c>
      <c r="NZ21" s="369" t="str">
        <v/>
      </c>
      <c r="OA21" s="369" t="str">
        <v/>
      </c>
      <c r="OB21" s="369" t="str">
        <v/>
      </c>
      <c r="OC21" s="369" t="str">
        <v/>
      </c>
      <c r="OD21" s="369" t="str">
        <v/>
      </c>
      <c r="OE21" s="369" t="str">
        <v/>
      </c>
      <c r="OF21" s="369" t="str">
        <v/>
      </c>
      <c r="OG21" s="369" t="str">
        <v/>
      </c>
      <c r="OH21" s="369" t="str">
        <v/>
      </c>
      <c r="OI21" s="369" t="str">
        <v/>
      </c>
      <c r="OJ21" s="369" t="str">
        <v/>
      </c>
      <c r="OK21" s="369" t="str">
        <v/>
      </c>
      <c r="OL21" s="369" t="str">
        <v/>
      </c>
      <c r="OM21" s="369" t="str">
        <v/>
      </c>
      <c r="ON21" s="369" t="str">
        <v/>
      </c>
      <c r="OO21" s="369" t="str">
        <v/>
      </c>
      <c r="OP21" s="369" t="str">
        <v/>
      </c>
      <c r="OQ21" s="371" t="str">
        <v/>
      </c>
      <c r="OR21" s="369" t="str">
        <v/>
      </c>
      <c r="OS21" s="369" t="str">
        <v/>
      </c>
      <c r="OT21" s="369" t="str">
        <v/>
      </c>
      <c r="OU21" s="369" t="str">
        <v/>
      </c>
      <c r="OV21" s="369" t="str">
        <v/>
      </c>
      <c r="OW21" s="369" t="str">
        <v/>
      </c>
      <c r="OX21" s="369" t="str">
        <v/>
      </c>
      <c r="OY21" s="369" t="str">
        <v/>
      </c>
      <c r="OZ21" s="369" t="str">
        <v/>
      </c>
      <c r="PA21" s="369" t="str">
        <v/>
      </c>
      <c r="PB21" s="369" t="str">
        <v/>
      </c>
      <c r="PC21" s="369" t="str">
        <v/>
      </c>
      <c r="PD21" s="369" t="str">
        <v/>
      </c>
      <c r="PE21" s="369" t="str">
        <v/>
      </c>
      <c r="PF21" s="369" t="str">
        <v/>
      </c>
      <c r="PG21" s="369" t="str">
        <v/>
      </c>
      <c r="PH21" s="369" t="str">
        <v/>
      </c>
      <c r="PI21" s="369" t="str">
        <v/>
      </c>
      <c r="PJ21" s="369" t="str">
        <v/>
      </c>
      <c r="PK21" s="369" t="str">
        <v/>
      </c>
      <c r="PL21" s="369" t="str">
        <v/>
      </c>
      <c r="PM21" s="369" t="str">
        <v/>
      </c>
      <c r="PN21" s="369" t="str">
        <v/>
      </c>
      <c r="PO21" s="369" t="str">
        <v/>
      </c>
      <c r="PP21" s="369" t="str">
        <v/>
      </c>
      <c r="PQ21" s="369" t="str">
        <v/>
      </c>
      <c r="PR21" s="369" t="str">
        <v/>
      </c>
      <c r="PS21" s="369" t="str">
        <v/>
      </c>
      <c r="PT21" s="369" t="str">
        <v/>
      </c>
      <c r="PU21" s="369" t="str">
        <v/>
      </c>
      <c r="PV21" s="369" t="str">
        <v/>
      </c>
      <c r="PW21" s="369" t="str">
        <v/>
      </c>
      <c r="PX21" s="369" t="str">
        <v/>
      </c>
      <c r="PY21" s="369" t="str">
        <v/>
      </c>
      <c r="PZ21" s="369" t="str">
        <v/>
      </c>
      <c r="QA21" s="369" t="str">
        <v/>
      </c>
      <c r="QB21" s="369" t="str">
        <v/>
      </c>
      <c r="QC21" s="369" t="str">
        <v/>
      </c>
      <c r="QD21" s="369" t="str">
        <v/>
      </c>
      <c r="QE21" s="369" t="str">
        <v/>
      </c>
      <c r="QF21" s="369" t="str">
        <v/>
      </c>
      <c r="QG21" s="369" t="str">
        <v/>
      </c>
      <c r="QH21" s="369" t="str">
        <v/>
      </c>
      <c r="QI21" s="369" t="str">
        <v/>
      </c>
      <c r="QJ21" s="369" t="str">
        <v/>
      </c>
      <c r="QK21" s="369" t="str">
        <v/>
      </c>
      <c r="QL21" s="369" t="str">
        <v/>
      </c>
      <c r="QM21" s="369" t="str">
        <v/>
      </c>
      <c r="QN21" s="369" t="str">
        <v/>
      </c>
      <c r="QO21" s="369" t="str">
        <v/>
      </c>
      <c r="QP21" s="369" t="str">
        <v/>
      </c>
      <c r="QQ21" s="369" t="str">
        <v/>
      </c>
      <c r="QR21" s="369" t="str">
        <v/>
      </c>
      <c r="QS21" s="369" t="str">
        <v/>
      </c>
      <c r="QT21" s="369" t="str">
        <v/>
      </c>
      <c r="QU21" s="369" t="str">
        <v/>
      </c>
      <c r="QV21" s="369" t="str">
        <v/>
      </c>
      <c r="QW21" s="369" t="str">
        <v/>
      </c>
      <c r="QX21" s="369" t="str">
        <v/>
      </c>
      <c r="QY21" s="369" t="str">
        <v/>
      </c>
      <c r="QZ21" s="369" t="str">
        <v/>
      </c>
      <c r="RA21" s="369" t="str">
        <v/>
      </c>
      <c r="RB21" s="369" t="str">
        <v/>
      </c>
      <c r="RC21" s="369" t="str">
        <v/>
      </c>
      <c r="RD21" s="369" t="str">
        <v/>
      </c>
      <c r="RE21" s="369" t="str">
        <v/>
      </c>
      <c r="RF21" s="369" t="str">
        <v/>
      </c>
      <c r="RG21" s="369" t="str">
        <v/>
      </c>
      <c r="RH21" s="369" t="str">
        <v/>
      </c>
      <c r="RI21" s="369" t="str">
        <v/>
      </c>
      <c r="RJ21" s="369" t="str">
        <v/>
      </c>
      <c r="RK21" s="369" t="str">
        <v/>
      </c>
      <c r="RL21" s="369" t="str">
        <v/>
      </c>
      <c r="RM21" s="369" t="str">
        <v/>
      </c>
      <c r="RN21" s="369" t="str">
        <v/>
      </c>
      <c r="RO21" s="369" t="str">
        <v/>
      </c>
      <c r="RP21" s="369" t="str">
        <v/>
      </c>
      <c r="RQ21" s="369" t="str">
        <v/>
      </c>
      <c r="RR21" s="369" t="str">
        <v/>
      </c>
      <c r="RS21" s="369" t="str">
        <v/>
      </c>
      <c r="RT21" s="369" t="str">
        <v/>
      </c>
      <c r="RU21" s="369" t="str">
        <v/>
      </c>
      <c r="RV21" s="369" t="str">
        <v/>
      </c>
      <c r="RW21" s="369" t="str">
        <v/>
      </c>
      <c r="RX21" s="369" t="str">
        <v/>
      </c>
      <c r="RY21" s="369" t="str">
        <v/>
      </c>
      <c r="RZ21" s="369" t="str">
        <v/>
      </c>
      <c r="SA21" s="369" t="str">
        <v/>
      </c>
      <c r="SB21" s="369" t="str">
        <v/>
      </c>
      <c r="SC21" s="369" t="str">
        <v/>
      </c>
      <c r="SD21" s="369" t="str">
        <v/>
      </c>
      <c r="SE21" s="369" t="str">
        <v/>
      </c>
      <c r="SF21" s="369" t="str">
        <v/>
      </c>
      <c r="SG21" s="369" t="str">
        <v/>
      </c>
      <c r="SH21" s="369" t="str">
        <v/>
      </c>
      <c r="SI21" s="369" t="str">
        <v/>
      </c>
      <c r="SJ21" s="369" t="str">
        <v/>
      </c>
      <c r="SK21" s="369" t="str">
        <v/>
      </c>
      <c r="SL21" s="369" t="str">
        <v/>
      </c>
      <c r="SM21" s="369" t="str">
        <v/>
      </c>
      <c r="SN21" s="369" t="str">
        <v/>
      </c>
      <c r="SO21" s="369" t="str">
        <v/>
      </c>
      <c r="SP21" s="369" t="str">
        <v/>
      </c>
      <c r="SQ21" s="369" t="str">
        <v/>
      </c>
      <c r="SR21" s="369" t="str">
        <v/>
      </c>
      <c r="SS21" s="369" t="str">
        <v/>
      </c>
      <c r="ST21" s="369" t="str">
        <v/>
      </c>
      <c r="SU21" s="369" t="str">
        <v/>
      </c>
      <c r="SV21" s="369" t="str">
        <v/>
      </c>
      <c r="SW21" s="369" t="str">
        <v/>
      </c>
      <c r="SX21" s="369" t="str">
        <v/>
      </c>
      <c r="SY21" s="369" t="str">
        <v/>
      </c>
      <c r="SZ21" s="369" t="str">
        <v/>
      </c>
      <c r="TA21" s="369" t="str">
        <v/>
      </c>
      <c r="TB21" s="369" t="str">
        <v/>
      </c>
      <c r="TC21" s="369" t="str">
        <v/>
      </c>
      <c r="TD21" s="369" t="str">
        <v/>
      </c>
      <c r="TE21" s="369" t="str">
        <v/>
      </c>
      <c r="TF21" s="369" t="str">
        <v/>
      </c>
      <c r="TG21" s="369" t="str">
        <v/>
      </c>
      <c r="TH21" s="369" t="str">
        <v/>
      </c>
      <c r="TI21" s="369" t="str">
        <v/>
      </c>
      <c r="TJ21" s="369" t="str">
        <v/>
      </c>
      <c r="TK21" s="369" t="str">
        <v/>
      </c>
      <c r="TL21" s="369" t="str">
        <v/>
      </c>
      <c r="TM21" s="369" t="str">
        <v/>
      </c>
      <c r="TN21" s="369" t="str">
        <v/>
      </c>
      <c r="TO21" s="369" t="str">
        <v/>
      </c>
      <c r="TP21" s="369" t="str">
        <v/>
      </c>
      <c r="TQ21" s="369" t="str">
        <v/>
      </c>
      <c r="TR21" s="369" t="str">
        <v/>
      </c>
      <c r="TS21" s="369" t="str">
        <v/>
      </c>
      <c r="TT21" s="369" t="str">
        <v/>
      </c>
      <c r="TU21" s="369" t="str">
        <v/>
      </c>
      <c r="TV21" s="369" t="str">
        <v/>
      </c>
      <c r="TW21" s="369" t="str">
        <v/>
      </c>
      <c r="TX21" s="369" t="str">
        <v/>
      </c>
      <c r="TY21" s="369" t="str">
        <v/>
      </c>
      <c r="TZ21" s="369" t="str">
        <v/>
      </c>
      <c r="UA21" s="369" t="str">
        <v/>
      </c>
      <c r="UB21" s="369" t="str">
        <v/>
      </c>
      <c r="UC21" s="369" t="str">
        <v/>
      </c>
      <c r="UD21" s="369" t="str">
        <v/>
      </c>
      <c r="UE21" s="369" t="str">
        <v/>
      </c>
      <c r="UF21" s="369" t="str">
        <v/>
      </c>
      <c r="UG21" s="369" t="str">
        <v/>
      </c>
      <c r="UH21" s="369" t="str">
        <v/>
      </c>
      <c r="UI21" s="369" t="str">
        <v/>
      </c>
      <c r="UJ21" s="369" t="str">
        <v/>
      </c>
      <c r="UK21" s="369" t="str">
        <v/>
      </c>
      <c r="UL21" s="369" t="str">
        <v/>
      </c>
      <c r="UM21" s="369" t="str">
        <v/>
      </c>
      <c r="UN21" s="369" t="str">
        <v/>
      </c>
      <c r="UO21" s="369" t="str">
        <v/>
      </c>
      <c r="UP21" s="369" t="str">
        <v/>
      </c>
      <c r="UQ21" s="369" t="str">
        <v/>
      </c>
      <c r="UR21" s="369" t="str">
        <v/>
      </c>
      <c r="US21" s="369" t="str">
        <v/>
      </c>
      <c r="UT21" s="369" t="str">
        <v/>
      </c>
      <c r="UU21" s="369" t="str">
        <v/>
      </c>
      <c r="UV21" s="369" t="str">
        <v/>
      </c>
      <c r="UW21" s="369" t="str">
        <v/>
      </c>
      <c r="UX21" s="369" t="str">
        <v/>
      </c>
      <c r="UY21" s="369" t="str">
        <v/>
      </c>
      <c r="UZ21" s="369" t="str">
        <v/>
      </c>
      <c r="VA21" s="369" t="str">
        <v/>
      </c>
      <c r="VB21" s="369" t="str">
        <v/>
      </c>
      <c r="VC21" s="369" t="str">
        <v/>
      </c>
      <c r="VD21" s="369" t="str">
        <v/>
      </c>
      <c r="VE21" s="369" t="str">
        <v/>
      </c>
      <c r="VF21" s="369" t="str">
        <v/>
      </c>
      <c r="VG21" s="369" t="str">
        <v/>
      </c>
      <c r="VH21" s="369" t="str">
        <v/>
      </c>
      <c r="VI21" s="369" t="str">
        <v/>
      </c>
      <c r="VJ21" s="369" t="str">
        <v/>
      </c>
      <c r="VK21" s="369" t="str">
        <v/>
      </c>
      <c r="VL21" s="369" t="str">
        <v/>
      </c>
      <c r="VM21" s="369" t="str">
        <v/>
      </c>
      <c r="VN21" s="369" t="str">
        <v/>
      </c>
      <c r="VO21" s="369" t="str">
        <v/>
      </c>
      <c r="VP21" s="369" t="str">
        <v/>
      </c>
      <c r="VQ21" s="369" t="str">
        <v/>
      </c>
      <c r="VR21" s="369" t="str">
        <v/>
      </c>
      <c r="VS21" s="369" t="str">
        <v/>
      </c>
      <c r="VT21" s="369" t="str">
        <v/>
      </c>
      <c r="VU21" s="369" t="str">
        <v/>
      </c>
      <c r="VV21" s="369" t="str">
        <v/>
      </c>
      <c r="VW21" s="369" t="str">
        <v/>
      </c>
      <c r="VX21" s="369" t="str">
        <v/>
      </c>
      <c r="VY21" s="369" t="str">
        <v/>
      </c>
      <c r="VZ21" s="369" t="str">
        <v/>
      </c>
      <c r="WA21" s="369" t="str">
        <v/>
      </c>
      <c r="WB21" s="369" t="str">
        <v/>
      </c>
      <c r="WC21" s="369" t="str">
        <v/>
      </c>
      <c r="WD21" s="369" t="str">
        <v/>
      </c>
      <c r="WE21" s="369" t="str">
        <v/>
      </c>
      <c r="WF21" s="369" t="str">
        <v/>
      </c>
      <c r="WG21" s="369" t="str">
        <v/>
      </c>
      <c r="WH21" s="369" t="str">
        <v/>
      </c>
      <c r="WI21" s="369" t="str">
        <v/>
      </c>
      <c r="WK21" s="892">
        <v>5.15</v>
      </c>
      <c r="WL21" s="892"/>
    </row>
    <row r="22" spans="1:610" ht="12.6" customHeight="1">
      <c r="A22" s="348"/>
      <c r="B22" s="360" t="s">
        <v>754</v>
      </c>
      <c r="C22" s="348"/>
      <c r="D22" s="399"/>
      <c r="E22" s="399"/>
      <c r="F22" s="399"/>
      <c r="G22" s="361" t="str">
        <f t="shared" si="0"/>
        <v/>
      </c>
      <c r="H22" s="361" t="str">
        <f t="shared" si="1"/>
        <v/>
      </c>
      <c r="I22" s="397"/>
      <c r="J22" s="348"/>
      <c r="K22" s="348"/>
      <c r="L22" s="348"/>
      <c r="M22" s="348"/>
      <c r="N22" s="323"/>
      <c r="O22" s="323"/>
      <c r="P22" s="323"/>
      <c r="Q22" s="323"/>
      <c r="R22" s="323"/>
      <c r="S22" s="323"/>
      <c r="T22" s="323"/>
      <c r="U22" s="323"/>
      <c r="V22" s="323"/>
      <c r="W22" s="323"/>
      <c r="X22" s="323"/>
      <c r="Y22" s="323"/>
      <c r="Z22" s="323"/>
      <c r="AA22" s="323"/>
      <c r="AB22" s="323"/>
      <c r="AC22" s="323"/>
      <c r="AD22" s="323"/>
      <c r="AE22" s="323"/>
      <c r="AF22" s="323"/>
      <c r="AG22" s="323"/>
      <c r="AH22" s="323"/>
      <c r="AI22" s="323"/>
      <c r="AJ22" s="323"/>
      <c r="AK22" s="323"/>
      <c r="AL22" s="323"/>
      <c r="AM22" s="323"/>
      <c r="AN22" s="323"/>
      <c r="AO22" s="323"/>
      <c r="AP22" s="323"/>
      <c r="AQ22" s="323"/>
      <c r="AR22" s="323"/>
      <c r="AS22" s="323"/>
      <c r="AT22" s="323"/>
      <c r="AU22" s="323"/>
      <c r="AV22" s="323"/>
      <c r="AW22" s="323"/>
      <c r="AX22" s="323"/>
      <c r="AY22" s="323"/>
      <c r="AZ22" s="323"/>
      <c r="BA22" s="323"/>
      <c r="BB22" s="323"/>
      <c r="BC22" s="323"/>
      <c r="BD22" s="323"/>
      <c r="BE22" s="323"/>
      <c r="BF22" s="323"/>
      <c r="BG22" s="323"/>
      <c r="BH22" s="323"/>
      <c r="BI22" s="323"/>
      <c r="BJ22" s="323"/>
      <c r="BK22" s="323"/>
      <c r="BL22" s="323"/>
      <c r="BM22" s="323"/>
      <c r="BN22" s="323"/>
      <c r="BO22" s="323"/>
      <c r="BP22" s="323"/>
      <c r="BQ22" s="323"/>
      <c r="BR22" s="323"/>
      <c r="BS22" s="323"/>
      <c r="BT22" s="323"/>
      <c r="BU22" s="323"/>
      <c r="BV22" s="323"/>
      <c r="BW22" s="323"/>
      <c r="BX22" s="323"/>
      <c r="BY22" s="323"/>
      <c r="BZ22" s="323"/>
      <c r="CA22" s="323"/>
      <c r="CB22" s="323"/>
      <c r="CC22" s="323"/>
      <c r="CD22" s="323"/>
      <c r="CE22" s="323"/>
      <c r="CF22" s="323"/>
      <c r="CG22" s="323"/>
      <c r="CH22" s="323"/>
      <c r="CI22" s="323"/>
      <c r="CJ22" s="323"/>
      <c r="CK22" s="323"/>
      <c r="CL22" s="323"/>
      <c r="CM22" s="323"/>
      <c r="CN22" s="323"/>
      <c r="CO22" s="323"/>
      <c r="CP22" s="323"/>
      <c r="CQ22" s="323"/>
      <c r="CR22" s="323"/>
      <c r="CS22" s="323"/>
      <c r="CT22" s="323"/>
      <c r="CU22" s="323"/>
      <c r="CV22" s="323"/>
      <c r="CW22" s="323"/>
      <c r="CX22" s="323"/>
      <c r="CY22" s="323"/>
      <c r="CZ22" s="363"/>
      <c r="DB22" s="898"/>
      <c r="DC22" s="898"/>
      <c r="DD22" s="368" t="str">
        <v/>
      </c>
      <c r="DE22" s="369" t="str">
        <v/>
      </c>
      <c r="DF22" s="369" t="str">
        <v/>
      </c>
      <c r="DG22" s="369" t="str">
        <v/>
      </c>
      <c r="DH22" s="369" t="str">
        <v/>
      </c>
      <c r="DI22" s="369" t="str">
        <v/>
      </c>
      <c r="DJ22" s="369" t="str">
        <v/>
      </c>
      <c r="DK22" s="369" t="str">
        <v/>
      </c>
      <c r="DL22" s="369" t="str">
        <v/>
      </c>
      <c r="DM22" s="369" t="str">
        <v/>
      </c>
      <c r="DN22" s="369" t="str">
        <v/>
      </c>
      <c r="DO22" s="369" t="str">
        <v/>
      </c>
      <c r="DP22" s="369" t="str">
        <v/>
      </c>
      <c r="DQ22" s="369" t="str">
        <v/>
      </c>
      <c r="DR22" s="369" t="str">
        <v/>
      </c>
      <c r="DS22" s="369" t="str">
        <v/>
      </c>
      <c r="DT22" s="369" t="str">
        <v/>
      </c>
      <c r="DU22" s="369" t="str">
        <v/>
      </c>
      <c r="DV22" s="369" t="str">
        <v/>
      </c>
      <c r="DW22" s="369" t="str">
        <v/>
      </c>
      <c r="DX22" s="370" t="str">
        <v/>
      </c>
      <c r="DY22" s="369" t="str">
        <v/>
      </c>
      <c r="DZ22" s="369" t="str">
        <v/>
      </c>
      <c r="EA22" s="369" t="str">
        <v/>
      </c>
      <c r="EB22" s="369" t="str">
        <v/>
      </c>
      <c r="EC22" s="369" t="str">
        <v/>
      </c>
      <c r="ED22" s="369" t="str">
        <v/>
      </c>
      <c r="EE22" s="369" t="str">
        <v/>
      </c>
      <c r="EF22" s="369" t="str">
        <v/>
      </c>
      <c r="EG22" s="369" t="str">
        <v/>
      </c>
      <c r="EH22" s="369" t="str">
        <v/>
      </c>
      <c r="EI22" s="369" t="str">
        <v/>
      </c>
      <c r="EJ22" s="369" t="str">
        <v/>
      </c>
      <c r="EK22" s="369" t="str">
        <v/>
      </c>
      <c r="EL22" s="369" t="str">
        <v/>
      </c>
      <c r="EM22" s="369" t="str">
        <v/>
      </c>
      <c r="EN22" s="369" t="str">
        <v/>
      </c>
      <c r="EO22" s="369" t="str">
        <v/>
      </c>
      <c r="EP22" s="369" t="str">
        <v/>
      </c>
      <c r="EQ22" s="369" t="str">
        <v/>
      </c>
      <c r="ER22" s="369" t="str">
        <v/>
      </c>
      <c r="ES22" s="369" t="str">
        <v/>
      </c>
      <c r="ET22" s="369" t="str">
        <v/>
      </c>
      <c r="EU22" s="369" t="str">
        <v/>
      </c>
      <c r="EV22" s="369" t="str">
        <v/>
      </c>
      <c r="EW22" s="369" t="str">
        <v/>
      </c>
      <c r="EX22" s="369" t="str">
        <v/>
      </c>
      <c r="EY22" s="369" t="str">
        <v/>
      </c>
      <c r="EZ22" s="369" t="str">
        <v/>
      </c>
      <c r="FA22" s="369" t="str">
        <v/>
      </c>
      <c r="FB22" s="369" t="str">
        <v/>
      </c>
      <c r="FC22" s="369" t="str">
        <v/>
      </c>
      <c r="FD22" s="369" t="str">
        <v/>
      </c>
      <c r="FE22" s="369" t="str">
        <v/>
      </c>
      <c r="FF22" s="369" t="str">
        <v/>
      </c>
      <c r="FG22" s="369" t="str">
        <v/>
      </c>
      <c r="FH22" s="369" t="str">
        <v/>
      </c>
      <c r="FI22" s="369" t="str">
        <v/>
      </c>
      <c r="FJ22" s="369" t="str">
        <v/>
      </c>
      <c r="FK22" s="369" t="str">
        <v/>
      </c>
      <c r="FL22" s="369" t="str">
        <v/>
      </c>
      <c r="FM22" s="369" t="str">
        <v/>
      </c>
      <c r="FN22" s="369" t="str">
        <v/>
      </c>
      <c r="FO22" s="369" t="str">
        <v/>
      </c>
      <c r="FP22" s="369" t="str">
        <v/>
      </c>
      <c r="FQ22" s="369" t="str">
        <v/>
      </c>
      <c r="FR22" s="369" t="str">
        <v/>
      </c>
      <c r="FS22" s="369" t="str">
        <v/>
      </c>
      <c r="FT22" s="369" t="str">
        <v/>
      </c>
      <c r="FU22" s="369" t="str">
        <v/>
      </c>
      <c r="FV22" s="369" t="str">
        <v/>
      </c>
      <c r="FW22" s="369" t="str">
        <v/>
      </c>
      <c r="FX22" s="369" t="str">
        <v/>
      </c>
      <c r="FY22" s="369" t="str">
        <v/>
      </c>
      <c r="FZ22" s="369" t="str">
        <v/>
      </c>
      <c r="GA22" s="369" t="str">
        <v/>
      </c>
      <c r="GB22" s="369" t="str">
        <v/>
      </c>
      <c r="GC22" s="369" t="str">
        <v/>
      </c>
      <c r="GD22" s="369" t="str">
        <v/>
      </c>
      <c r="GE22" s="369" t="str">
        <v/>
      </c>
      <c r="GF22" s="369" t="str">
        <v/>
      </c>
      <c r="GG22" s="369" t="str">
        <v/>
      </c>
      <c r="GH22" s="369" t="str">
        <v/>
      </c>
      <c r="GI22" s="369" t="str">
        <v/>
      </c>
      <c r="GJ22" s="369" t="str">
        <v/>
      </c>
      <c r="GK22" s="369" t="str">
        <v/>
      </c>
      <c r="GL22" s="369" t="str">
        <v/>
      </c>
      <c r="GM22" s="369" t="str">
        <v/>
      </c>
      <c r="GN22" s="369" t="str">
        <v/>
      </c>
      <c r="GO22" s="369" t="str">
        <v/>
      </c>
      <c r="GP22" s="369" t="str">
        <v/>
      </c>
      <c r="GQ22" s="369" t="str">
        <v/>
      </c>
      <c r="GR22" s="369" t="str">
        <v/>
      </c>
      <c r="GS22" s="369" t="str">
        <v/>
      </c>
      <c r="GT22" s="369" t="str">
        <v/>
      </c>
      <c r="GU22" s="369" t="str">
        <v/>
      </c>
      <c r="GV22" s="369" t="str">
        <v/>
      </c>
      <c r="GW22" s="369" t="str">
        <v/>
      </c>
      <c r="GX22" s="369" t="str">
        <v/>
      </c>
      <c r="GY22" s="369" t="str">
        <v/>
      </c>
      <c r="GZ22" s="369" t="str">
        <v/>
      </c>
      <c r="HA22" s="369" t="str">
        <v/>
      </c>
      <c r="HB22" s="369" t="str">
        <v/>
      </c>
      <c r="HC22" s="369" t="str">
        <v/>
      </c>
      <c r="HD22" s="369" t="str">
        <v/>
      </c>
      <c r="HE22" s="369" t="str">
        <v/>
      </c>
      <c r="HF22" s="369" t="str">
        <v/>
      </c>
      <c r="HG22" s="369" t="str">
        <v/>
      </c>
      <c r="HH22" s="369" t="str">
        <v/>
      </c>
      <c r="HI22" s="369" t="str">
        <v/>
      </c>
      <c r="HJ22" s="369" t="str">
        <v/>
      </c>
      <c r="HK22" s="369" t="str">
        <v/>
      </c>
      <c r="HL22" s="369" t="str">
        <v/>
      </c>
      <c r="HM22" s="369" t="str">
        <v/>
      </c>
      <c r="HN22" s="369" t="str">
        <v/>
      </c>
      <c r="HO22" s="369" t="str">
        <v/>
      </c>
      <c r="HP22" s="369" t="str">
        <v/>
      </c>
      <c r="HQ22" s="369" t="str">
        <v/>
      </c>
      <c r="HR22" s="369" t="str">
        <v/>
      </c>
      <c r="HS22" s="369" t="str">
        <v/>
      </c>
      <c r="HT22" s="369" t="str">
        <v/>
      </c>
      <c r="HU22" s="369" t="str">
        <v/>
      </c>
      <c r="HV22" s="369" t="str">
        <v/>
      </c>
      <c r="HW22" s="369" t="str">
        <v/>
      </c>
      <c r="HX22" s="369" t="str">
        <v/>
      </c>
      <c r="HY22" s="369" t="str">
        <v/>
      </c>
      <c r="HZ22" s="369" t="str">
        <v/>
      </c>
      <c r="IA22" s="369" t="str">
        <v/>
      </c>
      <c r="IB22" s="369" t="str">
        <v/>
      </c>
      <c r="IC22" s="369" t="str">
        <v/>
      </c>
      <c r="ID22" s="369" t="str">
        <v/>
      </c>
      <c r="IE22" s="369" t="str">
        <v/>
      </c>
      <c r="IF22" s="369" t="str">
        <v/>
      </c>
      <c r="IG22" s="369" t="str">
        <v/>
      </c>
      <c r="IH22" s="369" t="str">
        <v/>
      </c>
      <c r="II22" s="369" t="str">
        <v/>
      </c>
      <c r="IJ22" s="369" t="str">
        <v/>
      </c>
      <c r="IK22" s="369" t="str">
        <v/>
      </c>
      <c r="IL22" s="369" t="str">
        <v/>
      </c>
      <c r="IM22" s="369" t="str">
        <v/>
      </c>
      <c r="IN22" s="369" t="str">
        <v/>
      </c>
      <c r="IO22" s="369" t="str">
        <v/>
      </c>
      <c r="IP22" s="369" t="str">
        <v/>
      </c>
      <c r="IQ22" s="369" t="str">
        <v/>
      </c>
      <c r="IR22" s="369" t="str">
        <v/>
      </c>
      <c r="IS22" s="369" t="str">
        <v/>
      </c>
      <c r="IT22" s="369" t="str">
        <v/>
      </c>
      <c r="IU22" s="369" t="str">
        <v/>
      </c>
      <c r="IV22" s="369" t="str">
        <v/>
      </c>
      <c r="IW22" s="369" t="str">
        <v/>
      </c>
      <c r="IX22" s="369" t="str">
        <v/>
      </c>
      <c r="IY22" s="369" t="str">
        <v/>
      </c>
      <c r="IZ22" s="369" t="str">
        <v/>
      </c>
      <c r="JA22" s="369" t="str">
        <v/>
      </c>
      <c r="JB22" s="369" t="str">
        <v/>
      </c>
      <c r="JC22" s="369" t="str">
        <v/>
      </c>
      <c r="JD22" s="369" t="str">
        <v/>
      </c>
      <c r="JE22" s="369" t="str">
        <v/>
      </c>
      <c r="JF22" s="369" t="str">
        <v/>
      </c>
      <c r="JG22" s="369" t="str">
        <v/>
      </c>
      <c r="JH22" s="369" t="str">
        <v/>
      </c>
      <c r="JI22" s="369" t="str">
        <v/>
      </c>
      <c r="JJ22" s="369" t="str">
        <v/>
      </c>
      <c r="JK22" s="369" t="str">
        <v/>
      </c>
      <c r="JL22" s="369" t="str">
        <v/>
      </c>
      <c r="JM22" s="369" t="str">
        <v/>
      </c>
      <c r="JN22" s="369" t="str">
        <v/>
      </c>
      <c r="JO22" s="369" t="str">
        <v/>
      </c>
      <c r="JP22" s="369" t="str">
        <v/>
      </c>
      <c r="JQ22" s="369" t="str">
        <v/>
      </c>
      <c r="JR22" s="369" t="str">
        <v/>
      </c>
      <c r="JS22" s="369" t="str">
        <v/>
      </c>
      <c r="JT22" s="369" t="str">
        <v/>
      </c>
      <c r="JU22" s="369" t="str">
        <v/>
      </c>
      <c r="JV22" s="369" t="str">
        <v/>
      </c>
      <c r="JW22" s="369" t="str">
        <v/>
      </c>
      <c r="JX22" s="369" t="str">
        <v/>
      </c>
      <c r="JY22" s="369" t="str">
        <v/>
      </c>
      <c r="JZ22" s="369" t="str">
        <v/>
      </c>
      <c r="KA22" s="369" t="str">
        <v/>
      </c>
      <c r="KB22" s="369" t="str">
        <v/>
      </c>
      <c r="KC22" s="369" t="str">
        <v/>
      </c>
      <c r="KD22" s="369" t="str">
        <v/>
      </c>
      <c r="KE22" s="369" t="str">
        <v/>
      </c>
      <c r="KF22" s="369" t="str">
        <v/>
      </c>
      <c r="KG22" s="369" t="str">
        <v/>
      </c>
      <c r="KH22" s="369" t="str">
        <v/>
      </c>
      <c r="KI22" s="369" t="str">
        <v/>
      </c>
      <c r="KJ22" s="369" t="str">
        <v/>
      </c>
      <c r="KK22" s="369" t="str">
        <v/>
      </c>
      <c r="KL22" s="369" t="str">
        <v/>
      </c>
      <c r="KM22" s="369" t="str">
        <v/>
      </c>
      <c r="KN22" s="369" t="str">
        <v/>
      </c>
      <c r="KO22" s="369" t="str">
        <v/>
      </c>
      <c r="KP22" s="369" t="str">
        <v/>
      </c>
      <c r="KQ22" s="369" t="str">
        <v/>
      </c>
      <c r="KR22" s="369" t="str">
        <v/>
      </c>
      <c r="KS22" s="369" t="str">
        <v/>
      </c>
      <c r="KT22" s="369" t="str">
        <v/>
      </c>
      <c r="KU22" s="369" t="str">
        <v/>
      </c>
      <c r="KV22" s="369" t="str">
        <v/>
      </c>
      <c r="KW22" s="369" t="str">
        <v/>
      </c>
      <c r="KX22" s="369" t="str">
        <v/>
      </c>
      <c r="KY22" s="369" t="str">
        <v/>
      </c>
      <c r="KZ22" s="369" t="str">
        <v/>
      </c>
      <c r="LA22" s="369" t="str">
        <v/>
      </c>
      <c r="LB22" s="369" t="str">
        <v/>
      </c>
      <c r="LC22" s="369" t="str">
        <v/>
      </c>
      <c r="LD22" s="369" t="str">
        <v/>
      </c>
      <c r="LE22" s="369" t="str">
        <v/>
      </c>
      <c r="LF22" s="369" t="str">
        <v/>
      </c>
      <c r="LG22" s="369" t="str">
        <v/>
      </c>
      <c r="LH22" s="369" t="str">
        <v/>
      </c>
      <c r="LI22" s="369" t="str">
        <v/>
      </c>
      <c r="LJ22" s="369" t="str">
        <v/>
      </c>
      <c r="LK22" s="369" t="str">
        <v/>
      </c>
      <c r="LL22" s="369" t="str">
        <v/>
      </c>
      <c r="LM22" s="369" t="str">
        <v/>
      </c>
      <c r="LN22" s="369" t="str">
        <v/>
      </c>
      <c r="LO22" s="369" t="str">
        <v/>
      </c>
      <c r="LP22" s="369" t="str">
        <v/>
      </c>
      <c r="LQ22" s="369" t="str">
        <v/>
      </c>
      <c r="LR22" s="369" t="str">
        <v/>
      </c>
      <c r="LS22" s="369" t="str">
        <v/>
      </c>
      <c r="LT22" s="369" t="str">
        <v/>
      </c>
      <c r="LU22" s="369" t="str">
        <v/>
      </c>
      <c r="LV22" s="369" t="str">
        <v/>
      </c>
      <c r="LW22" s="369" t="str">
        <v/>
      </c>
      <c r="LX22" s="369" t="str">
        <v/>
      </c>
      <c r="LY22" s="369" t="str">
        <v/>
      </c>
      <c r="LZ22" s="369" t="str">
        <v/>
      </c>
      <c r="MA22" s="369" t="str">
        <v/>
      </c>
      <c r="MB22" s="369" t="str">
        <v/>
      </c>
      <c r="MC22" s="369" t="str">
        <v/>
      </c>
      <c r="MD22" s="369" t="str">
        <v/>
      </c>
      <c r="ME22" s="369" t="str">
        <v/>
      </c>
      <c r="MF22" s="369" t="str">
        <v/>
      </c>
      <c r="MG22" s="369" t="str">
        <v/>
      </c>
      <c r="MH22" s="369" t="str">
        <v/>
      </c>
      <c r="MI22" s="369" t="str">
        <v/>
      </c>
      <c r="MJ22" s="369" t="str">
        <v/>
      </c>
      <c r="MK22" s="369" t="str">
        <v/>
      </c>
      <c r="ML22" s="369" t="str">
        <v/>
      </c>
      <c r="MM22" s="369" t="str">
        <v/>
      </c>
      <c r="MN22" s="369" t="str">
        <v/>
      </c>
      <c r="MO22" s="369" t="str">
        <v/>
      </c>
      <c r="MP22" s="369" t="str">
        <v/>
      </c>
      <c r="MQ22" s="369" t="str">
        <v/>
      </c>
      <c r="MR22" s="369" t="str">
        <v/>
      </c>
      <c r="MS22" s="369" t="str">
        <v/>
      </c>
      <c r="MT22" s="369" t="str">
        <v/>
      </c>
      <c r="MU22" s="369" t="str">
        <v/>
      </c>
      <c r="MV22" s="369" t="str">
        <v/>
      </c>
      <c r="MW22" s="369" t="str">
        <v/>
      </c>
      <c r="MX22" s="369" t="str">
        <v/>
      </c>
      <c r="MY22" s="369" t="str">
        <v/>
      </c>
      <c r="MZ22" s="369" t="str">
        <v/>
      </c>
      <c r="NA22" s="369" t="str">
        <v/>
      </c>
      <c r="NB22" s="369" t="str">
        <v/>
      </c>
      <c r="NC22" s="369" t="str">
        <v/>
      </c>
      <c r="ND22" s="369" t="str">
        <v/>
      </c>
      <c r="NE22" s="369" t="str">
        <v/>
      </c>
      <c r="NF22" s="369" t="str">
        <v/>
      </c>
      <c r="NG22" s="369" t="str">
        <v/>
      </c>
      <c r="NH22" s="369" t="str">
        <v/>
      </c>
      <c r="NI22" s="369" t="str">
        <v/>
      </c>
      <c r="NJ22" s="369" t="str">
        <v/>
      </c>
      <c r="NK22" s="369" t="str">
        <v/>
      </c>
      <c r="NL22" s="369" t="str">
        <v/>
      </c>
      <c r="NM22" s="369" t="str">
        <v/>
      </c>
      <c r="NN22" s="369" t="str">
        <v/>
      </c>
      <c r="NO22" s="369" t="str">
        <v/>
      </c>
      <c r="NP22" s="369" t="str">
        <v/>
      </c>
      <c r="NQ22" s="369" t="str">
        <v/>
      </c>
      <c r="NR22" s="369" t="str">
        <v/>
      </c>
      <c r="NS22" s="369" t="str">
        <v/>
      </c>
      <c r="NT22" s="369" t="str">
        <v/>
      </c>
      <c r="NU22" s="369" t="str">
        <v/>
      </c>
      <c r="NV22" s="369" t="str">
        <v/>
      </c>
      <c r="NW22" s="369" t="str">
        <v/>
      </c>
      <c r="NX22" s="369" t="str">
        <v/>
      </c>
      <c r="NY22" s="369" t="str">
        <v/>
      </c>
      <c r="NZ22" s="369" t="str">
        <v/>
      </c>
      <c r="OA22" s="369" t="str">
        <v/>
      </c>
      <c r="OB22" s="369" t="str">
        <v/>
      </c>
      <c r="OC22" s="369" t="str">
        <v/>
      </c>
      <c r="OD22" s="369" t="str">
        <v/>
      </c>
      <c r="OE22" s="369" t="str">
        <v/>
      </c>
      <c r="OF22" s="369" t="str">
        <v/>
      </c>
      <c r="OG22" s="369" t="str">
        <v/>
      </c>
      <c r="OH22" s="369" t="str">
        <v/>
      </c>
      <c r="OI22" s="369" t="str">
        <v/>
      </c>
      <c r="OJ22" s="369" t="str">
        <v/>
      </c>
      <c r="OK22" s="369" t="str">
        <v/>
      </c>
      <c r="OL22" s="369" t="str">
        <v/>
      </c>
      <c r="OM22" s="369" t="str">
        <v/>
      </c>
      <c r="ON22" s="369" t="str">
        <v/>
      </c>
      <c r="OO22" s="369" t="str">
        <v/>
      </c>
      <c r="OP22" s="369" t="str">
        <v/>
      </c>
      <c r="OQ22" s="371" t="str">
        <v/>
      </c>
      <c r="OR22" s="369" t="str">
        <v/>
      </c>
      <c r="OS22" s="369" t="str">
        <v/>
      </c>
      <c r="OT22" s="369" t="str">
        <v/>
      </c>
      <c r="OU22" s="369" t="str">
        <v/>
      </c>
      <c r="OV22" s="369" t="str">
        <v/>
      </c>
      <c r="OW22" s="369" t="str">
        <v/>
      </c>
      <c r="OX22" s="369" t="str">
        <v/>
      </c>
      <c r="OY22" s="369" t="str">
        <v/>
      </c>
      <c r="OZ22" s="369" t="str">
        <v/>
      </c>
      <c r="PA22" s="369" t="str">
        <v/>
      </c>
      <c r="PB22" s="369" t="str">
        <v/>
      </c>
      <c r="PC22" s="369" t="str">
        <v/>
      </c>
      <c r="PD22" s="369" t="str">
        <v/>
      </c>
      <c r="PE22" s="369" t="str">
        <v/>
      </c>
      <c r="PF22" s="369" t="str">
        <v/>
      </c>
      <c r="PG22" s="369" t="str">
        <v/>
      </c>
      <c r="PH22" s="369" t="str">
        <v/>
      </c>
      <c r="PI22" s="369" t="str">
        <v/>
      </c>
      <c r="PJ22" s="369" t="str">
        <v/>
      </c>
      <c r="PK22" s="369" t="str">
        <v/>
      </c>
      <c r="PL22" s="369" t="str">
        <v/>
      </c>
      <c r="PM22" s="369" t="str">
        <v/>
      </c>
      <c r="PN22" s="369" t="str">
        <v/>
      </c>
      <c r="PO22" s="369" t="str">
        <v/>
      </c>
      <c r="PP22" s="369" t="str">
        <v/>
      </c>
      <c r="PQ22" s="369" t="str">
        <v/>
      </c>
      <c r="PR22" s="369" t="str">
        <v/>
      </c>
      <c r="PS22" s="369" t="str">
        <v/>
      </c>
      <c r="PT22" s="369" t="str">
        <v/>
      </c>
      <c r="PU22" s="369" t="str">
        <v/>
      </c>
      <c r="PV22" s="369" t="str">
        <v/>
      </c>
      <c r="PW22" s="369" t="str">
        <v/>
      </c>
      <c r="PX22" s="369" t="str">
        <v/>
      </c>
      <c r="PY22" s="369" t="str">
        <v/>
      </c>
      <c r="PZ22" s="369" t="str">
        <v/>
      </c>
      <c r="QA22" s="369" t="str">
        <v/>
      </c>
      <c r="QB22" s="369" t="str">
        <v/>
      </c>
      <c r="QC22" s="369" t="str">
        <v/>
      </c>
      <c r="QD22" s="369" t="str">
        <v/>
      </c>
      <c r="QE22" s="369" t="str">
        <v/>
      </c>
      <c r="QF22" s="369" t="str">
        <v/>
      </c>
      <c r="QG22" s="369" t="str">
        <v/>
      </c>
      <c r="QH22" s="369" t="str">
        <v/>
      </c>
      <c r="QI22" s="369" t="str">
        <v/>
      </c>
      <c r="QJ22" s="369" t="str">
        <v/>
      </c>
      <c r="QK22" s="369" t="str">
        <v/>
      </c>
      <c r="QL22" s="369" t="str">
        <v/>
      </c>
      <c r="QM22" s="369" t="str">
        <v/>
      </c>
      <c r="QN22" s="369" t="str">
        <v/>
      </c>
      <c r="QO22" s="369" t="str">
        <v/>
      </c>
      <c r="QP22" s="369" t="str">
        <v/>
      </c>
      <c r="QQ22" s="369" t="str">
        <v/>
      </c>
      <c r="QR22" s="369" t="str">
        <v/>
      </c>
      <c r="QS22" s="369" t="str">
        <v/>
      </c>
      <c r="QT22" s="369" t="str">
        <v/>
      </c>
      <c r="QU22" s="369" t="str">
        <v/>
      </c>
      <c r="QV22" s="369" t="str">
        <v/>
      </c>
      <c r="QW22" s="369" t="str">
        <v/>
      </c>
      <c r="QX22" s="369" t="str">
        <v/>
      </c>
      <c r="QY22" s="369" t="str">
        <v/>
      </c>
      <c r="QZ22" s="369" t="str">
        <v/>
      </c>
      <c r="RA22" s="369" t="str">
        <v/>
      </c>
      <c r="RB22" s="369" t="str">
        <v/>
      </c>
      <c r="RC22" s="369" t="str">
        <v/>
      </c>
      <c r="RD22" s="369" t="str">
        <v/>
      </c>
      <c r="RE22" s="369" t="str">
        <v/>
      </c>
      <c r="RF22" s="369" t="str">
        <v/>
      </c>
      <c r="RG22" s="369" t="str">
        <v/>
      </c>
      <c r="RH22" s="369" t="str">
        <v/>
      </c>
      <c r="RI22" s="369" t="str">
        <v/>
      </c>
      <c r="RJ22" s="369" t="str">
        <v/>
      </c>
      <c r="RK22" s="369" t="str">
        <v/>
      </c>
      <c r="RL22" s="369" t="str">
        <v/>
      </c>
      <c r="RM22" s="369" t="str">
        <v/>
      </c>
      <c r="RN22" s="369" t="str">
        <v/>
      </c>
      <c r="RO22" s="369" t="str">
        <v/>
      </c>
      <c r="RP22" s="369" t="str">
        <v/>
      </c>
      <c r="RQ22" s="369" t="str">
        <v/>
      </c>
      <c r="RR22" s="369" t="str">
        <v/>
      </c>
      <c r="RS22" s="369" t="str">
        <v/>
      </c>
      <c r="RT22" s="369" t="str">
        <v/>
      </c>
      <c r="RU22" s="369" t="str">
        <v/>
      </c>
      <c r="RV22" s="369" t="str">
        <v/>
      </c>
      <c r="RW22" s="369" t="str">
        <v/>
      </c>
      <c r="RX22" s="369" t="str">
        <v/>
      </c>
      <c r="RY22" s="369" t="str">
        <v/>
      </c>
      <c r="RZ22" s="369" t="str">
        <v/>
      </c>
      <c r="SA22" s="369" t="str">
        <v/>
      </c>
      <c r="SB22" s="369" t="str">
        <v/>
      </c>
      <c r="SC22" s="369" t="str">
        <v/>
      </c>
      <c r="SD22" s="369" t="str">
        <v/>
      </c>
      <c r="SE22" s="369" t="str">
        <v/>
      </c>
      <c r="SF22" s="369" t="str">
        <v/>
      </c>
      <c r="SG22" s="369" t="str">
        <v/>
      </c>
      <c r="SH22" s="369" t="str">
        <v/>
      </c>
      <c r="SI22" s="369" t="str">
        <v/>
      </c>
      <c r="SJ22" s="369" t="str">
        <v/>
      </c>
      <c r="SK22" s="369" t="str">
        <v/>
      </c>
      <c r="SL22" s="369" t="str">
        <v/>
      </c>
      <c r="SM22" s="369" t="str">
        <v/>
      </c>
      <c r="SN22" s="369" t="str">
        <v/>
      </c>
      <c r="SO22" s="369" t="str">
        <v/>
      </c>
      <c r="SP22" s="369" t="str">
        <v/>
      </c>
      <c r="SQ22" s="369" t="str">
        <v/>
      </c>
      <c r="SR22" s="369" t="str">
        <v/>
      </c>
      <c r="SS22" s="369" t="str">
        <v/>
      </c>
      <c r="ST22" s="369" t="str">
        <v/>
      </c>
      <c r="SU22" s="369" t="str">
        <v/>
      </c>
      <c r="SV22" s="369" t="str">
        <v/>
      </c>
      <c r="SW22" s="369" t="str">
        <v/>
      </c>
      <c r="SX22" s="369" t="str">
        <v/>
      </c>
      <c r="SY22" s="369" t="str">
        <v/>
      </c>
      <c r="SZ22" s="369" t="str">
        <v/>
      </c>
      <c r="TA22" s="369" t="str">
        <v/>
      </c>
      <c r="TB22" s="369" t="str">
        <v/>
      </c>
      <c r="TC22" s="369" t="str">
        <v/>
      </c>
      <c r="TD22" s="369" t="str">
        <v/>
      </c>
      <c r="TE22" s="369" t="str">
        <v/>
      </c>
      <c r="TF22" s="369" t="str">
        <v/>
      </c>
      <c r="TG22" s="369" t="str">
        <v/>
      </c>
      <c r="TH22" s="369" t="str">
        <v/>
      </c>
      <c r="TI22" s="369" t="str">
        <v/>
      </c>
      <c r="TJ22" s="369" t="str">
        <v/>
      </c>
      <c r="TK22" s="369" t="str">
        <v/>
      </c>
      <c r="TL22" s="369" t="str">
        <v/>
      </c>
      <c r="TM22" s="369" t="str">
        <v/>
      </c>
      <c r="TN22" s="369" t="str">
        <v/>
      </c>
      <c r="TO22" s="369" t="str">
        <v/>
      </c>
      <c r="TP22" s="369" t="str">
        <v/>
      </c>
      <c r="TQ22" s="369" t="str">
        <v/>
      </c>
      <c r="TR22" s="369" t="str">
        <v/>
      </c>
      <c r="TS22" s="369" t="str">
        <v/>
      </c>
      <c r="TT22" s="369" t="str">
        <v/>
      </c>
      <c r="TU22" s="369" t="str">
        <v/>
      </c>
      <c r="TV22" s="369" t="str">
        <v/>
      </c>
      <c r="TW22" s="369" t="str">
        <v/>
      </c>
      <c r="TX22" s="369" t="str">
        <v/>
      </c>
      <c r="TY22" s="369" t="str">
        <v/>
      </c>
      <c r="TZ22" s="369" t="str">
        <v/>
      </c>
      <c r="UA22" s="369" t="str">
        <v/>
      </c>
      <c r="UB22" s="369" t="str">
        <v/>
      </c>
      <c r="UC22" s="369" t="str">
        <v/>
      </c>
      <c r="UD22" s="369" t="str">
        <v/>
      </c>
      <c r="UE22" s="369" t="str">
        <v/>
      </c>
      <c r="UF22" s="369" t="str">
        <v/>
      </c>
      <c r="UG22" s="369" t="str">
        <v/>
      </c>
      <c r="UH22" s="369" t="str">
        <v/>
      </c>
      <c r="UI22" s="369" t="str">
        <v/>
      </c>
      <c r="UJ22" s="369" t="str">
        <v/>
      </c>
      <c r="UK22" s="369" t="str">
        <v/>
      </c>
      <c r="UL22" s="369" t="str">
        <v/>
      </c>
      <c r="UM22" s="369" t="str">
        <v/>
      </c>
      <c r="UN22" s="369" t="str">
        <v/>
      </c>
      <c r="UO22" s="369" t="str">
        <v/>
      </c>
      <c r="UP22" s="369" t="str">
        <v/>
      </c>
      <c r="UQ22" s="369" t="str">
        <v/>
      </c>
      <c r="UR22" s="369" t="str">
        <v/>
      </c>
      <c r="US22" s="369" t="str">
        <v/>
      </c>
      <c r="UT22" s="369" t="str">
        <v/>
      </c>
      <c r="UU22" s="369" t="str">
        <v/>
      </c>
      <c r="UV22" s="369" t="str">
        <v/>
      </c>
      <c r="UW22" s="369" t="str">
        <v/>
      </c>
      <c r="UX22" s="369" t="str">
        <v/>
      </c>
      <c r="UY22" s="369" t="str">
        <v/>
      </c>
      <c r="UZ22" s="369" t="str">
        <v/>
      </c>
      <c r="VA22" s="369" t="str">
        <v/>
      </c>
      <c r="VB22" s="369" t="str">
        <v/>
      </c>
      <c r="VC22" s="369" t="str">
        <v/>
      </c>
      <c r="VD22" s="369" t="str">
        <v/>
      </c>
      <c r="VE22" s="369" t="str">
        <v/>
      </c>
      <c r="VF22" s="369" t="str">
        <v/>
      </c>
      <c r="VG22" s="369" t="str">
        <v/>
      </c>
      <c r="VH22" s="369" t="str">
        <v/>
      </c>
      <c r="VI22" s="369" t="str">
        <v/>
      </c>
      <c r="VJ22" s="369" t="str">
        <v/>
      </c>
      <c r="VK22" s="369" t="str">
        <v/>
      </c>
      <c r="VL22" s="369" t="str">
        <v/>
      </c>
      <c r="VM22" s="369" t="str">
        <v/>
      </c>
      <c r="VN22" s="369" t="str">
        <v/>
      </c>
      <c r="VO22" s="369" t="str">
        <v/>
      </c>
      <c r="VP22" s="369" t="str">
        <v/>
      </c>
      <c r="VQ22" s="369" t="str">
        <v/>
      </c>
      <c r="VR22" s="369" t="str">
        <v/>
      </c>
      <c r="VS22" s="369" t="str">
        <v/>
      </c>
      <c r="VT22" s="369" t="str">
        <v/>
      </c>
      <c r="VU22" s="369" t="str">
        <v/>
      </c>
      <c r="VV22" s="369" t="str">
        <v/>
      </c>
      <c r="VW22" s="369" t="str">
        <v/>
      </c>
      <c r="VX22" s="369" t="str">
        <v/>
      </c>
      <c r="VY22" s="369" t="str">
        <v/>
      </c>
      <c r="VZ22" s="369" t="str">
        <v/>
      </c>
      <c r="WA22" s="369" t="str">
        <v/>
      </c>
      <c r="WB22" s="369" t="str">
        <v/>
      </c>
      <c r="WC22" s="369" t="str">
        <v/>
      </c>
      <c r="WD22" s="369" t="str">
        <v/>
      </c>
      <c r="WE22" s="369" t="str">
        <v/>
      </c>
      <c r="WF22" s="369" t="str">
        <v/>
      </c>
      <c r="WG22" s="369" t="str">
        <v/>
      </c>
      <c r="WH22" s="369" t="str">
        <v/>
      </c>
      <c r="WI22" s="369" t="str">
        <v/>
      </c>
      <c r="WK22" s="895">
        <v>6</v>
      </c>
      <c r="WL22" s="895"/>
    </row>
    <row r="23" spans="1:610" ht="12.6" customHeight="1">
      <c r="A23" s="348"/>
      <c r="B23" s="360" t="s">
        <v>755</v>
      </c>
      <c r="C23" s="348"/>
      <c r="D23" s="399"/>
      <c r="E23" s="399"/>
      <c r="F23" s="399"/>
      <c r="G23" s="361" t="str">
        <f t="shared" si="0"/>
        <v/>
      </c>
      <c r="H23" s="361" t="str">
        <f t="shared" si="1"/>
        <v/>
      </c>
      <c r="I23" s="397"/>
      <c r="J23" s="348"/>
      <c r="K23" s="348"/>
      <c r="L23" s="348"/>
      <c r="M23" s="348"/>
      <c r="N23" s="323"/>
      <c r="O23" s="323"/>
      <c r="P23" s="323"/>
      <c r="Q23" s="323"/>
      <c r="R23" s="323"/>
      <c r="S23" s="323"/>
      <c r="T23" s="323"/>
      <c r="U23" s="323"/>
      <c r="V23" s="323"/>
      <c r="W23" s="323"/>
      <c r="X23" s="323"/>
      <c r="Y23" s="323"/>
      <c r="Z23" s="323"/>
      <c r="AA23" s="323"/>
      <c r="AB23" s="323"/>
      <c r="AC23" s="323"/>
      <c r="AD23" s="323"/>
      <c r="AE23" s="323"/>
      <c r="AF23" s="323"/>
      <c r="AG23" s="323"/>
      <c r="AH23" s="323"/>
      <c r="AI23" s="323"/>
      <c r="AJ23" s="323"/>
      <c r="AK23" s="323"/>
      <c r="AL23" s="323"/>
      <c r="AM23" s="323"/>
      <c r="AN23" s="323"/>
      <c r="AO23" s="323"/>
      <c r="AP23" s="323"/>
      <c r="AQ23" s="323"/>
      <c r="AR23" s="323"/>
      <c r="AS23" s="323"/>
      <c r="AT23" s="323"/>
      <c r="AU23" s="323"/>
      <c r="AV23" s="323"/>
      <c r="AW23" s="323"/>
      <c r="AX23" s="323"/>
      <c r="AY23" s="323"/>
      <c r="AZ23" s="323"/>
      <c r="BA23" s="323"/>
      <c r="BB23" s="323"/>
      <c r="BC23" s="323"/>
      <c r="BD23" s="323"/>
      <c r="BE23" s="323"/>
      <c r="BF23" s="323"/>
      <c r="BG23" s="323"/>
      <c r="BH23" s="323"/>
      <c r="BI23" s="323"/>
      <c r="BJ23" s="323"/>
      <c r="BK23" s="323"/>
      <c r="BL23" s="323"/>
      <c r="BM23" s="323"/>
      <c r="BN23" s="323"/>
      <c r="BO23" s="323"/>
      <c r="BP23" s="323"/>
      <c r="BQ23" s="323"/>
      <c r="BR23" s="323"/>
      <c r="BS23" s="323"/>
      <c r="BT23" s="323"/>
      <c r="BU23" s="323"/>
      <c r="BV23" s="323"/>
      <c r="BW23" s="323"/>
      <c r="BX23" s="323"/>
      <c r="BY23" s="323"/>
      <c r="BZ23" s="323"/>
      <c r="CA23" s="323"/>
      <c r="CB23" s="323"/>
      <c r="CC23" s="323"/>
      <c r="CD23" s="323"/>
      <c r="CE23" s="323"/>
      <c r="CF23" s="323"/>
      <c r="CG23" s="323"/>
      <c r="CH23" s="323"/>
      <c r="CI23" s="323"/>
      <c r="CJ23" s="323"/>
      <c r="CK23" s="323"/>
      <c r="CL23" s="323"/>
      <c r="CM23" s="323"/>
      <c r="CN23" s="323"/>
      <c r="CO23" s="323"/>
      <c r="CP23" s="323"/>
      <c r="CQ23" s="323"/>
      <c r="CR23" s="323"/>
      <c r="CS23" s="323"/>
      <c r="CT23" s="323"/>
      <c r="CU23" s="323"/>
      <c r="CV23" s="323"/>
      <c r="CW23" s="323"/>
      <c r="CX23" s="323"/>
      <c r="CY23" s="323"/>
      <c r="CZ23" s="363"/>
      <c r="DB23" s="896" t="s">
        <v>1255</v>
      </c>
      <c r="DC23" s="896" t="s">
        <v>1251</v>
      </c>
      <c r="DD23" s="368" t="str">
        <v/>
      </c>
      <c r="DE23" s="369" t="str">
        <v/>
      </c>
      <c r="DF23" s="369" t="str">
        <v/>
      </c>
      <c r="DG23" s="369" t="str">
        <v/>
      </c>
      <c r="DH23" s="369" t="str">
        <v/>
      </c>
      <c r="DI23" s="369" t="str">
        <v/>
      </c>
      <c r="DJ23" s="369" t="str">
        <v/>
      </c>
      <c r="DK23" s="369" t="str">
        <v/>
      </c>
      <c r="DL23" s="369" t="str">
        <v/>
      </c>
      <c r="DM23" s="369" t="str">
        <v/>
      </c>
      <c r="DN23" s="369" t="str">
        <v/>
      </c>
      <c r="DO23" s="369" t="str">
        <v/>
      </c>
      <c r="DP23" s="369" t="str">
        <v/>
      </c>
      <c r="DQ23" s="369" t="str">
        <v/>
      </c>
      <c r="DR23" s="369" t="str">
        <v/>
      </c>
      <c r="DS23" s="369" t="str">
        <v/>
      </c>
      <c r="DT23" s="369" t="str">
        <v/>
      </c>
      <c r="DU23" s="369" t="str">
        <v/>
      </c>
      <c r="DV23" s="369" t="str">
        <v/>
      </c>
      <c r="DW23" s="369" t="str">
        <v/>
      </c>
      <c r="DX23" s="370" t="str">
        <v/>
      </c>
      <c r="DY23" s="369" t="str">
        <v/>
      </c>
      <c r="DZ23" s="369" t="str">
        <v/>
      </c>
      <c r="EA23" s="369" t="str">
        <v/>
      </c>
      <c r="EB23" s="369" t="str">
        <v/>
      </c>
      <c r="EC23" s="369" t="str">
        <v/>
      </c>
      <c r="ED23" s="369" t="str">
        <v/>
      </c>
      <c r="EE23" s="369" t="str">
        <v/>
      </c>
      <c r="EF23" s="369" t="str">
        <v/>
      </c>
      <c r="EG23" s="369" t="str">
        <v/>
      </c>
      <c r="EH23" s="369" t="str">
        <v/>
      </c>
      <c r="EI23" s="369" t="str">
        <v/>
      </c>
      <c r="EJ23" s="369" t="str">
        <v/>
      </c>
      <c r="EK23" s="369" t="str">
        <v/>
      </c>
      <c r="EL23" s="369" t="str">
        <v/>
      </c>
      <c r="EM23" s="369" t="str">
        <v/>
      </c>
      <c r="EN23" s="369" t="str">
        <v/>
      </c>
      <c r="EO23" s="369" t="str">
        <v/>
      </c>
      <c r="EP23" s="369" t="str">
        <v/>
      </c>
      <c r="EQ23" s="369" t="str">
        <v/>
      </c>
      <c r="ER23" s="369" t="str">
        <v/>
      </c>
      <c r="ES23" s="369" t="str">
        <v/>
      </c>
      <c r="ET23" s="369" t="str">
        <v/>
      </c>
      <c r="EU23" s="369" t="str">
        <v/>
      </c>
      <c r="EV23" s="369" t="str">
        <v/>
      </c>
      <c r="EW23" s="369" t="str">
        <v/>
      </c>
      <c r="EX23" s="369" t="str">
        <v/>
      </c>
      <c r="EY23" s="369" t="str">
        <v/>
      </c>
      <c r="EZ23" s="369" t="str">
        <v/>
      </c>
      <c r="FA23" s="369" t="str">
        <v/>
      </c>
      <c r="FB23" s="369" t="str">
        <v/>
      </c>
      <c r="FC23" s="369" t="str">
        <v/>
      </c>
      <c r="FD23" s="369" t="str">
        <v/>
      </c>
      <c r="FE23" s="369" t="str">
        <v/>
      </c>
      <c r="FF23" s="369" t="str">
        <v/>
      </c>
      <c r="FG23" s="369" t="str">
        <v/>
      </c>
      <c r="FH23" s="369" t="str">
        <v/>
      </c>
      <c r="FI23" s="369" t="str">
        <v/>
      </c>
      <c r="FJ23" s="369" t="str">
        <v/>
      </c>
      <c r="FK23" s="369" t="str">
        <v/>
      </c>
      <c r="FL23" s="369" t="str">
        <v/>
      </c>
      <c r="FM23" s="369" t="str">
        <v/>
      </c>
      <c r="FN23" s="369" t="str">
        <v/>
      </c>
      <c r="FO23" s="369" t="str">
        <v/>
      </c>
      <c r="FP23" s="369" t="str">
        <v/>
      </c>
      <c r="FQ23" s="369" t="str">
        <v/>
      </c>
      <c r="FR23" s="369" t="str">
        <v/>
      </c>
      <c r="FS23" s="369" t="str">
        <v/>
      </c>
      <c r="FT23" s="369" t="str">
        <v/>
      </c>
      <c r="FU23" s="369" t="str">
        <v/>
      </c>
      <c r="FV23" s="369" t="str">
        <v/>
      </c>
      <c r="FW23" s="369" t="str">
        <v/>
      </c>
      <c r="FX23" s="369" t="str">
        <v/>
      </c>
      <c r="FY23" s="369" t="str">
        <v/>
      </c>
      <c r="FZ23" s="369" t="str">
        <v/>
      </c>
      <c r="GA23" s="369" t="str">
        <v/>
      </c>
      <c r="GB23" s="369" t="str">
        <v/>
      </c>
      <c r="GC23" s="369" t="str">
        <v/>
      </c>
      <c r="GD23" s="369" t="str">
        <v/>
      </c>
      <c r="GE23" s="369" t="str">
        <v/>
      </c>
      <c r="GF23" s="369" t="str">
        <v/>
      </c>
      <c r="GG23" s="369" t="str">
        <v/>
      </c>
      <c r="GH23" s="369" t="str">
        <v/>
      </c>
      <c r="GI23" s="369" t="str">
        <v/>
      </c>
      <c r="GJ23" s="369" t="str">
        <v/>
      </c>
      <c r="GK23" s="369" t="str">
        <v/>
      </c>
      <c r="GL23" s="369" t="str">
        <v/>
      </c>
      <c r="GM23" s="369" t="str">
        <v/>
      </c>
      <c r="GN23" s="369" t="str">
        <v/>
      </c>
      <c r="GO23" s="369" t="str">
        <v/>
      </c>
      <c r="GP23" s="369" t="str">
        <v/>
      </c>
      <c r="GQ23" s="369" t="str">
        <v/>
      </c>
      <c r="GR23" s="369" t="str">
        <v/>
      </c>
      <c r="GS23" s="369" t="str">
        <v/>
      </c>
      <c r="GT23" s="369" t="str">
        <v/>
      </c>
      <c r="GU23" s="369" t="str">
        <v/>
      </c>
      <c r="GV23" s="369" t="str">
        <v/>
      </c>
      <c r="GW23" s="369" t="str">
        <v/>
      </c>
      <c r="GX23" s="369" t="str">
        <v/>
      </c>
      <c r="GY23" s="369" t="str">
        <v/>
      </c>
      <c r="GZ23" s="369" t="str">
        <v/>
      </c>
      <c r="HA23" s="369" t="str">
        <v/>
      </c>
      <c r="HB23" s="369" t="str">
        <v/>
      </c>
      <c r="HC23" s="369" t="str">
        <v/>
      </c>
      <c r="HD23" s="369" t="str">
        <v/>
      </c>
      <c r="HE23" s="369" t="str">
        <v/>
      </c>
      <c r="HF23" s="369" t="str">
        <v/>
      </c>
      <c r="HG23" s="369" t="str">
        <v/>
      </c>
      <c r="HH23" s="369" t="str">
        <v/>
      </c>
      <c r="HI23" s="369" t="str">
        <v/>
      </c>
      <c r="HJ23" s="369" t="str">
        <v/>
      </c>
      <c r="HK23" s="369" t="str">
        <v/>
      </c>
      <c r="HL23" s="369" t="str">
        <v/>
      </c>
      <c r="HM23" s="369" t="str">
        <v/>
      </c>
      <c r="HN23" s="369" t="str">
        <v/>
      </c>
      <c r="HO23" s="369" t="str">
        <v/>
      </c>
      <c r="HP23" s="369" t="str">
        <v/>
      </c>
      <c r="HQ23" s="369" t="str">
        <v/>
      </c>
      <c r="HR23" s="369" t="str">
        <v/>
      </c>
      <c r="HS23" s="369" t="str">
        <v/>
      </c>
      <c r="HT23" s="369" t="str">
        <v/>
      </c>
      <c r="HU23" s="369" t="str">
        <v/>
      </c>
      <c r="HV23" s="369" t="str">
        <v/>
      </c>
      <c r="HW23" s="369" t="str">
        <v/>
      </c>
      <c r="HX23" s="369" t="str">
        <v/>
      </c>
      <c r="HY23" s="369" t="str">
        <v/>
      </c>
      <c r="HZ23" s="369" t="str">
        <v/>
      </c>
      <c r="IA23" s="369" t="str">
        <v/>
      </c>
      <c r="IB23" s="369" t="str">
        <v/>
      </c>
      <c r="IC23" s="369" t="str">
        <v/>
      </c>
      <c r="ID23" s="369" t="str">
        <v/>
      </c>
      <c r="IE23" s="369" t="str">
        <v/>
      </c>
      <c r="IF23" s="369" t="str">
        <v/>
      </c>
      <c r="IG23" s="369" t="str">
        <v/>
      </c>
      <c r="IH23" s="369" t="str">
        <v/>
      </c>
      <c r="II23" s="369" t="str">
        <v/>
      </c>
      <c r="IJ23" s="369" t="str">
        <v/>
      </c>
      <c r="IK23" s="369" t="str">
        <v/>
      </c>
      <c r="IL23" s="369" t="str">
        <v/>
      </c>
      <c r="IM23" s="369" t="str">
        <v/>
      </c>
      <c r="IN23" s="369" t="str">
        <v/>
      </c>
      <c r="IO23" s="369" t="str">
        <v/>
      </c>
      <c r="IP23" s="369" t="str">
        <v/>
      </c>
      <c r="IQ23" s="369" t="str">
        <v/>
      </c>
      <c r="IR23" s="369" t="str">
        <v/>
      </c>
      <c r="IS23" s="369" t="str">
        <v/>
      </c>
      <c r="IT23" s="369" t="str">
        <v/>
      </c>
      <c r="IU23" s="369" t="str">
        <v/>
      </c>
      <c r="IV23" s="369" t="str">
        <v/>
      </c>
      <c r="IW23" s="369" t="str">
        <v/>
      </c>
      <c r="IX23" s="369" t="str">
        <v/>
      </c>
      <c r="IY23" s="369" t="str">
        <v/>
      </c>
      <c r="IZ23" s="369" t="str">
        <v/>
      </c>
      <c r="JA23" s="369" t="str">
        <v/>
      </c>
      <c r="JB23" s="369" t="str">
        <v/>
      </c>
      <c r="JC23" s="369" t="str">
        <v/>
      </c>
      <c r="JD23" s="369" t="str">
        <v/>
      </c>
      <c r="JE23" s="369" t="str">
        <v/>
      </c>
      <c r="JF23" s="369" t="str">
        <v/>
      </c>
      <c r="JG23" s="369" t="str">
        <v/>
      </c>
      <c r="JH23" s="369" t="str">
        <v/>
      </c>
      <c r="JI23" s="369" t="str">
        <v/>
      </c>
      <c r="JJ23" s="369" t="str">
        <v/>
      </c>
      <c r="JK23" s="369" t="str">
        <v/>
      </c>
      <c r="JL23" s="369" t="str">
        <v/>
      </c>
      <c r="JM23" s="369" t="str">
        <v/>
      </c>
      <c r="JN23" s="369" t="str">
        <v/>
      </c>
      <c r="JO23" s="369" t="str">
        <v/>
      </c>
      <c r="JP23" s="369" t="str">
        <v/>
      </c>
      <c r="JQ23" s="369" t="str">
        <v/>
      </c>
      <c r="JR23" s="369" t="str">
        <v/>
      </c>
      <c r="JS23" s="369" t="str">
        <v/>
      </c>
      <c r="JT23" s="369" t="str">
        <v/>
      </c>
      <c r="JU23" s="369" t="str">
        <v/>
      </c>
      <c r="JV23" s="369" t="str">
        <v/>
      </c>
      <c r="JW23" s="369" t="str">
        <v/>
      </c>
      <c r="JX23" s="369" t="str">
        <v/>
      </c>
      <c r="JY23" s="369" t="str">
        <v/>
      </c>
      <c r="JZ23" s="369" t="str">
        <v/>
      </c>
      <c r="KA23" s="369" t="str">
        <v/>
      </c>
      <c r="KB23" s="369" t="str">
        <v/>
      </c>
      <c r="KC23" s="369" t="str">
        <v/>
      </c>
      <c r="KD23" s="369" t="str">
        <v/>
      </c>
      <c r="KE23" s="369" t="str">
        <v/>
      </c>
      <c r="KF23" s="369" t="str">
        <v/>
      </c>
      <c r="KG23" s="369" t="str">
        <v/>
      </c>
      <c r="KH23" s="369" t="str">
        <v/>
      </c>
      <c r="KI23" s="369" t="str">
        <v/>
      </c>
      <c r="KJ23" s="369" t="str">
        <v/>
      </c>
      <c r="KK23" s="369" t="str">
        <v/>
      </c>
      <c r="KL23" s="369" t="str">
        <v/>
      </c>
      <c r="KM23" s="369" t="str">
        <v/>
      </c>
      <c r="KN23" s="369" t="str">
        <v/>
      </c>
      <c r="KO23" s="369" t="str">
        <v/>
      </c>
      <c r="KP23" s="369" t="str">
        <v/>
      </c>
      <c r="KQ23" s="369" t="str">
        <v/>
      </c>
      <c r="KR23" s="369" t="str">
        <v/>
      </c>
      <c r="KS23" s="369" t="str">
        <v/>
      </c>
      <c r="KT23" s="369" t="str">
        <v/>
      </c>
      <c r="KU23" s="369" t="str">
        <v/>
      </c>
      <c r="KV23" s="369" t="str">
        <v/>
      </c>
      <c r="KW23" s="369" t="str">
        <v/>
      </c>
      <c r="KX23" s="369" t="str">
        <v/>
      </c>
      <c r="KY23" s="369" t="str">
        <v/>
      </c>
      <c r="KZ23" s="369" t="str">
        <v/>
      </c>
      <c r="LA23" s="369" t="str">
        <v/>
      </c>
      <c r="LB23" s="369" t="str">
        <v/>
      </c>
      <c r="LC23" s="369" t="str">
        <v/>
      </c>
      <c r="LD23" s="369" t="str">
        <v/>
      </c>
      <c r="LE23" s="369" t="str">
        <v/>
      </c>
      <c r="LF23" s="369" t="str">
        <v/>
      </c>
      <c r="LG23" s="369" t="str">
        <v/>
      </c>
      <c r="LH23" s="369" t="str">
        <v/>
      </c>
      <c r="LI23" s="369" t="str">
        <v/>
      </c>
      <c r="LJ23" s="369" t="str">
        <v/>
      </c>
      <c r="LK23" s="369" t="str">
        <v/>
      </c>
      <c r="LL23" s="369" t="str">
        <v/>
      </c>
      <c r="LM23" s="369" t="str">
        <v/>
      </c>
      <c r="LN23" s="369" t="str">
        <v/>
      </c>
      <c r="LO23" s="369" t="str">
        <v/>
      </c>
      <c r="LP23" s="369" t="str">
        <v/>
      </c>
      <c r="LQ23" s="369" t="str">
        <v/>
      </c>
      <c r="LR23" s="369" t="str">
        <v/>
      </c>
      <c r="LS23" s="369" t="str">
        <v/>
      </c>
      <c r="LT23" s="369" t="str">
        <v/>
      </c>
      <c r="LU23" s="369" t="str">
        <v/>
      </c>
      <c r="LV23" s="369" t="str">
        <v/>
      </c>
      <c r="LW23" s="369" t="str">
        <v/>
      </c>
      <c r="LX23" s="369" t="str">
        <v/>
      </c>
      <c r="LY23" s="369" t="str">
        <v/>
      </c>
      <c r="LZ23" s="369" t="str">
        <v/>
      </c>
      <c r="MA23" s="369" t="str">
        <v/>
      </c>
      <c r="MB23" s="369" t="str">
        <v/>
      </c>
      <c r="MC23" s="369" t="str">
        <v/>
      </c>
      <c r="MD23" s="369" t="str">
        <v/>
      </c>
      <c r="ME23" s="369" t="str">
        <v/>
      </c>
      <c r="MF23" s="369" t="str">
        <v/>
      </c>
      <c r="MG23" s="369" t="str">
        <v/>
      </c>
      <c r="MH23" s="369" t="str">
        <v/>
      </c>
      <c r="MI23" s="369" t="str">
        <v/>
      </c>
      <c r="MJ23" s="369" t="str">
        <v/>
      </c>
      <c r="MK23" s="369" t="str">
        <v/>
      </c>
      <c r="ML23" s="369" t="str">
        <v/>
      </c>
      <c r="MM23" s="369" t="str">
        <v/>
      </c>
      <c r="MN23" s="369" t="str">
        <v/>
      </c>
      <c r="MO23" s="369" t="str">
        <v/>
      </c>
      <c r="MP23" s="369" t="str">
        <v/>
      </c>
      <c r="MQ23" s="369" t="str">
        <v/>
      </c>
      <c r="MR23" s="369" t="str">
        <v/>
      </c>
      <c r="MS23" s="369" t="str">
        <v/>
      </c>
      <c r="MT23" s="369" t="str">
        <v/>
      </c>
      <c r="MU23" s="369" t="str">
        <v/>
      </c>
      <c r="MV23" s="369" t="str">
        <v/>
      </c>
      <c r="MW23" s="369" t="str">
        <v/>
      </c>
      <c r="MX23" s="369" t="str">
        <v/>
      </c>
      <c r="MY23" s="369" t="str">
        <v/>
      </c>
      <c r="MZ23" s="369" t="str">
        <v/>
      </c>
      <c r="NA23" s="369" t="str">
        <v/>
      </c>
      <c r="NB23" s="369" t="str">
        <v/>
      </c>
      <c r="NC23" s="369" t="str">
        <v/>
      </c>
      <c r="ND23" s="369" t="str">
        <v/>
      </c>
      <c r="NE23" s="369" t="str">
        <v/>
      </c>
      <c r="NF23" s="369" t="str">
        <v/>
      </c>
      <c r="NG23" s="369" t="str">
        <v/>
      </c>
      <c r="NH23" s="369" t="str">
        <v/>
      </c>
      <c r="NI23" s="369" t="str">
        <v/>
      </c>
      <c r="NJ23" s="369" t="str">
        <v/>
      </c>
      <c r="NK23" s="369" t="str">
        <v/>
      </c>
      <c r="NL23" s="369" t="str">
        <v/>
      </c>
      <c r="NM23" s="369" t="str">
        <v/>
      </c>
      <c r="NN23" s="369" t="str">
        <v/>
      </c>
      <c r="NO23" s="369" t="str">
        <v/>
      </c>
      <c r="NP23" s="369" t="str">
        <v/>
      </c>
      <c r="NQ23" s="369" t="str">
        <v/>
      </c>
      <c r="NR23" s="369" t="str">
        <v/>
      </c>
      <c r="NS23" s="369" t="str">
        <v/>
      </c>
      <c r="NT23" s="369" t="str">
        <v/>
      </c>
      <c r="NU23" s="369" t="str">
        <v/>
      </c>
      <c r="NV23" s="369" t="str">
        <v/>
      </c>
      <c r="NW23" s="369" t="str">
        <v/>
      </c>
      <c r="NX23" s="369" t="str">
        <v/>
      </c>
      <c r="NY23" s="369" t="str">
        <v/>
      </c>
      <c r="NZ23" s="369" t="str">
        <v/>
      </c>
      <c r="OA23" s="369" t="str">
        <v/>
      </c>
      <c r="OB23" s="369" t="str">
        <v/>
      </c>
      <c r="OC23" s="369" t="str">
        <v/>
      </c>
      <c r="OD23" s="369" t="str">
        <v/>
      </c>
      <c r="OE23" s="369" t="str">
        <v/>
      </c>
      <c r="OF23" s="369" t="str">
        <v/>
      </c>
      <c r="OG23" s="369" t="str">
        <v/>
      </c>
      <c r="OH23" s="369" t="str">
        <v/>
      </c>
      <c r="OI23" s="369" t="str">
        <v/>
      </c>
      <c r="OJ23" s="369" t="str">
        <v/>
      </c>
      <c r="OK23" s="369" t="str">
        <v/>
      </c>
      <c r="OL23" s="369" t="str">
        <v/>
      </c>
      <c r="OM23" s="369" t="str">
        <v/>
      </c>
      <c r="ON23" s="369" t="str">
        <v/>
      </c>
      <c r="OO23" s="369" t="str">
        <v/>
      </c>
      <c r="OP23" s="369" t="str">
        <v/>
      </c>
      <c r="OQ23" s="371" t="str">
        <v/>
      </c>
      <c r="OR23" s="369" t="str">
        <v/>
      </c>
      <c r="OS23" s="369" t="str">
        <v/>
      </c>
      <c r="OT23" s="369" t="str">
        <v/>
      </c>
      <c r="OU23" s="369" t="str">
        <v/>
      </c>
      <c r="OV23" s="369" t="str">
        <v/>
      </c>
      <c r="OW23" s="369" t="str">
        <v/>
      </c>
      <c r="OX23" s="369" t="str">
        <v/>
      </c>
      <c r="OY23" s="369" t="str">
        <v/>
      </c>
      <c r="OZ23" s="369" t="str">
        <v/>
      </c>
      <c r="PA23" s="369" t="str">
        <v/>
      </c>
      <c r="PB23" s="369" t="str">
        <v/>
      </c>
      <c r="PC23" s="369" t="str">
        <v/>
      </c>
      <c r="PD23" s="369" t="str">
        <v/>
      </c>
      <c r="PE23" s="369" t="str">
        <v/>
      </c>
      <c r="PF23" s="369" t="str">
        <v/>
      </c>
      <c r="PG23" s="369" t="str">
        <v/>
      </c>
      <c r="PH23" s="369" t="str">
        <v/>
      </c>
      <c r="PI23" s="369" t="str">
        <v/>
      </c>
      <c r="PJ23" s="369" t="str">
        <v/>
      </c>
      <c r="PK23" s="369" t="str">
        <v/>
      </c>
      <c r="PL23" s="369" t="str">
        <v/>
      </c>
      <c r="PM23" s="369" t="str">
        <v/>
      </c>
      <c r="PN23" s="369" t="str">
        <v/>
      </c>
      <c r="PO23" s="369" t="str">
        <v/>
      </c>
      <c r="PP23" s="369" t="str">
        <v/>
      </c>
      <c r="PQ23" s="369" t="str">
        <v/>
      </c>
      <c r="PR23" s="369" t="str">
        <v/>
      </c>
      <c r="PS23" s="369" t="str">
        <v/>
      </c>
      <c r="PT23" s="369" t="str">
        <v/>
      </c>
      <c r="PU23" s="369" t="str">
        <v/>
      </c>
      <c r="PV23" s="369" t="str">
        <v/>
      </c>
      <c r="PW23" s="369" t="str">
        <v/>
      </c>
      <c r="PX23" s="369" t="str">
        <v/>
      </c>
      <c r="PY23" s="369" t="str">
        <v/>
      </c>
      <c r="PZ23" s="369" t="str">
        <v/>
      </c>
      <c r="QA23" s="369" t="str">
        <v/>
      </c>
      <c r="QB23" s="369" t="str">
        <v/>
      </c>
      <c r="QC23" s="369" t="str">
        <v/>
      </c>
      <c r="QD23" s="369" t="str">
        <v/>
      </c>
      <c r="QE23" s="369" t="str">
        <v/>
      </c>
      <c r="QF23" s="369" t="str">
        <v/>
      </c>
      <c r="QG23" s="369" t="str">
        <v/>
      </c>
      <c r="QH23" s="369" t="str">
        <v/>
      </c>
      <c r="QI23" s="369" t="str">
        <v/>
      </c>
      <c r="QJ23" s="369" t="str">
        <v/>
      </c>
      <c r="QK23" s="369" t="str">
        <v/>
      </c>
      <c r="QL23" s="369" t="str">
        <v/>
      </c>
      <c r="QM23" s="369" t="str">
        <v/>
      </c>
      <c r="QN23" s="369" t="str">
        <v/>
      </c>
      <c r="QO23" s="369" t="str">
        <v/>
      </c>
      <c r="QP23" s="369" t="str">
        <v/>
      </c>
      <c r="QQ23" s="369" t="str">
        <v/>
      </c>
      <c r="QR23" s="369" t="str">
        <v/>
      </c>
      <c r="QS23" s="369" t="str">
        <v/>
      </c>
      <c r="QT23" s="369" t="str">
        <v/>
      </c>
      <c r="QU23" s="369" t="str">
        <v/>
      </c>
      <c r="QV23" s="369" t="str">
        <v/>
      </c>
      <c r="QW23" s="369" t="str">
        <v/>
      </c>
      <c r="QX23" s="369" t="str">
        <v/>
      </c>
      <c r="QY23" s="369" t="str">
        <v/>
      </c>
      <c r="QZ23" s="369" t="str">
        <v/>
      </c>
      <c r="RA23" s="369" t="str">
        <v/>
      </c>
      <c r="RB23" s="369" t="str">
        <v/>
      </c>
      <c r="RC23" s="369" t="str">
        <v/>
      </c>
      <c r="RD23" s="369" t="str">
        <v/>
      </c>
      <c r="RE23" s="369" t="str">
        <v/>
      </c>
      <c r="RF23" s="369" t="str">
        <v/>
      </c>
      <c r="RG23" s="369" t="str">
        <v/>
      </c>
      <c r="RH23" s="369" t="str">
        <v/>
      </c>
      <c r="RI23" s="369" t="str">
        <v/>
      </c>
      <c r="RJ23" s="369" t="str">
        <v/>
      </c>
      <c r="RK23" s="369" t="str">
        <v/>
      </c>
      <c r="RL23" s="369" t="str">
        <v/>
      </c>
      <c r="RM23" s="369" t="str">
        <v/>
      </c>
      <c r="RN23" s="369" t="str">
        <v/>
      </c>
      <c r="RO23" s="369" t="str">
        <v/>
      </c>
      <c r="RP23" s="369" t="str">
        <v/>
      </c>
      <c r="RQ23" s="369" t="str">
        <v/>
      </c>
      <c r="RR23" s="369" t="str">
        <v/>
      </c>
      <c r="RS23" s="369" t="str">
        <v/>
      </c>
      <c r="RT23" s="369" t="str">
        <v/>
      </c>
      <c r="RU23" s="369" t="str">
        <v/>
      </c>
      <c r="RV23" s="369" t="str">
        <v/>
      </c>
      <c r="RW23" s="369" t="str">
        <v/>
      </c>
      <c r="RX23" s="369" t="str">
        <v/>
      </c>
      <c r="RY23" s="369" t="str">
        <v/>
      </c>
      <c r="RZ23" s="369" t="str">
        <v/>
      </c>
      <c r="SA23" s="369" t="str">
        <v/>
      </c>
      <c r="SB23" s="369" t="str">
        <v/>
      </c>
      <c r="SC23" s="369" t="str">
        <v/>
      </c>
      <c r="SD23" s="369" t="str">
        <v/>
      </c>
      <c r="SE23" s="369" t="str">
        <v/>
      </c>
      <c r="SF23" s="369" t="str">
        <v/>
      </c>
      <c r="SG23" s="369" t="str">
        <v/>
      </c>
      <c r="SH23" s="369" t="str">
        <v/>
      </c>
      <c r="SI23" s="369" t="str">
        <v/>
      </c>
      <c r="SJ23" s="369" t="str">
        <v/>
      </c>
      <c r="SK23" s="369" t="str">
        <v/>
      </c>
      <c r="SL23" s="369" t="str">
        <v/>
      </c>
      <c r="SM23" s="369" t="str">
        <v/>
      </c>
      <c r="SN23" s="369" t="str">
        <v/>
      </c>
      <c r="SO23" s="369" t="str">
        <v/>
      </c>
      <c r="SP23" s="369" t="str">
        <v/>
      </c>
      <c r="SQ23" s="369" t="str">
        <v/>
      </c>
      <c r="SR23" s="369" t="str">
        <v/>
      </c>
      <c r="SS23" s="369" t="str">
        <v/>
      </c>
      <c r="ST23" s="369" t="str">
        <v/>
      </c>
      <c r="SU23" s="369" t="str">
        <v/>
      </c>
      <c r="SV23" s="369" t="str">
        <v/>
      </c>
      <c r="SW23" s="369" t="str">
        <v/>
      </c>
      <c r="SX23" s="369" t="str">
        <v/>
      </c>
      <c r="SY23" s="369" t="str">
        <v/>
      </c>
      <c r="SZ23" s="369" t="str">
        <v/>
      </c>
      <c r="TA23" s="369" t="str">
        <v/>
      </c>
      <c r="TB23" s="369" t="str">
        <v/>
      </c>
      <c r="TC23" s="369" t="str">
        <v/>
      </c>
      <c r="TD23" s="369" t="str">
        <v/>
      </c>
      <c r="TE23" s="369" t="str">
        <v/>
      </c>
      <c r="TF23" s="369" t="str">
        <v/>
      </c>
      <c r="TG23" s="369" t="str">
        <v/>
      </c>
      <c r="TH23" s="369" t="str">
        <v/>
      </c>
      <c r="TI23" s="369" t="str">
        <v/>
      </c>
      <c r="TJ23" s="369" t="str">
        <v/>
      </c>
      <c r="TK23" s="369" t="str">
        <v/>
      </c>
      <c r="TL23" s="369" t="str">
        <v/>
      </c>
      <c r="TM23" s="369" t="str">
        <v/>
      </c>
      <c r="TN23" s="369" t="str">
        <v/>
      </c>
      <c r="TO23" s="369" t="str">
        <v/>
      </c>
      <c r="TP23" s="369" t="str">
        <v/>
      </c>
      <c r="TQ23" s="369" t="str">
        <v/>
      </c>
      <c r="TR23" s="369" t="str">
        <v/>
      </c>
      <c r="TS23" s="369" t="str">
        <v/>
      </c>
      <c r="TT23" s="369" t="str">
        <v/>
      </c>
      <c r="TU23" s="369" t="str">
        <v/>
      </c>
      <c r="TV23" s="369" t="str">
        <v/>
      </c>
      <c r="TW23" s="369" t="str">
        <v/>
      </c>
      <c r="TX23" s="369" t="str">
        <v/>
      </c>
      <c r="TY23" s="369" t="str">
        <v/>
      </c>
      <c r="TZ23" s="369" t="str">
        <v/>
      </c>
      <c r="UA23" s="369" t="str">
        <v/>
      </c>
      <c r="UB23" s="369" t="str">
        <v/>
      </c>
      <c r="UC23" s="369" t="str">
        <v/>
      </c>
      <c r="UD23" s="369" t="str">
        <v/>
      </c>
      <c r="UE23" s="369" t="str">
        <v/>
      </c>
      <c r="UF23" s="369" t="str">
        <v/>
      </c>
      <c r="UG23" s="369" t="str">
        <v/>
      </c>
      <c r="UH23" s="369" t="str">
        <v/>
      </c>
      <c r="UI23" s="369" t="str">
        <v/>
      </c>
      <c r="UJ23" s="369" t="str">
        <v/>
      </c>
      <c r="UK23" s="369" t="str">
        <v/>
      </c>
      <c r="UL23" s="369" t="str">
        <v/>
      </c>
      <c r="UM23" s="369" t="str">
        <v/>
      </c>
      <c r="UN23" s="369" t="str">
        <v/>
      </c>
      <c r="UO23" s="369" t="str">
        <v/>
      </c>
      <c r="UP23" s="369" t="str">
        <v/>
      </c>
      <c r="UQ23" s="369" t="str">
        <v/>
      </c>
      <c r="UR23" s="369" t="str">
        <v/>
      </c>
      <c r="US23" s="369" t="str">
        <v/>
      </c>
      <c r="UT23" s="369" t="str">
        <v/>
      </c>
      <c r="UU23" s="369" t="str">
        <v/>
      </c>
      <c r="UV23" s="369" t="str">
        <v/>
      </c>
      <c r="UW23" s="369" t="str">
        <v/>
      </c>
      <c r="UX23" s="369" t="str">
        <v/>
      </c>
      <c r="UY23" s="369" t="str">
        <v/>
      </c>
      <c r="UZ23" s="369" t="str">
        <v/>
      </c>
      <c r="VA23" s="369" t="str">
        <v/>
      </c>
      <c r="VB23" s="369" t="str">
        <v/>
      </c>
      <c r="VC23" s="369" t="str">
        <v/>
      </c>
      <c r="VD23" s="369" t="str">
        <v/>
      </c>
      <c r="VE23" s="369" t="str">
        <v/>
      </c>
      <c r="VF23" s="369" t="str">
        <v/>
      </c>
      <c r="VG23" s="369" t="str">
        <v/>
      </c>
      <c r="VH23" s="369" t="str">
        <v/>
      </c>
      <c r="VI23" s="369" t="str">
        <v/>
      </c>
      <c r="VJ23" s="369" t="str">
        <v/>
      </c>
      <c r="VK23" s="369" t="str">
        <v/>
      </c>
      <c r="VL23" s="369" t="str">
        <v/>
      </c>
      <c r="VM23" s="369" t="str">
        <v/>
      </c>
      <c r="VN23" s="369" t="str">
        <v/>
      </c>
      <c r="VO23" s="369" t="str">
        <v/>
      </c>
      <c r="VP23" s="369" t="str">
        <v/>
      </c>
      <c r="VQ23" s="369" t="str">
        <v/>
      </c>
      <c r="VR23" s="369" t="str">
        <v/>
      </c>
      <c r="VS23" s="369" t="str">
        <v/>
      </c>
      <c r="VT23" s="369" t="str">
        <v/>
      </c>
      <c r="VU23" s="369" t="str">
        <v/>
      </c>
      <c r="VV23" s="369" t="str">
        <v/>
      </c>
      <c r="VW23" s="369" t="str">
        <v/>
      </c>
      <c r="VX23" s="369" t="str">
        <v/>
      </c>
      <c r="VY23" s="369" t="str">
        <v/>
      </c>
      <c r="VZ23" s="369" t="str">
        <v/>
      </c>
      <c r="WA23" s="369" t="str">
        <v/>
      </c>
      <c r="WB23" s="369" t="str">
        <v/>
      </c>
      <c r="WC23" s="369" t="str">
        <v/>
      </c>
      <c r="WD23" s="369" t="str">
        <v/>
      </c>
      <c r="WE23" s="369" t="str">
        <v/>
      </c>
      <c r="WF23" s="369" t="str">
        <v/>
      </c>
      <c r="WG23" s="369" t="str">
        <v/>
      </c>
      <c r="WH23" s="369" t="str">
        <v/>
      </c>
      <c r="WI23" s="369" t="str">
        <v/>
      </c>
    </row>
    <row r="24" spans="1:610">
      <c r="A24" s="348"/>
      <c r="B24" s="360" t="s">
        <v>756</v>
      </c>
      <c r="C24" s="348"/>
      <c r="D24" s="399"/>
      <c r="E24" s="399"/>
      <c r="F24" s="399"/>
      <c r="G24" s="361" t="str">
        <f t="shared" si="0"/>
        <v/>
      </c>
      <c r="H24" s="361" t="str">
        <f t="shared" si="1"/>
        <v/>
      </c>
      <c r="I24" s="397"/>
      <c r="J24" s="348"/>
      <c r="K24" s="348"/>
      <c r="L24" s="348"/>
      <c r="M24" s="348"/>
      <c r="N24" s="323"/>
      <c r="O24" s="323"/>
      <c r="P24" s="323"/>
      <c r="Q24" s="323"/>
      <c r="R24" s="323"/>
      <c r="S24" s="323"/>
      <c r="T24" s="323"/>
      <c r="U24" s="323"/>
      <c r="V24" s="323"/>
      <c r="W24" s="323"/>
      <c r="X24" s="323"/>
      <c r="Y24" s="323"/>
      <c r="Z24" s="323"/>
      <c r="AA24" s="323"/>
      <c r="AB24" s="323"/>
      <c r="AC24" s="323"/>
      <c r="AD24" s="323"/>
      <c r="AE24" s="323"/>
      <c r="AF24" s="323"/>
      <c r="AG24" s="323"/>
      <c r="AH24" s="323"/>
      <c r="AI24" s="323"/>
      <c r="AJ24" s="323"/>
      <c r="AK24" s="323"/>
      <c r="AL24" s="323"/>
      <c r="AM24" s="323"/>
      <c r="AN24" s="323"/>
      <c r="AO24" s="323"/>
      <c r="AP24" s="323"/>
      <c r="AQ24" s="323"/>
      <c r="AR24" s="323"/>
      <c r="AS24" s="323"/>
      <c r="AT24" s="323"/>
      <c r="AU24" s="323"/>
      <c r="AV24" s="323"/>
      <c r="AW24" s="323"/>
      <c r="AX24" s="323"/>
      <c r="AY24" s="323"/>
      <c r="AZ24" s="323"/>
      <c r="BA24" s="323"/>
      <c r="BB24" s="323"/>
      <c r="BC24" s="323"/>
      <c r="BD24" s="323"/>
      <c r="BE24" s="323"/>
      <c r="BF24" s="323"/>
      <c r="BG24" s="323"/>
      <c r="BH24" s="323"/>
      <c r="BI24" s="323"/>
      <c r="BJ24" s="323"/>
      <c r="BK24" s="323"/>
      <c r="BL24" s="323"/>
      <c r="BM24" s="323"/>
      <c r="BN24" s="323"/>
      <c r="BO24" s="323"/>
      <c r="BP24" s="323"/>
      <c r="BQ24" s="323"/>
      <c r="BR24" s="323"/>
      <c r="BS24" s="323"/>
      <c r="BT24" s="323"/>
      <c r="BU24" s="323"/>
      <c r="BV24" s="323"/>
      <c r="BW24" s="323"/>
      <c r="BX24" s="323"/>
      <c r="BY24" s="323"/>
      <c r="BZ24" s="323"/>
      <c r="CA24" s="323"/>
      <c r="CB24" s="323"/>
      <c r="CC24" s="323"/>
      <c r="CD24" s="323"/>
      <c r="CE24" s="323"/>
      <c r="CF24" s="323"/>
      <c r="CG24" s="323"/>
      <c r="CH24" s="323"/>
      <c r="CI24" s="323"/>
      <c r="CJ24" s="323"/>
      <c r="CK24" s="323"/>
      <c r="CL24" s="323"/>
      <c r="CM24" s="323"/>
      <c r="CN24" s="323"/>
      <c r="CO24" s="323"/>
      <c r="CP24" s="323"/>
      <c r="CQ24" s="323"/>
      <c r="CR24" s="323"/>
      <c r="CS24" s="323"/>
      <c r="CT24" s="323"/>
      <c r="CU24" s="323"/>
      <c r="CV24" s="323"/>
      <c r="CW24" s="323"/>
      <c r="CX24" s="323"/>
      <c r="CY24" s="323"/>
      <c r="CZ24" s="363"/>
      <c r="DB24" s="897"/>
      <c r="DC24" s="897"/>
      <c r="DD24" s="368" t="str">
        <v/>
      </c>
      <c r="DE24" s="369" t="str">
        <v/>
      </c>
      <c r="DF24" s="369" t="str">
        <v/>
      </c>
      <c r="DG24" s="369" t="str">
        <v/>
      </c>
      <c r="DH24" s="369" t="str">
        <v/>
      </c>
      <c r="DI24" s="369" t="str">
        <v/>
      </c>
      <c r="DJ24" s="369" t="str">
        <v/>
      </c>
      <c r="DK24" s="369" t="str">
        <v/>
      </c>
      <c r="DL24" s="369" t="str">
        <v/>
      </c>
      <c r="DM24" s="369" t="str">
        <v/>
      </c>
      <c r="DN24" s="369" t="str">
        <v/>
      </c>
      <c r="DO24" s="369" t="str">
        <v/>
      </c>
      <c r="DP24" s="369" t="str">
        <v/>
      </c>
      <c r="DQ24" s="369" t="str">
        <v/>
      </c>
      <c r="DR24" s="369" t="str">
        <v/>
      </c>
      <c r="DS24" s="369" t="str">
        <v/>
      </c>
      <c r="DT24" s="369" t="str">
        <v/>
      </c>
      <c r="DU24" s="369" t="str">
        <v/>
      </c>
      <c r="DV24" s="369" t="str">
        <v/>
      </c>
      <c r="DW24" s="369" t="str">
        <v/>
      </c>
      <c r="DX24" s="370" t="str">
        <v/>
      </c>
      <c r="DY24" s="369" t="str">
        <v/>
      </c>
      <c r="DZ24" s="369" t="str">
        <v/>
      </c>
      <c r="EA24" s="369" t="str">
        <v/>
      </c>
      <c r="EB24" s="369" t="str">
        <v/>
      </c>
      <c r="EC24" s="369" t="str">
        <v/>
      </c>
      <c r="ED24" s="369" t="str">
        <v/>
      </c>
      <c r="EE24" s="369" t="str">
        <v/>
      </c>
      <c r="EF24" s="369" t="str">
        <v/>
      </c>
      <c r="EG24" s="369" t="str">
        <v/>
      </c>
      <c r="EH24" s="369" t="str">
        <v/>
      </c>
      <c r="EI24" s="369" t="str">
        <v/>
      </c>
      <c r="EJ24" s="369" t="str">
        <v/>
      </c>
      <c r="EK24" s="369" t="str">
        <v/>
      </c>
      <c r="EL24" s="369" t="str">
        <v/>
      </c>
      <c r="EM24" s="369" t="str">
        <v/>
      </c>
      <c r="EN24" s="369" t="str">
        <v/>
      </c>
      <c r="EO24" s="369" t="str">
        <v/>
      </c>
      <c r="EP24" s="369" t="str">
        <v/>
      </c>
      <c r="EQ24" s="369" t="str">
        <v/>
      </c>
      <c r="ER24" s="369" t="str">
        <v/>
      </c>
      <c r="ES24" s="369" t="str">
        <v/>
      </c>
      <c r="ET24" s="369" t="str">
        <v/>
      </c>
      <c r="EU24" s="369" t="str">
        <v/>
      </c>
      <c r="EV24" s="369" t="str">
        <v/>
      </c>
      <c r="EW24" s="369" t="str">
        <v/>
      </c>
      <c r="EX24" s="369" t="str">
        <v/>
      </c>
      <c r="EY24" s="369" t="str">
        <v/>
      </c>
      <c r="EZ24" s="369" t="str">
        <v/>
      </c>
      <c r="FA24" s="369" t="str">
        <v/>
      </c>
      <c r="FB24" s="369" t="str">
        <v/>
      </c>
      <c r="FC24" s="369" t="str">
        <v/>
      </c>
      <c r="FD24" s="369" t="str">
        <v/>
      </c>
      <c r="FE24" s="369" t="str">
        <v/>
      </c>
      <c r="FF24" s="369" t="str">
        <v/>
      </c>
      <c r="FG24" s="369" t="str">
        <v/>
      </c>
      <c r="FH24" s="369" t="str">
        <v/>
      </c>
      <c r="FI24" s="369" t="str">
        <v/>
      </c>
      <c r="FJ24" s="369" t="str">
        <v/>
      </c>
      <c r="FK24" s="369" t="str">
        <v/>
      </c>
      <c r="FL24" s="369" t="str">
        <v/>
      </c>
      <c r="FM24" s="369" t="str">
        <v/>
      </c>
      <c r="FN24" s="369" t="str">
        <v/>
      </c>
      <c r="FO24" s="369" t="str">
        <v/>
      </c>
      <c r="FP24" s="369" t="str">
        <v/>
      </c>
      <c r="FQ24" s="369" t="str">
        <v/>
      </c>
      <c r="FR24" s="369" t="str">
        <v/>
      </c>
      <c r="FS24" s="369" t="str">
        <v/>
      </c>
      <c r="FT24" s="369" t="str">
        <v/>
      </c>
      <c r="FU24" s="369" t="str">
        <v/>
      </c>
      <c r="FV24" s="369" t="str">
        <v/>
      </c>
      <c r="FW24" s="369" t="str">
        <v/>
      </c>
      <c r="FX24" s="369" t="str">
        <v/>
      </c>
      <c r="FY24" s="369" t="str">
        <v/>
      </c>
      <c r="FZ24" s="369" t="str">
        <v/>
      </c>
      <c r="GA24" s="369" t="str">
        <v/>
      </c>
      <c r="GB24" s="369" t="str">
        <v/>
      </c>
      <c r="GC24" s="369" t="str">
        <v/>
      </c>
      <c r="GD24" s="369" t="str">
        <v/>
      </c>
      <c r="GE24" s="369" t="str">
        <v/>
      </c>
      <c r="GF24" s="369" t="str">
        <v/>
      </c>
      <c r="GG24" s="369" t="str">
        <v/>
      </c>
      <c r="GH24" s="369" t="str">
        <v/>
      </c>
      <c r="GI24" s="369" t="str">
        <v/>
      </c>
      <c r="GJ24" s="369" t="str">
        <v/>
      </c>
      <c r="GK24" s="369" t="str">
        <v/>
      </c>
      <c r="GL24" s="369" t="str">
        <v/>
      </c>
      <c r="GM24" s="369" t="str">
        <v/>
      </c>
      <c r="GN24" s="369" t="str">
        <v/>
      </c>
      <c r="GO24" s="369" t="str">
        <v/>
      </c>
      <c r="GP24" s="369" t="str">
        <v/>
      </c>
      <c r="GQ24" s="369" t="str">
        <v/>
      </c>
      <c r="GR24" s="369" t="str">
        <v/>
      </c>
      <c r="GS24" s="369" t="str">
        <v/>
      </c>
      <c r="GT24" s="369" t="str">
        <v/>
      </c>
      <c r="GU24" s="369" t="str">
        <v/>
      </c>
      <c r="GV24" s="369" t="str">
        <v/>
      </c>
      <c r="GW24" s="369" t="str">
        <v/>
      </c>
      <c r="GX24" s="369" t="str">
        <v/>
      </c>
      <c r="GY24" s="369" t="str">
        <v/>
      </c>
      <c r="GZ24" s="369" t="str">
        <v/>
      </c>
      <c r="HA24" s="369" t="str">
        <v/>
      </c>
      <c r="HB24" s="369" t="str">
        <v/>
      </c>
      <c r="HC24" s="369" t="str">
        <v/>
      </c>
      <c r="HD24" s="369" t="str">
        <v/>
      </c>
      <c r="HE24" s="369" t="str">
        <v/>
      </c>
      <c r="HF24" s="369" t="str">
        <v/>
      </c>
      <c r="HG24" s="369" t="str">
        <v/>
      </c>
      <c r="HH24" s="369" t="str">
        <v/>
      </c>
      <c r="HI24" s="369" t="str">
        <v/>
      </c>
      <c r="HJ24" s="369" t="str">
        <v/>
      </c>
      <c r="HK24" s="369" t="str">
        <v/>
      </c>
      <c r="HL24" s="369" t="str">
        <v/>
      </c>
      <c r="HM24" s="369" t="str">
        <v/>
      </c>
      <c r="HN24" s="369" t="str">
        <v/>
      </c>
      <c r="HO24" s="369" t="str">
        <v/>
      </c>
      <c r="HP24" s="369" t="str">
        <v/>
      </c>
      <c r="HQ24" s="369" t="str">
        <v/>
      </c>
      <c r="HR24" s="369" t="str">
        <v/>
      </c>
      <c r="HS24" s="369" t="str">
        <v/>
      </c>
      <c r="HT24" s="369" t="str">
        <v/>
      </c>
      <c r="HU24" s="369" t="str">
        <v/>
      </c>
      <c r="HV24" s="369" t="str">
        <v/>
      </c>
      <c r="HW24" s="369" t="str">
        <v/>
      </c>
      <c r="HX24" s="369" t="str">
        <v/>
      </c>
      <c r="HY24" s="369" t="str">
        <v/>
      </c>
      <c r="HZ24" s="369" t="str">
        <v/>
      </c>
      <c r="IA24" s="369" t="str">
        <v/>
      </c>
      <c r="IB24" s="369" t="str">
        <v/>
      </c>
      <c r="IC24" s="369" t="str">
        <v/>
      </c>
      <c r="ID24" s="369" t="str">
        <v/>
      </c>
      <c r="IE24" s="369" t="str">
        <v/>
      </c>
      <c r="IF24" s="369" t="str">
        <v/>
      </c>
      <c r="IG24" s="369" t="str">
        <v/>
      </c>
      <c r="IH24" s="369" t="str">
        <v/>
      </c>
      <c r="II24" s="369" t="str">
        <v/>
      </c>
      <c r="IJ24" s="369" t="str">
        <v/>
      </c>
      <c r="IK24" s="369" t="str">
        <v/>
      </c>
      <c r="IL24" s="369" t="str">
        <v/>
      </c>
      <c r="IM24" s="369" t="str">
        <v/>
      </c>
      <c r="IN24" s="369" t="str">
        <v/>
      </c>
      <c r="IO24" s="369" t="str">
        <v/>
      </c>
      <c r="IP24" s="369" t="str">
        <v/>
      </c>
      <c r="IQ24" s="369" t="str">
        <v/>
      </c>
      <c r="IR24" s="369" t="str">
        <v/>
      </c>
      <c r="IS24" s="369" t="str">
        <v/>
      </c>
      <c r="IT24" s="369" t="str">
        <v/>
      </c>
      <c r="IU24" s="369" t="str">
        <v/>
      </c>
      <c r="IV24" s="369" t="str">
        <v/>
      </c>
      <c r="IW24" s="369" t="str">
        <v/>
      </c>
      <c r="IX24" s="369" t="str">
        <v/>
      </c>
      <c r="IY24" s="369" t="str">
        <v/>
      </c>
      <c r="IZ24" s="369" t="str">
        <v/>
      </c>
      <c r="JA24" s="369" t="str">
        <v/>
      </c>
      <c r="JB24" s="369" t="str">
        <v/>
      </c>
      <c r="JC24" s="369" t="str">
        <v/>
      </c>
      <c r="JD24" s="369" t="str">
        <v/>
      </c>
      <c r="JE24" s="369" t="str">
        <v/>
      </c>
      <c r="JF24" s="369" t="str">
        <v/>
      </c>
      <c r="JG24" s="369" t="str">
        <v/>
      </c>
      <c r="JH24" s="369" t="str">
        <v/>
      </c>
      <c r="JI24" s="369" t="str">
        <v/>
      </c>
      <c r="JJ24" s="369" t="str">
        <v/>
      </c>
      <c r="JK24" s="369" t="str">
        <v/>
      </c>
      <c r="JL24" s="369" t="str">
        <v/>
      </c>
      <c r="JM24" s="369" t="str">
        <v/>
      </c>
      <c r="JN24" s="369" t="str">
        <v/>
      </c>
      <c r="JO24" s="369" t="str">
        <v/>
      </c>
      <c r="JP24" s="369" t="str">
        <v/>
      </c>
      <c r="JQ24" s="369" t="str">
        <v/>
      </c>
      <c r="JR24" s="369" t="str">
        <v/>
      </c>
      <c r="JS24" s="369" t="str">
        <v/>
      </c>
      <c r="JT24" s="369" t="str">
        <v/>
      </c>
      <c r="JU24" s="369" t="str">
        <v/>
      </c>
      <c r="JV24" s="369" t="str">
        <v/>
      </c>
      <c r="JW24" s="369" t="str">
        <v/>
      </c>
      <c r="JX24" s="369" t="str">
        <v/>
      </c>
      <c r="JY24" s="369" t="str">
        <v/>
      </c>
      <c r="JZ24" s="369" t="str">
        <v/>
      </c>
      <c r="KA24" s="369" t="str">
        <v/>
      </c>
      <c r="KB24" s="369" t="str">
        <v/>
      </c>
      <c r="KC24" s="369" t="str">
        <v/>
      </c>
      <c r="KD24" s="369" t="str">
        <v/>
      </c>
      <c r="KE24" s="369" t="str">
        <v/>
      </c>
      <c r="KF24" s="369" t="str">
        <v/>
      </c>
      <c r="KG24" s="369" t="str">
        <v/>
      </c>
      <c r="KH24" s="369" t="str">
        <v/>
      </c>
      <c r="KI24" s="369" t="str">
        <v/>
      </c>
      <c r="KJ24" s="369" t="str">
        <v/>
      </c>
      <c r="KK24" s="369" t="str">
        <v/>
      </c>
      <c r="KL24" s="369" t="str">
        <v/>
      </c>
      <c r="KM24" s="369" t="str">
        <v/>
      </c>
      <c r="KN24" s="369" t="str">
        <v/>
      </c>
      <c r="KO24" s="369" t="str">
        <v/>
      </c>
      <c r="KP24" s="369" t="str">
        <v/>
      </c>
      <c r="KQ24" s="369" t="str">
        <v/>
      </c>
      <c r="KR24" s="369" t="str">
        <v/>
      </c>
      <c r="KS24" s="369" t="str">
        <v/>
      </c>
      <c r="KT24" s="369" t="str">
        <v/>
      </c>
      <c r="KU24" s="369" t="str">
        <v/>
      </c>
      <c r="KV24" s="369" t="str">
        <v/>
      </c>
      <c r="KW24" s="369" t="str">
        <v/>
      </c>
      <c r="KX24" s="369" t="str">
        <v/>
      </c>
      <c r="KY24" s="369" t="str">
        <v/>
      </c>
      <c r="KZ24" s="369" t="str">
        <v/>
      </c>
      <c r="LA24" s="369" t="str">
        <v/>
      </c>
      <c r="LB24" s="369" t="str">
        <v/>
      </c>
      <c r="LC24" s="369" t="str">
        <v/>
      </c>
      <c r="LD24" s="369" t="str">
        <v/>
      </c>
      <c r="LE24" s="369" t="str">
        <v/>
      </c>
      <c r="LF24" s="369" t="str">
        <v/>
      </c>
      <c r="LG24" s="369" t="str">
        <v/>
      </c>
      <c r="LH24" s="369" t="str">
        <v/>
      </c>
      <c r="LI24" s="369" t="str">
        <v/>
      </c>
      <c r="LJ24" s="369" t="str">
        <v/>
      </c>
      <c r="LK24" s="369" t="str">
        <v/>
      </c>
      <c r="LL24" s="369" t="str">
        <v/>
      </c>
      <c r="LM24" s="369" t="str">
        <v/>
      </c>
      <c r="LN24" s="369" t="str">
        <v/>
      </c>
      <c r="LO24" s="369" t="str">
        <v/>
      </c>
      <c r="LP24" s="369" t="str">
        <v/>
      </c>
      <c r="LQ24" s="369" t="str">
        <v/>
      </c>
      <c r="LR24" s="369" t="str">
        <v/>
      </c>
      <c r="LS24" s="369" t="str">
        <v/>
      </c>
      <c r="LT24" s="369" t="str">
        <v/>
      </c>
      <c r="LU24" s="369" t="str">
        <v/>
      </c>
      <c r="LV24" s="369" t="str">
        <v/>
      </c>
      <c r="LW24" s="369" t="str">
        <v/>
      </c>
      <c r="LX24" s="369" t="str">
        <v/>
      </c>
      <c r="LY24" s="369" t="str">
        <v/>
      </c>
      <c r="LZ24" s="369" t="str">
        <v/>
      </c>
      <c r="MA24" s="369" t="str">
        <v/>
      </c>
      <c r="MB24" s="369" t="str">
        <v/>
      </c>
      <c r="MC24" s="369" t="str">
        <v/>
      </c>
      <c r="MD24" s="369" t="str">
        <v/>
      </c>
      <c r="ME24" s="369" t="str">
        <v/>
      </c>
      <c r="MF24" s="369" t="str">
        <v/>
      </c>
      <c r="MG24" s="369" t="str">
        <v/>
      </c>
      <c r="MH24" s="369" t="str">
        <v/>
      </c>
      <c r="MI24" s="369" t="str">
        <v/>
      </c>
      <c r="MJ24" s="369" t="str">
        <v/>
      </c>
      <c r="MK24" s="369" t="str">
        <v/>
      </c>
      <c r="ML24" s="369" t="str">
        <v/>
      </c>
      <c r="MM24" s="369" t="str">
        <v/>
      </c>
      <c r="MN24" s="369" t="str">
        <v/>
      </c>
      <c r="MO24" s="369" t="str">
        <v/>
      </c>
      <c r="MP24" s="369" t="str">
        <v/>
      </c>
      <c r="MQ24" s="369" t="str">
        <v/>
      </c>
      <c r="MR24" s="369" t="str">
        <v/>
      </c>
      <c r="MS24" s="369" t="str">
        <v/>
      </c>
      <c r="MT24" s="369" t="str">
        <v/>
      </c>
      <c r="MU24" s="369" t="str">
        <v/>
      </c>
      <c r="MV24" s="369" t="str">
        <v/>
      </c>
      <c r="MW24" s="369" t="str">
        <v/>
      </c>
      <c r="MX24" s="369" t="str">
        <v/>
      </c>
      <c r="MY24" s="369" t="str">
        <v/>
      </c>
      <c r="MZ24" s="369" t="str">
        <v/>
      </c>
      <c r="NA24" s="369" t="str">
        <v/>
      </c>
      <c r="NB24" s="369" t="str">
        <v/>
      </c>
      <c r="NC24" s="369" t="str">
        <v/>
      </c>
      <c r="ND24" s="369" t="str">
        <v/>
      </c>
      <c r="NE24" s="369" t="str">
        <v/>
      </c>
      <c r="NF24" s="369" t="str">
        <v/>
      </c>
      <c r="NG24" s="369" t="str">
        <v/>
      </c>
      <c r="NH24" s="369" t="str">
        <v/>
      </c>
      <c r="NI24" s="369" t="str">
        <v/>
      </c>
      <c r="NJ24" s="369" t="str">
        <v/>
      </c>
      <c r="NK24" s="369" t="str">
        <v/>
      </c>
      <c r="NL24" s="369" t="str">
        <v/>
      </c>
      <c r="NM24" s="369" t="str">
        <v/>
      </c>
      <c r="NN24" s="369" t="str">
        <v/>
      </c>
      <c r="NO24" s="369" t="str">
        <v/>
      </c>
      <c r="NP24" s="369" t="str">
        <v/>
      </c>
      <c r="NQ24" s="369" t="str">
        <v/>
      </c>
      <c r="NR24" s="369" t="str">
        <v/>
      </c>
      <c r="NS24" s="369" t="str">
        <v/>
      </c>
      <c r="NT24" s="369" t="str">
        <v/>
      </c>
      <c r="NU24" s="369" t="str">
        <v/>
      </c>
      <c r="NV24" s="369" t="str">
        <v/>
      </c>
      <c r="NW24" s="369" t="str">
        <v/>
      </c>
      <c r="NX24" s="369" t="str">
        <v/>
      </c>
      <c r="NY24" s="369" t="str">
        <v/>
      </c>
      <c r="NZ24" s="369" t="str">
        <v/>
      </c>
      <c r="OA24" s="369" t="str">
        <v/>
      </c>
      <c r="OB24" s="369" t="str">
        <v/>
      </c>
      <c r="OC24" s="369" t="str">
        <v/>
      </c>
      <c r="OD24" s="369" t="str">
        <v/>
      </c>
      <c r="OE24" s="369" t="str">
        <v/>
      </c>
      <c r="OF24" s="369" t="str">
        <v/>
      </c>
      <c r="OG24" s="369" t="str">
        <v/>
      </c>
      <c r="OH24" s="369" t="str">
        <v/>
      </c>
      <c r="OI24" s="369" t="str">
        <v/>
      </c>
      <c r="OJ24" s="369" t="str">
        <v/>
      </c>
      <c r="OK24" s="369" t="str">
        <v/>
      </c>
      <c r="OL24" s="369" t="str">
        <v/>
      </c>
      <c r="OM24" s="369" t="str">
        <v/>
      </c>
      <c r="ON24" s="369" t="str">
        <v/>
      </c>
      <c r="OO24" s="369" t="str">
        <v/>
      </c>
      <c r="OP24" s="369" t="str">
        <v/>
      </c>
      <c r="OQ24" s="371" t="str">
        <v/>
      </c>
      <c r="OR24" s="369" t="str">
        <v/>
      </c>
      <c r="OS24" s="369" t="str">
        <v/>
      </c>
      <c r="OT24" s="369" t="str">
        <v/>
      </c>
      <c r="OU24" s="369" t="str">
        <v/>
      </c>
      <c r="OV24" s="369" t="str">
        <v/>
      </c>
      <c r="OW24" s="369" t="str">
        <v/>
      </c>
      <c r="OX24" s="369" t="str">
        <v/>
      </c>
      <c r="OY24" s="369" t="str">
        <v/>
      </c>
      <c r="OZ24" s="369" t="str">
        <v/>
      </c>
      <c r="PA24" s="369" t="str">
        <v/>
      </c>
      <c r="PB24" s="369" t="str">
        <v/>
      </c>
      <c r="PC24" s="369" t="str">
        <v/>
      </c>
      <c r="PD24" s="369" t="str">
        <v/>
      </c>
      <c r="PE24" s="369" t="str">
        <v/>
      </c>
      <c r="PF24" s="369" t="str">
        <v/>
      </c>
      <c r="PG24" s="369" t="str">
        <v/>
      </c>
      <c r="PH24" s="369" t="str">
        <v/>
      </c>
      <c r="PI24" s="369" t="str">
        <v/>
      </c>
      <c r="PJ24" s="369" t="str">
        <v/>
      </c>
      <c r="PK24" s="369" t="str">
        <v/>
      </c>
      <c r="PL24" s="369" t="str">
        <v/>
      </c>
      <c r="PM24" s="369" t="str">
        <v/>
      </c>
      <c r="PN24" s="369" t="str">
        <v/>
      </c>
      <c r="PO24" s="369" t="str">
        <v/>
      </c>
      <c r="PP24" s="369" t="str">
        <v/>
      </c>
      <c r="PQ24" s="369" t="str">
        <v/>
      </c>
      <c r="PR24" s="369" t="str">
        <v/>
      </c>
      <c r="PS24" s="369" t="str">
        <v/>
      </c>
      <c r="PT24" s="369" t="str">
        <v/>
      </c>
      <c r="PU24" s="369" t="str">
        <v/>
      </c>
      <c r="PV24" s="369" t="str">
        <v/>
      </c>
      <c r="PW24" s="369" t="str">
        <v/>
      </c>
      <c r="PX24" s="369" t="str">
        <v/>
      </c>
      <c r="PY24" s="369" t="str">
        <v/>
      </c>
      <c r="PZ24" s="369" t="str">
        <v/>
      </c>
      <c r="QA24" s="369" t="str">
        <v/>
      </c>
      <c r="QB24" s="369" t="str">
        <v/>
      </c>
      <c r="QC24" s="369" t="str">
        <v/>
      </c>
      <c r="QD24" s="369" t="str">
        <v/>
      </c>
      <c r="QE24" s="369" t="str">
        <v/>
      </c>
      <c r="QF24" s="369" t="str">
        <v/>
      </c>
      <c r="QG24" s="369" t="str">
        <v/>
      </c>
      <c r="QH24" s="369" t="str">
        <v/>
      </c>
      <c r="QI24" s="369" t="str">
        <v/>
      </c>
      <c r="QJ24" s="369" t="str">
        <v/>
      </c>
      <c r="QK24" s="369" t="str">
        <v/>
      </c>
      <c r="QL24" s="369" t="str">
        <v/>
      </c>
      <c r="QM24" s="369" t="str">
        <v/>
      </c>
      <c r="QN24" s="369" t="str">
        <v/>
      </c>
      <c r="QO24" s="369" t="str">
        <v/>
      </c>
      <c r="QP24" s="369" t="str">
        <v/>
      </c>
      <c r="QQ24" s="369" t="str">
        <v/>
      </c>
      <c r="QR24" s="369" t="str">
        <v/>
      </c>
      <c r="QS24" s="369" t="str">
        <v/>
      </c>
      <c r="QT24" s="369" t="str">
        <v/>
      </c>
      <c r="QU24" s="369" t="str">
        <v/>
      </c>
      <c r="QV24" s="369" t="str">
        <v/>
      </c>
      <c r="QW24" s="369" t="str">
        <v/>
      </c>
      <c r="QX24" s="369" t="str">
        <v/>
      </c>
      <c r="QY24" s="369" t="str">
        <v/>
      </c>
      <c r="QZ24" s="369" t="str">
        <v/>
      </c>
      <c r="RA24" s="369" t="str">
        <v/>
      </c>
      <c r="RB24" s="369" t="str">
        <v/>
      </c>
      <c r="RC24" s="369" t="str">
        <v/>
      </c>
      <c r="RD24" s="369" t="str">
        <v/>
      </c>
      <c r="RE24" s="369" t="str">
        <v/>
      </c>
      <c r="RF24" s="369" t="str">
        <v/>
      </c>
      <c r="RG24" s="369" t="str">
        <v/>
      </c>
      <c r="RH24" s="369" t="str">
        <v/>
      </c>
      <c r="RI24" s="369" t="str">
        <v/>
      </c>
      <c r="RJ24" s="369" t="str">
        <v/>
      </c>
      <c r="RK24" s="369" t="str">
        <v/>
      </c>
      <c r="RL24" s="369" t="str">
        <v/>
      </c>
      <c r="RM24" s="369" t="str">
        <v/>
      </c>
      <c r="RN24" s="369" t="str">
        <v/>
      </c>
      <c r="RO24" s="369" t="str">
        <v/>
      </c>
      <c r="RP24" s="369" t="str">
        <v/>
      </c>
      <c r="RQ24" s="369" t="str">
        <v/>
      </c>
      <c r="RR24" s="369" t="str">
        <v/>
      </c>
      <c r="RS24" s="369" t="str">
        <v/>
      </c>
      <c r="RT24" s="369" t="str">
        <v/>
      </c>
      <c r="RU24" s="369" t="str">
        <v/>
      </c>
      <c r="RV24" s="369" t="str">
        <v/>
      </c>
      <c r="RW24" s="369" t="str">
        <v/>
      </c>
      <c r="RX24" s="369" t="str">
        <v/>
      </c>
      <c r="RY24" s="369" t="str">
        <v/>
      </c>
      <c r="RZ24" s="369" t="str">
        <v/>
      </c>
      <c r="SA24" s="369" t="str">
        <v/>
      </c>
      <c r="SB24" s="369" t="str">
        <v/>
      </c>
      <c r="SC24" s="369" t="str">
        <v/>
      </c>
      <c r="SD24" s="369" t="str">
        <v/>
      </c>
      <c r="SE24" s="369" t="str">
        <v/>
      </c>
      <c r="SF24" s="369" t="str">
        <v/>
      </c>
      <c r="SG24" s="369" t="str">
        <v/>
      </c>
      <c r="SH24" s="369" t="str">
        <v/>
      </c>
      <c r="SI24" s="369" t="str">
        <v/>
      </c>
      <c r="SJ24" s="369" t="str">
        <v/>
      </c>
      <c r="SK24" s="369" t="str">
        <v/>
      </c>
      <c r="SL24" s="369" t="str">
        <v/>
      </c>
      <c r="SM24" s="369" t="str">
        <v/>
      </c>
      <c r="SN24" s="369" t="str">
        <v/>
      </c>
      <c r="SO24" s="369" t="str">
        <v/>
      </c>
      <c r="SP24" s="369" t="str">
        <v/>
      </c>
      <c r="SQ24" s="369" t="str">
        <v/>
      </c>
      <c r="SR24" s="369" t="str">
        <v/>
      </c>
      <c r="SS24" s="369" t="str">
        <v/>
      </c>
      <c r="ST24" s="369" t="str">
        <v/>
      </c>
      <c r="SU24" s="369" t="str">
        <v/>
      </c>
      <c r="SV24" s="369" t="str">
        <v/>
      </c>
      <c r="SW24" s="369" t="str">
        <v/>
      </c>
      <c r="SX24" s="369" t="str">
        <v/>
      </c>
      <c r="SY24" s="369" t="str">
        <v/>
      </c>
      <c r="SZ24" s="369" t="str">
        <v/>
      </c>
      <c r="TA24" s="369" t="str">
        <v/>
      </c>
      <c r="TB24" s="369" t="str">
        <v/>
      </c>
      <c r="TC24" s="369" t="str">
        <v/>
      </c>
      <c r="TD24" s="369" t="str">
        <v/>
      </c>
      <c r="TE24" s="369" t="str">
        <v/>
      </c>
      <c r="TF24" s="369" t="str">
        <v/>
      </c>
      <c r="TG24" s="369" t="str">
        <v/>
      </c>
      <c r="TH24" s="369" t="str">
        <v/>
      </c>
      <c r="TI24" s="369" t="str">
        <v/>
      </c>
      <c r="TJ24" s="369" t="str">
        <v/>
      </c>
      <c r="TK24" s="369" t="str">
        <v/>
      </c>
      <c r="TL24" s="369" t="str">
        <v/>
      </c>
      <c r="TM24" s="369" t="str">
        <v/>
      </c>
      <c r="TN24" s="369" t="str">
        <v/>
      </c>
      <c r="TO24" s="369" t="str">
        <v/>
      </c>
      <c r="TP24" s="369" t="str">
        <v/>
      </c>
      <c r="TQ24" s="369" t="str">
        <v/>
      </c>
      <c r="TR24" s="369" t="str">
        <v/>
      </c>
      <c r="TS24" s="369" t="str">
        <v/>
      </c>
      <c r="TT24" s="369" t="str">
        <v/>
      </c>
      <c r="TU24" s="369" t="str">
        <v/>
      </c>
      <c r="TV24" s="369" t="str">
        <v/>
      </c>
      <c r="TW24" s="369" t="str">
        <v/>
      </c>
      <c r="TX24" s="369" t="str">
        <v/>
      </c>
      <c r="TY24" s="369" t="str">
        <v/>
      </c>
      <c r="TZ24" s="369" t="str">
        <v/>
      </c>
      <c r="UA24" s="369" t="str">
        <v/>
      </c>
      <c r="UB24" s="369" t="str">
        <v/>
      </c>
      <c r="UC24" s="369" t="str">
        <v/>
      </c>
      <c r="UD24" s="369" t="str">
        <v/>
      </c>
      <c r="UE24" s="369" t="str">
        <v/>
      </c>
      <c r="UF24" s="369" t="str">
        <v/>
      </c>
      <c r="UG24" s="369" t="str">
        <v/>
      </c>
      <c r="UH24" s="369" t="str">
        <v/>
      </c>
      <c r="UI24" s="369" t="str">
        <v/>
      </c>
      <c r="UJ24" s="369" t="str">
        <v/>
      </c>
      <c r="UK24" s="369" t="str">
        <v/>
      </c>
      <c r="UL24" s="369" t="str">
        <v/>
      </c>
      <c r="UM24" s="369" t="str">
        <v/>
      </c>
      <c r="UN24" s="369" t="str">
        <v/>
      </c>
      <c r="UO24" s="369" t="str">
        <v/>
      </c>
      <c r="UP24" s="369" t="str">
        <v/>
      </c>
      <c r="UQ24" s="369" t="str">
        <v/>
      </c>
      <c r="UR24" s="369" t="str">
        <v/>
      </c>
      <c r="US24" s="369" t="str">
        <v/>
      </c>
      <c r="UT24" s="369" t="str">
        <v/>
      </c>
      <c r="UU24" s="369" t="str">
        <v/>
      </c>
      <c r="UV24" s="369" t="str">
        <v/>
      </c>
      <c r="UW24" s="369" t="str">
        <v/>
      </c>
      <c r="UX24" s="369" t="str">
        <v/>
      </c>
      <c r="UY24" s="369" t="str">
        <v/>
      </c>
      <c r="UZ24" s="369" t="str">
        <v/>
      </c>
      <c r="VA24" s="369" t="str">
        <v/>
      </c>
      <c r="VB24" s="369" t="str">
        <v/>
      </c>
      <c r="VC24" s="369" t="str">
        <v/>
      </c>
      <c r="VD24" s="369" t="str">
        <v/>
      </c>
      <c r="VE24" s="369" t="str">
        <v/>
      </c>
      <c r="VF24" s="369" t="str">
        <v/>
      </c>
      <c r="VG24" s="369" t="str">
        <v/>
      </c>
      <c r="VH24" s="369" t="str">
        <v/>
      </c>
      <c r="VI24" s="369" t="str">
        <v/>
      </c>
      <c r="VJ24" s="369" t="str">
        <v/>
      </c>
      <c r="VK24" s="369" t="str">
        <v/>
      </c>
      <c r="VL24" s="369" t="str">
        <v/>
      </c>
      <c r="VM24" s="369" t="str">
        <v/>
      </c>
      <c r="VN24" s="369" t="str">
        <v/>
      </c>
      <c r="VO24" s="369" t="str">
        <v/>
      </c>
      <c r="VP24" s="369" t="str">
        <v/>
      </c>
      <c r="VQ24" s="369" t="str">
        <v/>
      </c>
      <c r="VR24" s="369" t="str">
        <v/>
      </c>
      <c r="VS24" s="369" t="str">
        <v/>
      </c>
      <c r="VT24" s="369" t="str">
        <v/>
      </c>
      <c r="VU24" s="369" t="str">
        <v/>
      </c>
      <c r="VV24" s="369" t="str">
        <v/>
      </c>
      <c r="VW24" s="369" t="str">
        <v/>
      </c>
      <c r="VX24" s="369" t="str">
        <v/>
      </c>
      <c r="VY24" s="369" t="str">
        <v/>
      </c>
      <c r="VZ24" s="369" t="str">
        <v/>
      </c>
      <c r="WA24" s="369" t="str">
        <v/>
      </c>
      <c r="WB24" s="369" t="str">
        <v/>
      </c>
      <c r="WC24" s="369" t="str">
        <v/>
      </c>
      <c r="WD24" s="369" t="str">
        <v/>
      </c>
      <c r="WE24" s="369" t="str">
        <v/>
      </c>
      <c r="WF24" s="369" t="str">
        <v/>
      </c>
      <c r="WG24" s="369" t="str">
        <v/>
      </c>
      <c r="WH24" s="369" t="str">
        <v/>
      </c>
      <c r="WI24" s="369" t="str">
        <v/>
      </c>
    </row>
    <row r="25" spans="1:610" ht="12.6" customHeight="1">
      <c r="A25" s="348"/>
      <c r="B25" s="360" t="s">
        <v>757</v>
      </c>
      <c r="C25" s="348"/>
      <c r="D25" s="399"/>
      <c r="E25" s="399"/>
      <c r="F25" s="399"/>
      <c r="G25" s="361" t="str">
        <f t="shared" si="0"/>
        <v/>
      </c>
      <c r="H25" s="361" t="str">
        <f t="shared" si="1"/>
        <v/>
      </c>
      <c r="I25" s="397"/>
      <c r="J25" s="348"/>
      <c r="K25" s="348"/>
      <c r="L25" s="348"/>
      <c r="M25" s="348"/>
      <c r="N25" s="323"/>
      <c r="O25" s="323"/>
      <c r="P25" s="323"/>
      <c r="Q25" s="323"/>
      <c r="R25" s="323"/>
      <c r="S25" s="323"/>
      <c r="T25" s="323"/>
      <c r="U25" s="323"/>
      <c r="V25" s="323"/>
      <c r="W25" s="323"/>
      <c r="X25" s="323"/>
      <c r="Y25" s="323"/>
      <c r="Z25" s="323"/>
      <c r="AA25" s="323"/>
      <c r="AB25" s="323"/>
      <c r="AC25" s="323"/>
      <c r="AD25" s="323"/>
      <c r="AE25" s="323"/>
      <c r="AF25" s="323"/>
      <c r="AG25" s="323"/>
      <c r="AH25" s="323"/>
      <c r="AI25" s="323"/>
      <c r="AJ25" s="323"/>
      <c r="AK25" s="323"/>
      <c r="AL25" s="323"/>
      <c r="AM25" s="323"/>
      <c r="AN25" s="323"/>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323"/>
      <c r="BN25" s="323"/>
      <c r="BO25" s="323"/>
      <c r="BP25" s="323"/>
      <c r="BQ25" s="323"/>
      <c r="BR25" s="323"/>
      <c r="BS25" s="323"/>
      <c r="BT25" s="323"/>
      <c r="BU25" s="323"/>
      <c r="BV25" s="323"/>
      <c r="BW25" s="323"/>
      <c r="BX25" s="323"/>
      <c r="BY25" s="323"/>
      <c r="BZ25" s="323"/>
      <c r="CA25" s="323"/>
      <c r="CB25" s="323"/>
      <c r="CC25" s="323"/>
      <c r="CD25" s="323"/>
      <c r="CE25" s="323"/>
      <c r="CF25" s="323"/>
      <c r="CG25" s="323"/>
      <c r="CH25" s="323"/>
      <c r="CI25" s="323"/>
      <c r="CJ25" s="323"/>
      <c r="CK25" s="323"/>
      <c r="CL25" s="323"/>
      <c r="CM25" s="323"/>
      <c r="CN25" s="323"/>
      <c r="CO25" s="323"/>
      <c r="CP25" s="323"/>
      <c r="CQ25" s="323"/>
      <c r="CR25" s="323"/>
      <c r="CS25" s="323"/>
      <c r="CT25" s="323"/>
      <c r="CU25" s="323"/>
      <c r="CV25" s="323"/>
      <c r="CW25" s="323"/>
      <c r="CX25" s="323"/>
      <c r="CY25" s="323"/>
      <c r="CZ25" s="363"/>
      <c r="DB25" s="897"/>
      <c r="DC25" s="898"/>
      <c r="DD25" s="368" t="str">
        <v/>
      </c>
      <c r="DE25" s="369" t="str">
        <v/>
      </c>
      <c r="DF25" s="369" t="str">
        <v/>
      </c>
      <c r="DG25" s="369" t="str">
        <v/>
      </c>
      <c r="DH25" s="369" t="str">
        <v/>
      </c>
      <c r="DI25" s="369" t="str">
        <v/>
      </c>
      <c r="DJ25" s="369" t="str">
        <v/>
      </c>
      <c r="DK25" s="369" t="str">
        <v/>
      </c>
      <c r="DL25" s="369" t="str">
        <v/>
      </c>
      <c r="DM25" s="369" t="str">
        <v/>
      </c>
      <c r="DN25" s="369" t="str">
        <v/>
      </c>
      <c r="DO25" s="369" t="str">
        <v/>
      </c>
      <c r="DP25" s="369" t="str">
        <v/>
      </c>
      <c r="DQ25" s="369" t="str">
        <v/>
      </c>
      <c r="DR25" s="369" t="str">
        <v/>
      </c>
      <c r="DS25" s="369" t="str">
        <v/>
      </c>
      <c r="DT25" s="369" t="str">
        <v/>
      </c>
      <c r="DU25" s="369" t="str">
        <v/>
      </c>
      <c r="DV25" s="369" t="str">
        <v/>
      </c>
      <c r="DW25" s="369" t="str">
        <v/>
      </c>
      <c r="DX25" s="370" t="str">
        <v/>
      </c>
      <c r="DY25" s="369" t="str">
        <v/>
      </c>
      <c r="DZ25" s="369" t="str">
        <v/>
      </c>
      <c r="EA25" s="369" t="str">
        <v/>
      </c>
      <c r="EB25" s="369" t="str">
        <v/>
      </c>
      <c r="EC25" s="369" t="str">
        <v/>
      </c>
      <c r="ED25" s="369" t="str">
        <v/>
      </c>
      <c r="EE25" s="369" t="str">
        <v/>
      </c>
      <c r="EF25" s="369" t="str">
        <v/>
      </c>
      <c r="EG25" s="369" t="str">
        <v/>
      </c>
      <c r="EH25" s="369" t="str">
        <v/>
      </c>
      <c r="EI25" s="369" t="str">
        <v/>
      </c>
      <c r="EJ25" s="369" t="str">
        <v/>
      </c>
      <c r="EK25" s="369" t="str">
        <v/>
      </c>
      <c r="EL25" s="369" t="str">
        <v/>
      </c>
      <c r="EM25" s="369" t="str">
        <v/>
      </c>
      <c r="EN25" s="369" t="str">
        <v/>
      </c>
      <c r="EO25" s="369" t="str">
        <v/>
      </c>
      <c r="EP25" s="369" t="str">
        <v/>
      </c>
      <c r="EQ25" s="369" t="str">
        <v/>
      </c>
      <c r="ER25" s="369" t="str">
        <v/>
      </c>
      <c r="ES25" s="369" t="str">
        <v/>
      </c>
      <c r="ET25" s="369" t="str">
        <v/>
      </c>
      <c r="EU25" s="369" t="str">
        <v/>
      </c>
      <c r="EV25" s="369" t="str">
        <v/>
      </c>
      <c r="EW25" s="369" t="str">
        <v/>
      </c>
      <c r="EX25" s="369" t="str">
        <v/>
      </c>
      <c r="EY25" s="369" t="str">
        <v/>
      </c>
      <c r="EZ25" s="369" t="str">
        <v/>
      </c>
      <c r="FA25" s="369" t="str">
        <v/>
      </c>
      <c r="FB25" s="369" t="str">
        <v/>
      </c>
      <c r="FC25" s="369" t="str">
        <v/>
      </c>
      <c r="FD25" s="369" t="str">
        <v/>
      </c>
      <c r="FE25" s="369" t="str">
        <v/>
      </c>
      <c r="FF25" s="369" t="str">
        <v/>
      </c>
      <c r="FG25" s="369" t="str">
        <v/>
      </c>
      <c r="FH25" s="369" t="str">
        <v/>
      </c>
      <c r="FI25" s="369" t="str">
        <v/>
      </c>
      <c r="FJ25" s="369" t="str">
        <v/>
      </c>
      <c r="FK25" s="369" t="str">
        <v/>
      </c>
      <c r="FL25" s="369" t="str">
        <v/>
      </c>
      <c r="FM25" s="369" t="str">
        <v/>
      </c>
      <c r="FN25" s="369" t="str">
        <v/>
      </c>
      <c r="FO25" s="369" t="str">
        <v/>
      </c>
      <c r="FP25" s="369" t="str">
        <v/>
      </c>
      <c r="FQ25" s="369" t="str">
        <v/>
      </c>
      <c r="FR25" s="369" t="str">
        <v/>
      </c>
      <c r="FS25" s="369" t="str">
        <v/>
      </c>
      <c r="FT25" s="369" t="str">
        <v/>
      </c>
      <c r="FU25" s="369" t="str">
        <v/>
      </c>
      <c r="FV25" s="369" t="str">
        <v/>
      </c>
      <c r="FW25" s="369" t="str">
        <v/>
      </c>
      <c r="FX25" s="369" t="str">
        <v/>
      </c>
      <c r="FY25" s="369" t="str">
        <v/>
      </c>
      <c r="FZ25" s="369" t="str">
        <v/>
      </c>
      <c r="GA25" s="369" t="str">
        <v/>
      </c>
      <c r="GB25" s="369" t="str">
        <v/>
      </c>
      <c r="GC25" s="369" t="str">
        <v/>
      </c>
      <c r="GD25" s="369" t="str">
        <v/>
      </c>
      <c r="GE25" s="369" t="str">
        <v/>
      </c>
      <c r="GF25" s="369" t="str">
        <v/>
      </c>
      <c r="GG25" s="369" t="str">
        <v/>
      </c>
      <c r="GH25" s="369" t="str">
        <v/>
      </c>
      <c r="GI25" s="369" t="str">
        <v/>
      </c>
      <c r="GJ25" s="369" t="str">
        <v/>
      </c>
      <c r="GK25" s="369" t="str">
        <v/>
      </c>
      <c r="GL25" s="369" t="str">
        <v/>
      </c>
      <c r="GM25" s="369" t="str">
        <v/>
      </c>
      <c r="GN25" s="369" t="str">
        <v/>
      </c>
      <c r="GO25" s="369" t="str">
        <v/>
      </c>
      <c r="GP25" s="369" t="str">
        <v/>
      </c>
      <c r="GQ25" s="369" t="str">
        <v/>
      </c>
      <c r="GR25" s="369" t="str">
        <v/>
      </c>
      <c r="GS25" s="369" t="str">
        <v/>
      </c>
      <c r="GT25" s="369" t="str">
        <v/>
      </c>
      <c r="GU25" s="369" t="str">
        <v/>
      </c>
      <c r="GV25" s="369" t="str">
        <v/>
      </c>
      <c r="GW25" s="369" t="str">
        <v/>
      </c>
      <c r="GX25" s="369" t="str">
        <v/>
      </c>
      <c r="GY25" s="369" t="str">
        <v/>
      </c>
      <c r="GZ25" s="369" t="str">
        <v/>
      </c>
      <c r="HA25" s="369" t="str">
        <v/>
      </c>
      <c r="HB25" s="369" t="str">
        <v/>
      </c>
      <c r="HC25" s="369" t="str">
        <v/>
      </c>
      <c r="HD25" s="369" t="str">
        <v/>
      </c>
      <c r="HE25" s="369" t="str">
        <v/>
      </c>
      <c r="HF25" s="369" t="str">
        <v/>
      </c>
      <c r="HG25" s="369" t="str">
        <v/>
      </c>
      <c r="HH25" s="369" t="str">
        <v/>
      </c>
      <c r="HI25" s="369" t="str">
        <v/>
      </c>
      <c r="HJ25" s="369" t="str">
        <v/>
      </c>
      <c r="HK25" s="369" t="str">
        <v/>
      </c>
      <c r="HL25" s="369" t="str">
        <v/>
      </c>
      <c r="HM25" s="369" t="str">
        <v/>
      </c>
      <c r="HN25" s="369" t="str">
        <v/>
      </c>
      <c r="HO25" s="369" t="str">
        <v/>
      </c>
      <c r="HP25" s="369" t="str">
        <v/>
      </c>
      <c r="HQ25" s="369" t="str">
        <v/>
      </c>
      <c r="HR25" s="369" t="str">
        <v/>
      </c>
      <c r="HS25" s="369" t="str">
        <v/>
      </c>
      <c r="HT25" s="369" t="str">
        <v/>
      </c>
      <c r="HU25" s="369" t="str">
        <v/>
      </c>
      <c r="HV25" s="369" t="str">
        <v/>
      </c>
      <c r="HW25" s="369" t="str">
        <v/>
      </c>
      <c r="HX25" s="369" t="str">
        <v/>
      </c>
      <c r="HY25" s="369" t="str">
        <v/>
      </c>
      <c r="HZ25" s="369" t="str">
        <v/>
      </c>
      <c r="IA25" s="369" t="str">
        <v/>
      </c>
      <c r="IB25" s="369" t="str">
        <v/>
      </c>
      <c r="IC25" s="369" t="str">
        <v/>
      </c>
      <c r="ID25" s="369" t="str">
        <v/>
      </c>
      <c r="IE25" s="369" t="str">
        <v/>
      </c>
      <c r="IF25" s="369" t="str">
        <v/>
      </c>
      <c r="IG25" s="369" t="str">
        <v/>
      </c>
      <c r="IH25" s="369" t="str">
        <v/>
      </c>
      <c r="II25" s="369" t="str">
        <v/>
      </c>
      <c r="IJ25" s="369" t="str">
        <v/>
      </c>
      <c r="IK25" s="369" t="str">
        <v/>
      </c>
      <c r="IL25" s="369" t="str">
        <v/>
      </c>
      <c r="IM25" s="369" t="str">
        <v/>
      </c>
      <c r="IN25" s="369" t="str">
        <v/>
      </c>
      <c r="IO25" s="369" t="str">
        <v/>
      </c>
      <c r="IP25" s="369" t="str">
        <v/>
      </c>
      <c r="IQ25" s="369" t="str">
        <v/>
      </c>
      <c r="IR25" s="369" t="str">
        <v/>
      </c>
      <c r="IS25" s="369" t="str">
        <v/>
      </c>
      <c r="IT25" s="369" t="str">
        <v/>
      </c>
      <c r="IU25" s="369" t="str">
        <v/>
      </c>
      <c r="IV25" s="369" t="str">
        <v/>
      </c>
      <c r="IW25" s="369" t="str">
        <v/>
      </c>
      <c r="IX25" s="369" t="str">
        <v/>
      </c>
      <c r="IY25" s="369" t="str">
        <v/>
      </c>
      <c r="IZ25" s="369" t="str">
        <v/>
      </c>
      <c r="JA25" s="369" t="str">
        <v/>
      </c>
      <c r="JB25" s="369" t="str">
        <v/>
      </c>
      <c r="JC25" s="369" t="str">
        <v/>
      </c>
      <c r="JD25" s="369" t="str">
        <v/>
      </c>
      <c r="JE25" s="369" t="str">
        <v/>
      </c>
      <c r="JF25" s="369" t="str">
        <v/>
      </c>
      <c r="JG25" s="369" t="str">
        <v/>
      </c>
      <c r="JH25" s="369" t="str">
        <v/>
      </c>
      <c r="JI25" s="369" t="str">
        <v/>
      </c>
      <c r="JJ25" s="369" t="str">
        <v/>
      </c>
      <c r="JK25" s="369" t="str">
        <v/>
      </c>
      <c r="JL25" s="369" t="str">
        <v/>
      </c>
      <c r="JM25" s="369" t="str">
        <v/>
      </c>
      <c r="JN25" s="369" t="str">
        <v/>
      </c>
      <c r="JO25" s="369" t="str">
        <v/>
      </c>
      <c r="JP25" s="369" t="str">
        <v/>
      </c>
      <c r="JQ25" s="369" t="str">
        <v/>
      </c>
      <c r="JR25" s="369" t="str">
        <v/>
      </c>
      <c r="JS25" s="369" t="str">
        <v/>
      </c>
      <c r="JT25" s="369" t="str">
        <v/>
      </c>
      <c r="JU25" s="369" t="str">
        <v/>
      </c>
      <c r="JV25" s="369" t="str">
        <v/>
      </c>
      <c r="JW25" s="369" t="str">
        <v/>
      </c>
      <c r="JX25" s="369" t="str">
        <v/>
      </c>
      <c r="JY25" s="369" t="str">
        <v/>
      </c>
      <c r="JZ25" s="369" t="str">
        <v/>
      </c>
      <c r="KA25" s="369" t="str">
        <v/>
      </c>
      <c r="KB25" s="369" t="str">
        <v/>
      </c>
      <c r="KC25" s="369" t="str">
        <v/>
      </c>
      <c r="KD25" s="369" t="str">
        <v/>
      </c>
      <c r="KE25" s="369" t="str">
        <v/>
      </c>
      <c r="KF25" s="369" t="str">
        <v/>
      </c>
      <c r="KG25" s="369" t="str">
        <v/>
      </c>
      <c r="KH25" s="369" t="str">
        <v/>
      </c>
      <c r="KI25" s="369" t="str">
        <v/>
      </c>
      <c r="KJ25" s="369" t="str">
        <v/>
      </c>
      <c r="KK25" s="369" t="str">
        <v/>
      </c>
      <c r="KL25" s="369" t="str">
        <v/>
      </c>
      <c r="KM25" s="369" t="str">
        <v/>
      </c>
      <c r="KN25" s="369" t="str">
        <v/>
      </c>
      <c r="KO25" s="369" t="str">
        <v/>
      </c>
      <c r="KP25" s="369" t="str">
        <v/>
      </c>
      <c r="KQ25" s="369" t="str">
        <v/>
      </c>
      <c r="KR25" s="369" t="str">
        <v/>
      </c>
      <c r="KS25" s="369" t="str">
        <v/>
      </c>
      <c r="KT25" s="369" t="str">
        <v/>
      </c>
      <c r="KU25" s="369" t="str">
        <v/>
      </c>
      <c r="KV25" s="369" t="str">
        <v/>
      </c>
      <c r="KW25" s="369" t="str">
        <v/>
      </c>
      <c r="KX25" s="369" t="str">
        <v/>
      </c>
      <c r="KY25" s="369" t="str">
        <v/>
      </c>
      <c r="KZ25" s="369" t="str">
        <v/>
      </c>
      <c r="LA25" s="369" t="str">
        <v/>
      </c>
      <c r="LB25" s="369" t="str">
        <v/>
      </c>
      <c r="LC25" s="369" t="str">
        <v/>
      </c>
      <c r="LD25" s="369" t="str">
        <v/>
      </c>
      <c r="LE25" s="369" t="str">
        <v/>
      </c>
      <c r="LF25" s="369" t="str">
        <v/>
      </c>
      <c r="LG25" s="369" t="str">
        <v/>
      </c>
      <c r="LH25" s="369" t="str">
        <v/>
      </c>
      <c r="LI25" s="369" t="str">
        <v/>
      </c>
      <c r="LJ25" s="369" t="str">
        <v/>
      </c>
      <c r="LK25" s="369" t="str">
        <v/>
      </c>
      <c r="LL25" s="369" t="str">
        <v/>
      </c>
      <c r="LM25" s="369" t="str">
        <v/>
      </c>
      <c r="LN25" s="369" t="str">
        <v/>
      </c>
      <c r="LO25" s="369" t="str">
        <v/>
      </c>
      <c r="LP25" s="369" t="str">
        <v/>
      </c>
      <c r="LQ25" s="369" t="str">
        <v/>
      </c>
      <c r="LR25" s="369" t="str">
        <v/>
      </c>
      <c r="LS25" s="369" t="str">
        <v/>
      </c>
      <c r="LT25" s="369" t="str">
        <v/>
      </c>
      <c r="LU25" s="369" t="str">
        <v/>
      </c>
      <c r="LV25" s="369" t="str">
        <v/>
      </c>
      <c r="LW25" s="369" t="str">
        <v/>
      </c>
      <c r="LX25" s="369" t="str">
        <v/>
      </c>
      <c r="LY25" s="369" t="str">
        <v/>
      </c>
      <c r="LZ25" s="369" t="str">
        <v/>
      </c>
      <c r="MA25" s="369" t="str">
        <v/>
      </c>
      <c r="MB25" s="369" t="str">
        <v/>
      </c>
      <c r="MC25" s="369" t="str">
        <v/>
      </c>
      <c r="MD25" s="369" t="str">
        <v/>
      </c>
      <c r="ME25" s="369" t="str">
        <v/>
      </c>
      <c r="MF25" s="369" t="str">
        <v/>
      </c>
      <c r="MG25" s="369" t="str">
        <v/>
      </c>
      <c r="MH25" s="369" t="str">
        <v/>
      </c>
      <c r="MI25" s="369" t="str">
        <v/>
      </c>
      <c r="MJ25" s="369" t="str">
        <v/>
      </c>
      <c r="MK25" s="369" t="str">
        <v/>
      </c>
      <c r="ML25" s="369" t="str">
        <v/>
      </c>
      <c r="MM25" s="369" t="str">
        <v/>
      </c>
      <c r="MN25" s="369" t="str">
        <v/>
      </c>
      <c r="MO25" s="369" t="str">
        <v/>
      </c>
      <c r="MP25" s="369" t="str">
        <v/>
      </c>
      <c r="MQ25" s="369" t="str">
        <v/>
      </c>
      <c r="MR25" s="369" t="str">
        <v/>
      </c>
      <c r="MS25" s="369" t="str">
        <v/>
      </c>
      <c r="MT25" s="369" t="str">
        <v/>
      </c>
      <c r="MU25" s="369" t="str">
        <v/>
      </c>
      <c r="MV25" s="369" t="str">
        <v/>
      </c>
      <c r="MW25" s="369" t="str">
        <v/>
      </c>
      <c r="MX25" s="369" t="str">
        <v/>
      </c>
      <c r="MY25" s="369" t="str">
        <v/>
      </c>
      <c r="MZ25" s="369" t="str">
        <v/>
      </c>
      <c r="NA25" s="369" t="str">
        <v/>
      </c>
      <c r="NB25" s="369" t="str">
        <v/>
      </c>
      <c r="NC25" s="369" t="str">
        <v/>
      </c>
      <c r="ND25" s="369" t="str">
        <v/>
      </c>
      <c r="NE25" s="369" t="str">
        <v/>
      </c>
      <c r="NF25" s="369" t="str">
        <v/>
      </c>
      <c r="NG25" s="369" t="str">
        <v/>
      </c>
      <c r="NH25" s="369" t="str">
        <v/>
      </c>
      <c r="NI25" s="369" t="str">
        <v/>
      </c>
      <c r="NJ25" s="369" t="str">
        <v/>
      </c>
      <c r="NK25" s="369" t="str">
        <v/>
      </c>
      <c r="NL25" s="369" t="str">
        <v/>
      </c>
      <c r="NM25" s="369" t="str">
        <v/>
      </c>
      <c r="NN25" s="369" t="str">
        <v/>
      </c>
      <c r="NO25" s="369" t="str">
        <v/>
      </c>
      <c r="NP25" s="369" t="str">
        <v/>
      </c>
      <c r="NQ25" s="369" t="str">
        <v/>
      </c>
      <c r="NR25" s="369" t="str">
        <v/>
      </c>
      <c r="NS25" s="369" t="str">
        <v/>
      </c>
      <c r="NT25" s="369" t="str">
        <v/>
      </c>
      <c r="NU25" s="369" t="str">
        <v/>
      </c>
      <c r="NV25" s="369" t="str">
        <v/>
      </c>
      <c r="NW25" s="369" t="str">
        <v/>
      </c>
      <c r="NX25" s="369" t="str">
        <v/>
      </c>
      <c r="NY25" s="369" t="str">
        <v/>
      </c>
      <c r="NZ25" s="369" t="str">
        <v/>
      </c>
      <c r="OA25" s="369" t="str">
        <v/>
      </c>
      <c r="OB25" s="369" t="str">
        <v/>
      </c>
      <c r="OC25" s="369" t="str">
        <v/>
      </c>
      <c r="OD25" s="369" t="str">
        <v/>
      </c>
      <c r="OE25" s="369" t="str">
        <v/>
      </c>
      <c r="OF25" s="369" t="str">
        <v/>
      </c>
      <c r="OG25" s="369" t="str">
        <v/>
      </c>
      <c r="OH25" s="369" t="str">
        <v/>
      </c>
      <c r="OI25" s="369" t="str">
        <v/>
      </c>
      <c r="OJ25" s="369" t="str">
        <v/>
      </c>
      <c r="OK25" s="369" t="str">
        <v/>
      </c>
      <c r="OL25" s="369" t="str">
        <v/>
      </c>
      <c r="OM25" s="369" t="str">
        <v/>
      </c>
      <c r="ON25" s="369" t="str">
        <v/>
      </c>
      <c r="OO25" s="369" t="str">
        <v/>
      </c>
      <c r="OP25" s="369" t="str">
        <v/>
      </c>
      <c r="OQ25" s="371" t="str">
        <v/>
      </c>
      <c r="OR25" s="369" t="str">
        <v/>
      </c>
      <c r="OS25" s="369" t="str">
        <v/>
      </c>
      <c r="OT25" s="369" t="str">
        <v/>
      </c>
      <c r="OU25" s="369" t="str">
        <v/>
      </c>
      <c r="OV25" s="369" t="str">
        <v/>
      </c>
      <c r="OW25" s="369" t="str">
        <v/>
      </c>
      <c r="OX25" s="369" t="str">
        <v/>
      </c>
      <c r="OY25" s="369" t="str">
        <v/>
      </c>
      <c r="OZ25" s="369" t="str">
        <v/>
      </c>
      <c r="PA25" s="369" t="str">
        <v/>
      </c>
      <c r="PB25" s="369" t="str">
        <v/>
      </c>
      <c r="PC25" s="369" t="str">
        <v/>
      </c>
      <c r="PD25" s="369" t="str">
        <v/>
      </c>
      <c r="PE25" s="369" t="str">
        <v/>
      </c>
      <c r="PF25" s="369" t="str">
        <v/>
      </c>
      <c r="PG25" s="369" t="str">
        <v/>
      </c>
      <c r="PH25" s="369" t="str">
        <v/>
      </c>
      <c r="PI25" s="369" t="str">
        <v/>
      </c>
      <c r="PJ25" s="369" t="str">
        <v/>
      </c>
      <c r="PK25" s="369" t="str">
        <v/>
      </c>
      <c r="PL25" s="369" t="str">
        <v/>
      </c>
      <c r="PM25" s="369" t="str">
        <v/>
      </c>
      <c r="PN25" s="369" t="str">
        <v/>
      </c>
      <c r="PO25" s="369" t="str">
        <v/>
      </c>
      <c r="PP25" s="369" t="str">
        <v/>
      </c>
      <c r="PQ25" s="369" t="str">
        <v/>
      </c>
      <c r="PR25" s="369" t="str">
        <v/>
      </c>
      <c r="PS25" s="369" t="str">
        <v/>
      </c>
      <c r="PT25" s="369" t="str">
        <v/>
      </c>
      <c r="PU25" s="369" t="str">
        <v/>
      </c>
      <c r="PV25" s="369" t="str">
        <v/>
      </c>
      <c r="PW25" s="369" t="str">
        <v/>
      </c>
      <c r="PX25" s="369" t="str">
        <v/>
      </c>
      <c r="PY25" s="369" t="str">
        <v/>
      </c>
      <c r="PZ25" s="369" t="str">
        <v/>
      </c>
      <c r="QA25" s="369" t="str">
        <v/>
      </c>
      <c r="QB25" s="369" t="str">
        <v/>
      </c>
      <c r="QC25" s="369" t="str">
        <v/>
      </c>
      <c r="QD25" s="369" t="str">
        <v/>
      </c>
      <c r="QE25" s="369" t="str">
        <v/>
      </c>
      <c r="QF25" s="369" t="str">
        <v/>
      </c>
      <c r="QG25" s="369" t="str">
        <v/>
      </c>
      <c r="QH25" s="369" t="str">
        <v/>
      </c>
      <c r="QI25" s="369" t="str">
        <v/>
      </c>
      <c r="QJ25" s="369" t="str">
        <v/>
      </c>
      <c r="QK25" s="369" t="str">
        <v/>
      </c>
      <c r="QL25" s="369" t="str">
        <v/>
      </c>
      <c r="QM25" s="369" t="str">
        <v/>
      </c>
      <c r="QN25" s="369" t="str">
        <v/>
      </c>
      <c r="QO25" s="369" t="str">
        <v/>
      </c>
      <c r="QP25" s="369" t="str">
        <v/>
      </c>
      <c r="QQ25" s="369" t="str">
        <v/>
      </c>
      <c r="QR25" s="369" t="str">
        <v/>
      </c>
      <c r="QS25" s="369" t="str">
        <v/>
      </c>
      <c r="QT25" s="369" t="str">
        <v/>
      </c>
      <c r="QU25" s="369" t="str">
        <v/>
      </c>
      <c r="QV25" s="369" t="str">
        <v/>
      </c>
      <c r="QW25" s="369" t="str">
        <v/>
      </c>
      <c r="QX25" s="369" t="str">
        <v/>
      </c>
      <c r="QY25" s="369" t="str">
        <v/>
      </c>
      <c r="QZ25" s="369" t="str">
        <v/>
      </c>
      <c r="RA25" s="369" t="str">
        <v/>
      </c>
      <c r="RB25" s="369" t="str">
        <v/>
      </c>
      <c r="RC25" s="369" t="str">
        <v/>
      </c>
      <c r="RD25" s="369" t="str">
        <v/>
      </c>
      <c r="RE25" s="369" t="str">
        <v/>
      </c>
      <c r="RF25" s="369" t="str">
        <v/>
      </c>
      <c r="RG25" s="369" t="str">
        <v/>
      </c>
      <c r="RH25" s="369" t="str">
        <v/>
      </c>
      <c r="RI25" s="369" t="str">
        <v/>
      </c>
      <c r="RJ25" s="369" t="str">
        <v/>
      </c>
      <c r="RK25" s="369" t="str">
        <v/>
      </c>
      <c r="RL25" s="369" t="str">
        <v/>
      </c>
      <c r="RM25" s="369" t="str">
        <v/>
      </c>
      <c r="RN25" s="369" t="str">
        <v/>
      </c>
      <c r="RO25" s="369" t="str">
        <v/>
      </c>
      <c r="RP25" s="369" t="str">
        <v/>
      </c>
      <c r="RQ25" s="369" t="str">
        <v/>
      </c>
      <c r="RR25" s="369" t="str">
        <v/>
      </c>
      <c r="RS25" s="369" t="str">
        <v/>
      </c>
      <c r="RT25" s="369" t="str">
        <v/>
      </c>
      <c r="RU25" s="369" t="str">
        <v/>
      </c>
      <c r="RV25" s="369" t="str">
        <v/>
      </c>
      <c r="RW25" s="369" t="str">
        <v/>
      </c>
      <c r="RX25" s="369" t="str">
        <v/>
      </c>
      <c r="RY25" s="369" t="str">
        <v/>
      </c>
      <c r="RZ25" s="369" t="str">
        <v/>
      </c>
      <c r="SA25" s="369" t="str">
        <v/>
      </c>
      <c r="SB25" s="369" t="str">
        <v/>
      </c>
      <c r="SC25" s="369" t="str">
        <v/>
      </c>
      <c r="SD25" s="369" t="str">
        <v/>
      </c>
      <c r="SE25" s="369" t="str">
        <v/>
      </c>
      <c r="SF25" s="369" t="str">
        <v/>
      </c>
      <c r="SG25" s="369" t="str">
        <v/>
      </c>
      <c r="SH25" s="369" t="str">
        <v/>
      </c>
      <c r="SI25" s="369" t="str">
        <v/>
      </c>
      <c r="SJ25" s="369" t="str">
        <v/>
      </c>
      <c r="SK25" s="369" t="str">
        <v/>
      </c>
      <c r="SL25" s="369" t="str">
        <v/>
      </c>
      <c r="SM25" s="369" t="str">
        <v/>
      </c>
      <c r="SN25" s="369" t="str">
        <v/>
      </c>
      <c r="SO25" s="369" t="str">
        <v/>
      </c>
      <c r="SP25" s="369" t="str">
        <v/>
      </c>
      <c r="SQ25" s="369" t="str">
        <v/>
      </c>
      <c r="SR25" s="369" t="str">
        <v/>
      </c>
      <c r="SS25" s="369" t="str">
        <v/>
      </c>
      <c r="ST25" s="369" t="str">
        <v/>
      </c>
      <c r="SU25" s="369" t="str">
        <v/>
      </c>
      <c r="SV25" s="369" t="str">
        <v/>
      </c>
      <c r="SW25" s="369" t="str">
        <v/>
      </c>
      <c r="SX25" s="369" t="str">
        <v/>
      </c>
      <c r="SY25" s="369" t="str">
        <v/>
      </c>
      <c r="SZ25" s="369" t="str">
        <v/>
      </c>
      <c r="TA25" s="369" t="str">
        <v/>
      </c>
      <c r="TB25" s="369" t="str">
        <v/>
      </c>
      <c r="TC25" s="369" t="str">
        <v/>
      </c>
      <c r="TD25" s="369" t="str">
        <v/>
      </c>
      <c r="TE25" s="369" t="str">
        <v/>
      </c>
      <c r="TF25" s="369" t="str">
        <v/>
      </c>
      <c r="TG25" s="369" t="str">
        <v/>
      </c>
      <c r="TH25" s="369" t="str">
        <v/>
      </c>
      <c r="TI25" s="369" t="str">
        <v/>
      </c>
      <c r="TJ25" s="369" t="str">
        <v/>
      </c>
      <c r="TK25" s="369" t="str">
        <v/>
      </c>
      <c r="TL25" s="369" t="str">
        <v/>
      </c>
      <c r="TM25" s="369" t="str">
        <v/>
      </c>
      <c r="TN25" s="369" t="str">
        <v/>
      </c>
      <c r="TO25" s="369" t="str">
        <v/>
      </c>
      <c r="TP25" s="369" t="str">
        <v/>
      </c>
      <c r="TQ25" s="369" t="str">
        <v/>
      </c>
      <c r="TR25" s="369" t="str">
        <v/>
      </c>
      <c r="TS25" s="369" t="str">
        <v/>
      </c>
      <c r="TT25" s="369" t="str">
        <v/>
      </c>
      <c r="TU25" s="369" t="str">
        <v/>
      </c>
      <c r="TV25" s="369" t="str">
        <v/>
      </c>
      <c r="TW25" s="369" t="str">
        <v/>
      </c>
      <c r="TX25" s="369" t="str">
        <v/>
      </c>
      <c r="TY25" s="369" t="str">
        <v/>
      </c>
      <c r="TZ25" s="369" t="str">
        <v/>
      </c>
      <c r="UA25" s="369" t="str">
        <v/>
      </c>
      <c r="UB25" s="369" t="str">
        <v/>
      </c>
      <c r="UC25" s="369" t="str">
        <v/>
      </c>
      <c r="UD25" s="369" t="str">
        <v/>
      </c>
      <c r="UE25" s="369" t="str">
        <v/>
      </c>
      <c r="UF25" s="369" t="str">
        <v/>
      </c>
      <c r="UG25" s="369" t="str">
        <v/>
      </c>
      <c r="UH25" s="369" t="str">
        <v/>
      </c>
      <c r="UI25" s="369" t="str">
        <v/>
      </c>
      <c r="UJ25" s="369" t="str">
        <v/>
      </c>
      <c r="UK25" s="369" t="str">
        <v/>
      </c>
      <c r="UL25" s="369" t="str">
        <v/>
      </c>
      <c r="UM25" s="369" t="str">
        <v/>
      </c>
      <c r="UN25" s="369" t="str">
        <v/>
      </c>
      <c r="UO25" s="369" t="str">
        <v/>
      </c>
      <c r="UP25" s="369" t="str">
        <v/>
      </c>
      <c r="UQ25" s="369" t="str">
        <v/>
      </c>
      <c r="UR25" s="369" t="str">
        <v/>
      </c>
      <c r="US25" s="369" t="str">
        <v/>
      </c>
      <c r="UT25" s="369" t="str">
        <v/>
      </c>
      <c r="UU25" s="369" t="str">
        <v/>
      </c>
      <c r="UV25" s="369" t="str">
        <v/>
      </c>
      <c r="UW25" s="369" t="str">
        <v/>
      </c>
      <c r="UX25" s="369" t="str">
        <v/>
      </c>
      <c r="UY25" s="369" t="str">
        <v/>
      </c>
      <c r="UZ25" s="369" t="str">
        <v/>
      </c>
      <c r="VA25" s="369" t="str">
        <v/>
      </c>
      <c r="VB25" s="369" t="str">
        <v/>
      </c>
      <c r="VC25" s="369" t="str">
        <v/>
      </c>
      <c r="VD25" s="369" t="str">
        <v/>
      </c>
      <c r="VE25" s="369" t="str">
        <v/>
      </c>
      <c r="VF25" s="369" t="str">
        <v/>
      </c>
      <c r="VG25" s="369" t="str">
        <v/>
      </c>
      <c r="VH25" s="369" t="str">
        <v/>
      </c>
      <c r="VI25" s="369" t="str">
        <v/>
      </c>
      <c r="VJ25" s="369" t="str">
        <v/>
      </c>
      <c r="VK25" s="369" t="str">
        <v/>
      </c>
      <c r="VL25" s="369" t="str">
        <v/>
      </c>
      <c r="VM25" s="369" t="str">
        <v/>
      </c>
      <c r="VN25" s="369" t="str">
        <v/>
      </c>
      <c r="VO25" s="369" t="str">
        <v/>
      </c>
      <c r="VP25" s="369" t="str">
        <v/>
      </c>
      <c r="VQ25" s="369" t="str">
        <v/>
      </c>
      <c r="VR25" s="369" t="str">
        <v/>
      </c>
      <c r="VS25" s="369" t="str">
        <v/>
      </c>
      <c r="VT25" s="369" t="str">
        <v/>
      </c>
      <c r="VU25" s="369" t="str">
        <v/>
      </c>
      <c r="VV25" s="369" t="str">
        <v/>
      </c>
      <c r="VW25" s="369" t="str">
        <v/>
      </c>
      <c r="VX25" s="369" t="str">
        <v/>
      </c>
      <c r="VY25" s="369" t="str">
        <v/>
      </c>
      <c r="VZ25" s="369" t="str">
        <v/>
      </c>
      <c r="WA25" s="369" t="str">
        <v/>
      </c>
      <c r="WB25" s="369" t="str">
        <v/>
      </c>
      <c r="WC25" s="369" t="str">
        <v/>
      </c>
      <c r="WD25" s="369" t="str">
        <v/>
      </c>
      <c r="WE25" s="369" t="str">
        <v/>
      </c>
      <c r="WF25" s="369" t="str">
        <v/>
      </c>
      <c r="WG25" s="369" t="str">
        <v/>
      </c>
      <c r="WH25" s="369" t="str">
        <v/>
      </c>
      <c r="WI25" s="369" t="str">
        <v/>
      </c>
    </row>
    <row r="26" spans="1:610">
      <c r="A26" s="348"/>
      <c r="B26" s="360" t="s">
        <v>758</v>
      </c>
      <c r="C26" s="348"/>
      <c r="D26" s="399"/>
      <c r="E26" s="399"/>
      <c r="F26" s="399"/>
      <c r="G26" s="361" t="str">
        <f t="shared" si="0"/>
        <v/>
      </c>
      <c r="H26" s="361" t="str">
        <f t="shared" si="1"/>
        <v/>
      </c>
      <c r="I26" s="397"/>
      <c r="J26" s="348"/>
      <c r="K26" s="348"/>
      <c r="L26" s="348"/>
      <c r="M26" s="348"/>
      <c r="N26" s="323"/>
      <c r="O26" s="323"/>
      <c r="P26" s="323"/>
      <c r="Q26" s="323"/>
      <c r="R26" s="323"/>
      <c r="S26" s="323"/>
      <c r="T26" s="323"/>
      <c r="U26" s="323"/>
      <c r="V26" s="323"/>
      <c r="W26" s="323"/>
      <c r="X26" s="323"/>
      <c r="Y26" s="323"/>
      <c r="Z26" s="323"/>
      <c r="AA26" s="323"/>
      <c r="AB26" s="323"/>
      <c r="AC26" s="323"/>
      <c r="AD26" s="323"/>
      <c r="AE26" s="323"/>
      <c r="AF26" s="323"/>
      <c r="AG26" s="323"/>
      <c r="AH26" s="323"/>
      <c r="AI26" s="323"/>
      <c r="AJ26" s="323"/>
      <c r="AK26" s="323"/>
      <c r="AL26" s="323"/>
      <c r="AM26" s="323"/>
      <c r="AN26" s="323"/>
      <c r="AO26" s="323"/>
      <c r="AP26" s="323"/>
      <c r="AQ26" s="323"/>
      <c r="AR26" s="323"/>
      <c r="AS26" s="323"/>
      <c r="AT26" s="323"/>
      <c r="AU26" s="323"/>
      <c r="AV26" s="323"/>
      <c r="AW26" s="323"/>
      <c r="AX26" s="323"/>
      <c r="AY26" s="323"/>
      <c r="AZ26" s="323"/>
      <c r="BA26" s="323"/>
      <c r="BB26" s="323"/>
      <c r="BC26" s="323"/>
      <c r="BD26" s="323"/>
      <c r="BE26" s="323"/>
      <c r="BF26" s="323"/>
      <c r="BG26" s="323"/>
      <c r="BH26" s="323"/>
      <c r="BI26" s="323"/>
      <c r="BJ26" s="323"/>
      <c r="BK26" s="323"/>
      <c r="BL26" s="323"/>
      <c r="BM26" s="323"/>
      <c r="BN26" s="323"/>
      <c r="BO26" s="323"/>
      <c r="BP26" s="323"/>
      <c r="BQ26" s="323"/>
      <c r="BR26" s="323"/>
      <c r="BS26" s="323"/>
      <c r="BT26" s="323"/>
      <c r="BU26" s="323"/>
      <c r="BV26" s="323"/>
      <c r="BW26" s="323"/>
      <c r="BX26" s="323"/>
      <c r="BY26" s="323"/>
      <c r="BZ26" s="323"/>
      <c r="CA26" s="323"/>
      <c r="CB26" s="323"/>
      <c r="CC26" s="323"/>
      <c r="CD26" s="323"/>
      <c r="CE26" s="323"/>
      <c r="CF26" s="323"/>
      <c r="CG26" s="323"/>
      <c r="CH26" s="323"/>
      <c r="CI26" s="323"/>
      <c r="CJ26" s="323"/>
      <c r="CK26" s="323"/>
      <c r="CL26" s="323"/>
      <c r="CM26" s="323"/>
      <c r="CN26" s="323"/>
      <c r="CO26" s="323"/>
      <c r="CP26" s="323"/>
      <c r="CQ26" s="323"/>
      <c r="CR26" s="323"/>
      <c r="CS26" s="323"/>
      <c r="CT26" s="323"/>
      <c r="CU26" s="323"/>
      <c r="CV26" s="323"/>
      <c r="CW26" s="323"/>
      <c r="CX26" s="323"/>
      <c r="CY26" s="323"/>
      <c r="CZ26" s="363"/>
      <c r="DB26" s="897"/>
      <c r="DC26" s="896" t="s">
        <v>1252</v>
      </c>
      <c r="DD26" s="368" t="str">
        <v/>
      </c>
      <c r="DE26" s="369" t="str">
        <v/>
      </c>
      <c r="DF26" s="369" t="str">
        <v/>
      </c>
      <c r="DG26" s="369" t="str">
        <v/>
      </c>
      <c r="DH26" s="369" t="str">
        <v/>
      </c>
      <c r="DI26" s="369" t="str">
        <v/>
      </c>
      <c r="DJ26" s="369" t="str">
        <v/>
      </c>
      <c r="DK26" s="369" t="str">
        <v/>
      </c>
      <c r="DL26" s="369" t="str">
        <v/>
      </c>
      <c r="DM26" s="369" t="str">
        <v/>
      </c>
      <c r="DN26" s="369" t="str">
        <v/>
      </c>
      <c r="DO26" s="369" t="str">
        <v/>
      </c>
      <c r="DP26" s="369" t="str">
        <v/>
      </c>
      <c r="DQ26" s="369" t="str">
        <v/>
      </c>
      <c r="DR26" s="369" t="str">
        <v/>
      </c>
      <c r="DS26" s="369" t="str">
        <v/>
      </c>
      <c r="DT26" s="369" t="str">
        <v/>
      </c>
      <c r="DU26" s="369" t="str">
        <v/>
      </c>
      <c r="DV26" s="369" t="str">
        <v/>
      </c>
      <c r="DW26" s="369" t="str">
        <v/>
      </c>
      <c r="DX26" s="370" t="str">
        <v/>
      </c>
      <c r="DY26" s="369" t="str">
        <v/>
      </c>
      <c r="DZ26" s="369" t="str">
        <v/>
      </c>
      <c r="EA26" s="369" t="str">
        <v/>
      </c>
      <c r="EB26" s="369" t="str">
        <v/>
      </c>
      <c r="EC26" s="369" t="str">
        <v/>
      </c>
      <c r="ED26" s="369" t="str">
        <v/>
      </c>
      <c r="EE26" s="369" t="str">
        <v/>
      </c>
      <c r="EF26" s="369" t="str">
        <v/>
      </c>
      <c r="EG26" s="369" t="str">
        <v/>
      </c>
      <c r="EH26" s="369" t="str">
        <v/>
      </c>
      <c r="EI26" s="369" t="str">
        <v/>
      </c>
      <c r="EJ26" s="369" t="str">
        <v/>
      </c>
      <c r="EK26" s="369" t="str">
        <v/>
      </c>
      <c r="EL26" s="369" t="str">
        <v/>
      </c>
      <c r="EM26" s="369" t="str">
        <v/>
      </c>
      <c r="EN26" s="369" t="str">
        <v/>
      </c>
      <c r="EO26" s="369" t="str">
        <v/>
      </c>
      <c r="EP26" s="369" t="str">
        <v/>
      </c>
      <c r="EQ26" s="369" t="str">
        <v/>
      </c>
      <c r="ER26" s="369" t="str">
        <v/>
      </c>
      <c r="ES26" s="369" t="str">
        <v/>
      </c>
      <c r="ET26" s="369" t="str">
        <v/>
      </c>
      <c r="EU26" s="369" t="str">
        <v/>
      </c>
      <c r="EV26" s="369" t="str">
        <v/>
      </c>
      <c r="EW26" s="369" t="str">
        <v/>
      </c>
      <c r="EX26" s="369" t="str">
        <v/>
      </c>
      <c r="EY26" s="369" t="str">
        <v/>
      </c>
      <c r="EZ26" s="369" t="str">
        <v/>
      </c>
      <c r="FA26" s="369" t="str">
        <v/>
      </c>
      <c r="FB26" s="369" t="str">
        <v/>
      </c>
      <c r="FC26" s="369" t="str">
        <v/>
      </c>
      <c r="FD26" s="369" t="str">
        <v/>
      </c>
      <c r="FE26" s="369" t="str">
        <v/>
      </c>
      <c r="FF26" s="369" t="str">
        <v/>
      </c>
      <c r="FG26" s="369" t="str">
        <v/>
      </c>
      <c r="FH26" s="369" t="str">
        <v/>
      </c>
      <c r="FI26" s="369" t="str">
        <v/>
      </c>
      <c r="FJ26" s="369" t="str">
        <v/>
      </c>
      <c r="FK26" s="369" t="str">
        <v/>
      </c>
      <c r="FL26" s="369" t="str">
        <v/>
      </c>
      <c r="FM26" s="369" t="str">
        <v/>
      </c>
      <c r="FN26" s="369" t="str">
        <v/>
      </c>
      <c r="FO26" s="369" t="str">
        <v/>
      </c>
      <c r="FP26" s="369" t="str">
        <v/>
      </c>
      <c r="FQ26" s="369" t="str">
        <v/>
      </c>
      <c r="FR26" s="369" t="str">
        <v/>
      </c>
      <c r="FS26" s="369" t="str">
        <v/>
      </c>
      <c r="FT26" s="369" t="str">
        <v/>
      </c>
      <c r="FU26" s="369" t="str">
        <v/>
      </c>
      <c r="FV26" s="369" t="str">
        <v/>
      </c>
      <c r="FW26" s="369" t="str">
        <v/>
      </c>
      <c r="FX26" s="369" t="str">
        <v/>
      </c>
      <c r="FY26" s="369" t="str">
        <v/>
      </c>
      <c r="FZ26" s="369" t="str">
        <v/>
      </c>
      <c r="GA26" s="369" t="str">
        <v/>
      </c>
      <c r="GB26" s="369" t="str">
        <v/>
      </c>
      <c r="GC26" s="369" t="str">
        <v/>
      </c>
      <c r="GD26" s="369" t="str">
        <v/>
      </c>
      <c r="GE26" s="369" t="str">
        <v/>
      </c>
      <c r="GF26" s="369" t="str">
        <v/>
      </c>
      <c r="GG26" s="369" t="str">
        <v/>
      </c>
      <c r="GH26" s="369" t="str">
        <v/>
      </c>
      <c r="GI26" s="369" t="str">
        <v/>
      </c>
      <c r="GJ26" s="369" t="str">
        <v/>
      </c>
      <c r="GK26" s="369" t="str">
        <v/>
      </c>
      <c r="GL26" s="369" t="str">
        <v/>
      </c>
      <c r="GM26" s="369" t="str">
        <v/>
      </c>
      <c r="GN26" s="369" t="str">
        <v/>
      </c>
      <c r="GO26" s="369" t="str">
        <v/>
      </c>
      <c r="GP26" s="369" t="str">
        <v/>
      </c>
      <c r="GQ26" s="369" t="str">
        <v/>
      </c>
      <c r="GR26" s="369" t="str">
        <v/>
      </c>
      <c r="GS26" s="369" t="str">
        <v/>
      </c>
      <c r="GT26" s="369" t="str">
        <v/>
      </c>
      <c r="GU26" s="369" t="str">
        <v/>
      </c>
      <c r="GV26" s="369" t="str">
        <v/>
      </c>
      <c r="GW26" s="369" t="str">
        <v/>
      </c>
      <c r="GX26" s="369" t="str">
        <v/>
      </c>
      <c r="GY26" s="369" t="str">
        <v/>
      </c>
      <c r="GZ26" s="369" t="str">
        <v/>
      </c>
      <c r="HA26" s="369" t="str">
        <v/>
      </c>
      <c r="HB26" s="369" t="str">
        <v/>
      </c>
      <c r="HC26" s="369" t="str">
        <v/>
      </c>
      <c r="HD26" s="369" t="str">
        <v/>
      </c>
      <c r="HE26" s="369" t="str">
        <v/>
      </c>
      <c r="HF26" s="369" t="str">
        <v/>
      </c>
      <c r="HG26" s="369" t="str">
        <v/>
      </c>
      <c r="HH26" s="369" t="str">
        <v/>
      </c>
      <c r="HI26" s="369" t="str">
        <v/>
      </c>
      <c r="HJ26" s="369" t="str">
        <v/>
      </c>
      <c r="HK26" s="369" t="str">
        <v/>
      </c>
      <c r="HL26" s="369" t="str">
        <v/>
      </c>
      <c r="HM26" s="369" t="str">
        <v/>
      </c>
      <c r="HN26" s="369" t="str">
        <v/>
      </c>
      <c r="HO26" s="369" t="str">
        <v/>
      </c>
      <c r="HP26" s="369" t="str">
        <v/>
      </c>
      <c r="HQ26" s="369" t="str">
        <v/>
      </c>
      <c r="HR26" s="369" t="str">
        <v/>
      </c>
      <c r="HS26" s="369" t="str">
        <v/>
      </c>
      <c r="HT26" s="369" t="str">
        <v/>
      </c>
      <c r="HU26" s="369" t="str">
        <v/>
      </c>
      <c r="HV26" s="369" t="str">
        <v/>
      </c>
      <c r="HW26" s="369" t="str">
        <v/>
      </c>
      <c r="HX26" s="369" t="str">
        <v/>
      </c>
      <c r="HY26" s="369" t="str">
        <v/>
      </c>
      <c r="HZ26" s="369" t="str">
        <v/>
      </c>
      <c r="IA26" s="369" t="str">
        <v/>
      </c>
      <c r="IB26" s="369" t="str">
        <v/>
      </c>
      <c r="IC26" s="369" t="str">
        <v/>
      </c>
      <c r="ID26" s="369" t="str">
        <v/>
      </c>
      <c r="IE26" s="369" t="str">
        <v/>
      </c>
      <c r="IF26" s="369" t="str">
        <v/>
      </c>
      <c r="IG26" s="369" t="str">
        <v/>
      </c>
      <c r="IH26" s="369" t="str">
        <v/>
      </c>
      <c r="II26" s="369" t="str">
        <v/>
      </c>
      <c r="IJ26" s="369" t="str">
        <v/>
      </c>
      <c r="IK26" s="369" t="str">
        <v/>
      </c>
      <c r="IL26" s="369" t="str">
        <v/>
      </c>
      <c r="IM26" s="369" t="str">
        <v/>
      </c>
      <c r="IN26" s="369" t="str">
        <v/>
      </c>
      <c r="IO26" s="369" t="str">
        <v/>
      </c>
      <c r="IP26" s="369" t="str">
        <v/>
      </c>
      <c r="IQ26" s="369" t="str">
        <v/>
      </c>
      <c r="IR26" s="369" t="str">
        <v/>
      </c>
      <c r="IS26" s="369" t="str">
        <v/>
      </c>
      <c r="IT26" s="369" t="str">
        <v/>
      </c>
      <c r="IU26" s="369" t="str">
        <v/>
      </c>
      <c r="IV26" s="369" t="str">
        <v/>
      </c>
      <c r="IW26" s="369" t="str">
        <v/>
      </c>
      <c r="IX26" s="369" t="str">
        <v/>
      </c>
      <c r="IY26" s="369" t="str">
        <v/>
      </c>
      <c r="IZ26" s="369" t="str">
        <v/>
      </c>
      <c r="JA26" s="369" t="str">
        <v/>
      </c>
      <c r="JB26" s="369" t="str">
        <v/>
      </c>
      <c r="JC26" s="369" t="str">
        <v/>
      </c>
      <c r="JD26" s="369" t="str">
        <v/>
      </c>
      <c r="JE26" s="369" t="str">
        <v/>
      </c>
      <c r="JF26" s="369" t="str">
        <v/>
      </c>
      <c r="JG26" s="369" t="str">
        <v/>
      </c>
      <c r="JH26" s="369" t="str">
        <v/>
      </c>
      <c r="JI26" s="369" t="str">
        <v/>
      </c>
      <c r="JJ26" s="369" t="str">
        <v/>
      </c>
      <c r="JK26" s="369" t="str">
        <v/>
      </c>
      <c r="JL26" s="369" t="str">
        <v/>
      </c>
      <c r="JM26" s="369" t="str">
        <v/>
      </c>
      <c r="JN26" s="369" t="str">
        <v/>
      </c>
      <c r="JO26" s="369" t="str">
        <v/>
      </c>
      <c r="JP26" s="369" t="str">
        <v/>
      </c>
      <c r="JQ26" s="369" t="str">
        <v/>
      </c>
      <c r="JR26" s="369" t="str">
        <v/>
      </c>
      <c r="JS26" s="369" t="str">
        <v/>
      </c>
      <c r="JT26" s="369" t="str">
        <v/>
      </c>
      <c r="JU26" s="369" t="str">
        <v/>
      </c>
      <c r="JV26" s="369" t="str">
        <v/>
      </c>
      <c r="JW26" s="369" t="str">
        <v/>
      </c>
      <c r="JX26" s="369" t="str">
        <v/>
      </c>
      <c r="JY26" s="369" t="str">
        <v/>
      </c>
      <c r="JZ26" s="369" t="str">
        <v/>
      </c>
      <c r="KA26" s="369" t="str">
        <v/>
      </c>
      <c r="KB26" s="369" t="str">
        <v/>
      </c>
      <c r="KC26" s="369" t="str">
        <v/>
      </c>
      <c r="KD26" s="369" t="str">
        <v/>
      </c>
      <c r="KE26" s="369" t="str">
        <v/>
      </c>
      <c r="KF26" s="369" t="str">
        <v/>
      </c>
      <c r="KG26" s="369" t="str">
        <v/>
      </c>
      <c r="KH26" s="369" t="str">
        <v/>
      </c>
      <c r="KI26" s="369" t="str">
        <v/>
      </c>
      <c r="KJ26" s="369" t="str">
        <v/>
      </c>
      <c r="KK26" s="369" t="str">
        <v/>
      </c>
      <c r="KL26" s="369" t="str">
        <v/>
      </c>
      <c r="KM26" s="369" t="str">
        <v/>
      </c>
      <c r="KN26" s="369" t="str">
        <v/>
      </c>
      <c r="KO26" s="369" t="str">
        <v/>
      </c>
      <c r="KP26" s="369" t="str">
        <v/>
      </c>
      <c r="KQ26" s="369" t="str">
        <v/>
      </c>
      <c r="KR26" s="369" t="str">
        <v/>
      </c>
      <c r="KS26" s="369" t="str">
        <v/>
      </c>
      <c r="KT26" s="369" t="str">
        <v/>
      </c>
      <c r="KU26" s="369" t="str">
        <v/>
      </c>
      <c r="KV26" s="369" t="str">
        <v/>
      </c>
      <c r="KW26" s="369" t="str">
        <v/>
      </c>
      <c r="KX26" s="369" t="str">
        <v/>
      </c>
      <c r="KY26" s="369" t="str">
        <v/>
      </c>
      <c r="KZ26" s="369" t="str">
        <v/>
      </c>
      <c r="LA26" s="369" t="str">
        <v/>
      </c>
      <c r="LB26" s="369" t="str">
        <v/>
      </c>
      <c r="LC26" s="369" t="str">
        <v/>
      </c>
      <c r="LD26" s="369" t="str">
        <v/>
      </c>
      <c r="LE26" s="369" t="str">
        <v/>
      </c>
      <c r="LF26" s="369" t="str">
        <v/>
      </c>
      <c r="LG26" s="369" t="str">
        <v/>
      </c>
      <c r="LH26" s="369" t="str">
        <v/>
      </c>
      <c r="LI26" s="369" t="str">
        <v/>
      </c>
      <c r="LJ26" s="369" t="str">
        <v/>
      </c>
      <c r="LK26" s="369" t="str">
        <v/>
      </c>
      <c r="LL26" s="369" t="str">
        <v/>
      </c>
      <c r="LM26" s="369" t="str">
        <v/>
      </c>
      <c r="LN26" s="369" t="str">
        <v/>
      </c>
      <c r="LO26" s="369" t="str">
        <v/>
      </c>
      <c r="LP26" s="369" t="str">
        <v/>
      </c>
      <c r="LQ26" s="369" t="str">
        <v/>
      </c>
      <c r="LR26" s="369" t="str">
        <v/>
      </c>
      <c r="LS26" s="369" t="str">
        <v/>
      </c>
      <c r="LT26" s="369" t="str">
        <v/>
      </c>
      <c r="LU26" s="369" t="str">
        <v/>
      </c>
      <c r="LV26" s="369" t="str">
        <v/>
      </c>
      <c r="LW26" s="369" t="str">
        <v/>
      </c>
      <c r="LX26" s="369" t="str">
        <v/>
      </c>
      <c r="LY26" s="369" t="str">
        <v/>
      </c>
      <c r="LZ26" s="369" t="str">
        <v/>
      </c>
      <c r="MA26" s="369" t="str">
        <v/>
      </c>
      <c r="MB26" s="369" t="str">
        <v/>
      </c>
      <c r="MC26" s="369" t="str">
        <v/>
      </c>
      <c r="MD26" s="369" t="str">
        <v/>
      </c>
      <c r="ME26" s="369" t="str">
        <v/>
      </c>
      <c r="MF26" s="369" t="str">
        <v/>
      </c>
      <c r="MG26" s="369" t="str">
        <v/>
      </c>
      <c r="MH26" s="369" t="str">
        <v/>
      </c>
      <c r="MI26" s="369" t="str">
        <v/>
      </c>
      <c r="MJ26" s="369" t="str">
        <v/>
      </c>
      <c r="MK26" s="369" t="str">
        <v/>
      </c>
      <c r="ML26" s="369" t="str">
        <v/>
      </c>
      <c r="MM26" s="369" t="str">
        <v/>
      </c>
      <c r="MN26" s="369" t="str">
        <v/>
      </c>
      <c r="MO26" s="369" t="str">
        <v/>
      </c>
      <c r="MP26" s="369" t="str">
        <v/>
      </c>
      <c r="MQ26" s="369" t="str">
        <v/>
      </c>
      <c r="MR26" s="369" t="str">
        <v/>
      </c>
      <c r="MS26" s="369" t="str">
        <v/>
      </c>
      <c r="MT26" s="369" t="str">
        <v/>
      </c>
      <c r="MU26" s="369" t="str">
        <v/>
      </c>
      <c r="MV26" s="369" t="str">
        <v/>
      </c>
      <c r="MW26" s="369" t="str">
        <v/>
      </c>
      <c r="MX26" s="369" t="str">
        <v/>
      </c>
      <c r="MY26" s="369" t="str">
        <v/>
      </c>
      <c r="MZ26" s="369" t="str">
        <v/>
      </c>
      <c r="NA26" s="369" t="str">
        <v/>
      </c>
      <c r="NB26" s="369" t="str">
        <v/>
      </c>
      <c r="NC26" s="369" t="str">
        <v/>
      </c>
      <c r="ND26" s="369" t="str">
        <v/>
      </c>
      <c r="NE26" s="369" t="str">
        <v/>
      </c>
      <c r="NF26" s="369" t="str">
        <v/>
      </c>
      <c r="NG26" s="369" t="str">
        <v/>
      </c>
      <c r="NH26" s="369" t="str">
        <v/>
      </c>
      <c r="NI26" s="369" t="str">
        <v/>
      </c>
      <c r="NJ26" s="369" t="str">
        <v/>
      </c>
      <c r="NK26" s="369" t="str">
        <v/>
      </c>
      <c r="NL26" s="369" t="str">
        <v/>
      </c>
      <c r="NM26" s="369" t="str">
        <v/>
      </c>
      <c r="NN26" s="369" t="str">
        <v/>
      </c>
      <c r="NO26" s="369" t="str">
        <v/>
      </c>
      <c r="NP26" s="369" t="str">
        <v/>
      </c>
      <c r="NQ26" s="369" t="str">
        <v/>
      </c>
      <c r="NR26" s="369" t="str">
        <v/>
      </c>
      <c r="NS26" s="369" t="str">
        <v/>
      </c>
      <c r="NT26" s="369" t="str">
        <v/>
      </c>
      <c r="NU26" s="369" t="str">
        <v/>
      </c>
      <c r="NV26" s="369" t="str">
        <v/>
      </c>
      <c r="NW26" s="369" t="str">
        <v/>
      </c>
      <c r="NX26" s="369" t="str">
        <v/>
      </c>
      <c r="NY26" s="369" t="str">
        <v/>
      </c>
      <c r="NZ26" s="369" t="str">
        <v/>
      </c>
      <c r="OA26" s="369" t="str">
        <v/>
      </c>
      <c r="OB26" s="369" t="str">
        <v/>
      </c>
      <c r="OC26" s="369" t="str">
        <v/>
      </c>
      <c r="OD26" s="369" t="str">
        <v/>
      </c>
      <c r="OE26" s="369" t="str">
        <v/>
      </c>
      <c r="OF26" s="369" t="str">
        <v/>
      </c>
      <c r="OG26" s="369" t="str">
        <v/>
      </c>
      <c r="OH26" s="369" t="str">
        <v/>
      </c>
      <c r="OI26" s="369" t="str">
        <v/>
      </c>
      <c r="OJ26" s="369" t="str">
        <v/>
      </c>
      <c r="OK26" s="369" t="str">
        <v/>
      </c>
      <c r="OL26" s="369" t="str">
        <v/>
      </c>
      <c r="OM26" s="369" t="str">
        <v/>
      </c>
      <c r="ON26" s="369" t="str">
        <v/>
      </c>
      <c r="OO26" s="369" t="str">
        <v/>
      </c>
      <c r="OP26" s="369" t="str">
        <v/>
      </c>
      <c r="OQ26" s="371" t="str">
        <v/>
      </c>
      <c r="OR26" s="369" t="str">
        <v/>
      </c>
      <c r="OS26" s="369" t="str">
        <v/>
      </c>
      <c r="OT26" s="369" t="str">
        <v/>
      </c>
      <c r="OU26" s="369" t="str">
        <v/>
      </c>
      <c r="OV26" s="369" t="str">
        <v/>
      </c>
      <c r="OW26" s="369" t="str">
        <v/>
      </c>
      <c r="OX26" s="369" t="str">
        <v/>
      </c>
      <c r="OY26" s="369" t="str">
        <v/>
      </c>
      <c r="OZ26" s="369" t="str">
        <v/>
      </c>
      <c r="PA26" s="369" t="str">
        <v/>
      </c>
      <c r="PB26" s="369" t="str">
        <v/>
      </c>
      <c r="PC26" s="369" t="str">
        <v/>
      </c>
      <c r="PD26" s="369" t="str">
        <v/>
      </c>
      <c r="PE26" s="369" t="str">
        <v/>
      </c>
      <c r="PF26" s="369" t="str">
        <v/>
      </c>
      <c r="PG26" s="369" t="str">
        <v/>
      </c>
      <c r="PH26" s="369" t="str">
        <v/>
      </c>
      <c r="PI26" s="369" t="str">
        <v/>
      </c>
      <c r="PJ26" s="369" t="str">
        <v/>
      </c>
      <c r="PK26" s="369" t="str">
        <v/>
      </c>
      <c r="PL26" s="369" t="str">
        <v/>
      </c>
      <c r="PM26" s="369" t="str">
        <v/>
      </c>
      <c r="PN26" s="369" t="str">
        <v/>
      </c>
      <c r="PO26" s="369" t="str">
        <v/>
      </c>
      <c r="PP26" s="369" t="str">
        <v/>
      </c>
      <c r="PQ26" s="369" t="str">
        <v/>
      </c>
      <c r="PR26" s="369" t="str">
        <v/>
      </c>
      <c r="PS26" s="369" t="str">
        <v/>
      </c>
      <c r="PT26" s="369" t="str">
        <v/>
      </c>
      <c r="PU26" s="369" t="str">
        <v/>
      </c>
      <c r="PV26" s="369" t="str">
        <v/>
      </c>
      <c r="PW26" s="369" t="str">
        <v/>
      </c>
      <c r="PX26" s="369" t="str">
        <v/>
      </c>
      <c r="PY26" s="369" t="str">
        <v/>
      </c>
      <c r="PZ26" s="369" t="str">
        <v/>
      </c>
      <c r="QA26" s="369" t="str">
        <v/>
      </c>
      <c r="QB26" s="369" t="str">
        <v/>
      </c>
      <c r="QC26" s="369" t="str">
        <v/>
      </c>
      <c r="QD26" s="369" t="str">
        <v/>
      </c>
      <c r="QE26" s="369" t="str">
        <v/>
      </c>
      <c r="QF26" s="369" t="str">
        <v/>
      </c>
      <c r="QG26" s="369" t="str">
        <v/>
      </c>
      <c r="QH26" s="369" t="str">
        <v/>
      </c>
      <c r="QI26" s="369" t="str">
        <v/>
      </c>
      <c r="QJ26" s="369" t="str">
        <v/>
      </c>
      <c r="QK26" s="369" t="str">
        <v/>
      </c>
      <c r="QL26" s="369" t="str">
        <v/>
      </c>
      <c r="QM26" s="369" t="str">
        <v/>
      </c>
      <c r="QN26" s="369" t="str">
        <v/>
      </c>
      <c r="QO26" s="369" t="str">
        <v/>
      </c>
      <c r="QP26" s="369" t="str">
        <v/>
      </c>
      <c r="QQ26" s="369" t="str">
        <v/>
      </c>
      <c r="QR26" s="369" t="str">
        <v/>
      </c>
      <c r="QS26" s="369" t="str">
        <v/>
      </c>
      <c r="QT26" s="369" t="str">
        <v/>
      </c>
      <c r="QU26" s="369" t="str">
        <v/>
      </c>
      <c r="QV26" s="369" t="str">
        <v/>
      </c>
      <c r="QW26" s="369" t="str">
        <v/>
      </c>
      <c r="QX26" s="369" t="str">
        <v/>
      </c>
      <c r="QY26" s="369" t="str">
        <v/>
      </c>
      <c r="QZ26" s="369" t="str">
        <v/>
      </c>
      <c r="RA26" s="369" t="str">
        <v/>
      </c>
      <c r="RB26" s="369" t="str">
        <v/>
      </c>
      <c r="RC26" s="369" t="str">
        <v/>
      </c>
      <c r="RD26" s="369" t="str">
        <v/>
      </c>
      <c r="RE26" s="369" t="str">
        <v/>
      </c>
      <c r="RF26" s="369" t="str">
        <v/>
      </c>
      <c r="RG26" s="369" t="str">
        <v/>
      </c>
      <c r="RH26" s="369" t="str">
        <v/>
      </c>
      <c r="RI26" s="369" t="str">
        <v/>
      </c>
      <c r="RJ26" s="369" t="str">
        <v/>
      </c>
      <c r="RK26" s="369" t="str">
        <v/>
      </c>
      <c r="RL26" s="369" t="str">
        <v/>
      </c>
      <c r="RM26" s="369" t="str">
        <v/>
      </c>
      <c r="RN26" s="369" t="str">
        <v/>
      </c>
      <c r="RO26" s="369" t="str">
        <v/>
      </c>
      <c r="RP26" s="369" t="str">
        <v/>
      </c>
      <c r="RQ26" s="369" t="str">
        <v/>
      </c>
      <c r="RR26" s="369" t="str">
        <v/>
      </c>
      <c r="RS26" s="369" t="str">
        <v/>
      </c>
      <c r="RT26" s="369" t="str">
        <v/>
      </c>
      <c r="RU26" s="369" t="str">
        <v/>
      </c>
      <c r="RV26" s="369" t="str">
        <v/>
      </c>
      <c r="RW26" s="369" t="str">
        <v/>
      </c>
      <c r="RX26" s="369" t="str">
        <v/>
      </c>
      <c r="RY26" s="369" t="str">
        <v/>
      </c>
      <c r="RZ26" s="369" t="str">
        <v/>
      </c>
      <c r="SA26" s="369" t="str">
        <v/>
      </c>
      <c r="SB26" s="369" t="str">
        <v/>
      </c>
      <c r="SC26" s="369" t="str">
        <v/>
      </c>
      <c r="SD26" s="369" t="str">
        <v/>
      </c>
      <c r="SE26" s="369" t="str">
        <v/>
      </c>
      <c r="SF26" s="369" t="str">
        <v/>
      </c>
      <c r="SG26" s="369" t="str">
        <v/>
      </c>
      <c r="SH26" s="369" t="str">
        <v/>
      </c>
      <c r="SI26" s="369" t="str">
        <v/>
      </c>
      <c r="SJ26" s="369" t="str">
        <v/>
      </c>
      <c r="SK26" s="369" t="str">
        <v/>
      </c>
      <c r="SL26" s="369" t="str">
        <v/>
      </c>
      <c r="SM26" s="369" t="str">
        <v/>
      </c>
      <c r="SN26" s="369" t="str">
        <v/>
      </c>
      <c r="SO26" s="369" t="str">
        <v/>
      </c>
      <c r="SP26" s="369" t="str">
        <v/>
      </c>
      <c r="SQ26" s="369" t="str">
        <v/>
      </c>
      <c r="SR26" s="369" t="str">
        <v/>
      </c>
      <c r="SS26" s="369" t="str">
        <v/>
      </c>
      <c r="ST26" s="369" t="str">
        <v/>
      </c>
      <c r="SU26" s="369" t="str">
        <v/>
      </c>
      <c r="SV26" s="369" t="str">
        <v/>
      </c>
      <c r="SW26" s="369" t="str">
        <v/>
      </c>
      <c r="SX26" s="369" t="str">
        <v/>
      </c>
      <c r="SY26" s="369" t="str">
        <v/>
      </c>
      <c r="SZ26" s="369" t="str">
        <v/>
      </c>
      <c r="TA26" s="369" t="str">
        <v/>
      </c>
      <c r="TB26" s="369" t="str">
        <v/>
      </c>
      <c r="TC26" s="369" t="str">
        <v/>
      </c>
      <c r="TD26" s="369" t="str">
        <v/>
      </c>
      <c r="TE26" s="369" t="str">
        <v/>
      </c>
      <c r="TF26" s="369" t="str">
        <v/>
      </c>
      <c r="TG26" s="369" t="str">
        <v/>
      </c>
      <c r="TH26" s="369" t="str">
        <v/>
      </c>
      <c r="TI26" s="369" t="str">
        <v/>
      </c>
      <c r="TJ26" s="369" t="str">
        <v/>
      </c>
      <c r="TK26" s="369" t="str">
        <v/>
      </c>
      <c r="TL26" s="369" t="str">
        <v/>
      </c>
      <c r="TM26" s="369" t="str">
        <v/>
      </c>
      <c r="TN26" s="369" t="str">
        <v/>
      </c>
      <c r="TO26" s="369" t="str">
        <v/>
      </c>
      <c r="TP26" s="369" t="str">
        <v/>
      </c>
      <c r="TQ26" s="369" t="str">
        <v/>
      </c>
      <c r="TR26" s="369" t="str">
        <v/>
      </c>
      <c r="TS26" s="369" t="str">
        <v/>
      </c>
      <c r="TT26" s="369" t="str">
        <v/>
      </c>
      <c r="TU26" s="369" t="str">
        <v/>
      </c>
      <c r="TV26" s="369" t="str">
        <v/>
      </c>
      <c r="TW26" s="369" t="str">
        <v/>
      </c>
      <c r="TX26" s="369" t="str">
        <v/>
      </c>
      <c r="TY26" s="369" t="str">
        <v/>
      </c>
      <c r="TZ26" s="369" t="str">
        <v/>
      </c>
      <c r="UA26" s="369" t="str">
        <v/>
      </c>
      <c r="UB26" s="369" t="str">
        <v/>
      </c>
      <c r="UC26" s="369" t="str">
        <v/>
      </c>
      <c r="UD26" s="369" t="str">
        <v/>
      </c>
      <c r="UE26" s="369" t="str">
        <v/>
      </c>
      <c r="UF26" s="369" t="str">
        <v/>
      </c>
      <c r="UG26" s="369" t="str">
        <v/>
      </c>
      <c r="UH26" s="369" t="str">
        <v/>
      </c>
      <c r="UI26" s="369" t="str">
        <v/>
      </c>
      <c r="UJ26" s="369" t="str">
        <v/>
      </c>
      <c r="UK26" s="369" t="str">
        <v/>
      </c>
      <c r="UL26" s="369" t="str">
        <v/>
      </c>
      <c r="UM26" s="369" t="str">
        <v/>
      </c>
      <c r="UN26" s="369" t="str">
        <v/>
      </c>
      <c r="UO26" s="369" t="str">
        <v/>
      </c>
      <c r="UP26" s="369" t="str">
        <v/>
      </c>
      <c r="UQ26" s="369" t="str">
        <v/>
      </c>
      <c r="UR26" s="369" t="str">
        <v/>
      </c>
      <c r="US26" s="369" t="str">
        <v/>
      </c>
      <c r="UT26" s="369" t="str">
        <v/>
      </c>
      <c r="UU26" s="369" t="str">
        <v/>
      </c>
      <c r="UV26" s="369" t="str">
        <v/>
      </c>
      <c r="UW26" s="369" t="str">
        <v/>
      </c>
      <c r="UX26" s="369" t="str">
        <v/>
      </c>
      <c r="UY26" s="369" t="str">
        <v/>
      </c>
      <c r="UZ26" s="369" t="str">
        <v/>
      </c>
      <c r="VA26" s="369" t="str">
        <v/>
      </c>
      <c r="VB26" s="369" t="str">
        <v/>
      </c>
      <c r="VC26" s="369" t="str">
        <v/>
      </c>
      <c r="VD26" s="369" t="str">
        <v/>
      </c>
      <c r="VE26" s="369" t="str">
        <v/>
      </c>
      <c r="VF26" s="369" t="str">
        <v/>
      </c>
      <c r="VG26" s="369" t="str">
        <v/>
      </c>
      <c r="VH26" s="369" t="str">
        <v/>
      </c>
      <c r="VI26" s="369" t="str">
        <v/>
      </c>
      <c r="VJ26" s="369" t="str">
        <v/>
      </c>
      <c r="VK26" s="369" t="str">
        <v/>
      </c>
      <c r="VL26" s="369" t="str">
        <v/>
      </c>
      <c r="VM26" s="369" t="str">
        <v/>
      </c>
      <c r="VN26" s="369" t="str">
        <v/>
      </c>
      <c r="VO26" s="369" t="str">
        <v/>
      </c>
      <c r="VP26" s="369" t="str">
        <v/>
      </c>
      <c r="VQ26" s="369" t="str">
        <v/>
      </c>
      <c r="VR26" s="369" t="str">
        <v/>
      </c>
      <c r="VS26" s="369" t="str">
        <v/>
      </c>
      <c r="VT26" s="369" t="str">
        <v/>
      </c>
      <c r="VU26" s="369" t="str">
        <v/>
      </c>
      <c r="VV26" s="369" t="str">
        <v/>
      </c>
      <c r="VW26" s="369" t="str">
        <v/>
      </c>
      <c r="VX26" s="369" t="str">
        <v/>
      </c>
      <c r="VY26" s="369" t="str">
        <v/>
      </c>
      <c r="VZ26" s="369" t="str">
        <v/>
      </c>
      <c r="WA26" s="369" t="str">
        <v/>
      </c>
      <c r="WB26" s="369" t="str">
        <v/>
      </c>
      <c r="WC26" s="369" t="str">
        <v/>
      </c>
      <c r="WD26" s="369" t="str">
        <v/>
      </c>
      <c r="WE26" s="369" t="str">
        <v/>
      </c>
      <c r="WF26" s="369" t="str">
        <v/>
      </c>
      <c r="WG26" s="369" t="str">
        <v/>
      </c>
      <c r="WH26" s="369" t="str">
        <v/>
      </c>
      <c r="WI26" s="369" t="str">
        <v/>
      </c>
    </row>
    <row r="27" spans="1:610">
      <c r="A27" s="348"/>
      <c r="B27" s="360" t="s">
        <v>759</v>
      </c>
      <c r="C27" s="348"/>
      <c r="D27" s="399"/>
      <c r="E27" s="399"/>
      <c r="F27" s="399"/>
      <c r="G27" s="361" t="str">
        <f t="shared" si="0"/>
        <v/>
      </c>
      <c r="H27" s="361" t="str">
        <f t="shared" si="1"/>
        <v/>
      </c>
      <c r="I27" s="397"/>
      <c r="J27" s="348"/>
      <c r="K27" s="348"/>
      <c r="L27" s="348"/>
      <c r="M27" s="348"/>
      <c r="N27" s="400"/>
      <c r="O27" s="400"/>
      <c r="P27" s="400"/>
      <c r="Q27" s="400"/>
      <c r="R27" s="400"/>
      <c r="S27" s="400"/>
      <c r="T27" s="400"/>
      <c r="U27" s="400"/>
      <c r="V27" s="400"/>
      <c r="W27" s="400"/>
      <c r="X27" s="400"/>
      <c r="Y27" s="400"/>
      <c r="Z27" s="400"/>
      <c r="AA27" s="400"/>
      <c r="AB27" s="400"/>
      <c r="AC27" s="400"/>
      <c r="AD27" s="400"/>
      <c r="AE27" s="400"/>
      <c r="AF27" s="400"/>
      <c r="AG27" s="400"/>
      <c r="AH27" s="400"/>
      <c r="AI27" s="400"/>
      <c r="AJ27" s="400"/>
      <c r="AK27" s="400"/>
      <c r="AL27" s="400"/>
      <c r="AM27" s="400"/>
      <c r="AN27" s="400"/>
      <c r="AO27" s="400"/>
      <c r="AP27" s="400"/>
      <c r="AQ27" s="400"/>
      <c r="AR27" s="400"/>
      <c r="AS27" s="400"/>
      <c r="AT27" s="400"/>
      <c r="AU27" s="400"/>
      <c r="AV27" s="400"/>
      <c r="AW27" s="400"/>
      <c r="AX27" s="400"/>
      <c r="AY27" s="400"/>
      <c r="AZ27" s="400"/>
      <c r="BA27" s="400"/>
      <c r="BB27" s="400"/>
      <c r="BC27" s="400"/>
      <c r="BD27" s="400"/>
      <c r="BE27" s="400"/>
      <c r="BF27" s="400"/>
      <c r="BG27" s="400"/>
      <c r="BH27" s="400"/>
      <c r="BI27" s="400"/>
      <c r="BJ27" s="400"/>
      <c r="BK27" s="400"/>
      <c r="BL27" s="400"/>
      <c r="BM27" s="400"/>
      <c r="BN27" s="400"/>
      <c r="BO27" s="400"/>
      <c r="BP27" s="400"/>
      <c r="BQ27" s="400"/>
      <c r="BR27" s="400"/>
      <c r="BS27" s="400"/>
      <c r="BT27" s="400"/>
      <c r="BU27" s="400"/>
      <c r="BV27" s="400"/>
      <c r="BW27" s="400"/>
      <c r="BX27" s="400"/>
      <c r="BY27" s="400"/>
      <c r="BZ27" s="400"/>
      <c r="CA27" s="400"/>
      <c r="CB27" s="400"/>
      <c r="CC27" s="400"/>
      <c r="CD27" s="400"/>
      <c r="CE27" s="400"/>
      <c r="CF27" s="400"/>
      <c r="CG27" s="400"/>
      <c r="CH27" s="400"/>
      <c r="CI27" s="400"/>
      <c r="CJ27" s="400"/>
      <c r="CK27" s="400"/>
      <c r="CL27" s="400"/>
      <c r="CM27" s="400"/>
      <c r="CN27" s="400"/>
      <c r="CO27" s="400"/>
      <c r="CP27" s="400"/>
      <c r="CQ27" s="400"/>
      <c r="CR27" s="400"/>
      <c r="CS27" s="400"/>
      <c r="CT27" s="400"/>
      <c r="CU27" s="400"/>
      <c r="CV27" s="400"/>
      <c r="CW27" s="400"/>
      <c r="CX27" s="400"/>
      <c r="CY27" s="400"/>
      <c r="CZ27" s="362"/>
      <c r="DB27" s="897"/>
      <c r="DC27" s="897"/>
      <c r="DD27" s="368" t="str">
        <v/>
      </c>
      <c r="DE27" s="369" t="str">
        <v/>
      </c>
      <c r="DF27" s="369" t="str">
        <v/>
      </c>
      <c r="DG27" s="369" t="str">
        <v/>
      </c>
      <c r="DH27" s="369" t="str">
        <v/>
      </c>
      <c r="DI27" s="369" t="str">
        <v/>
      </c>
      <c r="DJ27" s="369" t="str">
        <v/>
      </c>
      <c r="DK27" s="369" t="str">
        <v/>
      </c>
      <c r="DL27" s="369" t="str">
        <v/>
      </c>
      <c r="DM27" s="369" t="str">
        <v/>
      </c>
      <c r="DN27" s="369" t="str">
        <v/>
      </c>
      <c r="DO27" s="369" t="str">
        <v/>
      </c>
      <c r="DP27" s="369" t="str">
        <v/>
      </c>
      <c r="DQ27" s="369" t="str">
        <v/>
      </c>
      <c r="DR27" s="369" t="str">
        <v/>
      </c>
      <c r="DS27" s="369" t="str">
        <v/>
      </c>
      <c r="DT27" s="369" t="str">
        <v/>
      </c>
      <c r="DU27" s="369" t="str">
        <v/>
      </c>
      <c r="DV27" s="369" t="str">
        <v/>
      </c>
      <c r="DW27" s="369" t="str">
        <v/>
      </c>
      <c r="DX27" s="370" t="str">
        <v/>
      </c>
      <c r="DY27" s="369" t="str">
        <v/>
      </c>
      <c r="DZ27" s="369" t="str">
        <v/>
      </c>
      <c r="EA27" s="369" t="str">
        <v/>
      </c>
      <c r="EB27" s="369" t="str">
        <v/>
      </c>
      <c r="EC27" s="369" t="str">
        <v/>
      </c>
      <c r="ED27" s="369" t="str">
        <v/>
      </c>
      <c r="EE27" s="369" t="str">
        <v/>
      </c>
      <c r="EF27" s="369" t="str">
        <v/>
      </c>
      <c r="EG27" s="369" t="str">
        <v/>
      </c>
      <c r="EH27" s="369" t="str">
        <v/>
      </c>
      <c r="EI27" s="369" t="str">
        <v/>
      </c>
      <c r="EJ27" s="369" t="str">
        <v/>
      </c>
      <c r="EK27" s="369" t="str">
        <v/>
      </c>
      <c r="EL27" s="369" t="str">
        <v/>
      </c>
      <c r="EM27" s="369" t="str">
        <v/>
      </c>
      <c r="EN27" s="369" t="str">
        <v/>
      </c>
      <c r="EO27" s="369" t="str">
        <v/>
      </c>
      <c r="EP27" s="369" t="str">
        <v/>
      </c>
      <c r="EQ27" s="369" t="str">
        <v/>
      </c>
      <c r="ER27" s="369" t="str">
        <v/>
      </c>
      <c r="ES27" s="369" t="str">
        <v/>
      </c>
      <c r="ET27" s="369" t="str">
        <v/>
      </c>
      <c r="EU27" s="369" t="str">
        <v/>
      </c>
      <c r="EV27" s="369" t="str">
        <v/>
      </c>
      <c r="EW27" s="369" t="str">
        <v/>
      </c>
      <c r="EX27" s="369" t="str">
        <v/>
      </c>
      <c r="EY27" s="369" t="str">
        <v/>
      </c>
      <c r="EZ27" s="369" t="str">
        <v/>
      </c>
      <c r="FA27" s="369" t="str">
        <v/>
      </c>
      <c r="FB27" s="369" t="str">
        <v/>
      </c>
      <c r="FC27" s="369" t="str">
        <v/>
      </c>
      <c r="FD27" s="369" t="str">
        <v/>
      </c>
      <c r="FE27" s="369" t="str">
        <v/>
      </c>
      <c r="FF27" s="369" t="str">
        <v/>
      </c>
      <c r="FG27" s="369" t="str">
        <v/>
      </c>
      <c r="FH27" s="369" t="str">
        <v/>
      </c>
      <c r="FI27" s="369" t="str">
        <v/>
      </c>
      <c r="FJ27" s="369" t="str">
        <v/>
      </c>
      <c r="FK27" s="369" t="str">
        <v/>
      </c>
      <c r="FL27" s="369" t="str">
        <v/>
      </c>
      <c r="FM27" s="369" t="str">
        <v/>
      </c>
      <c r="FN27" s="369" t="str">
        <v/>
      </c>
      <c r="FO27" s="369" t="str">
        <v/>
      </c>
      <c r="FP27" s="369" t="str">
        <v/>
      </c>
      <c r="FQ27" s="369" t="str">
        <v/>
      </c>
      <c r="FR27" s="369" t="str">
        <v/>
      </c>
      <c r="FS27" s="369" t="str">
        <v/>
      </c>
      <c r="FT27" s="369" t="str">
        <v/>
      </c>
      <c r="FU27" s="369" t="str">
        <v/>
      </c>
      <c r="FV27" s="369" t="str">
        <v/>
      </c>
      <c r="FW27" s="369" t="str">
        <v/>
      </c>
      <c r="FX27" s="369" t="str">
        <v/>
      </c>
      <c r="FY27" s="369" t="str">
        <v/>
      </c>
      <c r="FZ27" s="369" t="str">
        <v/>
      </c>
      <c r="GA27" s="369" t="str">
        <v/>
      </c>
      <c r="GB27" s="369" t="str">
        <v/>
      </c>
      <c r="GC27" s="369" t="str">
        <v/>
      </c>
      <c r="GD27" s="369" t="str">
        <v/>
      </c>
      <c r="GE27" s="369" t="str">
        <v/>
      </c>
      <c r="GF27" s="369" t="str">
        <v/>
      </c>
      <c r="GG27" s="369" t="str">
        <v/>
      </c>
      <c r="GH27" s="369" t="str">
        <v/>
      </c>
      <c r="GI27" s="369" t="str">
        <v/>
      </c>
      <c r="GJ27" s="369" t="str">
        <v/>
      </c>
      <c r="GK27" s="369" t="str">
        <v/>
      </c>
      <c r="GL27" s="369" t="str">
        <v/>
      </c>
      <c r="GM27" s="369" t="str">
        <v/>
      </c>
      <c r="GN27" s="369" t="str">
        <v/>
      </c>
      <c r="GO27" s="369" t="str">
        <v/>
      </c>
      <c r="GP27" s="369" t="str">
        <v/>
      </c>
      <c r="GQ27" s="369" t="str">
        <v/>
      </c>
      <c r="GR27" s="369" t="str">
        <v/>
      </c>
      <c r="GS27" s="369" t="str">
        <v/>
      </c>
      <c r="GT27" s="369" t="str">
        <v/>
      </c>
      <c r="GU27" s="369" t="str">
        <v/>
      </c>
      <c r="GV27" s="369" t="str">
        <v/>
      </c>
      <c r="GW27" s="369" t="str">
        <v/>
      </c>
      <c r="GX27" s="369" t="str">
        <v/>
      </c>
      <c r="GY27" s="369" t="str">
        <v/>
      </c>
      <c r="GZ27" s="369" t="str">
        <v/>
      </c>
      <c r="HA27" s="369" t="str">
        <v/>
      </c>
      <c r="HB27" s="369" t="str">
        <v/>
      </c>
      <c r="HC27" s="369" t="str">
        <v/>
      </c>
      <c r="HD27" s="369" t="str">
        <v/>
      </c>
      <c r="HE27" s="369" t="str">
        <v/>
      </c>
      <c r="HF27" s="369" t="str">
        <v/>
      </c>
      <c r="HG27" s="369" t="str">
        <v/>
      </c>
      <c r="HH27" s="369" t="str">
        <v/>
      </c>
      <c r="HI27" s="369" t="str">
        <v/>
      </c>
      <c r="HJ27" s="369" t="str">
        <v/>
      </c>
      <c r="HK27" s="369" t="str">
        <v/>
      </c>
      <c r="HL27" s="369" t="str">
        <v/>
      </c>
      <c r="HM27" s="369" t="str">
        <v/>
      </c>
      <c r="HN27" s="369" t="str">
        <v/>
      </c>
      <c r="HO27" s="369" t="str">
        <v/>
      </c>
      <c r="HP27" s="369" t="str">
        <v/>
      </c>
      <c r="HQ27" s="369" t="str">
        <v/>
      </c>
      <c r="HR27" s="369" t="str">
        <v/>
      </c>
      <c r="HS27" s="369" t="str">
        <v/>
      </c>
      <c r="HT27" s="369" t="str">
        <v/>
      </c>
      <c r="HU27" s="369" t="str">
        <v/>
      </c>
      <c r="HV27" s="369" t="str">
        <v/>
      </c>
      <c r="HW27" s="369" t="str">
        <v/>
      </c>
      <c r="HX27" s="369" t="str">
        <v/>
      </c>
      <c r="HY27" s="369" t="str">
        <v/>
      </c>
      <c r="HZ27" s="369" t="str">
        <v/>
      </c>
      <c r="IA27" s="369" t="str">
        <v/>
      </c>
      <c r="IB27" s="369" t="str">
        <v/>
      </c>
      <c r="IC27" s="369" t="str">
        <v/>
      </c>
      <c r="ID27" s="369" t="str">
        <v/>
      </c>
      <c r="IE27" s="369" t="str">
        <v/>
      </c>
      <c r="IF27" s="369" t="str">
        <v/>
      </c>
      <c r="IG27" s="369" t="str">
        <v/>
      </c>
      <c r="IH27" s="369" t="str">
        <v/>
      </c>
      <c r="II27" s="369" t="str">
        <v/>
      </c>
      <c r="IJ27" s="369" t="str">
        <v/>
      </c>
      <c r="IK27" s="369" t="str">
        <v/>
      </c>
      <c r="IL27" s="369" t="str">
        <v/>
      </c>
      <c r="IM27" s="369" t="str">
        <v/>
      </c>
      <c r="IN27" s="369" t="str">
        <v/>
      </c>
      <c r="IO27" s="369" t="str">
        <v/>
      </c>
      <c r="IP27" s="369" t="str">
        <v/>
      </c>
      <c r="IQ27" s="369" t="str">
        <v/>
      </c>
      <c r="IR27" s="369" t="str">
        <v/>
      </c>
      <c r="IS27" s="369" t="str">
        <v/>
      </c>
      <c r="IT27" s="369" t="str">
        <v/>
      </c>
      <c r="IU27" s="369" t="str">
        <v/>
      </c>
      <c r="IV27" s="369" t="str">
        <v/>
      </c>
      <c r="IW27" s="369" t="str">
        <v/>
      </c>
      <c r="IX27" s="369" t="str">
        <v/>
      </c>
      <c r="IY27" s="369" t="str">
        <v/>
      </c>
      <c r="IZ27" s="369" t="str">
        <v/>
      </c>
      <c r="JA27" s="369" t="str">
        <v/>
      </c>
      <c r="JB27" s="369" t="str">
        <v/>
      </c>
      <c r="JC27" s="369" t="str">
        <v/>
      </c>
      <c r="JD27" s="369" t="str">
        <v/>
      </c>
      <c r="JE27" s="369" t="str">
        <v/>
      </c>
      <c r="JF27" s="369" t="str">
        <v/>
      </c>
      <c r="JG27" s="369" t="str">
        <v/>
      </c>
      <c r="JH27" s="369" t="str">
        <v/>
      </c>
      <c r="JI27" s="369" t="str">
        <v/>
      </c>
      <c r="JJ27" s="369" t="str">
        <v/>
      </c>
      <c r="JK27" s="369" t="str">
        <v/>
      </c>
      <c r="JL27" s="369" t="str">
        <v/>
      </c>
      <c r="JM27" s="369" t="str">
        <v/>
      </c>
      <c r="JN27" s="369" t="str">
        <v/>
      </c>
      <c r="JO27" s="369" t="str">
        <v/>
      </c>
      <c r="JP27" s="369" t="str">
        <v/>
      </c>
      <c r="JQ27" s="369" t="str">
        <v/>
      </c>
      <c r="JR27" s="369" t="str">
        <v/>
      </c>
      <c r="JS27" s="369" t="str">
        <v/>
      </c>
      <c r="JT27" s="369" t="str">
        <v/>
      </c>
      <c r="JU27" s="369" t="str">
        <v/>
      </c>
      <c r="JV27" s="369" t="str">
        <v/>
      </c>
      <c r="JW27" s="369" t="str">
        <v/>
      </c>
      <c r="JX27" s="369" t="str">
        <v/>
      </c>
      <c r="JY27" s="369" t="str">
        <v/>
      </c>
      <c r="JZ27" s="369" t="str">
        <v/>
      </c>
      <c r="KA27" s="369" t="str">
        <v/>
      </c>
      <c r="KB27" s="369" t="str">
        <v/>
      </c>
      <c r="KC27" s="369" t="str">
        <v/>
      </c>
      <c r="KD27" s="369" t="str">
        <v/>
      </c>
      <c r="KE27" s="369" t="str">
        <v/>
      </c>
      <c r="KF27" s="369" t="str">
        <v/>
      </c>
      <c r="KG27" s="369" t="str">
        <v/>
      </c>
      <c r="KH27" s="369" t="str">
        <v/>
      </c>
      <c r="KI27" s="369" t="str">
        <v/>
      </c>
      <c r="KJ27" s="369" t="str">
        <v/>
      </c>
      <c r="KK27" s="369" t="str">
        <v/>
      </c>
      <c r="KL27" s="369" t="str">
        <v/>
      </c>
      <c r="KM27" s="369" t="str">
        <v/>
      </c>
      <c r="KN27" s="369" t="str">
        <v/>
      </c>
      <c r="KO27" s="369" t="str">
        <v/>
      </c>
      <c r="KP27" s="369" t="str">
        <v/>
      </c>
      <c r="KQ27" s="369" t="str">
        <v/>
      </c>
      <c r="KR27" s="369" t="str">
        <v/>
      </c>
      <c r="KS27" s="369" t="str">
        <v/>
      </c>
      <c r="KT27" s="369" t="str">
        <v/>
      </c>
      <c r="KU27" s="369" t="str">
        <v/>
      </c>
      <c r="KV27" s="369" t="str">
        <v/>
      </c>
      <c r="KW27" s="369" t="str">
        <v/>
      </c>
      <c r="KX27" s="369" t="str">
        <v/>
      </c>
      <c r="KY27" s="369" t="str">
        <v/>
      </c>
      <c r="KZ27" s="369" t="str">
        <v/>
      </c>
      <c r="LA27" s="369" t="str">
        <v/>
      </c>
      <c r="LB27" s="369" t="str">
        <v/>
      </c>
      <c r="LC27" s="369" t="str">
        <v/>
      </c>
      <c r="LD27" s="369" t="str">
        <v/>
      </c>
      <c r="LE27" s="369" t="str">
        <v/>
      </c>
      <c r="LF27" s="369" t="str">
        <v/>
      </c>
      <c r="LG27" s="369" t="str">
        <v/>
      </c>
      <c r="LH27" s="369" t="str">
        <v/>
      </c>
      <c r="LI27" s="369" t="str">
        <v/>
      </c>
      <c r="LJ27" s="369" t="str">
        <v/>
      </c>
      <c r="LK27" s="369" t="str">
        <v/>
      </c>
      <c r="LL27" s="369" t="str">
        <v/>
      </c>
      <c r="LM27" s="369" t="str">
        <v/>
      </c>
      <c r="LN27" s="369" t="str">
        <v/>
      </c>
      <c r="LO27" s="369" t="str">
        <v/>
      </c>
      <c r="LP27" s="369" t="str">
        <v/>
      </c>
      <c r="LQ27" s="369" t="str">
        <v/>
      </c>
      <c r="LR27" s="369" t="str">
        <v/>
      </c>
      <c r="LS27" s="369" t="str">
        <v/>
      </c>
      <c r="LT27" s="369" t="str">
        <v/>
      </c>
      <c r="LU27" s="369" t="str">
        <v/>
      </c>
      <c r="LV27" s="369" t="str">
        <v/>
      </c>
      <c r="LW27" s="369" t="str">
        <v/>
      </c>
      <c r="LX27" s="369" t="str">
        <v/>
      </c>
      <c r="LY27" s="369" t="str">
        <v/>
      </c>
      <c r="LZ27" s="369" t="str">
        <v/>
      </c>
      <c r="MA27" s="369" t="str">
        <v/>
      </c>
      <c r="MB27" s="369" t="str">
        <v/>
      </c>
      <c r="MC27" s="369" t="str">
        <v/>
      </c>
      <c r="MD27" s="369" t="str">
        <v/>
      </c>
      <c r="ME27" s="369" t="str">
        <v/>
      </c>
      <c r="MF27" s="369" t="str">
        <v/>
      </c>
      <c r="MG27" s="369" t="str">
        <v/>
      </c>
      <c r="MH27" s="369" t="str">
        <v/>
      </c>
      <c r="MI27" s="369" t="str">
        <v/>
      </c>
      <c r="MJ27" s="369" t="str">
        <v/>
      </c>
      <c r="MK27" s="369" t="str">
        <v/>
      </c>
      <c r="ML27" s="369" t="str">
        <v/>
      </c>
      <c r="MM27" s="369" t="str">
        <v/>
      </c>
      <c r="MN27" s="369" t="str">
        <v/>
      </c>
      <c r="MO27" s="369" t="str">
        <v/>
      </c>
      <c r="MP27" s="369" t="str">
        <v/>
      </c>
      <c r="MQ27" s="369" t="str">
        <v/>
      </c>
      <c r="MR27" s="369" t="str">
        <v/>
      </c>
      <c r="MS27" s="369" t="str">
        <v/>
      </c>
      <c r="MT27" s="369" t="str">
        <v/>
      </c>
      <c r="MU27" s="369" t="str">
        <v/>
      </c>
      <c r="MV27" s="369" t="str">
        <v/>
      </c>
      <c r="MW27" s="369" t="str">
        <v/>
      </c>
      <c r="MX27" s="369" t="str">
        <v/>
      </c>
      <c r="MY27" s="369" t="str">
        <v/>
      </c>
      <c r="MZ27" s="369" t="str">
        <v/>
      </c>
      <c r="NA27" s="369" t="str">
        <v/>
      </c>
      <c r="NB27" s="369" t="str">
        <v/>
      </c>
      <c r="NC27" s="369" t="str">
        <v/>
      </c>
      <c r="ND27" s="369" t="str">
        <v/>
      </c>
      <c r="NE27" s="369" t="str">
        <v/>
      </c>
      <c r="NF27" s="369" t="str">
        <v/>
      </c>
      <c r="NG27" s="369" t="str">
        <v/>
      </c>
      <c r="NH27" s="369" t="str">
        <v/>
      </c>
      <c r="NI27" s="369" t="str">
        <v/>
      </c>
      <c r="NJ27" s="369" t="str">
        <v/>
      </c>
      <c r="NK27" s="369" t="str">
        <v/>
      </c>
      <c r="NL27" s="369" t="str">
        <v/>
      </c>
      <c r="NM27" s="369" t="str">
        <v/>
      </c>
      <c r="NN27" s="369" t="str">
        <v/>
      </c>
      <c r="NO27" s="369" t="str">
        <v/>
      </c>
      <c r="NP27" s="369" t="str">
        <v/>
      </c>
      <c r="NQ27" s="369" t="str">
        <v/>
      </c>
      <c r="NR27" s="369" t="str">
        <v/>
      </c>
      <c r="NS27" s="369" t="str">
        <v/>
      </c>
      <c r="NT27" s="369" t="str">
        <v/>
      </c>
      <c r="NU27" s="369" t="str">
        <v/>
      </c>
      <c r="NV27" s="369" t="str">
        <v/>
      </c>
      <c r="NW27" s="369" t="str">
        <v/>
      </c>
      <c r="NX27" s="369" t="str">
        <v/>
      </c>
      <c r="NY27" s="369" t="str">
        <v/>
      </c>
      <c r="NZ27" s="369" t="str">
        <v/>
      </c>
      <c r="OA27" s="369" t="str">
        <v/>
      </c>
      <c r="OB27" s="369" t="str">
        <v/>
      </c>
      <c r="OC27" s="369" t="str">
        <v/>
      </c>
      <c r="OD27" s="369" t="str">
        <v/>
      </c>
      <c r="OE27" s="369" t="str">
        <v/>
      </c>
      <c r="OF27" s="369" t="str">
        <v/>
      </c>
      <c r="OG27" s="369" t="str">
        <v/>
      </c>
      <c r="OH27" s="369" t="str">
        <v/>
      </c>
      <c r="OI27" s="369" t="str">
        <v/>
      </c>
      <c r="OJ27" s="369" t="str">
        <v/>
      </c>
      <c r="OK27" s="369" t="str">
        <v/>
      </c>
      <c r="OL27" s="369" t="str">
        <v/>
      </c>
      <c r="OM27" s="369" t="str">
        <v/>
      </c>
      <c r="ON27" s="369" t="str">
        <v/>
      </c>
      <c r="OO27" s="369" t="str">
        <v/>
      </c>
      <c r="OP27" s="369" t="str">
        <v/>
      </c>
      <c r="OQ27" s="371" t="str">
        <v/>
      </c>
      <c r="OR27" s="369" t="str">
        <v/>
      </c>
      <c r="OS27" s="369" t="str">
        <v/>
      </c>
      <c r="OT27" s="369" t="str">
        <v/>
      </c>
      <c r="OU27" s="369" t="str">
        <v/>
      </c>
      <c r="OV27" s="369" t="str">
        <v/>
      </c>
      <c r="OW27" s="369" t="str">
        <v/>
      </c>
      <c r="OX27" s="369" t="str">
        <v/>
      </c>
      <c r="OY27" s="369" t="str">
        <v/>
      </c>
      <c r="OZ27" s="369" t="str">
        <v/>
      </c>
      <c r="PA27" s="369" t="str">
        <v/>
      </c>
      <c r="PB27" s="369" t="str">
        <v/>
      </c>
      <c r="PC27" s="369" t="str">
        <v/>
      </c>
      <c r="PD27" s="369" t="str">
        <v/>
      </c>
      <c r="PE27" s="369" t="str">
        <v/>
      </c>
      <c r="PF27" s="369" t="str">
        <v/>
      </c>
      <c r="PG27" s="369" t="str">
        <v/>
      </c>
      <c r="PH27" s="369" t="str">
        <v/>
      </c>
      <c r="PI27" s="369" t="str">
        <v/>
      </c>
      <c r="PJ27" s="369" t="str">
        <v/>
      </c>
      <c r="PK27" s="369" t="str">
        <v/>
      </c>
      <c r="PL27" s="369" t="str">
        <v/>
      </c>
      <c r="PM27" s="369" t="str">
        <v/>
      </c>
      <c r="PN27" s="369" t="str">
        <v/>
      </c>
      <c r="PO27" s="369" t="str">
        <v/>
      </c>
      <c r="PP27" s="369" t="str">
        <v/>
      </c>
      <c r="PQ27" s="369" t="str">
        <v/>
      </c>
      <c r="PR27" s="369" t="str">
        <v/>
      </c>
      <c r="PS27" s="369" t="str">
        <v/>
      </c>
      <c r="PT27" s="369" t="str">
        <v/>
      </c>
      <c r="PU27" s="369" t="str">
        <v/>
      </c>
      <c r="PV27" s="369" t="str">
        <v/>
      </c>
      <c r="PW27" s="369" t="str">
        <v/>
      </c>
      <c r="PX27" s="369" t="str">
        <v/>
      </c>
      <c r="PY27" s="369" t="str">
        <v/>
      </c>
      <c r="PZ27" s="369" t="str">
        <v/>
      </c>
      <c r="QA27" s="369" t="str">
        <v/>
      </c>
      <c r="QB27" s="369" t="str">
        <v/>
      </c>
      <c r="QC27" s="369" t="str">
        <v/>
      </c>
      <c r="QD27" s="369" t="str">
        <v/>
      </c>
      <c r="QE27" s="369" t="str">
        <v/>
      </c>
      <c r="QF27" s="369" t="str">
        <v/>
      </c>
      <c r="QG27" s="369" t="str">
        <v/>
      </c>
      <c r="QH27" s="369" t="str">
        <v/>
      </c>
      <c r="QI27" s="369" t="str">
        <v/>
      </c>
      <c r="QJ27" s="369" t="str">
        <v/>
      </c>
      <c r="QK27" s="369" t="str">
        <v/>
      </c>
      <c r="QL27" s="369" t="str">
        <v/>
      </c>
      <c r="QM27" s="369" t="str">
        <v/>
      </c>
      <c r="QN27" s="369" t="str">
        <v/>
      </c>
      <c r="QO27" s="369" t="str">
        <v/>
      </c>
      <c r="QP27" s="369" t="str">
        <v/>
      </c>
      <c r="QQ27" s="369" t="str">
        <v/>
      </c>
      <c r="QR27" s="369" t="str">
        <v/>
      </c>
      <c r="QS27" s="369" t="str">
        <v/>
      </c>
      <c r="QT27" s="369" t="str">
        <v/>
      </c>
      <c r="QU27" s="369" t="str">
        <v/>
      </c>
      <c r="QV27" s="369" t="str">
        <v/>
      </c>
      <c r="QW27" s="369" t="str">
        <v/>
      </c>
      <c r="QX27" s="369" t="str">
        <v/>
      </c>
      <c r="QY27" s="369" t="str">
        <v/>
      </c>
      <c r="QZ27" s="369" t="str">
        <v/>
      </c>
      <c r="RA27" s="369" t="str">
        <v/>
      </c>
      <c r="RB27" s="369" t="str">
        <v/>
      </c>
      <c r="RC27" s="369" t="str">
        <v/>
      </c>
      <c r="RD27" s="369" t="str">
        <v/>
      </c>
      <c r="RE27" s="369" t="str">
        <v/>
      </c>
      <c r="RF27" s="369" t="str">
        <v/>
      </c>
      <c r="RG27" s="369" t="str">
        <v/>
      </c>
      <c r="RH27" s="369" t="str">
        <v/>
      </c>
      <c r="RI27" s="369" t="str">
        <v/>
      </c>
      <c r="RJ27" s="369" t="str">
        <v/>
      </c>
      <c r="RK27" s="369" t="str">
        <v/>
      </c>
      <c r="RL27" s="369" t="str">
        <v/>
      </c>
      <c r="RM27" s="369" t="str">
        <v/>
      </c>
      <c r="RN27" s="369" t="str">
        <v/>
      </c>
      <c r="RO27" s="369" t="str">
        <v/>
      </c>
      <c r="RP27" s="369" t="str">
        <v/>
      </c>
      <c r="RQ27" s="369" t="str">
        <v/>
      </c>
      <c r="RR27" s="369" t="str">
        <v/>
      </c>
      <c r="RS27" s="369" t="str">
        <v/>
      </c>
      <c r="RT27" s="369" t="str">
        <v/>
      </c>
      <c r="RU27" s="369" t="str">
        <v/>
      </c>
      <c r="RV27" s="369" t="str">
        <v/>
      </c>
      <c r="RW27" s="369" t="str">
        <v/>
      </c>
      <c r="RX27" s="369" t="str">
        <v/>
      </c>
      <c r="RY27" s="369" t="str">
        <v/>
      </c>
      <c r="RZ27" s="369" t="str">
        <v/>
      </c>
      <c r="SA27" s="369" t="str">
        <v/>
      </c>
      <c r="SB27" s="369" t="str">
        <v/>
      </c>
      <c r="SC27" s="369" t="str">
        <v/>
      </c>
      <c r="SD27" s="369" t="str">
        <v/>
      </c>
      <c r="SE27" s="369" t="str">
        <v/>
      </c>
      <c r="SF27" s="369" t="str">
        <v/>
      </c>
      <c r="SG27" s="369" t="str">
        <v/>
      </c>
      <c r="SH27" s="369" t="str">
        <v/>
      </c>
      <c r="SI27" s="369" t="str">
        <v/>
      </c>
      <c r="SJ27" s="369" t="str">
        <v/>
      </c>
      <c r="SK27" s="369" t="str">
        <v/>
      </c>
      <c r="SL27" s="369" t="str">
        <v/>
      </c>
      <c r="SM27" s="369" t="str">
        <v/>
      </c>
      <c r="SN27" s="369" t="str">
        <v/>
      </c>
      <c r="SO27" s="369" t="str">
        <v/>
      </c>
      <c r="SP27" s="369" t="str">
        <v/>
      </c>
      <c r="SQ27" s="369" t="str">
        <v/>
      </c>
      <c r="SR27" s="369" t="str">
        <v/>
      </c>
      <c r="SS27" s="369" t="str">
        <v/>
      </c>
      <c r="ST27" s="369" t="str">
        <v/>
      </c>
      <c r="SU27" s="369" t="str">
        <v/>
      </c>
      <c r="SV27" s="369" t="str">
        <v/>
      </c>
      <c r="SW27" s="369" t="str">
        <v/>
      </c>
      <c r="SX27" s="369" t="str">
        <v/>
      </c>
      <c r="SY27" s="369" t="str">
        <v/>
      </c>
      <c r="SZ27" s="369" t="str">
        <v/>
      </c>
      <c r="TA27" s="369" t="str">
        <v/>
      </c>
      <c r="TB27" s="369" t="str">
        <v/>
      </c>
      <c r="TC27" s="369" t="str">
        <v/>
      </c>
      <c r="TD27" s="369" t="str">
        <v/>
      </c>
      <c r="TE27" s="369" t="str">
        <v/>
      </c>
      <c r="TF27" s="369" t="str">
        <v/>
      </c>
      <c r="TG27" s="369" t="str">
        <v/>
      </c>
      <c r="TH27" s="369" t="str">
        <v/>
      </c>
      <c r="TI27" s="369" t="str">
        <v/>
      </c>
      <c r="TJ27" s="369" t="str">
        <v/>
      </c>
      <c r="TK27" s="369" t="str">
        <v/>
      </c>
      <c r="TL27" s="369" t="str">
        <v/>
      </c>
      <c r="TM27" s="369" t="str">
        <v/>
      </c>
      <c r="TN27" s="369" t="str">
        <v/>
      </c>
      <c r="TO27" s="369" t="str">
        <v/>
      </c>
      <c r="TP27" s="369" t="str">
        <v/>
      </c>
      <c r="TQ27" s="369" t="str">
        <v/>
      </c>
      <c r="TR27" s="369" t="str">
        <v/>
      </c>
      <c r="TS27" s="369" t="str">
        <v/>
      </c>
      <c r="TT27" s="369" t="str">
        <v/>
      </c>
      <c r="TU27" s="369" t="str">
        <v/>
      </c>
      <c r="TV27" s="369" t="str">
        <v/>
      </c>
      <c r="TW27" s="369" t="str">
        <v/>
      </c>
      <c r="TX27" s="369" t="str">
        <v/>
      </c>
      <c r="TY27" s="369" t="str">
        <v/>
      </c>
      <c r="TZ27" s="369" t="str">
        <v/>
      </c>
      <c r="UA27" s="369" t="str">
        <v/>
      </c>
      <c r="UB27" s="369" t="str">
        <v/>
      </c>
      <c r="UC27" s="369" t="str">
        <v/>
      </c>
      <c r="UD27" s="369" t="str">
        <v/>
      </c>
      <c r="UE27" s="369" t="str">
        <v/>
      </c>
      <c r="UF27" s="369" t="str">
        <v/>
      </c>
      <c r="UG27" s="369" t="str">
        <v/>
      </c>
      <c r="UH27" s="369" t="str">
        <v/>
      </c>
      <c r="UI27" s="369" t="str">
        <v/>
      </c>
      <c r="UJ27" s="369" t="str">
        <v/>
      </c>
      <c r="UK27" s="369" t="str">
        <v/>
      </c>
      <c r="UL27" s="369" t="str">
        <v/>
      </c>
      <c r="UM27" s="369" t="str">
        <v/>
      </c>
      <c r="UN27" s="369" t="str">
        <v/>
      </c>
      <c r="UO27" s="369" t="str">
        <v/>
      </c>
      <c r="UP27" s="369" t="str">
        <v/>
      </c>
      <c r="UQ27" s="369" t="str">
        <v/>
      </c>
      <c r="UR27" s="369" t="str">
        <v/>
      </c>
      <c r="US27" s="369" t="str">
        <v/>
      </c>
      <c r="UT27" s="369" t="str">
        <v/>
      </c>
      <c r="UU27" s="369" t="str">
        <v/>
      </c>
      <c r="UV27" s="369" t="str">
        <v/>
      </c>
      <c r="UW27" s="369" t="str">
        <v/>
      </c>
      <c r="UX27" s="369" t="str">
        <v/>
      </c>
      <c r="UY27" s="369" t="str">
        <v/>
      </c>
      <c r="UZ27" s="369" t="str">
        <v/>
      </c>
      <c r="VA27" s="369" t="str">
        <v/>
      </c>
      <c r="VB27" s="369" t="str">
        <v/>
      </c>
      <c r="VC27" s="369" t="str">
        <v/>
      </c>
      <c r="VD27" s="369" t="str">
        <v/>
      </c>
      <c r="VE27" s="369" t="str">
        <v/>
      </c>
      <c r="VF27" s="369" t="str">
        <v/>
      </c>
      <c r="VG27" s="369" t="str">
        <v/>
      </c>
      <c r="VH27" s="369" t="str">
        <v/>
      </c>
      <c r="VI27" s="369" t="str">
        <v/>
      </c>
      <c r="VJ27" s="369" t="str">
        <v/>
      </c>
      <c r="VK27" s="369" t="str">
        <v/>
      </c>
      <c r="VL27" s="369" t="str">
        <v/>
      </c>
      <c r="VM27" s="369" t="str">
        <v/>
      </c>
      <c r="VN27" s="369" t="str">
        <v/>
      </c>
      <c r="VO27" s="369" t="str">
        <v/>
      </c>
      <c r="VP27" s="369" t="str">
        <v/>
      </c>
      <c r="VQ27" s="369" t="str">
        <v/>
      </c>
      <c r="VR27" s="369" t="str">
        <v/>
      </c>
      <c r="VS27" s="369" t="str">
        <v/>
      </c>
      <c r="VT27" s="369" t="str">
        <v/>
      </c>
      <c r="VU27" s="369" t="str">
        <v/>
      </c>
      <c r="VV27" s="369" t="str">
        <v/>
      </c>
      <c r="VW27" s="369" t="str">
        <v/>
      </c>
      <c r="VX27" s="369" t="str">
        <v/>
      </c>
      <c r="VY27" s="369" t="str">
        <v/>
      </c>
      <c r="VZ27" s="369" t="str">
        <v/>
      </c>
      <c r="WA27" s="369" t="str">
        <v/>
      </c>
      <c r="WB27" s="369" t="str">
        <v/>
      </c>
      <c r="WC27" s="369" t="str">
        <v/>
      </c>
      <c r="WD27" s="369" t="str">
        <v/>
      </c>
      <c r="WE27" s="369" t="str">
        <v/>
      </c>
      <c r="WF27" s="369" t="str">
        <v/>
      </c>
      <c r="WG27" s="369" t="str">
        <v/>
      </c>
      <c r="WH27" s="369" t="str">
        <v/>
      </c>
      <c r="WI27" s="369" t="str">
        <v/>
      </c>
    </row>
    <row r="28" spans="1:610" ht="12.6" customHeight="1">
      <c r="A28" s="348"/>
      <c r="B28" s="360" t="s">
        <v>760</v>
      </c>
      <c r="C28" s="348"/>
      <c r="D28" s="399"/>
      <c r="E28" s="399"/>
      <c r="F28" s="399"/>
      <c r="G28" s="361" t="str">
        <f t="shared" si="0"/>
        <v/>
      </c>
      <c r="H28" s="361" t="str">
        <f t="shared" si="1"/>
        <v/>
      </c>
      <c r="I28" s="397"/>
      <c r="J28" s="348"/>
      <c r="K28" s="348"/>
      <c r="L28" s="348"/>
      <c r="M28" s="348"/>
      <c r="N28" s="323"/>
      <c r="O28" s="323"/>
      <c r="P28" s="323"/>
      <c r="Q28" s="323"/>
      <c r="R28" s="323"/>
      <c r="S28" s="323"/>
      <c r="T28" s="323"/>
      <c r="U28" s="323"/>
      <c r="V28" s="323"/>
      <c r="W28" s="323"/>
      <c r="X28" s="323"/>
      <c r="Y28" s="323"/>
      <c r="Z28" s="323"/>
      <c r="AA28" s="323"/>
      <c r="AB28" s="323"/>
      <c r="AC28" s="323"/>
      <c r="AD28" s="323"/>
      <c r="AE28" s="323"/>
      <c r="AF28" s="323"/>
      <c r="AG28" s="323"/>
      <c r="AH28" s="323"/>
      <c r="AI28" s="323"/>
      <c r="AJ28" s="323"/>
      <c r="AK28" s="323"/>
      <c r="AL28" s="323"/>
      <c r="AM28" s="323"/>
      <c r="AN28" s="323"/>
      <c r="AO28" s="323"/>
      <c r="AP28" s="323"/>
      <c r="AQ28" s="323"/>
      <c r="AR28" s="323"/>
      <c r="AS28" s="323"/>
      <c r="AT28" s="323"/>
      <c r="AU28" s="323"/>
      <c r="AV28" s="323"/>
      <c r="AW28" s="323"/>
      <c r="AX28" s="323"/>
      <c r="AY28" s="323"/>
      <c r="AZ28" s="323"/>
      <c r="BA28" s="323"/>
      <c r="BB28" s="323"/>
      <c r="BC28" s="323"/>
      <c r="BD28" s="323"/>
      <c r="BE28" s="323"/>
      <c r="BF28" s="323"/>
      <c r="BG28" s="323"/>
      <c r="BH28" s="323"/>
      <c r="BI28" s="323"/>
      <c r="BJ28" s="323"/>
      <c r="BK28" s="323"/>
      <c r="BL28" s="323"/>
      <c r="BM28" s="323"/>
      <c r="BN28" s="323"/>
      <c r="BO28" s="323"/>
      <c r="BP28" s="323"/>
      <c r="BQ28" s="323"/>
      <c r="BR28" s="323"/>
      <c r="BS28" s="323"/>
      <c r="BT28" s="323"/>
      <c r="BU28" s="323"/>
      <c r="BV28" s="323"/>
      <c r="BW28" s="323"/>
      <c r="BX28" s="323"/>
      <c r="BY28" s="323"/>
      <c r="BZ28" s="323"/>
      <c r="CA28" s="323"/>
      <c r="CB28" s="323"/>
      <c r="CC28" s="323"/>
      <c r="CD28" s="323"/>
      <c r="CE28" s="323"/>
      <c r="CF28" s="323"/>
      <c r="CG28" s="323"/>
      <c r="CH28" s="323"/>
      <c r="CI28" s="323"/>
      <c r="CJ28" s="323"/>
      <c r="CK28" s="323"/>
      <c r="CL28" s="323"/>
      <c r="CM28" s="323"/>
      <c r="CN28" s="323"/>
      <c r="CO28" s="323"/>
      <c r="CP28" s="323"/>
      <c r="CQ28" s="323"/>
      <c r="CR28" s="323"/>
      <c r="CS28" s="323"/>
      <c r="CT28" s="323"/>
      <c r="CU28" s="323"/>
      <c r="CV28" s="323"/>
      <c r="CW28" s="323"/>
      <c r="CX28" s="323"/>
      <c r="CY28" s="323"/>
      <c r="CZ28" s="363"/>
      <c r="DB28" s="897"/>
      <c r="DC28" s="898"/>
      <c r="DD28" s="368" t="str">
        <v/>
      </c>
      <c r="DE28" s="369" t="str">
        <v/>
      </c>
      <c r="DF28" s="369" t="str">
        <v/>
      </c>
      <c r="DG28" s="369" t="str">
        <v/>
      </c>
      <c r="DH28" s="369" t="str">
        <v/>
      </c>
      <c r="DI28" s="369" t="str">
        <v/>
      </c>
      <c r="DJ28" s="369" t="str">
        <v/>
      </c>
      <c r="DK28" s="369" t="str">
        <v/>
      </c>
      <c r="DL28" s="369" t="str">
        <v/>
      </c>
      <c r="DM28" s="369" t="str">
        <v/>
      </c>
      <c r="DN28" s="369" t="str">
        <v/>
      </c>
      <c r="DO28" s="369" t="str">
        <v/>
      </c>
      <c r="DP28" s="369" t="str">
        <v/>
      </c>
      <c r="DQ28" s="369" t="str">
        <v/>
      </c>
      <c r="DR28" s="369" t="str">
        <v/>
      </c>
      <c r="DS28" s="369" t="str">
        <v/>
      </c>
      <c r="DT28" s="369" t="str">
        <v/>
      </c>
      <c r="DU28" s="369" t="str">
        <v/>
      </c>
      <c r="DV28" s="369" t="str">
        <v/>
      </c>
      <c r="DW28" s="369" t="str">
        <v/>
      </c>
      <c r="DX28" s="370" t="str">
        <v/>
      </c>
      <c r="DY28" s="369" t="str">
        <v/>
      </c>
      <c r="DZ28" s="369" t="str">
        <v/>
      </c>
      <c r="EA28" s="369" t="str">
        <v/>
      </c>
      <c r="EB28" s="369" t="str">
        <v/>
      </c>
      <c r="EC28" s="369" t="str">
        <v/>
      </c>
      <c r="ED28" s="369" t="str">
        <v/>
      </c>
      <c r="EE28" s="369" t="str">
        <v/>
      </c>
      <c r="EF28" s="369" t="str">
        <v/>
      </c>
      <c r="EG28" s="369" t="str">
        <v/>
      </c>
      <c r="EH28" s="369" t="str">
        <v/>
      </c>
      <c r="EI28" s="369" t="str">
        <v/>
      </c>
      <c r="EJ28" s="369" t="str">
        <v/>
      </c>
      <c r="EK28" s="369" t="str">
        <v/>
      </c>
      <c r="EL28" s="369" t="str">
        <v/>
      </c>
      <c r="EM28" s="369" t="str">
        <v/>
      </c>
      <c r="EN28" s="369" t="str">
        <v/>
      </c>
      <c r="EO28" s="369" t="str">
        <v/>
      </c>
      <c r="EP28" s="369" t="str">
        <v/>
      </c>
      <c r="EQ28" s="369" t="str">
        <v/>
      </c>
      <c r="ER28" s="369" t="str">
        <v/>
      </c>
      <c r="ES28" s="369" t="str">
        <v/>
      </c>
      <c r="ET28" s="369" t="str">
        <v/>
      </c>
      <c r="EU28" s="369" t="str">
        <v/>
      </c>
      <c r="EV28" s="369" t="str">
        <v/>
      </c>
      <c r="EW28" s="369" t="str">
        <v/>
      </c>
      <c r="EX28" s="369" t="str">
        <v/>
      </c>
      <c r="EY28" s="369" t="str">
        <v/>
      </c>
      <c r="EZ28" s="369" t="str">
        <v/>
      </c>
      <c r="FA28" s="369" t="str">
        <v/>
      </c>
      <c r="FB28" s="369" t="str">
        <v/>
      </c>
      <c r="FC28" s="369" t="str">
        <v/>
      </c>
      <c r="FD28" s="369" t="str">
        <v/>
      </c>
      <c r="FE28" s="369" t="str">
        <v/>
      </c>
      <c r="FF28" s="369" t="str">
        <v/>
      </c>
      <c r="FG28" s="369" t="str">
        <v/>
      </c>
      <c r="FH28" s="369" t="str">
        <v/>
      </c>
      <c r="FI28" s="369" t="str">
        <v/>
      </c>
      <c r="FJ28" s="369" t="str">
        <v/>
      </c>
      <c r="FK28" s="369" t="str">
        <v/>
      </c>
      <c r="FL28" s="369" t="str">
        <v/>
      </c>
      <c r="FM28" s="369" t="str">
        <v/>
      </c>
      <c r="FN28" s="369" t="str">
        <v/>
      </c>
      <c r="FO28" s="369" t="str">
        <v/>
      </c>
      <c r="FP28" s="369" t="str">
        <v/>
      </c>
      <c r="FQ28" s="369" t="str">
        <v/>
      </c>
      <c r="FR28" s="369" t="str">
        <v/>
      </c>
      <c r="FS28" s="369" t="str">
        <v/>
      </c>
      <c r="FT28" s="369" t="str">
        <v/>
      </c>
      <c r="FU28" s="369" t="str">
        <v/>
      </c>
      <c r="FV28" s="369" t="str">
        <v/>
      </c>
      <c r="FW28" s="369" t="str">
        <v/>
      </c>
      <c r="FX28" s="369" t="str">
        <v/>
      </c>
      <c r="FY28" s="369" t="str">
        <v/>
      </c>
      <c r="FZ28" s="369" t="str">
        <v/>
      </c>
      <c r="GA28" s="369" t="str">
        <v/>
      </c>
      <c r="GB28" s="369" t="str">
        <v/>
      </c>
      <c r="GC28" s="369" t="str">
        <v/>
      </c>
      <c r="GD28" s="369" t="str">
        <v/>
      </c>
      <c r="GE28" s="369" t="str">
        <v/>
      </c>
      <c r="GF28" s="369" t="str">
        <v/>
      </c>
      <c r="GG28" s="369" t="str">
        <v/>
      </c>
      <c r="GH28" s="369" t="str">
        <v/>
      </c>
      <c r="GI28" s="369" t="str">
        <v/>
      </c>
      <c r="GJ28" s="369" t="str">
        <v/>
      </c>
      <c r="GK28" s="369" t="str">
        <v/>
      </c>
      <c r="GL28" s="369" t="str">
        <v/>
      </c>
      <c r="GM28" s="369" t="str">
        <v/>
      </c>
      <c r="GN28" s="369" t="str">
        <v/>
      </c>
      <c r="GO28" s="369" t="str">
        <v/>
      </c>
      <c r="GP28" s="369" t="str">
        <v/>
      </c>
      <c r="GQ28" s="369" t="str">
        <v/>
      </c>
      <c r="GR28" s="369" t="str">
        <v/>
      </c>
      <c r="GS28" s="369" t="str">
        <v/>
      </c>
      <c r="GT28" s="369" t="str">
        <v/>
      </c>
      <c r="GU28" s="369" t="str">
        <v/>
      </c>
      <c r="GV28" s="369" t="str">
        <v/>
      </c>
      <c r="GW28" s="369" t="str">
        <v/>
      </c>
      <c r="GX28" s="369" t="str">
        <v/>
      </c>
      <c r="GY28" s="369" t="str">
        <v/>
      </c>
      <c r="GZ28" s="369" t="str">
        <v/>
      </c>
      <c r="HA28" s="369" t="str">
        <v/>
      </c>
      <c r="HB28" s="369" t="str">
        <v/>
      </c>
      <c r="HC28" s="369" t="str">
        <v/>
      </c>
      <c r="HD28" s="369" t="str">
        <v/>
      </c>
      <c r="HE28" s="369" t="str">
        <v/>
      </c>
      <c r="HF28" s="369" t="str">
        <v/>
      </c>
      <c r="HG28" s="369" t="str">
        <v/>
      </c>
      <c r="HH28" s="369" t="str">
        <v/>
      </c>
      <c r="HI28" s="369" t="str">
        <v/>
      </c>
      <c r="HJ28" s="369" t="str">
        <v/>
      </c>
      <c r="HK28" s="369" t="str">
        <v/>
      </c>
      <c r="HL28" s="369" t="str">
        <v/>
      </c>
      <c r="HM28" s="369" t="str">
        <v/>
      </c>
      <c r="HN28" s="369" t="str">
        <v/>
      </c>
      <c r="HO28" s="369" t="str">
        <v/>
      </c>
      <c r="HP28" s="369" t="str">
        <v/>
      </c>
      <c r="HQ28" s="369" t="str">
        <v/>
      </c>
      <c r="HR28" s="369" t="str">
        <v/>
      </c>
      <c r="HS28" s="369" t="str">
        <v/>
      </c>
      <c r="HT28" s="369" t="str">
        <v/>
      </c>
      <c r="HU28" s="369" t="str">
        <v/>
      </c>
      <c r="HV28" s="369" t="str">
        <v/>
      </c>
      <c r="HW28" s="369" t="str">
        <v/>
      </c>
      <c r="HX28" s="369" t="str">
        <v/>
      </c>
      <c r="HY28" s="369" t="str">
        <v/>
      </c>
      <c r="HZ28" s="369" t="str">
        <v/>
      </c>
      <c r="IA28" s="369" t="str">
        <v/>
      </c>
      <c r="IB28" s="369" t="str">
        <v/>
      </c>
      <c r="IC28" s="369" t="str">
        <v/>
      </c>
      <c r="ID28" s="369" t="str">
        <v/>
      </c>
      <c r="IE28" s="369" t="str">
        <v/>
      </c>
      <c r="IF28" s="369" t="str">
        <v/>
      </c>
      <c r="IG28" s="369" t="str">
        <v/>
      </c>
      <c r="IH28" s="369" t="str">
        <v/>
      </c>
      <c r="II28" s="369" t="str">
        <v/>
      </c>
      <c r="IJ28" s="369" t="str">
        <v/>
      </c>
      <c r="IK28" s="369" t="str">
        <v/>
      </c>
      <c r="IL28" s="369" t="str">
        <v/>
      </c>
      <c r="IM28" s="369" t="str">
        <v/>
      </c>
      <c r="IN28" s="369" t="str">
        <v/>
      </c>
      <c r="IO28" s="369" t="str">
        <v/>
      </c>
      <c r="IP28" s="369" t="str">
        <v/>
      </c>
      <c r="IQ28" s="369" t="str">
        <v/>
      </c>
      <c r="IR28" s="369" t="str">
        <v/>
      </c>
      <c r="IS28" s="369" t="str">
        <v/>
      </c>
      <c r="IT28" s="369" t="str">
        <v/>
      </c>
      <c r="IU28" s="369" t="str">
        <v/>
      </c>
      <c r="IV28" s="369" t="str">
        <v/>
      </c>
      <c r="IW28" s="369" t="str">
        <v/>
      </c>
      <c r="IX28" s="369" t="str">
        <v/>
      </c>
      <c r="IY28" s="369" t="str">
        <v/>
      </c>
      <c r="IZ28" s="369" t="str">
        <v/>
      </c>
      <c r="JA28" s="369" t="str">
        <v/>
      </c>
      <c r="JB28" s="369" t="str">
        <v/>
      </c>
      <c r="JC28" s="369" t="str">
        <v/>
      </c>
      <c r="JD28" s="369" t="str">
        <v/>
      </c>
      <c r="JE28" s="369" t="str">
        <v/>
      </c>
      <c r="JF28" s="369" t="str">
        <v/>
      </c>
      <c r="JG28" s="369" t="str">
        <v/>
      </c>
      <c r="JH28" s="369" t="str">
        <v/>
      </c>
      <c r="JI28" s="369" t="str">
        <v/>
      </c>
      <c r="JJ28" s="369" t="str">
        <v/>
      </c>
      <c r="JK28" s="369" t="str">
        <v/>
      </c>
      <c r="JL28" s="369" t="str">
        <v/>
      </c>
      <c r="JM28" s="369" t="str">
        <v/>
      </c>
      <c r="JN28" s="369" t="str">
        <v/>
      </c>
      <c r="JO28" s="369" t="str">
        <v/>
      </c>
      <c r="JP28" s="369" t="str">
        <v/>
      </c>
      <c r="JQ28" s="369" t="str">
        <v/>
      </c>
      <c r="JR28" s="369" t="str">
        <v/>
      </c>
      <c r="JS28" s="369" t="str">
        <v/>
      </c>
      <c r="JT28" s="369" t="str">
        <v/>
      </c>
      <c r="JU28" s="369" t="str">
        <v/>
      </c>
      <c r="JV28" s="369" t="str">
        <v/>
      </c>
      <c r="JW28" s="369" t="str">
        <v/>
      </c>
      <c r="JX28" s="369" t="str">
        <v/>
      </c>
      <c r="JY28" s="369" t="str">
        <v/>
      </c>
      <c r="JZ28" s="369" t="str">
        <v/>
      </c>
      <c r="KA28" s="369" t="str">
        <v/>
      </c>
      <c r="KB28" s="369" t="str">
        <v/>
      </c>
      <c r="KC28" s="369" t="str">
        <v/>
      </c>
      <c r="KD28" s="369" t="str">
        <v/>
      </c>
      <c r="KE28" s="369" t="str">
        <v/>
      </c>
      <c r="KF28" s="369" t="str">
        <v/>
      </c>
      <c r="KG28" s="369" t="str">
        <v/>
      </c>
      <c r="KH28" s="369" t="str">
        <v/>
      </c>
      <c r="KI28" s="369" t="str">
        <v/>
      </c>
      <c r="KJ28" s="369" t="str">
        <v/>
      </c>
      <c r="KK28" s="369" t="str">
        <v/>
      </c>
      <c r="KL28" s="369" t="str">
        <v/>
      </c>
      <c r="KM28" s="369" t="str">
        <v/>
      </c>
      <c r="KN28" s="369" t="str">
        <v/>
      </c>
      <c r="KO28" s="369" t="str">
        <v/>
      </c>
      <c r="KP28" s="369" t="str">
        <v/>
      </c>
      <c r="KQ28" s="369" t="str">
        <v/>
      </c>
      <c r="KR28" s="369" t="str">
        <v/>
      </c>
      <c r="KS28" s="369" t="str">
        <v/>
      </c>
      <c r="KT28" s="369" t="str">
        <v/>
      </c>
      <c r="KU28" s="369" t="str">
        <v/>
      </c>
      <c r="KV28" s="369" t="str">
        <v/>
      </c>
      <c r="KW28" s="369" t="str">
        <v/>
      </c>
      <c r="KX28" s="369" t="str">
        <v/>
      </c>
      <c r="KY28" s="369" t="str">
        <v/>
      </c>
      <c r="KZ28" s="369" t="str">
        <v/>
      </c>
      <c r="LA28" s="369" t="str">
        <v/>
      </c>
      <c r="LB28" s="369" t="str">
        <v/>
      </c>
      <c r="LC28" s="369" t="str">
        <v/>
      </c>
      <c r="LD28" s="369" t="str">
        <v/>
      </c>
      <c r="LE28" s="369" t="str">
        <v/>
      </c>
      <c r="LF28" s="369" t="str">
        <v/>
      </c>
      <c r="LG28" s="369" t="str">
        <v/>
      </c>
      <c r="LH28" s="369" t="str">
        <v/>
      </c>
      <c r="LI28" s="369" t="str">
        <v/>
      </c>
      <c r="LJ28" s="369" t="str">
        <v/>
      </c>
      <c r="LK28" s="369" t="str">
        <v/>
      </c>
      <c r="LL28" s="369" t="str">
        <v/>
      </c>
      <c r="LM28" s="369" t="str">
        <v/>
      </c>
      <c r="LN28" s="369" t="str">
        <v/>
      </c>
      <c r="LO28" s="369" t="str">
        <v/>
      </c>
      <c r="LP28" s="369" t="str">
        <v/>
      </c>
      <c r="LQ28" s="369" t="str">
        <v/>
      </c>
      <c r="LR28" s="369" t="str">
        <v/>
      </c>
      <c r="LS28" s="369" t="str">
        <v/>
      </c>
      <c r="LT28" s="369" t="str">
        <v/>
      </c>
      <c r="LU28" s="369" t="str">
        <v/>
      </c>
      <c r="LV28" s="369" t="str">
        <v/>
      </c>
      <c r="LW28" s="369" t="str">
        <v/>
      </c>
      <c r="LX28" s="369" t="str">
        <v/>
      </c>
      <c r="LY28" s="369" t="str">
        <v/>
      </c>
      <c r="LZ28" s="369" t="str">
        <v/>
      </c>
      <c r="MA28" s="369" t="str">
        <v/>
      </c>
      <c r="MB28" s="369" t="str">
        <v/>
      </c>
      <c r="MC28" s="369" t="str">
        <v/>
      </c>
      <c r="MD28" s="369" t="str">
        <v/>
      </c>
      <c r="ME28" s="369" t="str">
        <v/>
      </c>
      <c r="MF28" s="369" t="str">
        <v/>
      </c>
      <c r="MG28" s="369" t="str">
        <v/>
      </c>
      <c r="MH28" s="369" t="str">
        <v/>
      </c>
      <c r="MI28" s="369" t="str">
        <v/>
      </c>
      <c r="MJ28" s="369" t="str">
        <v/>
      </c>
      <c r="MK28" s="369" t="str">
        <v/>
      </c>
      <c r="ML28" s="369" t="str">
        <v/>
      </c>
      <c r="MM28" s="369" t="str">
        <v/>
      </c>
      <c r="MN28" s="369" t="str">
        <v/>
      </c>
      <c r="MO28" s="369" t="str">
        <v/>
      </c>
      <c r="MP28" s="369" t="str">
        <v/>
      </c>
      <c r="MQ28" s="369" t="str">
        <v/>
      </c>
      <c r="MR28" s="369" t="str">
        <v/>
      </c>
      <c r="MS28" s="369" t="str">
        <v/>
      </c>
      <c r="MT28" s="369" t="str">
        <v/>
      </c>
      <c r="MU28" s="369" t="str">
        <v/>
      </c>
      <c r="MV28" s="369" t="str">
        <v/>
      </c>
      <c r="MW28" s="369" t="str">
        <v/>
      </c>
      <c r="MX28" s="369" t="str">
        <v/>
      </c>
      <c r="MY28" s="369" t="str">
        <v/>
      </c>
      <c r="MZ28" s="369" t="str">
        <v/>
      </c>
      <c r="NA28" s="369" t="str">
        <v/>
      </c>
      <c r="NB28" s="369" t="str">
        <v/>
      </c>
      <c r="NC28" s="369" t="str">
        <v/>
      </c>
      <c r="ND28" s="369" t="str">
        <v/>
      </c>
      <c r="NE28" s="369" t="str">
        <v/>
      </c>
      <c r="NF28" s="369" t="str">
        <v/>
      </c>
      <c r="NG28" s="369" t="str">
        <v/>
      </c>
      <c r="NH28" s="369" t="str">
        <v/>
      </c>
      <c r="NI28" s="369" t="str">
        <v/>
      </c>
      <c r="NJ28" s="369" t="str">
        <v/>
      </c>
      <c r="NK28" s="369" t="str">
        <v/>
      </c>
      <c r="NL28" s="369" t="str">
        <v/>
      </c>
      <c r="NM28" s="369" t="str">
        <v/>
      </c>
      <c r="NN28" s="369" t="str">
        <v/>
      </c>
      <c r="NO28" s="369" t="str">
        <v/>
      </c>
      <c r="NP28" s="369" t="str">
        <v/>
      </c>
      <c r="NQ28" s="369" t="str">
        <v/>
      </c>
      <c r="NR28" s="369" t="str">
        <v/>
      </c>
      <c r="NS28" s="369" t="str">
        <v/>
      </c>
      <c r="NT28" s="369" t="str">
        <v/>
      </c>
      <c r="NU28" s="369" t="str">
        <v/>
      </c>
      <c r="NV28" s="369" t="str">
        <v/>
      </c>
      <c r="NW28" s="369" t="str">
        <v/>
      </c>
      <c r="NX28" s="369" t="str">
        <v/>
      </c>
      <c r="NY28" s="369" t="str">
        <v/>
      </c>
      <c r="NZ28" s="369" t="str">
        <v/>
      </c>
      <c r="OA28" s="369" t="str">
        <v/>
      </c>
      <c r="OB28" s="369" t="str">
        <v/>
      </c>
      <c r="OC28" s="369" t="str">
        <v/>
      </c>
      <c r="OD28" s="369" t="str">
        <v/>
      </c>
      <c r="OE28" s="369" t="str">
        <v/>
      </c>
      <c r="OF28" s="369" t="str">
        <v/>
      </c>
      <c r="OG28" s="369" t="str">
        <v/>
      </c>
      <c r="OH28" s="369" t="str">
        <v/>
      </c>
      <c r="OI28" s="369" t="str">
        <v/>
      </c>
      <c r="OJ28" s="369" t="str">
        <v/>
      </c>
      <c r="OK28" s="369" t="str">
        <v/>
      </c>
      <c r="OL28" s="369" t="str">
        <v/>
      </c>
      <c r="OM28" s="369" t="str">
        <v/>
      </c>
      <c r="ON28" s="369" t="str">
        <v/>
      </c>
      <c r="OO28" s="369" t="str">
        <v/>
      </c>
      <c r="OP28" s="369" t="str">
        <v/>
      </c>
      <c r="OQ28" s="371" t="str">
        <v/>
      </c>
      <c r="OR28" s="369" t="str">
        <v/>
      </c>
      <c r="OS28" s="369" t="str">
        <v/>
      </c>
      <c r="OT28" s="369" t="str">
        <v/>
      </c>
      <c r="OU28" s="369" t="str">
        <v/>
      </c>
      <c r="OV28" s="369" t="str">
        <v/>
      </c>
      <c r="OW28" s="369" t="str">
        <v/>
      </c>
      <c r="OX28" s="369" t="str">
        <v/>
      </c>
      <c r="OY28" s="369" t="str">
        <v/>
      </c>
      <c r="OZ28" s="369" t="str">
        <v/>
      </c>
      <c r="PA28" s="369" t="str">
        <v/>
      </c>
      <c r="PB28" s="369" t="str">
        <v/>
      </c>
      <c r="PC28" s="369" t="str">
        <v/>
      </c>
      <c r="PD28" s="369" t="str">
        <v/>
      </c>
      <c r="PE28" s="369" t="str">
        <v/>
      </c>
      <c r="PF28" s="369" t="str">
        <v/>
      </c>
      <c r="PG28" s="369" t="str">
        <v/>
      </c>
      <c r="PH28" s="369" t="str">
        <v/>
      </c>
      <c r="PI28" s="369" t="str">
        <v/>
      </c>
      <c r="PJ28" s="369" t="str">
        <v/>
      </c>
      <c r="PK28" s="369" t="str">
        <v/>
      </c>
      <c r="PL28" s="369" t="str">
        <v/>
      </c>
      <c r="PM28" s="369" t="str">
        <v/>
      </c>
      <c r="PN28" s="369" t="str">
        <v/>
      </c>
      <c r="PO28" s="369" t="str">
        <v/>
      </c>
      <c r="PP28" s="369" t="str">
        <v/>
      </c>
      <c r="PQ28" s="369" t="str">
        <v/>
      </c>
      <c r="PR28" s="369" t="str">
        <v/>
      </c>
      <c r="PS28" s="369" t="str">
        <v/>
      </c>
      <c r="PT28" s="369" t="str">
        <v/>
      </c>
      <c r="PU28" s="369" t="str">
        <v/>
      </c>
      <c r="PV28" s="369" t="str">
        <v/>
      </c>
      <c r="PW28" s="369" t="str">
        <v/>
      </c>
      <c r="PX28" s="369" t="str">
        <v/>
      </c>
      <c r="PY28" s="369" t="str">
        <v/>
      </c>
      <c r="PZ28" s="369" t="str">
        <v/>
      </c>
      <c r="QA28" s="369" t="str">
        <v/>
      </c>
      <c r="QB28" s="369" t="str">
        <v/>
      </c>
      <c r="QC28" s="369" t="str">
        <v/>
      </c>
      <c r="QD28" s="369" t="str">
        <v/>
      </c>
      <c r="QE28" s="369" t="str">
        <v/>
      </c>
      <c r="QF28" s="369" t="str">
        <v/>
      </c>
      <c r="QG28" s="369" t="str">
        <v/>
      </c>
      <c r="QH28" s="369" t="str">
        <v/>
      </c>
      <c r="QI28" s="369" t="str">
        <v/>
      </c>
      <c r="QJ28" s="369" t="str">
        <v/>
      </c>
      <c r="QK28" s="369" t="str">
        <v/>
      </c>
      <c r="QL28" s="369" t="str">
        <v/>
      </c>
      <c r="QM28" s="369" t="str">
        <v/>
      </c>
      <c r="QN28" s="369" t="str">
        <v/>
      </c>
      <c r="QO28" s="369" t="str">
        <v/>
      </c>
      <c r="QP28" s="369" t="str">
        <v/>
      </c>
      <c r="QQ28" s="369" t="str">
        <v/>
      </c>
      <c r="QR28" s="369" t="str">
        <v/>
      </c>
      <c r="QS28" s="369" t="str">
        <v/>
      </c>
      <c r="QT28" s="369" t="str">
        <v/>
      </c>
      <c r="QU28" s="369" t="str">
        <v/>
      </c>
      <c r="QV28" s="369" t="str">
        <v/>
      </c>
      <c r="QW28" s="369" t="str">
        <v/>
      </c>
      <c r="QX28" s="369" t="str">
        <v/>
      </c>
      <c r="QY28" s="369" t="str">
        <v/>
      </c>
      <c r="QZ28" s="369" t="str">
        <v/>
      </c>
      <c r="RA28" s="369" t="str">
        <v/>
      </c>
      <c r="RB28" s="369" t="str">
        <v/>
      </c>
      <c r="RC28" s="369" t="str">
        <v/>
      </c>
      <c r="RD28" s="369" t="str">
        <v/>
      </c>
      <c r="RE28" s="369" t="str">
        <v/>
      </c>
      <c r="RF28" s="369" t="str">
        <v/>
      </c>
      <c r="RG28" s="369" t="str">
        <v/>
      </c>
      <c r="RH28" s="369" t="str">
        <v/>
      </c>
      <c r="RI28" s="369" t="str">
        <v/>
      </c>
      <c r="RJ28" s="369" t="str">
        <v/>
      </c>
      <c r="RK28" s="369" t="str">
        <v/>
      </c>
      <c r="RL28" s="369" t="str">
        <v/>
      </c>
      <c r="RM28" s="369" t="str">
        <v/>
      </c>
      <c r="RN28" s="369" t="str">
        <v/>
      </c>
      <c r="RO28" s="369" t="str">
        <v/>
      </c>
      <c r="RP28" s="369" t="str">
        <v/>
      </c>
      <c r="RQ28" s="369" t="str">
        <v/>
      </c>
      <c r="RR28" s="369" t="str">
        <v/>
      </c>
      <c r="RS28" s="369" t="str">
        <v/>
      </c>
      <c r="RT28" s="369" t="str">
        <v/>
      </c>
      <c r="RU28" s="369" t="str">
        <v/>
      </c>
      <c r="RV28" s="369" t="str">
        <v/>
      </c>
      <c r="RW28" s="369" t="str">
        <v/>
      </c>
      <c r="RX28" s="369" t="str">
        <v/>
      </c>
      <c r="RY28" s="369" t="str">
        <v/>
      </c>
      <c r="RZ28" s="369" t="str">
        <v/>
      </c>
      <c r="SA28" s="369" t="str">
        <v/>
      </c>
      <c r="SB28" s="369" t="str">
        <v/>
      </c>
      <c r="SC28" s="369" t="str">
        <v/>
      </c>
      <c r="SD28" s="369" t="str">
        <v/>
      </c>
      <c r="SE28" s="369" t="str">
        <v/>
      </c>
      <c r="SF28" s="369" t="str">
        <v/>
      </c>
      <c r="SG28" s="369" t="str">
        <v/>
      </c>
      <c r="SH28" s="369" t="str">
        <v/>
      </c>
      <c r="SI28" s="369" t="str">
        <v/>
      </c>
      <c r="SJ28" s="369" t="str">
        <v/>
      </c>
      <c r="SK28" s="369" t="str">
        <v/>
      </c>
      <c r="SL28" s="369" t="str">
        <v/>
      </c>
      <c r="SM28" s="369" t="str">
        <v/>
      </c>
      <c r="SN28" s="369" t="str">
        <v/>
      </c>
      <c r="SO28" s="369" t="str">
        <v/>
      </c>
      <c r="SP28" s="369" t="str">
        <v/>
      </c>
      <c r="SQ28" s="369" t="str">
        <v/>
      </c>
      <c r="SR28" s="369" t="str">
        <v/>
      </c>
      <c r="SS28" s="369" t="str">
        <v/>
      </c>
      <c r="ST28" s="369" t="str">
        <v/>
      </c>
      <c r="SU28" s="369" t="str">
        <v/>
      </c>
      <c r="SV28" s="369" t="str">
        <v/>
      </c>
      <c r="SW28" s="369" t="str">
        <v/>
      </c>
      <c r="SX28" s="369" t="str">
        <v/>
      </c>
      <c r="SY28" s="369" t="str">
        <v/>
      </c>
      <c r="SZ28" s="369" t="str">
        <v/>
      </c>
      <c r="TA28" s="369" t="str">
        <v/>
      </c>
      <c r="TB28" s="369" t="str">
        <v/>
      </c>
      <c r="TC28" s="369" t="str">
        <v/>
      </c>
      <c r="TD28" s="369" t="str">
        <v/>
      </c>
      <c r="TE28" s="369" t="str">
        <v/>
      </c>
      <c r="TF28" s="369" t="str">
        <v/>
      </c>
      <c r="TG28" s="369" t="str">
        <v/>
      </c>
      <c r="TH28" s="369" t="str">
        <v/>
      </c>
      <c r="TI28" s="369" t="str">
        <v/>
      </c>
      <c r="TJ28" s="369" t="str">
        <v/>
      </c>
      <c r="TK28" s="369" t="str">
        <v/>
      </c>
      <c r="TL28" s="369" t="str">
        <v/>
      </c>
      <c r="TM28" s="369" t="str">
        <v/>
      </c>
      <c r="TN28" s="369" t="str">
        <v/>
      </c>
      <c r="TO28" s="369" t="str">
        <v/>
      </c>
      <c r="TP28" s="369" t="str">
        <v/>
      </c>
      <c r="TQ28" s="369" t="str">
        <v/>
      </c>
      <c r="TR28" s="369" t="str">
        <v/>
      </c>
      <c r="TS28" s="369" t="str">
        <v/>
      </c>
      <c r="TT28" s="369" t="str">
        <v/>
      </c>
      <c r="TU28" s="369" t="str">
        <v/>
      </c>
      <c r="TV28" s="369" t="str">
        <v/>
      </c>
      <c r="TW28" s="369" t="str">
        <v/>
      </c>
      <c r="TX28" s="369" t="str">
        <v/>
      </c>
      <c r="TY28" s="369" t="str">
        <v/>
      </c>
      <c r="TZ28" s="369" t="str">
        <v/>
      </c>
      <c r="UA28" s="369" t="str">
        <v/>
      </c>
      <c r="UB28" s="369" t="str">
        <v/>
      </c>
      <c r="UC28" s="369" t="str">
        <v/>
      </c>
      <c r="UD28" s="369" t="str">
        <v/>
      </c>
      <c r="UE28" s="369" t="str">
        <v/>
      </c>
      <c r="UF28" s="369" t="str">
        <v/>
      </c>
      <c r="UG28" s="369" t="str">
        <v/>
      </c>
      <c r="UH28" s="369" t="str">
        <v/>
      </c>
      <c r="UI28" s="369" t="str">
        <v/>
      </c>
      <c r="UJ28" s="369" t="str">
        <v/>
      </c>
      <c r="UK28" s="369" t="str">
        <v/>
      </c>
      <c r="UL28" s="369" t="str">
        <v/>
      </c>
      <c r="UM28" s="369" t="str">
        <v/>
      </c>
      <c r="UN28" s="369" t="str">
        <v/>
      </c>
      <c r="UO28" s="369" t="str">
        <v/>
      </c>
      <c r="UP28" s="369" t="str">
        <v/>
      </c>
      <c r="UQ28" s="369" t="str">
        <v/>
      </c>
      <c r="UR28" s="369" t="str">
        <v/>
      </c>
      <c r="US28" s="369" t="str">
        <v/>
      </c>
      <c r="UT28" s="369" t="str">
        <v/>
      </c>
      <c r="UU28" s="369" t="str">
        <v/>
      </c>
      <c r="UV28" s="369" t="str">
        <v/>
      </c>
      <c r="UW28" s="369" t="str">
        <v/>
      </c>
      <c r="UX28" s="369" t="str">
        <v/>
      </c>
      <c r="UY28" s="369" t="str">
        <v/>
      </c>
      <c r="UZ28" s="369" t="str">
        <v/>
      </c>
      <c r="VA28" s="369" t="str">
        <v/>
      </c>
      <c r="VB28" s="369" t="str">
        <v/>
      </c>
      <c r="VC28" s="369" t="str">
        <v/>
      </c>
      <c r="VD28" s="369" t="str">
        <v/>
      </c>
      <c r="VE28" s="369" t="str">
        <v/>
      </c>
      <c r="VF28" s="369" t="str">
        <v/>
      </c>
      <c r="VG28" s="369" t="str">
        <v/>
      </c>
      <c r="VH28" s="369" t="str">
        <v/>
      </c>
      <c r="VI28" s="369" t="str">
        <v/>
      </c>
      <c r="VJ28" s="369" t="str">
        <v/>
      </c>
      <c r="VK28" s="369" t="str">
        <v/>
      </c>
      <c r="VL28" s="369" t="str">
        <v/>
      </c>
      <c r="VM28" s="369" t="str">
        <v/>
      </c>
      <c r="VN28" s="369" t="str">
        <v/>
      </c>
      <c r="VO28" s="369" t="str">
        <v/>
      </c>
      <c r="VP28" s="369" t="str">
        <v/>
      </c>
      <c r="VQ28" s="369" t="str">
        <v/>
      </c>
      <c r="VR28" s="369" t="str">
        <v/>
      </c>
      <c r="VS28" s="369" t="str">
        <v/>
      </c>
      <c r="VT28" s="369" t="str">
        <v/>
      </c>
      <c r="VU28" s="369" t="str">
        <v/>
      </c>
      <c r="VV28" s="369" t="str">
        <v/>
      </c>
      <c r="VW28" s="369" t="str">
        <v/>
      </c>
      <c r="VX28" s="369" t="str">
        <v/>
      </c>
      <c r="VY28" s="369" t="str">
        <v/>
      </c>
      <c r="VZ28" s="369" t="str">
        <v/>
      </c>
      <c r="WA28" s="369" t="str">
        <v/>
      </c>
      <c r="WB28" s="369" t="str">
        <v/>
      </c>
      <c r="WC28" s="369" t="str">
        <v/>
      </c>
      <c r="WD28" s="369" t="str">
        <v/>
      </c>
      <c r="WE28" s="369" t="str">
        <v/>
      </c>
      <c r="WF28" s="369" t="str">
        <v/>
      </c>
      <c r="WG28" s="369" t="str">
        <v/>
      </c>
      <c r="WH28" s="369" t="str">
        <v/>
      </c>
      <c r="WI28" s="369" t="str">
        <v/>
      </c>
    </row>
    <row r="29" spans="1:610">
      <c r="A29" s="348"/>
      <c r="B29" s="360" t="s">
        <v>761</v>
      </c>
      <c r="C29" s="348"/>
      <c r="D29" s="399"/>
      <c r="E29" s="399"/>
      <c r="F29" s="399"/>
      <c r="G29" s="361" t="str">
        <f t="shared" si="0"/>
        <v/>
      </c>
      <c r="H29" s="361" t="str">
        <f t="shared" si="1"/>
        <v/>
      </c>
      <c r="I29" s="397"/>
      <c r="J29" s="348"/>
      <c r="K29" s="348"/>
      <c r="L29" s="348"/>
      <c r="M29" s="348"/>
      <c r="N29" s="400"/>
      <c r="O29" s="400"/>
      <c r="P29" s="400"/>
      <c r="Q29" s="400"/>
      <c r="R29" s="400"/>
      <c r="S29" s="400"/>
      <c r="T29" s="400"/>
      <c r="U29" s="400"/>
      <c r="V29" s="400"/>
      <c r="W29" s="400"/>
      <c r="X29" s="400"/>
      <c r="Y29" s="400"/>
      <c r="Z29" s="400"/>
      <c r="AA29" s="400"/>
      <c r="AB29" s="400"/>
      <c r="AC29" s="400"/>
      <c r="AD29" s="400"/>
      <c r="AE29" s="400"/>
      <c r="AF29" s="400"/>
      <c r="AG29" s="400"/>
      <c r="AH29" s="400"/>
      <c r="AI29" s="400"/>
      <c r="AJ29" s="400"/>
      <c r="AK29" s="400"/>
      <c r="AL29" s="400"/>
      <c r="AM29" s="400"/>
      <c r="AN29" s="400"/>
      <c r="AO29" s="400"/>
      <c r="AP29" s="400"/>
      <c r="AQ29" s="400"/>
      <c r="AR29" s="400"/>
      <c r="AS29" s="400"/>
      <c r="AT29" s="400"/>
      <c r="AU29" s="400"/>
      <c r="AV29" s="400"/>
      <c r="AW29" s="400"/>
      <c r="AX29" s="400"/>
      <c r="AY29" s="400"/>
      <c r="AZ29" s="400"/>
      <c r="BA29" s="400"/>
      <c r="BB29" s="400"/>
      <c r="BC29" s="400"/>
      <c r="BD29" s="400"/>
      <c r="BE29" s="400"/>
      <c r="BF29" s="400"/>
      <c r="BG29" s="400"/>
      <c r="BH29" s="400"/>
      <c r="BI29" s="400"/>
      <c r="BJ29" s="400"/>
      <c r="BK29" s="400"/>
      <c r="BL29" s="400"/>
      <c r="BM29" s="400"/>
      <c r="BN29" s="400"/>
      <c r="BO29" s="400"/>
      <c r="BP29" s="400"/>
      <c r="BQ29" s="400"/>
      <c r="BR29" s="400"/>
      <c r="BS29" s="400"/>
      <c r="BT29" s="400"/>
      <c r="BU29" s="400"/>
      <c r="BV29" s="400"/>
      <c r="BW29" s="400"/>
      <c r="BX29" s="400"/>
      <c r="BY29" s="400"/>
      <c r="BZ29" s="400"/>
      <c r="CA29" s="400"/>
      <c r="CB29" s="400"/>
      <c r="CC29" s="400"/>
      <c r="CD29" s="400"/>
      <c r="CE29" s="400"/>
      <c r="CF29" s="400"/>
      <c r="CG29" s="400"/>
      <c r="CH29" s="400"/>
      <c r="CI29" s="400"/>
      <c r="CJ29" s="400"/>
      <c r="CK29" s="400"/>
      <c r="CL29" s="400"/>
      <c r="CM29" s="400"/>
      <c r="CN29" s="400"/>
      <c r="CO29" s="400"/>
      <c r="CP29" s="400"/>
      <c r="CQ29" s="400"/>
      <c r="CR29" s="400"/>
      <c r="CS29" s="400"/>
      <c r="CT29" s="400"/>
      <c r="CU29" s="400"/>
      <c r="CV29" s="400"/>
      <c r="CW29" s="400"/>
      <c r="CX29" s="400"/>
      <c r="CY29" s="400"/>
      <c r="CZ29" s="362"/>
      <c r="DB29" s="897"/>
      <c r="DC29" s="896" t="s">
        <v>1253</v>
      </c>
      <c r="DD29" s="368" t="str">
        <v/>
      </c>
      <c r="DE29" s="369" t="str">
        <v/>
      </c>
      <c r="DF29" s="369" t="str">
        <v/>
      </c>
      <c r="DG29" s="369" t="str">
        <v/>
      </c>
      <c r="DH29" s="369" t="str">
        <v/>
      </c>
      <c r="DI29" s="369" t="str">
        <v/>
      </c>
      <c r="DJ29" s="369" t="str">
        <v/>
      </c>
      <c r="DK29" s="369" t="str">
        <v/>
      </c>
      <c r="DL29" s="369" t="str">
        <v/>
      </c>
      <c r="DM29" s="369" t="str">
        <v/>
      </c>
      <c r="DN29" s="369" t="str">
        <v/>
      </c>
      <c r="DO29" s="369" t="str">
        <v/>
      </c>
      <c r="DP29" s="369" t="str">
        <v/>
      </c>
      <c r="DQ29" s="369" t="str">
        <v/>
      </c>
      <c r="DR29" s="369" t="str">
        <v/>
      </c>
      <c r="DS29" s="369" t="str">
        <v/>
      </c>
      <c r="DT29" s="369" t="str">
        <v/>
      </c>
      <c r="DU29" s="369" t="str">
        <v/>
      </c>
      <c r="DV29" s="369" t="str">
        <v/>
      </c>
      <c r="DW29" s="369" t="str">
        <v/>
      </c>
      <c r="DX29" s="370" t="str">
        <v/>
      </c>
      <c r="DY29" s="369" t="str">
        <v/>
      </c>
      <c r="DZ29" s="369" t="str">
        <v/>
      </c>
      <c r="EA29" s="369" t="str">
        <v/>
      </c>
      <c r="EB29" s="369" t="str">
        <v/>
      </c>
      <c r="EC29" s="369" t="str">
        <v/>
      </c>
      <c r="ED29" s="369" t="str">
        <v/>
      </c>
      <c r="EE29" s="369" t="str">
        <v/>
      </c>
      <c r="EF29" s="369" t="str">
        <v/>
      </c>
      <c r="EG29" s="369" t="str">
        <v/>
      </c>
      <c r="EH29" s="369" t="str">
        <v/>
      </c>
      <c r="EI29" s="369" t="str">
        <v/>
      </c>
      <c r="EJ29" s="369" t="str">
        <v/>
      </c>
      <c r="EK29" s="369" t="str">
        <v/>
      </c>
      <c r="EL29" s="369" t="str">
        <v/>
      </c>
      <c r="EM29" s="369" t="str">
        <v/>
      </c>
      <c r="EN29" s="369" t="str">
        <v/>
      </c>
      <c r="EO29" s="369" t="str">
        <v/>
      </c>
      <c r="EP29" s="369" t="str">
        <v/>
      </c>
      <c r="EQ29" s="369" t="str">
        <v/>
      </c>
      <c r="ER29" s="369" t="str">
        <v/>
      </c>
      <c r="ES29" s="369" t="str">
        <v/>
      </c>
      <c r="ET29" s="369" t="str">
        <v/>
      </c>
      <c r="EU29" s="369" t="str">
        <v/>
      </c>
      <c r="EV29" s="369" t="str">
        <v/>
      </c>
      <c r="EW29" s="369" t="str">
        <v/>
      </c>
      <c r="EX29" s="369" t="str">
        <v/>
      </c>
      <c r="EY29" s="369" t="str">
        <v/>
      </c>
      <c r="EZ29" s="369" t="str">
        <v/>
      </c>
      <c r="FA29" s="369" t="str">
        <v/>
      </c>
      <c r="FB29" s="369" t="str">
        <v/>
      </c>
      <c r="FC29" s="369" t="str">
        <v/>
      </c>
      <c r="FD29" s="369" t="str">
        <v/>
      </c>
      <c r="FE29" s="369" t="str">
        <v/>
      </c>
      <c r="FF29" s="369" t="str">
        <v/>
      </c>
      <c r="FG29" s="369" t="str">
        <v/>
      </c>
      <c r="FH29" s="369" t="str">
        <v/>
      </c>
      <c r="FI29" s="369" t="str">
        <v/>
      </c>
      <c r="FJ29" s="369" t="str">
        <v/>
      </c>
      <c r="FK29" s="369" t="str">
        <v/>
      </c>
      <c r="FL29" s="369" t="str">
        <v/>
      </c>
      <c r="FM29" s="369" t="str">
        <v/>
      </c>
      <c r="FN29" s="369" t="str">
        <v/>
      </c>
      <c r="FO29" s="369" t="str">
        <v/>
      </c>
      <c r="FP29" s="369" t="str">
        <v/>
      </c>
      <c r="FQ29" s="369" t="str">
        <v/>
      </c>
      <c r="FR29" s="369" t="str">
        <v/>
      </c>
      <c r="FS29" s="369" t="str">
        <v/>
      </c>
      <c r="FT29" s="369" t="str">
        <v/>
      </c>
      <c r="FU29" s="369" t="str">
        <v/>
      </c>
      <c r="FV29" s="369" t="str">
        <v/>
      </c>
      <c r="FW29" s="369" t="str">
        <v/>
      </c>
      <c r="FX29" s="369" t="str">
        <v/>
      </c>
      <c r="FY29" s="369" t="str">
        <v/>
      </c>
      <c r="FZ29" s="369" t="str">
        <v/>
      </c>
      <c r="GA29" s="369" t="str">
        <v/>
      </c>
      <c r="GB29" s="369" t="str">
        <v/>
      </c>
      <c r="GC29" s="369" t="str">
        <v/>
      </c>
      <c r="GD29" s="369" t="str">
        <v/>
      </c>
      <c r="GE29" s="369" t="str">
        <v/>
      </c>
      <c r="GF29" s="369" t="str">
        <v/>
      </c>
      <c r="GG29" s="369" t="str">
        <v/>
      </c>
      <c r="GH29" s="369" t="str">
        <v/>
      </c>
      <c r="GI29" s="369" t="str">
        <v/>
      </c>
      <c r="GJ29" s="369" t="str">
        <v/>
      </c>
      <c r="GK29" s="369" t="str">
        <v/>
      </c>
      <c r="GL29" s="369" t="str">
        <v/>
      </c>
      <c r="GM29" s="369" t="str">
        <v/>
      </c>
      <c r="GN29" s="369" t="str">
        <v/>
      </c>
      <c r="GO29" s="369" t="str">
        <v/>
      </c>
      <c r="GP29" s="369" t="str">
        <v/>
      </c>
      <c r="GQ29" s="369" t="str">
        <v/>
      </c>
      <c r="GR29" s="369" t="str">
        <v/>
      </c>
      <c r="GS29" s="369" t="str">
        <v/>
      </c>
      <c r="GT29" s="369" t="str">
        <v/>
      </c>
      <c r="GU29" s="369" t="str">
        <v/>
      </c>
      <c r="GV29" s="369" t="str">
        <v/>
      </c>
      <c r="GW29" s="369" t="str">
        <v/>
      </c>
      <c r="GX29" s="369" t="str">
        <v/>
      </c>
      <c r="GY29" s="369" t="str">
        <v/>
      </c>
      <c r="GZ29" s="369" t="str">
        <v/>
      </c>
      <c r="HA29" s="369" t="str">
        <v/>
      </c>
      <c r="HB29" s="369" t="str">
        <v/>
      </c>
      <c r="HC29" s="369" t="str">
        <v/>
      </c>
      <c r="HD29" s="369" t="str">
        <v/>
      </c>
      <c r="HE29" s="369" t="str">
        <v/>
      </c>
      <c r="HF29" s="369" t="str">
        <v/>
      </c>
      <c r="HG29" s="369" t="str">
        <v/>
      </c>
      <c r="HH29" s="369" t="str">
        <v/>
      </c>
      <c r="HI29" s="369" t="str">
        <v/>
      </c>
      <c r="HJ29" s="369" t="str">
        <v/>
      </c>
      <c r="HK29" s="369" t="str">
        <v/>
      </c>
      <c r="HL29" s="369" t="str">
        <v/>
      </c>
      <c r="HM29" s="369" t="str">
        <v/>
      </c>
      <c r="HN29" s="369" t="str">
        <v/>
      </c>
      <c r="HO29" s="369" t="str">
        <v/>
      </c>
      <c r="HP29" s="369" t="str">
        <v/>
      </c>
      <c r="HQ29" s="369" t="str">
        <v/>
      </c>
      <c r="HR29" s="369" t="str">
        <v/>
      </c>
      <c r="HS29" s="369" t="str">
        <v/>
      </c>
      <c r="HT29" s="369" t="str">
        <v/>
      </c>
      <c r="HU29" s="369" t="str">
        <v/>
      </c>
      <c r="HV29" s="369" t="str">
        <v/>
      </c>
      <c r="HW29" s="369" t="str">
        <v/>
      </c>
      <c r="HX29" s="369" t="str">
        <v/>
      </c>
      <c r="HY29" s="369" t="str">
        <v/>
      </c>
      <c r="HZ29" s="369" t="str">
        <v/>
      </c>
      <c r="IA29" s="369" t="str">
        <v/>
      </c>
      <c r="IB29" s="369" t="str">
        <v/>
      </c>
      <c r="IC29" s="369" t="str">
        <v/>
      </c>
      <c r="ID29" s="369" t="str">
        <v/>
      </c>
      <c r="IE29" s="369" t="str">
        <v/>
      </c>
      <c r="IF29" s="369" t="str">
        <v/>
      </c>
      <c r="IG29" s="369" t="str">
        <v/>
      </c>
      <c r="IH29" s="369" t="str">
        <v/>
      </c>
      <c r="II29" s="369" t="str">
        <v/>
      </c>
      <c r="IJ29" s="369" t="str">
        <v/>
      </c>
      <c r="IK29" s="369" t="str">
        <v/>
      </c>
      <c r="IL29" s="369" t="str">
        <v/>
      </c>
      <c r="IM29" s="369" t="str">
        <v/>
      </c>
      <c r="IN29" s="369" t="str">
        <v/>
      </c>
      <c r="IO29" s="369" t="str">
        <v/>
      </c>
      <c r="IP29" s="369" t="str">
        <v/>
      </c>
      <c r="IQ29" s="369" t="str">
        <v/>
      </c>
      <c r="IR29" s="369" t="str">
        <v/>
      </c>
      <c r="IS29" s="369" t="str">
        <v/>
      </c>
      <c r="IT29" s="369" t="str">
        <v/>
      </c>
      <c r="IU29" s="369" t="str">
        <v/>
      </c>
      <c r="IV29" s="369" t="str">
        <v/>
      </c>
      <c r="IW29" s="369" t="str">
        <v/>
      </c>
      <c r="IX29" s="369" t="str">
        <v/>
      </c>
      <c r="IY29" s="369" t="str">
        <v/>
      </c>
      <c r="IZ29" s="369" t="str">
        <v/>
      </c>
      <c r="JA29" s="369" t="str">
        <v/>
      </c>
      <c r="JB29" s="369" t="str">
        <v/>
      </c>
      <c r="JC29" s="369" t="str">
        <v/>
      </c>
      <c r="JD29" s="369" t="str">
        <v/>
      </c>
      <c r="JE29" s="369" t="str">
        <v/>
      </c>
      <c r="JF29" s="369" t="str">
        <v/>
      </c>
      <c r="JG29" s="369" t="str">
        <v/>
      </c>
      <c r="JH29" s="369" t="str">
        <v/>
      </c>
      <c r="JI29" s="369" t="str">
        <v/>
      </c>
      <c r="JJ29" s="369" t="str">
        <v/>
      </c>
      <c r="JK29" s="369" t="str">
        <v/>
      </c>
      <c r="JL29" s="369" t="str">
        <v/>
      </c>
      <c r="JM29" s="369" t="str">
        <v/>
      </c>
      <c r="JN29" s="369" t="str">
        <v/>
      </c>
      <c r="JO29" s="369" t="str">
        <v/>
      </c>
      <c r="JP29" s="369" t="str">
        <v/>
      </c>
      <c r="JQ29" s="369" t="str">
        <v/>
      </c>
      <c r="JR29" s="369" t="str">
        <v/>
      </c>
      <c r="JS29" s="369" t="str">
        <v/>
      </c>
      <c r="JT29" s="369" t="str">
        <v/>
      </c>
      <c r="JU29" s="369" t="str">
        <v/>
      </c>
      <c r="JV29" s="369" t="str">
        <v/>
      </c>
      <c r="JW29" s="369" t="str">
        <v/>
      </c>
      <c r="JX29" s="369" t="str">
        <v/>
      </c>
      <c r="JY29" s="369" t="str">
        <v/>
      </c>
      <c r="JZ29" s="369" t="str">
        <v/>
      </c>
      <c r="KA29" s="369" t="str">
        <v/>
      </c>
      <c r="KB29" s="369" t="str">
        <v/>
      </c>
      <c r="KC29" s="369" t="str">
        <v/>
      </c>
      <c r="KD29" s="369" t="str">
        <v/>
      </c>
      <c r="KE29" s="369" t="str">
        <v/>
      </c>
      <c r="KF29" s="369" t="str">
        <v/>
      </c>
      <c r="KG29" s="369" t="str">
        <v/>
      </c>
      <c r="KH29" s="369" t="str">
        <v/>
      </c>
      <c r="KI29" s="369" t="str">
        <v/>
      </c>
      <c r="KJ29" s="369" t="str">
        <v/>
      </c>
      <c r="KK29" s="369" t="str">
        <v/>
      </c>
      <c r="KL29" s="369" t="str">
        <v/>
      </c>
      <c r="KM29" s="369" t="str">
        <v/>
      </c>
      <c r="KN29" s="369" t="str">
        <v/>
      </c>
      <c r="KO29" s="369" t="str">
        <v/>
      </c>
      <c r="KP29" s="369" t="str">
        <v/>
      </c>
      <c r="KQ29" s="369" t="str">
        <v/>
      </c>
      <c r="KR29" s="369" t="str">
        <v/>
      </c>
      <c r="KS29" s="369" t="str">
        <v/>
      </c>
      <c r="KT29" s="369" t="str">
        <v/>
      </c>
      <c r="KU29" s="369" t="str">
        <v/>
      </c>
      <c r="KV29" s="369" t="str">
        <v/>
      </c>
      <c r="KW29" s="369" t="str">
        <v/>
      </c>
      <c r="KX29" s="369" t="str">
        <v/>
      </c>
      <c r="KY29" s="369" t="str">
        <v/>
      </c>
      <c r="KZ29" s="369" t="str">
        <v/>
      </c>
      <c r="LA29" s="369" t="str">
        <v/>
      </c>
      <c r="LB29" s="369" t="str">
        <v/>
      </c>
      <c r="LC29" s="369" t="str">
        <v/>
      </c>
      <c r="LD29" s="369" t="str">
        <v/>
      </c>
      <c r="LE29" s="369" t="str">
        <v/>
      </c>
      <c r="LF29" s="369" t="str">
        <v/>
      </c>
      <c r="LG29" s="369" t="str">
        <v/>
      </c>
      <c r="LH29" s="369" t="str">
        <v/>
      </c>
      <c r="LI29" s="369" t="str">
        <v/>
      </c>
      <c r="LJ29" s="369" t="str">
        <v/>
      </c>
      <c r="LK29" s="369" t="str">
        <v/>
      </c>
      <c r="LL29" s="369" t="str">
        <v/>
      </c>
      <c r="LM29" s="369" t="str">
        <v/>
      </c>
      <c r="LN29" s="369" t="str">
        <v/>
      </c>
      <c r="LO29" s="369" t="str">
        <v/>
      </c>
      <c r="LP29" s="369" t="str">
        <v/>
      </c>
      <c r="LQ29" s="369" t="str">
        <v/>
      </c>
      <c r="LR29" s="369" t="str">
        <v/>
      </c>
      <c r="LS29" s="369" t="str">
        <v/>
      </c>
      <c r="LT29" s="369" t="str">
        <v/>
      </c>
      <c r="LU29" s="369" t="str">
        <v/>
      </c>
      <c r="LV29" s="369" t="str">
        <v/>
      </c>
      <c r="LW29" s="369" t="str">
        <v/>
      </c>
      <c r="LX29" s="369" t="str">
        <v/>
      </c>
      <c r="LY29" s="369" t="str">
        <v/>
      </c>
      <c r="LZ29" s="369" t="str">
        <v/>
      </c>
      <c r="MA29" s="369" t="str">
        <v/>
      </c>
      <c r="MB29" s="369" t="str">
        <v/>
      </c>
      <c r="MC29" s="369" t="str">
        <v/>
      </c>
      <c r="MD29" s="369" t="str">
        <v/>
      </c>
      <c r="ME29" s="369" t="str">
        <v/>
      </c>
      <c r="MF29" s="369" t="str">
        <v/>
      </c>
      <c r="MG29" s="369" t="str">
        <v/>
      </c>
      <c r="MH29" s="369" t="str">
        <v/>
      </c>
      <c r="MI29" s="369" t="str">
        <v/>
      </c>
      <c r="MJ29" s="369" t="str">
        <v/>
      </c>
      <c r="MK29" s="369" t="str">
        <v/>
      </c>
      <c r="ML29" s="369" t="str">
        <v/>
      </c>
      <c r="MM29" s="369" t="str">
        <v/>
      </c>
      <c r="MN29" s="369" t="str">
        <v/>
      </c>
      <c r="MO29" s="369" t="str">
        <v/>
      </c>
      <c r="MP29" s="369" t="str">
        <v/>
      </c>
      <c r="MQ29" s="369" t="str">
        <v/>
      </c>
      <c r="MR29" s="369" t="str">
        <v/>
      </c>
      <c r="MS29" s="369" t="str">
        <v/>
      </c>
      <c r="MT29" s="369" t="str">
        <v/>
      </c>
      <c r="MU29" s="369" t="str">
        <v/>
      </c>
      <c r="MV29" s="369" t="str">
        <v/>
      </c>
      <c r="MW29" s="369" t="str">
        <v/>
      </c>
      <c r="MX29" s="369" t="str">
        <v/>
      </c>
      <c r="MY29" s="369" t="str">
        <v/>
      </c>
      <c r="MZ29" s="369" t="str">
        <v/>
      </c>
      <c r="NA29" s="369" t="str">
        <v/>
      </c>
      <c r="NB29" s="369" t="str">
        <v/>
      </c>
      <c r="NC29" s="369" t="str">
        <v/>
      </c>
      <c r="ND29" s="369" t="str">
        <v/>
      </c>
      <c r="NE29" s="369" t="str">
        <v/>
      </c>
      <c r="NF29" s="369" t="str">
        <v/>
      </c>
      <c r="NG29" s="369" t="str">
        <v/>
      </c>
      <c r="NH29" s="369" t="str">
        <v/>
      </c>
      <c r="NI29" s="369" t="str">
        <v/>
      </c>
      <c r="NJ29" s="369" t="str">
        <v/>
      </c>
      <c r="NK29" s="369" t="str">
        <v/>
      </c>
      <c r="NL29" s="369" t="str">
        <v/>
      </c>
      <c r="NM29" s="369" t="str">
        <v/>
      </c>
      <c r="NN29" s="369" t="str">
        <v/>
      </c>
      <c r="NO29" s="369" t="str">
        <v/>
      </c>
      <c r="NP29" s="369" t="str">
        <v/>
      </c>
      <c r="NQ29" s="369" t="str">
        <v/>
      </c>
      <c r="NR29" s="369" t="str">
        <v/>
      </c>
      <c r="NS29" s="369" t="str">
        <v/>
      </c>
      <c r="NT29" s="369" t="str">
        <v/>
      </c>
      <c r="NU29" s="369" t="str">
        <v/>
      </c>
      <c r="NV29" s="369" t="str">
        <v/>
      </c>
      <c r="NW29" s="369" t="str">
        <v/>
      </c>
      <c r="NX29" s="369" t="str">
        <v/>
      </c>
      <c r="NY29" s="369" t="str">
        <v/>
      </c>
      <c r="NZ29" s="369" t="str">
        <v/>
      </c>
      <c r="OA29" s="369" t="str">
        <v/>
      </c>
      <c r="OB29" s="369" t="str">
        <v/>
      </c>
      <c r="OC29" s="369" t="str">
        <v/>
      </c>
      <c r="OD29" s="369" t="str">
        <v/>
      </c>
      <c r="OE29" s="369" t="str">
        <v/>
      </c>
      <c r="OF29" s="369" t="str">
        <v/>
      </c>
      <c r="OG29" s="369" t="str">
        <v/>
      </c>
      <c r="OH29" s="369" t="str">
        <v/>
      </c>
      <c r="OI29" s="369" t="str">
        <v/>
      </c>
      <c r="OJ29" s="369" t="str">
        <v/>
      </c>
      <c r="OK29" s="369" t="str">
        <v/>
      </c>
      <c r="OL29" s="369" t="str">
        <v/>
      </c>
      <c r="OM29" s="369" t="str">
        <v/>
      </c>
      <c r="ON29" s="369" t="str">
        <v/>
      </c>
      <c r="OO29" s="369" t="str">
        <v/>
      </c>
      <c r="OP29" s="369" t="str">
        <v/>
      </c>
      <c r="OQ29" s="371" t="str">
        <v/>
      </c>
      <c r="OR29" s="369" t="str">
        <v/>
      </c>
      <c r="OS29" s="369" t="str">
        <v/>
      </c>
      <c r="OT29" s="369" t="str">
        <v/>
      </c>
      <c r="OU29" s="369" t="str">
        <v/>
      </c>
      <c r="OV29" s="369" t="str">
        <v/>
      </c>
      <c r="OW29" s="369" t="str">
        <v/>
      </c>
      <c r="OX29" s="369" t="str">
        <v/>
      </c>
      <c r="OY29" s="369" t="str">
        <v/>
      </c>
      <c r="OZ29" s="369" t="str">
        <v/>
      </c>
      <c r="PA29" s="369" t="str">
        <v/>
      </c>
      <c r="PB29" s="369" t="str">
        <v/>
      </c>
      <c r="PC29" s="369" t="str">
        <v/>
      </c>
      <c r="PD29" s="369" t="str">
        <v/>
      </c>
      <c r="PE29" s="369" t="str">
        <v/>
      </c>
      <c r="PF29" s="369" t="str">
        <v/>
      </c>
      <c r="PG29" s="369" t="str">
        <v/>
      </c>
      <c r="PH29" s="369" t="str">
        <v/>
      </c>
      <c r="PI29" s="369" t="str">
        <v/>
      </c>
      <c r="PJ29" s="369" t="str">
        <v/>
      </c>
      <c r="PK29" s="369" t="str">
        <v/>
      </c>
      <c r="PL29" s="369" t="str">
        <v/>
      </c>
      <c r="PM29" s="369" t="str">
        <v/>
      </c>
      <c r="PN29" s="369" t="str">
        <v/>
      </c>
      <c r="PO29" s="369" t="str">
        <v/>
      </c>
      <c r="PP29" s="369" t="str">
        <v/>
      </c>
      <c r="PQ29" s="369" t="str">
        <v/>
      </c>
      <c r="PR29" s="369" t="str">
        <v/>
      </c>
      <c r="PS29" s="369" t="str">
        <v/>
      </c>
      <c r="PT29" s="369" t="str">
        <v/>
      </c>
      <c r="PU29" s="369" t="str">
        <v/>
      </c>
      <c r="PV29" s="369" t="str">
        <v/>
      </c>
      <c r="PW29" s="369" t="str">
        <v/>
      </c>
      <c r="PX29" s="369" t="str">
        <v/>
      </c>
      <c r="PY29" s="369" t="str">
        <v/>
      </c>
      <c r="PZ29" s="369" t="str">
        <v/>
      </c>
      <c r="QA29" s="369" t="str">
        <v/>
      </c>
      <c r="QB29" s="369" t="str">
        <v/>
      </c>
      <c r="QC29" s="369" t="str">
        <v/>
      </c>
      <c r="QD29" s="369" t="str">
        <v/>
      </c>
      <c r="QE29" s="369" t="str">
        <v/>
      </c>
      <c r="QF29" s="369" t="str">
        <v/>
      </c>
      <c r="QG29" s="369" t="str">
        <v/>
      </c>
      <c r="QH29" s="369" t="str">
        <v/>
      </c>
      <c r="QI29" s="369" t="str">
        <v/>
      </c>
      <c r="QJ29" s="369" t="str">
        <v/>
      </c>
      <c r="QK29" s="369" t="str">
        <v/>
      </c>
      <c r="QL29" s="369" t="str">
        <v/>
      </c>
      <c r="QM29" s="369" t="str">
        <v/>
      </c>
      <c r="QN29" s="369" t="str">
        <v/>
      </c>
      <c r="QO29" s="369" t="str">
        <v/>
      </c>
      <c r="QP29" s="369" t="str">
        <v/>
      </c>
      <c r="QQ29" s="369" t="str">
        <v/>
      </c>
      <c r="QR29" s="369" t="str">
        <v/>
      </c>
      <c r="QS29" s="369" t="str">
        <v/>
      </c>
      <c r="QT29" s="369" t="str">
        <v/>
      </c>
      <c r="QU29" s="369" t="str">
        <v/>
      </c>
      <c r="QV29" s="369" t="str">
        <v/>
      </c>
      <c r="QW29" s="369" t="str">
        <v/>
      </c>
      <c r="QX29" s="369" t="str">
        <v/>
      </c>
      <c r="QY29" s="369" t="str">
        <v/>
      </c>
      <c r="QZ29" s="369" t="str">
        <v/>
      </c>
      <c r="RA29" s="369" t="str">
        <v/>
      </c>
      <c r="RB29" s="369" t="str">
        <v/>
      </c>
      <c r="RC29" s="369" t="str">
        <v/>
      </c>
      <c r="RD29" s="369" t="str">
        <v/>
      </c>
      <c r="RE29" s="369" t="str">
        <v/>
      </c>
      <c r="RF29" s="369" t="str">
        <v/>
      </c>
      <c r="RG29" s="369" t="str">
        <v/>
      </c>
      <c r="RH29" s="369" t="str">
        <v/>
      </c>
      <c r="RI29" s="369" t="str">
        <v/>
      </c>
      <c r="RJ29" s="369" t="str">
        <v/>
      </c>
      <c r="RK29" s="369" t="str">
        <v/>
      </c>
      <c r="RL29" s="369" t="str">
        <v/>
      </c>
      <c r="RM29" s="369" t="str">
        <v/>
      </c>
      <c r="RN29" s="369" t="str">
        <v/>
      </c>
      <c r="RO29" s="369" t="str">
        <v/>
      </c>
      <c r="RP29" s="369" t="str">
        <v/>
      </c>
      <c r="RQ29" s="369" t="str">
        <v/>
      </c>
      <c r="RR29" s="369" t="str">
        <v/>
      </c>
      <c r="RS29" s="369" t="str">
        <v/>
      </c>
      <c r="RT29" s="369" t="str">
        <v/>
      </c>
      <c r="RU29" s="369" t="str">
        <v/>
      </c>
      <c r="RV29" s="369" t="str">
        <v/>
      </c>
      <c r="RW29" s="369" t="str">
        <v/>
      </c>
      <c r="RX29" s="369" t="str">
        <v/>
      </c>
      <c r="RY29" s="369" t="str">
        <v/>
      </c>
      <c r="RZ29" s="369" t="str">
        <v/>
      </c>
      <c r="SA29" s="369" t="str">
        <v/>
      </c>
      <c r="SB29" s="369" t="str">
        <v/>
      </c>
      <c r="SC29" s="369" t="str">
        <v/>
      </c>
      <c r="SD29" s="369" t="str">
        <v/>
      </c>
      <c r="SE29" s="369" t="str">
        <v/>
      </c>
      <c r="SF29" s="369" t="str">
        <v/>
      </c>
      <c r="SG29" s="369" t="str">
        <v/>
      </c>
      <c r="SH29" s="369" t="str">
        <v/>
      </c>
      <c r="SI29" s="369" t="str">
        <v/>
      </c>
      <c r="SJ29" s="369" t="str">
        <v/>
      </c>
      <c r="SK29" s="369" t="str">
        <v/>
      </c>
      <c r="SL29" s="369" t="str">
        <v/>
      </c>
      <c r="SM29" s="369" t="str">
        <v/>
      </c>
      <c r="SN29" s="369" t="str">
        <v/>
      </c>
      <c r="SO29" s="369" t="str">
        <v/>
      </c>
      <c r="SP29" s="369" t="str">
        <v/>
      </c>
      <c r="SQ29" s="369" t="str">
        <v/>
      </c>
      <c r="SR29" s="369" t="str">
        <v/>
      </c>
      <c r="SS29" s="369" t="str">
        <v/>
      </c>
      <c r="ST29" s="369" t="str">
        <v/>
      </c>
      <c r="SU29" s="369" t="str">
        <v/>
      </c>
      <c r="SV29" s="369" t="str">
        <v/>
      </c>
      <c r="SW29" s="369" t="str">
        <v/>
      </c>
      <c r="SX29" s="369" t="str">
        <v/>
      </c>
      <c r="SY29" s="369" t="str">
        <v/>
      </c>
      <c r="SZ29" s="369" t="str">
        <v/>
      </c>
      <c r="TA29" s="369" t="str">
        <v/>
      </c>
      <c r="TB29" s="369" t="str">
        <v/>
      </c>
      <c r="TC29" s="369" t="str">
        <v/>
      </c>
      <c r="TD29" s="369" t="str">
        <v/>
      </c>
      <c r="TE29" s="369" t="str">
        <v/>
      </c>
      <c r="TF29" s="369" t="str">
        <v/>
      </c>
      <c r="TG29" s="369" t="str">
        <v/>
      </c>
      <c r="TH29" s="369" t="str">
        <v/>
      </c>
      <c r="TI29" s="369" t="str">
        <v/>
      </c>
      <c r="TJ29" s="369" t="str">
        <v/>
      </c>
      <c r="TK29" s="369" t="str">
        <v/>
      </c>
      <c r="TL29" s="369" t="str">
        <v/>
      </c>
      <c r="TM29" s="369" t="str">
        <v/>
      </c>
      <c r="TN29" s="369" t="str">
        <v/>
      </c>
      <c r="TO29" s="369" t="str">
        <v/>
      </c>
      <c r="TP29" s="369" t="str">
        <v/>
      </c>
      <c r="TQ29" s="369" t="str">
        <v/>
      </c>
      <c r="TR29" s="369" t="str">
        <v/>
      </c>
      <c r="TS29" s="369" t="str">
        <v/>
      </c>
      <c r="TT29" s="369" t="str">
        <v/>
      </c>
      <c r="TU29" s="369" t="str">
        <v/>
      </c>
      <c r="TV29" s="369" t="str">
        <v/>
      </c>
      <c r="TW29" s="369" t="str">
        <v/>
      </c>
      <c r="TX29" s="369" t="str">
        <v/>
      </c>
      <c r="TY29" s="369" t="str">
        <v/>
      </c>
      <c r="TZ29" s="369" t="str">
        <v/>
      </c>
      <c r="UA29" s="369" t="str">
        <v/>
      </c>
      <c r="UB29" s="369" t="str">
        <v/>
      </c>
      <c r="UC29" s="369" t="str">
        <v/>
      </c>
      <c r="UD29" s="369" t="str">
        <v/>
      </c>
      <c r="UE29" s="369" t="str">
        <v/>
      </c>
      <c r="UF29" s="369" t="str">
        <v/>
      </c>
      <c r="UG29" s="369" t="str">
        <v/>
      </c>
      <c r="UH29" s="369" t="str">
        <v/>
      </c>
      <c r="UI29" s="369" t="str">
        <v/>
      </c>
      <c r="UJ29" s="369" t="str">
        <v/>
      </c>
      <c r="UK29" s="369" t="str">
        <v/>
      </c>
      <c r="UL29" s="369" t="str">
        <v/>
      </c>
      <c r="UM29" s="369" t="str">
        <v/>
      </c>
      <c r="UN29" s="369" t="str">
        <v/>
      </c>
      <c r="UO29" s="369" t="str">
        <v/>
      </c>
      <c r="UP29" s="369" t="str">
        <v/>
      </c>
      <c r="UQ29" s="369" t="str">
        <v/>
      </c>
      <c r="UR29" s="369" t="str">
        <v/>
      </c>
      <c r="US29" s="369" t="str">
        <v/>
      </c>
      <c r="UT29" s="369" t="str">
        <v/>
      </c>
      <c r="UU29" s="369" t="str">
        <v/>
      </c>
      <c r="UV29" s="369" t="str">
        <v/>
      </c>
      <c r="UW29" s="369" t="str">
        <v/>
      </c>
      <c r="UX29" s="369" t="str">
        <v/>
      </c>
      <c r="UY29" s="369" t="str">
        <v/>
      </c>
      <c r="UZ29" s="369" t="str">
        <v/>
      </c>
      <c r="VA29" s="369" t="str">
        <v/>
      </c>
      <c r="VB29" s="369" t="str">
        <v/>
      </c>
      <c r="VC29" s="369" t="str">
        <v/>
      </c>
      <c r="VD29" s="369" t="str">
        <v/>
      </c>
      <c r="VE29" s="369" t="str">
        <v/>
      </c>
      <c r="VF29" s="369" t="str">
        <v/>
      </c>
      <c r="VG29" s="369" t="str">
        <v/>
      </c>
      <c r="VH29" s="369" t="str">
        <v/>
      </c>
      <c r="VI29" s="369" t="str">
        <v/>
      </c>
      <c r="VJ29" s="369" t="str">
        <v/>
      </c>
      <c r="VK29" s="369" t="str">
        <v/>
      </c>
      <c r="VL29" s="369" t="str">
        <v/>
      </c>
      <c r="VM29" s="369" t="str">
        <v/>
      </c>
      <c r="VN29" s="369" t="str">
        <v/>
      </c>
      <c r="VO29" s="369" t="str">
        <v/>
      </c>
      <c r="VP29" s="369" t="str">
        <v/>
      </c>
      <c r="VQ29" s="369" t="str">
        <v/>
      </c>
      <c r="VR29" s="369" t="str">
        <v/>
      </c>
      <c r="VS29" s="369" t="str">
        <v/>
      </c>
      <c r="VT29" s="369" t="str">
        <v/>
      </c>
      <c r="VU29" s="369" t="str">
        <v/>
      </c>
      <c r="VV29" s="369" t="str">
        <v/>
      </c>
      <c r="VW29" s="369" t="str">
        <v/>
      </c>
      <c r="VX29" s="369" t="str">
        <v/>
      </c>
      <c r="VY29" s="369" t="str">
        <v/>
      </c>
      <c r="VZ29" s="369" t="str">
        <v/>
      </c>
      <c r="WA29" s="369" t="str">
        <v/>
      </c>
      <c r="WB29" s="369" t="str">
        <v/>
      </c>
      <c r="WC29" s="369" t="str">
        <v/>
      </c>
      <c r="WD29" s="369" t="str">
        <v/>
      </c>
      <c r="WE29" s="369" t="str">
        <v/>
      </c>
      <c r="WF29" s="369" t="str">
        <v/>
      </c>
      <c r="WG29" s="369" t="str">
        <v/>
      </c>
      <c r="WH29" s="369" t="str">
        <v/>
      </c>
      <c r="WI29" s="369" t="str">
        <v/>
      </c>
    </row>
    <row r="30" spans="1:610">
      <c r="A30" s="348"/>
      <c r="B30" s="360" t="s">
        <v>762</v>
      </c>
      <c r="C30" s="348"/>
      <c r="D30" s="399"/>
      <c r="E30" s="399"/>
      <c r="F30" s="399"/>
      <c r="G30" s="361" t="str">
        <f t="shared" si="0"/>
        <v/>
      </c>
      <c r="H30" s="361" t="str">
        <f t="shared" si="1"/>
        <v/>
      </c>
      <c r="I30" s="397"/>
      <c r="J30" s="348"/>
      <c r="K30" s="348"/>
      <c r="L30" s="348"/>
      <c r="M30" s="348"/>
      <c r="N30" s="323"/>
      <c r="O30" s="323"/>
      <c r="P30" s="323"/>
      <c r="Q30" s="323"/>
      <c r="R30" s="323"/>
      <c r="S30" s="323"/>
      <c r="T30" s="323"/>
      <c r="U30" s="323"/>
      <c r="V30" s="323"/>
      <c r="W30" s="323"/>
      <c r="X30" s="323"/>
      <c r="Y30" s="323"/>
      <c r="Z30" s="323"/>
      <c r="AA30" s="323"/>
      <c r="AB30" s="323"/>
      <c r="AC30" s="323"/>
      <c r="AD30" s="323"/>
      <c r="AE30" s="323"/>
      <c r="AF30" s="323"/>
      <c r="AG30" s="323"/>
      <c r="AH30" s="323"/>
      <c r="AI30" s="323"/>
      <c r="AJ30" s="323"/>
      <c r="AK30" s="323"/>
      <c r="AL30" s="323"/>
      <c r="AM30" s="323"/>
      <c r="AN30" s="323"/>
      <c r="AO30" s="323"/>
      <c r="AP30" s="323"/>
      <c r="AQ30" s="323"/>
      <c r="AR30" s="323"/>
      <c r="AS30" s="323"/>
      <c r="AT30" s="323"/>
      <c r="AU30" s="323"/>
      <c r="AV30" s="323"/>
      <c r="AW30" s="323"/>
      <c r="AX30" s="323"/>
      <c r="AY30" s="323"/>
      <c r="AZ30" s="323"/>
      <c r="BA30" s="323"/>
      <c r="BB30" s="323"/>
      <c r="BC30" s="323"/>
      <c r="BD30" s="323"/>
      <c r="BE30" s="323"/>
      <c r="BF30" s="323"/>
      <c r="BG30" s="323"/>
      <c r="BH30" s="323"/>
      <c r="BI30" s="323"/>
      <c r="BJ30" s="323"/>
      <c r="BK30" s="323"/>
      <c r="BL30" s="323"/>
      <c r="BM30" s="323"/>
      <c r="BN30" s="323"/>
      <c r="BO30" s="323"/>
      <c r="BP30" s="323"/>
      <c r="BQ30" s="323"/>
      <c r="BR30" s="323"/>
      <c r="BS30" s="323"/>
      <c r="BT30" s="323"/>
      <c r="BU30" s="323"/>
      <c r="BV30" s="323"/>
      <c r="BW30" s="323"/>
      <c r="BX30" s="323"/>
      <c r="BY30" s="323"/>
      <c r="BZ30" s="323"/>
      <c r="CA30" s="323"/>
      <c r="CB30" s="323"/>
      <c r="CC30" s="323"/>
      <c r="CD30" s="323"/>
      <c r="CE30" s="323"/>
      <c r="CF30" s="323"/>
      <c r="CG30" s="323"/>
      <c r="CH30" s="323"/>
      <c r="CI30" s="323"/>
      <c r="CJ30" s="323"/>
      <c r="CK30" s="323"/>
      <c r="CL30" s="323"/>
      <c r="CM30" s="323"/>
      <c r="CN30" s="323"/>
      <c r="CO30" s="323"/>
      <c r="CP30" s="323"/>
      <c r="CQ30" s="323"/>
      <c r="CR30" s="323"/>
      <c r="CS30" s="323"/>
      <c r="CT30" s="323"/>
      <c r="CU30" s="323"/>
      <c r="CV30" s="323"/>
      <c r="CW30" s="323"/>
      <c r="CX30" s="323"/>
      <c r="CY30" s="323"/>
      <c r="CZ30" s="363"/>
      <c r="DB30" s="897"/>
      <c r="DC30" s="897"/>
      <c r="DD30" s="368" t="str">
        <v/>
      </c>
      <c r="DE30" s="369" t="str">
        <v/>
      </c>
      <c r="DF30" s="369" t="str">
        <v/>
      </c>
      <c r="DG30" s="369" t="str">
        <v/>
      </c>
      <c r="DH30" s="369" t="str">
        <v/>
      </c>
      <c r="DI30" s="369" t="str">
        <v/>
      </c>
      <c r="DJ30" s="369" t="str">
        <v/>
      </c>
      <c r="DK30" s="369" t="str">
        <v/>
      </c>
      <c r="DL30" s="369" t="str">
        <v/>
      </c>
      <c r="DM30" s="369" t="str">
        <v/>
      </c>
      <c r="DN30" s="369" t="str">
        <v/>
      </c>
      <c r="DO30" s="369" t="str">
        <v/>
      </c>
      <c r="DP30" s="369" t="str">
        <v/>
      </c>
      <c r="DQ30" s="369" t="str">
        <v/>
      </c>
      <c r="DR30" s="369" t="str">
        <v/>
      </c>
      <c r="DS30" s="369" t="str">
        <v/>
      </c>
      <c r="DT30" s="369" t="str">
        <v/>
      </c>
      <c r="DU30" s="369" t="str">
        <v/>
      </c>
      <c r="DV30" s="369" t="str">
        <v/>
      </c>
      <c r="DW30" s="369" t="str">
        <v/>
      </c>
      <c r="DX30" s="370" t="str">
        <v/>
      </c>
      <c r="DY30" s="369" t="str">
        <v/>
      </c>
      <c r="DZ30" s="369" t="str">
        <v/>
      </c>
      <c r="EA30" s="369" t="str">
        <v/>
      </c>
      <c r="EB30" s="369" t="str">
        <v/>
      </c>
      <c r="EC30" s="369" t="str">
        <v/>
      </c>
      <c r="ED30" s="369" t="str">
        <v/>
      </c>
      <c r="EE30" s="369" t="str">
        <v/>
      </c>
      <c r="EF30" s="369" t="str">
        <v/>
      </c>
      <c r="EG30" s="369" t="str">
        <v/>
      </c>
      <c r="EH30" s="369" t="str">
        <v/>
      </c>
      <c r="EI30" s="369" t="str">
        <v/>
      </c>
      <c r="EJ30" s="369" t="str">
        <v/>
      </c>
      <c r="EK30" s="369" t="str">
        <v/>
      </c>
      <c r="EL30" s="369" t="str">
        <v/>
      </c>
      <c r="EM30" s="369" t="str">
        <v/>
      </c>
      <c r="EN30" s="369" t="str">
        <v/>
      </c>
      <c r="EO30" s="369" t="str">
        <v/>
      </c>
      <c r="EP30" s="369" t="str">
        <v/>
      </c>
      <c r="EQ30" s="369" t="str">
        <v/>
      </c>
      <c r="ER30" s="369" t="str">
        <v/>
      </c>
      <c r="ES30" s="369" t="str">
        <v/>
      </c>
      <c r="ET30" s="369" t="str">
        <v/>
      </c>
      <c r="EU30" s="369" t="str">
        <v/>
      </c>
      <c r="EV30" s="369" t="str">
        <v/>
      </c>
      <c r="EW30" s="369" t="str">
        <v/>
      </c>
      <c r="EX30" s="369" t="str">
        <v/>
      </c>
      <c r="EY30" s="369" t="str">
        <v/>
      </c>
      <c r="EZ30" s="369" t="str">
        <v/>
      </c>
      <c r="FA30" s="369" t="str">
        <v/>
      </c>
      <c r="FB30" s="369" t="str">
        <v/>
      </c>
      <c r="FC30" s="369" t="str">
        <v/>
      </c>
      <c r="FD30" s="369" t="str">
        <v/>
      </c>
      <c r="FE30" s="369" t="str">
        <v/>
      </c>
      <c r="FF30" s="369" t="str">
        <v/>
      </c>
      <c r="FG30" s="369" t="str">
        <v/>
      </c>
      <c r="FH30" s="369" t="str">
        <v/>
      </c>
      <c r="FI30" s="369" t="str">
        <v/>
      </c>
      <c r="FJ30" s="369" t="str">
        <v/>
      </c>
      <c r="FK30" s="369" t="str">
        <v/>
      </c>
      <c r="FL30" s="369" t="str">
        <v/>
      </c>
      <c r="FM30" s="369" t="str">
        <v/>
      </c>
      <c r="FN30" s="369" t="str">
        <v/>
      </c>
      <c r="FO30" s="369" t="str">
        <v/>
      </c>
      <c r="FP30" s="369" t="str">
        <v/>
      </c>
      <c r="FQ30" s="369" t="str">
        <v/>
      </c>
      <c r="FR30" s="369" t="str">
        <v/>
      </c>
      <c r="FS30" s="369" t="str">
        <v/>
      </c>
      <c r="FT30" s="369" t="str">
        <v/>
      </c>
      <c r="FU30" s="369" t="str">
        <v/>
      </c>
      <c r="FV30" s="369" t="str">
        <v/>
      </c>
      <c r="FW30" s="369" t="str">
        <v/>
      </c>
      <c r="FX30" s="369" t="str">
        <v/>
      </c>
      <c r="FY30" s="369" t="str">
        <v/>
      </c>
      <c r="FZ30" s="369" t="str">
        <v/>
      </c>
      <c r="GA30" s="369" t="str">
        <v/>
      </c>
      <c r="GB30" s="369" t="str">
        <v/>
      </c>
      <c r="GC30" s="369" t="str">
        <v/>
      </c>
      <c r="GD30" s="369" t="str">
        <v/>
      </c>
      <c r="GE30" s="369" t="str">
        <v/>
      </c>
      <c r="GF30" s="369" t="str">
        <v/>
      </c>
      <c r="GG30" s="369" t="str">
        <v/>
      </c>
      <c r="GH30" s="369" t="str">
        <v/>
      </c>
      <c r="GI30" s="369" t="str">
        <v/>
      </c>
      <c r="GJ30" s="369" t="str">
        <v/>
      </c>
      <c r="GK30" s="369" t="str">
        <v/>
      </c>
      <c r="GL30" s="369" t="str">
        <v/>
      </c>
      <c r="GM30" s="369" t="str">
        <v/>
      </c>
      <c r="GN30" s="369" t="str">
        <v/>
      </c>
      <c r="GO30" s="369" t="str">
        <v/>
      </c>
      <c r="GP30" s="369" t="str">
        <v/>
      </c>
      <c r="GQ30" s="369" t="str">
        <v/>
      </c>
      <c r="GR30" s="369" t="str">
        <v/>
      </c>
      <c r="GS30" s="369" t="str">
        <v/>
      </c>
      <c r="GT30" s="369" t="str">
        <v/>
      </c>
      <c r="GU30" s="369" t="str">
        <v/>
      </c>
      <c r="GV30" s="369" t="str">
        <v/>
      </c>
      <c r="GW30" s="369" t="str">
        <v/>
      </c>
      <c r="GX30" s="369" t="str">
        <v/>
      </c>
      <c r="GY30" s="369" t="str">
        <v/>
      </c>
      <c r="GZ30" s="369" t="str">
        <v/>
      </c>
      <c r="HA30" s="369" t="str">
        <v/>
      </c>
      <c r="HB30" s="369" t="str">
        <v/>
      </c>
      <c r="HC30" s="369" t="str">
        <v/>
      </c>
      <c r="HD30" s="369" t="str">
        <v/>
      </c>
      <c r="HE30" s="369" t="str">
        <v/>
      </c>
      <c r="HF30" s="369" t="str">
        <v/>
      </c>
      <c r="HG30" s="369" t="str">
        <v/>
      </c>
      <c r="HH30" s="369" t="str">
        <v/>
      </c>
      <c r="HI30" s="369" t="str">
        <v/>
      </c>
      <c r="HJ30" s="369" t="str">
        <v/>
      </c>
      <c r="HK30" s="369" t="str">
        <v/>
      </c>
      <c r="HL30" s="369" t="str">
        <v/>
      </c>
      <c r="HM30" s="369" t="str">
        <v/>
      </c>
      <c r="HN30" s="369" t="str">
        <v/>
      </c>
      <c r="HO30" s="369" t="str">
        <v/>
      </c>
      <c r="HP30" s="369" t="str">
        <v/>
      </c>
      <c r="HQ30" s="369" t="str">
        <v/>
      </c>
      <c r="HR30" s="369" t="str">
        <v/>
      </c>
      <c r="HS30" s="369" t="str">
        <v/>
      </c>
      <c r="HT30" s="369" t="str">
        <v/>
      </c>
      <c r="HU30" s="369" t="str">
        <v/>
      </c>
      <c r="HV30" s="369" t="str">
        <v/>
      </c>
      <c r="HW30" s="369" t="str">
        <v/>
      </c>
      <c r="HX30" s="369" t="str">
        <v/>
      </c>
      <c r="HY30" s="369" t="str">
        <v/>
      </c>
      <c r="HZ30" s="369" t="str">
        <v/>
      </c>
      <c r="IA30" s="369" t="str">
        <v/>
      </c>
      <c r="IB30" s="369" t="str">
        <v/>
      </c>
      <c r="IC30" s="369" t="str">
        <v/>
      </c>
      <c r="ID30" s="369" t="str">
        <v/>
      </c>
      <c r="IE30" s="369" t="str">
        <v/>
      </c>
      <c r="IF30" s="369" t="str">
        <v/>
      </c>
      <c r="IG30" s="369" t="str">
        <v/>
      </c>
      <c r="IH30" s="369" t="str">
        <v/>
      </c>
      <c r="II30" s="369" t="str">
        <v/>
      </c>
      <c r="IJ30" s="369" t="str">
        <v/>
      </c>
      <c r="IK30" s="369" t="str">
        <v/>
      </c>
      <c r="IL30" s="369" t="str">
        <v/>
      </c>
      <c r="IM30" s="369" t="str">
        <v/>
      </c>
      <c r="IN30" s="369" t="str">
        <v/>
      </c>
      <c r="IO30" s="369" t="str">
        <v/>
      </c>
      <c r="IP30" s="369" t="str">
        <v/>
      </c>
      <c r="IQ30" s="369" t="str">
        <v/>
      </c>
      <c r="IR30" s="369" t="str">
        <v/>
      </c>
      <c r="IS30" s="369" t="str">
        <v/>
      </c>
      <c r="IT30" s="369" t="str">
        <v/>
      </c>
      <c r="IU30" s="369" t="str">
        <v/>
      </c>
      <c r="IV30" s="369" t="str">
        <v/>
      </c>
      <c r="IW30" s="369" t="str">
        <v/>
      </c>
      <c r="IX30" s="369" t="str">
        <v/>
      </c>
      <c r="IY30" s="369" t="str">
        <v/>
      </c>
      <c r="IZ30" s="369" t="str">
        <v/>
      </c>
      <c r="JA30" s="369" t="str">
        <v/>
      </c>
      <c r="JB30" s="369" t="str">
        <v/>
      </c>
      <c r="JC30" s="369" t="str">
        <v/>
      </c>
      <c r="JD30" s="369" t="str">
        <v/>
      </c>
      <c r="JE30" s="369" t="str">
        <v/>
      </c>
      <c r="JF30" s="369" t="str">
        <v/>
      </c>
      <c r="JG30" s="369" t="str">
        <v/>
      </c>
      <c r="JH30" s="369" t="str">
        <v/>
      </c>
      <c r="JI30" s="369" t="str">
        <v/>
      </c>
      <c r="JJ30" s="369" t="str">
        <v/>
      </c>
      <c r="JK30" s="369" t="str">
        <v/>
      </c>
      <c r="JL30" s="369" t="str">
        <v/>
      </c>
      <c r="JM30" s="369" t="str">
        <v/>
      </c>
      <c r="JN30" s="369" t="str">
        <v/>
      </c>
      <c r="JO30" s="369" t="str">
        <v/>
      </c>
      <c r="JP30" s="369" t="str">
        <v/>
      </c>
      <c r="JQ30" s="369" t="str">
        <v/>
      </c>
      <c r="JR30" s="369" t="str">
        <v/>
      </c>
      <c r="JS30" s="369" t="str">
        <v/>
      </c>
      <c r="JT30" s="369" t="str">
        <v/>
      </c>
      <c r="JU30" s="369" t="str">
        <v/>
      </c>
      <c r="JV30" s="369" t="str">
        <v/>
      </c>
      <c r="JW30" s="369" t="str">
        <v/>
      </c>
      <c r="JX30" s="369" t="str">
        <v/>
      </c>
      <c r="JY30" s="369" t="str">
        <v/>
      </c>
      <c r="JZ30" s="369" t="str">
        <v/>
      </c>
      <c r="KA30" s="369" t="str">
        <v/>
      </c>
      <c r="KB30" s="369" t="str">
        <v/>
      </c>
      <c r="KC30" s="369" t="str">
        <v/>
      </c>
      <c r="KD30" s="369" t="str">
        <v/>
      </c>
      <c r="KE30" s="369" t="str">
        <v/>
      </c>
      <c r="KF30" s="369" t="str">
        <v/>
      </c>
      <c r="KG30" s="369" t="str">
        <v/>
      </c>
      <c r="KH30" s="369" t="str">
        <v/>
      </c>
      <c r="KI30" s="369" t="str">
        <v/>
      </c>
      <c r="KJ30" s="369" t="str">
        <v/>
      </c>
      <c r="KK30" s="369" t="str">
        <v/>
      </c>
      <c r="KL30" s="369" t="str">
        <v/>
      </c>
      <c r="KM30" s="369" t="str">
        <v/>
      </c>
      <c r="KN30" s="369" t="str">
        <v/>
      </c>
      <c r="KO30" s="369" t="str">
        <v/>
      </c>
      <c r="KP30" s="369" t="str">
        <v/>
      </c>
      <c r="KQ30" s="369" t="str">
        <v/>
      </c>
      <c r="KR30" s="369" t="str">
        <v/>
      </c>
      <c r="KS30" s="369" t="str">
        <v/>
      </c>
      <c r="KT30" s="369" t="str">
        <v/>
      </c>
      <c r="KU30" s="369" t="str">
        <v/>
      </c>
      <c r="KV30" s="369" t="str">
        <v/>
      </c>
      <c r="KW30" s="369" t="str">
        <v/>
      </c>
      <c r="KX30" s="369" t="str">
        <v/>
      </c>
      <c r="KY30" s="369" t="str">
        <v/>
      </c>
      <c r="KZ30" s="369" t="str">
        <v/>
      </c>
      <c r="LA30" s="369" t="str">
        <v/>
      </c>
      <c r="LB30" s="369" t="str">
        <v/>
      </c>
      <c r="LC30" s="369" t="str">
        <v/>
      </c>
      <c r="LD30" s="369" t="str">
        <v/>
      </c>
      <c r="LE30" s="369" t="str">
        <v/>
      </c>
      <c r="LF30" s="369" t="str">
        <v/>
      </c>
      <c r="LG30" s="369" t="str">
        <v/>
      </c>
      <c r="LH30" s="369" t="str">
        <v/>
      </c>
      <c r="LI30" s="369" t="str">
        <v/>
      </c>
      <c r="LJ30" s="369" t="str">
        <v/>
      </c>
      <c r="LK30" s="369" t="str">
        <v/>
      </c>
      <c r="LL30" s="369" t="str">
        <v/>
      </c>
      <c r="LM30" s="369" t="str">
        <v/>
      </c>
      <c r="LN30" s="369" t="str">
        <v/>
      </c>
      <c r="LO30" s="369" t="str">
        <v/>
      </c>
      <c r="LP30" s="369" t="str">
        <v/>
      </c>
      <c r="LQ30" s="369" t="str">
        <v/>
      </c>
      <c r="LR30" s="369" t="str">
        <v/>
      </c>
      <c r="LS30" s="369" t="str">
        <v/>
      </c>
      <c r="LT30" s="369" t="str">
        <v/>
      </c>
      <c r="LU30" s="369" t="str">
        <v/>
      </c>
      <c r="LV30" s="369" t="str">
        <v/>
      </c>
      <c r="LW30" s="369" t="str">
        <v/>
      </c>
      <c r="LX30" s="369" t="str">
        <v/>
      </c>
      <c r="LY30" s="369" t="str">
        <v/>
      </c>
      <c r="LZ30" s="369" t="str">
        <v/>
      </c>
      <c r="MA30" s="369" t="str">
        <v/>
      </c>
      <c r="MB30" s="369" t="str">
        <v/>
      </c>
      <c r="MC30" s="369" t="str">
        <v/>
      </c>
      <c r="MD30" s="369" t="str">
        <v/>
      </c>
      <c r="ME30" s="369" t="str">
        <v/>
      </c>
      <c r="MF30" s="369" t="str">
        <v/>
      </c>
      <c r="MG30" s="369" t="str">
        <v/>
      </c>
      <c r="MH30" s="369" t="str">
        <v/>
      </c>
      <c r="MI30" s="369" t="str">
        <v/>
      </c>
      <c r="MJ30" s="369" t="str">
        <v/>
      </c>
      <c r="MK30" s="369" t="str">
        <v/>
      </c>
      <c r="ML30" s="369" t="str">
        <v/>
      </c>
      <c r="MM30" s="369" t="str">
        <v/>
      </c>
      <c r="MN30" s="369" t="str">
        <v/>
      </c>
      <c r="MO30" s="369" t="str">
        <v/>
      </c>
      <c r="MP30" s="369" t="str">
        <v/>
      </c>
      <c r="MQ30" s="369" t="str">
        <v/>
      </c>
      <c r="MR30" s="369" t="str">
        <v/>
      </c>
      <c r="MS30" s="369" t="str">
        <v/>
      </c>
      <c r="MT30" s="369" t="str">
        <v/>
      </c>
      <c r="MU30" s="369" t="str">
        <v/>
      </c>
      <c r="MV30" s="369" t="str">
        <v/>
      </c>
      <c r="MW30" s="369" t="str">
        <v/>
      </c>
      <c r="MX30" s="369" t="str">
        <v/>
      </c>
      <c r="MY30" s="369" t="str">
        <v/>
      </c>
      <c r="MZ30" s="369" t="str">
        <v/>
      </c>
      <c r="NA30" s="369" t="str">
        <v/>
      </c>
      <c r="NB30" s="369" t="str">
        <v/>
      </c>
      <c r="NC30" s="369" t="str">
        <v/>
      </c>
      <c r="ND30" s="369" t="str">
        <v/>
      </c>
      <c r="NE30" s="369" t="str">
        <v/>
      </c>
      <c r="NF30" s="369" t="str">
        <v/>
      </c>
      <c r="NG30" s="369" t="str">
        <v/>
      </c>
      <c r="NH30" s="369" t="str">
        <v/>
      </c>
      <c r="NI30" s="369" t="str">
        <v/>
      </c>
      <c r="NJ30" s="369" t="str">
        <v/>
      </c>
      <c r="NK30" s="369" t="str">
        <v/>
      </c>
      <c r="NL30" s="369" t="str">
        <v/>
      </c>
      <c r="NM30" s="369" t="str">
        <v/>
      </c>
      <c r="NN30" s="369" t="str">
        <v/>
      </c>
      <c r="NO30" s="369" t="str">
        <v/>
      </c>
      <c r="NP30" s="369" t="str">
        <v/>
      </c>
      <c r="NQ30" s="369" t="str">
        <v/>
      </c>
      <c r="NR30" s="369" t="str">
        <v/>
      </c>
      <c r="NS30" s="369" t="str">
        <v/>
      </c>
      <c r="NT30" s="369" t="str">
        <v/>
      </c>
      <c r="NU30" s="369" t="str">
        <v/>
      </c>
      <c r="NV30" s="369" t="str">
        <v/>
      </c>
      <c r="NW30" s="369" t="str">
        <v/>
      </c>
      <c r="NX30" s="369" t="str">
        <v/>
      </c>
      <c r="NY30" s="369" t="str">
        <v/>
      </c>
      <c r="NZ30" s="369" t="str">
        <v/>
      </c>
      <c r="OA30" s="369" t="str">
        <v/>
      </c>
      <c r="OB30" s="369" t="str">
        <v/>
      </c>
      <c r="OC30" s="369" t="str">
        <v/>
      </c>
      <c r="OD30" s="369" t="str">
        <v/>
      </c>
      <c r="OE30" s="369" t="str">
        <v/>
      </c>
      <c r="OF30" s="369" t="str">
        <v/>
      </c>
      <c r="OG30" s="369" t="str">
        <v/>
      </c>
      <c r="OH30" s="369" t="str">
        <v/>
      </c>
      <c r="OI30" s="369" t="str">
        <v/>
      </c>
      <c r="OJ30" s="369" t="str">
        <v/>
      </c>
      <c r="OK30" s="369" t="str">
        <v/>
      </c>
      <c r="OL30" s="369" t="str">
        <v/>
      </c>
      <c r="OM30" s="369" t="str">
        <v/>
      </c>
      <c r="ON30" s="369" t="str">
        <v/>
      </c>
      <c r="OO30" s="369" t="str">
        <v/>
      </c>
      <c r="OP30" s="369" t="str">
        <v/>
      </c>
      <c r="OQ30" s="371" t="str">
        <v/>
      </c>
      <c r="OR30" s="369" t="str">
        <v/>
      </c>
      <c r="OS30" s="369" t="str">
        <v/>
      </c>
      <c r="OT30" s="369" t="str">
        <v/>
      </c>
      <c r="OU30" s="369" t="str">
        <v/>
      </c>
      <c r="OV30" s="369" t="str">
        <v/>
      </c>
      <c r="OW30" s="369" t="str">
        <v/>
      </c>
      <c r="OX30" s="369" t="str">
        <v/>
      </c>
      <c r="OY30" s="369" t="str">
        <v/>
      </c>
      <c r="OZ30" s="369" t="str">
        <v/>
      </c>
      <c r="PA30" s="369" t="str">
        <v/>
      </c>
      <c r="PB30" s="369" t="str">
        <v/>
      </c>
      <c r="PC30" s="369" t="str">
        <v/>
      </c>
      <c r="PD30" s="369" t="str">
        <v/>
      </c>
      <c r="PE30" s="369" t="str">
        <v/>
      </c>
      <c r="PF30" s="369" t="str">
        <v/>
      </c>
      <c r="PG30" s="369" t="str">
        <v/>
      </c>
      <c r="PH30" s="369" t="str">
        <v/>
      </c>
      <c r="PI30" s="369" t="str">
        <v/>
      </c>
      <c r="PJ30" s="369" t="str">
        <v/>
      </c>
      <c r="PK30" s="369" t="str">
        <v/>
      </c>
      <c r="PL30" s="369" t="str">
        <v/>
      </c>
      <c r="PM30" s="369" t="str">
        <v/>
      </c>
      <c r="PN30" s="369" t="str">
        <v/>
      </c>
      <c r="PO30" s="369" t="str">
        <v/>
      </c>
      <c r="PP30" s="369" t="str">
        <v/>
      </c>
      <c r="PQ30" s="369" t="str">
        <v/>
      </c>
      <c r="PR30" s="369" t="str">
        <v/>
      </c>
      <c r="PS30" s="369" t="str">
        <v/>
      </c>
      <c r="PT30" s="369" t="str">
        <v/>
      </c>
      <c r="PU30" s="369" t="str">
        <v/>
      </c>
      <c r="PV30" s="369" t="str">
        <v/>
      </c>
      <c r="PW30" s="369" t="str">
        <v/>
      </c>
      <c r="PX30" s="369" t="str">
        <v/>
      </c>
      <c r="PY30" s="369" t="str">
        <v/>
      </c>
      <c r="PZ30" s="369" t="str">
        <v/>
      </c>
      <c r="QA30" s="369" t="str">
        <v/>
      </c>
      <c r="QB30" s="369" t="str">
        <v/>
      </c>
      <c r="QC30" s="369" t="str">
        <v/>
      </c>
      <c r="QD30" s="369" t="str">
        <v/>
      </c>
      <c r="QE30" s="369" t="str">
        <v/>
      </c>
      <c r="QF30" s="369" t="str">
        <v/>
      </c>
      <c r="QG30" s="369" t="str">
        <v/>
      </c>
      <c r="QH30" s="369" t="str">
        <v/>
      </c>
      <c r="QI30" s="369" t="str">
        <v/>
      </c>
      <c r="QJ30" s="369" t="str">
        <v/>
      </c>
      <c r="QK30" s="369" t="str">
        <v/>
      </c>
      <c r="QL30" s="369" t="str">
        <v/>
      </c>
      <c r="QM30" s="369" t="str">
        <v/>
      </c>
      <c r="QN30" s="369" t="str">
        <v/>
      </c>
      <c r="QO30" s="369" t="str">
        <v/>
      </c>
      <c r="QP30" s="369" t="str">
        <v/>
      </c>
      <c r="QQ30" s="369" t="str">
        <v/>
      </c>
      <c r="QR30" s="369" t="str">
        <v/>
      </c>
      <c r="QS30" s="369" t="str">
        <v/>
      </c>
      <c r="QT30" s="369" t="str">
        <v/>
      </c>
      <c r="QU30" s="369" t="str">
        <v/>
      </c>
      <c r="QV30" s="369" t="str">
        <v/>
      </c>
      <c r="QW30" s="369" t="str">
        <v/>
      </c>
      <c r="QX30" s="369" t="str">
        <v/>
      </c>
      <c r="QY30" s="369" t="str">
        <v/>
      </c>
      <c r="QZ30" s="369" t="str">
        <v/>
      </c>
      <c r="RA30" s="369" t="str">
        <v/>
      </c>
      <c r="RB30" s="369" t="str">
        <v/>
      </c>
      <c r="RC30" s="369" t="str">
        <v/>
      </c>
      <c r="RD30" s="369" t="str">
        <v/>
      </c>
      <c r="RE30" s="369" t="str">
        <v/>
      </c>
      <c r="RF30" s="369" t="str">
        <v/>
      </c>
      <c r="RG30" s="369" t="str">
        <v/>
      </c>
      <c r="RH30" s="369" t="str">
        <v/>
      </c>
      <c r="RI30" s="369" t="str">
        <v/>
      </c>
      <c r="RJ30" s="369" t="str">
        <v/>
      </c>
      <c r="RK30" s="369" t="str">
        <v/>
      </c>
      <c r="RL30" s="369" t="str">
        <v/>
      </c>
      <c r="RM30" s="369" t="str">
        <v/>
      </c>
      <c r="RN30" s="369" t="str">
        <v/>
      </c>
      <c r="RO30" s="369" t="str">
        <v/>
      </c>
      <c r="RP30" s="369" t="str">
        <v/>
      </c>
      <c r="RQ30" s="369" t="str">
        <v/>
      </c>
      <c r="RR30" s="369" t="str">
        <v/>
      </c>
      <c r="RS30" s="369" t="str">
        <v/>
      </c>
      <c r="RT30" s="369" t="str">
        <v/>
      </c>
      <c r="RU30" s="369" t="str">
        <v/>
      </c>
      <c r="RV30" s="369" t="str">
        <v/>
      </c>
      <c r="RW30" s="369" t="str">
        <v/>
      </c>
      <c r="RX30" s="369" t="str">
        <v/>
      </c>
      <c r="RY30" s="369" t="str">
        <v/>
      </c>
      <c r="RZ30" s="369" t="str">
        <v/>
      </c>
      <c r="SA30" s="369" t="str">
        <v/>
      </c>
      <c r="SB30" s="369" t="str">
        <v/>
      </c>
      <c r="SC30" s="369" t="str">
        <v/>
      </c>
      <c r="SD30" s="369" t="str">
        <v/>
      </c>
      <c r="SE30" s="369" t="str">
        <v/>
      </c>
      <c r="SF30" s="369" t="str">
        <v/>
      </c>
      <c r="SG30" s="369" t="str">
        <v/>
      </c>
      <c r="SH30" s="369" t="str">
        <v/>
      </c>
      <c r="SI30" s="369" t="str">
        <v/>
      </c>
      <c r="SJ30" s="369" t="str">
        <v/>
      </c>
      <c r="SK30" s="369" t="str">
        <v/>
      </c>
      <c r="SL30" s="369" t="str">
        <v/>
      </c>
      <c r="SM30" s="369" t="str">
        <v/>
      </c>
      <c r="SN30" s="369" t="str">
        <v/>
      </c>
      <c r="SO30" s="369" t="str">
        <v/>
      </c>
      <c r="SP30" s="369" t="str">
        <v/>
      </c>
      <c r="SQ30" s="369" t="str">
        <v/>
      </c>
      <c r="SR30" s="369" t="str">
        <v/>
      </c>
      <c r="SS30" s="369" t="str">
        <v/>
      </c>
      <c r="ST30" s="369" t="str">
        <v/>
      </c>
      <c r="SU30" s="369" t="str">
        <v/>
      </c>
      <c r="SV30" s="369" t="str">
        <v/>
      </c>
      <c r="SW30" s="369" t="str">
        <v/>
      </c>
      <c r="SX30" s="369" t="str">
        <v/>
      </c>
      <c r="SY30" s="369" t="str">
        <v/>
      </c>
      <c r="SZ30" s="369" t="str">
        <v/>
      </c>
      <c r="TA30" s="369" t="str">
        <v/>
      </c>
      <c r="TB30" s="369" t="str">
        <v/>
      </c>
      <c r="TC30" s="369" t="str">
        <v/>
      </c>
      <c r="TD30" s="369" t="str">
        <v/>
      </c>
      <c r="TE30" s="369" t="str">
        <v/>
      </c>
      <c r="TF30" s="369" t="str">
        <v/>
      </c>
      <c r="TG30" s="369" t="str">
        <v/>
      </c>
      <c r="TH30" s="369" t="str">
        <v/>
      </c>
      <c r="TI30" s="369" t="str">
        <v/>
      </c>
      <c r="TJ30" s="369" t="str">
        <v/>
      </c>
      <c r="TK30" s="369" t="str">
        <v/>
      </c>
      <c r="TL30" s="369" t="str">
        <v/>
      </c>
      <c r="TM30" s="369" t="str">
        <v/>
      </c>
      <c r="TN30" s="369" t="str">
        <v/>
      </c>
      <c r="TO30" s="369" t="str">
        <v/>
      </c>
      <c r="TP30" s="369" t="str">
        <v/>
      </c>
      <c r="TQ30" s="369" t="str">
        <v/>
      </c>
      <c r="TR30" s="369" t="str">
        <v/>
      </c>
      <c r="TS30" s="369" t="str">
        <v/>
      </c>
      <c r="TT30" s="369" t="str">
        <v/>
      </c>
      <c r="TU30" s="369" t="str">
        <v/>
      </c>
      <c r="TV30" s="369" t="str">
        <v/>
      </c>
      <c r="TW30" s="369" t="str">
        <v/>
      </c>
      <c r="TX30" s="369" t="str">
        <v/>
      </c>
      <c r="TY30" s="369" t="str">
        <v/>
      </c>
      <c r="TZ30" s="369" t="str">
        <v/>
      </c>
      <c r="UA30" s="369" t="str">
        <v/>
      </c>
      <c r="UB30" s="369" t="str">
        <v/>
      </c>
      <c r="UC30" s="369" t="str">
        <v/>
      </c>
      <c r="UD30" s="369" t="str">
        <v/>
      </c>
      <c r="UE30" s="369" t="str">
        <v/>
      </c>
      <c r="UF30" s="369" t="str">
        <v/>
      </c>
      <c r="UG30" s="369" t="str">
        <v/>
      </c>
      <c r="UH30" s="369" t="str">
        <v/>
      </c>
      <c r="UI30" s="369" t="str">
        <v/>
      </c>
      <c r="UJ30" s="369" t="str">
        <v/>
      </c>
      <c r="UK30" s="369" t="str">
        <v/>
      </c>
      <c r="UL30" s="369" t="str">
        <v/>
      </c>
      <c r="UM30" s="369" t="str">
        <v/>
      </c>
      <c r="UN30" s="369" t="str">
        <v/>
      </c>
      <c r="UO30" s="369" t="str">
        <v/>
      </c>
      <c r="UP30" s="369" t="str">
        <v/>
      </c>
      <c r="UQ30" s="369" t="str">
        <v/>
      </c>
      <c r="UR30" s="369" t="str">
        <v/>
      </c>
      <c r="US30" s="369" t="str">
        <v/>
      </c>
      <c r="UT30" s="369" t="str">
        <v/>
      </c>
      <c r="UU30" s="369" t="str">
        <v/>
      </c>
      <c r="UV30" s="369" t="str">
        <v/>
      </c>
      <c r="UW30" s="369" t="str">
        <v/>
      </c>
      <c r="UX30" s="369" t="str">
        <v/>
      </c>
      <c r="UY30" s="369" t="str">
        <v/>
      </c>
      <c r="UZ30" s="369" t="str">
        <v/>
      </c>
      <c r="VA30" s="369" t="str">
        <v/>
      </c>
      <c r="VB30" s="369" t="str">
        <v/>
      </c>
      <c r="VC30" s="369" t="str">
        <v/>
      </c>
      <c r="VD30" s="369" t="str">
        <v/>
      </c>
      <c r="VE30" s="369" t="str">
        <v/>
      </c>
      <c r="VF30" s="369" t="str">
        <v/>
      </c>
      <c r="VG30" s="369" t="str">
        <v/>
      </c>
      <c r="VH30" s="369" t="str">
        <v/>
      </c>
      <c r="VI30" s="369" t="str">
        <v/>
      </c>
      <c r="VJ30" s="369" t="str">
        <v/>
      </c>
      <c r="VK30" s="369" t="str">
        <v/>
      </c>
      <c r="VL30" s="369" t="str">
        <v/>
      </c>
      <c r="VM30" s="369" t="str">
        <v/>
      </c>
      <c r="VN30" s="369" t="str">
        <v/>
      </c>
      <c r="VO30" s="369" t="str">
        <v/>
      </c>
      <c r="VP30" s="369" t="str">
        <v/>
      </c>
      <c r="VQ30" s="369" t="str">
        <v/>
      </c>
      <c r="VR30" s="369" t="str">
        <v/>
      </c>
      <c r="VS30" s="369" t="str">
        <v/>
      </c>
      <c r="VT30" s="369" t="str">
        <v/>
      </c>
      <c r="VU30" s="369" t="str">
        <v/>
      </c>
      <c r="VV30" s="369" t="str">
        <v/>
      </c>
      <c r="VW30" s="369" t="str">
        <v/>
      </c>
      <c r="VX30" s="369" t="str">
        <v/>
      </c>
      <c r="VY30" s="369" t="str">
        <v/>
      </c>
      <c r="VZ30" s="369" t="str">
        <v/>
      </c>
      <c r="WA30" s="369" t="str">
        <v/>
      </c>
      <c r="WB30" s="369" t="str">
        <v/>
      </c>
      <c r="WC30" s="369" t="str">
        <v/>
      </c>
      <c r="WD30" s="369" t="str">
        <v/>
      </c>
      <c r="WE30" s="369" t="str">
        <v/>
      </c>
      <c r="WF30" s="369" t="str">
        <v/>
      </c>
      <c r="WG30" s="369" t="str">
        <v/>
      </c>
      <c r="WH30" s="369" t="str">
        <v/>
      </c>
      <c r="WI30" s="369" t="str">
        <v/>
      </c>
    </row>
    <row r="31" spans="1:610" ht="12.6" customHeight="1">
      <c r="A31" s="348"/>
      <c r="B31" s="360" t="s">
        <v>763</v>
      </c>
      <c r="C31" s="348"/>
      <c r="D31" s="399"/>
      <c r="E31" s="399"/>
      <c r="F31" s="399"/>
      <c r="G31" s="361" t="str">
        <f t="shared" si="0"/>
        <v/>
      </c>
      <c r="H31" s="361" t="str">
        <f t="shared" si="1"/>
        <v/>
      </c>
      <c r="I31" s="397"/>
      <c r="J31" s="348"/>
      <c r="K31" s="348"/>
      <c r="L31" s="348"/>
      <c r="M31" s="348"/>
      <c r="N31" s="323"/>
      <c r="O31" s="323"/>
      <c r="P31" s="323"/>
      <c r="Q31" s="323"/>
      <c r="R31" s="323"/>
      <c r="S31" s="323"/>
      <c r="T31" s="323"/>
      <c r="U31" s="323"/>
      <c r="V31" s="323"/>
      <c r="W31" s="323"/>
      <c r="X31" s="323"/>
      <c r="Y31" s="323"/>
      <c r="Z31" s="323"/>
      <c r="AA31" s="323"/>
      <c r="AB31" s="323"/>
      <c r="AC31" s="323"/>
      <c r="AD31" s="323"/>
      <c r="AE31" s="323"/>
      <c r="AF31" s="323"/>
      <c r="AG31" s="323"/>
      <c r="AH31" s="323"/>
      <c r="AI31" s="323"/>
      <c r="AJ31" s="323"/>
      <c r="AK31" s="323"/>
      <c r="AL31" s="323"/>
      <c r="AM31" s="323"/>
      <c r="AN31" s="323"/>
      <c r="AO31" s="323"/>
      <c r="AP31" s="323"/>
      <c r="AQ31" s="323"/>
      <c r="AR31" s="323"/>
      <c r="AS31" s="323"/>
      <c r="AT31" s="323"/>
      <c r="AU31" s="323"/>
      <c r="AV31" s="323"/>
      <c r="AW31" s="323"/>
      <c r="AX31" s="323"/>
      <c r="AY31" s="323"/>
      <c r="AZ31" s="323"/>
      <c r="BA31" s="323"/>
      <c r="BB31" s="323"/>
      <c r="BC31" s="323"/>
      <c r="BD31" s="323"/>
      <c r="BE31" s="323"/>
      <c r="BF31" s="323"/>
      <c r="BG31" s="323"/>
      <c r="BH31" s="323"/>
      <c r="BI31" s="323"/>
      <c r="BJ31" s="323"/>
      <c r="BK31" s="323"/>
      <c r="BL31" s="323"/>
      <c r="BM31" s="323"/>
      <c r="BN31" s="323"/>
      <c r="BO31" s="323"/>
      <c r="BP31" s="323"/>
      <c r="BQ31" s="323"/>
      <c r="BR31" s="323"/>
      <c r="BS31" s="323"/>
      <c r="BT31" s="323"/>
      <c r="BU31" s="323"/>
      <c r="BV31" s="323"/>
      <c r="BW31" s="323"/>
      <c r="BX31" s="323"/>
      <c r="BY31" s="323"/>
      <c r="BZ31" s="323"/>
      <c r="CA31" s="323"/>
      <c r="CB31" s="323"/>
      <c r="CC31" s="323"/>
      <c r="CD31" s="323"/>
      <c r="CE31" s="323"/>
      <c r="CF31" s="323"/>
      <c r="CG31" s="323"/>
      <c r="CH31" s="323"/>
      <c r="CI31" s="323"/>
      <c r="CJ31" s="323"/>
      <c r="CK31" s="323"/>
      <c r="CL31" s="323"/>
      <c r="CM31" s="323"/>
      <c r="CN31" s="323"/>
      <c r="CO31" s="323"/>
      <c r="CP31" s="323"/>
      <c r="CQ31" s="323"/>
      <c r="CR31" s="323"/>
      <c r="CS31" s="323"/>
      <c r="CT31" s="323"/>
      <c r="CU31" s="323"/>
      <c r="CV31" s="323"/>
      <c r="CW31" s="323"/>
      <c r="CX31" s="323"/>
      <c r="CY31" s="323"/>
      <c r="CZ31" s="363"/>
      <c r="DB31" s="898"/>
      <c r="DC31" s="898"/>
      <c r="DD31" s="368" t="str">
        <v/>
      </c>
      <c r="DE31" s="369" t="str">
        <v/>
      </c>
      <c r="DF31" s="369" t="str">
        <v/>
      </c>
      <c r="DG31" s="369" t="str">
        <v/>
      </c>
      <c r="DH31" s="369" t="str">
        <v/>
      </c>
      <c r="DI31" s="369" t="str">
        <v/>
      </c>
      <c r="DJ31" s="369" t="str">
        <v/>
      </c>
      <c r="DK31" s="369" t="str">
        <v/>
      </c>
      <c r="DL31" s="369" t="str">
        <v/>
      </c>
      <c r="DM31" s="369" t="str">
        <v/>
      </c>
      <c r="DN31" s="369" t="str">
        <v/>
      </c>
      <c r="DO31" s="369" t="str">
        <v/>
      </c>
      <c r="DP31" s="369" t="str">
        <v/>
      </c>
      <c r="DQ31" s="369" t="str">
        <v/>
      </c>
      <c r="DR31" s="369" t="str">
        <v/>
      </c>
      <c r="DS31" s="369" t="str">
        <v/>
      </c>
      <c r="DT31" s="369" t="str">
        <v/>
      </c>
      <c r="DU31" s="369" t="str">
        <v/>
      </c>
      <c r="DV31" s="369" t="str">
        <v/>
      </c>
      <c r="DW31" s="369" t="str">
        <v/>
      </c>
      <c r="DX31" s="370" t="str">
        <v/>
      </c>
      <c r="DY31" s="369" t="str">
        <v/>
      </c>
      <c r="DZ31" s="369" t="str">
        <v/>
      </c>
      <c r="EA31" s="369" t="str">
        <v/>
      </c>
      <c r="EB31" s="369" t="str">
        <v/>
      </c>
      <c r="EC31" s="369" t="str">
        <v/>
      </c>
      <c r="ED31" s="369" t="str">
        <v/>
      </c>
      <c r="EE31" s="369" t="str">
        <v/>
      </c>
      <c r="EF31" s="369" t="str">
        <v/>
      </c>
      <c r="EG31" s="369" t="str">
        <v/>
      </c>
      <c r="EH31" s="369" t="str">
        <v/>
      </c>
      <c r="EI31" s="369" t="str">
        <v/>
      </c>
      <c r="EJ31" s="369" t="str">
        <v/>
      </c>
      <c r="EK31" s="369" t="str">
        <v/>
      </c>
      <c r="EL31" s="369" t="str">
        <v/>
      </c>
      <c r="EM31" s="369" t="str">
        <v/>
      </c>
      <c r="EN31" s="369" t="str">
        <v/>
      </c>
      <c r="EO31" s="369" t="str">
        <v/>
      </c>
      <c r="EP31" s="369" t="str">
        <v/>
      </c>
      <c r="EQ31" s="369" t="str">
        <v/>
      </c>
      <c r="ER31" s="369" t="str">
        <v/>
      </c>
      <c r="ES31" s="369" t="str">
        <v/>
      </c>
      <c r="ET31" s="369" t="str">
        <v/>
      </c>
      <c r="EU31" s="369" t="str">
        <v/>
      </c>
      <c r="EV31" s="369" t="str">
        <v/>
      </c>
      <c r="EW31" s="369" t="str">
        <v/>
      </c>
      <c r="EX31" s="369" t="str">
        <v/>
      </c>
      <c r="EY31" s="369" t="str">
        <v/>
      </c>
      <c r="EZ31" s="369" t="str">
        <v/>
      </c>
      <c r="FA31" s="369" t="str">
        <v/>
      </c>
      <c r="FB31" s="369" t="str">
        <v/>
      </c>
      <c r="FC31" s="369" t="str">
        <v/>
      </c>
      <c r="FD31" s="369" t="str">
        <v/>
      </c>
      <c r="FE31" s="369" t="str">
        <v/>
      </c>
      <c r="FF31" s="369" t="str">
        <v/>
      </c>
      <c r="FG31" s="369" t="str">
        <v/>
      </c>
      <c r="FH31" s="369" t="str">
        <v/>
      </c>
      <c r="FI31" s="369" t="str">
        <v/>
      </c>
      <c r="FJ31" s="369" t="str">
        <v/>
      </c>
      <c r="FK31" s="369" t="str">
        <v/>
      </c>
      <c r="FL31" s="369" t="str">
        <v/>
      </c>
      <c r="FM31" s="369" t="str">
        <v/>
      </c>
      <c r="FN31" s="369" t="str">
        <v/>
      </c>
      <c r="FO31" s="369" t="str">
        <v/>
      </c>
      <c r="FP31" s="369" t="str">
        <v/>
      </c>
      <c r="FQ31" s="369" t="str">
        <v/>
      </c>
      <c r="FR31" s="369" t="str">
        <v/>
      </c>
      <c r="FS31" s="369" t="str">
        <v/>
      </c>
      <c r="FT31" s="369" t="str">
        <v/>
      </c>
      <c r="FU31" s="369" t="str">
        <v/>
      </c>
      <c r="FV31" s="369" t="str">
        <v/>
      </c>
      <c r="FW31" s="369" t="str">
        <v/>
      </c>
      <c r="FX31" s="369" t="str">
        <v/>
      </c>
      <c r="FY31" s="369" t="str">
        <v/>
      </c>
      <c r="FZ31" s="369" t="str">
        <v/>
      </c>
      <c r="GA31" s="369" t="str">
        <v/>
      </c>
      <c r="GB31" s="369" t="str">
        <v/>
      </c>
      <c r="GC31" s="369" t="str">
        <v/>
      </c>
      <c r="GD31" s="369" t="str">
        <v/>
      </c>
      <c r="GE31" s="369" t="str">
        <v/>
      </c>
      <c r="GF31" s="369" t="str">
        <v/>
      </c>
      <c r="GG31" s="369" t="str">
        <v/>
      </c>
      <c r="GH31" s="369" t="str">
        <v/>
      </c>
      <c r="GI31" s="369" t="str">
        <v/>
      </c>
      <c r="GJ31" s="369" t="str">
        <v/>
      </c>
      <c r="GK31" s="369" t="str">
        <v/>
      </c>
      <c r="GL31" s="369" t="str">
        <v/>
      </c>
      <c r="GM31" s="369" t="str">
        <v/>
      </c>
      <c r="GN31" s="369" t="str">
        <v/>
      </c>
      <c r="GO31" s="369" t="str">
        <v/>
      </c>
      <c r="GP31" s="369" t="str">
        <v/>
      </c>
      <c r="GQ31" s="369" t="str">
        <v/>
      </c>
      <c r="GR31" s="369" t="str">
        <v/>
      </c>
      <c r="GS31" s="369" t="str">
        <v/>
      </c>
      <c r="GT31" s="369" t="str">
        <v/>
      </c>
      <c r="GU31" s="369" t="str">
        <v/>
      </c>
      <c r="GV31" s="369" t="str">
        <v/>
      </c>
      <c r="GW31" s="369" t="str">
        <v/>
      </c>
      <c r="GX31" s="369" t="str">
        <v/>
      </c>
      <c r="GY31" s="369" t="str">
        <v/>
      </c>
      <c r="GZ31" s="369" t="str">
        <v/>
      </c>
      <c r="HA31" s="369" t="str">
        <v/>
      </c>
      <c r="HB31" s="369" t="str">
        <v/>
      </c>
      <c r="HC31" s="369" t="str">
        <v/>
      </c>
      <c r="HD31" s="369" t="str">
        <v/>
      </c>
      <c r="HE31" s="369" t="str">
        <v/>
      </c>
      <c r="HF31" s="369" t="str">
        <v/>
      </c>
      <c r="HG31" s="369" t="str">
        <v/>
      </c>
      <c r="HH31" s="369" t="str">
        <v/>
      </c>
      <c r="HI31" s="369" t="str">
        <v/>
      </c>
      <c r="HJ31" s="369" t="str">
        <v/>
      </c>
      <c r="HK31" s="369" t="str">
        <v/>
      </c>
      <c r="HL31" s="369" t="str">
        <v/>
      </c>
      <c r="HM31" s="369" t="str">
        <v/>
      </c>
      <c r="HN31" s="369" t="str">
        <v/>
      </c>
      <c r="HO31" s="369" t="str">
        <v/>
      </c>
      <c r="HP31" s="369" t="str">
        <v/>
      </c>
      <c r="HQ31" s="369" t="str">
        <v/>
      </c>
      <c r="HR31" s="369" t="str">
        <v/>
      </c>
      <c r="HS31" s="369" t="str">
        <v/>
      </c>
      <c r="HT31" s="369" t="str">
        <v/>
      </c>
      <c r="HU31" s="369" t="str">
        <v/>
      </c>
      <c r="HV31" s="369" t="str">
        <v/>
      </c>
      <c r="HW31" s="369" t="str">
        <v/>
      </c>
      <c r="HX31" s="369" t="str">
        <v/>
      </c>
      <c r="HY31" s="369" t="str">
        <v/>
      </c>
      <c r="HZ31" s="369" t="str">
        <v/>
      </c>
      <c r="IA31" s="369" t="str">
        <v/>
      </c>
      <c r="IB31" s="369" t="str">
        <v/>
      </c>
      <c r="IC31" s="369" t="str">
        <v/>
      </c>
      <c r="ID31" s="369" t="str">
        <v/>
      </c>
      <c r="IE31" s="369" t="str">
        <v/>
      </c>
      <c r="IF31" s="369" t="str">
        <v/>
      </c>
      <c r="IG31" s="369" t="str">
        <v/>
      </c>
      <c r="IH31" s="369" t="str">
        <v/>
      </c>
      <c r="II31" s="369" t="str">
        <v/>
      </c>
      <c r="IJ31" s="369" t="str">
        <v/>
      </c>
      <c r="IK31" s="369" t="str">
        <v/>
      </c>
      <c r="IL31" s="369" t="str">
        <v/>
      </c>
      <c r="IM31" s="369" t="str">
        <v/>
      </c>
      <c r="IN31" s="369" t="str">
        <v/>
      </c>
      <c r="IO31" s="369" t="str">
        <v/>
      </c>
      <c r="IP31" s="369" t="str">
        <v/>
      </c>
      <c r="IQ31" s="369" t="str">
        <v/>
      </c>
      <c r="IR31" s="369" t="str">
        <v/>
      </c>
      <c r="IS31" s="369" t="str">
        <v/>
      </c>
      <c r="IT31" s="369" t="str">
        <v/>
      </c>
      <c r="IU31" s="369" t="str">
        <v/>
      </c>
      <c r="IV31" s="369" t="str">
        <v/>
      </c>
      <c r="IW31" s="369" t="str">
        <v/>
      </c>
      <c r="IX31" s="369" t="str">
        <v/>
      </c>
      <c r="IY31" s="369" t="str">
        <v/>
      </c>
      <c r="IZ31" s="369" t="str">
        <v/>
      </c>
      <c r="JA31" s="369" t="str">
        <v/>
      </c>
      <c r="JB31" s="369" t="str">
        <v/>
      </c>
      <c r="JC31" s="369" t="str">
        <v/>
      </c>
      <c r="JD31" s="369" t="str">
        <v/>
      </c>
      <c r="JE31" s="369" t="str">
        <v/>
      </c>
      <c r="JF31" s="369" t="str">
        <v/>
      </c>
      <c r="JG31" s="369" t="str">
        <v/>
      </c>
      <c r="JH31" s="369" t="str">
        <v/>
      </c>
      <c r="JI31" s="369" t="str">
        <v/>
      </c>
      <c r="JJ31" s="369" t="str">
        <v/>
      </c>
      <c r="JK31" s="369" t="str">
        <v/>
      </c>
      <c r="JL31" s="369" t="str">
        <v/>
      </c>
      <c r="JM31" s="369" t="str">
        <v/>
      </c>
      <c r="JN31" s="369" t="str">
        <v/>
      </c>
      <c r="JO31" s="369" t="str">
        <v/>
      </c>
      <c r="JP31" s="369" t="str">
        <v/>
      </c>
      <c r="JQ31" s="369" t="str">
        <v/>
      </c>
      <c r="JR31" s="369" t="str">
        <v/>
      </c>
      <c r="JS31" s="369" t="str">
        <v/>
      </c>
      <c r="JT31" s="369" t="str">
        <v/>
      </c>
      <c r="JU31" s="369" t="str">
        <v/>
      </c>
      <c r="JV31" s="369" t="str">
        <v/>
      </c>
      <c r="JW31" s="369" t="str">
        <v/>
      </c>
      <c r="JX31" s="369" t="str">
        <v/>
      </c>
      <c r="JY31" s="369" t="str">
        <v/>
      </c>
      <c r="JZ31" s="369" t="str">
        <v/>
      </c>
      <c r="KA31" s="369" t="str">
        <v/>
      </c>
      <c r="KB31" s="369" t="str">
        <v/>
      </c>
      <c r="KC31" s="369" t="str">
        <v/>
      </c>
      <c r="KD31" s="369" t="str">
        <v/>
      </c>
      <c r="KE31" s="369" t="str">
        <v/>
      </c>
      <c r="KF31" s="369" t="str">
        <v/>
      </c>
      <c r="KG31" s="369" t="str">
        <v/>
      </c>
      <c r="KH31" s="369" t="str">
        <v/>
      </c>
      <c r="KI31" s="369" t="str">
        <v/>
      </c>
      <c r="KJ31" s="369" t="str">
        <v/>
      </c>
      <c r="KK31" s="369" t="str">
        <v/>
      </c>
      <c r="KL31" s="369" t="str">
        <v/>
      </c>
      <c r="KM31" s="369" t="str">
        <v/>
      </c>
      <c r="KN31" s="369" t="str">
        <v/>
      </c>
      <c r="KO31" s="369" t="str">
        <v/>
      </c>
      <c r="KP31" s="369" t="str">
        <v/>
      </c>
      <c r="KQ31" s="369" t="str">
        <v/>
      </c>
      <c r="KR31" s="369" t="str">
        <v/>
      </c>
      <c r="KS31" s="369" t="str">
        <v/>
      </c>
      <c r="KT31" s="369" t="str">
        <v/>
      </c>
      <c r="KU31" s="369" t="str">
        <v/>
      </c>
      <c r="KV31" s="369" t="str">
        <v/>
      </c>
      <c r="KW31" s="369" t="str">
        <v/>
      </c>
      <c r="KX31" s="369" t="str">
        <v/>
      </c>
      <c r="KY31" s="369" t="str">
        <v/>
      </c>
      <c r="KZ31" s="369" t="str">
        <v/>
      </c>
      <c r="LA31" s="369" t="str">
        <v/>
      </c>
      <c r="LB31" s="369" t="str">
        <v/>
      </c>
      <c r="LC31" s="369" t="str">
        <v/>
      </c>
      <c r="LD31" s="369" t="str">
        <v/>
      </c>
      <c r="LE31" s="369" t="str">
        <v/>
      </c>
      <c r="LF31" s="369" t="str">
        <v/>
      </c>
      <c r="LG31" s="369" t="str">
        <v/>
      </c>
      <c r="LH31" s="369" t="str">
        <v/>
      </c>
      <c r="LI31" s="369" t="str">
        <v/>
      </c>
      <c r="LJ31" s="369" t="str">
        <v/>
      </c>
      <c r="LK31" s="369" t="str">
        <v/>
      </c>
      <c r="LL31" s="369" t="str">
        <v/>
      </c>
      <c r="LM31" s="369" t="str">
        <v/>
      </c>
      <c r="LN31" s="369" t="str">
        <v/>
      </c>
      <c r="LO31" s="369" t="str">
        <v/>
      </c>
      <c r="LP31" s="369" t="str">
        <v/>
      </c>
      <c r="LQ31" s="369" t="str">
        <v/>
      </c>
      <c r="LR31" s="369" t="str">
        <v/>
      </c>
      <c r="LS31" s="369" t="str">
        <v/>
      </c>
      <c r="LT31" s="369" t="str">
        <v/>
      </c>
      <c r="LU31" s="369" t="str">
        <v/>
      </c>
      <c r="LV31" s="369" t="str">
        <v/>
      </c>
      <c r="LW31" s="369" t="str">
        <v/>
      </c>
      <c r="LX31" s="369" t="str">
        <v/>
      </c>
      <c r="LY31" s="369" t="str">
        <v/>
      </c>
      <c r="LZ31" s="369" t="str">
        <v/>
      </c>
      <c r="MA31" s="369" t="str">
        <v/>
      </c>
      <c r="MB31" s="369" t="str">
        <v/>
      </c>
      <c r="MC31" s="369" t="str">
        <v/>
      </c>
      <c r="MD31" s="369" t="str">
        <v/>
      </c>
      <c r="ME31" s="369" t="str">
        <v/>
      </c>
      <c r="MF31" s="369" t="str">
        <v/>
      </c>
      <c r="MG31" s="369" t="str">
        <v/>
      </c>
      <c r="MH31" s="369" t="str">
        <v/>
      </c>
      <c r="MI31" s="369" t="str">
        <v/>
      </c>
      <c r="MJ31" s="369" t="str">
        <v/>
      </c>
      <c r="MK31" s="369" t="str">
        <v/>
      </c>
      <c r="ML31" s="369" t="str">
        <v/>
      </c>
      <c r="MM31" s="369" t="str">
        <v/>
      </c>
      <c r="MN31" s="369" t="str">
        <v/>
      </c>
      <c r="MO31" s="369" t="str">
        <v/>
      </c>
      <c r="MP31" s="369" t="str">
        <v/>
      </c>
      <c r="MQ31" s="369" t="str">
        <v/>
      </c>
      <c r="MR31" s="369" t="str">
        <v/>
      </c>
      <c r="MS31" s="369" t="str">
        <v/>
      </c>
      <c r="MT31" s="369" t="str">
        <v/>
      </c>
      <c r="MU31" s="369" t="str">
        <v/>
      </c>
      <c r="MV31" s="369" t="str">
        <v/>
      </c>
      <c r="MW31" s="369" t="str">
        <v/>
      </c>
      <c r="MX31" s="369" t="str">
        <v/>
      </c>
      <c r="MY31" s="369" t="str">
        <v/>
      </c>
      <c r="MZ31" s="369" t="str">
        <v/>
      </c>
      <c r="NA31" s="369" t="str">
        <v/>
      </c>
      <c r="NB31" s="369" t="str">
        <v/>
      </c>
      <c r="NC31" s="369" t="str">
        <v/>
      </c>
      <c r="ND31" s="369" t="str">
        <v/>
      </c>
      <c r="NE31" s="369" t="str">
        <v/>
      </c>
      <c r="NF31" s="369" t="str">
        <v/>
      </c>
      <c r="NG31" s="369" t="str">
        <v/>
      </c>
      <c r="NH31" s="369" t="str">
        <v/>
      </c>
      <c r="NI31" s="369" t="str">
        <v/>
      </c>
      <c r="NJ31" s="369" t="str">
        <v/>
      </c>
      <c r="NK31" s="369" t="str">
        <v/>
      </c>
      <c r="NL31" s="369" t="str">
        <v/>
      </c>
      <c r="NM31" s="369" t="str">
        <v/>
      </c>
      <c r="NN31" s="369" t="str">
        <v/>
      </c>
      <c r="NO31" s="369" t="str">
        <v/>
      </c>
      <c r="NP31" s="369" t="str">
        <v/>
      </c>
      <c r="NQ31" s="369" t="str">
        <v/>
      </c>
      <c r="NR31" s="369" t="str">
        <v/>
      </c>
      <c r="NS31" s="369" t="str">
        <v/>
      </c>
      <c r="NT31" s="369" t="str">
        <v/>
      </c>
      <c r="NU31" s="369" t="str">
        <v/>
      </c>
      <c r="NV31" s="369" t="str">
        <v/>
      </c>
      <c r="NW31" s="369" t="str">
        <v/>
      </c>
      <c r="NX31" s="369" t="str">
        <v/>
      </c>
      <c r="NY31" s="369" t="str">
        <v/>
      </c>
      <c r="NZ31" s="369" t="str">
        <v/>
      </c>
      <c r="OA31" s="369" t="str">
        <v/>
      </c>
      <c r="OB31" s="369" t="str">
        <v/>
      </c>
      <c r="OC31" s="369" t="str">
        <v/>
      </c>
      <c r="OD31" s="369" t="str">
        <v/>
      </c>
      <c r="OE31" s="369" t="str">
        <v/>
      </c>
      <c r="OF31" s="369" t="str">
        <v/>
      </c>
      <c r="OG31" s="369" t="str">
        <v/>
      </c>
      <c r="OH31" s="369" t="str">
        <v/>
      </c>
      <c r="OI31" s="369" t="str">
        <v/>
      </c>
      <c r="OJ31" s="369" t="str">
        <v/>
      </c>
      <c r="OK31" s="369" t="str">
        <v/>
      </c>
      <c r="OL31" s="369" t="str">
        <v/>
      </c>
      <c r="OM31" s="369" t="str">
        <v/>
      </c>
      <c r="ON31" s="369" t="str">
        <v/>
      </c>
      <c r="OO31" s="369" t="str">
        <v/>
      </c>
      <c r="OP31" s="369" t="str">
        <v/>
      </c>
      <c r="OQ31" s="371" t="str">
        <v/>
      </c>
      <c r="OR31" s="369" t="str">
        <v/>
      </c>
      <c r="OS31" s="369" t="str">
        <v/>
      </c>
      <c r="OT31" s="369" t="str">
        <v/>
      </c>
      <c r="OU31" s="369" t="str">
        <v/>
      </c>
      <c r="OV31" s="369" t="str">
        <v/>
      </c>
      <c r="OW31" s="369" t="str">
        <v/>
      </c>
      <c r="OX31" s="369" t="str">
        <v/>
      </c>
      <c r="OY31" s="369" t="str">
        <v/>
      </c>
      <c r="OZ31" s="369" t="str">
        <v/>
      </c>
      <c r="PA31" s="369" t="str">
        <v/>
      </c>
      <c r="PB31" s="369" t="str">
        <v/>
      </c>
      <c r="PC31" s="369" t="str">
        <v/>
      </c>
      <c r="PD31" s="369" t="str">
        <v/>
      </c>
      <c r="PE31" s="369" t="str">
        <v/>
      </c>
      <c r="PF31" s="369" t="str">
        <v/>
      </c>
      <c r="PG31" s="369" t="str">
        <v/>
      </c>
      <c r="PH31" s="369" t="str">
        <v/>
      </c>
      <c r="PI31" s="369" t="str">
        <v/>
      </c>
      <c r="PJ31" s="369" t="str">
        <v/>
      </c>
      <c r="PK31" s="369" t="str">
        <v/>
      </c>
      <c r="PL31" s="369" t="str">
        <v/>
      </c>
      <c r="PM31" s="369" t="str">
        <v/>
      </c>
      <c r="PN31" s="369" t="str">
        <v/>
      </c>
      <c r="PO31" s="369" t="str">
        <v/>
      </c>
      <c r="PP31" s="369" t="str">
        <v/>
      </c>
      <c r="PQ31" s="369" t="str">
        <v/>
      </c>
      <c r="PR31" s="369" t="str">
        <v/>
      </c>
      <c r="PS31" s="369" t="str">
        <v/>
      </c>
      <c r="PT31" s="369" t="str">
        <v/>
      </c>
      <c r="PU31" s="369" t="str">
        <v/>
      </c>
      <c r="PV31" s="369" t="str">
        <v/>
      </c>
      <c r="PW31" s="369" t="str">
        <v/>
      </c>
      <c r="PX31" s="369" t="str">
        <v/>
      </c>
      <c r="PY31" s="369" t="str">
        <v/>
      </c>
      <c r="PZ31" s="369" t="str">
        <v/>
      </c>
      <c r="QA31" s="369" t="str">
        <v/>
      </c>
      <c r="QB31" s="369" t="str">
        <v/>
      </c>
      <c r="QC31" s="369" t="str">
        <v/>
      </c>
      <c r="QD31" s="369" t="str">
        <v/>
      </c>
      <c r="QE31" s="369" t="str">
        <v/>
      </c>
      <c r="QF31" s="369" t="str">
        <v/>
      </c>
      <c r="QG31" s="369" t="str">
        <v/>
      </c>
      <c r="QH31" s="369" t="str">
        <v/>
      </c>
      <c r="QI31" s="369" t="str">
        <v/>
      </c>
      <c r="QJ31" s="369" t="str">
        <v/>
      </c>
      <c r="QK31" s="369" t="str">
        <v/>
      </c>
      <c r="QL31" s="369" t="str">
        <v/>
      </c>
      <c r="QM31" s="369" t="str">
        <v/>
      </c>
      <c r="QN31" s="369" t="str">
        <v/>
      </c>
      <c r="QO31" s="369" t="str">
        <v/>
      </c>
      <c r="QP31" s="369" t="str">
        <v/>
      </c>
      <c r="QQ31" s="369" t="str">
        <v/>
      </c>
      <c r="QR31" s="369" t="str">
        <v/>
      </c>
      <c r="QS31" s="369" t="str">
        <v/>
      </c>
      <c r="QT31" s="369" t="str">
        <v/>
      </c>
      <c r="QU31" s="369" t="str">
        <v/>
      </c>
      <c r="QV31" s="369" t="str">
        <v/>
      </c>
      <c r="QW31" s="369" t="str">
        <v/>
      </c>
      <c r="QX31" s="369" t="str">
        <v/>
      </c>
      <c r="QY31" s="369" t="str">
        <v/>
      </c>
      <c r="QZ31" s="369" t="str">
        <v/>
      </c>
      <c r="RA31" s="369" t="str">
        <v/>
      </c>
      <c r="RB31" s="369" t="str">
        <v/>
      </c>
      <c r="RC31" s="369" t="str">
        <v/>
      </c>
      <c r="RD31" s="369" t="str">
        <v/>
      </c>
      <c r="RE31" s="369" t="str">
        <v/>
      </c>
      <c r="RF31" s="369" t="str">
        <v/>
      </c>
      <c r="RG31" s="369" t="str">
        <v/>
      </c>
      <c r="RH31" s="369" t="str">
        <v/>
      </c>
      <c r="RI31" s="369" t="str">
        <v/>
      </c>
      <c r="RJ31" s="369" t="str">
        <v/>
      </c>
      <c r="RK31" s="369" t="str">
        <v/>
      </c>
      <c r="RL31" s="369" t="str">
        <v/>
      </c>
      <c r="RM31" s="369" t="str">
        <v/>
      </c>
      <c r="RN31" s="369" t="str">
        <v/>
      </c>
      <c r="RO31" s="369" t="str">
        <v/>
      </c>
      <c r="RP31" s="369" t="str">
        <v/>
      </c>
      <c r="RQ31" s="369" t="str">
        <v/>
      </c>
      <c r="RR31" s="369" t="str">
        <v/>
      </c>
      <c r="RS31" s="369" t="str">
        <v/>
      </c>
      <c r="RT31" s="369" t="str">
        <v/>
      </c>
      <c r="RU31" s="369" t="str">
        <v/>
      </c>
      <c r="RV31" s="369" t="str">
        <v/>
      </c>
      <c r="RW31" s="369" t="str">
        <v/>
      </c>
      <c r="RX31" s="369" t="str">
        <v/>
      </c>
      <c r="RY31" s="369" t="str">
        <v/>
      </c>
      <c r="RZ31" s="369" t="str">
        <v/>
      </c>
      <c r="SA31" s="369" t="str">
        <v/>
      </c>
      <c r="SB31" s="369" t="str">
        <v/>
      </c>
      <c r="SC31" s="369" t="str">
        <v/>
      </c>
      <c r="SD31" s="369" t="str">
        <v/>
      </c>
      <c r="SE31" s="369" t="str">
        <v/>
      </c>
      <c r="SF31" s="369" t="str">
        <v/>
      </c>
      <c r="SG31" s="369" t="str">
        <v/>
      </c>
      <c r="SH31" s="369" t="str">
        <v/>
      </c>
      <c r="SI31" s="369" t="str">
        <v/>
      </c>
      <c r="SJ31" s="369" t="str">
        <v/>
      </c>
      <c r="SK31" s="369" t="str">
        <v/>
      </c>
      <c r="SL31" s="369" t="str">
        <v/>
      </c>
      <c r="SM31" s="369" t="str">
        <v/>
      </c>
      <c r="SN31" s="369" t="str">
        <v/>
      </c>
      <c r="SO31" s="369" t="str">
        <v/>
      </c>
      <c r="SP31" s="369" t="str">
        <v/>
      </c>
      <c r="SQ31" s="369" t="str">
        <v/>
      </c>
      <c r="SR31" s="369" t="str">
        <v/>
      </c>
      <c r="SS31" s="369" t="str">
        <v/>
      </c>
      <c r="ST31" s="369" t="str">
        <v/>
      </c>
      <c r="SU31" s="369" t="str">
        <v/>
      </c>
      <c r="SV31" s="369" t="str">
        <v/>
      </c>
      <c r="SW31" s="369" t="str">
        <v/>
      </c>
      <c r="SX31" s="369" t="str">
        <v/>
      </c>
      <c r="SY31" s="369" t="str">
        <v/>
      </c>
      <c r="SZ31" s="369" t="str">
        <v/>
      </c>
      <c r="TA31" s="369" t="str">
        <v/>
      </c>
      <c r="TB31" s="369" t="str">
        <v/>
      </c>
      <c r="TC31" s="369" t="str">
        <v/>
      </c>
      <c r="TD31" s="369" t="str">
        <v/>
      </c>
      <c r="TE31" s="369" t="str">
        <v/>
      </c>
      <c r="TF31" s="369" t="str">
        <v/>
      </c>
      <c r="TG31" s="369" t="str">
        <v/>
      </c>
      <c r="TH31" s="369" t="str">
        <v/>
      </c>
      <c r="TI31" s="369" t="str">
        <v/>
      </c>
      <c r="TJ31" s="369" t="str">
        <v/>
      </c>
      <c r="TK31" s="369" t="str">
        <v/>
      </c>
      <c r="TL31" s="369" t="str">
        <v/>
      </c>
      <c r="TM31" s="369" t="str">
        <v/>
      </c>
      <c r="TN31" s="369" t="str">
        <v/>
      </c>
      <c r="TO31" s="369" t="str">
        <v/>
      </c>
      <c r="TP31" s="369" t="str">
        <v/>
      </c>
      <c r="TQ31" s="369" t="str">
        <v/>
      </c>
      <c r="TR31" s="369" t="str">
        <v/>
      </c>
      <c r="TS31" s="369" t="str">
        <v/>
      </c>
      <c r="TT31" s="369" t="str">
        <v/>
      </c>
      <c r="TU31" s="369" t="str">
        <v/>
      </c>
      <c r="TV31" s="369" t="str">
        <v/>
      </c>
      <c r="TW31" s="369" t="str">
        <v/>
      </c>
      <c r="TX31" s="369" t="str">
        <v/>
      </c>
      <c r="TY31" s="369" t="str">
        <v/>
      </c>
      <c r="TZ31" s="369" t="str">
        <v/>
      </c>
      <c r="UA31" s="369" t="str">
        <v/>
      </c>
      <c r="UB31" s="369" t="str">
        <v/>
      </c>
      <c r="UC31" s="369" t="str">
        <v/>
      </c>
      <c r="UD31" s="369" t="str">
        <v/>
      </c>
      <c r="UE31" s="369" t="str">
        <v/>
      </c>
      <c r="UF31" s="369" t="str">
        <v/>
      </c>
      <c r="UG31" s="369" t="str">
        <v/>
      </c>
      <c r="UH31" s="369" t="str">
        <v/>
      </c>
      <c r="UI31" s="369" t="str">
        <v/>
      </c>
      <c r="UJ31" s="369" t="str">
        <v/>
      </c>
      <c r="UK31" s="369" t="str">
        <v/>
      </c>
      <c r="UL31" s="369" t="str">
        <v/>
      </c>
      <c r="UM31" s="369" t="str">
        <v/>
      </c>
      <c r="UN31" s="369" t="str">
        <v/>
      </c>
      <c r="UO31" s="369" t="str">
        <v/>
      </c>
      <c r="UP31" s="369" t="str">
        <v/>
      </c>
      <c r="UQ31" s="369" t="str">
        <v/>
      </c>
      <c r="UR31" s="369" t="str">
        <v/>
      </c>
      <c r="US31" s="369" t="str">
        <v/>
      </c>
      <c r="UT31" s="369" t="str">
        <v/>
      </c>
      <c r="UU31" s="369" t="str">
        <v/>
      </c>
      <c r="UV31" s="369" t="str">
        <v/>
      </c>
      <c r="UW31" s="369" t="str">
        <v/>
      </c>
      <c r="UX31" s="369" t="str">
        <v/>
      </c>
      <c r="UY31" s="369" t="str">
        <v/>
      </c>
      <c r="UZ31" s="369" t="str">
        <v/>
      </c>
      <c r="VA31" s="369" t="str">
        <v/>
      </c>
      <c r="VB31" s="369" t="str">
        <v/>
      </c>
      <c r="VC31" s="369" t="str">
        <v/>
      </c>
      <c r="VD31" s="369" t="str">
        <v/>
      </c>
      <c r="VE31" s="369" t="str">
        <v/>
      </c>
      <c r="VF31" s="369" t="str">
        <v/>
      </c>
      <c r="VG31" s="369" t="str">
        <v/>
      </c>
      <c r="VH31" s="369" t="str">
        <v/>
      </c>
      <c r="VI31" s="369" t="str">
        <v/>
      </c>
      <c r="VJ31" s="369" t="str">
        <v/>
      </c>
      <c r="VK31" s="369" t="str">
        <v/>
      </c>
      <c r="VL31" s="369" t="str">
        <v/>
      </c>
      <c r="VM31" s="369" t="str">
        <v/>
      </c>
      <c r="VN31" s="369" t="str">
        <v/>
      </c>
      <c r="VO31" s="369" t="str">
        <v/>
      </c>
      <c r="VP31" s="369" t="str">
        <v/>
      </c>
      <c r="VQ31" s="369" t="str">
        <v/>
      </c>
      <c r="VR31" s="369" t="str">
        <v/>
      </c>
      <c r="VS31" s="369" t="str">
        <v/>
      </c>
      <c r="VT31" s="369" t="str">
        <v/>
      </c>
      <c r="VU31" s="369" t="str">
        <v/>
      </c>
      <c r="VV31" s="369" t="str">
        <v/>
      </c>
      <c r="VW31" s="369" t="str">
        <v/>
      </c>
      <c r="VX31" s="369" t="str">
        <v/>
      </c>
      <c r="VY31" s="369" t="str">
        <v/>
      </c>
      <c r="VZ31" s="369" t="str">
        <v/>
      </c>
      <c r="WA31" s="369" t="str">
        <v/>
      </c>
      <c r="WB31" s="369" t="str">
        <v/>
      </c>
      <c r="WC31" s="369" t="str">
        <v/>
      </c>
      <c r="WD31" s="369" t="str">
        <v/>
      </c>
      <c r="WE31" s="369" t="str">
        <v/>
      </c>
      <c r="WF31" s="369" t="str">
        <v/>
      </c>
      <c r="WG31" s="369" t="str">
        <v/>
      </c>
      <c r="WH31" s="369" t="str">
        <v/>
      </c>
      <c r="WI31" s="369" t="str">
        <v/>
      </c>
    </row>
    <row r="32" spans="1:610" ht="12.6" customHeight="1">
      <c r="A32" s="348"/>
      <c r="B32" s="360" t="s">
        <v>764</v>
      </c>
      <c r="C32" s="348"/>
      <c r="D32" s="399"/>
      <c r="E32" s="399"/>
      <c r="F32" s="399"/>
      <c r="G32" s="361" t="str">
        <f t="shared" si="0"/>
        <v/>
      </c>
      <c r="H32" s="361" t="str">
        <f t="shared" si="1"/>
        <v/>
      </c>
      <c r="I32" s="397"/>
      <c r="J32" s="348"/>
      <c r="K32" s="348"/>
      <c r="L32" s="348"/>
      <c r="M32" s="348"/>
      <c r="N32" s="323"/>
      <c r="O32" s="323"/>
      <c r="P32" s="323"/>
      <c r="Q32" s="323"/>
      <c r="R32" s="323"/>
      <c r="S32" s="323"/>
      <c r="T32" s="323"/>
      <c r="U32" s="323"/>
      <c r="V32" s="323"/>
      <c r="W32" s="323"/>
      <c r="X32" s="323"/>
      <c r="Y32" s="323"/>
      <c r="Z32" s="323"/>
      <c r="AA32" s="323"/>
      <c r="AB32" s="323"/>
      <c r="AC32" s="323"/>
      <c r="AD32" s="323"/>
      <c r="AE32" s="323"/>
      <c r="AF32" s="323"/>
      <c r="AG32" s="323"/>
      <c r="AH32" s="323"/>
      <c r="AI32" s="323"/>
      <c r="AJ32" s="323"/>
      <c r="AK32" s="323"/>
      <c r="AL32" s="323"/>
      <c r="AM32" s="323"/>
      <c r="AN32" s="323"/>
      <c r="AO32" s="323"/>
      <c r="AP32" s="323"/>
      <c r="AQ32" s="323"/>
      <c r="AR32" s="323"/>
      <c r="AS32" s="323"/>
      <c r="AT32" s="323"/>
      <c r="AU32" s="323"/>
      <c r="AV32" s="323"/>
      <c r="AW32" s="323"/>
      <c r="AX32" s="323"/>
      <c r="AY32" s="323"/>
      <c r="AZ32" s="323"/>
      <c r="BA32" s="323"/>
      <c r="BB32" s="323"/>
      <c r="BC32" s="323"/>
      <c r="BD32" s="323"/>
      <c r="BE32" s="323"/>
      <c r="BF32" s="323"/>
      <c r="BG32" s="323"/>
      <c r="BH32" s="323"/>
      <c r="BI32" s="323"/>
      <c r="BJ32" s="323"/>
      <c r="BK32" s="323"/>
      <c r="BL32" s="323"/>
      <c r="BM32" s="323"/>
      <c r="BN32" s="323"/>
      <c r="BO32" s="323"/>
      <c r="BP32" s="323"/>
      <c r="BQ32" s="323"/>
      <c r="BR32" s="323"/>
      <c r="BS32" s="323"/>
      <c r="BT32" s="323"/>
      <c r="BU32" s="323"/>
      <c r="BV32" s="323"/>
      <c r="BW32" s="323"/>
      <c r="BX32" s="323"/>
      <c r="BY32" s="323"/>
      <c r="BZ32" s="323"/>
      <c r="CA32" s="323"/>
      <c r="CB32" s="323"/>
      <c r="CC32" s="323"/>
      <c r="CD32" s="323"/>
      <c r="CE32" s="323"/>
      <c r="CF32" s="323"/>
      <c r="CG32" s="323"/>
      <c r="CH32" s="323"/>
      <c r="CI32" s="323"/>
      <c r="CJ32" s="323"/>
      <c r="CK32" s="323"/>
      <c r="CL32" s="323"/>
      <c r="CM32" s="323"/>
      <c r="CN32" s="323"/>
      <c r="CO32" s="323"/>
      <c r="CP32" s="323"/>
      <c r="CQ32" s="323"/>
      <c r="CR32" s="323"/>
      <c r="CS32" s="323"/>
      <c r="CT32" s="323"/>
      <c r="CU32" s="323"/>
      <c r="CV32" s="323"/>
      <c r="CW32" s="323"/>
      <c r="CX32" s="323"/>
      <c r="CY32" s="323"/>
      <c r="CZ32" s="363"/>
      <c r="DB32" s="896" t="s">
        <v>1256</v>
      </c>
      <c r="DC32" s="896" t="s">
        <v>1251</v>
      </c>
      <c r="DD32" s="368" t="str">
        <v/>
      </c>
      <c r="DE32" s="369" t="str">
        <v/>
      </c>
      <c r="DF32" s="369" t="str">
        <v/>
      </c>
      <c r="DG32" s="369" t="str">
        <v/>
      </c>
      <c r="DH32" s="369" t="str">
        <v/>
      </c>
      <c r="DI32" s="369" t="str">
        <v/>
      </c>
      <c r="DJ32" s="369" t="str">
        <v/>
      </c>
      <c r="DK32" s="369" t="str">
        <v/>
      </c>
      <c r="DL32" s="369" t="str">
        <v/>
      </c>
      <c r="DM32" s="369" t="str">
        <v/>
      </c>
      <c r="DN32" s="369" t="str">
        <v/>
      </c>
      <c r="DO32" s="369" t="str">
        <v/>
      </c>
      <c r="DP32" s="369" t="str">
        <v/>
      </c>
      <c r="DQ32" s="369" t="str">
        <v/>
      </c>
      <c r="DR32" s="369" t="str">
        <v/>
      </c>
      <c r="DS32" s="369" t="str">
        <v/>
      </c>
      <c r="DT32" s="369" t="str">
        <v/>
      </c>
      <c r="DU32" s="369" t="str">
        <v/>
      </c>
      <c r="DV32" s="369" t="str">
        <v/>
      </c>
      <c r="DW32" s="369" t="str">
        <v/>
      </c>
      <c r="DX32" s="370" t="str">
        <v/>
      </c>
      <c r="DY32" s="369" t="str">
        <v/>
      </c>
      <c r="DZ32" s="369" t="str">
        <v/>
      </c>
      <c r="EA32" s="369" t="str">
        <v/>
      </c>
      <c r="EB32" s="369" t="str">
        <v/>
      </c>
      <c r="EC32" s="369" t="str">
        <v/>
      </c>
      <c r="ED32" s="369" t="str">
        <v/>
      </c>
      <c r="EE32" s="369" t="str">
        <v/>
      </c>
      <c r="EF32" s="369" t="str">
        <v/>
      </c>
      <c r="EG32" s="369" t="str">
        <v/>
      </c>
      <c r="EH32" s="369" t="str">
        <v/>
      </c>
      <c r="EI32" s="369" t="str">
        <v/>
      </c>
      <c r="EJ32" s="369" t="str">
        <v/>
      </c>
      <c r="EK32" s="369" t="str">
        <v/>
      </c>
      <c r="EL32" s="369" t="str">
        <v/>
      </c>
      <c r="EM32" s="369" t="str">
        <v/>
      </c>
      <c r="EN32" s="369" t="str">
        <v/>
      </c>
      <c r="EO32" s="369" t="str">
        <v/>
      </c>
      <c r="EP32" s="369" t="str">
        <v/>
      </c>
      <c r="EQ32" s="369" t="str">
        <v/>
      </c>
      <c r="ER32" s="369" t="str">
        <v/>
      </c>
      <c r="ES32" s="369" t="str">
        <v/>
      </c>
      <c r="ET32" s="369" t="str">
        <v/>
      </c>
      <c r="EU32" s="369" t="str">
        <v/>
      </c>
      <c r="EV32" s="369" t="str">
        <v/>
      </c>
      <c r="EW32" s="369" t="str">
        <v/>
      </c>
      <c r="EX32" s="369" t="str">
        <v/>
      </c>
      <c r="EY32" s="369" t="str">
        <v/>
      </c>
      <c r="EZ32" s="369" t="str">
        <v/>
      </c>
      <c r="FA32" s="369" t="str">
        <v/>
      </c>
      <c r="FB32" s="369" t="str">
        <v/>
      </c>
      <c r="FC32" s="369" t="str">
        <v/>
      </c>
      <c r="FD32" s="369" t="str">
        <v/>
      </c>
      <c r="FE32" s="369" t="str">
        <v/>
      </c>
      <c r="FF32" s="369" t="str">
        <v/>
      </c>
      <c r="FG32" s="369" t="str">
        <v/>
      </c>
      <c r="FH32" s="369" t="str">
        <v/>
      </c>
      <c r="FI32" s="369" t="str">
        <v/>
      </c>
      <c r="FJ32" s="369" t="str">
        <v/>
      </c>
      <c r="FK32" s="369" t="str">
        <v/>
      </c>
      <c r="FL32" s="369" t="str">
        <v/>
      </c>
      <c r="FM32" s="369" t="str">
        <v/>
      </c>
      <c r="FN32" s="369" t="str">
        <v/>
      </c>
      <c r="FO32" s="369" t="str">
        <v/>
      </c>
      <c r="FP32" s="369" t="str">
        <v/>
      </c>
      <c r="FQ32" s="369" t="str">
        <v/>
      </c>
      <c r="FR32" s="369" t="str">
        <v/>
      </c>
      <c r="FS32" s="369" t="str">
        <v/>
      </c>
      <c r="FT32" s="369" t="str">
        <v/>
      </c>
      <c r="FU32" s="369" t="str">
        <v/>
      </c>
      <c r="FV32" s="369" t="str">
        <v/>
      </c>
      <c r="FW32" s="369" t="str">
        <v/>
      </c>
      <c r="FX32" s="369" t="str">
        <v/>
      </c>
      <c r="FY32" s="369" t="str">
        <v/>
      </c>
      <c r="FZ32" s="369" t="str">
        <v/>
      </c>
      <c r="GA32" s="369" t="str">
        <v/>
      </c>
      <c r="GB32" s="369" t="str">
        <v/>
      </c>
      <c r="GC32" s="369" t="str">
        <v/>
      </c>
      <c r="GD32" s="369" t="str">
        <v/>
      </c>
      <c r="GE32" s="369" t="str">
        <v/>
      </c>
      <c r="GF32" s="369" t="str">
        <v/>
      </c>
      <c r="GG32" s="369" t="str">
        <v/>
      </c>
      <c r="GH32" s="369" t="str">
        <v/>
      </c>
      <c r="GI32" s="369" t="str">
        <v/>
      </c>
      <c r="GJ32" s="369" t="str">
        <v/>
      </c>
      <c r="GK32" s="369" t="str">
        <v/>
      </c>
      <c r="GL32" s="369" t="str">
        <v/>
      </c>
      <c r="GM32" s="369" t="str">
        <v/>
      </c>
      <c r="GN32" s="369" t="str">
        <v/>
      </c>
      <c r="GO32" s="369" t="str">
        <v/>
      </c>
      <c r="GP32" s="369" t="str">
        <v/>
      </c>
      <c r="GQ32" s="369" t="str">
        <v/>
      </c>
      <c r="GR32" s="369" t="str">
        <v/>
      </c>
      <c r="GS32" s="369" t="str">
        <v/>
      </c>
      <c r="GT32" s="369" t="str">
        <v/>
      </c>
      <c r="GU32" s="369" t="str">
        <v/>
      </c>
      <c r="GV32" s="369" t="str">
        <v/>
      </c>
      <c r="GW32" s="369" t="str">
        <v/>
      </c>
      <c r="GX32" s="369" t="str">
        <v/>
      </c>
      <c r="GY32" s="369" t="str">
        <v/>
      </c>
      <c r="GZ32" s="369" t="str">
        <v/>
      </c>
      <c r="HA32" s="369" t="str">
        <v/>
      </c>
      <c r="HB32" s="369" t="str">
        <v/>
      </c>
      <c r="HC32" s="369" t="str">
        <v/>
      </c>
      <c r="HD32" s="369" t="str">
        <v/>
      </c>
      <c r="HE32" s="369" t="str">
        <v/>
      </c>
      <c r="HF32" s="369" t="str">
        <v/>
      </c>
      <c r="HG32" s="369" t="str">
        <v/>
      </c>
      <c r="HH32" s="369" t="str">
        <v/>
      </c>
      <c r="HI32" s="369" t="str">
        <v/>
      </c>
      <c r="HJ32" s="369" t="str">
        <v/>
      </c>
      <c r="HK32" s="369" t="str">
        <v/>
      </c>
      <c r="HL32" s="369" t="str">
        <v/>
      </c>
      <c r="HM32" s="369" t="str">
        <v/>
      </c>
      <c r="HN32" s="369" t="str">
        <v/>
      </c>
      <c r="HO32" s="369" t="str">
        <v/>
      </c>
      <c r="HP32" s="369" t="str">
        <v/>
      </c>
      <c r="HQ32" s="369" t="str">
        <v/>
      </c>
      <c r="HR32" s="369" t="str">
        <v/>
      </c>
      <c r="HS32" s="369" t="str">
        <v/>
      </c>
      <c r="HT32" s="369" t="str">
        <v/>
      </c>
      <c r="HU32" s="369" t="str">
        <v/>
      </c>
      <c r="HV32" s="369" t="str">
        <v/>
      </c>
      <c r="HW32" s="369" t="str">
        <v/>
      </c>
      <c r="HX32" s="369" t="str">
        <v/>
      </c>
      <c r="HY32" s="369" t="str">
        <v/>
      </c>
      <c r="HZ32" s="369" t="str">
        <v/>
      </c>
      <c r="IA32" s="369" t="str">
        <v/>
      </c>
      <c r="IB32" s="369" t="str">
        <v/>
      </c>
      <c r="IC32" s="369" t="str">
        <v/>
      </c>
      <c r="ID32" s="369" t="str">
        <v/>
      </c>
      <c r="IE32" s="369" t="str">
        <v/>
      </c>
      <c r="IF32" s="369" t="str">
        <v/>
      </c>
      <c r="IG32" s="369" t="str">
        <v/>
      </c>
      <c r="IH32" s="369" t="str">
        <v/>
      </c>
      <c r="II32" s="369" t="str">
        <v/>
      </c>
      <c r="IJ32" s="369" t="str">
        <v/>
      </c>
      <c r="IK32" s="369" t="str">
        <v/>
      </c>
      <c r="IL32" s="369" t="str">
        <v/>
      </c>
      <c r="IM32" s="369" t="str">
        <v/>
      </c>
      <c r="IN32" s="369" t="str">
        <v/>
      </c>
      <c r="IO32" s="369" t="str">
        <v/>
      </c>
      <c r="IP32" s="369" t="str">
        <v/>
      </c>
      <c r="IQ32" s="369" t="str">
        <v/>
      </c>
      <c r="IR32" s="369" t="str">
        <v/>
      </c>
      <c r="IS32" s="369" t="str">
        <v/>
      </c>
      <c r="IT32" s="369" t="str">
        <v/>
      </c>
      <c r="IU32" s="369" t="str">
        <v/>
      </c>
      <c r="IV32" s="369" t="str">
        <v/>
      </c>
      <c r="IW32" s="369" t="str">
        <v/>
      </c>
      <c r="IX32" s="369" t="str">
        <v/>
      </c>
      <c r="IY32" s="369" t="str">
        <v/>
      </c>
      <c r="IZ32" s="369" t="str">
        <v/>
      </c>
      <c r="JA32" s="369" t="str">
        <v/>
      </c>
      <c r="JB32" s="369" t="str">
        <v/>
      </c>
      <c r="JC32" s="369" t="str">
        <v/>
      </c>
      <c r="JD32" s="369" t="str">
        <v/>
      </c>
      <c r="JE32" s="369" t="str">
        <v/>
      </c>
      <c r="JF32" s="369" t="str">
        <v/>
      </c>
      <c r="JG32" s="369" t="str">
        <v/>
      </c>
      <c r="JH32" s="369" t="str">
        <v/>
      </c>
      <c r="JI32" s="369" t="str">
        <v/>
      </c>
      <c r="JJ32" s="369" t="str">
        <v/>
      </c>
      <c r="JK32" s="369" t="str">
        <v/>
      </c>
      <c r="JL32" s="369" t="str">
        <v/>
      </c>
      <c r="JM32" s="369" t="str">
        <v/>
      </c>
      <c r="JN32" s="369" t="str">
        <v/>
      </c>
      <c r="JO32" s="369" t="str">
        <v/>
      </c>
      <c r="JP32" s="369" t="str">
        <v/>
      </c>
      <c r="JQ32" s="369" t="str">
        <v/>
      </c>
      <c r="JR32" s="369" t="str">
        <v/>
      </c>
      <c r="JS32" s="369" t="str">
        <v/>
      </c>
      <c r="JT32" s="369" t="str">
        <v/>
      </c>
      <c r="JU32" s="369" t="str">
        <v/>
      </c>
      <c r="JV32" s="369" t="str">
        <v/>
      </c>
      <c r="JW32" s="369" t="str">
        <v/>
      </c>
      <c r="JX32" s="369" t="str">
        <v/>
      </c>
      <c r="JY32" s="369" t="str">
        <v/>
      </c>
      <c r="JZ32" s="369" t="str">
        <v/>
      </c>
      <c r="KA32" s="369" t="str">
        <v/>
      </c>
      <c r="KB32" s="369" t="str">
        <v/>
      </c>
      <c r="KC32" s="369" t="str">
        <v/>
      </c>
      <c r="KD32" s="369" t="str">
        <v/>
      </c>
      <c r="KE32" s="369" t="str">
        <v/>
      </c>
      <c r="KF32" s="369" t="str">
        <v/>
      </c>
      <c r="KG32" s="369" t="str">
        <v/>
      </c>
      <c r="KH32" s="369" t="str">
        <v/>
      </c>
      <c r="KI32" s="369" t="str">
        <v/>
      </c>
      <c r="KJ32" s="369" t="str">
        <v/>
      </c>
      <c r="KK32" s="369" t="str">
        <v/>
      </c>
      <c r="KL32" s="369" t="str">
        <v/>
      </c>
      <c r="KM32" s="369" t="str">
        <v/>
      </c>
      <c r="KN32" s="369" t="str">
        <v/>
      </c>
      <c r="KO32" s="369" t="str">
        <v/>
      </c>
      <c r="KP32" s="369" t="str">
        <v/>
      </c>
      <c r="KQ32" s="369" t="str">
        <v/>
      </c>
      <c r="KR32" s="369" t="str">
        <v/>
      </c>
      <c r="KS32" s="369" t="str">
        <v/>
      </c>
      <c r="KT32" s="369" t="str">
        <v/>
      </c>
      <c r="KU32" s="369" t="str">
        <v/>
      </c>
      <c r="KV32" s="369" t="str">
        <v/>
      </c>
      <c r="KW32" s="369" t="str">
        <v/>
      </c>
      <c r="KX32" s="369" t="str">
        <v/>
      </c>
      <c r="KY32" s="369" t="str">
        <v/>
      </c>
      <c r="KZ32" s="369" t="str">
        <v/>
      </c>
      <c r="LA32" s="369" t="str">
        <v/>
      </c>
      <c r="LB32" s="369" t="str">
        <v/>
      </c>
      <c r="LC32" s="369" t="str">
        <v/>
      </c>
      <c r="LD32" s="369" t="str">
        <v/>
      </c>
      <c r="LE32" s="369" t="str">
        <v/>
      </c>
      <c r="LF32" s="369" t="str">
        <v/>
      </c>
      <c r="LG32" s="369" t="str">
        <v/>
      </c>
      <c r="LH32" s="369" t="str">
        <v/>
      </c>
      <c r="LI32" s="369" t="str">
        <v/>
      </c>
      <c r="LJ32" s="369" t="str">
        <v/>
      </c>
      <c r="LK32" s="369" t="str">
        <v/>
      </c>
      <c r="LL32" s="369" t="str">
        <v/>
      </c>
      <c r="LM32" s="369" t="str">
        <v/>
      </c>
      <c r="LN32" s="369" t="str">
        <v/>
      </c>
      <c r="LO32" s="369" t="str">
        <v/>
      </c>
      <c r="LP32" s="369" t="str">
        <v/>
      </c>
      <c r="LQ32" s="369" t="str">
        <v/>
      </c>
      <c r="LR32" s="369" t="str">
        <v/>
      </c>
      <c r="LS32" s="369" t="str">
        <v/>
      </c>
      <c r="LT32" s="369" t="str">
        <v/>
      </c>
      <c r="LU32" s="369" t="str">
        <v/>
      </c>
      <c r="LV32" s="369" t="str">
        <v/>
      </c>
      <c r="LW32" s="369" t="str">
        <v/>
      </c>
      <c r="LX32" s="369" t="str">
        <v/>
      </c>
      <c r="LY32" s="369" t="str">
        <v/>
      </c>
      <c r="LZ32" s="369" t="str">
        <v/>
      </c>
      <c r="MA32" s="369" t="str">
        <v/>
      </c>
      <c r="MB32" s="369" t="str">
        <v/>
      </c>
      <c r="MC32" s="369" t="str">
        <v/>
      </c>
      <c r="MD32" s="369" t="str">
        <v/>
      </c>
      <c r="ME32" s="369" t="str">
        <v/>
      </c>
      <c r="MF32" s="369" t="str">
        <v/>
      </c>
      <c r="MG32" s="369" t="str">
        <v/>
      </c>
      <c r="MH32" s="369" t="str">
        <v/>
      </c>
      <c r="MI32" s="369" t="str">
        <v/>
      </c>
      <c r="MJ32" s="369" t="str">
        <v/>
      </c>
      <c r="MK32" s="369" t="str">
        <v/>
      </c>
      <c r="ML32" s="369" t="str">
        <v/>
      </c>
      <c r="MM32" s="369" t="str">
        <v/>
      </c>
      <c r="MN32" s="369" t="str">
        <v/>
      </c>
      <c r="MO32" s="369" t="str">
        <v/>
      </c>
      <c r="MP32" s="369" t="str">
        <v/>
      </c>
      <c r="MQ32" s="369" t="str">
        <v/>
      </c>
      <c r="MR32" s="369" t="str">
        <v/>
      </c>
      <c r="MS32" s="369" t="str">
        <v/>
      </c>
      <c r="MT32" s="369" t="str">
        <v/>
      </c>
      <c r="MU32" s="369" t="str">
        <v/>
      </c>
      <c r="MV32" s="369" t="str">
        <v/>
      </c>
      <c r="MW32" s="369" t="str">
        <v/>
      </c>
      <c r="MX32" s="369" t="str">
        <v/>
      </c>
      <c r="MY32" s="369" t="str">
        <v/>
      </c>
      <c r="MZ32" s="369" t="str">
        <v/>
      </c>
      <c r="NA32" s="369" t="str">
        <v/>
      </c>
      <c r="NB32" s="369" t="str">
        <v/>
      </c>
      <c r="NC32" s="369" t="str">
        <v/>
      </c>
      <c r="ND32" s="369" t="str">
        <v/>
      </c>
      <c r="NE32" s="369" t="str">
        <v/>
      </c>
      <c r="NF32" s="369" t="str">
        <v/>
      </c>
      <c r="NG32" s="369" t="str">
        <v/>
      </c>
      <c r="NH32" s="369" t="str">
        <v/>
      </c>
      <c r="NI32" s="369" t="str">
        <v/>
      </c>
      <c r="NJ32" s="369" t="str">
        <v/>
      </c>
      <c r="NK32" s="369" t="str">
        <v/>
      </c>
      <c r="NL32" s="369" t="str">
        <v/>
      </c>
      <c r="NM32" s="369" t="str">
        <v/>
      </c>
      <c r="NN32" s="369" t="str">
        <v/>
      </c>
      <c r="NO32" s="369" t="str">
        <v/>
      </c>
      <c r="NP32" s="369" t="str">
        <v/>
      </c>
      <c r="NQ32" s="369" t="str">
        <v/>
      </c>
      <c r="NR32" s="369" t="str">
        <v/>
      </c>
      <c r="NS32" s="369" t="str">
        <v/>
      </c>
      <c r="NT32" s="369" t="str">
        <v/>
      </c>
      <c r="NU32" s="369" t="str">
        <v/>
      </c>
      <c r="NV32" s="369" t="str">
        <v/>
      </c>
      <c r="NW32" s="369" t="str">
        <v/>
      </c>
      <c r="NX32" s="369" t="str">
        <v/>
      </c>
      <c r="NY32" s="369" t="str">
        <v/>
      </c>
      <c r="NZ32" s="369" t="str">
        <v/>
      </c>
      <c r="OA32" s="369" t="str">
        <v/>
      </c>
      <c r="OB32" s="369" t="str">
        <v/>
      </c>
      <c r="OC32" s="369" t="str">
        <v/>
      </c>
      <c r="OD32" s="369" t="str">
        <v/>
      </c>
      <c r="OE32" s="369" t="str">
        <v/>
      </c>
      <c r="OF32" s="369" t="str">
        <v/>
      </c>
      <c r="OG32" s="369" t="str">
        <v/>
      </c>
      <c r="OH32" s="369" t="str">
        <v/>
      </c>
      <c r="OI32" s="369" t="str">
        <v/>
      </c>
      <c r="OJ32" s="369" t="str">
        <v/>
      </c>
      <c r="OK32" s="369" t="str">
        <v/>
      </c>
      <c r="OL32" s="369" t="str">
        <v/>
      </c>
      <c r="OM32" s="369" t="str">
        <v/>
      </c>
      <c r="ON32" s="369" t="str">
        <v/>
      </c>
      <c r="OO32" s="369" t="str">
        <v/>
      </c>
      <c r="OP32" s="369" t="str">
        <v/>
      </c>
      <c r="OQ32" s="371" t="str">
        <v/>
      </c>
      <c r="OR32" s="369" t="str">
        <v/>
      </c>
      <c r="OS32" s="369" t="str">
        <v/>
      </c>
      <c r="OT32" s="369" t="str">
        <v/>
      </c>
      <c r="OU32" s="369" t="str">
        <v/>
      </c>
      <c r="OV32" s="369" t="str">
        <v/>
      </c>
      <c r="OW32" s="369" t="str">
        <v/>
      </c>
      <c r="OX32" s="369" t="str">
        <v/>
      </c>
      <c r="OY32" s="369" t="str">
        <v/>
      </c>
      <c r="OZ32" s="369" t="str">
        <v/>
      </c>
      <c r="PA32" s="369" t="str">
        <v/>
      </c>
      <c r="PB32" s="369" t="str">
        <v/>
      </c>
      <c r="PC32" s="369" t="str">
        <v/>
      </c>
      <c r="PD32" s="369" t="str">
        <v/>
      </c>
      <c r="PE32" s="369" t="str">
        <v/>
      </c>
      <c r="PF32" s="369" t="str">
        <v/>
      </c>
      <c r="PG32" s="369" t="str">
        <v/>
      </c>
      <c r="PH32" s="369" t="str">
        <v/>
      </c>
      <c r="PI32" s="369" t="str">
        <v/>
      </c>
      <c r="PJ32" s="369" t="str">
        <v/>
      </c>
      <c r="PK32" s="369" t="str">
        <v/>
      </c>
      <c r="PL32" s="369" t="str">
        <v/>
      </c>
      <c r="PM32" s="369" t="str">
        <v/>
      </c>
      <c r="PN32" s="369" t="str">
        <v/>
      </c>
      <c r="PO32" s="369" t="str">
        <v/>
      </c>
      <c r="PP32" s="369" t="str">
        <v/>
      </c>
      <c r="PQ32" s="369" t="str">
        <v/>
      </c>
      <c r="PR32" s="369" t="str">
        <v/>
      </c>
      <c r="PS32" s="369" t="str">
        <v/>
      </c>
      <c r="PT32" s="369" t="str">
        <v/>
      </c>
      <c r="PU32" s="369" t="str">
        <v/>
      </c>
      <c r="PV32" s="369" t="str">
        <v/>
      </c>
      <c r="PW32" s="369" t="str">
        <v/>
      </c>
      <c r="PX32" s="369" t="str">
        <v/>
      </c>
      <c r="PY32" s="369" t="str">
        <v/>
      </c>
      <c r="PZ32" s="369" t="str">
        <v/>
      </c>
      <c r="QA32" s="369" t="str">
        <v/>
      </c>
      <c r="QB32" s="369" t="str">
        <v/>
      </c>
      <c r="QC32" s="369" t="str">
        <v/>
      </c>
      <c r="QD32" s="369" t="str">
        <v/>
      </c>
      <c r="QE32" s="369" t="str">
        <v/>
      </c>
      <c r="QF32" s="369" t="str">
        <v/>
      </c>
      <c r="QG32" s="369" t="str">
        <v/>
      </c>
      <c r="QH32" s="369" t="str">
        <v/>
      </c>
      <c r="QI32" s="369" t="str">
        <v/>
      </c>
      <c r="QJ32" s="369" t="str">
        <v/>
      </c>
      <c r="QK32" s="369" t="str">
        <v/>
      </c>
      <c r="QL32" s="369" t="str">
        <v/>
      </c>
      <c r="QM32" s="369" t="str">
        <v/>
      </c>
      <c r="QN32" s="369" t="str">
        <v/>
      </c>
      <c r="QO32" s="369" t="str">
        <v/>
      </c>
      <c r="QP32" s="369" t="str">
        <v/>
      </c>
      <c r="QQ32" s="369" t="str">
        <v/>
      </c>
      <c r="QR32" s="369" t="str">
        <v/>
      </c>
      <c r="QS32" s="369" t="str">
        <v/>
      </c>
      <c r="QT32" s="369" t="str">
        <v/>
      </c>
      <c r="QU32" s="369" t="str">
        <v/>
      </c>
      <c r="QV32" s="369" t="str">
        <v/>
      </c>
      <c r="QW32" s="369" t="str">
        <v/>
      </c>
      <c r="QX32" s="369" t="str">
        <v/>
      </c>
      <c r="QY32" s="369" t="str">
        <v/>
      </c>
      <c r="QZ32" s="369" t="str">
        <v/>
      </c>
      <c r="RA32" s="369" t="str">
        <v/>
      </c>
      <c r="RB32" s="369" t="str">
        <v/>
      </c>
      <c r="RC32" s="369" t="str">
        <v/>
      </c>
      <c r="RD32" s="369" t="str">
        <v/>
      </c>
      <c r="RE32" s="369" t="str">
        <v/>
      </c>
      <c r="RF32" s="369" t="str">
        <v/>
      </c>
      <c r="RG32" s="369" t="str">
        <v/>
      </c>
      <c r="RH32" s="369" t="str">
        <v/>
      </c>
      <c r="RI32" s="369" t="str">
        <v/>
      </c>
      <c r="RJ32" s="369" t="str">
        <v/>
      </c>
      <c r="RK32" s="369" t="str">
        <v/>
      </c>
      <c r="RL32" s="369" t="str">
        <v/>
      </c>
      <c r="RM32" s="369" t="str">
        <v/>
      </c>
      <c r="RN32" s="369" t="str">
        <v/>
      </c>
      <c r="RO32" s="369" t="str">
        <v/>
      </c>
      <c r="RP32" s="369" t="str">
        <v/>
      </c>
      <c r="RQ32" s="369" t="str">
        <v/>
      </c>
      <c r="RR32" s="369" t="str">
        <v/>
      </c>
      <c r="RS32" s="369" t="str">
        <v/>
      </c>
      <c r="RT32" s="369" t="str">
        <v/>
      </c>
      <c r="RU32" s="369" t="str">
        <v/>
      </c>
      <c r="RV32" s="369" t="str">
        <v/>
      </c>
      <c r="RW32" s="369" t="str">
        <v/>
      </c>
      <c r="RX32" s="369" t="str">
        <v/>
      </c>
      <c r="RY32" s="369" t="str">
        <v/>
      </c>
      <c r="RZ32" s="369" t="str">
        <v/>
      </c>
      <c r="SA32" s="369" t="str">
        <v/>
      </c>
      <c r="SB32" s="369" t="str">
        <v/>
      </c>
      <c r="SC32" s="369" t="str">
        <v/>
      </c>
      <c r="SD32" s="369" t="str">
        <v/>
      </c>
      <c r="SE32" s="369" t="str">
        <v/>
      </c>
      <c r="SF32" s="369" t="str">
        <v/>
      </c>
      <c r="SG32" s="369" t="str">
        <v/>
      </c>
      <c r="SH32" s="369" t="str">
        <v/>
      </c>
      <c r="SI32" s="369" t="str">
        <v/>
      </c>
      <c r="SJ32" s="369" t="str">
        <v/>
      </c>
      <c r="SK32" s="369" t="str">
        <v/>
      </c>
      <c r="SL32" s="369" t="str">
        <v/>
      </c>
      <c r="SM32" s="369" t="str">
        <v/>
      </c>
      <c r="SN32" s="369" t="str">
        <v/>
      </c>
      <c r="SO32" s="369" t="str">
        <v/>
      </c>
      <c r="SP32" s="369" t="str">
        <v/>
      </c>
      <c r="SQ32" s="369" t="str">
        <v/>
      </c>
      <c r="SR32" s="369" t="str">
        <v/>
      </c>
      <c r="SS32" s="369" t="str">
        <v/>
      </c>
      <c r="ST32" s="369" t="str">
        <v/>
      </c>
      <c r="SU32" s="369" t="str">
        <v/>
      </c>
      <c r="SV32" s="369" t="str">
        <v/>
      </c>
      <c r="SW32" s="369" t="str">
        <v/>
      </c>
      <c r="SX32" s="369" t="str">
        <v/>
      </c>
      <c r="SY32" s="369" t="str">
        <v/>
      </c>
      <c r="SZ32" s="369" t="str">
        <v/>
      </c>
      <c r="TA32" s="369" t="str">
        <v/>
      </c>
      <c r="TB32" s="369" t="str">
        <v/>
      </c>
      <c r="TC32" s="369" t="str">
        <v/>
      </c>
      <c r="TD32" s="369" t="str">
        <v/>
      </c>
      <c r="TE32" s="369" t="str">
        <v/>
      </c>
      <c r="TF32" s="369" t="str">
        <v/>
      </c>
      <c r="TG32" s="369" t="str">
        <v/>
      </c>
      <c r="TH32" s="369" t="str">
        <v/>
      </c>
      <c r="TI32" s="369" t="str">
        <v/>
      </c>
      <c r="TJ32" s="369" t="str">
        <v/>
      </c>
      <c r="TK32" s="369" t="str">
        <v/>
      </c>
      <c r="TL32" s="369" t="str">
        <v/>
      </c>
      <c r="TM32" s="369" t="str">
        <v/>
      </c>
      <c r="TN32" s="369" t="str">
        <v/>
      </c>
      <c r="TO32" s="369" t="str">
        <v/>
      </c>
      <c r="TP32" s="369" t="str">
        <v/>
      </c>
      <c r="TQ32" s="369" t="str">
        <v/>
      </c>
      <c r="TR32" s="369" t="str">
        <v/>
      </c>
      <c r="TS32" s="369" t="str">
        <v/>
      </c>
      <c r="TT32" s="369" t="str">
        <v/>
      </c>
      <c r="TU32" s="369" t="str">
        <v/>
      </c>
      <c r="TV32" s="369" t="str">
        <v/>
      </c>
      <c r="TW32" s="369" t="str">
        <v/>
      </c>
      <c r="TX32" s="369" t="str">
        <v/>
      </c>
      <c r="TY32" s="369" t="str">
        <v/>
      </c>
      <c r="TZ32" s="369" t="str">
        <v/>
      </c>
      <c r="UA32" s="369" t="str">
        <v/>
      </c>
      <c r="UB32" s="369" t="str">
        <v/>
      </c>
      <c r="UC32" s="369" t="str">
        <v/>
      </c>
      <c r="UD32" s="369" t="str">
        <v/>
      </c>
      <c r="UE32" s="369" t="str">
        <v/>
      </c>
      <c r="UF32" s="369" t="str">
        <v/>
      </c>
      <c r="UG32" s="369" t="str">
        <v/>
      </c>
      <c r="UH32" s="369" t="str">
        <v/>
      </c>
      <c r="UI32" s="369" t="str">
        <v/>
      </c>
      <c r="UJ32" s="369" t="str">
        <v/>
      </c>
      <c r="UK32" s="369" t="str">
        <v/>
      </c>
      <c r="UL32" s="369" t="str">
        <v/>
      </c>
      <c r="UM32" s="369" t="str">
        <v/>
      </c>
      <c r="UN32" s="369" t="str">
        <v/>
      </c>
      <c r="UO32" s="369" t="str">
        <v/>
      </c>
      <c r="UP32" s="369" t="str">
        <v/>
      </c>
      <c r="UQ32" s="369" t="str">
        <v/>
      </c>
      <c r="UR32" s="369" t="str">
        <v/>
      </c>
      <c r="US32" s="369" t="str">
        <v/>
      </c>
      <c r="UT32" s="369" t="str">
        <v/>
      </c>
      <c r="UU32" s="369" t="str">
        <v/>
      </c>
      <c r="UV32" s="369" t="str">
        <v/>
      </c>
      <c r="UW32" s="369" t="str">
        <v/>
      </c>
      <c r="UX32" s="369" t="str">
        <v/>
      </c>
      <c r="UY32" s="369" t="str">
        <v/>
      </c>
      <c r="UZ32" s="369" t="str">
        <v/>
      </c>
      <c r="VA32" s="369" t="str">
        <v/>
      </c>
      <c r="VB32" s="369" t="str">
        <v/>
      </c>
      <c r="VC32" s="369" t="str">
        <v/>
      </c>
      <c r="VD32" s="369" t="str">
        <v/>
      </c>
      <c r="VE32" s="369" t="str">
        <v/>
      </c>
      <c r="VF32" s="369" t="str">
        <v/>
      </c>
      <c r="VG32" s="369" t="str">
        <v/>
      </c>
      <c r="VH32" s="369" t="str">
        <v/>
      </c>
      <c r="VI32" s="369" t="str">
        <v/>
      </c>
      <c r="VJ32" s="369" t="str">
        <v/>
      </c>
      <c r="VK32" s="369" t="str">
        <v/>
      </c>
      <c r="VL32" s="369" t="str">
        <v/>
      </c>
      <c r="VM32" s="369" t="str">
        <v/>
      </c>
      <c r="VN32" s="369" t="str">
        <v/>
      </c>
      <c r="VO32" s="369" t="str">
        <v/>
      </c>
      <c r="VP32" s="369" t="str">
        <v/>
      </c>
      <c r="VQ32" s="369" t="str">
        <v/>
      </c>
      <c r="VR32" s="369" t="str">
        <v/>
      </c>
      <c r="VS32" s="369" t="str">
        <v/>
      </c>
      <c r="VT32" s="369" t="str">
        <v/>
      </c>
      <c r="VU32" s="369" t="str">
        <v/>
      </c>
      <c r="VV32" s="369" t="str">
        <v/>
      </c>
      <c r="VW32" s="369" t="str">
        <v/>
      </c>
      <c r="VX32" s="369" t="str">
        <v/>
      </c>
      <c r="VY32" s="369" t="str">
        <v/>
      </c>
      <c r="VZ32" s="369" t="str">
        <v/>
      </c>
      <c r="WA32" s="369" t="str">
        <v/>
      </c>
      <c r="WB32" s="369" t="str">
        <v/>
      </c>
      <c r="WC32" s="369" t="str">
        <v/>
      </c>
      <c r="WD32" s="369" t="str">
        <v/>
      </c>
      <c r="WE32" s="369" t="str">
        <v/>
      </c>
      <c r="WF32" s="369" t="str">
        <v/>
      </c>
      <c r="WG32" s="369" t="str">
        <v/>
      </c>
      <c r="WH32" s="369" t="str">
        <v/>
      </c>
      <c r="WI32" s="369" t="str">
        <v/>
      </c>
    </row>
    <row r="33" spans="1:607">
      <c r="A33" s="348"/>
      <c r="B33" s="360" t="s">
        <v>765</v>
      </c>
      <c r="C33" s="348"/>
      <c r="D33" s="399"/>
      <c r="E33" s="399"/>
      <c r="F33" s="399"/>
      <c r="G33" s="361" t="str">
        <f t="shared" si="0"/>
        <v/>
      </c>
      <c r="H33" s="361" t="str">
        <f t="shared" si="1"/>
        <v/>
      </c>
      <c r="I33" s="397"/>
      <c r="J33" s="348"/>
      <c r="K33" s="348"/>
      <c r="L33" s="348"/>
      <c r="M33" s="348"/>
      <c r="N33" s="323"/>
      <c r="O33" s="323"/>
      <c r="P33" s="323"/>
      <c r="Q33" s="323"/>
      <c r="R33" s="323"/>
      <c r="S33" s="323"/>
      <c r="T33" s="323"/>
      <c r="U33" s="323"/>
      <c r="V33" s="323"/>
      <c r="W33" s="323"/>
      <c r="X33" s="323"/>
      <c r="Y33" s="323"/>
      <c r="Z33" s="323"/>
      <c r="AA33" s="323"/>
      <c r="AB33" s="323"/>
      <c r="AC33" s="323"/>
      <c r="AD33" s="323"/>
      <c r="AE33" s="323"/>
      <c r="AF33" s="323"/>
      <c r="AG33" s="323"/>
      <c r="AH33" s="323"/>
      <c r="AI33" s="323"/>
      <c r="AJ33" s="323"/>
      <c r="AK33" s="323"/>
      <c r="AL33" s="323"/>
      <c r="AM33" s="323"/>
      <c r="AN33" s="323"/>
      <c r="AO33" s="323"/>
      <c r="AP33" s="323"/>
      <c r="AQ33" s="323"/>
      <c r="AR33" s="323"/>
      <c r="AS33" s="323"/>
      <c r="AT33" s="323"/>
      <c r="AU33" s="323"/>
      <c r="AV33" s="323"/>
      <c r="AW33" s="323"/>
      <c r="AX33" s="323"/>
      <c r="AY33" s="323"/>
      <c r="AZ33" s="323"/>
      <c r="BA33" s="323"/>
      <c r="BB33" s="323"/>
      <c r="BC33" s="323"/>
      <c r="BD33" s="323"/>
      <c r="BE33" s="323"/>
      <c r="BF33" s="323"/>
      <c r="BG33" s="323"/>
      <c r="BH33" s="323"/>
      <c r="BI33" s="323"/>
      <c r="BJ33" s="323"/>
      <c r="BK33" s="323"/>
      <c r="BL33" s="323"/>
      <c r="BM33" s="323"/>
      <c r="BN33" s="323"/>
      <c r="BO33" s="323"/>
      <c r="BP33" s="323"/>
      <c r="BQ33" s="323"/>
      <c r="BR33" s="323"/>
      <c r="BS33" s="323"/>
      <c r="BT33" s="323"/>
      <c r="BU33" s="323"/>
      <c r="BV33" s="323"/>
      <c r="BW33" s="323"/>
      <c r="BX33" s="323"/>
      <c r="BY33" s="323"/>
      <c r="BZ33" s="323"/>
      <c r="CA33" s="323"/>
      <c r="CB33" s="323"/>
      <c r="CC33" s="323"/>
      <c r="CD33" s="323"/>
      <c r="CE33" s="323"/>
      <c r="CF33" s="323"/>
      <c r="CG33" s="323"/>
      <c r="CH33" s="323"/>
      <c r="CI33" s="323"/>
      <c r="CJ33" s="323"/>
      <c r="CK33" s="323"/>
      <c r="CL33" s="323"/>
      <c r="CM33" s="323"/>
      <c r="CN33" s="323"/>
      <c r="CO33" s="323"/>
      <c r="CP33" s="323"/>
      <c r="CQ33" s="323"/>
      <c r="CR33" s="323"/>
      <c r="CS33" s="323"/>
      <c r="CT33" s="323"/>
      <c r="CU33" s="323"/>
      <c r="CV33" s="323"/>
      <c r="CW33" s="323"/>
      <c r="CX33" s="323"/>
      <c r="CY33" s="323"/>
      <c r="CZ33" s="363"/>
      <c r="DB33" s="897"/>
      <c r="DC33" s="897"/>
      <c r="DD33" s="368" t="str">
        <v/>
      </c>
      <c r="DE33" s="369" t="str">
        <v/>
      </c>
      <c r="DF33" s="369" t="str">
        <v/>
      </c>
      <c r="DG33" s="369" t="str">
        <v/>
      </c>
      <c r="DH33" s="369" t="str">
        <v/>
      </c>
      <c r="DI33" s="369" t="str">
        <v/>
      </c>
      <c r="DJ33" s="369" t="str">
        <v/>
      </c>
      <c r="DK33" s="369" t="str">
        <v/>
      </c>
      <c r="DL33" s="369" t="str">
        <v/>
      </c>
      <c r="DM33" s="369" t="str">
        <v/>
      </c>
      <c r="DN33" s="369" t="str">
        <v/>
      </c>
      <c r="DO33" s="369" t="str">
        <v/>
      </c>
      <c r="DP33" s="369" t="str">
        <v/>
      </c>
      <c r="DQ33" s="369" t="str">
        <v/>
      </c>
      <c r="DR33" s="369" t="str">
        <v/>
      </c>
      <c r="DS33" s="369" t="str">
        <v/>
      </c>
      <c r="DT33" s="369" t="str">
        <v/>
      </c>
      <c r="DU33" s="369" t="str">
        <v/>
      </c>
      <c r="DV33" s="369" t="str">
        <v/>
      </c>
      <c r="DW33" s="369" t="str">
        <v/>
      </c>
      <c r="DX33" s="370" t="str">
        <v/>
      </c>
      <c r="DY33" s="369" t="str">
        <v/>
      </c>
      <c r="DZ33" s="369" t="str">
        <v/>
      </c>
      <c r="EA33" s="369" t="str">
        <v/>
      </c>
      <c r="EB33" s="369" t="str">
        <v/>
      </c>
      <c r="EC33" s="369" t="str">
        <v/>
      </c>
      <c r="ED33" s="369" t="str">
        <v/>
      </c>
      <c r="EE33" s="369" t="str">
        <v/>
      </c>
      <c r="EF33" s="369" t="str">
        <v/>
      </c>
      <c r="EG33" s="369" t="str">
        <v/>
      </c>
      <c r="EH33" s="369" t="str">
        <v/>
      </c>
      <c r="EI33" s="369" t="str">
        <v/>
      </c>
      <c r="EJ33" s="369" t="str">
        <v/>
      </c>
      <c r="EK33" s="369" t="str">
        <v/>
      </c>
      <c r="EL33" s="369" t="str">
        <v/>
      </c>
      <c r="EM33" s="369" t="str">
        <v/>
      </c>
      <c r="EN33" s="369" t="str">
        <v/>
      </c>
      <c r="EO33" s="369" t="str">
        <v/>
      </c>
      <c r="EP33" s="369" t="str">
        <v/>
      </c>
      <c r="EQ33" s="369" t="str">
        <v/>
      </c>
      <c r="ER33" s="369" t="str">
        <v/>
      </c>
      <c r="ES33" s="369" t="str">
        <v/>
      </c>
      <c r="ET33" s="369" t="str">
        <v/>
      </c>
      <c r="EU33" s="369" t="str">
        <v/>
      </c>
      <c r="EV33" s="369" t="str">
        <v/>
      </c>
      <c r="EW33" s="369" t="str">
        <v/>
      </c>
      <c r="EX33" s="369" t="str">
        <v/>
      </c>
      <c r="EY33" s="369" t="str">
        <v/>
      </c>
      <c r="EZ33" s="369" t="str">
        <v/>
      </c>
      <c r="FA33" s="369" t="str">
        <v/>
      </c>
      <c r="FB33" s="369" t="str">
        <v/>
      </c>
      <c r="FC33" s="369" t="str">
        <v/>
      </c>
      <c r="FD33" s="369" t="str">
        <v/>
      </c>
      <c r="FE33" s="369" t="str">
        <v/>
      </c>
      <c r="FF33" s="369" t="str">
        <v/>
      </c>
      <c r="FG33" s="369" t="str">
        <v/>
      </c>
      <c r="FH33" s="369" t="str">
        <v/>
      </c>
      <c r="FI33" s="369" t="str">
        <v/>
      </c>
      <c r="FJ33" s="369" t="str">
        <v/>
      </c>
      <c r="FK33" s="369" t="str">
        <v/>
      </c>
      <c r="FL33" s="369" t="str">
        <v/>
      </c>
      <c r="FM33" s="369" t="str">
        <v/>
      </c>
      <c r="FN33" s="369" t="str">
        <v/>
      </c>
      <c r="FO33" s="369" t="str">
        <v/>
      </c>
      <c r="FP33" s="369" t="str">
        <v/>
      </c>
      <c r="FQ33" s="369" t="str">
        <v/>
      </c>
      <c r="FR33" s="369" t="str">
        <v/>
      </c>
      <c r="FS33" s="369" t="str">
        <v/>
      </c>
      <c r="FT33" s="369" t="str">
        <v/>
      </c>
      <c r="FU33" s="369" t="str">
        <v/>
      </c>
      <c r="FV33" s="369" t="str">
        <v/>
      </c>
      <c r="FW33" s="369" t="str">
        <v/>
      </c>
      <c r="FX33" s="369" t="str">
        <v/>
      </c>
      <c r="FY33" s="369" t="str">
        <v/>
      </c>
      <c r="FZ33" s="369" t="str">
        <v/>
      </c>
      <c r="GA33" s="369" t="str">
        <v/>
      </c>
      <c r="GB33" s="369" t="str">
        <v/>
      </c>
      <c r="GC33" s="369" t="str">
        <v/>
      </c>
      <c r="GD33" s="369" t="str">
        <v/>
      </c>
      <c r="GE33" s="369" t="str">
        <v/>
      </c>
      <c r="GF33" s="369" t="str">
        <v/>
      </c>
      <c r="GG33" s="369" t="str">
        <v/>
      </c>
      <c r="GH33" s="369" t="str">
        <v/>
      </c>
      <c r="GI33" s="369" t="str">
        <v/>
      </c>
      <c r="GJ33" s="369" t="str">
        <v/>
      </c>
      <c r="GK33" s="369" t="str">
        <v/>
      </c>
      <c r="GL33" s="369" t="str">
        <v/>
      </c>
      <c r="GM33" s="369" t="str">
        <v/>
      </c>
      <c r="GN33" s="369" t="str">
        <v/>
      </c>
      <c r="GO33" s="369" t="str">
        <v/>
      </c>
      <c r="GP33" s="369" t="str">
        <v/>
      </c>
      <c r="GQ33" s="369" t="str">
        <v/>
      </c>
      <c r="GR33" s="369" t="str">
        <v/>
      </c>
      <c r="GS33" s="369" t="str">
        <v/>
      </c>
      <c r="GT33" s="369" t="str">
        <v/>
      </c>
      <c r="GU33" s="369" t="str">
        <v/>
      </c>
      <c r="GV33" s="369" t="str">
        <v/>
      </c>
      <c r="GW33" s="369" t="str">
        <v/>
      </c>
      <c r="GX33" s="369" t="str">
        <v/>
      </c>
      <c r="GY33" s="369" t="str">
        <v/>
      </c>
      <c r="GZ33" s="369" t="str">
        <v/>
      </c>
      <c r="HA33" s="369" t="str">
        <v/>
      </c>
      <c r="HB33" s="369" t="str">
        <v/>
      </c>
      <c r="HC33" s="369" t="str">
        <v/>
      </c>
      <c r="HD33" s="369" t="str">
        <v/>
      </c>
      <c r="HE33" s="369" t="str">
        <v/>
      </c>
      <c r="HF33" s="369" t="str">
        <v/>
      </c>
      <c r="HG33" s="369" t="str">
        <v/>
      </c>
      <c r="HH33" s="369" t="str">
        <v/>
      </c>
      <c r="HI33" s="369" t="str">
        <v/>
      </c>
      <c r="HJ33" s="369" t="str">
        <v/>
      </c>
      <c r="HK33" s="369" t="str">
        <v/>
      </c>
      <c r="HL33" s="369" t="str">
        <v/>
      </c>
      <c r="HM33" s="369" t="str">
        <v/>
      </c>
      <c r="HN33" s="369" t="str">
        <v/>
      </c>
      <c r="HO33" s="369" t="str">
        <v/>
      </c>
      <c r="HP33" s="369" t="str">
        <v/>
      </c>
      <c r="HQ33" s="369" t="str">
        <v/>
      </c>
      <c r="HR33" s="369" t="str">
        <v/>
      </c>
      <c r="HS33" s="369" t="str">
        <v/>
      </c>
      <c r="HT33" s="369" t="str">
        <v/>
      </c>
      <c r="HU33" s="369" t="str">
        <v/>
      </c>
      <c r="HV33" s="369" t="str">
        <v/>
      </c>
      <c r="HW33" s="369" t="str">
        <v/>
      </c>
      <c r="HX33" s="369" t="str">
        <v/>
      </c>
      <c r="HY33" s="369" t="str">
        <v/>
      </c>
      <c r="HZ33" s="369" t="str">
        <v/>
      </c>
      <c r="IA33" s="369" t="str">
        <v/>
      </c>
      <c r="IB33" s="369" t="str">
        <v/>
      </c>
      <c r="IC33" s="369" t="str">
        <v/>
      </c>
      <c r="ID33" s="369" t="str">
        <v/>
      </c>
      <c r="IE33" s="369" t="str">
        <v/>
      </c>
      <c r="IF33" s="369" t="str">
        <v/>
      </c>
      <c r="IG33" s="369" t="str">
        <v/>
      </c>
      <c r="IH33" s="369" t="str">
        <v/>
      </c>
      <c r="II33" s="369" t="str">
        <v/>
      </c>
      <c r="IJ33" s="369" t="str">
        <v/>
      </c>
      <c r="IK33" s="369" t="str">
        <v/>
      </c>
      <c r="IL33" s="369" t="str">
        <v/>
      </c>
      <c r="IM33" s="369" t="str">
        <v/>
      </c>
      <c r="IN33" s="369" t="str">
        <v/>
      </c>
      <c r="IO33" s="369" t="str">
        <v/>
      </c>
      <c r="IP33" s="369" t="str">
        <v/>
      </c>
      <c r="IQ33" s="369" t="str">
        <v/>
      </c>
      <c r="IR33" s="369" t="str">
        <v/>
      </c>
      <c r="IS33" s="369" t="str">
        <v/>
      </c>
      <c r="IT33" s="369" t="str">
        <v/>
      </c>
      <c r="IU33" s="369" t="str">
        <v/>
      </c>
      <c r="IV33" s="369" t="str">
        <v/>
      </c>
      <c r="IW33" s="369" t="str">
        <v/>
      </c>
      <c r="IX33" s="369" t="str">
        <v/>
      </c>
      <c r="IY33" s="369" t="str">
        <v/>
      </c>
      <c r="IZ33" s="369" t="str">
        <v/>
      </c>
      <c r="JA33" s="369" t="str">
        <v/>
      </c>
      <c r="JB33" s="369" t="str">
        <v/>
      </c>
      <c r="JC33" s="369" t="str">
        <v/>
      </c>
      <c r="JD33" s="369" t="str">
        <v/>
      </c>
      <c r="JE33" s="369" t="str">
        <v/>
      </c>
      <c r="JF33" s="369" t="str">
        <v/>
      </c>
      <c r="JG33" s="369" t="str">
        <v/>
      </c>
      <c r="JH33" s="369" t="str">
        <v/>
      </c>
      <c r="JI33" s="369" t="str">
        <v/>
      </c>
      <c r="JJ33" s="369" t="str">
        <v/>
      </c>
      <c r="JK33" s="369" t="str">
        <v/>
      </c>
      <c r="JL33" s="369" t="str">
        <v/>
      </c>
      <c r="JM33" s="369" t="str">
        <v/>
      </c>
      <c r="JN33" s="369" t="str">
        <v/>
      </c>
      <c r="JO33" s="369" t="str">
        <v/>
      </c>
      <c r="JP33" s="369" t="str">
        <v/>
      </c>
      <c r="JQ33" s="369" t="str">
        <v/>
      </c>
      <c r="JR33" s="369" t="str">
        <v/>
      </c>
      <c r="JS33" s="369" t="str">
        <v/>
      </c>
      <c r="JT33" s="369" t="str">
        <v/>
      </c>
      <c r="JU33" s="369" t="str">
        <v/>
      </c>
      <c r="JV33" s="369" t="str">
        <v/>
      </c>
      <c r="JW33" s="369" t="str">
        <v/>
      </c>
      <c r="JX33" s="369" t="str">
        <v/>
      </c>
      <c r="JY33" s="369" t="str">
        <v/>
      </c>
      <c r="JZ33" s="369" t="str">
        <v/>
      </c>
      <c r="KA33" s="369" t="str">
        <v/>
      </c>
      <c r="KB33" s="369" t="str">
        <v/>
      </c>
      <c r="KC33" s="369" t="str">
        <v/>
      </c>
      <c r="KD33" s="369" t="str">
        <v/>
      </c>
      <c r="KE33" s="369" t="str">
        <v/>
      </c>
      <c r="KF33" s="369" t="str">
        <v/>
      </c>
      <c r="KG33" s="369" t="str">
        <v/>
      </c>
      <c r="KH33" s="369" t="str">
        <v/>
      </c>
      <c r="KI33" s="369" t="str">
        <v/>
      </c>
      <c r="KJ33" s="369" t="str">
        <v/>
      </c>
      <c r="KK33" s="369" t="str">
        <v/>
      </c>
      <c r="KL33" s="369" t="str">
        <v/>
      </c>
      <c r="KM33" s="369" t="str">
        <v/>
      </c>
      <c r="KN33" s="369" t="str">
        <v/>
      </c>
      <c r="KO33" s="369" t="str">
        <v/>
      </c>
      <c r="KP33" s="369" t="str">
        <v/>
      </c>
      <c r="KQ33" s="369" t="str">
        <v/>
      </c>
      <c r="KR33" s="369" t="str">
        <v/>
      </c>
      <c r="KS33" s="369" t="str">
        <v/>
      </c>
      <c r="KT33" s="369" t="str">
        <v/>
      </c>
      <c r="KU33" s="369" t="str">
        <v/>
      </c>
      <c r="KV33" s="369" t="str">
        <v/>
      </c>
      <c r="KW33" s="369" t="str">
        <v/>
      </c>
      <c r="KX33" s="369" t="str">
        <v/>
      </c>
      <c r="KY33" s="369" t="str">
        <v/>
      </c>
      <c r="KZ33" s="369" t="str">
        <v/>
      </c>
      <c r="LA33" s="369" t="str">
        <v/>
      </c>
      <c r="LB33" s="369" t="str">
        <v/>
      </c>
      <c r="LC33" s="369" t="str">
        <v/>
      </c>
      <c r="LD33" s="369" t="str">
        <v/>
      </c>
      <c r="LE33" s="369" t="str">
        <v/>
      </c>
      <c r="LF33" s="369" t="str">
        <v/>
      </c>
      <c r="LG33" s="369" t="str">
        <v/>
      </c>
      <c r="LH33" s="369" t="str">
        <v/>
      </c>
      <c r="LI33" s="369" t="str">
        <v/>
      </c>
      <c r="LJ33" s="369" t="str">
        <v/>
      </c>
      <c r="LK33" s="369" t="str">
        <v/>
      </c>
      <c r="LL33" s="369" t="str">
        <v/>
      </c>
      <c r="LM33" s="369" t="str">
        <v/>
      </c>
      <c r="LN33" s="369" t="str">
        <v/>
      </c>
      <c r="LO33" s="369" t="str">
        <v/>
      </c>
      <c r="LP33" s="369" t="str">
        <v/>
      </c>
      <c r="LQ33" s="369" t="str">
        <v/>
      </c>
      <c r="LR33" s="369" t="str">
        <v/>
      </c>
      <c r="LS33" s="369" t="str">
        <v/>
      </c>
      <c r="LT33" s="369" t="str">
        <v/>
      </c>
      <c r="LU33" s="369" t="str">
        <v/>
      </c>
      <c r="LV33" s="369" t="str">
        <v/>
      </c>
      <c r="LW33" s="369" t="str">
        <v/>
      </c>
      <c r="LX33" s="369" t="str">
        <v/>
      </c>
      <c r="LY33" s="369" t="str">
        <v/>
      </c>
      <c r="LZ33" s="369" t="str">
        <v/>
      </c>
      <c r="MA33" s="369" t="str">
        <v/>
      </c>
      <c r="MB33" s="369" t="str">
        <v/>
      </c>
      <c r="MC33" s="369" t="str">
        <v/>
      </c>
      <c r="MD33" s="369" t="str">
        <v/>
      </c>
      <c r="ME33" s="369" t="str">
        <v/>
      </c>
      <c r="MF33" s="369" t="str">
        <v/>
      </c>
      <c r="MG33" s="369" t="str">
        <v/>
      </c>
      <c r="MH33" s="369" t="str">
        <v/>
      </c>
      <c r="MI33" s="369" t="str">
        <v/>
      </c>
      <c r="MJ33" s="369" t="str">
        <v/>
      </c>
      <c r="MK33" s="369" t="str">
        <v/>
      </c>
      <c r="ML33" s="369" t="str">
        <v/>
      </c>
      <c r="MM33" s="369" t="str">
        <v/>
      </c>
      <c r="MN33" s="369" t="str">
        <v/>
      </c>
      <c r="MO33" s="369" t="str">
        <v/>
      </c>
      <c r="MP33" s="369" t="str">
        <v/>
      </c>
      <c r="MQ33" s="369" t="str">
        <v/>
      </c>
      <c r="MR33" s="369" t="str">
        <v/>
      </c>
      <c r="MS33" s="369" t="str">
        <v/>
      </c>
      <c r="MT33" s="369" t="str">
        <v/>
      </c>
      <c r="MU33" s="369" t="str">
        <v/>
      </c>
      <c r="MV33" s="369" t="str">
        <v/>
      </c>
      <c r="MW33" s="369" t="str">
        <v/>
      </c>
      <c r="MX33" s="369" t="str">
        <v/>
      </c>
      <c r="MY33" s="369" t="str">
        <v/>
      </c>
      <c r="MZ33" s="369" t="str">
        <v/>
      </c>
      <c r="NA33" s="369" t="str">
        <v/>
      </c>
      <c r="NB33" s="369" t="str">
        <v/>
      </c>
      <c r="NC33" s="369" t="str">
        <v/>
      </c>
      <c r="ND33" s="369" t="str">
        <v/>
      </c>
      <c r="NE33" s="369" t="str">
        <v/>
      </c>
      <c r="NF33" s="369" t="str">
        <v/>
      </c>
      <c r="NG33" s="369" t="str">
        <v/>
      </c>
      <c r="NH33" s="369" t="str">
        <v/>
      </c>
      <c r="NI33" s="369" t="str">
        <v/>
      </c>
      <c r="NJ33" s="369" t="str">
        <v/>
      </c>
      <c r="NK33" s="369" t="str">
        <v/>
      </c>
      <c r="NL33" s="369" t="str">
        <v/>
      </c>
      <c r="NM33" s="369" t="str">
        <v/>
      </c>
      <c r="NN33" s="369" t="str">
        <v/>
      </c>
      <c r="NO33" s="369" t="str">
        <v/>
      </c>
      <c r="NP33" s="369" t="str">
        <v/>
      </c>
      <c r="NQ33" s="369" t="str">
        <v/>
      </c>
      <c r="NR33" s="369" t="str">
        <v/>
      </c>
      <c r="NS33" s="369" t="str">
        <v/>
      </c>
      <c r="NT33" s="369" t="str">
        <v/>
      </c>
      <c r="NU33" s="369" t="str">
        <v/>
      </c>
      <c r="NV33" s="369" t="str">
        <v/>
      </c>
      <c r="NW33" s="369" t="str">
        <v/>
      </c>
      <c r="NX33" s="369" t="str">
        <v/>
      </c>
      <c r="NY33" s="369" t="str">
        <v/>
      </c>
      <c r="NZ33" s="369" t="str">
        <v/>
      </c>
      <c r="OA33" s="369" t="str">
        <v/>
      </c>
      <c r="OB33" s="369" t="str">
        <v/>
      </c>
      <c r="OC33" s="369" t="str">
        <v/>
      </c>
      <c r="OD33" s="369" t="str">
        <v/>
      </c>
      <c r="OE33" s="369" t="str">
        <v/>
      </c>
      <c r="OF33" s="369" t="str">
        <v/>
      </c>
      <c r="OG33" s="369" t="str">
        <v/>
      </c>
      <c r="OH33" s="369" t="str">
        <v/>
      </c>
      <c r="OI33" s="369" t="str">
        <v/>
      </c>
      <c r="OJ33" s="369" t="str">
        <v/>
      </c>
      <c r="OK33" s="369" t="str">
        <v/>
      </c>
      <c r="OL33" s="369" t="str">
        <v/>
      </c>
      <c r="OM33" s="369" t="str">
        <v/>
      </c>
      <c r="ON33" s="369" t="str">
        <v/>
      </c>
      <c r="OO33" s="369" t="str">
        <v/>
      </c>
      <c r="OP33" s="369" t="str">
        <v/>
      </c>
      <c r="OQ33" s="371" t="str">
        <v/>
      </c>
      <c r="OR33" s="369" t="str">
        <v/>
      </c>
      <c r="OS33" s="369" t="str">
        <v/>
      </c>
      <c r="OT33" s="369" t="str">
        <v/>
      </c>
      <c r="OU33" s="369" t="str">
        <v/>
      </c>
      <c r="OV33" s="369" t="str">
        <v/>
      </c>
      <c r="OW33" s="369" t="str">
        <v/>
      </c>
      <c r="OX33" s="369" t="str">
        <v/>
      </c>
      <c r="OY33" s="369" t="str">
        <v/>
      </c>
      <c r="OZ33" s="369" t="str">
        <v/>
      </c>
      <c r="PA33" s="369" t="str">
        <v/>
      </c>
      <c r="PB33" s="369" t="str">
        <v/>
      </c>
      <c r="PC33" s="369" t="str">
        <v/>
      </c>
      <c r="PD33" s="369" t="str">
        <v/>
      </c>
      <c r="PE33" s="369" t="str">
        <v/>
      </c>
      <c r="PF33" s="369" t="str">
        <v/>
      </c>
      <c r="PG33" s="369" t="str">
        <v/>
      </c>
      <c r="PH33" s="369" t="str">
        <v/>
      </c>
      <c r="PI33" s="369" t="str">
        <v/>
      </c>
      <c r="PJ33" s="369" t="str">
        <v/>
      </c>
      <c r="PK33" s="369" t="str">
        <v/>
      </c>
      <c r="PL33" s="369" t="str">
        <v/>
      </c>
      <c r="PM33" s="369" t="str">
        <v/>
      </c>
      <c r="PN33" s="369" t="str">
        <v/>
      </c>
      <c r="PO33" s="369" t="str">
        <v/>
      </c>
      <c r="PP33" s="369" t="str">
        <v/>
      </c>
      <c r="PQ33" s="369" t="str">
        <v/>
      </c>
      <c r="PR33" s="369" t="str">
        <v/>
      </c>
      <c r="PS33" s="369" t="str">
        <v/>
      </c>
      <c r="PT33" s="369" t="str">
        <v/>
      </c>
      <c r="PU33" s="369" t="str">
        <v/>
      </c>
      <c r="PV33" s="369" t="str">
        <v/>
      </c>
      <c r="PW33" s="369" t="str">
        <v/>
      </c>
      <c r="PX33" s="369" t="str">
        <v/>
      </c>
      <c r="PY33" s="369" t="str">
        <v/>
      </c>
      <c r="PZ33" s="369" t="str">
        <v/>
      </c>
      <c r="QA33" s="369" t="str">
        <v/>
      </c>
      <c r="QB33" s="369" t="str">
        <v/>
      </c>
      <c r="QC33" s="369" t="str">
        <v/>
      </c>
      <c r="QD33" s="369" t="str">
        <v/>
      </c>
      <c r="QE33" s="369" t="str">
        <v/>
      </c>
      <c r="QF33" s="369" t="str">
        <v/>
      </c>
      <c r="QG33" s="369" t="str">
        <v/>
      </c>
      <c r="QH33" s="369" t="str">
        <v/>
      </c>
      <c r="QI33" s="369" t="str">
        <v/>
      </c>
      <c r="QJ33" s="369" t="str">
        <v/>
      </c>
      <c r="QK33" s="369" t="str">
        <v/>
      </c>
      <c r="QL33" s="369" t="str">
        <v/>
      </c>
      <c r="QM33" s="369" t="str">
        <v/>
      </c>
      <c r="QN33" s="369" t="str">
        <v/>
      </c>
      <c r="QO33" s="369" t="str">
        <v/>
      </c>
      <c r="QP33" s="369" t="str">
        <v/>
      </c>
      <c r="QQ33" s="369" t="str">
        <v/>
      </c>
      <c r="QR33" s="369" t="str">
        <v/>
      </c>
      <c r="QS33" s="369" t="str">
        <v/>
      </c>
      <c r="QT33" s="369" t="str">
        <v/>
      </c>
      <c r="QU33" s="369" t="str">
        <v/>
      </c>
      <c r="QV33" s="369" t="str">
        <v/>
      </c>
      <c r="QW33" s="369" t="str">
        <v/>
      </c>
      <c r="QX33" s="369" t="str">
        <v/>
      </c>
      <c r="QY33" s="369" t="str">
        <v/>
      </c>
      <c r="QZ33" s="369" t="str">
        <v/>
      </c>
      <c r="RA33" s="369" t="str">
        <v/>
      </c>
      <c r="RB33" s="369" t="str">
        <v/>
      </c>
      <c r="RC33" s="369" t="str">
        <v/>
      </c>
      <c r="RD33" s="369" t="str">
        <v/>
      </c>
      <c r="RE33" s="369" t="str">
        <v/>
      </c>
      <c r="RF33" s="369" t="str">
        <v/>
      </c>
      <c r="RG33" s="369" t="str">
        <v/>
      </c>
      <c r="RH33" s="369" t="str">
        <v/>
      </c>
      <c r="RI33" s="369" t="str">
        <v/>
      </c>
      <c r="RJ33" s="369" t="str">
        <v/>
      </c>
      <c r="RK33" s="369" t="str">
        <v/>
      </c>
      <c r="RL33" s="369" t="str">
        <v/>
      </c>
      <c r="RM33" s="369" t="str">
        <v/>
      </c>
      <c r="RN33" s="369" t="str">
        <v/>
      </c>
      <c r="RO33" s="369" t="str">
        <v/>
      </c>
      <c r="RP33" s="369" t="str">
        <v/>
      </c>
      <c r="RQ33" s="369" t="str">
        <v/>
      </c>
      <c r="RR33" s="369" t="str">
        <v/>
      </c>
      <c r="RS33" s="369" t="str">
        <v/>
      </c>
      <c r="RT33" s="369" t="str">
        <v/>
      </c>
      <c r="RU33" s="369" t="str">
        <v/>
      </c>
      <c r="RV33" s="369" t="str">
        <v/>
      </c>
      <c r="RW33" s="369" t="str">
        <v/>
      </c>
      <c r="RX33" s="369" t="str">
        <v/>
      </c>
      <c r="RY33" s="369" t="str">
        <v/>
      </c>
      <c r="RZ33" s="369" t="str">
        <v/>
      </c>
      <c r="SA33" s="369" t="str">
        <v/>
      </c>
      <c r="SB33" s="369" t="str">
        <v/>
      </c>
      <c r="SC33" s="369" t="str">
        <v/>
      </c>
      <c r="SD33" s="369" t="str">
        <v/>
      </c>
      <c r="SE33" s="369" t="str">
        <v/>
      </c>
      <c r="SF33" s="369" t="str">
        <v/>
      </c>
      <c r="SG33" s="369" t="str">
        <v/>
      </c>
      <c r="SH33" s="369" t="str">
        <v/>
      </c>
      <c r="SI33" s="369" t="str">
        <v/>
      </c>
      <c r="SJ33" s="369" t="str">
        <v/>
      </c>
      <c r="SK33" s="369" t="str">
        <v/>
      </c>
      <c r="SL33" s="369" t="str">
        <v/>
      </c>
      <c r="SM33" s="369" t="str">
        <v/>
      </c>
      <c r="SN33" s="369" t="str">
        <v/>
      </c>
      <c r="SO33" s="369" t="str">
        <v/>
      </c>
      <c r="SP33" s="369" t="str">
        <v/>
      </c>
      <c r="SQ33" s="369" t="str">
        <v/>
      </c>
      <c r="SR33" s="369" t="str">
        <v/>
      </c>
      <c r="SS33" s="369" t="str">
        <v/>
      </c>
      <c r="ST33" s="369" t="str">
        <v/>
      </c>
      <c r="SU33" s="369" t="str">
        <v/>
      </c>
      <c r="SV33" s="369" t="str">
        <v/>
      </c>
      <c r="SW33" s="369" t="str">
        <v/>
      </c>
      <c r="SX33" s="369" t="str">
        <v/>
      </c>
      <c r="SY33" s="369" t="str">
        <v/>
      </c>
      <c r="SZ33" s="369" t="str">
        <v/>
      </c>
      <c r="TA33" s="369" t="str">
        <v/>
      </c>
      <c r="TB33" s="369" t="str">
        <v/>
      </c>
      <c r="TC33" s="369" t="str">
        <v/>
      </c>
      <c r="TD33" s="369" t="str">
        <v/>
      </c>
      <c r="TE33" s="369" t="str">
        <v/>
      </c>
      <c r="TF33" s="369" t="str">
        <v/>
      </c>
      <c r="TG33" s="369" t="str">
        <v/>
      </c>
      <c r="TH33" s="369" t="str">
        <v/>
      </c>
      <c r="TI33" s="369" t="str">
        <v/>
      </c>
      <c r="TJ33" s="369" t="str">
        <v/>
      </c>
      <c r="TK33" s="369" t="str">
        <v/>
      </c>
      <c r="TL33" s="369" t="str">
        <v/>
      </c>
      <c r="TM33" s="369" t="str">
        <v/>
      </c>
      <c r="TN33" s="369" t="str">
        <v/>
      </c>
      <c r="TO33" s="369" t="str">
        <v/>
      </c>
      <c r="TP33" s="369" t="str">
        <v/>
      </c>
      <c r="TQ33" s="369" t="str">
        <v/>
      </c>
      <c r="TR33" s="369" t="str">
        <v/>
      </c>
      <c r="TS33" s="369" t="str">
        <v/>
      </c>
      <c r="TT33" s="369" t="str">
        <v/>
      </c>
      <c r="TU33" s="369" t="str">
        <v/>
      </c>
      <c r="TV33" s="369" t="str">
        <v/>
      </c>
      <c r="TW33" s="369" t="str">
        <v/>
      </c>
      <c r="TX33" s="369" t="str">
        <v/>
      </c>
      <c r="TY33" s="369" t="str">
        <v/>
      </c>
      <c r="TZ33" s="369" t="str">
        <v/>
      </c>
      <c r="UA33" s="369" t="str">
        <v/>
      </c>
      <c r="UB33" s="369" t="str">
        <v/>
      </c>
      <c r="UC33" s="369" t="str">
        <v/>
      </c>
      <c r="UD33" s="369" t="str">
        <v/>
      </c>
      <c r="UE33" s="369" t="str">
        <v/>
      </c>
      <c r="UF33" s="369" t="str">
        <v/>
      </c>
      <c r="UG33" s="369" t="str">
        <v/>
      </c>
      <c r="UH33" s="369" t="str">
        <v/>
      </c>
      <c r="UI33" s="369" t="str">
        <v/>
      </c>
      <c r="UJ33" s="369" t="str">
        <v/>
      </c>
      <c r="UK33" s="369" t="str">
        <v/>
      </c>
      <c r="UL33" s="369" t="str">
        <v/>
      </c>
      <c r="UM33" s="369" t="str">
        <v/>
      </c>
      <c r="UN33" s="369" t="str">
        <v/>
      </c>
      <c r="UO33" s="369" t="str">
        <v/>
      </c>
      <c r="UP33" s="369" t="str">
        <v/>
      </c>
      <c r="UQ33" s="369" t="str">
        <v/>
      </c>
      <c r="UR33" s="369" t="str">
        <v/>
      </c>
      <c r="US33" s="369" t="str">
        <v/>
      </c>
      <c r="UT33" s="369" t="str">
        <v/>
      </c>
      <c r="UU33" s="369" t="str">
        <v/>
      </c>
      <c r="UV33" s="369" t="str">
        <v/>
      </c>
      <c r="UW33" s="369" t="str">
        <v/>
      </c>
      <c r="UX33" s="369" t="str">
        <v/>
      </c>
      <c r="UY33" s="369" t="str">
        <v/>
      </c>
      <c r="UZ33" s="369" t="str">
        <v/>
      </c>
      <c r="VA33" s="369" t="str">
        <v/>
      </c>
      <c r="VB33" s="369" t="str">
        <v/>
      </c>
      <c r="VC33" s="369" t="str">
        <v/>
      </c>
      <c r="VD33" s="369" t="str">
        <v/>
      </c>
      <c r="VE33" s="369" t="str">
        <v/>
      </c>
      <c r="VF33" s="369" t="str">
        <v/>
      </c>
      <c r="VG33" s="369" t="str">
        <v/>
      </c>
      <c r="VH33" s="369" t="str">
        <v/>
      </c>
      <c r="VI33" s="369" t="str">
        <v/>
      </c>
      <c r="VJ33" s="369" t="str">
        <v/>
      </c>
      <c r="VK33" s="369" t="str">
        <v/>
      </c>
      <c r="VL33" s="369" t="str">
        <v/>
      </c>
      <c r="VM33" s="369" t="str">
        <v/>
      </c>
      <c r="VN33" s="369" t="str">
        <v/>
      </c>
      <c r="VO33" s="369" t="str">
        <v/>
      </c>
      <c r="VP33" s="369" t="str">
        <v/>
      </c>
      <c r="VQ33" s="369" t="str">
        <v/>
      </c>
      <c r="VR33" s="369" t="str">
        <v/>
      </c>
      <c r="VS33" s="369" t="str">
        <v/>
      </c>
      <c r="VT33" s="369" t="str">
        <v/>
      </c>
      <c r="VU33" s="369" t="str">
        <v/>
      </c>
      <c r="VV33" s="369" t="str">
        <v/>
      </c>
      <c r="VW33" s="369" t="str">
        <v/>
      </c>
      <c r="VX33" s="369" t="str">
        <v/>
      </c>
      <c r="VY33" s="369" t="str">
        <v/>
      </c>
      <c r="VZ33" s="369" t="str">
        <v/>
      </c>
      <c r="WA33" s="369" t="str">
        <v/>
      </c>
      <c r="WB33" s="369" t="str">
        <v/>
      </c>
      <c r="WC33" s="369" t="str">
        <v/>
      </c>
      <c r="WD33" s="369" t="str">
        <v/>
      </c>
      <c r="WE33" s="369" t="str">
        <v/>
      </c>
      <c r="WF33" s="369" t="str">
        <v/>
      </c>
      <c r="WG33" s="369" t="str">
        <v/>
      </c>
      <c r="WH33" s="369" t="str">
        <v/>
      </c>
      <c r="WI33" s="369" t="str">
        <v/>
      </c>
    </row>
    <row r="34" spans="1:607" ht="12.6" customHeight="1">
      <c r="A34" s="348"/>
      <c r="B34" s="360" t="s">
        <v>766</v>
      </c>
      <c r="C34" s="348"/>
      <c r="D34" s="399"/>
      <c r="E34" s="399"/>
      <c r="F34" s="399"/>
      <c r="G34" s="361" t="str">
        <f t="shared" si="0"/>
        <v/>
      </c>
      <c r="H34" s="361" t="str">
        <f t="shared" si="1"/>
        <v/>
      </c>
      <c r="I34" s="397"/>
      <c r="J34" s="348"/>
      <c r="K34" s="348"/>
      <c r="L34" s="348"/>
      <c r="M34" s="348"/>
      <c r="N34" s="323"/>
      <c r="O34" s="323"/>
      <c r="P34" s="323"/>
      <c r="Q34" s="323"/>
      <c r="R34" s="323"/>
      <c r="S34" s="323"/>
      <c r="T34" s="323"/>
      <c r="U34" s="323"/>
      <c r="V34" s="323"/>
      <c r="W34" s="323"/>
      <c r="X34" s="323"/>
      <c r="Y34" s="323"/>
      <c r="Z34" s="323"/>
      <c r="AA34" s="323"/>
      <c r="AB34" s="323"/>
      <c r="AC34" s="323"/>
      <c r="AD34" s="323"/>
      <c r="AE34" s="323"/>
      <c r="AF34" s="323"/>
      <c r="AG34" s="323"/>
      <c r="AH34" s="323"/>
      <c r="AI34" s="323"/>
      <c r="AJ34" s="323"/>
      <c r="AK34" s="323"/>
      <c r="AL34" s="323"/>
      <c r="AM34" s="323"/>
      <c r="AN34" s="323"/>
      <c r="AO34" s="323"/>
      <c r="AP34" s="323"/>
      <c r="AQ34" s="323"/>
      <c r="AR34" s="323"/>
      <c r="AS34" s="323"/>
      <c r="AT34" s="323"/>
      <c r="AU34" s="323"/>
      <c r="AV34" s="323"/>
      <c r="AW34" s="323"/>
      <c r="AX34" s="323"/>
      <c r="AY34" s="323"/>
      <c r="AZ34" s="323"/>
      <c r="BA34" s="323"/>
      <c r="BB34" s="323"/>
      <c r="BC34" s="323"/>
      <c r="BD34" s="323"/>
      <c r="BE34" s="323"/>
      <c r="BF34" s="323"/>
      <c r="BG34" s="323"/>
      <c r="BH34" s="323"/>
      <c r="BI34" s="323"/>
      <c r="BJ34" s="323"/>
      <c r="BK34" s="323"/>
      <c r="BL34" s="323"/>
      <c r="BM34" s="323"/>
      <c r="BN34" s="323"/>
      <c r="BO34" s="323"/>
      <c r="BP34" s="323"/>
      <c r="BQ34" s="323"/>
      <c r="BR34" s="323"/>
      <c r="BS34" s="323"/>
      <c r="BT34" s="323"/>
      <c r="BU34" s="323"/>
      <c r="BV34" s="323"/>
      <c r="BW34" s="323"/>
      <c r="BX34" s="323"/>
      <c r="BY34" s="323"/>
      <c r="BZ34" s="323"/>
      <c r="CA34" s="323"/>
      <c r="CB34" s="323"/>
      <c r="CC34" s="323"/>
      <c r="CD34" s="323"/>
      <c r="CE34" s="323"/>
      <c r="CF34" s="323"/>
      <c r="CG34" s="323"/>
      <c r="CH34" s="323"/>
      <c r="CI34" s="323"/>
      <c r="CJ34" s="323"/>
      <c r="CK34" s="323"/>
      <c r="CL34" s="323"/>
      <c r="CM34" s="323"/>
      <c r="CN34" s="323"/>
      <c r="CO34" s="323"/>
      <c r="CP34" s="323"/>
      <c r="CQ34" s="323"/>
      <c r="CR34" s="323"/>
      <c r="CS34" s="323"/>
      <c r="CT34" s="323"/>
      <c r="CU34" s="323"/>
      <c r="CV34" s="323"/>
      <c r="CW34" s="323"/>
      <c r="CX34" s="323"/>
      <c r="CY34" s="323"/>
      <c r="CZ34" s="363"/>
      <c r="DB34" s="897"/>
      <c r="DC34" s="898"/>
      <c r="DD34" s="368" t="str">
        <v/>
      </c>
      <c r="DE34" s="369" t="str">
        <v/>
      </c>
      <c r="DF34" s="369" t="str">
        <v/>
      </c>
      <c r="DG34" s="369" t="str">
        <v/>
      </c>
      <c r="DH34" s="369" t="str">
        <v/>
      </c>
      <c r="DI34" s="369" t="str">
        <v/>
      </c>
      <c r="DJ34" s="369" t="str">
        <v/>
      </c>
      <c r="DK34" s="369" t="str">
        <v/>
      </c>
      <c r="DL34" s="369" t="str">
        <v/>
      </c>
      <c r="DM34" s="369" t="str">
        <v/>
      </c>
      <c r="DN34" s="369" t="str">
        <v/>
      </c>
      <c r="DO34" s="369" t="str">
        <v/>
      </c>
      <c r="DP34" s="369" t="str">
        <v/>
      </c>
      <c r="DQ34" s="369" t="str">
        <v/>
      </c>
      <c r="DR34" s="369" t="str">
        <v/>
      </c>
      <c r="DS34" s="369" t="str">
        <v/>
      </c>
      <c r="DT34" s="369" t="str">
        <v/>
      </c>
      <c r="DU34" s="369" t="str">
        <v/>
      </c>
      <c r="DV34" s="369" t="str">
        <v/>
      </c>
      <c r="DW34" s="369" t="str">
        <v/>
      </c>
      <c r="DX34" s="370" t="str">
        <v/>
      </c>
      <c r="DY34" s="369" t="str">
        <v/>
      </c>
      <c r="DZ34" s="369" t="str">
        <v/>
      </c>
      <c r="EA34" s="369" t="str">
        <v/>
      </c>
      <c r="EB34" s="369" t="str">
        <v/>
      </c>
      <c r="EC34" s="369" t="str">
        <v/>
      </c>
      <c r="ED34" s="369" t="str">
        <v/>
      </c>
      <c r="EE34" s="369" t="str">
        <v/>
      </c>
      <c r="EF34" s="369" t="str">
        <v/>
      </c>
      <c r="EG34" s="369" t="str">
        <v/>
      </c>
      <c r="EH34" s="369" t="str">
        <v/>
      </c>
      <c r="EI34" s="369" t="str">
        <v/>
      </c>
      <c r="EJ34" s="369" t="str">
        <v/>
      </c>
      <c r="EK34" s="369" t="str">
        <v/>
      </c>
      <c r="EL34" s="369" t="str">
        <v/>
      </c>
      <c r="EM34" s="369" t="str">
        <v/>
      </c>
      <c r="EN34" s="369" t="str">
        <v/>
      </c>
      <c r="EO34" s="369" t="str">
        <v/>
      </c>
      <c r="EP34" s="369" t="str">
        <v/>
      </c>
      <c r="EQ34" s="369" t="str">
        <v/>
      </c>
      <c r="ER34" s="369" t="str">
        <v/>
      </c>
      <c r="ES34" s="369" t="str">
        <v/>
      </c>
      <c r="ET34" s="369" t="str">
        <v/>
      </c>
      <c r="EU34" s="369" t="str">
        <v/>
      </c>
      <c r="EV34" s="369" t="str">
        <v/>
      </c>
      <c r="EW34" s="369" t="str">
        <v/>
      </c>
      <c r="EX34" s="369" t="str">
        <v/>
      </c>
      <c r="EY34" s="369" t="str">
        <v/>
      </c>
      <c r="EZ34" s="369" t="str">
        <v/>
      </c>
      <c r="FA34" s="369" t="str">
        <v/>
      </c>
      <c r="FB34" s="369" t="str">
        <v/>
      </c>
      <c r="FC34" s="369" t="str">
        <v/>
      </c>
      <c r="FD34" s="369" t="str">
        <v/>
      </c>
      <c r="FE34" s="369" t="str">
        <v/>
      </c>
      <c r="FF34" s="369" t="str">
        <v/>
      </c>
      <c r="FG34" s="369" t="str">
        <v/>
      </c>
      <c r="FH34" s="369" t="str">
        <v/>
      </c>
      <c r="FI34" s="369" t="str">
        <v/>
      </c>
      <c r="FJ34" s="369" t="str">
        <v/>
      </c>
      <c r="FK34" s="369" t="str">
        <v/>
      </c>
      <c r="FL34" s="369" t="str">
        <v/>
      </c>
      <c r="FM34" s="369" t="str">
        <v/>
      </c>
      <c r="FN34" s="369" t="str">
        <v/>
      </c>
      <c r="FO34" s="369" t="str">
        <v/>
      </c>
      <c r="FP34" s="369" t="str">
        <v/>
      </c>
      <c r="FQ34" s="369" t="str">
        <v/>
      </c>
      <c r="FR34" s="369" t="str">
        <v/>
      </c>
      <c r="FS34" s="369" t="str">
        <v/>
      </c>
      <c r="FT34" s="369" t="str">
        <v/>
      </c>
      <c r="FU34" s="369" t="str">
        <v/>
      </c>
      <c r="FV34" s="369" t="str">
        <v/>
      </c>
      <c r="FW34" s="369" t="str">
        <v/>
      </c>
      <c r="FX34" s="369" t="str">
        <v/>
      </c>
      <c r="FY34" s="369" t="str">
        <v/>
      </c>
      <c r="FZ34" s="369" t="str">
        <v/>
      </c>
      <c r="GA34" s="369" t="str">
        <v/>
      </c>
      <c r="GB34" s="369" t="str">
        <v/>
      </c>
      <c r="GC34" s="369" t="str">
        <v/>
      </c>
      <c r="GD34" s="369" t="str">
        <v/>
      </c>
      <c r="GE34" s="369" t="str">
        <v/>
      </c>
      <c r="GF34" s="369" t="str">
        <v/>
      </c>
      <c r="GG34" s="369" t="str">
        <v/>
      </c>
      <c r="GH34" s="369" t="str">
        <v/>
      </c>
      <c r="GI34" s="369" t="str">
        <v/>
      </c>
      <c r="GJ34" s="369" t="str">
        <v/>
      </c>
      <c r="GK34" s="369" t="str">
        <v/>
      </c>
      <c r="GL34" s="369" t="str">
        <v/>
      </c>
      <c r="GM34" s="369" t="str">
        <v/>
      </c>
      <c r="GN34" s="369" t="str">
        <v/>
      </c>
      <c r="GO34" s="369" t="str">
        <v/>
      </c>
      <c r="GP34" s="369" t="str">
        <v/>
      </c>
      <c r="GQ34" s="369" t="str">
        <v/>
      </c>
      <c r="GR34" s="369" t="str">
        <v/>
      </c>
      <c r="GS34" s="369" t="str">
        <v/>
      </c>
      <c r="GT34" s="369" t="str">
        <v/>
      </c>
      <c r="GU34" s="369" t="str">
        <v/>
      </c>
      <c r="GV34" s="369" t="str">
        <v/>
      </c>
      <c r="GW34" s="369" t="str">
        <v/>
      </c>
      <c r="GX34" s="369" t="str">
        <v/>
      </c>
      <c r="GY34" s="369" t="str">
        <v/>
      </c>
      <c r="GZ34" s="369" t="str">
        <v/>
      </c>
      <c r="HA34" s="369" t="str">
        <v/>
      </c>
      <c r="HB34" s="369" t="str">
        <v/>
      </c>
      <c r="HC34" s="369" t="str">
        <v/>
      </c>
      <c r="HD34" s="369" t="str">
        <v/>
      </c>
      <c r="HE34" s="369" t="str">
        <v/>
      </c>
      <c r="HF34" s="369" t="str">
        <v/>
      </c>
      <c r="HG34" s="369" t="str">
        <v/>
      </c>
      <c r="HH34" s="369" t="str">
        <v/>
      </c>
      <c r="HI34" s="369" t="str">
        <v/>
      </c>
      <c r="HJ34" s="369" t="str">
        <v/>
      </c>
      <c r="HK34" s="369" t="str">
        <v/>
      </c>
      <c r="HL34" s="369" t="str">
        <v/>
      </c>
      <c r="HM34" s="369" t="str">
        <v/>
      </c>
      <c r="HN34" s="369" t="str">
        <v/>
      </c>
      <c r="HO34" s="369" t="str">
        <v/>
      </c>
      <c r="HP34" s="369" t="str">
        <v/>
      </c>
      <c r="HQ34" s="369" t="str">
        <v/>
      </c>
      <c r="HR34" s="369" t="str">
        <v/>
      </c>
      <c r="HS34" s="369" t="str">
        <v/>
      </c>
      <c r="HT34" s="369" t="str">
        <v/>
      </c>
      <c r="HU34" s="369" t="str">
        <v/>
      </c>
      <c r="HV34" s="369" t="str">
        <v/>
      </c>
      <c r="HW34" s="369" t="str">
        <v/>
      </c>
      <c r="HX34" s="369" t="str">
        <v/>
      </c>
      <c r="HY34" s="369" t="str">
        <v/>
      </c>
      <c r="HZ34" s="369" t="str">
        <v/>
      </c>
      <c r="IA34" s="369" t="str">
        <v/>
      </c>
      <c r="IB34" s="369" t="str">
        <v/>
      </c>
      <c r="IC34" s="369" t="str">
        <v/>
      </c>
      <c r="ID34" s="369" t="str">
        <v/>
      </c>
      <c r="IE34" s="369" t="str">
        <v/>
      </c>
      <c r="IF34" s="369" t="str">
        <v/>
      </c>
      <c r="IG34" s="369" t="str">
        <v/>
      </c>
      <c r="IH34" s="369" t="str">
        <v/>
      </c>
      <c r="II34" s="369" t="str">
        <v/>
      </c>
      <c r="IJ34" s="369" t="str">
        <v/>
      </c>
      <c r="IK34" s="369" t="str">
        <v/>
      </c>
      <c r="IL34" s="369" t="str">
        <v/>
      </c>
      <c r="IM34" s="369" t="str">
        <v/>
      </c>
      <c r="IN34" s="369" t="str">
        <v/>
      </c>
      <c r="IO34" s="369" t="str">
        <v/>
      </c>
      <c r="IP34" s="369" t="str">
        <v/>
      </c>
      <c r="IQ34" s="369" t="str">
        <v/>
      </c>
      <c r="IR34" s="369" t="str">
        <v/>
      </c>
      <c r="IS34" s="369" t="str">
        <v/>
      </c>
      <c r="IT34" s="369" t="str">
        <v/>
      </c>
      <c r="IU34" s="369" t="str">
        <v/>
      </c>
      <c r="IV34" s="369" t="str">
        <v/>
      </c>
      <c r="IW34" s="369" t="str">
        <v/>
      </c>
      <c r="IX34" s="369" t="str">
        <v/>
      </c>
      <c r="IY34" s="369" t="str">
        <v/>
      </c>
      <c r="IZ34" s="369" t="str">
        <v/>
      </c>
      <c r="JA34" s="369" t="str">
        <v/>
      </c>
      <c r="JB34" s="369" t="str">
        <v/>
      </c>
      <c r="JC34" s="369" t="str">
        <v/>
      </c>
      <c r="JD34" s="369" t="str">
        <v/>
      </c>
      <c r="JE34" s="369" t="str">
        <v/>
      </c>
      <c r="JF34" s="369" t="str">
        <v/>
      </c>
      <c r="JG34" s="369" t="str">
        <v/>
      </c>
      <c r="JH34" s="369" t="str">
        <v/>
      </c>
      <c r="JI34" s="369" t="str">
        <v/>
      </c>
      <c r="JJ34" s="369" t="str">
        <v/>
      </c>
      <c r="JK34" s="369" t="str">
        <v/>
      </c>
      <c r="JL34" s="369" t="str">
        <v/>
      </c>
      <c r="JM34" s="369" t="str">
        <v/>
      </c>
      <c r="JN34" s="369" t="str">
        <v/>
      </c>
      <c r="JO34" s="369" t="str">
        <v/>
      </c>
      <c r="JP34" s="369" t="str">
        <v/>
      </c>
      <c r="JQ34" s="369" t="str">
        <v/>
      </c>
      <c r="JR34" s="369" t="str">
        <v/>
      </c>
      <c r="JS34" s="369" t="str">
        <v/>
      </c>
      <c r="JT34" s="369" t="str">
        <v/>
      </c>
      <c r="JU34" s="369" t="str">
        <v/>
      </c>
      <c r="JV34" s="369" t="str">
        <v/>
      </c>
      <c r="JW34" s="369" t="str">
        <v/>
      </c>
      <c r="JX34" s="369" t="str">
        <v/>
      </c>
      <c r="JY34" s="369" t="str">
        <v/>
      </c>
      <c r="JZ34" s="369" t="str">
        <v/>
      </c>
      <c r="KA34" s="369" t="str">
        <v/>
      </c>
      <c r="KB34" s="369" t="str">
        <v/>
      </c>
      <c r="KC34" s="369" t="str">
        <v/>
      </c>
      <c r="KD34" s="369" t="str">
        <v/>
      </c>
      <c r="KE34" s="369" t="str">
        <v/>
      </c>
      <c r="KF34" s="369" t="str">
        <v/>
      </c>
      <c r="KG34" s="369" t="str">
        <v/>
      </c>
      <c r="KH34" s="369" t="str">
        <v/>
      </c>
      <c r="KI34" s="369" t="str">
        <v/>
      </c>
      <c r="KJ34" s="369" t="str">
        <v/>
      </c>
      <c r="KK34" s="369" t="str">
        <v/>
      </c>
      <c r="KL34" s="369" t="str">
        <v/>
      </c>
      <c r="KM34" s="369" t="str">
        <v/>
      </c>
      <c r="KN34" s="369" t="str">
        <v/>
      </c>
      <c r="KO34" s="369" t="str">
        <v/>
      </c>
      <c r="KP34" s="369" t="str">
        <v/>
      </c>
      <c r="KQ34" s="369" t="str">
        <v/>
      </c>
      <c r="KR34" s="369" t="str">
        <v/>
      </c>
      <c r="KS34" s="369" t="str">
        <v/>
      </c>
      <c r="KT34" s="369" t="str">
        <v/>
      </c>
      <c r="KU34" s="369" t="str">
        <v/>
      </c>
      <c r="KV34" s="369" t="str">
        <v/>
      </c>
      <c r="KW34" s="369" t="str">
        <v/>
      </c>
      <c r="KX34" s="369" t="str">
        <v/>
      </c>
      <c r="KY34" s="369" t="str">
        <v/>
      </c>
      <c r="KZ34" s="369" t="str">
        <v/>
      </c>
      <c r="LA34" s="369" t="str">
        <v/>
      </c>
      <c r="LB34" s="369" t="str">
        <v/>
      </c>
      <c r="LC34" s="369" t="str">
        <v/>
      </c>
      <c r="LD34" s="369" t="str">
        <v/>
      </c>
      <c r="LE34" s="369" t="str">
        <v/>
      </c>
      <c r="LF34" s="369" t="str">
        <v/>
      </c>
      <c r="LG34" s="369" t="str">
        <v/>
      </c>
      <c r="LH34" s="369" t="str">
        <v/>
      </c>
      <c r="LI34" s="369" t="str">
        <v/>
      </c>
      <c r="LJ34" s="369" t="str">
        <v/>
      </c>
      <c r="LK34" s="369" t="str">
        <v/>
      </c>
      <c r="LL34" s="369" t="str">
        <v/>
      </c>
      <c r="LM34" s="369" t="str">
        <v/>
      </c>
      <c r="LN34" s="369" t="str">
        <v/>
      </c>
      <c r="LO34" s="369" t="str">
        <v/>
      </c>
      <c r="LP34" s="369" t="str">
        <v/>
      </c>
      <c r="LQ34" s="369" t="str">
        <v/>
      </c>
      <c r="LR34" s="369" t="str">
        <v/>
      </c>
      <c r="LS34" s="369" t="str">
        <v/>
      </c>
      <c r="LT34" s="369" t="str">
        <v/>
      </c>
      <c r="LU34" s="369" t="str">
        <v/>
      </c>
      <c r="LV34" s="369" t="str">
        <v/>
      </c>
      <c r="LW34" s="369" t="str">
        <v/>
      </c>
      <c r="LX34" s="369" t="str">
        <v/>
      </c>
      <c r="LY34" s="369" t="str">
        <v/>
      </c>
      <c r="LZ34" s="369" t="str">
        <v/>
      </c>
      <c r="MA34" s="369" t="str">
        <v/>
      </c>
      <c r="MB34" s="369" t="str">
        <v/>
      </c>
      <c r="MC34" s="369" t="str">
        <v/>
      </c>
      <c r="MD34" s="369" t="str">
        <v/>
      </c>
      <c r="ME34" s="369" t="str">
        <v/>
      </c>
      <c r="MF34" s="369" t="str">
        <v/>
      </c>
      <c r="MG34" s="369" t="str">
        <v/>
      </c>
      <c r="MH34" s="369" t="str">
        <v/>
      </c>
      <c r="MI34" s="369" t="str">
        <v/>
      </c>
      <c r="MJ34" s="369" t="str">
        <v/>
      </c>
      <c r="MK34" s="369" t="str">
        <v/>
      </c>
      <c r="ML34" s="369" t="str">
        <v/>
      </c>
      <c r="MM34" s="369" t="str">
        <v/>
      </c>
      <c r="MN34" s="369" t="str">
        <v/>
      </c>
      <c r="MO34" s="369" t="str">
        <v/>
      </c>
      <c r="MP34" s="369" t="str">
        <v/>
      </c>
      <c r="MQ34" s="369" t="str">
        <v/>
      </c>
      <c r="MR34" s="369" t="str">
        <v/>
      </c>
      <c r="MS34" s="369" t="str">
        <v/>
      </c>
      <c r="MT34" s="369" t="str">
        <v/>
      </c>
      <c r="MU34" s="369" t="str">
        <v/>
      </c>
      <c r="MV34" s="369" t="str">
        <v/>
      </c>
      <c r="MW34" s="369" t="str">
        <v/>
      </c>
      <c r="MX34" s="369" t="str">
        <v/>
      </c>
      <c r="MY34" s="369" t="str">
        <v/>
      </c>
      <c r="MZ34" s="369" t="str">
        <v/>
      </c>
      <c r="NA34" s="369" t="str">
        <v/>
      </c>
      <c r="NB34" s="369" t="str">
        <v/>
      </c>
      <c r="NC34" s="369" t="str">
        <v/>
      </c>
      <c r="ND34" s="369" t="str">
        <v/>
      </c>
      <c r="NE34" s="369" t="str">
        <v/>
      </c>
      <c r="NF34" s="369" t="str">
        <v/>
      </c>
      <c r="NG34" s="369" t="str">
        <v/>
      </c>
      <c r="NH34" s="369" t="str">
        <v/>
      </c>
      <c r="NI34" s="369" t="str">
        <v/>
      </c>
      <c r="NJ34" s="369" t="str">
        <v/>
      </c>
      <c r="NK34" s="369" t="str">
        <v/>
      </c>
      <c r="NL34" s="369" t="str">
        <v/>
      </c>
      <c r="NM34" s="369" t="str">
        <v/>
      </c>
      <c r="NN34" s="369" t="str">
        <v/>
      </c>
      <c r="NO34" s="369" t="str">
        <v/>
      </c>
      <c r="NP34" s="369" t="str">
        <v/>
      </c>
      <c r="NQ34" s="369" t="str">
        <v/>
      </c>
      <c r="NR34" s="369" t="str">
        <v/>
      </c>
      <c r="NS34" s="369" t="str">
        <v/>
      </c>
      <c r="NT34" s="369" t="str">
        <v/>
      </c>
      <c r="NU34" s="369" t="str">
        <v/>
      </c>
      <c r="NV34" s="369" t="str">
        <v/>
      </c>
      <c r="NW34" s="369" t="str">
        <v/>
      </c>
      <c r="NX34" s="369" t="str">
        <v/>
      </c>
      <c r="NY34" s="369" t="str">
        <v/>
      </c>
      <c r="NZ34" s="369" t="str">
        <v/>
      </c>
      <c r="OA34" s="369" t="str">
        <v/>
      </c>
      <c r="OB34" s="369" t="str">
        <v/>
      </c>
      <c r="OC34" s="369" t="str">
        <v/>
      </c>
      <c r="OD34" s="369" t="str">
        <v/>
      </c>
      <c r="OE34" s="369" t="str">
        <v/>
      </c>
      <c r="OF34" s="369" t="str">
        <v/>
      </c>
      <c r="OG34" s="369" t="str">
        <v/>
      </c>
      <c r="OH34" s="369" t="str">
        <v/>
      </c>
      <c r="OI34" s="369" t="str">
        <v/>
      </c>
      <c r="OJ34" s="369" t="str">
        <v/>
      </c>
      <c r="OK34" s="369" t="str">
        <v/>
      </c>
      <c r="OL34" s="369" t="str">
        <v/>
      </c>
      <c r="OM34" s="369" t="str">
        <v/>
      </c>
      <c r="ON34" s="369" t="str">
        <v/>
      </c>
      <c r="OO34" s="369" t="str">
        <v/>
      </c>
      <c r="OP34" s="369" t="str">
        <v/>
      </c>
      <c r="OQ34" s="371" t="str">
        <v/>
      </c>
      <c r="OR34" s="369" t="str">
        <v/>
      </c>
      <c r="OS34" s="369" t="str">
        <v/>
      </c>
      <c r="OT34" s="369" t="str">
        <v/>
      </c>
      <c r="OU34" s="369" t="str">
        <v/>
      </c>
      <c r="OV34" s="369" t="str">
        <v/>
      </c>
      <c r="OW34" s="369" t="str">
        <v/>
      </c>
      <c r="OX34" s="369" t="str">
        <v/>
      </c>
      <c r="OY34" s="369" t="str">
        <v/>
      </c>
      <c r="OZ34" s="369" t="str">
        <v/>
      </c>
      <c r="PA34" s="369" t="str">
        <v/>
      </c>
      <c r="PB34" s="369" t="str">
        <v/>
      </c>
      <c r="PC34" s="369" t="str">
        <v/>
      </c>
      <c r="PD34" s="369" t="str">
        <v/>
      </c>
      <c r="PE34" s="369" t="str">
        <v/>
      </c>
      <c r="PF34" s="369" t="str">
        <v/>
      </c>
      <c r="PG34" s="369" t="str">
        <v/>
      </c>
      <c r="PH34" s="369" t="str">
        <v/>
      </c>
      <c r="PI34" s="369" t="str">
        <v/>
      </c>
      <c r="PJ34" s="369" t="str">
        <v/>
      </c>
      <c r="PK34" s="369" t="str">
        <v/>
      </c>
      <c r="PL34" s="369" t="str">
        <v/>
      </c>
      <c r="PM34" s="369" t="str">
        <v/>
      </c>
      <c r="PN34" s="369" t="str">
        <v/>
      </c>
      <c r="PO34" s="369" t="str">
        <v/>
      </c>
      <c r="PP34" s="369" t="str">
        <v/>
      </c>
      <c r="PQ34" s="369" t="str">
        <v/>
      </c>
      <c r="PR34" s="369" t="str">
        <v/>
      </c>
      <c r="PS34" s="369" t="str">
        <v/>
      </c>
      <c r="PT34" s="369" t="str">
        <v/>
      </c>
      <c r="PU34" s="369" t="str">
        <v/>
      </c>
      <c r="PV34" s="369" t="str">
        <v/>
      </c>
      <c r="PW34" s="369" t="str">
        <v/>
      </c>
      <c r="PX34" s="369" t="str">
        <v/>
      </c>
      <c r="PY34" s="369" t="str">
        <v/>
      </c>
      <c r="PZ34" s="369" t="str">
        <v/>
      </c>
      <c r="QA34" s="369" t="str">
        <v/>
      </c>
      <c r="QB34" s="369" t="str">
        <v/>
      </c>
      <c r="QC34" s="369" t="str">
        <v/>
      </c>
      <c r="QD34" s="369" t="str">
        <v/>
      </c>
      <c r="QE34" s="369" t="str">
        <v/>
      </c>
      <c r="QF34" s="369" t="str">
        <v/>
      </c>
      <c r="QG34" s="369" t="str">
        <v/>
      </c>
      <c r="QH34" s="369" t="str">
        <v/>
      </c>
      <c r="QI34" s="369" t="str">
        <v/>
      </c>
      <c r="QJ34" s="369" t="str">
        <v/>
      </c>
      <c r="QK34" s="369" t="str">
        <v/>
      </c>
      <c r="QL34" s="369" t="str">
        <v/>
      </c>
      <c r="QM34" s="369" t="str">
        <v/>
      </c>
      <c r="QN34" s="369" t="str">
        <v/>
      </c>
      <c r="QO34" s="369" t="str">
        <v/>
      </c>
      <c r="QP34" s="369" t="str">
        <v/>
      </c>
      <c r="QQ34" s="369" t="str">
        <v/>
      </c>
      <c r="QR34" s="369" t="str">
        <v/>
      </c>
      <c r="QS34" s="369" t="str">
        <v/>
      </c>
      <c r="QT34" s="369" t="str">
        <v/>
      </c>
      <c r="QU34" s="369" t="str">
        <v/>
      </c>
      <c r="QV34" s="369" t="str">
        <v/>
      </c>
      <c r="QW34" s="369" t="str">
        <v/>
      </c>
      <c r="QX34" s="369" t="str">
        <v/>
      </c>
      <c r="QY34" s="369" t="str">
        <v/>
      </c>
      <c r="QZ34" s="369" t="str">
        <v/>
      </c>
      <c r="RA34" s="369" t="str">
        <v/>
      </c>
      <c r="RB34" s="369" t="str">
        <v/>
      </c>
      <c r="RC34" s="369" t="str">
        <v/>
      </c>
      <c r="RD34" s="369" t="str">
        <v/>
      </c>
      <c r="RE34" s="369" t="str">
        <v/>
      </c>
      <c r="RF34" s="369" t="str">
        <v/>
      </c>
      <c r="RG34" s="369" t="str">
        <v/>
      </c>
      <c r="RH34" s="369" t="str">
        <v/>
      </c>
      <c r="RI34" s="369" t="str">
        <v/>
      </c>
      <c r="RJ34" s="369" t="str">
        <v/>
      </c>
      <c r="RK34" s="369" t="str">
        <v/>
      </c>
      <c r="RL34" s="369" t="str">
        <v/>
      </c>
      <c r="RM34" s="369" t="str">
        <v/>
      </c>
      <c r="RN34" s="369" t="str">
        <v/>
      </c>
      <c r="RO34" s="369" t="str">
        <v/>
      </c>
      <c r="RP34" s="369" t="str">
        <v/>
      </c>
      <c r="RQ34" s="369" t="str">
        <v/>
      </c>
      <c r="RR34" s="369" t="str">
        <v/>
      </c>
      <c r="RS34" s="369" t="str">
        <v/>
      </c>
      <c r="RT34" s="369" t="str">
        <v/>
      </c>
      <c r="RU34" s="369" t="str">
        <v/>
      </c>
      <c r="RV34" s="369" t="str">
        <v/>
      </c>
      <c r="RW34" s="369" t="str">
        <v/>
      </c>
      <c r="RX34" s="369" t="str">
        <v/>
      </c>
      <c r="RY34" s="369" t="str">
        <v/>
      </c>
      <c r="RZ34" s="369" t="str">
        <v/>
      </c>
      <c r="SA34" s="369" t="str">
        <v/>
      </c>
      <c r="SB34" s="369" t="str">
        <v/>
      </c>
      <c r="SC34" s="369" t="str">
        <v/>
      </c>
      <c r="SD34" s="369" t="str">
        <v/>
      </c>
      <c r="SE34" s="369" t="str">
        <v/>
      </c>
      <c r="SF34" s="369" t="str">
        <v/>
      </c>
      <c r="SG34" s="369" t="str">
        <v/>
      </c>
      <c r="SH34" s="369" t="str">
        <v/>
      </c>
      <c r="SI34" s="369" t="str">
        <v/>
      </c>
      <c r="SJ34" s="369" t="str">
        <v/>
      </c>
      <c r="SK34" s="369" t="str">
        <v/>
      </c>
      <c r="SL34" s="369" t="str">
        <v/>
      </c>
      <c r="SM34" s="369" t="str">
        <v/>
      </c>
      <c r="SN34" s="369" t="str">
        <v/>
      </c>
      <c r="SO34" s="369" t="str">
        <v/>
      </c>
      <c r="SP34" s="369" t="str">
        <v/>
      </c>
      <c r="SQ34" s="369" t="str">
        <v/>
      </c>
      <c r="SR34" s="369" t="str">
        <v/>
      </c>
      <c r="SS34" s="369" t="str">
        <v/>
      </c>
      <c r="ST34" s="369" t="str">
        <v/>
      </c>
      <c r="SU34" s="369" t="str">
        <v/>
      </c>
      <c r="SV34" s="369" t="str">
        <v/>
      </c>
      <c r="SW34" s="369" t="str">
        <v/>
      </c>
      <c r="SX34" s="369" t="str">
        <v/>
      </c>
      <c r="SY34" s="369" t="str">
        <v/>
      </c>
      <c r="SZ34" s="369" t="str">
        <v/>
      </c>
      <c r="TA34" s="369" t="str">
        <v/>
      </c>
      <c r="TB34" s="369" t="str">
        <v/>
      </c>
      <c r="TC34" s="369" t="str">
        <v/>
      </c>
      <c r="TD34" s="369" t="str">
        <v/>
      </c>
      <c r="TE34" s="369" t="str">
        <v/>
      </c>
      <c r="TF34" s="369" t="str">
        <v/>
      </c>
      <c r="TG34" s="369" t="str">
        <v/>
      </c>
      <c r="TH34" s="369" t="str">
        <v/>
      </c>
      <c r="TI34" s="369" t="str">
        <v/>
      </c>
      <c r="TJ34" s="369" t="str">
        <v/>
      </c>
      <c r="TK34" s="369" t="str">
        <v/>
      </c>
      <c r="TL34" s="369" t="str">
        <v/>
      </c>
      <c r="TM34" s="369" t="str">
        <v/>
      </c>
      <c r="TN34" s="369" t="str">
        <v/>
      </c>
      <c r="TO34" s="369" t="str">
        <v/>
      </c>
      <c r="TP34" s="369" t="str">
        <v/>
      </c>
      <c r="TQ34" s="369" t="str">
        <v/>
      </c>
      <c r="TR34" s="369" t="str">
        <v/>
      </c>
      <c r="TS34" s="369" t="str">
        <v/>
      </c>
      <c r="TT34" s="369" t="str">
        <v/>
      </c>
      <c r="TU34" s="369" t="str">
        <v/>
      </c>
      <c r="TV34" s="369" t="str">
        <v/>
      </c>
      <c r="TW34" s="369" t="str">
        <v/>
      </c>
      <c r="TX34" s="369" t="str">
        <v/>
      </c>
      <c r="TY34" s="369" t="str">
        <v/>
      </c>
      <c r="TZ34" s="369" t="str">
        <v/>
      </c>
      <c r="UA34" s="369" t="str">
        <v/>
      </c>
      <c r="UB34" s="369" t="str">
        <v/>
      </c>
      <c r="UC34" s="369" t="str">
        <v/>
      </c>
      <c r="UD34" s="369" t="str">
        <v/>
      </c>
      <c r="UE34" s="369" t="str">
        <v/>
      </c>
      <c r="UF34" s="369" t="str">
        <v/>
      </c>
      <c r="UG34" s="369" t="str">
        <v/>
      </c>
      <c r="UH34" s="369" t="str">
        <v/>
      </c>
      <c r="UI34" s="369" t="str">
        <v/>
      </c>
      <c r="UJ34" s="369" t="str">
        <v/>
      </c>
      <c r="UK34" s="369" t="str">
        <v/>
      </c>
      <c r="UL34" s="369" t="str">
        <v/>
      </c>
      <c r="UM34" s="369" t="str">
        <v/>
      </c>
      <c r="UN34" s="369" t="str">
        <v/>
      </c>
      <c r="UO34" s="369" t="str">
        <v/>
      </c>
      <c r="UP34" s="369" t="str">
        <v/>
      </c>
      <c r="UQ34" s="369" t="str">
        <v/>
      </c>
      <c r="UR34" s="369" t="str">
        <v/>
      </c>
      <c r="US34" s="369" t="str">
        <v/>
      </c>
      <c r="UT34" s="369" t="str">
        <v/>
      </c>
      <c r="UU34" s="369" t="str">
        <v/>
      </c>
      <c r="UV34" s="369" t="str">
        <v/>
      </c>
      <c r="UW34" s="369" t="str">
        <v/>
      </c>
      <c r="UX34" s="369" t="str">
        <v/>
      </c>
      <c r="UY34" s="369" t="str">
        <v/>
      </c>
      <c r="UZ34" s="369" t="str">
        <v/>
      </c>
      <c r="VA34" s="369" t="str">
        <v/>
      </c>
      <c r="VB34" s="369" t="str">
        <v/>
      </c>
      <c r="VC34" s="369" t="str">
        <v/>
      </c>
      <c r="VD34" s="369" t="str">
        <v/>
      </c>
      <c r="VE34" s="369" t="str">
        <v/>
      </c>
      <c r="VF34" s="369" t="str">
        <v/>
      </c>
      <c r="VG34" s="369" t="str">
        <v/>
      </c>
      <c r="VH34" s="369" t="str">
        <v/>
      </c>
      <c r="VI34" s="369" t="str">
        <v/>
      </c>
      <c r="VJ34" s="369" t="str">
        <v/>
      </c>
      <c r="VK34" s="369" t="str">
        <v/>
      </c>
      <c r="VL34" s="369" t="str">
        <v/>
      </c>
      <c r="VM34" s="369" t="str">
        <v/>
      </c>
      <c r="VN34" s="369" t="str">
        <v/>
      </c>
      <c r="VO34" s="369" t="str">
        <v/>
      </c>
      <c r="VP34" s="369" t="str">
        <v/>
      </c>
      <c r="VQ34" s="369" t="str">
        <v/>
      </c>
      <c r="VR34" s="369" t="str">
        <v/>
      </c>
      <c r="VS34" s="369" t="str">
        <v/>
      </c>
      <c r="VT34" s="369" t="str">
        <v/>
      </c>
      <c r="VU34" s="369" t="str">
        <v/>
      </c>
      <c r="VV34" s="369" t="str">
        <v/>
      </c>
      <c r="VW34" s="369" t="str">
        <v/>
      </c>
      <c r="VX34" s="369" t="str">
        <v/>
      </c>
      <c r="VY34" s="369" t="str">
        <v/>
      </c>
      <c r="VZ34" s="369" t="str">
        <v/>
      </c>
      <c r="WA34" s="369" t="str">
        <v/>
      </c>
      <c r="WB34" s="369" t="str">
        <v/>
      </c>
      <c r="WC34" s="369" t="str">
        <v/>
      </c>
      <c r="WD34" s="369" t="str">
        <v/>
      </c>
      <c r="WE34" s="369" t="str">
        <v/>
      </c>
      <c r="WF34" s="369" t="str">
        <v/>
      </c>
      <c r="WG34" s="369" t="str">
        <v/>
      </c>
      <c r="WH34" s="369" t="str">
        <v/>
      </c>
      <c r="WI34" s="369" t="str">
        <v/>
      </c>
    </row>
    <row r="35" spans="1:607">
      <c r="A35" s="348"/>
      <c r="B35" s="360" t="s">
        <v>767</v>
      </c>
      <c r="C35" s="348"/>
      <c r="D35" s="399"/>
      <c r="E35" s="399"/>
      <c r="F35" s="399"/>
      <c r="G35" s="361" t="str">
        <f t="shared" si="0"/>
        <v/>
      </c>
      <c r="H35" s="361" t="str">
        <f t="shared" si="1"/>
        <v/>
      </c>
      <c r="I35" s="397"/>
      <c r="J35" s="348"/>
      <c r="K35" s="348"/>
      <c r="L35" s="348"/>
      <c r="M35" s="348"/>
      <c r="N35" s="323"/>
      <c r="O35" s="323"/>
      <c r="P35" s="323"/>
      <c r="Q35" s="323"/>
      <c r="R35" s="323"/>
      <c r="S35" s="323"/>
      <c r="T35" s="323"/>
      <c r="U35" s="323"/>
      <c r="V35" s="323"/>
      <c r="W35" s="323"/>
      <c r="X35" s="323"/>
      <c r="Y35" s="323"/>
      <c r="Z35" s="323"/>
      <c r="AA35" s="323"/>
      <c r="AB35" s="323"/>
      <c r="AC35" s="323"/>
      <c r="AD35" s="323"/>
      <c r="AE35" s="323"/>
      <c r="AF35" s="323"/>
      <c r="AG35" s="323"/>
      <c r="AH35" s="323"/>
      <c r="AI35" s="323"/>
      <c r="AJ35" s="323"/>
      <c r="AK35" s="323"/>
      <c r="AL35" s="323"/>
      <c r="AM35" s="323"/>
      <c r="AN35" s="323"/>
      <c r="AO35" s="323"/>
      <c r="AP35" s="323"/>
      <c r="AQ35" s="323"/>
      <c r="AR35" s="323"/>
      <c r="AS35" s="323"/>
      <c r="AT35" s="323"/>
      <c r="AU35" s="323"/>
      <c r="AV35" s="323"/>
      <c r="AW35" s="323"/>
      <c r="AX35" s="323"/>
      <c r="AY35" s="323"/>
      <c r="AZ35" s="323"/>
      <c r="BA35" s="323"/>
      <c r="BB35" s="323"/>
      <c r="BC35" s="323"/>
      <c r="BD35" s="323"/>
      <c r="BE35" s="323"/>
      <c r="BF35" s="323"/>
      <c r="BG35" s="323"/>
      <c r="BH35" s="323"/>
      <c r="BI35" s="323"/>
      <c r="BJ35" s="323"/>
      <c r="BK35" s="323"/>
      <c r="BL35" s="323"/>
      <c r="BM35" s="323"/>
      <c r="BN35" s="323"/>
      <c r="BO35" s="323"/>
      <c r="BP35" s="323"/>
      <c r="BQ35" s="323"/>
      <c r="BR35" s="323"/>
      <c r="BS35" s="323"/>
      <c r="BT35" s="323"/>
      <c r="BU35" s="323"/>
      <c r="BV35" s="323"/>
      <c r="BW35" s="323"/>
      <c r="BX35" s="323"/>
      <c r="BY35" s="323"/>
      <c r="BZ35" s="323"/>
      <c r="CA35" s="323"/>
      <c r="CB35" s="323"/>
      <c r="CC35" s="323"/>
      <c r="CD35" s="323"/>
      <c r="CE35" s="323"/>
      <c r="CF35" s="323"/>
      <c r="CG35" s="323"/>
      <c r="CH35" s="323"/>
      <c r="CI35" s="323"/>
      <c r="CJ35" s="323"/>
      <c r="CK35" s="323"/>
      <c r="CL35" s="323"/>
      <c r="CM35" s="323"/>
      <c r="CN35" s="323"/>
      <c r="CO35" s="323"/>
      <c r="CP35" s="323"/>
      <c r="CQ35" s="323"/>
      <c r="CR35" s="323"/>
      <c r="CS35" s="323"/>
      <c r="CT35" s="323"/>
      <c r="CU35" s="323"/>
      <c r="CV35" s="323"/>
      <c r="CW35" s="323"/>
      <c r="CX35" s="323"/>
      <c r="CY35" s="323"/>
      <c r="CZ35" s="363"/>
      <c r="DB35" s="897"/>
      <c r="DC35" s="896" t="s">
        <v>1252</v>
      </c>
      <c r="DD35" s="368" t="str">
        <v/>
      </c>
      <c r="DE35" s="369" t="str">
        <v/>
      </c>
      <c r="DF35" s="369" t="str">
        <v/>
      </c>
      <c r="DG35" s="369" t="str">
        <v/>
      </c>
      <c r="DH35" s="369" t="str">
        <v/>
      </c>
      <c r="DI35" s="369" t="str">
        <v/>
      </c>
      <c r="DJ35" s="369" t="str">
        <v/>
      </c>
      <c r="DK35" s="369" t="str">
        <v/>
      </c>
      <c r="DL35" s="369" t="str">
        <v/>
      </c>
      <c r="DM35" s="369" t="str">
        <v/>
      </c>
      <c r="DN35" s="369" t="str">
        <v/>
      </c>
      <c r="DO35" s="369" t="str">
        <v/>
      </c>
      <c r="DP35" s="369" t="str">
        <v/>
      </c>
      <c r="DQ35" s="369" t="str">
        <v/>
      </c>
      <c r="DR35" s="369" t="str">
        <v/>
      </c>
      <c r="DS35" s="369" t="str">
        <v/>
      </c>
      <c r="DT35" s="369" t="str">
        <v/>
      </c>
      <c r="DU35" s="369" t="str">
        <v/>
      </c>
      <c r="DV35" s="369" t="str">
        <v/>
      </c>
      <c r="DW35" s="369" t="str">
        <v/>
      </c>
      <c r="DX35" s="370" t="str">
        <v/>
      </c>
      <c r="DY35" s="369" t="str">
        <v/>
      </c>
      <c r="DZ35" s="369" t="str">
        <v/>
      </c>
      <c r="EA35" s="369" t="str">
        <v/>
      </c>
      <c r="EB35" s="369" t="str">
        <v/>
      </c>
      <c r="EC35" s="369" t="str">
        <v/>
      </c>
      <c r="ED35" s="369" t="str">
        <v/>
      </c>
      <c r="EE35" s="369" t="str">
        <v/>
      </c>
      <c r="EF35" s="369" t="str">
        <v/>
      </c>
      <c r="EG35" s="369" t="str">
        <v/>
      </c>
      <c r="EH35" s="369" t="str">
        <v/>
      </c>
      <c r="EI35" s="369" t="str">
        <v/>
      </c>
      <c r="EJ35" s="369" t="str">
        <v/>
      </c>
      <c r="EK35" s="369" t="str">
        <v/>
      </c>
      <c r="EL35" s="369" t="str">
        <v/>
      </c>
      <c r="EM35" s="369" t="str">
        <v/>
      </c>
      <c r="EN35" s="369" t="str">
        <v/>
      </c>
      <c r="EO35" s="369" t="str">
        <v/>
      </c>
      <c r="EP35" s="369" t="str">
        <v/>
      </c>
      <c r="EQ35" s="369" t="str">
        <v/>
      </c>
      <c r="ER35" s="369" t="str">
        <v/>
      </c>
      <c r="ES35" s="369" t="str">
        <v/>
      </c>
      <c r="ET35" s="369" t="str">
        <v/>
      </c>
      <c r="EU35" s="369" t="str">
        <v/>
      </c>
      <c r="EV35" s="369" t="str">
        <v/>
      </c>
      <c r="EW35" s="369" t="str">
        <v/>
      </c>
      <c r="EX35" s="369" t="str">
        <v/>
      </c>
      <c r="EY35" s="369" t="str">
        <v/>
      </c>
      <c r="EZ35" s="369" t="str">
        <v/>
      </c>
      <c r="FA35" s="369" t="str">
        <v/>
      </c>
      <c r="FB35" s="369" t="str">
        <v/>
      </c>
      <c r="FC35" s="369" t="str">
        <v/>
      </c>
      <c r="FD35" s="369" t="str">
        <v/>
      </c>
      <c r="FE35" s="369" t="str">
        <v/>
      </c>
      <c r="FF35" s="369" t="str">
        <v/>
      </c>
      <c r="FG35" s="369" t="str">
        <v/>
      </c>
      <c r="FH35" s="369" t="str">
        <v/>
      </c>
      <c r="FI35" s="369" t="str">
        <v/>
      </c>
      <c r="FJ35" s="369" t="str">
        <v/>
      </c>
      <c r="FK35" s="369" t="str">
        <v/>
      </c>
      <c r="FL35" s="369" t="str">
        <v/>
      </c>
      <c r="FM35" s="369" t="str">
        <v/>
      </c>
      <c r="FN35" s="369" t="str">
        <v/>
      </c>
      <c r="FO35" s="369" t="str">
        <v/>
      </c>
      <c r="FP35" s="369" t="str">
        <v/>
      </c>
      <c r="FQ35" s="369" t="str">
        <v/>
      </c>
      <c r="FR35" s="369" t="str">
        <v/>
      </c>
      <c r="FS35" s="369" t="str">
        <v/>
      </c>
      <c r="FT35" s="369" t="str">
        <v/>
      </c>
      <c r="FU35" s="369" t="str">
        <v/>
      </c>
      <c r="FV35" s="369" t="str">
        <v/>
      </c>
      <c r="FW35" s="369" t="str">
        <v/>
      </c>
      <c r="FX35" s="369" t="str">
        <v/>
      </c>
      <c r="FY35" s="369" t="str">
        <v/>
      </c>
      <c r="FZ35" s="369" t="str">
        <v/>
      </c>
      <c r="GA35" s="369" t="str">
        <v/>
      </c>
      <c r="GB35" s="369" t="str">
        <v/>
      </c>
      <c r="GC35" s="369" t="str">
        <v/>
      </c>
      <c r="GD35" s="369" t="str">
        <v/>
      </c>
      <c r="GE35" s="369" t="str">
        <v/>
      </c>
      <c r="GF35" s="369" t="str">
        <v/>
      </c>
      <c r="GG35" s="369" t="str">
        <v/>
      </c>
      <c r="GH35" s="369" t="str">
        <v/>
      </c>
      <c r="GI35" s="369" t="str">
        <v/>
      </c>
      <c r="GJ35" s="369" t="str">
        <v/>
      </c>
      <c r="GK35" s="369" t="str">
        <v/>
      </c>
      <c r="GL35" s="369" t="str">
        <v/>
      </c>
      <c r="GM35" s="369" t="str">
        <v/>
      </c>
      <c r="GN35" s="369" t="str">
        <v/>
      </c>
      <c r="GO35" s="369" t="str">
        <v/>
      </c>
      <c r="GP35" s="369" t="str">
        <v/>
      </c>
      <c r="GQ35" s="369" t="str">
        <v/>
      </c>
      <c r="GR35" s="369" t="str">
        <v/>
      </c>
      <c r="GS35" s="369" t="str">
        <v/>
      </c>
      <c r="GT35" s="369" t="str">
        <v/>
      </c>
      <c r="GU35" s="369" t="str">
        <v/>
      </c>
      <c r="GV35" s="369" t="str">
        <v/>
      </c>
      <c r="GW35" s="369" t="str">
        <v/>
      </c>
      <c r="GX35" s="369" t="str">
        <v/>
      </c>
      <c r="GY35" s="369" t="str">
        <v/>
      </c>
      <c r="GZ35" s="369" t="str">
        <v/>
      </c>
      <c r="HA35" s="369" t="str">
        <v/>
      </c>
      <c r="HB35" s="369" t="str">
        <v/>
      </c>
      <c r="HC35" s="369" t="str">
        <v/>
      </c>
      <c r="HD35" s="369" t="str">
        <v/>
      </c>
      <c r="HE35" s="369" t="str">
        <v/>
      </c>
      <c r="HF35" s="369" t="str">
        <v/>
      </c>
      <c r="HG35" s="369" t="str">
        <v/>
      </c>
      <c r="HH35" s="369" t="str">
        <v/>
      </c>
      <c r="HI35" s="369" t="str">
        <v/>
      </c>
      <c r="HJ35" s="369" t="str">
        <v/>
      </c>
      <c r="HK35" s="369" t="str">
        <v/>
      </c>
      <c r="HL35" s="369" t="str">
        <v/>
      </c>
      <c r="HM35" s="369" t="str">
        <v/>
      </c>
      <c r="HN35" s="369" t="str">
        <v/>
      </c>
      <c r="HO35" s="369" t="str">
        <v/>
      </c>
      <c r="HP35" s="369" t="str">
        <v/>
      </c>
      <c r="HQ35" s="369" t="str">
        <v/>
      </c>
      <c r="HR35" s="369" t="str">
        <v/>
      </c>
      <c r="HS35" s="369" t="str">
        <v/>
      </c>
      <c r="HT35" s="369" t="str">
        <v/>
      </c>
      <c r="HU35" s="369" t="str">
        <v/>
      </c>
      <c r="HV35" s="369" t="str">
        <v/>
      </c>
      <c r="HW35" s="369" t="str">
        <v/>
      </c>
      <c r="HX35" s="369" t="str">
        <v/>
      </c>
      <c r="HY35" s="369" t="str">
        <v/>
      </c>
      <c r="HZ35" s="369" t="str">
        <v/>
      </c>
      <c r="IA35" s="369" t="str">
        <v/>
      </c>
      <c r="IB35" s="369" t="str">
        <v/>
      </c>
      <c r="IC35" s="369" t="str">
        <v/>
      </c>
      <c r="ID35" s="369" t="str">
        <v/>
      </c>
      <c r="IE35" s="369" t="str">
        <v/>
      </c>
      <c r="IF35" s="369" t="str">
        <v/>
      </c>
      <c r="IG35" s="369" t="str">
        <v/>
      </c>
      <c r="IH35" s="369" t="str">
        <v/>
      </c>
      <c r="II35" s="369" t="str">
        <v/>
      </c>
      <c r="IJ35" s="369" t="str">
        <v/>
      </c>
      <c r="IK35" s="369" t="str">
        <v/>
      </c>
      <c r="IL35" s="369" t="str">
        <v/>
      </c>
      <c r="IM35" s="369" t="str">
        <v/>
      </c>
      <c r="IN35" s="369" t="str">
        <v/>
      </c>
      <c r="IO35" s="369" t="str">
        <v/>
      </c>
      <c r="IP35" s="369" t="str">
        <v/>
      </c>
      <c r="IQ35" s="369" t="str">
        <v/>
      </c>
      <c r="IR35" s="369" t="str">
        <v/>
      </c>
      <c r="IS35" s="369" t="str">
        <v/>
      </c>
      <c r="IT35" s="369" t="str">
        <v/>
      </c>
      <c r="IU35" s="369" t="str">
        <v/>
      </c>
      <c r="IV35" s="369" t="str">
        <v/>
      </c>
      <c r="IW35" s="369" t="str">
        <v/>
      </c>
      <c r="IX35" s="369" t="str">
        <v/>
      </c>
      <c r="IY35" s="369" t="str">
        <v/>
      </c>
      <c r="IZ35" s="369" t="str">
        <v/>
      </c>
      <c r="JA35" s="369" t="str">
        <v/>
      </c>
      <c r="JB35" s="369" t="str">
        <v/>
      </c>
      <c r="JC35" s="369" t="str">
        <v/>
      </c>
      <c r="JD35" s="369" t="str">
        <v/>
      </c>
      <c r="JE35" s="369" t="str">
        <v/>
      </c>
      <c r="JF35" s="369" t="str">
        <v/>
      </c>
      <c r="JG35" s="369" t="str">
        <v/>
      </c>
      <c r="JH35" s="369" t="str">
        <v/>
      </c>
      <c r="JI35" s="369" t="str">
        <v/>
      </c>
      <c r="JJ35" s="369" t="str">
        <v/>
      </c>
      <c r="JK35" s="369" t="str">
        <v/>
      </c>
      <c r="JL35" s="369" t="str">
        <v/>
      </c>
      <c r="JM35" s="369" t="str">
        <v/>
      </c>
      <c r="JN35" s="369" t="str">
        <v/>
      </c>
      <c r="JO35" s="369" t="str">
        <v/>
      </c>
      <c r="JP35" s="369" t="str">
        <v/>
      </c>
      <c r="JQ35" s="369" t="str">
        <v/>
      </c>
      <c r="JR35" s="369" t="str">
        <v/>
      </c>
      <c r="JS35" s="369" t="str">
        <v/>
      </c>
      <c r="JT35" s="369" t="str">
        <v/>
      </c>
      <c r="JU35" s="369" t="str">
        <v/>
      </c>
      <c r="JV35" s="369" t="str">
        <v/>
      </c>
      <c r="JW35" s="369" t="str">
        <v/>
      </c>
      <c r="JX35" s="369" t="str">
        <v/>
      </c>
      <c r="JY35" s="369" t="str">
        <v/>
      </c>
      <c r="JZ35" s="369" t="str">
        <v/>
      </c>
      <c r="KA35" s="369" t="str">
        <v/>
      </c>
      <c r="KB35" s="369" t="str">
        <v/>
      </c>
      <c r="KC35" s="369" t="str">
        <v/>
      </c>
      <c r="KD35" s="369" t="str">
        <v/>
      </c>
      <c r="KE35" s="369" t="str">
        <v/>
      </c>
      <c r="KF35" s="369" t="str">
        <v/>
      </c>
      <c r="KG35" s="369" t="str">
        <v/>
      </c>
      <c r="KH35" s="369" t="str">
        <v/>
      </c>
      <c r="KI35" s="369" t="str">
        <v/>
      </c>
      <c r="KJ35" s="369" t="str">
        <v/>
      </c>
      <c r="KK35" s="369" t="str">
        <v/>
      </c>
      <c r="KL35" s="369" t="str">
        <v/>
      </c>
      <c r="KM35" s="369" t="str">
        <v/>
      </c>
      <c r="KN35" s="369" t="str">
        <v/>
      </c>
      <c r="KO35" s="369" t="str">
        <v/>
      </c>
      <c r="KP35" s="369" t="str">
        <v/>
      </c>
      <c r="KQ35" s="369" t="str">
        <v/>
      </c>
      <c r="KR35" s="369" t="str">
        <v/>
      </c>
      <c r="KS35" s="369" t="str">
        <v/>
      </c>
      <c r="KT35" s="369" t="str">
        <v/>
      </c>
      <c r="KU35" s="369" t="str">
        <v/>
      </c>
      <c r="KV35" s="369" t="str">
        <v/>
      </c>
      <c r="KW35" s="369" t="str">
        <v/>
      </c>
      <c r="KX35" s="369" t="str">
        <v/>
      </c>
      <c r="KY35" s="369" t="str">
        <v/>
      </c>
      <c r="KZ35" s="369" t="str">
        <v/>
      </c>
      <c r="LA35" s="369" t="str">
        <v/>
      </c>
      <c r="LB35" s="369" t="str">
        <v/>
      </c>
      <c r="LC35" s="369" t="str">
        <v/>
      </c>
      <c r="LD35" s="369" t="str">
        <v/>
      </c>
      <c r="LE35" s="369" t="str">
        <v/>
      </c>
      <c r="LF35" s="369" t="str">
        <v/>
      </c>
      <c r="LG35" s="369" t="str">
        <v/>
      </c>
      <c r="LH35" s="369" t="str">
        <v/>
      </c>
      <c r="LI35" s="369" t="str">
        <v/>
      </c>
      <c r="LJ35" s="369" t="str">
        <v/>
      </c>
      <c r="LK35" s="369" t="str">
        <v/>
      </c>
      <c r="LL35" s="369" t="str">
        <v/>
      </c>
      <c r="LM35" s="369" t="str">
        <v/>
      </c>
      <c r="LN35" s="369" t="str">
        <v/>
      </c>
      <c r="LO35" s="369" t="str">
        <v/>
      </c>
      <c r="LP35" s="369" t="str">
        <v/>
      </c>
      <c r="LQ35" s="369" t="str">
        <v/>
      </c>
      <c r="LR35" s="369" t="str">
        <v/>
      </c>
      <c r="LS35" s="369" t="str">
        <v/>
      </c>
      <c r="LT35" s="369" t="str">
        <v/>
      </c>
      <c r="LU35" s="369" t="str">
        <v/>
      </c>
      <c r="LV35" s="369" t="str">
        <v/>
      </c>
      <c r="LW35" s="369" t="str">
        <v/>
      </c>
      <c r="LX35" s="369" t="str">
        <v/>
      </c>
      <c r="LY35" s="369" t="str">
        <v/>
      </c>
      <c r="LZ35" s="369" t="str">
        <v/>
      </c>
      <c r="MA35" s="369" t="str">
        <v/>
      </c>
      <c r="MB35" s="369" t="str">
        <v/>
      </c>
      <c r="MC35" s="369" t="str">
        <v/>
      </c>
      <c r="MD35" s="369" t="str">
        <v/>
      </c>
      <c r="ME35" s="369" t="str">
        <v/>
      </c>
      <c r="MF35" s="369" t="str">
        <v/>
      </c>
      <c r="MG35" s="369" t="str">
        <v/>
      </c>
      <c r="MH35" s="369" t="str">
        <v/>
      </c>
      <c r="MI35" s="369" t="str">
        <v/>
      </c>
      <c r="MJ35" s="369" t="str">
        <v/>
      </c>
      <c r="MK35" s="369" t="str">
        <v/>
      </c>
      <c r="ML35" s="369" t="str">
        <v/>
      </c>
      <c r="MM35" s="369" t="str">
        <v/>
      </c>
      <c r="MN35" s="369" t="str">
        <v/>
      </c>
      <c r="MO35" s="369" t="str">
        <v/>
      </c>
      <c r="MP35" s="369" t="str">
        <v/>
      </c>
      <c r="MQ35" s="369" t="str">
        <v/>
      </c>
      <c r="MR35" s="369" t="str">
        <v/>
      </c>
      <c r="MS35" s="369" t="str">
        <v/>
      </c>
      <c r="MT35" s="369" t="str">
        <v/>
      </c>
      <c r="MU35" s="369" t="str">
        <v/>
      </c>
      <c r="MV35" s="369" t="str">
        <v/>
      </c>
      <c r="MW35" s="369" t="str">
        <v/>
      </c>
      <c r="MX35" s="369" t="str">
        <v/>
      </c>
      <c r="MY35" s="369" t="str">
        <v/>
      </c>
      <c r="MZ35" s="369" t="str">
        <v/>
      </c>
      <c r="NA35" s="369" t="str">
        <v/>
      </c>
      <c r="NB35" s="369" t="str">
        <v/>
      </c>
      <c r="NC35" s="369" t="str">
        <v/>
      </c>
      <c r="ND35" s="369" t="str">
        <v/>
      </c>
      <c r="NE35" s="369" t="str">
        <v/>
      </c>
      <c r="NF35" s="369" t="str">
        <v/>
      </c>
      <c r="NG35" s="369" t="str">
        <v/>
      </c>
      <c r="NH35" s="369" t="str">
        <v/>
      </c>
      <c r="NI35" s="369" t="str">
        <v/>
      </c>
      <c r="NJ35" s="369" t="str">
        <v/>
      </c>
      <c r="NK35" s="369" t="str">
        <v/>
      </c>
      <c r="NL35" s="369" t="str">
        <v/>
      </c>
      <c r="NM35" s="369" t="str">
        <v/>
      </c>
      <c r="NN35" s="369" t="str">
        <v/>
      </c>
      <c r="NO35" s="369" t="str">
        <v/>
      </c>
      <c r="NP35" s="369" t="str">
        <v/>
      </c>
      <c r="NQ35" s="369" t="str">
        <v/>
      </c>
      <c r="NR35" s="369" t="str">
        <v/>
      </c>
      <c r="NS35" s="369" t="str">
        <v/>
      </c>
      <c r="NT35" s="369" t="str">
        <v/>
      </c>
      <c r="NU35" s="369" t="str">
        <v/>
      </c>
      <c r="NV35" s="369" t="str">
        <v/>
      </c>
      <c r="NW35" s="369" t="str">
        <v/>
      </c>
      <c r="NX35" s="369" t="str">
        <v/>
      </c>
      <c r="NY35" s="369" t="str">
        <v/>
      </c>
      <c r="NZ35" s="369" t="str">
        <v/>
      </c>
      <c r="OA35" s="369" t="str">
        <v/>
      </c>
      <c r="OB35" s="369" t="str">
        <v/>
      </c>
      <c r="OC35" s="369" t="str">
        <v/>
      </c>
      <c r="OD35" s="369" t="str">
        <v/>
      </c>
      <c r="OE35" s="369" t="str">
        <v/>
      </c>
      <c r="OF35" s="369" t="str">
        <v/>
      </c>
      <c r="OG35" s="369" t="str">
        <v/>
      </c>
      <c r="OH35" s="369" t="str">
        <v/>
      </c>
      <c r="OI35" s="369" t="str">
        <v/>
      </c>
      <c r="OJ35" s="369" t="str">
        <v/>
      </c>
      <c r="OK35" s="369" t="str">
        <v/>
      </c>
      <c r="OL35" s="369" t="str">
        <v/>
      </c>
      <c r="OM35" s="369" t="str">
        <v/>
      </c>
      <c r="ON35" s="369" t="str">
        <v/>
      </c>
      <c r="OO35" s="369" t="str">
        <v/>
      </c>
      <c r="OP35" s="369" t="str">
        <v/>
      </c>
      <c r="OQ35" s="371" t="str">
        <v/>
      </c>
      <c r="OR35" s="369" t="str">
        <v/>
      </c>
      <c r="OS35" s="369" t="str">
        <v/>
      </c>
      <c r="OT35" s="369" t="str">
        <v/>
      </c>
      <c r="OU35" s="369" t="str">
        <v/>
      </c>
      <c r="OV35" s="369" t="str">
        <v/>
      </c>
      <c r="OW35" s="369" t="str">
        <v/>
      </c>
      <c r="OX35" s="369" t="str">
        <v/>
      </c>
      <c r="OY35" s="369" t="str">
        <v/>
      </c>
      <c r="OZ35" s="369" t="str">
        <v/>
      </c>
      <c r="PA35" s="369" t="str">
        <v/>
      </c>
      <c r="PB35" s="369" t="str">
        <v/>
      </c>
      <c r="PC35" s="369" t="str">
        <v/>
      </c>
      <c r="PD35" s="369" t="str">
        <v/>
      </c>
      <c r="PE35" s="369" t="str">
        <v/>
      </c>
      <c r="PF35" s="369" t="str">
        <v/>
      </c>
      <c r="PG35" s="369" t="str">
        <v/>
      </c>
      <c r="PH35" s="369" t="str">
        <v/>
      </c>
      <c r="PI35" s="369" t="str">
        <v/>
      </c>
      <c r="PJ35" s="369" t="str">
        <v/>
      </c>
      <c r="PK35" s="369" t="str">
        <v/>
      </c>
      <c r="PL35" s="369" t="str">
        <v/>
      </c>
      <c r="PM35" s="369" t="str">
        <v/>
      </c>
      <c r="PN35" s="369" t="str">
        <v/>
      </c>
      <c r="PO35" s="369" t="str">
        <v/>
      </c>
      <c r="PP35" s="369" t="str">
        <v/>
      </c>
      <c r="PQ35" s="369" t="str">
        <v/>
      </c>
      <c r="PR35" s="369" t="str">
        <v/>
      </c>
      <c r="PS35" s="369" t="str">
        <v/>
      </c>
      <c r="PT35" s="369" t="str">
        <v/>
      </c>
      <c r="PU35" s="369" t="str">
        <v/>
      </c>
      <c r="PV35" s="369" t="str">
        <v/>
      </c>
      <c r="PW35" s="369" t="str">
        <v/>
      </c>
      <c r="PX35" s="369" t="str">
        <v/>
      </c>
      <c r="PY35" s="369" t="str">
        <v/>
      </c>
      <c r="PZ35" s="369" t="str">
        <v/>
      </c>
      <c r="QA35" s="369" t="str">
        <v/>
      </c>
      <c r="QB35" s="369" t="str">
        <v/>
      </c>
      <c r="QC35" s="369" t="str">
        <v/>
      </c>
      <c r="QD35" s="369" t="str">
        <v/>
      </c>
      <c r="QE35" s="369" t="str">
        <v/>
      </c>
      <c r="QF35" s="369" t="str">
        <v/>
      </c>
      <c r="QG35" s="369" t="str">
        <v/>
      </c>
      <c r="QH35" s="369" t="str">
        <v/>
      </c>
      <c r="QI35" s="369" t="str">
        <v/>
      </c>
      <c r="QJ35" s="369" t="str">
        <v/>
      </c>
      <c r="QK35" s="369" t="str">
        <v/>
      </c>
      <c r="QL35" s="369" t="str">
        <v/>
      </c>
      <c r="QM35" s="369" t="str">
        <v/>
      </c>
      <c r="QN35" s="369" t="str">
        <v/>
      </c>
      <c r="QO35" s="369" t="str">
        <v/>
      </c>
      <c r="QP35" s="369" t="str">
        <v/>
      </c>
      <c r="QQ35" s="369" t="str">
        <v/>
      </c>
      <c r="QR35" s="369" t="str">
        <v/>
      </c>
      <c r="QS35" s="369" t="str">
        <v/>
      </c>
      <c r="QT35" s="369" t="str">
        <v/>
      </c>
      <c r="QU35" s="369" t="str">
        <v/>
      </c>
      <c r="QV35" s="369" t="str">
        <v/>
      </c>
      <c r="QW35" s="369" t="str">
        <v/>
      </c>
      <c r="QX35" s="369" t="str">
        <v/>
      </c>
      <c r="QY35" s="369" t="str">
        <v/>
      </c>
      <c r="QZ35" s="369" t="str">
        <v/>
      </c>
      <c r="RA35" s="369" t="str">
        <v/>
      </c>
      <c r="RB35" s="369" t="str">
        <v/>
      </c>
      <c r="RC35" s="369" t="str">
        <v/>
      </c>
      <c r="RD35" s="369" t="str">
        <v/>
      </c>
      <c r="RE35" s="369" t="str">
        <v/>
      </c>
      <c r="RF35" s="369" t="str">
        <v/>
      </c>
      <c r="RG35" s="369" t="str">
        <v/>
      </c>
      <c r="RH35" s="369" t="str">
        <v/>
      </c>
      <c r="RI35" s="369" t="str">
        <v/>
      </c>
      <c r="RJ35" s="369" t="str">
        <v/>
      </c>
      <c r="RK35" s="369" t="str">
        <v/>
      </c>
      <c r="RL35" s="369" t="str">
        <v/>
      </c>
      <c r="RM35" s="369" t="str">
        <v/>
      </c>
      <c r="RN35" s="369" t="str">
        <v/>
      </c>
      <c r="RO35" s="369" t="str">
        <v/>
      </c>
      <c r="RP35" s="369" t="str">
        <v/>
      </c>
      <c r="RQ35" s="369" t="str">
        <v/>
      </c>
      <c r="RR35" s="369" t="str">
        <v/>
      </c>
      <c r="RS35" s="369" t="str">
        <v/>
      </c>
      <c r="RT35" s="369" t="str">
        <v/>
      </c>
      <c r="RU35" s="369" t="str">
        <v/>
      </c>
      <c r="RV35" s="369" t="str">
        <v/>
      </c>
      <c r="RW35" s="369" t="str">
        <v/>
      </c>
      <c r="RX35" s="369" t="str">
        <v/>
      </c>
      <c r="RY35" s="369" t="str">
        <v/>
      </c>
      <c r="RZ35" s="369" t="str">
        <v/>
      </c>
      <c r="SA35" s="369" t="str">
        <v/>
      </c>
      <c r="SB35" s="369" t="str">
        <v/>
      </c>
      <c r="SC35" s="369" t="str">
        <v/>
      </c>
      <c r="SD35" s="369" t="str">
        <v/>
      </c>
      <c r="SE35" s="369" t="str">
        <v/>
      </c>
      <c r="SF35" s="369" t="str">
        <v/>
      </c>
      <c r="SG35" s="369" t="str">
        <v/>
      </c>
      <c r="SH35" s="369" t="str">
        <v/>
      </c>
      <c r="SI35" s="369" t="str">
        <v/>
      </c>
      <c r="SJ35" s="369" t="str">
        <v/>
      </c>
      <c r="SK35" s="369" t="str">
        <v/>
      </c>
      <c r="SL35" s="369" t="str">
        <v/>
      </c>
      <c r="SM35" s="369" t="str">
        <v/>
      </c>
      <c r="SN35" s="369" t="str">
        <v/>
      </c>
      <c r="SO35" s="369" t="str">
        <v/>
      </c>
      <c r="SP35" s="369" t="str">
        <v/>
      </c>
      <c r="SQ35" s="369" t="str">
        <v/>
      </c>
      <c r="SR35" s="369" t="str">
        <v/>
      </c>
      <c r="SS35" s="369" t="str">
        <v/>
      </c>
      <c r="ST35" s="369" t="str">
        <v/>
      </c>
      <c r="SU35" s="369" t="str">
        <v/>
      </c>
      <c r="SV35" s="369" t="str">
        <v/>
      </c>
      <c r="SW35" s="369" t="str">
        <v/>
      </c>
      <c r="SX35" s="369" t="str">
        <v/>
      </c>
      <c r="SY35" s="369" t="str">
        <v/>
      </c>
      <c r="SZ35" s="369" t="str">
        <v/>
      </c>
      <c r="TA35" s="369" t="str">
        <v/>
      </c>
      <c r="TB35" s="369" t="str">
        <v/>
      </c>
      <c r="TC35" s="369" t="str">
        <v/>
      </c>
      <c r="TD35" s="369" t="str">
        <v/>
      </c>
      <c r="TE35" s="369" t="str">
        <v/>
      </c>
      <c r="TF35" s="369" t="str">
        <v/>
      </c>
      <c r="TG35" s="369" t="str">
        <v/>
      </c>
      <c r="TH35" s="369" t="str">
        <v/>
      </c>
      <c r="TI35" s="369" t="str">
        <v/>
      </c>
      <c r="TJ35" s="369" t="str">
        <v/>
      </c>
      <c r="TK35" s="369" t="str">
        <v/>
      </c>
      <c r="TL35" s="369" t="str">
        <v/>
      </c>
      <c r="TM35" s="369" t="str">
        <v/>
      </c>
      <c r="TN35" s="369" t="str">
        <v/>
      </c>
      <c r="TO35" s="369" t="str">
        <v/>
      </c>
      <c r="TP35" s="369" t="str">
        <v/>
      </c>
      <c r="TQ35" s="369" t="str">
        <v/>
      </c>
      <c r="TR35" s="369" t="str">
        <v/>
      </c>
      <c r="TS35" s="369" t="str">
        <v/>
      </c>
      <c r="TT35" s="369" t="str">
        <v/>
      </c>
      <c r="TU35" s="369" t="str">
        <v/>
      </c>
      <c r="TV35" s="369" t="str">
        <v/>
      </c>
      <c r="TW35" s="369" t="str">
        <v/>
      </c>
      <c r="TX35" s="369" t="str">
        <v/>
      </c>
      <c r="TY35" s="369" t="str">
        <v/>
      </c>
      <c r="TZ35" s="369" t="str">
        <v/>
      </c>
      <c r="UA35" s="369" t="str">
        <v/>
      </c>
      <c r="UB35" s="369" t="str">
        <v/>
      </c>
      <c r="UC35" s="369" t="str">
        <v/>
      </c>
      <c r="UD35" s="369" t="str">
        <v/>
      </c>
      <c r="UE35" s="369" t="str">
        <v/>
      </c>
      <c r="UF35" s="369" t="str">
        <v/>
      </c>
      <c r="UG35" s="369" t="str">
        <v/>
      </c>
      <c r="UH35" s="369" t="str">
        <v/>
      </c>
      <c r="UI35" s="369" t="str">
        <v/>
      </c>
      <c r="UJ35" s="369" t="str">
        <v/>
      </c>
      <c r="UK35" s="369" t="str">
        <v/>
      </c>
      <c r="UL35" s="369" t="str">
        <v/>
      </c>
      <c r="UM35" s="369" t="str">
        <v/>
      </c>
      <c r="UN35" s="369" t="str">
        <v/>
      </c>
      <c r="UO35" s="369" t="str">
        <v/>
      </c>
      <c r="UP35" s="369" t="str">
        <v/>
      </c>
      <c r="UQ35" s="369" t="str">
        <v/>
      </c>
      <c r="UR35" s="369" t="str">
        <v/>
      </c>
      <c r="US35" s="369" t="str">
        <v/>
      </c>
      <c r="UT35" s="369" t="str">
        <v/>
      </c>
      <c r="UU35" s="369" t="str">
        <v/>
      </c>
      <c r="UV35" s="369" t="str">
        <v/>
      </c>
      <c r="UW35" s="369" t="str">
        <v/>
      </c>
      <c r="UX35" s="369" t="str">
        <v/>
      </c>
      <c r="UY35" s="369" t="str">
        <v/>
      </c>
      <c r="UZ35" s="369" t="str">
        <v/>
      </c>
      <c r="VA35" s="369" t="str">
        <v/>
      </c>
      <c r="VB35" s="369" t="str">
        <v/>
      </c>
      <c r="VC35" s="369" t="str">
        <v/>
      </c>
      <c r="VD35" s="369" t="str">
        <v/>
      </c>
      <c r="VE35" s="369" t="str">
        <v/>
      </c>
      <c r="VF35" s="369" t="str">
        <v/>
      </c>
      <c r="VG35" s="369" t="str">
        <v/>
      </c>
      <c r="VH35" s="369" t="str">
        <v/>
      </c>
      <c r="VI35" s="369" t="str">
        <v/>
      </c>
      <c r="VJ35" s="369" t="str">
        <v/>
      </c>
      <c r="VK35" s="369" t="str">
        <v/>
      </c>
      <c r="VL35" s="369" t="str">
        <v/>
      </c>
      <c r="VM35" s="369" t="str">
        <v/>
      </c>
      <c r="VN35" s="369" t="str">
        <v/>
      </c>
      <c r="VO35" s="369" t="str">
        <v/>
      </c>
      <c r="VP35" s="369" t="str">
        <v/>
      </c>
      <c r="VQ35" s="369" t="str">
        <v/>
      </c>
      <c r="VR35" s="369" t="str">
        <v/>
      </c>
      <c r="VS35" s="369" t="str">
        <v/>
      </c>
      <c r="VT35" s="369" t="str">
        <v/>
      </c>
      <c r="VU35" s="369" t="str">
        <v/>
      </c>
      <c r="VV35" s="369" t="str">
        <v/>
      </c>
      <c r="VW35" s="369" t="str">
        <v/>
      </c>
      <c r="VX35" s="369" t="str">
        <v/>
      </c>
      <c r="VY35" s="369" t="str">
        <v/>
      </c>
      <c r="VZ35" s="369" t="str">
        <v/>
      </c>
      <c r="WA35" s="369" t="str">
        <v/>
      </c>
      <c r="WB35" s="369" t="str">
        <v/>
      </c>
      <c r="WC35" s="369" t="str">
        <v/>
      </c>
      <c r="WD35" s="369" t="str">
        <v/>
      </c>
      <c r="WE35" s="369" t="str">
        <v/>
      </c>
      <c r="WF35" s="369" t="str">
        <v/>
      </c>
      <c r="WG35" s="369" t="str">
        <v/>
      </c>
      <c r="WH35" s="369" t="str">
        <v/>
      </c>
      <c r="WI35" s="369" t="str">
        <v/>
      </c>
    </row>
    <row r="36" spans="1:607">
      <c r="A36" s="348"/>
      <c r="B36" s="360" t="s">
        <v>768</v>
      </c>
      <c r="C36" s="348"/>
      <c r="D36" s="399"/>
      <c r="E36" s="399"/>
      <c r="F36" s="399"/>
      <c r="G36" s="361" t="str">
        <f t="shared" si="0"/>
        <v/>
      </c>
      <c r="H36" s="361" t="str">
        <f t="shared" si="1"/>
        <v/>
      </c>
      <c r="I36" s="397"/>
      <c r="J36" s="348"/>
      <c r="K36" s="348"/>
      <c r="L36" s="348"/>
      <c r="M36" s="348"/>
      <c r="N36" s="323"/>
      <c r="O36" s="323"/>
      <c r="P36" s="323"/>
      <c r="Q36" s="323"/>
      <c r="R36" s="323"/>
      <c r="S36" s="323"/>
      <c r="T36" s="323"/>
      <c r="U36" s="323"/>
      <c r="V36" s="323"/>
      <c r="W36" s="323"/>
      <c r="X36" s="323"/>
      <c r="Y36" s="323"/>
      <c r="Z36" s="323"/>
      <c r="AA36" s="323"/>
      <c r="AB36" s="323"/>
      <c r="AC36" s="323"/>
      <c r="AD36" s="323"/>
      <c r="AE36" s="323"/>
      <c r="AF36" s="323"/>
      <c r="AG36" s="323"/>
      <c r="AH36" s="323"/>
      <c r="AI36" s="323"/>
      <c r="AJ36" s="323"/>
      <c r="AK36" s="323"/>
      <c r="AL36" s="323"/>
      <c r="AM36" s="323"/>
      <c r="AN36" s="323"/>
      <c r="AO36" s="323"/>
      <c r="AP36" s="323"/>
      <c r="AQ36" s="323"/>
      <c r="AR36" s="323"/>
      <c r="AS36" s="323"/>
      <c r="AT36" s="323"/>
      <c r="AU36" s="323"/>
      <c r="AV36" s="323"/>
      <c r="AW36" s="323"/>
      <c r="AX36" s="323"/>
      <c r="AY36" s="323"/>
      <c r="AZ36" s="323"/>
      <c r="BA36" s="323"/>
      <c r="BB36" s="323"/>
      <c r="BC36" s="323"/>
      <c r="BD36" s="323"/>
      <c r="BE36" s="323"/>
      <c r="BF36" s="323"/>
      <c r="BG36" s="323"/>
      <c r="BH36" s="323"/>
      <c r="BI36" s="323"/>
      <c r="BJ36" s="323"/>
      <c r="BK36" s="323"/>
      <c r="BL36" s="323"/>
      <c r="BM36" s="323"/>
      <c r="BN36" s="323"/>
      <c r="BO36" s="323"/>
      <c r="BP36" s="323"/>
      <c r="BQ36" s="323"/>
      <c r="BR36" s="323"/>
      <c r="BS36" s="323"/>
      <c r="BT36" s="323"/>
      <c r="BU36" s="323"/>
      <c r="BV36" s="323"/>
      <c r="BW36" s="323"/>
      <c r="BX36" s="323"/>
      <c r="BY36" s="323"/>
      <c r="BZ36" s="323"/>
      <c r="CA36" s="323"/>
      <c r="CB36" s="323"/>
      <c r="CC36" s="323"/>
      <c r="CD36" s="323"/>
      <c r="CE36" s="323"/>
      <c r="CF36" s="323"/>
      <c r="CG36" s="323"/>
      <c r="CH36" s="323"/>
      <c r="CI36" s="323"/>
      <c r="CJ36" s="323"/>
      <c r="CK36" s="323"/>
      <c r="CL36" s="323"/>
      <c r="CM36" s="323"/>
      <c r="CN36" s="323"/>
      <c r="CO36" s="323"/>
      <c r="CP36" s="323"/>
      <c r="CQ36" s="323"/>
      <c r="CR36" s="323"/>
      <c r="CS36" s="323"/>
      <c r="CT36" s="323"/>
      <c r="CU36" s="323"/>
      <c r="CV36" s="323"/>
      <c r="CW36" s="323"/>
      <c r="CX36" s="323"/>
      <c r="CY36" s="323"/>
      <c r="CZ36" s="363"/>
      <c r="DB36" s="897"/>
      <c r="DC36" s="897"/>
      <c r="DD36" s="368" t="str">
        <v/>
      </c>
      <c r="DE36" s="369" t="str">
        <v/>
      </c>
      <c r="DF36" s="369" t="str">
        <v/>
      </c>
      <c r="DG36" s="369" t="str">
        <v/>
      </c>
      <c r="DH36" s="369" t="str">
        <v/>
      </c>
      <c r="DI36" s="369" t="str">
        <v/>
      </c>
      <c r="DJ36" s="369" t="str">
        <v/>
      </c>
      <c r="DK36" s="369" t="str">
        <v/>
      </c>
      <c r="DL36" s="369" t="str">
        <v/>
      </c>
      <c r="DM36" s="369" t="str">
        <v/>
      </c>
      <c r="DN36" s="369" t="str">
        <v/>
      </c>
      <c r="DO36" s="369" t="str">
        <v/>
      </c>
      <c r="DP36" s="369" t="str">
        <v/>
      </c>
      <c r="DQ36" s="369" t="str">
        <v/>
      </c>
      <c r="DR36" s="369" t="str">
        <v/>
      </c>
      <c r="DS36" s="369" t="str">
        <v/>
      </c>
      <c r="DT36" s="369" t="str">
        <v/>
      </c>
      <c r="DU36" s="369" t="str">
        <v/>
      </c>
      <c r="DV36" s="369" t="str">
        <v/>
      </c>
      <c r="DW36" s="369" t="str">
        <v/>
      </c>
      <c r="DX36" s="370" t="str">
        <v/>
      </c>
      <c r="DY36" s="369" t="str">
        <v/>
      </c>
      <c r="DZ36" s="369" t="str">
        <v/>
      </c>
      <c r="EA36" s="369" t="str">
        <v/>
      </c>
      <c r="EB36" s="369" t="str">
        <v/>
      </c>
      <c r="EC36" s="369" t="str">
        <v/>
      </c>
      <c r="ED36" s="369" t="str">
        <v/>
      </c>
      <c r="EE36" s="369" t="str">
        <v/>
      </c>
      <c r="EF36" s="369" t="str">
        <v/>
      </c>
      <c r="EG36" s="369" t="str">
        <v/>
      </c>
      <c r="EH36" s="369" t="str">
        <v/>
      </c>
      <c r="EI36" s="369" t="str">
        <v/>
      </c>
      <c r="EJ36" s="369" t="str">
        <v/>
      </c>
      <c r="EK36" s="369" t="str">
        <v/>
      </c>
      <c r="EL36" s="369" t="str">
        <v/>
      </c>
      <c r="EM36" s="369" t="str">
        <v/>
      </c>
      <c r="EN36" s="369" t="str">
        <v/>
      </c>
      <c r="EO36" s="369" t="str">
        <v/>
      </c>
      <c r="EP36" s="369" t="str">
        <v/>
      </c>
      <c r="EQ36" s="369" t="str">
        <v/>
      </c>
      <c r="ER36" s="369" t="str">
        <v/>
      </c>
      <c r="ES36" s="369" t="str">
        <v/>
      </c>
      <c r="ET36" s="369" t="str">
        <v/>
      </c>
      <c r="EU36" s="369" t="str">
        <v/>
      </c>
      <c r="EV36" s="369" t="str">
        <v/>
      </c>
      <c r="EW36" s="369" t="str">
        <v/>
      </c>
      <c r="EX36" s="369" t="str">
        <v/>
      </c>
      <c r="EY36" s="369" t="str">
        <v/>
      </c>
      <c r="EZ36" s="369" t="str">
        <v/>
      </c>
      <c r="FA36" s="369" t="str">
        <v/>
      </c>
      <c r="FB36" s="369" t="str">
        <v/>
      </c>
      <c r="FC36" s="369" t="str">
        <v/>
      </c>
      <c r="FD36" s="369" t="str">
        <v/>
      </c>
      <c r="FE36" s="369" t="str">
        <v/>
      </c>
      <c r="FF36" s="369" t="str">
        <v/>
      </c>
      <c r="FG36" s="369" t="str">
        <v/>
      </c>
      <c r="FH36" s="369" t="str">
        <v/>
      </c>
      <c r="FI36" s="369" t="str">
        <v/>
      </c>
      <c r="FJ36" s="369" t="str">
        <v/>
      </c>
      <c r="FK36" s="369" t="str">
        <v/>
      </c>
      <c r="FL36" s="369" t="str">
        <v/>
      </c>
      <c r="FM36" s="369" t="str">
        <v/>
      </c>
      <c r="FN36" s="369" t="str">
        <v/>
      </c>
      <c r="FO36" s="369" t="str">
        <v/>
      </c>
      <c r="FP36" s="369" t="str">
        <v/>
      </c>
      <c r="FQ36" s="369" t="str">
        <v/>
      </c>
      <c r="FR36" s="369" t="str">
        <v/>
      </c>
      <c r="FS36" s="369" t="str">
        <v/>
      </c>
      <c r="FT36" s="369" t="str">
        <v/>
      </c>
      <c r="FU36" s="369" t="str">
        <v/>
      </c>
      <c r="FV36" s="369" t="str">
        <v/>
      </c>
      <c r="FW36" s="369" t="str">
        <v/>
      </c>
      <c r="FX36" s="369" t="str">
        <v/>
      </c>
      <c r="FY36" s="369" t="str">
        <v/>
      </c>
      <c r="FZ36" s="369" t="str">
        <v/>
      </c>
      <c r="GA36" s="369" t="str">
        <v/>
      </c>
      <c r="GB36" s="369" t="str">
        <v/>
      </c>
      <c r="GC36" s="369" t="str">
        <v/>
      </c>
      <c r="GD36" s="369" t="str">
        <v/>
      </c>
      <c r="GE36" s="369" t="str">
        <v/>
      </c>
      <c r="GF36" s="369" t="str">
        <v/>
      </c>
      <c r="GG36" s="369" t="str">
        <v/>
      </c>
      <c r="GH36" s="369" t="str">
        <v/>
      </c>
      <c r="GI36" s="369" t="str">
        <v/>
      </c>
      <c r="GJ36" s="369" t="str">
        <v/>
      </c>
      <c r="GK36" s="369" t="str">
        <v/>
      </c>
      <c r="GL36" s="369" t="str">
        <v/>
      </c>
      <c r="GM36" s="369" t="str">
        <v/>
      </c>
      <c r="GN36" s="369" t="str">
        <v/>
      </c>
      <c r="GO36" s="369" t="str">
        <v/>
      </c>
      <c r="GP36" s="369" t="str">
        <v/>
      </c>
      <c r="GQ36" s="369" t="str">
        <v/>
      </c>
      <c r="GR36" s="369" t="str">
        <v/>
      </c>
      <c r="GS36" s="369" t="str">
        <v/>
      </c>
      <c r="GT36" s="369" t="str">
        <v/>
      </c>
      <c r="GU36" s="369" t="str">
        <v/>
      </c>
      <c r="GV36" s="369" t="str">
        <v/>
      </c>
      <c r="GW36" s="369" t="str">
        <v/>
      </c>
      <c r="GX36" s="369" t="str">
        <v/>
      </c>
      <c r="GY36" s="369" t="str">
        <v/>
      </c>
      <c r="GZ36" s="369" t="str">
        <v/>
      </c>
      <c r="HA36" s="369" t="str">
        <v/>
      </c>
      <c r="HB36" s="369" t="str">
        <v/>
      </c>
      <c r="HC36" s="369" t="str">
        <v/>
      </c>
      <c r="HD36" s="369" t="str">
        <v/>
      </c>
      <c r="HE36" s="369" t="str">
        <v/>
      </c>
      <c r="HF36" s="369" t="str">
        <v/>
      </c>
      <c r="HG36" s="369" t="str">
        <v/>
      </c>
      <c r="HH36" s="369" t="str">
        <v/>
      </c>
      <c r="HI36" s="369" t="str">
        <v/>
      </c>
      <c r="HJ36" s="369" t="str">
        <v/>
      </c>
      <c r="HK36" s="369" t="str">
        <v/>
      </c>
      <c r="HL36" s="369" t="str">
        <v/>
      </c>
      <c r="HM36" s="369" t="str">
        <v/>
      </c>
      <c r="HN36" s="369" t="str">
        <v/>
      </c>
      <c r="HO36" s="369" t="str">
        <v/>
      </c>
      <c r="HP36" s="369" t="str">
        <v/>
      </c>
      <c r="HQ36" s="369" t="str">
        <v/>
      </c>
      <c r="HR36" s="369" t="str">
        <v/>
      </c>
      <c r="HS36" s="369" t="str">
        <v/>
      </c>
      <c r="HT36" s="369" t="str">
        <v/>
      </c>
      <c r="HU36" s="369" t="str">
        <v/>
      </c>
      <c r="HV36" s="369" t="str">
        <v/>
      </c>
      <c r="HW36" s="369" t="str">
        <v/>
      </c>
      <c r="HX36" s="369" t="str">
        <v/>
      </c>
      <c r="HY36" s="369" t="str">
        <v/>
      </c>
      <c r="HZ36" s="369" t="str">
        <v/>
      </c>
      <c r="IA36" s="369" t="str">
        <v/>
      </c>
      <c r="IB36" s="369" t="str">
        <v/>
      </c>
      <c r="IC36" s="369" t="str">
        <v/>
      </c>
      <c r="ID36" s="369" t="str">
        <v/>
      </c>
      <c r="IE36" s="369" t="str">
        <v/>
      </c>
      <c r="IF36" s="369" t="str">
        <v/>
      </c>
      <c r="IG36" s="369" t="str">
        <v/>
      </c>
      <c r="IH36" s="369" t="str">
        <v/>
      </c>
      <c r="II36" s="369" t="str">
        <v/>
      </c>
      <c r="IJ36" s="369" t="str">
        <v/>
      </c>
      <c r="IK36" s="369" t="str">
        <v/>
      </c>
      <c r="IL36" s="369" t="str">
        <v/>
      </c>
      <c r="IM36" s="369" t="str">
        <v/>
      </c>
      <c r="IN36" s="369" t="str">
        <v/>
      </c>
      <c r="IO36" s="369" t="str">
        <v/>
      </c>
      <c r="IP36" s="369" t="str">
        <v/>
      </c>
      <c r="IQ36" s="369" t="str">
        <v/>
      </c>
      <c r="IR36" s="369" t="str">
        <v/>
      </c>
      <c r="IS36" s="369" t="str">
        <v/>
      </c>
      <c r="IT36" s="369" t="str">
        <v/>
      </c>
      <c r="IU36" s="369" t="str">
        <v/>
      </c>
      <c r="IV36" s="369" t="str">
        <v/>
      </c>
      <c r="IW36" s="369" t="str">
        <v/>
      </c>
      <c r="IX36" s="369" t="str">
        <v/>
      </c>
      <c r="IY36" s="369" t="str">
        <v/>
      </c>
      <c r="IZ36" s="369" t="str">
        <v/>
      </c>
      <c r="JA36" s="369" t="str">
        <v/>
      </c>
      <c r="JB36" s="369" t="str">
        <v/>
      </c>
      <c r="JC36" s="369" t="str">
        <v/>
      </c>
      <c r="JD36" s="369" t="str">
        <v/>
      </c>
      <c r="JE36" s="369" t="str">
        <v/>
      </c>
      <c r="JF36" s="369" t="str">
        <v/>
      </c>
      <c r="JG36" s="369" t="str">
        <v/>
      </c>
      <c r="JH36" s="369" t="str">
        <v/>
      </c>
      <c r="JI36" s="369" t="str">
        <v/>
      </c>
      <c r="JJ36" s="369" t="str">
        <v/>
      </c>
      <c r="JK36" s="369" t="str">
        <v/>
      </c>
      <c r="JL36" s="369" t="str">
        <v/>
      </c>
      <c r="JM36" s="369" t="str">
        <v/>
      </c>
      <c r="JN36" s="369" t="str">
        <v/>
      </c>
      <c r="JO36" s="369" t="str">
        <v/>
      </c>
      <c r="JP36" s="369" t="str">
        <v/>
      </c>
      <c r="JQ36" s="369" t="str">
        <v/>
      </c>
      <c r="JR36" s="369" t="str">
        <v/>
      </c>
      <c r="JS36" s="369" t="str">
        <v/>
      </c>
      <c r="JT36" s="369" t="str">
        <v/>
      </c>
      <c r="JU36" s="369" t="str">
        <v/>
      </c>
      <c r="JV36" s="369" t="str">
        <v/>
      </c>
      <c r="JW36" s="369" t="str">
        <v/>
      </c>
      <c r="JX36" s="369" t="str">
        <v/>
      </c>
      <c r="JY36" s="369" t="str">
        <v/>
      </c>
      <c r="JZ36" s="369" t="str">
        <v/>
      </c>
      <c r="KA36" s="369" t="str">
        <v/>
      </c>
      <c r="KB36" s="369" t="str">
        <v/>
      </c>
      <c r="KC36" s="369" t="str">
        <v/>
      </c>
      <c r="KD36" s="369" t="str">
        <v/>
      </c>
      <c r="KE36" s="369" t="str">
        <v/>
      </c>
      <c r="KF36" s="369" t="str">
        <v/>
      </c>
      <c r="KG36" s="369" t="str">
        <v/>
      </c>
      <c r="KH36" s="369" t="str">
        <v/>
      </c>
      <c r="KI36" s="369" t="str">
        <v/>
      </c>
      <c r="KJ36" s="369" t="str">
        <v/>
      </c>
      <c r="KK36" s="369" t="str">
        <v/>
      </c>
      <c r="KL36" s="369" t="str">
        <v/>
      </c>
      <c r="KM36" s="369" t="str">
        <v/>
      </c>
      <c r="KN36" s="369" t="str">
        <v/>
      </c>
      <c r="KO36" s="369" t="str">
        <v/>
      </c>
      <c r="KP36" s="369" t="str">
        <v/>
      </c>
      <c r="KQ36" s="369" t="str">
        <v/>
      </c>
      <c r="KR36" s="369" t="str">
        <v/>
      </c>
      <c r="KS36" s="369" t="str">
        <v/>
      </c>
      <c r="KT36" s="369" t="str">
        <v/>
      </c>
      <c r="KU36" s="369" t="str">
        <v/>
      </c>
      <c r="KV36" s="369" t="str">
        <v/>
      </c>
      <c r="KW36" s="369" t="str">
        <v/>
      </c>
      <c r="KX36" s="369" t="str">
        <v/>
      </c>
      <c r="KY36" s="369" t="str">
        <v/>
      </c>
      <c r="KZ36" s="369" t="str">
        <v/>
      </c>
      <c r="LA36" s="369" t="str">
        <v/>
      </c>
      <c r="LB36" s="369" t="str">
        <v/>
      </c>
      <c r="LC36" s="369" t="str">
        <v/>
      </c>
      <c r="LD36" s="369" t="str">
        <v/>
      </c>
      <c r="LE36" s="369" t="str">
        <v/>
      </c>
      <c r="LF36" s="369" t="str">
        <v/>
      </c>
      <c r="LG36" s="369" t="str">
        <v/>
      </c>
      <c r="LH36" s="369" t="str">
        <v/>
      </c>
      <c r="LI36" s="369" t="str">
        <v/>
      </c>
      <c r="LJ36" s="369" t="str">
        <v/>
      </c>
      <c r="LK36" s="369" t="str">
        <v/>
      </c>
      <c r="LL36" s="369" t="str">
        <v/>
      </c>
      <c r="LM36" s="369" t="str">
        <v/>
      </c>
      <c r="LN36" s="369" t="str">
        <v/>
      </c>
      <c r="LO36" s="369" t="str">
        <v/>
      </c>
      <c r="LP36" s="369" t="str">
        <v/>
      </c>
      <c r="LQ36" s="369" t="str">
        <v/>
      </c>
      <c r="LR36" s="369" t="str">
        <v/>
      </c>
      <c r="LS36" s="369" t="str">
        <v/>
      </c>
      <c r="LT36" s="369" t="str">
        <v/>
      </c>
      <c r="LU36" s="369" t="str">
        <v/>
      </c>
      <c r="LV36" s="369" t="str">
        <v/>
      </c>
      <c r="LW36" s="369" t="str">
        <v/>
      </c>
      <c r="LX36" s="369" t="str">
        <v/>
      </c>
      <c r="LY36" s="369" t="str">
        <v/>
      </c>
      <c r="LZ36" s="369" t="str">
        <v/>
      </c>
      <c r="MA36" s="369" t="str">
        <v/>
      </c>
      <c r="MB36" s="369" t="str">
        <v/>
      </c>
      <c r="MC36" s="369" t="str">
        <v/>
      </c>
      <c r="MD36" s="369" t="str">
        <v/>
      </c>
      <c r="ME36" s="369" t="str">
        <v/>
      </c>
      <c r="MF36" s="369" t="str">
        <v/>
      </c>
      <c r="MG36" s="369" t="str">
        <v/>
      </c>
      <c r="MH36" s="369" t="str">
        <v/>
      </c>
      <c r="MI36" s="369" t="str">
        <v/>
      </c>
      <c r="MJ36" s="369" t="str">
        <v/>
      </c>
      <c r="MK36" s="369" t="str">
        <v/>
      </c>
      <c r="ML36" s="369" t="str">
        <v/>
      </c>
      <c r="MM36" s="369" t="str">
        <v/>
      </c>
      <c r="MN36" s="369" t="str">
        <v/>
      </c>
      <c r="MO36" s="369" t="str">
        <v/>
      </c>
      <c r="MP36" s="369" t="str">
        <v/>
      </c>
      <c r="MQ36" s="369" t="str">
        <v/>
      </c>
      <c r="MR36" s="369" t="str">
        <v/>
      </c>
      <c r="MS36" s="369" t="str">
        <v/>
      </c>
      <c r="MT36" s="369" t="str">
        <v/>
      </c>
      <c r="MU36" s="369" t="str">
        <v/>
      </c>
      <c r="MV36" s="369" t="str">
        <v/>
      </c>
      <c r="MW36" s="369" t="str">
        <v/>
      </c>
      <c r="MX36" s="369" t="str">
        <v/>
      </c>
      <c r="MY36" s="369" t="str">
        <v/>
      </c>
      <c r="MZ36" s="369" t="str">
        <v/>
      </c>
      <c r="NA36" s="369" t="str">
        <v/>
      </c>
      <c r="NB36" s="369" t="str">
        <v/>
      </c>
      <c r="NC36" s="369" t="str">
        <v/>
      </c>
      <c r="ND36" s="369" t="str">
        <v/>
      </c>
      <c r="NE36" s="369" t="str">
        <v/>
      </c>
      <c r="NF36" s="369" t="str">
        <v/>
      </c>
      <c r="NG36" s="369" t="str">
        <v/>
      </c>
      <c r="NH36" s="369" t="str">
        <v/>
      </c>
      <c r="NI36" s="369" t="str">
        <v/>
      </c>
      <c r="NJ36" s="369" t="str">
        <v/>
      </c>
      <c r="NK36" s="369" t="str">
        <v/>
      </c>
      <c r="NL36" s="369" t="str">
        <v/>
      </c>
      <c r="NM36" s="369" t="str">
        <v/>
      </c>
      <c r="NN36" s="369" t="str">
        <v/>
      </c>
      <c r="NO36" s="369" t="str">
        <v/>
      </c>
      <c r="NP36" s="369" t="str">
        <v/>
      </c>
      <c r="NQ36" s="369" t="str">
        <v/>
      </c>
      <c r="NR36" s="369" t="str">
        <v/>
      </c>
      <c r="NS36" s="369" t="str">
        <v/>
      </c>
      <c r="NT36" s="369" t="str">
        <v/>
      </c>
      <c r="NU36" s="369" t="str">
        <v/>
      </c>
      <c r="NV36" s="369" t="str">
        <v/>
      </c>
      <c r="NW36" s="369" t="str">
        <v/>
      </c>
      <c r="NX36" s="369" t="str">
        <v/>
      </c>
      <c r="NY36" s="369" t="str">
        <v/>
      </c>
      <c r="NZ36" s="369" t="str">
        <v/>
      </c>
      <c r="OA36" s="369" t="str">
        <v/>
      </c>
      <c r="OB36" s="369" t="str">
        <v/>
      </c>
      <c r="OC36" s="369" t="str">
        <v/>
      </c>
      <c r="OD36" s="369" t="str">
        <v/>
      </c>
      <c r="OE36" s="369" t="str">
        <v/>
      </c>
      <c r="OF36" s="369" t="str">
        <v/>
      </c>
      <c r="OG36" s="369" t="str">
        <v/>
      </c>
      <c r="OH36" s="369" t="str">
        <v/>
      </c>
      <c r="OI36" s="369" t="str">
        <v/>
      </c>
      <c r="OJ36" s="369" t="str">
        <v/>
      </c>
      <c r="OK36" s="369" t="str">
        <v/>
      </c>
      <c r="OL36" s="369" t="str">
        <v/>
      </c>
      <c r="OM36" s="369" t="str">
        <v/>
      </c>
      <c r="ON36" s="369" t="str">
        <v/>
      </c>
      <c r="OO36" s="369" t="str">
        <v/>
      </c>
      <c r="OP36" s="369" t="str">
        <v/>
      </c>
      <c r="OQ36" s="371" t="str">
        <v/>
      </c>
      <c r="OR36" s="369" t="str">
        <v/>
      </c>
      <c r="OS36" s="369" t="str">
        <v/>
      </c>
      <c r="OT36" s="369" t="str">
        <v/>
      </c>
      <c r="OU36" s="369" t="str">
        <v/>
      </c>
      <c r="OV36" s="369" t="str">
        <v/>
      </c>
      <c r="OW36" s="369" t="str">
        <v/>
      </c>
      <c r="OX36" s="369" t="str">
        <v/>
      </c>
      <c r="OY36" s="369" t="str">
        <v/>
      </c>
      <c r="OZ36" s="369" t="str">
        <v/>
      </c>
      <c r="PA36" s="369" t="str">
        <v/>
      </c>
      <c r="PB36" s="369" t="str">
        <v/>
      </c>
      <c r="PC36" s="369" t="str">
        <v/>
      </c>
      <c r="PD36" s="369" t="str">
        <v/>
      </c>
      <c r="PE36" s="369" t="str">
        <v/>
      </c>
      <c r="PF36" s="369" t="str">
        <v/>
      </c>
      <c r="PG36" s="369" t="str">
        <v/>
      </c>
      <c r="PH36" s="369" t="str">
        <v/>
      </c>
      <c r="PI36" s="369" t="str">
        <v/>
      </c>
      <c r="PJ36" s="369" t="str">
        <v/>
      </c>
      <c r="PK36" s="369" t="str">
        <v/>
      </c>
      <c r="PL36" s="369" t="str">
        <v/>
      </c>
      <c r="PM36" s="369" t="str">
        <v/>
      </c>
      <c r="PN36" s="369" t="str">
        <v/>
      </c>
      <c r="PO36" s="369" t="str">
        <v/>
      </c>
      <c r="PP36" s="369" t="str">
        <v/>
      </c>
      <c r="PQ36" s="369" t="str">
        <v/>
      </c>
      <c r="PR36" s="369" t="str">
        <v/>
      </c>
      <c r="PS36" s="369" t="str">
        <v/>
      </c>
      <c r="PT36" s="369" t="str">
        <v/>
      </c>
      <c r="PU36" s="369" t="str">
        <v/>
      </c>
      <c r="PV36" s="369" t="str">
        <v/>
      </c>
      <c r="PW36" s="369" t="str">
        <v/>
      </c>
      <c r="PX36" s="369" t="str">
        <v/>
      </c>
      <c r="PY36" s="369" t="str">
        <v/>
      </c>
      <c r="PZ36" s="369" t="str">
        <v/>
      </c>
      <c r="QA36" s="369" t="str">
        <v/>
      </c>
      <c r="QB36" s="369" t="str">
        <v/>
      </c>
      <c r="QC36" s="369" t="str">
        <v/>
      </c>
      <c r="QD36" s="369" t="str">
        <v/>
      </c>
      <c r="QE36" s="369" t="str">
        <v/>
      </c>
      <c r="QF36" s="369" t="str">
        <v/>
      </c>
      <c r="QG36" s="369" t="str">
        <v/>
      </c>
      <c r="QH36" s="369" t="str">
        <v/>
      </c>
      <c r="QI36" s="369" t="str">
        <v/>
      </c>
      <c r="QJ36" s="369" t="str">
        <v/>
      </c>
      <c r="QK36" s="369" t="str">
        <v/>
      </c>
      <c r="QL36" s="369" t="str">
        <v/>
      </c>
      <c r="QM36" s="369" t="str">
        <v/>
      </c>
      <c r="QN36" s="369" t="str">
        <v/>
      </c>
      <c r="QO36" s="369" t="str">
        <v/>
      </c>
      <c r="QP36" s="369" t="str">
        <v/>
      </c>
      <c r="QQ36" s="369" t="str">
        <v/>
      </c>
      <c r="QR36" s="369" t="str">
        <v/>
      </c>
      <c r="QS36" s="369" t="str">
        <v/>
      </c>
      <c r="QT36" s="369" t="str">
        <v/>
      </c>
      <c r="QU36" s="369" t="str">
        <v/>
      </c>
      <c r="QV36" s="369" t="str">
        <v/>
      </c>
      <c r="QW36" s="369" t="str">
        <v/>
      </c>
      <c r="QX36" s="369" t="str">
        <v/>
      </c>
      <c r="QY36" s="369" t="str">
        <v/>
      </c>
      <c r="QZ36" s="369" t="str">
        <v/>
      </c>
      <c r="RA36" s="369" t="str">
        <v/>
      </c>
      <c r="RB36" s="369" t="str">
        <v/>
      </c>
      <c r="RC36" s="369" t="str">
        <v/>
      </c>
      <c r="RD36" s="369" t="str">
        <v/>
      </c>
      <c r="RE36" s="369" t="str">
        <v/>
      </c>
      <c r="RF36" s="369" t="str">
        <v/>
      </c>
      <c r="RG36" s="369" t="str">
        <v/>
      </c>
      <c r="RH36" s="369" t="str">
        <v/>
      </c>
      <c r="RI36" s="369" t="str">
        <v/>
      </c>
      <c r="RJ36" s="369" t="str">
        <v/>
      </c>
      <c r="RK36" s="369" t="str">
        <v/>
      </c>
      <c r="RL36" s="369" t="str">
        <v/>
      </c>
      <c r="RM36" s="369" t="str">
        <v/>
      </c>
      <c r="RN36" s="369" t="str">
        <v/>
      </c>
      <c r="RO36" s="369" t="str">
        <v/>
      </c>
      <c r="RP36" s="369" t="str">
        <v/>
      </c>
      <c r="RQ36" s="369" t="str">
        <v/>
      </c>
      <c r="RR36" s="369" t="str">
        <v/>
      </c>
      <c r="RS36" s="369" t="str">
        <v/>
      </c>
      <c r="RT36" s="369" t="str">
        <v/>
      </c>
      <c r="RU36" s="369" t="str">
        <v/>
      </c>
      <c r="RV36" s="369" t="str">
        <v/>
      </c>
      <c r="RW36" s="369" t="str">
        <v/>
      </c>
      <c r="RX36" s="369" t="str">
        <v/>
      </c>
      <c r="RY36" s="369" t="str">
        <v/>
      </c>
      <c r="RZ36" s="369" t="str">
        <v/>
      </c>
      <c r="SA36" s="369" t="str">
        <v/>
      </c>
      <c r="SB36" s="369" t="str">
        <v/>
      </c>
      <c r="SC36" s="369" t="str">
        <v/>
      </c>
      <c r="SD36" s="369" t="str">
        <v/>
      </c>
      <c r="SE36" s="369" t="str">
        <v/>
      </c>
      <c r="SF36" s="369" t="str">
        <v/>
      </c>
      <c r="SG36" s="369" t="str">
        <v/>
      </c>
      <c r="SH36" s="369" t="str">
        <v/>
      </c>
      <c r="SI36" s="369" t="str">
        <v/>
      </c>
      <c r="SJ36" s="369" t="str">
        <v/>
      </c>
      <c r="SK36" s="369" t="str">
        <v/>
      </c>
      <c r="SL36" s="369" t="str">
        <v/>
      </c>
      <c r="SM36" s="369" t="str">
        <v/>
      </c>
      <c r="SN36" s="369" t="str">
        <v/>
      </c>
      <c r="SO36" s="369" t="str">
        <v/>
      </c>
      <c r="SP36" s="369" t="str">
        <v/>
      </c>
      <c r="SQ36" s="369" t="str">
        <v/>
      </c>
      <c r="SR36" s="369" t="str">
        <v/>
      </c>
      <c r="SS36" s="369" t="str">
        <v/>
      </c>
      <c r="ST36" s="369" t="str">
        <v/>
      </c>
      <c r="SU36" s="369" t="str">
        <v/>
      </c>
      <c r="SV36" s="369" t="str">
        <v/>
      </c>
      <c r="SW36" s="369" t="str">
        <v/>
      </c>
      <c r="SX36" s="369" t="str">
        <v/>
      </c>
      <c r="SY36" s="369" t="str">
        <v/>
      </c>
      <c r="SZ36" s="369" t="str">
        <v/>
      </c>
      <c r="TA36" s="369" t="str">
        <v/>
      </c>
      <c r="TB36" s="369" t="str">
        <v/>
      </c>
      <c r="TC36" s="369" t="str">
        <v/>
      </c>
      <c r="TD36" s="369" t="str">
        <v/>
      </c>
      <c r="TE36" s="369" t="str">
        <v/>
      </c>
      <c r="TF36" s="369" t="str">
        <v/>
      </c>
      <c r="TG36" s="369" t="str">
        <v/>
      </c>
      <c r="TH36" s="369" t="str">
        <v/>
      </c>
      <c r="TI36" s="369" t="str">
        <v/>
      </c>
      <c r="TJ36" s="369" t="str">
        <v/>
      </c>
      <c r="TK36" s="369" t="str">
        <v/>
      </c>
      <c r="TL36" s="369" t="str">
        <v/>
      </c>
      <c r="TM36" s="369" t="str">
        <v/>
      </c>
      <c r="TN36" s="369" t="str">
        <v/>
      </c>
      <c r="TO36" s="369" t="str">
        <v/>
      </c>
      <c r="TP36" s="369" t="str">
        <v/>
      </c>
      <c r="TQ36" s="369" t="str">
        <v/>
      </c>
      <c r="TR36" s="369" t="str">
        <v/>
      </c>
      <c r="TS36" s="369" t="str">
        <v/>
      </c>
      <c r="TT36" s="369" t="str">
        <v/>
      </c>
      <c r="TU36" s="369" t="str">
        <v/>
      </c>
      <c r="TV36" s="369" t="str">
        <v/>
      </c>
      <c r="TW36" s="369" t="str">
        <v/>
      </c>
      <c r="TX36" s="369" t="str">
        <v/>
      </c>
      <c r="TY36" s="369" t="str">
        <v/>
      </c>
      <c r="TZ36" s="369" t="str">
        <v/>
      </c>
      <c r="UA36" s="369" t="str">
        <v/>
      </c>
      <c r="UB36" s="369" t="str">
        <v/>
      </c>
      <c r="UC36" s="369" t="str">
        <v/>
      </c>
      <c r="UD36" s="369" t="str">
        <v/>
      </c>
      <c r="UE36" s="369" t="str">
        <v/>
      </c>
      <c r="UF36" s="369" t="str">
        <v/>
      </c>
      <c r="UG36" s="369" t="str">
        <v/>
      </c>
      <c r="UH36" s="369" t="str">
        <v/>
      </c>
      <c r="UI36" s="369" t="str">
        <v/>
      </c>
      <c r="UJ36" s="369" t="str">
        <v/>
      </c>
      <c r="UK36" s="369" t="str">
        <v/>
      </c>
      <c r="UL36" s="369" t="str">
        <v/>
      </c>
      <c r="UM36" s="369" t="str">
        <v/>
      </c>
      <c r="UN36" s="369" t="str">
        <v/>
      </c>
      <c r="UO36" s="369" t="str">
        <v/>
      </c>
      <c r="UP36" s="369" t="str">
        <v/>
      </c>
      <c r="UQ36" s="369" t="str">
        <v/>
      </c>
      <c r="UR36" s="369" t="str">
        <v/>
      </c>
      <c r="US36" s="369" t="str">
        <v/>
      </c>
      <c r="UT36" s="369" t="str">
        <v/>
      </c>
      <c r="UU36" s="369" t="str">
        <v/>
      </c>
      <c r="UV36" s="369" t="str">
        <v/>
      </c>
      <c r="UW36" s="369" t="str">
        <v/>
      </c>
      <c r="UX36" s="369" t="str">
        <v/>
      </c>
      <c r="UY36" s="369" t="str">
        <v/>
      </c>
      <c r="UZ36" s="369" t="str">
        <v/>
      </c>
      <c r="VA36" s="369" t="str">
        <v/>
      </c>
      <c r="VB36" s="369" t="str">
        <v/>
      </c>
      <c r="VC36" s="369" t="str">
        <v/>
      </c>
      <c r="VD36" s="369" t="str">
        <v/>
      </c>
      <c r="VE36" s="369" t="str">
        <v/>
      </c>
      <c r="VF36" s="369" t="str">
        <v/>
      </c>
      <c r="VG36" s="369" t="str">
        <v/>
      </c>
      <c r="VH36" s="369" t="str">
        <v/>
      </c>
      <c r="VI36" s="369" t="str">
        <v/>
      </c>
      <c r="VJ36" s="369" t="str">
        <v/>
      </c>
      <c r="VK36" s="369" t="str">
        <v/>
      </c>
      <c r="VL36" s="369" t="str">
        <v/>
      </c>
      <c r="VM36" s="369" t="str">
        <v/>
      </c>
      <c r="VN36" s="369" t="str">
        <v/>
      </c>
      <c r="VO36" s="369" t="str">
        <v/>
      </c>
      <c r="VP36" s="369" t="str">
        <v/>
      </c>
      <c r="VQ36" s="369" t="str">
        <v/>
      </c>
      <c r="VR36" s="369" t="str">
        <v/>
      </c>
      <c r="VS36" s="369" t="str">
        <v/>
      </c>
      <c r="VT36" s="369" t="str">
        <v/>
      </c>
      <c r="VU36" s="369" t="str">
        <v/>
      </c>
      <c r="VV36" s="369" t="str">
        <v/>
      </c>
      <c r="VW36" s="369" t="str">
        <v/>
      </c>
      <c r="VX36" s="369" t="str">
        <v/>
      </c>
      <c r="VY36" s="369" t="str">
        <v/>
      </c>
      <c r="VZ36" s="369" t="str">
        <v/>
      </c>
      <c r="WA36" s="369" t="str">
        <v/>
      </c>
      <c r="WB36" s="369" t="str">
        <v/>
      </c>
      <c r="WC36" s="369" t="str">
        <v/>
      </c>
      <c r="WD36" s="369" t="str">
        <v/>
      </c>
      <c r="WE36" s="369" t="str">
        <v/>
      </c>
      <c r="WF36" s="369" t="str">
        <v/>
      </c>
      <c r="WG36" s="369" t="str">
        <v/>
      </c>
      <c r="WH36" s="369" t="str">
        <v/>
      </c>
      <c r="WI36" s="369" t="str">
        <v/>
      </c>
    </row>
    <row r="37" spans="1:607" ht="12.6" customHeight="1">
      <c r="A37" s="348"/>
      <c r="B37" s="360" t="s">
        <v>769</v>
      </c>
      <c r="C37" s="348"/>
      <c r="D37" s="399"/>
      <c r="E37" s="399"/>
      <c r="F37" s="399"/>
      <c r="G37" s="361" t="str">
        <f t="shared" si="0"/>
        <v/>
      </c>
      <c r="H37" s="361" t="str">
        <f t="shared" si="1"/>
        <v/>
      </c>
      <c r="I37" s="397"/>
      <c r="J37" s="348"/>
      <c r="K37" s="348"/>
      <c r="L37" s="348"/>
      <c r="M37" s="348"/>
      <c r="N37" s="323"/>
      <c r="O37" s="323"/>
      <c r="P37" s="323"/>
      <c r="Q37" s="323"/>
      <c r="R37" s="323"/>
      <c r="S37" s="323"/>
      <c r="T37" s="323"/>
      <c r="U37" s="323"/>
      <c r="V37" s="323"/>
      <c r="W37" s="323"/>
      <c r="X37" s="323"/>
      <c r="Y37" s="323"/>
      <c r="Z37" s="323"/>
      <c r="AA37" s="323"/>
      <c r="AB37" s="323"/>
      <c r="AC37" s="323"/>
      <c r="AD37" s="323"/>
      <c r="AE37" s="323"/>
      <c r="AF37" s="323"/>
      <c r="AG37" s="323"/>
      <c r="AH37" s="323"/>
      <c r="AI37" s="323"/>
      <c r="AJ37" s="323"/>
      <c r="AK37" s="323"/>
      <c r="AL37" s="323"/>
      <c r="AM37" s="323"/>
      <c r="AN37" s="323"/>
      <c r="AO37" s="323"/>
      <c r="AP37" s="323"/>
      <c r="AQ37" s="323"/>
      <c r="AR37" s="323"/>
      <c r="AS37" s="323"/>
      <c r="AT37" s="323"/>
      <c r="AU37" s="323"/>
      <c r="AV37" s="323"/>
      <c r="AW37" s="323"/>
      <c r="AX37" s="323"/>
      <c r="AY37" s="323"/>
      <c r="AZ37" s="323"/>
      <c r="BA37" s="323"/>
      <c r="BB37" s="323"/>
      <c r="BC37" s="323"/>
      <c r="BD37" s="323"/>
      <c r="BE37" s="323"/>
      <c r="BF37" s="323"/>
      <c r="BG37" s="323"/>
      <c r="BH37" s="323"/>
      <c r="BI37" s="323"/>
      <c r="BJ37" s="323"/>
      <c r="BK37" s="323"/>
      <c r="BL37" s="323"/>
      <c r="BM37" s="323"/>
      <c r="BN37" s="323"/>
      <c r="BO37" s="323"/>
      <c r="BP37" s="323"/>
      <c r="BQ37" s="323"/>
      <c r="BR37" s="323"/>
      <c r="BS37" s="323"/>
      <c r="BT37" s="323"/>
      <c r="BU37" s="323"/>
      <c r="BV37" s="323"/>
      <c r="BW37" s="323"/>
      <c r="BX37" s="323"/>
      <c r="BY37" s="323"/>
      <c r="BZ37" s="323"/>
      <c r="CA37" s="323"/>
      <c r="CB37" s="323"/>
      <c r="CC37" s="323"/>
      <c r="CD37" s="323"/>
      <c r="CE37" s="323"/>
      <c r="CF37" s="323"/>
      <c r="CG37" s="323"/>
      <c r="CH37" s="323"/>
      <c r="CI37" s="323"/>
      <c r="CJ37" s="323"/>
      <c r="CK37" s="323"/>
      <c r="CL37" s="323"/>
      <c r="CM37" s="323"/>
      <c r="CN37" s="323"/>
      <c r="CO37" s="323"/>
      <c r="CP37" s="323"/>
      <c r="CQ37" s="323"/>
      <c r="CR37" s="323"/>
      <c r="CS37" s="323"/>
      <c r="CT37" s="323"/>
      <c r="CU37" s="323"/>
      <c r="CV37" s="323"/>
      <c r="CW37" s="323"/>
      <c r="CX37" s="323"/>
      <c r="CY37" s="323"/>
      <c r="CZ37" s="363"/>
      <c r="DB37" s="897"/>
      <c r="DC37" s="898"/>
      <c r="DD37" s="368" t="str">
        <v/>
      </c>
      <c r="DE37" s="369" t="str">
        <v/>
      </c>
      <c r="DF37" s="369" t="str">
        <v/>
      </c>
      <c r="DG37" s="369" t="str">
        <v/>
      </c>
      <c r="DH37" s="369" t="str">
        <v/>
      </c>
      <c r="DI37" s="369" t="str">
        <v/>
      </c>
      <c r="DJ37" s="369" t="str">
        <v/>
      </c>
      <c r="DK37" s="369" t="str">
        <v/>
      </c>
      <c r="DL37" s="369" t="str">
        <v/>
      </c>
      <c r="DM37" s="369" t="str">
        <v/>
      </c>
      <c r="DN37" s="369" t="str">
        <v/>
      </c>
      <c r="DO37" s="369" t="str">
        <v/>
      </c>
      <c r="DP37" s="369" t="str">
        <v/>
      </c>
      <c r="DQ37" s="369" t="str">
        <v/>
      </c>
      <c r="DR37" s="369" t="str">
        <v/>
      </c>
      <c r="DS37" s="369" t="str">
        <v/>
      </c>
      <c r="DT37" s="369" t="str">
        <v/>
      </c>
      <c r="DU37" s="369" t="str">
        <v/>
      </c>
      <c r="DV37" s="369" t="str">
        <v/>
      </c>
      <c r="DW37" s="369" t="str">
        <v/>
      </c>
      <c r="DX37" s="370" t="str">
        <v/>
      </c>
      <c r="DY37" s="369" t="str">
        <v/>
      </c>
      <c r="DZ37" s="369" t="str">
        <v/>
      </c>
      <c r="EA37" s="369" t="str">
        <v/>
      </c>
      <c r="EB37" s="369" t="str">
        <v/>
      </c>
      <c r="EC37" s="369" t="str">
        <v/>
      </c>
      <c r="ED37" s="369" t="str">
        <v/>
      </c>
      <c r="EE37" s="369" t="str">
        <v/>
      </c>
      <c r="EF37" s="369" t="str">
        <v/>
      </c>
      <c r="EG37" s="369" t="str">
        <v/>
      </c>
      <c r="EH37" s="369" t="str">
        <v/>
      </c>
      <c r="EI37" s="369" t="str">
        <v/>
      </c>
      <c r="EJ37" s="369" t="str">
        <v/>
      </c>
      <c r="EK37" s="369" t="str">
        <v/>
      </c>
      <c r="EL37" s="369" t="str">
        <v/>
      </c>
      <c r="EM37" s="369" t="str">
        <v/>
      </c>
      <c r="EN37" s="369" t="str">
        <v/>
      </c>
      <c r="EO37" s="369" t="str">
        <v/>
      </c>
      <c r="EP37" s="369" t="str">
        <v/>
      </c>
      <c r="EQ37" s="369" t="str">
        <v/>
      </c>
      <c r="ER37" s="369" t="str">
        <v/>
      </c>
      <c r="ES37" s="369" t="str">
        <v/>
      </c>
      <c r="ET37" s="369" t="str">
        <v/>
      </c>
      <c r="EU37" s="369" t="str">
        <v/>
      </c>
      <c r="EV37" s="369" t="str">
        <v/>
      </c>
      <c r="EW37" s="369" t="str">
        <v/>
      </c>
      <c r="EX37" s="369" t="str">
        <v/>
      </c>
      <c r="EY37" s="369" t="str">
        <v/>
      </c>
      <c r="EZ37" s="369" t="str">
        <v/>
      </c>
      <c r="FA37" s="369" t="str">
        <v/>
      </c>
      <c r="FB37" s="369" t="str">
        <v/>
      </c>
      <c r="FC37" s="369" t="str">
        <v/>
      </c>
      <c r="FD37" s="369" t="str">
        <v/>
      </c>
      <c r="FE37" s="369" t="str">
        <v/>
      </c>
      <c r="FF37" s="369" t="str">
        <v/>
      </c>
      <c r="FG37" s="369" t="str">
        <v/>
      </c>
      <c r="FH37" s="369" t="str">
        <v/>
      </c>
      <c r="FI37" s="369" t="str">
        <v/>
      </c>
      <c r="FJ37" s="369" t="str">
        <v/>
      </c>
      <c r="FK37" s="369" t="str">
        <v/>
      </c>
      <c r="FL37" s="369" t="str">
        <v/>
      </c>
      <c r="FM37" s="369" t="str">
        <v/>
      </c>
      <c r="FN37" s="369" t="str">
        <v/>
      </c>
      <c r="FO37" s="369" t="str">
        <v/>
      </c>
      <c r="FP37" s="369" t="str">
        <v/>
      </c>
      <c r="FQ37" s="369" t="str">
        <v/>
      </c>
      <c r="FR37" s="369" t="str">
        <v/>
      </c>
      <c r="FS37" s="369" t="str">
        <v/>
      </c>
      <c r="FT37" s="369" t="str">
        <v/>
      </c>
      <c r="FU37" s="369" t="str">
        <v/>
      </c>
      <c r="FV37" s="369" t="str">
        <v/>
      </c>
      <c r="FW37" s="369" t="str">
        <v/>
      </c>
      <c r="FX37" s="369" t="str">
        <v/>
      </c>
      <c r="FY37" s="369" t="str">
        <v/>
      </c>
      <c r="FZ37" s="369" t="str">
        <v/>
      </c>
      <c r="GA37" s="369" t="str">
        <v/>
      </c>
      <c r="GB37" s="369" t="str">
        <v/>
      </c>
      <c r="GC37" s="369" t="str">
        <v/>
      </c>
      <c r="GD37" s="369" t="str">
        <v/>
      </c>
      <c r="GE37" s="369" t="str">
        <v/>
      </c>
      <c r="GF37" s="369" t="str">
        <v/>
      </c>
      <c r="GG37" s="369" t="str">
        <v/>
      </c>
      <c r="GH37" s="369" t="str">
        <v/>
      </c>
      <c r="GI37" s="369" t="str">
        <v/>
      </c>
      <c r="GJ37" s="369" t="str">
        <v/>
      </c>
      <c r="GK37" s="369" t="str">
        <v/>
      </c>
      <c r="GL37" s="369" t="str">
        <v/>
      </c>
      <c r="GM37" s="369" t="str">
        <v/>
      </c>
      <c r="GN37" s="369" t="str">
        <v/>
      </c>
      <c r="GO37" s="369" t="str">
        <v/>
      </c>
      <c r="GP37" s="369" t="str">
        <v/>
      </c>
      <c r="GQ37" s="369" t="str">
        <v/>
      </c>
      <c r="GR37" s="369" t="str">
        <v/>
      </c>
      <c r="GS37" s="369" t="str">
        <v/>
      </c>
      <c r="GT37" s="369" t="str">
        <v/>
      </c>
      <c r="GU37" s="369" t="str">
        <v/>
      </c>
      <c r="GV37" s="369" t="str">
        <v/>
      </c>
      <c r="GW37" s="369" t="str">
        <v/>
      </c>
      <c r="GX37" s="369" t="str">
        <v/>
      </c>
      <c r="GY37" s="369" t="str">
        <v/>
      </c>
      <c r="GZ37" s="369" t="str">
        <v/>
      </c>
      <c r="HA37" s="369" t="str">
        <v/>
      </c>
      <c r="HB37" s="369" t="str">
        <v/>
      </c>
      <c r="HC37" s="369" t="str">
        <v/>
      </c>
      <c r="HD37" s="369" t="str">
        <v/>
      </c>
      <c r="HE37" s="369" t="str">
        <v/>
      </c>
      <c r="HF37" s="369" t="str">
        <v/>
      </c>
      <c r="HG37" s="369" t="str">
        <v/>
      </c>
      <c r="HH37" s="369" t="str">
        <v/>
      </c>
      <c r="HI37" s="369" t="str">
        <v/>
      </c>
      <c r="HJ37" s="369" t="str">
        <v/>
      </c>
      <c r="HK37" s="369" t="str">
        <v/>
      </c>
      <c r="HL37" s="369" t="str">
        <v/>
      </c>
      <c r="HM37" s="369" t="str">
        <v/>
      </c>
      <c r="HN37" s="369" t="str">
        <v/>
      </c>
      <c r="HO37" s="369" t="str">
        <v/>
      </c>
      <c r="HP37" s="369" t="str">
        <v/>
      </c>
      <c r="HQ37" s="369" t="str">
        <v/>
      </c>
      <c r="HR37" s="369" t="str">
        <v/>
      </c>
      <c r="HS37" s="369" t="str">
        <v/>
      </c>
      <c r="HT37" s="369" t="str">
        <v/>
      </c>
      <c r="HU37" s="369" t="str">
        <v/>
      </c>
      <c r="HV37" s="369" t="str">
        <v/>
      </c>
      <c r="HW37" s="369" t="str">
        <v/>
      </c>
      <c r="HX37" s="369" t="str">
        <v/>
      </c>
      <c r="HY37" s="369" t="str">
        <v/>
      </c>
      <c r="HZ37" s="369" t="str">
        <v/>
      </c>
      <c r="IA37" s="369" t="str">
        <v/>
      </c>
      <c r="IB37" s="369" t="str">
        <v/>
      </c>
      <c r="IC37" s="369" t="str">
        <v/>
      </c>
      <c r="ID37" s="369" t="str">
        <v/>
      </c>
      <c r="IE37" s="369" t="str">
        <v/>
      </c>
      <c r="IF37" s="369" t="str">
        <v/>
      </c>
      <c r="IG37" s="369" t="str">
        <v/>
      </c>
      <c r="IH37" s="369" t="str">
        <v/>
      </c>
      <c r="II37" s="369" t="str">
        <v/>
      </c>
      <c r="IJ37" s="369" t="str">
        <v/>
      </c>
      <c r="IK37" s="369" t="str">
        <v/>
      </c>
      <c r="IL37" s="369" t="str">
        <v/>
      </c>
      <c r="IM37" s="369" t="str">
        <v/>
      </c>
      <c r="IN37" s="369" t="str">
        <v/>
      </c>
      <c r="IO37" s="369" t="str">
        <v/>
      </c>
      <c r="IP37" s="369" t="str">
        <v/>
      </c>
      <c r="IQ37" s="369" t="str">
        <v/>
      </c>
      <c r="IR37" s="369" t="str">
        <v/>
      </c>
      <c r="IS37" s="369" t="str">
        <v/>
      </c>
      <c r="IT37" s="369" t="str">
        <v/>
      </c>
      <c r="IU37" s="369" t="str">
        <v/>
      </c>
      <c r="IV37" s="369" t="str">
        <v/>
      </c>
      <c r="IW37" s="369" t="str">
        <v/>
      </c>
      <c r="IX37" s="369" t="str">
        <v/>
      </c>
      <c r="IY37" s="369" t="str">
        <v/>
      </c>
      <c r="IZ37" s="369" t="str">
        <v/>
      </c>
      <c r="JA37" s="369" t="str">
        <v/>
      </c>
      <c r="JB37" s="369" t="str">
        <v/>
      </c>
      <c r="JC37" s="369" t="str">
        <v/>
      </c>
      <c r="JD37" s="369" t="str">
        <v/>
      </c>
      <c r="JE37" s="369" t="str">
        <v/>
      </c>
      <c r="JF37" s="369" t="str">
        <v/>
      </c>
      <c r="JG37" s="369" t="str">
        <v/>
      </c>
      <c r="JH37" s="369" t="str">
        <v/>
      </c>
      <c r="JI37" s="369" t="str">
        <v/>
      </c>
      <c r="JJ37" s="369" t="str">
        <v/>
      </c>
      <c r="JK37" s="369" t="str">
        <v/>
      </c>
      <c r="JL37" s="369" t="str">
        <v/>
      </c>
      <c r="JM37" s="369" t="str">
        <v/>
      </c>
      <c r="JN37" s="369" t="str">
        <v/>
      </c>
      <c r="JO37" s="369" t="str">
        <v/>
      </c>
      <c r="JP37" s="369" t="str">
        <v/>
      </c>
      <c r="JQ37" s="369" t="str">
        <v/>
      </c>
      <c r="JR37" s="369" t="str">
        <v/>
      </c>
      <c r="JS37" s="369" t="str">
        <v/>
      </c>
      <c r="JT37" s="369" t="str">
        <v/>
      </c>
      <c r="JU37" s="369" t="str">
        <v/>
      </c>
      <c r="JV37" s="369" t="str">
        <v/>
      </c>
      <c r="JW37" s="369" t="str">
        <v/>
      </c>
      <c r="JX37" s="369" t="str">
        <v/>
      </c>
      <c r="JY37" s="369" t="str">
        <v/>
      </c>
      <c r="JZ37" s="369" t="str">
        <v/>
      </c>
      <c r="KA37" s="369" t="str">
        <v/>
      </c>
      <c r="KB37" s="369" t="str">
        <v/>
      </c>
      <c r="KC37" s="369" t="str">
        <v/>
      </c>
      <c r="KD37" s="369" t="str">
        <v/>
      </c>
      <c r="KE37" s="369" t="str">
        <v/>
      </c>
      <c r="KF37" s="369" t="str">
        <v/>
      </c>
      <c r="KG37" s="369" t="str">
        <v/>
      </c>
      <c r="KH37" s="369" t="str">
        <v/>
      </c>
      <c r="KI37" s="369" t="str">
        <v/>
      </c>
      <c r="KJ37" s="369" t="str">
        <v/>
      </c>
      <c r="KK37" s="369" t="str">
        <v/>
      </c>
      <c r="KL37" s="369" t="str">
        <v/>
      </c>
      <c r="KM37" s="369" t="str">
        <v/>
      </c>
      <c r="KN37" s="369" t="str">
        <v/>
      </c>
      <c r="KO37" s="369" t="str">
        <v/>
      </c>
      <c r="KP37" s="369" t="str">
        <v/>
      </c>
      <c r="KQ37" s="369" t="str">
        <v/>
      </c>
      <c r="KR37" s="369" t="str">
        <v/>
      </c>
      <c r="KS37" s="369" t="str">
        <v/>
      </c>
      <c r="KT37" s="369" t="str">
        <v/>
      </c>
      <c r="KU37" s="369" t="str">
        <v/>
      </c>
      <c r="KV37" s="369" t="str">
        <v/>
      </c>
      <c r="KW37" s="369" t="str">
        <v/>
      </c>
      <c r="KX37" s="369" t="str">
        <v/>
      </c>
      <c r="KY37" s="369" t="str">
        <v/>
      </c>
      <c r="KZ37" s="369" t="str">
        <v/>
      </c>
      <c r="LA37" s="369" t="str">
        <v/>
      </c>
      <c r="LB37" s="369" t="str">
        <v/>
      </c>
      <c r="LC37" s="369" t="str">
        <v/>
      </c>
      <c r="LD37" s="369" t="str">
        <v/>
      </c>
      <c r="LE37" s="369" t="str">
        <v/>
      </c>
      <c r="LF37" s="369" t="str">
        <v/>
      </c>
      <c r="LG37" s="369" t="str">
        <v/>
      </c>
      <c r="LH37" s="369" t="str">
        <v/>
      </c>
      <c r="LI37" s="369" t="str">
        <v/>
      </c>
      <c r="LJ37" s="369" t="str">
        <v/>
      </c>
      <c r="LK37" s="369" t="str">
        <v/>
      </c>
      <c r="LL37" s="369" t="str">
        <v/>
      </c>
      <c r="LM37" s="369" t="str">
        <v/>
      </c>
      <c r="LN37" s="369" t="str">
        <v/>
      </c>
      <c r="LO37" s="369" t="str">
        <v/>
      </c>
      <c r="LP37" s="369" t="str">
        <v/>
      </c>
      <c r="LQ37" s="369" t="str">
        <v/>
      </c>
      <c r="LR37" s="369" t="str">
        <v/>
      </c>
      <c r="LS37" s="369" t="str">
        <v/>
      </c>
      <c r="LT37" s="369" t="str">
        <v/>
      </c>
      <c r="LU37" s="369" t="str">
        <v/>
      </c>
      <c r="LV37" s="369" t="str">
        <v/>
      </c>
      <c r="LW37" s="369" t="str">
        <v/>
      </c>
      <c r="LX37" s="369" t="str">
        <v/>
      </c>
      <c r="LY37" s="369" t="str">
        <v/>
      </c>
      <c r="LZ37" s="369" t="str">
        <v/>
      </c>
      <c r="MA37" s="369" t="str">
        <v/>
      </c>
      <c r="MB37" s="369" t="str">
        <v/>
      </c>
      <c r="MC37" s="369" t="str">
        <v/>
      </c>
      <c r="MD37" s="369" t="str">
        <v/>
      </c>
      <c r="ME37" s="369" t="str">
        <v/>
      </c>
      <c r="MF37" s="369" t="str">
        <v/>
      </c>
      <c r="MG37" s="369" t="str">
        <v/>
      </c>
      <c r="MH37" s="369" t="str">
        <v/>
      </c>
      <c r="MI37" s="369" t="str">
        <v/>
      </c>
      <c r="MJ37" s="369" t="str">
        <v/>
      </c>
      <c r="MK37" s="369" t="str">
        <v/>
      </c>
      <c r="ML37" s="369" t="str">
        <v/>
      </c>
      <c r="MM37" s="369" t="str">
        <v/>
      </c>
      <c r="MN37" s="369" t="str">
        <v/>
      </c>
      <c r="MO37" s="369" t="str">
        <v/>
      </c>
      <c r="MP37" s="369" t="str">
        <v/>
      </c>
      <c r="MQ37" s="369" t="str">
        <v/>
      </c>
      <c r="MR37" s="369" t="str">
        <v/>
      </c>
      <c r="MS37" s="369" t="str">
        <v/>
      </c>
      <c r="MT37" s="369" t="str">
        <v/>
      </c>
      <c r="MU37" s="369" t="str">
        <v/>
      </c>
      <c r="MV37" s="369" t="str">
        <v/>
      </c>
      <c r="MW37" s="369" t="str">
        <v/>
      </c>
      <c r="MX37" s="369" t="str">
        <v/>
      </c>
      <c r="MY37" s="369" t="str">
        <v/>
      </c>
      <c r="MZ37" s="369" t="str">
        <v/>
      </c>
      <c r="NA37" s="369" t="str">
        <v/>
      </c>
      <c r="NB37" s="369" t="str">
        <v/>
      </c>
      <c r="NC37" s="369" t="str">
        <v/>
      </c>
      <c r="ND37" s="369" t="str">
        <v/>
      </c>
      <c r="NE37" s="369" t="str">
        <v/>
      </c>
      <c r="NF37" s="369" t="str">
        <v/>
      </c>
      <c r="NG37" s="369" t="str">
        <v/>
      </c>
      <c r="NH37" s="369" t="str">
        <v/>
      </c>
      <c r="NI37" s="369" t="str">
        <v/>
      </c>
      <c r="NJ37" s="369" t="str">
        <v/>
      </c>
      <c r="NK37" s="369" t="str">
        <v/>
      </c>
      <c r="NL37" s="369" t="str">
        <v/>
      </c>
      <c r="NM37" s="369" t="str">
        <v/>
      </c>
      <c r="NN37" s="369" t="str">
        <v/>
      </c>
      <c r="NO37" s="369" t="str">
        <v/>
      </c>
      <c r="NP37" s="369" t="str">
        <v/>
      </c>
      <c r="NQ37" s="369" t="str">
        <v/>
      </c>
      <c r="NR37" s="369" t="str">
        <v/>
      </c>
      <c r="NS37" s="369" t="str">
        <v/>
      </c>
      <c r="NT37" s="369" t="str">
        <v/>
      </c>
      <c r="NU37" s="369" t="str">
        <v/>
      </c>
      <c r="NV37" s="369" t="str">
        <v/>
      </c>
      <c r="NW37" s="369" t="str">
        <v/>
      </c>
      <c r="NX37" s="369" t="str">
        <v/>
      </c>
      <c r="NY37" s="369" t="str">
        <v/>
      </c>
      <c r="NZ37" s="369" t="str">
        <v/>
      </c>
      <c r="OA37" s="369" t="str">
        <v/>
      </c>
      <c r="OB37" s="369" t="str">
        <v/>
      </c>
      <c r="OC37" s="369" t="str">
        <v/>
      </c>
      <c r="OD37" s="369" t="str">
        <v/>
      </c>
      <c r="OE37" s="369" t="str">
        <v/>
      </c>
      <c r="OF37" s="369" t="str">
        <v/>
      </c>
      <c r="OG37" s="369" t="str">
        <v/>
      </c>
      <c r="OH37" s="369" t="str">
        <v/>
      </c>
      <c r="OI37" s="369" t="str">
        <v/>
      </c>
      <c r="OJ37" s="369" t="str">
        <v/>
      </c>
      <c r="OK37" s="369" t="str">
        <v/>
      </c>
      <c r="OL37" s="369" t="str">
        <v/>
      </c>
      <c r="OM37" s="369" t="str">
        <v/>
      </c>
      <c r="ON37" s="369" t="str">
        <v/>
      </c>
      <c r="OO37" s="369" t="str">
        <v/>
      </c>
      <c r="OP37" s="369" t="str">
        <v/>
      </c>
      <c r="OQ37" s="371" t="str">
        <v/>
      </c>
      <c r="OR37" s="369" t="str">
        <v/>
      </c>
      <c r="OS37" s="369" t="str">
        <v/>
      </c>
      <c r="OT37" s="369" t="str">
        <v/>
      </c>
      <c r="OU37" s="369" t="str">
        <v/>
      </c>
      <c r="OV37" s="369" t="str">
        <v/>
      </c>
      <c r="OW37" s="369" t="str">
        <v/>
      </c>
      <c r="OX37" s="369" t="str">
        <v/>
      </c>
      <c r="OY37" s="369" t="str">
        <v/>
      </c>
      <c r="OZ37" s="369" t="str">
        <v/>
      </c>
      <c r="PA37" s="369" t="str">
        <v/>
      </c>
      <c r="PB37" s="369" t="str">
        <v/>
      </c>
      <c r="PC37" s="369" t="str">
        <v/>
      </c>
      <c r="PD37" s="369" t="str">
        <v/>
      </c>
      <c r="PE37" s="369" t="str">
        <v/>
      </c>
      <c r="PF37" s="369" t="str">
        <v/>
      </c>
      <c r="PG37" s="369" t="str">
        <v/>
      </c>
      <c r="PH37" s="369" t="str">
        <v/>
      </c>
      <c r="PI37" s="369" t="str">
        <v/>
      </c>
      <c r="PJ37" s="369" t="str">
        <v/>
      </c>
      <c r="PK37" s="369" t="str">
        <v/>
      </c>
      <c r="PL37" s="369" t="str">
        <v/>
      </c>
      <c r="PM37" s="369" t="str">
        <v/>
      </c>
      <c r="PN37" s="369" t="str">
        <v/>
      </c>
      <c r="PO37" s="369" t="str">
        <v/>
      </c>
      <c r="PP37" s="369" t="str">
        <v/>
      </c>
      <c r="PQ37" s="369" t="str">
        <v/>
      </c>
      <c r="PR37" s="369" t="str">
        <v/>
      </c>
      <c r="PS37" s="369" t="str">
        <v/>
      </c>
      <c r="PT37" s="369" t="str">
        <v/>
      </c>
      <c r="PU37" s="369" t="str">
        <v/>
      </c>
      <c r="PV37" s="369" t="str">
        <v/>
      </c>
      <c r="PW37" s="369" t="str">
        <v/>
      </c>
      <c r="PX37" s="369" t="str">
        <v/>
      </c>
      <c r="PY37" s="369" t="str">
        <v/>
      </c>
      <c r="PZ37" s="369" t="str">
        <v/>
      </c>
      <c r="QA37" s="369" t="str">
        <v/>
      </c>
      <c r="QB37" s="369" t="str">
        <v/>
      </c>
      <c r="QC37" s="369" t="str">
        <v/>
      </c>
      <c r="QD37" s="369" t="str">
        <v/>
      </c>
      <c r="QE37" s="369" t="str">
        <v/>
      </c>
      <c r="QF37" s="369" t="str">
        <v/>
      </c>
      <c r="QG37" s="369" t="str">
        <v/>
      </c>
      <c r="QH37" s="369" t="str">
        <v/>
      </c>
      <c r="QI37" s="369" t="str">
        <v/>
      </c>
      <c r="QJ37" s="369" t="str">
        <v/>
      </c>
      <c r="QK37" s="369" t="str">
        <v/>
      </c>
      <c r="QL37" s="369" t="str">
        <v/>
      </c>
      <c r="QM37" s="369" t="str">
        <v/>
      </c>
      <c r="QN37" s="369" t="str">
        <v/>
      </c>
      <c r="QO37" s="369" t="str">
        <v/>
      </c>
      <c r="QP37" s="369" t="str">
        <v/>
      </c>
      <c r="QQ37" s="369" t="str">
        <v/>
      </c>
      <c r="QR37" s="369" t="str">
        <v/>
      </c>
      <c r="QS37" s="369" t="str">
        <v/>
      </c>
      <c r="QT37" s="369" t="str">
        <v/>
      </c>
      <c r="QU37" s="369" t="str">
        <v/>
      </c>
      <c r="QV37" s="369" t="str">
        <v/>
      </c>
      <c r="QW37" s="369" t="str">
        <v/>
      </c>
      <c r="QX37" s="369" t="str">
        <v/>
      </c>
      <c r="QY37" s="369" t="str">
        <v/>
      </c>
      <c r="QZ37" s="369" t="str">
        <v/>
      </c>
      <c r="RA37" s="369" t="str">
        <v/>
      </c>
      <c r="RB37" s="369" t="str">
        <v/>
      </c>
      <c r="RC37" s="369" t="str">
        <v/>
      </c>
      <c r="RD37" s="369" t="str">
        <v/>
      </c>
      <c r="RE37" s="369" t="str">
        <v/>
      </c>
      <c r="RF37" s="369" t="str">
        <v/>
      </c>
      <c r="RG37" s="369" t="str">
        <v/>
      </c>
      <c r="RH37" s="369" t="str">
        <v/>
      </c>
      <c r="RI37" s="369" t="str">
        <v/>
      </c>
      <c r="RJ37" s="369" t="str">
        <v/>
      </c>
      <c r="RK37" s="369" t="str">
        <v/>
      </c>
      <c r="RL37" s="369" t="str">
        <v/>
      </c>
      <c r="RM37" s="369" t="str">
        <v/>
      </c>
      <c r="RN37" s="369" t="str">
        <v/>
      </c>
      <c r="RO37" s="369" t="str">
        <v/>
      </c>
      <c r="RP37" s="369" t="str">
        <v/>
      </c>
      <c r="RQ37" s="369" t="str">
        <v/>
      </c>
      <c r="RR37" s="369" t="str">
        <v/>
      </c>
      <c r="RS37" s="369" t="str">
        <v/>
      </c>
      <c r="RT37" s="369" t="str">
        <v/>
      </c>
      <c r="RU37" s="369" t="str">
        <v/>
      </c>
      <c r="RV37" s="369" t="str">
        <v/>
      </c>
      <c r="RW37" s="369" t="str">
        <v/>
      </c>
      <c r="RX37" s="369" t="str">
        <v/>
      </c>
      <c r="RY37" s="369" t="str">
        <v/>
      </c>
      <c r="RZ37" s="369" t="str">
        <v/>
      </c>
      <c r="SA37" s="369" t="str">
        <v/>
      </c>
      <c r="SB37" s="369" t="str">
        <v/>
      </c>
      <c r="SC37" s="369" t="str">
        <v/>
      </c>
      <c r="SD37" s="369" t="str">
        <v/>
      </c>
      <c r="SE37" s="369" t="str">
        <v/>
      </c>
      <c r="SF37" s="369" t="str">
        <v/>
      </c>
      <c r="SG37" s="369" t="str">
        <v/>
      </c>
      <c r="SH37" s="369" t="str">
        <v/>
      </c>
      <c r="SI37" s="369" t="str">
        <v/>
      </c>
      <c r="SJ37" s="369" t="str">
        <v/>
      </c>
      <c r="SK37" s="369" t="str">
        <v/>
      </c>
      <c r="SL37" s="369" t="str">
        <v/>
      </c>
      <c r="SM37" s="369" t="str">
        <v/>
      </c>
      <c r="SN37" s="369" t="str">
        <v/>
      </c>
      <c r="SO37" s="369" t="str">
        <v/>
      </c>
      <c r="SP37" s="369" t="str">
        <v/>
      </c>
      <c r="SQ37" s="369" t="str">
        <v/>
      </c>
      <c r="SR37" s="369" t="str">
        <v/>
      </c>
      <c r="SS37" s="369" t="str">
        <v/>
      </c>
      <c r="ST37" s="369" t="str">
        <v/>
      </c>
      <c r="SU37" s="369" t="str">
        <v/>
      </c>
      <c r="SV37" s="369" t="str">
        <v/>
      </c>
      <c r="SW37" s="369" t="str">
        <v/>
      </c>
      <c r="SX37" s="369" t="str">
        <v/>
      </c>
      <c r="SY37" s="369" t="str">
        <v/>
      </c>
      <c r="SZ37" s="369" t="str">
        <v/>
      </c>
      <c r="TA37" s="369" t="str">
        <v/>
      </c>
      <c r="TB37" s="369" t="str">
        <v/>
      </c>
      <c r="TC37" s="369" t="str">
        <v/>
      </c>
      <c r="TD37" s="369" t="str">
        <v/>
      </c>
      <c r="TE37" s="369" t="str">
        <v/>
      </c>
      <c r="TF37" s="369" t="str">
        <v/>
      </c>
      <c r="TG37" s="369" t="str">
        <v/>
      </c>
      <c r="TH37" s="369" t="str">
        <v/>
      </c>
      <c r="TI37" s="369" t="str">
        <v/>
      </c>
      <c r="TJ37" s="369" t="str">
        <v/>
      </c>
      <c r="TK37" s="369" t="str">
        <v/>
      </c>
      <c r="TL37" s="369" t="str">
        <v/>
      </c>
      <c r="TM37" s="369" t="str">
        <v/>
      </c>
      <c r="TN37" s="369" t="str">
        <v/>
      </c>
      <c r="TO37" s="369" t="str">
        <v/>
      </c>
      <c r="TP37" s="369" t="str">
        <v/>
      </c>
      <c r="TQ37" s="369" t="str">
        <v/>
      </c>
      <c r="TR37" s="369" t="str">
        <v/>
      </c>
      <c r="TS37" s="369" t="str">
        <v/>
      </c>
      <c r="TT37" s="369" t="str">
        <v/>
      </c>
      <c r="TU37" s="369" t="str">
        <v/>
      </c>
      <c r="TV37" s="369" t="str">
        <v/>
      </c>
      <c r="TW37" s="369" t="str">
        <v/>
      </c>
      <c r="TX37" s="369" t="str">
        <v/>
      </c>
      <c r="TY37" s="369" t="str">
        <v/>
      </c>
      <c r="TZ37" s="369" t="str">
        <v/>
      </c>
      <c r="UA37" s="369" t="str">
        <v/>
      </c>
      <c r="UB37" s="369" t="str">
        <v/>
      </c>
      <c r="UC37" s="369" t="str">
        <v/>
      </c>
      <c r="UD37" s="369" t="str">
        <v/>
      </c>
      <c r="UE37" s="369" t="str">
        <v/>
      </c>
      <c r="UF37" s="369" t="str">
        <v/>
      </c>
      <c r="UG37" s="369" t="str">
        <v/>
      </c>
      <c r="UH37" s="369" t="str">
        <v/>
      </c>
      <c r="UI37" s="369" t="str">
        <v/>
      </c>
      <c r="UJ37" s="369" t="str">
        <v/>
      </c>
      <c r="UK37" s="369" t="str">
        <v/>
      </c>
      <c r="UL37" s="369" t="str">
        <v/>
      </c>
      <c r="UM37" s="369" t="str">
        <v/>
      </c>
      <c r="UN37" s="369" t="str">
        <v/>
      </c>
      <c r="UO37" s="369" t="str">
        <v/>
      </c>
      <c r="UP37" s="369" t="str">
        <v/>
      </c>
      <c r="UQ37" s="369" t="str">
        <v/>
      </c>
      <c r="UR37" s="369" t="str">
        <v/>
      </c>
      <c r="US37" s="369" t="str">
        <v/>
      </c>
      <c r="UT37" s="369" t="str">
        <v/>
      </c>
      <c r="UU37" s="369" t="str">
        <v/>
      </c>
      <c r="UV37" s="369" t="str">
        <v/>
      </c>
      <c r="UW37" s="369" t="str">
        <v/>
      </c>
      <c r="UX37" s="369" t="str">
        <v/>
      </c>
      <c r="UY37" s="369" t="str">
        <v/>
      </c>
      <c r="UZ37" s="369" t="str">
        <v/>
      </c>
      <c r="VA37" s="369" t="str">
        <v/>
      </c>
      <c r="VB37" s="369" t="str">
        <v/>
      </c>
      <c r="VC37" s="369" t="str">
        <v/>
      </c>
      <c r="VD37" s="369" t="str">
        <v/>
      </c>
      <c r="VE37" s="369" t="str">
        <v/>
      </c>
      <c r="VF37" s="369" t="str">
        <v/>
      </c>
      <c r="VG37" s="369" t="str">
        <v/>
      </c>
      <c r="VH37" s="369" t="str">
        <v/>
      </c>
      <c r="VI37" s="369" t="str">
        <v/>
      </c>
      <c r="VJ37" s="369" t="str">
        <v/>
      </c>
      <c r="VK37" s="369" t="str">
        <v/>
      </c>
      <c r="VL37" s="369" t="str">
        <v/>
      </c>
      <c r="VM37" s="369" t="str">
        <v/>
      </c>
      <c r="VN37" s="369" t="str">
        <v/>
      </c>
      <c r="VO37" s="369" t="str">
        <v/>
      </c>
      <c r="VP37" s="369" t="str">
        <v/>
      </c>
      <c r="VQ37" s="369" t="str">
        <v/>
      </c>
      <c r="VR37" s="369" t="str">
        <v/>
      </c>
      <c r="VS37" s="369" t="str">
        <v/>
      </c>
      <c r="VT37" s="369" t="str">
        <v/>
      </c>
      <c r="VU37" s="369" t="str">
        <v/>
      </c>
      <c r="VV37" s="369" t="str">
        <v/>
      </c>
      <c r="VW37" s="369" t="str">
        <v/>
      </c>
      <c r="VX37" s="369" t="str">
        <v/>
      </c>
      <c r="VY37" s="369" t="str">
        <v/>
      </c>
      <c r="VZ37" s="369" t="str">
        <v/>
      </c>
      <c r="WA37" s="369" t="str">
        <v/>
      </c>
      <c r="WB37" s="369" t="str">
        <v/>
      </c>
      <c r="WC37" s="369" t="str">
        <v/>
      </c>
      <c r="WD37" s="369" t="str">
        <v/>
      </c>
      <c r="WE37" s="369" t="str">
        <v/>
      </c>
      <c r="WF37" s="369" t="str">
        <v/>
      </c>
      <c r="WG37" s="369" t="str">
        <v/>
      </c>
      <c r="WH37" s="369" t="str">
        <v/>
      </c>
      <c r="WI37" s="369" t="str">
        <v/>
      </c>
    </row>
    <row r="38" spans="1:607">
      <c r="A38" s="348"/>
      <c r="B38" s="360" t="s">
        <v>770</v>
      </c>
      <c r="C38" s="348"/>
      <c r="D38" s="399"/>
      <c r="E38" s="399"/>
      <c r="F38" s="399"/>
      <c r="G38" s="361" t="str">
        <f t="shared" si="0"/>
        <v/>
      </c>
      <c r="H38" s="361" t="str">
        <f t="shared" si="1"/>
        <v/>
      </c>
      <c r="I38" s="397"/>
      <c r="J38" s="348"/>
      <c r="K38" s="348"/>
      <c r="L38" s="348"/>
      <c r="M38" s="348"/>
      <c r="N38" s="323"/>
      <c r="O38" s="323"/>
      <c r="P38" s="323"/>
      <c r="Q38" s="323"/>
      <c r="R38" s="323"/>
      <c r="S38" s="323"/>
      <c r="T38" s="323"/>
      <c r="U38" s="323"/>
      <c r="V38" s="323"/>
      <c r="W38" s="323"/>
      <c r="X38" s="323"/>
      <c r="Y38" s="323"/>
      <c r="Z38" s="323"/>
      <c r="AA38" s="323"/>
      <c r="AB38" s="323"/>
      <c r="AC38" s="323"/>
      <c r="AD38" s="323"/>
      <c r="AE38" s="323"/>
      <c r="AF38" s="323"/>
      <c r="AG38" s="323"/>
      <c r="AH38" s="323"/>
      <c r="AI38" s="323"/>
      <c r="AJ38" s="323"/>
      <c r="AK38" s="323"/>
      <c r="AL38" s="323"/>
      <c r="AM38" s="323"/>
      <c r="AN38" s="323"/>
      <c r="AO38" s="323"/>
      <c r="AP38" s="323"/>
      <c r="AQ38" s="323"/>
      <c r="AR38" s="323"/>
      <c r="AS38" s="323"/>
      <c r="AT38" s="323"/>
      <c r="AU38" s="323"/>
      <c r="AV38" s="323"/>
      <c r="AW38" s="323"/>
      <c r="AX38" s="323"/>
      <c r="AY38" s="323"/>
      <c r="AZ38" s="323"/>
      <c r="BA38" s="323"/>
      <c r="BB38" s="323"/>
      <c r="BC38" s="323"/>
      <c r="BD38" s="323"/>
      <c r="BE38" s="323"/>
      <c r="BF38" s="323"/>
      <c r="BG38" s="323"/>
      <c r="BH38" s="323"/>
      <c r="BI38" s="323"/>
      <c r="BJ38" s="323"/>
      <c r="BK38" s="323"/>
      <c r="BL38" s="323"/>
      <c r="BM38" s="323"/>
      <c r="BN38" s="323"/>
      <c r="BO38" s="323"/>
      <c r="BP38" s="323"/>
      <c r="BQ38" s="323"/>
      <c r="BR38" s="323"/>
      <c r="BS38" s="323"/>
      <c r="BT38" s="323"/>
      <c r="BU38" s="323"/>
      <c r="BV38" s="323"/>
      <c r="BW38" s="323"/>
      <c r="BX38" s="323"/>
      <c r="BY38" s="323"/>
      <c r="BZ38" s="323"/>
      <c r="CA38" s="323"/>
      <c r="CB38" s="323"/>
      <c r="CC38" s="323"/>
      <c r="CD38" s="323"/>
      <c r="CE38" s="323"/>
      <c r="CF38" s="323"/>
      <c r="CG38" s="323"/>
      <c r="CH38" s="323"/>
      <c r="CI38" s="323"/>
      <c r="CJ38" s="323"/>
      <c r="CK38" s="323"/>
      <c r="CL38" s="323"/>
      <c r="CM38" s="323"/>
      <c r="CN38" s="323"/>
      <c r="CO38" s="323"/>
      <c r="CP38" s="323"/>
      <c r="CQ38" s="323"/>
      <c r="CR38" s="323"/>
      <c r="CS38" s="323"/>
      <c r="CT38" s="323"/>
      <c r="CU38" s="323"/>
      <c r="CV38" s="323"/>
      <c r="CW38" s="323"/>
      <c r="CX38" s="323"/>
      <c r="CY38" s="323"/>
      <c r="CZ38" s="363"/>
      <c r="DB38" s="897"/>
      <c r="DC38" s="896" t="s">
        <v>1253</v>
      </c>
      <c r="DD38" s="368" t="str">
        <v/>
      </c>
      <c r="DE38" s="369" t="str">
        <v/>
      </c>
      <c r="DF38" s="369" t="str">
        <v/>
      </c>
      <c r="DG38" s="369" t="str">
        <v/>
      </c>
      <c r="DH38" s="369" t="str">
        <v/>
      </c>
      <c r="DI38" s="369" t="str">
        <v/>
      </c>
      <c r="DJ38" s="369" t="str">
        <v/>
      </c>
      <c r="DK38" s="369" t="str">
        <v/>
      </c>
      <c r="DL38" s="369" t="str">
        <v/>
      </c>
      <c r="DM38" s="369" t="str">
        <v/>
      </c>
      <c r="DN38" s="369" t="str">
        <v/>
      </c>
      <c r="DO38" s="369" t="str">
        <v/>
      </c>
      <c r="DP38" s="369" t="str">
        <v/>
      </c>
      <c r="DQ38" s="369" t="str">
        <v/>
      </c>
      <c r="DR38" s="369" t="str">
        <v/>
      </c>
      <c r="DS38" s="369" t="str">
        <v/>
      </c>
      <c r="DT38" s="369" t="str">
        <v/>
      </c>
      <c r="DU38" s="369" t="str">
        <v/>
      </c>
      <c r="DV38" s="369" t="str">
        <v/>
      </c>
      <c r="DW38" s="369" t="str">
        <v/>
      </c>
      <c r="DX38" s="370" t="str">
        <v/>
      </c>
      <c r="DY38" s="369" t="str">
        <v/>
      </c>
      <c r="DZ38" s="369" t="str">
        <v/>
      </c>
      <c r="EA38" s="369" t="str">
        <v/>
      </c>
      <c r="EB38" s="369" t="str">
        <v/>
      </c>
      <c r="EC38" s="369" t="str">
        <v/>
      </c>
      <c r="ED38" s="369" t="str">
        <v/>
      </c>
      <c r="EE38" s="369" t="str">
        <v/>
      </c>
      <c r="EF38" s="369" t="str">
        <v/>
      </c>
      <c r="EG38" s="369" t="str">
        <v/>
      </c>
      <c r="EH38" s="369" t="str">
        <v/>
      </c>
      <c r="EI38" s="369" t="str">
        <v/>
      </c>
      <c r="EJ38" s="369" t="str">
        <v/>
      </c>
      <c r="EK38" s="369" t="str">
        <v/>
      </c>
      <c r="EL38" s="369" t="str">
        <v/>
      </c>
      <c r="EM38" s="369" t="str">
        <v/>
      </c>
      <c r="EN38" s="369" t="str">
        <v/>
      </c>
      <c r="EO38" s="369" t="str">
        <v/>
      </c>
      <c r="EP38" s="369" t="str">
        <v/>
      </c>
      <c r="EQ38" s="369" t="str">
        <v/>
      </c>
      <c r="ER38" s="369" t="str">
        <v/>
      </c>
      <c r="ES38" s="369" t="str">
        <v/>
      </c>
      <c r="ET38" s="369" t="str">
        <v/>
      </c>
      <c r="EU38" s="369" t="str">
        <v/>
      </c>
      <c r="EV38" s="369" t="str">
        <v/>
      </c>
      <c r="EW38" s="369" t="str">
        <v/>
      </c>
      <c r="EX38" s="369" t="str">
        <v/>
      </c>
      <c r="EY38" s="369" t="str">
        <v/>
      </c>
      <c r="EZ38" s="369" t="str">
        <v/>
      </c>
      <c r="FA38" s="369" t="str">
        <v/>
      </c>
      <c r="FB38" s="369" t="str">
        <v/>
      </c>
      <c r="FC38" s="369" t="str">
        <v/>
      </c>
      <c r="FD38" s="369" t="str">
        <v/>
      </c>
      <c r="FE38" s="369" t="str">
        <v/>
      </c>
      <c r="FF38" s="369" t="str">
        <v/>
      </c>
      <c r="FG38" s="369" t="str">
        <v/>
      </c>
      <c r="FH38" s="369" t="str">
        <v/>
      </c>
      <c r="FI38" s="369" t="str">
        <v/>
      </c>
      <c r="FJ38" s="369" t="str">
        <v/>
      </c>
      <c r="FK38" s="369" t="str">
        <v/>
      </c>
      <c r="FL38" s="369" t="str">
        <v/>
      </c>
      <c r="FM38" s="369" t="str">
        <v/>
      </c>
      <c r="FN38" s="369" t="str">
        <v/>
      </c>
      <c r="FO38" s="369" t="str">
        <v/>
      </c>
      <c r="FP38" s="369" t="str">
        <v/>
      </c>
      <c r="FQ38" s="369" t="str">
        <v/>
      </c>
      <c r="FR38" s="369" t="str">
        <v/>
      </c>
      <c r="FS38" s="369" t="str">
        <v/>
      </c>
      <c r="FT38" s="369" t="str">
        <v/>
      </c>
      <c r="FU38" s="369" t="str">
        <v/>
      </c>
      <c r="FV38" s="369" t="str">
        <v/>
      </c>
      <c r="FW38" s="369" t="str">
        <v/>
      </c>
      <c r="FX38" s="369" t="str">
        <v/>
      </c>
      <c r="FY38" s="369" t="str">
        <v/>
      </c>
      <c r="FZ38" s="369" t="str">
        <v/>
      </c>
      <c r="GA38" s="369" t="str">
        <v/>
      </c>
      <c r="GB38" s="369" t="str">
        <v/>
      </c>
      <c r="GC38" s="369" t="str">
        <v/>
      </c>
      <c r="GD38" s="369" t="str">
        <v/>
      </c>
      <c r="GE38" s="369" t="str">
        <v/>
      </c>
      <c r="GF38" s="369" t="str">
        <v/>
      </c>
      <c r="GG38" s="369" t="str">
        <v/>
      </c>
      <c r="GH38" s="369" t="str">
        <v/>
      </c>
      <c r="GI38" s="369" t="str">
        <v/>
      </c>
      <c r="GJ38" s="369" t="str">
        <v/>
      </c>
      <c r="GK38" s="369" t="str">
        <v/>
      </c>
      <c r="GL38" s="369" t="str">
        <v/>
      </c>
      <c r="GM38" s="369" t="str">
        <v/>
      </c>
      <c r="GN38" s="369" t="str">
        <v/>
      </c>
      <c r="GO38" s="369" t="str">
        <v/>
      </c>
      <c r="GP38" s="369" t="str">
        <v/>
      </c>
      <c r="GQ38" s="369" t="str">
        <v/>
      </c>
      <c r="GR38" s="369" t="str">
        <v/>
      </c>
      <c r="GS38" s="369" t="str">
        <v/>
      </c>
      <c r="GT38" s="369" t="str">
        <v/>
      </c>
      <c r="GU38" s="369" t="str">
        <v/>
      </c>
      <c r="GV38" s="369" t="str">
        <v/>
      </c>
      <c r="GW38" s="369" t="str">
        <v/>
      </c>
      <c r="GX38" s="369" t="str">
        <v/>
      </c>
      <c r="GY38" s="369" t="str">
        <v/>
      </c>
      <c r="GZ38" s="369" t="str">
        <v/>
      </c>
      <c r="HA38" s="369" t="str">
        <v/>
      </c>
      <c r="HB38" s="369" t="str">
        <v/>
      </c>
      <c r="HC38" s="369" t="str">
        <v/>
      </c>
      <c r="HD38" s="369" t="str">
        <v/>
      </c>
      <c r="HE38" s="369" t="str">
        <v/>
      </c>
      <c r="HF38" s="369" t="str">
        <v/>
      </c>
      <c r="HG38" s="369" t="str">
        <v/>
      </c>
      <c r="HH38" s="369" t="str">
        <v/>
      </c>
      <c r="HI38" s="369" t="str">
        <v/>
      </c>
      <c r="HJ38" s="369" t="str">
        <v/>
      </c>
      <c r="HK38" s="369" t="str">
        <v/>
      </c>
      <c r="HL38" s="369" t="str">
        <v/>
      </c>
      <c r="HM38" s="369" t="str">
        <v/>
      </c>
      <c r="HN38" s="369" t="str">
        <v/>
      </c>
      <c r="HO38" s="369" t="str">
        <v/>
      </c>
      <c r="HP38" s="369" t="str">
        <v/>
      </c>
      <c r="HQ38" s="369" t="str">
        <v/>
      </c>
      <c r="HR38" s="369" t="str">
        <v/>
      </c>
      <c r="HS38" s="369" t="str">
        <v/>
      </c>
      <c r="HT38" s="369" t="str">
        <v/>
      </c>
      <c r="HU38" s="369" t="str">
        <v/>
      </c>
      <c r="HV38" s="369" t="str">
        <v/>
      </c>
      <c r="HW38" s="369" t="str">
        <v/>
      </c>
      <c r="HX38" s="369" t="str">
        <v/>
      </c>
      <c r="HY38" s="369" t="str">
        <v/>
      </c>
      <c r="HZ38" s="369" t="str">
        <v/>
      </c>
      <c r="IA38" s="369" t="str">
        <v/>
      </c>
      <c r="IB38" s="369" t="str">
        <v/>
      </c>
      <c r="IC38" s="369" t="str">
        <v/>
      </c>
      <c r="ID38" s="369" t="str">
        <v/>
      </c>
      <c r="IE38" s="369" t="str">
        <v/>
      </c>
      <c r="IF38" s="369" t="str">
        <v/>
      </c>
      <c r="IG38" s="369" t="str">
        <v/>
      </c>
      <c r="IH38" s="369" t="str">
        <v/>
      </c>
      <c r="II38" s="369" t="str">
        <v/>
      </c>
      <c r="IJ38" s="369" t="str">
        <v/>
      </c>
      <c r="IK38" s="369" t="str">
        <v/>
      </c>
      <c r="IL38" s="369" t="str">
        <v/>
      </c>
      <c r="IM38" s="369" t="str">
        <v/>
      </c>
      <c r="IN38" s="369" t="str">
        <v/>
      </c>
      <c r="IO38" s="369" t="str">
        <v/>
      </c>
      <c r="IP38" s="369" t="str">
        <v/>
      </c>
      <c r="IQ38" s="369" t="str">
        <v/>
      </c>
      <c r="IR38" s="369" t="str">
        <v/>
      </c>
      <c r="IS38" s="369" t="str">
        <v/>
      </c>
      <c r="IT38" s="369" t="str">
        <v/>
      </c>
      <c r="IU38" s="369" t="str">
        <v/>
      </c>
      <c r="IV38" s="369" t="str">
        <v/>
      </c>
      <c r="IW38" s="369" t="str">
        <v/>
      </c>
      <c r="IX38" s="369" t="str">
        <v/>
      </c>
      <c r="IY38" s="369" t="str">
        <v/>
      </c>
      <c r="IZ38" s="369" t="str">
        <v/>
      </c>
      <c r="JA38" s="369" t="str">
        <v/>
      </c>
      <c r="JB38" s="369" t="str">
        <v/>
      </c>
      <c r="JC38" s="369" t="str">
        <v/>
      </c>
      <c r="JD38" s="369" t="str">
        <v/>
      </c>
      <c r="JE38" s="369" t="str">
        <v/>
      </c>
      <c r="JF38" s="369" t="str">
        <v/>
      </c>
      <c r="JG38" s="369" t="str">
        <v/>
      </c>
      <c r="JH38" s="369" t="str">
        <v/>
      </c>
      <c r="JI38" s="369" t="str">
        <v/>
      </c>
      <c r="JJ38" s="369" t="str">
        <v/>
      </c>
      <c r="JK38" s="369" t="str">
        <v/>
      </c>
      <c r="JL38" s="369" t="str">
        <v/>
      </c>
      <c r="JM38" s="369" t="str">
        <v/>
      </c>
      <c r="JN38" s="369" t="str">
        <v/>
      </c>
      <c r="JO38" s="369" t="str">
        <v/>
      </c>
      <c r="JP38" s="369" t="str">
        <v/>
      </c>
      <c r="JQ38" s="369" t="str">
        <v/>
      </c>
      <c r="JR38" s="369" t="str">
        <v/>
      </c>
      <c r="JS38" s="369" t="str">
        <v/>
      </c>
      <c r="JT38" s="369" t="str">
        <v/>
      </c>
      <c r="JU38" s="369" t="str">
        <v/>
      </c>
      <c r="JV38" s="369" t="str">
        <v/>
      </c>
      <c r="JW38" s="369" t="str">
        <v/>
      </c>
      <c r="JX38" s="369" t="str">
        <v/>
      </c>
      <c r="JY38" s="369" t="str">
        <v/>
      </c>
      <c r="JZ38" s="369" t="str">
        <v/>
      </c>
      <c r="KA38" s="369" t="str">
        <v/>
      </c>
      <c r="KB38" s="369" t="str">
        <v/>
      </c>
      <c r="KC38" s="369" t="str">
        <v/>
      </c>
      <c r="KD38" s="369" t="str">
        <v/>
      </c>
      <c r="KE38" s="369" t="str">
        <v/>
      </c>
      <c r="KF38" s="369" t="str">
        <v/>
      </c>
      <c r="KG38" s="369" t="str">
        <v/>
      </c>
      <c r="KH38" s="369" t="str">
        <v/>
      </c>
      <c r="KI38" s="369" t="str">
        <v/>
      </c>
      <c r="KJ38" s="369" t="str">
        <v/>
      </c>
      <c r="KK38" s="369" t="str">
        <v/>
      </c>
      <c r="KL38" s="369" t="str">
        <v/>
      </c>
      <c r="KM38" s="369" t="str">
        <v/>
      </c>
      <c r="KN38" s="369" t="str">
        <v/>
      </c>
      <c r="KO38" s="369" t="str">
        <v/>
      </c>
      <c r="KP38" s="369" t="str">
        <v/>
      </c>
      <c r="KQ38" s="369" t="str">
        <v/>
      </c>
      <c r="KR38" s="369" t="str">
        <v/>
      </c>
      <c r="KS38" s="369" t="str">
        <v/>
      </c>
      <c r="KT38" s="369" t="str">
        <v/>
      </c>
      <c r="KU38" s="369" t="str">
        <v/>
      </c>
      <c r="KV38" s="369" t="str">
        <v/>
      </c>
      <c r="KW38" s="369" t="str">
        <v/>
      </c>
      <c r="KX38" s="369" t="str">
        <v/>
      </c>
      <c r="KY38" s="369" t="str">
        <v/>
      </c>
      <c r="KZ38" s="369" t="str">
        <v/>
      </c>
      <c r="LA38" s="369" t="str">
        <v/>
      </c>
      <c r="LB38" s="369" t="str">
        <v/>
      </c>
      <c r="LC38" s="369" t="str">
        <v/>
      </c>
      <c r="LD38" s="369" t="str">
        <v/>
      </c>
      <c r="LE38" s="369" t="str">
        <v/>
      </c>
      <c r="LF38" s="369" t="str">
        <v/>
      </c>
      <c r="LG38" s="369" t="str">
        <v/>
      </c>
      <c r="LH38" s="369" t="str">
        <v/>
      </c>
      <c r="LI38" s="369" t="str">
        <v/>
      </c>
      <c r="LJ38" s="369" t="str">
        <v/>
      </c>
      <c r="LK38" s="369" t="str">
        <v/>
      </c>
      <c r="LL38" s="369" t="str">
        <v/>
      </c>
      <c r="LM38" s="369" t="str">
        <v/>
      </c>
      <c r="LN38" s="369" t="str">
        <v/>
      </c>
      <c r="LO38" s="369" t="str">
        <v/>
      </c>
      <c r="LP38" s="369" t="str">
        <v/>
      </c>
      <c r="LQ38" s="369" t="str">
        <v/>
      </c>
      <c r="LR38" s="369" t="str">
        <v/>
      </c>
      <c r="LS38" s="369" t="str">
        <v/>
      </c>
      <c r="LT38" s="369" t="str">
        <v/>
      </c>
      <c r="LU38" s="369" t="str">
        <v/>
      </c>
      <c r="LV38" s="369" t="str">
        <v/>
      </c>
      <c r="LW38" s="369" t="str">
        <v/>
      </c>
      <c r="LX38" s="369" t="str">
        <v/>
      </c>
      <c r="LY38" s="369" t="str">
        <v/>
      </c>
      <c r="LZ38" s="369" t="str">
        <v/>
      </c>
      <c r="MA38" s="369" t="str">
        <v/>
      </c>
      <c r="MB38" s="369" t="str">
        <v/>
      </c>
      <c r="MC38" s="369" t="str">
        <v/>
      </c>
      <c r="MD38" s="369" t="str">
        <v/>
      </c>
      <c r="ME38" s="369" t="str">
        <v/>
      </c>
      <c r="MF38" s="369" t="str">
        <v/>
      </c>
      <c r="MG38" s="369" t="str">
        <v/>
      </c>
      <c r="MH38" s="369" t="str">
        <v/>
      </c>
      <c r="MI38" s="369" t="str">
        <v/>
      </c>
      <c r="MJ38" s="369" t="str">
        <v/>
      </c>
      <c r="MK38" s="369" t="str">
        <v/>
      </c>
      <c r="ML38" s="369" t="str">
        <v/>
      </c>
      <c r="MM38" s="369" t="str">
        <v/>
      </c>
      <c r="MN38" s="369" t="str">
        <v/>
      </c>
      <c r="MO38" s="369" t="str">
        <v/>
      </c>
      <c r="MP38" s="369" t="str">
        <v/>
      </c>
      <c r="MQ38" s="369" t="str">
        <v/>
      </c>
      <c r="MR38" s="369" t="str">
        <v/>
      </c>
      <c r="MS38" s="369" t="str">
        <v/>
      </c>
      <c r="MT38" s="369" t="str">
        <v/>
      </c>
      <c r="MU38" s="369" t="str">
        <v/>
      </c>
      <c r="MV38" s="369" t="str">
        <v/>
      </c>
      <c r="MW38" s="369" t="str">
        <v/>
      </c>
      <c r="MX38" s="369" t="str">
        <v/>
      </c>
      <c r="MY38" s="369" t="str">
        <v/>
      </c>
      <c r="MZ38" s="369" t="str">
        <v/>
      </c>
      <c r="NA38" s="369" t="str">
        <v/>
      </c>
      <c r="NB38" s="369" t="str">
        <v/>
      </c>
      <c r="NC38" s="369" t="str">
        <v/>
      </c>
      <c r="ND38" s="369" t="str">
        <v/>
      </c>
      <c r="NE38" s="369" t="str">
        <v/>
      </c>
      <c r="NF38" s="369" t="str">
        <v/>
      </c>
      <c r="NG38" s="369" t="str">
        <v/>
      </c>
      <c r="NH38" s="369" t="str">
        <v/>
      </c>
      <c r="NI38" s="369" t="str">
        <v/>
      </c>
      <c r="NJ38" s="369" t="str">
        <v/>
      </c>
      <c r="NK38" s="369" t="str">
        <v/>
      </c>
      <c r="NL38" s="369" t="str">
        <v/>
      </c>
      <c r="NM38" s="369" t="str">
        <v/>
      </c>
      <c r="NN38" s="369" t="str">
        <v/>
      </c>
      <c r="NO38" s="369" t="str">
        <v/>
      </c>
      <c r="NP38" s="369" t="str">
        <v/>
      </c>
      <c r="NQ38" s="369" t="str">
        <v/>
      </c>
      <c r="NR38" s="369" t="str">
        <v/>
      </c>
      <c r="NS38" s="369" t="str">
        <v/>
      </c>
      <c r="NT38" s="369" t="str">
        <v/>
      </c>
      <c r="NU38" s="369" t="str">
        <v/>
      </c>
      <c r="NV38" s="369" t="str">
        <v/>
      </c>
      <c r="NW38" s="369" t="str">
        <v/>
      </c>
      <c r="NX38" s="369" t="str">
        <v/>
      </c>
      <c r="NY38" s="369" t="str">
        <v/>
      </c>
      <c r="NZ38" s="369" t="str">
        <v/>
      </c>
      <c r="OA38" s="369" t="str">
        <v/>
      </c>
      <c r="OB38" s="369" t="str">
        <v/>
      </c>
      <c r="OC38" s="369" t="str">
        <v/>
      </c>
      <c r="OD38" s="369" t="str">
        <v/>
      </c>
      <c r="OE38" s="369" t="str">
        <v/>
      </c>
      <c r="OF38" s="369" t="str">
        <v/>
      </c>
      <c r="OG38" s="369" t="str">
        <v/>
      </c>
      <c r="OH38" s="369" t="str">
        <v/>
      </c>
      <c r="OI38" s="369" t="str">
        <v/>
      </c>
      <c r="OJ38" s="369" t="str">
        <v/>
      </c>
      <c r="OK38" s="369" t="str">
        <v/>
      </c>
      <c r="OL38" s="369" t="str">
        <v/>
      </c>
      <c r="OM38" s="369" t="str">
        <v/>
      </c>
      <c r="ON38" s="369" t="str">
        <v/>
      </c>
      <c r="OO38" s="369" t="str">
        <v/>
      </c>
      <c r="OP38" s="369" t="str">
        <v/>
      </c>
      <c r="OQ38" s="371" t="str">
        <v/>
      </c>
      <c r="OR38" s="369" t="str">
        <v/>
      </c>
      <c r="OS38" s="369" t="str">
        <v/>
      </c>
      <c r="OT38" s="369" t="str">
        <v/>
      </c>
      <c r="OU38" s="369" t="str">
        <v/>
      </c>
      <c r="OV38" s="369" t="str">
        <v/>
      </c>
      <c r="OW38" s="369" t="str">
        <v/>
      </c>
      <c r="OX38" s="369" t="str">
        <v/>
      </c>
      <c r="OY38" s="369" t="str">
        <v/>
      </c>
      <c r="OZ38" s="369" t="str">
        <v/>
      </c>
      <c r="PA38" s="369" t="str">
        <v/>
      </c>
      <c r="PB38" s="369" t="str">
        <v/>
      </c>
      <c r="PC38" s="369" t="str">
        <v/>
      </c>
      <c r="PD38" s="369" t="str">
        <v/>
      </c>
      <c r="PE38" s="369" t="str">
        <v/>
      </c>
      <c r="PF38" s="369" t="str">
        <v/>
      </c>
      <c r="PG38" s="369" t="str">
        <v/>
      </c>
      <c r="PH38" s="369" t="str">
        <v/>
      </c>
      <c r="PI38" s="369" t="str">
        <v/>
      </c>
      <c r="PJ38" s="369" t="str">
        <v/>
      </c>
      <c r="PK38" s="369" t="str">
        <v/>
      </c>
      <c r="PL38" s="369" t="str">
        <v/>
      </c>
      <c r="PM38" s="369" t="str">
        <v/>
      </c>
      <c r="PN38" s="369" t="str">
        <v/>
      </c>
      <c r="PO38" s="369" t="str">
        <v/>
      </c>
      <c r="PP38" s="369" t="str">
        <v/>
      </c>
      <c r="PQ38" s="369" t="str">
        <v/>
      </c>
      <c r="PR38" s="369" t="str">
        <v/>
      </c>
      <c r="PS38" s="369" t="str">
        <v/>
      </c>
      <c r="PT38" s="369" t="str">
        <v/>
      </c>
      <c r="PU38" s="369" t="str">
        <v/>
      </c>
      <c r="PV38" s="369" t="str">
        <v/>
      </c>
      <c r="PW38" s="369" t="str">
        <v/>
      </c>
      <c r="PX38" s="369" t="str">
        <v/>
      </c>
      <c r="PY38" s="369" t="str">
        <v/>
      </c>
      <c r="PZ38" s="369" t="str">
        <v/>
      </c>
      <c r="QA38" s="369" t="str">
        <v/>
      </c>
      <c r="QB38" s="369" t="str">
        <v/>
      </c>
      <c r="QC38" s="369" t="str">
        <v/>
      </c>
      <c r="QD38" s="369" t="str">
        <v/>
      </c>
      <c r="QE38" s="369" t="str">
        <v/>
      </c>
      <c r="QF38" s="369" t="str">
        <v/>
      </c>
      <c r="QG38" s="369" t="str">
        <v/>
      </c>
      <c r="QH38" s="369" t="str">
        <v/>
      </c>
      <c r="QI38" s="369" t="str">
        <v/>
      </c>
      <c r="QJ38" s="369" t="str">
        <v/>
      </c>
      <c r="QK38" s="369" t="str">
        <v/>
      </c>
      <c r="QL38" s="369" t="str">
        <v/>
      </c>
      <c r="QM38" s="369" t="str">
        <v/>
      </c>
      <c r="QN38" s="369" t="str">
        <v/>
      </c>
      <c r="QO38" s="369" t="str">
        <v/>
      </c>
      <c r="QP38" s="369" t="str">
        <v/>
      </c>
      <c r="QQ38" s="369" t="str">
        <v/>
      </c>
      <c r="QR38" s="369" t="str">
        <v/>
      </c>
      <c r="QS38" s="369" t="str">
        <v/>
      </c>
      <c r="QT38" s="369" t="str">
        <v/>
      </c>
      <c r="QU38" s="369" t="str">
        <v/>
      </c>
      <c r="QV38" s="369" t="str">
        <v/>
      </c>
      <c r="QW38" s="369" t="str">
        <v/>
      </c>
      <c r="QX38" s="369" t="str">
        <v/>
      </c>
      <c r="QY38" s="369" t="str">
        <v/>
      </c>
      <c r="QZ38" s="369" t="str">
        <v/>
      </c>
      <c r="RA38" s="369" t="str">
        <v/>
      </c>
      <c r="RB38" s="369" t="str">
        <v/>
      </c>
      <c r="RC38" s="369" t="str">
        <v/>
      </c>
      <c r="RD38" s="369" t="str">
        <v/>
      </c>
      <c r="RE38" s="369" t="str">
        <v/>
      </c>
      <c r="RF38" s="369" t="str">
        <v/>
      </c>
      <c r="RG38" s="369" t="str">
        <v/>
      </c>
      <c r="RH38" s="369" t="str">
        <v/>
      </c>
      <c r="RI38" s="369" t="str">
        <v/>
      </c>
      <c r="RJ38" s="369" t="str">
        <v/>
      </c>
      <c r="RK38" s="369" t="str">
        <v/>
      </c>
      <c r="RL38" s="369" t="str">
        <v/>
      </c>
      <c r="RM38" s="369" t="str">
        <v/>
      </c>
      <c r="RN38" s="369" t="str">
        <v/>
      </c>
      <c r="RO38" s="369" t="str">
        <v/>
      </c>
      <c r="RP38" s="369" t="str">
        <v/>
      </c>
      <c r="RQ38" s="369" t="str">
        <v/>
      </c>
      <c r="RR38" s="369" t="str">
        <v/>
      </c>
      <c r="RS38" s="369" t="str">
        <v/>
      </c>
      <c r="RT38" s="369" t="str">
        <v/>
      </c>
      <c r="RU38" s="369" t="str">
        <v/>
      </c>
      <c r="RV38" s="369" t="str">
        <v/>
      </c>
      <c r="RW38" s="369" t="str">
        <v/>
      </c>
      <c r="RX38" s="369" t="str">
        <v/>
      </c>
      <c r="RY38" s="369" t="str">
        <v/>
      </c>
      <c r="RZ38" s="369" t="str">
        <v/>
      </c>
      <c r="SA38" s="369" t="str">
        <v/>
      </c>
      <c r="SB38" s="369" t="str">
        <v/>
      </c>
      <c r="SC38" s="369" t="str">
        <v/>
      </c>
      <c r="SD38" s="369" t="str">
        <v/>
      </c>
      <c r="SE38" s="369" t="str">
        <v/>
      </c>
      <c r="SF38" s="369" t="str">
        <v/>
      </c>
      <c r="SG38" s="369" t="str">
        <v/>
      </c>
      <c r="SH38" s="369" t="str">
        <v/>
      </c>
      <c r="SI38" s="369" t="str">
        <v/>
      </c>
      <c r="SJ38" s="369" t="str">
        <v/>
      </c>
      <c r="SK38" s="369" t="str">
        <v/>
      </c>
      <c r="SL38" s="369" t="str">
        <v/>
      </c>
      <c r="SM38" s="369" t="str">
        <v/>
      </c>
      <c r="SN38" s="369" t="str">
        <v/>
      </c>
      <c r="SO38" s="369" t="str">
        <v/>
      </c>
      <c r="SP38" s="369" t="str">
        <v/>
      </c>
      <c r="SQ38" s="369" t="str">
        <v/>
      </c>
      <c r="SR38" s="369" t="str">
        <v/>
      </c>
      <c r="SS38" s="369" t="str">
        <v/>
      </c>
      <c r="ST38" s="369" t="str">
        <v/>
      </c>
      <c r="SU38" s="369" t="str">
        <v/>
      </c>
      <c r="SV38" s="369" t="str">
        <v/>
      </c>
      <c r="SW38" s="369" t="str">
        <v/>
      </c>
      <c r="SX38" s="369" t="str">
        <v/>
      </c>
      <c r="SY38" s="369" t="str">
        <v/>
      </c>
      <c r="SZ38" s="369" t="str">
        <v/>
      </c>
      <c r="TA38" s="369" t="str">
        <v/>
      </c>
      <c r="TB38" s="369" t="str">
        <v/>
      </c>
      <c r="TC38" s="369" t="str">
        <v/>
      </c>
      <c r="TD38" s="369" t="str">
        <v/>
      </c>
      <c r="TE38" s="369" t="str">
        <v/>
      </c>
      <c r="TF38" s="369" t="str">
        <v/>
      </c>
      <c r="TG38" s="369" t="str">
        <v/>
      </c>
      <c r="TH38" s="369" t="str">
        <v/>
      </c>
      <c r="TI38" s="369" t="str">
        <v/>
      </c>
      <c r="TJ38" s="369" t="str">
        <v/>
      </c>
      <c r="TK38" s="369" t="str">
        <v/>
      </c>
      <c r="TL38" s="369" t="str">
        <v/>
      </c>
      <c r="TM38" s="369" t="str">
        <v/>
      </c>
      <c r="TN38" s="369" t="str">
        <v/>
      </c>
      <c r="TO38" s="369" t="str">
        <v/>
      </c>
      <c r="TP38" s="369" t="str">
        <v/>
      </c>
      <c r="TQ38" s="369" t="str">
        <v/>
      </c>
      <c r="TR38" s="369" t="str">
        <v/>
      </c>
      <c r="TS38" s="369" t="str">
        <v/>
      </c>
      <c r="TT38" s="369" t="str">
        <v/>
      </c>
      <c r="TU38" s="369" t="str">
        <v/>
      </c>
      <c r="TV38" s="369" t="str">
        <v/>
      </c>
      <c r="TW38" s="369" t="str">
        <v/>
      </c>
      <c r="TX38" s="369" t="str">
        <v/>
      </c>
      <c r="TY38" s="369" t="str">
        <v/>
      </c>
      <c r="TZ38" s="369" t="str">
        <v/>
      </c>
      <c r="UA38" s="369" t="str">
        <v/>
      </c>
      <c r="UB38" s="369" t="str">
        <v/>
      </c>
      <c r="UC38" s="369" t="str">
        <v/>
      </c>
      <c r="UD38" s="369" t="str">
        <v/>
      </c>
      <c r="UE38" s="369" t="str">
        <v/>
      </c>
      <c r="UF38" s="369" t="str">
        <v/>
      </c>
      <c r="UG38" s="369" t="str">
        <v/>
      </c>
      <c r="UH38" s="369" t="str">
        <v/>
      </c>
      <c r="UI38" s="369" t="str">
        <v/>
      </c>
      <c r="UJ38" s="369" t="str">
        <v/>
      </c>
      <c r="UK38" s="369" t="str">
        <v/>
      </c>
      <c r="UL38" s="369" t="str">
        <v/>
      </c>
      <c r="UM38" s="369" t="str">
        <v/>
      </c>
      <c r="UN38" s="369" t="str">
        <v/>
      </c>
      <c r="UO38" s="369" t="str">
        <v/>
      </c>
      <c r="UP38" s="369" t="str">
        <v/>
      </c>
      <c r="UQ38" s="369" t="str">
        <v/>
      </c>
      <c r="UR38" s="369" t="str">
        <v/>
      </c>
      <c r="US38" s="369" t="str">
        <v/>
      </c>
      <c r="UT38" s="369" t="str">
        <v/>
      </c>
      <c r="UU38" s="369" t="str">
        <v/>
      </c>
      <c r="UV38" s="369" t="str">
        <v/>
      </c>
      <c r="UW38" s="369" t="str">
        <v/>
      </c>
      <c r="UX38" s="369" t="str">
        <v/>
      </c>
      <c r="UY38" s="369" t="str">
        <v/>
      </c>
      <c r="UZ38" s="369" t="str">
        <v/>
      </c>
      <c r="VA38" s="369" t="str">
        <v/>
      </c>
      <c r="VB38" s="369" t="str">
        <v/>
      </c>
      <c r="VC38" s="369" t="str">
        <v/>
      </c>
      <c r="VD38" s="369" t="str">
        <v/>
      </c>
      <c r="VE38" s="369" t="str">
        <v/>
      </c>
      <c r="VF38" s="369" t="str">
        <v/>
      </c>
      <c r="VG38" s="369" t="str">
        <v/>
      </c>
      <c r="VH38" s="369" t="str">
        <v/>
      </c>
      <c r="VI38" s="369" t="str">
        <v/>
      </c>
      <c r="VJ38" s="369" t="str">
        <v/>
      </c>
      <c r="VK38" s="369" t="str">
        <v/>
      </c>
      <c r="VL38" s="369" t="str">
        <v/>
      </c>
      <c r="VM38" s="369" t="str">
        <v/>
      </c>
      <c r="VN38" s="369" t="str">
        <v/>
      </c>
      <c r="VO38" s="369" t="str">
        <v/>
      </c>
      <c r="VP38" s="369" t="str">
        <v/>
      </c>
      <c r="VQ38" s="369" t="str">
        <v/>
      </c>
      <c r="VR38" s="369" t="str">
        <v/>
      </c>
      <c r="VS38" s="369" t="str">
        <v/>
      </c>
      <c r="VT38" s="369" t="str">
        <v/>
      </c>
      <c r="VU38" s="369" t="str">
        <v/>
      </c>
      <c r="VV38" s="369" t="str">
        <v/>
      </c>
      <c r="VW38" s="369" t="str">
        <v/>
      </c>
      <c r="VX38" s="369" t="str">
        <v/>
      </c>
      <c r="VY38" s="369" t="str">
        <v/>
      </c>
      <c r="VZ38" s="369" t="str">
        <v/>
      </c>
      <c r="WA38" s="369" t="str">
        <v/>
      </c>
      <c r="WB38" s="369" t="str">
        <v/>
      </c>
      <c r="WC38" s="369" t="str">
        <v/>
      </c>
      <c r="WD38" s="369" t="str">
        <v/>
      </c>
      <c r="WE38" s="369" t="str">
        <v/>
      </c>
      <c r="WF38" s="369" t="str">
        <v/>
      </c>
      <c r="WG38" s="369" t="str">
        <v/>
      </c>
      <c r="WH38" s="369" t="str">
        <v/>
      </c>
      <c r="WI38" s="369" t="str">
        <v/>
      </c>
    </row>
    <row r="39" spans="1:607">
      <c r="A39" s="348"/>
      <c r="B39" s="360" t="s">
        <v>771</v>
      </c>
      <c r="C39" s="348"/>
      <c r="D39" s="399"/>
      <c r="E39" s="399"/>
      <c r="F39" s="399"/>
      <c r="G39" s="361" t="str">
        <f t="shared" si="0"/>
        <v/>
      </c>
      <c r="H39" s="361" t="str">
        <f t="shared" si="1"/>
        <v/>
      </c>
      <c r="I39" s="397"/>
      <c r="J39" s="348"/>
      <c r="K39" s="348"/>
      <c r="L39" s="348"/>
      <c r="M39" s="348"/>
      <c r="N39" s="323"/>
      <c r="O39" s="323"/>
      <c r="P39" s="323"/>
      <c r="Q39" s="323"/>
      <c r="R39" s="323"/>
      <c r="S39" s="323"/>
      <c r="T39" s="323"/>
      <c r="U39" s="323"/>
      <c r="V39" s="323"/>
      <c r="W39" s="323"/>
      <c r="X39" s="323"/>
      <c r="Y39" s="323"/>
      <c r="Z39" s="323"/>
      <c r="AA39" s="323"/>
      <c r="AB39" s="323"/>
      <c r="AC39" s="323"/>
      <c r="AD39" s="323"/>
      <c r="AE39" s="323"/>
      <c r="AF39" s="323"/>
      <c r="AG39" s="323"/>
      <c r="AH39" s="323"/>
      <c r="AI39" s="323"/>
      <c r="AJ39" s="323"/>
      <c r="AK39" s="323"/>
      <c r="AL39" s="323"/>
      <c r="AM39" s="323"/>
      <c r="AN39" s="323"/>
      <c r="AO39" s="323"/>
      <c r="AP39" s="323"/>
      <c r="AQ39" s="323"/>
      <c r="AR39" s="323"/>
      <c r="AS39" s="323"/>
      <c r="AT39" s="323"/>
      <c r="AU39" s="323"/>
      <c r="AV39" s="323"/>
      <c r="AW39" s="323"/>
      <c r="AX39" s="323"/>
      <c r="AY39" s="323"/>
      <c r="AZ39" s="323"/>
      <c r="BA39" s="323"/>
      <c r="BB39" s="323"/>
      <c r="BC39" s="323"/>
      <c r="BD39" s="323"/>
      <c r="BE39" s="323"/>
      <c r="BF39" s="323"/>
      <c r="BG39" s="323"/>
      <c r="BH39" s="323"/>
      <c r="BI39" s="323"/>
      <c r="BJ39" s="323"/>
      <c r="BK39" s="323"/>
      <c r="BL39" s="323"/>
      <c r="BM39" s="323"/>
      <c r="BN39" s="323"/>
      <c r="BO39" s="323"/>
      <c r="BP39" s="323"/>
      <c r="BQ39" s="323"/>
      <c r="BR39" s="323"/>
      <c r="BS39" s="323"/>
      <c r="BT39" s="323"/>
      <c r="BU39" s="323"/>
      <c r="BV39" s="323"/>
      <c r="BW39" s="323"/>
      <c r="BX39" s="323"/>
      <c r="BY39" s="323"/>
      <c r="BZ39" s="323"/>
      <c r="CA39" s="323"/>
      <c r="CB39" s="323"/>
      <c r="CC39" s="323"/>
      <c r="CD39" s="323"/>
      <c r="CE39" s="323"/>
      <c r="CF39" s="323"/>
      <c r="CG39" s="323"/>
      <c r="CH39" s="323"/>
      <c r="CI39" s="323"/>
      <c r="CJ39" s="323"/>
      <c r="CK39" s="323"/>
      <c r="CL39" s="323"/>
      <c r="CM39" s="323"/>
      <c r="CN39" s="323"/>
      <c r="CO39" s="323"/>
      <c r="CP39" s="323"/>
      <c r="CQ39" s="323"/>
      <c r="CR39" s="323"/>
      <c r="CS39" s="323"/>
      <c r="CT39" s="323"/>
      <c r="CU39" s="323"/>
      <c r="CV39" s="323"/>
      <c r="CW39" s="323"/>
      <c r="CX39" s="323"/>
      <c r="CY39" s="323"/>
      <c r="CZ39" s="363"/>
      <c r="DB39" s="897"/>
      <c r="DC39" s="897"/>
      <c r="DD39" s="368" t="str">
        <v/>
      </c>
      <c r="DE39" s="369" t="str">
        <v/>
      </c>
      <c r="DF39" s="369" t="str">
        <v/>
      </c>
      <c r="DG39" s="369" t="str">
        <v/>
      </c>
      <c r="DH39" s="369" t="str">
        <v/>
      </c>
      <c r="DI39" s="369" t="str">
        <v/>
      </c>
      <c r="DJ39" s="369" t="str">
        <v/>
      </c>
      <c r="DK39" s="369" t="str">
        <v/>
      </c>
      <c r="DL39" s="369" t="str">
        <v/>
      </c>
      <c r="DM39" s="369" t="str">
        <v/>
      </c>
      <c r="DN39" s="369" t="str">
        <v/>
      </c>
      <c r="DO39" s="369" t="str">
        <v/>
      </c>
      <c r="DP39" s="369" t="str">
        <v/>
      </c>
      <c r="DQ39" s="369" t="str">
        <v/>
      </c>
      <c r="DR39" s="369" t="str">
        <v/>
      </c>
      <c r="DS39" s="369" t="str">
        <v/>
      </c>
      <c r="DT39" s="369" t="str">
        <v/>
      </c>
      <c r="DU39" s="369" t="str">
        <v/>
      </c>
      <c r="DV39" s="369" t="str">
        <v/>
      </c>
      <c r="DW39" s="369" t="str">
        <v/>
      </c>
      <c r="DX39" s="370" t="str">
        <v/>
      </c>
      <c r="DY39" s="369" t="str">
        <v/>
      </c>
      <c r="DZ39" s="369" t="str">
        <v/>
      </c>
      <c r="EA39" s="369" t="str">
        <v/>
      </c>
      <c r="EB39" s="369" t="str">
        <v/>
      </c>
      <c r="EC39" s="369" t="str">
        <v/>
      </c>
      <c r="ED39" s="369" t="str">
        <v/>
      </c>
      <c r="EE39" s="369" t="str">
        <v/>
      </c>
      <c r="EF39" s="369" t="str">
        <v/>
      </c>
      <c r="EG39" s="369" t="str">
        <v/>
      </c>
      <c r="EH39" s="369" t="str">
        <v/>
      </c>
      <c r="EI39" s="369" t="str">
        <v/>
      </c>
      <c r="EJ39" s="369" t="str">
        <v/>
      </c>
      <c r="EK39" s="369" t="str">
        <v/>
      </c>
      <c r="EL39" s="369" t="str">
        <v/>
      </c>
      <c r="EM39" s="369" t="str">
        <v/>
      </c>
      <c r="EN39" s="369" t="str">
        <v/>
      </c>
      <c r="EO39" s="369" t="str">
        <v/>
      </c>
      <c r="EP39" s="369" t="str">
        <v/>
      </c>
      <c r="EQ39" s="369" t="str">
        <v/>
      </c>
      <c r="ER39" s="369" t="str">
        <v/>
      </c>
      <c r="ES39" s="369" t="str">
        <v/>
      </c>
      <c r="ET39" s="369" t="str">
        <v/>
      </c>
      <c r="EU39" s="369" t="str">
        <v/>
      </c>
      <c r="EV39" s="369" t="str">
        <v/>
      </c>
      <c r="EW39" s="369" t="str">
        <v/>
      </c>
      <c r="EX39" s="369" t="str">
        <v/>
      </c>
      <c r="EY39" s="369" t="str">
        <v/>
      </c>
      <c r="EZ39" s="369" t="str">
        <v/>
      </c>
      <c r="FA39" s="369" t="str">
        <v/>
      </c>
      <c r="FB39" s="369" t="str">
        <v/>
      </c>
      <c r="FC39" s="369" t="str">
        <v/>
      </c>
      <c r="FD39" s="369" t="str">
        <v/>
      </c>
      <c r="FE39" s="369" t="str">
        <v/>
      </c>
      <c r="FF39" s="369" t="str">
        <v/>
      </c>
      <c r="FG39" s="369" t="str">
        <v/>
      </c>
      <c r="FH39" s="369" t="str">
        <v/>
      </c>
      <c r="FI39" s="369" t="str">
        <v/>
      </c>
      <c r="FJ39" s="369" t="str">
        <v/>
      </c>
      <c r="FK39" s="369" t="str">
        <v/>
      </c>
      <c r="FL39" s="369" t="str">
        <v/>
      </c>
      <c r="FM39" s="369" t="str">
        <v/>
      </c>
      <c r="FN39" s="369" t="str">
        <v/>
      </c>
      <c r="FO39" s="369" t="str">
        <v/>
      </c>
      <c r="FP39" s="369" t="str">
        <v/>
      </c>
      <c r="FQ39" s="369" t="str">
        <v/>
      </c>
      <c r="FR39" s="369" t="str">
        <v/>
      </c>
      <c r="FS39" s="369" t="str">
        <v/>
      </c>
      <c r="FT39" s="369" t="str">
        <v/>
      </c>
      <c r="FU39" s="369" t="str">
        <v/>
      </c>
      <c r="FV39" s="369" t="str">
        <v/>
      </c>
      <c r="FW39" s="369" t="str">
        <v/>
      </c>
      <c r="FX39" s="369" t="str">
        <v/>
      </c>
      <c r="FY39" s="369" t="str">
        <v/>
      </c>
      <c r="FZ39" s="369" t="str">
        <v/>
      </c>
      <c r="GA39" s="369" t="str">
        <v/>
      </c>
      <c r="GB39" s="369" t="str">
        <v/>
      </c>
      <c r="GC39" s="369" t="str">
        <v/>
      </c>
      <c r="GD39" s="369" t="str">
        <v/>
      </c>
      <c r="GE39" s="369" t="str">
        <v/>
      </c>
      <c r="GF39" s="369" t="str">
        <v/>
      </c>
      <c r="GG39" s="369" t="str">
        <v/>
      </c>
      <c r="GH39" s="369" t="str">
        <v/>
      </c>
      <c r="GI39" s="369" t="str">
        <v/>
      </c>
      <c r="GJ39" s="369" t="str">
        <v/>
      </c>
      <c r="GK39" s="369" t="str">
        <v/>
      </c>
      <c r="GL39" s="369" t="str">
        <v/>
      </c>
      <c r="GM39" s="369" t="str">
        <v/>
      </c>
      <c r="GN39" s="369" t="str">
        <v/>
      </c>
      <c r="GO39" s="369" t="str">
        <v/>
      </c>
      <c r="GP39" s="369" t="str">
        <v/>
      </c>
      <c r="GQ39" s="369" t="str">
        <v/>
      </c>
      <c r="GR39" s="369" t="str">
        <v/>
      </c>
      <c r="GS39" s="369" t="str">
        <v/>
      </c>
      <c r="GT39" s="369" t="str">
        <v/>
      </c>
      <c r="GU39" s="369" t="str">
        <v/>
      </c>
      <c r="GV39" s="369" t="str">
        <v/>
      </c>
      <c r="GW39" s="369" t="str">
        <v/>
      </c>
      <c r="GX39" s="369" t="str">
        <v/>
      </c>
      <c r="GY39" s="369" t="str">
        <v/>
      </c>
      <c r="GZ39" s="369" t="str">
        <v/>
      </c>
      <c r="HA39" s="369" t="str">
        <v/>
      </c>
      <c r="HB39" s="369" t="str">
        <v/>
      </c>
      <c r="HC39" s="369" t="str">
        <v/>
      </c>
      <c r="HD39" s="369" t="str">
        <v/>
      </c>
      <c r="HE39" s="369" t="str">
        <v/>
      </c>
      <c r="HF39" s="369" t="str">
        <v/>
      </c>
      <c r="HG39" s="369" t="str">
        <v/>
      </c>
      <c r="HH39" s="369" t="str">
        <v/>
      </c>
      <c r="HI39" s="369" t="str">
        <v/>
      </c>
      <c r="HJ39" s="369" t="str">
        <v/>
      </c>
      <c r="HK39" s="369" t="str">
        <v/>
      </c>
      <c r="HL39" s="369" t="str">
        <v/>
      </c>
      <c r="HM39" s="369" t="str">
        <v/>
      </c>
      <c r="HN39" s="369" t="str">
        <v/>
      </c>
      <c r="HO39" s="369" t="str">
        <v/>
      </c>
      <c r="HP39" s="369" t="str">
        <v/>
      </c>
      <c r="HQ39" s="369" t="str">
        <v/>
      </c>
      <c r="HR39" s="369" t="str">
        <v/>
      </c>
      <c r="HS39" s="369" t="str">
        <v/>
      </c>
      <c r="HT39" s="369" t="str">
        <v/>
      </c>
      <c r="HU39" s="369" t="str">
        <v/>
      </c>
      <c r="HV39" s="369" t="str">
        <v/>
      </c>
      <c r="HW39" s="369" t="str">
        <v/>
      </c>
      <c r="HX39" s="369" t="str">
        <v/>
      </c>
      <c r="HY39" s="369" t="str">
        <v/>
      </c>
      <c r="HZ39" s="369" t="str">
        <v/>
      </c>
      <c r="IA39" s="369" t="str">
        <v/>
      </c>
      <c r="IB39" s="369" t="str">
        <v/>
      </c>
      <c r="IC39" s="369" t="str">
        <v/>
      </c>
      <c r="ID39" s="369" t="str">
        <v/>
      </c>
      <c r="IE39" s="369" t="str">
        <v/>
      </c>
      <c r="IF39" s="369" t="str">
        <v/>
      </c>
      <c r="IG39" s="369" t="str">
        <v/>
      </c>
      <c r="IH39" s="369" t="str">
        <v/>
      </c>
      <c r="II39" s="369" t="str">
        <v/>
      </c>
      <c r="IJ39" s="369" t="str">
        <v/>
      </c>
      <c r="IK39" s="369" t="str">
        <v/>
      </c>
      <c r="IL39" s="369" t="str">
        <v/>
      </c>
      <c r="IM39" s="369" t="str">
        <v/>
      </c>
      <c r="IN39" s="369" t="str">
        <v/>
      </c>
      <c r="IO39" s="369" t="str">
        <v/>
      </c>
      <c r="IP39" s="369" t="str">
        <v/>
      </c>
      <c r="IQ39" s="369" t="str">
        <v/>
      </c>
      <c r="IR39" s="369" t="str">
        <v/>
      </c>
      <c r="IS39" s="369" t="str">
        <v/>
      </c>
      <c r="IT39" s="369" t="str">
        <v/>
      </c>
      <c r="IU39" s="369" t="str">
        <v/>
      </c>
      <c r="IV39" s="369" t="str">
        <v/>
      </c>
      <c r="IW39" s="369" t="str">
        <v/>
      </c>
      <c r="IX39" s="369" t="str">
        <v/>
      </c>
      <c r="IY39" s="369" t="str">
        <v/>
      </c>
      <c r="IZ39" s="369" t="str">
        <v/>
      </c>
      <c r="JA39" s="369" t="str">
        <v/>
      </c>
      <c r="JB39" s="369" t="str">
        <v/>
      </c>
      <c r="JC39" s="369" t="str">
        <v/>
      </c>
      <c r="JD39" s="369" t="str">
        <v/>
      </c>
      <c r="JE39" s="369" t="str">
        <v/>
      </c>
      <c r="JF39" s="369" t="str">
        <v/>
      </c>
      <c r="JG39" s="369" t="str">
        <v/>
      </c>
      <c r="JH39" s="369" t="str">
        <v/>
      </c>
      <c r="JI39" s="369" t="str">
        <v/>
      </c>
      <c r="JJ39" s="369" t="str">
        <v/>
      </c>
      <c r="JK39" s="369" t="str">
        <v/>
      </c>
      <c r="JL39" s="369" t="str">
        <v/>
      </c>
      <c r="JM39" s="369" t="str">
        <v/>
      </c>
      <c r="JN39" s="369" t="str">
        <v/>
      </c>
      <c r="JO39" s="369" t="str">
        <v/>
      </c>
      <c r="JP39" s="369" t="str">
        <v/>
      </c>
      <c r="JQ39" s="369" t="str">
        <v/>
      </c>
      <c r="JR39" s="369" t="str">
        <v/>
      </c>
      <c r="JS39" s="369" t="str">
        <v/>
      </c>
      <c r="JT39" s="369" t="str">
        <v/>
      </c>
      <c r="JU39" s="369" t="str">
        <v/>
      </c>
      <c r="JV39" s="369" t="str">
        <v/>
      </c>
      <c r="JW39" s="369" t="str">
        <v/>
      </c>
      <c r="JX39" s="369" t="str">
        <v/>
      </c>
      <c r="JY39" s="369" t="str">
        <v/>
      </c>
      <c r="JZ39" s="369" t="str">
        <v/>
      </c>
      <c r="KA39" s="369" t="str">
        <v/>
      </c>
      <c r="KB39" s="369" t="str">
        <v/>
      </c>
      <c r="KC39" s="369" t="str">
        <v/>
      </c>
      <c r="KD39" s="369" t="str">
        <v/>
      </c>
      <c r="KE39" s="369" t="str">
        <v/>
      </c>
      <c r="KF39" s="369" t="str">
        <v/>
      </c>
      <c r="KG39" s="369" t="str">
        <v/>
      </c>
      <c r="KH39" s="369" t="str">
        <v/>
      </c>
      <c r="KI39" s="369" t="str">
        <v/>
      </c>
      <c r="KJ39" s="369" t="str">
        <v/>
      </c>
      <c r="KK39" s="369" t="str">
        <v/>
      </c>
      <c r="KL39" s="369" t="str">
        <v/>
      </c>
      <c r="KM39" s="369" t="str">
        <v/>
      </c>
      <c r="KN39" s="369" t="str">
        <v/>
      </c>
      <c r="KO39" s="369" t="str">
        <v/>
      </c>
      <c r="KP39" s="369" t="str">
        <v/>
      </c>
      <c r="KQ39" s="369" t="str">
        <v/>
      </c>
      <c r="KR39" s="369" t="str">
        <v/>
      </c>
      <c r="KS39" s="369" t="str">
        <v/>
      </c>
      <c r="KT39" s="369" t="str">
        <v/>
      </c>
      <c r="KU39" s="369" t="str">
        <v/>
      </c>
      <c r="KV39" s="369" t="str">
        <v/>
      </c>
      <c r="KW39" s="369" t="str">
        <v/>
      </c>
      <c r="KX39" s="369" t="str">
        <v/>
      </c>
      <c r="KY39" s="369" t="str">
        <v/>
      </c>
      <c r="KZ39" s="369" t="str">
        <v/>
      </c>
      <c r="LA39" s="369" t="str">
        <v/>
      </c>
      <c r="LB39" s="369" t="str">
        <v/>
      </c>
      <c r="LC39" s="369" t="str">
        <v/>
      </c>
      <c r="LD39" s="369" t="str">
        <v/>
      </c>
      <c r="LE39" s="369" t="str">
        <v/>
      </c>
      <c r="LF39" s="369" t="str">
        <v/>
      </c>
      <c r="LG39" s="369" t="str">
        <v/>
      </c>
      <c r="LH39" s="369" t="str">
        <v/>
      </c>
      <c r="LI39" s="369" t="str">
        <v/>
      </c>
      <c r="LJ39" s="369" t="str">
        <v/>
      </c>
      <c r="LK39" s="369" t="str">
        <v/>
      </c>
      <c r="LL39" s="369" t="str">
        <v/>
      </c>
      <c r="LM39" s="369" t="str">
        <v/>
      </c>
      <c r="LN39" s="369" t="str">
        <v/>
      </c>
      <c r="LO39" s="369" t="str">
        <v/>
      </c>
      <c r="LP39" s="369" t="str">
        <v/>
      </c>
      <c r="LQ39" s="369" t="str">
        <v/>
      </c>
      <c r="LR39" s="369" t="str">
        <v/>
      </c>
      <c r="LS39" s="369" t="str">
        <v/>
      </c>
      <c r="LT39" s="369" t="str">
        <v/>
      </c>
      <c r="LU39" s="369" t="str">
        <v/>
      </c>
      <c r="LV39" s="369" t="str">
        <v/>
      </c>
      <c r="LW39" s="369" t="str">
        <v/>
      </c>
      <c r="LX39" s="369" t="str">
        <v/>
      </c>
      <c r="LY39" s="369" t="str">
        <v/>
      </c>
      <c r="LZ39" s="369" t="str">
        <v/>
      </c>
      <c r="MA39" s="369" t="str">
        <v/>
      </c>
      <c r="MB39" s="369" t="str">
        <v/>
      </c>
      <c r="MC39" s="369" t="str">
        <v/>
      </c>
      <c r="MD39" s="369" t="str">
        <v/>
      </c>
      <c r="ME39" s="369" t="str">
        <v/>
      </c>
      <c r="MF39" s="369" t="str">
        <v/>
      </c>
      <c r="MG39" s="369" t="str">
        <v/>
      </c>
      <c r="MH39" s="369" t="str">
        <v/>
      </c>
      <c r="MI39" s="369" t="str">
        <v/>
      </c>
      <c r="MJ39" s="369" t="str">
        <v/>
      </c>
      <c r="MK39" s="369" t="str">
        <v/>
      </c>
      <c r="ML39" s="369" t="str">
        <v/>
      </c>
      <c r="MM39" s="369" t="str">
        <v/>
      </c>
      <c r="MN39" s="369" t="str">
        <v/>
      </c>
      <c r="MO39" s="369" t="str">
        <v/>
      </c>
      <c r="MP39" s="369" t="str">
        <v/>
      </c>
      <c r="MQ39" s="369" t="str">
        <v/>
      </c>
      <c r="MR39" s="369" t="str">
        <v/>
      </c>
      <c r="MS39" s="369" t="str">
        <v/>
      </c>
      <c r="MT39" s="369" t="str">
        <v/>
      </c>
      <c r="MU39" s="369" t="str">
        <v/>
      </c>
      <c r="MV39" s="369" t="str">
        <v/>
      </c>
      <c r="MW39" s="369" t="str">
        <v/>
      </c>
      <c r="MX39" s="369" t="str">
        <v/>
      </c>
      <c r="MY39" s="369" t="str">
        <v/>
      </c>
      <c r="MZ39" s="369" t="str">
        <v/>
      </c>
      <c r="NA39" s="369" t="str">
        <v/>
      </c>
      <c r="NB39" s="369" t="str">
        <v/>
      </c>
      <c r="NC39" s="369" t="str">
        <v/>
      </c>
      <c r="ND39" s="369" t="str">
        <v/>
      </c>
      <c r="NE39" s="369" t="str">
        <v/>
      </c>
      <c r="NF39" s="369" t="str">
        <v/>
      </c>
      <c r="NG39" s="369" t="str">
        <v/>
      </c>
      <c r="NH39" s="369" t="str">
        <v/>
      </c>
      <c r="NI39" s="369" t="str">
        <v/>
      </c>
      <c r="NJ39" s="369" t="str">
        <v/>
      </c>
      <c r="NK39" s="369" t="str">
        <v/>
      </c>
      <c r="NL39" s="369" t="str">
        <v/>
      </c>
      <c r="NM39" s="369" t="str">
        <v/>
      </c>
      <c r="NN39" s="369" t="str">
        <v/>
      </c>
      <c r="NO39" s="369" t="str">
        <v/>
      </c>
      <c r="NP39" s="369" t="str">
        <v/>
      </c>
      <c r="NQ39" s="369" t="str">
        <v/>
      </c>
      <c r="NR39" s="369" t="str">
        <v/>
      </c>
      <c r="NS39" s="369" t="str">
        <v/>
      </c>
      <c r="NT39" s="369" t="str">
        <v/>
      </c>
      <c r="NU39" s="369" t="str">
        <v/>
      </c>
      <c r="NV39" s="369" t="str">
        <v/>
      </c>
      <c r="NW39" s="369" t="str">
        <v/>
      </c>
      <c r="NX39" s="369" t="str">
        <v/>
      </c>
      <c r="NY39" s="369" t="str">
        <v/>
      </c>
      <c r="NZ39" s="369" t="str">
        <v/>
      </c>
      <c r="OA39" s="369" t="str">
        <v/>
      </c>
      <c r="OB39" s="369" t="str">
        <v/>
      </c>
      <c r="OC39" s="369" t="str">
        <v/>
      </c>
      <c r="OD39" s="369" t="str">
        <v/>
      </c>
      <c r="OE39" s="369" t="str">
        <v/>
      </c>
      <c r="OF39" s="369" t="str">
        <v/>
      </c>
      <c r="OG39" s="369" t="str">
        <v/>
      </c>
      <c r="OH39" s="369" t="str">
        <v/>
      </c>
      <c r="OI39" s="369" t="str">
        <v/>
      </c>
      <c r="OJ39" s="369" t="str">
        <v/>
      </c>
      <c r="OK39" s="369" t="str">
        <v/>
      </c>
      <c r="OL39" s="369" t="str">
        <v/>
      </c>
      <c r="OM39" s="369" t="str">
        <v/>
      </c>
      <c r="ON39" s="369" t="str">
        <v/>
      </c>
      <c r="OO39" s="369" t="str">
        <v/>
      </c>
      <c r="OP39" s="369" t="str">
        <v/>
      </c>
      <c r="OQ39" s="371" t="str">
        <v/>
      </c>
      <c r="OR39" s="369" t="str">
        <v/>
      </c>
      <c r="OS39" s="369" t="str">
        <v/>
      </c>
      <c r="OT39" s="369" t="str">
        <v/>
      </c>
      <c r="OU39" s="369" t="str">
        <v/>
      </c>
      <c r="OV39" s="369" t="str">
        <v/>
      </c>
      <c r="OW39" s="369" t="str">
        <v/>
      </c>
      <c r="OX39" s="369" t="str">
        <v/>
      </c>
      <c r="OY39" s="369" t="str">
        <v/>
      </c>
      <c r="OZ39" s="369" t="str">
        <v/>
      </c>
      <c r="PA39" s="369" t="str">
        <v/>
      </c>
      <c r="PB39" s="369" t="str">
        <v/>
      </c>
      <c r="PC39" s="369" t="str">
        <v/>
      </c>
      <c r="PD39" s="369" t="str">
        <v/>
      </c>
      <c r="PE39" s="369" t="str">
        <v/>
      </c>
      <c r="PF39" s="369" t="str">
        <v/>
      </c>
      <c r="PG39" s="369" t="str">
        <v/>
      </c>
      <c r="PH39" s="369" t="str">
        <v/>
      </c>
      <c r="PI39" s="369" t="str">
        <v/>
      </c>
      <c r="PJ39" s="369" t="str">
        <v/>
      </c>
      <c r="PK39" s="369" t="str">
        <v/>
      </c>
      <c r="PL39" s="369" t="str">
        <v/>
      </c>
      <c r="PM39" s="369" t="str">
        <v/>
      </c>
      <c r="PN39" s="369" t="str">
        <v/>
      </c>
      <c r="PO39" s="369" t="str">
        <v/>
      </c>
      <c r="PP39" s="369" t="str">
        <v/>
      </c>
      <c r="PQ39" s="369" t="str">
        <v/>
      </c>
      <c r="PR39" s="369" t="str">
        <v/>
      </c>
      <c r="PS39" s="369" t="str">
        <v/>
      </c>
      <c r="PT39" s="369" t="str">
        <v/>
      </c>
      <c r="PU39" s="369" t="str">
        <v/>
      </c>
      <c r="PV39" s="369" t="str">
        <v/>
      </c>
      <c r="PW39" s="369" t="str">
        <v/>
      </c>
      <c r="PX39" s="369" t="str">
        <v/>
      </c>
      <c r="PY39" s="369" t="str">
        <v/>
      </c>
      <c r="PZ39" s="369" t="str">
        <v/>
      </c>
      <c r="QA39" s="369" t="str">
        <v/>
      </c>
      <c r="QB39" s="369" t="str">
        <v/>
      </c>
      <c r="QC39" s="369" t="str">
        <v/>
      </c>
      <c r="QD39" s="369" t="str">
        <v/>
      </c>
      <c r="QE39" s="369" t="str">
        <v/>
      </c>
      <c r="QF39" s="369" t="str">
        <v/>
      </c>
      <c r="QG39" s="369" t="str">
        <v/>
      </c>
      <c r="QH39" s="369" t="str">
        <v/>
      </c>
      <c r="QI39" s="369" t="str">
        <v/>
      </c>
      <c r="QJ39" s="369" t="str">
        <v/>
      </c>
      <c r="QK39" s="369" t="str">
        <v/>
      </c>
      <c r="QL39" s="369" t="str">
        <v/>
      </c>
      <c r="QM39" s="369" t="str">
        <v/>
      </c>
      <c r="QN39" s="369" t="str">
        <v/>
      </c>
      <c r="QO39" s="369" t="str">
        <v/>
      </c>
      <c r="QP39" s="369" t="str">
        <v/>
      </c>
      <c r="QQ39" s="369" t="str">
        <v/>
      </c>
      <c r="QR39" s="369" t="str">
        <v/>
      </c>
      <c r="QS39" s="369" t="str">
        <v/>
      </c>
      <c r="QT39" s="369" t="str">
        <v/>
      </c>
      <c r="QU39" s="369" t="str">
        <v/>
      </c>
      <c r="QV39" s="369" t="str">
        <v/>
      </c>
      <c r="QW39" s="369" t="str">
        <v/>
      </c>
      <c r="QX39" s="369" t="str">
        <v/>
      </c>
      <c r="QY39" s="369" t="str">
        <v/>
      </c>
      <c r="QZ39" s="369" t="str">
        <v/>
      </c>
      <c r="RA39" s="369" t="str">
        <v/>
      </c>
      <c r="RB39" s="369" t="str">
        <v/>
      </c>
      <c r="RC39" s="369" t="str">
        <v/>
      </c>
      <c r="RD39" s="369" t="str">
        <v/>
      </c>
      <c r="RE39" s="369" t="str">
        <v/>
      </c>
      <c r="RF39" s="369" t="str">
        <v/>
      </c>
      <c r="RG39" s="369" t="str">
        <v/>
      </c>
      <c r="RH39" s="369" t="str">
        <v/>
      </c>
      <c r="RI39" s="369" t="str">
        <v/>
      </c>
      <c r="RJ39" s="369" t="str">
        <v/>
      </c>
      <c r="RK39" s="369" t="str">
        <v/>
      </c>
      <c r="RL39" s="369" t="str">
        <v/>
      </c>
      <c r="RM39" s="369" t="str">
        <v/>
      </c>
      <c r="RN39" s="369" t="str">
        <v/>
      </c>
      <c r="RO39" s="369" t="str">
        <v/>
      </c>
      <c r="RP39" s="369" t="str">
        <v/>
      </c>
      <c r="RQ39" s="369" t="str">
        <v/>
      </c>
      <c r="RR39" s="369" t="str">
        <v/>
      </c>
      <c r="RS39" s="369" t="str">
        <v/>
      </c>
      <c r="RT39" s="369" t="str">
        <v/>
      </c>
      <c r="RU39" s="369" t="str">
        <v/>
      </c>
      <c r="RV39" s="369" t="str">
        <v/>
      </c>
      <c r="RW39" s="369" t="str">
        <v/>
      </c>
      <c r="RX39" s="369" t="str">
        <v/>
      </c>
      <c r="RY39" s="369" t="str">
        <v/>
      </c>
      <c r="RZ39" s="369" t="str">
        <v/>
      </c>
      <c r="SA39" s="369" t="str">
        <v/>
      </c>
      <c r="SB39" s="369" t="str">
        <v/>
      </c>
      <c r="SC39" s="369" t="str">
        <v/>
      </c>
      <c r="SD39" s="369" t="str">
        <v/>
      </c>
      <c r="SE39" s="369" t="str">
        <v/>
      </c>
      <c r="SF39" s="369" t="str">
        <v/>
      </c>
      <c r="SG39" s="369" t="str">
        <v/>
      </c>
      <c r="SH39" s="369" t="str">
        <v/>
      </c>
      <c r="SI39" s="369" t="str">
        <v/>
      </c>
      <c r="SJ39" s="369" t="str">
        <v/>
      </c>
      <c r="SK39" s="369" t="str">
        <v/>
      </c>
      <c r="SL39" s="369" t="str">
        <v/>
      </c>
      <c r="SM39" s="369" t="str">
        <v/>
      </c>
      <c r="SN39" s="369" t="str">
        <v/>
      </c>
      <c r="SO39" s="369" t="str">
        <v/>
      </c>
      <c r="SP39" s="369" t="str">
        <v/>
      </c>
      <c r="SQ39" s="369" t="str">
        <v/>
      </c>
      <c r="SR39" s="369" t="str">
        <v/>
      </c>
      <c r="SS39" s="369" t="str">
        <v/>
      </c>
      <c r="ST39" s="369" t="str">
        <v/>
      </c>
      <c r="SU39" s="369" t="str">
        <v/>
      </c>
      <c r="SV39" s="369" t="str">
        <v/>
      </c>
      <c r="SW39" s="369" t="str">
        <v/>
      </c>
      <c r="SX39" s="369" t="str">
        <v/>
      </c>
      <c r="SY39" s="369" t="str">
        <v/>
      </c>
      <c r="SZ39" s="369" t="str">
        <v/>
      </c>
      <c r="TA39" s="369" t="str">
        <v/>
      </c>
      <c r="TB39" s="369" t="str">
        <v/>
      </c>
      <c r="TC39" s="369" t="str">
        <v/>
      </c>
      <c r="TD39" s="369" t="str">
        <v/>
      </c>
      <c r="TE39" s="369" t="str">
        <v/>
      </c>
      <c r="TF39" s="369" t="str">
        <v/>
      </c>
      <c r="TG39" s="369" t="str">
        <v/>
      </c>
      <c r="TH39" s="369" t="str">
        <v/>
      </c>
      <c r="TI39" s="369" t="str">
        <v/>
      </c>
      <c r="TJ39" s="369" t="str">
        <v/>
      </c>
      <c r="TK39" s="369" t="str">
        <v/>
      </c>
      <c r="TL39" s="369" t="str">
        <v/>
      </c>
      <c r="TM39" s="369" t="str">
        <v/>
      </c>
      <c r="TN39" s="369" t="str">
        <v/>
      </c>
      <c r="TO39" s="369" t="str">
        <v/>
      </c>
      <c r="TP39" s="369" t="str">
        <v/>
      </c>
      <c r="TQ39" s="369" t="str">
        <v/>
      </c>
      <c r="TR39" s="369" t="str">
        <v/>
      </c>
      <c r="TS39" s="369" t="str">
        <v/>
      </c>
      <c r="TT39" s="369" t="str">
        <v/>
      </c>
      <c r="TU39" s="369" t="str">
        <v/>
      </c>
      <c r="TV39" s="369" t="str">
        <v/>
      </c>
      <c r="TW39" s="369" t="str">
        <v/>
      </c>
      <c r="TX39" s="369" t="str">
        <v/>
      </c>
      <c r="TY39" s="369" t="str">
        <v/>
      </c>
      <c r="TZ39" s="369" t="str">
        <v/>
      </c>
      <c r="UA39" s="369" t="str">
        <v/>
      </c>
      <c r="UB39" s="369" t="str">
        <v/>
      </c>
      <c r="UC39" s="369" t="str">
        <v/>
      </c>
      <c r="UD39" s="369" t="str">
        <v/>
      </c>
      <c r="UE39" s="369" t="str">
        <v/>
      </c>
      <c r="UF39" s="369" t="str">
        <v/>
      </c>
      <c r="UG39" s="369" t="str">
        <v/>
      </c>
      <c r="UH39" s="369" t="str">
        <v/>
      </c>
      <c r="UI39" s="369" t="str">
        <v/>
      </c>
      <c r="UJ39" s="369" t="str">
        <v/>
      </c>
      <c r="UK39" s="369" t="str">
        <v/>
      </c>
      <c r="UL39" s="369" t="str">
        <v/>
      </c>
      <c r="UM39" s="369" t="str">
        <v/>
      </c>
      <c r="UN39" s="369" t="str">
        <v/>
      </c>
      <c r="UO39" s="369" t="str">
        <v/>
      </c>
      <c r="UP39" s="369" t="str">
        <v/>
      </c>
      <c r="UQ39" s="369" t="str">
        <v/>
      </c>
      <c r="UR39" s="369" t="str">
        <v/>
      </c>
      <c r="US39" s="369" t="str">
        <v/>
      </c>
      <c r="UT39" s="369" t="str">
        <v/>
      </c>
      <c r="UU39" s="369" t="str">
        <v/>
      </c>
      <c r="UV39" s="369" t="str">
        <v/>
      </c>
      <c r="UW39" s="369" t="str">
        <v/>
      </c>
      <c r="UX39" s="369" t="str">
        <v/>
      </c>
      <c r="UY39" s="369" t="str">
        <v/>
      </c>
      <c r="UZ39" s="369" t="str">
        <v/>
      </c>
      <c r="VA39" s="369" t="str">
        <v/>
      </c>
      <c r="VB39" s="369" t="str">
        <v/>
      </c>
      <c r="VC39" s="369" t="str">
        <v/>
      </c>
      <c r="VD39" s="369" t="str">
        <v/>
      </c>
      <c r="VE39" s="369" t="str">
        <v/>
      </c>
      <c r="VF39" s="369" t="str">
        <v/>
      </c>
      <c r="VG39" s="369" t="str">
        <v/>
      </c>
      <c r="VH39" s="369" t="str">
        <v/>
      </c>
      <c r="VI39" s="369" t="str">
        <v/>
      </c>
      <c r="VJ39" s="369" t="str">
        <v/>
      </c>
      <c r="VK39" s="369" t="str">
        <v/>
      </c>
      <c r="VL39" s="369" t="str">
        <v/>
      </c>
      <c r="VM39" s="369" t="str">
        <v/>
      </c>
      <c r="VN39" s="369" t="str">
        <v/>
      </c>
      <c r="VO39" s="369" t="str">
        <v/>
      </c>
      <c r="VP39" s="369" t="str">
        <v/>
      </c>
      <c r="VQ39" s="369" t="str">
        <v/>
      </c>
      <c r="VR39" s="369" t="str">
        <v/>
      </c>
      <c r="VS39" s="369" t="str">
        <v/>
      </c>
      <c r="VT39" s="369" t="str">
        <v/>
      </c>
      <c r="VU39" s="369" t="str">
        <v/>
      </c>
      <c r="VV39" s="369" t="str">
        <v/>
      </c>
      <c r="VW39" s="369" t="str">
        <v/>
      </c>
      <c r="VX39" s="369" t="str">
        <v/>
      </c>
      <c r="VY39" s="369" t="str">
        <v/>
      </c>
      <c r="VZ39" s="369" t="str">
        <v/>
      </c>
      <c r="WA39" s="369" t="str">
        <v/>
      </c>
      <c r="WB39" s="369" t="str">
        <v/>
      </c>
      <c r="WC39" s="369" t="str">
        <v/>
      </c>
      <c r="WD39" s="369" t="str">
        <v/>
      </c>
      <c r="WE39" s="369" t="str">
        <v/>
      </c>
      <c r="WF39" s="369" t="str">
        <v/>
      </c>
      <c r="WG39" s="369" t="str">
        <v/>
      </c>
      <c r="WH39" s="369" t="str">
        <v/>
      </c>
      <c r="WI39" s="369" t="str">
        <v/>
      </c>
    </row>
    <row r="40" spans="1:607" ht="12.6" customHeight="1">
      <c r="A40" s="348"/>
      <c r="B40" s="360" t="s">
        <v>772</v>
      </c>
      <c r="C40" s="348"/>
      <c r="D40" s="399"/>
      <c r="E40" s="399"/>
      <c r="F40" s="399"/>
      <c r="G40" s="361" t="str">
        <f t="shared" si="0"/>
        <v/>
      </c>
      <c r="H40" s="361" t="str">
        <f t="shared" si="1"/>
        <v/>
      </c>
      <c r="I40" s="397"/>
      <c r="J40" s="348"/>
      <c r="K40" s="348"/>
      <c r="L40" s="348"/>
      <c r="M40" s="348"/>
      <c r="N40" s="323"/>
      <c r="O40" s="323"/>
      <c r="P40" s="323"/>
      <c r="Q40" s="323"/>
      <c r="R40" s="323"/>
      <c r="S40" s="323"/>
      <c r="T40" s="323"/>
      <c r="U40" s="323"/>
      <c r="V40" s="323"/>
      <c r="W40" s="323"/>
      <c r="X40" s="323"/>
      <c r="Y40" s="323"/>
      <c r="Z40" s="323"/>
      <c r="AA40" s="323"/>
      <c r="AB40" s="323"/>
      <c r="AC40" s="323"/>
      <c r="AD40" s="323"/>
      <c r="AE40" s="323"/>
      <c r="AF40" s="323"/>
      <c r="AG40" s="323"/>
      <c r="AH40" s="323"/>
      <c r="AI40" s="323"/>
      <c r="AJ40" s="323"/>
      <c r="AK40" s="323"/>
      <c r="AL40" s="323"/>
      <c r="AM40" s="323"/>
      <c r="AN40" s="323"/>
      <c r="AO40" s="323"/>
      <c r="AP40" s="323"/>
      <c r="AQ40" s="323"/>
      <c r="AR40" s="323"/>
      <c r="AS40" s="323"/>
      <c r="AT40" s="323"/>
      <c r="AU40" s="323"/>
      <c r="AV40" s="323"/>
      <c r="AW40" s="323"/>
      <c r="AX40" s="323"/>
      <c r="AY40" s="323"/>
      <c r="AZ40" s="323"/>
      <c r="BA40" s="323"/>
      <c r="BB40" s="323"/>
      <c r="BC40" s="323"/>
      <c r="BD40" s="323"/>
      <c r="BE40" s="323"/>
      <c r="BF40" s="323"/>
      <c r="BG40" s="323"/>
      <c r="BH40" s="323"/>
      <c r="BI40" s="323"/>
      <c r="BJ40" s="323"/>
      <c r="BK40" s="323"/>
      <c r="BL40" s="323"/>
      <c r="BM40" s="323"/>
      <c r="BN40" s="323"/>
      <c r="BO40" s="323"/>
      <c r="BP40" s="323"/>
      <c r="BQ40" s="323"/>
      <c r="BR40" s="323"/>
      <c r="BS40" s="323"/>
      <c r="BT40" s="323"/>
      <c r="BU40" s="323"/>
      <c r="BV40" s="323"/>
      <c r="BW40" s="323"/>
      <c r="BX40" s="323"/>
      <c r="BY40" s="323"/>
      <c r="BZ40" s="323"/>
      <c r="CA40" s="323"/>
      <c r="CB40" s="323"/>
      <c r="CC40" s="323"/>
      <c r="CD40" s="323"/>
      <c r="CE40" s="323"/>
      <c r="CF40" s="323"/>
      <c r="CG40" s="323"/>
      <c r="CH40" s="323"/>
      <c r="CI40" s="323"/>
      <c r="CJ40" s="323"/>
      <c r="CK40" s="323"/>
      <c r="CL40" s="323"/>
      <c r="CM40" s="323"/>
      <c r="CN40" s="323"/>
      <c r="CO40" s="323"/>
      <c r="CP40" s="323"/>
      <c r="CQ40" s="323"/>
      <c r="CR40" s="323"/>
      <c r="CS40" s="323"/>
      <c r="CT40" s="323"/>
      <c r="CU40" s="323"/>
      <c r="CV40" s="323"/>
      <c r="CW40" s="323"/>
      <c r="CX40" s="323"/>
      <c r="CY40" s="323"/>
      <c r="CZ40" s="363"/>
      <c r="DB40" s="898"/>
      <c r="DC40" s="898"/>
      <c r="DD40" s="368" t="str">
        <v/>
      </c>
      <c r="DE40" s="369" t="str">
        <v/>
      </c>
      <c r="DF40" s="369" t="str">
        <v/>
      </c>
      <c r="DG40" s="369" t="str">
        <v/>
      </c>
      <c r="DH40" s="369" t="str">
        <v/>
      </c>
      <c r="DI40" s="369" t="str">
        <v/>
      </c>
      <c r="DJ40" s="369" t="str">
        <v/>
      </c>
      <c r="DK40" s="369" t="str">
        <v/>
      </c>
      <c r="DL40" s="369" t="str">
        <v/>
      </c>
      <c r="DM40" s="369" t="str">
        <v/>
      </c>
      <c r="DN40" s="369" t="str">
        <v/>
      </c>
      <c r="DO40" s="369" t="str">
        <v/>
      </c>
      <c r="DP40" s="369" t="str">
        <v/>
      </c>
      <c r="DQ40" s="369" t="str">
        <v/>
      </c>
      <c r="DR40" s="369" t="str">
        <v/>
      </c>
      <c r="DS40" s="369" t="str">
        <v/>
      </c>
      <c r="DT40" s="369" t="str">
        <v/>
      </c>
      <c r="DU40" s="369" t="str">
        <v/>
      </c>
      <c r="DV40" s="369" t="str">
        <v/>
      </c>
      <c r="DW40" s="369" t="str">
        <v/>
      </c>
      <c r="DX40" s="370" t="str">
        <v/>
      </c>
      <c r="DY40" s="369" t="str">
        <v/>
      </c>
      <c r="DZ40" s="369" t="str">
        <v/>
      </c>
      <c r="EA40" s="369" t="str">
        <v/>
      </c>
      <c r="EB40" s="369" t="str">
        <v/>
      </c>
      <c r="EC40" s="369" t="str">
        <v/>
      </c>
      <c r="ED40" s="369" t="str">
        <v/>
      </c>
      <c r="EE40" s="369" t="str">
        <v/>
      </c>
      <c r="EF40" s="369" t="str">
        <v/>
      </c>
      <c r="EG40" s="369" t="str">
        <v/>
      </c>
      <c r="EH40" s="369" t="str">
        <v/>
      </c>
      <c r="EI40" s="369" t="str">
        <v/>
      </c>
      <c r="EJ40" s="369" t="str">
        <v/>
      </c>
      <c r="EK40" s="369" t="str">
        <v/>
      </c>
      <c r="EL40" s="369" t="str">
        <v/>
      </c>
      <c r="EM40" s="369" t="str">
        <v/>
      </c>
      <c r="EN40" s="369" t="str">
        <v/>
      </c>
      <c r="EO40" s="369" t="str">
        <v/>
      </c>
      <c r="EP40" s="369" t="str">
        <v/>
      </c>
      <c r="EQ40" s="369" t="str">
        <v/>
      </c>
      <c r="ER40" s="369" t="str">
        <v/>
      </c>
      <c r="ES40" s="369" t="str">
        <v/>
      </c>
      <c r="ET40" s="369" t="str">
        <v/>
      </c>
      <c r="EU40" s="369" t="str">
        <v/>
      </c>
      <c r="EV40" s="369" t="str">
        <v/>
      </c>
      <c r="EW40" s="369" t="str">
        <v/>
      </c>
      <c r="EX40" s="369" t="str">
        <v/>
      </c>
      <c r="EY40" s="369" t="str">
        <v/>
      </c>
      <c r="EZ40" s="369" t="str">
        <v/>
      </c>
      <c r="FA40" s="369" t="str">
        <v/>
      </c>
      <c r="FB40" s="369" t="str">
        <v/>
      </c>
      <c r="FC40" s="369" t="str">
        <v/>
      </c>
      <c r="FD40" s="369" t="str">
        <v/>
      </c>
      <c r="FE40" s="369" t="str">
        <v/>
      </c>
      <c r="FF40" s="369" t="str">
        <v/>
      </c>
      <c r="FG40" s="369" t="str">
        <v/>
      </c>
      <c r="FH40" s="369" t="str">
        <v/>
      </c>
      <c r="FI40" s="369" t="str">
        <v/>
      </c>
      <c r="FJ40" s="369" t="str">
        <v/>
      </c>
      <c r="FK40" s="369" t="str">
        <v/>
      </c>
      <c r="FL40" s="369" t="str">
        <v/>
      </c>
      <c r="FM40" s="369" t="str">
        <v/>
      </c>
      <c r="FN40" s="369" t="str">
        <v/>
      </c>
      <c r="FO40" s="369" t="str">
        <v/>
      </c>
      <c r="FP40" s="369" t="str">
        <v/>
      </c>
      <c r="FQ40" s="369" t="str">
        <v/>
      </c>
      <c r="FR40" s="369" t="str">
        <v/>
      </c>
      <c r="FS40" s="369" t="str">
        <v/>
      </c>
      <c r="FT40" s="369" t="str">
        <v/>
      </c>
      <c r="FU40" s="369" t="str">
        <v/>
      </c>
      <c r="FV40" s="369" t="str">
        <v/>
      </c>
      <c r="FW40" s="369" t="str">
        <v/>
      </c>
      <c r="FX40" s="369" t="str">
        <v/>
      </c>
      <c r="FY40" s="369" t="str">
        <v/>
      </c>
      <c r="FZ40" s="369" t="str">
        <v/>
      </c>
      <c r="GA40" s="369" t="str">
        <v/>
      </c>
      <c r="GB40" s="369" t="str">
        <v/>
      </c>
      <c r="GC40" s="369" t="str">
        <v/>
      </c>
      <c r="GD40" s="369" t="str">
        <v/>
      </c>
      <c r="GE40" s="369" t="str">
        <v/>
      </c>
      <c r="GF40" s="369" t="str">
        <v/>
      </c>
      <c r="GG40" s="369" t="str">
        <v/>
      </c>
      <c r="GH40" s="369" t="str">
        <v/>
      </c>
      <c r="GI40" s="369" t="str">
        <v/>
      </c>
      <c r="GJ40" s="369" t="str">
        <v/>
      </c>
      <c r="GK40" s="369" t="str">
        <v/>
      </c>
      <c r="GL40" s="369" t="str">
        <v/>
      </c>
      <c r="GM40" s="369" t="str">
        <v/>
      </c>
      <c r="GN40" s="369" t="str">
        <v/>
      </c>
      <c r="GO40" s="369" t="str">
        <v/>
      </c>
      <c r="GP40" s="369" t="str">
        <v/>
      </c>
      <c r="GQ40" s="369" t="str">
        <v/>
      </c>
      <c r="GR40" s="369" t="str">
        <v/>
      </c>
      <c r="GS40" s="369" t="str">
        <v/>
      </c>
      <c r="GT40" s="369" t="str">
        <v/>
      </c>
      <c r="GU40" s="369" t="str">
        <v/>
      </c>
      <c r="GV40" s="369" t="str">
        <v/>
      </c>
      <c r="GW40" s="369" t="str">
        <v/>
      </c>
      <c r="GX40" s="369" t="str">
        <v/>
      </c>
      <c r="GY40" s="369" t="str">
        <v/>
      </c>
      <c r="GZ40" s="369" t="str">
        <v/>
      </c>
      <c r="HA40" s="369" t="str">
        <v/>
      </c>
      <c r="HB40" s="369" t="str">
        <v/>
      </c>
      <c r="HC40" s="369" t="str">
        <v/>
      </c>
      <c r="HD40" s="369" t="str">
        <v/>
      </c>
      <c r="HE40" s="369" t="str">
        <v/>
      </c>
      <c r="HF40" s="369" t="str">
        <v/>
      </c>
      <c r="HG40" s="369" t="str">
        <v/>
      </c>
      <c r="HH40" s="369" t="str">
        <v/>
      </c>
      <c r="HI40" s="369" t="str">
        <v/>
      </c>
      <c r="HJ40" s="369" t="str">
        <v/>
      </c>
      <c r="HK40" s="369" t="str">
        <v/>
      </c>
      <c r="HL40" s="369" t="str">
        <v/>
      </c>
      <c r="HM40" s="369" t="str">
        <v/>
      </c>
      <c r="HN40" s="369" t="str">
        <v/>
      </c>
      <c r="HO40" s="369" t="str">
        <v/>
      </c>
      <c r="HP40" s="369" t="str">
        <v/>
      </c>
      <c r="HQ40" s="369" t="str">
        <v/>
      </c>
      <c r="HR40" s="369" t="str">
        <v/>
      </c>
      <c r="HS40" s="369" t="str">
        <v/>
      </c>
      <c r="HT40" s="369" t="str">
        <v/>
      </c>
      <c r="HU40" s="369" t="str">
        <v/>
      </c>
      <c r="HV40" s="369" t="str">
        <v/>
      </c>
      <c r="HW40" s="369" t="str">
        <v/>
      </c>
      <c r="HX40" s="369" t="str">
        <v/>
      </c>
      <c r="HY40" s="369" t="str">
        <v/>
      </c>
      <c r="HZ40" s="369" t="str">
        <v/>
      </c>
      <c r="IA40" s="369" t="str">
        <v/>
      </c>
      <c r="IB40" s="369" t="str">
        <v/>
      </c>
      <c r="IC40" s="369" t="str">
        <v/>
      </c>
      <c r="ID40" s="369" t="str">
        <v/>
      </c>
      <c r="IE40" s="369" t="str">
        <v/>
      </c>
      <c r="IF40" s="369" t="str">
        <v/>
      </c>
      <c r="IG40" s="369" t="str">
        <v/>
      </c>
      <c r="IH40" s="369" t="str">
        <v/>
      </c>
      <c r="II40" s="369" t="str">
        <v/>
      </c>
      <c r="IJ40" s="369" t="str">
        <v/>
      </c>
      <c r="IK40" s="369" t="str">
        <v/>
      </c>
      <c r="IL40" s="369" t="str">
        <v/>
      </c>
      <c r="IM40" s="369" t="str">
        <v/>
      </c>
      <c r="IN40" s="369" t="str">
        <v/>
      </c>
      <c r="IO40" s="369" t="str">
        <v/>
      </c>
      <c r="IP40" s="369" t="str">
        <v/>
      </c>
      <c r="IQ40" s="369" t="str">
        <v/>
      </c>
      <c r="IR40" s="369" t="str">
        <v/>
      </c>
      <c r="IS40" s="369" t="str">
        <v/>
      </c>
      <c r="IT40" s="369" t="str">
        <v/>
      </c>
      <c r="IU40" s="369" t="str">
        <v/>
      </c>
      <c r="IV40" s="369" t="str">
        <v/>
      </c>
      <c r="IW40" s="369" t="str">
        <v/>
      </c>
      <c r="IX40" s="369" t="str">
        <v/>
      </c>
      <c r="IY40" s="369" t="str">
        <v/>
      </c>
      <c r="IZ40" s="369" t="str">
        <v/>
      </c>
      <c r="JA40" s="369" t="str">
        <v/>
      </c>
      <c r="JB40" s="369" t="str">
        <v/>
      </c>
      <c r="JC40" s="369" t="str">
        <v/>
      </c>
      <c r="JD40" s="369" t="str">
        <v/>
      </c>
      <c r="JE40" s="369" t="str">
        <v/>
      </c>
      <c r="JF40" s="369" t="str">
        <v/>
      </c>
      <c r="JG40" s="369" t="str">
        <v/>
      </c>
      <c r="JH40" s="369" t="str">
        <v/>
      </c>
      <c r="JI40" s="369" t="str">
        <v/>
      </c>
      <c r="JJ40" s="369" t="str">
        <v/>
      </c>
      <c r="JK40" s="369" t="str">
        <v/>
      </c>
      <c r="JL40" s="369" t="str">
        <v/>
      </c>
      <c r="JM40" s="369" t="str">
        <v/>
      </c>
      <c r="JN40" s="369" t="str">
        <v/>
      </c>
      <c r="JO40" s="369" t="str">
        <v/>
      </c>
      <c r="JP40" s="369" t="str">
        <v/>
      </c>
      <c r="JQ40" s="369" t="str">
        <v/>
      </c>
      <c r="JR40" s="369" t="str">
        <v/>
      </c>
      <c r="JS40" s="369" t="str">
        <v/>
      </c>
      <c r="JT40" s="369" t="str">
        <v/>
      </c>
      <c r="JU40" s="369" t="str">
        <v/>
      </c>
      <c r="JV40" s="369" t="str">
        <v/>
      </c>
      <c r="JW40" s="369" t="str">
        <v/>
      </c>
      <c r="JX40" s="369" t="str">
        <v/>
      </c>
      <c r="JY40" s="369" t="str">
        <v/>
      </c>
      <c r="JZ40" s="369" t="str">
        <v/>
      </c>
      <c r="KA40" s="369" t="str">
        <v/>
      </c>
      <c r="KB40" s="369" t="str">
        <v/>
      </c>
      <c r="KC40" s="369" t="str">
        <v/>
      </c>
      <c r="KD40" s="369" t="str">
        <v/>
      </c>
      <c r="KE40" s="369" t="str">
        <v/>
      </c>
      <c r="KF40" s="369" t="str">
        <v/>
      </c>
      <c r="KG40" s="369" t="str">
        <v/>
      </c>
      <c r="KH40" s="369" t="str">
        <v/>
      </c>
      <c r="KI40" s="369" t="str">
        <v/>
      </c>
      <c r="KJ40" s="369" t="str">
        <v/>
      </c>
      <c r="KK40" s="369" t="str">
        <v/>
      </c>
      <c r="KL40" s="369" t="str">
        <v/>
      </c>
      <c r="KM40" s="369" t="str">
        <v/>
      </c>
      <c r="KN40" s="369" t="str">
        <v/>
      </c>
      <c r="KO40" s="369" t="str">
        <v/>
      </c>
      <c r="KP40" s="369" t="str">
        <v/>
      </c>
      <c r="KQ40" s="369" t="str">
        <v/>
      </c>
      <c r="KR40" s="369" t="str">
        <v/>
      </c>
      <c r="KS40" s="369" t="str">
        <v/>
      </c>
      <c r="KT40" s="369" t="str">
        <v/>
      </c>
      <c r="KU40" s="369" t="str">
        <v/>
      </c>
      <c r="KV40" s="369" t="str">
        <v/>
      </c>
      <c r="KW40" s="369" t="str">
        <v/>
      </c>
      <c r="KX40" s="369" t="str">
        <v/>
      </c>
      <c r="KY40" s="369" t="str">
        <v/>
      </c>
      <c r="KZ40" s="369" t="str">
        <v/>
      </c>
      <c r="LA40" s="369" t="str">
        <v/>
      </c>
      <c r="LB40" s="369" t="str">
        <v/>
      </c>
      <c r="LC40" s="369" t="str">
        <v/>
      </c>
      <c r="LD40" s="369" t="str">
        <v/>
      </c>
      <c r="LE40" s="369" t="str">
        <v/>
      </c>
      <c r="LF40" s="369" t="str">
        <v/>
      </c>
      <c r="LG40" s="369" t="str">
        <v/>
      </c>
      <c r="LH40" s="369" t="str">
        <v/>
      </c>
      <c r="LI40" s="369" t="str">
        <v/>
      </c>
      <c r="LJ40" s="369" t="str">
        <v/>
      </c>
      <c r="LK40" s="369" t="str">
        <v/>
      </c>
      <c r="LL40" s="369" t="str">
        <v/>
      </c>
      <c r="LM40" s="369" t="str">
        <v/>
      </c>
      <c r="LN40" s="369" t="str">
        <v/>
      </c>
      <c r="LO40" s="369" t="str">
        <v/>
      </c>
      <c r="LP40" s="369" t="str">
        <v/>
      </c>
      <c r="LQ40" s="369" t="str">
        <v/>
      </c>
      <c r="LR40" s="369" t="str">
        <v/>
      </c>
      <c r="LS40" s="369" t="str">
        <v/>
      </c>
      <c r="LT40" s="369" t="str">
        <v/>
      </c>
      <c r="LU40" s="369" t="str">
        <v/>
      </c>
      <c r="LV40" s="369" t="str">
        <v/>
      </c>
      <c r="LW40" s="369" t="str">
        <v/>
      </c>
      <c r="LX40" s="369" t="str">
        <v/>
      </c>
      <c r="LY40" s="369" t="str">
        <v/>
      </c>
      <c r="LZ40" s="369" t="str">
        <v/>
      </c>
      <c r="MA40" s="369" t="str">
        <v/>
      </c>
      <c r="MB40" s="369" t="str">
        <v/>
      </c>
      <c r="MC40" s="369" t="str">
        <v/>
      </c>
      <c r="MD40" s="369" t="str">
        <v/>
      </c>
      <c r="ME40" s="369" t="str">
        <v/>
      </c>
      <c r="MF40" s="369" t="str">
        <v/>
      </c>
      <c r="MG40" s="369" t="str">
        <v/>
      </c>
      <c r="MH40" s="369" t="str">
        <v/>
      </c>
      <c r="MI40" s="369" t="str">
        <v/>
      </c>
      <c r="MJ40" s="369" t="str">
        <v/>
      </c>
      <c r="MK40" s="369" t="str">
        <v/>
      </c>
      <c r="ML40" s="369" t="str">
        <v/>
      </c>
      <c r="MM40" s="369" t="str">
        <v/>
      </c>
      <c r="MN40" s="369" t="str">
        <v/>
      </c>
      <c r="MO40" s="369" t="str">
        <v/>
      </c>
      <c r="MP40" s="369" t="str">
        <v/>
      </c>
      <c r="MQ40" s="369" t="str">
        <v/>
      </c>
      <c r="MR40" s="369" t="str">
        <v/>
      </c>
      <c r="MS40" s="369" t="str">
        <v/>
      </c>
      <c r="MT40" s="369" t="str">
        <v/>
      </c>
      <c r="MU40" s="369" t="str">
        <v/>
      </c>
      <c r="MV40" s="369" t="str">
        <v/>
      </c>
      <c r="MW40" s="369" t="str">
        <v/>
      </c>
      <c r="MX40" s="369" t="str">
        <v/>
      </c>
      <c r="MY40" s="369" t="str">
        <v/>
      </c>
      <c r="MZ40" s="369" t="str">
        <v/>
      </c>
      <c r="NA40" s="369" t="str">
        <v/>
      </c>
      <c r="NB40" s="369" t="str">
        <v/>
      </c>
      <c r="NC40" s="369" t="str">
        <v/>
      </c>
      <c r="ND40" s="369" t="str">
        <v/>
      </c>
      <c r="NE40" s="369" t="str">
        <v/>
      </c>
      <c r="NF40" s="369" t="str">
        <v/>
      </c>
      <c r="NG40" s="369" t="str">
        <v/>
      </c>
      <c r="NH40" s="369" t="str">
        <v/>
      </c>
      <c r="NI40" s="369" t="str">
        <v/>
      </c>
      <c r="NJ40" s="369" t="str">
        <v/>
      </c>
      <c r="NK40" s="369" t="str">
        <v/>
      </c>
      <c r="NL40" s="369" t="str">
        <v/>
      </c>
      <c r="NM40" s="369" t="str">
        <v/>
      </c>
      <c r="NN40" s="369" t="str">
        <v/>
      </c>
      <c r="NO40" s="369" t="str">
        <v/>
      </c>
      <c r="NP40" s="369" t="str">
        <v/>
      </c>
      <c r="NQ40" s="369" t="str">
        <v/>
      </c>
      <c r="NR40" s="369" t="str">
        <v/>
      </c>
      <c r="NS40" s="369" t="str">
        <v/>
      </c>
      <c r="NT40" s="369" t="str">
        <v/>
      </c>
      <c r="NU40" s="369" t="str">
        <v/>
      </c>
      <c r="NV40" s="369" t="str">
        <v/>
      </c>
      <c r="NW40" s="369" t="str">
        <v/>
      </c>
      <c r="NX40" s="369" t="str">
        <v/>
      </c>
      <c r="NY40" s="369" t="str">
        <v/>
      </c>
      <c r="NZ40" s="369" t="str">
        <v/>
      </c>
      <c r="OA40" s="369" t="str">
        <v/>
      </c>
      <c r="OB40" s="369" t="str">
        <v/>
      </c>
      <c r="OC40" s="369" t="str">
        <v/>
      </c>
      <c r="OD40" s="369" t="str">
        <v/>
      </c>
      <c r="OE40" s="369" t="str">
        <v/>
      </c>
      <c r="OF40" s="369" t="str">
        <v/>
      </c>
      <c r="OG40" s="369" t="str">
        <v/>
      </c>
      <c r="OH40" s="369" t="str">
        <v/>
      </c>
      <c r="OI40" s="369" t="str">
        <v/>
      </c>
      <c r="OJ40" s="369" t="str">
        <v/>
      </c>
      <c r="OK40" s="369" t="str">
        <v/>
      </c>
      <c r="OL40" s="369" t="str">
        <v/>
      </c>
      <c r="OM40" s="369" t="str">
        <v/>
      </c>
      <c r="ON40" s="369" t="str">
        <v/>
      </c>
      <c r="OO40" s="369" t="str">
        <v/>
      </c>
      <c r="OP40" s="369" t="str">
        <v/>
      </c>
      <c r="OQ40" s="371" t="str">
        <v/>
      </c>
      <c r="OR40" s="369" t="str">
        <v/>
      </c>
      <c r="OS40" s="369" t="str">
        <v/>
      </c>
      <c r="OT40" s="369" t="str">
        <v/>
      </c>
      <c r="OU40" s="369" t="str">
        <v/>
      </c>
      <c r="OV40" s="369" t="str">
        <v/>
      </c>
      <c r="OW40" s="369" t="str">
        <v/>
      </c>
      <c r="OX40" s="369" t="str">
        <v/>
      </c>
      <c r="OY40" s="369" t="str">
        <v/>
      </c>
      <c r="OZ40" s="369" t="str">
        <v/>
      </c>
      <c r="PA40" s="369" t="str">
        <v/>
      </c>
      <c r="PB40" s="369" t="str">
        <v/>
      </c>
      <c r="PC40" s="369" t="str">
        <v/>
      </c>
      <c r="PD40" s="369" t="str">
        <v/>
      </c>
      <c r="PE40" s="369" t="str">
        <v/>
      </c>
      <c r="PF40" s="369" t="str">
        <v/>
      </c>
      <c r="PG40" s="369" t="str">
        <v/>
      </c>
      <c r="PH40" s="369" t="str">
        <v/>
      </c>
      <c r="PI40" s="369" t="str">
        <v/>
      </c>
      <c r="PJ40" s="369" t="str">
        <v/>
      </c>
      <c r="PK40" s="369" t="str">
        <v/>
      </c>
      <c r="PL40" s="369" t="str">
        <v/>
      </c>
      <c r="PM40" s="369" t="str">
        <v/>
      </c>
      <c r="PN40" s="369" t="str">
        <v/>
      </c>
      <c r="PO40" s="369" t="str">
        <v/>
      </c>
      <c r="PP40" s="369" t="str">
        <v/>
      </c>
      <c r="PQ40" s="369" t="str">
        <v/>
      </c>
      <c r="PR40" s="369" t="str">
        <v/>
      </c>
      <c r="PS40" s="369" t="str">
        <v/>
      </c>
      <c r="PT40" s="369" t="str">
        <v/>
      </c>
      <c r="PU40" s="369" t="str">
        <v/>
      </c>
      <c r="PV40" s="369" t="str">
        <v/>
      </c>
      <c r="PW40" s="369" t="str">
        <v/>
      </c>
      <c r="PX40" s="369" t="str">
        <v/>
      </c>
      <c r="PY40" s="369" t="str">
        <v/>
      </c>
      <c r="PZ40" s="369" t="str">
        <v/>
      </c>
      <c r="QA40" s="369" t="str">
        <v/>
      </c>
      <c r="QB40" s="369" t="str">
        <v/>
      </c>
      <c r="QC40" s="369" t="str">
        <v/>
      </c>
      <c r="QD40" s="369" t="str">
        <v/>
      </c>
      <c r="QE40" s="369" t="str">
        <v/>
      </c>
      <c r="QF40" s="369" t="str">
        <v/>
      </c>
      <c r="QG40" s="369" t="str">
        <v/>
      </c>
      <c r="QH40" s="369" t="str">
        <v/>
      </c>
      <c r="QI40" s="369" t="str">
        <v/>
      </c>
      <c r="QJ40" s="369" t="str">
        <v/>
      </c>
      <c r="QK40" s="369" t="str">
        <v/>
      </c>
      <c r="QL40" s="369" t="str">
        <v/>
      </c>
      <c r="QM40" s="369" t="str">
        <v/>
      </c>
      <c r="QN40" s="369" t="str">
        <v/>
      </c>
      <c r="QO40" s="369" t="str">
        <v/>
      </c>
      <c r="QP40" s="369" t="str">
        <v/>
      </c>
      <c r="QQ40" s="369" t="str">
        <v/>
      </c>
      <c r="QR40" s="369" t="str">
        <v/>
      </c>
      <c r="QS40" s="369" t="str">
        <v/>
      </c>
      <c r="QT40" s="369" t="str">
        <v/>
      </c>
      <c r="QU40" s="369" t="str">
        <v/>
      </c>
      <c r="QV40" s="369" t="str">
        <v/>
      </c>
      <c r="QW40" s="369" t="str">
        <v/>
      </c>
      <c r="QX40" s="369" t="str">
        <v/>
      </c>
      <c r="QY40" s="369" t="str">
        <v/>
      </c>
      <c r="QZ40" s="369" t="str">
        <v/>
      </c>
      <c r="RA40" s="369" t="str">
        <v/>
      </c>
      <c r="RB40" s="369" t="str">
        <v/>
      </c>
      <c r="RC40" s="369" t="str">
        <v/>
      </c>
      <c r="RD40" s="369" t="str">
        <v/>
      </c>
      <c r="RE40" s="369" t="str">
        <v/>
      </c>
      <c r="RF40" s="369" t="str">
        <v/>
      </c>
      <c r="RG40" s="369" t="str">
        <v/>
      </c>
      <c r="RH40" s="369" t="str">
        <v/>
      </c>
      <c r="RI40" s="369" t="str">
        <v/>
      </c>
      <c r="RJ40" s="369" t="str">
        <v/>
      </c>
      <c r="RK40" s="369" t="str">
        <v/>
      </c>
      <c r="RL40" s="369" t="str">
        <v/>
      </c>
      <c r="RM40" s="369" t="str">
        <v/>
      </c>
      <c r="RN40" s="369" t="str">
        <v/>
      </c>
      <c r="RO40" s="369" t="str">
        <v/>
      </c>
      <c r="RP40" s="369" t="str">
        <v/>
      </c>
      <c r="RQ40" s="369" t="str">
        <v/>
      </c>
      <c r="RR40" s="369" t="str">
        <v/>
      </c>
      <c r="RS40" s="369" t="str">
        <v/>
      </c>
      <c r="RT40" s="369" t="str">
        <v/>
      </c>
      <c r="RU40" s="369" t="str">
        <v/>
      </c>
      <c r="RV40" s="369" t="str">
        <v/>
      </c>
      <c r="RW40" s="369" t="str">
        <v/>
      </c>
      <c r="RX40" s="369" t="str">
        <v/>
      </c>
      <c r="RY40" s="369" t="str">
        <v/>
      </c>
      <c r="RZ40" s="369" t="str">
        <v/>
      </c>
      <c r="SA40" s="369" t="str">
        <v/>
      </c>
      <c r="SB40" s="369" t="str">
        <v/>
      </c>
      <c r="SC40" s="369" t="str">
        <v/>
      </c>
      <c r="SD40" s="369" t="str">
        <v/>
      </c>
      <c r="SE40" s="369" t="str">
        <v/>
      </c>
      <c r="SF40" s="369" t="str">
        <v/>
      </c>
      <c r="SG40" s="369" t="str">
        <v/>
      </c>
      <c r="SH40" s="369" t="str">
        <v/>
      </c>
      <c r="SI40" s="369" t="str">
        <v/>
      </c>
      <c r="SJ40" s="369" t="str">
        <v/>
      </c>
      <c r="SK40" s="369" t="str">
        <v/>
      </c>
      <c r="SL40" s="369" t="str">
        <v/>
      </c>
      <c r="SM40" s="369" t="str">
        <v/>
      </c>
      <c r="SN40" s="369" t="str">
        <v/>
      </c>
      <c r="SO40" s="369" t="str">
        <v/>
      </c>
      <c r="SP40" s="369" t="str">
        <v/>
      </c>
      <c r="SQ40" s="369" t="str">
        <v/>
      </c>
      <c r="SR40" s="369" t="str">
        <v/>
      </c>
      <c r="SS40" s="369" t="str">
        <v/>
      </c>
      <c r="ST40" s="369" t="str">
        <v/>
      </c>
      <c r="SU40" s="369" t="str">
        <v/>
      </c>
      <c r="SV40" s="369" t="str">
        <v/>
      </c>
      <c r="SW40" s="369" t="str">
        <v/>
      </c>
      <c r="SX40" s="369" t="str">
        <v/>
      </c>
      <c r="SY40" s="369" t="str">
        <v/>
      </c>
      <c r="SZ40" s="369" t="str">
        <v/>
      </c>
      <c r="TA40" s="369" t="str">
        <v/>
      </c>
      <c r="TB40" s="369" t="str">
        <v/>
      </c>
      <c r="TC40" s="369" t="str">
        <v/>
      </c>
      <c r="TD40" s="369" t="str">
        <v/>
      </c>
      <c r="TE40" s="369" t="str">
        <v/>
      </c>
      <c r="TF40" s="369" t="str">
        <v/>
      </c>
      <c r="TG40" s="369" t="str">
        <v/>
      </c>
      <c r="TH40" s="369" t="str">
        <v/>
      </c>
      <c r="TI40" s="369" t="str">
        <v/>
      </c>
      <c r="TJ40" s="369" t="str">
        <v/>
      </c>
      <c r="TK40" s="369" t="str">
        <v/>
      </c>
      <c r="TL40" s="369" t="str">
        <v/>
      </c>
      <c r="TM40" s="369" t="str">
        <v/>
      </c>
      <c r="TN40" s="369" t="str">
        <v/>
      </c>
      <c r="TO40" s="369" t="str">
        <v/>
      </c>
      <c r="TP40" s="369" t="str">
        <v/>
      </c>
      <c r="TQ40" s="369" t="str">
        <v/>
      </c>
      <c r="TR40" s="369" t="str">
        <v/>
      </c>
      <c r="TS40" s="369" t="str">
        <v/>
      </c>
      <c r="TT40" s="369" t="str">
        <v/>
      </c>
      <c r="TU40" s="369" t="str">
        <v/>
      </c>
      <c r="TV40" s="369" t="str">
        <v/>
      </c>
      <c r="TW40" s="369" t="str">
        <v/>
      </c>
      <c r="TX40" s="369" t="str">
        <v/>
      </c>
      <c r="TY40" s="369" t="str">
        <v/>
      </c>
      <c r="TZ40" s="369" t="str">
        <v/>
      </c>
      <c r="UA40" s="369" t="str">
        <v/>
      </c>
      <c r="UB40" s="369" t="str">
        <v/>
      </c>
      <c r="UC40" s="369" t="str">
        <v/>
      </c>
      <c r="UD40" s="369" t="str">
        <v/>
      </c>
      <c r="UE40" s="369" t="str">
        <v/>
      </c>
      <c r="UF40" s="369" t="str">
        <v/>
      </c>
      <c r="UG40" s="369" t="str">
        <v/>
      </c>
      <c r="UH40" s="369" t="str">
        <v/>
      </c>
      <c r="UI40" s="369" t="str">
        <v/>
      </c>
      <c r="UJ40" s="369" t="str">
        <v/>
      </c>
      <c r="UK40" s="369" t="str">
        <v/>
      </c>
      <c r="UL40" s="369" t="str">
        <v/>
      </c>
      <c r="UM40" s="369" t="str">
        <v/>
      </c>
      <c r="UN40" s="369" t="str">
        <v/>
      </c>
      <c r="UO40" s="369" t="str">
        <v/>
      </c>
      <c r="UP40" s="369" t="str">
        <v/>
      </c>
      <c r="UQ40" s="369" t="str">
        <v/>
      </c>
      <c r="UR40" s="369" t="str">
        <v/>
      </c>
      <c r="US40" s="369" t="str">
        <v/>
      </c>
      <c r="UT40" s="369" t="str">
        <v/>
      </c>
      <c r="UU40" s="369" t="str">
        <v/>
      </c>
      <c r="UV40" s="369" t="str">
        <v/>
      </c>
      <c r="UW40" s="369" t="str">
        <v/>
      </c>
      <c r="UX40" s="369" t="str">
        <v/>
      </c>
      <c r="UY40" s="369" t="str">
        <v/>
      </c>
      <c r="UZ40" s="369" t="str">
        <v/>
      </c>
      <c r="VA40" s="369" t="str">
        <v/>
      </c>
      <c r="VB40" s="369" t="str">
        <v/>
      </c>
      <c r="VC40" s="369" t="str">
        <v/>
      </c>
      <c r="VD40" s="369" t="str">
        <v/>
      </c>
      <c r="VE40" s="369" t="str">
        <v/>
      </c>
      <c r="VF40" s="369" t="str">
        <v/>
      </c>
      <c r="VG40" s="369" t="str">
        <v/>
      </c>
      <c r="VH40" s="369" t="str">
        <v/>
      </c>
      <c r="VI40" s="369" t="str">
        <v/>
      </c>
      <c r="VJ40" s="369" t="str">
        <v/>
      </c>
      <c r="VK40" s="369" t="str">
        <v/>
      </c>
      <c r="VL40" s="369" t="str">
        <v/>
      </c>
      <c r="VM40" s="369" t="str">
        <v/>
      </c>
      <c r="VN40" s="369" t="str">
        <v/>
      </c>
      <c r="VO40" s="369" t="str">
        <v/>
      </c>
      <c r="VP40" s="369" t="str">
        <v/>
      </c>
      <c r="VQ40" s="369" t="str">
        <v/>
      </c>
      <c r="VR40" s="369" t="str">
        <v/>
      </c>
      <c r="VS40" s="369" t="str">
        <v/>
      </c>
      <c r="VT40" s="369" t="str">
        <v/>
      </c>
      <c r="VU40" s="369" t="str">
        <v/>
      </c>
      <c r="VV40" s="369" t="str">
        <v/>
      </c>
      <c r="VW40" s="369" t="str">
        <v/>
      </c>
      <c r="VX40" s="369" t="str">
        <v/>
      </c>
      <c r="VY40" s="369" t="str">
        <v/>
      </c>
      <c r="VZ40" s="369" t="str">
        <v/>
      </c>
      <c r="WA40" s="369" t="str">
        <v/>
      </c>
      <c r="WB40" s="369" t="str">
        <v/>
      </c>
      <c r="WC40" s="369" t="str">
        <v/>
      </c>
      <c r="WD40" s="369" t="str">
        <v/>
      </c>
      <c r="WE40" s="369" t="str">
        <v/>
      </c>
      <c r="WF40" s="369" t="str">
        <v/>
      </c>
      <c r="WG40" s="369" t="str">
        <v/>
      </c>
      <c r="WH40" s="369" t="str">
        <v/>
      </c>
      <c r="WI40" s="369" t="str">
        <v/>
      </c>
    </row>
    <row r="41" spans="1:607" ht="12.6" customHeight="1">
      <c r="A41" s="348"/>
      <c r="B41" s="360" t="s">
        <v>773</v>
      </c>
      <c r="C41" s="348"/>
      <c r="D41" s="399"/>
      <c r="E41" s="399"/>
      <c r="F41" s="399"/>
      <c r="G41" s="361" t="str">
        <f t="shared" si="0"/>
        <v/>
      </c>
      <c r="H41" s="361" t="str">
        <f t="shared" si="1"/>
        <v/>
      </c>
      <c r="I41" s="397"/>
      <c r="J41" s="348"/>
      <c r="K41" s="348"/>
      <c r="L41" s="348"/>
      <c r="M41" s="348"/>
      <c r="N41" s="323"/>
      <c r="O41" s="323"/>
      <c r="P41" s="323"/>
      <c r="Q41" s="323"/>
      <c r="R41" s="323"/>
      <c r="S41" s="323"/>
      <c r="T41" s="323"/>
      <c r="U41" s="323"/>
      <c r="V41" s="323"/>
      <c r="W41" s="323"/>
      <c r="X41" s="323"/>
      <c r="Y41" s="323"/>
      <c r="Z41" s="323"/>
      <c r="AA41" s="323"/>
      <c r="AB41" s="323"/>
      <c r="AC41" s="323"/>
      <c r="AD41" s="323"/>
      <c r="AE41" s="323"/>
      <c r="AF41" s="323"/>
      <c r="AG41" s="323"/>
      <c r="AH41" s="323"/>
      <c r="AI41" s="323"/>
      <c r="AJ41" s="323"/>
      <c r="AK41" s="323"/>
      <c r="AL41" s="323"/>
      <c r="AM41" s="323"/>
      <c r="AN41" s="323"/>
      <c r="AO41" s="323"/>
      <c r="AP41" s="323"/>
      <c r="AQ41" s="323"/>
      <c r="AR41" s="323"/>
      <c r="AS41" s="323"/>
      <c r="AT41" s="323"/>
      <c r="AU41" s="323"/>
      <c r="AV41" s="323"/>
      <c r="AW41" s="323"/>
      <c r="AX41" s="323"/>
      <c r="AY41" s="323"/>
      <c r="AZ41" s="323"/>
      <c r="BA41" s="323"/>
      <c r="BB41" s="323"/>
      <c r="BC41" s="323"/>
      <c r="BD41" s="323"/>
      <c r="BE41" s="323"/>
      <c r="BF41" s="323"/>
      <c r="BG41" s="323"/>
      <c r="BH41" s="323"/>
      <c r="BI41" s="323"/>
      <c r="BJ41" s="323"/>
      <c r="BK41" s="323"/>
      <c r="BL41" s="323"/>
      <c r="BM41" s="323"/>
      <c r="BN41" s="323"/>
      <c r="BO41" s="323"/>
      <c r="BP41" s="323"/>
      <c r="BQ41" s="323"/>
      <c r="BR41" s="323"/>
      <c r="BS41" s="323"/>
      <c r="BT41" s="323"/>
      <c r="BU41" s="323"/>
      <c r="BV41" s="323"/>
      <c r="BW41" s="323"/>
      <c r="BX41" s="323"/>
      <c r="BY41" s="323"/>
      <c r="BZ41" s="323"/>
      <c r="CA41" s="323"/>
      <c r="CB41" s="323"/>
      <c r="CC41" s="323"/>
      <c r="CD41" s="323"/>
      <c r="CE41" s="323"/>
      <c r="CF41" s="323"/>
      <c r="CG41" s="323"/>
      <c r="CH41" s="323"/>
      <c r="CI41" s="323"/>
      <c r="CJ41" s="323"/>
      <c r="CK41" s="323"/>
      <c r="CL41" s="323"/>
      <c r="CM41" s="323"/>
      <c r="CN41" s="323"/>
      <c r="CO41" s="323"/>
      <c r="CP41" s="323"/>
      <c r="CQ41" s="323"/>
      <c r="CR41" s="323"/>
      <c r="CS41" s="323"/>
      <c r="CT41" s="323"/>
      <c r="CU41" s="323"/>
      <c r="CV41" s="323"/>
      <c r="CW41" s="323"/>
      <c r="CX41" s="323"/>
      <c r="CY41" s="323"/>
      <c r="CZ41" s="363"/>
      <c r="DB41" s="896" t="s">
        <v>1257</v>
      </c>
      <c r="DC41" s="896" t="s">
        <v>1251</v>
      </c>
      <c r="DD41" s="368" t="str">
        <v/>
      </c>
      <c r="DE41" s="369" t="str">
        <v/>
      </c>
      <c r="DF41" s="369" t="str">
        <v/>
      </c>
      <c r="DG41" s="369" t="str">
        <v/>
      </c>
      <c r="DH41" s="369" t="str">
        <v/>
      </c>
      <c r="DI41" s="369" t="str">
        <v/>
      </c>
      <c r="DJ41" s="369" t="str">
        <v/>
      </c>
      <c r="DK41" s="369" t="str">
        <v/>
      </c>
      <c r="DL41" s="369" t="str">
        <v/>
      </c>
      <c r="DM41" s="369" t="str">
        <v/>
      </c>
      <c r="DN41" s="369" t="str">
        <v/>
      </c>
      <c r="DO41" s="369" t="str">
        <v/>
      </c>
      <c r="DP41" s="369" t="str">
        <v/>
      </c>
      <c r="DQ41" s="369" t="str">
        <v/>
      </c>
      <c r="DR41" s="369" t="str">
        <v/>
      </c>
      <c r="DS41" s="369" t="str">
        <v/>
      </c>
      <c r="DT41" s="369" t="str">
        <v/>
      </c>
      <c r="DU41" s="369" t="str">
        <v/>
      </c>
      <c r="DV41" s="369" t="str">
        <v/>
      </c>
      <c r="DW41" s="369" t="str">
        <v/>
      </c>
      <c r="DX41" s="370" t="str">
        <v/>
      </c>
      <c r="DY41" s="369" t="str">
        <v/>
      </c>
      <c r="DZ41" s="369" t="str">
        <v/>
      </c>
      <c r="EA41" s="369" t="str">
        <v/>
      </c>
      <c r="EB41" s="369" t="str">
        <v/>
      </c>
      <c r="EC41" s="369" t="str">
        <v/>
      </c>
      <c r="ED41" s="369" t="str">
        <v/>
      </c>
      <c r="EE41" s="369" t="str">
        <v/>
      </c>
      <c r="EF41" s="369" t="str">
        <v/>
      </c>
      <c r="EG41" s="369" t="str">
        <v/>
      </c>
      <c r="EH41" s="369" t="str">
        <v/>
      </c>
      <c r="EI41" s="369" t="str">
        <v/>
      </c>
      <c r="EJ41" s="369" t="str">
        <v/>
      </c>
      <c r="EK41" s="369" t="str">
        <v/>
      </c>
      <c r="EL41" s="369" t="str">
        <v/>
      </c>
      <c r="EM41" s="369" t="str">
        <v/>
      </c>
      <c r="EN41" s="369" t="str">
        <v/>
      </c>
      <c r="EO41" s="369" t="str">
        <v/>
      </c>
      <c r="EP41" s="369" t="str">
        <v/>
      </c>
      <c r="EQ41" s="369" t="str">
        <v/>
      </c>
      <c r="ER41" s="369" t="str">
        <v/>
      </c>
      <c r="ES41" s="369" t="str">
        <v/>
      </c>
      <c r="ET41" s="369" t="str">
        <v/>
      </c>
      <c r="EU41" s="369" t="str">
        <v/>
      </c>
      <c r="EV41" s="369" t="str">
        <v/>
      </c>
      <c r="EW41" s="369" t="str">
        <v/>
      </c>
      <c r="EX41" s="369" t="str">
        <v/>
      </c>
      <c r="EY41" s="369" t="str">
        <v/>
      </c>
      <c r="EZ41" s="369" t="str">
        <v/>
      </c>
      <c r="FA41" s="369" t="str">
        <v/>
      </c>
      <c r="FB41" s="369" t="str">
        <v/>
      </c>
      <c r="FC41" s="369" t="str">
        <v/>
      </c>
      <c r="FD41" s="369" t="str">
        <v/>
      </c>
      <c r="FE41" s="369" t="str">
        <v/>
      </c>
      <c r="FF41" s="369" t="str">
        <v/>
      </c>
      <c r="FG41" s="369" t="str">
        <v/>
      </c>
      <c r="FH41" s="369" t="str">
        <v/>
      </c>
      <c r="FI41" s="369" t="str">
        <v/>
      </c>
      <c r="FJ41" s="369" t="str">
        <v/>
      </c>
      <c r="FK41" s="369" t="str">
        <v/>
      </c>
      <c r="FL41" s="369" t="str">
        <v/>
      </c>
      <c r="FM41" s="369" t="str">
        <v/>
      </c>
      <c r="FN41" s="369" t="str">
        <v/>
      </c>
      <c r="FO41" s="369" t="str">
        <v/>
      </c>
      <c r="FP41" s="369" t="str">
        <v/>
      </c>
      <c r="FQ41" s="369" t="str">
        <v/>
      </c>
      <c r="FR41" s="369" t="str">
        <v/>
      </c>
      <c r="FS41" s="369" t="str">
        <v/>
      </c>
      <c r="FT41" s="369" t="str">
        <v/>
      </c>
      <c r="FU41" s="369" t="str">
        <v/>
      </c>
      <c r="FV41" s="369" t="str">
        <v/>
      </c>
      <c r="FW41" s="369" t="str">
        <v/>
      </c>
      <c r="FX41" s="369" t="str">
        <v/>
      </c>
      <c r="FY41" s="369" t="str">
        <v/>
      </c>
      <c r="FZ41" s="369" t="str">
        <v/>
      </c>
      <c r="GA41" s="369" t="str">
        <v/>
      </c>
      <c r="GB41" s="369" t="str">
        <v/>
      </c>
      <c r="GC41" s="369" t="str">
        <v/>
      </c>
      <c r="GD41" s="369" t="str">
        <v/>
      </c>
      <c r="GE41" s="369" t="str">
        <v/>
      </c>
      <c r="GF41" s="369" t="str">
        <v/>
      </c>
      <c r="GG41" s="369" t="str">
        <v/>
      </c>
      <c r="GH41" s="369" t="str">
        <v/>
      </c>
      <c r="GI41" s="369" t="str">
        <v/>
      </c>
      <c r="GJ41" s="369" t="str">
        <v/>
      </c>
      <c r="GK41" s="369" t="str">
        <v/>
      </c>
      <c r="GL41" s="369" t="str">
        <v/>
      </c>
      <c r="GM41" s="369" t="str">
        <v/>
      </c>
      <c r="GN41" s="369" t="str">
        <v/>
      </c>
      <c r="GO41" s="369" t="str">
        <v/>
      </c>
      <c r="GP41" s="369" t="str">
        <v/>
      </c>
      <c r="GQ41" s="369" t="str">
        <v/>
      </c>
      <c r="GR41" s="369" t="str">
        <v/>
      </c>
      <c r="GS41" s="369" t="str">
        <v/>
      </c>
      <c r="GT41" s="369" t="str">
        <v/>
      </c>
      <c r="GU41" s="369" t="str">
        <v/>
      </c>
      <c r="GV41" s="369" t="str">
        <v/>
      </c>
      <c r="GW41" s="369" t="str">
        <v/>
      </c>
      <c r="GX41" s="369" t="str">
        <v/>
      </c>
      <c r="GY41" s="369" t="str">
        <v/>
      </c>
      <c r="GZ41" s="369" t="str">
        <v/>
      </c>
      <c r="HA41" s="369" t="str">
        <v/>
      </c>
      <c r="HB41" s="369" t="str">
        <v/>
      </c>
      <c r="HC41" s="369" t="str">
        <v/>
      </c>
      <c r="HD41" s="369" t="str">
        <v/>
      </c>
      <c r="HE41" s="369" t="str">
        <v/>
      </c>
      <c r="HF41" s="369" t="str">
        <v/>
      </c>
      <c r="HG41" s="369" t="str">
        <v/>
      </c>
      <c r="HH41" s="369" t="str">
        <v/>
      </c>
      <c r="HI41" s="369" t="str">
        <v/>
      </c>
      <c r="HJ41" s="369" t="str">
        <v/>
      </c>
      <c r="HK41" s="369" t="str">
        <v/>
      </c>
      <c r="HL41" s="369" t="str">
        <v/>
      </c>
      <c r="HM41" s="369" t="str">
        <v/>
      </c>
      <c r="HN41" s="369" t="str">
        <v/>
      </c>
      <c r="HO41" s="369" t="str">
        <v/>
      </c>
      <c r="HP41" s="369" t="str">
        <v/>
      </c>
      <c r="HQ41" s="369" t="str">
        <v/>
      </c>
      <c r="HR41" s="369" t="str">
        <v/>
      </c>
      <c r="HS41" s="369" t="str">
        <v/>
      </c>
      <c r="HT41" s="369" t="str">
        <v/>
      </c>
      <c r="HU41" s="369" t="str">
        <v/>
      </c>
      <c r="HV41" s="369" t="str">
        <v/>
      </c>
      <c r="HW41" s="369" t="str">
        <v/>
      </c>
      <c r="HX41" s="369" t="str">
        <v/>
      </c>
      <c r="HY41" s="369" t="str">
        <v/>
      </c>
      <c r="HZ41" s="369" t="str">
        <v/>
      </c>
      <c r="IA41" s="369" t="str">
        <v/>
      </c>
      <c r="IB41" s="369" t="str">
        <v/>
      </c>
      <c r="IC41" s="369" t="str">
        <v/>
      </c>
      <c r="ID41" s="369" t="str">
        <v/>
      </c>
      <c r="IE41" s="369" t="str">
        <v/>
      </c>
      <c r="IF41" s="369" t="str">
        <v/>
      </c>
      <c r="IG41" s="369" t="str">
        <v/>
      </c>
      <c r="IH41" s="369" t="str">
        <v/>
      </c>
      <c r="II41" s="369" t="str">
        <v/>
      </c>
      <c r="IJ41" s="369" t="str">
        <v/>
      </c>
      <c r="IK41" s="369" t="str">
        <v/>
      </c>
      <c r="IL41" s="369" t="str">
        <v/>
      </c>
      <c r="IM41" s="369" t="str">
        <v/>
      </c>
      <c r="IN41" s="369" t="str">
        <v/>
      </c>
      <c r="IO41" s="369" t="str">
        <v/>
      </c>
      <c r="IP41" s="369" t="str">
        <v/>
      </c>
      <c r="IQ41" s="369" t="str">
        <v/>
      </c>
      <c r="IR41" s="369" t="str">
        <v/>
      </c>
      <c r="IS41" s="369" t="str">
        <v/>
      </c>
      <c r="IT41" s="369" t="str">
        <v/>
      </c>
      <c r="IU41" s="369" t="str">
        <v/>
      </c>
      <c r="IV41" s="369" t="str">
        <v/>
      </c>
      <c r="IW41" s="369" t="str">
        <v/>
      </c>
      <c r="IX41" s="369" t="str">
        <v/>
      </c>
      <c r="IY41" s="369" t="str">
        <v/>
      </c>
      <c r="IZ41" s="369" t="str">
        <v/>
      </c>
      <c r="JA41" s="369" t="str">
        <v/>
      </c>
      <c r="JB41" s="369" t="str">
        <v/>
      </c>
      <c r="JC41" s="369" t="str">
        <v/>
      </c>
      <c r="JD41" s="369" t="str">
        <v/>
      </c>
      <c r="JE41" s="369" t="str">
        <v/>
      </c>
      <c r="JF41" s="369" t="str">
        <v/>
      </c>
      <c r="JG41" s="369" t="str">
        <v/>
      </c>
      <c r="JH41" s="369" t="str">
        <v/>
      </c>
      <c r="JI41" s="369" t="str">
        <v/>
      </c>
      <c r="JJ41" s="369" t="str">
        <v/>
      </c>
      <c r="JK41" s="369" t="str">
        <v/>
      </c>
      <c r="JL41" s="369" t="str">
        <v/>
      </c>
      <c r="JM41" s="369" t="str">
        <v/>
      </c>
      <c r="JN41" s="369" t="str">
        <v/>
      </c>
      <c r="JO41" s="369" t="str">
        <v/>
      </c>
      <c r="JP41" s="369" t="str">
        <v/>
      </c>
      <c r="JQ41" s="369" t="str">
        <v/>
      </c>
      <c r="JR41" s="369" t="str">
        <v/>
      </c>
      <c r="JS41" s="369" t="str">
        <v/>
      </c>
      <c r="JT41" s="369" t="str">
        <v/>
      </c>
      <c r="JU41" s="369" t="str">
        <v/>
      </c>
      <c r="JV41" s="369" t="str">
        <v/>
      </c>
      <c r="JW41" s="369" t="str">
        <v/>
      </c>
      <c r="JX41" s="369" t="str">
        <v/>
      </c>
      <c r="JY41" s="369" t="str">
        <v/>
      </c>
      <c r="JZ41" s="369" t="str">
        <v/>
      </c>
      <c r="KA41" s="369" t="str">
        <v/>
      </c>
      <c r="KB41" s="369" t="str">
        <v/>
      </c>
      <c r="KC41" s="369" t="str">
        <v/>
      </c>
      <c r="KD41" s="369" t="str">
        <v/>
      </c>
      <c r="KE41" s="369" t="str">
        <v/>
      </c>
      <c r="KF41" s="369" t="str">
        <v/>
      </c>
      <c r="KG41" s="369" t="str">
        <v/>
      </c>
      <c r="KH41" s="369" t="str">
        <v/>
      </c>
      <c r="KI41" s="369" t="str">
        <v/>
      </c>
      <c r="KJ41" s="369" t="str">
        <v/>
      </c>
      <c r="KK41" s="369" t="str">
        <v/>
      </c>
      <c r="KL41" s="369" t="str">
        <v/>
      </c>
      <c r="KM41" s="369" t="str">
        <v/>
      </c>
      <c r="KN41" s="369" t="str">
        <v/>
      </c>
      <c r="KO41" s="369" t="str">
        <v/>
      </c>
      <c r="KP41" s="369" t="str">
        <v/>
      </c>
      <c r="KQ41" s="369" t="str">
        <v/>
      </c>
      <c r="KR41" s="369" t="str">
        <v/>
      </c>
      <c r="KS41" s="369" t="str">
        <v/>
      </c>
      <c r="KT41" s="369" t="str">
        <v/>
      </c>
      <c r="KU41" s="369" t="str">
        <v/>
      </c>
      <c r="KV41" s="369" t="str">
        <v/>
      </c>
      <c r="KW41" s="369" t="str">
        <v/>
      </c>
      <c r="KX41" s="369" t="str">
        <v/>
      </c>
      <c r="KY41" s="369" t="str">
        <v/>
      </c>
      <c r="KZ41" s="369" t="str">
        <v/>
      </c>
      <c r="LA41" s="369" t="str">
        <v/>
      </c>
      <c r="LB41" s="369" t="str">
        <v/>
      </c>
      <c r="LC41" s="369" t="str">
        <v/>
      </c>
      <c r="LD41" s="369" t="str">
        <v/>
      </c>
      <c r="LE41" s="369" t="str">
        <v/>
      </c>
      <c r="LF41" s="369" t="str">
        <v/>
      </c>
      <c r="LG41" s="369" t="str">
        <v/>
      </c>
      <c r="LH41" s="369" t="str">
        <v/>
      </c>
      <c r="LI41" s="369" t="str">
        <v/>
      </c>
      <c r="LJ41" s="369" t="str">
        <v/>
      </c>
      <c r="LK41" s="369" t="str">
        <v/>
      </c>
      <c r="LL41" s="369" t="str">
        <v/>
      </c>
      <c r="LM41" s="369" t="str">
        <v/>
      </c>
      <c r="LN41" s="369" t="str">
        <v/>
      </c>
      <c r="LO41" s="369" t="str">
        <v/>
      </c>
      <c r="LP41" s="369" t="str">
        <v/>
      </c>
      <c r="LQ41" s="369" t="str">
        <v/>
      </c>
      <c r="LR41" s="369" t="str">
        <v/>
      </c>
      <c r="LS41" s="369" t="str">
        <v/>
      </c>
      <c r="LT41" s="369" t="str">
        <v/>
      </c>
      <c r="LU41" s="369" t="str">
        <v/>
      </c>
      <c r="LV41" s="369" t="str">
        <v/>
      </c>
      <c r="LW41" s="369" t="str">
        <v/>
      </c>
      <c r="LX41" s="369" t="str">
        <v/>
      </c>
      <c r="LY41" s="369" t="str">
        <v/>
      </c>
      <c r="LZ41" s="369" t="str">
        <v/>
      </c>
      <c r="MA41" s="369" t="str">
        <v/>
      </c>
      <c r="MB41" s="369" t="str">
        <v/>
      </c>
      <c r="MC41" s="369" t="str">
        <v/>
      </c>
      <c r="MD41" s="369" t="str">
        <v/>
      </c>
      <c r="ME41" s="369" t="str">
        <v/>
      </c>
      <c r="MF41" s="369" t="str">
        <v/>
      </c>
      <c r="MG41" s="369" t="str">
        <v/>
      </c>
      <c r="MH41" s="369" t="str">
        <v/>
      </c>
      <c r="MI41" s="369" t="str">
        <v/>
      </c>
      <c r="MJ41" s="369" t="str">
        <v/>
      </c>
      <c r="MK41" s="369" t="str">
        <v/>
      </c>
      <c r="ML41" s="369" t="str">
        <v/>
      </c>
      <c r="MM41" s="369" t="str">
        <v/>
      </c>
      <c r="MN41" s="369" t="str">
        <v/>
      </c>
      <c r="MO41" s="369" t="str">
        <v/>
      </c>
      <c r="MP41" s="369" t="str">
        <v/>
      </c>
      <c r="MQ41" s="369" t="str">
        <v/>
      </c>
      <c r="MR41" s="369" t="str">
        <v/>
      </c>
      <c r="MS41" s="369" t="str">
        <v/>
      </c>
      <c r="MT41" s="369" t="str">
        <v/>
      </c>
      <c r="MU41" s="369" t="str">
        <v/>
      </c>
      <c r="MV41" s="369" t="str">
        <v/>
      </c>
      <c r="MW41" s="369" t="str">
        <v/>
      </c>
      <c r="MX41" s="369" t="str">
        <v/>
      </c>
      <c r="MY41" s="369" t="str">
        <v/>
      </c>
      <c r="MZ41" s="369" t="str">
        <v/>
      </c>
      <c r="NA41" s="369" t="str">
        <v/>
      </c>
      <c r="NB41" s="369" t="str">
        <v/>
      </c>
      <c r="NC41" s="369" t="str">
        <v/>
      </c>
      <c r="ND41" s="369" t="str">
        <v/>
      </c>
      <c r="NE41" s="369" t="str">
        <v/>
      </c>
      <c r="NF41" s="369" t="str">
        <v/>
      </c>
      <c r="NG41" s="369" t="str">
        <v/>
      </c>
      <c r="NH41" s="369" t="str">
        <v/>
      </c>
      <c r="NI41" s="369" t="str">
        <v/>
      </c>
      <c r="NJ41" s="369" t="str">
        <v/>
      </c>
      <c r="NK41" s="369" t="str">
        <v/>
      </c>
      <c r="NL41" s="369" t="str">
        <v/>
      </c>
      <c r="NM41" s="369" t="str">
        <v/>
      </c>
      <c r="NN41" s="369" t="str">
        <v/>
      </c>
      <c r="NO41" s="369" t="str">
        <v/>
      </c>
      <c r="NP41" s="369" t="str">
        <v/>
      </c>
      <c r="NQ41" s="369" t="str">
        <v/>
      </c>
      <c r="NR41" s="369" t="str">
        <v/>
      </c>
      <c r="NS41" s="369" t="str">
        <v/>
      </c>
      <c r="NT41" s="369" t="str">
        <v/>
      </c>
      <c r="NU41" s="369" t="str">
        <v/>
      </c>
      <c r="NV41" s="369" t="str">
        <v/>
      </c>
      <c r="NW41" s="369" t="str">
        <v/>
      </c>
      <c r="NX41" s="369" t="str">
        <v/>
      </c>
      <c r="NY41" s="369" t="str">
        <v/>
      </c>
      <c r="NZ41" s="369" t="str">
        <v/>
      </c>
      <c r="OA41" s="369" t="str">
        <v/>
      </c>
      <c r="OB41" s="369" t="str">
        <v/>
      </c>
      <c r="OC41" s="369" t="str">
        <v/>
      </c>
      <c r="OD41" s="369" t="str">
        <v/>
      </c>
      <c r="OE41" s="369" t="str">
        <v/>
      </c>
      <c r="OF41" s="369" t="str">
        <v/>
      </c>
      <c r="OG41" s="369" t="str">
        <v/>
      </c>
      <c r="OH41" s="369" t="str">
        <v/>
      </c>
      <c r="OI41" s="369" t="str">
        <v/>
      </c>
      <c r="OJ41" s="369" t="str">
        <v/>
      </c>
      <c r="OK41" s="369" t="str">
        <v/>
      </c>
      <c r="OL41" s="369" t="str">
        <v/>
      </c>
      <c r="OM41" s="369" t="str">
        <v/>
      </c>
      <c r="ON41" s="369" t="str">
        <v/>
      </c>
      <c r="OO41" s="369" t="str">
        <v/>
      </c>
      <c r="OP41" s="369" t="str">
        <v/>
      </c>
      <c r="OQ41" s="371" t="str">
        <v/>
      </c>
      <c r="OR41" s="369" t="str">
        <v/>
      </c>
      <c r="OS41" s="369" t="str">
        <v/>
      </c>
      <c r="OT41" s="369" t="str">
        <v/>
      </c>
      <c r="OU41" s="369" t="str">
        <v/>
      </c>
      <c r="OV41" s="369" t="str">
        <v/>
      </c>
      <c r="OW41" s="369" t="str">
        <v/>
      </c>
      <c r="OX41" s="369" t="str">
        <v/>
      </c>
      <c r="OY41" s="369" t="str">
        <v/>
      </c>
      <c r="OZ41" s="369" t="str">
        <v/>
      </c>
      <c r="PA41" s="369" t="str">
        <v/>
      </c>
      <c r="PB41" s="369" t="str">
        <v/>
      </c>
      <c r="PC41" s="369" t="str">
        <v/>
      </c>
      <c r="PD41" s="369" t="str">
        <v/>
      </c>
      <c r="PE41" s="369" t="str">
        <v/>
      </c>
      <c r="PF41" s="369" t="str">
        <v/>
      </c>
      <c r="PG41" s="369" t="str">
        <v/>
      </c>
      <c r="PH41" s="369" t="str">
        <v/>
      </c>
      <c r="PI41" s="369" t="str">
        <v/>
      </c>
      <c r="PJ41" s="369" t="str">
        <v/>
      </c>
      <c r="PK41" s="369" t="str">
        <v/>
      </c>
      <c r="PL41" s="369" t="str">
        <v/>
      </c>
      <c r="PM41" s="369" t="str">
        <v/>
      </c>
      <c r="PN41" s="369" t="str">
        <v/>
      </c>
      <c r="PO41" s="369" t="str">
        <v/>
      </c>
      <c r="PP41" s="369" t="str">
        <v/>
      </c>
      <c r="PQ41" s="369" t="str">
        <v/>
      </c>
      <c r="PR41" s="369" t="str">
        <v/>
      </c>
      <c r="PS41" s="369" t="str">
        <v/>
      </c>
      <c r="PT41" s="369" t="str">
        <v/>
      </c>
      <c r="PU41" s="369" t="str">
        <v/>
      </c>
      <c r="PV41" s="369" t="str">
        <v/>
      </c>
      <c r="PW41" s="369" t="str">
        <v/>
      </c>
      <c r="PX41" s="369" t="str">
        <v/>
      </c>
      <c r="PY41" s="369" t="str">
        <v/>
      </c>
      <c r="PZ41" s="369" t="str">
        <v/>
      </c>
      <c r="QA41" s="369" t="str">
        <v/>
      </c>
      <c r="QB41" s="369" t="str">
        <v/>
      </c>
      <c r="QC41" s="369" t="str">
        <v/>
      </c>
      <c r="QD41" s="369" t="str">
        <v/>
      </c>
      <c r="QE41" s="369" t="str">
        <v/>
      </c>
      <c r="QF41" s="369" t="str">
        <v/>
      </c>
      <c r="QG41" s="369" t="str">
        <v/>
      </c>
      <c r="QH41" s="369" t="str">
        <v/>
      </c>
      <c r="QI41" s="369" t="str">
        <v/>
      </c>
      <c r="QJ41" s="369" t="str">
        <v/>
      </c>
      <c r="QK41" s="369" t="str">
        <v/>
      </c>
      <c r="QL41" s="369" t="str">
        <v/>
      </c>
      <c r="QM41" s="369" t="str">
        <v/>
      </c>
      <c r="QN41" s="369" t="str">
        <v/>
      </c>
      <c r="QO41" s="369" t="str">
        <v/>
      </c>
      <c r="QP41" s="369" t="str">
        <v/>
      </c>
      <c r="QQ41" s="369" t="str">
        <v/>
      </c>
      <c r="QR41" s="369" t="str">
        <v/>
      </c>
      <c r="QS41" s="369" t="str">
        <v/>
      </c>
      <c r="QT41" s="369" t="str">
        <v/>
      </c>
      <c r="QU41" s="369" t="str">
        <v/>
      </c>
      <c r="QV41" s="369" t="str">
        <v/>
      </c>
      <c r="QW41" s="369" t="str">
        <v/>
      </c>
      <c r="QX41" s="369" t="str">
        <v/>
      </c>
      <c r="QY41" s="369" t="str">
        <v/>
      </c>
      <c r="QZ41" s="369" t="str">
        <v/>
      </c>
      <c r="RA41" s="369" t="str">
        <v/>
      </c>
      <c r="RB41" s="369" t="str">
        <v/>
      </c>
      <c r="RC41" s="369" t="str">
        <v/>
      </c>
      <c r="RD41" s="369" t="str">
        <v/>
      </c>
      <c r="RE41" s="369" t="str">
        <v/>
      </c>
      <c r="RF41" s="369" t="str">
        <v/>
      </c>
      <c r="RG41" s="369" t="str">
        <v/>
      </c>
      <c r="RH41" s="369" t="str">
        <v/>
      </c>
      <c r="RI41" s="369" t="str">
        <v/>
      </c>
      <c r="RJ41" s="369" t="str">
        <v/>
      </c>
      <c r="RK41" s="369" t="str">
        <v/>
      </c>
      <c r="RL41" s="369" t="str">
        <v/>
      </c>
      <c r="RM41" s="369" t="str">
        <v/>
      </c>
      <c r="RN41" s="369" t="str">
        <v/>
      </c>
      <c r="RO41" s="369" t="str">
        <v/>
      </c>
      <c r="RP41" s="369" t="str">
        <v/>
      </c>
      <c r="RQ41" s="369" t="str">
        <v/>
      </c>
      <c r="RR41" s="369" t="str">
        <v/>
      </c>
      <c r="RS41" s="369" t="str">
        <v/>
      </c>
      <c r="RT41" s="369" t="str">
        <v/>
      </c>
      <c r="RU41" s="369" t="str">
        <v/>
      </c>
      <c r="RV41" s="369" t="str">
        <v/>
      </c>
      <c r="RW41" s="369" t="str">
        <v/>
      </c>
      <c r="RX41" s="369" t="str">
        <v/>
      </c>
      <c r="RY41" s="369" t="str">
        <v/>
      </c>
      <c r="RZ41" s="369" t="str">
        <v/>
      </c>
      <c r="SA41" s="369" t="str">
        <v/>
      </c>
      <c r="SB41" s="369" t="str">
        <v/>
      </c>
      <c r="SC41" s="369" t="str">
        <v/>
      </c>
      <c r="SD41" s="369" t="str">
        <v/>
      </c>
      <c r="SE41" s="369" t="str">
        <v/>
      </c>
      <c r="SF41" s="369" t="str">
        <v/>
      </c>
      <c r="SG41" s="369" t="str">
        <v/>
      </c>
      <c r="SH41" s="369" t="str">
        <v/>
      </c>
      <c r="SI41" s="369" t="str">
        <v/>
      </c>
      <c r="SJ41" s="369" t="str">
        <v/>
      </c>
      <c r="SK41" s="369" t="str">
        <v/>
      </c>
      <c r="SL41" s="369" t="str">
        <v/>
      </c>
      <c r="SM41" s="369" t="str">
        <v/>
      </c>
      <c r="SN41" s="369" t="str">
        <v/>
      </c>
      <c r="SO41" s="369" t="str">
        <v/>
      </c>
      <c r="SP41" s="369" t="str">
        <v/>
      </c>
      <c r="SQ41" s="369" t="str">
        <v/>
      </c>
      <c r="SR41" s="369" t="str">
        <v/>
      </c>
      <c r="SS41" s="369" t="str">
        <v/>
      </c>
      <c r="ST41" s="369" t="str">
        <v/>
      </c>
      <c r="SU41" s="369" t="str">
        <v/>
      </c>
      <c r="SV41" s="369" t="str">
        <v/>
      </c>
      <c r="SW41" s="369" t="str">
        <v/>
      </c>
      <c r="SX41" s="369" t="str">
        <v/>
      </c>
      <c r="SY41" s="369" t="str">
        <v/>
      </c>
      <c r="SZ41" s="369" t="str">
        <v/>
      </c>
      <c r="TA41" s="369" t="str">
        <v/>
      </c>
      <c r="TB41" s="369" t="str">
        <v/>
      </c>
      <c r="TC41" s="369" t="str">
        <v/>
      </c>
      <c r="TD41" s="369" t="str">
        <v/>
      </c>
      <c r="TE41" s="369" t="str">
        <v/>
      </c>
      <c r="TF41" s="369" t="str">
        <v/>
      </c>
      <c r="TG41" s="369" t="str">
        <v/>
      </c>
      <c r="TH41" s="369" t="str">
        <v/>
      </c>
      <c r="TI41" s="369" t="str">
        <v/>
      </c>
      <c r="TJ41" s="369" t="str">
        <v/>
      </c>
      <c r="TK41" s="369" t="str">
        <v/>
      </c>
      <c r="TL41" s="369" t="str">
        <v/>
      </c>
      <c r="TM41" s="369" t="str">
        <v/>
      </c>
      <c r="TN41" s="369" t="str">
        <v/>
      </c>
      <c r="TO41" s="369" t="str">
        <v/>
      </c>
      <c r="TP41" s="369" t="str">
        <v/>
      </c>
      <c r="TQ41" s="369" t="str">
        <v/>
      </c>
      <c r="TR41" s="369" t="str">
        <v/>
      </c>
      <c r="TS41" s="369" t="str">
        <v/>
      </c>
      <c r="TT41" s="369" t="str">
        <v/>
      </c>
      <c r="TU41" s="369" t="str">
        <v/>
      </c>
      <c r="TV41" s="369" t="str">
        <v/>
      </c>
      <c r="TW41" s="369" t="str">
        <v/>
      </c>
      <c r="TX41" s="369" t="str">
        <v/>
      </c>
      <c r="TY41" s="369" t="str">
        <v/>
      </c>
      <c r="TZ41" s="369" t="str">
        <v/>
      </c>
      <c r="UA41" s="369" t="str">
        <v/>
      </c>
      <c r="UB41" s="369" t="str">
        <v/>
      </c>
      <c r="UC41" s="369" t="str">
        <v/>
      </c>
      <c r="UD41" s="369" t="str">
        <v/>
      </c>
      <c r="UE41" s="369" t="str">
        <v/>
      </c>
      <c r="UF41" s="369" t="str">
        <v/>
      </c>
      <c r="UG41" s="369" t="str">
        <v/>
      </c>
      <c r="UH41" s="369" t="str">
        <v/>
      </c>
      <c r="UI41" s="369" t="str">
        <v/>
      </c>
      <c r="UJ41" s="369" t="str">
        <v/>
      </c>
      <c r="UK41" s="369" t="str">
        <v/>
      </c>
      <c r="UL41" s="369" t="str">
        <v/>
      </c>
      <c r="UM41" s="369" t="str">
        <v/>
      </c>
      <c r="UN41" s="369" t="str">
        <v/>
      </c>
      <c r="UO41" s="369" t="str">
        <v/>
      </c>
      <c r="UP41" s="369" t="str">
        <v/>
      </c>
      <c r="UQ41" s="369" t="str">
        <v/>
      </c>
      <c r="UR41" s="369" t="str">
        <v/>
      </c>
      <c r="US41" s="369" t="str">
        <v/>
      </c>
      <c r="UT41" s="369" t="str">
        <v/>
      </c>
      <c r="UU41" s="369" t="str">
        <v/>
      </c>
      <c r="UV41" s="369" t="str">
        <v/>
      </c>
      <c r="UW41" s="369" t="str">
        <v/>
      </c>
      <c r="UX41" s="369" t="str">
        <v/>
      </c>
      <c r="UY41" s="369" t="str">
        <v/>
      </c>
      <c r="UZ41" s="369" t="str">
        <v/>
      </c>
      <c r="VA41" s="369" t="str">
        <v/>
      </c>
      <c r="VB41" s="369" t="str">
        <v/>
      </c>
      <c r="VC41" s="369" t="str">
        <v/>
      </c>
      <c r="VD41" s="369" t="str">
        <v/>
      </c>
      <c r="VE41" s="369" t="str">
        <v/>
      </c>
      <c r="VF41" s="369" t="str">
        <v/>
      </c>
      <c r="VG41" s="369" t="str">
        <v/>
      </c>
      <c r="VH41" s="369" t="str">
        <v/>
      </c>
      <c r="VI41" s="369" t="str">
        <v/>
      </c>
      <c r="VJ41" s="369" t="str">
        <v/>
      </c>
      <c r="VK41" s="369" t="str">
        <v/>
      </c>
      <c r="VL41" s="369" t="str">
        <v/>
      </c>
      <c r="VM41" s="369" t="str">
        <v/>
      </c>
      <c r="VN41" s="369" t="str">
        <v/>
      </c>
      <c r="VO41" s="369" t="str">
        <v/>
      </c>
      <c r="VP41" s="369" t="str">
        <v/>
      </c>
      <c r="VQ41" s="369" t="str">
        <v/>
      </c>
      <c r="VR41" s="369" t="str">
        <v/>
      </c>
      <c r="VS41" s="369" t="str">
        <v/>
      </c>
      <c r="VT41" s="369" t="str">
        <v/>
      </c>
      <c r="VU41" s="369" t="str">
        <v/>
      </c>
      <c r="VV41" s="369" t="str">
        <v/>
      </c>
      <c r="VW41" s="369" t="str">
        <v/>
      </c>
      <c r="VX41" s="369" t="str">
        <v/>
      </c>
      <c r="VY41" s="369" t="str">
        <v/>
      </c>
      <c r="VZ41" s="369" t="str">
        <v/>
      </c>
      <c r="WA41" s="369" t="str">
        <v/>
      </c>
      <c r="WB41" s="369" t="str">
        <v/>
      </c>
      <c r="WC41" s="369" t="str">
        <v/>
      </c>
      <c r="WD41" s="369" t="str">
        <v/>
      </c>
      <c r="WE41" s="369" t="str">
        <v/>
      </c>
      <c r="WF41" s="369" t="str">
        <v/>
      </c>
      <c r="WG41" s="369" t="str">
        <v/>
      </c>
      <c r="WH41" s="369" t="str">
        <v/>
      </c>
      <c r="WI41" s="369" t="str">
        <v/>
      </c>
    </row>
    <row r="42" spans="1:607">
      <c r="A42" s="348"/>
      <c r="B42" s="360" t="s">
        <v>774</v>
      </c>
      <c r="C42" s="348"/>
      <c r="D42" s="399"/>
      <c r="E42" s="399"/>
      <c r="F42" s="399"/>
      <c r="G42" s="361" t="str">
        <f t="shared" si="0"/>
        <v/>
      </c>
      <c r="H42" s="361" t="str">
        <f t="shared" si="1"/>
        <v/>
      </c>
      <c r="I42" s="397"/>
      <c r="J42" s="348"/>
      <c r="K42" s="348"/>
      <c r="L42" s="348"/>
      <c r="M42" s="348"/>
      <c r="N42" s="323"/>
      <c r="O42" s="323"/>
      <c r="P42" s="323"/>
      <c r="Q42" s="323"/>
      <c r="R42" s="323"/>
      <c r="S42" s="323"/>
      <c r="T42" s="323"/>
      <c r="U42" s="323"/>
      <c r="V42" s="323"/>
      <c r="W42" s="323"/>
      <c r="X42" s="323"/>
      <c r="Y42" s="323"/>
      <c r="Z42" s="323"/>
      <c r="AA42" s="323"/>
      <c r="AB42" s="323"/>
      <c r="AC42" s="323"/>
      <c r="AD42" s="323"/>
      <c r="AE42" s="323"/>
      <c r="AF42" s="323"/>
      <c r="AG42" s="323"/>
      <c r="AH42" s="323"/>
      <c r="AI42" s="323"/>
      <c r="AJ42" s="323"/>
      <c r="AK42" s="323"/>
      <c r="AL42" s="323"/>
      <c r="AM42" s="323"/>
      <c r="AN42" s="323"/>
      <c r="AO42" s="323"/>
      <c r="AP42" s="323"/>
      <c r="AQ42" s="323"/>
      <c r="AR42" s="323"/>
      <c r="AS42" s="323"/>
      <c r="AT42" s="323"/>
      <c r="AU42" s="323"/>
      <c r="AV42" s="323"/>
      <c r="AW42" s="323"/>
      <c r="AX42" s="323"/>
      <c r="AY42" s="323"/>
      <c r="AZ42" s="323"/>
      <c r="BA42" s="323"/>
      <c r="BB42" s="323"/>
      <c r="BC42" s="323"/>
      <c r="BD42" s="323"/>
      <c r="BE42" s="323"/>
      <c r="BF42" s="323"/>
      <c r="BG42" s="323"/>
      <c r="BH42" s="323"/>
      <c r="BI42" s="323"/>
      <c r="BJ42" s="323"/>
      <c r="BK42" s="323"/>
      <c r="BL42" s="323"/>
      <c r="BM42" s="323"/>
      <c r="BN42" s="323"/>
      <c r="BO42" s="323"/>
      <c r="BP42" s="323"/>
      <c r="BQ42" s="323"/>
      <c r="BR42" s="323"/>
      <c r="BS42" s="323"/>
      <c r="BT42" s="323"/>
      <c r="BU42" s="323"/>
      <c r="BV42" s="323"/>
      <c r="BW42" s="323"/>
      <c r="BX42" s="323"/>
      <c r="BY42" s="323"/>
      <c r="BZ42" s="323"/>
      <c r="CA42" s="323"/>
      <c r="CB42" s="323"/>
      <c r="CC42" s="323"/>
      <c r="CD42" s="323"/>
      <c r="CE42" s="323"/>
      <c r="CF42" s="323"/>
      <c r="CG42" s="323"/>
      <c r="CH42" s="323"/>
      <c r="CI42" s="323"/>
      <c r="CJ42" s="323"/>
      <c r="CK42" s="323"/>
      <c r="CL42" s="323"/>
      <c r="CM42" s="323"/>
      <c r="CN42" s="323"/>
      <c r="CO42" s="323"/>
      <c r="CP42" s="323"/>
      <c r="CQ42" s="323"/>
      <c r="CR42" s="323"/>
      <c r="CS42" s="323"/>
      <c r="CT42" s="323"/>
      <c r="CU42" s="323"/>
      <c r="CV42" s="323"/>
      <c r="CW42" s="323"/>
      <c r="CX42" s="323"/>
      <c r="CY42" s="323"/>
      <c r="CZ42" s="363"/>
      <c r="DB42" s="897"/>
      <c r="DC42" s="897"/>
      <c r="DD42" s="368" t="str">
        <v/>
      </c>
      <c r="DE42" s="369" t="str">
        <v/>
      </c>
      <c r="DF42" s="369" t="str">
        <v/>
      </c>
      <c r="DG42" s="369" t="str">
        <v/>
      </c>
      <c r="DH42" s="369" t="str">
        <v/>
      </c>
      <c r="DI42" s="369" t="str">
        <v/>
      </c>
      <c r="DJ42" s="369" t="str">
        <v/>
      </c>
      <c r="DK42" s="369" t="str">
        <v/>
      </c>
      <c r="DL42" s="369" t="str">
        <v/>
      </c>
      <c r="DM42" s="369" t="str">
        <v/>
      </c>
      <c r="DN42" s="369" t="str">
        <v/>
      </c>
      <c r="DO42" s="369" t="str">
        <v/>
      </c>
      <c r="DP42" s="369" t="str">
        <v/>
      </c>
      <c r="DQ42" s="369" t="str">
        <v/>
      </c>
      <c r="DR42" s="369" t="str">
        <v/>
      </c>
      <c r="DS42" s="369" t="str">
        <v/>
      </c>
      <c r="DT42" s="369" t="str">
        <v/>
      </c>
      <c r="DU42" s="369" t="str">
        <v/>
      </c>
      <c r="DV42" s="369" t="str">
        <v/>
      </c>
      <c r="DW42" s="369" t="str">
        <v/>
      </c>
      <c r="DX42" s="370" t="str">
        <v/>
      </c>
      <c r="DY42" s="369" t="str">
        <v/>
      </c>
      <c r="DZ42" s="369" t="str">
        <v/>
      </c>
      <c r="EA42" s="369" t="str">
        <v/>
      </c>
      <c r="EB42" s="369" t="str">
        <v/>
      </c>
      <c r="EC42" s="369" t="str">
        <v/>
      </c>
      <c r="ED42" s="369" t="str">
        <v/>
      </c>
      <c r="EE42" s="369" t="str">
        <v/>
      </c>
      <c r="EF42" s="369" t="str">
        <v/>
      </c>
      <c r="EG42" s="369" t="str">
        <v/>
      </c>
      <c r="EH42" s="369" t="str">
        <v/>
      </c>
      <c r="EI42" s="369" t="str">
        <v/>
      </c>
      <c r="EJ42" s="369" t="str">
        <v/>
      </c>
      <c r="EK42" s="369" t="str">
        <v/>
      </c>
      <c r="EL42" s="369" t="str">
        <v/>
      </c>
      <c r="EM42" s="369" t="str">
        <v/>
      </c>
      <c r="EN42" s="369" t="str">
        <v/>
      </c>
      <c r="EO42" s="369" t="str">
        <v/>
      </c>
      <c r="EP42" s="369" t="str">
        <v/>
      </c>
      <c r="EQ42" s="369" t="str">
        <v/>
      </c>
      <c r="ER42" s="369" t="str">
        <v/>
      </c>
      <c r="ES42" s="369" t="str">
        <v/>
      </c>
      <c r="ET42" s="369" t="str">
        <v/>
      </c>
      <c r="EU42" s="369" t="str">
        <v/>
      </c>
      <c r="EV42" s="369" t="str">
        <v/>
      </c>
      <c r="EW42" s="369" t="str">
        <v/>
      </c>
      <c r="EX42" s="369" t="str">
        <v/>
      </c>
      <c r="EY42" s="369" t="str">
        <v/>
      </c>
      <c r="EZ42" s="369" t="str">
        <v/>
      </c>
      <c r="FA42" s="369" t="str">
        <v/>
      </c>
      <c r="FB42" s="369" t="str">
        <v/>
      </c>
      <c r="FC42" s="369" t="str">
        <v/>
      </c>
      <c r="FD42" s="369" t="str">
        <v/>
      </c>
      <c r="FE42" s="369" t="str">
        <v/>
      </c>
      <c r="FF42" s="369" t="str">
        <v/>
      </c>
      <c r="FG42" s="369" t="str">
        <v/>
      </c>
      <c r="FH42" s="369" t="str">
        <v/>
      </c>
      <c r="FI42" s="369" t="str">
        <v/>
      </c>
      <c r="FJ42" s="369" t="str">
        <v/>
      </c>
      <c r="FK42" s="369" t="str">
        <v/>
      </c>
      <c r="FL42" s="369" t="str">
        <v/>
      </c>
      <c r="FM42" s="369" t="str">
        <v/>
      </c>
      <c r="FN42" s="369" t="str">
        <v/>
      </c>
      <c r="FO42" s="369" t="str">
        <v/>
      </c>
      <c r="FP42" s="369" t="str">
        <v/>
      </c>
      <c r="FQ42" s="369" t="str">
        <v/>
      </c>
      <c r="FR42" s="369" t="str">
        <v/>
      </c>
      <c r="FS42" s="369" t="str">
        <v/>
      </c>
      <c r="FT42" s="369" t="str">
        <v/>
      </c>
      <c r="FU42" s="369" t="str">
        <v/>
      </c>
      <c r="FV42" s="369" t="str">
        <v/>
      </c>
      <c r="FW42" s="369" t="str">
        <v/>
      </c>
      <c r="FX42" s="369" t="str">
        <v/>
      </c>
      <c r="FY42" s="369" t="str">
        <v/>
      </c>
      <c r="FZ42" s="369" t="str">
        <v/>
      </c>
      <c r="GA42" s="369" t="str">
        <v/>
      </c>
      <c r="GB42" s="369" t="str">
        <v/>
      </c>
      <c r="GC42" s="369" t="str">
        <v/>
      </c>
      <c r="GD42" s="369" t="str">
        <v/>
      </c>
      <c r="GE42" s="369" t="str">
        <v/>
      </c>
      <c r="GF42" s="369" t="str">
        <v/>
      </c>
      <c r="GG42" s="369" t="str">
        <v/>
      </c>
      <c r="GH42" s="369" t="str">
        <v/>
      </c>
      <c r="GI42" s="369" t="str">
        <v/>
      </c>
      <c r="GJ42" s="369" t="str">
        <v/>
      </c>
      <c r="GK42" s="369" t="str">
        <v/>
      </c>
      <c r="GL42" s="369" t="str">
        <v/>
      </c>
      <c r="GM42" s="369" t="str">
        <v/>
      </c>
      <c r="GN42" s="369" t="str">
        <v/>
      </c>
      <c r="GO42" s="369" t="str">
        <v/>
      </c>
      <c r="GP42" s="369" t="str">
        <v/>
      </c>
      <c r="GQ42" s="369" t="str">
        <v/>
      </c>
      <c r="GR42" s="369" t="str">
        <v/>
      </c>
      <c r="GS42" s="369" t="str">
        <v/>
      </c>
      <c r="GT42" s="369" t="str">
        <v/>
      </c>
      <c r="GU42" s="369" t="str">
        <v/>
      </c>
      <c r="GV42" s="369" t="str">
        <v/>
      </c>
      <c r="GW42" s="369" t="str">
        <v/>
      </c>
      <c r="GX42" s="369" t="str">
        <v/>
      </c>
      <c r="GY42" s="369" t="str">
        <v/>
      </c>
      <c r="GZ42" s="369" t="str">
        <v/>
      </c>
      <c r="HA42" s="369" t="str">
        <v/>
      </c>
      <c r="HB42" s="369" t="str">
        <v/>
      </c>
      <c r="HC42" s="369" t="str">
        <v/>
      </c>
      <c r="HD42" s="369" t="str">
        <v/>
      </c>
      <c r="HE42" s="369" t="str">
        <v/>
      </c>
      <c r="HF42" s="369" t="str">
        <v/>
      </c>
      <c r="HG42" s="369" t="str">
        <v/>
      </c>
      <c r="HH42" s="369" t="str">
        <v/>
      </c>
      <c r="HI42" s="369" t="str">
        <v/>
      </c>
      <c r="HJ42" s="369" t="str">
        <v/>
      </c>
      <c r="HK42" s="369" t="str">
        <v/>
      </c>
      <c r="HL42" s="369" t="str">
        <v/>
      </c>
      <c r="HM42" s="369" t="str">
        <v/>
      </c>
      <c r="HN42" s="369" t="str">
        <v/>
      </c>
      <c r="HO42" s="369" t="str">
        <v/>
      </c>
      <c r="HP42" s="369" t="str">
        <v/>
      </c>
      <c r="HQ42" s="369" t="str">
        <v/>
      </c>
      <c r="HR42" s="369" t="str">
        <v/>
      </c>
      <c r="HS42" s="369" t="str">
        <v/>
      </c>
      <c r="HT42" s="369" t="str">
        <v/>
      </c>
      <c r="HU42" s="369" t="str">
        <v/>
      </c>
      <c r="HV42" s="369" t="str">
        <v/>
      </c>
      <c r="HW42" s="369" t="str">
        <v/>
      </c>
      <c r="HX42" s="369" t="str">
        <v/>
      </c>
      <c r="HY42" s="369" t="str">
        <v/>
      </c>
      <c r="HZ42" s="369" t="str">
        <v/>
      </c>
      <c r="IA42" s="369" t="str">
        <v/>
      </c>
      <c r="IB42" s="369" t="str">
        <v/>
      </c>
      <c r="IC42" s="369" t="str">
        <v/>
      </c>
      <c r="ID42" s="369" t="str">
        <v/>
      </c>
      <c r="IE42" s="369" t="str">
        <v/>
      </c>
      <c r="IF42" s="369" t="str">
        <v/>
      </c>
      <c r="IG42" s="369" t="str">
        <v/>
      </c>
      <c r="IH42" s="369" t="str">
        <v/>
      </c>
      <c r="II42" s="369" t="str">
        <v/>
      </c>
      <c r="IJ42" s="369" t="str">
        <v/>
      </c>
      <c r="IK42" s="369" t="str">
        <v/>
      </c>
      <c r="IL42" s="369" t="str">
        <v/>
      </c>
      <c r="IM42" s="369" t="str">
        <v/>
      </c>
      <c r="IN42" s="369" t="str">
        <v/>
      </c>
      <c r="IO42" s="369" t="str">
        <v/>
      </c>
      <c r="IP42" s="369" t="str">
        <v/>
      </c>
      <c r="IQ42" s="369" t="str">
        <v/>
      </c>
      <c r="IR42" s="369" t="str">
        <v/>
      </c>
      <c r="IS42" s="369" t="str">
        <v/>
      </c>
      <c r="IT42" s="369" t="str">
        <v/>
      </c>
      <c r="IU42" s="369" t="str">
        <v/>
      </c>
      <c r="IV42" s="369" t="str">
        <v/>
      </c>
      <c r="IW42" s="369" t="str">
        <v/>
      </c>
      <c r="IX42" s="369" t="str">
        <v/>
      </c>
      <c r="IY42" s="369" t="str">
        <v/>
      </c>
      <c r="IZ42" s="369" t="str">
        <v/>
      </c>
      <c r="JA42" s="369" t="str">
        <v/>
      </c>
      <c r="JB42" s="369" t="str">
        <v/>
      </c>
      <c r="JC42" s="369" t="str">
        <v/>
      </c>
      <c r="JD42" s="369" t="str">
        <v/>
      </c>
      <c r="JE42" s="369" t="str">
        <v/>
      </c>
      <c r="JF42" s="369" t="str">
        <v/>
      </c>
      <c r="JG42" s="369" t="str">
        <v/>
      </c>
      <c r="JH42" s="369" t="str">
        <v/>
      </c>
      <c r="JI42" s="369" t="str">
        <v/>
      </c>
      <c r="JJ42" s="369" t="str">
        <v/>
      </c>
      <c r="JK42" s="369" t="str">
        <v/>
      </c>
      <c r="JL42" s="369" t="str">
        <v/>
      </c>
      <c r="JM42" s="369" t="str">
        <v/>
      </c>
      <c r="JN42" s="369" t="str">
        <v/>
      </c>
      <c r="JO42" s="369" t="str">
        <v/>
      </c>
      <c r="JP42" s="369" t="str">
        <v/>
      </c>
      <c r="JQ42" s="369" t="str">
        <v/>
      </c>
      <c r="JR42" s="369" t="str">
        <v/>
      </c>
      <c r="JS42" s="369" t="str">
        <v/>
      </c>
      <c r="JT42" s="369" t="str">
        <v/>
      </c>
      <c r="JU42" s="369" t="str">
        <v/>
      </c>
      <c r="JV42" s="369" t="str">
        <v/>
      </c>
      <c r="JW42" s="369" t="str">
        <v/>
      </c>
      <c r="JX42" s="369" t="str">
        <v/>
      </c>
      <c r="JY42" s="369" t="str">
        <v/>
      </c>
      <c r="JZ42" s="369" t="str">
        <v/>
      </c>
      <c r="KA42" s="369" t="str">
        <v/>
      </c>
      <c r="KB42" s="369" t="str">
        <v/>
      </c>
      <c r="KC42" s="369" t="str">
        <v/>
      </c>
      <c r="KD42" s="369" t="str">
        <v/>
      </c>
      <c r="KE42" s="369" t="str">
        <v/>
      </c>
      <c r="KF42" s="369" t="str">
        <v/>
      </c>
      <c r="KG42" s="369" t="str">
        <v/>
      </c>
      <c r="KH42" s="369" t="str">
        <v/>
      </c>
      <c r="KI42" s="369" t="str">
        <v/>
      </c>
      <c r="KJ42" s="369" t="str">
        <v/>
      </c>
      <c r="KK42" s="369" t="str">
        <v/>
      </c>
      <c r="KL42" s="369" t="str">
        <v/>
      </c>
      <c r="KM42" s="369" t="str">
        <v/>
      </c>
      <c r="KN42" s="369" t="str">
        <v/>
      </c>
      <c r="KO42" s="369" t="str">
        <v/>
      </c>
      <c r="KP42" s="369" t="str">
        <v/>
      </c>
      <c r="KQ42" s="369" t="str">
        <v/>
      </c>
      <c r="KR42" s="369" t="str">
        <v/>
      </c>
      <c r="KS42" s="369" t="str">
        <v/>
      </c>
      <c r="KT42" s="369" t="str">
        <v/>
      </c>
      <c r="KU42" s="369" t="str">
        <v/>
      </c>
      <c r="KV42" s="369" t="str">
        <v/>
      </c>
      <c r="KW42" s="369" t="str">
        <v/>
      </c>
      <c r="KX42" s="369" t="str">
        <v/>
      </c>
      <c r="KY42" s="369" t="str">
        <v/>
      </c>
      <c r="KZ42" s="369" t="str">
        <v/>
      </c>
      <c r="LA42" s="369" t="str">
        <v/>
      </c>
      <c r="LB42" s="369" t="str">
        <v/>
      </c>
      <c r="LC42" s="369" t="str">
        <v/>
      </c>
      <c r="LD42" s="369" t="str">
        <v/>
      </c>
      <c r="LE42" s="369" t="str">
        <v/>
      </c>
      <c r="LF42" s="369" t="str">
        <v/>
      </c>
      <c r="LG42" s="369" t="str">
        <v/>
      </c>
      <c r="LH42" s="369" t="str">
        <v/>
      </c>
      <c r="LI42" s="369" t="str">
        <v/>
      </c>
      <c r="LJ42" s="369" t="str">
        <v/>
      </c>
      <c r="LK42" s="369" t="str">
        <v/>
      </c>
      <c r="LL42" s="369" t="str">
        <v/>
      </c>
      <c r="LM42" s="369" t="str">
        <v/>
      </c>
      <c r="LN42" s="369" t="str">
        <v/>
      </c>
      <c r="LO42" s="369" t="str">
        <v/>
      </c>
      <c r="LP42" s="369" t="str">
        <v/>
      </c>
      <c r="LQ42" s="369" t="str">
        <v/>
      </c>
      <c r="LR42" s="369" t="str">
        <v/>
      </c>
      <c r="LS42" s="369" t="str">
        <v/>
      </c>
      <c r="LT42" s="369" t="str">
        <v/>
      </c>
      <c r="LU42" s="369" t="str">
        <v/>
      </c>
      <c r="LV42" s="369" t="str">
        <v/>
      </c>
      <c r="LW42" s="369" t="str">
        <v/>
      </c>
      <c r="LX42" s="369" t="str">
        <v/>
      </c>
      <c r="LY42" s="369" t="str">
        <v/>
      </c>
      <c r="LZ42" s="369" t="str">
        <v/>
      </c>
      <c r="MA42" s="369" t="str">
        <v/>
      </c>
      <c r="MB42" s="369" t="str">
        <v/>
      </c>
      <c r="MC42" s="369" t="str">
        <v/>
      </c>
      <c r="MD42" s="369" t="str">
        <v/>
      </c>
      <c r="ME42" s="369" t="str">
        <v/>
      </c>
      <c r="MF42" s="369" t="str">
        <v/>
      </c>
      <c r="MG42" s="369" t="str">
        <v/>
      </c>
      <c r="MH42" s="369" t="str">
        <v/>
      </c>
      <c r="MI42" s="369" t="str">
        <v/>
      </c>
      <c r="MJ42" s="369" t="str">
        <v/>
      </c>
      <c r="MK42" s="369" t="str">
        <v/>
      </c>
      <c r="ML42" s="369" t="str">
        <v/>
      </c>
      <c r="MM42" s="369" t="str">
        <v/>
      </c>
      <c r="MN42" s="369" t="str">
        <v/>
      </c>
      <c r="MO42" s="369" t="str">
        <v/>
      </c>
      <c r="MP42" s="369" t="str">
        <v/>
      </c>
      <c r="MQ42" s="369" t="str">
        <v/>
      </c>
      <c r="MR42" s="369" t="str">
        <v/>
      </c>
      <c r="MS42" s="369" t="str">
        <v/>
      </c>
      <c r="MT42" s="369" t="str">
        <v/>
      </c>
      <c r="MU42" s="369" t="str">
        <v/>
      </c>
      <c r="MV42" s="369" t="str">
        <v/>
      </c>
      <c r="MW42" s="369" t="str">
        <v/>
      </c>
      <c r="MX42" s="369" t="str">
        <v/>
      </c>
      <c r="MY42" s="369" t="str">
        <v/>
      </c>
      <c r="MZ42" s="369" t="str">
        <v/>
      </c>
      <c r="NA42" s="369" t="str">
        <v/>
      </c>
      <c r="NB42" s="369" t="str">
        <v/>
      </c>
      <c r="NC42" s="369" t="str">
        <v/>
      </c>
      <c r="ND42" s="369" t="str">
        <v/>
      </c>
      <c r="NE42" s="369" t="str">
        <v/>
      </c>
      <c r="NF42" s="369" t="str">
        <v/>
      </c>
      <c r="NG42" s="369" t="str">
        <v/>
      </c>
      <c r="NH42" s="369" t="str">
        <v/>
      </c>
      <c r="NI42" s="369" t="str">
        <v/>
      </c>
      <c r="NJ42" s="369" t="str">
        <v/>
      </c>
      <c r="NK42" s="369" t="str">
        <v/>
      </c>
      <c r="NL42" s="369" t="str">
        <v/>
      </c>
      <c r="NM42" s="369" t="str">
        <v/>
      </c>
      <c r="NN42" s="369" t="str">
        <v/>
      </c>
      <c r="NO42" s="369" t="str">
        <v/>
      </c>
      <c r="NP42" s="369" t="str">
        <v/>
      </c>
      <c r="NQ42" s="369" t="str">
        <v/>
      </c>
      <c r="NR42" s="369" t="str">
        <v/>
      </c>
      <c r="NS42" s="369" t="str">
        <v/>
      </c>
      <c r="NT42" s="369" t="str">
        <v/>
      </c>
      <c r="NU42" s="369" t="str">
        <v/>
      </c>
      <c r="NV42" s="369" t="str">
        <v/>
      </c>
      <c r="NW42" s="369" t="str">
        <v/>
      </c>
      <c r="NX42" s="369" t="str">
        <v/>
      </c>
      <c r="NY42" s="369" t="str">
        <v/>
      </c>
      <c r="NZ42" s="369" t="str">
        <v/>
      </c>
      <c r="OA42" s="369" t="str">
        <v/>
      </c>
      <c r="OB42" s="369" t="str">
        <v/>
      </c>
      <c r="OC42" s="369" t="str">
        <v/>
      </c>
      <c r="OD42" s="369" t="str">
        <v/>
      </c>
      <c r="OE42" s="369" t="str">
        <v/>
      </c>
      <c r="OF42" s="369" t="str">
        <v/>
      </c>
      <c r="OG42" s="369" t="str">
        <v/>
      </c>
      <c r="OH42" s="369" t="str">
        <v/>
      </c>
      <c r="OI42" s="369" t="str">
        <v/>
      </c>
      <c r="OJ42" s="369" t="str">
        <v/>
      </c>
      <c r="OK42" s="369" t="str">
        <v/>
      </c>
      <c r="OL42" s="369" t="str">
        <v/>
      </c>
      <c r="OM42" s="369" t="str">
        <v/>
      </c>
      <c r="ON42" s="369" t="str">
        <v/>
      </c>
      <c r="OO42" s="369" t="str">
        <v/>
      </c>
      <c r="OP42" s="369" t="str">
        <v/>
      </c>
      <c r="OQ42" s="371" t="str">
        <v/>
      </c>
      <c r="OR42" s="369" t="str">
        <v/>
      </c>
      <c r="OS42" s="369" t="str">
        <v/>
      </c>
      <c r="OT42" s="369" t="str">
        <v/>
      </c>
      <c r="OU42" s="369" t="str">
        <v/>
      </c>
      <c r="OV42" s="369" t="str">
        <v/>
      </c>
      <c r="OW42" s="369" t="str">
        <v/>
      </c>
      <c r="OX42" s="369" t="str">
        <v/>
      </c>
      <c r="OY42" s="369" t="str">
        <v/>
      </c>
      <c r="OZ42" s="369" t="str">
        <v/>
      </c>
      <c r="PA42" s="369" t="str">
        <v/>
      </c>
      <c r="PB42" s="369" t="str">
        <v/>
      </c>
      <c r="PC42" s="369" t="str">
        <v/>
      </c>
      <c r="PD42" s="369" t="str">
        <v/>
      </c>
      <c r="PE42" s="369" t="str">
        <v/>
      </c>
      <c r="PF42" s="369" t="str">
        <v/>
      </c>
      <c r="PG42" s="369" t="str">
        <v/>
      </c>
      <c r="PH42" s="369" t="str">
        <v/>
      </c>
      <c r="PI42" s="369" t="str">
        <v/>
      </c>
      <c r="PJ42" s="369" t="str">
        <v/>
      </c>
      <c r="PK42" s="369" t="str">
        <v/>
      </c>
      <c r="PL42" s="369" t="str">
        <v/>
      </c>
      <c r="PM42" s="369" t="str">
        <v/>
      </c>
      <c r="PN42" s="369" t="str">
        <v/>
      </c>
      <c r="PO42" s="369" t="str">
        <v/>
      </c>
      <c r="PP42" s="369" t="str">
        <v/>
      </c>
      <c r="PQ42" s="369" t="str">
        <v/>
      </c>
      <c r="PR42" s="369" t="str">
        <v/>
      </c>
      <c r="PS42" s="369" t="str">
        <v/>
      </c>
      <c r="PT42" s="369" t="str">
        <v/>
      </c>
      <c r="PU42" s="369" t="str">
        <v/>
      </c>
      <c r="PV42" s="369" t="str">
        <v/>
      </c>
      <c r="PW42" s="369" t="str">
        <v/>
      </c>
      <c r="PX42" s="369" t="str">
        <v/>
      </c>
      <c r="PY42" s="369" t="str">
        <v/>
      </c>
      <c r="PZ42" s="369" t="str">
        <v/>
      </c>
      <c r="QA42" s="369" t="str">
        <v/>
      </c>
      <c r="QB42" s="369" t="str">
        <v/>
      </c>
      <c r="QC42" s="369" t="str">
        <v/>
      </c>
      <c r="QD42" s="369" t="str">
        <v/>
      </c>
      <c r="QE42" s="369" t="str">
        <v/>
      </c>
      <c r="QF42" s="369" t="str">
        <v/>
      </c>
      <c r="QG42" s="369" t="str">
        <v/>
      </c>
      <c r="QH42" s="369" t="str">
        <v/>
      </c>
      <c r="QI42" s="369" t="str">
        <v/>
      </c>
      <c r="QJ42" s="369" t="str">
        <v/>
      </c>
      <c r="QK42" s="369" t="str">
        <v/>
      </c>
      <c r="QL42" s="369" t="str">
        <v/>
      </c>
      <c r="QM42" s="369" t="str">
        <v/>
      </c>
      <c r="QN42" s="369" t="str">
        <v/>
      </c>
      <c r="QO42" s="369" t="str">
        <v/>
      </c>
      <c r="QP42" s="369" t="str">
        <v/>
      </c>
      <c r="QQ42" s="369" t="str">
        <v/>
      </c>
      <c r="QR42" s="369" t="str">
        <v/>
      </c>
      <c r="QS42" s="369" t="str">
        <v/>
      </c>
      <c r="QT42" s="369" t="str">
        <v/>
      </c>
      <c r="QU42" s="369" t="str">
        <v/>
      </c>
      <c r="QV42" s="369" t="str">
        <v/>
      </c>
      <c r="QW42" s="369" t="str">
        <v/>
      </c>
      <c r="QX42" s="369" t="str">
        <v/>
      </c>
      <c r="QY42" s="369" t="str">
        <v/>
      </c>
      <c r="QZ42" s="369" t="str">
        <v/>
      </c>
      <c r="RA42" s="369" t="str">
        <v/>
      </c>
      <c r="RB42" s="369" t="str">
        <v/>
      </c>
      <c r="RC42" s="369" t="str">
        <v/>
      </c>
      <c r="RD42" s="369" t="str">
        <v/>
      </c>
      <c r="RE42" s="369" t="str">
        <v/>
      </c>
      <c r="RF42" s="369" t="str">
        <v/>
      </c>
      <c r="RG42" s="369" t="str">
        <v/>
      </c>
      <c r="RH42" s="369" t="str">
        <v/>
      </c>
      <c r="RI42" s="369" t="str">
        <v/>
      </c>
      <c r="RJ42" s="369" t="str">
        <v/>
      </c>
      <c r="RK42" s="369" t="str">
        <v/>
      </c>
      <c r="RL42" s="369" t="str">
        <v/>
      </c>
      <c r="RM42" s="369" t="str">
        <v/>
      </c>
      <c r="RN42" s="369" t="str">
        <v/>
      </c>
      <c r="RO42" s="369" t="str">
        <v/>
      </c>
      <c r="RP42" s="369" t="str">
        <v/>
      </c>
      <c r="RQ42" s="369" t="str">
        <v/>
      </c>
      <c r="RR42" s="369" t="str">
        <v/>
      </c>
      <c r="RS42" s="369" t="str">
        <v/>
      </c>
      <c r="RT42" s="369" t="str">
        <v/>
      </c>
      <c r="RU42" s="369" t="str">
        <v/>
      </c>
      <c r="RV42" s="369" t="str">
        <v/>
      </c>
      <c r="RW42" s="369" t="str">
        <v/>
      </c>
      <c r="RX42" s="369" t="str">
        <v/>
      </c>
      <c r="RY42" s="369" t="str">
        <v/>
      </c>
      <c r="RZ42" s="369" t="str">
        <v/>
      </c>
      <c r="SA42" s="369" t="str">
        <v/>
      </c>
      <c r="SB42" s="369" t="str">
        <v/>
      </c>
      <c r="SC42" s="369" t="str">
        <v/>
      </c>
      <c r="SD42" s="369" t="str">
        <v/>
      </c>
      <c r="SE42" s="369" t="str">
        <v/>
      </c>
      <c r="SF42" s="369" t="str">
        <v/>
      </c>
      <c r="SG42" s="369" t="str">
        <v/>
      </c>
      <c r="SH42" s="369" t="str">
        <v/>
      </c>
      <c r="SI42" s="369" t="str">
        <v/>
      </c>
      <c r="SJ42" s="369" t="str">
        <v/>
      </c>
      <c r="SK42" s="369" t="str">
        <v/>
      </c>
      <c r="SL42" s="369" t="str">
        <v/>
      </c>
      <c r="SM42" s="369" t="str">
        <v/>
      </c>
      <c r="SN42" s="369" t="str">
        <v/>
      </c>
      <c r="SO42" s="369" t="str">
        <v/>
      </c>
      <c r="SP42" s="369" t="str">
        <v/>
      </c>
      <c r="SQ42" s="369" t="str">
        <v/>
      </c>
      <c r="SR42" s="369" t="str">
        <v/>
      </c>
      <c r="SS42" s="369" t="str">
        <v/>
      </c>
      <c r="ST42" s="369" t="str">
        <v/>
      </c>
      <c r="SU42" s="369" t="str">
        <v/>
      </c>
      <c r="SV42" s="369" t="str">
        <v/>
      </c>
      <c r="SW42" s="369" t="str">
        <v/>
      </c>
      <c r="SX42" s="369" t="str">
        <v/>
      </c>
      <c r="SY42" s="369" t="str">
        <v/>
      </c>
      <c r="SZ42" s="369" t="str">
        <v/>
      </c>
      <c r="TA42" s="369" t="str">
        <v/>
      </c>
      <c r="TB42" s="369" t="str">
        <v/>
      </c>
      <c r="TC42" s="369" t="str">
        <v/>
      </c>
      <c r="TD42" s="369" t="str">
        <v/>
      </c>
      <c r="TE42" s="369" t="str">
        <v/>
      </c>
      <c r="TF42" s="369" t="str">
        <v/>
      </c>
      <c r="TG42" s="369" t="str">
        <v/>
      </c>
      <c r="TH42" s="369" t="str">
        <v/>
      </c>
      <c r="TI42" s="369" t="str">
        <v/>
      </c>
      <c r="TJ42" s="369" t="str">
        <v/>
      </c>
      <c r="TK42" s="369" t="str">
        <v/>
      </c>
      <c r="TL42" s="369" t="str">
        <v/>
      </c>
      <c r="TM42" s="369" t="str">
        <v/>
      </c>
      <c r="TN42" s="369" t="str">
        <v/>
      </c>
      <c r="TO42" s="369" t="str">
        <v/>
      </c>
      <c r="TP42" s="369" t="str">
        <v/>
      </c>
      <c r="TQ42" s="369" t="str">
        <v/>
      </c>
      <c r="TR42" s="369" t="str">
        <v/>
      </c>
      <c r="TS42" s="369" t="str">
        <v/>
      </c>
      <c r="TT42" s="369" t="str">
        <v/>
      </c>
      <c r="TU42" s="369" t="str">
        <v/>
      </c>
      <c r="TV42" s="369" t="str">
        <v/>
      </c>
      <c r="TW42" s="369" t="str">
        <v/>
      </c>
      <c r="TX42" s="369" t="str">
        <v/>
      </c>
      <c r="TY42" s="369" t="str">
        <v/>
      </c>
      <c r="TZ42" s="369" t="str">
        <v/>
      </c>
      <c r="UA42" s="369" t="str">
        <v/>
      </c>
      <c r="UB42" s="369" t="str">
        <v/>
      </c>
      <c r="UC42" s="369" t="str">
        <v/>
      </c>
      <c r="UD42" s="369" t="str">
        <v/>
      </c>
      <c r="UE42" s="369" t="str">
        <v/>
      </c>
      <c r="UF42" s="369" t="str">
        <v/>
      </c>
      <c r="UG42" s="369" t="str">
        <v/>
      </c>
      <c r="UH42" s="369" t="str">
        <v/>
      </c>
      <c r="UI42" s="369" t="str">
        <v/>
      </c>
      <c r="UJ42" s="369" t="str">
        <v/>
      </c>
      <c r="UK42" s="369" t="str">
        <v/>
      </c>
      <c r="UL42" s="369" t="str">
        <v/>
      </c>
      <c r="UM42" s="369" t="str">
        <v/>
      </c>
      <c r="UN42" s="369" t="str">
        <v/>
      </c>
      <c r="UO42" s="369" t="str">
        <v/>
      </c>
      <c r="UP42" s="369" t="str">
        <v/>
      </c>
      <c r="UQ42" s="369" t="str">
        <v/>
      </c>
      <c r="UR42" s="369" t="str">
        <v/>
      </c>
      <c r="US42" s="369" t="str">
        <v/>
      </c>
      <c r="UT42" s="369" t="str">
        <v/>
      </c>
      <c r="UU42" s="369" t="str">
        <v/>
      </c>
      <c r="UV42" s="369" t="str">
        <v/>
      </c>
      <c r="UW42" s="369" t="str">
        <v/>
      </c>
      <c r="UX42" s="369" t="str">
        <v/>
      </c>
      <c r="UY42" s="369" t="str">
        <v/>
      </c>
      <c r="UZ42" s="369" t="str">
        <v/>
      </c>
      <c r="VA42" s="369" t="str">
        <v/>
      </c>
      <c r="VB42" s="369" t="str">
        <v/>
      </c>
      <c r="VC42" s="369" t="str">
        <v/>
      </c>
      <c r="VD42" s="369" t="str">
        <v/>
      </c>
      <c r="VE42" s="369" t="str">
        <v/>
      </c>
      <c r="VF42" s="369" t="str">
        <v/>
      </c>
      <c r="VG42" s="369" t="str">
        <v/>
      </c>
      <c r="VH42" s="369" t="str">
        <v/>
      </c>
      <c r="VI42" s="369" t="str">
        <v/>
      </c>
      <c r="VJ42" s="369" t="str">
        <v/>
      </c>
      <c r="VK42" s="369" t="str">
        <v/>
      </c>
      <c r="VL42" s="369" t="str">
        <v/>
      </c>
      <c r="VM42" s="369" t="str">
        <v/>
      </c>
      <c r="VN42" s="369" t="str">
        <v/>
      </c>
      <c r="VO42" s="369" t="str">
        <v/>
      </c>
      <c r="VP42" s="369" t="str">
        <v/>
      </c>
      <c r="VQ42" s="369" t="str">
        <v/>
      </c>
      <c r="VR42" s="369" t="str">
        <v/>
      </c>
      <c r="VS42" s="369" t="str">
        <v/>
      </c>
      <c r="VT42" s="369" t="str">
        <v/>
      </c>
      <c r="VU42" s="369" t="str">
        <v/>
      </c>
      <c r="VV42" s="369" t="str">
        <v/>
      </c>
      <c r="VW42" s="369" t="str">
        <v/>
      </c>
      <c r="VX42" s="369" t="str">
        <v/>
      </c>
      <c r="VY42" s="369" t="str">
        <v/>
      </c>
      <c r="VZ42" s="369" t="str">
        <v/>
      </c>
      <c r="WA42" s="369" t="str">
        <v/>
      </c>
      <c r="WB42" s="369" t="str">
        <v/>
      </c>
      <c r="WC42" s="369" t="str">
        <v/>
      </c>
      <c r="WD42" s="369" t="str">
        <v/>
      </c>
      <c r="WE42" s="369" t="str">
        <v/>
      </c>
      <c r="WF42" s="369" t="str">
        <v/>
      </c>
      <c r="WG42" s="369" t="str">
        <v/>
      </c>
      <c r="WH42" s="369" t="str">
        <v/>
      </c>
      <c r="WI42" s="369" t="str">
        <v/>
      </c>
    </row>
    <row r="43" spans="1:607" ht="12.6" customHeight="1">
      <c r="A43" s="348"/>
      <c r="B43" s="360" t="s">
        <v>775</v>
      </c>
      <c r="C43" s="348"/>
      <c r="D43" s="399"/>
      <c r="E43" s="399"/>
      <c r="F43" s="399"/>
      <c r="G43" s="361" t="str">
        <f t="shared" si="0"/>
        <v/>
      </c>
      <c r="H43" s="361" t="str">
        <f t="shared" si="1"/>
        <v/>
      </c>
      <c r="I43" s="397"/>
      <c r="J43" s="348"/>
      <c r="K43" s="348"/>
      <c r="L43" s="348"/>
      <c r="M43" s="348"/>
      <c r="N43" s="323"/>
      <c r="O43" s="323"/>
      <c r="P43" s="323"/>
      <c r="Q43" s="323"/>
      <c r="R43" s="323"/>
      <c r="S43" s="323"/>
      <c r="T43" s="323"/>
      <c r="U43" s="323"/>
      <c r="V43" s="323"/>
      <c r="W43" s="323"/>
      <c r="X43" s="323"/>
      <c r="Y43" s="323"/>
      <c r="Z43" s="323"/>
      <c r="AA43" s="323"/>
      <c r="AB43" s="323"/>
      <c r="AC43" s="323"/>
      <c r="AD43" s="323"/>
      <c r="AE43" s="323"/>
      <c r="AF43" s="323"/>
      <c r="AG43" s="323"/>
      <c r="AH43" s="323"/>
      <c r="AI43" s="323"/>
      <c r="AJ43" s="323"/>
      <c r="AK43" s="323"/>
      <c r="AL43" s="323"/>
      <c r="AM43" s="323"/>
      <c r="AN43" s="323"/>
      <c r="AO43" s="323"/>
      <c r="AP43" s="323"/>
      <c r="AQ43" s="323"/>
      <c r="AR43" s="323"/>
      <c r="AS43" s="323"/>
      <c r="AT43" s="323"/>
      <c r="AU43" s="323"/>
      <c r="AV43" s="323"/>
      <c r="AW43" s="323"/>
      <c r="AX43" s="323"/>
      <c r="AY43" s="323"/>
      <c r="AZ43" s="323"/>
      <c r="BA43" s="323"/>
      <c r="BB43" s="323"/>
      <c r="BC43" s="323"/>
      <c r="BD43" s="323"/>
      <c r="BE43" s="323"/>
      <c r="BF43" s="323"/>
      <c r="BG43" s="323"/>
      <c r="BH43" s="323"/>
      <c r="BI43" s="323"/>
      <c r="BJ43" s="323"/>
      <c r="BK43" s="323"/>
      <c r="BL43" s="323"/>
      <c r="BM43" s="323"/>
      <c r="BN43" s="323"/>
      <c r="BO43" s="323"/>
      <c r="BP43" s="323"/>
      <c r="BQ43" s="323"/>
      <c r="BR43" s="323"/>
      <c r="BS43" s="323"/>
      <c r="BT43" s="323"/>
      <c r="BU43" s="323"/>
      <c r="BV43" s="323"/>
      <c r="BW43" s="323"/>
      <c r="BX43" s="323"/>
      <c r="BY43" s="323"/>
      <c r="BZ43" s="323"/>
      <c r="CA43" s="323"/>
      <c r="CB43" s="323"/>
      <c r="CC43" s="323"/>
      <c r="CD43" s="323"/>
      <c r="CE43" s="323"/>
      <c r="CF43" s="323"/>
      <c r="CG43" s="323"/>
      <c r="CH43" s="323"/>
      <c r="CI43" s="323"/>
      <c r="CJ43" s="323"/>
      <c r="CK43" s="323"/>
      <c r="CL43" s="323"/>
      <c r="CM43" s="323"/>
      <c r="CN43" s="323"/>
      <c r="CO43" s="323"/>
      <c r="CP43" s="323"/>
      <c r="CQ43" s="323"/>
      <c r="CR43" s="323"/>
      <c r="CS43" s="323"/>
      <c r="CT43" s="323"/>
      <c r="CU43" s="323"/>
      <c r="CV43" s="323"/>
      <c r="CW43" s="323"/>
      <c r="CX43" s="323"/>
      <c r="CY43" s="323"/>
      <c r="CZ43" s="363"/>
      <c r="DB43" s="897"/>
      <c r="DC43" s="898"/>
      <c r="DD43" s="368" t="str">
        <v/>
      </c>
      <c r="DE43" s="369" t="str">
        <v/>
      </c>
      <c r="DF43" s="369" t="str">
        <v/>
      </c>
      <c r="DG43" s="369" t="str">
        <v/>
      </c>
      <c r="DH43" s="369" t="str">
        <v/>
      </c>
      <c r="DI43" s="369" t="str">
        <v/>
      </c>
      <c r="DJ43" s="369" t="str">
        <v/>
      </c>
      <c r="DK43" s="369" t="str">
        <v/>
      </c>
      <c r="DL43" s="369" t="str">
        <v/>
      </c>
      <c r="DM43" s="369" t="str">
        <v/>
      </c>
      <c r="DN43" s="369" t="str">
        <v/>
      </c>
      <c r="DO43" s="369" t="str">
        <v/>
      </c>
      <c r="DP43" s="369" t="str">
        <v/>
      </c>
      <c r="DQ43" s="369" t="str">
        <v/>
      </c>
      <c r="DR43" s="369" t="str">
        <v/>
      </c>
      <c r="DS43" s="369" t="str">
        <v/>
      </c>
      <c r="DT43" s="369" t="str">
        <v/>
      </c>
      <c r="DU43" s="369" t="str">
        <v/>
      </c>
      <c r="DV43" s="369" t="str">
        <v/>
      </c>
      <c r="DW43" s="369" t="str">
        <v/>
      </c>
      <c r="DX43" s="370" t="str">
        <v/>
      </c>
      <c r="DY43" s="369" t="str">
        <v/>
      </c>
      <c r="DZ43" s="369" t="str">
        <v/>
      </c>
      <c r="EA43" s="369" t="str">
        <v/>
      </c>
      <c r="EB43" s="369" t="str">
        <v/>
      </c>
      <c r="EC43" s="369" t="str">
        <v/>
      </c>
      <c r="ED43" s="369" t="str">
        <v/>
      </c>
      <c r="EE43" s="369" t="str">
        <v/>
      </c>
      <c r="EF43" s="369" t="str">
        <v/>
      </c>
      <c r="EG43" s="369" t="str">
        <v/>
      </c>
      <c r="EH43" s="369" t="str">
        <v/>
      </c>
      <c r="EI43" s="369" t="str">
        <v/>
      </c>
      <c r="EJ43" s="369" t="str">
        <v/>
      </c>
      <c r="EK43" s="369" t="str">
        <v/>
      </c>
      <c r="EL43" s="369" t="str">
        <v/>
      </c>
      <c r="EM43" s="369" t="str">
        <v/>
      </c>
      <c r="EN43" s="369" t="str">
        <v/>
      </c>
      <c r="EO43" s="369" t="str">
        <v/>
      </c>
      <c r="EP43" s="369" t="str">
        <v/>
      </c>
      <c r="EQ43" s="369" t="str">
        <v/>
      </c>
      <c r="ER43" s="369" t="str">
        <v/>
      </c>
      <c r="ES43" s="369" t="str">
        <v/>
      </c>
      <c r="ET43" s="369" t="str">
        <v/>
      </c>
      <c r="EU43" s="369" t="str">
        <v/>
      </c>
      <c r="EV43" s="369" t="str">
        <v/>
      </c>
      <c r="EW43" s="369" t="str">
        <v/>
      </c>
      <c r="EX43" s="369" t="str">
        <v/>
      </c>
      <c r="EY43" s="369" t="str">
        <v/>
      </c>
      <c r="EZ43" s="369" t="str">
        <v/>
      </c>
      <c r="FA43" s="369" t="str">
        <v/>
      </c>
      <c r="FB43" s="369" t="str">
        <v/>
      </c>
      <c r="FC43" s="369" t="str">
        <v/>
      </c>
      <c r="FD43" s="369" t="str">
        <v/>
      </c>
      <c r="FE43" s="369" t="str">
        <v/>
      </c>
      <c r="FF43" s="369" t="str">
        <v/>
      </c>
      <c r="FG43" s="369" t="str">
        <v/>
      </c>
      <c r="FH43" s="369" t="str">
        <v/>
      </c>
      <c r="FI43" s="369" t="str">
        <v/>
      </c>
      <c r="FJ43" s="369" t="str">
        <v/>
      </c>
      <c r="FK43" s="369" t="str">
        <v/>
      </c>
      <c r="FL43" s="369" t="str">
        <v/>
      </c>
      <c r="FM43" s="369" t="str">
        <v/>
      </c>
      <c r="FN43" s="369" t="str">
        <v/>
      </c>
      <c r="FO43" s="369" t="str">
        <v/>
      </c>
      <c r="FP43" s="369" t="str">
        <v/>
      </c>
      <c r="FQ43" s="369" t="str">
        <v/>
      </c>
      <c r="FR43" s="369" t="str">
        <v/>
      </c>
      <c r="FS43" s="369" t="str">
        <v/>
      </c>
      <c r="FT43" s="369" t="str">
        <v/>
      </c>
      <c r="FU43" s="369" t="str">
        <v/>
      </c>
      <c r="FV43" s="369" t="str">
        <v/>
      </c>
      <c r="FW43" s="369" t="str">
        <v/>
      </c>
      <c r="FX43" s="369" t="str">
        <v/>
      </c>
      <c r="FY43" s="369" t="str">
        <v/>
      </c>
      <c r="FZ43" s="369" t="str">
        <v/>
      </c>
      <c r="GA43" s="369" t="str">
        <v/>
      </c>
      <c r="GB43" s="369" t="str">
        <v/>
      </c>
      <c r="GC43" s="369" t="str">
        <v/>
      </c>
      <c r="GD43" s="369" t="str">
        <v/>
      </c>
      <c r="GE43" s="369" t="str">
        <v/>
      </c>
      <c r="GF43" s="369" t="str">
        <v/>
      </c>
      <c r="GG43" s="369" t="str">
        <v/>
      </c>
      <c r="GH43" s="369" t="str">
        <v/>
      </c>
      <c r="GI43" s="369" t="str">
        <v/>
      </c>
      <c r="GJ43" s="369" t="str">
        <v/>
      </c>
      <c r="GK43" s="369" t="str">
        <v/>
      </c>
      <c r="GL43" s="369" t="str">
        <v/>
      </c>
      <c r="GM43" s="369" t="str">
        <v/>
      </c>
      <c r="GN43" s="369" t="str">
        <v/>
      </c>
      <c r="GO43" s="369" t="str">
        <v/>
      </c>
      <c r="GP43" s="369" t="str">
        <v/>
      </c>
      <c r="GQ43" s="369" t="str">
        <v/>
      </c>
      <c r="GR43" s="369" t="str">
        <v/>
      </c>
      <c r="GS43" s="369" t="str">
        <v/>
      </c>
      <c r="GT43" s="369" t="str">
        <v/>
      </c>
      <c r="GU43" s="369" t="str">
        <v/>
      </c>
      <c r="GV43" s="369" t="str">
        <v/>
      </c>
      <c r="GW43" s="369" t="str">
        <v/>
      </c>
      <c r="GX43" s="369" t="str">
        <v/>
      </c>
      <c r="GY43" s="369" t="str">
        <v/>
      </c>
      <c r="GZ43" s="369" t="str">
        <v/>
      </c>
      <c r="HA43" s="369" t="str">
        <v/>
      </c>
      <c r="HB43" s="369" t="str">
        <v/>
      </c>
      <c r="HC43" s="369" t="str">
        <v/>
      </c>
      <c r="HD43" s="369" t="str">
        <v/>
      </c>
      <c r="HE43" s="369" t="str">
        <v/>
      </c>
      <c r="HF43" s="369" t="str">
        <v/>
      </c>
      <c r="HG43" s="369" t="str">
        <v/>
      </c>
      <c r="HH43" s="369" t="str">
        <v/>
      </c>
      <c r="HI43" s="369" t="str">
        <v/>
      </c>
      <c r="HJ43" s="369" t="str">
        <v/>
      </c>
      <c r="HK43" s="369" t="str">
        <v/>
      </c>
      <c r="HL43" s="369" t="str">
        <v/>
      </c>
      <c r="HM43" s="369" t="str">
        <v/>
      </c>
      <c r="HN43" s="369" t="str">
        <v/>
      </c>
      <c r="HO43" s="369" t="str">
        <v/>
      </c>
      <c r="HP43" s="369" t="str">
        <v/>
      </c>
      <c r="HQ43" s="369" t="str">
        <v/>
      </c>
      <c r="HR43" s="369" t="str">
        <v/>
      </c>
      <c r="HS43" s="369" t="str">
        <v/>
      </c>
      <c r="HT43" s="369" t="str">
        <v/>
      </c>
      <c r="HU43" s="369" t="str">
        <v/>
      </c>
      <c r="HV43" s="369" t="str">
        <v/>
      </c>
      <c r="HW43" s="369" t="str">
        <v/>
      </c>
      <c r="HX43" s="369" t="str">
        <v/>
      </c>
      <c r="HY43" s="369" t="str">
        <v/>
      </c>
      <c r="HZ43" s="369" t="str">
        <v/>
      </c>
      <c r="IA43" s="369" t="str">
        <v/>
      </c>
      <c r="IB43" s="369" t="str">
        <v/>
      </c>
      <c r="IC43" s="369" t="str">
        <v/>
      </c>
      <c r="ID43" s="369" t="str">
        <v/>
      </c>
      <c r="IE43" s="369" t="str">
        <v/>
      </c>
      <c r="IF43" s="369" t="str">
        <v/>
      </c>
      <c r="IG43" s="369" t="str">
        <v/>
      </c>
      <c r="IH43" s="369" t="str">
        <v/>
      </c>
      <c r="II43" s="369" t="str">
        <v/>
      </c>
      <c r="IJ43" s="369" t="str">
        <v/>
      </c>
      <c r="IK43" s="369" t="str">
        <v/>
      </c>
      <c r="IL43" s="369" t="str">
        <v/>
      </c>
      <c r="IM43" s="369" t="str">
        <v/>
      </c>
      <c r="IN43" s="369" t="str">
        <v/>
      </c>
      <c r="IO43" s="369" t="str">
        <v/>
      </c>
      <c r="IP43" s="369" t="str">
        <v/>
      </c>
      <c r="IQ43" s="369" t="str">
        <v/>
      </c>
      <c r="IR43" s="369" t="str">
        <v/>
      </c>
      <c r="IS43" s="369" t="str">
        <v/>
      </c>
      <c r="IT43" s="369" t="str">
        <v/>
      </c>
      <c r="IU43" s="369" t="str">
        <v/>
      </c>
      <c r="IV43" s="369" t="str">
        <v/>
      </c>
      <c r="IW43" s="369" t="str">
        <v/>
      </c>
      <c r="IX43" s="369" t="str">
        <v/>
      </c>
      <c r="IY43" s="369" t="str">
        <v/>
      </c>
      <c r="IZ43" s="369" t="str">
        <v/>
      </c>
      <c r="JA43" s="369" t="str">
        <v/>
      </c>
      <c r="JB43" s="369" t="str">
        <v/>
      </c>
      <c r="JC43" s="369" t="str">
        <v/>
      </c>
      <c r="JD43" s="369" t="str">
        <v/>
      </c>
      <c r="JE43" s="369" t="str">
        <v/>
      </c>
      <c r="JF43" s="369" t="str">
        <v/>
      </c>
      <c r="JG43" s="369" t="str">
        <v/>
      </c>
      <c r="JH43" s="369" t="str">
        <v/>
      </c>
      <c r="JI43" s="369" t="str">
        <v/>
      </c>
      <c r="JJ43" s="369" t="str">
        <v/>
      </c>
      <c r="JK43" s="369" t="str">
        <v/>
      </c>
      <c r="JL43" s="369" t="str">
        <v/>
      </c>
      <c r="JM43" s="369" t="str">
        <v/>
      </c>
      <c r="JN43" s="369" t="str">
        <v/>
      </c>
      <c r="JO43" s="369" t="str">
        <v/>
      </c>
      <c r="JP43" s="369" t="str">
        <v/>
      </c>
      <c r="JQ43" s="369" t="str">
        <v/>
      </c>
      <c r="JR43" s="369" t="str">
        <v/>
      </c>
      <c r="JS43" s="369" t="str">
        <v/>
      </c>
      <c r="JT43" s="369" t="str">
        <v/>
      </c>
      <c r="JU43" s="369" t="str">
        <v/>
      </c>
      <c r="JV43" s="369" t="str">
        <v/>
      </c>
      <c r="JW43" s="369" t="str">
        <v/>
      </c>
      <c r="JX43" s="369" t="str">
        <v/>
      </c>
      <c r="JY43" s="369" t="str">
        <v/>
      </c>
      <c r="JZ43" s="369" t="str">
        <v/>
      </c>
      <c r="KA43" s="369" t="str">
        <v/>
      </c>
      <c r="KB43" s="369" t="str">
        <v/>
      </c>
      <c r="KC43" s="369" t="str">
        <v/>
      </c>
      <c r="KD43" s="369" t="str">
        <v/>
      </c>
      <c r="KE43" s="369" t="str">
        <v/>
      </c>
      <c r="KF43" s="369" t="str">
        <v/>
      </c>
      <c r="KG43" s="369" t="str">
        <v/>
      </c>
      <c r="KH43" s="369" t="str">
        <v/>
      </c>
      <c r="KI43" s="369" t="str">
        <v/>
      </c>
      <c r="KJ43" s="369" t="str">
        <v/>
      </c>
      <c r="KK43" s="369" t="str">
        <v/>
      </c>
      <c r="KL43" s="369" t="str">
        <v/>
      </c>
      <c r="KM43" s="369" t="str">
        <v/>
      </c>
      <c r="KN43" s="369" t="str">
        <v/>
      </c>
      <c r="KO43" s="369" t="str">
        <v/>
      </c>
      <c r="KP43" s="369" t="str">
        <v/>
      </c>
      <c r="KQ43" s="369" t="str">
        <v/>
      </c>
      <c r="KR43" s="369" t="str">
        <v/>
      </c>
      <c r="KS43" s="369" t="str">
        <v/>
      </c>
      <c r="KT43" s="369" t="str">
        <v/>
      </c>
      <c r="KU43" s="369" t="str">
        <v/>
      </c>
      <c r="KV43" s="369" t="str">
        <v/>
      </c>
      <c r="KW43" s="369" t="str">
        <v/>
      </c>
      <c r="KX43" s="369" t="str">
        <v/>
      </c>
      <c r="KY43" s="369" t="str">
        <v/>
      </c>
      <c r="KZ43" s="369" t="str">
        <v/>
      </c>
      <c r="LA43" s="369" t="str">
        <v/>
      </c>
      <c r="LB43" s="369" t="str">
        <v/>
      </c>
      <c r="LC43" s="369" t="str">
        <v/>
      </c>
      <c r="LD43" s="369" t="str">
        <v/>
      </c>
      <c r="LE43" s="369" t="str">
        <v/>
      </c>
      <c r="LF43" s="369" t="str">
        <v/>
      </c>
      <c r="LG43" s="369" t="str">
        <v/>
      </c>
      <c r="LH43" s="369" t="str">
        <v/>
      </c>
      <c r="LI43" s="369" t="str">
        <v/>
      </c>
      <c r="LJ43" s="369" t="str">
        <v/>
      </c>
      <c r="LK43" s="369" t="str">
        <v/>
      </c>
      <c r="LL43" s="369" t="str">
        <v/>
      </c>
      <c r="LM43" s="369" t="str">
        <v/>
      </c>
      <c r="LN43" s="369" t="str">
        <v/>
      </c>
      <c r="LO43" s="369" t="str">
        <v/>
      </c>
      <c r="LP43" s="369" t="str">
        <v/>
      </c>
      <c r="LQ43" s="369" t="str">
        <v/>
      </c>
      <c r="LR43" s="369" t="str">
        <v/>
      </c>
      <c r="LS43" s="369" t="str">
        <v/>
      </c>
      <c r="LT43" s="369" t="str">
        <v/>
      </c>
      <c r="LU43" s="369" t="str">
        <v/>
      </c>
      <c r="LV43" s="369" t="str">
        <v/>
      </c>
      <c r="LW43" s="369" t="str">
        <v/>
      </c>
      <c r="LX43" s="369" t="str">
        <v/>
      </c>
      <c r="LY43" s="369" t="str">
        <v/>
      </c>
      <c r="LZ43" s="369" t="str">
        <v/>
      </c>
      <c r="MA43" s="369" t="str">
        <v/>
      </c>
      <c r="MB43" s="369" t="str">
        <v/>
      </c>
      <c r="MC43" s="369" t="str">
        <v/>
      </c>
      <c r="MD43" s="369" t="str">
        <v/>
      </c>
      <c r="ME43" s="369" t="str">
        <v/>
      </c>
      <c r="MF43" s="369" t="str">
        <v/>
      </c>
      <c r="MG43" s="369" t="str">
        <v/>
      </c>
      <c r="MH43" s="369" t="str">
        <v/>
      </c>
      <c r="MI43" s="369" t="str">
        <v/>
      </c>
      <c r="MJ43" s="369" t="str">
        <v/>
      </c>
      <c r="MK43" s="369" t="str">
        <v/>
      </c>
      <c r="ML43" s="369" t="str">
        <v/>
      </c>
      <c r="MM43" s="369" t="str">
        <v/>
      </c>
      <c r="MN43" s="369" t="str">
        <v/>
      </c>
      <c r="MO43" s="369" t="str">
        <v/>
      </c>
      <c r="MP43" s="369" t="str">
        <v/>
      </c>
      <c r="MQ43" s="369" t="str">
        <v/>
      </c>
      <c r="MR43" s="369" t="str">
        <v/>
      </c>
      <c r="MS43" s="369" t="str">
        <v/>
      </c>
      <c r="MT43" s="369" t="str">
        <v/>
      </c>
      <c r="MU43" s="369" t="str">
        <v/>
      </c>
      <c r="MV43" s="369" t="str">
        <v/>
      </c>
      <c r="MW43" s="369" t="str">
        <v/>
      </c>
      <c r="MX43" s="369" t="str">
        <v/>
      </c>
      <c r="MY43" s="369" t="str">
        <v/>
      </c>
      <c r="MZ43" s="369" t="str">
        <v/>
      </c>
      <c r="NA43" s="369" t="str">
        <v/>
      </c>
      <c r="NB43" s="369" t="str">
        <v/>
      </c>
      <c r="NC43" s="369" t="str">
        <v/>
      </c>
      <c r="ND43" s="369" t="str">
        <v/>
      </c>
      <c r="NE43" s="369" t="str">
        <v/>
      </c>
      <c r="NF43" s="369" t="str">
        <v/>
      </c>
      <c r="NG43" s="369" t="str">
        <v/>
      </c>
      <c r="NH43" s="369" t="str">
        <v/>
      </c>
      <c r="NI43" s="369" t="str">
        <v/>
      </c>
      <c r="NJ43" s="369" t="str">
        <v/>
      </c>
      <c r="NK43" s="369" t="str">
        <v/>
      </c>
      <c r="NL43" s="369" t="str">
        <v/>
      </c>
      <c r="NM43" s="369" t="str">
        <v/>
      </c>
      <c r="NN43" s="369" t="str">
        <v/>
      </c>
      <c r="NO43" s="369" t="str">
        <v/>
      </c>
      <c r="NP43" s="369" t="str">
        <v/>
      </c>
      <c r="NQ43" s="369" t="str">
        <v/>
      </c>
      <c r="NR43" s="369" t="str">
        <v/>
      </c>
      <c r="NS43" s="369" t="str">
        <v/>
      </c>
      <c r="NT43" s="369" t="str">
        <v/>
      </c>
      <c r="NU43" s="369" t="str">
        <v/>
      </c>
      <c r="NV43" s="369" t="str">
        <v/>
      </c>
      <c r="NW43" s="369" t="str">
        <v/>
      </c>
      <c r="NX43" s="369" t="str">
        <v/>
      </c>
      <c r="NY43" s="369" t="str">
        <v/>
      </c>
      <c r="NZ43" s="369" t="str">
        <v/>
      </c>
      <c r="OA43" s="369" t="str">
        <v/>
      </c>
      <c r="OB43" s="369" t="str">
        <v/>
      </c>
      <c r="OC43" s="369" t="str">
        <v/>
      </c>
      <c r="OD43" s="369" t="str">
        <v/>
      </c>
      <c r="OE43" s="369" t="str">
        <v/>
      </c>
      <c r="OF43" s="369" t="str">
        <v/>
      </c>
      <c r="OG43" s="369" t="str">
        <v/>
      </c>
      <c r="OH43" s="369" t="str">
        <v/>
      </c>
      <c r="OI43" s="369" t="str">
        <v/>
      </c>
      <c r="OJ43" s="369" t="str">
        <v/>
      </c>
      <c r="OK43" s="369" t="str">
        <v/>
      </c>
      <c r="OL43" s="369" t="str">
        <v/>
      </c>
      <c r="OM43" s="369" t="str">
        <v/>
      </c>
      <c r="ON43" s="369" t="str">
        <v/>
      </c>
      <c r="OO43" s="369" t="str">
        <v/>
      </c>
      <c r="OP43" s="369" t="str">
        <v/>
      </c>
      <c r="OQ43" s="371" t="str">
        <v/>
      </c>
      <c r="OR43" s="369" t="str">
        <v/>
      </c>
      <c r="OS43" s="369" t="str">
        <v/>
      </c>
      <c r="OT43" s="369" t="str">
        <v/>
      </c>
      <c r="OU43" s="369" t="str">
        <v/>
      </c>
      <c r="OV43" s="369" t="str">
        <v/>
      </c>
      <c r="OW43" s="369" t="str">
        <v/>
      </c>
      <c r="OX43" s="369" t="str">
        <v/>
      </c>
      <c r="OY43" s="369" t="str">
        <v/>
      </c>
      <c r="OZ43" s="369" t="str">
        <v/>
      </c>
      <c r="PA43" s="369" t="str">
        <v/>
      </c>
      <c r="PB43" s="369" t="str">
        <v/>
      </c>
      <c r="PC43" s="369" t="str">
        <v/>
      </c>
      <c r="PD43" s="369" t="str">
        <v/>
      </c>
      <c r="PE43" s="369" t="str">
        <v/>
      </c>
      <c r="PF43" s="369" t="str">
        <v/>
      </c>
      <c r="PG43" s="369" t="str">
        <v/>
      </c>
      <c r="PH43" s="369" t="str">
        <v/>
      </c>
      <c r="PI43" s="369" t="str">
        <v/>
      </c>
      <c r="PJ43" s="369" t="str">
        <v/>
      </c>
      <c r="PK43" s="369" t="str">
        <v/>
      </c>
      <c r="PL43" s="369" t="str">
        <v/>
      </c>
      <c r="PM43" s="369" t="str">
        <v/>
      </c>
      <c r="PN43" s="369" t="str">
        <v/>
      </c>
      <c r="PO43" s="369" t="str">
        <v/>
      </c>
      <c r="PP43" s="369" t="str">
        <v/>
      </c>
      <c r="PQ43" s="369" t="str">
        <v/>
      </c>
      <c r="PR43" s="369" t="str">
        <v/>
      </c>
      <c r="PS43" s="369" t="str">
        <v/>
      </c>
      <c r="PT43" s="369" t="str">
        <v/>
      </c>
      <c r="PU43" s="369" t="str">
        <v/>
      </c>
      <c r="PV43" s="369" t="str">
        <v/>
      </c>
      <c r="PW43" s="369" t="str">
        <v/>
      </c>
      <c r="PX43" s="369" t="str">
        <v/>
      </c>
      <c r="PY43" s="369" t="str">
        <v/>
      </c>
      <c r="PZ43" s="369" t="str">
        <v/>
      </c>
      <c r="QA43" s="369" t="str">
        <v/>
      </c>
      <c r="QB43" s="369" t="str">
        <v/>
      </c>
      <c r="QC43" s="369" t="str">
        <v/>
      </c>
      <c r="QD43" s="369" t="str">
        <v/>
      </c>
      <c r="QE43" s="369" t="str">
        <v/>
      </c>
      <c r="QF43" s="369" t="str">
        <v/>
      </c>
      <c r="QG43" s="369" t="str">
        <v/>
      </c>
      <c r="QH43" s="369" t="str">
        <v/>
      </c>
      <c r="QI43" s="369" t="str">
        <v/>
      </c>
      <c r="QJ43" s="369" t="str">
        <v/>
      </c>
      <c r="QK43" s="369" t="str">
        <v/>
      </c>
      <c r="QL43" s="369" t="str">
        <v/>
      </c>
      <c r="QM43" s="369" t="str">
        <v/>
      </c>
      <c r="QN43" s="369" t="str">
        <v/>
      </c>
      <c r="QO43" s="369" t="str">
        <v/>
      </c>
      <c r="QP43" s="369" t="str">
        <v/>
      </c>
      <c r="QQ43" s="369" t="str">
        <v/>
      </c>
      <c r="QR43" s="369" t="str">
        <v/>
      </c>
      <c r="QS43" s="369" t="str">
        <v/>
      </c>
      <c r="QT43" s="369" t="str">
        <v/>
      </c>
      <c r="QU43" s="369" t="str">
        <v/>
      </c>
      <c r="QV43" s="369" t="str">
        <v/>
      </c>
      <c r="QW43" s="369" t="str">
        <v/>
      </c>
      <c r="QX43" s="369" t="str">
        <v/>
      </c>
      <c r="QY43" s="369" t="str">
        <v/>
      </c>
      <c r="QZ43" s="369" t="str">
        <v/>
      </c>
      <c r="RA43" s="369" t="str">
        <v/>
      </c>
      <c r="RB43" s="369" t="str">
        <v/>
      </c>
      <c r="RC43" s="369" t="str">
        <v/>
      </c>
      <c r="RD43" s="369" t="str">
        <v/>
      </c>
      <c r="RE43" s="369" t="str">
        <v/>
      </c>
      <c r="RF43" s="369" t="str">
        <v/>
      </c>
      <c r="RG43" s="369" t="str">
        <v/>
      </c>
      <c r="RH43" s="369" t="str">
        <v/>
      </c>
      <c r="RI43" s="369" t="str">
        <v/>
      </c>
      <c r="RJ43" s="369" t="str">
        <v/>
      </c>
      <c r="RK43" s="369" t="str">
        <v/>
      </c>
      <c r="RL43" s="369" t="str">
        <v/>
      </c>
      <c r="RM43" s="369" t="str">
        <v/>
      </c>
      <c r="RN43" s="369" t="str">
        <v/>
      </c>
      <c r="RO43" s="369" t="str">
        <v/>
      </c>
      <c r="RP43" s="369" t="str">
        <v/>
      </c>
      <c r="RQ43" s="369" t="str">
        <v/>
      </c>
      <c r="RR43" s="369" t="str">
        <v/>
      </c>
      <c r="RS43" s="369" t="str">
        <v/>
      </c>
      <c r="RT43" s="369" t="str">
        <v/>
      </c>
      <c r="RU43" s="369" t="str">
        <v/>
      </c>
      <c r="RV43" s="369" t="str">
        <v/>
      </c>
      <c r="RW43" s="369" t="str">
        <v/>
      </c>
      <c r="RX43" s="369" t="str">
        <v/>
      </c>
      <c r="RY43" s="369" t="str">
        <v/>
      </c>
      <c r="RZ43" s="369" t="str">
        <v/>
      </c>
      <c r="SA43" s="369" t="str">
        <v/>
      </c>
      <c r="SB43" s="369" t="str">
        <v/>
      </c>
      <c r="SC43" s="369" t="str">
        <v/>
      </c>
      <c r="SD43" s="369" t="str">
        <v/>
      </c>
      <c r="SE43" s="369" t="str">
        <v/>
      </c>
      <c r="SF43" s="369" t="str">
        <v/>
      </c>
      <c r="SG43" s="369" t="str">
        <v/>
      </c>
      <c r="SH43" s="369" t="str">
        <v/>
      </c>
      <c r="SI43" s="369" t="str">
        <v/>
      </c>
      <c r="SJ43" s="369" t="str">
        <v/>
      </c>
      <c r="SK43" s="369" t="str">
        <v/>
      </c>
      <c r="SL43" s="369" t="str">
        <v/>
      </c>
      <c r="SM43" s="369" t="str">
        <v/>
      </c>
      <c r="SN43" s="369" t="str">
        <v/>
      </c>
      <c r="SO43" s="369" t="str">
        <v/>
      </c>
      <c r="SP43" s="369" t="str">
        <v/>
      </c>
      <c r="SQ43" s="369" t="str">
        <v/>
      </c>
      <c r="SR43" s="369" t="str">
        <v/>
      </c>
      <c r="SS43" s="369" t="str">
        <v/>
      </c>
      <c r="ST43" s="369" t="str">
        <v/>
      </c>
      <c r="SU43" s="369" t="str">
        <v/>
      </c>
      <c r="SV43" s="369" t="str">
        <v/>
      </c>
      <c r="SW43" s="369" t="str">
        <v/>
      </c>
      <c r="SX43" s="369" t="str">
        <v/>
      </c>
      <c r="SY43" s="369" t="str">
        <v/>
      </c>
      <c r="SZ43" s="369" t="str">
        <v/>
      </c>
      <c r="TA43" s="369" t="str">
        <v/>
      </c>
      <c r="TB43" s="369" t="str">
        <v/>
      </c>
      <c r="TC43" s="369" t="str">
        <v/>
      </c>
      <c r="TD43" s="369" t="str">
        <v/>
      </c>
      <c r="TE43" s="369" t="str">
        <v/>
      </c>
      <c r="TF43" s="369" t="str">
        <v/>
      </c>
      <c r="TG43" s="369" t="str">
        <v/>
      </c>
      <c r="TH43" s="369" t="str">
        <v/>
      </c>
      <c r="TI43" s="369" t="str">
        <v/>
      </c>
      <c r="TJ43" s="369" t="str">
        <v/>
      </c>
      <c r="TK43" s="369" t="str">
        <v/>
      </c>
      <c r="TL43" s="369" t="str">
        <v/>
      </c>
      <c r="TM43" s="369" t="str">
        <v/>
      </c>
      <c r="TN43" s="369" t="str">
        <v/>
      </c>
      <c r="TO43" s="369" t="str">
        <v/>
      </c>
      <c r="TP43" s="369" t="str">
        <v/>
      </c>
      <c r="TQ43" s="369" t="str">
        <v/>
      </c>
      <c r="TR43" s="369" t="str">
        <v/>
      </c>
      <c r="TS43" s="369" t="str">
        <v/>
      </c>
      <c r="TT43" s="369" t="str">
        <v/>
      </c>
      <c r="TU43" s="369" t="str">
        <v/>
      </c>
      <c r="TV43" s="369" t="str">
        <v/>
      </c>
      <c r="TW43" s="369" t="str">
        <v/>
      </c>
      <c r="TX43" s="369" t="str">
        <v/>
      </c>
      <c r="TY43" s="369" t="str">
        <v/>
      </c>
      <c r="TZ43" s="369" t="str">
        <v/>
      </c>
      <c r="UA43" s="369" t="str">
        <v/>
      </c>
      <c r="UB43" s="369" t="str">
        <v/>
      </c>
      <c r="UC43" s="369" t="str">
        <v/>
      </c>
      <c r="UD43" s="369" t="str">
        <v/>
      </c>
      <c r="UE43" s="369" t="str">
        <v/>
      </c>
      <c r="UF43" s="369" t="str">
        <v/>
      </c>
      <c r="UG43" s="369" t="str">
        <v/>
      </c>
      <c r="UH43" s="369" t="str">
        <v/>
      </c>
      <c r="UI43" s="369" t="str">
        <v/>
      </c>
      <c r="UJ43" s="369" t="str">
        <v/>
      </c>
      <c r="UK43" s="369" t="str">
        <v/>
      </c>
      <c r="UL43" s="369" t="str">
        <v/>
      </c>
      <c r="UM43" s="369" t="str">
        <v/>
      </c>
      <c r="UN43" s="369" t="str">
        <v/>
      </c>
      <c r="UO43" s="369" t="str">
        <v/>
      </c>
      <c r="UP43" s="369" t="str">
        <v/>
      </c>
      <c r="UQ43" s="369" t="str">
        <v/>
      </c>
      <c r="UR43" s="369" t="str">
        <v/>
      </c>
      <c r="US43" s="369" t="str">
        <v/>
      </c>
      <c r="UT43" s="369" t="str">
        <v/>
      </c>
      <c r="UU43" s="369" t="str">
        <v/>
      </c>
      <c r="UV43" s="369" t="str">
        <v/>
      </c>
      <c r="UW43" s="369" t="str">
        <v/>
      </c>
      <c r="UX43" s="369" t="str">
        <v/>
      </c>
      <c r="UY43" s="369" t="str">
        <v/>
      </c>
      <c r="UZ43" s="369" t="str">
        <v/>
      </c>
      <c r="VA43" s="369" t="str">
        <v/>
      </c>
      <c r="VB43" s="369" t="str">
        <v/>
      </c>
      <c r="VC43" s="369" t="str">
        <v/>
      </c>
      <c r="VD43" s="369" t="str">
        <v/>
      </c>
      <c r="VE43" s="369" t="str">
        <v/>
      </c>
      <c r="VF43" s="369" t="str">
        <v/>
      </c>
      <c r="VG43" s="369" t="str">
        <v/>
      </c>
      <c r="VH43" s="369" t="str">
        <v/>
      </c>
      <c r="VI43" s="369" t="str">
        <v/>
      </c>
      <c r="VJ43" s="369" t="str">
        <v/>
      </c>
      <c r="VK43" s="369" t="str">
        <v/>
      </c>
      <c r="VL43" s="369" t="str">
        <v/>
      </c>
      <c r="VM43" s="369" t="str">
        <v/>
      </c>
      <c r="VN43" s="369" t="str">
        <v/>
      </c>
      <c r="VO43" s="369" t="str">
        <v/>
      </c>
      <c r="VP43" s="369" t="str">
        <v/>
      </c>
      <c r="VQ43" s="369" t="str">
        <v/>
      </c>
      <c r="VR43" s="369" t="str">
        <v/>
      </c>
      <c r="VS43" s="369" t="str">
        <v/>
      </c>
      <c r="VT43" s="369" t="str">
        <v/>
      </c>
      <c r="VU43" s="369" t="str">
        <v/>
      </c>
      <c r="VV43" s="369" t="str">
        <v/>
      </c>
      <c r="VW43" s="369" t="str">
        <v/>
      </c>
      <c r="VX43" s="369" t="str">
        <v/>
      </c>
      <c r="VY43" s="369" t="str">
        <v/>
      </c>
      <c r="VZ43" s="369" t="str">
        <v/>
      </c>
      <c r="WA43" s="369" t="str">
        <v/>
      </c>
      <c r="WB43" s="369" t="str">
        <v/>
      </c>
      <c r="WC43" s="369" t="str">
        <v/>
      </c>
      <c r="WD43" s="369" t="str">
        <v/>
      </c>
      <c r="WE43" s="369" t="str">
        <v/>
      </c>
      <c r="WF43" s="369" t="str">
        <v/>
      </c>
      <c r="WG43" s="369" t="str">
        <v/>
      </c>
      <c r="WH43" s="369" t="str">
        <v/>
      </c>
      <c r="WI43" s="369" t="str">
        <v/>
      </c>
    </row>
    <row r="44" spans="1:607">
      <c r="A44" s="348"/>
      <c r="B44" s="360" t="s">
        <v>776</v>
      </c>
      <c r="C44" s="348"/>
      <c r="D44" s="399"/>
      <c r="E44" s="399"/>
      <c r="F44" s="399"/>
      <c r="G44" s="361" t="str">
        <f t="shared" si="0"/>
        <v/>
      </c>
      <c r="H44" s="361" t="str">
        <f t="shared" si="1"/>
        <v/>
      </c>
      <c r="I44" s="397"/>
      <c r="J44" s="348"/>
      <c r="K44" s="348"/>
      <c r="L44" s="348"/>
      <c r="M44" s="348"/>
      <c r="N44" s="323"/>
      <c r="O44" s="323"/>
      <c r="P44" s="323"/>
      <c r="Q44" s="323"/>
      <c r="R44" s="323"/>
      <c r="S44" s="323"/>
      <c r="T44" s="323"/>
      <c r="U44" s="323"/>
      <c r="V44" s="323"/>
      <c r="W44" s="323"/>
      <c r="X44" s="323"/>
      <c r="Y44" s="323"/>
      <c r="Z44" s="323"/>
      <c r="AA44" s="323"/>
      <c r="AB44" s="323"/>
      <c r="AC44" s="323"/>
      <c r="AD44" s="323"/>
      <c r="AE44" s="323"/>
      <c r="AF44" s="323"/>
      <c r="AG44" s="323"/>
      <c r="AH44" s="323"/>
      <c r="AI44" s="323"/>
      <c r="AJ44" s="323"/>
      <c r="AK44" s="323"/>
      <c r="AL44" s="323"/>
      <c r="AM44" s="323"/>
      <c r="AN44" s="323"/>
      <c r="AO44" s="323"/>
      <c r="AP44" s="323"/>
      <c r="AQ44" s="323"/>
      <c r="AR44" s="323"/>
      <c r="AS44" s="323"/>
      <c r="AT44" s="323"/>
      <c r="AU44" s="323"/>
      <c r="AV44" s="323"/>
      <c r="AW44" s="323"/>
      <c r="AX44" s="323"/>
      <c r="AY44" s="323"/>
      <c r="AZ44" s="323"/>
      <c r="BA44" s="323"/>
      <c r="BB44" s="323"/>
      <c r="BC44" s="323"/>
      <c r="BD44" s="323"/>
      <c r="BE44" s="323"/>
      <c r="BF44" s="323"/>
      <c r="BG44" s="323"/>
      <c r="BH44" s="323"/>
      <c r="BI44" s="323"/>
      <c r="BJ44" s="323"/>
      <c r="BK44" s="323"/>
      <c r="BL44" s="323"/>
      <c r="BM44" s="323"/>
      <c r="BN44" s="323"/>
      <c r="BO44" s="323"/>
      <c r="BP44" s="323"/>
      <c r="BQ44" s="323"/>
      <c r="BR44" s="323"/>
      <c r="BS44" s="323"/>
      <c r="BT44" s="323"/>
      <c r="BU44" s="323"/>
      <c r="BV44" s="323"/>
      <c r="BW44" s="323"/>
      <c r="BX44" s="323"/>
      <c r="BY44" s="323"/>
      <c r="BZ44" s="323"/>
      <c r="CA44" s="323"/>
      <c r="CB44" s="323"/>
      <c r="CC44" s="323"/>
      <c r="CD44" s="323"/>
      <c r="CE44" s="323"/>
      <c r="CF44" s="323"/>
      <c r="CG44" s="323"/>
      <c r="CH44" s="323"/>
      <c r="CI44" s="323"/>
      <c r="CJ44" s="323"/>
      <c r="CK44" s="323"/>
      <c r="CL44" s="323"/>
      <c r="CM44" s="323"/>
      <c r="CN44" s="323"/>
      <c r="CO44" s="323"/>
      <c r="CP44" s="323"/>
      <c r="CQ44" s="323"/>
      <c r="CR44" s="323"/>
      <c r="CS44" s="323"/>
      <c r="CT44" s="323"/>
      <c r="CU44" s="323"/>
      <c r="CV44" s="323"/>
      <c r="CW44" s="323"/>
      <c r="CX44" s="323"/>
      <c r="CY44" s="323"/>
      <c r="CZ44" s="363"/>
      <c r="DB44" s="897"/>
      <c r="DC44" s="896" t="s">
        <v>1252</v>
      </c>
      <c r="DD44" s="368" t="str">
        <v/>
      </c>
      <c r="DE44" s="369" t="str">
        <v/>
      </c>
      <c r="DF44" s="369" t="str">
        <v/>
      </c>
      <c r="DG44" s="369" t="str">
        <v/>
      </c>
      <c r="DH44" s="369" t="str">
        <v/>
      </c>
      <c r="DI44" s="369" t="str">
        <v/>
      </c>
      <c r="DJ44" s="369" t="str">
        <v/>
      </c>
      <c r="DK44" s="369" t="str">
        <v/>
      </c>
      <c r="DL44" s="369" t="str">
        <v/>
      </c>
      <c r="DM44" s="369" t="str">
        <v/>
      </c>
      <c r="DN44" s="369" t="str">
        <v/>
      </c>
      <c r="DO44" s="369" t="str">
        <v/>
      </c>
      <c r="DP44" s="369" t="str">
        <v/>
      </c>
      <c r="DQ44" s="369" t="str">
        <v/>
      </c>
      <c r="DR44" s="369" t="str">
        <v/>
      </c>
      <c r="DS44" s="369" t="str">
        <v/>
      </c>
      <c r="DT44" s="369" t="str">
        <v/>
      </c>
      <c r="DU44" s="369" t="str">
        <v/>
      </c>
      <c r="DV44" s="369" t="str">
        <v/>
      </c>
      <c r="DW44" s="369" t="str">
        <v/>
      </c>
      <c r="DX44" s="370" t="str">
        <v/>
      </c>
      <c r="DY44" s="369" t="str">
        <v/>
      </c>
      <c r="DZ44" s="369" t="str">
        <v/>
      </c>
      <c r="EA44" s="369" t="str">
        <v/>
      </c>
      <c r="EB44" s="369" t="str">
        <v/>
      </c>
      <c r="EC44" s="369" t="str">
        <v/>
      </c>
      <c r="ED44" s="369" t="str">
        <v/>
      </c>
      <c r="EE44" s="369" t="str">
        <v/>
      </c>
      <c r="EF44" s="369" t="str">
        <v/>
      </c>
      <c r="EG44" s="369" t="str">
        <v/>
      </c>
      <c r="EH44" s="369" t="str">
        <v/>
      </c>
      <c r="EI44" s="369" t="str">
        <v/>
      </c>
      <c r="EJ44" s="369" t="str">
        <v/>
      </c>
      <c r="EK44" s="369" t="str">
        <v/>
      </c>
      <c r="EL44" s="369" t="str">
        <v/>
      </c>
      <c r="EM44" s="369" t="str">
        <v/>
      </c>
      <c r="EN44" s="369" t="str">
        <v/>
      </c>
      <c r="EO44" s="369" t="str">
        <v/>
      </c>
      <c r="EP44" s="369" t="str">
        <v/>
      </c>
      <c r="EQ44" s="369" t="str">
        <v/>
      </c>
      <c r="ER44" s="369" t="str">
        <v/>
      </c>
      <c r="ES44" s="369" t="str">
        <v/>
      </c>
      <c r="ET44" s="369" t="str">
        <v/>
      </c>
      <c r="EU44" s="369" t="str">
        <v/>
      </c>
      <c r="EV44" s="369" t="str">
        <v/>
      </c>
      <c r="EW44" s="369" t="str">
        <v/>
      </c>
      <c r="EX44" s="369" t="str">
        <v/>
      </c>
      <c r="EY44" s="369" t="str">
        <v/>
      </c>
      <c r="EZ44" s="369" t="str">
        <v/>
      </c>
      <c r="FA44" s="369" t="str">
        <v/>
      </c>
      <c r="FB44" s="369" t="str">
        <v/>
      </c>
      <c r="FC44" s="369" t="str">
        <v/>
      </c>
      <c r="FD44" s="369" t="str">
        <v/>
      </c>
      <c r="FE44" s="369" t="str">
        <v/>
      </c>
      <c r="FF44" s="369" t="str">
        <v/>
      </c>
      <c r="FG44" s="369" t="str">
        <v/>
      </c>
      <c r="FH44" s="369" t="str">
        <v/>
      </c>
      <c r="FI44" s="369" t="str">
        <v/>
      </c>
      <c r="FJ44" s="369" t="str">
        <v/>
      </c>
      <c r="FK44" s="369" t="str">
        <v/>
      </c>
      <c r="FL44" s="369" t="str">
        <v/>
      </c>
      <c r="FM44" s="369" t="str">
        <v/>
      </c>
      <c r="FN44" s="369" t="str">
        <v/>
      </c>
      <c r="FO44" s="369" t="str">
        <v/>
      </c>
      <c r="FP44" s="369" t="str">
        <v/>
      </c>
      <c r="FQ44" s="369" t="str">
        <v/>
      </c>
      <c r="FR44" s="369" t="str">
        <v/>
      </c>
      <c r="FS44" s="369" t="str">
        <v/>
      </c>
      <c r="FT44" s="369" t="str">
        <v/>
      </c>
      <c r="FU44" s="369" t="str">
        <v/>
      </c>
      <c r="FV44" s="369" t="str">
        <v/>
      </c>
      <c r="FW44" s="369" t="str">
        <v/>
      </c>
      <c r="FX44" s="369" t="str">
        <v/>
      </c>
      <c r="FY44" s="369" t="str">
        <v/>
      </c>
      <c r="FZ44" s="369" t="str">
        <v/>
      </c>
      <c r="GA44" s="369" t="str">
        <v/>
      </c>
      <c r="GB44" s="369" t="str">
        <v/>
      </c>
      <c r="GC44" s="369" t="str">
        <v/>
      </c>
      <c r="GD44" s="369" t="str">
        <v/>
      </c>
      <c r="GE44" s="369" t="str">
        <v/>
      </c>
      <c r="GF44" s="369" t="str">
        <v/>
      </c>
      <c r="GG44" s="369" t="str">
        <v/>
      </c>
      <c r="GH44" s="369" t="str">
        <v/>
      </c>
      <c r="GI44" s="369" t="str">
        <v/>
      </c>
      <c r="GJ44" s="369" t="str">
        <v/>
      </c>
      <c r="GK44" s="369" t="str">
        <v/>
      </c>
      <c r="GL44" s="369" t="str">
        <v/>
      </c>
      <c r="GM44" s="369" t="str">
        <v/>
      </c>
      <c r="GN44" s="369" t="str">
        <v/>
      </c>
      <c r="GO44" s="369" t="str">
        <v/>
      </c>
      <c r="GP44" s="369" t="str">
        <v/>
      </c>
      <c r="GQ44" s="369" t="str">
        <v/>
      </c>
      <c r="GR44" s="369" t="str">
        <v/>
      </c>
      <c r="GS44" s="369" t="str">
        <v/>
      </c>
      <c r="GT44" s="369" t="str">
        <v/>
      </c>
      <c r="GU44" s="369" t="str">
        <v/>
      </c>
      <c r="GV44" s="369" t="str">
        <v/>
      </c>
      <c r="GW44" s="369" t="str">
        <v/>
      </c>
      <c r="GX44" s="369" t="str">
        <v/>
      </c>
      <c r="GY44" s="369" t="str">
        <v/>
      </c>
      <c r="GZ44" s="369" t="str">
        <v/>
      </c>
      <c r="HA44" s="369" t="str">
        <v/>
      </c>
      <c r="HB44" s="369" t="str">
        <v/>
      </c>
      <c r="HC44" s="369" t="str">
        <v/>
      </c>
      <c r="HD44" s="369" t="str">
        <v/>
      </c>
      <c r="HE44" s="369" t="str">
        <v/>
      </c>
      <c r="HF44" s="369" t="str">
        <v/>
      </c>
      <c r="HG44" s="369" t="str">
        <v/>
      </c>
      <c r="HH44" s="369" t="str">
        <v/>
      </c>
      <c r="HI44" s="369" t="str">
        <v/>
      </c>
      <c r="HJ44" s="369" t="str">
        <v/>
      </c>
      <c r="HK44" s="369" t="str">
        <v/>
      </c>
      <c r="HL44" s="369" t="str">
        <v/>
      </c>
      <c r="HM44" s="369" t="str">
        <v/>
      </c>
      <c r="HN44" s="369" t="str">
        <v/>
      </c>
      <c r="HO44" s="369" t="str">
        <v/>
      </c>
      <c r="HP44" s="369" t="str">
        <v/>
      </c>
      <c r="HQ44" s="369" t="str">
        <v/>
      </c>
      <c r="HR44" s="369" t="str">
        <v/>
      </c>
      <c r="HS44" s="369" t="str">
        <v/>
      </c>
      <c r="HT44" s="369" t="str">
        <v/>
      </c>
      <c r="HU44" s="369" t="str">
        <v/>
      </c>
      <c r="HV44" s="369" t="str">
        <v/>
      </c>
      <c r="HW44" s="369" t="str">
        <v/>
      </c>
      <c r="HX44" s="369" t="str">
        <v/>
      </c>
      <c r="HY44" s="369" t="str">
        <v/>
      </c>
      <c r="HZ44" s="369" t="str">
        <v/>
      </c>
      <c r="IA44" s="369" t="str">
        <v/>
      </c>
      <c r="IB44" s="369" t="str">
        <v/>
      </c>
      <c r="IC44" s="369" t="str">
        <v/>
      </c>
      <c r="ID44" s="369" t="str">
        <v/>
      </c>
      <c r="IE44" s="369" t="str">
        <v/>
      </c>
      <c r="IF44" s="369" t="str">
        <v/>
      </c>
      <c r="IG44" s="369" t="str">
        <v/>
      </c>
      <c r="IH44" s="369" t="str">
        <v/>
      </c>
      <c r="II44" s="369" t="str">
        <v/>
      </c>
      <c r="IJ44" s="369" t="str">
        <v/>
      </c>
      <c r="IK44" s="369" t="str">
        <v/>
      </c>
      <c r="IL44" s="369" t="str">
        <v/>
      </c>
      <c r="IM44" s="369" t="str">
        <v/>
      </c>
      <c r="IN44" s="369" t="str">
        <v/>
      </c>
      <c r="IO44" s="369" t="str">
        <v/>
      </c>
      <c r="IP44" s="369" t="str">
        <v/>
      </c>
      <c r="IQ44" s="369" t="str">
        <v/>
      </c>
      <c r="IR44" s="369" t="str">
        <v/>
      </c>
      <c r="IS44" s="369" t="str">
        <v/>
      </c>
      <c r="IT44" s="369" t="str">
        <v/>
      </c>
      <c r="IU44" s="369" t="str">
        <v/>
      </c>
      <c r="IV44" s="369" t="str">
        <v/>
      </c>
      <c r="IW44" s="369" t="str">
        <v/>
      </c>
      <c r="IX44" s="369" t="str">
        <v/>
      </c>
      <c r="IY44" s="369" t="str">
        <v/>
      </c>
      <c r="IZ44" s="369" t="str">
        <v/>
      </c>
      <c r="JA44" s="369" t="str">
        <v/>
      </c>
      <c r="JB44" s="369" t="str">
        <v/>
      </c>
      <c r="JC44" s="369" t="str">
        <v/>
      </c>
      <c r="JD44" s="369" t="str">
        <v/>
      </c>
      <c r="JE44" s="369" t="str">
        <v/>
      </c>
      <c r="JF44" s="369" t="str">
        <v/>
      </c>
      <c r="JG44" s="369" t="str">
        <v/>
      </c>
      <c r="JH44" s="369" t="str">
        <v/>
      </c>
      <c r="JI44" s="369" t="str">
        <v/>
      </c>
      <c r="JJ44" s="369" t="str">
        <v/>
      </c>
      <c r="JK44" s="369" t="str">
        <v/>
      </c>
      <c r="JL44" s="369" t="str">
        <v/>
      </c>
      <c r="JM44" s="369" t="str">
        <v/>
      </c>
      <c r="JN44" s="369" t="str">
        <v/>
      </c>
      <c r="JO44" s="369" t="str">
        <v/>
      </c>
      <c r="JP44" s="369" t="str">
        <v/>
      </c>
      <c r="JQ44" s="369" t="str">
        <v/>
      </c>
      <c r="JR44" s="369" t="str">
        <v/>
      </c>
      <c r="JS44" s="369" t="str">
        <v/>
      </c>
      <c r="JT44" s="369" t="str">
        <v/>
      </c>
      <c r="JU44" s="369" t="str">
        <v/>
      </c>
      <c r="JV44" s="369" t="str">
        <v/>
      </c>
      <c r="JW44" s="369" t="str">
        <v/>
      </c>
      <c r="JX44" s="369" t="str">
        <v/>
      </c>
      <c r="JY44" s="369" t="str">
        <v/>
      </c>
      <c r="JZ44" s="369" t="str">
        <v/>
      </c>
      <c r="KA44" s="369" t="str">
        <v/>
      </c>
      <c r="KB44" s="369" t="str">
        <v/>
      </c>
      <c r="KC44" s="369" t="str">
        <v/>
      </c>
      <c r="KD44" s="369" t="str">
        <v/>
      </c>
      <c r="KE44" s="369" t="str">
        <v/>
      </c>
      <c r="KF44" s="369" t="str">
        <v/>
      </c>
      <c r="KG44" s="369" t="str">
        <v/>
      </c>
      <c r="KH44" s="369" t="str">
        <v/>
      </c>
      <c r="KI44" s="369" t="str">
        <v/>
      </c>
      <c r="KJ44" s="369" t="str">
        <v/>
      </c>
      <c r="KK44" s="369" t="str">
        <v/>
      </c>
      <c r="KL44" s="369" t="str">
        <v/>
      </c>
      <c r="KM44" s="369" t="str">
        <v/>
      </c>
      <c r="KN44" s="369" t="str">
        <v/>
      </c>
      <c r="KO44" s="369" t="str">
        <v/>
      </c>
      <c r="KP44" s="369" t="str">
        <v/>
      </c>
      <c r="KQ44" s="369" t="str">
        <v/>
      </c>
      <c r="KR44" s="369" t="str">
        <v/>
      </c>
      <c r="KS44" s="369" t="str">
        <v/>
      </c>
      <c r="KT44" s="369" t="str">
        <v/>
      </c>
      <c r="KU44" s="369" t="str">
        <v/>
      </c>
      <c r="KV44" s="369" t="str">
        <v/>
      </c>
      <c r="KW44" s="369" t="str">
        <v/>
      </c>
      <c r="KX44" s="369" t="str">
        <v/>
      </c>
      <c r="KY44" s="369" t="str">
        <v/>
      </c>
      <c r="KZ44" s="369" t="str">
        <v/>
      </c>
      <c r="LA44" s="369" t="str">
        <v/>
      </c>
      <c r="LB44" s="369" t="str">
        <v/>
      </c>
      <c r="LC44" s="369" t="str">
        <v/>
      </c>
      <c r="LD44" s="369" t="str">
        <v/>
      </c>
      <c r="LE44" s="369" t="str">
        <v/>
      </c>
      <c r="LF44" s="369" t="str">
        <v/>
      </c>
      <c r="LG44" s="369" t="str">
        <v/>
      </c>
      <c r="LH44" s="369" t="str">
        <v/>
      </c>
      <c r="LI44" s="369" t="str">
        <v/>
      </c>
      <c r="LJ44" s="369" t="str">
        <v/>
      </c>
      <c r="LK44" s="369" t="str">
        <v/>
      </c>
      <c r="LL44" s="369" t="str">
        <v/>
      </c>
      <c r="LM44" s="369" t="str">
        <v/>
      </c>
      <c r="LN44" s="369" t="str">
        <v/>
      </c>
      <c r="LO44" s="369" t="str">
        <v/>
      </c>
      <c r="LP44" s="369" t="str">
        <v/>
      </c>
      <c r="LQ44" s="369" t="str">
        <v/>
      </c>
      <c r="LR44" s="369" t="str">
        <v/>
      </c>
      <c r="LS44" s="369" t="str">
        <v/>
      </c>
      <c r="LT44" s="369" t="str">
        <v/>
      </c>
      <c r="LU44" s="369" t="str">
        <v/>
      </c>
      <c r="LV44" s="369" t="str">
        <v/>
      </c>
      <c r="LW44" s="369" t="str">
        <v/>
      </c>
      <c r="LX44" s="369" t="str">
        <v/>
      </c>
      <c r="LY44" s="369" t="str">
        <v/>
      </c>
      <c r="LZ44" s="369" t="str">
        <v/>
      </c>
      <c r="MA44" s="369" t="str">
        <v/>
      </c>
      <c r="MB44" s="369" t="str">
        <v/>
      </c>
      <c r="MC44" s="369" t="str">
        <v/>
      </c>
      <c r="MD44" s="369" t="str">
        <v/>
      </c>
      <c r="ME44" s="369" t="str">
        <v/>
      </c>
      <c r="MF44" s="369" t="str">
        <v/>
      </c>
      <c r="MG44" s="369" t="str">
        <v/>
      </c>
      <c r="MH44" s="369" t="str">
        <v/>
      </c>
      <c r="MI44" s="369" t="str">
        <v/>
      </c>
      <c r="MJ44" s="369" t="str">
        <v/>
      </c>
      <c r="MK44" s="369" t="str">
        <v/>
      </c>
      <c r="ML44" s="369" t="str">
        <v/>
      </c>
      <c r="MM44" s="369" t="str">
        <v/>
      </c>
      <c r="MN44" s="369" t="str">
        <v/>
      </c>
      <c r="MO44" s="369" t="str">
        <v/>
      </c>
      <c r="MP44" s="369" t="str">
        <v/>
      </c>
      <c r="MQ44" s="369" t="str">
        <v/>
      </c>
      <c r="MR44" s="369" t="str">
        <v/>
      </c>
      <c r="MS44" s="369" t="str">
        <v/>
      </c>
      <c r="MT44" s="369" t="str">
        <v/>
      </c>
      <c r="MU44" s="369" t="str">
        <v/>
      </c>
      <c r="MV44" s="369" t="str">
        <v/>
      </c>
      <c r="MW44" s="369" t="str">
        <v/>
      </c>
      <c r="MX44" s="369" t="str">
        <v/>
      </c>
      <c r="MY44" s="369" t="str">
        <v/>
      </c>
      <c r="MZ44" s="369" t="str">
        <v/>
      </c>
      <c r="NA44" s="369" t="str">
        <v/>
      </c>
      <c r="NB44" s="369" t="str">
        <v/>
      </c>
      <c r="NC44" s="369" t="str">
        <v/>
      </c>
      <c r="ND44" s="369" t="str">
        <v/>
      </c>
      <c r="NE44" s="369" t="str">
        <v/>
      </c>
      <c r="NF44" s="369" t="str">
        <v/>
      </c>
      <c r="NG44" s="369" t="str">
        <v/>
      </c>
      <c r="NH44" s="369" t="str">
        <v/>
      </c>
      <c r="NI44" s="369" t="str">
        <v/>
      </c>
      <c r="NJ44" s="369" t="str">
        <v/>
      </c>
      <c r="NK44" s="369" t="str">
        <v/>
      </c>
      <c r="NL44" s="369" t="str">
        <v/>
      </c>
      <c r="NM44" s="369" t="str">
        <v/>
      </c>
      <c r="NN44" s="369" t="str">
        <v/>
      </c>
      <c r="NO44" s="369" t="str">
        <v/>
      </c>
      <c r="NP44" s="369" t="str">
        <v/>
      </c>
      <c r="NQ44" s="369" t="str">
        <v/>
      </c>
      <c r="NR44" s="369" t="str">
        <v/>
      </c>
      <c r="NS44" s="369" t="str">
        <v/>
      </c>
      <c r="NT44" s="369" t="str">
        <v/>
      </c>
      <c r="NU44" s="369" t="str">
        <v/>
      </c>
      <c r="NV44" s="369" t="str">
        <v/>
      </c>
      <c r="NW44" s="369" t="str">
        <v/>
      </c>
      <c r="NX44" s="369" t="str">
        <v/>
      </c>
      <c r="NY44" s="369" t="str">
        <v/>
      </c>
      <c r="NZ44" s="369" t="str">
        <v/>
      </c>
      <c r="OA44" s="369" t="str">
        <v/>
      </c>
      <c r="OB44" s="369" t="str">
        <v/>
      </c>
      <c r="OC44" s="369" t="str">
        <v/>
      </c>
      <c r="OD44" s="369" t="str">
        <v/>
      </c>
      <c r="OE44" s="369" t="str">
        <v/>
      </c>
      <c r="OF44" s="369" t="str">
        <v/>
      </c>
      <c r="OG44" s="369" t="str">
        <v/>
      </c>
      <c r="OH44" s="369" t="str">
        <v/>
      </c>
      <c r="OI44" s="369" t="str">
        <v/>
      </c>
      <c r="OJ44" s="369" t="str">
        <v/>
      </c>
      <c r="OK44" s="369" t="str">
        <v/>
      </c>
      <c r="OL44" s="369" t="str">
        <v/>
      </c>
      <c r="OM44" s="369" t="str">
        <v/>
      </c>
      <c r="ON44" s="369" t="str">
        <v/>
      </c>
      <c r="OO44" s="369" t="str">
        <v/>
      </c>
      <c r="OP44" s="369" t="str">
        <v/>
      </c>
      <c r="OQ44" s="371" t="str">
        <v/>
      </c>
      <c r="OR44" s="369" t="str">
        <v/>
      </c>
      <c r="OS44" s="369" t="str">
        <v/>
      </c>
      <c r="OT44" s="369" t="str">
        <v/>
      </c>
      <c r="OU44" s="369" t="str">
        <v/>
      </c>
      <c r="OV44" s="369" t="str">
        <v/>
      </c>
      <c r="OW44" s="369" t="str">
        <v/>
      </c>
      <c r="OX44" s="369" t="str">
        <v/>
      </c>
      <c r="OY44" s="369" t="str">
        <v/>
      </c>
      <c r="OZ44" s="369" t="str">
        <v/>
      </c>
      <c r="PA44" s="369" t="str">
        <v/>
      </c>
      <c r="PB44" s="369" t="str">
        <v/>
      </c>
      <c r="PC44" s="369" t="str">
        <v/>
      </c>
      <c r="PD44" s="369" t="str">
        <v/>
      </c>
      <c r="PE44" s="369" t="str">
        <v/>
      </c>
      <c r="PF44" s="369" t="str">
        <v/>
      </c>
      <c r="PG44" s="369" t="str">
        <v/>
      </c>
      <c r="PH44" s="369" t="str">
        <v/>
      </c>
      <c r="PI44" s="369" t="str">
        <v/>
      </c>
      <c r="PJ44" s="369" t="str">
        <v/>
      </c>
      <c r="PK44" s="369" t="str">
        <v/>
      </c>
      <c r="PL44" s="369" t="str">
        <v/>
      </c>
      <c r="PM44" s="369" t="str">
        <v/>
      </c>
      <c r="PN44" s="369" t="str">
        <v/>
      </c>
      <c r="PO44" s="369" t="str">
        <v/>
      </c>
      <c r="PP44" s="369" t="str">
        <v/>
      </c>
      <c r="PQ44" s="369" t="str">
        <v/>
      </c>
      <c r="PR44" s="369" t="str">
        <v/>
      </c>
      <c r="PS44" s="369" t="str">
        <v/>
      </c>
      <c r="PT44" s="369" t="str">
        <v/>
      </c>
      <c r="PU44" s="369" t="str">
        <v/>
      </c>
      <c r="PV44" s="369" t="str">
        <v/>
      </c>
      <c r="PW44" s="369" t="str">
        <v/>
      </c>
      <c r="PX44" s="369" t="str">
        <v/>
      </c>
      <c r="PY44" s="369" t="str">
        <v/>
      </c>
      <c r="PZ44" s="369" t="str">
        <v/>
      </c>
      <c r="QA44" s="369" t="str">
        <v/>
      </c>
      <c r="QB44" s="369" t="str">
        <v/>
      </c>
      <c r="QC44" s="369" t="str">
        <v/>
      </c>
      <c r="QD44" s="369" t="str">
        <v/>
      </c>
      <c r="QE44" s="369" t="str">
        <v/>
      </c>
      <c r="QF44" s="369" t="str">
        <v/>
      </c>
      <c r="QG44" s="369" t="str">
        <v/>
      </c>
      <c r="QH44" s="369" t="str">
        <v/>
      </c>
      <c r="QI44" s="369" t="str">
        <v/>
      </c>
      <c r="QJ44" s="369" t="str">
        <v/>
      </c>
      <c r="QK44" s="369" t="str">
        <v/>
      </c>
      <c r="QL44" s="369" t="str">
        <v/>
      </c>
      <c r="QM44" s="369" t="str">
        <v/>
      </c>
      <c r="QN44" s="369" t="str">
        <v/>
      </c>
      <c r="QO44" s="369" t="str">
        <v/>
      </c>
      <c r="QP44" s="369" t="str">
        <v/>
      </c>
      <c r="QQ44" s="369" t="str">
        <v/>
      </c>
      <c r="QR44" s="369" t="str">
        <v/>
      </c>
      <c r="QS44" s="369" t="str">
        <v/>
      </c>
      <c r="QT44" s="369" t="str">
        <v/>
      </c>
      <c r="QU44" s="369" t="str">
        <v/>
      </c>
      <c r="QV44" s="369" t="str">
        <v/>
      </c>
      <c r="QW44" s="369" t="str">
        <v/>
      </c>
      <c r="QX44" s="369" t="str">
        <v/>
      </c>
      <c r="QY44" s="369" t="str">
        <v/>
      </c>
      <c r="QZ44" s="369" t="str">
        <v/>
      </c>
      <c r="RA44" s="369" t="str">
        <v/>
      </c>
      <c r="RB44" s="369" t="str">
        <v/>
      </c>
      <c r="RC44" s="369" t="str">
        <v/>
      </c>
      <c r="RD44" s="369" t="str">
        <v/>
      </c>
      <c r="RE44" s="369" t="str">
        <v/>
      </c>
      <c r="RF44" s="369" t="str">
        <v/>
      </c>
      <c r="RG44" s="369" t="str">
        <v/>
      </c>
      <c r="RH44" s="369" t="str">
        <v/>
      </c>
      <c r="RI44" s="369" t="str">
        <v/>
      </c>
      <c r="RJ44" s="369" t="str">
        <v/>
      </c>
      <c r="RK44" s="369" t="str">
        <v/>
      </c>
      <c r="RL44" s="369" t="str">
        <v/>
      </c>
      <c r="RM44" s="369" t="str">
        <v/>
      </c>
      <c r="RN44" s="369" t="str">
        <v/>
      </c>
      <c r="RO44" s="369" t="str">
        <v/>
      </c>
      <c r="RP44" s="369" t="str">
        <v/>
      </c>
      <c r="RQ44" s="369" t="str">
        <v/>
      </c>
      <c r="RR44" s="369" t="str">
        <v/>
      </c>
      <c r="RS44" s="369" t="str">
        <v/>
      </c>
      <c r="RT44" s="369" t="str">
        <v/>
      </c>
      <c r="RU44" s="369" t="str">
        <v/>
      </c>
      <c r="RV44" s="369" t="str">
        <v/>
      </c>
      <c r="RW44" s="369" t="str">
        <v/>
      </c>
      <c r="RX44" s="369" t="str">
        <v/>
      </c>
      <c r="RY44" s="369" t="str">
        <v/>
      </c>
      <c r="RZ44" s="369" t="str">
        <v/>
      </c>
      <c r="SA44" s="369" t="str">
        <v/>
      </c>
      <c r="SB44" s="369" t="str">
        <v/>
      </c>
      <c r="SC44" s="369" t="str">
        <v/>
      </c>
      <c r="SD44" s="369" t="str">
        <v/>
      </c>
      <c r="SE44" s="369" t="str">
        <v/>
      </c>
      <c r="SF44" s="369" t="str">
        <v/>
      </c>
      <c r="SG44" s="369" t="str">
        <v/>
      </c>
      <c r="SH44" s="369" t="str">
        <v/>
      </c>
      <c r="SI44" s="369" t="str">
        <v/>
      </c>
      <c r="SJ44" s="369" t="str">
        <v/>
      </c>
      <c r="SK44" s="369" t="str">
        <v/>
      </c>
      <c r="SL44" s="369" t="str">
        <v/>
      </c>
      <c r="SM44" s="369" t="str">
        <v/>
      </c>
      <c r="SN44" s="369" t="str">
        <v/>
      </c>
      <c r="SO44" s="369" t="str">
        <v/>
      </c>
      <c r="SP44" s="369" t="str">
        <v/>
      </c>
      <c r="SQ44" s="369" t="str">
        <v/>
      </c>
      <c r="SR44" s="369" t="str">
        <v/>
      </c>
      <c r="SS44" s="369" t="str">
        <v/>
      </c>
      <c r="ST44" s="369" t="str">
        <v/>
      </c>
      <c r="SU44" s="369" t="str">
        <v/>
      </c>
      <c r="SV44" s="369" t="str">
        <v/>
      </c>
      <c r="SW44" s="369" t="str">
        <v/>
      </c>
      <c r="SX44" s="369" t="str">
        <v/>
      </c>
      <c r="SY44" s="369" t="str">
        <v/>
      </c>
      <c r="SZ44" s="369" t="str">
        <v/>
      </c>
      <c r="TA44" s="369" t="str">
        <v/>
      </c>
      <c r="TB44" s="369" t="str">
        <v/>
      </c>
      <c r="TC44" s="369" t="str">
        <v/>
      </c>
      <c r="TD44" s="369" t="str">
        <v/>
      </c>
      <c r="TE44" s="369" t="str">
        <v/>
      </c>
      <c r="TF44" s="369" t="str">
        <v/>
      </c>
      <c r="TG44" s="369" t="str">
        <v/>
      </c>
      <c r="TH44" s="369" t="str">
        <v/>
      </c>
      <c r="TI44" s="369" t="str">
        <v/>
      </c>
      <c r="TJ44" s="369" t="str">
        <v/>
      </c>
      <c r="TK44" s="369" t="str">
        <v/>
      </c>
      <c r="TL44" s="369" t="str">
        <v/>
      </c>
      <c r="TM44" s="369" t="str">
        <v/>
      </c>
      <c r="TN44" s="369" t="str">
        <v/>
      </c>
      <c r="TO44" s="369" t="str">
        <v/>
      </c>
      <c r="TP44" s="369" t="str">
        <v/>
      </c>
      <c r="TQ44" s="369" t="str">
        <v/>
      </c>
      <c r="TR44" s="369" t="str">
        <v/>
      </c>
      <c r="TS44" s="369" t="str">
        <v/>
      </c>
      <c r="TT44" s="369" t="str">
        <v/>
      </c>
      <c r="TU44" s="369" t="str">
        <v/>
      </c>
      <c r="TV44" s="369" t="str">
        <v/>
      </c>
      <c r="TW44" s="369" t="str">
        <v/>
      </c>
      <c r="TX44" s="369" t="str">
        <v/>
      </c>
      <c r="TY44" s="369" t="str">
        <v/>
      </c>
      <c r="TZ44" s="369" t="str">
        <v/>
      </c>
      <c r="UA44" s="369" t="str">
        <v/>
      </c>
      <c r="UB44" s="369" t="str">
        <v/>
      </c>
      <c r="UC44" s="369" t="str">
        <v/>
      </c>
      <c r="UD44" s="369" t="str">
        <v/>
      </c>
      <c r="UE44" s="369" t="str">
        <v/>
      </c>
      <c r="UF44" s="369" t="str">
        <v/>
      </c>
      <c r="UG44" s="369" t="str">
        <v/>
      </c>
      <c r="UH44" s="369" t="str">
        <v/>
      </c>
      <c r="UI44" s="369" t="str">
        <v/>
      </c>
      <c r="UJ44" s="369" t="str">
        <v/>
      </c>
      <c r="UK44" s="369" t="str">
        <v/>
      </c>
      <c r="UL44" s="369" t="str">
        <v/>
      </c>
      <c r="UM44" s="369" t="str">
        <v/>
      </c>
      <c r="UN44" s="369" t="str">
        <v/>
      </c>
      <c r="UO44" s="369" t="str">
        <v/>
      </c>
      <c r="UP44" s="369" t="str">
        <v/>
      </c>
      <c r="UQ44" s="369" t="str">
        <v/>
      </c>
      <c r="UR44" s="369" t="str">
        <v/>
      </c>
      <c r="US44" s="369" t="str">
        <v/>
      </c>
      <c r="UT44" s="369" t="str">
        <v/>
      </c>
      <c r="UU44" s="369" t="str">
        <v/>
      </c>
      <c r="UV44" s="369" t="str">
        <v/>
      </c>
      <c r="UW44" s="369" t="str">
        <v/>
      </c>
      <c r="UX44" s="369" t="str">
        <v/>
      </c>
      <c r="UY44" s="369" t="str">
        <v/>
      </c>
      <c r="UZ44" s="369" t="str">
        <v/>
      </c>
      <c r="VA44" s="369" t="str">
        <v/>
      </c>
      <c r="VB44" s="369" t="str">
        <v/>
      </c>
      <c r="VC44" s="369" t="str">
        <v/>
      </c>
      <c r="VD44" s="369" t="str">
        <v/>
      </c>
      <c r="VE44" s="369" t="str">
        <v/>
      </c>
      <c r="VF44" s="369" t="str">
        <v/>
      </c>
      <c r="VG44" s="369" t="str">
        <v/>
      </c>
      <c r="VH44" s="369" t="str">
        <v/>
      </c>
      <c r="VI44" s="369" t="str">
        <v/>
      </c>
      <c r="VJ44" s="369" t="str">
        <v/>
      </c>
      <c r="VK44" s="369" t="str">
        <v/>
      </c>
      <c r="VL44" s="369" t="str">
        <v/>
      </c>
      <c r="VM44" s="369" t="str">
        <v/>
      </c>
      <c r="VN44" s="369" t="str">
        <v/>
      </c>
      <c r="VO44" s="369" t="str">
        <v/>
      </c>
      <c r="VP44" s="369" t="str">
        <v/>
      </c>
      <c r="VQ44" s="369" t="str">
        <v/>
      </c>
      <c r="VR44" s="369" t="str">
        <v/>
      </c>
      <c r="VS44" s="369" t="str">
        <v/>
      </c>
      <c r="VT44" s="369" t="str">
        <v/>
      </c>
      <c r="VU44" s="369" t="str">
        <v/>
      </c>
      <c r="VV44" s="369" t="str">
        <v/>
      </c>
      <c r="VW44" s="369" t="str">
        <v/>
      </c>
      <c r="VX44" s="369" t="str">
        <v/>
      </c>
      <c r="VY44" s="369" t="str">
        <v/>
      </c>
      <c r="VZ44" s="369" t="str">
        <v/>
      </c>
      <c r="WA44" s="369" t="str">
        <v/>
      </c>
      <c r="WB44" s="369" t="str">
        <v/>
      </c>
      <c r="WC44" s="369" t="str">
        <v/>
      </c>
      <c r="WD44" s="369" t="str">
        <v/>
      </c>
      <c r="WE44" s="369" t="str">
        <v/>
      </c>
      <c r="WF44" s="369" t="str">
        <v/>
      </c>
      <c r="WG44" s="369" t="str">
        <v/>
      </c>
      <c r="WH44" s="369" t="str">
        <v/>
      </c>
      <c r="WI44" s="369" t="str">
        <v/>
      </c>
    </row>
    <row r="45" spans="1:607">
      <c r="A45" s="348"/>
      <c r="B45" s="360" t="s">
        <v>777</v>
      </c>
      <c r="C45" s="348"/>
      <c r="D45" s="399"/>
      <c r="E45" s="399"/>
      <c r="F45" s="399"/>
      <c r="G45" s="361" t="str">
        <f t="shared" si="0"/>
        <v/>
      </c>
      <c r="H45" s="361" t="str">
        <f t="shared" si="1"/>
        <v/>
      </c>
      <c r="I45" s="397"/>
      <c r="J45" s="348"/>
      <c r="K45" s="348"/>
      <c r="L45" s="348"/>
      <c r="M45" s="348"/>
      <c r="N45" s="323"/>
      <c r="O45" s="323"/>
      <c r="P45" s="323"/>
      <c r="Q45" s="323"/>
      <c r="R45" s="323"/>
      <c r="S45" s="323"/>
      <c r="T45" s="323"/>
      <c r="U45" s="323"/>
      <c r="V45" s="323"/>
      <c r="W45" s="323"/>
      <c r="X45" s="323"/>
      <c r="Y45" s="323"/>
      <c r="Z45" s="323"/>
      <c r="AA45" s="323"/>
      <c r="AB45" s="323"/>
      <c r="AC45" s="323"/>
      <c r="AD45" s="323"/>
      <c r="AE45" s="323"/>
      <c r="AF45" s="323"/>
      <c r="AG45" s="323"/>
      <c r="AH45" s="323"/>
      <c r="AI45" s="323"/>
      <c r="AJ45" s="323"/>
      <c r="AK45" s="323"/>
      <c r="AL45" s="323"/>
      <c r="AM45" s="323"/>
      <c r="AN45" s="323"/>
      <c r="AO45" s="323"/>
      <c r="AP45" s="323"/>
      <c r="AQ45" s="323"/>
      <c r="AR45" s="323"/>
      <c r="AS45" s="323"/>
      <c r="AT45" s="323"/>
      <c r="AU45" s="323"/>
      <c r="AV45" s="323"/>
      <c r="AW45" s="323"/>
      <c r="AX45" s="323"/>
      <c r="AY45" s="323"/>
      <c r="AZ45" s="323"/>
      <c r="BA45" s="323"/>
      <c r="BB45" s="323"/>
      <c r="BC45" s="323"/>
      <c r="BD45" s="323"/>
      <c r="BE45" s="323"/>
      <c r="BF45" s="323"/>
      <c r="BG45" s="323"/>
      <c r="BH45" s="323"/>
      <c r="BI45" s="323"/>
      <c r="BJ45" s="323"/>
      <c r="BK45" s="323"/>
      <c r="BL45" s="323"/>
      <c r="BM45" s="323"/>
      <c r="BN45" s="323"/>
      <c r="BO45" s="323"/>
      <c r="BP45" s="323"/>
      <c r="BQ45" s="323"/>
      <c r="BR45" s="323"/>
      <c r="BS45" s="323"/>
      <c r="BT45" s="323"/>
      <c r="BU45" s="323"/>
      <c r="BV45" s="323"/>
      <c r="BW45" s="323"/>
      <c r="BX45" s="323"/>
      <c r="BY45" s="323"/>
      <c r="BZ45" s="323"/>
      <c r="CA45" s="323"/>
      <c r="CB45" s="323"/>
      <c r="CC45" s="323"/>
      <c r="CD45" s="323"/>
      <c r="CE45" s="323"/>
      <c r="CF45" s="323"/>
      <c r="CG45" s="323"/>
      <c r="CH45" s="323"/>
      <c r="CI45" s="323"/>
      <c r="CJ45" s="323"/>
      <c r="CK45" s="323"/>
      <c r="CL45" s="323"/>
      <c r="CM45" s="323"/>
      <c r="CN45" s="323"/>
      <c r="CO45" s="323"/>
      <c r="CP45" s="323"/>
      <c r="CQ45" s="323"/>
      <c r="CR45" s="323"/>
      <c r="CS45" s="323"/>
      <c r="CT45" s="323"/>
      <c r="CU45" s="323"/>
      <c r="CV45" s="323"/>
      <c r="CW45" s="323"/>
      <c r="CX45" s="323"/>
      <c r="CY45" s="323"/>
      <c r="CZ45" s="363"/>
      <c r="DB45" s="897"/>
      <c r="DC45" s="897"/>
      <c r="DD45" s="368" t="str">
        <v/>
      </c>
      <c r="DE45" s="369" t="str">
        <v/>
      </c>
      <c r="DF45" s="369" t="str">
        <v/>
      </c>
      <c r="DG45" s="369" t="str">
        <v/>
      </c>
      <c r="DH45" s="369" t="str">
        <v/>
      </c>
      <c r="DI45" s="369" t="str">
        <v/>
      </c>
      <c r="DJ45" s="369" t="str">
        <v/>
      </c>
      <c r="DK45" s="369" t="str">
        <v/>
      </c>
      <c r="DL45" s="369" t="str">
        <v/>
      </c>
      <c r="DM45" s="369" t="str">
        <v/>
      </c>
      <c r="DN45" s="369" t="str">
        <v/>
      </c>
      <c r="DO45" s="369" t="str">
        <v/>
      </c>
      <c r="DP45" s="369" t="str">
        <v/>
      </c>
      <c r="DQ45" s="369" t="str">
        <v/>
      </c>
      <c r="DR45" s="369" t="str">
        <v/>
      </c>
      <c r="DS45" s="369" t="str">
        <v/>
      </c>
      <c r="DT45" s="369" t="str">
        <v/>
      </c>
      <c r="DU45" s="369" t="str">
        <v/>
      </c>
      <c r="DV45" s="369" t="str">
        <v/>
      </c>
      <c r="DW45" s="369" t="str">
        <v/>
      </c>
      <c r="DX45" s="370" t="str">
        <v/>
      </c>
      <c r="DY45" s="369" t="str">
        <v/>
      </c>
      <c r="DZ45" s="369" t="str">
        <v/>
      </c>
      <c r="EA45" s="369" t="str">
        <v/>
      </c>
      <c r="EB45" s="369" t="str">
        <v/>
      </c>
      <c r="EC45" s="369" t="str">
        <v/>
      </c>
      <c r="ED45" s="369" t="str">
        <v/>
      </c>
      <c r="EE45" s="369" t="str">
        <v/>
      </c>
      <c r="EF45" s="369" t="str">
        <v/>
      </c>
      <c r="EG45" s="369" t="str">
        <v/>
      </c>
      <c r="EH45" s="369" t="str">
        <v/>
      </c>
      <c r="EI45" s="369" t="str">
        <v/>
      </c>
      <c r="EJ45" s="369" t="str">
        <v/>
      </c>
      <c r="EK45" s="369" t="str">
        <v/>
      </c>
      <c r="EL45" s="369" t="str">
        <v/>
      </c>
      <c r="EM45" s="369" t="str">
        <v/>
      </c>
      <c r="EN45" s="369" t="str">
        <v/>
      </c>
      <c r="EO45" s="369" t="str">
        <v/>
      </c>
      <c r="EP45" s="369" t="str">
        <v/>
      </c>
      <c r="EQ45" s="369" t="str">
        <v/>
      </c>
      <c r="ER45" s="369" t="str">
        <v/>
      </c>
      <c r="ES45" s="369" t="str">
        <v/>
      </c>
      <c r="ET45" s="369" t="str">
        <v/>
      </c>
      <c r="EU45" s="369" t="str">
        <v/>
      </c>
      <c r="EV45" s="369" t="str">
        <v/>
      </c>
      <c r="EW45" s="369" t="str">
        <v/>
      </c>
      <c r="EX45" s="369" t="str">
        <v/>
      </c>
      <c r="EY45" s="369" t="str">
        <v/>
      </c>
      <c r="EZ45" s="369" t="str">
        <v/>
      </c>
      <c r="FA45" s="369" t="str">
        <v/>
      </c>
      <c r="FB45" s="369" t="str">
        <v/>
      </c>
      <c r="FC45" s="369" t="str">
        <v/>
      </c>
      <c r="FD45" s="369" t="str">
        <v/>
      </c>
      <c r="FE45" s="369" t="str">
        <v/>
      </c>
      <c r="FF45" s="369" t="str">
        <v/>
      </c>
      <c r="FG45" s="369" t="str">
        <v/>
      </c>
      <c r="FH45" s="369" t="str">
        <v/>
      </c>
      <c r="FI45" s="369" t="str">
        <v/>
      </c>
      <c r="FJ45" s="369" t="str">
        <v/>
      </c>
      <c r="FK45" s="369" t="str">
        <v/>
      </c>
      <c r="FL45" s="369" t="str">
        <v/>
      </c>
      <c r="FM45" s="369" t="str">
        <v/>
      </c>
      <c r="FN45" s="369" t="str">
        <v/>
      </c>
      <c r="FO45" s="369" t="str">
        <v/>
      </c>
      <c r="FP45" s="369" t="str">
        <v/>
      </c>
      <c r="FQ45" s="369" t="str">
        <v/>
      </c>
      <c r="FR45" s="369" t="str">
        <v/>
      </c>
      <c r="FS45" s="369" t="str">
        <v/>
      </c>
      <c r="FT45" s="369" t="str">
        <v/>
      </c>
      <c r="FU45" s="369" t="str">
        <v/>
      </c>
      <c r="FV45" s="369" t="str">
        <v/>
      </c>
      <c r="FW45" s="369" t="str">
        <v/>
      </c>
      <c r="FX45" s="369" t="str">
        <v/>
      </c>
      <c r="FY45" s="369" t="str">
        <v/>
      </c>
      <c r="FZ45" s="369" t="str">
        <v/>
      </c>
      <c r="GA45" s="369" t="str">
        <v/>
      </c>
      <c r="GB45" s="369" t="str">
        <v/>
      </c>
      <c r="GC45" s="369" t="str">
        <v/>
      </c>
      <c r="GD45" s="369" t="str">
        <v/>
      </c>
      <c r="GE45" s="369" t="str">
        <v/>
      </c>
      <c r="GF45" s="369" t="str">
        <v/>
      </c>
      <c r="GG45" s="369" t="str">
        <v/>
      </c>
      <c r="GH45" s="369" t="str">
        <v/>
      </c>
      <c r="GI45" s="369" t="str">
        <v/>
      </c>
      <c r="GJ45" s="369" t="str">
        <v/>
      </c>
      <c r="GK45" s="369" t="str">
        <v/>
      </c>
      <c r="GL45" s="369" t="str">
        <v/>
      </c>
      <c r="GM45" s="369" t="str">
        <v/>
      </c>
      <c r="GN45" s="369" t="str">
        <v/>
      </c>
      <c r="GO45" s="369" t="str">
        <v/>
      </c>
      <c r="GP45" s="369" t="str">
        <v/>
      </c>
      <c r="GQ45" s="369" t="str">
        <v/>
      </c>
      <c r="GR45" s="369" t="str">
        <v/>
      </c>
      <c r="GS45" s="369" t="str">
        <v/>
      </c>
      <c r="GT45" s="369" t="str">
        <v/>
      </c>
      <c r="GU45" s="369" t="str">
        <v/>
      </c>
      <c r="GV45" s="369" t="str">
        <v/>
      </c>
      <c r="GW45" s="369" t="str">
        <v/>
      </c>
      <c r="GX45" s="369" t="str">
        <v/>
      </c>
      <c r="GY45" s="369" t="str">
        <v/>
      </c>
      <c r="GZ45" s="369" t="str">
        <v/>
      </c>
      <c r="HA45" s="369" t="str">
        <v/>
      </c>
      <c r="HB45" s="369" t="str">
        <v/>
      </c>
      <c r="HC45" s="369" t="str">
        <v/>
      </c>
      <c r="HD45" s="369" t="str">
        <v/>
      </c>
      <c r="HE45" s="369" t="str">
        <v/>
      </c>
      <c r="HF45" s="369" t="str">
        <v/>
      </c>
      <c r="HG45" s="369" t="str">
        <v/>
      </c>
      <c r="HH45" s="369" t="str">
        <v/>
      </c>
      <c r="HI45" s="369" t="str">
        <v/>
      </c>
      <c r="HJ45" s="369" t="str">
        <v/>
      </c>
      <c r="HK45" s="369" t="str">
        <v/>
      </c>
      <c r="HL45" s="369" t="str">
        <v/>
      </c>
      <c r="HM45" s="369" t="str">
        <v/>
      </c>
      <c r="HN45" s="369" t="str">
        <v/>
      </c>
      <c r="HO45" s="369" t="str">
        <v/>
      </c>
      <c r="HP45" s="369" t="str">
        <v/>
      </c>
      <c r="HQ45" s="369" t="str">
        <v/>
      </c>
      <c r="HR45" s="369" t="str">
        <v/>
      </c>
      <c r="HS45" s="369" t="str">
        <v/>
      </c>
      <c r="HT45" s="369" t="str">
        <v/>
      </c>
      <c r="HU45" s="369" t="str">
        <v/>
      </c>
      <c r="HV45" s="369" t="str">
        <v/>
      </c>
      <c r="HW45" s="369" t="str">
        <v/>
      </c>
      <c r="HX45" s="369" t="str">
        <v/>
      </c>
      <c r="HY45" s="369" t="str">
        <v/>
      </c>
      <c r="HZ45" s="369" t="str">
        <v/>
      </c>
      <c r="IA45" s="369" t="str">
        <v/>
      </c>
      <c r="IB45" s="369" t="str">
        <v/>
      </c>
      <c r="IC45" s="369" t="str">
        <v/>
      </c>
      <c r="ID45" s="369" t="str">
        <v/>
      </c>
      <c r="IE45" s="369" t="str">
        <v/>
      </c>
      <c r="IF45" s="369" t="str">
        <v/>
      </c>
      <c r="IG45" s="369" t="str">
        <v/>
      </c>
      <c r="IH45" s="369" t="str">
        <v/>
      </c>
      <c r="II45" s="369" t="str">
        <v/>
      </c>
      <c r="IJ45" s="369" t="str">
        <v/>
      </c>
      <c r="IK45" s="369" t="str">
        <v/>
      </c>
      <c r="IL45" s="369" t="str">
        <v/>
      </c>
      <c r="IM45" s="369" t="str">
        <v/>
      </c>
      <c r="IN45" s="369" t="str">
        <v/>
      </c>
      <c r="IO45" s="369" t="str">
        <v/>
      </c>
      <c r="IP45" s="369" t="str">
        <v/>
      </c>
      <c r="IQ45" s="369" t="str">
        <v/>
      </c>
      <c r="IR45" s="369" t="str">
        <v/>
      </c>
      <c r="IS45" s="369" t="str">
        <v/>
      </c>
      <c r="IT45" s="369" t="str">
        <v/>
      </c>
      <c r="IU45" s="369" t="str">
        <v/>
      </c>
      <c r="IV45" s="369" t="str">
        <v/>
      </c>
      <c r="IW45" s="369" t="str">
        <v/>
      </c>
      <c r="IX45" s="369" t="str">
        <v/>
      </c>
      <c r="IY45" s="369" t="str">
        <v/>
      </c>
      <c r="IZ45" s="369" t="str">
        <v/>
      </c>
      <c r="JA45" s="369" t="str">
        <v/>
      </c>
      <c r="JB45" s="369" t="str">
        <v/>
      </c>
      <c r="JC45" s="369" t="str">
        <v/>
      </c>
      <c r="JD45" s="369" t="str">
        <v/>
      </c>
      <c r="JE45" s="369" t="str">
        <v/>
      </c>
      <c r="JF45" s="369" t="str">
        <v/>
      </c>
      <c r="JG45" s="369" t="str">
        <v/>
      </c>
      <c r="JH45" s="369" t="str">
        <v/>
      </c>
      <c r="JI45" s="369" t="str">
        <v/>
      </c>
      <c r="JJ45" s="369" t="str">
        <v/>
      </c>
      <c r="JK45" s="369" t="str">
        <v/>
      </c>
      <c r="JL45" s="369" t="str">
        <v/>
      </c>
      <c r="JM45" s="369" t="str">
        <v/>
      </c>
      <c r="JN45" s="369" t="str">
        <v/>
      </c>
      <c r="JO45" s="369" t="str">
        <v/>
      </c>
      <c r="JP45" s="369" t="str">
        <v/>
      </c>
      <c r="JQ45" s="369" t="str">
        <v/>
      </c>
      <c r="JR45" s="369" t="str">
        <v/>
      </c>
      <c r="JS45" s="369" t="str">
        <v/>
      </c>
      <c r="JT45" s="369" t="str">
        <v/>
      </c>
      <c r="JU45" s="369" t="str">
        <v/>
      </c>
      <c r="JV45" s="369" t="str">
        <v/>
      </c>
      <c r="JW45" s="369" t="str">
        <v/>
      </c>
      <c r="JX45" s="369" t="str">
        <v/>
      </c>
      <c r="JY45" s="369" t="str">
        <v/>
      </c>
      <c r="JZ45" s="369" t="str">
        <v/>
      </c>
      <c r="KA45" s="369" t="str">
        <v/>
      </c>
      <c r="KB45" s="369" t="str">
        <v/>
      </c>
      <c r="KC45" s="369" t="str">
        <v/>
      </c>
      <c r="KD45" s="369" t="str">
        <v/>
      </c>
      <c r="KE45" s="369" t="str">
        <v/>
      </c>
      <c r="KF45" s="369" t="str">
        <v/>
      </c>
      <c r="KG45" s="369" t="str">
        <v/>
      </c>
      <c r="KH45" s="369" t="str">
        <v/>
      </c>
      <c r="KI45" s="369" t="str">
        <v/>
      </c>
      <c r="KJ45" s="369" t="str">
        <v/>
      </c>
      <c r="KK45" s="369" t="str">
        <v/>
      </c>
      <c r="KL45" s="369" t="str">
        <v/>
      </c>
      <c r="KM45" s="369" t="str">
        <v/>
      </c>
      <c r="KN45" s="369" t="str">
        <v/>
      </c>
      <c r="KO45" s="369" t="str">
        <v/>
      </c>
      <c r="KP45" s="369" t="str">
        <v/>
      </c>
      <c r="KQ45" s="369" t="str">
        <v/>
      </c>
      <c r="KR45" s="369" t="str">
        <v/>
      </c>
      <c r="KS45" s="369" t="str">
        <v/>
      </c>
      <c r="KT45" s="369" t="str">
        <v/>
      </c>
      <c r="KU45" s="369" t="str">
        <v/>
      </c>
      <c r="KV45" s="369" t="str">
        <v/>
      </c>
      <c r="KW45" s="369" t="str">
        <v/>
      </c>
      <c r="KX45" s="369" t="str">
        <v/>
      </c>
      <c r="KY45" s="369" t="str">
        <v/>
      </c>
      <c r="KZ45" s="369" t="str">
        <v/>
      </c>
      <c r="LA45" s="369" t="str">
        <v/>
      </c>
      <c r="LB45" s="369" t="str">
        <v/>
      </c>
      <c r="LC45" s="369" t="str">
        <v/>
      </c>
      <c r="LD45" s="369" t="str">
        <v/>
      </c>
      <c r="LE45" s="369" t="str">
        <v/>
      </c>
      <c r="LF45" s="369" t="str">
        <v/>
      </c>
      <c r="LG45" s="369" t="str">
        <v/>
      </c>
      <c r="LH45" s="369" t="str">
        <v/>
      </c>
      <c r="LI45" s="369" t="str">
        <v/>
      </c>
      <c r="LJ45" s="369" t="str">
        <v/>
      </c>
      <c r="LK45" s="369" t="str">
        <v/>
      </c>
      <c r="LL45" s="369" t="str">
        <v/>
      </c>
      <c r="LM45" s="369" t="str">
        <v/>
      </c>
      <c r="LN45" s="369" t="str">
        <v/>
      </c>
      <c r="LO45" s="369" t="str">
        <v/>
      </c>
      <c r="LP45" s="369" t="str">
        <v/>
      </c>
      <c r="LQ45" s="369" t="str">
        <v/>
      </c>
      <c r="LR45" s="369" t="str">
        <v/>
      </c>
      <c r="LS45" s="369" t="str">
        <v/>
      </c>
      <c r="LT45" s="369" t="str">
        <v/>
      </c>
      <c r="LU45" s="369" t="str">
        <v/>
      </c>
      <c r="LV45" s="369" t="str">
        <v/>
      </c>
      <c r="LW45" s="369" t="str">
        <v/>
      </c>
      <c r="LX45" s="369" t="str">
        <v/>
      </c>
      <c r="LY45" s="369" t="str">
        <v/>
      </c>
      <c r="LZ45" s="369" t="str">
        <v/>
      </c>
      <c r="MA45" s="369" t="str">
        <v/>
      </c>
      <c r="MB45" s="369" t="str">
        <v/>
      </c>
      <c r="MC45" s="369" t="str">
        <v/>
      </c>
      <c r="MD45" s="369" t="str">
        <v/>
      </c>
      <c r="ME45" s="369" t="str">
        <v/>
      </c>
      <c r="MF45" s="369" t="str">
        <v/>
      </c>
      <c r="MG45" s="369" t="str">
        <v/>
      </c>
      <c r="MH45" s="369" t="str">
        <v/>
      </c>
      <c r="MI45" s="369" t="str">
        <v/>
      </c>
      <c r="MJ45" s="369" t="str">
        <v/>
      </c>
      <c r="MK45" s="369" t="str">
        <v/>
      </c>
      <c r="ML45" s="369" t="str">
        <v/>
      </c>
      <c r="MM45" s="369" t="str">
        <v/>
      </c>
      <c r="MN45" s="369" t="str">
        <v/>
      </c>
      <c r="MO45" s="369" t="str">
        <v/>
      </c>
      <c r="MP45" s="369" t="str">
        <v/>
      </c>
      <c r="MQ45" s="369" t="str">
        <v/>
      </c>
      <c r="MR45" s="369" t="str">
        <v/>
      </c>
      <c r="MS45" s="369" t="str">
        <v/>
      </c>
      <c r="MT45" s="369" t="str">
        <v/>
      </c>
      <c r="MU45" s="369" t="str">
        <v/>
      </c>
      <c r="MV45" s="369" t="str">
        <v/>
      </c>
      <c r="MW45" s="369" t="str">
        <v/>
      </c>
      <c r="MX45" s="369" t="str">
        <v/>
      </c>
      <c r="MY45" s="369" t="str">
        <v/>
      </c>
      <c r="MZ45" s="369" t="str">
        <v/>
      </c>
      <c r="NA45" s="369" t="str">
        <v/>
      </c>
      <c r="NB45" s="369" t="str">
        <v/>
      </c>
      <c r="NC45" s="369" t="str">
        <v/>
      </c>
      <c r="ND45" s="369" t="str">
        <v/>
      </c>
      <c r="NE45" s="369" t="str">
        <v/>
      </c>
      <c r="NF45" s="369" t="str">
        <v/>
      </c>
      <c r="NG45" s="369" t="str">
        <v/>
      </c>
      <c r="NH45" s="369" t="str">
        <v/>
      </c>
      <c r="NI45" s="369" t="str">
        <v/>
      </c>
      <c r="NJ45" s="369" t="str">
        <v/>
      </c>
      <c r="NK45" s="369" t="str">
        <v/>
      </c>
      <c r="NL45" s="369" t="str">
        <v/>
      </c>
      <c r="NM45" s="369" t="str">
        <v/>
      </c>
      <c r="NN45" s="369" t="str">
        <v/>
      </c>
      <c r="NO45" s="369" t="str">
        <v/>
      </c>
      <c r="NP45" s="369" t="str">
        <v/>
      </c>
      <c r="NQ45" s="369" t="str">
        <v/>
      </c>
      <c r="NR45" s="369" t="str">
        <v/>
      </c>
      <c r="NS45" s="369" t="str">
        <v/>
      </c>
      <c r="NT45" s="369" t="str">
        <v/>
      </c>
      <c r="NU45" s="369" t="str">
        <v/>
      </c>
      <c r="NV45" s="369" t="str">
        <v/>
      </c>
      <c r="NW45" s="369" t="str">
        <v/>
      </c>
      <c r="NX45" s="369" t="str">
        <v/>
      </c>
      <c r="NY45" s="369" t="str">
        <v/>
      </c>
      <c r="NZ45" s="369" t="str">
        <v/>
      </c>
      <c r="OA45" s="369" t="str">
        <v/>
      </c>
      <c r="OB45" s="369" t="str">
        <v/>
      </c>
      <c r="OC45" s="369" t="str">
        <v/>
      </c>
      <c r="OD45" s="369" t="str">
        <v/>
      </c>
      <c r="OE45" s="369" t="str">
        <v/>
      </c>
      <c r="OF45" s="369" t="str">
        <v/>
      </c>
      <c r="OG45" s="369" t="str">
        <v/>
      </c>
      <c r="OH45" s="369" t="str">
        <v/>
      </c>
      <c r="OI45" s="369" t="str">
        <v/>
      </c>
      <c r="OJ45" s="369" t="str">
        <v/>
      </c>
      <c r="OK45" s="369" t="str">
        <v/>
      </c>
      <c r="OL45" s="369" t="str">
        <v/>
      </c>
      <c r="OM45" s="369" t="str">
        <v/>
      </c>
      <c r="ON45" s="369" t="str">
        <v/>
      </c>
      <c r="OO45" s="369" t="str">
        <v/>
      </c>
      <c r="OP45" s="369" t="str">
        <v/>
      </c>
      <c r="OQ45" s="371" t="str">
        <v/>
      </c>
      <c r="OR45" s="369" t="str">
        <v/>
      </c>
      <c r="OS45" s="369" t="str">
        <v/>
      </c>
      <c r="OT45" s="369" t="str">
        <v/>
      </c>
      <c r="OU45" s="369" t="str">
        <v/>
      </c>
      <c r="OV45" s="369" t="str">
        <v/>
      </c>
      <c r="OW45" s="369" t="str">
        <v/>
      </c>
      <c r="OX45" s="369" t="str">
        <v/>
      </c>
      <c r="OY45" s="369" t="str">
        <v/>
      </c>
      <c r="OZ45" s="369" t="str">
        <v/>
      </c>
      <c r="PA45" s="369" t="str">
        <v/>
      </c>
      <c r="PB45" s="369" t="str">
        <v/>
      </c>
      <c r="PC45" s="369" t="str">
        <v/>
      </c>
      <c r="PD45" s="369" t="str">
        <v/>
      </c>
      <c r="PE45" s="369" t="str">
        <v/>
      </c>
      <c r="PF45" s="369" t="str">
        <v/>
      </c>
      <c r="PG45" s="369" t="str">
        <v/>
      </c>
      <c r="PH45" s="369" t="str">
        <v/>
      </c>
      <c r="PI45" s="369" t="str">
        <v/>
      </c>
      <c r="PJ45" s="369" t="str">
        <v/>
      </c>
      <c r="PK45" s="369" t="str">
        <v/>
      </c>
      <c r="PL45" s="369" t="str">
        <v/>
      </c>
      <c r="PM45" s="369" t="str">
        <v/>
      </c>
      <c r="PN45" s="369" t="str">
        <v/>
      </c>
      <c r="PO45" s="369" t="str">
        <v/>
      </c>
      <c r="PP45" s="369" t="str">
        <v/>
      </c>
      <c r="PQ45" s="369" t="str">
        <v/>
      </c>
      <c r="PR45" s="369" t="str">
        <v/>
      </c>
      <c r="PS45" s="369" t="str">
        <v/>
      </c>
      <c r="PT45" s="369" t="str">
        <v/>
      </c>
      <c r="PU45" s="369" t="str">
        <v/>
      </c>
      <c r="PV45" s="369" t="str">
        <v/>
      </c>
      <c r="PW45" s="369" t="str">
        <v/>
      </c>
      <c r="PX45" s="369" t="str">
        <v/>
      </c>
      <c r="PY45" s="369" t="str">
        <v/>
      </c>
      <c r="PZ45" s="369" t="str">
        <v/>
      </c>
      <c r="QA45" s="369" t="str">
        <v/>
      </c>
      <c r="QB45" s="369" t="str">
        <v/>
      </c>
      <c r="QC45" s="369" t="str">
        <v/>
      </c>
      <c r="QD45" s="369" t="str">
        <v/>
      </c>
      <c r="QE45" s="369" t="str">
        <v/>
      </c>
      <c r="QF45" s="369" t="str">
        <v/>
      </c>
      <c r="QG45" s="369" t="str">
        <v/>
      </c>
      <c r="QH45" s="369" t="str">
        <v/>
      </c>
      <c r="QI45" s="369" t="str">
        <v/>
      </c>
      <c r="QJ45" s="369" t="str">
        <v/>
      </c>
      <c r="QK45" s="369" t="str">
        <v/>
      </c>
      <c r="QL45" s="369" t="str">
        <v/>
      </c>
      <c r="QM45" s="369" t="str">
        <v/>
      </c>
      <c r="QN45" s="369" t="str">
        <v/>
      </c>
      <c r="QO45" s="369" t="str">
        <v/>
      </c>
      <c r="QP45" s="369" t="str">
        <v/>
      </c>
      <c r="QQ45" s="369" t="str">
        <v/>
      </c>
      <c r="QR45" s="369" t="str">
        <v/>
      </c>
      <c r="QS45" s="369" t="str">
        <v/>
      </c>
      <c r="QT45" s="369" t="str">
        <v/>
      </c>
      <c r="QU45" s="369" t="str">
        <v/>
      </c>
      <c r="QV45" s="369" t="str">
        <v/>
      </c>
      <c r="QW45" s="369" t="str">
        <v/>
      </c>
      <c r="QX45" s="369" t="str">
        <v/>
      </c>
      <c r="QY45" s="369" t="str">
        <v/>
      </c>
      <c r="QZ45" s="369" t="str">
        <v/>
      </c>
      <c r="RA45" s="369" t="str">
        <v/>
      </c>
      <c r="RB45" s="369" t="str">
        <v/>
      </c>
      <c r="RC45" s="369" t="str">
        <v/>
      </c>
      <c r="RD45" s="369" t="str">
        <v/>
      </c>
      <c r="RE45" s="369" t="str">
        <v/>
      </c>
      <c r="RF45" s="369" t="str">
        <v/>
      </c>
      <c r="RG45" s="369" t="str">
        <v/>
      </c>
      <c r="RH45" s="369" t="str">
        <v/>
      </c>
      <c r="RI45" s="369" t="str">
        <v/>
      </c>
      <c r="RJ45" s="369" t="str">
        <v/>
      </c>
      <c r="RK45" s="369" t="str">
        <v/>
      </c>
      <c r="RL45" s="369" t="str">
        <v/>
      </c>
      <c r="RM45" s="369" t="str">
        <v/>
      </c>
      <c r="RN45" s="369" t="str">
        <v/>
      </c>
      <c r="RO45" s="369" t="str">
        <v/>
      </c>
      <c r="RP45" s="369" t="str">
        <v/>
      </c>
      <c r="RQ45" s="369" t="str">
        <v/>
      </c>
      <c r="RR45" s="369" t="str">
        <v/>
      </c>
      <c r="RS45" s="369" t="str">
        <v/>
      </c>
      <c r="RT45" s="369" t="str">
        <v/>
      </c>
      <c r="RU45" s="369" t="str">
        <v/>
      </c>
      <c r="RV45" s="369" t="str">
        <v/>
      </c>
      <c r="RW45" s="369" t="str">
        <v/>
      </c>
      <c r="RX45" s="369" t="str">
        <v/>
      </c>
      <c r="RY45" s="369" t="str">
        <v/>
      </c>
      <c r="RZ45" s="369" t="str">
        <v/>
      </c>
      <c r="SA45" s="369" t="str">
        <v/>
      </c>
      <c r="SB45" s="369" t="str">
        <v/>
      </c>
      <c r="SC45" s="369" t="str">
        <v/>
      </c>
      <c r="SD45" s="369" t="str">
        <v/>
      </c>
      <c r="SE45" s="369" t="str">
        <v/>
      </c>
      <c r="SF45" s="369" t="str">
        <v/>
      </c>
      <c r="SG45" s="369" t="str">
        <v/>
      </c>
      <c r="SH45" s="369" t="str">
        <v/>
      </c>
      <c r="SI45" s="369" t="str">
        <v/>
      </c>
      <c r="SJ45" s="369" t="str">
        <v/>
      </c>
      <c r="SK45" s="369" t="str">
        <v/>
      </c>
      <c r="SL45" s="369" t="str">
        <v/>
      </c>
      <c r="SM45" s="369" t="str">
        <v/>
      </c>
      <c r="SN45" s="369" t="str">
        <v/>
      </c>
      <c r="SO45" s="369" t="str">
        <v/>
      </c>
      <c r="SP45" s="369" t="str">
        <v/>
      </c>
      <c r="SQ45" s="369" t="str">
        <v/>
      </c>
      <c r="SR45" s="369" t="str">
        <v/>
      </c>
      <c r="SS45" s="369" t="str">
        <v/>
      </c>
      <c r="ST45" s="369" t="str">
        <v/>
      </c>
      <c r="SU45" s="369" t="str">
        <v/>
      </c>
      <c r="SV45" s="369" t="str">
        <v/>
      </c>
      <c r="SW45" s="369" t="str">
        <v/>
      </c>
      <c r="SX45" s="369" t="str">
        <v/>
      </c>
      <c r="SY45" s="369" t="str">
        <v/>
      </c>
      <c r="SZ45" s="369" t="str">
        <v/>
      </c>
      <c r="TA45" s="369" t="str">
        <v/>
      </c>
      <c r="TB45" s="369" t="str">
        <v/>
      </c>
      <c r="TC45" s="369" t="str">
        <v/>
      </c>
      <c r="TD45" s="369" t="str">
        <v/>
      </c>
      <c r="TE45" s="369" t="str">
        <v/>
      </c>
      <c r="TF45" s="369" t="str">
        <v/>
      </c>
      <c r="TG45" s="369" t="str">
        <v/>
      </c>
      <c r="TH45" s="369" t="str">
        <v/>
      </c>
      <c r="TI45" s="369" t="str">
        <v/>
      </c>
      <c r="TJ45" s="369" t="str">
        <v/>
      </c>
      <c r="TK45" s="369" t="str">
        <v/>
      </c>
      <c r="TL45" s="369" t="str">
        <v/>
      </c>
      <c r="TM45" s="369" t="str">
        <v/>
      </c>
      <c r="TN45" s="369" t="str">
        <v/>
      </c>
      <c r="TO45" s="369" t="str">
        <v/>
      </c>
      <c r="TP45" s="369" t="str">
        <v/>
      </c>
      <c r="TQ45" s="369" t="str">
        <v/>
      </c>
      <c r="TR45" s="369" t="str">
        <v/>
      </c>
      <c r="TS45" s="369" t="str">
        <v/>
      </c>
      <c r="TT45" s="369" t="str">
        <v/>
      </c>
      <c r="TU45" s="369" t="str">
        <v/>
      </c>
      <c r="TV45" s="369" t="str">
        <v/>
      </c>
      <c r="TW45" s="369" t="str">
        <v/>
      </c>
      <c r="TX45" s="369" t="str">
        <v/>
      </c>
      <c r="TY45" s="369" t="str">
        <v/>
      </c>
      <c r="TZ45" s="369" t="str">
        <v/>
      </c>
      <c r="UA45" s="369" t="str">
        <v/>
      </c>
      <c r="UB45" s="369" t="str">
        <v/>
      </c>
      <c r="UC45" s="369" t="str">
        <v/>
      </c>
      <c r="UD45" s="369" t="str">
        <v/>
      </c>
      <c r="UE45" s="369" t="str">
        <v/>
      </c>
      <c r="UF45" s="369" t="str">
        <v/>
      </c>
      <c r="UG45" s="369" t="str">
        <v/>
      </c>
      <c r="UH45" s="369" t="str">
        <v/>
      </c>
      <c r="UI45" s="369" t="str">
        <v/>
      </c>
      <c r="UJ45" s="369" t="str">
        <v/>
      </c>
      <c r="UK45" s="369" t="str">
        <v/>
      </c>
      <c r="UL45" s="369" t="str">
        <v/>
      </c>
      <c r="UM45" s="369" t="str">
        <v/>
      </c>
      <c r="UN45" s="369" t="str">
        <v/>
      </c>
      <c r="UO45" s="369" t="str">
        <v/>
      </c>
      <c r="UP45" s="369" t="str">
        <v/>
      </c>
      <c r="UQ45" s="369" t="str">
        <v/>
      </c>
      <c r="UR45" s="369" t="str">
        <v/>
      </c>
      <c r="US45" s="369" t="str">
        <v/>
      </c>
      <c r="UT45" s="369" t="str">
        <v/>
      </c>
      <c r="UU45" s="369" t="str">
        <v/>
      </c>
      <c r="UV45" s="369" t="str">
        <v/>
      </c>
      <c r="UW45" s="369" t="str">
        <v/>
      </c>
      <c r="UX45" s="369" t="str">
        <v/>
      </c>
      <c r="UY45" s="369" t="str">
        <v/>
      </c>
      <c r="UZ45" s="369" t="str">
        <v/>
      </c>
      <c r="VA45" s="369" t="str">
        <v/>
      </c>
      <c r="VB45" s="369" t="str">
        <v/>
      </c>
      <c r="VC45" s="369" t="str">
        <v/>
      </c>
      <c r="VD45" s="369" t="str">
        <v/>
      </c>
      <c r="VE45" s="369" t="str">
        <v/>
      </c>
      <c r="VF45" s="369" t="str">
        <v/>
      </c>
      <c r="VG45" s="369" t="str">
        <v/>
      </c>
      <c r="VH45" s="369" t="str">
        <v/>
      </c>
      <c r="VI45" s="369" t="str">
        <v/>
      </c>
      <c r="VJ45" s="369" t="str">
        <v/>
      </c>
      <c r="VK45" s="369" t="str">
        <v/>
      </c>
      <c r="VL45" s="369" t="str">
        <v/>
      </c>
      <c r="VM45" s="369" t="str">
        <v/>
      </c>
      <c r="VN45" s="369" t="str">
        <v/>
      </c>
      <c r="VO45" s="369" t="str">
        <v/>
      </c>
      <c r="VP45" s="369" t="str">
        <v/>
      </c>
      <c r="VQ45" s="369" t="str">
        <v/>
      </c>
      <c r="VR45" s="369" t="str">
        <v/>
      </c>
      <c r="VS45" s="369" t="str">
        <v/>
      </c>
      <c r="VT45" s="369" t="str">
        <v/>
      </c>
      <c r="VU45" s="369" t="str">
        <v/>
      </c>
      <c r="VV45" s="369" t="str">
        <v/>
      </c>
      <c r="VW45" s="369" t="str">
        <v/>
      </c>
      <c r="VX45" s="369" t="str">
        <v/>
      </c>
      <c r="VY45" s="369" t="str">
        <v/>
      </c>
      <c r="VZ45" s="369" t="str">
        <v/>
      </c>
      <c r="WA45" s="369" t="str">
        <v/>
      </c>
      <c r="WB45" s="369" t="str">
        <v/>
      </c>
      <c r="WC45" s="369" t="str">
        <v/>
      </c>
      <c r="WD45" s="369" t="str">
        <v/>
      </c>
      <c r="WE45" s="369" t="str">
        <v/>
      </c>
      <c r="WF45" s="369" t="str">
        <v/>
      </c>
      <c r="WG45" s="369" t="str">
        <v/>
      </c>
      <c r="WH45" s="369" t="str">
        <v/>
      </c>
      <c r="WI45" s="369" t="str">
        <v/>
      </c>
    </row>
    <row r="46" spans="1:607" ht="12.6" customHeight="1">
      <c r="A46" s="348"/>
      <c r="B46" s="360" t="s">
        <v>778</v>
      </c>
      <c r="C46" s="348"/>
      <c r="D46" s="399"/>
      <c r="E46" s="399"/>
      <c r="F46" s="399"/>
      <c r="G46" s="361" t="str">
        <f t="shared" si="0"/>
        <v/>
      </c>
      <c r="H46" s="361" t="str">
        <f t="shared" si="1"/>
        <v/>
      </c>
      <c r="I46" s="397"/>
      <c r="J46" s="348"/>
      <c r="K46" s="348"/>
      <c r="L46" s="348"/>
      <c r="M46" s="348"/>
      <c r="N46" s="323"/>
      <c r="O46" s="323"/>
      <c r="P46" s="323"/>
      <c r="Q46" s="323"/>
      <c r="R46" s="323"/>
      <c r="S46" s="323"/>
      <c r="T46" s="323"/>
      <c r="U46" s="323"/>
      <c r="V46" s="323"/>
      <c r="W46" s="323"/>
      <c r="X46" s="323"/>
      <c r="Y46" s="323"/>
      <c r="Z46" s="323"/>
      <c r="AA46" s="323"/>
      <c r="AB46" s="323"/>
      <c r="AC46" s="323"/>
      <c r="AD46" s="323"/>
      <c r="AE46" s="323"/>
      <c r="AF46" s="323"/>
      <c r="AG46" s="323"/>
      <c r="AH46" s="323"/>
      <c r="AI46" s="323"/>
      <c r="AJ46" s="323"/>
      <c r="AK46" s="323"/>
      <c r="AL46" s="323"/>
      <c r="AM46" s="323"/>
      <c r="AN46" s="323"/>
      <c r="AO46" s="323"/>
      <c r="AP46" s="323"/>
      <c r="AQ46" s="323"/>
      <c r="AR46" s="323"/>
      <c r="AS46" s="323"/>
      <c r="AT46" s="323"/>
      <c r="AU46" s="323"/>
      <c r="AV46" s="323"/>
      <c r="AW46" s="323"/>
      <c r="AX46" s="323"/>
      <c r="AY46" s="323"/>
      <c r="AZ46" s="323"/>
      <c r="BA46" s="323"/>
      <c r="BB46" s="323"/>
      <c r="BC46" s="323"/>
      <c r="BD46" s="323"/>
      <c r="BE46" s="323"/>
      <c r="BF46" s="323"/>
      <c r="BG46" s="323"/>
      <c r="BH46" s="323"/>
      <c r="BI46" s="323"/>
      <c r="BJ46" s="323"/>
      <c r="BK46" s="323"/>
      <c r="BL46" s="323"/>
      <c r="BM46" s="323"/>
      <c r="BN46" s="323"/>
      <c r="BO46" s="323"/>
      <c r="BP46" s="323"/>
      <c r="BQ46" s="323"/>
      <c r="BR46" s="323"/>
      <c r="BS46" s="323"/>
      <c r="BT46" s="323"/>
      <c r="BU46" s="323"/>
      <c r="BV46" s="323"/>
      <c r="BW46" s="323"/>
      <c r="BX46" s="323"/>
      <c r="BY46" s="323"/>
      <c r="BZ46" s="323"/>
      <c r="CA46" s="323"/>
      <c r="CB46" s="323"/>
      <c r="CC46" s="323"/>
      <c r="CD46" s="323"/>
      <c r="CE46" s="323"/>
      <c r="CF46" s="323"/>
      <c r="CG46" s="323"/>
      <c r="CH46" s="323"/>
      <c r="CI46" s="323"/>
      <c r="CJ46" s="323"/>
      <c r="CK46" s="323"/>
      <c r="CL46" s="323"/>
      <c r="CM46" s="323"/>
      <c r="CN46" s="323"/>
      <c r="CO46" s="323"/>
      <c r="CP46" s="323"/>
      <c r="CQ46" s="323"/>
      <c r="CR46" s="323"/>
      <c r="CS46" s="323"/>
      <c r="CT46" s="323"/>
      <c r="CU46" s="323"/>
      <c r="CV46" s="323"/>
      <c r="CW46" s="323"/>
      <c r="CX46" s="323"/>
      <c r="CY46" s="323"/>
      <c r="CZ46" s="363"/>
      <c r="DB46" s="897"/>
      <c r="DC46" s="898"/>
      <c r="DD46" s="368" t="str">
        <v/>
      </c>
      <c r="DE46" s="369" t="str">
        <v/>
      </c>
      <c r="DF46" s="369" t="str">
        <v/>
      </c>
      <c r="DG46" s="369" t="str">
        <v/>
      </c>
      <c r="DH46" s="369" t="str">
        <v/>
      </c>
      <c r="DI46" s="369" t="str">
        <v/>
      </c>
      <c r="DJ46" s="369" t="str">
        <v/>
      </c>
      <c r="DK46" s="369" t="str">
        <v/>
      </c>
      <c r="DL46" s="369" t="str">
        <v/>
      </c>
      <c r="DM46" s="369" t="str">
        <v/>
      </c>
      <c r="DN46" s="369" t="str">
        <v/>
      </c>
      <c r="DO46" s="369" t="str">
        <v/>
      </c>
      <c r="DP46" s="369" t="str">
        <v/>
      </c>
      <c r="DQ46" s="369" t="str">
        <v/>
      </c>
      <c r="DR46" s="369" t="str">
        <v/>
      </c>
      <c r="DS46" s="369" t="str">
        <v/>
      </c>
      <c r="DT46" s="369" t="str">
        <v/>
      </c>
      <c r="DU46" s="369" t="str">
        <v/>
      </c>
      <c r="DV46" s="369" t="str">
        <v/>
      </c>
      <c r="DW46" s="369" t="str">
        <v/>
      </c>
      <c r="DX46" s="370" t="str">
        <v/>
      </c>
      <c r="DY46" s="369" t="str">
        <v/>
      </c>
      <c r="DZ46" s="369" t="str">
        <v/>
      </c>
      <c r="EA46" s="369" t="str">
        <v/>
      </c>
      <c r="EB46" s="369" t="str">
        <v/>
      </c>
      <c r="EC46" s="369" t="str">
        <v/>
      </c>
      <c r="ED46" s="369" t="str">
        <v/>
      </c>
      <c r="EE46" s="369" t="str">
        <v/>
      </c>
      <c r="EF46" s="369" t="str">
        <v/>
      </c>
      <c r="EG46" s="369" t="str">
        <v/>
      </c>
      <c r="EH46" s="369" t="str">
        <v/>
      </c>
      <c r="EI46" s="369" t="str">
        <v/>
      </c>
      <c r="EJ46" s="369" t="str">
        <v/>
      </c>
      <c r="EK46" s="369" t="str">
        <v/>
      </c>
      <c r="EL46" s="369" t="str">
        <v/>
      </c>
      <c r="EM46" s="369" t="str">
        <v/>
      </c>
      <c r="EN46" s="369" t="str">
        <v/>
      </c>
      <c r="EO46" s="369" t="str">
        <v/>
      </c>
      <c r="EP46" s="369" t="str">
        <v/>
      </c>
      <c r="EQ46" s="369" t="str">
        <v/>
      </c>
      <c r="ER46" s="369" t="str">
        <v/>
      </c>
      <c r="ES46" s="369" t="str">
        <v/>
      </c>
      <c r="ET46" s="369" t="str">
        <v/>
      </c>
      <c r="EU46" s="369" t="str">
        <v/>
      </c>
      <c r="EV46" s="369" t="str">
        <v/>
      </c>
      <c r="EW46" s="369" t="str">
        <v/>
      </c>
      <c r="EX46" s="369" t="str">
        <v/>
      </c>
      <c r="EY46" s="369" t="str">
        <v/>
      </c>
      <c r="EZ46" s="369" t="str">
        <v/>
      </c>
      <c r="FA46" s="369" t="str">
        <v/>
      </c>
      <c r="FB46" s="369" t="str">
        <v/>
      </c>
      <c r="FC46" s="369" t="str">
        <v/>
      </c>
      <c r="FD46" s="369" t="str">
        <v/>
      </c>
      <c r="FE46" s="369" t="str">
        <v/>
      </c>
      <c r="FF46" s="369" t="str">
        <v/>
      </c>
      <c r="FG46" s="369" t="str">
        <v/>
      </c>
      <c r="FH46" s="369" t="str">
        <v/>
      </c>
      <c r="FI46" s="369" t="str">
        <v/>
      </c>
      <c r="FJ46" s="369" t="str">
        <v/>
      </c>
      <c r="FK46" s="369" t="str">
        <v/>
      </c>
      <c r="FL46" s="369" t="str">
        <v/>
      </c>
      <c r="FM46" s="369" t="str">
        <v/>
      </c>
      <c r="FN46" s="369" t="str">
        <v/>
      </c>
      <c r="FO46" s="369" t="str">
        <v/>
      </c>
      <c r="FP46" s="369" t="str">
        <v/>
      </c>
      <c r="FQ46" s="369" t="str">
        <v/>
      </c>
      <c r="FR46" s="369" t="str">
        <v/>
      </c>
      <c r="FS46" s="369" t="str">
        <v/>
      </c>
      <c r="FT46" s="369" t="str">
        <v/>
      </c>
      <c r="FU46" s="369" t="str">
        <v/>
      </c>
      <c r="FV46" s="369" t="str">
        <v/>
      </c>
      <c r="FW46" s="369" t="str">
        <v/>
      </c>
      <c r="FX46" s="369" t="str">
        <v/>
      </c>
      <c r="FY46" s="369" t="str">
        <v/>
      </c>
      <c r="FZ46" s="369" t="str">
        <v/>
      </c>
      <c r="GA46" s="369" t="str">
        <v/>
      </c>
      <c r="GB46" s="369" t="str">
        <v/>
      </c>
      <c r="GC46" s="369" t="str">
        <v/>
      </c>
      <c r="GD46" s="369" t="str">
        <v/>
      </c>
      <c r="GE46" s="369" t="str">
        <v/>
      </c>
      <c r="GF46" s="369" t="str">
        <v/>
      </c>
      <c r="GG46" s="369" t="str">
        <v/>
      </c>
      <c r="GH46" s="369" t="str">
        <v/>
      </c>
      <c r="GI46" s="369" t="str">
        <v/>
      </c>
      <c r="GJ46" s="369" t="str">
        <v/>
      </c>
      <c r="GK46" s="369" t="str">
        <v/>
      </c>
      <c r="GL46" s="369" t="str">
        <v/>
      </c>
      <c r="GM46" s="369" t="str">
        <v/>
      </c>
      <c r="GN46" s="369" t="str">
        <v/>
      </c>
      <c r="GO46" s="369" t="str">
        <v/>
      </c>
      <c r="GP46" s="369" t="str">
        <v/>
      </c>
      <c r="GQ46" s="369" t="str">
        <v/>
      </c>
      <c r="GR46" s="369" t="str">
        <v/>
      </c>
      <c r="GS46" s="369" t="str">
        <v/>
      </c>
      <c r="GT46" s="369" t="str">
        <v/>
      </c>
      <c r="GU46" s="369" t="str">
        <v/>
      </c>
      <c r="GV46" s="369" t="str">
        <v/>
      </c>
      <c r="GW46" s="369" t="str">
        <v/>
      </c>
      <c r="GX46" s="369" t="str">
        <v/>
      </c>
      <c r="GY46" s="369" t="str">
        <v/>
      </c>
      <c r="GZ46" s="369" t="str">
        <v/>
      </c>
      <c r="HA46" s="369" t="str">
        <v/>
      </c>
      <c r="HB46" s="369" t="str">
        <v/>
      </c>
      <c r="HC46" s="369" t="str">
        <v/>
      </c>
      <c r="HD46" s="369" t="str">
        <v/>
      </c>
      <c r="HE46" s="369" t="str">
        <v/>
      </c>
      <c r="HF46" s="369" t="str">
        <v/>
      </c>
      <c r="HG46" s="369" t="str">
        <v/>
      </c>
      <c r="HH46" s="369" t="str">
        <v/>
      </c>
      <c r="HI46" s="369" t="str">
        <v/>
      </c>
      <c r="HJ46" s="369" t="str">
        <v/>
      </c>
      <c r="HK46" s="369" t="str">
        <v/>
      </c>
      <c r="HL46" s="369" t="str">
        <v/>
      </c>
      <c r="HM46" s="369" t="str">
        <v/>
      </c>
      <c r="HN46" s="369" t="str">
        <v/>
      </c>
      <c r="HO46" s="369" t="str">
        <v/>
      </c>
      <c r="HP46" s="369" t="str">
        <v/>
      </c>
      <c r="HQ46" s="369" t="str">
        <v/>
      </c>
      <c r="HR46" s="369" t="str">
        <v/>
      </c>
      <c r="HS46" s="369" t="str">
        <v/>
      </c>
      <c r="HT46" s="369" t="str">
        <v/>
      </c>
      <c r="HU46" s="369" t="str">
        <v/>
      </c>
      <c r="HV46" s="369" t="str">
        <v/>
      </c>
      <c r="HW46" s="369" t="str">
        <v/>
      </c>
      <c r="HX46" s="369" t="str">
        <v/>
      </c>
      <c r="HY46" s="369" t="str">
        <v/>
      </c>
      <c r="HZ46" s="369" t="str">
        <v/>
      </c>
      <c r="IA46" s="369" t="str">
        <v/>
      </c>
      <c r="IB46" s="369" t="str">
        <v/>
      </c>
      <c r="IC46" s="369" t="str">
        <v/>
      </c>
      <c r="ID46" s="369" t="str">
        <v/>
      </c>
      <c r="IE46" s="369" t="str">
        <v/>
      </c>
      <c r="IF46" s="369" t="str">
        <v/>
      </c>
      <c r="IG46" s="369" t="str">
        <v/>
      </c>
      <c r="IH46" s="369" t="str">
        <v/>
      </c>
      <c r="II46" s="369" t="str">
        <v/>
      </c>
      <c r="IJ46" s="369" t="str">
        <v/>
      </c>
      <c r="IK46" s="369" t="str">
        <v/>
      </c>
      <c r="IL46" s="369" t="str">
        <v/>
      </c>
      <c r="IM46" s="369" t="str">
        <v/>
      </c>
      <c r="IN46" s="369" t="str">
        <v/>
      </c>
      <c r="IO46" s="369" t="str">
        <v/>
      </c>
      <c r="IP46" s="369" t="str">
        <v/>
      </c>
      <c r="IQ46" s="369" t="str">
        <v/>
      </c>
      <c r="IR46" s="369" t="str">
        <v/>
      </c>
      <c r="IS46" s="369" t="str">
        <v/>
      </c>
      <c r="IT46" s="369" t="str">
        <v/>
      </c>
      <c r="IU46" s="369" t="str">
        <v/>
      </c>
      <c r="IV46" s="369" t="str">
        <v/>
      </c>
      <c r="IW46" s="369" t="str">
        <v/>
      </c>
      <c r="IX46" s="369" t="str">
        <v/>
      </c>
      <c r="IY46" s="369" t="str">
        <v/>
      </c>
      <c r="IZ46" s="369" t="str">
        <v/>
      </c>
      <c r="JA46" s="369" t="str">
        <v/>
      </c>
      <c r="JB46" s="369" t="str">
        <v/>
      </c>
      <c r="JC46" s="369" t="str">
        <v/>
      </c>
      <c r="JD46" s="369" t="str">
        <v/>
      </c>
      <c r="JE46" s="369" t="str">
        <v/>
      </c>
      <c r="JF46" s="369" t="str">
        <v/>
      </c>
      <c r="JG46" s="369" t="str">
        <v/>
      </c>
      <c r="JH46" s="369" t="str">
        <v/>
      </c>
      <c r="JI46" s="369" t="str">
        <v/>
      </c>
      <c r="JJ46" s="369" t="str">
        <v/>
      </c>
      <c r="JK46" s="369" t="str">
        <v/>
      </c>
      <c r="JL46" s="369" t="str">
        <v/>
      </c>
      <c r="JM46" s="369" t="str">
        <v/>
      </c>
      <c r="JN46" s="369" t="str">
        <v/>
      </c>
      <c r="JO46" s="369" t="str">
        <v/>
      </c>
      <c r="JP46" s="369" t="str">
        <v/>
      </c>
      <c r="JQ46" s="369" t="str">
        <v/>
      </c>
      <c r="JR46" s="369" t="str">
        <v/>
      </c>
      <c r="JS46" s="369" t="str">
        <v/>
      </c>
      <c r="JT46" s="369" t="str">
        <v/>
      </c>
      <c r="JU46" s="369" t="str">
        <v/>
      </c>
      <c r="JV46" s="369" t="str">
        <v/>
      </c>
      <c r="JW46" s="369" t="str">
        <v/>
      </c>
      <c r="JX46" s="369" t="str">
        <v/>
      </c>
      <c r="JY46" s="369" t="str">
        <v/>
      </c>
      <c r="JZ46" s="369" t="str">
        <v/>
      </c>
      <c r="KA46" s="369" t="str">
        <v/>
      </c>
      <c r="KB46" s="369" t="str">
        <v/>
      </c>
      <c r="KC46" s="369" t="str">
        <v/>
      </c>
      <c r="KD46" s="369" t="str">
        <v/>
      </c>
      <c r="KE46" s="369" t="str">
        <v/>
      </c>
      <c r="KF46" s="369" t="str">
        <v/>
      </c>
      <c r="KG46" s="369" t="str">
        <v/>
      </c>
      <c r="KH46" s="369" t="str">
        <v/>
      </c>
      <c r="KI46" s="369" t="str">
        <v/>
      </c>
      <c r="KJ46" s="369" t="str">
        <v/>
      </c>
      <c r="KK46" s="369" t="str">
        <v/>
      </c>
      <c r="KL46" s="369" t="str">
        <v/>
      </c>
      <c r="KM46" s="369" t="str">
        <v/>
      </c>
      <c r="KN46" s="369" t="str">
        <v/>
      </c>
      <c r="KO46" s="369" t="str">
        <v/>
      </c>
      <c r="KP46" s="369" t="str">
        <v/>
      </c>
      <c r="KQ46" s="369" t="str">
        <v/>
      </c>
      <c r="KR46" s="369" t="str">
        <v/>
      </c>
      <c r="KS46" s="369" t="str">
        <v/>
      </c>
      <c r="KT46" s="369" t="str">
        <v/>
      </c>
      <c r="KU46" s="369" t="str">
        <v/>
      </c>
      <c r="KV46" s="369" t="str">
        <v/>
      </c>
      <c r="KW46" s="369" t="str">
        <v/>
      </c>
      <c r="KX46" s="369" t="str">
        <v/>
      </c>
      <c r="KY46" s="369" t="str">
        <v/>
      </c>
      <c r="KZ46" s="369" t="str">
        <v/>
      </c>
      <c r="LA46" s="369" t="str">
        <v/>
      </c>
      <c r="LB46" s="369" t="str">
        <v/>
      </c>
      <c r="LC46" s="369" t="str">
        <v/>
      </c>
      <c r="LD46" s="369" t="str">
        <v/>
      </c>
      <c r="LE46" s="369" t="str">
        <v/>
      </c>
      <c r="LF46" s="369" t="str">
        <v/>
      </c>
      <c r="LG46" s="369" t="str">
        <v/>
      </c>
      <c r="LH46" s="369" t="str">
        <v/>
      </c>
      <c r="LI46" s="369" t="str">
        <v/>
      </c>
      <c r="LJ46" s="369" t="str">
        <v/>
      </c>
      <c r="LK46" s="369" t="str">
        <v/>
      </c>
      <c r="LL46" s="369" t="str">
        <v/>
      </c>
      <c r="LM46" s="369" t="str">
        <v/>
      </c>
      <c r="LN46" s="369" t="str">
        <v/>
      </c>
      <c r="LO46" s="369" t="str">
        <v/>
      </c>
      <c r="LP46" s="369" t="str">
        <v/>
      </c>
      <c r="LQ46" s="369" t="str">
        <v/>
      </c>
      <c r="LR46" s="369" t="str">
        <v/>
      </c>
      <c r="LS46" s="369" t="str">
        <v/>
      </c>
      <c r="LT46" s="369" t="str">
        <v/>
      </c>
      <c r="LU46" s="369" t="str">
        <v/>
      </c>
      <c r="LV46" s="369" t="str">
        <v/>
      </c>
      <c r="LW46" s="369" t="str">
        <v/>
      </c>
      <c r="LX46" s="369" t="str">
        <v/>
      </c>
      <c r="LY46" s="369" t="str">
        <v/>
      </c>
      <c r="LZ46" s="369" t="str">
        <v/>
      </c>
      <c r="MA46" s="369" t="str">
        <v/>
      </c>
      <c r="MB46" s="369" t="str">
        <v/>
      </c>
      <c r="MC46" s="369" t="str">
        <v/>
      </c>
      <c r="MD46" s="369" t="str">
        <v/>
      </c>
      <c r="ME46" s="369" t="str">
        <v/>
      </c>
      <c r="MF46" s="369" t="str">
        <v/>
      </c>
      <c r="MG46" s="369" t="str">
        <v/>
      </c>
      <c r="MH46" s="369" t="str">
        <v/>
      </c>
      <c r="MI46" s="369" t="str">
        <v/>
      </c>
      <c r="MJ46" s="369" t="str">
        <v/>
      </c>
      <c r="MK46" s="369" t="str">
        <v/>
      </c>
      <c r="ML46" s="369" t="str">
        <v/>
      </c>
      <c r="MM46" s="369" t="str">
        <v/>
      </c>
      <c r="MN46" s="369" t="str">
        <v/>
      </c>
      <c r="MO46" s="369" t="str">
        <v/>
      </c>
      <c r="MP46" s="369" t="str">
        <v/>
      </c>
      <c r="MQ46" s="369" t="str">
        <v/>
      </c>
      <c r="MR46" s="369" t="str">
        <v/>
      </c>
      <c r="MS46" s="369" t="str">
        <v/>
      </c>
      <c r="MT46" s="369" t="str">
        <v/>
      </c>
      <c r="MU46" s="369" t="str">
        <v/>
      </c>
      <c r="MV46" s="369" t="str">
        <v/>
      </c>
      <c r="MW46" s="369" t="str">
        <v/>
      </c>
      <c r="MX46" s="369" t="str">
        <v/>
      </c>
      <c r="MY46" s="369" t="str">
        <v/>
      </c>
      <c r="MZ46" s="369" t="str">
        <v/>
      </c>
      <c r="NA46" s="369" t="str">
        <v/>
      </c>
      <c r="NB46" s="369" t="str">
        <v/>
      </c>
      <c r="NC46" s="369" t="str">
        <v/>
      </c>
      <c r="ND46" s="369" t="str">
        <v/>
      </c>
      <c r="NE46" s="369" t="str">
        <v/>
      </c>
      <c r="NF46" s="369" t="str">
        <v/>
      </c>
      <c r="NG46" s="369" t="str">
        <v/>
      </c>
      <c r="NH46" s="369" t="str">
        <v/>
      </c>
      <c r="NI46" s="369" t="str">
        <v/>
      </c>
      <c r="NJ46" s="369" t="str">
        <v/>
      </c>
      <c r="NK46" s="369" t="str">
        <v/>
      </c>
      <c r="NL46" s="369" t="str">
        <v/>
      </c>
      <c r="NM46" s="369" t="str">
        <v/>
      </c>
      <c r="NN46" s="369" t="str">
        <v/>
      </c>
      <c r="NO46" s="369" t="str">
        <v/>
      </c>
      <c r="NP46" s="369" t="str">
        <v/>
      </c>
      <c r="NQ46" s="369" t="str">
        <v/>
      </c>
      <c r="NR46" s="369" t="str">
        <v/>
      </c>
      <c r="NS46" s="369" t="str">
        <v/>
      </c>
      <c r="NT46" s="369" t="str">
        <v/>
      </c>
      <c r="NU46" s="369" t="str">
        <v/>
      </c>
      <c r="NV46" s="369" t="str">
        <v/>
      </c>
      <c r="NW46" s="369" t="str">
        <v/>
      </c>
      <c r="NX46" s="369" t="str">
        <v/>
      </c>
      <c r="NY46" s="369" t="str">
        <v/>
      </c>
      <c r="NZ46" s="369" t="str">
        <v/>
      </c>
      <c r="OA46" s="369" t="str">
        <v/>
      </c>
      <c r="OB46" s="369" t="str">
        <v/>
      </c>
      <c r="OC46" s="369" t="str">
        <v/>
      </c>
      <c r="OD46" s="369" t="str">
        <v/>
      </c>
      <c r="OE46" s="369" t="str">
        <v/>
      </c>
      <c r="OF46" s="369" t="str">
        <v/>
      </c>
      <c r="OG46" s="369" t="str">
        <v/>
      </c>
      <c r="OH46" s="369" t="str">
        <v/>
      </c>
      <c r="OI46" s="369" t="str">
        <v/>
      </c>
      <c r="OJ46" s="369" t="str">
        <v/>
      </c>
      <c r="OK46" s="369" t="str">
        <v/>
      </c>
      <c r="OL46" s="369" t="str">
        <v/>
      </c>
      <c r="OM46" s="369" t="str">
        <v/>
      </c>
      <c r="ON46" s="369" t="str">
        <v/>
      </c>
      <c r="OO46" s="369" t="str">
        <v/>
      </c>
      <c r="OP46" s="369" t="str">
        <v/>
      </c>
      <c r="OQ46" s="371" t="str">
        <v/>
      </c>
      <c r="OR46" s="369" t="str">
        <v/>
      </c>
      <c r="OS46" s="369" t="str">
        <v/>
      </c>
      <c r="OT46" s="369" t="str">
        <v/>
      </c>
      <c r="OU46" s="369" t="str">
        <v/>
      </c>
      <c r="OV46" s="369" t="str">
        <v/>
      </c>
      <c r="OW46" s="369" t="str">
        <v/>
      </c>
      <c r="OX46" s="369" t="str">
        <v/>
      </c>
      <c r="OY46" s="369" t="str">
        <v/>
      </c>
      <c r="OZ46" s="369" t="str">
        <v/>
      </c>
      <c r="PA46" s="369" t="str">
        <v/>
      </c>
      <c r="PB46" s="369" t="str">
        <v/>
      </c>
      <c r="PC46" s="369" t="str">
        <v/>
      </c>
      <c r="PD46" s="369" t="str">
        <v/>
      </c>
      <c r="PE46" s="369" t="str">
        <v/>
      </c>
      <c r="PF46" s="369" t="str">
        <v/>
      </c>
      <c r="PG46" s="369" t="str">
        <v/>
      </c>
      <c r="PH46" s="369" t="str">
        <v/>
      </c>
      <c r="PI46" s="369" t="str">
        <v/>
      </c>
      <c r="PJ46" s="369" t="str">
        <v/>
      </c>
      <c r="PK46" s="369" t="str">
        <v/>
      </c>
      <c r="PL46" s="369" t="str">
        <v/>
      </c>
      <c r="PM46" s="369" t="str">
        <v/>
      </c>
      <c r="PN46" s="369" t="str">
        <v/>
      </c>
      <c r="PO46" s="369" t="str">
        <v/>
      </c>
      <c r="PP46" s="369" t="str">
        <v/>
      </c>
      <c r="PQ46" s="369" t="str">
        <v/>
      </c>
      <c r="PR46" s="369" t="str">
        <v/>
      </c>
      <c r="PS46" s="369" t="str">
        <v/>
      </c>
      <c r="PT46" s="369" t="str">
        <v/>
      </c>
      <c r="PU46" s="369" t="str">
        <v/>
      </c>
      <c r="PV46" s="369" t="str">
        <v/>
      </c>
      <c r="PW46" s="369" t="str">
        <v/>
      </c>
      <c r="PX46" s="369" t="str">
        <v/>
      </c>
      <c r="PY46" s="369" t="str">
        <v/>
      </c>
      <c r="PZ46" s="369" t="str">
        <v/>
      </c>
      <c r="QA46" s="369" t="str">
        <v/>
      </c>
      <c r="QB46" s="369" t="str">
        <v/>
      </c>
      <c r="QC46" s="369" t="str">
        <v/>
      </c>
      <c r="QD46" s="369" t="str">
        <v/>
      </c>
      <c r="QE46" s="369" t="str">
        <v/>
      </c>
      <c r="QF46" s="369" t="str">
        <v/>
      </c>
      <c r="QG46" s="369" t="str">
        <v/>
      </c>
      <c r="QH46" s="369" t="str">
        <v/>
      </c>
      <c r="QI46" s="369" t="str">
        <v/>
      </c>
      <c r="QJ46" s="369" t="str">
        <v/>
      </c>
      <c r="QK46" s="369" t="str">
        <v/>
      </c>
      <c r="QL46" s="369" t="str">
        <v/>
      </c>
      <c r="QM46" s="369" t="str">
        <v/>
      </c>
      <c r="QN46" s="369" t="str">
        <v/>
      </c>
      <c r="QO46" s="369" t="str">
        <v/>
      </c>
      <c r="QP46" s="369" t="str">
        <v/>
      </c>
      <c r="QQ46" s="369" t="str">
        <v/>
      </c>
      <c r="QR46" s="369" t="str">
        <v/>
      </c>
      <c r="QS46" s="369" t="str">
        <v/>
      </c>
      <c r="QT46" s="369" t="str">
        <v/>
      </c>
      <c r="QU46" s="369" t="str">
        <v/>
      </c>
      <c r="QV46" s="369" t="str">
        <v/>
      </c>
      <c r="QW46" s="369" t="str">
        <v/>
      </c>
      <c r="QX46" s="369" t="str">
        <v/>
      </c>
      <c r="QY46" s="369" t="str">
        <v/>
      </c>
      <c r="QZ46" s="369" t="str">
        <v/>
      </c>
      <c r="RA46" s="369" t="str">
        <v/>
      </c>
      <c r="RB46" s="369" t="str">
        <v/>
      </c>
      <c r="RC46" s="369" t="str">
        <v/>
      </c>
      <c r="RD46" s="369" t="str">
        <v/>
      </c>
      <c r="RE46" s="369" t="str">
        <v/>
      </c>
      <c r="RF46" s="369" t="str">
        <v/>
      </c>
      <c r="RG46" s="369" t="str">
        <v/>
      </c>
      <c r="RH46" s="369" t="str">
        <v/>
      </c>
      <c r="RI46" s="369" t="str">
        <v/>
      </c>
      <c r="RJ46" s="369" t="str">
        <v/>
      </c>
      <c r="RK46" s="369" t="str">
        <v/>
      </c>
      <c r="RL46" s="369" t="str">
        <v/>
      </c>
      <c r="RM46" s="369" t="str">
        <v/>
      </c>
      <c r="RN46" s="369" t="str">
        <v/>
      </c>
      <c r="RO46" s="369" t="str">
        <v/>
      </c>
      <c r="RP46" s="369" t="str">
        <v/>
      </c>
      <c r="RQ46" s="369" t="str">
        <v/>
      </c>
      <c r="RR46" s="369" t="str">
        <v/>
      </c>
      <c r="RS46" s="369" t="str">
        <v/>
      </c>
      <c r="RT46" s="369" t="str">
        <v/>
      </c>
      <c r="RU46" s="369" t="str">
        <v/>
      </c>
      <c r="RV46" s="369" t="str">
        <v/>
      </c>
      <c r="RW46" s="369" t="str">
        <v/>
      </c>
      <c r="RX46" s="369" t="str">
        <v/>
      </c>
      <c r="RY46" s="369" t="str">
        <v/>
      </c>
      <c r="RZ46" s="369" t="str">
        <v/>
      </c>
      <c r="SA46" s="369" t="str">
        <v/>
      </c>
      <c r="SB46" s="369" t="str">
        <v/>
      </c>
      <c r="SC46" s="369" t="str">
        <v/>
      </c>
      <c r="SD46" s="369" t="str">
        <v/>
      </c>
      <c r="SE46" s="369" t="str">
        <v/>
      </c>
      <c r="SF46" s="369" t="str">
        <v/>
      </c>
      <c r="SG46" s="369" t="str">
        <v/>
      </c>
      <c r="SH46" s="369" t="str">
        <v/>
      </c>
      <c r="SI46" s="369" t="str">
        <v/>
      </c>
      <c r="SJ46" s="369" t="str">
        <v/>
      </c>
      <c r="SK46" s="369" t="str">
        <v/>
      </c>
      <c r="SL46" s="369" t="str">
        <v/>
      </c>
      <c r="SM46" s="369" t="str">
        <v/>
      </c>
      <c r="SN46" s="369" t="str">
        <v/>
      </c>
      <c r="SO46" s="369" t="str">
        <v/>
      </c>
      <c r="SP46" s="369" t="str">
        <v/>
      </c>
      <c r="SQ46" s="369" t="str">
        <v/>
      </c>
      <c r="SR46" s="369" t="str">
        <v/>
      </c>
      <c r="SS46" s="369" t="str">
        <v/>
      </c>
      <c r="ST46" s="369" t="str">
        <v/>
      </c>
      <c r="SU46" s="369" t="str">
        <v/>
      </c>
      <c r="SV46" s="369" t="str">
        <v/>
      </c>
      <c r="SW46" s="369" t="str">
        <v/>
      </c>
      <c r="SX46" s="369" t="str">
        <v/>
      </c>
      <c r="SY46" s="369" t="str">
        <v/>
      </c>
      <c r="SZ46" s="369" t="str">
        <v/>
      </c>
      <c r="TA46" s="369" t="str">
        <v/>
      </c>
      <c r="TB46" s="369" t="str">
        <v/>
      </c>
      <c r="TC46" s="369" t="str">
        <v/>
      </c>
      <c r="TD46" s="369" t="str">
        <v/>
      </c>
      <c r="TE46" s="369" t="str">
        <v/>
      </c>
      <c r="TF46" s="369" t="str">
        <v/>
      </c>
      <c r="TG46" s="369" t="str">
        <v/>
      </c>
      <c r="TH46" s="369" t="str">
        <v/>
      </c>
      <c r="TI46" s="369" t="str">
        <v/>
      </c>
      <c r="TJ46" s="369" t="str">
        <v/>
      </c>
      <c r="TK46" s="369" t="str">
        <v/>
      </c>
      <c r="TL46" s="369" t="str">
        <v/>
      </c>
      <c r="TM46" s="369" t="str">
        <v/>
      </c>
      <c r="TN46" s="369" t="str">
        <v/>
      </c>
      <c r="TO46" s="369" t="str">
        <v/>
      </c>
      <c r="TP46" s="369" t="str">
        <v/>
      </c>
      <c r="TQ46" s="369" t="str">
        <v/>
      </c>
      <c r="TR46" s="369" t="str">
        <v/>
      </c>
      <c r="TS46" s="369" t="str">
        <v/>
      </c>
      <c r="TT46" s="369" t="str">
        <v/>
      </c>
      <c r="TU46" s="369" t="str">
        <v/>
      </c>
      <c r="TV46" s="369" t="str">
        <v/>
      </c>
      <c r="TW46" s="369" t="str">
        <v/>
      </c>
      <c r="TX46" s="369" t="str">
        <v/>
      </c>
      <c r="TY46" s="369" t="str">
        <v/>
      </c>
      <c r="TZ46" s="369" t="str">
        <v/>
      </c>
      <c r="UA46" s="369" t="str">
        <v/>
      </c>
      <c r="UB46" s="369" t="str">
        <v/>
      </c>
      <c r="UC46" s="369" t="str">
        <v/>
      </c>
      <c r="UD46" s="369" t="str">
        <v/>
      </c>
      <c r="UE46" s="369" t="str">
        <v/>
      </c>
      <c r="UF46" s="369" t="str">
        <v/>
      </c>
      <c r="UG46" s="369" t="str">
        <v/>
      </c>
      <c r="UH46" s="369" t="str">
        <v/>
      </c>
      <c r="UI46" s="369" t="str">
        <v/>
      </c>
      <c r="UJ46" s="369" t="str">
        <v/>
      </c>
      <c r="UK46" s="369" t="str">
        <v/>
      </c>
      <c r="UL46" s="369" t="str">
        <v/>
      </c>
      <c r="UM46" s="369" t="str">
        <v/>
      </c>
      <c r="UN46" s="369" t="str">
        <v/>
      </c>
      <c r="UO46" s="369" t="str">
        <v/>
      </c>
      <c r="UP46" s="369" t="str">
        <v/>
      </c>
      <c r="UQ46" s="369" t="str">
        <v/>
      </c>
      <c r="UR46" s="369" t="str">
        <v/>
      </c>
      <c r="US46" s="369" t="str">
        <v/>
      </c>
      <c r="UT46" s="369" t="str">
        <v/>
      </c>
      <c r="UU46" s="369" t="str">
        <v/>
      </c>
      <c r="UV46" s="369" t="str">
        <v/>
      </c>
      <c r="UW46" s="369" t="str">
        <v/>
      </c>
      <c r="UX46" s="369" t="str">
        <v/>
      </c>
      <c r="UY46" s="369" t="str">
        <v/>
      </c>
      <c r="UZ46" s="369" t="str">
        <v/>
      </c>
      <c r="VA46" s="369" t="str">
        <v/>
      </c>
      <c r="VB46" s="369" t="str">
        <v/>
      </c>
      <c r="VC46" s="369" t="str">
        <v/>
      </c>
      <c r="VD46" s="369" t="str">
        <v/>
      </c>
      <c r="VE46" s="369" t="str">
        <v/>
      </c>
      <c r="VF46" s="369" t="str">
        <v/>
      </c>
      <c r="VG46" s="369" t="str">
        <v/>
      </c>
      <c r="VH46" s="369" t="str">
        <v/>
      </c>
      <c r="VI46" s="369" t="str">
        <v/>
      </c>
      <c r="VJ46" s="369" t="str">
        <v/>
      </c>
      <c r="VK46" s="369" t="str">
        <v/>
      </c>
      <c r="VL46" s="369" t="str">
        <v/>
      </c>
      <c r="VM46" s="369" t="str">
        <v/>
      </c>
      <c r="VN46" s="369" t="str">
        <v/>
      </c>
      <c r="VO46" s="369" t="str">
        <v/>
      </c>
      <c r="VP46" s="369" t="str">
        <v/>
      </c>
      <c r="VQ46" s="369" t="str">
        <v/>
      </c>
      <c r="VR46" s="369" t="str">
        <v/>
      </c>
      <c r="VS46" s="369" t="str">
        <v/>
      </c>
      <c r="VT46" s="369" t="str">
        <v/>
      </c>
      <c r="VU46" s="369" t="str">
        <v/>
      </c>
      <c r="VV46" s="369" t="str">
        <v/>
      </c>
      <c r="VW46" s="369" t="str">
        <v/>
      </c>
      <c r="VX46" s="369" t="str">
        <v/>
      </c>
      <c r="VY46" s="369" t="str">
        <v/>
      </c>
      <c r="VZ46" s="369" t="str">
        <v/>
      </c>
      <c r="WA46" s="369" t="str">
        <v/>
      </c>
      <c r="WB46" s="369" t="str">
        <v/>
      </c>
      <c r="WC46" s="369" t="str">
        <v/>
      </c>
      <c r="WD46" s="369" t="str">
        <v/>
      </c>
      <c r="WE46" s="369" t="str">
        <v/>
      </c>
      <c r="WF46" s="369" t="str">
        <v/>
      </c>
      <c r="WG46" s="369" t="str">
        <v/>
      </c>
      <c r="WH46" s="369" t="str">
        <v/>
      </c>
      <c r="WI46" s="369" t="str">
        <v/>
      </c>
    </row>
    <row r="47" spans="1:607">
      <c r="A47" s="348"/>
      <c r="B47" s="360" t="s">
        <v>779</v>
      </c>
      <c r="C47" s="348"/>
      <c r="D47" s="399"/>
      <c r="E47" s="399"/>
      <c r="F47" s="399"/>
      <c r="G47" s="361" t="str">
        <f t="shared" si="0"/>
        <v/>
      </c>
      <c r="H47" s="361" t="str">
        <f t="shared" si="1"/>
        <v/>
      </c>
      <c r="I47" s="397"/>
      <c r="J47" s="348"/>
      <c r="K47" s="348"/>
      <c r="L47" s="348"/>
      <c r="M47" s="348"/>
      <c r="N47" s="323"/>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3"/>
      <c r="AR47" s="323"/>
      <c r="AS47" s="323"/>
      <c r="AT47" s="323"/>
      <c r="AU47" s="323"/>
      <c r="AV47" s="323"/>
      <c r="AW47" s="323"/>
      <c r="AX47" s="323"/>
      <c r="AY47" s="323"/>
      <c r="AZ47" s="323"/>
      <c r="BA47" s="323"/>
      <c r="BB47" s="323"/>
      <c r="BC47" s="323"/>
      <c r="BD47" s="323"/>
      <c r="BE47" s="323"/>
      <c r="BF47" s="323"/>
      <c r="BG47" s="323"/>
      <c r="BH47" s="323"/>
      <c r="BI47" s="323"/>
      <c r="BJ47" s="323"/>
      <c r="BK47" s="323"/>
      <c r="BL47" s="323"/>
      <c r="BM47" s="323"/>
      <c r="BN47" s="323"/>
      <c r="BO47" s="323"/>
      <c r="BP47" s="323"/>
      <c r="BQ47" s="323"/>
      <c r="BR47" s="323"/>
      <c r="BS47" s="323"/>
      <c r="BT47" s="323"/>
      <c r="BU47" s="323"/>
      <c r="BV47" s="323"/>
      <c r="BW47" s="323"/>
      <c r="BX47" s="323"/>
      <c r="BY47" s="323"/>
      <c r="BZ47" s="323"/>
      <c r="CA47" s="323"/>
      <c r="CB47" s="323"/>
      <c r="CC47" s="323"/>
      <c r="CD47" s="323"/>
      <c r="CE47" s="323"/>
      <c r="CF47" s="323"/>
      <c r="CG47" s="323"/>
      <c r="CH47" s="323"/>
      <c r="CI47" s="323"/>
      <c r="CJ47" s="323"/>
      <c r="CK47" s="323"/>
      <c r="CL47" s="323"/>
      <c r="CM47" s="323"/>
      <c r="CN47" s="323"/>
      <c r="CO47" s="323"/>
      <c r="CP47" s="323"/>
      <c r="CQ47" s="323"/>
      <c r="CR47" s="323"/>
      <c r="CS47" s="323"/>
      <c r="CT47" s="323"/>
      <c r="CU47" s="323"/>
      <c r="CV47" s="323"/>
      <c r="CW47" s="323"/>
      <c r="CX47" s="323"/>
      <c r="CY47" s="323"/>
      <c r="CZ47" s="363"/>
      <c r="DB47" s="897"/>
      <c r="DC47" s="896" t="s">
        <v>1253</v>
      </c>
      <c r="DD47" s="368" t="str">
        <v/>
      </c>
      <c r="DE47" s="369" t="str">
        <v/>
      </c>
      <c r="DF47" s="369" t="str">
        <v/>
      </c>
      <c r="DG47" s="369" t="str">
        <v/>
      </c>
      <c r="DH47" s="369" t="str">
        <v/>
      </c>
      <c r="DI47" s="369" t="str">
        <v/>
      </c>
      <c r="DJ47" s="369" t="str">
        <v/>
      </c>
      <c r="DK47" s="369" t="str">
        <v/>
      </c>
      <c r="DL47" s="369" t="str">
        <v/>
      </c>
      <c r="DM47" s="369" t="str">
        <v/>
      </c>
      <c r="DN47" s="369" t="str">
        <v/>
      </c>
      <c r="DO47" s="369" t="str">
        <v/>
      </c>
      <c r="DP47" s="369" t="str">
        <v/>
      </c>
      <c r="DQ47" s="369" t="str">
        <v/>
      </c>
      <c r="DR47" s="369" t="str">
        <v/>
      </c>
      <c r="DS47" s="369" t="str">
        <v/>
      </c>
      <c r="DT47" s="369" t="str">
        <v/>
      </c>
      <c r="DU47" s="369" t="str">
        <v/>
      </c>
      <c r="DV47" s="369" t="str">
        <v/>
      </c>
      <c r="DW47" s="369" t="str">
        <v/>
      </c>
      <c r="DX47" s="370" t="str">
        <v/>
      </c>
      <c r="DY47" s="369" t="str">
        <v/>
      </c>
      <c r="DZ47" s="369" t="str">
        <v/>
      </c>
      <c r="EA47" s="369" t="str">
        <v/>
      </c>
      <c r="EB47" s="369" t="str">
        <v/>
      </c>
      <c r="EC47" s="369" t="str">
        <v/>
      </c>
      <c r="ED47" s="369" t="str">
        <v/>
      </c>
      <c r="EE47" s="369" t="str">
        <v/>
      </c>
      <c r="EF47" s="369" t="str">
        <v/>
      </c>
      <c r="EG47" s="369" t="str">
        <v/>
      </c>
      <c r="EH47" s="369" t="str">
        <v/>
      </c>
      <c r="EI47" s="369" t="str">
        <v/>
      </c>
      <c r="EJ47" s="369" t="str">
        <v/>
      </c>
      <c r="EK47" s="369" t="str">
        <v/>
      </c>
      <c r="EL47" s="369" t="str">
        <v/>
      </c>
      <c r="EM47" s="369" t="str">
        <v/>
      </c>
      <c r="EN47" s="369" t="str">
        <v/>
      </c>
      <c r="EO47" s="369" t="str">
        <v/>
      </c>
      <c r="EP47" s="369" t="str">
        <v/>
      </c>
      <c r="EQ47" s="369" t="str">
        <v/>
      </c>
      <c r="ER47" s="369" t="str">
        <v/>
      </c>
      <c r="ES47" s="369" t="str">
        <v/>
      </c>
      <c r="ET47" s="369" t="str">
        <v/>
      </c>
      <c r="EU47" s="369" t="str">
        <v/>
      </c>
      <c r="EV47" s="369" t="str">
        <v/>
      </c>
      <c r="EW47" s="369" t="str">
        <v/>
      </c>
      <c r="EX47" s="369" t="str">
        <v/>
      </c>
      <c r="EY47" s="369" t="str">
        <v/>
      </c>
      <c r="EZ47" s="369" t="str">
        <v/>
      </c>
      <c r="FA47" s="369" t="str">
        <v/>
      </c>
      <c r="FB47" s="369" t="str">
        <v/>
      </c>
      <c r="FC47" s="369" t="str">
        <v/>
      </c>
      <c r="FD47" s="369" t="str">
        <v/>
      </c>
      <c r="FE47" s="369" t="str">
        <v/>
      </c>
      <c r="FF47" s="369" t="str">
        <v/>
      </c>
      <c r="FG47" s="369" t="str">
        <v/>
      </c>
      <c r="FH47" s="369" t="str">
        <v/>
      </c>
      <c r="FI47" s="369" t="str">
        <v/>
      </c>
      <c r="FJ47" s="369" t="str">
        <v/>
      </c>
      <c r="FK47" s="369" t="str">
        <v/>
      </c>
      <c r="FL47" s="369" t="str">
        <v/>
      </c>
      <c r="FM47" s="369" t="str">
        <v/>
      </c>
      <c r="FN47" s="369" t="str">
        <v/>
      </c>
      <c r="FO47" s="369" t="str">
        <v/>
      </c>
      <c r="FP47" s="369" t="str">
        <v/>
      </c>
      <c r="FQ47" s="369" t="str">
        <v/>
      </c>
      <c r="FR47" s="369" t="str">
        <v/>
      </c>
      <c r="FS47" s="369" t="str">
        <v/>
      </c>
      <c r="FT47" s="369" t="str">
        <v/>
      </c>
      <c r="FU47" s="369" t="str">
        <v/>
      </c>
      <c r="FV47" s="369" t="str">
        <v/>
      </c>
      <c r="FW47" s="369" t="str">
        <v/>
      </c>
      <c r="FX47" s="369" t="str">
        <v/>
      </c>
      <c r="FY47" s="369" t="str">
        <v/>
      </c>
      <c r="FZ47" s="369" t="str">
        <v/>
      </c>
      <c r="GA47" s="369" t="str">
        <v/>
      </c>
      <c r="GB47" s="369" t="str">
        <v/>
      </c>
      <c r="GC47" s="369" t="str">
        <v/>
      </c>
      <c r="GD47" s="369" t="str">
        <v/>
      </c>
      <c r="GE47" s="369" t="str">
        <v/>
      </c>
      <c r="GF47" s="369" t="str">
        <v/>
      </c>
      <c r="GG47" s="369" t="str">
        <v/>
      </c>
      <c r="GH47" s="369" t="str">
        <v/>
      </c>
      <c r="GI47" s="369" t="str">
        <v/>
      </c>
      <c r="GJ47" s="369" t="str">
        <v/>
      </c>
      <c r="GK47" s="369" t="str">
        <v/>
      </c>
      <c r="GL47" s="369" t="str">
        <v/>
      </c>
      <c r="GM47" s="369" t="str">
        <v/>
      </c>
      <c r="GN47" s="369" t="str">
        <v/>
      </c>
      <c r="GO47" s="369" t="str">
        <v/>
      </c>
      <c r="GP47" s="369" t="str">
        <v/>
      </c>
      <c r="GQ47" s="369" t="str">
        <v/>
      </c>
      <c r="GR47" s="369" t="str">
        <v/>
      </c>
      <c r="GS47" s="369" t="str">
        <v/>
      </c>
      <c r="GT47" s="369" t="str">
        <v/>
      </c>
      <c r="GU47" s="369" t="str">
        <v/>
      </c>
      <c r="GV47" s="369" t="str">
        <v/>
      </c>
      <c r="GW47" s="369" t="str">
        <v/>
      </c>
      <c r="GX47" s="369" t="str">
        <v/>
      </c>
      <c r="GY47" s="369" t="str">
        <v/>
      </c>
      <c r="GZ47" s="369" t="str">
        <v/>
      </c>
      <c r="HA47" s="369" t="str">
        <v/>
      </c>
      <c r="HB47" s="369" t="str">
        <v/>
      </c>
      <c r="HC47" s="369" t="str">
        <v/>
      </c>
      <c r="HD47" s="369" t="str">
        <v/>
      </c>
      <c r="HE47" s="369" t="str">
        <v/>
      </c>
      <c r="HF47" s="369" t="str">
        <v/>
      </c>
      <c r="HG47" s="369" t="str">
        <v/>
      </c>
      <c r="HH47" s="369" t="str">
        <v/>
      </c>
      <c r="HI47" s="369" t="str">
        <v/>
      </c>
      <c r="HJ47" s="369" t="str">
        <v/>
      </c>
      <c r="HK47" s="369" t="str">
        <v/>
      </c>
      <c r="HL47" s="369" t="str">
        <v/>
      </c>
      <c r="HM47" s="369" t="str">
        <v/>
      </c>
      <c r="HN47" s="369" t="str">
        <v/>
      </c>
      <c r="HO47" s="369" t="str">
        <v/>
      </c>
      <c r="HP47" s="369" t="str">
        <v/>
      </c>
      <c r="HQ47" s="369" t="str">
        <v/>
      </c>
      <c r="HR47" s="369" t="str">
        <v/>
      </c>
      <c r="HS47" s="369" t="str">
        <v/>
      </c>
      <c r="HT47" s="369" t="str">
        <v/>
      </c>
      <c r="HU47" s="369" t="str">
        <v/>
      </c>
      <c r="HV47" s="369" t="str">
        <v/>
      </c>
      <c r="HW47" s="369" t="str">
        <v/>
      </c>
      <c r="HX47" s="369" t="str">
        <v/>
      </c>
      <c r="HY47" s="369" t="str">
        <v/>
      </c>
      <c r="HZ47" s="369" t="str">
        <v/>
      </c>
      <c r="IA47" s="369" t="str">
        <v/>
      </c>
      <c r="IB47" s="369" t="str">
        <v/>
      </c>
      <c r="IC47" s="369" t="str">
        <v/>
      </c>
      <c r="ID47" s="369" t="str">
        <v/>
      </c>
      <c r="IE47" s="369" t="str">
        <v/>
      </c>
      <c r="IF47" s="369" t="str">
        <v/>
      </c>
      <c r="IG47" s="369" t="str">
        <v/>
      </c>
      <c r="IH47" s="369" t="str">
        <v/>
      </c>
      <c r="II47" s="369" t="str">
        <v/>
      </c>
      <c r="IJ47" s="369" t="str">
        <v/>
      </c>
      <c r="IK47" s="369" t="str">
        <v/>
      </c>
      <c r="IL47" s="369" t="str">
        <v/>
      </c>
      <c r="IM47" s="369" t="str">
        <v/>
      </c>
      <c r="IN47" s="369" t="str">
        <v/>
      </c>
      <c r="IO47" s="369" t="str">
        <v/>
      </c>
      <c r="IP47" s="369" t="str">
        <v/>
      </c>
      <c r="IQ47" s="369" t="str">
        <v/>
      </c>
      <c r="IR47" s="369" t="str">
        <v/>
      </c>
      <c r="IS47" s="369" t="str">
        <v/>
      </c>
      <c r="IT47" s="369" t="str">
        <v/>
      </c>
      <c r="IU47" s="369" t="str">
        <v/>
      </c>
      <c r="IV47" s="369" t="str">
        <v/>
      </c>
      <c r="IW47" s="369" t="str">
        <v/>
      </c>
      <c r="IX47" s="369" t="str">
        <v/>
      </c>
      <c r="IY47" s="369" t="str">
        <v/>
      </c>
      <c r="IZ47" s="369" t="str">
        <v/>
      </c>
      <c r="JA47" s="369" t="str">
        <v/>
      </c>
      <c r="JB47" s="369" t="str">
        <v/>
      </c>
      <c r="JC47" s="369" t="str">
        <v/>
      </c>
      <c r="JD47" s="369" t="str">
        <v/>
      </c>
      <c r="JE47" s="369" t="str">
        <v/>
      </c>
      <c r="JF47" s="369" t="str">
        <v/>
      </c>
      <c r="JG47" s="369" t="str">
        <v/>
      </c>
      <c r="JH47" s="369" t="str">
        <v/>
      </c>
      <c r="JI47" s="369" t="str">
        <v/>
      </c>
      <c r="JJ47" s="369" t="str">
        <v/>
      </c>
      <c r="JK47" s="369" t="str">
        <v/>
      </c>
      <c r="JL47" s="369" t="str">
        <v/>
      </c>
      <c r="JM47" s="369" t="str">
        <v/>
      </c>
      <c r="JN47" s="369" t="str">
        <v/>
      </c>
      <c r="JO47" s="369" t="str">
        <v/>
      </c>
      <c r="JP47" s="369" t="str">
        <v/>
      </c>
      <c r="JQ47" s="369" t="str">
        <v/>
      </c>
      <c r="JR47" s="369" t="str">
        <v/>
      </c>
      <c r="JS47" s="369" t="str">
        <v/>
      </c>
      <c r="JT47" s="369" t="str">
        <v/>
      </c>
      <c r="JU47" s="369" t="str">
        <v/>
      </c>
      <c r="JV47" s="369" t="str">
        <v/>
      </c>
      <c r="JW47" s="369" t="str">
        <v/>
      </c>
      <c r="JX47" s="369" t="str">
        <v/>
      </c>
      <c r="JY47" s="369" t="str">
        <v/>
      </c>
      <c r="JZ47" s="369" t="str">
        <v/>
      </c>
      <c r="KA47" s="369" t="str">
        <v/>
      </c>
      <c r="KB47" s="369" t="str">
        <v/>
      </c>
      <c r="KC47" s="369" t="str">
        <v/>
      </c>
      <c r="KD47" s="369" t="str">
        <v/>
      </c>
      <c r="KE47" s="369" t="str">
        <v/>
      </c>
      <c r="KF47" s="369" t="str">
        <v/>
      </c>
      <c r="KG47" s="369" t="str">
        <v/>
      </c>
      <c r="KH47" s="369" t="str">
        <v/>
      </c>
      <c r="KI47" s="369" t="str">
        <v/>
      </c>
      <c r="KJ47" s="369" t="str">
        <v/>
      </c>
      <c r="KK47" s="369" t="str">
        <v/>
      </c>
      <c r="KL47" s="369" t="str">
        <v/>
      </c>
      <c r="KM47" s="369" t="str">
        <v/>
      </c>
      <c r="KN47" s="369" t="str">
        <v/>
      </c>
      <c r="KO47" s="369" t="str">
        <v/>
      </c>
      <c r="KP47" s="369" t="str">
        <v/>
      </c>
      <c r="KQ47" s="369" t="str">
        <v/>
      </c>
      <c r="KR47" s="369" t="str">
        <v/>
      </c>
      <c r="KS47" s="369" t="str">
        <v/>
      </c>
      <c r="KT47" s="369" t="str">
        <v/>
      </c>
      <c r="KU47" s="369" t="str">
        <v/>
      </c>
      <c r="KV47" s="369" t="str">
        <v/>
      </c>
      <c r="KW47" s="369" t="str">
        <v/>
      </c>
      <c r="KX47" s="369" t="str">
        <v/>
      </c>
      <c r="KY47" s="369" t="str">
        <v/>
      </c>
      <c r="KZ47" s="369" t="str">
        <v/>
      </c>
      <c r="LA47" s="369" t="str">
        <v/>
      </c>
      <c r="LB47" s="369" t="str">
        <v/>
      </c>
      <c r="LC47" s="369" t="str">
        <v/>
      </c>
      <c r="LD47" s="369" t="str">
        <v/>
      </c>
      <c r="LE47" s="369" t="str">
        <v/>
      </c>
      <c r="LF47" s="369" t="str">
        <v/>
      </c>
      <c r="LG47" s="369" t="str">
        <v/>
      </c>
      <c r="LH47" s="369" t="str">
        <v/>
      </c>
      <c r="LI47" s="369" t="str">
        <v/>
      </c>
      <c r="LJ47" s="369" t="str">
        <v/>
      </c>
      <c r="LK47" s="369" t="str">
        <v/>
      </c>
      <c r="LL47" s="369" t="str">
        <v/>
      </c>
      <c r="LM47" s="369" t="str">
        <v/>
      </c>
      <c r="LN47" s="369" t="str">
        <v/>
      </c>
      <c r="LO47" s="369" t="str">
        <v/>
      </c>
      <c r="LP47" s="369" t="str">
        <v/>
      </c>
      <c r="LQ47" s="369" t="str">
        <v/>
      </c>
      <c r="LR47" s="369" t="str">
        <v/>
      </c>
      <c r="LS47" s="369" t="str">
        <v/>
      </c>
      <c r="LT47" s="369" t="str">
        <v/>
      </c>
      <c r="LU47" s="369" t="str">
        <v/>
      </c>
      <c r="LV47" s="369" t="str">
        <v/>
      </c>
      <c r="LW47" s="369" t="str">
        <v/>
      </c>
      <c r="LX47" s="369" t="str">
        <v/>
      </c>
      <c r="LY47" s="369" t="str">
        <v/>
      </c>
      <c r="LZ47" s="369" t="str">
        <v/>
      </c>
      <c r="MA47" s="369" t="str">
        <v/>
      </c>
      <c r="MB47" s="369" t="str">
        <v/>
      </c>
      <c r="MC47" s="369" t="str">
        <v/>
      </c>
      <c r="MD47" s="369" t="str">
        <v/>
      </c>
      <c r="ME47" s="369" t="str">
        <v/>
      </c>
      <c r="MF47" s="369" t="str">
        <v/>
      </c>
      <c r="MG47" s="369" t="str">
        <v/>
      </c>
      <c r="MH47" s="369" t="str">
        <v/>
      </c>
      <c r="MI47" s="369" t="str">
        <v/>
      </c>
      <c r="MJ47" s="369" t="str">
        <v/>
      </c>
      <c r="MK47" s="369" t="str">
        <v/>
      </c>
      <c r="ML47" s="369" t="str">
        <v/>
      </c>
      <c r="MM47" s="369" t="str">
        <v/>
      </c>
      <c r="MN47" s="369" t="str">
        <v/>
      </c>
      <c r="MO47" s="369" t="str">
        <v/>
      </c>
      <c r="MP47" s="369" t="str">
        <v/>
      </c>
      <c r="MQ47" s="369" t="str">
        <v/>
      </c>
      <c r="MR47" s="369" t="str">
        <v/>
      </c>
      <c r="MS47" s="369" t="str">
        <v/>
      </c>
      <c r="MT47" s="369" t="str">
        <v/>
      </c>
      <c r="MU47" s="369" t="str">
        <v/>
      </c>
      <c r="MV47" s="369" t="str">
        <v/>
      </c>
      <c r="MW47" s="369" t="str">
        <v/>
      </c>
      <c r="MX47" s="369" t="str">
        <v/>
      </c>
      <c r="MY47" s="369" t="str">
        <v/>
      </c>
      <c r="MZ47" s="369" t="str">
        <v/>
      </c>
      <c r="NA47" s="369" t="str">
        <v/>
      </c>
      <c r="NB47" s="369" t="str">
        <v/>
      </c>
      <c r="NC47" s="369" t="str">
        <v/>
      </c>
      <c r="ND47" s="369" t="str">
        <v/>
      </c>
      <c r="NE47" s="369" t="str">
        <v/>
      </c>
      <c r="NF47" s="369" t="str">
        <v/>
      </c>
      <c r="NG47" s="369" t="str">
        <v/>
      </c>
      <c r="NH47" s="369" t="str">
        <v/>
      </c>
      <c r="NI47" s="369" t="str">
        <v/>
      </c>
      <c r="NJ47" s="369" t="str">
        <v/>
      </c>
      <c r="NK47" s="369" t="str">
        <v/>
      </c>
      <c r="NL47" s="369" t="str">
        <v/>
      </c>
      <c r="NM47" s="369" t="str">
        <v/>
      </c>
      <c r="NN47" s="369" t="str">
        <v/>
      </c>
      <c r="NO47" s="369" t="str">
        <v/>
      </c>
      <c r="NP47" s="369" t="str">
        <v/>
      </c>
      <c r="NQ47" s="369" t="str">
        <v/>
      </c>
      <c r="NR47" s="369" t="str">
        <v/>
      </c>
      <c r="NS47" s="369" t="str">
        <v/>
      </c>
      <c r="NT47" s="369" t="str">
        <v/>
      </c>
      <c r="NU47" s="369" t="str">
        <v/>
      </c>
      <c r="NV47" s="369" t="str">
        <v/>
      </c>
      <c r="NW47" s="369" t="str">
        <v/>
      </c>
      <c r="NX47" s="369" t="str">
        <v/>
      </c>
      <c r="NY47" s="369" t="str">
        <v/>
      </c>
      <c r="NZ47" s="369" t="str">
        <v/>
      </c>
      <c r="OA47" s="369" t="str">
        <v/>
      </c>
      <c r="OB47" s="369" t="str">
        <v/>
      </c>
      <c r="OC47" s="369" t="str">
        <v/>
      </c>
      <c r="OD47" s="369" t="str">
        <v/>
      </c>
      <c r="OE47" s="369" t="str">
        <v/>
      </c>
      <c r="OF47" s="369" t="str">
        <v/>
      </c>
      <c r="OG47" s="369" t="str">
        <v/>
      </c>
      <c r="OH47" s="369" t="str">
        <v/>
      </c>
      <c r="OI47" s="369" t="str">
        <v/>
      </c>
      <c r="OJ47" s="369" t="str">
        <v/>
      </c>
      <c r="OK47" s="369" t="str">
        <v/>
      </c>
      <c r="OL47" s="369" t="str">
        <v/>
      </c>
      <c r="OM47" s="369" t="str">
        <v/>
      </c>
      <c r="ON47" s="369" t="str">
        <v/>
      </c>
      <c r="OO47" s="369" t="str">
        <v/>
      </c>
      <c r="OP47" s="369" t="str">
        <v/>
      </c>
      <c r="OQ47" s="371" t="str">
        <v/>
      </c>
      <c r="OR47" s="369" t="str">
        <v/>
      </c>
      <c r="OS47" s="369" t="str">
        <v/>
      </c>
      <c r="OT47" s="369" t="str">
        <v/>
      </c>
      <c r="OU47" s="369" t="str">
        <v/>
      </c>
      <c r="OV47" s="369" t="str">
        <v/>
      </c>
      <c r="OW47" s="369" t="str">
        <v/>
      </c>
      <c r="OX47" s="369" t="str">
        <v/>
      </c>
      <c r="OY47" s="369" t="str">
        <v/>
      </c>
      <c r="OZ47" s="369" t="str">
        <v/>
      </c>
      <c r="PA47" s="369" t="str">
        <v/>
      </c>
      <c r="PB47" s="369" t="str">
        <v/>
      </c>
      <c r="PC47" s="369" t="str">
        <v/>
      </c>
      <c r="PD47" s="369" t="str">
        <v/>
      </c>
      <c r="PE47" s="369" t="str">
        <v/>
      </c>
      <c r="PF47" s="369" t="str">
        <v/>
      </c>
      <c r="PG47" s="369" t="str">
        <v/>
      </c>
      <c r="PH47" s="369" t="str">
        <v/>
      </c>
      <c r="PI47" s="369" t="str">
        <v/>
      </c>
      <c r="PJ47" s="369" t="str">
        <v/>
      </c>
      <c r="PK47" s="369" t="str">
        <v/>
      </c>
      <c r="PL47" s="369" t="str">
        <v/>
      </c>
      <c r="PM47" s="369" t="str">
        <v/>
      </c>
      <c r="PN47" s="369" t="str">
        <v/>
      </c>
      <c r="PO47" s="369" t="str">
        <v/>
      </c>
      <c r="PP47" s="369" t="str">
        <v/>
      </c>
      <c r="PQ47" s="369" t="str">
        <v/>
      </c>
      <c r="PR47" s="369" t="str">
        <v/>
      </c>
      <c r="PS47" s="369" t="str">
        <v/>
      </c>
      <c r="PT47" s="369" t="str">
        <v/>
      </c>
      <c r="PU47" s="369" t="str">
        <v/>
      </c>
      <c r="PV47" s="369" t="str">
        <v/>
      </c>
      <c r="PW47" s="369" t="str">
        <v/>
      </c>
      <c r="PX47" s="369" t="str">
        <v/>
      </c>
      <c r="PY47" s="369" t="str">
        <v/>
      </c>
      <c r="PZ47" s="369" t="str">
        <v/>
      </c>
      <c r="QA47" s="369" t="str">
        <v/>
      </c>
      <c r="QB47" s="369" t="str">
        <v/>
      </c>
      <c r="QC47" s="369" t="str">
        <v/>
      </c>
      <c r="QD47" s="369" t="str">
        <v/>
      </c>
      <c r="QE47" s="369" t="str">
        <v/>
      </c>
      <c r="QF47" s="369" t="str">
        <v/>
      </c>
      <c r="QG47" s="369" t="str">
        <v/>
      </c>
      <c r="QH47" s="369" t="str">
        <v/>
      </c>
      <c r="QI47" s="369" t="str">
        <v/>
      </c>
      <c r="QJ47" s="369" t="str">
        <v/>
      </c>
      <c r="QK47" s="369" t="str">
        <v/>
      </c>
      <c r="QL47" s="369" t="str">
        <v/>
      </c>
      <c r="QM47" s="369" t="str">
        <v/>
      </c>
      <c r="QN47" s="369" t="str">
        <v/>
      </c>
      <c r="QO47" s="369" t="str">
        <v/>
      </c>
      <c r="QP47" s="369" t="str">
        <v/>
      </c>
      <c r="QQ47" s="369" t="str">
        <v/>
      </c>
      <c r="QR47" s="369" t="str">
        <v/>
      </c>
      <c r="QS47" s="369" t="str">
        <v/>
      </c>
      <c r="QT47" s="369" t="str">
        <v/>
      </c>
      <c r="QU47" s="369" t="str">
        <v/>
      </c>
      <c r="QV47" s="369" t="str">
        <v/>
      </c>
      <c r="QW47" s="369" t="str">
        <v/>
      </c>
      <c r="QX47" s="369" t="str">
        <v/>
      </c>
      <c r="QY47" s="369" t="str">
        <v/>
      </c>
      <c r="QZ47" s="369" t="str">
        <v/>
      </c>
      <c r="RA47" s="369" t="str">
        <v/>
      </c>
      <c r="RB47" s="369" t="str">
        <v/>
      </c>
      <c r="RC47" s="369" t="str">
        <v/>
      </c>
      <c r="RD47" s="369" t="str">
        <v/>
      </c>
      <c r="RE47" s="369" t="str">
        <v/>
      </c>
      <c r="RF47" s="369" t="str">
        <v/>
      </c>
      <c r="RG47" s="369" t="str">
        <v/>
      </c>
      <c r="RH47" s="369" t="str">
        <v/>
      </c>
      <c r="RI47" s="369" t="str">
        <v/>
      </c>
      <c r="RJ47" s="369" t="str">
        <v/>
      </c>
      <c r="RK47" s="369" t="str">
        <v/>
      </c>
      <c r="RL47" s="369" t="str">
        <v/>
      </c>
      <c r="RM47" s="369" t="str">
        <v/>
      </c>
      <c r="RN47" s="369" t="str">
        <v/>
      </c>
      <c r="RO47" s="369" t="str">
        <v/>
      </c>
      <c r="RP47" s="369" t="str">
        <v/>
      </c>
      <c r="RQ47" s="369" t="str">
        <v/>
      </c>
      <c r="RR47" s="369" t="str">
        <v/>
      </c>
      <c r="RS47" s="369" t="str">
        <v/>
      </c>
      <c r="RT47" s="369" t="str">
        <v/>
      </c>
      <c r="RU47" s="369" t="str">
        <v/>
      </c>
      <c r="RV47" s="369" t="str">
        <v/>
      </c>
      <c r="RW47" s="369" t="str">
        <v/>
      </c>
      <c r="RX47" s="369" t="str">
        <v/>
      </c>
      <c r="RY47" s="369" t="str">
        <v/>
      </c>
      <c r="RZ47" s="369" t="str">
        <v/>
      </c>
      <c r="SA47" s="369" t="str">
        <v/>
      </c>
      <c r="SB47" s="369" t="str">
        <v/>
      </c>
      <c r="SC47" s="369" t="str">
        <v/>
      </c>
      <c r="SD47" s="369" t="str">
        <v/>
      </c>
      <c r="SE47" s="369" t="str">
        <v/>
      </c>
      <c r="SF47" s="369" t="str">
        <v/>
      </c>
      <c r="SG47" s="369" t="str">
        <v/>
      </c>
      <c r="SH47" s="369" t="str">
        <v/>
      </c>
      <c r="SI47" s="369" t="str">
        <v/>
      </c>
      <c r="SJ47" s="369" t="str">
        <v/>
      </c>
      <c r="SK47" s="369" t="str">
        <v/>
      </c>
      <c r="SL47" s="369" t="str">
        <v/>
      </c>
      <c r="SM47" s="369" t="str">
        <v/>
      </c>
      <c r="SN47" s="369" t="str">
        <v/>
      </c>
      <c r="SO47" s="369" t="str">
        <v/>
      </c>
      <c r="SP47" s="369" t="str">
        <v/>
      </c>
      <c r="SQ47" s="369" t="str">
        <v/>
      </c>
      <c r="SR47" s="369" t="str">
        <v/>
      </c>
      <c r="SS47" s="369" t="str">
        <v/>
      </c>
      <c r="ST47" s="369" t="str">
        <v/>
      </c>
      <c r="SU47" s="369" t="str">
        <v/>
      </c>
      <c r="SV47" s="369" t="str">
        <v/>
      </c>
      <c r="SW47" s="369" t="str">
        <v/>
      </c>
      <c r="SX47" s="369" t="str">
        <v/>
      </c>
      <c r="SY47" s="369" t="str">
        <v/>
      </c>
      <c r="SZ47" s="369" t="str">
        <v/>
      </c>
      <c r="TA47" s="369" t="str">
        <v/>
      </c>
      <c r="TB47" s="369" t="str">
        <v/>
      </c>
      <c r="TC47" s="369" t="str">
        <v/>
      </c>
      <c r="TD47" s="369" t="str">
        <v/>
      </c>
      <c r="TE47" s="369" t="str">
        <v/>
      </c>
      <c r="TF47" s="369" t="str">
        <v/>
      </c>
      <c r="TG47" s="369" t="str">
        <v/>
      </c>
      <c r="TH47" s="369" t="str">
        <v/>
      </c>
      <c r="TI47" s="369" t="str">
        <v/>
      </c>
      <c r="TJ47" s="369" t="str">
        <v/>
      </c>
      <c r="TK47" s="369" t="str">
        <v/>
      </c>
      <c r="TL47" s="369" t="str">
        <v/>
      </c>
      <c r="TM47" s="369" t="str">
        <v/>
      </c>
      <c r="TN47" s="369" t="str">
        <v/>
      </c>
      <c r="TO47" s="369" t="str">
        <v/>
      </c>
      <c r="TP47" s="369" t="str">
        <v/>
      </c>
      <c r="TQ47" s="369" t="str">
        <v/>
      </c>
      <c r="TR47" s="369" t="str">
        <v/>
      </c>
      <c r="TS47" s="369" t="str">
        <v/>
      </c>
      <c r="TT47" s="369" t="str">
        <v/>
      </c>
      <c r="TU47" s="369" t="str">
        <v/>
      </c>
      <c r="TV47" s="369" t="str">
        <v/>
      </c>
      <c r="TW47" s="369" t="str">
        <v/>
      </c>
      <c r="TX47" s="369" t="str">
        <v/>
      </c>
      <c r="TY47" s="369" t="str">
        <v/>
      </c>
      <c r="TZ47" s="369" t="str">
        <v/>
      </c>
      <c r="UA47" s="369" t="str">
        <v/>
      </c>
      <c r="UB47" s="369" t="str">
        <v/>
      </c>
      <c r="UC47" s="369" t="str">
        <v/>
      </c>
      <c r="UD47" s="369" t="str">
        <v/>
      </c>
      <c r="UE47" s="369" t="str">
        <v/>
      </c>
      <c r="UF47" s="369" t="str">
        <v/>
      </c>
      <c r="UG47" s="369" t="str">
        <v/>
      </c>
      <c r="UH47" s="369" t="str">
        <v/>
      </c>
      <c r="UI47" s="369" t="str">
        <v/>
      </c>
      <c r="UJ47" s="369" t="str">
        <v/>
      </c>
      <c r="UK47" s="369" t="str">
        <v/>
      </c>
      <c r="UL47" s="369" t="str">
        <v/>
      </c>
      <c r="UM47" s="369" t="str">
        <v/>
      </c>
      <c r="UN47" s="369" t="str">
        <v/>
      </c>
      <c r="UO47" s="369" t="str">
        <v/>
      </c>
      <c r="UP47" s="369" t="str">
        <v/>
      </c>
      <c r="UQ47" s="369" t="str">
        <v/>
      </c>
      <c r="UR47" s="369" t="str">
        <v/>
      </c>
      <c r="US47" s="369" t="str">
        <v/>
      </c>
      <c r="UT47" s="369" t="str">
        <v/>
      </c>
      <c r="UU47" s="369" t="str">
        <v/>
      </c>
      <c r="UV47" s="369" t="str">
        <v/>
      </c>
      <c r="UW47" s="369" t="str">
        <v/>
      </c>
      <c r="UX47" s="369" t="str">
        <v/>
      </c>
      <c r="UY47" s="369" t="str">
        <v/>
      </c>
      <c r="UZ47" s="369" t="str">
        <v/>
      </c>
      <c r="VA47" s="369" t="str">
        <v/>
      </c>
      <c r="VB47" s="369" t="str">
        <v/>
      </c>
      <c r="VC47" s="369" t="str">
        <v/>
      </c>
      <c r="VD47" s="369" t="str">
        <v/>
      </c>
      <c r="VE47" s="369" t="str">
        <v/>
      </c>
      <c r="VF47" s="369" t="str">
        <v/>
      </c>
      <c r="VG47" s="369" t="str">
        <v/>
      </c>
      <c r="VH47" s="369" t="str">
        <v/>
      </c>
      <c r="VI47" s="369" t="str">
        <v/>
      </c>
      <c r="VJ47" s="369" t="str">
        <v/>
      </c>
      <c r="VK47" s="369" t="str">
        <v/>
      </c>
      <c r="VL47" s="369" t="str">
        <v/>
      </c>
      <c r="VM47" s="369" t="str">
        <v/>
      </c>
      <c r="VN47" s="369" t="str">
        <v/>
      </c>
      <c r="VO47" s="369" t="str">
        <v/>
      </c>
      <c r="VP47" s="369" t="str">
        <v/>
      </c>
      <c r="VQ47" s="369" t="str">
        <v/>
      </c>
      <c r="VR47" s="369" t="str">
        <v/>
      </c>
      <c r="VS47" s="369" t="str">
        <v/>
      </c>
      <c r="VT47" s="369" t="str">
        <v/>
      </c>
      <c r="VU47" s="369" t="str">
        <v/>
      </c>
      <c r="VV47" s="369" t="str">
        <v/>
      </c>
      <c r="VW47" s="369" t="str">
        <v/>
      </c>
      <c r="VX47" s="369" t="str">
        <v/>
      </c>
      <c r="VY47" s="369" t="str">
        <v/>
      </c>
      <c r="VZ47" s="369" t="str">
        <v/>
      </c>
      <c r="WA47" s="369" t="str">
        <v/>
      </c>
      <c r="WB47" s="369" t="str">
        <v/>
      </c>
      <c r="WC47" s="369" t="str">
        <v/>
      </c>
      <c r="WD47" s="369" t="str">
        <v/>
      </c>
      <c r="WE47" s="369" t="str">
        <v/>
      </c>
      <c r="WF47" s="369" t="str">
        <v/>
      </c>
      <c r="WG47" s="369" t="str">
        <v/>
      </c>
      <c r="WH47" s="369" t="str">
        <v/>
      </c>
      <c r="WI47" s="369" t="str">
        <v/>
      </c>
    </row>
    <row r="48" spans="1:607">
      <c r="A48" s="348"/>
      <c r="B48" s="360" t="s">
        <v>780</v>
      </c>
      <c r="C48" s="348"/>
      <c r="D48" s="399"/>
      <c r="E48" s="399"/>
      <c r="F48" s="399"/>
      <c r="G48" s="361" t="str">
        <f t="shared" si="0"/>
        <v/>
      </c>
      <c r="H48" s="361" t="str">
        <f t="shared" si="1"/>
        <v/>
      </c>
      <c r="I48" s="397"/>
      <c r="J48" s="348"/>
      <c r="K48" s="348"/>
      <c r="L48" s="348"/>
      <c r="M48" s="348"/>
      <c r="N48" s="400"/>
      <c r="O48" s="400"/>
      <c r="P48" s="400"/>
      <c r="Q48" s="400"/>
      <c r="R48" s="400"/>
      <c r="S48" s="400"/>
      <c r="T48" s="400"/>
      <c r="U48" s="400"/>
      <c r="V48" s="400"/>
      <c r="W48" s="400"/>
      <c r="X48" s="400"/>
      <c r="Y48" s="400"/>
      <c r="Z48" s="400"/>
      <c r="AA48" s="400"/>
      <c r="AB48" s="400"/>
      <c r="AC48" s="400"/>
      <c r="AD48" s="400"/>
      <c r="AE48" s="400"/>
      <c r="AF48" s="400"/>
      <c r="AG48" s="400"/>
      <c r="AH48" s="400"/>
      <c r="AI48" s="400"/>
      <c r="AJ48" s="400"/>
      <c r="AK48" s="400"/>
      <c r="AL48" s="400"/>
      <c r="AM48" s="400"/>
      <c r="AN48" s="400"/>
      <c r="AO48" s="400"/>
      <c r="AP48" s="400"/>
      <c r="AQ48" s="400"/>
      <c r="AR48" s="400"/>
      <c r="AS48" s="400"/>
      <c r="AT48" s="400"/>
      <c r="AU48" s="400"/>
      <c r="AV48" s="400"/>
      <c r="AW48" s="400"/>
      <c r="AX48" s="400"/>
      <c r="AY48" s="400"/>
      <c r="AZ48" s="400"/>
      <c r="BA48" s="400"/>
      <c r="BB48" s="400"/>
      <c r="BC48" s="400"/>
      <c r="BD48" s="400"/>
      <c r="BE48" s="400"/>
      <c r="BF48" s="400"/>
      <c r="BG48" s="400"/>
      <c r="BH48" s="400"/>
      <c r="BI48" s="400"/>
      <c r="BJ48" s="400"/>
      <c r="BK48" s="400"/>
      <c r="BL48" s="400"/>
      <c r="BM48" s="400"/>
      <c r="BN48" s="400"/>
      <c r="BO48" s="400"/>
      <c r="BP48" s="400"/>
      <c r="BQ48" s="400"/>
      <c r="BR48" s="400"/>
      <c r="BS48" s="400"/>
      <c r="BT48" s="400"/>
      <c r="BU48" s="400"/>
      <c r="BV48" s="400"/>
      <c r="BW48" s="400"/>
      <c r="BX48" s="400"/>
      <c r="BY48" s="400"/>
      <c r="BZ48" s="400"/>
      <c r="CA48" s="400"/>
      <c r="CB48" s="400"/>
      <c r="CC48" s="400"/>
      <c r="CD48" s="400"/>
      <c r="CE48" s="400"/>
      <c r="CF48" s="400"/>
      <c r="CG48" s="400"/>
      <c r="CH48" s="400"/>
      <c r="CI48" s="400"/>
      <c r="CJ48" s="400"/>
      <c r="CK48" s="400"/>
      <c r="CL48" s="400"/>
      <c r="CM48" s="400"/>
      <c r="CN48" s="400"/>
      <c r="CO48" s="400"/>
      <c r="CP48" s="400"/>
      <c r="CQ48" s="400"/>
      <c r="CR48" s="400"/>
      <c r="CS48" s="400"/>
      <c r="CT48" s="400"/>
      <c r="CU48" s="400"/>
      <c r="CV48" s="400"/>
      <c r="CW48" s="400"/>
      <c r="CX48" s="400"/>
      <c r="CY48" s="400"/>
      <c r="CZ48" s="362"/>
      <c r="DB48" s="897"/>
      <c r="DC48" s="897"/>
      <c r="DD48" s="368" t="str">
        <v/>
      </c>
      <c r="DE48" s="369" t="str">
        <v/>
      </c>
      <c r="DF48" s="369" t="str">
        <v/>
      </c>
      <c r="DG48" s="369" t="str">
        <v/>
      </c>
      <c r="DH48" s="369" t="str">
        <v/>
      </c>
      <c r="DI48" s="369" t="str">
        <v/>
      </c>
      <c r="DJ48" s="369" t="str">
        <v/>
      </c>
      <c r="DK48" s="369" t="str">
        <v/>
      </c>
      <c r="DL48" s="369" t="str">
        <v/>
      </c>
      <c r="DM48" s="369" t="str">
        <v/>
      </c>
      <c r="DN48" s="369" t="str">
        <v/>
      </c>
      <c r="DO48" s="369" t="str">
        <v/>
      </c>
      <c r="DP48" s="369" t="str">
        <v/>
      </c>
      <c r="DQ48" s="369" t="str">
        <v/>
      </c>
      <c r="DR48" s="369" t="str">
        <v/>
      </c>
      <c r="DS48" s="369" t="str">
        <v/>
      </c>
      <c r="DT48" s="369" t="str">
        <v/>
      </c>
      <c r="DU48" s="369" t="str">
        <v/>
      </c>
      <c r="DV48" s="369" t="str">
        <v/>
      </c>
      <c r="DW48" s="369" t="str">
        <v/>
      </c>
      <c r="DX48" s="370" t="str">
        <v/>
      </c>
      <c r="DY48" s="369" t="str">
        <v/>
      </c>
      <c r="DZ48" s="369" t="str">
        <v/>
      </c>
      <c r="EA48" s="369" t="str">
        <v/>
      </c>
      <c r="EB48" s="369" t="str">
        <v/>
      </c>
      <c r="EC48" s="369" t="str">
        <v/>
      </c>
      <c r="ED48" s="369" t="str">
        <v/>
      </c>
      <c r="EE48" s="369" t="str">
        <v/>
      </c>
      <c r="EF48" s="369" t="str">
        <v/>
      </c>
      <c r="EG48" s="369" t="str">
        <v/>
      </c>
      <c r="EH48" s="369" t="str">
        <v/>
      </c>
      <c r="EI48" s="369" t="str">
        <v/>
      </c>
      <c r="EJ48" s="369" t="str">
        <v/>
      </c>
      <c r="EK48" s="369" t="str">
        <v/>
      </c>
      <c r="EL48" s="369" t="str">
        <v/>
      </c>
      <c r="EM48" s="369" t="str">
        <v/>
      </c>
      <c r="EN48" s="369" t="str">
        <v/>
      </c>
      <c r="EO48" s="369" t="str">
        <v/>
      </c>
      <c r="EP48" s="369" t="str">
        <v/>
      </c>
      <c r="EQ48" s="369" t="str">
        <v/>
      </c>
      <c r="ER48" s="369" t="str">
        <v/>
      </c>
      <c r="ES48" s="369" t="str">
        <v/>
      </c>
      <c r="ET48" s="369" t="str">
        <v/>
      </c>
      <c r="EU48" s="369" t="str">
        <v/>
      </c>
      <c r="EV48" s="369" t="str">
        <v/>
      </c>
      <c r="EW48" s="369" t="str">
        <v/>
      </c>
      <c r="EX48" s="369" t="str">
        <v/>
      </c>
      <c r="EY48" s="369" t="str">
        <v/>
      </c>
      <c r="EZ48" s="369" t="str">
        <v/>
      </c>
      <c r="FA48" s="369" t="str">
        <v/>
      </c>
      <c r="FB48" s="369" t="str">
        <v/>
      </c>
      <c r="FC48" s="369" t="str">
        <v/>
      </c>
      <c r="FD48" s="369" t="str">
        <v/>
      </c>
      <c r="FE48" s="369" t="str">
        <v/>
      </c>
      <c r="FF48" s="369" t="str">
        <v/>
      </c>
      <c r="FG48" s="369" t="str">
        <v/>
      </c>
      <c r="FH48" s="369" t="str">
        <v/>
      </c>
      <c r="FI48" s="369" t="str">
        <v/>
      </c>
      <c r="FJ48" s="369" t="str">
        <v/>
      </c>
      <c r="FK48" s="369" t="str">
        <v/>
      </c>
      <c r="FL48" s="369" t="str">
        <v/>
      </c>
      <c r="FM48" s="369" t="str">
        <v/>
      </c>
      <c r="FN48" s="369" t="str">
        <v/>
      </c>
      <c r="FO48" s="369" t="str">
        <v/>
      </c>
      <c r="FP48" s="369" t="str">
        <v/>
      </c>
      <c r="FQ48" s="369" t="str">
        <v/>
      </c>
      <c r="FR48" s="369" t="str">
        <v/>
      </c>
      <c r="FS48" s="369" t="str">
        <v/>
      </c>
      <c r="FT48" s="369" t="str">
        <v/>
      </c>
      <c r="FU48" s="369" t="str">
        <v/>
      </c>
      <c r="FV48" s="369" t="str">
        <v/>
      </c>
      <c r="FW48" s="369" t="str">
        <v/>
      </c>
      <c r="FX48" s="369" t="str">
        <v/>
      </c>
      <c r="FY48" s="369" t="str">
        <v/>
      </c>
      <c r="FZ48" s="369" t="str">
        <v/>
      </c>
      <c r="GA48" s="369" t="str">
        <v/>
      </c>
      <c r="GB48" s="369" t="str">
        <v/>
      </c>
      <c r="GC48" s="369" t="str">
        <v/>
      </c>
      <c r="GD48" s="369" t="str">
        <v/>
      </c>
      <c r="GE48" s="369" t="str">
        <v/>
      </c>
      <c r="GF48" s="369" t="str">
        <v/>
      </c>
      <c r="GG48" s="369" t="str">
        <v/>
      </c>
      <c r="GH48" s="369" t="str">
        <v/>
      </c>
      <c r="GI48" s="369" t="str">
        <v/>
      </c>
      <c r="GJ48" s="369" t="str">
        <v/>
      </c>
      <c r="GK48" s="369" t="str">
        <v/>
      </c>
      <c r="GL48" s="369" t="str">
        <v/>
      </c>
      <c r="GM48" s="369" t="str">
        <v/>
      </c>
      <c r="GN48" s="369" t="str">
        <v/>
      </c>
      <c r="GO48" s="369" t="str">
        <v/>
      </c>
      <c r="GP48" s="369" t="str">
        <v/>
      </c>
      <c r="GQ48" s="369" t="str">
        <v/>
      </c>
      <c r="GR48" s="369" t="str">
        <v/>
      </c>
      <c r="GS48" s="369" t="str">
        <v/>
      </c>
      <c r="GT48" s="369" t="str">
        <v/>
      </c>
      <c r="GU48" s="369" t="str">
        <v/>
      </c>
      <c r="GV48" s="369" t="str">
        <v/>
      </c>
      <c r="GW48" s="369" t="str">
        <v/>
      </c>
      <c r="GX48" s="369" t="str">
        <v/>
      </c>
      <c r="GY48" s="369" t="str">
        <v/>
      </c>
      <c r="GZ48" s="369" t="str">
        <v/>
      </c>
      <c r="HA48" s="369" t="str">
        <v/>
      </c>
      <c r="HB48" s="369" t="str">
        <v/>
      </c>
      <c r="HC48" s="369" t="str">
        <v/>
      </c>
      <c r="HD48" s="369" t="str">
        <v/>
      </c>
      <c r="HE48" s="369" t="str">
        <v/>
      </c>
      <c r="HF48" s="369" t="str">
        <v/>
      </c>
      <c r="HG48" s="369" t="str">
        <v/>
      </c>
      <c r="HH48" s="369" t="str">
        <v/>
      </c>
      <c r="HI48" s="369" t="str">
        <v/>
      </c>
      <c r="HJ48" s="369" t="str">
        <v/>
      </c>
      <c r="HK48" s="369" t="str">
        <v/>
      </c>
      <c r="HL48" s="369" t="str">
        <v/>
      </c>
      <c r="HM48" s="369" t="str">
        <v/>
      </c>
      <c r="HN48" s="369" t="str">
        <v/>
      </c>
      <c r="HO48" s="369" t="str">
        <v/>
      </c>
      <c r="HP48" s="369" t="str">
        <v/>
      </c>
      <c r="HQ48" s="369" t="str">
        <v/>
      </c>
      <c r="HR48" s="369" t="str">
        <v/>
      </c>
      <c r="HS48" s="369" t="str">
        <v/>
      </c>
      <c r="HT48" s="369" t="str">
        <v/>
      </c>
      <c r="HU48" s="369" t="str">
        <v/>
      </c>
      <c r="HV48" s="369" t="str">
        <v/>
      </c>
      <c r="HW48" s="369" t="str">
        <v/>
      </c>
      <c r="HX48" s="369" t="str">
        <v/>
      </c>
      <c r="HY48" s="369" t="str">
        <v/>
      </c>
      <c r="HZ48" s="369" t="str">
        <v/>
      </c>
      <c r="IA48" s="369" t="str">
        <v/>
      </c>
      <c r="IB48" s="369" t="str">
        <v/>
      </c>
      <c r="IC48" s="369" t="str">
        <v/>
      </c>
      <c r="ID48" s="369" t="str">
        <v/>
      </c>
      <c r="IE48" s="369" t="str">
        <v/>
      </c>
      <c r="IF48" s="369" t="str">
        <v/>
      </c>
      <c r="IG48" s="369" t="str">
        <v/>
      </c>
      <c r="IH48" s="369" t="str">
        <v/>
      </c>
      <c r="II48" s="369" t="str">
        <v/>
      </c>
      <c r="IJ48" s="369" t="str">
        <v/>
      </c>
      <c r="IK48" s="369" t="str">
        <v/>
      </c>
      <c r="IL48" s="369" t="str">
        <v/>
      </c>
      <c r="IM48" s="369" t="str">
        <v/>
      </c>
      <c r="IN48" s="369" t="str">
        <v/>
      </c>
      <c r="IO48" s="369" t="str">
        <v/>
      </c>
      <c r="IP48" s="369" t="str">
        <v/>
      </c>
      <c r="IQ48" s="369" t="str">
        <v/>
      </c>
      <c r="IR48" s="369" t="str">
        <v/>
      </c>
      <c r="IS48" s="369" t="str">
        <v/>
      </c>
      <c r="IT48" s="369" t="str">
        <v/>
      </c>
      <c r="IU48" s="369" t="str">
        <v/>
      </c>
      <c r="IV48" s="369" t="str">
        <v/>
      </c>
      <c r="IW48" s="369" t="str">
        <v/>
      </c>
      <c r="IX48" s="369" t="str">
        <v/>
      </c>
      <c r="IY48" s="369" t="str">
        <v/>
      </c>
      <c r="IZ48" s="369" t="str">
        <v/>
      </c>
      <c r="JA48" s="369" t="str">
        <v/>
      </c>
      <c r="JB48" s="369" t="str">
        <v/>
      </c>
      <c r="JC48" s="369" t="str">
        <v/>
      </c>
      <c r="JD48" s="369" t="str">
        <v/>
      </c>
      <c r="JE48" s="369" t="str">
        <v/>
      </c>
      <c r="JF48" s="369" t="str">
        <v/>
      </c>
      <c r="JG48" s="369" t="str">
        <v/>
      </c>
      <c r="JH48" s="369" t="str">
        <v/>
      </c>
      <c r="JI48" s="369" t="str">
        <v/>
      </c>
      <c r="JJ48" s="369" t="str">
        <v/>
      </c>
      <c r="JK48" s="369" t="str">
        <v/>
      </c>
      <c r="JL48" s="369" t="str">
        <v/>
      </c>
      <c r="JM48" s="369" t="str">
        <v/>
      </c>
      <c r="JN48" s="369" t="str">
        <v/>
      </c>
      <c r="JO48" s="369" t="str">
        <v/>
      </c>
      <c r="JP48" s="369" t="str">
        <v/>
      </c>
      <c r="JQ48" s="369" t="str">
        <v/>
      </c>
      <c r="JR48" s="369" t="str">
        <v/>
      </c>
      <c r="JS48" s="369" t="str">
        <v/>
      </c>
      <c r="JT48" s="369" t="str">
        <v/>
      </c>
      <c r="JU48" s="369" t="str">
        <v/>
      </c>
      <c r="JV48" s="369" t="str">
        <v/>
      </c>
      <c r="JW48" s="369" t="str">
        <v/>
      </c>
      <c r="JX48" s="369" t="str">
        <v/>
      </c>
      <c r="JY48" s="369" t="str">
        <v/>
      </c>
      <c r="JZ48" s="369" t="str">
        <v/>
      </c>
      <c r="KA48" s="369" t="str">
        <v/>
      </c>
      <c r="KB48" s="369" t="str">
        <v/>
      </c>
      <c r="KC48" s="369" t="str">
        <v/>
      </c>
      <c r="KD48" s="369" t="str">
        <v/>
      </c>
      <c r="KE48" s="369" t="str">
        <v/>
      </c>
      <c r="KF48" s="369" t="str">
        <v/>
      </c>
      <c r="KG48" s="369" t="str">
        <v/>
      </c>
      <c r="KH48" s="369" t="str">
        <v/>
      </c>
      <c r="KI48" s="369" t="str">
        <v/>
      </c>
      <c r="KJ48" s="369" t="str">
        <v/>
      </c>
      <c r="KK48" s="369" t="str">
        <v/>
      </c>
      <c r="KL48" s="369" t="str">
        <v/>
      </c>
      <c r="KM48" s="369" t="str">
        <v/>
      </c>
      <c r="KN48" s="369" t="str">
        <v/>
      </c>
      <c r="KO48" s="369" t="str">
        <v/>
      </c>
      <c r="KP48" s="369" t="str">
        <v/>
      </c>
      <c r="KQ48" s="369" t="str">
        <v/>
      </c>
      <c r="KR48" s="369" t="str">
        <v/>
      </c>
      <c r="KS48" s="369" t="str">
        <v/>
      </c>
      <c r="KT48" s="369" t="str">
        <v/>
      </c>
      <c r="KU48" s="369" t="str">
        <v/>
      </c>
      <c r="KV48" s="369" t="str">
        <v/>
      </c>
      <c r="KW48" s="369" t="str">
        <v/>
      </c>
      <c r="KX48" s="369" t="str">
        <v/>
      </c>
      <c r="KY48" s="369" t="str">
        <v/>
      </c>
      <c r="KZ48" s="369" t="str">
        <v/>
      </c>
      <c r="LA48" s="369" t="str">
        <v/>
      </c>
      <c r="LB48" s="369" t="str">
        <v/>
      </c>
      <c r="LC48" s="369" t="str">
        <v/>
      </c>
      <c r="LD48" s="369" t="str">
        <v/>
      </c>
      <c r="LE48" s="369" t="str">
        <v/>
      </c>
      <c r="LF48" s="369" t="str">
        <v/>
      </c>
      <c r="LG48" s="369" t="str">
        <v/>
      </c>
      <c r="LH48" s="369" t="str">
        <v/>
      </c>
      <c r="LI48" s="369" t="str">
        <v/>
      </c>
      <c r="LJ48" s="369" t="str">
        <v/>
      </c>
      <c r="LK48" s="369" t="str">
        <v/>
      </c>
      <c r="LL48" s="369" t="str">
        <v/>
      </c>
      <c r="LM48" s="369" t="str">
        <v/>
      </c>
      <c r="LN48" s="369" t="str">
        <v/>
      </c>
      <c r="LO48" s="369" t="str">
        <v/>
      </c>
      <c r="LP48" s="369" t="str">
        <v/>
      </c>
      <c r="LQ48" s="369" t="str">
        <v/>
      </c>
      <c r="LR48" s="369" t="str">
        <v/>
      </c>
      <c r="LS48" s="369" t="str">
        <v/>
      </c>
      <c r="LT48" s="369" t="str">
        <v/>
      </c>
      <c r="LU48" s="369" t="str">
        <v/>
      </c>
      <c r="LV48" s="369" t="str">
        <v/>
      </c>
      <c r="LW48" s="369" t="str">
        <v/>
      </c>
      <c r="LX48" s="369" t="str">
        <v/>
      </c>
      <c r="LY48" s="369" t="str">
        <v/>
      </c>
      <c r="LZ48" s="369" t="str">
        <v/>
      </c>
      <c r="MA48" s="369" t="str">
        <v/>
      </c>
      <c r="MB48" s="369" t="str">
        <v/>
      </c>
      <c r="MC48" s="369" t="str">
        <v/>
      </c>
      <c r="MD48" s="369" t="str">
        <v/>
      </c>
      <c r="ME48" s="369" t="str">
        <v/>
      </c>
      <c r="MF48" s="369" t="str">
        <v/>
      </c>
      <c r="MG48" s="369" t="str">
        <v/>
      </c>
      <c r="MH48" s="369" t="str">
        <v/>
      </c>
      <c r="MI48" s="369" t="str">
        <v/>
      </c>
      <c r="MJ48" s="369" t="str">
        <v/>
      </c>
      <c r="MK48" s="369" t="str">
        <v/>
      </c>
      <c r="ML48" s="369" t="str">
        <v/>
      </c>
      <c r="MM48" s="369" t="str">
        <v/>
      </c>
      <c r="MN48" s="369" t="str">
        <v/>
      </c>
      <c r="MO48" s="369" t="str">
        <v/>
      </c>
      <c r="MP48" s="369" t="str">
        <v/>
      </c>
      <c r="MQ48" s="369" t="str">
        <v/>
      </c>
      <c r="MR48" s="369" t="str">
        <v/>
      </c>
      <c r="MS48" s="369" t="str">
        <v/>
      </c>
      <c r="MT48" s="369" t="str">
        <v/>
      </c>
      <c r="MU48" s="369" t="str">
        <v/>
      </c>
      <c r="MV48" s="369" t="str">
        <v/>
      </c>
      <c r="MW48" s="369" t="str">
        <v/>
      </c>
      <c r="MX48" s="369" t="str">
        <v/>
      </c>
      <c r="MY48" s="369" t="str">
        <v/>
      </c>
      <c r="MZ48" s="369" t="str">
        <v/>
      </c>
      <c r="NA48" s="369" t="str">
        <v/>
      </c>
      <c r="NB48" s="369" t="str">
        <v/>
      </c>
      <c r="NC48" s="369" t="str">
        <v/>
      </c>
      <c r="ND48" s="369" t="str">
        <v/>
      </c>
      <c r="NE48" s="369" t="str">
        <v/>
      </c>
      <c r="NF48" s="369" t="str">
        <v/>
      </c>
      <c r="NG48" s="369" t="str">
        <v/>
      </c>
      <c r="NH48" s="369" t="str">
        <v/>
      </c>
      <c r="NI48" s="369" t="str">
        <v/>
      </c>
      <c r="NJ48" s="369" t="str">
        <v/>
      </c>
      <c r="NK48" s="369" t="str">
        <v/>
      </c>
      <c r="NL48" s="369" t="str">
        <v/>
      </c>
      <c r="NM48" s="369" t="str">
        <v/>
      </c>
      <c r="NN48" s="369" t="str">
        <v/>
      </c>
      <c r="NO48" s="369" t="str">
        <v/>
      </c>
      <c r="NP48" s="369" t="str">
        <v/>
      </c>
      <c r="NQ48" s="369" t="str">
        <v/>
      </c>
      <c r="NR48" s="369" t="str">
        <v/>
      </c>
      <c r="NS48" s="369" t="str">
        <v/>
      </c>
      <c r="NT48" s="369" t="str">
        <v/>
      </c>
      <c r="NU48" s="369" t="str">
        <v/>
      </c>
      <c r="NV48" s="369" t="str">
        <v/>
      </c>
      <c r="NW48" s="369" t="str">
        <v/>
      </c>
      <c r="NX48" s="369" t="str">
        <v/>
      </c>
      <c r="NY48" s="369" t="str">
        <v/>
      </c>
      <c r="NZ48" s="369" t="str">
        <v/>
      </c>
      <c r="OA48" s="369" t="str">
        <v/>
      </c>
      <c r="OB48" s="369" t="str">
        <v/>
      </c>
      <c r="OC48" s="369" t="str">
        <v/>
      </c>
      <c r="OD48" s="369" t="str">
        <v/>
      </c>
      <c r="OE48" s="369" t="str">
        <v/>
      </c>
      <c r="OF48" s="369" t="str">
        <v/>
      </c>
      <c r="OG48" s="369" t="str">
        <v/>
      </c>
      <c r="OH48" s="369" t="str">
        <v/>
      </c>
      <c r="OI48" s="369" t="str">
        <v/>
      </c>
      <c r="OJ48" s="369" t="str">
        <v/>
      </c>
      <c r="OK48" s="369" t="str">
        <v/>
      </c>
      <c r="OL48" s="369" t="str">
        <v/>
      </c>
      <c r="OM48" s="369" t="str">
        <v/>
      </c>
      <c r="ON48" s="369" t="str">
        <v/>
      </c>
      <c r="OO48" s="369" t="str">
        <v/>
      </c>
      <c r="OP48" s="369" t="str">
        <v/>
      </c>
      <c r="OQ48" s="371" t="str">
        <v/>
      </c>
      <c r="OR48" s="369" t="str">
        <v/>
      </c>
      <c r="OS48" s="369" t="str">
        <v/>
      </c>
      <c r="OT48" s="369" t="str">
        <v/>
      </c>
      <c r="OU48" s="369" t="str">
        <v/>
      </c>
      <c r="OV48" s="369" t="str">
        <v/>
      </c>
      <c r="OW48" s="369" t="str">
        <v/>
      </c>
      <c r="OX48" s="369" t="str">
        <v/>
      </c>
      <c r="OY48" s="369" t="str">
        <v/>
      </c>
      <c r="OZ48" s="369" t="str">
        <v/>
      </c>
      <c r="PA48" s="369" t="str">
        <v/>
      </c>
      <c r="PB48" s="369" t="str">
        <v/>
      </c>
      <c r="PC48" s="369" t="str">
        <v/>
      </c>
      <c r="PD48" s="369" t="str">
        <v/>
      </c>
      <c r="PE48" s="369" t="str">
        <v/>
      </c>
      <c r="PF48" s="369" t="str">
        <v/>
      </c>
      <c r="PG48" s="369" t="str">
        <v/>
      </c>
      <c r="PH48" s="369" t="str">
        <v/>
      </c>
      <c r="PI48" s="369" t="str">
        <v/>
      </c>
      <c r="PJ48" s="369" t="str">
        <v/>
      </c>
      <c r="PK48" s="369" t="str">
        <v/>
      </c>
      <c r="PL48" s="369" t="str">
        <v/>
      </c>
      <c r="PM48" s="369" t="str">
        <v/>
      </c>
      <c r="PN48" s="369" t="str">
        <v/>
      </c>
      <c r="PO48" s="369" t="str">
        <v/>
      </c>
      <c r="PP48" s="369" t="str">
        <v/>
      </c>
      <c r="PQ48" s="369" t="str">
        <v/>
      </c>
      <c r="PR48" s="369" t="str">
        <v/>
      </c>
      <c r="PS48" s="369" t="str">
        <v/>
      </c>
      <c r="PT48" s="369" t="str">
        <v/>
      </c>
      <c r="PU48" s="369" t="str">
        <v/>
      </c>
      <c r="PV48" s="369" t="str">
        <v/>
      </c>
      <c r="PW48" s="369" t="str">
        <v/>
      </c>
      <c r="PX48" s="369" t="str">
        <v/>
      </c>
      <c r="PY48" s="369" t="str">
        <v/>
      </c>
      <c r="PZ48" s="369" t="str">
        <v/>
      </c>
      <c r="QA48" s="369" t="str">
        <v/>
      </c>
      <c r="QB48" s="369" t="str">
        <v/>
      </c>
      <c r="QC48" s="369" t="str">
        <v/>
      </c>
      <c r="QD48" s="369" t="str">
        <v/>
      </c>
      <c r="QE48" s="369" t="str">
        <v/>
      </c>
      <c r="QF48" s="369" t="str">
        <v/>
      </c>
      <c r="QG48" s="369" t="str">
        <v/>
      </c>
      <c r="QH48" s="369" t="str">
        <v/>
      </c>
      <c r="QI48" s="369" t="str">
        <v/>
      </c>
      <c r="QJ48" s="369" t="str">
        <v/>
      </c>
      <c r="QK48" s="369" t="str">
        <v/>
      </c>
      <c r="QL48" s="369" t="str">
        <v/>
      </c>
      <c r="QM48" s="369" t="str">
        <v/>
      </c>
      <c r="QN48" s="369" t="str">
        <v/>
      </c>
      <c r="QO48" s="369" t="str">
        <v/>
      </c>
      <c r="QP48" s="369" t="str">
        <v/>
      </c>
      <c r="QQ48" s="369" t="str">
        <v/>
      </c>
      <c r="QR48" s="369" t="str">
        <v/>
      </c>
      <c r="QS48" s="369" t="str">
        <v/>
      </c>
      <c r="QT48" s="369" t="str">
        <v/>
      </c>
      <c r="QU48" s="369" t="str">
        <v/>
      </c>
      <c r="QV48" s="369" t="str">
        <v/>
      </c>
      <c r="QW48" s="369" t="str">
        <v/>
      </c>
      <c r="QX48" s="369" t="str">
        <v/>
      </c>
      <c r="QY48" s="369" t="str">
        <v/>
      </c>
      <c r="QZ48" s="369" t="str">
        <v/>
      </c>
      <c r="RA48" s="369" t="str">
        <v/>
      </c>
      <c r="RB48" s="369" t="str">
        <v/>
      </c>
      <c r="RC48" s="369" t="str">
        <v/>
      </c>
      <c r="RD48" s="369" t="str">
        <v/>
      </c>
      <c r="RE48" s="369" t="str">
        <v/>
      </c>
      <c r="RF48" s="369" t="str">
        <v/>
      </c>
      <c r="RG48" s="369" t="str">
        <v/>
      </c>
      <c r="RH48" s="369" t="str">
        <v/>
      </c>
      <c r="RI48" s="369" t="str">
        <v/>
      </c>
      <c r="RJ48" s="369" t="str">
        <v/>
      </c>
      <c r="RK48" s="369" t="str">
        <v/>
      </c>
      <c r="RL48" s="369" t="str">
        <v/>
      </c>
      <c r="RM48" s="369" t="str">
        <v/>
      </c>
      <c r="RN48" s="369" t="str">
        <v/>
      </c>
      <c r="RO48" s="369" t="str">
        <v/>
      </c>
      <c r="RP48" s="369" t="str">
        <v/>
      </c>
      <c r="RQ48" s="369" t="str">
        <v/>
      </c>
      <c r="RR48" s="369" t="str">
        <v/>
      </c>
      <c r="RS48" s="369" t="str">
        <v/>
      </c>
      <c r="RT48" s="369" t="str">
        <v/>
      </c>
      <c r="RU48" s="369" t="str">
        <v/>
      </c>
      <c r="RV48" s="369" t="str">
        <v/>
      </c>
      <c r="RW48" s="369" t="str">
        <v/>
      </c>
      <c r="RX48" s="369" t="str">
        <v/>
      </c>
      <c r="RY48" s="369" t="str">
        <v/>
      </c>
      <c r="RZ48" s="369" t="str">
        <v/>
      </c>
      <c r="SA48" s="369" t="str">
        <v/>
      </c>
      <c r="SB48" s="369" t="str">
        <v/>
      </c>
      <c r="SC48" s="369" t="str">
        <v/>
      </c>
      <c r="SD48" s="369" t="str">
        <v/>
      </c>
      <c r="SE48" s="369" t="str">
        <v/>
      </c>
      <c r="SF48" s="369" t="str">
        <v/>
      </c>
      <c r="SG48" s="369" t="str">
        <v/>
      </c>
      <c r="SH48" s="369" t="str">
        <v/>
      </c>
      <c r="SI48" s="369" t="str">
        <v/>
      </c>
      <c r="SJ48" s="369" t="str">
        <v/>
      </c>
      <c r="SK48" s="369" t="str">
        <v/>
      </c>
      <c r="SL48" s="369" t="str">
        <v/>
      </c>
      <c r="SM48" s="369" t="str">
        <v/>
      </c>
      <c r="SN48" s="369" t="str">
        <v/>
      </c>
      <c r="SO48" s="369" t="str">
        <v/>
      </c>
      <c r="SP48" s="369" t="str">
        <v/>
      </c>
      <c r="SQ48" s="369" t="str">
        <v/>
      </c>
      <c r="SR48" s="369" t="str">
        <v/>
      </c>
      <c r="SS48" s="369" t="str">
        <v/>
      </c>
      <c r="ST48" s="369" t="str">
        <v/>
      </c>
      <c r="SU48" s="369" t="str">
        <v/>
      </c>
      <c r="SV48" s="369" t="str">
        <v/>
      </c>
      <c r="SW48" s="369" t="str">
        <v/>
      </c>
      <c r="SX48" s="369" t="str">
        <v/>
      </c>
      <c r="SY48" s="369" t="str">
        <v/>
      </c>
      <c r="SZ48" s="369" t="str">
        <v/>
      </c>
      <c r="TA48" s="369" t="str">
        <v/>
      </c>
      <c r="TB48" s="369" t="str">
        <v/>
      </c>
      <c r="TC48" s="369" t="str">
        <v/>
      </c>
      <c r="TD48" s="369" t="str">
        <v/>
      </c>
      <c r="TE48" s="369" t="str">
        <v/>
      </c>
      <c r="TF48" s="369" t="str">
        <v/>
      </c>
      <c r="TG48" s="369" t="str">
        <v/>
      </c>
      <c r="TH48" s="369" t="str">
        <v/>
      </c>
      <c r="TI48" s="369" t="str">
        <v/>
      </c>
      <c r="TJ48" s="369" t="str">
        <v/>
      </c>
      <c r="TK48" s="369" t="str">
        <v/>
      </c>
      <c r="TL48" s="369" t="str">
        <v/>
      </c>
      <c r="TM48" s="369" t="str">
        <v/>
      </c>
      <c r="TN48" s="369" t="str">
        <v/>
      </c>
      <c r="TO48" s="369" t="str">
        <v/>
      </c>
      <c r="TP48" s="369" t="str">
        <v/>
      </c>
      <c r="TQ48" s="369" t="str">
        <v/>
      </c>
      <c r="TR48" s="369" t="str">
        <v/>
      </c>
      <c r="TS48" s="369" t="str">
        <v/>
      </c>
      <c r="TT48" s="369" t="str">
        <v/>
      </c>
      <c r="TU48" s="369" t="str">
        <v/>
      </c>
      <c r="TV48" s="369" t="str">
        <v/>
      </c>
      <c r="TW48" s="369" t="str">
        <v/>
      </c>
      <c r="TX48" s="369" t="str">
        <v/>
      </c>
      <c r="TY48" s="369" t="str">
        <v/>
      </c>
      <c r="TZ48" s="369" t="str">
        <v/>
      </c>
      <c r="UA48" s="369" t="str">
        <v/>
      </c>
      <c r="UB48" s="369" t="str">
        <v/>
      </c>
      <c r="UC48" s="369" t="str">
        <v/>
      </c>
      <c r="UD48" s="369" t="str">
        <v/>
      </c>
      <c r="UE48" s="369" t="str">
        <v/>
      </c>
      <c r="UF48" s="369" t="str">
        <v/>
      </c>
      <c r="UG48" s="369" t="str">
        <v/>
      </c>
      <c r="UH48" s="369" t="str">
        <v/>
      </c>
      <c r="UI48" s="369" t="str">
        <v/>
      </c>
      <c r="UJ48" s="369" t="str">
        <v/>
      </c>
      <c r="UK48" s="369" t="str">
        <v/>
      </c>
      <c r="UL48" s="369" t="str">
        <v/>
      </c>
      <c r="UM48" s="369" t="str">
        <v/>
      </c>
      <c r="UN48" s="369" t="str">
        <v/>
      </c>
      <c r="UO48" s="369" t="str">
        <v/>
      </c>
      <c r="UP48" s="369" t="str">
        <v/>
      </c>
      <c r="UQ48" s="369" t="str">
        <v/>
      </c>
      <c r="UR48" s="369" t="str">
        <v/>
      </c>
      <c r="US48" s="369" t="str">
        <v/>
      </c>
      <c r="UT48" s="369" t="str">
        <v/>
      </c>
      <c r="UU48" s="369" t="str">
        <v/>
      </c>
      <c r="UV48" s="369" t="str">
        <v/>
      </c>
      <c r="UW48" s="369" t="str">
        <v/>
      </c>
      <c r="UX48" s="369" t="str">
        <v/>
      </c>
      <c r="UY48" s="369" t="str">
        <v/>
      </c>
      <c r="UZ48" s="369" t="str">
        <v/>
      </c>
      <c r="VA48" s="369" t="str">
        <v/>
      </c>
      <c r="VB48" s="369" t="str">
        <v/>
      </c>
      <c r="VC48" s="369" t="str">
        <v/>
      </c>
      <c r="VD48" s="369" t="str">
        <v/>
      </c>
      <c r="VE48" s="369" t="str">
        <v/>
      </c>
      <c r="VF48" s="369" t="str">
        <v/>
      </c>
      <c r="VG48" s="369" t="str">
        <v/>
      </c>
      <c r="VH48" s="369" t="str">
        <v/>
      </c>
      <c r="VI48" s="369" t="str">
        <v/>
      </c>
      <c r="VJ48" s="369" t="str">
        <v/>
      </c>
      <c r="VK48" s="369" t="str">
        <v/>
      </c>
      <c r="VL48" s="369" t="str">
        <v/>
      </c>
      <c r="VM48" s="369" t="str">
        <v/>
      </c>
      <c r="VN48" s="369" t="str">
        <v/>
      </c>
      <c r="VO48" s="369" t="str">
        <v/>
      </c>
      <c r="VP48" s="369" t="str">
        <v/>
      </c>
      <c r="VQ48" s="369" t="str">
        <v/>
      </c>
      <c r="VR48" s="369" t="str">
        <v/>
      </c>
      <c r="VS48" s="369" t="str">
        <v/>
      </c>
      <c r="VT48" s="369" t="str">
        <v/>
      </c>
      <c r="VU48" s="369" t="str">
        <v/>
      </c>
      <c r="VV48" s="369" t="str">
        <v/>
      </c>
      <c r="VW48" s="369" t="str">
        <v/>
      </c>
      <c r="VX48" s="369" t="str">
        <v/>
      </c>
      <c r="VY48" s="369" t="str">
        <v/>
      </c>
      <c r="VZ48" s="369" t="str">
        <v/>
      </c>
      <c r="WA48" s="369" t="str">
        <v/>
      </c>
      <c r="WB48" s="369" t="str">
        <v/>
      </c>
      <c r="WC48" s="369" t="str">
        <v/>
      </c>
      <c r="WD48" s="369" t="str">
        <v/>
      </c>
      <c r="WE48" s="369" t="str">
        <v/>
      </c>
      <c r="WF48" s="369" t="str">
        <v/>
      </c>
      <c r="WG48" s="369" t="str">
        <v/>
      </c>
      <c r="WH48" s="369" t="str">
        <v/>
      </c>
      <c r="WI48" s="369" t="str">
        <v/>
      </c>
    </row>
    <row r="49" spans="1:607" ht="12.6" customHeight="1">
      <c r="A49" s="348"/>
      <c r="B49" s="360" t="s">
        <v>781</v>
      </c>
      <c r="C49" s="348"/>
      <c r="D49" s="399"/>
      <c r="E49" s="399"/>
      <c r="F49" s="399"/>
      <c r="G49" s="361" t="str">
        <f t="shared" si="0"/>
        <v/>
      </c>
      <c r="H49" s="361" t="str">
        <f t="shared" si="1"/>
        <v/>
      </c>
      <c r="I49" s="397"/>
      <c r="J49" s="348"/>
      <c r="K49" s="348"/>
      <c r="L49" s="348"/>
      <c r="M49" s="348"/>
      <c r="N49" s="323"/>
      <c r="O49" s="323"/>
      <c r="P49" s="323"/>
      <c r="Q49" s="323"/>
      <c r="R49" s="323"/>
      <c r="S49" s="323"/>
      <c r="T49" s="323"/>
      <c r="U49" s="323"/>
      <c r="V49" s="323"/>
      <c r="W49" s="323"/>
      <c r="X49" s="323"/>
      <c r="Y49" s="323"/>
      <c r="Z49" s="323"/>
      <c r="AA49" s="323"/>
      <c r="AB49" s="323"/>
      <c r="AC49" s="323"/>
      <c r="AD49" s="323"/>
      <c r="AE49" s="323"/>
      <c r="AF49" s="323"/>
      <c r="AG49" s="323"/>
      <c r="AH49" s="323"/>
      <c r="AI49" s="323"/>
      <c r="AJ49" s="323"/>
      <c r="AK49" s="323"/>
      <c r="AL49" s="323"/>
      <c r="AM49" s="323"/>
      <c r="AN49" s="323"/>
      <c r="AO49" s="323"/>
      <c r="AP49" s="323"/>
      <c r="AQ49" s="323"/>
      <c r="AR49" s="323"/>
      <c r="AS49" s="323"/>
      <c r="AT49" s="323"/>
      <c r="AU49" s="323"/>
      <c r="AV49" s="323"/>
      <c r="AW49" s="323"/>
      <c r="AX49" s="323"/>
      <c r="AY49" s="323"/>
      <c r="AZ49" s="323"/>
      <c r="BA49" s="323"/>
      <c r="BB49" s="323"/>
      <c r="BC49" s="323"/>
      <c r="BD49" s="323"/>
      <c r="BE49" s="323"/>
      <c r="BF49" s="323"/>
      <c r="BG49" s="323"/>
      <c r="BH49" s="323"/>
      <c r="BI49" s="323"/>
      <c r="BJ49" s="323"/>
      <c r="BK49" s="323"/>
      <c r="BL49" s="323"/>
      <c r="BM49" s="323"/>
      <c r="BN49" s="323"/>
      <c r="BO49" s="323"/>
      <c r="BP49" s="323"/>
      <c r="BQ49" s="323"/>
      <c r="BR49" s="323"/>
      <c r="BS49" s="323"/>
      <c r="BT49" s="323"/>
      <c r="BU49" s="323"/>
      <c r="BV49" s="323"/>
      <c r="BW49" s="323"/>
      <c r="BX49" s="323"/>
      <c r="BY49" s="323"/>
      <c r="BZ49" s="323"/>
      <c r="CA49" s="323"/>
      <c r="CB49" s="323"/>
      <c r="CC49" s="323"/>
      <c r="CD49" s="323"/>
      <c r="CE49" s="323"/>
      <c r="CF49" s="323"/>
      <c r="CG49" s="323"/>
      <c r="CH49" s="323"/>
      <c r="CI49" s="323"/>
      <c r="CJ49" s="323"/>
      <c r="CK49" s="323"/>
      <c r="CL49" s="323"/>
      <c r="CM49" s="323"/>
      <c r="CN49" s="323"/>
      <c r="CO49" s="323"/>
      <c r="CP49" s="323"/>
      <c r="CQ49" s="323"/>
      <c r="CR49" s="323"/>
      <c r="CS49" s="323"/>
      <c r="CT49" s="323"/>
      <c r="CU49" s="323"/>
      <c r="CV49" s="323"/>
      <c r="CW49" s="323"/>
      <c r="CX49" s="323"/>
      <c r="CY49" s="323"/>
      <c r="CZ49" s="363"/>
      <c r="DB49" s="898"/>
      <c r="DC49" s="898"/>
      <c r="DD49" s="368" t="str">
        <v/>
      </c>
      <c r="DE49" s="369" t="str">
        <v/>
      </c>
      <c r="DF49" s="369" t="str">
        <v/>
      </c>
      <c r="DG49" s="369" t="str">
        <v/>
      </c>
      <c r="DH49" s="369" t="str">
        <v/>
      </c>
      <c r="DI49" s="369" t="str">
        <v/>
      </c>
      <c r="DJ49" s="369" t="str">
        <v/>
      </c>
      <c r="DK49" s="369" t="str">
        <v/>
      </c>
      <c r="DL49" s="369" t="str">
        <v/>
      </c>
      <c r="DM49" s="369" t="str">
        <v/>
      </c>
      <c r="DN49" s="369" t="str">
        <v/>
      </c>
      <c r="DO49" s="369" t="str">
        <v/>
      </c>
      <c r="DP49" s="369" t="str">
        <v/>
      </c>
      <c r="DQ49" s="369" t="str">
        <v/>
      </c>
      <c r="DR49" s="369" t="str">
        <v/>
      </c>
      <c r="DS49" s="369" t="str">
        <v/>
      </c>
      <c r="DT49" s="369" t="str">
        <v/>
      </c>
      <c r="DU49" s="369" t="str">
        <v/>
      </c>
      <c r="DV49" s="369" t="str">
        <v/>
      </c>
      <c r="DW49" s="369" t="str">
        <v/>
      </c>
      <c r="DX49" s="370" t="str">
        <v/>
      </c>
      <c r="DY49" s="369" t="str">
        <v/>
      </c>
      <c r="DZ49" s="369" t="str">
        <v/>
      </c>
      <c r="EA49" s="369" t="str">
        <v/>
      </c>
      <c r="EB49" s="369" t="str">
        <v/>
      </c>
      <c r="EC49" s="369" t="str">
        <v/>
      </c>
      <c r="ED49" s="369" t="str">
        <v/>
      </c>
      <c r="EE49" s="369" t="str">
        <v/>
      </c>
      <c r="EF49" s="369" t="str">
        <v/>
      </c>
      <c r="EG49" s="369" t="str">
        <v/>
      </c>
      <c r="EH49" s="369" t="str">
        <v/>
      </c>
      <c r="EI49" s="369" t="str">
        <v/>
      </c>
      <c r="EJ49" s="369" t="str">
        <v/>
      </c>
      <c r="EK49" s="369" t="str">
        <v/>
      </c>
      <c r="EL49" s="369" t="str">
        <v/>
      </c>
      <c r="EM49" s="369" t="str">
        <v/>
      </c>
      <c r="EN49" s="369" t="str">
        <v/>
      </c>
      <c r="EO49" s="369" t="str">
        <v/>
      </c>
      <c r="EP49" s="369" t="str">
        <v/>
      </c>
      <c r="EQ49" s="369" t="str">
        <v/>
      </c>
      <c r="ER49" s="369" t="str">
        <v/>
      </c>
      <c r="ES49" s="369" t="str">
        <v/>
      </c>
      <c r="ET49" s="369" t="str">
        <v/>
      </c>
      <c r="EU49" s="369" t="str">
        <v/>
      </c>
      <c r="EV49" s="369" t="str">
        <v/>
      </c>
      <c r="EW49" s="369" t="str">
        <v/>
      </c>
      <c r="EX49" s="369" t="str">
        <v/>
      </c>
      <c r="EY49" s="369" t="str">
        <v/>
      </c>
      <c r="EZ49" s="369" t="str">
        <v/>
      </c>
      <c r="FA49" s="369" t="str">
        <v/>
      </c>
      <c r="FB49" s="369" t="str">
        <v/>
      </c>
      <c r="FC49" s="369" t="str">
        <v/>
      </c>
      <c r="FD49" s="369" t="str">
        <v/>
      </c>
      <c r="FE49" s="369" t="str">
        <v/>
      </c>
      <c r="FF49" s="369" t="str">
        <v/>
      </c>
      <c r="FG49" s="369" t="str">
        <v/>
      </c>
      <c r="FH49" s="369" t="str">
        <v/>
      </c>
      <c r="FI49" s="369" t="str">
        <v/>
      </c>
      <c r="FJ49" s="369" t="str">
        <v/>
      </c>
      <c r="FK49" s="369" t="str">
        <v/>
      </c>
      <c r="FL49" s="369" t="str">
        <v/>
      </c>
      <c r="FM49" s="369" t="str">
        <v/>
      </c>
      <c r="FN49" s="369" t="str">
        <v/>
      </c>
      <c r="FO49" s="369" t="str">
        <v/>
      </c>
      <c r="FP49" s="369" t="str">
        <v/>
      </c>
      <c r="FQ49" s="369" t="str">
        <v/>
      </c>
      <c r="FR49" s="369" t="str">
        <v/>
      </c>
      <c r="FS49" s="369" t="str">
        <v/>
      </c>
      <c r="FT49" s="369" t="str">
        <v/>
      </c>
      <c r="FU49" s="369" t="str">
        <v/>
      </c>
      <c r="FV49" s="369" t="str">
        <v/>
      </c>
      <c r="FW49" s="369" t="str">
        <v/>
      </c>
      <c r="FX49" s="369" t="str">
        <v/>
      </c>
      <c r="FY49" s="369" t="str">
        <v/>
      </c>
      <c r="FZ49" s="369" t="str">
        <v/>
      </c>
      <c r="GA49" s="369" t="str">
        <v/>
      </c>
      <c r="GB49" s="369" t="str">
        <v/>
      </c>
      <c r="GC49" s="369" t="str">
        <v/>
      </c>
      <c r="GD49" s="369" t="str">
        <v/>
      </c>
      <c r="GE49" s="369" t="str">
        <v/>
      </c>
      <c r="GF49" s="369" t="str">
        <v/>
      </c>
      <c r="GG49" s="369" t="str">
        <v/>
      </c>
      <c r="GH49" s="369" t="str">
        <v/>
      </c>
      <c r="GI49" s="369" t="str">
        <v/>
      </c>
      <c r="GJ49" s="369" t="str">
        <v/>
      </c>
      <c r="GK49" s="369" t="str">
        <v/>
      </c>
      <c r="GL49" s="369" t="str">
        <v/>
      </c>
      <c r="GM49" s="369" t="str">
        <v/>
      </c>
      <c r="GN49" s="369" t="str">
        <v/>
      </c>
      <c r="GO49" s="369" t="str">
        <v/>
      </c>
      <c r="GP49" s="369" t="str">
        <v/>
      </c>
      <c r="GQ49" s="369" t="str">
        <v/>
      </c>
      <c r="GR49" s="369" t="str">
        <v/>
      </c>
      <c r="GS49" s="369" t="str">
        <v/>
      </c>
      <c r="GT49" s="369" t="str">
        <v/>
      </c>
      <c r="GU49" s="369" t="str">
        <v/>
      </c>
      <c r="GV49" s="369" t="str">
        <v/>
      </c>
      <c r="GW49" s="369" t="str">
        <v/>
      </c>
      <c r="GX49" s="369" t="str">
        <v/>
      </c>
      <c r="GY49" s="369" t="str">
        <v/>
      </c>
      <c r="GZ49" s="369" t="str">
        <v/>
      </c>
      <c r="HA49" s="369" t="str">
        <v/>
      </c>
      <c r="HB49" s="369" t="str">
        <v/>
      </c>
      <c r="HC49" s="369" t="str">
        <v/>
      </c>
      <c r="HD49" s="369" t="str">
        <v/>
      </c>
      <c r="HE49" s="369" t="str">
        <v/>
      </c>
      <c r="HF49" s="369" t="str">
        <v/>
      </c>
      <c r="HG49" s="369" t="str">
        <v/>
      </c>
      <c r="HH49" s="369" t="str">
        <v/>
      </c>
      <c r="HI49" s="369" t="str">
        <v/>
      </c>
      <c r="HJ49" s="369" t="str">
        <v/>
      </c>
      <c r="HK49" s="369" t="str">
        <v/>
      </c>
      <c r="HL49" s="369" t="str">
        <v/>
      </c>
      <c r="HM49" s="369" t="str">
        <v/>
      </c>
      <c r="HN49" s="369" t="str">
        <v/>
      </c>
      <c r="HO49" s="369" t="str">
        <v/>
      </c>
      <c r="HP49" s="369" t="str">
        <v/>
      </c>
      <c r="HQ49" s="369" t="str">
        <v/>
      </c>
      <c r="HR49" s="369" t="str">
        <v/>
      </c>
      <c r="HS49" s="369" t="str">
        <v/>
      </c>
      <c r="HT49" s="369" t="str">
        <v/>
      </c>
      <c r="HU49" s="369" t="str">
        <v/>
      </c>
      <c r="HV49" s="369" t="str">
        <v/>
      </c>
      <c r="HW49" s="369" t="str">
        <v/>
      </c>
      <c r="HX49" s="369" t="str">
        <v/>
      </c>
      <c r="HY49" s="369" t="str">
        <v/>
      </c>
      <c r="HZ49" s="369" t="str">
        <v/>
      </c>
      <c r="IA49" s="369" t="str">
        <v/>
      </c>
      <c r="IB49" s="369" t="str">
        <v/>
      </c>
      <c r="IC49" s="369" t="str">
        <v/>
      </c>
      <c r="ID49" s="369" t="str">
        <v/>
      </c>
      <c r="IE49" s="369" t="str">
        <v/>
      </c>
      <c r="IF49" s="369" t="str">
        <v/>
      </c>
      <c r="IG49" s="369" t="str">
        <v/>
      </c>
      <c r="IH49" s="369" t="str">
        <v/>
      </c>
      <c r="II49" s="369" t="str">
        <v/>
      </c>
      <c r="IJ49" s="369" t="str">
        <v/>
      </c>
      <c r="IK49" s="369" t="str">
        <v/>
      </c>
      <c r="IL49" s="369" t="str">
        <v/>
      </c>
      <c r="IM49" s="369" t="str">
        <v/>
      </c>
      <c r="IN49" s="369" t="str">
        <v/>
      </c>
      <c r="IO49" s="369" t="str">
        <v/>
      </c>
      <c r="IP49" s="369" t="str">
        <v/>
      </c>
      <c r="IQ49" s="369" t="str">
        <v/>
      </c>
      <c r="IR49" s="369" t="str">
        <v/>
      </c>
      <c r="IS49" s="369" t="str">
        <v/>
      </c>
      <c r="IT49" s="369" t="str">
        <v/>
      </c>
      <c r="IU49" s="369" t="str">
        <v/>
      </c>
      <c r="IV49" s="369" t="str">
        <v/>
      </c>
      <c r="IW49" s="369" t="str">
        <v/>
      </c>
      <c r="IX49" s="369" t="str">
        <v/>
      </c>
      <c r="IY49" s="369" t="str">
        <v/>
      </c>
      <c r="IZ49" s="369" t="str">
        <v/>
      </c>
      <c r="JA49" s="369" t="str">
        <v/>
      </c>
      <c r="JB49" s="369" t="str">
        <v/>
      </c>
      <c r="JC49" s="369" t="str">
        <v/>
      </c>
      <c r="JD49" s="369" t="str">
        <v/>
      </c>
      <c r="JE49" s="369" t="str">
        <v/>
      </c>
      <c r="JF49" s="369" t="str">
        <v/>
      </c>
      <c r="JG49" s="369" t="str">
        <v/>
      </c>
      <c r="JH49" s="369" t="str">
        <v/>
      </c>
      <c r="JI49" s="369" t="str">
        <v/>
      </c>
      <c r="JJ49" s="369" t="str">
        <v/>
      </c>
      <c r="JK49" s="369" t="str">
        <v/>
      </c>
      <c r="JL49" s="369" t="str">
        <v/>
      </c>
      <c r="JM49" s="369" t="str">
        <v/>
      </c>
      <c r="JN49" s="369" t="str">
        <v/>
      </c>
      <c r="JO49" s="369" t="str">
        <v/>
      </c>
      <c r="JP49" s="369" t="str">
        <v/>
      </c>
      <c r="JQ49" s="369" t="str">
        <v/>
      </c>
      <c r="JR49" s="369" t="str">
        <v/>
      </c>
      <c r="JS49" s="369" t="str">
        <v/>
      </c>
      <c r="JT49" s="369" t="str">
        <v/>
      </c>
      <c r="JU49" s="369" t="str">
        <v/>
      </c>
      <c r="JV49" s="369" t="str">
        <v/>
      </c>
      <c r="JW49" s="369" t="str">
        <v/>
      </c>
      <c r="JX49" s="369" t="str">
        <v/>
      </c>
      <c r="JY49" s="369" t="str">
        <v/>
      </c>
      <c r="JZ49" s="369" t="str">
        <v/>
      </c>
      <c r="KA49" s="369" t="str">
        <v/>
      </c>
      <c r="KB49" s="369" t="str">
        <v/>
      </c>
      <c r="KC49" s="369" t="str">
        <v/>
      </c>
      <c r="KD49" s="369" t="str">
        <v/>
      </c>
      <c r="KE49" s="369" t="str">
        <v/>
      </c>
      <c r="KF49" s="369" t="str">
        <v/>
      </c>
      <c r="KG49" s="369" t="str">
        <v/>
      </c>
      <c r="KH49" s="369" t="str">
        <v/>
      </c>
      <c r="KI49" s="369" t="str">
        <v/>
      </c>
      <c r="KJ49" s="369" t="str">
        <v/>
      </c>
      <c r="KK49" s="369" t="str">
        <v/>
      </c>
      <c r="KL49" s="369" t="str">
        <v/>
      </c>
      <c r="KM49" s="369" t="str">
        <v/>
      </c>
      <c r="KN49" s="369" t="str">
        <v/>
      </c>
      <c r="KO49" s="369" t="str">
        <v/>
      </c>
      <c r="KP49" s="369" t="str">
        <v/>
      </c>
      <c r="KQ49" s="369" t="str">
        <v/>
      </c>
      <c r="KR49" s="369" t="str">
        <v/>
      </c>
      <c r="KS49" s="369" t="str">
        <v/>
      </c>
      <c r="KT49" s="369" t="str">
        <v/>
      </c>
      <c r="KU49" s="369" t="str">
        <v/>
      </c>
      <c r="KV49" s="369" t="str">
        <v/>
      </c>
      <c r="KW49" s="369" t="str">
        <v/>
      </c>
      <c r="KX49" s="369" t="str">
        <v/>
      </c>
      <c r="KY49" s="369" t="str">
        <v/>
      </c>
      <c r="KZ49" s="369" t="str">
        <v/>
      </c>
      <c r="LA49" s="369" t="str">
        <v/>
      </c>
      <c r="LB49" s="369" t="str">
        <v/>
      </c>
      <c r="LC49" s="369" t="str">
        <v/>
      </c>
      <c r="LD49" s="369" t="str">
        <v/>
      </c>
      <c r="LE49" s="369" t="str">
        <v/>
      </c>
      <c r="LF49" s="369" t="str">
        <v/>
      </c>
      <c r="LG49" s="369" t="str">
        <v/>
      </c>
      <c r="LH49" s="369" t="str">
        <v/>
      </c>
      <c r="LI49" s="369" t="str">
        <v/>
      </c>
      <c r="LJ49" s="369" t="str">
        <v/>
      </c>
      <c r="LK49" s="369" t="str">
        <v/>
      </c>
      <c r="LL49" s="369" t="str">
        <v/>
      </c>
      <c r="LM49" s="369" t="str">
        <v/>
      </c>
      <c r="LN49" s="369" t="str">
        <v/>
      </c>
      <c r="LO49" s="369" t="str">
        <v/>
      </c>
      <c r="LP49" s="369" t="str">
        <v/>
      </c>
      <c r="LQ49" s="369" t="str">
        <v/>
      </c>
      <c r="LR49" s="369" t="str">
        <v/>
      </c>
      <c r="LS49" s="369" t="str">
        <v/>
      </c>
      <c r="LT49" s="369" t="str">
        <v/>
      </c>
      <c r="LU49" s="369" t="str">
        <v/>
      </c>
      <c r="LV49" s="369" t="str">
        <v/>
      </c>
      <c r="LW49" s="369" t="str">
        <v/>
      </c>
      <c r="LX49" s="369" t="str">
        <v/>
      </c>
      <c r="LY49" s="369" t="str">
        <v/>
      </c>
      <c r="LZ49" s="369" t="str">
        <v/>
      </c>
      <c r="MA49" s="369" t="str">
        <v/>
      </c>
      <c r="MB49" s="369" t="str">
        <v/>
      </c>
      <c r="MC49" s="369" t="str">
        <v/>
      </c>
      <c r="MD49" s="369" t="str">
        <v/>
      </c>
      <c r="ME49" s="369" t="str">
        <v/>
      </c>
      <c r="MF49" s="369" t="str">
        <v/>
      </c>
      <c r="MG49" s="369" t="str">
        <v/>
      </c>
      <c r="MH49" s="369" t="str">
        <v/>
      </c>
      <c r="MI49" s="369" t="str">
        <v/>
      </c>
      <c r="MJ49" s="369" t="str">
        <v/>
      </c>
      <c r="MK49" s="369" t="str">
        <v/>
      </c>
      <c r="ML49" s="369" t="str">
        <v/>
      </c>
      <c r="MM49" s="369" t="str">
        <v/>
      </c>
      <c r="MN49" s="369" t="str">
        <v/>
      </c>
      <c r="MO49" s="369" t="str">
        <v/>
      </c>
      <c r="MP49" s="369" t="str">
        <v/>
      </c>
      <c r="MQ49" s="369" t="str">
        <v/>
      </c>
      <c r="MR49" s="369" t="str">
        <v/>
      </c>
      <c r="MS49" s="369" t="str">
        <v/>
      </c>
      <c r="MT49" s="369" t="str">
        <v/>
      </c>
      <c r="MU49" s="369" t="str">
        <v/>
      </c>
      <c r="MV49" s="369" t="str">
        <v/>
      </c>
      <c r="MW49" s="369" t="str">
        <v/>
      </c>
      <c r="MX49" s="369" t="str">
        <v/>
      </c>
      <c r="MY49" s="369" t="str">
        <v/>
      </c>
      <c r="MZ49" s="369" t="str">
        <v/>
      </c>
      <c r="NA49" s="369" t="str">
        <v/>
      </c>
      <c r="NB49" s="369" t="str">
        <v/>
      </c>
      <c r="NC49" s="369" t="str">
        <v/>
      </c>
      <c r="ND49" s="369" t="str">
        <v/>
      </c>
      <c r="NE49" s="369" t="str">
        <v/>
      </c>
      <c r="NF49" s="369" t="str">
        <v/>
      </c>
      <c r="NG49" s="369" t="str">
        <v/>
      </c>
      <c r="NH49" s="369" t="str">
        <v/>
      </c>
      <c r="NI49" s="369" t="str">
        <v/>
      </c>
      <c r="NJ49" s="369" t="str">
        <v/>
      </c>
      <c r="NK49" s="369" t="str">
        <v/>
      </c>
      <c r="NL49" s="369" t="str">
        <v/>
      </c>
      <c r="NM49" s="369" t="str">
        <v/>
      </c>
      <c r="NN49" s="369" t="str">
        <v/>
      </c>
      <c r="NO49" s="369" t="str">
        <v/>
      </c>
      <c r="NP49" s="369" t="str">
        <v/>
      </c>
      <c r="NQ49" s="369" t="str">
        <v/>
      </c>
      <c r="NR49" s="369" t="str">
        <v/>
      </c>
      <c r="NS49" s="369" t="str">
        <v/>
      </c>
      <c r="NT49" s="369" t="str">
        <v/>
      </c>
      <c r="NU49" s="369" t="str">
        <v/>
      </c>
      <c r="NV49" s="369" t="str">
        <v/>
      </c>
      <c r="NW49" s="369" t="str">
        <v/>
      </c>
      <c r="NX49" s="369" t="str">
        <v/>
      </c>
      <c r="NY49" s="369" t="str">
        <v/>
      </c>
      <c r="NZ49" s="369" t="str">
        <v/>
      </c>
      <c r="OA49" s="369" t="str">
        <v/>
      </c>
      <c r="OB49" s="369" t="str">
        <v/>
      </c>
      <c r="OC49" s="369" t="str">
        <v/>
      </c>
      <c r="OD49" s="369" t="str">
        <v/>
      </c>
      <c r="OE49" s="369" t="str">
        <v/>
      </c>
      <c r="OF49" s="369" t="str">
        <v/>
      </c>
      <c r="OG49" s="369" t="str">
        <v/>
      </c>
      <c r="OH49" s="369" t="str">
        <v/>
      </c>
      <c r="OI49" s="369" t="str">
        <v/>
      </c>
      <c r="OJ49" s="369" t="str">
        <v/>
      </c>
      <c r="OK49" s="369" t="str">
        <v/>
      </c>
      <c r="OL49" s="369" t="str">
        <v/>
      </c>
      <c r="OM49" s="369" t="str">
        <v/>
      </c>
      <c r="ON49" s="369" t="str">
        <v/>
      </c>
      <c r="OO49" s="369" t="str">
        <v/>
      </c>
      <c r="OP49" s="369" t="str">
        <v/>
      </c>
      <c r="OQ49" s="371" t="str">
        <v/>
      </c>
      <c r="OR49" s="369" t="str">
        <v/>
      </c>
      <c r="OS49" s="369" t="str">
        <v/>
      </c>
      <c r="OT49" s="369" t="str">
        <v/>
      </c>
      <c r="OU49" s="369" t="str">
        <v/>
      </c>
      <c r="OV49" s="369" t="str">
        <v/>
      </c>
      <c r="OW49" s="369" t="str">
        <v/>
      </c>
      <c r="OX49" s="369" t="str">
        <v/>
      </c>
      <c r="OY49" s="369" t="str">
        <v/>
      </c>
      <c r="OZ49" s="369" t="str">
        <v/>
      </c>
      <c r="PA49" s="369" t="str">
        <v/>
      </c>
      <c r="PB49" s="369" t="str">
        <v/>
      </c>
      <c r="PC49" s="369" t="str">
        <v/>
      </c>
      <c r="PD49" s="369" t="str">
        <v/>
      </c>
      <c r="PE49" s="369" t="str">
        <v/>
      </c>
      <c r="PF49" s="369" t="str">
        <v/>
      </c>
      <c r="PG49" s="369" t="str">
        <v/>
      </c>
      <c r="PH49" s="369" t="str">
        <v/>
      </c>
      <c r="PI49" s="369" t="str">
        <v/>
      </c>
      <c r="PJ49" s="369" t="str">
        <v/>
      </c>
      <c r="PK49" s="369" t="str">
        <v/>
      </c>
      <c r="PL49" s="369" t="str">
        <v/>
      </c>
      <c r="PM49" s="369" t="str">
        <v/>
      </c>
      <c r="PN49" s="369" t="str">
        <v/>
      </c>
      <c r="PO49" s="369" t="str">
        <v/>
      </c>
      <c r="PP49" s="369" t="str">
        <v/>
      </c>
      <c r="PQ49" s="369" t="str">
        <v/>
      </c>
      <c r="PR49" s="369" t="str">
        <v/>
      </c>
      <c r="PS49" s="369" t="str">
        <v/>
      </c>
      <c r="PT49" s="369" t="str">
        <v/>
      </c>
      <c r="PU49" s="369" t="str">
        <v/>
      </c>
      <c r="PV49" s="369" t="str">
        <v/>
      </c>
      <c r="PW49" s="369" t="str">
        <v/>
      </c>
      <c r="PX49" s="369" t="str">
        <v/>
      </c>
      <c r="PY49" s="369" t="str">
        <v/>
      </c>
      <c r="PZ49" s="369" t="str">
        <v/>
      </c>
      <c r="QA49" s="369" t="str">
        <v/>
      </c>
      <c r="QB49" s="369" t="str">
        <v/>
      </c>
      <c r="QC49" s="369" t="str">
        <v/>
      </c>
      <c r="QD49" s="369" t="str">
        <v/>
      </c>
      <c r="QE49" s="369" t="str">
        <v/>
      </c>
      <c r="QF49" s="369" t="str">
        <v/>
      </c>
      <c r="QG49" s="369" t="str">
        <v/>
      </c>
      <c r="QH49" s="369" t="str">
        <v/>
      </c>
      <c r="QI49" s="369" t="str">
        <v/>
      </c>
      <c r="QJ49" s="369" t="str">
        <v/>
      </c>
      <c r="QK49" s="369" t="str">
        <v/>
      </c>
      <c r="QL49" s="369" t="str">
        <v/>
      </c>
      <c r="QM49" s="369" t="str">
        <v/>
      </c>
      <c r="QN49" s="369" t="str">
        <v/>
      </c>
      <c r="QO49" s="369" t="str">
        <v/>
      </c>
      <c r="QP49" s="369" t="str">
        <v/>
      </c>
      <c r="QQ49" s="369" t="str">
        <v/>
      </c>
      <c r="QR49" s="369" t="str">
        <v/>
      </c>
      <c r="QS49" s="369" t="str">
        <v/>
      </c>
      <c r="QT49" s="369" t="str">
        <v/>
      </c>
      <c r="QU49" s="369" t="str">
        <v/>
      </c>
      <c r="QV49" s="369" t="str">
        <v/>
      </c>
      <c r="QW49" s="369" t="str">
        <v/>
      </c>
      <c r="QX49" s="369" t="str">
        <v/>
      </c>
      <c r="QY49" s="369" t="str">
        <v/>
      </c>
      <c r="QZ49" s="369" t="str">
        <v/>
      </c>
      <c r="RA49" s="369" t="str">
        <v/>
      </c>
      <c r="RB49" s="369" t="str">
        <v/>
      </c>
      <c r="RC49" s="369" t="str">
        <v/>
      </c>
      <c r="RD49" s="369" t="str">
        <v/>
      </c>
      <c r="RE49" s="369" t="str">
        <v/>
      </c>
      <c r="RF49" s="369" t="str">
        <v/>
      </c>
      <c r="RG49" s="369" t="str">
        <v/>
      </c>
      <c r="RH49" s="369" t="str">
        <v/>
      </c>
      <c r="RI49" s="369" t="str">
        <v/>
      </c>
      <c r="RJ49" s="369" t="str">
        <v/>
      </c>
      <c r="RK49" s="369" t="str">
        <v/>
      </c>
      <c r="RL49" s="369" t="str">
        <v/>
      </c>
      <c r="RM49" s="369" t="str">
        <v/>
      </c>
      <c r="RN49" s="369" t="str">
        <v/>
      </c>
      <c r="RO49" s="369" t="str">
        <v/>
      </c>
      <c r="RP49" s="369" t="str">
        <v/>
      </c>
      <c r="RQ49" s="369" t="str">
        <v/>
      </c>
      <c r="RR49" s="369" t="str">
        <v/>
      </c>
      <c r="RS49" s="369" t="str">
        <v/>
      </c>
      <c r="RT49" s="369" t="str">
        <v/>
      </c>
      <c r="RU49" s="369" t="str">
        <v/>
      </c>
      <c r="RV49" s="369" t="str">
        <v/>
      </c>
      <c r="RW49" s="369" t="str">
        <v/>
      </c>
      <c r="RX49" s="369" t="str">
        <v/>
      </c>
      <c r="RY49" s="369" t="str">
        <v/>
      </c>
      <c r="RZ49" s="369" t="str">
        <v/>
      </c>
      <c r="SA49" s="369" t="str">
        <v/>
      </c>
      <c r="SB49" s="369" t="str">
        <v/>
      </c>
      <c r="SC49" s="369" t="str">
        <v/>
      </c>
      <c r="SD49" s="369" t="str">
        <v/>
      </c>
      <c r="SE49" s="369" t="str">
        <v/>
      </c>
      <c r="SF49" s="369" t="str">
        <v/>
      </c>
      <c r="SG49" s="369" t="str">
        <v/>
      </c>
      <c r="SH49" s="369" t="str">
        <v/>
      </c>
      <c r="SI49" s="369" t="str">
        <v/>
      </c>
      <c r="SJ49" s="369" t="str">
        <v/>
      </c>
      <c r="SK49" s="369" t="str">
        <v/>
      </c>
      <c r="SL49" s="369" t="str">
        <v/>
      </c>
      <c r="SM49" s="369" t="str">
        <v/>
      </c>
      <c r="SN49" s="369" t="str">
        <v/>
      </c>
      <c r="SO49" s="369" t="str">
        <v/>
      </c>
      <c r="SP49" s="369" t="str">
        <v/>
      </c>
      <c r="SQ49" s="369" t="str">
        <v/>
      </c>
      <c r="SR49" s="369" t="str">
        <v/>
      </c>
      <c r="SS49" s="369" t="str">
        <v/>
      </c>
      <c r="ST49" s="369" t="str">
        <v/>
      </c>
      <c r="SU49" s="369" t="str">
        <v/>
      </c>
      <c r="SV49" s="369" t="str">
        <v/>
      </c>
      <c r="SW49" s="369" t="str">
        <v/>
      </c>
      <c r="SX49" s="369" t="str">
        <v/>
      </c>
      <c r="SY49" s="369" t="str">
        <v/>
      </c>
      <c r="SZ49" s="369" t="str">
        <v/>
      </c>
      <c r="TA49" s="369" t="str">
        <v/>
      </c>
      <c r="TB49" s="369" t="str">
        <v/>
      </c>
      <c r="TC49" s="369" t="str">
        <v/>
      </c>
      <c r="TD49" s="369" t="str">
        <v/>
      </c>
      <c r="TE49" s="369" t="str">
        <v/>
      </c>
      <c r="TF49" s="369" t="str">
        <v/>
      </c>
      <c r="TG49" s="369" t="str">
        <v/>
      </c>
      <c r="TH49" s="369" t="str">
        <v/>
      </c>
      <c r="TI49" s="369" t="str">
        <v/>
      </c>
      <c r="TJ49" s="369" t="str">
        <v/>
      </c>
      <c r="TK49" s="369" t="str">
        <v/>
      </c>
      <c r="TL49" s="369" t="str">
        <v/>
      </c>
      <c r="TM49" s="369" t="str">
        <v/>
      </c>
      <c r="TN49" s="369" t="str">
        <v/>
      </c>
      <c r="TO49" s="369" t="str">
        <v/>
      </c>
      <c r="TP49" s="369" t="str">
        <v/>
      </c>
      <c r="TQ49" s="369" t="str">
        <v/>
      </c>
      <c r="TR49" s="369" t="str">
        <v/>
      </c>
      <c r="TS49" s="369" t="str">
        <v/>
      </c>
      <c r="TT49" s="369" t="str">
        <v/>
      </c>
      <c r="TU49" s="369" t="str">
        <v/>
      </c>
      <c r="TV49" s="369" t="str">
        <v/>
      </c>
      <c r="TW49" s="369" t="str">
        <v/>
      </c>
      <c r="TX49" s="369" t="str">
        <v/>
      </c>
      <c r="TY49" s="369" t="str">
        <v/>
      </c>
      <c r="TZ49" s="369" t="str">
        <v/>
      </c>
      <c r="UA49" s="369" t="str">
        <v/>
      </c>
      <c r="UB49" s="369" t="str">
        <v/>
      </c>
      <c r="UC49" s="369" t="str">
        <v/>
      </c>
      <c r="UD49" s="369" t="str">
        <v/>
      </c>
      <c r="UE49" s="369" t="str">
        <v/>
      </c>
      <c r="UF49" s="369" t="str">
        <v/>
      </c>
      <c r="UG49" s="369" t="str">
        <v/>
      </c>
      <c r="UH49" s="369" t="str">
        <v/>
      </c>
      <c r="UI49" s="369" t="str">
        <v/>
      </c>
      <c r="UJ49" s="369" t="str">
        <v/>
      </c>
      <c r="UK49" s="369" t="str">
        <v/>
      </c>
      <c r="UL49" s="369" t="str">
        <v/>
      </c>
      <c r="UM49" s="369" t="str">
        <v/>
      </c>
      <c r="UN49" s="369" t="str">
        <v/>
      </c>
      <c r="UO49" s="369" t="str">
        <v/>
      </c>
      <c r="UP49" s="369" t="str">
        <v/>
      </c>
      <c r="UQ49" s="369" t="str">
        <v/>
      </c>
      <c r="UR49" s="369" t="str">
        <v/>
      </c>
      <c r="US49" s="369" t="str">
        <v/>
      </c>
      <c r="UT49" s="369" t="str">
        <v/>
      </c>
      <c r="UU49" s="369" t="str">
        <v/>
      </c>
      <c r="UV49" s="369" t="str">
        <v/>
      </c>
      <c r="UW49" s="369" t="str">
        <v/>
      </c>
      <c r="UX49" s="369" t="str">
        <v/>
      </c>
      <c r="UY49" s="369" t="str">
        <v/>
      </c>
      <c r="UZ49" s="369" t="str">
        <v/>
      </c>
      <c r="VA49" s="369" t="str">
        <v/>
      </c>
      <c r="VB49" s="369" t="str">
        <v/>
      </c>
      <c r="VC49" s="369" t="str">
        <v/>
      </c>
      <c r="VD49" s="369" t="str">
        <v/>
      </c>
      <c r="VE49" s="369" t="str">
        <v/>
      </c>
      <c r="VF49" s="369" t="str">
        <v/>
      </c>
      <c r="VG49" s="369" t="str">
        <v/>
      </c>
      <c r="VH49" s="369" t="str">
        <v/>
      </c>
      <c r="VI49" s="369" t="str">
        <v/>
      </c>
      <c r="VJ49" s="369" t="str">
        <v/>
      </c>
      <c r="VK49" s="369" t="str">
        <v/>
      </c>
      <c r="VL49" s="369" t="str">
        <v/>
      </c>
      <c r="VM49" s="369" t="str">
        <v/>
      </c>
      <c r="VN49" s="369" t="str">
        <v/>
      </c>
      <c r="VO49" s="369" t="str">
        <v/>
      </c>
      <c r="VP49" s="369" t="str">
        <v/>
      </c>
      <c r="VQ49" s="369" t="str">
        <v/>
      </c>
      <c r="VR49" s="369" t="str">
        <v/>
      </c>
      <c r="VS49" s="369" t="str">
        <v/>
      </c>
      <c r="VT49" s="369" t="str">
        <v/>
      </c>
      <c r="VU49" s="369" t="str">
        <v/>
      </c>
      <c r="VV49" s="369" t="str">
        <v/>
      </c>
      <c r="VW49" s="369" t="str">
        <v/>
      </c>
      <c r="VX49" s="369" t="str">
        <v/>
      </c>
      <c r="VY49" s="369" t="str">
        <v/>
      </c>
      <c r="VZ49" s="369" t="str">
        <v/>
      </c>
      <c r="WA49" s="369" t="str">
        <v/>
      </c>
      <c r="WB49" s="369" t="str">
        <v/>
      </c>
      <c r="WC49" s="369" t="str">
        <v/>
      </c>
      <c r="WD49" s="369" t="str">
        <v/>
      </c>
      <c r="WE49" s="369" t="str">
        <v/>
      </c>
      <c r="WF49" s="369" t="str">
        <v/>
      </c>
      <c r="WG49" s="369" t="str">
        <v/>
      </c>
      <c r="WH49" s="369" t="str">
        <v/>
      </c>
      <c r="WI49" s="369" t="str">
        <v/>
      </c>
    </row>
    <row r="50" spans="1:607" ht="12.6" customHeight="1">
      <c r="A50" s="348"/>
      <c r="B50" s="360" t="s">
        <v>782</v>
      </c>
      <c r="C50" s="348"/>
      <c r="D50" s="399"/>
      <c r="E50" s="399"/>
      <c r="F50" s="399"/>
      <c r="G50" s="361" t="str">
        <f t="shared" si="0"/>
        <v/>
      </c>
      <c r="H50" s="361" t="str">
        <f t="shared" si="1"/>
        <v/>
      </c>
      <c r="I50" s="397"/>
      <c r="J50" s="348"/>
      <c r="K50" s="348"/>
      <c r="L50" s="348"/>
      <c r="M50" s="348"/>
      <c r="N50" s="323"/>
      <c r="O50" s="323"/>
      <c r="P50" s="323"/>
      <c r="Q50" s="323"/>
      <c r="R50" s="323"/>
      <c r="S50" s="323"/>
      <c r="T50" s="323"/>
      <c r="U50" s="323"/>
      <c r="V50" s="323"/>
      <c r="W50" s="323"/>
      <c r="X50" s="323"/>
      <c r="Y50" s="323"/>
      <c r="Z50" s="323"/>
      <c r="AA50" s="323"/>
      <c r="AB50" s="323"/>
      <c r="AC50" s="323"/>
      <c r="AD50" s="323"/>
      <c r="AE50" s="323"/>
      <c r="AF50" s="323"/>
      <c r="AG50" s="323"/>
      <c r="AH50" s="323"/>
      <c r="AI50" s="323"/>
      <c r="AJ50" s="323"/>
      <c r="AK50" s="323"/>
      <c r="AL50" s="323"/>
      <c r="AM50" s="323"/>
      <c r="AN50" s="323"/>
      <c r="AO50" s="323"/>
      <c r="AP50" s="323"/>
      <c r="AQ50" s="323"/>
      <c r="AR50" s="323"/>
      <c r="AS50" s="323"/>
      <c r="AT50" s="323"/>
      <c r="AU50" s="323"/>
      <c r="AV50" s="323"/>
      <c r="AW50" s="323"/>
      <c r="AX50" s="323"/>
      <c r="AY50" s="323"/>
      <c r="AZ50" s="323"/>
      <c r="BA50" s="323"/>
      <c r="BB50" s="323"/>
      <c r="BC50" s="323"/>
      <c r="BD50" s="323"/>
      <c r="BE50" s="323"/>
      <c r="BF50" s="323"/>
      <c r="BG50" s="323"/>
      <c r="BH50" s="323"/>
      <c r="BI50" s="323"/>
      <c r="BJ50" s="323"/>
      <c r="BK50" s="323"/>
      <c r="BL50" s="323"/>
      <c r="BM50" s="323"/>
      <c r="BN50" s="323"/>
      <c r="BO50" s="323"/>
      <c r="BP50" s="323"/>
      <c r="BQ50" s="323"/>
      <c r="BR50" s="323"/>
      <c r="BS50" s="323"/>
      <c r="BT50" s="323"/>
      <c r="BU50" s="323"/>
      <c r="BV50" s="323"/>
      <c r="BW50" s="323"/>
      <c r="BX50" s="323"/>
      <c r="BY50" s="323"/>
      <c r="BZ50" s="323"/>
      <c r="CA50" s="323"/>
      <c r="CB50" s="323"/>
      <c r="CC50" s="323"/>
      <c r="CD50" s="323"/>
      <c r="CE50" s="323"/>
      <c r="CF50" s="323"/>
      <c r="CG50" s="323"/>
      <c r="CH50" s="323"/>
      <c r="CI50" s="323"/>
      <c r="CJ50" s="323"/>
      <c r="CK50" s="323"/>
      <c r="CL50" s="323"/>
      <c r="CM50" s="323"/>
      <c r="CN50" s="323"/>
      <c r="CO50" s="323"/>
      <c r="CP50" s="323"/>
      <c r="CQ50" s="323"/>
      <c r="CR50" s="323"/>
      <c r="CS50" s="323"/>
      <c r="CT50" s="323"/>
      <c r="CU50" s="323"/>
      <c r="CV50" s="323"/>
      <c r="CW50" s="323"/>
      <c r="CX50" s="323"/>
      <c r="CY50" s="323"/>
      <c r="CZ50" s="363"/>
      <c r="DB50" s="896" t="s">
        <v>1258</v>
      </c>
      <c r="DC50" s="896" t="s">
        <v>1251</v>
      </c>
      <c r="DD50" s="368" t="str">
        <v/>
      </c>
      <c r="DE50" s="369" t="str">
        <v/>
      </c>
      <c r="DF50" s="369" t="str">
        <v/>
      </c>
      <c r="DG50" s="369" t="str">
        <v/>
      </c>
      <c r="DH50" s="369" t="str">
        <v/>
      </c>
      <c r="DI50" s="369" t="str">
        <v/>
      </c>
      <c r="DJ50" s="369" t="str">
        <v/>
      </c>
      <c r="DK50" s="369" t="str">
        <v/>
      </c>
      <c r="DL50" s="369" t="str">
        <v/>
      </c>
      <c r="DM50" s="369" t="str">
        <v/>
      </c>
      <c r="DN50" s="369" t="str">
        <v/>
      </c>
      <c r="DO50" s="369" t="str">
        <v/>
      </c>
      <c r="DP50" s="369" t="str">
        <v/>
      </c>
      <c r="DQ50" s="369" t="str">
        <v/>
      </c>
      <c r="DR50" s="369" t="str">
        <v/>
      </c>
      <c r="DS50" s="369" t="str">
        <v/>
      </c>
      <c r="DT50" s="369" t="str">
        <v/>
      </c>
      <c r="DU50" s="369" t="str">
        <v/>
      </c>
      <c r="DV50" s="369" t="str">
        <v/>
      </c>
      <c r="DW50" s="369" t="str">
        <v/>
      </c>
      <c r="DX50" s="370" t="str">
        <v/>
      </c>
      <c r="DY50" s="369" t="str">
        <v/>
      </c>
      <c r="DZ50" s="369" t="str">
        <v/>
      </c>
      <c r="EA50" s="369" t="str">
        <v/>
      </c>
      <c r="EB50" s="369" t="str">
        <v/>
      </c>
      <c r="EC50" s="369" t="str">
        <v/>
      </c>
      <c r="ED50" s="369" t="str">
        <v/>
      </c>
      <c r="EE50" s="369" t="str">
        <v/>
      </c>
      <c r="EF50" s="369" t="str">
        <v/>
      </c>
      <c r="EG50" s="369" t="str">
        <v/>
      </c>
      <c r="EH50" s="369" t="str">
        <v/>
      </c>
      <c r="EI50" s="369" t="str">
        <v/>
      </c>
      <c r="EJ50" s="369" t="str">
        <v/>
      </c>
      <c r="EK50" s="369" t="str">
        <v/>
      </c>
      <c r="EL50" s="369" t="str">
        <v/>
      </c>
      <c r="EM50" s="369" t="str">
        <v/>
      </c>
      <c r="EN50" s="369" t="str">
        <v/>
      </c>
      <c r="EO50" s="369" t="str">
        <v/>
      </c>
      <c r="EP50" s="369" t="str">
        <v/>
      </c>
      <c r="EQ50" s="369" t="str">
        <v/>
      </c>
      <c r="ER50" s="369" t="str">
        <v/>
      </c>
      <c r="ES50" s="369" t="str">
        <v/>
      </c>
      <c r="ET50" s="369" t="str">
        <v/>
      </c>
      <c r="EU50" s="369" t="str">
        <v/>
      </c>
      <c r="EV50" s="369" t="str">
        <v/>
      </c>
      <c r="EW50" s="369" t="str">
        <v/>
      </c>
      <c r="EX50" s="369" t="str">
        <v/>
      </c>
      <c r="EY50" s="369" t="str">
        <v/>
      </c>
      <c r="EZ50" s="369" t="str">
        <v/>
      </c>
      <c r="FA50" s="369" t="str">
        <v/>
      </c>
      <c r="FB50" s="369" t="str">
        <v/>
      </c>
      <c r="FC50" s="369" t="str">
        <v/>
      </c>
      <c r="FD50" s="369" t="str">
        <v/>
      </c>
      <c r="FE50" s="369" t="str">
        <v/>
      </c>
      <c r="FF50" s="369" t="str">
        <v/>
      </c>
      <c r="FG50" s="369" t="str">
        <v/>
      </c>
      <c r="FH50" s="369" t="str">
        <v/>
      </c>
      <c r="FI50" s="369" t="str">
        <v/>
      </c>
      <c r="FJ50" s="369" t="str">
        <v/>
      </c>
      <c r="FK50" s="369" t="str">
        <v/>
      </c>
      <c r="FL50" s="369" t="str">
        <v/>
      </c>
      <c r="FM50" s="369" t="str">
        <v/>
      </c>
      <c r="FN50" s="369" t="str">
        <v/>
      </c>
      <c r="FO50" s="369" t="str">
        <v/>
      </c>
      <c r="FP50" s="369" t="str">
        <v/>
      </c>
      <c r="FQ50" s="369" t="str">
        <v/>
      </c>
      <c r="FR50" s="369" t="str">
        <v/>
      </c>
      <c r="FS50" s="369" t="str">
        <v/>
      </c>
      <c r="FT50" s="369" t="str">
        <v/>
      </c>
      <c r="FU50" s="369" t="str">
        <v/>
      </c>
      <c r="FV50" s="369" t="str">
        <v/>
      </c>
      <c r="FW50" s="369" t="str">
        <v/>
      </c>
      <c r="FX50" s="369" t="str">
        <v/>
      </c>
      <c r="FY50" s="369" t="str">
        <v/>
      </c>
      <c r="FZ50" s="369" t="str">
        <v/>
      </c>
      <c r="GA50" s="369" t="str">
        <v/>
      </c>
      <c r="GB50" s="369" t="str">
        <v/>
      </c>
      <c r="GC50" s="369" t="str">
        <v/>
      </c>
      <c r="GD50" s="369" t="str">
        <v/>
      </c>
      <c r="GE50" s="369" t="str">
        <v/>
      </c>
      <c r="GF50" s="369" t="str">
        <v/>
      </c>
      <c r="GG50" s="369" t="str">
        <v/>
      </c>
      <c r="GH50" s="369" t="str">
        <v/>
      </c>
      <c r="GI50" s="369" t="str">
        <v/>
      </c>
      <c r="GJ50" s="369" t="str">
        <v/>
      </c>
      <c r="GK50" s="369" t="str">
        <v/>
      </c>
      <c r="GL50" s="369" t="str">
        <v/>
      </c>
      <c r="GM50" s="369" t="str">
        <v/>
      </c>
      <c r="GN50" s="369" t="str">
        <v/>
      </c>
      <c r="GO50" s="369" t="str">
        <v/>
      </c>
      <c r="GP50" s="369" t="str">
        <v/>
      </c>
      <c r="GQ50" s="369" t="str">
        <v/>
      </c>
      <c r="GR50" s="369" t="str">
        <v/>
      </c>
      <c r="GS50" s="369" t="str">
        <v/>
      </c>
      <c r="GT50" s="369" t="str">
        <v/>
      </c>
      <c r="GU50" s="369" t="str">
        <v/>
      </c>
      <c r="GV50" s="369" t="str">
        <v/>
      </c>
      <c r="GW50" s="369" t="str">
        <v/>
      </c>
      <c r="GX50" s="369" t="str">
        <v/>
      </c>
      <c r="GY50" s="369" t="str">
        <v/>
      </c>
      <c r="GZ50" s="369" t="str">
        <v/>
      </c>
      <c r="HA50" s="369" t="str">
        <v/>
      </c>
      <c r="HB50" s="369" t="str">
        <v/>
      </c>
      <c r="HC50" s="369" t="str">
        <v/>
      </c>
      <c r="HD50" s="369" t="str">
        <v/>
      </c>
      <c r="HE50" s="369" t="str">
        <v/>
      </c>
      <c r="HF50" s="369" t="str">
        <v/>
      </c>
      <c r="HG50" s="369" t="str">
        <v/>
      </c>
      <c r="HH50" s="369" t="str">
        <v/>
      </c>
      <c r="HI50" s="369" t="str">
        <v/>
      </c>
      <c r="HJ50" s="369" t="str">
        <v/>
      </c>
      <c r="HK50" s="369" t="str">
        <v/>
      </c>
      <c r="HL50" s="369" t="str">
        <v/>
      </c>
      <c r="HM50" s="369" t="str">
        <v/>
      </c>
      <c r="HN50" s="369" t="str">
        <v/>
      </c>
      <c r="HO50" s="369" t="str">
        <v/>
      </c>
      <c r="HP50" s="369" t="str">
        <v/>
      </c>
      <c r="HQ50" s="369" t="str">
        <v/>
      </c>
      <c r="HR50" s="369" t="str">
        <v/>
      </c>
      <c r="HS50" s="369" t="str">
        <v/>
      </c>
      <c r="HT50" s="369" t="str">
        <v/>
      </c>
      <c r="HU50" s="369" t="str">
        <v/>
      </c>
      <c r="HV50" s="369" t="str">
        <v/>
      </c>
      <c r="HW50" s="369" t="str">
        <v/>
      </c>
      <c r="HX50" s="369" t="str">
        <v/>
      </c>
      <c r="HY50" s="369" t="str">
        <v/>
      </c>
      <c r="HZ50" s="369" t="str">
        <v/>
      </c>
      <c r="IA50" s="369" t="str">
        <v/>
      </c>
      <c r="IB50" s="369" t="str">
        <v/>
      </c>
      <c r="IC50" s="369" t="str">
        <v/>
      </c>
      <c r="ID50" s="369" t="str">
        <v/>
      </c>
      <c r="IE50" s="369" t="str">
        <v/>
      </c>
      <c r="IF50" s="369" t="str">
        <v/>
      </c>
      <c r="IG50" s="369" t="str">
        <v/>
      </c>
      <c r="IH50" s="369" t="str">
        <v/>
      </c>
      <c r="II50" s="369" t="str">
        <v/>
      </c>
      <c r="IJ50" s="369" t="str">
        <v/>
      </c>
      <c r="IK50" s="369" t="str">
        <v/>
      </c>
      <c r="IL50" s="369" t="str">
        <v/>
      </c>
      <c r="IM50" s="369" t="str">
        <v/>
      </c>
      <c r="IN50" s="369" t="str">
        <v/>
      </c>
      <c r="IO50" s="369" t="str">
        <v/>
      </c>
      <c r="IP50" s="369" t="str">
        <v/>
      </c>
      <c r="IQ50" s="369" t="str">
        <v/>
      </c>
      <c r="IR50" s="369" t="str">
        <v/>
      </c>
      <c r="IS50" s="369" t="str">
        <v/>
      </c>
      <c r="IT50" s="369" t="str">
        <v/>
      </c>
      <c r="IU50" s="369" t="str">
        <v/>
      </c>
      <c r="IV50" s="369" t="str">
        <v/>
      </c>
      <c r="IW50" s="369" t="str">
        <v/>
      </c>
      <c r="IX50" s="369" t="str">
        <v/>
      </c>
      <c r="IY50" s="369" t="str">
        <v/>
      </c>
      <c r="IZ50" s="369" t="str">
        <v/>
      </c>
      <c r="JA50" s="369" t="str">
        <v/>
      </c>
      <c r="JB50" s="369" t="str">
        <v/>
      </c>
      <c r="JC50" s="369" t="str">
        <v/>
      </c>
      <c r="JD50" s="369" t="str">
        <v/>
      </c>
      <c r="JE50" s="369" t="str">
        <v/>
      </c>
      <c r="JF50" s="369" t="str">
        <v/>
      </c>
      <c r="JG50" s="369" t="str">
        <v/>
      </c>
      <c r="JH50" s="369" t="str">
        <v/>
      </c>
      <c r="JI50" s="369" t="str">
        <v/>
      </c>
      <c r="JJ50" s="369" t="str">
        <v/>
      </c>
      <c r="JK50" s="369" t="str">
        <v/>
      </c>
      <c r="JL50" s="369" t="str">
        <v/>
      </c>
      <c r="JM50" s="369" t="str">
        <v/>
      </c>
      <c r="JN50" s="369" t="str">
        <v/>
      </c>
      <c r="JO50" s="369" t="str">
        <v/>
      </c>
      <c r="JP50" s="369" t="str">
        <v/>
      </c>
      <c r="JQ50" s="369" t="str">
        <v/>
      </c>
      <c r="JR50" s="369" t="str">
        <v/>
      </c>
      <c r="JS50" s="369" t="str">
        <v/>
      </c>
      <c r="JT50" s="369" t="str">
        <v/>
      </c>
      <c r="JU50" s="369" t="str">
        <v/>
      </c>
      <c r="JV50" s="369" t="str">
        <v/>
      </c>
      <c r="JW50" s="369" t="str">
        <v/>
      </c>
      <c r="JX50" s="369" t="str">
        <v/>
      </c>
      <c r="JY50" s="369" t="str">
        <v/>
      </c>
      <c r="JZ50" s="369" t="str">
        <v/>
      </c>
      <c r="KA50" s="369" t="str">
        <v/>
      </c>
      <c r="KB50" s="369" t="str">
        <v/>
      </c>
      <c r="KC50" s="369" t="str">
        <v/>
      </c>
      <c r="KD50" s="369" t="str">
        <v/>
      </c>
      <c r="KE50" s="369" t="str">
        <v/>
      </c>
      <c r="KF50" s="369" t="str">
        <v/>
      </c>
      <c r="KG50" s="369" t="str">
        <v/>
      </c>
      <c r="KH50" s="369" t="str">
        <v/>
      </c>
      <c r="KI50" s="369" t="str">
        <v/>
      </c>
      <c r="KJ50" s="369" t="str">
        <v/>
      </c>
      <c r="KK50" s="369" t="str">
        <v/>
      </c>
      <c r="KL50" s="369" t="str">
        <v/>
      </c>
      <c r="KM50" s="369" t="str">
        <v/>
      </c>
      <c r="KN50" s="369" t="str">
        <v/>
      </c>
      <c r="KO50" s="369" t="str">
        <v/>
      </c>
      <c r="KP50" s="369" t="str">
        <v/>
      </c>
      <c r="KQ50" s="369" t="str">
        <v/>
      </c>
      <c r="KR50" s="369" t="str">
        <v/>
      </c>
      <c r="KS50" s="369" t="str">
        <v/>
      </c>
      <c r="KT50" s="369" t="str">
        <v/>
      </c>
      <c r="KU50" s="369" t="str">
        <v/>
      </c>
      <c r="KV50" s="369" t="str">
        <v/>
      </c>
      <c r="KW50" s="369" t="str">
        <v/>
      </c>
      <c r="KX50" s="369" t="str">
        <v/>
      </c>
      <c r="KY50" s="369" t="str">
        <v/>
      </c>
      <c r="KZ50" s="369" t="str">
        <v/>
      </c>
      <c r="LA50" s="369" t="str">
        <v/>
      </c>
      <c r="LB50" s="369" t="str">
        <v/>
      </c>
      <c r="LC50" s="369" t="str">
        <v/>
      </c>
      <c r="LD50" s="369" t="str">
        <v/>
      </c>
      <c r="LE50" s="369" t="str">
        <v/>
      </c>
      <c r="LF50" s="369" t="str">
        <v/>
      </c>
      <c r="LG50" s="369" t="str">
        <v/>
      </c>
      <c r="LH50" s="369" t="str">
        <v/>
      </c>
      <c r="LI50" s="369" t="str">
        <v/>
      </c>
      <c r="LJ50" s="369" t="str">
        <v/>
      </c>
      <c r="LK50" s="369" t="str">
        <v/>
      </c>
      <c r="LL50" s="369" t="str">
        <v/>
      </c>
      <c r="LM50" s="369" t="str">
        <v/>
      </c>
      <c r="LN50" s="369" t="str">
        <v/>
      </c>
      <c r="LO50" s="369" t="str">
        <v/>
      </c>
      <c r="LP50" s="369" t="str">
        <v/>
      </c>
      <c r="LQ50" s="369" t="str">
        <v/>
      </c>
      <c r="LR50" s="369" t="str">
        <v/>
      </c>
      <c r="LS50" s="369" t="str">
        <v/>
      </c>
      <c r="LT50" s="369" t="str">
        <v/>
      </c>
      <c r="LU50" s="369" t="str">
        <v/>
      </c>
      <c r="LV50" s="369" t="str">
        <v/>
      </c>
      <c r="LW50" s="369" t="str">
        <v/>
      </c>
      <c r="LX50" s="369" t="str">
        <v/>
      </c>
      <c r="LY50" s="369" t="str">
        <v/>
      </c>
      <c r="LZ50" s="369" t="str">
        <v/>
      </c>
      <c r="MA50" s="369" t="str">
        <v/>
      </c>
      <c r="MB50" s="369" t="str">
        <v/>
      </c>
      <c r="MC50" s="369" t="str">
        <v/>
      </c>
      <c r="MD50" s="369" t="str">
        <v/>
      </c>
      <c r="ME50" s="369" t="str">
        <v/>
      </c>
      <c r="MF50" s="369" t="str">
        <v/>
      </c>
      <c r="MG50" s="369" t="str">
        <v/>
      </c>
      <c r="MH50" s="369" t="str">
        <v/>
      </c>
      <c r="MI50" s="369" t="str">
        <v/>
      </c>
      <c r="MJ50" s="369" t="str">
        <v/>
      </c>
      <c r="MK50" s="369" t="str">
        <v/>
      </c>
      <c r="ML50" s="369" t="str">
        <v/>
      </c>
      <c r="MM50" s="369" t="str">
        <v/>
      </c>
      <c r="MN50" s="369" t="str">
        <v/>
      </c>
      <c r="MO50" s="369" t="str">
        <v/>
      </c>
      <c r="MP50" s="369" t="str">
        <v/>
      </c>
      <c r="MQ50" s="369" t="str">
        <v/>
      </c>
      <c r="MR50" s="369" t="str">
        <v/>
      </c>
      <c r="MS50" s="369" t="str">
        <v/>
      </c>
      <c r="MT50" s="369" t="str">
        <v/>
      </c>
      <c r="MU50" s="369" t="str">
        <v/>
      </c>
      <c r="MV50" s="369" t="str">
        <v/>
      </c>
      <c r="MW50" s="369" t="str">
        <v/>
      </c>
      <c r="MX50" s="369" t="str">
        <v/>
      </c>
      <c r="MY50" s="369" t="str">
        <v/>
      </c>
      <c r="MZ50" s="369" t="str">
        <v/>
      </c>
      <c r="NA50" s="369" t="str">
        <v/>
      </c>
      <c r="NB50" s="369" t="str">
        <v/>
      </c>
      <c r="NC50" s="369" t="str">
        <v/>
      </c>
      <c r="ND50" s="369" t="str">
        <v/>
      </c>
      <c r="NE50" s="369" t="str">
        <v/>
      </c>
      <c r="NF50" s="369" t="str">
        <v/>
      </c>
      <c r="NG50" s="369" t="str">
        <v/>
      </c>
      <c r="NH50" s="369" t="str">
        <v/>
      </c>
      <c r="NI50" s="369" t="str">
        <v/>
      </c>
      <c r="NJ50" s="369" t="str">
        <v/>
      </c>
      <c r="NK50" s="369" t="str">
        <v/>
      </c>
      <c r="NL50" s="369" t="str">
        <v/>
      </c>
      <c r="NM50" s="369" t="str">
        <v/>
      </c>
      <c r="NN50" s="369" t="str">
        <v/>
      </c>
      <c r="NO50" s="369" t="str">
        <v/>
      </c>
      <c r="NP50" s="369" t="str">
        <v/>
      </c>
      <c r="NQ50" s="369" t="str">
        <v/>
      </c>
      <c r="NR50" s="369" t="str">
        <v/>
      </c>
      <c r="NS50" s="369" t="str">
        <v/>
      </c>
      <c r="NT50" s="369" t="str">
        <v/>
      </c>
      <c r="NU50" s="369" t="str">
        <v/>
      </c>
      <c r="NV50" s="369" t="str">
        <v/>
      </c>
      <c r="NW50" s="369" t="str">
        <v/>
      </c>
      <c r="NX50" s="369" t="str">
        <v/>
      </c>
      <c r="NY50" s="369" t="str">
        <v/>
      </c>
      <c r="NZ50" s="369" t="str">
        <v/>
      </c>
      <c r="OA50" s="369" t="str">
        <v/>
      </c>
      <c r="OB50" s="369" t="str">
        <v/>
      </c>
      <c r="OC50" s="369" t="str">
        <v/>
      </c>
      <c r="OD50" s="369" t="str">
        <v/>
      </c>
      <c r="OE50" s="369" t="str">
        <v/>
      </c>
      <c r="OF50" s="369" t="str">
        <v/>
      </c>
      <c r="OG50" s="369" t="str">
        <v/>
      </c>
      <c r="OH50" s="369" t="str">
        <v/>
      </c>
      <c r="OI50" s="369" t="str">
        <v/>
      </c>
      <c r="OJ50" s="369" t="str">
        <v/>
      </c>
      <c r="OK50" s="369" t="str">
        <v/>
      </c>
      <c r="OL50" s="369" t="str">
        <v/>
      </c>
      <c r="OM50" s="369" t="str">
        <v/>
      </c>
      <c r="ON50" s="369" t="str">
        <v/>
      </c>
      <c r="OO50" s="369" t="str">
        <v/>
      </c>
      <c r="OP50" s="369" t="str">
        <v/>
      </c>
      <c r="OQ50" s="371" t="str">
        <v/>
      </c>
      <c r="OR50" s="369" t="str">
        <v/>
      </c>
      <c r="OS50" s="369" t="str">
        <v/>
      </c>
      <c r="OT50" s="369" t="str">
        <v/>
      </c>
      <c r="OU50" s="369" t="str">
        <v/>
      </c>
      <c r="OV50" s="369" t="str">
        <v/>
      </c>
      <c r="OW50" s="369" t="str">
        <v/>
      </c>
      <c r="OX50" s="369" t="str">
        <v/>
      </c>
      <c r="OY50" s="369" t="str">
        <v/>
      </c>
      <c r="OZ50" s="369" t="str">
        <v/>
      </c>
      <c r="PA50" s="369" t="str">
        <v/>
      </c>
      <c r="PB50" s="369" t="str">
        <v/>
      </c>
      <c r="PC50" s="369" t="str">
        <v/>
      </c>
      <c r="PD50" s="369" t="str">
        <v/>
      </c>
      <c r="PE50" s="369" t="str">
        <v/>
      </c>
      <c r="PF50" s="369" t="str">
        <v/>
      </c>
      <c r="PG50" s="369" t="str">
        <v/>
      </c>
      <c r="PH50" s="369" t="str">
        <v/>
      </c>
      <c r="PI50" s="369" t="str">
        <v/>
      </c>
      <c r="PJ50" s="369" t="str">
        <v/>
      </c>
      <c r="PK50" s="369" t="str">
        <v/>
      </c>
      <c r="PL50" s="369" t="str">
        <v/>
      </c>
      <c r="PM50" s="369" t="str">
        <v/>
      </c>
      <c r="PN50" s="369" t="str">
        <v/>
      </c>
      <c r="PO50" s="369" t="str">
        <v/>
      </c>
      <c r="PP50" s="369" t="str">
        <v/>
      </c>
      <c r="PQ50" s="369" t="str">
        <v/>
      </c>
      <c r="PR50" s="369" t="str">
        <v/>
      </c>
      <c r="PS50" s="369" t="str">
        <v/>
      </c>
      <c r="PT50" s="369" t="str">
        <v/>
      </c>
      <c r="PU50" s="369" t="str">
        <v/>
      </c>
      <c r="PV50" s="369" t="str">
        <v/>
      </c>
      <c r="PW50" s="369" t="str">
        <v/>
      </c>
      <c r="PX50" s="369" t="str">
        <v/>
      </c>
      <c r="PY50" s="369" t="str">
        <v/>
      </c>
      <c r="PZ50" s="369" t="str">
        <v/>
      </c>
      <c r="QA50" s="369" t="str">
        <v/>
      </c>
      <c r="QB50" s="369" t="str">
        <v/>
      </c>
      <c r="QC50" s="369" t="str">
        <v/>
      </c>
      <c r="QD50" s="369" t="str">
        <v/>
      </c>
      <c r="QE50" s="369" t="str">
        <v/>
      </c>
      <c r="QF50" s="369" t="str">
        <v/>
      </c>
      <c r="QG50" s="369" t="str">
        <v/>
      </c>
      <c r="QH50" s="369" t="str">
        <v/>
      </c>
      <c r="QI50" s="369" t="str">
        <v/>
      </c>
      <c r="QJ50" s="369" t="str">
        <v/>
      </c>
      <c r="QK50" s="369" t="str">
        <v/>
      </c>
      <c r="QL50" s="369" t="str">
        <v/>
      </c>
      <c r="QM50" s="369" t="str">
        <v/>
      </c>
      <c r="QN50" s="369" t="str">
        <v/>
      </c>
      <c r="QO50" s="369" t="str">
        <v/>
      </c>
      <c r="QP50" s="369" t="str">
        <v/>
      </c>
      <c r="QQ50" s="369" t="str">
        <v/>
      </c>
      <c r="QR50" s="369" t="str">
        <v/>
      </c>
      <c r="QS50" s="369" t="str">
        <v/>
      </c>
      <c r="QT50" s="369" t="str">
        <v/>
      </c>
      <c r="QU50" s="369" t="str">
        <v/>
      </c>
      <c r="QV50" s="369" t="str">
        <v/>
      </c>
      <c r="QW50" s="369" t="str">
        <v/>
      </c>
      <c r="QX50" s="369" t="str">
        <v/>
      </c>
      <c r="QY50" s="369" t="str">
        <v/>
      </c>
      <c r="QZ50" s="369" t="str">
        <v/>
      </c>
      <c r="RA50" s="369" t="str">
        <v/>
      </c>
      <c r="RB50" s="369" t="str">
        <v/>
      </c>
      <c r="RC50" s="369" t="str">
        <v/>
      </c>
      <c r="RD50" s="369" t="str">
        <v/>
      </c>
      <c r="RE50" s="369" t="str">
        <v/>
      </c>
      <c r="RF50" s="369" t="str">
        <v/>
      </c>
      <c r="RG50" s="369" t="str">
        <v/>
      </c>
      <c r="RH50" s="369" t="str">
        <v/>
      </c>
      <c r="RI50" s="369" t="str">
        <v/>
      </c>
      <c r="RJ50" s="369" t="str">
        <v/>
      </c>
      <c r="RK50" s="369" t="str">
        <v/>
      </c>
      <c r="RL50" s="369" t="str">
        <v/>
      </c>
      <c r="RM50" s="369" t="str">
        <v/>
      </c>
      <c r="RN50" s="369" t="str">
        <v/>
      </c>
      <c r="RO50" s="369" t="str">
        <v/>
      </c>
      <c r="RP50" s="369" t="str">
        <v/>
      </c>
      <c r="RQ50" s="369" t="str">
        <v/>
      </c>
      <c r="RR50" s="369" t="str">
        <v/>
      </c>
      <c r="RS50" s="369" t="str">
        <v/>
      </c>
      <c r="RT50" s="369" t="str">
        <v/>
      </c>
      <c r="RU50" s="369" t="str">
        <v/>
      </c>
      <c r="RV50" s="369" t="str">
        <v/>
      </c>
      <c r="RW50" s="369" t="str">
        <v/>
      </c>
      <c r="RX50" s="369" t="str">
        <v/>
      </c>
      <c r="RY50" s="369" t="str">
        <v/>
      </c>
      <c r="RZ50" s="369" t="str">
        <v/>
      </c>
      <c r="SA50" s="369" t="str">
        <v/>
      </c>
      <c r="SB50" s="369" t="str">
        <v/>
      </c>
      <c r="SC50" s="369" t="str">
        <v/>
      </c>
      <c r="SD50" s="369" t="str">
        <v/>
      </c>
      <c r="SE50" s="369" t="str">
        <v/>
      </c>
      <c r="SF50" s="369" t="str">
        <v/>
      </c>
      <c r="SG50" s="369" t="str">
        <v/>
      </c>
      <c r="SH50" s="369" t="str">
        <v/>
      </c>
      <c r="SI50" s="369" t="str">
        <v/>
      </c>
      <c r="SJ50" s="369" t="str">
        <v/>
      </c>
      <c r="SK50" s="369" t="str">
        <v/>
      </c>
      <c r="SL50" s="369" t="str">
        <v/>
      </c>
      <c r="SM50" s="369" t="str">
        <v/>
      </c>
      <c r="SN50" s="369" t="str">
        <v/>
      </c>
      <c r="SO50" s="369" t="str">
        <v/>
      </c>
      <c r="SP50" s="369" t="str">
        <v/>
      </c>
      <c r="SQ50" s="369" t="str">
        <v/>
      </c>
      <c r="SR50" s="369" t="str">
        <v/>
      </c>
      <c r="SS50" s="369" t="str">
        <v/>
      </c>
      <c r="ST50" s="369" t="str">
        <v/>
      </c>
      <c r="SU50" s="369" t="str">
        <v/>
      </c>
      <c r="SV50" s="369" t="str">
        <v/>
      </c>
      <c r="SW50" s="369" t="str">
        <v/>
      </c>
      <c r="SX50" s="369" t="str">
        <v/>
      </c>
      <c r="SY50" s="369" t="str">
        <v/>
      </c>
      <c r="SZ50" s="369" t="str">
        <v/>
      </c>
      <c r="TA50" s="369" t="str">
        <v/>
      </c>
      <c r="TB50" s="369" t="str">
        <v/>
      </c>
      <c r="TC50" s="369" t="str">
        <v/>
      </c>
      <c r="TD50" s="369" t="str">
        <v/>
      </c>
      <c r="TE50" s="369" t="str">
        <v/>
      </c>
      <c r="TF50" s="369" t="str">
        <v/>
      </c>
      <c r="TG50" s="369" t="str">
        <v/>
      </c>
      <c r="TH50" s="369" t="str">
        <v/>
      </c>
      <c r="TI50" s="369" t="str">
        <v/>
      </c>
      <c r="TJ50" s="369" t="str">
        <v/>
      </c>
      <c r="TK50" s="369" t="str">
        <v/>
      </c>
      <c r="TL50" s="369" t="str">
        <v/>
      </c>
      <c r="TM50" s="369" t="str">
        <v/>
      </c>
      <c r="TN50" s="369" t="str">
        <v/>
      </c>
      <c r="TO50" s="369" t="str">
        <v/>
      </c>
      <c r="TP50" s="369" t="str">
        <v/>
      </c>
      <c r="TQ50" s="369" t="str">
        <v/>
      </c>
      <c r="TR50" s="369" t="str">
        <v/>
      </c>
      <c r="TS50" s="369" t="str">
        <v/>
      </c>
      <c r="TT50" s="369" t="str">
        <v/>
      </c>
      <c r="TU50" s="369" t="str">
        <v/>
      </c>
      <c r="TV50" s="369" t="str">
        <v/>
      </c>
      <c r="TW50" s="369" t="str">
        <v/>
      </c>
      <c r="TX50" s="369" t="str">
        <v/>
      </c>
      <c r="TY50" s="369" t="str">
        <v/>
      </c>
      <c r="TZ50" s="369" t="str">
        <v/>
      </c>
      <c r="UA50" s="369" t="str">
        <v/>
      </c>
      <c r="UB50" s="369" t="str">
        <v/>
      </c>
      <c r="UC50" s="369" t="str">
        <v/>
      </c>
      <c r="UD50" s="369" t="str">
        <v/>
      </c>
      <c r="UE50" s="369" t="str">
        <v/>
      </c>
      <c r="UF50" s="369" t="str">
        <v/>
      </c>
      <c r="UG50" s="369" t="str">
        <v/>
      </c>
      <c r="UH50" s="369" t="str">
        <v/>
      </c>
      <c r="UI50" s="369" t="str">
        <v/>
      </c>
      <c r="UJ50" s="369" t="str">
        <v/>
      </c>
      <c r="UK50" s="369" t="str">
        <v/>
      </c>
      <c r="UL50" s="369" t="str">
        <v/>
      </c>
      <c r="UM50" s="369" t="str">
        <v/>
      </c>
      <c r="UN50" s="369" t="str">
        <v/>
      </c>
      <c r="UO50" s="369" t="str">
        <v/>
      </c>
      <c r="UP50" s="369" t="str">
        <v/>
      </c>
      <c r="UQ50" s="369" t="str">
        <v/>
      </c>
      <c r="UR50" s="369" t="str">
        <v/>
      </c>
      <c r="US50" s="369" t="str">
        <v/>
      </c>
      <c r="UT50" s="369" t="str">
        <v/>
      </c>
      <c r="UU50" s="369" t="str">
        <v/>
      </c>
      <c r="UV50" s="369" t="str">
        <v/>
      </c>
      <c r="UW50" s="369" t="str">
        <v/>
      </c>
      <c r="UX50" s="369" t="str">
        <v/>
      </c>
      <c r="UY50" s="369" t="str">
        <v/>
      </c>
      <c r="UZ50" s="369" t="str">
        <v/>
      </c>
      <c r="VA50" s="369" t="str">
        <v/>
      </c>
      <c r="VB50" s="369" t="str">
        <v/>
      </c>
      <c r="VC50" s="369" t="str">
        <v/>
      </c>
      <c r="VD50" s="369" t="str">
        <v/>
      </c>
      <c r="VE50" s="369" t="str">
        <v/>
      </c>
      <c r="VF50" s="369" t="str">
        <v/>
      </c>
      <c r="VG50" s="369" t="str">
        <v/>
      </c>
      <c r="VH50" s="369" t="str">
        <v/>
      </c>
      <c r="VI50" s="369" t="str">
        <v/>
      </c>
      <c r="VJ50" s="369" t="str">
        <v/>
      </c>
      <c r="VK50" s="369" t="str">
        <v/>
      </c>
      <c r="VL50" s="369" t="str">
        <v/>
      </c>
      <c r="VM50" s="369" t="str">
        <v/>
      </c>
      <c r="VN50" s="369" t="str">
        <v/>
      </c>
      <c r="VO50" s="369" t="str">
        <v/>
      </c>
      <c r="VP50" s="369" t="str">
        <v/>
      </c>
      <c r="VQ50" s="369" t="str">
        <v/>
      </c>
      <c r="VR50" s="369" t="str">
        <v/>
      </c>
      <c r="VS50" s="369" t="str">
        <v/>
      </c>
      <c r="VT50" s="369" t="str">
        <v/>
      </c>
      <c r="VU50" s="369" t="str">
        <v/>
      </c>
      <c r="VV50" s="369" t="str">
        <v/>
      </c>
      <c r="VW50" s="369" t="str">
        <v/>
      </c>
      <c r="VX50" s="369" t="str">
        <v/>
      </c>
      <c r="VY50" s="369" t="str">
        <v/>
      </c>
      <c r="VZ50" s="369" t="str">
        <v/>
      </c>
      <c r="WA50" s="369" t="str">
        <v/>
      </c>
      <c r="WB50" s="369" t="str">
        <v/>
      </c>
      <c r="WC50" s="369" t="str">
        <v/>
      </c>
      <c r="WD50" s="369" t="str">
        <v/>
      </c>
      <c r="WE50" s="369" t="str">
        <v/>
      </c>
      <c r="WF50" s="369" t="str">
        <v/>
      </c>
      <c r="WG50" s="369" t="str">
        <v/>
      </c>
      <c r="WH50" s="369" t="str">
        <v/>
      </c>
      <c r="WI50" s="369" t="str">
        <v/>
      </c>
    </row>
    <row r="51" spans="1:607">
      <c r="A51" s="348"/>
      <c r="B51" s="360" t="s">
        <v>783</v>
      </c>
      <c r="C51" s="348"/>
      <c r="D51" s="399"/>
      <c r="E51" s="399"/>
      <c r="F51" s="399"/>
      <c r="G51" s="361" t="str">
        <f t="shared" si="0"/>
        <v/>
      </c>
      <c r="H51" s="361" t="str">
        <f t="shared" si="1"/>
        <v/>
      </c>
      <c r="I51" s="397"/>
      <c r="J51" s="348"/>
      <c r="K51" s="348"/>
      <c r="L51" s="348"/>
      <c r="M51" s="348"/>
      <c r="N51" s="323"/>
      <c r="O51" s="323"/>
      <c r="P51" s="323"/>
      <c r="Q51" s="323"/>
      <c r="R51" s="323"/>
      <c r="S51" s="323"/>
      <c r="T51" s="323"/>
      <c r="U51" s="323"/>
      <c r="V51" s="323"/>
      <c r="W51" s="323"/>
      <c r="X51" s="323"/>
      <c r="Y51" s="323"/>
      <c r="Z51" s="323"/>
      <c r="AA51" s="323"/>
      <c r="AB51" s="323"/>
      <c r="AC51" s="323"/>
      <c r="AD51" s="323"/>
      <c r="AE51" s="323"/>
      <c r="AF51" s="323"/>
      <c r="AG51" s="323"/>
      <c r="AH51" s="323"/>
      <c r="AI51" s="323"/>
      <c r="AJ51" s="323"/>
      <c r="AK51" s="323"/>
      <c r="AL51" s="323"/>
      <c r="AM51" s="323"/>
      <c r="AN51" s="323"/>
      <c r="AO51" s="323"/>
      <c r="AP51" s="323"/>
      <c r="AQ51" s="323"/>
      <c r="AR51" s="323"/>
      <c r="AS51" s="323"/>
      <c r="AT51" s="323"/>
      <c r="AU51" s="323"/>
      <c r="AV51" s="323"/>
      <c r="AW51" s="323"/>
      <c r="AX51" s="323"/>
      <c r="AY51" s="323"/>
      <c r="AZ51" s="323"/>
      <c r="BA51" s="323"/>
      <c r="BB51" s="323"/>
      <c r="BC51" s="323"/>
      <c r="BD51" s="323"/>
      <c r="BE51" s="323"/>
      <c r="BF51" s="323"/>
      <c r="BG51" s="323"/>
      <c r="BH51" s="323"/>
      <c r="BI51" s="323"/>
      <c r="BJ51" s="323"/>
      <c r="BK51" s="323"/>
      <c r="BL51" s="323"/>
      <c r="BM51" s="323"/>
      <c r="BN51" s="323"/>
      <c r="BO51" s="323"/>
      <c r="BP51" s="323"/>
      <c r="BQ51" s="323"/>
      <c r="BR51" s="323"/>
      <c r="BS51" s="323"/>
      <c r="BT51" s="323"/>
      <c r="BU51" s="323"/>
      <c r="BV51" s="323"/>
      <c r="BW51" s="323"/>
      <c r="BX51" s="323"/>
      <c r="BY51" s="323"/>
      <c r="BZ51" s="323"/>
      <c r="CA51" s="323"/>
      <c r="CB51" s="323"/>
      <c r="CC51" s="323"/>
      <c r="CD51" s="323"/>
      <c r="CE51" s="323"/>
      <c r="CF51" s="323"/>
      <c r="CG51" s="323"/>
      <c r="CH51" s="323"/>
      <c r="CI51" s="323"/>
      <c r="CJ51" s="323"/>
      <c r="CK51" s="323"/>
      <c r="CL51" s="323"/>
      <c r="CM51" s="323"/>
      <c r="CN51" s="323"/>
      <c r="CO51" s="323"/>
      <c r="CP51" s="323"/>
      <c r="CQ51" s="323"/>
      <c r="CR51" s="323"/>
      <c r="CS51" s="323"/>
      <c r="CT51" s="323"/>
      <c r="CU51" s="323"/>
      <c r="CV51" s="323"/>
      <c r="CW51" s="323"/>
      <c r="CX51" s="323"/>
      <c r="CY51" s="323"/>
      <c r="CZ51" s="363"/>
      <c r="DB51" s="897"/>
      <c r="DC51" s="897"/>
      <c r="DD51" s="368" t="str">
        <v/>
      </c>
      <c r="DE51" s="369" t="str">
        <v/>
      </c>
      <c r="DF51" s="369" t="str">
        <v/>
      </c>
      <c r="DG51" s="369" t="str">
        <v/>
      </c>
      <c r="DH51" s="369" t="str">
        <v/>
      </c>
      <c r="DI51" s="369" t="str">
        <v/>
      </c>
      <c r="DJ51" s="369" t="str">
        <v/>
      </c>
      <c r="DK51" s="369" t="str">
        <v/>
      </c>
      <c r="DL51" s="369" t="str">
        <v/>
      </c>
      <c r="DM51" s="369" t="str">
        <v/>
      </c>
      <c r="DN51" s="369" t="str">
        <v/>
      </c>
      <c r="DO51" s="369" t="str">
        <v/>
      </c>
      <c r="DP51" s="369" t="str">
        <v/>
      </c>
      <c r="DQ51" s="369" t="str">
        <v/>
      </c>
      <c r="DR51" s="369" t="str">
        <v/>
      </c>
      <c r="DS51" s="369" t="str">
        <v/>
      </c>
      <c r="DT51" s="369" t="str">
        <v/>
      </c>
      <c r="DU51" s="369" t="str">
        <v/>
      </c>
      <c r="DV51" s="369" t="str">
        <v/>
      </c>
      <c r="DW51" s="369" t="str">
        <v/>
      </c>
      <c r="DX51" s="370" t="str">
        <v/>
      </c>
      <c r="DY51" s="369" t="str">
        <v/>
      </c>
      <c r="DZ51" s="369" t="str">
        <v/>
      </c>
      <c r="EA51" s="369" t="str">
        <v/>
      </c>
      <c r="EB51" s="369" t="str">
        <v/>
      </c>
      <c r="EC51" s="369" t="str">
        <v/>
      </c>
      <c r="ED51" s="369" t="str">
        <v/>
      </c>
      <c r="EE51" s="369" t="str">
        <v/>
      </c>
      <c r="EF51" s="369" t="str">
        <v/>
      </c>
      <c r="EG51" s="369" t="str">
        <v/>
      </c>
      <c r="EH51" s="369" t="str">
        <v/>
      </c>
      <c r="EI51" s="369" t="str">
        <v/>
      </c>
      <c r="EJ51" s="369" t="str">
        <v/>
      </c>
      <c r="EK51" s="369" t="str">
        <v/>
      </c>
      <c r="EL51" s="369" t="str">
        <v/>
      </c>
      <c r="EM51" s="369" t="str">
        <v/>
      </c>
      <c r="EN51" s="369" t="str">
        <v/>
      </c>
      <c r="EO51" s="369" t="str">
        <v/>
      </c>
      <c r="EP51" s="369" t="str">
        <v/>
      </c>
      <c r="EQ51" s="369" t="str">
        <v/>
      </c>
      <c r="ER51" s="369" t="str">
        <v/>
      </c>
      <c r="ES51" s="369" t="str">
        <v/>
      </c>
      <c r="ET51" s="369" t="str">
        <v/>
      </c>
      <c r="EU51" s="369" t="str">
        <v/>
      </c>
      <c r="EV51" s="369" t="str">
        <v/>
      </c>
      <c r="EW51" s="369" t="str">
        <v/>
      </c>
      <c r="EX51" s="369" t="str">
        <v/>
      </c>
      <c r="EY51" s="369" t="str">
        <v/>
      </c>
      <c r="EZ51" s="369" t="str">
        <v/>
      </c>
      <c r="FA51" s="369" t="str">
        <v/>
      </c>
      <c r="FB51" s="369" t="str">
        <v/>
      </c>
      <c r="FC51" s="369" t="str">
        <v/>
      </c>
      <c r="FD51" s="369" t="str">
        <v/>
      </c>
      <c r="FE51" s="369" t="str">
        <v/>
      </c>
      <c r="FF51" s="369" t="str">
        <v/>
      </c>
      <c r="FG51" s="369" t="str">
        <v/>
      </c>
      <c r="FH51" s="369" t="str">
        <v/>
      </c>
      <c r="FI51" s="369" t="str">
        <v/>
      </c>
      <c r="FJ51" s="369" t="str">
        <v/>
      </c>
      <c r="FK51" s="369" t="str">
        <v/>
      </c>
      <c r="FL51" s="369" t="str">
        <v/>
      </c>
      <c r="FM51" s="369" t="str">
        <v/>
      </c>
      <c r="FN51" s="369" t="str">
        <v/>
      </c>
      <c r="FO51" s="369" t="str">
        <v/>
      </c>
      <c r="FP51" s="369" t="str">
        <v/>
      </c>
      <c r="FQ51" s="369" t="str">
        <v/>
      </c>
      <c r="FR51" s="369" t="str">
        <v/>
      </c>
      <c r="FS51" s="369" t="str">
        <v/>
      </c>
      <c r="FT51" s="369" t="str">
        <v/>
      </c>
      <c r="FU51" s="369" t="str">
        <v/>
      </c>
      <c r="FV51" s="369" t="str">
        <v/>
      </c>
      <c r="FW51" s="369" t="str">
        <v/>
      </c>
      <c r="FX51" s="369" t="str">
        <v/>
      </c>
      <c r="FY51" s="369" t="str">
        <v/>
      </c>
      <c r="FZ51" s="369" t="str">
        <v/>
      </c>
      <c r="GA51" s="369" t="str">
        <v/>
      </c>
      <c r="GB51" s="369" t="str">
        <v/>
      </c>
      <c r="GC51" s="369" t="str">
        <v/>
      </c>
      <c r="GD51" s="369" t="str">
        <v/>
      </c>
      <c r="GE51" s="369" t="str">
        <v/>
      </c>
      <c r="GF51" s="369" t="str">
        <v/>
      </c>
      <c r="GG51" s="369" t="str">
        <v/>
      </c>
      <c r="GH51" s="369" t="str">
        <v/>
      </c>
      <c r="GI51" s="369" t="str">
        <v/>
      </c>
      <c r="GJ51" s="369" t="str">
        <v/>
      </c>
      <c r="GK51" s="369" t="str">
        <v/>
      </c>
      <c r="GL51" s="369" t="str">
        <v/>
      </c>
      <c r="GM51" s="369" t="str">
        <v/>
      </c>
      <c r="GN51" s="369" t="str">
        <v/>
      </c>
      <c r="GO51" s="369" t="str">
        <v/>
      </c>
      <c r="GP51" s="369" t="str">
        <v/>
      </c>
      <c r="GQ51" s="369" t="str">
        <v/>
      </c>
      <c r="GR51" s="369" t="str">
        <v/>
      </c>
      <c r="GS51" s="369" t="str">
        <v/>
      </c>
      <c r="GT51" s="369" t="str">
        <v/>
      </c>
      <c r="GU51" s="369" t="str">
        <v/>
      </c>
      <c r="GV51" s="369" t="str">
        <v/>
      </c>
      <c r="GW51" s="369" t="str">
        <v/>
      </c>
      <c r="GX51" s="369" t="str">
        <v/>
      </c>
      <c r="GY51" s="369" t="str">
        <v/>
      </c>
      <c r="GZ51" s="369" t="str">
        <v/>
      </c>
      <c r="HA51" s="369" t="str">
        <v/>
      </c>
      <c r="HB51" s="369" t="str">
        <v/>
      </c>
      <c r="HC51" s="369" t="str">
        <v/>
      </c>
      <c r="HD51" s="369" t="str">
        <v/>
      </c>
      <c r="HE51" s="369" t="str">
        <v/>
      </c>
      <c r="HF51" s="369" t="str">
        <v/>
      </c>
      <c r="HG51" s="369" t="str">
        <v/>
      </c>
      <c r="HH51" s="369" t="str">
        <v/>
      </c>
      <c r="HI51" s="369" t="str">
        <v/>
      </c>
      <c r="HJ51" s="369" t="str">
        <v/>
      </c>
      <c r="HK51" s="369" t="str">
        <v/>
      </c>
      <c r="HL51" s="369" t="str">
        <v/>
      </c>
      <c r="HM51" s="369" t="str">
        <v/>
      </c>
      <c r="HN51" s="369" t="str">
        <v/>
      </c>
      <c r="HO51" s="369" t="str">
        <v/>
      </c>
      <c r="HP51" s="369" t="str">
        <v/>
      </c>
      <c r="HQ51" s="369" t="str">
        <v/>
      </c>
      <c r="HR51" s="369" t="str">
        <v/>
      </c>
      <c r="HS51" s="369" t="str">
        <v/>
      </c>
      <c r="HT51" s="369" t="str">
        <v/>
      </c>
      <c r="HU51" s="369" t="str">
        <v/>
      </c>
      <c r="HV51" s="369" t="str">
        <v/>
      </c>
      <c r="HW51" s="369" t="str">
        <v/>
      </c>
      <c r="HX51" s="369" t="str">
        <v/>
      </c>
      <c r="HY51" s="369" t="str">
        <v/>
      </c>
      <c r="HZ51" s="369" t="str">
        <v/>
      </c>
      <c r="IA51" s="369" t="str">
        <v/>
      </c>
      <c r="IB51" s="369" t="str">
        <v/>
      </c>
      <c r="IC51" s="369" t="str">
        <v/>
      </c>
      <c r="ID51" s="369" t="str">
        <v/>
      </c>
      <c r="IE51" s="369" t="str">
        <v/>
      </c>
      <c r="IF51" s="369" t="str">
        <v/>
      </c>
      <c r="IG51" s="369" t="str">
        <v/>
      </c>
      <c r="IH51" s="369" t="str">
        <v/>
      </c>
      <c r="II51" s="369" t="str">
        <v/>
      </c>
      <c r="IJ51" s="369" t="str">
        <v/>
      </c>
      <c r="IK51" s="369" t="str">
        <v/>
      </c>
      <c r="IL51" s="369" t="str">
        <v/>
      </c>
      <c r="IM51" s="369" t="str">
        <v/>
      </c>
      <c r="IN51" s="369" t="str">
        <v/>
      </c>
      <c r="IO51" s="369" t="str">
        <v/>
      </c>
      <c r="IP51" s="369" t="str">
        <v/>
      </c>
      <c r="IQ51" s="369" t="str">
        <v/>
      </c>
      <c r="IR51" s="369" t="str">
        <v/>
      </c>
      <c r="IS51" s="369" t="str">
        <v/>
      </c>
      <c r="IT51" s="369" t="str">
        <v/>
      </c>
      <c r="IU51" s="369" t="str">
        <v/>
      </c>
      <c r="IV51" s="369" t="str">
        <v/>
      </c>
      <c r="IW51" s="369" t="str">
        <v/>
      </c>
      <c r="IX51" s="369" t="str">
        <v/>
      </c>
      <c r="IY51" s="369" t="str">
        <v/>
      </c>
      <c r="IZ51" s="369" t="str">
        <v/>
      </c>
      <c r="JA51" s="369" t="str">
        <v/>
      </c>
      <c r="JB51" s="369" t="str">
        <v/>
      </c>
      <c r="JC51" s="369" t="str">
        <v/>
      </c>
      <c r="JD51" s="369" t="str">
        <v/>
      </c>
      <c r="JE51" s="369" t="str">
        <v/>
      </c>
      <c r="JF51" s="369" t="str">
        <v/>
      </c>
      <c r="JG51" s="369" t="str">
        <v/>
      </c>
      <c r="JH51" s="369" t="str">
        <v/>
      </c>
      <c r="JI51" s="369" t="str">
        <v/>
      </c>
      <c r="JJ51" s="369" t="str">
        <v/>
      </c>
      <c r="JK51" s="369" t="str">
        <v/>
      </c>
      <c r="JL51" s="369" t="str">
        <v/>
      </c>
      <c r="JM51" s="369" t="str">
        <v/>
      </c>
      <c r="JN51" s="369" t="str">
        <v/>
      </c>
      <c r="JO51" s="369" t="str">
        <v/>
      </c>
      <c r="JP51" s="369" t="str">
        <v/>
      </c>
      <c r="JQ51" s="369" t="str">
        <v/>
      </c>
      <c r="JR51" s="369" t="str">
        <v/>
      </c>
      <c r="JS51" s="369" t="str">
        <v/>
      </c>
      <c r="JT51" s="369" t="str">
        <v/>
      </c>
      <c r="JU51" s="369" t="str">
        <v/>
      </c>
      <c r="JV51" s="369" t="str">
        <v/>
      </c>
      <c r="JW51" s="369" t="str">
        <v/>
      </c>
      <c r="JX51" s="369" t="str">
        <v/>
      </c>
      <c r="JY51" s="369" t="str">
        <v/>
      </c>
      <c r="JZ51" s="369" t="str">
        <v/>
      </c>
      <c r="KA51" s="369" t="str">
        <v/>
      </c>
      <c r="KB51" s="369" t="str">
        <v/>
      </c>
      <c r="KC51" s="369" t="str">
        <v/>
      </c>
      <c r="KD51" s="369" t="str">
        <v/>
      </c>
      <c r="KE51" s="369" t="str">
        <v/>
      </c>
      <c r="KF51" s="369" t="str">
        <v/>
      </c>
      <c r="KG51" s="369" t="str">
        <v/>
      </c>
      <c r="KH51" s="369" t="str">
        <v/>
      </c>
      <c r="KI51" s="369" t="str">
        <v/>
      </c>
      <c r="KJ51" s="369" t="str">
        <v/>
      </c>
      <c r="KK51" s="369" t="str">
        <v/>
      </c>
      <c r="KL51" s="369" t="str">
        <v/>
      </c>
      <c r="KM51" s="369" t="str">
        <v/>
      </c>
      <c r="KN51" s="369" t="str">
        <v/>
      </c>
      <c r="KO51" s="369" t="str">
        <v/>
      </c>
      <c r="KP51" s="369" t="str">
        <v/>
      </c>
      <c r="KQ51" s="369" t="str">
        <v/>
      </c>
      <c r="KR51" s="369" t="str">
        <v/>
      </c>
      <c r="KS51" s="369" t="str">
        <v/>
      </c>
      <c r="KT51" s="369" t="str">
        <v/>
      </c>
      <c r="KU51" s="369" t="str">
        <v/>
      </c>
      <c r="KV51" s="369" t="str">
        <v/>
      </c>
      <c r="KW51" s="369" t="str">
        <v/>
      </c>
      <c r="KX51" s="369" t="str">
        <v/>
      </c>
      <c r="KY51" s="369" t="str">
        <v/>
      </c>
      <c r="KZ51" s="369" t="str">
        <v/>
      </c>
      <c r="LA51" s="369" t="str">
        <v/>
      </c>
      <c r="LB51" s="369" t="str">
        <v/>
      </c>
      <c r="LC51" s="369" t="str">
        <v/>
      </c>
      <c r="LD51" s="369" t="str">
        <v/>
      </c>
      <c r="LE51" s="369" t="str">
        <v/>
      </c>
      <c r="LF51" s="369" t="str">
        <v/>
      </c>
      <c r="LG51" s="369" t="str">
        <v/>
      </c>
      <c r="LH51" s="369" t="str">
        <v/>
      </c>
      <c r="LI51" s="369" t="str">
        <v/>
      </c>
      <c r="LJ51" s="369" t="str">
        <v/>
      </c>
      <c r="LK51" s="369" t="str">
        <v/>
      </c>
      <c r="LL51" s="369" t="str">
        <v/>
      </c>
      <c r="LM51" s="369" t="str">
        <v/>
      </c>
      <c r="LN51" s="369" t="str">
        <v/>
      </c>
      <c r="LO51" s="369" t="str">
        <v/>
      </c>
      <c r="LP51" s="369" t="str">
        <v/>
      </c>
      <c r="LQ51" s="369" t="str">
        <v/>
      </c>
      <c r="LR51" s="369" t="str">
        <v/>
      </c>
      <c r="LS51" s="369" t="str">
        <v/>
      </c>
      <c r="LT51" s="369" t="str">
        <v/>
      </c>
      <c r="LU51" s="369" t="str">
        <v/>
      </c>
      <c r="LV51" s="369" t="str">
        <v/>
      </c>
      <c r="LW51" s="369" t="str">
        <v/>
      </c>
      <c r="LX51" s="369" t="str">
        <v/>
      </c>
      <c r="LY51" s="369" t="str">
        <v/>
      </c>
      <c r="LZ51" s="369" t="str">
        <v/>
      </c>
      <c r="MA51" s="369" t="str">
        <v/>
      </c>
      <c r="MB51" s="369" t="str">
        <v/>
      </c>
      <c r="MC51" s="369" t="str">
        <v/>
      </c>
      <c r="MD51" s="369" t="str">
        <v/>
      </c>
      <c r="ME51" s="369" t="str">
        <v/>
      </c>
      <c r="MF51" s="369" t="str">
        <v/>
      </c>
      <c r="MG51" s="369" t="str">
        <v/>
      </c>
      <c r="MH51" s="369" t="str">
        <v/>
      </c>
      <c r="MI51" s="369" t="str">
        <v/>
      </c>
      <c r="MJ51" s="369" t="str">
        <v/>
      </c>
      <c r="MK51" s="369" t="str">
        <v/>
      </c>
      <c r="ML51" s="369" t="str">
        <v/>
      </c>
      <c r="MM51" s="369" t="str">
        <v/>
      </c>
      <c r="MN51" s="369" t="str">
        <v/>
      </c>
      <c r="MO51" s="369" t="str">
        <v/>
      </c>
      <c r="MP51" s="369" t="str">
        <v/>
      </c>
      <c r="MQ51" s="369" t="str">
        <v/>
      </c>
      <c r="MR51" s="369" t="str">
        <v/>
      </c>
      <c r="MS51" s="369" t="str">
        <v/>
      </c>
      <c r="MT51" s="369" t="str">
        <v/>
      </c>
      <c r="MU51" s="369" t="str">
        <v/>
      </c>
      <c r="MV51" s="369" t="str">
        <v/>
      </c>
      <c r="MW51" s="369" t="str">
        <v/>
      </c>
      <c r="MX51" s="369" t="str">
        <v/>
      </c>
      <c r="MY51" s="369" t="str">
        <v/>
      </c>
      <c r="MZ51" s="369" t="str">
        <v/>
      </c>
      <c r="NA51" s="369" t="str">
        <v/>
      </c>
      <c r="NB51" s="369" t="str">
        <v/>
      </c>
      <c r="NC51" s="369" t="str">
        <v/>
      </c>
      <c r="ND51" s="369" t="str">
        <v/>
      </c>
      <c r="NE51" s="369" t="str">
        <v/>
      </c>
      <c r="NF51" s="369" t="str">
        <v/>
      </c>
      <c r="NG51" s="369" t="str">
        <v/>
      </c>
      <c r="NH51" s="369" t="str">
        <v/>
      </c>
      <c r="NI51" s="369" t="str">
        <v/>
      </c>
      <c r="NJ51" s="369" t="str">
        <v/>
      </c>
      <c r="NK51" s="369" t="str">
        <v/>
      </c>
      <c r="NL51" s="369" t="str">
        <v/>
      </c>
      <c r="NM51" s="369" t="str">
        <v/>
      </c>
      <c r="NN51" s="369" t="str">
        <v/>
      </c>
      <c r="NO51" s="369" t="str">
        <v/>
      </c>
      <c r="NP51" s="369" t="str">
        <v/>
      </c>
      <c r="NQ51" s="369" t="str">
        <v/>
      </c>
      <c r="NR51" s="369" t="str">
        <v/>
      </c>
      <c r="NS51" s="369" t="str">
        <v/>
      </c>
      <c r="NT51" s="369" t="str">
        <v/>
      </c>
      <c r="NU51" s="369" t="str">
        <v/>
      </c>
      <c r="NV51" s="369" t="str">
        <v/>
      </c>
      <c r="NW51" s="369" t="str">
        <v/>
      </c>
      <c r="NX51" s="369" t="str">
        <v/>
      </c>
      <c r="NY51" s="369" t="str">
        <v/>
      </c>
      <c r="NZ51" s="369" t="str">
        <v/>
      </c>
      <c r="OA51" s="369" t="str">
        <v/>
      </c>
      <c r="OB51" s="369" t="str">
        <v/>
      </c>
      <c r="OC51" s="369" t="str">
        <v/>
      </c>
      <c r="OD51" s="369" t="str">
        <v/>
      </c>
      <c r="OE51" s="369" t="str">
        <v/>
      </c>
      <c r="OF51" s="369" t="str">
        <v/>
      </c>
      <c r="OG51" s="369" t="str">
        <v/>
      </c>
      <c r="OH51" s="369" t="str">
        <v/>
      </c>
      <c r="OI51" s="369" t="str">
        <v/>
      </c>
      <c r="OJ51" s="369" t="str">
        <v/>
      </c>
      <c r="OK51" s="369" t="str">
        <v/>
      </c>
      <c r="OL51" s="369" t="str">
        <v/>
      </c>
      <c r="OM51" s="369" t="str">
        <v/>
      </c>
      <c r="ON51" s="369" t="str">
        <v/>
      </c>
      <c r="OO51" s="369" t="str">
        <v/>
      </c>
      <c r="OP51" s="369" t="str">
        <v/>
      </c>
      <c r="OQ51" s="371" t="str">
        <v/>
      </c>
      <c r="OR51" s="369" t="str">
        <v/>
      </c>
      <c r="OS51" s="369" t="str">
        <v/>
      </c>
      <c r="OT51" s="369" t="str">
        <v/>
      </c>
      <c r="OU51" s="369" t="str">
        <v/>
      </c>
      <c r="OV51" s="369" t="str">
        <v/>
      </c>
      <c r="OW51" s="369" t="str">
        <v/>
      </c>
      <c r="OX51" s="369" t="str">
        <v/>
      </c>
      <c r="OY51" s="369" t="str">
        <v/>
      </c>
      <c r="OZ51" s="369" t="str">
        <v/>
      </c>
      <c r="PA51" s="369" t="str">
        <v/>
      </c>
      <c r="PB51" s="369" t="str">
        <v/>
      </c>
      <c r="PC51" s="369" t="str">
        <v/>
      </c>
      <c r="PD51" s="369" t="str">
        <v/>
      </c>
      <c r="PE51" s="369" t="str">
        <v/>
      </c>
      <c r="PF51" s="369" t="str">
        <v/>
      </c>
      <c r="PG51" s="369" t="str">
        <v/>
      </c>
      <c r="PH51" s="369" t="str">
        <v/>
      </c>
      <c r="PI51" s="369" t="str">
        <v/>
      </c>
      <c r="PJ51" s="369" t="str">
        <v/>
      </c>
      <c r="PK51" s="369" t="str">
        <v/>
      </c>
      <c r="PL51" s="369" t="str">
        <v/>
      </c>
      <c r="PM51" s="369" t="str">
        <v/>
      </c>
      <c r="PN51" s="369" t="str">
        <v/>
      </c>
      <c r="PO51" s="369" t="str">
        <v/>
      </c>
      <c r="PP51" s="369" t="str">
        <v/>
      </c>
      <c r="PQ51" s="369" t="str">
        <v/>
      </c>
      <c r="PR51" s="369" t="str">
        <v/>
      </c>
      <c r="PS51" s="369" t="str">
        <v/>
      </c>
      <c r="PT51" s="369" t="str">
        <v/>
      </c>
      <c r="PU51" s="369" t="str">
        <v/>
      </c>
      <c r="PV51" s="369" t="str">
        <v/>
      </c>
      <c r="PW51" s="369" t="str">
        <v/>
      </c>
      <c r="PX51" s="369" t="str">
        <v/>
      </c>
      <c r="PY51" s="369" t="str">
        <v/>
      </c>
      <c r="PZ51" s="369" t="str">
        <v/>
      </c>
      <c r="QA51" s="369" t="str">
        <v/>
      </c>
      <c r="QB51" s="369" t="str">
        <v/>
      </c>
      <c r="QC51" s="369" t="str">
        <v/>
      </c>
      <c r="QD51" s="369" t="str">
        <v/>
      </c>
      <c r="QE51" s="369" t="str">
        <v/>
      </c>
      <c r="QF51" s="369" t="str">
        <v/>
      </c>
      <c r="QG51" s="369" t="str">
        <v/>
      </c>
      <c r="QH51" s="369" t="str">
        <v/>
      </c>
      <c r="QI51" s="369" t="str">
        <v/>
      </c>
      <c r="QJ51" s="369" t="str">
        <v/>
      </c>
      <c r="QK51" s="369" t="str">
        <v/>
      </c>
      <c r="QL51" s="369" t="str">
        <v/>
      </c>
      <c r="QM51" s="369" t="str">
        <v/>
      </c>
      <c r="QN51" s="369" t="str">
        <v/>
      </c>
      <c r="QO51" s="369" t="str">
        <v/>
      </c>
      <c r="QP51" s="369" t="str">
        <v/>
      </c>
      <c r="QQ51" s="369" t="str">
        <v/>
      </c>
      <c r="QR51" s="369" t="str">
        <v/>
      </c>
      <c r="QS51" s="369" t="str">
        <v/>
      </c>
      <c r="QT51" s="369" t="str">
        <v/>
      </c>
      <c r="QU51" s="369" t="str">
        <v/>
      </c>
      <c r="QV51" s="369" t="str">
        <v/>
      </c>
      <c r="QW51" s="369" t="str">
        <v/>
      </c>
      <c r="QX51" s="369" t="str">
        <v/>
      </c>
      <c r="QY51" s="369" t="str">
        <v/>
      </c>
      <c r="QZ51" s="369" t="str">
        <v/>
      </c>
      <c r="RA51" s="369" t="str">
        <v/>
      </c>
      <c r="RB51" s="369" t="str">
        <v/>
      </c>
      <c r="RC51" s="369" t="str">
        <v/>
      </c>
      <c r="RD51" s="369" t="str">
        <v/>
      </c>
      <c r="RE51" s="369" t="str">
        <v/>
      </c>
      <c r="RF51" s="369" t="str">
        <v/>
      </c>
      <c r="RG51" s="369" t="str">
        <v/>
      </c>
      <c r="RH51" s="369" t="str">
        <v/>
      </c>
      <c r="RI51" s="369" t="str">
        <v/>
      </c>
      <c r="RJ51" s="369" t="str">
        <v/>
      </c>
      <c r="RK51" s="369" t="str">
        <v/>
      </c>
      <c r="RL51" s="369" t="str">
        <v/>
      </c>
      <c r="RM51" s="369" t="str">
        <v/>
      </c>
      <c r="RN51" s="369" t="str">
        <v/>
      </c>
      <c r="RO51" s="369" t="str">
        <v/>
      </c>
      <c r="RP51" s="369" t="str">
        <v/>
      </c>
      <c r="RQ51" s="369" t="str">
        <v/>
      </c>
      <c r="RR51" s="369" t="str">
        <v/>
      </c>
      <c r="RS51" s="369" t="str">
        <v/>
      </c>
      <c r="RT51" s="369" t="str">
        <v/>
      </c>
      <c r="RU51" s="369" t="str">
        <v/>
      </c>
      <c r="RV51" s="369" t="str">
        <v/>
      </c>
      <c r="RW51" s="369" t="str">
        <v/>
      </c>
      <c r="RX51" s="369" t="str">
        <v/>
      </c>
      <c r="RY51" s="369" t="str">
        <v/>
      </c>
      <c r="RZ51" s="369" t="str">
        <v/>
      </c>
      <c r="SA51" s="369" t="str">
        <v/>
      </c>
      <c r="SB51" s="369" t="str">
        <v/>
      </c>
      <c r="SC51" s="369" t="str">
        <v/>
      </c>
      <c r="SD51" s="369" t="str">
        <v/>
      </c>
      <c r="SE51" s="369" t="str">
        <v/>
      </c>
      <c r="SF51" s="369" t="str">
        <v/>
      </c>
      <c r="SG51" s="369" t="str">
        <v/>
      </c>
      <c r="SH51" s="369" t="str">
        <v/>
      </c>
      <c r="SI51" s="369" t="str">
        <v/>
      </c>
      <c r="SJ51" s="369" t="str">
        <v/>
      </c>
      <c r="SK51" s="369" t="str">
        <v/>
      </c>
      <c r="SL51" s="369" t="str">
        <v/>
      </c>
      <c r="SM51" s="369" t="str">
        <v/>
      </c>
      <c r="SN51" s="369" t="str">
        <v/>
      </c>
      <c r="SO51" s="369" t="str">
        <v/>
      </c>
      <c r="SP51" s="369" t="str">
        <v/>
      </c>
      <c r="SQ51" s="369" t="str">
        <v/>
      </c>
      <c r="SR51" s="369" t="str">
        <v/>
      </c>
      <c r="SS51" s="369" t="str">
        <v/>
      </c>
      <c r="ST51" s="369" t="str">
        <v/>
      </c>
      <c r="SU51" s="369" t="str">
        <v/>
      </c>
      <c r="SV51" s="369" t="str">
        <v/>
      </c>
      <c r="SW51" s="369" t="str">
        <v/>
      </c>
      <c r="SX51" s="369" t="str">
        <v/>
      </c>
      <c r="SY51" s="369" t="str">
        <v/>
      </c>
      <c r="SZ51" s="369" t="str">
        <v/>
      </c>
      <c r="TA51" s="369" t="str">
        <v/>
      </c>
      <c r="TB51" s="369" t="str">
        <v/>
      </c>
      <c r="TC51" s="369" t="str">
        <v/>
      </c>
      <c r="TD51" s="369" t="str">
        <v/>
      </c>
      <c r="TE51" s="369" t="str">
        <v/>
      </c>
      <c r="TF51" s="369" t="str">
        <v/>
      </c>
      <c r="TG51" s="369" t="str">
        <v/>
      </c>
      <c r="TH51" s="369" t="str">
        <v/>
      </c>
      <c r="TI51" s="369" t="str">
        <v/>
      </c>
      <c r="TJ51" s="369" t="str">
        <v/>
      </c>
      <c r="TK51" s="369" t="str">
        <v/>
      </c>
      <c r="TL51" s="369" t="str">
        <v/>
      </c>
      <c r="TM51" s="369" t="str">
        <v/>
      </c>
      <c r="TN51" s="369" t="str">
        <v/>
      </c>
      <c r="TO51" s="369" t="str">
        <v/>
      </c>
      <c r="TP51" s="369" t="str">
        <v/>
      </c>
      <c r="TQ51" s="369" t="str">
        <v/>
      </c>
      <c r="TR51" s="369" t="str">
        <v/>
      </c>
      <c r="TS51" s="369" t="str">
        <v/>
      </c>
      <c r="TT51" s="369" t="str">
        <v/>
      </c>
      <c r="TU51" s="369" t="str">
        <v/>
      </c>
      <c r="TV51" s="369" t="str">
        <v/>
      </c>
      <c r="TW51" s="369" t="str">
        <v/>
      </c>
      <c r="TX51" s="369" t="str">
        <v/>
      </c>
      <c r="TY51" s="369" t="str">
        <v/>
      </c>
      <c r="TZ51" s="369" t="str">
        <v/>
      </c>
      <c r="UA51" s="369" t="str">
        <v/>
      </c>
      <c r="UB51" s="369" t="str">
        <v/>
      </c>
      <c r="UC51" s="369" t="str">
        <v/>
      </c>
      <c r="UD51" s="369" t="str">
        <v/>
      </c>
      <c r="UE51" s="369" t="str">
        <v/>
      </c>
      <c r="UF51" s="369" t="str">
        <v/>
      </c>
      <c r="UG51" s="369" t="str">
        <v/>
      </c>
      <c r="UH51" s="369" t="str">
        <v/>
      </c>
      <c r="UI51" s="369" t="str">
        <v/>
      </c>
      <c r="UJ51" s="369" t="str">
        <v/>
      </c>
      <c r="UK51" s="369" t="str">
        <v/>
      </c>
      <c r="UL51" s="369" t="str">
        <v/>
      </c>
      <c r="UM51" s="369" t="str">
        <v/>
      </c>
      <c r="UN51" s="369" t="str">
        <v/>
      </c>
      <c r="UO51" s="369" t="str">
        <v/>
      </c>
      <c r="UP51" s="369" t="str">
        <v/>
      </c>
      <c r="UQ51" s="369" t="str">
        <v/>
      </c>
      <c r="UR51" s="369" t="str">
        <v/>
      </c>
      <c r="US51" s="369" t="str">
        <v/>
      </c>
      <c r="UT51" s="369" t="str">
        <v/>
      </c>
      <c r="UU51" s="369" t="str">
        <v/>
      </c>
      <c r="UV51" s="369" t="str">
        <v/>
      </c>
      <c r="UW51" s="369" t="str">
        <v/>
      </c>
      <c r="UX51" s="369" t="str">
        <v/>
      </c>
      <c r="UY51" s="369" t="str">
        <v/>
      </c>
      <c r="UZ51" s="369" t="str">
        <v/>
      </c>
      <c r="VA51" s="369" t="str">
        <v/>
      </c>
      <c r="VB51" s="369" t="str">
        <v/>
      </c>
      <c r="VC51" s="369" t="str">
        <v/>
      </c>
      <c r="VD51" s="369" t="str">
        <v/>
      </c>
      <c r="VE51" s="369" t="str">
        <v/>
      </c>
      <c r="VF51" s="369" t="str">
        <v/>
      </c>
      <c r="VG51" s="369" t="str">
        <v/>
      </c>
      <c r="VH51" s="369" t="str">
        <v/>
      </c>
      <c r="VI51" s="369" t="str">
        <v/>
      </c>
      <c r="VJ51" s="369" t="str">
        <v/>
      </c>
      <c r="VK51" s="369" t="str">
        <v/>
      </c>
      <c r="VL51" s="369" t="str">
        <v/>
      </c>
      <c r="VM51" s="369" t="str">
        <v/>
      </c>
      <c r="VN51" s="369" t="str">
        <v/>
      </c>
      <c r="VO51" s="369" t="str">
        <v/>
      </c>
      <c r="VP51" s="369" t="str">
        <v/>
      </c>
      <c r="VQ51" s="369" t="str">
        <v/>
      </c>
      <c r="VR51" s="369" t="str">
        <v/>
      </c>
      <c r="VS51" s="369" t="str">
        <v/>
      </c>
      <c r="VT51" s="369" t="str">
        <v/>
      </c>
      <c r="VU51" s="369" t="str">
        <v/>
      </c>
      <c r="VV51" s="369" t="str">
        <v/>
      </c>
      <c r="VW51" s="369" t="str">
        <v/>
      </c>
      <c r="VX51" s="369" t="str">
        <v/>
      </c>
      <c r="VY51" s="369" t="str">
        <v/>
      </c>
      <c r="VZ51" s="369" t="str">
        <v/>
      </c>
      <c r="WA51" s="369" t="str">
        <v/>
      </c>
      <c r="WB51" s="369" t="str">
        <v/>
      </c>
      <c r="WC51" s="369" t="str">
        <v/>
      </c>
      <c r="WD51" s="369" t="str">
        <v/>
      </c>
      <c r="WE51" s="369" t="str">
        <v/>
      </c>
      <c r="WF51" s="369" t="str">
        <v/>
      </c>
      <c r="WG51" s="369" t="str">
        <v/>
      </c>
      <c r="WH51" s="369" t="str">
        <v/>
      </c>
      <c r="WI51" s="369" t="str">
        <v/>
      </c>
    </row>
    <row r="52" spans="1:607" ht="12.6" customHeight="1">
      <c r="A52" s="348"/>
      <c r="B52" s="360" t="s">
        <v>784</v>
      </c>
      <c r="C52" s="348"/>
      <c r="D52" s="399"/>
      <c r="E52" s="399"/>
      <c r="F52" s="399"/>
      <c r="G52" s="361" t="str">
        <f t="shared" si="0"/>
        <v/>
      </c>
      <c r="H52" s="361" t="str">
        <f t="shared" si="1"/>
        <v/>
      </c>
      <c r="I52" s="397"/>
      <c r="J52" s="348"/>
      <c r="K52" s="348"/>
      <c r="L52" s="348"/>
      <c r="M52" s="348"/>
      <c r="N52" s="323"/>
      <c r="O52" s="323"/>
      <c r="P52" s="323"/>
      <c r="Q52" s="323"/>
      <c r="R52" s="323"/>
      <c r="S52" s="323"/>
      <c r="T52" s="323"/>
      <c r="U52" s="323"/>
      <c r="V52" s="323"/>
      <c r="W52" s="323"/>
      <c r="X52" s="323"/>
      <c r="Y52" s="323"/>
      <c r="Z52" s="323"/>
      <c r="AA52" s="323"/>
      <c r="AB52" s="323"/>
      <c r="AC52" s="323"/>
      <c r="AD52" s="323"/>
      <c r="AE52" s="323"/>
      <c r="AF52" s="323"/>
      <c r="AG52" s="323"/>
      <c r="AH52" s="323"/>
      <c r="AI52" s="323"/>
      <c r="AJ52" s="323"/>
      <c r="AK52" s="323"/>
      <c r="AL52" s="323"/>
      <c r="AM52" s="323"/>
      <c r="AN52" s="323"/>
      <c r="AO52" s="323"/>
      <c r="AP52" s="323"/>
      <c r="AQ52" s="323"/>
      <c r="AR52" s="323"/>
      <c r="AS52" s="323"/>
      <c r="AT52" s="323"/>
      <c r="AU52" s="323"/>
      <c r="AV52" s="323"/>
      <c r="AW52" s="323"/>
      <c r="AX52" s="323"/>
      <c r="AY52" s="323"/>
      <c r="AZ52" s="323"/>
      <c r="BA52" s="323"/>
      <c r="BB52" s="323"/>
      <c r="BC52" s="323"/>
      <c r="BD52" s="323"/>
      <c r="BE52" s="323"/>
      <c r="BF52" s="323"/>
      <c r="BG52" s="323"/>
      <c r="BH52" s="323"/>
      <c r="BI52" s="323"/>
      <c r="BJ52" s="323"/>
      <c r="BK52" s="323"/>
      <c r="BL52" s="323"/>
      <c r="BM52" s="323"/>
      <c r="BN52" s="323"/>
      <c r="BO52" s="323"/>
      <c r="BP52" s="323"/>
      <c r="BQ52" s="323"/>
      <c r="BR52" s="323"/>
      <c r="BS52" s="323"/>
      <c r="BT52" s="323"/>
      <c r="BU52" s="323"/>
      <c r="BV52" s="323"/>
      <c r="BW52" s="323"/>
      <c r="BX52" s="323"/>
      <c r="BY52" s="323"/>
      <c r="BZ52" s="323"/>
      <c r="CA52" s="323"/>
      <c r="CB52" s="323"/>
      <c r="CC52" s="323"/>
      <c r="CD52" s="323"/>
      <c r="CE52" s="323"/>
      <c r="CF52" s="323"/>
      <c r="CG52" s="323"/>
      <c r="CH52" s="323"/>
      <c r="CI52" s="323"/>
      <c r="CJ52" s="323"/>
      <c r="CK52" s="323"/>
      <c r="CL52" s="323"/>
      <c r="CM52" s="323"/>
      <c r="CN52" s="323"/>
      <c r="CO52" s="323"/>
      <c r="CP52" s="323"/>
      <c r="CQ52" s="323"/>
      <c r="CR52" s="323"/>
      <c r="CS52" s="323"/>
      <c r="CT52" s="323"/>
      <c r="CU52" s="323"/>
      <c r="CV52" s="323"/>
      <c r="CW52" s="323"/>
      <c r="CX52" s="323"/>
      <c r="CY52" s="323"/>
      <c r="CZ52" s="363"/>
      <c r="DB52" s="897"/>
      <c r="DC52" s="898"/>
      <c r="DD52" s="368" t="str">
        <v/>
      </c>
      <c r="DE52" s="369" t="str">
        <v/>
      </c>
      <c r="DF52" s="369" t="str">
        <v/>
      </c>
      <c r="DG52" s="369" t="str">
        <v/>
      </c>
      <c r="DH52" s="369" t="str">
        <v/>
      </c>
      <c r="DI52" s="369" t="str">
        <v/>
      </c>
      <c r="DJ52" s="369" t="str">
        <v/>
      </c>
      <c r="DK52" s="369" t="str">
        <v/>
      </c>
      <c r="DL52" s="369" t="str">
        <v/>
      </c>
      <c r="DM52" s="369" t="str">
        <v/>
      </c>
      <c r="DN52" s="369" t="str">
        <v/>
      </c>
      <c r="DO52" s="369" t="str">
        <v/>
      </c>
      <c r="DP52" s="369" t="str">
        <v/>
      </c>
      <c r="DQ52" s="369" t="str">
        <v/>
      </c>
      <c r="DR52" s="369" t="str">
        <v/>
      </c>
      <c r="DS52" s="369" t="str">
        <v/>
      </c>
      <c r="DT52" s="369" t="str">
        <v/>
      </c>
      <c r="DU52" s="369" t="str">
        <v/>
      </c>
      <c r="DV52" s="369" t="str">
        <v/>
      </c>
      <c r="DW52" s="369" t="str">
        <v/>
      </c>
      <c r="DX52" s="370" t="str">
        <v/>
      </c>
      <c r="DY52" s="369" t="str">
        <v/>
      </c>
      <c r="DZ52" s="369" t="str">
        <v/>
      </c>
      <c r="EA52" s="369" t="str">
        <v/>
      </c>
      <c r="EB52" s="369" t="str">
        <v/>
      </c>
      <c r="EC52" s="369" t="str">
        <v/>
      </c>
      <c r="ED52" s="369" t="str">
        <v/>
      </c>
      <c r="EE52" s="369" t="str">
        <v/>
      </c>
      <c r="EF52" s="369" t="str">
        <v/>
      </c>
      <c r="EG52" s="369" t="str">
        <v/>
      </c>
      <c r="EH52" s="369" t="str">
        <v/>
      </c>
      <c r="EI52" s="369" t="str">
        <v/>
      </c>
      <c r="EJ52" s="369" t="str">
        <v/>
      </c>
      <c r="EK52" s="369" t="str">
        <v/>
      </c>
      <c r="EL52" s="369" t="str">
        <v/>
      </c>
      <c r="EM52" s="369" t="str">
        <v/>
      </c>
      <c r="EN52" s="369" t="str">
        <v/>
      </c>
      <c r="EO52" s="369" t="str">
        <v/>
      </c>
      <c r="EP52" s="369" t="str">
        <v/>
      </c>
      <c r="EQ52" s="369" t="str">
        <v/>
      </c>
      <c r="ER52" s="369" t="str">
        <v/>
      </c>
      <c r="ES52" s="369" t="str">
        <v/>
      </c>
      <c r="ET52" s="369" t="str">
        <v/>
      </c>
      <c r="EU52" s="369" t="str">
        <v/>
      </c>
      <c r="EV52" s="369" t="str">
        <v/>
      </c>
      <c r="EW52" s="369" t="str">
        <v/>
      </c>
      <c r="EX52" s="369" t="str">
        <v/>
      </c>
      <c r="EY52" s="369" t="str">
        <v/>
      </c>
      <c r="EZ52" s="369" t="str">
        <v/>
      </c>
      <c r="FA52" s="369" t="str">
        <v/>
      </c>
      <c r="FB52" s="369" t="str">
        <v/>
      </c>
      <c r="FC52" s="369" t="str">
        <v/>
      </c>
      <c r="FD52" s="369" t="str">
        <v/>
      </c>
      <c r="FE52" s="369" t="str">
        <v/>
      </c>
      <c r="FF52" s="369" t="str">
        <v/>
      </c>
      <c r="FG52" s="369" t="str">
        <v/>
      </c>
      <c r="FH52" s="369" t="str">
        <v/>
      </c>
      <c r="FI52" s="369" t="str">
        <v/>
      </c>
      <c r="FJ52" s="369" t="str">
        <v/>
      </c>
      <c r="FK52" s="369" t="str">
        <v/>
      </c>
      <c r="FL52" s="369" t="str">
        <v/>
      </c>
      <c r="FM52" s="369" t="str">
        <v/>
      </c>
      <c r="FN52" s="369" t="str">
        <v/>
      </c>
      <c r="FO52" s="369" t="str">
        <v/>
      </c>
      <c r="FP52" s="369" t="str">
        <v/>
      </c>
      <c r="FQ52" s="369" t="str">
        <v/>
      </c>
      <c r="FR52" s="369" t="str">
        <v/>
      </c>
      <c r="FS52" s="369" t="str">
        <v/>
      </c>
      <c r="FT52" s="369" t="str">
        <v/>
      </c>
      <c r="FU52" s="369" t="str">
        <v/>
      </c>
      <c r="FV52" s="369" t="str">
        <v/>
      </c>
      <c r="FW52" s="369" t="str">
        <v/>
      </c>
      <c r="FX52" s="369" t="str">
        <v/>
      </c>
      <c r="FY52" s="369" t="str">
        <v/>
      </c>
      <c r="FZ52" s="369" t="str">
        <v/>
      </c>
      <c r="GA52" s="369" t="str">
        <v/>
      </c>
      <c r="GB52" s="369" t="str">
        <v/>
      </c>
      <c r="GC52" s="369" t="str">
        <v/>
      </c>
      <c r="GD52" s="369" t="str">
        <v/>
      </c>
      <c r="GE52" s="369" t="str">
        <v/>
      </c>
      <c r="GF52" s="369" t="str">
        <v/>
      </c>
      <c r="GG52" s="369" t="str">
        <v/>
      </c>
      <c r="GH52" s="369" t="str">
        <v/>
      </c>
      <c r="GI52" s="369" t="str">
        <v/>
      </c>
      <c r="GJ52" s="369" t="str">
        <v/>
      </c>
      <c r="GK52" s="369" t="str">
        <v/>
      </c>
      <c r="GL52" s="369" t="str">
        <v/>
      </c>
      <c r="GM52" s="369" t="str">
        <v/>
      </c>
      <c r="GN52" s="369" t="str">
        <v/>
      </c>
      <c r="GO52" s="369" t="str">
        <v/>
      </c>
      <c r="GP52" s="369" t="str">
        <v/>
      </c>
      <c r="GQ52" s="369" t="str">
        <v/>
      </c>
      <c r="GR52" s="369" t="str">
        <v/>
      </c>
      <c r="GS52" s="369" t="str">
        <v/>
      </c>
      <c r="GT52" s="369" t="str">
        <v/>
      </c>
      <c r="GU52" s="369" t="str">
        <v/>
      </c>
      <c r="GV52" s="369" t="str">
        <v/>
      </c>
      <c r="GW52" s="369" t="str">
        <v/>
      </c>
      <c r="GX52" s="369" t="str">
        <v/>
      </c>
      <c r="GY52" s="369" t="str">
        <v/>
      </c>
      <c r="GZ52" s="369" t="str">
        <v/>
      </c>
      <c r="HA52" s="369" t="str">
        <v/>
      </c>
      <c r="HB52" s="369" t="str">
        <v/>
      </c>
      <c r="HC52" s="369" t="str">
        <v/>
      </c>
      <c r="HD52" s="369" t="str">
        <v/>
      </c>
      <c r="HE52" s="369" t="str">
        <v/>
      </c>
      <c r="HF52" s="369" t="str">
        <v/>
      </c>
      <c r="HG52" s="369" t="str">
        <v/>
      </c>
      <c r="HH52" s="369" t="str">
        <v/>
      </c>
      <c r="HI52" s="369" t="str">
        <v/>
      </c>
      <c r="HJ52" s="369" t="str">
        <v/>
      </c>
      <c r="HK52" s="369" t="str">
        <v/>
      </c>
      <c r="HL52" s="369" t="str">
        <v/>
      </c>
      <c r="HM52" s="369" t="str">
        <v/>
      </c>
      <c r="HN52" s="369" t="str">
        <v/>
      </c>
      <c r="HO52" s="369" t="str">
        <v/>
      </c>
      <c r="HP52" s="369" t="str">
        <v/>
      </c>
      <c r="HQ52" s="369" t="str">
        <v/>
      </c>
      <c r="HR52" s="369" t="str">
        <v/>
      </c>
      <c r="HS52" s="369" t="str">
        <v/>
      </c>
      <c r="HT52" s="369" t="str">
        <v/>
      </c>
      <c r="HU52" s="369" t="str">
        <v/>
      </c>
      <c r="HV52" s="369" t="str">
        <v/>
      </c>
      <c r="HW52" s="369" t="str">
        <v/>
      </c>
      <c r="HX52" s="369" t="str">
        <v/>
      </c>
      <c r="HY52" s="369" t="str">
        <v/>
      </c>
      <c r="HZ52" s="369" t="str">
        <v/>
      </c>
      <c r="IA52" s="369" t="str">
        <v/>
      </c>
      <c r="IB52" s="369" t="str">
        <v/>
      </c>
      <c r="IC52" s="369" t="str">
        <v/>
      </c>
      <c r="ID52" s="369" t="str">
        <v/>
      </c>
      <c r="IE52" s="369" t="str">
        <v/>
      </c>
      <c r="IF52" s="369" t="str">
        <v/>
      </c>
      <c r="IG52" s="369" t="str">
        <v/>
      </c>
      <c r="IH52" s="369" t="str">
        <v/>
      </c>
      <c r="II52" s="369" t="str">
        <v/>
      </c>
      <c r="IJ52" s="369" t="str">
        <v/>
      </c>
      <c r="IK52" s="369" t="str">
        <v/>
      </c>
      <c r="IL52" s="369" t="str">
        <v/>
      </c>
      <c r="IM52" s="369" t="str">
        <v/>
      </c>
      <c r="IN52" s="369" t="str">
        <v/>
      </c>
      <c r="IO52" s="369" t="str">
        <v/>
      </c>
      <c r="IP52" s="369" t="str">
        <v/>
      </c>
      <c r="IQ52" s="369" t="str">
        <v/>
      </c>
      <c r="IR52" s="369" t="str">
        <v/>
      </c>
      <c r="IS52" s="369" t="str">
        <v/>
      </c>
      <c r="IT52" s="369" t="str">
        <v/>
      </c>
      <c r="IU52" s="369" t="str">
        <v/>
      </c>
      <c r="IV52" s="369" t="str">
        <v/>
      </c>
      <c r="IW52" s="369" t="str">
        <v/>
      </c>
      <c r="IX52" s="369" t="str">
        <v/>
      </c>
      <c r="IY52" s="369" t="str">
        <v/>
      </c>
      <c r="IZ52" s="369" t="str">
        <v/>
      </c>
      <c r="JA52" s="369" t="str">
        <v/>
      </c>
      <c r="JB52" s="369" t="str">
        <v/>
      </c>
      <c r="JC52" s="369" t="str">
        <v/>
      </c>
      <c r="JD52" s="369" t="str">
        <v/>
      </c>
      <c r="JE52" s="369" t="str">
        <v/>
      </c>
      <c r="JF52" s="369" t="str">
        <v/>
      </c>
      <c r="JG52" s="369" t="str">
        <v/>
      </c>
      <c r="JH52" s="369" t="str">
        <v/>
      </c>
      <c r="JI52" s="369" t="str">
        <v/>
      </c>
      <c r="JJ52" s="369" t="str">
        <v/>
      </c>
      <c r="JK52" s="369" t="str">
        <v/>
      </c>
      <c r="JL52" s="369" t="str">
        <v/>
      </c>
      <c r="JM52" s="369" t="str">
        <v/>
      </c>
      <c r="JN52" s="369" t="str">
        <v/>
      </c>
      <c r="JO52" s="369" t="str">
        <v/>
      </c>
      <c r="JP52" s="369" t="str">
        <v/>
      </c>
      <c r="JQ52" s="369" t="str">
        <v/>
      </c>
      <c r="JR52" s="369" t="str">
        <v/>
      </c>
      <c r="JS52" s="369" t="str">
        <v/>
      </c>
      <c r="JT52" s="369" t="str">
        <v/>
      </c>
      <c r="JU52" s="369" t="str">
        <v/>
      </c>
      <c r="JV52" s="369" t="str">
        <v/>
      </c>
      <c r="JW52" s="369" t="str">
        <v/>
      </c>
      <c r="JX52" s="369" t="str">
        <v/>
      </c>
      <c r="JY52" s="369" t="str">
        <v/>
      </c>
      <c r="JZ52" s="369" t="str">
        <v/>
      </c>
      <c r="KA52" s="369" t="str">
        <v/>
      </c>
      <c r="KB52" s="369" t="str">
        <v/>
      </c>
      <c r="KC52" s="369" t="str">
        <v/>
      </c>
      <c r="KD52" s="369" t="str">
        <v/>
      </c>
      <c r="KE52" s="369" t="str">
        <v/>
      </c>
      <c r="KF52" s="369" t="str">
        <v/>
      </c>
      <c r="KG52" s="369" t="str">
        <v/>
      </c>
      <c r="KH52" s="369" t="str">
        <v/>
      </c>
      <c r="KI52" s="369" t="str">
        <v/>
      </c>
      <c r="KJ52" s="369" t="str">
        <v/>
      </c>
      <c r="KK52" s="369" t="str">
        <v/>
      </c>
      <c r="KL52" s="369" t="str">
        <v/>
      </c>
      <c r="KM52" s="369" t="str">
        <v/>
      </c>
      <c r="KN52" s="369" t="str">
        <v/>
      </c>
      <c r="KO52" s="369" t="str">
        <v/>
      </c>
      <c r="KP52" s="369" t="str">
        <v/>
      </c>
      <c r="KQ52" s="369" t="str">
        <v/>
      </c>
      <c r="KR52" s="369" t="str">
        <v/>
      </c>
      <c r="KS52" s="369" t="str">
        <v/>
      </c>
      <c r="KT52" s="369" t="str">
        <v/>
      </c>
      <c r="KU52" s="369" t="str">
        <v/>
      </c>
      <c r="KV52" s="369" t="str">
        <v/>
      </c>
      <c r="KW52" s="369" t="str">
        <v/>
      </c>
      <c r="KX52" s="369" t="str">
        <v/>
      </c>
      <c r="KY52" s="369" t="str">
        <v/>
      </c>
      <c r="KZ52" s="369" t="str">
        <v/>
      </c>
      <c r="LA52" s="369" t="str">
        <v/>
      </c>
      <c r="LB52" s="369" t="str">
        <v/>
      </c>
      <c r="LC52" s="369" t="str">
        <v/>
      </c>
      <c r="LD52" s="369" t="str">
        <v/>
      </c>
      <c r="LE52" s="369" t="str">
        <v/>
      </c>
      <c r="LF52" s="369" t="str">
        <v/>
      </c>
      <c r="LG52" s="369" t="str">
        <v/>
      </c>
      <c r="LH52" s="369" t="str">
        <v/>
      </c>
      <c r="LI52" s="369" t="str">
        <v/>
      </c>
      <c r="LJ52" s="369" t="str">
        <v/>
      </c>
      <c r="LK52" s="369" t="str">
        <v/>
      </c>
      <c r="LL52" s="369" t="str">
        <v/>
      </c>
      <c r="LM52" s="369" t="str">
        <v/>
      </c>
      <c r="LN52" s="369" t="str">
        <v/>
      </c>
      <c r="LO52" s="369" t="str">
        <v/>
      </c>
      <c r="LP52" s="369" t="str">
        <v/>
      </c>
      <c r="LQ52" s="369" t="str">
        <v/>
      </c>
      <c r="LR52" s="369" t="str">
        <v/>
      </c>
      <c r="LS52" s="369" t="str">
        <v/>
      </c>
      <c r="LT52" s="369" t="str">
        <v/>
      </c>
      <c r="LU52" s="369" t="str">
        <v/>
      </c>
      <c r="LV52" s="369" t="str">
        <v/>
      </c>
      <c r="LW52" s="369" t="str">
        <v/>
      </c>
      <c r="LX52" s="369" t="str">
        <v/>
      </c>
      <c r="LY52" s="369" t="str">
        <v/>
      </c>
      <c r="LZ52" s="369" t="str">
        <v/>
      </c>
      <c r="MA52" s="369" t="str">
        <v/>
      </c>
      <c r="MB52" s="369" t="str">
        <v/>
      </c>
      <c r="MC52" s="369" t="str">
        <v/>
      </c>
      <c r="MD52" s="369" t="str">
        <v/>
      </c>
      <c r="ME52" s="369" t="str">
        <v/>
      </c>
      <c r="MF52" s="369" t="str">
        <v/>
      </c>
      <c r="MG52" s="369" t="str">
        <v/>
      </c>
      <c r="MH52" s="369" t="str">
        <v/>
      </c>
      <c r="MI52" s="369" t="str">
        <v/>
      </c>
      <c r="MJ52" s="369" t="str">
        <v/>
      </c>
      <c r="MK52" s="369" t="str">
        <v/>
      </c>
      <c r="ML52" s="369" t="str">
        <v/>
      </c>
      <c r="MM52" s="369" t="str">
        <v/>
      </c>
      <c r="MN52" s="369" t="str">
        <v/>
      </c>
      <c r="MO52" s="369" t="str">
        <v/>
      </c>
      <c r="MP52" s="369" t="str">
        <v/>
      </c>
      <c r="MQ52" s="369" t="str">
        <v/>
      </c>
      <c r="MR52" s="369" t="str">
        <v/>
      </c>
      <c r="MS52" s="369" t="str">
        <v/>
      </c>
      <c r="MT52" s="369" t="str">
        <v/>
      </c>
      <c r="MU52" s="369" t="str">
        <v/>
      </c>
      <c r="MV52" s="369" t="str">
        <v/>
      </c>
      <c r="MW52" s="369" t="str">
        <v/>
      </c>
      <c r="MX52" s="369" t="str">
        <v/>
      </c>
      <c r="MY52" s="369" t="str">
        <v/>
      </c>
      <c r="MZ52" s="369" t="str">
        <v/>
      </c>
      <c r="NA52" s="369" t="str">
        <v/>
      </c>
      <c r="NB52" s="369" t="str">
        <v/>
      </c>
      <c r="NC52" s="369" t="str">
        <v/>
      </c>
      <c r="ND52" s="369" t="str">
        <v/>
      </c>
      <c r="NE52" s="369" t="str">
        <v/>
      </c>
      <c r="NF52" s="369" t="str">
        <v/>
      </c>
      <c r="NG52" s="369" t="str">
        <v/>
      </c>
      <c r="NH52" s="369" t="str">
        <v/>
      </c>
      <c r="NI52" s="369" t="str">
        <v/>
      </c>
      <c r="NJ52" s="369" t="str">
        <v/>
      </c>
      <c r="NK52" s="369" t="str">
        <v/>
      </c>
      <c r="NL52" s="369" t="str">
        <v/>
      </c>
      <c r="NM52" s="369" t="str">
        <v/>
      </c>
      <c r="NN52" s="369" t="str">
        <v/>
      </c>
      <c r="NO52" s="369" t="str">
        <v/>
      </c>
      <c r="NP52" s="369" t="str">
        <v/>
      </c>
      <c r="NQ52" s="369" t="str">
        <v/>
      </c>
      <c r="NR52" s="369" t="str">
        <v/>
      </c>
      <c r="NS52" s="369" t="str">
        <v/>
      </c>
      <c r="NT52" s="369" t="str">
        <v/>
      </c>
      <c r="NU52" s="369" t="str">
        <v/>
      </c>
      <c r="NV52" s="369" t="str">
        <v/>
      </c>
      <c r="NW52" s="369" t="str">
        <v/>
      </c>
      <c r="NX52" s="369" t="str">
        <v/>
      </c>
      <c r="NY52" s="369" t="str">
        <v/>
      </c>
      <c r="NZ52" s="369" t="str">
        <v/>
      </c>
      <c r="OA52" s="369" t="str">
        <v/>
      </c>
      <c r="OB52" s="369" t="str">
        <v/>
      </c>
      <c r="OC52" s="369" t="str">
        <v/>
      </c>
      <c r="OD52" s="369" t="str">
        <v/>
      </c>
      <c r="OE52" s="369" t="str">
        <v/>
      </c>
      <c r="OF52" s="369" t="str">
        <v/>
      </c>
      <c r="OG52" s="369" t="str">
        <v/>
      </c>
      <c r="OH52" s="369" t="str">
        <v/>
      </c>
      <c r="OI52" s="369" t="str">
        <v/>
      </c>
      <c r="OJ52" s="369" t="str">
        <v/>
      </c>
      <c r="OK52" s="369" t="str">
        <v/>
      </c>
      <c r="OL52" s="369" t="str">
        <v/>
      </c>
      <c r="OM52" s="369" t="str">
        <v/>
      </c>
      <c r="ON52" s="369" t="str">
        <v/>
      </c>
      <c r="OO52" s="369" t="str">
        <v/>
      </c>
      <c r="OP52" s="369" t="str">
        <v/>
      </c>
      <c r="OQ52" s="371" t="str">
        <v/>
      </c>
      <c r="OR52" s="369" t="str">
        <v/>
      </c>
      <c r="OS52" s="369" t="str">
        <v/>
      </c>
      <c r="OT52" s="369" t="str">
        <v/>
      </c>
      <c r="OU52" s="369" t="str">
        <v/>
      </c>
      <c r="OV52" s="369" t="str">
        <v/>
      </c>
      <c r="OW52" s="369" t="str">
        <v/>
      </c>
      <c r="OX52" s="369" t="str">
        <v/>
      </c>
      <c r="OY52" s="369" t="str">
        <v/>
      </c>
      <c r="OZ52" s="369" t="str">
        <v/>
      </c>
      <c r="PA52" s="369" t="str">
        <v/>
      </c>
      <c r="PB52" s="369" t="str">
        <v/>
      </c>
      <c r="PC52" s="369" t="str">
        <v/>
      </c>
      <c r="PD52" s="369" t="str">
        <v/>
      </c>
      <c r="PE52" s="369" t="str">
        <v/>
      </c>
      <c r="PF52" s="369" t="str">
        <v/>
      </c>
      <c r="PG52" s="369" t="str">
        <v/>
      </c>
      <c r="PH52" s="369" t="str">
        <v/>
      </c>
      <c r="PI52" s="369" t="str">
        <v/>
      </c>
      <c r="PJ52" s="369" t="str">
        <v/>
      </c>
      <c r="PK52" s="369" t="str">
        <v/>
      </c>
      <c r="PL52" s="369" t="str">
        <v/>
      </c>
      <c r="PM52" s="369" t="str">
        <v/>
      </c>
      <c r="PN52" s="369" t="str">
        <v/>
      </c>
      <c r="PO52" s="369" t="str">
        <v/>
      </c>
      <c r="PP52" s="369" t="str">
        <v/>
      </c>
      <c r="PQ52" s="369" t="str">
        <v/>
      </c>
      <c r="PR52" s="369" t="str">
        <v/>
      </c>
      <c r="PS52" s="369" t="str">
        <v/>
      </c>
      <c r="PT52" s="369" t="str">
        <v/>
      </c>
      <c r="PU52" s="369" t="str">
        <v/>
      </c>
      <c r="PV52" s="369" t="str">
        <v/>
      </c>
      <c r="PW52" s="369" t="str">
        <v/>
      </c>
      <c r="PX52" s="369" t="str">
        <v/>
      </c>
      <c r="PY52" s="369" t="str">
        <v/>
      </c>
      <c r="PZ52" s="369" t="str">
        <v/>
      </c>
      <c r="QA52" s="369" t="str">
        <v/>
      </c>
      <c r="QB52" s="369" t="str">
        <v/>
      </c>
      <c r="QC52" s="369" t="str">
        <v/>
      </c>
      <c r="QD52" s="369" t="str">
        <v/>
      </c>
      <c r="QE52" s="369" t="str">
        <v/>
      </c>
      <c r="QF52" s="369" t="str">
        <v/>
      </c>
      <c r="QG52" s="369" t="str">
        <v/>
      </c>
      <c r="QH52" s="369" t="str">
        <v/>
      </c>
      <c r="QI52" s="369" t="str">
        <v/>
      </c>
      <c r="QJ52" s="369" t="str">
        <v/>
      </c>
      <c r="QK52" s="369" t="str">
        <v/>
      </c>
      <c r="QL52" s="369" t="str">
        <v/>
      </c>
      <c r="QM52" s="369" t="str">
        <v/>
      </c>
      <c r="QN52" s="369" t="str">
        <v/>
      </c>
      <c r="QO52" s="369" t="str">
        <v/>
      </c>
      <c r="QP52" s="369" t="str">
        <v/>
      </c>
      <c r="QQ52" s="369" t="str">
        <v/>
      </c>
      <c r="QR52" s="369" t="str">
        <v/>
      </c>
      <c r="QS52" s="369" t="str">
        <v/>
      </c>
      <c r="QT52" s="369" t="str">
        <v/>
      </c>
      <c r="QU52" s="369" t="str">
        <v/>
      </c>
      <c r="QV52" s="369" t="str">
        <v/>
      </c>
      <c r="QW52" s="369" t="str">
        <v/>
      </c>
      <c r="QX52" s="369" t="str">
        <v/>
      </c>
      <c r="QY52" s="369" t="str">
        <v/>
      </c>
      <c r="QZ52" s="369" t="str">
        <v/>
      </c>
      <c r="RA52" s="369" t="str">
        <v/>
      </c>
      <c r="RB52" s="369" t="str">
        <v/>
      </c>
      <c r="RC52" s="369" t="str">
        <v/>
      </c>
      <c r="RD52" s="369" t="str">
        <v/>
      </c>
      <c r="RE52" s="369" t="str">
        <v/>
      </c>
      <c r="RF52" s="369" t="str">
        <v/>
      </c>
      <c r="RG52" s="369" t="str">
        <v/>
      </c>
      <c r="RH52" s="369" t="str">
        <v/>
      </c>
      <c r="RI52" s="369" t="str">
        <v/>
      </c>
      <c r="RJ52" s="369" t="str">
        <v/>
      </c>
      <c r="RK52" s="369" t="str">
        <v/>
      </c>
      <c r="RL52" s="369" t="str">
        <v/>
      </c>
      <c r="RM52" s="369" t="str">
        <v/>
      </c>
      <c r="RN52" s="369" t="str">
        <v/>
      </c>
      <c r="RO52" s="369" t="str">
        <v/>
      </c>
      <c r="RP52" s="369" t="str">
        <v/>
      </c>
      <c r="RQ52" s="369" t="str">
        <v/>
      </c>
      <c r="RR52" s="369" t="str">
        <v/>
      </c>
      <c r="RS52" s="369" t="str">
        <v/>
      </c>
      <c r="RT52" s="369" t="str">
        <v/>
      </c>
      <c r="RU52" s="369" t="str">
        <v/>
      </c>
      <c r="RV52" s="369" t="str">
        <v/>
      </c>
      <c r="RW52" s="369" t="str">
        <v/>
      </c>
      <c r="RX52" s="369" t="str">
        <v/>
      </c>
      <c r="RY52" s="369" t="str">
        <v/>
      </c>
      <c r="RZ52" s="369" t="str">
        <v/>
      </c>
      <c r="SA52" s="369" t="str">
        <v/>
      </c>
      <c r="SB52" s="369" t="str">
        <v/>
      </c>
      <c r="SC52" s="369" t="str">
        <v/>
      </c>
      <c r="SD52" s="369" t="str">
        <v/>
      </c>
      <c r="SE52" s="369" t="str">
        <v/>
      </c>
      <c r="SF52" s="369" t="str">
        <v/>
      </c>
      <c r="SG52" s="369" t="str">
        <v/>
      </c>
      <c r="SH52" s="369" t="str">
        <v/>
      </c>
      <c r="SI52" s="369" t="str">
        <v/>
      </c>
      <c r="SJ52" s="369" t="str">
        <v/>
      </c>
      <c r="SK52" s="369" t="str">
        <v/>
      </c>
      <c r="SL52" s="369" t="str">
        <v/>
      </c>
      <c r="SM52" s="369" t="str">
        <v/>
      </c>
      <c r="SN52" s="369" t="str">
        <v/>
      </c>
      <c r="SO52" s="369" t="str">
        <v/>
      </c>
      <c r="SP52" s="369" t="str">
        <v/>
      </c>
      <c r="SQ52" s="369" t="str">
        <v/>
      </c>
      <c r="SR52" s="369" t="str">
        <v/>
      </c>
      <c r="SS52" s="369" t="str">
        <v/>
      </c>
      <c r="ST52" s="369" t="str">
        <v/>
      </c>
      <c r="SU52" s="369" t="str">
        <v/>
      </c>
      <c r="SV52" s="369" t="str">
        <v/>
      </c>
      <c r="SW52" s="369" t="str">
        <v/>
      </c>
      <c r="SX52" s="369" t="str">
        <v/>
      </c>
      <c r="SY52" s="369" t="str">
        <v/>
      </c>
      <c r="SZ52" s="369" t="str">
        <v/>
      </c>
      <c r="TA52" s="369" t="str">
        <v/>
      </c>
      <c r="TB52" s="369" t="str">
        <v/>
      </c>
      <c r="TC52" s="369" t="str">
        <v/>
      </c>
      <c r="TD52" s="369" t="str">
        <v/>
      </c>
      <c r="TE52" s="369" t="str">
        <v/>
      </c>
      <c r="TF52" s="369" t="str">
        <v/>
      </c>
      <c r="TG52" s="369" t="str">
        <v/>
      </c>
      <c r="TH52" s="369" t="str">
        <v/>
      </c>
      <c r="TI52" s="369" t="str">
        <v/>
      </c>
      <c r="TJ52" s="369" t="str">
        <v/>
      </c>
      <c r="TK52" s="369" t="str">
        <v/>
      </c>
      <c r="TL52" s="369" t="str">
        <v/>
      </c>
      <c r="TM52" s="369" t="str">
        <v/>
      </c>
      <c r="TN52" s="369" t="str">
        <v/>
      </c>
      <c r="TO52" s="369" t="str">
        <v/>
      </c>
      <c r="TP52" s="369" t="str">
        <v/>
      </c>
      <c r="TQ52" s="369" t="str">
        <v/>
      </c>
      <c r="TR52" s="369" t="str">
        <v/>
      </c>
      <c r="TS52" s="369" t="str">
        <v/>
      </c>
      <c r="TT52" s="369" t="str">
        <v/>
      </c>
      <c r="TU52" s="369" t="str">
        <v/>
      </c>
      <c r="TV52" s="369" t="str">
        <v/>
      </c>
      <c r="TW52" s="369" t="str">
        <v/>
      </c>
      <c r="TX52" s="369" t="str">
        <v/>
      </c>
      <c r="TY52" s="369" t="str">
        <v/>
      </c>
      <c r="TZ52" s="369" t="str">
        <v/>
      </c>
      <c r="UA52" s="369" t="str">
        <v/>
      </c>
      <c r="UB52" s="369" t="str">
        <v/>
      </c>
      <c r="UC52" s="369" t="str">
        <v/>
      </c>
      <c r="UD52" s="369" t="str">
        <v/>
      </c>
      <c r="UE52" s="369" t="str">
        <v/>
      </c>
      <c r="UF52" s="369" t="str">
        <v/>
      </c>
      <c r="UG52" s="369" t="str">
        <v/>
      </c>
      <c r="UH52" s="369" t="str">
        <v/>
      </c>
      <c r="UI52" s="369" t="str">
        <v/>
      </c>
      <c r="UJ52" s="369" t="str">
        <v/>
      </c>
      <c r="UK52" s="369" t="str">
        <v/>
      </c>
      <c r="UL52" s="369" t="str">
        <v/>
      </c>
      <c r="UM52" s="369" t="str">
        <v/>
      </c>
      <c r="UN52" s="369" t="str">
        <v/>
      </c>
      <c r="UO52" s="369" t="str">
        <v/>
      </c>
      <c r="UP52" s="369" t="str">
        <v/>
      </c>
      <c r="UQ52" s="369" t="str">
        <v/>
      </c>
      <c r="UR52" s="369" t="str">
        <v/>
      </c>
      <c r="US52" s="369" t="str">
        <v/>
      </c>
      <c r="UT52" s="369" t="str">
        <v/>
      </c>
      <c r="UU52" s="369" t="str">
        <v/>
      </c>
      <c r="UV52" s="369" t="str">
        <v/>
      </c>
      <c r="UW52" s="369" t="str">
        <v/>
      </c>
      <c r="UX52" s="369" t="str">
        <v/>
      </c>
      <c r="UY52" s="369" t="str">
        <v/>
      </c>
      <c r="UZ52" s="369" t="str">
        <v/>
      </c>
      <c r="VA52" s="369" t="str">
        <v/>
      </c>
      <c r="VB52" s="369" t="str">
        <v/>
      </c>
      <c r="VC52" s="369" t="str">
        <v/>
      </c>
      <c r="VD52" s="369" t="str">
        <v/>
      </c>
      <c r="VE52" s="369" t="str">
        <v/>
      </c>
      <c r="VF52" s="369" t="str">
        <v/>
      </c>
      <c r="VG52" s="369" t="str">
        <v/>
      </c>
      <c r="VH52" s="369" t="str">
        <v/>
      </c>
      <c r="VI52" s="369" t="str">
        <v/>
      </c>
      <c r="VJ52" s="369" t="str">
        <v/>
      </c>
      <c r="VK52" s="369" t="str">
        <v/>
      </c>
      <c r="VL52" s="369" t="str">
        <v/>
      </c>
      <c r="VM52" s="369" t="str">
        <v/>
      </c>
      <c r="VN52" s="369" t="str">
        <v/>
      </c>
      <c r="VO52" s="369" t="str">
        <v/>
      </c>
      <c r="VP52" s="369" t="str">
        <v/>
      </c>
      <c r="VQ52" s="369" t="str">
        <v/>
      </c>
      <c r="VR52" s="369" t="str">
        <v/>
      </c>
      <c r="VS52" s="369" t="str">
        <v/>
      </c>
      <c r="VT52" s="369" t="str">
        <v/>
      </c>
      <c r="VU52" s="369" t="str">
        <v/>
      </c>
      <c r="VV52" s="369" t="str">
        <v/>
      </c>
      <c r="VW52" s="369" t="str">
        <v/>
      </c>
      <c r="VX52" s="369" t="str">
        <v/>
      </c>
      <c r="VY52" s="369" t="str">
        <v/>
      </c>
      <c r="VZ52" s="369" t="str">
        <v/>
      </c>
      <c r="WA52" s="369" t="str">
        <v/>
      </c>
      <c r="WB52" s="369" t="str">
        <v/>
      </c>
      <c r="WC52" s="369" t="str">
        <v/>
      </c>
      <c r="WD52" s="369" t="str">
        <v/>
      </c>
      <c r="WE52" s="369" t="str">
        <v/>
      </c>
      <c r="WF52" s="369" t="str">
        <v/>
      </c>
      <c r="WG52" s="369" t="str">
        <v/>
      </c>
      <c r="WH52" s="369" t="str">
        <v/>
      </c>
      <c r="WI52" s="369" t="str">
        <v/>
      </c>
    </row>
    <row r="53" spans="1:607">
      <c r="A53" s="348"/>
      <c r="B53" s="360" t="s">
        <v>785</v>
      </c>
      <c r="C53" s="348"/>
      <c r="D53" s="399"/>
      <c r="E53" s="399"/>
      <c r="F53" s="399"/>
      <c r="G53" s="361" t="str">
        <f t="shared" si="0"/>
        <v/>
      </c>
      <c r="H53" s="361" t="str">
        <f t="shared" si="1"/>
        <v/>
      </c>
      <c r="I53" s="397"/>
      <c r="J53" s="348"/>
      <c r="K53" s="348"/>
      <c r="L53" s="348"/>
      <c r="M53" s="348"/>
      <c r="N53" s="323"/>
      <c r="O53" s="323"/>
      <c r="P53" s="323"/>
      <c r="Q53" s="323"/>
      <c r="R53" s="323"/>
      <c r="S53" s="323"/>
      <c r="T53" s="323"/>
      <c r="U53" s="323"/>
      <c r="V53" s="323"/>
      <c r="W53" s="323"/>
      <c r="X53" s="323"/>
      <c r="Y53" s="323"/>
      <c r="Z53" s="323"/>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323"/>
      <c r="AW53" s="323"/>
      <c r="AX53" s="323"/>
      <c r="AY53" s="323"/>
      <c r="AZ53" s="323"/>
      <c r="BA53" s="323"/>
      <c r="BB53" s="323"/>
      <c r="BC53" s="323"/>
      <c r="BD53" s="323"/>
      <c r="BE53" s="323"/>
      <c r="BF53" s="323"/>
      <c r="BG53" s="323"/>
      <c r="BH53" s="323"/>
      <c r="BI53" s="323"/>
      <c r="BJ53" s="323"/>
      <c r="BK53" s="323"/>
      <c r="BL53" s="323"/>
      <c r="BM53" s="323"/>
      <c r="BN53" s="323"/>
      <c r="BO53" s="323"/>
      <c r="BP53" s="323"/>
      <c r="BQ53" s="323"/>
      <c r="BR53" s="323"/>
      <c r="BS53" s="323"/>
      <c r="BT53" s="323"/>
      <c r="BU53" s="323"/>
      <c r="BV53" s="323"/>
      <c r="BW53" s="323"/>
      <c r="BX53" s="323"/>
      <c r="BY53" s="323"/>
      <c r="BZ53" s="323"/>
      <c r="CA53" s="323"/>
      <c r="CB53" s="323"/>
      <c r="CC53" s="323"/>
      <c r="CD53" s="323"/>
      <c r="CE53" s="323"/>
      <c r="CF53" s="323"/>
      <c r="CG53" s="323"/>
      <c r="CH53" s="323"/>
      <c r="CI53" s="323"/>
      <c r="CJ53" s="323"/>
      <c r="CK53" s="323"/>
      <c r="CL53" s="323"/>
      <c r="CM53" s="323"/>
      <c r="CN53" s="323"/>
      <c r="CO53" s="323"/>
      <c r="CP53" s="323"/>
      <c r="CQ53" s="323"/>
      <c r="CR53" s="323"/>
      <c r="CS53" s="323"/>
      <c r="CT53" s="323"/>
      <c r="CU53" s="323"/>
      <c r="CV53" s="323"/>
      <c r="CW53" s="323"/>
      <c r="CX53" s="323"/>
      <c r="CY53" s="323"/>
      <c r="CZ53" s="363"/>
      <c r="DB53" s="897"/>
      <c r="DC53" s="896" t="s">
        <v>1252</v>
      </c>
      <c r="DD53" s="368" t="str">
        <v/>
      </c>
      <c r="DE53" s="369" t="str">
        <v/>
      </c>
      <c r="DF53" s="369" t="str">
        <v/>
      </c>
      <c r="DG53" s="369" t="str">
        <v/>
      </c>
      <c r="DH53" s="369" t="str">
        <v/>
      </c>
      <c r="DI53" s="369" t="str">
        <v/>
      </c>
      <c r="DJ53" s="369" t="str">
        <v/>
      </c>
      <c r="DK53" s="369" t="str">
        <v/>
      </c>
      <c r="DL53" s="369" t="str">
        <v/>
      </c>
      <c r="DM53" s="369" t="str">
        <v/>
      </c>
      <c r="DN53" s="369" t="str">
        <v/>
      </c>
      <c r="DO53" s="369" t="str">
        <v/>
      </c>
      <c r="DP53" s="369" t="str">
        <v/>
      </c>
      <c r="DQ53" s="369" t="str">
        <v/>
      </c>
      <c r="DR53" s="369" t="str">
        <v/>
      </c>
      <c r="DS53" s="369" t="str">
        <v/>
      </c>
      <c r="DT53" s="369" t="str">
        <v/>
      </c>
      <c r="DU53" s="369" t="str">
        <v/>
      </c>
      <c r="DV53" s="369" t="str">
        <v/>
      </c>
      <c r="DW53" s="369" t="str">
        <v/>
      </c>
      <c r="DX53" s="370" t="str">
        <v/>
      </c>
      <c r="DY53" s="369" t="str">
        <v/>
      </c>
      <c r="DZ53" s="369" t="str">
        <v/>
      </c>
      <c r="EA53" s="369" t="str">
        <v/>
      </c>
      <c r="EB53" s="369" t="str">
        <v/>
      </c>
      <c r="EC53" s="369" t="str">
        <v/>
      </c>
      <c r="ED53" s="369" t="str">
        <v/>
      </c>
      <c r="EE53" s="369" t="str">
        <v/>
      </c>
      <c r="EF53" s="369" t="str">
        <v/>
      </c>
      <c r="EG53" s="369" t="str">
        <v/>
      </c>
      <c r="EH53" s="369" t="str">
        <v/>
      </c>
      <c r="EI53" s="369" t="str">
        <v/>
      </c>
      <c r="EJ53" s="369" t="str">
        <v/>
      </c>
      <c r="EK53" s="369" t="str">
        <v/>
      </c>
      <c r="EL53" s="369" t="str">
        <v/>
      </c>
      <c r="EM53" s="369" t="str">
        <v/>
      </c>
      <c r="EN53" s="369" t="str">
        <v/>
      </c>
      <c r="EO53" s="369" t="str">
        <v/>
      </c>
      <c r="EP53" s="369" t="str">
        <v/>
      </c>
      <c r="EQ53" s="369" t="str">
        <v/>
      </c>
      <c r="ER53" s="369" t="str">
        <v/>
      </c>
      <c r="ES53" s="369" t="str">
        <v/>
      </c>
      <c r="ET53" s="369" t="str">
        <v/>
      </c>
      <c r="EU53" s="369" t="str">
        <v/>
      </c>
      <c r="EV53" s="369" t="str">
        <v/>
      </c>
      <c r="EW53" s="369" t="str">
        <v/>
      </c>
      <c r="EX53" s="369" t="str">
        <v/>
      </c>
      <c r="EY53" s="369" t="str">
        <v/>
      </c>
      <c r="EZ53" s="369" t="str">
        <v/>
      </c>
      <c r="FA53" s="369" t="str">
        <v/>
      </c>
      <c r="FB53" s="369" t="str">
        <v/>
      </c>
      <c r="FC53" s="369" t="str">
        <v/>
      </c>
      <c r="FD53" s="369" t="str">
        <v/>
      </c>
      <c r="FE53" s="369" t="str">
        <v/>
      </c>
      <c r="FF53" s="369" t="str">
        <v/>
      </c>
      <c r="FG53" s="369" t="str">
        <v/>
      </c>
      <c r="FH53" s="369" t="str">
        <v/>
      </c>
      <c r="FI53" s="369" t="str">
        <v/>
      </c>
      <c r="FJ53" s="369" t="str">
        <v/>
      </c>
      <c r="FK53" s="369" t="str">
        <v/>
      </c>
      <c r="FL53" s="369" t="str">
        <v/>
      </c>
      <c r="FM53" s="369" t="str">
        <v/>
      </c>
      <c r="FN53" s="369" t="str">
        <v/>
      </c>
      <c r="FO53" s="369" t="str">
        <v/>
      </c>
      <c r="FP53" s="369" t="str">
        <v/>
      </c>
      <c r="FQ53" s="369" t="str">
        <v/>
      </c>
      <c r="FR53" s="369" t="str">
        <v/>
      </c>
      <c r="FS53" s="369" t="str">
        <v/>
      </c>
      <c r="FT53" s="369" t="str">
        <v/>
      </c>
      <c r="FU53" s="369" t="str">
        <v/>
      </c>
      <c r="FV53" s="369" t="str">
        <v/>
      </c>
      <c r="FW53" s="369" t="str">
        <v/>
      </c>
      <c r="FX53" s="369" t="str">
        <v/>
      </c>
      <c r="FY53" s="369" t="str">
        <v/>
      </c>
      <c r="FZ53" s="369" t="str">
        <v/>
      </c>
      <c r="GA53" s="369" t="str">
        <v/>
      </c>
      <c r="GB53" s="369" t="str">
        <v/>
      </c>
      <c r="GC53" s="369" t="str">
        <v/>
      </c>
      <c r="GD53" s="369" t="str">
        <v/>
      </c>
      <c r="GE53" s="369" t="str">
        <v/>
      </c>
      <c r="GF53" s="369" t="str">
        <v/>
      </c>
      <c r="GG53" s="369" t="str">
        <v/>
      </c>
      <c r="GH53" s="369" t="str">
        <v/>
      </c>
      <c r="GI53" s="369" t="str">
        <v/>
      </c>
      <c r="GJ53" s="369" t="str">
        <v/>
      </c>
      <c r="GK53" s="369" t="str">
        <v/>
      </c>
      <c r="GL53" s="369" t="str">
        <v/>
      </c>
      <c r="GM53" s="369" t="str">
        <v/>
      </c>
      <c r="GN53" s="369" t="str">
        <v/>
      </c>
      <c r="GO53" s="369" t="str">
        <v/>
      </c>
      <c r="GP53" s="369" t="str">
        <v/>
      </c>
      <c r="GQ53" s="369" t="str">
        <v/>
      </c>
      <c r="GR53" s="369" t="str">
        <v/>
      </c>
      <c r="GS53" s="369" t="str">
        <v/>
      </c>
      <c r="GT53" s="369" t="str">
        <v/>
      </c>
      <c r="GU53" s="369" t="str">
        <v/>
      </c>
      <c r="GV53" s="369" t="str">
        <v/>
      </c>
      <c r="GW53" s="369" t="str">
        <v/>
      </c>
      <c r="GX53" s="369" t="str">
        <v/>
      </c>
      <c r="GY53" s="369" t="str">
        <v/>
      </c>
      <c r="GZ53" s="369" t="str">
        <v/>
      </c>
      <c r="HA53" s="369" t="str">
        <v/>
      </c>
      <c r="HB53" s="369" t="str">
        <v/>
      </c>
      <c r="HC53" s="369" t="str">
        <v/>
      </c>
      <c r="HD53" s="369" t="str">
        <v/>
      </c>
      <c r="HE53" s="369" t="str">
        <v/>
      </c>
      <c r="HF53" s="369" t="str">
        <v/>
      </c>
      <c r="HG53" s="369" t="str">
        <v/>
      </c>
      <c r="HH53" s="369" t="str">
        <v/>
      </c>
      <c r="HI53" s="369" t="str">
        <v/>
      </c>
      <c r="HJ53" s="369" t="str">
        <v/>
      </c>
      <c r="HK53" s="369" t="str">
        <v/>
      </c>
      <c r="HL53" s="369" t="str">
        <v/>
      </c>
      <c r="HM53" s="369" t="str">
        <v/>
      </c>
      <c r="HN53" s="369" t="str">
        <v/>
      </c>
      <c r="HO53" s="369" t="str">
        <v/>
      </c>
      <c r="HP53" s="369" t="str">
        <v/>
      </c>
      <c r="HQ53" s="369" t="str">
        <v/>
      </c>
      <c r="HR53" s="369" t="str">
        <v/>
      </c>
      <c r="HS53" s="369" t="str">
        <v/>
      </c>
      <c r="HT53" s="369" t="str">
        <v/>
      </c>
      <c r="HU53" s="369" t="str">
        <v/>
      </c>
      <c r="HV53" s="369" t="str">
        <v/>
      </c>
      <c r="HW53" s="369" t="str">
        <v/>
      </c>
      <c r="HX53" s="369" t="str">
        <v/>
      </c>
      <c r="HY53" s="369" t="str">
        <v/>
      </c>
      <c r="HZ53" s="369" t="str">
        <v/>
      </c>
      <c r="IA53" s="369" t="str">
        <v/>
      </c>
      <c r="IB53" s="369" t="str">
        <v/>
      </c>
      <c r="IC53" s="369" t="str">
        <v/>
      </c>
      <c r="ID53" s="369" t="str">
        <v/>
      </c>
      <c r="IE53" s="369" t="str">
        <v/>
      </c>
      <c r="IF53" s="369" t="str">
        <v/>
      </c>
      <c r="IG53" s="369" t="str">
        <v/>
      </c>
      <c r="IH53" s="369" t="str">
        <v/>
      </c>
      <c r="II53" s="369" t="str">
        <v/>
      </c>
      <c r="IJ53" s="369" t="str">
        <v/>
      </c>
      <c r="IK53" s="369" t="str">
        <v/>
      </c>
      <c r="IL53" s="369" t="str">
        <v/>
      </c>
      <c r="IM53" s="369" t="str">
        <v/>
      </c>
      <c r="IN53" s="369" t="str">
        <v/>
      </c>
      <c r="IO53" s="369" t="str">
        <v/>
      </c>
      <c r="IP53" s="369" t="str">
        <v/>
      </c>
      <c r="IQ53" s="369" t="str">
        <v/>
      </c>
      <c r="IR53" s="369" t="str">
        <v/>
      </c>
      <c r="IS53" s="369" t="str">
        <v/>
      </c>
      <c r="IT53" s="369" t="str">
        <v/>
      </c>
      <c r="IU53" s="369" t="str">
        <v/>
      </c>
      <c r="IV53" s="369" t="str">
        <v/>
      </c>
      <c r="IW53" s="369" t="str">
        <v/>
      </c>
      <c r="IX53" s="369" t="str">
        <v/>
      </c>
      <c r="IY53" s="369" t="str">
        <v/>
      </c>
      <c r="IZ53" s="369" t="str">
        <v/>
      </c>
      <c r="JA53" s="369" t="str">
        <v/>
      </c>
      <c r="JB53" s="369" t="str">
        <v/>
      </c>
      <c r="JC53" s="369" t="str">
        <v/>
      </c>
      <c r="JD53" s="369" t="str">
        <v/>
      </c>
      <c r="JE53" s="369" t="str">
        <v/>
      </c>
      <c r="JF53" s="369" t="str">
        <v/>
      </c>
      <c r="JG53" s="369" t="str">
        <v/>
      </c>
      <c r="JH53" s="369" t="str">
        <v/>
      </c>
      <c r="JI53" s="369" t="str">
        <v/>
      </c>
      <c r="JJ53" s="369" t="str">
        <v/>
      </c>
      <c r="JK53" s="369" t="str">
        <v/>
      </c>
      <c r="JL53" s="369" t="str">
        <v/>
      </c>
      <c r="JM53" s="369" t="str">
        <v/>
      </c>
      <c r="JN53" s="369" t="str">
        <v/>
      </c>
      <c r="JO53" s="369" t="str">
        <v/>
      </c>
      <c r="JP53" s="369" t="str">
        <v/>
      </c>
      <c r="JQ53" s="369" t="str">
        <v/>
      </c>
      <c r="JR53" s="369" t="str">
        <v/>
      </c>
      <c r="JS53" s="369" t="str">
        <v/>
      </c>
      <c r="JT53" s="369" t="str">
        <v/>
      </c>
      <c r="JU53" s="369" t="str">
        <v/>
      </c>
      <c r="JV53" s="369" t="str">
        <v/>
      </c>
      <c r="JW53" s="369" t="str">
        <v/>
      </c>
      <c r="JX53" s="369" t="str">
        <v/>
      </c>
      <c r="JY53" s="369" t="str">
        <v/>
      </c>
      <c r="JZ53" s="369" t="str">
        <v/>
      </c>
      <c r="KA53" s="369" t="str">
        <v/>
      </c>
      <c r="KB53" s="369" t="str">
        <v/>
      </c>
      <c r="KC53" s="369" t="str">
        <v/>
      </c>
      <c r="KD53" s="369" t="str">
        <v/>
      </c>
      <c r="KE53" s="369" t="str">
        <v/>
      </c>
      <c r="KF53" s="369" t="str">
        <v/>
      </c>
      <c r="KG53" s="369" t="str">
        <v/>
      </c>
      <c r="KH53" s="369" t="str">
        <v/>
      </c>
      <c r="KI53" s="369" t="str">
        <v/>
      </c>
      <c r="KJ53" s="369" t="str">
        <v/>
      </c>
      <c r="KK53" s="369" t="str">
        <v/>
      </c>
      <c r="KL53" s="369" t="str">
        <v/>
      </c>
      <c r="KM53" s="369" t="str">
        <v/>
      </c>
      <c r="KN53" s="369" t="str">
        <v/>
      </c>
      <c r="KO53" s="369" t="str">
        <v/>
      </c>
      <c r="KP53" s="369" t="str">
        <v/>
      </c>
      <c r="KQ53" s="369" t="str">
        <v/>
      </c>
      <c r="KR53" s="369" t="str">
        <v/>
      </c>
      <c r="KS53" s="369" t="str">
        <v/>
      </c>
      <c r="KT53" s="369" t="str">
        <v/>
      </c>
      <c r="KU53" s="369" t="str">
        <v/>
      </c>
      <c r="KV53" s="369" t="str">
        <v/>
      </c>
      <c r="KW53" s="369" t="str">
        <v/>
      </c>
      <c r="KX53" s="369" t="str">
        <v/>
      </c>
      <c r="KY53" s="369" t="str">
        <v/>
      </c>
      <c r="KZ53" s="369" t="str">
        <v/>
      </c>
      <c r="LA53" s="369" t="str">
        <v/>
      </c>
      <c r="LB53" s="369" t="str">
        <v/>
      </c>
      <c r="LC53" s="369" t="str">
        <v/>
      </c>
      <c r="LD53" s="369" t="str">
        <v/>
      </c>
      <c r="LE53" s="369" t="str">
        <v/>
      </c>
      <c r="LF53" s="369" t="str">
        <v/>
      </c>
      <c r="LG53" s="369" t="str">
        <v/>
      </c>
      <c r="LH53" s="369" t="str">
        <v/>
      </c>
      <c r="LI53" s="369" t="str">
        <v/>
      </c>
      <c r="LJ53" s="369" t="str">
        <v/>
      </c>
      <c r="LK53" s="369" t="str">
        <v/>
      </c>
      <c r="LL53" s="369" t="str">
        <v/>
      </c>
      <c r="LM53" s="369" t="str">
        <v/>
      </c>
      <c r="LN53" s="369" t="str">
        <v/>
      </c>
      <c r="LO53" s="369" t="str">
        <v/>
      </c>
      <c r="LP53" s="369" t="str">
        <v/>
      </c>
      <c r="LQ53" s="369" t="str">
        <v/>
      </c>
      <c r="LR53" s="369" t="str">
        <v/>
      </c>
      <c r="LS53" s="369" t="str">
        <v/>
      </c>
      <c r="LT53" s="369" t="str">
        <v/>
      </c>
      <c r="LU53" s="369" t="str">
        <v/>
      </c>
      <c r="LV53" s="369" t="str">
        <v/>
      </c>
      <c r="LW53" s="369" t="str">
        <v/>
      </c>
      <c r="LX53" s="369" t="str">
        <v/>
      </c>
      <c r="LY53" s="369" t="str">
        <v/>
      </c>
      <c r="LZ53" s="369" t="str">
        <v/>
      </c>
      <c r="MA53" s="369" t="str">
        <v/>
      </c>
      <c r="MB53" s="369" t="str">
        <v/>
      </c>
      <c r="MC53" s="369" t="str">
        <v/>
      </c>
      <c r="MD53" s="369" t="str">
        <v/>
      </c>
      <c r="ME53" s="369" t="str">
        <v/>
      </c>
      <c r="MF53" s="369" t="str">
        <v/>
      </c>
      <c r="MG53" s="369" t="str">
        <v/>
      </c>
      <c r="MH53" s="369" t="str">
        <v/>
      </c>
      <c r="MI53" s="369" t="str">
        <v/>
      </c>
      <c r="MJ53" s="369" t="str">
        <v/>
      </c>
      <c r="MK53" s="369" t="str">
        <v/>
      </c>
      <c r="ML53" s="369" t="str">
        <v/>
      </c>
      <c r="MM53" s="369" t="str">
        <v/>
      </c>
      <c r="MN53" s="369" t="str">
        <v/>
      </c>
      <c r="MO53" s="369" t="str">
        <v/>
      </c>
      <c r="MP53" s="369" t="str">
        <v/>
      </c>
      <c r="MQ53" s="369" t="str">
        <v/>
      </c>
      <c r="MR53" s="369" t="str">
        <v/>
      </c>
      <c r="MS53" s="369" t="str">
        <v/>
      </c>
      <c r="MT53" s="369" t="str">
        <v/>
      </c>
      <c r="MU53" s="369" t="str">
        <v/>
      </c>
      <c r="MV53" s="369" t="str">
        <v/>
      </c>
      <c r="MW53" s="369" t="str">
        <v/>
      </c>
      <c r="MX53" s="369" t="str">
        <v/>
      </c>
      <c r="MY53" s="369" t="str">
        <v/>
      </c>
      <c r="MZ53" s="369" t="str">
        <v/>
      </c>
      <c r="NA53" s="369" t="str">
        <v/>
      </c>
      <c r="NB53" s="369" t="str">
        <v/>
      </c>
      <c r="NC53" s="369" t="str">
        <v/>
      </c>
      <c r="ND53" s="369" t="str">
        <v/>
      </c>
      <c r="NE53" s="369" t="str">
        <v/>
      </c>
      <c r="NF53" s="369" t="str">
        <v/>
      </c>
      <c r="NG53" s="369" t="str">
        <v/>
      </c>
      <c r="NH53" s="369" t="str">
        <v/>
      </c>
      <c r="NI53" s="369" t="str">
        <v/>
      </c>
      <c r="NJ53" s="369" t="str">
        <v/>
      </c>
      <c r="NK53" s="369" t="str">
        <v/>
      </c>
      <c r="NL53" s="369" t="str">
        <v/>
      </c>
      <c r="NM53" s="369" t="str">
        <v/>
      </c>
      <c r="NN53" s="369" t="str">
        <v/>
      </c>
      <c r="NO53" s="369" t="str">
        <v/>
      </c>
      <c r="NP53" s="369" t="str">
        <v/>
      </c>
      <c r="NQ53" s="369" t="str">
        <v/>
      </c>
      <c r="NR53" s="369" t="str">
        <v/>
      </c>
      <c r="NS53" s="369" t="str">
        <v/>
      </c>
      <c r="NT53" s="369" t="str">
        <v/>
      </c>
      <c r="NU53" s="369" t="str">
        <v/>
      </c>
      <c r="NV53" s="369" t="str">
        <v/>
      </c>
      <c r="NW53" s="369" t="str">
        <v/>
      </c>
      <c r="NX53" s="369" t="str">
        <v/>
      </c>
      <c r="NY53" s="369" t="str">
        <v/>
      </c>
      <c r="NZ53" s="369" t="str">
        <v/>
      </c>
      <c r="OA53" s="369" t="str">
        <v/>
      </c>
      <c r="OB53" s="369" t="str">
        <v/>
      </c>
      <c r="OC53" s="369" t="str">
        <v/>
      </c>
      <c r="OD53" s="369" t="str">
        <v/>
      </c>
      <c r="OE53" s="369" t="str">
        <v/>
      </c>
      <c r="OF53" s="369" t="str">
        <v/>
      </c>
      <c r="OG53" s="369" t="str">
        <v/>
      </c>
      <c r="OH53" s="369" t="str">
        <v/>
      </c>
      <c r="OI53" s="369" t="str">
        <v/>
      </c>
      <c r="OJ53" s="369" t="str">
        <v/>
      </c>
      <c r="OK53" s="369" t="str">
        <v/>
      </c>
      <c r="OL53" s="369" t="str">
        <v/>
      </c>
      <c r="OM53" s="369" t="str">
        <v/>
      </c>
      <c r="ON53" s="369" t="str">
        <v/>
      </c>
      <c r="OO53" s="369" t="str">
        <v/>
      </c>
      <c r="OP53" s="369" t="str">
        <v/>
      </c>
      <c r="OQ53" s="371" t="str">
        <v/>
      </c>
      <c r="OR53" s="369" t="str">
        <v/>
      </c>
      <c r="OS53" s="369" t="str">
        <v/>
      </c>
      <c r="OT53" s="369" t="str">
        <v/>
      </c>
      <c r="OU53" s="369" t="str">
        <v/>
      </c>
      <c r="OV53" s="369" t="str">
        <v/>
      </c>
      <c r="OW53" s="369" t="str">
        <v/>
      </c>
      <c r="OX53" s="369" t="str">
        <v/>
      </c>
      <c r="OY53" s="369" t="str">
        <v/>
      </c>
      <c r="OZ53" s="369" t="str">
        <v/>
      </c>
      <c r="PA53" s="369" t="str">
        <v/>
      </c>
      <c r="PB53" s="369" t="str">
        <v/>
      </c>
      <c r="PC53" s="369" t="str">
        <v/>
      </c>
      <c r="PD53" s="369" t="str">
        <v/>
      </c>
      <c r="PE53" s="369" t="str">
        <v/>
      </c>
      <c r="PF53" s="369" t="str">
        <v/>
      </c>
      <c r="PG53" s="369" t="str">
        <v/>
      </c>
      <c r="PH53" s="369" t="str">
        <v/>
      </c>
      <c r="PI53" s="369" t="str">
        <v/>
      </c>
      <c r="PJ53" s="369" t="str">
        <v/>
      </c>
      <c r="PK53" s="369" t="str">
        <v/>
      </c>
      <c r="PL53" s="369" t="str">
        <v/>
      </c>
      <c r="PM53" s="369" t="str">
        <v/>
      </c>
      <c r="PN53" s="369" t="str">
        <v/>
      </c>
      <c r="PO53" s="369" t="str">
        <v/>
      </c>
      <c r="PP53" s="369" t="str">
        <v/>
      </c>
      <c r="PQ53" s="369" t="str">
        <v/>
      </c>
      <c r="PR53" s="369" t="str">
        <v/>
      </c>
      <c r="PS53" s="369" t="str">
        <v/>
      </c>
      <c r="PT53" s="369" t="str">
        <v/>
      </c>
      <c r="PU53" s="369" t="str">
        <v/>
      </c>
      <c r="PV53" s="369" t="str">
        <v/>
      </c>
      <c r="PW53" s="369" t="str">
        <v/>
      </c>
      <c r="PX53" s="369" t="str">
        <v/>
      </c>
      <c r="PY53" s="369" t="str">
        <v/>
      </c>
      <c r="PZ53" s="369" t="str">
        <v/>
      </c>
      <c r="QA53" s="369" t="str">
        <v/>
      </c>
      <c r="QB53" s="369" t="str">
        <v/>
      </c>
      <c r="QC53" s="369" t="str">
        <v/>
      </c>
      <c r="QD53" s="369" t="str">
        <v/>
      </c>
      <c r="QE53" s="369" t="str">
        <v/>
      </c>
      <c r="QF53" s="369" t="str">
        <v/>
      </c>
      <c r="QG53" s="369" t="str">
        <v/>
      </c>
      <c r="QH53" s="369" t="str">
        <v/>
      </c>
      <c r="QI53" s="369" t="str">
        <v/>
      </c>
      <c r="QJ53" s="369" t="str">
        <v/>
      </c>
      <c r="QK53" s="369" t="str">
        <v/>
      </c>
      <c r="QL53" s="369" t="str">
        <v/>
      </c>
      <c r="QM53" s="369" t="str">
        <v/>
      </c>
      <c r="QN53" s="369" t="str">
        <v/>
      </c>
      <c r="QO53" s="369" t="str">
        <v/>
      </c>
      <c r="QP53" s="369" t="str">
        <v/>
      </c>
      <c r="QQ53" s="369" t="str">
        <v/>
      </c>
      <c r="QR53" s="369" t="str">
        <v/>
      </c>
      <c r="QS53" s="369" t="str">
        <v/>
      </c>
      <c r="QT53" s="369" t="str">
        <v/>
      </c>
      <c r="QU53" s="369" t="str">
        <v/>
      </c>
      <c r="QV53" s="369" t="str">
        <v/>
      </c>
      <c r="QW53" s="369" t="str">
        <v/>
      </c>
      <c r="QX53" s="369" t="str">
        <v/>
      </c>
      <c r="QY53" s="369" t="str">
        <v/>
      </c>
      <c r="QZ53" s="369" t="str">
        <v/>
      </c>
      <c r="RA53" s="369" t="str">
        <v/>
      </c>
      <c r="RB53" s="369" t="str">
        <v/>
      </c>
      <c r="RC53" s="369" t="str">
        <v/>
      </c>
      <c r="RD53" s="369" t="str">
        <v/>
      </c>
      <c r="RE53" s="369" t="str">
        <v/>
      </c>
      <c r="RF53" s="369" t="str">
        <v/>
      </c>
      <c r="RG53" s="369" t="str">
        <v/>
      </c>
      <c r="RH53" s="369" t="str">
        <v/>
      </c>
      <c r="RI53" s="369" t="str">
        <v/>
      </c>
      <c r="RJ53" s="369" t="str">
        <v/>
      </c>
      <c r="RK53" s="369" t="str">
        <v/>
      </c>
      <c r="RL53" s="369" t="str">
        <v/>
      </c>
      <c r="RM53" s="369" t="str">
        <v/>
      </c>
      <c r="RN53" s="369" t="str">
        <v/>
      </c>
      <c r="RO53" s="369" t="str">
        <v/>
      </c>
      <c r="RP53" s="369" t="str">
        <v/>
      </c>
      <c r="RQ53" s="369" t="str">
        <v/>
      </c>
      <c r="RR53" s="369" t="str">
        <v/>
      </c>
      <c r="RS53" s="369" t="str">
        <v/>
      </c>
      <c r="RT53" s="369" t="str">
        <v/>
      </c>
      <c r="RU53" s="369" t="str">
        <v/>
      </c>
      <c r="RV53" s="369" t="str">
        <v/>
      </c>
      <c r="RW53" s="369" t="str">
        <v/>
      </c>
      <c r="RX53" s="369" t="str">
        <v/>
      </c>
      <c r="RY53" s="369" t="str">
        <v/>
      </c>
      <c r="RZ53" s="369" t="str">
        <v/>
      </c>
      <c r="SA53" s="369" t="str">
        <v/>
      </c>
      <c r="SB53" s="369" t="str">
        <v/>
      </c>
      <c r="SC53" s="369" t="str">
        <v/>
      </c>
      <c r="SD53" s="369" t="str">
        <v/>
      </c>
      <c r="SE53" s="369" t="str">
        <v/>
      </c>
      <c r="SF53" s="369" t="str">
        <v/>
      </c>
      <c r="SG53" s="369" t="str">
        <v/>
      </c>
      <c r="SH53" s="369" t="str">
        <v/>
      </c>
      <c r="SI53" s="369" t="str">
        <v/>
      </c>
      <c r="SJ53" s="369" t="str">
        <v/>
      </c>
      <c r="SK53" s="369" t="str">
        <v/>
      </c>
      <c r="SL53" s="369" t="str">
        <v/>
      </c>
      <c r="SM53" s="369" t="str">
        <v/>
      </c>
      <c r="SN53" s="369" t="str">
        <v/>
      </c>
      <c r="SO53" s="369" t="str">
        <v/>
      </c>
      <c r="SP53" s="369" t="str">
        <v/>
      </c>
      <c r="SQ53" s="369" t="str">
        <v/>
      </c>
      <c r="SR53" s="369" t="str">
        <v/>
      </c>
      <c r="SS53" s="369" t="str">
        <v/>
      </c>
      <c r="ST53" s="369" t="str">
        <v/>
      </c>
      <c r="SU53" s="369" t="str">
        <v/>
      </c>
      <c r="SV53" s="369" t="str">
        <v/>
      </c>
      <c r="SW53" s="369" t="str">
        <v/>
      </c>
      <c r="SX53" s="369" t="str">
        <v/>
      </c>
      <c r="SY53" s="369" t="str">
        <v/>
      </c>
      <c r="SZ53" s="369" t="str">
        <v/>
      </c>
      <c r="TA53" s="369" t="str">
        <v/>
      </c>
      <c r="TB53" s="369" t="str">
        <v/>
      </c>
      <c r="TC53" s="369" t="str">
        <v/>
      </c>
      <c r="TD53" s="369" t="str">
        <v/>
      </c>
      <c r="TE53" s="369" t="str">
        <v/>
      </c>
      <c r="TF53" s="369" t="str">
        <v/>
      </c>
      <c r="TG53" s="369" t="str">
        <v/>
      </c>
      <c r="TH53" s="369" t="str">
        <v/>
      </c>
      <c r="TI53" s="369" t="str">
        <v/>
      </c>
      <c r="TJ53" s="369" t="str">
        <v/>
      </c>
      <c r="TK53" s="369" t="str">
        <v/>
      </c>
      <c r="TL53" s="369" t="str">
        <v/>
      </c>
      <c r="TM53" s="369" t="str">
        <v/>
      </c>
      <c r="TN53" s="369" t="str">
        <v/>
      </c>
      <c r="TO53" s="369" t="str">
        <v/>
      </c>
      <c r="TP53" s="369" t="str">
        <v/>
      </c>
      <c r="TQ53" s="369" t="str">
        <v/>
      </c>
      <c r="TR53" s="369" t="str">
        <v/>
      </c>
      <c r="TS53" s="369" t="str">
        <v/>
      </c>
      <c r="TT53" s="369" t="str">
        <v/>
      </c>
      <c r="TU53" s="369" t="str">
        <v/>
      </c>
      <c r="TV53" s="369" t="str">
        <v/>
      </c>
      <c r="TW53" s="369" t="str">
        <v/>
      </c>
      <c r="TX53" s="369" t="str">
        <v/>
      </c>
      <c r="TY53" s="369" t="str">
        <v/>
      </c>
      <c r="TZ53" s="369" t="str">
        <v/>
      </c>
      <c r="UA53" s="369" t="str">
        <v/>
      </c>
      <c r="UB53" s="369" t="str">
        <v/>
      </c>
      <c r="UC53" s="369" t="str">
        <v/>
      </c>
      <c r="UD53" s="369" t="str">
        <v/>
      </c>
      <c r="UE53" s="369" t="str">
        <v/>
      </c>
      <c r="UF53" s="369" t="str">
        <v/>
      </c>
      <c r="UG53" s="369" t="str">
        <v/>
      </c>
      <c r="UH53" s="369" t="str">
        <v/>
      </c>
      <c r="UI53" s="369" t="str">
        <v/>
      </c>
      <c r="UJ53" s="369" t="str">
        <v/>
      </c>
      <c r="UK53" s="369" t="str">
        <v/>
      </c>
      <c r="UL53" s="369" t="str">
        <v/>
      </c>
      <c r="UM53" s="369" t="str">
        <v/>
      </c>
      <c r="UN53" s="369" t="str">
        <v/>
      </c>
      <c r="UO53" s="369" t="str">
        <v/>
      </c>
      <c r="UP53" s="369" t="str">
        <v/>
      </c>
      <c r="UQ53" s="369" t="str">
        <v/>
      </c>
      <c r="UR53" s="369" t="str">
        <v/>
      </c>
      <c r="US53" s="369" t="str">
        <v/>
      </c>
      <c r="UT53" s="369" t="str">
        <v/>
      </c>
      <c r="UU53" s="369" t="str">
        <v/>
      </c>
      <c r="UV53" s="369" t="str">
        <v/>
      </c>
      <c r="UW53" s="369" t="str">
        <v/>
      </c>
      <c r="UX53" s="369" t="str">
        <v/>
      </c>
      <c r="UY53" s="369" t="str">
        <v/>
      </c>
      <c r="UZ53" s="369" t="str">
        <v/>
      </c>
      <c r="VA53" s="369" t="str">
        <v/>
      </c>
      <c r="VB53" s="369" t="str">
        <v/>
      </c>
      <c r="VC53" s="369" t="str">
        <v/>
      </c>
      <c r="VD53" s="369" t="str">
        <v/>
      </c>
      <c r="VE53" s="369" t="str">
        <v/>
      </c>
      <c r="VF53" s="369" t="str">
        <v/>
      </c>
      <c r="VG53" s="369" t="str">
        <v/>
      </c>
      <c r="VH53" s="369" t="str">
        <v/>
      </c>
      <c r="VI53" s="369" t="str">
        <v/>
      </c>
      <c r="VJ53" s="369" t="str">
        <v/>
      </c>
      <c r="VK53" s="369" t="str">
        <v/>
      </c>
      <c r="VL53" s="369" t="str">
        <v/>
      </c>
      <c r="VM53" s="369" t="str">
        <v/>
      </c>
      <c r="VN53" s="369" t="str">
        <v/>
      </c>
      <c r="VO53" s="369" t="str">
        <v/>
      </c>
      <c r="VP53" s="369" t="str">
        <v/>
      </c>
      <c r="VQ53" s="369" t="str">
        <v/>
      </c>
      <c r="VR53" s="369" t="str">
        <v/>
      </c>
      <c r="VS53" s="369" t="str">
        <v/>
      </c>
      <c r="VT53" s="369" t="str">
        <v/>
      </c>
      <c r="VU53" s="369" t="str">
        <v/>
      </c>
      <c r="VV53" s="369" t="str">
        <v/>
      </c>
      <c r="VW53" s="369" t="str">
        <v/>
      </c>
      <c r="VX53" s="369" t="str">
        <v/>
      </c>
      <c r="VY53" s="369" t="str">
        <v/>
      </c>
      <c r="VZ53" s="369" t="str">
        <v/>
      </c>
      <c r="WA53" s="369" t="str">
        <v/>
      </c>
      <c r="WB53" s="369" t="str">
        <v/>
      </c>
      <c r="WC53" s="369" t="str">
        <v/>
      </c>
      <c r="WD53" s="369" t="str">
        <v/>
      </c>
      <c r="WE53" s="369" t="str">
        <v/>
      </c>
      <c r="WF53" s="369" t="str">
        <v/>
      </c>
      <c r="WG53" s="369" t="str">
        <v/>
      </c>
      <c r="WH53" s="369" t="str">
        <v/>
      </c>
      <c r="WI53" s="369" t="str">
        <v/>
      </c>
    </row>
    <row r="54" spans="1:607">
      <c r="A54" s="348"/>
      <c r="B54" s="360" t="s">
        <v>786</v>
      </c>
      <c r="C54" s="348"/>
      <c r="D54" s="399"/>
      <c r="E54" s="399"/>
      <c r="F54" s="399"/>
      <c r="G54" s="361" t="str">
        <f t="shared" si="0"/>
        <v/>
      </c>
      <c r="H54" s="361" t="str">
        <f t="shared" si="1"/>
        <v/>
      </c>
      <c r="I54" s="397"/>
      <c r="J54" s="348"/>
      <c r="K54" s="348"/>
      <c r="L54" s="348"/>
      <c r="M54" s="348"/>
      <c r="N54" s="400"/>
      <c r="O54" s="400"/>
      <c r="P54" s="400"/>
      <c r="Q54" s="400"/>
      <c r="R54" s="400"/>
      <c r="S54" s="400"/>
      <c r="T54" s="400"/>
      <c r="U54" s="400"/>
      <c r="V54" s="400"/>
      <c r="W54" s="400"/>
      <c r="X54" s="400"/>
      <c r="Y54" s="400"/>
      <c r="Z54" s="400"/>
      <c r="AA54" s="400"/>
      <c r="AB54" s="400"/>
      <c r="AC54" s="400"/>
      <c r="AD54" s="400"/>
      <c r="AE54" s="400"/>
      <c r="AF54" s="400"/>
      <c r="AG54" s="400"/>
      <c r="AH54" s="400"/>
      <c r="AI54" s="400"/>
      <c r="AJ54" s="400"/>
      <c r="AK54" s="400"/>
      <c r="AL54" s="400"/>
      <c r="AM54" s="400"/>
      <c r="AN54" s="400"/>
      <c r="AO54" s="400"/>
      <c r="AP54" s="400"/>
      <c r="AQ54" s="400"/>
      <c r="AR54" s="400"/>
      <c r="AS54" s="400"/>
      <c r="AT54" s="400"/>
      <c r="AU54" s="400"/>
      <c r="AV54" s="400"/>
      <c r="AW54" s="400"/>
      <c r="AX54" s="400"/>
      <c r="AY54" s="400"/>
      <c r="AZ54" s="400"/>
      <c r="BA54" s="400"/>
      <c r="BB54" s="400"/>
      <c r="BC54" s="400"/>
      <c r="BD54" s="400"/>
      <c r="BE54" s="400"/>
      <c r="BF54" s="400"/>
      <c r="BG54" s="400"/>
      <c r="BH54" s="400"/>
      <c r="BI54" s="400"/>
      <c r="BJ54" s="400"/>
      <c r="BK54" s="400"/>
      <c r="BL54" s="400"/>
      <c r="BM54" s="400"/>
      <c r="BN54" s="400"/>
      <c r="BO54" s="400"/>
      <c r="BP54" s="400"/>
      <c r="BQ54" s="400"/>
      <c r="BR54" s="400"/>
      <c r="BS54" s="400"/>
      <c r="BT54" s="400"/>
      <c r="BU54" s="400"/>
      <c r="BV54" s="400"/>
      <c r="BW54" s="400"/>
      <c r="BX54" s="400"/>
      <c r="BY54" s="400"/>
      <c r="BZ54" s="400"/>
      <c r="CA54" s="400"/>
      <c r="CB54" s="400"/>
      <c r="CC54" s="400"/>
      <c r="CD54" s="400"/>
      <c r="CE54" s="400"/>
      <c r="CF54" s="400"/>
      <c r="CG54" s="400"/>
      <c r="CH54" s="400"/>
      <c r="CI54" s="400"/>
      <c r="CJ54" s="400"/>
      <c r="CK54" s="400"/>
      <c r="CL54" s="400"/>
      <c r="CM54" s="400"/>
      <c r="CN54" s="400"/>
      <c r="CO54" s="400"/>
      <c r="CP54" s="400"/>
      <c r="CQ54" s="400"/>
      <c r="CR54" s="400"/>
      <c r="CS54" s="400"/>
      <c r="CT54" s="400"/>
      <c r="CU54" s="400"/>
      <c r="CV54" s="400"/>
      <c r="CW54" s="400"/>
      <c r="CX54" s="400"/>
      <c r="CY54" s="400"/>
      <c r="CZ54" s="362"/>
      <c r="DB54" s="897"/>
      <c r="DC54" s="897"/>
      <c r="DD54" s="368" t="str">
        <v/>
      </c>
      <c r="DE54" s="369" t="str">
        <v/>
      </c>
      <c r="DF54" s="369" t="str">
        <v/>
      </c>
      <c r="DG54" s="369" t="str">
        <v/>
      </c>
      <c r="DH54" s="369" t="str">
        <v/>
      </c>
      <c r="DI54" s="369" t="str">
        <v/>
      </c>
      <c r="DJ54" s="369" t="str">
        <v/>
      </c>
      <c r="DK54" s="369" t="str">
        <v/>
      </c>
      <c r="DL54" s="369" t="str">
        <v/>
      </c>
      <c r="DM54" s="369" t="str">
        <v/>
      </c>
      <c r="DN54" s="369" t="str">
        <v/>
      </c>
      <c r="DO54" s="369" t="str">
        <v/>
      </c>
      <c r="DP54" s="369" t="str">
        <v/>
      </c>
      <c r="DQ54" s="369" t="str">
        <v/>
      </c>
      <c r="DR54" s="369" t="str">
        <v/>
      </c>
      <c r="DS54" s="369" t="str">
        <v/>
      </c>
      <c r="DT54" s="369" t="str">
        <v/>
      </c>
      <c r="DU54" s="369" t="str">
        <v/>
      </c>
      <c r="DV54" s="369" t="str">
        <v/>
      </c>
      <c r="DW54" s="369" t="str">
        <v/>
      </c>
      <c r="DX54" s="370" t="str">
        <v/>
      </c>
      <c r="DY54" s="369" t="str">
        <v/>
      </c>
      <c r="DZ54" s="369" t="str">
        <v/>
      </c>
      <c r="EA54" s="369" t="str">
        <v/>
      </c>
      <c r="EB54" s="369" t="str">
        <v/>
      </c>
      <c r="EC54" s="369" t="str">
        <v/>
      </c>
      <c r="ED54" s="369" t="str">
        <v/>
      </c>
      <c r="EE54" s="369" t="str">
        <v/>
      </c>
      <c r="EF54" s="369" t="str">
        <v/>
      </c>
      <c r="EG54" s="369" t="str">
        <v/>
      </c>
      <c r="EH54" s="369" t="str">
        <v/>
      </c>
      <c r="EI54" s="369" t="str">
        <v/>
      </c>
      <c r="EJ54" s="369" t="str">
        <v/>
      </c>
      <c r="EK54" s="369" t="str">
        <v/>
      </c>
      <c r="EL54" s="369" t="str">
        <v/>
      </c>
      <c r="EM54" s="369" t="str">
        <v/>
      </c>
      <c r="EN54" s="369" t="str">
        <v/>
      </c>
      <c r="EO54" s="369" t="str">
        <v/>
      </c>
      <c r="EP54" s="369" t="str">
        <v/>
      </c>
      <c r="EQ54" s="369" t="str">
        <v/>
      </c>
      <c r="ER54" s="369" t="str">
        <v/>
      </c>
      <c r="ES54" s="369" t="str">
        <v/>
      </c>
      <c r="ET54" s="369" t="str">
        <v/>
      </c>
      <c r="EU54" s="369" t="str">
        <v/>
      </c>
      <c r="EV54" s="369" t="str">
        <v/>
      </c>
      <c r="EW54" s="369" t="str">
        <v/>
      </c>
      <c r="EX54" s="369" t="str">
        <v/>
      </c>
      <c r="EY54" s="369" t="str">
        <v/>
      </c>
      <c r="EZ54" s="369" t="str">
        <v/>
      </c>
      <c r="FA54" s="369" t="str">
        <v/>
      </c>
      <c r="FB54" s="369" t="str">
        <v/>
      </c>
      <c r="FC54" s="369" t="str">
        <v/>
      </c>
      <c r="FD54" s="369" t="str">
        <v/>
      </c>
      <c r="FE54" s="369" t="str">
        <v/>
      </c>
      <c r="FF54" s="369" t="str">
        <v/>
      </c>
      <c r="FG54" s="369" t="str">
        <v/>
      </c>
      <c r="FH54" s="369" t="str">
        <v/>
      </c>
      <c r="FI54" s="369" t="str">
        <v/>
      </c>
      <c r="FJ54" s="369" t="str">
        <v/>
      </c>
      <c r="FK54" s="369" t="str">
        <v/>
      </c>
      <c r="FL54" s="369" t="str">
        <v/>
      </c>
      <c r="FM54" s="369" t="str">
        <v/>
      </c>
      <c r="FN54" s="369" t="str">
        <v/>
      </c>
      <c r="FO54" s="369" t="str">
        <v/>
      </c>
      <c r="FP54" s="369" t="str">
        <v/>
      </c>
      <c r="FQ54" s="369" t="str">
        <v/>
      </c>
      <c r="FR54" s="369" t="str">
        <v/>
      </c>
      <c r="FS54" s="369" t="str">
        <v/>
      </c>
      <c r="FT54" s="369" t="str">
        <v/>
      </c>
      <c r="FU54" s="369" t="str">
        <v/>
      </c>
      <c r="FV54" s="369" t="str">
        <v/>
      </c>
      <c r="FW54" s="369" t="str">
        <v/>
      </c>
      <c r="FX54" s="369" t="str">
        <v/>
      </c>
      <c r="FY54" s="369" t="str">
        <v/>
      </c>
      <c r="FZ54" s="369" t="str">
        <v/>
      </c>
      <c r="GA54" s="369" t="str">
        <v/>
      </c>
      <c r="GB54" s="369" t="str">
        <v/>
      </c>
      <c r="GC54" s="369" t="str">
        <v/>
      </c>
      <c r="GD54" s="369" t="str">
        <v/>
      </c>
      <c r="GE54" s="369" t="str">
        <v/>
      </c>
      <c r="GF54" s="369" t="str">
        <v/>
      </c>
      <c r="GG54" s="369" t="str">
        <v/>
      </c>
      <c r="GH54" s="369" t="str">
        <v/>
      </c>
      <c r="GI54" s="369" t="str">
        <v/>
      </c>
      <c r="GJ54" s="369" t="str">
        <v/>
      </c>
      <c r="GK54" s="369" t="str">
        <v/>
      </c>
      <c r="GL54" s="369" t="str">
        <v/>
      </c>
      <c r="GM54" s="369" t="str">
        <v/>
      </c>
      <c r="GN54" s="369" t="str">
        <v/>
      </c>
      <c r="GO54" s="369" t="str">
        <v/>
      </c>
      <c r="GP54" s="369" t="str">
        <v/>
      </c>
      <c r="GQ54" s="369" t="str">
        <v/>
      </c>
      <c r="GR54" s="369" t="str">
        <v/>
      </c>
      <c r="GS54" s="369" t="str">
        <v/>
      </c>
      <c r="GT54" s="369" t="str">
        <v/>
      </c>
      <c r="GU54" s="369" t="str">
        <v/>
      </c>
      <c r="GV54" s="369" t="str">
        <v/>
      </c>
      <c r="GW54" s="369" t="str">
        <v/>
      </c>
      <c r="GX54" s="369" t="str">
        <v/>
      </c>
      <c r="GY54" s="369" t="str">
        <v/>
      </c>
      <c r="GZ54" s="369" t="str">
        <v/>
      </c>
      <c r="HA54" s="369" t="str">
        <v/>
      </c>
      <c r="HB54" s="369" t="str">
        <v/>
      </c>
      <c r="HC54" s="369" t="str">
        <v/>
      </c>
      <c r="HD54" s="369" t="str">
        <v/>
      </c>
      <c r="HE54" s="369" t="str">
        <v/>
      </c>
      <c r="HF54" s="369" t="str">
        <v/>
      </c>
      <c r="HG54" s="369" t="str">
        <v/>
      </c>
      <c r="HH54" s="369" t="str">
        <v/>
      </c>
      <c r="HI54" s="369" t="str">
        <v/>
      </c>
      <c r="HJ54" s="369" t="str">
        <v/>
      </c>
      <c r="HK54" s="369" t="str">
        <v/>
      </c>
      <c r="HL54" s="369" t="str">
        <v/>
      </c>
      <c r="HM54" s="369" t="str">
        <v/>
      </c>
      <c r="HN54" s="369" t="str">
        <v/>
      </c>
      <c r="HO54" s="369" t="str">
        <v/>
      </c>
      <c r="HP54" s="369" t="str">
        <v/>
      </c>
      <c r="HQ54" s="369" t="str">
        <v/>
      </c>
      <c r="HR54" s="369" t="str">
        <v/>
      </c>
      <c r="HS54" s="369" t="str">
        <v/>
      </c>
      <c r="HT54" s="369" t="str">
        <v/>
      </c>
      <c r="HU54" s="369" t="str">
        <v/>
      </c>
      <c r="HV54" s="369" t="str">
        <v/>
      </c>
      <c r="HW54" s="369" t="str">
        <v/>
      </c>
      <c r="HX54" s="369" t="str">
        <v/>
      </c>
      <c r="HY54" s="369" t="str">
        <v/>
      </c>
      <c r="HZ54" s="369" t="str">
        <v/>
      </c>
      <c r="IA54" s="369" t="str">
        <v/>
      </c>
      <c r="IB54" s="369" t="str">
        <v/>
      </c>
      <c r="IC54" s="369" t="str">
        <v/>
      </c>
      <c r="ID54" s="369" t="str">
        <v/>
      </c>
      <c r="IE54" s="369" t="str">
        <v/>
      </c>
      <c r="IF54" s="369" t="str">
        <v/>
      </c>
      <c r="IG54" s="369" t="str">
        <v/>
      </c>
      <c r="IH54" s="369" t="str">
        <v/>
      </c>
      <c r="II54" s="369" t="str">
        <v/>
      </c>
      <c r="IJ54" s="369" t="str">
        <v/>
      </c>
      <c r="IK54" s="369" t="str">
        <v/>
      </c>
      <c r="IL54" s="369" t="str">
        <v/>
      </c>
      <c r="IM54" s="369" t="str">
        <v/>
      </c>
      <c r="IN54" s="369" t="str">
        <v/>
      </c>
      <c r="IO54" s="369" t="str">
        <v/>
      </c>
      <c r="IP54" s="369" t="str">
        <v/>
      </c>
      <c r="IQ54" s="369" t="str">
        <v/>
      </c>
      <c r="IR54" s="369" t="str">
        <v/>
      </c>
      <c r="IS54" s="369" t="str">
        <v/>
      </c>
      <c r="IT54" s="369" t="str">
        <v/>
      </c>
      <c r="IU54" s="369" t="str">
        <v/>
      </c>
      <c r="IV54" s="369" t="str">
        <v/>
      </c>
      <c r="IW54" s="369" t="str">
        <v/>
      </c>
      <c r="IX54" s="369" t="str">
        <v/>
      </c>
      <c r="IY54" s="369" t="str">
        <v/>
      </c>
      <c r="IZ54" s="369" t="str">
        <v/>
      </c>
      <c r="JA54" s="369" t="str">
        <v/>
      </c>
      <c r="JB54" s="369" t="str">
        <v/>
      </c>
      <c r="JC54" s="369" t="str">
        <v/>
      </c>
      <c r="JD54" s="369" t="str">
        <v/>
      </c>
      <c r="JE54" s="369" t="str">
        <v/>
      </c>
      <c r="JF54" s="369" t="str">
        <v/>
      </c>
      <c r="JG54" s="369" t="str">
        <v/>
      </c>
      <c r="JH54" s="369" t="str">
        <v/>
      </c>
      <c r="JI54" s="369" t="str">
        <v/>
      </c>
      <c r="JJ54" s="369" t="str">
        <v/>
      </c>
      <c r="JK54" s="369" t="str">
        <v/>
      </c>
      <c r="JL54" s="369" t="str">
        <v/>
      </c>
      <c r="JM54" s="369" t="str">
        <v/>
      </c>
      <c r="JN54" s="369" t="str">
        <v/>
      </c>
      <c r="JO54" s="369" t="str">
        <v/>
      </c>
      <c r="JP54" s="369" t="str">
        <v/>
      </c>
      <c r="JQ54" s="369" t="str">
        <v/>
      </c>
      <c r="JR54" s="369" t="str">
        <v/>
      </c>
      <c r="JS54" s="369" t="str">
        <v/>
      </c>
      <c r="JT54" s="369" t="str">
        <v/>
      </c>
      <c r="JU54" s="369" t="str">
        <v/>
      </c>
      <c r="JV54" s="369" t="str">
        <v/>
      </c>
      <c r="JW54" s="369" t="str">
        <v/>
      </c>
      <c r="JX54" s="369" t="str">
        <v/>
      </c>
      <c r="JY54" s="369" t="str">
        <v/>
      </c>
      <c r="JZ54" s="369" t="str">
        <v/>
      </c>
      <c r="KA54" s="369" t="str">
        <v/>
      </c>
      <c r="KB54" s="369" t="str">
        <v/>
      </c>
      <c r="KC54" s="369" t="str">
        <v/>
      </c>
      <c r="KD54" s="369" t="str">
        <v/>
      </c>
      <c r="KE54" s="369" t="str">
        <v/>
      </c>
      <c r="KF54" s="369" t="str">
        <v/>
      </c>
      <c r="KG54" s="369" t="str">
        <v/>
      </c>
      <c r="KH54" s="369" t="str">
        <v/>
      </c>
      <c r="KI54" s="369" t="str">
        <v/>
      </c>
      <c r="KJ54" s="369" t="str">
        <v/>
      </c>
      <c r="KK54" s="369" t="str">
        <v/>
      </c>
      <c r="KL54" s="369" t="str">
        <v/>
      </c>
      <c r="KM54" s="369" t="str">
        <v/>
      </c>
      <c r="KN54" s="369" t="str">
        <v/>
      </c>
      <c r="KO54" s="369" t="str">
        <v/>
      </c>
      <c r="KP54" s="369" t="str">
        <v/>
      </c>
      <c r="KQ54" s="369" t="str">
        <v/>
      </c>
      <c r="KR54" s="369" t="str">
        <v/>
      </c>
      <c r="KS54" s="369" t="str">
        <v/>
      </c>
      <c r="KT54" s="369" t="str">
        <v/>
      </c>
      <c r="KU54" s="369" t="str">
        <v/>
      </c>
      <c r="KV54" s="369" t="str">
        <v/>
      </c>
      <c r="KW54" s="369" t="str">
        <v/>
      </c>
      <c r="KX54" s="369" t="str">
        <v/>
      </c>
      <c r="KY54" s="369" t="str">
        <v/>
      </c>
      <c r="KZ54" s="369" t="str">
        <v/>
      </c>
      <c r="LA54" s="369" t="str">
        <v/>
      </c>
      <c r="LB54" s="369" t="str">
        <v/>
      </c>
      <c r="LC54" s="369" t="str">
        <v/>
      </c>
      <c r="LD54" s="369" t="str">
        <v/>
      </c>
      <c r="LE54" s="369" t="str">
        <v/>
      </c>
      <c r="LF54" s="369" t="str">
        <v/>
      </c>
      <c r="LG54" s="369" t="str">
        <v/>
      </c>
      <c r="LH54" s="369" t="str">
        <v/>
      </c>
      <c r="LI54" s="369" t="str">
        <v/>
      </c>
      <c r="LJ54" s="369" t="str">
        <v/>
      </c>
      <c r="LK54" s="369" t="str">
        <v/>
      </c>
      <c r="LL54" s="369" t="str">
        <v/>
      </c>
      <c r="LM54" s="369" t="str">
        <v/>
      </c>
      <c r="LN54" s="369" t="str">
        <v/>
      </c>
      <c r="LO54" s="369" t="str">
        <v/>
      </c>
      <c r="LP54" s="369" t="str">
        <v/>
      </c>
      <c r="LQ54" s="369" t="str">
        <v/>
      </c>
      <c r="LR54" s="369" t="str">
        <v/>
      </c>
      <c r="LS54" s="369" t="str">
        <v/>
      </c>
      <c r="LT54" s="369" t="str">
        <v/>
      </c>
      <c r="LU54" s="369" t="str">
        <v/>
      </c>
      <c r="LV54" s="369" t="str">
        <v/>
      </c>
      <c r="LW54" s="369" t="str">
        <v/>
      </c>
      <c r="LX54" s="369" t="str">
        <v/>
      </c>
      <c r="LY54" s="369" t="str">
        <v/>
      </c>
      <c r="LZ54" s="369" t="str">
        <v/>
      </c>
      <c r="MA54" s="369" t="str">
        <v/>
      </c>
      <c r="MB54" s="369" t="str">
        <v/>
      </c>
      <c r="MC54" s="369" t="str">
        <v/>
      </c>
      <c r="MD54" s="369" t="str">
        <v/>
      </c>
      <c r="ME54" s="369" t="str">
        <v/>
      </c>
      <c r="MF54" s="369" t="str">
        <v/>
      </c>
      <c r="MG54" s="369" t="str">
        <v/>
      </c>
      <c r="MH54" s="369" t="str">
        <v/>
      </c>
      <c r="MI54" s="369" t="str">
        <v/>
      </c>
      <c r="MJ54" s="369" t="str">
        <v/>
      </c>
      <c r="MK54" s="369" t="str">
        <v/>
      </c>
      <c r="ML54" s="369" t="str">
        <v/>
      </c>
      <c r="MM54" s="369" t="str">
        <v/>
      </c>
      <c r="MN54" s="369" t="str">
        <v/>
      </c>
      <c r="MO54" s="369" t="str">
        <v/>
      </c>
      <c r="MP54" s="369" t="str">
        <v/>
      </c>
      <c r="MQ54" s="369" t="str">
        <v/>
      </c>
      <c r="MR54" s="369" t="str">
        <v/>
      </c>
      <c r="MS54" s="369" t="str">
        <v/>
      </c>
      <c r="MT54" s="369" t="str">
        <v/>
      </c>
      <c r="MU54" s="369" t="str">
        <v/>
      </c>
      <c r="MV54" s="369" t="str">
        <v/>
      </c>
      <c r="MW54" s="369" t="str">
        <v/>
      </c>
      <c r="MX54" s="369" t="str">
        <v/>
      </c>
      <c r="MY54" s="369" t="str">
        <v/>
      </c>
      <c r="MZ54" s="369" t="str">
        <v/>
      </c>
      <c r="NA54" s="369" t="str">
        <v/>
      </c>
      <c r="NB54" s="369" t="str">
        <v/>
      </c>
      <c r="NC54" s="369" t="str">
        <v/>
      </c>
      <c r="ND54" s="369" t="str">
        <v/>
      </c>
      <c r="NE54" s="369" t="str">
        <v/>
      </c>
      <c r="NF54" s="369" t="str">
        <v/>
      </c>
      <c r="NG54" s="369" t="str">
        <v/>
      </c>
      <c r="NH54" s="369" t="str">
        <v/>
      </c>
      <c r="NI54" s="369" t="str">
        <v/>
      </c>
      <c r="NJ54" s="369" t="str">
        <v/>
      </c>
      <c r="NK54" s="369" t="str">
        <v/>
      </c>
      <c r="NL54" s="369" t="str">
        <v/>
      </c>
      <c r="NM54" s="369" t="str">
        <v/>
      </c>
      <c r="NN54" s="369" t="str">
        <v/>
      </c>
      <c r="NO54" s="369" t="str">
        <v/>
      </c>
      <c r="NP54" s="369" t="str">
        <v/>
      </c>
      <c r="NQ54" s="369" t="str">
        <v/>
      </c>
      <c r="NR54" s="369" t="str">
        <v/>
      </c>
      <c r="NS54" s="369" t="str">
        <v/>
      </c>
      <c r="NT54" s="369" t="str">
        <v/>
      </c>
      <c r="NU54" s="369" t="str">
        <v/>
      </c>
      <c r="NV54" s="369" t="str">
        <v/>
      </c>
      <c r="NW54" s="369" t="str">
        <v/>
      </c>
      <c r="NX54" s="369" t="str">
        <v/>
      </c>
      <c r="NY54" s="369" t="str">
        <v/>
      </c>
      <c r="NZ54" s="369" t="str">
        <v/>
      </c>
      <c r="OA54" s="369" t="str">
        <v/>
      </c>
      <c r="OB54" s="369" t="str">
        <v/>
      </c>
      <c r="OC54" s="369" t="str">
        <v/>
      </c>
      <c r="OD54" s="369" t="str">
        <v/>
      </c>
      <c r="OE54" s="369" t="str">
        <v/>
      </c>
      <c r="OF54" s="369" t="str">
        <v/>
      </c>
      <c r="OG54" s="369" t="str">
        <v/>
      </c>
      <c r="OH54" s="369" t="str">
        <v/>
      </c>
      <c r="OI54" s="369" t="str">
        <v/>
      </c>
      <c r="OJ54" s="369" t="str">
        <v/>
      </c>
      <c r="OK54" s="369" t="str">
        <v/>
      </c>
      <c r="OL54" s="369" t="str">
        <v/>
      </c>
      <c r="OM54" s="369" t="str">
        <v/>
      </c>
      <c r="ON54" s="369" t="str">
        <v/>
      </c>
      <c r="OO54" s="369" t="str">
        <v/>
      </c>
      <c r="OP54" s="369" t="str">
        <v/>
      </c>
      <c r="OQ54" s="371" t="str">
        <v/>
      </c>
      <c r="OR54" s="369" t="str">
        <v/>
      </c>
      <c r="OS54" s="369" t="str">
        <v/>
      </c>
      <c r="OT54" s="369" t="str">
        <v/>
      </c>
      <c r="OU54" s="369" t="str">
        <v/>
      </c>
      <c r="OV54" s="369" t="str">
        <v/>
      </c>
      <c r="OW54" s="369" t="str">
        <v/>
      </c>
      <c r="OX54" s="369" t="str">
        <v/>
      </c>
      <c r="OY54" s="369" t="str">
        <v/>
      </c>
      <c r="OZ54" s="369" t="str">
        <v/>
      </c>
      <c r="PA54" s="369" t="str">
        <v/>
      </c>
      <c r="PB54" s="369" t="str">
        <v/>
      </c>
      <c r="PC54" s="369" t="str">
        <v/>
      </c>
      <c r="PD54" s="369" t="str">
        <v/>
      </c>
      <c r="PE54" s="369" t="str">
        <v/>
      </c>
      <c r="PF54" s="369" t="str">
        <v/>
      </c>
      <c r="PG54" s="369" t="str">
        <v/>
      </c>
      <c r="PH54" s="369" t="str">
        <v/>
      </c>
      <c r="PI54" s="369" t="str">
        <v/>
      </c>
      <c r="PJ54" s="369" t="str">
        <v/>
      </c>
      <c r="PK54" s="369" t="str">
        <v/>
      </c>
      <c r="PL54" s="369" t="str">
        <v/>
      </c>
      <c r="PM54" s="369" t="str">
        <v/>
      </c>
      <c r="PN54" s="369" t="str">
        <v/>
      </c>
      <c r="PO54" s="369" t="str">
        <v/>
      </c>
      <c r="PP54" s="369" t="str">
        <v/>
      </c>
      <c r="PQ54" s="369" t="str">
        <v/>
      </c>
      <c r="PR54" s="369" t="str">
        <v/>
      </c>
      <c r="PS54" s="369" t="str">
        <v/>
      </c>
      <c r="PT54" s="369" t="str">
        <v/>
      </c>
      <c r="PU54" s="369" t="str">
        <v/>
      </c>
      <c r="PV54" s="369" t="str">
        <v/>
      </c>
      <c r="PW54" s="369" t="str">
        <v/>
      </c>
      <c r="PX54" s="369" t="str">
        <v/>
      </c>
      <c r="PY54" s="369" t="str">
        <v/>
      </c>
      <c r="PZ54" s="369" t="str">
        <v/>
      </c>
      <c r="QA54" s="369" t="str">
        <v/>
      </c>
      <c r="QB54" s="369" t="str">
        <v/>
      </c>
      <c r="QC54" s="369" t="str">
        <v/>
      </c>
      <c r="QD54" s="369" t="str">
        <v/>
      </c>
      <c r="QE54" s="369" t="str">
        <v/>
      </c>
      <c r="QF54" s="369" t="str">
        <v/>
      </c>
      <c r="QG54" s="369" t="str">
        <v/>
      </c>
      <c r="QH54" s="369" t="str">
        <v/>
      </c>
      <c r="QI54" s="369" t="str">
        <v/>
      </c>
      <c r="QJ54" s="369" t="str">
        <v/>
      </c>
      <c r="QK54" s="369" t="str">
        <v/>
      </c>
      <c r="QL54" s="369" t="str">
        <v/>
      </c>
      <c r="QM54" s="369" t="str">
        <v/>
      </c>
      <c r="QN54" s="369" t="str">
        <v/>
      </c>
      <c r="QO54" s="369" t="str">
        <v/>
      </c>
      <c r="QP54" s="369" t="str">
        <v/>
      </c>
      <c r="QQ54" s="369" t="str">
        <v/>
      </c>
      <c r="QR54" s="369" t="str">
        <v/>
      </c>
      <c r="QS54" s="369" t="str">
        <v/>
      </c>
      <c r="QT54" s="369" t="str">
        <v/>
      </c>
      <c r="QU54" s="369" t="str">
        <v/>
      </c>
      <c r="QV54" s="369" t="str">
        <v/>
      </c>
      <c r="QW54" s="369" t="str">
        <v/>
      </c>
      <c r="QX54" s="369" t="str">
        <v/>
      </c>
      <c r="QY54" s="369" t="str">
        <v/>
      </c>
      <c r="QZ54" s="369" t="str">
        <v/>
      </c>
      <c r="RA54" s="369" t="str">
        <v/>
      </c>
      <c r="RB54" s="369" t="str">
        <v/>
      </c>
      <c r="RC54" s="369" t="str">
        <v/>
      </c>
      <c r="RD54" s="369" t="str">
        <v/>
      </c>
      <c r="RE54" s="369" t="str">
        <v/>
      </c>
      <c r="RF54" s="369" t="str">
        <v/>
      </c>
      <c r="RG54" s="369" t="str">
        <v/>
      </c>
      <c r="RH54" s="369" t="str">
        <v/>
      </c>
      <c r="RI54" s="369" t="str">
        <v/>
      </c>
      <c r="RJ54" s="369" t="str">
        <v/>
      </c>
      <c r="RK54" s="369" t="str">
        <v/>
      </c>
      <c r="RL54" s="369" t="str">
        <v/>
      </c>
      <c r="RM54" s="369" t="str">
        <v/>
      </c>
      <c r="RN54" s="369" t="str">
        <v/>
      </c>
      <c r="RO54" s="369" t="str">
        <v/>
      </c>
      <c r="RP54" s="369" t="str">
        <v/>
      </c>
      <c r="RQ54" s="369" t="str">
        <v/>
      </c>
      <c r="RR54" s="369" t="str">
        <v/>
      </c>
      <c r="RS54" s="369" t="str">
        <v/>
      </c>
      <c r="RT54" s="369" t="str">
        <v/>
      </c>
      <c r="RU54" s="369" t="str">
        <v/>
      </c>
      <c r="RV54" s="369" t="str">
        <v/>
      </c>
      <c r="RW54" s="369" t="str">
        <v/>
      </c>
      <c r="RX54" s="369" t="str">
        <v/>
      </c>
      <c r="RY54" s="369" t="str">
        <v/>
      </c>
      <c r="RZ54" s="369" t="str">
        <v/>
      </c>
      <c r="SA54" s="369" t="str">
        <v/>
      </c>
      <c r="SB54" s="369" t="str">
        <v/>
      </c>
      <c r="SC54" s="369" t="str">
        <v/>
      </c>
      <c r="SD54" s="369" t="str">
        <v/>
      </c>
      <c r="SE54" s="369" t="str">
        <v/>
      </c>
      <c r="SF54" s="369" t="str">
        <v/>
      </c>
      <c r="SG54" s="369" t="str">
        <v/>
      </c>
      <c r="SH54" s="369" t="str">
        <v/>
      </c>
      <c r="SI54" s="369" t="str">
        <v/>
      </c>
      <c r="SJ54" s="369" t="str">
        <v/>
      </c>
      <c r="SK54" s="369" t="str">
        <v/>
      </c>
      <c r="SL54" s="369" t="str">
        <v/>
      </c>
      <c r="SM54" s="369" t="str">
        <v/>
      </c>
      <c r="SN54" s="369" t="str">
        <v/>
      </c>
      <c r="SO54" s="369" t="str">
        <v/>
      </c>
      <c r="SP54" s="369" t="str">
        <v/>
      </c>
      <c r="SQ54" s="369" t="str">
        <v/>
      </c>
      <c r="SR54" s="369" t="str">
        <v/>
      </c>
      <c r="SS54" s="369" t="str">
        <v/>
      </c>
      <c r="ST54" s="369" t="str">
        <v/>
      </c>
      <c r="SU54" s="369" t="str">
        <v/>
      </c>
      <c r="SV54" s="369" t="str">
        <v/>
      </c>
      <c r="SW54" s="369" t="str">
        <v/>
      </c>
      <c r="SX54" s="369" t="str">
        <v/>
      </c>
      <c r="SY54" s="369" t="str">
        <v/>
      </c>
      <c r="SZ54" s="369" t="str">
        <v/>
      </c>
      <c r="TA54" s="369" t="str">
        <v/>
      </c>
      <c r="TB54" s="369" t="str">
        <v/>
      </c>
      <c r="TC54" s="369" t="str">
        <v/>
      </c>
      <c r="TD54" s="369" t="str">
        <v/>
      </c>
      <c r="TE54" s="369" t="str">
        <v/>
      </c>
      <c r="TF54" s="369" t="str">
        <v/>
      </c>
      <c r="TG54" s="369" t="str">
        <v/>
      </c>
      <c r="TH54" s="369" t="str">
        <v/>
      </c>
      <c r="TI54" s="369" t="str">
        <v/>
      </c>
      <c r="TJ54" s="369" t="str">
        <v/>
      </c>
      <c r="TK54" s="369" t="str">
        <v/>
      </c>
      <c r="TL54" s="369" t="str">
        <v/>
      </c>
      <c r="TM54" s="369" t="str">
        <v/>
      </c>
      <c r="TN54" s="369" t="str">
        <v/>
      </c>
      <c r="TO54" s="369" t="str">
        <v/>
      </c>
      <c r="TP54" s="369" t="str">
        <v/>
      </c>
      <c r="TQ54" s="369" t="str">
        <v/>
      </c>
      <c r="TR54" s="369" t="str">
        <v/>
      </c>
      <c r="TS54" s="369" t="str">
        <v/>
      </c>
      <c r="TT54" s="369" t="str">
        <v/>
      </c>
      <c r="TU54" s="369" t="str">
        <v/>
      </c>
      <c r="TV54" s="369" t="str">
        <v/>
      </c>
      <c r="TW54" s="369" t="str">
        <v/>
      </c>
      <c r="TX54" s="369" t="str">
        <v/>
      </c>
      <c r="TY54" s="369" t="str">
        <v/>
      </c>
      <c r="TZ54" s="369" t="str">
        <v/>
      </c>
      <c r="UA54" s="369" t="str">
        <v/>
      </c>
      <c r="UB54" s="369" t="str">
        <v/>
      </c>
      <c r="UC54" s="369" t="str">
        <v/>
      </c>
      <c r="UD54" s="369" t="str">
        <v/>
      </c>
      <c r="UE54" s="369" t="str">
        <v/>
      </c>
      <c r="UF54" s="369" t="str">
        <v/>
      </c>
      <c r="UG54" s="369" t="str">
        <v/>
      </c>
      <c r="UH54" s="369" t="str">
        <v/>
      </c>
      <c r="UI54" s="369" t="str">
        <v/>
      </c>
      <c r="UJ54" s="369" t="str">
        <v/>
      </c>
      <c r="UK54" s="369" t="str">
        <v/>
      </c>
      <c r="UL54" s="369" t="str">
        <v/>
      </c>
      <c r="UM54" s="369" t="str">
        <v/>
      </c>
      <c r="UN54" s="369" t="str">
        <v/>
      </c>
      <c r="UO54" s="369" t="str">
        <v/>
      </c>
      <c r="UP54" s="369" t="str">
        <v/>
      </c>
      <c r="UQ54" s="369" t="str">
        <v/>
      </c>
      <c r="UR54" s="369" t="str">
        <v/>
      </c>
      <c r="US54" s="369" t="str">
        <v/>
      </c>
      <c r="UT54" s="369" t="str">
        <v/>
      </c>
      <c r="UU54" s="369" t="str">
        <v/>
      </c>
      <c r="UV54" s="369" t="str">
        <v/>
      </c>
      <c r="UW54" s="369" t="str">
        <v/>
      </c>
      <c r="UX54" s="369" t="str">
        <v/>
      </c>
      <c r="UY54" s="369" t="str">
        <v/>
      </c>
      <c r="UZ54" s="369" t="str">
        <v/>
      </c>
      <c r="VA54" s="369" t="str">
        <v/>
      </c>
      <c r="VB54" s="369" t="str">
        <v/>
      </c>
      <c r="VC54" s="369" t="str">
        <v/>
      </c>
      <c r="VD54" s="369" t="str">
        <v/>
      </c>
      <c r="VE54" s="369" t="str">
        <v/>
      </c>
      <c r="VF54" s="369" t="str">
        <v/>
      </c>
      <c r="VG54" s="369" t="str">
        <v/>
      </c>
      <c r="VH54" s="369" t="str">
        <v/>
      </c>
      <c r="VI54" s="369" t="str">
        <v/>
      </c>
      <c r="VJ54" s="369" t="str">
        <v/>
      </c>
      <c r="VK54" s="369" t="str">
        <v/>
      </c>
      <c r="VL54" s="369" t="str">
        <v/>
      </c>
      <c r="VM54" s="369" t="str">
        <v/>
      </c>
      <c r="VN54" s="369" t="str">
        <v/>
      </c>
      <c r="VO54" s="369" t="str">
        <v/>
      </c>
      <c r="VP54" s="369" t="str">
        <v/>
      </c>
      <c r="VQ54" s="369" t="str">
        <v/>
      </c>
      <c r="VR54" s="369" t="str">
        <v/>
      </c>
      <c r="VS54" s="369" t="str">
        <v/>
      </c>
      <c r="VT54" s="369" t="str">
        <v/>
      </c>
      <c r="VU54" s="369" t="str">
        <v/>
      </c>
      <c r="VV54" s="369" t="str">
        <v/>
      </c>
      <c r="VW54" s="369" t="str">
        <v/>
      </c>
      <c r="VX54" s="369" t="str">
        <v/>
      </c>
      <c r="VY54" s="369" t="str">
        <v/>
      </c>
      <c r="VZ54" s="369" t="str">
        <v/>
      </c>
      <c r="WA54" s="369" t="str">
        <v/>
      </c>
      <c r="WB54" s="369" t="str">
        <v/>
      </c>
      <c r="WC54" s="369" t="str">
        <v/>
      </c>
      <c r="WD54" s="369" t="str">
        <v/>
      </c>
      <c r="WE54" s="369" t="str">
        <v/>
      </c>
      <c r="WF54" s="369" t="str">
        <v/>
      </c>
      <c r="WG54" s="369" t="str">
        <v/>
      </c>
      <c r="WH54" s="369" t="str">
        <v/>
      </c>
      <c r="WI54" s="369" t="str">
        <v/>
      </c>
    </row>
    <row r="55" spans="1:607" ht="12.6" customHeight="1">
      <c r="A55" s="348"/>
      <c r="B55" s="360" t="s">
        <v>787</v>
      </c>
      <c r="C55" s="348"/>
      <c r="D55" s="399"/>
      <c r="E55" s="399"/>
      <c r="F55" s="399"/>
      <c r="G55" s="361" t="str">
        <f t="shared" si="0"/>
        <v/>
      </c>
      <c r="H55" s="361" t="str">
        <f t="shared" si="1"/>
        <v/>
      </c>
      <c r="I55" s="397"/>
      <c r="J55" s="348"/>
      <c r="K55" s="348"/>
      <c r="L55" s="348"/>
      <c r="M55" s="348"/>
      <c r="N55" s="323"/>
      <c r="O55" s="323"/>
      <c r="P55" s="323"/>
      <c r="Q55" s="323"/>
      <c r="R55" s="323"/>
      <c r="S55" s="323"/>
      <c r="T55" s="323"/>
      <c r="U55" s="323"/>
      <c r="V55" s="323"/>
      <c r="W55" s="323"/>
      <c r="X55" s="323"/>
      <c r="Y55" s="323"/>
      <c r="Z55" s="323"/>
      <c r="AA55" s="323"/>
      <c r="AB55" s="323"/>
      <c r="AC55" s="323"/>
      <c r="AD55" s="323"/>
      <c r="AE55" s="323"/>
      <c r="AF55" s="323"/>
      <c r="AG55" s="323"/>
      <c r="AH55" s="323"/>
      <c r="AI55" s="323"/>
      <c r="AJ55" s="323"/>
      <c r="AK55" s="323"/>
      <c r="AL55" s="323"/>
      <c r="AM55" s="323"/>
      <c r="AN55" s="323"/>
      <c r="AO55" s="323"/>
      <c r="AP55" s="323"/>
      <c r="AQ55" s="323"/>
      <c r="AR55" s="323"/>
      <c r="AS55" s="323"/>
      <c r="AT55" s="323"/>
      <c r="AU55" s="323"/>
      <c r="AV55" s="323"/>
      <c r="AW55" s="323"/>
      <c r="AX55" s="323"/>
      <c r="AY55" s="323"/>
      <c r="AZ55" s="323"/>
      <c r="BA55" s="323"/>
      <c r="BB55" s="323"/>
      <c r="BC55" s="323"/>
      <c r="BD55" s="323"/>
      <c r="BE55" s="323"/>
      <c r="BF55" s="323"/>
      <c r="BG55" s="323"/>
      <c r="BH55" s="323"/>
      <c r="BI55" s="323"/>
      <c r="BJ55" s="323"/>
      <c r="BK55" s="323"/>
      <c r="BL55" s="323"/>
      <c r="BM55" s="323"/>
      <c r="BN55" s="323"/>
      <c r="BO55" s="323"/>
      <c r="BP55" s="323"/>
      <c r="BQ55" s="323"/>
      <c r="BR55" s="323"/>
      <c r="BS55" s="323"/>
      <c r="BT55" s="323"/>
      <c r="BU55" s="323"/>
      <c r="BV55" s="323"/>
      <c r="BW55" s="323"/>
      <c r="BX55" s="323"/>
      <c r="BY55" s="323"/>
      <c r="BZ55" s="323"/>
      <c r="CA55" s="323"/>
      <c r="CB55" s="323"/>
      <c r="CC55" s="323"/>
      <c r="CD55" s="323"/>
      <c r="CE55" s="323"/>
      <c r="CF55" s="323"/>
      <c r="CG55" s="323"/>
      <c r="CH55" s="323"/>
      <c r="CI55" s="323"/>
      <c r="CJ55" s="323"/>
      <c r="CK55" s="323"/>
      <c r="CL55" s="323"/>
      <c r="CM55" s="323"/>
      <c r="CN55" s="323"/>
      <c r="CO55" s="323"/>
      <c r="CP55" s="323"/>
      <c r="CQ55" s="323"/>
      <c r="CR55" s="323"/>
      <c r="CS55" s="323"/>
      <c r="CT55" s="323"/>
      <c r="CU55" s="323"/>
      <c r="CV55" s="323"/>
      <c r="CW55" s="323"/>
      <c r="CX55" s="323"/>
      <c r="CY55" s="323"/>
      <c r="CZ55" s="363"/>
      <c r="DB55" s="897"/>
      <c r="DC55" s="898"/>
      <c r="DD55" s="368" t="str">
        <v/>
      </c>
      <c r="DE55" s="369" t="str">
        <v/>
      </c>
      <c r="DF55" s="369" t="str">
        <v/>
      </c>
      <c r="DG55" s="369" t="str">
        <v/>
      </c>
      <c r="DH55" s="369" t="str">
        <v/>
      </c>
      <c r="DI55" s="369" t="str">
        <v/>
      </c>
      <c r="DJ55" s="369" t="str">
        <v/>
      </c>
      <c r="DK55" s="369" t="str">
        <v/>
      </c>
      <c r="DL55" s="369" t="str">
        <v/>
      </c>
      <c r="DM55" s="369" t="str">
        <v/>
      </c>
      <c r="DN55" s="369" t="str">
        <v/>
      </c>
      <c r="DO55" s="369" t="str">
        <v/>
      </c>
      <c r="DP55" s="369" t="str">
        <v/>
      </c>
      <c r="DQ55" s="369" t="str">
        <v/>
      </c>
      <c r="DR55" s="369" t="str">
        <v/>
      </c>
      <c r="DS55" s="369" t="str">
        <v/>
      </c>
      <c r="DT55" s="369" t="str">
        <v/>
      </c>
      <c r="DU55" s="369" t="str">
        <v/>
      </c>
      <c r="DV55" s="369" t="str">
        <v/>
      </c>
      <c r="DW55" s="369" t="str">
        <v/>
      </c>
      <c r="DX55" s="370" t="str">
        <v/>
      </c>
      <c r="DY55" s="369" t="str">
        <v/>
      </c>
      <c r="DZ55" s="369" t="str">
        <v/>
      </c>
      <c r="EA55" s="369" t="str">
        <v/>
      </c>
      <c r="EB55" s="369" t="str">
        <v/>
      </c>
      <c r="EC55" s="369" t="str">
        <v/>
      </c>
      <c r="ED55" s="369" t="str">
        <v/>
      </c>
      <c r="EE55" s="369" t="str">
        <v/>
      </c>
      <c r="EF55" s="369" t="str">
        <v/>
      </c>
      <c r="EG55" s="369" t="str">
        <v/>
      </c>
      <c r="EH55" s="369" t="str">
        <v/>
      </c>
      <c r="EI55" s="369" t="str">
        <v/>
      </c>
      <c r="EJ55" s="369" t="str">
        <v/>
      </c>
      <c r="EK55" s="369" t="str">
        <v/>
      </c>
      <c r="EL55" s="369" t="str">
        <v/>
      </c>
      <c r="EM55" s="369" t="str">
        <v/>
      </c>
      <c r="EN55" s="369" t="str">
        <v/>
      </c>
      <c r="EO55" s="369" t="str">
        <v/>
      </c>
      <c r="EP55" s="369" t="str">
        <v/>
      </c>
      <c r="EQ55" s="369" t="str">
        <v/>
      </c>
      <c r="ER55" s="369" t="str">
        <v/>
      </c>
      <c r="ES55" s="369" t="str">
        <v/>
      </c>
      <c r="ET55" s="369" t="str">
        <v/>
      </c>
      <c r="EU55" s="369" t="str">
        <v/>
      </c>
      <c r="EV55" s="369" t="str">
        <v/>
      </c>
      <c r="EW55" s="369" t="str">
        <v/>
      </c>
      <c r="EX55" s="369" t="str">
        <v/>
      </c>
      <c r="EY55" s="369" t="str">
        <v/>
      </c>
      <c r="EZ55" s="369" t="str">
        <v/>
      </c>
      <c r="FA55" s="369" t="str">
        <v/>
      </c>
      <c r="FB55" s="369" t="str">
        <v/>
      </c>
      <c r="FC55" s="369" t="str">
        <v/>
      </c>
      <c r="FD55" s="369" t="str">
        <v/>
      </c>
      <c r="FE55" s="369" t="str">
        <v/>
      </c>
      <c r="FF55" s="369" t="str">
        <v/>
      </c>
      <c r="FG55" s="369" t="str">
        <v/>
      </c>
      <c r="FH55" s="369" t="str">
        <v/>
      </c>
      <c r="FI55" s="369" t="str">
        <v/>
      </c>
      <c r="FJ55" s="369" t="str">
        <v/>
      </c>
      <c r="FK55" s="369" t="str">
        <v/>
      </c>
      <c r="FL55" s="369" t="str">
        <v/>
      </c>
      <c r="FM55" s="369" t="str">
        <v/>
      </c>
      <c r="FN55" s="369" t="str">
        <v/>
      </c>
      <c r="FO55" s="369" t="str">
        <v/>
      </c>
      <c r="FP55" s="369" t="str">
        <v/>
      </c>
      <c r="FQ55" s="369" t="str">
        <v/>
      </c>
      <c r="FR55" s="369" t="str">
        <v/>
      </c>
      <c r="FS55" s="369" t="str">
        <v/>
      </c>
      <c r="FT55" s="369" t="str">
        <v/>
      </c>
      <c r="FU55" s="369" t="str">
        <v/>
      </c>
      <c r="FV55" s="369" t="str">
        <v/>
      </c>
      <c r="FW55" s="369" t="str">
        <v/>
      </c>
      <c r="FX55" s="369" t="str">
        <v/>
      </c>
      <c r="FY55" s="369" t="str">
        <v/>
      </c>
      <c r="FZ55" s="369" t="str">
        <v/>
      </c>
      <c r="GA55" s="369" t="str">
        <v/>
      </c>
      <c r="GB55" s="369" t="str">
        <v/>
      </c>
      <c r="GC55" s="369" t="str">
        <v/>
      </c>
      <c r="GD55" s="369" t="str">
        <v/>
      </c>
      <c r="GE55" s="369" t="str">
        <v/>
      </c>
      <c r="GF55" s="369" t="str">
        <v/>
      </c>
      <c r="GG55" s="369" t="str">
        <v/>
      </c>
      <c r="GH55" s="369" t="str">
        <v/>
      </c>
      <c r="GI55" s="369" t="str">
        <v/>
      </c>
      <c r="GJ55" s="369" t="str">
        <v/>
      </c>
      <c r="GK55" s="369" t="str">
        <v/>
      </c>
      <c r="GL55" s="369" t="str">
        <v/>
      </c>
      <c r="GM55" s="369" t="str">
        <v/>
      </c>
      <c r="GN55" s="369" t="str">
        <v/>
      </c>
      <c r="GO55" s="369" t="str">
        <v/>
      </c>
      <c r="GP55" s="369" t="str">
        <v/>
      </c>
      <c r="GQ55" s="369" t="str">
        <v/>
      </c>
      <c r="GR55" s="369" t="str">
        <v/>
      </c>
      <c r="GS55" s="369" t="str">
        <v/>
      </c>
      <c r="GT55" s="369" t="str">
        <v/>
      </c>
      <c r="GU55" s="369" t="str">
        <v/>
      </c>
      <c r="GV55" s="369" t="str">
        <v/>
      </c>
      <c r="GW55" s="369" t="str">
        <v/>
      </c>
      <c r="GX55" s="369" t="str">
        <v/>
      </c>
      <c r="GY55" s="369" t="str">
        <v/>
      </c>
      <c r="GZ55" s="369" t="str">
        <v/>
      </c>
      <c r="HA55" s="369" t="str">
        <v/>
      </c>
      <c r="HB55" s="369" t="str">
        <v/>
      </c>
      <c r="HC55" s="369" t="str">
        <v/>
      </c>
      <c r="HD55" s="369" t="str">
        <v/>
      </c>
      <c r="HE55" s="369" t="str">
        <v/>
      </c>
      <c r="HF55" s="369" t="str">
        <v/>
      </c>
      <c r="HG55" s="369" t="str">
        <v/>
      </c>
      <c r="HH55" s="369" t="str">
        <v/>
      </c>
      <c r="HI55" s="369" t="str">
        <v/>
      </c>
      <c r="HJ55" s="369" t="str">
        <v/>
      </c>
      <c r="HK55" s="369" t="str">
        <v/>
      </c>
      <c r="HL55" s="369" t="str">
        <v/>
      </c>
      <c r="HM55" s="369" t="str">
        <v/>
      </c>
      <c r="HN55" s="369" t="str">
        <v/>
      </c>
      <c r="HO55" s="369" t="str">
        <v/>
      </c>
      <c r="HP55" s="369" t="str">
        <v/>
      </c>
      <c r="HQ55" s="369" t="str">
        <v/>
      </c>
      <c r="HR55" s="369" t="str">
        <v/>
      </c>
      <c r="HS55" s="369" t="str">
        <v/>
      </c>
      <c r="HT55" s="369" t="str">
        <v/>
      </c>
      <c r="HU55" s="369" t="str">
        <v/>
      </c>
      <c r="HV55" s="369" t="str">
        <v/>
      </c>
      <c r="HW55" s="369" t="str">
        <v/>
      </c>
      <c r="HX55" s="369" t="str">
        <v/>
      </c>
      <c r="HY55" s="369" t="str">
        <v/>
      </c>
      <c r="HZ55" s="369" t="str">
        <v/>
      </c>
      <c r="IA55" s="369" t="str">
        <v/>
      </c>
      <c r="IB55" s="369" t="str">
        <v/>
      </c>
      <c r="IC55" s="369" t="str">
        <v/>
      </c>
      <c r="ID55" s="369" t="str">
        <v/>
      </c>
      <c r="IE55" s="369" t="str">
        <v/>
      </c>
      <c r="IF55" s="369" t="str">
        <v/>
      </c>
      <c r="IG55" s="369" t="str">
        <v/>
      </c>
      <c r="IH55" s="369" t="str">
        <v/>
      </c>
      <c r="II55" s="369" t="str">
        <v/>
      </c>
      <c r="IJ55" s="369" t="str">
        <v/>
      </c>
      <c r="IK55" s="369" t="str">
        <v/>
      </c>
      <c r="IL55" s="369" t="str">
        <v/>
      </c>
      <c r="IM55" s="369" t="str">
        <v/>
      </c>
      <c r="IN55" s="369" t="str">
        <v/>
      </c>
      <c r="IO55" s="369" t="str">
        <v/>
      </c>
      <c r="IP55" s="369" t="str">
        <v/>
      </c>
      <c r="IQ55" s="369" t="str">
        <v/>
      </c>
      <c r="IR55" s="369" t="str">
        <v/>
      </c>
      <c r="IS55" s="369" t="str">
        <v/>
      </c>
      <c r="IT55" s="369" t="str">
        <v/>
      </c>
      <c r="IU55" s="369" t="str">
        <v/>
      </c>
      <c r="IV55" s="369" t="str">
        <v/>
      </c>
      <c r="IW55" s="369" t="str">
        <v/>
      </c>
      <c r="IX55" s="369" t="str">
        <v/>
      </c>
      <c r="IY55" s="369" t="str">
        <v/>
      </c>
      <c r="IZ55" s="369" t="str">
        <v/>
      </c>
      <c r="JA55" s="369" t="str">
        <v/>
      </c>
      <c r="JB55" s="369" t="str">
        <v/>
      </c>
      <c r="JC55" s="369" t="str">
        <v/>
      </c>
      <c r="JD55" s="369" t="str">
        <v/>
      </c>
      <c r="JE55" s="369" t="str">
        <v/>
      </c>
      <c r="JF55" s="369" t="str">
        <v/>
      </c>
      <c r="JG55" s="369" t="str">
        <v/>
      </c>
      <c r="JH55" s="369" t="str">
        <v/>
      </c>
      <c r="JI55" s="369" t="str">
        <v/>
      </c>
      <c r="JJ55" s="369" t="str">
        <v/>
      </c>
      <c r="JK55" s="369" t="str">
        <v/>
      </c>
      <c r="JL55" s="369" t="str">
        <v/>
      </c>
      <c r="JM55" s="369" t="str">
        <v/>
      </c>
      <c r="JN55" s="369" t="str">
        <v/>
      </c>
      <c r="JO55" s="369" t="str">
        <v/>
      </c>
      <c r="JP55" s="369" t="str">
        <v/>
      </c>
      <c r="JQ55" s="369" t="str">
        <v/>
      </c>
      <c r="JR55" s="369" t="str">
        <v/>
      </c>
      <c r="JS55" s="369" t="str">
        <v/>
      </c>
      <c r="JT55" s="369" t="str">
        <v/>
      </c>
      <c r="JU55" s="369" t="str">
        <v/>
      </c>
      <c r="JV55" s="369" t="str">
        <v/>
      </c>
      <c r="JW55" s="369" t="str">
        <v/>
      </c>
      <c r="JX55" s="369" t="str">
        <v/>
      </c>
      <c r="JY55" s="369" t="str">
        <v/>
      </c>
      <c r="JZ55" s="369" t="str">
        <v/>
      </c>
      <c r="KA55" s="369" t="str">
        <v/>
      </c>
      <c r="KB55" s="369" t="str">
        <v/>
      </c>
      <c r="KC55" s="369" t="str">
        <v/>
      </c>
      <c r="KD55" s="369" t="str">
        <v/>
      </c>
      <c r="KE55" s="369" t="str">
        <v/>
      </c>
      <c r="KF55" s="369" t="str">
        <v/>
      </c>
      <c r="KG55" s="369" t="str">
        <v/>
      </c>
      <c r="KH55" s="369" t="str">
        <v/>
      </c>
      <c r="KI55" s="369" t="str">
        <v/>
      </c>
      <c r="KJ55" s="369" t="str">
        <v/>
      </c>
      <c r="KK55" s="369" t="str">
        <v/>
      </c>
      <c r="KL55" s="369" t="str">
        <v/>
      </c>
      <c r="KM55" s="369" t="str">
        <v/>
      </c>
      <c r="KN55" s="369" t="str">
        <v/>
      </c>
      <c r="KO55" s="369" t="str">
        <v/>
      </c>
      <c r="KP55" s="369" t="str">
        <v/>
      </c>
      <c r="KQ55" s="369" t="str">
        <v/>
      </c>
      <c r="KR55" s="369" t="str">
        <v/>
      </c>
      <c r="KS55" s="369" t="str">
        <v/>
      </c>
      <c r="KT55" s="369" t="str">
        <v/>
      </c>
      <c r="KU55" s="369" t="str">
        <v/>
      </c>
      <c r="KV55" s="369" t="str">
        <v/>
      </c>
      <c r="KW55" s="369" t="str">
        <v/>
      </c>
      <c r="KX55" s="369" t="str">
        <v/>
      </c>
      <c r="KY55" s="369" t="str">
        <v/>
      </c>
      <c r="KZ55" s="369" t="str">
        <v/>
      </c>
      <c r="LA55" s="369" t="str">
        <v/>
      </c>
      <c r="LB55" s="369" t="str">
        <v/>
      </c>
      <c r="LC55" s="369" t="str">
        <v/>
      </c>
      <c r="LD55" s="369" t="str">
        <v/>
      </c>
      <c r="LE55" s="369" t="str">
        <v/>
      </c>
      <c r="LF55" s="369" t="str">
        <v/>
      </c>
      <c r="LG55" s="369" t="str">
        <v/>
      </c>
      <c r="LH55" s="369" t="str">
        <v/>
      </c>
      <c r="LI55" s="369" t="str">
        <v/>
      </c>
      <c r="LJ55" s="369" t="str">
        <v/>
      </c>
      <c r="LK55" s="369" t="str">
        <v/>
      </c>
      <c r="LL55" s="369" t="str">
        <v/>
      </c>
      <c r="LM55" s="369" t="str">
        <v/>
      </c>
      <c r="LN55" s="369" t="str">
        <v/>
      </c>
      <c r="LO55" s="369" t="str">
        <v/>
      </c>
      <c r="LP55" s="369" t="str">
        <v/>
      </c>
      <c r="LQ55" s="369" t="str">
        <v/>
      </c>
      <c r="LR55" s="369" t="str">
        <v/>
      </c>
      <c r="LS55" s="369" t="str">
        <v/>
      </c>
      <c r="LT55" s="369" t="str">
        <v/>
      </c>
      <c r="LU55" s="369" t="str">
        <v/>
      </c>
      <c r="LV55" s="369" t="str">
        <v/>
      </c>
      <c r="LW55" s="369" t="str">
        <v/>
      </c>
      <c r="LX55" s="369" t="str">
        <v/>
      </c>
      <c r="LY55" s="369" t="str">
        <v/>
      </c>
      <c r="LZ55" s="369" t="str">
        <v/>
      </c>
      <c r="MA55" s="369" t="str">
        <v/>
      </c>
      <c r="MB55" s="369" t="str">
        <v/>
      </c>
      <c r="MC55" s="369" t="str">
        <v/>
      </c>
      <c r="MD55" s="369" t="str">
        <v/>
      </c>
      <c r="ME55" s="369" t="str">
        <v/>
      </c>
      <c r="MF55" s="369" t="str">
        <v/>
      </c>
      <c r="MG55" s="369" t="str">
        <v/>
      </c>
      <c r="MH55" s="369" t="str">
        <v/>
      </c>
      <c r="MI55" s="369" t="str">
        <v/>
      </c>
      <c r="MJ55" s="369" t="str">
        <v/>
      </c>
      <c r="MK55" s="369" t="str">
        <v/>
      </c>
      <c r="ML55" s="369" t="str">
        <v/>
      </c>
      <c r="MM55" s="369" t="str">
        <v/>
      </c>
      <c r="MN55" s="369" t="str">
        <v/>
      </c>
      <c r="MO55" s="369" t="str">
        <v/>
      </c>
      <c r="MP55" s="369" t="str">
        <v/>
      </c>
      <c r="MQ55" s="369" t="str">
        <v/>
      </c>
      <c r="MR55" s="369" t="str">
        <v/>
      </c>
      <c r="MS55" s="369" t="str">
        <v/>
      </c>
      <c r="MT55" s="369" t="str">
        <v/>
      </c>
      <c r="MU55" s="369" t="str">
        <v/>
      </c>
      <c r="MV55" s="369" t="str">
        <v/>
      </c>
      <c r="MW55" s="369" t="str">
        <v/>
      </c>
      <c r="MX55" s="369" t="str">
        <v/>
      </c>
      <c r="MY55" s="369" t="str">
        <v/>
      </c>
      <c r="MZ55" s="369" t="str">
        <v/>
      </c>
      <c r="NA55" s="369" t="str">
        <v/>
      </c>
      <c r="NB55" s="369" t="str">
        <v/>
      </c>
      <c r="NC55" s="369" t="str">
        <v/>
      </c>
      <c r="ND55" s="369" t="str">
        <v/>
      </c>
      <c r="NE55" s="369" t="str">
        <v/>
      </c>
      <c r="NF55" s="369" t="str">
        <v/>
      </c>
      <c r="NG55" s="369" t="str">
        <v/>
      </c>
      <c r="NH55" s="369" t="str">
        <v/>
      </c>
      <c r="NI55" s="369" t="str">
        <v/>
      </c>
      <c r="NJ55" s="369" t="str">
        <v/>
      </c>
      <c r="NK55" s="369" t="str">
        <v/>
      </c>
      <c r="NL55" s="369" t="str">
        <v/>
      </c>
      <c r="NM55" s="369" t="str">
        <v/>
      </c>
      <c r="NN55" s="369" t="str">
        <v/>
      </c>
      <c r="NO55" s="369" t="str">
        <v/>
      </c>
      <c r="NP55" s="369" t="str">
        <v/>
      </c>
      <c r="NQ55" s="369" t="str">
        <v/>
      </c>
      <c r="NR55" s="369" t="str">
        <v/>
      </c>
      <c r="NS55" s="369" t="str">
        <v/>
      </c>
      <c r="NT55" s="369" t="str">
        <v/>
      </c>
      <c r="NU55" s="369" t="str">
        <v/>
      </c>
      <c r="NV55" s="369" t="str">
        <v/>
      </c>
      <c r="NW55" s="369" t="str">
        <v/>
      </c>
      <c r="NX55" s="369" t="str">
        <v/>
      </c>
      <c r="NY55" s="369" t="str">
        <v/>
      </c>
      <c r="NZ55" s="369" t="str">
        <v/>
      </c>
      <c r="OA55" s="369" t="str">
        <v/>
      </c>
      <c r="OB55" s="369" t="str">
        <v/>
      </c>
      <c r="OC55" s="369" t="str">
        <v/>
      </c>
      <c r="OD55" s="369" t="str">
        <v/>
      </c>
      <c r="OE55" s="369" t="str">
        <v/>
      </c>
      <c r="OF55" s="369" t="str">
        <v/>
      </c>
      <c r="OG55" s="369" t="str">
        <v/>
      </c>
      <c r="OH55" s="369" t="str">
        <v/>
      </c>
      <c r="OI55" s="369" t="str">
        <v/>
      </c>
      <c r="OJ55" s="369" t="str">
        <v/>
      </c>
      <c r="OK55" s="369" t="str">
        <v/>
      </c>
      <c r="OL55" s="369" t="str">
        <v/>
      </c>
      <c r="OM55" s="369" t="str">
        <v/>
      </c>
      <c r="ON55" s="369" t="str">
        <v/>
      </c>
      <c r="OO55" s="369" t="str">
        <v/>
      </c>
      <c r="OP55" s="369" t="str">
        <v/>
      </c>
      <c r="OQ55" s="371" t="str">
        <v/>
      </c>
      <c r="OR55" s="369" t="str">
        <v/>
      </c>
      <c r="OS55" s="369" t="str">
        <v/>
      </c>
      <c r="OT55" s="369" t="str">
        <v/>
      </c>
      <c r="OU55" s="369" t="str">
        <v/>
      </c>
      <c r="OV55" s="369" t="str">
        <v/>
      </c>
      <c r="OW55" s="369" t="str">
        <v/>
      </c>
      <c r="OX55" s="369" t="str">
        <v/>
      </c>
      <c r="OY55" s="369" t="str">
        <v/>
      </c>
      <c r="OZ55" s="369" t="str">
        <v/>
      </c>
      <c r="PA55" s="369" t="str">
        <v/>
      </c>
      <c r="PB55" s="369" t="str">
        <v/>
      </c>
      <c r="PC55" s="369" t="str">
        <v/>
      </c>
      <c r="PD55" s="369" t="str">
        <v/>
      </c>
      <c r="PE55" s="369" t="str">
        <v/>
      </c>
      <c r="PF55" s="369" t="str">
        <v/>
      </c>
      <c r="PG55" s="369" t="str">
        <v/>
      </c>
      <c r="PH55" s="369" t="str">
        <v/>
      </c>
      <c r="PI55" s="369" t="str">
        <v/>
      </c>
      <c r="PJ55" s="369" t="str">
        <v/>
      </c>
      <c r="PK55" s="369" t="str">
        <v/>
      </c>
      <c r="PL55" s="369" t="str">
        <v/>
      </c>
      <c r="PM55" s="369" t="str">
        <v/>
      </c>
      <c r="PN55" s="369" t="str">
        <v/>
      </c>
      <c r="PO55" s="369" t="str">
        <v/>
      </c>
      <c r="PP55" s="369" t="str">
        <v/>
      </c>
      <c r="PQ55" s="369" t="str">
        <v/>
      </c>
      <c r="PR55" s="369" t="str">
        <v/>
      </c>
      <c r="PS55" s="369" t="str">
        <v/>
      </c>
      <c r="PT55" s="369" t="str">
        <v/>
      </c>
      <c r="PU55" s="369" t="str">
        <v/>
      </c>
      <c r="PV55" s="369" t="str">
        <v/>
      </c>
      <c r="PW55" s="369" t="str">
        <v/>
      </c>
      <c r="PX55" s="369" t="str">
        <v/>
      </c>
      <c r="PY55" s="369" t="str">
        <v/>
      </c>
      <c r="PZ55" s="369" t="str">
        <v/>
      </c>
      <c r="QA55" s="369" t="str">
        <v/>
      </c>
      <c r="QB55" s="369" t="str">
        <v/>
      </c>
      <c r="QC55" s="369" t="str">
        <v/>
      </c>
      <c r="QD55" s="369" t="str">
        <v/>
      </c>
      <c r="QE55" s="369" t="str">
        <v/>
      </c>
      <c r="QF55" s="369" t="str">
        <v/>
      </c>
      <c r="QG55" s="369" t="str">
        <v/>
      </c>
      <c r="QH55" s="369" t="str">
        <v/>
      </c>
      <c r="QI55" s="369" t="str">
        <v/>
      </c>
      <c r="QJ55" s="369" t="str">
        <v/>
      </c>
      <c r="QK55" s="369" t="str">
        <v/>
      </c>
      <c r="QL55" s="369" t="str">
        <v/>
      </c>
      <c r="QM55" s="369" t="str">
        <v/>
      </c>
      <c r="QN55" s="369" t="str">
        <v/>
      </c>
      <c r="QO55" s="369" t="str">
        <v/>
      </c>
      <c r="QP55" s="369" t="str">
        <v/>
      </c>
      <c r="QQ55" s="369" t="str">
        <v/>
      </c>
      <c r="QR55" s="369" t="str">
        <v/>
      </c>
      <c r="QS55" s="369" t="str">
        <v/>
      </c>
      <c r="QT55" s="369" t="str">
        <v/>
      </c>
      <c r="QU55" s="369" t="str">
        <v/>
      </c>
      <c r="QV55" s="369" t="str">
        <v/>
      </c>
      <c r="QW55" s="369" t="str">
        <v/>
      </c>
      <c r="QX55" s="369" t="str">
        <v/>
      </c>
      <c r="QY55" s="369" t="str">
        <v/>
      </c>
      <c r="QZ55" s="369" t="str">
        <v/>
      </c>
      <c r="RA55" s="369" t="str">
        <v/>
      </c>
      <c r="RB55" s="369" t="str">
        <v/>
      </c>
      <c r="RC55" s="369" t="str">
        <v/>
      </c>
      <c r="RD55" s="369" t="str">
        <v/>
      </c>
      <c r="RE55" s="369" t="str">
        <v/>
      </c>
      <c r="RF55" s="369" t="str">
        <v/>
      </c>
      <c r="RG55" s="369" t="str">
        <v/>
      </c>
      <c r="RH55" s="369" t="str">
        <v/>
      </c>
      <c r="RI55" s="369" t="str">
        <v/>
      </c>
      <c r="RJ55" s="369" t="str">
        <v/>
      </c>
      <c r="RK55" s="369" t="str">
        <v/>
      </c>
      <c r="RL55" s="369" t="str">
        <v/>
      </c>
      <c r="RM55" s="369" t="str">
        <v/>
      </c>
      <c r="RN55" s="369" t="str">
        <v/>
      </c>
      <c r="RO55" s="369" t="str">
        <v/>
      </c>
      <c r="RP55" s="369" t="str">
        <v/>
      </c>
      <c r="RQ55" s="369" t="str">
        <v/>
      </c>
      <c r="RR55" s="369" t="str">
        <v/>
      </c>
      <c r="RS55" s="369" t="str">
        <v/>
      </c>
      <c r="RT55" s="369" t="str">
        <v/>
      </c>
      <c r="RU55" s="369" t="str">
        <v/>
      </c>
      <c r="RV55" s="369" t="str">
        <v/>
      </c>
      <c r="RW55" s="369" t="str">
        <v/>
      </c>
      <c r="RX55" s="369" t="str">
        <v/>
      </c>
      <c r="RY55" s="369" t="str">
        <v/>
      </c>
      <c r="RZ55" s="369" t="str">
        <v/>
      </c>
      <c r="SA55" s="369" t="str">
        <v/>
      </c>
      <c r="SB55" s="369" t="str">
        <v/>
      </c>
      <c r="SC55" s="369" t="str">
        <v/>
      </c>
      <c r="SD55" s="369" t="str">
        <v/>
      </c>
      <c r="SE55" s="369" t="str">
        <v/>
      </c>
      <c r="SF55" s="369" t="str">
        <v/>
      </c>
      <c r="SG55" s="369" t="str">
        <v/>
      </c>
      <c r="SH55" s="369" t="str">
        <v/>
      </c>
      <c r="SI55" s="369" t="str">
        <v/>
      </c>
      <c r="SJ55" s="369" t="str">
        <v/>
      </c>
      <c r="SK55" s="369" t="str">
        <v/>
      </c>
      <c r="SL55" s="369" t="str">
        <v/>
      </c>
      <c r="SM55" s="369" t="str">
        <v/>
      </c>
      <c r="SN55" s="369" t="str">
        <v/>
      </c>
      <c r="SO55" s="369" t="str">
        <v/>
      </c>
      <c r="SP55" s="369" t="str">
        <v/>
      </c>
      <c r="SQ55" s="369" t="str">
        <v/>
      </c>
      <c r="SR55" s="369" t="str">
        <v/>
      </c>
      <c r="SS55" s="369" t="str">
        <v/>
      </c>
      <c r="ST55" s="369" t="str">
        <v/>
      </c>
      <c r="SU55" s="369" t="str">
        <v/>
      </c>
      <c r="SV55" s="369" t="str">
        <v/>
      </c>
      <c r="SW55" s="369" t="str">
        <v/>
      </c>
      <c r="SX55" s="369" t="str">
        <v/>
      </c>
      <c r="SY55" s="369" t="str">
        <v/>
      </c>
      <c r="SZ55" s="369" t="str">
        <v/>
      </c>
      <c r="TA55" s="369" t="str">
        <v/>
      </c>
      <c r="TB55" s="369" t="str">
        <v/>
      </c>
      <c r="TC55" s="369" t="str">
        <v/>
      </c>
      <c r="TD55" s="369" t="str">
        <v/>
      </c>
      <c r="TE55" s="369" t="str">
        <v/>
      </c>
      <c r="TF55" s="369" t="str">
        <v/>
      </c>
      <c r="TG55" s="369" t="str">
        <v/>
      </c>
      <c r="TH55" s="369" t="str">
        <v/>
      </c>
      <c r="TI55" s="369" t="str">
        <v/>
      </c>
      <c r="TJ55" s="369" t="str">
        <v/>
      </c>
      <c r="TK55" s="369" t="str">
        <v/>
      </c>
      <c r="TL55" s="369" t="str">
        <v/>
      </c>
      <c r="TM55" s="369" t="str">
        <v/>
      </c>
      <c r="TN55" s="369" t="str">
        <v/>
      </c>
      <c r="TO55" s="369" t="str">
        <v/>
      </c>
      <c r="TP55" s="369" t="str">
        <v/>
      </c>
      <c r="TQ55" s="369" t="str">
        <v/>
      </c>
      <c r="TR55" s="369" t="str">
        <v/>
      </c>
      <c r="TS55" s="369" t="str">
        <v/>
      </c>
      <c r="TT55" s="369" t="str">
        <v/>
      </c>
      <c r="TU55" s="369" t="str">
        <v/>
      </c>
      <c r="TV55" s="369" t="str">
        <v/>
      </c>
      <c r="TW55" s="369" t="str">
        <v/>
      </c>
      <c r="TX55" s="369" t="str">
        <v/>
      </c>
      <c r="TY55" s="369" t="str">
        <v/>
      </c>
      <c r="TZ55" s="369" t="str">
        <v/>
      </c>
      <c r="UA55" s="369" t="str">
        <v/>
      </c>
      <c r="UB55" s="369" t="str">
        <v/>
      </c>
      <c r="UC55" s="369" t="str">
        <v/>
      </c>
      <c r="UD55" s="369" t="str">
        <v/>
      </c>
      <c r="UE55" s="369" t="str">
        <v/>
      </c>
      <c r="UF55" s="369" t="str">
        <v/>
      </c>
      <c r="UG55" s="369" t="str">
        <v/>
      </c>
      <c r="UH55" s="369" t="str">
        <v/>
      </c>
      <c r="UI55" s="369" t="str">
        <v/>
      </c>
      <c r="UJ55" s="369" t="str">
        <v/>
      </c>
      <c r="UK55" s="369" t="str">
        <v/>
      </c>
      <c r="UL55" s="369" t="str">
        <v/>
      </c>
      <c r="UM55" s="369" t="str">
        <v/>
      </c>
      <c r="UN55" s="369" t="str">
        <v/>
      </c>
      <c r="UO55" s="369" t="str">
        <v/>
      </c>
      <c r="UP55" s="369" t="str">
        <v/>
      </c>
      <c r="UQ55" s="369" t="str">
        <v/>
      </c>
      <c r="UR55" s="369" t="str">
        <v/>
      </c>
      <c r="US55" s="369" t="str">
        <v/>
      </c>
      <c r="UT55" s="369" t="str">
        <v/>
      </c>
      <c r="UU55" s="369" t="str">
        <v/>
      </c>
      <c r="UV55" s="369" t="str">
        <v/>
      </c>
      <c r="UW55" s="369" t="str">
        <v/>
      </c>
      <c r="UX55" s="369" t="str">
        <v/>
      </c>
      <c r="UY55" s="369" t="str">
        <v/>
      </c>
      <c r="UZ55" s="369" t="str">
        <v/>
      </c>
      <c r="VA55" s="369" t="str">
        <v/>
      </c>
      <c r="VB55" s="369" t="str">
        <v/>
      </c>
      <c r="VC55" s="369" t="str">
        <v/>
      </c>
      <c r="VD55" s="369" t="str">
        <v/>
      </c>
      <c r="VE55" s="369" t="str">
        <v/>
      </c>
      <c r="VF55" s="369" t="str">
        <v/>
      </c>
      <c r="VG55" s="369" t="str">
        <v/>
      </c>
      <c r="VH55" s="369" t="str">
        <v/>
      </c>
      <c r="VI55" s="369" t="str">
        <v/>
      </c>
      <c r="VJ55" s="369" t="str">
        <v/>
      </c>
      <c r="VK55" s="369" t="str">
        <v/>
      </c>
      <c r="VL55" s="369" t="str">
        <v/>
      </c>
      <c r="VM55" s="369" t="str">
        <v/>
      </c>
      <c r="VN55" s="369" t="str">
        <v/>
      </c>
      <c r="VO55" s="369" t="str">
        <v/>
      </c>
      <c r="VP55" s="369" t="str">
        <v/>
      </c>
      <c r="VQ55" s="369" t="str">
        <v/>
      </c>
      <c r="VR55" s="369" t="str">
        <v/>
      </c>
      <c r="VS55" s="369" t="str">
        <v/>
      </c>
      <c r="VT55" s="369" t="str">
        <v/>
      </c>
      <c r="VU55" s="369" t="str">
        <v/>
      </c>
      <c r="VV55" s="369" t="str">
        <v/>
      </c>
      <c r="VW55" s="369" t="str">
        <v/>
      </c>
      <c r="VX55" s="369" t="str">
        <v/>
      </c>
      <c r="VY55" s="369" t="str">
        <v/>
      </c>
      <c r="VZ55" s="369" t="str">
        <v/>
      </c>
      <c r="WA55" s="369" t="str">
        <v/>
      </c>
      <c r="WB55" s="369" t="str">
        <v/>
      </c>
      <c r="WC55" s="369" t="str">
        <v/>
      </c>
      <c r="WD55" s="369" t="str">
        <v/>
      </c>
      <c r="WE55" s="369" t="str">
        <v/>
      </c>
      <c r="WF55" s="369" t="str">
        <v/>
      </c>
      <c r="WG55" s="369" t="str">
        <v/>
      </c>
      <c r="WH55" s="369" t="str">
        <v/>
      </c>
      <c r="WI55" s="369" t="str">
        <v/>
      </c>
    </row>
    <row r="56" spans="1:607">
      <c r="A56" s="348"/>
      <c r="B56" s="360" t="s">
        <v>788</v>
      </c>
      <c r="C56" s="348"/>
      <c r="D56" s="399"/>
      <c r="E56" s="399"/>
      <c r="F56" s="399"/>
      <c r="G56" s="361" t="str">
        <f t="shared" si="0"/>
        <v/>
      </c>
      <c r="H56" s="361" t="str">
        <f t="shared" si="1"/>
        <v/>
      </c>
      <c r="I56" s="397"/>
      <c r="J56" s="348"/>
      <c r="K56" s="348"/>
      <c r="L56" s="348"/>
      <c r="M56" s="348"/>
      <c r="N56" s="323"/>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3"/>
      <c r="AR56" s="323"/>
      <c r="AS56" s="323"/>
      <c r="AT56" s="323"/>
      <c r="AU56" s="323"/>
      <c r="AV56" s="323"/>
      <c r="AW56" s="323"/>
      <c r="AX56" s="323"/>
      <c r="AY56" s="323"/>
      <c r="AZ56" s="323"/>
      <c r="BA56" s="323"/>
      <c r="BB56" s="323"/>
      <c r="BC56" s="323"/>
      <c r="BD56" s="323"/>
      <c r="BE56" s="323"/>
      <c r="BF56" s="323"/>
      <c r="BG56" s="323"/>
      <c r="BH56" s="323"/>
      <c r="BI56" s="323"/>
      <c r="BJ56" s="323"/>
      <c r="BK56" s="323"/>
      <c r="BL56" s="323"/>
      <c r="BM56" s="323"/>
      <c r="BN56" s="323"/>
      <c r="BO56" s="323"/>
      <c r="BP56" s="323"/>
      <c r="BQ56" s="323"/>
      <c r="BR56" s="323"/>
      <c r="BS56" s="323"/>
      <c r="BT56" s="323"/>
      <c r="BU56" s="323"/>
      <c r="BV56" s="323"/>
      <c r="BW56" s="323"/>
      <c r="BX56" s="323"/>
      <c r="BY56" s="323"/>
      <c r="BZ56" s="323"/>
      <c r="CA56" s="323"/>
      <c r="CB56" s="323"/>
      <c r="CC56" s="323"/>
      <c r="CD56" s="323"/>
      <c r="CE56" s="323"/>
      <c r="CF56" s="323"/>
      <c r="CG56" s="323"/>
      <c r="CH56" s="323"/>
      <c r="CI56" s="323"/>
      <c r="CJ56" s="323"/>
      <c r="CK56" s="323"/>
      <c r="CL56" s="323"/>
      <c r="CM56" s="323"/>
      <c r="CN56" s="323"/>
      <c r="CO56" s="323"/>
      <c r="CP56" s="323"/>
      <c r="CQ56" s="323"/>
      <c r="CR56" s="323"/>
      <c r="CS56" s="323"/>
      <c r="CT56" s="323"/>
      <c r="CU56" s="323"/>
      <c r="CV56" s="323"/>
      <c r="CW56" s="323"/>
      <c r="CX56" s="323"/>
      <c r="CY56" s="323"/>
      <c r="CZ56" s="363"/>
      <c r="DB56" s="897"/>
      <c r="DC56" s="896" t="s">
        <v>1253</v>
      </c>
      <c r="DD56" s="368" t="str">
        <v/>
      </c>
      <c r="DE56" s="369" t="str">
        <v/>
      </c>
      <c r="DF56" s="369" t="str">
        <v/>
      </c>
      <c r="DG56" s="369" t="str">
        <v/>
      </c>
      <c r="DH56" s="369" t="str">
        <v/>
      </c>
      <c r="DI56" s="369" t="str">
        <v/>
      </c>
      <c r="DJ56" s="369" t="str">
        <v/>
      </c>
      <c r="DK56" s="369" t="str">
        <v/>
      </c>
      <c r="DL56" s="369" t="str">
        <v/>
      </c>
      <c r="DM56" s="369" t="str">
        <v/>
      </c>
      <c r="DN56" s="369" t="str">
        <v/>
      </c>
      <c r="DO56" s="369" t="str">
        <v/>
      </c>
      <c r="DP56" s="369" t="str">
        <v/>
      </c>
      <c r="DQ56" s="369" t="str">
        <v/>
      </c>
      <c r="DR56" s="369" t="str">
        <v/>
      </c>
      <c r="DS56" s="369" t="str">
        <v/>
      </c>
      <c r="DT56" s="369" t="str">
        <v/>
      </c>
      <c r="DU56" s="369" t="str">
        <v/>
      </c>
      <c r="DV56" s="369" t="str">
        <v/>
      </c>
      <c r="DW56" s="369" t="str">
        <v/>
      </c>
      <c r="DX56" s="370" t="str">
        <v/>
      </c>
      <c r="DY56" s="369" t="str">
        <v/>
      </c>
      <c r="DZ56" s="369" t="str">
        <v/>
      </c>
      <c r="EA56" s="369" t="str">
        <v/>
      </c>
      <c r="EB56" s="369" t="str">
        <v/>
      </c>
      <c r="EC56" s="369" t="str">
        <v/>
      </c>
      <c r="ED56" s="369" t="str">
        <v/>
      </c>
      <c r="EE56" s="369" t="str">
        <v/>
      </c>
      <c r="EF56" s="369" t="str">
        <v/>
      </c>
      <c r="EG56" s="369" t="str">
        <v/>
      </c>
      <c r="EH56" s="369" t="str">
        <v/>
      </c>
      <c r="EI56" s="369" t="str">
        <v/>
      </c>
      <c r="EJ56" s="369" t="str">
        <v/>
      </c>
      <c r="EK56" s="369" t="str">
        <v/>
      </c>
      <c r="EL56" s="369" t="str">
        <v/>
      </c>
      <c r="EM56" s="369" t="str">
        <v/>
      </c>
      <c r="EN56" s="369" t="str">
        <v/>
      </c>
      <c r="EO56" s="369" t="str">
        <v/>
      </c>
      <c r="EP56" s="369" t="str">
        <v/>
      </c>
      <c r="EQ56" s="369" t="str">
        <v/>
      </c>
      <c r="ER56" s="369" t="str">
        <v/>
      </c>
      <c r="ES56" s="369" t="str">
        <v/>
      </c>
      <c r="ET56" s="369" t="str">
        <v/>
      </c>
      <c r="EU56" s="369" t="str">
        <v/>
      </c>
      <c r="EV56" s="369" t="str">
        <v/>
      </c>
      <c r="EW56" s="369" t="str">
        <v/>
      </c>
      <c r="EX56" s="369" t="str">
        <v/>
      </c>
      <c r="EY56" s="369" t="str">
        <v/>
      </c>
      <c r="EZ56" s="369" t="str">
        <v/>
      </c>
      <c r="FA56" s="369" t="str">
        <v/>
      </c>
      <c r="FB56" s="369" t="str">
        <v/>
      </c>
      <c r="FC56" s="369" t="str">
        <v/>
      </c>
      <c r="FD56" s="369" t="str">
        <v/>
      </c>
      <c r="FE56" s="369" t="str">
        <v/>
      </c>
      <c r="FF56" s="369" t="str">
        <v/>
      </c>
      <c r="FG56" s="369" t="str">
        <v/>
      </c>
      <c r="FH56" s="369" t="str">
        <v/>
      </c>
      <c r="FI56" s="369" t="str">
        <v/>
      </c>
      <c r="FJ56" s="369" t="str">
        <v/>
      </c>
      <c r="FK56" s="369" t="str">
        <v/>
      </c>
      <c r="FL56" s="369" t="str">
        <v/>
      </c>
      <c r="FM56" s="369" t="str">
        <v/>
      </c>
      <c r="FN56" s="369" t="str">
        <v/>
      </c>
      <c r="FO56" s="369" t="str">
        <v/>
      </c>
      <c r="FP56" s="369" t="str">
        <v/>
      </c>
      <c r="FQ56" s="369" t="str">
        <v/>
      </c>
      <c r="FR56" s="369" t="str">
        <v/>
      </c>
      <c r="FS56" s="369" t="str">
        <v/>
      </c>
      <c r="FT56" s="369" t="str">
        <v/>
      </c>
      <c r="FU56" s="369" t="str">
        <v/>
      </c>
      <c r="FV56" s="369" t="str">
        <v/>
      </c>
      <c r="FW56" s="369" t="str">
        <v/>
      </c>
      <c r="FX56" s="369" t="str">
        <v/>
      </c>
      <c r="FY56" s="369" t="str">
        <v/>
      </c>
      <c r="FZ56" s="369" t="str">
        <v/>
      </c>
      <c r="GA56" s="369" t="str">
        <v/>
      </c>
      <c r="GB56" s="369" t="str">
        <v/>
      </c>
      <c r="GC56" s="369" t="str">
        <v/>
      </c>
      <c r="GD56" s="369" t="str">
        <v/>
      </c>
      <c r="GE56" s="369" t="str">
        <v/>
      </c>
      <c r="GF56" s="369" t="str">
        <v/>
      </c>
      <c r="GG56" s="369" t="str">
        <v/>
      </c>
      <c r="GH56" s="369" t="str">
        <v/>
      </c>
      <c r="GI56" s="369" t="str">
        <v/>
      </c>
      <c r="GJ56" s="369" t="str">
        <v/>
      </c>
      <c r="GK56" s="369" t="str">
        <v/>
      </c>
      <c r="GL56" s="369" t="str">
        <v/>
      </c>
      <c r="GM56" s="369" t="str">
        <v/>
      </c>
      <c r="GN56" s="369" t="str">
        <v/>
      </c>
      <c r="GO56" s="369" t="str">
        <v/>
      </c>
      <c r="GP56" s="369" t="str">
        <v/>
      </c>
      <c r="GQ56" s="369" t="str">
        <v/>
      </c>
      <c r="GR56" s="369" t="str">
        <v/>
      </c>
      <c r="GS56" s="369" t="str">
        <v/>
      </c>
      <c r="GT56" s="369" t="str">
        <v/>
      </c>
      <c r="GU56" s="369" t="str">
        <v/>
      </c>
      <c r="GV56" s="369" t="str">
        <v/>
      </c>
      <c r="GW56" s="369" t="str">
        <v/>
      </c>
      <c r="GX56" s="369" t="str">
        <v/>
      </c>
      <c r="GY56" s="369" t="str">
        <v/>
      </c>
      <c r="GZ56" s="369" t="str">
        <v/>
      </c>
      <c r="HA56" s="369" t="str">
        <v/>
      </c>
      <c r="HB56" s="369" t="str">
        <v/>
      </c>
      <c r="HC56" s="369" t="str">
        <v/>
      </c>
      <c r="HD56" s="369" t="str">
        <v/>
      </c>
      <c r="HE56" s="369" t="str">
        <v/>
      </c>
      <c r="HF56" s="369" t="str">
        <v/>
      </c>
      <c r="HG56" s="369" t="str">
        <v/>
      </c>
      <c r="HH56" s="369" t="str">
        <v/>
      </c>
      <c r="HI56" s="369" t="str">
        <v/>
      </c>
      <c r="HJ56" s="369" t="str">
        <v/>
      </c>
      <c r="HK56" s="369" t="str">
        <v/>
      </c>
      <c r="HL56" s="369" t="str">
        <v/>
      </c>
      <c r="HM56" s="369" t="str">
        <v/>
      </c>
      <c r="HN56" s="369" t="str">
        <v/>
      </c>
      <c r="HO56" s="369" t="str">
        <v/>
      </c>
      <c r="HP56" s="369" t="str">
        <v/>
      </c>
      <c r="HQ56" s="369" t="str">
        <v/>
      </c>
      <c r="HR56" s="369" t="str">
        <v/>
      </c>
      <c r="HS56" s="369" t="str">
        <v/>
      </c>
      <c r="HT56" s="369" t="str">
        <v/>
      </c>
      <c r="HU56" s="369" t="str">
        <v/>
      </c>
      <c r="HV56" s="369" t="str">
        <v/>
      </c>
      <c r="HW56" s="369" t="str">
        <v/>
      </c>
      <c r="HX56" s="369" t="str">
        <v/>
      </c>
      <c r="HY56" s="369" t="str">
        <v/>
      </c>
      <c r="HZ56" s="369" t="str">
        <v/>
      </c>
      <c r="IA56" s="369" t="str">
        <v/>
      </c>
      <c r="IB56" s="369" t="str">
        <v/>
      </c>
      <c r="IC56" s="369" t="str">
        <v/>
      </c>
      <c r="ID56" s="369" t="str">
        <v/>
      </c>
      <c r="IE56" s="369" t="str">
        <v/>
      </c>
      <c r="IF56" s="369" t="str">
        <v/>
      </c>
      <c r="IG56" s="369" t="str">
        <v/>
      </c>
      <c r="IH56" s="369" t="str">
        <v/>
      </c>
      <c r="II56" s="369" t="str">
        <v/>
      </c>
      <c r="IJ56" s="369" t="str">
        <v/>
      </c>
      <c r="IK56" s="369" t="str">
        <v/>
      </c>
      <c r="IL56" s="369" t="str">
        <v/>
      </c>
      <c r="IM56" s="369" t="str">
        <v/>
      </c>
      <c r="IN56" s="369" t="str">
        <v/>
      </c>
      <c r="IO56" s="369" t="str">
        <v/>
      </c>
      <c r="IP56" s="369" t="str">
        <v/>
      </c>
      <c r="IQ56" s="369" t="str">
        <v/>
      </c>
      <c r="IR56" s="369" t="str">
        <v/>
      </c>
      <c r="IS56" s="369" t="str">
        <v/>
      </c>
      <c r="IT56" s="369" t="str">
        <v/>
      </c>
      <c r="IU56" s="369" t="str">
        <v/>
      </c>
      <c r="IV56" s="369" t="str">
        <v/>
      </c>
      <c r="IW56" s="369" t="str">
        <v/>
      </c>
      <c r="IX56" s="369" t="str">
        <v/>
      </c>
      <c r="IY56" s="369" t="str">
        <v/>
      </c>
      <c r="IZ56" s="369" t="str">
        <v/>
      </c>
      <c r="JA56" s="369" t="str">
        <v/>
      </c>
      <c r="JB56" s="369" t="str">
        <v/>
      </c>
      <c r="JC56" s="369" t="str">
        <v/>
      </c>
      <c r="JD56" s="369" t="str">
        <v/>
      </c>
      <c r="JE56" s="369" t="str">
        <v/>
      </c>
      <c r="JF56" s="369" t="str">
        <v/>
      </c>
      <c r="JG56" s="369" t="str">
        <v/>
      </c>
      <c r="JH56" s="369" t="str">
        <v/>
      </c>
      <c r="JI56" s="369" t="str">
        <v/>
      </c>
      <c r="JJ56" s="369" t="str">
        <v/>
      </c>
      <c r="JK56" s="369" t="str">
        <v/>
      </c>
      <c r="JL56" s="369" t="str">
        <v/>
      </c>
      <c r="JM56" s="369" t="str">
        <v/>
      </c>
      <c r="JN56" s="369" t="str">
        <v/>
      </c>
      <c r="JO56" s="369" t="str">
        <v/>
      </c>
      <c r="JP56" s="369" t="str">
        <v/>
      </c>
      <c r="JQ56" s="369" t="str">
        <v/>
      </c>
      <c r="JR56" s="369" t="str">
        <v/>
      </c>
      <c r="JS56" s="369" t="str">
        <v/>
      </c>
      <c r="JT56" s="369" t="str">
        <v/>
      </c>
      <c r="JU56" s="369" t="str">
        <v/>
      </c>
      <c r="JV56" s="369" t="str">
        <v/>
      </c>
      <c r="JW56" s="369" t="str">
        <v/>
      </c>
      <c r="JX56" s="369" t="str">
        <v/>
      </c>
      <c r="JY56" s="369" t="str">
        <v/>
      </c>
      <c r="JZ56" s="369" t="str">
        <v/>
      </c>
      <c r="KA56" s="369" t="str">
        <v/>
      </c>
      <c r="KB56" s="369" t="str">
        <v/>
      </c>
      <c r="KC56" s="369" t="str">
        <v/>
      </c>
      <c r="KD56" s="369" t="str">
        <v/>
      </c>
      <c r="KE56" s="369" t="str">
        <v/>
      </c>
      <c r="KF56" s="369" t="str">
        <v/>
      </c>
      <c r="KG56" s="369" t="str">
        <v/>
      </c>
      <c r="KH56" s="369" t="str">
        <v/>
      </c>
      <c r="KI56" s="369" t="str">
        <v/>
      </c>
      <c r="KJ56" s="369" t="str">
        <v/>
      </c>
      <c r="KK56" s="369" t="str">
        <v/>
      </c>
      <c r="KL56" s="369" t="str">
        <v/>
      </c>
      <c r="KM56" s="369" t="str">
        <v/>
      </c>
      <c r="KN56" s="369" t="str">
        <v/>
      </c>
      <c r="KO56" s="369" t="str">
        <v/>
      </c>
      <c r="KP56" s="369" t="str">
        <v/>
      </c>
      <c r="KQ56" s="369" t="str">
        <v/>
      </c>
      <c r="KR56" s="369" t="str">
        <v/>
      </c>
      <c r="KS56" s="369" t="str">
        <v/>
      </c>
      <c r="KT56" s="369" t="str">
        <v/>
      </c>
      <c r="KU56" s="369" t="str">
        <v/>
      </c>
      <c r="KV56" s="369" t="str">
        <v/>
      </c>
      <c r="KW56" s="369" t="str">
        <v/>
      </c>
      <c r="KX56" s="369" t="str">
        <v/>
      </c>
      <c r="KY56" s="369" t="str">
        <v/>
      </c>
      <c r="KZ56" s="369" t="str">
        <v/>
      </c>
      <c r="LA56" s="369" t="str">
        <v/>
      </c>
      <c r="LB56" s="369" t="str">
        <v/>
      </c>
      <c r="LC56" s="369" t="str">
        <v/>
      </c>
      <c r="LD56" s="369" t="str">
        <v/>
      </c>
      <c r="LE56" s="369" t="str">
        <v/>
      </c>
      <c r="LF56" s="369" t="str">
        <v/>
      </c>
      <c r="LG56" s="369" t="str">
        <v/>
      </c>
      <c r="LH56" s="369" t="str">
        <v/>
      </c>
      <c r="LI56" s="369" t="str">
        <v/>
      </c>
      <c r="LJ56" s="369" t="str">
        <v/>
      </c>
      <c r="LK56" s="369" t="str">
        <v/>
      </c>
      <c r="LL56" s="369" t="str">
        <v/>
      </c>
      <c r="LM56" s="369" t="str">
        <v/>
      </c>
      <c r="LN56" s="369" t="str">
        <v/>
      </c>
      <c r="LO56" s="369" t="str">
        <v/>
      </c>
      <c r="LP56" s="369" t="str">
        <v/>
      </c>
      <c r="LQ56" s="369" t="str">
        <v/>
      </c>
      <c r="LR56" s="369" t="str">
        <v/>
      </c>
      <c r="LS56" s="369" t="str">
        <v/>
      </c>
      <c r="LT56" s="369" t="str">
        <v/>
      </c>
      <c r="LU56" s="369" t="str">
        <v/>
      </c>
      <c r="LV56" s="369" t="str">
        <v/>
      </c>
      <c r="LW56" s="369" t="str">
        <v/>
      </c>
      <c r="LX56" s="369" t="str">
        <v/>
      </c>
      <c r="LY56" s="369" t="str">
        <v/>
      </c>
      <c r="LZ56" s="369" t="str">
        <v/>
      </c>
      <c r="MA56" s="369" t="str">
        <v/>
      </c>
      <c r="MB56" s="369" t="str">
        <v/>
      </c>
      <c r="MC56" s="369" t="str">
        <v/>
      </c>
      <c r="MD56" s="369" t="str">
        <v/>
      </c>
      <c r="ME56" s="369" t="str">
        <v/>
      </c>
      <c r="MF56" s="369" t="str">
        <v/>
      </c>
      <c r="MG56" s="369" t="str">
        <v/>
      </c>
      <c r="MH56" s="369" t="str">
        <v/>
      </c>
      <c r="MI56" s="369" t="str">
        <v/>
      </c>
      <c r="MJ56" s="369" t="str">
        <v/>
      </c>
      <c r="MK56" s="369" t="str">
        <v/>
      </c>
      <c r="ML56" s="369" t="str">
        <v/>
      </c>
      <c r="MM56" s="369" t="str">
        <v/>
      </c>
      <c r="MN56" s="369" t="str">
        <v/>
      </c>
      <c r="MO56" s="369" t="str">
        <v/>
      </c>
      <c r="MP56" s="369" t="str">
        <v/>
      </c>
      <c r="MQ56" s="369" t="str">
        <v/>
      </c>
      <c r="MR56" s="369" t="str">
        <v/>
      </c>
      <c r="MS56" s="369" t="str">
        <v/>
      </c>
      <c r="MT56" s="369" t="str">
        <v/>
      </c>
      <c r="MU56" s="369" t="str">
        <v/>
      </c>
      <c r="MV56" s="369" t="str">
        <v/>
      </c>
      <c r="MW56" s="369" t="str">
        <v/>
      </c>
      <c r="MX56" s="369" t="str">
        <v/>
      </c>
      <c r="MY56" s="369" t="str">
        <v/>
      </c>
      <c r="MZ56" s="369" t="str">
        <v/>
      </c>
      <c r="NA56" s="369" t="str">
        <v/>
      </c>
      <c r="NB56" s="369" t="str">
        <v/>
      </c>
      <c r="NC56" s="369" t="str">
        <v/>
      </c>
      <c r="ND56" s="369" t="str">
        <v/>
      </c>
      <c r="NE56" s="369" t="str">
        <v/>
      </c>
      <c r="NF56" s="369" t="str">
        <v/>
      </c>
      <c r="NG56" s="369" t="str">
        <v/>
      </c>
      <c r="NH56" s="369" t="str">
        <v/>
      </c>
      <c r="NI56" s="369" t="str">
        <v/>
      </c>
      <c r="NJ56" s="369" t="str">
        <v/>
      </c>
      <c r="NK56" s="369" t="str">
        <v/>
      </c>
      <c r="NL56" s="369" t="str">
        <v/>
      </c>
      <c r="NM56" s="369" t="str">
        <v/>
      </c>
      <c r="NN56" s="369" t="str">
        <v/>
      </c>
      <c r="NO56" s="369" t="str">
        <v/>
      </c>
      <c r="NP56" s="369" t="str">
        <v/>
      </c>
      <c r="NQ56" s="369" t="str">
        <v/>
      </c>
      <c r="NR56" s="369" t="str">
        <v/>
      </c>
      <c r="NS56" s="369" t="str">
        <v/>
      </c>
      <c r="NT56" s="369" t="str">
        <v/>
      </c>
      <c r="NU56" s="369" t="str">
        <v/>
      </c>
      <c r="NV56" s="369" t="str">
        <v/>
      </c>
      <c r="NW56" s="369" t="str">
        <v/>
      </c>
      <c r="NX56" s="369" t="str">
        <v/>
      </c>
      <c r="NY56" s="369" t="str">
        <v/>
      </c>
      <c r="NZ56" s="369" t="str">
        <v/>
      </c>
      <c r="OA56" s="369" t="str">
        <v/>
      </c>
      <c r="OB56" s="369" t="str">
        <v/>
      </c>
      <c r="OC56" s="369" t="str">
        <v/>
      </c>
      <c r="OD56" s="369" t="str">
        <v/>
      </c>
      <c r="OE56" s="369" t="str">
        <v/>
      </c>
      <c r="OF56" s="369" t="str">
        <v/>
      </c>
      <c r="OG56" s="369" t="str">
        <v/>
      </c>
      <c r="OH56" s="369" t="str">
        <v/>
      </c>
      <c r="OI56" s="369" t="str">
        <v/>
      </c>
      <c r="OJ56" s="369" t="str">
        <v/>
      </c>
      <c r="OK56" s="369" t="str">
        <v/>
      </c>
      <c r="OL56" s="369" t="str">
        <v/>
      </c>
      <c r="OM56" s="369" t="str">
        <v/>
      </c>
      <c r="ON56" s="369" t="str">
        <v/>
      </c>
      <c r="OO56" s="369" t="str">
        <v/>
      </c>
      <c r="OP56" s="369" t="str">
        <v/>
      </c>
      <c r="OQ56" s="371" t="str">
        <v/>
      </c>
      <c r="OR56" s="369" t="str">
        <v/>
      </c>
      <c r="OS56" s="369" t="str">
        <v/>
      </c>
      <c r="OT56" s="369" t="str">
        <v/>
      </c>
      <c r="OU56" s="369" t="str">
        <v/>
      </c>
      <c r="OV56" s="369" t="str">
        <v/>
      </c>
      <c r="OW56" s="369" t="str">
        <v/>
      </c>
      <c r="OX56" s="369" t="str">
        <v/>
      </c>
      <c r="OY56" s="369" t="str">
        <v/>
      </c>
      <c r="OZ56" s="369" t="str">
        <v/>
      </c>
      <c r="PA56" s="369" t="str">
        <v/>
      </c>
      <c r="PB56" s="369" t="str">
        <v/>
      </c>
      <c r="PC56" s="369" t="str">
        <v/>
      </c>
      <c r="PD56" s="369" t="str">
        <v/>
      </c>
      <c r="PE56" s="369" t="str">
        <v/>
      </c>
      <c r="PF56" s="369" t="str">
        <v/>
      </c>
      <c r="PG56" s="369" t="str">
        <v/>
      </c>
      <c r="PH56" s="369" t="str">
        <v/>
      </c>
      <c r="PI56" s="369" t="str">
        <v/>
      </c>
      <c r="PJ56" s="369" t="str">
        <v/>
      </c>
      <c r="PK56" s="369" t="str">
        <v/>
      </c>
      <c r="PL56" s="369" t="str">
        <v/>
      </c>
      <c r="PM56" s="369" t="str">
        <v/>
      </c>
      <c r="PN56" s="369" t="str">
        <v/>
      </c>
      <c r="PO56" s="369" t="str">
        <v/>
      </c>
      <c r="PP56" s="369" t="str">
        <v/>
      </c>
      <c r="PQ56" s="369" t="str">
        <v/>
      </c>
      <c r="PR56" s="369" t="str">
        <v/>
      </c>
      <c r="PS56" s="369" t="str">
        <v/>
      </c>
      <c r="PT56" s="369" t="str">
        <v/>
      </c>
      <c r="PU56" s="369" t="str">
        <v/>
      </c>
      <c r="PV56" s="369" t="str">
        <v/>
      </c>
      <c r="PW56" s="369" t="str">
        <v/>
      </c>
      <c r="PX56" s="369" t="str">
        <v/>
      </c>
      <c r="PY56" s="369" t="str">
        <v/>
      </c>
      <c r="PZ56" s="369" t="str">
        <v/>
      </c>
      <c r="QA56" s="369" t="str">
        <v/>
      </c>
      <c r="QB56" s="369" t="str">
        <v/>
      </c>
      <c r="QC56" s="369" t="str">
        <v/>
      </c>
      <c r="QD56" s="369" t="str">
        <v/>
      </c>
      <c r="QE56" s="369" t="str">
        <v/>
      </c>
      <c r="QF56" s="369" t="str">
        <v/>
      </c>
      <c r="QG56" s="369" t="str">
        <v/>
      </c>
      <c r="QH56" s="369" t="str">
        <v/>
      </c>
      <c r="QI56" s="369" t="str">
        <v/>
      </c>
      <c r="QJ56" s="369" t="str">
        <v/>
      </c>
      <c r="QK56" s="369" t="str">
        <v/>
      </c>
      <c r="QL56" s="369" t="str">
        <v/>
      </c>
      <c r="QM56" s="369" t="str">
        <v/>
      </c>
      <c r="QN56" s="369" t="str">
        <v/>
      </c>
      <c r="QO56" s="369" t="str">
        <v/>
      </c>
      <c r="QP56" s="369" t="str">
        <v/>
      </c>
      <c r="QQ56" s="369" t="str">
        <v/>
      </c>
      <c r="QR56" s="369" t="str">
        <v/>
      </c>
      <c r="QS56" s="369" t="str">
        <v/>
      </c>
      <c r="QT56" s="369" t="str">
        <v/>
      </c>
      <c r="QU56" s="369" t="str">
        <v/>
      </c>
      <c r="QV56" s="369" t="str">
        <v/>
      </c>
      <c r="QW56" s="369" t="str">
        <v/>
      </c>
      <c r="QX56" s="369" t="str">
        <v/>
      </c>
      <c r="QY56" s="369" t="str">
        <v/>
      </c>
      <c r="QZ56" s="369" t="str">
        <v/>
      </c>
      <c r="RA56" s="369" t="str">
        <v/>
      </c>
      <c r="RB56" s="369" t="str">
        <v/>
      </c>
      <c r="RC56" s="369" t="str">
        <v/>
      </c>
      <c r="RD56" s="369" t="str">
        <v/>
      </c>
      <c r="RE56" s="369" t="str">
        <v/>
      </c>
      <c r="RF56" s="369" t="str">
        <v/>
      </c>
      <c r="RG56" s="369" t="str">
        <v/>
      </c>
      <c r="RH56" s="369" t="str">
        <v/>
      </c>
      <c r="RI56" s="369" t="str">
        <v/>
      </c>
      <c r="RJ56" s="369" t="str">
        <v/>
      </c>
      <c r="RK56" s="369" t="str">
        <v/>
      </c>
      <c r="RL56" s="369" t="str">
        <v/>
      </c>
      <c r="RM56" s="369" t="str">
        <v/>
      </c>
      <c r="RN56" s="369" t="str">
        <v/>
      </c>
      <c r="RO56" s="369" t="str">
        <v/>
      </c>
      <c r="RP56" s="369" t="str">
        <v/>
      </c>
      <c r="RQ56" s="369" t="str">
        <v/>
      </c>
      <c r="RR56" s="369" t="str">
        <v/>
      </c>
      <c r="RS56" s="369" t="str">
        <v/>
      </c>
      <c r="RT56" s="369" t="str">
        <v/>
      </c>
      <c r="RU56" s="369" t="str">
        <v/>
      </c>
      <c r="RV56" s="369" t="str">
        <v/>
      </c>
      <c r="RW56" s="369" t="str">
        <v/>
      </c>
      <c r="RX56" s="369" t="str">
        <v/>
      </c>
      <c r="RY56" s="369" t="str">
        <v/>
      </c>
      <c r="RZ56" s="369" t="str">
        <v/>
      </c>
      <c r="SA56" s="369" t="str">
        <v/>
      </c>
      <c r="SB56" s="369" t="str">
        <v/>
      </c>
      <c r="SC56" s="369" t="str">
        <v/>
      </c>
      <c r="SD56" s="369" t="str">
        <v/>
      </c>
      <c r="SE56" s="369" t="str">
        <v/>
      </c>
      <c r="SF56" s="369" t="str">
        <v/>
      </c>
      <c r="SG56" s="369" t="str">
        <v/>
      </c>
      <c r="SH56" s="369" t="str">
        <v/>
      </c>
      <c r="SI56" s="369" t="str">
        <v/>
      </c>
      <c r="SJ56" s="369" t="str">
        <v/>
      </c>
      <c r="SK56" s="369" t="str">
        <v/>
      </c>
      <c r="SL56" s="369" t="str">
        <v/>
      </c>
      <c r="SM56" s="369" t="str">
        <v/>
      </c>
      <c r="SN56" s="369" t="str">
        <v/>
      </c>
      <c r="SO56" s="369" t="str">
        <v/>
      </c>
      <c r="SP56" s="369" t="str">
        <v/>
      </c>
      <c r="SQ56" s="369" t="str">
        <v/>
      </c>
      <c r="SR56" s="369" t="str">
        <v/>
      </c>
      <c r="SS56" s="369" t="str">
        <v/>
      </c>
      <c r="ST56" s="369" t="str">
        <v/>
      </c>
      <c r="SU56" s="369" t="str">
        <v/>
      </c>
      <c r="SV56" s="369" t="str">
        <v/>
      </c>
      <c r="SW56" s="369" t="str">
        <v/>
      </c>
      <c r="SX56" s="369" t="str">
        <v/>
      </c>
      <c r="SY56" s="369" t="str">
        <v/>
      </c>
      <c r="SZ56" s="369" t="str">
        <v/>
      </c>
      <c r="TA56" s="369" t="str">
        <v/>
      </c>
      <c r="TB56" s="369" t="str">
        <v/>
      </c>
      <c r="TC56" s="369" t="str">
        <v/>
      </c>
      <c r="TD56" s="369" t="str">
        <v/>
      </c>
      <c r="TE56" s="369" t="str">
        <v/>
      </c>
      <c r="TF56" s="369" t="str">
        <v/>
      </c>
      <c r="TG56" s="369" t="str">
        <v/>
      </c>
      <c r="TH56" s="369" t="str">
        <v/>
      </c>
      <c r="TI56" s="369" t="str">
        <v/>
      </c>
      <c r="TJ56" s="369" t="str">
        <v/>
      </c>
      <c r="TK56" s="369" t="str">
        <v/>
      </c>
      <c r="TL56" s="369" t="str">
        <v/>
      </c>
      <c r="TM56" s="369" t="str">
        <v/>
      </c>
      <c r="TN56" s="369" t="str">
        <v/>
      </c>
      <c r="TO56" s="369" t="str">
        <v/>
      </c>
      <c r="TP56" s="369" t="str">
        <v/>
      </c>
      <c r="TQ56" s="369" t="str">
        <v/>
      </c>
      <c r="TR56" s="369" t="str">
        <v/>
      </c>
      <c r="TS56" s="369" t="str">
        <v/>
      </c>
      <c r="TT56" s="369" t="str">
        <v/>
      </c>
      <c r="TU56" s="369" t="str">
        <v/>
      </c>
      <c r="TV56" s="369" t="str">
        <v/>
      </c>
      <c r="TW56" s="369" t="str">
        <v/>
      </c>
      <c r="TX56" s="369" t="str">
        <v/>
      </c>
      <c r="TY56" s="369" t="str">
        <v/>
      </c>
      <c r="TZ56" s="369" t="str">
        <v/>
      </c>
      <c r="UA56" s="369" t="str">
        <v/>
      </c>
      <c r="UB56" s="369" t="str">
        <v/>
      </c>
      <c r="UC56" s="369" t="str">
        <v/>
      </c>
      <c r="UD56" s="369" t="str">
        <v/>
      </c>
      <c r="UE56" s="369" t="str">
        <v/>
      </c>
      <c r="UF56" s="369" t="str">
        <v/>
      </c>
      <c r="UG56" s="369" t="str">
        <v/>
      </c>
      <c r="UH56" s="369" t="str">
        <v/>
      </c>
      <c r="UI56" s="369" t="str">
        <v/>
      </c>
      <c r="UJ56" s="369" t="str">
        <v/>
      </c>
      <c r="UK56" s="369" t="str">
        <v/>
      </c>
      <c r="UL56" s="369" t="str">
        <v/>
      </c>
      <c r="UM56" s="369" t="str">
        <v/>
      </c>
      <c r="UN56" s="369" t="str">
        <v/>
      </c>
      <c r="UO56" s="369" t="str">
        <v/>
      </c>
      <c r="UP56" s="369" t="str">
        <v/>
      </c>
      <c r="UQ56" s="369" t="str">
        <v/>
      </c>
      <c r="UR56" s="369" t="str">
        <v/>
      </c>
      <c r="US56" s="369" t="str">
        <v/>
      </c>
      <c r="UT56" s="369" t="str">
        <v/>
      </c>
      <c r="UU56" s="369" t="str">
        <v/>
      </c>
      <c r="UV56" s="369" t="str">
        <v/>
      </c>
      <c r="UW56" s="369" t="str">
        <v/>
      </c>
      <c r="UX56" s="369" t="str">
        <v/>
      </c>
      <c r="UY56" s="369" t="str">
        <v/>
      </c>
      <c r="UZ56" s="369" t="str">
        <v/>
      </c>
      <c r="VA56" s="369" t="str">
        <v/>
      </c>
      <c r="VB56" s="369" t="str">
        <v/>
      </c>
      <c r="VC56" s="369" t="str">
        <v/>
      </c>
      <c r="VD56" s="369" t="str">
        <v/>
      </c>
      <c r="VE56" s="369" t="str">
        <v/>
      </c>
      <c r="VF56" s="369" t="str">
        <v/>
      </c>
      <c r="VG56" s="369" t="str">
        <v/>
      </c>
      <c r="VH56" s="369" t="str">
        <v/>
      </c>
      <c r="VI56" s="369" t="str">
        <v/>
      </c>
      <c r="VJ56" s="369" t="str">
        <v/>
      </c>
      <c r="VK56" s="369" t="str">
        <v/>
      </c>
      <c r="VL56" s="369" t="str">
        <v/>
      </c>
      <c r="VM56" s="369" t="str">
        <v/>
      </c>
      <c r="VN56" s="369" t="str">
        <v/>
      </c>
      <c r="VO56" s="369" t="str">
        <v/>
      </c>
      <c r="VP56" s="369" t="str">
        <v/>
      </c>
      <c r="VQ56" s="369" t="str">
        <v/>
      </c>
      <c r="VR56" s="369" t="str">
        <v/>
      </c>
      <c r="VS56" s="369" t="str">
        <v/>
      </c>
      <c r="VT56" s="369" t="str">
        <v/>
      </c>
      <c r="VU56" s="369" t="str">
        <v/>
      </c>
      <c r="VV56" s="369" t="str">
        <v/>
      </c>
      <c r="VW56" s="369" t="str">
        <v/>
      </c>
      <c r="VX56" s="369" t="str">
        <v/>
      </c>
      <c r="VY56" s="369" t="str">
        <v/>
      </c>
      <c r="VZ56" s="369" t="str">
        <v/>
      </c>
      <c r="WA56" s="369" t="str">
        <v/>
      </c>
      <c r="WB56" s="369" t="str">
        <v/>
      </c>
      <c r="WC56" s="369" t="str">
        <v/>
      </c>
      <c r="WD56" s="369" t="str">
        <v/>
      </c>
      <c r="WE56" s="369" t="str">
        <v/>
      </c>
      <c r="WF56" s="369" t="str">
        <v/>
      </c>
      <c r="WG56" s="369" t="str">
        <v/>
      </c>
      <c r="WH56" s="369" t="str">
        <v/>
      </c>
      <c r="WI56" s="369" t="str">
        <v/>
      </c>
    </row>
    <row r="57" spans="1:607">
      <c r="A57" s="348"/>
      <c r="B57" s="360" t="s">
        <v>789</v>
      </c>
      <c r="C57" s="348"/>
      <c r="D57" s="399"/>
      <c r="E57" s="399"/>
      <c r="F57" s="399"/>
      <c r="G57" s="361" t="str">
        <f t="shared" si="0"/>
        <v/>
      </c>
      <c r="H57" s="361" t="str">
        <f t="shared" si="1"/>
        <v/>
      </c>
      <c r="I57" s="397"/>
      <c r="J57" s="348"/>
      <c r="K57" s="348"/>
      <c r="L57" s="348"/>
      <c r="M57" s="348"/>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323"/>
      <c r="BB57" s="323"/>
      <c r="BC57" s="323"/>
      <c r="BD57" s="323"/>
      <c r="BE57" s="323"/>
      <c r="BF57" s="323"/>
      <c r="BG57" s="323"/>
      <c r="BH57" s="323"/>
      <c r="BI57" s="323"/>
      <c r="BJ57" s="323"/>
      <c r="BK57" s="323"/>
      <c r="BL57" s="323"/>
      <c r="BM57" s="323"/>
      <c r="BN57" s="323"/>
      <c r="BO57" s="323"/>
      <c r="BP57" s="323"/>
      <c r="BQ57" s="323"/>
      <c r="BR57" s="323"/>
      <c r="BS57" s="323"/>
      <c r="BT57" s="323"/>
      <c r="BU57" s="323"/>
      <c r="BV57" s="323"/>
      <c r="BW57" s="323"/>
      <c r="BX57" s="323"/>
      <c r="BY57" s="323"/>
      <c r="BZ57" s="323"/>
      <c r="CA57" s="323"/>
      <c r="CB57" s="323"/>
      <c r="CC57" s="323"/>
      <c r="CD57" s="323"/>
      <c r="CE57" s="323"/>
      <c r="CF57" s="323"/>
      <c r="CG57" s="323"/>
      <c r="CH57" s="323"/>
      <c r="CI57" s="323"/>
      <c r="CJ57" s="323"/>
      <c r="CK57" s="323"/>
      <c r="CL57" s="323"/>
      <c r="CM57" s="323"/>
      <c r="CN57" s="323"/>
      <c r="CO57" s="323"/>
      <c r="CP57" s="323"/>
      <c r="CQ57" s="323"/>
      <c r="CR57" s="323"/>
      <c r="CS57" s="323"/>
      <c r="CT57" s="323"/>
      <c r="CU57" s="323"/>
      <c r="CV57" s="323"/>
      <c r="CW57" s="323"/>
      <c r="CX57" s="323"/>
      <c r="CY57" s="323"/>
      <c r="CZ57" s="363"/>
      <c r="DB57" s="897"/>
      <c r="DC57" s="897"/>
      <c r="DD57" s="368" t="str">
        <v/>
      </c>
      <c r="DE57" s="369" t="str">
        <v/>
      </c>
      <c r="DF57" s="369" t="str">
        <v/>
      </c>
      <c r="DG57" s="369" t="str">
        <v/>
      </c>
      <c r="DH57" s="369" t="str">
        <v/>
      </c>
      <c r="DI57" s="369" t="str">
        <v/>
      </c>
      <c r="DJ57" s="369" t="str">
        <v/>
      </c>
      <c r="DK57" s="369" t="str">
        <v/>
      </c>
      <c r="DL57" s="369" t="str">
        <v/>
      </c>
      <c r="DM57" s="369" t="str">
        <v/>
      </c>
      <c r="DN57" s="369" t="str">
        <v/>
      </c>
      <c r="DO57" s="369" t="str">
        <v/>
      </c>
      <c r="DP57" s="369" t="str">
        <v/>
      </c>
      <c r="DQ57" s="369" t="str">
        <v/>
      </c>
      <c r="DR57" s="369" t="str">
        <v/>
      </c>
      <c r="DS57" s="369" t="str">
        <v/>
      </c>
      <c r="DT57" s="369" t="str">
        <v/>
      </c>
      <c r="DU57" s="369" t="str">
        <v/>
      </c>
      <c r="DV57" s="369" t="str">
        <v/>
      </c>
      <c r="DW57" s="369" t="str">
        <v/>
      </c>
      <c r="DX57" s="370" t="str">
        <v/>
      </c>
      <c r="DY57" s="369" t="str">
        <v/>
      </c>
      <c r="DZ57" s="369" t="str">
        <v/>
      </c>
      <c r="EA57" s="369" t="str">
        <v/>
      </c>
      <c r="EB57" s="369" t="str">
        <v/>
      </c>
      <c r="EC57" s="369" t="str">
        <v/>
      </c>
      <c r="ED57" s="369" t="str">
        <v/>
      </c>
      <c r="EE57" s="369" t="str">
        <v/>
      </c>
      <c r="EF57" s="369" t="str">
        <v/>
      </c>
      <c r="EG57" s="369" t="str">
        <v/>
      </c>
      <c r="EH57" s="369" t="str">
        <v/>
      </c>
      <c r="EI57" s="369" t="str">
        <v/>
      </c>
      <c r="EJ57" s="369" t="str">
        <v/>
      </c>
      <c r="EK57" s="369" t="str">
        <v/>
      </c>
      <c r="EL57" s="369" t="str">
        <v/>
      </c>
      <c r="EM57" s="369" t="str">
        <v/>
      </c>
      <c r="EN57" s="369" t="str">
        <v/>
      </c>
      <c r="EO57" s="369" t="str">
        <v/>
      </c>
      <c r="EP57" s="369" t="str">
        <v/>
      </c>
      <c r="EQ57" s="369" t="str">
        <v/>
      </c>
      <c r="ER57" s="369" t="str">
        <v/>
      </c>
      <c r="ES57" s="369" t="str">
        <v/>
      </c>
      <c r="ET57" s="369" t="str">
        <v/>
      </c>
      <c r="EU57" s="369" t="str">
        <v/>
      </c>
      <c r="EV57" s="369" t="str">
        <v/>
      </c>
      <c r="EW57" s="369" t="str">
        <v/>
      </c>
      <c r="EX57" s="369" t="str">
        <v/>
      </c>
      <c r="EY57" s="369" t="str">
        <v/>
      </c>
      <c r="EZ57" s="369" t="str">
        <v/>
      </c>
      <c r="FA57" s="369" t="str">
        <v/>
      </c>
      <c r="FB57" s="369" t="str">
        <v/>
      </c>
      <c r="FC57" s="369" t="str">
        <v/>
      </c>
      <c r="FD57" s="369" t="str">
        <v/>
      </c>
      <c r="FE57" s="369" t="str">
        <v/>
      </c>
      <c r="FF57" s="369" t="str">
        <v/>
      </c>
      <c r="FG57" s="369" t="str">
        <v/>
      </c>
      <c r="FH57" s="369" t="str">
        <v/>
      </c>
      <c r="FI57" s="369" t="str">
        <v/>
      </c>
      <c r="FJ57" s="369" t="str">
        <v/>
      </c>
      <c r="FK57" s="369" t="str">
        <v/>
      </c>
      <c r="FL57" s="369" t="str">
        <v/>
      </c>
      <c r="FM57" s="369" t="str">
        <v/>
      </c>
      <c r="FN57" s="369" t="str">
        <v/>
      </c>
      <c r="FO57" s="369" t="str">
        <v/>
      </c>
      <c r="FP57" s="369" t="str">
        <v/>
      </c>
      <c r="FQ57" s="369" t="str">
        <v/>
      </c>
      <c r="FR57" s="369" t="str">
        <v/>
      </c>
      <c r="FS57" s="369" t="str">
        <v/>
      </c>
      <c r="FT57" s="369" t="str">
        <v/>
      </c>
      <c r="FU57" s="369" t="str">
        <v/>
      </c>
      <c r="FV57" s="369" t="str">
        <v/>
      </c>
      <c r="FW57" s="369" t="str">
        <v/>
      </c>
      <c r="FX57" s="369" t="str">
        <v/>
      </c>
      <c r="FY57" s="369" t="str">
        <v/>
      </c>
      <c r="FZ57" s="369" t="str">
        <v/>
      </c>
      <c r="GA57" s="369" t="str">
        <v/>
      </c>
      <c r="GB57" s="369" t="str">
        <v/>
      </c>
      <c r="GC57" s="369" t="str">
        <v/>
      </c>
      <c r="GD57" s="369" t="str">
        <v/>
      </c>
      <c r="GE57" s="369" t="str">
        <v/>
      </c>
      <c r="GF57" s="369" t="str">
        <v/>
      </c>
      <c r="GG57" s="369" t="str">
        <v/>
      </c>
      <c r="GH57" s="369" t="str">
        <v/>
      </c>
      <c r="GI57" s="369" t="str">
        <v/>
      </c>
      <c r="GJ57" s="369" t="str">
        <v/>
      </c>
      <c r="GK57" s="369" t="str">
        <v/>
      </c>
      <c r="GL57" s="369" t="str">
        <v/>
      </c>
      <c r="GM57" s="369" t="str">
        <v/>
      </c>
      <c r="GN57" s="369" t="str">
        <v/>
      </c>
      <c r="GO57" s="369" t="str">
        <v/>
      </c>
      <c r="GP57" s="369" t="str">
        <v/>
      </c>
      <c r="GQ57" s="369" t="str">
        <v/>
      </c>
      <c r="GR57" s="369" t="str">
        <v/>
      </c>
      <c r="GS57" s="369" t="str">
        <v/>
      </c>
      <c r="GT57" s="369" t="str">
        <v/>
      </c>
      <c r="GU57" s="369" t="str">
        <v/>
      </c>
      <c r="GV57" s="369" t="str">
        <v/>
      </c>
      <c r="GW57" s="369" t="str">
        <v/>
      </c>
      <c r="GX57" s="369" t="str">
        <v/>
      </c>
      <c r="GY57" s="369" t="str">
        <v/>
      </c>
      <c r="GZ57" s="369" t="str">
        <v/>
      </c>
      <c r="HA57" s="369" t="str">
        <v/>
      </c>
      <c r="HB57" s="369" t="str">
        <v/>
      </c>
      <c r="HC57" s="369" t="str">
        <v/>
      </c>
      <c r="HD57" s="369" t="str">
        <v/>
      </c>
      <c r="HE57" s="369" t="str">
        <v/>
      </c>
      <c r="HF57" s="369" t="str">
        <v/>
      </c>
      <c r="HG57" s="369" t="str">
        <v/>
      </c>
      <c r="HH57" s="369" t="str">
        <v/>
      </c>
      <c r="HI57" s="369" t="str">
        <v/>
      </c>
      <c r="HJ57" s="369" t="str">
        <v/>
      </c>
      <c r="HK57" s="369" t="str">
        <v/>
      </c>
      <c r="HL57" s="369" t="str">
        <v/>
      </c>
      <c r="HM57" s="369" t="str">
        <v/>
      </c>
      <c r="HN57" s="369" t="str">
        <v/>
      </c>
      <c r="HO57" s="369" t="str">
        <v/>
      </c>
      <c r="HP57" s="369" t="str">
        <v/>
      </c>
      <c r="HQ57" s="369" t="str">
        <v/>
      </c>
      <c r="HR57" s="369" t="str">
        <v/>
      </c>
      <c r="HS57" s="369" t="str">
        <v/>
      </c>
      <c r="HT57" s="369" t="str">
        <v/>
      </c>
      <c r="HU57" s="369" t="str">
        <v/>
      </c>
      <c r="HV57" s="369" t="str">
        <v/>
      </c>
      <c r="HW57" s="369" t="str">
        <v/>
      </c>
      <c r="HX57" s="369" t="str">
        <v/>
      </c>
      <c r="HY57" s="369" t="str">
        <v/>
      </c>
      <c r="HZ57" s="369" t="str">
        <v/>
      </c>
      <c r="IA57" s="369" t="str">
        <v/>
      </c>
      <c r="IB57" s="369" t="str">
        <v/>
      </c>
      <c r="IC57" s="369" t="str">
        <v/>
      </c>
      <c r="ID57" s="369" t="str">
        <v/>
      </c>
      <c r="IE57" s="369" t="str">
        <v/>
      </c>
      <c r="IF57" s="369" t="str">
        <v/>
      </c>
      <c r="IG57" s="369" t="str">
        <v/>
      </c>
      <c r="IH57" s="369" t="str">
        <v/>
      </c>
      <c r="II57" s="369" t="str">
        <v/>
      </c>
      <c r="IJ57" s="369" t="str">
        <v/>
      </c>
      <c r="IK57" s="369" t="str">
        <v/>
      </c>
      <c r="IL57" s="369" t="str">
        <v/>
      </c>
      <c r="IM57" s="369" t="str">
        <v/>
      </c>
      <c r="IN57" s="369" t="str">
        <v/>
      </c>
      <c r="IO57" s="369" t="str">
        <v/>
      </c>
      <c r="IP57" s="369" t="str">
        <v/>
      </c>
      <c r="IQ57" s="369" t="str">
        <v/>
      </c>
      <c r="IR57" s="369" t="str">
        <v/>
      </c>
      <c r="IS57" s="369" t="str">
        <v/>
      </c>
      <c r="IT57" s="369" t="str">
        <v/>
      </c>
      <c r="IU57" s="369" t="str">
        <v/>
      </c>
      <c r="IV57" s="369" t="str">
        <v/>
      </c>
      <c r="IW57" s="369" t="str">
        <v/>
      </c>
      <c r="IX57" s="369" t="str">
        <v/>
      </c>
      <c r="IY57" s="369" t="str">
        <v/>
      </c>
      <c r="IZ57" s="369" t="str">
        <v/>
      </c>
      <c r="JA57" s="369" t="str">
        <v/>
      </c>
      <c r="JB57" s="369" t="str">
        <v/>
      </c>
      <c r="JC57" s="369" t="str">
        <v/>
      </c>
      <c r="JD57" s="369" t="str">
        <v/>
      </c>
      <c r="JE57" s="369" t="str">
        <v/>
      </c>
      <c r="JF57" s="369" t="str">
        <v/>
      </c>
      <c r="JG57" s="369" t="str">
        <v/>
      </c>
      <c r="JH57" s="369" t="str">
        <v/>
      </c>
      <c r="JI57" s="369" t="str">
        <v/>
      </c>
      <c r="JJ57" s="369" t="str">
        <v/>
      </c>
      <c r="JK57" s="369" t="str">
        <v/>
      </c>
      <c r="JL57" s="369" t="str">
        <v/>
      </c>
      <c r="JM57" s="369" t="str">
        <v/>
      </c>
      <c r="JN57" s="369" t="str">
        <v/>
      </c>
      <c r="JO57" s="369" t="str">
        <v/>
      </c>
      <c r="JP57" s="369" t="str">
        <v/>
      </c>
      <c r="JQ57" s="369" t="str">
        <v/>
      </c>
      <c r="JR57" s="369" t="str">
        <v/>
      </c>
      <c r="JS57" s="369" t="str">
        <v/>
      </c>
      <c r="JT57" s="369" t="str">
        <v/>
      </c>
      <c r="JU57" s="369" t="str">
        <v/>
      </c>
      <c r="JV57" s="369" t="str">
        <v/>
      </c>
      <c r="JW57" s="369" t="str">
        <v/>
      </c>
      <c r="JX57" s="369" t="str">
        <v/>
      </c>
      <c r="JY57" s="369" t="str">
        <v/>
      </c>
      <c r="JZ57" s="369" t="str">
        <v/>
      </c>
      <c r="KA57" s="369" t="str">
        <v/>
      </c>
      <c r="KB57" s="369" t="str">
        <v/>
      </c>
      <c r="KC57" s="369" t="str">
        <v/>
      </c>
      <c r="KD57" s="369" t="str">
        <v/>
      </c>
      <c r="KE57" s="369" t="str">
        <v/>
      </c>
      <c r="KF57" s="369" t="str">
        <v/>
      </c>
      <c r="KG57" s="369" t="str">
        <v/>
      </c>
      <c r="KH57" s="369" t="str">
        <v/>
      </c>
      <c r="KI57" s="369" t="str">
        <v/>
      </c>
      <c r="KJ57" s="369" t="str">
        <v/>
      </c>
      <c r="KK57" s="369" t="str">
        <v/>
      </c>
      <c r="KL57" s="369" t="str">
        <v/>
      </c>
      <c r="KM57" s="369" t="str">
        <v/>
      </c>
      <c r="KN57" s="369" t="str">
        <v/>
      </c>
      <c r="KO57" s="369" t="str">
        <v/>
      </c>
      <c r="KP57" s="369" t="str">
        <v/>
      </c>
      <c r="KQ57" s="369" t="str">
        <v/>
      </c>
      <c r="KR57" s="369" t="str">
        <v/>
      </c>
      <c r="KS57" s="369" t="str">
        <v/>
      </c>
      <c r="KT57" s="369" t="str">
        <v/>
      </c>
      <c r="KU57" s="369" t="str">
        <v/>
      </c>
      <c r="KV57" s="369" t="str">
        <v/>
      </c>
      <c r="KW57" s="369" t="str">
        <v/>
      </c>
      <c r="KX57" s="369" t="str">
        <v/>
      </c>
      <c r="KY57" s="369" t="str">
        <v/>
      </c>
      <c r="KZ57" s="369" t="str">
        <v/>
      </c>
      <c r="LA57" s="369" t="str">
        <v/>
      </c>
      <c r="LB57" s="369" t="str">
        <v/>
      </c>
      <c r="LC57" s="369" t="str">
        <v/>
      </c>
      <c r="LD57" s="369" t="str">
        <v/>
      </c>
      <c r="LE57" s="369" t="str">
        <v/>
      </c>
      <c r="LF57" s="369" t="str">
        <v/>
      </c>
      <c r="LG57" s="369" t="str">
        <v/>
      </c>
      <c r="LH57" s="369" t="str">
        <v/>
      </c>
      <c r="LI57" s="369" t="str">
        <v/>
      </c>
      <c r="LJ57" s="369" t="str">
        <v/>
      </c>
      <c r="LK57" s="369" t="str">
        <v/>
      </c>
      <c r="LL57" s="369" t="str">
        <v/>
      </c>
      <c r="LM57" s="369" t="str">
        <v/>
      </c>
      <c r="LN57" s="369" t="str">
        <v/>
      </c>
      <c r="LO57" s="369" t="str">
        <v/>
      </c>
      <c r="LP57" s="369" t="str">
        <v/>
      </c>
      <c r="LQ57" s="369" t="str">
        <v/>
      </c>
      <c r="LR57" s="369" t="str">
        <v/>
      </c>
      <c r="LS57" s="369" t="str">
        <v/>
      </c>
      <c r="LT57" s="369" t="str">
        <v/>
      </c>
      <c r="LU57" s="369" t="str">
        <v/>
      </c>
      <c r="LV57" s="369" t="str">
        <v/>
      </c>
      <c r="LW57" s="369" t="str">
        <v/>
      </c>
      <c r="LX57" s="369" t="str">
        <v/>
      </c>
      <c r="LY57" s="369" t="str">
        <v/>
      </c>
      <c r="LZ57" s="369" t="str">
        <v/>
      </c>
      <c r="MA57" s="369" t="str">
        <v/>
      </c>
      <c r="MB57" s="369" t="str">
        <v/>
      </c>
      <c r="MC57" s="369" t="str">
        <v/>
      </c>
      <c r="MD57" s="369" t="str">
        <v/>
      </c>
      <c r="ME57" s="369" t="str">
        <v/>
      </c>
      <c r="MF57" s="369" t="str">
        <v/>
      </c>
      <c r="MG57" s="369" t="str">
        <v/>
      </c>
      <c r="MH57" s="369" t="str">
        <v/>
      </c>
      <c r="MI57" s="369" t="str">
        <v/>
      </c>
      <c r="MJ57" s="369" t="str">
        <v/>
      </c>
      <c r="MK57" s="369" t="str">
        <v/>
      </c>
      <c r="ML57" s="369" t="str">
        <v/>
      </c>
      <c r="MM57" s="369" t="str">
        <v/>
      </c>
      <c r="MN57" s="369" t="str">
        <v/>
      </c>
      <c r="MO57" s="369" t="str">
        <v/>
      </c>
      <c r="MP57" s="369" t="str">
        <v/>
      </c>
      <c r="MQ57" s="369" t="str">
        <v/>
      </c>
      <c r="MR57" s="369" t="str">
        <v/>
      </c>
      <c r="MS57" s="369" t="str">
        <v/>
      </c>
      <c r="MT57" s="369" t="str">
        <v/>
      </c>
      <c r="MU57" s="369" t="str">
        <v/>
      </c>
      <c r="MV57" s="369" t="str">
        <v/>
      </c>
      <c r="MW57" s="369" t="str">
        <v/>
      </c>
      <c r="MX57" s="369" t="str">
        <v/>
      </c>
      <c r="MY57" s="369" t="str">
        <v/>
      </c>
      <c r="MZ57" s="369" t="str">
        <v/>
      </c>
      <c r="NA57" s="369" t="str">
        <v/>
      </c>
      <c r="NB57" s="369" t="str">
        <v/>
      </c>
      <c r="NC57" s="369" t="str">
        <v/>
      </c>
      <c r="ND57" s="369" t="str">
        <v/>
      </c>
      <c r="NE57" s="369" t="str">
        <v/>
      </c>
      <c r="NF57" s="369" t="str">
        <v/>
      </c>
      <c r="NG57" s="369" t="str">
        <v/>
      </c>
      <c r="NH57" s="369" t="str">
        <v/>
      </c>
      <c r="NI57" s="369" t="str">
        <v/>
      </c>
      <c r="NJ57" s="369" t="str">
        <v/>
      </c>
      <c r="NK57" s="369" t="str">
        <v/>
      </c>
      <c r="NL57" s="369" t="str">
        <v/>
      </c>
      <c r="NM57" s="369" t="str">
        <v/>
      </c>
      <c r="NN57" s="369" t="str">
        <v/>
      </c>
      <c r="NO57" s="369" t="str">
        <v/>
      </c>
      <c r="NP57" s="369" t="str">
        <v/>
      </c>
      <c r="NQ57" s="369" t="str">
        <v/>
      </c>
      <c r="NR57" s="369" t="str">
        <v/>
      </c>
      <c r="NS57" s="369" t="str">
        <v/>
      </c>
      <c r="NT57" s="369" t="str">
        <v/>
      </c>
      <c r="NU57" s="369" t="str">
        <v/>
      </c>
      <c r="NV57" s="369" t="str">
        <v/>
      </c>
      <c r="NW57" s="369" t="str">
        <v/>
      </c>
      <c r="NX57" s="369" t="str">
        <v/>
      </c>
      <c r="NY57" s="369" t="str">
        <v/>
      </c>
      <c r="NZ57" s="369" t="str">
        <v/>
      </c>
      <c r="OA57" s="369" t="str">
        <v/>
      </c>
      <c r="OB57" s="369" t="str">
        <v/>
      </c>
      <c r="OC57" s="369" t="str">
        <v/>
      </c>
      <c r="OD57" s="369" t="str">
        <v/>
      </c>
      <c r="OE57" s="369" t="str">
        <v/>
      </c>
      <c r="OF57" s="369" t="str">
        <v/>
      </c>
      <c r="OG57" s="369" t="str">
        <v/>
      </c>
      <c r="OH57" s="369" t="str">
        <v/>
      </c>
      <c r="OI57" s="369" t="str">
        <v/>
      </c>
      <c r="OJ57" s="369" t="str">
        <v/>
      </c>
      <c r="OK57" s="369" t="str">
        <v/>
      </c>
      <c r="OL57" s="369" t="str">
        <v/>
      </c>
      <c r="OM57" s="369" t="str">
        <v/>
      </c>
      <c r="ON57" s="369" t="str">
        <v/>
      </c>
      <c r="OO57" s="369" t="str">
        <v/>
      </c>
      <c r="OP57" s="369" t="str">
        <v/>
      </c>
      <c r="OQ57" s="371" t="str">
        <v/>
      </c>
      <c r="OR57" s="369" t="str">
        <v/>
      </c>
      <c r="OS57" s="369" t="str">
        <v/>
      </c>
      <c r="OT57" s="369" t="str">
        <v/>
      </c>
      <c r="OU57" s="369" t="str">
        <v/>
      </c>
      <c r="OV57" s="369" t="str">
        <v/>
      </c>
      <c r="OW57" s="369" t="str">
        <v/>
      </c>
      <c r="OX57" s="369" t="str">
        <v/>
      </c>
      <c r="OY57" s="369" t="str">
        <v/>
      </c>
      <c r="OZ57" s="369" t="str">
        <v/>
      </c>
      <c r="PA57" s="369" t="str">
        <v/>
      </c>
      <c r="PB57" s="369" t="str">
        <v/>
      </c>
      <c r="PC57" s="369" t="str">
        <v/>
      </c>
      <c r="PD57" s="369" t="str">
        <v/>
      </c>
      <c r="PE57" s="369" t="str">
        <v/>
      </c>
      <c r="PF57" s="369" t="str">
        <v/>
      </c>
      <c r="PG57" s="369" t="str">
        <v/>
      </c>
      <c r="PH57" s="369" t="str">
        <v/>
      </c>
      <c r="PI57" s="369" t="str">
        <v/>
      </c>
      <c r="PJ57" s="369" t="str">
        <v/>
      </c>
      <c r="PK57" s="369" t="str">
        <v/>
      </c>
      <c r="PL57" s="369" t="str">
        <v/>
      </c>
      <c r="PM57" s="369" t="str">
        <v/>
      </c>
      <c r="PN57" s="369" t="str">
        <v/>
      </c>
      <c r="PO57" s="369" t="str">
        <v/>
      </c>
      <c r="PP57" s="369" t="str">
        <v/>
      </c>
      <c r="PQ57" s="369" t="str">
        <v/>
      </c>
      <c r="PR57" s="369" t="str">
        <v/>
      </c>
      <c r="PS57" s="369" t="str">
        <v/>
      </c>
      <c r="PT57" s="369" t="str">
        <v/>
      </c>
      <c r="PU57" s="369" t="str">
        <v/>
      </c>
      <c r="PV57" s="369" t="str">
        <v/>
      </c>
      <c r="PW57" s="369" t="str">
        <v/>
      </c>
      <c r="PX57" s="369" t="str">
        <v/>
      </c>
      <c r="PY57" s="369" t="str">
        <v/>
      </c>
      <c r="PZ57" s="369" t="str">
        <v/>
      </c>
      <c r="QA57" s="369" t="str">
        <v/>
      </c>
      <c r="QB57" s="369" t="str">
        <v/>
      </c>
      <c r="QC57" s="369" t="str">
        <v/>
      </c>
      <c r="QD57" s="369" t="str">
        <v/>
      </c>
      <c r="QE57" s="369" t="str">
        <v/>
      </c>
      <c r="QF57" s="369" t="str">
        <v/>
      </c>
      <c r="QG57" s="369" t="str">
        <v/>
      </c>
      <c r="QH57" s="369" t="str">
        <v/>
      </c>
      <c r="QI57" s="369" t="str">
        <v/>
      </c>
      <c r="QJ57" s="369" t="str">
        <v/>
      </c>
      <c r="QK57" s="369" t="str">
        <v/>
      </c>
      <c r="QL57" s="369" t="str">
        <v/>
      </c>
      <c r="QM57" s="369" t="str">
        <v/>
      </c>
      <c r="QN57" s="369" t="str">
        <v/>
      </c>
      <c r="QO57" s="369" t="str">
        <v/>
      </c>
      <c r="QP57" s="369" t="str">
        <v/>
      </c>
      <c r="QQ57" s="369" t="str">
        <v/>
      </c>
      <c r="QR57" s="369" t="str">
        <v/>
      </c>
      <c r="QS57" s="369" t="str">
        <v/>
      </c>
      <c r="QT57" s="369" t="str">
        <v/>
      </c>
      <c r="QU57" s="369" t="str">
        <v/>
      </c>
      <c r="QV57" s="369" t="str">
        <v/>
      </c>
      <c r="QW57" s="369" t="str">
        <v/>
      </c>
      <c r="QX57" s="369" t="str">
        <v/>
      </c>
      <c r="QY57" s="369" t="str">
        <v/>
      </c>
      <c r="QZ57" s="369" t="str">
        <v/>
      </c>
      <c r="RA57" s="369" t="str">
        <v/>
      </c>
      <c r="RB57" s="369" t="str">
        <v/>
      </c>
      <c r="RC57" s="369" t="str">
        <v/>
      </c>
      <c r="RD57" s="369" t="str">
        <v/>
      </c>
      <c r="RE57" s="369" t="str">
        <v/>
      </c>
      <c r="RF57" s="369" t="str">
        <v/>
      </c>
      <c r="RG57" s="369" t="str">
        <v/>
      </c>
      <c r="RH57" s="369" t="str">
        <v/>
      </c>
      <c r="RI57" s="369" t="str">
        <v/>
      </c>
      <c r="RJ57" s="369" t="str">
        <v/>
      </c>
      <c r="RK57" s="369" t="str">
        <v/>
      </c>
      <c r="RL57" s="369" t="str">
        <v/>
      </c>
      <c r="RM57" s="369" t="str">
        <v/>
      </c>
      <c r="RN57" s="369" t="str">
        <v/>
      </c>
      <c r="RO57" s="369" t="str">
        <v/>
      </c>
      <c r="RP57" s="369" t="str">
        <v/>
      </c>
      <c r="RQ57" s="369" t="str">
        <v/>
      </c>
      <c r="RR57" s="369" t="str">
        <v/>
      </c>
      <c r="RS57" s="369" t="str">
        <v/>
      </c>
      <c r="RT57" s="369" t="str">
        <v/>
      </c>
      <c r="RU57" s="369" t="str">
        <v/>
      </c>
      <c r="RV57" s="369" t="str">
        <v/>
      </c>
      <c r="RW57" s="369" t="str">
        <v/>
      </c>
      <c r="RX57" s="369" t="str">
        <v/>
      </c>
      <c r="RY57" s="369" t="str">
        <v/>
      </c>
      <c r="RZ57" s="369" t="str">
        <v/>
      </c>
      <c r="SA57" s="369" t="str">
        <v/>
      </c>
      <c r="SB57" s="369" t="str">
        <v/>
      </c>
      <c r="SC57" s="369" t="str">
        <v/>
      </c>
      <c r="SD57" s="369" t="str">
        <v/>
      </c>
      <c r="SE57" s="369" t="str">
        <v/>
      </c>
      <c r="SF57" s="369" t="str">
        <v/>
      </c>
      <c r="SG57" s="369" t="str">
        <v/>
      </c>
      <c r="SH57" s="369" t="str">
        <v/>
      </c>
      <c r="SI57" s="369" t="str">
        <v/>
      </c>
      <c r="SJ57" s="369" t="str">
        <v/>
      </c>
      <c r="SK57" s="369" t="str">
        <v/>
      </c>
      <c r="SL57" s="369" t="str">
        <v/>
      </c>
      <c r="SM57" s="369" t="str">
        <v/>
      </c>
      <c r="SN57" s="369" t="str">
        <v/>
      </c>
      <c r="SO57" s="369" t="str">
        <v/>
      </c>
      <c r="SP57" s="369" t="str">
        <v/>
      </c>
      <c r="SQ57" s="369" t="str">
        <v/>
      </c>
      <c r="SR57" s="369" t="str">
        <v/>
      </c>
      <c r="SS57" s="369" t="str">
        <v/>
      </c>
      <c r="ST57" s="369" t="str">
        <v/>
      </c>
      <c r="SU57" s="369" t="str">
        <v/>
      </c>
      <c r="SV57" s="369" t="str">
        <v/>
      </c>
      <c r="SW57" s="369" t="str">
        <v/>
      </c>
      <c r="SX57" s="369" t="str">
        <v/>
      </c>
      <c r="SY57" s="369" t="str">
        <v/>
      </c>
      <c r="SZ57" s="369" t="str">
        <v/>
      </c>
      <c r="TA57" s="369" t="str">
        <v/>
      </c>
      <c r="TB57" s="369" t="str">
        <v/>
      </c>
      <c r="TC57" s="369" t="str">
        <v/>
      </c>
      <c r="TD57" s="369" t="str">
        <v/>
      </c>
      <c r="TE57" s="369" t="str">
        <v/>
      </c>
      <c r="TF57" s="369" t="str">
        <v/>
      </c>
      <c r="TG57" s="369" t="str">
        <v/>
      </c>
      <c r="TH57" s="369" t="str">
        <v/>
      </c>
      <c r="TI57" s="369" t="str">
        <v/>
      </c>
      <c r="TJ57" s="369" t="str">
        <v/>
      </c>
      <c r="TK57" s="369" t="str">
        <v/>
      </c>
      <c r="TL57" s="369" t="str">
        <v/>
      </c>
      <c r="TM57" s="369" t="str">
        <v/>
      </c>
      <c r="TN57" s="369" t="str">
        <v/>
      </c>
      <c r="TO57" s="369" t="str">
        <v/>
      </c>
      <c r="TP57" s="369" t="str">
        <v/>
      </c>
      <c r="TQ57" s="369" t="str">
        <v/>
      </c>
      <c r="TR57" s="369" t="str">
        <v/>
      </c>
      <c r="TS57" s="369" t="str">
        <v/>
      </c>
      <c r="TT57" s="369" t="str">
        <v/>
      </c>
      <c r="TU57" s="369" t="str">
        <v/>
      </c>
      <c r="TV57" s="369" t="str">
        <v/>
      </c>
      <c r="TW57" s="369" t="str">
        <v/>
      </c>
      <c r="TX57" s="369" t="str">
        <v/>
      </c>
      <c r="TY57" s="369" t="str">
        <v/>
      </c>
      <c r="TZ57" s="369" t="str">
        <v/>
      </c>
      <c r="UA57" s="369" t="str">
        <v/>
      </c>
      <c r="UB57" s="369" t="str">
        <v/>
      </c>
      <c r="UC57" s="369" t="str">
        <v/>
      </c>
      <c r="UD57" s="369" t="str">
        <v/>
      </c>
      <c r="UE57" s="369" t="str">
        <v/>
      </c>
      <c r="UF57" s="369" t="str">
        <v/>
      </c>
      <c r="UG57" s="369" t="str">
        <v/>
      </c>
      <c r="UH57" s="369" t="str">
        <v/>
      </c>
      <c r="UI57" s="369" t="str">
        <v/>
      </c>
      <c r="UJ57" s="369" t="str">
        <v/>
      </c>
      <c r="UK57" s="369" t="str">
        <v/>
      </c>
      <c r="UL57" s="369" t="str">
        <v/>
      </c>
      <c r="UM57" s="369" t="str">
        <v/>
      </c>
      <c r="UN57" s="369" t="str">
        <v/>
      </c>
      <c r="UO57" s="369" t="str">
        <v/>
      </c>
      <c r="UP57" s="369" t="str">
        <v/>
      </c>
      <c r="UQ57" s="369" t="str">
        <v/>
      </c>
      <c r="UR57" s="369" t="str">
        <v/>
      </c>
      <c r="US57" s="369" t="str">
        <v/>
      </c>
      <c r="UT57" s="369" t="str">
        <v/>
      </c>
      <c r="UU57" s="369" t="str">
        <v/>
      </c>
      <c r="UV57" s="369" t="str">
        <v/>
      </c>
      <c r="UW57" s="369" t="str">
        <v/>
      </c>
      <c r="UX57" s="369" t="str">
        <v/>
      </c>
      <c r="UY57" s="369" t="str">
        <v/>
      </c>
      <c r="UZ57" s="369" t="str">
        <v/>
      </c>
      <c r="VA57" s="369" t="str">
        <v/>
      </c>
      <c r="VB57" s="369" t="str">
        <v/>
      </c>
      <c r="VC57" s="369" t="str">
        <v/>
      </c>
      <c r="VD57" s="369" t="str">
        <v/>
      </c>
      <c r="VE57" s="369" t="str">
        <v/>
      </c>
      <c r="VF57" s="369" t="str">
        <v/>
      </c>
      <c r="VG57" s="369" t="str">
        <v/>
      </c>
      <c r="VH57" s="369" t="str">
        <v/>
      </c>
      <c r="VI57" s="369" t="str">
        <v/>
      </c>
      <c r="VJ57" s="369" t="str">
        <v/>
      </c>
      <c r="VK57" s="369" t="str">
        <v/>
      </c>
      <c r="VL57" s="369" t="str">
        <v/>
      </c>
      <c r="VM57" s="369" t="str">
        <v/>
      </c>
      <c r="VN57" s="369" t="str">
        <v/>
      </c>
      <c r="VO57" s="369" t="str">
        <v/>
      </c>
      <c r="VP57" s="369" t="str">
        <v/>
      </c>
      <c r="VQ57" s="369" t="str">
        <v/>
      </c>
      <c r="VR57" s="369" t="str">
        <v/>
      </c>
      <c r="VS57" s="369" t="str">
        <v/>
      </c>
      <c r="VT57" s="369" t="str">
        <v/>
      </c>
      <c r="VU57" s="369" t="str">
        <v/>
      </c>
      <c r="VV57" s="369" t="str">
        <v/>
      </c>
      <c r="VW57" s="369" t="str">
        <v/>
      </c>
      <c r="VX57" s="369" t="str">
        <v/>
      </c>
      <c r="VY57" s="369" t="str">
        <v/>
      </c>
      <c r="VZ57" s="369" t="str">
        <v/>
      </c>
      <c r="WA57" s="369" t="str">
        <v/>
      </c>
      <c r="WB57" s="369" t="str">
        <v/>
      </c>
      <c r="WC57" s="369" t="str">
        <v/>
      </c>
      <c r="WD57" s="369" t="str">
        <v/>
      </c>
      <c r="WE57" s="369" t="str">
        <v/>
      </c>
      <c r="WF57" s="369" t="str">
        <v/>
      </c>
      <c r="WG57" s="369" t="str">
        <v/>
      </c>
      <c r="WH57" s="369" t="str">
        <v/>
      </c>
      <c r="WI57" s="369" t="str">
        <v/>
      </c>
    </row>
    <row r="58" spans="1:607" ht="12.6" customHeight="1">
      <c r="A58" s="348"/>
      <c r="B58" s="360" t="s">
        <v>790</v>
      </c>
      <c r="C58" s="348"/>
      <c r="D58" s="399"/>
      <c r="E58" s="399"/>
      <c r="F58" s="399"/>
      <c r="G58" s="361" t="str">
        <f t="shared" si="0"/>
        <v/>
      </c>
      <c r="H58" s="361" t="str">
        <f t="shared" si="1"/>
        <v/>
      </c>
      <c r="I58" s="397"/>
      <c r="J58" s="348"/>
      <c r="K58" s="348"/>
      <c r="L58" s="348"/>
      <c r="M58" s="348"/>
      <c r="N58" s="323"/>
      <c r="O58" s="323"/>
      <c r="P58" s="323"/>
      <c r="Q58" s="323"/>
      <c r="R58" s="323"/>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3"/>
      <c r="AS58" s="323"/>
      <c r="AT58" s="323"/>
      <c r="AU58" s="323"/>
      <c r="AV58" s="323"/>
      <c r="AW58" s="323"/>
      <c r="AX58" s="323"/>
      <c r="AY58" s="323"/>
      <c r="AZ58" s="323"/>
      <c r="BA58" s="323"/>
      <c r="BB58" s="323"/>
      <c r="BC58" s="323"/>
      <c r="BD58" s="323"/>
      <c r="BE58" s="323"/>
      <c r="BF58" s="323"/>
      <c r="BG58" s="323"/>
      <c r="BH58" s="323"/>
      <c r="BI58" s="323"/>
      <c r="BJ58" s="323"/>
      <c r="BK58" s="323"/>
      <c r="BL58" s="323"/>
      <c r="BM58" s="323"/>
      <c r="BN58" s="323"/>
      <c r="BO58" s="323"/>
      <c r="BP58" s="323"/>
      <c r="BQ58" s="323"/>
      <c r="BR58" s="323"/>
      <c r="BS58" s="323"/>
      <c r="BT58" s="323"/>
      <c r="BU58" s="323"/>
      <c r="BV58" s="323"/>
      <c r="BW58" s="323"/>
      <c r="BX58" s="323"/>
      <c r="BY58" s="323"/>
      <c r="BZ58" s="323"/>
      <c r="CA58" s="323"/>
      <c r="CB58" s="323"/>
      <c r="CC58" s="323"/>
      <c r="CD58" s="323"/>
      <c r="CE58" s="323"/>
      <c r="CF58" s="323"/>
      <c r="CG58" s="323"/>
      <c r="CH58" s="323"/>
      <c r="CI58" s="323"/>
      <c r="CJ58" s="323"/>
      <c r="CK58" s="323"/>
      <c r="CL58" s="323"/>
      <c r="CM58" s="323"/>
      <c r="CN58" s="323"/>
      <c r="CO58" s="323"/>
      <c r="CP58" s="323"/>
      <c r="CQ58" s="323"/>
      <c r="CR58" s="323"/>
      <c r="CS58" s="323"/>
      <c r="CT58" s="323"/>
      <c r="CU58" s="323"/>
      <c r="CV58" s="323"/>
      <c r="CW58" s="323"/>
      <c r="CX58" s="323"/>
      <c r="CY58" s="323"/>
      <c r="CZ58" s="363"/>
      <c r="DB58" s="898"/>
      <c r="DC58" s="898"/>
      <c r="DD58" s="368" t="str">
        <v/>
      </c>
      <c r="DE58" s="369" t="str">
        <v/>
      </c>
      <c r="DF58" s="369" t="str">
        <v/>
      </c>
      <c r="DG58" s="369" t="str">
        <v/>
      </c>
      <c r="DH58" s="369" t="str">
        <v/>
      </c>
      <c r="DI58" s="369" t="str">
        <v/>
      </c>
      <c r="DJ58" s="369" t="str">
        <v/>
      </c>
      <c r="DK58" s="369" t="str">
        <v/>
      </c>
      <c r="DL58" s="369" t="str">
        <v/>
      </c>
      <c r="DM58" s="369" t="str">
        <v/>
      </c>
      <c r="DN58" s="369" t="str">
        <v/>
      </c>
      <c r="DO58" s="369" t="str">
        <v/>
      </c>
      <c r="DP58" s="369" t="str">
        <v/>
      </c>
      <c r="DQ58" s="369" t="str">
        <v/>
      </c>
      <c r="DR58" s="369" t="str">
        <v/>
      </c>
      <c r="DS58" s="369" t="str">
        <v/>
      </c>
      <c r="DT58" s="369" t="str">
        <v/>
      </c>
      <c r="DU58" s="369" t="str">
        <v/>
      </c>
      <c r="DV58" s="369" t="str">
        <v/>
      </c>
      <c r="DW58" s="369" t="str">
        <v/>
      </c>
      <c r="DX58" s="370" t="str">
        <v/>
      </c>
      <c r="DY58" s="369" t="str">
        <v/>
      </c>
      <c r="DZ58" s="369" t="str">
        <v/>
      </c>
      <c r="EA58" s="369" t="str">
        <v/>
      </c>
      <c r="EB58" s="369" t="str">
        <v/>
      </c>
      <c r="EC58" s="369" t="str">
        <v/>
      </c>
      <c r="ED58" s="369" t="str">
        <v/>
      </c>
      <c r="EE58" s="369" t="str">
        <v/>
      </c>
      <c r="EF58" s="369" t="str">
        <v/>
      </c>
      <c r="EG58" s="369" t="str">
        <v/>
      </c>
      <c r="EH58" s="369" t="str">
        <v/>
      </c>
      <c r="EI58" s="369" t="str">
        <v/>
      </c>
      <c r="EJ58" s="369" t="str">
        <v/>
      </c>
      <c r="EK58" s="369" t="str">
        <v/>
      </c>
      <c r="EL58" s="369" t="str">
        <v/>
      </c>
      <c r="EM58" s="369" t="str">
        <v/>
      </c>
      <c r="EN58" s="369" t="str">
        <v/>
      </c>
      <c r="EO58" s="369" t="str">
        <v/>
      </c>
      <c r="EP58" s="369" t="str">
        <v/>
      </c>
      <c r="EQ58" s="369" t="str">
        <v/>
      </c>
      <c r="ER58" s="369" t="str">
        <v/>
      </c>
      <c r="ES58" s="369" t="str">
        <v/>
      </c>
      <c r="ET58" s="369" t="str">
        <v/>
      </c>
      <c r="EU58" s="369" t="str">
        <v/>
      </c>
      <c r="EV58" s="369" t="str">
        <v/>
      </c>
      <c r="EW58" s="369" t="str">
        <v/>
      </c>
      <c r="EX58" s="369" t="str">
        <v/>
      </c>
      <c r="EY58" s="369" t="str">
        <v/>
      </c>
      <c r="EZ58" s="369" t="str">
        <v/>
      </c>
      <c r="FA58" s="369" t="str">
        <v/>
      </c>
      <c r="FB58" s="369" t="str">
        <v/>
      </c>
      <c r="FC58" s="369" t="str">
        <v/>
      </c>
      <c r="FD58" s="369" t="str">
        <v/>
      </c>
      <c r="FE58" s="369" t="str">
        <v/>
      </c>
      <c r="FF58" s="369" t="str">
        <v/>
      </c>
      <c r="FG58" s="369" t="str">
        <v/>
      </c>
      <c r="FH58" s="369" t="str">
        <v/>
      </c>
      <c r="FI58" s="369" t="str">
        <v/>
      </c>
      <c r="FJ58" s="369" t="str">
        <v/>
      </c>
      <c r="FK58" s="369" t="str">
        <v/>
      </c>
      <c r="FL58" s="369" t="str">
        <v/>
      </c>
      <c r="FM58" s="369" t="str">
        <v/>
      </c>
      <c r="FN58" s="369" t="str">
        <v/>
      </c>
      <c r="FO58" s="369" t="str">
        <v/>
      </c>
      <c r="FP58" s="369" t="str">
        <v/>
      </c>
      <c r="FQ58" s="369" t="str">
        <v/>
      </c>
      <c r="FR58" s="369" t="str">
        <v/>
      </c>
      <c r="FS58" s="369" t="str">
        <v/>
      </c>
      <c r="FT58" s="369" t="str">
        <v/>
      </c>
      <c r="FU58" s="369" t="str">
        <v/>
      </c>
      <c r="FV58" s="369" t="str">
        <v/>
      </c>
      <c r="FW58" s="369" t="str">
        <v/>
      </c>
      <c r="FX58" s="369" t="str">
        <v/>
      </c>
      <c r="FY58" s="369" t="str">
        <v/>
      </c>
      <c r="FZ58" s="369" t="str">
        <v/>
      </c>
      <c r="GA58" s="369" t="str">
        <v/>
      </c>
      <c r="GB58" s="369" t="str">
        <v/>
      </c>
      <c r="GC58" s="369" t="str">
        <v/>
      </c>
      <c r="GD58" s="369" t="str">
        <v/>
      </c>
      <c r="GE58" s="369" t="str">
        <v/>
      </c>
      <c r="GF58" s="369" t="str">
        <v/>
      </c>
      <c r="GG58" s="369" t="str">
        <v/>
      </c>
      <c r="GH58" s="369" t="str">
        <v/>
      </c>
      <c r="GI58" s="369" t="str">
        <v/>
      </c>
      <c r="GJ58" s="369" t="str">
        <v/>
      </c>
      <c r="GK58" s="369" t="str">
        <v/>
      </c>
      <c r="GL58" s="369" t="str">
        <v/>
      </c>
      <c r="GM58" s="369" t="str">
        <v/>
      </c>
      <c r="GN58" s="369" t="str">
        <v/>
      </c>
      <c r="GO58" s="369" t="str">
        <v/>
      </c>
      <c r="GP58" s="369" t="str">
        <v/>
      </c>
      <c r="GQ58" s="369" t="str">
        <v/>
      </c>
      <c r="GR58" s="369" t="str">
        <v/>
      </c>
      <c r="GS58" s="369" t="str">
        <v/>
      </c>
      <c r="GT58" s="369" t="str">
        <v/>
      </c>
      <c r="GU58" s="369" t="str">
        <v/>
      </c>
      <c r="GV58" s="369" t="str">
        <v/>
      </c>
      <c r="GW58" s="369" t="str">
        <v/>
      </c>
      <c r="GX58" s="369" t="str">
        <v/>
      </c>
      <c r="GY58" s="369" t="str">
        <v/>
      </c>
      <c r="GZ58" s="369" t="str">
        <v/>
      </c>
      <c r="HA58" s="369" t="str">
        <v/>
      </c>
      <c r="HB58" s="369" t="str">
        <v/>
      </c>
      <c r="HC58" s="369" t="str">
        <v/>
      </c>
      <c r="HD58" s="369" t="str">
        <v/>
      </c>
      <c r="HE58" s="369" t="str">
        <v/>
      </c>
      <c r="HF58" s="369" t="str">
        <v/>
      </c>
      <c r="HG58" s="369" t="str">
        <v/>
      </c>
      <c r="HH58" s="369" t="str">
        <v/>
      </c>
      <c r="HI58" s="369" t="str">
        <v/>
      </c>
      <c r="HJ58" s="369" t="str">
        <v/>
      </c>
      <c r="HK58" s="369" t="str">
        <v/>
      </c>
      <c r="HL58" s="369" t="str">
        <v/>
      </c>
      <c r="HM58" s="369" t="str">
        <v/>
      </c>
      <c r="HN58" s="369" t="str">
        <v/>
      </c>
      <c r="HO58" s="369" t="str">
        <v/>
      </c>
      <c r="HP58" s="369" t="str">
        <v/>
      </c>
      <c r="HQ58" s="369" t="str">
        <v/>
      </c>
      <c r="HR58" s="369" t="str">
        <v/>
      </c>
      <c r="HS58" s="369" t="str">
        <v/>
      </c>
      <c r="HT58" s="369" t="str">
        <v/>
      </c>
      <c r="HU58" s="369" t="str">
        <v/>
      </c>
      <c r="HV58" s="369" t="str">
        <v/>
      </c>
      <c r="HW58" s="369" t="str">
        <v/>
      </c>
      <c r="HX58" s="369" t="str">
        <v/>
      </c>
      <c r="HY58" s="369" t="str">
        <v/>
      </c>
      <c r="HZ58" s="369" t="str">
        <v/>
      </c>
      <c r="IA58" s="369" t="str">
        <v/>
      </c>
      <c r="IB58" s="369" t="str">
        <v/>
      </c>
      <c r="IC58" s="369" t="str">
        <v/>
      </c>
      <c r="ID58" s="369" t="str">
        <v/>
      </c>
      <c r="IE58" s="369" t="str">
        <v/>
      </c>
      <c r="IF58" s="369" t="str">
        <v/>
      </c>
      <c r="IG58" s="369" t="str">
        <v/>
      </c>
      <c r="IH58" s="369" t="str">
        <v/>
      </c>
      <c r="II58" s="369" t="str">
        <v/>
      </c>
      <c r="IJ58" s="369" t="str">
        <v/>
      </c>
      <c r="IK58" s="369" t="str">
        <v/>
      </c>
      <c r="IL58" s="369" t="str">
        <v/>
      </c>
      <c r="IM58" s="369" t="str">
        <v/>
      </c>
      <c r="IN58" s="369" t="str">
        <v/>
      </c>
      <c r="IO58" s="369" t="str">
        <v/>
      </c>
      <c r="IP58" s="369" t="str">
        <v/>
      </c>
      <c r="IQ58" s="369" t="str">
        <v/>
      </c>
      <c r="IR58" s="369" t="str">
        <v/>
      </c>
      <c r="IS58" s="369" t="str">
        <v/>
      </c>
      <c r="IT58" s="369" t="str">
        <v/>
      </c>
      <c r="IU58" s="369" t="str">
        <v/>
      </c>
      <c r="IV58" s="369" t="str">
        <v/>
      </c>
      <c r="IW58" s="369" t="str">
        <v/>
      </c>
      <c r="IX58" s="369" t="str">
        <v/>
      </c>
      <c r="IY58" s="369" t="str">
        <v/>
      </c>
      <c r="IZ58" s="369" t="str">
        <v/>
      </c>
      <c r="JA58" s="369" t="str">
        <v/>
      </c>
      <c r="JB58" s="369" t="str">
        <v/>
      </c>
      <c r="JC58" s="369" t="str">
        <v/>
      </c>
      <c r="JD58" s="369" t="str">
        <v/>
      </c>
      <c r="JE58" s="369" t="str">
        <v/>
      </c>
      <c r="JF58" s="369" t="str">
        <v/>
      </c>
      <c r="JG58" s="369" t="str">
        <v/>
      </c>
      <c r="JH58" s="369" t="str">
        <v/>
      </c>
      <c r="JI58" s="369" t="str">
        <v/>
      </c>
      <c r="JJ58" s="369" t="str">
        <v/>
      </c>
      <c r="JK58" s="369" t="str">
        <v/>
      </c>
      <c r="JL58" s="369" t="str">
        <v/>
      </c>
      <c r="JM58" s="369" t="str">
        <v/>
      </c>
      <c r="JN58" s="369" t="str">
        <v/>
      </c>
      <c r="JO58" s="369" t="str">
        <v/>
      </c>
      <c r="JP58" s="369" t="str">
        <v/>
      </c>
      <c r="JQ58" s="369" t="str">
        <v/>
      </c>
      <c r="JR58" s="369" t="str">
        <v/>
      </c>
      <c r="JS58" s="369" t="str">
        <v/>
      </c>
      <c r="JT58" s="369" t="str">
        <v/>
      </c>
      <c r="JU58" s="369" t="str">
        <v/>
      </c>
      <c r="JV58" s="369" t="str">
        <v/>
      </c>
      <c r="JW58" s="369" t="str">
        <v/>
      </c>
      <c r="JX58" s="369" t="str">
        <v/>
      </c>
      <c r="JY58" s="369" t="str">
        <v/>
      </c>
      <c r="JZ58" s="369" t="str">
        <v/>
      </c>
      <c r="KA58" s="369" t="str">
        <v/>
      </c>
      <c r="KB58" s="369" t="str">
        <v/>
      </c>
      <c r="KC58" s="369" t="str">
        <v/>
      </c>
      <c r="KD58" s="369" t="str">
        <v/>
      </c>
      <c r="KE58" s="369" t="str">
        <v/>
      </c>
      <c r="KF58" s="369" t="str">
        <v/>
      </c>
      <c r="KG58" s="369" t="str">
        <v/>
      </c>
      <c r="KH58" s="369" t="str">
        <v/>
      </c>
      <c r="KI58" s="369" t="str">
        <v/>
      </c>
      <c r="KJ58" s="369" t="str">
        <v/>
      </c>
      <c r="KK58" s="369" t="str">
        <v/>
      </c>
      <c r="KL58" s="369" t="str">
        <v/>
      </c>
      <c r="KM58" s="369" t="str">
        <v/>
      </c>
      <c r="KN58" s="369" t="str">
        <v/>
      </c>
      <c r="KO58" s="369" t="str">
        <v/>
      </c>
      <c r="KP58" s="369" t="str">
        <v/>
      </c>
      <c r="KQ58" s="369" t="str">
        <v/>
      </c>
      <c r="KR58" s="369" t="str">
        <v/>
      </c>
      <c r="KS58" s="369" t="str">
        <v/>
      </c>
      <c r="KT58" s="369" t="str">
        <v/>
      </c>
      <c r="KU58" s="369" t="str">
        <v/>
      </c>
      <c r="KV58" s="369" t="str">
        <v/>
      </c>
      <c r="KW58" s="369" t="str">
        <v/>
      </c>
      <c r="KX58" s="369" t="str">
        <v/>
      </c>
      <c r="KY58" s="369" t="str">
        <v/>
      </c>
      <c r="KZ58" s="369" t="str">
        <v/>
      </c>
      <c r="LA58" s="369" t="str">
        <v/>
      </c>
      <c r="LB58" s="369" t="str">
        <v/>
      </c>
      <c r="LC58" s="369" t="str">
        <v/>
      </c>
      <c r="LD58" s="369" t="str">
        <v/>
      </c>
      <c r="LE58" s="369" t="str">
        <v/>
      </c>
      <c r="LF58" s="369" t="str">
        <v/>
      </c>
      <c r="LG58" s="369" t="str">
        <v/>
      </c>
      <c r="LH58" s="369" t="str">
        <v/>
      </c>
      <c r="LI58" s="369" t="str">
        <v/>
      </c>
      <c r="LJ58" s="369" t="str">
        <v/>
      </c>
      <c r="LK58" s="369" t="str">
        <v/>
      </c>
      <c r="LL58" s="369" t="str">
        <v/>
      </c>
      <c r="LM58" s="369" t="str">
        <v/>
      </c>
      <c r="LN58" s="369" t="str">
        <v/>
      </c>
      <c r="LO58" s="369" t="str">
        <v/>
      </c>
      <c r="LP58" s="369" t="str">
        <v/>
      </c>
      <c r="LQ58" s="369" t="str">
        <v/>
      </c>
      <c r="LR58" s="369" t="str">
        <v/>
      </c>
      <c r="LS58" s="369" t="str">
        <v/>
      </c>
      <c r="LT58" s="369" t="str">
        <v/>
      </c>
      <c r="LU58" s="369" t="str">
        <v/>
      </c>
      <c r="LV58" s="369" t="str">
        <v/>
      </c>
      <c r="LW58" s="369" t="str">
        <v/>
      </c>
      <c r="LX58" s="369" t="str">
        <v/>
      </c>
      <c r="LY58" s="369" t="str">
        <v/>
      </c>
      <c r="LZ58" s="369" t="str">
        <v/>
      </c>
      <c r="MA58" s="369" t="str">
        <v/>
      </c>
      <c r="MB58" s="369" t="str">
        <v/>
      </c>
      <c r="MC58" s="369" t="str">
        <v/>
      </c>
      <c r="MD58" s="369" t="str">
        <v/>
      </c>
      <c r="ME58" s="369" t="str">
        <v/>
      </c>
      <c r="MF58" s="369" t="str">
        <v/>
      </c>
      <c r="MG58" s="369" t="str">
        <v/>
      </c>
      <c r="MH58" s="369" t="str">
        <v/>
      </c>
      <c r="MI58" s="369" t="str">
        <v/>
      </c>
      <c r="MJ58" s="369" t="str">
        <v/>
      </c>
      <c r="MK58" s="369" t="str">
        <v/>
      </c>
      <c r="ML58" s="369" t="str">
        <v/>
      </c>
      <c r="MM58" s="369" t="str">
        <v/>
      </c>
      <c r="MN58" s="369" t="str">
        <v/>
      </c>
      <c r="MO58" s="369" t="str">
        <v/>
      </c>
      <c r="MP58" s="369" t="str">
        <v/>
      </c>
      <c r="MQ58" s="369" t="str">
        <v/>
      </c>
      <c r="MR58" s="369" t="str">
        <v/>
      </c>
      <c r="MS58" s="369" t="str">
        <v/>
      </c>
      <c r="MT58" s="369" t="str">
        <v/>
      </c>
      <c r="MU58" s="369" t="str">
        <v/>
      </c>
      <c r="MV58" s="369" t="str">
        <v/>
      </c>
      <c r="MW58" s="369" t="str">
        <v/>
      </c>
      <c r="MX58" s="369" t="str">
        <v/>
      </c>
      <c r="MY58" s="369" t="str">
        <v/>
      </c>
      <c r="MZ58" s="369" t="str">
        <v/>
      </c>
      <c r="NA58" s="369" t="str">
        <v/>
      </c>
      <c r="NB58" s="369" t="str">
        <v/>
      </c>
      <c r="NC58" s="369" t="str">
        <v/>
      </c>
      <c r="ND58" s="369" t="str">
        <v/>
      </c>
      <c r="NE58" s="369" t="str">
        <v/>
      </c>
      <c r="NF58" s="369" t="str">
        <v/>
      </c>
      <c r="NG58" s="369" t="str">
        <v/>
      </c>
      <c r="NH58" s="369" t="str">
        <v/>
      </c>
      <c r="NI58" s="369" t="str">
        <v/>
      </c>
      <c r="NJ58" s="369" t="str">
        <v/>
      </c>
      <c r="NK58" s="369" t="str">
        <v/>
      </c>
      <c r="NL58" s="369" t="str">
        <v/>
      </c>
      <c r="NM58" s="369" t="str">
        <v/>
      </c>
      <c r="NN58" s="369" t="str">
        <v/>
      </c>
      <c r="NO58" s="369" t="str">
        <v/>
      </c>
      <c r="NP58" s="369" t="str">
        <v/>
      </c>
      <c r="NQ58" s="369" t="str">
        <v/>
      </c>
      <c r="NR58" s="369" t="str">
        <v/>
      </c>
      <c r="NS58" s="369" t="str">
        <v/>
      </c>
      <c r="NT58" s="369" t="str">
        <v/>
      </c>
      <c r="NU58" s="369" t="str">
        <v/>
      </c>
      <c r="NV58" s="369" t="str">
        <v/>
      </c>
      <c r="NW58" s="369" t="str">
        <v/>
      </c>
      <c r="NX58" s="369" t="str">
        <v/>
      </c>
      <c r="NY58" s="369" t="str">
        <v/>
      </c>
      <c r="NZ58" s="369" t="str">
        <v/>
      </c>
      <c r="OA58" s="369" t="str">
        <v/>
      </c>
      <c r="OB58" s="369" t="str">
        <v/>
      </c>
      <c r="OC58" s="369" t="str">
        <v/>
      </c>
      <c r="OD58" s="369" t="str">
        <v/>
      </c>
      <c r="OE58" s="369" t="str">
        <v/>
      </c>
      <c r="OF58" s="369" t="str">
        <v/>
      </c>
      <c r="OG58" s="369" t="str">
        <v/>
      </c>
      <c r="OH58" s="369" t="str">
        <v/>
      </c>
      <c r="OI58" s="369" t="str">
        <v/>
      </c>
      <c r="OJ58" s="369" t="str">
        <v/>
      </c>
      <c r="OK58" s="369" t="str">
        <v/>
      </c>
      <c r="OL58" s="369" t="str">
        <v/>
      </c>
      <c r="OM58" s="369" t="str">
        <v/>
      </c>
      <c r="ON58" s="369" t="str">
        <v/>
      </c>
      <c r="OO58" s="369" t="str">
        <v/>
      </c>
      <c r="OP58" s="369" t="str">
        <v/>
      </c>
      <c r="OQ58" s="371" t="str">
        <v/>
      </c>
      <c r="OR58" s="369" t="str">
        <v/>
      </c>
      <c r="OS58" s="369" t="str">
        <v/>
      </c>
      <c r="OT58" s="369" t="str">
        <v/>
      </c>
      <c r="OU58" s="369" t="str">
        <v/>
      </c>
      <c r="OV58" s="369" t="str">
        <v/>
      </c>
      <c r="OW58" s="369" t="str">
        <v/>
      </c>
      <c r="OX58" s="369" t="str">
        <v/>
      </c>
      <c r="OY58" s="369" t="str">
        <v/>
      </c>
      <c r="OZ58" s="369" t="str">
        <v/>
      </c>
      <c r="PA58" s="369" t="str">
        <v/>
      </c>
      <c r="PB58" s="369" t="str">
        <v/>
      </c>
      <c r="PC58" s="369" t="str">
        <v/>
      </c>
      <c r="PD58" s="369" t="str">
        <v/>
      </c>
      <c r="PE58" s="369" t="str">
        <v/>
      </c>
      <c r="PF58" s="369" t="str">
        <v/>
      </c>
      <c r="PG58" s="369" t="str">
        <v/>
      </c>
      <c r="PH58" s="369" t="str">
        <v/>
      </c>
      <c r="PI58" s="369" t="str">
        <v/>
      </c>
      <c r="PJ58" s="369" t="str">
        <v/>
      </c>
      <c r="PK58" s="369" t="str">
        <v/>
      </c>
      <c r="PL58" s="369" t="str">
        <v/>
      </c>
      <c r="PM58" s="369" t="str">
        <v/>
      </c>
      <c r="PN58" s="369" t="str">
        <v/>
      </c>
      <c r="PO58" s="369" t="str">
        <v/>
      </c>
      <c r="PP58" s="369" t="str">
        <v/>
      </c>
      <c r="PQ58" s="369" t="str">
        <v/>
      </c>
      <c r="PR58" s="369" t="str">
        <v/>
      </c>
      <c r="PS58" s="369" t="str">
        <v/>
      </c>
      <c r="PT58" s="369" t="str">
        <v/>
      </c>
      <c r="PU58" s="369" t="str">
        <v/>
      </c>
      <c r="PV58" s="369" t="str">
        <v/>
      </c>
      <c r="PW58" s="369" t="str">
        <v/>
      </c>
      <c r="PX58" s="369" t="str">
        <v/>
      </c>
      <c r="PY58" s="369" t="str">
        <v/>
      </c>
      <c r="PZ58" s="369" t="str">
        <v/>
      </c>
      <c r="QA58" s="369" t="str">
        <v/>
      </c>
      <c r="QB58" s="369" t="str">
        <v/>
      </c>
      <c r="QC58" s="369" t="str">
        <v/>
      </c>
      <c r="QD58" s="369" t="str">
        <v/>
      </c>
      <c r="QE58" s="369" t="str">
        <v/>
      </c>
      <c r="QF58" s="369" t="str">
        <v/>
      </c>
      <c r="QG58" s="369" t="str">
        <v/>
      </c>
      <c r="QH58" s="369" t="str">
        <v/>
      </c>
      <c r="QI58" s="369" t="str">
        <v/>
      </c>
      <c r="QJ58" s="369" t="str">
        <v/>
      </c>
      <c r="QK58" s="369" t="str">
        <v/>
      </c>
      <c r="QL58" s="369" t="str">
        <v/>
      </c>
      <c r="QM58" s="369" t="str">
        <v/>
      </c>
      <c r="QN58" s="369" t="str">
        <v/>
      </c>
      <c r="QO58" s="369" t="str">
        <v/>
      </c>
      <c r="QP58" s="369" t="str">
        <v/>
      </c>
      <c r="QQ58" s="369" t="str">
        <v/>
      </c>
      <c r="QR58" s="369" t="str">
        <v/>
      </c>
      <c r="QS58" s="369" t="str">
        <v/>
      </c>
      <c r="QT58" s="369" t="str">
        <v/>
      </c>
      <c r="QU58" s="369" t="str">
        <v/>
      </c>
      <c r="QV58" s="369" t="str">
        <v/>
      </c>
      <c r="QW58" s="369" t="str">
        <v/>
      </c>
      <c r="QX58" s="369" t="str">
        <v/>
      </c>
      <c r="QY58" s="369" t="str">
        <v/>
      </c>
      <c r="QZ58" s="369" t="str">
        <v/>
      </c>
      <c r="RA58" s="369" t="str">
        <v/>
      </c>
      <c r="RB58" s="369" t="str">
        <v/>
      </c>
      <c r="RC58" s="369" t="str">
        <v/>
      </c>
      <c r="RD58" s="369" t="str">
        <v/>
      </c>
      <c r="RE58" s="369" t="str">
        <v/>
      </c>
      <c r="RF58" s="369" t="str">
        <v/>
      </c>
      <c r="RG58" s="369" t="str">
        <v/>
      </c>
      <c r="RH58" s="369" t="str">
        <v/>
      </c>
      <c r="RI58" s="369" t="str">
        <v/>
      </c>
      <c r="RJ58" s="369" t="str">
        <v/>
      </c>
      <c r="RK58" s="369" t="str">
        <v/>
      </c>
      <c r="RL58" s="369" t="str">
        <v/>
      </c>
      <c r="RM58" s="369" t="str">
        <v/>
      </c>
      <c r="RN58" s="369" t="str">
        <v/>
      </c>
      <c r="RO58" s="369" t="str">
        <v/>
      </c>
      <c r="RP58" s="369" t="str">
        <v/>
      </c>
      <c r="RQ58" s="369" t="str">
        <v/>
      </c>
      <c r="RR58" s="369" t="str">
        <v/>
      </c>
      <c r="RS58" s="369" t="str">
        <v/>
      </c>
      <c r="RT58" s="369" t="str">
        <v/>
      </c>
      <c r="RU58" s="369" t="str">
        <v/>
      </c>
      <c r="RV58" s="369" t="str">
        <v/>
      </c>
      <c r="RW58" s="369" t="str">
        <v/>
      </c>
      <c r="RX58" s="369" t="str">
        <v/>
      </c>
      <c r="RY58" s="369" t="str">
        <v/>
      </c>
      <c r="RZ58" s="369" t="str">
        <v/>
      </c>
      <c r="SA58" s="369" t="str">
        <v/>
      </c>
      <c r="SB58" s="369" t="str">
        <v/>
      </c>
      <c r="SC58" s="369" t="str">
        <v/>
      </c>
      <c r="SD58" s="369" t="str">
        <v/>
      </c>
      <c r="SE58" s="369" t="str">
        <v/>
      </c>
      <c r="SF58" s="369" t="str">
        <v/>
      </c>
      <c r="SG58" s="369" t="str">
        <v/>
      </c>
      <c r="SH58" s="369" t="str">
        <v/>
      </c>
      <c r="SI58" s="369" t="str">
        <v/>
      </c>
      <c r="SJ58" s="369" t="str">
        <v/>
      </c>
      <c r="SK58" s="369" t="str">
        <v/>
      </c>
      <c r="SL58" s="369" t="str">
        <v/>
      </c>
      <c r="SM58" s="369" t="str">
        <v/>
      </c>
      <c r="SN58" s="369" t="str">
        <v/>
      </c>
      <c r="SO58" s="369" t="str">
        <v/>
      </c>
      <c r="SP58" s="369" t="str">
        <v/>
      </c>
      <c r="SQ58" s="369" t="str">
        <v/>
      </c>
      <c r="SR58" s="369" t="str">
        <v/>
      </c>
      <c r="SS58" s="369" t="str">
        <v/>
      </c>
      <c r="ST58" s="369" t="str">
        <v/>
      </c>
      <c r="SU58" s="369" t="str">
        <v/>
      </c>
      <c r="SV58" s="369" t="str">
        <v/>
      </c>
      <c r="SW58" s="369" t="str">
        <v/>
      </c>
      <c r="SX58" s="369" t="str">
        <v/>
      </c>
      <c r="SY58" s="369" t="str">
        <v/>
      </c>
      <c r="SZ58" s="369" t="str">
        <v/>
      </c>
      <c r="TA58" s="369" t="str">
        <v/>
      </c>
      <c r="TB58" s="369" t="str">
        <v/>
      </c>
      <c r="TC58" s="369" t="str">
        <v/>
      </c>
      <c r="TD58" s="369" t="str">
        <v/>
      </c>
      <c r="TE58" s="369" t="str">
        <v/>
      </c>
      <c r="TF58" s="369" t="str">
        <v/>
      </c>
      <c r="TG58" s="369" t="str">
        <v/>
      </c>
      <c r="TH58" s="369" t="str">
        <v/>
      </c>
      <c r="TI58" s="369" t="str">
        <v/>
      </c>
      <c r="TJ58" s="369" t="str">
        <v/>
      </c>
      <c r="TK58" s="369" t="str">
        <v/>
      </c>
      <c r="TL58" s="369" t="str">
        <v/>
      </c>
      <c r="TM58" s="369" t="str">
        <v/>
      </c>
      <c r="TN58" s="369" t="str">
        <v/>
      </c>
      <c r="TO58" s="369" t="str">
        <v/>
      </c>
      <c r="TP58" s="369" t="str">
        <v/>
      </c>
      <c r="TQ58" s="369" t="str">
        <v/>
      </c>
      <c r="TR58" s="369" t="str">
        <v/>
      </c>
      <c r="TS58" s="369" t="str">
        <v/>
      </c>
      <c r="TT58" s="369" t="str">
        <v/>
      </c>
      <c r="TU58" s="369" t="str">
        <v/>
      </c>
      <c r="TV58" s="369" t="str">
        <v/>
      </c>
      <c r="TW58" s="369" t="str">
        <v/>
      </c>
      <c r="TX58" s="369" t="str">
        <v/>
      </c>
      <c r="TY58" s="369" t="str">
        <v/>
      </c>
      <c r="TZ58" s="369" t="str">
        <v/>
      </c>
      <c r="UA58" s="369" t="str">
        <v/>
      </c>
      <c r="UB58" s="369" t="str">
        <v/>
      </c>
      <c r="UC58" s="369" t="str">
        <v/>
      </c>
      <c r="UD58" s="369" t="str">
        <v/>
      </c>
      <c r="UE58" s="369" t="str">
        <v/>
      </c>
      <c r="UF58" s="369" t="str">
        <v/>
      </c>
      <c r="UG58" s="369" t="str">
        <v/>
      </c>
      <c r="UH58" s="369" t="str">
        <v/>
      </c>
      <c r="UI58" s="369" t="str">
        <v/>
      </c>
      <c r="UJ58" s="369" t="str">
        <v/>
      </c>
      <c r="UK58" s="369" t="str">
        <v/>
      </c>
      <c r="UL58" s="369" t="str">
        <v/>
      </c>
      <c r="UM58" s="369" t="str">
        <v/>
      </c>
      <c r="UN58" s="369" t="str">
        <v/>
      </c>
      <c r="UO58" s="369" t="str">
        <v/>
      </c>
      <c r="UP58" s="369" t="str">
        <v/>
      </c>
      <c r="UQ58" s="369" t="str">
        <v/>
      </c>
      <c r="UR58" s="369" t="str">
        <v/>
      </c>
      <c r="US58" s="369" t="str">
        <v/>
      </c>
      <c r="UT58" s="369" t="str">
        <v/>
      </c>
      <c r="UU58" s="369" t="str">
        <v/>
      </c>
      <c r="UV58" s="369" t="str">
        <v/>
      </c>
      <c r="UW58" s="369" t="str">
        <v/>
      </c>
      <c r="UX58" s="369" t="str">
        <v/>
      </c>
      <c r="UY58" s="369" t="str">
        <v/>
      </c>
      <c r="UZ58" s="369" t="str">
        <v/>
      </c>
      <c r="VA58" s="369" t="str">
        <v/>
      </c>
      <c r="VB58" s="369" t="str">
        <v/>
      </c>
      <c r="VC58" s="369" t="str">
        <v/>
      </c>
      <c r="VD58" s="369" t="str">
        <v/>
      </c>
      <c r="VE58" s="369" t="str">
        <v/>
      </c>
      <c r="VF58" s="369" t="str">
        <v/>
      </c>
      <c r="VG58" s="369" t="str">
        <v/>
      </c>
      <c r="VH58" s="369" t="str">
        <v/>
      </c>
      <c r="VI58" s="369" t="str">
        <v/>
      </c>
      <c r="VJ58" s="369" t="str">
        <v/>
      </c>
      <c r="VK58" s="369" t="str">
        <v/>
      </c>
      <c r="VL58" s="369" t="str">
        <v/>
      </c>
      <c r="VM58" s="369" t="str">
        <v/>
      </c>
      <c r="VN58" s="369" t="str">
        <v/>
      </c>
      <c r="VO58" s="369" t="str">
        <v/>
      </c>
      <c r="VP58" s="369" t="str">
        <v/>
      </c>
      <c r="VQ58" s="369" t="str">
        <v/>
      </c>
      <c r="VR58" s="369" t="str">
        <v/>
      </c>
      <c r="VS58" s="369" t="str">
        <v/>
      </c>
      <c r="VT58" s="369" t="str">
        <v/>
      </c>
      <c r="VU58" s="369" t="str">
        <v/>
      </c>
      <c r="VV58" s="369" t="str">
        <v/>
      </c>
      <c r="VW58" s="369" t="str">
        <v/>
      </c>
      <c r="VX58" s="369" t="str">
        <v/>
      </c>
      <c r="VY58" s="369" t="str">
        <v/>
      </c>
      <c r="VZ58" s="369" t="str">
        <v/>
      </c>
      <c r="WA58" s="369" t="str">
        <v/>
      </c>
      <c r="WB58" s="369" t="str">
        <v/>
      </c>
      <c r="WC58" s="369" t="str">
        <v/>
      </c>
      <c r="WD58" s="369" t="str">
        <v/>
      </c>
      <c r="WE58" s="369" t="str">
        <v/>
      </c>
      <c r="WF58" s="369" t="str">
        <v/>
      </c>
      <c r="WG58" s="369" t="str">
        <v/>
      </c>
      <c r="WH58" s="369" t="str">
        <v/>
      </c>
      <c r="WI58" s="369" t="str">
        <v/>
      </c>
    </row>
    <row r="59" spans="1:607" ht="12.6" customHeight="1">
      <c r="A59" s="348"/>
      <c r="B59" s="360" t="s">
        <v>791</v>
      </c>
      <c r="C59" s="348"/>
      <c r="D59" s="399"/>
      <c r="E59" s="399"/>
      <c r="F59" s="399"/>
      <c r="G59" s="361" t="str">
        <f t="shared" si="0"/>
        <v/>
      </c>
      <c r="H59" s="361" t="str">
        <f t="shared" si="1"/>
        <v/>
      </c>
      <c r="I59" s="397"/>
      <c r="J59" s="348"/>
      <c r="K59" s="348"/>
      <c r="L59" s="348"/>
      <c r="M59" s="348"/>
      <c r="N59" s="400"/>
      <c r="O59" s="400"/>
      <c r="P59" s="400"/>
      <c r="Q59" s="400"/>
      <c r="R59" s="400"/>
      <c r="S59" s="400"/>
      <c r="T59" s="400"/>
      <c r="U59" s="400"/>
      <c r="V59" s="400"/>
      <c r="W59" s="400"/>
      <c r="X59" s="400"/>
      <c r="Y59" s="400"/>
      <c r="Z59" s="400"/>
      <c r="AA59" s="400"/>
      <c r="AB59" s="400"/>
      <c r="AC59" s="400"/>
      <c r="AD59" s="400"/>
      <c r="AE59" s="400"/>
      <c r="AF59" s="400"/>
      <c r="AG59" s="400"/>
      <c r="AH59" s="400"/>
      <c r="AI59" s="400"/>
      <c r="AJ59" s="400"/>
      <c r="AK59" s="400"/>
      <c r="AL59" s="400"/>
      <c r="AM59" s="400"/>
      <c r="AN59" s="400"/>
      <c r="AO59" s="400"/>
      <c r="AP59" s="400"/>
      <c r="AQ59" s="400"/>
      <c r="AR59" s="400"/>
      <c r="AS59" s="400"/>
      <c r="AT59" s="400"/>
      <c r="AU59" s="400"/>
      <c r="AV59" s="400"/>
      <c r="AW59" s="400"/>
      <c r="AX59" s="400"/>
      <c r="AY59" s="400"/>
      <c r="AZ59" s="400"/>
      <c r="BA59" s="400"/>
      <c r="BB59" s="400"/>
      <c r="BC59" s="400"/>
      <c r="BD59" s="400"/>
      <c r="BE59" s="400"/>
      <c r="BF59" s="400"/>
      <c r="BG59" s="400"/>
      <c r="BH59" s="400"/>
      <c r="BI59" s="400"/>
      <c r="BJ59" s="400"/>
      <c r="BK59" s="400"/>
      <c r="BL59" s="400"/>
      <c r="BM59" s="400"/>
      <c r="BN59" s="400"/>
      <c r="BO59" s="400"/>
      <c r="BP59" s="400"/>
      <c r="BQ59" s="400"/>
      <c r="BR59" s="400"/>
      <c r="BS59" s="400"/>
      <c r="BT59" s="400"/>
      <c r="BU59" s="400"/>
      <c r="BV59" s="400"/>
      <c r="BW59" s="400"/>
      <c r="BX59" s="400"/>
      <c r="BY59" s="400"/>
      <c r="BZ59" s="400"/>
      <c r="CA59" s="400"/>
      <c r="CB59" s="400"/>
      <c r="CC59" s="400"/>
      <c r="CD59" s="400"/>
      <c r="CE59" s="400"/>
      <c r="CF59" s="400"/>
      <c r="CG59" s="400"/>
      <c r="CH59" s="400"/>
      <c r="CI59" s="400"/>
      <c r="CJ59" s="400"/>
      <c r="CK59" s="400"/>
      <c r="CL59" s="400"/>
      <c r="CM59" s="400"/>
      <c r="CN59" s="400"/>
      <c r="CO59" s="400"/>
      <c r="CP59" s="400"/>
      <c r="CQ59" s="400"/>
      <c r="CR59" s="400"/>
      <c r="CS59" s="400"/>
      <c r="CT59" s="400"/>
      <c r="CU59" s="400"/>
      <c r="CV59" s="400"/>
      <c r="CW59" s="400"/>
      <c r="CX59" s="400"/>
      <c r="CY59" s="400"/>
      <c r="CZ59" s="362"/>
      <c r="DB59" s="896" t="s">
        <v>1259</v>
      </c>
      <c r="DC59" s="896" t="s">
        <v>1251</v>
      </c>
      <c r="DD59" s="368" t="str">
        <v/>
      </c>
      <c r="DE59" s="369" t="str">
        <v/>
      </c>
      <c r="DF59" s="369" t="str">
        <v/>
      </c>
      <c r="DG59" s="369" t="str">
        <v/>
      </c>
      <c r="DH59" s="369" t="str">
        <v/>
      </c>
      <c r="DI59" s="369" t="str">
        <v/>
      </c>
      <c r="DJ59" s="369" t="str">
        <v/>
      </c>
      <c r="DK59" s="369" t="str">
        <v/>
      </c>
      <c r="DL59" s="369" t="str">
        <v/>
      </c>
      <c r="DM59" s="369" t="str">
        <v/>
      </c>
      <c r="DN59" s="369" t="str">
        <v/>
      </c>
      <c r="DO59" s="369" t="str">
        <v/>
      </c>
      <c r="DP59" s="369" t="str">
        <v/>
      </c>
      <c r="DQ59" s="369" t="str">
        <v/>
      </c>
      <c r="DR59" s="369" t="str">
        <v/>
      </c>
      <c r="DS59" s="369" t="str">
        <v/>
      </c>
      <c r="DT59" s="369" t="str">
        <v/>
      </c>
      <c r="DU59" s="369" t="str">
        <v/>
      </c>
      <c r="DV59" s="369" t="str">
        <v/>
      </c>
      <c r="DW59" s="369" t="str">
        <v/>
      </c>
      <c r="DX59" s="370" t="str">
        <v/>
      </c>
      <c r="DY59" s="369" t="str">
        <v/>
      </c>
      <c r="DZ59" s="369" t="str">
        <v/>
      </c>
      <c r="EA59" s="369" t="str">
        <v/>
      </c>
      <c r="EB59" s="369" t="str">
        <v/>
      </c>
      <c r="EC59" s="369" t="str">
        <v/>
      </c>
      <c r="ED59" s="369" t="str">
        <v/>
      </c>
      <c r="EE59" s="369" t="str">
        <v/>
      </c>
      <c r="EF59" s="369" t="str">
        <v/>
      </c>
      <c r="EG59" s="369" t="str">
        <v/>
      </c>
      <c r="EH59" s="369" t="str">
        <v/>
      </c>
      <c r="EI59" s="369" t="str">
        <v/>
      </c>
      <c r="EJ59" s="369" t="str">
        <v/>
      </c>
      <c r="EK59" s="369" t="str">
        <v/>
      </c>
      <c r="EL59" s="369" t="str">
        <v/>
      </c>
      <c r="EM59" s="369" t="str">
        <v/>
      </c>
      <c r="EN59" s="369" t="str">
        <v/>
      </c>
      <c r="EO59" s="369" t="str">
        <v/>
      </c>
      <c r="EP59" s="369" t="str">
        <v/>
      </c>
      <c r="EQ59" s="369" t="str">
        <v/>
      </c>
      <c r="ER59" s="369" t="str">
        <v/>
      </c>
      <c r="ES59" s="369" t="str">
        <v/>
      </c>
      <c r="ET59" s="369" t="str">
        <v/>
      </c>
      <c r="EU59" s="369" t="str">
        <v/>
      </c>
      <c r="EV59" s="369" t="str">
        <v/>
      </c>
      <c r="EW59" s="369" t="str">
        <v/>
      </c>
      <c r="EX59" s="369" t="str">
        <v/>
      </c>
      <c r="EY59" s="369" t="str">
        <v/>
      </c>
      <c r="EZ59" s="369" t="str">
        <v/>
      </c>
      <c r="FA59" s="369" t="str">
        <v/>
      </c>
      <c r="FB59" s="369" t="str">
        <v/>
      </c>
      <c r="FC59" s="369" t="str">
        <v/>
      </c>
      <c r="FD59" s="369" t="str">
        <v/>
      </c>
      <c r="FE59" s="369" t="str">
        <v/>
      </c>
      <c r="FF59" s="369" t="str">
        <v/>
      </c>
      <c r="FG59" s="369" t="str">
        <v/>
      </c>
      <c r="FH59" s="369" t="str">
        <v/>
      </c>
      <c r="FI59" s="369" t="str">
        <v/>
      </c>
      <c r="FJ59" s="369" t="str">
        <v/>
      </c>
      <c r="FK59" s="369" t="str">
        <v/>
      </c>
      <c r="FL59" s="369" t="str">
        <v/>
      </c>
      <c r="FM59" s="369" t="str">
        <v/>
      </c>
      <c r="FN59" s="369" t="str">
        <v/>
      </c>
      <c r="FO59" s="369" t="str">
        <v/>
      </c>
      <c r="FP59" s="369" t="str">
        <v/>
      </c>
      <c r="FQ59" s="369" t="str">
        <v/>
      </c>
      <c r="FR59" s="369" t="str">
        <v/>
      </c>
      <c r="FS59" s="369" t="str">
        <v/>
      </c>
      <c r="FT59" s="369" t="str">
        <v/>
      </c>
      <c r="FU59" s="369" t="str">
        <v/>
      </c>
      <c r="FV59" s="369" t="str">
        <v/>
      </c>
      <c r="FW59" s="369" t="str">
        <v/>
      </c>
      <c r="FX59" s="369" t="str">
        <v/>
      </c>
      <c r="FY59" s="369" t="str">
        <v/>
      </c>
      <c r="FZ59" s="369" t="str">
        <v/>
      </c>
      <c r="GA59" s="369" t="str">
        <v/>
      </c>
      <c r="GB59" s="369" t="str">
        <v/>
      </c>
      <c r="GC59" s="369" t="str">
        <v/>
      </c>
      <c r="GD59" s="369" t="str">
        <v/>
      </c>
      <c r="GE59" s="369" t="str">
        <v/>
      </c>
      <c r="GF59" s="369" t="str">
        <v/>
      </c>
      <c r="GG59" s="369" t="str">
        <v/>
      </c>
      <c r="GH59" s="369" t="str">
        <v/>
      </c>
      <c r="GI59" s="369" t="str">
        <v/>
      </c>
      <c r="GJ59" s="369" t="str">
        <v/>
      </c>
      <c r="GK59" s="369" t="str">
        <v/>
      </c>
      <c r="GL59" s="369" t="str">
        <v/>
      </c>
      <c r="GM59" s="369" t="str">
        <v/>
      </c>
      <c r="GN59" s="369" t="str">
        <v/>
      </c>
      <c r="GO59" s="369" t="str">
        <v/>
      </c>
      <c r="GP59" s="369" t="str">
        <v/>
      </c>
      <c r="GQ59" s="369" t="str">
        <v/>
      </c>
      <c r="GR59" s="369" t="str">
        <v/>
      </c>
      <c r="GS59" s="369" t="str">
        <v/>
      </c>
      <c r="GT59" s="369" t="str">
        <v/>
      </c>
      <c r="GU59" s="369" t="str">
        <v/>
      </c>
      <c r="GV59" s="369" t="str">
        <v/>
      </c>
      <c r="GW59" s="369" t="str">
        <v/>
      </c>
      <c r="GX59" s="369" t="str">
        <v/>
      </c>
      <c r="GY59" s="369" t="str">
        <v/>
      </c>
      <c r="GZ59" s="369" t="str">
        <v/>
      </c>
      <c r="HA59" s="369" t="str">
        <v/>
      </c>
      <c r="HB59" s="369" t="str">
        <v/>
      </c>
      <c r="HC59" s="369" t="str">
        <v/>
      </c>
      <c r="HD59" s="369" t="str">
        <v/>
      </c>
      <c r="HE59" s="369" t="str">
        <v/>
      </c>
      <c r="HF59" s="369" t="str">
        <v/>
      </c>
      <c r="HG59" s="369" t="str">
        <v/>
      </c>
      <c r="HH59" s="369" t="str">
        <v/>
      </c>
      <c r="HI59" s="369" t="str">
        <v/>
      </c>
      <c r="HJ59" s="369" t="str">
        <v/>
      </c>
      <c r="HK59" s="369" t="str">
        <v/>
      </c>
      <c r="HL59" s="369" t="str">
        <v/>
      </c>
      <c r="HM59" s="369" t="str">
        <v/>
      </c>
      <c r="HN59" s="369" t="str">
        <v/>
      </c>
      <c r="HO59" s="369" t="str">
        <v/>
      </c>
      <c r="HP59" s="369" t="str">
        <v/>
      </c>
      <c r="HQ59" s="369" t="str">
        <v/>
      </c>
      <c r="HR59" s="369" t="str">
        <v/>
      </c>
      <c r="HS59" s="369" t="str">
        <v/>
      </c>
      <c r="HT59" s="369" t="str">
        <v/>
      </c>
      <c r="HU59" s="369" t="str">
        <v/>
      </c>
      <c r="HV59" s="369" t="str">
        <v/>
      </c>
      <c r="HW59" s="369" t="str">
        <v/>
      </c>
      <c r="HX59" s="369" t="str">
        <v/>
      </c>
      <c r="HY59" s="369" t="str">
        <v/>
      </c>
      <c r="HZ59" s="369" t="str">
        <v/>
      </c>
      <c r="IA59" s="369" t="str">
        <v/>
      </c>
      <c r="IB59" s="369" t="str">
        <v/>
      </c>
      <c r="IC59" s="369" t="str">
        <v/>
      </c>
      <c r="ID59" s="369" t="str">
        <v/>
      </c>
      <c r="IE59" s="369" t="str">
        <v/>
      </c>
      <c r="IF59" s="369" t="str">
        <v/>
      </c>
      <c r="IG59" s="369" t="str">
        <v/>
      </c>
      <c r="IH59" s="369" t="str">
        <v/>
      </c>
      <c r="II59" s="369" t="str">
        <v/>
      </c>
      <c r="IJ59" s="369" t="str">
        <v/>
      </c>
      <c r="IK59" s="369" t="str">
        <v/>
      </c>
      <c r="IL59" s="369" t="str">
        <v/>
      </c>
      <c r="IM59" s="369" t="str">
        <v/>
      </c>
      <c r="IN59" s="369" t="str">
        <v/>
      </c>
      <c r="IO59" s="369" t="str">
        <v/>
      </c>
      <c r="IP59" s="369" t="str">
        <v/>
      </c>
      <c r="IQ59" s="369" t="str">
        <v/>
      </c>
      <c r="IR59" s="369" t="str">
        <v/>
      </c>
      <c r="IS59" s="369" t="str">
        <v/>
      </c>
      <c r="IT59" s="369" t="str">
        <v/>
      </c>
      <c r="IU59" s="369" t="str">
        <v/>
      </c>
      <c r="IV59" s="369" t="str">
        <v/>
      </c>
      <c r="IW59" s="369" t="str">
        <v/>
      </c>
      <c r="IX59" s="369" t="str">
        <v/>
      </c>
      <c r="IY59" s="369" t="str">
        <v/>
      </c>
      <c r="IZ59" s="369" t="str">
        <v/>
      </c>
      <c r="JA59" s="369" t="str">
        <v/>
      </c>
      <c r="JB59" s="369" t="str">
        <v/>
      </c>
      <c r="JC59" s="369" t="str">
        <v/>
      </c>
      <c r="JD59" s="369" t="str">
        <v/>
      </c>
      <c r="JE59" s="369" t="str">
        <v/>
      </c>
      <c r="JF59" s="369" t="str">
        <v/>
      </c>
      <c r="JG59" s="369" t="str">
        <v/>
      </c>
      <c r="JH59" s="369" t="str">
        <v/>
      </c>
      <c r="JI59" s="369" t="str">
        <v/>
      </c>
      <c r="JJ59" s="369" t="str">
        <v/>
      </c>
      <c r="JK59" s="369" t="str">
        <v/>
      </c>
      <c r="JL59" s="369" t="str">
        <v/>
      </c>
      <c r="JM59" s="369" t="str">
        <v/>
      </c>
      <c r="JN59" s="369" t="str">
        <v/>
      </c>
      <c r="JO59" s="369" t="str">
        <v/>
      </c>
      <c r="JP59" s="369" t="str">
        <v/>
      </c>
      <c r="JQ59" s="369" t="str">
        <v/>
      </c>
      <c r="JR59" s="369" t="str">
        <v/>
      </c>
      <c r="JS59" s="369" t="str">
        <v/>
      </c>
      <c r="JT59" s="369" t="str">
        <v/>
      </c>
      <c r="JU59" s="369" t="str">
        <v/>
      </c>
      <c r="JV59" s="369" t="str">
        <v/>
      </c>
      <c r="JW59" s="369" t="str">
        <v/>
      </c>
      <c r="JX59" s="369" t="str">
        <v/>
      </c>
      <c r="JY59" s="369" t="str">
        <v/>
      </c>
      <c r="JZ59" s="369" t="str">
        <v/>
      </c>
      <c r="KA59" s="369" t="str">
        <v/>
      </c>
      <c r="KB59" s="369" t="str">
        <v/>
      </c>
      <c r="KC59" s="369" t="str">
        <v/>
      </c>
      <c r="KD59" s="369" t="str">
        <v/>
      </c>
      <c r="KE59" s="369" t="str">
        <v/>
      </c>
      <c r="KF59" s="369" t="str">
        <v/>
      </c>
      <c r="KG59" s="369" t="str">
        <v/>
      </c>
      <c r="KH59" s="369" t="str">
        <v/>
      </c>
      <c r="KI59" s="369" t="str">
        <v/>
      </c>
      <c r="KJ59" s="369" t="str">
        <v/>
      </c>
      <c r="KK59" s="369" t="str">
        <v/>
      </c>
      <c r="KL59" s="369" t="str">
        <v/>
      </c>
      <c r="KM59" s="369" t="str">
        <v/>
      </c>
      <c r="KN59" s="369" t="str">
        <v/>
      </c>
      <c r="KO59" s="369" t="str">
        <v/>
      </c>
      <c r="KP59" s="369" t="str">
        <v/>
      </c>
      <c r="KQ59" s="369" t="str">
        <v/>
      </c>
      <c r="KR59" s="369" t="str">
        <v/>
      </c>
      <c r="KS59" s="369" t="str">
        <v/>
      </c>
      <c r="KT59" s="369" t="str">
        <v/>
      </c>
      <c r="KU59" s="369" t="str">
        <v/>
      </c>
      <c r="KV59" s="369" t="str">
        <v/>
      </c>
      <c r="KW59" s="369" t="str">
        <v/>
      </c>
      <c r="KX59" s="369" t="str">
        <v/>
      </c>
      <c r="KY59" s="369" t="str">
        <v/>
      </c>
      <c r="KZ59" s="369" t="str">
        <v/>
      </c>
      <c r="LA59" s="369" t="str">
        <v/>
      </c>
      <c r="LB59" s="369" t="str">
        <v/>
      </c>
      <c r="LC59" s="369" t="str">
        <v/>
      </c>
      <c r="LD59" s="369" t="str">
        <v/>
      </c>
      <c r="LE59" s="369" t="str">
        <v/>
      </c>
      <c r="LF59" s="369" t="str">
        <v/>
      </c>
      <c r="LG59" s="369" t="str">
        <v/>
      </c>
      <c r="LH59" s="369" t="str">
        <v/>
      </c>
      <c r="LI59" s="369" t="str">
        <v/>
      </c>
      <c r="LJ59" s="369" t="str">
        <v/>
      </c>
      <c r="LK59" s="369" t="str">
        <v/>
      </c>
      <c r="LL59" s="369" t="str">
        <v/>
      </c>
      <c r="LM59" s="369" t="str">
        <v/>
      </c>
      <c r="LN59" s="369" t="str">
        <v/>
      </c>
      <c r="LO59" s="369" t="str">
        <v/>
      </c>
      <c r="LP59" s="369" t="str">
        <v/>
      </c>
      <c r="LQ59" s="369" t="str">
        <v/>
      </c>
      <c r="LR59" s="369" t="str">
        <v/>
      </c>
      <c r="LS59" s="369" t="str">
        <v/>
      </c>
      <c r="LT59" s="369" t="str">
        <v/>
      </c>
      <c r="LU59" s="369" t="str">
        <v/>
      </c>
      <c r="LV59" s="369" t="str">
        <v/>
      </c>
      <c r="LW59" s="369" t="str">
        <v/>
      </c>
      <c r="LX59" s="369" t="str">
        <v/>
      </c>
      <c r="LY59" s="369" t="str">
        <v/>
      </c>
      <c r="LZ59" s="369" t="str">
        <v/>
      </c>
      <c r="MA59" s="369" t="str">
        <v/>
      </c>
      <c r="MB59" s="369" t="str">
        <v/>
      </c>
      <c r="MC59" s="369" t="str">
        <v/>
      </c>
      <c r="MD59" s="369" t="str">
        <v/>
      </c>
      <c r="ME59" s="369" t="str">
        <v/>
      </c>
      <c r="MF59" s="369" t="str">
        <v/>
      </c>
      <c r="MG59" s="369" t="str">
        <v/>
      </c>
      <c r="MH59" s="369" t="str">
        <v/>
      </c>
      <c r="MI59" s="369" t="str">
        <v/>
      </c>
      <c r="MJ59" s="369" t="str">
        <v/>
      </c>
      <c r="MK59" s="369" t="str">
        <v/>
      </c>
      <c r="ML59" s="369" t="str">
        <v/>
      </c>
      <c r="MM59" s="369" t="str">
        <v/>
      </c>
      <c r="MN59" s="369" t="str">
        <v/>
      </c>
      <c r="MO59" s="369" t="str">
        <v/>
      </c>
      <c r="MP59" s="369" t="str">
        <v/>
      </c>
      <c r="MQ59" s="369" t="str">
        <v/>
      </c>
      <c r="MR59" s="369" t="str">
        <v/>
      </c>
      <c r="MS59" s="369" t="str">
        <v/>
      </c>
      <c r="MT59" s="369" t="str">
        <v/>
      </c>
      <c r="MU59" s="369" t="str">
        <v/>
      </c>
      <c r="MV59" s="369" t="str">
        <v/>
      </c>
      <c r="MW59" s="369" t="str">
        <v/>
      </c>
      <c r="MX59" s="369" t="str">
        <v/>
      </c>
      <c r="MY59" s="369" t="str">
        <v/>
      </c>
      <c r="MZ59" s="369" t="str">
        <v/>
      </c>
      <c r="NA59" s="369" t="str">
        <v/>
      </c>
      <c r="NB59" s="369" t="str">
        <v/>
      </c>
      <c r="NC59" s="369" t="str">
        <v/>
      </c>
      <c r="ND59" s="369" t="str">
        <v/>
      </c>
      <c r="NE59" s="369" t="str">
        <v/>
      </c>
      <c r="NF59" s="369" t="str">
        <v/>
      </c>
      <c r="NG59" s="369" t="str">
        <v/>
      </c>
      <c r="NH59" s="369" t="str">
        <v/>
      </c>
      <c r="NI59" s="369" t="str">
        <v/>
      </c>
      <c r="NJ59" s="369" t="str">
        <v/>
      </c>
      <c r="NK59" s="369" t="str">
        <v/>
      </c>
      <c r="NL59" s="369" t="str">
        <v/>
      </c>
      <c r="NM59" s="369" t="str">
        <v/>
      </c>
      <c r="NN59" s="369" t="str">
        <v/>
      </c>
      <c r="NO59" s="369" t="str">
        <v/>
      </c>
      <c r="NP59" s="369" t="str">
        <v/>
      </c>
      <c r="NQ59" s="369" t="str">
        <v/>
      </c>
      <c r="NR59" s="369" t="str">
        <v/>
      </c>
      <c r="NS59" s="369" t="str">
        <v/>
      </c>
      <c r="NT59" s="369" t="str">
        <v/>
      </c>
      <c r="NU59" s="369" t="str">
        <v/>
      </c>
      <c r="NV59" s="369" t="str">
        <v/>
      </c>
      <c r="NW59" s="369" t="str">
        <v/>
      </c>
      <c r="NX59" s="369" t="str">
        <v/>
      </c>
      <c r="NY59" s="369" t="str">
        <v/>
      </c>
      <c r="NZ59" s="369" t="str">
        <v/>
      </c>
      <c r="OA59" s="369" t="str">
        <v/>
      </c>
      <c r="OB59" s="369" t="str">
        <v/>
      </c>
      <c r="OC59" s="369" t="str">
        <v/>
      </c>
      <c r="OD59" s="369" t="str">
        <v/>
      </c>
      <c r="OE59" s="369" t="str">
        <v/>
      </c>
      <c r="OF59" s="369" t="str">
        <v/>
      </c>
      <c r="OG59" s="369" t="str">
        <v/>
      </c>
      <c r="OH59" s="369" t="str">
        <v/>
      </c>
      <c r="OI59" s="369" t="str">
        <v/>
      </c>
      <c r="OJ59" s="369" t="str">
        <v/>
      </c>
      <c r="OK59" s="369" t="str">
        <v/>
      </c>
      <c r="OL59" s="369" t="str">
        <v/>
      </c>
      <c r="OM59" s="369" t="str">
        <v/>
      </c>
      <c r="ON59" s="369" t="str">
        <v/>
      </c>
      <c r="OO59" s="369" t="str">
        <v/>
      </c>
      <c r="OP59" s="369" t="str">
        <v/>
      </c>
      <c r="OQ59" s="371" t="str">
        <v/>
      </c>
      <c r="OR59" s="369" t="str">
        <v/>
      </c>
      <c r="OS59" s="369" t="str">
        <v/>
      </c>
      <c r="OT59" s="369" t="str">
        <v/>
      </c>
      <c r="OU59" s="369" t="str">
        <v/>
      </c>
      <c r="OV59" s="369" t="str">
        <v/>
      </c>
      <c r="OW59" s="369" t="str">
        <v/>
      </c>
      <c r="OX59" s="369" t="str">
        <v/>
      </c>
      <c r="OY59" s="369" t="str">
        <v/>
      </c>
      <c r="OZ59" s="369" t="str">
        <v/>
      </c>
      <c r="PA59" s="369" t="str">
        <v/>
      </c>
      <c r="PB59" s="369" t="str">
        <v/>
      </c>
      <c r="PC59" s="369" t="str">
        <v/>
      </c>
      <c r="PD59" s="369" t="str">
        <v/>
      </c>
      <c r="PE59" s="369" t="str">
        <v/>
      </c>
      <c r="PF59" s="369" t="str">
        <v/>
      </c>
      <c r="PG59" s="369" t="str">
        <v/>
      </c>
      <c r="PH59" s="369" t="str">
        <v/>
      </c>
      <c r="PI59" s="369" t="str">
        <v/>
      </c>
      <c r="PJ59" s="369" t="str">
        <v/>
      </c>
      <c r="PK59" s="369" t="str">
        <v/>
      </c>
      <c r="PL59" s="369" t="str">
        <v/>
      </c>
      <c r="PM59" s="369" t="str">
        <v/>
      </c>
      <c r="PN59" s="369" t="str">
        <v/>
      </c>
      <c r="PO59" s="369" t="str">
        <v/>
      </c>
      <c r="PP59" s="369" t="str">
        <v/>
      </c>
      <c r="PQ59" s="369" t="str">
        <v/>
      </c>
      <c r="PR59" s="369" t="str">
        <v/>
      </c>
      <c r="PS59" s="369" t="str">
        <v/>
      </c>
      <c r="PT59" s="369" t="str">
        <v/>
      </c>
      <c r="PU59" s="369" t="str">
        <v/>
      </c>
      <c r="PV59" s="369" t="str">
        <v/>
      </c>
      <c r="PW59" s="369" t="str">
        <v/>
      </c>
      <c r="PX59" s="369" t="str">
        <v/>
      </c>
      <c r="PY59" s="369" t="str">
        <v/>
      </c>
      <c r="PZ59" s="369" t="str">
        <v/>
      </c>
      <c r="QA59" s="369" t="str">
        <v/>
      </c>
      <c r="QB59" s="369" t="str">
        <v/>
      </c>
      <c r="QC59" s="369" t="str">
        <v/>
      </c>
      <c r="QD59" s="369" t="str">
        <v/>
      </c>
      <c r="QE59" s="369" t="str">
        <v/>
      </c>
      <c r="QF59" s="369" t="str">
        <v/>
      </c>
      <c r="QG59" s="369" t="str">
        <v/>
      </c>
      <c r="QH59" s="369" t="str">
        <v/>
      </c>
      <c r="QI59" s="369" t="str">
        <v/>
      </c>
      <c r="QJ59" s="369" t="str">
        <v/>
      </c>
      <c r="QK59" s="369" t="str">
        <v/>
      </c>
      <c r="QL59" s="369" t="str">
        <v/>
      </c>
      <c r="QM59" s="369" t="str">
        <v/>
      </c>
      <c r="QN59" s="369" t="str">
        <v/>
      </c>
      <c r="QO59" s="369" t="str">
        <v/>
      </c>
      <c r="QP59" s="369" t="str">
        <v/>
      </c>
      <c r="QQ59" s="369" t="str">
        <v/>
      </c>
      <c r="QR59" s="369" t="str">
        <v/>
      </c>
      <c r="QS59" s="369" t="str">
        <v/>
      </c>
      <c r="QT59" s="369" t="str">
        <v/>
      </c>
      <c r="QU59" s="369" t="str">
        <v/>
      </c>
      <c r="QV59" s="369" t="str">
        <v/>
      </c>
      <c r="QW59" s="369" t="str">
        <v/>
      </c>
      <c r="QX59" s="369" t="str">
        <v/>
      </c>
      <c r="QY59" s="369" t="str">
        <v/>
      </c>
      <c r="QZ59" s="369" t="str">
        <v/>
      </c>
      <c r="RA59" s="369" t="str">
        <v/>
      </c>
      <c r="RB59" s="369" t="str">
        <v/>
      </c>
      <c r="RC59" s="369" t="str">
        <v/>
      </c>
      <c r="RD59" s="369" t="str">
        <v/>
      </c>
      <c r="RE59" s="369" t="str">
        <v/>
      </c>
      <c r="RF59" s="369" t="str">
        <v/>
      </c>
      <c r="RG59" s="369" t="str">
        <v/>
      </c>
      <c r="RH59" s="369" t="str">
        <v/>
      </c>
      <c r="RI59" s="369" t="str">
        <v/>
      </c>
      <c r="RJ59" s="369" t="str">
        <v/>
      </c>
      <c r="RK59" s="369" t="str">
        <v/>
      </c>
      <c r="RL59" s="369" t="str">
        <v/>
      </c>
      <c r="RM59" s="369" t="str">
        <v/>
      </c>
      <c r="RN59" s="369" t="str">
        <v/>
      </c>
      <c r="RO59" s="369" t="str">
        <v/>
      </c>
      <c r="RP59" s="369" t="str">
        <v/>
      </c>
      <c r="RQ59" s="369" t="str">
        <v/>
      </c>
      <c r="RR59" s="369" t="str">
        <v/>
      </c>
      <c r="RS59" s="369" t="str">
        <v/>
      </c>
      <c r="RT59" s="369" t="str">
        <v/>
      </c>
      <c r="RU59" s="369" t="str">
        <v/>
      </c>
      <c r="RV59" s="369" t="str">
        <v/>
      </c>
      <c r="RW59" s="369" t="str">
        <v/>
      </c>
      <c r="RX59" s="369" t="str">
        <v/>
      </c>
      <c r="RY59" s="369" t="str">
        <v/>
      </c>
      <c r="RZ59" s="369" t="str">
        <v/>
      </c>
      <c r="SA59" s="369" t="str">
        <v/>
      </c>
      <c r="SB59" s="369" t="str">
        <v/>
      </c>
      <c r="SC59" s="369" t="str">
        <v/>
      </c>
      <c r="SD59" s="369" t="str">
        <v/>
      </c>
      <c r="SE59" s="369" t="str">
        <v/>
      </c>
      <c r="SF59" s="369" t="str">
        <v/>
      </c>
      <c r="SG59" s="369" t="str">
        <v/>
      </c>
      <c r="SH59" s="369" t="str">
        <v/>
      </c>
      <c r="SI59" s="369" t="str">
        <v/>
      </c>
      <c r="SJ59" s="369" t="str">
        <v/>
      </c>
      <c r="SK59" s="369" t="str">
        <v/>
      </c>
      <c r="SL59" s="369" t="str">
        <v/>
      </c>
      <c r="SM59" s="369" t="str">
        <v/>
      </c>
      <c r="SN59" s="369" t="str">
        <v/>
      </c>
      <c r="SO59" s="369" t="str">
        <v/>
      </c>
      <c r="SP59" s="369" t="str">
        <v/>
      </c>
      <c r="SQ59" s="369" t="str">
        <v/>
      </c>
      <c r="SR59" s="369" t="str">
        <v/>
      </c>
      <c r="SS59" s="369" t="str">
        <v/>
      </c>
      <c r="ST59" s="369" t="str">
        <v/>
      </c>
      <c r="SU59" s="369" t="str">
        <v/>
      </c>
      <c r="SV59" s="369" t="str">
        <v/>
      </c>
      <c r="SW59" s="369" t="str">
        <v/>
      </c>
      <c r="SX59" s="369" t="str">
        <v/>
      </c>
      <c r="SY59" s="369" t="str">
        <v/>
      </c>
      <c r="SZ59" s="369" t="str">
        <v/>
      </c>
      <c r="TA59" s="369" t="str">
        <v/>
      </c>
      <c r="TB59" s="369" t="str">
        <v/>
      </c>
      <c r="TC59" s="369" t="str">
        <v/>
      </c>
      <c r="TD59" s="369" t="str">
        <v/>
      </c>
      <c r="TE59" s="369" t="str">
        <v/>
      </c>
      <c r="TF59" s="369" t="str">
        <v/>
      </c>
      <c r="TG59" s="369" t="str">
        <v/>
      </c>
      <c r="TH59" s="369" t="str">
        <v/>
      </c>
      <c r="TI59" s="369" t="str">
        <v/>
      </c>
      <c r="TJ59" s="369" t="str">
        <v/>
      </c>
      <c r="TK59" s="369" t="str">
        <v/>
      </c>
      <c r="TL59" s="369" t="str">
        <v/>
      </c>
      <c r="TM59" s="369" t="str">
        <v/>
      </c>
      <c r="TN59" s="369" t="str">
        <v/>
      </c>
      <c r="TO59" s="369" t="str">
        <v/>
      </c>
      <c r="TP59" s="369" t="str">
        <v/>
      </c>
      <c r="TQ59" s="369" t="str">
        <v/>
      </c>
      <c r="TR59" s="369" t="str">
        <v/>
      </c>
      <c r="TS59" s="369" t="str">
        <v/>
      </c>
      <c r="TT59" s="369" t="str">
        <v/>
      </c>
      <c r="TU59" s="369" t="str">
        <v/>
      </c>
      <c r="TV59" s="369" t="str">
        <v/>
      </c>
      <c r="TW59" s="369" t="str">
        <v/>
      </c>
      <c r="TX59" s="369" t="str">
        <v/>
      </c>
      <c r="TY59" s="369" t="str">
        <v/>
      </c>
      <c r="TZ59" s="369" t="str">
        <v/>
      </c>
      <c r="UA59" s="369" t="str">
        <v/>
      </c>
      <c r="UB59" s="369" t="str">
        <v/>
      </c>
      <c r="UC59" s="369" t="str">
        <v/>
      </c>
      <c r="UD59" s="369" t="str">
        <v/>
      </c>
      <c r="UE59" s="369" t="str">
        <v/>
      </c>
      <c r="UF59" s="369" t="str">
        <v/>
      </c>
      <c r="UG59" s="369" t="str">
        <v/>
      </c>
      <c r="UH59" s="369" t="str">
        <v/>
      </c>
      <c r="UI59" s="369" t="str">
        <v/>
      </c>
      <c r="UJ59" s="369" t="str">
        <v/>
      </c>
      <c r="UK59" s="369" t="str">
        <v/>
      </c>
      <c r="UL59" s="369" t="str">
        <v/>
      </c>
      <c r="UM59" s="369" t="str">
        <v/>
      </c>
      <c r="UN59" s="369" t="str">
        <v/>
      </c>
      <c r="UO59" s="369" t="str">
        <v/>
      </c>
      <c r="UP59" s="369" t="str">
        <v/>
      </c>
      <c r="UQ59" s="369" t="str">
        <v/>
      </c>
      <c r="UR59" s="369" t="str">
        <v/>
      </c>
      <c r="US59" s="369" t="str">
        <v/>
      </c>
      <c r="UT59" s="369" t="str">
        <v/>
      </c>
      <c r="UU59" s="369" t="str">
        <v/>
      </c>
      <c r="UV59" s="369" t="str">
        <v/>
      </c>
      <c r="UW59" s="369" t="str">
        <v/>
      </c>
      <c r="UX59" s="369" t="str">
        <v/>
      </c>
      <c r="UY59" s="369" t="str">
        <v/>
      </c>
      <c r="UZ59" s="369" t="str">
        <v/>
      </c>
      <c r="VA59" s="369" t="str">
        <v/>
      </c>
      <c r="VB59" s="369" t="str">
        <v/>
      </c>
      <c r="VC59" s="369" t="str">
        <v/>
      </c>
      <c r="VD59" s="369" t="str">
        <v/>
      </c>
      <c r="VE59" s="369" t="str">
        <v/>
      </c>
      <c r="VF59" s="369" t="str">
        <v/>
      </c>
      <c r="VG59" s="369" t="str">
        <v/>
      </c>
      <c r="VH59" s="369" t="str">
        <v/>
      </c>
      <c r="VI59" s="369" t="str">
        <v/>
      </c>
      <c r="VJ59" s="369" t="str">
        <v/>
      </c>
      <c r="VK59" s="369" t="str">
        <v/>
      </c>
      <c r="VL59" s="369" t="str">
        <v/>
      </c>
      <c r="VM59" s="369" t="str">
        <v/>
      </c>
      <c r="VN59" s="369" t="str">
        <v/>
      </c>
      <c r="VO59" s="369" t="str">
        <v/>
      </c>
      <c r="VP59" s="369" t="str">
        <v/>
      </c>
      <c r="VQ59" s="369" t="str">
        <v/>
      </c>
      <c r="VR59" s="369" t="str">
        <v/>
      </c>
      <c r="VS59" s="369" t="str">
        <v/>
      </c>
      <c r="VT59" s="369" t="str">
        <v/>
      </c>
      <c r="VU59" s="369" t="str">
        <v/>
      </c>
      <c r="VV59" s="369" t="str">
        <v/>
      </c>
      <c r="VW59" s="369" t="str">
        <v/>
      </c>
      <c r="VX59" s="369" t="str">
        <v/>
      </c>
      <c r="VY59" s="369" t="str">
        <v/>
      </c>
      <c r="VZ59" s="369" t="str">
        <v/>
      </c>
      <c r="WA59" s="369" t="str">
        <v/>
      </c>
      <c r="WB59" s="369" t="str">
        <v/>
      </c>
      <c r="WC59" s="369" t="str">
        <v/>
      </c>
      <c r="WD59" s="369" t="str">
        <v/>
      </c>
      <c r="WE59" s="369" t="str">
        <v/>
      </c>
      <c r="WF59" s="369" t="str">
        <v/>
      </c>
      <c r="WG59" s="369" t="str">
        <v/>
      </c>
      <c r="WH59" s="369" t="str">
        <v/>
      </c>
      <c r="WI59" s="369" t="str">
        <v/>
      </c>
    </row>
    <row r="60" spans="1:607">
      <c r="A60" s="348"/>
      <c r="B60" s="360" t="s">
        <v>792</v>
      </c>
      <c r="C60" s="348"/>
      <c r="D60" s="399"/>
      <c r="E60" s="399"/>
      <c r="F60" s="399"/>
      <c r="G60" s="361" t="str">
        <f t="shared" si="0"/>
        <v/>
      </c>
      <c r="H60" s="361" t="str">
        <f t="shared" si="1"/>
        <v/>
      </c>
      <c r="I60" s="397"/>
      <c r="J60" s="348"/>
      <c r="K60" s="348"/>
      <c r="L60" s="348"/>
      <c r="M60" s="348"/>
      <c r="N60" s="400"/>
      <c r="O60" s="400"/>
      <c r="P60" s="400"/>
      <c r="Q60" s="400"/>
      <c r="R60" s="400"/>
      <c r="S60" s="400"/>
      <c r="T60" s="400"/>
      <c r="U60" s="400"/>
      <c r="V60" s="400"/>
      <c r="W60" s="400"/>
      <c r="X60" s="400"/>
      <c r="Y60" s="400"/>
      <c r="Z60" s="400"/>
      <c r="AA60" s="400"/>
      <c r="AB60" s="400"/>
      <c r="AC60" s="400"/>
      <c r="AD60" s="400"/>
      <c r="AE60" s="400"/>
      <c r="AF60" s="400"/>
      <c r="AG60" s="400"/>
      <c r="AH60" s="400"/>
      <c r="AI60" s="400"/>
      <c r="AJ60" s="400"/>
      <c r="AK60" s="400"/>
      <c r="AL60" s="400"/>
      <c r="AM60" s="400"/>
      <c r="AN60" s="400"/>
      <c r="AO60" s="400"/>
      <c r="AP60" s="400"/>
      <c r="AQ60" s="400"/>
      <c r="AR60" s="400"/>
      <c r="AS60" s="400"/>
      <c r="AT60" s="400"/>
      <c r="AU60" s="400"/>
      <c r="AV60" s="400"/>
      <c r="AW60" s="400"/>
      <c r="AX60" s="400"/>
      <c r="AY60" s="400"/>
      <c r="AZ60" s="400"/>
      <c r="BA60" s="400"/>
      <c r="BB60" s="400"/>
      <c r="BC60" s="400"/>
      <c r="BD60" s="400"/>
      <c r="BE60" s="400"/>
      <c r="BF60" s="400"/>
      <c r="BG60" s="400"/>
      <c r="BH60" s="400"/>
      <c r="BI60" s="400"/>
      <c r="BJ60" s="400"/>
      <c r="BK60" s="400"/>
      <c r="BL60" s="400"/>
      <c r="BM60" s="400"/>
      <c r="BN60" s="400"/>
      <c r="BO60" s="400"/>
      <c r="BP60" s="400"/>
      <c r="BQ60" s="400"/>
      <c r="BR60" s="400"/>
      <c r="BS60" s="400"/>
      <c r="BT60" s="400"/>
      <c r="BU60" s="400"/>
      <c r="BV60" s="400"/>
      <c r="BW60" s="400"/>
      <c r="BX60" s="400"/>
      <c r="BY60" s="400"/>
      <c r="BZ60" s="400"/>
      <c r="CA60" s="400"/>
      <c r="CB60" s="400"/>
      <c r="CC60" s="400"/>
      <c r="CD60" s="400"/>
      <c r="CE60" s="400"/>
      <c r="CF60" s="400"/>
      <c r="CG60" s="400"/>
      <c r="CH60" s="400"/>
      <c r="CI60" s="400"/>
      <c r="CJ60" s="400"/>
      <c r="CK60" s="400"/>
      <c r="CL60" s="400"/>
      <c r="CM60" s="400"/>
      <c r="CN60" s="400"/>
      <c r="CO60" s="400"/>
      <c r="CP60" s="400"/>
      <c r="CQ60" s="400"/>
      <c r="CR60" s="400"/>
      <c r="CS60" s="400"/>
      <c r="CT60" s="400"/>
      <c r="CU60" s="400"/>
      <c r="CV60" s="400"/>
      <c r="CW60" s="400"/>
      <c r="CX60" s="400"/>
      <c r="CY60" s="400"/>
      <c r="CZ60" s="362"/>
      <c r="DB60" s="897"/>
      <c r="DC60" s="897"/>
      <c r="DD60" s="368" t="str">
        <v/>
      </c>
      <c r="DE60" s="369" t="str">
        <v/>
      </c>
      <c r="DF60" s="369" t="str">
        <v/>
      </c>
      <c r="DG60" s="369" t="str">
        <v/>
      </c>
      <c r="DH60" s="369" t="str">
        <v/>
      </c>
      <c r="DI60" s="369" t="str">
        <v/>
      </c>
      <c r="DJ60" s="369" t="str">
        <v/>
      </c>
      <c r="DK60" s="369" t="str">
        <v/>
      </c>
      <c r="DL60" s="369" t="str">
        <v/>
      </c>
      <c r="DM60" s="369" t="str">
        <v/>
      </c>
      <c r="DN60" s="369" t="str">
        <v/>
      </c>
      <c r="DO60" s="369" t="str">
        <v/>
      </c>
      <c r="DP60" s="369" t="str">
        <v/>
      </c>
      <c r="DQ60" s="369" t="str">
        <v/>
      </c>
      <c r="DR60" s="369" t="str">
        <v/>
      </c>
      <c r="DS60" s="369" t="str">
        <v/>
      </c>
      <c r="DT60" s="369" t="str">
        <v/>
      </c>
      <c r="DU60" s="369" t="str">
        <v/>
      </c>
      <c r="DV60" s="369" t="str">
        <v/>
      </c>
      <c r="DW60" s="369" t="str">
        <v/>
      </c>
      <c r="DX60" s="370" t="str">
        <v/>
      </c>
      <c r="DY60" s="369" t="str">
        <v/>
      </c>
      <c r="DZ60" s="369" t="str">
        <v/>
      </c>
      <c r="EA60" s="369" t="str">
        <v/>
      </c>
      <c r="EB60" s="369" t="str">
        <v/>
      </c>
      <c r="EC60" s="369" t="str">
        <v/>
      </c>
      <c r="ED60" s="369" t="str">
        <v/>
      </c>
      <c r="EE60" s="369" t="str">
        <v/>
      </c>
      <c r="EF60" s="369" t="str">
        <v/>
      </c>
      <c r="EG60" s="369" t="str">
        <v/>
      </c>
      <c r="EH60" s="369" t="str">
        <v/>
      </c>
      <c r="EI60" s="369" t="str">
        <v/>
      </c>
      <c r="EJ60" s="369" t="str">
        <v/>
      </c>
      <c r="EK60" s="369" t="str">
        <v/>
      </c>
      <c r="EL60" s="369" t="str">
        <v/>
      </c>
      <c r="EM60" s="369" t="str">
        <v/>
      </c>
      <c r="EN60" s="369" t="str">
        <v/>
      </c>
      <c r="EO60" s="369" t="str">
        <v/>
      </c>
      <c r="EP60" s="369" t="str">
        <v/>
      </c>
      <c r="EQ60" s="369" t="str">
        <v/>
      </c>
      <c r="ER60" s="369" t="str">
        <v/>
      </c>
      <c r="ES60" s="369" t="str">
        <v/>
      </c>
      <c r="ET60" s="369" t="str">
        <v/>
      </c>
      <c r="EU60" s="369" t="str">
        <v/>
      </c>
      <c r="EV60" s="369" t="str">
        <v/>
      </c>
      <c r="EW60" s="369" t="str">
        <v/>
      </c>
      <c r="EX60" s="369" t="str">
        <v/>
      </c>
      <c r="EY60" s="369" t="str">
        <v/>
      </c>
      <c r="EZ60" s="369" t="str">
        <v/>
      </c>
      <c r="FA60" s="369" t="str">
        <v/>
      </c>
      <c r="FB60" s="369" t="str">
        <v/>
      </c>
      <c r="FC60" s="369" t="str">
        <v/>
      </c>
      <c r="FD60" s="369" t="str">
        <v/>
      </c>
      <c r="FE60" s="369" t="str">
        <v/>
      </c>
      <c r="FF60" s="369" t="str">
        <v/>
      </c>
      <c r="FG60" s="369" t="str">
        <v/>
      </c>
      <c r="FH60" s="369" t="str">
        <v/>
      </c>
      <c r="FI60" s="369" t="str">
        <v/>
      </c>
      <c r="FJ60" s="369" t="str">
        <v/>
      </c>
      <c r="FK60" s="369" t="str">
        <v/>
      </c>
      <c r="FL60" s="369" t="str">
        <v/>
      </c>
      <c r="FM60" s="369" t="str">
        <v/>
      </c>
      <c r="FN60" s="369" t="str">
        <v/>
      </c>
      <c r="FO60" s="369" t="str">
        <v/>
      </c>
      <c r="FP60" s="369" t="str">
        <v/>
      </c>
      <c r="FQ60" s="369" t="str">
        <v/>
      </c>
      <c r="FR60" s="369" t="str">
        <v/>
      </c>
      <c r="FS60" s="369" t="str">
        <v/>
      </c>
      <c r="FT60" s="369" t="str">
        <v/>
      </c>
      <c r="FU60" s="369" t="str">
        <v/>
      </c>
      <c r="FV60" s="369" t="str">
        <v/>
      </c>
      <c r="FW60" s="369" t="str">
        <v/>
      </c>
      <c r="FX60" s="369" t="str">
        <v/>
      </c>
      <c r="FY60" s="369" t="str">
        <v/>
      </c>
      <c r="FZ60" s="369" t="str">
        <v/>
      </c>
      <c r="GA60" s="369" t="str">
        <v/>
      </c>
      <c r="GB60" s="369" t="str">
        <v/>
      </c>
      <c r="GC60" s="369" t="str">
        <v/>
      </c>
      <c r="GD60" s="369" t="str">
        <v/>
      </c>
      <c r="GE60" s="369" t="str">
        <v/>
      </c>
      <c r="GF60" s="369" t="str">
        <v/>
      </c>
      <c r="GG60" s="369" t="str">
        <v/>
      </c>
      <c r="GH60" s="369" t="str">
        <v/>
      </c>
      <c r="GI60" s="369" t="str">
        <v/>
      </c>
      <c r="GJ60" s="369" t="str">
        <v/>
      </c>
      <c r="GK60" s="369" t="str">
        <v/>
      </c>
      <c r="GL60" s="369" t="str">
        <v/>
      </c>
      <c r="GM60" s="369" t="str">
        <v/>
      </c>
      <c r="GN60" s="369" t="str">
        <v/>
      </c>
      <c r="GO60" s="369" t="str">
        <v/>
      </c>
      <c r="GP60" s="369" t="str">
        <v/>
      </c>
      <c r="GQ60" s="369" t="str">
        <v/>
      </c>
      <c r="GR60" s="369" t="str">
        <v/>
      </c>
      <c r="GS60" s="369" t="str">
        <v/>
      </c>
      <c r="GT60" s="369" t="str">
        <v/>
      </c>
      <c r="GU60" s="369" t="str">
        <v/>
      </c>
      <c r="GV60" s="369" t="str">
        <v/>
      </c>
      <c r="GW60" s="369" t="str">
        <v/>
      </c>
      <c r="GX60" s="369" t="str">
        <v/>
      </c>
      <c r="GY60" s="369" t="str">
        <v/>
      </c>
      <c r="GZ60" s="369" t="str">
        <v/>
      </c>
      <c r="HA60" s="369" t="str">
        <v/>
      </c>
      <c r="HB60" s="369" t="str">
        <v/>
      </c>
      <c r="HC60" s="369" t="str">
        <v/>
      </c>
      <c r="HD60" s="369" t="str">
        <v/>
      </c>
      <c r="HE60" s="369" t="str">
        <v/>
      </c>
      <c r="HF60" s="369" t="str">
        <v/>
      </c>
      <c r="HG60" s="369" t="str">
        <v/>
      </c>
      <c r="HH60" s="369" t="str">
        <v/>
      </c>
      <c r="HI60" s="369" t="str">
        <v/>
      </c>
      <c r="HJ60" s="369" t="str">
        <v/>
      </c>
      <c r="HK60" s="369" t="str">
        <v/>
      </c>
      <c r="HL60" s="369" t="str">
        <v/>
      </c>
      <c r="HM60" s="369" t="str">
        <v/>
      </c>
      <c r="HN60" s="369" t="str">
        <v/>
      </c>
      <c r="HO60" s="369" t="str">
        <v/>
      </c>
      <c r="HP60" s="369" t="str">
        <v/>
      </c>
      <c r="HQ60" s="369" t="str">
        <v/>
      </c>
      <c r="HR60" s="369" t="str">
        <v/>
      </c>
      <c r="HS60" s="369" t="str">
        <v/>
      </c>
      <c r="HT60" s="369" t="str">
        <v/>
      </c>
      <c r="HU60" s="369" t="str">
        <v/>
      </c>
      <c r="HV60" s="369" t="str">
        <v/>
      </c>
      <c r="HW60" s="369" t="str">
        <v/>
      </c>
      <c r="HX60" s="369" t="str">
        <v/>
      </c>
      <c r="HY60" s="369" t="str">
        <v/>
      </c>
      <c r="HZ60" s="369" t="str">
        <v/>
      </c>
      <c r="IA60" s="369" t="str">
        <v/>
      </c>
      <c r="IB60" s="369" t="str">
        <v/>
      </c>
      <c r="IC60" s="369" t="str">
        <v/>
      </c>
      <c r="ID60" s="369" t="str">
        <v/>
      </c>
      <c r="IE60" s="369" t="str">
        <v/>
      </c>
      <c r="IF60" s="369" t="str">
        <v/>
      </c>
      <c r="IG60" s="369" t="str">
        <v/>
      </c>
      <c r="IH60" s="369" t="str">
        <v/>
      </c>
      <c r="II60" s="369" t="str">
        <v/>
      </c>
      <c r="IJ60" s="369" t="str">
        <v/>
      </c>
      <c r="IK60" s="369" t="str">
        <v/>
      </c>
      <c r="IL60" s="369" t="str">
        <v/>
      </c>
      <c r="IM60" s="369" t="str">
        <v/>
      </c>
      <c r="IN60" s="369" t="str">
        <v/>
      </c>
      <c r="IO60" s="369" t="str">
        <v/>
      </c>
      <c r="IP60" s="369" t="str">
        <v/>
      </c>
      <c r="IQ60" s="369" t="str">
        <v/>
      </c>
      <c r="IR60" s="369" t="str">
        <v/>
      </c>
      <c r="IS60" s="369" t="str">
        <v/>
      </c>
      <c r="IT60" s="369" t="str">
        <v/>
      </c>
      <c r="IU60" s="369" t="str">
        <v/>
      </c>
      <c r="IV60" s="369" t="str">
        <v/>
      </c>
      <c r="IW60" s="369" t="str">
        <v/>
      </c>
      <c r="IX60" s="369" t="str">
        <v/>
      </c>
      <c r="IY60" s="369" t="str">
        <v/>
      </c>
      <c r="IZ60" s="369" t="str">
        <v/>
      </c>
      <c r="JA60" s="369" t="str">
        <v/>
      </c>
      <c r="JB60" s="369" t="str">
        <v/>
      </c>
      <c r="JC60" s="369" t="str">
        <v/>
      </c>
      <c r="JD60" s="369" t="str">
        <v/>
      </c>
      <c r="JE60" s="369" t="str">
        <v/>
      </c>
      <c r="JF60" s="369" t="str">
        <v/>
      </c>
      <c r="JG60" s="369" t="str">
        <v/>
      </c>
      <c r="JH60" s="369" t="str">
        <v/>
      </c>
      <c r="JI60" s="369" t="str">
        <v/>
      </c>
      <c r="JJ60" s="369" t="str">
        <v/>
      </c>
      <c r="JK60" s="369" t="str">
        <v/>
      </c>
      <c r="JL60" s="369" t="str">
        <v/>
      </c>
      <c r="JM60" s="369" t="str">
        <v/>
      </c>
      <c r="JN60" s="369" t="str">
        <v/>
      </c>
      <c r="JO60" s="369" t="str">
        <v/>
      </c>
      <c r="JP60" s="369" t="str">
        <v/>
      </c>
      <c r="JQ60" s="369" t="str">
        <v/>
      </c>
      <c r="JR60" s="369" t="str">
        <v/>
      </c>
      <c r="JS60" s="369" t="str">
        <v/>
      </c>
      <c r="JT60" s="369" t="str">
        <v/>
      </c>
      <c r="JU60" s="369" t="str">
        <v/>
      </c>
      <c r="JV60" s="369" t="str">
        <v/>
      </c>
      <c r="JW60" s="369" t="str">
        <v/>
      </c>
      <c r="JX60" s="369" t="str">
        <v/>
      </c>
      <c r="JY60" s="369" t="str">
        <v/>
      </c>
      <c r="JZ60" s="369" t="str">
        <v/>
      </c>
      <c r="KA60" s="369" t="str">
        <v/>
      </c>
      <c r="KB60" s="369" t="str">
        <v/>
      </c>
      <c r="KC60" s="369" t="str">
        <v/>
      </c>
      <c r="KD60" s="369" t="str">
        <v/>
      </c>
      <c r="KE60" s="369" t="str">
        <v/>
      </c>
      <c r="KF60" s="369" t="str">
        <v/>
      </c>
      <c r="KG60" s="369" t="str">
        <v/>
      </c>
      <c r="KH60" s="369" t="str">
        <v/>
      </c>
      <c r="KI60" s="369" t="str">
        <v/>
      </c>
      <c r="KJ60" s="369" t="str">
        <v/>
      </c>
      <c r="KK60" s="369" t="str">
        <v/>
      </c>
      <c r="KL60" s="369" t="str">
        <v/>
      </c>
      <c r="KM60" s="369" t="str">
        <v/>
      </c>
      <c r="KN60" s="369" t="str">
        <v/>
      </c>
      <c r="KO60" s="369" t="str">
        <v/>
      </c>
      <c r="KP60" s="369" t="str">
        <v/>
      </c>
      <c r="KQ60" s="369" t="str">
        <v/>
      </c>
      <c r="KR60" s="369" t="str">
        <v/>
      </c>
      <c r="KS60" s="369" t="str">
        <v/>
      </c>
      <c r="KT60" s="369" t="str">
        <v/>
      </c>
      <c r="KU60" s="369" t="str">
        <v/>
      </c>
      <c r="KV60" s="369" t="str">
        <v/>
      </c>
      <c r="KW60" s="369" t="str">
        <v/>
      </c>
      <c r="KX60" s="369" t="str">
        <v/>
      </c>
      <c r="KY60" s="369" t="str">
        <v/>
      </c>
      <c r="KZ60" s="369" t="str">
        <v/>
      </c>
      <c r="LA60" s="369" t="str">
        <v/>
      </c>
      <c r="LB60" s="369" t="str">
        <v/>
      </c>
      <c r="LC60" s="369" t="str">
        <v/>
      </c>
      <c r="LD60" s="369" t="str">
        <v/>
      </c>
      <c r="LE60" s="369" t="str">
        <v/>
      </c>
      <c r="LF60" s="369" t="str">
        <v/>
      </c>
      <c r="LG60" s="369" t="str">
        <v/>
      </c>
      <c r="LH60" s="369" t="str">
        <v/>
      </c>
      <c r="LI60" s="369" t="str">
        <v/>
      </c>
      <c r="LJ60" s="369" t="str">
        <v/>
      </c>
      <c r="LK60" s="369" t="str">
        <v/>
      </c>
      <c r="LL60" s="369" t="str">
        <v/>
      </c>
      <c r="LM60" s="369" t="str">
        <v/>
      </c>
      <c r="LN60" s="369" t="str">
        <v/>
      </c>
      <c r="LO60" s="369" t="str">
        <v/>
      </c>
      <c r="LP60" s="369" t="str">
        <v/>
      </c>
      <c r="LQ60" s="369" t="str">
        <v/>
      </c>
      <c r="LR60" s="369" t="str">
        <v/>
      </c>
      <c r="LS60" s="369" t="str">
        <v/>
      </c>
      <c r="LT60" s="369" t="str">
        <v/>
      </c>
      <c r="LU60" s="369" t="str">
        <v/>
      </c>
      <c r="LV60" s="369" t="str">
        <v/>
      </c>
      <c r="LW60" s="369" t="str">
        <v/>
      </c>
      <c r="LX60" s="369" t="str">
        <v/>
      </c>
      <c r="LY60" s="369" t="str">
        <v/>
      </c>
      <c r="LZ60" s="369" t="str">
        <v/>
      </c>
      <c r="MA60" s="369" t="str">
        <v/>
      </c>
      <c r="MB60" s="369" t="str">
        <v/>
      </c>
      <c r="MC60" s="369" t="str">
        <v/>
      </c>
      <c r="MD60" s="369" t="str">
        <v/>
      </c>
      <c r="ME60" s="369" t="str">
        <v/>
      </c>
      <c r="MF60" s="369" t="str">
        <v/>
      </c>
      <c r="MG60" s="369" t="str">
        <v/>
      </c>
      <c r="MH60" s="369" t="str">
        <v/>
      </c>
      <c r="MI60" s="369" t="str">
        <v/>
      </c>
      <c r="MJ60" s="369" t="str">
        <v/>
      </c>
      <c r="MK60" s="369" t="str">
        <v/>
      </c>
      <c r="ML60" s="369" t="str">
        <v/>
      </c>
      <c r="MM60" s="369" t="str">
        <v/>
      </c>
      <c r="MN60" s="369" t="str">
        <v/>
      </c>
      <c r="MO60" s="369" t="str">
        <v/>
      </c>
      <c r="MP60" s="369" t="str">
        <v/>
      </c>
      <c r="MQ60" s="369" t="str">
        <v/>
      </c>
      <c r="MR60" s="369" t="str">
        <v/>
      </c>
      <c r="MS60" s="369" t="str">
        <v/>
      </c>
      <c r="MT60" s="369" t="str">
        <v/>
      </c>
      <c r="MU60" s="369" t="str">
        <v/>
      </c>
      <c r="MV60" s="369" t="str">
        <v/>
      </c>
      <c r="MW60" s="369" t="str">
        <v/>
      </c>
      <c r="MX60" s="369" t="str">
        <v/>
      </c>
      <c r="MY60" s="369" t="str">
        <v/>
      </c>
      <c r="MZ60" s="369" t="str">
        <v/>
      </c>
      <c r="NA60" s="369" t="str">
        <v/>
      </c>
      <c r="NB60" s="369" t="str">
        <v/>
      </c>
      <c r="NC60" s="369" t="str">
        <v/>
      </c>
      <c r="ND60" s="369" t="str">
        <v/>
      </c>
      <c r="NE60" s="369" t="str">
        <v/>
      </c>
      <c r="NF60" s="369" t="str">
        <v/>
      </c>
      <c r="NG60" s="369" t="str">
        <v/>
      </c>
      <c r="NH60" s="369" t="str">
        <v/>
      </c>
      <c r="NI60" s="369" t="str">
        <v/>
      </c>
      <c r="NJ60" s="369" t="str">
        <v/>
      </c>
      <c r="NK60" s="369" t="str">
        <v/>
      </c>
      <c r="NL60" s="369" t="str">
        <v/>
      </c>
      <c r="NM60" s="369" t="str">
        <v/>
      </c>
      <c r="NN60" s="369" t="str">
        <v/>
      </c>
      <c r="NO60" s="369" t="str">
        <v/>
      </c>
      <c r="NP60" s="369" t="str">
        <v/>
      </c>
      <c r="NQ60" s="369" t="str">
        <v/>
      </c>
      <c r="NR60" s="369" t="str">
        <v/>
      </c>
      <c r="NS60" s="369" t="str">
        <v/>
      </c>
      <c r="NT60" s="369" t="str">
        <v/>
      </c>
      <c r="NU60" s="369" t="str">
        <v/>
      </c>
      <c r="NV60" s="369" t="str">
        <v/>
      </c>
      <c r="NW60" s="369" t="str">
        <v/>
      </c>
      <c r="NX60" s="369" t="str">
        <v/>
      </c>
      <c r="NY60" s="369" t="str">
        <v/>
      </c>
      <c r="NZ60" s="369" t="str">
        <v/>
      </c>
      <c r="OA60" s="369" t="str">
        <v/>
      </c>
      <c r="OB60" s="369" t="str">
        <v/>
      </c>
      <c r="OC60" s="369" t="str">
        <v/>
      </c>
      <c r="OD60" s="369" t="str">
        <v/>
      </c>
      <c r="OE60" s="369" t="str">
        <v/>
      </c>
      <c r="OF60" s="369" t="str">
        <v/>
      </c>
      <c r="OG60" s="369" t="str">
        <v/>
      </c>
      <c r="OH60" s="369" t="str">
        <v/>
      </c>
      <c r="OI60" s="369" t="str">
        <v/>
      </c>
      <c r="OJ60" s="369" t="str">
        <v/>
      </c>
      <c r="OK60" s="369" t="str">
        <v/>
      </c>
      <c r="OL60" s="369" t="str">
        <v/>
      </c>
      <c r="OM60" s="369" t="str">
        <v/>
      </c>
      <c r="ON60" s="369" t="str">
        <v/>
      </c>
      <c r="OO60" s="369" t="str">
        <v/>
      </c>
      <c r="OP60" s="369" t="str">
        <v/>
      </c>
      <c r="OQ60" s="371" t="str">
        <v/>
      </c>
      <c r="OR60" s="369" t="str">
        <v/>
      </c>
      <c r="OS60" s="369" t="str">
        <v/>
      </c>
      <c r="OT60" s="369" t="str">
        <v/>
      </c>
      <c r="OU60" s="369" t="str">
        <v/>
      </c>
      <c r="OV60" s="369" t="str">
        <v/>
      </c>
      <c r="OW60" s="369" t="str">
        <v/>
      </c>
      <c r="OX60" s="369" t="str">
        <v/>
      </c>
      <c r="OY60" s="369" t="str">
        <v/>
      </c>
      <c r="OZ60" s="369" t="str">
        <v/>
      </c>
      <c r="PA60" s="369" t="str">
        <v/>
      </c>
      <c r="PB60" s="369" t="str">
        <v/>
      </c>
      <c r="PC60" s="369" t="str">
        <v/>
      </c>
      <c r="PD60" s="369" t="str">
        <v/>
      </c>
      <c r="PE60" s="369" t="str">
        <v/>
      </c>
      <c r="PF60" s="369" t="str">
        <v/>
      </c>
      <c r="PG60" s="369" t="str">
        <v/>
      </c>
      <c r="PH60" s="369" t="str">
        <v/>
      </c>
      <c r="PI60" s="369" t="str">
        <v/>
      </c>
      <c r="PJ60" s="369" t="str">
        <v/>
      </c>
      <c r="PK60" s="369" t="str">
        <v/>
      </c>
      <c r="PL60" s="369" t="str">
        <v/>
      </c>
      <c r="PM60" s="369" t="str">
        <v/>
      </c>
      <c r="PN60" s="369" t="str">
        <v/>
      </c>
      <c r="PO60" s="369" t="str">
        <v/>
      </c>
      <c r="PP60" s="369" t="str">
        <v/>
      </c>
      <c r="PQ60" s="369" t="str">
        <v/>
      </c>
      <c r="PR60" s="369" t="str">
        <v/>
      </c>
      <c r="PS60" s="369" t="str">
        <v/>
      </c>
      <c r="PT60" s="369" t="str">
        <v/>
      </c>
      <c r="PU60" s="369" t="str">
        <v/>
      </c>
      <c r="PV60" s="369" t="str">
        <v/>
      </c>
      <c r="PW60" s="369" t="str">
        <v/>
      </c>
      <c r="PX60" s="369" t="str">
        <v/>
      </c>
      <c r="PY60" s="369" t="str">
        <v/>
      </c>
      <c r="PZ60" s="369" t="str">
        <v/>
      </c>
      <c r="QA60" s="369" t="str">
        <v/>
      </c>
      <c r="QB60" s="369" t="str">
        <v/>
      </c>
      <c r="QC60" s="369" t="str">
        <v/>
      </c>
      <c r="QD60" s="369" t="str">
        <v/>
      </c>
      <c r="QE60" s="369" t="str">
        <v/>
      </c>
      <c r="QF60" s="369" t="str">
        <v/>
      </c>
      <c r="QG60" s="369" t="str">
        <v/>
      </c>
      <c r="QH60" s="369" t="str">
        <v/>
      </c>
      <c r="QI60" s="369" t="str">
        <v/>
      </c>
      <c r="QJ60" s="369" t="str">
        <v/>
      </c>
      <c r="QK60" s="369" t="str">
        <v/>
      </c>
      <c r="QL60" s="369" t="str">
        <v/>
      </c>
      <c r="QM60" s="369" t="str">
        <v/>
      </c>
      <c r="QN60" s="369" t="str">
        <v/>
      </c>
      <c r="QO60" s="369" t="str">
        <v/>
      </c>
      <c r="QP60" s="369" t="str">
        <v/>
      </c>
      <c r="QQ60" s="369" t="str">
        <v/>
      </c>
      <c r="QR60" s="369" t="str">
        <v/>
      </c>
      <c r="QS60" s="369" t="str">
        <v/>
      </c>
      <c r="QT60" s="369" t="str">
        <v/>
      </c>
      <c r="QU60" s="369" t="str">
        <v/>
      </c>
      <c r="QV60" s="369" t="str">
        <v/>
      </c>
      <c r="QW60" s="369" t="str">
        <v/>
      </c>
      <c r="QX60" s="369" t="str">
        <v/>
      </c>
      <c r="QY60" s="369" t="str">
        <v/>
      </c>
      <c r="QZ60" s="369" t="str">
        <v/>
      </c>
      <c r="RA60" s="369" t="str">
        <v/>
      </c>
      <c r="RB60" s="369" t="str">
        <v/>
      </c>
      <c r="RC60" s="369" t="str">
        <v/>
      </c>
      <c r="RD60" s="369" t="str">
        <v/>
      </c>
      <c r="RE60" s="369" t="str">
        <v/>
      </c>
      <c r="RF60" s="369" t="str">
        <v/>
      </c>
      <c r="RG60" s="369" t="str">
        <v/>
      </c>
      <c r="RH60" s="369" t="str">
        <v/>
      </c>
      <c r="RI60" s="369" t="str">
        <v/>
      </c>
      <c r="RJ60" s="369" t="str">
        <v/>
      </c>
      <c r="RK60" s="369" t="str">
        <v/>
      </c>
      <c r="RL60" s="369" t="str">
        <v/>
      </c>
      <c r="RM60" s="369" t="str">
        <v/>
      </c>
      <c r="RN60" s="369" t="str">
        <v/>
      </c>
      <c r="RO60" s="369" t="str">
        <v/>
      </c>
      <c r="RP60" s="369" t="str">
        <v/>
      </c>
      <c r="RQ60" s="369" t="str">
        <v/>
      </c>
      <c r="RR60" s="369" t="str">
        <v/>
      </c>
      <c r="RS60" s="369" t="str">
        <v/>
      </c>
      <c r="RT60" s="369" t="str">
        <v/>
      </c>
      <c r="RU60" s="369" t="str">
        <v/>
      </c>
      <c r="RV60" s="369" t="str">
        <v/>
      </c>
      <c r="RW60" s="369" t="str">
        <v/>
      </c>
      <c r="RX60" s="369" t="str">
        <v/>
      </c>
      <c r="RY60" s="369" t="str">
        <v/>
      </c>
      <c r="RZ60" s="369" t="str">
        <v/>
      </c>
      <c r="SA60" s="369" t="str">
        <v/>
      </c>
      <c r="SB60" s="369" t="str">
        <v/>
      </c>
      <c r="SC60" s="369" t="str">
        <v/>
      </c>
      <c r="SD60" s="369" t="str">
        <v/>
      </c>
      <c r="SE60" s="369" t="str">
        <v/>
      </c>
      <c r="SF60" s="369" t="str">
        <v/>
      </c>
      <c r="SG60" s="369" t="str">
        <v/>
      </c>
      <c r="SH60" s="369" t="str">
        <v/>
      </c>
      <c r="SI60" s="369" t="str">
        <v/>
      </c>
      <c r="SJ60" s="369" t="str">
        <v/>
      </c>
      <c r="SK60" s="369" t="str">
        <v/>
      </c>
      <c r="SL60" s="369" t="str">
        <v/>
      </c>
      <c r="SM60" s="369" t="str">
        <v/>
      </c>
      <c r="SN60" s="369" t="str">
        <v/>
      </c>
      <c r="SO60" s="369" t="str">
        <v/>
      </c>
      <c r="SP60" s="369" t="str">
        <v/>
      </c>
      <c r="SQ60" s="369" t="str">
        <v/>
      </c>
      <c r="SR60" s="369" t="str">
        <v/>
      </c>
      <c r="SS60" s="369" t="str">
        <v/>
      </c>
      <c r="ST60" s="369" t="str">
        <v/>
      </c>
      <c r="SU60" s="369" t="str">
        <v/>
      </c>
      <c r="SV60" s="369" t="str">
        <v/>
      </c>
      <c r="SW60" s="369" t="str">
        <v/>
      </c>
      <c r="SX60" s="369" t="str">
        <v/>
      </c>
      <c r="SY60" s="369" t="str">
        <v/>
      </c>
      <c r="SZ60" s="369" t="str">
        <v/>
      </c>
      <c r="TA60" s="369" t="str">
        <v/>
      </c>
      <c r="TB60" s="369" t="str">
        <v/>
      </c>
      <c r="TC60" s="369" t="str">
        <v/>
      </c>
      <c r="TD60" s="369" t="str">
        <v/>
      </c>
      <c r="TE60" s="369" t="str">
        <v/>
      </c>
      <c r="TF60" s="369" t="str">
        <v/>
      </c>
      <c r="TG60" s="369" t="str">
        <v/>
      </c>
      <c r="TH60" s="369" t="str">
        <v/>
      </c>
      <c r="TI60" s="369" t="str">
        <v/>
      </c>
      <c r="TJ60" s="369" t="str">
        <v/>
      </c>
      <c r="TK60" s="369" t="str">
        <v/>
      </c>
      <c r="TL60" s="369" t="str">
        <v/>
      </c>
      <c r="TM60" s="369" t="str">
        <v/>
      </c>
      <c r="TN60" s="369" t="str">
        <v/>
      </c>
      <c r="TO60" s="369" t="str">
        <v/>
      </c>
      <c r="TP60" s="369" t="str">
        <v/>
      </c>
      <c r="TQ60" s="369" t="str">
        <v/>
      </c>
      <c r="TR60" s="369" t="str">
        <v/>
      </c>
      <c r="TS60" s="369" t="str">
        <v/>
      </c>
      <c r="TT60" s="369" t="str">
        <v/>
      </c>
      <c r="TU60" s="369" t="str">
        <v/>
      </c>
      <c r="TV60" s="369" t="str">
        <v/>
      </c>
      <c r="TW60" s="369" t="str">
        <v/>
      </c>
      <c r="TX60" s="369" t="str">
        <v/>
      </c>
      <c r="TY60" s="369" t="str">
        <v/>
      </c>
      <c r="TZ60" s="369" t="str">
        <v/>
      </c>
      <c r="UA60" s="369" t="str">
        <v/>
      </c>
      <c r="UB60" s="369" t="str">
        <v/>
      </c>
      <c r="UC60" s="369" t="str">
        <v/>
      </c>
      <c r="UD60" s="369" t="str">
        <v/>
      </c>
      <c r="UE60" s="369" t="str">
        <v/>
      </c>
      <c r="UF60" s="369" t="str">
        <v/>
      </c>
      <c r="UG60" s="369" t="str">
        <v/>
      </c>
      <c r="UH60" s="369" t="str">
        <v/>
      </c>
      <c r="UI60" s="369" t="str">
        <v/>
      </c>
      <c r="UJ60" s="369" t="str">
        <v/>
      </c>
      <c r="UK60" s="369" t="str">
        <v/>
      </c>
      <c r="UL60" s="369" t="str">
        <v/>
      </c>
      <c r="UM60" s="369" t="str">
        <v/>
      </c>
      <c r="UN60" s="369" t="str">
        <v/>
      </c>
      <c r="UO60" s="369" t="str">
        <v/>
      </c>
      <c r="UP60" s="369" t="str">
        <v/>
      </c>
      <c r="UQ60" s="369" t="str">
        <v/>
      </c>
      <c r="UR60" s="369" t="str">
        <v/>
      </c>
      <c r="US60" s="369" t="str">
        <v/>
      </c>
      <c r="UT60" s="369" t="str">
        <v/>
      </c>
      <c r="UU60" s="369" t="str">
        <v/>
      </c>
      <c r="UV60" s="369" t="str">
        <v/>
      </c>
      <c r="UW60" s="369" t="str">
        <v/>
      </c>
      <c r="UX60" s="369" t="str">
        <v/>
      </c>
      <c r="UY60" s="369" t="str">
        <v/>
      </c>
      <c r="UZ60" s="369" t="str">
        <v/>
      </c>
      <c r="VA60" s="369" t="str">
        <v/>
      </c>
      <c r="VB60" s="369" t="str">
        <v/>
      </c>
      <c r="VC60" s="369" t="str">
        <v/>
      </c>
      <c r="VD60" s="369" t="str">
        <v/>
      </c>
      <c r="VE60" s="369" t="str">
        <v/>
      </c>
      <c r="VF60" s="369" t="str">
        <v/>
      </c>
      <c r="VG60" s="369" t="str">
        <v/>
      </c>
      <c r="VH60" s="369" t="str">
        <v/>
      </c>
      <c r="VI60" s="369" t="str">
        <v/>
      </c>
      <c r="VJ60" s="369" t="str">
        <v/>
      </c>
      <c r="VK60" s="369" t="str">
        <v/>
      </c>
      <c r="VL60" s="369" t="str">
        <v/>
      </c>
      <c r="VM60" s="369" t="str">
        <v/>
      </c>
      <c r="VN60" s="369" t="str">
        <v/>
      </c>
      <c r="VO60" s="369" t="str">
        <v/>
      </c>
      <c r="VP60" s="369" t="str">
        <v/>
      </c>
      <c r="VQ60" s="369" t="str">
        <v/>
      </c>
      <c r="VR60" s="369" t="str">
        <v/>
      </c>
      <c r="VS60" s="369" t="str">
        <v/>
      </c>
      <c r="VT60" s="369" t="str">
        <v/>
      </c>
      <c r="VU60" s="369" t="str">
        <v/>
      </c>
      <c r="VV60" s="369" t="str">
        <v/>
      </c>
      <c r="VW60" s="369" t="str">
        <v/>
      </c>
      <c r="VX60" s="369" t="str">
        <v/>
      </c>
      <c r="VY60" s="369" t="str">
        <v/>
      </c>
      <c r="VZ60" s="369" t="str">
        <v/>
      </c>
      <c r="WA60" s="369" t="str">
        <v/>
      </c>
      <c r="WB60" s="369" t="str">
        <v/>
      </c>
      <c r="WC60" s="369" t="str">
        <v/>
      </c>
      <c r="WD60" s="369" t="str">
        <v/>
      </c>
      <c r="WE60" s="369" t="str">
        <v/>
      </c>
      <c r="WF60" s="369" t="str">
        <v/>
      </c>
      <c r="WG60" s="369" t="str">
        <v/>
      </c>
      <c r="WH60" s="369" t="str">
        <v/>
      </c>
      <c r="WI60" s="369" t="str">
        <v/>
      </c>
    </row>
    <row r="61" spans="1:607" ht="12.6" customHeight="1">
      <c r="A61" s="348"/>
      <c r="B61" s="360" t="s">
        <v>793</v>
      </c>
      <c r="C61" s="348"/>
      <c r="D61" s="399"/>
      <c r="E61" s="399"/>
      <c r="F61" s="399"/>
      <c r="G61" s="361" t="str">
        <f t="shared" si="0"/>
        <v/>
      </c>
      <c r="H61" s="361" t="str">
        <f t="shared" si="1"/>
        <v/>
      </c>
      <c r="I61" s="397"/>
      <c r="J61" s="348"/>
      <c r="K61" s="348"/>
      <c r="L61" s="348"/>
      <c r="M61" s="348"/>
      <c r="N61" s="400"/>
      <c r="O61" s="400"/>
      <c r="P61" s="400"/>
      <c r="Q61" s="400"/>
      <c r="R61" s="400"/>
      <c r="S61" s="400"/>
      <c r="T61" s="400"/>
      <c r="U61" s="400"/>
      <c r="V61" s="400"/>
      <c r="W61" s="400"/>
      <c r="X61" s="400"/>
      <c r="Y61" s="400"/>
      <c r="Z61" s="400"/>
      <c r="AA61" s="400"/>
      <c r="AB61" s="400"/>
      <c r="AC61" s="400"/>
      <c r="AD61" s="400"/>
      <c r="AE61" s="400"/>
      <c r="AF61" s="400"/>
      <c r="AG61" s="400"/>
      <c r="AH61" s="400"/>
      <c r="AI61" s="400"/>
      <c r="AJ61" s="400"/>
      <c r="AK61" s="400"/>
      <c r="AL61" s="400"/>
      <c r="AM61" s="400"/>
      <c r="AN61" s="400"/>
      <c r="AO61" s="400"/>
      <c r="AP61" s="400"/>
      <c r="AQ61" s="400"/>
      <c r="AR61" s="400"/>
      <c r="AS61" s="400"/>
      <c r="AT61" s="400"/>
      <c r="AU61" s="400"/>
      <c r="AV61" s="400"/>
      <c r="AW61" s="400"/>
      <c r="AX61" s="400"/>
      <c r="AY61" s="400"/>
      <c r="AZ61" s="400"/>
      <c r="BA61" s="400"/>
      <c r="BB61" s="400"/>
      <c r="BC61" s="400"/>
      <c r="BD61" s="400"/>
      <c r="BE61" s="400"/>
      <c r="BF61" s="400"/>
      <c r="BG61" s="400"/>
      <c r="BH61" s="400"/>
      <c r="BI61" s="400"/>
      <c r="BJ61" s="400"/>
      <c r="BK61" s="400"/>
      <c r="BL61" s="400"/>
      <c r="BM61" s="400"/>
      <c r="BN61" s="400"/>
      <c r="BO61" s="400"/>
      <c r="BP61" s="400"/>
      <c r="BQ61" s="400"/>
      <c r="BR61" s="400"/>
      <c r="BS61" s="400"/>
      <c r="BT61" s="400"/>
      <c r="BU61" s="400"/>
      <c r="BV61" s="400"/>
      <c r="BW61" s="400"/>
      <c r="BX61" s="400"/>
      <c r="BY61" s="400"/>
      <c r="BZ61" s="400"/>
      <c r="CA61" s="400"/>
      <c r="CB61" s="400"/>
      <c r="CC61" s="400"/>
      <c r="CD61" s="400"/>
      <c r="CE61" s="400"/>
      <c r="CF61" s="400"/>
      <c r="CG61" s="400"/>
      <c r="CH61" s="400"/>
      <c r="CI61" s="400"/>
      <c r="CJ61" s="400"/>
      <c r="CK61" s="400"/>
      <c r="CL61" s="400"/>
      <c r="CM61" s="400"/>
      <c r="CN61" s="400"/>
      <c r="CO61" s="400"/>
      <c r="CP61" s="400"/>
      <c r="CQ61" s="400"/>
      <c r="CR61" s="400"/>
      <c r="CS61" s="400"/>
      <c r="CT61" s="400"/>
      <c r="CU61" s="400"/>
      <c r="CV61" s="400"/>
      <c r="CW61" s="400"/>
      <c r="CX61" s="400"/>
      <c r="CY61" s="400"/>
      <c r="CZ61" s="362"/>
      <c r="DB61" s="897"/>
      <c r="DC61" s="898"/>
      <c r="DD61" s="368" t="str">
        <v/>
      </c>
      <c r="DE61" s="369" t="str">
        <v/>
      </c>
      <c r="DF61" s="369" t="str">
        <v/>
      </c>
      <c r="DG61" s="369" t="str">
        <v/>
      </c>
      <c r="DH61" s="369" t="str">
        <v/>
      </c>
      <c r="DI61" s="369" t="str">
        <v/>
      </c>
      <c r="DJ61" s="369" t="str">
        <v/>
      </c>
      <c r="DK61" s="369" t="str">
        <v/>
      </c>
      <c r="DL61" s="369" t="str">
        <v/>
      </c>
      <c r="DM61" s="369" t="str">
        <v/>
      </c>
      <c r="DN61" s="369" t="str">
        <v/>
      </c>
      <c r="DO61" s="369" t="str">
        <v/>
      </c>
      <c r="DP61" s="369" t="str">
        <v/>
      </c>
      <c r="DQ61" s="369" t="str">
        <v/>
      </c>
      <c r="DR61" s="369" t="str">
        <v/>
      </c>
      <c r="DS61" s="369" t="str">
        <v/>
      </c>
      <c r="DT61" s="369" t="str">
        <v/>
      </c>
      <c r="DU61" s="369" t="str">
        <v/>
      </c>
      <c r="DV61" s="369" t="str">
        <v/>
      </c>
      <c r="DW61" s="369" t="str">
        <v/>
      </c>
      <c r="DX61" s="370" t="str">
        <v/>
      </c>
      <c r="DY61" s="369" t="str">
        <v/>
      </c>
      <c r="DZ61" s="369" t="str">
        <v/>
      </c>
      <c r="EA61" s="369" t="str">
        <v/>
      </c>
      <c r="EB61" s="369" t="str">
        <v/>
      </c>
      <c r="EC61" s="369" t="str">
        <v/>
      </c>
      <c r="ED61" s="369" t="str">
        <v/>
      </c>
      <c r="EE61" s="369" t="str">
        <v/>
      </c>
      <c r="EF61" s="369" t="str">
        <v/>
      </c>
      <c r="EG61" s="369" t="str">
        <v/>
      </c>
      <c r="EH61" s="369" t="str">
        <v/>
      </c>
      <c r="EI61" s="369" t="str">
        <v/>
      </c>
      <c r="EJ61" s="369" t="str">
        <v/>
      </c>
      <c r="EK61" s="369" t="str">
        <v/>
      </c>
      <c r="EL61" s="369" t="str">
        <v/>
      </c>
      <c r="EM61" s="369" t="str">
        <v/>
      </c>
      <c r="EN61" s="369" t="str">
        <v/>
      </c>
      <c r="EO61" s="369" t="str">
        <v/>
      </c>
      <c r="EP61" s="369" t="str">
        <v/>
      </c>
      <c r="EQ61" s="369" t="str">
        <v/>
      </c>
      <c r="ER61" s="369" t="str">
        <v/>
      </c>
      <c r="ES61" s="369" t="str">
        <v/>
      </c>
      <c r="ET61" s="369" t="str">
        <v/>
      </c>
      <c r="EU61" s="369" t="str">
        <v/>
      </c>
      <c r="EV61" s="369" t="str">
        <v/>
      </c>
      <c r="EW61" s="369" t="str">
        <v/>
      </c>
      <c r="EX61" s="369" t="str">
        <v/>
      </c>
      <c r="EY61" s="369" t="str">
        <v/>
      </c>
      <c r="EZ61" s="369" t="str">
        <v/>
      </c>
      <c r="FA61" s="369" t="str">
        <v/>
      </c>
      <c r="FB61" s="369" t="str">
        <v/>
      </c>
      <c r="FC61" s="369" t="str">
        <v/>
      </c>
      <c r="FD61" s="369" t="str">
        <v/>
      </c>
      <c r="FE61" s="369" t="str">
        <v/>
      </c>
      <c r="FF61" s="369" t="str">
        <v/>
      </c>
      <c r="FG61" s="369" t="str">
        <v/>
      </c>
      <c r="FH61" s="369" t="str">
        <v/>
      </c>
      <c r="FI61" s="369" t="str">
        <v/>
      </c>
      <c r="FJ61" s="369" t="str">
        <v/>
      </c>
      <c r="FK61" s="369" t="str">
        <v/>
      </c>
      <c r="FL61" s="369" t="str">
        <v/>
      </c>
      <c r="FM61" s="369" t="str">
        <v/>
      </c>
      <c r="FN61" s="369" t="str">
        <v/>
      </c>
      <c r="FO61" s="369" t="str">
        <v/>
      </c>
      <c r="FP61" s="369" t="str">
        <v/>
      </c>
      <c r="FQ61" s="369" t="str">
        <v/>
      </c>
      <c r="FR61" s="369" t="str">
        <v/>
      </c>
      <c r="FS61" s="369" t="str">
        <v/>
      </c>
      <c r="FT61" s="369" t="str">
        <v/>
      </c>
      <c r="FU61" s="369" t="str">
        <v/>
      </c>
      <c r="FV61" s="369" t="str">
        <v/>
      </c>
      <c r="FW61" s="369" t="str">
        <v/>
      </c>
      <c r="FX61" s="369" t="str">
        <v/>
      </c>
      <c r="FY61" s="369" t="str">
        <v/>
      </c>
      <c r="FZ61" s="369" t="str">
        <v/>
      </c>
      <c r="GA61" s="369" t="str">
        <v/>
      </c>
      <c r="GB61" s="369" t="str">
        <v/>
      </c>
      <c r="GC61" s="369" t="str">
        <v/>
      </c>
      <c r="GD61" s="369" t="str">
        <v/>
      </c>
      <c r="GE61" s="369" t="str">
        <v/>
      </c>
      <c r="GF61" s="369" t="str">
        <v/>
      </c>
      <c r="GG61" s="369" t="str">
        <v/>
      </c>
      <c r="GH61" s="369" t="str">
        <v/>
      </c>
      <c r="GI61" s="369" t="str">
        <v/>
      </c>
      <c r="GJ61" s="369" t="str">
        <v/>
      </c>
      <c r="GK61" s="369" t="str">
        <v/>
      </c>
      <c r="GL61" s="369" t="str">
        <v/>
      </c>
      <c r="GM61" s="369" t="str">
        <v/>
      </c>
      <c r="GN61" s="369" t="str">
        <v/>
      </c>
      <c r="GO61" s="369" t="str">
        <v/>
      </c>
      <c r="GP61" s="369" t="str">
        <v/>
      </c>
      <c r="GQ61" s="369" t="str">
        <v/>
      </c>
      <c r="GR61" s="369" t="str">
        <v/>
      </c>
      <c r="GS61" s="369" t="str">
        <v/>
      </c>
      <c r="GT61" s="369" t="str">
        <v/>
      </c>
      <c r="GU61" s="369" t="str">
        <v/>
      </c>
      <c r="GV61" s="369" t="str">
        <v/>
      </c>
      <c r="GW61" s="369" t="str">
        <v/>
      </c>
      <c r="GX61" s="369" t="str">
        <v/>
      </c>
      <c r="GY61" s="369" t="str">
        <v/>
      </c>
      <c r="GZ61" s="369" t="str">
        <v/>
      </c>
      <c r="HA61" s="369" t="str">
        <v/>
      </c>
      <c r="HB61" s="369" t="str">
        <v/>
      </c>
      <c r="HC61" s="369" t="str">
        <v/>
      </c>
      <c r="HD61" s="369" t="str">
        <v/>
      </c>
      <c r="HE61" s="369" t="str">
        <v/>
      </c>
      <c r="HF61" s="369" t="str">
        <v/>
      </c>
      <c r="HG61" s="369" t="str">
        <v/>
      </c>
      <c r="HH61" s="369" t="str">
        <v/>
      </c>
      <c r="HI61" s="369" t="str">
        <v/>
      </c>
      <c r="HJ61" s="369" t="str">
        <v/>
      </c>
      <c r="HK61" s="369" t="str">
        <v/>
      </c>
      <c r="HL61" s="369" t="str">
        <v/>
      </c>
      <c r="HM61" s="369" t="str">
        <v/>
      </c>
      <c r="HN61" s="369" t="str">
        <v/>
      </c>
      <c r="HO61" s="369" t="str">
        <v/>
      </c>
      <c r="HP61" s="369" t="str">
        <v/>
      </c>
      <c r="HQ61" s="369" t="str">
        <v/>
      </c>
      <c r="HR61" s="369" t="str">
        <v/>
      </c>
      <c r="HS61" s="369" t="str">
        <v/>
      </c>
      <c r="HT61" s="369" t="str">
        <v/>
      </c>
      <c r="HU61" s="369" t="str">
        <v/>
      </c>
      <c r="HV61" s="369" t="str">
        <v/>
      </c>
      <c r="HW61" s="369" t="str">
        <v/>
      </c>
      <c r="HX61" s="369" t="str">
        <v/>
      </c>
      <c r="HY61" s="369" t="str">
        <v/>
      </c>
      <c r="HZ61" s="369" t="str">
        <v/>
      </c>
      <c r="IA61" s="369" t="str">
        <v/>
      </c>
      <c r="IB61" s="369" t="str">
        <v/>
      </c>
      <c r="IC61" s="369" t="str">
        <v/>
      </c>
      <c r="ID61" s="369" t="str">
        <v/>
      </c>
      <c r="IE61" s="369" t="str">
        <v/>
      </c>
      <c r="IF61" s="369" t="str">
        <v/>
      </c>
      <c r="IG61" s="369" t="str">
        <v/>
      </c>
      <c r="IH61" s="369" t="str">
        <v/>
      </c>
      <c r="II61" s="369" t="str">
        <v/>
      </c>
      <c r="IJ61" s="369" t="str">
        <v/>
      </c>
      <c r="IK61" s="369" t="str">
        <v/>
      </c>
      <c r="IL61" s="369" t="str">
        <v/>
      </c>
      <c r="IM61" s="369" t="str">
        <v/>
      </c>
      <c r="IN61" s="369" t="str">
        <v/>
      </c>
      <c r="IO61" s="369" t="str">
        <v/>
      </c>
      <c r="IP61" s="369" t="str">
        <v/>
      </c>
      <c r="IQ61" s="369" t="str">
        <v/>
      </c>
      <c r="IR61" s="369" t="str">
        <v/>
      </c>
      <c r="IS61" s="369" t="str">
        <v/>
      </c>
      <c r="IT61" s="369" t="str">
        <v/>
      </c>
      <c r="IU61" s="369" t="str">
        <v/>
      </c>
      <c r="IV61" s="369" t="str">
        <v/>
      </c>
      <c r="IW61" s="369" t="str">
        <v/>
      </c>
      <c r="IX61" s="369" t="str">
        <v/>
      </c>
      <c r="IY61" s="369" t="str">
        <v/>
      </c>
      <c r="IZ61" s="369" t="str">
        <v/>
      </c>
      <c r="JA61" s="369" t="str">
        <v/>
      </c>
      <c r="JB61" s="369" t="str">
        <v/>
      </c>
      <c r="JC61" s="369" t="str">
        <v/>
      </c>
      <c r="JD61" s="369" t="str">
        <v/>
      </c>
      <c r="JE61" s="369" t="str">
        <v/>
      </c>
      <c r="JF61" s="369" t="str">
        <v/>
      </c>
      <c r="JG61" s="369" t="str">
        <v/>
      </c>
      <c r="JH61" s="369" t="str">
        <v/>
      </c>
      <c r="JI61" s="369" t="str">
        <v/>
      </c>
      <c r="JJ61" s="369" t="str">
        <v/>
      </c>
      <c r="JK61" s="369" t="str">
        <v/>
      </c>
      <c r="JL61" s="369" t="str">
        <v/>
      </c>
      <c r="JM61" s="369" t="str">
        <v/>
      </c>
      <c r="JN61" s="369" t="str">
        <v/>
      </c>
      <c r="JO61" s="369" t="str">
        <v/>
      </c>
      <c r="JP61" s="369" t="str">
        <v/>
      </c>
      <c r="JQ61" s="369" t="str">
        <v/>
      </c>
      <c r="JR61" s="369" t="str">
        <v/>
      </c>
      <c r="JS61" s="369" t="str">
        <v/>
      </c>
      <c r="JT61" s="369" t="str">
        <v/>
      </c>
      <c r="JU61" s="369" t="str">
        <v/>
      </c>
      <c r="JV61" s="369" t="str">
        <v/>
      </c>
      <c r="JW61" s="369" t="str">
        <v/>
      </c>
      <c r="JX61" s="369" t="str">
        <v/>
      </c>
      <c r="JY61" s="369" t="str">
        <v/>
      </c>
      <c r="JZ61" s="369" t="str">
        <v/>
      </c>
      <c r="KA61" s="369" t="str">
        <v/>
      </c>
      <c r="KB61" s="369" t="str">
        <v/>
      </c>
      <c r="KC61" s="369" t="str">
        <v/>
      </c>
      <c r="KD61" s="369" t="str">
        <v/>
      </c>
      <c r="KE61" s="369" t="str">
        <v/>
      </c>
      <c r="KF61" s="369" t="str">
        <v/>
      </c>
      <c r="KG61" s="369" t="str">
        <v/>
      </c>
      <c r="KH61" s="369" t="str">
        <v/>
      </c>
      <c r="KI61" s="369" t="str">
        <v/>
      </c>
      <c r="KJ61" s="369" t="str">
        <v/>
      </c>
      <c r="KK61" s="369" t="str">
        <v/>
      </c>
      <c r="KL61" s="369" t="str">
        <v/>
      </c>
      <c r="KM61" s="369" t="str">
        <v/>
      </c>
      <c r="KN61" s="369" t="str">
        <v/>
      </c>
      <c r="KO61" s="369" t="str">
        <v/>
      </c>
      <c r="KP61" s="369" t="str">
        <v/>
      </c>
      <c r="KQ61" s="369" t="str">
        <v/>
      </c>
      <c r="KR61" s="369" t="str">
        <v/>
      </c>
      <c r="KS61" s="369" t="str">
        <v/>
      </c>
      <c r="KT61" s="369" t="str">
        <v/>
      </c>
      <c r="KU61" s="369" t="str">
        <v/>
      </c>
      <c r="KV61" s="369" t="str">
        <v/>
      </c>
      <c r="KW61" s="369" t="str">
        <v/>
      </c>
      <c r="KX61" s="369" t="str">
        <v/>
      </c>
      <c r="KY61" s="369" t="str">
        <v/>
      </c>
      <c r="KZ61" s="369" t="str">
        <v/>
      </c>
      <c r="LA61" s="369" t="str">
        <v/>
      </c>
      <c r="LB61" s="369" t="str">
        <v/>
      </c>
      <c r="LC61" s="369" t="str">
        <v/>
      </c>
      <c r="LD61" s="369" t="str">
        <v/>
      </c>
      <c r="LE61" s="369" t="str">
        <v/>
      </c>
      <c r="LF61" s="369" t="str">
        <v/>
      </c>
      <c r="LG61" s="369" t="str">
        <v/>
      </c>
      <c r="LH61" s="369" t="str">
        <v/>
      </c>
      <c r="LI61" s="369" t="str">
        <v/>
      </c>
      <c r="LJ61" s="369" t="str">
        <v/>
      </c>
      <c r="LK61" s="369" t="str">
        <v/>
      </c>
      <c r="LL61" s="369" t="str">
        <v/>
      </c>
      <c r="LM61" s="369" t="str">
        <v/>
      </c>
      <c r="LN61" s="369" t="str">
        <v/>
      </c>
      <c r="LO61" s="369" t="str">
        <v/>
      </c>
      <c r="LP61" s="369" t="str">
        <v/>
      </c>
      <c r="LQ61" s="369" t="str">
        <v/>
      </c>
      <c r="LR61" s="369" t="str">
        <v/>
      </c>
      <c r="LS61" s="369" t="str">
        <v/>
      </c>
      <c r="LT61" s="369" t="str">
        <v/>
      </c>
      <c r="LU61" s="369" t="str">
        <v/>
      </c>
      <c r="LV61" s="369" t="str">
        <v/>
      </c>
      <c r="LW61" s="369" t="str">
        <v/>
      </c>
      <c r="LX61" s="369" t="str">
        <v/>
      </c>
      <c r="LY61" s="369" t="str">
        <v/>
      </c>
      <c r="LZ61" s="369" t="str">
        <v/>
      </c>
      <c r="MA61" s="369" t="str">
        <v/>
      </c>
      <c r="MB61" s="369" t="str">
        <v/>
      </c>
      <c r="MC61" s="369" t="str">
        <v/>
      </c>
      <c r="MD61" s="369" t="str">
        <v/>
      </c>
      <c r="ME61" s="369" t="str">
        <v/>
      </c>
      <c r="MF61" s="369" t="str">
        <v/>
      </c>
      <c r="MG61" s="369" t="str">
        <v/>
      </c>
      <c r="MH61" s="369" t="str">
        <v/>
      </c>
      <c r="MI61" s="369" t="str">
        <v/>
      </c>
      <c r="MJ61" s="369" t="str">
        <v/>
      </c>
      <c r="MK61" s="369" t="str">
        <v/>
      </c>
      <c r="ML61" s="369" t="str">
        <v/>
      </c>
      <c r="MM61" s="369" t="str">
        <v/>
      </c>
      <c r="MN61" s="369" t="str">
        <v/>
      </c>
      <c r="MO61" s="369" t="str">
        <v/>
      </c>
      <c r="MP61" s="369" t="str">
        <v/>
      </c>
      <c r="MQ61" s="369" t="str">
        <v/>
      </c>
      <c r="MR61" s="369" t="str">
        <v/>
      </c>
      <c r="MS61" s="369" t="str">
        <v/>
      </c>
      <c r="MT61" s="369" t="str">
        <v/>
      </c>
      <c r="MU61" s="369" t="str">
        <v/>
      </c>
      <c r="MV61" s="369" t="str">
        <v/>
      </c>
      <c r="MW61" s="369" t="str">
        <v/>
      </c>
      <c r="MX61" s="369" t="str">
        <v/>
      </c>
      <c r="MY61" s="369" t="str">
        <v/>
      </c>
      <c r="MZ61" s="369" t="str">
        <v/>
      </c>
      <c r="NA61" s="369" t="str">
        <v/>
      </c>
      <c r="NB61" s="369" t="str">
        <v/>
      </c>
      <c r="NC61" s="369" t="str">
        <v/>
      </c>
      <c r="ND61" s="369" t="str">
        <v/>
      </c>
      <c r="NE61" s="369" t="str">
        <v/>
      </c>
      <c r="NF61" s="369" t="str">
        <v/>
      </c>
      <c r="NG61" s="369" t="str">
        <v/>
      </c>
      <c r="NH61" s="369" t="str">
        <v/>
      </c>
      <c r="NI61" s="369" t="str">
        <v/>
      </c>
      <c r="NJ61" s="369" t="str">
        <v/>
      </c>
      <c r="NK61" s="369" t="str">
        <v/>
      </c>
      <c r="NL61" s="369" t="str">
        <v/>
      </c>
      <c r="NM61" s="369" t="str">
        <v/>
      </c>
      <c r="NN61" s="369" t="str">
        <v/>
      </c>
      <c r="NO61" s="369" t="str">
        <v/>
      </c>
      <c r="NP61" s="369" t="str">
        <v/>
      </c>
      <c r="NQ61" s="369" t="str">
        <v/>
      </c>
      <c r="NR61" s="369" t="str">
        <v/>
      </c>
      <c r="NS61" s="369" t="str">
        <v/>
      </c>
      <c r="NT61" s="369" t="str">
        <v/>
      </c>
      <c r="NU61" s="369" t="str">
        <v/>
      </c>
      <c r="NV61" s="369" t="str">
        <v/>
      </c>
      <c r="NW61" s="369" t="str">
        <v/>
      </c>
      <c r="NX61" s="369" t="str">
        <v/>
      </c>
      <c r="NY61" s="369" t="str">
        <v/>
      </c>
      <c r="NZ61" s="369" t="str">
        <v/>
      </c>
      <c r="OA61" s="369" t="str">
        <v/>
      </c>
      <c r="OB61" s="369" t="str">
        <v/>
      </c>
      <c r="OC61" s="369" t="str">
        <v/>
      </c>
      <c r="OD61" s="369" t="str">
        <v/>
      </c>
      <c r="OE61" s="369" t="str">
        <v/>
      </c>
      <c r="OF61" s="369" t="str">
        <v/>
      </c>
      <c r="OG61" s="369" t="str">
        <v/>
      </c>
      <c r="OH61" s="369" t="str">
        <v/>
      </c>
      <c r="OI61" s="369" t="str">
        <v/>
      </c>
      <c r="OJ61" s="369" t="str">
        <v/>
      </c>
      <c r="OK61" s="369" t="str">
        <v/>
      </c>
      <c r="OL61" s="369" t="str">
        <v/>
      </c>
      <c r="OM61" s="369" t="str">
        <v/>
      </c>
      <c r="ON61" s="369" t="str">
        <v/>
      </c>
      <c r="OO61" s="369" t="str">
        <v/>
      </c>
      <c r="OP61" s="369" t="str">
        <v/>
      </c>
      <c r="OQ61" s="371" t="str">
        <v/>
      </c>
      <c r="OR61" s="369" t="str">
        <v/>
      </c>
      <c r="OS61" s="369" t="str">
        <v/>
      </c>
      <c r="OT61" s="369" t="str">
        <v/>
      </c>
      <c r="OU61" s="369" t="str">
        <v/>
      </c>
      <c r="OV61" s="369" t="str">
        <v/>
      </c>
      <c r="OW61" s="369" t="str">
        <v/>
      </c>
      <c r="OX61" s="369" t="str">
        <v/>
      </c>
      <c r="OY61" s="369" t="str">
        <v/>
      </c>
      <c r="OZ61" s="369" t="str">
        <v/>
      </c>
      <c r="PA61" s="369" t="str">
        <v/>
      </c>
      <c r="PB61" s="369" t="str">
        <v/>
      </c>
      <c r="PC61" s="369" t="str">
        <v/>
      </c>
      <c r="PD61" s="369" t="str">
        <v/>
      </c>
      <c r="PE61" s="369" t="str">
        <v/>
      </c>
      <c r="PF61" s="369" t="str">
        <v/>
      </c>
      <c r="PG61" s="369" t="str">
        <v/>
      </c>
      <c r="PH61" s="369" t="str">
        <v/>
      </c>
      <c r="PI61" s="369" t="str">
        <v/>
      </c>
      <c r="PJ61" s="369" t="str">
        <v/>
      </c>
      <c r="PK61" s="369" t="str">
        <v/>
      </c>
      <c r="PL61" s="369" t="str">
        <v/>
      </c>
      <c r="PM61" s="369" t="str">
        <v/>
      </c>
      <c r="PN61" s="369" t="str">
        <v/>
      </c>
      <c r="PO61" s="369" t="str">
        <v/>
      </c>
      <c r="PP61" s="369" t="str">
        <v/>
      </c>
      <c r="PQ61" s="369" t="str">
        <v/>
      </c>
      <c r="PR61" s="369" t="str">
        <v/>
      </c>
      <c r="PS61" s="369" t="str">
        <v/>
      </c>
      <c r="PT61" s="369" t="str">
        <v/>
      </c>
      <c r="PU61" s="369" t="str">
        <v/>
      </c>
      <c r="PV61" s="369" t="str">
        <v/>
      </c>
      <c r="PW61" s="369" t="str">
        <v/>
      </c>
      <c r="PX61" s="369" t="str">
        <v/>
      </c>
      <c r="PY61" s="369" t="str">
        <v/>
      </c>
      <c r="PZ61" s="369" t="str">
        <v/>
      </c>
      <c r="QA61" s="369" t="str">
        <v/>
      </c>
      <c r="QB61" s="369" t="str">
        <v/>
      </c>
      <c r="QC61" s="369" t="str">
        <v/>
      </c>
      <c r="QD61" s="369" t="str">
        <v/>
      </c>
      <c r="QE61" s="369" t="str">
        <v/>
      </c>
      <c r="QF61" s="369" t="str">
        <v/>
      </c>
      <c r="QG61" s="369" t="str">
        <v/>
      </c>
      <c r="QH61" s="369" t="str">
        <v/>
      </c>
      <c r="QI61" s="369" t="str">
        <v/>
      </c>
      <c r="QJ61" s="369" t="str">
        <v/>
      </c>
      <c r="QK61" s="369" t="str">
        <v/>
      </c>
      <c r="QL61" s="369" t="str">
        <v/>
      </c>
      <c r="QM61" s="369" t="str">
        <v/>
      </c>
      <c r="QN61" s="369" t="str">
        <v/>
      </c>
      <c r="QO61" s="369" t="str">
        <v/>
      </c>
      <c r="QP61" s="369" t="str">
        <v/>
      </c>
      <c r="QQ61" s="369" t="str">
        <v/>
      </c>
      <c r="QR61" s="369" t="str">
        <v/>
      </c>
      <c r="QS61" s="369" t="str">
        <v/>
      </c>
      <c r="QT61" s="369" t="str">
        <v/>
      </c>
      <c r="QU61" s="369" t="str">
        <v/>
      </c>
      <c r="QV61" s="369" t="str">
        <v/>
      </c>
      <c r="QW61" s="369" t="str">
        <v/>
      </c>
      <c r="QX61" s="369" t="str">
        <v/>
      </c>
      <c r="QY61" s="369" t="str">
        <v/>
      </c>
      <c r="QZ61" s="369" t="str">
        <v/>
      </c>
      <c r="RA61" s="369" t="str">
        <v/>
      </c>
      <c r="RB61" s="369" t="str">
        <v/>
      </c>
      <c r="RC61" s="369" t="str">
        <v/>
      </c>
      <c r="RD61" s="369" t="str">
        <v/>
      </c>
      <c r="RE61" s="369" t="str">
        <v/>
      </c>
      <c r="RF61" s="369" t="str">
        <v/>
      </c>
      <c r="RG61" s="369" t="str">
        <v/>
      </c>
      <c r="RH61" s="369" t="str">
        <v/>
      </c>
      <c r="RI61" s="369" t="str">
        <v/>
      </c>
      <c r="RJ61" s="369" t="str">
        <v/>
      </c>
      <c r="RK61" s="369" t="str">
        <v/>
      </c>
      <c r="RL61" s="369" t="str">
        <v/>
      </c>
      <c r="RM61" s="369" t="str">
        <v/>
      </c>
      <c r="RN61" s="369" t="str">
        <v/>
      </c>
      <c r="RO61" s="369" t="str">
        <v/>
      </c>
      <c r="RP61" s="369" t="str">
        <v/>
      </c>
      <c r="RQ61" s="369" t="str">
        <v/>
      </c>
      <c r="RR61" s="369" t="str">
        <v/>
      </c>
      <c r="RS61" s="369" t="str">
        <v/>
      </c>
      <c r="RT61" s="369" t="str">
        <v/>
      </c>
      <c r="RU61" s="369" t="str">
        <v/>
      </c>
      <c r="RV61" s="369" t="str">
        <v/>
      </c>
      <c r="RW61" s="369" t="str">
        <v/>
      </c>
      <c r="RX61" s="369" t="str">
        <v/>
      </c>
      <c r="RY61" s="369" t="str">
        <v/>
      </c>
      <c r="RZ61" s="369" t="str">
        <v/>
      </c>
      <c r="SA61" s="369" t="str">
        <v/>
      </c>
      <c r="SB61" s="369" t="str">
        <v/>
      </c>
      <c r="SC61" s="369" t="str">
        <v/>
      </c>
      <c r="SD61" s="369" t="str">
        <v/>
      </c>
      <c r="SE61" s="369" t="str">
        <v/>
      </c>
      <c r="SF61" s="369" t="str">
        <v/>
      </c>
      <c r="SG61" s="369" t="str">
        <v/>
      </c>
      <c r="SH61" s="369" t="str">
        <v/>
      </c>
      <c r="SI61" s="369" t="str">
        <v/>
      </c>
      <c r="SJ61" s="369" t="str">
        <v/>
      </c>
      <c r="SK61" s="369" t="str">
        <v/>
      </c>
      <c r="SL61" s="369" t="str">
        <v/>
      </c>
      <c r="SM61" s="369" t="str">
        <v/>
      </c>
      <c r="SN61" s="369" t="str">
        <v/>
      </c>
      <c r="SO61" s="369" t="str">
        <v/>
      </c>
      <c r="SP61" s="369" t="str">
        <v/>
      </c>
      <c r="SQ61" s="369" t="str">
        <v/>
      </c>
      <c r="SR61" s="369" t="str">
        <v/>
      </c>
      <c r="SS61" s="369" t="str">
        <v/>
      </c>
      <c r="ST61" s="369" t="str">
        <v/>
      </c>
      <c r="SU61" s="369" t="str">
        <v/>
      </c>
      <c r="SV61" s="369" t="str">
        <v/>
      </c>
      <c r="SW61" s="369" t="str">
        <v/>
      </c>
      <c r="SX61" s="369" t="str">
        <v/>
      </c>
      <c r="SY61" s="369" t="str">
        <v/>
      </c>
      <c r="SZ61" s="369" t="str">
        <v/>
      </c>
      <c r="TA61" s="369" t="str">
        <v/>
      </c>
      <c r="TB61" s="369" t="str">
        <v/>
      </c>
      <c r="TC61" s="369" t="str">
        <v/>
      </c>
      <c r="TD61" s="369" t="str">
        <v/>
      </c>
      <c r="TE61" s="369" t="str">
        <v/>
      </c>
      <c r="TF61" s="369" t="str">
        <v/>
      </c>
      <c r="TG61" s="369" t="str">
        <v/>
      </c>
      <c r="TH61" s="369" t="str">
        <v/>
      </c>
      <c r="TI61" s="369" t="str">
        <v/>
      </c>
      <c r="TJ61" s="369" t="str">
        <v/>
      </c>
      <c r="TK61" s="369" t="str">
        <v/>
      </c>
      <c r="TL61" s="369" t="str">
        <v/>
      </c>
      <c r="TM61" s="369" t="str">
        <v/>
      </c>
      <c r="TN61" s="369" t="str">
        <v/>
      </c>
      <c r="TO61" s="369" t="str">
        <v/>
      </c>
      <c r="TP61" s="369" t="str">
        <v/>
      </c>
      <c r="TQ61" s="369" t="str">
        <v/>
      </c>
      <c r="TR61" s="369" t="str">
        <v/>
      </c>
      <c r="TS61" s="369" t="str">
        <v/>
      </c>
      <c r="TT61" s="369" t="str">
        <v/>
      </c>
      <c r="TU61" s="369" t="str">
        <v/>
      </c>
      <c r="TV61" s="369" t="str">
        <v/>
      </c>
      <c r="TW61" s="369" t="str">
        <v/>
      </c>
      <c r="TX61" s="369" t="str">
        <v/>
      </c>
      <c r="TY61" s="369" t="str">
        <v/>
      </c>
      <c r="TZ61" s="369" t="str">
        <v/>
      </c>
      <c r="UA61" s="369" t="str">
        <v/>
      </c>
      <c r="UB61" s="369" t="str">
        <v/>
      </c>
      <c r="UC61" s="369" t="str">
        <v/>
      </c>
      <c r="UD61" s="369" t="str">
        <v/>
      </c>
      <c r="UE61" s="369" t="str">
        <v/>
      </c>
      <c r="UF61" s="369" t="str">
        <v/>
      </c>
      <c r="UG61" s="369" t="str">
        <v/>
      </c>
      <c r="UH61" s="369" t="str">
        <v/>
      </c>
      <c r="UI61" s="369" t="str">
        <v/>
      </c>
      <c r="UJ61" s="369" t="str">
        <v/>
      </c>
      <c r="UK61" s="369" t="str">
        <v/>
      </c>
      <c r="UL61" s="369" t="str">
        <v/>
      </c>
      <c r="UM61" s="369" t="str">
        <v/>
      </c>
      <c r="UN61" s="369" t="str">
        <v/>
      </c>
      <c r="UO61" s="369" t="str">
        <v/>
      </c>
      <c r="UP61" s="369" t="str">
        <v/>
      </c>
      <c r="UQ61" s="369" t="str">
        <v/>
      </c>
      <c r="UR61" s="369" t="str">
        <v/>
      </c>
      <c r="US61" s="369" t="str">
        <v/>
      </c>
      <c r="UT61" s="369" t="str">
        <v/>
      </c>
      <c r="UU61" s="369" t="str">
        <v/>
      </c>
      <c r="UV61" s="369" t="str">
        <v/>
      </c>
      <c r="UW61" s="369" t="str">
        <v/>
      </c>
      <c r="UX61" s="369" t="str">
        <v/>
      </c>
      <c r="UY61" s="369" t="str">
        <v/>
      </c>
      <c r="UZ61" s="369" t="str">
        <v/>
      </c>
      <c r="VA61" s="369" t="str">
        <v/>
      </c>
      <c r="VB61" s="369" t="str">
        <v/>
      </c>
      <c r="VC61" s="369" t="str">
        <v/>
      </c>
      <c r="VD61" s="369" t="str">
        <v/>
      </c>
      <c r="VE61" s="369" t="str">
        <v/>
      </c>
      <c r="VF61" s="369" t="str">
        <v/>
      </c>
      <c r="VG61" s="369" t="str">
        <v/>
      </c>
      <c r="VH61" s="369" t="str">
        <v/>
      </c>
      <c r="VI61" s="369" t="str">
        <v/>
      </c>
      <c r="VJ61" s="369" t="str">
        <v/>
      </c>
      <c r="VK61" s="369" t="str">
        <v/>
      </c>
      <c r="VL61" s="369" t="str">
        <v/>
      </c>
      <c r="VM61" s="369" t="str">
        <v/>
      </c>
      <c r="VN61" s="369" t="str">
        <v/>
      </c>
      <c r="VO61" s="369" t="str">
        <v/>
      </c>
      <c r="VP61" s="369" t="str">
        <v/>
      </c>
      <c r="VQ61" s="369" t="str">
        <v/>
      </c>
      <c r="VR61" s="369" t="str">
        <v/>
      </c>
      <c r="VS61" s="369" t="str">
        <v/>
      </c>
      <c r="VT61" s="369" t="str">
        <v/>
      </c>
      <c r="VU61" s="369" t="str">
        <v/>
      </c>
      <c r="VV61" s="369" t="str">
        <v/>
      </c>
      <c r="VW61" s="369" t="str">
        <v/>
      </c>
      <c r="VX61" s="369" t="str">
        <v/>
      </c>
      <c r="VY61" s="369" t="str">
        <v/>
      </c>
      <c r="VZ61" s="369" t="str">
        <v/>
      </c>
      <c r="WA61" s="369" t="str">
        <v/>
      </c>
      <c r="WB61" s="369" t="str">
        <v/>
      </c>
      <c r="WC61" s="369" t="str">
        <v/>
      </c>
      <c r="WD61" s="369" t="str">
        <v/>
      </c>
      <c r="WE61" s="369" t="str">
        <v/>
      </c>
      <c r="WF61" s="369" t="str">
        <v/>
      </c>
      <c r="WG61" s="369" t="str">
        <v/>
      </c>
      <c r="WH61" s="369" t="str">
        <v/>
      </c>
      <c r="WI61" s="369" t="str">
        <v/>
      </c>
    </row>
    <row r="62" spans="1:607">
      <c r="A62" s="348"/>
      <c r="B62" s="360" t="s">
        <v>794</v>
      </c>
      <c r="C62" s="348"/>
      <c r="D62" s="399"/>
      <c r="E62" s="399"/>
      <c r="F62" s="399"/>
      <c r="G62" s="361" t="str">
        <f t="shared" si="0"/>
        <v/>
      </c>
      <c r="H62" s="361" t="str">
        <f t="shared" si="1"/>
        <v/>
      </c>
      <c r="I62" s="397"/>
      <c r="J62" s="348"/>
      <c r="K62" s="348"/>
      <c r="L62" s="348"/>
      <c r="M62" s="348"/>
      <c r="N62" s="400"/>
      <c r="O62" s="400"/>
      <c r="P62" s="400"/>
      <c r="Q62" s="400"/>
      <c r="R62" s="400"/>
      <c r="S62" s="400"/>
      <c r="T62" s="400"/>
      <c r="U62" s="400"/>
      <c r="V62" s="400"/>
      <c r="W62" s="400"/>
      <c r="X62" s="400"/>
      <c r="Y62" s="400"/>
      <c r="Z62" s="400"/>
      <c r="AA62" s="400"/>
      <c r="AB62" s="400"/>
      <c r="AC62" s="400"/>
      <c r="AD62" s="400"/>
      <c r="AE62" s="400"/>
      <c r="AF62" s="400"/>
      <c r="AG62" s="400"/>
      <c r="AH62" s="400"/>
      <c r="AI62" s="400"/>
      <c r="AJ62" s="400"/>
      <c r="AK62" s="400"/>
      <c r="AL62" s="400"/>
      <c r="AM62" s="400"/>
      <c r="AN62" s="400"/>
      <c r="AO62" s="400"/>
      <c r="AP62" s="400"/>
      <c r="AQ62" s="400"/>
      <c r="AR62" s="400"/>
      <c r="AS62" s="400"/>
      <c r="AT62" s="400"/>
      <c r="AU62" s="400"/>
      <c r="AV62" s="400"/>
      <c r="AW62" s="400"/>
      <c r="AX62" s="400"/>
      <c r="AY62" s="400"/>
      <c r="AZ62" s="400"/>
      <c r="BA62" s="400"/>
      <c r="BB62" s="400"/>
      <c r="BC62" s="400"/>
      <c r="BD62" s="400"/>
      <c r="BE62" s="400"/>
      <c r="BF62" s="400"/>
      <c r="BG62" s="400"/>
      <c r="BH62" s="400"/>
      <c r="BI62" s="400"/>
      <c r="BJ62" s="400"/>
      <c r="BK62" s="400"/>
      <c r="BL62" s="400"/>
      <c r="BM62" s="400"/>
      <c r="BN62" s="400"/>
      <c r="BO62" s="400"/>
      <c r="BP62" s="400"/>
      <c r="BQ62" s="400"/>
      <c r="BR62" s="400"/>
      <c r="BS62" s="400"/>
      <c r="BT62" s="400"/>
      <c r="BU62" s="400"/>
      <c r="BV62" s="400"/>
      <c r="BW62" s="400"/>
      <c r="BX62" s="400"/>
      <c r="BY62" s="400"/>
      <c r="BZ62" s="400"/>
      <c r="CA62" s="400"/>
      <c r="CB62" s="400"/>
      <c r="CC62" s="400"/>
      <c r="CD62" s="400"/>
      <c r="CE62" s="400"/>
      <c r="CF62" s="400"/>
      <c r="CG62" s="400"/>
      <c r="CH62" s="400"/>
      <c r="CI62" s="400"/>
      <c r="CJ62" s="400"/>
      <c r="CK62" s="400"/>
      <c r="CL62" s="400"/>
      <c r="CM62" s="400"/>
      <c r="CN62" s="400"/>
      <c r="CO62" s="400"/>
      <c r="CP62" s="400"/>
      <c r="CQ62" s="400"/>
      <c r="CR62" s="400"/>
      <c r="CS62" s="400"/>
      <c r="CT62" s="400"/>
      <c r="CU62" s="400"/>
      <c r="CV62" s="400"/>
      <c r="CW62" s="400"/>
      <c r="CX62" s="400"/>
      <c r="CY62" s="400"/>
      <c r="CZ62" s="362"/>
      <c r="DB62" s="897"/>
      <c r="DC62" s="896" t="s">
        <v>1252</v>
      </c>
      <c r="DD62" s="368" t="str">
        <v/>
      </c>
      <c r="DE62" s="369" t="str">
        <v/>
      </c>
      <c r="DF62" s="369" t="str">
        <v/>
      </c>
      <c r="DG62" s="369" t="str">
        <v/>
      </c>
      <c r="DH62" s="369" t="str">
        <v/>
      </c>
      <c r="DI62" s="369" t="str">
        <v/>
      </c>
      <c r="DJ62" s="369" t="str">
        <v/>
      </c>
      <c r="DK62" s="369" t="str">
        <v/>
      </c>
      <c r="DL62" s="369" t="str">
        <v/>
      </c>
      <c r="DM62" s="369" t="str">
        <v/>
      </c>
      <c r="DN62" s="369" t="str">
        <v/>
      </c>
      <c r="DO62" s="369" t="str">
        <v/>
      </c>
      <c r="DP62" s="369" t="str">
        <v/>
      </c>
      <c r="DQ62" s="369" t="str">
        <v/>
      </c>
      <c r="DR62" s="369" t="str">
        <v/>
      </c>
      <c r="DS62" s="369" t="str">
        <v/>
      </c>
      <c r="DT62" s="369" t="str">
        <v/>
      </c>
      <c r="DU62" s="369" t="str">
        <v/>
      </c>
      <c r="DV62" s="369" t="str">
        <v/>
      </c>
      <c r="DW62" s="369" t="str">
        <v/>
      </c>
      <c r="DX62" s="370" t="str">
        <v/>
      </c>
      <c r="DY62" s="369" t="str">
        <v/>
      </c>
      <c r="DZ62" s="369" t="str">
        <v/>
      </c>
      <c r="EA62" s="369" t="str">
        <v/>
      </c>
      <c r="EB62" s="369" t="str">
        <v/>
      </c>
      <c r="EC62" s="369" t="str">
        <v/>
      </c>
      <c r="ED62" s="369" t="str">
        <v/>
      </c>
      <c r="EE62" s="369" t="str">
        <v/>
      </c>
      <c r="EF62" s="369" t="str">
        <v/>
      </c>
      <c r="EG62" s="369" t="str">
        <v/>
      </c>
      <c r="EH62" s="369" t="str">
        <v/>
      </c>
      <c r="EI62" s="369" t="str">
        <v/>
      </c>
      <c r="EJ62" s="369" t="str">
        <v/>
      </c>
      <c r="EK62" s="369" t="str">
        <v/>
      </c>
      <c r="EL62" s="369" t="str">
        <v/>
      </c>
      <c r="EM62" s="369" t="str">
        <v/>
      </c>
      <c r="EN62" s="369" t="str">
        <v/>
      </c>
      <c r="EO62" s="369" t="str">
        <v/>
      </c>
      <c r="EP62" s="369" t="str">
        <v/>
      </c>
      <c r="EQ62" s="369" t="str">
        <v/>
      </c>
      <c r="ER62" s="369" t="str">
        <v/>
      </c>
      <c r="ES62" s="369" t="str">
        <v/>
      </c>
      <c r="ET62" s="369" t="str">
        <v/>
      </c>
      <c r="EU62" s="369" t="str">
        <v/>
      </c>
      <c r="EV62" s="369" t="str">
        <v/>
      </c>
      <c r="EW62" s="369" t="str">
        <v/>
      </c>
      <c r="EX62" s="369" t="str">
        <v/>
      </c>
      <c r="EY62" s="369" t="str">
        <v/>
      </c>
      <c r="EZ62" s="369" t="str">
        <v/>
      </c>
      <c r="FA62" s="369" t="str">
        <v/>
      </c>
      <c r="FB62" s="369" t="str">
        <v/>
      </c>
      <c r="FC62" s="369" t="str">
        <v/>
      </c>
      <c r="FD62" s="369" t="str">
        <v/>
      </c>
      <c r="FE62" s="369" t="str">
        <v/>
      </c>
      <c r="FF62" s="369" t="str">
        <v/>
      </c>
      <c r="FG62" s="369" t="str">
        <v/>
      </c>
      <c r="FH62" s="369" t="str">
        <v/>
      </c>
      <c r="FI62" s="369" t="str">
        <v/>
      </c>
      <c r="FJ62" s="369" t="str">
        <v/>
      </c>
      <c r="FK62" s="369" t="str">
        <v/>
      </c>
      <c r="FL62" s="369" t="str">
        <v/>
      </c>
      <c r="FM62" s="369" t="str">
        <v/>
      </c>
      <c r="FN62" s="369" t="str">
        <v/>
      </c>
      <c r="FO62" s="369" t="str">
        <v/>
      </c>
      <c r="FP62" s="369" t="str">
        <v/>
      </c>
      <c r="FQ62" s="369" t="str">
        <v/>
      </c>
      <c r="FR62" s="369" t="str">
        <v/>
      </c>
      <c r="FS62" s="369" t="str">
        <v/>
      </c>
      <c r="FT62" s="369" t="str">
        <v/>
      </c>
      <c r="FU62" s="369" t="str">
        <v/>
      </c>
      <c r="FV62" s="369" t="str">
        <v/>
      </c>
      <c r="FW62" s="369" t="str">
        <v/>
      </c>
      <c r="FX62" s="369" t="str">
        <v/>
      </c>
      <c r="FY62" s="369" t="str">
        <v/>
      </c>
      <c r="FZ62" s="369" t="str">
        <v/>
      </c>
      <c r="GA62" s="369" t="str">
        <v/>
      </c>
      <c r="GB62" s="369" t="str">
        <v/>
      </c>
      <c r="GC62" s="369" t="str">
        <v/>
      </c>
      <c r="GD62" s="369" t="str">
        <v/>
      </c>
      <c r="GE62" s="369" t="str">
        <v/>
      </c>
      <c r="GF62" s="369" t="str">
        <v/>
      </c>
      <c r="GG62" s="369" t="str">
        <v/>
      </c>
      <c r="GH62" s="369" t="str">
        <v/>
      </c>
      <c r="GI62" s="369" t="str">
        <v/>
      </c>
      <c r="GJ62" s="369" t="str">
        <v/>
      </c>
      <c r="GK62" s="369" t="str">
        <v/>
      </c>
      <c r="GL62" s="369" t="str">
        <v/>
      </c>
      <c r="GM62" s="369" t="str">
        <v/>
      </c>
      <c r="GN62" s="369" t="str">
        <v/>
      </c>
      <c r="GO62" s="369" t="str">
        <v/>
      </c>
      <c r="GP62" s="369" t="str">
        <v/>
      </c>
      <c r="GQ62" s="369" t="str">
        <v/>
      </c>
      <c r="GR62" s="369" t="str">
        <v/>
      </c>
      <c r="GS62" s="369" t="str">
        <v/>
      </c>
      <c r="GT62" s="369" t="str">
        <v/>
      </c>
      <c r="GU62" s="369" t="str">
        <v/>
      </c>
      <c r="GV62" s="369" t="str">
        <v/>
      </c>
      <c r="GW62" s="369" t="str">
        <v/>
      </c>
      <c r="GX62" s="369" t="str">
        <v/>
      </c>
      <c r="GY62" s="369" t="str">
        <v/>
      </c>
      <c r="GZ62" s="369" t="str">
        <v/>
      </c>
      <c r="HA62" s="369" t="str">
        <v/>
      </c>
      <c r="HB62" s="369" t="str">
        <v/>
      </c>
      <c r="HC62" s="369" t="str">
        <v/>
      </c>
      <c r="HD62" s="369" t="str">
        <v/>
      </c>
      <c r="HE62" s="369" t="str">
        <v/>
      </c>
      <c r="HF62" s="369" t="str">
        <v/>
      </c>
      <c r="HG62" s="369" t="str">
        <v/>
      </c>
      <c r="HH62" s="369" t="str">
        <v/>
      </c>
      <c r="HI62" s="369" t="str">
        <v/>
      </c>
      <c r="HJ62" s="369" t="str">
        <v/>
      </c>
      <c r="HK62" s="369" t="str">
        <v/>
      </c>
      <c r="HL62" s="369" t="str">
        <v/>
      </c>
      <c r="HM62" s="369" t="str">
        <v/>
      </c>
      <c r="HN62" s="369" t="str">
        <v/>
      </c>
      <c r="HO62" s="369" t="str">
        <v/>
      </c>
      <c r="HP62" s="369" t="str">
        <v/>
      </c>
      <c r="HQ62" s="369" t="str">
        <v/>
      </c>
      <c r="HR62" s="369" t="str">
        <v/>
      </c>
      <c r="HS62" s="369" t="str">
        <v/>
      </c>
      <c r="HT62" s="369" t="str">
        <v/>
      </c>
      <c r="HU62" s="369" t="str">
        <v/>
      </c>
      <c r="HV62" s="369" t="str">
        <v/>
      </c>
      <c r="HW62" s="369" t="str">
        <v/>
      </c>
      <c r="HX62" s="369" t="str">
        <v/>
      </c>
      <c r="HY62" s="369" t="str">
        <v/>
      </c>
      <c r="HZ62" s="369" t="str">
        <v/>
      </c>
      <c r="IA62" s="369" t="str">
        <v/>
      </c>
      <c r="IB62" s="369" t="str">
        <v/>
      </c>
      <c r="IC62" s="369" t="str">
        <v/>
      </c>
      <c r="ID62" s="369" t="str">
        <v/>
      </c>
      <c r="IE62" s="369" t="str">
        <v/>
      </c>
      <c r="IF62" s="369" t="str">
        <v/>
      </c>
      <c r="IG62" s="369" t="str">
        <v/>
      </c>
      <c r="IH62" s="369" t="str">
        <v/>
      </c>
      <c r="II62" s="369" t="str">
        <v/>
      </c>
      <c r="IJ62" s="369" t="str">
        <v/>
      </c>
      <c r="IK62" s="369" t="str">
        <v/>
      </c>
      <c r="IL62" s="369" t="str">
        <v/>
      </c>
      <c r="IM62" s="369" t="str">
        <v/>
      </c>
      <c r="IN62" s="369" t="str">
        <v/>
      </c>
      <c r="IO62" s="369" t="str">
        <v/>
      </c>
      <c r="IP62" s="369" t="str">
        <v/>
      </c>
      <c r="IQ62" s="369" t="str">
        <v/>
      </c>
      <c r="IR62" s="369" t="str">
        <v/>
      </c>
      <c r="IS62" s="369" t="str">
        <v/>
      </c>
      <c r="IT62" s="369" t="str">
        <v/>
      </c>
      <c r="IU62" s="369" t="str">
        <v/>
      </c>
      <c r="IV62" s="369" t="str">
        <v/>
      </c>
      <c r="IW62" s="369" t="str">
        <v/>
      </c>
      <c r="IX62" s="369" t="str">
        <v/>
      </c>
      <c r="IY62" s="369" t="str">
        <v/>
      </c>
      <c r="IZ62" s="369" t="str">
        <v/>
      </c>
      <c r="JA62" s="369" t="str">
        <v/>
      </c>
      <c r="JB62" s="369" t="str">
        <v/>
      </c>
      <c r="JC62" s="369" t="str">
        <v/>
      </c>
      <c r="JD62" s="369" t="str">
        <v/>
      </c>
      <c r="JE62" s="369" t="str">
        <v/>
      </c>
      <c r="JF62" s="369" t="str">
        <v/>
      </c>
      <c r="JG62" s="369" t="str">
        <v/>
      </c>
      <c r="JH62" s="369" t="str">
        <v/>
      </c>
      <c r="JI62" s="369" t="str">
        <v/>
      </c>
      <c r="JJ62" s="369" t="str">
        <v/>
      </c>
      <c r="JK62" s="369" t="str">
        <v/>
      </c>
      <c r="JL62" s="369" t="str">
        <v/>
      </c>
      <c r="JM62" s="369" t="str">
        <v/>
      </c>
      <c r="JN62" s="369" t="str">
        <v/>
      </c>
      <c r="JO62" s="369" t="str">
        <v/>
      </c>
      <c r="JP62" s="369" t="str">
        <v/>
      </c>
      <c r="JQ62" s="369" t="str">
        <v/>
      </c>
      <c r="JR62" s="369" t="str">
        <v/>
      </c>
      <c r="JS62" s="369" t="str">
        <v/>
      </c>
      <c r="JT62" s="369" t="str">
        <v/>
      </c>
      <c r="JU62" s="369" t="str">
        <v/>
      </c>
      <c r="JV62" s="369" t="str">
        <v/>
      </c>
      <c r="JW62" s="369" t="str">
        <v/>
      </c>
      <c r="JX62" s="369" t="str">
        <v/>
      </c>
      <c r="JY62" s="369" t="str">
        <v/>
      </c>
      <c r="JZ62" s="369" t="str">
        <v/>
      </c>
      <c r="KA62" s="369" t="str">
        <v/>
      </c>
      <c r="KB62" s="369" t="str">
        <v/>
      </c>
      <c r="KC62" s="369" t="str">
        <v/>
      </c>
      <c r="KD62" s="369" t="str">
        <v/>
      </c>
      <c r="KE62" s="369" t="str">
        <v/>
      </c>
      <c r="KF62" s="369" t="str">
        <v/>
      </c>
      <c r="KG62" s="369" t="str">
        <v/>
      </c>
      <c r="KH62" s="369" t="str">
        <v/>
      </c>
      <c r="KI62" s="369" t="str">
        <v/>
      </c>
      <c r="KJ62" s="369" t="str">
        <v/>
      </c>
      <c r="KK62" s="369" t="str">
        <v/>
      </c>
      <c r="KL62" s="369" t="str">
        <v/>
      </c>
      <c r="KM62" s="369" t="str">
        <v/>
      </c>
      <c r="KN62" s="369" t="str">
        <v/>
      </c>
      <c r="KO62" s="369" t="str">
        <v/>
      </c>
      <c r="KP62" s="369" t="str">
        <v/>
      </c>
      <c r="KQ62" s="369" t="str">
        <v/>
      </c>
      <c r="KR62" s="369" t="str">
        <v/>
      </c>
      <c r="KS62" s="369" t="str">
        <v/>
      </c>
      <c r="KT62" s="369" t="str">
        <v/>
      </c>
      <c r="KU62" s="369" t="str">
        <v/>
      </c>
      <c r="KV62" s="369" t="str">
        <v/>
      </c>
      <c r="KW62" s="369" t="str">
        <v/>
      </c>
      <c r="KX62" s="369" t="str">
        <v/>
      </c>
      <c r="KY62" s="369" t="str">
        <v/>
      </c>
      <c r="KZ62" s="369" t="str">
        <v/>
      </c>
      <c r="LA62" s="369" t="str">
        <v/>
      </c>
      <c r="LB62" s="369" t="str">
        <v/>
      </c>
      <c r="LC62" s="369" t="str">
        <v/>
      </c>
      <c r="LD62" s="369" t="str">
        <v/>
      </c>
      <c r="LE62" s="369" t="str">
        <v/>
      </c>
      <c r="LF62" s="369" t="str">
        <v/>
      </c>
      <c r="LG62" s="369" t="str">
        <v/>
      </c>
      <c r="LH62" s="369" t="str">
        <v/>
      </c>
      <c r="LI62" s="369" t="str">
        <v/>
      </c>
      <c r="LJ62" s="369" t="str">
        <v/>
      </c>
      <c r="LK62" s="369" t="str">
        <v/>
      </c>
      <c r="LL62" s="369" t="str">
        <v/>
      </c>
      <c r="LM62" s="369" t="str">
        <v/>
      </c>
      <c r="LN62" s="369" t="str">
        <v/>
      </c>
      <c r="LO62" s="369" t="str">
        <v/>
      </c>
      <c r="LP62" s="369" t="str">
        <v/>
      </c>
      <c r="LQ62" s="369" t="str">
        <v/>
      </c>
      <c r="LR62" s="369" t="str">
        <v/>
      </c>
      <c r="LS62" s="369" t="str">
        <v/>
      </c>
      <c r="LT62" s="369" t="str">
        <v/>
      </c>
      <c r="LU62" s="369" t="str">
        <v/>
      </c>
      <c r="LV62" s="369" t="str">
        <v/>
      </c>
      <c r="LW62" s="369" t="str">
        <v/>
      </c>
      <c r="LX62" s="369" t="str">
        <v/>
      </c>
      <c r="LY62" s="369" t="str">
        <v/>
      </c>
      <c r="LZ62" s="369" t="str">
        <v/>
      </c>
      <c r="MA62" s="369" t="str">
        <v/>
      </c>
      <c r="MB62" s="369" t="str">
        <v/>
      </c>
      <c r="MC62" s="369" t="str">
        <v/>
      </c>
      <c r="MD62" s="369" t="str">
        <v/>
      </c>
      <c r="ME62" s="369" t="str">
        <v/>
      </c>
      <c r="MF62" s="369" t="str">
        <v/>
      </c>
      <c r="MG62" s="369" t="str">
        <v/>
      </c>
      <c r="MH62" s="369" t="str">
        <v/>
      </c>
      <c r="MI62" s="369" t="str">
        <v/>
      </c>
      <c r="MJ62" s="369" t="str">
        <v/>
      </c>
      <c r="MK62" s="369" t="str">
        <v/>
      </c>
      <c r="ML62" s="369" t="str">
        <v/>
      </c>
      <c r="MM62" s="369" t="str">
        <v/>
      </c>
      <c r="MN62" s="369" t="str">
        <v/>
      </c>
      <c r="MO62" s="369" t="str">
        <v/>
      </c>
      <c r="MP62" s="369" t="str">
        <v/>
      </c>
      <c r="MQ62" s="369" t="str">
        <v/>
      </c>
      <c r="MR62" s="369" t="str">
        <v/>
      </c>
      <c r="MS62" s="369" t="str">
        <v/>
      </c>
      <c r="MT62" s="369" t="str">
        <v/>
      </c>
      <c r="MU62" s="369" t="str">
        <v/>
      </c>
      <c r="MV62" s="369" t="str">
        <v/>
      </c>
      <c r="MW62" s="369" t="str">
        <v/>
      </c>
      <c r="MX62" s="369" t="str">
        <v/>
      </c>
      <c r="MY62" s="369" t="str">
        <v/>
      </c>
      <c r="MZ62" s="369" t="str">
        <v/>
      </c>
      <c r="NA62" s="369" t="str">
        <v/>
      </c>
      <c r="NB62" s="369" t="str">
        <v/>
      </c>
      <c r="NC62" s="369" t="str">
        <v/>
      </c>
      <c r="ND62" s="369" t="str">
        <v/>
      </c>
      <c r="NE62" s="369" t="str">
        <v/>
      </c>
      <c r="NF62" s="369" t="str">
        <v/>
      </c>
      <c r="NG62" s="369" t="str">
        <v/>
      </c>
      <c r="NH62" s="369" t="str">
        <v/>
      </c>
      <c r="NI62" s="369" t="str">
        <v/>
      </c>
      <c r="NJ62" s="369" t="str">
        <v/>
      </c>
      <c r="NK62" s="369" t="str">
        <v/>
      </c>
      <c r="NL62" s="369" t="str">
        <v/>
      </c>
      <c r="NM62" s="369" t="str">
        <v/>
      </c>
      <c r="NN62" s="369" t="str">
        <v/>
      </c>
      <c r="NO62" s="369" t="str">
        <v/>
      </c>
      <c r="NP62" s="369" t="str">
        <v/>
      </c>
      <c r="NQ62" s="369" t="str">
        <v/>
      </c>
      <c r="NR62" s="369" t="str">
        <v/>
      </c>
      <c r="NS62" s="369" t="str">
        <v/>
      </c>
      <c r="NT62" s="369" t="str">
        <v/>
      </c>
      <c r="NU62" s="369" t="str">
        <v/>
      </c>
      <c r="NV62" s="369" t="str">
        <v/>
      </c>
      <c r="NW62" s="369" t="str">
        <v/>
      </c>
      <c r="NX62" s="369" t="str">
        <v/>
      </c>
      <c r="NY62" s="369" t="str">
        <v/>
      </c>
      <c r="NZ62" s="369" t="str">
        <v/>
      </c>
      <c r="OA62" s="369" t="str">
        <v/>
      </c>
      <c r="OB62" s="369" t="str">
        <v/>
      </c>
      <c r="OC62" s="369" t="str">
        <v/>
      </c>
      <c r="OD62" s="369" t="str">
        <v/>
      </c>
      <c r="OE62" s="369" t="str">
        <v/>
      </c>
      <c r="OF62" s="369" t="str">
        <v/>
      </c>
      <c r="OG62" s="369" t="str">
        <v/>
      </c>
      <c r="OH62" s="369" t="str">
        <v/>
      </c>
      <c r="OI62" s="369" t="str">
        <v/>
      </c>
      <c r="OJ62" s="369" t="str">
        <v/>
      </c>
      <c r="OK62" s="369" t="str">
        <v/>
      </c>
      <c r="OL62" s="369" t="str">
        <v/>
      </c>
      <c r="OM62" s="369" t="str">
        <v/>
      </c>
      <c r="ON62" s="369" t="str">
        <v/>
      </c>
      <c r="OO62" s="369" t="str">
        <v/>
      </c>
      <c r="OP62" s="369" t="str">
        <v/>
      </c>
      <c r="OQ62" s="371" t="str">
        <v/>
      </c>
      <c r="OR62" s="369" t="str">
        <v/>
      </c>
      <c r="OS62" s="369" t="str">
        <v/>
      </c>
      <c r="OT62" s="369" t="str">
        <v/>
      </c>
      <c r="OU62" s="369" t="str">
        <v/>
      </c>
      <c r="OV62" s="369" t="str">
        <v/>
      </c>
      <c r="OW62" s="369" t="str">
        <v/>
      </c>
      <c r="OX62" s="369" t="str">
        <v/>
      </c>
      <c r="OY62" s="369" t="str">
        <v/>
      </c>
      <c r="OZ62" s="369" t="str">
        <v/>
      </c>
      <c r="PA62" s="369" t="str">
        <v/>
      </c>
      <c r="PB62" s="369" t="str">
        <v/>
      </c>
      <c r="PC62" s="369" t="str">
        <v/>
      </c>
      <c r="PD62" s="369" t="str">
        <v/>
      </c>
      <c r="PE62" s="369" t="str">
        <v/>
      </c>
      <c r="PF62" s="369" t="str">
        <v/>
      </c>
      <c r="PG62" s="369" t="str">
        <v/>
      </c>
      <c r="PH62" s="369" t="str">
        <v/>
      </c>
      <c r="PI62" s="369" t="str">
        <v/>
      </c>
      <c r="PJ62" s="369" t="str">
        <v/>
      </c>
      <c r="PK62" s="369" t="str">
        <v/>
      </c>
      <c r="PL62" s="369" t="str">
        <v/>
      </c>
      <c r="PM62" s="369" t="str">
        <v/>
      </c>
      <c r="PN62" s="369" t="str">
        <v/>
      </c>
      <c r="PO62" s="369" t="str">
        <v/>
      </c>
      <c r="PP62" s="369" t="str">
        <v/>
      </c>
      <c r="PQ62" s="369" t="str">
        <v/>
      </c>
      <c r="PR62" s="369" t="str">
        <v/>
      </c>
      <c r="PS62" s="369" t="str">
        <v/>
      </c>
      <c r="PT62" s="369" t="str">
        <v/>
      </c>
      <c r="PU62" s="369" t="str">
        <v/>
      </c>
      <c r="PV62" s="369" t="str">
        <v/>
      </c>
      <c r="PW62" s="369" t="str">
        <v/>
      </c>
      <c r="PX62" s="369" t="str">
        <v/>
      </c>
      <c r="PY62" s="369" t="str">
        <v/>
      </c>
      <c r="PZ62" s="369" t="str">
        <v/>
      </c>
      <c r="QA62" s="369" t="str">
        <v/>
      </c>
      <c r="QB62" s="369" t="str">
        <v/>
      </c>
      <c r="QC62" s="369" t="str">
        <v/>
      </c>
      <c r="QD62" s="369" t="str">
        <v/>
      </c>
      <c r="QE62" s="369" t="str">
        <v/>
      </c>
      <c r="QF62" s="369" t="str">
        <v/>
      </c>
      <c r="QG62" s="369" t="str">
        <v/>
      </c>
      <c r="QH62" s="369" t="str">
        <v/>
      </c>
      <c r="QI62" s="369" t="str">
        <v/>
      </c>
      <c r="QJ62" s="369" t="str">
        <v/>
      </c>
      <c r="QK62" s="369" t="str">
        <v/>
      </c>
      <c r="QL62" s="369" t="str">
        <v/>
      </c>
      <c r="QM62" s="369" t="str">
        <v/>
      </c>
      <c r="QN62" s="369" t="str">
        <v/>
      </c>
      <c r="QO62" s="369" t="str">
        <v/>
      </c>
      <c r="QP62" s="369" t="str">
        <v/>
      </c>
      <c r="QQ62" s="369" t="str">
        <v/>
      </c>
      <c r="QR62" s="369" t="str">
        <v/>
      </c>
      <c r="QS62" s="369" t="str">
        <v/>
      </c>
      <c r="QT62" s="369" t="str">
        <v/>
      </c>
      <c r="QU62" s="369" t="str">
        <v/>
      </c>
      <c r="QV62" s="369" t="str">
        <v/>
      </c>
      <c r="QW62" s="369" t="str">
        <v/>
      </c>
      <c r="QX62" s="369" t="str">
        <v/>
      </c>
      <c r="QY62" s="369" t="str">
        <v/>
      </c>
      <c r="QZ62" s="369" t="str">
        <v/>
      </c>
      <c r="RA62" s="369" t="str">
        <v/>
      </c>
      <c r="RB62" s="369" t="str">
        <v/>
      </c>
      <c r="RC62" s="369" t="str">
        <v/>
      </c>
      <c r="RD62" s="369" t="str">
        <v/>
      </c>
      <c r="RE62" s="369" t="str">
        <v/>
      </c>
      <c r="RF62" s="369" t="str">
        <v/>
      </c>
      <c r="RG62" s="369" t="str">
        <v/>
      </c>
      <c r="RH62" s="369" t="str">
        <v/>
      </c>
      <c r="RI62" s="369" t="str">
        <v/>
      </c>
      <c r="RJ62" s="369" t="str">
        <v/>
      </c>
      <c r="RK62" s="369" t="str">
        <v/>
      </c>
      <c r="RL62" s="369" t="str">
        <v/>
      </c>
      <c r="RM62" s="369" t="str">
        <v/>
      </c>
      <c r="RN62" s="369" t="str">
        <v/>
      </c>
      <c r="RO62" s="369" t="str">
        <v/>
      </c>
      <c r="RP62" s="369" t="str">
        <v/>
      </c>
      <c r="RQ62" s="369" t="str">
        <v/>
      </c>
      <c r="RR62" s="369" t="str">
        <v/>
      </c>
      <c r="RS62" s="369" t="str">
        <v/>
      </c>
      <c r="RT62" s="369" t="str">
        <v/>
      </c>
      <c r="RU62" s="369" t="str">
        <v/>
      </c>
      <c r="RV62" s="369" t="str">
        <v/>
      </c>
      <c r="RW62" s="369" t="str">
        <v/>
      </c>
      <c r="RX62" s="369" t="str">
        <v/>
      </c>
      <c r="RY62" s="369" t="str">
        <v/>
      </c>
      <c r="RZ62" s="369" t="str">
        <v/>
      </c>
      <c r="SA62" s="369" t="str">
        <v/>
      </c>
      <c r="SB62" s="369" t="str">
        <v/>
      </c>
      <c r="SC62" s="369" t="str">
        <v/>
      </c>
      <c r="SD62" s="369" t="str">
        <v/>
      </c>
      <c r="SE62" s="369" t="str">
        <v/>
      </c>
      <c r="SF62" s="369" t="str">
        <v/>
      </c>
      <c r="SG62" s="369" t="str">
        <v/>
      </c>
      <c r="SH62" s="369" t="str">
        <v/>
      </c>
      <c r="SI62" s="369" t="str">
        <v/>
      </c>
      <c r="SJ62" s="369" t="str">
        <v/>
      </c>
      <c r="SK62" s="369" t="str">
        <v/>
      </c>
      <c r="SL62" s="369" t="str">
        <v/>
      </c>
      <c r="SM62" s="369" t="str">
        <v/>
      </c>
      <c r="SN62" s="369" t="str">
        <v/>
      </c>
      <c r="SO62" s="369" t="str">
        <v/>
      </c>
      <c r="SP62" s="369" t="str">
        <v/>
      </c>
      <c r="SQ62" s="369" t="str">
        <v/>
      </c>
      <c r="SR62" s="369" t="str">
        <v/>
      </c>
      <c r="SS62" s="369" t="str">
        <v/>
      </c>
      <c r="ST62" s="369" t="str">
        <v/>
      </c>
      <c r="SU62" s="369" t="str">
        <v/>
      </c>
      <c r="SV62" s="369" t="str">
        <v/>
      </c>
      <c r="SW62" s="369" t="str">
        <v/>
      </c>
      <c r="SX62" s="369" t="str">
        <v/>
      </c>
      <c r="SY62" s="369" t="str">
        <v/>
      </c>
      <c r="SZ62" s="369" t="str">
        <v/>
      </c>
      <c r="TA62" s="369" t="str">
        <v/>
      </c>
      <c r="TB62" s="369" t="str">
        <v/>
      </c>
      <c r="TC62" s="369" t="str">
        <v/>
      </c>
      <c r="TD62" s="369" t="str">
        <v/>
      </c>
      <c r="TE62" s="369" t="str">
        <v/>
      </c>
      <c r="TF62" s="369" t="str">
        <v/>
      </c>
      <c r="TG62" s="369" t="str">
        <v/>
      </c>
      <c r="TH62" s="369" t="str">
        <v/>
      </c>
      <c r="TI62" s="369" t="str">
        <v/>
      </c>
      <c r="TJ62" s="369" t="str">
        <v/>
      </c>
      <c r="TK62" s="369" t="str">
        <v/>
      </c>
      <c r="TL62" s="369" t="str">
        <v/>
      </c>
      <c r="TM62" s="369" t="str">
        <v/>
      </c>
      <c r="TN62" s="369" t="str">
        <v/>
      </c>
      <c r="TO62" s="369" t="str">
        <v/>
      </c>
      <c r="TP62" s="369" t="str">
        <v/>
      </c>
      <c r="TQ62" s="369" t="str">
        <v/>
      </c>
      <c r="TR62" s="369" t="str">
        <v/>
      </c>
      <c r="TS62" s="369" t="str">
        <v/>
      </c>
      <c r="TT62" s="369" t="str">
        <v/>
      </c>
      <c r="TU62" s="369" t="str">
        <v/>
      </c>
      <c r="TV62" s="369" t="str">
        <v/>
      </c>
      <c r="TW62" s="369" t="str">
        <v/>
      </c>
      <c r="TX62" s="369" t="str">
        <v/>
      </c>
      <c r="TY62" s="369" t="str">
        <v/>
      </c>
      <c r="TZ62" s="369" t="str">
        <v/>
      </c>
      <c r="UA62" s="369" t="str">
        <v/>
      </c>
      <c r="UB62" s="369" t="str">
        <v/>
      </c>
      <c r="UC62" s="369" t="str">
        <v/>
      </c>
      <c r="UD62" s="369" t="str">
        <v/>
      </c>
      <c r="UE62" s="369" t="str">
        <v/>
      </c>
      <c r="UF62" s="369" t="str">
        <v/>
      </c>
      <c r="UG62" s="369" t="str">
        <v/>
      </c>
      <c r="UH62" s="369" t="str">
        <v/>
      </c>
      <c r="UI62" s="369" t="str">
        <v/>
      </c>
      <c r="UJ62" s="369" t="str">
        <v/>
      </c>
      <c r="UK62" s="369" t="str">
        <v/>
      </c>
      <c r="UL62" s="369" t="str">
        <v/>
      </c>
      <c r="UM62" s="369" t="str">
        <v/>
      </c>
      <c r="UN62" s="369" t="str">
        <v/>
      </c>
      <c r="UO62" s="369" t="str">
        <v/>
      </c>
      <c r="UP62" s="369" t="str">
        <v/>
      </c>
      <c r="UQ62" s="369" t="str">
        <v/>
      </c>
      <c r="UR62" s="369" t="str">
        <v/>
      </c>
      <c r="US62" s="369" t="str">
        <v/>
      </c>
      <c r="UT62" s="369" t="str">
        <v/>
      </c>
      <c r="UU62" s="369" t="str">
        <v/>
      </c>
      <c r="UV62" s="369" t="str">
        <v/>
      </c>
      <c r="UW62" s="369" t="str">
        <v/>
      </c>
      <c r="UX62" s="369" t="str">
        <v/>
      </c>
      <c r="UY62" s="369" t="str">
        <v/>
      </c>
      <c r="UZ62" s="369" t="str">
        <v/>
      </c>
      <c r="VA62" s="369" t="str">
        <v/>
      </c>
      <c r="VB62" s="369" t="str">
        <v/>
      </c>
      <c r="VC62" s="369" t="str">
        <v/>
      </c>
      <c r="VD62" s="369" t="str">
        <v/>
      </c>
      <c r="VE62" s="369" t="str">
        <v/>
      </c>
      <c r="VF62" s="369" t="str">
        <v/>
      </c>
      <c r="VG62" s="369" t="str">
        <v/>
      </c>
      <c r="VH62" s="369" t="str">
        <v/>
      </c>
      <c r="VI62" s="369" t="str">
        <v/>
      </c>
      <c r="VJ62" s="369" t="str">
        <v/>
      </c>
      <c r="VK62" s="369" t="str">
        <v/>
      </c>
      <c r="VL62" s="369" t="str">
        <v/>
      </c>
      <c r="VM62" s="369" t="str">
        <v/>
      </c>
      <c r="VN62" s="369" t="str">
        <v/>
      </c>
      <c r="VO62" s="369" t="str">
        <v/>
      </c>
      <c r="VP62" s="369" t="str">
        <v/>
      </c>
      <c r="VQ62" s="369" t="str">
        <v/>
      </c>
      <c r="VR62" s="369" t="str">
        <v/>
      </c>
      <c r="VS62" s="369" t="str">
        <v/>
      </c>
      <c r="VT62" s="369" t="str">
        <v/>
      </c>
      <c r="VU62" s="369" t="str">
        <v/>
      </c>
      <c r="VV62" s="369" t="str">
        <v/>
      </c>
      <c r="VW62" s="369" t="str">
        <v/>
      </c>
      <c r="VX62" s="369" t="str">
        <v/>
      </c>
      <c r="VY62" s="369" t="str">
        <v/>
      </c>
      <c r="VZ62" s="369" t="str">
        <v/>
      </c>
      <c r="WA62" s="369" t="str">
        <v/>
      </c>
      <c r="WB62" s="369" t="str">
        <v/>
      </c>
      <c r="WC62" s="369" t="str">
        <v/>
      </c>
      <c r="WD62" s="369" t="str">
        <v/>
      </c>
      <c r="WE62" s="369" t="str">
        <v/>
      </c>
      <c r="WF62" s="369" t="str">
        <v/>
      </c>
      <c r="WG62" s="369" t="str">
        <v/>
      </c>
      <c r="WH62" s="369" t="str">
        <v/>
      </c>
      <c r="WI62" s="369" t="str">
        <v/>
      </c>
    </row>
    <row r="63" spans="1:607">
      <c r="A63" s="348"/>
      <c r="B63" s="360" t="s">
        <v>795</v>
      </c>
      <c r="C63" s="348"/>
      <c r="D63" s="399"/>
      <c r="E63" s="399"/>
      <c r="F63" s="399"/>
      <c r="G63" s="361" t="str">
        <f t="shared" si="0"/>
        <v/>
      </c>
      <c r="H63" s="361" t="str">
        <f t="shared" si="1"/>
        <v/>
      </c>
      <c r="I63" s="397"/>
      <c r="J63" s="348"/>
      <c r="K63" s="348"/>
      <c r="L63" s="348"/>
      <c r="M63" s="348"/>
      <c r="N63" s="400"/>
      <c r="O63" s="400"/>
      <c r="P63" s="400"/>
      <c r="Q63" s="400"/>
      <c r="R63" s="400"/>
      <c r="S63" s="400"/>
      <c r="T63" s="400"/>
      <c r="U63" s="400"/>
      <c r="V63" s="400"/>
      <c r="W63" s="400"/>
      <c r="X63" s="400"/>
      <c r="Y63" s="400"/>
      <c r="Z63" s="400"/>
      <c r="AA63" s="400"/>
      <c r="AB63" s="400"/>
      <c r="AC63" s="400"/>
      <c r="AD63" s="400"/>
      <c r="AE63" s="400"/>
      <c r="AF63" s="400"/>
      <c r="AG63" s="400"/>
      <c r="AH63" s="400"/>
      <c r="AI63" s="400"/>
      <c r="AJ63" s="400"/>
      <c r="AK63" s="400"/>
      <c r="AL63" s="400"/>
      <c r="AM63" s="400"/>
      <c r="AN63" s="400"/>
      <c r="AO63" s="400"/>
      <c r="AP63" s="400"/>
      <c r="AQ63" s="400"/>
      <c r="AR63" s="400"/>
      <c r="AS63" s="400"/>
      <c r="AT63" s="400"/>
      <c r="AU63" s="400"/>
      <c r="AV63" s="400"/>
      <c r="AW63" s="400"/>
      <c r="AX63" s="400"/>
      <c r="AY63" s="400"/>
      <c r="AZ63" s="400"/>
      <c r="BA63" s="400"/>
      <c r="BB63" s="400"/>
      <c r="BC63" s="400"/>
      <c r="BD63" s="400"/>
      <c r="BE63" s="400"/>
      <c r="BF63" s="400"/>
      <c r="BG63" s="400"/>
      <c r="BH63" s="400"/>
      <c r="BI63" s="400"/>
      <c r="BJ63" s="400"/>
      <c r="BK63" s="400"/>
      <c r="BL63" s="400"/>
      <c r="BM63" s="400"/>
      <c r="BN63" s="400"/>
      <c r="BO63" s="400"/>
      <c r="BP63" s="400"/>
      <c r="BQ63" s="400"/>
      <c r="BR63" s="400"/>
      <c r="BS63" s="400"/>
      <c r="BT63" s="400"/>
      <c r="BU63" s="400"/>
      <c r="BV63" s="400"/>
      <c r="BW63" s="400"/>
      <c r="BX63" s="400"/>
      <c r="BY63" s="400"/>
      <c r="BZ63" s="400"/>
      <c r="CA63" s="400"/>
      <c r="CB63" s="400"/>
      <c r="CC63" s="400"/>
      <c r="CD63" s="400"/>
      <c r="CE63" s="400"/>
      <c r="CF63" s="400"/>
      <c r="CG63" s="400"/>
      <c r="CH63" s="400"/>
      <c r="CI63" s="400"/>
      <c r="CJ63" s="400"/>
      <c r="CK63" s="400"/>
      <c r="CL63" s="400"/>
      <c r="CM63" s="400"/>
      <c r="CN63" s="400"/>
      <c r="CO63" s="400"/>
      <c r="CP63" s="400"/>
      <c r="CQ63" s="400"/>
      <c r="CR63" s="400"/>
      <c r="CS63" s="400"/>
      <c r="CT63" s="400"/>
      <c r="CU63" s="400"/>
      <c r="CV63" s="400"/>
      <c r="CW63" s="400"/>
      <c r="CX63" s="400"/>
      <c r="CY63" s="400"/>
      <c r="CZ63" s="362"/>
      <c r="DB63" s="897"/>
      <c r="DC63" s="897"/>
      <c r="DD63" s="368" t="str">
        <v/>
      </c>
      <c r="DE63" s="369" t="str">
        <v/>
      </c>
      <c r="DF63" s="369" t="str">
        <v/>
      </c>
      <c r="DG63" s="369" t="str">
        <v/>
      </c>
      <c r="DH63" s="369" t="str">
        <v/>
      </c>
      <c r="DI63" s="369" t="str">
        <v/>
      </c>
      <c r="DJ63" s="369" t="str">
        <v/>
      </c>
      <c r="DK63" s="369" t="str">
        <v/>
      </c>
      <c r="DL63" s="369" t="str">
        <v/>
      </c>
      <c r="DM63" s="369" t="str">
        <v/>
      </c>
      <c r="DN63" s="369" t="str">
        <v/>
      </c>
      <c r="DO63" s="369" t="str">
        <v/>
      </c>
      <c r="DP63" s="369" t="str">
        <v/>
      </c>
      <c r="DQ63" s="369" t="str">
        <v/>
      </c>
      <c r="DR63" s="369" t="str">
        <v/>
      </c>
      <c r="DS63" s="369" t="str">
        <v/>
      </c>
      <c r="DT63" s="369" t="str">
        <v/>
      </c>
      <c r="DU63" s="369" t="str">
        <v/>
      </c>
      <c r="DV63" s="369" t="str">
        <v/>
      </c>
      <c r="DW63" s="369" t="str">
        <v/>
      </c>
      <c r="DX63" s="370" t="str">
        <v/>
      </c>
      <c r="DY63" s="369" t="str">
        <v/>
      </c>
      <c r="DZ63" s="369" t="str">
        <v/>
      </c>
      <c r="EA63" s="369" t="str">
        <v/>
      </c>
      <c r="EB63" s="369" t="str">
        <v/>
      </c>
      <c r="EC63" s="369" t="str">
        <v/>
      </c>
      <c r="ED63" s="369" t="str">
        <v/>
      </c>
      <c r="EE63" s="369" t="str">
        <v/>
      </c>
      <c r="EF63" s="369" t="str">
        <v/>
      </c>
      <c r="EG63" s="369" t="str">
        <v/>
      </c>
      <c r="EH63" s="369" t="str">
        <v/>
      </c>
      <c r="EI63" s="369" t="str">
        <v/>
      </c>
      <c r="EJ63" s="369" t="str">
        <v/>
      </c>
      <c r="EK63" s="369" t="str">
        <v/>
      </c>
      <c r="EL63" s="369" t="str">
        <v/>
      </c>
      <c r="EM63" s="369" t="str">
        <v/>
      </c>
      <c r="EN63" s="369" t="str">
        <v/>
      </c>
      <c r="EO63" s="369" t="str">
        <v/>
      </c>
      <c r="EP63" s="369" t="str">
        <v/>
      </c>
      <c r="EQ63" s="369" t="str">
        <v/>
      </c>
      <c r="ER63" s="369" t="str">
        <v/>
      </c>
      <c r="ES63" s="369" t="str">
        <v/>
      </c>
      <c r="ET63" s="369" t="str">
        <v/>
      </c>
      <c r="EU63" s="369" t="str">
        <v/>
      </c>
      <c r="EV63" s="369" t="str">
        <v/>
      </c>
      <c r="EW63" s="369" t="str">
        <v/>
      </c>
      <c r="EX63" s="369" t="str">
        <v/>
      </c>
      <c r="EY63" s="369" t="str">
        <v/>
      </c>
      <c r="EZ63" s="369" t="str">
        <v/>
      </c>
      <c r="FA63" s="369" t="str">
        <v/>
      </c>
      <c r="FB63" s="369" t="str">
        <v/>
      </c>
      <c r="FC63" s="369" t="str">
        <v/>
      </c>
      <c r="FD63" s="369" t="str">
        <v/>
      </c>
      <c r="FE63" s="369" t="str">
        <v/>
      </c>
      <c r="FF63" s="369" t="str">
        <v/>
      </c>
      <c r="FG63" s="369" t="str">
        <v/>
      </c>
      <c r="FH63" s="369" t="str">
        <v/>
      </c>
      <c r="FI63" s="369" t="str">
        <v/>
      </c>
      <c r="FJ63" s="369" t="str">
        <v/>
      </c>
      <c r="FK63" s="369" t="str">
        <v/>
      </c>
      <c r="FL63" s="369" t="str">
        <v/>
      </c>
      <c r="FM63" s="369" t="str">
        <v/>
      </c>
      <c r="FN63" s="369" t="str">
        <v/>
      </c>
      <c r="FO63" s="369" t="str">
        <v/>
      </c>
      <c r="FP63" s="369" t="str">
        <v/>
      </c>
      <c r="FQ63" s="369" t="str">
        <v/>
      </c>
      <c r="FR63" s="369" t="str">
        <v/>
      </c>
      <c r="FS63" s="369" t="str">
        <v/>
      </c>
      <c r="FT63" s="369" t="str">
        <v/>
      </c>
      <c r="FU63" s="369" t="str">
        <v/>
      </c>
      <c r="FV63" s="369" t="str">
        <v/>
      </c>
      <c r="FW63" s="369" t="str">
        <v/>
      </c>
      <c r="FX63" s="369" t="str">
        <v/>
      </c>
      <c r="FY63" s="369" t="str">
        <v/>
      </c>
      <c r="FZ63" s="369" t="str">
        <v/>
      </c>
      <c r="GA63" s="369" t="str">
        <v/>
      </c>
      <c r="GB63" s="369" t="str">
        <v/>
      </c>
      <c r="GC63" s="369" t="str">
        <v/>
      </c>
      <c r="GD63" s="369" t="str">
        <v/>
      </c>
      <c r="GE63" s="369" t="str">
        <v/>
      </c>
      <c r="GF63" s="369" t="str">
        <v/>
      </c>
      <c r="GG63" s="369" t="str">
        <v/>
      </c>
      <c r="GH63" s="369" t="str">
        <v/>
      </c>
      <c r="GI63" s="369" t="str">
        <v/>
      </c>
      <c r="GJ63" s="369" t="str">
        <v/>
      </c>
      <c r="GK63" s="369" t="str">
        <v/>
      </c>
      <c r="GL63" s="369" t="str">
        <v/>
      </c>
      <c r="GM63" s="369" t="str">
        <v/>
      </c>
      <c r="GN63" s="369" t="str">
        <v/>
      </c>
      <c r="GO63" s="369" t="str">
        <v/>
      </c>
      <c r="GP63" s="369" t="str">
        <v/>
      </c>
      <c r="GQ63" s="369" t="str">
        <v/>
      </c>
      <c r="GR63" s="369" t="str">
        <v/>
      </c>
      <c r="GS63" s="369" t="str">
        <v/>
      </c>
      <c r="GT63" s="369" t="str">
        <v/>
      </c>
      <c r="GU63" s="369" t="str">
        <v/>
      </c>
      <c r="GV63" s="369" t="str">
        <v/>
      </c>
      <c r="GW63" s="369" t="str">
        <v/>
      </c>
      <c r="GX63" s="369" t="str">
        <v/>
      </c>
      <c r="GY63" s="369" t="str">
        <v/>
      </c>
      <c r="GZ63" s="369" t="str">
        <v/>
      </c>
      <c r="HA63" s="369" t="str">
        <v/>
      </c>
      <c r="HB63" s="369" t="str">
        <v/>
      </c>
      <c r="HC63" s="369" t="str">
        <v/>
      </c>
      <c r="HD63" s="369" t="str">
        <v/>
      </c>
      <c r="HE63" s="369" t="str">
        <v/>
      </c>
      <c r="HF63" s="369" t="str">
        <v/>
      </c>
      <c r="HG63" s="369" t="str">
        <v/>
      </c>
      <c r="HH63" s="369" t="str">
        <v/>
      </c>
      <c r="HI63" s="369" t="str">
        <v/>
      </c>
      <c r="HJ63" s="369" t="str">
        <v/>
      </c>
      <c r="HK63" s="369" t="str">
        <v/>
      </c>
      <c r="HL63" s="369" t="str">
        <v/>
      </c>
      <c r="HM63" s="369" t="str">
        <v/>
      </c>
      <c r="HN63" s="369" t="str">
        <v/>
      </c>
      <c r="HO63" s="369" t="str">
        <v/>
      </c>
      <c r="HP63" s="369" t="str">
        <v/>
      </c>
      <c r="HQ63" s="369" t="str">
        <v/>
      </c>
      <c r="HR63" s="369" t="str">
        <v/>
      </c>
      <c r="HS63" s="369" t="str">
        <v/>
      </c>
      <c r="HT63" s="369" t="str">
        <v/>
      </c>
      <c r="HU63" s="369" t="str">
        <v/>
      </c>
      <c r="HV63" s="369" t="str">
        <v/>
      </c>
      <c r="HW63" s="369" t="str">
        <v/>
      </c>
      <c r="HX63" s="369" t="str">
        <v/>
      </c>
      <c r="HY63" s="369" t="str">
        <v/>
      </c>
      <c r="HZ63" s="369" t="str">
        <v/>
      </c>
      <c r="IA63" s="369" t="str">
        <v/>
      </c>
      <c r="IB63" s="369" t="str">
        <v/>
      </c>
      <c r="IC63" s="369" t="str">
        <v/>
      </c>
      <c r="ID63" s="369" t="str">
        <v/>
      </c>
      <c r="IE63" s="369" t="str">
        <v/>
      </c>
      <c r="IF63" s="369" t="str">
        <v/>
      </c>
      <c r="IG63" s="369" t="str">
        <v/>
      </c>
      <c r="IH63" s="369" t="str">
        <v/>
      </c>
      <c r="II63" s="369" t="str">
        <v/>
      </c>
      <c r="IJ63" s="369" t="str">
        <v/>
      </c>
      <c r="IK63" s="369" t="str">
        <v/>
      </c>
      <c r="IL63" s="369" t="str">
        <v/>
      </c>
      <c r="IM63" s="369" t="str">
        <v/>
      </c>
      <c r="IN63" s="369" t="str">
        <v/>
      </c>
      <c r="IO63" s="369" t="str">
        <v/>
      </c>
      <c r="IP63" s="369" t="str">
        <v/>
      </c>
      <c r="IQ63" s="369" t="str">
        <v/>
      </c>
      <c r="IR63" s="369" t="str">
        <v/>
      </c>
      <c r="IS63" s="369" t="str">
        <v/>
      </c>
      <c r="IT63" s="369" t="str">
        <v/>
      </c>
      <c r="IU63" s="369" t="str">
        <v/>
      </c>
      <c r="IV63" s="369" t="str">
        <v/>
      </c>
      <c r="IW63" s="369" t="str">
        <v/>
      </c>
      <c r="IX63" s="369" t="str">
        <v/>
      </c>
      <c r="IY63" s="369" t="str">
        <v/>
      </c>
      <c r="IZ63" s="369" t="str">
        <v/>
      </c>
      <c r="JA63" s="369" t="str">
        <v/>
      </c>
      <c r="JB63" s="369" t="str">
        <v/>
      </c>
      <c r="JC63" s="369" t="str">
        <v/>
      </c>
      <c r="JD63" s="369" t="str">
        <v/>
      </c>
      <c r="JE63" s="369" t="str">
        <v/>
      </c>
      <c r="JF63" s="369" t="str">
        <v/>
      </c>
      <c r="JG63" s="369" t="str">
        <v/>
      </c>
      <c r="JH63" s="369" t="str">
        <v/>
      </c>
      <c r="JI63" s="369" t="str">
        <v/>
      </c>
      <c r="JJ63" s="369" t="str">
        <v/>
      </c>
      <c r="JK63" s="369" t="str">
        <v/>
      </c>
      <c r="JL63" s="369" t="str">
        <v/>
      </c>
      <c r="JM63" s="369" t="str">
        <v/>
      </c>
      <c r="JN63" s="369" t="str">
        <v/>
      </c>
      <c r="JO63" s="369" t="str">
        <v/>
      </c>
      <c r="JP63" s="369" t="str">
        <v/>
      </c>
      <c r="JQ63" s="369" t="str">
        <v/>
      </c>
      <c r="JR63" s="369" t="str">
        <v/>
      </c>
      <c r="JS63" s="369" t="str">
        <v/>
      </c>
      <c r="JT63" s="369" t="str">
        <v/>
      </c>
      <c r="JU63" s="369" t="str">
        <v/>
      </c>
      <c r="JV63" s="369" t="str">
        <v/>
      </c>
      <c r="JW63" s="369" t="str">
        <v/>
      </c>
      <c r="JX63" s="369" t="str">
        <v/>
      </c>
      <c r="JY63" s="369" t="str">
        <v/>
      </c>
      <c r="JZ63" s="369" t="str">
        <v/>
      </c>
      <c r="KA63" s="369" t="str">
        <v/>
      </c>
      <c r="KB63" s="369" t="str">
        <v/>
      </c>
      <c r="KC63" s="369" t="str">
        <v/>
      </c>
      <c r="KD63" s="369" t="str">
        <v/>
      </c>
      <c r="KE63" s="369" t="str">
        <v/>
      </c>
      <c r="KF63" s="369" t="str">
        <v/>
      </c>
      <c r="KG63" s="369" t="str">
        <v/>
      </c>
      <c r="KH63" s="369" t="str">
        <v/>
      </c>
      <c r="KI63" s="369" t="str">
        <v/>
      </c>
      <c r="KJ63" s="369" t="str">
        <v/>
      </c>
      <c r="KK63" s="369" t="str">
        <v/>
      </c>
      <c r="KL63" s="369" t="str">
        <v/>
      </c>
      <c r="KM63" s="369" t="str">
        <v/>
      </c>
      <c r="KN63" s="369" t="str">
        <v/>
      </c>
      <c r="KO63" s="369" t="str">
        <v/>
      </c>
      <c r="KP63" s="369" t="str">
        <v/>
      </c>
      <c r="KQ63" s="369" t="str">
        <v/>
      </c>
      <c r="KR63" s="369" t="str">
        <v/>
      </c>
      <c r="KS63" s="369" t="str">
        <v/>
      </c>
      <c r="KT63" s="369" t="str">
        <v/>
      </c>
      <c r="KU63" s="369" t="str">
        <v/>
      </c>
      <c r="KV63" s="369" t="str">
        <v/>
      </c>
      <c r="KW63" s="369" t="str">
        <v/>
      </c>
      <c r="KX63" s="369" t="str">
        <v/>
      </c>
      <c r="KY63" s="369" t="str">
        <v/>
      </c>
      <c r="KZ63" s="369" t="str">
        <v/>
      </c>
      <c r="LA63" s="369" t="str">
        <v/>
      </c>
      <c r="LB63" s="369" t="str">
        <v/>
      </c>
      <c r="LC63" s="369" t="str">
        <v/>
      </c>
      <c r="LD63" s="369" t="str">
        <v/>
      </c>
      <c r="LE63" s="369" t="str">
        <v/>
      </c>
      <c r="LF63" s="369" t="str">
        <v/>
      </c>
      <c r="LG63" s="369" t="str">
        <v/>
      </c>
      <c r="LH63" s="369" t="str">
        <v/>
      </c>
      <c r="LI63" s="369" t="str">
        <v/>
      </c>
      <c r="LJ63" s="369" t="str">
        <v/>
      </c>
      <c r="LK63" s="369" t="str">
        <v/>
      </c>
      <c r="LL63" s="369" t="str">
        <v/>
      </c>
      <c r="LM63" s="369" t="str">
        <v/>
      </c>
      <c r="LN63" s="369" t="str">
        <v/>
      </c>
      <c r="LO63" s="369" t="str">
        <v/>
      </c>
      <c r="LP63" s="369" t="str">
        <v/>
      </c>
      <c r="LQ63" s="369" t="str">
        <v/>
      </c>
      <c r="LR63" s="369" t="str">
        <v/>
      </c>
      <c r="LS63" s="369" t="str">
        <v/>
      </c>
      <c r="LT63" s="369" t="str">
        <v/>
      </c>
      <c r="LU63" s="369" t="str">
        <v/>
      </c>
      <c r="LV63" s="369" t="str">
        <v/>
      </c>
      <c r="LW63" s="369" t="str">
        <v/>
      </c>
      <c r="LX63" s="369" t="str">
        <v/>
      </c>
      <c r="LY63" s="369" t="str">
        <v/>
      </c>
      <c r="LZ63" s="369" t="str">
        <v/>
      </c>
      <c r="MA63" s="369" t="str">
        <v/>
      </c>
      <c r="MB63" s="369" t="str">
        <v/>
      </c>
      <c r="MC63" s="369" t="str">
        <v/>
      </c>
      <c r="MD63" s="369" t="str">
        <v/>
      </c>
      <c r="ME63" s="369" t="str">
        <v/>
      </c>
      <c r="MF63" s="369" t="str">
        <v/>
      </c>
      <c r="MG63" s="369" t="str">
        <v/>
      </c>
      <c r="MH63" s="369" t="str">
        <v/>
      </c>
      <c r="MI63" s="369" t="str">
        <v/>
      </c>
      <c r="MJ63" s="369" t="str">
        <v/>
      </c>
      <c r="MK63" s="369" t="str">
        <v/>
      </c>
      <c r="ML63" s="369" t="str">
        <v/>
      </c>
      <c r="MM63" s="369" t="str">
        <v/>
      </c>
      <c r="MN63" s="369" t="str">
        <v/>
      </c>
      <c r="MO63" s="369" t="str">
        <v/>
      </c>
      <c r="MP63" s="369" t="str">
        <v/>
      </c>
      <c r="MQ63" s="369" t="str">
        <v/>
      </c>
      <c r="MR63" s="369" t="str">
        <v/>
      </c>
      <c r="MS63" s="369" t="str">
        <v/>
      </c>
      <c r="MT63" s="369" t="str">
        <v/>
      </c>
      <c r="MU63" s="369" t="str">
        <v/>
      </c>
      <c r="MV63" s="369" t="str">
        <v/>
      </c>
      <c r="MW63" s="369" t="str">
        <v/>
      </c>
      <c r="MX63" s="369" t="str">
        <v/>
      </c>
      <c r="MY63" s="369" t="str">
        <v/>
      </c>
      <c r="MZ63" s="369" t="str">
        <v/>
      </c>
      <c r="NA63" s="369" t="str">
        <v/>
      </c>
      <c r="NB63" s="369" t="str">
        <v/>
      </c>
      <c r="NC63" s="369" t="str">
        <v/>
      </c>
      <c r="ND63" s="369" t="str">
        <v/>
      </c>
      <c r="NE63" s="369" t="str">
        <v/>
      </c>
      <c r="NF63" s="369" t="str">
        <v/>
      </c>
      <c r="NG63" s="369" t="str">
        <v/>
      </c>
      <c r="NH63" s="369" t="str">
        <v/>
      </c>
      <c r="NI63" s="369" t="str">
        <v/>
      </c>
      <c r="NJ63" s="369" t="str">
        <v/>
      </c>
      <c r="NK63" s="369" t="str">
        <v/>
      </c>
      <c r="NL63" s="369" t="str">
        <v/>
      </c>
      <c r="NM63" s="369" t="str">
        <v/>
      </c>
      <c r="NN63" s="369" t="str">
        <v/>
      </c>
      <c r="NO63" s="369" t="str">
        <v/>
      </c>
      <c r="NP63" s="369" t="str">
        <v/>
      </c>
      <c r="NQ63" s="369" t="str">
        <v/>
      </c>
      <c r="NR63" s="369" t="str">
        <v/>
      </c>
      <c r="NS63" s="369" t="str">
        <v/>
      </c>
      <c r="NT63" s="369" t="str">
        <v/>
      </c>
      <c r="NU63" s="369" t="str">
        <v/>
      </c>
      <c r="NV63" s="369" t="str">
        <v/>
      </c>
      <c r="NW63" s="369" t="str">
        <v/>
      </c>
      <c r="NX63" s="369" t="str">
        <v/>
      </c>
      <c r="NY63" s="369" t="str">
        <v/>
      </c>
      <c r="NZ63" s="369" t="str">
        <v/>
      </c>
      <c r="OA63" s="369" t="str">
        <v/>
      </c>
      <c r="OB63" s="369" t="str">
        <v/>
      </c>
      <c r="OC63" s="369" t="str">
        <v/>
      </c>
      <c r="OD63" s="369" t="str">
        <v/>
      </c>
      <c r="OE63" s="369" t="str">
        <v/>
      </c>
      <c r="OF63" s="369" t="str">
        <v/>
      </c>
      <c r="OG63" s="369" t="str">
        <v/>
      </c>
      <c r="OH63" s="369" t="str">
        <v/>
      </c>
      <c r="OI63" s="369" t="str">
        <v/>
      </c>
      <c r="OJ63" s="369" t="str">
        <v/>
      </c>
      <c r="OK63" s="369" t="str">
        <v/>
      </c>
      <c r="OL63" s="369" t="str">
        <v/>
      </c>
      <c r="OM63" s="369" t="str">
        <v/>
      </c>
      <c r="ON63" s="369" t="str">
        <v/>
      </c>
      <c r="OO63" s="369" t="str">
        <v/>
      </c>
      <c r="OP63" s="369" t="str">
        <v/>
      </c>
      <c r="OQ63" s="371" t="str">
        <v/>
      </c>
      <c r="OR63" s="369" t="str">
        <v/>
      </c>
      <c r="OS63" s="369" t="str">
        <v/>
      </c>
      <c r="OT63" s="369" t="str">
        <v/>
      </c>
      <c r="OU63" s="369" t="str">
        <v/>
      </c>
      <c r="OV63" s="369" t="str">
        <v/>
      </c>
      <c r="OW63" s="369" t="str">
        <v/>
      </c>
      <c r="OX63" s="369" t="str">
        <v/>
      </c>
      <c r="OY63" s="369" t="str">
        <v/>
      </c>
      <c r="OZ63" s="369" t="str">
        <v/>
      </c>
      <c r="PA63" s="369" t="str">
        <v/>
      </c>
      <c r="PB63" s="369" t="str">
        <v/>
      </c>
      <c r="PC63" s="369" t="str">
        <v/>
      </c>
      <c r="PD63" s="369" t="str">
        <v/>
      </c>
      <c r="PE63" s="369" t="str">
        <v/>
      </c>
      <c r="PF63" s="369" t="str">
        <v/>
      </c>
      <c r="PG63" s="369" t="str">
        <v/>
      </c>
      <c r="PH63" s="369" t="str">
        <v/>
      </c>
      <c r="PI63" s="369" t="str">
        <v/>
      </c>
      <c r="PJ63" s="369" t="str">
        <v/>
      </c>
      <c r="PK63" s="369" t="str">
        <v/>
      </c>
      <c r="PL63" s="369" t="str">
        <v/>
      </c>
      <c r="PM63" s="369" t="str">
        <v/>
      </c>
      <c r="PN63" s="369" t="str">
        <v/>
      </c>
      <c r="PO63" s="369" t="str">
        <v/>
      </c>
      <c r="PP63" s="369" t="str">
        <v/>
      </c>
      <c r="PQ63" s="369" t="str">
        <v/>
      </c>
      <c r="PR63" s="369" t="str">
        <v/>
      </c>
      <c r="PS63" s="369" t="str">
        <v/>
      </c>
      <c r="PT63" s="369" t="str">
        <v/>
      </c>
      <c r="PU63" s="369" t="str">
        <v/>
      </c>
      <c r="PV63" s="369" t="str">
        <v/>
      </c>
      <c r="PW63" s="369" t="str">
        <v/>
      </c>
      <c r="PX63" s="369" t="str">
        <v/>
      </c>
      <c r="PY63" s="369" t="str">
        <v/>
      </c>
      <c r="PZ63" s="369" t="str">
        <v/>
      </c>
      <c r="QA63" s="369" t="str">
        <v/>
      </c>
      <c r="QB63" s="369" t="str">
        <v/>
      </c>
      <c r="QC63" s="369" t="str">
        <v/>
      </c>
      <c r="QD63" s="369" t="str">
        <v/>
      </c>
      <c r="QE63" s="369" t="str">
        <v/>
      </c>
      <c r="QF63" s="369" t="str">
        <v/>
      </c>
      <c r="QG63" s="369" t="str">
        <v/>
      </c>
      <c r="QH63" s="369" t="str">
        <v/>
      </c>
      <c r="QI63" s="369" t="str">
        <v/>
      </c>
      <c r="QJ63" s="369" t="str">
        <v/>
      </c>
      <c r="QK63" s="369" t="str">
        <v/>
      </c>
      <c r="QL63" s="369" t="str">
        <v/>
      </c>
      <c r="QM63" s="369" t="str">
        <v/>
      </c>
      <c r="QN63" s="369" t="str">
        <v/>
      </c>
      <c r="QO63" s="369" t="str">
        <v/>
      </c>
      <c r="QP63" s="369" t="str">
        <v/>
      </c>
      <c r="QQ63" s="369" t="str">
        <v/>
      </c>
      <c r="QR63" s="369" t="str">
        <v/>
      </c>
      <c r="QS63" s="369" t="str">
        <v/>
      </c>
      <c r="QT63" s="369" t="str">
        <v/>
      </c>
      <c r="QU63" s="369" t="str">
        <v/>
      </c>
      <c r="QV63" s="369" t="str">
        <v/>
      </c>
      <c r="QW63" s="369" t="str">
        <v/>
      </c>
      <c r="QX63" s="369" t="str">
        <v/>
      </c>
      <c r="QY63" s="369" t="str">
        <v/>
      </c>
      <c r="QZ63" s="369" t="str">
        <v/>
      </c>
      <c r="RA63" s="369" t="str">
        <v/>
      </c>
      <c r="RB63" s="369" t="str">
        <v/>
      </c>
      <c r="RC63" s="369" t="str">
        <v/>
      </c>
      <c r="RD63" s="369" t="str">
        <v/>
      </c>
      <c r="RE63" s="369" t="str">
        <v/>
      </c>
      <c r="RF63" s="369" t="str">
        <v/>
      </c>
      <c r="RG63" s="369" t="str">
        <v/>
      </c>
      <c r="RH63" s="369" t="str">
        <v/>
      </c>
      <c r="RI63" s="369" t="str">
        <v/>
      </c>
      <c r="RJ63" s="369" t="str">
        <v/>
      </c>
      <c r="RK63" s="369" t="str">
        <v/>
      </c>
      <c r="RL63" s="369" t="str">
        <v/>
      </c>
      <c r="RM63" s="369" t="str">
        <v/>
      </c>
      <c r="RN63" s="369" t="str">
        <v/>
      </c>
      <c r="RO63" s="369" t="str">
        <v/>
      </c>
      <c r="RP63" s="369" t="str">
        <v/>
      </c>
      <c r="RQ63" s="369" t="str">
        <v/>
      </c>
      <c r="RR63" s="369" t="str">
        <v/>
      </c>
      <c r="RS63" s="369" t="str">
        <v/>
      </c>
      <c r="RT63" s="369" t="str">
        <v/>
      </c>
      <c r="RU63" s="369" t="str">
        <v/>
      </c>
      <c r="RV63" s="369" t="str">
        <v/>
      </c>
      <c r="RW63" s="369" t="str">
        <v/>
      </c>
      <c r="RX63" s="369" t="str">
        <v/>
      </c>
      <c r="RY63" s="369" t="str">
        <v/>
      </c>
      <c r="RZ63" s="369" t="str">
        <v/>
      </c>
      <c r="SA63" s="369" t="str">
        <v/>
      </c>
      <c r="SB63" s="369" t="str">
        <v/>
      </c>
      <c r="SC63" s="369" t="str">
        <v/>
      </c>
      <c r="SD63" s="369" t="str">
        <v/>
      </c>
      <c r="SE63" s="369" t="str">
        <v/>
      </c>
      <c r="SF63" s="369" t="str">
        <v/>
      </c>
      <c r="SG63" s="369" t="str">
        <v/>
      </c>
      <c r="SH63" s="369" t="str">
        <v/>
      </c>
      <c r="SI63" s="369" t="str">
        <v/>
      </c>
      <c r="SJ63" s="369" t="str">
        <v/>
      </c>
      <c r="SK63" s="369" t="str">
        <v/>
      </c>
      <c r="SL63" s="369" t="str">
        <v/>
      </c>
      <c r="SM63" s="369" t="str">
        <v/>
      </c>
      <c r="SN63" s="369" t="str">
        <v/>
      </c>
      <c r="SO63" s="369" t="str">
        <v/>
      </c>
      <c r="SP63" s="369" t="str">
        <v/>
      </c>
      <c r="SQ63" s="369" t="str">
        <v/>
      </c>
      <c r="SR63" s="369" t="str">
        <v/>
      </c>
      <c r="SS63" s="369" t="str">
        <v/>
      </c>
      <c r="ST63" s="369" t="str">
        <v/>
      </c>
      <c r="SU63" s="369" t="str">
        <v/>
      </c>
      <c r="SV63" s="369" t="str">
        <v/>
      </c>
      <c r="SW63" s="369" t="str">
        <v/>
      </c>
      <c r="SX63" s="369" t="str">
        <v/>
      </c>
      <c r="SY63" s="369" t="str">
        <v/>
      </c>
      <c r="SZ63" s="369" t="str">
        <v/>
      </c>
      <c r="TA63" s="369" t="str">
        <v/>
      </c>
      <c r="TB63" s="369" t="str">
        <v/>
      </c>
      <c r="TC63" s="369" t="str">
        <v/>
      </c>
      <c r="TD63" s="369" t="str">
        <v/>
      </c>
      <c r="TE63" s="369" t="str">
        <v/>
      </c>
      <c r="TF63" s="369" t="str">
        <v/>
      </c>
      <c r="TG63" s="369" t="str">
        <v/>
      </c>
      <c r="TH63" s="369" t="str">
        <v/>
      </c>
      <c r="TI63" s="369" t="str">
        <v/>
      </c>
      <c r="TJ63" s="369" t="str">
        <v/>
      </c>
      <c r="TK63" s="369" t="str">
        <v/>
      </c>
      <c r="TL63" s="369" t="str">
        <v/>
      </c>
      <c r="TM63" s="369" t="str">
        <v/>
      </c>
      <c r="TN63" s="369" t="str">
        <v/>
      </c>
      <c r="TO63" s="369" t="str">
        <v/>
      </c>
      <c r="TP63" s="369" t="str">
        <v/>
      </c>
      <c r="TQ63" s="369" t="str">
        <v/>
      </c>
      <c r="TR63" s="369" t="str">
        <v/>
      </c>
      <c r="TS63" s="369" t="str">
        <v/>
      </c>
      <c r="TT63" s="369" t="str">
        <v/>
      </c>
      <c r="TU63" s="369" t="str">
        <v/>
      </c>
      <c r="TV63" s="369" t="str">
        <v/>
      </c>
      <c r="TW63" s="369" t="str">
        <v/>
      </c>
      <c r="TX63" s="369" t="str">
        <v/>
      </c>
      <c r="TY63" s="369" t="str">
        <v/>
      </c>
      <c r="TZ63" s="369" t="str">
        <v/>
      </c>
      <c r="UA63" s="369" t="str">
        <v/>
      </c>
      <c r="UB63" s="369" t="str">
        <v/>
      </c>
      <c r="UC63" s="369" t="str">
        <v/>
      </c>
      <c r="UD63" s="369" t="str">
        <v/>
      </c>
      <c r="UE63" s="369" t="str">
        <v/>
      </c>
      <c r="UF63" s="369" t="str">
        <v/>
      </c>
      <c r="UG63" s="369" t="str">
        <v/>
      </c>
      <c r="UH63" s="369" t="str">
        <v/>
      </c>
      <c r="UI63" s="369" t="str">
        <v/>
      </c>
      <c r="UJ63" s="369" t="str">
        <v/>
      </c>
      <c r="UK63" s="369" t="str">
        <v/>
      </c>
      <c r="UL63" s="369" t="str">
        <v/>
      </c>
      <c r="UM63" s="369" t="str">
        <v/>
      </c>
      <c r="UN63" s="369" t="str">
        <v/>
      </c>
      <c r="UO63" s="369" t="str">
        <v/>
      </c>
      <c r="UP63" s="369" t="str">
        <v/>
      </c>
      <c r="UQ63" s="369" t="str">
        <v/>
      </c>
      <c r="UR63" s="369" t="str">
        <v/>
      </c>
      <c r="US63" s="369" t="str">
        <v/>
      </c>
      <c r="UT63" s="369" t="str">
        <v/>
      </c>
      <c r="UU63" s="369" t="str">
        <v/>
      </c>
      <c r="UV63" s="369" t="str">
        <v/>
      </c>
      <c r="UW63" s="369" t="str">
        <v/>
      </c>
      <c r="UX63" s="369" t="str">
        <v/>
      </c>
      <c r="UY63" s="369" t="str">
        <v/>
      </c>
      <c r="UZ63" s="369" t="str">
        <v/>
      </c>
      <c r="VA63" s="369" t="str">
        <v/>
      </c>
      <c r="VB63" s="369" t="str">
        <v/>
      </c>
      <c r="VC63" s="369" t="str">
        <v/>
      </c>
      <c r="VD63" s="369" t="str">
        <v/>
      </c>
      <c r="VE63" s="369" t="str">
        <v/>
      </c>
      <c r="VF63" s="369" t="str">
        <v/>
      </c>
      <c r="VG63" s="369" t="str">
        <v/>
      </c>
      <c r="VH63" s="369" t="str">
        <v/>
      </c>
      <c r="VI63" s="369" t="str">
        <v/>
      </c>
      <c r="VJ63" s="369" t="str">
        <v/>
      </c>
      <c r="VK63" s="369" t="str">
        <v/>
      </c>
      <c r="VL63" s="369" t="str">
        <v/>
      </c>
      <c r="VM63" s="369" t="str">
        <v/>
      </c>
      <c r="VN63" s="369" t="str">
        <v/>
      </c>
      <c r="VO63" s="369" t="str">
        <v/>
      </c>
      <c r="VP63" s="369" t="str">
        <v/>
      </c>
      <c r="VQ63" s="369" t="str">
        <v/>
      </c>
      <c r="VR63" s="369" t="str">
        <v/>
      </c>
      <c r="VS63" s="369" t="str">
        <v/>
      </c>
      <c r="VT63" s="369" t="str">
        <v/>
      </c>
      <c r="VU63" s="369" t="str">
        <v/>
      </c>
      <c r="VV63" s="369" t="str">
        <v/>
      </c>
      <c r="VW63" s="369" t="str">
        <v/>
      </c>
      <c r="VX63" s="369" t="str">
        <v/>
      </c>
      <c r="VY63" s="369" t="str">
        <v/>
      </c>
      <c r="VZ63" s="369" t="str">
        <v/>
      </c>
      <c r="WA63" s="369" t="str">
        <v/>
      </c>
      <c r="WB63" s="369" t="str">
        <v/>
      </c>
      <c r="WC63" s="369" t="str">
        <v/>
      </c>
      <c r="WD63" s="369" t="str">
        <v/>
      </c>
      <c r="WE63" s="369" t="str">
        <v/>
      </c>
      <c r="WF63" s="369" t="str">
        <v/>
      </c>
      <c r="WG63" s="369" t="str">
        <v/>
      </c>
      <c r="WH63" s="369" t="str">
        <v/>
      </c>
      <c r="WI63" s="369" t="str">
        <v/>
      </c>
    </row>
    <row r="64" spans="1:607" ht="12.6" customHeight="1">
      <c r="A64" s="348"/>
      <c r="B64" s="360" t="s">
        <v>796</v>
      </c>
      <c r="C64" s="348"/>
      <c r="D64" s="399"/>
      <c r="E64" s="399"/>
      <c r="F64" s="399"/>
      <c r="G64" s="361" t="str">
        <f t="shared" si="0"/>
        <v/>
      </c>
      <c r="H64" s="361" t="str">
        <f t="shared" si="1"/>
        <v/>
      </c>
      <c r="I64" s="397"/>
      <c r="J64" s="348"/>
      <c r="K64" s="348"/>
      <c r="L64" s="348"/>
      <c r="M64" s="348"/>
      <c r="N64" s="400"/>
      <c r="O64" s="400"/>
      <c r="P64" s="400"/>
      <c r="Q64" s="400"/>
      <c r="R64" s="400"/>
      <c r="S64" s="400"/>
      <c r="T64" s="400"/>
      <c r="U64" s="400"/>
      <c r="V64" s="400"/>
      <c r="W64" s="400"/>
      <c r="X64" s="400"/>
      <c r="Y64" s="400"/>
      <c r="Z64" s="400"/>
      <c r="AA64" s="400"/>
      <c r="AB64" s="400"/>
      <c r="AC64" s="400"/>
      <c r="AD64" s="400"/>
      <c r="AE64" s="400"/>
      <c r="AF64" s="400"/>
      <c r="AG64" s="400"/>
      <c r="AH64" s="400"/>
      <c r="AI64" s="400"/>
      <c r="AJ64" s="400"/>
      <c r="AK64" s="400"/>
      <c r="AL64" s="400"/>
      <c r="AM64" s="400"/>
      <c r="AN64" s="400"/>
      <c r="AO64" s="400"/>
      <c r="AP64" s="400"/>
      <c r="AQ64" s="400"/>
      <c r="AR64" s="400"/>
      <c r="AS64" s="400"/>
      <c r="AT64" s="400"/>
      <c r="AU64" s="400"/>
      <c r="AV64" s="400"/>
      <c r="AW64" s="400"/>
      <c r="AX64" s="400"/>
      <c r="AY64" s="400"/>
      <c r="AZ64" s="400"/>
      <c r="BA64" s="400"/>
      <c r="BB64" s="400"/>
      <c r="BC64" s="400"/>
      <c r="BD64" s="400"/>
      <c r="BE64" s="400"/>
      <c r="BF64" s="400"/>
      <c r="BG64" s="400"/>
      <c r="BH64" s="400"/>
      <c r="BI64" s="400"/>
      <c r="BJ64" s="400"/>
      <c r="BK64" s="400"/>
      <c r="BL64" s="400"/>
      <c r="BM64" s="400"/>
      <c r="BN64" s="400"/>
      <c r="BO64" s="400"/>
      <c r="BP64" s="400"/>
      <c r="BQ64" s="400"/>
      <c r="BR64" s="400"/>
      <c r="BS64" s="400"/>
      <c r="BT64" s="400"/>
      <c r="BU64" s="400"/>
      <c r="BV64" s="400"/>
      <c r="BW64" s="400"/>
      <c r="BX64" s="400"/>
      <c r="BY64" s="400"/>
      <c r="BZ64" s="400"/>
      <c r="CA64" s="400"/>
      <c r="CB64" s="400"/>
      <c r="CC64" s="400"/>
      <c r="CD64" s="400"/>
      <c r="CE64" s="400"/>
      <c r="CF64" s="400"/>
      <c r="CG64" s="400"/>
      <c r="CH64" s="400"/>
      <c r="CI64" s="400"/>
      <c r="CJ64" s="400"/>
      <c r="CK64" s="400"/>
      <c r="CL64" s="400"/>
      <c r="CM64" s="400"/>
      <c r="CN64" s="400"/>
      <c r="CO64" s="400"/>
      <c r="CP64" s="400"/>
      <c r="CQ64" s="400"/>
      <c r="CR64" s="400"/>
      <c r="CS64" s="400"/>
      <c r="CT64" s="400"/>
      <c r="CU64" s="400"/>
      <c r="CV64" s="400"/>
      <c r="CW64" s="400"/>
      <c r="CX64" s="400"/>
      <c r="CY64" s="400"/>
      <c r="CZ64" s="362"/>
      <c r="DB64" s="897"/>
      <c r="DC64" s="898"/>
      <c r="DD64" s="368" t="str">
        <v/>
      </c>
      <c r="DE64" s="369" t="str">
        <v/>
      </c>
      <c r="DF64" s="369" t="str">
        <v/>
      </c>
      <c r="DG64" s="369" t="str">
        <v/>
      </c>
      <c r="DH64" s="369" t="str">
        <v/>
      </c>
      <c r="DI64" s="369" t="str">
        <v/>
      </c>
      <c r="DJ64" s="369" t="str">
        <v/>
      </c>
      <c r="DK64" s="369" t="str">
        <v/>
      </c>
      <c r="DL64" s="369" t="str">
        <v/>
      </c>
      <c r="DM64" s="369" t="str">
        <v/>
      </c>
      <c r="DN64" s="369" t="str">
        <v/>
      </c>
      <c r="DO64" s="369" t="str">
        <v/>
      </c>
      <c r="DP64" s="369" t="str">
        <v/>
      </c>
      <c r="DQ64" s="369" t="str">
        <v/>
      </c>
      <c r="DR64" s="369" t="str">
        <v/>
      </c>
      <c r="DS64" s="369" t="str">
        <v/>
      </c>
      <c r="DT64" s="369" t="str">
        <v/>
      </c>
      <c r="DU64" s="369" t="str">
        <v/>
      </c>
      <c r="DV64" s="369" t="str">
        <v/>
      </c>
      <c r="DW64" s="369" t="str">
        <v/>
      </c>
      <c r="DX64" s="370" t="str">
        <v/>
      </c>
      <c r="DY64" s="369" t="str">
        <v/>
      </c>
      <c r="DZ64" s="369" t="str">
        <v/>
      </c>
      <c r="EA64" s="369" t="str">
        <v/>
      </c>
      <c r="EB64" s="369" t="str">
        <v/>
      </c>
      <c r="EC64" s="369" t="str">
        <v/>
      </c>
      <c r="ED64" s="369" t="str">
        <v/>
      </c>
      <c r="EE64" s="369" t="str">
        <v/>
      </c>
      <c r="EF64" s="369" t="str">
        <v/>
      </c>
      <c r="EG64" s="369" t="str">
        <v/>
      </c>
      <c r="EH64" s="369" t="str">
        <v/>
      </c>
      <c r="EI64" s="369" t="str">
        <v/>
      </c>
      <c r="EJ64" s="369" t="str">
        <v/>
      </c>
      <c r="EK64" s="369" t="str">
        <v/>
      </c>
      <c r="EL64" s="369" t="str">
        <v/>
      </c>
      <c r="EM64" s="369" t="str">
        <v/>
      </c>
      <c r="EN64" s="369" t="str">
        <v/>
      </c>
      <c r="EO64" s="369" t="str">
        <v/>
      </c>
      <c r="EP64" s="369" t="str">
        <v/>
      </c>
      <c r="EQ64" s="369" t="str">
        <v/>
      </c>
      <c r="ER64" s="369" t="str">
        <v/>
      </c>
      <c r="ES64" s="369" t="str">
        <v/>
      </c>
      <c r="ET64" s="369" t="str">
        <v/>
      </c>
      <c r="EU64" s="369" t="str">
        <v/>
      </c>
      <c r="EV64" s="369" t="str">
        <v/>
      </c>
      <c r="EW64" s="369" t="str">
        <v/>
      </c>
      <c r="EX64" s="369" t="str">
        <v/>
      </c>
      <c r="EY64" s="369" t="str">
        <v/>
      </c>
      <c r="EZ64" s="369" t="str">
        <v/>
      </c>
      <c r="FA64" s="369" t="str">
        <v/>
      </c>
      <c r="FB64" s="369" t="str">
        <v/>
      </c>
      <c r="FC64" s="369" t="str">
        <v/>
      </c>
      <c r="FD64" s="369" t="str">
        <v/>
      </c>
      <c r="FE64" s="369" t="str">
        <v/>
      </c>
      <c r="FF64" s="369" t="str">
        <v/>
      </c>
      <c r="FG64" s="369" t="str">
        <v/>
      </c>
      <c r="FH64" s="369" t="str">
        <v/>
      </c>
      <c r="FI64" s="369" t="str">
        <v/>
      </c>
      <c r="FJ64" s="369" t="str">
        <v/>
      </c>
      <c r="FK64" s="369" t="str">
        <v/>
      </c>
      <c r="FL64" s="369" t="str">
        <v/>
      </c>
      <c r="FM64" s="369" t="str">
        <v/>
      </c>
      <c r="FN64" s="369" t="str">
        <v/>
      </c>
      <c r="FO64" s="369" t="str">
        <v/>
      </c>
      <c r="FP64" s="369" t="str">
        <v/>
      </c>
      <c r="FQ64" s="369" t="str">
        <v/>
      </c>
      <c r="FR64" s="369" t="str">
        <v/>
      </c>
      <c r="FS64" s="369" t="str">
        <v/>
      </c>
      <c r="FT64" s="369" t="str">
        <v/>
      </c>
      <c r="FU64" s="369" t="str">
        <v/>
      </c>
      <c r="FV64" s="369" t="str">
        <v/>
      </c>
      <c r="FW64" s="369" t="str">
        <v/>
      </c>
      <c r="FX64" s="369" t="str">
        <v/>
      </c>
      <c r="FY64" s="369" t="str">
        <v/>
      </c>
      <c r="FZ64" s="369" t="str">
        <v/>
      </c>
      <c r="GA64" s="369" t="str">
        <v/>
      </c>
      <c r="GB64" s="369" t="str">
        <v/>
      </c>
      <c r="GC64" s="369" t="str">
        <v/>
      </c>
      <c r="GD64" s="369" t="str">
        <v/>
      </c>
      <c r="GE64" s="369" t="str">
        <v/>
      </c>
      <c r="GF64" s="369" t="str">
        <v/>
      </c>
      <c r="GG64" s="369" t="str">
        <v/>
      </c>
      <c r="GH64" s="369" t="str">
        <v/>
      </c>
      <c r="GI64" s="369" t="str">
        <v/>
      </c>
      <c r="GJ64" s="369" t="str">
        <v/>
      </c>
      <c r="GK64" s="369" t="str">
        <v/>
      </c>
      <c r="GL64" s="369" t="str">
        <v/>
      </c>
      <c r="GM64" s="369" t="str">
        <v/>
      </c>
      <c r="GN64" s="369" t="str">
        <v/>
      </c>
      <c r="GO64" s="369" t="str">
        <v/>
      </c>
      <c r="GP64" s="369" t="str">
        <v/>
      </c>
      <c r="GQ64" s="369" t="str">
        <v/>
      </c>
      <c r="GR64" s="369" t="str">
        <v/>
      </c>
      <c r="GS64" s="369" t="str">
        <v/>
      </c>
      <c r="GT64" s="369" t="str">
        <v/>
      </c>
      <c r="GU64" s="369" t="str">
        <v/>
      </c>
      <c r="GV64" s="369" t="str">
        <v/>
      </c>
      <c r="GW64" s="369" t="str">
        <v/>
      </c>
      <c r="GX64" s="369" t="str">
        <v/>
      </c>
      <c r="GY64" s="369" t="str">
        <v/>
      </c>
      <c r="GZ64" s="369" t="str">
        <v/>
      </c>
      <c r="HA64" s="369" t="str">
        <v/>
      </c>
      <c r="HB64" s="369" t="str">
        <v/>
      </c>
      <c r="HC64" s="369" t="str">
        <v/>
      </c>
      <c r="HD64" s="369" t="str">
        <v/>
      </c>
      <c r="HE64" s="369" t="str">
        <v/>
      </c>
      <c r="HF64" s="369" t="str">
        <v/>
      </c>
      <c r="HG64" s="369" t="str">
        <v/>
      </c>
      <c r="HH64" s="369" t="str">
        <v/>
      </c>
      <c r="HI64" s="369" t="str">
        <v/>
      </c>
      <c r="HJ64" s="369" t="str">
        <v/>
      </c>
      <c r="HK64" s="369" t="str">
        <v/>
      </c>
      <c r="HL64" s="369" t="str">
        <v/>
      </c>
      <c r="HM64" s="369" t="str">
        <v/>
      </c>
      <c r="HN64" s="369" t="str">
        <v/>
      </c>
      <c r="HO64" s="369" t="str">
        <v/>
      </c>
      <c r="HP64" s="369" t="str">
        <v/>
      </c>
      <c r="HQ64" s="369" t="str">
        <v/>
      </c>
      <c r="HR64" s="369" t="str">
        <v/>
      </c>
      <c r="HS64" s="369" t="str">
        <v/>
      </c>
      <c r="HT64" s="369" t="str">
        <v/>
      </c>
      <c r="HU64" s="369" t="str">
        <v/>
      </c>
      <c r="HV64" s="369" t="str">
        <v/>
      </c>
      <c r="HW64" s="369" t="str">
        <v/>
      </c>
      <c r="HX64" s="369" t="str">
        <v/>
      </c>
      <c r="HY64" s="369" t="str">
        <v/>
      </c>
      <c r="HZ64" s="369" t="str">
        <v/>
      </c>
      <c r="IA64" s="369" t="str">
        <v/>
      </c>
      <c r="IB64" s="369" t="str">
        <v/>
      </c>
      <c r="IC64" s="369" t="str">
        <v/>
      </c>
      <c r="ID64" s="369" t="str">
        <v/>
      </c>
      <c r="IE64" s="369" t="str">
        <v/>
      </c>
      <c r="IF64" s="369" t="str">
        <v/>
      </c>
      <c r="IG64" s="369" t="str">
        <v/>
      </c>
      <c r="IH64" s="369" t="str">
        <v/>
      </c>
      <c r="II64" s="369" t="str">
        <v/>
      </c>
      <c r="IJ64" s="369" t="str">
        <v/>
      </c>
      <c r="IK64" s="369" t="str">
        <v/>
      </c>
      <c r="IL64" s="369" t="str">
        <v/>
      </c>
      <c r="IM64" s="369" t="str">
        <v/>
      </c>
      <c r="IN64" s="369" t="str">
        <v/>
      </c>
      <c r="IO64" s="369" t="str">
        <v/>
      </c>
      <c r="IP64" s="369" t="str">
        <v/>
      </c>
      <c r="IQ64" s="369" t="str">
        <v/>
      </c>
      <c r="IR64" s="369" t="str">
        <v/>
      </c>
      <c r="IS64" s="369" t="str">
        <v/>
      </c>
      <c r="IT64" s="369" t="str">
        <v/>
      </c>
      <c r="IU64" s="369" t="str">
        <v/>
      </c>
      <c r="IV64" s="369" t="str">
        <v/>
      </c>
      <c r="IW64" s="369" t="str">
        <v/>
      </c>
      <c r="IX64" s="369" t="str">
        <v/>
      </c>
      <c r="IY64" s="369" t="str">
        <v/>
      </c>
      <c r="IZ64" s="369" t="str">
        <v/>
      </c>
      <c r="JA64" s="369" t="str">
        <v/>
      </c>
      <c r="JB64" s="369" t="str">
        <v/>
      </c>
      <c r="JC64" s="369" t="str">
        <v/>
      </c>
      <c r="JD64" s="369" t="str">
        <v/>
      </c>
      <c r="JE64" s="369" t="str">
        <v/>
      </c>
      <c r="JF64" s="369" t="str">
        <v/>
      </c>
      <c r="JG64" s="369" t="str">
        <v/>
      </c>
      <c r="JH64" s="369" t="str">
        <v/>
      </c>
      <c r="JI64" s="369" t="str">
        <v/>
      </c>
      <c r="JJ64" s="369" t="str">
        <v/>
      </c>
      <c r="JK64" s="369" t="str">
        <v/>
      </c>
      <c r="JL64" s="369" t="str">
        <v/>
      </c>
      <c r="JM64" s="369" t="str">
        <v/>
      </c>
      <c r="JN64" s="369" t="str">
        <v/>
      </c>
      <c r="JO64" s="369" t="str">
        <v/>
      </c>
      <c r="JP64" s="369" t="str">
        <v/>
      </c>
      <c r="JQ64" s="369" t="str">
        <v/>
      </c>
      <c r="JR64" s="369" t="str">
        <v/>
      </c>
      <c r="JS64" s="369" t="str">
        <v/>
      </c>
      <c r="JT64" s="369" t="str">
        <v/>
      </c>
      <c r="JU64" s="369" t="str">
        <v/>
      </c>
      <c r="JV64" s="369" t="str">
        <v/>
      </c>
      <c r="JW64" s="369" t="str">
        <v/>
      </c>
      <c r="JX64" s="369" t="str">
        <v/>
      </c>
      <c r="JY64" s="369" t="str">
        <v/>
      </c>
      <c r="JZ64" s="369" t="str">
        <v/>
      </c>
      <c r="KA64" s="369" t="str">
        <v/>
      </c>
      <c r="KB64" s="369" t="str">
        <v/>
      </c>
      <c r="KC64" s="369" t="str">
        <v/>
      </c>
      <c r="KD64" s="369" t="str">
        <v/>
      </c>
      <c r="KE64" s="369" t="str">
        <v/>
      </c>
      <c r="KF64" s="369" t="str">
        <v/>
      </c>
      <c r="KG64" s="369" t="str">
        <v/>
      </c>
      <c r="KH64" s="369" t="str">
        <v/>
      </c>
      <c r="KI64" s="369" t="str">
        <v/>
      </c>
      <c r="KJ64" s="369" t="str">
        <v/>
      </c>
      <c r="KK64" s="369" t="str">
        <v/>
      </c>
      <c r="KL64" s="369" t="str">
        <v/>
      </c>
      <c r="KM64" s="369" t="str">
        <v/>
      </c>
      <c r="KN64" s="369" t="str">
        <v/>
      </c>
      <c r="KO64" s="369" t="str">
        <v/>
      </c>
      <c r="KP64" s="369" t="str">
        <v/>
      </c>
      <c r="KQ64" s="369" t="str">
        <v/>
      </c>
      <c r="KR64" s="369" t="str">
        <v/>
      </c>
      <c r="KS64" s="369" t="str">
        <v/>
      </c>
      <c r="KT64" s="369" t="str">
        <v/>
      </c>
      <c r="KU64" s="369" t="str">
        <v/>
      </c>
      <c r="KV64" s="369" t="str">
        <v/>
      </c>
      <c r="KW64" s="369" t="str">
        <v/>
      </c>
      <c r="KX64" s="369" t="str">
        <v/>
      </c>
      <c r="KY64" s="369" t="str">
        <v/>
      </c>
      <c r="KZ64" s="369" t="str">
        <v/>
      </c>
      <c r="LA64" s="369" t="str">
        <v/>
      </c>
      <c r="LB64" s="369" t="str">
        <v/>
      </c>
      <c r="LC64" s="369" t="str">
        <v/>
      </c>
      <c r="LD64" s="369" t="str">
        <v/>
      </c>
      <c r="LE64" s="369" t="str">
        <v/>
      </c>
      <c r="LF64" s="369" t="str">
        <v/>
      </c>
      <c r="LG64" s="369" t="str">
        <v/>
      </c>
      <c r="LH64" s="369" t="str">
        <v/>
      </c>
      <c r="LI64" s="369" t="str">
        <v/>
      </c>
      <c r="LJ64" s="369" t="str">
        <v/>
      </c>
      <c r="LK64" s="369" t="str">
        <v/>
      </c>
      <c r="LL64" s="369" t="str">
        <v/>
      </c>
      <c r="LM64" s="369" t="str">
        <v/>
      </c>
      <c r="LN64" s="369" t="str">
        <v/>
      </c>
      <c r="LO64" s="369" t="str">
        <v/>
      </c>
      <c r="LP64" s="369" t="str">
        <v/>
      </c>
      <c r="LQ64" s="369" t="str">
        <v/>
      </c>
      <c r="LR64" s="369" t="str">
        <v/>
      </c>
      <c r="LS64" s="369" t="str">
        <v/>
      </c>
      <c r="LT64" s="369" t="str">
        <v/>
      </c>
      <c r="LU64" s="369" t="str">
        <v/>
      </c>
      <c r="LV64" s="369" t="str">
        <v/>
      </c>
      <c r="LW64" s="369" t="str">
        <v/>
      </c>
      <c r="LX64" s="369" t="str">
        <v/>
      </c>
      <c r="LY64" s="369" t="str">
        <v/>
      </c>
      <c r="LZ64" s="369" t="str">
        <v/>
      </c>
      <c r="MA64" s="369" t="str">
        <v/>
      </c>
      <c r="MB64" s="369" t="str">
        <v/>
      </c>
      <c r="MC64" s="369" t="str">
        <v/>
      </c>
      <c r="MD64" s="369" t="str">
        <v/>
      </c>
      <c r="ME64" s="369" t="str">
        <v/>
      </c>
      <c r="MF64" s="369" t="str">
        <v/>
      </c>
      <c r="MG64" s="369" t="str">
        <v/>
      </c>
      <c r="MH64" s="369" t="str">
        <v/>
      </c>
      <c r="MI64" s="369" t="str">
        <v/>
      </c>
      <c r="MJ64" s="369" t="str">
        <v/>
      </c>
      <c r="MK64" s="369" t="str">
        <v/>
      </c>
      <c r="ML64" s="369" t="str">
        <v/>
      </c>
      <c r="MM64" s="369" t="str">
        <v/>
      </c>
      <c r="MN64" s="369" t="str">
        <v/>
      </c>
      <c r="MO64" s="369" t="str">
        <v/>
      </c>
      <c r="MP64" s="369" t="str">
        <v/>
      </c>
      <c r="MQ64" s="369" t="str">
        <v/>
      </c>
      <c r="MR64" s="369" t="str">
        <v/>
      </c>
      <c r="MS64" s="369" t="str">
        <v/>
      </c>
      <c r="MT64" s="369" t="str">
        <v/>
      </c>
      <c r="MU64" s="369" t="str">
        <v/>
      </c>
      <c r="MV64" s="369" t="str">
        <v/>
      </c>
      <c r="MW64" s="369" t="str">
        <v/>
      </c>
      <c r="MX64" s="369" t="str">
        <v/>
      </c>
      <c r="MY64" s="369" t="str">
        <v/>
      </c>
      <c r="MZ64" s="369" t="str">
        <v/>
      </c>
      <c r="NA64" s="369" t="str">
        <v/>
      </c>
      <c r="NB64" s="369" t="str">
        <v/>
      </c>
      <c r="NC64" s="369" t="str">
        <v/>
      </c>
      <c r="ND64" s="369" t="str">
        <v/>
      </c>
      <c r="NE64" s="369" t="str">
        <v/>
      </c>
      <c r="NF64" s="369" t="str">
        <v/>
      </c>
      <c r="NG64" s="369" t="str">
        <v/>
      </c>
      <c r="NH64" s="369" t="str">
        <v/>
      </c>
      <c r="NI64" s="369" t="str">
        <v/>
      </c>
      <c r="NJ64" s="369" t="str">
        <v/>
      </c>
      <c r="NK64" s="369" t="str">
        <v/>
      </c>
      <c r="NL64" s="369" t="str">
        <v/>
      </c>
      <c r="NM64" s="369" t="str">
        <v/>
      </c>
      <c r="NN64" s="369" t="str">
        <v/>
      </c>
      <c r="NO64" s="369" t="str">
        <v/>
      </c>
      <c r="NP64" s="369" t="str">
        <v/>
      </c>
      <c r="NQ64" s="369" t="str">
        <v/>
      </c>
      <c r="NR64" s="369" t="str">
        <v/>
      </c>
      <c r="NS64" s="369" t="str">
        <v/>
      </c>
      <c r="NT64" s="369" t="str">
        <v/>
      </c>
      <c r="NU64" s="369" t="str">
        <v/>
      </c>
      <c r="NV64" s="369" t="str">
        <v/>
      </c>
      <c r="NW64" s="369" t="str">
        <v/>
      </c>
      <c r="NX64" s="369" t="str">
        <v/>
      </c>
      <c r="NY64" s="369" t="str">
        <v/>
      </c>
      <c r="NZ64" s="369" t="str">
        <v/>
      </c>
      <c r="OA64" s="369" t="str">
        <v/>
      </c>
      <c r="OB64" s="369" t="str">
        <v/>
      </c>
      <c r="OC64" s="369" t="str">
        <v/>
      </c>
      <c r="OD64" s="369" t="str">
        <v/>
      </c>
      <c r="OE64" s="369" t="str">
        <v/>
      </c>
      <c r="OF64" s="369" t="str">
        <v/>
      </c>
      <c r="OG64" s="369" t="str">
        <v/>
      </c>
      <c r="OH64" s="369" t="str">
        <v/>
      </c>
      <c r="OI64" s="369" t="str">
        <v/>
      </c>
      <c r="OJ64" s="369" t="str">
        <v/>
      </c>
      <c r="OK64" s="369" t="str">
        <v/>
      </c>
      <c r="OL64" s="369" t="str">
        <v/>
      </c>
      <c r="OM64" s="369" t="str">
        <v/>
      </c>
      <c r="ON64" s="369" t="str">
        <v/>
      </c>
      <c r="OO64" s="369" t="str">
        <v/>
      </c>
      <c r="OP64" s="369" t="str">
        <v/>
      </c>
      <c r="OQ64" s="371" t="str">
        <v/>
      </c>
      <c r="OR64" s="369" t="str">
        <v/>
      </c>
      <c r="OS64" s="369" t="str">
        <v/>
      </c>
      <c r="OT64" s="369" t="str">
        <v/>
      </c>
      <c r="OU64" s="369" t="str">
        <v/>
      </c>
      <c r="OV64" s="369" t="str">
        <v/>
      </c>
      <c r="OW64" s="369" t="str">
        <v/>
      </c>
      <c r="OX64" s="369" t="str">
        <v/>
      </c>
      <c r="OY64" s="369" t="str">
        <v/>
      </c>
      <c r="OZ64" s="369" t="str">
        <v/>
      </c>
      <c r="PA64" s="369" t="str">
        <v/>
      </c>
      <c r="PB64" s="369" t="str">
        <v/>
      </c>
      <c r="PC64" s="369" t="str">
        <v/>
      </c>
      <c r="PD64" s="369" t="str">
        <v/>
      </c>
      <c r="PE64" s="369" t="str">
        <v/>
      </c>
      <c r="PF64" s="369" t="str">
        <v/>
      </c>
      <c r="PG64" s="369" t="str">
        <v/>
      </c>
      <c r="PH64" s="369" t="str">
        <v/>
      </c>
      <c r="PI64" s="369" t="str">
        <v/>
      </c>
      <c r="PJ64" s="369" t="str">
        <v/>
      </c>
      <c r="PK64" s="369" t="str">
        <v/>
      </c>
      <c r="PL64" s="369" t="str">
        <v/>
      </c>
      <c r="PM64" s="369" t="str">
        <v/>
      </c>
      <c r="PN64" s="369" t="str">
        <v/>
      </c>
      <c r="PO64" s="369" t="str">
        <v/>
      </c>
      <c r="PP64" s="369" t="str">
        <v/>
      </c>
      <c r="PQ64" s="369" t="str">
        <v/>
      </c>
      <c r="PR64" s="369" t="str">
        <v/>
      </c>
      <c r="PS64" s="369" t="str">
        <v/>
      </c>
      <c r="PT64" s="369" t="str">
        <v/>
      </c>
      <c r="PU64" s="369" t="str">
        <v/>
      </c>
      <c r="PV64" s="369" t="str">
        <v/>
      </c>
      <c r="PW64" s="369" t="str">
        <v/>
      </c>
      <c r="PX64" s="369" t="str">
        <v/>
      </c>
      <c r="PY64" s="369" t="str">
        <v/>
      </c>
      <c r="PZ64" s="369" t="str">
        <v/>
      </c>
      <c r="QA64" s="369" t="str">
        <v/>
      </c>
      <c r="QB64" s="369" t="str">
        <v/>
      </c>
      <c r="QC64" s="369" t="str">
        <v/>
      </c>
      <c r="QD64" s="369" t="str">
        <v/>
      </c>
      <c r="QE64" s="369" t="str">
        <v/>
      </c>
      <c r="QF64" s="369" t="str">
        <v/>
      </c>
      <c r="QG64" s="369" t="str">
        <v/>
      </c>
      <c r="QH64" s="369" t="str">
        <v/>
      </c>
      <c r="QI64" s="369" t="str">
        <v/>
      </c>
      <c r="QJ64" s="369" t="str">
        <v/>
      </c>
      <c r="QK64" s="369" t="str">
        <v/>
      </c>
      <c r="QL64" s="369" t="str">
        <v/>
      </c>
      <c r="QM64" s="369" t="str">
        <v/>
      </c>
      <c r="QN64" s="369" t="str">
        <v/>
      </c>
      <c r="QO64" s="369" t="str">
        <v/>
      </c>
      <c r="QP64" s="369" t="str">
        <v/>
      </c>
      <c r="QQ64" s="369" t="str">
        <v/>
      </c>
      <c r="QR64" s="369" t="str">
        <v/>
      </c>
      <c r="QS64" s="369" t="str">
        <v/>
      </c>
      <c r="QT64" s="369" t="str">
        <v/>
      </c>
      <c r="QU64" s="369" t="str">
        <v/>
      </c>
      <c r="QV64" s="369" t="str">
        <v/>
      </c>
      <c r="QW64" s="369" t="str">
        <v/>
      </c>
      <c r="QX64" s="369" t="str">
        <v/>
      </c>
      <c r="QY64" s="369" t="str">
        <v/>
      </c>
      <c r="QZ64" s="369" t="str">
        <v/>
      </c>
      <c r="RA64" s="369" t="str">
        <v/>
      </c>
      <c r="RB64" s="369" t="str">
        <v/>
      </c>
      <c r="RC64" s="369" t="str">
        <v/>
      </c>
      <c r="RD64" s="369" t="str">
        <v/>
      </c>
      <c r="RE64" s="369" t="str">
        <v/>
      </c>
      <c r="RF64" s="369" t="str">
        <v/>
      </c>
      <c r="RG64" s="369" t="str">
        <v/>
      </c>
      <c r="RH64" s="369" t="str">
        <v/>
      </c>
      <c r="RI64" s="369" t="str">
        <v/>
      </c>
      <c r="RJ64" s="369" t="str">
        <v/>
      </c>
      <c r="RK64" s="369" t="str">
        <v/>
      </c>
      <c r="RL64" s="369" t="str">
        <v/>
      </c>
      <c r="RM64" s="369" t="str">
        <v/>
      </c>
      <c r="RN64" s="369" t="str">
        <v/>
      </c>
      <c r="RO64" s="369" t="str">
        <v/>
      </c>
      <c r="RP64" s="369" t="str">
        <v/>
      </c>
      <c r="RQ64" s="369" t="str">
        <v/>
      </c>
      <c r="RR64" s="369" t="str">
        <v/>
      </c>
      <c r="RS64" s="369" t="str">
        <v/>
      </c>
      <c r="RT64" s="369" t="str">
        <v/>
      </c>
      <c r="RU64" s="369" t="str">
        <v/>
      </c>
      <c r="RV64" s="369" t="str">
        <v/>
      </c>
      <c r="RW64" s="369" t="str">
        <v/>
      </c>
      <c r="RX64" s="369" t="str">
        <v/>
      </c>
      <c r="RY64" s="369" t="str">
        <v/>
      </c>
      <c r="RZ64" s="369" t="str">
        <v/>
      </c>
      <c r="SA64" s="369" t="str">
        <v/>
      </c>
      <c r="SB64" s="369" t="str">
        <v/>
      </c>
      <c r="SC64" s="369" t="str">
        <v/>
      </c>
      <c r="SD64" s="369" t="str">
        <v/>
      </c>
      <c r="SE64" s="369" t="str">
        <v/>
      </c>
      <c r="SF64" s="369" t="str">
        <v/>
      </c>
      <c r="SG64" s="369" t="str">
        <v/>
      </c>
      <c r="SH64" s="369" t="str">
        <v/>
      </c>
      <c r="SI64" s="369" t="str">
        <v/>
      </c>
      <c r="SJ64" s="369" t="str">
        <v/>
      </c>
      <c r="SK64" s="369" t="str">
        <v/>
      </c>
      <c r="SL64" s="369" t="str">
        <v/>
      </c>
      <c r="SM64" s="369" t="str">
        <v/>
      </c>
      <c r="SN64" s="369" t="str">
        <v/>
      </c>
      <c r="SO64" s="369" t="str">
        <v/>
      </c>
      <c r="SP64" s="369" t="str">
        <v/>
      </c>
      <c r="SQ64" s="369" t="str">
        <v/>
      </c>
      <c r="SR64" s="369" t="str">
        <v/>
      </c>
      <c r="SS64" s="369" t="str">
        <v/>
      </c>
      <c r="ST64" s="369" t="str">
        <v/>
      </c>
      <c r="SU64" s="369" t="str">
        <v/>
      </c>
      <c r="SV64" s="369" t="str">
        <v/>
      </c>
      <c r="SW64" s="369" t="str">
        <v/>
      </c>
      <c r="SX64" s="369" t="str">
        <v/>
      </c>
      <c r="SY64" s="369" t="str">
        <v/>
      </c>
      <c r="SZ64" s="369" t="str">
        <v/>
      </c>
      <c r="TA64" s="369" t="str">
        <v/>
      </c>
      <c r="TB64" s="369" t="str">
        <v/>
      </c>
      <c r="TC64" s="369" t="str">
        <v/>
      </c>
      <c r="TD64" s="369" t="str">
        <v/>
      </c>
      <c r="TE64" s="369" t="str">
        <v/>
      </c>
      <c r="TF64" s="369" t="str">
        <v/>
      </c>
      <c r="TG64" s="369" t="str">
        <v/>
      </c>
      <c r="TH64" s="369" t="str">
        <v/>
      </c>
      <c r="TI64" s="369" t="str">
        <v/>
      </c>
      <c r="TJ64" s="369" t="str">
        <v/>
      </c>
      <c r="TK64" s="369" t="str">
        <v/>
      </c>
      <c r="TL64" s="369" t="str">
        <v/>
      </c>
      <c r="TM64" s="369" t="str">
        <v/>
      </c>
      <c r="TN64" s="369" t="str">
        <v/>
      </c>
      <c r="TO64" s="369" t="str">
        <v/>
      </c>
      <c r="TP64" s="369" t="str">
        <v/>
      </c>
      <c r="TQ64" s="369" t="str">
        <v/>
      </c>
      <c r="TR64" s="369" t="str">
        <v/>
      </c>
      <c r="TS64" s="369" t="str">
        <v/>
      </c>
      <c r="TT64" s="369" t="str">
        <v/>
      </c>
      <c r="TU64" s="369" t="str">
        <v/>
      </c>
      <c r="TV64" s="369" t="str">
        <v/>
      </c>
      <c r="TW64" s="369" t="str">
        <v/>
      </c>
      <c r="TX64" s="369" t="str">
        <v/>
      </c>
      <c r="TY64" s="369" t="str">
        <v/>
      </c>
      <c r="TZ64" s="369" t="str">
        <v/>
      </c>
      <c r="UA64" s="369" t="str">
        <v/>
      </c>
      <c r="UB64" s="369" t="str">
        <v/>
      </c>
      <c r="UC64" s="369" t="str">
        <v/>
      </c>
      <c r="UD64" s="369" t="str">
        <v/>
      </c>
      <c r="UE64" s="369" t="str">
        <v/>
      </c>
      <c r="UF64" s="369" t="str">
        <v/>
      </c>
      <c r="UG64" s="369" t="str">
        <v/>
      </c>
      <c r="UH64" s="369" t="str">
        <v/>
      </c>
      <c r="UI64" s="369" t="str">
        <v/>
      </c>
      <c r="UJ64" s="369" t="str">
        <v/>
      </c>
      <c r="UK64" s="369" t="str">
        <v/>
      </c>
      <c r="UL64" s="369" t="str">
        <v/>
      </c>
      <c r="UM64" s="369" t="str">
        <v/>
      </c>
      <c r="UN64" s="369" t="str">
        <v/>
      </c>
      <c r="UO64" s="369" t="str">
        <v/>
      </c>
      <c r="UP64" s="369" t="str">
        <v/>
      </c>
      <c r="UQ64" s="369" t="str">
        <v/>
      </c>
      <c r="UR64" s="369" t="str">
        <v/>
      </c>
      <c r="US64" s="369" t="str">
        <v/>
      </c>
      <c r="UT64" s="369" t="str">
        <v/>
      </c>
      <c r="UU64" s="369" t="str">
        <v/>
      </c>
      <c r="UV64" s="369" t="str">
        <v/>
      </c>
      <c r="UW64" s="369" t="str">
        <v/>
      </c>
      <c r="UX64" s="369" t="str">
        <v/>
      </c>
      <c r="UY64" s="369" t="str">
        <v/>
      </c>
      <c r="UZ64" s="369" t="str">
        <v/>
      </c>
      <c r="VA64" s="369" t="str">
        <v/>
      </c>
      <c r="VB64" s="369" t="str">
        <v/>
      </c>
      <c r="VC64" s="369" t="str">
        <v/>
      </c>
      <c r="VD64" s="369" t="str">
        <v/>
      </c>
      <c r="VE64" s="369" t="str">
        <v/>
      </c>
      <c r="VF64" s="369" t="str">
        <v/>
      </c>
      <c r="VG64" s="369" t="str">
        <v/>
      </c>
      <c r="VH64" s="369" t="str">
        <v/>
      </c>
      <c r="VI64" s="369" t="str">
        <v/>
      </c>
      <c r="VJ64" s="369" t="str">
        <v/>
      </c>
      <c r="VK64" s="369" t="str">
        <v/>
      </c>
      <c r="VL64" s="369" t="str">
        <v/>
      </c>
      <c r="VM64" s="369" t="str">
        <v/>
      </c>
      <c r="VN64" s="369" t="str">
        <v/>
      </c>
      <c r="VO64" s="369" t="str">
        <v/>
      </c>
      <c r="VP64" s="369" t="str">
        <v/>
      </c>
      <c r="VQ64" s="369" t="str">
        <v/>
      </c>
      <c r="VR64" s="369" t="str">
        <v/>
      </c>
      <c r="VS64" s="369" t="str">
        <v/>
      </c>
      <c r="VT64" s="369" t="str">
        <v/>
      </c>
      <c r="VU64" s="369" t="str">
        <v/>
      </c>
      <c r="VV64" s="369" t="str">
        <v/>
      </c>
      <c r="VW64" s="369" t="str">
        <v/>
      </c>
      <c r="VX64" s="369" t="str">
        <v/>
      </c>
      <c r="VY64" s="369" t="str">
        <v/>
      </c>
      <c r="VZ64" s="369" t="str">
        <v/>
      </c>
      <c r="WA64" s="369" t="str">
        <v/>
      </c>
      <c r="WB64" s="369" t="str">
        <v/>
      </c>
      <c r="WC64" s="369" t="str">
        <v/>
      </c>
      <c r="WD64" s="369" t="str">
        <v/>
      </c>
      <c r="WE64" s="369" t="str">
        <v/>
      </c>
      <c r="WF64" s="369" t="str">
        <v/>
      </c>
      <c r="WG64" s="369" t="str">
        <v/>
      </c>
      <c r="WH64" s="369" t="str">
        <v/>
      </c>
      <c r="WI64" s="369" t="str">
        <v/>
      </c>
    </row>
    <row r="65" spans="1:607">
      <c r="A65" s="348"/>
      <c r="B65" s="360" t="s">
        <v>797</v>
      </c>
      <c r="C65" s="348"/>
      <c r="D65" s="399"/>
      <c r="E65" s="399"/>
      <c r="F65" s="399"/>
      <c r="G65" s="361" t="str">
        <f t="shared" si="0"/>
        <v/>
      </c>
      <c r="H65" s="361" t="str">
        <f t="shared" si="1"/>
        <v/>
      </c>
      <c r="I65" s="397"/>
      <c r="J65" s="348"/>
      <c r="K65" s="348"/>
      <c r="L65" s="348"/>
      <c r="M65" s="348"/>
      <c r="N65" s="400"/>
      <c r="O65" s="400"/>
      <c r="P65" s="400"/>
      <c r="Q65" s="400"/>
      <c r="R65" s="400"/>
      <c r="S65" s="400"/>
      <c r="T65" s="400"/>
      <c r="U65" s="400"/>
      <c r="V65" s="400"/>
      <c r="W65" s="400"/>
      <c r="X65" s="400"/>
      <c r="Y65" s="400"/>
      <c r="Z65" s="400"/>
      <c r="AA65" s="400"/>
      <c r="AB65" s="400"/>
      <c r="AC65" s="400"/>
      <c r="AD65" s="400"/>
      <c r="AE65" s="400"/>
      <c r="AF65" s="400"/>
      <c r="AG65" s="400"/>
      <c r="AH65" s="400"/>
      <c r="AI65" s="400"/>
      <c r="AJ65" s="400"/>
      <c r="AK65" s="400"/>
      <c r="AL65" s="400"/>
      <c r="AM65" s="400"/>
      <c r="AN65" s="400"/>
      <c r="AO65" s="400"/>
      <c r="AP65" s="400"/>
      <c r="AQ65" s="400"/>
      <c r="AR65" s="400"/>
      <c r="AS65" s="400"/>
      <c r="AT65" s="400"/>
      <c r="AU65" s="400"/>
      <c r="AV65" s="400"/>
      <c r="AW65" s="400"/>
      <c r="AX65" s="400"/>
      <c r="AY65" s="400"/>
      <c r="AZ65" s="400"/>
      <c r="BA65" s="400"/>
      <c r="BB65" s="400"/>
      <c r="BC65" s="400"/>
      <c r="BD65" s="400"/>
      <c r="BE65" s="400"/>
      <c r="BF65" s="400"/>
      <c r="BG65" s="400"/>
      <c r="BH65" s="400"/>
      <c r="BI65" s="400"/>
      <c r="BJ65" s="400"/>
      <c r="BK65" s="400"/>
      <c r="BL65" s="400"/>
      <c r="BM65" s="400"/>
      <c r="BN65" s="400"/>
      <c r="BO65" s="400"/>
      <c r="BP65" s="400"/>
      <c r="BQ65" s="400"/>
      <c r="BR65" s="400"/>
      <c r="BS65" s="400"/>
      <c r="BT65" s="400"/>
      <c r="BU65" s="400"/>
      <c r="BV65" s="400"/>
      <c r="BW65" s="400"/>
      <c r="BX65" s="400"/>
      <c r="BY65" s="400"/>
      <c r="BZ65" s="400"/>
      <c r="CA65" s="400"/>
      <c r="CB65" s="400"/>
      <c r="CC65" s="400"/>
      <c r="CD65" s="400"/>
      <c r="CE65" s="400"/>
      <c r="CF65" s="400"/>
      <c r="CG65" s="400"/>
      <c r="CH65" s="400"/>
      <c r="CI65" s="400"/>
      <c r="CJ65" s="400"/>
      <c r="CK65" s="400"/>
      <c r="CL65" s="400"/>
      <c r="CM65" s="400"/>
      <c r="CN65" s="400"/>
      <c r="CO65" s="400"/>
      <c r="CP65" s="400"/>
      <c r="CQ65" s="400"/>
      <c r="CR65" s="400"/>
      <c r="CS65" s="400"/>
      <c r="CT65" s="400"/>
      <c r="CU65" s="400"/>
      <c r="CV65" s="400"/>
      <c r="CW65" s="400"/>
      <c r="CX65" s="400"/>
      <c r="CY65" s="400"/>
      <c r="CZ65" s="362"/>
      <c r="DB65" s="897"/>
      <c r="DC65" s="896" t="s">
        <v>1253</v>
      </c>
      <c r="DD65" s="368" t="str">
        <v/>
      </c>
      <c r="DE65" s="369" t="str">
        <v/>
      </c>
      <c r="DF65" s="369" t="str">
        <v/>
      </c>
      <c r="DG65" s="369" t="str">
        <v/>
      </c>
      <c r="DH65" s="369" t="str">
        <v/>
      </c>
      <c r="DI65" s="369" t="str">
        <v/>
      </c>
      <c r="DJ65" s="369" t="str">
        <v/>
      </c>
      <c r="DK65" s="369" t="str">
        <v/>
      </c>
      <c r="DL65" s="369" t="str">
        <v/>
      </c>
      <c r="DM65" s="369" t="str">
        <v/>
      </c>
      <c r="DN65" s="369" t="str">
        <v/>
      </c>
      <c r="DO65" s="369" t="str">
        <v/>
      </c>
      <c r="DP65" s="369" t="str">
        <v/>
      </c>
      <c r="DQ65" s="369" t="str">
        <v/>
      </c>
      <c r="DR65" s="369" t="str">
        <v/>
      </c>
      <c r="DS65" s="369" t="str">
        <v/>
      </c>
      <c r="DT65" s="369" t="str">
        <v/>
      </c>
      <c r="DU65" s="369" t="str">
        <v/>
      </c>
      <c r="DV65" s="369" t="str">
        <v/>
      </c>
      <c r="DW65" s="369" t="str">
        <v/>
      </c>
      <c r="DX65" s="370" t="str">
        <v/>
      </c>
      <c r="DY65" s="369" t="str">
        <v/>
      </c>
      <c r="DZ65" s="369" t="str">
        <v/>
      </c>
      <c r="EA65" s="369" t="str">
        <v/>
      </c>
      <c r="EB65" s="369" t="str">
        <v/>
      </c>
      <c r="EC65" s="369" t="str">
        <v/>
      </c>
      <c r="ED65" s="369" t="str">
        <v/>
      </c>
      <c r="EE65" s="369" t="str">
        <v/>
      </c>
      <c r="EF65" s="369" t="str">
        <v/>
      </c>
      <c r="EG65" s="369" t="str">
        <v/>
      </c>
      <c r="EH65" s="369" t="str">
        <v/>
      </c>
      <c r="EI65" s="369" t="str">
        <v/>
      </c>
      <c r="EJ65" s="369" t="str">
        <v/>
      </c>
      <c r="EK65" s="369" t="str">
        <v/>
      </c>
      <c r="EL65" s="369" t="str">
        <v/>
      </c>
      <c r="EM65" s="369" t="str">
        <v/>
      </c>
      <c r="EN65" s="369" t="str">
        <v/>
      </c>
      <c r="EO65" s="369" t="str">
        <v/>
      </c>
      <c r="EP65" s="369" t="str">
        <v/>
      </c>
      <c r="EQ65" s="369" t="str">
        <v/>
      </c>
      <c r="ER65" s="369" t="str">
        <v/>
      </c>
      <c r="ES65" s="369" t="str">
        <v/>
      </c>
      <c r="ET65" s="369" t="str">
        <v/>
      </c>
      <c r="EU65" s="369" t="str">
        <v/>
      </c>
      <c r="EV65" s="369" t="str">
        <v/>
      </c>
      <c r="EW65" s="369" t="str">
        <v/>
      </c>
      <c r="EX65" s="369" t="str">
        <v/>
      </c>
      <c r="EY65" s="369" t="str">
        <v/>
      </c>
      <c r="EZ65" s="369" t="str">
        <v/>
      </c>
      <c r="FA65" s="369" t="str">
        <v/>
      </c>
      <c r="FB65" s="369" t="str">
        <v/>
      </c>
      <c r="FC65" s="369" t="str">
        <v/>
      </c>
      <c r="FD65" s="369" t="str">
        <v/>
      </c>
      <c r="FE65" s="369" t="str">
        <v/>
      </c>
      <c r="FF65" s="369" t="str">
        <v/>
      </c>
      <c r="FG65" s="369" t="str">
        <v/>
      </c>
      <c r="FH65" s="369" t="str">
        <v/>
      </c>
      <c r="FI65" s="369" t="str">
        <v/>
      </c>
      <c r="FJ65" s="369" t="str">
        <v/>
      </c>
      <c r="FK65" s="369" t="str">
        <v/>
      </c>
      <c r="FL65" s="369" t="str">
        <v/>
      </c>
      <c r="FM65" s="369" t="str">
        <v/>
      </c>
      <c r="FN65" s="369" t="str">
        <v/>
      </c>
      <c r="FO65" s="369" t="str">
        <v/>
      </c>
      <c r="FP65" s="369" t="str">
        <v/>
      </c>
      <c r="FQ65" s="369" t="str">
        <v/>
      </c>
      <c r="FR65" s="369" t="str">
        <v/>
      </c>
      <c r="FS65" s="369" t="str">
        <v/>
      </c>
      <c r="FT65" s="369" t="str">
        <v/>
      </c>
      <c r="FU65" s="369" t="str">
        <v/>
      </c>
      <c r="FV65" s="369" t="str">
        <v/>
      </c>
      <c r="FW65" s="369" t="str">
        <v/>
      </c>
      <c r="FX65" s="369" t="str">
        <v/>
      </c>
      <c r="FY65" s="369" t="str">
        <v/>
      </c>
      <c r="FZ65" s="369" t="str">
        <v/>
      </c>
      <c r="GA65" s="369" t="str">
        <v/>
      </c>
      <c r="GB65" s="369" t="str">
        <v/>
      </c>
      <c r="GC65" s="369" t="str">
        <v/>
      </c>
      <c r="GD65" s="369" t="str">
        <v/>
      </c>
      <c r="GE65" s="369" t="str">
        <v/>
      </c>
      <c r="GF65" s="369" t="str">
        <v/>
      </c>
      <c r="GG65" s="369" t="str">
        <v/>
      </c>
      <c r="GH65" s="369" t="str">
        <v/>
      </c>
      <c r="GI65" s="369" t="str">
        <v/>
      </c>
      <c r="GJ65" s="369" t="str">
        <v/>
      </c>
      <c r="GK65" s="369" t="str">
        <v/>
      </c>
      <c r="GL65" s="369" t="str">
        <v/>
      </c>
      <c r="GM65" s="369" t="str">
        <v/>
      </c>
      <c r="GN65" s="369" t="str">
        <v/>
      </c>
      <c r="GO65" s="369" t="str">
        <v/>
      </c>
      <c r="GP65" s="369" t="str">
        <v/>
      </c>
      <c r="GQ65" s="369" t="str">
        <v/>
      </c>
      <c r="GR65" s="369" t="str">
        <v/>
      </c>
      <c r="GS65" s="369" t="str">
        <v/>
      </c>
      <c r="GT65" s="369" t="str">
        <v/>
      </c>
      <c r="GU65" s="369" t="str">
        <v/>
      </c>
      <c r="GV65" s="369" t="str">
        <v/>
      </c>
      <c r="GW65" s="369" t="str">
        <v/>
      </c>
      <c r="GX65" s="369" t="str">
        <v/>
      </c>
      <c r="GY65" s="369" t="str">
        <v/>
      </c>
      <c r="GZ65" s="369" t="str">
        <v/>
      </c>
      <c r="HA65" s="369" t="str">
        <v/>
      </c>
      <c r="HB65" s="369" t="str">
        <v/>
      </c>
      <c r="HC65" s="369" t="str">
        <v/>
      </c>
      <c r="HD65" s="369" t="str">
        <v/>
      </c>
      <c r="HE65" s="369" t="str">
        <v/>
      </c>
      <c r="HF65" s="369" t="str">
        <v/>
      </c>
      <c r="HG65" s="369" t="str">
        <v/>
      </c>
      <c r="HH65" s="369" t="str">
        <v/>
      </c>
      <c r="HI65" s="369" t="str">
        <v/>
      </c>
      <c r="HJ65" s="369" t="str">
        <v/>
      </c>
      <c r="HK65" s="369" t="str">
        <v/>
      </c>
      <c r="HL65" s="369" t="str">
        <v/>
      </c>
      <c r="HM65" s="369" t="str">
        <v/>
      </c>
      <c r="HN65" s="369" t="str">
        <v/>
      </c>
      <c r="HO65" s="369" t="str">
        <v/>
      </c>
      <c r="HP65" s="369" t="str">
        <v/>
      </c>
      <c r="HQ65" s="369" t="str">
        <v/>
      </c>
      <c r="HR65" s="369" t="str">
        <v/>
      </c>
      <c r="HS65" s="369" t="str">
        <v/>
      </c>
      <c r="HT65" s="369" t="str">
        <v/>
      </c>
      <c r="HU65" s="369" t="str">
        <v/>
      </c>
      <c r="HV65" s="369" t="str">
        <v/>
      </c>
      <c r="HW65" s="369" t="str">
        <v/>
      </c>
      <c r="HX65" s="369" t="str">
        <v/>
      </c>
      <c r="HY65" s="369" t="str">
        <v/>
      </c>
      <c r="HZ65" s="369" t="str">
        <v/>
      </c>
      <c r="IA65" s="369" t="str">
        <v/>
      </c>
      <c r="IB65" s="369" t="str">
        <v/>
      </c>
      <c r="IC65" s="369" t="str">
        <v/>
      </c>
      <c r="ID65" s="369" t="str">
        <v/>
      </c>
      <c r="IE65" s="369" t="str">
        <v/>
      </c>
      <c r="IF65" s="369" t="str">
        <v/>
      </c>
      <c r="IG65" s="369" t="str">
        <v/>
      </c>
      <c r="IH65" s="369" t="str">
        <v/>
      </c>
      <c r="II65" s="369" t="str">
        <v/>
      </c>
      <c r="IJ65" s="369" t="str">
        <v/>
      </c>
      <c r="IK65" s="369" t="str">
        <v/>
      </c>
      <c r="IL65" s="369" t="str">
        <v/>
      </c>
      <c r="IM65" s="369" t="str">
        <v/>
      </c>
      <c r="IN65" s="369" t="str">
        <v/>
      </c>
      <c r="IO65" s="369" t="str">
        <v/>
      </c>
      <c r="IP65" s="369" t="str">
        <v/>
      </c>
      <c r="IQ65" s="369" t="str">
        <v/>
      </c>
      <c r="IR65" s="369" t="str">
        <v/>
      </c>
      <c r="IS65" s="369" t="str">
        <v/>
      </c>
      <c r="IT65" s="369" t="str">
        <v/>
      </c>
      <c r="IU65" s="369" t="str">
        <v/>
      </c>
      <c r="IV65" s="369" t="str">
        <v/>
      </c>
      <c r="IW65" s="369" t="str">
        <v/>
      </c>
      <c r="IX65" s="369" t="str">
        <v/>
      </c>
      <c r="IY65" s="369" t="str">
        <v/>
      </c>
      <c r="IZ65" s="369" t="str">
        <v/>
      </c>
      <c r="JA65" s="369" t="str">
        <v/>
      </c>
      <c r="JB65" s="369" t="str">
        <v/>
      </c>
      <c r="JC65" s="369" t="str">
        <v/>
      </c>
      <c r="JD65" s="369" t="str">
        <v/>
      </c>
      <c r="JE65" s="369" t="str">
        <v/>
      </c>
      <c r="JF65" s="369" t="str">
        <v/>
      </c>
      <c r="JG65" s="369" t="str">
        <v/>
      </c>
      <c r="JH65" s="369" t="str">
        <v/>
      </c>
      <c r="JI65" s="369" t="str">
        <v/>
      </c>
      <c r="JJ65" s="369" t="str">
        <v/>
      </c>
      <c r="JK65" s="369" t="str">
        <v/>
      </c>
      <c r="JL65" s="369" t="str">
        <v/>
      </c>
      <c r="JM65" s="369" t="str">
        <v/>
      </c>
      <c r="JN65" s="369" t="str">
        <v/>
      </c>
      <c r="JO65" s="369" t="str">
        <v/>
      </c>
      <c r="JP65" s="369" t="str">
        <v/>
      </c>
      <c r="JQ65" s="369" t="str">
        <v/>
      </c>
      <c r="JR65" s="369" t="str">
        <v/>
      </c>
      <c r="JS65" s="369" t="str">
        <v/>
      </c>
      <c r="JT65" s="369" t="str">
        <v/>
      </c>
      <c r="JU65" s="369" t="str">
        <v/>
      </c>
      <c r="JV65" s="369" t="str">
        <v/>
      </c>
      <c r="JW65" s="369" t="str">
        <v/>
      </c>
      <c r="JX65" s="369" t="str">
        <v/>
      </c>
      <c r="JY65" s="369" t="str">
        <v/>
      </c>
      <c r="JZ65" s="369" t="str">
        <v/>
      </c>
      <c r="KA65" s="369" t="str">
        <v/>
      </c>
      <c r="KB65" s="369" t="str">
        <v/>
      </c>
      <c r="KC65" s="369" t="str">
        <v/>
      </c>
      <c r="KD65" s="369" t="str">
        <v/>
      </c>
      <c r="KE65" s="369" t="str">
        <v/>
      </c>
      <c r="KF65" s="369" t="str">
        <v/>
      </c>
      <c r="KG65" s="369" t="str">
        <v/>
      </c>
      <c r="KH65" s="369" t="str">
        <v/>
      </c>
      <c r="KI65" s="369" t="str">
        <v/>
      </c>
      <c r="KJ65" s="369" t="str">
        <v/>
      </c>
      <c r="KK65" s="369" t="str">
        <v/>
      </c>
      <c r="KL65" s="369" t="str">
        <v/>
      </c>
      <c r="KM65" s="369" t="str">
        <v/>
      </c>
      <c r="KN65" s="369" t="str">
        <v/>
      </c>
      <c r="KO65" s="369" t="str">
        <v/>
      </c>
      <c r="KP65" s="369" t="str">
        <v/>
      </c>
      <c r="KQ65" s="369" t="str">
        <v/>
      </c>
      <c r="KR65" s="369" t="str">
        <v/>
      </c>
      <c r="KS65" s="369" t="str">
        <v/>
      </c>
      <c r="KT65" s="369" t="str">
        <v/>
      </c>
      <c r="KU65" s="369" t="str">
        <v/>
      </c>
      <c r="KV65" s="369" t="str">
        <v/>
      </c>
      <c r="KW65" s="369" t="str">
        <v/>
      </c>
      <c r="KX65" s="369" t="str">
        <v/>
      </c>
      <c r="KY65" s="369" t="str">
        <v/>
      </c>
      <c r="KZ65" s="369" t="str">
        <v/>
      </c>
      <c r="LA65" s="369" t="str">
        <v/>
      </c>
      <c r="LB65" s="369" t="str">
        <v/>
      </c>
      <c r="LC65" s="369" t="str">
        <v/>
      </c>
      <c r="LD65" s="369" t="str">
        <v/>
      </c>
      <c r="LE65" s="369" t="str">
        <v/>
      </c>
      <c r="LF65" s="369" t="str">
        <v/>
      </c>
      <c r="LG65" s="369" t="str">
        <v/>
      </c>
      <c r="LH65" s="369" t="str">
        <v/>
      </c>
      <c r="LI65" s="369" t="str">
        <v/>
      </c>
      <c r="LJ65" s="369" t="str">
        <v/>
      </c>
      <c r="LK65" s="369" t="str">
        <v/>
      </c>
      <c r="LL65" s="369" t="str">
        <v/>
      </c>
      <c r="LM65" s="369" t="str">
        <v/>
      </c>
      <c r="LN65" s="369" t="str">
        <v/>
      </c>
      <c r="LO65" s="369" t="str">
        <v/>
      </c>
      <c r="LP65" s="369" t="str">
        <v/>
      </c>
      <c r="LQ65" s="369" t="str">
        <v/>
      </c>
      <c r="LR65" s="369" t="str">
        <v/>
      </c>
      <c r="LS65" s="369" t="str">
        <v/>
      </c>
      <c r="LT65" s="369" t="str">
        <v/>
      </c>
      <c r="LU65" s="369" t="str">
        <v/>
      </c>
      <c r="LV65" s="369" t="str">
        <v/>
      </c>
      <c r="LW65" s="369" t="str">
        <v/>
      </c>
      <c r="LX65" s="369" t="str">
        <v/>
      </c>
      <c r="LY65" s="369" t="str">
        <v/>
      </c>
      <c r="LZ65" s="369" t="str">
        <v/>
      </c>
      <c r="MA65" s="369" t="str">
        <v/>
      </c>
      <c r="MB65" s="369" t="str">
        <v/>
      </c>
      <c r="MC65" s="369" t="str">
        <v/>
      </c>
      <c r="MD65" s="369" t="str">
        <v/>
      </c>
      <c r="ME65" s="369" t="str">
        <v/>
      </c>
      <c r="MF65" s="369" t="str">
        <v/>
      </c>
      <c r="MG65" s="369" t="str">
        <v/>
      </c>
      <c r="MH65" s="369" t="str">
        <v/>
      </c>
      <c r="MI65" s="369" t="str">
        <v/>
      </c>
      <c r="MJ65" s="369" t="str">
        <v/>
      </c>
      <c r="MK65" s="369" t="str">
        <v/>
      </c>
      <c r="ML65" s="369" t="str">
        <v/>
      </c>
      <c r="MM65" s="369" t="str">
        <v/>
      </c>
      <c r="MN65" s="369" t="str">
        <v/>
      </c>
      <c r="MO65" s="369" t="str">
        <v/>
      </c>
      <c r="MP65" s="369" t="str">
        <v/>
      </c>
      <c r="MQ65" s="369" t="str">
        <v/>
      </c>
      <c r="MR65" s="369" t="str">
        <v/>
      </c>
      <c r="MS65" s="369" t="str">
        <v/>
      </c>
      <c r="MT65" s="369" t="str">
        <v/>
      </c>
      <c r="MU65" s="369" t="str">
        <v/>
      </c>
      <c r="MV65" s="369" t="str">
        <v/>
      </c>
      <c r="MW65" s="369" t="str">
        <v/>
      </c>
      <c r="MX65" s="369" t="str">
        <v/>
      </c>
      <c r="MY65" s="369" t="str">
        <v/>
      </c>
      <c r="MZ65" s="369" t="str">
        <v/>
      </c>
      <c r="NA65" s="369" t="str">
        <v/>
      </c>
      <c r="NB65" s="369" t="str">
        <v/>
      </c>
      <c r="NC65" s="369" t="str">
        <v/>
      </c>
      <c r="ND65" s="369" t="str">
        <v/>
      </c>
      <c r="NE65" s="369" t="str">
        <v/>
      </c>
      <c r="NF65" s="369" t="str">
        <v/>
      </c>
      <c r="NG65" s="369" t="str">
        <v/>
      </c>
      <c r="NH65" s="369" t="str">
        <v/>
      </c>
      <c r="NI65" s="369" t="str">
        <v/>
      </c>
      <c r="NJ65" s="369" t="str">
        <v/>
      </c>
      <c r="NK65" s="369" t="str">
        <v/>
      </c>
      <c r="NL65" s="369" t="str">
        <v/>
      </c>
      <c r="NM65" s="369" t="str">
        <v/>
      </c>
      <c r="NN65" s="369" t="str">
        <v/>
      </c>
      <c r="NO65" s="369" t="str">
        <v/>
      </c>
      <c r="NP65" s="369" t="str">
        <v/>
      </c>
      <c r="NQ65" s="369" t="str">
        <v/>
      </c>
      <c r="NR65" s="369" t="str">
        <v/>
      </c>
      <c r="NS65" s="369" t="str">
        <v/>
      </c>
      <c r="NT65" s="369" t="str">
        <v/>
      </c>
      <c r="NU65" s="369" t="str">
        <v/>
      </c>
      <c r="NV65" s="369" t="str">
        <v/>
      </c>
      <c r="NW65" s="369" t="str">
        <v/>
      </c>
      <c r="NX65" s="369" t="str">
        <v/>
      </c>
      <c r="NY65" s="369" t="str">
        <v/>
      </c>
      <c r="NZ65" s="369" t="str">
        <v/>
      </c>
      <c r="OA65" s="369" t="str">
        <v/>
      </c>
      <c r="OB65" s="369" t="str">
        <v/>
      </c>
      <c r="OC65" s="369" t="str">
        <v/>
      </c>
      <c r="OD65" s="369" t="str">
        <v/>
      </c>
      <c r="OE65" s="369" t="str">
        <v/>
      </c>
      <c r="OF65" s="369" t="str">
        <v/>
      </c>
      <c r="OG65" s="369" t="str">
        <v/>
      </c>
      <c r="OH65" s="369" t="str">
        <v/>
      </c>
      <c r="OI65" s="369" t="str">
        <v/>
      </c>
      <c r="OJ65" s="369" t="str">
        <v/>
      </c>
      <c r="OK65" s="369" t="str">
        <v/>
      </c>
      <c r="OL65" s="369" t="str">
        <v/>
      </c>
      <c r="OM65" s="369" t="str">
        <v/>
      </c>
      <c r="ON65" s="369" t="str">
        <v/>
      </c>
      <c r="OO65" s="369" t="str">
        <v/>
      </c>
      <c r="OP65" s="369" t="str">
        <v/>
      </c>
      <c r="OQ65" s="371" t="str">
        <v/>
      </c>
      <c r="OR65" s="369" t="str">
        <v/>
      </c>
      <c r="OS65" s="369" t="str">
        <v/>
      </c>
      <c r="OT65" s="369" t="str">
        <v/>
      </c>
      <c r="OU65" s="369" t="str">
        <v/>
      </c>
      <c r="OV65" s="369" t="str">
        <v/>
      </c>
      <c r="OW65" s="369" t="str">
        <v/>
      </c>
      <c r="OX65" s="369" t="str">
        <v/>
      </c>
      <c r="OY65" s="369" t="str">
        <v/>
      </c>
      <c r="OZ65" s="369" t="str">
        <v/>
      </c>
      <c r="PA65" s="369" t="str">
        <v/>
      </c>
      <c r="PB65" s="369" t="str">
        <v/>
      </c>
      <c r="PC65" s="369" t="str">
        <v/>
      </c>
      <c r="PD65" s="369" t="str">
        <v/>
      </c>
      <c r="PE65" s="369" t="str">
        <v/>
      </c>
      <c r="PF65" s="369" t="str">
        <v/>
      </c>
      <c r="PG65" s="369" t="str">
        <v/>
      </c>
      <c r="PH65" s="369" t="str">
        <v/>
      </c>
      <c r="PI65" s="369" t="str">
        <v/>
      </c>
      <c r="PJ65" s="369" t="str">
        <v/>
      </c>
      <c r="PK65" s="369" t="str">
        <v/>
      </c>
      <c r="PL65" s="369" t="str">
        <v/>
      </c>
      <c r="PM65" s="369" t="str">
        <v/>
      </c>
      <c r="PN65" s="369" t="str">
        <v/>
      </c>
      <c r="PO65" s="369" t="str">
        <v/>
      </c>
      <c r="PP65" s="369" t="str">
        <v/>
      </c>
      <c r="PQ65" s="369" t="str">
        <v/>
      </c>
      <c r="PR65" s="369" t="str">
        <v/>
      </c>
      <c r="PS65" s="369" t="str">
        <v/>
      </c>
      <c r="PT65" s="369" t="str">
        <v/>
      </c>
      <c r="PU65" s="369" t="str">
        <v/>
      </c>
      <c r="PV65" s="369" t="str">
        <v/>
      </c>
      <c r="PW65" s="369" t="str">
        <v/>
      </c>
      <c r="PX65" s="369" t="str">
        <v/>
      </c>
      <c r="PY65" s="369" t="str">
        <v/>
      </c>
      <c r="PZ65" s="369" t="str">
        <v/>
      </c>
      <c r="QA65" s="369" t="str">
        <v/>
      </c>
      <c r="QB65" s="369" t="str">
        <v/>
      </c>
      <c r="QC65" s="369" t="str">
        <v/>
      </c>
      <c r="QD65" s="369" t="str">
        <v/>
      </c>
      <c r="QE65" s="369" t="str">
        <v/>
      </c>
      <c r="QF65" s="369" t="str">
        <v/>
      </c>
      <c r="QG65" s="369" t="str">
        <v/>
      </c>
      <c r="QH65" s="369" t="str">
        <v/>
      </c>
      <c r="QI65" s="369" t="str">
        <v/>
      </c>
      <c r="QJ65" s="369" t="str">
        <v/>
      </c>
      <c r="QK65" s="369" t="str">
        <v/>
      </c>
      <c r="QL65" s="369" t="str">
        <v/>
      </c>
      <c r="QM65" s="369" t="str">
        <v/>
      </c>
      <c r="QN65" s="369" t="str">
        <v/>
      </c>
      <c r="QO65" s="369" t="str">
        <v/>
      </c>
      <c r="QP65" s="369" t="str">
        <v/>
      </c>
      <c r="QQ65" s="369" t="str">
        <v/>
      </c>
      <c r="QR65" s="369" t="str">
        <v/>
      </c>
      <c r="QS65" s="369" t="str">
        <v/>
      </c>
      <c r="QT65" s="369" t="str">
        <v/>
      </c>
      <c r="QU65" s="369" t="str">
        <v/>
      </c>
      <c r="QV65" s="369" t="str">
        <v/>
      </c>
      <c r="QW65" s="369" t="str">
        <v/>
      </c>
      <c r="QX65" s="369" t="str">
        <v/>
      </c>
      <c r="QY65" s="369" t="str">
        <v/>
      </c>
      <c r="QZ65" s="369" t="str">
        <v/>
      </c>
      <c r="RA65" s="369" t="str">
        <v/>
      </c>
      <c r="RB65" s="369" t="str">
        <v/>
      </c>
      <c r="RC65" s="369" t="str">
        <v/>
      </c>
      <c r="RD65" s="369" t="str">
        <v/>
      </c>
      <c r="RE65" s="369" t="str">
        <v/>
      </c>
      <c r="RF65" s="369" t="str">
        <v/>
      </c>
      <c r="RG65" s="369" t="str">
        <v/>
      </c>
      <c r="RH65" s="369" t="str">
        <v/>
      </c>
      <c r="RI65" s="369" t="str">
        <v/>
      </c>
      <c r="RJ65" s="369" t="str">
        <v/>
      </c>
      <c r="RK65" s="369" t="str">
        <v/>
      </c>
      <c r="RL65" s="369" t="str">
        <v/>
      </c>
      <c r="RM65" s="369" t="str">
        <v/>
      </c>
      <c r="RN65" s="369" t="str">
        <v/>
      </c>
      <c r="RO65" s="369" t="str">
        <v/>
      </c>
      <c r="RP65" s="369" t="str">
        <v/>
      </c>
      <c r="RQ65" s="369" t="str">
        <v/>
      </c>
      <c r="RR65" s="369" t="str">
        <v/>
      </c>
      <c r="RS65" s="369" t="str">
        <v/>
      </c>
      <c r="RT65" s="369" t="str">
        <v/>
      </c>
      <c r="RU65" s="369" t="str">
        <v/>
      </c>
      <c r="RV65" s="369" t="str">
        <v/>
      </c>
      <c r="RW65" s="369" t="str">
        <v/>
      </c>
      <c r="RX65" s="369" t="str">
        <v/>
      </c>
      <c r="RY65" s="369" t="str">
        <v/>
      </c>
      <c r="RZ65" s="369" t="str">
        <v/>
      </c>
      <c r="SA65" s="369" t="str">
        <v/>
      </c>
      <c r="SB65" s="369" t="str">
        <v/>
      </c>
      <c r="SC65" s="369" t="str">
        <v/>
      </c>
      <c r="SD65" s="369" t="str">
        <v/>
      </c>
      <c r="SE65" s="369" t="str">
        <v/>
      </c>
      <c r="SF65" s="369" t="str">
        <v/>
      </c>
      <c r="SG65" s="369" t="str">
        <v/>
      </c>
      <c r="SH65" s="369" t="str">
        <v/>
      </c>
      <c r="SI65" s="369" t="str">
        <v/>
      </c>
      <c r="SJ65" s="369" t="str">
        <v/>
      </c>
      <c r="SK65" s="369" t="str">
        <v/>
      </c>
      <c r="SL65" s="369" t="str">
        <v/>
      </c>
      <c r="SM65" s="369" t="str">
        <v/>
      </c>
      <c r="SN65" s="369" t="str">
        <v/>
      </c>
      <c r="SO65" s="369" t="str">
        <v/>
      </c>
      <c r="SP65" s="369" t="str">
        <v/>
      </c>
      <c r="SQ65" s="369" t="str">
        <v/>
      </c>
      <c r="SR65" s="369" t="str">
        <v/>
      </c>
      <c r="SS65" s="369" t="str">
        <v/>
      </c>
      <c r="ST65" s="369" t="str">
        <v/>
      </c>
      <c r="SU65" s="369" t="str">
        <v/>
      </c>
      <c r="SV65" s="369" t="str">
        <v/>
      </c>
      <c r="SW65" s="369" t="str">
        <v/>
      </c>
      <c r="SX65" s="369" t="str">
        <v/>
      </c>
      <c r="SY65" s="369" t="str">
        <v/>
      </c>
      <c r="SZ65" s="369" t="str">
        <v/>
      </c>
      <c r="TA65" s="369" t="str">
        <v/>
      </c>
      <c r="TB65" s="369" t="str">
        <v/>
      </c>
      <c r="TC65" s="369" t="str">
        <v/>
      </c>
      <c r="TD65" s="369" t="str">
        <v/>
      </c>
      <c r="TE65" s="369" t="str">
        <v/>
      </c>
      <c r="TF65" s="369" t="str">
        <v/>
      </c>
      <c r="TG65" s="369" t="str">
        <v/>
      </c>
      <c r="TH65" s="369" t="str">
        <v/>
      </c>
      <c r="TI65" s="369" t="str">
        <v/>
      </c>
      <c r="TJ65" s="369" t="str">
        <v/>
      </c>
      <c r="TK65" s="369" t="str">
        <v/>
      </c>
      <c r="TL65" s="369" t="str">
        <v/>
      </c>
      <c r="TM65" s="369" t="str">
        <v/>
      </c>
      <c r="TN65" s="369" t="str">
        <v/>
      </c>
      <c r="TO65" s="369" t="str">
        <v/>
      </c>
      <c r="TP65" s="369" t="str">
        <v/>
      </c>
      <c r="TQ65" s="369" t="str">
        <v/>
      </c>
      <c r="TR65" s="369" t="str">
        <v/>
      </c>
      <c r="TS65" s="369" t="str">
        <v/>
      </c>
      <c r="TT65" s="369" t="str">
        <v/>
      </c>
      <c r="TU65" s="369" t="str">
        <v/>
      </c>
      <c r="TV65" s="369" t="str">
        <v/>
      </c>
      <c r="TW65" s="369" t="str">
        <v/>
      </c>
      <c r="TX65" s="369" t="str">
        <v/>
      </c>
      <c r="TY65" s="369" t="str">
        <v/>
      </c>
      <c r="TZ65" s="369" t="str">
        <v/>
      </c>
      <c r="UA65" s="369" t="str">
        <v/>
      </c>
      <c r="UB65" s="369" t="str">
        <v/>
      </c>
      <c r="UC65" s="369" t="str">
        <v/>
      </c>
      <c r="UD65" s="369" t="str">
        <v/>
      </c>
      <c r="UE65" s="369" t="str">
        <v/>
      </c>
      <c r="UF65" s="369" t="str">
        <v/>
      </c>
      <c r="UG65" s="369" t="str">
        <v/>
      </c>
      <c r="UH65" s="369" t="str">
        <v/>
      </c>
      <c r="UI65" s="369" t="str">
        <v/>
      </c>
      <c r="UJ65" s="369" t="str">
        <v/>
      </c>
      <c r="UK65" s="369" t="str">
        <v/>
      </c>
      <c r="UL65" s="369" t="str">
        <v/>
      </c>
      <c r="UM65" s="369" t="str">
        <v/>
      </c>
      <c r="UN65" s="369" t="str">
        <v/>
      </c>
      <c r="UO65" s="369" t="str">
        <v/>
      </c>
      <c r="UP65" s="369" t="str">
        <v/>
      </c>
      <c r="UQ65" s="369" t="str">
        <v/>
      </c>
      <c r="UR65" s="369" t="str">
        <v/>
      </c>
      <c r="US65" s="369" t="str">
        <v/>
      </c>
      <c r="UT65" s="369" t="str">
        <v/>
      </c>
      <c r="UU65" s="369" t="str">
        <v/>
      </c>
      <c r="UV65" s="369" t="str">
        <v/>
      </c>
      <c r="UW65" s="369" t="str">
        <v/>
      </c>
      <c r="UX65" s="369" t="str">
        <v/>
      </c>
      <c r="UY65" s="369" t="str">
        <v/>
      </c>
      <c r="UZ65" s="369" t="str">
        <v/>
      </c>
      <c r="VA65" s="369" t="str">
        <v/>
      </c>
      <c r="VB65" s="369" t="str">
        <v/>
      </c>
      <c r="VC65" s="369" t="str">
        <v/>
      </c>
      <c r="VD65" s="369" t="str">
        <v/>
      </c>
      <c r="VE65" s="369" t="str">
        <v/>
      </c>
      <c r="VF65" s="369" t="str">
        <v/>
      </c>
      <c r="VG65" s="369" t="str">
        <v/>
      </c>
      <c r="VH65" s="369" t="str">
        <v/>
      </c>
      <c r="VI65" s="369" t="str">
        <v/>
      </c>
      <c r="VJ65" s="369" t="str">
        <v/>
      </c>
      <c r="VK65" s="369" t="str">
        <v/>
      </c>
      <c r="VL65" s="369" t="str">
        <v/>
      </c>
      <c r="VM65" s="369" t="str">
        <v/>
      </c>
      <c r="VN65" s="369" t="str">
        <v/>
      </c>
      <c r="VO65" s="369" t="str">
        <v/>
      </c>
      <c r="VP65" s="369" t="str">
        <v/>
      </c>
      <c r="VQ65" s="369" t="str">
        <v/>
      </c>
      <c r="VR65" s="369" t="str">
        <v/>
      </c>
      <c r="VS65" s="369" t="str">
        <v/>
      </c>
      <c r="VT65" s="369" t="str">
        <v/>
      </c>
      <c r="VU65" s="369" t="str">
        <v/>
      </c>
      <c r="VV65" s="369" t="str">
        <v/>
      </c>
      <c r="VW65" s="369" t="str">
        <v/>
      </c>
      <c r="VX65" s="369" t="str">
        <v/>
      </c>
      <c r="VY65" s="369" t="str">
        <v/>
      </c>
      <c r="VZ65" s="369" t="str">
        <v/>
      </c>
      <c r="WA65" s="369" t="str">
        <v/>
      </c>
      <c r="WB65" s="369" t="str">
        <v/>
      </c>
      <c r="WC65" s="369" t="str">
        <v/>
      </c>
      <c r="WD65" s="369" t="str">
        <v/>
      </c>
      <c r="WE65" s="369" t="str">
        <v/>
      </c>
      <c r="WF65" s="369" t="str">
        <v/>
      </c>
      <c r="WG65" s="369" t="str">
        <v/>
      </c>
      <c r="WH65" s="369" t="str">
        <v/>
      </c>
      <c r="WI65" s="369" t="str">
        <v/>
      </c>
    </row>
    <row r="66" spans="1:607">
      <c r="A66" s="348"/>
      <c r="B66" s="360" t="s">
        <v>798</v>
      </c>
      <c r="C66" s="348"/>
      <c r="D66" s="348"/>
      <c r="E66" s="348"/>
      <c r="F66" s="348"/>
      <c r="G66" s="361" t="str">
        <f t="shared" si="0"/>
        <v/>
      </c>
      <c r="H66" s="361" t="str">
        <f t="shared" si="1"/>
        <v/>
      </c>
      <c r="I66" s="397"/>
      <c r="J66" s="348"/>
      <c r="K66" s="348"/>
      <c r="L66" s="348"/>
      <c r="M66" s="348"/>
      <c r="N66" s="400"/>
      <c r="O66" s="400"/>
      <c r="P66" s="400"/>
      <c r="Q66" s="400"/>
      <c r="R66" s="400"/>
      <c r="S66" s="400"/>
      <c r="T66" s="400"/>
      <c r="U66" s="400"/>
      <c r="V66" s="400"/>
      <c r="W66" s="400"/>
      <c r="X66" s="400"/>
      <c r="Y66" s="400"/>
      <c r="Z66" s="400"/>
      <c r="AA66" s="400"/>
      <c r="AB66" s="400"/>
      <c r="AC66" s="400"/>
      <c r="AD66" s="400"/>
      <c r="AE66" s="400"/>
      <c r="AF66" s="400"/>
      <c r="AG66" s="400"/>
      <c r="AH66" s="400"/>
      <c r="AI66" s="400"/>
      <c r="AJ66" s="400"/>
      <c r="AK66" s="400"/>
      <c r="AL66" s="400"/>
      <c r="AM66" s="400"/>
      <c r="AN66" s="400"/>
      <c r="AO66" s="400"/>
      <c r="AP66" s="400"/>
      <c r="AQ66" s="400"/>
      <c r="AR66" s="400"/>
      <c r="AS66" s="400"/>
      <c r="AT66" s="400"/>
      <c r="AU66" s="400"/>
      <c r="AV66" s="400"/>
      <c r="AW66" s="400"/>
      <c r="AX66" s="400"/>
      <c r="AY66" s="400"/>
      <c r="AZ66" s="400"/>
      <c r="BA66" s="400"/>
      <c r="BB66" s="400"/>
      <c r="BC66" s="400"/>
      <c r="BD66" s="400"/>
      <c r="BE66" s="400"/>
      <c r="BF66" s="400"/>
      <c r="BG66" s="400"/>
      <c r="BH66" s="400"/>
      <c r="BI66" s="400"/>
      <c r="BJ66" s="400"/>
      <c r="BK66" s="400"/>
      <c r="BL66" s="400"/>
      <c r="BM66" s="400"/>
      <c r="BN66" s="400"/>
      <c r="BO66" s="400"/>
      <c r="BP66" s="400"/>
      <c r="BQ66" s="400"/>
      <c r="BR66" s="400"/>
      <c r="BS66" s="400"/>
      <c r="BT66" s="400"/>
      <c r="BU66" s="400"/>
      <c r="BV66" s="400"/>
      <c r="BW66" s="400"/>
      <c r="BX66" s="400"/>
      <c r="BY66" s="400"/>
      <c r="BZ66" s="400"/>
      <c r="CA66" s="400"/>
      <c r="CB66" s="400"/>
      <c r="CC66" s="400"/>
      <c r="CD66" s="400"/>
      <c r="CE66" s="400"/>
      <c r="CF66" s="400"/>
      <c r="CG66" s="400"/>
      <c r="CH66" s="400"/>
      <c r="CI66" s="400"/>
      <c r="CJ66" s="400"/>
      <c r="CK66" s="400"/>
      <c r="CL66" s="400"/>
      <c r="CM66" s="400"/>
      <c r="CN66" s="400"/>
      <c r="CO66" s="400"/>
      <c r="CP66" s="400"/>
      <c r="CQ66" s="400"/>
      <c r="CR66" s="400"/>
      <c r="CS66" s="400"/>
      <c r="CT66" s="400"/>
      <c r="CU66" s="400"/>
      <c r="CV66" s="400"/>
      <c r="CW66" s="400"/>
      <c r="CX66" s="400"/>
      <c r="CY66" s="400"/>
      <c r="CZ66" s="362"/>
      <c r="DB66" s="897"/>
      <c r="DC66" s="897"/>
      <c r="DD66" s="368" t="str">
        <v/>
      </c>
      <c r="DE66" s="369" t="str">
        <v/>
      </c>
      <c r="DF66" s="369" t="str">
        <v/>
      </c>
      <c r="DG66" s="369" t="str">
        <v/>
      </c>
      <c r="DH66" s="369" t="str">
        <v/>
      </c>
      <c r="DI66" s="369" t="str">
        <v/>
      </c>
      <c r="DJ66" s="369" t="str">
        <v/>
      </c>
      <c r="DK66" s="369" t="str">
        <v/>
      </c>
      <c r="DL66" s="369" t="str">
        <v/>
      </c>
      <c r="DM66" s="369" t="str">
        <v/>
      </c>
      <c r="DN66" s="369" t="str">
        <v/>
      </c>
      <c r="DO66" s="369" t="str">
        <v/>
      </c>
      <c r="DP66" s="369" t="str">
        <v/>
      </c>
      <c r="DQ66" s="369" t="str">
        <v/>
      </c>
      <c r="DR66" s="369" t="str">
        <v/>
      </c>
      <c r="DS66" s="369" t="str">
        <v/>
      </c>
      <c r="DT66" s="369" t="str">
        <v/>
      </c>
      <c r="DU66" s="369" t="str">
        <v/>
      </c>
      <c r="DV66" s="369" t="str">
        <v/>
      </c>
      <c r="DW66" s="369" t="str">
        <v/>
      </c>
      <c r="DX66" s="370" t="str">
        <v/>
      </c>
      <c r="DY66" s="369" t="str">
        <v/>
      </c>
      <c r="DZ66" s="369" t="str">
        <v/>
      </c>
      <c r="EA66" s="369" t="str">
        <v/>
      </c>
      <c r="EB66" s="369" t="str">
        <v/>
      </c>
      <c r="EC66" s="369" t="str">
        <v/>
      </c>
      <c r="ED66" s="369" t="str">
        <v/>
      </c>
      <c r="EE66" s="369" t="str">
        <v/>
      </c>
      <c r="EF66" s="369" t="str">
        <v/>
      </c>
      <c r="EG66" s="369" t="str">
        <v/>
      </c>
      <c r="EH66" s="369" t="str">
        <v/>
      </c>
      <c r="EI66" s="369" t="str">
        <v/>
      </c>
      <c r="EJ66" s="369" t="str">
        <v/>
      </c>
      <c r="EK66" s="369" t="str">
        <v/>
      </c>
      <c r="EL66" s="369" t="str">
        <v/>
      </c>
      <c r="EM66" s="369" t="str">
        <v/>
      </c>
      <c r="EN66" s="369" t="str">
        <v/>
      </c>
      <c r="EO66" s="369" t="str">
        <v/>
      </c>
      <c r="EP66" s="369" t="str">
        <v/>
      </c>
      <c r="EQ66" s="369" t="str">
        <v/>
      </c>
      <c r="ER66" s="369" t="str">
        <v/>
      </c>
      <c r="ES66" s="369" t="str">
        <v/>
      </c>
      <c r="ET66" s="369" t="str">
        <v/>
      </c>
      <c r="EU66" s="369" t="str">
        <v/>
      </c>
      <c r="EV66" s="369" t="str">
        <v/>
      </c>
      <c r="EW66" s="369" t="str">
        <v/>
      </c>
      <c r="EX66" s="369" t="str">
        <v/>
      </c>
      <c r="EY66" s="369" t="str">
        <v/>
      </c>
      <c r="EZ66" s="369" t="str">
        <v/>
      </c>
      <c r="FA66" s="369" t="str">
        <v/>
      </c>
      <c r="FB66" s="369" t="str">
        <v/>
      </c>
      <c r="FC66" s="369" t="str">
        <v/>
      </c>
      <c r="FD66" s="369" t="str">
        <v/>
      </c>
      <c r="FE66" s="369" t="str">
        <v/>
      </c>
      <c r="FF66" s="369" t="str">
        <v/>
      </c>
      <c r="FG66" s="369" t="str">
        <v/>
      </c>
      <c r="FH66" s="369" t="str">
        <v/>
      </c>
      <c r="FI66" s="369" t="str">
        <v/>
      </c>
      <c r="FJ66" s="369" t="str">
        <v/>
      </c>
      <c r="FK66" s="369" t="str">
        <v/>
      </c>
      <c r="FL66" s="369" t="str">
        <v/>
      </c>
      <c r="FM66" s="369" t="str">
        <v/>
      </c>
      <c r="FN66" s="369" t="str">
        <v/>
      </c>
      <c r="FO66" s="369" t="str">
        <v/>
      </c>
      <c r="FP66" s="369" t="str">
        <v/>
      </c>
      <c r="FQ66" s="369" t="str">
        <v/>
      </c>
      <c r="FR66" s="369" t="str">
        <v/>
      </c>
      <c r="FS66" s="369" t="str">
        <v/>
      </c>
      <c r="FT66" s="369" t="str">
        <v/>
      </c>
      <c r="FU66" s="369" t="str">
        <v/>
      </c>
      <c r="FV66" s="369" t="str">
        <v/>
      </c>
      <c r="FW66" s="369" t="str">
        <v/>
      </c>
      <c r="FX66" s="369" t="str">
        <v/>
      </c>
      <c r="FY66" s="369" t="str">
        <v/>
      </c>
      <c r="FZ66" s="369" t="str">
        <v/>
      </c>
      <c r="GA66" s="369" t="str">
        <v/>
      </c>
      <c r="GB66" s="369" t="str">
        <v/>
      </c>
      <c r="GC66" s="369" t="str">
        <v/>
      </c>
      <c r="GD66" s="369" t="str">
        <v/>
      </c>
      <c r="GE66" s="369" t="str">
        <v/>
      </c>
      <c r="GF66" s="369" t="str">
        <v/>
      </c>
      <c r="GG66" s="369" t="str">
        <v/>
      </c>
      <c r="GH66" s="369" t="str">
        <v/>
      </c>
      <c r="GI66" s="369" t="str">
        <v/>
      </c>
      <c r="GJ66" s="369" t="str">
        <v/>
      </c>
      <c r="GK66" s="369" t="str">
        <v/>
      </c>
      <c r="GL66" s="369" t="str">
        <v/>
      </c>
      <c r="GM66" s="369" t="str">
        <v/>
      </c>
      <c r="GN66" s="369" t="str">
        <v/>
      </c>
      <c r="GO66" s="369" t="str">
        <v/>
      </c>
      <c r="GP66" s="369" t="str">
        <v/>
      </c>
      <c r="GQ66" s="369" t="str">
        <v/>
      </c>
      <c r="GR66" s="369" t="str">
        <v/>
      </c>
      <c r="GS66" s="369" t="str">
        <v/>
      </c>
      <c r="GT66" s="369" t="str">
        <v/>
      </c>
      <c r="GU66" s="369" t="str">
        <v/>
      </c>
      <c r="GV66" s="369" t="str">
        <v/>
      </c>
      <c r="GW66" s="369" t="str">
        <v/>
      </c>
      <c r="GX66" s="369" t="str">
        <v/>
      </c>
      <c r="GY66" s="369" t="str">
        <v/>
      </c>
      <c r="GZ66" s="369" t="str">
        <v/>
      </c>
      <c r="HA66" s="369" t="str">
        <v/>
      </c>
      <c r="HB66" s="369" t="str">
        <v/>
      </c>
      <c r="HC66" s="369" t="str">
        <v/>
      </c>
      <c r="HD66" s="369" t="str">
        <v/>
      </c>
      <c r="HE66" s="369" t="str">
        <v/>
      </c>
      <c r="HF66" s="369" t="str">
        <v/>
      </c>
      <c r="HG66" s="369" t="str">
        <v/>
      </c>
      <c r="HH66" s="369" t="str">
        <v/>
      </c>
      <c r="HI66" s="369" t="str">
        <v/>
      </c>
      <c r="HJ66" s="369" t="str">
        <v/>
      </c>
      <c r="HK66" s="369" t="str">
        <v/>
      </c>
      <c r="HL66" s="369" t="str">
        <v/>
      </c>
      <c r="HM66" s="369" t="str">
        <v/>
      </c>
      <c r="HN66" s="369" t="str">
        <v/>
      </c>
      <c r="HO66" s="369" t="str">
        <v/>
      </c>
      <c r="HP66" s="369" t="str">
        <v/>
      </c>
      <c r="HQ66" s="369" t="str">
        <v/>
      </c>
      <c r="HR66" s="369" t="str">
        <v/>
      </c>
      <c r="HS66" s="369" t="str">
        <v/>
      </c>
      <c r="HT66" s="369" t="str">
        <v/>
      </c>
      <c r="HU66" s="369" t="str">
        <v/>
      </c>
      <c r="HV66" s="369" t="str">
        <v/>
      </c>
      <c r="HW66" s="369" t="str">
        <v/>
      </c>
      <c r="HX66" s="369" t="str">
        <v/>
      </c>
      <c r="HY66" s="369" t="str">
        <v/>
      </c>
      <c r="HZ66" s="369" t="str">
        <v/>
      </c>
      <c r="IA66" s="369" t="str">
        <v/>
      </c>
      <c r="IB66" s="369" t="str">
        <v/>
      </c>
      <c r="IC66" s="369" t="str">
        <v/>
      </c>
      <c r="ID66" s="369" t="str">
        <v/>
      </c>
      <c r="IE66" s="369" t="str">
        <v/>
      </c>
      <c r="IF66" s="369" t="str">
        <v/>
      </c>
      <c r="IG66" s="369" t="str">
        <v/>
      </c>
      <c r="IH66" s="369" t="str">
        <v/>
      </c>
      <c r="II66" s="369" t="str">
        <v/>
      </c>
      <c r="IJ66" s="369" t="str">
        <v/>
      </c>
      <c r="IK66" s="369" t="str">
        <v/>
      </c>
      <c r="IL66" s="369" t="str">
        <v/>
      </c>
      <c r="IM66" s="369" t="str">
        <v/>
      </c>
      <c r="IN66" s="369" t="str">
        <v/>
      </c>
      <c r="IO66" s="369" t="str">
        <v/>
      </c>
      <c r="IP66" s="369" t="str">
        <v/>
      </c>
      <c r="IQ66" s="369" t="str">
        <v/>
      </c>
      <c r="IR66" s="369" t="str">
        <v/>
      </c>
      <c r="IS66" s="369" t="str">
        <v/>
      </c>
      <c r="IT66" s="369" t="str">
        <v/>
      </c>
      <c r="IU66" s="369" t="str">
        <v/>
      </c>
      <c r="IV66" s="369" t="str">
        <v/>
      </c>
      <c r="IW66" s="369" t="str">
        <v/>
      </c>
      <c r="IX66" s="369" t="str">
        <v/>
      </c>
      <c r="IY66" s="369" t="str">
        <v/>
      </c>
      <c r="IZ66" s="369" t="str">
        <v/>
      </c>
      <c r="JA66" s="369" t="str">
        <v/>
      </c>
      <c r="JB66" s="369" t="str">
        <v/>
      </c>
      <c r="JC66" s="369" t="str">
        <v/>
      </c>
      <c r="JD66" s="369" t="str">
        <v/>
      </c>
      <c r="JE66" s="369" t="str">
        <v/>
      </c>
      <c r="JF66" s="369" t="str">
        <v/>
      </c>
      <c r="JG66" s="369" t="str">
        <v/>
      </c>
      <c r="JH66" s="369" t="str">
        <v/>
      </c>
      <c r="JI66" s="369" t="str">
        <v/>
      </c>
      <c r="JJ66" s="369" t="str">
        <v/>
      </c>
      <c r="JK66" s="369" t="str">
        <v/>
      </c>
      <c r="JL66" s="369" t="str">
        <v/>
      </c>
      <c r="JM66" s="369" t="str">
        <v/>
      </c>
      <c r="JN66" s="369" t="str">
        <v/>
      </c>
      <c r="JO66" s="369" t="str">
        <v/>
      </c>
      <c r="JP66" s="369" t="str">
        <v/>
      </c>
      <c r="JQ66" s="369" t="str">
        <v/>
      </c>
      <c r="JR66" s="369" t="str">
        <v/>
      </c>
      <c r="JS66" s="369" t="str">
        <v/>
      </c>
      <c r="JT66" s="369" t="str">
        <v/>
      </c>
      <c r="JU66" s="369" t="str">
        <v/>
      </c>
      <c r="JV66" s="369" t="str">
        <v/>
      </c>
      <c r="JW66" s="369" t="str">
        <v/>
      </c>
      <c r="JX66" s="369" t="str">
        <v/>
      </c>
      <c r="JY66" s="369" t="str">
        <v/>
      </c>
      <c r="JZ66" s="369" t="str">
        <v/>
      </c>
      <c r="KA66" s="369" t="str">
        <v/>
      </c>
      <c r="KB66" s="369" t="str">
        <v/>
      </c>
      <c r="KC66" s="369" t="str">
        <v/>
      </c>
      <c r="KD66" s="369" t="str">
        <v/>
      </c>
      <c r="KE66" s="369" t="str">
        <v/>
      </c>
      <c r="KF66" s="369" t="str">
        <v/>
      </c>
      <c r="KG66" s="369" t="str">
        <v/>
      </c>
      <c r="KH66" s="369" t="str">
        <v/>
      </c>
      <c r="KI66" s="369" t="str">
        <v/>
      </c>
      <c r="KJ66" s="369" t="str">
        <v/>
      </c>
      <c r="KK66" s="369" t="str">
        <v/>
      </c>
      <c r="KL66" s="369" t="str">
        <v/>
      </c>
      <c r="KM66" s="369" t="str">
        <v/>
      </c>
      <c r="KN66" s="369" t="str">
        <v/>
      </c>
      <c r="KO66" s="369" t="str">
        <v/>
      </c>
      <c r="KP66" s="369" t="str">
        <v/>
      </c>
      <c r="KQ66" s="369" t="str">
        <v/>
      </c>
      <c r="KR66" s="369" t="str">
        <v/>
      </c>
      <c r="KS66" s="369" t="str">
        <v/>
      </c>
      <c r="KT66" s="369" t="str">
        <v/>
      </c>
      <c r="KU66" s="369" t="str">
        <v/>
      </c>
      <c r="KV66" s="369" t="str">
        <v/>
      </c>
      <c r="KW66" s="369" t="str">
        <v/>
      </c>
      <c r="KX66" s="369" t="str">
        <v/>
      </c>
      <c r="KY66" s="369" t="str">
        <v/>
      </c>
      <c r="KZ66" s="369" t="str">
        <v/>
      </c>
      <c r="LA66" s="369" t="str">
        <v/>
      </c>
      <c r="LB66" s="369" t="str">
        <v/>
      </c>
      <c r="LC66" s="369" t="str">
        <v/>
      </c>
      <c r="LD66" s="369" t="str">
        <v/>
      </c>
      <c r="LE66" s="369" t="str">
        <v/>
      </c>
      <c r="LF66" s="369" t="str">
        <v/>
      </c>
      <c r="LG66" s="369" t="str">
        <v/>
      </c>
      <c r="LH66" s="369" t="str">
        <v/>
      </c>
      <c r="LI66" s="369" t="str">
        <v/>
      </c>
      <c r="LJ66" s="369" t="str">
        <v/>
      </c>
      <c r="LK66" s="369" t="str">
        <v/>
      </c>
      <c r="LL66" s="369" t="str">
        <v/>
      </c>
      <c r="LM66" s="369" t="str">
        <v/>
      </c>
      <c r="LN66" s="369" t="str">
        <v/>
      </c>
      <c r="LO66" s="369" t="str">
        <v/>
      </c>
      <c r="LP66" s="369" t="str">
        <v/>
      </c>
      <c r="LQ66" s="369" t="str">
        <v/>
      </c>
      <c r="LR66" s="369" t="str">
        <v/>
      </c>
      <c r="LS66" s="369" t="str">
        <v/>
      </c>
      <c r="LT66" s="369" t="str">
        <v/>
      </c>
      <c r="LU66" s="369" t="str">
        <v/>
      </c>
      <c r="LV66" s="369" t="str">
        <v/>
      </c>
      <c r="LW66" s="369" t="str">
        <v/>
      </c>
      <c r="LX66" s="369" t="str">
        <v/>
      </c>
      <c r="LY66" s="369" t="str">
        <v/>
      </c>
      <c r="LZ66" s="369" t="str">
        <v/>
      </c>
      <c r="MA66" s="369" t="str">
        <v/>
      </c>
      <c r="MB66" s="369" t="str">
        <v/>
      </c>
      <c r="MC66" s="369" t="str">
        <v/>
      </c>
      <c r="MD66" s="369" t="str">
        <v/>
      </c>
      <c r="ME66" s="369" t="str">
        <v/>
      </c>
      <c r="MF66" s="369" t="str">
        <v/>
      </c>
      <c r="MG66" s="369" t="str">
        <v/>
      </c>
      <c r="MH66" s="369" t="str">
        <v/>
      </c>
      <c r="MI66" s="369" t="str">
        <v/>
      </c>
      <c r="MJ66" s="369" t="str">
        <v/>
      </c>
      <c r="MK66" s="369" t="str">
        <v/>
      </c>
      <c r="ML66" s="369" t="str">
        <v/>
      </c>
      <c r="MM66" s="369" t="str">
        <v/>
      </c>
      <c r="MN66" s="369" t="str">
        <v/>
      </c>
      <c r="MO66" s="369" t="str">
        <v/>
      </c>
      <c r="MP66" s="369" t="str">
        <v/>
      </c>
      <c r="MQ66" s="369" t="str">
        <v/>
      </c>
      <c r="MR66" s="369" t="str">
        <v/>
      </c>
      <c r="MS66" s="369" t="str">
        <v/>
      </c>
      <c r="MT66" s="369" t="str">
        <v/>
      </c>
      <c r="MU66" s="369" t="str">
        <v/>
      </c>
      <c r="MV66" s="369" t="str">
        <v/>
      </c>
      <c r="MW66" s="369" t="str">
        <v/>
      </c>
      <c r="MX66" s="369" t="str">
        <v/>
      </c>
      <c r="MY66" s="369" t="str">
        <v/>
      </c>
      <c r="MZ66" s="369" t="str">
        <v/>
      </c>
      <c r="NA66" s="369" t="str">
        <v/>
      </c>
      <c r="NB66" s="369" t="str">
        <v/>
      </c>
      <c r="NC66" s="369" t="str">
        <v/>
      </c>
      <c r="ND66" s="369" t="str">
        <v/>
      </c>
      <c r="NE66" s="369" t="str">
        <v/>
      </c>
      <c r="NF66" s="369" t="str">
        <v/>
      </c>
      <c r="NG66" s="369" t="str">
        <v/>
      </c>
      <c r="NH66" s="369" t="str">
        <v/>
      </c>
      <c r="NI66" s="369" t="str">
        <v/>
      </c>
      <c r="NJ66" s="369" t="str">
        <v/>
      </c>
      <c r="NK66" s="369" t="str">
        <v/>
      </c>
      <c r="NL66" s="369" t="str">
        <v/>
      </c>
      <c r="NM66" s="369" t="str">
        <v/>
      </c>
      <c r="NN66" s="369" t="str">
        <v/>
      </c>
      <c r="NO66" s="369" t="str">
        <v/>
      </c>
      <c r="NP66" s="369" t="str">
        <v/>
      </c>
      <c r="NQ66" s="369" t="str">
        <v/>
      </c>
      <c r="NR66" s="369" t="str">
        <v/>
      </c>
      <c r="NS66" s="369" t="str">
        <v/>
      </c>
      <c r="NT66" s="369" t="str">
        <v/>
      </c>
      <c r="NU66" s="369" t="str">
        <v/>
      </c>
      <c r="NV66" s="369" t="str">
        <v/>
      </c>
      <c r="NW66" s="369" t="str">
        <v/>
      </c>
      <c r="NX66" s="369" t="str">
        <v/>
      </c>
      <c r="NY66" s="369" t="str">
        <v/>
      </c>
      <c r="NZ66" s="369" t="str">
        <v/>
      </c>
      <c r="OA66" s="369" t="str">
        <v/>
      </c>
      <c r="OB66" s="369" t="str">
        <v/>
      </c>
      <c r="OC66" s="369" t="str">
        <v/>
      </c>
      <c r="OD66" s="369" t="str">
        <v/>
      </c>
      <c r="OE66" s="369" t="str">
        <v/>
      </c>
      <c r="OF66" s="369" t="str">
        <v/>
      </c>
      <c r="OG66" s="369" t="str">
        <v/>
      </c>
      <c r="OH66" s="369" t="str">
        <v/>
      </c>
      <c r="OI66" s="369" t="str">
        <v/>
      </c>
      <c r="OJ66" s="369" t="str">
        <v/>
      </c>
      <c r="OK66" s="369" t="str">
        <v/>
      </c>
      <c r="OL66" s="369" t="str">
        <v/>
      </c>
      <c r="OM66" s="369" t="str">
        <v/>
      </c>
      <c r="ON66" s="369" t="str">
        <v/>
      </c>
      <c r="OO66" s="369" t="str">
        <v/>
      </c>
      <c r="OP66" s="369" t="str">
        <v/>
      </c>
      <c r="OQ66" s="371" t="str">
        <v/>
      </c>
      <c r="OR66" s="369" t="str">
        <v/>
      </c>
      <c r="OS66" s="369" t="str">
        <v/>
      </c>
      <c r="OT66" s="369" t="str">
        <v/>
      </c>
      <c r="OU66" s="369" t="str">
        <v/>
      </c>
      <c r="OV66" s="369" t="str">
        <v/>
      </c>
      <c r="OW66" s="369" t="str">
        <v/>
      </c>
      <c r="OX66" s="369" t="str">
        <v/>
      </c>
      <c r="OY66" s="369" t="str">
        <v/>
      </c>
      <c r="OZ66" s="369" t="str">
        <v/>
      </c>
      <c r="PA66" s="369" t="str">
        <v/>
      </c>
      <c r="PB66" s="369" t="str">
        <v/>
      </c>
      <c r="PC66" s="369" t="str">
        <v/>
      </c>
      <c r="PD66" s="369" t="str">
        <v/>
      </c>
      <c r="PE66" s="369" t="str">
        <v/>
      </c>
      <c r="PF66" s="369" t="str">
        <v/>
      </c>
      <c r="PG66" s="369" t="str">
        <v/>
      </c>
      <c r="PH66" s="369" t="str">
        <v/>
      </c>
      <c r="PI66" s="369" t="str">
        <v/>
      </c>
      <c r="PJ66" s="369" t="str">
        <v/>
      </c>
      <c r="PK66" s="369" t="str">
        <v/>
      </c>
      <c r="PL66" s="369" t="str">
        <v/>
      </c>
      <c r="PM66" s="369" t="str">
        <v/>
      </c>
      <c r="PN66" s="369" t="str">
        <v/>
      </c>
      <c r="PO66" s="369" t="str">
        <v/>
      </c>
      <c r="PP66" s="369" t="str">
        <v/>
      </c>
      <c r="PQ66" s="369" t="str">
        <v/>
      </c>
      <c r="PR66" s="369" t="str">
        <v/>
      </c>
      <c r="PS66" s="369" t="str">
        <v/>
      </c>
      <c r="PT66" s="369" t="str">
        <v/>
      </c>
      <c r="PU66" s="369" t="str">
        <v/>
      </c>
      <c r="PV66" s="369" t="str">
        <v/>
      </c>
      <c r="PW66" s="369" t="str">
        <v/>
      </c>
      <c r="PX66" s="369" t="str">
        <v/>
      </c>
      <c r="PY66" s="369" t="str">
        <v/>
      </c>
      <c r="PZ66" s="369" t="str">
        <v/>
      </c>
      <c r="QA66" s="369" t="str">
        <v/>
      </c>
      <c r="QB66" s="369" t="str">
        <v/>
      </c>
      <c r="QC66" s="369" t="str">
        <v/>
      </c>
      <c r="QD66" s="369" t="str">
        <v/>
      </c>
      <c r="QE66" s="369" t="str">
        <v/>
      </c>
      <c r="QF66" s="369" t="str">
        <v/>
      </c>
      <c r="QG66" s="369" t="str">
        <v/>
      </c>
      <c r="QH66" s="369" t="str">
        <v/>
      </c>
      <c r="QI66" s="369" t="str">
        <v/>
      </c>
      <c r="QJ66" s="369" t="str">
        <v/>
      </c>
      <c r="QK66" s="369" t="str">
        <v/>
      </c>
      <c r="QL66" s="369" t="str">
        <v/>
      </c>
      <c r="QM66" s="369" t="str">
        <v/>
      </c>
      <c r="QN66" s="369" t="str">
        <v/>
      </c>
      <c r="QO66" s="369" t="str">
        <v/>
      </c>
      <c r="QP66" s="369" t="str">
        <v/>
      </c>
      <c r="QQ66" s="369" t="str">
        <v/>
      </c>
      <c r="QR66" s="369" t="str">
        <v/>
      </c>
      <c r="QS66" s="369" t="str">
        <v/>
      </c>
      <c r="QT66" s="369" t="str">
        <v/>
      </c>
      <c r="QU66" s="369" t="str">
        <v/>
      </c>
      <c r="QV66" s="369" t="str">
        <v/>
      </c>
      <c r="QW66" s="369" t="str">
        <v/>
      </c>
      <c r="QX66" s="369" t="str">
        <v/>
      </c>
      <c r="QY66" s="369" t="str">
        <v/>
      </c>
      <c r="QZ66" s="369" t="str">
        <v/>
      </c>
      <c r="RA66" s="369" t="str">
        <v/>
      </c>
      <c r="RB66" s="369" t="str">
        <v/>
      </c>
      <c r="RC66" s="369" t="str">
        <v/>
      </c>
      <c r="RD66" s="369" t="str">
        <v/>
      </c>
      <c r="RE66" s="369" t="str">
        <v/>
      </c>
      <c r="RF66" s="369" t="str">
        <v/>
      </c>
      <c r="RG66" s="369" t="str">
        <v/>
      </c>
      <c r="RH66" s="369" t="str">
        <v/>
      </c>
      <c r="RI66" s="369" t="str">
        <v/>
      </c>
      <c r="RJ66" s="369" t="str">
        <v/>
      </c>
      <c r="RK66" s="369" t="str">
        <v/>
      </c>
      <c r="RL66" s="369" t="str">
        <v/>
      </c>
      <c r="RM66" s="369" t="str">
        <v/>
      </c>
      <c r="RN66" s="369" t="str">
        <v/>
      </c>
      <c r="RO66" s="369" t="str">
        <v/>
      </c>
      <c r="RP66" s="369" t="str">
        <v/>
      </c>
      <c r="RQ66" s="369" t="str">
        <v/>
      </c>
      <c r="RR66" s="369" t="str">
        <v/>
      </c>
      <c r="RS66" s="369" t="str">
        <v/>
      </c>
      <c r="RT66" s="369" t="str">
        <v/>
      </c>
      <c r="RU66" s="369" t="str">
        <v/>
      </c>
      <c r="RV66" s="369" t="str">
        <v/>
      </c>
      <c r="RW66" s="369" t="str">
        <v/>
      </c>
      <c r="RX66" s="369" t="str">
        <v/>
      </c>
      <c r="RY66" s="369" t="str">
        <v/>
      </c>
      <c r="RZ66" s="369" t="str">
        <v/>
      </c>
      <c r="SA66" s="369" t="str">
        <v/>
      </c>
      <c r="SB66" s="369" t="str">
        <v/>
      </c>
      <c r="SC66" s="369" t="str">
        <v/>
      </c>
      <c r="SD66" s="369" t="str">
        <v/>
      </c>
      <c r="SE66" s="369" t="str">
        <v/>
      </c>
      <c r="SF66" s="369" t="str">
        <v/>
      </c>
      <c r="SG66" s="369" t="str">
        <v/>
      </c>
      <c r="SH66" s="369" t="str">
        <v/>
      </c>
      <c r="SI66" s="369" t="str">
        <v/>
      </c>
      <c r="SJ66" s="369" t="str">
        <v/>
      </c>
      <c r="SK66" s="369" t="str">
        <v/>
      </c>
      <c r="SL66" s="369" t="str">
        <v/>
      </c>
      <c r="SM66" s="369" t="str">
        <v/>
      </c>
      <c r="SN66" s="369" t="str">
        <v/>
      </c>
      <c r="SO66" s="369" t="str">
        <v/>
      </c>
      <c r="SP66" s="369" t="str">
        <v/>
      </c>
      <c r="SQ66" s="369" t="str">
        <v/>
      </c>
      <c r="SR66" s="369" t="str">
        <v/>
      </c>
      <c r="SS66" s="369" t="str">
        <v/>
      </c>
      <c r="ST66" s="369" t="str">
        <v/>
      </c>
      <c r="SU66" s="369" t="str">
        <v/>
      </c>
      <c r="SV66" s="369" t="str">
        <v/>
      </c>
      <c r="SW66" s="369" t="str">
        <v/>
      </c>
      <c r="SX66" s="369" t="str">
        <v/>
      </c>
      <c r="SY66" s="369" t="str">
        <v/>
      </c>
      <c r="SZ66" s="369" t="str">
        <v/>
      </c>
      <c r="TA66" s="369" t="str">
        <v/>
      </c>
      <c r="TB66" s="369" t="str">
        <v/>
      </c>
      <c r="TC66" s="369" t="str">
        <v/>
      </c>
      <c r="TD66" s="369" t="str">
        <v/>
      </c>
      <c r="TE66" s="369" t="str">
        <v/>
      </c>
      <c r="TF66" s="369" t="str">
        <v/>
      </c>
      <c r="TG66" s="369" t="str">
        <v/>
      </c>
      <c r="TH66" s="369" t="str">
        <v/>
      </c>
      <c r="TI66" s="369" t="str">
        <v/>
      </c>
      <c r="TJ66" s="369" t="str">
        <v/>
      </c>
      <c r="TK66" s="369" t="str">
        <v/>
      </c>
      <c r="TL66" s="369" t="str">
        <v/>
      </c>
      <c r="TM66" s="369" t="str">
        <v/>
      </c>
      <c r="TN66" s="369" t="str">
        <v/>
      </c>
      <c r="TO66" s="369" t="str">
        <v/>
      </c>
      <c r="TP66" s="369" t="str">
        <v/>
      </c>
      <c r="TQ66" s="369" t="str">
        <v/>
      </c>
      <c r="TR66" s="369" t="str">
        <v/>
      </c>
      <c r="TS66" s="369" t="str">
        <v/>
      </c>
      <c r="TT66" s="369" t="str">
        <v/>
      </c>
      <c r="TU66" s="369" t="str">
        <v/>
      </c>
      <c r="TV66" s="369" t="str">
        <v/>
      </c>
      <c r="TW66" s="369" t="str">
        <v/>
      </c>
      <c r="TX66" s="369" t="str">
        <v/>
      </c>
      <c r="TY66" s="369" t="str">
        <v/>
      </c>
      <c r="TZ66" s="369" t="str">
        <v/>
      </c>
      <c r="UA66" s="369" t="str">
        <v/>
      </c>
      <c r="UB66" s="369" t="str">
        <v/>
      </c>
      <c r="UC66" s="369" t="str">
        <v/>
      </c>
      <c r="UD66" s="369" t="str">
        <v/>
      </c>
      <c r="UE66" s="369" t="str">
        <v/>
      </c>
      <c r="UF66" s="369" t="str">
        <v/>
      </c>
      <c r="UG66" s="369" t="str">
        <v/>
      </c>
      <c r="UH66" s="369" t="str">
        <v/>
      </c>
      <c r="UI66" s="369" t="str">
        <v/>
      </c>
      <c r="UJ66" s="369" t="str">
        <v/>
      </c>
      <c r="UK66" s="369" t="str">
        <v/>
      </c>
      <c r="UL66" s="369" t="str">
        <v/>
      </c>
      <c r="UM66" s="369" t="str">
        <v/>
      </c>
      <c r="UN66" s="369" t="str">
        <v/>
      </c>
      <c r="UO66" s="369" t="str">
        <v/>
      </c>
      <c r="UP66" s="369" t="str">
        <v/>
      </c>
      <c r="UQ66" s="369" t="str">
        <v/>
      </c>
      <c r="UR66" s="369" t="str">
        <v/>
      </c>
      <c r="US66" s="369" t="str">
        <v/>
      </c>
      <c r="UT66" s="369" t="str">
        <v/>
      </c>
      <c r="UU66" s="369" t="str">
        <v/>
      </c>
      <c r="UV66" s="369" t="str">
        <v/>
      </c>
      <c r="UW66" s="369" t="str">
        <v/>
      </c>
      <c r="UX66" s="369" t="str">
        <v/>
      </c>
      <c r="UY66" s="369" t="str">
        <v/>
      </c>
      <c r="UZ66" s="369" t="str">
        <v/>
      </c>
      <c r="VA66" s="369" t="str">
        <v/>
      </c>
      <c r="VB66" s="369" t="str">
        <v/>
      </c>
      <c r="VC66" s="369" t="str">
        <v/>
      </c>
      <c r="VD66" s="369" t="str">
        <v/>
      </c>
      <c r="VE66" s="369" t="str">
        <v/>
      </c>
      <c r="VF66" s="369" t="str">
        <v/>
      </c>
      <c r="VG66" s="369" t="str">
        <v/>
      </c>
      <c r="VH66" s="369" t="str">
        <v/>
      </c>
      <c r="VI66" s="369" t="str">
        <v/>
      </c>
      <c r="VJ66" s="369" t="str">
        <v/>
      </c>
      <c r="VK66" s="369" t="str">
        <v/>
      </c>
      <c r="VL66" s="369" t="str">
        <v/>
      </c>
      <c r="VM66" s="369" t="str">
        <v/>
      </c>
      <c r="VN66" s="369" t="str">
        <v/>
      </c>
      <c r="VO66" s="369" t="str">
        <v/>
      </c>
      <c r="VP66" s="369" t="str">
        <v/>
      </c>
      <c r="VQ66" s="369" t="str">
        <v/>
      </c>
      <c r="VR66" s="369" t="str">
        <v/>
      </c>
      <c r="VS66" s="369" t="str">
        <v/>
      </c>
      <c r="VT66" s="369" t="str">
        <v/>
      </c>
      <c r="VU66" s="369" t="str">
        <v/>
      </c>
      <c r="VV66" s="369" t="str">
        <v/>
      </c>
      <c r="VW66" s="369" t="str">
        <v/>
      </c>
      <c r="VX66" s="369" t="str">
        <v/>
      </c>
      <c r="VY66" s="369" t="str">
        <v/>
      </c>
      <c r="VZ66" s="369" t="str">
        <v/>
      </c>
      <c r="WA66" s="369" t="str">
        <v/>
      </c>
      <c r="WB66" s="369" t="str">
        <v/>
      </c>
      <c r="WC66" s="369" t="str">
        <v/>
      </c>
      <c r="WD66" s="369" t="str">
        <v/>
      </c>
      <c r="WE66" s="369" t="str">
        <v/>
      </c>
      <c r="WF66" s="369" t="str">
        <v/>
      </c>
      <c r="WG66" s="369" t="str">
        <v/>
      </c>
      <c r="WH66" s="369" t="str">
        <v/>
      </c>
      <c r="WI66" s="369" t="str">
        <v/>
      </c>
    </row>
    <row r="67" spans="1:607" ht="12.6" customHeight="1">
      <c r="A67" s="348"/>
      <c r="B67" s="360" t="s">
        <v>799</v>
      </c>
      <c r="C67" s="348"/>
      <c r="D67" s="348"/>
      <c r="E67" s="348"/>
      <c r="F67" s="348"/>
      <c r="G67" s="361" t="str">
        <f t="shared" si="0"/>
        <v/>
      </c>
      <c r="H67" s="361" t="str">
        <f t="shared" si="1"/>
        <v/>
      </c>
      <c r="I67" s="397"/>
      <c r="J67" s="348"/>
      <c r="K67" s="348"/>
      <c r="L67" s="348"/>
      <c r="M67" s="348"/>
      <c r="N67" s="400"/>
      <c r="O67" s="400"/>
      <c r="P67" s="400"/>
      <c r="Q67" s="400"/>
      <c r="R67" s="400"/>
      <c r="S67" s="400"/>
      <c r="T67" s="400"/>
      <c r="U67" s="400"/>
      <c r="V67" s="400"/>
      <c r="W67" s="400"/>
      <c r="X67" s="400"/>
      <c r="Y67" s="400"/>
      <c r="Z67" s="400"/>
      <c r="AA67" s="400"/>
      <c r="AB67" s="400"/>
      <c r="AC67" s="400"/>
      <c r="AD67" s="400"/>
      <c r="AE67" s="400"/>
      <c r="AF67" s="400"/>
      <c r="AG67" s="400"/>
      <c r="AH67" s="400"/>
      <c r="AI67" s="400"/>
      <c r="AJ67" s="400"/>
      <c r="AK67" s="400"/>
      <c r="AL67" s="400"/>
      <c r="AM67" s="400"/>
      <c r="AN67" s="400"/>
      <c r="AO67" s="400"/>
      <c r="AP67" s="400"/>
      <c r="AQ67" s="400"/>
      <c r="AR67" s="400"/>
      <c r="AS67" s="400"/>
      <c r="AT67" s="400"/>
      <c r="AU67" s="400"/>
      <c r="AV67" s="400"/>
      <c r="AW67" s="400"/>
      <c r="AX67" s="400"/>
      <c r="AY67" s="400"/>
      <c r="AZ67" s="400"/>
      <c r="BA67" s="400"/>
      <c r="BB67" s="400"/>
      <c r="BC67" s="400"/>
      <c r="BD67" s="400"/>
      <c r="BE67" s="400"/>
      <c r="BF67" s="400"/>
      <c r="BG67" s="400"/>
      <c r="BH67" s="400"/>
      <c r="BI67" s="400"/>
      <c r="BJ67" s="400"/>
      <c r="BK67" s="400"/>
      <c r="BL67" s="400"/>
      <c r="BM67" s="400"/>
      <c r="BN67" s="400"/>
      <c r="BO67" s="400"/>
      <c r="BP67" s="400"/>
      <c r="BQ67" s="400"/>
      <c r="BR67" s="400"/>
      <c r="BS67" s="400"/>
      <c r="BT67" s="400"/>
      <c r="BU67" s="400"/>
      <c r="BV67" s="400"/>
      <c r="BW67" s="400"/>
      <c r="BX67" s="400"/>
      <c r="BY67" s="400"/>
      <c r="BZ67" s="400"/>
      <c r="CA67" s="400"/>
      <c r="CB67" s="400"/>
      <c r="CC67" s="400"/>
      <c r="CD67" s="400"/>
      <c r="CE67" s="400"/>
      <c r="CF67" s="400"/>
      <c r="CG67" s="400"/>
      <c r="CH67" s="400"/>
      <c r="CI67" s="400"/>
      <c r="CJ67" s="400"/>
      <c r="CK67" s="400"/>
      <c r="CL67" s="400"/>
      <c r="CM67" s="400"/>
      <c r="CN67" s="400"/>
      <c r="CO67" s="400"/>
      <c r="CP67" s="400"/>
      <c r="CQ67" s="400"/>
      <c r="CR67" s="400"/>
      <c r="CS67" s="400"/>
      <c r="CT67" s="400"/>
      <c r="CU67" s="400"/>
      <c r="CV67" s="400"/>
      <c r="CW67" s="400"/>
      <c r="CX67" s="400"/>
      <c r="CY67" s="400"/>
      <c r="CZ67" s="362"/>
      <c r="DB67" s="898"/>
      <c r="DC67" s="898"/>
      <c r="DD67" s="368" t="str">
        <v/>
      </c>
      <c r="DE67" s="369" t="str">
        <v/>
      </c>
      <c r="DF67" s="369" t="str">
        <v/>
      </c>
      <c r="DG67" s="369" t="str">
        <v/>
      </c>
      <c r="DH67" s="369" t="str">
        <v/>
      </c>
      <c r="DI67" s="369" t="str">
        <v/>
      </c>
      <c r="DJ67" s="369" t="str">
        <v/>
      </c>
      <c r="DK67" s="369" t="str">
        <v/>
      </c>
      <c r="DL67" s="369" t="str">
        <v/>
      </c>
      <c r="DM67" s="369" t="str">
        <v/>
      </c>
      <c r="DN67" s="369" t="str">
        <v/>
      </c>
      <c r="DO67" s="369" t="str">
        <v/>
      </c>
      <c r="DP67" s="369" t="str">
        <v/>
      </c>
      <c r="DQ67" s="369" t="str">
        <v/>
      </c>
      <c r="DR67" s="369" t="str">
        <v/>
      </c>
      <c r="DS67" s="369" t="str">
        <v/>
      </c>
      <c r="DT67" s="369" t="str">
        <v/>
      </c>
      <c r="DU67" s="369" t="str">
        <v/>
      </c>
      <c r="DV67" s="369" t="str">
        <v/>
      </c>
      <c r="DW67" s="369" t="str">
        <v/>
      </c>
      <c r="DX67" s="370" t="str">
        <v/>
      </c>
      <c r="DY67" s="369" t="str">
        <v/>
      </c>
      <c r="DZ67" s="369" t="str">
        <v/>
      </c>
      <c r="EA67" s="369" t="str">
        <v/>
      </c>
      <c r="EB67" s="369" t="str">
        <v/>
      </c>
      <c r="EC67" s="369" t="str">
        <v/>
      </c>
      <c r="ED67" s="369" t="str">
        <v/>
      </c>
      <c r="EE67" s="369" t="str">
        <v/>
      </c>
      <c r="EF67" s="369" t="str">
        <v/>
      </c>
      <c r="EG67" s="369" t="str">
        <v/>
      </c>
      <c r="EH67" s="369" t="str">
        <v/>
      </c>
      <c r="EI67" s="369" t="str">
        <v/>
      </c>
      <c r="EJ67" s="369" t="str">
        <v/>
      </c>
      <c r="EK67" s="369" t="str">
        <v/>
      </c>
      <c r="EL67" s="369" t="str">
        <v/>
      </c>
      <c r="EM67" s="369" t="str">
        <v/>
      </c>
      <c r="EN67" s="369" t="str">
        <v/>
      </c>
      <c r="EO67" s="369" t="str">
        <v/>
      </c>
      <c r="EP67" s="369" t="str">
        <v/>
      </c>
      <c r="EQ67" s="369" t="str">
        <v/>
      </c>
      <c r="ER67" s="369" t="str">
        <v/>
      </c>
      <c r="ES67" s="369" t="str">
        <v/>
      </c>
      <c r="ET67" s="369" t="str">
        <v/>
      </c>
      <c r="EU67" s="369" t="str">
        <v/>
      </c>
      <c r="EV67" s="369" t="str">
        <v/>
      </c>
      <c r="EW67" s="369" t="str">
        <v/>
      </c>
      <c r="EX67" s="369" t="str">
        <v/>
      </c>
      <c r="EY67" s="369" t="str">
        <v/>
      </c>
      <c r="EZ67" s="369" t="str">
        <v/>
      </c>
      <c r="FA67" s="369" t="str">
        <v/>
      </c>
      <c r="FB67" s="369" t="str">
        <v/>
      </c>
      <c r="FC67" s="369" t="str">
        <v/>
      </c>
      <c r="FD67" s="369" t="str">
        <v/>
      </c>
      <c r="FE67" s="369" t="str">
        <v/>
      </c>
      <c r="FF67" s="369" t="str">
        <v/>
      </c>
      <c r="FG67" s="369" t="str">
        <v/>
      </c>
      <c r="FH67" s="369" t="str">
        <v/>
      </c>
      <c r="FI67" s="369" t="str">
        <v/>
      </c>
      <c r="FJ67" s="369" t="str">
        <v/>
      </c>
      <c r="FK67" s="369" t="str">
        <v/>
      </c>
      <c r="FL67" s="369" t="str">
        <v/>
      </c>
      <c r="FM67" s="369" t="str">
        <v/>
      </c>
      <c r="FN67" s="369" t="str">
        <v/>
      </c>
      <c r="FO67" s="369" t="str">
        <v/>
      </c>
      <c r="FP67" s="369" t="str">
        <v/>
      </c>
      <c r="FQ67" s="369" t="str">
        <v/>
      </c>
      <c r="FR67" s="369" t="str">
        <v/>
      </c>
      <c r="FS67" s="369" t="str">
        <v/>
      </c>
      <c r="FT67" s="369" t="str">
        <v/>
      </c>
      <c r="FU67" s="369" t="str">
        <v/>
      </c>
      <c r="FV67" s="369" t="str">
        <v/>
      </c>
      <c r="FW67" s="369" t="str">
        <v/>
      </c>
      <c r="FX67" s="369" t="str">
        <v/>
      </c>
      <c r="FY67" s="369" t="str">
        <v/>
      </c>
      <c r="FZ67" s="369" t="str">
        <v/>
      </c>
      <c r="GA67" s="369" t="str">
        <v/>
      </c>
      <c r="GB67" s="369" t="str">
        <v/>
      </c>
      <c r="GC67" s="369" t="str">
        <v/>
      </c>
      <c r="GD67" s="369" t="str">
        <v/>
      </c>
      <c r="GE67" s="369" t="str">
        <v/>
      </c>
      <c r="GF67" s="369" t="str">
        <v/>
      </c>
      <c r="GG67" s="369" t="str">
        <v/>
      </c>
      <c r="GH67" s="369" t="str">
        <v/>
      </c>
      <c r="GI67" s="369" t="str">
        <v/>
      </c>
      <c r="GJ67" s="369" t="str">
        <v/>
      </c>
      <c r="GK67" s="369" t="str">
        <v/>
      </c>
      <c r="GL67" s="369" t="str">
        <v/>
      </c>
      <c r="GM67" s="369" t="str">
        <v/>
      </c>
      <c r="GN67" s="369" t="str">
        <v/>
      </c>
      <c r="GO67" s="369" t="str">
        <v/>
      </c>
      <c r="GP67" s="369" t="str">
        <v/>
      </c>
      <c r="GQ67" s="369" t="str">
        <v/>
      </c>
      <c r="GR67" s="369" t="str">
        <v/>
      </c>
      <c r="GS67" s="369" t="str">
        <v/>
      </c>
      <c r="GT67" s="369" t="str">
        <v/>
      </c>
      <c r="GU67" s="369" t="str">
        <v/>
      </c>
      <c r="GV67" s="369" t="str">
        <v/>
      </c>
      <c r="GW67" s="369" t="str">
        <v/>
      </c>
      <c r="GX67" s="369" t="str">
        <v/>
      </c>
      <c r="GY67" s="369" t="str">
        <v/>
      </c>
      <c r="GZ67" s="369" t="str">
        <v/>
      </c>
      <c r="HA67" s="369" t="str">
        <v/>
      </c>
      <c r="HB67" s="369" t="str">
        <v/>
      </c>
      <c r="HC67" s="369" t="str">
        <v/>
      </c>
      <c r="HD67" s="369" t="str">
        <v/>
      </c>
      <c r="HE67" s="369" t="str">
        <v/>
      </c>
      <c r="HF67" s="369" t="str">
        <v/>
      </c>
      <c r="HG67" s="369" t="str">
        <v/>
      </c>
      <c r="HH67" s="369" t="str">
        <v/>
      </c>
      <c r="HI67" s="369" t="str">
        <v/>
      </c>
      <c r="HJ67" s="369" t="str">
        <v/>
      </c>
      <c r="HK67" s="369" t="str">
        <v/>
      </c>
      <c r="HL67" s="369" t="str">
        <v/>
      </c>
      <c r="HM67" s="369" t="str">
        <v/>
      </c>
      <c r="HN67" s="369" t="str">
        <v/>
      </c>
      <c r="HO67" s="369" t="str">
        <v/>
      </c>
      <c r="HP67" s="369" t="str">
        <v/>
      </c>
      <c r="HQ67" s="369" t="str">
        <v/>
      </c>
      <c r="HR67" s="369" t="str">
        <v/>
      </c>
      <c r="HS67" s="369" t="str">
        <v/>
      </c>
      <c r="HT67" s="369" t="str">
        <v/>
      </c>
      <c r="HU67" s="369" t="str">
        <v/>
      </c>
      <c r="HV67" s="369" t="str">
        <v/>
      </c>
      <c r="HW67" s="369" t="str">
        <v/>
      </c>
      <c r="HX67" s="369" t="str">
        <v/>
      </c>
      <c r="HY67" s="369" t="str">
        <v/>
      </c>
      <c r="HZ67" s="369" t="str">
        <v/>
      </c>
      <c r="IA67" s="369" t="str">
        <v/>
      </c>
      <c r="IB67" s="369" t="str">
        <v/>
      </c>
      <c r="IC67" s="369" t="str">
        <v/>
      </c>
      <c r="ID67" s="369" t="str">
        <v/>
      </c>
      <c r="IE67" s="369" t="str">
        <v/>
      </c>
      <c r="IF67" s="369" t="str">
        <v/>
      </c>
      <c r="IG67" s="369" t="str">
        <v/>
      </c>
      <c r="IH67" s="369" t="str">
        <v/>
      </c>
      <c r="II67" s="369" t="str">
        <v/>
      </c>
      <c r="IJ67" s="369" t="str">
        <v/>
      </c>
      <c r="IK67" s="369" t="str">
        <v/>
      </c>
      <c r="IL67" s="369" t="str">
        <v/>
      </c>
      <c r="IM67" s="369" t="str">
        <v/>
      </c>
      <c r="IN67" s="369" t="str">
        <v/>
      </c>
      <c r="IO67" s="369" t="str">
        <v/>
      </c>
      <c r="IP67" s="369" t="str">
        <v/>
      </c>
      <c r="IQ67" s="369" t="str">
        <v/>
      </c>
      <c r="IR67" s="369" t="str">
        <v/>
      </c>
      <c r="IS67" s="369" t="str">
        <v/>
      </c>
      <c r="IT67" s="369" t="str">
        <v/>
      </c>
      <c r="IU67" s="369" t="str">
        <v/>
      </c>
      <c r="IV67" s="369" t="str">
        <v/>
      </c>
      <c r="IW67" s="369" t="str">
        <v/>
      </c>
      <c r="IX67" s="369" t="str">
        <v/>
      </c>
      <c r="IY67" s="369" t="str">
        <v/>
      </c>
      <c r="IZ67" s="369" t="str">
        <v/>
      </c>
      <c r="JA67" s="369" t="str">
        <v/>
      </c>
      <c r="JB67" s="369" t="str">
        <v/>
      </c>
      <c r="JC67" s="369" t="str">
        <v/>
      </c>
      <c r="JD67" s="369" t="str">
        <v/>
      </c>
      <c r="JE67" s="369" t="str">
        <v/>
      </c>
      <c r="JF67" s="369" t="str">
        <v/>
      </c>
      <c r="JG67" s="369" t="str">
        <v/>
      </c>
      <c r="JH67" s="369" t="str">
        <v/>
      </c>
      <c r="JI67" s="369" t="str">
        <v/>
      </c>
      <c r="JJ67" s="369" t="str">
        <v/>
      </c>
      <c r="JK67" s="369" t="str">
        <v/>
      </c>
      <c r="JL67" s="369" t="str">
        <v/>
      </c>
      <c r="JM67" s="369" t="str">
        <v/>
      </c>
      <c r="JN67" s="369" t="str">
        <v/>
      </c>
      <c r="JO67" s="369" t="str">
        <v/>
      </c>
      <c r="JP67" s="369" t="str">
        <v/>
      </c>
      <c r="JQ67" s="369" t="str">
        <v/>
      </c>
      <c r="JR67" s="369" t="str">
        <v/>
      </c>
      <c r="JS67" s="369" t="str">
        <v/>
      </c>
      <c r="JT67" s="369" t="str">
        <v/>
      </c>
      <c r="JU67" s="369" t="str">
        <v/>
      </c>
      <c r="JV67" s="369" t="str">
        <v/>
      </c>
      <c r="JW67" s="369" t="str">
        <v/>
      </c>
      <c r="JX67" s="369" t="str">
        <v/>
      </c>
      <c r="JY67" s="369" t="str">
        <v/>
      </c>
      <c r="JZ67" s="369" t="str">
        <v/>
      </c>
      <c r="KA67" s="369" t="str">
        <v/>
      </c>
      <c r="KB67" s="369" t="str">
        <v/>
      </c>
      <c r="KC67" s="369" t="str">
        <v/>
      </c>
      <c r="KD67" s="369" t="str">
        <v/>
      </c>
      <c r="KE67" s="369" t="str">
        <v/>
      </c>
      <c r="KF67" s="369" t="str">
        <v/>
      </c>
      <c r="KG67" s="369" t="str">
        <v/>
      </c>
      <c r="KH67" s="369" t="str">
        <v/>
      </c>
      <c r="KI67" s="369" t="str">
        <v/>
      </c>
      <c r="KJ67" s="369" t="str">
        <v/>
      </c>
      <c r="KK67" s="369" t="str">
        <v/>
      </c>
      <c r="KL67" s="369" t="str">
        <v/>
      </c>
      <c r="KM67" s="369" t="str">
        <v/>
      </c>
      <c r="KN67" s="369" t="str">
        <v/>
      </c>
      <c r="KO67" s="369" t="str">
        <v/>
      </c>
      <c r="KP67" s="369" t="str">
        <v/>
      </c>
      <c r="KQ67" s="369" t="str">
        <v/>
      </c>
      <c r="KR67" s="369" t="str">
        <v/>
      </c>
      <c r="KS67" s="369" t="str">
        <v/>
      </c>
      <c r="KT67" s="369" t="str">
        <v/>
      </c>
      <c r="KU67" s="369" t="str">
        <v/>
      </c>
      <c r="KV67" s="369" t="str">
        <v/>
      </c>
      <c r="KW67" s="369" t="str">
        <v/>
      </c>
      <c r="KX67" s="369" t="str">
        <v/>
      </c>
      <c r="KY67" s="369" t="str">
        <v/>
      </c>
      <c r="KZ67" s="369" t="str">
        <v/>
      </c>
      <c r="LA67" s="369" t="str">
        <v/>
      </c>
      <c r="LB67" s="369" t="str">
        <v/>
      </c>
      <c r="LC67" s="369" t="str">
        <v/>
      </c>
      <c r="LD67" s="369" t="str">
        <v/>
      </c>
      <c r="LE67" s="369" t="str">
        <v/>
      </c>
      <c r="LF67" s="369" t="str">
        <v/>
      </c>
      <c r="LG67" s="369" t="str">
        <v/>
      </c>
      <c r="LH67" s="369" t="str">
        <v/>
      </c>
      <c r="LI67" s="369" t="str">
        <v/>
      </c>
      <c r="LJ67" s="369" t="str">
        <v/>
      </c>
      <c r="LK67" s="369" t="str">
        <v/>
      </c>
      <c r="LL67" s="369" t="str">
        <v/>
      </c>
      <c r="LM67" s="369" t="str">
        <v/>
      </c>
      <c r="LN67" s="369" t="str">
        <v/>
      </c>
      <c r="LO67" s="369" t="str">
        <v/>
      </c>
      <c r="LP67" s="369" t="str">
        <v/>
      </c>
      <c r="LQ67" s="369" t="str">
        <v/>
      </c>
      <c r="LR67" s="369" t="str">
        <v/>
      </c>
      <c r="LS67" s="369" t="str">
        <v/>
      </c>
      <c r="LT67" s="369" t="str">
        <v/>
      </c>
      <c r="LU67" s="369" t="str">
        <v/>
      </c>
      <c r="LV67" s="369" t="str">
        <v/>
      </c>
      <c r="LW67" s="369" t="str">
        <v/>
      </c>
      <c r="LX67" s="369" t="str">
        <v/>
      </c>
      <c r="LY67" s="369" t="str">
        <v/>
      </c>
      <c r="LZ67" s="369" t="str">
        <v/>
      </c>
      <c r="MA67" s="369" t="str">
        <v/>
      </c>
      <c r="MB67" s="369" t="str">
        <v/>
      </c>
      <c r="MC67" s="369" t="str">
        <v/>
      </c>
      <c r="MD67" s="369" t="str">
        <v/>
      </c>
      <c r="ME67" s="369" t="str">
        <v/>
      </c>
      <c r="MF67" s="369" t="str">
        <v/>
      </c>
      <c r="MG67" s="369" t="str">
        <v/>
      </c>
      <c r="MH67" s="369" t="str">
        <v/>
      </c>
      <c r="MI67" s="369" t="str">
        <v/>
      </c>
      <c r="MJ67" s="369" t="str">
        <v/>
      </c>
      <c r="MK67" s="369" t="str">
        <v/>
      </c>
      <c r="ML67" s="369" t="str">
        <v/>
      </c>
      <c r="MM67" s="369" t="str">
        <v/>
      </c>
      <c r="MN67" s="369" t="str">
        <v/>
      </c>
      <c r="MO67" s="369" t="str">
        <v/>
      </c>
      <c r="MP67" s="369" t="str">
        <v/>
      </c>
      <c r="MQ67" s="369" t="str">
        <v/>
      </c>
      <c r="MR67" s="369" t="str">
        <v/>
      </c>
      <c r="MS67" s="369" t="str">
        <v/>
      </c>
      <c r="MT67" s="369" t="str">
        <v/>
      </c>
      <c r="MU67" s="369" t="str">
        <v/>
      </c>
      <c r="MV67" s="369" t="str">
        <v/>
      </c>
      <c r="MW67" s="369" t="str">
        <v/>
      </c>
      <c r="MX67" s="369" t="str">
        <v/>
      </c>
      <c r="MY67" s="369" t="str">
        <v/>
      </c>
      <c r="MZ67" s="369" t="str">
        <v/>
      </c>
      <c r="NA67" s="369" t="str">
        <v/>
      </c>
      <c r="NB67" s="369" t="str">
        <v/>
      </c>
      <c r="NC67" s="369" t="str">
        <v/>
      </c>
      <c r="ND67" s="369" t="str">
        <v/>
      </c>
      <c r="NE67" s="369" t="str">
        <v/>
      </c>
      <c r="NF67" s="369" t="str">
        <v/>
      </c>
      <c r="NG67" s="369" t="str">
        <v/>
      </c>
      <c r="NH67" s="369" t="str">
        <v/>
      </c>
      <c r="NI67" s="369" t="str">
        <v/>
      </c>
      <c r="NJ67" s="369" t="str">
        <v/>
      </c>
      <c r="NK67" s="369" t="str">
        <v/>
      </c>
      <c r="NL67" s="369" t="str">
        <v/>
      </c>
      <c r="NM67" s="369" t="str">
        <v/>
      </c>
      <c r="NN67" s="369" t="str">
        <v/>
      </c>
      <c r="NO67" s="369" t="str">
        <v/>
      </c>
      <c r="NP67" s="369" t="str">
        <v/>
      </c>
      <c r="NQ67" s="369" t="str">
        <v/>
      </c>
      <c r="NR67" s="369" t="str">
        <v/>
      </c>
      <c r="NS67" s="369" t="str">
        <v/>
      </c>
      <c r="NT67" s="369" t="str">
        <v/>
      </c>
      <c r="NU67" s="369" t="str">
        <v/>
      </c>
      <c r="NV67" s="369" t="str">
        <v/>
      </c>
      <c r="NW67" s="369" t="str">
        <v/>
      </c>
      <c r="NX67" s="369" t="str">
        <v/>
      </c>
      <c r="NY67" s="369" t="str">
        <v/>
      </c>
      <c r="NZ67" s="369" t="str">
        <v/>
      </c>
      <c r="OA67" s="369" t="str">
        <v/>
      </c>
      <c r="OB67" s="369" t="str">
        <v/>
      </c>
      <c r="OC67" s="369" t="str">
        <v/>
      </c>
      <c r="OD67" s="369" t="str">
        <v/>
      </c>
      <c r="OE67" s="369" t="str">
        <v/>
      </c>
      <c r="OF67" s="369" t="str">
        <v/>
      </c>
      <c r="OG67" s="369" t="str">
        <v/>
      </c>
      <c r="OH67" s="369" t="str">
        <v/>
      </c>
      <c r="OI67" s="369" t="str">
        <v/>
      </c>
      <c r="OJ67" s="369" t="str">
        <v/>
      </c>
      <c r="OK67" s="369" t="str">
        <v/>
      </c>
      <c r="OL67" s="369" t="str">
        <v/>
      </c>
      <c r="OM67" s="369" t="str">
        <v/>
      </c>
      <c r="ON67" s="369" t="str">
        <v/>
      </c>
      <c r="OO67" s="369" t="str">
        <v/>
      </c>
      <c r="OP67" s="369" t="str">
        <v/>
      </c>
      <c r="OQ67" s="371" t="str">
        <v/>
      </c>
      <c r="OR67" s="369" t="str">
        <v/>
      </c>
      <c r="OS67" s="369" t="str">
        <v/>
      </c>
      <c r="OT67" s="369" t="str">
        <v/>
      </c>
      <c r="OU67" s="369" t="str">
        <v/>
      </c>
      <c r="OV67" s="369" t="str">
        <v/>
      </c>
      <c r="OW67" s="369" t="str">
        <v/>
      </c>
      <c r="OX67" s="369" t="str">
        <v/>
      </c>
      <c r="OY67" s="369" t="str">
        <v/>
      </c>
      <c r="OZ67" s="369" t="str">
        <v/>
      </c>
      <c r="PA67" s="369" t="str">
        <v/>
      </c>
      <c r="PB67" s="369" t="str">
        <v/>
      </c>
      <c r="PC67" s="369" t="str">
        <v/>
      </c>
      <c r="PD67" s="369" t="str">
        <v/>
      </c>
      <c r="PE67" s="369" t="str">
        <v/>
      </c>
      <c r="PF67" s="369" t="str">
        <v/>
      </c>
      <c r="PG67" s="369" t="str">
        <v/>
      </c>
      <c r="PH67" s="369" t="str">
        <v/>
      </c>
      <c r="PI67" s="369" t="str">
        <v/>
      </c>
      <c r="PJ67" s="369" t="str">
        <v/>
      </c>
      <c r="PK67" s="369" t="str">
        <v/>
      </c>
      <c r="PL67" s="369" t="str">
        <v/>
      </c>
      <c r="PM67" s="369" t="str">
        <v/>
      </c>
      <c r="PN67" s="369" t="str">
        <v/>
      </c>
      <c r="PO67" s="369" t="str">
        <v/>
      </c>
      <c r="PP67" s="369" t="str">
        <v/>
      </c>
      <c r="PQ67" s="369" t="str">
        <v/>
      </c>
      <c r="PR67" s="369" t="str">
        <v/>
      </c>
      <c r="PS67" s="369" t="str">
        <v/>
      </c>
      <c r="PT67" s="369" t="str">
        <v/>
      </c>
      <c r="PU67" s="369" t="str">
        <v/>
      </c>
      <c r="PV67" s="369" t="str">
        <v/>
      </c>
      <c r="PW67" s="369" t="str">
        <v/>
      </c>
      <c r="PX67" s="369" t="str">
        <v/>
      </c>
      <c r="PY67" s="369" t="str">
        <v/>
      </c>
      <c r="PZ67" s="369" t="str">
        <v/>
      </c>
      <c r="QA67" s="369" t="str">
        <v/>
      </c>
      <c r="QB67" s="369" t="str">
        <v/>
      </c>
      <c r="QC67" s="369" t="str">
        <v/>
      </c>
      <c r="QD67" s="369" t="str">
        <v/>
      </c>
      <c r="QE67" s="369" t="str">
        <v/>
      </c>
      <c r="QF67" s="369" t="str">
        <v/>
      </c>
      <c r="QG67" s="369" t="str">
        <v/>
      </c>
      <c r="QH67" s="369" t="str">
        <v/>
      </c>
      <c r="QI67" s="369" t="str">
        <v/>
      </c>
      <c r="QJ67" s="369" t="str">
        <v/>
      </c>
      <c r="QK67" s="369" t="str">
        <v/>
      </c>
      <c r="QL67" s="369" t="str">
        <v/>
      </c>
      <c r="QM67" s="369" t="str">
        <v/>
      </c>
      <c r="QN67" s="369" t="str">
        <v/>
      </c>
      <c r="QO67" s="369" t="str">
        <v/>
      </c>
      <c r="QP67" s="369" t="str">
        <v/>
      </c>
      <c r="QQ67" s="369" t="str">
        <v/>
      </c>
      <c r="QR67" s="369" t="str">
        <v/>
      </c>
      <c r="QS67" s="369" t="str">
        <v/>
      </c>
      <c r="QT67" s="369" t="str">
        <v/>
      </c>
      <c r="QU67" s="369" t="str">
        <v/>
      </c>
      <c r="QV67" s="369" t="str">
        <v/>
      </c>
      <c r="QW67" s="369" t="str">
        <v/>
      </c>
      <c r="QX67" s="369" t="str">
        <v/>
      </c>
      <c r="QY67" s="369" t="str">
        <v/>
      </c>
      <c r="QZ67" s="369" t="str">
        <v/>
      </c>
      <c r="RA67" s="369" t="str">
        <v/>
      </c>
      <c r="RB67" s="369" t="str">
        <v/>
      </c>
      <c r="RC67" s="369" t="str">
        <v/>
      </c>
      <c r="RD67" s="369" t="str">
        <v/>
      </c>
      <c r="RE67" s="369" t="str">
        <v/>
      </c>
      <c r="RF67" s="369" t="str">
        <v/>
      </c>
      <c r="RG67" s="369" t="str">
        <v/>
      </c>
      <c r="RH67" s="369" t="str">
        <v/>
      </c>
      <c r="RI67" s="369" t="str">
        <v/>
      </c>
      <c r="RJ67" s="369" t="str">
        <v/>
      </c>
      <c r="RK67" s="369" t="str">
        <v/>
      </c>
      <c r="RL67" s="369" t="str">
        <v/>
      </c>
      <c r="RM67" s="369" t="str">
        <v/>
      </c>
      <c r="RN67" s="369" t="str">
        <v/>
      </c>
      <c r="RO67" s="369" t="str">
        <v/>
      </c>
      <c r="RP67" s="369" t="str">
        <v/>
      </c>
      <c r="RQ67" s="369" t="str">
        <v/>
      </c>
      <c r="RR67" s="369" t="str">
        <v/>
      </c>
      <c r="RS67" s="369" t="str">
        <v/>
      </c>
      <c r="RT67" s="369" t="str">
        <v/>
      </c>
      <c r="RU67" s="369" t="str">
        <v/>
      </c>
      <c r="RV67" s="369" t="str">
        <v/>
      </c>
      <c r="RW67" s="369" t="str">
        <v/>
      </c>
      <c r="RX67" s="369" t="str">
        <v/>
      </c>
      <c r="RY67" s="369" t="str">
        <v/>
      </c>
      <c r="RZ67" s="369" t="str">
        <v/>
      </c>
      <c r="SA67" s="369" t="str">
        <v/>
      </c>
      <c r="SB67" s="369" t="str">
        <v/>
      </c>
      <c r="SC67" s="369" t="str">
        <v/>
      </c>
      <c r="SD67" s="369" t="str">
        <v/>
      </c>
      <c r="SE67" s="369" t="str">
        <v/>
      </c>
      <c r="SF67" s="369" t="str">
        <v/>
      </c>
      <c r="SG67" s="369" t="str">
        <v/>
      </c>
      <c r="SH67" s="369" t="str">
        <v/>
      </c>
      <c r="SI67" s="369" t="str">
        <v/>
      </c>
      <c r="SJ67" s="369" t="str">
        <v/>
      </c>
      <c r="SK67" s="369" t="str">
        <v/>
      </c>
      <c r="SL67" s="369" t="str">
        <v/>
      </c>
      <c r="SM67" s="369" t="str">
        <v/>
      </c>
      <c r="SN67" s="369" t="str">
        <v/>
      </c>
      <c r="SO67" s="369" t="str">
        <v/>
      </c>
      <c r="SP67" s="369" t="str">
        <v/>
      </c>
      <c r="SQ67" s="369" t="str">
        <v/>
      </c>
      <c r="SR67" s="369" t="str">
        <v/>
      </c>
      <c r="SS67" s="369" t="str">
        <v/>
      </c>
      <c r="ST67" s="369" t="str">
        <v/>
      </c>
      <c r="SU67" s="369" t="str">
        <v/>
      </c>
      <c r="SV67" s="369" t="str">
        <v/>
      </c>
      <c r="SW67" s="369" t="str">
        <v/>
      </c>
      <c r="SX67" s="369" t="str">
        <v/>
      </c>
      <c r="SY67" s="369" t="str">
        <v/>
      </c>
      <c r="SZ67" s="369" t="str">
        <v/>
      </c>
      <c r="TA67" s="369" t="str">
        <v/>
      </c>
      <c r="TB67" s="369" t="str">
        <v/>
      </c>
      <c r="TC67" s="369" t="str">
        <v/>
      </c>
      <c r="TD67" s="369" t="str">
        <v/>
      </c>
      <c r="TE67" s="369" t="str">
        <v/>
      </c>
      <c r="TF67" s="369" t="str">
        <v/>
      </c>
      <c r="TG67" s="369" t="str">
        <v/>
      </c>
      <c r="TH67" s="369" t="str">
        <v/>
      </c>
      <c r="TI67" s="369" t="str">
        <v/>
      </c>
      <c r="TJ67" s="369" t="str">
        <v/>
      </c>
      <c r="TK67" s="369" t="str">
        <v/>
      </c>
      <c r="TL67" s="369" t="str">
        <v/>
      </c>
      <c r="TM67" s="369" t="str">
        <v/>
      </c>
      <c r="TN67" s="369" t="str">
        <v/>
      </c>
      <c r="TO67" s="369" t="str">
        <v/>
      </c>
      <c r="TP67" s="369" t="str">
        <v/>
      </c>
      <c r="TQ67" s="369" t="str">
        <v/>
      </c>
      <c r="TR67" s="369" t="str">
        <v/>
      </c>
      <c r="TS67" s="369" t="str">
        <v/>
      </c>
      <c r="TT67" s="369" t="str">
        <v/>
      </c>
      <c r="TU67" s="369" t="str">
        <v/>
      </c>
      <c r="TV67" s="369" t="str">
        <v/>
      </c>
      <c r="TW67" s="369" t="str">
        <v/>
      </c>
      <c r="TX67" s="369" t="str">
        <v/>
      </c>
      <c r="TY67" s="369" t="str">
        <v/>
      </c>
      <c r="TZ67" s="369" t="str">
        <v/>
      </c>
      <c r="UA67" s="369" t="str">
        <v/>
      </c>
      <c r="UB67" s="369" t="str">
        <v/>
      </c>
      <c r="UC67" s="369" t="str">
        <v/>
      </c>
      <c r="UD67" s="369" t="str">
        <v/>
      </c>
      <c r="UE67" s="369" t="str">
        <v/>
      </c>
      <c r="UF67" s="369" t="str">
        <v/>
      </c>
      <c r="UG67" s="369" t="str">
        <v/>
      </c>
      <c r="UH67" s="369" t="str">
        <v/>
      </c>
      <c r="UI67" s="369" t="str">
        <v/>
      </c>
      <c r="UJ67" s="369" t="str">
        <v/>
      </c>
      <c r="UK67" s="369" t="str">
        <v/>
      </c>
      <c r="UL67" s="369" t="str">
        <v/>
      </c>
      <c r="UM67" s="369" t="str">
        <v/>
      </c>
      <c r="UN67" s="369" t="str">
        <v/>
      </c>
      <c r="UO67" s="369" t="str">
        <v/>
      </c>
      <c r="UP67" s="369" t="str">
        <v/>
      </c>
      <c r="UQ67" s="369" t="str">
        <v/>
      </c>
      <c r="UR67" s="369" t="str">
        <v/>
      </c>
      <c r="US67" s="369" t="str">
        <v/>
      </c>
      <c r="UT67" s="369" t="str">
        <v/>
      </c>
      <c r="UU67" s="369" t="str">
        <v/>
      </c>
      <c r="UV67" s="369" t="str">
        <v/>
      </c>
      <c r="UW67" s="369" t="str">
        <v/>
      </c>
      <c r="UX67" s="369" t="str">
        <v/>
      </c>
      <c r="UY67" s="369" t="str">
        <v/>
      </c>
      <c r="UZ67" s="369" t="str">
        <v/>
      </c>
      <c r="VA67" s="369" t="str">
        <v/>
      </c>
      <c r="VB67" s="369" t="str">
        <v/>
      </c>
      <c r="VC67" s="369" t="str">
        <v/>
      </c>
      <c r="VD67" s="369" t="str">
        <v/>
      </c>
      <c r="VE67" s="369" t="str">
        <v/>
      </c>
      <c r="VF67" s="369" t="str">
        <v/>
      </c>
      <c r="VG67" s="369" t="str">
        <v/>
      </c>
      <c r="VH67" s="369" t="str">
        <v/>
      </c>
      <c r="VI67" s="369" t="str">
        <v/>
      </c>
      <c r="VJ67" s="369" t="str">
        <v/>
      </c>
      <c r="VK67" s="369" t="str">
        <v/>
      </c>
      <c r="VL67" s="369" t="str">
        <v/>
      </c>
      <c r="VM67" s="369" t="str">
        <v/>
      </c>
      <c r="VN67" s="369" t="str">
        <v/>
      </c>
      <c r="VO67" s="369" t="str">
        <v/>
      </c>
      <c r="VP67" s="369" t="str">
        <v/>
      </c>
      <c r="VQ67" s="369" t="str">
        <v/>
      </c>
      <c r="VR67" s="369" t="str">
        <v/>
      </c>
      <c r="VS67" s="369" t="str">
        <v/>
      </c>
      <c r="VT67" s="369" t="str">
        <v/>
      </c>
      <c r="VU67" s="369" t="str">
        <v/>
      </c>
      <c r="VV67" s="369" t="str">
        <v/>
      </c>
      <c r="VW67" s="369" t="str">
        <v/>
      </c>
      <c r="VX67" s="369" t="str">
        <v/>
      </c>
      <c r="VY67" s="369" t="str">
        <v/>
      </c>
      <c r="VZ67" s="369" t="str">
        <v/>
      </c>
      <c r="WA67" s="369" t="str">
        <v/>
      </c>
      <c r="WB67" s="369" t="str">
        <v/>
      </c>
      <c r="WC67" s="369" t="str">
        <v/>
      </c>
      <c r="WD67" s="369" t="str">
        <v/>
      </c>
      <c r="WE67" s="369" t="str">
        <v/>
      </c>
      <c r="WF67" s="369" t="str">
        <v/>
      </c>
      <c r="WG67" s="369" t="str">
        <v/>
      </c>
      <c r="WH67" s="369" t="str">
        <v/>
      </c>
      <c r="WI67" s="369" t="str">
        <v/>
      </c>
    </row>
    <row r="68" spans="1:607" ht="12.6" customHeight="1">
      <c r="A68" s="348"/>
      <c r="B68" s="360" t="s">
        <v>800</v>
      </c>
      <c r="C68" s="348"/>
      <c r="D68" s="348"/>
      <c r="E68" s="348"/>
      <c r="F68" s="348"/>
      <c r="G68" s="361" t="str">
        <f t="shared" si="0"/>
        <v/>
      </c>
      <c r="H68" s="361" t="str">
        <f t="shared" si="1"/>
        <v/>
      </c>
      <c r="I68" s="397"/>
      <c r="J68" s="348"/>
      <c r="K68" s="348"/>
      <c r="L68" s="348"/>
      <c r="M68" s="348"/>
      <c r="N68" s="400"/>
      <c r="O68" s="400"/>
      <c r="P68" s="400"/>
      <c r="Q68" s="400"/>
      <c r="R68" s="400"/>
      <c r="S68" s="400"/>
      <c r="T68" s="400"/>
      <c r="U68" s="400"/>
      <c r="V68" s="400"/>
      <c r="W68" s="400"/>
      <c r="X68" s="400"/>
      <c r="Y68" s="400"/>
      <c r="Z68" s="400"/>
      <c r="AA68" s="400"/>
      <c r="AB68" s="400"/>
      <c r="AC68" s="400"/>
      <c r="AD68" s="400"/>
      <c r="AE68" s="400"/>
      <c r="AF68" s="400"/>
      <c r="AG68" s="400"/>
      <c r="AH68" s="400"/>
      <c r="AI68" s="400"/>
      <c r="AJ68" s="400"/>
      <c r="AK68" s="400"/>
      <c r="AL68" s="400"/>
      <c r="AM68" s="400"/>
      <c r="AN68" s="400"/>
      <c r="AO68" s="400"/>
      <c r="AP68" s="400"/>
      <c r="AQ68" s="400"/>
      <c r="AR68" s="400"/>
      <c r="AS68" s="400"/>
      <c r="AT68" s="400"/>
      <c r="AU68" s="400"/>
      <c r="AV68" s="400"/>
      <c r="AW68" s="400"/>
      <c r="AX68" s="400"/>
      <c r="AY68" s="400"/>
      <c r="AZ68" s="400"/>
      <c r="BA68" s="400"/>
      <c r="BB68" s="400"/>
      <c r="BC68" s="400"/>
      <c r="BD68" s="400"/>
      <c r="BE68" s="400"/>
      <c r="BF68" s="400"/>
      <c r="BG68" s="400"/>
      <c r="BH68" s="400"/>
      <c r="BI68" s="400"/>
      <c r="BJ68" s="400"/>
      <c r="BK68" s="400"/>
      <c r="BL68" s="400"/>
      <c r="BM68" s="400"/>
      <c r="BN68" s="400"/>
      <c r="BO68" s="400"/>
      <c r="BP68" s="400"/>
      <c r="BQ68" s="400"/>
      <c r="BR68" s="400"/>
      <c r="BS68" s="400"/>
      <c r="BT68" s="400"/>
      <c r="BU68" s="400"/>
      <c r="BV68" s="400"/>
      <c r="BW68" s="400"/>
      <c r="BX68" s="400"/>
      <c r="BY68" s="400"/>
      <c r="BZ68" s="400"/>
      <c r="CA68" s="400"/>
      <c r="CB68" s="400"/>
      <c r="CC68" s="400"/>
      <c r="CD68" s="400"/>
      <c r="CE68" s="400"/>
      <c r="CF68" s="400"/>
      <c r="CG68" s="400"/>
      <c r="CH68" s="400"/>
      <c r="CI68" s="400"/>
      <c r="CJ68" s="400"/>
      <c r="CK68" s="400"/>
      <c r="CL68" s="400"/>
      <c r="CM68" s="400"/>
      <c r="CN68" s="400"/>
      <c r="CO68" s="400"/>
      <c r="CP68" s="400"/>
      <c r="CQ68" s="400"/>
      <c r="CR68" s="400"/>
      <c r="CS68" s="400"/>
      <c r="CT68" s="400"/>
      <c r="CU68" s="400"/>
      <c r="CV68" s="400"/>
      <c r="CW68" s="400"/>
      <c r="CX68" s="400"/>
      <c r="CY68" s="400"/>
      <c r="CZ68" s="362"/>
      <c r="DB68" s="896" t="s">
        <v>1260</v>
      </c>
      <c r="DC68" s="896" t="s">
        <v>1251</v>
      </c>
      <c r="DD68" s="368" t="str">
        <v/>
      </c>
      <c r="DE68" s="369" t="str">
        <v/>
      </c>
      <c r="DF68" s="369" t="str">
        <v/>
      </c>
      <c r="DG68" s="369" t="str">
        <v/>
      </c>
      <c r="DH68" s="369" t="str">
        <v/>
      </c>
      <c r="DI68" s="369" t="str">
        <v/>
      </c>
      <c r="DJ68" s="369" t="str">
        <v/>
      </c>
      <c r="DK68" s="369" t="str">
        <v/>
      </c>
      <c r="DL68" s="369" t="str">
        <v/>
      </c>
      <c r="DM68" s="369" t="str">
        <v/>
      </c>
      <c r="DN68" s="369" t="str">
        <v/>
      </c>
      <c r="DO68" s="369" t="str">
        <v/>
      </c>
      <c r="DP68" s="369" t="str">
        <v/>
      </c>
      <c r="DQ68" s="369" t="str">
        <v/>
      </c>
      <c r="DR68" s="369" t="str">
        <v/>
      </c>
      <c r="DS68" s="369" t="str">
        <v/>
      </c>
      <c r="DT68" s="369" t="str">
        <v/>
      </c>
      <c r="DU68" s="369" t="str">
        <v/>
      </c>
      <c r="DV68" s="369" t="str">
        <v/>
      </c>
      <c r="DW68" s="369" t="str">
        <v/>
      </c>
      <c r="DX68" s="370" t="str">
        <v/>
      </c>
      <c r="DY68" s="369" t="str">
        <v/>
      </c>
      <c r="DZ68" s="369" t="str">
        <v/>
      </c>
      <c r="EA68" s="369" t="str">
        <v/>
      </c>
      <c r="EB68" s="369" t="str">
        <v/>
      </c>
      <c r="EC68" s="369" t="str">
        <v/>
      </c>
      <c r="ED68" s="369" t="str">
        <v/>
      </c>
      <c r="EE68" s="369" t="str">
        <v/>
      </c>
      <c r="EF68" s="369" t="str">
        <v/>
      </c>
      <c r="EG68" s="369" t="str">
        <v/>
      </c>
      <c r="EH68" s="369" t="str">
        <v/>
      </c>
      <c r="EI68" s="369" t="str">
        <v/>
      </c>
      <c r="EJ68" s="369" t="str">
        <v/>
      </c>
      <c r="EK68" s="369" t="str">
        <v/>
      </c>
      <c r="EL68" s="369" t="str">
        <v/>
      </c>
      <c r="EM68" s="369" t="str">
        <v/>
      </c>
      <c r="EN68" s="369" t="str">
        <v/>
      </c>
      <c r="EO68" s="369" t="str">
        <v/>
      </c>
      <c r="EP68" s="369" t="str">
        <v/>
      </c>
      <c r="EQ68" s="369" t="str">
        <v/>
      </c>
      <c r="ER68" s="369" t="str">
        <v/>
      </c>
      <c r="ES68" s="369" t="str">
        <v/>
      </c>
      <c r="ET68" s="369" t="str">
        <v/>
      </c>
      <c r="EU68" s="369" t="str">
        <v/>
      </c>
      <c r="EV68" s="369" t="str">
        <v/>
      </c>
      <c r="EW68" s="369" t="str">
        <v/>
      </c>
      <c r="EX68" s="369" t="str">
        <v/>
      </c>
      <c r="EY68" s="369" t="str">
        <v/>
      </c>
      <c r="EZ68" s="369" t="str">
        <v/>
      </c>
      <c r="FA68" s="369" t="str">
        <v/>
      </c>
      <c r="FB68" s="369" t="str">
        <v/>
      </c>
      <c r="FC68" s="369" t="str">
        <v/>
      </c>
      <c r="FD68" s="369" t="str">
        <v/>
      </c>
      <c r="FE68" s="369" t="str">
        <v/>
      </c>
      <c r="FF68" s="369" t="str">
        <v/>
      </c>
      <c r="FG68" s="369" t="str">
        <v/>
      </c>
      <c r="FH68" s="369" t="str">
        <v/>
      </c>
      <c r="FI68" s="369" t="str">
        <v/>
      </c>
      <c r="FJ68" s="369" t="str">
        <v/>
      </c>
      <c r="FK68" s="369" t="str">
        <v/>
      </c>
      <c r="FL68" s="369" t="str">
        <v/>
      </c>
      <c r="FM68" s="369" t="str">
        <v/>
      </c>
      <c r="FN68" s="369" t="str">
        <v/>
      </c>
      <c r="FO68" s="369" t="str">
        <v/>
      </c>
      <c r="FP68" s="369" t="str">
        <v/>
      </c>
      <c r="FQ68" s="369" t="str">
        <v/>
      </c>
      <c r="FR68" s="369" t="str">
        <v/>
      </c>
      <c r="FS68" s="369" t="str">
        <v/>
      </c>
      <c r="FT68" s="369" t="str">
        <v/>
      </c>
      <c r="FU68" s="369" t="str">
        <v/>
      </c>
      <c r="FV68" s="369" t="str">
        <v/>
      </c>
      <c r="FW68" s="369" t="str">
        <v/>
      </c>
      <c r="FX68" s="369" t="str">
        <v/>
      </c>
      <c r="FY68" s="369" t="str">
        <v/>
      </c>
      <c r="FZ68" s="369" t="str">
        <v/>
      </c>
      <c r="GA68" s="369" t="str">
        <v/>
      </c>
      <c r="GB68" s="369" t="str">
        <v/>
      </c>
      <c r="GC68" s="369" t="str">
        <v/>
      </c>
      <c r="GD68" s="369" t="str">
        <v/>
      </c>
      <c r="GE68" s="369" t="str">
        <v/>
      </c>
      <c r="GF68" s="369" t="str">
        <v/>
      </c>
      <c r="GG68" s="369" t="str">
        <v/>
      </c>
      <c r="GH68" s="369" t="str">
        <v/>
      </c>
      <c r="GI68" s="369" t="str">
        <v/>
      </c>
      <c r="GJ68" s="369" t="str">
        <v/>
      </c>
      <c r="GK68" s="369" t="str">
        <v/>
      </c>
      <c r="GL68" s="369" t="str">
        <v/>
      </c>
      <c r="GM68" s="369" t="str">
        <v/>
      </c>
      <c r="GN68" s="369" t="str">
        <v/>
      </c>
      <c r="GO68" s="369" t="str">
        <v/>
      </c>
      <c r="GP68" s="369" t="str">
        <v/>
      </c>
      <c r="GQ68" s="369" t="str">
        <v/>
      </c>
      <c r="GR68" s="369" t="str">
        <v/>
      </c>
      <c r="GS68" s="369" t="str">
        <v/>
      </c>
      <c r="GT68" s="369" t="str">
        <v/>
      </c>
      <c r="GU68" s="369" t="str">
        <v/>
      </c>
      <c r="GV68" s="369" t="str">
        <v/>
      </c>
      <c r="GW68" s="369" t="str">
        <v/>
      </c>
      <c r="GX68" s="369" t="str">
        <v/>
      </c>
      <c r="GY68" s="369" t="str">
        <v/>
      </c>
      <c r="GZ68" s="369" t="str">
        <v/>
      </c>
      <c r="HA68" s="369" t="str">
        <v/>
      </c>
      <c r="HB68" s="369" t="str">
        <v/>
      </c>
      <c r="HC68" s="369" t="str">
        <v/>
      </c>
      <c r="HD68" s="369" t="str">
        <v/>
      </c>
      <c r="HE68" s="369" t="str">
        <v/>
      </c>
      <c r="HF68" s="369" t="str">
        <v/>
      </c>
      <c r="HG68" s="369" t="str">
        <v/>
      </c>
      <c r="HH68" s="369" t="str">
        <v/>
      </c>
      <c r="HI68" s="369" t="str">
        <v/>
      </c>
      <c r="HJ68" s="369" t="str">
        <v/>
      </c>
      <c r="HK68" s="369" t="str">
        <v/>
      </c>
      <c r="HL68" s="369" t="str">
        <v/>
      </c>
      <c r="HM68" s="369" t="str">
        <v/>
      </c>
      <c r="HN68" s="369" t="str">
        <v/>
      </c>
      <c r="HO68" s="369" t="str">
        <v/>
      </c>
      <c r="HP68" s="369" t="str">
        <v/>
      </c>
      <c r="HQ68" s="369" t="str">
        <v/>
      </c>
      <c r="HR68" s="369" t="str">
        <v/>
      </c>
      <c r="HS68" s="369" t="str">
        <v/>
      </c>
      <c r="HT68" s="369" t="str">
        <v/>
      </c>
      <c r="HU68" s="369" t="str">
        <v/>
      </c>
      <c r="HV68" s="369" t="str">
        <v/>
      </c>
      <c r="HW68" s="369" t="str">
        <v/>
      </c>
      <c r="HX68" s="369" t="str">
        <v/>
      </c>
      <c r="HY68" s="369" t="str">
        <v/>
      </c>
      <c r="HZ68" s="369" t="str">
        <v/>
      </c>
      <c r="IA68" s="369" t="str">
        <v/>
      </c>
      <c r="IB68" s="369" t="str">
        <v/>
      </c>
      <c r="IC68" s="369" t="str">
        <v/>
      </c>
      <c r="ID68" s="369" t="str">
        <v/>
      </c>
      <c r="IE68" s="369" t="str">
        <v/>
      </c>
      <c r="IF68" s="369" t="str">
        <v/>
      </c>
      <c r="IG68" s="369" t="str">
        <v/>
      </c>
      <c r="IH68" s="369" t="str">
        <v/>
      </c>
      <c r="II68" s="369" t="str">
        <v/>
      </c>
      <c r="IJ68" s="369" t="str">
        <v/>
      </c>
      <c r="IK68" s="369" t="str">
        <v/>
      </c>
      <c r="IL68" s="369" t="str">
        <v/>
      </c>
      <c r="IM68" s="369" t="str">
        <v/>
      </c>
      <c r="IN68" s="369" t="str">
        <v/>
      </c>
      <c r="IO68" s="369" t="str">
        <v/>
      </c>
      <c r="IP68" s="369" t="str">
        <v/>
      </c>
      <c r="IQ68" s="369" t="str">
        <v/>
      </c>
      <c r="IR68" s="369" t="str">
        <v/>
      </c>
      <c r="IS68" s="369" t="str">
        <v/>
      </c>
      <c r="IT68" s="369" t="str">
        <v/>
      </c>
      <c r="IU68" s="369" t="str">
        <v/>
      </c>
      <c r="IV68" s="369" t="str">
        <v/>
      </c>
      <c r="IW68" s="369" t="str">
        <v/>
      </c>
      <c r="IX68" s="369" t="str">
        <v/>
      </c>
      <c r="IY68" s="369" t="str">
        <v/>
      </c>
      <c r="IZ68" s="369" t="str">
        <v/>
      </c>
      <c r="JA68" s="369" t="str">
        <v/>
      </c>
      <c r="JB68" s="369" t="str">
        <v/>
      </c>
      <c r="JC68" s="369" t="str">
        <v/>
      </c>
      <c r="JD68" s="369" t="str">
        <v/>
      </c>
      <c r="JE68" s="369" t="str">
        <v/>
      </c>
      <c r="JF68" s="369" t="str">
        <v/>
      </c>
      <c r="JG68" s="369" t="str">
        <v/>
      </c>
      <c r="JH68" s="369" t="str">
        <v/>
      </c>
      <c r="JI68" s="369" t="str">
        <v/>
      </c>
      <c r="JJ68" s="369" t="str">
        <v/>
      </c>
      <c r="JK68" s="369" t="str">
        <v/>
      </c>
      <c r="JL68" s="369" t="str">
        <v/>
      </c>
      <c r="JM68" s="369" t="str">
        <v/>
      </c>
      <c r="JN68" s="369" t="str">
        <v/>
      </c>
      <c r="JO68" s="369" t="str">
        <v/>
      </c>
      <c r="JP68" s="369" t="str">
        <v/>
      </c>
      <c r="JQ68" s="369" t="str">
        <v/>
      </c>
      <c r="JR68" s="369" t="str">
        <v/>
      </c>
      <c r="JS68" s="369" t="str">
        <v/>
      </c>
      <c r="JT68" s="369" t="str">
        <v/>
      </c>
      <c r="JU68" s="369" t="str">
        <v/>
      </c>
      <c r="JV68" s="369" t="str">
        <v/>
      </c>
      <c r="JW68" s="369" t="str">
        <v/>
      </c>
      <c r="JX68" s="369" t="str">
        <v/>
      </c>
      <c r="JY68" s="369" t="str">
        <v/>
      </c>
      <c r="JZ68" s="369" t="str">
        <v/>
      </c>
      <c r="KA68" s="369" t="str">
        <v/>
      </c>
      <c r="KB68" s="369" t="str">
        <v/>
      </c>
      <c r="KC68" s="369" t="str">
        <v/>
      </c>
      <c r="KD68" s="369" t="str">
        <v/>
      </c>
      <c r="KE68" s="369" t="str">
        <v/>
      </c>
      <c r="KF68" s="369" t="str">
        <v/>
      </c>
      <c r="KG68" s="369" t="str">
        <v/>
      </c>
      <c r="KH68" s="369" t="str">
        <v/>
      </c>
      <c r="KI68" s="369" t="str">
        <v/>
      </c>
      <c r="KJ68" s="369" t="str">
        <v/>
      </c>
      <c r="KK68" s="369" t="str">
        <v/>
      </c>
      <c r="KL68" s="369" t="str">
        <v/>
      </c>
      <c r="KM68" s="369" t="str">
        <v/>
      </c>
      <c r="KN68" s="369" t="str">
        <v/>
      </c>
      <c r="KO68" s="369" t="str">
        <v/>
      </c>
      <c r="KP68" s="369" t="str">
        <v/>
      </c>
      <c r="KQ68" s="369" t="str">
        <v/>
      </c>
      <c r="KR68" s="369" t="str">
        <v/>
      </c>
      <c r="KS68" s="369" t="str">
        <v/>
      </c>
      <c r="KT68" s="369" t="str">
        <v/>
      </c>
      <c r="KU68" s="369" t="str">
        <v/>
      </c>
      <c r="KV68" s="369" t="str">
        <v/>
      </c>
      <c r="KW68" s="369" t="str">
        <v/>
      </c>
      <c r="KX68" s="369" t="str">
        <v/>
      </c>
      <c r="KY68" s="369" t="str">
        <v/>
      </c>
      <c r="KZ68" s="369" t="str">
        <v/>
      </c>
      <c r="LA68" s="369" t="str">
        <v/>
      </c>
      <c r="LB68" s="369" t="str">
        <v/>
      </c>
      <c r="LC68" s="369" t="str">
        <v/>
      </c>
      <c r="LD68" s="369" t="str">
        <v/>
      </c>
      <c r="LE68" s="369" t="str">
        <v/>
      </c>
      <c r="LF68" s="369" t="str">
        <v/>
      </c>
      <c r="LG68" s="369" t="str">
        <v/>
      </c>
      <c r="LH68" s="369" t="str">
        <v/>
      </c>
      <c r="LI68" s="369" t="str">
        <v/>
      </c>
      <c r="LJ68" s="369" t="str">
        <v/>
      </c>
      <c r="LK68" s="369" t="str">
        <v/>
      </c>
      <c r="LL68" s="369" t="str">
        <v/>
      </c>
      <c r="LM68" s="369" t="str">
        <v/>
      </c>
      <c r="LN68" s="369" t="str">
        <v/>
      </c>
      <c r="LO68" s="369" t="str">
        <v/>
      </c>
      <c r="LP68" s="369" t="str">
        <v/>
      </c>
      <c r="LQ68" s="369" t="str">
        <v/>
      </c>
      <c r="LR68" s="369" t="str">
        <v/>
      </c>
      <c r="LS68" s="369" t="str">
        <v/>
      </c>
      <c r="LT68" s="369" t="str">
        <v/>
      </c>
      <c r="LU68" s="369" t="str">
        <v/>
      </c>
      <c r="LV68" s="369" t="str">
        <v/>
      </c>
      <c r="LW68" s="369" t="str">
        <v/>
      </c>
      <c r="LX68" s="369" t="str">
        <v/>
      </c>
      <c r="LY68" s="369" t="str">
        <v/>
      </c>
      <c r="LZ68" s="369" t="str">
        <v/>
      </c>
      <c r="MA68" s="369" t="str">
        <v/>
      </c>
      <c r="MB68" s="369" t="str">
        <v/>
      </c>
      <c r="MC68" s="369" t="str">
        <v/>
      </c>
      <c r="MD68" s="369" t="str">
        <v/>
      </c>
      <c r="ME68" s="369" t="str">
        <v/>
      </c>
      <c r="MF68" s="369" t="str">
        <v/>
      </c>
      <c r="MG68" s="369" t="str">
        <v/>
      </c>
      <c r="MH68" s="369" t="str">
        <v/>
      </c>
      <c r="MI68" s="369" t="str">
        <v/>
      </c>
      <c r="MJ68" s="369" t="str">
        <v/>
      </c>
      <c r="MK68" s="369" t="str">
        <v/>
      </c>
      <c r="ML68" s="369" t="str">
        <v/>
      </c>
      <c r="MM68" s="369" t="str">
        <v/>
      </c>
      <c r="MN68" s="369" t="str">
        <v/>
      </c>
      <c r="MO68" s="369" t="str">
        <v/>
      </c>
      <c r="MP68" s="369" t="str">
        <v/>
      </c>
      <c r="MQ68" s="369" t="str">
        <v/>
      </c>
      <c r="MR68" s="369" t="str">
        <v/>
      </c>
      <c r="MS68" s="369" t="str">
        <v/>
      </c>
      <c r="MT68" s="369" t="str">
        <v/>
      </c>
      <c r="MU68" s="369" t="str">
        <v/>
      </c>
      <c r="MV68" s="369" t="str">
        <v/>
      </c>
      <c r="MW68" s="369" t="str">
        <v/>
      </c>
      <c r="MX68" s="369" t="str">
        <v/>
      </c>
      <c r="MY68" s="369" t="str">
        <v/>
      </c>
      <c r="MZ68" s="369" t="str">
        <v/>
      </c>
      <c r="NA68" s="369" t="str">
        <v/>
      </c>
      <c r="NB68" s="369" t="str">
        <v/>
      </c>
      <c r="NC68" s="369" t="str">
        <v/>
      </c>
      <c r="ND68" s="369" t="str">
        <v/>
      </c>
      <c r="NE68" s="369" t="str">
        <v/>
      </c>
      <c r="NF68" s="369" t="str">
        <v/>
      </c>
      <c r="NG68" s="369" t="str">
        <v/>
      </c>
      <c r="NH68" s="369" t="str">
        <v/>
      </c>
      <c r="NI68" s="369" t="str">
        <v/>
      </c>
      <c r="NJ68" s="369" t="str">
        <v/>
      </c>
      <c r="NK68" s="369" t="str">
        <v/>
      </c>
      <c r="NL68" s="369" t="str">
        <v/>
      </c>
      <c r="NM68" s="369" t="str">
        <v/>
      </c>
      <c r="NN68" s="369" t="str">
        <v/>
      </c>
      <c r="NO68" s="369" t="str">
        <v/>
      </c>
      <c r="NP68" s="369" t="str">
        <v/>
      </c>
      <c r="NQ68" s="369" t="str">
        <v/>
      </c>
      <c r="NR68" s="369" t="str">
        <v/>
      </c>
      <c r="NS68" s="369" t="str">
        <v/>
      </c>
      <c r="NT68" s="369" t="str">
        <v/>
      </c>
      <c r="NU68" s="369" t="str">
        <v/>
      </c>
      <c r="NV68" s="369" t="str">
        <v/>
      </c>
      <c r="NW68" s="369" t="str">
        <v/>
      </c>
      <c r="NX68" s="369" t="str">
        <v/>
      </c>
      <c r="NY68" s="369" t="str">
        <v/>
      </c>
      <c r="NZ68" s="369" t="str">
        <v/>
      </c>
      <c r="OA68" s="369" t="str">
        <v/>
      </c>
      <c r="OB68" s="369" t="str">
        <v/>
      </c>
      <c r="OC68" s="369" t="str">
        <v/>
      </c>
      <c r="OD68" s="369" t="str">
        <v/>
      </c>
      <c r="OE68" s="369" t="str">
        <v/>
      </c>
      <c r="OF68" s="369" t="str">
        <v/>
      </c>
      <c r="OG68" s="369" t="str">
        <v/>
      </c>
      <c r="OH68" s="369" t="str">
        <v/>
      </c>
      <c r="OI68" s="369" t="str">
        <v/>
      </c>
      <c r="OJ68" s="369" t="str">
        <v/>
      </c>
      <c r="OK68" s="369" t="str">
        <v/>
      </c>
      <c r="OL68" s="369" t="str">
        <v/>
      </c>
      <c r="OM68" s="369" t="str">
        <v/>
      </c>
      <c r="ON68" s="369" t="str">
        <v/>
      </c>
      <c r="OO68" s="369" t="str">
        <v/>
      </c>
      <c r="OP68" s="369" t="str">
        <v/>
      </c>
      <c r="OQ68" s="371" t="str">
        <v/>
      </c>
      <c r="OR68" s="369" t="str">
        <v/>
      </c>
      <c r="OS68" s="369" t="str">
        <v/>
      </c>
      <c r="OT68" s="369" t="str">
        <v/>
      </c>
      <c r="OU68" s="369" t="str">
        <v/>
      </c>
      <c r="OV68" s="369" t="str">
        <v/>
      </c>
      <c r="OW68" s="369" t="str">
        <v/>
      </c>
      <c r="OX68" s="369" t="str">
        <v/>
      </c>
      <c r="OY68" s="369" t="str">
        <v/>
      </c>
      <c r="OZ68" s="369" t="str">
        <v/>
      </c>
      <c r="PA68" s="369" t="str">
        <v/>
      </c>
      <c r="PB68" s="369" t="str">
        <v/>
      </c>
      <c r="PC68" s="369" t="str">
        <v/>
      </c>
      <c r="PD68" s="369" t="str">
        <v/>
      </c>
      <c r="PE68" s="369" t="str">
        <v/>
      </c>
      <c r="PF68" s="369" t="str">
        <v/>
      </c>
      <c r="PG68" s="369" t="str">
        <v/>
      </c>
      <c r="PH68" s="369" t="str">
        <v/>
      </c>
      <c r="PI68" s="369" t="str">
        <v/>
      </c>
      <c r="PJ68" s="369" t="str">
        <v/>
      </c>
      <c r="PK68" s="369" t="str">
        <v/>
      </c>
      <c r="PL68" s="369" t="str">
        <v/>
      </c>
      <c r="PM68" s="369" t="str">
        <v/>
      </c>
      <c r="PN68" s="369" t="str">
        <v/>
      </c>
      <c r="PO68" s="369" t="str">
        <v/>
      </c>
      <c r="PP68" s="369" t="str">
        <v/>
      </c>
      <c r="PQ68" s="369" t="str">
        <v/>
      </c>
      <c r="PR68" s="369" t="str">
        <v/>
      </c>
      <c r="PS68" s="369" t="str">
        <v/>
      </c>
      <c r="PT68" s="369" t="str">
        <v/>
      </c>
      <c r="PU68" s="369" t="str">
        <v/>
      </c>
      <c r="PV68" s="369" t="str">
        <v/>
      </c>
      <c r="PW68" s="369" t="str">
        <v/>
      </c>
      <c r="PX68" s="369" t="str">
        <v/>
      </c>
      <c r="PY68" s="369" t="str">
        <v/>
      </c>
      <c r="PZ68" s="369" t="str">
        <v/>
      </c>
      <c r="QA68" s="369" t="str">
        <v/>
      </c>
      <c r="QB68" s="369" t="str">
        <v/>
      </c>
      <c r="QC68" s="369" t="str">
        <v/>
      </c>
      <c r="QD68" s="369" t="str">
        <v/>
      </c>
      <c r="QE68" s="369" t="str">
        <v/>
      </c>
      <c r="QF68" s="369" t="str">
        <v/>
      </c>
      <c r="QG68" s="369" t="str">
        <v/>
      </c>
      <c r="QH68" s="369" t="str">
        <v/>
      </c>
      <c r="QI68" s="369" t="str">
        <v/>
      </c>
      <c r="QJ68" s="369" t="str">
        <v/>
      </c>
      <c r="QK68" s="369" t="str">
        <v/>
      </c>
      <c r="QL68" s="369" t="str">
        <v/>
      </c>
      <c r="QM68" s="369" t="str">
        <v/>
      </c>
      <c r="QN68" s="369" t="str">
        <v/>
      </c>
      <c r="QO68" s="369" t="str">
        <v/>
      </c>
      <c r="QP68" s="369" t="str">
        <v/>
      </c>
      <c r="QQ68" s="369" t="str">
        <v/>
      </c>
      <c r="QR68" s="369" t="str">
        <v/>
      </c>
      <c r="QS68" s="369" t="str">
        <v/>
      </c>
      <c r="QT68" s="369" t="str">
        <v/>
      </c>
      <c r="QU68" s="369" t="str">
        <v/>
      </c>
      <c r="QV68" s="369" t="str">
        <v/>
      </c>
      <c r="QW68" s="369" t="str">
        <v/>
      </c>
      <c r="QX68" s="369" t="str">
        <v/>
      </c>
      <c r="QY68" s="369" t="str">
        <v/>
      </c>
      <c r="QZ68" s="369" t="str">
        <v/>
      </c>
      <c r="RA68" s="369" t="str">
        <v/>
      </c>
      <c r="RB68" s="369" t="str">
        <v/>
      </c>
      <c r="RC68" s="369" t="str">
        <v/>
      </c>
      <c r="RD68" s="369" t="str">
        <v/>
      </c>
      <c r="RE68" s="369" t="str">
        <v/>
      </c>
      <c r="RF68" s="369" t="str">
        <v/>
      </c>
      <c r="RG68" s="369" t="str">
        <v/>
      </c>
      <c r="RH68" s="369" t="str">
        <v/>
      </c>
      <c r="RI68" s="369" t="str">
        <v/>
      </c>
      <c r="RJ68" s="369" t="str">
        <v/>
      </c>
      <c r="RK68" s="369" t="str">
        <v/>
      </c>
      <c r="RL68" s="369" t="str">
        <v/>
      </c>
      <c r="RM68" s="369" t="str">
        <v/>
      </c>
      <c r="RN68" s="369" t="str">
        <v/>
      </c>
      <c r="RO68" s="369" t="str">
        <v/>
      </c>
      <c r="RP68" s="369" t="str">
        <v/>
      </c>
      <c r="RQ68" s="369" t="str">
        <v/>
      </c>
      <c r="RR68" s="369" t="str">
        <v/>
      </c>
      <c r="RS68" s="369" t="str">
        <v/>
      </c>
      <c r="RT68" s="369" t="str">
        <v/>
      </c>
      <c r="RU68" s="369" t="str">
        <v/>
      </c>
      <c r="RV68" s="369" t="str">
        <v/>
      </c>
      <c r="RW68" s="369" t="str">
        <v/>
      </c>
      <c r="RX68" s="369" t="str">
        <v/>
      </c>
      <c r="RY68" s="369" t="str">
        <v/>
      </c>
      <c r="RZ68" s="369" t="str">
        <v/>
      </c>
      <c r="SA68" s="369" t="str">
        <v/>
      </c>
      <c r="SB68" s="369" t="str">
        <v/>
      </c>
      <c r="SC68" s="369" t="str">
        <v/>
      </c>
      <c r="SD68" s="369" t="str">
        <v/>
      </c>
      <c r="SE68" s="369" t="str">
        <v/>
      </c>
      <c r="SF68" s="369" t="str">
        <v/>
      </c>
      <c r="SG68" s="369" t="str">
        <v/>
      </c>
      <c r="SH68" s="369" t="str">
        <v/>
      </c>
      <c r="SI68" s="369" t="str">
        <v/>
      </c>
      <c r="SJ68" s="369" t="str">
        <v/>
      </c>
      <c r="SK68" s="369" t="str">
        <v/>
      </c>
      <c r="SL68" s="369" t="str">
        <v/>
      </c>
      <c r="SM68" s="369" t="str">
        <v/>
      </c>
      <c r="SN68" s="369" t="str">
        <v/>
      </c>
      <c r="SO68" s="369" t="str">
        <v/>
      </c>
      <c r="SP68" s="369" t="str">
        <v/>
      </c>
      <c r="SQ68" s="369" t="str">
        <v/>
      </c>
      <c r="SR68" s="369" t="str">
        <v/>
      </c>
      <c r="SS68" s="369" t="str">
        <v/>
      </c>
      <c r="ST68" s="369" t="str">
        <v/>
      </c>
      <c r="SU68" s="369" t="str">
        <v/>
      </c>
      <c r="SV68" s="369" t="str">
        <v/>
      </c>
      <c r="SW68" s="369" t="str">
        <v/>
      </c>
      <c r="SX68" s="369" t="str">
        <v/>
      </c>
      <c r="SY68" s="369" t="str">
        <v/>
      </c>
      <c r="SZ68" s="369" t="str">
        <v/>
      </c>
      <c r="TA68" s="369" t="str">
        <v/>
      </c>
      <c r="TB68" s="369" t="str">
        <v/>
      </c>
      <c r="TC68" s="369" t="str">
        <v/>
      </c>
      <c r="TD68" s="369" t="str">
        <v/>
      </c>
      <c r="TE68" s="369" t="str">
        <v/>
      </c>
      <c r="TF68" s="369" t="str">
        <v/>
      </c>
      <c r="TG68" s="369" t="str">
        <v/>
      </c>
      <c r="TH68" s="369" t="str">
        <v/>
      </c>
      <c r="TI68" s="369" t="str">
        <v/>
      </c>
      <c r="TJ68" s="369" t="str">
        <v/>
      </c>
      <c r="TK68" s="369" t="str">
        <v/>
      </c>
      <c r="TL68" s="369" t="str">
        <v/>
      </c>
      <c r="TM68" s="369" t="str">
        <v/>
      </c>
      <c r="TN68" s="369" t="str">
        <v/>
      </c>
      <c r="TO68" s="369" t="str">
        <v/>
      </c>
      <c r="TP68" s="369" t="str">
        <v/>
      </c>
      <c r="TQ68" s="369" t="str">
        <v/>
      </c>
      <c r="TR68" s="369" t="str">
        <v/>
      </c>
      <c r="TS68" s="369" t="str">
        <v/>
      </c>
      <c r="TT68" s="369" t="str">
        <v/>
      </c>
      <c r="TU68" s="369" t="str">
        <v/>
      </c>
      <c r="TV68" s="369" t="str">
        <v/>
      </c>
      <c r="TW68" s="369" t="str">
        <v/>
      </c>
      <c r="TX68" s="369" t="str">
        <v/>
      </c>
      <c r="TY68" s="369" t="str">
        <v/>
      </c>
      <c r="TZ68" s="369" t="str">
        <v/>
      </c>
      <c r="UA68" s="369" t="str">
        <v/>
      </c>
      <c r="UB68" s="369" t="str">
        <v/>
      </c>
      <c r="UC68" s="369" t="str">
        <v/>
      </c>
      <c r="UD68" s="369" t="str">
        <v/>
      </c>
      <c r="UE68" s="369" t="str">
        <v/>
      </c>
      <c r="UF68" s="369" t="str">
        <v/>
      </c>
      <c r="UG68" s="369" t="str">
        <v/>
      </c>
      <c r="UH68" s="369" t="str">
        <v/>
      </c>
      <c r="UI68" s="369" t="str">
        <v/>
      </c>
      <c r="UJ68" s="369" t="str">
        <v/>
      </c>
      <c r="UK68" s="369" t="str">
        <v/>
      </c>
      <c r="UL68" s="369" t="str">
        <v/>
      </c>
      <c r="UM68" s="369" t="str">
        <v/>
      </c>
      <c r="UN68" s="369" t="str">
        <v/>
      </c>
      <c r="UO68" s="369" t="str">
        <v/>
      </c>
      <c r="UP68" s="369" t="str">
        <v/>
      </c>
      <c r="UQ68" s="369" t="str">
        <v/>
      </c>
      <c r="UR68" s="369" t="str">
        <v/>
      </c>
      <c r="US68" s="369" t="str">
        <v/>
      </c>
      <c r="UT68" s="369" t="str">
        <v/>
      </c>
      <c r="UU68" s="369" t="str">
        <v/>
      </c>
      <c r="UV68" s="369" t="str">
        <v/>
      </c>
      <c r="UW68" s="369" t="str">
        <v/>
      </c>
      <c r="UX68" s="369" t="str">
        <v/>
      </c>
      <c r="UY68" s="369" t="str">
        <v/>
      </c>
      <c r="UZ68" s="369" t="str">
        <v/>
      </c>
      <c r="VA68" s="369" t="str">
        <v/>
      </c>
      <c r="VB68" s="369" t="str">
        <v/>
      </c>
      <c r="VC68" s="369" t="str">
        <v/>
      </c>
      <c r="VD68" s="369" t="str">
        <v/>
      </c>
      <c r="VE68" s="369" t="str">
        <v/>
      </c>
      <c r="VF68" s="369" t="str">
        <v/>
      </c>
      <c r="VG68" s="369" t="str">
        <v/>
      </c>
      <c r="VH68" s="369" t="str">
        <v/>
      </c>
      <c r="VI68" s="369" t="str">
        <v/>
      </c>
      <c r="VJ68" s="369" t="str">
        <v/>
      </c>
      <c r="VK68" s="369" t="str">
        <v/>
      </c>
      <c r="VL68" s="369" t="str">
        <v/>
      </c>
      <c r="VM68" s="369" t="str">
        <v/>
      </c>
      <c r="VN68" s="369" t="str">
        <v/>
      </c>
      <c r="VO68" s="369" t="str">
        <v/>
      </c>
      <c r="VP68" s="369" t="str">
        <v/>
      </c>
      <c r="VQ68" s="369" t="str">
        <v/>
      </c>
      <c r="VR68" s="369" t="str">
        <v/>
      </c>
      <c r="VS68" s="369" t="str">
        <v/>
      </c>
      <c r="VT68" s="369" t="str">
        <v/>
      </c>
      <c r="VU68" s="369" t="str">
        <v/>
      </c>
      <c r="VV68" s="369" t="str">
        <v/>
      </c>
      <c r="VW68" s="369" t="str">
        <v/>
      </c>
      <c r="VX68" s="369" t="str">
        <v/>
      </c>
      <c r="VY68" s="369" t="str">
        <v/>
      </c>
      <c r="VZ68" s="369" t="str">
        <v/>
      </c>
      <c r="WA68" s="369" t="str">
        <v/>
      </c>
      <c r="WB68" s="369" t="str">
        <v/>
      </c>
      <c r="WC68" s="369" t="str">
        <v/>
      </c>
      <c r="WD68" s="369" t="str">
        <v/>
      </c>
      <c r="WE68" s="369" t="str">
        <v/>
      </c>
      <c r="WF68" s="369" t="str">
        <v/>
      </c>
      <c r="WG68" s="369" t="str">
        <v/>
      </c>
      <c r="WH68" s="369" t="str">
        <v/>
      </c>
      <c r="WI68" s="369" t="str">
        <v/>
      </c>
    </row>
    <row r="69" spans="1:607">
      <c r="A69" s="348"/>
      <c r="B69" s="360" t="s">
        <v>801</v>
      </c>
      <c r="C69" s="348"/>
      <c r="D69" s="348"/>
      <c r="E69" s="348"/>
      <c r="F69" s="348"/>
      <c r="G69" s="361" t="str">
        <f t="shared" si="0"/>
        <v/>
      </c>
      <c r="H69" s="361" t="str">
        <f t="shared" si="1"/>
        <v/>
      </c>
      <c r="I69" s="397"/>
      <c r="J69" s="348"/>
      <c r="K69" s="348"/>
      <c r="L69" s="348"/>
      <c r="M69" s="348"/>
      <c r="N69" s="400"/>
      <c r="O69" s="400"/>
      <c r="P69" s="400"/>
      <c r="Q69" s="400"/>
      <c r="R69" s="400"/>
      <c r="S69" s="400"/>
      <c r="T69" s="400"/>
      <c r="U69" s="400"/>
      <c r="V69" s="400"/>
      <c r="W69" s="400"/>
      <c r="X69" s="400"/>
      <c r="Y69" s="400"/>
      <c r="Z69" s="400"/>
      <c r="AA69" s="400"/>
      <c r="AB69" s="400"/>
      <c r="AC69" s="400"/>
      <c r="AD69" s="400"/>
      <c r="AE69" s="400"/>
      <c r="AF69" s="400"/>
      <c r="AG69" s="400"/>
      <c r="AH69" s="400"/>
      <c r="AI69" s="400"/>
      <c r="AJ69" s="400"/>
      <c r="AK69" s="400"/>
      <c r="AL69" s="400"/>
      <c r="AM69" s="400"/>
      <c r="AN69" s="400"/>
      <c r="AO69" s="400"/>
      <c r="AP69" s="400"/>
      <c r="AQ69" s="400"/>
      <c r="AR69" s="400"/>
      <c r="AS69" s="400"/>
      <c r="AT69" s="400"/>
      <c r="AU69" s="400"/>
      <c r="AV69" s="400"/>
      <c r="AW69" s="400"/>
      <c r="AX69" s="400"/>
      <c r="AY69" s="400"/>
      <c r="AZ69" s="400"/>
      <c r="BA69" s="400"/>
      <c r="BB69" s="400"/>
      <c r="BC69" s="400"/>
      <c r="BD69" s="400"/>
      <c r="BE69" s="400"/>
      <c r="BF69" s="400"/>
      <c r="BG69" s="400"/>
      <c r="BH69" s="400"/>
      <c r="BI69" s="400"/>
      <c r="BJ69" s="400"/>
      <c r="BK69" s="400"/>
      <c r="BL69" s="400"/>
      <c r="BM69" s="400"/>
      <c r="BN69" s="400"/>
      <c r="BO69" s="400"/>
      <c r="BP69" s="400"/>
      <c r="BQ69" s="400"/>
      <c r="BR69" s="400"/>
      <c r="BS69" s="400"/>
      <c r="BT69" s="400"/>
      <c r="BU69" s="400"/>
      <c r="BV69" s="400"/>
      <c r="BW69" s="400"/>
      <c r="BX69" s="400"/>
      <c r="BY69" s="400"/>
      <c r="BZ69" s="400"/>
      <c r="CA69" s="400"/>
      <c r="CB69" s="400"/>
      <c r="CC69" s="400"/>
      <c r="CD69" s="400"/>
      <c r="CE69" s="400"/>
      <c r="CF69" s="400"/>
      <c r="CG69" s="400"/>
      <c r="CH69" s="400"/>
      <c r="CI69" s="400"/>
      <c r="CJ69" s="400"/>
      <c r="CK69" s="400"/>
      <c r="CL69" s="400"/>
      <c r="CM69" s="400"/>
      <c r="CN69" s="400"/>
      <c r="CO69" s="400"/>
      <c r="CP69" s="400"/>
      <c r="CQ69" s="400"/>
      <c r="CR69" s="400"/>
      <c r="CS69" s="400"/>
      <c r="CT69" s="400"/>
      <c r="CU69" s="400"/>
      <c r="CV69" s="400"/>
      <c r="CW69" s="400"/>
      <c r="CX69" s="400"/>
      <c r="CY69" s="400"/>
      <c r="CZ69" s="362"/>
      <c r="DB69" s="897"/>
      <c r="DC69" s="897"/>
      <c r="DD69" s="368" t="str">
        <v/>
      </c>
      <c r="DE69" s="369" t="str">
        <v/>
      </c>
      <c r="DF69" s="369" t="str">
        <v/>
      </c>
      <c r="DG69" s="369" t="str">
        <v/>
      </c>
      <c r="DH69" s="369" t="str">
        <v/>
      </c>
      <c r="DI69" s="369" t="str">
        <v/>
      </c>
      <c r="DJ69" s="369" t="str">
        <v/>
      </c>
      <c r="DK69" s="369" t="str">
        <v/>
      </c>
      <c r="DL69" s="369" t="str">
        <v/>
      </c>
      <c r="DM69" s="369" t="str">
        <v/>
      </c>
      <c r="DN69" s="369" t="str">
        <v/>
      </c>
      <c r="DO69" s="369" t="str">
        <v/>
      </c>
      <c r="DP69" s="369" t="str">
        <v/>
      </c>
      <c r="DQ69" s="369" t="str">
        <v/>
      </c>
      <c r="DR69" s="369" t="str">
        <v/>
      </c>
      <c r="DS69" s="369" t="str">
        <v/>
      </c>
      <c r="DT69" s="369" t="str">
        <v/>
      </c>
      <c r="DU69" s="369" t="str">
        <v/>
      </c>
      <c r="DV69" s="369" t="str">
        <v/>
      </c>
      <c r="DW69" s="369" t="str">
        <v/>
      </c>
      <c r="DX69" s="370" t="str">
        <v/>
      </c>
      <c r="DY69" s="369" t="str">
        <v/>
      </c>
      <c r="DZ69" s="369" t="str">
        <v/>
      </c>
      <c r="EA69" s="369" t="str">
        <v/>
      </c>
      <c r="EB69" s="369" t="str">
        <v/>
      </c>
      <c r="EC69" s="369" t="str">
        <v/>
      </c>
      <c r="ED69" s="369" t="str">
        <v/>
      </c>
      <c r="EE69" s="369" t="str">
        <v/>
      </c>
      <c r="EF69" s="369" t="str">
        <v/>
      </c>
      <c r="EG69" s="369" t="str">
        <v/>
      </c>
      <c r="EH69" s="369" t="str">
        <v/>
      </c>
      <c r="EI69" s="369" t="str">
        <v/>
      </c>
      <c r="EJ69" s="369" t="str">
        <v/>
      </c>
      <c r="EK69" s="369" t="str">
        <v/>
      </c>
      <c r="EL69" s="369" t="str">
        <v/>
      </c>
      <c r="EM69" s="369" t="str">
        <v/>
      </c>
      <c r="EN69" s="369" t="str">
        <v/>
      </c>
      <c r="EO69" s="369" t="str">
        <v/>
      </c>
      <c r="EP69" s="369" t="str">
        <v/>
      </c>
      <c r="EQ69" s="369" t="str">
        <v/>
      </c>
      <c r="ER69" s="369" t="str">
        <v/>
      </c>
      <c r="ES69" s="369" t="str">
        <v/>
      </c>
      <c r="ET69" s="369" t="str">
        <v/>
      </c>
      <c r="EU69" s="369" t="str">
        <v/>
      </c>
      <c r="EV69" s="369" t="str">
        <v/>
      </c>
      <c r="EW69" s="369" t="str">
        <v/>
      </c>
      <c r="EX69" s="369" t="str">
        <v/>
      </c>
      <c r="EY69" s="369" t="str">
        <v/>
      </c>
      <c r="EZ69" s="369" t="str">
        <v/>
      </c>
      <c r="FA69" s="369" t="str">
        <v/>
      </c>
      <c r="FB69" s="369" t="str">
        <v/>
      </c>
      <c r="FC69" s="369" t="str">
        <v/>
      </c>
      <c r="FD69" s="369" t="str">
        <v/>
      </c>
      <c r="FE69" s="369" t="str">
        <v/>
      </c>
      <c r="FF69" s="369" t="str">
        <v/>
      </c>
      <c r="FG69" s="369" t="str">
        <v/>
      </c>
      <c r="FH69" s="369" t="str">
        <v/>
      </c>
      <c r="FI69" s="369" t="str">
        <v/>
      </c>
      <c r="FJ69" s="369" t="str">
        <v/>
      </c>
      <c r="FK69" s="369" t="str">
        <v/>
      </c>
      <c r="FL69" s="369" t="str">
        <v/>
      </c>
      <c r="FM69" s="369" t="str">
        <v/>
      </c>
      <c r="FN69" s="369" t="str">
        <v/>
      </c>
      <c r="FO69" s="369" t="str">
        <v/>
      </c>
      <c r="FP69" s="369" t="str">
        <v/>
      </c>
      <c r="FQ69" s="369" t="str">
        <v/>
      </c>
      <c r="FR69" s="369" t="str">
        <v/>
      </c>
      <c r="FS69" s="369" t="str">
        <v/>
      </c>
      <c r="FT69" s="369" t="str">
        <v/>
      </c>
      <c r="FU69" s="369" t="str">
        <v/>
      </c>
      <c r="FV69" s="369" t="str">
        <v/>
      </c>
      <c r="FW69" s="369" t="str">
        <v/>
      </c>
      <c r="FX69" s="369" t="str">
        <v/>
      </c>
      <c r="FY69" s="369" t="str">
        <v/>
      </c>
      <c r="FZ69" s="369" t="str">
        <v/>
      </c>
      <c r="GA69" s="369" t="str">
        <v/>
      </c>
      <c r="GB69" s="369" t="str">
        <v/>
      </c>
      <c r="GC69" s="369" t="str">
        <v/>
      </c>
      <c r="GD69" s="369" t="str">
        <v/>
      </c>
      <c r="GE69" s="369" t="str">
        <v/>
      </c>
      <c r="GF69" s="369" t="str">
        <v/>
      </c>
      <c r="GG69" s="369" t="str">
        <v/>
      </c>
      <c r="GH69" s="369" t="str">
        <v/>
      </c>
      <c r="GI69" s="369" t="str">
        <v/>
      </c>
      <c r="GJ69" s="369" t="str">
        <v/>
      </c>
      <c r="GK69" s="369" t="str">
        <v/>
      </c>
      <c r="GL69" s="369" t="str">
        <v/>
      </c>
      <c r="GM69" s="369" t="str">
        <v/>
      </c>
      <c r="GN69" s="369" t="str">
        <v/>
      </c>
      <c r="GO69" s="369" t="str">
        <v/>
      </c>
      <c r="GP69" s="369" t="str">
        <v/>
      </c>
      <c r="GQ69" s="369" t="str">
        <v/>
      </c>
      <c r="GR69" s="369" t="str">
        <v/>
      </c>
      <c r="GS69" s="369" t="str">
        <v/>
      </c>
      <c r="GT69" s="369" t="str">
        <v/>
      </c>
      <c r="GU69" s="369" t="str">
        <v/>
      </c>
      <c r="GV69" s="369" t="str">
        <v/>
      </c>
      <c r="GW69" s="369" t="str">
        <v/>
      </c>
      <c r="GX69" s="369" t="str">
        <v/>
      </c>
      <c r="GY69" s="369" t="str">
        <v/>
      </c>
      <c r="GZ69" s="369" t="str">
        <v/>
      </c>
      <c r="HA69" s="369" t="str">
        <v/>
      </c>
      <c r="HB69" s="369" t="str">
        <v/>
      </c>
      <c r="HC69" s="369" t="str">
        <v/>
      </c>
      <c r="HD69" s="369" t="str">
        <v/>
      </c>
      <c r="HE69" s="369" t="str">
        <v/>
      </c>
      <c r="HF69" s="369" t="str">
        <v/>
      </c>
      <c r="HG69" s="369" t="str">
        <v/>
      </c>
      <c r="HH69" s="369" t="str">
        <v/>
      </c>
      <c r="HI69" s="369" t="str">
        <v/>
      </c>
      <c r="HJ69" s="369" t="str">
        <v/>
      </c>
      <c r="HK69" s="369" t="str">
        <v/>
      </c>
      <c r="HL69" s="369" t="str">
        <v/>
      </c>
      <c r="HM69" s="369" t="str">
        <v/>
      </c>
      <c r="HN69" s="369" t="str">
        <v/>
      </c>
      <c r="HO69" s="369" t="str">
        <v/>
      </c>
      <c r="HP69" s="369" t="str">
        <v/>
      </c>
      <c r="HQ69" s="369" t="str">
        <v/>
      </c>
      <c r="HR69" s="369" t="str">
        <v/>
      </c>
      <c r="HS69" s="369" t="str">
        <v/>
      </c>
      <c r="HT69" s="369" t="str">
        <v/>
      </c>
      <c r="HU69" s="369" t="str">
        <v/>
      </c>
      <c r="HV69" s="369" t="str">
        <v/>
      </c>
      <c r="HW69" s="369" t="str">
        <v/>
      </c>
      <c r="HX69" s="369" t="str">
        <v/>
      </c>
      <c r="HY69" s="369" t="str">
        <v/>
      </c>
      <c r="HZ69" s="369" t="str">
        <v/>
      </c>
      <c r="IA69" s="369" t="str">
        <v/>
      </c>
      <c r="IB69" s="369" t="str">
        <v/>
      </c>
      <c r="IC69" s="369" t="str">
        <v/>
      </c>
      <c r="ID69" s="369" t="str">
        <v/>
      </c>
      <c r="IE69" s="369" t="str">
        <v/>
      </c>
      <c r="IF69" s="369" t="str">
        <v/>
      </c>
      <c r="IG69" s="369" t="str">
        <v/>
      </c>
      <c r="IH69" s="369" t="str">
        <v/>
      </c>
      <c r="II69" s="369" t="str">
        <v/>
      </c>
      <c r="IJ69" s="369" t="str">
        <v/>
      </c>
      <c r="IK69" s="369" t="str">
        <v/>
      </c>
      <c r="IL69" s="369" t="str">
        <v/>
      </c>
      <c r="IM69" s="369" t="str">
        <v/>
      </c>
      <c r="IN69" s="369" t="str">
        <v/>
      </c>
      <c r="IO69" s="369" t="str">
        <v/>
      </c>
      <c r="IP69" s="369" t="str">
        <v/>
      </c>
      <c r="IQ69" s="369" t="str">
        <v/>
      </c>
      <c r="IR69" s="369" t="str">
        <v/>
      </c>
      <c r="IS69" s="369" t="str">
        <v/>
      </c>
      <c r="IT69" s="369" t="str">
        <v/>
      </c>
      <c r="IU69" s="369" t="str">
        <v/>
      </c>
      <c r="IV69" s="369" t="str">
        <v/>
      </c>
      <c r="IW69" s="369" t="str">
        <v/>
      </c>
      <c r="IX69" s="369" t="str">
        <v/>
      </c>
      <c r="IY69" s="369" t="str">
        <v/>
      </c>
      <c r="IZ69" s="369" t="str">
        <v/>
      </c>
      <c r="JA69" s="369" t="str">
        <v/>
      </c>
      <c r="JB69" s="369" t="str">
        <v/>
      </c>
      <c r="JC69" s="369" t="str">
        <v/>
      </c>
      <c r="JD69" s="369" t="str">
        <v/>
      </c>
      <c r="JE69" s="369" t="str">
        <v/>
      </c>
      <c r="JF69" s="369" t="str">
        <v/>
      </c>
      <c r="JG69" s="369" t="str">
        <v/>
      </c>
      <c r="JH69" s="369" t="str">
        <v/>
      </c>
      <c r="JI69" s="369" t="str">
        <v/>
      </c>
      <c r="JJ69" s="369" t="str">
        <v/>
      </c>
      <c r="JK69" s="369" t="str">
        <v/>
      </c>
      <c r="JL69" s="369" t="str">
        <v/>
      </c>
      <c r="JM69" s="369" t="str">
        <v/>
      </c>
      <c r="JN69" s="369" t="str">
        <v/>
      </c>
      <c r="JO69" s="369" t="str">
        <v/>
      </c>
      <c r="JP69" s="369" t="str">
        <v/>
      </c>
      <c r="JQ69" s="369" t="str">
        <v/>
      </c>
      <c r="JR69" s="369" t="str">
        <v/>
      </c>
      <c r="JS69" s="369" t="str">
        <v/>
      </c>
      <c r="JT69" s="369" t="str">
        <v/>
      </c>
      <c r="JU69" s="369" t="str">
        <v/>
      </c>
      <c r="JV69" s="369" t="str">
        <v/>
      </c>
      <c r="JW69" s="369" t="str">
        <v/>
      </c>
      <c r="JX69" s="369" t="str">
        <v/>
      </c>
      <c r="JY69" s="369" t="str">
        <v/>
      </c>
      <c r="JZ69" s="369" t="str">
        <v/>
      </c>
      <c r="KA69" s="369" t="str">
        <v/>
      </c>
      <c r="KB69" s="369" t="str">
        <v/>
      </c>
      <c r="KC69" s="369" t="str">
        <v/>
      </c>
      <c r="KD69" s="369" t="str">
        <v/>
      </c>
      <c r="KE69" s="369" t="str">
        <v/>
      </c>
      <c r="KF69" s="369" t="str">
        <v/>
      </c>
      <c r="KG69" s="369" t="str">
        <v/>
      </c>
      <c r="KH69" s="369" t="str">
        <v/>
      </c>
      <c r="KI69" s="369" t="str">
        <v/>
      </c>
      <c r="KJ69" s="369" t="str">
        <v/>
      </c>
      <c r="KK69" s="369" t="str">
        <v/>
      </c>
      <c r="KL69" s="369" t="str">
        <v/>
      </c>
      <c r="KM69" s="369" t="str">
        <v/>
      </c>
      <c r="KN69" s="369" t="str">
        <v/>
      </c>
      <c r="KO69" s="369" t="str">
        <v/>
      </c>
      <c r="KP69" s="369" t="str">
        <v/>
      </c>
      <c r="KQ69" s="369" t="str">
        <v/>
      </c>
      <c r="KR69" s="369" t="str">
        <v/>
      </c>
      <c r="KS69" s="369" t="str">
        <v/>
      </c>
      <c r="KT69" s="369" t="str">
        <v/>
      </c>
      <c r="KU69" s="369" t="str">
        <v/>
      </c>
      <c r="KV69" s="369" t="str">
        <v/>
      </c>
      <c r="KW69" s="369" t="str">
        <v/>
      </c>
      <c r="KX69" s="369" t="str">
        <v/>
      </c>
      <c r="KY69" s="369" t="str">
        <v/>
      </c>
      <c r="KZ69" s="369" t="str">
        <v/>
      </c>
      <c r="LA69" s="369" t="str">
        <v/>
      </c>
      <c r="LB69" s="369" t="str">
        <v/>
      </c>
      <c r="LC69" s="369" t="str">
        <v/>
      </c>
      <c r="LD69" s="369" t="str">
        <v/>
      </c>
      <c r="LE69" s="369" t="str">
        <v/>
      </c>
      <c r="LF69" s="369" t="str">
        <v/>
      </c>
      <c r="LG69" s="369" t="str">
        <v/>
      </c>
      <c r="LH69" s="369" t="str">
        <v/>
      </c>
      <c r="LI69" s="369" t="str">
        <v/>
      </c>
      <c r="LJ69" s="369" t="str">
        <v/>
      </c>
      <c r="LK69" s="369" t="str">
        <v/>
      </c>
      <c r="LL69" s="369" t="str">
        <v/>
      </c>
      <c r="LM69" s="369" t="str">
        <v/>
      </c>
      <c r="LN69" s="369" t="str">
        <v/>
      </c>
      <c r="LO69" s="369" t="str">
        <v/>
      </c>
      <c r="LP69" s="369" t="str">
        <v/>
      </c>
      <c r="LQ69" s="369" t="str">
        <v/>
      </c>
      <c r="LR69" s="369" t="str">
        <v/>
      </c>
      <c r="LS69" s="369" t="str">
        <v/>
      </c>
      <c r="LT69" s="369" t="str">
        <v/>
      </c>
      <c r="LU69" s="369" t="str">
        <v/>
      </c>
      <c r="LV69" s="369" t="str">
        <v/>
      </c>
      <c r="LW69" s="369" t="str">
        <v/>
      </c>
      <c r="LX69" s="369" t="str">
        <v/>
      </c>
      <c r="LY69" s="369" t="str">
        <v/>
      </c>
      <c r="LZ69" s="369" t="str">
        <v/>
      </c>
      <c r="MA69" s="369" t="str">
        <v/>
      </c>
      <c r="MB69" s="369" t="str">
        <v/>
      </c>
      <c r="MC69" s="369" t="str">
        <v/>
      </c>
      <c r="MD69" s="369" t="str">
        <v/>
      </c>
      <c r="ME69" s="369" t="str">
        <v/>
      </c>
      <c r="MF69" s="369" t="str">
        <v/>
      </c>
      <c r="MG69" s="369" t="str">
        <v/>
      </c>
      <c r="MH69" s="369" t="str">
        <v/>
      </c>
      <c r="MI69" s="369" t="str">
        <v/>
      </c>
      <c r="MJ69" s="369" t="str">
        <v/>
      </c>
      <c r="MK69" s="369" t="str">
        <v/>
      </c>
      <c r="ML69" s="369" t="str">
        <v/>
      </c>
      <c r="MM69" s="369" t="str">
        <v/>
      </c>
      <c r="MN69" s="369" t="str">
        <v/>
      </c>
      <c r="MO69" s="369" t="str">
        <v/>
      </c>
      <c r="MP69" s="369" t="str">
        <v/>
      </c>
      <c r="MQ69" s="369" t="str">
        <v/>
      </c>
      <c r="MR69" s="369" t="str">
        <v/>
      </c>
      <c r="MS69" s="369" t="str">
        <v/>
      </c>
      <c r="MT69" s="369" t="str">
        <v/>
      </c>
      <c r="MU69" s="369" t="str">
        <v/>
      </c>
      <c r="MV69" s="369" t="str">
        <v/>
      </c>
      <c r="MW69" s="369" t="str">
        <v/>
      </c>
      <c r="MX69" s="369" t="str">
        <v/>
      </c>
      <c r="MY69" s="369" t="str">
        <v/>
      </c>
      <c r="MZ69" s="369" t="str">
        <v/>
      </c>
      <c r="NA69" s="369" t="str">
        <v/>
      </c>
      <c r="NB69" s="369" t="str">
        <v/>
      </c>
      <c r="NC69" s="369" t="str">
        <v/>
      </c>
      <c r="ND69" s="369" t="str">
        <v/>
      </c>
      <c r="NE69" s="369" t="str">
        <v/>
      </c>
      <c r="NF69" s="369" t="str">
        <v/>
      </c>
      <c r="NG69" s="369" t="str">
        <v/>
      </c>
      <c r="NH69" s="369" t="str">
        <v/>
      </c>
      <c r="NI69" s="369" t="str">
        <v/>
      </c>
      <c r="NJ69" s="369" t="str">
        <v/>
      </c>
      <c r="NK69" s="369" t="str">
        <v/>
      </c>
      <c r="NL69" s="369" t="str">
        <v/>
      </c>
      <c r="NM69" s="369" t="str">
        <v/>
      </c>
      <c r="NN69" s="369" t="str">
        <v/>
      </c>
      <c r="NO69" s="369" t="str">
        <v/>
      </c>
      <c r="NP69" s="369" t="str">
        <v/>
      </c>
      <c r="NQ69" s="369" t="str">
        <v/>
      </c>
      <c r="NR69" s="369" t="str">
        <v/>
      </c>
      <c r="NS69" s="369" t="str">
        <v/>
      </c>
      <c r="NT69" s="369" t="str">
        <v/>
      </c>
      <c r="NU69" s="369" t="str">
        <v/>
      </c>
      <c r="NV69" s="369" t="str">
        <v/>
      </c>
      <c r="NW69" s="369" t="str">
        <v/>
      </c>
      <c r="NX69" s="369" t="str">
        <v/>
      </c>
      <c r="NY69" s="369" t="str">
        <v/>
      </c>
      <c r="NZ69" s="369" t="str">
        <v/>
      </c>
      <c r="OA69" s="369" t="str">
        <v/>
      </c>
      <c r="OB69" s="369" t="str">
        <v/>
      </c>
      <c r="OC69" s="369" t="str">
        <v/>
      </c>
      <c r="OD69" s="369" t="str">
        <v/>
      </c>
      <c r="OE69" s="369" t="str">
        <v/>
      </c>
      <c r="OF69" s="369" t="str">
        <v/>
      </c>
      <c r="OG69" s="369" t="str">
        <v/>
      </c>
      <c r="OH69" s="369" t="str">
        <v/>
      </c>
      <c r="OI69" s="369" t="str">
        <v/>
      </c>
      <c r="OJ69" s="369" t="str">
        <v/>
      </c>
      <c r="OK69" s="369" t="str">
        <v/>
      </c>
      <c r="OL69" s="369" t="str">
        <v/>
      </c>
      <c r="OM69" s="369" t="str">
        <v/>
      </c>
      <c r="ON69" s="369" t="str">
        <v/>
      </c>
      <c r="OO69" s="369" t="str">
        <v/>
      </c>
      <c r="OP69" s="369" t="str">
        <v/>
      </c>
      <c r="OQ69" s="371" t="str">
        <v/>
      </c>
      <c r="OR69" s="369" t="str">
        <v/>
      </c>
      <c r="OS69" s="369" t="str">
        <v/>
      </c>
      <c r="OT69" s="369" t="str">
        <v/>
      </c>
      <c r="OU69" s="369" t="str">
        <v/>
      </c>
      <c r="OV69" s="369" t="str">
        <v/>
      </c>
      <c r="OW69" s="369" t="str">
        <v/>
      </c>
      <c r="OX69" s="369" t="str">
        <v/>
      </c>
      <c r="OY69" s="369" t="str">
        <v/>
      </c>
      <c r="OZ69" s="369" t="str">
        <v/>
      </c>
      <c r="PA69" s="369" t="str">
        <v/>
      </c>
      <c r="PB69" s="369" t="str">
        <v/>
      </c>
      <c r="PC69" s="369" t="str">
        <v/>
      </c>
      <c r="PD69" s="369" t="str">
        <v/>
      </c>
      <c r="PE69" s="369" t="str">
        <v/>
      </c>
      <c r="PF69" s="369" t="str">
        <v/>
      </c>
      <c r="PG69" s="369" t="str">
        <v/>
      </c>
      <c r="PH69" s="369" t="str">
        <v/>
      </c>
      <c r="PI69" s="369" t="str">
        <v/>
      </c>
      <c r="PJ69" s="369" t="str">
        <v/>
      </c>
      <c r="PK69" s="369" t="str">
        <v/>
      </c>
      <c r="PL69" s="369" t="str">
        <v/>
      </c>
      <c r="PM69" s="369" t="str">
        <v/>
      </c>
      <c r="PN69" s="369" t="str">
        <v/>
      </c>
      <c r="PO69" s="369" t="str">
        <v/>
      </c>
      <c r="PP69" s="369" t="str">
        <v/>
      </c>
      <c r="PQ69" s="369" t="str">
        <v/>
      </c>
      <c r="PR69" s="369" t="str">
        <v/>
      </c>
      <c r="PS69" s="369" t="str">
        <v/>
      </c>
      <c r="PT69" s="369" t="str">
        <v/>
      </c>
      <c r="PU69" s="369" t="str">
        <v/>
      </c>
      <c r="PV69" s="369" t="str">
        <v/>
      </c>
      <c r="PW69" s="369" t="str">
        <v/>
      </c>
      <c r="PX69" s="369" t="str">
        <v/>
      </c>
      <c r="PY69" s="369" t="str">
        <v/>
      </c>
      <c r="PZ69" s="369" t="str">
        <v/>
      </c>
      <c r="QA69" s="369" t="str">
        <v/>
      </c>
      <c r="QB69" s="369" t="str">
        <v/>
      </c>
      <c r="QC69" s="369" t="str">
        <v/>
      </c>
      <c r="QD69" s="369" t="str">
        <v/>
      </c>
      <c r="QE69" s="369" t="str">
        <v/>
      </c>
      <c r="QF69" s="369" t="str">
        <v/>
      </c>
      <c r="QG69" s="369" t="str">
        <v/>
      </c>
      <c r="QH69" s="369" t="str">
        <v/>
      </c>
      <c r="QI69" s="369" t="str">
        <v/>
      </c>
      <c r="QJ69" s="369" t="str">
        <v/>
      </c>
      <c r="QK69" s="369" t="str">
        <v/>
      </c>
      <c r="QL69" s="369" t="str">
        <v/>
      </c>
      <c r="QM69" s="369" t="str">
        <v/>
      </c>
      <c r="QN69" s="369" t="str">
        <v/>
      </c>
      <c r="QO69" s="369" t="str">
        <v/>
      </c>
      <c r="QP69" s="369" t="str">
        <v/>
      </c>
      <c r="QQ69" s="369" t="str">
        <v/>
      </c>
      <c r="QR69" s="369" t="str">
        <v/>
      </c>
      <c r="QS69" s="369" t="str">
        <v/>
      </c>
      <c r="QT69" s="369" t="str">
        <v/>
      </c>
      <c r="QU69" s="369" t="str">
        <v/>
      </c>
      <c r="QV69" s="369" t="str">
        <v/>
      </c>
      <c r="QW69" s="369" t="str">
        <v/>
      </c>
      <c r="QX69" s="369" t="str">
        <v/>
      </c>
      <c r="QY69" s="369" t="str">
        <v/>
      </c>
      <c r="QZ69" s="369" t="str">
        <v/>
      </c>
      <c r="RA69" s="369" t="str">
        <v/>
      </c>
      <c r="RB69" s="369" t="str">
        <v/>
      </c>
      <c r="RC69" s="369" t="str">
        <v/>
      </c>
      <c r="RD69" s="369" t="str">
        <v/>
      </c>
      <c r="RE69" s="369" t="str">
        <v/>
      </c>
      <c r="RF69" s="369" t="str">
        <v/>
      </c>
      <c r="RG69" s="369" t="str">
        <v/>
      </c>
      <c r="RH69" s="369" t="str">
        <v/>
      </c>
      <c r="RI69" s="369" t="str">
        <v/>
      </c>
      <c r="RJ69" s="369" t="str">
        <v/>
      </c>
      <c r="RK69" s="369" t="str">
        <v/>
      </c>
      <c r="RL69" s="369" t="str">
        <v/>
      </c>
      <c r="RM69" s="369" t="str">
        <v/>
      </c>
      <c r="RN69" s="369" t="str">
        <v/>
      </c>
      <c r="RO69" s="369" t="str">
        <v/>
      </c>
      <c r="RP69" s="369" t="str">
        <v/>
      </c>
      <c r="RQ69" s="369" t="str">
        <v/>
      </c>
      <c r="RR69" s="369" t="str">
        <v/>
      </c>
      <c r="RS69" s="369" t="str">
        <v/>
      </c>
      <c r="RT69" s="369" t="str">
        <v/>
      </c>
      <c r="RU69" s="369" t="str">
        <v/>
      </c>
      <c r="RV69" s="369" t="str">
        <v/>
      </c>
      <c r="RW69" s="369" t="str">
        <v/>
      </c>
      <c r="RX69" s="369" t="str">
        <v/>
      </c>
      <c r="RY69" s="369" t="str">
        <v/>
      </c>
      <c r="RZ69" s="369" t="str">
        <v/>
      </c>
      <c r="SA69" s="369" t="str">
        <v/>
      </c>
      <c r="SB69" s="369" t="str">
        <v/>
      </c>
      <c r="SC69" s="369" t="str">
        <v/>
      </c>
      <c r="SD69" s="369" t="str">
        <v/>
      </c>
      <c r="SE69" s="369" t="str">
        <v/>
      </c>
      <c r="SF69" s="369" t="str">
        <v/>
      </c>
      <c r="SG69" s="369" t="str">
        <v/>
      </c>
      <c r="SH69" s="369" t="str">
        <v/>
      </c>
      <c r="SI69" s="369" t="str">
        <v/>
      </c>
      <c r="SJ69" s="369" t="str">
        <v/>
      </c>
      <c r="SK69" s="369" t="str">
        <v/>
      </c>
      <c r="SL69" s="369" t="str">
        <v/>
      </c>
      <c r="SM69" s="369" t="str">
        <v/>
      </c>
      <c r="SN69" s="369" t="str">
        <v/>
      </c>
      <c r="SO69" s="369" t="str">
        <v/>
      </c>
      <c r="SP69" s="369" t="str">
        <v/>
      </c>
      <c r="SQ69" s="369" t="str">
        <v/>
      </c>
      <c r="SR69" s="369" t="str">
        <v/>
      </c>
      <c r="SS69" s="369" t="str">
        <v/>
      </c>
      <c r="ST69" s="369" t="str">
        <v/>
      </c>
      <c r="SU69" s="369" t="str">
        <v/>
      </c>
      <c r="SV69" s="369" t="str">
        <v/>
      </c>
      <c r="SW69" s="369" t="str">
        <v/>
      </c>
      <c r="SX69" s="369" t="str">
        <v/>
      </c>
      <c r="SY69" s="369" t="str">
        <v/>
      </c>
      <c r="SZ69" s="369" t="str">
        <v/>
      </c>
      <c r="TA69" s="369" t="str">
        <v/>
      </c>
      <c r="TB69" s="369" t="str">
        <v/>
      </c>
      <c r="TC69" s="369" t="str">
        <v/>
      </c>
      <c r="TD69" s="369" t="str">
        <v/>
      </c>
      <c r="TE69" s="369" t="str">
        <v/>
      </c>
      <c r="TF69" s="369" t="str">
        <v/>
      </c>
      <c r="TG69" s="369" t="str">
        <v/>
      </c>
      <c r="TH69" s="369" t="str">
        <v/>
      </c>
      <c r="TI69" s="369" t="str">
        <v/>
      </c>
      <c r="TJ69" s="369" t="str">
        <v/>
      </c>
      <c r="TK69" s="369" t="str">
        <v/>
      </c>
      <c r="TL69" s="369" t="str">
        <v/>
      </c>
      <c r="TM69" s="369" t="str">
        <v/>
      </c>
      <c r="TN69" s="369" t="str">
        <v/>
      </c>
      <c r="TO69" s="369" t="str">
        <v/>
      </c>
      <c r="TP69" s="369" t="str">
        <v/>
      </c>
      <c r="TQ69" s="369" t="str">
        <v/>
      </c>
      <c r="TR69" s="369" t="str">
        <v/>
      </c>
      <c r="TS69" s="369" t="str">
        <v/>
      </c>
      <c r="TT69" s="369" t="str">
        <v/>
      </c>
      <c r="TU69" s="369" t="str">
        <v/>
      </c>
      <c r="TV69" s="369" t="str">
        <v/>
      </c>
      <c r="TW69" s="369" t="str">
        <v/>
      </c>
      <c r="TX69" s="369" t="str">
        <v/>
      </c>
      <c r="TY69" s="369" t="str">
        <v/>
      </c>
      <c r="TZ69" s="369" t="str">
        <v/>
      </c>
      <c r="UA69" s="369" t="str">
        <v/>
      </c>
      <c r="UB69" s="369" t="str">
        <v/>
      </c>
      <c r="UC69" s="369" t="str">
        <v/>
      </c>
      <c r="UD69" s="369" t="str">
        <v/>
      </c>
      <c r="UE69" s="369" t="str">
        <v/>
      </c>
      <c r="UF69" s="369" t="str">
        <v/>
      </c>
      <c r="UG69" s="369" t="str">
        <v/>
      </c>
      <c r="UH69" s="369" t="str">
        <v/>
      </c>
      <c r="UI69" s="369" t="str">
        <v/>
      </c>
      <c r="UJ69" s="369" t="str">
        <v/>
      </c>
      <c r="UK69" s="369" t="str">
        <v/>
      </c>
      <c r="UL69" s="369" t="str">
        <v/>
      </c>
      <c r="UM69" s="369" t="str">
        <v/>
      </c>
      <c r="UN69" s="369" t="str">
        <v/>
      </c>
      <c r="UO69" s="369" t="str">
        <v/>
      </c>
      <c r="UP69" s="369" t="str">
        <v/>
      </c>
      <c r="UQ69" s="369" t="str">
        <v/>
      </c>
      <c r="UR69" s="369" t="str">
        <v/>
      </c>
      <c r="US69" s="369" t="str">
        <v/>
      </c>
      <c r="UT69" s="369" t="str">
        <v/>
      </c>
      <c r="UU69" s="369" t="str">
        <v/>
      </c>
      <c r="UV69" s="369" t="str">
        <v/>
      </c>
      <c r="UW69" s="369" t="str">
        <v/>
      </c>
      <c r="UX69" s="369" t="str">
        <v/>
      </c>
      <c r="UY69" s="369" t="str">
        <v/>
      </c>
      <c r="UZ69" s="369" t="str">
        <v/>
      </c>
      <c r="VA69" s="369" t="str">
        <v/>
      </c>
      <c r="VB69" s="369" t="str">
        <v/>
      </c>
      <c r="VC69" s="369" t="str">
        <v/>
      </c>
      <c r="VD69" s="369" t="str">
        <v/>
      </c>
      <c r="VE69" s="369" t="str">
        <v/>
      </c>
      <c r="VF69" s="369" t="str">
        <v/>
      </c>
      <c r="VG69" s="369" t="str">
        <v/>
      </c>
      <c r="VH69" s="369" t="str">
        <v/>
      </c>
      <c r="VI69" s="369" t="str">
        <v/>
      </c>
      <c r="VJ69" s="369" t="str">
        <v/>
      </c>
      <c r="VK69" s="369" t="str">
        <v/>
      </c>
      <c r="VL69" s="369" t="str">
        <v/>
      </c>
      <c r="VM69" s="369" t="str">
        <v/>
      </c>
      <c r="VN69" s="369" t="str">
        <v/>
      </c>
      <c r="VO69" s="369" t="str">
        <v/>
      </c>
      <c r="VP69" s="369" t="str">
        <v/>
      </c>
      <c r="VQ69" s="369" t="str">
        <v/>
      </c>
      <c r="VR69" s="369" t="str">
        <v/>
      </c>
      <c r="VS69" s="369" t="str">
        <v/>
      </c>
      <c r="VT69" s="369" t="str">
        <v/>
      </c>
      <c r="VU69" s="369" t="str">
        <v/>
      </c>
      <c r="VV69" s="369" t="str">
        <v/>
      </c>
      <c r="VW69" s="369" t="str">
        <v/>
      </c>
      <c r="VX69" s="369" t="str">
        <v/>
      </c>
      <c r="VY69" s="369" t="str">
        <v/>
      </c>
      <c r="VZ69" s="369" t="str">
        <v/>
      </c>
      <c r="WA69" s="369" t="str">
        <v/>
      </c>
      <c r="WB69" s="369" t="str">
        <v/>
      </c>
      <c r="WC69" s="369" t="str">
        <v/>
      </c>
      <c r="WD69" s="369" t="str">
        <v/>
      </c>
      <c r="WE69" s="369" t="str">
        <v/>
      </c>
      <c r="WF69" s="369" t="str">
        <v/>
      </c>
      <c r="WG69" s="369" t="str">
        <v/>
      </c>
      <c r="WH69" s="369" t="str">
        <v/>
      </c>
      <c r="WI69" s="369" t="str">
        <v/>
      </c>
    </row>
    <row r="70" spans="1:607" ht="12.6" customHeight="1">
      <c r="A70" s="348"/>
      <c r="B70" s="360" t="s">
        <v>802</v>
      </c>
      <c r="C70" s="348"/>
      <c r="D70" s="348"/>
      <c r="E70" s="348"/>
      <c r="F70" s="348"/>
      <c r="G70" s="361" t="str">
        <f t="shared" ref="G70:G133" si="2">IF(OR(D70="",E70=""),"",ROUND((D70+E70),10))</f>
        <v/>
      </c>
      <c r="H70" s="361" t="str">
        <f t="shared" ref="H70:H133" si="3">IF(OR(D70="",F70=""),"",ROUND((D70-F70),10))</f>
        <v/>
      </c>
      <c r="I70" s="397"/>
      <c r="J70" s="348"/>
      <c r="K70" s="348"/>
      <c r="L70" s="348"/>
      <c r="M70" s="348"/>
      <c r="N70" s="400"/>
      <c r="O70" s="400"/>
      <c r="P70" s="400"/>
      <c r="Q70" s="400"/>
      <c r="R70" s="400"/>
      <c r="S70" s="400"/>
      <c r="T70" s="400"/>
      <c r="U70" s="400"/>
      <c r="V70" s="400"/>
      <c r="W70" s="400"/>
      <c r="X70" s="400"/>
      <c r="Y70" s="400"/>
      <c r="Z70" s="400"/>
      <c r="AA70" s="400"/>
      <c r="AB70" s="400"/>
      <c r="AC70" s="400"/>
      <c r="AD70" s="400"/>
      <c r="AE70" s="400"/>
      <c r="AF70" s="400"/>
      <c r="AG70" s="400"/>
      <c r="AH70" s="400"/>
      <c r="AI70" s="400"/>
      <c r="AJ70" s="400"/>
      <c r="AK70" s="400"/>
      <c r="AL70" s="400"/>
      <c r="AM70" s="400"/>
      <c r="AN70" s="400"/>
      <c r="AO70" s="400"/>
      <c r="AP70" s="400"/>
      <c r="AQ70" s="400"/>
      <c r="AR70" s="400"/>
      <c r="AS70" s="400"/>
      <c r="AT70" s="400"/>
      <c r="AU70" s="400"/>
      <c r="AV70" s="400"/>
      <c r="AW70" s="400"/>
      <c r="AX70" s="400"/>
      <c r="AY70" s="400"/>
      <c r="AZ70" s="400"/>
      <c r="BA70" s="400"/>
      <c r="BB70" s="400"/>
      <c r="BC70" s="400"/>
      <c r="BD70" s="400"/>
      <c r="BE70" s="400"/>
      <c r="BF70" s="400"/>
      <c r="BG70" s="400"/>
      <c r="BH70" s="400"/>
      <c r="BI70" s="400"/>
      <c r="BJ70" s="400"/>
      <c r="BK70" s="400"/>
      <c r="BL70" s="400"/>
      <c r="BM70" s="400"/>
      <c r="BN70" s="400"/>
      <c r="BO70" s="400"/>
      <c r="BP70" s="400"/>
      <c r="BQ70" s="400"/>
      <c r="BR70" s="400"/>
      <c r="BS70" s="400"/>
      <c r="BT70" s="400"/>
      <c r="BU70" s="400"/>
      <c r="BV70" s="400"/>
      <c r="BW70" s="400"/>
      <c r="BX70" s="400"/>
      <c r="BY70" s="400"/>
      <c r="BZ70" s="400"/>
      <c r="CA70" s="400"/>
      <c r="CB70" s="400"/>
      <c r="CC70" s="400"/>
      <c r="CD70" s="400"/>
      <c r="CE70" s="400"/>
      <c r="CF70" s="400"/>
      <c r="CG70" s="400"/>
      <c r="CH70" s="400"/>
      <c r="CI70" s="400"/>
      <c r="CJ70" s="400"/>
      <c r="CK70" s="400"/>
      <c r="CL70" s="400"/>
      <c r="CM70" s="400"/>
      <c r="CN70" s="400"/>
      <c r="CO70" s="400"/>
      <c r="CP70" s="400"/>
      <c r="CQ70" s="400"/>
      <c r="CR70" s="400"/>
      <c r="CS70" s="400"/>
      <c r="CT70" s="400"/>
      <c r="CU70" s="400"/>
      <c r="CV70" s="400"/>
      <c r="CW70" s="400"/>
      <c r="CX70" s="400"/>
      <c r="CY70" s="400"/>
      <c r="CZ70" s="362"/>
      <c r="DB70" s="897"/>
      <c r="DC70" s="898"/>
      <c r="DD70" s="368" t="str">
        <v/>
      </c>
      <c r="DE70" s="369" t="str">
        <v/>
      </c>
      <c r="DF70" s="369" t="str">
        <v/>
      </c>
      <c r="DG70" s="369" t="str">
        <v/>
      </c>
      <c r="DH70" s="369" t="str">
        <v/>
      </c>
      <c r="DI70" s="369" t="str">
        <v/>
      </c>
      <c r="DJ70" s="369" t="str">
        <v/>
      </c>
      <c r="DK70" s="369" t="str">
        <v/>
      </c>
      <c r="DL70" s="369" t="str">
        <v/>
      </c>
      <c r="DM70" s="369" t="str">
        <v/>
      </c>
      <c r="DN70" s="369" t="str">
        <v/>
      </c>
      <c r="DO70" s="369" t="str">
        <v/>
      </c>
      <c r="DP70" s="369" t="str">
        <v/>
      </c>
      <c r="DQ70" s="369" t="str">
        <v/>
      </c>
      <c r="DR70" s="369" t="str">
        <v/>
      </c>
      <c r="DS70" s="369" t="str">
        <v/>
      </c>
      <c r="DT70" s="369" t="str">
        <v/>
      </c>
      <c r="DU70" s="369" t="str">
        <v/>
      </c>
      <c r="DV70" s="369" t="str">
        <v/>
      </c>
      <c r="DW70" s="369" t="str">
        <v/>
      </c>
      <c r="DX70" s="370" t="str">
        <v/>
      </c>
      <c r="DY70" s="369" t="str">
        <v/>
      </c>
      <c r="DZ70" s="369" t="str">
        <v/>
      </c>
      <c r="EA70" s="369" t="str">
        <v/>
      </c>
      <c r="EB70" s="369" t="str">
        <v/>
      </c>
      <c r="EC70" s="369" t="str">
        <v/>
      </c>
      <c r="ED70" s="369" t="str">
        <v/>
      </c>
      <c r="EE70" s="369" t="str">
        <v/>
      </c>
      <c r="EF70" s="369" t="str">
        <v/>
      </c>
      <c r="EG70" s="369" t="str">
        <v/>
      </c>
      <c r="EH70" s="369" t="str">
        <v/>
      </c>
      <c r="EI70" s="369" t="str">
        <v/>
      </c>
      <c r="EJ70" s="369" t="str">
        <v/>
      </c>
      <c r="EK70" s="369" t="str">
        <v/>
      </c>
      <c r="EL70" s="369" t="str">
        <v/>
      </c>
      <c r="EM70" s="369" t="str">
        <v/>
      </c>
      <c r="EN70" s="369" t="str">
        <v/>
      </c>
      <c r="EO70" s="369" t="str">
        <v/>
      </c>
      <c r="EP70" s="369" t="str">
        <v/>
      </c>
      <c r="EQ70" s="369" t="str">
        <v/>
      </c>
      <c r="ER70" s="369" t="str">
        <v/>
      </c>
      <c r="ES70" s="369" t="str">
        <v/>
      </c>
      <c r="ET70" s="369" t="str">
        <v/>
      </c>
      <c r="EU70" s="369" t="str">
        <v/>
      </c>
      <c r="EV70" s="369" t="str">
        <v/>
      </c>
      <c r="EW70" s="369" t="str">
        <v/>
      </c>
      <c r="EX70" s="369" t="str">
        <v/>
      </c>
      <c r="EY70" s="369" t="str">
        <v/>
      </c>
      <c r="EZ70" s="369" t="str">
        <v/>
      </c>
      <c r="FA70" s="369" t="str">
        <v/>
      </c>
      <c r="FB70" s="369" t="str">
        <v/>
      </c>
      <c r="FC70" s="369" t="str">
        <v/>
      </c>
      <c r="FD70" s="369" t="str">
        <v/>
      </c>
      <c r="FE70" s="369" t="str">
        <v/>
      </c>
      <c r="FF70" s="369" t="str">
        <v/>
      </c>
      <c r="FG70" s="369" t="str">
        <v/>
      </c>
      <c r="FH70" s="369" t="str">
        <v/>
      </c>
      <c r="FI70" s="369" t="str">
        <v/>
      </c>
      <c r="FJ70" s="369" t="str">
        <v/>
      </c>
      <c r="FK70" s="369" t="str">
        <v/>
      </c>
      <c r="FL70" s="369" t="str">
        <v/>
      </c>
      <c r="FM70" s="369" t="str">
        <v/>
      </c>
      <c r="FN70" s="369" t="str">
        <v/>
      </c>
      <c r="FO70" s="369" t="str">
        <v/>
      </c>
      <c r="FP70" s="369" t="str">
        <v/>
      </c>
      <c r="FQ70" s="369" t="str">
        <v/>
      </c>
      <c r="FR70" s="369" t="str">
        <v/>
      </c>
      <c r="FS70" s="369" t="str">
        <v/>
      </c>
      <c r="FT70" s="369" t="str">
        <v/>
      </c>
      <c r="FU70" s="369" t="str">
        <v/>
      </c>
      <c r="FV70" s="369" t="str">
        <v/>
      </c>
      <c r="FW70" s="369" t="str">
        <v/>
      </c>
      <c r="FX70" s="369" t="str">
        <v/>
      </c>
      <c r="FY70" s="369" t="str">
        <v/>
      </c>
      <c r="FZ70" s="369" t="str">
        <v/>
      </c>
      <c r="GA70" s="369" t="str">
        <v/>
      </c>
      <c r="GB70" s="369" t="str">
        <v/>
      </c>
      <c r="GC70" s="369" t="str">
        <v/>
      </c>
      <c r="GD70" s="369" t="str">
        <v/>
      </c>
      <c r="GE70" s="369" t="str">
        <v/>
      </c>
      <c r="GF70" s="369" t="str">
        <v/>
      </c>
      <c r="GG70" s="369" t="str">
        <v/>
      </c>
      <c r="GH70" s="369" t="str">
        <v/>
      </c>
      <c r="GI70" s="369" t="str">
        <v/>
      </c>
      <c r="GJ70" s="369" t="str">
        <v/>
      </c>
      <c r="GK70" s="369" t="str">
        <v/>
      </c>
      <c r="GL70" s="369" t="str">
        <v/>
      </c>
      <c r="GM70" s="369" t="str">
        <v/>
      </c>
      <c r="GN70" s="369" t="str">
        <v/>
      </c>
      <c r="GO70" s="369" t="str">
        <v/>
      </c>
      <c r="GP70" s="369" t="str">
        <v/>
      </c>
      <c r="GQ70" s="369" t="str">
        <v/>
      </c>
      <c r="GR70" s="369" t="str">
        <v/>
      </c>
      <c r="GS70" s="369" t="str">
        <v/>
      </c>
      <c r="GT70" s="369" t="str">
        <v/>
      </c>
      <c r="GU70" s="369" t="str">
        <v/>
      </c>
      <c r="GV70" s="369" t="str">
        <v/>
      </c>
      <c r="GW70" s="369" t="str">
        <v/>
      </c>
      <c r="GX70" s="369" t="str">
        <v/>
      </c>
      <c r="GY70" s="369" t="str">
        <v/>
      </c>
      <c r="GZ70" s="369" t="str">
        <v/>
      </c>
      <c r="HA70" s="369" t="str">
        <v/>
      </c>
      <c r="HB70" s="369" t="str">
        <v/>
      </c>
      <c r="HC70" s="369" t="str">
        <v/>
      </c>
      <c r="HD70" s="369" t="str">
        <v/>
      </c>
      <c r="HE70" s="369" t="str">
        <v/>
      </c>
      <c r="HF70" s="369" t="str">
        <v/>
      </c>
      <c r="HG70" s="369" t="str">
        <v/>
      </c>
      <c r="HH70" s="369" t="str">
        <v/>
      </c>
      <c r="HI70" s="369" t="str">
        <v/>
      </c>
      <c r="HJ70" s="369" t="str">
        <v/>
      </c>
      <c r="HK70" s="369" t="str">
        <v/>
      </c>
      <c r="HL70" s="369" t="str">
        <v/>
      </c>
      <c r="HM70" s="369" t="str">
        <v/>
      </c>
      <c r="HN70" s="369" t="str">
        <v/>
      </c>
      <c r="HO70" s="369" t="str">
        <v/>
      </c>
      <c r="HP70" s="369" t="str">
        <v/>
      </c>
      <c r="HQ70" s="369" t="str">
        <v/>
      </c>
      <c r="HR70" s="369" t="str">
        <v/>
      </c>
      <c r="HS70" s="369" t="str">
        <v/>
      </c>
      <c r="HT70" s="369" t="str">
        <v/>
      </c>
      <c r="HU70" s="369" t="str">
        <v/>
      </c>
      <c r="HV70" s="369" t="str">
        <v/>
      </c>
      <c r="HW70" s="369" t="str">
        <v/>
      </c>
      <c r="HX70" s="369" t="str">
        <v/>
      </c>
      <c r="HY70" s="369" t="str">
        <v/>
      </c>
      <c r="HZ70" s="369" t="str">
        <v/>
      </c>
      <c r="IA70" s="369" t="str">
        <v/>
      </c>
      <c r="IB70" s="369" t="str">
        <v/>
      </c>
      <c r="IC70" s="369" t="str">
        <v/>
      </c>
      <c r="ID70" s="369" t="str">
        <v/>
      </c>
      <c r="IE70" s="369" t="str">
        <v/>
      </c>
      <c r="IF70" s="369" t="str">
        <v/>
      </c>
      <c r="IG70" s="369" t="str">
        <v/>
      </c>
      <c r="IH70" s="369" t="str">
        <v/>
      </c>
      <c r="II70" s="369" t="str">
        <v/>
      </c>
      <c r="IJ70" s="369" t="str">
        <v/>
      </c>
      <c r="IK70" s="369" t="str">
        <v/>
      </c>
      <c r="IL70" s="369" t="str">
        <v/>
      </c>
      <c r="IM70" s="369" t="str">
        <v/>
      </c>
      <c r="IN70" s="369" t="str">
        <v/>
      </c>
      <c r="IO70" s="369" t="str">
        <v/>
      </c>
      <c r="IP70" s="369" t="str">
        <v/>
      </c>
      <c r="IQ70" s="369" t="str">
        <v/>
      </c>
      <c r="IR70" s="369" t="str">
        <v/>
      </c>
      <c r="IS70" s="369" t="str">
        <v/>
      </c>
      <c r="IT70" s="369" t="str">
        <v/>
      </c>
      <c r="IU70" s="369" t="str">
        <v/>
      </c>
      <c r="IV70" s="369" t="str">
        <v/>
      </c>
      <c r="IW70" s="369" t="str">
        <v/>
      </c>
      <c r="IX70" s="369" t="str">
        <v/>
      </c>
      <c r="IY70" s="369" t="str">
        <v/>
      </c>
      <c r="IZ70" s="369" t="str">
        <v/>
      </c>
      <c r="JA70" s="369" t="str">
        <v/>
      </c>
      <c r="JB70" s="369" t="str">
        <v/>
      </c>
      <c r="JC70" s="369" t="str">
        <v/>
      </c>
      <c r="JD70" s="369" t="str">
        <v/>
      </c>
      <c r="JE70" s="369" t="str">
        <v/>
      </c>
      <c r="JF70" s="369" t="str">
        <v/>
      </c>
      <c r="JG70" s="369" t="str">
        <v/>
      </c>
      <c r="JH70" s="369" t="str">
        <v/>
      </c>
      <c r="JI70" s="369" t="str">
        <v/>
      </c>
      <c r="JJ70" s="369" t="str">
        <v/>
      </c>
      <c r="JK70" s="369" t="str">
        <v/>
      </c>
      <c r="JL70" s="369" t="str">
        <v/>
      </c>
      <c r="JM70" s="369" t="str">
        <v/>
      </c>
      <c r="JN70" s="369" t="str">
        <v/>
      </c>
      <c r="JO70" s="369" t="str">
        <v/>
      </c>
      <c r="JP70" s="369" t="str">
        <v/>
      </c>
      <c r="JQ70" s="369" t="str">
        <v/>
      </c>
      <c r="JR70" s="369" t="str">
        <v/>
      </c>
      <c r="JS70" s="369" t="str">
        <v/>
      </c>
      <c r="JT70" s="369" t="str">
        <v/>
      </c>
      <c r="JU70" s="369" t="str">
        <v/>
      </c>
      <c r="JV70" s="369" t="str">
        <v/>
      </c>
      <c r="JW70" s="369" t="str">
        <v/>
      </c>
      <c r="JX70" s="369" t="str">
        <v/>
      </c>
      <c r="JY70" s="369" t="str">
        <v/>
      </c>
      <c r="JZ70" s="369" t="str">
        <v/>
      </c>
      <c r="KA70" s="369" t="str">
        <v/>
      </c>
      <c r="KB70" s="369" t="str">
        <v/>
      </c>
      <c r="KC70" s="369" t="str">
        <v/>
      </c>
      <c r="KD70" s="369" t="str">
        <v/>
      </c>
      <c r="KE70" s="369" t="str">
        <v/>
      </c>
      <c r="KF70" s="369" t="str">
        <v/>
      </c>
      <c r="KG70" s="369" t="str">
        <v/>
      </c>
      <c r="KH70" s="369" t="str">
        <v/>
      </c>
      <c r="KI70" s="369" t="str">
        <v/>
      </c>
      <c r="KJ70" s="369" t="str">
        <v/>
      </c>
      <c r="KK70" s="369" t="str">
        <v/>
      </c>
      <c r="KL70" s="369" t="str">
        <v/>
      </c>
      <c r="KM70" s="369" t="str">
        <v/>
      </c>
      <c r="KN70" s="369" t="str">
        <v/>
      </c>
      <c r="KO70" s="369" t="str">
        <v/>
      </c>
      <c r="KP70" s="369" t="str">
        <v/>
      </c>
      <c r="KQ70" s="369" t="str">
        <v/>
      </c>
      <c r="KR70" s="369" t="str">
        <v/>
      </c>
      <c r="KS70" s="369" t="str">
        <v/>
      </c>
      <c r="KT70" s="369" t="str">
        <v/>
      </c>
      <c r="KU70" s="369" t="str">
        <v/>
      </c>
      <c r="KV70" s="369" t="str">
        <v/>
      </c>
      <c r="KW70" s="369" t="str">
        <v/>
      </c>
      <c r="KX70" s="369" t="str">
        <v/>
      </c>
      <c r="KY70" s="369" t="str">
        <v/>
      </c>
      <c r="KZ70" s="369" t="str">
        <v/>
      </c>
      <c r="LA70" s="369" t="str">
        <v/>
      </c>
      <c r="LB70" s="369" t="str">
        <v/>
      </c>
      <c r="LC70" s="369" t="str">
        <v/>
      </c>
      <c r="LD70" s="369" t="str">
        <v/>
      </c>
      <c r="LE70" s="369" t="str">
        <v/>
      </c>
      <c r="LF70" s="369" t="str">
        <v/>
      </c>
      <c r="LG70" s="369" t="str">
        <v/>
      </c>
      <c r="LH70" s="369" t="str">
        <v/>
      </c>
      <c r="LI70" s="369" t="str">
        <v/>
      </c>
      <c r="LJ70" s="369" t="str">
        <v/>
      </c>
      <c r="LK70" s="369" t="str">
        <v/>
      </c>
      <c r="LL70" s="369" t="str">
        <v/>
      </c>
      <c r="LM70" s="369" t="str">
        <v/>
      </c>
      <c r="LN70" s="369" t="str">
        <v/>
      </c>
      <c r="LO70" s="369" t="str">
        <v/>
      </c>
      <c r="LP70" s="369" t="str">
        <v/>
      </c>
      <c r="LQ70" s="369" t="str">
        <v/>
      </c>
      <c r="LR70" s="369" t="str">
        <v/>
      </c>
      <c r="LS70" s="369" t="str">
        <v/>
      </c>
      <c r="LT70" s="369" t="str">
        <v/>
      </c>
      <c r="LU70" s="369" t="str">
        <v/>
      </c>
      <c r="LV70" s="369" t="str">
        <v/>
      </c>
      <c r="LW70" s="369" t="str">
        <v/>
      </c>
      <c r="LX70" s="369" t="str">
        <v/>
      </c>
      <c r="LY70" s="369" t="str">
        <v/>
      </c>
      <c r="LZ70" s="369" t="str">
        <v/>
      </c>
      <c r="MA70" s="369" t="str">
        <v/>
      </c>
      <c r="MB70" s="369" t="str">
        <v/>
      </c>
      <c r="MC70" s="369" t="str">
        <v/>
      </c>
      <c r="MD70" s="369" t="str">
        <v/>
      </c>
      <c r="ME70" s="369" t="str">
        <v/>
      </c>
      <c r="MF70" s="369" t="str">
        <v/>
      </c>
      <c r="MG70" s="369" t="str">
        <v/>
      </c>
      <c r="MH70" s="369" t="str">
        <v/>
      </c>
      <c r="MI70" s="369" t="str">
        <v/>
      </c>
      <c r="MJ70" s="369" t="str">
        <v/>
      </c>
      <c r="MK70" s="369" t="str">
        <v/>
      </c>
      <c r="ML70" s="369" t="str">
        <v/>
      </c>
      <c r="MM70" s="369" t="str">
        <v/>
      </c>
      <c r="MN70" s="369" t="str">
        <v/>
      </c>
      <c r="MO70" s="369" t="str">
        <v/>
      </c>
      <c r="MP70" s="369" t="str">
        <v/>
      </c>
      <c r="MQ70" s="369" t="str">
        <v/>
      </c>
      <c r="MR70" s="369" t="str">
        <v/>
      </c>
      <c r="MS70" s="369" t="str">
        <v/>
      </c>
      <c r="MT70" s="369" t="str">
        <v/>
      </c>
      <c r="MU70" s="369" t="str">
        <v/>
      </c>
      <c r="MV70" s="369" t="str">
        <v/>
      </c>
      <c r="MW70" s="369" t="str">
        <v/>
      </c>
      <c r="MX70" s="369" t="str">
        <v/>
      </c>
      <c r="MY70" s="369" t="str">
        <v/>
      </c>
      <c r="MZ70" s="369" t="str">
        <v/>
      </c>
      <c r="NA70" s="369" t="str">
        <v/>
      </c>
      <c r="NB70" s="369" t="str">
        <v/>
      </c>
      <c r="NC70" s="369" t="str">
        <v/>
      </c>
      <c r="ND70" s="369" t="str">
        <v/>
      </c>
      <c r="NE70" s="369" t="str">
        <v/>
      </c>
      <c r="NF70" s="369" t="str">
        <v/>
      </c>
      <c r="NG70" s="369" t="str">
        <v/>
      </c>
      <c r="NH70" s="369" t="str">
        <v/>
      </c>
      <c r="NI70" s="369" t="str">
        <v/>
      </c>
      <c r="NJ70" s="369" t="str">
        <v/>
      </c>
      <c r="NK70" s="369" t="str">
        <v/>
      </c>
      <c r="NL70" s="369" t="str">
        <v/>
      </c>
      <c r="NM70" s="369" t="str">
        <v/>
      </c>
      <c r="NN70" s="369" t="str">
        <v/>
      </c>
      <c r="NO70" s="369" t="str">
        <v/>
      </c>
      <c r="NP70" s="369" t="str">
        <v/>
      </c>
      <c r="NQ70" s="369" t="str">
        <v/>
      </c>
      <c r="NR70" s="369" t="str">
        <v/>
      </c>
      <c r="NS70" s="369" t="str">
        <v/>
      </c>
      <c r="NT70" s="369" t="str">
        <v/>
      </c>
      <c r="NU70" s="369" t="str">
        <v/>
      </c>
      <c r="NV70" s="369" t="str">
        <v/>
      </c>
      <c r="NW70" s="369" t="str">
        <v/>
      </c>
      <c r="NX70" s="369" t="str">
        <v/>
      </c>
      <c r="NY70" s="369" t="str">
        <v/>
      </c>
      <c r="NZ70" s="369" t="str">
        <v/>
      </c>
      <c r="OA70" s="369" t="str">
        <v/>
      </c>
      <c r="OB70" s="369" t="str">
        <v/>
      </c>
      <c r="OC70" s="369" t="str">
        <v/>
      </c>
      <c r="OD70" s="369" t="str">
        <v/>
      </c>
      <c r="OE70" s="369" t="str">
        <v/>
      </c>
      <c r="OF70" s="369" t="str">
        <v/>
      </c>
      <c r="OG70" s="369" t="str">
        <v/>
      </c>
      <c r="OH70" s="369" t="str">
        <v/>
      </c>
      <c r="OI70" s="369" t="str">
        <v/>
      </c>
      <c r="OJ70" s="369" t="str">
        <v/>
      </c>
      <c r="OK70" s="369" t="str">
        <v/>
      </c>
      <c r="OL70" s="369" t="str">
        <v/>
      </c>
      <c r="OM70" s="369" t="str">
        <v/>
      </c>
      <c r="ON70" s="369" t="str">
        <v/>
      </c>
      <c r="OO70" s="369" t="str">
        <v/>
      </c>
      <c r="OP70" s="369" t="str">
        <v/>
      </c>
      <c r="OQ70" s="371" t="str">
        <v/>
      </c>
      <c r="OR70" s="369" t="str">
        <v/>
      </c>
      <c r="OS70" s="369" t="str">
        <v/>
      </c>
      <c r="OT70" s="369" t="str">
        <v/>
      </c>
      <c r="OU70" s="369" t="str">
        <v/>
      </c>
      <c r="OV70" s="369" t="str">
        <v/>
      </c>
      <c r="OW70" s="369" t="str">
        <v/>
      </c>
      <c r="OX70" s="369" t="str">
        <v/>
      </c>
      <c r="OY70" s="369" t="str">
        <v/>
      </c>
      <c r="OZ70" s="369" t="str">
        <v/>
      </c>
      <c r="PA70" s="369" t="str">
        <v/>
      </c>
      <c r="PB70" s="369" t="str">
        <v/>
      </c>
      <c r="PC70" s="369" t="str">
        <v/>
      </c>
      <c r="PD70" s="369" t="str">
        <v/>
      </c>
      <c r="PE70" s="369" t="str">
        <v/>
      </c>
      <c r="PF70" s="369" t="str">
        <v/>
      </c>
      <c r="PG70" s="369" t="str">
        <v/>
      </c>
      <c r="PH70" s="369" t="str">
        <v/>
      </c>
      <c r="PI70" s="369" t="str">
        <v/>
      </c>
      <c r="PJ70" s="369" t="str">
        <v/>
      </c>
      <c r="PK70" s="369" t="str">
        <v/>
      </c>
      <c r="PL70" s="369" t="str">
        <v/>
      </c>
      <c r="PM70" s="369" t="str">
        <v/>
      </c>
      <c r="PN70" s="369" t="str">
        <v/>
      </c>
      <c r="PO70" s="369" t="str">
        <v/>
      </c>
      <c r="PP70" s="369" t="str">
        <v/>
      </c>
      <c r="PQ70" s="369" t="str">
        <v/>
      </c>
      <c r="PR70" s="369" t="str">
        <v/>
      </c>
      <c r="PS70" s="369" t="str">
        <v/>
      </c>
      <c r="PT70" s="369" t="str">
        <v/>
      </c>
      <c r="PU70" s="369" t="str">
        <v/>
      </c>
      <c r="PV70" s="369" t="str">
        <v/>
      </c>
      <c r="PW70" s="369" t="str">
        <v/>
      </c>
      <c r="PX70" s="369" t="str">
        <v/>
      </c>
      <c r="PY70" s="369" t="str">
        <v/>
      </c>
      <c r="PZ70" s="369" t="str">
        <v/>
      </c>
      <c r="QA70" s="369" t="str">
        <v/>
      </c>
      <c r="QB70" s="369" t="str">
        <v/>
      </c>
      <c r="QC70" s="369" t="str">
        <v/>
      </c>
      <c r="QD70" s="369" t="str">
        <v/>
      </c>
      <c r="QE70" s="369" t="str">
        <v/>
      </c>
      <c r="QF70" s="369" t="str">
        <v/>
      </c>
      <c r="QG70" s="369" t="str">
        <v/>
      </c>
      <c r="QH70" s="369" t="str">
        <v/>
      </c>
      <c r="QI70" s="369" t="str">
        <v/>
      </c>
      <c r="QJ70" s="369" t="str">
        <v/>
      </c>
      <c r="QK70" s="369" t="str">
        <v/>
      </c>
      <c r="QL70" s="369" t="str">
        <v/>
      </c>
      <c r="QM70" s="369" t="str">
        <v/>
      </c>
      <c r="QN70" s="369" t="str">
        <v/>
      </c>
      <c r="QO70" s="369" t="str">
        <v/>
      </c>
      <c r="QP70" s="369" t="str">
        <v/>
      </c>
      <c r="QQ70" s="369" t="str">
        <v/>
      </c>
      <c r="QR70" s="369" t="str">
        <v/>
      </c>
      <c r="QS70" s="369" t="str">
        <v/>
      </c>
      <c r="QT70" s="369" t="str">
        <v/>
      </c>
      <c r="QU70" s="369" t="str">
        <v/>
      </c>
      <c r="QV70" s="369" t="str">
        <v/>
      </c>
      <c r="QW70" s="369" t="str">
        <v/>
      </c>
      <c r="QX70" s="369" t="str">
        <v/>
      </c>
      <c r="QY70" s="369" t="str">
        <v/>
      </c>
      <c r="QZ70" s="369" t="str">
        <v/>
      </c>
      <c r="RA70" s="369" t="str">
        <v/>
      </c>
      <c r="RB70" s="369" t="str">
        <v/>
      </c>
      <c r="RC70" s="369" t="str">
        <v/>
      </c>
      <c r="RD70" s="369" t="str">
        <v/>
      </c>
      <c r="RE70" s="369" t="str">
        <v/>
      </c>
      <c r="RF70" s="369" t="str">
        <v/>
      </c>
      <c r="RG70" s="369" t="str">
        <v/>
      </c>
      <c r="RH70" s="369" t="str">
        <v/>
      </c>
      <c r="RI70" s="369" t="str">
        <v/>
      </c>
      <c r="RJ70" s="369" t="str">
        <v/>
      </c>
      <c r="RK70" s="369" t="str">
        <v/>
      </c>
      <c r="RL70" s="369" t="str">
        <v/>
      </c>
      <c r="RM70" s="369" t="str">
        <v/>
      </c>
      <c r="RN70" s="369" t="str">
        <v/>
      </c>
      <c r="RO70" s="369" t="str">
        <v/>
      </c>
      <c r="RP70" s="369" t="str">
        <v/>
      </c>
      <c r="RQ70" s="369" t="str">
        <v/>
      </c>
      <c r="RR70" s="369" t="str">
        <v/>
      </c>
      <c r="RS70" s="369" t="str">
        <v/>
      </c>
      <c r="RT70" s="369" t="str">
        <v/>
      </c>
      <c r="RU70" s="369" t="str">
        <v/>
      </c>
      <c r="RV70" s="369" t="str">
        <v/>
      </c>
      <c r="RW70" s="369" t="str">
        <v/>
      </c>
      <c r="RX70" s="369" t="str">
        <v/>
      </c>
      <c r="RY70" s="369" t="str">
        <v/>
      </c>
      <c r="RZ70" s="369" t="str">
        <v/>
      </c>
      <c r="SA70" s="369" t="str">
        <v/>
      </c>
      <c r="SB70" s="369" t="str">
        <v/>
      </c>
      <c r="SC70" s="369" t="str">
        <v/>
      </c>
      <c r="SD70" s="369" t="str">
        <v/>
      </c>
      <c r="SE70" s="369" t="str">
        <v/>
      </c>
      <c r="SF70" s="369" t="str">
        <v/>
      </c>
      <c r="SG70" s="369" t="str">
        <v/>
      </c>
      <c r="SH70" s="369" t="str">
        <v/>
      </c>
      <c r="SI70" s="369" t="str">
        <v/>
      </c>
      <c r="SJ70" s="369" t="str">
        <v/>
      </c>
      <c r="SK70" s="369" t="str">
        <v/>
      </c>
      <c r="SL70" s="369" t="str">
        <v/>
      </c>
      <c r="SM70" s="369" t="str">
        <v/>
      </c>
      <c r="SN70" s="369" t="str">
        <v/>
      </c>
      <c r="SO70" s="369" t="str">
        <v/>
      </c>
      <c r="SP70" s="369" t="str">
        <v/>
      </c>
      <c r="SQ70" s="369" t="str">
        <v/>
      </c>
      <c r="SR70" s="369" t="str">
        <v/>
      </c>
      <c r="SS70" s="369" t="str">
        <v/>
      </c>
      <c r="ST70" s="369" t="str">
        <v/>
      </c>
      <c r="SU70" s="369" t="str">
        <v/>
      </c>
      <c r="SV70" s="369" t="str">
        <v/>
      </c>
      <c r="SW70" s="369" t="str">
        <v/>
      </c>
      <c r="SX70" s="369" t="str">
        <v/>
      </c>
      <c r="SY70" s="369" t="str">
        <v/>
      </c>
      <c r="SZ70" s="369" t="str">
        <v/>
      </c>
      <c r="TA70" s="369" t="str">
        <v/>
      </c>
      <c r="TB70" s="369" t="str">
        <v/>
      </c>
      <c r="TC70" s="369" t="str">
        <v/>
      </c>
      <c r="TD70" s="369" t="str">
        <v/>
      </c>
      <c r="TE70" s="369" t="str">
        <v/>
      </c>
      <c r="TF70" s="369" t="str">
        <v/>
      </c>
      <c r="TG70" s="369" t="str">
        <v/>
      </c>
      <c r="TH70" s="369" t="str">
        <v/>
      </c>
      <c r="TI70" s="369" t="str">
        <v/>
      </c>
      <c r="TJ70" s="369" t="str">
        <v/>
      </c>
      <c r="TK70" s="369" t="str">
        <v/>
      </c>
      <c r="TL70" s="369" t="str">
        <v/>
      </c>
      <c r="TM70" s="369" t="str">
        <v/>
      </c>
      <c r="TN70" s="369" t="str">
        <v/>
      </c>
      <c r="TO70" s="369" t="str">
        <v/>
      </c>
      <c r="TP70" s="369" t="str">
        <v/>
      </c>
      <c r="TQ70" s="369" t="str">
        <v/>
      </c>
      <c r="TR70" s="369" t="str">
        <v/>
      </c>
      <c r="TS70" s="369" t="str">
        <v/>
      </c>
      <c r="TT70" s="369" t="str">
        <v/>
      </c>
      <c r="TU70" s="369" t="str">
        <v/>
      </c>
      <c r="TV70" s="369" t="str">
        <v/>
      </c>
      <c r="TW70" s="369" t="str">
        <v/>
      </c>
      <c r="TX70" s="369" t="str">
        <v/>
      </c>
      <c r="TY70" s="369" t="str">
        <v/>
      </c>
      <c r="TZ70" s="369" t="str">
        <v/>
      </c>
      <c r="UA70" s="369" t="str">
        <v/>
      </c>
      <c r="UB70" s="369" t="str">
        <v/>
      </c>
      <c r="UC70" s="369" t="str">
        <v/>
      </c>
      <c r="UD70" s="369" t="str">
        <v/>
      </c>
      <c r="UE70" s="369" t="str">
        <v/>
      </c>
      <c r="UF70" s="369" t="str">
        <v/>
      </c>
      <c r="UG70" s="369" t="str">
        <v/>
      </c>
      <c r="UH70" s="369" t="str">
        <v/>
      </c>
      <c r="UI70" s="369" t="str">
        <v/>
      </c>
      <c r="UJ70" s="369" t="str">
        <v/>
      </c>
      <c r="UK70" s="369" t="str">
        <v/>
      </c>
      <c r="UL70" s="369" t="str">
        <v/>
      </c>
      <c r="UM70" s="369" t="str">
        <v/>
      </c>
      <c r="UN70" s="369" t="str">
        <v/>
      </c>
      <c r="UO70" s="369" t="str">
        <v/>
      </c>
      <c r="UP70" s="369" t="str">
        <v/>
      </c>
      <c r="UQ70" s="369" t="str">
        <v/>
      </c>
      <c r="UR70" s="369" t="str">
        <v/>
      </c>
      <c r="US70" s="369" t="str">
        <v/>
      </c>
      <c r="UT70" s="369" t="str">
        <v/>
      </c>
      <c r="UU70" s="369" t="str">
        <v/>
      </c>
      <c r="UV70" s="369" t="str">
        <v/>
      </c>
      <c r="UW70" s="369" t="str">
        <v/>
      </c>
      <c r="UX70" s="369" t="str">
        <v/>
      </c>
      <c r="UY70" s="369" t="str">
        <v/>
      </c>
      <c r="UZ70" s="369" t="str">
        <v/>
      </c>
      <c r="VA70" s="369" t="str">
        <v/>
      </c>
      <c r="VB70" s="369" t="str">
        <v/>
      </c>
      <c r="VC70" s="369" t="str">
        <v/>
      </c>
      <c r="VD70" s="369" t="str">
        <v/>
      </c>
      <c r="VE70" s="369" t="str">
        <v/>
      </c>
      <c r="VF70" s="369" t="str">
        <v/>
      </c>
      <c r="VG70" s="369" t="str">
        <v/>
      </c>
      <c r="VH70" s="369" t="str">
        <v/>
      </c>
      <c r="VI70" s="369" t="str">
        <v/>
      </c>
      <c r="VJ70" s="369" t="str">
        <v/>
      </c>
      <c r="VK70" s="369" t="str">
        <v/>
      </c>
      <c r="VL70" s="369" t="str">
        <v/>
      </c>
      <c r="VM70" s="369" t="str">
        <v/>
      </c>
      <c r="VN70" s="369" t="str">
        <v/>
      </c>
      <c r="VO70" s="369" t="str">
        <v/>
      </c>
      <c r="VP70" s="369" t="str">
        <v/>
      </c>
      <c r="VQ70" s="369" t="str">
        <v/>
      </c>
      <c r="VR70" s="369" t="str">
        <v/>
      </c>
      <c r="VS70" s="369" t="str">
        <v/>
      </c>
      <c r="VT70" s="369" t="str">
        <v/>
      </c>
      <c r="VU70" s="369" t="str">
        <v/>
      </c>
      <c r="VV70" s="369" t="str">
        <v/>
      </c>
      <c r="VW70" s="369" t="str">
        <v/>
      </c>
      <c r="VX70" s="369" t="str">
        <v/>
      </c>
      <c r="VY70" s="369" t="str">
        <v/>
      </c>
      <c r="VZ70" s="369" t="str">
        <v/>
      </c>
      <c r="WA70" s="369" t="str">
        <v/>
      </c>
      <c r="WB70" s="369" t="str">
        <v/>
      </c>
      <c r="WC70" s="369" t="str">
        <v/>
      </c>
      <c r="WD70" s="369" t="str">
        <v/>
      </c>
      <c r="WE70" s="369" t="str">
        <v/>
      </c>
      <c r="WF70" s="369" t="str">
        <v/>
      </c>
      <c r="WG70" s="369" t="str">
        <v/>
      </c>
      <c r="WH70" s="369" t="str">
        <v/>
      </c>
      <c r="WI70" s="369" t="str">
        <v/>
      </c>
    </row>
    <row r="71" spans="1:607">
      <c r="A71" s="348"/>
      <c r="B71" s="360" t="s">
        <v>803</v>
      </c>
      <c r="C71" s="348"/>
      <c r="D71" s="348"/>
      <c r="E71" s="348"/>
      <c r="F71" s="348"/>
      <c r="G71" s="361" t="str">
        <f t="shared" si="2"/>
        <v/>
      </c>
      <c r="H71" s="361" t="str">
        <f t="shared" si="3"/>
        <v/>
      </c>
      <c r="I71" s="397"/>
      <c r="J71" s="348"/>
      <c r="K71" s="348"/>
      <c r="L71" s="348"/>
      <c r="M71" s="348"/>
      <c r="N71" s="400"/>
      <c r="O71" s="400"/>
      <c r="P71" s="400"/>
      <c r="Q71" s="400"/>
      <c r="R71" s="400"/>
      <c r="S71" s="400"/>
      <c r="T71" s="400"/>
      <c r="U71" s="400"/>
      <c r="V71" s="400"/>
      <c r="W71" s="400"/>
      <c r="X71" s="400"/>
      <c r="Y71" s="400"/>
      <c r="Z71" s="400"/>
      <c r="AA71" s="400"/>
      <c r="AB71" s="400"/>
      <c r="AC71" s="400"/>
      <c r="AD71" s="400"/>
      <c r="AE71" s="400"/>
      <c r="AF71" s="400"/>
      <c r="AG71" s="400"/>
      <c r="AH71" s="400"/>
      <c r="AI71" s="400"/>
      <c r="AJ71" s="400"/>
      <c r="AK71" s="400"/>
      <c r="AL71" s="400"/>
      <c r="AM71" s="400"/>
      <c r="AN71" s="400"/>
      <c r="AO71" s="400"/>
      <c r="AP71" s="400"/>
      <c r="AQ71" s="400"/>
      <c r="AR71" s="400"/>
      <c r="AS71" s="400"/>
      <c r="AT71" s="400"/>
      <c r="AU71" s="400"/>
      <c r="AV71" s="400"/>
      <c r="AW71" s="400"/>
      <c r="AX71" s="400"/>
      <c r="AY71" s="400"/>
      <c r="AZ71" s="400"/>
      <c r="BA71" s="400"/>
      <c r="BB71" s="400"/>
      <c r="BC71" s="400"/>
      <c r="BD71" s="400"/>
      <c r="BE71" s="400"/>
      <c r="BF71" s="400"/>
      <c r="BG71" s="400"/>
      <c r="BH71" s="400"/>
      <c r="BI71" s="400"/>
      <c r="BJ71" s="400"/>
      <c r="BK71" s="400"/>
      <c r="BL71" s="400"/>
      <c r="BM71" s="400"/>
      <c r="BN71" s="400"/>
      <c r="BO71" s="400"/>
      <c r="BP71" s="400"/>
      <c r="BQ71" s="400"/>
      <c r="BR71" s="400"/>
      <c r="BS71" s="400"/>
      <c r="BT71" s="400"/>
      <c r="BU71" s="400"/>
      <c r="BV71" s="400"/>
      <c r="BW71" s="400"/>
      <c r="BX71" s="400"/>
      <c r="BY71" s="400"/>
      <c r="BZ71" s="400"/>
      <c r="CA71" s="400"/>
      <c r="CB71" s="400"/>
      <c r="CC71" s="400"/>
      <c r="CD71" s="400"/>
      <c r="CE71" s="400"/>
      <c r="CF71" s="400"/>
      <c r="CG71" s="400"/>
      <c r="CH71" s="400"/>
      <c r="CI71" s="400"/>
      <c r="CJ71" s="400"/>
      <c r="CK71" s="400"/>
      <c r="CL71" s="400"/>
      <c r="CM71" s="400"/>
      <c r="CN71" s="400"/>
      <c r="CO71" s="400"/>
      <c r="CP71" s="400"/>
      <c r="CQ71" s="400"/>
      <c r="CR71" s="400"/>
      <c r="CS71" s="400"/>
      <c r="CT71" s="400"/>
      <c r="CU71" s="400"/>
      <c r="CV71" s="400"/>
      <c r="CW71" s="400"/>
      <c r="CX71" s="400"/>
      <c r="CY71" s="400"/>
      <c r="CZ71" s="362"/>
      <c r="DB71" s="897"/>
      <c r="DC71" s="896" t="s">
        <v>1252</v>
      </c>
      <c r="DD71" s="368" t="str">
        <v/>
      </c>
      <c r="DE71" s="369" t="str">
        <v/>
      </c>
      <c r="DF71" s="369" t="str">
        <v/>
      </c>
      <c r="DG71" s="369" t="str">
        <v/>
      </c>
      <c r="DH71" s="369" t="str">
        <v/>
      </c>
      <c r="DI71" s="369" t="str">
        <v/>
      </c>
      <c r="DJ71" s="369" t="str">
        <v/>
      </c>
      <c r="DK71" s="369" t="str">
        <v/>
      </c>
      <c r="DL71" s="369" t="str">
        <v/>
      </c>
      <c r="DM71" s="369" t="str">
        <v/>
      </c>
      <c r="DN71" s="369" t="str">
        <v/>
      </c>
      <c r="DO71" s="369" t="str">
        <v/>
      </c>
      <c r="DP71" s="369" t="str">
        <v/>
      </c>
      <c r="DQ71" s="369" t="str">
        <v/>
      </c>
      <c r="DR71" s="369" t="str">
        <v/>
      </c>
      <c r="DS71" s="369" t="str">
        <v/>
      </c>
      <c r="DT71" s="369" t="str">
        <v/>
      </c>
      <c r="DU71" s="369" t="str">
        <v/>
      </c>
      <c r="DV71" s="369" t="str">
        <v/>
      </c>
      <c r="DW71" s="369" t="str">
        <v/>
      </c>
      <c r="DX71" s="370" t="str">
        <v/>
      </c>
      <c r="DY71" s="369" t="str">
        <v/>
      </c>
      <c r="DZ71" s="369" t="str">
        <v/>
      </c>
      <c r="EA71" s="369" t="str">
        <v/>
      </c>
      <c r="EB71" s="369" t="str">
        <v/>
      </c>
      <c r="EC71" s="369" t="str">
        <v/>
      </c>
      <c r="ED71" s="369" t="str">
        <v/>
      </c>
      <c r="EE71" s="369" t="str">
        <v/>
      </c>
      <c r="EF71" s="369" t="str">
        <v/>
      </c>
      <c r="EG71" s="369" t="str">
        <v/>
      </c>
      <c r="EH71" s="369" t="str">
        <v/>
      </c>
      <c r="EI71" s="369" t="str">
        <v/>
      </c>
      <c r="EJ71" s="369" t="str">
        <v/>
      </c>
      <c r="EK71" s="369" t="str">
        <v/>
      </c>
      <c r="EL71" s="369" t="str">
        <v/>
      </c>
      <c r="EM71" s="369" t="str">
        <v/>
      </c>
      <c r="EN71" s="369" t="str">
        <v/>
      </c>
      <c r="EO71" s="369" t="str">
        <v/>
      </c>
      <c r="EP71" s="369" t="str">
        <v/>
      </c>
      <c r="EQ71" s="369" t="str">
        <v/>
      </c>
      <c r="ER71" s="369" t="str">
        <v/>
      </c>
      <c r="ES71" s="369" t="str">
        <v/>
      </c>
      <c r="ET71" s="369" t="str">
        <v/>
      </c>
      <c r="EU71" s="369" t="str">
        <v/>
      </c>
      <c r="EV71" s="369" t="str">
        <v/>
      </c>
      <c r="EW71" s="369" t="str">
        <v/>
      </c>
      <c r="EX71" s="369" t="str">
        <v/>
      </c>
      <c r="EY71" s="369" t="str">
        <v/>
      </c>
      <c r="EZ71" s="369" t="str">
        <v/>
      </c>
      <c r="FA71" s="369" t="str">
        <v/>
      </c>
      <c r="FB71" s="369" t="str">
        <v/>
      </c>
      <c r="FC71" s="369" t="str">
        <v/>
      </c>
      <c r="FD71" s="369" t="str">
        <v/>
      </c>
      <c r="FE71" s="369" t="str">
        <v/>
      </c>
      <c r="FF71" s="369" t="str">
        <v/>
      </c>
      <c r="FG71" s="369" t="str">
        <v/>
      </c>
      <c r="FH71" s="369" t="str">
        <v/>
      </c>
      <c r="FI71" s="369" t="str">
        <v/>
      </c>
      <c r="FJ71" s="369" t="str">
        <v/>
      </c>
      <c r="FK71" s="369" t="str">
        <v/>
      </c>
      <c r="FL71" s="369" t="str">
        <v/>
      </c>
      <c r="FM71" s="369" t="str">
        <v/>
      </c>
      <c r="FN71" s="369" t="str">
        <v/>
      </c>
      <c r="FO71" s="369" t="str">
        <v/>
      </c>
      <c r="FP71" s="369" t="str">
        <v/>
      </c>
      <c r="FQ71" s="369" t="str">
        <v/>
      </c>
      <c r="FR71" s="369" t="str">
        <v/>
      </c>
      <c r="FS71" s="369" t="str">
        <v/>
      </c>
      <c r="FT71" s="369" t="str">
        <v/>
      </c>
      <c r="FU71" s="369" t="str">
        <v/>
      </c>
      <c r="FV71" s="369" t="str">
        <v/>
      </c>
      <c r="FW71" s="369" t="str">
        <v/>
      </c>
      <c r="FX71" s="369" t="str">
        <v/>
      </c>
      <c r="FY71" s="369" t="str">
        <v/>
      </c>
      <c r="FZ71" s="369" t="str">
        <v/>
      </c>
      <c r="GA71" s="369" t="str">
        <v/>
      </c>
      <c r="GB71" s="369" t="str">
        <v/>
      </c>
      <c r="GC71" s="369" t="str">
        <v/>
      </c>
      <c r="GD71" s="369" t="str">
        <v/>
      </c>
      <c r="GE71" s="369" t="str">
        <v/>
      </c>
      <c r="GF71" s="369" t="str">
        <v/>
      </c>
      <c r="GG71" s="369" t="str">
        <v/>
      </c>
      <c r="GH71" s="369" t="str">
        <v/>
      </c>
      <c r="GI71" s="369" t="str">
        <v/>
      </c>
      <c r="GJ71" s="369" t="str">
        <v/>
      </c>
      <c r="GK71" s="369" t="str">
        <v/>
      </c>
      <c r="GL71" s="369" t="str">
        <v/>
      </c>
      <c r="GM71" s="369" t="str">
        <v/>
      </c>
      <c r="GN71" s="369" t="str">
        <v/>
      </c>
      <c r="GO71" s="369" t="str">
        <v/>
      </c>
      <c r="GP71" s="369" t="str">
        <v/>
      </c>
      <c r="GQ71" s="369" t="str">
        <v/>
      </c>
      <c r="GR71" s="369" t="str">
        <v/>
      </c>
      <c r="GS71" s="369" t="str">
        <v/>
      </c>
      <c r="GT71" s="369" t="str">
        <v/>
      </c>
      <c r="GU71" s="369" t="str">
        <v/>
      </c>
      <c r="GV71" s="369" t="str">
        <v/>
      </c>
      <c r="GW71" s="369" t="str">
        <v/>
      </c>
      <c r="GX71" s="369" t="str">
        <v/>
      </c>
      <c r="GY71" s="369" t="str">
        <v/>
      </c>
      <c r="GZ71" s="369" t="str">
        <v/>
      </c>
      <c r="HA71" s="369" t="str">
        <v/>
      </c>
      <c r="HB71" s="369" t="str">
        <v/>
      </c>
      <c r="HC71" s="369" t="str">
        <v/>
      </c>
      <c r="HD71" s="369" t="str">
        <v/>
      </c>
      <c r="HE71" s="369" t="str">
        <v/>
      </c>
      <c r="HF71" s="369" t="str">
        <v/>
      </c>
      <c r="HG71" s="369" t="str">
        <v/>
      </c>
      <c r="HH71" s="369" t="str">
        <v/>
      </c>
      <c r="HI71" s="369" t="str">
        <v/>
      </c>
      <c r="HJ71" s="369" t="str">
        <v/>
      </c>
      <c r="HK71" s="369" t="str">
        <v/>
      </c>
      <c r="HL71" s="369" t="str">
        <v/>
      </c>
      <c r="HM71" s="369" t="str">
        <v/>
      </c>
      <c r="HN71" s="369" t="str">
        <v/>
      </c>
      <c r="HO71" s="369" t="str">
        <v/>
      </c>
      <c r="HP71" s="369" t="str">
        <v/>
      </c>
      <c r="HQ71" s="369" t="str">
        <v/>
      </c>
      <c r="HR71" s="369" t="str">
        <v/>
      </c>
      <c r="HS71" s="369" t="str">
        <v/>
      </c>
      <c r="HT71" s="369" t="str">
        <v/>
      </c>
      <c r="HU71" s="369" t="str">
        <v/>
      </c>
      <c r="HV71" s="369" t="str">
        <v/>
      </c>
      <c r="HW71" s="369" t="str">
        <v/>
      </c>
      <c r="HX71" s="369" t="str">
        <v/>
      </c>
      <c r="HY71" s="369" t="str">
        <v/>
      </c>
      <c r="HZ71" s="369" t="str">
        <v/>
      </c>
      <c r="IA71" s="369" t="str">
        <v/>
      </c>
      <c r="IB71" s="369" t="str">
        <v/>
      </c>
      <c r="IC71" s="369" t="str">
        <v/>
      </c>
      <c r="ID71" s="369" t="str">
        <v/>
      </c>
      <c r="IE71" s="369" t="str">
        <v/>
      </c>
      <c r="IF71" s="369" t="str">
        <v/>
      </c>
      <c r="IG71" s="369" t="str">
        <v/>
      </c>
      <c r="IH71" s="369" t="str">
        <v/>
      </c>
      <c r="II71" s="369" t="str">
        <v/>
      </c>
      <c r="IJ71" s="369" t="str">
        <v/>
      </c>
      <c r="IK71" s="369" t="str">
        <v/>
      </c>
      <c r="IL71" s="369" t="str">
        <v/>
      </c>
      <c r="IM71" s="369" t="str">
        <v/>
      </c>
      <c r="IN71" s="369" t="str">
        <v/>
      </c>
      <c r="IO71" s="369" t="str">
        <v/>
      </c>
      <c r="IP71" s="369" t="str">
        <v/>
      </c>
      <c r="IQ71" s="369" t="str">
        <v/>
      </c>
      <c r="IR71" s="369" t="str">
        <v/>
      </c>
      <c r="IS71" s="369" t="str">
        <v/>
      </c>
      <c r="IT71" s="369" t="str">
        <v/>
      </c>
      <c r="IU71" s="369" t="str">
        <v/>
      </c>
      <c r="IV71" s="369" t="str">
        <v/>
      </c>
      <c r="IW71" s="369" t="str">
        <v/>
      </c>
      <c r="IX71" s="369" t="str">
        <v/>
      </c>
      <c r="IY71" s="369" t="str">
        <v/>
      </c>
      <c r="IZ71" s="369" t="str">
        <v/>
      </c>
      <c r="JA71" s="369" t="str">
        <v/>
      </c>
      <c r="JB71" s="369" t="str">
        <v/>
      </c>
      <c r="JC71" s="369" t="str">
        <v/>
      </c>
      <c r="JD71" s="369" t="str">
        <v/>
      </c>
      <c r="JE71" s="369" t="str">
        <v/>
      </c>
      <c r="JF71" s="369" t="str">
        <v/>
      </c>
      <c r="JG71" s="369" t="str">
        <v/>
      </c>
      <c r="JH71" s="369" t="str">
        <v/>
      </c>
      <c r="JI71" s="369" t="str">
        <v/>
      </c>
      <c r="JJ71" s="369" t="str">
        <v/>
      </c>
      <c r="JK71" s="369" t="str">
        <v/>
      </c>
      <c r="JL71" s="369" t="str">
        <v/>
      </c>
      <c r="JM71" s="369" t="str">
        <v/>
      </c>
      <c r="JN71" s="369" t="str">
        <v/>
      </c>
      <c r="JO71" s="369" t="str">
        <v/>
      </c>
      <c r="JP71" s="369" t="str">
        <v/>
      </c>
      <c r="JQ71" s="369" t="str">
        <v/>
      </c>
      <c r="JR71" s="369" t="str">
        <v/>
      </c>
      <c r="JS71" s="369" t="str">
        <v/>
      </c>
      <c r="JT71" s="369" t="str">
        <v/>
      </c>
      <c r="JU71" s="369" t="str">
        <v/>
      </c>
      <c r="JV71" s="369" t="str">
        <v/>
      </c>
      <c r="JW71" s="369" t="str">
        <v/>
      </c>
      <c r="JX71" s="369" t="str">
        <v/>
      </c>
      <c r="JY71" s="369" t="str">
        <v/>
      </c>
      <c r="JZ71" s="369" t="str">
        <v/>
      </c>
      <c r="KA71" s="369" t="str">
        <v/>
      </c>
      <c r="KB71" s="369" t="str">
        <v/>
      </c>
      <c r="KC71" s="369" t="str">
        <v/>
      </c>
      <c r="KD71" s="369" t="str">
        <v/>
      </c>
      <c r="KE71" s="369" t="str">
        <v/>
      </c>
      <c r="KF71" s="369" t="str">
        <v/>
      </c>
      <c r="KG71" s="369" t="str">
        <v/>
      </c>
      <c r="KH71" s="369" t="str">
        <v/>
      </c>
      <c r="KI71" s="369" t="str">
        <v/>
      </c>
      <c r="KJ71" s="369" t="str">
        <v/>
      </c>
      <c r="KK71" s="369" t="str">
        <v/>
      </c>
      <c r="KL71" s="369" t="str">
        <v/>
      </c>
      <c r="KM71" s="369" t="str">
        <v/>
      </c>
      <c r="KN71" s="369" t="str">
        <v/>
      </c>
      <c r="KO71" s="369" t="str">
        <v/>
      </c>
      <c r="KP71" s="369" t="str">
        <v/>
      </c>
      <c r="KQ71" s="369" t="str">
        <v/>
      </c>
      <c r="KR71" s="369" t="str">
        <v/>
      </c>
      <c r="KS71" s="369" t="str">
        <v/>
      </c>
      <c r="KT71" s="369" t="str">
        <v/>
      </c>
      <c r="KU71" s="369" t="str">
        <v/>
      </c>
      <c r="KV71" s="369" t="str">
        <v/>
      </c>
      <c r="KW71" s="369" t="str">
        <v/>
      </c>
      <c r="KX71" s="369" t="str">
        <v/>
      </c>
      <c r="KY71" s="369" t="str">
        <v/>
      </c>
      <c r="KZ71" s="369" t="str">
        <v/>
      </c>
      <c r="LA71" s="369" t="str">
        <v/>
      </c>
      <c r="LB71" s="369" t="str">
        <v/>
      </c>
      <c r="LC71" s="369" t="str">
        <v/>
      </c>
      <c r="LD71" s="369" t="str">
        <v/>
      </c>
      <c r="LE71" s="369" t="str">
        <v/>
      </c>
      <c r="LF71" s="369" t="str">
        <v/>
      </c>
      <c r="LG71" s="369" t="str">
        <v/>
      </c>
      <c r="LH71" s="369" t="str">
        <v/>
      </c>
      <c r="LI71" s="369" t="str">
        <v/>
      </c>
      <c r="LJ71" s="369" t="str">
        <v/>
      </c>
      <c r="LK71" s="369" t="str">
        <v/>
      </c>
      <c r="LL71" s="369" t="str">
        <v/>
      </c>
      <c r="LM71" s="369" t="str">
        <v/>
      </c>
      <c r="LN71" s="369" t="str">
        <v/>
      </c>
      <c r="LO71" s="369" t="str">
        <v/>
      </c>
      <c r="LP71" s="369" t="str">
        <v/>
      </c>
      <c r="LQ71" s="369" t="str">
        <v/>
      </c>
      <c r="LR71" s="369" t="str">
        <v/>
      </c>
      <c r="LS71" s="369" t="str">
        <v/>
      </c>
      <c r="LT71" s="369" t="str">
        <v/>
      </c>
      <c r="LU71" s="369" t="str">
        <v/>
      </c>
      <c r="LV71" s="369" t="str">
        <v/>
      </c>
      <c r="LW71" s="369" t="str">
        <v/>
      </c>
      <c r="LX71" s="369" t="str">
        <v/>
      </c>
      <c r="LY71" s="369" t="str">
        <v/>
      </c>
      <c r="LZ71" s="369" t="str">
        <v/>
      </c>
      <c r="MA71" s="369" t="str">
        <v/>
      </c>
      <c r="MB71" s="369" t="str">
        <v/>
      </c>
      <c r="MC71" s="369" t="str">
        <v/>
      </c>
      <c r="MD71" s="369" t="str">
        <v/>
      </c>
      <c r="ME71" s="369" t="str">
        <v/>
      </c>
      <c r="MF71" s="369" t="str">
        <v/>
      </c>
      <c r="MG71" s="369" t="str">
        <v/>
      </c>
      <c r="MH71" s="369" t="str">
        <v/>
      </c>
      <c r="MI71" s="369" t="str">
        <v/>
      </c>
      <c r="MJ71" s="369" t="str">
        <v/>
      </c>
      <c r="MK71" s="369" t="str">
        <v/>
      </c>
      <c r="ML71" s="369" t="str">
        <v/>
      </c>
      <c r="MM71" s="369" t="str">
        <v/>
      </c>
      <c r="MN71" s="369" t="str">
        <v/>
      </c>
      <c r="MO71" s="369" t="str">
        <v/>
      </c>
      <c r="MP71" s="369" t="str">
        <v/>
      </c>
      <c r="MQ71" s="369" t="str">
        <v/>
      </c>
      <c r="MR71" s="369" t="str">
        <v/>
      </c>
      <c r="MS71" s="369" t="str">
        <v/>
      </c>
      <c r="MT71" s="369" t="str">
        <v/>
      </c>
      <c r="MU71" s="369" t="str">
        <v/>
      </c>
      <c r="MV71" s="369" t="str">
        <v/>
      </c>
      <c r="MW71" s="369" t="str">
        <v/>
      </c>
      <c r="MX71" s="369" t="str">
        <v/>
      </c>
      <c r="MY71" s="369" t="str">
        <v/>
      </c>
      <c r="MZ71" s="369" t="str">
        <v/>
      </c>
      <c r="NA71" s="369" t="str">
        <v/>
      </c>
      <c r="NB71" s="369" t="str">
        <v/>
      </c>
      <c r="NC71" s="369" t="str">
        <v/>
      </c>
      <c r="ND71" s="369" t="str">
        <v/>
      </c>
      <c r="NE71" s="369" t="str">
        <v/>
      </c>
      <c r="NF71" s="369" t="str">
        <v/>
      </c>
      <c r="NG71" s="369" t="str">
        <v/>
      </c>
      <c r="NH71" s="369" t="str">
        <v/>
      </c>
      <c r="NI71" s="369" t="str">
        <v/>
      </c>
      <c r="NJ71" s="369" t="str">
        <v/>
      </c>
      <c r="NK71" s="369" t="str">
        <v/>
      </c>
      <c r="NL71" s="369" t="str">
        <v/>
      </c>
      <c r="NM71" s="369" t="str">
        <v/>
      </c>
      <c r="NN71" s="369" t="str">
        <v/>
      </c>
      <c r="NO71" s="369" t="str">
        <v/>
      </c>
      <c r="NP71" s="369" t="str">
        <v/>
      </c>
      <c r="NQ71" s="369" t="str">
        <v/>
      </c>
      <c r="NR71" s="369" t="str">
        <v/>
      </c>
      <c r="NS71" s="369" t="str">
        <v/>
      </c>
      <c r="NT71" s="369" t="str">
        <v/>
      </c>
      <c r="NU71" s="369" t="str">
        <v/>
      </c>
      <c r="NV71" s="369" t="str">
        <v/>
      </c>
      <c r="NW71" s="369" t="str">
        <v/>
      </c>
      <c r="NX71" s="369" t="str">
        <v/>
      </c>
      <c r="NY71" s="369" t="str">
        <v/>
      </c>
      <c r="NZ71" s="369" t="str">
        <v/>
      </c>
      <c r="OA71" s="369" t="str">
        <v/>
      </c>
      <c r="OB71" s="369" t="str">
        <v/>
      </c>
      <c r="OC71" s="369" t="str">
        <v/>
      </c>
      <c r="OD71" s="369" t="str">
        <v/>
      </c>
      <c r="OE71" s="369" t="str">
        <v/>
      </c>
      <c r="OF71" s="369" t="str">
        <v/>
      </c>
      <c r="OG71" s="369" t="str">
        <v/>
      </c>
      <c r="OH71" s="369" t="str">
        <v/>
      </c>
      <c r="OI71" s="369" t="str">
        <v/>
      </c>
      <c r="OJ71" s="369" t="str">
        <v/>
      </c>
      <c r="OK71" s="369" t="str">
        <v/>
      </c>
      <c r="OL71" s="369" t="str">
        <v/>
      </c>
      <c r="OM71" s="369" t="str">
        <v/>
      </c>
      <c r="ON71" s="369" t="str">
        <v/>
      </c>
      <c r="OO71" s="369" t="str">
        <v/>
      </c>
      <c r="OP71" s="369" t="str">
        <v/>
      </c>
      <c r="OQ71" s="371" t="str">
        <v/>
      </c>
      <c r="OR71" s="369" t="str">
        <v/>
      </c>
      <c r="OS71" s="369" t="str">
        <v/>
      </c>
      <c r="OT71" s="369" t="str">
        <v/>
      </c>
      <c r="OU71" s="369" t="str">
        <v/>
      </c>
      <c r="OV71" s="369" t="str">
        <v/>
      </c>
      <c r="OW71" s="369" t="str">
        <v/>
      </c>
      <c r="OX71" s="369" t="str">
        <v/>
      </c>
      <c r="OY71" s="369" t="str">
        <v/>
      </c>
      <c r="OZ71" s="369" t="str">
        <v/>
      </c>
      <c r="PA71" s="369" t="str">
        <v/>
      </c>
      <c r="PB71" s="369" t="str">
        <v/>
      </c>
      <c r="PC71" s="369" t="str">
        <v/>
      </c>
      <c r="PD71" s="369" t="str">
        <v/>
      </c>
      <c r="PE71" s="369" t="str">
        <v/>
      </c>
      <c r="PF71" s="369" t="str">
        <v/>
      </c>
      <c r="PG71" s="369" t="str">
        <v/>
      </c>
      <c r="PH71" s="369" t="str">
        <v/>
      </c>
      <c r="PI71" s="369" t="str">
        <v/>
      </c>
      <c r="PJ71" s="369" t="str">
        <v/>
      </c>
      <c r="PK71" s="369" t="str">
        <v/>
      </c>
      <c r="PL71" s="369" t="str">
        <v/>
      </c>
      <c r="PM71" s="369" t="str">
        <v/>
      </c>
      <c r="PN71" s="369" t="str">
        <v/>
      </c>
      <c r="PO71" s="369" t="str">
        <v/>
      </c>
      <c r="PP71" s="369" t="str">
        <v/>
      </c>
      <c r="PQ71" s="369" t="str">
        <v/>
      </c>
      <c r="PR71" s="369" t="str">
        <v/>
      </c>
      <c r="PS71" s="369" t="str">
        <v/>
      </c>
      <c r="PT71" s="369" t="str">
        <v/>
      </c>
      <c r="PU71" s="369" t="str">
        <v/>
      </c>
      <c r="PV71" s="369" t="str">
        <v/>
      </c>
      <c r="PW71" s="369" t="str">
        <v/>
      </c>
      <c r="PX71" s="369" t="str">
        <v/>
      </c>
      <c r="PY71" s="369" t="str">
        <v/>
      </c>
      <c r="PZ71" s="369" t="str">
        <v/>
      </c>
      <c r="QA71" s="369" t="str">
        <v/>
      </c>
      <c r="QB71" s="369" t="str">
        <v/>
      </c>
      <c r="QC71" s="369" t="str">
        <v/>
      </c>
      <c r="QD71" s="369" t="str">
        <v/>
      </c>
      <c r="QE71" s="369" t="str">
        <v/>
      </c>
      <c r="QF71" s="369" t="str">
        <v/>
      </c>
      <c r="QG71" s="369" t="str">
        <v/>
      </c>
      <c r="QH71" s="369" t="str">
        <v/>
      </c>
      <c r="QI71" s="369" t="str">
        <v/>
      </c>
      <c r="QJ71" s="369" t="str">
        <v/>
      </c>
      <c r="QK71" s="369" t="str">
        <v/>
      </c>
      <c r="QL71" s="369" t="str">
        <v/>
      </c>
      <c r="QM71" s="369" t="str">
        <v/>
      </c>
      <c r="QN71" s="369" t="str">
        <v/>
      </c>
      <c r="QO71" s="369" t="str">
        <v/>
      </c>
      <c r="QP71" s="369" t="str">
        <v/>
      </c>
      <c r="QQ71" s="369" t="str">
        <v/>
      </c>
      <c r="QR71" s="369" t="str">
        <v/>
      </c>
      <c r="QS71" s="369" t="str">
        <v/>
      </c>
      <c r="QT71" s="369" t="str">
        <v/>
      </c>
      <c r="QU71" s="369" t="str">
        <v/>
      </c>
      <c r="QV71" s="369" t="str">
        <v/>
      </c>
      <c r="QW71" s="369" t="str">
        <v/>
      </c>
      <c r="QX71" s="369" t="str">
        <v/>
      </c>
      <c r="QY71" s="369" t="str">
        <v/>
      </c>
      <c r="QZ71" s="369" t="str">
        <v/>
      </c>
      <c r="RA71" s="369" t="str">
        <v/>
      </c>
      <c r="RB71" s="369" t="str">
        <v/>
      </c>
      <c r="RC71" s="369" t="str">
        <v/>
      </c>
      <c r="RD71" s="369" t="str">
        <v/>
      </c>
      <c r="RE71" s="369" t="str">
        <v/>
      </c>
      <c r="RF71" s="369" t="str">
        <v/>
      </c>
      <c r="RG71" s="369" t="str">
        <v/>
      </c>
      <c r="RH71" s="369" t="str">
        <v/>
      </c>
      <c r="RI71" s="369" t="str">
        <v/>
      </c>
      <c r="RJ71" s="369" t="str">
        <v/>
      </c>
      <c r="RK71" s="369" t="str">
        <v/>
      </c>
      <c r="RL71" s="369" t="str">
        <v/>
      </c>
      <c r="RM71" s="369" t="str">
        <v/>
      </c>
      <c r="RN71" s="369" t="str">
        <v/>
      </c>
      <c r="RO71" s="369" t="str">
        <v/>
      </c>
      <c r="RP71" s="369" t="str">
        <v/>
      </c>
      <c r="RQ71" s="369" t="str">
        <v/>
      </c>
      <c r="RR71" s="369" t="str">
        <v/>
      </c>
      <c r="RS71" s="369" t="str">
        <v/>
      </c>
      <c r="RT71" s="369" t="str">
        <v/>
      </c>
      <c r="RU71" s="369" t="str">
        <v/>
      </c>
      <c r="RV71" s="369" t="str">
        <v/>
      </c>
      <c r="RW71" s="369" t="str">
        <v/>
      </c>
      <c r="RX71" s="369" t="str">
        <v/>
      </c>
      <c r="RY71" s="369" t="str">
        <v/>
      </c>
      <c r="RZ71" s="369" t="str">
        <v/>
      </c>
      <c r="SA71" s="369" t="str">
        <v/>
      </c>
      <c r="SB71" s="369" t="str">
        <v/>
      </c>
      <c r="SC71" s="369" t="str">
        <v/>
      </c>
      <c r="SD71" s="369" t="str">
        <v/>
      </c>
      <c r="SE71" s="369" t="str">
        <v/>
      </c>
      <c r="SF71" s="369" t="str">
        <v/>
      </c>
      <c r="SG71" s="369" t="str">
        <v/>
      </c>
      <c r="SH71" s="369" t="str">
        <v/>
      </c>
      <c r="SI71" s="369" t="str">
        <v/>
      </c>
      <c r="SJ71" s="369" t="str">
        <v/>
      </c>
      <c r="SK71" s="369" t="str">
        <v/>
      </c>
      <c r="SL71" s="369" t="str">
        <v/>
      </c>
      <c r="SM71" s="369" t="str">
        <v/>
      </c>
      <c r="SN71" s="369" t="str">
        <v/>
      </c>
      <c r="SO71" s="369" t="str">
        <v/>
      </c>
      <c r="SP71" s="369" t="str">
        <v/>
      </c>
      <c r="SQ71" s="369" t="str">
        <v/>
      </c>
      <c r="SR71" s="369" t="str">
        <v/>
      </c>
      <c r="SS71" s="369" t="str">
        <v/>
      </c>
      <c r="ST71" s="369" t="str">
        <v/>
      </c>
      <c r="SU71" s="369" t="str">
        <v/>
      </c>
      <c r="SV71" s="369" t="str">
        <v/>
      </c>
      <c r="SW71" s="369" t="str">
        <v/>
      </c>
      <c r="SX71" s="369" t="str">
        <v/>
      </c>
      <c r="SY71" s="369" t="str">
        <v/>
      </c>
      <c r="SZ71" s="369" t="str">
        <v/>
      </c>
      <c r="TA71" s="369" t="str">
        <v/>
      </c>
      <c r="TB71" s="369" t="str">
        <v/>
      </c>
      <c r="TC71" s="369" t="str">
        <v/>
      </c>
      <c r="TD71" s="369" t="str">
        <v/>
      </c>
      <c r="TE71" s="369" t="str">
        <v/>
      </c>
      <c r="TF71" s="369" t="str">
        <v/>
      </c>
      <c r="TG71" s="369" t="str">
        <v/>
      </c>
      <c r="TH71" s="369" t="str">
        <v/>
      </c>
      <c r="TI71" s="369" t="str">
        <v/>
      </c>
      <c r="TJ71" s="369" t="str">
        <v/>
      </c>
      <c r="TK71" s="369" t="str">
        <v/>
      </c>
      <c r="TL71" s="369" t="str">
        <v/>
      </c>
      <c r="TM71" s="369" t="str">
        <v/>
      </c>
      <c r="TN71" s="369" t="str">
        <v/>
      </c>
      <c r="TO71" s="369" t="str">
        <v/>
      </c>
      <c r="TP71" s="369" t="str">
        <v/>
      </c>
      <c r="TQ71" s="369" t="str">
        <v/>
      </c>
      <c r="TR71" s="369" t="str">
        <v/>
      </c>
      <c r="TS71" s="369" t="str">
        <v/>
      </c>
      <c r="TT71" s="369" t="str">
        <v/>
      </c>
      <c r="TU71" s="369" t="str">
        <v/>
      </c>
      <c r="TV71" s="369" t="str">
        <v/>
      </c>
      <c r="TW71" s="369" t="str">
        <v/>
      </c>
      <c r="TX71" s="369" t="str">
        <v/>
      </c>
      <c r="TY71" s="369" t="str">
        <v/>
      </c>
      <c r="TZ71" s="369" t="str">
        <v/>
      </c>
      <c r="UA71" s="369" t="str">
        <v/>
      </c>
      <c r="UB71" s="369" t="str">
        <v/>
      </c>
      <c r="UC71" s="369" t="str">
        <v/>
      </c>
      <c r="UD71" s="369" t="str">
        <v/>
      </c>
      <c r="UE71" s="369" t="str">
        <v/>
      </c>
      <c r="UF71" s="369" t="str">
        <v/>
      </c>
      <c r="UG71" s="369" t="str">
        <v/>
      </c>
      <c r="UH71" s="369" t="str">
        <v/>
      </c>
      <c r="UI71" s="369" t="str">
        <v/>
      </c>
      <c r="UJ71" s="369" t="str">
        <v/>
      </c>
      <c r="UK71" s="369" t="str">
        <v/>
      </c>
      <c r="UL71" s="369" t="str">
        <v/>
      </c>
      <c r="UM71" s="369" t="str">
        <v/>
      </c>
      <c r="UN71" s="369" t="str">
        <v/>
      </c>
      <c r="UO71" s="369" t="str">
        <v/>
      </c>
      <c r="UP71" s="369" t="str">
        <v/>
      </c>
      <c r="UQ71" s="369" t="str">
        <v/>
      </c>
      <c r="UR71" s="369" t="str">
        <v/>
      </c>
      <c r="US71" s="369" t="str">
        <v/>
      </c>
      <c r="UT71" s="369" t="str">
        <v/>
      </c>
      <c r="UU71" s="369" t="str">
        <v/>
      </c>
      <c r="UV71" s="369" t="str">
        <v/>
      </c>
      <c r="UW71" s="369" t="str">
        <v/>
      </c>
      <c r="UX71" s="369" t="str">
        <v/>
      </c>
      <c r="UY71" s="369" t="str">
        <v/>
      </c>
      <c r="UZ71" s="369" t="str">
        <v/>
      </c>
      <c r="VA71" s="369" t="str">
        <v/>
      </c>
      <c r="VB71" s="369" t="str">
        <v/>
      </c>
      <c r="VC71" s="369" t="str">
        <v/>
      </c>
      <c r="VD71" s="369" t="str">
        <v/>
      </c>
      <c r="VE71" s="369" t="str">
        <v/>
      </c>
      <c r="VF71" s="369" t="str">
        <v/>
      </c>
      <c r="VG71" s="369" t="str">
        <v/>
      </c>
      <c r="VH71" s="369" t="str">
        <v/>
      </c>
      <c r="VI71" s="369" t="str">
        <v/>
      </c>
      <c r="VJ71" s="369" t="str">
        <v/>
      </c>
      <c r="VK71" s="369" t="str">
        <v/>
      </c>
      <c r="VL71" s="369" t="str">
        <v/>
      </c>
      <c r="VM71" s="369" t="str">
        <v/>
      </c>
      <c r="VN71" s="369" t="str">
        <v/>
      </c>
      <c r="VO71" s="369" t="str">
        <v/>
      </c>
      <c r="VP71" s="369" t="str">
        <v/>
      </c>
      <c r="VQ71" s="369" t="str">
        <v/>
      </c>
      <c r="VR71" s="369" t="str">
        <v/>
      </c>
      <c r="VS71" s="369" t="str">
        <v/>
      </c>
      <c r="VT71" s="369" t="str">
        <v/>
      </c>
      <c r="VU71" s="369" t="str">
        <v/>
      </c>
      <c r="VV71" s="369" t="str">
        <v/>
      </c>
      <c r="VW71" s="369" t="str">
        <v/>
      </c>
      <c r="VX71" s="369" t="str">
        <v/>
      </c>
      <c r="VY71" s="369" t="str">
        <v/>
      </c>
      <c r="VZ71" s="369" t="str">
        <v/>
      </c>
      <c r="WA71" s="369" t="str">
        <v/>
      </c>
      <c r="WB71" s="369" t="str">
        <v/>
      </c>
      <c r="WC71" s="369" t="str">
        <v/>
      </c>
      <c r="WD71" s="369" t="str">
        <v/>
      </c>
      <c r="WE71" s="369" t="str">
        <v/>
      </c>
      <c r="WF71" s="369" t="str">
        <v/>
      </c>
      <c r="WG71" s="369" t="str">
        <v/>
      </c>
      <c r="WH71" s="369" t="str">
        <v/>
      </c>
      <c r="WI71" s="369" t="str">
        <v/>
      </c>
    </row>
    <row r="72" spans="1:607">
      <c r="A72" s="348"/>
      <c r="B72" s="360" t="s">
        <v>804</v>
      </c>
      <c r="C72" s="348"/>
      <c r="D72" s="348"/>
      <c r="E72" s="348"/>
      <c r="F72" s="348"/>
      <c r="G72" s="361" t="str">
        <f t="shared" si="2"/>
        <v/>
      </c>
      <c r="H72" s="361" t="str">
        <f t="shared" si="3"/>
        <v/>
      </c>
      <c r="I72" s="397"/>
      <c r="J72" s="348"/>
      <c r="K72" s="348"/>
      <c r="L72" s="348"/>
      <c r="M72" s="348"/>
      <c r="N72" s="400"/>
      <c r="O72" s="400"/>
      <c r="P72" s="400"/>
      <c r="Q72" s="400"/>
      <c r="R72" s="400"/>
      <c r="S72" s="400"/>
      <c r="T72" s="400"/>
      <c r="U72" s="400"/>
      <c r="V72" s="400"/>
      <c r="W72" s="400"/>
      <c r="X72" s="400"/>
      <c r="Y72" s="400"/>
      <c r="Z72" s="400"/>
      <c r="AA72" s="400"/>
      <c r="AB72" s="400"/>
      <c r="AC72" s="400"/>
      <c r="AD72" s="400"/>
      <c r="AE72" s="400"/>
      <c r="AF72" s="400"/>
      <c r="AG72" s="400"/>
      <c r="AH72" s="400"/>
      <c r="AI72" s="400"/>
      <c r="AJ72" s="400"/>
      <c r="AK72" s="400"/>
      <c r="AL72" s="400"/>
      <c r="AM72" s="400"/>
      <c r="AN72" s="400"/>
      <c r="AO72" s="400"/>
      <c r="AP72" s="400"/>
      <c r="AQ72" s="400"/>
      <c r="AR72" s="400"/>
      <c r="AS72" s="400"/>
      <c r="AT72" s="400"/>
      <c r="AU72" s="400"/>
      <c r="AV72" s="400"/>
      <c r="AW72" s="400"/>
      <c r="AX72" s="400"/>
      <c r="AY72" s="400"/>
      <c r="AZ72" s="400"/>
      <c r="BA72" s="400"/>
      <c r="BB72" s="400"/>
      <c r="BC72" s="400"/>
      <c r="BD72" s="400"/>
      <c r="BE72" s="400"/>
      <c r="BF72" s="400"/>
      <c r="BG72" s="400"/>
      <c r="BH72" s="400"/>
      <c r="BI72" s="400"/>
      <c r="BJ72" s="400"/>
      <c r="BK72" s="400"/>
      <c r="BL72" s="400"/>
      <c r="BM72" s="400"/>
      <c r="BN72" s="400"/>
      <c r="BO72" s="400"/>
      <c r="BP72" s="400"/>
      <c r="BQ72" s="400"/>
      <c r="BR72" s="400"/>
      <c r="BS72" s="400"/>
      <c r="BT72" s="400"/>
      <c r="BU72" s="400"/>
      <c r="BV72" s="400"/>
      <c r="BW72" s="400"/>
      <c r="BX72" s="400"/>
      <c r="BY72" s="400"/>
      <c r="BZ72" s="400"/>
      <c r="CA72" s="400"/>
      <c r="CB72" s="400"/>
      <c r="CC72" s="400"/>
      <c r="CD72" s="400"/>
      <c r="CE72" s="400"/>
      <c r="CF72" s="400"/>
      <c r="CG72" s="400"/>
      <c r="CH72" s="400"/>
      <c r="CI72" s="400"/>
      <c r="CJ72" s="400"/>
      <c r="CK72" s="400"/>
      <c r="CL72" s="400"/>
      <c r="CM72" s="400"/>
      <c r="CN72" s="400"/>
      <c r="CO72" s="400"/>
      <c r="CP72" s="400"/>
      <c r="CQ72" s="400"/>
      <c r="CR72" s="400"/>
      <c r="CS72" s="400"/>
      <c r="CT72" s="400"/>
      <c r="CU72" s="400"/>
      <c r="CV72" s="400"/>
      <c r="CW72" s="400"/>
      <c r="CX72" s="400"/>
      <c r="CY72" s="400"/>
      <c r="CZ72" s="362"/>
      <c r="DB72" s="897"/>
      <c r="DC72" s="897"/>
      <c r="DD72" s="368" t="str">
        <v/>
      </c>
      <c r="DE72" s="369" t="str">
        <v/>
      </c>
      <c r="DF72" s="369" t="str">
        <v/>
      </c>
      <c r="DG72" s="369" t="str">
        <v/>
      </c>
      <c r="DH72" s="369" t="str">
        <v/>
      </c>
      <c r="DI72" s="369" t="str">
        <v/>
      </c>
      <c r="DJ72" s="369" t="str">
        <v/>
      </c>
      <c r="DK72" s="369" t="str">
        <v/>
      </c>
      <c r="DL72" s="369" t="str">
        <v/>
      </c>
      <c r="DM72" s="369" t="str">
        <v/>
      </c>
      <c r="DN72" s="369" t="str">
        <v/>
      </c>
      <c r="DO72" s="369" t="str">
        <v/>
      </c>
      <c r="DP72" s="369" t="str">
        <v/>
      </c>
      <c r="DQ72" s="369" t="str">
        <v/>
      </c>
      <c r="DR72" s="369" t="str">
        <v/>
      </c>
      <c r="DS72" s="369" t="str">
        <v/>
      </c>
      <c r="DT72" s="369" t="str">
        <v/>
      </c>
      <c r="DU72" s="369" t="str">
        <v/>
      </c>
      <c r="DV72" s="369" t="str">
        <v/>
      </c>
      <c r="DW72" s="369" t="str">
        <v/>
      </c>
      <c r="DX72" s="370" t="str">
        <v/>
      </c>
      <c r="DY72" s="369" t="str">
        <v/>
      </c>
      <c r="DZ72" s="369" t="str">
        <v/>
      </c>
      <c r="EA72" s="369" t="str">
        <v/>
      </c>
      <c r="EB72" s="369" t="str">
        <v/>
      </c>
      <c r="EC72" s="369" t="str">
        <v/>
      </c>
      <c r="ED72" s="369" t="str">
        <v/>
      </c>
      <c r="EE72" s="369" t="str">
        <v/>
      </c>
      <c r="EF72" s="369" t="str">
        <v/>
      </c>
      <c r="EG72" s="369" t="str">
        <v/>
      </c>
      <c r="EH72" s="369" t="str">
        <v/>
      </c>
      <c r="EI72" s="369" t="str">
        <v/>
      </c>
      <c r="EJ72" s="369" t="str">
        <v/>
      </c>
      <c r="EK72" s="369" t="str">
        <v/>
      </c>
      <c r="EL72" s="369" t="str">
        <v/>
      </c>
      <c r="EM72" s="369" t="str">
        <v/>
      </c>
      <c r="EN72" s="369" t="str">
        <v/>
      </c>
      <c r="EO72" s="369" t="str">
        <v/>
      </c>
      <c r="EP72" s="369" t="str">
        <v/>
      </c>
      <c r="EQ72" s="369" t="str">
        <v/>
      </c>
      <c r="ER72" s="369" t="str">
        <v/>
      </c>
      <c r="ES72" s="369" t="str">
        <v/>
      </c>
      <c r="ET72" s="369" t="str">
        <v/>
      </c>
      <c r="EU72" s="369" t="str">
        <v/>
      </c>
      <c r="EV72" s="369" t="str">
        <v/>
      </c>
      <c r="EW72" s="369" t="str">
        <v/>
      </c>
      <c r="EX72" s="369" t="str">
        <v/>
      </c>
      <c r="EY72" s="369" t="str">
        <v/>
      </c>
      <c r="EZ72" s="369" t="str">
        <v/>
      </c>
      <c r="FA72" s="369" t="str">
        <v/>
      </c>
      <c r="FB72" s="369" t="str">
        <v/>
      </c>
      <c r="FC72" s="369" t="str">
        <v/>
      </c>
      <c r="FD72" s="369" t="str">
        <v/>
      </c>
      <c r="FE72" s="369" t="str">
        <v/>
      </c>
      <c r="FF72" s="369" t="str">
        <v/>
      </c>
      <c r="FG72" s="369" t="str">
        <v/>
      </c>
      <c r="FH72" s="369" t="str">
        <v/>
      </c>
      <c r="FI72" s="369" t="str">
        <v/>
      </c>
      <c r="FJ72" s="369" t="str">
        <v/>
      </c>
      <c r="FK72" s="369" t="str">
        <v/>
      </c>
      <c r="FL72" s="369" t="str">
        <v/>
      </c>
      <c r="FM72" s="369" t="str">
        <v/>
      </c>
      <c r="FN72" s="369" t="str">
        <v/>
      </c>
      <c r="FO72" s="369" t="str">
        <v/>
      </c>
      <c r="FP72" s="369" t="str">
        <v/>
      </c>
      <c r="FQ72" s="369" t="str">
        <v/>
      </c>
      <c r="FR72" s="369" t="str">
        <v/>
      </c>
      <c r="FS72" s="369" t="str">
        <v/>
      </c>
      <c r="FT72" s="369" t="str">
        <v/>
      </c>
      <c r="FU72" s="369" t="str">
        <v/>
      </c>
      <c r="FV72" s="369" t="str">
        <v/>
      </c>
      <c r="FW72" s="369" t="str">
        <v/>
      </c>
      <c r="FX72" s="369" t="str">
        <v/>
      </c>
      <c r="FY72" s="369" t="str">
        <v/>
      </c>
      <c r="FZ72" s="369" t="str">
        <v/>
      </c>
      <c r="GA72" s="369" t="str">
        <v/>
      </c>
      <c r="GB72" s="369" t="str">
        <v/>
      </c>
      <c r="GC72" s="369" t="str">
        <v/>
      </c>
      <c r="GD72" s="369" t="str">
        <v/>
      </c>
      <c r="GE72" s="369" t="str">
        <v/>
      </c>
      <c r="GF72" s="369" t="str">
        <v/>
      </c>
      <c r="GG72" s="369" t="str">
        <v/>
      </c>
      <c r="GH72" s="369" t="str">
        <v/>
      </c>
      <c r="GI72" s="369" t="str">
        <v/>
      </c>
      <c r="GJ72" s="369" t="str">
        <v/>
      </c>
      <c r="GK72" s="369" t="str">
        <v/>
      </c>
      <c r="GL72" s="369" t="str">
        <v/>
      </c>
      <c r="GM72" s="369" t="str">
        <v/>
      </c>
      <c r="GN72" s="369" t="str">
        <v/>
      </c>
      <c r="GO72" s="369" t="str">
        <v/>
      </c>
      <c r="GP72" s="369" t="str">
        <v/>
      </c>
      <c r="GQ72" s="369" t="str">
        <v/>
      </c>
      <c r="GR72" s="369" t="str">
        <v/>
      </c>
      <c r="GS72" s="369" t="str">
        <v/>
      </c>
      <c r="GT72" s="369" t="str">
        <v/>
      </c>
      <c r="GU72" s="369" t="str">
        <v/>
      </c>
      <c r="GV72" s="369" t="str">
        <v/>
      </c>
      <c r="GW72" s="369" t="str">
        <v/>
      </c>
      <c r="GX72" s="369" t="str">
        <v/>
      </c>
      <c r="GY72" s="369" t="str">
        <v/>
      </c>
      <c r="GZ72" s="369" t="str">
        <v/>
      </c>
      <c r="HA72" s="369" t="str">
        <v/>
      </c>
      <c r="HB72" s="369" t="str">
        <v/>
      </c>
      <c r="HC72" s="369" t="str">
        <v/>
      </c>
      <c r="HD72" s="369" t="str">
        <v/>
      </c>
      <c r="HE72" s="369" t="str">
        <v/>
      </c>
      <c r="HF72" s="369" t="str">
        <v/>
      </c>
      <c r="HG72" s="369" t="str">
        <v/>
      </c>
      <c r="HH72" s="369" t="str">
        <v/>
      </c>
      <c r="HI72" s="369" t="str">
        <v/>
      </c>
      <c r="HJ72" s="369" t="str">
        <v/>
      </c>
      <c r="HK72" s="369" t="str">
        <v/>
      </c>
      <c r="HL72" s="369" t="str">
        <v/>
      </c>
      <c r="HM72" s="369" t="str">
        <v/>
      </c>
      <c r="HN72" s="369" t="str">
        <v/>
      </c>
      <c r="HO72" s="369" t="str">
        <v/>
      </c>
      <c r="HP72" s="369" t="str">
        <v/>
      </c>
      <c r="HQ72" s="369" t="str">
        <v/>
      </c>
      <c r="HR72" s="369" t="str">
        <v/>
      </c>
      <c r="HS72" s="369" t="str">
        <v/>
      </c>
      <c r="HT72" s="369" t="str">
        <v/>
      </c>
      <c r="HU72" s="369" t="str">
        <v/>
      </c>
      <c r="HV72" s="369" t="str">
        <v/>
      </c>
      <c r="HW72" s="369" t="str">
        <v/>
      </c>
      <c r="HX72" s="369" t="str">
        <v/>
      </c>
      <c r="HY72" s="369" t="str">
        <v/>
      </c>
      <c r="HZ72" s="369" t="str">
        <v/>
      </c>
      <c r="IA72" s="369" t="str">
        <v/>
      </c>
      <c r="IB72" s="369" t="str">
        <v/>
      </c>
      <c r="IC72" s="369" t="str">
        <v/>
      </c>
      <c r="ID72" s="369" t="str">
        <v/>
      </c>
      <c r="IE72" s="369" t="str">
        <v/>
      </c>
      <c r="IF72" s="369" t="str">
        <v/>
      </c>
      <c r="IG72" s="369" t="str">
        <v/>
      </c>
      <c r="IH72" s="369" t="str">
        <v/>
      </c>
      <c r="II72" s="369" t="str">
        <v/>
      </c>
      <c r="IJ72" s="369" t="str">
        <v/>
      </c>
      <c r="IK72" s="369" t="str">
        <v/>
      </c>
      <c r="IL72" s="369" t="str">
        <v/>
      </c>
      <c r="IM72" s="369" t="str">
        <v/>
      </c>
      <c r="IN72" s="369" t="str">
        <v/>
      </c>
      <c r="IO72" s="369" t="str">
        <v/>
      </c>
      <c r="IP72" s="369" t="str">
        <v/>
      </c>
      <c r="IQ72" s="369" t="str">
        <v/>
      </c>
      <c r="IR72" s="369" t="str">
        <v/>
      </c>
      <c r="IS72" s="369" t="str">
        <v/>
      </c>
      <c r="IT72" s="369" t="str">
        <v/>
      </c>
      <c r="IU72" s="369" t="str">
        <v/>
      </c>
      <c r="IV72" s="369" t="str">
        <v/>
      </c>
      <c r="IW72" s="369" t="str">
        <v/>
      </c>
      <c r="IX72" s="369" t="str">
        <v/>
      </c>
      <c r="IY72" s="369" t="str">
        <v/>
      </c>
      <c r="IZ72" s="369" t="str">
        <v/>
      </c>
      <c r="JA72" s="369" t="str">
        <v/>
      </c>
      <c r="JB72" s="369" t="str">
        <v/>
      </c>
      <c r="JC72" s="369" t="str">
        <v/>
      </c>
      <c r="JD72" s="369" t="str">
        <v/>
      </c>
      <c r="JE72" s="369" t="str">
        <v/>
      </c>
      <c r="JF72" s="369" t="str">
        <v/>
      </c>
      <c r="JG72" s="369" t="str">
        <v/>
      </c>
      <c r="JH72" s="369" t="str">
        <v/>
      </c>
      <c r="JI72" s="369" t="str">
        <v/>
      </c>
      <c r="JJ72" s="369" t="str">
        <v/>
      </c>
      <c r="JK72" s="369" t="str">
        <v/>
      </c>
      <c r="JL72" s="369" t="str">
        <v/>
      </c>
      <c r="JM72" s="369" t="str">
        <v/>
      </c>
      <c r="JN72" s="369" t="str">
        <v/>
      </c>
      <c r="JO72" s="369" t="str">
        <v/>
      </c>
      <c r="JP72" s="369" t="str">
        <v/>
      </c>
      <c r="JQ72" s="369" t="str">
        <v/>
      </c>
      <c r="JR72" s="369" t="str">
        <v/>
      </c>
      <c r="JS72" s="369" t="str">
        <v/>
      </c>
      <c r="JT72" s="369" t="str">
        <v/>
      </c>
      <c r="JU72" s="369" t="str">
        <v/>
      </c>
      <c r="JV72" s="369" t="str">
        <v/>
      </c>
      <c r="JW72" s="369" t="str">
        <v/>
      </c>
      <c r="JX72" s="369" t="str">
        <v/>
      </c>
      <c r="JY72" s="369" t="str">
        <v/>
      </c>
      <c r="JZ72" s="369" t="str">
        <v/>
      </c>
      <c r="KA72" s="369" t="str">
        <v/>
      </c>
      <c r="KB72" s="369" t="str">
        <v/>
      </c>
      <c r="KC72" s="369" t="str">
        <v/>
      </c>
      <c r="KD72" s="369" t="str">
        <v/>
      </c>
      <c r="KE72" s="369" t="str">
        <v/>
      </c>
      <c r="KF72" s="369" t="str">
        <v/>
      </c>
      <c r="KG72" s="369" t="str">
        <v/>
      </c>
      <c r="KH72" s="369" t="str">
        <v/>
      </c>
      <c r="KI72" s="369" t="str">
        <v/>
      </c>
      <c r="KJ72" s="369" t="str">
        <v/>
      </c>
      <c r="KK72" s="369" t="str">
        <v/>
      </c>
      <c r="KL72" s="369" t="str">
        <v/>
      </c>
      <c r="KM72" s="369" t="str">
        <v/>
      </c>
      <c r="KN72" s="369" t="str">
        <v/>
      </c>
      <c r="KO72" s="369" t="str">
        <v/>
      </c>
      <c r="KP72" s="369" t="str">
        <v/>
      </c>
      <c r="KQ72" s="369" t="str">
        <v/>
      </c>
      <c r="KR72" s="369" t="str">
        <v/>
      </c>
      <c r="KS72" s="369" t="str">
        <v/>
      </c>
      <c r="KT72" s="369" t="str">
        <v/>
      </c>
      <c r="KU72" s="369" t="str">
        <v/>
      </c>
      <c r="KV72" s="369" t="str">
        <v/>
      </c>
      <c r="KW72" s="369" t="str">
        <v/>
      </c>
      <c r="KX72" s="369" t="str">
        <v/>
      </c>
      <c r="KY72" s="369" t="str">
        <v/>
      </c>
      <c r="KZ72" s="369" t="str">
        <v/>
      </c>
      <c r="LA72" s="369" t="str">
        <v/>
      </c>
      <c r="LB72" s="369" t="str">
        <v/>
      </c>
      <c r="LC72" s="369" t="str">
        <v/>
      </c>
      <c r="LD72" s="369" t="str">
        <v/>
      </c>
      <c r="LE72" s="369" t="str">
        <v/>
      </c>
      <c r="LF72" s="369" t="str">
        <v/>
      </c>
      <c r="LG72" s="369" t="str">
        <v/>
      </c>
      <c r="LH72" s="369" t="str">
        <v/>
      </c>
      <c r="LI72" s="369" t="str">
        <v/>
      </c>
      <c r="LJ72" s="369" t="str">
        <v/>
      </c>
      <c r="LK72" s="369" t="str">
        <v/>
      </c>
      <c r="LL72" s="369" t="str">
        <v/>
      </c>
      <c r="LM72" s="369" t="str">
        <v/>
      </c>
      <c r="LN72" s="369" t="str">
        <v/>
      </c>
      <c r="LO72" s="369" t="str">
        <v/>
      </c>
      <c r="LP72" s="369" t="str">
        <v/>
      </c>
      <c r="LQ72" s="369" t="str">
        <v/>
      </c>
      <c r="LR72" s="369" t="str">
        <v/>
      </c>
      <c r="LS72" s="369" t="str">
        <v/>
      </c>
      <c r="LT72" s="369" t="str">
        <v/>
      </c>
      <c r="LU72" s="369" t="str">
        <v/>
      </c>
      <c r="LV72" s="369" t="str">
        <v/>
      </c>
      <c r="LW72" s="369" t="str">
        <v/>
      </c>
      <c r="LX72" s="369" t="str">
        <v/>
      </c>
      <c r="LY72" s="369" t="str">
        <v/>
      </c>
      <c r="LZ72" s="369" t="str">
        <v/>
      </c>
      <c r="MA72" s="369" t="str">
        <v/>
      </c>
      <c r="MB72" s="369" t="str">
        <v/>
      </c>
      <c r="MC72" s="369" t="str">
        <v/>
      </c>
      <c r="MD72" s="369" t="str">
        <v/>
      </c>
      <c r="ME72" s="369" t="str">
        <v/>
      </c>
      <c r="MF72" s="369" t="str">
        <v/>
      </c>
      <c r="MG72" s="369" t="str">
        <v/>
      </c>
      <c r="MH72" s="369" t="str">
        <v/>
      </c>
      <c r="MI72" s="369" t="str">
        <v/>
      </c>
      <c r="MJ72" s="369" t="str">
        <v/>
      </c>
      <c r="MK72" s="369" t="str">
        <v/>
      </c>
      <c r="ML72" s="369" t="str">
        <v/>
      </c>
      <c r="MM72" s="369" t="str">
        <v/>
      </c>
      <c r="MN72" s="369" t="str">
        <v/>
      </c>
      <c r="MO72" s="369" t="str">
        <v/>
      </c>
      <c r="MP72" s="369" t="str">
        <v/>
      </c>
      <c r="MQ72" s="369" t="str">
        <v/>
      </c>
      <c r="MR72" s="369" t="str">
        <v/>
      </c>
      <c r="MS72" s="369" t="str">
        <v/>
      </c>
      <c r="MT72" s="369" t="str">
        <v/>
      </c>
      <c r="MU72" s="369" t="str">
        <v/>
      </c>
      <c r="MV72" s="369" t="str">
        <v/>
      </c>
      <c r="MW72" s="369" t="str">
        <v/>
      </c>
      <c r="MX72" s="369" t="str">
        <v/>
      </c>
      <c r="MY72" s="369" t="str">
        <v/>
      </c>
      <c r="MZ72" s="369" t="str">
        <v/>
      </c>
      <c r="NA72" s="369" t="str">
        <v/>
      </c>
      <c r="NB72" s="369" t="str">
        <v/>
      </c>
      <c r="NC72" s="369" t="str">
        <v/>
      </c>
      <c r="ND72" s="369" t="str">
        <v/>
      </c>
      <c r="NE72" s="369" t="str">
        <v/>
      </c>
      <c r="NF72" s="369" t="str">
        <v/>
      </c>
      <c r="NG72" s="369" t="str">
        <v/>
      </c>
      <c r="NH72" s="369" t="str">
        <v/>
      </c>
      <c r="NI72" s="369" t="str">
        <v/>
      </c>
      <c r="NJ72" s="369" t="str">
        <v/>
      </c>
      <c r="NK72" s="369" t="str">
        <v/>
      </c>
      <c r="NL72" s="369" t="str">
        <v/>
      </c>
      <c r="NM72" s="369" t="str">
        <v/>
      </c>
      <c r="NN72" s="369" t="str">
        <v/>
      </c>
      <c r="NO72" s="369" t="str">
        <v/>
      </c>
      <c r="NP72" s="369" t="str">
        <v/>
      </c>
      <c r="NQ72" s="369" t="str">
        <v/>
      </c>
      <c r="NR72" s="369" t="str">
        <v/>
      </c>
      <c r="NS72" s="369" t="str">
        <v/>
      </c>
      <c r="NT72" s="369" t="str">
        <v/>
      </c>
      <c r="NU72" s="369" t="str">
        <v/>
      </c>
      <c r="NV72" s="369" t="str">
        <v/>
      </c>
      <c r="NW72" s="369" t="str">
        <v/>
      </c>
      <c r="NX72" s="369" t="str">
        <v/>
      </c>
      <c r="NY72" s="369" t="str">
        <v/>
      </c>
      <c r="NZ72" s="369" t="str">
        <v/>
      </c>
      <c r="OA72" s="369" t="str">
        <v/>
      </c>
      <c r="OB72" s="369" t="str">
        <v/>
      </c>
      <c r="OC72" s="369" t="str">
        <v/>
      </c>
      <c r="OD72" s="369" t="str">
        <v/>
      </c>
      <c r="OE72" s="369" t="str">
        <v/>
      </c>
      <c r="OF72" s="369" t="str">
        <v/>
      </c>
      <c r="OG72" s="369" t="str">
        <v/>
      </c>
      <c r="OH72" s="369" t="str">
        <v/>
      </c>
      <c r="OI72" s="369" t="str">
        <v/>
      </c>
      <c r="OJ72" s="369" t="str">
        <v/>
      </c>
      <c r="OK72" s="369" t="str">
        <v/>
      </c>
      <c r="OL72" s="369" t="str">
        <v/>
      </c>
      <c r="OM72" s="369" t="str">
        <v/>
      </c>
      <c r="ON72" s="369" t="str">
        <v/>
      </c>
      <c r="OO72" s="369" t="str">
        <v/>
      </c>
      <c r="OP72" s="369" t="str">
        <v/>
      </c>
      <c r="OQ72" s="371" t="str">
        <v/>
      </c>
      <c r="OR72" s="369" t="str">
        <v/>
      </c>
      <c r="OS72" s="369" t="str">
        <v/>
      </c>
      <c r="OT72" s="369" t="str">
        <v/>
      </c>
      <c r="OU72" s="369" t="str">
        <v/>
      </c>
      <c r="OV72" s="369" t="str">
        <v/>
      </c>
      <c r="OW72" s="369" t="str">
        <v/>
      </c>
      <c r="OX72" s="369" t="str">
        <v/>
      </c>
      <c r="OY72" s="369" t="str">
        <v/>
      </c>
      <c r="OZ72" s="369" t="str">
        <v/>
      </c>
      <c r="PA72" s="369" t="str">
        <v/>
      </c>
      <c r="PB72" s="369" t="str">
        <v/>
      </c>
      <c r="PC72" s="369" t="str">
        <v/>
      </c>
      <c r="PD72" s="369" t="str">
        <v/>
      </c>
      <c r="PE72" s="369" t="str">
        <v/>
      </c>
      <c r="PF72" s="369" t="str">
        <v/>
      </c>
      <c r="PG72" s="369" t="str">
        <v/>
      </c>
      <c r="PH72" s="369" t="str">
        <v/>
      </c>
      <c r="PI72" s="369" t="str">
        <v/>
      </c>
      <c r="PJ72" s="369" t="str">
        <v/>
      </c>
      <c r="PK72" s="369" t="str">
        <v/>
      </c>
      <c r="PL72" s="369" t="str">
        <v/>
      </c>
      <c r="PM72" s="369" t="str">
        <v/>
      </c>
      <c r="PN72" s="369" t="str">
        <v/>
      </c>
      <c r="PO72" s="369" t="str">
        <v/>
      </c>
      <c r="PP72" s="369" t="str">
        <v/>
      </c>
      <c r="PQ72" s="369" t="str">
        <v/>
      </c>
      <c r="PR72" s="369" t="str">
        <v/>
      </c>
      <c r="PS72" s="369" t="str">
        <v/>
      </c>
      <c r="PT72" s="369" t="str">
        <v/>
      </c>
      <c r="PU72" s="369" t="str">
        <v/>
      </c>
      <c r="PV72" s="369" t="str">
        <v/>
      </c>
      <c r="PW72" s="369" t="str">
        <v/>
      </c>
      <c r="PX72" s="369" t="str">
        <v/>
      </c>
      <c r="PY72" s="369" t="str">
        <v/>
      </c>
      <c r="PZ72" s="369" t="str">
        <v/>
      </c>
      <c r="QA72" s="369" t="str">
        <v/>
      </c>
      <c r="QB72" s="369" t="str">
        <v/>
      </c>
      <c r="QC72" s="369" t="str">
        <v/>
      </c>
      <c r="QD72" s="369" t="str">
        <v/>
      </c>
      <c r="QE72" s="369" t="str">
        <v/>
      </c>
      <c r="QF72" s="369" t="str">
        <v/>
      </c>
      <c r="QG72" s="369" t="str">
        <v/>
      </c>
      <c r="QH72" s="369" t="str">
        <v/>
      </c>
      <c r="QI72" s="369" t="str">
        <v/>
      </c>
      <c r="QJ72" s="369" t="str">
        <v/>
      </c>
      <c r="QK72" s="369" t="str">
        <v/>
      </c>
      <c r="QL72" s="369" t="str">
        <v/>
      </c>
      <c r="QM72" s="369" t="str">
        <v/>
      </c>
      <c r="QN72" s="369" t="str">
        <v/>
      </c>
      <c r="QO72" s="369" t="str">
        <v/>
      </c>
      <c r="QP72" s="369" t="str">
        <v/>
      </c>
      <c r="QQ72" s="369" t="str">
        <v/>
      </c>
      <c r="QR72" s="369" t="str">
        <v/>
      </c>
      <c r="QS72" s="369" t="str">
        <v/>
      </c>
      <c r="QT72" s="369" t="str">
        <v/>
      </c>
      <c r="QU72" s="369" t="str">
        <v/>
      </c>
      <c r="QV72" s="369" t="str">
        <v/>
      </c>
      <c r="QW72" s="369" t="str">
        <v/>
      </c>
      <c r="QX72" s="369" t="str">
        <v/>
      </c>
      <c r="QY72" s="369" t="str">
        <v/>
      </c>
      <c r="QZ72" s="369" t="str">
        <v/>
      </c>
      <c r="RA72" s="369" t="str">
        <v/>
      </c>
      <c r="RB72" s="369" t="str">
        <v/>
      </c>
      <c r="RC72" s="369" t="str">
        <v/>
      </c>
      <c r="RD72" s="369" t="str">
        <v/>
      </c>
      <c r="RE72" s="369" t="str">
        <v/>
      </c>
      <c r="RF72" s="369" t="str">
        <v/>
      </c>
      <c r="RG72" s="369" t="str">
        <v/>
      </c>
      <c r="RH72" s="369" t="str">
        <v/>
      </c>
      <c r="RI72" s="369" t="str">
        <v/>
      </c>
      <c r="RJ72" s="369" t="str">
        <v/>
      </c>
      <c r="RK72" s="369" t="str">
        <v/>
      </c>
      <c r="RL72" s="369" t="str">
        <v/>
      </c>
      <c r="RM72" s="369" t="str">
        <v/>
      </c>
      <c r="RN72" s="369" t="str">
        <v/>
      </c>
      <c r="RO72" s="369" t="str">
        <v/>
      </c>
      <c r="RP72" s="369" t="str">
        <v/>
      </c>
      <c r="RQ72" s="369" t="str">
        <v/>
      </c>
      <c r="RR72" s="369" t="str">
        <v/>
      </c>
      <c r="RS72" s="369" t="str">
        <v/>
      </c>
      <c r="RT72" s="369" t="str">
        <v/>
      </c>
      <c r="RU72" s="369" t="str">
        <v/>
      </c>
      <c r="RV72" s="369" t="str">
        <v/>
      </c>
      <c r="RW72" s="369" t="str">
        <v/>
      </c>
      <c r="RX72" s="369" t="str">
        <v/>
      </c>
      <c r="RY72" s="369" t="str">
        <v/>
      </c>
      <c r="RZ72" s="369" t="str">
        <v/>
      </c>
      <c r="SA72" s="369" t="str">
        <v/>
      </c>
      <c r="SB72" s="369" t="str">
        <v/>
      </c>
      <c r="SC72" s="369" t="str">
        <v/>
      </c>
      <c r="SD72" s="369" t="str">
        <v/>
      </c>
      <c r="SE72" s="369" t="str">
        <v/>
      </c>
      <c r="SF72" s="369" t="str">
        <v/>
      </c>
      <c r="SG72" s="369" t="str">
        <v/>
      </c>
      <c r="SH72" s="369" t="str">
        <v/>
      </c>
      <c r="SI72" s="369" t="str">
        <v/>
      </c>
      <c r="SJ72" s="369" t="str">
        <v/>
      </c>
      <c r="SK72" s="369" t="str">
        <v/>
      </c>
      <c r="SL72" s="369" t="str">
        <v/>
      </c>
      <c r="SM72" s="369" t="str">
        <v/>
      </c>
      <c r="SN72" s="369" t="str">
        <v/>
      </c>
      <c r="SO72" s="369" t="str">
        <v/>
      </c>
      <c r="SP72" s="369" t="str">
        <v/>
      </c>
      <c r="SQ72" s="369" t="str">
        <v/>
      </c>
      <c r="SR72" s="369" t="str">
        <v/>
      </c>
      <c r="SS72" s="369" t="str">
        <v/>
      </c>
      <c r="ST72" s="369" t="str">
        <v/>
      </c>
      <c r="SU72" s="369" t="str">
        <v/>
      </c>
      <c r="SV72" s="369" t="str">
        <v/>
      </c>
      <c r="SW72" s="369" t="str">
        <v/>
      </c>
      <c r="SX72" s="369" t="str">
        <v/>
      </c>
      <c r="SY72" s="369" t="str">
        <v/>
      </c>
      <c r="SZ72" s="369" t="str">
        <v/>
      </c>
      <c r="TA72" s="369" t="str">
        <v/>
      </c>
      <c r="TB72" s="369" t="str">
        <v/>
      </c>
      <c r="TC72" s="369" t="str">
        <v/>
      </c>
      <c r="TD72" s="369" t="str">
        <v/>
      </c>
      <c r="TE72" s="369" t="str">
        <v/>
      </c>
      <c r="TF72" s="369" t="str">
        <v/>
      </c>
      <c r="TG72" s="369" t="str">
        <v/>
      </c>
      <c r="TH72" s="369" t="str">
        <v/>
      </c>
      <c r="TI72" s="369" t="str">
        <v/>
      </c>
      <c r="TJ72" s="369" t="str">
        <v/>
      </c>
      <c r="TK72" s="369" t="str">
        <v/>
      </c>
      <c r="TL72" s="369" t="str">
        <v/>
      </c>
      <c r="TM72" s="369" t="str">
        <v/>
      </c>
      <c r="TN72" s="369" t="str">
        <v/>
      </c>
      <c r="TO72" s="369" t="str">
        <v/>
      </c>
      <c r="TP72" s="369" t="str">
        <v/>
      </c>
      <c r="TQ72" s="369" t="str">
        <v/>
      </c>
      <c r="TR72" s="369" t="str">
        <v/>
      </c>
      <c r="TS72" s="369" t="str">
        <v/>
      </c>
      <c r="TT72" s="369" t="str">
        <v/>
      </c>
      <c r="TU72" s="369" t="str">
        <v/>
      </c>
      <c r="TV72" s="369" t="str">
        <v/>
      </c>
      <c r="TW72" s="369" t="str">
        <v/>
      </c>
      <c r="TX72" s="369" t="str">
        <v/>
      </c>
      <c r="TY72" s="369" t="str">
        <v/>
      </c>
      <c r="TZ72" s="369" t="str">
        <v/>
      </c>
      <c r="UA72" s="369" t="str">
        <v/>
      </c>
      <c r="UB72" s="369" t="str">
        <v/>
      </c>
      <c r="UC72" s="369" t="str">
        <v/>
      </c>
      <c r="UD72" s="369" t="str">
        <v/>
      </c>
      <c r="UE72" s="369" t="str">
        <v/>
      </c>
      <c r="UF72" s="369" t="str">
        <v/>
      </c>
      <c r="UG72" s="369" t="str">
        <v/>
      </c>
      <c r="UH72" s="369" t="str">
        <v/>
      </c>
      <c r="UI72" s="369" t="str">
        <v/>
      </c>
      <c r="UJ72" s="369" t="str">
        <v/>
      </c>
      <c r="UK72" s="369" t="str">
        <v/>
      </c>
      <c r="UL72" s="369" t="str">
        <v/>
      </c>
      <c r="UM72" s="369" t="str">
        <v/>
      </c>
      <c r="UN72" s="369" t="str">
        <v/>
      </c>
      <c r="UO72" s="369" t="str">
        <v/>
      </c>
      <c r="UP72" s="369" t="str">
        <v/>
      </c>
      <c r="UQ72" s="369" t="str">
        <v/>
      </c>
      <c r="UR72" s="369" t="str">
        <v/>
      </c>
      <c r="US72" s="369" t="str">
        <v/>
      </c>
      <c r="UT72" s="369" t="str">
        <v/>
      </c>
      <c r="UU72" s="369" t="str">
        <v/>
      </c>
      <c r="UV72" s="369" t="str">
        <v/>
      </c>
      <c r="UW72" s="369" t="str">
        <v/>
      </c>
      <c r="UX72" s="369" t="str">
        <v/>
      </c>
      <c r="UY72" s="369" t="str">
        <v/>
      </c>
      <c r="UZ72" s="369" t="str">
        <v/>
      </c>
      <c r="VA72" s="369" t="str">
        <v/>
      </c>
      <c r="VB72" s="369" t="str">
        <v/>
      </c>
      <c r="VC72" s="369" t="str">
        <v/>
      </c>
      <c r="VD72" s="369" t="str">
        <v/>
      </c>
      <c r="VE72" s="369" t="str">
        <v/>
      </c>
      <c r="VF72" s="369" t="str">
        <v/>
      </c>
      <c r="VG72" s="369" t="str">
        <v/>
      </c>
      <c r="VH72" s="369" t="str">
        <v/>
      </c>
      <c r="VI72" s="369" t="str">
        <v/>
      </c>
      <c r="VJ72" s="369" t="str">
        <v/>
      </c>
      <c r="VK72" s="369" t="str">
        <v/>
      </c>
      <c r="VL72" s="369" t="str">
        <v/>
      </c>
      <c r="VM72" s="369" t="str">
        <v/>
      </c>
      <c r="VN72" s="369" t="str">
        <v/>
      </c>
      <c r="VO72" s="369" t="str">
        <v/>
      </c>
      <c r="VP72" s="369" t="str">
        <v/>
      </c>
      <c r="VQ72" s="369" t="str">
        <v/>
      </c>
      <c r="VR72" s="369" t="str">
        <v/>
      </c>
      <c r="VS72" s="369" t="str">
        <v/>
      </c>
      <c r="VT72" s="369" t="str">
        <v/>
      </c>
      <c r="VU72" s="369" t="str">
        <v/>
      </c>
      <c r="VV72" s="369" t="str">
        <v/>
      </c>
      <c r="VW72" s="369" t="str">
        <v/>
      </c>
      <c r="VX72" s="369" t="str">
        <v/>
      </c>
      <c r="VY72" s="369" t="str">
        <v/>
      </c>
      <c r="VZ72" s="369" t="str">
        <v/>
      </c>
      <c r="WA72" s="369" t="str">
        <v/>
      </c>
      <c r="WB72" s="369" t="str">
        <v/>
      </c>
      <c r="WC72" s="369" t="str">
        <v/>
      </c>
      <c r="WD72" s="369" t="str">
        <v/>
      </c>
      <c r="WE72" s="369" t="str">
        <v/>
      </c>
      <c r="WF72" s="369" t="str">
        <v/>
      </c>
      <c r="WG72" s="369" t="str">
        <v/>
      </c>
      <c r="WH72" s="369" t="str">
        <v/>
      </c>
      <c r="WI72" s="369" t="str">
        <v/>
      </c>
    </row>
    <row r="73" spans="1:607" ht="12.6" customHeight="1">
      <c r="A73" s="348"/>
      <c r="B73" s="360" t="s">
        <v>805</v>
      </c>
      <c r="C73" s="348"/>
      <c r="D73" s="348"/>
      <c r="E73" s="348"/>
      <c r="F73" s="348"/>
      <c r="G73" s="361" t="str">
        <f t="shared" si="2"/>
        <v/>
      </c>
      <c r="H73" s="361" t="str">
        <f t="shared" si="3"/>
        <v/>
      </c>
      <c r="I73" s="397"/>
      <c r="J73" s="348"/>
      <c r="K73" s="348"/>
      <c r="L73" s="348"/>
      <c r="M73" s="348"/>
      <c r="N73" s="400"/>
      <c r="O73" s="400"/>
      <c r="P73" s="400"/>
      <c r="Q73" s="400"/>
      <c r="R73" s="400"/>
      <c r="S73" s="400"/>
      <c r="T73" s="400"/>
      <c r="U73" s="400"/>
      <c r="V73" s="400"/>
      <c r="W73" s="400"/>
      <c r="X73" s="400"/>
      <c r="Y73" s="400"/>
      <c r="Z73" s="400"/>
      <c r="AA73" s="400"/>
      <c r="AB73" s="400"/>
      <c r="AC73" s="400"/>
      <c r="AD73" s="400"/>
      <c r="AE73" s="400"/>
      <c r="AF73" s="400"/>
      <c r="AG73" s="400"/>
      <c r="AH73" s="400"/>
      <c r="AI73" s="400"/>
      <c r="AJ73" s="400"/>
      <c r="AK73" s="400"/>
      <c r="AL73" s="400"/>
      <c r="AM73" s="400"/>
      <c r="AN73" s="400"/>
      <c r="AO73" s="400"/>
      <c r="AP73" s="400"/>
      <c r="AQ73" s="400"/>
      <c r="AR73" s="400"/>
      <c r="AS73" s="400"/>
      <c r="AT73" s="400"/>
      <c r="AU73" s="400"/>
      <c r="AV73" s="400"/>
      <c r="AW73" s="400"/>
      <c r="AX73" s="400"/>
      <c r="AY73" s="400"/>
      <c r="AZ73" s="400"/>
      <c r="BA73" s="400"/>
      <c r="BB73" s="400"/>
      <c r="BC73" s="400"/>
      <c r="BD73" s="400"/>
      <c r="BE73" s="400"/>
      <c r="BF73" s="400"/>
      <c r="BG73" s="400"/>
      <c r="BH73" s="400"/>
      <c r="BI73" s="400"/>
      <c r="BJ73" s="400"/>
      <c r="BK73" s="400"/>
      <c r="BL73" s="400"/>
      <c r="BM73" s="400"/>
      <c r="BN73" s="400"/>
      <c r="BO73" s="400"/>
      <c r="BP73" s="400"/>
      <c r="BQ73" s="400"/>
      <c r="BR73" s="400"/>
      <c r="BS73" s="400"/>
      <c r="BT73" s="400"/>
      <c r="BU73" s="400"/>
      <c r="BV73" s="400"/>
      <c r="BW73" s="400"/>
      <c r="BX73" s="400"/>
      <c r="BY73" s="400"/>
      <c r="BZ73" s="400"/>
      <c r="CA73" s="400"/>
      <c r="CB73" s="400"/>
      <c r="CC73" s="400"/>
      <c r="CD73" s="400"/>
      <c r="CE73" s="400"/>
      <c r="CF73" s="400"/>
      <c r="CG73" s="400"/>
      <c r="CH73" s="400"/>
      <c r="CI73" s="400"/>
      <c r="CJ73" s="400"/>
      <c r="CK73" s="400"/>
      <c r="CL73" s="400"/>
      <c r="CM73" s="400"/>
      <c r="CN73" s="400"/>
      <c r="CO73" s="400"/>
      <c r="CP73" s="400"/>
      <c r="CQ73" s="400"/>
      <c r="CR73" s="400"/>
      <c r="CS73" s="400"/>
      <c r="CT73" s="400"/>
      <c r="CU73" s="400"/>
      <c r="CV73" s="400"/>
      <c r="CW73" s="400"/>
      <c r="CX73" s="400"/>
      <c r="CY73" s="400"/>
      <c r="CZ73" s="362"/>
      <c r="DB73" s="897"/>
      <c r="DC73" s="898"/>
      <c r="DD73" s="368" t="str">
        <v/>
      </c>
      <c r="DE73" s="369" t="str">
        <v/>
      </c>
      <c r="DF73" s="369" t="str">
        <v/>
      </c>
      <c r="DG73" s="369" t="str">
        <v/>
      </c>
      <c r="DH73" s="369" t="str">
        <v/>
      </c>
      <c r="DI73" s="369" t="str">
        <v/>
      </c>
      <c r="DJ73" s="369" t="str">
        <v/>
      </c>
      <c r="DK73" s="369" t="str">
        <v/>
      </c>
      <c r="DL73" s="369" t="str">
        <v/>
      </c>
      <c r="DM73" s="369" t="str">
        <v/>
      </c>
      <c r="DN73" s="369" t="str">
        <v/>
      </c>
      <c r="DO73" s="369" t="str">
        <v/>
      </c>
      <c r="DP73" s="369" t="str">
        <v/>
      </c>
      <c r="DQ73" s="369" t="str">
        <v/>
      </c>
      <c r="DR73" s="369" t="str">
        <v/>
      </c>
      <c r="DS73" s="369" t="str">
        <v/>
      </c>
      <c r="DT73" s="369" t="str">
        <v/>
      </c>
      <c r="DU73" s="369" t="str">
        <v/>
      </c>
      <c r="DV73" s="369" t="str">
        <v/>
      </c>
      <c r="DW73" s="369" t="str">
        <v/>
      </c>
      <c r="DX73" s="370" t="str">
        <v/>
      </c>
      <c r="DY73" s="369" t="str">
        <v/>
      </c>
      <c r="DZ73" s="369" t="str">
        <v/>
      </c>
      <c r="EA73" s="369" t="str">
        <v/>
      </c>
      <c r="EB73" s="369" t="str">
        <v/>
      </c>
      <c r="EC73" s="369" t="str">
        <v/>
      </c>
      <c r="ED73" s="369" t="str">
        <v/>
      </c>
      <c r="EE73" s="369" t="str">
        <v/>
      </c>
      <c r="EF73" s="369" t="str">
        <v/>
      </c>
      <c r="EG73" s="369" t="str">
        <v/>
      </c>
      <c r="EH73" s="369" t="str">
        <v/>
      </c>
      <c r="EI73" s="369" t="str">
        <v/>
      </c>
      <c r="EJ73" s="369" t="str">
        <v/>
      </c>
      <c r="EK73" s="369" t="str">
        <v/>
      </c>
      <c r="EL73" s="369" t="str">
        <v/>
      </c>
      <c r="EM73" s="369" t="str">
        <v/>
      </c>
      <c r="EN73" s="369" t="str">
        <v/>
      </c>
      <c r="EO73" s="369" t="str">
        <v/>
      </c>
      <c r="EP73" s="369" t="str">
        <v/>
      </c>
      <c r="EQ73" s="369" t="str">
        <v/>
      </c>
      <c r="ER73" s="369" t="str">
        <v/>
      </c>
      <c r="ES73" s="369" t="str">
        <v/>
      </c>
      <c r="ET73" s="369" t="str">
        <v/>
      </c>
      <c r="EU73" s="369" t="str">
        <v/>
      </c>
      <c r="EV73" s="369" t="str">
        <v/>
      </c>
      <c r="EW73" s="369" t="str">
        <v/>
      </c>
      <c r="EX73" s="369" t="str">
        <v/>
      </c>
      <c r="EY73" s="369" t="str">
        <v/>
      </c>
      <c r="EZ73" s="369" t="str">
        <v/>
      </c>
      <c r="FA73" s="369" t="str">
        <v/>
      </c>
      <c r="FB73" s="369" t="str">
        <v/>
      </c>
      <c r="FC73" s="369" t="str">
        <v/>
      </c>
      <c r="FD73" s="369" t="str">
        <v/>
      </c>
      <c r="FE73" s="369" t="str">
        <v/>
      </c>
      <c r="FF73" s="369" t="str">
        <v/>
      </c>
      <c r="FG73" s="369" t="str">
        <v/>
      </c>
      <c r="FH73" s="369" t="str">
        <v/>
      </c>
      <c r="FI73" s="369" t="str">
        <v/>
      </c>
      <c r="FJ73" s="369" t="str">
        <v/>
      </c>
      <c r="FK73" s="369" t="str">
        <v/>
      </c>
      <c r="FL73" s="369" t="str">
        <v/>
      </c>
      <c r="FM73" s="369" t="str">
        <v/>
      </c>
      <c r="FN73" s="369" t="str">
        <v/>
      </c>
      <c r="FO73" s="369" t="str">
        <v/>
      </c>
      <c r="FP73" s="369" t="str">
        <v/>
      </c>
      <c r="FQ73" s="369" t="str">
        <v/>
      </c>
      <c r="FR73" s="369" t="str">
        <v/>
      </c>
      <c r="FS73" s="369" t="str">
        <v/>
      </c>
      <c r="FT73" s="369" t="str">
        <v/>
      </c>
      <c r="FU73" s="369" t="str">
        <v/>
      </c>
      <c r="FV73" s="369" t="str">
        <v/>
      </c>
      <c r="FW73" s="369" t="str">
        <v/>
      </c>
      <c r="FX73" s="369" t="str">
        <v/>
      </c>
      <c r="FY73" s="369" t="str">
        <v/>
      </c>
      <c r="FZ73" s="369" t="str">
        <v/>
      </c>
      <c r="GA73" s="369" t="str">
        <v/>
      </c>
      <c r="GB73" s="369" t="str">
        <v/>
      </c>
      <c r="GC73" s="369" t="str">
        <v/>
      </c>
      <c r="GD73" s="369" t="str">
        <v/>
      </c>
      <c r="GE73" s="369" t="str">
        <v/>
      </c>
      <c r="GF73" s="369" t="str">
        <v/>
      </c>
      <c r="GG73" s="369" t="str">
        <v/>
      </c>
      <c r="GH73" s="369" t="str">
        <v/>
      </c>
      <c r="GI73" s="369" t="str">
        <v/>
      </c>
      <c r="GJ73" s="369" t="str">
        <v/>
      </c>
      <c r="GK73" s="369" t="str">
        <v/>
      </c>
      <c r="GL73" s="369" t="str">
        <v/>
      </c>
      <c r="GM73" s="369" t="str">
        <v/>
      </c>
      <c r="GN73" s="369" t="str">
        <v/>
      </c>
      <c r="GO73" s="369" t="str">
        <v/>
      </c>
      <c r="GP73" s="369" t="str">
        <v/>
      </c>
      <c r="GQ73" s="369" t="str">
        <v/>
      </c>
      <c r="GR73" s="369" t="str">
        <v/>
      </c>
      <c r="GS73" s="369" t="str">
        <v/>
      </c>
      <c r="GT73" s="369" t="str">
        <v/>
      </c>
      <c r="GU73" s="369" t="str">
        <v/>
      </c>
      <c r="GV73" s="369" t="str">
        <v/>
      </c>
      <c r="GW73" s="369" t="str">
        <v/>
      </c>
      <c r="GX73" s="369" t="str">
        <v/>
      </c>
      <c r="GY73" s="369" t="str">
        <v/>
      </c>
      <c r="GZ73" s="369" t="str">
        <v/>
      </c>
      <c r="HA73" s="369" t="str">
        <v/>
      </c>
      <c r="HB73" s="369" t="str">
        <v/>
      </c>
      <c r="HC73" s="369" t="str">
        <v/>
      </c>
      <c r="HD73" s="369" t="str">
        <v/>
      </c>
      <c r="HE73" s="369" t="str">
        <v/>
      </c>
      <c r="HF73" s="369" t="str">
        <v/>
      </c>
      <c r="HG73" s="369" t="str">
        <v/>
      </c>
      <c r="HH73" s="369" t="str">
        <v/>
      </c>
      <c r="HI73" s="369" t="str">
        <v/>
      </c>
      <c r="HJ73" s="369" t="str">
        <v/>
      </c>
      <c r="HK73" s="369" t="str">
        <v/>
      </c>
      <c r="HL73" s="369" t="str">
        <v/>
      </c>
      <c r="HM73" s="369" t="str">
        <v/>
      </c>
      <c r="HN73" s="369" t="str">
        <v/>
      </c>
      <c r="HO73" s="369" t="str">
        <v/>
      </c>
      <c r="HP73" s="369" t="str">
        <v/>
      </c>
      <c r="HQ73" s="369" t="str">
        <v/>
      </c>
      <c r="HR73" s="369" t="str">
        <v/>
      </c>
      <c r="HS73" s="369" t="str">
        <v/>
      </c>
      <c r="HT73" s="369" t="str">
        <v/>
      </c>
      <c r="HU73" s="369" t="str">
        <v/>
      </c>
      <c r="HV73" s="369" t="str">
        <v/>
      </c>
      <c r="HW73" s="369" t="str">
        <v/>
      </c>
      <c r="HX73" s="369" t="str">
        <v/>
      </c>
      <c r="HY73" s="369" t="str">
        <v/>
      </c>
      <c r="HZ73" s="369" t="str">
        <v/>
      </c>
      <c r="IA73" s="369" t="str">
        <v/>
      </c>
      <c r="IB73" s="369" t="str">
        <v/>
      </c>
      <c r="IC73" s="369" t="str">
        <v/>
      </c>
      <c r="ID73" s="369" t="str">
        <v/>
      </c>
      <c r="IE73" s="369" t="str">
        <v/>
      </c>
      <c r="IF73" s="369" t="str">
        <v/>
      </c>
      <c r="IG73" s="369" t="str">
        <v/>
      </c>
      <c r="IH73" s="369" t="str">
        <v/>
      </c>
      <c r="II73" s="369" t="str">
        <v/>
      </c>
      <c r="IJ73" s="369" t="str">
        <v/>
      </c>
      <c r="IK73" s="369" t="str">
        <v/>
      </c>
      <c r="IL73" s="369" t="str">
        <v/>
      </c>
      <c r="IM73" s="369" t="str">
        <v/>
      </c>
      <c r="IN73" s="369" t="str">
        <v/>
      </c>
      <c r="IO73" s="369" t="str">
        <v/>
      </c>
      <c r="IP73" s="369" t="str">
        <v/>
      </c>
      <c r="IQ73" s="369" t="str">
        <v/>
      </c>
      <c r="IR73" s="369" t="str">
        <v/>
      </c>
      <c r="IS73" s="369" t="str">
        <v/>
      </c>
      <c r="IT73" s="369" t="str">
        <v/>
      </c>
      <c r="IU73" s="369" t="str">
        <v/>
      </c>
      <c r="IV73" s="369" t="str">
        <v/>
      </c>
      <c r="IW73" s="369" t="str">
        <v/>
      </c>
      <c r="IX73" s="369" t="str">
        <v/>
      </c>
      <c r="IY73" s="369" t="str">
        <v/>
      </c>
      <c r="IZ73" s="369" t="str">
        <v/>
      </c>
      <c r="JA73" s="369" t="str">
        <v/>
      </c>
      <c r="JB73" s="369" t="str">
        <v/>
      </c>
      <c r="JC73" s="369" t="str">
        <v/>
      </c>
      <c r="JD73" s="369" t="str">
        <v/>
      </c>
      <c r="JE73" s="369" t="str">
        <v/>
      </c>
      <c r="JF73" s="369" t="str">
        <v/>
      </c>
      <c r="JG73" s="369" t="str">
        <v/>
      </c>
      <c r="JH73" s="369" t="str">
        <v/>
      </c>
      <c r="JI73" s="369" t="str">
        <v/>
      </c>
      <c r="JJ73" s="369" t="str">
        <v/>
      </c>
      <c r="JK73" s="369" t="str">
        <v/>
      </c>
      <c r="JL73" s="369" t="str">
        <v/>
      </c>
      <c r="JM73" s="369" t="str">
        <v/>
      </c>
      <c r="JN73" s="369" t="str">
        <v/>
      </c>
      <c r="JO73" s="369" t="str">
        <v/>
      </c>
      <c r="JP73" s="369" t="str">
        <v/>
      </c>
      <c r="JQ73" s="369" t="str">
        <v/>
      </c>
      <c r="JR73" s="369" t="str">
        <v/>
      </c>
      <c r="JS73" s="369" t="str">
        <v/>
      </c>
      <c r="JT73" s="369" t="str">
        <v/>
      </c>
      <c r="JU73" s="369" t="str">
        <v/>
      </c>
      <c r="JV73" s="369" t="str">
        <v/>
      </c>
      <c r="JW73" s="369" t="str">
        <v/>
      </c>
      <c r="JX73" s="369" t="str">
        <v/>
      </c>
      <c r="JY73" s="369" t="str">
        <v/>
      </c>
      <c r="JZ73" s="369" t="str">
        <v/>
      </c>
      <c r="KA73" s="369" t="str">
        <v/>
      </c>
      <c r="KB73" s="369" t="str">
        <v/>
      </c>
      <c r="KC73" s="369" t="str">
        <v/>
      </c>
      <c r="KD73" s="369" t="str">
        <v/>
      </c>
      <c r="KE73" s="369" t="str">
        <v/>
      </c>
      <c r="KF73" s="369" t="str">
        <v/>
      </c>
      <c r="KG73" s="369" t="str">
        <v/>
      </c>
      <c r="KH73" s="369" t="str">
        <v/>
      </c>
      <c r="KI73" s="369" t="str">
        <v/>
      </c>
      <c r="KJ73" s="369" t="str">
        <v/>
      </c>
      <c r="KK73" s="369" t="str">
        <v/>
      </c>
      <c r="KL73" s="369" t="str">
        <v/>
      </c>
      <c r="KM73" s="369" t="str">
        <v/>
      </c>
      <c r="KN73" s="369" t="str">
        <v/>
      </c>
      <c r="KO73" s="369" t="str">
        <v/>
      </c>
      <c r="KP73" s="369" t="str">
        <v/>
      </c>
      <c r="KQ73" s="369" t="str">
        <v/>
      </c>
      <c r="KR73" s="369" t="str">
        <v/>
      </c>
      <c r="KS73" s="369" t="str">
        <v/>
      </c>
      <c r="KT73" s="369" t="str">
        <v/>
      </c>
      <c r="KU73" s="369" t="str">
        <v/>
      </c>
      <c r="KV73" s="369" t="str">
        <v/>
      </c>
      <c r="KW73" s="369" t="str">
        <v/>
      </c>
      <c r="KX73" s="369" t="str">
        <v/>
      </c>
      <c r="KY73" s="369" t="str">
        <v/>
      </c>
      <c r="KZ73" s="369" t="str">
        <v/>
      </c>
      <c r="LA73" s="369" t="str">
        <v/>
      </c>
      <c r="LB73" s="369" t="str">
        <v/>
      </c>
      <c r="LC73" s="369" t="str">
        <v/>
      </c>
      <c r="LD73" s="369" t="str">
        <v/>
      </c>
      <c r="LE73" s="369" t="str">
        <v/>
      </c>
      <c r="LF73" s="369" t="str">
        <v/>
      </c>
      <c r="LG73" s="369" t="str">
        <v/>
      </c>
      <c r="LH73" s="369" t="str">
        <v/>
      </c>
      <c r="LI73" s="369" t="str">
        <v/>
      </c>
      <c r="LJ73" s="369" t="str">
        <v/>
      </c>
      <c r="LK73" s="369" t="str">
        <v/>
      </c>
      <c r="LL73" s="369" t="str">
        <v/>
      </c>
      <c r="LM73" s="369" t="str">
        <v/>
      </c>
      <c r="LN73" s="369" t="str">
        <v/>
      </c>
      <c r="LO73" s="369" t="str">
        <v/>
      </c>
      <c r="LP73" s="369" t="str">
        <v/>
      </c>
      <c r="LQ73" s="369" t="str">
        <v/>
      </c>
      <c r="LR73" s="369" t="str">
        <v/>
      </c>
      <c r="LS73" s="369" t="str">
        <v/>
      </c>
      <c r="LT73" s="369" t="str">
        <v/>
      </c>
      <c r="LU73" s="369" t="str">
        <v/>
      </c>
      <c r="LV73" s="369" t="str">
        <v/>
      </c>
      <c r="LW73" s="369" t="str">
        <v/>
      </c>
      <c r="LX73" s="369" t="str">
        <v/>
      </c>
      <c r="LY73" s="369" t="str">
        <v/>
      </c>
      <c r="LZ73" s="369" t="str">
        <v/>
      </c>
      <c r="MA73" s="369" t="str">
        <v/>
      </c>
      <c r="MB73" s="369" t="str">
        <v/>
      </c>
      <c r="MC73" s="369" t="str">
        <v/>
      </c>
      <c r="MD73" s="369" t="str">
        <v/>
      </c>
      <c r="ME73" s="369" t="str">
        <v/>
      </c>
      <c r="MF73" s="369" t="str">
        <v/>
      </c>
      <c r="MG73" s="369" t="str">
        <v/>
      </c>
      <c r="MH73" s="369" t="str">
        <v/>
      </c>
      <c r="MI73" s="369" t="str">
        <v/>
      </c>
      <c r="MJ73" s="369" t="str">
        <v/>
      </c>
      <c r="MK73" s="369" t="str">
        <v/>
      </c>
      <c r="ML73" s="369" t="str">
        <v/>
      </c>
      <c r="MM73" s="369" t="str">
        <v/>
      </c>
      <c r="MN73" s="369" t="str">
        <v/>
      </c>
      <c r="MO73" s="369" t="str">
        <v/>
      </c>
      <c r="MP73" s="369" t="str">
        <v/>
      </c>
      <c r="MQ73" s="369" t="str">
        <v/>
      </c>
      <c r="MR73" s="369" t="str">
        <v/>
      </c>
      <c r="MS73" s="369" t="str">
        <v/>
      </c>
      <c r="MT73" s="369" t="str">
        <v/>
      </c>
      <c r="MU73" s="369" t="str">
        <v/>
      </c>
      <c r="MV73" s="369" t="str">
        <v/>
      </c>
      <c r="MW73" s="369" t="str">
        <v/>
      </c>
      <c r="MX73" s="369" t="str">
        <v/>
      </c>
      <c r="MY73" s="369" t="str">
        <v/>
      </c>
      <c r="MZ73" s="369" t="str">
        <v/>
      </c>
      <c r="NA73" s="369" t="str">
        <v/>
      </c>
      <c r="NB73" s="369" t="str">
        <v/>
      </c>
      <c r="NC73" s="369" t="str">
        <v/>
      </c>
      <c r="ND73" s="369" t="str">
        <v/>
      </c>
      <c r="NE73" s="369" t="str">
        <v/>
      </c>
      <c r="NF73" s="369" t="str">
        <v/>
      </c>
      <c r="NG73" s="369" t="str">
        <v/>
      </c>
      <c r="NH73" s="369" t="str">
        <v/>
      </c>
      <c r="NI73" s="369" t="str">
        <v/>
      </c>
      <c r="NJ73" s="369" t="str">
        <v/>
      </c>
      <c r="NK73" s="369" t="str">
        <v/>
      </c>
      <c r="NL73" s="369" t="str">
        <v/>
      </c>
      <c r="NM73" s="369" t="str">
        <v/>
      </c>
      <c r="NN73" s="369" t="str">
        <v/>
      </c>
      <c r="NO73" s="369" t="str">
        <v/>
      </c>
      <c r="NP73" s="369" t="str">
        <v/>
      </c>
      <c r="NQ73" s="369" t="str">
        <v/>
      </c>
      <c r="NR73" s="369" t="str">
        <v/>
      </c>
      <c r="NS73" s="369" t="str">
        <v/>
      </c>
      <c r="NT73" s="369" t="str">
        <v/>
      </c>
      <c r="NU73" s="369" t="str">
        <v/>
      </c>
      <c r="NV73" s="369" t="str">
        <v/>
      </c>
      <c r="NW73" s="369" t="str">
        <v/>
      </c>
      <c r="NX73" s="369" t="str">
        <v/>
      </c>
      <c r="NY73" s="369" t="str">
        <v/>
      </c>
      <c r="NZ73" s="369" t="str">
        <v/>
      </c>
      <c r="OA73" s="369" t="str">
        <v/>
      </c>
      <c r="OB73" s="369" t="str">
        <v/>
      </c>
      <c r="OC73" s="369" t="str">
        <v/>
      </c>
      <c r="OD73" s="369" t="str">
        <v/>
      </c>
      <c r="OE73" s="369" t="str">
        <v/>
      </c>
      <c r="OF73" s="369" t="str">
        <v/>
      </c>
      <c r="OG73" s="369" t="str">
        <v/>
      </c>
      <c r="OH73" s="369" t="str">
        <v/>
      </c>
      <c r="OI73" s="369" t="str">
        <v/>
      </c>
      <c r="OJ73" s="369" t="str">
        <v/>
      </c>
      <c r="OK73" s="369" t="str">
        <v/>
      </c>
      <c r="OL73" s="369" t="str">
        <v/>
      </c>
      <c r="OM73" s="369" t="str">
        <v/>
      </c>
      <c r="ON73" s="369" t="str">
        <v/>
      </c>
      <c r="OO73" s="369" t="str">
        <v/>
      </c>
      <c r="OP73" s="369" t="str">
        <v/>
      </c>
      <c r="OQ73" s="371" t="str">
        <v/>
      </c>
      <c r="OR73" s="369" t="str">
        <v/>
      </c>
      <c r="OS73" s="369" t="str">
        <v/>
      </c>
      <c r="OT73" s="369" t="str">
        <v/>
      </c>
      <c r="OU73" s="369" t="str">
        <v/>
      </c>
      <c r="OV73" s="369" t="str">
        <v/>
      </c>
      <c r="OW73" s="369" t="str">
        <v/>
      </c>
      <c r="OX73" s="369" t="str">
        <v/>
      </c>
      <c r="OY73" s="369" t="str">
        <v/>
      </c>
      <c r="OZ73" s="369" t="str">
        <v/>
      </c>
      <c r="PA73" s="369" t="str">
        <v/>
      </c>
      <c r="PB73" s="369" t="str">
        <v/>
      </c>
      <c r="PC73" s="369" t="str">
        <v/>
      </c>
      <c r="PD73" s="369" t="str">
        <v/>
      </c>
      <c r="PE73" s="369" t="str">
        <v/>
      </c>
      <c r="PF73" s="369" t="str">
        <v/>
      </c>
      <c r="PG73" s="369" t="str">
        <v/>
      </c>
      <c r="PH73" s="369" t="str">
        <v/>
      </c>
      <c r="PI73" s="369" t="str">
        <v/>
      </c>
      <c r="PJ73" s="369" t="str">
        <v/>
      </c>
      <c r="PK73" s="369" t="str">
        <v/>
      </c>
      <c r="PL73" s="369" t="str">
        <v/>
      </c>
      <c r="PM73" s="369" t="str">
        <v/>
      </c>
      <c r="PN73" s="369" t="str">
        <v/>
      </c>
      <c r="PO73" s="369" t="str">
        <v/>
      </c>
      <c r="PP73" s="369" t="str">
        <v/>
      </c>
      <c r="PQ73" s="369" t="str">
        <v/>
      </c>
      <c r="PR73" s="369" t="str">
        <v/>
      </c>
      <c r="PS73" s="369" t="str">
        <v/>
      </c>
      <c r="PT73" s="369" t="str">
        <v/>
      </c>
      <c r="PU73" s="369" t="str">
        <v/>
      </c>
      <c r="PV73" s="369" t="str">
        <v/>
      </c>
      <c r="PW73" s="369" t="str">
        <v/>
      </c>
      <c r="PX73" s="369" t="str">
        <v/>
      </c>
      <c r="PY73" s="369" t="str">
        <v/>
      </c>
      <c r="PZ73" s="369" t="str">
        <v/>
      </c>
      <c r="QA73" s="369" t="str">
        <v/>
      </c>
      <c r="QB73" s="369" t="str">
        <v/>
      </c>
      <c r="QC73" s="369" t="str">
        <v/>
      </c>
      <c r="QD73" s="369" t="str">
        <v/>
      </c>
      <c r="QE73" s="369" t="str">
        <v/>
      </c>
      <c r="QF73" s="369" t="str">
        <v/>
      </c>
      <c r="QG73" s="369" t="str">
        <v/>
      </c>
      <c r="QH73" s="369" t="str">
        <v/>
      </c>
      <c r="QI73" s="369" t="str">
        <v/>
      </c>
      <c r="QJ73" s="369" t="str">
        <v/>
      </c>
      <c r="QK73" s="369" t="str">
        <v/>
      </c>
      <c r="QL73" s="369" t="str">
        <v/>
      </c>
      <c r="QM73" s="369" t="str">
        <v/>
      </c>
      <c r="QN73" s="369" t="str">
        <v/>
      </c>
      <c r="QO73" s="369" t="str">
        <v/>
      </c>
      <c r="QP73" s="369" t="str">
        <v/>
      </c>
      <c r="QQ73" s="369" t="str">
        <v/>
      </c>
      <c r="QR73" s="369" t="str">
        <v/>
      </c>
      <c r="QS73" s="369" t="str">
        <v/>
      </c>
      <c r="QT73" s="369" t="str">
        <v/>
      </c>
      <c r="QU73" s="369" t="str">
        <v/>
      </c>
      <c r="QV73" s="369" t="str">
        <v/>
      </c>
      <c r="QW73" s="369" t="str">
        <v/>
      </c>
      <c r="QX73" s="369" t="str">
        <v/>
      </c>
      <c r="QY73" s="369" t="str">
        <v/>
      </c>
      <c r="QZ73" s="369" t="str">
        <v/>
      </c>
      <c r="RA73" s="369" t="str">
        <v/>
      </c>
      <c r="RB73" s="369" t="str">
        <v/>
      </c>
      <c r="RC73" s="369" t="str">
        <v/>
      </c>
      <c r="RD73" s="369" t="str">
        <v/>
      </c>
      <c r="RE73" s="369" t="str">
        <v/>
      </c>
      <c r="RF73" s="369" t="str">
        <v/>
      </c>
      <c r="RG73" s="369" t="str">
        <v/>
      </c>
      <c r="RH73" s="369" t="str">
        <v/>
      </c>
      <c r="RI73" s="369" t="str">
        <v/>
      </c>
      <c r="RJ73" s="369" t="str">
        <v/>
      </c>
      <c r="RK73" s="369" t="str">
        <v/>
      </c>
      <c r="RL73" s="369" t="str">
        <v/>
      </c>
      <c r="RM73" s="369" t="str">
        <v/>
      </c>
      <c r="RN73" s="369" t="str">
        <v/>
      </c>
      <c r="RO73" s="369" t="str">
        <v/>
      </c>
      <c r="RP73" s="369" t="str">
        <v/>
      </c>
      <c r="RQ73" s="369" t="str">
        <v/>
      </c>
      <c r="RR73" s="369" t="str">
        <v/>
      </c>
      <c r="RS73" s="369" t="str">
        <v/>
      </c>
      <c r="RT73" s="369" t="str">
        <v/>
      </c>
      <c r="RU73" s="369" t="str">
        <v/>
      </c>
      <c r="RV73" s="369" t="str">
        <v/>
      </c>
      <c r="RW73" s="369" t="str">
        <v/>
      </c>
      <c r="RX73" s="369" t="str">
        <v/>
      </c>
      <c r="RY73" s="369" t="str">
        <v/>
      </c>
      <c r="RZ73" s="369" t="str">
        <v/>
      </c>
      <c r="SA73" s="369" t="str">
        <v/>
      </c>
      <c r="SB73" s="369" t="str">
        <v/>
      </c>
      <c r="SC73" s="369" t="str">
        <v/>
      </c>
      <c r="SD73" s="369" t="str">
        <v/>
      </c>
      <c r="SE73" s="369" t="str">
        <v/>
      </c>
      <c r="SF73" s="369" t="str">
        <v/>
      </c>
      <c r="SG73" s="369" t="str">
        <v/>
      </c>
      <c r="SH73" s="369" t="str">
        <v/>
      </c>
      <c r="SI73" s="369" t="str">
        <v/>
      </c>
      <c r="SJ73" s="369" t="str">
        <v/>
      </c>
      <c r="SK73" s="369" t="str">
        <v/>
      </c>
      <c r="SL73" s="369" t="str">
        <v/>
      </c>
      <c r="SM73" s="369" t="str">
        <v/>
      </c>
      <c r="SN73" s="369" t="str">
        <v/>
      </c>
      <c r="SO73" s="369" t="str">
        <v/>
      </c>
      <c r="SP73" s="369" t="str">
        <v/>
      </c>
      <c r="SQ73" s="369" t="str">
        <v/>
      </c>
      <c r="SR73" s="369" t="str">
        <v/>
      </c>
      <c r="SS73" s="369" t="str">
        <v/>
      </c>
      <c r="ST73" s="369" t="str">
        <v/>
      </c>
      <c r="SU73" s="369" t="str">
        <v/>
      </c>
      <c r="SV73" s="369" t="str">
        <v/>
      </c>
      <c r="SW73" s="369" t="str">
        <v/>
      </c>
      <c r="SX73" s="369" t="str">
        <v/>
      </c>
      <c r="SY73" s="369" t="str">
        <v/>
      </c>
      <c r="SZ73" s="369" t="str">
        <v/>
      </c>
      <c r="TA73" s="369" t="str">
        <v/>
      </c>
      <c r="TB73" s="369" t="str">
        <v/>
      </c>
      <c r="TC73" s="369" t="str">
        <v/>
      </c>
      <c r="TD73" s="369" t="str">
        <v/>
      </c>
      <c r="TE73" s="369" t="str">
        <v/>
      </c>
      <c r="TF73" s="369" t="str">
        <v/>
      </c>
      <c r="TG73" s="369" t="str">
        <v/>
      </c>
      <c r="TH73" s="369" t="str">
        <v/>
      </c>
      <c r="TI73" s="369" t="str">
        <v/>
      </c>
      <c r="TJ73" s="369" t="str">
        <v/>
      </c>
      <c r="TK73" s="369" t="str">
        <v/>
      </c>
      <c r="TL73" s="369" t="str">
        <v/>
      </c>
      <c r="TM73" s="369" t="str">
        <v/>
      </c>
      <c r="TN73" s="369" t="str">
        <v/>
      </c>
      <c r="TO73" s="369" t="str">
        <v/>
      </c>
      <c r="TP73" s="369" t="str">
        <v/>
      </c>
      <c r="TQ73" s="369" t="str">
        <v/>
      </c>
      <c r="TR73" s="369" t="str">
        <v/>
      </c>
      <c r="TS73" s="369" t="str">
        <v/>
      </c>
      <c r="TT73" s="369" t="str">
        <v/>
      </c>
      <c r="TU73" s="369" t="str">
        <v/>
      </c>
      <c r="TV73" s="369" t="str">
        <v/>
      </c>
      <c r="TW73" s="369" t="str">
        <v/>
      </c>
      <c r="TX73" s="369" t="str">
        <v/>
      </c>
      <c r="TY73" s="369" t="str">
        <v/>
      </c>
      <c r="TZ73" s="369" t="str">
        <v/>
      </c>
      <c r="UA73" s="369" t="str">
        <v/>
      </c>
      <c r="UB73" s="369" t="str">
        <v/>
      </c>
      <c r="UC73" s="369" t="str">
        <v/>
      </c>
      <c r="UD73" s="369" t="str">
        <v/>
      </c>
      <c r="UE73" s="369" t="str">
        <v/>
      </c>
      <c r="UF73" s="369" t="str">
        <v/>
      </c>
      <c r="UG73" s="369" t="str">
        <v/>
      </c>
      <c r="UH73" s="369" t="str">
        <v/>
      </c>
      <c r="UI73" s="369" t="str">
        <v/>
      </c>
      <c r="UJ73" s="369" t="str">
        <v/>
      </c>
      <c r="UK73" s="369" t="str">
        <v/>
      </c>
      <c r="UL73" s="369" t="str">
        <v/>
      </c>
      <c r="UM73" s="369" t="str">
        <v/>
      </c>
      <c r="UN73" s="369" t="str">
        <v/>
      </c>
      <c r="UO73" s="369" t="str">
        <v/>
      </c>
      <c r="UP73" s="369" t="str">
        <v/>
      </c>
      <c r="UQ73" s="369" t="str">
        <v/>
      </c>
      <c r="UR73" s="369" t="str">
        <v/>
      </c>
      <c r="US73" s="369" t="str">
        <v/>
      </c>
      <c r="UT73" s="369" t="str">
        <v/>
      </c>
      <c r="UU73" s="369" t="str">
        <v/>
      </c>
      <c r="UV73" s="369" t="str">
        <v/>
      </c>
      <c r="UW73" s="369" t="str">
        <v/>
      </c>
      <c r="UX73" s="369" t="str">
        <v/>
      </c>
      <c r="UY73" s="369" t="str">
        <v/>
      </c>
      <c r="UZ73" s="369" t="str">
        <v/>
      </c>
      <c r="VA73" s="369" t="str">
        <v/>
      </c>
      <c r="VB73" s="369" t="str">
        <v/>
      </c>
      <c r="VC73" s="369" t="str">
        <v/>
      </c>
      <c r="VD73" s="369" t="str">
        <v/>
      </c>
      <c r="VE73" s="369" t="str">
        <v/>
      </c>
      <c r="VF73" s="369" t="str">
        <v/>
      </c>
      <c r="VG73" s="369" t="str">
        <v/>
      </c>
      <c r="VH73" s="369" t="str">
        <v/>
      </c>
      <c r="VI73" s="369" t="str">
        <v/>
      </c>
      <c r="VJ73" s="369" t="str">
        <v/>
      </c>
      <c r="VK73" s="369" t="str">
        <v/>
      </c>
      <c r="VL73" s="369" t="str">
        <v/>
      </c>
      <c r="VM73" s="369" t="str">
        <v/>
      </c>
      <c r="VN73" s="369" t="str">
        <v/>
      </c>
      <c r="VO73" s="369" t="str">
        <v/>
      </c>
      <c r="VP73" s="369" t="str">
        <v/>
      </c>
      <c r="VQ73" s="369" t="str">
        <v/>
      </c>
      <c r="VR73" s="369" t="str">
        <v/>
      </c>
      <c r="VS73" s="369" t="str">
        <v/>
      </c>
      <c r="VT73" s="369" t="str">
        <v/>
      </c>
      <c r="VU73" s="369" t="str">
        <v/>
      </c>
      <c r="VV73" s="369" t="str">
        <v/>
      </c>
      <c r="VW73" s="369" t="str">
        <v/>
      </c>
      <c r="VX73" s="369" t="str">
        <v/>
      </c>
      <c r="VY73" s="369" t="str">
        <v/>
      </c>
      <c r="VZ73" s="369" t="str">
        <v/>
      </c>
      <c r="WA73" s="369" t="str">
        <v/>
      </c>
      <c r="WB73" s="369" t="str">
        <v/>
      </c>
      <c r="WC73" s="369" t="str">
        <v/>
      </c>
      <c r="WD73" s="369" t="str">
        <v/>
      </c>
      <c r="WE73" s="369" t="str">
        <v/>
      </c>
      <c r="WF73" s="369" t="str">
        <v/>
      </c>
      <c r="WG73" s="369" t="str">
        <v/>
      </c>
      <c r="WH73" s="369" t="str">
        <v/>
      </c>
      <c r="WI73" s="369" t="str">
        <v/>
      </c>
    </row>
    <row r="74" spans="1:607">
      <c r="A74" s="348"/>
      <c r="B74" s="360" t="s">
        <v>806</v>
      </c>
      <c r="C74" s="348"/>
      <c r="D74" s="348"/>
      <c r="E74" s="348"/>
      <c r="F74" s="348"/>
      <c r="G74" s="361" t="str">
        <f t="shared" si="2"/>
        <v/>
      </c>
      <c r="H74" s="361" t="str">
        <f t="shared" si="3"/>
        <v/>
      </c>
      <c r="I74" s="397"/>
      <c r="J74" s="348"/>
      <c r="K74" s="348"/>
      <c r="L74" s="348"/>
      <c r="M74" s="348"/>
      <c r="N74" s="400"/>
      <c r="O74" s="400"/>
      <c r="P74" s="400"/>
      <c r="Q74" s="400"/>
      <c r="R74" s="400"/>
      <c r="S74" s="400"/>
      <c r="T74" s="400"/>
      <c r="U74" s="400"/>
      <c r="V74" s="400"/>
      <c r="W74" s="400"/>
      <c r="X74" s="400"/>
      <c r="Y74" s="400"/>
      <c r="Z74" s="400"/>
      <c r="AA74" s="400"/>
      <c r="AB74" s="400"/>
      <c r="AC74" s="400"/>
      <c r="AD74" s="400"/>
      <c r="AE74" s="400"/>
      <c r="AF74" s="400"/>
      <c r="AG74" s="400"/>
      <c r="AH74" s="400"/>
      <c r="AI74" s="400"/>
      <c r="AJ74" s="400"/>
      <c r="AK74" s="400"/>
      <c r="AL74" s="400"/>
      <c r="AM74" s="400"/>
      <c r="AN74" s="400"/>
      <c r="AO74" s="400"/>
      <c r="AP74" s="400"/>
      <c r="AQ74" s="400"/>
      <c r="AR74" s="400"/>
      <c r="AS74" s="400"/>
      <c r="AT74" s="400"/>
      <c r="AU74" s="400"/>
      <c r="AV74" s="400"/>
      <c r="AW74" s="400"/>
      <c r="AX74" s="400"/>
      <c r="AY74" s="400"/>
      <c r="AZ74" s="400"/>
      <c r="BA74" s="400"/>
      <c r="BB74" s="400"/>
      <c r="BC74" s="400"/>
      <c r="BD74" s="400"/>
      <c r="BE74" s="400"/>
      <c r="BF74" s="400"/>
      <c r="BG74" s="400"/>
      <c r="BH74" s="400"/>
      <c r="BI74" s="400"/>
      <c r="BJ74" s="400"/>
      <c r="BK74" s="400"/>
      <c r="BL74" s="400"/>
      <c r="BM74" s="400"/>
      <c r="BN74" s="400"/>
      <c r="BO74" s="400"/>
      <c r="BP74" s="400"/>
      <c r="BQ74" s="400"/>
      <c r="BR74" s="400"/>
      <c r="BS74" s="400"/>
      <c r="BT74" s="400"/>
      <c r="BU74" s="400"/>
      <c r="BV74" s="400"/>
      <c r="BW74" s="400"/>
      <c r="BX74" s="400"/>
      <c r="BY74" s="400"/>
      <c r="BZ74" s="400"/>
      <c r="CA74" s="400"/>
      <c r="CB74" s="400"/>
      <c r="CC74" s="400"/>
      <c r="CD74" s="400"/>
      <c r="CE74" s="400"/>
      <c r="CF74" s="400"/>
      <c r="CG74" s="400"/>
      <c r="CH74" s="400"/>
      <c r="CI74" s="400"/>
      <c r="CJ74" s="400"/>
      <c r="CK74" s="400"/>
      <c r="CL74" s="400"/>
      <c r="CM74" s="400"/>
      <c r="CN74" s="400"/>
      <c r="CO74" s="400"/>
      <c r="CP74" s="400"/>
      <c r="CQ74" s="400"/>
      <c r="CR74" s="400"/>
      <c r="CS74" s="400"/>
      <c r="CT74" s="400"/>
      <c r="CU74" s="400"/>
      <c r="CV74" s="400"/>
      <c r="CW74" s="400"/>
      <c r="CX74" s="400"/>
      <c r="CY74" s="400"/>
      <c r="CZ74" s="362"/>
      <c r="DB74" s="897"/>
      <c r="DC74" s="896" t="s">
        <v>1253</v>
      </c>
      <c r="DD74" s="368" t="str">
        <v/>
      </c>
      <c r="DE74" s="369" t="str">
        <v/>
      </c>
      <c r="DF74" s="369" t="str">
        <v/>
      </c>
      <c r="DG74" s="369" t="str">
        <v/>
      </c>
      <c r="DH74" s="369" t="str">
        <v/>
      </c>
      <c r="DI74" s="369" t="str">
        <v/>
      </c>
      <c r="DJ74" s="369" t="str">
        <v/>
      </c>
      <c r="DK74" s="369" t="str">
        <v/>
      </c>
      <c r="DL74" s="369" t="str">
        <v/>
      </c>
      <c r="DM74" s="369" t="str">
        <v/>
      </c>
      <c r="DN74" s="369" t="str">
        <v/>
      </c>
      <c r="DO74" s="369" t="str">
        <v/>
      </c>
      <c r="DP74" s="369" t="str">
        <v/>
      </c>
      <c r="DQ74" s="369" t="str">
        <v/>
      </c>
      <c r="DR74" s="369" t="str">
        <v/>
      </c>
      <c r="DS74" s="369" t="str">
        <v/>
      </c>
      <c r="DT74" s="369" t="str">
        <v/>
      </c>
      <c r="DU74" s="369" t="str">
        <v/>
      </c>
      <c r="DV74" s="369" t="str">
        <v/>
      </c>
      <c r="DW74" s="369" t="str">
        <v/>
      </c>
      <c r="DX74" s="370" t="str">
        <v/>
      </c>
      <c r="DY74" s="369" t="str">
        <v/>
      </c>
      <c r="DZ74" s="369" t="str">
        <v/>
      </c>
      <c r="EA74" s="369" t="str">
        <v/>
      </c>
      <c r="EB74" s="369" t="str">
        <v/>
      </c>
      <c r="EC74" s="369" t="str">
        <v/>
      </c>
      <c r="ED74" s="369" t="str">
        <v/>
      </c>
      <c r="EE74" s="369" t="str">
        <v/>
      </c>
      <c r="EF74" s="369" t="str">
        <v/>
      </c>
      <c r="EG74" s="369" t="str">
        <v/>
      </c>
      <c r="EH74" s="369" t="str">
        <v/>
      </c>
      <c r="EI74" s="369" t="str">
        <v/>
      </c>
      <c r="EJ74" s="369" t="str">
        <v/>
      </c>
      <c r="EK74" s="369" t="str">
        <v/>
      </c>
      <c r="EL74" s="369" t="str">
        <v/>
      </c>
      <c r="EM74" s="369" t="str">
        <v/>
      </c>
      <c r="EN74" s="369" t="str">
        <v/>
      </c>
      <c r="EO74" s="369" t="str">
        <v/>
      </c>
      <c r="EP74" s="369" t="str">
        <v/>
      </c>
      <c r="EQ74" s="369" t="str">
        <v/>
      </c>
      <c r="ER74" s="369" t="str">
        <v/>
      </c>
      <c r="ES74" s="369" t="str">
        <v/>
      </c>
      <c r="ET74" s="369" t="str">
        <v/>
      </c>
      <c r="EU74" s="369" t="str">
        <v/>
      </c>
      <c r="EV74" s="369" t="str">
        <v/>
      </c>
      <c r="EW74" s="369" t="str">
        <v/>
      </c>
      <c r="EX74" s="369" t="str">
        <v/>
      </c>
      <c r="EY74" s="369" t="str">
        <v/>
      </c>
      <c r="EZ74" s="369" t="str">
        <v/>
      </c>
      <c r="FA74" s="369" t="str">
        <v/>
      </c>
      <c r="FB74" s="369" t="str">
        <v/>
      </c>
      <c r="FC74" s="369" t="str">
        <v/>
      </c>
      <c r="FD74" s="369" t="str">
        <v/>
      </c>
      <c r="FE74" s="369" t="str">
        <v/>
      </c>
      <c r="FF74" s="369" t="str">
        <v/>
      </c>
      <c r="FG74" s="369" t="str">
        <v/>
      </c>
      <c r="FH74" s="369" t="str">
        <v/>
      </c>
      <c r="FI74" s="369" t="str">
        <v/>
      </c>
      <c r="FJ74" s="369" t="str">
        <v/>
      </c>
      <c r="FK74" s="369" t="str">
        <v/>
      </c>
      <c r="FL74" s="369" t="str">
        <v/>
      </c>
      <c r="FM74" s="369" t="str">
        <v/>
      </c>
      <c r="FN74" s="369" t="str">
        <v/>
      </c>
      <c r="FO74" s="369" t="str">
        <v/>
      </c>
      <c r="FP74" s="369" t="str">
        <v/>
      </c>
      <c r="FQ74" s="369" t="str">
        <v/>
      </c>
      <c r="FR74" s="369" t="str">
        <v/>
      </c>
      <c r="FS74" s="369" t="str">
        <v/>
      </c>
      <c r="FT74" s="369" t="str">
        <v/>
      </c>
      <c r="FU74" s="369" t="str">
        <v/>
      </c>
      <c r="FV74" s="369" t="str">
        <v/>
      </c>
      <c r="FW74" s="369" t="str">
        <v/>
      </c>
      <c r="FX74" s="369" t="str">
        <v/>
      </c>
      <c r="FY74" s="369" t="str">
        <v/>
      </c>
      <c r="FZ74" s="369" t="str">
        <v/>
      </c>
      <c r="GA74" s="369" t="str">
        <v/>
      </c>
      <c r="GB74" s="369" t="str">
        <v/>
      </c>
      <c r="GC74" s="369" t="str">
        <v/>
      </c>
      <c r="GD74" s="369" t="str">
        <v/>
      </c>
      <c r="GE74" s="369" t="str">
        <v/>
      </c>
      <c r="GF74" s="369" t="str">
        <v/>
      </c>
      <c r="GG74" s="369" t="str">
        <v/>
      </c>
      <c r="GH74" s="369" t="str">
        <v/>
      </c>
      <c r="GI74" s="369" t="str">
        <v/>
      </c>
      <c r="GJ74" s="369" t="str">
        <v/>
      </c>
      <c r="GK74" s="369" t="str">
        <v/>
      </c>
      <c r="GL74" s="369" t="str">
        <v/>
      </c>
      <c r="GM74" s="369" t="str">
        <v/>
      </c>
      <c r="GN74" s="369" t="str">
        <v/>
      </c>
      <c r="GO74" s="369" t="str">
        <v/>
      </c>
      <c r="GP74" s="369" t="str">
        <v/>
      </c>
      <c r="GQ74" s="369" t="str">
        <v/>
      </c>
      <c r="GR74" s="369" t="str">
        <v/>
      </c>
      <c r="GS74" s="369" t="str">
        <v/>
      </c>
      <c r="GT74" s="369" t="str">
        <v/>
      </c>
      <c r="GU74" s="369" t="str">
        <v/>
      </c>
      <c r="GV74" s="369" t="str">
        <v/>
      </c>
      <c r="GW74" s="369" t="str">
        <v/>
      </c>
      <c r="GX74" s="369" t="str">
        <v/>
      </c>
      <c r="GY74" s="369" t="str">
        <v/>
      </c>
      <c r="GZ74" s="369" t="str">
        <v/>
      </c>
      <c r="HA74" s="369" t="str">
        <v/>
      </c>
      <c r="HB74" s="369" t="str">
        <v/>
      </c>
      <c r="HC74" s="369" t="str">
        <v/>
      </c>
      <c r="HD74" s="369" t="str">
        <v/>
      </c>
      <c r="HE74" s="369" t="str">
        <v/>
      </c>
      <c r="HF74" s="369" t="str">
        <v/>
      </c>
      <c r="HG74" s="369" t="str">
        <v/>
      </c>
      <c r="HH74" s="369" t="str">
        <v/>
      </c>
      <c r="HI74" s="369" t="str">
        <v/>
      </c>
      <c r="HJ74" s="369" t="str">
        <v/>
      </c>
      <c r="HK74" s="369" t="str">
        <v/>
      </c>
      <c r="HL74" s="369" t="str">
        <v/>
      </c>
      <c r="HM74" s="369" t="str">
        <v/>
      </c>
      <c r="HN74" s="369" t="str">
        <v/>
      </c>
      <c r="HO74" s="369" t="str">
        <v/>
      </c>
      <c r="HP74" s="369" t="str">
        <v/>
      </c>
      <c r="HQ74" s="369" t="str">
        <v/>
      </c>
      <c r="HR74" s="369" t="str">
        <v/>
      </c>
      <c r="HS74" s="369" t="str">
        <v/>
      </c>
      <c r="HT74" s="369" t="str">
        <v/>
      </c>
      <c r="HU74" s="369" t="str">
        <v/>
      </c>
      <c r="HV74" s="369" t="str">
        <v/>
      </c>
      <c r="HW74" s="369" t="str">
        <v/>
      </c>
      <c r="HX74" s="369" t="str">
        <v/>
      </c>
      <c r="HY74" s="369" t="str">
        <v/>
      </c>
      <c r="HZ74" s="369" t="str">
        <v/>
      </c>
      <c r="IA74" s="369" t="str">
        <v/>
      </c>
      <c r="IB74" s="369" t="str">
        <v/>
      </c>
      <c r="IC74" s="369" t="str">
        <v/>
      </c>
      <c r="ID74" s="369" t="str">
        <v/>
      </c>
      <c r="IE74" s="369" t="str">
        <v/>
      </c>
      <c r="IF74" s="369" t="str">
        <v/>
      </c>
      <c r="IG74" s="369" t="str">
        <v/>
      </c>
      <c r="IH74" s="369" t="str">
        <v/>
      </c>
      <c r="II74" s="369" t="str">
        <v/>
      </c>
      <c r="IJ74" s="369" t="str">
        <v/>
      </c>
      <c r="IK74" s="369" t="str">
        <v/>
      </c>
      <c r="IL74" s="369" t="str">
        <v/>
      </c>
      <c r="IM74" s="369" t="str">
        <v/>
      </c>
      <c r="IN74" s="369" t="str">
        <v/>
      </c>
      <c r="IO74" s="369" t="str">
        <v/>
      </c>
      <c r="IP74" s="369" t="str">
        <v/>
      </c>
      <c r="IQ74" s="369" t="str">
        <v/>
      </c>
      <c r="IR74" s="369" t="str">
        <v/>
      </c>
      <c r="IS74" s="369" t="str">
        <v/>
      </c>
      <c r="IT74" s="369" t="str">
        <v/>
      </c>
      <c r="IU74" s="369" t="str">
        <v/>
      </c>
      <c r="IV74" s="369" t="str">
        <v/>
      </c>
      <c r="IW74" s="369" t="str">
        <v/>
      </c>
      <c r="IX74" s="369" t="str">
        <v/>
      </c>
      <c r="IY74" s="369" t="str">
        <v/>
      </c>
      <c r="IZ74" s="369" t="str">
        <v/>
      </c>
      <c r="JA74" s="369" t="str">
        <v/>
      </c>
      <c r="JB74" s="369" t="str">
        <v/>
      </c>
      <c r="JC74" s="369" t="str">
        <v/>
      </c>
      <c r="JD74" s="369" t="str">
        <v/>
      </c>
      <c r="JE74" s="369" t="str">
        <v/>
      </c>
      <c r="JF74" s="369" t="str">
        <v/>
      </c>
      <c r="JG74" s="369" t="str">
        <v/>
      </c>
      <c r="JH74" s="369" t="str">
        <v/>
      </c>
      <c r="JI74" s="369" t="str">
        <v/>
      </c>
      <c r="JJ74" s="369" t="str">
        <v/>
      </c>
      <c r="JK74" s="369" t="str">
        <v/>
      </c>
      <c r="JL74" s="369" t="str">
        <v/>
      </c>
      <c r="JM74" s="369" t="str">
        <v/>
      </c>
      <c r="JN74" s="369" t="str">
        <v/>
      </c>
      <c r="JO74" s="369" t="str">
        <v/>
      </c>
      <c r="JP74" s="369" t="str">
        <v/>
      </c>
      <c r="JQ74" s="369" t="str">
        <v/>
      </c>
      <c r="JR74" s="369" t="str">
        <v/>
      </c>
      <c r="JS74" s="369" t="str">
        <v/>
      </c>
      <c r="JT74" s="369" t="str">
        <v/>
      </c>
      <c r="JU74" s="369" t="str">
        <v/>
      </c>
      <c r="JV74" s="369" t="str">
        <v/>
      </c>
      <c r="JW74" s="369" t="str">
        <v/>
      </c>
      <c r="JX74" s="369" t="str">
        <v/>
      </c>
      <c r="JY74" s="369" t="str">
        <v/>
      </c>
      <c r="JZ74" s="369" t="str">
        <v/>
      </c>
      <c r="KA74" s="369" t="str">
        <v/>
      </c>
      <c r="KB74" s="369" t="str">
        <v/>
      </c>
      <c r="KC74" s="369" t="str">
        <v/>
      </c>
      <c r="KD74" s="369" t="str">
        <v/>
      </c>
      <c r="KE74" s="369" t="str">
        <v/>
      </c>
      <c r="KF74" s="369" t="str">
        <v/>
      </c>
      <c r="KG74" s="369" t="str">
        <v/>
      </c>
      <c r="KH74" s="369" t="str">
        <v/>
      </c>
      <c r="KI74" s="369" t="str">
        <v/>
      </c>
      <c r="KJ74" s="369" t="str">
        <v/>
      </c>
      <c r="KK74" s="369" t="str">
        <v/>
      </c>
      <c r="KL74" s="369" t="str">
        <v/>
      </c>
      <c r="KM74" s="369" t="str">
        <v/>
      </c>
      <c r="KN74" s="369" t="str">
        <v/>
      </c>
      <c r="KO74" s="369" t="str">
        <v/>
      </c>
      <c r="KP74" s="369" t="str">
        <v/>
      </c>
      <c r="KQ74" s="369" t="str">
        <v/>
      </c>
      <c r="KR74" s="369" t="str">
        <v/>
      </c>
      <c r="KS74" s="369" t="str">
        <v/>
      </c>
      <c r="KT74" s="369" t="str">
        <v/>
      </c>
      <c r="KU74" s="369" t="str">
        <v/>
      </c>
      <c r="KV74" s="369" t="str">
        <v/>
      </c>
      <c r="KW74" s="369" t="str">
        <v/>
      </c>
      <c r="KX74" s="369" t="str">
        <v/>
      </c>
      <c r="KY74" s="369" t="str">
        <v/>
      </c>
      <c r="KZ74" s="369" t="str">
        <v/>
      </c>
      <c r="LA74" s="369" t="str">
        <v/>
      </c>
      <c r="LB74" s="369" t="str">
        <v/>
      </c>
      <c r="LC74" s="369" t="str">
        <v/>
      </c>
      <c r="LD74" s="369" t="str">
        <v/>
      </c>
      <c r="LE74" s="369" t="str">
        <v/>
      </c>
      <c r="LF74" s="369" t="str">
        <v/>
      </c>
      <c r="LG74" s="369" t="str">
        <v/>
      </c>
      <c r="LH74" s="369" t="str">
        <v/>
      </c>
      <c r="LI74" s="369" t="str">
        <v/>
      </c>
      <c r="LJ74" s="369" t="str">
        <v/>
      </c>
      <c r="LK74" s="369" t="str">
        <v/>
      </c>
      <c r="LL74" s="369" t="str">
        <v/>
      </c>
      <c r="LM74" s="369" t="str">
        <v/>
      </c>
      <c r="LN74" s="369" t="str">
        <v/>
      </c>
      <c r="LO74" s="369" t="str">
        <v/>
      </c>
      <c r="LP74" s="369" t="str">
        <v/>
      </c>
      <c r="LQ74" s="369" t="str">
        <v/>
      </c>
      <c r="LR74" s="369" t="str">
        <v/>
      </c>
      <c r="LS74" s="369" t="str">
        <v/>
      </c>
      <c r="LT74" s="369" t="str">
        <v/>
      </c>
      <c r="LU74" s="369" t="str">
        <v/>
      </c>
      <c r="LV74" s="369" t="str">
        <v/>
      </c>
      <c r="LW74" s="369" t="str">
        <v/>
      </c>
      <c r="LX74" s="369" t="str">
        <v/>
      </c>
      <c r="LY74" s="369" t="str">
        <v/>
      </c>
      <c r="LZ74" s="369" t="str">
        <v/>
      </c>
      <c r="MA74" s="369" t="str">
        <v/>
      </c>
      <c r="MB74" s="369" t="str">
        <v/>
      </c>
      <c r="MC74" s="369" t="str">
        <v/>
      </c>
      <c r="MD74" s="369" t="str">
        <v/>
      </c>
      <c r="ME74" s="369" t="str">
        <v/>
      </c>
      <c r="MF74" s="369" t="str">
        <v/>
      </c>
      <c r="MG74" s="369" t="str">
        <v/>
      </c>
      <c r="MH74" s="369" t="str">
        <v/>
      </c>
      <c r="MI74" s="369" t="str">
        <v/>
      </c>
      <c r="MJ74" s="369" t="str">
        <v/>
      </c>
      <c r="MK74" s="369" t="str">
        <v/>
      </c>
      <c r="ML74" s="369" t="str">
        <v/>
      </c>
      <c r="MM74" s="369" t="str">
        <v/>
      </c>
      <c r="MN74" s="369" t="str">
        <v/>
      </c>
      <c r="MO74" s="369" t="str">
        <v/>
      </c>
      <c r="MP74" s="369" t="str">
        <v/>
      </c>
      <c r="MQ74" s="369" t="str">
        <v/>
      </c>
      <c r="MR74" s="369" t="str">
        <v/>
      </c>
      <c r="MS74" s="369" t="str">
        <v/>
      </c>
      <c r="MT74" s="369" t="str">
        <v/>
      </c>
      <c r="MU74" s="369" t="str">
        <v/>
      </c>
      <c r="MV74" s="369" t="str">
        <v/>
      </c>
      <c r="MW74" s="369" t="str">
        <v/>
      </c>
      <c r="MX74" s="369" t="str">
        <v/>
      </c>
      <c r="MY74" s="369" t="str">
        <v/>
      </c>
      <c r="MZ74" s="369" t="str">
        <v/>
      </c>
      <c r="NA74" s="369" t="str">
        <v/>
      </c>
      <c r="NB74" s="369" t="str">
        <v/>
      </c>
      <c r="NC74" s="369" t="str">
        <v/>
      </c>
      <c r="ND74" s="369" t="str">
        <v/>
      </c>
      <c r="NE74" s="369" t="str">
        <v/>
      </c>
      <c r="NF74" s="369" t="str">
        <v/>
      </c>
      <c r="NG74" s="369" t="str">
        <v/>
      </c>
      <c r="NH74" s="369" t="str">
        <v/>
      </c>
      <c r="NI74" s="369" t="str">
        <v/>
      </c>
      <c r="NJ74" s="369" t="str">
        <v/>
      </c>
      <c r="NK74" s="369" t="str">
        <v/>
      </c>
      <c r="NL74" s="369" t="str">
        <v/>
      </c>
      <c r="NM74" s="369" t="str">
        <v/>
      </c>
      <c r="NN74" s="369" t="str">
        <v/>
      </c>
      <c r="NO74" s="369" t="str">
        <v/>
      </c>
      <c r="NP74" s="369" t="str">
        <v/>
      </c>
      <c r="NQ74" s="369" t="str">
        <v/>
      </c>
      <c r="NR74" s="369" t="str">
        <v/>
      </c>
      <c r="NS74" s="369" t="str">
        <v/>
      </c>
      <c r="NT74" s="369" t="str">
        <v/>
      </c>
      <c r="NU74" s="369" t="str">
        <v/>
      </c>
      <c r="NV74" s="369" t="str">
        <v/>
      </c>
      <c r="NW74" s="369" t="str">
        <v/>
      </c>
      <c r="NX74" s="369" t="str">
        <v/>
      </c>
      <c r="NY74" s="369" t="str">
        <v/>
      </c>
      <c r="NZ74" s="369" t="str">
        <v/>
      </c>
      <c r="OA74" s="369" t="str">
        <v/>
      </c>
      <c r="OB74" s="369" t="str">
        <v/>
      </c>
      <c r="OC74" s="369" t="str">
        <v/>
      </c>
      <c r="OD74" s="369" t="str">
        <v/>
      </c>
      <c r="OE74" s="369" t="str">
        <v/>
      </c>
      <c r="OF74" s="369" t="str">
        <v/>
      </c>
      <c r="OG74" s="369" t="str">
        <v/>
      </c>
      <c r="OH74" s="369" t="str">
        <v/>
      </c>
      <c r="OI74" s="369" t="str">
        <v/>
      </c>
      <c r="OJ74" s="369" t="str">
        <v/>
      </c>
      <c r="OK74" s="369" t="str">
        <v/>
      </c>
      <c r="OL74" s="369" t="str">
        <v/>
      </c>
      <c r="OM74" s="369" t="str">
        <v/>
      </c>
      <c r="ON74" s="369" t="str">
        <v/>
      </c>
      <c r="OO74" s="369" t="str">
        <v/>
      </c>
      <c r="OP74" s="369" t="str">
        <v/>
      </c>
      <c r="OQ74" s="371" t="str">
        <v/>
      </c>
      <c r="OR74" s="369" t="str">
        <v/>
      </c>
      <c r="OS74" s="369" t="str">
        <v/>
      </c>
      <c r="OT74" s="369" t="str">
        <v/>
      </c>
      <c r="OU74" s="369" t="str">
        <v/>
      </c>
      <c r="OV74" s="369" t="str">
        <v/>
      </c>
      <c r="OW74" s="369" t="str">
        <v/>
      </c>
      <c r="OX74" s="369" t="str">
        <v/>
      </c>
      <c r="OY74" s="369" t="str">
        <v/>
      </c>
      <c r="OZ74" s="369" t="str">
        <v/>
      </c>
      <c r="PA74" s="369" t="str">
        <v/>
      </c>
      <c r="PB74" s="369" t="str">
        <v/>
      </c>
      <c r="PC74" s="369" t="str">
        <v/>
      </c>
      <c r="PD74" s="369" t="str">
        <v/>
      </c>
      <c r="PE74" s="369" t="str">
        <v/>
      </c>
      <c r="PF74" s="369" t="str">
        <v/>
      </c>
      <c r="PG74" s="369" t="str">
        <v/>
      </c>
      <c r="PH74" s="369" t="str">
        <v/>
      </c>
      <c r="PI74" s="369" t="str">
        <v/>
      </c>
      <c r="PJ74" s="369" t="str">
        <v/>
      </c>
      <c r="PK74" s="369" t="str">
        <v/>
      </c>
      <c r="PL74" s="369" t="str">
        <v/>
      </c>
      <c r="PM74" s="369" t="str">
        <v/>
      </c>
      <c r="PN74" s="369" t="str">
        <v/>
      </c>
      <c r="PO74" s="369" t="str">
        <v/>
      </c>
      <c r="PP74" s="369" t="str">
        <v/>
      </c>
      <c r="PQ74" s="369" t="str">
        <v/>
      </c>
      <c r="PR74" s="369" t="str">
        <v/>
      </c>
      <c r="PS74" s="369" t="str">
        <v/>
      </c>
      <c r="PT74" s="369" t="str">
        <v/>
      </c>
      <c r="PU74" s="369" t="str">
        <v/>
      </c>
      <c r="PV74" s="369" t="str">
        <v/>
      </c>
      <c r="PW74" s="369" t="str">
        <v/>
      </c>
      <c r="PX74" s="369" t="str">
        <v/>
      </c>
      <c r="PY74" s="369" t="str">
        <v/>
      </c>
      <c r="PZ74" s="369" t="str">
        <v/>
      </c>
      <c r="QA74" s="369" t="str">
        <v/>
      </c>
      <c r="QB74" s="369" t="str">
        <v/>
      </c>
      <c r="QC74" s="369" t="str">
        <v/>
      </c>
      <c r="QD74" s="369" t="str">
        <v/>
      </c>
      <c r="QE74" s="369" t="str">
        <v/>
      </c>
      <c r="QF74" s="369" t="str">
        <v/>
      </c>
      <c r="QG74" s="369" t="str">
        <v/>
      </c>
      <c r="QH74" s="369" t="str">
        <v/>
      </c>
      <c r="QI74" s="369" t="str">
        <v/>
      </c>
      <c r="QJ74" s="369" t="str">
        <v/>
      </c>
      <c r="QK74" s="369" t="str">
        <v/>
      </c>
      <c r="QL74" s="369" t="str">
        <v/>
      </c>
      <c r="QM74" s="369" t="str">
        <v/>
      </c>
      <c r="QN74" s="369" t="str">
        <v/>
      </c>
      <c r="QO74" s="369" t="str">
        <v/>
      </c>
      <c r="QP74" s="369" t="str">
        <v/>
      </c>
      <c r="QQ74" s="369" t="str">
        <v/>
      </c>
      <c r="QR74" s="369" t="str">
        <v/>
      </c>
      <c r="QS74" s="369" t="str">
        <v/>
      </c>
      <c r="QT74" s="369" t="str">
        <v/>
      </c>
      <c r="QU74" s="369" t="str">
        <v/>
      </c>
      <c r="QV74" s="369" t="str">
        <v/>
      </c>
      <c r="QW74" s="369" t="str">
        <v/>
      </c>
      <c r="QX74" s="369" t="str">
        <v/>
      </c>
      <c r="QY74" s="369" t="str">
        <v/>
      </c>
      <c r="QZ74" s="369" t="str">
        <v/>
      </c>
      <c r="RA74" s="369" t="str">
        <v/>
      </c>
      <c r="RB74" s="369" t="str">
        <v/>
      </c>
      <c r="RC74" s="369" t="str">
        <v/>
      </c>
      <c r="RD74" s="369" t="str">
        <v/>
      </c>
      <c r="RE74" s="369" t="str">
        <v/>
      </c>
      <c r="RF74" s="369" t="str">
        <v/>
      </c>
      <c r="RG74" s="369" t="str">
        <v/>
      </c>
      <c r="RH74" s="369" t="str">
        <v/>
      </c>
      <c r="RI74" s="369" t="str">
        <v/>
      </c>
      <c r="RJ74" s="369" t="str">
        <v/>
      </c>
      <c r="RK74" s="369" t="str">
        <v/>
      </c>
      <c r="RL74" s="369" t="str">
        <v/>
      </c>
      <c r="RM74" s="369" t="str">
        <v/>
      </c>
      <c r="RN74" s="369" t="str">
        <v/>
      </c>
      <c r="RO74" s="369" t="str">
        <v/>
      </c>
      <c r="RP74" s="369" t="str">
        <v/>
      </c>
      <c r="RQ74" s="369" t="str">
        <v/>
      </c>
      <c r="RR74" s="369" t="str">
        <v/>
      </c>
      <c r="RS74" s="369" t="str">
        <v/>
      </c>
      <c r="RT74" s="369" t="str">
        <v/>
      </c>
      <c r="RU74" s="369" t="str">
        <v/>
      </c>
      <c r="RV74" s="369" t="str">
        <v/>
      </c>
      <c r="RW74" s="369" t="str">
        <v/>
      </c>
      <c r="RX74" s="369" t="str">
        <v/>
      </c>
      <c r="RY74" s="369" t="str">
        <v/>
      </c>
      <c r="RZ74" s="369" t="str">
        <v/>
      </c>
      <c r="SA74" s="369" t="str">
        <v/>
      </c>
      <c r="SB74" s="369" t="str">
        <v/>
      </c>
      <c r="SC74" s="369" t="str">
        <v/>
      </c>
      <c r="SD74" s="369" t="str">
        <v/>
      </c>
      <c r="SE74" s="369" t="str">
        <v/>
      </c>
      <c r="SF74" s="369" t="str">
        <v/>
      </c>
      <c r="SG74" s="369" t="str">
        <v/>
      </c>
      <c r="SH74" s="369" t="str">
        <v/>
      </c>
      <c r="SI74" s="369" t="str">
        <v/>
      </c>
      <c r="SJ74" s="369" t="str">
        <v/>
      </c>
      <c r="SK74" s="369" t="str">
        <v/>
      </c>
      <c r="SL74" s="369" t="str">
        <v/>
      </c>
      <c r="SM74" s="369" t="str">
        <v/>
      </c>
      <c r="SN74" s="369" t="str">
        <v/>
      </c>
      <c r="SO74" s="369" t="str">
        <v/>
      </c>
      <c r="SP74" s="369" t="str">
        <v/>
      </c>
      <c r="SQ74" s="369" t="str">
        <v/>
      </c>
      <c r="SR74" s="369" t="str">
        <v/>
      </c>
      <c r="SS74" s="369" t="str">
        <v/>
      </c>
      <c r="ST74" s="369" t="str">
        <v/>
      </c>
      <c r="SU74" s="369" t="str">
        <v/>
      </c>
      <c r="SV74" s="369" t="str">
        <v/>
      </c>
      <c r="SW74" s="369" t="str">
        <v/>
      </c>
      <c r="SX74" s="369" t="str">
        <v/>
      </c>
      <c r="SY74" s="369" t="str">
        <v/>
      </c>
      <c r="SZ74" s="369" t="str">
        <v/>
      </c>
      <c r="TA74" s="369" t="str">
        <v/>
      </c>
      <c r="TB74" s="369" t="str">
        <v/>
      </c>
      <c r="TC74" s="369" t="str">
        <v/>
      </c>
      <c r="TD74" s="369" t="str">
        <v/>
      </c>
      <c r="TE74" s="369" t="str">
        <v/>
      </c>
      <c r="TF74" s="369" t="str">
        <v/>
      </c>
      <c r="TG74" s="369" t="str">
        <v/>
      </c>
      <c r="TH74" s="369" t="str">
        <v/>
      </c>
      <c r="TI74" s="369" t="str">
        <v/>
      </c>
      <c r="TJ74" s="369" t="str">
        <v/>
      </c>
      <c r="TK74" s="369" t="str">
        <v/>
      </c>
      <c r="TL74" s="369" t="str">
        <v/>
      </c>
      <c r="TM74" s="369" t="str">
        <v/>
      </c>
      <c r="TN74" s="369" t="str">
        <v/>
      </c>
      <c r="TO74" s="369" t="str">
        <v/>
      </c>
      <c r="TP74" s="369" t="str">
        <v/>
      </c>
      <c r="TQ74" s="369" t="str">
        <v/>
      </c>
      <c r="TR74" s="369" t="str">
        <v/>
      </c>
      <c r="TS74" s="369" t="str">
        <v/>
      </c>
      <c r="TT74" s="369" t="str">
        <v/>
      </c>
      <c r="TU74" s="369" t="str">
        <v/>
      </c>
      <c r="TV74" s="369" t="str">
        <v/>
      </c>
      <c r="TW74" s="369" t="str">
        <v/>
      </c>
      <c r="TX74" s="369" t="str">
        <v/>
      </c>
      <c r="TY74" s="369" t="str">
        <v/>
      </c>
      <c r="TZ74" s="369" t="str">
        <v/>
      </c>
      <c r="UA74" s="369" t="str">
        <v/>
      </c>
      <c r="UB74" s="369" t="str">
        <v/>
      </c>
      <c r="UC74" s="369" t="str">
        <v/>
      </c>
      <c r="UD74" s="369" t="str">
        <v/>
      </c>
      <c r="UE74" s="369" t="str">
        <v/>
      </c>
      <c r="UF74" s="369" t="str">
        <v/>
      </c>
      <c r="UG74" s="369" t="str">
        <v/>
      </c>
      <c r="UH74" s="369" t="str">
        <v/>
      </c>
      <c r="UI74" s="369" t="str">
        <v/>
      </c>
      <c r="UJ74" s="369" t="str">
        <v/>
      </c>
      <c r="UK74" s="369" t="str">
        <v/>
      </c>
      <c r="UL74" s="369" t="str">
        <v/>
      </c>
      <c r="UM74" s="369" t="str">
        <v/>
      </c>
      <c r="UN74" s="369" t="str">
        <v/>
      </c>
      <c r="UO74" s="369" t="str">
        <v/>
      </c>
      <c r="UP74" s="369" t="str">
        <v/>
      </c>
      <c r="UQ74" s="369" t="str">
        <v/>
      </c>
      <c r="UR74" s="369" t="str">
        <v/>
      </c>
      <c r="US74" s="369" t="str">
        <v/>
      </c>
      <c r="UT74" s="369" t="str">
        <v/>
      </c>
      <c r="UU74" s="369" t="str">
        <v/>
      </c>
      <c r="UV74" s="369" t="str">
        <v/>
      </c>
      <c r="UW74" s="369" t="str">
        <v/>
      </c>
      <c r="UX74" s="369" t="str">
        <v/>
      </c>
      <c r="UY74" s="369" t="str">
        <v/>
      </c>
      <c r="UZ74" s="369" t="str">
        <v/>
      </c>
      <c r="VA74" s="369" t="str">
        <v/>
      </c>
      <c r="VB74" s="369" t="str">
        <v/>
      </c>
      <c r="VC74" s="369" t="str">
        <v/>
      </c>
      <c r="VD74" s="369" t="str">
        <v/>
      </c>
      <c r="VE74" s="369" t="str">
        <v/>
      </c>
      <c r="VF74" s="369" t="str">
        <v/>
      </c>
      <c r="VG74" s="369" t="str">
        <v/>
      </c>
      <c r="VH74" s="369" t="str">
        <v/>
      </c>
      <c r="VI74" s="369" t="str">
        <v/>
      </c>
      <c r="VJ74" s="369" t="str">
        <v/>
      </c>
      <c r="VK74" s="369" t="str">
        <v/>
      </c>
      <c r="VL74" s="369" t="str">
        <v/>
      </c>
      <c r="VM74" s="369" t="str">
        <v/>
      </c>
      <c r="VN74" s="369" t="str">
        <v/>
      </c>
      <c r="VO74" s="369" t="str">
        <v/>
      </c>
      <c r="VP74" s="369" t="str">
        <v/>
      </c>
      <c r="VQ74" s="369" t="str">
        <v/>
      </c>
      <c r="VR74" s="369" t="str">
        <v/>
      </c>
      <c r="VS74" s="369" t="str">
        <v/>
      </c>
      <c r="VT74" s="369" t="str">
        <v/>
      </c>
      <c r="VU74" s="369" t="str">
        <v/>
      </c>
      <c r="VV74" s="369" t="str">
        <v/>
      </c>
      <c r="VW74" s="369" t="str">
        <v/>
      </c>
      <c r="VX74" s="369" t="str">
        <v/>
      </c>
      <c r="VY74" s="369" t="str">
        <v/>
      </c>
      <c r="VZ74" s="369" t="str">
        <v/>
      </c>
      <c r="WA74" s="369" t="str">
        <v/>
      </c>
      <c r="WB74" s="369" t="str">
        <v/>
      </c>
      <c r="WC74" s="369" t="str">
        <v/>
      </c>
      <c r="WD74" s="369" t="str">
        <v/>
      </c>
      <c r="WE74" s="369" t="str">
        <v/>
      </c>
      <c r="WF74" s="369" t="str">
        <v/>
      </c>
      <c r="WG74" s="369" t="str">
        <v/>
      </c>
      <c r="WH74" s="369" t="str">
        <v/>
      </c>
      <c r="WI74" s="369" t="str">
        <v/>
      </c>
    </row>
    <row r="75" spans="1:607">
      <c r="A75" s="348"/>
      <c r="B75" s="360" t="s">
        <v>807</v>
      </c>
      <c r="C75" s="348"/>
      <c r="D75" s="348"/>
      <c r="E75" s="348"/>
      <c r="F75" s="348"/>
      <c r="G75" s="361" t="str">
        <f t="shared" si="2"/>
        <v/>
      </c>
      <c r="H75" s="361" t="str">
        <f t="shared" si="3"/>
        <v/>
      </c>
      <c r="I75" s="397"/>
      <c r="J75" s="348"/>
      <c r="K75" s="348"/>
      <c r="L75" s="348"/>
      <c r="M75" s="348"/>
      <c r="N75" s="400"/>
      <c r="O75" s="400"/>
      <c r="P75" s="400"/>
      <c r="Q75" s="400"/>
      <c r="R75" s="400"/>
      <c r="S75" s="400"/>
      <c r="T75" s="400"/>
      <c r="U75" s="400"/>
      <c r="V75" s="400"/>
      <c r="W75" s="400"/>
      <c r="X75" s="400"/>
      <c r="Y75" s="400"/>
      <c r="Z75" s="400"/>
      <c r="AA75" s="400"/>
      <c r="AB75" s="400"/>
      <c r="AC75" s="400"/>
      <c r="AD75" s="400"/>
      <c r="AE75" s="400"/>
      <c r="AF75" s="400"/>
      <c r="AG75" s="400"/>
      <c r="AH75" s="400"/>
      <c r="AI75" s="400"/>
      <c r="AJ75" s="400"/>
      <c r="AK75" s="400"/>
      <c r="AL75" s="400"/>
      <c r="AM75" s="400"/>
      <c r="AN75" s="400"/>
      <c r="AO75" s="400"/>
      <c r="AP75" s="400"/>
      <c r="AQ75" s="400"/>
      <c r="AR75" s="400"/>
      <c r="AS75" s="400"/>
      <c r="AT75" s="400"/>
      <c r="AU75" s="400"/>
      <c r="AV75" s="400"/>
      <c r="AW75" s="400"/>
      <c r="AX75" s="400"/>
      <c r="AY75" s="400"/>
      <c r="AZ75" s="400"/>
      <c r="BA75" s="400"/>
      <c r="BB75" s="400"/>
      <c r="BC75" s="400"/>
      <c r="BD75" s="400"/>
      <c r="BE75" s="400"/>
      <c r="BF75" s="400"/>
      <c r="BG75" s="400"/>
      <c r="BH75" s="400"/>
      <c r="BI75" s="400"/>
      <c r="BJ75" s="400"/>
      <c r="BK75" s="400"/>
      <c r="BL75" s="400"/>
      <c r="BM75" s="400"/>
      <c r="BN75" s="400"/>
      <c r="BO75" s="400"/>
      <c r="BP75" s="400"/>
      <c r="BQ75" s="400"/>
      <c r="BR75" s="400"/>
      <c r="BS75" s="400"/>
      <c r="BT75" s="400"/>
      <c r="BU75" s="400"/>
      <c r="BV75" s="400"/>
      <c r="BW75" s="400"/>
      <c r="BX75" s="400"/>
      <c r="BY75" s="400"/>
      <c r="BZ75" s="400"/>
      <c r="CA75" s="400"/>
      <c r="CB75" s="400"/>
      <c r="CC75" s="400"/>
      <c r="CD75" s="400"/>
      <c r="CE75" s="400"/>
      <c r="CF75" s="400"/>
      <c r="CG75" s="400"/>
      <c r="CH75" s="400"/>
      <c r="CI75" s="400"/>
      <c r="CJ75" s="400"/>
      <c r="CK75" s="400"/>
      <c r="CL75" s="400"/>
      <c r="CM75" s="400"/>
      <c r="CN75" s="400"/>
      <c r="CO75" s="400"/>
      <c r="CP75" s="400"/>
      <c r="CQ75" s="400"/>
      <c r="CR75" s="400"/>
      <c r="CS75" s="400"/>
      <c r="CT75" s="400"/>
      <c r="CU75" s="400"/>
      <c r="CV75" s="400"/>
      <c r="CW75" s="400"/>
      <c r="CX75" s="400"/>
      <c r="CY75" s="400"/>
      <c r="CZ75" s="362"/>
      <c r="DB75" s="897"/>
      <c r="DC75" s="897"/>
      <c r="DD75" s="368" t="str">
        <v/>
      </c>
      <c r="DE75" s="369" t="str">
        <v/>
      </c>
      <c r="DF75" s="369" t="str">
        <v/>
      </c>
      <c r="DG75" s="369" t="str">
        <v/>
      </c>
      <c r="DH75" s="369" t="str">
        <v/>
      </c>
      <c r="DI75" s="369" t="str">
        <v/>
      </c>
      <c r="DJ75" s="369" t="str">
        <v/>
      </c>
      <c r="DK75" s="369" t="str">
        <v/>
      </c>
      <c r="DL75" s="369" t="str">
        <v/>
      </c>
      <c r="DM75" s="369" t="str">
        <v/>
      </c>
      <c r="DN75" s="369" t="str">
        <v/>
      </c>
      <c r="DO75" s="369" t="str">
        <v/>
      </c>
      <c r="DP75" s="369" t="str">
        <v/>
      </c>
      <c r="DQ75" s="369" t="str">
        <v/>
      </c>
      <c r="DR75" s="369" t="str">
        <v/>
      </c>
      <c r="DS75" s="369" t="str">
        <v/>
      </c>
      <c r="DT75" s="369" t="str">
        <v/>
      </c>
      <c r="DU75" s="369" t="str">
        <v/>
      </c>
      <c r="DV75" s="369" t="str">
        <v/>
      </c>
      <c r="DW75" s="369" t="str">
        <v/>
      </c>
      <c r="DX75" s="370" t="str">
        <v/>
      </c>
      <c r="DY75" s="369" t="str">
        <v/>
      </c>
      <c r="DZ75" s="369" t="str">
        <v/>
      </c>
      <c r="EA75" s="369" t="str">
        <v/>
      </c>
      <c r="EB75" s="369" t="str">
        <v/>
      </c>
      <c r="EC75" s="369" t="str">
        <v/>
      </c>
      <c r="ED75" s="369" t="str">
        <v/>
      </c>
      <c r="EE75" s="369" t="str">
        <v/>
      </c>
      <c r="EF75" s="369" t="str">
        <v/>
      </c>
      <c r="EG75" s="369" t="str">
        <v/>
      </c>
      <c r="EH75" s="369" t="str">
        <v/>
      </c>
      <c r="EI75" s="369" t="str">
        <v/>
      </c>
      <c r="EJ75" s="369" t="str">
        <v/>
      </c>
      <c r="EK75" s="369" t="str">
        <v/>
      </c>
      <c r="EL75" s="369" t="str">
        <v/>
      </c>
      <c r="EM75" s="369" t="str">
        <v/>
      </c>
      <c r="EN75" s="369" t="str">
        <v/>
      </c>
      <c r="EO75" s="369" t="str">
        <v/>
      </c>
      <c r="EP75" s="369" t="str">
        <v/>
      </c>
      <c r="EQ75" s="369" t="str">
        <v/>
      </c>
      <c r="ER75" s="369" t="str">
        <v/>
      </c>
      <c r="ES75" s="369" t="str">
        <v/>
      </c>
      <c r="ET75" s="369" t="str">
        <v/>
      </c>
      <c r="EU75" s="369" t="str">
        <v/>
      </c>
      <c r="EV75" s="369" t="str">
        <v/>
      </c>
      <c r="EW75" s="369" t="str">
        <v/>
      </c>
      <c r="EX75" s="369" t="str">
        <v/>
      </c>
      <c r="EY75" s="369" t="str">
        <v/>
      </c>
      <c r="EZ75" s="369" t="str">
        <v/>
      </c>
      <c r="FA75" s="369" t="str">
        <v/>
      </c>
      <c r="FB75" s="369" t="str">
        <v/>
      </c>
      <c r="FC75" s="369" t="str">
        <v/>
      </c>
      <c r="FD75" s="369" t="str">
        <v/>
      </c>
      <c r="FE75" s="369" t="str">
        <v/>
      </c>
      <c r="FF75" s="369" t="str">
        <v/>
      </c>
      <c r="FG75" s="369" t="str">
        <v/>
      </c>
      <c r="FH75" s="369" t="str">
        <v/>
      </c>
      <c r="FI75" s="369" t="str">
        <v/>
      </c>
      <c r="FJ75" s="369" t="str">
        <v/>
      </c>
      <c r="FK75" s="369" t="str">
        <v/>
      </c>
      <c r="FL75" s="369" t="str">
        <v/>
      </c>
      <c r="FM75" s="369" t="str">
        <v/>
      </c>
      <c r="FN75" s="369" t="str">
        <v/>
      </c>
      <c r="FO75" s="369" t="str">
        <v/>
      </c>
      <c r="FP75" s="369" t="str">
        <v/>
      </c>
      <c r="FQ75" s="369" t="str">
        <v/>
      </c>
      <c r="FR75" s="369" t="str">
        <v/>
      </c>
      <c r="FS75" s="369" t="str">
        <v/>
      </c>
      <c r="FT75" s="369" t="str">
        <v/>
      </c>
      <c r="FU75" s="369" t="str">
        <v/>
      </c>
      <c r="FV75" s="369" t="str">
        <v/>
      </c>
      <c r="FW75" s="369" t="str">
        <v/>
      </c>
      <c r="FX75" s="369" t="str">
        <v/>
      </c>
      <c r="FY75" s="369" t="str">
        <v/>
      </c>
      <c r="FZ75" s="369" t="str">
        <v/>
      </c>
      <c r="GA75" s="369" t="str">
        <v/>
      </c>
      <c r="GB75" s="369" t="str">
        <v/>
      </c>
      <c r="GC75" s="369" t="str">
        <v/>
      </c>
      <c r="GD75" s="369" t="str">
        <v/>
      </c>
      <c r="GE75" s="369" t="str">
        <v/>
      </c>
      <c r="GF75" s="369" t="str">
        <v/>
      </c>
      <c r="GG75" s="369" t="str">
        <v/>
      </c>
      <c r="GH75" s="369" t="str">
        <v/>
      </c>
      <c r="GI75" s="369" t="str">
        <v/>
      </c>
      <c r="GJ75" s="369" t="str">
        <v/>
      </c>
      <c r="GK75" s="369" t="str">
        <v/>
      </c>
      <c r="GL75" s="369" t="str">
        <v/>
      </c>
      <c r="GM75" s="369" t="str">
        <v/>
      </c>
      <c r="GN75" s="369" t="str">
        <v/>
      </c>
      <c r="GO75" s="369" t="str">
        <v/>
      </c>
      <c r="GP75" s="369" t="str">
        <v/>
      </c>
      <c r="GQ75" s="369" t="str">
        <v/>
      </c>
      <c r="GR75" s="369" t="str">
        <v/>
      </c>
      <c r="GS75" s="369" t="str">
        <v/>
      </c>
      <c r="GT75" s="369" t="str">
        <v/>
      </c>
      <c r="GU75" s="369" t="str">
        <v/>
      </c>
      <c r="GV75" s="369" t="str">
        <v/>
      </c>
      <c r="GW75" s="369" t="str">
        <v/>
      </c>
      <c r="GX75" s="369" t="str">
        <v/>
      </c>
      <c r="GY75" s="369" t="str">
        <v/>
      </c>
      <c r="GZ75" s="369" t="str">
        <v/>
      </c>
      <c r="HA75" s="369" t="str">
        <v/>
      </c>
      <c r="HB75" s="369" t="str">
        <v/>
      </c>
      <c r="HC75" s="369" t="str">
        <v/>
      </c>
      <c r="HD75" s="369" t="str">
        <v/>
      </c>
      <c r="HE75" s="369" t="str">
        <v/>
      </c>
      <c r="HF75" s="369" t="str">
        <v/>
      </c>
      <c r="HG75" s="369" t="str">
        <v/>
      </c>
      <c r="HH75" s="369" t="str">
        <v/>
      </c>
      <c r="HI75" s="369" t="str">
        <v/>
      </c>
      <c r="HJ75" s="369" t="str">
        <v/>
      </c>
      <c r="HK75" s="369" t="str">
        <v/>
      </c>
      <c r="HL75" s="369" t="str">
        <v/>
      </c>
      <c r="HM75" s="369" t="str">
        <v/>
      </c>
      <c r="HN75" s="369" t="str">
        <v/>
      </c>
      <c r="HO75" s="369" t="str">
        <v/>
      </c>
      <c r="HP75" s="369" t="str">
        <v/>
      </c>
      <c r="HQ75" s="369" t="str">
        <v/>
      </c>
      <c r="HR75" s="369" t="str">
        <v/>
      </c>
      <c r="HS75" s="369" t="str">
        <v/>
      </c>
      <c r="HT75" s="369" t="str">
        <v/>
      </c>
      <c r="HU75" s="369" t="str">
        <v/>
      </c>
      <c r="HV75" s="369" t="str">
        <v/>
      </c>
      <c r="HW75" s="369" t="str">
        <v/>
      </c>
      <c r="HX75" s="369" t="str">
        <v/>
      </c>
      <c r="HY75" s="369" t="str">
        <v/>
      </c>
      <c r="HZ75" s="369" t="str">
        <v/>
      </c>
      <c r="IA75" s="369" t="str">
        <v/>
      </c>
      <c r="IB75" s="369" t="str">
        <v/>
      </c>
      <c r="IC75" s="369" t="str">
        <v/>
      </c>
      <c r="ID75" s="369" t="str">
        <v/>
      </c>
      <c r="IE75" s="369" t="str">
        <v/>
      </c>
      <c r="IF75" s="369" t="str">
        <v/>
      </c>
      <c r="IG75" s="369" t="str">
        <v/>
      </c>
      <c r="IH75" s="369" t="str">
        <v/>
      </c>
      <c r="II75" s="369" t="str">
        <v/>
      </c>
      <c r="IJ75" s="369" t="str">
        <v/>
      </c>
      <c r="IK75" s="369" t="str">
        <v/>
      </c>
      <c r="IL75" s="369" t="str">
        <v/>
      </c>
      <c r="IM75" s="369" t="str">
        <v/>
      </c>
      <c r="IN75" s="369" t="str">
        <v/>
      </c>
      <c r="IO75" s="369" t="str">
        <v/>
      </c>
      <c r="IP75" s="369" t="str">
        <v/>
      </c>
      <c r="IQ75" s="369" t="str">
        <v/>
      </c>
      <c r="IR75" s="369" t="str">
        <v/>
      </c>
      <c r="IS75" s="369" t="str">
        <v/>
      </c>
      <c r="IT75" s="369" t="str">
        <v/>
      </c>
      <c r="IU75" s="369" t="str">
        <v/>
      </c>
      <c r="IV75" s="369" t="str">
        <v/>
      </c>
      <c r="IW75" s="369" t="str">
        <v/>
      </c>
      <c r="IX75" s="369" t="str">
        <v/>
      </c>
      <c r="IY75" s="369" t="str">
        <v/>
      </c>
      <c r="IZ75" s="369" t="str">
        <v/>
      </c>
      <c r="JA75" s="369" t="str">
        <v/>
      </c>
      <c r="JB75" s="369" t="str">
        <v/>
      </c>
      <c r="JC75" s="369" t="str">
        <v/>
      </c>
      <c r="JD75" s="369" t="str">
        <v/>
      </c>
      <c r="JE75" s="369" t="str">
        <v/>
      </c>
      <c r="JF75" s="369" t="str">
        <v/>
      </c>
      <c r="JG75" s="369" t="str">
        <v/>
      </c>
      <c r="JH75" s="369" t="str">
        <v/>
      </c>
      <c r="JI75" s="369" t="str">
        <v/>
      </c>
      <c r="JJ75" s="369" t="str">
        <v/>
      </c>
      <c r="JK75" s="369" t="str">
        <v/>
      </c>
      <c r="JL75" s="369" t="str">
        <v/>
      </c>
      <c r="JM75" s="369" t="str">
        <v/>
      </c>
      <c r="JN75" s="369" t="str">
        <v/>
      </c>
      <c r="JO75" s="369" t="str">
        <v/>
      </c>
      <c r="JP75" s="369" t="str">
        <v/>
      </c>
      <c r="JQ75" s="369" t="str">
        <v/>
      </c>
      <c r="JR75" s="369" t="str">
        <v/>
      </c>
      <c r="JS75" s="369" t="str">
        <v/>
      </c>
      <c r="JT75" s="369" t="str">
        <v/>
      </c>
      <c r="JU75" s="369" t="str">
        <v/>
      </c>
      <c r="JV75" s="369" t="str">
        <v/>
      </c>
      <c r="JW75" s="369" t="str">
        <v/>
      </c>
      <c r="JX75" s="369" t="str">
        <v/>
      </c>
      <c r="JY75" s="369" t="str">
        <v/>
      </c>
      <c r="JZ75" s="369" t="str">
        <v/>
      </c>
      <c r="KA75" s="369" t="str">
        <v/>
      </c>
      <c r="KB75" s="369" t="str">
        <v/>
      </c>
      <c r="KC75" s="369" t="str">
        <v/>
      </c>
      <c r="KD75" s="369" t="str">
        <v/>
      </c>
      <c r="KE75" s="369" t="str">
        <v/>
      </c>
      <c r="KF75" s="369" t="str">
        <v/>
      </c>
      <c r="KG75" s="369" t="str">
        <v/>
      </c>
      <c r="KH75" s="369" t="str">
        <v/>
      </c>
      <c r="KI75" s="369" t="str">
        <v/>
      </c>
      <c r="KJ75" s="369" t="str">
        <v/>
      </c>
      <c r="KK75" s="369" t="str">
        <v/>
      </c>
      <c r="KL75" s="369" t="str">
        <v/>
      </c>
      <c r="KM75" s="369" t="str">
        <v/>
      </c>
      <c r="KN75" s="369" t="str">
        <v/>
      </c>
      <c r="KO75" s="369" t="str">
        <v/>
      </c>
      <c r="KP75" s="369" t="str">
        <v/>
      </c>
      <c r="KQ75" s="369" t="str">
        <v/>
      </c>
      <c r="KR75" s="369" t="str">
        <v/>
      </c>
      <c r="KS75" s="369" t="str">
        <v/>
      </c>
      <c r="KT75" s="369" t="str">
        <v/>
      </c>
      <c r="KU75" s="369" t="str">
        <v/>
      </c>
      <c r="KV75" s="369" t="str">
        <v/>
      </c>
      <c r="KW75" s="369" t="str">
        <v/>
      </c>
      <c r="KX75" s="369" t="str">
        <v/>
      </c>
      <c r="KY75" s="369" t="str">
        <v/>
      </c>
      <c r="KZ75" s="369" t="str">
        <v/>
      </c>
      <c r="LA75" s="369" t="str">
        <v/>
      </c>
      <c r="LB75" s="369" t="str">
        <v/>
      </c>
      <c r="LC75" s="369" t="str">
        <v/>
      </c>
      <c r="LD75" s="369" t="str">
        <v/>
      </c>
      <c r="LE75" s="369" t="str">
        <v/>
      </c>
      <c r="LF75" s="369" t="str">
        <v/>
      </c>
      <c r="LG75" s="369" t="str">
        <v/>
      </c>
      <c r="LH75" s="369" t="str">
        <v/>
      </c>
      <c r="LI75" s="369" t="str">
        <v/>
      </c>
      <c r="LJ75" s="369" t="str">
        <v/>
      </c>
      <c r="LK75" s="369" t="str">
        <v/>
      </c>
      <c r="LL75" s="369" t="str">
        <v/>
      </c>
      <c r="LM75" s="369" t="str">
        <v/>
      </c>
      <c r="LN75" s="369" t="str">
        <v/>
      </c>
      <c r="LO75" s="369" t="str">
        <v/>
      </c>
      <c r="LP75" s="369" t="str">
        <v/>
      </c>
      <c r="LQ75" s="369" t="str">
        <v/>
      </c>
      <c r="LR75" s="369" t="str">
        <v/>
      </c>
      <c r="LS75" s="369" t="str">
        <v/>
      </c>
      <c r="LT75" s="369" t="str">
        <v/>
      </c>
      <c r="LU75" s="369" t="str">
        <v/>
      </c>
      <c r="LV75" s="369" t="str">
        <v/>
      </c>
      <c r="LW75" s="369" t="str">
        <v/>
      </c>
      <c r="LX75" s="369" t="str">
        <v/>
      </c>
      <c r="LY75" s="369" t="str">
        <v/>
      </c>
      <c r="LZ75" s="369" t="str">
        <v/>
      </c>
      <c r="MA75" s="369" t="str">
        <v/>
      </c>
      <c r="MB75" s="369" t="str">
        <v/>
      </c>
      <c r="MC75" s="369" t="str">
        <v/>
      </c>
      <c r="MD75" s="369" t="str">
        <v/>
      </c>
      <c r="ME75" s="369" t="str">
        <v/>
      </c>
      <c r="MF75" s="369" t="str">
        <v/>
      </c>
      <c r="MG75" s="369" t="str">
        <v/>
      </c>
      <c r="MH75" s="369" t="str">
        <v/>
      </c>
      <c r="MI75" s="369" t="str">
        <v/>
      </c>
      <c r="MJ75" s="369" t="str">
        <v/>
      </c>
      <c r="MK75" s="369" t="str">
        <v/>
      </c>
      <c r="ML75" s="369" t="str">
        <v/>
      </c>
      <c r="MM75" s="369" t="str">
        <v/>
      </c>
      <c r="MN75" s="369" t="str">
        <v/>
      </c>
      <c r="MO75" s="369" t="str">
        <v/>
      </c>
      <c r="MP75" s="369" t="str">
        <v/>
      </c>
      <c r="MQ75" s="369" t="str">
        <v/>
      </c>
      <c r="MR75" s="369" t="str">
        <v/>
      </c>
      <c r="MS75" s="369" t="str">
        <v/>
      </c>
      <c r="MT75" s="369" t="str">
        <v/>
      </c>
      <c r="MU75" s="369" t="str">
        <v/>
      </c>
      <c r="MV75" s="369" t="str">
        <v/>
      </c>
      <c r="MW75" s="369" t="str">
        <v/>
      </c>
      <c r="MX75" s="369" t="str">
        <v/>
      </c>
      <c r="MY75" s="369" t="str">
        <v/>
      </c>
      <c r="MZ75" s="369" t="str">
        <v/>
      </c>
      <c r="NA75" s="369" t="str">
        <v/>
      </c>
      <c r="NB75" s="369" t="str">
        <v/>
      </c>
      <c r="NC75" s="369" t="str">
        <v/>
      </c>
      <c r="ND75" s="369" t="str">
        <v/>
      </c>
      <c r="NE75" s="369" t="str">
        <v/>
      </c>
      <c r="NF75" s="369" t="str">
        <v/>
      </c>
      <c r="NG75" s="369" t="str">
        <v/>
      </c>
      <c r="NH75" s="369" t="str">
        <v/>
      </c>
      <c r="NI75" s="369" t="str">
        <v/>
      </c>
      <c r="NJ75" s="369" t="str">
        <v/>
      </c>
      <c r="NK75" s="369" t="str">
        <v/>
      </c>
      <c r="NL75" s="369" t="str">
        <v/>
      </c>
      <c r="NM75" s="369" t="str">
        <v/>
      </c>
      <c r="NN75" s="369" t="str">
        <v/>
      </c>
      <c r="NO75" s="369" t="str">
        <v/>
      </c>
      <c r="NP75" s="369" t="str">
        <v/>
      </c>
      <c r="NQ75" s="369" t="str">
        <v/>
      </c>
      <c r="NR75" s="369" t="str">
        <v/>
      </c>
      <c r="NS75" s="369" t="str">
        <v/>
      </c>
      <c r="NT75" s="369" t="str">
        <v/>
      </c>
      <c r="NU75" s="369" t="str">
        <v/>
      </c>
      <c r="NV75" s="369" t="str">
        <v/>
      </c>
      <c r="NW75" s="369" t="str">
        <v/>
      </c>
      <c r="NX75" s="369" t="str">
        <v/>
      </c>
      <c r="NY75" s="369" t="str">
        <v/>
      </c>
      <c r="NZ75" s="369" t="str">
        <v/>
      </c>
      <c r="OA75" s="369" t="str">
        <v/>
      </c>
      <c r="OB75" s="369" t="str">
        <v/>
      </c>
      <c r="OC75" s="369" t="str">
        <v/>
      </c>
      <c r="OD75" s="369" t="str">
        <v/>
      </c>
      <c r="OE75" s="369" t="str">
        <v/>
      </c>
      <c r="OF75" s="369" t="str">
        <v/>
      </c>
      <c r="OG75" s="369" t="str">
        <v/>
      </c>
      <c r="OH75" s="369" t="str">
        <v/>
      </c>
      <c r="OI75" s="369" t="str">
        <v/>
      </c>
      <c r="OJ75" s="369" t="str">
        <v/>
      </c>
      <c r="OK75" s="369" t="str">
        <v/>
      </c>
      <c r="OL75" s="369" t="str">
        <v/>
      </c>
      <c r="OM75" s="369" t="str">
        <v/>
      </c>
      <c r="ON75" s="369" t="str">
        <v/>
      </c>
      <c r="OO75" s="369" t="str">
        <v/>
      </c>
      <c r="OP75" s="369" t="str">
        <v/>
      </c>
      <c r="OQ75" s="371" t="str">
        <v/>
      </c>
      <c r="OR75" s="369" t="str">
        <v/>
      </c>
      <c r="OS75" s="369" t="str">
        <v/>
      </c>
      <c r="OT75" s="369" t="str">
        <v/>
      </c>
      <c r="OU75" s="369" t="str">
        <v/>
      </c>
      <c r="OV75" s="369" t="str">
        <v/>
      </c>
      <c r="OW75" s="369" t="str">
        <v/>
      </c>
      <c r="OX75" s="369" t="str">
        <v/>
      </c>
      <c r="OY75" s="369" t="str">
        <v/>
      </c>
      <c r="OZ75" s="369" t="str">
        <v/>
      </c>
      <c r="PA75" s="369" t="str">
        <v/>
      </c>
      <c r="PB75" s="369" t="str">
        <v/>
      </c>
      <c r="PC75" s="369" t="str">
        <v/>
      </c>
      <c r="PD75" s="369" t="str">
        <v/>
      </c>
      <c r="PE75" s="369" t="str">
        <v/>
      </c>
      <c r="PF75" s="369" t="str">
        <v/>
      </c>
      <c r="PG75" s="369" t="str">
        <v/>
      </c>
      <c r="PH75" s="369" t="str">
        <v/>
      </c>
      <c r="PI75" s="369" t="str">
        <v/>
      </c>
      <c r="PJ75" s="369" t="str">
        <v/>
      </c>
      <c r="PK75" s="369" t="str">
        <v/>
      </c>
      <c r="PL75" s="369" t="str">
        <v/>
      </c>
      <c r="PM75" s="369" t="str">
        <v/>
      </c>
      <c r="PN75" s="369" t="str">
        <v/>
      </c>
      <c r="PO75" s="369" t="str">
        <v/>
      </c>
      <c r="PP75" s="369" t="str">
        <v/>
      </c>
      <c r="PQ75" s="369" t="str">
        <v/>
      </c>
      <c r="PR75" s="369" t="str">
        <v/>
      </c>
      <c r="PS75" s="369" t="str">
        <v/>
      </c>
      <c r="PT75" s="369" t="str">
        <v/>
      </c>
      <c r="PU75" s="369" t="str">
        <v/>
      </c>
      <c r="PV75" s="369" t="str">
        <v/>
      </c>
      <c r="PW75" s="369" t="str">
        <v/>
      </c>
      <c r="PX75" s="369" t="str">
        <v/>
      </c>
      <c r="PY75" s="369" t="str">
        <v/>
      </c>
      <c r="PZ75" s="369" t="str">
        <v/>
      </c>
      <c r="QA75" s="369" t="str">
        <v/>
      </c>
      <c r="QB75" s="369" t="str">
        <v/>
      </c>
      <c r="QC75" s="369" t="str">
        <v/>
      </c>
      <c r="QD75" s="369" t="str">
        <v/>
      </c>
      <c r="QE75" s="369" t="str">
        <v/>
      </c>
      <c r="QF75" s="369" t="str">
        <v/>
      </c>
      <c r="QG75" s="369" t="str">
        <v/>
      </c>
      <c r="QH75" s="369" t="str">
        <v/>
      </c>
      <c r="QI75" s="369" t="str">
        <v/>
      </c>
      <c r="QJ75" s="369" t="str">
        <v/>
      </c>
      <c r="QK75" s="369" t="str">
        <v/>
      </c>
      <c r="QL75" s="369" t="str">
        <v/>
      </c>
      <c r="QM75" s="369" t="str">
        <v/>
      </c>
      <c r="QN75" s="369" t="str">
        <v/>
      </c>
      <c r="QO75" s="369" t="str">
        <v/>
      </c>
      <c r="QP75" s="369" t="str">
        <v/>
      </c>
      <c r="QQ75" s="369" t="str">
        <v/>
      </c>
      <c r="QR75" s="369" t="str">
        <v/>
      </c>
      <c r="QS75" s="369" t="str">
        <v/>
      </c>
      <c r="QT75" s="369" t="str">
        <v/>
      </c>
      <c r="QU75" s="369" t="str">
        <v/>
      </c>
      <c r="QV75" s="369" t="str">
        <v/>
      </c>
      <c r="QW75" s="369" t="str">
        <v/>
      </c>
      <c r="QX75" s="369" t="str">
        <v/>
      </c>
      <c r="QY75" s="369" t="str">
        <v/>
      </c>
      <c r="QZ75" s="369" t="str">
        <v/>
      </c>
      <c r="RA75" s="369" t="str">
        <v/>
      </c>
      <c r="RB75" s="369" t="str">
        <v/>
      </c>
      <c r="RC75" s="369" t="str">
        <v/>
      </c>
      <c r="RD75" s="369" t="str">
        <v/>
      </c>
      <c r="RE75" s="369" t="str">
        <v/>
      </c>
      <c r="RF75" s="369" t="str">
        <v/>
      </c>
      <c r="RG75" s="369" t="str">
        <v/>
      </c>
      <c r="RH75" s="369" t="str">
        <v/>
      </c>
      <c r="RI75" s="369" t="str">
        <v/>
      </c>
      <c r="RJ75" s="369" t="str">
        <v/>
      </c>
      <c r="RK75" s="369" t="str">
        <v/>
      </c>
      <c r="RL75" s="369" t="str">
        <v/>
      </c>
      <c r="RM75" s="369" t="str">
        <v/>
      </c>
      <c r="RN75" s="369" t="str">
        <v/>
      </c>
      <c r="RO75" s="369" t="str">
        <v/>
      </c>
      <c r="RP75" s="369" t="str">
        <v/>
      </c>
      <c r="RQ75" s="369" t="str">
        <v/>
      </c>
      <c r="RR75" s="369" t="str">
        <v/>
      </c>
      <c r="RS75" s="369" t="str">
        <v/>
      </c>
      <c r="RT75" s="369" t="str">
        <v/>
      </c>
      <c r="RU75" s="369" t="str">
        <v/>
      </c>
      <c r="RV75" s="369" t="str">
        <v/>
      </c>
      <c r="RW75" s="369" t="str">
        <v/>
      </c>
      <c r="RX75" s="369" t="str">
        <v/>
      </c>
      <c r="RY75" s="369" t="str">
        <v/>
      </c>
      <c r="RZ75" s="369" t="str">
        <v/>
      </c>
      <c r="SA75" s="369" t="str">
        <v/>
      </c>
      <c r="SB75" s="369" t="str">
        <v/>
      </c>
      <c r="SC75" s="369" t="str">
        <v/>
      </c>
      <c r="SD75" s="369" t="str">
        <v/>
      </c>
      <c r="SE75" s="369" t="str">
        <v/>
      </c>
      <c r="SF75" s="369" t="str">
        <v/>
      </c>
      <c r="SG75" s="369" t="str">
        <v/>
      </c>
      <c r="SH75" s="369" t="str">
        <v/>
      </c>
      <c r="SI75" s="369" t="str">
        <v/>
      </c>
      <c r="SJ75" s="369" t="str">
        <v/>
      </c>
      <c r="SK75" s="369" t="str">
        <v/>
      </c>
      <c r="SL75" s="369" t="str">
        <v/>
      </c>
      <c r="SM75" s="369" t="str">
        <v/>
      </c>
      <c r="SN75" s="369" t="str">
        <v/>
      </c>
      <c r="SO75" s="369" t="str">
        <v/>
      </c>
      <c r="SP75" s="369" t="str">
        <v/>
      </c>
      <c r="SQ75" s="369" t="str">
        <v/>
      </c>
      <c r="SR75" s="369" t="str">
        <v/>
      </c>
      <c r="SS75" s="369" t="str">
        <v/>
      </c>
      <c r="ST75" s="369" t="str">
        <v/>
      </c>
      <c r="SU75" s="369" t="str">
        <v/>
      </c>
      <c r="SV75" s="369" t="str">
        <v/>
      </c>
      <c r="SW75" s="369" t="str">
        <v/>
      </c>
      <c r="SX75" s="369" t="str">
        <v/>
      </c>
      <c r="SY75" s="369" t="str">
        <v/>
      </c>
      <c r="SZ75" s="369" t="str">
        <v/>
      </c>
      <c r="TA75" s="369" t="str">
        <v/>
      </c>
      <c r="TB75" s="369" t="str">
        <v/>
      </c>
      <c r="TC75" s="369" t="str">
        <v/>
      </c>
      <c r="TD75" s="369" t="str">
        <v/>
      </c>
      <c r="TE75" s="369" t="str">
        <v/>
      </c>
      <c r="TF75" s="369" t="str">
        <v/>
      </c>
      <c r="TG75" s="369" t="str">
        <v/>
      </c>
      <c r="TH75" s="369" t="str">
        <v/>
      </c>
      <c r="TI75" s="369" t="str">
        <v/>
      </c>
      <c r="TJ75" s="369" t="str">
        <v/>
      </c>
      <c r="TK75" s="369" t="str">
        <v/>
      </c>
      <c r="TL75" s="369" t="str">
        <v/>
      </c>
      <c r="TM75" s="369" t="str">
        <v/>
      </c>
      <c r="TN75" s="369" t="str">
        <v/>
      </c>
      <c r="TO75" s="369" t="str">
        <v/>
      </c>
      <c r="TP75" s="369" t="str">
        <v/>
      </c>
      <c r="TQ75" s="369" t="str">
        <v/>
      </c>
      <c r="TR75" s="369" t="str">
        <v/>
      </c>
      <c r="TS75" s="369" t="str">
        <v/>
      </c>
      <c r="TT75" s="369" t="str">
        <v/>
      </c>
      <c r="TU75" s="369" t="str">
        <v/>
      </c>
      <c r="TV75" s="369" t="str">
        <v/>
      </c>
      <c r="TW75" s="369" t="str">
        <v/>
      </c>
      <c r="TX75" s="369" t="str">
        <v/>
      </c>
      <c r="TY75" s="369" t="str">
        <v/>
      </c>
      <c r="TZ75" s="369" t="str">
        <v/>
      </c>
      <c r="UA75" s="369" t="str">
        <v/>
      </c>
      <c r="UB75" s="369" t="str">
        <v/>
      </c>
      <c r="UC75" s="369" t="str">
        <v/>
      </c>
      <c r="UD75" s="369" t="str">
        <v/>
      </c>
      <c r="UE75" s="369" t="str">
        <v/>
      </c>
      <c r="UF75" s="369" t="str">
        <v/>
      </c>
      <c r="UG75" s="369" t="str">
        <v/>
      </c>
      <c r="UH75" s="369" t="str">
        <v/>
      </c>
      <c r="UI75" s="369" t="str">
        <v/>
      </c>
      <c r="UJ75" s="369" t="str">
        <v/>
      </c>
      <c r="UK75" s="369" t="str">
        <v/>
      </c>
      <c r="UL75" s="369" t="str">
        <v/>
      </c>
      <c r="UM75" s="369" t="str">
        <v/>
      </c>
      <c r="UN75" s="369" t="str">
        <v/>
      </c>
      <c r="UO75" s="369" t="str">
        <v/>
      </c>
      <c r="UP75" s="369" t="str">
        <v/>
      </c>
      <c r="UQ75" s="369" t="str">
        <v/>
      </c>
      <c r="UR75" s="369" t="str">
        <v/>
      </c>
      <c r="US75" s="369" t="str">
        <v/>
      </c>
      <c r="UT75" s="369" t="str">
        <v/>
      </c>
      <c r="UU75" s="369" t="str">
        <v/>
      </c>
      <c r="UV75" s="369" t="str">
        <v/>
      </c>
      <c r="UW75" s="369" t="str">
        <v/>
      </c>
      <c r="UX75" s="369" t="str">
        <v/>
      </c>
      <c r="UY75" s="369" t="str">
        <v/>
      </c>
      <c r="UZ75" s="369" t="str">
        <v/>
      </c>
      <c r="VA75" s="369" t="str">
        <v/>
      </c>
      <c r="VB75" s="369" t="str">
        <v/>
      </c>
      <c r="VC75" s="369" t="str">
        <v/>
      </c>
      <c r="VD75" s="369" t="str">
        <v/>
      </c>
      <c r="VE75" s="369" t="str">
        <v/>
      </c>
      <c r="VF75" s="369" t="str">
        <v/>
      </c>
      <c r="VG75" s="369" t="str">
        <v/>
      </c>
      <c r="VH75" s="369" t="str">
        <v/>
      </c>
      <c r="VI75" s="369" t="str">
        <v/>
      </c>
      <c r="VJ75" s="369" t="str">
        <v/>
      </c>
      <c r="VK75" s="369" t="str">
        <v/>
      </c>
      <c r="VL75" s="369" t="str">
        <v/>
      </c>
      <c r="VM75" s="369" t="str">
        <v/>
      </c>
      <c r="VN75" s="369" t="str">
        <v/>
      </c>
      <c r="VO75" s="369" t="str">
        <v/>
      </c>
      <c r="VP75" s="369" t="str">
        <v/>
      </c>
      <c r="VQ75" s="369" t="str">
        <v/>
      </c>
      <c r="VR75" s="369" t="str">
        <v/>
      </c>
      <c r="VS75" s="369" t="str">
        <v/>
      </c>
      <c r="VT75" s="369" t="str">
        <v/>
      </c>
      <c r="VU75" s="369" t="str">
        <v/>
      </c>
      <c r="VV75" s="369" t="str">
        <v/>
      </c>
      <c r="VW75" s="369" t="str">
        <v/>
      </c>
      <c r="VX75" s="369" t="str">
        <v/>
      </c>
      <c r="VY75" s="369" t="str">
        <v/>
      </c>
      <c r="VZ75" s="369" t="str">
        <v/>
      </c>
      <c r="WA75" s="369" t="str">
        <v/>
      </c>
      <c r="WB75" s="369" t="str">
        <v/>
      </c>
      <c r="WC75" s="369" t="str">
        <v/>
      </c>
      <c r="WD75" s="369" t="str">
        <v/>
      </c>
      <c r="WE75" s="369" t="str">
        <v/>
      </c>
      <c r="WF75" s="369" t="str">
        <v/>
      </c>
      <c r="WG75" s="369" t="str">
        <v/>
      </c>
      <c r="WH75" s="369" t="str">
        <v/>
      </c>
      <c r="WI75" s="369" t="str">
        <v/>
      </c>
    </row>
    <row r="76" spans="1:607" ht="12.6" customHeight="1">
      <c r="A76" s="348"/>
      <c r="B76" s="360" t="s">
        <v>808</v>
      </c>
      <c r="C76" s="348"/>
      <c r="D76" s="348"/>
      <c r="E76" s="348"/>
      <c r="F76" s="348"/>
      <c r="G76" s="361" t="str">
        <f t="shared" si="2"/>
        <v/>
      </c>
      <c r="H76" s="361" t="str">
        <f t="shared" si="3"/>
        <v/>
      </c>
      <c r="I76" s="397"/>
      <c r="J76" s="348"/>
      <c r="K76" s="348"/>
      <c r="L76" s="348"/>
      <c r="M76" s="348"/>
      <c r="N76" s="400"/>
      <c r="O76" s="400"/>
      <c r="P76" s="400"/>
      <c r="Q76" s="400"/>
      <c r="R76" s="400"/>
      <c r="S76" s="400"/>
      <c r="T76" s="400"/>
      <c r="U76" s="400"/>
      <c r="V76" s="400"/>
      <c r="W76" s="400"/>
      <c r="X76" s="400"/>
      <c r="Y76" s="400"/>
      <c r="Z76" s="400"/>
      <c r="AA76" s="400"/>
      <c r="AB76" s="400"/>
      <c r="AC76" s="400"/>
      <c r="AD76" s="400"/>
      <c r="AE76" s="400"/>
      <c r="AF76" s="400"/>
      <c r="AG76" s="400"/>
      <c r="AH76" s="400"/>
      <c r="AI76" s="400"/>
      <c r="AJ76" s="400"/>
      <c r="AK76" s="400"/>
      <c r="AL76" s="400"/>
      <c r="AM76" s="400"/>
      <c r="AN76" s="400"/>
      <c r="AO76" s="400"/>
      <c r="AP76" s="400"/>
      <c r="AQ76" s="400"/>
      <c r="AR76" s="400"/>
      <c r="AS76" s="400"/>
      <c r="AT76" s="400"/>
      <c r="AU76" s="400"/>
      <c r="AV76" s="400"/>
      <c r="AW76" s="400"/>
      <c r="AX76" s="400"/>
      <c r="AY76" s="400"/>
      <c r="AZ76" s="400"/>
      <c r="BA76" s="400"/>
      <c r="BB76" s="400"/>
      <c r="BC76" s="400"/>
      <c r="BD76" s="400"/>
      <c r="BE76" s="400"/>
      <c r="BF76" s="400"/>
      <c r="BG76" s="400"/>
      <c r="BH76" s="400"/>
      <c r="BI76" s="400"/>
      <c r="BJ76" s="400"/>
      <c r="BK76" s="400"/>
      <c r="BL76" s="400"/>
      <c r="BM76" s="400"/>
      <c r="BN76" s="400"/>
      <c r="BO76" s="400"/>
      <c r="BP76" s="400"/>
      <c r="BQ76" s="400"/>
      <c r="BR76" s="400"/>
      <c r="BS76" s="400"/>
      <c r="BT76" s="400"/>
      <c r="BU76" s="400"/>
      <c r="BV76" s="400"/>
      <c r="BW76" s="400"/>
      <c r="BX76" s="400"/>
      <c r="BY76" s="400"/>
      <c r="BZ76" s="400"/>
      <c r="CA76" s="400"/>
      <c r="CB76" s="400"/>
      <c r="CC76" s="400"/>
      <c r="CD76" s="400"/>
      <c r="CE76" s="400"/>
      <c r="CF76" s="400"/>
      <c r="CG76" s="400"/>
      <c r="CH76" s="400"/>
      <c r="CI76" s="400"/>
      <c r="CJ76" s="400"/>
      <c r="CK76" s="400"/>
      <c r="CL76" s="400"/>
      <c r="CM76" s="400"/>
      <c r="CN76" s="400"/>
      <c r="CO76" s="400"/>
      <c r="CP76" s="400"/>
      <c r="CQ76" s="400"/>
      <c r="CR76" s="400"/>
      <c r="CS76" s="400"/>
      <c r="CT76" s="400"/>
      <c r="CU76" s="400"/>
      <c r="CV76" s="400"/>
      <c r="CW76" s="400"/>
      <c r="CX76" s="400"/>
      <c r="CY76" s="400"/>
      <c r="CZ76" s="362"/>
      <c r="DB76" s="898"/>
      <c r="DC76" s="898"/>
      <c r="DD76" s="368" t="str">
        <v/>
      </c>
      <c r="DE76" s="369" t="str">
        <v/>
      </c>
      <c r="DF76" s="369" t="str">
        <v/>
      </c>
      <c r="DG76" s="369" t="str">
        <v/>
      </c>
      <c r="DH76" s="369" t="str">
        <v/>
      </c>
      <c r="DI76" s="369" t="str">
        <v/>
      </c>
      <c r="DJ76" s="369" t="str">
        <v/>
      </c>
      <c r="DK76" s="369" t="str">
        <v/>
      </c>
      <c r="DL76" s="369" t="str">
        <v/>
      </c>
      <c r="DM76" s="369" t="str">
        <v/>
      </c>
      <c r="DN76" s="369" t="str">
        <v/>
      </c>
      <c r="DO76" s="369" t="str">
        <v/>
      </c>
      <c r="DP76" s="369" t="str">
        <v/>
      </c>
      <c r="DQ76" s="369" t="str">
        <v/>
      </c>
      <c r="DR76" s="369" t="str">
        <v/>
      </c>
      <c r="DS76" s="369" t="str">
        <v/>
      </c>
      <c r="DT76" s="369" t="str">
        <v/>
      </c>
      <c r="DU76" s="369" t="str">
        <v/>
      </c>
      <c r="DV76" s="369" t="str">
        <v/>
      </c>
      <c r="DW76" s="369" t="str">
        <v/>
      </c>
      <c r="DX76" s="370" t="str">
        <v/>
      </c>
      <c r="DY76" s="369" t="str">
        <v/>
      </c>
      <c r="DZ76" s="369" t="str">
        <v/>
      </c>
      <c r="EA76" s="369" t="str">
        <v/>
      </c>
      <c r="EB76" s="369" t="str">
        <v/>
      </c>
      <c r="EC76" s="369" t="str">
        <v/>
      </c>
      <c r="ED76" s="369" t="str">
        <v/>
      </c>
      <c r="EE76" s="369" t="str">
        <v/>
      </c>
      <c r="EF76" s="369" t="str">
        <v/>
      </c>
      <c r="EG76" s="369" t="str">
        <v/>
      </c>
      <c r="EH76" s="369" t="str">
        <v/>
      </c>
      <c r="EI76" s="369" t="str">
        <v/>
      </c>
      <c r="EJ76" s="369" t="str">
        <v/>
      </c>
      <c r="EK76" s="369" t="str">
        <v/>
      </c>
      <c r="EL76" s="369" t="str">
        <v/>
      </c>
      <c r="EM76" s="369" t="str">
        <v/>
      </c>
      <c r="EN76" s="369" t="str">
        <v/>
      </c>
      <c r="EO76" s="369" t="str">
        <v/>
      </c>
      <c r="EP76" s="369" t="str">
        <v/>
      </c>
      <c r="EQ76" s="369" t="str">
        <v/>
      </c>
      <c r="ER76" s="369" t="str">
        <v/>
      </c>
      <c r="ES76" s="369" t="str">
        <v/>
      </c>
      <c r="ET76" s="369" t="str">
        <v/>
      </c>
      <c r="EU76" s="369" t="str">
        <v/>
      </c>
      <c r="EV76" s="369" t="str">
        <v/>
      </c>
      <c r="EW76" s="369" t="str">
        <v/>
      </c>
      <c r="EX76" s="369" t="str">
        <v/>
      </c>
      <c r="EY76" s="369" t="str">
        <v/>
      </c>
      <c r="EZ76" s="369" t="str">
        <v/>
      </c>
      <c r="FA76" s="369" t="str">
        <v/>
      </c>
      <c r="FB76" s="369" t="str">
        <v/>
      </c>
      <c r="FC76" s="369" t="str">
        <v/>
      </c>
      <c r="FD76" s="369" t="str">
        <v/>
      </c>
      <c r="FE76" s="369" t="str">
        <v/>
      </c>
      <c r="FF76" s="369" t="str">
        <v/>
      </c>
      <c r="FG76" s="369" t="str">
        <v/>
      </c>
      <c r="FH76" s="369" t="str">
        <v/>
      </c>
      <c r="FI76" s="369" t="str">
        <v/>
      </c>
      <c r="FJ76" s="369" t="str">
        <v/>
      </c>
      <c r="FK76" s="369" t="str">
        <v/>
      </c>
      <c r="FL76" s="369" t="str">
        <v/>
      </c>
      <c r="FM76" s="369" t="str">
        <v/>
      </c>
      <c r="FN76" s="369" t="str">
        <v/>
      </c>
      <c r="FO76" s="369" t="str">
        <v/>
      </c>
      <c r="FP76" s="369" t="str">
        <v/>
      </c>
      <c r="FQ76" s="369" t="str">
        <v/>
      </c>
      <c r="FR76" s="369" t="str">
        <v/>
      </c>
      <c r="FS76" s="369" t="str">
        <v/>
      </c>
      <c r="FT76" s="369" t="str">
        <v/>
      </c>
      <c r="FU76" s="369" t="str">
        <v/>
      </c>
      <c r="FV76" s="369" t="str">
        <v/>
      </c>
      <c r="FW76" s="369" t="str">
        <v/>
      </c>
      <c r="FX76" s="369" t="str">
        <v/>
      </c>
      <c r="FY76" s="369" t="str">
        <v/>
      </c>
      <c r="FZ76" s="369" t="str">
        <v/>
      </c>
      <c r="GA76" s="369" t="str">
        <v/>
      </c>
      <c r="GB76" s="369" t="str">
        <v/>
      </c>
      <c r="GC76" s="369" t="str">
        <v/>
      </c>
      <c r="GD76" s="369" t="str">
        <v/>
      </c>
      <c r="GE76" s="369" t="str">
        <v/>
      </c>
      <c r="GF76" s="369" t="str">
        <v/>
      </c>
      <c r="GG76" s="369" t="str">
        <v/>
      </c>
      <c r="GH76" s="369" t="str">
        <v/>
      </c>
      <c r="GI76" s="369" t="str">
        <v/>
      </c>
      <c r="GJ76" s="369" t="str">
        <v/>
      </c>
      <c r="GK76" s="369" t="str">
        <v/>
      </c>
      <c r="GL76" s="369" t="str">
        <v/>
      </c>
      <c r="GM76" s="369" t="str">
        <v/>
      </c>
      <c r="GN76" s="369" t="str">
        <v/>
      </c>
      <c r="GO76" s="369" t="str">
        <v/>
      </c>
      <c r="GP76" s="369" t="str">
        <v/>
      </c>
      <c r="GQ76" s="369" t="str">
        <v/>
      </c>
      <c r="GR76" s="369" t="str">
        <v/>
      </c>
      <c r="GS76" s="369" t="str">
        <v/>
      </c>
      <c r="GT76" s="369" t="str">
        <v/>
      </c>
      <c r="GU76" s="369" t="str">
        <v/>
      </c>
      <c r="GV76" s="369" t="str">
        <v/>
      </c>
      <c r="GW76" s="369" t="str">
        <v/>
      </c>
      <c r="GX76" s="369" t="str">
        <v/>
      </c>
      <c r="GY76" s="369" t="str">
        <v/>
      </c>
      <c r="GZ76" s="369" t="str">
        <v/>
      </c>
      <c r="HA76" s="369" t="str">
        <v/>
      </c>
      <c r="HB76" s="369" t="str">
        <v/>
      </c>
      <c r="HC76" s="369" t="str">
        <v/>
      </c>
      <c r="HD76" s="369" t="str">
        <v/>
      </c>
      <c r="HE76" s="369" t="str">
        <v/>
      </c>
      <c r="HF76" s="369" t="str">
        <v/>
      </c>
      <c r="HG76" s="369" t="str">
        <v/>
      </c>
      <c r="HH76" s="369" t="str">
        <v/>
      </c>
      <c r="HI76" s="369" t="str">
        <v/>
      </c>
      <c r="HJ76" s="369" t="str">
        <v/>
      </c>
      <c r="HK76" s="369" t="str">
        <v/>
      </c>
      <c r="HL76" s="369" t="str">
        <v/>
      </c>
      <c r="HM76" s="369" t="str">
        <v/>
      </c>
      <c r="HN76" s="369" t="str">
        <v/>
      </c>
      <c r="HO76" s="369" t="str">
        <v/>
      </c>
      <c r="HP76" s="369" t="str">
        <v/>
      </c>
      <c r="HQ76" s="369" t="str">
        <v/>
      </c>
      <c r="HR76" s="369" t="str">
        <v/>
      </c>
      <c r="HS76" s="369" t="str">
        <v/>
      </c>
      <c r="HT76" s="369" t="str">
        <v/>
      </c>
      <c r="HU76" s="369" t="str">
        <v/>
      </c>
      <c r="HV76" s="369" t="str">
        <v/>
      </c>
      <c r="HW76" s="369" t="str">
        <v/>
      </c>
      <c r="HX76" s="369" t="str">
        <v/>
      </c>
      <c r="HY76" s="369" t="str">
        <v/>
      </c>
      <c r="HZ76" s="369" t="str">
        <v/>
      </c>
      <c r="IA76" s="369" t="str">
        <v/>
      </c>
      <c r="IB76" s="369" t="str">
        <v/>
      </c>
      <c r="IC76" s="369" t="str">
        <v/>
      </c>
      <c r="ID76" s="369" t="str">
        <v/>
      </c>
      <c r="IE76" s="369" t="str">
        <v/>
      </c>
      <c r="IF76" s="369" t="str">
        <v/>
      </c>
      <c r="IG76" s="369" t="str">
        <v/>
      </c>
      <c r="IH76" s="369" t="str">
        <v/>
      </c>
      <c r="II76" s="369" t="str">
        <v/>
      </c>
      <c r="IJ76" s="369" t="str">
        <v/>
      </c>
      <c r="IK76" s="369" t="str">
        <v/>
      </c>
      <c r="IL76" s="369" t="str">
        <v/>
      </c>
      <c r="IM76" s="369" t="str">
        <v/>
      </c>
      <c r="IN76" s="369" t="str">
        <v/>
      </c>
      <c r="IO76" s="369" t="str">
        <v/>
      </c>
      <c r="IP76" s="369" t="str">
        <v/>
      </c>
      <c r="IQ76" s="369" t="str">
        <v/>
      </c>
      <c r="IR76" s="369" t="str">
        <v/>
      </c>
      <c r="IS76" s="369" t="str">
        <v/>
      </c>
      <c r="IT76" s="369" t="str">
        <v/>
      </c>
      <c r="IU76" s="369" t="str">
        <v/>
      </c>
      <c r="IV76" s="369" t="str">
        <v/>
      </c>
      <c r="IW76" s="369" t="str">
        <v/>
      </c>
      <c r="IX76" s="369" t="str">
        <v/>
      </c>
      <c r="IY76" s="369" t="str">
        <v/>
      </c>
      <c r="IZ76" s="369" t="str">
        <v/>
      </c>
      <c r="JA76" s="369" t="str">
        <v/>
      </c>
      <c r="JB76" s="369" t="str">
        <v/>
      </c>
      <c r="JC76" s="369" t="str">
        <v/>
      </c>
      <c r="JD76" s="369" t="str">
        <v/>
      </c>
      <c r="JE76" s="369" t="str">
        <v/>
      </c>
      <c r="JF76" s="369" t="str">
        <v/>
      </c>
      <c r="JG76" s="369" t="str">
        <v/>
      </c>
      <c r="JH76" s="369" t="str">
        <v/>
      </c>
      <c r="JI76" s="369" t="str">
        <v/>
      </c>
      <c r="JJ76" s="369" t="str">
        <v/>
      </c>
      <c r="JK76" s="369" t="str">
        <v/>
      </c>
      <c r="JL76" s="369" t="str">
        <v/>
      </c>
      <c r="JM76" s="369" t="str">
        <v/>
      </c>
      <c r="JN76" s="369" t="str">
        <v/>
      </c>
      <c r="JO76" s="369" t="str">
        <v/>
      </c>
      <c r="JP76" s="369" t="str">
        <v/>
      </c>
      <c r="JQ76" s="369" t="str">
        <v/>
      </c>
      <c r="JR76" s="369" t="str">
        <v/>
      </c>
      <c r="JS76" s="369" t="str">
        <v/>
      </c>
      <c r="JT76" s="369" t="str">
        <v/>
      </c>
      <c r="JU76" s="369" t="str">
        <v/>
      </c>
      <c r="JV76" s="369" t="str">
        <v/>
      </c>
      <c r="JW76" s="369" t="str">
        <v/>
      </c>
      <c r="JX76" s="369" t="str">
        <v/>
      </c>
      <c r="JY76" s="369" t="str">
        <v/>
      </c>
      <c r="JZ76" s="369" t="str">
        <v/>
      </c>
      <c r="KA76" s="369" t="str">
        <v/>
      </c>
      <c r="KB76" s="369" t="str">
        <v/>
      </c>
      <c r="KC76" s="369" t="str">
        <v/>
      </c>
      <c r="KD76" s="369" t="str">
        <v/>
      </c>
      <c r="KE76" s="369" t="str">
        <v/>
      </c>
      <c r="KF76" s="369" t="str">
        <v/>
      </c>
      <c r="KG76" s="369" t="str">
        <v/>
      </c>
      <c r="KH76" s="369" t="str">
        <v/>
      </c>
      <c r="KI76" s="369" t="str">
        <v/>
      </c>
      <c r="KJ76" s="369" t="str">
        <v/>
      </c>
      <c r="KK76" s="369" t="str">
        <v/>
      </c>
      <c r="KL76" s="369" t="str">
        <v/>
      </c>
      <c r="KM76" s="369" t="str">
        <v/>
      </c>
      <c r="KN76" s="369" t="str">
        <v/>
      </c>
      <c r="KO76" s="369" t="str">
        <v/>
      </c>
      <c r="KP76" s="369" t="str">
        <v/>
      </c>
      <c r="KQ76" s="369" t="str">
        <v/>
      </c>
      <c r="KR76" s="369" t="str">
        <v/>
      </c>
      <c r="KS76" s="369" t="str">
        <v/>
      </c>
      <c r="KT76" s="369" t="str">
        <v/>
      </c>
      <c r="KU76" s="369" t="str">
        <v/>
      </c>
      <c r="KV76" s="369" t="str">
        <v/>
      </c>
      <c r="KW76" s="369" t="str">
        <v/>
      </c>
      <c r="KX76" s="369" t="str">
        <v/>
      </c>
      <c r="KY76" s="369" t="str">
        <v/>
      </c>
      <c r="KZ76" s="369" t="str">
        <v/>
      </c>
      <c r="LA76" s="369" t="str">
        <v/>
      </c>
      <c r="LB76" s="369" t="str">
        <v/>
      </c>
      <c r="LC76" s="369" t="str">
        <v/>
      </c>
      <c r="LD76" s="369" t="str">
        <v/>
      </c>
      <c r="LE76" s="369" t="str">
        <v/>
      </c>
      <c r="LF76" s="369" t="str">
        <v/>
      </c>
      <c r="LG76" s="369" t="str">
        <v/>
      </c>
      <c r="LH76" s="369" t="str">
        <v/>
      </c>
      <c r="LI76" s="369" t="str">
        <v/>
      </c>
      <c r="LJ76" s="369" t="str">
        <v/>
      </c>
      <c r="LK76" s="369" t="str">
        <v/>
      </c>
      <c r="LL76" s="369" t="str">
        <v/>
      </c>
      <c r="LM76" s="369" t="str">
        <v/>
      </c>
      <c r="LN76" s="369" t="str">
        <v/>
      </c>
      <c r="LO76" s="369" t="str">
        <v/>
      </c>
      <c r="LP76" s="369" t="str">
        <v/>
      </c>
      <c r="LQ76" s="369" t="str">
        <v/>
      </c>
      <c r="LR76" s="369" t="str">
        <v/>
      </c>
      <c r="LS76" s="369" t="str">
        <v/>
      </c>
      <c r="LT76" s="369" t="str">
        <v/>
      </c>
      <c r="LU76" s="369" t="str">
        <v/>
      </c>
      <c r="LV76" s="369" t="str">
        <v/>
      </c>
      <c r="LW76" s="369" t="str">
        <v/>
      </c>
      <c r="LX76" s="369" t="str">
        <v/>
      </c>
      <c r="LY76" s="369" t="str">
        <v/>
      </c>
      <c r="LZ76" s="369" t="str">
        <v/>
      </c>
      <c r="MA76" s="369" t="str">
        <v/>
      </c>
      <c r="MB76" s="369" t="str">
        <v/>
      </c>
      <c r="MC76" s="369" t="str">
        <v/>
      </c>
      <c r="MD76" s="369" t="str">
        <v/>
      </c>
      <c r="ME76" s="369" t="str">
        <v/>
      </c>
      <c r="MF76" s="369" t="str">
        <v/>
      </c>
      <c r="MG76" s="369" t="str">
        <v/>
      </c>
      <c r="MH76" s="369" t="str">
        <v/>
      </c>
      <c r="MI76" s="369" t="str">
        <v/>
      </c>
      <c r="MJ76" s="369" t="str">
        <v/>
      </c>
      <c r="MK76" s="369" t="str">
        <v/>
      </c>
      <c r="ML76" s="369" t="str">
        <v/>
      </c>
      <c r="MM76" s="369" t="str">
        <v/>
      </c>
      <c r="MN76" s="369" t="str">
        <v/>
      </c>
      <c r="MO76" s="369" t="str">
        <v/>
      </c>
      <c r="MP76" s="369" t="str">
        <v/>
      </c>
      <c r="MQ76" s="369" t="str">
        <v/>
      </c>
      <c r="MR76" s="369" t="str">
        <v/>
      </c>
      <c r="MS76" s="369" t="str">
        <v/>
      </c>
      <c r="MT76" s="369" t="str">
        <v/>
      </c>
      <c r="MU76" s="369" t="str">
        <v/>
      </c>
      <c r="MV76" s="369" t="str">
        <v/>
      </c>
      <c r="MW76" s="369" t="str">
        <v/>
      </c>
      <c r="MX76" s="369" t="str">
        <v/>
      </c>
      <c r="MY76" s="369" t="str">
        <v/>
      </c>
      <c r="MZ76" s="369" t="str">
        <v/>
      </c>
      <c r="NA76" s="369" t="str">
        <v/>
      </c>
      <c r="NB76" s="369" t="str">
        <v/>
      </c>
      <c r="NC76" s="369" t="str">
        <v/>
      </c>
      <c r="ND76" s="369" t="str">
        <v/>
      </c>
      <c r="NE76" s="369" t="str">
        <v/>
      </c>
      <c r="NF76" s="369" t="str">
        <v/>
      </c>
      <c r="NG76" s="369" t="str">
        <v/>
      </c>
      <c r="NH76" s="369" t="str">
        <v/>
      </c>
      <c r="NI76" s="369" t="str">
        <v/>
      </c>
      <c r="NJ76" s="369" t="str">
        <v/>
      </c>
      <c r="NK76" s="369" t="str">
        <v/>
      </c>
      <c r="NL76" s="369" t="str">
        <v/>
      </c>
      <c r="NM76" s="369" t="str">
        <v/>
      </c>
      <c r="NN76" s="369" t="str">
        <v/>
      </c>
      <c r="NO76" s="369" t="str">
        <v/>
      </c>
      <c r="NP76" s="369" t="str">
        <v/>
      </c>
      <c r="NQ76" s="369" t="str">
        <v/>
      </c>
      <c r="NR76" s="369" t="str">
        <v/>
      </c>
      <c r="NS76" s="369" t="str">
        <v/>
      </c>
      <c r="NT76" s="369" t="str">
        <v/>
      </c>
      <c r="NU76" s="369" t="str">
        <v/>
      </c>
      <c r="NV76" s="369" t="str">
        <v/>
      </c>
      <c r="NW76" s="369" t="str">
        <v/>
      </c>
      <c r="NX76" s="369" t="str">
        <v/>
      </c>
      <c r="NY76" s="369" t="str">
        <v/>
      </c>
      <c r="NZ76" s="369" t="str">
        <v/>
      </c>
      <c r="OA76" s="369" t="str">
        <v/>
      </c>
      <c r="OB76" s="369" t="str">
        <v/>
      </c>
      <c r="OC76" s="369" t="str">
        <v/>
      </c>
      <c r="OD76" s="369" t="str">
        <v/>
      </c>
      <c r="OE76" s="369" t="str">
        <v/>
      </c>
      <c r="OF76" s="369" t="str">
        <v/>
      </c>
      <c r="OG76" s="369" t="str">
        <v/>
      </c>
      <c r="OH76" s="369" t="str">
        <v/>
      </c>
      <c r="OI76" s="369" t="str">
        <v/>
      </c>
      <c r="OJ76" s="369" t="str">
        <v/>
      </c>
      <c r="OK76" s="369" t="str">
        <v/>
      </c>
      <c r="OL76" s="369" t="str">
        <v/>
      </c>
      <c r="OM76" s="369" t="str">
        <v/>
      </c>
      <c r="ON76" s="369" t="str">
        <v/>
      </c>
      <c r="OO76" s="369" t="str">
        <v/>
      </c>
      <c r="OP76" s="369" t="str">
        <v/>
      </c>
      <c r="OQ76" s="371" t="str">
        <v/>
      </c>
      <c r="OR76" s="369" t="str">
        <v/>
      </c>
      <c r="OS76" s="369" t="str">
        <v/>
      </c>
      <c r="OT76" s="369" t="str">
        <v/>
      </c>
      <c r="OU76" s="369" t="str">
        <v/>
      </c>
      <c r="OV76" s="369" t="str">
        <v/>
      </c>
      <c r="OW76" s="369" t="str">
        <v/>
      </c>
      <c r="OX76" s="369" t="str">
        <v/>
      </c>
      <c r="OY76" s="369" t="str">
        <v/>
      </c>
      <c r="OZ76" s="369" t="str">
        <v/>
      </c>
      <c r="PA76" s="369" t="str">
        <v/>
      </c>
      <c r="PB76" s="369" t="str">
        <v/>
      </c>
      <c r="PC76" s="369" t="str">
        <v/>
      </c>
      <c r="PD76" s="369" t="str">
        <v/>
      </c>
      <c r="PE76" s="369" t="str">
        <v/>
      </c>
      <c r="PF76" s="369" t="str">
        <v/>
      </c>
      <c r="PG76" s="369" t="str">
        <v/>
      </c>
      <c r="PH76" s="369" t="str">
        <v/>
      </c>
      <c r="PI76" s="369" t="str">
        <v/>
      </c>
      <c r="PJ76" s="369" t="str">
        <v/>
      </c>
      <c r="PK76" s="369" t="str">
        <v/>
      </c>
      <c r="PL76" s="369" t="str">
        <v/>
      </c>
      <c r="PM76" s="369" t="str">
        <v/>
      </c>
      <c r="PN76" s="369" t="str">
        <v/>
      </c>
      <c r="PO76" s="369" t="str">
        <v/>
      </c>
      <c r="PP76" s="369" t="str">
        <v/>
      </c>
      <c r="PQ76" s="369" t="str">
        <v/>
      </c>
      <c r="PR76" s="369" t="str">
        <v/>
      </c>
      <c r="PS76" s="369" t="str">
        <v/>
      </c>
      <c r="PT76" s="369" t="str">
        <v/>
      </c>
      <c r="PU76" s="369" t="str">
        <v/>
      </c>
      <c r="PV76" s="369" t="str">
        <v/>
      </c>
      <c r="PW76" s="369" t="str">
        <v/>
      </c>
      <c r="PX76" s="369" t="str">
        <v/>
      </c>
      <c r="PY76" s="369" t="str">
        <v/>
      </c>
      <c r="PZ76" s="369" t="str">
        <v/>
      </c>
      <c r="QA76" s="369" t="str">
        <v/>
      </c>
      <c r="QB76" s="369" t="str">
        <v/>
      </c>
      <c r="QC76" s="369" t="str">
        <v/>
      </c>
      <c r="QD76" s="369" t="str">
        <v/>
      </c>
      <c r="QE76" s="369" t="str">
        <v/>
      </c>
      <c r="QF76" s="369" t="str">
        <v/>
      </c>
      <c r="QG76" s="369" t="str">
        <v/>
      </c>
      <c r="QH76" s="369" t="str">
        <v/>
      </c>
      <c r="QI76" s="369" t="str">
        <v/>
      </c>
      <c r="QJ76" s="369" t="str">
        <v/>
      </c>
      <c r="QK76" s="369" t="str">
        <v/>
      </c>
      <c r="QL76" s="369" t="str">
        <v/>
      </c>
      <c r="QM76" s="369" t="str">
        <v/>
      </c>
      <c r="QN76" s="369" t="str">
        <v/>
      </c>
      <c r="QO76" s="369" t="str">
        <v/>
      </c>
      <c r="QP76" s="369" t="str">
        <v/>
      </c>
      <c r="QQ76" s="369" t="str">
        <v/>
      </c>
      <c r="QR76" s="369" t="str">
        <v/>
      </c>
      <c r="QS76" s="369" t="str">
        <v/>
      </c>
      <c r="QT76" s="369" t="str">
        <v/>
      </c>
      <c r="QU76" s="369" t="str">
        <v/>
      </c>
      <c r="QV76" s="369" t="str">
        <v/>
      </c>
      <c r="QW76" s="369" t="str">
        <v/>
      </c>
      <c r="QX76" s="369" t="str">
        <v/>
      </c>
      <c r="QY76" s="369" t="str">
        <v/>
      </c>
      <c r="QZ76" s="369" t="str">
        <v/>
      </c>
      <c r="RA76" s="369" t="str">
        <v/>
      </c>
      <c r="RB76" s="369" t="str">
        <v/>
      </c>
      <c r="RC76" s="369" t="str">
        <v/>
      </c>
      <c r="RD76" s="369" t="str">
        <v/>
      </c>
      <c r="RE76" s="369" t="str">
        <v/>
      </c>
      <c r="RF76" s="369" t="str">
        <v/>
      </c>
      <c r="RG76" s="369" t="str">
        <v/>
      </c>
      <c r="RH76" s="369" t="str">
        <v/>
      </c>
      <c r="RI76" s="369" t="str">
        <v/>
      </c>
      <c r="RJ76" s="369" t="str">
        <v/>
      </c>
      <c r="RK76" s="369" t="str">
        <v/>
      </c>
      <c r="RL76" s="369" t="str">
        <v/>
      </c>
      <c r="RM76" s="369" t="str">
        <v/>
      </c>
      <c r="RN76" s="369" t="str">
        <v/>
      </c>
      <c r="RO76" s="369" t="str">
        <v/>
      </c>
      <c r="RP76" s="369" t="str">
        <v/>
      </c>
      <c r="RQ76" s="369" t="str">
        <v/>
      </c>
      <c r="RR76" s="369" t="str">
        <v/>
      </c>
      <c r="RS76" s="369" t="str">
        <v/>
      </c>
      <c r="RT76" s="369" t="str">
        <v/>
      </c>
      <c r="RU76" s="369" t="str">
        <v/>
      </c>
      <c r="RV76" s="369" t="str">
        <v/>
      </c>
      <c r="RW76" s="369" t="str">
        <v/>
      </c>
      <c r="RX76" s="369" t="str">
        <v/>
      </c>
      <c r="RY76" s="369" t="str">
        <v/>
      </c>
      <c r="RZ76" s="369" t="str">
        <v/>
      </c>
      <c r="SA76" s="369" t="str">
        <v/>
      </c>
      <c r="SB76" s="369" t="str">
        <v/>
      </c>
      <c r="SC76" s="369" t="str">
        <v/>
      </c>
      <c r="SD76" s="369" t="str">
        <v/>
      </c>
      <c r="SE76" s="369" t="str">
        <v/>
      </c>
      <c r="SF76" s="369" t="str">
        <v/>
      </c>
      <c r="SG76" s="369" t="str">
        <v/>
      </c>
      <c r="SH76" s="369" t="str">
        <v/>
      </c>
      <c r="SI76" s="369" t="str">
        <v/>
      </c>
      <c r="SJ76" s="369" t="str">
        <v/>
      </c>
      <c r="SK76" s="369" t="str">
        <v/>
      </c>
      <c r="SL76" s="369" t="str">
        <v/>
      </c>
      <c r="SM76" s="369" t="str">
        <v/>
      </c>
      <c r="SN76" s="369" t="str">
        <v/>
      </c>
      <c r="SO76" s="369" t="str">
        <v/>
      </c>
      <c r="SP76" s="369" t="str">
        <v/>
      </c>
      <c r="SQ76" s="369" t="str">
        <v/>
      </c>
      <c r="SR76" s="369" t="str">
        <v/>
      </c>
      <c r="SS76" s="369" t="str">
        <v/>
      </c>
      <c r="ST76" s="369" t="str">
        <v/>
      </c>
      <c r="SU76" s="369" t="str">
        <v/>
      </c>
      <c r="SV76" s="369" t="str">
        <v/>
      </c>
      <c r="SW76" s="369" t="str">
        <v/>
      </c>
      <c r="SX76" s="369" t="str">
        <v/>
      </c>
      <c r="SY76" s="369" t="str">
        <v/>
      </c>
      <c r="SZ76" s="369" t="str">
        <v/>
      </c>
      <c r="TA76" s="369" t="str">
        <v/>
      </c>
      <c r="TB76" s="369" t="str">
        <v/>
      </c>
      <c r="TC76" s="369" t="str">
        <v/>
      </c>
      <c r="TD76" s="369" t="str">
        <v/>
      </c>
      <c r="TE76" s="369" t="str">
        <v/>
      </c>
      <c r="TF76" s="369" t="str">
        <v/>
      </c>
      <c r="TG76" s="369" t="str">
        <v/>
      </c>
      <c r="TH76" s="369" t="str">
        <v/>
      </c>
      <c r="TI76" s="369" t="str">
        <v/>
      </c>
      <c r="TJ76" s="369" t="str">
        <v/>
      </c>
      <c r="TK76" s="369" t="str">
        <v/>
      </c>
      <c r="TL76" s="369" t="str">
        <v/>
      </c>
      <c r="TM76" s="369" t="str">
        <v/>
      </c>
      <c r="TN76" s="369" t="str">
        <v/>
      </c>
      <c r="TO76" s="369" t="str">
        <v/>
      </c>
      <c r="TP76" s="369" t="str">
        <v/>
      </c>
      <c r="TQ76" s="369" t="str">
        <v/>
      </c>
      <c r="TR76" s="369" t="str">
        <v/>
      </c>
      <c r="TS76" s="369" t="str">
        <v/>
      </c>
      <c r="TT76" s="369" t="str">
        <v/>
      </c>
      <c r="TU76" s="369" t="str">
        <v/>
      </c>
      <c r="TV76" s="369" t="str">
        <v/>
      </c>
      <c r="TW76" s="369" t="str">
        <v/>
      </c>
      <c r="TX76" s="369" t="str">
        <v/>
      </c>
      <c r="TY76" s="369" t="str">
        <v/>
      </c>
      <c r="TZ76" s="369" t="str">
        <v/>
      </c>
      <c r="UA76" s="369" t="str">
        <v/>
      </c>
      <c r="UB76" s="369" t="str">
        <v/>
      </c>
      <c r="UC76" s="369" t="str">
        <v/>
      </c>
      <c r="UD76" s="369" t="str">
        <v/>
      </c>
      <c r="UE76" s="369" t="str">
        <v/>
      </c>
      <c r="UF76" s="369" t="str">
        <v/>
      </c>
      <c r="UG76" s="369" t="str">
        <v/>
      </c>
      <c r="UH76" s="369" t="str">
        <v/>
      </c>
      <c r="UI76" s="369" t="str">
        <v/>
      </c>
      <c r="UJ76" s="369" t="str">
        <v/>
      </c>
      <c r="UK76" s="369" t="str">
        <v/>
      </c>
      <c r="UL76" s="369" t="str">
        <v/>
      </c>
      <c r="UM76" s="369" t="str">
        <v/>
      </c>
      <c r="UN76" s="369" t="str">
        <v/>
      </c>
      <c r="UO76" s="369" t="str">
        <v/>
      </c>
      <c r="UP76" s="369" t="str">
        <v/>
      </c>
      <c r="UQ76" s="369" t="str">
        <v/>
      </c>
      <c r="UR76" s="369" t="str">
        <v/>
      </c>
      <c r="US76" s="369" t="str">
        <v/>
      </c>
      <c r="UT76" s="369" t="str">
        <v/>
      </c>
      <c r="UU76" s="369" t="str">
        <v/>
      </c>
      <c r="UV76" s="369" t="str">
        <v/>
      </c>
      <c r="UW76" s="369" t="str">
        <v/>
      </c>
      <c r="UX76" s="369" t="str">
        <v/>
      </c>
      <c r="UY76" s="369" t="str">
        <v/>
      </c>
      <c r="UZ76" s="369" t="str">
        <v/>
      </c>
      <c r="VA76" s="369" t="str">
        <v/>
      </c>
      <c r="VB76" s="369" t="str">
        <v/>
      </c>
      <c r="VC76" s="369" t="str">
        <v/>
      </c>
      <c r="VD76" s="369" t="str">
        <v/>
      </c>
      <c r="VE76" s="369" t="str">
        <v/>
      </c>
      <c r="VF76" s="369" t="str">
        <v/>
      </c>
      <c r="VG76" s="369" t="str">
        <v/>
      </c>
      <c r="VH76" s="369" t="str">
        <v/>
      </c>
      <c r="VI76" s="369" t="str">
        <v/>
      </c>
      <c r="VJ76" s="369" t="str">
        <v/>
      </c>
      <c r="VK76" s="369" t="str">
        <v/>
      </c>
      <c r="VL76" s="369" t="str">
        <v/>
      </c>
      <c r="VM76" s="369" t="str">
        <v/>
      </c>
      <c r="VN76" s="369" t="str">
        <v/>
      </c>
      <c r="VO76" s="369" t="str">
        <v/>
      </c>
      <c r="VP76" s="369" t="str">
        <v/>
      </c>
      <c r="VQ76" s="369" t="str">
        <v/>
      </c>
      <c r="VR76" s="369" t="str">
        <v/>
      </c>
      <c r="VS76" s="369" t="str">
        <v/>
      </c>
      <c r="VT76" s="369" t="str">
        <v/>
      </c>
      <c r="VU76" s="369" t="str">
        <v/>
      </c>
      <c r="VV76" s="369" t="str">
        <v/>
      </c>
      <c r="VW76" s="369" t="str">
        <v/>
      </c>
      <c r="VX76" s="369" t="str">
        <v/>
      </c>
      <c r="VY76" s="369" t="str">
        <v/>
      </c>
      <c r="VZ76" s="369" t="str">
        <v/>
      </c>
      <c r="WA76" s="369" t="str">
        <v/>
      </c>
      <c r="WB76" s="369" t="str">
        <v/>
      </c>
      <c r="WC76" s="369" t="str">
        <v/>
      </c>
      <c r="WD76" s="369" t="str">
        <v/>
      </c>
      <c r="WE76" s="369" t="str">
        <v/>
      </c>
      <c r="WF76" s="369" t="str">
        <v/>
      </c>
      <c r="WG76" s="369" t="str">
        <v/>
      </c>
      <c r="WH76" s="369" t="str">
        <v/>
      </c>
      <c r="WI76" s="369" t="str">
        <v/>
      </c>
    </row>
    <row r="77" spans="1:607" ht="12.6" customHeight="1">
      <c r="A77" s="348"/>
      <c r="B77" s="360" t="s">
        <v>809</v>
      </c>
      <c r="C77" s="348"/>
      <c r="D77" s="348"/>
      <c r="E77" s="348"/>
      <c r="F77" s="348"/>
      <c r="G77" s="361" t="str">
        <f t="shared" si="2"/>
        <v/>
      </c>
      <c r="H77" s="361" t="str">
        <f t="shared" si="3"/>
        <v/>
      </c>
      <c r="I77" s="397"/>
      <c r="J77" s="348"/>
      <c r="K77" s="348"/>
      <c r="L77" s="348"/>
      <c r="M77" s="348"/>
      <c r="N77" s="400"/>
      <c r="O77" s="400"/>
      <c r="P77" s="400"/>
      <c r="Q77" s="400"/>
      <c r="R77" s="400"/>
      <c r="S77" s="400"/>
      <c r="T77" s="400"/>
      <c r="U77" s="400"/>
      <c r="V77" s="400"/>
      <c r="W77" s="400"/>
      <c r="X77" s="400"/>
      <c r="Y77" s="400"/>
      <c r="Z77" s="400"/>
      <c r="AA77" s="400"/>
      <c r="AB77" s="400"/>
      <c r="AC77" s="400"/>
      <c r="AD77" s="400"/>
      <c r="AE77" s="400"/>
      <c r="AF77" s="400"/>
      <c r="AG77" s="400"/>
      <c r="AH77" s="400"/>
      <c r="AI77" s="400"/>
      <c r="AJ77" s="400"/>
      <c r="AK77" s="400"/>
      <c r="AL77" s="400"/>
      <c r="AM77" s="400"/>
      <c r="AN77" s="400"/>
      <c r="AO77" s="400"/>
      <c r="AP77" s="400"/>
      <c r="AQ77" s="400"/>
      <c r="AR77" s="400"/>
      <c r="AS77" s="400"/>
      <c r="AT77" s="400"/>
      <c r="AU77" s="400"/>
      <c r="AV77" s="400"/>
      <c r="AW77" s="400"/>
      <c r="AX77" s="400"/>
      <c r="AY77" s="400"/>
      <c r="AZ77" s="400"/>
      <c r="BA77" s="400"/>
      <c r="BB77" s="400"/>
      <c r="BC77" s="400"/>
      <c r="BD77" s="400"/>
      <c r="BE77" s="400"/>
      <c r="BF77" s="400"/>
      <c r="BG77" s="400"/>
      <c r="BH77" s="400"/>
      <c r="BI77" s="400"/>
      <c r="BJ77" s="400"/>
      <c r="BK77" s="400"/>
      <c r="BL77" s="400"/>
      <c r="BM77" s="400"/>
      <c r="BN77" s="400"/>
      <c r="BO77" s="400"/>
      <c r="BP77" s="400"/>
      <c r="BQ77" s="400"/>
      <c r="BR77" s="400"/>
      <c r="BS77" s="400"/>
      <c r="BT77" s="400"/>
      <c r="BU77" s="400"/>
      <c r="BV77" s="400"/>
      <c r="BW77" s="400"/>
      <c r="BX77" s="400"/>
      <c r="BY77" s="400"/>
      <c r="BZ77" s="400"/>
      <c r="CA77" s="400"/>
      <c r="CB77" s="400"/>
      <c r="CC77" s="400"/>
      <c r="CD77" s="400"/>
      <c r="CE77" s="400"/>
      <c r="CF77" s="400"/>
      <c r="CG77" s="400"/>
      <c r="CH77" s="400"/>
      <c r="CI77" s="400"/>
      <c r="CJ77" s="400"/>
      <c r="CK77" s="400"/>
      <c r="CL77" s="400"/>
      <c r="CM77" s="400"/>
      <c r="CN77" s="400"/>
      <c r="CO77" s="400"/>
      <c r="CP77" s="400"/>
      <c r="CQ77" s="400"/>
      <c r="CR77" s="400"/>
      <c r="CS77" s="400"/>
      <c r="CT77" s="400"/>
      <c r="CU77" s="400"/>
      <c r="CV77" s="400"/>
      <c r="CW77" s="400"/>
      <c r="CX77" s="400"/>
      <c r="CY77" s="400"/>
      <c r="CZ77" s="362"/>
      <c r="DB77" s="896" t="s">
        <v>1261</v>
      </c>
      <c r="DC77" s="896" t="s">
        <v>1251</v>
      </c>
      <c r="DD77" s="368" t="str">
        <v/>
      </c>
      <c r="DE77" s="369" t="str">
        <v/>
      </c>
      <c r="DF77" s="369" t="str">
        <v/>
      </c>
      <c r="DG77" s="369" t="str">
        <v/>
      </c>
      <c r="DH77" s="369" t="str">
        <v/>
      </c>
      <c r="DI77" s="369" t="str">
        <v/>
      </c>
      <c r="DJ77" s="369" t="str">
        <v/>
      </c>
      <c r="DK77" s="369" t="str">
        <v/>
      </c>
      <c r="DL77" s="369" t="str">
        <v/>
      </c>
      <c r="DM77" s="369" t="str">
        <v/>
      </c>
      <c r="DN77" s="369" t="str">
        <v/>
      </c>
      <c r="DO77" s="369" t="str">
        <v/>
      </c>
      <c r="DP77" s="369" t="str">
        <v/>
      </c>
      <c r="DQ77" s="369" t="str">
        <v/>
      </c>
      <c r="DR77" s="369" t="str">
        <v/>
      </c>
      <c r="DS77" s="369" t="str">
        <v/>
      </c>
      <c r="DT77" s="369" t="str">
        <v/>
      </c>
      <c r="DU77" s="369" t="str">
        <v/>
      </c>
      <c r="DV77" s="369" t="str">
        <v/>
      </c>
      <c r="DW77" s="369" t="str">
        <v/>
      </c>
      <c r="DX77" s="370" t="str">
        <v/>
      </c>
      <c r="DY77" s="369" t="str">
        <v/>
      </c>
      <c r="DZ77" s="369" t="str">
        <v/>
      </c>
      <c r="EA77" s="369" t="str">
        <v/>
      </c>
      <c r="EB77" s="369" t="str">
        <v/>
      </c>
      <c r="EC77" s="369" t="str">
        <v/>
      </c>
      <c r="ED77" s="369" t="str">
        <v/>
      </c>
      <c r="EE77" s="369" t="str">
        <v/>
      </c>
      <c r="EF77" s="369" t="str">
        <v/>
      </c>
      <c r="EG77" s="369" t="str">
        <v/>
      </c>
      <c r="EH77" s="369" t="str">
        <v/>
      </c>
      <c r="EI77" s="369" t="str">
        <v/>
      </c>
      <c r="EJ77" s="369" t="str">
        <v/>
      </c>
      <c r="EK77" s="369" t="str">
        <v/>
      </c>
      <c r="EL77" s="369" t="str">
        <v/>
      </c>
      <c r="EM77" s="369" t="str">
        <v/>
      </c>
      <c r="EN77" s="369" t="str">
        <v/>
      </c>
      <c r="EO77" s="369" t="str">
        <v/>
      </c>
      <c r="EP77" s="369" t="str">
        <v/>
      </c>
      <c r="EQ77" s="369" t="str">
        <v/>
      </c>
      <c r="ER77" s="369" t="str">
        <v/>
      </c>
      <c r="ES77" s="369" t="str">
        <v/>
      </c>
      <c r="ET77" s="369" t="str">
        <v/>
      </c>
      <c r="EU77" s="369" t="str">
        <v/>
      </c>
      <c r="EV77" s="369" t="str">
        <v/>
      </c>
      <c r="EW77" s="369" t="str">
        <v/>
      </c>
      <c r="EX77" s="369" t="str">
        <v/>
      </c>
      <c r="EY77" s="369" t="str">
        <v/>
      </c>
      <c r="EZ77" s="369" t="str">
        <v/>
      </c>
      <c r="FA77" s="369" t="str">
        <v/>
      </c>
      <c r="FB77" s="369" t="str">
        <v/>
      </c>
      <c r="FC77" s="369" t="str">
        <v/>
      </c>
      <c r="FD77" s="369" t="str">
        <v/>
      </c>
      <c r="FE77" s="369" t="str">
        <v/>
      </c>
      <c r="FF77" s="369" t="str">
        <v/>
      </c>
      <c r="FG77" s="369" t="str">
        <v/>
      </c>
      <c r="FH77" s="369" t="str">
        <v/>
      </c>
      <c r="FI77" s="369" t="str">
        <v/>
      </c>
      <c r="FJ77" s="369" t="str">
        <v/>
      </c>
      <c r="FK77" s="369" t="str">
        <v/>
      </c>
      <c r="FL77" s="369" t="str">
        <v/>
      </c>
      <c r="FM77" s="369" t="str">
        <v/>
      </c>
      <c r="FN77" s="369" t="str">
        <v/>
      </c>
      <c r="FO77" s="369" t="str">
        <v/>
      </c>
      <c r="FP77" s="369" t="str">
        <v/>
      </c>
      <c r="FQ77" s="369" t="str">
        <v/>
      </c>
      <c r="FR77" s="369" t="str">
        <v/>
      </c>
      <c r="FS77" s="369" t="str">
        <v/>
      </c>
      <c r="FT77" s="369" t="str">
        <v/>
      </c>
      <c r="FU77" s="369" t="str">
        <v/>
      </c>
      <c r="FV77" s="369" t="str">
        <v/>
      </c>
      <c r="FW77" s="369" t="str">
        <v/>
      </c>
      <c r="FX77" s="369" t="str">
        <v/>
      </c>
      <c r="FY77" s="369" t="str">
        <v/>
      </c>
      <c r="FZ77" s="369" t="str">
        <v/>
      </c>
      <c r="GA77" s="369" t="str">
        <v/>
      </c>
      <c r="GB77" s="369" t="str">
        <v/>
      </c>
      <c r="GC77" s="369" t="str">
        <v/>
      </c>
      <c r="GD77" s="369" t="str">
        <v/>
      </c>
      <c r="GE77" s="369" t="str">
        <v/>
      </c>
      <c r="GF77" s="369" t="str">
        <v/>
      </c>
      <c r="GG77" s="369" t="str">
        <v/>
      </c>
      <c r="GH77" s="369" t="str">
        <v/>
      </c>
      <c r="GI77" s="369" t="str">
        <v/>
      </c>
      <c r="GJ77" s="369" t="str">
        <v/>
      </c>
      <c r="GK77" s="369" t="str">
        <v/>
      </c>
      <c r="GL77" s="369" t="str">
        <v/>
      </c>
      <c r="GM77" s="369" t="str">
        <v/>
      </c>
      <c r="GN77" s="369" t="str">
        <v/>
      </c>
      <c r="GO77" s="369" t="str">
        <v/>
      </c>
      <c r="GP77" s="369" t="str">
        <v/>
      </c>
      <c r="GQ77" s="369" t="str">
        <v/>
      </c>
      <c r="GR77" s="369" t="str">
        <v/>
      </c>
      <c r="GS77" s="369" t="str">
        <v/>
      </c>
      <c r="GT77" s="369" t="str">
        <v/>
      </c>
      <c r="GU77" s="369" t="str">
        <v/>
      </c>
      <c r="GV77" s="369" t="str">
        <v/>
      </c>
      <c r="GW77" s="369" t="str">
        <v/>
      </c>
      <c r="GX77" s="369" t="str">
        <v/>
      </c>
      <c r="GY77" s="369" t="str">
        <v/>
      </c>
      <c r="GZ77" s="369" t="str">
        <v/>
      </c>
      <c r="HA77" s="369" t="str">
        <v/>
      </c>
      <c r="HB77" s="369" t="str">
        <v/>
      </c>
      <c r="HC77" s="369" t="str">
        <v/>
      </c>
      <c r="HD77" s="369" t="str">
        <v/>
      </c>
      <c r="HE77" s="369" t="str">
        <v/>
      </c>
      <c r="HF77" s="369" t="str">
        <v/>
      </c>
      <c r="HG77" s="369" t="str">
        <v/>
      </c>
      <c r="HH77" s="369" t="str">
        <v/>
      </c>
      <c r="HI77" s="369" t="str">
        <v/>
      </c>
      <c r="HJ77" s="369" t="str">
        <v/>
      </c>
      <c r="HK77" s="369" t="str">
        <v/>
      </c>
      <c r="HL77" s="369" t="str">
        <v/>
      </c>
      <c r="HM77" s="369" t="str">
        <v/>
      </c>
      <c r="HN77" s="369" t="str">
        <v/>
      </c>
      <c r="HO77" s="369" t="str">
        <v/>
      </c>
      <c r="HP77" s="369" t="str">
        <v/>
      </c>
      <c r="HQ77" s="369" t="str">
        <v/>
      </c>
      <c r="HR77" s="369" t="str">
        <v/>
      </c>
      <c r="HS77" s="369" t="str">
        <v/>
      </c>
      <c r="HT77" s="369" t="str">
        <v/>
      </c>
      <c r="HU77" s="369" t="str">
        <v/>
      </c>
      <c r="HV77" s="369" t="str">
        <v/>
      </c>
      <c r="HW77" s="369" t="str">
        <v/>
      </c>
      <c r="HX77" s="369" t="str">
        <v/>
      </c>
      <c r="HY77" s="369" t="str">
        <v/>
      </c>
      <c r="HZ77" s="369" t="str">
        <v/>
      </c>
      <c r="IA77" s="369" t="str">
        <v/>
      </c>
      <c r="IB77" s="369" t="str">
        <v/>
      </c>
      <c r="IC77" s="369" t="str">
        <v/>
      </c>
      <c r="ID77" s="369" t="str">
        <v/>
      </c>
      <c r="IE77" s="369" t="str">
        <v/>
      </c>
      <c r="IF77" s="369" t="str">
        <v/>
      </c>
      <c r="IG77" s="369" t="str">
        <v/>
      </c>
      <c r="IH77" s="369" t="str">
        <v/>
      </c>
      <c r="II77" s="369" t="str">
        <v/>
      </c>
      <c r="IJ77" s="369" t="str">
        <v/>
      </c>
      <c r="IK77" s="369" t="str">
        <v/>
      </c>
      <c r="IL77" s="369" t="str">
        <v/>
      </c>
      <c r="IM77" s="369" t="str">
        <v/>
      </c>
      <c r="IN77" s="369" t="str">
        <v/>
      </c>
      <c r="IO77" s="369" t="str">
        <v/>
      </c>
      <c r="IP77" s="369" t="str">
        <v/>
      </c>
      <c r="IQ77" s="369" t="str">
        <v/>
      </c>
      <c r="IR77" s="369" t="str">
        <v/>
      </c>
      <c r="IS77" s="369" t="str">
        <v/>
      </c>
      <c r="IT77" s="369" t="str">
        <v/>
      </c>
      <c r="IU77" s="369" t="str">
        <v/>
      </c>
      <c r="IV77" s="369" t="str">
        <v/>
      </c>
      <c r="IW77" s="369" t="str">
        <v/>
      </c>
      <c r="IX77" s="369" t="str">
        <v/>
      </c>
      <c r="IY77" s="369" t="str">
        <v/>
      </c>
      <c r="IZ77" s="369" t="str">
        <v/>
      </c>
      <c r="JA77" s="369" t="str">
        <v/>
      </c>
      <c r="JB77" s="369" t="str">
        <v/>
      </c>
      <c r="JC77" s="369" t="str">
        <v/>
      </c>
      <c r="JD77" s="369" t="str">
        <v/>
      </c>
      <c r="JE77" s="369" t="str">
        <v/>
      </c>
      <c r="JF77" s="369" t="str">
        <v/>
      </c>
      <c r="JG77" s="369" t="str">
        <v/>
      </c>
      <c r="JH77" s="369" t="str">
        <v/>
      </c>
      <c r="JI77" s="369" t="str">
        <v/>
      </c>
      <c r="JJ77" s="369" t="str">
        <v/>
      </c>
      <c r="JK77" s="369" t="str">
        <v/>
      </c>
      <c r="JL77" s="369" t="str">
        <v/>
      </c>
      <c r="JM77" s="369" t="str">
        <v/>
      </c>
      <c r="JN77" s="369" t="str">
        <v/>
      </c>
      <c r="JO77" s="369" t="str">
        <v/>
      </c>
      <c r="JP77" s="369" t="str">
        <v/>
      </c>
      <c r="JQ77" s="369" t="str">
        <v/>
      </c>
      <c r="JR77" s="369" t="str">
        <v/>
      </c>
      <c r="JS77" s="369" t="str">
        <v/>
      </c>
      <c r="JT77" s="369" t="str">
        <v/>
      </c>
      <c r="JU77" s="369" t="str">
        <v/>
      </c>
      <c r="JV77" s="369" t="str">
        <v/>
      </c>
      <c r="JW77" s="369" t="str">
        <v/>
      </c>
      <c r="JX77" s="369" t="str">
        <v/>
      </c>
      <c r="JY77" s="369" t="str">
        <v/>
      </c>
      <c r="JZ77" s="369" t="str">
        <v/>
      </c>
      <c r="KA77" s="369" t="str">
        <v/>
      </c>
      <c r="KB77" s="369" t="str">
        <v/>
      </c>
      <c r="KC77" s="369" t="str">
        <v/>
      </c>
      <c r="KD77" s="369" t="str">
        <v/>
      </c>
      <c r="KE77" s="369" t="str">
        <v/>
      </c>
      <c r="KF77" s="369" t="str">
        <v/>
      </c>
      <c r="KG77" s="369" t="str">
        <v/>
      </c>
      <c r="KH77" s="369" t="str">
        <v/>
      </c>
      <c r="KI77" s="369" t="str">
        <v/>
      </c>
      <c r="KJ77" s="369" t="str">
        <v/>
      </c>
      <c r="KK77" s="369" t="str">
        <v/>
      </c>
      <c r="KL77" s="369" t="str">
        <v/>
      </c>
      <c r="KM77" s="369" t="str">
        <v/>
      </c>
      <c r="KN77" s="369" t="str">
        <v/>
      </c>
      <c r="KO77" s="369" t="str">
        <v/>
      </c>
      <c r="KP77" s="369" t="str">
        <v/>
      </c>
      <c r="KQ77" s="369" t="str">
        <v/>
      </c>
      <c r="KR77" s="369" t="str">
        <v/>
      </c>
      <c r="KS77" s="369" t="str">
        <v/>
      </c>
      <c r="KT77" s="369" t="str">
        <v/>
      </c>
      <c r="KU77" s="369" t="str">
        <v/>
      </c>
      <c r="KV77" s="369" t="str">
        <v/>
      </c>
      <c r="KW77" s="369" t="str">
        <v/>
      </c>
      <c r="KX77" s="369" t="str">
        <v/>
      </c>
      <c r="KY77" s="369" t="str">
        <v/>
      </c>
      <c r="KZ77" s="369" t="str">
        <v/>
      </c>
      <c r="LA77" s="369" t="str">
        <v/>
      </c>
      <c r="LB77" s="369" t="str">
        <v/>
      </c>
      <c r="LC77" s="369" t="str">
        <v/>
      </c>
      <c r="LD77" s="369" t="str">
        <v/>
      </c>
      <c r="LE77" s="369" t="str">
        <v/>
      </c>
      <c r="LF77" s="369" t="str">
        <v/>
      </c>
      <c r="LG77" s="369" t="str">
        <v/>
      </c>
      <c r="LH77" s="369" t="str">
        <v/>
      </c>
      <c r="LI77" s="369" t="str">
        <v/>
      </c>
      <c r="LJ77" s="369" t="str">
        <v/>
      </c>
      <c r="LK77" s="369" t="str">
        <v/>
      </c>
      <c r="LL77" s="369" t="str">
        <v/>
      </c>
      <c r="LM77" s="369" t="str">
        <v/>
      </c>
      <c r="LN77" s="369" t="str">
        <v/>
      </c>
      <c r="LO77" s="369" t="str">
        <v/>
      </c>
      <c r="LP77" s="369" t="str">
        <v/>
      </c>
      <c r="LQ77" s="369" t="str">
        <v/>
      </c>
      <c r="LR77" s="369" t="str">
        <v/>
      </c>
      <c r="LS77" s="369" t="str">
        <v/>
      </c>
      <c r="LT77" s="369" t="str">
        <v/>
      </c>
      <c r="LU77" s="369" t="str">
        <v/>
      </c>
      <c r="LV77" s="369" t="str">
        <v/>
      </c>
      <c r="LW77" s="369" t="str">
        <v/>
      </c>
      <c r="LX77" s="369" t="str">
        <v/>
      </c>
      <c r="LY77" s="369" t="str">
        <v/>
      </c>
      <c r="LZ77" s="369" t="str">
        <v/>
      </c>
      <c r="MA77" s="369" t="str">
        <v/>
      </c>
      <c r="MB77" s="369" t="str">
        <v/>
      </c>
      <c r="MC77" s="369" t="str">
        <v/>
      </c>
      <c r="MD77" s="369" t="str">
        <v/>
      </c>
      <c r="ME77" s="369" t="str">
        <v/>
      </c>
      <c r="MF77" s="369" t="str">
        <v/>
      </c>
      <c r="MG77" s="369" t="str">
        <v/>
      </c>
      <c r="MH77" s="369" t="str">
        <v/>
      </c>
      <c r="MI77" s="369" t="str">
        <v/>
      </c>
      <c r="MJ77" s="369" t="str">
        <v/>
      </c>
      <c r="MK77" s="369" t="str">
        <v/>
      </c>
      <c r="ML77" s="369" t="str">
        <v/>
      </c>
      <c r="MM77" s="369" t="str">
        <v/>
      </c>
      <c r="MN77" s="369" t="str">
        <v/>
      </c>
      <c r="MO77" s="369" t="str">
        <v/>
      </c>
      <c r="MP77" s="369" t="str">
        <v/>
      </c>
      <c r="MQ77" s="369" t="str">
        <v/>
      </c>
      <c r="MR77" s="369" t="str">
        <v/>
      </c>
      <c r="MS77" s="369" t="str">
        <v/>
      </c>
      <c r="MT77" s="369" t="str">
        <v/>
      </c>
      <c r="MU77" s="369" t="str">
        <v/>
      </c>
      <c r="MV77" s="369" t="str">
        <v/>
      </c>
      <c r="MW77" s="369" t="str">
        <v/>
      </c>
      <c r="MX77" s="369" t="str">
        <v/>
      </c>
      <c r="MY77" s="369" t="str">
        <v/>
      </c>
      <c r="MZ77" s="369" t="str">
        <v/>
      </c>
      <c r="NA77" s="369" t="str">
        <v/>
      </c>
      <c r="NB77" s="369" t="str">
        <v/>
      </c>
      <c r="NC77" s="369" t="str">
        <v/>
      </c>
      <c r="ND77" s="369" t="str">
        <v/>
      </c>
      <c r="NE77" s="369" t="str">
        <v/>
      </c>
      <c r="NF77" s="369" t="str">
        <v/>
      </c>
      <c r="NG77" s="369" t="str">
        <v/>
      </c>
      <c r="NH77" s="369" t="str">
        <v/>
      </c>
      <c r="NI77" s="369" t="str">
        <v/>
      </c>
      <c r="NJ77" s="369" t="str">
        <v/>
      </c>
      <c r="NK77" s="369" t="str">
        <v/>
      </c>
      <c r="NL77" s="369" t="str">
        <v/>
      </c>
      <c r="NM77" s="369" t="str">
        <v/>
      </c>
      <c r="NN77" s="369" t="str">
        <v/>
      </c>
      <c r="NO77" s="369" t="str">
        <v/>
      </c>
      <c r="NP77" s="369" t="str">
        <v/>
      </c>
      <c r="NQ77" s="369" t="str">
        <v/>
      </c>
      <c r="NR77" s="369" t="str">
        <v/>
      </c>
      <c r="NS77" s="369" t="str">
        <v/>
      </c>
      <c r="NT77" s="369" t="str">
        <v/>
      </c>
      <c r="NU77" s="369" t="str">
        <v/>
      </c>
      <c r="NV77" s="369" t="str">
        <v/>
      </c>
      <c r="NW77" s="369" t="str">
        <v/>
      </c>
      <c r="NX77" s="369" t="str">
        <v/>
      </c>
      <c r="NY77" s="369" t="str">
        <v/>
      </c>
      <c r="NZ77" s="369" t="str">
        <v/>
      </c>
      <c r="OA77" s="369" t="str">
        <v/>
      </c>
      <c r="OB77" s="369" t="str">
        <v/>
      </c>
      <c r="OC77" s="369" t="str">
        <v/>
      </c>
      <c r="OD77" s="369" t="str">
        <v/>
      </c>
      <c r="OE77" s="369" t="str">
        <v/>
      </c>
      <c r="OF77" s="369" t="str">
        <v/>
      </c>
      <c r="OG77" s="369" t="str">
        <v/>
      </c>
      <c r="OH77" s="369" t="str">
        <v/>
      </c>
      <c r="OI77" s="369" t="str">
        <v/>
      </c>
      <c r="OJ77" s="369" t="str">
        <v/>
      </c>
      <c r="OK77" s="369" t="str">
        <v/>
      </c>
      <c r="OL77" s="369" t="str">
        <v/>
      </c>
      <c r="OM77" s="369" t="str">
        <v/>
      </c>
      <c r="ON77" s="369" t="str">
        <v/>
      </c>
      <c r="OO77" s="369" t="str">
        <v/>
      </c>
      <c r="OP77" s="369" t="str">
        <v/>
      </c>
      <c r="OQ77" s="371" t="str">
        <v/>
      </c>
      <c r="OR77" s="369" t="str">
        <v/>
      </c>
      <c r="OS77" s="369" t="str">
        <v/>
      </c>
      <c r="OT77" s="369" t="str">
        <v/>
      </c>
      <c r="OU77" s="369" t="str">
        <v/>
      </c>
      <c r="OV77" s="369" t="str">
        <v/>
      </c>
      <c r="OW77" s="369" t="str">
        <v/>
      </c>
      <c r="OX77" s="369" t="str">
        <v/>
      </c>
      <c r="OY77" s="369" t="str">
        <v/>
      </c>
      <c r="OZ77" s="369" t="str">
        <v/>
      </c>
      <c r="PA77" s="369" t="str">
        <v/>
      </c>
      <c r="PB77" s="369" t="str">
        <v/>
      </c>
      <c r="PC77" s="369" t="str">
        <v/>
      </c>
      <c r="PD77" s="369" t="str">
        <v/>
      </c>
      <c r="PE77" s="369" t="str">
        <v/>
      </c>
      <c r="PF77" s="369" t="str">
        <v/>
      </c>
      <c r="PG77" s="369" t="str">
        <v/>
      </c>
      <c r="PH77" s="369" t="str">
        <v/>
      </c>
      <c r="PI77" s="369" t="str">
        <v/>
      </c>
      <c r="PJ77" s="369" t="str">
        <v/>
      </c>
      <c r="PK77" s="369" t="str">
        <v/>
      </c>
      <c r="PL77" s="369" t="str">
        <v/>
      </c>
      <c r="PM77" s="369" t="str">
        <v/>
      </c>
      <c r="PN77" s="369" t="str">
        <v/>
      </c>
      <c r="PO77" s="369" t="str">
        <v/>
      </c>
      <c r="PP77" s="369" t="str">
        <v/>
      </c>
      <c r="PQ77" s="369" t="str">
        <v/>
      </c>
      <c r="PR77" s="369" t="str">
        <v/>
      </c>
      <c r="PS77" s="369" t="str">
        <v/>
      </c>
      <c r="PT77" s="369" t="str">
        <v/>
      </c>
      <c r="PU77" s="369" t="str">
        <v/>
      </c>
      <c r="PV77" s="369" t="str">
        <v/>
      </c>
      <c r="PW77" s="369" t="str">
        <v/>
      </c>
      <c r="PX77" s="369" t="str">
        <v/>
      </c>
      <c r="PY77" s="369" t="str">
        <v/>
      </c>
      <c r="PZ77" s="369" t="str">
        <v/>
      </c>
      <c r="QA77" s="369" t="str">
        <v/>
      </c>
      <c r="QB77" s="369" t="str">
        <v/>
      </c>
      <c r="QC77" s="369" t="str">
        <v/>
      </c>
      <c r="QD77" s="369" t="str">
        <v/>
      </c>
      <c r="QE77" s="369" t="str">
        <v/>
      </c>
      <c r="QF77" s="369" t="str">
        <v/>
      </c>
      <c r="QG77" s="369" t="str">
        <v/>
      </c>
      <c r="QH77" s="369" t="str">
        <v/>
      </c>
      <c r="QI77" s="369" t="str">
        <v/>
      </c>
      <c r="QJ77" s="369" t="str">
        <v/>
      </c>
      <c r="QK77" s="369" t="str">
        <v/>
      </c>
      <c r="QL77" s="369" t="str">
        <v/>
      </c>
      <c r="QM77" s="369" t="str">
        <v/>
      </c>
      <c r="QN77" s="369" t="str">
        <v/>
      </c>
      <c r="QO77" s="369" t="str">
        <v/>
      </c>
      <c r="QP77" s="369" t="str">
        <v/>
      </c>
      <c r="QQ77" s="369" t="str">
        <v/>
      </c>
      <c r="QR77" s="369" t="str">
        <v/>
      </c>
      <c r="QS77" s="369" t="str">
        <v/>
      </c>
      <c r="QT77" s="369" t="str">
        <v/>
      </c>
      <c r="QU77" s="369" t="str">
        <v/>
      </c>
      <c r="QV77" s="369" t="str">
        <v/>
      </c>
      <c r="QW77" s="369" t="str">
        <v/>
      </c>
      <c r="QX77" s="369" t="str">
        <v/>
      </c>
      <c r="QY77" s="369" t="str">
        <v/>
      </c>
      <c r="QZ77" s="369" t="str">
        <v/>
      </c>
      <c r="RA77" s="369" t="str">
        <v/>
      </c>
      <c r="RB77" s="369" t="str">
        <v/>
      </c>
      <c r="RC77" s="369" t="str">
        <v/>
      </c>
      <c r="RD77" s="369" t="str">
        <v/>
      </c>
      <c r="RE77" s="369" t="str">
        <v/>
      </c>
      <c r="RF77" s="369" t="str">
        <v/>
      </c>
      <c r="RG77" s="369" t="str">
        <v/>
      </c>
      <c r="RH77" s="369" t="str">
        <v/>
      </c>
      <c r="RI77" s="369" t="str">
        <v/>
      </c>
      <c r="RJ77" s="369" t="str">
        <v/>
      </c>
      <c r="RK77" s="369" t="str">
        <v/>
      </c>
      <c r="RL77" s="369" t="str">
        <v/>
      </c>
      <c r="RM77" s="369" t="str">
        <v/>
      </c>
      <c r="RN77" s="369" t="str">
        <v/>
      </c>
      <c r="RO77" s="369" t="str">
        <v/>
      </c>
      <c r="RP77" s="369" t="str">
        <v/>
      </c>
      <c r="RQ77" s="369" t="str">
        <v/>
      </c>
      <c r="RR77" s="369" t="str">
        <v/>
      </c>
      <c r="RS77" s="369" t="str">
        <v/>
      </c>
      <c r="RT77" s="369" t="str">
        <v/>
      </c>
      <c r="RU77" s="369" t="str">
        <v/>
      </c>
      <c r="RV77" s="369" t="str">
        <v/>
      </c>
      <c r="RW77" s="369" t="str">
        <v/>
      </c>
      <c r="RX77" s="369" t="str">
        <v/>
      </c>
      <c r="RY77" s="369" t="str">
        <v/>
      </c>
      <c r="RZ77" s="369" t="str">
        <v/>
      </c>
      <c r="SA77" s="369" t="str">
        <v/>
      </c>
      <c r="SB77" s="369" t="str">
        <v/>
      </c>
      <c r="SC77" s="369" t="str">
        <v/>
      </c>
      <c r="SD77" s="369" t="str">
        <v/>
      </c>
      <c r="SE77" s="369" t="str">
        <v/>
      </c>
      <c r="SF77" s="369" t="str">
        <v/>
      </c>
      <c r="SG77" s="369" t="str">
        <v/>
      </c>
      <c r="SH77" s="369" t="str">
        <v/>
      </c>
      <c r="SI77" s="369" t="str">
        <v/>
      </c>
      <c r="SJ77" s="369" t="str">
        <v/>
      </c>
      <c r="SK77" s="369" t="str">
        <v/>
      </c>
      <c r="SL77" s="369" t="str">
        <v/>
      </c>
      <c r="SM77" s="369" t="str">
        <v/>
      </c>
      <c r="SN77" s="369" t="str">
        <v/>
      </c>
      <c r="SO77" s="369" t="str">
        <v/>
      </c>
      <c r="SP77" s="369" t="str">
        <v/>
      </c>
      <c r="SQ77" s="369" t="str">
        <v/>
      </c>
      <c r="SR77" s="369" t="str">
        <v/>
      </c>
      <c r="SS77" s="369" t="str">
        <v/>
      </c>
      <c r="ST77" s="369" t="str">
        <v/>
      </c>
      <c r="SU77" s="369" t="str">
        <v/>
      </c>
      <c r="SV77" s="369" t="str">
        <v/>
      </c>
      <c r="SW77" s="369" t="str">
        <v/>
      </c>
      <c r="SX77" s="369" t="str">
        <v/>
      </c>
      <c r="SY77" s="369" t="str">
        <v/>
      </c>
      <c r="SZ77" s="369" t="str">
        <v/>
      </c>
      <c r="TA77" s="369" t="str">
        <v/>
      </c>
      <c r="TB77" s="369" t="str">
        <v/>
      </c>
      <c r="TC77" s="369" t="str">
        <v/>
      </c>
      <c r="TD77" s="369" t="str">
        <v/>
      </c>
      <c r="TE77" s="369" t="str">
        <v/>
      </c>
      <c r="TF77" s="369" t="str">
        <v/>
      </c>
      <c r="TG77" s="369" t="str">
        <v/>
      </c>
      <c r="TH77" s="369" t="str">
        <v/>
      </c>
      <c r="TI77" s="369" t="str">
        <v/>
      </c>
      <c r="TJ77" s="369" t="str">
        <v/>
      </c>
      <c r="TK77" s="369" t="str">
        <v/>
      </c>
      <c r="TL77" s="369" t="str">
        <v/>
      </c>
      <c r="TM77" s="369" t="str">
        <v/>
      </c>
      <c r="TN77" s="369" t="str">
        <v/>
      </c>
      <c r="TO77" s="369" t="str">
        <v/>
      </c>
      <c r="TP77" s="369" t="str">
        <v/>
      </c>
      <c r="TQ77" s="369" t="str">
        <v/>
      </c>
      <c r="TR77" s="369" t="str">
        <v/>
      </c>
      <c r="TS77" s="369" t="str">
        <v/>
      </c>
      <c r="TT77" s="369" t="str">
        <v/>
      </c>
      <c r="TU77" s="369" t="str">
        <v/>
      </c>
      <c r="TV77" s="369" t="str">
        <v/>
      </c>
      <c r="TW77" s="369" t="str">
        <v/>
      </c>
      <c r="TX77" s="369" t="str">
        <v/>
      </c>
      <c r="TY77" s="369" t="str">
        <v/>
      </c>
      <c r="TZ77" s="369" t="str">
        <v/>
      </c>
      <c r="UA77" s="369" t="str">
        <v/>
      </c>
      <c r="UB77" s="369" t="str">
        <v/>
      </c>
      <c r="UC77" s="369" t="str">
        <v/>
      </c>
      <c r="UD77" s="369" t="str">
        <v/>
      </c>
      <c r="UE77" s="369" t="str">
        <v/>
      </c>
      <c r="UF77" s="369" t="str">
        <v/>
      </c>
      <c r="UG77" s="369" t="str">
        <v/>
      </c>
      <c r="UH77" s="369" t="str">
        <v/>
      </c>
      <c r="UI77" s="369" t="str">
        <v/>
      </c>
      <c r="UJ77" s="369" t="str">
        <v/>
      </c>
      <c r="UK77" s="369" t="str">
        <v/>
      </c>
      <c r="UL77" s="369" t="str">
        <v/>
      </c>
      <c r="UM77" s="369" t="str">
        <v/>
      </c>
      <c r="UN77" s="369" t="str">
        <v/>
      </c>
      <c r="UO77" s="369" t="str">
        <v/>
      </c>
      <c r="UP77" s="369" t="str">
        <v/>
      </c>
      <c r="UQ77" s="369" t="str">
        <v/>
      </c>
      <c r="UR77" s="369" t="str">
        <v/>
      </c>
      <c r="US77" s="369" t="str">
        <v/>
      </c>
      <c r="UT77" s="369" t="str">
        <v/>
      </c>
      <c r="UU77" s="369" t="str">
        <v/>
      </c>
      <c r="UV77" s="369" t="str">
        <v/>
      </c>
      <c r="UW77" s="369" t="str">
        <v/>
      </c>
      <c r="UX77" s="369" t="str">
        <v/>
      </c>
      <c r="UY77" s="369" t="str">
        <v/>
      </c>
      <c r="UZ77" s="369" t="str">
        <v/>
      </c>
      <c r="VA77" s="369" t="str">
        <v/>
      </c>
      <c r="VB77" s="369" t="str">
        <v/>
      </c>
      <c r="VC77" s="369" t="str">
        <v/>
      </c>
      <c r="VD77" s="369" t="str">
        <v/>
      </c>
      <c r="VE77" s="369" t="str">
        <v/>
      </c>
      <c r="VF77" s="369" t="str">
        <v/>
      </c>
      <c r="VG77" s="369" t="str">
        <v/>
      </c>
      <c r="VH77" s="369" t="str">
        <v/>
      </c>
      <c r="VI77" s="369" t="str">
        <v/>
      </c>
      <c r="VJ77" s="369" t="str">
        <v/>
      </c>
      <c r="VK77" s="369" t="str">
        <v/>
      </c>
      <c r="VL77" s="369" t="str">
        <v/>
      </c>
      <c r="VM77" s="369" t="str">
        <v/>
      </c>
      <c r="VN77" s="369" t="str">
        <v/>
      </c>
      <c r="VO77" s="369" t="str">
        <v/>
      </c>
      <c r="VP77" s="369" t="str">
        <v/>
      </c>
      <c r="VQ77" s="369" t="str">
        <v/>
      </c>
      <c r="VR77" s="369" t="str">
        <v/>
      </c>
      <c r="VS77" s="369" t="str">
        <v/>
      </c>
      <c r="VT77" s="369" t="str">
        <v/>
      </c>
      <c r="VU77" s="369" t="str">
        <v/>
      </c>
      <c r="VV77" s="369" t="str">
        <v/>
      </c>
      <c r="VW77" s="369" t="str">
        <v/>
      </c>
      <c r="VX77" s="369" t="str">
        <v/>
      </c>
      <c r="VY77" s="369" t="str">
        <v/>
      </c>
      <c r="VZ77" s="369" t="str">
        <v/>
      </c>
      <c r="WA77" s="369" t="str">
        <v/>
      </c>
      <c r="WB77" s="369" t="str">
        <v/>
      </c>
      <c r="WC77" s="369" t="str">
        <v/>
      </c>
      <c r="WD77" s="369" t="str">
        <v/>
      </c>
      <c r="WE77" s="369" t="str">
        <v/>
      </c>
      <c r="WF77" s="369" t="str">
        <v/>
      </c>
      <c r="WG77" s="369" t="str">
        <v/>
      </c>
      <c r="WH77" s="369" t="str">
        <v/>
      </c>
      <c r="WI77" s="369" t="str">
        <v/>
      </c>
    </row>
    <row r="78" spans="1:607">
      <c r="A78" s="348"/>
      <c r="B78" s="360" t="s">
        <v>810</v>
      </c>
      <c r="C78" s="348"/>
      <c r="D78" s="348"/>
      <c r="E78" s="348"/>
      <c r="F78" s="348"/>
      <c r="G78" s="361" t="str">
        <f t="shared" si="2"/>
        <v/>
      </c>
      <c r="H78" s="361" t="str">
        <f t="shared" si="3"/>
        <v/>
      </c>
      <c r="I78" s="397"/>
      <c r="J78" s="348"/>
      <c r="K78" s="348"/>
      <c r="L78" s="348"/>
      <c r="M78" s="348"/>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c r="AK78" s="400"/>
      <c r="AL78" s="400"/>
      <c r="AM78" s="400"/>
      <c r="AN78" s="400"/>
      <c r="AO78" s="400"/>
      <c r="AP78" s="400"/>
      <c r="AQ78" s="400"/>
      <c r="AR78" s="400"/>
      <c r="AS78" s="400"/>
      <c r="AT78" s="400"/>
      <c r="AU78" s="400"/>
      <c r="AV78" s="400"/>
      <c r="AW78" s="400"/>
      <c r="AX78" s="400"/>
      <c r="AY78" s="400"/>
      <c r="AZ78" s="400"/>
      <c r="BA78" s="400"/>
      <c r="BB78" s="400"/>
      <c r="BC78" s="400"/>
      <c r="BD78" s="400"/>
      <c r="BE78" s="400"/>
      <c r="BF78" s="400"/>
      <c r="BG78" s="400"/>
      <c r="BH78" s="400"/>
      <c r="BI78" s="400"/>
      <c r="BJ78" s="400"/>
      <c r="BK78" s="400"/>
      <c r="BL78" s="400"/>
      <c r="BM78" s="400"/>
      <c r="BN78" s="400"/>
      <c r="BO78" s="400"/>
      <c r="BP78" s="400"/>
      <c r="BQ78" s="400"/>
      <c r="BR78" s="400"/>
      <c r="BS78" s="400"/>
      <c r="BT78" s="400"/>
      <c r="BU78" s="400"/>
      <c r="BV78" s="400"/>
      <c r="BW78" s="400"/>
      <c r="BX78" s="400"/>
      <c r="BY78" s="400"/>
      <c r="BZ78" s="400"/>
      <c r="CA78" s="400"/>
      <c r="CB78" s="400"/>
      <c r="CC78" s="400"/>
      <c r="CD78" s="400"/>
      <c r="CE78" s="400"/>
      <c r="CF78" s="400"/>
      <c r="CG78" s="400"/>
      <c r="CH78" s="400"/>
      <c r="CI78" s="400"/>
      <c r="CJ78" s="400"/>
      <c r="CK78" s="400"/>
      <c r="CL78" s="400"/>
      <c r="CM78" s="400"/>
      <c r="CN78" s="400"/>
      <c r="CO78" s="400"/>
      <c r="CP78" s="400"/>
      <c r="CQ78" s="400"/>
      <c r="CR78" s="400"/>
      <c r="CS78" s="400"/>
      <c r="CT78" s="400"/>
      <c r="CU78" s="400"/>
      <c r="CV78" s="400"/>
      <c r="CW78" s="400"/>
      <c r="CX78" s="400"/>
      <c r="CY78" s="400"/>
      <c r="CZ78" s="362"/>
      <c r="DB78" s="897"/>
      <c r="DC78" s="897"/>
      <c r="DD78" s="368" t="str">
        <v/>
      </c>
      <c r="DE78" s="369" t="str">
        <v/>
      </c>
      <c r="DF78" s="369" t="str">
        <v/>
      </c>
      <c r="DG78" s="369" t="str">
        <v/>
      </c>
      <c r="DH78" s="369" t="str">
        <v/>
      </c>
      <c r="DI78" s="369" t="str">
        <v/>
      </c>
      <c r="DJ78" s="369" t="str">
        <v/>
      </c>
      <c r="DK78" s="369" t="str">
        <v/>
      </c>
      <c r="DL78" s="369" t="str">
        <v/>
      </c>
      <c r="DM78" s="369" t="str">
        <v/>
      </c>
      <c r="DN78" s="369" t="str">
        <v/>
      </c>
      <c r="DO78" s="369" t="str">
        <v/>
      </c>
      <c r="DP78" s="369" t="str">
        <v/>
      </c>
      <c r="DQ78" s="369" t="str">
        <v/>
      </c>
      <c r="DR78" s="369" t="str">
        <v/>
      </c>
      <c r="DS78" s="369" t="str">
        <v/>
      </c>
      <c r="DT78" s="369" t="str">
        <v/>
      </c>
      <c r="DU78" s="369" t="str">
        <v/>
      </c>
      <c r="DV78" s="369" t="str">
        <v/>
      </c>
      <c r="DW78" s="369" t="str">
        <v/>
      </c>
      <c r="DX78" s="370" t="str">
        <v/>
      </c>
      <c r="DY78" s="369" t="str">
        <v/>
      </c>
      <c r="DZ78" s="369" t="str">
        <v/>
      </c>
      <c r="EA78" s="369" t="str">
        <v/>
      </c>
      <c r="EB78" s="369" t="str">
        <v/>
      </c>
      <c r="EC78" s="369" t="str">
        <v/>
      </c>
      <c r="ED78" s="369" t="str">
        <v/>
      </c>
      <c r="EE78" s="369" t="str">
        <v/>
      </c>
      <c r="EF78" s="369" t="str">
        <v/>
      </c>
      <c r="EG78" s="369" t="str">
        <v/>
      </c>
      <c r="EH78" s="369" t="str">
        <v/>
      </c>
      <c r="EI78" s="369" t="str">
        <v/>
      </c>
      <c r="EJ78" s="369" t="str">
        <v/>
      </c>
      <c r="EK78" s="369" t="str">
        <v/>
      </c>
      <c r="EL78" s="369" t="str">
        <v/>
      </c>
      <c r="EM78" s="369" t="str">
        <v/>
      </c>
      <c r="EN78" s="369" t="str">
        <v/>
      </c>
      <c r="EO78" s="369" t="str">
        <v/>
      </c>
      <c r="EP78" s="369" t="str">
        <v/>
      </c>
      <c r="EQ78" s="369" t="str">
        <v/>
      </c>
      <c r="ER78" s="369" t="str">
        <v/>
      </c>
      <c r="ES78" s="369" t="str">
        <v/>
      </c>
      <c r="ET78" s="369" t="str">
        <v/>
      </c>
      <c r="EU78" s="369" t="str">
        <v/>
      </c>
      <c r="EV78" s="369" t="str">
        <v/>
      </c>
      <c r="EW78" s="369" t="str">
        <v/>
      </c>
      <c r="EX78" s="369" t="str">
        <v/>
      </c>
      <c r="EY78" s="369" t="str">
        <v/>
      </c>
      <c r="EZ78" s="369" t="str">
        <v/>
      </c>
      <c r="FA78" s="369" t="str">
        <v/>
      </c>
      <c r="FB78" s="369" t="str">
        <v/>
      </c>
      <c r="FC78" s="369" t="str">
        <v/>
      </c>
      <c r="FD78" s="369" t="str">
        <v/>
      </c>
      <c r="FE78" s="369" t="str">
        <v/>
      </c>
      <c r="FF78" s="369" t="str">
        <v/>
      </c>
      <c r="FG78" s="369" t="str">
        <v/>
      </c>
      <c r="FH78" s="369" t="str">
        <v/>
      </c>
      <c r="FI78" s="369" t="str">
        <v/>
      </c>
      <c r="FJ78" s="369" t="str">
        <v/>
      </c>
      <c r="FK78" s="369" t="str">
        <v/>
      </c>
      <c r="FL78" s="369" t="str">
        <v/>
      </c>
      <c r="FM78" s="369" t="str">
        <v/>
      </c>
      <c r="FN78" s="369" t="str">
        <v/>
      </c>
      <c r="FO78" s="369" t="str">
        <v/>
      </c>
      <c r="FP78" s="369" t="str">
        <v/>
      </c>
      <c r="FQ78" s="369" t="str">
        <v/>
      </c>
      <c r="FR78" s="369" t="str">
        <v/>
      </c>
      <c r="FS78" s="369" t="str">
        <v/>
      </c>
      <c r="FT78" s="369" t="str">
        <v/>
      </c>
      <c r="FU78" s="369" t="str">
        <v/>
      </c>
      <c r="FV78" s="369" t="str">
        <v/>
      </c>
      <c r="FW78" s="369" t="str">
        <v/>
      </c>
      <c r="FX78" s="369" t="str">
        <v/>
      </c>
      <c r="FY78" s="369" t="str">
        <v/>
      </c>
      <c r="FZ78" s="369" t="str">
        <v/>
      </c>
      <c r="GA78" s="369" t="str">
        <v/>
      </c>
      <c r="GB78" s="369" t="str">
        <v/>
      </c>
      <c r="GC78" s="369" t="str">
        <v/>
      </c>
      <c r="GD78" s="369" t="str">
        <v/>
      </c>
      <c r="GE78" s="369" t="str">
        <v/>
      </c>
      <c r="GF78" s="369" t="str">
        <v/>
      </c>
      <c r="GG78" s="369" t="str">
        <v/>
      </c>
      <c r="GH78" s="369" t="str">
        <v/>
      </c>
      <c r="GI78" s="369" t="str">
        <v/>
      </c>
      <c r="GJ78" s="369" t="str">
        <v/>
      </c>
      <c r="GK78" s="369" t="str">
        <v/>
      </c>
      <c r="GL78" s="369" t="str">
        <v/>
      </c>
      <c r="GM78" s="369" t="str">
        <v/>
      </c>
      <c r="GN78" s="369" t="str">
        <v/>
      </c>
      <c r="GO78" s="369" t="str">
        <v/>
      </c>
      <c r="GP78" s="369" t="str">
        <v/>
      </c>
      <c r="GQ78" s="369" t="str">
        <v/>
      </c>
      <c r="GR78" s="369" t="str">
        <v/>
      </c>
      <c r="GS78" s="369" t="str">
        <v/>
      </c>
      <c r="GT78" s="369" t="str">
        <v/>
      </c>
      <c r="GU78" s="369" t="str">
        <v/>
      </c>
      <c r="GV78" s="369" t="str">
        <v/>
      </c>
      <c r="GW78" s="369" t="str">
        <v/>
      </c>
      <c r="GX78" s="369" t="str">
        <v/>
      </c>
      <c r="GY78" s="369" t="str">
        <v/>
      </c>
      <c r="GZ78" s="369" t="str">
        <v/>
      </c>
      <c r="HA78" s="369" t="str">
        <v/>
      </c>
      <c r="HB78" s="369" t="str">
        <v/>
      </c>
      <c r="HC78" s="369" t="str">
        <v/>
      </c>
      <c r="HD78" s="369" t="str">
        <v/>
      </c>
      <c r="HE78" s="369" t="str">
        <v/>
      </c>
      <c r="HF78" s="369" t="str">
        <v/>
      </c>
      <c r="HG78" s="369" t="str">
        <v/>
      </c>
      <c r="HH78" s="369" t="str">
        <v/>
      </c>
      <c r="HI78" s="369" t="str">
        <v/>
      </c>
      <c r="HJ78" s="369" t="str">
        <v/>
      </c>
      <c r="HK78" s="369" t="str">
        <v/>
      </c>
      <c r="HL78" s="369" t="str">
        <v/>
      </c>
      <c r="HM78" s="369" t="str">
        <v/>
      </c>
      <c r="HN78" s="369" t="str">
        <v/>
      </c>
      <c r="HO78" s="369" t="str">
        <v/>
      </c>
      <c r="HP78" s="369" t="str">
        <v/>
      </c>
      <c r="HQ78" s="369" t="str">
        <v/>
      </c>
      <c r="HR78" s="369" t="str">
        <v/>
      </c>
      <c r="HS78" s="369" t="str">
        <v/>
      </c>
      <c r="HT78" s="369" t="str">
        <v/>
      </c>
      <c r="HU78" s="369" t="str">
        <v/>
      </c>
      <c r="HV78" s="369" t="str">
        <v/>
      </c>
      <c r="HW78" s="369" t="str">
        <v/>
      </c>
      <c r="HX78" s="369" t="str">
        <v/>
      </c>
      <c r="HY78" s="369" t="str">
        <v/>
      </c>
      <c r="HZ78" s="369" t="str">
        <v/>
      </c>
      <c r="IA78" s="369" t="str">
        <v/>
      </c>
      <c r="IB78" s="369" t="str">
        <v/>
      </c>
      <c r="IC78" s="369" t="str">
        <v/>
      </c>
      <c r="ID78" s="369" t="str">
        <v/>
      </c>
      <c r="IE78" s="369" t="str">
        <v/>
      </c>
      <c r="IF78" s="369" t="str">
        <v/>
      </c>
      <c r="IG78" s="369" t="str">
        <v/>
      </c>
      <c r="IH78" s="369" t="str">
        <v/>
      </c>
      <c r="II78" s="369" t="str">
        <v/>
      </c>
      <c r="IJ78" s="369" t="str">
        <v/>
      </c>
      <c r="IK78" s="369" t="str">
        <v/>
      </c>
      <c r="IL78" s="369" t="str">
        <v/>
      </c>
      <c r="IM78" s="369" t="str">
        <v/>
      </c>
      <c r="IN78" s="369" t="str">
        <v/>
      </c>
      <c r="IO78" s="369" t="str">
        <v/>
      </c>
      <c r="IP78" s="369" t="str">
        <v/>
      </c>
      <c r="IQ78" s="369" t="str">
        <v/>
      </c>
      <c r="IR78" s="369" t="str">
        <v/>
      </c>
      <c r="IS78" s="369" t="str">
        <v/>
      </c>
      <c r="IT78" s="369" t="str">
        <v/>
      </c>
      <c r="IU78" s="369" t="str">
        <v/>
      </c>
      <c r="IV78" s="369" t="str">
        <v/>
      </c>
      <c r="IW78" s="369" t="str">
        <v/>
      </c>
      <c r="IX78" s="369" t="str">
        <v/>
      </c>
      <c r="IY78" s="369" t="str">
        <v/>
      </c>
      <c r="IZ78" s="369" t="str">
        <v/>
      </c>
      <c r="JA78" s="369" t="str">
        <v/>
      </c>
      <c r="JB78" s="369" t="str">
        <v/>
      </c>
      <c r="JC78" s="369" t="str">
        <v/>
      </c>
      <c r="JD78" s="369" t="str">
        <v/>
      </c>
      <c r="JE78" s="369" t="str">
        <v/>
      </c>
      <c r="JF78" s="369" t="str">
        <v/>
      </c>
      <c r="JG78" s="369" t="str">
        <v/>
      </c>
      <c r="JH78" s="369" t="str">
        <v/>
      </c>
      <c r="JI78" s="369" t="str">
        <v/>
      </c>
      <c r="JJ78" s="369" t="str">
        <v/>
      </c>
      <c r="JK78" s="369" t="str">
        <v/>
      </c>
      <c r="JL78" s="369" t="str">
        <v/>
      </c>
      <c r="JM78" s="369" t="str">
        <v/>
      </c>
      <c r="JN78" s="369" t="str">
        <v/>
      </c>
      <c r="JO78" s="369" t="str">
        <v/>
      </c>
      <c r="JP78" s="369" t="str">
        <v/>
      </c>
      <c r="JQ78" s="369" t="str">
        <v/>
      </c>
      <c r="JR78" s="369" t="str">
        <v/>
      </c>
      <c r="JS78" s="369" t="str">
        <v/>
      </c>
      <c r="JT78" s="369" t="str">
        <v/>
      </c>
      <c r="JU78" s="369" t="str">
        <v/>
      </c>
      <c r="JV78" s="369" t="str">
        <v/>
      </c>
      <c r="JW78" s="369" t="str">
        <v/>
      </c>
      <c r="JX78" s="369" t="str">
        <v/>
      </c>
      <c r="JY78" s="369" t="str">
        <v/>
      </c>
      <c r="JZ78" s="369" t="str">
        <v/>
      </c>
      <c r="KA78" s="369" t="str">
        <v/>
      </c>
      <c r="KB78" s="369" t="str">
        <v/>
      </c>
      <c r="KC78" s="369" t="str">
        <v/>
      </c>
      <c r="KD78" s="369" t="str">
        <v/>
      </c>
      <c r="KE78" s="369" t="str">
        <v/>
      </c>
      <c r="KF78" s="369" t="str">
        <v/>
      </c>
      <c r="KG78" s="369" t="str">
        <v/>
      </c>
      <c r="KH78" s="369" t="str">
        <v/>
      </c>
      <c r="KI78" s="369" t="str">
        <v/>
      </c>
      <c r="KJ78" s="369" t="str">
        <v/>
      </c>
      <c r="KK78" s="369" t="str">
        <v/>
      </c>
      <c r="KL78" s="369" t="str">
        <v/>
      </c>
      <c r="KM78" s="369" t="str">
        <v/>
      </c>
      <c r="KN78" s="369" t="str">
        <v/>
      </c>
      <c r="KO78" s="369" t="str">
        <v/>
      </c>
      <c r="KP78" s="369" t="str">
        <v/>
      </c>
      <c r="KQ78" s="369" t="str">
        <v/>
      </c>
      <c r="KR78" s="369" t="str">
        <v/>
      </c>
      <c r="KS78" s="369" t="str">
        <v/>
      </c>
      <c r="KT78" s="369" t="str">
        <v/>
      </c>
      <c r="KU78" s="369" t="str">
        <v/>
      </c>
      <c r="KV78" s="369" t="str">
        <v/>
      </c>
      <c r="KW78" s="369" t="str">
        <v/>
      </c>
      <c r="KX78" s="369" t="str">
        <v/>
      </c>
      <c r="KY78" s="369" t="str">
        <v/>
      </c>
      <c r="KZ78" s="369" t="str">
        <v/>
      </c>
      <c r="LA78" s="369" t="str">
        <v/>
      </c>
      <c r="LB78" s="369" t="str">
        <v/>
      </c>
      <c r="LC78" s="369" t="str">
        <v/>
      </c>
      <c r="LD78" s="369" t="str">
        <v/>
      </c>
      <c r="LE78" s="369" t="str">
        <v/>
      </c>
      <c r="LF78" s="369" t="str">
        <v/>
      </c>
      <c r="LG78" s="369" t="str">
        <v/>
      </c>
      <c r="LH78" s="369" t="str">
        <v/>
      </c>
      <c r="LI78" s="369" t="str">
        <v/>
      </c>
      <c r="LJ78" s="369" t="str">
        <v/>
      </c>
      <c r="LK78" s="369" t="str">
        <v/>
      </c>
      <c r="LL78" s="369" t="str">
        <v/>
      </c>
      <c r="LM78" s="369" t="str">
        <v/>
      </c>
      <c r="LN78" s="369" t="str">
        <v/>
      </c>
      <c r="LO78" s="369" t="str">
        <v/>
      </c>
      <c r="LP78" s="369" t="str">
        <v/>
      </c>
      <c r="LQ78" s="369" t="str">
        <v/>
      </c>
      <c r="LR78" s="369" t="str">
        <v/>
      </c>
      <c r="LS78" s="369" t="str">
        <v/>
      </c>
      <c r="LT78" s="369" t="str">
        <v/>
      </c>
      <c r="LU78" s="369" t="str">
        <v/>
      </c>
      <c r="LV78" s="369" t="str">
        <v/>
      </c>
      <c r="LW78" s="369" t="str">
        <v/>
      </c>
      <c r="LX78" s="369" t="str">
        <v/>
      </c>
      <c r="LY78" s="369" t="str">
        <v/>
      </c>
      <c r="LZ78" s="369" t="str">
        <v/>
      </c>
      <c r="MA78" s="369" t="str">
        <v/>
      </c>
      <c r="MB78" s="369" t="str">
        <v/>
      </c>
      <c r="MC78" s="369" t="str">
        <v/>
      </c>
      <c r="MD78" s="369" t="str">
        <v/>
      </c>
      <c r="ME78" s="369" t="str">
        <v/>
      </c>
      <c r="MF78" s="369" t="str">
        <v/>
      </c>
      <c r="MG78" s="369" t="str">
        <v/>
      </c>
      <c r="MH78" s="369" t="str">
        <v/>
      </c>
      <c r="MI78" s="369" t="str">
        <v/>
      </c>
      <c r="MJ78" s="369" t="str">
        <v/>
      </c>
      <c r="MK78" s="369" t="str">
        <v/>
      </c>
      <c r="ML78" s="369" t="str">
        <v/>
      </c>
      <c r="MM78" s="369" t="str">
        <v/>
      </c>
      <c r="MN78" s="369" t="str">
        <v/>
      </c>
      <c r="MO78" s="369" t="str">
        <v/>
      </c>
      <c r="MP78" s="369" t="str">
        <v/>
      </c>
      <c r="MQ78" s="369" t="str">
        <v/>
      </c>
      <c r="MR78" s="369" t="str">
        <v/>
      </c>
      <c r="MS78" s="369" t="str">
        <v/>
      </c>
      <c r="MT78" s="369" t="str">
        <v/>
      </c>
      <c r="MU78" s="369" t="str">
        <v/>
      </c>
      <c r="MV78" s="369" t="str">
        <v/>
      </c>
      <c r="MW78" s="369" t="str">
        <v/>
      </c>
      <c r="MX78" s="369" t="str">
        <v/>
      </c>
      <c r="MY78" s="369" t="str">
        <v/>
      </c>
      <c r="MZ78" s="369" t="str">
        <v/>
      </c>
      <c r="NA78" s="369" t="str">
        <v/>
      </c>
      <c r="NB78" s="369" t="str">
        <v/>
      </c>
      <c r="NC78" s="369" t="str">
        <v/>
      </c>
      <c r="ND78" s="369" t="str">
        <v/>
      </c>
      <c r="NE78" s="369" t="str">
        <v/>
      </c>
      <c r="NF78" s="369" t="str">
        <v/>
      </c>
      <c r="NG78" s="369" t="str">
        <v/>
      </c>
      <c r="NH78" s="369" t="str">
        <v/>
      </c>
      <c r="NI78" s="369" t="str">
        <v/>
      </c>
      <c r="NJ78" s="369" t="str">
        <v/>
      </c>
      <c r="NK78" s="369" t="str">
        <v/>
      </c>
      <c r="NL78" s="369" t="str">
        <v/>
      </c>
      <c r="NM78" s="369" t="str">
        <v/>
      </c>
      <c r="NN78" s="369" t="str">
        <v/>
      </c>
      <c r="NO78" s="369" t="str">
        <v/>
      </c>
      <c r="NP78" s="369" t="str">
        <v/>
      </c>
      <c r="NQ78" s="369" t="str">
        <v/>
      </c>
      <c r="NR78" s="369" t="str">
        <v/>
      </c>
      <c r="NS78" s="369" t="str">
        <v/>
      </c>
      <c r="NT78" s="369" t="str">
        <v/>
      </c>
      <c r="NU78" s="369" t="str">
        <v/>
      </c>
      <c r="NV78" s="369" t="str">
        <v/>
      </c>
      <c r="NW78" s="369" t="str">
        <v/>
      </c>
      <c r="NX78" s="369" t="str">
        <v/>
      </c>
      <c r="NY78" s="369" t="str">
        <v/>
      </c>
      <c r="NZ78" s="369" t="str">
        <v/>
      </c>
      <c r="OA78" s="369" t="str">
        <v/>
      </c>
      <c r="OB78" s="369" t="str">
        <v/>
      </c>
      <c r="OC78" s="369" t="str">
        <v/>
      </c>
      <c r="OD78" s="369" t="str">
        <v/>
      </c>
      <c r="OE78" s="369" t="str">
        <v/>
      </c>
      <c r="OF78" s="369" t="str">
        <v/>
      </c>
      <c r="OG78" s="369" t="str">
        <v/>
      </c>
      <c r="OH78" s="369" t="str">
        <v/>
      </c>
      <c r="OI78" s="369" t="str">
        <v/>
      </c>
      <c r="OJ78" s="369" t="str">
        <v/>
      </c>
      <c r="OK78" s="369" t="str">
        <v/>
      </c>
      <c r="OL78" s="369" t="str">
        <v/>
      </c>
      <c r="OM78" s="369" t="str">
        <v/>
      </c>
      <c r="ON78" s="369" t="str">
        <v/>
      </c>
      <c r="OO78" s="369" t="str">
        <v/>
      </c>
      <c r="OP78" s="369" t="str">
        <v/>
      </c>
      <c r="OQ78" s="371" t="str">
        <v/>
      </c>
      <c r="OR78" s="369" t="str">
        <v/>
      </c>
      <c r="OS78" s="369" t="str">
        <v/>
      </c>
      <c r="OT78" s="369" t="str">
        <v/>
      </c>
      <c r="OU78" s="369" t="str">
        <v/>
      </c>
      <c r="OV78" s="369" t="str">
        <v/>
      </c>
      <c r="OW78" s="369" t="str">
        <v/>
      </c>
      <c r="OX78" s="369" t="str">
        <v/>
      </c>
      <c r="OY78" s="369" t="str">
        <v/>
      </c>
      <c r="OZ78" s="369" t="str">
        <v/>
      </c>
      <c r="PA78" s="369" t="str">
        <v/>
      </c>
      <c r="PB78" s="369" t="str">
        <v/>
      </c>
      <c r="PC78" s="369" t="str">
        <v/>
      </c>
      <c r="PD78" s="369" t="str">
        <v/>
      </c>
      <c r="PE78" s="369" t="str">
        <v/>
      </c>
      <c r="PF78" s="369" t="str">
        <v/>
      </c>
      <c r="PG78" s="369" t="str">
        <v/>
      </c>
      <c r="PH78" s="369" t="str">
        <v/>
      </c>
      <c r="PI78" s="369" t="str">
        <v/>
      </c>
      <c r="PJ78" s="369" t="str">
        <v/>
      </c>
      <c r="PK78" s="369" t="str">
        <v/>
      </c>
      <c r="PL78" s="369" t="str">
        <v/>
      </c>
      <c r="PM78" s="369" t="str">
        <v/>
      </c>
      <c r="PN78" s="369" t="str">
        <v/>
      </c>
      <c r="PO78" s="369" t="str">
        <v/>
      </c>
      <c r="PP78" s="369" t="str">
        <v/>
      </c>
      <c r="PQ78" s="369" t="str">
        <v/>
      </c>
      <c r="PR78" s="369" t="str">
        <v/>
      </c>
      <c r="PS78" s="369" t="str">
        <v/>
      </c>
      <c r="PT78" s="369" t="str">
        <v/>
      </c>
      <c r="PU78" s="369" t="str">
        <v/>
      </c>
      <c r="PV78" s="369" t="str">
        <v/>
      </c>
      <c r="PW78" s="369" t="str">
        <v/>
      </c>
      <c r="PX78" s="369" t="str">
        <v/>
      </c>
      <c r="PY78" s="369" t="str">
        <v/>
      </c>
      <c r="PZ78" s="369" t="str">
        <v/>
      </c>
      <c r="QA78" s="369" t="str">
        <v/>
      </c>
      <c r="QB78" s="369" t="str">
        <v/>
      </c>
      <c r="QC78" s="369" t="str">
        <v/>
      </c>
      <c r="QD78" s="369" t="str">
        <v/>
      </c>
      <c r="QE78" s="369" t="str">
        <v/>
      </c>
      <c r="QF78" s="369" t="str">
        <v/>
      </c>
      <c r="QG78" s="369" t="str">
        <v/>
      </c>
      <c r="QH78" s="369" t="str">
        <v/>
      </c>
      <c r="QI78" s="369" t="str">
        <v/>
      </c>
      <c r="QJ78" s="369" t="str">
        <v/>
      </c>
      <c r="QK78" s="369" t="str">
        <v/>
      </c>
      <c r="QL78" s="369" t="str">
        <v/>
      </c>
      <c r="QM78" s="369" t="str">
        <v/>
      </c>
      <c r="QN78" s="369" t="str">
        <v/>
      </c>
      <c r="QO78" s="369" t="str">
        <v/>
      </c>
      <c r="QP78" s="369" t="str">
        <v/>
      </c>
      <c r="QQ78" s="369" t="str">
        <v/>
      </c>
      <c r="QR78" s="369" t="str">
        <v/>
      </c>
      <c r="QS78" s="369" t="str">
        <v/>
      </c>
      <c r="QT78" s="369" t="str">
        <v/>
      </c>
      <c r="QU78" s="369" t="str">
        <v/>
      </c>
      <c r="QV78" s="369" t="str">
        <v/>
      </c>
      <c r="QW78" s="369" t="str">
        <v/>
      </c>
      <c r="QX78" s="369" t="str">
        <v/>
      </c>
      <c r="QY78" s="369" t="str">
        <v/>
      </c>
      <c r="QZ78" s="369" t="str">
        <v/>
      </c>
      <c r="RA78" s="369" t="str">
        <v/>
      </c>
      <c r="RB78" s="369" t="str">
        <v/>
      </c>
      <c r="RC78" s="369" t="str">
        <v/>
      </c>
      <c r="RD78" s="369" t="str">
        <v/>
      </c>
      <c r="RE78" s="369" t="str">
        <v/>
      </c>
      <c r="RF78" s="369" t="str">
        <v/>
      </c>
      <c r="RG78" s="369" t="str">
        <v/>
      </c>
      <c r="RH78" s="369" t="str">
        <v/>
      </c>
      <c r="RI78" s="369" t="str">
        <v/>
      </c>
      <c r="RJ78" s="369" t="str">
        <v/>
      </c>
      <c r="RK78" s="369" t="str">
        <v/>
      </c>
      <c r="RL78" s="369" t="str">
        <v/>
      </c>
      <c r="RM78" s="369" t="str">
        <v/>
      </c>
      <c r="RN78" s="369" t="str">
        <v/>
      </c>
      <c r="RO78" s="369" t="str">
        <v/>
      </c>
      <c r="RP78" s="369" t="str">
        <v/>
      </c>
      <c r="RQ78" s="369" t="str">
        <v/>
      </c>
      <c r="RR78" s="369" t="str">
        <v/>
      </c>
      <c r="RS78" s="369" t="str">
        <v/>
      </c>
      <c r="RT78" s="369" t="str">
        <v/>
      </c>
      <c r="RU78" s="369" t="str">
        <v/>
      </c>
      <c r="RV78" s="369" t="str">
        <v/>
      </c>
      <c r="RW78" s="369" t="str">
        <v/>
      </c>
      <c r="RX78" s="369" t="str">
        <v/>
      </c>
      <c r="RY78" s="369" t="str">
        <v/>
      </c>
      <c r="RZ78" s="369" t="str">
        <v/>
      </c>
      <c r="SA78" s="369" t="str">
        <v/>
      </c>
      <c r="SB78" s="369" t="str">
        <v/>
      </c>
      <c r="SC78" s="369" t="str">
        <v/>
      </c>
      <c r="SD78" s="369" t="str">
        <v/>
      </c>
      <c r="SE78" s="369" t="str">
        <v/>
      </c>
      <c r="SF78" s="369" t="str">
        <v/>
      </c>
      <c r="SG78" s="369" t="str">
        <v/>
      </c>
      <c r="SH78" s="369" t="str">
        <v/>
      </c>
      <c r="SI78" s="369" t="str">
        <v/>
      </c>
      <c r="SJ78" s="369" t="str">
        <v/>
      </c>
      <c r="SK78" s="369" t="str">
        <v/>
      </c>
      <c r="SL78" s="369" t="str">
        <v/>
      </c>
      <c r="SM78" s="369" t="str">
        <v/>
      </c>
      <c r="SN78" s="369" t="str">
        <v/>
      </c>
      <c r="SO78" s="369" t="str">
        <v/>
      </c>
      <c r="SP78" s="369" t="str">
        <v/>
      </c>
      <c r="SQ78" s="369" t="str">
        <v/>
      </c>
      <c r="SR78" s="369" t="str">
        <v/>
      </c>
      <c r="SS78" s="369" t="str">
        <v/>
      </c>
      <c r="ST78" s="369" t="str">
        <v/>
      </c>
      <c r="SU78" s="369" t="str">
        <v/>
      </c>
      <c r="SV78" s="369" t="str">
        <v/>
      </c>
      <c r="SW78" s="369" t="str">
        <v/>
      </c>
      <c r="SX78" s="369" t="str">
        <v/>
      </c>
      <c r="SY78" s="369" t="str">
        <v/>
      </c>
      <c r="SZ78" s="369" t="str">
        <v/>
      </c>
      <c r="TA78" s="369" t="str">
        <v/>
      </c>
      <c r="TB78" s="369" t="str">
        <v/>
      </c>
      <c r="TC78" s="369" t="str">
        <v/>
      </c>
      <c r="TD78" s="369" t="str">
        <v/>
      </c>
      <c r="TE78" s="369" t="str">
        <v/>
      </c>
      <c r="TF78" s="369" t="str">
        <v/>
      </c>
      <c r="TG78" s="369" t="str">
        <v/>
      </c>
      <c r="TH78" s="369" t="str">
        <v/>
      </c>
      <c r="TI78" s="369" t="str">
        <v/>
      </c>
      <c r="TJ78" s="369" t="str">
        <v/>
      </c>
      <c r="TK78" s="369" t="str">
        <v/>
      </c>
      <c r="TL78" s="369" t="str">
        <v/>
      </c>
      <c r="TM78" s="369" t="str">
        <v/>
      </c>
      <c r="TN78" s="369" t="str">
        <v/>
      </c>
      <c r="TO78" s="369" t="str">
        <v/>
      </c>
      <c r="TP78" s="369" t="str">
        <v/>
      </c>
      <c r="TQ78" s="369" t="str">
        <v/>
      </c>
      <c r="TR78" s="369" t="str">
        <v/>
      </c>
      <c r="TS78" s="369" t="str">
        <v/>
      </c>
      <c r="TT78" s="369" t="str">
        <v/>
      </c>
      <c r="TU78" s="369" t="str">
        <v/>
      </c>
      <c r="TV78" s="369" t="str">
        <v/>
      </c>
      <c r="TW78" s="369" t="str">
        <v/>
      </c>
      <c r="TX78" s="369" t="str">
        <v/>
      </c>
      <c r="TY78" s="369" t="str">
        <v/>
      </c>
      <c r="TZ78" s="369" t="str">
        <v/>
      </c>
      <c r="UA78" s="369" t="str">
        <v/>
      </c>
      <c r="UB78" s="369" t="str">
        <v/>
      </c>
      <c r="UC78" s="369" t="str">
        <v/>
      </c>
      <c r="UD78" s="369" t="str">
        <v/>
      </c>
      <c r="UE78" s="369" t="str">
        <v/>
      </c>
      <c r="UF78" s="369" t="str">
        <v/>
      </c>
      <c r="UG78" s="369" t="str">
        <v/>
      </c>
      <c r="UH78" s="369" t="str">
        <v/>
      </c>
      <c r="UI78" s="369" t="str">
        <v/>
      </c>
      <c r="UJ78" s="369" t="str">
        <v/>
      </c>
      <c r="UK78" s="369" t="str">
        <v/>
      </c>
      <c r="UL78" s="369" t="str">
        <v/>
      </c>
      <c r="UM78" s="369" t="str">
        <v/>
      </c>
      <c r="UN78" s="369" t="str">
        <v/>
      </c>
      <c r="UO78" s="369" t="str">
        <v/>
      </c>
      <c r="UP78" s="369" t="str">
        <v/>
      </c>
      <c r="UQ78" s="369" t="str">
        <v/>
      </c>
      <c r="UR78" s="369" t="str">
        <v/>
      </c>
      <c r="US78" s="369" t="str">
        <v/>
      </c>
      <c r="UT78" s="369" t="str">
        <v/>
      </c>
      <c r="UU78" s="369" t="str">
        <v/>
      </c>
      <c r="UV78" s="369" t="str">
        <v/>
      </c>
      <c r="UW78" s="369" t="str">
        <v/>
      </c>
      <c r="UX78" s="369" t="str">
        <v/>
      </c>
      <c r="UY78" s="369" t="str">
        <v/>
      </c>
      <c r="UZ78" s="369" t="str">
        <v/>
      </c>
      <c r="VA78" s="369" t="str">
        <v/>
      </c>
      <c r="VB78" s="369" t="str">
        <v/>
      </c>
      <c r="VC78" s="369" t="str">
        <v/>
      </c>
      <c r="VD78" s="369" t="str">
        <v/>
      </c>
      <c r="VE78" s="369" t="str">
        <v/>
      </c>
      <c r="VF78" s="369" t="str">
        <v/>
      </c>
      <c r="VG78" s="369" t="str">
        <v/>
      </c>
      <c r="VH78" s="369" t="str">
        <v/>
      </c>
      <c r="VI78" s="369" t="str">
        <v/>
      </c>
      <c r="VJ78" s="369" t="str">
        <v/>
      </c>
      <c r="VK78" s="369" t="str">
        <v/>
      </c>
      <c r="VL78" s="369" t="str">
        <v/>
      </c>
      <c r="VM78" s="369" t="str">
        <v/>
      </c>
      <c r="VN78" s="369" t="str">
        <v/>
      </c>
      <c r="VO78" s="369" t="str">
        <v/>
      </c>
      <c r="VP78" s="369" t="str">
        <v/>
      </c>
      <c r="VQ78" s="369" t="str">
        <v/>
      </c>
      <c r="VR78" s="369" t="str">
        <v/>
      </c>
      <c r="VS78" s="369" t="str">
        <v/>
      </c>
      <c r="VT78" s="369" t="str">
        <v/>
      </c>
      <c r="VU78" s="369" t="str">
        <v/>
      </c>
      <c r="VV78" s="369" t="str">
        <v/>
      </c>
      <c r="VW78" s="369" t="str">
        <v/>
      </c>
      <c r="VX78" s="369" t="str">
        <v/>
      </c>
      <c r="VY78" s="369" t="str">
        <v/>
      </c>
      <c r="VZ78" s="369" t="str">
        <v/>
      </c>
      <c r="WA78" s="369" t="str">
        <v/>
      </c>
      <c r="WB78" s="369" t="str">
        <v/>
      </c>
      <c r="WC78" s="369" t="str">
        <v/>
      </c>
      <c r="WD78" s="369" t="str">
        <v/>
      </c>
      <c r="WE78" s="369" t="str">
        <v/>
      </c>
      <c r="WF78" s="369" t="str">
        <v/>
      </c>
      <c r="WG78" s="369" t="str">
        <v/>
      </c>
      <c r="WH78" s="369" t="str">
        <v/>
      </c>
      <c r="WI78" s="369" t="str">
        <v/>
      </c>
    </row>
    <row r="79" spans="1:607" ht="12.6" customHeight="1">
      <c r="A79" s="348"/>
      <c r="B79" s="360" t="s">
        <v>811</v>
      </c>
      <c r="C79" s="348"/>
      <c r="D79" s="348"/>
      <c r="E79" s="348"/>
      <c r="F79" s="348"/>
      <c r="G79" s="361" t="str">
        <f t="shared" si="2"/>
        <v/>
      </c>
      <c r="H79" s="361" t="str">
        <f t="shared" si="3"/>
        <v/>
      </c>
      <c r="I79" s="397"/>
      <c r="J79" s="348"/>
      <c r="K79" s="348"/>
      <c r="L79" s="348"/>
      <c r="M79" s="348"/>
      <c r="N79" s="400"/>
      <c r="O79" s="400"/>
      <c r="P79" s="400"/>
      <c r="Q79" s="400"/>
      <c r="R79" s="400"/>
      <c r="S79" s="400"/>
      <c r="T79" s="400"/>
      <c r="U79" s="400"/>
      <c r="V79" s="400"/>
      <c r="W79" s="400"/>
      <c r="X79" s="400"/>
      <c r="Y79" s="400"/>
      <c r="Z79" s="400"/>
      <c r="AA79" s="400"/>
      <c r="AB79" s="400"/>
      <c r="AC79" s="400"/>
      <c r="AD79" s="400"/>
      <c r="AE79" s="400"/>
      <c r="AF79" s="400"/>
      <c r="AG79" s="400"/>
      <c r="AH79" s="400"/>
      <c r="AI79" s="400"/>
      <c r="AJ79" s="400"/>
      <c r="AK79" s="400"/>
      <c r="AL79" s="400"/>
      <c r="AM79" s="400"/>
      <c r="AN79" s="400"/>
      <c r="AO79" s="400"/>
      <c r="AP79" s="400"/>
      <c r="AQ79" s="400"/>
      <c r="AR79" s="400"/>
      <c r="AS79" s="400"/>
      <c r="AT79" s="400"/>
      <c r="AU79" s="400"/>
      <c r="AV79" s="400"/>
      <c r="AW79" s="400"/>
      <c r="AX79" s="400"/>
      <c r="AY79" s="400"/>
      <c r="AZ79" s="400"/>
      <c r="BA79" s="400"/>
      <c r="BB79" s="400"/>
      <c r="BC79" s="400"/>
      <c r="BD79" s="400"/>
      <c r="BE79" s="400"/>
      <c r="BF79" s="400"/>
      <c r="BG79" s="400"/>
      <c r="BH79" s="400"/>
      <c r="BI79" s="400"/>
      <c r="BJ79" s="400"/>
      <c r="BK79" s="400"/>
      <c r="BL79" s="400"/>
      <c r="BM79" s="400"/>
      <c r="BN79" s="400"/>
      <c r="BO79" s="400"/>
      <c r="BP79" s="400"/>
      <c r="BQ79" s="400"/>
      <c r="BR79" s="400"/>
      <c r="BS79" s="400"/>
      <c r="BT79" s="400"/>
      <c r="BU79" s="400"/>
      <c r="BV79" s="400"/>
      <c r="BW79" s="400"/>
      <c r="BX79" s="400"/>
      <c r="BY79" s="400"/>
      <c r="BZ79" s="400"/>
      <c r="CA79" s="400"/>
      <c r="CB79" s="400"/>
      <c r="CC79" s="400"/>
      <c r="CD79" s="400"/>
      <c r="CE79" s="400"/>
      <c r="CF79" s="400"/>
      <c r="CG79" s="400"/>
      <c r="CH79" s="400"/>
      <c r="CI79" s="400"/>
      <c r="CJ79" s="400"/>
      <c r="CK79" s="400"/>
      <c r="CL79" s="400"/>
      <c r="CM79" s="400"/>
      <c r="CN79" s="400"/>
      <c r="CO79" s="400"/>
      <c r="CP79" s="400"/>
      <c r="CQ79" s="400"/>
      <c r="CR79" s="400"/>
      <c r="CS79" s="400"/>
      <c r="CT79" s="400"/>
      <c r="CU79" s="400"/>
      <c r="CV79" s="400"/>
      <c r="CW79" s="400"/>
      <c r="CX79" s="400"/>
      <c r="CY79" s="400"/>
      <c r="CZ79" s="362"/>
      <c r="DB79" s="897"/>
      <c r="DC79" s="898"/>
      <c r="DD79" s="368" t="str">
        <v/>
      </c>
      <c r="DE79" s="369" t="str">
        <v/>
      </c>
      <c r="DF79" s="369" t="str">
        <v/>
      </c>
      <c r="DG79" s="369" t="str">
        <v/>
      </c>
      <c r="DH79" s="369" t="str">
        <v/>
      </c>
      <c r="DI79" s="369" t="str">
        <v/>
      </c>
      <c r="DJ79" s="369" t="str">
        <v/>
      </c>
      <c r="DK79" s="369" t="str">
        <v/>
      </c>
      <c r="DL79" s="369" t="str">
        <v/>
      </c>
      <c r="DM79" s="369" t="str">
        <v/>
      </c>
      <c r="DN79" s="369" t="str">
        <v/>
      </c>
      <c r="DO79" s="369" t="str">
        <v/>
      </c>
      <c r="DP79" s="369" t="str">
        <v/>
      </c>
      <c r="DQ79" s="369" t="str">
        <v/>
      </c>
      <c r="DR79" s="369" t="str">
        <v/>
      </c>
      <c r="DS79" s="369" t="str">
        <v/>
      </c>
      <c r="DT79" s="369" t="str">
        <v/>
      </c>
      <c r="DU79" s="369" t="str">
        <v/>
      </c>
      <c r="DV79" s="369" t="str">
        <v/>
      </c>
      <c r="DW79" s="369" t="str">
        <v/>
      </c>
      <c r="DX79" s="370" t="str">
        <v/>
      </c>
      <c r="DY79" s="369" t="str">
        <v/>
      </c>
      <c r="DZ79" s="369" t="str">
        <v/>
      </c>
      <c r="EA79" s="369" t="str">
        <v/>
      </c>
      <c r="EB79" s="369" t="str">
        <v/>
      </c>
      <c r="EC79" s="369" t="str">
        <v/>
      </c>
      <c r="ED79" s="369" t="str">
        <v/>
      </c>
      <c r="EE79" s="369" t="str">
        <v/>
      </c>
      <c r="EF79" s="369" t="str">
        <v/>
      </c>
      <c r="EG79" s="369" t="str">
        <v/>
      </c>
      <c r="EH79" s="369" t="str">
        <v/>
      </c>
      <c r="EI79" s="369" t="str">
        <v/>
      </c>
      <c r="EJ79" s="369" t="str">
        <v/>
      </c>
      <c r="EK79" s="369" t="str">
        <v/>
      </c>
      <c r="EL79" s="369" t="str">
        <v/>
      </c>
      <c r="EM79" s="369" t="str">
        <v/>
      </c>
      <c r="EN79" s="369" t="str">
        <v/>
      </c>
      <c r="EO79" s="369" t="str">
        <v/>
      </c>
      <c r="EP79" s="369" t="str">
        <v/>
      </c>
      <c r="EQ79" s="369" t="str">
        <v/>
      </c>
      <c r="ER79" s="369" t="str">
        <v/>
      </c>
      <c r="ES79" s="369" t="str">
        <v/>
      </c>
      <c r="ET79" s="369" t="str">
        <v/>
      </c>
      <c r="EU79" s="369" t="str">
        <v/>
      </c>
      <c r="EV79" s="369" t="str">
        <v/>
      </c>
      <c r="EW79" s="369" t="str">
        <v/>
      </c>
      <c r="EX79" s="369" t="str">
        <v/>
      </c>
      <c r="EY79" s="369" t="str">
        <v/>
      </c>
      <c r="EZ79" s="369" t="str">
        <v/>
      </c>
      <c r="FA79" s="369" t="str">
        <v/>
      </c>
      <c r="FB79" s="369" t="str">
        <v/>
      </c>
      <c r="FC79" s="369" t="str">
        <v/>
      </c>
      <c r="FD79" s="369" t="str">
        <v/>
      </c>
      <c r="FE79" s="369" t="str">
        <v/>
      </c>
      <c r="FF79" s="369" t="str">
        <v/>
      </c>
      <c r="FG79" s="369" t="str">
        <v/>
      </c>
      <c r="FH79" s="369" t="str">
        <v/>
      </c>
      <c r="FI79" s="369" t="str">
        <v/>
      </c>
      <c r="FJ79" s="369" t="str">
        <v/>
      </c>
      <c r="FK79" s="369" t="str">
        <v/>
      </c>
      <c r="FL79" s="369" t="str">
        <v/>
      </c>
      <c r="FM79" s="369" t="str">
        <v/>
      </c>
      <c r="FN79" s="369" t="str">
        <v/>
      </c>
      <c r="FO79" s="369" t="str">
        <v/>
      </c>
      <c r="FP79" s="369" t="str">
        <v/>
      </c>
      <c r="FQ79" s="369" t="str">
        <v/>
      </c>
      <c r="FR79" s="369" t="str">
        <v/>
      </c>
      <c r="FS79" s="369" t="str">
        <v/>
      </c>
      <c r="FT79" s="369" t="str">
        <v/>
      </c>
      <c r="FU79" s="369" t="str">
        <v/>
      </c>
      <c r="FV79" s="369" t="str">
        <v/>
      </c>
      <c r="FW79" s="369" t="str">
        <v/>
      </c>
      <c r="FX79" s="369" t="str">
        <v/>
      </c>
      <c r="FY79" s="369" t="str">
        <v/>
      </c>
      <c r="FZ79" s="369" t="str">
        <v/>
      </c>
      <c r="GA79" s="369" t="str">
        <v/>
      </c>
      <c r="GB79" s="369" t="str">
        <v/>
      </c>
      <c r="GC79" s="369" t="str">
        <v/>
      </c>
      <c r="GD79" s="369" t="str">
        <v/>
      </c>
      <c r="GE79" s="369" t="str">
        <v/>
      </c>
      <c r="GF79" s="369" t="str">
        <v/>
      </c>
      <c r="GG79" s="369" t="str">
        <v/>
      </c>
      <c r="GH79" s="369" t="str">
        <v/>
      </c>
      <c r="GI79" s="369" t="str">
        <v/>
      </c>
      <c r="GJ79" s="369" t="str">
        <v/>
      </c>
      <c r="GK79" s="369" t="str">
        <v/>
      </c>
      <c r="GL79" s="369" t="str">
        <v/>
      </c>
      <c r="GM79" s="369" t="str">
        <v/>
      </c>
      <c r="GN79" s="369" t="str">
        <v/>
      </c>
      <c r="GO79" s="369" t="str">
        <v/>
      </c>
      <c r="GP79" s="369" t="str">
        <v/>
      </c>
      <c r="GQ79" s="369" t="str">
        <v/>
      </c>
      <c r="GR79" s="369" t="str">
        <v/>
      </c>
      <c r="GS79" s="369" t="str">
        <v/>
      </c>
      <c r="GT79" s="369" t="str">
        <v/>
      </c>
      <c r="GU79" s="369" t="str">
        <v/>
      </c>
      <c r="GV79" s="369" t="str">
        <v/>
      </c>
      <c r="GW79" s="369" t="str">
        <v/>
      </c>
      <c r="GX79" s="369" t="str">
        <v/>
      </c>
      <c r="GY79" s="369" t="str">
        <v/>
      </c>
      <c r="GZ79" s="369" t="str">
        <v/>
      </c>
      <c r="HA79" s="369" t="str">
        <v/>
      </c>
      <c r="HB79" s="369" t="str">
        <v/>
      </c>
      <c r="HC79" s="369" t="str">
        <v/>
      </c>
      <c r="HD79" s="369" t="str">
        <v/>
      </c>
      <c r="HE79" s="369" t="str">
        <v/>
      </c>
      <c r="HF79" s="369" t="str">
        <v/>
      </c>
      <c r="HG79" s="369" t="str">
        <v/>
      </c>
      <c r="HH79" s="369" t="str">
        <v/>
      </c>
      <c r="HI79" s="369" t="str">
        <v/>
      </c>
      <c r="HJ79" s="369" t="str">
        <v/>
      </c>
      <c r="HK79" s="369" t="str">
        <v/>
      </c>
      <c r="HL79" s="369" t="str">
        <v/>
      </c>
      <c r="HM79" s="369" t="str">
        <v/>
      </c>
      <c r="HN79" s="369" t="str">
        <v/>
      </c>
      <c r="HO79" s="369" t="str">
        <v/>
      </c>
      <c r="HP79" s="369" t="str">
        <v/>
      </c>
      <c r="HQ79" s="369" t="str">
        <v/>
      </c>
      <c r="HR79" s="369" t="str">
        <v/>
      </c>
      <c r="HS79" s="369" t="str">
        <v/>
      </c>
      <c r="HT79" s="369" t="str">
        <v/>
      </c>
      <c r="HU79" s="369" t="str">
        <v/>
      </c>
      <c r="HV79" s="369" t="str">
        <v/>
      </c>
      <c r="HW79" s="369" t="str">
        <v/>
      </c>
      <c r="HX79" s="369" t="str">
        <v/>
      </c>
      <c r="HY79" s="369" t="str">
        <v/>
      </c>
      <c r="HZ79" s="369" t="str">
        <v/>
      </c>
      <c r="IA79" s="369" t="str">
        <v/>
      </c>
      <c r="IB79" s="369" t="str">
        <v/>
      </c>
      <c r="IC79" s="369" t="str">
        <v/>
      </c>
      <c r="ID79" s="369" t="str">
        <v/>
      </c>
      <c r="IE79" s="369" t="str">
        <v/>
      </c>
      <c r="IF79" s="369" t="str">
        <v/>
      </c>
      <c r="IG79" s="369" t="str">
        <v/>
      </c>
      <c r="IH79" s="369" t="str">
        <v/>
      </c>
      <c r="II79" s="369" t="str">
        <v/>
      </c>
      <c r="IJ79" s="369" t="str">
        <v/>
      </c>
      <c r="IK79" s="369" t="str">
        <v/>
      </c>
      <c r="IL79" s="369" t="str">
        <v/>
      </c>
      <c r="IM79" s="369" t="str">
        <v/>
      </c>
      <c r="IN79" s="369" t="str">
        <v/>
      </c>
      <c r="IO79" s="369" t="str">
        <v/>
      </c>
      <c r="IP79" s="369" t="str">
        <v/>
      </c>
      <c r="IQ79" s="369" t="str">
        <v/>
      </c>
      <c r="IR79" s="369" t="str">
        <v/>
      </c>
      <c r="IS79" s="369" t="str">
        <v/>
      </c>
      <c r="IT79" s="369" t="str">
        <v/>
      </c>
      <c r="IU79" s="369" t="str">
        <v/>
      </c>
      <c r="IV79" s="369" t="str">
        <v/>
      </c>
      <c r="IW79" s="369" t="str">
        <v/>
      </c>
      <c r="IX79" s="369" t="str">
        <v/>
      </c>
      <c r="IY79" s="369" t="str">
        <v/>
      </c>
      <c r="IZ79" s="369" t="str">
        <v/>
      </c>
      <c r="JA79" s="369" t="str">
        <v/>
      </c>
      <c r="JB79" s="369" t="str">
        <v/>
      </c>
      <c r="JC79" s="369" t="str">
        <v/>
      </c>
      <c r="JD79" s="369" t="str">
        <v/>
      </c>
      <c r="JE79" s="369" t="str">
        <v/>
      </c>
      <c r="JF79" s="369" t="str">
        <v/>
      </c>
      <c r="JG79" s="369" t="str">
        <v/>
      </c>
      <c r="JH79" s="369" t="str">
        <v/>
      </c>
      <c r="JI79" s="369" t="str">
        <v/>
      </c>
      <c r="JJ79" s="369" t="str">
        <v/>
      </c>
      <c r="JK79" s="369" t="str">
        <v/>
      </c>
      <c r="JL79" s="369" t="str">
        <v/>
      </c>
      <c r="JM79" s="369" t="str">
        <v/>
      </c>
      <c r="JN79" s="369" t="str">
        <v/>
      </c>
      <c r="JO79" s="369" t="str">
        <v/>
      </c>
      <c r="JP79" s="369" t="str">
        <v/>
      </c>
      <c r="JQ79" s="369" t="str">
        <v/>
      </c>
      <c r="JR79" s="369" t="str">
        <v/>
      </c>
      <c r="JS79" s="369" t="str">
        <v/>
      </c>
      <c r="JT79" s="369" t="str">
        <v/>
      </c>
      <c r="JU79" s="369" t="str">
        <v/>
      </c>
      <c r="JV79" s="369" t="str">
        <v/>
      </c>
      <c r="JW79" s="369" t="str">
        <v/>
      </c>
      <c r="JX79" s="369" t="str">
        <v/>
      </c>
      <c r="JY79" s="369" t="str">
        <v/>
      </c>
      <c r="JZ79" s="369" t="str">
        <v/>
      </c>
      <c r="KA79" s="369" t="str">
        <v/>
      </c>
      <c r="KB79" s="369" t="str">
        <v/>
      </c>
      <c r="KC79" s="369" t="str">
        <v/>
      </c>
      <c r="KD79" s="369" t="str">
        <v/>
      </c>
      <c r="KE79" s="369" t="str">
        <v/>
      </c>
      <c r="KF79" s="369" t="str">
        <v/>
      </c>
      <c r="KG79" s="369" t="str">
        <v/>
      </c>
      <c r="KH79" s="369" t="str">
        <v/>
      </c>
      <c r="KI79" s="369" t="str">
        <v/>
      </c>
      <c r="KJ79" s="369" t="str">
        <v/>
      </c>
      <c r="KK79" s="369" t="str">
        <v/>
      </c>
      <c r="KL79" s="369" t="str">
        <v/>
      </c>
      <c r="KM79" s="369" t="str">
        <v/>
      </c>
      <c r="KN79" s="369" t="str">
        <v/>
      </c>
      <c r="KO79" s="369" t="str">
        <v/>
      </c>
      <c r="KP79" s="369" t="str">
        <v/>
      </c>
      <c r="KQ79" s="369" t="str">
        <v/>
      </c>
      <c r="KR79" s="369" t="str">
        <v/>
      </c>
      <c r="KS79" s="369" t="str">
        <v/>
      </c>
      <c r="KT79" s="369" t="str">
        <v/>
      </c>
      <c r="KU79" s="369" t="str">
        <v/>
      </c>
      <c r="KV79" s="369" t="str">
        <v/>
      </c>
      <c r="KW79" s="369" t="str">
        <v/>
      </c>
      <c r="KX79" s="369" t="str">
        <v/>
      </c>
      <c r="KY79" s="369" t="str">
        <v/>
      </c>
      <c r="KZ79" s="369" t="str">
        <v/>
      </c>
      <c r="LA79" s="369" t="str">
        <v/>
      </c>
      <c r="LB79" s="369" t="str">
        <v/>
      </c>
      <c r="LC79" s="369" t="str">
        <v/>
      </c>
      <c r="LD79" s="369" t="str">
        <v/>
      </c>
      <c r="LE79" s="369" t="str">
        <v/>
      </c>
      <c r="LF79" s="369" t="str">
        <v/>
      </c>
      <c r="LG79" s="369" t="str">
        <v/>
      </c>
      <c r="LH79" s="369" t="str">
        <v/>
      </c>
      <c r="LI79" s="369" t="str">
        <v/>
      </c>
      <c r="LJ79" s="369" t="str">
        <v/>
      </c>
      <c r="LK79" s="369" t="str">
        <v/>
      </c>
      <c r="LL79" s="369" t="str">
        <v/>
      </c>
      <c r="LM79" s="369" t="str">
        <v/>
      </c>
      <c r="LN79" s="369" t="str">
        <v/>
      </c>
      <c r="LO79" s="369" t="str">
        <v/>
      </c>
      <c r="LP79" s="369" t="str">
        <v/>
      </c>
      <c r="LQ79" s="369" t="str">
        <v/>
      </c>
      <c r="LR79" s="369" t="str">
        <v/>
      </c>
      <c r="LS79" s="369" t="str">
        <v/>
      </c>
      <c r="LT79" s="369" t="str">
        <v/>
      </c>
      <c r="LU79" s="369" t="str">
        <v/>
      </c>
      <c r="LV79" s="369" t="str">
        <v/>
      </c>
      <c r="LW79" s="369" t="str">
        <v/>
      </c>
      <c r="LX79" s="369" t="str">
        <v/>
      </c>
      <c r="LY79" s="369" t="str">
        <v/>
      </c>
      <c r="LZ79" s="369" t="str">
        <v/>
      </c>
      <c r="MA79" s="369" t="str">
        <v/>
      </c>
      <c r="MB79" s="369" t="str">
        <v/>
      </c>
      <c r="MC79" s="369" t="str">
        <v/>
      </c>
      <c r="MD79" s="369" t="str">
        <v/>
      </c>
      <c r="ME79" s="369" t="str">
        <v/>
      </c>
      <c r="MF79" s="369" t="str">
        <v/>
      </c>
      <c r="MG79" s="369" t="str">
        <v/>
      </c>
      <c r="MH79" s="369" t="str">
        <v/>
      </c>
      <c r="MI79" s="369" t="str">
        <v/>
      </c>
      <c r="MJ79" s="369" t="str">
        <v/>
      </c>
      <c r="MK79" s="369" t="str">
        <v/>
      </c>
      <c r="ML79" s="369" t="str">
        <v/>
      </c>
      <c r="MM79" s="369" t="str">
        <v/>
      </c>
      <c r="MN79" s="369" t="str">
        <v/>
      </c>
      <c r="MO79" s="369" t="str">
        <v/>
      </c>
      <c r="MP79" s="369" t="str">
        <v/>
      </c>
      <c r="MQ79" s="369" t="str">
        <v/>
      </c>
      <c r="MR79" s="369" t="str">
        <v/>
      </c>
      <c r="MS79" s="369" t="str">
        <v/>
      </c>
      <c r="MT79" s="369" t="str">
        <v/>
      </c>
      <c r="MU79" s="369" t="str">
        <v/>
      </c>
      <c r="MV79" s="369" t="str">
        <v/>
      </c>
      <c r="MW79" s="369" t="str">
        <v/>
      </c>
      <c r="MX79" s="369" t="str">
        <v/>
      </c>
      <c r="MY79" s="369" t="str">
        <v/>
      </c>
      <c r="MZ79" s="369" t="str">
        <v/>
      </c>
      <c r="NA79" s="369" t="str">
        <v/>
      </c>
      <c r="NB79" s="369" t="str">
        <v/>
      </c>
      <c r="NC79" s="369" t="str">
        <v/>
      </c>
      <c r="ND79" s="369" t="str">
        <v/>
      </c>
      <c r="NE79" s="369" t="str">
        <v/>
      </c>
      <c r="NF79" s="369" t="str">
        <v/>
      </c>
      <c r="NG79" s="369" t="str">
        <v/>
      </c>
      <c r="NH79" s="369" t="str">
        <v/>
      </c>
      <c r="NI79" s="369" t="str">
        <v/>
      </c>
      <c r="NJ79" s="369" t="str">
        <v/>
      </c>
      <c r="NK79" s="369" t="str">
        <v/>
      </c>
      <c r="NL79" s="369" t="str">
        <v/>
      </c>
      <c r="NM79" s="369" t="str">
        <v/>
      </c>
      <c r="NN79" s="369" t="str">
        <v/>
      </c>
      <c r="NO79" s="369" t="str">
        <v/>
      </c>
      <c r="NP79" s="369" t="str">
        <v/>
      </c>
      <c r="NQ79" s="369" t="str">
        <v/>
      </c>
      <c r="NR79" s="369" t="str">
        <v/>
      </c>
      <c r="NS79" s="369" t="str">
        <v/>
      </c>
      <c r="NT79" s="369" t="str">
        <v/>
      </c>
      <c r="NU79" s="369" t="str">
        <v/>
      </c>
      <c r="NV79" s="369" t="str">
        <v/>
      </c>
      <c r="NW79" s="369" t="str">
        <v/>
      </c>
      <c r="NX79" s="369" t="str">
        <v/>
      </c>
      <c r="NY79" s="369" t="str">
        <v/>
      </c>
      <c r="NZ79" s="369" t="str">
        <v/>
      </c>
      <c r="OA79" s="369" t="str">
        <v/>
      </c>
      <c r="OB79" s="369" t="str">
        <v/>
      </c>
      <c r="OC79" s="369" t="str">
        <v/>
      </c>
      <c r="OD79" s="369" t="str">
        <v/>
      </c>
      <c r="OE79" s="369" t="str">
        <v/>
      </c>
      <c r="OF79" s="369" t="str">
        <v/>
      </c>
      <c r="OG79" s="369" t="str">
        <v/>
      </c>
      <c r="OH79" s="369" t="str">
        <v/>
      </c>
      <c r="OI79" s="369" t="str">
        <v/>
      </c>
      <c r="OJ79" s="369" t="str">
        <v/>
      </c>
      <c r="OK79" s="369" t="str">
        <v/>
      </c>
      <c r="OL79" s="369" t="str">
        <v/>
      </c>
      <c r="OM79" s="369" t="str">
        <v/>
      </c>
      <c r="ON79" s="369" t="str">
        <v/>
      </c>
      <c r="OO79" s="369" t="str">
        <v/>
      </c>
      <c r="OP79" s="369" t="str">
        <v/>
      </c>
      <c r="OQ79" s="371" t="str">
        <v/>
      </c>
      <c r="OR79" s="369" t="str">
        <v/>
      </c>
      <c r="OS79" s="369" t="str">
        <v/>
      </c>
      <c r="OT79" s="369" t="str">
        <v/>
      </c>
      <c r="OU79" s="369" t="str">
        <v/>
      </c>
      <c r="OV79" s="369" t="str">
        <v/>
      </c>
      <c r="OW79" s="369" t="str">
        <v/>
      </c>
      <c r="OX79" s="369" t="str">
        <v/>
      </c>
      <c r="OY79" s="369" t="str">
        <v/>
      </c>
      <c r="OZ79" s="369" t="str">
        <v/>
      </c>
      <c r="PA79" s="369" t="str">
        <v/>
      </c>
      <c r="PB79" s="369" t="str">
        <v/>
      </c>
      <c r="PC79" s="369" t="str">
        <v/>
      </c>
      <c r="PD79" s="369" t="str">
        <v/>
      </c>
      <c r="PE79" s="369" t="str">
        <v/>
      </c>
      <c r="PF79" s="369" t="str">
        <v/>
      </c>
      <c r="PG79" s="369" t="str">
        <v/>
      </c>
      <c r="PH79" s="369" t="str">
        <v/>
      </c>
      <c r="PI79" s="369" t="str">
        <v/>
      </c>
      <c r="PJ79" s="369" t="str">
        <v/>
      </c>
      <c r="PK79" s="369" t="str">
        <v/>
      </c>
      <c r="PL79" s="369" t="str">
        <v/>
      </c>
      <c r="PM79" s="369" t="str">
        <v/>
      </c>
      <c r="PN79" s="369" t="str">
        <v/>
      </c>
      <c r="PO79" s="369" t="str">
        <v/>
      </c>
      <c r="PP79" s="369" t="str">
        <v/>
      </c>
      <c r="PQ79" s="369" t="str">
        <v/>
      </c>
      <c r="PR79" s="369" t="str">
        <v/>
      </c>
      <c r="PS79" s="369" t="str">
        <v/>
      </c>
      <c r="PT79" s="369" t="str">
        <v/>
      </c>
      <c r="PU79" s="369" t="str">
        <v/>
      </c>
      <c r="PV79" s="369" t="str">
        <v/>
      </c>
      <c r="PW79" s="369" t="str">
        <v/>
      </c>
      <c r="PX79" s="369" t="str">
        <v/>
      </c>
      <c r="PY79" s="369" t="str">
        <v/>
      </c>
      <c r="PZ79" s="369" t="str">
        <v/>
      </c>
      <c r="QA79" s="369" t="str">
        <v/>
      </c>
      <c r="QB79" s="369" t="str">
        <v/>
      </c>
      <c r="QC79" s="369" t="str">
        <v/>
      </c>
      <c r="QD79" s="369" t="str">
        <v/>
      </c>
      <c r="QE79" s="369" t="str">
        <v/>
      </c>
      <c r="QF79" s="369" t="str">
        <v/>
      </c>
      <c r="QG79" s="369" t="str">
        <v/>
      </c>
      <c r="QH79" s="369" t="str">
        <v/>
      </c>
      <c r="QI79" s="369" t="str">
        <v/>
      </c>
      <c r="QJ79" s="369" t="str">
        <v/>
      </c>
      <c r="QK79" s="369" t="str">
        <v/>
      </c>
      <c r="QL79" s="369" t="str">
        <v/>
      </c>
      <c r="QM79" s="369" t="str">
        <v/>
      </c>
      <c r="QN79" s="369" t="str">
        <v/>
      </c>
      <c r="QO79" s="369" t="str">
        <v/>
      </c>
      <c r="QP79" s="369" t="str">
        <v/>
      </c>
      <c r="QQ79" s="369" t="str">
        <v/>
      </c>
      <c r="QR79" s="369" t="str">
        <v/>
      </c>
      <c r="QS79" s="369" t="str">
        <v/>
      </c>
      <c r="QT79" s="369" t="str">
        <v/>
      </c>
      <c r="QU79" s="369" t="str">
        <v/>
      </c>
      <c r="QV79" s="369" t="str">
        <v/>
      </c>
      <c r="QW79" s="369" t="str">
        <v/>
      </c>
      <c r="QX79" s="369" t="str">
        <v/>
      </c>
      <c r="QY79" s="369" t="str">
        <v/>
      </c>
      <c r="QZ79" s="369" t="str">
        <v/>
      </c>
      <c r="RA79" s="369" t="str">
        <v/>
      </c>
      <c r="RB79" s="369" t="str">
        <v/>
      </c>
      <c r="RC79" s="369" t="str">
        <v/>
      </c>
      <c r="RD79" s="369" t="str">
        <v/>
      </c>
      <c r="RE79" s="369" t="str">
        <v/>
      </c>
      <c r="RF79" s="369" t="str">
        <v/>
      </c>
      <c r="RG79" s="369" t="str">
        <v/>
      </c>
      <c r="RH79" s="369" t="str">
        <v/>
      </c>
      <c r="RI79" s="369" t="str">
        <v/>
      </c>
      <c r="RJ79" s="369" t="str">
        <v/>
      </c>
      <c r="RK79" s="369" t="str">
        <v/>
      </c>
      <c r="RL79" s="369" t="str">
        <v/>
      </c>
      <c r="RM79" s="369" t="str">
        <v/>
      </c>
      <c r="RN79" s="369" t="str">
        <v/>
      </c>
      <c r="RO79" s="369" t="str">
        <v/>
      </c>
      <c r="RP79" s="369" t="str">
        <v/>
      </c>
      <c r="RQ79" s="369" t="str">
        <v/>
      </c>
      <c r="RR79" s="369" t="str">
        <v/>
      </c>
      <c r="RS79" s="369" t="str">
        <v/>
      </c>
      <c r="RT79" s="369" t="str">
        <v/>
      </c>
      <c r="RU79" s="369" t="str">
        <v/>
      </c>
      <c r="RV79" s="369" t="str">
        <v/>
      </c>
      <c r="RW79" s="369" t="str">
        <v/>
      </c>
      <c r="RX79" s="369" t="str">
        <v/>
      </c>
      <c r="RY79" s="369" t="str">
        <v/>
      </c>
      <c r="RZ79" s="369" t="str">
        <v/>
      </c>
      <c r="SA79" s="369" t="str">
        <v/>
      </c>
      <c r="SB79" s="369" t="str">
        <v/>
      </c>
      <c r="SC79" s="369" t="str">
        <v/>
      </c>
      <c r="SD79" s="369" t="str">
        <v/>
      </c>
      <c r="SE79" s="369" t="str">
        <v/>
      </c>
      <c r="SF79" s="369" t="str">
        <v/>
      </c>
      <c r="SG79" s="369" t="str">
        <v/>
      </c>
      <c r="SH79" s="369" t="str">
        <v/>
      </c>
      <c r="SI79" s="369" t="str">
        <v/>
      </c>
      <c r="SJ79" s="369" t="str">
        <v/>
      </c>
      <c r="SK79" s="369" t="str">
        <v/>
      </c>
      <c r="SL79" s="369" t="str">
        <v/>
      </c>
      <c r="SM79" s="369" t="str">
        <v/>
      </c>
      <c r="SN79" s="369" t="str">
        <v/>
      </c>
      <c r="SO79" s="369" t="str">
        <v/>
      </c>
      <c r="SP79" s="369" t="str">
        <v/>
      </c>
      <c r="SQ79" s="369" t="str">
        <v/>
      </c>
      <c r="SR79" s="369" t="str">
        <v/>
      </c>
      <c r="SS79" s="369" t="str">
        <v/>
      </c>
      <c r="ST79" s="369" t="str">
        <v/>
      </c>
      <c r="SU79" s="369" t="str">
        <v/>
      </c>
      <c r="SV79" s="369" t="str">
        <v/>
      </c>
      <c r="SW79" s="369" t="str">
        <v/>
      </c>
      <c r="SX79" s="369" t="str">
        <v/>
      </c>
      <c r="SY79" s="369" t="str">
        <v/>
      </c>
      <c r="SZ79" s="369" t="str">
        <v/>
      </c>
      <c r="TA79" s="369" t="str">
        <v/>
      </c>
      <c r="TB79" s="369" t="str">
        <v/>
      </c>
      <c r="TC79" s="369" t="str">
        <v/>
      </c>
      <c r="TD79" s="369" t="str">
        <v/>
      </c>
      <c r="TE79" s="369" t="str">
        <v/>
      </c>
      <c r="TF79" s="369" t="str">
        <v/>
      </c>
      <c r="TG79" s="369" t="str">
        <v/>
      </c>
      <c r="TH79" s="369" t="str">
        <v/>
      </c>
      <c r="TI79" s="369" t="str">
        <v/>
      </c>
      <c r="TJ79" s="369" t="str">
        <v/>
      </c>
      <c r="TK79" s="369" t="str">
        <v/>
      </c>
      <c r="TL79" s="369" t="str">
        <v/>
      </c>
      <c r="TM79" s="369" t="str">
        <v/>
      </c>
      <c r="TN79" s="369" t="str">
        <v/>
      </c>
      <c r="TO79" s="369" t="str">
        <v/>
      </c>
      <c r="TP79" s="369" t="str">
        <v/>
      </c>
      <c r="TQ79" s="369" t="str">
        <v/>
      </c>
      <c r="TR79" s="369" t="str">
        <v/>
      </c>
      <c r="TS79" s="369" t="str">
        <v/>
      </c>
      <c r="TT79" s="369" t="str">
        <v/>
      </c>
      <c r="TU79" s="369" t="str">
        <v/>
      </c>
      <c r="TV79" s="369" t="str">
        <v/>
      </c>
      <c r="TW79" s="369" t="str">
        <v/>
      </c>
      <c r="TX79" s="369" t="str">
        <v/>
      </c>
      <c r="TY79" s="369" t="str">
        <v/>
      </c>
      <c r="TZ79" s="369" t="str">
        <v/>
      </c>
      <c r="UA79" s="369" t="str">
        <v/>
      </c>
      <c r="UB79" s="369" t="str">
        <v/>
      </c>
      <c r="UC79" s="369" t="str">
        <v/>
      </c>
      <c r="UD79" s="369" t="str">
        <v/>
      </c>
      <c r="UE79" s="369" t="str">
        <v/>
      </c>
      <c r="UF79" s="369" t="str">
        <v/>
      </c>
      <c r="UG79" s="369" t="str">
        <v/>
      </c>
      <c r="UH79" s="369" t="str">
        <v/>
      </c>
      <c r="UI79" s="369" t="str">
        <v/>
      </c>
      <c r="UJ79" s="369" t="str">
        <v/>
      </c>
      <c r="UK79" s="369" t="str">
        <v/>
      </c>
      <c r="UL79" s="369" t="str">
        <v/>
      </c>
      <c r="UM79" s="369" t="str">
        <v/>
      </c>
      <c r="UN79" s="369" t="str">
        <v/>
      </c>
      <c r="UO79" s="369" t="str">
        <v/>
      </c>
      <c r="UP79" s="369" t="str">
        <v/>
      </c>
      <c r="UQ79" s="369" t="str">
        <v/>
      </c>
      <c r="UR79" s="369" t="str">
        <v/>
      </c>
      <c r="US79" s="369" t="str">
        <v/>
      </c>
      <c r="UT79" s="369" t="str">
        <v/>
      </c>
      <c r="UU79" s="369" t="str">
        <v/>
      </c>
      <c r="UV79" s="369" t="str">
        <v/>
      </c>
      <c r="UW79" s="369" t="str">
        <v/>
      </c>
      <c r="UX79" s="369" t="str">
        <v/>
      </c>
      <c r="UY79" s="369" t="str">
        <v/>
      </c>
      <c r="UZ79" s="369" t="str">
        <v/>
      </c>
      <c r="VA79" s="369" t="str">
        <v/>
      </c>
      <c r="VB79" s="369" t="str">
        <v/>
      </c>
      <c r="VC79" s="369" t="str">
        <v/>
      </c>
      <c r="VD79" s="369" t="str">
        <v/>
      </c>
      <c r="VE79" s="369" t="str">
        <v/>
      </c>
      <c r="VF79" s="369" t="str">
        <v/>
      </c>
      <c r="VG79" s="369" t="str">
        <v/>
      </c>
      <c r="VH79" s="369" t="str">
        <v/>
      </c>
      <c r="VI79" s="369" t="str">
        <v/>
      </c>
      <c r="VJ79" s="369" t="str">
        <v/>
      </c>
      <c r="VK79" s="369" t="str">
        <v/>
      </c>
      <c r="VL79" s="369" t="str">
        <v/>
      </c>
      <c r="VM79" s="369" t="str">
        <v/>
      </c>
      <c r="VN79" s="369" t="str">
        <v/>
      </c>
      <c r="VO79" s="369" t="str">
        <v/>
      </c>
      <c r="VP79" s="369" t="str">
        <v/>
      </c>
      <c r="VQ79" s="369" t="str">
        <v/>
      </c>
      <c r="VR79" s="369" t="str">
        <v/>
      </c>
      <c r="VS79" s="369" t="str">
        <v/>
      </c>
      <c r="VT79" s="369" t="str">
        <v/>
      </c>
      <c r="VU79" s="369" t="str">
        <v/>
      </c>
      <c r="VV79" s="369" t="str">
        <v/>
      </c>
      <c r="VW79" s="369" t="str">
        <v/>
      </c>
      <c r="VX79" s="369" t="str">
        <v/>
      </c>
      <c r="VY79" s="369" t="str">
        <v/>
      </c>
      <c r="VZ79" s="369" t="str">
        <v/>
      </c>
      <c r="WA79" s="369" t="str">
        <v/>
      </c>
      <c r="WB79" s="369" t="str">
        <v/>
      </c>
      <c r="WC79" s="369" t="str">
        <v/>
      </c>
      <c r="WD79" s="369" t="str">
        <v/>
      </c>
      <c r="WE79" s="369" t="str">
        <v/>
      </c>
      <c r="WF79" s="369" t="str">
        <v/>
      </c>
      <c r="WG79" s="369" t="str">
        <v/>
      </c>
      <c r="WH79" s="369" t="str">
        <v/>
      </c>
      <c r="WI79" s="369" t="str">
        <v/>
      </c>
    </row>
    <row r="80" spans="1:607">
      <c r="A80" s="348"/>
      <c r="B80" s="360" t="s">
        <v>812</v>
      </c>
      <c r="C80" s="348"/>
      <c r="D80" s="348"/>
      <c r="E80" s="348"/>
      <c r="F80" s="348"/>
      <c r="G80" s="361" t="str">
        <f t="shared" si="2"/>
        <v/>
      </c>
      <c r="H80" s="361" t="str">
        <f t="shared" si="3"/>
        <v/>
      </c>
      <c r="I80" s="397"/>
      <c r="J80" s="348"/>
      <c r="K80" s="348"/>
      <c r="L80" s="348"/>
      <c r="M80" s="348"/>
      <c r="N80" s="400"/>
      <c r="O80" s="400"/>
      <c r="P80" s="400"/>
      <c r="Q80" s="400"/>
      <c r="R80" s="400"/>
      <c r="S80" s="400"/>
      <c r="T80" s="400"/>
      <c r="U80" s="400"/>
      <c r="V80" s="400"/>
      <c r="W80" s="400"/>
      <c r="X80" s="400"/>
      <c r="Y80" s="400"/>
      <c r="Z80" s="400"/>
      <c r="AA80" s="400"/>
      <c r="AB80" s="400"/>
      <c r="AC80" s="400"/>
      <c r="AD80" s="400"/>
      <c r="AE80" s="400"/>
      <c r="AF80" s="400"/>
      <c r="AG80" s="400"/>
      <c r="AH80" s="400"/>
      <c r="AI80" s="400"/>
      <c r="AJ80" s="400"/>
      <c r="AK80" s="400"/>
      <c r="AL80" s="400"/>
      <c r="AM80" s="400"/>
      <c r="AN80" s="400"/>
      <c r="AO80" s="400"/>
      <c r="AP80" s="400"/>
      <c r="AQ80" s="400"/>
      <c r="AR80" s="400"/>
      <c r="AS80" s="400"/>
      <c r="AT80" s="400"/>
      <c r="AU80" s="400"/>
      <c r="AV80" s="400"/>
      <c r="AW80" s="400"/>
      <c r="AX80" s="400"/>
      <c r="AY80" s="400"/>
      <c r="AZ80" s="400"/>
      <c r="BA80" s="400"/>
      <c r="BB80" s="400"/>
      <c r="BC80" s="400"/>
      <c r="BD80" s="400"/>
      <c r="BE80" s="400"/>
      <c r="BF80" s="400"/>
      <c r="BG80" s="400"/>
      <c r="BH80" s="400"/>
      <c r="BI80" s="400"/>
      <c r="BJ80" s="400"/>
      <c r="BK80" s="400"/>
      <c r="BL80" s="400"/>
      <c r="BM80" s="400"/>
      <c r="BN80" s="400"/>
      <c r="BO80" s="400"/>
      <c r="BP80" s="400"/>
      <c r="BQ80" s="400"/>
      <c r="BR80" s="400"/>
      <c r="BS80" s="400"/>
      <c r="BT80" s="400"/>
      <c r="BU80" s="400"/>
      <c r="BV80" s="400"/>
      <c r="BW80" s="400"/>
      <c r="BX80" s="400"/>
      <c r="BY80" s="400"/>
      <c r="BZ80" s="400"/>
      <c r="CA80" s="400"/>
      <c r="CB80" s="400"/>
      <c r="CC80" s="400"/>
      <c r="CD80" s="400"/>
      <c r="CE80" s="400"/>
      <c r="CF80" s="400"/>
      <c r="CG80" s="400"/>
      <c r="CH80" s="400"/>
      <c r="CI80" s="400"/>
      <c r="CJ80" s="400"/>
      <c r="CK80" s="400"/>
      <c r="CL80" s="400"/>
      <c r="CM80" s="400"/>
      <c r="CN80" s="400"/>
      <c r="CO80" s="400"/>
      <c r="CP80" s="400"/>
      <c r="CQ80" s="400"/>
      <c r="CR80" s="400"/>
      <c r="CS80" s="400"/>
      <c r="CT80" s="400"/>
      <c r="CU80" s="400"/>
      <c r="CV80" s="400"/>
      <c r="CW80" s="400"/>
      <c r="CX80" s="400"/>
      <c r="CY80" s="400"/>
      <c r="CZ80" s="362"/>
      <c r="DB80" s="897"/>
      <c r="DC80" s="896" t="s">
        <v>1252</v>
      </c>
      <c r="DD80" s="368" t="str">
        <v/>
      </c>
      <c r="DE80" s="369" t="str">
        <v/>
      </c>
      <c r="DF80" s="369" t="str">
        <v/>
      </c>
      <c r="DG80" s="369" t="str">
        <v/>
      </c>
      <c r="DH80" s="369" t="str">
        <v/>
      </c>
      <c r="DI80" s="369" t="str">
        <v/>
      </c>
      <c r="DJ80" s="369" t="str">
        <v/>
      </c>
      <c r="DK80" s="369" t="str">
        <v/>
      </c>
      <c r="DL80" s="369" t="str">
        <v/>
      </c>
      <c r="DM80" s="369" t="str">
        <v/>
      </c>
      <c r="DN80" s="369" t="str">
        <v/>
      </c>
      <c r="DO80" s="369" t="str">
        <v/>
      </c>
      <c r="DP80" s="369" t="str">
        <v/>
      </c>
      <c r="DQ80" s="369" t="str">
        <v/>
      </c>
      <c r="DR80" s="369" t="str">
        <v/>
      </c>
      <c r="DS80" s="369" t="str">
        <v/>
      </c>
      <c r="DT80" s="369" t="str">
        <v/>
      </c>
      <c r="DU80" s="369" t="str">
        <v/>
      </c>
      <c r="DV80" s="369" t="str">
        <v/>
      </c>
      <c r="DW80" s="369" t="str">
        <v/>
      </c>
      <c r="DX80" s="370" t="str">
        <v/>
      </c>
      <c r="DY80" s="369" t="str">
        <v/>
      </c>
      <c r="DZ80" s="369" t="str">
        <v/>
      </c>
      <c r="EA80" s="369" t="str">
        <v/>
      </c>
      <c r="EB80" s="369" t="str">
        <v/>
      </c>
      <c r="EC80" s="369" t="str">
        <v/>
      </c>
      <c r="ED80" s="369" t="str">
        <v/>
      </c>
      <c r="EE80" s="369" t="str">
        <v/>
      </c>
      <c r="EF80" s="369" t="str">
        <v/>
      </c>
      <c r="EG80" s="369" t="str">
        <v/>
      </c>
      <c r="EH80" s="369" t="str">
        <v/>
      </c>
      <c r="EI80" s="369" t="str">
        <v/>
      </c>
      <c r="EJ80" s="369" t="str">
        <v/>
      </c>
      <c r="EK80" s="369" t="str">
        <v/>
      </c>
      <c r="EL80" s="369" t="str">
        <v/>
      </c>
      <c r="EM80" s="369" t="str">
        <v/>
      </c>
      <c r="EN80" s="369" t="str">
        <v/>
      </c>
      <c r="EO80" s="369" t="str">
        <v/>
      </c>
      <c r="EP80" s="369" t="str">
        <v/>
      </c>
      <c r="EQ80" s="369" t="str">
        <v/>
      </c>
      <c r="ER80" s="369" t="str">
        <v/>
      </c>
      <c r="ES80" s="369" t="str">
        <v/>
      </c>
      <c r="ET80" s="369" t="str">
        <v/>
      </c>
      <c r="EU80" s="369" t="str">
        <v/>
      </c>
      <c r="EV80" s="369" t="str">
        <v/>
      </c>
      <c r="EW80" s="369" t="str">
        <v/>
      </c>
      <c r="EX80" s="369" t="str">
        <v/>
      </c>
      <c r="EY80" s="369" t="str">
        <v/>
      </c>
      <c r="EZ80" s="369" t="str">
        <v/>
      </c>
      <c r="FA80" s="369" t="str">
        <v/>
      </c>
      <c r="FB80" s="369" t="str">
        <v/>
      </c>
      <c r="FC80" s="369" t="str">
        <v/>
      </c>
      <c r="FD80" s="369" t="str">
        <v/>
      </c>
      <c r="FE80" s="369" t="str">
        <v/>
      </c>
      <c r="FF80" s="369" t="str">
        <v/>
      </c>
      <c r="FG80" s="369" t="str">
        <v/>
      </c>
      <c r="FH80" s="369" t="str">
        <v/>
      </c>
      <c r="FI80" s="369" t="str">
        <v/>
      </c>
      <c r="FJ80" s="369" t="str">
        <v/>
      </c>
      <c r="FK80" s="369" t="str">
        <v/>
      </c>
      <c r="FL80" s="369" t="str">
        <v/>
      </c>
      <c r="FM80" s="369" t="str">
        <v/>
      </c>
      <c r="FN80" s="369" t="str">
        <v/>
      </c>
      <c r="FO80" s="369" t="str">
        <v/>
      </c>
      <c r="FP80" s="369" t="str">
        <v/>
      </c>
      <c r="FQ80" s="369" t="str">
        <v/>
      </c>
      <c r="FR80" s="369" t="str">
        <v/>
      </c>
      <c r="FS80" s="369" t="str">
        <v/>
      </c>
      <c r="FT80" s="369" t="str">
        <v/>
      </c>
      <c r="FU80" s="369" t="str">
        <v/>
      </c>
      <c r="FV80" s="369" t="str">
        <v/>
      </c>
      <c r="FW80" s="369" t="str">
        <v/>
      </c>
      <c r="FX80" s="369" t="str">
        <v/>
      </c>
      <c r="FY80" s="369" t="str">
        <v/>
      </c>
      <c r="FZ80" s="369" t="str">
        <v/>
      </c>
      <c r="GA80" s="369" t="str">
        <v/>
      </c>
      <c r="GB80" s="369" t="str">
        <v/>
      </c>
      <c r="GC80" s="369" t="str">
        <v/>
      </c>
      <c r="GD80" s="369" t="str">
        <v/>
      </c>
      <c r="GE80" s="369" t="str">
        <v/>
      </c>
      <c r="GF80" s="369" t="str">
        <v/>
      </c>
      <c r="GG80" s="369" t="str">
        <v/>
      </c>
      <c r="GH80" s="369" t="str">
        <v/>
      </c>
      <c r="GI80" s="369" t="str">
        <v/>
      </c>
      <c r="GJ80" s="369" t="str">
        <v/>
      </c>
      <c r="GK80" s="369" t="str">
        <v/>
      </c>
      <c r="GL80" s="369" t="str">
        <v/>
      </c>
      <c r="GM80" s="369" t="str">
        <v/>
      </c>
      <c r="GN80" s="369" t="str">
        <v/>
      </c>
      <c r="GO80" s="369" t="str">
        <v/>
      </c>
      <c r="GP80" s="369" t="str">
        <v/>
      </c>
      <c r="GQ80" s="369" t="str">
        <v/>
      </c>
      <c r="GR80" s="369" t="str">
        <v/>
      </c>
      <c r="GS80" s="369" t="str">
        <v/>
      </c>
      <c r="GT80" s="369" t="str">
        <v/>
      </c>
      <c r="GU80" s="369" t="str">
        <v/>
      </c>
      <c r="GV80" s="369" t="str">
        <v/>
      </c>
      <c r="GW80" s="369" t="str">
        <v/>
      </c>
      <c r="GX80" s="369" t="str">
        <v/>
      </c>
      <c r="GY80" s="369" t="str">
        <v/>
      </c>
      <c r="GZ80" s="369" t="str">
        <v/>
      </c>
      <c r="HA80" s="369" t="str">
        <v/>
      </c>
      <c r="HB80" s="369" t="str">
        <v/>
      </c>
      <c r="HC80" s="369" t="str">
        <v/>
      </c>
      <c r="HD80" s="369" t="str">
        <v/>
      </c>
      <c r="HE80" s="369" t="str">
        <v/>
      </c>
      <c r="HF80" s="369" t="str">
        <v/>
      </c>
      <c r="HG80" s="369" t="str">
        <v/>
      </c>
      <c r="HH80" s="369" t="str">
        <v/>
      </c>
      <c r="HI80" s="369" t="str">
        <v/>
      </c>
      <c r="HJ80" s="369" t="str">
        <v/>
      </c>
      <c r="HK80" s="369" t="str">
        <v/>
      </c>
      <c r="HL80" s="369" t="str">
        <v/>
      </c>
      <c r="HM80" s="369" t="str">
        <v/>
      </c>
      <c r="HN80" s="369" t="str">
        <v/>
      </c>
      <c r="HO80" s="369" t="str">
        <v/>
      </c>
      <c r="HP80" s="369" t="str">
        <v/>
      </c>
      <c r="HQ80" s="369" t="str">
        <v/>
      </c>
      <c r="HR80" s="369" t="str">
        <v/>
      </c>
      <c r="HS80" s="369" t="str">
        <v/>
      </c>
      <c r="HT80" s="369" t="str">
        <v/>
      </c>
      <c r="HU80" s="369" t="str">
        <v/>
      </c>
      <c r="HV80" s="369" t="str">
        <v/>
      </c>
      <c r="HW80" s="369" t="str">
        <v/>
      </c>
      <c r="HX80" s="369" t="str">
        <v/>
      </c>
      <c r="HY80" s="369" t="str">
        <v/>
      </c>
      <c r="HZ80" s="369" t="str">
        <v/>
      </c>
      <c r="IA80" s="369" t="str">
        <v/>
      </c>
      <c r="IB80" s="369" t="str">
        <v/>
      </c>
      <c r="IC80" s="369" t="str">
        <v/>
      </c>
      <c r="ID80" s="369" t="str">
        <v/>
      </c>
      <c r="IE80" s="369" t="str">
        <v/>
      </c>
      <c r="IF80" s="369" t="str">
        <v/>
      </c>
      <c r="IG80" s="369" t="str">
        <v/>
      </c>
      <c r="IH80" s="369" t="str">
        <v/>
      </c>
      <c r="II80" s="369" t="str">
        <v/>
      </c>
      <c r="IJ80" s="369" t="str">
        <v/>
      </c>
      <c r="IK80" s="369" t="str">
        <v/>
      </c>
      <c r="IL80" s="369" t="str">
        <v/>
      </c>
      <c r="IM80" s="369" t="str">
        <v/>
      </c>
      <c r="IN80" s="369" t="str">
        <v/>
      </c>
      <c r="IO80" s="369" t="str">
        <v/>
      </c>
      <c r="IP80" s="369" t="str">
        <v/>
      </c>
      <c r="IQ80" s="369" t="str">
        <v/>
      </c>
      <c r="IR80" s="369" t="str">
        <v/>
      </c>
      <c r="IS80" s="369" t="str">
        <v/>
      </c>
      <c r="IT80" s="369" t="str">
        <v/>
      </c>
      <c r="IU80" s="369" t="str">
        <v/>
      </c>
      <c r="IV80" s="369" t="str">
        <v/>
      </c>
      <c r="IW80" s="369" t="str">
        <v/>
      </c>
      <c r="IX80" s="369" t="str">
        <v/>
      </c>
      <c r="IY80" s="369" t="str">
        <v/>
      </c>
      <c r="IZ80" s="369" t="str">
        <v/>
      </c>
      <c r="JA80" s="369" t="str">
        <v/>
      </c>
      <c r="JB80" s="369" t="str">
        <v/>
      </c>
      <c r="JC80" s="369" t="str">
        <v/>
      </c>
      <c r="JD80" s="369" t="str">
        <v/>
      </c>
      <c r="JE80" s="369" t="str">
        <v/>
      </c>
      <c r="JF80" s="369" t="str">
        <v/>
      </c>
      <c r="JG80" s="369" t="str">
        <v/>
      </c>
      <c r="JH80" s="369" t="str">
        <v/>
      </c>
      <c r="JI80" s="369" t="str">
        <v/>
      </c>
      <c r="JJ80" s="369" t="str">
        <v/>
      </c>
      <c r="JK80" s="369" t="str">
        <v/>
      </c>
      <c r="JL80" s="369" t="str">
        <v/>
      </c>
      <c r="JM80" s="369" t="str">
        <v/>
      </c>
      <c r="JN80" s="369" t="str">
        <v/>
      </c>
      <c r="JO80" s="369" t="str">
        <v/>
      </c>
      <c r="JP80" s="369" t="str">
        <v/>
      </c>
      <c r="JQ80" s="369" t="str">
        <v/>
      </c>
      <c r="JR80" s="369" t="str">
        <v/>
      </c>
      <c r="JS80" s="369" t="str">
        <v/>
      </c>
      <c r="JT80" s="369" t="str">
        <v/>
      </c>
      <c r="JU80" s="369" t="str">
        <v/>
      </c>
      <c r="JV80" s="369" t="str">
        <v/>
      </c>
      <c r="JW80" s="369" t="str">
        <v/>
      </c>
      <c r="JX80" s="369" t="str">
        <v/>
      </c>
      <c r="JY80" s="369" t="str">
        <v/>
      </c>
      <c r="JZ80" s="369" t="str">
        <v/>
      </c>
      <c r="KA80" s="369" t="str">
        <v/>
      </c>
      <c r="KB80" s="369" t="str">
        <v/>
      </c>
      <c r="KC80" s="369" t="str">
        <v/>
      </c>
      <c r="KD80" s="369" t="str">
        <v/>
      </c>
      <c r="KE80" s="369" t="str">
        <v/>
      </c>
      <c r="KF80" s="369" t="str">
        <v/>
      </c>
      <c r="KG80" s="369" t="str">
        <v/>
      </c>
      <c r="KH80" s="369" t="str">
        <v/>
      </c>
      <c r="KI80" s="369" t="str">
        <v/>
      </c>
      <c r="KJ80" s="369" t="str">
        <v/>
      </c>
      <c r="KK80" s="369" t="str">
        <v/>
      </c>
      <c r="KL80" s="369" t="str">
        <v/>
      </c>
      <c r="KM80" s="369" t="str">
        <v/>
      </c>
      <c r="KN80" s="369" t="str">
        <v/>
      </c>
      <c r="KO80" s="369" t="str">
        <v/>
      </c>
      <c r="KP80" s="369" t="str">
        <v/>
      </c>
      <c r="KQ80" s="369" t="str">
        <v/>
      </c>
      <c r="KR80" s="369" t="str">
        <v/>
      </c>
      <c r="KS80" s="369" t="str">
        <v/>
      </c>
      <c r="KT80" s="369" t="str">
        <v/>
      </c>
      <c r="KU80" s="369" t="str">
        <v/>
      </c>
      <c r="KV80" s="369" t="str">
        <v/>
      </c>
      <c r="KW80" s="369" t="str">
        <v/>
      </c>
      <c r="KX80" s="369" t="str">
        <v/>
      </c>
      <c r="KY80" s="369" t="str">
        <v/>
      </c>
      <c r="KZ80" s="369" t="str">
        <v/>
      </c>
      <c r="LA80" s="369" t="str">
        <v/>
      </c>
      <c r="LB80" s="369" t="str">
        <v/>
      </c>
      <c r="LC80" s="369" t="str">
        <v/>
      </c>
      <c r="LD80" s="369" t="str">
        <v/>
      </c>
      <c r="LE80" s="369" t="str">
        <v/>
      </c>
      <c r="LF80" s="369" t="str">
        <v/>
      </c>
      <c r="LG80" s="369" t="str">
        <v/>
      </c>
      <c r="LH80" s="369" t="str">
        <v/>
      </c>
      <c r="LI80" s="369" t="str">
        <v/>
      </c>
      <c r="LJ80" s="369" t="str">
        <v/>
      </c>
      <c r="LK80" s="369" t="str">
        <v/>
      </c>
      <c r="LL80" s="369" t="str">
        <v/>
      </c>
      <c r="LM80" s="369" t="str">
        <v/>
      </c>
      <c r="LN80" s="369" t="str">
        <v/>
      </c>
      <c r="LO80" s="369" t="str">
        <v/>
      </c>
      <c r="LP80" s="369" t="str">
        <v/>
      </c>
      <c r="LQ80" s="369" t="str">
        <v/>
      </c>
      <c r="LR80" s="369" t="str">
        <v/>
      </c>
      <c r="LS80" s="369" t="str">
        <v/>
      </c>
      <c r="LT80" s="369" t="str">
        <v/>
      </c>
      <c r="LU80" s="369" t="str">
        <v/>
      </c>
      <c r="LV80" s="369" t="str">
        <v/>
      </c>
      <c r="LW80" s="369" t="str">
        <v/>
      </c>
      <c r="LX80" s="369" t="str">
        <v/>
      </c>
      <c r="LY80" s="369" t="str">
        <v/>
      </c>
      <c r="LZ80" s="369" t="str">
        <v/>
      </c>
      <c r="MA80" s="369" t="str">
        <v/>
      </c>
      <c r="MB80" s="369" t="str">
        <v/>
      </c>
      <c r="MC80" s="369" t="str">
        <v/>
      </c>
      <c r="MD80" s="369" t="str">
        <v/>
      </c>
      <c r="ME80" s="369" t="str">
        <v/>
      </c>
      <c r="MF80" s="369" t="str">
        <v/>
      </c>
      <c r="MG80" s="369" t="str">
        <v/>
      </c>
      <c r="MH80" s="369" t="str">
        <v/>
      </c>
      <c r="MI80" s="369" t="str">
        <v/>
      </c>
      <c r="MJ80" s="369" t="str">
        <v/>
      </c>
      <c r="MK80" s="369" t="str">
        <v/>
      </c>
      <c r="ML80" s="369" t="str">
        <v/>
      </c>
      <c r="MM80" s="369" t="str">
        <v/>
      </c>
      <c r="MN80" s="369" t="str">
        <v/>
      </c>
      <c r="MO80" s="369" t="str">
        <v/>
      </c>
      <c r="MP80" s="369" t="str">
        <v/>
      </c>
      <c r="MQ80" s="369" t="str">
        <v/>
      </c>
      <c r="MR80" s="369" t="str">
        <v/>
      </c>
      <c r="MS80" s="369" t="str">
        <v/>
      </c>
      <c r="MT80" s="369" t="str">
        <v/>
      </c>
      <c r="MU80" s="369" t="str">
        <v/>
      </c>
      <c r="MV80" s="369" t="str">
        <v/>
      </c>
      <c r="MW80" s="369" t="str">
        <v/>
      </c>
      <c r="MX80" s="369" t="str">
        <v/>
      </c>
      <c r="MY80" s="369" t="str">
        <v/>
      </c>
      <c r="MZ80" s="369" t="str">
        <v/>
      </c>
      <c r="NA80" s="369" t="str">
        <v/>
      </c>
      <c r="NB80" s="369" t="str">
        <v/>
      </c>
      <c r="NC80" s="369" t="str">
        <v/>
      </c>
      <c r="ND80" s="369" t="str">
        <v/>
      </c>
      <c r="NE80" s="369" t="str">
        <v/>
      </c>
      <c r="NF80" s="369" t="str">
        <v/>
      </c>
      <c r="NG80" s="369" t="str">
        <v/>
      </c>
      <c r="NH80" s="369" t="str">
        <v/>
      </c>
      <c r="NI80" s="369" t="str">
        <v/>
      </c>
      <c r="NJ80" s="369" t="str">
        <v/>
      </c>
      <c r="NK80" s="369" t="str">
        <v/>
      </c>
      <c r="NL80" s="369" t="str">
        <v/>
      </c>
      <c r="NM80" s="369" t="str">
        <v/>
      </c>
      <c r="NN80" s="369" t="str">
        <v/>
      </c>
      <c r="NO80" s="369" t="str">
        <v/>
      </c>
      <c r="NP80" s="369" t="str">
        <v/>
      </c>
      <c r="NQ80" s="369" t="str">
        <v/>
      </c>
      <c r="NR80" s="369" t="str">
        <v/>
      </c>
      <c r="NS80" s="369" t="str">
        <v/>
      </c>
      <c r="NT80" s="369" t="str">
        <v/>
      </c>
      <c r="NU80" s="369" t="str">
        <v/>
      </c>
      <c r="NV80" s="369" t="str">
        <v/>
      </c>
      <c r="NW80" s="369" t="str">
        <v/>
      </c>
      <c r="NX80" s="369" t="str">
        <v/>
      </c>
      <c r="NY80" s="369" t="str">
        <v/>
      </c>
      <c r="NZ80" s="369" t="str">
        <v/>
      </c>
      <c r="OA80" s="369" t="str">
        <v/>
      </c>
      <c r="OB80" s="369" t="str">
        <v/>
      </c>
      <c r="OC80" s="369" t="str">
        <v/>
      </c>
      <c r="OD80" s="369" t="str">
        <v/>
      </c>
      <c r="OE80" s="369" t="str">
        <v/>
      </c>
      <c r="OF80" s="369" t="str">
        <v/>
      </c>
      <c r="OG80" s="369" t="str">
        <v/>
      </c>
      <c r="OH80" s="369" t="str">
        <v/>
      </c>
      <c r="OI80" s="369" t="str">
        <v/>
      </c>
      <c r="OJ80" s="369" t="str">
        <v/>
      </c>
      <c r="OK80" s="369" t="str">
        <v/>
      </c>
      <c r="OL80" s="369" t="str">
        <v/>
      </c>
      <c r="OM80" s="369" t="str">
        <v/>
      </c>
      <c r="ON80" s="369" t="str">
        <v/>
      </c>
      <c r="OO80" s="369" t="str">
        <v/>
      </c>
      <c r="OP80" s="369" t="str">
        <v/>
      </c>
      <c r="OQ80" s="371" t="str">
        <v/>
      </c>
      <c r="OR80" s="369" t="str">
        <v/>
      </c>
      <c r="OS80" s="369" t="str">
        <v/>
      </c>
      <c r="OT80" s="369" t="str">
        <v/>
      </c>
      <c r="OU80" s="369" t="str">
        <v/>
      </c>
      <c r="OV80" s="369" t="str">
        <v/>
      </c>
      <c r="OW80" s="369" t="str">
        <v/>
      </c>
      <c r="OX80" s="369" t="str">
        <v/>
      </c>
      <c r="OY80" s="369" t="str">
        <v/>
      </c>
      <c r="OZ80" s="369" t="str">
        <v/>
      </c>
      <c r="PA80" s="369" t="str">
        <v/>
      </c>
      <c r="PB80" s="369" t="str">
        <v/>
      </c>
      <c r="PC80" s="369" t="str">
        <v/>
      </c>
      <c r="PD80" s="369" t="str">
        <v/>
      </c>
      <c r="PE80" s="369" t="str">
        <v/>
      </c>
      <c r="PF80" s="369" t="str">
        <v/>
      </c>
      <c r="PG80" s="369" t="str">
        <v/>
      </c>
      <c r="PH80" s="369" t="str">
        <v/>
      </c>
      <c r="PI80" s="369" t="str">
        <v/>
      </c>
      <c r="PJ80" s="369" t="str">
        <v/>
      </c>
      <c r="PK80" s="369" t="str">
        <v/>
      </c>
      <c r="PL80" s="369" t="str">
        <v/>
      </c>
      <c r="PM80" s="369" t="str">
        <v/>
      </c>
      <c r="PN80" s="369" t="str">
        <v/>
      </c>
      <c r="PO80" s="369" t="str">
        <v/>
      </c>
      <c r="PP80" s="369" t="str">
        <v/>
      </c>
      <c r="PQ80" s="369" t="str">
        <v/>
      </c>
      <c r="PR80" s="369" t="str">
        <v/>
      </c>
      <c r="PS80" s="369" t="str">
        <v/>
      </c>
      <c r="PT80" s="369" t="str">
        <v/>
      </c>
      <c r="PU80" s="369" t="str">
        <v/>
      </c>
      <c r="PV80" s="369" t="str">
        <v/>
      </c>
      <c r="PW80" s="369" t="str">
        <v/>
      </c>
      <c r="PX80" s="369" t="str">
        <v/>
      </c>
      <c r="PY80" s="369" t="str">
        <v/>
      </c>
      <c r="PZ80" s="369" t="str">
        <v/>
      </c>
      <c r="QA80" s="369" t="str">
        <v/>
      </c>
      <c r="QB80" s="369" t="str">
        <v/>
      </c>
      <c r="QC80" s="369" t="str">
        <v/>
      </c>
      <c r="QD80" s="369" t="str">
        <v/>
      </c>
      <c r="QE80" s="369" t="str">
        <v/>
      </c>
      <c r="QF80" s="369" t="str">
        <v/>
      </c>
      <c r="QG80" s="369" t="str">
        <v/>
      </c>
      <c r="QH80" s="369" t="str">
        <v/>
      </c>
      <c r="QI80" s="369" t="str">
        <v/>
      </c>
      <c r="QJ80" s="369" t="str">
        <v/>
      </c>
      <c r="QK80" s="369" t="str">
        <v/>
      </c>
      <c r="QL80" s="369" t="str">
        <v/>
      </c>
      <c r="QM80" s="369" t="str">
        <v/>
      </c>
      <c r="QN80" s="369" t="str">
        <v/>
      </c>
      <c r="QO80" s="369" t="str">
        <v/>
      </c>
      <c r="QP80" s="369" t="str">
        <v/>
      </c>
      <c r="QQ80" s="369" t="str">
        <v/>
      </c>
      <c r="QR80" s="369" t="str">
        <v/>
      </c>
      <c r="QS80" s="369" t="str">
        <v/>
      </c>
      <c r="QT80" s="369" t="str">
        <v/>
      </c>
      <c r="QU80" s="369" t="str">
        <v/>
      </c>
      <c r="QV80" s="369" t="str">
        <v/>
      </c>
      <c r="QW80" s="369" t="str">
        <v/>
      </c>
      <c r="QX80" s="369" t="str">
        <v/>
      </c>
      <c r="QY80" s="369" t="str">
        <v/>
      </c>
      <c r="QZ80" s="369" t="str">
        <v/>
      </c>
      <c r="RA80" s="369" t="str">
        <v/>
      </c>
      <c r="RB80" s="369" t="str">
        <v/>
      </c>
      <c r="RC80" s="369" t="str">
        <v/>
      </c>
      <c r="RD80" s="369" t="str">
        <v/>
      </c>
      <c r="RE80" s="369" t="str">
        <v/>
      </c>
      <c r="RF80" s="369" t="str">
        <v/>
      </c>
      <c r="RG80" s="369" t="str">
        <v/>
      </c>
      <c r="RH80" s="369" t="str">
        <v/>
      </c>
      <c r="RI80" s="369" t="str">
        <v/>
      </c>
      <c r="RJ80" s="369" t="str">
        <v/>
      </c>
      <c r="RK80" s="369" t="str">
        <v/>
      </c>
      <c r="RL80" s="369" t="str">
        <v/>
      </c>
      <c r="RM80" s="369" t="str">
        <v/>
      </c>
      <c r="RN80" s="369" t="str">
        <v/>
      </c>
      <c r="RO80" s="369" t="str">
        <v/>
      </c>
      <c r="RP80" s="369" t="str">
        <v/>
      </c>
      <c r="RQ80" s="369" t="str">
        <v/>
      </c>
      <c r="RR80" s="369" t="str">
        <v/>
      </c>
      <c r="RS80" s="369" t="str">
        <v/>
      </c>
      <c r="RT80" s="369" t="str">
        <v/>
      </c>
      <c r="RU80" s="369" t="str">
        <v/>
      </c>
      <c r="RV80" s="369" t="str">
        <v/>
      </c>
      <c r="RW80" s="369" t="str">
        <v/>
      </c>
      <c r="RX80" s="369" t="str">
        <v/>
      </c>
      <c r="RY80" s="369" t="str">
        <v/>
      </c>
      <c r="RZ80" s="369" t="str">
        <v/>
      </c>
      <c r="SA80" s="369" t="str">
        <v/>
      </c>
      <c r="SB80" s="369" t="str">
        <v/>
      </c>
      <c r="SC80" s="369" t="str">
        <v/>
      </c>
      <c r="SD80" s="369" t="str">
        <v/>
      </c>
      <c r="SE80" s="369" t="str">
        <v/>
      </c>
      <c r="SF80" s="369" t="str">
        <v/>
      </c>
      <c r="SG80" s="369" t="str">
        <v/>
      </c>
      <c r="SH80" s="369" t="str">
        <v/>
      </c>
      <c r="SI80" s="369" t="str">
        <v/>
      </c>
      <c r="SJ80" s="369" t="str">
        <v/>
      </c>
      <c r="SK80" s="369" t="str">
        <v/>
      </c>
      <c r="SL80" s="369" t="str">
        <v/>
      </c>
      <c r="SM80" s="369" t="str">
        <v/>
      </c>
      <c r="SN80" s="369" t="str">
        <v/>
      </c>
      <c r="SO80" s="369" t="str">
        <v/>
      </c>
      <c r="SP80" s="369" t="str">
        <v/>
      </c>
      <c r="SQ80" s="369" t="str">
        <v/>
      </c>
      <c r="SR80" s="369" t="str">
        <v/>
      </c>
      <c r="SS80" s="369" t="str">
        <v/>
      </c>
      <c r="ST80" s="369" t="str">
        <v/>
      </c>
      <c r="SU80" s="369" t="str">
        <v/>
      </c>
      <c r="SV80" s="369" t="str">
        <v/>
      </c>
      <c r="SW80" s="369" t="str">
        <v/>
      </c>
      <c r="SX80" s="369" t="str">
        <v/>
      </c>
      <c r="SY80" s="369" t="str">
        <v/>
      </c>
      <c r="SZ80" s="369" t="str">
        <v/>
      </c>
      <c r="TA80" s="369" t="str">
        <v/>
      </c>
      <c r="TB80" s="369" t="str">
        <v/>
      </c>
      <c r="TC80" s="369" t="str">
        <v/>
      </c>
      <c r="TD80" s="369" t="str">
        <v/>
      </c>
      <c r="TE80" s="369" t="str">
        <v/>
      </c>
      <c r="TF80" s="369" t="str">
        <v/>
      </c>
      <c r="TG80" s="369" t="str">
        <v/>
      </c>
      <c r="TH80" s="369" t="str">
        <v/>
      </c>
      <c r="TI80" s="369" t="str">
        <v/>
      </c>
      <c r="TJ80" s="369" t="str">
        <v/>
      </c>
      <c r="TK80" s="369" t="str">
        <v/>
      </c>
      <c r="TL80" s="369" t="str">
        <v/>
      </c>
      <c r="TM80" s="369" t="str">
        <v/>
      </c>
      <c r="TN80" s="369" t="str">
        <v/>
      </c>
      <c r="TO80" s="369" t="str">
        <v/>
      </c>
      <c r="TP80" s="369" t="str">
        <v/>
      </c>
      <c r="TQ80" s="369" t="str">
        <v/>
      </c>
      <c r="TR80" s="369" t="str">
        <v/>
      </c>
      <c r="TS80" s="369" t="str">
        <v/>
      </c>
      <c r="TT80" s="369" t="str">
        <v/>
      </c>
      <c r="TU80" s="369" t="str">
        <v/>
      </c>
      <c r="TV80" s="369" t="str">
        <v/>
      </c>
      <c r="TW80" s="369" t="str">
        <v/>
      </c>
      <c r="TX80" s="369" t="str">
        <v/>
      </c>
      <c r="TY80" s="369" t="str">
        <v/>
      </c>
      <c r="TZ80" s="369" t="str">
        <v/>
      </c>
      <c r="UA80" s="369" t="str">
        <v/>
      </c>
      <c r="UB80" s="369" t="str">
        <v/>
      </c>
      <c r="UC80" s="369" t="str">
        <v/>
      </c>
      <c r="UD80" s="369" t="str">
        <v/>
      </c>
      <c r="UE80" s="369" t="str">
        <v/>
      </c>
      <c r="UF80" s="369" t="str">
        <v/>
      </c>
      <c r="UG80" s="369" t="str">
        <v/>
      </c>
      <c r="UH80" s="369" t="str">
        <v/>
      </c>
      <c r="UI80" s="369" t="str">
        <v/>
      </c>
      <c r="UJ80" s="369" t="str">
        <v/>
      </c>
      <c r="UK80" s="369" t="str">
        <v/>
      </c>
      <c r="UL80" s="369" t="str">
        <v/>
      </c>
      <c r="UM80" s="369" t="str">
        <v/>
      </c>
      <c r="UN80" s="369" t="str">
        <v/>
      </c>
      <c r="UO80" s="369" t="str">
        <v/>
      </c>
      <c r="UP80" s="369" t="str">
        <v/>
      </c>
      <c r="UQ80" s="369" t="str">
        <v/>
      </c>
      <c r="UR80" s="369" t="str">
        <v/>
      </c>
      <c r="US80" s="369" t="str">
        <v/>
      </c>
      <c r="UT80" s="369" t="str">
        <v/>
      </c>
      <c r="UU80" s="369" t="str">
        <v/>
      </c>
      <c r="UV80" s="369" t="str">
        <v/>
      </c>
      <c r="UW80" s="369" t="str">
        <v/>
      </c>
      <c r="UX80" s="369" t="str">
        <v/>
      </c>
      <c r="UY80" s="369" t="str">
        <v/>
      </c>
      <c r="UZ80" s="369" t="str">
        <v/>
      </c>
      <c r="VA80" s="369" t="str">
        <v/>
      </c>
      <c r="VB80" s="369" t="str">
        <v/>
      </c>
      <c r="VC80" s="369" t="str">
        <v/>
      </c>
      <c r="VD80" s="369" t="str">
        <v/>
      </c>
      <c r="VE80" s="369" t="str">
        <v/>
      </c>
      <c r="VF80" s="369" t="str">
        <v/>
      </c>
      <c r="VG80" s="369" t="str">
        <v/>
      </c>
      <c r="VH80" s="369" t="str">
        <v/>
      </c>
      <c r="VI80" s="369" t="str">
        <v/>
      </c>
      <c r="VJ80" s="369" t="str">
        <v/>
      </c>
      <c r="VK80" s="369" t="str">
        <v/>
      </c>
      <c r="VL80" s="369" t="str">
        <v/>
      </c>
      <c r="VM80" s="369" t="str">
        <v/>
      </c>
      <c r="VN80" s="369" t="str">
        <v/>
      </c>
      <c r="VO80" s="369" t="str">
        <v/>
      </c>
      <c r="VP80" s="369" t="str">
        <v/>
      </c>
      <c r="VQ80" s="369" t="str">
        <v/>
      </c>
      <c r="VR80" s="369" t="str">
        <v/>
      </c>
      <c r="VS80" s="369" t="str">
        <v/>
      </c>
      <c r="VT80" s="369" t="str">
        <v/>
      </c>
      <c r="VU80" s="369" t="str">
        <v/>
      </c>
      <c r="VV80" s="369" t="str">
        <v/>
      </c>
      <c r="VW80" s="369" t="str">
        <v/>
      </c>
      <c r="VX80" s="369" t="str">
        <v/>
      </c>
      <c r="VY80" s="369" t="str">
        <v/>
      </c>
      <c r="VZ80" s="369" t="str">
        <v/>
      </c>
      <c r="WA80" s="369" t="str">
        <v/>
      </c>
      <c r="WB80" s="369" t="str">
        <v/>
      </c>
      <c r="WC80" s="369" t="str">
        <v/>
      </c>
      <c r="WD80" s="369" t="str">
        <v/>
      </c>
      <c r="WE80" s="369" t="str">
        <v/>
      </c>
      <c r="WF80" s="369" t="str">
        <v/>
      </c>
      <c r="WG80" s="369" t="str">
        <v/>
      </c>
      <c r="WH80" s="369" t="str">
        <v/>
      </c>
      <c r="WI80" s="369" t="str">
        <v/>
      </c>
    </row>
    <row r="81" spans="1:607">
      <c r="A81" s="348"/>
      <c r="B81" s="360" t="s">
        <v>813</v>
      </c>
      <c r="C81" s="348"/>
      <c r="D81" s="348"/>
      <c r="E81" s="348"/>
      <c r="F81" s="348"/>
      <c r="G81" s="361" t="str">
        <f t="shared" si="2"/>
        <v/>
      </c>
      <c r="H81" s="361" t="str">
        <f t="shared" si="3"/>
        <v/>
      </c>
      <c r="I81" s="397"/>
      <c r="J81" s="348"/>
      <c r="K81" s="348"/>
      <c r="L81" s="348"/>
      <c r="M81" s="348"/>
      <c r="N81" s="400"/>
      <c r="O81" s="400"/>
      <c r="P81" s="400"/>
      <c r="Q81" s="400"/>
      <c r="R81" s="400"/>
      <c r="S81" s="400"/>
      <c r="T81" s="400"/>
      <c r="U81" s="400"/>
      <c r="V81" s="400"/>
      <c r="W81" s="400"/>
      <c r="X81" s="400"/>
      <c r="Y81" s="400"/>
      <c r="Z81" s="400"/>
      <c r="AA81" s="400"/>
      <c r="AB81" s="400"/>
      <c r="AC81" s="400"/>
      <c r="AD81" s="400"/>
      <c r="AE81" s="400"/>
      <c r="AF81" s="400"/>
      <c r="AG81" s="400"/>
      <c r="AH81" s="400"/>
      <c r="AI81" s="400"/>
      <c r="AJ81" s="400"/>
      <c r="AK81" s="400"/>
      <c r="AL81" s="400"/>
      <c r="AM81" s="400"/>
      <c r="AN81" s="400"/>
      <c r="AO81" s="400"/>
      <c r="AP81" s="400"/>
      <c r="AQ81" s="400"/>
      <c r="AR81" s="400"/>
      <c r="AS81" s="400"/>
      <c r="AT81" s="400"/>
      <c r="AU81" s="400"/>
      <c r="AV81" s="400"/>
      <c r="AW81" s="400"/>
      <c r="AX81" s="400"/>
      <c r="AY81" s="400"/>
      <c r="AZ81" s="400"/>
      <c r="BA81" s="400"/>
      <c r="BB81" s="400"/>
      <c r="BC81" s="400"/>
      <c r="BD81" s="400"/>
      <c r="BE81" s="400"/>
      <c r="BF81" s="400"/>
      <c r="BG81" s="400"/>
      <c r="BH81" s="400"/>
      <c r="BI81" s="400"/>
      <c r="BJ81" s="400"/>
      <c r="BK81" s="400"/>
      <c r="BL81" s="400"/>
      <c r="BM81" s="400"/>
      <c r="BN81" s="400"/>
      <c r="BO81" s="400"/>
      <c r="BP81" s="400"/>
      <c r="BQ81" s="400"/>
      <c r="BR81" s="400"/>
      <c r="BS81" s="400"/>
      <c r="BT81" s="400"/>
      <c r="BU81" s="400"/>
      <c r="BV81" s="400"/>
      <c r="BW81" s="400"/>
      <c r="BX81" s="400"/>
      <c r="BY81" s="400"/>
      <c r="BZ81" s="400"/>
      <c r="CA81" s="400"/>
      <c r="CB81" s="400"/>
      <c r="CC81" s="400"/>
      <c r="CD81" s="400"/>
      <c r="CE81" s="400"/>
      <c r="CF81" s="400"/>
      <c r="CG81" s="400"/>
      <c r="CH81" s="400"/>
      <c r="CI81" s="400"/>
      <c r="CJ81" s="400"/>
      <c r="CK81" s="400"/>
      <c r="CL81" s="400"/>
      <c r="CM81" s="400"/>
      <c r="CN81" s="400"/>
      <c r="CO81" s="400"/>
      <c r="CP81" s="400"/>
      <c r="CQ81" s="400"/>
      <c r="CR81" s="400"/>
      <c r="CS81" s="400"/>
      <c r="CT81" s="400"/>
      <c r="CU81" s="400"/>
      <c r="CV81" s="400"/>
      <c r="CW81" s="400"/>
      <c r="CX81" s="400"/>
      <c r="CY81" s="400"/>
      <c r="CZ81" s="362"/>
      <c r="DB81" s="897"/>
      <c r="DC81" s="897"/>
      <c r="DD81" s="368" t="str">
        <v/>
      </c>
      <c r="DE81" s="369" t="str">
        <v/>
      </c>
      <c r="DF81" s="369" t="str">
        <v/>
      </c>
      <c r="DG81" s="369" t="str">
        <v/>
      </c>
      <c r="DH81" s="369" t="str">
        <v/>
      </c>
      <c r="DI81" s="369" t="str">
        <v/>
      </c>
      <c r="DJ81" s="369" t="str">
        <v/>
      </c>
      <c r="DK81" s="369" t="str">
        <v/>
      </c>
      <c r="DL81" s="369" t="str">
        <v/>
      </c>
      <c r="DM81" s="369" t="str">
        <v/>
      </c>
      <c r="DN81" s="369" t="str">
        <v/>
      </c>
      <c r="DO81" s="369" t="str">
        <v/>
      </c>
      <c r="DP81" s="369" t="str">
        <v/>
      </c>
      <c r="DQ81" s="369" t="str">
        <v/>
      </c>
      <c r="DR81" s="369" t="str">
        <v/>
      </c>
      <c r="DS81" s="369" t="str">
        <v/>
      </c>
      <c r="DT81" s="369" t="str">
        <v/>
      </c>
      <c r="DU81" s="369" t="str">
        <v/>
      </c>
      <c r="DV81" s="369" t="str">
        <v/>
      </c>
      <c r="DW81" s="369" t="str">
        <v/>
      </c>
      <c r="DX81" s="370" t="str">
        <v/>
      </c>
      <c r="DY81" s="369" t="str">
        <v/>
      </c>
      <c r="DZ81" s="369" t="str">
        <v/>
      </c>
      <c r="EA81" s="369" t="str">
        <v/>
      </c>
      <c r="EB81" s="369" t="str">
        <v/>
      </c>
      <c r="EC81" s="369" t="str">
        <v/>
      </c>
      <c r="ED81" s="369" t="str">
        <v/>
      </c>
      <c r="EE81" s="369" t="str">
        <v/>
      </c>
      <c r="EF81" s="369" t="str">
        <v/>
      </c>
      <c r="EG81" s="369" t="str">
        <v/>
      </c>
      <c r="EH81" s="369" t="str">
        <v/>
      </c>
      <c r="EI81" s="369" t="str">
        <v/>
      </c>
      <c r="EJ81" s="369" t="str">
        <v/>
      </c>
      <c r="EK81" s="369" t="str">
        <v/>
      </c>
      <c r="EL81" s="369" t="str">
        <v/>
      </c>
      <c r="EM81" s="369" t="str">
        <v/>
      </c>
      <c r="EN81" s="369" t="str">
        <v/>
      </c>
      <c r="EO81" s="369" t="str">
        <v/>
      </c>
      <c r="EP81" s="369" t="str">
        <v/>
      </c>
      <c r="EQ81" s="369" t="str">
        <v/>
      </c>
      <c r="ER81" s="369" t="str">
        <v/>
      </c>
      <c r="ES81" s="369" t="str">
        <v/>
      </c>
      <c r="ET81" s="369" t="str">
        <v/>
      </c>
      <c r="EU81" s="369" t="str">
        <v/>
      </c>
      <c r="EV81" s="369" t="str">
        <v/>
      </c>
      <c r="EW81" s="369" t="str">
        <v/>
      </c>
      <c r="EX81" s="369" t="str">
        <v/>
      </c>
      <c r="EY81" s="369" t="str">
        <v/>
      </c>
      <c r="EZ81" s="369" t="str">
        <v/>
      </c>
      <c r="FA81" s="369" t="str">
        <v/>
      </c>
      <c r="FB81" s="369" t="str">
        <v/>
      </c>
      <c r="FC81" s="369" t="str">
        <v/>
      </c>
      <c r="FD81" s="369" t="str">
        <v/>
      </c>
      <c r="FE81" s="369" t="str">
        <v/>
      </c>
      <c r="FF81" s="369" t="str">
        <v/>
      </c>
      <c r="FG81" s="369" t="str">
        <v/>
      </c>
      <c r="FH81" s="369" t="str">
        <v/>
      </c>
      <c r="FI81" s="369" t="str">
        <v/>
      </c>
      <c r="FJ81" s="369" t="str">
        <v/>
      </c>
      <c r="FK81" s="369" t="str">
        <v/>
      </c>
      <c r="FL81" s="369" t="str">
        <v/>
      </c>
      <c r="FM81" s="369" t="str">
        <v/>
      </c>
      <c r="FN81" s="369" t="str">
        <v/>
      </c>
      <c r="FO81" s="369" t="str">
        <v/>
      </c>
      <c r="FP81" s="369" t="str">
        <v/>
      </c>
      <c r="FQ81" s="369" t="str">
        <v/>
      </c>
      <c r="FR81" s="369" t="str">
        <v/>
      </c>
      <c r="FS81" s="369" t="str">
        <v/>
      </c>
      <c r="FT81" s="369" t="str">
        <v/>
      </c>
      <c r="FU81" s="369" t="str">
        <v/>
      </c>
      <c r="FV81" s="369" t="str">
        <v/>
      </c>
      <c r="FW81" s="369" t="str">
        <v/>
      </c>
      <c r="FX81" s="369" t="str">
        <v/>
      </c>
      <c r="FY81" s="369" t="str">
        <v/>
      </c>
      <c r="FZ81" s="369" t="str">
        <v/>
      </c>
      <c r="GA81" s="369" t="str">
        <v/>
      </c>
      <c r="GB81" s="369" t="str">
        <v/>
      </c>
      <c r="GC81" s="369" t="str">
        <v/>
      </c>
      <c r="GD81" s="369" t="str">
        <v/>
      </c>
      <c r="GE81" s="369" t="str">
        <v/>
      </c>
      <c r="GF81" s="369" t="str">
        <v/>
      </c>
      <c r="GG81" s="369" t="str">
        <v/>
      </c>
      <c r="GH81" s="369" t="str">
        <v/>
      </c>
      <c r="GI81" s="369" t="str">
        <v/>
      </c>
      <c r="GJ81" s="369" t="str">
        <v/>
      </c>
      <c r="GK81" s="369" t="str">
        <v/>
      </c>
      <c r="GL81" s="369" t="str">
        <v/>
      </c>
      <c r="GM81" s="369" t="str">
        <v/>
      </c>
      <c r="GN81" s="369" t="str">
        <v/>
      </c>
      <c r="GO81" s="369" t="str">
        <v/>
      </c>
      <c r="GP81" s="369" t="str">
        <v/>
      </c>
      <c r="GQ81" s="369" t="str">
        <v/>
      </c>
      <c r="GR81" s="369" t="str">
        <v/>
      </c>
      <c r="GS81" s="369" t="str">
        <v/>
      </c>
      <c r="GT81" s="369" t="str">
        <v/>
      </c>
      <c r="GU81" s="369" t="str">
        <v/>
      </c>
      <c r="GV81" s="369" t="str">
        <v/>
      </c>
      <c r="GW81" s="369" t="str">
        <v/>
      </c>
      <c r="GX81" s="369" t="str">
        <v/>
      </c>
      <c r="GY81" s="369" t="str">
        <v/>
      </c>
      <c r="GZ81" s="369" t="str">
        <v/>
      </c>
      <c r="HA81" s="369" t="str">
        <v/>
      </c>
      <c r="HB81" s="369" t="str">
        <v/>
      </c>
      <c r="HC81" s="369" t="str">
        <v/>
      </c>
      <c r="HD81" s="369" t="str">
        <v/>
      </c>
      <c r="HE81" s="369" t="str">
        <v/>
      </c>
      <c r="HF81" s="369" t="str">
        <v/>
      </c>
      <c r="HG81" s="369" t="str">
        <v/>
      </c>
      <c r="HH81" s="369" t="str">
        <v/>
      </c>
      <c r="HI81" s="369" t="str">
        <v/>
      </c>
      <c r="HJ81" s="369" t="str">
        <v/>
      </c>
      <c r="HK81" s="369" t="str">
        <v/>
      </c>
      <c r="HL81" s="369" t="str">
        <v/>
      </c>
      <c r="HM81" s="369" t="str">
        <v/>
      </c>
      <c r="HN81" s="369" t="str">
        <v/>
      </c>
      <c r="HO81" s="369" t="str">
        <v/>
      </c>
      <c r="HP81" s="369" t="str">
        <v/>
      </c>
      <c r="HQ81" s="369" t="str">
        <v/>
      </c>
      <c r="HR81" s="369" t="str">
        <v/>
      </c>
      <c r="HS81" s="369" t="str">
        <v/>
      </c>
      <c r="HT81" s="369" t="str">
        <v/>
      </c>
      <c r="HU81" s="369" t="str">
        <v/>
      </c>
      <c r="HV81" s="369" t="str">
        <v/>
      </c>
      <c r="HW81" s="369" t="str">
        <v/>
      </c>
      <c r="HX81" s="369" t="str">
        <v/>
      </c>
      <c r="HY81" s="369" t="str">
        <v/>
      </c>
      <c r="HZ81" s="369" t="str">
        <v/>
      </c>
      <c r="IA81" s="369" t="str">
        <v/>
      </c>
      <c r="IB81" s="369" t="str">
        <v/>
      </c>
      <c r="IC81" s="369" t="str">
        <v/>
      </c>
      <c r="ID81" s="369" t="str">
        <v/>
      </c>
      <c r="IE81" s="369" t="str">
        <v/>
      </c>
      <c r="IF81" s="369" t="str">
        <v/>
      </c>
      <c r="IG81" s="369" t="str">
        <v/>
      </c>
      <c r="IH81" s="369" t="str">
        <v/>
      </c>
      <c r="II81" s="369" t="str">
        <v/>
      </c>
      <c r="IJ81" s="369" t="str">
        <v/>
      </c>
      <c r="IK81" s="369" t="str">
        <v/>
      </c>
      <c r="IL81" s="369" t="str">
        <v/>
      </c>
      <c r="IM81" s="369" t="str">
        <v/>
      </c>
      <c r="IN81" s="369" t="str">
        <v/>
      </c>
      <c r="IO81" s="369" t="str">
        <v/>
      </c>
      <c r="IP81" s="369" t="str">
        <v/>
      </c>
      <c r="IQ81" s="369" t="str">
        <v/>
      </c>
      <c r="IR81" s="369" t="str">
        <v/>
      </c>
      <c r="IS81" s="369" t="str">
        <v/>
      </c>
      <c r="IT81" s="369" t="str">
        <v/>
      </c>
      <c r="IU81" s="369" t="str">
        <v/>
      </c>
      <c r="IV81" s="369" t="str">
        <v/>
      </c>
      <c r="IW81" s="369" t="str">
        <v/>
      </c>
      <c r="IX81" s="369" t="str">
        <v/>
      </c>
      <c r="IY81" s="369" t="str">
        <v/>
      </c>
      <c r="IZ81" s="369" t="str">
        <v/>
      </c>
      <c r="JA81" s="369" t="str">
        <v/>
      </c>
      <c r="JB81" s="369" t="str">
        <v/>
      </c>
      <c r="JC81" s="369" t="str">
        <v/>
      </c>
      <c r="JD81" s="369" t="str">
        <v/>
      </c>
      <c r="JE81" s="369" t="str">
        <v/>
      </c>
      <c r="JF81" s="369" t="str">
        <v/>
      </c>
      <c r="JG81" s="369" t="str">
        <v/>
      </c>
      <c r="JH81" s="369" t="str">
        <v/>
      </c>
      <c r="JI81" s="369" t="str">
        <v/>
      </c>
      <c r="JJ81" s="369" t="str">
        <v/>
      </c>
      <c r="JK81" s="369" t="str">
        <v/>
      </c>
      <c r="JL81" s="369" t="str">
        <v/>
      </c>
      <c r="JM81" s="369" t="str">
        <v/>
      </c>
      <c r="JN81" s="369" t="str">
        <v/>
      </c>
      <c r="JO81" s="369" t="str">
        <v/>
      </c>
      <c r="JP81" s="369" t="str">
        <v/>
      </c>
      <c r="JQ81" s="369" t="str">
        <v/>
      </c>
      <c r="JR81" s="369" t="str">
        <v/>
      </c>
      <c r="JS81" s="369" t="str">
        <v/>
      </c>
      <c r="JT81" s="369" t="str">
        <v/>
      </c>
      <c r="JU81" s="369" t="str">
        <v/>
      </c>
      <c r="JV81" s="369" t="str">
        <v/>
      </c>
      <c r="JW81" s="369" t="str">
        <v/>
      </c>
      <c r="JX81" s="369" t="str">
        <v/>
      </c>
      <c r="JY81" s="369" t="str">
        <v/>
      </c>
      <c r="JZ81" s="369" t="str">
        <v/>
      </c>
      <c r="KA81" s="369" t="str">
        <v/>
      </c>
      <c r="KB81" s="369" t="str">
        <v/>
      </c>
      <c r="KC81" s="369" t="str">
        <v/>
      </c>
      <c r="KD81" s="369" t="str">
        <v/>
      </c>
      <c r="KE81" s="369" t="str">
        <v/>
      </c>
      <c r="KF81" s="369" t="str">
        <v/>
      </c>
      <c r="KG81" s="369" t="str">
        <v/>
      </c>
      <c r="KH81" s="369" t="str">
        <v/>
      </c>
      <c r="KI81" s="369" t="str">
        <v/>
      </c>
      <c r="KJ81" s="369" t="str">
        <v/>
      </c>
      <c r="KK81" s="369" t="str">
        <v/>
      </c>
      <c r="KL81" s="369" t="str">
        <v/>
      </c>
      <c r="KM81" s="369" t="str">
        <v/>
      </c>
      <c r="KN81" s="369" t="str">
        <v/>
      </c>
      <c r="KO81" s="369" t="str">
        <v/>
      </c>
      <c r="KP81" s="369" t="str">
        <v/>
      </c>
      <c r="KQ81" s="369" t="str">
        <v/>
      </c>
      <c r="KR81" s="369" t="str">
        <v/>
      </c>
      <c r="KS81" s="369" t="str">
        <v/>
      </c>
      <c r="KT81" s="369" t="str">
        <v/>
      </c>
      <c r="KU81" s="369" t="str">
        <v/>
      </c>
      <c r="KV81" s="369" t="str">
        <v/>
      </c>
      <c r="KW81" s="369" t="str">
        <v/>
      </c>
      <c r="KX81" s="369" t="str">
        <v/>
      </c>
      <c r="KY81" s="369" t="str">
        <v/>
      </c>
      <c r="KZ81" s="369" t="str">
        <v/>
      </c>
      <c r="LA81" s="369" t="str">
        <v/>
      </c>
      <c r="LB81" s="369" t="str">
        <v/>
      </c>
      <c r="LC81" s="369" t="str">
        <v/>
      </c>
      <c r="LD81" s="369" t="str">
        <v/>
      </c>
      <c r="LE81" s="369" t="str">
        <v/>
      </c>
      <c r="LF81" s="369" t="str">
        <v/>
      </c>
      <c r="LG81" s="369" t="str">
        <v/>
      </c>
      <c r="LH81" s="369" t="str">
        <v/>
      </c>
      <c r="LI81" s="369" t="str">
        <v/>
      </c>
      <c r="LJ81" s="369" t="str">
        <v/>
      </c>
      <c r="LK81" s="369" t="str">
        <v/>
      </c>
      <c r="LL81" s="369" t="str">
        <v/>
      </c>
      <c r="LM81" s="369" t="str">
        <v/>
      </c>
      <c r="LN81" s="369" t="str">
        <v/>
      </c>
      <c r="LO81" s="369" t="str">
        <v/>
      </c>
      <c r="LP81" s="369" t="str">
        <v/>
      </c>
      <c r="LQ81" s="369" t="str">
        <v/>
      </c>
      <c r="LR81" s="369" t="str">
        <v/>
      </c>
      <c r="LS81" s="369" t="str">
        <v/>
      </c>
      <c r="LT81" s="369" t="str">
        <v/>
      </c>
      <c r="LU81" s="369" t="str">
        <v/>
      </c>
      <c r="LV81" s="369" t="str">
        <v/>
      </c>
      <c r="LW81" s="369" t="str">
        <v/>
      </c>
      <c r="LX81" s="369" t="str">
        <v/>
      </c>
      <c r="LY81" s="369" t="str">
        <v/>
      </c>
      <c r="LZ81" s="369" t="str">
        <v/>
      </c>
      <c r="MA81" s="369" t="str">
        <v/>
      </c>
      <c r="MB81" s="369" t="str">
        <v/>
      </c>
      <c r="MC81" s="369" t="str">
        <v/>
      </c>
      <c r="MD81" s="369" t="str">
        <v/>
      </c>
      <c r="ME81" s="369" t="str">
        <v/>
      </c>
      <c r="MF81" s="369" t="str">
        <v/>
      </c>
      <c r="MG81" s="369" t="str">
        <v/>
      </c>
      <c r="MH81" s="369" t="str">
        <v/>
      </c>
      <c r="MI81" s="369" t="str">
        <v/>
      </c>
      <c r="MJ81" s="369" t="str">
        <v/>
      </c>
      <c r="MK81" s="369" t="str">
        <v/>
      </c>
      <c r="ML81" s="369" t="str">
        <v/>
      </c>
      <c r="MM81" s="369" t="str">
        <v/>
      </c>
      <c r="MN81" s="369" t="str">
        <v/>
      </c>
      <c r="MO81" s="369" t="str">
        <v/>
      </c>
      <c r="MP81" s="369" t="str">
        <v/>
      </c>
      <c r="MQ81" s="369" t="str">
        <v/>
      </c>
      <c r="MR81" s="369" t="str">
        <v/>
      </c>
      <c r="MS81" s="369" t="str">
        <v/>
      </c>
      <c r="MT81" s="369" t="str">
        <v/>
      </c>
      <c r="MU81" s="369" t="str">
        <v/>
      </c>
      <c r="MV81" s="369" t="str">
        <v/>
      </c>
      <c r="MW81" s="369" t="str">
        <v/>
      </c>
      <c r="MX81" s="369" t="str">
        <v/>
      </c>
      <c r="MY81" s="369" t="str">
        <v/>
      </c>
      <c r="MZ81" s="369" t="str">
        <v/>
      </c>
      <c r="NA81" s="369" t="str">
        <v/>
      </c>
      <c r="NB81" s="369" t="str">
        <v/>
      </c>
      <c r="NC81" s="369" t="str">
        <v/>
      </c>
      <c r="ND81" s="369" t="str">
        <v/>
      </c>
      <c r="NE81" s="369" t="str">
        <v/>
      </c>
      <c r="NF81" s="369" t="str">
        <v/>
      </c>
      <c r="NG81" s="369" t="str">
        <v/>
      </c>
      <c r="NH81" s="369" t="str">
        <v/>
      </c>
      <c r="NI81" s="369" t="str">
        <v/>
      </c>
      <c r="NJ81" s="369" t="str">
        <v/>
      </c>
      <c r="NK81" s="369" t="str">
        <v/>
      </c>
      <c r="NL81" s="369" t="str">
        <v/>
      </c>
      <c r="NM81" s="369" t="str">
        <v/>
      </c>
      <c r="NN81" s="369" t="str">
        <v/>
      </c>
      <c r="NO81" s="369" t="str">
        <v/>
      </c>
      <c r="NP81" s="369" t="str">
        <v/>
      </c>
      <c r="NQ81" s="369" t="str">
        <v/>
      </c>
      <c r="NR81" s="369" t="str">
        <v/>
      </c>
      <c r="NS81" s="369" t="str">
        <v/>
      </c>
      <c r="NT81" s="369" t="str">
        <v/>
      </c>
      <c r="NU81" s="369" t="str">
        <v/>
      </c>
      <c r="NV81" s="369" t="str">
        <v/>
      </c>
      <c r="NW81" s="369" t="str">
        <v/>
      </c>
      <c r="NX81" s="369" t="str">
        <v/>
      </c>
      <c r="NY81" s="369" t="str">
        <v/>
      </c>
      <c r="NZ81" s="369" t="str">
        <v/>
      </c>
      <c r="OA81" s="369" t="str">
        <v/>
      </c>
      <c r="OB81" s="369" t="str">
        <v/>
      </c>
      <c r="OC81" s="369" t="str">
        <v/>
      </c>
      <c r="OD81" s="369" t="str">
        <v/>
      </c>
      <c r="OE81" s="369" t="str">
        <v/>
      </c>
      <c r="OF81" s="369" t="str">
        <v/>
      </c>
      <c r="OG81" s="369" t="str">
        <v/>
      </c>
      <c r="OH81" s="369" t="str">
        <v/>
      </c>
      <c r="OI81" s="369" t="str">
        <v/>
      </c>
      <c r="OJ81" s="369" t="str">
        <v/>
      </c>
      <c r="OK81" s="369" t="str">
        <v/>
      </c>
      <c r="OL81" s="369" t="str">
        <v/>
      </c>
      <c r="OM81" s="369" t="str">
        <v/>
      </c>
      <c r="ON81" s="369" t="str">
        <v/>
      </c>
      <c r="OO81" s="369" t="str">
        <v/>
      </c>
      <c r="OP81" s="369" t="str">
        <v/>
      </c>
      <c r="OQ81" s="371" t="str">
        <v/>
      </c>
      <c r="OR81" s="369" t="str">
        <v/>
      </c>
      <c r="OS81" s="369" t="str">
        <v/>
      </c>
      <c r="OT81" s="369" t="str">
        <v/>
      </c>
      <c r="OU81" s="369" t="str">
        <v/>
      </c>
      <c r="OV81" s="369" t="str">
        <v/>
      </c>
      <c r="OW81" s="369" t="str">
        <v/>
      </c>
      <c r="OX81" s="369" t="str">
        <v/>
      </c>
      <c r="OY81" s="369" t="str">
        <v/>
      </c>
      <c r="OZ81" s="369" t="str">
        <v/>
      </c>
      <c r="PA81" s="369" t="str">
        <v/>
      </c>
      <c r="PB81" s="369" t="str">
        <v/>
      </c>
      <c r="PC81" s="369" t="str">
        <v/>
      </c>
      <c r="PD81" s="369" t="str">
        <v/>
      </c>
      <c r="PE81" s="369" t="str">
        <v/>
      </c>
      <c r="PF81" s="369" t="str">
        <v/>
      </c>
      <c r="PG81" s="369" t="str">
        <v/>
      </c>
      <c r="PH81" s="369" t="str">
        <v/>
      </c>
      <c r="PI81" s="369" t="str">
        <v/>
      </c>
      <c r="PJ81" s="369" t="str">
        <v/>
      </c>
      <c r="PK81" s="369" t="str">
        <v/>
      </c>
      <c r="PL81" s="369" t="str">
        <v/>
      </c>
      <c r="PM81" s="369" t="str">
        <v/>
      </c>
      <c r="PN81" s="369" t="str">
        <v/>
      </c>
      <c r="PO81" s="369" t="str">
        <v/>
      </c>
      <c r="PP81" s="369" t="str">
        <v/>
      </c>
      <c r="PQ81" s="369" t="str">
        <v/>
      </c>
      <c r="PR81" s="369" t="str">
        <v/>
      </c>
      <c r="PS81" s="369" t="str">
        <v/>
      </c>
      <c r="PT81" s="369" t="str">
        <v/>
      </c>
      <c r="PU81" s="369" t="str">
        <v/>
      </c>
      <c r="PV81" s="369" t="str">
        <v/>
      </c>
      <c r="PW81" s="369" t="str">
        <v/>
      </c>
      <c r="PX81" s="369" t="str">
        <v/>
      </c>
      <c r="PY81" s="369" t="str">
        <v/>
      </c>
      <c r="PZ81" s="369" t="str">
        <v/>
      </c>
      <c r="QA81" s="369" t="str">
        <v/>
      </c>
      <c r="QB81" s="369" t="str">
        <v/>
      </c>
      <c r="QC81" s="369" t="str">
        <v/>
      </c>
      <c r="QD81" s="369" t="str">
        <v/>
      </c>
      <c r="QE81" s="369" t="str">
        <v/>
      </c>
      <c r="QF81" s="369" t="str">
        <v/>
      </c>
      <c r="QG81" s="369" t="str">
        <v/>
      </c>
      <c r="QH81" s="369" t="str">
        <v/>
      </c>
      <c r="QI81" s="369" t="str">
        <v/>
      </c>
      <c r="QJ81" s="369" t="str">
        <v/>
      </c>
      <c r="QK81" s="369" t="str">
        <v/>
      </c>
      <c r="QL81" s="369" t="str">
        <v/>
      </c>
      <c r="QM81" s="369" t="str">
        <v/>
      </c>
      <c r="QN81" s="369" t="str">
        <v/>
      </c>
      <c r="QO81" s="369" t="str">
        <v/>
      </c>
      <c r="QP81" s="369" t="str">
        <v/>
      </c>
      <c r="QQ81" s="369" t="str">
        <v/>
      </c>
      <c r="QR81" s="369" t="str">
        <v/>
      </c>
      <c r="QS81" s="369" t="str">
        <v/>
      </c>
      <c r="QT81" s="369" t="str">
        <v/>
      </c>
      <c r="QU81" s="369" t="str">
        <v/>
      </c>
      <c r="QV81" s="369" t="str">
        <v/>
      </c>
      <c r="QW81" s="369" t="str">
        <v/>
      </c>
      <c r="QX81" s="369" t="str">
        <v/>
      </c>
      <c r="QY81" s="369" t="str">
        <v/>
      </c>
      <c r="QZ81" s="369" t="str">
        <v/>
      </c>
      <c r="RA81" s="369" t="str">
        <v/>
      </c>
      <c r="RB81" s="369" t="str">
        <v/>
      </c>
      <c r="RC81" s="369" t="str">
        <v/>
      </c>
      <c r="RD81" s="369" t="str">
        <v/>
      </c>
      <c r="RE81" s="369" t="str">
        <v/>
      </c>
      <c r="RF81" s="369" t="str">
        <v/>
      </c>
      <c r="RG81" s="369" t="str">
        <v/>
      </c>
      <c r="RH81" s="369" t="str">
        <v/>
      </c>
      <c r="RI81" s="369" t="str">
        <v/>
      </c>
      <c r="RJ81" s="369" t="str">
        <v/>
      </c>
      <c r="RK81" s="369" t="str">
        <v/>
      </c>
      <c r="RL81" s="369" t="str">
        <v/>
      </c>
      <c r="RM81" s="369" t="str">
        <v/>
      </c>
      <c r="RN81" s="369" t="str">
        <v/>
      </c>
      <c r="RO81" s="369" t="str">
        <v/>
      </c>
      <c r="RP81" s="369" t="str">
        <v/>
      </c>
      <c r="RQ81" s="369" t="str">
        <v/>
      </c>
      <c r="RR81" s="369" t="str">
        <v/>
      </c>
      <c r="RS81" s="369" t="str">
        <v/>
      </c>
      <c r="RT81" s="369" t="str">
        <v/>
      </c>
      <c r="RU81" s="369" t="str">
        <v/>
      </c>
      <c r="RV81" s="369" t="str">
        <v/>
      </c>
      <c r="RW81" s="369" t="str">
        <v/>
      </c>
      <c r="RX81" s="369" t="str">
        <v/>
      </c>
      <c r="RY81" s="369" t="str">
        <v/>
      </c>
      <c r="RZ81" s="369" t="str">
        <v/>
      </c>
      <c r="SA81" s="369" t="str">
        <v/>
      </c>
      <c r="SB81" s="369" t="str">
        <v/>
      </c>
      <c r="SC81" s="369" t="str">
        <v/>
      </c>
      <c r="SD81" s="369" t="str">
        <v/>
      </c>
      <c r="SE81" s="369" t="str">
        <v/>
      </c>
      <c r="SF81" s="369" t="str">
        <v/>
      </c>
      <c r="SG81" s="369" t="str">
        <v/>
      </c>
      <c r="SH81" s="369" t="str">
        <v/>
      </c>
      <c r="SI81" s="369" t="str">
        <v/>
      </c>
      <c r="SJ81" s="369" t="str">
        <v/>
      </c>
      <c r="SK81" s="369" t="str">
        <v/>
      </c>
      <c r="SL81" s="369" t="str">
        <v/>
      </c>
      <c r="SM81" s="369" t="str">
        <v/>
      </c>
      <c r="SN81" s="369" t="str">
        <v/>
      </c>
      <c r="SO81" s="369" t="str">
        <v/>
      </c>
      <c r="SP81" s="369" t="str">
        <v/>
      </c>
      <c r="SQ81" s="369" t="str">
        <v/>
      </c>
      <c r="SR81" s="369" t="str">
        <v/>
      </c>
      <c r="SS81" s="369" t="str">
        <v/>
      </c>
      <c r="ST81" s="369" t="str">
        <v/>
      </c>
      <c r="SU81" s="369" t="str">
        <v/>
      </c>
      <c r="SV81" s="369" t="str">
        <v/>
      </c>
      <c r="SW81" s="369" t="str">
        <v/>
      </c>
      <c r="SX81" s="369" t="str">
        <v/>
      </c>
      <c r="SY81" s="369" t="str">
        <v/>
      </c>
      <c r="SZ81" s="369" t="str">
        <v/>
      </c>
      <c r="TA81" s="369" t="str">
        <v/>
      </c>
      <c r="TB81" s="369" t="str">
        <v/>
      </c>
      <c r="TC81" s="369" t="str">
        <v/>
      </c>
      <c r="TD81" s="369" t="str">
        <v/>
      </c>
      <c r="TE81" s="369" t="str">
        <v/>
      </c>
      <c r="TF81" s="369" t="str">
        <v/>
      </c>
      <c r="TG81" s="369" t="str">
        <v/>
      </c>
      <c r="TH81" s="369" t="str">
        <v/>
      </c>
      <c r="TI81" s="369" t="str">
        <v/>
      </c>
      <c r="TJ81" s="369" t="str">
        <v/>
      </c>
      <c r="TK81" s="369" t="str">
        <v/>
      </c>
      <c r="TL81" s="369" t="str">
        <v/>
      </c>
      <c r="TM81" s="369" t="str">
        <v/>
      </c>
      <c r="TN81" s="369" t="str">
        <v/>
      </c>
      <c r="TO81" s="369" t="str">
        <v/>
      </c>
      <c r="TP81" s="369" t="str">
        <v/>
      </c>
      <c r="TQ81" s="369" t="str">
        <v/>
      </c>
      <c r="TR81" s="369" t="str">
        <v/>
      </c>
      <c r="TS81" s="369" t="str">
        <v/>
      </c>
      <c r="TT81" s="369" t="str">
        <v/>
      </c>
      <c r="TU81" s="369" t="str">
        <v/>
      </c>
      <c r="TV81" s="369" t="str">
        <v/>
      </c>
      <c r="TW81" s="369" t="str">
        <v/>
      </c>
      <c r="TX81" s="369" t="str">
        <v/>
      </c>
      <c r="TY81" s="369" t="str">
        <v/>
      </c>
      <c r="TZ81" s="369" t="str">
        <v/>
      </c>
      <c r="UA81" s="369" t="str">
        <v/>
      </c>
      <c r="UB81" s="369" t="str">
        <v/>
      </c>
      <c r="UC81" s="369" t="str">
        <v/>
      </c>
      <c r="UD81" s="369" t="str">
        <v/>
      </c>
      <c r="UE81" s="369" t="str">
        <v/>
      </c>
      <c r="UF81" s="369" t="str">
        <v/>
      </c>
      <c r="UG81" s="369" t="str">
        <v/>
      </c>
      <c r="UH81" s="369" t="str">
        <v/>
      </c>
      <c r="UI81" s="369" t="str">
        <v/>
      </c>
      <c r="UJ81" s="369" t="str">
        <v/>
      </c>
      <c r="UK81" s="369" t="str">
        <v/>
      </c>
      <c r="UL81" s="369" t="str">
        <v/>
      </c>
      <c r="UM81" s="369" t="str">
        <v/>
      </c>
      <c r="UN81" s="369" t="str">
        <v/>
      </c>
      <c r="UO81" s="369" t="str">
        <v/>
      </c>
      <c r="UP81" s="369" t="str">
        <v/>
      </c>
      <c r="UQ81" s="369" t="str">
        <v/>
      </c>
      <c r="UR81" s="369" t="str">
        <v/>
      </c>
      <c r="US81" s="369" t="str">
        <v/>
      </c>
      <c r="UT81" s="369" t="str">
        <v/>
      </c>
      <c r="UU81" s="369" t="str">
        <v/>
      </c>
      <c r="UV81" s="369" t="str">
        <v/>
      </c>
      <c r="UW81" s="369" t="str">
        <v/>
      </c>
      <c r="UX81" s="369" t="str">
        <v/>
      </c>
      <c r="UY81" s="369" t="str">
        <v/>
      </c>
      <c r="UZ81" s="369" t="str">
        <v/>
      </c>
      <c r="VA81" s="369" t="str">
        <v/>
      </c>
      <c r="VB81" s="369" t="str">
        <v/>
      </c>
      <c r="VC81" s="369" t="str">
        <v/>
      </c>
      <c r="VD81" s="369" t="str">
        <v/>
      </c>
      <c r="VE81" s="369" t="str">
        <v/>
      </c>
      <c r="VF81" s="369" t="str">
        <v/>
      </c>
      <c r="VG81" s="369" t="str">
        <v/>
      </c>
      <c r="VH81" s="369" t="str">
        <v/>
      </c>
      <c r="VI81" s="369" t="str">
        <v/>
      </c>
      <c r="VJ81" s="369" t="str">
        <v/>
      </c>
      <c r="VK81" s="369" t="str">
        <v/>
      </c>
      <c r="VL81" s="369" t="str">
        <v/>
      </c>
      <c r="VM81" s="369" t="str">
        <v/>
      </c>
      <c r="VN81" s="369" t="str">
        <v/>
      </c>
      <c r="VO81" s="369" t="str">
        <v/>
      </c>
      <c r="VP81" s="369" t="str">
        <v/>
      </c>
      <c r="VQ81" s="369" t="str">
        <v/>
      </c>
      <c r="VR81" s="369" t="str">
        <v/>
      </c>
      <c r="VS81" s="369" t="str">
        <v/>
      </c>
      <c r="VT81" s="369" t="str">
        <v/>
      </c>
      <c r="VU81" s="369" t="str">
        <v/>
      </c>
      <c r="VV81" s="369" t="str">
        <v/>
      </c>
      <c r="VW81" s="369" t="str">
        <v/>
      </c>
      <c r="VX81" s="369" t="str">
        <v/>
      </c>
      <c r="VY81" s="369" t="str">
        <v/>
      </c>
      <c r="VZ81" s="369" t="str">
        <v/>
      </c>
      <c r="WA81" s="369" t="str">
        <v/>
      </c>
      <c r="WB81" s="369" t="str">
        <v/>
      </c>
      <c r="WC81" s="369" t="str">
        <v/>
      </c>
      <c r="WD81" s="369" t="str">
        <v/>
      </c>
      <c r="WE81" s="369" t="str">
        <v/>
      </c>
      <c r="WF81" s="369" t="str">
        <v/>
      </c>
      <c r="WG81" s="369" t="str">
        <v/>
      </c>
      <c r="WH81" s="369" t="str">
        <v/>
      </c>
      <c r="WI81" s="369" t="str">
        <v/>
      </c>
    </row>
    <row r="82" spans="1:607" ht="12.6" customHeight="1">
      <c r="A82" s="348"/>
      <c r="B82" s="360" t="s">
        <v>814</v>
      </c>
      <c r="C82" s="348"/>
      <c r="D82" s="348"/>
      <c r="E82" s="348"/>
      <c r="F82" s="348"/>
      <c r="G82" s="361" t="str">
        <f t="shared" si="2"/>
        <v/>
      </c>
      <c r="H82" s="361" t="str">
        <f t="shared" si="3"/>
        <v/>
      </c>
      <c r="I82" s="397"/>
      <c r="J82" s="348"/>
      <c r="K82" s="348"/>
      <c r="L82" s="348"/>
      <c r="M82" s="348"/>
      <c r="N82" s="400"/>
      <c r="O82" s="400"/>
      <c r="P82" s="400"/>
      <c r="Q82" s="400"/>
      <c r="R82" s="400"/>
      <c r="S82" s="400"/>
      <c r="T82" s="400"/>
      <c r="U82" s="400"/>
      <c r="V82" s="400"/>
      <c r="W82" s="400"/>
      <c r="X82" s="400"/>
      <c r="Y82" s="400"/>
      <c r="Z82" s="400"/>
      <c r="AA82" s="400"/>
      <c r="AB82" s="400"/>
      <c r="AC82" s="400"/>
      <c r="AD82" s="400"/>
      <c r="AE82" s="400"/>
      <c r="AF82" s="400"/>
      <c r="AG82" s="400"/>
      <c r="AH82" s="400"/>
      <c r="AI82" s="400"/>
      <c r="AJ82" s="400"/>
      <c r="AK82" s="400"/>
      <c r="AL82" s="400"/>
      <c r="AM82" s="400"/>
      <c r="AN82" s="400"/>
      <c r="AO82" s="400"/>
      <c r="AP82" s="400"/>
      <c r="AQ82" s="400"/>
      <c r="AR82" s="400"/>
      <c r="AS82" s="400"/>
      <c r="AT82" s="400"/>
      <c r="AU82" s="400"/>
      <c r="AV82" s="400"/>
      <c r="AW82" s="400"/>
      <c r="AX82" s="400"/>
      <c r="AY82" s="400"/>
      <c r="AZ82" s="400"/>
      <c r="BA82" s="400"/>
      <c r="BB82" s="400"/>
      <c r="BC82" s="400"/>
      <c r="BD82" s="400"/>
      <c r="BE82" s="400"/>
      <c r="BF82" s="400"/>
      <c r="BG82" s="400"/>
      <c r="BH82" s="400"/>
      <c r="BI82" s="400"/>
      <c r="BJ82" s="400"/>
      <c r="BK82" s="400"/>
      <c r="BL82" s="400"/>
      <c r="BM82" s="400"/>
      <c r="BN82" s="400"/>
      <c r="BO82" s="400"/>
      <c r="BP82" s="400"/>
      <c r="BQ82" s="400"/>
      <c r="BR82" s="400"/>
      <c r="BS82" s="400"/>
      <c r="BT82" s="400"/>
      <c r="BU82" s="400"/>
      <c r="BV82" s="400"/>
      <c r="BW82" s="400"/>
      <c r="BX82" s="400"/>
      <c r="BY82" s="400"/>
      <c r="BZ82" s="400"/>
      <c r="CA82" s="400"/>
      <c r="CB82" s="400"/>
      <c r="CC82" s="400"/>
      <c r="CD82" s="400"/>
      <c r="CE82" s="400"/>
      <c r="CF82" s="400"/>
      <c r="CG82" s="400"/>
      <c r="CH82" s="400"/>
      <c r="CI82" s="400"/>
      <c r="CJ82" s="400"/>
      <c r="CK82" s="400"/>
      <c r="CL82" s="400"/>
      <c r="CM82" s="400"/>
      <c r="CN82" s="400"/>
      <c r="CO82" s="400"/>
      <c r="CP82" s="400"/>
      <c r="CQ82" s="400"/>
      <c r="CR82" s="400"/>
      <c r="CS82" s="400"/>
      <c r="CT82" s="400"/>
      <c r="CU82" s="400"/>
      <c r="CV82" s="400"/>
      <c r="CW82" s="400"/>
      <c r="CX82" s="400"/>
      <c r="CY82" s="400"/>
      <c r="CZ82" s="362"/>
      <c r="DB82" s="897"/>
      <c r="DC82" s="898"/>
      <c r="DD82" s="368" t="str">
        <v/>
      </c>
      <c r="DE82" s="369" t="str">
        <v/>
      </c>
      <c r="DF82" s="369" t="str">
        <v/>
      </c>
      <c r="DG82" s="369" t="str">
        <v/>
      </c>
      <c r="DH82" s="369" t="str">
        <v/>
      </c>
      <c r="DI82" s="369" t="str">
        <v/>
      </c>
      <c r="DJ82" s="369" t="str">
        <v/>
      </c>
      <c r="DK82" s="369" t="str">
        <v/>
      </c>
      <c r="DL82" s="369" t="str">
        <v/>
      </c>
      <c r="DM82" s="369" t="str">
        <v/>
      </c>
      <c r="DN82" s="369" t="str">
        <v/>
      </c>
      <c r="DO82" s="369" t="str">
        <v/>
      </c>
      <c r="DP82" s="369" t="str">
        <v/>
      </c>
      <c r="DQ82" s="369" t="str">
        <v/>
      </c>
      <c r="DR82" s="369" t="str">
        <v/>
      </c>
      <c r="DS82" s="369" t="str">
        <v/>
      </c>
      <c r="DT82" s="369" t="str">
        <v/>
      </c>
      <c r="DU82" s="369" t="str">
        <v/>
      </c>
      <c r="DV82" s="369" t="str">
        <v/>
      </c>
      <c r="DW82" s="369" t="str">
        <v/>
      </c>
      <c r="DX82" s="370" t="str">
        <v/>
      </c>
      <c r="DY82" s="369" t="str">
        <v/>
      </c>
      <c r="DZ82" s="369" t="str">
        <v/>
      </c>
      <c r="EA82" s="369" t="str">
        <v/>
      </c>
      <c r="EB82" s="369" t="str">
        <v/>
      </c>
      <c r="EC82" s="369" t="str">
        <v/>
      </c>
      <c r="ED82" s="369" t="str">
        <v/>
      </c>
      <c r="EE82" s="369" t="str">
        <v/>
      </c>
      <c r="EF82" s="369" t="str">
        <v/>
      </c>
      <c r="EG82" s="369" t="str">
        <v/>
      </c>
      <c r="EH82" s="369" t="str">
        <v/>
      </c>
      <c r="EI82" s="369" t="str">
        <v/>
      </c>
      <c r="EJ82" s="369" t="str">
        <v/>
      </c>
      <c r="EK82" s="369" t="str">
        <v/>
      </c>
      <c r="EL82" s="369" t="str">
        <v/>
      </c>
      <c r="EM82" s="369" t="str">
        <v/>
      </c>
      <c r="EN82" s="369" t="str">
        <v/>
      </c>
      <c r="EO82" s="369" t="str">
        <v/>
      </c>
      <c r="EP82" s="369" t="str">
        <v/>
      </c>
      <c r="EQ82" s="369" t="str">
        <v/>
      </c>
      <c r="ER82" s="369" t="str">
        <v/>
      </c>
      <c r="ES82" s="369" t="str">
        <v/>
      </c>
      <c r="ET82" s="369" t="str">
        <v/>
      </c>
      <c r="EU82" s="369" t="str">
        <v/>
      </c>
      <c r="EV82" s="369" t="str">
        <v/>
      </c>
      <c r="EW82" s="369" t="str">
        <v/>
      </c>
      <c r="EX82" s="369" t="str">
        <v/>
      </c>
      <c r="EY82" s="369" t="str">
        <v/>
      </c>
      <c r="EZ82" s="369" t="str">
        <v/>
      </c>
      <c r="FA82" s="369" t="str">
        <v/>
      </c>
      <c r="FB82" s="369" t="str">
        <v/>
      </c>
      <c r="FC82" s="369" t="str">
        <v/>
      </c>
      <c r="FD82" s="369" t="str">
        <v/>
      </c>
      <c r="FE82" s="369" t="str">
        <v/>
      </c>
      <c r="FF82" s="369" t="str">
        <v/>
      </c>
      <c r="FG82" s="369" t="str">
        <v/>
      </c>
      <c r="FH82" s="369" t="str">
        <v/>
      </c>
      <c r="FI82" s="369" t="str">
        <v/>
      </c>
      <c r="FJ82" s="369" t="str">
        <v/>
      </c>
      <c r="FK82" s="369" t="str">
        <v/>
      </c>
      <c r="FL82" s="369" t="str">
        <v/>
      </c>
      <c r="FM82" s="369" t="str">
        <v/>
      </c>
      <c r="FN82" s="369" t="str">
        <v/>
      </c>
      <c r="FO82" s="369" t="str">
        <v/>
      </c>
      <c r="FP82" s="369" t="str">
        <v/>
      </c>
      <c r="FQ82" s="369" t="str">
        <v/>
      </c>
      <c r="FR82" s="369" t="str">
        <v/>
      </c>
      <c r="FS82" s="369" t="str">
        <v/>
      </c>
      <c r="FT82" s="369" t="str">
        <v/>
      </c>
      <c r="FU82" s="369" t="str">
        <v/>
      </c>
      <c r="FV82" s="369" t="str">
        <v/>
      </c>
      <c r="FW82" s="369" t="str">
        <v/>
      </c>
      <c r="FX82" s="369" t="str">
        <v/>
      </c>
      <c r="FY82" s="369" t="str">
        <v/>
      </c>
      <c r="FZ82" s="369" t="str">
        <v/>
      </c>
      <c r="GA82" s="369" t="str">
        <v/>
      </c>
      <c r="GB82" s="369" t="str">
        <v/>
      </c>
      <c r="GC82" s="369" t="str">
        <v/>
      </c>
      <c r="GD82" s="369" t="str">
        <v/>
      </c>
      <c r="GE82" s="369" t="str">
        <v/>
      </c>
      <c r="GF82" s="369" t="str">
        <v/>
      </c>
      <c r="GG82" s="369" t="str">
        <v/>
      </c>
      <c r="GH82" s="369" t="str">
        <v/>
      </c>
      <c r="GI82" s="369" t="str">
        <v/>
      </c>
      <c r="GJ82" s="369" t="str">
        <v/>
      </c>
      <c r="GK82" s="369" t="str">
        <v/>
      </c>
      <c r="GL82" s="369" t="str">
        <v/>
      </c>
      <c r="GM82" s="369" t="str">
        <v/>
      </c>
      <c r="GN82" s="369" t="str">
        <v/>
      </c>
      <c r="GO82" s="369" t="str">
        <v/>
      </c>
      <c r="GP82" s="369" t="str">
        <v/>
      </c>
      <c r="GQ82" s="369" t="str">
        <v/>
      </c>
      <c r="GR82" s="369" t="str">
        <v/>
      </c>
      <c r="GS82" s="369" t="str">
        <v/>
      </c>
      <c r="GT82" s="369" t="str">
        <v/>
      </c>
      <c r="GU82" s="369" t="str">
        <v/>
      </c>
      <c r="GV82" s="369" t="str">
        <v/>
      </c>
      <c r="GW82" s="369" t="str">
        <v/>
      </c>
      <c r="GX82" s="369" t="str">
        <v/>
      </c>
      <c r="GY82" s="369" t="str">
        <v/>
      </c>
      <c r="GZ82" s="369" t="str">
        <v/>
      </c>
      <c r="HA82" s="369" t="str">
        <v/>
      </c>
      <c r="HB82" s="369" t="str">
        <v/>
      </c>
      <c r="HC82" s="369" t="str">
        <v/>
      </c>
      <c r="HD82" s="369" t="str">
        <v/>
      </c>
      <c r="HE82" s="369" t="str">
        <v/>
      </c>
      <c r="HF82" s="369" t="str">
        <v/>
      </c>
      <c r="HG82" s="369" t="str">
        <v/>
      </c>
      <c r="HH82" s="369" t="str">
        <v/>
      </c>
      <c r="HI82" s="369" t="str">
        <v/>
      </c>
      <c r="HJ82" s="369" t="str">
        <v/>
      </c>
      <c r="HK82" s="369" t="str">
        <v/>
      </c>
      <c r="HL82" s="369" t="str">
        <v/>
      </c>
      <c r="HM82" s="369" t="str">
        <v/>
      </c>
      <c r="HN82" s="369" t="str">
        <v/>
      </c>
      <c r="HO82" s="369" t="str">
        <v/>
      </c>
      <c r="HP82" s="369" t="str">
        <v/>
      </c>
      <c r="HQ82" s="369" t="str">
        <v/>
      </c>
      <c r="HR82" s="369" t="str">
        <v/>
      </c>
      <c r="HS82" s="369" t="str">
        <v/>
      </c>
      <c r="HT82" s="369" t="str">
        <v/>
      </c>
      <c r="HU82" s="369" t="str">
        <v/>
      </c>
      <c r="HV82" s="369" t="str">
        <v/>
      </c>
      <c r="HW82" s="369" t="str">
        <v/>
      </c>
      <c r="HX82" s="369" t="str">
        <v/>
      </c>
      <c r="HY82" s="369" t="str">
        <v/>
      </c>
      <c r="HZ82" s="369" t="str">
        <v/>
      </c>
      <c r="IA82" s="369" t="str">
        <v/>
      </c>
      <c r="IB82" s="369" t="str">
        <v/>
      </c>
      <c r="IC82" s="369" t="str">
        <v/>
      </c>
      <c r="ID82" s="369" t="str">
        <v/>
      </c>
      <c r="IE82" s="369" t="str">
        <v/>
      </c>
      <c r="IF82" s="369" t="str">
        <v/>
      </c>
      <c r="IG82" s="369" t="str">
        <v/>
      </c>
      <c r="IH82" s="369" t="str">
        <v/>
      </c>
      <c r="II82" s="369" t="str">
        <v/>
      </c>
      <c r="IJ82" s="369" t="str">
        <v/>
      </c>
      <c r="IK82" s="369" t="str">
        <v/>
      </c>
      <c r="IL82" s="369" t="str">
        <v/>
      </c>
      <c r="IM82" s="369" t="str">
        <v/>
      </c>
      <c r="IN82" s="369" t="str">
        <v/>
      </c>
      <c r="IO82" s="369" t="str">
        <v/>
      </c>
      <c r="IP82" s="369" t="str">
        <v/>
      </c>
      <c r="IQ82" s="369" t="str">
        <v/>
      </c>
      <c r="IR82" s="369" t="str">
        <v/>
      </c>
      <c r="IS82" s="369" t="str">
        <v/>
      </c>
      <c r="IT82" s="369" t="str">
        <v/>
      </c>
      <c r="IU82" s="369" t="str">
        <v/>
      </c>
      <c r="IV82" s="369" t="str">
        <v/>
      </c>
      <c r="IW82" s="369" t="str">
        <v/>
      </c>
      <c r="IX82" s="369" t="str">
        <v/>
      </c>
      <c r="IY82" s="369" t="str">
        <v/>
      </c>
      <c r="IZ82" s="369" t="str">
        <v/>
      </c>
      <c r="JA82" s="369" t="str">
        <v/>
      </c>
      <c r="JB82" s="369" t="str">
        <v/>
      </c>
      <c r="JC82" s="369" t="str">
        <v/>
      </c>
      <c r="JD82" s="369" t="str">
        <v/>
      </c>
      <c r="JE82" s="369" t="str">
        <v/>
      </c>
      <c r="JF82" s="369" t="str">
        <v/>
      </c>
      <c r="JG82" s="369" t="str">
        <v/>
      </c>
      <c r="JH82" s="369" t="str">
        <v/>
      </c>
      <c r="JI82" s="369" t="str">
        <v/>
      </c>
      <c r="JJ82" s="369" t="str">
        <v/>
      </c>
      <c r="JK82" s="369" t="str">
        <v/>
      </c>
      <c r="JL82" s="369" t="str">
        <v/>
      </c>
      <c r="JM82" s="369" t="str">
        <v/>
      </c>
      <c r="JN82" s="369" t="str">
        <v/>
      </c>
      <c r="JO82" s="369" t="str">
        <v/>
      </c>
      <c r="JP82" s="369" t="str">
        <v/>
      </c>
      <c r="JQ82" s="369" t="str">
        <v/>
      </c>
      <c r="JR82" s="369" t="str">
        <v/>
      </c>
      <c r="JS82" s="369" t="str">
        <v/>
      </c>
      <c r="JT82" s="369" t="str">
        <v/>
      </c>
      <c r="JU82" s="369" t="str">
        <v/>
      </c>
      <c r="JV82" s="369" t="str">
        <v/>
      </c>
      <c r="JW82" s="369" t="str">
        <v/>
      </c>
      <c r="JX82" s="369" t="str">
        <v/>
      </c>
      <c r="JY82" s="369" t="str">
        <v/>
      </c>
      <c r="JZ82" s="369" t="str">
        <v/>
      </c>
      <c r="KA82" s="369" t="str">
        <v/>
      </c>
      <c r="KB82" s="369" t="str">
        <v/>
      </c>
      <c r="KC82" s="369" t="str">
        <v/>
      </c>
      <c r="KD82" s="369" t="str">
        <v/>
      </c>
      <c r="KE82" s="369" t="str">
        <v/>
      </c>
      <c r="KF82" s="369" t="str">
        <v/>
      </c>
      <c r="KG82" s="369" t="str">
        <v/>
      </c>
      <c r="KH82" s="369" t="str">
        <v/>
      </c>
      <c r="KI82" s="369" t="str">
        <v/>
      </c>
      <c r="KJ82" s="369" t="str">
        <v/>
      </c>
      <c r="KK82" s="369" t="str">
        <v/>
      </c>
      <c r="KL82" s="369" t="str">
        <v/>
      </c>
      <c r="KM82" s="369" t="str">
        <v/>
      </c>
      <c r="KN82" s="369" t="str">
        <v/>
      </c>
      <c r="KO82" s="369" t="str">
        <v/>
      </c>
      <c r="KP82" s="369" t="str">
        <v/>
      </c>
      <c r="KQ82" s="369" t="str">
        <v/>
      </c>
      <c r="KR82" s="369" t="str">
        <v/>
      </c>
      <c r="KS82" s="369" t="str">
        <v/>
      </c>
      <c r="KT82" s="369" t="str">
        <v/>
      </c>
      <c r="KU82" s="369" t="str">
        <v/>
      </c>
      <c r="KV82" s="369" t="str">
        <v/>
      </c>
      <c r="KW82" s="369" t="str">
        <v/>
      </c>
      <c r="KX82" s="369" t="str">
        <v/>
      </c>
      <c r="KY82" s="369" t="str">
        <v/>
      </c>
      <c r="KZ82" s="369" t="str">
        <v/>
      </c>
      <c r="LA82" s="369" t="str">
        <v/>
      </c>
      <c r="LB82" s="369" t="str">
        <v/>
      </c>
      <c r="LC82" s="369" t="str">
        <v/>
      </c>
      <c r="LD82" s="369" t="str">
        <v/>
      </c>
      <c r="LE82" s="369" t="str">
        <v/>
      </c>
      <c r="LF82" s="369" t="str">
        <v/>
      </c>
      <c r="LG82" s="369" t="str">
        <v/>
      </c>
      <c r="LH82" s="369" t="str">
        <v/>
      </c>
      <c r="LI82" s="369" t="str">
        <v/>
      </c>
      <c r="LJ82" s="369" t="str">
        <v/>
      </c>
      <c r="LK82" s="369" t="str">
        <v/>
      </c>
      <c r="LL82" s="369" t="str">
        <v/>
      </c>
      <c r="LM82" s="369" t="str">
        <v/>
      </c>
      <c r="LN82" s="369" t="str">
        <v/>
      </c>
      <c r="LO82" s="369" t="str">
        <v/>
      </c>
      <c r="LP82" s="369" t="str">
        <v/>
      </c>
      <c r="LQ82" s="369" t="str">
        <v/>
      </c>
      <c r="LR82" s="369" t="str">
        <v/>
      </c>
      <c r="LS82" s="369" t="str">
        <v/>
      </c>
      <c r="LT82" s="369" t="str">
        <v/>
      </c>
      <c r="LU82" s="369" t="str">
        <v/>
      </c>
      <c r="LV82" s="369" t="str">
        <v/>
      </c>
      <c r="LW82" s="369" t="str">
        <v/>
      </c>
      <c r="LX82" s="369" t="str">
        <v/>
      </c>
      <c r="LY82" s="369" t="str">
        <v/>
      </c>
      <c r="LZ82" s="369" t="str">
        <v/>
      </c>
      <c r="MA82" s="369" t="str">
        <v/>
      </c>
      <c r="MB82" s="369" t="str">
        <v/>
      </c>
      <c r="MC82" s="369" t="str">
        <v/>
      </c>
      <c r="MD82" s="369" t="str">
        <v/>
      </c>
      <c r="ME82" s="369" t="str">
        <v/>
      </c>
      <c r="MF82" s="369" t="str">
        <v/>
      </c>
      <c r="MG82" s="369" t="str">
        <v/>
      </c>
      <c r="MH82" s="369" t="str">
        <v/>
      </c>
      <c r="MI82" s="369" t="str">
        <v/>
      </c>
      <c r="MJ82" s="369" t="str">
        <v/>
      </c>
      <c r="MK82" s="369" t="str">
        <v/>
      </c>
      <c r="ML82" s="369" t="str">
        <v/>
      </c>
      <c r="MM82" s="369" t="str">
        <v/>
      </c>
      <c r="MN82" s="369" t="str">
        <v/>
      </c>
      <c r="MO82" s="369" t="str">
        <v/>
      </c>
      <c r="MP82" s="369" t="str">
        <v/>
      </c>
      <c r="MQ82" s="369" t="str">
        <v/>
      </c>
      <c r="MR82" s="369" t="str">
        <v/>
      </c>
      <c r="MS82" s="369" t="str">
        <v/>
      </c>
      <c r="MT82" s="369" t="str">
        <v/>
      </c>
      <c r="MU82" s="369" t="str">
        <v/>
      </c>
      <c r="MV82" s="369" t="str">
        <v/>
      </c>
      <c r="MW82" s="369" t="str">
        <v/>
      </c>
      <c r="MX82" s="369" t="str">
        <v/>
      </c>
      <c r="MY82" s="369" t="str">
        <v/>
      </c>
      <c r="MZ82" s="369" t="str">
        <v/>
      </c>
      <c r="NA82" s="369" t="str">
        <v/>
      </c>
      <c r="NB82" s="369" t="str">
        <v/>
      </c>
      <c r="NC82" s="369" t="str">
        <v/>
      </c>
      <c r="ND82" s="369" t="str">
        <v/>
      </c>
      <c r="NE82" s="369" t="str">
        <v/>
      </c>
      <c r="NF82" s="369" t="str">
        <v/>
      </c>
      <c r="NG82" s="369" t="str">
        <v/>
      </c>
      <c r="NH82" s="369" t="str">
        <v/>
      </c>
      <c r="NI82" s="369" t="str">
        <v/>
      </c>
      <c r="NJ82" s="369" t="str">
        <v/>
      </c>
      <c r="NK82" s="369" t="str">
        <v/>
      </c>
      <c r="NL82" s="369" t="str">
        <v/>
      </c>
      <c r="NM82" s="369" t="str">
        <v/>
      </c>
      <c r="NN82" s="369" t="str">
        <v/>
      </c>
      <c r="NO82" s="369" t="str">
        <v/>
      </c>
      <c r="NP82" s="369" t="str">
        <v/>
      </c>
      <c r="NQ82" s="369" t="str">
        <v/>
      </c>
      <c r="NR82" s="369" t="str">
        <v/>
      </c>
      <c r="NS82" s="369" t="str">
        <v/>
      </c>
      <c r="NT82" s="369" t="str">
        <v/>
      </c>
      <c r="NU82" s="369" t="str">
        <v/>
      </c>
      <c r="NV82" s="369" t="str">
        <v/>
      </c>
      <c r="NW82" s="369" t="str">
        <v/>
      </c>
      <c r="NX82" s="369" t="str">
        <v/>
      </c>
      <c r="NY82" s="369" t="str">
        <v/>
      </c>
      <c r="NZ82" s="369" t="str">
        <v/>
      </c>
      <c r="OA82" s="369" t="str">
        <v/>
      </c>
      <c r="OB82" s="369" t="str">
        <v/>
      </c>
      <c r="OC82" s="369" t="str">
        <v/>
      </c>
      <c r="OD82" s="369" t="str">
        <v/>
      </c>
      <c r="OE82" s="369" t="str">
        <v/>
      </c>
      <c r="OF82" s="369" t="str">
        <v/>
      </c>
      <c r="OG82" s="369" t="str">
        <v/>
      </c>
      <c r="OH82" s="369" t="str">
        <v/>
      </c>
      <c r="OI82" s="369" t="str">
        <v/>
      </c>
      <c r="OJ82" s="369" t="str">
        <v/>
      </c>
      <c r="OK82" s="369" t="str">
        <v/>
      </c>
      <c r="OL82" s="369" t="str">
        <v/>
      </c>
      <c r="OM82" s="369" t="str">
        <v/>
      </c>
      <c r="ON82" s="369" t="str">
        <v/>
      </c>
      <c r="OO82" s="369" t="str">
        <v/>
      </c>
      <c r="OP82" s="369" t="str">
        <v/>
      </c>
      <c r="OQ82" s="371" t="str">
        <v/>
      </c>
      <c r="OR82" s="369" t="str">
        <v/>
      </c>
      <c r="OS82" s="369" t="str">
        <v/>
      </c>
      <c r="OT82" s="369" t="str">
        <v/>
      </c>
      <c r="OU82" s="369" t="str">
        <v/>
      </c>
      <c r="OV82" s="369" t="str">
        <v/>
      </c>
      <c r="OW82" s="369" t="str">
        <v/>
      </c>
      <c r="OX82" s="369" t="str">
        <v/>
      </c>
      <c r="OY82" s="369" t="str">
        <v/>
      </c>
      <c r="OZ82" s="369" t="str">
        <v/>
      </c>
      <c r="PA82" s="369" t="str">
        <v/>
      </c>
      <c r="PB82" s="369" t="str">
        <v/>
      </c>
      <c r="PC82" s="369" t="str">
        <v/>
      </c>
      <c r="PD82" s="369" t="str">
        <v/>
      </c>
      <c r="PE82" s="369" t="str">
        <v/>
      </c>
      <c r="PF82" s="369" t="str">
        <v/>
      </c>
      <c r="PG82" s="369" t="str">
        <v/>
      </c>
      <c r="PH82" s="369" t="str">
        <v/>
      </c>
      <c r="PI82" s="369" t="str">
        <v/>
      </c>
      <c r="PJ82" s="369" t="str">
        <v/>
      </c>
      <c r="PK82" s="369" t="str">
        <v/>
      </c>
      <c r="PL82" s="369" t="str">
        <v/>
      </c>
      <c r="PM82" s="369" t="str">
        <v/>
      </c>
      <c r="PN82" s="369" t="str">
        <v/>
      </c>
      <c r="PO82" s="369" t="str">
        <v/>
      </c>
      <c r="PP82" s="369" t="str">
        <v/>
      </c>
      <c r="PQ82" s="369" t="str">
        <v/>
      </c>
      <c r="PR82" s="369" t="str">
        <v/>
      </c>
      <c r="PS82" s="369" t="str">
        <v/>
      </c>
      <c r="PT82" s="369" t="str">
        <v/>
      </c>
      <c r="PU82" s="369" t="str">
        <v/>
      </c>
      <c r="PV82" s="369" t="str">
        <v/>
      </c>
      <c r="PW82" s="369" t="str">
        <v/>
      </c>
      <c r="PX82" s="369" t="str">
        <v/>
      </c>
      <c r="PY82" s="369" t="str">
        <v/>
      </c>
      <c r="PZ82" s="369" t="str">
        <v/>
      </c>
      <c r="QA82" s="369" t="str">
        <v/>
      </c>
      <c r="QB82" s="369" t="str">
        <v/>
      </c>
      <c r="QC82" s="369" t="str">
        <v/>
      </c>
      <c r="QD82" s="369" t="str">
        <v/>
      </c>
      <c r="QE82" s="369" t="str">
        <v/>
      </c>
      <c r="QF82" s="369" t="str">
        <v/>
      </c>
      <c r="QG82" s="369" t="str">
        <v/>
      </c>
      <c r="QH82" s="369" t="str">
        <v/>
      </c>
      <c r="QI82" s="369" t="str">
        <v/>
      </c>
      <c r="QJ82" s="369" t="str">
        <v/>
      </c>
      <c r="QK82" s="369" t="str">
        <v/>
      </c>
      <c r="QL82" s="369" t="str">
        <v/>
      </c>
      <c r="QM82" s="369" t="str">
        <v/>
      </c>
      <c r="QN82" s="369" t="str">
        <v/>
      </c>
      <c r="QO82" s="369" t="str">
        <v/>
      </c>
      <c r="QP82" s="369" t="str">
        <v/>
      </c>
      <c r="QQ82" s="369" t="str">
        <v/>
      </c>
      <c r="QR82" s="369" t="str">
        <v/>
      </c>
      <c r="QS82" s="369" t="str">
        <v/>
      </c>
      <c r="QT82" s="369" t="str">
        <v/>
      </c>
      <c r="QU82" s="369" t="str">
        <v/>
      </c>
      <c r="QV82" s="369" t="str">
        <v/>
      </c>
      <c r="QW82" s="369" t="str">
        <v/>
      </c>
      <c r="QX82" s="369" t="str">
        <v/>
      </c>
      <c r="QY82" s="369" t="str">
        <v/>
      </c>
      <c r="QZ82" s="369" t="str">
        <v/>
      </c>
      <c r="RA82" s="369" t="str">
        <v/>
      </c>
      <c r="RB82" s="369" t="str">
        <v/>
      </c>
      <c r="RC82" s="369" t="str">
        <v/>
      </c>
      <c r="RD82" s="369" t="str">
        <v/>
      </c>
      <c r="RE82" s="369" t="str">
        <v/>
      </c>
      <c r="RF82" s="369" t="str">
        <v/>
      </c>
      <c r="RG82" s="369" t="str">
        <v/>
      </c>
      <c r="RH82" s="369" t="str">
        <v/>
      </c>
      <c r="RI82" s="369" t="str">
        <v/>
      </c>
      <c r="RJ82" s="369" t="str">
        <v/>
      </c>
      <c r="RK82" s="369" t="str">
        <v/>
      </c>
      <c r="RL82" s="369" t="str">
        <v/>
      </c>
      <c r="RM82" s="369" t="str">
        <v/>
      </c>
      <c r="RN82" s="369" t="str">
        <v/>
      </c>
      <c r="RO82" s="369" t="str">
        <v/>
      </c>
      <c r="RP82" s="369" t="str">
        <v/>
      </c>
      <c r="RQ82" s="369" t="str">
        <v/>
      </c>
      <c r="RR82" s="369" t="str">
        <v/>
      </c>
      <c r="RS82" s="369" t="str">
        <v/>
      </c>
      <c r="RT82" s="369" t="str">
        <v/>
      </c>
      <c r="RU82" s="369" t="str">
        <v/>
      </c>
      <c r="RV82" s="369" t="str">
        <v/>
      </c>
      <c r="RW82" s="369" t="str">
        <v/>
      </c>
      <c r="RX82" s="369" t="str">
        <v/>
      </c>
      <c r="RY82" s="369" t="str">
        <v/>
      </c>
      <c r="RZ82" s="369" t="str">
        <v/>
      </c>
      <c r="SA82" s="369" t="str">
        <v/>
      </c>
      <c r="SB82" s="369" t="str">
        <v/>
      </c>
      <c r="SC82" s="369" t="str">
        <v/>
      </c>
      <c r="SD82" s="369" t="str">
        <v/>
      </c>
      <c r="SE82" s="369" t="str">
        <v/>
      </c>
      <c r="SF82" s="369" t="str">
        <v/>
      </c>
      <c r="SG82" s="369" t="str">
        <v/>
      </c>
      <c r="SH82" s="369" t="str">
        <v/>
      </c>
      <c r="SI82" s="369" t="str">
        <v/>
      </c>
      <c r="SJ82" s="369" t="str">
        <v/>
      </c>
      <c r="SK82" s="369" t="str">
        <v/>
      </c>
      <c r="SL82" s="369" t="str">
        <v/>
      </c>
      <c r="SM82" s="369" t="str">
        <v/>
      </c>
      <c r="SN82" s="369" t="str">
        <v/>
      </c>
      <c r="SO82" s="369" t="str">
        <v/>
      </c>
      <c r="SP82" s="369" t="str">
        <v/>
      </c>
      <c r="SQ82" s="369" t="str">
        <v/>
      </c>
      <c r="SR82" s="369" t="str">
        <v/>
      </c>
      <c r="SS82" s="369" t="str">
        <v/>
      </c>
      <c r="ST82" s="369" t="str">
        <v/>
      </c>
      <c r="SU82" s="369" t="str">
        <v/>
      </c>
      <c r="SV82" s="369" t="str">
        <v/>
      </c>
      <c r="SW82" s="369" t="str">
        <v/>
      </c>
      <c r="SX82" s="369" t="str">
        <v/>
      </c>
      <c r="SY82" s="369" t="str">
        <v/>
      </c>
      <c r="SZ82" s="369" t="str">
        <v/>
      </c>
      <c r="TA82" s="369" t="str">
        <v/>
      </c>
      <c r="TB82" s="369" t="str">
        <v/>
      </c>
      <c r="TC82" s="369" t="str">
        <v/>
      </c>
      <c r="TD82" s="369" t="str">
        <v/>
      </c>
      <c r="TE82" s="369" t="str">
        <v/>
      </c>
      <c r="TF82" s="369" t="str">
        <v/>
      </c>
      <c r="TG82" s="369" t="str">
        <v/>
      </c>
      <c r="TH82" s="369" t="str">
        <v/>
      </c>
      <c r="TI82" s="369" t="str">
        <v/>
      </c>
      <c r="TJ82" s="369" t="str">
        <v/>
      </c>
      <c r="TK82" s="369" t="str">
        <v/>
      </c>
      <c r="TL82" s="369" t="str">
        <v/>
      </c>
      <c r="TM82" s="369" t="str">
        <v/>
      </c>
      <c r="TN82" s="369" t="str">
        <v/>
      </c>
      <c r="TO82" s="369" t="str">
        <v/>
      </c>
      <c r="TP82" s="369" t="str">
        <v/>
      </c>
      <c r="TQ82" s="369" t="str">
        <v/>
      </c>
      <c r="TR82" s="369" t="str">
        <v/>
      </c>
      <c r="TS82" s="369" t="str">
        <v/>
      </c>
      <c r="TT82" s="369" t="str">
        <v/>
      </c>
      <c r="TU82" s="369" t="str">
        <v/>
      </c>
      <c r="TV82" s="369" t="str">
        <v/>
      </c>
      <c r="TW82" s="369" t="str">
        <v/>
      </c>
      <c r="TX82" s="369" t="str">
        <v/>
      </c>
      <c r="TY82" s="369" t="str">
        <v/>
      </c>
      <c r="TZ82" s="369" t="str">
        <v/>
      </c>
      <c r="UA82" s="369" t="str">
        <v/>
      </c>
      <c r="UB82" s="369" t="str">
        <v/>
      </c>
      <c r="UC82" s="369" t="str">
        <v/>
      </c>
      <c r="UD82" s="369" t="str">
        <v/>
      </c>
      <c r="UE82" s="369" t="str">
        <v/>
      </c>
      <c r="UF82" s="369" t="str">
        <v/>
      </c>
      <c r="UG82" s="369" t="str">
        <v/>
      </c>
      <c r="UH82" s="369" t="str">
        <v/>
      </c>
      <c r="UI82" s="369" t="str">
        <v/>
      </c>
      <c r="UJ82" s="369" t="str">
        <v/>
      </c>
      <c r="UK82" s="369" t="str">
        <v/>
      </c>
      <c r="UL82" s="369" t="str">
        <v/>
      </c>
      <c r="UM82" s="369" t="str">
        <v/>
      </c>
      <c r="UN82" s="369" t="str">
        <v/>
      </c>
      <c r="UO82" s="369" t="str">
        <v/>
      </c>
      <c r="UP82" s="369" t="str">
        <v/>
      </c>
      <c r="UQ82" s="369" t="str">
        <v/>
      </c>
      <c r="UR82" s="369" t="str">
        <v/>
      </c>
      <c r="US82" s="369" t="str">
        <v/>
      </c>
      <c r="UT82" s="369" t="str">
        <v/>
      </c>
      <c r="UU82" s="369" t="str">
        <v/>
      </c>
      <c r="UV82" s="369" t="str">
        <v/>
      </c>
      <c r="UW82" s="369" t="str">
        <v/>
      </c>
      <c r="UX82" s="369" t="str">
        <v/>
      </c>
      <c r="UY82" s="369" t="str">
        <v/>
      </c>
      <c r="UZ82" s="369" t="str">
        <v/>
      </c>
      <c r="VA82" s="369" t="str">
        <v/>
      </c>
      <c r="VB82" s="369" t="str">
        <v/>
      </c>
      <c r="VC82" s="369" t="str">
        <v/>
      </c>
      <c r="VD82" s="369" t="str">
        <v/>
      </c>
      <c r="VE82" s="369" t="str">
        <v/>
      </c>
      <c r="VF82" s="369" t="str">
        <v/>
      </c>
      <c r="VG82" s="369" t="str">
        <v/>
      </c>
      <c r="VH82" s="369" t="str">
        <v/>
      </c>
      <c r="VI82" s="369" t="str">
        <v/>
      </c>
      <c r="VJ82" s="369" t="str">
        <v/>
      </c>
      <c r="VK82" s="369" t="str">
        <v/>
      </c>
      <c r="VL82" s="369" t="str">
        <v/>
      </c>
      <c r="VM82" s="369" t="str">
        <v/>
      </c>
      <c r="VN82" s="369" t="str">
        <v/>
      </c>
      <c r="VO82" s="369" t="str">
        <v/>
      </c>
      <c r="VP82" s="369" t="str">
        <v/>
      </c>
      <c r="VQ82" s="369" t="str">
        <v/>
      </c>
      <c r="VR82" s="369" t="str">
        <v/>
      </c>
      <c r="VS82" s="369" t="str">
        <v/>
      </c>
      <c r="VT82" s="369" t="str">
        <v/>
      </c>
      <c r="VU82" s="369" t="str">
        <v/>
      </c>
      <c r="VV82" s="369" t="str">
        <v/>
      </c>
      <c r="VW82" s="369" t="str">
        <v/>
      </c>
      <c r="VX82" s="369" t="str">
        <v/>
      </c>
      <c r="VY82" s="369" t="str">
        <v/>
      </c>
      <c r="VZ82" s="369" t="str">
        <v/>
      </c>
      <c r="WA82" s="369" t="str">
        <v/>
      </c>
      <c r="WB82" s="369" t="str">
        <v/>
      </c>
      <c r="WC82" s="369" t="str">
        <v/>
      </c>
      <c r="WD82" s="369" t="str">
        <v/>
      </c>
      <c r="WE82" s="369" t="str">
        <v/>
      </c>
      <c r="WF82" s="369" t="str">
        <v/>
      </c>
      <c r="WG82" s="369" t="str">
        <v/>
      </c>
      <c r="WH82" s="369" t="str">
        <v/>
      </c>
      <c r="WI82" s="369" t="str">
        <v/>
      </c>
    </row>
    <row r="83" spans="1:607">
      <c r="A83" s="348"/>
      <c r="B83" s="360" t="s">
        <v>815</v>
      </c>
      <c r="C83" s="348"/>
      <c r="D83" s="348"/>
      <c r="E83" s="348"/>
      <c r="F83" s="348"/>
      <c r="G83" s="361" t="str">
        <f t="shared" si="2"/>
        <v/>
      </c>
      <c r="H83" s="361" t="str">
        <f t="shared" si="3"/>
        <v/>
      </c>
      <c r="I83" s="397"/>
      <c r="J83" s="348"/>
      <c r="K83" s="348"/>
      <c r="L83" s="348"/>
      <c r="M83" s="348"/>
      <c r="N83" s="400"/>
      <c r="O83" s="400"/>
      <c r="P83" s="400"/>
      <c r="Q83" s="400"/>
      <c r="R83" s="400"/>
      <c r="S83" s="400"/>
      <c r="T83" s="400"/>
      <c r="U83" s="400"/>
      <c r="V83" s="400"/>
      <c r="W83" s="400"/>
      <c r="X83" s="400"/>
      <c r="Y83" s="400"/>
      <c r="Z83" s="400"/>
      <c r="AA83" s="400"/>
      <c r="AB83" s="400"/>
      <c r="AC83" s="400"/>
      <c r="AD83" s="400"/>
      <c r="AE83" s="400"/>
      <c r="AF83" s="400"/>
      <c r="AG83" s="400"/>
      <c r="AH83" s="400"/>
      <c r="AI83" s="400"/>
      <c r="AJ83" s="400"/>
      <c r="AK83" s="400"/>
      <c r="AL83" s="400"/>
      <c r="AM83" s="400"/>
      <c r="AN83" s="400"/>
      <c r="AO83" s="400"/>
      <c r="AP83" s="400"/>
      <c r="AQ83" s="400"/>
      <c r="AR83" s="400"/>
      <c r="AS83" s="400"/>
      <c r="AT83" s="400"/>
      <c r="AU83" s="400"/>
      <c r="AV83" s="400"/>
      <c r="AW83" s="400"/>
      <c r="AX83" s="400"/>
      <c r="AY83" s="400"/>
      <c r="AZ83" s="400"/>
      <c r="BA83" s="400"/>
      <c r="BB83" s="400"/>
      <c r="BC83" s="400"/>
      <c r="BD83" s="400"/>
      <c r="BE83" s="400"/>
      <c r="BF83" s="400"/>
      <c r="BG83" s="400"/>
      <c r="BH83" s="400"/>
      <c r="BI83" s="400"/>
      <c r="BJ83" s="400"/>
      <c r="BK83" s="400"/>
      <c r="BL83" s="400"/>
      <c r="BM83" s="400"/>
      <c r="BN83" s="400"/>
      <c r="BO83" s="400"/>
      <c r="BP83" s="400"/>
      <c r="BQ83" s="400"/>
      <c r="BR83" s="400"/>
      <c r="BS83" s="400"/>
      <c r="BT83" s="400"/>
      <c r="BU83" s="400"/>
      <c r="BV83" s="400"/>
      <c r="BW83" s="400"/>
      <c r="BX83" s="400"/>
      <c r="BY83" s="400"/>
      <c r="BZ83" s="400"/>
      <c r="CA83" s="400"/>
      <c r="CB83" s="400"/>
      <c r="CC83" s="400"/>
      <c r="CD83" s="400"/>
      <c r="CE83" s="400"/>
      <c r="CF83" s="400"/>
      <c r="CG83" s="400"/>
      <c r="CH83" s="400"/>
      <c r="CI83" s="400"/>
      <c r="CJ83" s="400"/>
      <c r="CK83" s="400"/>
      <c r="CL83" s="400"/>
      <c r="CM83" s="400"/>
      <c r="CN83" s="400"/>
      <c r="CO83" s="400"/>
      <c r="CP83" s="400"/>
      <c r="CQ83" s="400"/>
      <c r="CR83" s="400"/>
      <c r="CS83" s="400"/>
      <c r="CT83" s="400"/>
      <c r="CU83" s="400"/>
      <c r="CV83" s="400"/>
      <c r="CW83" s="400"/>
      <c r="CX83" s="400"/>
      <c r="CY83" s="400"/>
      <c r="CZ83" s="362"/>
      <c r="DB83" s="897"/>
      <c r="DC83" s="896" t="s">
        <v>1253</v>
      </c>
      <c r="DD83" s="368" t="str">
        <v/>
      </c>
      <c r="DE83" s="369" t="str">
        <v/>
      </c>
      <c r="DF83" s="369" t="str">
        <v/>
      </c>
      <c r="DG83" s="369" t="str">
        <v/>
      </c>
      <c r="DH83" s="369" t="str">
        <v/>
      </c>
      <c r="DI83" s="369" t="str">
        <v/>
      </c>
      <c r="DJ83" s="369" t="str">
        <v/>
      </c>
      <c r="DK83" s="369" t="str">
        <v/>
      </c>
      <c r="DL83" s="369" t="str">
        <v/>
      </c>
      <c r="DM83" s="369" t="str">
        <v/>
      </c>
      <c r="DN83" s="369" t="str">
        <v/>
      </c>
      <c r="DO83" s="369" t="str">
        <v/>
      </c>
      <c r="DP83" s="369" t="str">
        <v/>
      </c>
      <c r="DQ83" s="369" t="str">
        <v/>
      </c>
      <c r="DR83" s="369" t="str">
        <v/>
      </c>
      <c r="DS83" s="369" t="str">
        <v/>
      </c>
      <c r="DT83" s="369" t="str">
        <v/>
      </c>
      <c r="DU83" s="369" t="str">
        <v/>
      </c>
      <c r="DV83" s="369" t="str">
        <v/>
      </c>
      <c r="DW83" s="369" t="str">
        <v/>
      </c>
      <c r="DX83" s="370" t="str">
        <v/>
      </c>
      <c r="DY83" s="369" t="str">
        <v/>
      </c>
      <c r="DZ83" s="369" t="str">
        <v/>
      </c>
      <c r="EA83" s="369" t="str">
        <v/>
      </c>
      <c r="EB83" s="369" t="str">
        <v/>
      </c>
      <c r="EC83" s="369" t="str">
        <v/>
      </c>
      <c r="ED83" s="369" t="str">
        <v/>
      </c>
      <c r="EE83" s="369" t="str">
        <v/>
      </c>
      <c r="EF83" s="369" t="str">
        <v/>
      </c>
      <c r="EG83" s="369" t="str">
        <v/>
      </c>
      <c r="EH83" s="369" t="str">
        <v/>
      </c>
      <c r="EI83" s="369" t="str">
        <v/>
      </c>
      <c r="EJ83" s="369" t="str">
        <v/>
      </c>
      <c r="EK83" s="369" t="str">
        <v/>
      </c>
      <c r="EL83" s="369" t="str">
        <v/>
      </c>
      <c r="EM83" s="369" t="str">
        <v/>
      </c>
      <c r="EN83" s="369" t="str">
        <v/>
      </c>
      <c r="EO83" s="369" t="str">
        <v/>
      </c>
      <c r="EP83" s="369" t="str">
        <v/>
      </c>
      <c r="EQ83" s="369" t="str">
        <v/>
      </c>
      <c r="ER83" s="369" t="str">
        <v/>
      </c>
      <c r="ES83" s="369" t="str">
        <v/>
      </c>
      <c r="ET83" s="369" t="str">
        <v/>
      </c>
      <c r="EU83" s="369" t="str">
        <v/>
      </c>
      <c r="EV83" s="369" t="str">
        <v/>
      </c>
      <c r="EW83" s="369" t="str">
        <v/>
      </c>
      <c r="EX83" s="369" t="str">
        <v/>
      </c>
      <c r="EY83" s="369" t="str">
        <v/>
      </c>
      <c r="EZ83" s="369" t="str">
        <v/>
      </c>
      <c r="FA83" s="369" t="str">
        <v/>
      </c>
      <c r="FB83" s="369" t="str">
        <v/>
      </c>
      <c r="FC83" s="369" t="str">
        <v/>
      </c>
      <c r="FD83" s="369" t="str">
        <v/>
      </c>
      <c r="FE83" s="369" t="str">
        <v/>
      </c>
      <c r="FF83" s="369" t="str">
        <v/>
      </c>
      <c r="FG83" s="369" t="str">
        <v/>
      </c>
      <c r="FH83" s="369" t="str">
        <v/>
      </c>
      <c r="FI83" s="369" t="str">
        <v/>
      </c>
      <c r="FJ83" s="369" t="str">
        <v/>
      </c>
      <c r="FK83" s="369" t="str">
        <v/>
      </c>
      <c r="FL83" s="369" t="str">
        <v/>
      </c>
      <c r="FM83" s="369" t="str">
        <v/>
      </c>
      <c r="FN83" s="369" t="str">
        <v/>
      </c>
      <c r="FO83" s="369" t="str">
        <v/>
      </c>
      <c r="FP83" s="369" t="str">
        <v/>
      </c>
      <c r="FQ83" s="369" t="str">
        <v/>
      </c>
      <c r="FR83" s="369" t="str">
        <v/>
      </c>
      <c r="FS83" s="369" t="str">
        <v/>
      </c>
      <c r="FT83" s="369" t="str">
        <v/>
      </c>
      <c r="FU83" s="369" t="str">
        <v/>
      </c>
      <c r="FV83" s="369" t="str">
        <v/>
      </c>
      <c r="FW83" s="369" t="str">
        <v/>
      </c>
      <c r="FX83" s="369" t="str">
        <v/>
      </c>
      <c r="FY83" s="369" t="str">
        <v/>
      </c>
      <c r="FZ83" s="369" t="str">
        <v/>
      </c>
      <c r="GA83" s="369" t="str">
        <v/>
      </c>
      <c r="GB83" s="369" t="str">
        <v/>
      </c>
      <c r="GC83" s="369" t="str">
        <v/>
      </c>
      <c r="GD83" s="369" t="str">
        <v/>
      </c>
      <c r="GE83" s="369" t="str">
        <v/>
      </c>
      <c r="GF83" s="369" t="str">
        <v/>
      </c>
      <c r="GG83" s="369" t="str">
        <v/>
      </c>
      <c r="GH83" s="369" t="str">
        <v/>
      </c>
      <c r="GI83" s="369" t="str">
        <v/>
      </c>
      <c r="GJ83" s="369" t="str">
        <v/>
      </c>
      <c r="GK83" s="369" t="str">
        <v/>
      </c>
      <c r="GL83" s="369" t="str">
        <v/>
      </c>
      <c r="GM83" s="369" t="str">
        <v/>
      </c>
      <c r="GN83" s="369" t="str">
        <v/>
      </c>
      <c r="GO83" s="369" t="str">
        <v/>
      </c>
      <c r="GP83" s="369" t="str">
        <v/>
      </c>
      <c r="GQ83" s="369" t="str">
        <v/>
      </c>
      <c r="GR83" s="369" t="str">
        <v/>
      </c>
      <c r="GS83" s="369" t="str">
        <v/>
      </c>
      <c r="GT83" s="369" t="str">
        <v/>
      </c>
      <c r="GU83" s="369" t="str">
        <v/>
      </c>
      <c r="GV83" s="369" t="str">
        <v/>
      </c>
      <c r="GW83" s="369" t="str">
        <v/>
      </c>
      <c r="GX83" s="369" t="str">
        <v/>
      </c>
      <c r="GY83" s="369" t="str">
        <v/>
      </c>
      <c r="GZ83" s="369" t="str">
        <v/>
      </c>
      <c r="HA83" s="369" t="str">
        <v/>
      </c>
      <c r="HB83" s="369" t="str">
        <v/>
      </c>
      <c r="HC83" s="369" t="str">
        <v/>
      </c>
      <c r="HD83" s="369" t="str">
        <v/>
      </c>
      <c r="HE83" s="369" t="str">
        <v/>
      </c>
      <c r="HF83" s="369" t="str">
        <v/>
      </c>
      <c r="HG83" s="369" t="str">
        <v/>
      </c>
      <c r="HH83" s="369" t="str">
        <v/>
      </c>
      <c r="HI83" s="369" t="str">
        <v/>
      </c>
      <c r="HJ83" s="369" t="str">
        <v/>
      </c>
      <c r="HK83" s="369" t="str">
        <v/>
      </c>
      <c r="HL83" s="369" t="str">
        <v/>
      </c>
      <c r="HM83" s="369" t="str">
        <v/>
      </c>
      <c r="HN83" s="369" t="str">
        <v/>
      </c>
      <c r="HO83" s="369" t="str">
        <v/>
      </c>
      <c r="HP83" s="369" t="str">
        <v/>
      </c>
      <c r="HQ83" s="369" t="str">
        <v/>
      </c>
      <c r="HR83" s="369" t="str">
        <v/>
      </c>
      <c r="HS83" s="369" t="str">
        <v/>
      </c>
      <c r="HT83" s="369" t="str">
        <v/>
      </c>
      <c r="HU83" s="369" t="str">
        <v/>
      </c>
      <c r="HV83" s="369" t="str">
        <v/>
      </c>
      <c r="HW83" s="369" t="str">
        <v/>
      </c>
      <c r="HX83" s="369" t="str">
        <v/>
      </c>
      <c r="HY83" s="369" t="str">
        <v/>
      </c>
      <c r="HZ83" s="369" t="str">
        <v/>
      </c>
      <c r="IA83" s="369" t="str">
        <v/>
      </c>
      <c r="IB83" s="369" t="str">
        <v/>
      </c>
      <c r="IC83" s="369" t="str">
        <v/>
      </c>
      <c r="ID83" s="369" t="str">
        <v/>
      </c>
      <c r="IE83" s="369" t="str">
        <v/>
      </c>
      <c r="IF83" s="369" t="str">
        <v/>
      </c>
      <c r="IG83" s="369" t="str">
        <v/>
      </c>
      <c r="IH83" s="369" t="str">
        <v/>
      </c>
      <c r="II83" s="369" t="str">
        <v/>
      </c>
      <c r="IJ83" s="369" t="str">
        <v/>
      </c>
      <c r="IK83" s="369" t="str">
        <v/>
      </c>
      <c r="IL83" s="369" t="str">
        <v/>
      </c>
      <c r="IM83" s="369" t="str">
        <v/>
      </c>
      <c r="IN83" s="369" t="str">
        <v/>
      </c>
      <c r="IO83" s="369" t="str">
        <v/>
      </c>
      <c r="IP83" s="369" t="str">
        <v/>
      </c>
      <c r="IQ83" s="369" t="str">
        <v/>
      </c>
      <c r="IR83" s="369" t="str">
        <v/>
      </c>
      <c r="IS83" s="369" t="str">
        <v/>
      </c>
      <c r="IT83" s="369" t="str">
        <v/>
      </c>
      <c r="IU83" s="369" t="str">
        <v/>
      </c>
      <c r="IV83" s="369" t="str">
        <v/>
      </c>
      <c r="IW83" s="369" t="str">
        <v/>
      </c>
      <c r="IX83" s="369" t="str">
        <v/>
      </c>
      <c r="IY83" s="369" t="str">
        <v/>
      </c>
      <c r="IZ83" s="369" t="str">
        <v/>
      </c>
      <c r="JA83" s="369" t="str">
        <v/>
      </c>
      <c r="JB83" s="369" t="str">
        <v/>
      </c>
      <c r="JC83" s="369" t="str">
        <v/>
      </c>
      <c r="JD83" s="369" t="str">
        <v/>
      </c>
      <c r="JE83" s="369" t="str">
        <v/>
      </c>
      <c r="JF83" s="369" t="str">
        <v/>
      </c>
      <c r="JG83" s="369" t="str">
        <v/>
      </c>
      <c r="JH83" s="369" t="str">
        <v/>
      </c>
      <c r="JI83" s="369" t="str">
        <v/>
      </c>
      <c r="JJ83" s="369" t="str">
        <v/>
      </c>
      <c r="JK83" s="369" t="str">
        <v/>
      </c>
      <c r="JL83" s="369" t="str">
        <v/>
      </c>
      <c r="JM83" s="369" t="str">
        <v/>
      </c>
      <c r="JN83" s="369" t="str">
        <v/>
      </c>
      <c r="JO83" s="369" t="str">
        <v/>
      </c>
      <c r="JP83" s="369" t="str">
        <v/>
      </c>
      <c r="JQ83" s="369" t="str">
        <v/>
      </c>
      <c r="JR83" s="369" t="str">
        <v/>
      </c>
      <c r="JS83" s="369" t="str">
        <v/>
      </c>
      <c r="JT83" s="369" t="str">
        <v/>
      </c>
      <c r="JU83" s="369" t="str">
        <v/>
      </c>
      <c r="JV83" s="369" t="str">
        <v/>
      </c>
      <c r="JW83" s="369" t="str">
        <v/>
      </c>
      <c r="JX83" s="369" t="str">
        <v/>
      </c>
      <c r="JY83" s="369" t="str">
        <v/>
      </c>
      <c r="JZ83" s="369" t="str">
        <v/>
      </c>
      <c r="KA83" s="369" t="str">
        <v/>
      </c>
      <c r="KB83" s="369" t="str">
        <v/>
      </c>
      <c r="KC83" s="369" t="str">
        <v/>
      </c>
      <c r="KD83" s="369" t="str">
        <v/>
      </c>
      <c r="KE83" s="369" t="str">
        <v/>
      </c>
      <c r="KF83" s="369" t="str">
        <v/>
      </c>
      <c r="KG83" s="369" t="str">
        <v/>
      </c>
      <c r="KH83" s="369" t="str">
        <v/>
      </c>
      <c r="KI83" s="369" t="str">
        <v/>
      </c>
      <c r="KJ83" s="369" t="str">
        <v/>
      </c>
      <c r="KK83" s="369" t="str">
        <v/>
      </c>
      <c r="KL83" s="369" t="str">
        <v/>
      </c>
      <c r="KM83" s="369" t="str">
        <v/>
      </c>
      <c r="KN83" s="369" t="str">
        <v/>
      </c>
      <c r="KO83" s="369" t="str">
        <v/>
      </c>
      <c r="KP83" s="369" t="str">
        <v/>
      </c>
      <c r="KQ83" s="369" t="str">
        <v/>
      </c>
      <c r="KR83" s="369" t="str">
        <v/>
      </c>
      <c r="KS83" s="369" t="str">
        <v/>
      </c>
      <c r="KT83" s="369" t="str">
        <v/>
      </c>
      <c r="KU83" s="369" t="str">
        <v/>
      </c>
      <c r="KV83" s="369" t="str">
        <v/>
      </c>
      <c r="KW83" s="369" t="str">
        <v/>
      </c>
      <c r="KX83" s="369" t="str">
        <v/>
      </c>
      <c r="KY83" s="369" t="str">
        <v/>
      </c>
      <c r="KZ83" s="369" t="str">
        <v/>
      </c>
      <c r="LA83" s="369" t="str">
        <v/>
      </c>
      <c r="LB83" s="369" t="str">
        <v/>
      </c>
      <c r="LC83" s="369" t="str">
        <v/>
      </c>
      <c r="LD83" s="369" t="str">
        <v/>
      </c>
      <c r="LE83" s="369" t="str">
        <v/>
      </c>
      <c r="LF83" s="369" t="str">
        <v/>
      </c>
      <c r="LG83" s="369" t="str">
        <v/>
      </c>
      <c r="LH83" s="369" t="str">
        <v/>
      </c>
      <c r="LI83" s="369" t="str">
        <v/>
      </c>
      <c r="LJ83" s="369" t="str">
        <v/>
      </c>
      <c r="LK83" s="369" t="str">
        <v/>
      </c>
      <c r="LL83" s="369" t="str">
        <v/>
      </c>
      <c r="LM83" s="369" t="str">
        <v/>
      </c>
      <c r="LN83" s="369" t="str">
        <v/>
      </c>
      <c r="LO83" s="369" t="str">
        <v/>
      </c>
      <c r="LP83" s="369" t="str">
        <v/>
      </c>
      <c r="LQ83" s="369" t="str">
        <v/>
      </c>
      <c r="LR83" s="369" t="str">
        <v/>
      </c>
      <c r="LS83" s="369" t="str">
        <v/>
      </c>
      <c r="LT83" s="369" t="str">
        <v/>
      </c>
      <c r="LU83" s="369" t="str">
        <v/>
      </c>
      <c r="LV83" s="369" t="str">
        <v/>
      </c>
      <c r="LW83" s="369" t="str">
        <v/>
      </c>
      <c r="LX83" s="369" t="str">
        <v/>
      </c>
      <c r="LY83" s="369" t="str">
        <v/>
      </c>
      <c r="LZ83" s="369" t="str">
        <v/>
      </c>
      <c r="MA83" s="369" t="str">
        <v/>
      </c>
      <c r="MB83" s="369" t="str">
        <v/>
      </c>
      <c r="MC83" s="369" t="str">
        <v/>
      </c>
      <c r="MD83" s="369" t="str">
        <v/>
      </c>
      <c r="ME83" s="369" t="str">
        <v/>
      </c>
      <c r="MF83" s="369" t="str">
        <v/>
      </c>
      <c r="MG83" s="369" t="str">
        <v/>
      </c>
      <c r="MH83" s="369" t="str">
        <v/>
      </c>
      <c r="MI83" s="369" t="str">
        <v/>
      </c>
      <c r="MJ83" s="369" t="str">
        <v/>
      </c>
      <c r="MK83" s="369" t="str">
        <v/>
      </c>
      <c r="ML83" s="369" t="str">
        <v/>
      </c>
      <c r="MM83" s="369" t="str">
        <v/>
      </c>
      <c r="MN83" s="369" t="str">
        <v/>
      </c>
      <c r="MO83" s="369" t="str">
        <v/>
      </c>
      <c r="MP83" s="369" t="str">
        <v/>
      </c>
      <c r="MQ83" s="369" t="str">
        <v/>
      </c>
      <c r="MR83" s="369" t="str">
        <v/>
      </c>
      <c r="MS83" s="369" t="str">
        <v/>
      </c>
      <c r="MT83" s="369" t="str">
        <v/>
      </c>
      <c r="MU83" s="369" t="str">
        <v/>
      </c>
      <c r="MV83" s="369" t="str">
        <v/>
      </c>
      <c r="MW83" s="369" t="str">
        <v/>
      </c>
      <c r="MX83" s="369" t="str">
        <v/>
      </c>
      <c r="MY83" s="369" t="str">
        <v/>
      </c>
      <c r="MZ83" s="369" t="str">
        <v/>
      </c>
      <c r="NA83" s="369" t="str">
        <v/>
      </c>
      <c r="NB83" s="369" t="str">
        <v/>
      </c>
      <c r="NC83" s="369" t="str">
        <v/>
      </c>
      <c r="ND83" s="369" t="str">
        <v/>
      </c>
      <c r="NE83" s="369" t="str">
        <v/>
      </c>
      <c r="NF83" s="369" t="str">
        <v/>
      </c>
      <c r="NG83" s="369" t="str">
        <v/>
      </c>
      <c r="NH83" s="369" t="str">
        <v/>
      </c>
      <c r="NI83" s="369" t="str">
        <v/>
      </c>
      <c r="NJ83" s="369" t="str">
        <v/>
      </c>
      <c r="NK83" s="369" t="str">
        <v/>
      </c>
      <c r="NL83" s="369" t="str">
        <v/>
      </c>
      <c r="NM83" s="369" t="str">
        <v/>
      </c>
      <c r="NN83" s="369" t="str">
        <v/>
      </c>
      <c r="NO83" s="369" t="str">
        <v/>
      </c>
      <c r="NP83" s="369" t="str">
        <v/>
      </c>
      <c r="NQ83" s="369" t="str">
        <v/>
      </c>
      <c r="NR83" s="369" t="str">
        <v/>
      </c>
      <c r="NS83" s="369" t="str">
        <v/>
      </c>
      <c r="NT83" s="369" t="str">
        <v/>
      </c>
      <c r="NU83" s="369" t="str">
        <v/>
      </c>
      <c r="NV83" s="369" t="str">
        <v/>
      </c>
      <c r="NW83" s="369" t="str">
        <v/>
      </c>
      <c r="NX83" s="369" t="str">
        <v/>
      </c>
      <c r="NY83" s="369" t="str">
        <v/>
      </c>
      <c r="NZ83" s="369" t="str">
        <v/>
      </c>
      <c r="OA83" s="369" t="str">
        <v/>
      </c>
      <c r="OB83" s="369" t="str">
        <v/>
      </c>
      <c r="OC83" s="369" t="str">
        <v/>
      </c>
      <c r="OD83" s="369" t="str">
        <v/>
      </c>
      <c r="OE83" s="369" t="str">
        <v/>
      </c>
      <c r="OF83" s="369" t="str">
        <v/>
      </c>
      <c r="OG83" s="369" t="str">
        <v/>
      </c>
      <c r="OH83" s="369" t="str">
        <v/>
      </c>
      <c r="OI83" s="369" t="str">
        <v/>
      </c>
      <c r="OJ83" s="369" t="str">
        <v/>
      </c>
      <c r="OK83" s="369" t="str">
        <v/>
      </c>
      <c r="OL83" s="369" t="str">
        <v/>
      </c>
      <c r="OM83" s="369" t="str">
        <v/>
      </c>
      <c r="ON83" s="369" t="str">
        <v/>
      </c>
      <c r="OO83" s="369" t="str">
        <v/>
      </c>
      <c r="OP83" s="369" t="str">
        <v/>
      </c>
      <c r="OQ83" s="371" t="str">
        <v/>
      </c>
      <c r="OR83" s="369" t="str">
        <v/>
      </c>
      <c r="OS83" s="369" t="str">
        <v/>
      </c>
      <c r="OT83" s="369" t="str">
        <v/>
      </c>
      <c r="OU83" s="369" t="str">
        <v/>
      </c>
      <c r="OV83" s="369" t="str">
        <v/>
      </c>
      <c r="OW83" s="369" t="str">
        <v/>
      </c>
      <c r="OX83" s="369" t="str">
        <v/>
      </c>
      <c r="OY83" s="369" t="str">
        <v/>
      </c>
      <c r="OZ83" s="369" t="str">
        <v/>
      </c>
      <c r="PA83" s="369" t="str">
        <v/>
      </c>
      <c r="PB83" s="369" t="str">
        <v/>
      </c>
      <c r="PC83" s="369" t="str">
        <v/>
      </c>
      <c r="PD83" s="369" t="str">
        <v/>
      </c>
      <c r="PE83" s="369" t="str">
        <v/>
      </c>
      <c r="PF83" s="369" t="str">
        <v/>
      </c>
      <c r="PG83" s="369" t="str">
        <v/>
      </c>
      <c r="PH83" s="369" t="str">
        <v/>
      </c>
      <c r="PI83" s="369" t="str">
        <v/>
      </c>
      <c r="PJ83" s="369" t="str">
        <v/>
      </c>
      <c r="PK83" s="369" t="str">
        <v/>
      </c>
      <c r="PL83" s="369" t="str">
        <v/>
      </c>
      <c r="PM83" s="369" t="str">
        <v/>
      </c>
      <c r="PN83" s="369" t="str">
        <v/>
      </c>
      <c r="PO83" s="369" t="str">
        <v/>
      </c>
      <c r="PP83" s="369" t="str">
        <v/>
      </c>
      <c r="PQ83" s="369" t="str">
        <v/>
      </c>
      <c r="PR83" s="369" t="str">
        <v/>
      </c>
      <c r="PS83" s="369" t="str">
        <v/>
      </c>
      <c r="PT83" s="369" t="str">
        <v/>
      </c>
      <c r="PU83" s="369" t="str">
        <v/>
      </c>
      <c r="PV83" s="369" t="str">
        <v/>
      </c>
      <c r="PW83" s="369" t="str">
        <v/>
      </c>
      <c r="PX83" s="369" t="str">
        <v/>
      </c>
      <c r="PY83" s="369" t="str">
        <v/>
      </c>
      <c r="PZ83" s="369" t="str">
        <v/>
      </c>
      <c r="QA83" s="369" t="str">
        <v/>
      </c>
      <c r="QB83" s="369" t="str">
        <v/>
      </c>
      <c r="QC83" s="369" t="str">
        <v/>
      </c>
      <c r="QD83" s="369" t="str">
        <v/>
      </c>
      <c r="QE83" s="369" t="str">
        <v/>
      </c>
      <c r="QF83" s="369" t="str">
        <v/>
      </c>
      <c r="QG83" s="369" t="str">
        <v/>
      </c>
      <c r="QH83" s="369" t="str">
        <v/>
      </c>
      <c r="QI83" s="369" t="str">
        <v/>
      </c>
      <c r="QJ83" s="369" t="str">
        <v/>
      </c>
      <c r="QK83" s="369" t="str">
        <v/>
      </c>
      <c r="QL83" s="369" t="str">
        <v/>
      </c>
      <c r="QM83" s="369" t="str">
        <v/>
      </c>
      <c r="QN83" s="369" t="str">
        <v/>
      </c>
      <c r="QO83" s="369" t="str">
        <v/>
      </c>
      <c r="QP83" s="369" t="str">
        <v/>
      </c>
      <c r="QQ83" s="369" t="str">
        <v/>
      </c>
      <c r="QR83" s="369" t="str">
        <v/>
      </c>
      <c r="QS83" s="369" t="str">
        <v/>
      </c>
      <c r="QT83" s="369" t="str">
        <v/>
      </c>
      <c r="QU83" s="369" t="str">
        <v/>
      </c>
      <c r="QV83" s="369" t="str">
        <v/>
      </c>
      <c r="QW83" s="369" t="str">
        <v/>
      </c>
      <c r="QX83" s="369" t="str">
        <v/>
      </c>
      <c r="QY83" s="369" t="str">
        <v/>
      </c>
      <c r="QZ83" s="369" t="str">
        <v/>
      </c>
      <c r="RA83" s="369" t="str">
        <v/>
      </c>
      <c r="RB83" s="369" t="str">
        <v/>
      </c>
      <c r="RC83" s="369" t="str">
        <v/>
      </c>
      <c r="RD83" s="369" t="str">
        <v/>
      </c>
      <c r="RE83" s="369" t="str">
        <v/>
      </c>
      <c r="RF83" s="369" t="str">
        <v/>
      </c>
      <c r="RG83" s="369" t="str">
        <v/>
      </c>
      <c r="RH83" s="369" t="str">
        <v/>
      </c>
      <c r="RI83" s="369" t="str">
        <v/>
      </c>
      <c r="RJ83" s="369" t="str">
        <v/>
      </c>
      <c r="RK83" s="369" t="str">
        <v/>
      </c>
      <c r="RL83" s="369" t="str">
        <v/>
      </c>
      <c r="RM83" s="369" t="str">
        <v/>
      </c>
      <c r="RN83" s="369" t="str">
        <v/>
      </c>
      <c r="RO83" s="369" t="str">
        <v/>
      </c>
      <c r="RP83" s="369" t="str">
        <v/>
      </c>
      <c r="RQ83" s="369" t="str">
        <v/>
      </c>
      <c r="RR83" s="369" t="str">
        <v/>
      </c>
      <c r="RS83" s="369" t="str">
        <v/>
      </c>
      <c r="RT83" s="369" t="str">
        <v/>
      </c>
      <c r="RU83" s="369" t="str">
        <v/>
      </c>
      <c r="RV83" s="369" t="str">
        <v/>
      </c>
      <c r="RW83" s="369" t="str">
        <v/>
      </c>
      <c r="RX83" s="369" t="str">
        <v/>
      </c>
      <c r="RY83" s="369" t="str">
        <v/>
      </c>
      <c r="RZ83" s="369" t="str">
        <v/>
      </c>
      <c r="SA83" s="369" t="str">
        <v/>
      </c>
      <c r="SB83" s="369" t="str">
        <v/>
      </c>
      <c r="SC83" s="369" t="str">
        <v/>
      </c>
      <c r="SD83" s="369" t="str">
        <v/>
      </c>
      <c r="SE83" s="369" t="str">
        <v/>
      </c>
      <c r="SF83" s="369" t="str">
        <v/>
      </c>
      <c r="SG83" s="369" t="str">
        <v/>
      </c>
      <c r="SH83" s="369" t="str">
        <v/>
      </c>
      <c r="SI83" s="369" t="str">
        <v/>
      </c>
      <c r="SJ83" s="369" t="str">
        <v/>
      </c>
      <c r="SK83" s="369" t="str">
        <v/>
      </c>
      <c r="SL83" s="369" t="str">
        <v/>
      </c>
      <c r="SM83" s="369" t="str">
        <v/>
      </c>
      <c r="SN83" s="369" t="str">
        <v/>
      </c>
      <c r="SO83" s="369" t="str">
        <v/>
      </c>
      <c r="SP83" s="369" t="str">
        <v/>
      </c>
      <c r="SQ83" s="369" t="str">
        <v/>
      </c>
      <c r="SR83" s="369" t="str">
        <v/>
      </c>
      <c r="SS83" s="369" t="str">
        <v/>
      </c>
      <c r="ST83" s="369" t="str">
        <v/>
      </c>
      <c r="SU83" s="369" t="str">
        <v/>
      </c>
      <c r="SV83" s="369" t="str">
        <v/>
      </c>
      <c r="SW83" s="369" t="str">
        <v/>
      </c>
      <c r="SX83" s="369" t="str">
        <v/>
      </c>
      <c r="SY83" s="369" t="str">
        <v/>
      </c>
      <c r="SZ83" s="369" t="str">
        <v/>
      </c>
      <c r="TA83" s="369" t="str">
        <v/>
      </c>
      <c r="TB83" s="369" t="str">
        <v/>
      </c>
      <c r="TC83" s="369" t="str">
        <v/>
      </c>
      <c r="TD83" s="369" t="str">
        <v/>
      </c>
      <c r="TE83" s="369" t="str">
        <v/>
      </c>
      <c r="TF83" s="369" t="str">
        <v/>
      </c>
      <c r="TG83" s="369" t="str">
        <v/>
      </c>
      <c r="TH83" s="369" t="str">
        <v/>
      </c>
      <c r="TI83" s="369" t="str">
        <v/>
      </c>
      <c r="TJ83" s="369" t="str">
        <v/>
      </c>
      <c r="TK83" s="369" t="str">
        <v/>
      </c>
      <c r="TL83" s="369" t="str">
        <v/>
      </c>
      <c r="TM83" s="369" t="str">
        <v/>
      </c>
      <c r="TN83" s="369" t="str">
        <v/>
      </c>
      <c r="TO83" s="369" t="str">
        <v/>
      </c>
      <c r="TP83" s="369" t="str">
        <v/>
      </c>
      <c r="TQ83" s="369" t="str">
        <v/>
      </c>
      <c r="TR83" s="369" t="str">
        <v/>
      </c>
      <c r="TS83" s="369" t="str">
        <v/>
      </c>
      <c r="TT83" s="369" t="str">
        <v/>
      </c>
      <c r="TU83" s="369" t="str">
        <v/>
      </c>
      <c r="TV83" s="369" t="str">
        <v/>
      </c>
      <c r="TW83" s="369" t="str">
        <v/>
      </c>
      <c r="TX83" s="369" t="str">
        <v/>
      </c>
      <c r="TY83" s="369" t="str">
        <v/>
      </c>
      <c r="TZ83" s="369" t="str">
        <v/>
      </c>
      <c r="UA83" s="369" t="str">
        <v/>
      </c>
      <c r="UB83" s="369" t="str">
        <v/>
      </c>
      <c r="UC83" s="369" t="str">
        <v/>
      </c>
      <c r="UD83" s="369" t="str">
        <v/>
      </c>
      <c r="UE83" s="369" t="str">
        <v/>
      </c>
      <c r="UF83" s="369" t="str">
        <v/>
      </c>
      <c r="UG83" s="369" t="str">
        <v/>
      </c>
      <c r="UH83" s="369" t="str">
        <v/>
      </c>
      <c r="UI83" s="369" t="str">
        <v/>
      </c>
      <c r="UJ83" s="369" t="str">
        <v/>
      </c>
      <c r="UK83" s="369" t="str">
        <v/>
      </c>
      <c r="UL83" s="369" t="str">
        <v/>
      </c>
      <c r="UM83" s="369" t="str">
        <v/>
      </c>
      <c r="UN83" s="369" t="str">
        <v/>
      </c>
      <c r="UO83" s="369" t="str">
        <v/>
      </c>
      <c r="UP83" s="369" t="str">
        <v/>
      </c>
      <c r="UQ83" s="369" t="str">
        <v/>
      </c>
      <c r="UR83" s="369" t="str">
        <v/>
      </c>
      <c r="US83" s="369" t="str">
        <v/>
      </c>
      <c r="UT83" s="369" t="str">
        <v/>
      </c>
      <c r="UU83" s="369" t="str">
        <v/>
      </c>
      <c r="UV83" s="369" t="str">
        <v/>
      </c>
      <c r="UW83" s="369" t="str">
        <v/>
      </c>
      <c r="UX83" s="369" t="str">
        <v/>
      </c>
      <c r="UY83" s="369" t="str">
        <v/>
      </c>
      <c r="UZ83" s="369" t="str">
        <v/>
      </c>
      <c r="VA83" s="369" t="str">
        <v/>
      </c>
      <c r="VB83" s="369" t="str">
        <v/>
      </c>
      <c r="VC83" s="369" t="str">
        <v/>
      </c>
      <c r="VD83" s="369" t="str">
        <v/>
      </c>
      <c r="VE83" s="369" t="str">
        <v/>
      </c>
      <c r="VF83" s="369" t="str">
        <v/>
      </c>
      <c r="VG83" s="369" t="str">
        <v/>
      </c>
      <c r="VH83" s="369" t="str">
        <v/>
      </c>
      <c r="VI83" s="369" t="str">
        <v/>
      </c>
      <c r="VJ83" s="369" t="str">
        <v/>
      </c>
      <c r="VK83" s="369" t="str">
        <v/>
      </c>
      <c r="VL83" s="369" t="str">
        <v/>
      </c>
      <c r="VM83" s="369" t="str">
        <v/>
      </c>
      <c r="VN83" s="369" t="str">
        <v/>
      </c>
      <c r="VO83" s="369" t="str">
        <v/>
      </c>
      <c r="VP83" s="369" t="str">
        <v/>
      </c>
      <c r="VQ83" s="369" t="str">
        <v/>
      </c>
      <c r="VR83" s="369" t="str">
        <v/>
      </c>
      <c r="VS83" s="369" t="str">
        <v/>
      </c>
      <c r="VT83" s="369" t="str">
        <v/>
      </c>
      <c r="VU83" s="369" t="str">
        <v/>
      </c>
      <c r="VV83" s="369" t="str">
        <v/>
      </c>
      <c r="VW83" s="369" t="str">
        <v/>
      </c>
      <c r="VX83" s="369" t="str">
        <v/>
      </c>
      <c r="VY83" s="369" t="str">
        <v/>
      </c>
      <c r="VZ83" s="369" t="str">
        <v/>
      </c>
      <c r="WA83" s="369" t="str">
        <v/>
      </c>
      <c r="WB83" s="369" t="str">
        <v/>
      </c>
      <c r="WC83" s="369" t="str">
        <v/>
      </c>
      <c r="WD83" s="369" t="str">
        <v/>
      </c>
      <c r="WE83" s="369" t="str">
        <v/>
      </c>
      <c r="WF83" s="369" t="str">
        <v/>
      </c>
      <c r="WG83" s="369" t="str">
        <v/>
      </c>
      <c r="WH83" s="369" t="str">
        <v/>
      </c>
      <c r="WI83" s="369" t="str">
        <v/>
      </c>
    </row>
    <row r="84" spans="1:607">
      <c r="A84" s="348"/>
      <c r="B84" s="360" t="s">
        <v>816</v>
      </c>
      <c r="C84" s="348"/>
      <c r="D84" s="348"/>
      <c r="E84" s="348"/>
      <c r="F84" s="348"/>
      <c r="G84" s="361" t="str">
        <f t="shared" si="2"/>
        <v/>
      </c>
      <c r="H84" s="361" t="str">
        <f t="shared" si="3"/>
        <v/>
      </c>
      <c r="I84" s="397"/>
      <c r="J84" s="348"/>
      <c r="K84" s="348"/>
      <c r="L84" s="348"/>
      <c r="M84" s="348"/>
      <c r="N84" s="400"/>
      <c r="O84" s="400"/>
      <c r="P84" s="400"/>
      <c r="Q84" s="400"/>
      <c r="R84" s="400"/>
      <c r="S84" s="400"/>
      <c r="T84" s="400"/>
      <c r="U84" s="400"/>
      <c r="V84" s="400"/>
      <c r="W84" s="400"/>
      <c r="X84" s="400"/>
      <c r="Y84" s="400"/>
      <c r="Z84" s="400"/>
      <c r="AA84" s="400"/>
      <c r="AB84" s="400"/>
      <c r="AC84" s="400"/>
      <c r="AD84" s="400"/>
      <c r="AE84" s="400"/>
      <c r="AF84" s="400"/>
      <c r="AG84" s="400"/>
      <c r="AH84" s="400"/>
      <c r="AI84" s="400"/>
      <c r="AJ84" s="400"/>
      <c r="AK84" s="400"/>
      <c r="AL84" s="400"/>
      <c r="AM84" s="400"/>
      <c r="AN84" s="400"/>
      <c r="AO84" s="400"/>
      <c r="AP84" s="400"/>
      <c r="AQ84" s="400"/>
      <c r="AR84" s="400"/>
      <c r="AS84" s="400"/>
      <c r="AT84" s="400"/>
      <c r="AU84" s="400"/>
      <c r="AV84" s="400"/>
      <c r="AW84" s="400"/>
      <c r="AX84" s="400"/>
      <c r="AY84" s="400"/>
      <c r="AZ84" s="400"/>
      <c r="BA84" s="400"/>
      <c r="BB84" s="400"/>
      <c r="BC84" s="400"/>
      <c r="BD84" s="400"/>
      <c r="BE84" s="400"/>
      <c r="BF84" s="400"/>
      <c r="BG84" s="400"/>
      <c r="BH84" s="400"/>
      <c r="BI84" s="400"/>
      <c r="BJ84" s="400"/>
      <c r="BK84" s="400"/>
      <c r="BL84" s="400"/>
      <c r="BM84" s="400"/>
      <c r="BN84" s="400"/>
      <c r="BO84" s="400"/>
      <c r="BP84" s="400"/>
      <c r="BQ84" s="400"/>
      <c r="BR84" s="400"/>
      <c r="BS84" s="400"/>
      <c r="BT84" s="400"/>
      <c r="BU84" s="400"/>
      <c r="BV84" s="400"/>
      <c r="BW84" s="400"/>
      <c r="BX84" s="400"/>
      <c r="BY84" s="400"/>
      <c r="BZ84" s="400"/>
      <c r="CA84" s="400"/>
      <c r="CB84" s="400"/>
      <c r="CC84" s="400"/>
      <c r="CD84" s="400"/>
      <c r="CE84" s="400"/>
      <c r="CF84" s="400"/>
      <c r="CG84" s="400"/>
      <c r="CH84" s="400"/>
      <c r="CI84" s="400"/>
      <c r="CJ84" s="400"/>
      <c r="CK84" s="400"/>
      <c r="CL84" s="400"/>
      <c r="CM84" s="400"/>
      <c r="CN84" s="400"/>
      <c r="CO84" s="400"/>
      <c r="CP84" s="400"/>
      <c r="CQ84" s="400"/>
      <c r="CR84" s="400"/>
      <c r="CS84" s="400"/>
      <c r="CT84" s="400"/>
      <c r="CU84" s="400"/>
      <c r="CV84" s="400"/>
      <c r="CW84" s="400"/>
      <c r="CX84" s="400"/>
      <c r="CY84" s="400"/>
      <c r="CZ84" s="362"/>
      <c r="DB84" s="897"/>
      <c r="DC84" s="897"/>
      <c r="DD84" s="368" t="str">
        <v/>
      </c>
      <c r="DE84" s="369" t="str">
        <v/>
      </c>
      <c r="DF84" s="369" t="str">
        <v/>
      </c>
      <c r="DG84" s="369" t="str">
        <v/>
      </c>
      <c r="DH84" s="369" t="str">
        <v/>
      </c>
      <c r="DI84" s="369" t="str">
        <v/>
      </c>
      <c r="DJ84" s="369" t="str">
        <v/>
      </c>
      <c r="DK84" s="369" t="str">
        <v/>
      </c>
      <c r="DL84" s="369" t="str">
        <v/>
      </c>
      <c r="DM84" s="369" t="str">
        <v/>
      </c>
      <c r="DN84" s="369" t="str">
        <v/>
      </c>
      <c r="DO84" s="369" t="str">
        <v/>
      </c>
      <c r="DP84" s="369" t="str">
        <v/>
      </c>
      <c r="DQ84" s="369" t="str">
        <v/>
      </c>
      <c r="DR84" s="369" t="str">
        <v/>
      </c>
      <c r="DS84" s="369" t="str">
        <v/>
      </c>
      <c r="DT84" s="369" t="str">
        <v/>
      </c>
      <c r="DU84" s="369" t="str">
        <v/>
      </c>
      <c r="DV84" s="369" t="str">
        <v/>
      </c>
      <c r="DW84" s="369" t="str">
        <v/>
      </c>
      <c r="DX84" s="370" t="str">
        <v/>
      </c>
      <c r="DY84" s="369" t="str">
        <v/>
      </c>
      <c r="DZ84" s="369" t="str">
        <v/>
      </c>
      <c r="EA84" s="369" t="str">
        <v/>
      </c>
      <c r="EB84" s="369" t="str">
        <v/>
      </c>
      <c r="EC84" s="369" t="str">
        <v/>
      </c>
      <c r="ED84" s="369" t="str">
        <v/>
      </c>
      <c r="EE84" s="369" t="str">
        <v/>
      </c>
      <c r="EF84" s="369" t="str">
        <v/>
      </c>
      <c r="EG84" s="369" t="str">
        <v/>
      </c>
      <c r="EH84" s="369" t="str">
        <v/>
      </c>
      <c r="EI84" s="369" t="str">
        <v/>
      </c>
      <c r="EJ84" s="369" t="str">
        <v/>
      </c>
      <c r="EK84" s="369" t="str">
        <v/>
      </c>
      <c r="EL84" s="369" t="str">
        <v/>
      </c>
      <c r="EM84" s="369" t="str">
        <v/>
      </c>
      <c r="EN84" s="369" t="str">
        <v/>
      </c>
      <c r="EO84" s="369" t="str">
        <v/>
      </c>
      <c r="EP84" s="369" t="str">
        <v/>
      </c>
      <c r="EQ84" s="369" t="str">
        <v/>
      </c>
      <c r="ER84" s="369" t="str">
        <v/>
      </c>
      <c r="ES84" s="369" t="str">
        <v/>
      </c>
      <c r="ET84" s="369" t="str">
        <v/>
      </c>
      <c r="EU84" s="369" t="str">
        <v/>
      </c>
      <c r="EV84" s="369" t="str">
        <v/>
      </c>
      <c r="EW84" s="369" t="str">
        <v/>
      </c>
      <c r="EX84" s="369" t="str">
        <v/>
      </c>
      <c r="EY84" s="369" t="str">
        <v/>
      </c>
      <c r="EZ84" s="369" t="str">
        <v/>
      </c>
      <c r="FA84" s="369" t="str">
        <v/>
      </c>
      <c r="FB84" s="369" t="str">
        <v/>
      </c>
      <c r="FC84" s="369" t="str">
        <v/>
      </c>
      <c r="FD84" s="369" t="str">
        <v/>
      </c>
      <c r="FE84" s="369" t="str">
        <v/>
      </c>
      <c r="FF84" s="369" t="str">
        <v/>
      </c>
      <c r="FG84" s="369" t="str">
        <v/>
      </c>
      <c r="FH84" s="369" t="str">
        <v/>
      </c>
      <c r="FI84" s="369" t="str">
        <v/>
      </c>
      <c r="FJ84" s="369" t="str">
        <v/>
      </c>
      <c r="FK84" s="369" t="str">
        <v/>
      </c>
      <c r="FL84" s="369" t="str">
        <v/>
      </c>
      <c r="FM84" s="369" t="str">
        <v/>
      </c>
      <c r="FN84" s="369" t="str">
        <v/>
      </c>
      <c r="FO84" s="369" t="str">
        <v/>
      </c>
      <c r="FP84" s="369" t="str">
        <v/>
      </c>
      <c r="FQ84" s="369" t="str">
        <v/>
      </c>
      <c r="FR84" s="369" t="str">
        <v/>
      </c>
      <c r="FS84" s="369" t="str">
        <v/>
      </c>
      <c r="FT84" s="369" t="str">
        <v/>
      </c>
      <c r="FU84" s="369" t="str">
        <v/>
      </c>
      <c r="FV84" s="369" t="str">
        <v/>
      </c>
      <c r="FW84" s="369" t="str">
        <v/>
      </c>
      <c r="FX84" s="369" t="str">
        <v/>
      </c>
      <c r="FY84" s="369" t="str">
        <v/>
      </c>
      <c r="FZ84" s="369" t="str">
        <v/>
      </c>
      <c r="GA84" s="369" t="str">
        <v/>
      </c>
      <c r="GB84" s="369" t="str">
        <v/>
      </c>
      <c r="GC84" s="369" t="str">
        <v/>
      </c>
      <c r="GD84" s="369" t="str">
        <v/>
      </c>
      <c r="GE84" s="369" t="str">
        <v/>
      </c>
      <c r="GF84" s="369" t="str">
        <v/>
      </c>
      <c r="GG84" s="369" t="str">
        <v/>
      </c>
      <c r="GH84" s="369" t="str">
        <v/>
      </c>
      <c r="GI84" s="369" t="str">
        <v/>
      </c>
      <c r="GJ84" s="369" t="str">
        <v/>
      </c>
      <c r="GK84" s="369" t="str">
        <v/>
      </c>
      <c r="GL84" s="369" t="str">
        <v/>
      </c>
      <c r="GM84" s="369" t="str">
        <v/>
      </c>
      <c r="GN84" s="369" t="str">
        <v/>
      </c>
      <c r="GO84" s="369" t="str">
        <v/>
      </c>
      <c r="GP84" s="369" t="str">
        <v/>
      </c>
      <c r="GQ84" s="369" t="str">
        <v/>
      </c>
      <c r="GR84" s="369" t="str">
        <v/>
      </c>
      <c r="GS84" s="369" t="str">
        <v/>
      </c>
      <c r="GT84" s="369" t="str">
        <v/>
      </c>
      <c r="GU84" s="369" t="str">
        <v/>
      </c>
      <c r="GV84" s="369" t="str">
        <v/>
      </c>
      <c r="GW84" s="369" t="str">
        <v/>
      </c>
      <c r="GX84" s="369" t="str">
        <v/>
      </c>
      <c r="GY84" s="369" t="str">
        <v/>
      </c>
      <c r="GZ84" s="369" t="str">
        <v/>
      </c>
      <c r="HA84" s="369" t="str">
        <v/>
      </c>
      <c r="HB84" s="369" t="str">
        <v/>
      </c>
      <c r="HC84" s="369" t="str">
        <v/>
      </c>
      <c r="HD84" s="369" t="str">
        <v/>
      </c>
      <c r="HE84" s="369" t="str">
        <v/>
      </c>
      <c r="HF84" s="369" t="str">
        <v/>
      </c>
      <c r="HG84" s="369" t="str">
        <v/>
      </c>
      <c r="HH84" s="369" t="str">
        <v/>
      </c>
      <c r="HI84" s="369" t="str">
        <v/>
      </c>
      <c r="HJ84" s="369" t="str">
        <v/>
      </c>
      <c r="HK84" s="369" t="str">
        <v/>
      </c>
      <c r="HL84" s="369" t="str">
        <v/>
      </c>
      <c r="HM84" s="369" t="str">
        <v/>
      </c>
      <c r="HN84" s="369" t="str">
        <v/>
      </c>
      <c r="HO84" s="369" t="str">
        <v/>
      </c>
      <c r="HP84" s="369" t="str">
        <v/>
      </c>
      <c r="HQ84" s="369" t="str">
        <v/>
      </c>
      <c r="HR84" s="369" t="str">
        <v/>
      </c>
      <c r="HS84" s="369" t="str">
        <v/>
      </c>
      <c r="HT84" s="369" t="str">
        <v/>
      </c>
      <c r="HU84" s="369" t="str">
        <v/>
      </c>
      <c r="HV84" s="369" t="str">
        <v/>
      </c>
      <c r="HW84" s="369" t="str">
        <v/>
      </c>
      <c r="HX84" s="369" t="str">
        <v/>
      </c>
      <c r="HY84" s="369" t="str">
        <v/>
      </c>
      <c r="HZ84" s="369" t="str">
        <v/>
      </c>
      <c r="IA84" s="369" t="str">
        <v/>
      </c>
      <c r="IB84" s="369" t="str">
        <v/>
      </c>
      <c r="IC84" s="369" t="str">
        <v/>
      </c>
      <c r="ID84" s="369" t="str">
        <v/>
      </c>
      <c r="IE84" s="369" t="str">
        <v/>
      </c>
      <c r="IF84" s="369" t="str">
        <v/>
      </c>
      <c r="IG84" s="369" t="str">
        <v/>
      </c>
      <c r="IH84" s="369" t="str">
        <v/>
      </c>
      <c r="II84" s="369" t="str">
        <v/>
      </c>
      <c r="IJ84" s="369" t="str">
        <v/>
      </c>
      <c r="IK84" s="369" t="str">
        <v/>
      </c>
      <c r="IL84" s="369" t="str">
        <v/>
      </c>
      <c r="IM84" s="369" t="str">
        <v/>
      </c>
      <c r="IN84" s="369" t="str">
        <v/>
      </c>
      <c r="IO84" s="369" t="str">
        <v/>
      </c>
      <c r="IP84" s="369" t="str">
        <v/>
      </c>
      <c r="IQ84" s="369" t="str">
        <v/>
      </c>
      <c r="IR84" s="369" t="str">
        <v/>
      </c>
      <c r="IS84" s="369" t="str">
        <v/>
      </c>
      <c r="IT84" s="369" t="str">
        <v/>
      </c>
      <c r="IU84" s="369" t="str">
        <v/>
      </c>
      <c r="IV84" s="369" t="str">
        <v/>
      </c>
      <c r="IW84" s="369" t="str">
        <v/>
      </c>
      <c r="IX84" s="369" t="str">
        <v/>
      </c>
      <c r="IY84" s="369" t="str">
        <v/>
      </c>
      <c r="IZ84" s="369" t="str">
        <v/>
      </c>
      <c r="JA84" s="369" t="str">
        <v/>
      </c>
      <c r="JB84" s="369" t="str">
        <v/>
      </c>
      <c r="JC84" s="369" t="str">
        <v/>
      </c>
      <c r="JD84" s="369" t="str">
        <v/>
      </c>
      <c r="JE84" s="369" t="str">
        <v/>
      </c>
      <c r="JF84" s="369" t="str">
        <v/>
      </c>
      <c r="JG84" s="369" t="str">
        <v/>
      </c>
      <c r="JH84" s="369" t="str">
        <v/>
      </c>
      <c r="JI84" s="369" t="str">
        <v/>
      </c>
      <c r="JJ84" s="369" t="str">
        <v/>
      </c>
      <c r="JK84" s="369" t="str">
        <v/>
      </c>
      <c r="JL84" s="369" t="str">
        <v/>
      </c>
      <c r="JM84" s="369" t="str">
        <v/>
      </c>
      <c r="JN84" s="369" t="str">
        <v/>
      </c>
      <c r="JO84" s="369" t="str">
        <v/>
      </c>
      <c r="JP84" s="369" t="str">
        <v/>
      </c>
      <c r="JQ84" s="369" t="str">
        <v/>
      </c>
      <c r="JR84" s="369" t="str">
        <v/>
      </c>
      <c r="JS84" s="369" t="str">
        <v/>
      </c>
      <c r="JT84" s="369" t="str">
        <v/>
      </c>
      <c r="JU84" s="369" t="str">
        <v/>
      </c>
      <c r="JV84" s="369" t="str">
        <v/>
      </c>
      <c r="JW84" s="369" t="str">
        <v/>
      </c>
      <c r="JX84" s="369" t="str">
        <v/>
      </c>
      <c r="JY84" s="369" t="str">
        <v/>
      </c>
      <c r="JZ84" s="369" t="str">
        <v/>
      </c>
      <c r="KA84" s="369" t="str">
        <v/>
      </c>
      <c r="KB84" s="369" t="str">
        <v/>
      </c>
      <c r="KC84" s="369" t="str">
        <v/>
      </c>
      <c r="KD84" s="369" t="str">
        <v/>
      </c>
      <c r="KE84" s="369" t="str">
        <v/>
      </c>
      <c r="KF84" s="369" t="str">
        <v/>
      </c>
      <c r="KG84" s="369" t="str">
        <v/>
      </c>
      <c r="KH84" s="369" t="str">
        <v/>
      </c>
      <c r="KI84" s="369" t="str">
        <v/>
      </c>
      <c r="KJ84" s="369" t="str">
        <v/>
      </c>
      <c r="KK84" s="369" t="str">
        <v/>
      </c>
      <c r="KL84" s="369" t="str">
        <v/>
      </c>
      <c r="KM84" s="369" t="str">
        <v/>
      </c>
      <c r="KN84" s="369" t="str">
        <v/>
      </c>
      <c r="KO84" s="369" t="str">
        <v/>
      </c>
      <c r="KP84" s="369" t="str">
        <v/>
      </c>
      <c r="KQ84" s="369" t="str">
        <v/>
      </c>
      <c r="KR84" s="369" t="str">
        <v/>
      </c>
      <c r="KS84" s="369" t="str">
        <v/>
      </c>
      <c r="KT84" s="369" t="str">
        <v/>
      </c>
      <c r="KU84" s="369" t="str">
        <v/>
      </c>
      <c r="KV84" s="369" t="str">
        <v/>
      </c>
      <c r="KW84" s="369" t="str">
        <v/>
      </c>
      <c r="KX84" s="369" t="str">
        <v/>
      </c>
      <c r="KY84" s="369" t="str">
        <v/>
      </c>
      <c r="KZ84" s="369" t="str">
        <v/>
      </c>
      <c r="LA84" s="369" t="str">
        <v/>
      </c>
      <c r="LB84" s="369" t="str">
        <v/>
      </c>
      <c r="LC84" s="369" t="str">
        <v/>
      </c>
      <c r="LD84" s="369" t="str">
        <v/>
      </c>
      <c r="LE84" s="369" t="str">
        <v/>
      </c>
      <c r="LF84" s="369" t="str">
        <v/>
      </c>
      <c r="LG84" s="369" t="str">
        <v/>
      </c>
      <c r="LH84" s="369" t="str">
        <v/>
      </c>
      <c r="LI84" s="369" t="str">
        <v/>
      </c>
      <c r="LJ84" s="369" t="str">
        <v/>
      </c>
      <c r="LK84" s="369" t="str">
        <v/>
      </c>
      <c r="LL84" s="369" t="str">
        <v/>
      </c>
      <c r="LM84" s="369" t="str">
        <v/>
      </c>
      <c r="LN84" s="369" t="str">
        <v/>
      </c>
      <c r="LO84" s="369" t="str">
        <v/>
      </c>
      <c r="LP84" s="369" t="str">
        <v/>
      </c>
      <c r="LQ84" s="369" t="str">
        <v/>
      </c>
      <c r="LR84" s="369" t="str">
        <v/>
      </c>
      <c r="LS84" s="369" t="str">
        <v/>
      </c>
      <c r="LT84" s="369" t="str">
        <v/>
      </c>
      <c r="LU84" s="369" t="str">
        <v/>
      </c>
      <c r="LV84" s="369" t="str">
        <v/>
      </c>
      <c r="LW84" s="369" t="str">
        <v/>
      </c>
      <c r="LX84" s="369" t="str">
        <v/>
      </c>
      <c r="LY84" s="369" t="str">
        <v/>
      </c>
      <c r="LZ84" s="369" t="str">
        <v/>
      </c>
      <c r="MA84" s="369" t="str">
        <v/>
      </c>
      <c r="MB84" s="369" t="str">
        <v/>
      </c>
      <c r="MC84" s="369" t="str">
        <v/>
      </c>
      <c r="MD84" s="369" t="str">
        <v/>
      </c>
      <c r="ME84" s="369" t="str">
        <v/>
      </c>
      <c r="MF84" s="369" t="str">
        <v/>
      </c>
      <c r="MG84" s="369" t="str">
        <v/>
      </c>
      <c r="MH84" s="369" t="str">
        <v/>
      </c>
      <c r="MI84" s="369" t="str">
        <v/>
      </c>
      <c r="MJ84" s="369" t="str">
        <v/>
      </c>
      <c r="MK84" s="369" t="str">
        <v/>
      </c>
      <c r="ML84" s="369" t="str">
        <v/>
      </c>
      <c r="MM84" s="369" t="str">
        <v/>
      </c>
      <c r="MN84" s="369" t="str">
        <v/>
      </c>
      <c r="MO84" s="369" t="str">
        <v/>
      </c>
      <c r="MP84" s="369" t="str">
        <v/>
      </c>
      <c r="MQ84" s="369" t="str">
        <v/>
      </c>
      <c r="MR84" s="369" t="str">
        <v/>
      </c>
      <c r="MS84" s="369" t="str">
        <v/>
      </c>
      <c r="MT84" s="369" t="str">
        <v/>
      </c>
      <c r="MU84" s="369" t="str">
        <v/>
      </c>
      <c r="MV84" s="369" t="str">
        <v/>
      </c>
      <c r="MW84" s="369" t="str">
        <v/>
      </c>
      <c r="MX84" s="369" t="str">
        <v/>
      </c>
      <c r="MY84" s="369" t="str">
        <v/>
      </c>
      <c r="MZ84" s="369" t="str">
        <v/>
      </c>
      <c r="NA84" s="369" t="str">
        <v/>
      </c>
      <c r="NB84" s="369" t="str">
        <v/>
      </c>
      <c r="NC84" s="369" t="str">
        <v/>
      </c>
      <c r="ND84" s="369" t="str">
        <v/>
      </c>
      <c r="NE84" s="369" t="str">
        <v/>
      </c>
      <c r="NF84" s="369" t="str">
        <v/>
      </c>
      <c r="NG84" s="369" t="str">
        <v/>
      </c>
      <c r="NH84" s="369" t="str">
        <v/>
      </c>
      <c r="NI84" s="369" t="str">
        <v/>
      </c>
      <c r="NJ84" s="369" t="str">
        <v/>
      </c>
      <c r="NK84" s="369" t="str">
        <v/>
      </c>
      <c r="NL84" s="369" t="str">
        <v/>
      </c>
      <c r="NM84" s="369" t="str">
        <v/>
      </c>
      <c r="NN84" s="369" t="str">
        <v/>
      </c>
      <c r="NO84" s="369" t="str">
        <v/>
      </c>
      <c r="NP84" s="369" t="str">
        <v/>
      </c>
      <c r="NQ84" s="369" t="str">
        <v/>
      </c>
      <c r="NR84" s="369" t="str">
        <v/>
      </c>
      <c r="NS84" s="369" t="str">
        <v/>
      </c>
      <c r="NT84" s="369" t="str">
        <v/>
      </c>
      <c r="NU84" s="369" t="str">
        <v/>
      </c>
      <c r="NV84" s="369" t="str">
        <v/>
      </c>
      <c r="NW84" s="369" t="str">
        <v/>
      </c>
      <c r="NX84" s="369" t="str">
        <v/>
      </c>
      <c r="NY84" s="369" t="str">
        <v/>
      </c>
      <c r="NZ84" s="369" t="str">
        <v/>
      </c>
      <c r="OA84" s="369" t="str">
        <v/>
      </c>
      <c r="OB84" s="369" t="str">
        <v/>
      </c>
      <c r="OC84" s="369" t="str">
        <v/>
      </c>
      <c r="OD84" s="369" t="str">
        <v/>
      </c>
      <c r="OE84" s="369" t="str">
        <v/>
      </c>
      <c r="OF84" s="369" t="str">
        <v/>
      </c>
      <c r="OG84" s="369" t="str">
        <v/>
      </c>
      <c r="OH84" s="369" t="str">
        <v/>
      </c>
      <c r="OI84" s="369" t="str">
        <v/>
      </c>
      <c r="OJ84" s="369" t="str">
        <v/>
      </c>
      <c r="OK84" s="369" t="str">
        <v/>
      </c>
      <c r="OL84" s="369" t="str">
        <v/>
      </c>
      <c r="OM84" s="369" t="str">
        <v/>
      </c>
      <c r="ON84" s="369" t="str">
        <v/>
      </c>
      <c r="OO84" s="369" t="str">
        <v/>
      </c>
      <c r="OP84" s="369" t="str">
        <v/>
      </c>
      <c r="OQ84" s="371" t="str">
        <v/>
      </c>
      <c r="OR84" s="369" t="str">
        <v/>
      </c>
      <c r="OS84" s="369" t="str">
        <v/>
      </c>
      <c r="OT84" s="369" t="str">
        <v/>
      </c>
      <c r="OU84" s="369" t="str">
        <v/>
      </c>
      <c r="OV84" s="369" t="str">
        <v/>
      </c>
      <c r="OW84" s="369" t="str">
        <v/>
      </c>
      <c r="OX84" s="369" t="str">
        <v/>
      </c>
      <c r="OY84" s="369" t="str">
        <v/>
      </c>
      <c r="OZ84" s="369" t="str">
        <v/>
      </c>
      <c r="PA84" s="369" t="str">
        <v/>
      </c>
      <c r="PB84" s="369" t="str">
        <v/>
      </c>
      <c r="PC84" s="369" t="str">
        <v/>
      </c>
      <c r="PD84" s="369" t="str">
        <v/>
      </c>
      <c r="PE84" s="369" t="str">
        <v/>
      </c>
      <c r="PF84" s="369" t="str">
        <v/>
      </c>
      <c r="PG84" s="369" t="str">
        <v/>
      </c>
      <c r="PH84" s="369" t="str">
        <v/>
      </c>
      <c r="PI84" s="369" t="str">
        <v/>
      </c>
      <c r="PJ84" s="369" t="str">
        <v/>
      </c>
      <c r="PK84" s="369" t="str">
        <v/>
      </c>
      <c r="PL84" s="369" t="str">
        <v/>
      </c>
      <c r="PM84" s="369" t="str">
        <v/>
      </c>
      <c r="PN84" s="369" t="str">
        <v/>
      </c>
      <c r="PO84" s="369" t="str">
        <v/>
      </c>
      <c r="PP84" s="369" t="str">
        <v/>
      </c>
      <c r="PQ84" s="369" t="str">
        <v/>
      </c>
      <c r="PR84" s="369" t="str">
        <v/>
      </c>
      <c r="PS84" s="369" t="str">
        <v/>
      </c>
      <c r="PT84" s="369" t="str">
        <v/>
      </c>
      <c r="PU84" s="369" t="str">
        <v/>
      </c>
      <c r="PV84" s="369" t="str">
        <v/>
      </c>
      <c r="PW84" s="369" t="str">
        <v/>
      </c>
      <c r="PX84" s="369" t="str">
        <v/>
      </c>
      <c r="PY84" s="369" t="str">
        <v/>
      </c>
      <c r="PZ84" s="369" t="str">
        <v/>
      </c>
      <c r="QA84" s="369" t="str">
        <v/>
      </c>
      <c r="QB84" s="369" t="str">
        <v/>
      </c>
      <c r="QC84" s="369" t="str">
        <v/>
      </c>
      <c r="QD84" s="369" t="str">
        <v/>
      </c>
      <c r="QE84" s="369" t="str">
        <v/>
      </c>
      <c r="QF84" s="369" t="str">
        <v/>
      </c>
      <c r="QG84" s="369" t="str">
        <v/>
      </c>
      <c r="QH84" s="369" t="str">
        <v/>
      </c>
      <c r="QI84" s="369" t="str">
        <v/>
      </c>
      <c r="QJ84" s="369" t="str">
        <v/>
      </c>
      <c r="QK84" s="369" t="str">
        <v/>
      </c>
      <c r="QL84" s="369" t="str">
        <v/>
      </c>
      <c r="QM84" s="369" t="str">
        <v/>
      </c>
      <c r="QN84" s="369" t="str">
        <v/>
      </c>
      <c r="QO84" s="369" t="str">
        <v/>
      </c>
      <c r="QP84" s="369" t="str">
        <v/>
      </c>
      <c r="QQ84" s="369" t="str">
        <v/>
      </c>
      <c r="QR84" s="369" t="str">
        <v/>
      </c>
      <c r="QS84" s="369" t="str">
        <v/>
      </c>
      <c r="QT84" s="369" t="str">
        <v/>
      </c>
      <c r="QU84" s="369" t="str">
        <v/>
      </c>
      <c r="QV84" s="369" t="str">
        <v/>
      </c>
      <c r="QW84" s="369" t="str">
        <v/>
      </c>
      <c r="QX84" s="369" t="str">
        <v/>
      </c>
      <c r="QY84" s="369" t="str">
        <v/>
      </c>
      <c r="QZ84" s="369" t="str">
        <v/>
      </c>
      <c r="RA84" s="369" t="str">
        <v/>
      </c>
      <c r="RB84" s="369" t="str">
        <v/>
      </c>
      <c r="RC84" s="369" t="str">
        <v/>
      </c>
      <c r="RD84" s="369" t="str">
        <v/>
      </c>
      <c r="RE84" s="369" t="str">
        <v/>
      </c>
      <c r="RF84" s="369" t="str">
        <v/>
      </c>
      <c r="RG84" s="369" t="str">
        <v/>
      </c>
      <c r="RH84" s="369" t="str">
        <v/>
      </c>
      <c r="RI84" s="369" t="str">
        <v/>
      </c>
      <c r="RJ84" s="369" t="str">
        <v/>
      </c>
      <c r="RK84" s="369" t="str">
        <v/>
      </c>
      <c r="RL84" s="369" t="str">
        <v/>
      </c>
      <c r="RM84" s="369" t="str">
        <v/>
      </c>
      <c r="RN84" s="369" t="str">
        <v/>
      </c>
      <c r="RO84" s="369" t="str">
        <v/>
      </c>
      <c r="RP84" s="369" t="str">
        <v/>
      </c>
      <c r="RQ84" s="369" t="str">
        <v/>
      </c>
      <c r="RR84" s="369" t="str">
        <v/>
      </c>
      <c r="RS84" s="369" t="str">
        <v/>
      </c>
      <c r="RT84" s="369" t="str">
        <v/>
      </c>
      <c r="RU84" s="369" t="str">
        <v/>
      </c>
      <c r="RV84" s="369" t="str">
        <v/>
      </c>
      <c r="RW84" s="369" t="str">
        <v/>
      </c>
      <c r="RX84" s="369" t="str">
        <v/>
      </c>
      <c r="RY84" s="369" t="str">
        <v/>
      </c>
      <c r="RZ84" s="369" t="str">
        <v/>
      </c>
      <c r="SA84" s="369" t="str">
        <v/>
      </c>
      <c r="SB84" s="369" t="str">
        <v/>
      </c>
      <c r="SC84" s="369" t="str">
        <v/>
      </c>
      <c r="SD84" s="369" t="str">
        <v/>
      </c>
      <c r="SE84" s="369" t="str">
        <v/>
      </c>
      <c r="SF84" s="369" t="str">
        <v/>
      </c>
      <c r="SG84" s="369" t="str">
        <v/>
      </c>
      <c r="SH84" s="369" t="str">
        <v/>
      </c>
      <c r="SI84" s="369" t="str">
        <v/>
      </c>
      <c r="SJ84" s="369" t="str">
        <v/>
      </c>
      <c r="SK84" s="369" t="str">
        <v/>
      </c>
      <c r="SL84" s="369" t="str">
        <v/>
      </c>
      <c r="SM84" s="369" t="str">
        <v/>
      </c>
      <c r="SN84" s="369" t="str">
        <v/>
      </c>
      <c r="SO84" s="369" t="str">
        <v/>
      </c>
      <c r="SP84" s="369" t="str">
        <v/>
      </c>
      <c r="SQ84" s="369" t="str">
        <v/>
      </c>
      <c r="SR84" s="369" t="str">
        <v/>
      </c>
      <c r="SS84" s="369" t="str">
        <v/>
      </c>
      <c r="ST84" s="369" t="str">
        <v/>
      </c>
      <c r="SU84" s="369" t="str">
        <v/>
      </c>
      <c r="SV84" s="369" t="str">
        <v/>
      </c>
      <c r="SW84" s="369" t="str">
        <v/>
      </c>
      <c r="SX84" s="369" t="str">
        <v/>
      </c>
      <c r="SY84" s="369" t="str">
        <v/>
      </c>
      <c r="SZ84" s="369" t="str">
        <v/>
      </c>
      <c r="TA84" s="369" t="str">
        <v/>
      </c>
      <c r="TB84" s="369" t="str">
        <v/>
      </c>
      <c r="TC84" s="369" t="str">
        <v/>
      </c>
      <c r="TD84" s="369" t="str">
        <v/>
      </c>
      <c r="TE84" s="369" t="str">
        <v/>
      </c>
      <c r="TF84" s="369" t="str">
        <v/>
      </c>
      <c r="TG84" s="369" t="str">
        <v/>
      </c>
      <c r="TH84" s="369" t="str">
        <v/>
      </c>
      <c r="TI84" s="369" t="str">
        <v/>
      </c>
      <c r="TJ84" s="369" t="str">
        <v/>
      </c>
      <c r="TK84" s="369" t="str">
        <v/>
      </c>
      <c r="TL84" s="369" t="str">
        <v/>
      </c>
      <c r="TM84" s="369" t="str">
        <v/>
      </c>
      <c r="TN84" s="369" t="str">
        <v/>
      </c>
      <c r="TO84" s="369" t="str">
        <v/>
      </c>
      <c r="TP84" s="369" t="str">
        <v/>
      </c>
      <c r="TQ84" s="369" t="str">
        <v/>
      </c>
      <c r="TR84" s="369" t="str">
        <v/>
      </c>
      <c r="TS84" s="369" t="str">
        <v/>
      </c>
      <c r="TT84" s="369" t="str">
        <v/>
      </c>
      <c r="TU84" s="369" t="str">
        <v/>
      </c>
      <c r="TV84" s="369" t="str">
        <v/>
      </c>
      <c r="TW84" s="369" t="str">
        <v/>
      </c>
      <c r="TX84" s="369" t="str">
        <v/>
      </c>
      <c r="TY84" s="369" t="str">
        <v/>
      </c>
      <c r="TZ84" s="369" t="str">
        <v/>
      </c>
      <c r="UA84" s="369" t="str">
        <v/>
      </c>
      <c r="UB84" s="369" t="str">
        <v/>
      </c>
      <c r="UC84" s="369" t="str">
        <v/>
      </c>
      <c r="UD84" s="369" t="str">
        <v/>
      </c>
      <c r="UE84" s="369" t="str">
        <v/>
      </c>
      <c r="UF84" s="369" t="str">
        <v/>
      </c>
      <c r="UG84" s="369" t="str">
        <v/>
      </c>
      <c r="UH84" s="369" t="str">
        <v/>
      </c>
      <c r="UI84" s="369" t="str">
        <v/>
      </c>
      <c r="UJ84" s="369" t="str">
        <v/>
      </c>
      <c r="UK84" s="369" t="str">
        <v/>
      </c>
      <c r="UL84" s="369" t="str">
        <v/>
      </c>
      <c r="UM84" s="369" t="str">
        <v/>
      </c>
      <c r="UN84" s="369" t="str">
        <v/>
      </c>
      <c r="UO84" s="369" t="str">
        <v/>
      </c>
      <c r="UP84" s="369" t="str">
        <v/>
      </c>
      <c r="UQ84" s="369" t="str">
        <v/>
      </c>
      <c r="UR84" s="369" t="str">
        <v/>
      </c>
      <c r="US84" s="369" t="str">
        <v/>
      </c>
      <c r="UT84" s="369" t="str">
        <v/>
      </c>
      <c r="UU84" s="369" t="str">
        <v/>
      </c>
      <c r="UV84" s="369" t="str">
        <v/>
      </c>
      <c r="UW84" s="369" t="str">
        <v/>
      </c>
      <c r="UX84" s="369" t="str">
        <v/>
      </c>
      <c r="UY84" s="369" t="str">
        <v/>
      </c>
      <c r="UZ84" s="369" t="str">
        <v/>
      </c>
      <c r="VA84" s="369" t="str">
        <v/>
      </c>
      <c r="VB84" s="369" t="str">
        <v/>
      </c>
      <c r="VC84" s="369" t="str">
        <v/>
      </c>
      <c r="VD84" s="369" t="str">
        <v/>
      </c>
      <c r="VE84" s="369" t="str">
        <v/>
      </c>
      <c r="VF84" s="369" t="str">
        <v/>
      </c>
      <c r="VG84" s="369" t="str">
        <v/>
      </c>
      <c r="VH84" s="369" t="str">
        <v/>
      </c>
      <c r="VI84" s="369" t="str">
        <v/>
      </c>
      <c r="VJ84" s="369" t="str">
        <v/>
      </c>
      <c r="VK84" s="369" t="str">
        <v/>
      </c>
      <c r="VL84" s="369" t="str">
        <v/>
      </c>
      <c r="VM84" s="369" t="str">
        <v/>
      </c>
      <c r="VN84" s="369" t="str">
        <v/>
      </c>
      <c r="VO84" s="369" t="str">
        <v/>
      </c>
      <c r="VP84" s="369" t="str">
        <v/>
      </c>
      <c r="VQ84" s="369" t="str">
        <v/>
      </c>
      <c r="VR84" s="369" t="str">
        <v/>
      </c>
      <c r="VS84" s="369" t="str">
        <v/>
      </c>
      <c r="VT84" s="369" t="str">
        <v/>
      </c>
      <c r="VU84" s="369" t="str">
        <v/>
      </c>
      <c r="VV84" s="369" t="str">
        <v/>
      </c>
      <c r="VW84" s="369" t="str">
        <v/>
      </c>
      <c r="VX84" s="369" t="str">
        <v/>
      </c>
      <c r="VY84" s="369" t="str">
        <v/>
      </c>
      <c r="VZ84" s="369" t="str">
        <v/>
      </c>
      <c r="WA84" s="369" t="str">
        <v/>
      </c>
      <c r="WB84" s="369" t="str">
        <v/>
      </c>
      <c r="WC84" s="369" t="str">
        <v/>
      </c>
      <c r="WD84" s="369" t="str">
        <v/>
      </c>
      <c r="WE84" s="369" t="str">
        <v/>
      </c>
      <c r="WF84" s="369" t="str">
        <v/>
      </c>
      <c r="WG84" s="369" t="str">
        <v/>
      </c>
      <c r="WH84" s="369" t="str">
        <v/>
      </c>
      <c r="WI84" s="369" t="str">
        <v/>
      </c>
    </row>
    <row r="85" spans="1:607" ht="12.6" customHeight="1">
      <c r="A85" s="348"/>
      <c r="B85" s="360" t="s">
        <v>817</v>
      </c>
      <c r="C85" s="348"/>
      <c r="D85" s="348"/>
      <c r="E85" s="348"/>
      <c r="F85" s="348"/>
      <c r="G85" s="361" t="str">
        <f t="shared" si="2"/>
        <v/>
      </c>
      <c r="H85" s="361" t="str">
        <f t="shared" si="3"/>
        <v/>
      </c>
      <c r="I85" s="397"/>
      <c r="J85" s="348"/>
      <c r="K85" s="348"/>
      <c r="L85" s="348"/>
      <c r="M85" s="348"/>
      <c r="N85" s="400"/>
      <c r="O85" s="400"/>
      <c r="P85" s="400"/>
      <c r="Q85" s="400"/>
      <c r="R85" s="400"/>
      <c r="S85" s="400"/>
      <c r="T85" s="400"/>
      <c r="U85" s="400"/>
      <c r="V85" s="400"/>
      <c r="W85" s="400"/>
      <c r="X85" s="400"/>
      <c r="Y85" s="400"/>
      <c r="Z85" s="400"/>
      <c r="AA85" s="400"/>
      <c r="AB85" s="400"/>
      <c r="AC85" s="400"/>
      <c r="AD85" s="400"/>
      <c r="AE85" s="400"/>
      <c r="AF85" s="400"/>
      <c r="AG85" s="400"/>
      <c r="AH85" s="400"/>
      <c r="AI85" s="400"/>
      <c r="AJ85" s="400"/>
      <c r="AK85" s="400"/>
      <c r="AL85" s="400"/>
      <c r="AM85" s="400"/>
      <c r="AN85" s="400"/>
      <c r="AO85" s="400"/>
      <c r="AP85" s="400"/>
      <c r="AQ85" s="400"/>
      <c r="AR85" s="400"/>
      <c r="AS85" s="400"/>
      <c r="AT85" s="400"/>
      <c r="AU85" s="400"/>
      <c r="AV85" s="400"/>
      <c r="AW85" s="400"/>
      <c r="AX85" s="400"/>
      <c r="AY85" s="400"/>
      <c r="AZ85" s="400"/>
      <c r="BA85" s="400"/>
      <c r="BB85" s="400"/>
      <c r="BC85" s="400"/>
      <c r="BD85" s="400"/>
      <c r="BE85" s="400"/>
      <c r="BF85" s="400"/>
      <c r="BG85" s="400"/>
      <c r="BH85" s="400"/>
      <c r="BI85" s="400"/>
      <c r="BJ85" s="400"/>
      <c r="BK85" s="400"/>
      <c r="BL85" s="400"/>
      <c r="BM85" s="400"/>
      <c r="BN85" s="400"/>
      <c r="BO85" s="400"/>
      <c r="BP85" s="400"/>
      <c r="BQ85" s="400"/>
      <c r="BR85" s="400"/>
      <c r="BS85" s="400"/>
      <c r="BT85" s="400"/>
      <c r="BU85" s="400"/>
      <c r="BV85" s="400"/>
      <c r="BW85" s="400"/>
      <c r="BX85" s="400"/>
      <c r="BY85" s="400"/>
      <c r="BZ85" s="400"/>
      <c r="CA85" s="400"/>
      <c r="CB85" s="400"/>
      <c r="CC85" s="400"/>
      <c r="CD85" s="400"/>
      <c r="CE85" s="400"/>
      <c r="CF85" s="400"/>
      <c r="CG85" s="400"/>
      <c r="CH85" s="400"/>
      <c r="CI85" s="400"/>
      <c r="CJ85" s="400"/>
      <c r="CK85" s="400"/>
      <c r="CL85" s="400"/>
      <c r="CM85" s="400"/>
      <c r="CN85" s="400"/>
      <c r="CO85" s="400"/>
      <c r="CP85" s="400"/>
      <c r="CQ85" s="400"/>
      <c r="CR85" s="400"/>
      <c r="CS85" s="400"/>
      <c r="CT85" s="400"/>
      <c r="CU85" s="400"/>
      <c r="CV85" s="400"/>
      <c r="CW85" s="400"/>
      <c r="CX85" s="400"/>
      <c r="CY85" s="400"/>
      <c r="CZ85" s="362"/>
      <c r="DB85" s="898"/>
      <c r="DC85" s="898"/>
      <c r="DD85" s="368" t="str">
        <v/>
      </c>
      <c r="DE85" s="369" t="str">
        <v/>
      </c>
      <c r="DF85" s="369" t="str">
        <v/>
      </c>
      <c r="DG85" s="369" t="str">
        <v/>
      </c>
      <c r="DH85" s="369" t="str">
        <v/>
      </c>
      <c r="DI85" s="369" t="str">
        <v/>
      </c>
      <c r="DJ85" s="369" t="str">
        <v/>
      </c>
      <c r="DK85" s="369" t="str">
        <v/>
      </c>
      <c r="DL85" s="369" t="str">
        <v/>
      </c>
      <c r="DM85" s="369" t="str">
        <v/>
      </c>
      <c r="DN85" s="369" t="str">
        <v/>
      </c>
      <c r="DO85" s="369" t="str">
        <v/>
      </c>
      <c r="DP85" s="369" t="str">
        <v/>
      </c>
      <c r="DQ85" s="369" t="str">
        <v/>
      </c>
      <c r="DR85" s="369" t="str">
        <v/>
      </c>
      <c r="DS85" s="369" t="str">
        <v/>
      </c>
      <c r="DT85" s="369" t="str">
        <v/>
      </c>
      <c r="DU85" s="369" t="str">
        <v/>
      </c>
      <c r="DV85" s="369" t="str">
        <v/>
      </c>
      <c r="DW85" s="369" t="str">
        <v/>
      </c>
      <c r="DX85" s="370" t="str">
        <v/>
      </c>
      <c r="DY85" s="369" t="str">
        <v/>
      </c>
      <c r="DZ85" s="369" t="str">
        <v/>
      </c>
      <c r="EA85" s="369" t="str">
        <v/>
      </c>
      <c r="EB85" s="369" t="str">
        <v/>
      </c>
      <c r="EC85" s="369" t="str">
        <v/>
      </c>
      <c r="ED85" s="369" t="str">
        <v/>
      </c>
      <c r="EE85" s="369" t="str">
        <v/>
      </c>
      <c r="EF85" s="369" t="str">
        <v/>
      </c>
      <c r="EG85" s="369" t="str">
        <v/>
      </c>
      <c r="EH85" s="369" t="str">
        <v/>
      </c>
      <c r="EI85" s="369" t="str">
        <v/>
      </c>
      <c r="EJ85" s="369" t="str">
        <v/>
      </c>
      <c r="EK85" s="369" t="str">
        <v/>
      </c>
      <c r="EL85" s="369" t="str">
        <v/>
      </c>
      <c r="EM85" s="369" t="str">
        <v/>
      </c>
      <c r="EN85" s="369" t="str">
        <v/>
      </c>
      <c r="EO85" s="369" t="str">
        <v/>
      </c>
      <c r="EP85" s="369" t="str">
        <v/>
      </c>
      <c r="EQ85" s="369" t="str">
        <v/>
      </c>
      <c r="ER85" s="369" t="str">
        <v/>
      </c>
      <c r="ES85" s="369" t="str">
        <v/>
      </c>
      <c r="ET85" s="369" t="str">
        <v/>
      </c>
      <c r="EU85" s="369" t="str">
        <v/>
      </c>
      <c r="EV85" s="369" t="str">
        <v/>
      </c>
      <c r="EW85" s="369" t="str">
        <v/>
      </c>
      <c r="EX85" s="369" t="str">
        <v/>
      </c>
      <c r="EY85" s="369" t="str">
        <v/>
      </c>
      <c r="EZ85" s="369" t="str">
        <v/>
      </c>
      <c r="FA85" s="369" t="str">
        <v/>
      </c>
      <c r="FB85" s="369" t="str">
        <v/>
      </c>
      <c r="FC85" s="369" t="str">
        <v/>
      </c>
      <c r="FD85" s="369" t="str">
        <v/>
      </c>
      <c r="FE85" s="369" t="str">
        <v/>
      </c>
      <c r="FF85" s="369" t="str">
        <v/>
      </c>
      <c r="FG85" s="369" t="str">
        <v/>
      </c>
      <c r="FH85" s="369" t="str">
        <v/>
      </c>
      <c r="FI85" s="369" t="str">
        <v/>
      </c>
      <c r="FJ85" s="369" t="str">
        <v/>
      </c>
      <c r="FK85" s="369" t="str">
        <v/>
      </c>
      <c r="FL85" s="369" t="str">
        <v/>
      </c>
      <c r="FM85" s="369" t="str">
        <v/>
      </c>
      <c r="FN85" s="369" t="str">
        <v/>
      </c>
      <c r="FO85" s="369" t="str">
        <v/>
      </c>
      <c r="FP85" s="369" t="str">
        <v/>
      </c>
      <c r="FQ85" s="369" t="str">
        <v/>
      </c>
      <c r="FR85" s="369" t="str">
        <v/>
      </c>
      <c r="FS85" s="369" t="str">
        <v/>
      </c>
      <c r="FT85" s="369" t="str">
        <v/>
      </c>
      <c r="FU85" s="369" t="str">
        <v/>
      </c>
      <c r="FV85" s="369" t="str">
        <v/>
      </c>
      <c r="FW85" s="369" t="str">
        <v/>
      </c>
      <c r="FX85" s="369" t="str">
        <v/>
      </c>
      <c r="FY85" s="369" t="str">
        <v/>
      </c>
      <c r="FZ85" s="369" t="str">
        <v/>
      </c>
      <c r="GA85" s="369" t="str">
        <v/>
      </c>
      <c r="GB85" s="369" t="str">
        <v/>
      </c>
      <c r="GC85" s="369" t="str">
        <v/>
      </c>
      <c r="GD85" s="369" t="str">
        <v/>
      </c>
      <c r="GE85" s="369" t="str">
        <v/>
      </c>
      <c r="GF85" s="369" t="str">
        <v/>
      </c>
      <c r="GG85" s="369" t="str">
        <v/>
      </c>
      <c r="GH85" s="369" t="str">
        <v/>
      </c>
      <c r="GI85" s="369" t="str">
        <v/>
      </c>
      <c r="GJ85" s="369" t="str">
        <v/>
      </c>
      <c r="GK85" s="369" t="str">
        <v/>
      </c>
      <c r="GL85" s="369" t="str">
        <v/>
      </c>
      <c r="GM85" s="369" t="str">
        <v/>
      </c>
      <c r="GN85" s="369" t="str">
        <v/>
      </c>
      <c r="GO85" s="369" t="str">
        <v/>
      </c>
      <c r="GP85" s="369" t="str">
        <v/>
      </c>
      <c r="GQ85" s="369" t="str">
        <v/>
      </c>
      <c r="GR85" s="369" t="str">
        <v/>
      </c>
      <c r="GS85" s="369" t="str">
        <v/>
      </c>
      <c r="GT85" s="369" t="str">
        <v/>
      </c>
      <c r="GU85" s="369" t="str">
        <v/>
      </c>
      <c r="GV85" s="369" t="str">
        <v/>
      </c>
      <c r="GW85" s="369" t="str">
        <v/>
      </c>
      <c r="GX85" s="369" t="str">
        <v/>
      </c>
      <c r="GY85" s="369" t="str">
        <v/>
      </c>
      <c r="GZ85" s="369" t="str">
        <v/>
      </c>
      <c r="HA85" s="369" t="str">
        <v/>
      </c>
      <c r="HB85" s="369" t="str">
        <v/>
      </c>
      <c r="HC85" s="369" t="str">
        <v/>
      </c>
      <c r="HD85" s="369" t="str">
        <v/>
      </c>
      <c r="HE85" s="369" t="str">
        <v/>
      </c>
      <c r="HF85" s="369" t="str">
        <v/>
      </c>
      <c r="HG85" s="369" t="str">
        <v/>
      </c>
      <c r="HH85" s="369" t="str">
        <v/>
      </c>
      <c r="HI85" s="369" t="str">
        <v/>
      </c>
      <c r="HJ85" s="369" t="str">
        <v/>
      </c>
      <c r="HK85" s="369" t="str">
        <v/>
      </c>
      <c r="HL85" s="369" t="str">
        <v/>
      </c>
      <c r="HM85" s="369" t="str">
        <v/>
      </c>
      <c r="HN85" s="369" t="str">
        <v/>
      </c>
      <c r="HO85" s="369" t="str">
        <v/>
      </c>
      <c r="HP85" s="369" t="str">
        <v/>
      </c>
      <c r="HQ85" s="369" t="str">
        <v/>
      </c>
      <c r="HR85" s="369" t="str">
        <v/>
      </c>
      <c r="HS85" s="369" t="str">
        <v/>
      </c>
      <c r="HT85" s="369" t="str">
        <v/>
      </c>
      <c r="HU85" s="369" t="str">
        <v/>
      </c>
      <c r="HV85" s="369" t="str">
        <v/>
      </c>
      <c r="HW85" s="369" t="str">
        <v/>
      </c>
      <c r="HX85" s="369" t="str">
        <v/>
      </c>
      <c r="HY85" s="369" t="str">
        <v/>
      </c>
      <c r="HZ85" s="369" t="str">
        <v/>
      </c>
      <c r="IA85" s="369" t="str">
        <v/>
      </c>
      <c r="IB85" s="369" t="str">
        <v/>
      </c>
      <c r="IC85" s="369" t="str">
        <v/>
      </c>
      <c r="ID85" s="369" t="str">
        <v/>
      </c>
      <c r="IE85" s="369" t="str">
        <v/>
      </c>
      <c r="IF85" s="369" t="str">
        <v/>
      </c>
      <c r="IG85" s="369" t="str">
        <v/>
      </c>
      <c r="IH85" s="369" t="str">
        <v/>
      </c>
      <c r="II85" s="369" t="str">
        <v/>
      </c>
      <c r="IJ85" s="369" t="str">
        <v/>
      </c>
      <c r="IK85" s="369" t="str">
        <v/>
      </c>
      <c r="IL85" s="369" t="str">
        <v/>
      </c>
      <c r="IM85" s="369" t="str">
        <v/>
      </c>
      <c r="IN85" s="369" t="str">
        <v/>
      </c>
      <c r="IO85" s="369" t="str">
        <v/>
      </c>
      <c r="IP85" s="369" t="str">
        <v/>
      </c>
      <c r="IQ85" s="369" t="str">
        <v/>
      </c>
      <c r="IR85" s="369" t="str">
        <v/>
      </c>
      <c r="IS85" s="369" t="str">
        <v/>
      </c>
      <c r="IT85" s="369" t="str">
        <v/>
      </c>
      <c r="IU85" s="369" t="str">
        <v/>
      </c>
      <c r="IV85" s="369" t="str">
        <v/>
      </c>
      <c r="IW85" s="369" t="str">
        <v/>
      </c>
      <c r="IX85" s="369" t="str">
        <v/>
      </c>
      <c r="IY85" s="369" t="str">
        <v/>
      </c>
      <c r="IZ85" s="369" t="str">
        <v/>
      </c>
      <c r="JA85" s="369" t="str">
        <v/>
      </c>
      <c r="JB85" s="369" t="str">
        <v/>
      </c>
      <c r="JC85" s="369" t="str">
        <v/>
      </c>
      <c r="JD85" s="369" t="str">
        <v/>
      </c>
      <c r="JE85" s="369" t="str">
        <v/>
      </c>
      <c r="JF85" s="369" t="str">
        <v/>
      </c>
      <c r="JG85" s="369" t="str">
        <v/>
      </c>
      <c r="JH85" s="369" t="str">
        <v/>
      </c>
      <c r="JI85" s="369" t="str">
        <v/>
      </c>
      <c r="JJ85" s="369" t="str">
        <v/>
      </c>
      <c r="JK85" s="369" t="str">
        <v/>
      </c>
      <c r="JL85" s="369" t="str">
        <v/>
      </c>
      <c r="JM85" s="369" t="str">
        <v/>
      </c>
      <c r="JN85" s="369" t="str">
        <v/>
      </c>
      <c r="JO85" s="369" t="str">
        <v/>
      </c>
      <c r="JP85" s="369" t="str">
        <v/>
      </c>
      <c r="JQ85" s="369" t="str">
        <v/>
      </c>
      <c r="JR85" s="369" t="str">
        <v/>
      </c>
      <c r="JS85" s="369" t="str">
        <v/>
      </c>
      <c r="JT85" s="369" t="str">
        <v/>
      </c>
      <c r="JU85" s="369" t="str">
        <v/>
      </c>
      <c r="JV85" s="369" t="str">
        <v/>
      </c>
      <c r="JW85" s="369" t="str">
        <v/>
      </c>
      <c r="JX85" s="369" t="str">
        <v/>
      </c>
      <c r="JY85" s="369" t="str">
        <v/>
      </c>
      <c r="JZ85" s="369" t="str">
        <v/>
      </c>
      <c r="KA85" s="369" t="str">
        <v/>
      </c>
      <c r="KB85" s="369" t="str">
        <v/>
      </c>
      <c r="KC85" s="369" t="str">
        <v/>
      </c>
      <c r="KD85" s="369" t="str">
        <v/>
      </c>
      <c r="KE85" s="369" t="str">
        <v/>
      </c>
      <c r="KF85" s="369" t="str">
        <v/>
      </c>
      <c r="KG85" s="369" t="str">
        <v/>
      </c>
      <c r="KH85" s="369" t="str">
        <v/>
      </c>
      <c r="KI85" s="369" t="str">
        <v/>
      </c>
      <c r="KJ85" s="369" t="str">
        <v/>
      </c>
      <c r="KK85" s="369" t="str">
        <v/>
      </c>
      <c r="KL85" s="369" t="str">
        <v/>
      </c>
      <c r="KM85" s="369" t="str">
        <v/>
      </c>
      <c r="KN85" s="369" t="str">
        <v/>
      </c>
      <c r="KO85" s="369" t="str">
        <v/>
      </c>
      <c r="KP85" s="369" t="str">
        <v/>
      </c>
      <c r="KQ85" s="369" t="str">
        <v/>
      </c>
      <c r="KR85" s="369" t="str">
        <v/>
      </c>
      <c r="KS85" s="369" t="str">
        <v/>
      </c>
      <c r="KT85" s="369" t="str">
        <v/>
      </c>
      <c r="KU85" s="369" t="str">
        <v/>
      </c>
      <c r="KV85" s="369" t="str">
        <v/>
      </c>
      <c r="KW85" s="369" t="str">
        <v/>
      </c>
      <c r="KX85" s="369" t="str">
        <v/>
      </c>
      <c r="KY85" s="369" t="str">
        <v/>
      </c>
      <c r="KZ85" s="369" t="str">
        <v/>
      </c>
      <c r="LA85" s="369" t="str">
        <v/>
      </c>
      <c r="LB85" s="369" t="str">
        <v/>
      </c>
      <c r="LC85" s="369" t="str">
        <v/>
      </c>
      <c r="LD85" s="369" t="str">
        <v/>
      </c>
      <c r="LE85" s="369" t="str">
        <v/>
      </c>
      <c r="LF85" s="369" t="str">
        <v/>
      </c>
      <c r="LG85" s="369" t="str">
        <v/>
      </c>
      <c r="LH85" s="369" t="str">
        <v/>
      </c>
      <c r="LI85" s="369" t="str">
        <v/>
      </c>
      <c r="LJ85" s="369" t="str">
        <v/>
      </c>
      <c r="LK85" s="369" t="str">
        <v/>
      </c>
      <c r="LL85" s="369" t="str">
        <v/>
      </c>
      <c r="LM85" s="369" t="str">
        <v/>
      </c>
      <c r="LN85" s="369" t="str">
        <v/>
      </c>
      <c r="LO85" s="369" t="str">
        <v/>
      </c>
      <c r="LP85" s="369" t="str">
        <v/>
      </c>
      <c r="LQ85" s="369" t="str">
        <v/>
      </c>
      <c r="LR85" s="369" t="str">
        <v/>
      </c>
      <c r="LS85" s="369" t="str">
        <v/>
      </c>
      <c r="LT85" s="369" t="str">
        <v/>
      </c>
      <c r="LU85" s="369" t="str">
        <v/>
      </c>
      <c r="LV85" s="369" t="str">
        <v/>
      </c>
      <c r="LW85" s="369" t="str">
        <v/>
      </c>
      <c r="LX85" s="369" t="str">
        <v/>
      </c>
      <c r="LY85" s="369" t="str">
        <v/>
      </c>
      <c r="LZ85" s="369" t="str">
        <v/>
      </c>
      <c r="MA85" s="369" t="str">
        <v/>
      </c>
      <c r="MB85" s="369" t="str">
        <v/>
      </c>
      <c r="MC85" s="369" t="str">
        <v/>
      </c>
      <c r="MD85" s="369" t="str">
        <v/>
      </c>
      <c r="ME85" s="369" t="str">
        <v/>
      </c>
      <c r="MF85" s="369" t="str">
        <v/>
      </c>
      <c r="MG85" s="369" t="str">
        <v/>
      </c>
      <c r="MH85" s="369" t="str">
        <v/>
      </c>
      <c r="MI85" s="369" t="str">
        <v/>
      </c>
      <c r="MJ85" s="369" t="str">
        <v/>
      </c>
      <c r="MK85" s="369" t="str">
        <v/>
      </c>
      <c r="ML85" s="369" t="str">
        <v/>
      </c>
      <c r="MM85" s="369" t="str">
        <v/>
      </c>
      <c r="MN85" s="369" t="str">
        <v/>
      </c>
      <c r="MO85" s="369" t="str">
        <v/>
      </c>
      <c r="MP85" s="369" t="str">
        <v/>
      </c>
      <c r="MQ85" s="369" t="str">
        <v/>
      </c>
      <c r="MR85" s="369" t="str">
        <v/>
      </c>
      <c r="MS85" s="369" t="str">
        <v/>
      </c>
      <c r="MT85" s="369" t="str">
        <v/>
      </c>
      <c r="MU85" s="369" t="str">
        <v/>
      </c>
      <c r="MV85" s="369" t="str">
        <v/>
      </c>
      <c r="MW85" s="369" t="str">
        <v/>
      </c>
      <c r="MX85" s="369" t="str">
        <v/>
      </c>
      <c r="MY85" s="369" t="str">
        <v/>
      </c>
      <c r="MZ85" s="369" t="str">
        <v/>
      </c>
      <c r="NA85" s="369" t="str">
        <v/>
      </c>
      <c r="NB85" s="369" t="str">
        <v/>
      </c>
      <c r="NC85" s="369" t="str">
        <v/>
      </c>
      <c r="ND85" s="369" t="str">
        <v/>
      </c>
      <c r="NE85" s="369" t="str">
        <v/>
      </c>
      <c r="NF85" s="369" t="str">
        <v/>
      </c>
      <c r="NG85" s="369" t="str">
        <v/>
      </c>
      <c r="NH85" s="369" t="str">
        <v/>
      </c>
      <c r="NI85" s="369" t="str">
        <v/>
      </c>
      <c r="NJ85" s="369" t="str">
        <v/>
      </c>
      <c r="NK85" s="369" t="str">
        <v/>
      </c>
      <c r="NL85" s="369" t="str">
        <v/>
      </c>
      <c r="NM85" s="369" t="str">
        <v/>
      </c>
      <c r="NN85" s="369" t="str">
        <v/>
      </c>
      <c r="NO85" s="369" t="str">
        <v/>
      </c>
      <c r="NP85" s="369" t="str">
        <v/>
      </c>
      <c r="NQ85" s="369" t="str">
        <v/>
      </c>
      <c r="NR85" s="369" t="str">
        <v/>
      </c>
      <c r="NS85" s="369" t="str">
        <v/>
      </c>
      <c r="NT85" s="369" t="str">
        <v/>
      </c>
      <c r="NU85" s="369" t="str">
        <v/>
      </c>
      <c r="NV85" s="369" t="str">
        <v/>
      </c>
      <c r="NW85" s="369" t="str">
        <v/>
      </c>
      <c r="NX85" s="369" t="str">
        <v/>
      </c>
      <c r="NY85" s="369" t="str">
        <v/>
      </c>
      <c r="NZ85" s="369" t="str">
        <v/>
      </c>
      <c r="OA85" s="369" t="str">
        <v/>
      </c>
      <c r="OB85" s="369" t="str">
        <v/>
      </c>
      <c r="OC85" s="369" t="str">
        <v/>
      </c>
      <c r="OD85" s="369" t="str">
        <v/>
      </c>
      <c r="OE85" s="369" t="str">
        <v/>
      </c>
      <c r="OF85" s="369" t="str">
        <v/>
      </c>
      <c r="OG85" s="369" t="str">
        <v/>
      </c>
      <c r="OH85" s="369" t="str">
        <v/>
      </c>
      <c r="OI85" s="369" t="str">
        <v/>
      </c>
      <c r="OJ85" s="369" t="str">
        <v/>
      </c>
      <c r="OK85" s="369" t="str">
        <v/>
      </c>
      <c r="OL85" s="369" t="str">
        <v/>
      </c>
      <c r="OM85" s="369" t="str">
        <v/>
      </c>
      <c r="ON85" s="369" t="str">
        <v/>
      </c>
      <c r="OO85" s="369" t="str">
        <v/>
      </c>
      <c r="OP85" s="369" t="str">
        <v/>
      </c>
      <c r="OQ85" s="371" t="str">
        <v/>
      </c>
      <c r="OR85" s="369" t="str">
        <v/>
      </c>
      <c r="OS85" s="369" t="str">
        <v/>
      </c>
      <c r="OT85" s="369" t="str">
        <v/>
      </c>
      <c r="OU85" s="369" t="str">
        <v/>
      </c>
      <c r="OV85" s="369" t="str">
        <v/>
      </c>
      <c r="OW85" s="369" t="str">
        <v/>
      </c>
      <c r="OX85" s="369" t="str">
        <v/>
      </c>
      <c r="OY85" s="369" t="str">
        <v/>
      </c>
      <c r="OZ85" s="369" t="str">
        <v/>
      </c>
      <c r="PA85" s="369" t="str">
        <v/>
      </c>
      <c r="PB85" s="369" t="str">
        <v/>
      </c>
      <c r="PC85" s="369" t="str">
        <v/>
      </c>
      <c r="PD85" s="369" t="str">
        <v/>
      </c>
      <c r="PE85" s="369" t="str">
        <v/>
      </c>
      <c r="PF85" s="369" t="str">
        <v/>
      </c>
      <c r="PG85" s="369" t="str">
        <v/>
      </c>
      <c r="PH85" s="369" t="str">
        <v/>
      </c>
      <c r="PI85" s="369" t="str">
        <v/>
      </c>
      <c r="PJ85" s="369" t="str">
        <v/>
      </c>
      <c r="PK85" s="369" t="str">
        <v/>
      </c>
      <c r="PL85" s="369" t="str">
        <v/>
      </c>
      <c r="PM85" s="369" t="str">
        <v/>
      </c>
      <c r="PN85" s="369" t="str">
        <v/>
      </c>
      <c r="PO85" s="369" t="str">
        <v/>
      </c>
      <c r="PP85" s="369" t="str">
        <v/>
      </c>
      <c r="PQ85" s="369" t="str">
        <v/>
      </c>
      <c r="PR85" s="369" t="str">
        <v/>
      </c>
      <c r="PS85" s="369" t="str">
        <v/>
      </c>
      <c r="PT85" s="369" t="str">
        <v/>
      </c>
      <c r="PU85" s="369" t="str">
        <v/>
      </c>
      <c r="PV85" s="369" t="str">
        <v/>
      </c>
      <c r="PW85" s="369" t="str">
        <v/>
      </c>
      <c r="PX85" s="369" t="str">
        <v/>
      </c>
      <c r="PY85" s="369" t="str">
        <v/>
      </c>
      <c r="PZ85" s="369" t="str">
        <v/>
      </c>
      <c r="QA85" s="369" t="str">
        <v/>
      </c>
      <c r="QB85" s="369" t="str">
        <v/>
      </c>
      <c r="QC85" s="369" t="str">
        <v/>
      </c>
      <c r="QD85" s="369" t="str">
        <v/>
      </c>
      <c r="QE85" s="369" t="str">
        <v/>
      </c>
      <c r="QF85" s="369" t="str">
        <v/>
      </c>
      <c r="QG85" s="369" t="str">
        <v/>
      </c>
      <c r="QH85" s="369" t="str">
        <v/>
      </c>
      <c r="QI85" s="369" t="str">
        <v/>
      </c>
      <c r="QJ85" s="369" t="str">
        <v/>
      </c>
      <c r="QK85" s="369" t="str">
        <v/>
      </c>
      <c r="QL85" s="369" t="str">
        <v/>
      </c>
      <c r="QM85" s="369" t="str">
        <v/>
      </c>
      <c r="QN85" s="369" t="str">
        <v/>
      </c>
      <c r="QO85" s="369" t="str">
        <v/>
      </c>
      <c r="QP85" s="369" t="str">
        <v/>
      </c>
      <c r="QQ85" s="369" t="str">
        <v/>
      </c>
      <c r="QR85" s="369" t="str">
        <v/>
      </c>
      <c r="QS85" s="369" t="str">
        <v/>
      </c>
      <c r="QT85" s="369" t="str">
        <v/>
      </c>
      <c r="QU85" s="369" t="str">
        <v/>
      </c>
      <c r="QV85" s="369" t="str">
        <v/>
      </c>
      <c r="QW85" s="369" t="str">
        <v/>
      </c>
      <c r="QX85" s="369" t="str">
        <v/>
      </c>
      <c r="QY85" s="369" t="str">
        <v/>
      </c>
      <c r="QZ85" s="369" t="str">
        <v/>
      </c>
      <c r="RA85" s="369" t="str">
        <v/>
      </c>
      <c r="RB85" s="369" t="str">
        <v/>
      </c>
      <c r="RC85" s="369" t="str">
        <v/>
      </c>
      <c r="RD85" s="369" t="str">
        <v/>
      </c>
      <c r="RE85" s="369" t="str">
        <v/>
      </c>
      <c r="RF85" s="369" t="str">
        <v/>
      </c>
      <c r="RG85" s="369" t="str">
        <v/>
      </c>
      <c r="RH85" s="369" t="str">
        <v/>
      </c>
      <c r="RI85" s="369" t="str">
        <v/>
      </c>
      <c r="RJ85" s="369" t="str">
        <v/>
      </c>
      <c r="RK85" s="369" t="str">
        <v/>
      </c>
      <c r="RL85" s="369" t="str">
        <v/>
      </c>
      <c r="RM85" s="369" t="str">
        <v/>
      </c>
      <c r="RN85" s="369" t="str">
        <v/>
      </c>
      <c r="RO85" s="369" t="str">
        <v/>
      </c>
      <c r="RP85" s="369" t="str">
        <v/>
      </c>
      <c r="RQ85" s="369" t="str">
        <v/>
      </c>
      <c r="RR85" s="369" t="str">
        <v/>
      </c>
      <c r="RS85" s="369" t="str">
        <v/>
      </c>
      <c r="RT85" s="369" t="str">
        <v/>
      </c>
      <c r="RU85" s="369" t="str">
        <v/>
      </c>
      <c r="RV85" s="369" t="str">
        <v/>
      </c>
      <c r="RW85" s="369" t="str">
        <v/>
      </c>
      <c r="RX85" s="369" t="str">
        <v/>
      </c>
      <c r="RY85" s="369" t="str">
        <v/>
      </c>
      <c r="RZ85" s="369" t="str">
        <v/>
      </c>
      <c r="SA85" s="369" t="str">
        <v/>
      </c>
      <c r="SB85" s="369" t="str">
        <v/>
      </c>
      <c r="SC85" s="369" t="str">
        <v/>
      </c>
      <c r="SD85" s="369" t="str">
        <v/>
      </c>
      <c r="SE85" s="369" t="str">
        <v/>
      </c>
      <c r="SF85" s="369" t="str">
        <v/>
      </c>
      <c r="SG85" s="369" t="str">
        <v/>
      </c>
      <c r="SH85" s="369" t="str">
        <v/>
      </c>
      <c r="SI85" s="369" t="str">
        <v/>
      </c>
      <c r="SJ85" s="369" t="str">
        <v/>
      </c>
      <c r="SK85" s="369" t="str">
        <v/>
      </c>
      <c r="SL85" s="369" t="str">
        <v/>
      </c>
      <c r="SM85" s="369" t="str">
        <v/>
      </c>
      <c r="SN85" s="369" t="str">
        <v/>
      </c>
      <c r="SO85" s="369" t="str">
        <v/>
      </c>
      <c r="SP85" s="369" t="str">
        <v/>
      </c>
      <c r="SQ85" s="369" t="str">
        <v/>
      </c>
      <c r="SR85" s="369" t="str">
        <v/>
      </c>
      <c r="SS85" s="369" t="str">
        <v/>
      </c>
      <c r="ST85" s="369" t="str">
        <v/>
      </c>
      <c r="SU85" s="369" t="str">
        <v/>
      </c>
      <c r="SV85" s="369" t="str">
        <v/>
      </c>
      <c r="SW85" s="369" t="str">
        <v/>
      </c>
      <c r="SX85" s="369" t="str">
        <v/>
      </c>
      <c r="SY85" s="369" t="str">
        <v/>
      </c>
      <c r="SZ85" s="369" t="str">
        <v/>
      </c>
      <c r="TA85" s="369" t="str">
        <v/>
      </c>
      <c r="TB85" s="369" t="str">
        <v/>
      </c>
      <c r="TC85" s="369" t="str">
        <v/>
      </c>
      <c r="TD85" s="369" t="str">
        <v/>
      </c>
      <c r="TE85" s="369" t="str">
        <v/>
      </c>
      <c r="TF85" s="369" t="str">
        <v/>
      </c>
      <c r="TG85" s="369" t="str">
        <v/>
      </c>
      <c r="TH85" s="369" t="str">
        <v/>
      </c>
      <c r="TI85" s="369" t="str">
        <v/>
      </c>
      <c r="TJ85" s="369" t="str">
        <v/>
      </c>
      <c r="TK85" s="369" t="str">
        <v/>
      </c>
      <c r="TL85" s="369" t="str">
        <v/>
      </c>
      <c r="TM85" s="369" t="str">
        <v/>
      </c>
      <c r="TN85" s="369" t="str">
        <v/>
      </c>
      <c r="TO85" s="369" t="str">
        <v/>
      </c>
      <c r="TP85" s="369" t="str">
        <v/>
      </c>
      <c r="TQ85" s="369" t="str">
        <v/>
      </c>
      <c r="TR85" s="369" t="str">
        <v/>
      </c>
      <c r="TS85" s="369" t="str">
        <v/>
      </c>
      <c r="TT85" s="369" t="str">
        <v/>
      </c>
      <c r="TU85" s="369" t="str">
        <v/>
      </c>
      <c r="TV85" s="369" t="str">
        <v/>
      </c>
      <c r="TW85" s="369" t="str">
        <v/>
      </c>
      <c r="TX85" s="369" t="str">
        <v/>
      </c>
      <c r="TY85" s="369" t="str">
        <v/>
      </c>
      <c r="TZ85" s="369" t="str">
        <v/>
      </c>
      <c r="UA85" s="369" t="str">
        <v/>
      </c>
      <c r="UB85" s="369" t="str">
        <v/>
      </c>
      <c r="UC85" s="369" t="str">
        <v/>
      </c>
      <c r="UD85" s="369" t="str">
        <v/>
      </c>
      <c r="UE85" s="369" t="str">
        <v/>
      </c>
      <c r="UF85" s="369" t="str">
        <v/>
      </c>
      <c r="UG85" s="369" t="str">
        <v/>
      </c>
      <c r="UH85" s="369" t="str">
        <v/>
      </c>
      <c r="UI85" s="369" t="str">
        <v/>
      </c>
      <c r="UJ85" s="369" t="str">
        <v/>
      </c>
      <c r="UK85" s="369" t="str">
        <v/>
      </c>
      <c r="UL85" s="369" t="str">
        <v/>
      </c>
      <c r="UM85" s="369" t="str">
        <v/>
      </c>
      <c r="UN85" s="369" t="str">
        <v/>
      </c>
      <c r="UO85" s="369" t="str">
        <v/>
      </c>
      <c r="UP85" s="369" t="str">
        <v/>
      </c>
      <c r="UQ85" s="369" t="str">
        <v/>
      </c>
      <c r="UR85" s="369" t="str">
        <v/>
      </c>
      <c r="US85" s="369" t="str">
        <v/>
      </c>
      <c r="UT85" s="369" t="str">
        <v/>
      </c>
      <c r="UU85" s="369" t="str">
        <v/>
      </c>
      <c r="UV85" s="369" t="str">
        <v/>
      </c>
      <c r="UW85" s="369" t="str">
        <v/>
      </c>
      <c r="UX85" s="369" t="str">
        <v/>
      </c>
      <c r="UY85" s="369" t="str">
        <v/>
      </c>
      <c r="UZ85" s="369" t="str">
        <v/>
      </c>
      <c r="VA85" s="369" t="str">
        <v/>
      </c>
      <c r="VB85" s="369" t="str">
        <v/>
      </c>
      <c r="VC85" s="369" t="str">
        <v/>
      </c>
      <c r="VD85" s="369" t="str">
        <v/>
      </c>
      <c r="VE85" s="369" t="str">
        <v/>
      </c>
      <c r="VF85" s="369" t="str">
        <v/>
      </c>
      <c r="VG85" s="369" t="str">
        <v/>
      </c>
      <c r="VH85" s="369" t="str">
        <v/>
      </c>
      <c r="VI85" s="369" t="str">
        <v/>
      </c>
      <c r="VJ85" s="369" t="str">
        <v/>
      </c>
      <c r="VK85" s="369" t="str">
        <v/>
      </c>
      <c r="VL85" s="369" t="str">
        <v/>
      </c>
      <c r="VM85" s="369" t="str">
        <v/>
      </c>
      <c r="VN85" s="369" t="str">
        <v/>
      </c>
      <c r="VO85" s="369" t="str">
        <v/>
      </c>
      <c r="VP85" s="369" t="str">
        <v/>
      </c>
      <c r="VQ85" s="369" t="str">
        <v/>
      </c>
      <c r="VR85" s="369" t="str">
        <v/>
      </c>
      <c r="VS85" s="369" t="str">
        <v/>
      </c>
      <c r="VT85" s="369" t="str">
        <v/>
      </c>
      <c r="VU85" s="369" t="str">
        <v/>
      </c>
      <c r="VV85" s="369" t="str">
        <v/>
      </c>
      <c r="VW85" s="369" t="str">
        <v/>
      </c>
      <c r="VX85" s="369" t="str">
        <v/>
      </c>
      <c r="VY85" s="369" t="str">
        <v/>
      </c>
      <c r="VZ85" s="369" t="str">
        <v/>
      </c>
      <c r="WA85" s="369" t="str">
        <v/>
      </c>
      <c r="WB85" s="369" t="str">
        <v/>
      </c>
      <c r="WC85" s="369" t="str">
        <v/>
      </c>
      <c r="WD85" s="369" t="str">
        <v/>
      </c>
      <c r="WE85" s="369" t="str">
        <v/>
      </c>
      <c r="WF85" s="369" t="str">
        <v/>
      </c>
      <c r="WG85" s="369" t="str">
        <v/>
      </c>
      <c r="WH85" s="369" t="str">
        <v/>
      </c>
      <c r="WI85" s="369" t="str">
        <v/>
      </c>
    </row>
    <row r="86" spans="1:607" ht="12.6" customHeight="1">
      <c r="A86" s="348"/>
      <c r="B86" s="360" t="s">
        <v>818</v>
      </c>
      <c r="C86" s="348"/>
      <c r="D86" s="348"/>
      <c r="E86" s="348"/>
      <c r="F86" s="348"/>
      <c r="G86" s="361" t="str">
        <f t="shared" si="2"/>
        <v/>
      </c>
      <c r="H86" s="361" t="str">
        <f t="shared" si="3"/>
        <v/>
      </c>
      <c r="I86" s="397"/>
      <c r="J86" s="348"/>
      <c r="K86" s="348"/>
      <c r="L86" s="348"/>
      <c r="M86" s="348"/>
      <c r="N86" s="400"/>
      <c r="O86" s="400"/>
      <c r="P86" s="400"/>
      <c r="Q86" s="400"/>
      <c r="R86" s="400"/>
      <c r="S86" s="400"/>
      <c r="T86" s="400"/>
      <c r="U86" s="400"/>
      <c r="V86" s="400"/>
      <c r="W86" s="400"/>
      <c r="X86" s="400"/>
      <c r="Y86" s="400"/>
      <c r="Z86" s="400"/>
      <c r="AA86" s="400"/>
      <c r="AB86" s="400"/>
      <c r="AC86" s="400"/>
      <c r="AD86" s="400"/>
      <c r="AE86" s="400"/>
      <c r="AF86" s="400"/>
      <c r="AG86" s="400"/>
      <c r="AH86" s="400"/>
      <c r="AI86" s="400"/>
      <c r="AJ86" s="400"/>
      <c r="AK86" s="400"/>
      <c r="AL86" s="400"/>
      <c r="AM86" s="400"/>
      <c r="AN86" s="400"/>
      <c r="AO86" s="400"/>
      <c r="AP86" s="400"/>
      <c r="AQ86" s="400"/>
      <c r="AR86" s="400"/>
      <c r="AS86" s="400"/>
      <c r="AT86" s="400"/>
      <c r="AU86" s="400"/>
      <c r="AV86" s="400"/>
      <c r="AW86" s="400"/>
      <c r="AX86" s="400"/>
      <c r="AY86" s="400"/>
      <c r="AZ86" s="400"/>
      <c r="BA86" s="400"/>
      <c r="BB86" s="400"/>
      <c r="BC86" s="400"/>
      <c r="BD86" s="400"/>
      <c r="BE86" s="400"/>
      <c r="BF86" s="400"/>
      <c r="BG86" s="400"/>
      <c r="BH86" s="400"/>
      <c r="BI86" s="400"/>
      <c r="BJ86" s="400"/>
      <c r="BK86" s="400"/>
      <c r="BL86" s="400"/>
      <c r="BM86" s="400"/>
      <c r="BN86" s="400"/>
      <c r="BO86" s="400"/>
      <c r="BP86" s="400"/>
      <c r="BQ86" s="400"/>
      <c r="BR86" s="400"/>
      <c r="BS86" s="400"/>
      <c r="BT86" s="400"/>
      <c r="BU86" s="400"/>
      <c r="BV86" s="400"/>
      <c r="BW86" s="400"/>
      <c r="BX86" s="400"/>
      <c r="BY86" s="400"/>
      <c r="BZ86" s="400"/>
      <c r="CA86" s="400"/>
      <c r="CB86" s="400"/>
      <c r="CC86" s="400"/>
      <c r="CD86" s="400"/>
      <c r="CE86" s="400"/>
      <c r="CF86" s="400"/>
      <c r="CG86" s="400"/>
      <c r="CH86" s="400"/>
      <c r="CI86" s="400"/>
      <c r="CJ86" s="400"/>
      <c r="CK86" s="400"/>
      <c r="CL86" s="400"/>
      <c r="CM86" s="400"/>
      <c r="CN86" s="400"/>
      <c r="CO86" s="400"/>
      <c r="CP86" s="400"/>
      <c r="CQ86" s="400"/>
      <c r="CR86" s="400"/>
      <c r="CS86" s="400"/>
      <c r="CT86" s="400"/>
      <c r="CU86" s="400"/>
      <c r="CV86" s="400"/>
      <c r="CW86" s="400"/>
      <c r="CX86" s="400"/>
      <c r="CY86" s="400"/>
      <c r="CZ86" s="362"/>
      <c r="DB86" s="896" t="s">
        <v>1262</v>
      </c>
      <c r="DC86" s="896" t="s">
        <v>1251</v>
      </c>
      <c r="DD86" s="368" t="str">
        <v/>
      </c>
      <c r="DE86" s="369" t="str">
        <v/>
      </c>
      <c r="DF86" s="369" t="str">
        <v/>
      </c>
      <c r="DG86" s="369" t="str">
        <v/>
      </c>
      <c r="DH86" s="369" t="str">
        <v/>
      </c>
      <c r="DI86" s="369" t="str">
        <v/>
      </c>
      <c r="DJ86" s="369" t="str">
        <v/>
      </c>
      <c r="DK86" s="369" t="str">
        <v/>
      </c>
      <c r="DL86" s="369" t="str">
        <v/>
      </c>
      <c r="DM86" s="369" t="str">
        <v/>
      </c>
      <c r="DN86" s="369" t="str">
        <v/>
      </c>
      <c r="DO86" s="369" t="str">
        <v/>
      </c>
      <c r="DP86" s="369" t="str">
        <v/>
      </c>
      <c r="DQ86" s="369" t="str">
        <v/>
      </c>
      <c r="DR86" s="369" t="str">
        <v/>
      </c>
      <c r="DS86" s="369" t="str">
        <v/>
      </c>
      <c r="DT86" s="369" t="str">
        <v/>
      </c>
      <c r="DU86" s="369" t="str">
        <v/>
      </c>
      <c r="DV86" s="369" t="str">
        <v/>
      </c>
      <c r="DW86" s="369" t="str">
        <v/>
      </c>
      <c r="DX86" s="370" t="str">
        <v/>
      </c>
      <c r="DY86" s="369" t="str">
        <v/>
      </c>
      <c r="DZ86" s="369" t="str">
        <v/>
      </c>
      <c r="EA86" s="369" t="str">
        <v/>
      </c>
      <c r="EB86" s="369" t="str">
        <v/>
      </c>
      <c r="EC86" s="369" t="str">
        <v/>
      </c>
      <c r="ED86" s="369" t="str">
        <v/>
      </c>
      <c r="EE86" s="369" t="str">
        <v/>
      </c>
      <c r="EF86" s="369" t="str">
        <v/>
      </c>
      <c r="EG86" s="369" t="str">
        <v/>
      </c>
      <c r="EH86" s="369" t="str">
        <v/>
      </c>
      <c r="EI86" s="369" t="str">
        <v/>
      </c>
      <c r="EJ86" s="369" t="str">
        <v/>
      </c>
      <c r="EK86" s="369" t="str">
        <v/>
      </c>
      <c r="EL86" s="369" t="str">
        <v/>
      </c>
      <c r="EM86" s="369" t="str">
        <v/>
      </c>
      <c r="EN86" s="369" t="str">
        <v/>
      </c>
      <c r="EO86" s="369" t="str">
        <v/>
      </c>
      <c r="EP86" s="369" t="str">
        <v/>
      </c>
      <c r="EQ86" s="369" t="str">
        <v/>
      </c>
      <c r="ER86" s="369" t="str">
        <v/>
      </c>
      <c r="ES86" s="369" t="str">
        <v/>
      </c>
      <c r="ET86" s="369" t="str">
        <v/>
      </c>
      <c r="EU86" s="369" t="str">
        <v/>
      </c>
      <c r="EV86" s="369" t="str">
        <v/>
      </c>
      <c r="EW86" s="369" t="str">
        <v/>
      </c>
      <c r="EX86" s="369" t="str">
        <v/>
      </c>
      <c r="EY86" s="369" t="str">
        <v/>
      </c>
      <c r="EZ86" s="369" t="str">
        <v/>
      </c>
      <c r="FA86" s="369" t="str">
        <v/>
      </c>
      <c r="FB86" s="369" t="str">
        <v/>
      </c>
      <c r="FC86" s="369" t="str">
        <v/>
      </c>
      <c r="FD86" s="369" t="str">
        <v/>
      </c>
      <c r="FE86" s="369" t="str">
        <v/>
      </c>
      <c r="FF86" s="369" t="str">
        <v/>
      </c>
      <c r="FG86" s="369" t="str">
        <v/>
      </c>
      <c r="FH86" s="369" t="str">
        <v/>
      </c>
      <c r="FI86" s="369" t="str">
        <v/>
      </c>
      <c r="FJ86" s="369" t="str">
        <v/>
      </c>
      <c r="FK86" s="369" t="str">
        <v/>
      </c>
      <c r="FL86" s="369" t="str">
        <v/>
      </c>
      <c r="FM86" s="369" t="str">
        <v/>
      </c>
      <c r="FN86" s="369" t="str">
        <v/>
      </c>
      <c r="FO86" s="369" t="str">
        <v/>
      </c>
      <c r="FP86" s="369" t="str">
        <v/>
      </c>
      <c r="FQ86" s="369" t="str">
        <v/>
      </c>
      <c r="FR86" s="369" t="str">
        <v/>
      </c>
      <c r="FS86" s="369" t="str">
        <v/>
      </c>
      <c r="FT86" s="369" t="str">
        <v/>
      </c>
      <c r="FU86" s="369" t="str">
        <v/>
      </c>
      <c r="FV86" s="369" t="str">
        <v/>
      </c>
      <c r="FW86" s="369" t="str">
        <v/>
      </c>
      <c r="FX86" s="369" t="str">
        <v/>
      </c>
      <c r="FY86" s="369" t="str">
        <v/>
      </c>
      <c r="FZ86" s="369" t="str">
        <v/>
      </c>
      <c r="GA86" s="369" t="str">
        <v/>
      </c>
      <c r="GB86" s="369" t="str">
        <v/>
      </c>
      <c r="GC86" s="369" t="str">
        <v/>
      </c>
      <c r="GD86" s="369" t="str">
        <v/>
      </c>
      <c r="GE86" s="369" t="str">
        <v/>
      </c>
      <c r="GF86" s="369" t="str">
        <v/>
      </c>
      <c r="GG86" s="369" t="str">
        <v/>
      </c>
      <c r="GH86" s="369" t="str">
        <v/>
      </c>
      <c r="GI86" s="369" t="str">
        <v/>
      </c>
      <c r="GJ86" s="369" t="str">
        <v/>
      </c>
      <c r="GK86" s="369" t="str">
        <v/>
      </c>
      <c r="GL86" s="369" t="str">
        <v/>
      </c>
      <c r="GM86" s="369" t="str">
        <v/>
      </c>
      <c r="GN86" s="369" t="str">
        <v/>
      </c>
      <c r="GO86" s="369" t="str">
        <v/>
      </c>
      <c r="GP86" s="369" t="str">
        <v/>
      </c>
      <c r="GQ86" s="369" t="str">
        <v/>
      </c>
      <c r="GR86" s="369" t="str">
        <v/>
      </c>
      <c r="GS86" s="369" t="str">
        <v/>
      </c>
      <c r="GT86" s="369" t="str">
        <v/>
      </c>
      <c r="GU86" s="369" t="str">
        <v/>
      </c>
      <c r="GV86" s="369" t="str">
        <v/>
      </c>
      <c r="GW86" s="369" t="str">
        <v/>
      </c>
      <c r="GX86" s="369" t="str">
        <v/>
      </c>
      <c r="GY86" s="369" t="str">
        <v/>
      </c>
      <c r="GZ86" s="369" t="str">
        <v/>
      </c>
      <c r="HA86" s="369" t="str">
        <v/>
      </c>
      <c r="HB86" s="369" t="str">
        <v/>
      </c>
      <c r="HC86" s="369" t="str">
        <v/>
      </c>
      <c r="HD86" s="369" t="str">
        <v/>
      </c>
      <c r="HE86" s="369" t="str">
        <v/>
      </c>
      <c r="HF86" s="369" t="str">
        <v/>
      </c>
      <c r="HG86" s="369" t="str">
        <v/>
      </c>
      <c r="HH86" s="369" t="str">
        <v/>
      </c>
      <c r="HI86" s="369" t="str">
        <v/>
      </c>
      <c r="HJ86" s="369" t="str">
        <v/>
      </c>
      <c r="HK86" s="369" t="str">
        <v/>
      </c>
      <c r="HL86" s="369" t="str">
        <v/>
      </c>
      <c r="HM86" s="369" t="str">
        <v/>
      </c>
      <c r="HN86" s="369" t="str">
        <v/>
      </c>
      <c r="HO86" s="369" t="str">
        <v/>
      </c>
      <c r="HP86" s="369" t="str">
        <v/>
      </c>
      <c r="HQ86" s="369" t="str">
        <v/>
      </c>
      <c r="HR86" s="369" t="str">
        <v/>
      </c>
      <c r="HS86" s="369" t="str">
        <v/>
      </c>
      <c r="HT86" s="369" t="str">
        <v/>
      </c>
      <c r="HU86" s="369" t="str">
        <v/>
      </c>
      <c r="HV86" s="369" t="str">
        <v/>
      </c>
      <c r="HW86" s="369" t="str">
        <v/>
      </c>
      <c r="HX86" s="369" t="str">
        <v/>
      </c>
      <c r="HY86" s="369" t="str">
        <v/>
      </c>
      <c r="HZ86" s="369" t="str">
        <v/>
      </c>
      <c r="IA86" s="369" t="str">
        <v/>
      </c>
      <c r="IB86" s="369" t="str">
        <v/>
      </c>
      <c r="IC86" s="369" t="str">
        <v/>
      </c>
      <c r="ID86" s="369" t="str">
        <v/>
      </c>
      <c r="IE86" s="369" t="str">
        <v/>
      </c>
      <c r="IF86" s="369" t="str">
        <v/>
      </c>
      <c r="IG86" s="369" t="str">
        <v/>
      </c>
      <c r="IH86" s="369" t="str">
        <v/>
      </c>
      <c r="II86" s="369" t="str">
        <v/>
      </c>
      <c r="IJ86" s="369" t="str">
        <v/>
      </c>
      <c r="IK86" s="369" t="str">
        <v/>
      </c>
      <c r="IL86" s="369" t="str">
        <v/>
      </c>
      <c r="IM86" s="369" t="str">
        <v/>
      </c>
      <c r="IN86" s="369" t="str">
        <v/>
      </c>
      <c r="IO86" s="369" t="str">
        <v/>
      </c>
      <c r="IP86" s="369" t="str">
        <v/>
      </c>
      <c r="IQ86" s="369" t="str">
        <v/>
      </c>
      <c r="IR86" s="369" t="str">
        <v/>
      </c>
      <c r="IS86" s="369" t="str">
        <v/>
      </c>
      <c r="IT86" s="369" t="str">
        <v/>
      </c>
      <c r="IU86" s="369" t="str">
        <v/>
      </c>
      <c r="IV86" s="369" t="str">
        <v/>
      </c>
      <c r="IW86" s="369" t="str">
        <v/>
      </c>
      <c r="IX86" s="369" t="str">
        <v/>
      </c>
      <c r="IY86" s="369" t="str">
        <v/>
      </c>
      <c r="IZ86" s="369" t="str">
        <v/>
      </c>
      <c r="JA86" s="369" t="str">
        <v/>
      </c>
      <c r="JB86" s="369" t="str">
        <v/>
      </c>
      <c r="JC86" s="369" t="str">
        <v/>
      </c>
      <c r="JD86" s="369" t="str">
        <v/>
      </c>
      <c r="JE86" s="369" t="str">
        <v/>
      </c>
      <c r="JF86" s="369" t="str">
        <v/>
      </c>
      <c r="JG86" s="369" t="str">
        <v/>
      </c>
      <c r="JH86" s="369" t="str">
        <v/>
      </c>
      <c r="JI86" s="369" t="str">
        <v/>
      </c>
      <c r="JJ86" s="369" t="str">
        <v/>
      </c>
      <c r="JK86" s="369" t="str">
        <v/>
      </c>
      <c r="JL86" s="369" t="str">
        <v/>
      </c>
      <c r="JM86" s="369" t="str">
        <v/>
      </c>
      <c r="JN86" s="369" t="str">
        <v/>
      </c>
      <c r="JO86" s="369" t="str">
        <v/>
      </c>
      <c r="JP86" s="369" t="str">
        <v/>
      </c>
      <c r="JQ86" s="369" t="str">
        <v/>
      </c>
      <c r="JR86" s="369" t="str">
        <v/>
      </c>
      <c r="JS86" s="369" t="str">
        <v/>
      </c>
      <c r="JT86" s="369" t="str">
        <v/>
      </c>
      <c r="JU86" s="369" t="str">
        <v/>
      </c>
      <c r="JV86" s="369" t="str">
        <v/>
      </c>
      <c r="JW86" s="369" t="str">
        <v/>
      </c>
      <c r="JX86" s="369" t="str">
        <v/>
      </c>
      <c r="JY86" s="369" t="str">
        <v/>
      </c>
      <c r="JZ86" s="369" t="str">
        <v/>
      </c>
      <c r="KA86" s="369" t="str">
        <v/>
      </c>
      <c r="KB86" s="369" t="str">
        <v/>
      </c>
      <c r="KC86" s="369" t="str">
        <v/>
      </c>
      <c r="KD86" s="369" t="str">
        <v/>
      </c>
      <c r="KE86" s="369" t="str">
        <v/>
      </c>
      <c r="KF86" s="369" t="str">
        <v/>
      </c>
      <c r="KG86" s="369" t="str">
        <v/>
      </c>
      <c r="KH86" s="369" t="str">
        <v/>
      </c>
      <c r="KI86" s="369" t="str">
        <v/>
      </c>
      <c r="KJ86" s="369" t="str">
        <v/>
      </c>
      <c r="KK86" s="369" t="str">
        <v/>
      </c>
      <c r="KL86" s="369" t="str">
        <v/>
      </c>
      <c r="KM86" s="369" t="str">
        <v/>
      </c>
      <c r="KN86" s="369" t="str">
        <v/>
      </c>
      <c r="KO86" s="369" t="str">
        <v/>
      </c>
      <c r="KP86" s="369" t="str">
        <v/>
      </c>
      <c r="KQ86" s="369" t="str">
        <v/>
      </c>
      <c r="KR86" s="369" t="str">
        <v/>
      </c>
      <c r="KS86" s="369" t="str">
        <v/>
      </c>
      <c r="KT86" s="369" t="str">
        <v/>
      </c>
      <c r="KU86" s="369" t="str">
        <v/>
      </c>
      <c r="KV86" s="369" t="str">
        <v/>
      </c>
      <c r="KW86" s="369" t="str">
        <v/>
      </c>
      <c r="KX86" s="369" t="str">
        <v/>
      </c>
      <c r="KY86" s="369" t="str">
        <v/>
      </c>
      <c r="KZ86" s="369" t="str">
        <v/>
      </c>
      <c r="LA86" s="369" t="str">
        <v/>
      </c>
      <c r="LB86" s="369" t="str">
        <v/>
      </c>
      <c r="LC86" s="369" t="str">
        <v/>
      </c>
      <c r="LD86" s="369" t="str">
        <v/>
      </c>
      <c r="LE86" s="369" t="str">
        <v/>
      </c>
      <c r="LF86" s="369" t="str">
        <v/>
      </c>
      <c r="LG86" s="369" t="str">
        <v/>
      </c>
      <c r="LH86" s="369" t="str">
        <v/>
      </c>
      <c r="LI86" s="369" t="str">
        <v/>
      </c>
      <c r="LJ86" s="369" t="str">
        <v/>
      </c>
      <c r="LK86" s="369" t="str">
        <v/>
      </c>
      <c r="LL86" s="369" t="str">
        <v/>
      </c>
      <c r="LM86" s="369" t="str">
        <v/>
      </c>
      <c r="LN86" s="369" t="str">
        <v/>
      </c>
      <c r="LO86" s="369" t="str">
        <v/>
      </c>
      <c r="LP86" s="369" t="str">
        <v/>
      </c>
      <c r="LQ86" s="369" t="str">
        <v/>
      </c>
      <c r="LR86" s="369" t="str">
        <v/>
      </c>
      <c r="LS86" s="369" t="str">
        <v/>
      </c>
      <c r="LT86" s="369" t="str">
        <v/>
      </c>
      <c r="LU86" s="369" t="str">
        <v/>
      </c>
      <c r="LV86" s="369" t="str">
        <v/>
      </c>
      <c r="LW86" s="369" t="str">
        <v/>
      </c>
      <c r="LX86" s="369" t="str">
        <v/>
      </c>
      <c r="LY86" s="369" t="str">
        <v/>
      </c>
      <c r="LZ86" s="369" t="str">
        <v/>
      </c>
      <c r="MA86" s="369" t="str">
        <v/>
      </c>
      <c r="MB86" s="369" t="str">
        <v/>
      </c>
      <c r="MC86" s="369" t="str">
        <v/>
      </c>
      <c r="MD86" s="369" t="str">
        <v/>
      </c>
      <c r="ME86" s="369" t="str">
        <v/>
      </c>
      <c r="MF86" s="369" t="str">
        <v/>
      </c>
      <c r="MG86" s="369" t="str">
        <v/>
      </c>
      <c r="MH86" s="369" t="str">
        <v/>
      </c>
      <c r="MI86" s="369" t="str">
        <v/>
      </c>
      <c r="MJ86" s="369" t="str">
        <v/>
      </c>
      <c r="MK86" s="369" t="str">
        <v/>
      </c>
      <c r="ML86" s="369" t="str">
        <v/>
      </c>
      <c r="MM86" s="369" t="str">
        <v/>
      </c>
      <c r="MN86" s="369" t="str">
        <v/>
      </c>
      <c r="MO86" s="369" t="str">
        <v/>
      </c>
      <c r="MP86" s="369" t="str">
        <v/>
      </c>
      <c r="MQ86" s="369" t="str">
        <v/>
      </c>
      <c r="MR86" s="369" t="str">
        <v/>
      </c>
      <c r="MS86" s="369" t="str">
        <v/>
      </c>
      <c r="MT86" s="369" t="str">
        <v/>
      </c>
      <c r="MU86" s="369" t="str">
        <v/>
      </c>
      <c r="MV86" s="369" t="str">
        <v/>
      </c>
      <c r="MW86" s="369" t="str">
        <v/>
      </c>
      <c r="MX86" s="369" t="str">
        <v/>
      </c>
      <c r="MY86" s="369" t="str">
        <v/>
      </c>
      <c r="MZ86" s="369" t="str">
        <v/>
      </c>
      <c r="NA86" s="369" t="str">
        <v/>
      </c>
      <c r="NB86" s="369" t="str">
        <v/>
      </c>
      <c r="NC86" s="369" t="str">
        <v/>
      </c>
      <c r="ND86" s="369" t="str">
        <v/>
      </c>
      <c r="NE86" s="369" t="str">
        <v/>
      </c>
      <c r="NF86" s="369" t="str">
        <v/>
      </c>
      <c r="NG86" s="369" t="str">
        <v/>
      </c>
      <c r="NH86" s="369" t="str">
        <v/>
      </c>
      <c r="NI86" s="369" t="str">
        <v/>
      </c>
      <c r="NJ86" s="369" t="str">
        <v/>
      </c>
      <c r="NK86" s="369" t="str">
        <v/>
      </c>
      <c r="NL86" s="369" t="str">
        <v/>
      </c>
      <c r="NM86" s="369" t="str">
        <v/>
      </c>
      <c r="NN86" s="369" t="str">
        <v/>
      </c>
      <c r="NO86" s="369" t="str">
        <v/>
      </c>
      <c r="NP86" s="369" t="str">
        <v/>
      </c>
      <c r="NQ86" s="369" t="str">
        <v/>
      </c>
      <c r="NR86" s="369" t="str">
        <v/>
      </c>
      <c r="NS86" s="369" t="str">
        <v/>
      </c>
      <c r="NT86" s="369" t="str">
        <v/>
      </c>
      <c r="NU86" s="369" t="str">
        <v/>
      </c>
      <c r="NV86" s="369" t="str">
        <v/>
      </c>
      <c r="NW86" s="369" t="str">
        <v/>
      </c>
      <c r="NX86" s="369" t="str">
        <v/>
      </c>
      <c r="NY86" s="369" t="str">
        <v/>
      </c>
      <c r="NZ86" s="369" t="str">
        <v/>
      </c>
      <c r="OA86" s="369" t="str">
        <v/>
      </c>
      <c r="OB86" s="369" t="str">
        <v/>
      </c>
      <c r="OC86" s="369" t="str">
        <v/>
      </c>
      <c r="OD86" s="369" t="str">
        <v/>
      </c>
      <c r="OE86" s="369" t="str">
        <v/>
      </c>
      <c r="OF86" s="369" t="str">
        <v/>
      </c>
      <c r="OG86" s="369" t="str">
        <v/>
      </c>
      <c r="OH86" s="369" t="str">
        <v/>
      </c>
      <c r="OI86" s="369" t="str">
        <v/>
      </c>
      <c r="OJ86" s="369" t="str">
        <v/>
      </c>
      <c r="OK86" s="369" t="str">
        <v/>
      </c>
      <c r="OL86" s="369" t="str">
        <v/>
      </c>
      <c r="OM86" s="369" t="str">
        <v/>
      </c>
      <c r="ON86" s="369" t="str">
        <v/>
      </c>
      <c r="OO86" s="369" t="str">
        <v/>
      </c>
      <c r="OP86" s="369" t="str">
        <v/>
      </c>
      <c r="OQ86" s="371" t="str">
        <v/>
      </c>
      <c r="OR86" s="369" t="str">
        <v/>
      </c>
      <c r="OS86" s="369" t="str">
        <v/>
      </c>
      <c r="OT86" s="369" t="str">
        <v/>
      </c>
      <c r="OU86" s="369" t="str">
        <v/>
      </c>
      <c r="OV86" s="369" t="str">
        <v/>
      </c>
      <c r="OW86" s="369" t="str">
        <v/>
      </c>
      <c r="OX86" s="369" t="str">
        <v/>
      </c>
      <c r="OY86" s="369" t="str">
        <v/>
      </c>
      <c r="OZ86" s="369" t="str">
        <v/>
      </c>
      <c r="PA86" s="369" t="str">
        <v/>
      </c>
      <c r="PB86" s="369" t="str">
        <v/>
      </c>
      <c r="PC86" s="369" t="str">
        <v/>
      </c>
      <c r="PD86" s="369" t="str">
        <v/>
      </c>
      <c r="PE86" s="369" t="str">
        <v/>
      </c>
      <c r="PF86" s="369" t="str">
        <v/>
      </c>
      <c r="PG86" s="369" t="str">
        <v/>
      </c>
      <c r="PH86" s="369" t="str">
        <v/>
      </c>
      <c r="PI86" s="369" t="str">
        <v/>
      </c>
      <c r="PJ86" s="369" t="str">
        <v/>
      </c>
      <c r="PK86" s="369" t="str">
        <v/>
      </c>
      <c r="PL86" s="369" t="str">
        <v/>
      </c>
      <c r="PM86" s="369" t="str">
        <v/>
      </c>
      <c r="PN86" s="369" t="str">
        <v/>
      </c>
      <c r="PO86" s="369" t="str">
        <v/>
      </c>
      <c r="PP86" s="369" t="str">
        <v/>
      </c>
      <c r="PQ86" s="369" t="str">
        <v/>
      </c>
      <c r="PR86" s="369" t="str">
        <v/>
      </c>
      <c r="PS86" s="369" t="str">
        <v/>
      </c>
      <c r="PT86" s="369" t="str">
        <v/>
      </c>
      <c r="PU86" s="369" t="str">
        <v/>
      </c>
      <c r="PV86" s="369" t="str">
        <v/>
      </c>
      <c r="PW86" s="369" t="str">
        <v/>
      </c>
      <c r="PX86" s="369" t="str">
        <v/>
      </c>
      <c r="PY86" s="369" t="str">
        <v/>
      </c>
      <c r="PZ86" s="369" t="str">
        <v/>
      </c>
      <c r="QA86" s="369" t="str">
        <v/>
      </c>
      <c r="QB86" s="369" t="str">
        <v/>
      </c>
      <c r="QC86" s="369" t="str">
        <v/>
      </c>
      <c r="QD86" s="369" t="str">
        <v/>
      </c>
      <c r="QE86" s="369" t="str">
        <v/>
      </c>
      <c r="QF86" s="369" t="str">
        <v/>
      </c>
      <c r="QG86" s="369" t="str">
        <v/>
      </c>
      <c r="QH86" s="369" t="str">
        <v/>
      </c>
      <c r="QI86" s="369" t="str">
        <v/>
      </c>
      <c r="QJ86" s="369" t="str">
        <v/>
      </c>
      <c r="QK86" s="369" t="str">
        <v/>
      </c>
      <c r="QL86" s="369" t="str">
        <v/>
      </c>
      <c r="QM86" s="369" t="str">
        <v/>
      </c>
      <c r="QN86" s="369" t="str">
        <v/>
      </c>
      <c r="QO86" s="369" t="str">
        <v/>
      </c>
      <c r="QP86" s="369" t="str">
        <v/>
      </c>
      <c r="QQ86" s="369" t="str">
        <v/>
      </c>
      <c r="QR86" s="369" t="str">
        <v/>
      </c>
      <c r="QS86" s="369" t="str">
        <v/>
      </c>
      <c r="QT86" s="369" t="str">
        <v/>
      </c>
      <c r="QU86" s="369" t="str">
        <v/>
      </c>
      <c r="QV86" s="369" t="str">
        <v/>
      </c>
      <c r="QW86" s="369" t="str">
        <v/>
      </c>
      <c r="QX86" s="369" t="str">
        <v/>
      </c>
      <c r="QY86" s="369" t="str">
        <v/>
      </c>
      <c r="QZ86" s="369" t="str">
        <v/>
      </c>
      <c r="RA86" s="369" t="str">
        <v/>
      </c>
      <c r="RB86" s="369" t="str">
        <v/>
      </c>
      <c r="RC86" s="369" t="str">
        <v/>
      </c>
      <c r="RD86" s="369" t="str">
        <v/>
      </c>
      <c r="RE86" s="369" t="str">
        <v/>
      </c>
      <c r="RF86" s="369" t="str">
        <v/>
      </c>
      <c r="RG86" s="369" t="str">
        <v/>
      </c>
      <c r="RH86" s="369" t="str">
        <v/>
      </c>
      <c r="RI86" s="369" t="str">
        <v/>
      </c>
      <c r="RJ86" s="369" t="str">
        <v/>
      </c>
      <c r="RK86" s="369" t="str">
        <v/>
      </c>
      <c r="RL86" s="369" t="str">
        <v/>
      </c>
      <c r="RM86" s="369" t="str">
        <v/>
      </c>
      <c r="RN86" s="369" t="str">
        <v/>
      </c>
      <c r="RO86" s="369" t="str">
        <v/>
      </c>
      <c r="RP86" s="369" t="str">
        <v/>
      </c>
      <c r="RQ86" s="369" t="str">
        <v/>
      </c>
      <c r="RR86" s="369" t="str">
        <v/>
      </c>
      <c r="RS86" s="369" t="str">
        <v/>
      </c>
      <c r="RT86" s="369" t="str">
        <v/>
      </c>
      <c r="RU86" s="369" t="str">
        <v/>
      </c>
      <c r="RV86" s="369" t="str">
        <v/>
      </c>
      <c r="RW86" s="369" t="str">
        <v/>
      </c>
      <c r="RX86" s="369" t="str">
        <v/>
      </c>
      <c r="RY86" s="369" t="str">
        <v/>
      </c>
      <c r="RZ86" s="369" t="str">
        <v/>
      </c>
      <c r="SA86" s="369" t="str">
        <v/>
      </c>
      <c r="SB86" s="369" t="str">
        <v/>
      </c>
      <c r="SC86" s="369" t="str">
        <v/>
      </c>
      <c r="SD86" s="369" t="str">
        <v/>
      </c>
      <c r="SE86" s="369" t="str">
        <v/>
      </c>
      <c r="SF86" s="369" t="str">
        <v/>
      </c>
      <c r="SG86" s="369" t="str">
        <v/>
      </c>
      <c r="SH86" s="369" t="str">
        <v/>
      </c>
      <c r="SI86" s="369" t="str">
        <v/>
      </c>
      <c r="SJ86" s="369" t="str">
        <v/>
      </c>
      <c r="SK86" s="369" t="str">
        <v/>
      </c>
      <c r="SL86" s="369" t="str">
        <v/>
      </c>
      <c r="SM86" s="369" t="str">
        <v/>
      </c>
      <c r="SN86" s="369" t="str">
        <v/>
      </c>
      <c r="SO86" s="369" t="str">
        <v/>
      </c>
      <c r="SP86" s="369" t="str">
        <v/>
      </c>
      <c r="SQ86" s="369" t="str">
        <v/>
      </c>
      <c r="SR86" s="369" t="str">
        <v/>
      </c>
      <c r="SS86" s="369" t="str">
        <v/>
      </c>
      <c r="ST86" s="369" t="str">
        <v/>
      </c>
      <c r="SU86" s="369" t="str">
        <v/>
      </c>
      <c r="SV86" s="369" t="str">
        <v/>
      </c>
      <c r="SW86" s="369" t="str">
        <v/>
      </c>
      <c r="SX86" s="369" t="str">
        <v/>
      </c>
      <c r="SY86" s="369" t="str">
        <v/>
      </c>
      <c r="SZ86" s="369" t="str">
        <v/>
      </c>
      <c r="TA86" s="369" t="str">
        <v/>
      </c>
      <c r="TB86" s="369" t="str">
        <v/>
      </c>
      <c r="TC86" s="369" t="str">
        <v/>
      </c>
      <c r="TD86" s="369" t="str">
        <v/>
      </c>
      <c r="TE86" s="369" t="str">
        <v/>
      </c>
      <c r="TF86" s="369" t="str">
        <v/>
      </c>
      <c r="TG86" s="369" t="str">
        <v/>
      </c>
      <c r="TH86" s="369" t="str">
        <v/>
      </c>
      <c r="TI86" s="369" t="str">
        <v/>
      </c>
      <c r="TJ86" s="369" t="str">
        <v/>
      </c>
      <c r="TK86" s="369" t="str">
        <v/>
      </c>
      <c r="TL86" s="369" t="str">
        <v/>
      </c>
      <c r="TM86" s="369" t="str">
        <v/>
      </c>
      <c r="TN86" s="369" t="str">
        <v/>
      </c>
      <c r="TO86" s="369" t="str">
        <v/>
      </c>
      <c r="TP86" s="369" t="str">
        <v/>
      </c>
      <c r="TQ86" s="369" t="str">
        <v/>
      </c>
      <c r="TR86" s="369" t="str">
        <v/>
      </c>
      <c r="TS86" s="369" t="str">
        <v/>
      </c>
      <c r="TT86" s="369" t="str">
        <v/>
      </c>
      <c r="TU86" s="369" t="str">
        <v/>
      </c>
      <c r="TV86" s="369" t="str">
        <v/>
      </c>
      <c r="TW86" s="369" t="str">
        <v/>
      </c>
      <c r="TX86" s="369" t="str">
        <v/>
      </c>
      <c r="TY86" s="369" t="str">
        <v/>
      </c>
      <c r="TZ86" s="369" t="str">
        <v/>
      </c>
      <c r="UA86" s="369" t="str">
        <v/>
      </c>
      <c r="UB86" s="369" t="str">
        <v/>
      </c>
      <c r="UC86" s="369" t="str">
        <v/>
      </c>
      <c r="UD86" s="369" t="str">
        <v/>
      </c>
      <c r="UE86" s="369" t="str">
        <v/>
      </c>
      <c r="UF86" s="369" t="str">
        <v/>
      </c>
      <c r="UG86" s="369" t="str">
        <v/>
      </c>
      <c r="UH86" s="369" t="str">
        <v/>
      </c>
      <c r="UI86" s="369" t="str">
        <v/>
      </c>
      <c r="UJ86" s="369" t="str">
        <v/>
      </c>
      <c r="UK86" s="369" t="str">
        <v/>
      </c>
      <c r="UL86" s="369" t="str">
        <v/>
      </c>
      <c r="UM86" s="369" t="str">
        <v/>
      </c>
      <c r="UN86" s="369" t="str">
        <v/>
      </c>
      <c r="UO86" s="369" t="str">
        <v/>
      </c>
      <c r="UP86" s="369" t="str">
        <v/>
      </c>
      <c r="UQ86" s="369" t="str">
        <v/>
      </c>
      <c r="UR86" s="369" t="str">
        <v/>
      </c>
      <c r="US86" s="369" t="str">
        <v/>
      </c>
      <c r="UT86" s="369" t="str">
        <v/>
      </c>
      <c r="UU86" s="369" t="str">
        <v/>
      </c>
      <c r="UV86" s="369" t="str">
        <v/>
      </c>
      <c r="UW86" s="369" t="str">
        <v/>
      </c>
      <c r="UX86" s="369" t="str">
        <v/>
      </c>
      <c r="UY86" s="369" t="str">
        <v/>
      </c>
      <c r="UZ86" s="369" t="str">
        <v/>
      </c>
      <c r="VA86" s="369" t="str">
        <v/>
      </c>
      <c r="VB86" s="369" t="str">
        <v/>
      </c>
      <c r="VC86" s="369" t="str">
        <v/>
      </c>
      <c r="VD86" s="369" t="str">
        <v/>
      </c>
      <c r="VE86" s="369" t="str">
        <v/>
      </c>
      <c r="VF86" s="369" t="str">
        <v/>
      </c>
      <c r="VG86" s="369" t="str">
        <v/>
      </c>
      <c r="VH86" s="369" t="str">
        <v/>
      </c>
      <c r="VI86" s="369" t="str">
        <v/>
      </c>
      <c r="VJ86" s="369" t="str">
        <v/>
      </c>
      <c r="VK86" s="369" t="str">
        <v/>
      </c>
      <c r="VL86" s="369" t="str">
        <v/>
      </c>
      <c r="VM86" s="369" t="str">
        <v/>
      </c>
      <c r="VN86" s="369" t="str">
        <v/>
      </c>
      <c r="VO86" s="369" t="str">
        <v/>
      </c>
      <c r="VP86" s="369" t="str">
        <v/>
      </c>
      <c r="VQ86" s="369" t="str">
        <v/>
      </c>
      <c r="VR86" s="369" t="str">
        <v/>
      </c>
      <c r="VS86" s="369" t="str">
        <v/>
      </c>
      <c r="VT86" s="369" t="str">
        <v/>
      </c>
      <c r="VU86" s="369" t="str">
        <v/>
      </c>
      <c r="VV86" s="369" t="str">
        <v/>
      </c>
      <c r="VW86" s="369" t="str">
        <v/>
      </c>
      <c r="VX86" s="369" t="str">
        <v/>
      </c>
      <c r="VY86" s="369" t="str">
        <v/>
      </c>
      <c r="VZ86" s="369" t="str">
        <v/>
      </c>
      <c r="WA86" s="369" t="str">
        <v/>
      </c>
      <c r="WB86" s="369" t="str">
        <v/>
      </c>
      <c r="WC86" s="369" t="str">
        <v/>
      </c>
      <c r="WD86" s="369" t="str">
        <v/>
      </c>
      <c r="WE86" s="369" t="str">
        <v/>
      </c>
      <c r="WF86" s="369" t="str">
        <v/>
      </c>
      <c r="WG86" s="369" t="str">
        <v/>
      </c>
      <c r="WH86" s="369" t="str">
        <v/>
      </c>
      <c r="WI86" s="369" t="str">
        <v/>
      </c>
    </row>
    <row r="87" spans="1:607">
      <c r="A87" s="348"/>
      <c r="B87" s="360" t="s">
        <v>819</v>
      </c>
      <c r="C87" s="348"/>
      <c r="D87" s="348"/>
      <c r="E87" s="348"/>
      <c r="F87" s="348"/>
      <c r="G87" s="361" t="str">
        <f t="shared" si="2"/>
        <v/>
      </c>
      <c r="H87" s="361" t="str">
        <f t="shared" si="3"/>
        <v/>
      </c>
      <c r="I87" s="397"/>
      <c r="J87" s="348"/>
      <c r="K87" s="348"/>
      <c r="L87" s="348"/>
      <c r="M87" s="348"/>
      <c r="N87" s="400"/>
      <c r="O87" s="400"/>
      <c r="P87" s="400"/>
      <c r="Q87" s="400"/>
      <c r="R87" s="400"/>
      <c r="S87" s="400"/>
      <c r="T87" s="400"/>
      <c r="U87" s="400"/>
      <c r="V87" s="400"/>
      <c r="W87" s="400"/>
      <c r="X87" s="400"/>
      <c r="Y87" s="400"/>
      <c r="Z87" s="400"/>
      <c r="AA87" s="400"/>
      <c r="AB87" s="400"/>
      <c r="AC87" s="400"/>
      <c r="AD87" s="400"/>
      <c r="AE87" s="400"/>
      <c r="AF87" s="400"/>
      <c r="AG87" s="400"/>
      <c r="AH87" s="400"/>
      <c r="AI87" s="400"/>
      <c r="AJ87" s="400"/>
      <c r="AK87" s="400"/>
      <c r="AL87" s="400"/>
      <c r="AM87" s="400"/>
      <c r="AN87" s="400"/>
      <c r="AO87" s="400"/>
      <c r="AP87" s="400"/>
      <c r="AQ87" s="400"/>
      <c r="AR87" s="400"/>
      <c r="AS87" s="400"/>
      <c r="AT87" s="400"/>
      <c r="AU87" s="400"/>
      <c r="AV87" s="400"/>
      <c r="AW87" s="400"/>
      <c r="AX87" s="400"/>
      <c r="AY87" s="400"/>
      <c r="AZ87" s="400"/>
      <c r="BA87" s="400"/>
      <c r="BB87" s="400"/>
      <c r="BC87" s="400"/>
      <c r="BD87" s="400"/>
      <c r="BE87" s="400"/>
      <c r="BF87" s="400"/>
      <c r="BG87" s="400"/>
      <c r="BH87" s="400"/>
      <c r="BI87" s="400"/>
      <c r="BJ87" s="400"/>
      <c r="BK87" s="400"/>
      <c r="BL87" s="400"/>
      <c r="BM87" s="400"/>
      <c r="BN87" s="400"/>
      <c r="BO87" s="400"/>
      <c r="BP87" s="400"/>
      <c r="BQ87" s="400"/>
      <c r="BR87" s="400"/>
      <c r="BS87" s="400"/>
      <c r="BT87" s="400"/>
      <c r="BU87" s="400"/>
      <c r="BV87" s="400"/>
      <c r="BW87" s="400"/>
      <c r="BX87" s="400"/>
      <c r="BY87" s="400"/>
      <c r="BZ87" s="400"/>
      <c r="CA87" s="400"/>
      <c r="CB87" s="400"/>
      <c r="CC87" s="400"/>
      <c r="CD87" s="400"/>
      <c r="CE87" s="400"/>
      <c r="CF87" s="400"/>
      <c r="CG87" s="400"/>
      <c r="CH87" s="400"/>
      <c r="CI87" s="400"/>
      <c r="CJ87" s="400"/>
      <c r="CK87" s="400"/>
      <c r="CL87" s="400"/>
      <c r="CM87" s="400"/>
      <c r="CN87" s="400"/>
      <c r="CO87" s="400"/>
      <c r="CP87" s="400"/>
      <c r="CQ87" s="400"/>
      <c r="CR87" s="400"/>
      <c r="CS87" s="400"/>
      <c r="CT87" s="400"/>
      <c r="CU87" s="400"/>
      <c r="CV87" s="400"/>
      <c r="CW87" s="400"/>
      <c r="CX87" s="400"/>
      <c r="CY87" s="400"/>
      <c r="CZ87" s="362"/>
      <c r="DB87" s="897"/>
      <c r="DC87" s="897"/>
      <c r="DD87" s="368" t="str">
        <v/>
      </c>
      <c r="DE87" s="369" t="str">
        <v/>
      </c>
      <c r="DF87" s="369" t="str">
        <v/>
      </c>
      <c r="DG87" s="369" t="str">
        <v/>
      </c>
      <c r="DH87" s="369" t="str">
        <v/>
      </c>
      <c r="DI87" s="369" t="str">
        <v/>
      </c>
      <c r="DJ87" s="369" t="str">
        <v/>
      </c>
      <c r="DK87" s="369" t="str">
        <v/>
      </c>
      <c r="DL87" s="369" t="str">
        <v/>
      </c>
      <c r="DM87" s="369" t="str">
        <v/>
      </c>
      <c r="DN87" s="369" t="str">
        <v/>
      </c>
      <c r="DO87" s="369" t="str">
        <v/>
      </c>
      <c r="DP87" s="369" t="str">
        <v/>
      </c>
      <c r="DQ87" s="369" t="str">
        <v/>
      </c>
      <c r="DR87" s="369" t="str">
        <v/>
      </c>
      <c r="DS87" s="369" t="str">
        <v/>
      </c>
      <c r="DT87" s="369" t="str">
        <v/>
      </c>
      <c r="DU87" s="369" t="str">
        <v/>
      </c>
      <c r="DV87" s="369" t="str">
        <v/>
      </c>
      <c r="DW87" s="369" t="str">
        <v/>
      </c>
      <c r="DX87" s="370" t="str">
        <v/>
      </c>
      <c r="DY87" s="369" t="str">
        <v/>
      </c>
      <c r="DZ87" s="369" t="str">
        <v/>
      </c>
      <c r="EA87" s="369" t="str">
        <v/>
      </c>
      <c r="EB87" s="369" t="str">
        <v/>
      </c>
      <c r="EC87" s="369" t="str">
        <v/>
      </c>
      <c r="ED87" s="369" t="str">
        <v/>
      </c>
      <c r="EE87" s="369" t="str">
        <v/>
      </c>
      <c r="EF87" s="369" t="str">
        <v/>
      </c>
      <c r="EG87" s="369" t="str">
        <v/>
      </c>
      <c r="EH87" s="369" t="str">
        <v/>
      </c>
      <c r="EI87" s="369" t="str">
        <v/>
      </c>
      <c r="EJ87" s="369" t="str">
        <v/>
      </c>
      <c r="EK87" s="369" t="str">
        <v/>
      </c>
      <c r="EL87" s="369" t="str">
        <v/>
      </c>
      <c r="EM87" s="369" t="str">
        <v/>
      </c>
      <c r="EN87" s="369" t="str">
        <v/>
      </c>
      <c r="EO87" s="369" t="str">
        <v/>
      </c>
      <c r="EP87" s="369" t="str">
        <v/>
      </c>
      <c r="EQ87" s="369" t="str">
        <v/>
      </c>
      <c r="ER87" s="369" t="str">
        <v/>
      </c>
      <c r="ES87" s="369" t="str">
        <v/>
      </c>
      <c r="ET87" s="369" t="str">
        <v/>
      </c>
      <c r="EU87" s="369" t="str">
        <v/>
      </c>
      <c r="EV87" s="369" t="str">
        <v/>
      </c>
      <c r="EW87" s="369" t="str">
        <v/>
      </c>
      <c r="EX87" s="369" t="str">
        <v/>
      </c>
      <c r="EY87" s="369" t="str">
        <v/>
      </c>
      <c r="EZ87" s="369" t="str">
        <v/>
      </c>
      <c r="FA87" s="369" t="str">
        <v/>
      </c>
      <c r="FB87" s="369" t="str">
        <v/>
      </c>
      <c r="FC87" s="369" t="str">
        <v/>
      </c>
      <c r="FD87" s="369" t="str">
        <v/>
      </c>
      <c r="FE87" s="369" t="str">
        <v/>
      </c>
      <c r="FF87" s="369" t="str">
        <v/>
      </c>
      <c r="FG87" s="369" t="str">
        <v/>
      </c>
      <c r="FH87" s="369" t="str">
        <v/>
      </c>
      <c r="FI87" s="369" t="str">
        <v/>
      </c>
      <c r="FJ87" s="369" t="str">
        <v/>
      </c>
      <c r="FK87" s="369" t="str">
        <v/>
      </c>
      <c r="FL87" s="369" t="str">
        <v/>
      </c>
      <c r="FM87" s="369" t="str">
        <v/>
      </c>
      <c r="FN87" s="369" t="str">
        <v/>
      </c>
      <c r="FO87" s="369" t="str">
        <v/>
      </c>
      <c r="FP87" s="369" t="str">
        <v/>
      </c>
      <c r="FQ87" s="369" t="str">
        <v/>
      </c>
      <c r="FR87" s="369" t="str">
        <v/>
      </c>
      <c r="FS87" s="369" t="str">
        <v/>
      </c>
      <c r="FT87" s="369" t="str">
        <v/>
      </c>
      <c r="FU87" s="369" t="str">
        <v/>
      </c>
      <c r="FV87" s="369" t="str">
        <v/>
      </c>
      <c r="FW87" s="369" t="str">
        <v/>
      </c>
      <c r="FX87" s="369" t="str">
        <v/>
      </c>
      <c r="FY87" s="369" t="str">
        <v/>
      </c>
      <c r="FZ87" s="369" t="str">
        <v/>
      </c>
      <c r="GA87" s="369" t="str">
        <v/>
      </c>
      <c r="GB87" s="369" t="str">
        <v/>
      </c>
      <c r="GC87" s="369" t="str">
        <v/>
      </c>
      <c r="GD87" s="369" t="str">
        <v/>
      </c>
      <c r="GE87" s="369" t="str">
        <v/>
      </c>
      <c r="GF87" s="369" t="str">
        <v/>
      </c>
      <c r="GG87" s="369" t="str">
        <v/>
      </c>
      <c r="GH87" s="369" t="str">
        <v/>
      </c>
      <c r="GI87" s="369" t="str">
        <v/>
      </c>
      <c r="GJ87" s="369" t="str">
        <v/>
      </c>
      <c r="GK87" s="369" t="str">
        <v/>
      </c>
      <c r="GL87" s="369" t="str">
        <v/>
      </c>
      <c r="GM87" s="369" t="str">
        <v/>
      </c>
      <c r="GN87" s="369" t="str">
        <v/>
      </c>
      <c r="GO87" s="369" t="str">
        <v/>
      </c>
      <c r="GP87" s="369" t="str">
        <v/>
      </c>
      <c r="GQ87" s="369" t="str">
        <v/>
      </c>
      <c r="GR87" s="369" t="str">
        <v/>
      </c>
      <c r="GS87" s="369" t="str">
        <v/>
      </c>
      <c r="GT87" s="369" t="str">
        <v/>
      </c>
      <c r="GU87" s="369" t="str">
        <v/>
      </c>
      <c r="GV87" s="369" t="str">
        <v/>
      </c>
      <c r="GW87" s="369" t="str">
        <v/>
      </c>
      <c r="GX87" s="369" t="str">
        <v/>
      </c>
      <c r="GY87" s="369" t="str">
        <v/>
      </c>
      <c r="GZ87" s="369" t="str">
        <v/>
      </c>
      <c r="HA87" s="369" t="str">
        <v/>
      </c>
      <c r="HB87" s="369" t="str">
        <v/>
      </c>
      <c r="HC87" s="369" t="str">
        <v/>
      </c>
      <c r="HD87" s="369" t="str">
        <v/>
      </c>
      <c r="HE87" s="369" t="str">
        <v/>
      </c>
      <c r="HF87" s="369" t="str">
        <v/>
      </c>
      <c r="HG87" s="369" t="str">
        <v/>
      </c>
      <c r="HH87" s="369" t="str">
        <v/>
      </c>
      <c r="HI87" s="369" t="str">
        <v/>
      </c>
      <c r="HJ87" s="369" t="str">
        <v/>
      </c>
      <c r="HK87" s="369" t="str">
        <v/>
      </c>
      <c r="HL87" s="369" t="str">
        <v/>
      </c>
      <c r="HM87" s="369" t="str">
        <v/>
      </c>
      <c r="HN87" s="369" t="str">
        <v/>
      </c>
      <c r="HO87" s="369" t="str">
        <v/>
      </c>
      <c r="HP87" s="369" t="str">
        <v/>
      </c>
      <c r="HQ87" s="369" t="str">
        <v/>
      </c>
      <c r="HR87" s="369" t="str">
        <v/>
      </c>
      <c r="HS87" s="369" t="str">
        <v/>
      </c>
      <c r="HT87" s="369" t="str">
        <v/>
      </c>
      <c r="HU87" s="369" t="str">
        <v/>
      </c>
      <c r="HV87" s="369" t="str">
        <v/>
      </c>
      <c r="HW87" s="369" t="str">
        <v/>
      </c>
      <c r="HX87" s="369" t="str">
        <v/>
      </c>
      <c r="HY87" s="369" t="str">
        <v/>
      </c>
      <c r="HZ87" s="369" t="str">
        <v/>
      </c>
      <c r="IA87" s="369" t="str">
        <v/>
      </c>
      <c r="IB87" s="369" t="str">
        <v/>
      </c>
      <c r="IC87" s="369" t="str">
        <v/>
      </c>
      <c r="ID87" s="369" t="str">
        <v/>
      </c>
      <c r="IE87" s="369" t="str">
        <v/>
      </c>
      <c r="IF87" s="369" t="str">
        <v/>
      </c>
      <c r="IG87" s="369" t="str">
        <v/>
      </c>
      <c r="IH87" s="369" t="str">
        <v/>
      </c>
      <c r="II87" s="369" t="str">
        <v/>
      </c>
      <c r="IJ87" s="369" t="str">
        <v/>
      </c>
      <c r="IK87" s="369" t="str">
        <v/>
      </c>
      <c r="IL87" s="369" t="str">
        <v/>
      </c>
      <c r="IM87" s="369" t="str">
        <v/>
      </c>
      <c r="IN87" s="369" t="str">
        <v/>
      </c>
      <c r="IO87" s="369" t="str">
        <v/>
      </c>
      <c r="IP87" s="369" t="str">
        <v/>
      </c>
      <c r="IQ87" s="369" t="str">
        <v/>
      </c>
      <c r="IR87" s="369" t="str">
        <v/>
      </c>
      <c r="IS87" s="369" t="str">
        <v/>
      </c>
      <c r="IT87" s="369" t="str">
        <v/>
      </c>
      <c r="IU87" s="369" t="str">
        <v/>
      </c>
      <c r="IV87" s="369" t="str">
        <v/>
      </c>
      <c r="IW87" s="369" t="str">
        <v/>
      </c>
      <c r="IX87" s="369" t="str">
        <v/>
      </c>
      <c r="IY87" s="369" t="str">
        <v/>
      </c>
      <c r="IZ87" s="369" t="str">
        <v/>
      </c>
      <c r="JA87" s="369" t="str">
        <v/>
      </c>
      <c r="JB87" s="369" t="str">
        <v/>
      </c>
      <c r="JC87" s="369" t="str">
        <v/>
      </c>
      <c r="JD87" s="369" t="str">
        <v/>
      </c>
      <c r="JE87" s="369" t="str">
        <v/>
      </c>
      <c r="JF87" s="369" t="str">
        <v/>
      </c>
      <c r="JG87" s="369" t="str">
        <v/>
      </c>
      <c r="JH87" s="369" t="str">
        <v/>
      </c>
      <c r="JI87" s="369" t="str">
        <v/>
      </c>
      <c r="JJ87" s="369" t="str">
        <v/>
      </c>
      <c r="JK87" s="369" t="str">
        <v/>
      </c>
      <c r="JL87" s="369" t="str">
        <v/>
      </c>
      <c r="JM87" s="369" t="str">
        <v/>
      </c>
      <c r="JN87" s="369" t="str">
        <v/>
      </c>
      <c r="JO87" s="369" t="str">
        <v/>
      </c>
      <c r="JP87" s="369" t="str">
        <v/>
      </c>
      <c r="JQ87" s="369" t="str">
        <v/>
      </c>
      <c r="JR87" s="369" t="str">
        <v/>
      </c>
      <c r="JS87" s="369" t="str">
        <v/>
      </c>
      <c r="JT87" s="369" t="str">
        <v/>
      </c>
      <c r="JU87" s="369" t="str">
        <v/>
      </c>
      <c r="JV87" s="369" t="str">
        <v/>
      </c>
      <c r="JW87" s="369" t="str">
        <v/>
      </c>
      <c r="JX87" s="369" t="str">
        <v/>
      </c>
      <c r="JY87" s="369" t="str">
        <v/>
      </c>
      <c r="JZ87" s="369" t="str">
        <v/>
      </c>
      <c r="KA87" s="369" t="str">
        <v/>
      </c>
      <c r="KB87" s="369" t="str">
        <v/>
      </c>
      <c r="KC87" s="369" t="str">
        <v/>
      </c>
      <c r="KD87" s="369" t="str">
        <v/>
      </c>
      <c r="KE87" s="369" t="str">
        <v/>
      </c>
      <c r="KF87" s="369" t="str">
        <v/>
      </c>
      <c r="KG87" s="369" t="str">
        <v/>
      </c>
      <c r="KH87" s="369" t="str">
        <v/>
      </c>
      <c r="KI87" s="369" t="str">
        <v/>
      </c>
      <c r="KJ87" s="369" t="str">
        <v/>
      </c>
      <c r="KK87" s="369" t="str">
        <v/>
      </c>
      <c r="KL87" s="369" t="str">
        <v/>
      </c>
      <c r="KM87" s="369" t="str">
        <v/>
      </c>
      <c r="KN87" s="369" t="str">
        <v/>
      </c>
      <c r="KO87" s="369" t="str">
        <v/>
      </c>
      <c r="KP87" s="369" t="str">
        <v/>
      </c>
      <c r="KQ87" s="369" t="str">
        <v/>
      </c>
      <c r="KR87" s="369" t="str">
        <v/>
      </c>
      <c r="KS87" s="369" t="str">
        <v/>
      </c>
      <c r="KT87" s="369" t="str">
        <v/>
      </c>
      <c r="KU87" s="369" t="str">
        <v/>
      </c>
      <c r="KV87" s="369" t="str">
        <v/>
      </c>
      <c r="KW87" s="369" t="str">
        <v/>
      </c>
      <c r="KX87" s="369" t="str">
        <v/>
      </c>
      <c r="KY87" s="369" t="str">
        <v/>
      </c>
      <c r="KZ87" s="369" t="str">
        <v/>
      </c>
      <c r="LA87" s="369" t="str">
        <v/>
      </c>
      <c r="LB87" s="369" t="str">
        <v/>
      </c>
      <c r="LC87" s="369" t="str">
        <v/>
      </c>
      <c r="LD87" s="369" t="str">
        <v/>
      </c>
      <c r="LE87" s="369" t="str">
        <v/>
      </c>
      <c r="LF87" s="369" t="str">
        <v/>
      </c>
      <c r="LG87" s="369" t="str">
        <v/>
      </c>
      <c r="LH87" s="369" t="str">
        <v/>
      </c>
      <c r="LI87" s="369" t="str">
        <v/>
      </c>
      <c r="LJ87" s="369" t="str">
        <v/>
      </c>
      <c r="LK87" s="369" t="str">
        <v/>
      </c>
      <c r="LL87" s="369" t="str">
        <v/>
      </c>
      <c r="LM87" s="369" t="str">
        <v/>
      </c>
      <c r="LN87" s="369" t="str">
        <v/>
      </c>
      <c r="LO87" s="369" t="str">
        <v/>
      </c>
      <c r="LP87" s="369" t="str">
        <v/>
      </c>
      <c r="LQ87" s="369" t="str">
        <v/>
      </c>
      <c r="LR87" s="369" t="str">
        <v/>
      </c>
      <c r="LS87" s="369" t="str">
        <v/>
      </c>
      <c r="LT87" s="369" t="str">
        <v/>
      </c>
      <c r="LU87" s="369" t="str">
        <v/>
      </c>
      <c r="LV87" s="369" t="str">
        <v/>
      </c>
      <c r="LW87" s="369" t="str">
        <v/>
      </c>
      <c r="LX87" s="369" t="str">
        <v/>
      </c>
      <c r="LY87" s="369" t="str">
        <v/>
      </c>
      <c r="LZ87" s="369" t="str">
        <v/>
      </c>
      <c r="MA87" s="369" t="str">
        <v/>
      </c>
      <c r="MB87" s="369" t="str">
        <v/>
      </c>
      <c r="MC87" s="369" t="str">
        <v/>
      </c>
      <c r="MD87" s="369" t="str">
        <v/>
      </c>
      <c r="ME87" s="369" t="str">
        <v/>
      </c>
      <c r="MF87" s="369" t="str">
        <v/>
      </c>
      <c r="MG87" s="369" t="str">
        <v/>
      </c>
      <c r="MH87" s="369" t="str">
        <v/>
      </c>
      <c r="MI87" s="369" t="str">
        <v/>
      </c>
      <c r="MJ87" s="369" t="str">
        <v/>
      </c>
      <c r="MK87" s="369" t="str">
        <v/>
      </c>
      <c r="ML87" s="369" t="str">
        <v/>
      </c>
      <c r="MM87" s="369" t="str">
        <v/>
      </c>
      <c r="MN87" s="369" t="str">
        <v/>
      </c>
      <c r="MO87" s="369" t="str">
        <v/>
      </c>
      <c r="MP87" s="369" t="str">
        <v/>
      </c>
      <c r="MQ87" s="369" t="str">
        <v/>
      </c>
      <c r="MR87" s="369" t="str">
        <v/>
      </c>
      <c r="MS87" s="369" t="str">
        <v/>
      </c>
      <c r="MT87" s="369" t="str">
        <v/>
      </c>
      <c r="MU87" s="369" t="str">
        <v/>
      </c>
      <c r="MV87" s="369" t="str">
        <v/>
      </c>
      <c r="MW87" s="369" t="str">
        <v/>
      </c>
      <c r="MX87" s="369" t="str">
        <v/>
      </c>
      <c r="MY87" s="369" t="str">
        <v/>
      </c>
      <c r="MZ87" s="369" t="str">
        <v/>
      </c>
      <c r="NA87" s="369" t="str">
        <v/>
      </c>
      <c r="NB87" s="369" t="str">
        <v/>
      </c>
      <c r="NC87" s="369" t="str">
        <v/>
      </c>
      <c r="ND87" s="369" t="str">
        <v/>
      </c>
      <c r="NE87" s="369" t="str">
        <v/>
      </c>
      <c r="NF87" s="369" t="str">
        <v/>
      </c>
      <c r="NG87" s="369" t="str">
        <v/>
      </c>
      <c r="NH87" s="369" t="str">
        <v/>
      </c>
      <c r="NI87" s="369" t="str">
        <v/>
      </c>
      <c r="NJ87" s="369" t="str">
        <v/>
      </c>
      <c r="NK87" s="369" t="str">
        <v/>
      </c>
      <c r="NL87" s="369" t="str">
        <v/>
      </c>
      <c r="NM87" s="369" t="str">
        <v/>
      </c>
      <c r="NN87" s="369" t="str">
        <v/>
      </c>
      <c r="NO87" s="369" t="str">
        <v/>
      </c>
      <c r="NP87" s="369" t="str">
        <v/>
      </c>
      <c r="NQ87" s="369" t="str">
        <v/>
      </c>
      <c r="NR87" s="369" t="str">
        <v/>
      </c>
      <c r="NS87" s="369" t="str">
        <v/>
      </c>
      <c r="NT87" s="369" t="str">
        <v/>
      </c>
      <c r="NU87" s="369" t="str">
        <v/>
      </c>
      <c r="NV87" s="369" t="str">
        <v/>
      </c>
      <c r="NW87" s="369" t="str">
        <v/>
      </c>
      <c r="NX87" s="369" t="str">
        <v/>
      </c>
      <c r="NY87" s="369" t="str">
        <v/>
      </c>
      <c r="NZ87" s="369" t="str">
        <v/>
      </c>
      <c r="OA87" s="369" t="str">
        <v/>
      </c>
      <c r="OB87" s="369" t="str">
        <v/>
      </c>
      <c r="OC87" s="369" t="str">
        <v/>
      </c>
      <c r="OD87" s="369" t="str">
        <v/>
      </c>
      <c r="OE87" s="369" t="str">
        <v/>
      </c>
      <c r="OF87" s="369" t="str">
        <v/>
      </c>
      <c r="OG87" s="369" t="str">
        <v/>
      </c>
      <c r="OH87" s="369" t="str">
        <v/>
      </c>
      <c r="OI87" s="369" t="str">
        <v/>
      </c>
      <c r="OJ87" s="369" t="str">
        <v/>
      </c>
      <c r="OK87" s="369" t="str">
        <v/>
      </c>
      <c r="OL87" s="369" t="str">
        <v/>
      </c>
      <c r="OM87" s="369" t="str">
        <v/>
      </c>
      <c r="ON87" s="369" t="str">
        <v/>
      </c>
      <c r="OO87" s="369" t="str">
        <v/>
      </c>
      <c r="OP87" s="369" t="str">
        <v/>
      </c>
      <c r="OQ87" s="371" t="str">
        <v/>
      </c>
      <c r="OR87" s="369" t="str">
        <v/>
      </c>
      <c r="OS87" s="369" t="str">
        <v/>
      </c>
      <c r="OT87" s="369" t="str">
        <v/>
      </c>
      <c r="OU87" s="369" t="str">
        <v/>
      </c>
      <c r="OV87" s="369" t="str">
        <v/>
      </c>
      <c r="OW87" s="369" t="str">
        <v/>
      </c>
      <c r="OX87" s="369" t="str">
        <v/>
      </c>
      <c r="OY87" s="369" t="str">
        <v/>
      </c>
      <c r="OZ87" s="369" t="str">
        <v/>
      </c>
      <c r="PA87" s="369" t="str">
        <v/>
      </c>
      <c r="PB87" s="369" t="str">
        <v/>
      </c>
      <c r="PC87" s="369" t="str">
        <v/>
      </c>
      <c r="PD87" s="369" t="str">
        <v/>
      </c>
      <c r="PE87" s="369" t="str">
        <v/>
      </c>
      <c r="PF87" s="369" t="str">
        <v/>
      </c>
      <c r="PG87" s="369" t="str">
        <v/>
      </c>
      <c r="PH87" s="369" t="str">
        <v/>
      </c>
      <c r="PI87" s="369" t="str">
        <v/>
      </c>
      <c r="PJ87" s="369" t="str">
        <v/>
      </c>
      <c r="PK87" s="369" t="str">
        <v/>
      </c>
      <c r="PL87" s="369" t="str">
        <v/>
      </c>
      <c r="PM87" s="369" t="str">
        <v/>
      </c>
      <c r="PN87" s="369" t="str">
        <v/>
      </c>
      <c r="PO87" s="369" t="str">
        <v/>
      </c>
      <c r="PP87" s="369" t="str">
        <v/>
      </c>
      <c r="PQ87" s="369" t="str">
        <v/>
      </c>
      <c r="PR87" s="369" t="str">
        <v/>
      </c>
      <c r="PS87" s="369" t="str">
        <v/>
      </c>
      <c r="PT87" s="369" t="str">
        <v/>
      </c>
      <c r="PU87" s="369" t="str">
        <v/>
      </c>
      <c r="PV87" s="369" t="str">
        <v/>
      </c>
      <c r="PW87" s="369" t="str">
        <v/>
      </c>
      <c r="PX87" s="369" t="str">
        <v/>
      </c>
      <c r="PY87" s="369" t="str">
        <v/>
      </c>
      <c r="PZ87" s="369" t="str">
        <v/>
      </c>
      <c r="QA87" s="369" t="str">
        <v/>
      </c>
      <c r="QB87" s="369" t="str">
        <v/>
      </c>
      <c r="QC87" s="369" t="str">
        <v/>
      </c>
      <c r="QD87" s="369" t="str">
        <v/>
      </c>
      <c r="QE87" s="369" t="str">
        <v/>
      </c>
      <c r="QF87" s="369" t="str">
        <v/>
      </c>
      <c r="QG87" s="369" t="str">
        <v/>
      </c>
      <c r="QH87" s="369" t="str">
        <v/>
      </c>
      <c r="QI87" s="369" t="str">
        <v/>
      </c>
      <c r="QJ87" s="369" t="str">
        <v/>
      </c>
      <c r="QK87" s="369" t="str">
        <v/>
      </c>
      <c r="QL87" s="369" t="str">
        <v/>
      </c>
      <c r="QM87" s="369" t="str">
        <v/>
      </c>
      <c r="QN87" s="369" t="str">
        <v/>
      </c>
      <c r="QO87" s="369" t="str">
        <v/>
      </c>
      <c r="QP87" s="369" t="str">
        <v/>
      </c>
      <c r="QQ87" s="369" t="str">
        <v/>
      </c>
      <c r="QR87" s="369" t="str">
        <v/>
      </c>
      <c r="QS87" s="369" t="str">
        <v/>
      </c>
      <c r="QT87" s="369" t="str">
        <v/>
      </c>
      <c r="QU87" s="369" t="str">
        <v/>
      </c>
      <c r="QV87" s="369" t="str">
        <v/>
      </c>
      <c r="QW87" s="369" t="str">
        <v/>
      </c>
      <c r="QX87" s="369" t="str">
        <v/>
      </c>
      <c r="QY87" s="369" t="str">
        <v/>
      </c>
      <c r="QZ87" s="369" t="str">
        <v/>
      </c>
      <c r="RA87" s="369" t="str">
        <v/>
      </c>
      <c r="RB87" s="369" t="str">
        <v/>
      </c>
      <c r="RC87" s="369" t="str">
        <v/>
      </c>
      <c r="RD87" s="369" t="str">
        <v/>
      </c>
      <c r="RE87" s="369" t="str">
        <v/>
      </c>
      <c r="RF87" s="369" t="str">
        <v/>
      </c>
      <c r="RG87" s="369" t="str">
        <v/>
      </c>
      <c r="RH87" s="369" t="str">
        <v/>
      </c>
      <c r="RI87" s="369" t="str">
        <v/>
      </c>
      <c r="RJ87" s="369" t="str">
        <v/>
      </c>
      <c r="RK87" s="369" t="str">
        <v/>
      </c>
      <c r="RL87" s="369" t="str">
        <v/>
      </c>
      <c r="RM87" s="369" t="str">
        <v/>
      </c>
      <c r="RN87" s="369" t="str">
        <v/>
      </c>
      <c r="RO87" s="369" t="str">
        <v/>
      </c>
      <c r="RP87" s="369" t="str">
        <v/>
      </c>
      <c r="RQ87" s="369" t="str">
        <v/>
      </c>
      <c r="RR87" s="369" t="str">
        <v/>
      </c>
      <c r="RS87" s="369" t="str">
        <v/>
      </c>
      <c r="RT87" s="369" t="str">
        <v/>
      </c>
      <c r="RU87" s="369" t="str">
        <v/>
      </c>
      <c r="RV87" s="369" t="str">
        <v/>
      </c>
      <c r="RW87" s="369" t="str">
        <v/>
      </c>
      <c r="RX87" s="369" t="str">
        <v/>
      </c>
      <c r="RY87" s="369" t="str">
        <v/>
      </c>
      <c r="RZ87" s="369" t="str">
        <v/>
      </c>
      <c r="SA87" s="369" t="str">
        <v/>
      </c>
      <c r="SB87" s="369" t="str">
        <v/>
      </c>
      <c r="SC87" s="369" t="str">
        <v/>
      </c>
      <c r="SD87" s="369" t="str">
        <v/>
      </c>
      <c r="SE87" s="369" t="str">
        <v/>
      </c>
      <c r="SF87" s="369" t="str">
        <v/>
      </c>
      <c r="SG87" s="369" t="str">
        <v/>
      </c>
      <c r="SH87" s="369" t="str">
        <v/>
      </c>
      <c r="SI87" s="369" t="str">
        <v/>
      </c>
      <c r="SJ87" s="369" t="str">
        <v/>
      </c>
      <c r="SK87" s="369" t="str">
        <v/>
      </c>
      <c r="SL87" s="369" t="str">
        <v/>
      </c>
      <c r="SM87" s="369" t="str">
        <v/>
      </c>
      <c r="SN87" s="369" t="str">
        <v/>
      </c>
      <c r="SO87" s="369" t="str">
        <v/>
      </c>
      <c r="SP87" s="369" t="str">
        <v/>
      </c>
      <c r="SQ87" s="369" t="str">
        <v/>
      </c>
      <c r="SR87" s="369" t="str">
        <v/>
      </c>
      <c r="SS87" s="369" t="str">
        <v/>
      </c>
      <c r="ST87" s="369" t="str">
        <v/>
      </c>
      <c r="SU87" s="369" t="str">
        <v/>
      </c>
      <c r="SV87" s="369" t="str">
        <v/>
      </c>
      <c r="SW87" s="369" t="str">
        <v/>
      </c>
      <c r="SX87" s="369" t="str">
        <v/>
      </c>
      <c r="SY87" s="369" t="str">
        <v/>
      </c>
      <c r="SZ87" s="369" t="str">
        <v/>
      </c>
      <c r="TA87" s="369" t="str">
        <v/>
      </c>
      <c r="TB87" s="369" t="str">
        <v/>
      </c>
      <c r="TC87" s="369" t="str">
        <v/>
      </c>
      <c r="TD87" s="369" t="str">
        <v/>
      </c>
      <c r="TE87" s="369" t="str">
        <v/>
      </c>
      <c r="TF87" s="369" t="str">
        <v/>
      </c>
      <c r="TG87" s="369" t="str">
        <v/>
      </c>
      <c r="TH87" s="369" t="str">
        <v/>
      </c>
      <c r="TI87" s="369" t="str">
        <v/>
      </c>
      <c r="TJ87" s="369" t="str">
        <v/>
      </c>
      <c r="TK87" s="369" t="str">
        <v/>
      </c>
      <c r="TL87" s="369" t="str">
        <v/>
      </c>
      <c r="TM87" s="369" t="str">
        <v/>
      </c>
      <c r="TN87" s="369" t="str">
        <v/>
      </c>
      <c r="TO87" s="369" t="str">
        <v/>
      </c>
      <c r="TP87" s="369" t="str">
        <v/>
      </c>
      <c r="TQ87" s="369" t="str">
        <v/>
      </c>
      <c r="TR87" s="369" t="str">
        <v/>
      </c>
      <c r="TS87" s="369" t="str">
        <v/>
      </c>
      <c r="TT87" s="369" t="str">
        <v/>
      </c>
      <c r="TU87" s="369" t="str">
        <v/>
      </c>
      <c r="TV87" s="369" t="str">
        <v/>
      </c>
      <c r="TW87" s="369" t="str">
        <v/>
      </c>
      <c r="TX87" s="369" t="str">
        <v/>
      </c>
      <c r="TY87" s="369" t="str">
        <v/>
      </c>
      <c r="TZ87" s="369" t="str">
        <v/>
      </c>
      <c r="UA87" s="369" t="str">
        <v/>
      </c>
      <c r="UB87" s="369" t="str">
        <v/>
      </c>
      <c r="UC87" s="369" t="str">
        <v/>
      </c>
      <c r="UD87" s="369" t="str">
        <v/>
      </c>
      <c r="UE87" s="369" t="str">
        <v/>
      </c>
      <c r="UF87" s="369" t="str">
        <v/>
      </c>
      <c r="UG87" s="369" t="str">
        <v/>
      </c>
      <c r="UH87" s="369" t="str">
        <v/>
      </c>
      <c r="UI87" s="369" t="str">
        <v/>
      </c>
      <c r="UJ87" s="369" t="str">
        <v/>
      </c>
      <c r="UK87" s="369" t="str">
        <v/>
      </c>
      <c r="UL87" s="369" t="str">
        <v/>
      </c>
      <c r="UM87" s="369" t="str">
        <v/>
      </c>
      <c r="UN87" s="369" t="str">
        <v/>
      </c>
      <c r="UO87" s="369" t="str">
        <v/>
      </c>
      <c r="UP87" s="369" t="str">
        <v/>
      </c>
      <c r="UQ87" s="369" t="str">
        <v/>
      </c>
      <c r="UR87" s="369" t="str">
        <v/>
      </c>
      <c r="US87" s="369" t="str">
        <v/>
      </c>
      <c r="UT87" s="369" t="str">
        <v/>
      </c>
      <c r="UU87" s="369" t="str">
        <v/>
      </c>
      <c r="UV87" s="369" t="str">
        <v/>
      </c>
      <c r="UW87" s="369" t="str">
        <v/>
      </c>
      <c r="UX87" s="369" t="str">
        <v/>
      </c>
      <c r="UY87" s="369" t="str">
        <v/>
      </c>
      <c r="UZ87" s="369" t="str">
        <v/>
      </c>
      <c r="VA87" s="369" t="str">
        <v/>
      </c>
      <c r="VB87" s="369" t="str">
        <v/>
      </c>
      <c r="VC87" s="369" t="str">
        <v/>
      </c>
      <c r="VD87" s="369" t="str">
        <v/>
      </c>
      <c r="VE87" s="369" t="str">
        <v/>
      </c>
      <c r="VF87" s="369" t="str">
        <v/>
      </c>
      <c r="VG87" s="369" t="str">
        <v/>
      </c>
      <c r="VH87" s="369" t="str">
        <v/>
      </c>
      <c r="VI87" s="369" t="str">
        <v/>
      </c>
      <c r="VJ87" s="369" t="str">
        <v/>
      </c>
      <c r="VK87" s="369" t="str">
        <v/>
      </c>
      <c r="VL87" s="369" t="str">
        <v/>
      </c>
      <c r="VM87" s="369" t="str">
        <v/>
      </c>
      <c r="VN87" s="369" t="str">
        <v/>
      </c>
      <c r="VO87" s="369" t="str">
        <v/>
      </c>
      <c r="VP87" s="369" t="str">
        <v/>
      </c>
      <c r="VQ87" s="369" t="str">
        <v/>
      </c>
      <c r="VR87" s="369" t="str">
        <v/>
      </c>
      <c r="VS87" s="369" t="str">
        <v/>
      </c>
      <c r="VT87" s="369" t="str">
        <v/>
      </c>
      <c r="VU87" s="369" t="str">
        <v/>
      </c>
      <c r="VV87" s="369" t="str">
        <v/>
      </c>
      <c r="VW87" s="369" t="str">
        <v/>
      </c>
      <c r="VX87" s="369" t="str">
        <v/>
      </c>
      <c r="VY87" s="369" t="str">
        <v/>
      </c>
      <c r="VZ87" s="369" t="str">
        <v/>
      </c>
      <c r="WA87" s="369" t="str">
        <v/>
      </c>
      <c r="WB87" s="369" t="str">
        <v/>
      </c>
      <c r="WC87" s="369" t="str">
        <v/>
      </c>
      <c r="WD87" s="369" t="str">
        <v/>
      </c>
      <c r="WE87" s="369" t="str">
        <v/>
      </c>
      <c r="WF87" s="369" t="str">
        <v/>
      </c>
      <c r="WG87" s="369" t="str">
        <v/>
      </c>
      <c r="WH87" s="369" t="str">
        <v/>
      </c>
      <c r="WI87" s="369" t="str">
        <v/>
      </c>
    </row>
    <row r="88" spans="1:607" ht="12.6" customHeight="1">
      <c r="A88" s="348"/>
      <c r="B88" s="360" t="s">
        <v>820</v>
      </c>
      <c r="C88" s="348"/>
      <c r="D88" s="348"/>
      <c r="E88" s="348"/>
      <c r="F88" s="348"/>
      <c r="G88" s="361" t="str">
        <f t="shared" si="2"/>
        <v/>
      </c>
      <c r="H88" s="361" t="str">
        <f t="shared" si="3"/>
        <v/>
      </c>
      <c r="I88" s="397"/>
      <c r="J88" s="348"/>
      <c r="K88" s="348"/>
      <c r="L88" s="348"/>
      <c r="M88" s="348"/>
      <c r="N88" s="400"/>
      <c r="O88" s="400"/>
      <c r="P88" s="400"/>
      <c r="Q88" s="400"/>
      <c r="R88" s="400"/>
      <c r="S88" s="400"/>
      <c r="T88" s="400"/>
      <c r="U88" s="400"/>
      <c r="V88" s="400"/>
      <c r="W88" s="400"/>
      <c r="X88" s="400"/>
      <c r="Y88" s="400"/>
      <c r="Z88" s="400"/>
      <c r="AA88" s="400"/>
      <c r="AB88" s="400"/>
      <c r="AC88" s="400"/>
      <c r="AD88" s="400"/>
      <c r="AE88" s="400"/>
      <c r="AF88" s="400"/>
      <c r="AG88" s="400"/>
      <c r="AH88" s="400"/>
      <c r="AI88" s="400"/>
      <c r="AJ88" s="400"/>
      <c r="AK88" s="400"/>
      <c r="AL88" s="400"/>
      <c r="AM88" s="400"/>
      <c r="AN88" s="400"/>
      <c r="AO88" s="400"/>
      <c r="AP88" s="400"/>
      <c r="AQ88" s="400"/>
      <c r="AR88" s="400"/>
      <c r="AS88" s="400"/>
      <c r="AT88" s="400"/>
      <c r="AU88" s="400"/>
      <c r="AV88" s="400"/>
      <c r="AW88" s="400"/>
      <c r="AX88" s="400"/>
      <c r="AY88" s="400"/>
      <c r="AZ88" s="400"/>
      <c r="BA88" s="400"/>
      <c r="BB88" s="400"/>
      <c r="BC88" s="400"/>
      <c r="BD88" s="400"/>
      <c r="BE88" s="400"/>
      <c r="BF88" s="400"/>
      <c r="BG88" s="400"/>
      <c r="BH88" s="400"/>
      <c r="BI88" s="400"/>
      <c r="BJ88" s="400"/>
      <c r="BK88" s="400"/>
      <c r="BL88" s="400"/>
      <c r="BM88" s="400"/>
      <c r="BN88" s="400"/>
      <c r="BO88" s="400"/>
      <c r="BP88" s="400"/>
      <c r="BQ88" s="400"/>
      <c r="BR88" s="400"/>
      <c r="BS88" s="400"/>
      <c r="BT88" s="400"/>
      <c r="BU88" s="400"/>
      <c r="BV88" s="400"/>
      <c r="BW88" s="400"/>
      <c r="BX88" s="400"/>
      <c r="BY88" s="400"/>
      <c r="BZ88" s="400"/>
      <c r="CA88" s="400"/>
      <c r="CB88" s="400"/>
      <c r="CC88" s="400"/>
      <c r="CD88" s="400"/>
      <c r="CE88" s="400"/>
      <c r="CF88" s="400"/>
      <c r="CG88" s="400"/>
      <c r="CH88" s="400"/>
      <c r="CI88" s="400"/>
      <c r="CJ88" s="400"/>
      <c r="CK88" s="400"/>
      <c r="CL88" s="400"/>
      <c r="CM88" s="400"/>
      <c r="CN88" s="400"/>
      <c r="CO88" s="400"/>
      <c r="CP88" s="400"/>
      <c r="CQ88" s="400"/>
      <c r="CR88" s="400"/>
      <c r="CS88" s="400"/>
      <c r="CT88" s="400"/>
      <c r="CU88" s="400"/>
      <c r="CV88" s="400"/>
      <c r="CW88" s="400"/>
      <c r="CX88" s="400"/>
      <c r="CY88" s="400"/>
      <c r="CZ88" s="362"/>
      <c r="DB88" s="897"/>
      <c r="DC88" s="898"/>
      <c r="DD88" s="368" t="str">
        <v/>
      </c>
      <c r="DE88" s="369" t="str">
        <v/>
      </c>
      <c r="DF88" s="369" t="str">
        <v/>
      </c>
      <c r="DG88" s="369" t="str">
        <v/>
      </c>
      <c r="DH88" s="369" t="str">
        <v/>
      </c>
      <c r="DI88" s="369" t="str">
        <v/>
      </c>
      <c r="DJ88" s="369" t="str">
        <v/>
      </c>
      <c r="DK88" s="369" t="str">
        <v/>
      </c>
      <c r="DL88" s="369" t="str">
        <v/>
      </c>
      <c r="DM88" s="369" t="str">
        <v/>
      </c>
      <c r="DN88" s="369" t="str">
        <v/>
      </c>
      <c r="DO88" s="369" t="str">
        <v/>
      </c>
      <c r="DP88" s="369" t="str">
        <v/>
      </c>
      <c r="DQ88" s="369" t="str">
        <v/>
      </c>
      <c r="DR88" s="369" t="str">
        <v/>
      </c>
      <c r="DS88" s="369" t="str">
        <v/>
      </c>
      <c r="DT88" s="369" t="str">
        <v/>
      </c>
      <c r="DU88" s="369" t="str">
        <v/>
      </c>
      <c r="DV88" s="369" t="str">
        <v/>
      </c>
      <c r="DW88" s="369" t="str">
        <v/>
      </c>
      <c r="DX88" s="370" t="str">
        <v/>
      </c>
      <c r="DY88" s="369" t="str">
        <v/>
      </c>
      <c r="DZ88" s="369" t="str">
        <v/>
      </c>
      <c r="EA88" s="369" t="str">
        <v/>
      </c>
      <c r="EB88" s="369" t="str">
        <v/>
      </c>
      <c r="EC88" s="369" t="str">
        <v/>
      </c>
      <c r="ED88" s="369" t="str">
        <v/>
      </c>
      <c r="EE88" s="369" t="str">
        <v/>
      </c>
      <c r="EF88" s="369" t="str">
        <v/>
      </c>
      <c r="EG88" s="369" t="str">
        <v/>
      </c>
      <c r="EH88" s="369" t="str">
        <v/>
      </c>
      <c r="EI88" s="369" t="str">
        <v/>
      </c>
      <c r="EJ88" s="369" t="str">
        <v/>
      </c>
      <c r="EK88" s="369" t="str">
        <v/>
      </c>
      <c r="EL88" s="369" t="str">
        <v/>
      </c>
      <c r="EM88" s="369" t="str">
        <v/>
      </c>
      <c r="EN88" s="369" t="str">
        <v/>
      </c>
      <c r="EO88" s="369" t="str">
        <v/>
      </c>
      <c r="EP88" s="369" t="str">
        <v/>
      </c>
      <c r="EQ88" s="369" t="str">
        <v/>
      </c>
      <c r="ER88" s="369" t="str">
        <v/>
      </c>
      <c r="ES88" s="369" t="str">
        <v/>
      </c>
      <c r="ET88" s="369" t="str">
        <v/>
      </c>
      <c r="EU88" s="369" t="str">
        <v/>
      </c>
      <c r="EV88" s="369" t="str">
        <v/>
      </c>
      <c r="EW88" s="369" t="str">
        <v/>
      </c>
      <c r="EX88" s="369" t="str">
        <v/>
      </c>
      <c r="EY88" s="369" t="str">
        <v/>
      </c>
      <c r="EZ88" s="369" t="str">
        <v/>
      </c>
      <c r="FA88" s="369" t="str">
        <v/>
      </c>
      <c r="FB88" s="369" t="str">
        <v/>
      </c>
      <c r="FC88" s="369" t="str">
        <v/>
      </c>
      <c r="FD88" s="369" t="str">
        <v/>
      </c>
      <c r="FE88" s="369" t="str">
        <v/>
      </c>
      <c r="FF88" s="369" t="str">
        <v/>
      </c>
      <c r="FG88" s="369" t="str">
        <v/>
      </c>
      <c r="FH88" s="369" t="str">
        <v/>
      </c>
      <c r="FI88" s="369" t="str">
        <v/>
      </c>
      <c r="FJ88" s="369" t="str">
        <v/>
      </c>
      <c r="FK88" s="369" t="str">
        <v/>
      </c>
      <c r="FL88" s="369" t="str">
        <v/>
      </c>
      <c r="FM88" s="369" t="str">
        <v/>
      </c>
      <c r="FN88" s="369" t="str">
        <v/>
      </c>
      <c r="FO88" s="369" t="str">
        <v/>
      </c>
      <c r="FP88" s="369" t="str">
        <v/>
      </c>
      <c r="FQ88" s="369" t="str">
        <v/>
      </c>
      <c r="FR88" s="369" t="str">
        <v/>
      </c>
      <c r="FS88" s="369" t="str">
        <v/>
      </c>
      <c r="FT88" s="369" t="str">
        <v/>
      </c>
      <c r="FU88" s="369" t="str">
        <v/>
      </c>
      <c r="FV88" s="369" t="str">
        <v/>
      </c>
      <c r="FW88" s="369" t="str">
        <v/>
      </c>
      <c r="FX88" s="369" t="str">
        <v/>
      </c>
      <c r="FY88" s="369" t="str">
        <v/>
      </c>
      <c r="FZ88" s="369" t="str">
        <v/>
      </c>
      <c r="GA88" s="369" t="str">
        <v/>
      </c>
      <c r="GB88" s="369" t="str">
        <v/>
      </c>
      <c r="GC88" s="369" t="str">
        <v/>
      </c>
      <c r="GD88" s="369" t="str">
        <v/>
      </c>
      <c r="GE88" s="369" t="str">
        <v/>
      </c>
      <c r="GF88" s="369" t="str">
        <v/>
      </c>
      <c r="GG88" s="369" t="str">
        <v/>
      </c>
      <c r="GH88" s="369" t="str">
        <v/>
      </c>
      <c r="GI88" s="369" t="str">
        <v/>
      </c>
      <c r="GJ88" s="369" t="str">
        <v/>
      </c>
      <c r="GK88" s="369" t="str">
        <v/>
      </c>
      <c r="GL88" s="369" t="str">
        <v/>
      </c>
      <c r="GM88" s="369" t="str">
        <v/>
      </c>
      <c r="GN88" s="369" t="str">
        <v/>
      </c>
      <c r="GO88" s="369" t="str">
        <v/>
      </c>
      <c r="GP88" s="369" t="str">
        <v/>
      </c>
      <c r="GQ88" s="369" t="str">
        <v/>
      </c>
      <c r="GR88" s="369" t="str">
        <v/>
      </c>
      <c r="GS88" s="369" t="str">
        <v/>
      </c>
      <c r="GT88" s="369" t="str">
        <v/>
      </c>
      <c r="GU88" s="369" t="str">
        <v/>
      </c>
      <c r="GV88" s="369" t="str">
        <v/>
      </c>
      <c r="GW88" s="369" t="str">
        <v/>
      </c>
      <c r="GX88" s="369" t="str">
        <v/>
      </c>
      <c r="GY88" s="369" t="str">
        <v/>
      </c>
      <c r="GZ88" s="369" t="str">
        <v/>
      </c>
      <c r="HA88" s="369" t="str">
        <v/>
      </c>
      <c r="HB88" s="369" t="str">
        <v/>
      </c>
      <c r="HC88" s="369" t="str">
        <v/>
      </c>
      <c r="HD88" s="369" t="str">
        <v/>
      </c>
      <c r="HE88" s="369" t="str">
        <v/>
      </c>
      <c r="HF88" s="369" t="str">
        <v/>
      </c>
      <c r="HG88" s="369" t="str">
        <v/>
      </c>
      <c r="HH88" s="369" t="str">
        <v/>
      </c>
      <c r="HI88" s="369" t="str">
        <v/>
      </c>
      <c r="HJ88" s="369" t="str">
        <v/>
      </c>
      <c r="HK88" s="369" t="str">
        <v/>
      </c>
      <c r="HL88" s="369" t="str">
        <v/>
      </c>
      <c r="HM88" s="369" t="str">
        <v/>
      </c>
      <c r="HN88" s="369" t="str">
        <v/>
      </c>
      <c r="HO88" s="369" t="str">
        <v/>
      </c>
      <c r="HP88" s="369" t="str">
        <v/>
      </c>
      <c r="HQ88" s="369" t="str">
        <v/>
      </c>
      <c r="HR88" s="369" t="str">
        <v/>
      </c>
      <c r="HS88" s="369" t="str">
        <v/>
      </c>
      <c r="HT88" s="369" t="str">
        <v/>
      </c>
      <c r="HU88" s="369" t="str">
        <v/>
      </c>
      <c r="HV88" s="369" t="str">
        <v/>
      </c>
      <c r="HW88" s="369" t="str">
        <v/>
      </c>
      <c r="HX88" s="369" t="str">
        <v/>
      </c>
      <c r="HY88" s="369" t="str">
        <v/>
      </c>
      <c r="HZ88" s="369" t="str">
        <v/>
      </c>
      <c r="IA88" s="369" t="str">
        <v/>
      </c>
      <c r="IB88" s="369" t="str">
        <v/>
      </c>
      <c r="IC88" s="369" t="str">
        <v/>
      </c>
      <c r="ID88" s="369" t="str">
        <v/>
      </c>
      <c r="IE88" s="369" t="str">
        <v/>
      </c>
      <c r="IF88" s="369" t="str">
        <v/>
      </c>
      <c r="IG88" s="369" t="str">
        <v/>
      </c>
      <c r="IH88" s="369" t="str">
        <v/>
      </c>
      <c r="II88" s="369" t="str">
        <v/>
      </c>
      <c r="IJ88" s="369" t="str">
        <v/>
      </c>
      <c r="IK88" s="369" t="str">
        <v/>
      </c>
      <c r="IL88" s="369" t="str">
        <v/>
      </c>
      <c r="IM88" s="369" t="str">
        <v/>
      </c>
      <c r="IN88" s="369" t="str">
        <v/>
      </c>
      <c r="IO88" s="369" t="str">
        <v/>
      </c>
      <c r="IP88" s="369" t="str">
        <v/>
      </c>
      <c r="IQ88" s="369" t="str">
        <v/>
      </c>
      <c r="IR88" s="369" t="str">
        <v/>
      </c>
      <c r="IS88" s="369" t="str">
        <v/>
      </c>
      <c r="IT88" s="369" t="str">
        <v/>
      </c>
      <c r="IU88" s="369" t="str">
        <v/>
      </c>
      <c r="IV88" s="369" t="str">
        <v/>
      </c>
      <c r="IW88" s="369" t="str">
        <v/>
      </c>
      <c r="IX88" s="369" t="str">
        <v/>
      </c>
      <c r="IY88" s="369" t="str">
        <v/>
      </c>
      <c r="IZ88" s="369" t="str">
        <v/>
      </c>
      <c r="JA88" s="369" t="str">
        <v/>
      </c>
      <c r="JB88" s="369" t="str">
        <v/>
      </c>
      <c r="JC88" s="369" t="str">
        <v/>
      </c>
      <c r="JD88" s="369" t="str">
        <v/>
      </c>
      <c r="JE88" s="369" t="str">
        <v/>
      </c>
      <c r="JF88" s="369" t="str">
        <v/>
      </c>
      <c r="JG88" s="369" t="str">
        <v/>
      </c>
      <c r="JH88" s="369" t="str">
        <v/>
      </c>
      <c r="JI88" s="369" t="str">
        <v/>
      </c>
      <c r="JJ88" s="369" t="str">
        <v/>
      </c>
      <c r="JK88" s="369" t="str">
        <v/>
      </c>
      <c r="JL88" s="369" t="str">
        <v/>
      </c>
      <c r="JM88" s="369" t="str">
        <v/>
      </c>
      <c r="JN88" s="369" t="str">
        <v/>
      </c>
      <c r="JO88" s="369" t="str">
        <v/>
      </c>
      <c r="JP88" s="369" t="str">
        <v/>
      </c>
      <c r="JQ88" s="369" t="str">
        <v/>
      </c>
      <c r="JR88" s="369" t="str">
        <v/>
      </c>
      <c r="JS88" s="369" t="str">
        <v/>
      </c>
      <c r="JT88" s="369" t="str">
        <v/>
      </c>
      <c r="JU88" s="369" t="str">
        <v/>
      </c>
      <c r="JV88" s="369" t="str">
        <v/>
      </c>
      <c r="JW88" s="369" t="str">
        <v/>
      </c>
      <c r="JX88" s="369" t="str">
        <v/>
      </c>
      <c r="JY88" s="369" t="str">
        <v/>
      </c>
      <c r="JZ88" s="369" t="str">
        <v/>
      </c>
      <c r="KA88" s="369" t="str">
        <v/>
      </c>
      <c r="KB88" s="369" t="str">
        <v/>
      </c>
      <c r="KC88" s="369" t="str">
        <v/>
      </c>
      <c r="KD88" s="369" t="str">
        <v/>
      </c>
      <c r="KE88" s="369" t="str">
        <v/>
      </c>
      <c r="KF88" s="369" t="str">
        <v/>
      </c>
      <c r="KG88" s="369" t="str">
        <v/>
      </c>
      <c r="KH88" s="369" t="str">
        <v/>
      </c>
      <c r="KI88" s="369" t="str">
        <v/>
      </c>
      <c r="KJ88" s="369" t="str">
        <v/>
      </c>
      <c r="KK88" s="369" t="str">
        <v/>
      </c>
      <c r="KL88" s="369" t="str">
        <v/>
      </c>
      <c r="KM88" s="369" t="str">
        <v/>
      </c>
      <c r="KN88" s="369" t="str">
        <v/>
      </c>
      <c r="KO88" s="369" t="str">
        <v/>
      </c>
      <c r="KP88" s="369" t="str">
        <v/>
      </c>
      <c r="KQ88" s="369" t="str">
        <v/>
      </c>
      <c r="KR88" s="369" t="str">
        <v/>
      </c>
      <c r="KS88" s="369" t="str">
        <v/>
      </c>
      <c r="KT88" s="369" t="str">
        <v/>
      </c>
      <c r="KU88" s="369" t="str">
        <v/>
      </c>
      <c r="KV88" s="369" t="str">
        <v/>
      </c>
      <c r="KW88" s="369" t="str">
        <v/>
      </c>
      <c r="KX88" s="369" t="str">
        <v/>
      </c>
      <c r="KY88" s="369" t="str">
        <v/>
      </c>
      <c r="KZ88" s="369" t="str">
        <v/>
      </c>
      <c r="LA88" s="369" t="str">
        <v/>
      </c>
      <c r="LB88" s="369" t="str">
        <v/>
      </c>
      <c r="LC88" s="369" t="str">
        <v/>
      </c>
      <c r="LD88" s="369" t="str">
        <v/>
      </c>
      <c r="LE88" s="369" t="str">
        <v/>
      </c>
      <c r="LF88" s="369" t="str">
        <v/>
      </c>
      <c r="LG88" s="369" t="str">
        <v/>
      </c>
      <c r="LH88" s="369" t="str">
        <v/>
      </c>
      <c r="LI88" s="369" t="str">
        <v/>
      </c>
      <c r="LJ88" s="369" t="str">
        <v/>
      </c>
      <c r="LK88" s="369" t="str">
        <v/>
      </c>
      <c r="LL88" s="369" t="str">
        <v/>
      </c>
      <c r="LM88" s="369" t="str">
        <v/>
      </c>
      <c r="LN88" s="369" t="str">
        <v/>
      </c>
      <c r="LO88" s="369" t="str">
        <v/>
      </c>
      <c r="LP88" s="369" t="str">
        <v/>
      </c>
      <c r="LQ88" s="369" t="str">
        <v/>
      </c>
      <c r="LR88" s="369" t="str">
        <v/>
      </c>
      <c r="LS88" s="369" t="str">
        <v/>
      </c>
      <c r="LT88" s="369" t="str">
        <v/>
      </c>
      <c r="LU88" s="369" t="str">
        <v/>
      </c>
      <c r="LV88" s="369" t="str">
        <v/>
      </c>
      <c r="LW88" s="369" t="str">
        <v/>
      </c>
      <c r="LX88" s="369" t="str">
        <v/>
      </c>
      <c r="LY88" s="369" t="str">
        <v/>
      </c>
      <c r="LZ88" s="369" t="str">
        <v/>
      </c>
      <c r="MA88" s="369" t="str">
        <v/>
      </c>
      <c r="MB88" s="369" t="str">
        <v/>
      </c>
      <c r="MC88" s="369" t="str">
        <v/>
      </c>
      <c r="MD88" s="369" t="str">
        <v/>
      </c>
      <c r="ME88" s="369" t="str">
        <v/>
      </c>
      <c r="MF88" s="369" t="str">
        <v/>
      </c>
      <c r="MG88" s="369" t="str">
        <v/>
      </c>
      <c r="MH88" s="369" t="str">
        <v/>
      </c>
      <c r="MI88" s="369" t="str">
        <v/>
      </c>
      <c r="MJ88" s="369" t="str">
        <v/>
      </c>
      <c r="MK88" s="369" t="str">
        <v/>
      </c>
      <c r="ML88" s="369" t="str">
        <v/>
      </c>
      <c r="MM88" s="369" t="str">
        <v/>
      </c>
      <c r="MN88" s="369" t="str">
        <v/>
      </c>
      <c r="MO88" s="369" t="str">
        <v/>
      </c>
      <c r="MP88" s="369" t="str">
        <v/>
      </c>
      <c r="MQ88" s="369" t="str">
        <v/>
      </c>
      <c r="MR88" s="369" t="str">
        <v/>
      </c>
      <c r="MS88" s="369" t="str">
        <v/>
      </c>
      <c r="MT88" s="369" t="str">
        <v/>
      </c>
      <c r="MU88" s="369" t="str">
        <v/>
      </c>
      <c r="MV88" s="369" t="str">
        <v/>
      </c>
      <c r="MW88" s="369" t="str">
        <v/>
      </c>
      <c r="MX88" s="369" t="str">
        <v/>
      </c>
      <c r="MY88" s="369" t="str">
        <v/>
      </c>
      <c r="MZ88" s="369" t="str">
        <v/>
      </c>
      <c r="NA88" s="369" t="str">
        <v/>
      </c>
      <c r="NB88" s="369" t="str">
        <v/>
      </c>
      <c r="NC88" s="369" t="str">
        <v/>
      </c>
      <c r="ND88" s="369" t="str">
        <v/>
      </c>
      <c r="NE88" s="369" t="str">
        <v/>
      </c>
      <c r="NF88" s="369" t="str">
        <v/>
      </c>
      <c r="NG88" s="369" t="str">
        <v/>
      </c>
      <c r="NH88" s="369" t="str">
        <v/>
      </c>
      <c r="NI88" s="369" t="str">
        <v/>
      </c>
      <c r="NJ88" s="369" t="str">
        <v/>
      </c>
      <c r="NK88" s="369" t="str">
        <v/>
      </c>
      <c r="NL88" s="369" t="str">
        <v/>
      </c>
      <c r="NM88" s="369" t="str">
        <v/>
      </c>
      <c r="NN88" s="369" t="str">
        <v/>
      </c>
      <c r="NO88" s="369" t="str">
        <v/>
      </c>
      <c r="NP88" s="369" t="str">
        <v/>
      </c>
      <c r="NQ88" s="369" t="str">
        <v/>
      </c>
      <c r="NR88" s="369" t="str">
        <v/>
      </c>
      <c r="NS88" s="369" t="str">
        <v/>
      </c>
      <c r="NT88" s="369" t="str">
        <v/>
      </c>
      <c r="NU88" s="369" t="str">
        <v/>
      </c>
      <c r="NV88" s="369" t="str">
        <v/>
      </c>
      <c r="NW88" s="369" t="str">
        <v/>
      </c>
      <c r="NX88" s="369" t="str">
        <v/>
      </c>
      <c r="NY88" s="369" t="str">
        <v/>
      </c>
      <c r="NZ88" s="369" t="str">
        <v/>
      </c>
      <c r="OA88" s="369" t="str">
        <v/>
      </c>
      <c r="OB88" s="369" t="str">
        <v/>
      </c>
      <c r="OC88" s="369" t="str">
        <v/>
      </c>
      <c r="OD88" s="369" t="str">
        <v/>
      </c>
      <c r="OE88" s="369" t="str">
        <v/>
      </c>
      <c r="OF88" s="369" t="str">
        <v/>
      </c>
      <c r="OG88" s="369" t="str">
        <v/>
      </c>
      <c r="OH88" s="369" t="str">
        <v/>
      </c>
      <c r="OI88" s="369" t="str">
        <v/>
      </c>
      <c r="OJ88" s="369" t="str">
        <v/>
      </c>
      <c r="OK88" s="369" t="str">
        <v/>
      </c>
      <c r="OL88" s="369" t="str">
        <v/>
      </c>
      <c r="OM88" s="369" t="str">
        <v/>
      </c>
      <c r="ON88" s="369" t="str">
        <v/>
      </c>
      <c r="OO88" s="369" t="str">
        <v/>
      </c>
      <c r="OP88" s="369" t="str">
        <v/>
      </c>
      <c r="OQ88" s="371" t="str">
        <v/>
      </c>
      <c r="OR88" s="369" t="str">
        <v/>
      </c>
      <c r="OS88" s="369" t="str">
        <v/>
      </c>
      <c r="OT88" s="369" t="str">
        <v/>
      </c>
      <c r="OU88" s="369" t="str">
        <v/>
      </c>
      <c r="OV88" s="369" t="str">
        <v/>
      </c>
      <c r="OW88" s="369" t="str">
        <v/>
      </c>
      <c r="OX88" s="369" t="str">
        <v/>
      </c>
      <c r="OY88" s="369" t="str">
        <v/>
      </c>
      <c r="OZ88" s="369" t="str">
        <v/>
      </c>
      <c r="PA88" s="369" t="str">
        <v/>
      </c>
      <c r="PB88" s="369" t="str">
        <v/>
      </c>
      <c r="PC88" s="369" t="str">
        <v/>
      </c>
      <c r="PD88" s="369" t="str">
        <v/>
      </c>
      <c r="PE88" s="369" t="str">
        <v/>
      </c>
      <c r="PF88" s="369" t="str">
        <v/>
      </c>
      <c r="PG88" s="369" t="str">
        <v/>
      </c>
      <c r="PH88" s="369" t="str">
        <v/>
      </c>
      <c r="PI88" s="369" t="str">
        <v/>
      </c>
      <c r="PJ88" s="369" t="str">
        <v/>
      </c>
      <c r="PK88" s="369" t="str">
        <v/>
      </c>
      <c r="PL88" s="369" t="str">
        <v/>
      </c>
      <c r="PM88" s="369" t="str">
        <v/>
      </c>
      <c r="PN88" s="369" t="str">
        <v/>
      </c>
      <c r="PO88" s="369" t="str">
        <v/>
      </c>
      <c r="PP88" s="369" t="str">
        <v/>
      </c>
      <c r="PQ88" s="369" t="str">
        <v/>
      </c>
      <c r="PR88" s="369" t="str">
        <v/>
      </c>
      <c r="PS88" s="369" t="str">
        <v/>
      </c>
      <c r="PT88" s="369" t="str">
        <v/>
      </c>
      <c r="PU88" s="369" t="str">
        <v/>
      </c>
      <c r="PV88" s="369" t="str">
        <v/>
      </c>
      <c r="PW88" s="369" t="str">
        <v/>
      </c>
      <c r="PX88" s="369" t="str">
        <v/>
      </c>
      <c r="PY88" s="369" t="str">
        <v/>
      </c>
      <c r="PZ88" s="369" t="str">
        <v/>
      </c>
      <c r="QA88" s="369" t="str">
        <v/>
      </c>
      <c r="QB88" s="369" t="str">
        <v/>
      </c>
      <c r="QC88" s="369" t="str">
        <v/>
      </c>
      <c r="QD88" s="369" t="str">
        <v/>
      </c>
      <c r="QE88" s="369" t="str">
        <v/>
      </c>
      <c r="QF88" s="369" t="str">
        <v/>
      </c>
      <c r="QG88" s="369" t="str">
        <v/>
      </c>
      <c r="QH88" s="369" t="str">
        <v/>
      </c>
      <c r="QI88" s="369" t="str">
        <v/>
      </c>
      <c r="QJ88" s="369" t="str">
        <v/>
      </c>
      <c r="QK88" s="369" t="str">
        <v/>
      </c>
      <c r="QL88" s="369" t="str">
        <v/>
      </c>
      <c r="QM88" s="369" t="str">
        <v/>
      </c>
      <c r="QN88" s="369" t="str">
        <v/>
      </c>
      <c r="QO88" s="369" t="str">
        <v/>
      </c>
      <c r="QP88" s="369" t="str">
        <v/>
      </c>
      <c r="QQ88" s="369" t="str">
        <v/>
      </c>
      <c r="QR88" s="369" t="str">
        <v/>
      </c>
      <c r="QS88" s="369" t="str">
        <v/>
      </c>
      <c r="QT88" s="369" t="str">
        <v/>
      </c>
      <c r="QU88" s="369" t="str">
        <v/>
      </c>
      <c r="QV88" s="369" t="str">
        <v/>
      </c>
      <c r="QW88" s="369" t="str">
        <v/>
      </c>
      <c r="QX88" s="369" t="str">
        <v/>
      </c>
      <c r="QY88" s="369" t="str">
        <v/>
      </c>
      <c r="QZ88" s="369" t="str">
        <v/>
      </c>
      <c r="RA88" s="369" t="str">
        <v/>
      </c>
      <c r="RB88" s="369" t="str">
        <v/>
      </c>
      <c r="RC88" s="369" t="str">
        <v/>
      </c>
      <c r="RD88" s="369" t="str">
        <v/>
      </c>
      <c r="RE88" s="369" t="str">
        <v/>
      </c>
      <c r="RF88" s="369" t="str">
        <v/>
      </c>
      <c r="RG88" s="369" t="str">
        <v/>
      </c>
      <c r="RH88" s="369" t="str">
        <v/>
      </c>
      <c r="RI88" s="369" t="str">
        <v/>
      </c>
      <c r="RJ88" s="369" t="str">
        <v/>
      </c>
      <c r="RK88" s="369" t="str">
        <v/>
      </c>
      <c r="RL88" s="369" t="str">
        <v/>
      </c>
      <c r="RM88" s="369" t="str">
        <v/>
      </c>
      <c r="RN88" s="369" t="str">
        <v/>
      </c>
      <c r="RO88" s="369" t="str">
        <v/>
      </c>
      <c r="RP88" s="369" t="str">
        <v/>
      </c>
      <c r="RQ88" s="369" t="str">
        <v/>
      </c>
      <c r="RR88" s="369" t="str">
        <v/>
      </c>
      <c r="RS88" s="369" t="str">
        <v/>
      </c>
      <c r="RT88" s="369" t="str">
        <v/>
      </c>
      <c r="RU88" s="369" t="str">
        <v/>
      </c>
      <c r="RV88" s="369" t="str">
        <v/>
      </c>
      <c r="RW88" s="369" t="str">
        <v/>
      </c>
      <c r="RX88" s="369" t="str">
        <v/>
      </c>
      <c r="RY88" s="369" t="str">
        <v/>
      </c>
      <c r="RZ88" s="369" t="str">
        <v/>
      </c>
      <c r="SA88" s="369" t="str">
        <v/>
      </c>
      <c r="SB88" s="369" t="str">
        <v/>
      </c>
      <c r="SC88" s="369" t="str">
        <v/>
      </c>
      <c r="SD88" s="369" t="str">
        <v/>
      </c>
      <c r="SE88" s="369" t="str">
        <v/>
      </c>
      <c r="SF88" s="369" t="str">
        <v/>
      </c>
      <c r="SG88" s="369" t="str">
        <v/>
      </c>
      <c r="SH88" s="369" t="str">
        <v/>
      </c>
      <c r="SI88" s="369" t="str">
        <v/>
      </c>
      <c r="SJ88" s="369" t="str">
        <v/>
      </c>
      <c r="SK88" s="369" t="str">
        <v/>
      </c>
      <c r="SL88" s="369" t="str">
        <v/>
      </c>
      <c r="SM88" s="369" t="str">
        <v/>
      </c>
      <c r="SN88" s="369" t="str">
        <v/>
      </c>
      <c r="SO88" s="369" t="str">
        <v/>
      </c>
      <c r="SP88" s="369" t="str">
        <v/>
      </c>
      <c r="SQ88" s="369" t="str">
        <v/>
      </c>
      <c r="SR88" s="369" t="str">
        <v/>
      </c>
      <c r="SS88" s="369" t="str">
        <v/>
      </c>
      <c r="ST88" s="369" t="str">
        <v/>
      </c>
      <c r="SU88" s="369" t="str">
        <v/>
      </c>
      <c r="SV88" s="369" t="str">
        <v/>
      </c>
      <c r="SW88" s="369" t="str">
        <v/>
      </c>
      <c r="SX88" s="369" t="str">
        <v/>
      </c>
      <c r="SY88" s="369" t="str">
        <v/>
      </c>
      <c r="SZ88" s="369" t="str">
        <v/>
      </c>
      <c r="TA88" s="369" t="str">
        <v/>
      </c>
      <c r="TB88" s="369" t="str">
        <v/>
      </c>
      <c r="TC88" s="369" t="str">
        <v/>
      </c>
      <c r="TD88" s="369" t="str">
        <v/>
      </c>
      <c r="TE88" s="369" t="str">
        <v/>
      </c>
      <c r="TF88" s="369" t="str">
        <v/>
      </c>
      <c r="TG88" s="369" t="str">
        <v/>
      </c>
      <c r="TH88" s="369" t="str">
        <v/>
      </c>
      <c r="TI88" s="369" t="str">
        <v/>
      </c>
      <c r="TJ88" s="369" t="str">
        <v/>
      </c>
      <c r="TK88" s="369" t="str">
        <v/>
      </c>
      <c r="TL88" s="369" t="str">
        <v/>
      </c>
      <c r="TM88" s="369" t="str">
        <v/>
      </c>
      <c r="TN88" s="369" t="str">
        <v/>
      </c>
      <c r="TO88" s="369" t="str">
        <v/>
      </c>
      <c r="TP88" s="369" t="str">
        <v/>
      </c>
      <c r="TQ88" s="369" t="str">
        <v/>
      </c>
      <c r="TR88" s="369" t="str">
        <v/>
      </c>
      <c r="TS88" s="369" t="str">
        <v/>
      </c>
      <c r="TT88" s="369" t="str">
        <v/>
      </c>
      <c r="TU88" s="369" t="str">
        <v/>
      </c>
      <c r="TV88" s="369" t="str">
        <v/>
      </c>
      <c r="TW88" s="369" t="str">
        <v/>
      </c>
      <c r="TX88" s="369" t="str">
        <v/>
      </c>
      <c r="TY88" s="369" t="str">
        <v/>
      </c>
      <c r="TZ88" s="369" t="str">
        <v/>
      </c>
      <c r="UA88" s="369" t="str">
        <v/>
      </c>
      <c r="UB88" s="369" t="str">
        <v/>
      </c>
      <c r="UC88" s="369" t="str">
        <v/>
      </c>
      <c r="UD88" s="369" t="str">
        <v/>
      </c>
      <c r="UE88" s="369" t="str">
        <v/>
      </c>
      <c r="UF88" s="369" t="str">
        <v/>
      </c>
      <c r="UG88" s="369" t="str">
        <v/>
      </c>
      <c r="UH88" s="369" t="str">
        <v/>
      </c>
      <c r="UI88" s="369" t="str">
        <v/>
      </c>
      <c r="UJ88" s="369" t="str">
        <v/>
      </c>
      <c r="UK88" s="369" t="str">
        <v/>
      </c>
      <c r="UL88" s="369" t="str">
        <v/>
      </c>
      <c r="UM88" s="369" t="str">
        <v/>
      </c>
      <c r="UN88" s="369" t="str">
        <v/>
      </c>
      <c r="UO88" s="369" t="str">
        <v/>
      </c>
      <c r="UP88" s="369" t="str">
        <v/>
      </c>
      <c r="UQ88" s="369" t="str">
        <v/>
      </c>
      <c r="UR88" s="369" t="str">
        <v/>
      </c>
      <c r="US88" s="369" t="str">
        <v/>
      </c>
      <c r="UT88" s="369" t="str">
        <v/>
      </c>
      <c r="UU88" s="369" t="str">
        <v/>
      </c>
      <c r="UV88" s="369" t="str">
        <v/>
      </c>
      <c r="UW88" s="369" t="str">
        <v/>
      </c>
      <c r="UX88" s="369" t="str">
        <v/>
      </c>
      <c r="UY88" s="369" t="str">
        <v/>
      </c>
      <c r="UZ88" s="369" t="str">
        <v/>
      </c>
      <c r="VA88" s="369" t="str">
        <v/>
      </c>
      <c r="VB88" s="369" t="str">
        <v/>
      </c>
      <c r="VC88" s="369" t="str">
        <v/>
      </c>
      <c r="VD88" s="369" t="str">
        <v/>
      </c>
      <c r="VE88" s="369" t="str">
        <v/>
      </c>
      <c r="VF88" s="369" t="str">
        <v/>
      </c>
      <c r="VG88" s="369" t="str">
        <v/>
      </c>
      <c r="VH88" s="369" t="str">
        <v/>
      </c>
      <c r="VI88" s="369" t="str">
        <v/>
      </c>
      <c r="VJ88" s="369" t="str">
        <v/>
      </c>
      <c r="VK88" s="369" t="str">
        <v/>
      </c>
      <c r="VL88" s="369" t="str">
        <v/>
      </c>
      <c r="VM88" s="369" t="str">
        <v/>
      </c>
      <c r="VN88" s="369" t="str">
        <v/>
      </c>
      <c r="VO88" s="369" t="str">
        <v/>
      </c>
      <c r="VP88" s="369" t="str">
        <v/>
      </c>
      <c r="VQ88" s="369" t="str">
        <v/>
      </c>
      <c r="VR88" s="369" t="str">
        <v/>
      </c>
      <c r="VS88" s="369" t="str">
        <v/>
      </c>
      <c r="VT88" s="369" t="str">
        <v/>
      </c>
      <c r="VU88" s="369" t="str">
        <v/>
      </c>
      <c r="VV88" s="369" t="str">
        <v/>
      </c>
      <c r="VW88" s="369" t="str">
        <v/>
      </c>
      <c r="VX88" s="369" t="str">
        <v/>
      </c>
      <c r="VY88" s="369" t="str">
        <v/>
      </c>
      <c r="VZ88" s="369" t="str">
        <v/>
      </c>
      <c r="WA88" s="369" t="str">
        <v/>
      </c>
      <c r="WB88" s="369" t="str">
        <v/>
      </c>
      <c r="WC88" s="369" t="str">
        <v/>
      </c>
      <c r="WD88" s="369" t="str">
        <v/>
      </c>
      <c r="WE88" s="369" t="str">
        <v/>
      </c>
      <c r="WF88" s="369" t="str">
        <v/>
      </c>
      <c r="WG88" s="369" t="str">
        <v/>
      </c>
      <c r="WH88" s="369" t="str">
        <v/>
      </c>
      <c r="WI88" s="369" t="str">
        <v/>
      </c>
    </row>
    <row r="89" spans="1:607">
      <c r="A89" s="348"/>
      <c r="B89" s="360" t="s">
        <v>821</v>
      </c>
      <c r="C89" s="348"/>
      <c r="D89" s="348"/>
      <c r="E89" s="348"/>
      <c r="F89" s="348"/>
      <c r="G89" s="361" t="str">
        <f t="shared" si="2"/>
        <v/>
      </c>
      <c r="H89" s="361" t="str">
        <f t="shared" si="3"/>
        <v/>
      </c>
      <c r="I89" s="397"/>
      <c r="J89" s="348"/>
      <c r="K89" s="348"/>
      <c r="L89" s="348"/>
      <c r="M89" s="348"/>
      <c r="N89" s="400"/>
      <c r="O89" s="400"/>
      <c r="P89" s="400"/>
      <c r="Q89" s="400"/>
      <c r="R89" s="400"/>
      <c r="S89" s="400"/>
      <c r="T89" s="400"/>
      <c r="U89" s="400"/>
      <c r="V89" s="400"/>
      <c r="W89" s="400"/>
      <c r="X89" s="400"/>
      <c r="Y89" s="400"/>
      <c r="Z89" s="400"/>
      <c r="AA89" s="400"/>
      <c r="AB89" s="400"/>
      <c r="AC89" s="400"/>
      <c r="AD89" s="400"/>
      <c r="AE89" s="400"/>
      <c r="AF89" s="400"/>
      <c r="AG89" s="400"/>
      <c r="AH89" s="400"/>
      <c r="AI89" s="400"/>
      <c r="AJ89" s="400"/>
      <c r="AK89" s="400"/>
      <c r="AL89" s="400"/>
      <c r="AM89" s="400"/>
      <c r="AN89" s="400"/>
      <c r="AO89" s="400"/>
      <c r="AP89" s="400"/>
      <c r="AQ89" s="400"/>
      <c r="AR89" s="400"/>
      <c r="AS89" s="400"/>
      <c r="AT89" s="400"/>
      <c r="AU89" s="400"/>
      <c r="AV89" s="400"/>
      <c r="AW89" s="400"/>
      <c r="AX89" s="400"/>
      <c r="AY89" s="400"/>
      <c r="AZ89" s="400"/>
      <c r="BA89" s="400"/>
      <c r="BB89" s="400"/>
      <c r="BC89" s="400"/>
      <c r="BD89" s="400"/>
      <c r="BE89" s="400"/>
      <c r="BF89" s="400"/>
      <c r="BG89" s="400"/>
      <c r="BH89" s="400"/>
      <c r="BI89" s="400"/>
      <c r="BJ89" s="400"/>
      <c r="BK89" s="400"/>
      <c r="BL89" s="400"/>
      <c r="BM89" s="400"/>
      <c r="BN89" s="400"/>
      <c r="BO89" s="400"/>
      <c r="BP89" s="400"/>
      <c r="BQ89" s="400"/>
      <c r="BR89" s="400"/>
      <c r="BS89" s="400"/>
      <c r="BT89" s="400"/>
      <c r="BU89" s="400"/>
      <c r="BV89" s="400"/>
      <c r="BW89" s="400"/>
      <c r="BX89" s="400"/>
      <c r="BY89" s="400"/>
      <c r="BZ89" s="400"/>
      <c r="CA89" s="400"/>
      <c r="CB89" s="400"/>
      <c r="CC89" s="400"/>
      <c r="CD89" s="400"/>
      <c r="CE89" s="400"/>
      <c r="CF89" s="400"/>
      <c r="CG89" s="400"/>
      <c r="CH89" s="400"/>
      <c r="CI89" s="400"/>
      <c r="CJ89" s="400"/>
      <c r="CK89" s="400"/>
      <c r="CL89" s="400"/>
      <c r="CM89" s="400"/>
      <c r="CN89" s="400"/>
      <c r="CO89" s="400"/>
      <c r="CP89" s="400"/>
      <c r="CQ89" s="400"/>
      <c r="CR89" s="400"/>
      <c r="CS89" s="400"/>
      <c r="CT89" s="400"/>
      <c r="CU89" s="400"/>
      <c r="CV89" s="400"/>
      <c r="CW89" s="400"/>
      <c r="CX89" s="400"/>
      <c r="CY89" s="400"/>
      <c r="CZ89" s="362"/>
      <c r="DB89" s="897"/>
      <c r="DC89" s="896" t="s">
        <v>1252</v>
      </c>
      <c r="DD89" s="368" t="str">
        <v/>
      </c>
      <c r="DE89" s="369" t="str">
        <v/>
      </c>
      <c r="DF89" s="369" t="str">
        <v/>
      </c>
      <c r="DG89" s="369" t="str">
        <v/>
      </c>
      <c r="DH89" s="369" t="str">
        <v/>
      </c>
      <c r="DI89" s="369" t="str">
        <v/>
      </c>
      <c r="DJ89" s="369" t="str">
        <v/>
      </c>
      <c r="DK89" s="369" t="str">
        <v/>
      </c>
      <c r="DL89" s="369" t="str">
        <v/>
      </c>
      <c r="DM89" s="369" t="str">
        <v/>
      </c>
      <c r="DN89" s="369" t="str">
        <v/>
      </c>
      <c r="DO89" s="369" t="str">
        <v/>
      </c>
      <c r="DP89" s="369" t="str">
        <v/>
      </c>
      <c r="DQ89" s="369" t="str">
        <v/>
      </c>
      <c r="DR89" s="369" t="str">
        <v/>
      </c>
      <c r="DS89" s="369" t="str">
        <v/>
      </c>
      <c r="DT89" s="369" t="str">
        <v/>
      </c>
      <c r="DU89" s="369" t="str">
        <v/>
      </c>
      <c r="DV89" s="369" t="str">
        <v/>
      </c>
      <c r="DW89" s="369" t="str">
        <v/>
      </c>
      <c r="DX89" s="370" t="str">
        <v/>
      </c>
      <c r="DY89" s="369" t="str">
        <v/>
      </c>
      <c r="DZ89" s="369" t="str">
        <v/>
      </c>
      <c r="EA89" s="369" t="str">
        <v/>
      </c>
      <c r="EB89" s="369" t="str">
        <v/>
      </c>
      <c r="EC89" s="369" t="str">
        <v/>
      </c>
      <c r="ED89" s="369" t="str">
        <v/>
      </c>
      <c r="EE89" s="369" t="str">
        <v/>
      </c>
      <c r="EF89" s="369" t="str">
        <v/>
      </c>
      <c r="EG89" s="369" t="str">
        <v/>
      </c>
      <c r="EH89" s="369" t="str">
        <v/>
      </c>
      <c r="EI89" s="369" t="str">
        <v/>
      </c>
      <c r="EJ89" s="369" t="str">
        <v/>
      </c>
      <c r="EK89" s="369" t="str">
        <v/>
      </c>
      <c r="EL89" s="369" t="str">
        <v/>
      </c>
      <c r="EM89" s="369" t="str">
        <v/>
      </c>
      <c r="EN89" s="369" t="str">
        <v/>
      </c>
      <c r="EO89" s="369" t="str">
        <v/>
      </c>
      <c r="EP89" s="369" t="str">
        <v/>
      </c>
      <c r="EQ89" s="369" t="str">
        <v/>
      </c>
      <c r="ER89" s="369" t="str">
        <v/>
      </c>
      <c r="ES89" s="369" t="str">
        <v/>
      </c>
      <c r="ET89" s="369" t="str">
        <v/>
      </c>
      <c r="EU89" s="369" t="str">
        <v/>
      </c>
      <c r="EV89" s="369" t="str">
        <v/>
      </c>
      <c r="EW89" s="369" t="str">
        <v/>
      </c>
      <c r="EX89" s="369" t="str">
        <v/>
      </c>
      <c r="EY89" s="369" t="str">
        <v/>
      </c>
      <c r="EZ89" s="369" t="str">
        <v/>
      </c>
      <c r="FA89" s="369" t="str">
        <v/>
      </c>
      <c r="FB89" s="369" t="str">
        <v/>
      </c>
      <c r="FC89" s="369" t="str">
        <v/>
      </c>
      <c r="FD89" s="369" t="str">
        <v/>
      </c>
      <c r="FE89" s="369" t="str">
        <v/>
      </c>
      <c r="FF89" s="369" t="str">
        <v/>
      </c>
      <c r="FG89" s="369" t="str">
        <v/>
      </c>
      <c r="FH89" s="369" t="str">
        <v/>
      </c>
      <c r="FI89" s="369" t="str">
        <v/>
      </c>
      <c r="FJ89" s="369" t="str">
        <v/>
      </c>
      <c r="FK89" s="369" t="str">
        <v/>
      </c>
      <c r="FL89" s="369" t="str">
        <v/>
      </c>
      <c r="FM89" s="369" t="str">
        <v/>
      </c>
      <c r="FN89" s="369" t="str">
        <v/>
      </c>
      <c r="FO89" s="369" t="str">
        <v/>
      </c>
      <c r="FP89" s="369" t="str">
        <v/>
      </c>
      <c r="FQ89" s="369" t="str">
        <v/>
      </c>
      <c r="FR89" s="369" t="str">
        <v/>
      </c>
      <c r="FS89" s="369" t="str">
        <v/>
      </c>
      <c r="FT89" s="369" t="str">
        <v/>
      </c>
      <c r="FU89" s="369" t="str">
        <v/>
      </c>
      <c r="FV89" s="369" t="str">
        <v/>
      </c>
      <c r="FW89" s="369" t="str">
        <v/>
      </c>
      <c r="FX89" s="369" t="str">
        <v/>
      </c>
      <c r="FY89" s="369" t="str">
        <v/>
      </c>
      <c r="FZ89" s="369" t="str">
        <v/>
      </c>
      <c r="GA89" s="369" t="str">
        <v/>
      </c>
      <c r="GB89" s="369" t="str">
        <v/>
      </c>
      <c r="GC89" s="369" t="str">
        <v/>
      </c>
      <c r="GD89" s="369" t="str">
        <v/>
      </c>
      <c r="GE89" s="369" t="str">
        <v/>
      </c>
      <c r="GF89" s="369" t="str">
        <v/>
      </c>
      <c r="GG89" s="369" t="str">
        <v/>
      </c>
      <c r="GH89" s="369" t="str">
        <v/>
      </c>
      <c r="GI89" s="369" t="str">
        <v/>
      </c>
      <c r="GJ89" s="369" t="str">
        <v/>
      </c>
      <c r="GK89" s="369" t="str">
        <v/>
      </c>
      <c r="GL89" s="369" t="str">
        <v/>
      </c>
      <c r="GM89" s="369" t="str">
        <v/>
      </c>
      <c r="GN89" s="369" t="str">
        <v/>
      </c>
      <c r="GO89" s="369" t="str">
        <v/>
      </c>
      <c r="GP89" s="369" t="str">
        <v/>
      </c>
      <c r="GQ89" s="369" t="str">
        <v/>
      </c>
      <c r="GR89" s="369" t="str">
        <v/>
      </c>
      <c r="GS89" s="369" t="str">
        <v/>
      </c>
      <c r="GT89" s="369" t="str">
        <v/>
      </c>
      <c r="GU89" s="369" t="str">
        <v/>
      </c>
      <c r="GV89" s="369" t="str">
        <v/>
      </c>
      <c r="GW89" s="369" t="str">
        <v/>
      </c>
      <c r="GX89" s="369" t="str">
        <v/>
      </c>
      <c r="GY89" s="369" t="str">
        <v/>
      </c>
      <c r="GZ89" s="369" t="str">
        <v/>
      </c>
      <c r="HA89" s="369" t="str">
        <v/>
      </c>
      <c r="HB89" s="369" t="str">
        <v/>
      </c>
      <c r="HC89" s="369" t="str">
        <v/>
      </c>
      <c r="HD89" s="369" t="str">
        <v/>
      </c>
      <c r="HE89" s="369" t="str">
        <v/>
      </c>
      <c r="HF89" s="369" t="str">
        <v/>
      </c>
      <c r="HG89" s="369" t="str">
        <v/>
      </c>
      <c r="HH89" s="369" t="str">
        <v/>
      </c>
      <c r="HI89" s="369" t="str">
        <v/>
      </c>
      <c r="HJ89" s="369" t="str">
        <v/>
      </c>
      <c r="HK89" s="369" t="str">
        <v/>
      </c>
      <c r="HL89" s="369" t="str">
        <v/>
      </c>
      <c r="HM89" s="369" t="str">
        <v/>
      </c>
      <c r="HN89" s="369" t="str">
        <v/>
      </c>
      <c r="HO89" s="369" t="str">
        <v/>
      </c>
      <c r="HP89" s="369" t="str">
        <v/>
      </c>
      <c r="HQ89" s="369" t="str">
        <v/>
      </c>
      <c r="HR89" s="369" t="str">
        <v/>
      </c>
      <c r="HS89" s="369" t="str">
        <v/>
      </c>
      <c r="HT89" s="369" t="str">
        <v/>
      </c>
      <c r="HU89" s="369" t="str">
        <v/>
      </c>
      <c r="HV89" s="369" t="str">
        <v/>
      </c>
      <c r="HW89" s="369" t="str">
        <v/>
      </c>
      <c r="HX89" s="369" t="str">
        <v/>
      </c>
      <c r="HY89" s="369" t="str">
        <v/>
      </c>
      <c r="HZ89" s="369" t="str">
        <v/>
      </c>
      <c r="IA89" s="369" t="str">
        <v/>
      </c>
      <c r="IB89" s="369" t="str">
        <v/>
      </c>
      <c r="IC89" s="369" t="str">
        <v/>
      </c>
      <c r="ID89" s="369" t="str">
        <v/>
      </c>
      <c r="IE89" s="369" t="str">
        <v/>
      </c>
      <c r="IF89" s="369" t="str">
        <v/>
      </c>
      <c r="IG89" s="369" t="str">
        <v/>
      </c>
      <c r="IH89" s="369" t="str">
        <v/>
      </c>
      <c r="II89" s="369" t="str">
        <v/>
      </c>
      <c r="IJ89" s="369" t="str">
        <v/>
      </c>
      <c r="IK89" s="369" t="str">
        <v/>
      </c>
      <c r="IL89" s="369" t="str">
        <v/>
      </c>
      <c r="IM89" s="369" t="str">
        <v/>
      </c>
      <c r="IN89" s="369" t="str">
        <v/>
      </c>
      <c r="IO89" s="369" t="str">
        <v/>
      </c>
      <c r="IP89" s="369" t="str">
        <v/>
      </c>
      <c r="IQ89" s="369" t="str">
        <v/>
      </c>
      <c r="IR89" s="369" t="str">
        <v/>
      </c>
      <c r="IS89" s="369" t="str">
        <v/>
      </c>
      <c r="IT89" s="369" t="str">
        <v/>
      </c>
      <c r="IU89" s="369" t="str">
        <v/>
      </c>
      <c r="IV89" s="369" t="str">
        <v/>
      </c>
      <c r="IW89" s="369" t="str">
        <v/>
      </c>
      <c r="IX89" s="369" t="str">
        <v/>
      </c>
      <c r="IY89" s="369" t="str">
        <v/>
      </c>
      <c r="IZ89" s="369" t="str">
        <v/>
      </c>
      <c r="JA89" s="369" t="str">
        <v/>
      </c>
      <c r="JB89" s="369" t="str">
        <v/>
      </c>
      <c r="JC89" s="369" t="str">
        <v/>
      </c>
      <c r="JD89" s="369" t="str">
        <v/>
      </c>
      <c r="JE89" s="369" t="str">
        <v/>
      </c>
      <c r="JF89" s="369" t="str">
        <v/>
      </c>
      <c r="JG89" s="369" t="str">
        <v/>
      </c>
      <c r="JH89" s="369" t="str">
        <v/>
      </c>
      <c r="JI89" s="369" t="str">
        <v/>
      </c>
      <c r="JJ89" s="369" t="str">
        <v/>
      </c>
      <c r="JK89" s="369" t="str">
        <v/>
      </c>
      <c r="JL89" s="369" t="str">
        <v/>
      </c>
      <c r="JM89" s="369" t="str">
        <v/>
      </c>
      <c r="JN89" s="369" t="str">
        <v/>
      </c>
      <c r="JO89" s="369" t="str">
        <v/>
      </c>
      <c r="JP89" s="369" t="str">
        <v/>
      </c>
      <c r="JQ89" s="369" t="str">
        <v/>
      </c>
      <c r="JR89" s="369" t="str">
        <v/>
      </c>
      <c r="JS89" s="369" t="str">
        <v/>
      </c>
      <c r="JT89" s="369" t="str">
        <v/>
      </c>
      <c r="JU89" s="369" t="str">
        <v/>
      </c>
      <c r="JV89" s="369" t="str">
        <v/>
      </c>
      <c r="JW89" s="369" t="str">
        <v/>
      </c>
      <c r="JX89" s="369" t="str">
        <v/>
      </c>
      <c r="JY89" s="369" t="str">
        <v/>
      </c>
      <c r="JZ89" s="369" t="str">
        <v/>
      </c>
      <c r="KA89" s="369" t="str">
        <v/>
      </c>
      <c r="KB89" s="369" t="str">
        <v/>
      </c>
      <c r="KC89" s="369" t="str">
        <v/>
      </c>
      <c r="KD89" s="369" t="str">
        <v/>
      </c>
      <c r="KE89" s="369" t="str">
        <v/>
      </c>
      <c r="KF89" s="369" t="str">
        <v/>
      </c>
      <c r="KG89" s="369" t="str">
        <v/>
      </c>
      <c r="KH89" s="369" t="str">
        <v/>
      </c>
      <c r="KI89" s="369" t="str">
        <v/>
      </c>
      <c r="KJ89" s="369" t="str">
        <v/>
      </c>
      <c r="KK89" s="369" t="str">
        <v/>
      </c>
      <c r="KL89" s="369" t="str">
        <v/>
      </c>
      <c r="KM89" s="369" t="str">
        <v/>
      </c>
      <c r="KN89" s="369" t="str">
        <v/>
      </c>
      <c r="KO89" s="369" t="str">
        <v/>
      </c>
      <c r="KP89" s="369" t="str">
        <v/>
      </c>
      <c r="KQ89" s="369" t="str">
        <v/>
      </c>
      <c r="KR89" s="369" t="str">
        <v/>
      </c>
      <c r="KS89" s="369" t="str">
        <v/>
      </c>
      <c r="KT89" s="369" t="str">
        <v/>
      </c>
      <c r="KU89" s="369" t="str">
        <v/>
      </c>
      <c r="KV89" s="369" t="str">
        <v/>
      </c>
      <c r="KW89" s="369" t="str">
        <v/>
      </c>
      <c r="KX89" s="369" t="str">
        <v/>
      </c>
      <c r="KY89" s="369" t="str">
        <v/>
      </c>
      <c r="KZ89" s="369" t="str">
        <v/>
      </c>
      <c r="LA89" s="369" t="str">
        <v/>
      </c>
      <c r="LB89" s="369" t="str">
        <v/>
      </c>
      <c r="LC89" s="369" t="str">
        <v/>
      </c>
      <c r="LD89" s="369" t="str">
        <v/>
      </c>
      <c r="LE89" s="369" t="str">
        <v/>
      </c>
      <c r="LF89" s="369" t="str">
        <v/>
      </c>
      <c r="LG89" s="369" t="str">
        <v/>
      </c>
      <c r="LH89" s="369" t="str">
        <v/>
      </c>
      <c r="LI89" s="369" t="str">
        <v/>
      </c>
      <c r="LJ89" s="369" t="str">
        <v/>
      </c>
      <c r="LK89" s="369" t="str">
        <v/>
      </c>
      <c r="LL89" s="369" t="str">
        <v/>
      </c>
      <c r="LM89" s="369" t="str">
        <v/>
      </c>
      <c r="LN89" s="369" t="str">
        <v/>
      </c>
      <c r="LO89" s="369" t="str">
        <v/>
      </c>
      <c r="LP89" s="369" t="str">
        <v/>
      </c>
      <c r="LQ89" s="369" t="str">
        <v/>
      </c>
      <c r="LR89" s="369" t="str">
        <v/>
      </c>
      <c r="LS89" s="369" t="str">
        <v/>
      </c>
      <c r="LT89" s="369" t="str">
        <v/>
      </c>
      <c r="LU89" s="369" t="str">
        <v/>
      </c>
      <c r="LV89" s="369" t="str">
        <v/>
      </c>
      <c r="LW89" s="369" t="str">
        <v/>
      </c>
      <c r="LX89" s="369" t="str">
        <v/>
      </c>
      <c r="LY89" s="369" t="str">
        <v/>
      </c>
      <c r="LZ89" s="369" t="str">
        <v/>
      </c>
      <c r="MA89" s="369" t="str">
        <v/>
      </c>
      <c r="MB89" s="369" t="str">
        <v/>
      </c>
      <c r="MC89" s="369" t="str">
        <v/>
      </c>
      <c r="MD89" s="369" t="str">
        <v/>
      </c>
      <c r="ME89" s="369" t="str">
        <v/>
      </c>
      <c r="MF89" s="369" t="str">
        <v/>
      </c>
      <c r="MG89" s="369" t="str">
        <v/>
      </c>
      <c r="MH89" s="369" t="str">
        <v/>
      </c>
      <c r="MI89" s="369" t="str">
        <v/>
      </c>
      <c r="MJ89" s="369" t="str">
        <v/>
      </c>
      <c r="MK89" s="369" t="str">
        <v/>
      </c>
      <c r="ML89" s="369" t="str">
        <v/>
      </c>
      <c r="MM89" s="369" t="str">
        <v/>
      </c>
      <c r="MN89" s="369" t="str">
        <v/>
      </c>
      <c r="MO89" s="369" t="str">
        <v/>
      </c>
      <c r="MP89" s="369" t="str">
        <v/>
      </c>
      <c r="MQ89" s="369" t="str">
        <v/>
      </c>
      <c r="MR89" s="369" t="str">
        <v/>
      </c>
      <c r="MS89" s="369" t="str">
        <v/>
      </c>
      <c r="MT89" s="369" t="str">
        <v/>
      </c>
      <c r="MU89" s="369" t="str">
        <v/>
      </c>
      <c r="MV89" s="369" t="str">
        <v/>
      </c>
      <c r="MW89" s="369" t="str">
        <v/>
      </c>
      <c r="MX89" s="369" t="str">
        <v/>
      </c>
      <c r="MY89" s="369" t="str">
        <v/>
      </c>
      <c r="MZ89" s="369" t="str">
        <v/>
      </c>
      <c r="NA89" s="369" t="str">
        <v/>
      </c>
      <c r="NB89" s="369" t="str">
        <v/>
      </c>
      <c r="NC89" s="369" t="str">
        <v/>
      </c>
      <c r="ND89" s="369" t="str">
        <v/>
      </c>
      <c r="NE89" s="369" t="str">
        <v/>
      </c>
      <c r="NF89" s="369" t="str">
        <v/>
      </c>
      <c r="NG89" s="369" t="str">
        <v/>
      </c>
      <c r="NH89" s="369" t="str">
        <v/>
      </c>
      <c r="NI89" s="369" t="str">
        <v/>
      </c>
      <c r="NJ89" s="369" t="str">
        <v/>
      </c>
      <c r="NK89" s="369" t="str">
        <v/>
      </c>
      <c r="NL89" s="369" t="str">
        <v/>
      </c>
      <c r="NM89" s="369" t="str">
        <v/>
      </c>
      <c r="NN89" s="369" t="str">
        <v/>
      </c>
      <c r="NO89" s="369" t="str">
        <v/>
      </c>
      <c r="NP89" s="369" t="str">
        <v/>
      </c>
      <c r="NQ89" s="369" t="str">
        <v/>
      </c>
      <c r="NR89" s="369" t="str">
        <v/>
      </c>
      <c r="NS89" s="369" t="str">
        <v/>
      </c>
      <c r="NT89" s="369" t="str">
        <v/>
      </c>
      <c r="NU89" s="369" t="str">
        <v/>
      </c>
      <c r="NV89" s="369" t="str">
        <v/>
      </c>
      <c r="NW89" s="369" t="str">
        <v/>
      </c>
      <c r="NX89" s="369" t="str">
        <v/>
      </c>
      <c r="NY89" s="369" t="str">
        <v/>
      </c>
      <c r="NZ89" s="369" t="str">
        <v/>
      </c>
      <c r="OA89" s="369" t="str">
        <v/>
      </c>
      <c r="OB89" s="369" t="str">
        <v/>
      </c>
      <c r="OC89" s="369" t="str">
        <v/>
      </c>
      <c r="OD89" s="369" t="str">
        <v/>
      </c>
      <c r="OE89" s="369" t="str">
        <v/>
      </c>
      <c r="OF89" s="369" t="str">
        <v/>
      </c>
      <c r="OG89" s="369" t="str">
        <v/>
      </c>
      <c r="OH89" s="369" t="str">
        <v/>
      </c>
      <c r="OI89" s="369" t="str">
        <v/>
      </c>
      <c r="OJ89" s="369" t="str">
        <v/>
      </c>
      <c r="OK89" s="369" t="str">
        <v/>
      </c>
      <c r="OL89" s="369" t="str">
        <v/>
      </c>
      <c r="OM89" s="369" t="str">
        <v/>
      </c>
      <c r="ON89" s="369" t="str">
        <v/>
      </c>
      <c r="OO89" s="369" t="str">
        <v/>
      </c>
      <c r="OP89" s="369" t="str">
        <v/>
      </c>
      <c r="OQ89" s="371" t="str">
        <v/>
      </c>
      <c r="OR89" s="369" t="str">
        <v/>
      </c>
      <c r="OS89" s="369" t="str">
        <v/>
      </c>
      <c r="OT89" s="369" t="str">
        <v/>
      </c>
      <c r="OU89" s="369" t="str">
        <v/>
      </c>
      <c r="OV89" s="369" t="str">
        <v/>
      </c>
      <c r="OW89" s="369" t="str">
        <v/>
      </c>
      <c r="OX89" s="369" t="str">
        <v/>
      </c>
      <c r="OY89" s="369" t="str">
        <v/>
      </c>
      <c r="OZ89" s="369" t="str">
        <v/>
      </c>
      <c r="PA89" s="369" t="str">
        <v/>
      </c>
      <c r="PB89" s="369" t="str">
        <v/>
      </c>
      <c r="PC89" s="369" t="str">
        <v/>
      </c>
      <c r="PD89" s="369" t="str">
        <v/>
      </c>
      <c r="PE89" s="369" t="str">
        <v/>
      </c>
      <c r="PF89" s="369" t="str">
        <v/>
      </c>
      <c r="PG89" s="369" t="str">
        <v/>
      </c>
      <c r="PH89" s="369" t="str">
        <v/>
      </c>
      <c r="PI89" s="369" t="str">
        <v/>
      </c>
      <c r="PJ89" s="369" t="str">
        <v/>
      </c>
      <c r="PK89" s="369" t="str">
        <v/>
      </c>
      <c r="PL89" s="369" t="str">
        <v/>
      </c>
      <c r="PM89" s="369" t="str">
        <v/>
      </c>
      <c r="PN89" s="369" t="str">
        <v/>
      </c>
      <c r="PO89" s="369" t="str">
        <v/>
      </c>
      <c r="PP89" s="369" t="str">
        <v/>
      </c>
      <c r="PQ89" s="369" t="str">
        <v/>
      </c>
      <c r="PR89" s="369" t="str">
        <v/>
      </c>
      <c r="PS89" s="369" t="str">
        <v/>
      </c>
      <c r="PT89" s="369" t="str">
        <v/>
      </c>
      <c r="PU89" s="369" t="str">
        <v/>
      </c>
      <c r="PV89" s="369" t="str">
        <v/>
      </c>
      <c r="PW89" s="369" t="str">
        <v/>
      </c>
      <c r="PX89" s="369" t="str">
        <v/>
      </c>
      <c r="PY89" s="369" t="str">
        <v/>
      </c>
      <c r="PZ89" s="369" t="str">
        <v/>
      </c>
      <c r="QA89" s="369" t="str">
        <v/>
      </c>
      <c r="QB89" s="369" t="str">
        <v/>
      </c>
      <c r="QC89" s="369" t="str">
        <v/>
      </c>
      <c r="QD89" s="369" t="str">
        <v/>
      </c>
      <c r="QE89" s="369" t="str">
        <v/>
      </c>
      <c r="QF89" s="369" t="str">
        <v/>
      </c>
      <c r="QG89" s="369" t="str">
        <v/>
      </c>
      <c r="QH89" s="369" t="str">
        <v/>
      </c>
      <c r="QI89" s="369" t="str">
        <v/>
      </c>
      <c r="QJ89" s="369" t="str">
        <v/>
      </c>
      <c r="QK89" s="369" t="str">
        <v/>
      </c>
      <c r="QL89" s="369" t="str">
        <v/>
      </c>
      <c r="QM89" s="369" t="str">
        <v/>
      </c>
      <c r="QN89" s="369" t="str">
        <v/>
      </c>
      <c r="QO89" s="369" t="str">
        <v/>
      </c>
      <c r="QP89" s="369" t="str">
        <v/>
      </c>
      <c r="QQ89" s="369" t="str">
        <v/>
      </c>
      <c r="QR89" s="369" t="str">
        <v/>
      </c>
      <c r="QS89" s="369" t="str">
        <v/>
      </c>
      <c r="QT89" s="369" t="str">
        <v/>
      </c>
      <c r="QU89" s="369" t="str">
        <v/>
      </c>
      <c r="QV89" s="369" t="str">
        <v/>
      </c>
      <c r="QW89" s="369" t="str">
        <v/>
      </c>
      <c r="QX89" s="369" t="str">
        <v/>
      </c>
      <c r="QY89" s="369" t="str">
        <v/>
      </c>
      <c r="QZ89" s="369" t="str">
        <v/>
      </c>
      <c r="RA89" s="369" t="str">
        <v/>
      </c>
      <c r="RB89" s="369" t="str">
        <v/>
      </c>
      <c r="RC89" s="369" t="str">
        <v/>
      </c>
      <c r="RD89" s="369" t="str">
        <v/>
      </c>
      <c r="RE89" s="369" t="str">
        <v/>
      </c>
      <c r="RF89" s="369" t="str">
        <v/>
      </c>
      <c r="RG89" s="369" t="str">
        <v/>
      </c>
      <c r="RH89" s="369" t="str">
        <v/>
      </c>
      <c r="RI89" s="369" t="str">
        <v/>
      </c>
      <c r="RJ89" s="369" t="str">
        <v/>
      </c>
      <c r="RK89" s="369" t="str">
        <v/>
      </c>
      <c r="RL89" s="369" t="str">
        <v/>
      </c>
      <c r="RM89" s="369" t="str">
        <v/>
      </c>
      <c r="RN89" s="369" t="str">
        <v/>
      </c>
      <c r="RO89" s="369" t="str">
        <v/>
      </c>
      <c r="RP89" s="369" t="str">
        <v/>
      </c>
      <c r="RQ89" s="369" t="str">
        <v/>
      </c>
      <c r="RR89" s="369" t="str">
        <v/>
      </c>
      <c r="RS89" s="369" t="str">
        <v/>
      </c>
      <c r="RT89" s="369" t="str">
        <v/>
      </c>
      <c r="RU89" s="369" t="str">
        <v/>
      </c>
      <c r="RV89" s="369" t="str">
        <v/>
      </c>
      <c r="RW89" s="369" t="str">
        <v/>
      </c>
      <c r="RX89" s="369" t="str">
        <v/>
      </c>
      <c r="RY89" s="369" t="str">
        <v/>
      </c>
      <c r="RZ89" s="369" t="str">
        <v/>
      </c>
      <c r="SA89" s="369" t="str">
        <v/>
      </c>
      <c r="SB89" s="369" t="str">
        <v/>
      </c>
      <c r="SC89" s="369" t="str">
        <v/>
      </c>
      <c r="SD89" s="369" t="str">
        <v/>
      </c>
      <c r="SE89" s="369" t="str">
        <v/>
      </c>
      <c r="SF89" s="369" t="str">
        <v/>
      </c>
      <c r="SG89" s="369" t="str">
        <v/>
      </c>
      <c r="SH89" s="369" t="str">
        <v/>
      </c>
      <c r="SI89" s="369" t="str">
        <v/>
      </c>
      <c r="SJ89" s="369" t="str">
        <v/>
      </c>
      <c r="SK89" s="369" t="str">
        <v/>
      </c>
      <c r="SL89" s="369" t="str">
        <v/>
      </c>
      <c r="SM89" s="369" t="str">
        <v/>
      </c>
      <c r="SN89" s="369" t="str">
        <v/>
      </c>
      <c r="SO89" s="369" t="str">
        <v/>
      </c>
      <c r="SP89" s="369" t="str">
        <v/>
      </c>
      <c r="SQ89" s="369" t="str">
        <v/>
      </c>
      <c r="SR89" s="369" t="str">
        <v/>
      </c>
      <c r="SS89" s="369" t="str">
        <v/>
      </c>
      <c r="ST89" s="369" t="str">
        <v/>
      </c>
      <c r="SU89" s="369" t="str">
        <v/>
      </c>
      <c r="SV89" s="369" t="str">
        <v/>
      </c>
      <c r="SW89" s="369" t="str">
        <v/>
      </c>
      <c r="SX89" s="369" t="str">
        <v/>
      </c>
      <c r="SY89" s="369" t="str">
        <v/>
      </c>
      <c r="SZ89" s="369" t="str">
        <v/>
      </c>
      <c r="TA89" s="369" t="str">
        <v/>
      </c>
      <c r="TB89" s="369" t="str">
        <v/>
      </c>
      <c r="TC89" s="369" t="str">
        <v/>
      </c>
      <c r="TD89" s="369" t="str">
        <v/>
      </c>
      <c r="TE89" s="369" t="str">
        <v/>
      </c>
      <c r="TF89" s="369" t="str">
        <v/>
      </c>
      <c r="TG89" s="369" t="str">
        <v/>
      </c>
      <c r="TH89" s="369" t="str">
        <v/>
      </c>
      <c r="TI89" s="369" t="str">
        <v/>
      </c>
      <c r="TJ89" s="369" t="str">
        <v/>
      </c>
      <c r="TK89" s="369" t="str">
        <v/>
      </c>
      <c r="TL89" s="369" t="str">
        <v/>
      </c>
      <c r="TM89" s="369" t="str">
        <v/>
      </c>
      <c r="TN89" s="369" t="str">
        <v/>
      </c>
      <c r="TO89" s="369" t="str">
        <v/>
      </c>
      <c r="TP89" s="369" t="str">
        <v/>
      </c>
      <c r="TQ89" s="369" t="str">
        <v/>
      </c>
      <c r="TR89" s="369" t="str">
        <v/>
      </c>
      <c r="TS89" s="369" t="str">
        <v/>
      </c>
      <c r="TT89" s="369" t="str">
        <v/>
      </c>
      <c r="TU89" s="369" t="str">
        <v/>
      </c>
      <c r="TV89" s="369" t="str">
        <v/>
      </c>
      <c r="TW89" s="369" t="str">
        <v/>
      </c>
      <c r="TX89" s="369" t="str">
        <v/>
      </c>
      <c r="TY89" s="369" t="str">
        <v/>
      </c>
      <c r="TZ89" s="369" t="str">
        <v/>
      </c>
      <c r="UA89" s="369" t="str">
        <v/>
      </c>
      <c r="UB89" s="369" t="str">
        <v/>
      </c>
      <c r="UC89" s="369" t="str">
        <v/>
      </c>
      <c r="UD89" s="369" t="str">
        <v/>
      </c>
      <c r="UE89" s="369" t="str">
        <v/>
      </c>
      <c r="UF89" s="369" t="str">
        <v/>
      </c>
      <c r="UG89" s="369" t="str">
        <v/>
      </c>
      <c r="UH89" s="369" t="str">
        <v/>
      </c>
      <c r="UI89" s="369" t="str">
        <v/>
      </c>
      <c r="UJ89" s="369" t="str">
        <v/>
      </c>
      <c r="UK89" s="369" t="str">
        <v/>
      </c>
      <c r="UL89" s="369" t="str">
        <v/>
      </c>
      <c r="UM89" s="369" t="str">
        <v/>
      </c>
      <c r="UN89" s="369" t="str">
        <v/>
      </c>
      <c r="UO89" s="369" t="str">
        <v/>
      </c>
      <c r="UP89" s="369" t="str">
        <v/>
      </c>
      <c r="UQ89" s="369" t="str">
        <v/>
      </c>
      <c r="UR89" s="369" t="str">
        <v/>
      </c>
      <c r="US89" s="369" t="str">
        <v/>
      </c>
      <c r="UT89" s="369" t="str">
        <v/>
      </c>
      <c r="UU89" s="369" t="str">
        <v/>
      </c>
      <c r="UV89" s="369" t="str">
        <v/>
      </c>
      <c r="UW89" s="369" t="str">
        <v/>
      </c>
      <c r="UX89" s="369" t="str">
        <v/>
      </c>
      <c r="UY89" s="369" t="str">
        <v/>
      </c>
      <c r="UZ89" s="369" t="str">
        <v/>
      </c>
      <c r="VA89" s="369" t="str">
        <v/>
      </c>
      <c r="VB89" s="369" t="str">
        <v/>
      </c>
      <c r="VC89" s="369" t="str">
        <v/>
      </c>
      <c r="VD89" s="369" t="str">
        <v/>
      </c>
      <c r="VE89" s="369" t="str">
        <v/>
      </c>
      <c r="VF89" s="369" t="str">
        <v/>
      </c>
      <c r="VG89" s="369" t="str">
        <v/>
      </c>
      <c r="VH89" s="369" t="str">
        <v/>
      </c>
      <c r="VI89" s="369" t="str">
        <v/>
      </c>
      <c r="VJ89" s="369" t="str">
        <v/>
      </c>
      <c r="VK89" s="369" t="str">
        <v/>
      </c>
      <c r="VL89" s="369" t="str">
        <v/>
      </c>
      <c r="VM89" s="369" t="str">
        <v/>
      </c>
      <c r="VN89" s="369" t="str">
        <v/>
      </c>
      <c r="VO89" s="369" t="str">
        <v/>
      </c>
      <c r="VP89" s="369" t="str">
        <v/>
      </c>
      <c r="VQ89" s="369" t="str">
        <v/>
      </c>
      <c r="VR89" s="369" t="str">
        <v/>
      </c>
      <c r="VS89" s="369" t="str">
        <v/>
      </c>
      <c r="VT89" s="369" t="str">
        <v/>
      </c>
      <c r="VU89" s="369" t="str">
        <v/>
      </c>
      <c r="VV89" s="369" t="str">
        <v/>
      </c>
      <c r="VW89" s="369" t="str">
        <v/>
      </c>
      <c r="VX89" s="369" t="str">
        <v/>
      </c>
      <c r="VY89" s="369" t="str">
        <v/>
      </c>
      <c r="VZ89" s="369" t="str">
        <v/>
      </c>
      <c r="WA89" s="369" t="str">
        <v/>
      </c>
      <c r="WB89" s="369" t="str">
        <v/>
      </c>
      <c r="WC89" s="369" t="str">
        <v/>
      </c>
      <c r="WD89" s="369" t="str">
        <v/>
      </c>
      <c r="WE89" s="369" t="str">
        <v/>
      </c>
      <c r="WF89" s="369" t="str">
        <v/>
      </c>
      <c r="WG89" s="369" t="str">
        <v/>
      </c>
      <c r="WH89" s="369" t="str">
        <v/>
      </c>
      <c r="WI89" s="369" t="str">
        <v/>
      </c>
    </row>
    <row r="90" spans="1:607">
      <c r="A90" s="348"/>
      <c r="B90" s="360" t="s">
        <v>822</v>
      </c>
      <c r="C90" s="348"/>
      <c r="D90" s="348"/>
      <c r="E90" s="348"/>
      <c r="F90" s="348"/>
      <c r="G90" s="361" t="str">
        <f t="shared" si="2"/>
        <v/>
      </c>
      <c r="H90" s="361" t="str">
        <f t="shared" si="3"/>
        <v/>
      </c>
      <c r="I90" s="397"/>
      <c r="J90" s="348"/>
      <c r="K90" s="348"/>
      <c r="L90" s="348"/>
      <c r="M90" s="348"/>
      <c r="N90" s="400"/>
      <c r="O90" s="400"/>
      <c r="P90" s="400"/>
      <c r="Q90" s="400"/>
      <c r="R90" s="400"/>
      <c r="S90" s="400"/>
      <c r="T90" s="400"/>
      <c r="U90" s="400"/>
      <c r="V90" s="400"/>
      <c r="W90" s="400"/>
      <c r="X90" s="400"/>
      <c r="Y90" s="400"/>
      <c r="Z90" s="400"/>
      <c r="AA90" s="400"/>
      <c r="AB90" s="400"/>
      <c r="AC90" s="400"/>
      <c r="AD90" s="400"/>
      <c r="AE90" s="400"/>
      <c r="AF90" s="400"/>
      <c r="AG90" s="400"/>
      <c r="AH90" s="400"/>
      <c r="AI90" s="400"/>
      <c r="AJ90" s="400"/>
      <c r="AK90" s="400"/>
      <c r="AL90" s="400"/>
      <c r="AM90" s="400"/>
      <c r="AN90" s="400"/>
      <c r="AO90" s="400"/>
      <c r="AP90" s="400"/>
      <c r="AQ90" s="400"/>
      <c r="AR90" s="400"/>
      <c r="AS90" s="400"/>
      <c r="AT90" s="400"/>
      <c r="AU90" s="400"/>
      <c r="AV90" s="400"/>
      <c r="AW90" s="400"/>
      <c r="AX90" s="400"/>
      <c r="AY90" s="400"/>
      <c r="AZ90" s="400"/>
      <c r="BA90" s="400"/>
      <c r="BB90" s="400"/>
      <c r="BC90" s="400"/>
      <c r="BD90" s="400"/>
      <c r="BE90" s="400"/>
      <c r="BF90" s="400"/>
      <c r="BG90" s="400"/>
      <c r="BH90" s="400"/>
      <c r="BI90" s="400"/>
      <c r="BJ90" s="400"/>
      <c r="BK90" s="400"/>
      <c r="BL90" s="400"/>
      <c r="BM90" s="400"/>
      <c r="BN90" s="400"/>
      <c r="BO90" s="400"/>
      <c r="BP90" s="400"/>
      <c r="BQ90" s="400"/>
      <c r="BR90" s="400"/>
      <c r="BS90" s="400"/>
      <c r="BT90" s="400"/>
      <c r="BU90" s="400"/>
      <c r="BV90" s="400"/>
      <c r="BW90" s="400"/>
      <c r="BX90" s="400"/>
      <c r="BY90" s="400"/>
      <c r="BZ90" s="400"/>
      <c r="CA90" s="400"/>
      <c r="CB90" s="400"/>
      <c r="CC90" s="400"/>
      <c r="CD90" s="400"/>
      <c r="CE90" s="400"/>
      <c r="CF90" s="400"/>
      <c r="CG90" s="400"/>
      <c r="CH90" s="400"/>
      <c r="CI90" s="400"/>
      <c r="CJ90" s="400"/>
      <c r="CK90" s="400"/>
      <c r="CL90" s="400"/>
      <c r="CM90" s="400"/>
      <c r="CN90" s="400"/>
      <c r="CO90" s="400"/>
      <c r="CP90" s="400"/>
      <c r="CQ90" s="400"/>
      <c r="CR90" s="400"/>
      <c r="CS90" s="400"/>
      <c r="CT90" s="400"/>
      <c r="CU90" s="400"/>
      <c r="CV90" s="400"/>
      <c r="CW90" s="400"/>
      <c r="CX90" s="400"/>
      <c r="CY90" s="400"/>
      <c r="CZ90" s="362"/>
      <c r="DB90" s="897"/>
      <c r="DC90" s="897"/>
      <c r="DD90" s="368" t="str">
        <v/>
      </c>
      <c r="DE90" s="369" t="str">
        <v/>
      </c>
      <c r="DF90" s="369" t="str">
        <v/>
      </c>
      <c r="DG90" s="369" t="str">
        <v/>
      </c>
      <c r="DH90" s="369" t="str">
        <v/>
      </c>
      <c r="DI90" s="369" t="str">
        <v/>
      </c>
      <c r="DJ90" s="369" t="str">
        <v/>
      </c>
      <c r="DK90" s="369" t="str">
        <v/>
      </c>
      <c r="DL90" s="369" t="str">
        <v/>
      </c>
      <c r="DM90" s="369" t="str">
        <v/>
      </c>
      <c r="DN90" s="369" t="str">
        <v/>
      </c>
      <c r="DO90" s="369" t="str">
        <v/>
      </c>
      <c r="DP90" s="369" t="str">
        <v/>
      </c>
      <c r="DQ90" s="369" t="str">
        <v/>
      </c>
      <c r="DR90" s="369" t="str">
        <v/>
      </c>
      <c r="DS90" s="369" t="str">
        <v/>
      </c>
      <c r="DT90" s="369" t="str">
        <v/>
      </c>
      <c r="DU90" s="369" t="str">
        <v/>
      </c>
      <c r="DV90" s="369" t="str">
        <v/>
      </c>
      <c r="DW90" s="369" t="str">
        <v/>
      </c>
      <c r="DX90" s="370" t="str">
        <v/>
      </c>
      <c r="DY90" s="369" t="str">
        <v/>
      </c>
      <c r="DZ90" s="369" t="str">
        <v/>
      </c>
      <c r="EA90" s="369" t="str">
        <v/>
      </c>
      <c r="EB90" s="369" t="str">
        <v/>
      </c>
      <c r="EC90" s="369" t="str">
        <v/>
      </c>
      <c r="ED90" s="369" t="str">
        <v/>
      </c>
      <c r="EE90" s="369" t="str">
        <v/>
      </c>
      <c r="EF90" s="369" t="str">
        <v/>
      </c>
      <c r="EG90" s="369" t="str">
        <v/>
      </c>
      <c r="EH90" s="369" t="str">
        <v/>
      </c>
      <c r="EI90" s="369" t="str">
        <v/>
      </c>
      <c r="EJ90" s="369" t="str">
        <v/>
      </c>
      <c r="EK90" s="369" t="str">
        <v/>
      </c>
      <c r="EL90" s="369" t="str">
        <v/>
      </c>
      <c r="EM90" s="369" t="str">
        <v/>
      </c>
      <c r="EN90" s="369" t="str">
        <v/>
      </c>
      <c r="EO90" s="369" t="str">
        <v/>
      </c>
      <c r="EP90" s="369" t="str">
        <v/>
      </c>
      <c r="EQ90" s="369" t="str">
        <v/>
      </c>
      <c r="ER90" s="369" t="str">
        <v/>
      </c>
      <c r="ES90" s="369" t="str">
        <v/>
      </c>
      <c r="ET90" s="369" t="str">
        <v/>
      </c>
      <c r="EU90" s="369" t="str">
        <v/>
      </c>
      <c r="EV90" s="369" t="str">
        <v/>
      </c>
      <c r="EW90" s="369" t="str">
        <v/>
      </c>
      <c r="EX90" s="369" t="str">
        <v/>
      </c>
      <c r="EY90" s="369" t="str">
        <v/>
      </c>
      <c r="EZ90" s="369" t="str">
        <v/>
      </c>
      <c r="FA90" s="369" t="str">
        <v/>
      </c>
      <c r="FB90" s="369" t="str">
        <v/>
      </c>
      <c r="FC90" s="369" t="str">
        <v/>
      </c>
      <c r="FD90" s="369" t="str">
        <v/>
      </c>
      <c r="FE90" s="369" t="str">
        <v/>
      </c>
      <c r="FF90" s="369" t="str">
        <v/>
      </c>
      <c r="FG90" s="369" t="str">
        <v/>
      </c>
      <c r="FH90" s="369" t="str">
        <v/>
      </c>
      <c r="FI90" s="369" t="str">
        <v/>
      </c>
      <c r="FJ90" s="369" t="str">
        <v/>
      </c>
      <c r="FK90" s="369" t="str">
        <v/>
      </c>
      <c r="FL90" s="369" t="str">
        <v/>
      </c>
      <c r="FM90" s="369" t="str">
        <v/>
      </c>
      <c r="FN90" s="369" t="str">
        <v/>
      </c>
      <c r="FO90" s="369" t="str">
        <v/>
      </c>
      <c r="FP90" s="369" t="str">
        <v/>
      </c>
      <c r="FQ90" s="369" t="str">
        <v/>
      </c>
      <c r="FR90" s="369" t="str">
        <v/>
      </c>
      <c r="FS90" s="369" t="str">
        <v/>
      </c>
      <c r="FT90" s="369" t="str">
        <v/>
      </c>
      <c r="FU90" s="369" t="str">
        <v/>
      </c>
      <c r="FV90" s="369" t="str">
        <v/>
      </c>
      <c r="FW90" s="369" t="str">
        <v/>
      </c>
      <c r="FX90" s="369" t="str">
        <v/>
      </c>
      <c r="FY90" s="369" t="str">
        <v/>
      </c>
      <c r="FZ90" s="369" t="str">
        <v/>
      </c>
      <c r="GA90" s="369" t="str">
        <v/>
      </c>
      <c r="GB90" s="369" t="str">
        <v/>
      </c>
      <c r="GC90" s="369" t="str">
        <v/>
      </c>
      <c r="GD90" s="369" t="str">
        <v/>
      </c>
      <c r="GE90" s="369" t="str">
        <v/>
      </c>
      <c r="GF90" s="369" t="str">
        <v/>
      </c>
      <c r="GG90" s="369" t="str">
        <v/>
      </c>
      <c r="GH90" s="369" t="str">
        <v/>
      </c>
      <c r="GI90" s="369" t="str">
        <v/>
      </c>
      <c r="GJ90" s="369" t="str">
        <v/>
      </c>
      <c r="GK90" s="369" t="str">
        <v/>
      </c>
      <c r="GL90" s="369" t="str">
        <v/>
      </c>
      <c r="GM90" s="369" t="str">
        <v/>
      </c>
      <c r="GN90" s="369" t="str">
        <v/>
      </c>
      <c r="GO90" s="369" t="str">
        <v/>
      </c>
      <c r="GP90" s="369" t="str">
        <v/>
      </c>
      <c r="GQ90" s="369" t="str">
        <v/>
      </c>
      <c r="GR90" s="369" t="str">
        <v/>
      </c>
      <c r="GS90" s="369" t="str">
        <v/>
      </c>
      <c r="GT90" s="369" t="str">
        <v/>
      </c>
      <c r="GU90" s="369" t="str">
        <v/>
      </c>
      <c r="GV90" s="369" t="str">
        <v/>
      </c>
      <c r="GW90" s="369" t="str">
        <v/>
      </c>
      <c r="GX90" s="369" t="str">
        <v/>
      </c>
      <c r="GY90" s="369" t="str">
        <v/>
      </c>
      <c r="GZ90" s="369" t="str">
        <v/>
      </c>
      <c r="HA90" s="369" t="str">
        <v/>
      </c>
      <c r="HB90" s="369" t="str">
        <v/>
      </c>
      <c r="HC90" s="369" t="str">
        <v/>
      </c>
      <c r="HD90" s="369" t="str">
        <v/>
      </c>
      <c r="HE90" s="369" t="str">
        <v/>
      </c>
      <c r="HF90" s="369" t="str">
        <v/>
      </c>
      <c r="HG90" s="369" t="str">
        <v/>
      </c>
      <c r="HH90" s="369" t="str">
        <v/>
      </c>
      <c r="HI90" s="369" t="str">
        <v/>
      </c>
      <c r="HJ90" s="369" t="str">
        <v/>
      </c>
      <c r="HK90" s="369" t="str">
        <v/>
      </c>
      <c r="HL90" s="369" t="str">
        <v/>
      </c>
      <c r="HM90" s="369" t="str">
        <v/>
      </c>
      <c r="HN90" s="369" t="str">
        <v/>
      </c>
      <c r="HO90" s="369" t="str">
        <v/>
      </c>
      <c r="HP90" s="369" t="str">
        <v/>
      </c>
      <c r="HQ90" s="369" t="str">
        <v/>
      </c>
      <c r="HR90" s="369" t="str">
        <v/>
      </c>
      <c r="HS90" s="369" t="str">
        <v/>
      </c>
      <c r="HT90" s="369" t="str">
        <v/>
      </c>
      <c r="HU90" s="369" t="str">
        <v/>
      </c>
      <c r="HV90" s="369" t="str">
        <v/>
      </c>
      <c r="HW90" s="369" t="str">
        <v/>
      </c>
      <c r="HX90" s="369" t="str">
        <v/>
      </c>
      <c r="HY90" s="369" t="str">
        <v/>
      </c>
      <c r="HZ90" s="369" t="str">
        <v/>
      </c>
      <c r="IA90" s="369" t="str">
        <v/>
      </c>
      <c r="IB90" s="369" t="str">
        <v/>
      </c>
      <c r="IC90" s="369" t="str">
        <v/>
      </c>
      <c r="ID90" s="369" t="str">
        <v/>
      </c>
      <c r="IE90" s="369" t="str">
        <v/>
      </c>
      <c r="IF90" s="369" t="str">
        <v/>
      </c>
      <c r="IG90" s="369" t="str">
        <v/>
      </c>
      <c r="IH90" s="369" t="str">
        <v/>
      </c>
      <c r="II90" s="369" t="str">
        <v/>
      </c>
      <c r="IJ90" s="369" t="str">
        <v/>
      </c>
      <c r="IK90" s="369" t="str">
        <v/>
      </c>
      <c r="IL90" s="369" t="str">
        <v/>
      </c>
      <c r="IM90" s="369" t="str">
        <v/>
      </c>
      <c r="IN90" s="369" t="str">
        <v/>
      </c>
      <c r="IO90" s="369" t="str">
        <v/>
      </c>
      <c r="IP90" s="369" t="str">
        <v/>
      </c>
      <c r="IQ90" s="369" t="str">
        <v/>
      </c>
      <c r="IR90" s="369" t="str">
        <v/>
      </c>
      <c r="IS90" s="369" t="str">
        <v/>
      </c>
      <c r="IT90" s="369" t="str">
        <v/>
      </c>
      <c r="IU90" s="369" t="str">
        <v/>
      </c>
      <c r="IV90" s="369" t="str">
        <v/>
      </c>
      <c r="IW90" s="369" t="str">
        <v/>
      </c>
      <c r="IX90" s="369" t="str">
        <v/>
      </c>
      <c r="IY90" s="369" t="str">
        <v/>
      </c>
      <c r="IZ90" s="369" t="str">
        <v/>
      </c>
      <c r="JA90" s="369" t="str">
        <v/>
      </c>
      <c r="JB90" s="369" t="str">
        <v/>
      </c>
      <c r="JC90" s="369" t="str">
        <v/>
      </c>
      <c r="JD90" s="369" t="str">
        <v/>
      </c>
      <c r="JE90" s="369" t="str">
        <v/>
      </c>
      <c r="JF90" s="369" t="str">
        <v/>
      </c>
      <c r="JG90" s="369" t="str">
        <v/>
      </c>
      <c r="JH90" s="369" t="str">
        <v/>
      </c>
      <c r="JI90" s="369" t="str">
        <v/>
      </c>
      <c r="JJ90" s="369" t="str">
        <v/>
      </c>
      <c r="JK90" s="369" t="str">
        <v/>
      </c>
      <c r="JL90" s="369" t="str">
        <v/>
      </c>
      <c r="JM90" s="369" t="str">
        <v/>
      </c>
      <c r="JN90" s="369" t="str">
        <v/>
      </c>
      <c r="JO90" s="369" t="str">
        <v/>
      </c>
      <c r="JP90" s="369" t="str">
        <v/>
      </c>
      <c r="JQ90" s="369" t="str">
        <v/>
      </c>
      <c r="JR90" s="369" t="str">
        <v/>
      </c>
      <c r="JS90" s="369" t="str">
        <v/>
      </c>
      <c r="JT90" s="369" t="str">
        <v/>
      </c>
      <c r="JU90" s="369" t="str">
        <v/>
      </c>
      <c r="JV90" s="369" t="str">
        <v/>
      </c>
      <c r="JW90" s="369" t="str">
        <v/>
      </c>
      <c r="JX90" s="369" t="str">
        <v/>
      </c>
      <c r="JY90" s="369" t="str">
        <v/>
      </c>
      <c r="JZ90" s="369" t="str">
        <v/>
      </c>
      <c r="KA90" s="369" t="str">
        <v/>
      </c>
      <c r="KB90" s="369" t="str">
        <v/>
      </c>
      <c r="KC90" s="369" t="str">
        <v/>
      </c>
      <c r="KD90" s="369" t="str">
        <v/>
      </c>
      <c r="KE90" s="369" t="str">
        <v/>
      </c>
      <c r="KF90" s="369" t="str">
        <v/>
      </c>
      <c r="KG90" s="369" t="str">
        <v/>
      </c>
      <c r="KH90" s="369" t="str">
        <v/>
      </c>
      <c r="KI90" s="369" t="str">
        <v/>
      </c>
      <c r="KJ90" s="369" t="str">
        <v/>
      </c>
      <c r="KK90" s="369" t="str">
        <v/>
      </c>
      <c r="KL90" s="369" t="str">
        <v/>
      </c>
      <c r="KM90" s="369" t="str">
        <v/>
      </c>
      <c r="KN90" s="369" t="str">
        <v/>
      </c>
      <c r="KO90" s="369" t="str">
        <v/>
      </c>
      <c r="KP90" s="369" t="str">
        <v/>
      </c>
      <c r="KQ90" s="369" t="str">
        <v/>
      </c>
      <c r="KR90" s="369" t="str">
        <v/>
      </c>
      <c r="KS90" s="369" t="str">
        <v/>
      </c>
      <c r="KT90" s="369" t="str">
        <v/>
      </c>
      <c r="KU90" s="369" t="str">
        <v/>
      </c>
      <c r="KV90" s="369" t="str">
        <v/>
      </c>
      <c r="KW90" s="369" t="str">
        <v/>
      </c>
      <c r="KX90" s="369" t="str">
        <v/>
      </c>
      <c r="KY90" s="369" t="str">
        <v/>
      </c>
      <c r="KZ90" s="369" t="str">
        <v/>
      </c>
      <c r="LA90" s="369" t="str">
        <v/>
      </c>
      <c r="LB90" s="369" t="str">
        <v/>
      </c>
      <c r="LC90" s="369" t="str">
        <v/>
      </c>
      <c r="LD90" s="369" t="str">
        <v/>
      </c>
      <c r="LE90" s="369" t="str">
        <v/>
      </c>
      <c r="LF90" s="369" t="str">
        <v/>
      </c>
      <c r="LG90" s="369" t="str">
        <v/>
      </c>
      <c r="LH90" s="369" t="str">
        <v/>
      </c>
      <c r="LI90" s="369" t="str">
        <v/>
      </c>
      <c r="LJ90" s="369" t="str">
        <v/>
      </c>
      <c r="LK90" s="369" t="str">
        <v/>
      </c>
      <c r="LL90" s="369" t="str">
        <v/>
      </c>
      <c r="LM90" s="369" t="str">
        <v/>
      </c>
      <c r="LN90" s="369" t="str">
        <v/>
      </c>
      <c r="LO90" s="369" t="str">
        <v/>
      </c>
      <c r="LP90" s="369" t="str">
        <v/>
      </c>
      <c r="LQ90" s="369" t="str">
        <v/>
      </c>
      <c r="LR90" s="369" t="str">
        <v/>
      </c>
      <c r="LS90" s="369" t="str">
        <v/>
      </c>
      <c r="LT90" s="369" t="str">
        <v/>
      </c>
      <c r="LU90" s="369" t="str">
        <v/>
      </c>
      <c r="LV90" s="369" t="str">
        <v/>
      </c>
      <c r="LW90" s="369" t="str">
        <v/>
      </c>
      <c r="LX90" s="369" t="str">
        <v/>
      </c>
      <c r="LY90" s="369" t="str">
        <v/>
      </c>
      <c r="LZ90" s="369" t="str">
        <v/>
      </c>
      <c r="MA90" s="369" t="str">
        <v/>
      </c>
      <c r="MB90" s="369" t="str">
        <v/>
      </c>
      <c r="MC90" s="369" t="str">
        <v/>
      </c>
      <c r="MD90" s="369" t="str">
        <v/>
      </c>
      <c r="ME90" s="369" t="str">
        <v/>
      </c>
      <c r="MF90" s="369" t="str">
        <v/>
      </c>
      <c r="MG90" s="369" t="str">
        <v/>
      </c>
      <c r="MH90" s="369" t="str">
        <v/>
      </c>
      <c r="MI90" s="369" t="str">
        <v/>
      </c>
      <c r="MJ90" s="369" t="str">
        <v/>
      </c>
      <c r="MK90" s="369" t="str">
        <v/>
      </c>
      <c r="ML90" s="369" t="str">
        <v/>
      </c>
      <c r="MM90" s="369" t="str">
        <v/>
      </c>
      <c r="MN90" s="369" t="str">
        <v/>
      </c>
      <c r="MO90" s="369" t="str">
        <v/>
      </c>
      <c r="MP90" s="369" t="str">
        <v/>
      </c>
      <c r="MQ90" s="369" t="str">
        <v/>
      </c>
      <c r="MR90" s="369" t="str">
        <v/>
      </c>
      <c r="MS90" s="369" t="str">
        <v/>
      </c>
      <c r="MT90" s="369" t="str">
        <v/>
      </c>
      <c r="MU90" s="369" t="str">
        <v/>
      </c>
      <c r="MV90" s="369" t="str">
        <v/>
      </c>
      <c r="MW90" s="369" t="str">
        <v/>
      </c>
      <c r="MX90" s="369" t="str">
        <v/>
      </c>
      <c r="MY90" s="369" t="str">
        <v/>
      </c>
      <c r="MZ90" s="369" t="str">
        <v/>
      </c>
      <c r="NA90" s="369" t="str">
        <v/>
      </c>
      <c r="NB90" s="369" t="str">
        <v/>
      </c>
      <c r="NC90" s="369" t="str">
        <v/>
      </c>
      <c r="ND90" s="369" t="str">
        <v/>
      </c>
      <c r="NE90" s="369" t="str">
        <v/>
      </c>
      <c r="NF90" s="369" t="str">
        <v/>
      </c>
      <c r="NG90" s="369" t="str">
        <v/>
      </c>
      <c r="NH90" s="369" t="str">
        <v/>
      </c>
      <c r="NI90" s="369" t="str">
        <v/>
      </c>
      <c r="NJ90" s="369" t="str">
        <v/>
      </c>
      <c r="NK90" s="369" t="str">
        <v/>
      </c>
      <c r="NL90" s="369" t="str">
        <v/>
      </c>
      <c r="NM90" s="369" t="str">
        <v/>
      </c>
      <c r="NN90" s="369" t="str">
        <v/>
      </c>
      <c r="NO90" s="369" t="str">
        <v/>
      </c>
      <c r="NP90" s="369" t="str">
        <v/>
      </c>
      <c r="NQ90" s="369" t="str">
        <v/>
      </c>
      <c r="NR90" s="369" t="str">
        <v/>
      </c>
      <c r="NS90" s="369" t="str">
        <v/>
      </c>
      <c r="NT90" s="369" t="str">
        <v/>
      </c>
      <c r="NU90" s="369" t="str">
        <v/>
      </c>
      <c r="NV90" s="369" t="str">
        <v/>
      </c>
      <c r="NW90" s="369" t="str">
        <v/>
      </c>
      <c r="NX90" s="369" t="str">
        <v/>
      </c>
      <c r="NY90" s="369" t="str">
        <v/>
      </c>
      <c r="NZ90" s="369" t="str">
        <v/>
      </c>
      <c r="OA90" s="369" t="str">
        <v/>
      </c>
      <c r="OB90" s="369" t="str">
        <v/>
      </c>
      <c r="OC90" s="369" t="str">
        <v/>
      </c>
      <c r="OD90" s="369" t="str">
        <v/>
      </c>
      <c r="OE90" s="369" t="str">
        <v/>
      </c>
      <c r="OF90" s="369" t="str">
        <v/>
      </c>
      <c r="OG90" s="369" t="str">
        <v/>
      </c>
      <c r="OH90" s="369" t="str">
        <v/>
      </c>
      <c r="OI90" s="369" t="str">
        <v/>
      </c>
      <c r="OJ90" s="369" t="str">
        <v/>
      </c>
      <c r="OK90" s="369" t="str">
        <v/>
      </c>
      <c r="OL90" s="369" t="str">
        <v/>
      </c>
      <c r="OM90" s="369" t="str">
        <v/>
      </c>
      <c r="ON90" s="369" t="str">
        <v/>
      </c>
      <c r="OO90" s="369" t="str">
        <v/>
      </c>
      <c r="OP90" s="369" t="str">
        <v/>
      </c>
      <c r="OQ90" s="371" t="str">
        <v/>
      </c>
      <c r="OR90" s="369" t="str">
        <v/>
      </c>
      <c r="OS90" s="369" t="str">
        <v/>
      </c>
      <c r="OT90" s="369" t="str">
        <v/>
      </c>
      <c r="OU90" s="369" t="str">
        <v/>
      </c>
      <c r="OV90" s="369" t="str">
        <v/>
      </c>
      <c r="OW90" s="369" t="str">
        <v/>
      </c>
      <c r="OX90" s="369" t="str">
        <v/>
      </c>
      <c r="OY90" s="369" t="str">
        <v/>
      </c>
      <c r="OZ90" s="369" t="str">
        <v/>
      </c>
      <c r="PA90" s="369" t="str">
        <v/>
      </c>
      <c r="PB90" s="369" t="str">
        <v/>
      </c>
      <c r="PC90" s="369" t="str">
        <v/>
      </c>
      <c r="PD90" s="369" t="str">
        <v/>
      </c>
      <c r="PE90" s="369" t="str">
        <v/>
      </c>
      <c r="PF90" s="369" t="str">
        <v/>
      </c>
      <c r="PG90" s="369" t="str">
        <v/>
      </c>
      <c r="PH90" s="369" t="str">
        <v/>
      </c>
      <c r="PI90" s="369" t="str">
        <v/>
      </c>
      <c r="PJ90" s="369" t="str">
        <v/>
      </c>
      <c r="PK90" s="369" t="str">
        <v/>
      </c>
      <c r="PL90" s="369" t="str">
        <v/>
      </c>
      <c r="PM90" s="369" t="str">
        <v/>
      </c>
      <c r="PN90" s="369" t="str">
        <v/>
      </c>
      <c r="PO90" s="369" t="str">
        <v/>
      </c>
      <c r="PP90" s="369" t="str">
        <v/>
      </c>
      <c r="PQ90" s="369" t="str">
        <v/>
      </c>
      <c r="PR90" s="369" t="str">
        <v/>
      </c>
      <c r="PS90" s="369" t="str">
        <v/>
      </c>
      <c r="PT90" s="369" t="str">
        <v/>
      </c>
      <c r="PU90" s="369" t="str">
        <v/>
      </c>
      <c r="PV90" s="369" t="str">
        <v/>
      </c>
      <c r="PW90" s="369" t="str">
        <v/>
      </c>
      <c r="PX90" s="369" t="str">
        <v/>
      </c>
      <c r="PY90" s="369" t="str">
        <v/>
      </c>
      <c r="PZ90" s="369" t="str">
        <v/>
      </c>
      <c r="QA90" s="369" t="str">
        <v/>
      </c>
      <c r="QB90" s="369" t="str">
        <v/>
      </c>
      <c r="QC90" s="369" t="str">
        <v/>
      </c>
      <c r="QD90" s="369" t="str">
        <v/>
      </c>
      <c r="QE90" s="369" t="str">
        <v/>
      </c>
      <c r="QF90" s="369" t="str">
        <v/>
      </c>
      <c r="QG90" s="369" t="str">
        <v/>
      </c>
      <c r="QH90" s="369" t="str">
        <v/>
      </c>
      <c r="QI90" s="369" t="str">
        <v/>
      </c>
      <c r="QJ90" s="369" t="str">
        <v/>
      </c>
      <c r="QK90" s="369" t="str">
        <v/>
      </c>
      <c r="QL90" s="369" t="str">
        <v/>
      </c>
      <c r="QM90" s="369" t="str">
        <v/>
      </c>
      <c r="QN90" s="369" t="str">
        <v/>
      </c>
      <c r="QO90" s="369" t="str">
        <v/>
      </c>
      <c r="QP90" s="369" t="str">
        <v/>
      </c>
      <c r="QQ90" s="369" t="str">
        <v/>
      </c>
      <c r="QR90" s="369" t="str">
        <v/>
      </c>
      <c r="QS90" s="369" t="str">
        <v/>
      </c>
      <c r="QT90" s="369" t="str">
        <v/>
      </c>
      <c r="QU90" s="369" t="str">
        <v/>
      </c>
      <c r="QV90" s="369" t="str">
        <v/>
      </c>
      <c r="QW90" s="369" t="str">
        <v/>
      </c>
      <c r="QX90" s="369" t="str">
        <v/>
      </c>
      <c r="QY90" s="369" t="str">
        <v/>
      </c>
      <c r="QZ90" s="369" t="str">
        <v/>
      </c>
      <c r="RA90" s="369" t="str">
        <v/>
      </c>
      <c r="RB90" s="369" t="str">
        <v/>
      </c>
      <c r="RC90" s="369" t="str">
        <v/>
      </c>
      <c r="RD90" s="369" t="str">
        <v/>
      </c>
      <c r="RE90" s="369" t="str">
        <v/>
      </c>
      <c r="RF90" s="369" t="str">
        <v/>
      </c>
      <c r="RG90" s="369" t="str">
        <v/>
      </c>
      <c r="RH90" s="369" t="str">
        <v/>
      </c>
      <c r="RI90" s="369" t="str">
        <v/>
      </c>
      <c r="RJ90" s="369" t="str">
        <v/>
      </c>
      <c r="RK90" s="369" t="str">
        <v/>
      </c>
      <c r="RL90" s="369" t="str">
        <v/>
      </c>
      <c r="RM90" s="369" t="str">
        <v/>
      </c>
      <c r="RN90" s="369" t="str">
        <v/>
      </c>
      <c r="RO90" s="369" t="str">
        <v/>
      </c>
      <c r="RP90" s="369" t="str">
        <v/>
      </c>
      <c r="RQ90" s="369" t="str">
        <v/>
      </c>
      <c r="RR90" s="369" t="str">
        <v/>
      </c>
      <c r="RS90" s="369" t="str">
        <v/>
      </c>
      <c r="RT90" s="369" t="str">
        <v/>
      </c>
      <c r="RU90" s="369" t="str">
        <v/>
      </c>
      <c r="RV90" s="369" t="str">
        <v/>
      </c>
      <c r="RW90" s="369" t="str">
        <v/>
      </c>
      <c r="RX90" s="369" t="str">
        <v/>
      </c>
      <c r="RY90" s="369" t="str">
        <v/>
      </c>
      <c r="RZ90" s="369" t="str">
        <v/>
      </c>
      <c r="SA90" s="369" t="str">
        <v/>
      </c>
      <c r="SB90" s="369" t="str">
        <v/>
      </c>
      <c r="SC90" s="369" t="str">
        <v/>
      </c>
      <c r="SD90" s="369" t="str">
        <v/>
      </c>
      <c r="SE90" s="369" t="str">
        <v/>
      </c>
      <c r="SF90" s="369" t="str">
        <v/>
      </c>
      <c r="SG90" s="369" t="str">
        <v/>
      </c>
      <c r="SH90" s="369" t="str">
        <v/>
      </c>
      <c r="SI90" s="369" t="str">
        <v/>
      </c>
      <c r="SJ90" s="369" t="str">
        <v/>
      </c>
      <c r="SK90" s="369" t="str">
        <v/>
      </c>
      <c r="SL90" s="369" t="str">
        <v/>
      </c>
      <c r="SM90" s="369" t="str">
        <v/>
      </c>
      <c r="SN90" s="369" t="str">
        <v/>
      </c>
      <c r="SO90" s="369" t="str">
        <v/>
      </c>
      <c r="SP90" s="369" t="str">
        <v/>
      </c>
      <c r="SQ90" s="369" t="str">
        <v/>
      </c>
      <c r="SR90" s="369" t="str">
        <v/>
      </c>
      <c r="SS90" s="369" t="str">
        <v/>
      </c>
      <c r="ST90" s="369" t="str">
        <v/>
      </c>
      <c r="SU90" s="369" t="str">
        <v/>
      </c>
      <c r="SV90" s="369" t="str">
        <v/>
      </c>
      <c r="SW90" s="369" t="str">
        <v/>
      </c>
      <c r="SX90" s="369" t="str">
        <v/>
      </c>
      <c r="SY90" s="369" t="str">
        <v/>
      </c>
      <c r="SZ90" s="369" t="str">
        <v/>
      </c>
      <c r="TA90" s="369" t="str">
        <v/>
      </c>
      <c r="TB90" s="369" t="str">
        <v/>
      </c>
      <c r="TC90" s="369" t="str">
        <v/>
      </c>
      <c r="TD90" s="369" t="str">
        <v/>
      </c>
      <c r="TE90" s="369" t="str">
        <v/>
      </c>
      <c r="TF90" s="369" t="str">
        <v/>
      </c>
      <c r="TG90" s="369" t="str">
        <v/>
      </c>
      <c r="TH90" s="369" t="str">
        <v/>
      </c>
      <c r="TI90" s="369" t="str">
        <v/>
      </c>
      <c r="TJ90" s="369" t="str">
        <v/>
      </c>
      <c r="TK90" s="369" t="str">
        <v/>
      </c>
      <c r="TL90" s="369" t="str">
        <v/>
      </c>
      <c r="TM90" s="369" t="str">
        <v/>
      </c>
      <c r="TN90" s="369" t="str">
        <v/>
      </c>
      <c r="TO90" s="369" t="str">
        <v/>
      </c>
      <c r="TP90" s="369" t="str">
        <v/>
      </c>
      <c r="TQ90" s="369" t="str">
        <v/>
      </c>
      <c r="TR90" s="369" t="str">
        <v/>
      </c>
      <c r="TS90" s="369" t="str">
        <v/>
      </c>
      <c r="TT90" s="369" t="str">
        <v/>
      </c>
      <c r="TU90" s="369" t="str">
        <v/>
      </c>
      <c r="TV90" s="369" t="str">
        <v/>
      </c>
      <c r="TW90" s="369" t="str">
        <v/>
      </c>
      <c r="TX90" s="369" t="str">
        <v/>
      </c>
      <c r="TY90" s="369" t="str">
        <v/>
      </c>
      <c r="TZ90" s="369" t="str">
        <v/>
      </c>
      <c r="UA90" s="369" t="str">
        <v/>
      </c>
      <c r="UB90" s="369" t="str">
        <v/>
      </c>
      <c r="UC90" s="369" t="str">
        <v/>
      </c>
      <c r="UD90" s="369" t="str">
        <v/>
      </c>
      <c r="UE90" s="369" t="str">
        <v/>
      </c>
      <c r="UF90" s="369" t="str">
        <v/>
      </c>
      <c r="UG90" s="369" t="str">
        <v/>
      </c>
      <c r="UH90" s="369" t="str">
        <v/>
      </c>
      <c r="UI90" s="369" t="str">
        <v/>
      </c>
      <c r="UJ90" s="369" t="str">
        <v/>
      </c>
      <c r="UK90" s="369" t="str">
        <v/>
      </c>
      <c r="UL90" s="369" t="str">
        <v/>
      </c>
      <c r="UM90" s="369" t="str">
        <v/>
      </c>
      <c r="UN90" s="369" t="str">
        <v/>
      </c>
      <c r="UO90" s="369" t="str">
        <v/>
      </c>
      <c r="UP90" s="369" t="str">
        <v/>
      </c>
      <c r="UQ90" s="369" t="str">
        <v/>
      </c>
      <c r="UR90" s="369" t="str">
        <v/>
      </c>
      <c r="US90" s="369" t="str">
        <v/>
      </c>
      <c r="UT90" s="369" t="str">
        <v/>
      </c>
      <c r="UU90" s="369" t="str">
        <v/>
      </c>
      <c r="UV90" s="369" t="str">
        <v/>
      </c>
      <c r="UW90" s="369" t="str">
        <v/>
      </c>
      <c r="UX90" s="369" t="str">
        <v/>
      </c>
      <c r="UY90" s="369" t="str">
        <v/>
      </c>
      <c r="UZ90" s="369" t="str">
        <v/>
      </c>
      <c r="VA90" s="369" t="str">
        <v/>
      </c>
      <c r="VB90" s="369" t="str">
        <v/>
      </c>
      <c r="VC90" s="369" t="str">
        <v/>
      </c>
      <c r="VD90" s="369" t="str">
        <v/>
      </c>
      <c r="VE90" s="369" t="str">
        <v/>
      </c>
      <c r="VF90" s="369" t="str">
        <v/>
      </c>
      <c r="VG90" s="369" t="str">
        <v/>
      </c>
      <c r="VH90" s="369" t="str">
        <v/>
      </c>
      <c r="VI90" s="369" t="str">
        <v/>
      </c>
      <c r="VJ90" s="369" t="str">
        <v/>
      </c>
      <c r="VK90" s="369" t="str">
        <v/>
      </c>
      <c r="VL90" s="369" t="str">
        <v/>
      </c>
      <c r="VM90" s="369" t="str">
        <v/>
      </c>
      <c r="VN90" s="369" t="str">
        <v/>
      </c>
      <c r="VO90" s="369" t="str">
        <v/>
      </c>
      <c r="VP90" s="369" t="str">
        <v/>
      </c>
      <c r="VQ90" s="369" t="str">
        <v/>
      </c>
      <c r="VR90" s="369" t="str">
        <v/>
      </c>
      <c r="VS90" s="369" t="str">
        <v/>
      </c>
      <c r="VT90" s="369" t="str">
        <v/>
      </c>
      <c r="VU90" s="369" t="str">
        <v/>
      </c>
      <c r="VV90" s="369" t="str">
        <v/>
      </c>
      <c r="VW90" s="369" t="str">
        <v/>
      </c>
      <c r="VX90" s="369" t="str">
        <v/>
      </c>
      <c r="VY90" s="369" t="str">
        <v/>
      </c>
      <c r="VZ90" s="369" t="str">
        <v/>
      </c>
      <c r="WA90" s="369" t="str">
        <v/>
      </c>
      <c r="WB90" s="369" t="str">
        <v/>
      </c>
      <c r="WC90" s="369" t="str">
        <v/>
      </c>
      <c r="WD90" s="369" t="str">
        <v/>
      </c>
      <c r="WE90" s="369" t="str">
        <v/>
      </c>
      <c r="WF90" s="369" t="str">
        <v/>
      </c>
      <c r="WG90" s="369" t="str">
        <v/>
      </c>
      <c r="WH90" s="369" t="str">
        <v/>
      </c>
      <c r="WI90" s="369" t="str">
        <v/>
      </c>
    </row>
    <row r="91" spans="1:607" ht="12.6" customHeight="1">
      <c r="A91" s="348"/>
      <c r="B91" s="360" t="s">
        <v>823</v>
      </c>
      <c r="C91" s="348"/>
      <c r="D91" s="348"/>
      <c r="E91" s="348"/>
      <c r="F91" s="348"/>
      <c r="G91" s="361" t="str">
        <f t="shared" si="2"/>
        <v/>
      </c>
      <c r="H91" s="361" t="str">
        <f t="shared" si="3"/>
        <v/>
      </c>
      <c r="I91" s="397"/>
      <c r="J91" s="348"/>
      <c r="K91" s="348"/>
      <c r="L91" s="348"/>
      <c r="M91" s="348"/>
      <c r="N91" s="400"/>
      <c r="O91" s="400"/>
      <c r="P91" s="400"/>
      <c r="Q91" s="400"/>
      <c r="R91" s="400"/>
      <c r="S91" s="400"/>
      <c r="T91" s="400"/>
      <c r="U91" s="400"/>
      <c r="V91" s="400"/>
      <c r="W91" s="400"/>
      <c r="X91" s="400"/>
      <c r="Y91" s="400"/>
      <c r="Z91" s="400"/>
      <c r="AA91" s="400"/>
      <c r="AB91" s="400"/>
      <c r="AC91" s="400"/>
      <c r="AD91" s="400"/>
      <c r="AE91" s="400"/>
      <c r="AF91" s="400"/>
      <c r="AG91" s="400"/>
      <c r="AH91" s="400"/>
      <c r="AI91" s="400"/>
      <c r="AJ91" s="400"/>
      <c r="AK91" s="400"/>
      <c r="AL91" s="400"/>
      <c r="AM91" s="400"/>
      <c r="AN91" s="400"/>
      <c r="AO91" s="400"/>
      <c r="AP91" s="400"/>
      <c r="AQ91" s="400"/>
      <c r="AR91" s="400"/>
      <c r="AS91" s="400"/>
      <c r="AT91" s="400"/>
      <c r="AU91" s="400"/>
      <c r="AV91" s="400"/>
      <c r="AW91" s="400"/>
      <c r="AX91" s="400"/>
      <c r="AY91" s="400"/>
      <c r="AZ91" s="400"/>
      <c r="BA91" s="400"/>
      <c r="BB91" s="400"/>
      <c r="BC91" s="400"/>
      <c r="BD91" s="400"/>
      <c r="BE91" s="400"/>
      <c r="BF91" s="400"/>
      <c r="BG91" s="400"/>
      <c r="BH91" s="400"/>
      <c r="BI91" s="400"/>
      <c r="BJ91" s="400"/>
      <c r="BK91" s="400"/>
      <c r="BL91" s="400"/>
      <c r="BM91" s="400"/>
      <c r="BN91" s="400"/>
      <c r="BO91" s="400"/>
      <c r="BP91" s="400"/>
      <c r="BQ91" s="400"/>
      <c r="BR91" s="400"/>
      <c r="BS91" s="400"/>
      <c r="BT91" s="400"/>
      <c r="BU91" s="400"/>
      <c r="BV91" s="400"/>
      <c r="BW91" s="400"/>
      <c r="BX91" s="400"/>
      <c r="BY91" s="400"/>
      <c r="BZ91" s="400"/>
      <c r="CA91" s="400"/>
      <c r="CB91" s="400"/>
      <c r="CC91" s="400"/>
      <c r="CD91" s="400"/>
      <c r="CE91" s="400"/>
      <c r="CF91" s="400"/>
      <c r="CG91" s="400"/>
      <c r="CH91" s="400"/>
      <c r="CI91" s="400"/>
      <c r="CJ91" s="400"/>
      <c r="CK91" s="400"/>
      <c r="CL91" s="400"/>
      <c r="CM91" s="400"/>
      <c r="CN91" s="400"/>
      <c r="CO91" s="400"/>
      <c r="CP91" s="400"/>
      <c r="CQ91" s="400"/>
      <c r="CR91" s="400"/>
      <c r="CS91" s="400"/>
      <c r="CT91" s="400"/>
      <c r="CU91" s="400"/>
      <c r="CV91" s="400"/>
      <c r="CW91" s="400"/>
      <c r="CX91" s="400"/>
      <c r="CY91" s="400"/>
      <c r="CZ91" s="362"/>
      <c r="DB91" s="897"/>
      <c r="DC91" s="898"/>
      <c r="DD91" s="368" t="str">
        <v/>
      </c>
      <c r="DE91" s="369" t="str">
        <v/>
      </c>
      <c r="DF91" s="369" t="str">
        <v/>
      </c>
      <c r="DG91" s="369" t="str">
        <v/>
      </c>
      <c r="DH91" s="369" t="str">
        <v/>
      </c>
      <c r="DI91" s="369" t="str">
        <v/>
      </c>
      <c r="DJ91" s="369" t="str">
        <v/>
      </c>
      <c r="DK91" s="369" t="str">
        <v/>
      </c>
      <c r="DL91" s="369" t="str">
        <v/>
      </c>
      <c r="DM91" s="369" t="str">
        <v/>
      </c>
      <c r="DN91" s="369" t="str">
        <v/>
      </c>
      <c r="DO91" s="369" t="str">
        <v/>
      </c>
      <c r="DP91" s="369" t="str">
        <v/>
      </c>
      <c r="DQ91" s="369" t="str">
        <v/>
      </c>
      <c r="DR91" s="369" t="str">
        <v/>
      </c>
      <c r="DS91" s="369" t="str">
        <v/>
      </c>
      <c r="DT91" s="369" t="str">
        <v/>
      </c>
      <c r="DU91" s="369" t="str">
        <v/>
      </c>
      <c r="DV91" s="369" t="str">
        <v/>
      </c>
      <c r="DW91" s="369" t="str">
        <v/>
      </c>
      <c r="DX91" s="370" t="str">
        <v/>
      </c>
      <c r="DY91" s="369" t="str">
        <v/>
      </c>
      <c r="DZ91" s="369" t="str">
        <v/>
      </c>
      <c r="EA91" s="369" t="str">
        <v/>
      </c>
      <c r="EB91" s="369" t="str">
        <v/>
      </c>
      <c r="EC91" s="369" t="str">
        <v/>
      </c>
      <c r="ED91" s="369" t="str">
        <v/>
      </c>
      <c r="EE91" s="369" t="str">
        <v/>
      </c>
      <c r="EF91" s="369" t="str">
        <v/>
      </c>
      <c r="EG91" s="369" t="str">
        <v/>
      </c>
      <c r="EH91" s="369" t="str">
        <v/>
      </c>
      <c r="EI91" s="369" t="str">
        <v/>
      </c>
      <c r="EJ91" s="369" t="str">
        <v/>
      </c>
      <c r="EK91" s="369" t="str">
        <v/>
      </c>
      <c r="EL91" s="369" t="str">
        <v/>
      </c>
      <c r="EM91" s="369" t="str">
        <v/>
      </c>
      <c r="EN91" s="369" t="str">
        <v/>
      </c>
      <c r="EO91" s="369" t="str">
        <v/>
      </c>
      <c r="EP91" s="369" t="str">
        <v/>
      </c>
      <c r="EQ91" s="369" t="str">
        <v/>
      </c>
      <c r="ER91" s="369" t="str">
        <v/>
      </c>
      <c r="ES91" s="369" t="str">
        <v/>
      </c>
      <c r="ET91" s="369" t="str">
        <v/>
      </c>
      <c r="EU91" s="369" t="str">
        <v/>
      </c>
      <c r="EV91" s="369" t="str">
        <v/>
      </c>
      <c r="EW91" s="369" t="str">
        <v/>
      </c>
      <c r="EX91" s="369" t="str">
        <v/>
      </c>
      <c r="EY91" s="369" t="str">
        <v/>
      </c>
      <c r="EZ91" s="369" t="str">
        <v/>
      </c>
      <c r="FA91" s="369" t="str">
        <v/>
      </c>
      <c r="FB91" s="369" t="str">
        <v/>
      </c>
      <c r="FC91" s="369" t="str">
        <v/>
      </c>
      <c r="FD91" s="369" t="str">
        <v/>
      </c>
      <c r="FE91" s="369" t="str">
        <v/>
      </c>
      <c r="FF91" s="369" t="str">
        <v/>
      </c>
      <c r="FG91" s="369" t="str">
        <v/>
      </c>
      <c r="FH91" s="369" t="str">
        <v/>
      </c>
      <c r="FI91" s="369" t="str">
        <v/>
      </c>
      <c r="FJ91" s="369" t="str">
        <v/>
      </c>
      <c r="FK91" s="369" t="str">
        <v/>
      </c>
      <c r="FL91" s="369" t="str">
        <v/>
      </c>
      <c r="FM91" s="369" t="str">
        <v/>
      </c>
      <c r="FN91" s="369" t="str">
        <v/>
      </c>
      <c r="FO91" s="369" t="str">
        <v/>
      </c>
      <c r="FP91" s="369" t="str">
        <v/>
      </c>
      <c r="FQ91" s="369" t="str">
        <v/>
      </c>
      <c r="FR91" s="369" t="str">
        <v/>
      </c>
      <c r="FS91" s="369" t="str">
        <v/>
      </c>
      <c r="FT91" s="369" t="str">
        <v/>
      </c>
      <c r="FU91" s="369" t="str">
        <v/>
      </c>
      <c r="FV91" s="369" t="str">
        <v/>
      </c>
      <c r="FW91" s="369" t="str">
        <v/>
      </c>
      <c r="FX91" s="369" t="str">
        <v/>
      </c>
      <c r="FY91" s="369" t="str">
        <v/>
      </c>
      <c r="FZ91" s="369" t="str">
        <v/>
      </c>
      <c r="GA91" s="369" t="str">
        <v/>
      </c>
      <c r="GB91" s="369" t="str">
        <v/>
      </c>
      <c r="GC91" s="369" t="str">
        <v/>
      </c>
      <c r="GD91" s="369" t="str">
        <v/>
      </c>
      <c r="GE91" s="369" t="str">
        <v/>
      </c>
      <c r="GF91" s="369" t="str">
        <v/>
      </c>
      <c r="GG91" s="369" t="str">
        <v/>
      </c>
      <c r="GH91" s="369" t="str">
        <v/>
      </c>
      <c r="GI91" s="369" t="str">
        <v/>
      </c>
      <c r="GJ91" s="369" t="str">
        <v/>
      </c>
      <c r="GK91" s="369" t="str">
        <v/>
      </c>
      <c r="GL91" s="369" t="str">
        <v/>
      </c>
      <c r="GM91" s="369" t="str">
        <v/>
      </c>
      <c r="GN91" s="369" t="str">
        <v/>
      </c>
      <c r="GO91" s="369" t="str">
        <v/>
      </c>
      <c r="GP91" s="369" t="str">
        <v/>
      </c>
      <c r="GQ91" s="369" t="str">
        <v/>
      </c>
      <c r="GR91" s="369" t="str">
        <v/>
      </c>
      <c r="GS91" s="369" t="str">
        <v/>
      </c>
      <c r="GT91" s="369" t="str">
        <v/>
      </c>
      <c r="GU91" s="369" t="str">
        <v/>
      </c>
      <c r="GV91" s="369" t="str">
        <v/>
      </c>
      <c r="GW91" s="369" t="str">
        <v/>
      </c>
      <c r="GX91" s="369" t="str">
        <v/>
      </c>
      <c r="GY91" s="369" t="str">
        <v/>
      </c>
      <c r="GZ91" s="369" t="str">
        <v/>
      </c>
      <c r="HA91" s="369" t="str">
        <v/>
      </c>
      <c r="HB91" s="369" t="str">
        <v/>
      </c>
      <c r="HC91" s="369" t="str">
        <v/>
      </c>
      <c r="HD91" s="369" t="str">
        <v/>
      </c>
      <c r="HE91" s="369" t="str">
        <v/>
      </c>
      <c r="HF91" s="369" t="str">
        <v/>
      </c>
      <c r="HG91" s="369" t="str">
        <v/>
      </c>
      <c r="HH91" s="369" t="str">
        <v/>
      </c>
      <c r="HI91" s="369" t="str">
        <v/>
      </c>
      <c r="HJ91" s="369" t="str">
        <v/>
      </c>
      <c r="HK91" s="369" t="str">
        <v/>
      </c>
      <c r="HL91" s="369" t="str">
        <v/>
      </c>
      <c r="HM91" s="369" t="str">
        <v/>
      </c>
      <c r="HN91" s="369" t="str">
        <v/>
      </c>
      <c r="HO91" s="369" t="str">
        <v/>
      </c>
      <c r="HP91" s="369" t="str">
        <v/>
      </c>
      <c r="HQ91" s="369" t="str">
        <v/>
      </c>
      <c r="HR91" s="369" t="str">
        <v/>
      </c>
      <c r="HS91" s="369" t="str">
        <v/>
      </c>
      <c r="HT91" s="369" t="str">
        <v/>
      </c>
      <c r="HU91" s="369" t="str">
        <v/>
      </c>
      <c r="HV91" s="369" t="str">
        <v/>
      </c>
      <c r="HW91" s="369" t="str">
        <v/>
      </c>
      <c r="HX91" s="369" t="str">
        <v/>
      </c>
      <c r="HY91" s="369" t="str">
        <v/>
      </c>
      <c r="HZ91" s="369" t="str">
        <v/>
      </c>
      <c r="IA91" s="369" t="str">
        <v/>
      </c>
      <c r="IB91" s="369" t="str">
        <v/>
      </c>
      <c r="IC91" s="369" t="str">
        <v/>
      </c>
      <c r="ID91" s="369" t="str">
        <v/>
      </c>
      <c r="IE91" s="369" t="str">
        <v/>
      </c>
      <c r="IF91" s="369" t="str">
        <v/>
      </c>
      <c r="IG91" s="369" t="str">
        <v/>
      </c>
      <c r="IH91" s="369" t="str">
        <v/>
      </c>
      <c r="II91" s="369" t="str">
        <v/>
      </c>
      <c r="IJ91" s="369" t="str">
        <v/>
      </c>
      <c r="IK91" s="369" t="str">
        <v/>
      </c>
      <c r="IL91" s="369" t="str">
        <v/>
      </c>
      <c r="IM91" s="369" t="str">
        <v/>
      </c>
      <c r="IN91" s="369" t="str">
        <v/>
      </c>
      <c r="IO91" s="369" t="str">
        <v/>
      </c>
      <c r="IP91" s="369" t="str">
        <v/>
      </c>
      <c r="IQ91" s="369" t="str">
        <v/>
      </c>
      <c r="IR91" s="369" t="str">
        <v/>
      </c>
      <c r="IS91" s="369" t="str">
        <v/>
      </c>
      <c r="IT91" s="369" t="str">
        <v/>
      </c>
      <c r="IU91" s="369" t="str">
        <v/>
      </c>
      <c r="IV91" s="369" t="str">
        <v/>
      </c>
      <c r="IW91" s="369" t="str">
        <v/>
      </c>
      <c r="IX91" s="369" t="str">
        <v/>
      </c>
      <c r="IY91" s="369" t="str">
        <v/>
      </c>
      <c r="IZ91" s="369" t="str">
        <v/>
      </c>
      <c r="JA91" s="369" t="str">
        <v/>
      </c>
      <c r="JB91" s="369" t="str">
        <v/>
      </c>
      <c r="JC91" s="369" t="str">
        <v/>
      </c>
      <c r="JD91" s="369" t="str">
        <v/>
      </c>
      <c r="JE91" s="369" t="str">
        <v/>
      </c>
      <c r="JF91" s="369" t="str">
        <v/>
      </c>
      <c r="JG91" s="369" t="str">
        <v/>
      </c>
      <c r="JH91" s="369" t="str">
        <v/>
      </c>
      <c r="JI91" s="369" t="str">
        <v/>
      </c>
      <c r="JJ91" s="369" t="str">
        <v/>
      </c>
      <c r="JK91" s="369" t="str">
        <v/>
      </c>
      <c r="JL91" s="369" t="str">
        <v/>
      </c>
      <c r="JM91" s="369" t="str">
        <v/>
      </c>
      <c r="JN91" s="369" t="str">
        <v/>
      </c>
      <c r="JO91" s="369" t="str">
        <v/>
      </c>
      <c r="JP91" s="369" t="str">
        <v/>
      </c>
      <c r="JQ91" s="369" t="str">
        <v/>
      </c>
      <c r="JR91" s="369" t="str">
        <v/>
      </c>
      <c r="JS91" s="369" t="str">
        <v/>
      </c>
      <c r="JT91" s="369" t="str">
        <v/>
      </c>
      <c r="JU91" s="369" t="str">
        <v/>
      </c>
      <c r="JV91" s="369" t="str">
        <v/>
      </c>
      <c r="JW91" s="369" t="str">
        <v/>
      </c>
      <c r="JX91" s="369" t="str">
        <v/>
      </c>
      <c r="JY91" s="369" t="str">
        <v/>
      </c>
      <c r="JZ91" s="369" t="str">
        <v/>
      </c>
      <c r="KA91" s="369" t="str">
        <v/>
      </c>
      <c r="KB91" s="369" t="str">
        <v/>
      </c>
      <c r="KC91" s="369" t="str">
        <v/>
      </c>
      <c r="KD91" s="369" t="str">
        <v/>
      </c>
      <c r="KE91" s="369" t="str">
        <v/>
      </c>
      <c r="KF91" s="369" t="str">
        <v/>
      </c>
      <c r="KG91" s="369" t="str">
        <v/>
      </c>
      <c r="KH91" s="369" t="str">
        <v/>
      </c>
      <c r="KI91" s="369" t="str">
        <v/>
      </c>
      <c r="KJ91" s="369" t="str">
        <v/>
      </c>
      <c r="KK91" s="369" t="str">
        <v/>
      </c>
      <c r="KL91" s="369" t="str">
        <v/>
      </c>
      <c r="KM91" s="369" t="str">
        <v/>
      </c>
      <c r="KN91" s="369" t="str">
        <v/>
      </c>
      <c r="KO91" s="369" t="str">
        <v/>
      </c>
      <c r="KP91" s="369" t="str">
        <v/>
      </c>
      <c r="KQ91" s="369" t="str">
        <v/>
      </c>
      <c r="KR91" s="369" t="str">
        <v/>
      </c>
      <c r="KS91" s="369" t="str">
        <v/>
      </c>
      <c r="KT91" s="369" t="str">
        <v/>
      </c>
      <c r="KU91" s="369" t="str">
        <v/>
      </c>
      <c r="KV91" s="369" t="str">
        <v/>
      </c>
      <c r="KW91" s="369" t="str">
        <v/>
      </c>
      <c r="KX91" s="369" t="str">
        <v/>
      </c>
      <c r="KY91" s="369" t="str">
        <v/>
      </c>
      <c r="KZ91" s="369" t="str">
        <v/>
      </c>
      <c r="LA91" s="369" t="str">
        <v/>
      </c>
      <c r="LB91" s="369" t="str">
        <v/>
      </c>
      <c r="LC91" s="369" t="str">
        <v/>
      </c>
      <c r="LD91" s="369" t="str">
        <v/>
      </c>
      <c r="LE91" s="369" t="str">
        <v/>
      </c>
      <c r="LF91" s="369" t="str">
        <v/>
      </c>
      <c r="LG91" s="369" t="str">
        <v/>
      </c>
      <c r="LH91" s="369" t="str">
        <v/>
      </c>
      <c r="LI91" s="369" t="str">
        <v/>
      </c>
      <c r="LJ91" s="369" t="str">
        <v/>
      </c>
      <c r="LK91" s="369" t="str">
        <v/>
      </c>
      <c r="LL91" s="369" t="str">
        <v/>
      </c>
      <c r="LM91" s="369" t="str">
        <v/>
      </c>
      <c r="LN91" s="369" t="str">
        <v/>
      </c>
      <c r="LO91" s="369" t="str">
        <v/>
      </c>
      <c r="LP91" s="369" t="str">
        <v/>
      </c>
      <c r="LQ91" s="369" t="str">
        <v/>
      </c>
      <c r="LR91" s="369" t="str">
        <v/>
      </c>
      <c r="LS91" s="369" t="str">
        <v/>
      </c>
      <c r="LT91" s="369" t="str">
        <v/>
      </c>
      <c r="LU91" s="369" t="str">
        <v/>
      </c>
      <c r="LV91" s="369" t="str">
        <v/>
      </c>
      <c r="LW91" s="369" t="str">
        <v/>
      </c>
      <c r="LX91" s="369" t="str">
        <v/>
      </c>
      <c r="LY91" s="369" t="str">
        <v/>
      </c>
      <c r="LZ91" s="369" t="str">
        <v/>
      </c>
      <c r="MA91" s="369" t="str">
        <v/>
      </c>
      <c r="MB91" s="369" t="str">
        <v/>
      </c>
      <c r="MC91" s="369" t="str">
        <v/>
      </c>
      <c r="MD91" s="369" t="str">
        <v/>
      </c>
      <c r="ME91" s="369" t="str">
        <v/>
      </c>
      <c r="MF91" s="369" t="str">
        <v/>
      </c>
      <c r="MG91" s="369" t="str">
        <v/>
      </c>
      <c r="MH91" s="369" t="str">
        <v/>
      </c>
      <c r="MI91" s="369" t="str">
        <v/>
      </c>
      <c r="MJ91" s="369" t="str">
        <v/>
      </c>
      <c r="MK91" s="369" t="str">
        <v/>
      </c>
      <c r="ML91" s="369" t="str">
        <v/>
      </c>
      <c r="MM91" s="369" t="str">
        <v/>
      </c>
      <c r="MN91" s="369" t="str">
        <v/>
      </c>
      <c r="MO91" s="369" t="str">
        <v/>
      </c>
      <c r="MP91" s="369" t="str">
        <v/>
      </c>
      <c r="MQ91" s="369" t="str">
        <v/>
      </c>
      <c r="MR91" s="369" t="str">
        <v/>
      </c>
      <c r="MS91" s="369" t="str">
        <v/>
      </c>
      <c r="MT91" s="369" t="str">
        <v/>
      </c>
      <c r="MU91" s="369" t="str">
        <v/>
      </c>
      <c r="MV91" s="369" t="str">
        <v/>
      </c>
      <c r="MW91" s="369" t="str">
        <v/>
      </c>
      <c r="MX91" s="369" t="str">
        <v/>
      </c>
      <c r="MY91" s="369" t="str">
        <v/>
      </c>
      <c r="MZ91" s="369" t="str">
        <v/>
      </c>
      <c r="NA91" s="369" t="str">
        <v/>
      </c>
      <c r="NB91" s="369" t="str">
        <v/>
      </c>
      <c r="NC91" s="369" t="str">
        <v/>
      </c>
      <c r="ND91" s="369" t="str">
        <v/>
      </c>
      <c r="NE91" s="369" t="str">
        <v/>
      </c>
      <c r="NF91" s="369" t="str">
        <v/>
      </c>
      <c r="NG91" s="369" t="str">
        <v/>
      </c>
      <c r="NH91" s="369" t="str">
        <v/>
      </c>
      <c r="NI91" s="369" t="str">
        <v/>
      </c>
      <c r="NJ91" s="369" t="str">
        <v/>
      </c>
      <c r="NK91" s="369" t="str">
        <v/>
      </c>
      <c r="NL91" s="369" t="str">
        <v/>
      </c>
      <c r="NM91" s="369" t="str">
        <v/>
      </c>
      <c r="NN91" s="369" t="str">
        <v/>
      </c>
      <c r="NO91" s="369" t="str">
        <v/>
      </c>
      <c r="NP91" s="369" t="str">
        <v/>
      </c>
      <c r="NQ91" s="369" t="str">
        <v/>
      </c>
      <c r="NR91" s="369" t="str">
        <v/>
      </c>
      <c r="NS91" s="369" t="str">
        <v/>
      </c>
      <c r="NT91" s="369" t="str">
        <v/>
      </c>
      <c r="NU91" s="369" t="str">
        <v/>
      </c>
      <c r="NV91" s="369" t="str">
        <v/>
      </c>
      <c r="NW91" s="369" t="str">
        <v/>
      </c>
      <c r="NX91" s="369" t="str">
        <v/>
      </c>
      <c r="NY91" s="369" t="str">
        <v/>
      </c>
      <c r="NZ91" s="369" t="str">
        <v/>
      </c>
      <c r="OA91" s="369" t="str">
        <v/>
      </c>
      <c r="OB91" s="369" t="str">
        <v/>
      </c>
      <c r="OC91" s="369" t="str">
        <v/>
      </c>
      <c r="OD91" s="369" t="str">
        <v/>
      </c>
      <c r="OE91" s="369" t="str">
        <v/>
      </c>
      <c r="OF91" s="369" t="str">
        <v/>
      </c>
      <c r="OG91" s="369" t="str">
        <v/>
      </c>
      <c r="OH91" s="369" t="str">
        <v/>
      </c>
      <c r="OI91" s="369" t="str">
        <v/>
      </c>
      <c r="OJ91" s="369" t="str">
        <v/>
      </c>
      <c r="OK91" s="369" t="str">
        <v/>
      </c>
      <c r="OL91" s="369" t="str">
        <v/>
      </c>
      <c r="OM91" s="369" t="str">
        <v/>
      </c>
      <c r="ON91" s="369" t="str">
        <v/>
      </c>
      <c r="OO91" s="369" t="str">
        <v/>
      </c>
      <c r="OP91" s="369" t="str">
        <v/>
      </c>
      <c r="OQ91" s="371" t="str">
        <v/>
      </c>
      <c r="OR91" s="369" t="str">
        <v/>
      </c>
      <c r="OS91" s="369" t="str">
        <v/>
      </c>
      <c r="OT91" s="369" t="str">
        <v/>
      </c>
      <c r="OU91" s="369" t="str">
        <v/>
      </c>
      <c r="OV91" s="369" t="str">
        <v/>
      </c>
      <c r="OW91" s="369" t="str">
        <v/>
      </c>
      <c r="OX91" s="369" t="str">
        <v/>
      </c>
      <c r="OY91" s="369" t="str">
        <v/>
      </c>
      <c r="OZ91" s="369" t="str">
        <v/>
      </c>
      <c r="PA91" s="369" t="str">
        <v/>
      </c>
      <c r="PB91" s="369" t="str">
        <v/>
      </c>
      <c r="PC91" s="369" t="str">
        <v/>
      </c>
      <c r="PD91" s="369" t="str">
        <v/>
      </c>
      <c r="PE91" s="369" t="str">
        <v/>
      </c>
      <c r="PF91" s="369" t="str">
        <v/>
      </c>
      <c r="PG91" s="369" t="str">
        <v/>
      </c>
      <c r="PH91" s="369" t="str">
        <v/>
      </c>
      <c r="PI91" s="369" t="str">
        <v/>
      </c>
      <c r="PJ91" s="369" t="str">
        <v/>
      </c>
      <c r="PK91" s="369" t="str">
        <v/>
      </c>
      <c r="PL91" s="369" t="str">
        <v/>
      </c>
      <c r="PM91" s="369" t="str">
        <v/>
      </c>
      <c r="PN91" s="369" t="str">
        <v/>
      </c>
      <c r="PO91" s="369" t="str">
        <v/>
      </c>
      <c r="PP91" s="369" t="str">
        <v/>
      </c>
      <c r="PQ91" s="369" t="str">
        <v/>
      </c>
      <c r="PR91" s="369" t="str">
        <v/>
      </c>
      <c r="PS91" s="369" t="str">
        <v/>
      </c>
      <c r="PT91" s="369" t="str">
        <v/>
      </c>
      <c r="PU91" s="369" t="str">
        <v/>
      </c>
      <c r="PV91" s="369" t="str">
        <v/>
      </c>
      <c r="PW91" s="369" t="str">
        <v/>
      </c>
      <c r="PX91" s="369" t="str">
        <v/>
      </c>
      <c r="PY91" s="369" t="str">
        <v/>
      </c>
      <c r="PZ91" s="369" t="str">
        <v/>
      </c>
      <c r="QA91" s="369" t="str">
        <v/>
      </c>
      <c r="QB91" s="369" t="str">
        <v/>
      </c>
      <c r="QC91" s="369" t="str">
        <v/>
      </c>
      <c r="QD91" s="369" t="str">
        <v/>
      </c>
      <c r="QE91" s="369" t="str">
        <v/>
      </c>
      <c r="QF91" s="369" t="str">
        <v/>
      </c>
      <c r="QG91" s="369" t="str">
        <v/>
      </c>
      <c r="QH91" s="369" t="str">
        <v/>
      </c>
      <c r="QI91" s="369" t="str">
        <v/>
      </c>
      <c r="QJ91" s="369" t="str">
        <v/>
      </c>
      <c r="QK91" s="369" t="str">
        <v/>
      </c>
      <c r="QL91" s="369" t="str">
        <v/>
      </c>
      <c r="QM91" s="369" t="str">
        <v/>
      </c>
      <c r="QN91" s="369" t="str">
        <v/>
      </c>
      <c r="QO91" s="369" t="str">
        <v/>
      </c>
      <c r="QP91" s="369" t="str">
        <v/>
      </c>
      <c r="QQ91" s="369" t="str">
        <v/>
      </c>
      <c r="QR91" s="369" t="str">
        <v/>
      </c>
      <c r="QS91" s="369" t="str">
        <v/>
      </c>
      <c r="QT91" s="369" t="str">
        <v/>
      </c>
      <c r="QU91" s="369" t="str">
        <v/>
      </c>
      <c r="QV91" s="369" t="str">
        <v/>
      </c>
      <c r="QW91" s="369" t="str">
        <v/>
      </c>
      <c r="QX91" s="369" t="str">
        <v/>
      </c>
      <c r="QY91" s="369" t="str">
        <v/>
      </c>
      <c r="QZ91" s="369" t="str">
        <v/>
      </c>
      <c r="RA91" s="369" t="str">
        <v/>
      </c>
      <c r="RB91" s="369" t="str">
        <v/>
      </c>
      <c r="RC91" s="369" t="str">
        <v/>
      </c>
      <c r="RD91" s="369" t="str">
        <v/>
      </c>
      <c r="RE91" s="369" t="str">
        <v/>
      </c>
      <c r="RF91" s="369" t="str">
        <v/>
      </c>
      <c r="RG91" s="369" t="str">
        <v/>
      </c>
      <c r="RH91" s="369" t="str">
        <v/>
      </c>
      <c r="RI91" s="369" t="str">
        <v/>
      </c>
      <c r="RJ91" s="369" t="str">
        <v/>
      </c>
      <c r="RK91" s="369" t="str">
        <v/>
      </c>
      <c r="RL91" s="369" t="str">
        <v/>
      </c>
      <c r="RM91" s="369" t="str">
        <v/>
      </c>
      <c r="RN91" s="369" t="str">
        <v/>
      </c>
      <c r="RO91" s="369" t="str">
        <v/>
      </c>
      <c r="RP91" s="369" t="str">
        <v/>
      </c>
      <c r="RQ91" s="369" t="str">
        <v/>
      </c>
      <c r="RR91" s="369" t="str">
        <v/>
      </c>
      <c r="RS91" s="369" t="str">
        <v/>
      </c>
      <c r="RT91" s="369" t="str">
        <v/>
      </c>
      <c r="RU91" s="369" t="str">
        <v/>
      </c>
      <c r="RV91" s="369" t="str">
        <v/>
      </c>
      <c r="RW91" s="369" t="str">
        <v/>
      </c>
      <c r="RX91" s="369" t="str">
        <v/>
      </c>
      <c r="RY91" s="369" t="str">
        <v/>
      </c>
      <c r="RZ91" s="369" t="str">
        <v/>
      </c>
      <c r="SA91" s="369" t="str">
        <v/>
      </c>
      <c r="SB91" s="369" t="str">
        <v/>
      </c>
      <c r="SC91" s="369" t="str">
        <v/>
      </c>
      <c r="SD91" s="369" t="str">
        <v/>
      </c>
      <c r="SE91" s="369" t="str">
        <v/>
      </c>
      <c r="SF91" s="369" t="str">
        <v/>
      </c>
      <c r="SG91" s="369" t="str">
        <v/>
      </c>
      <c r="SH91" s="369" t="str">
        <v/>
      </c>
      <c r="SI91" s="369" t="str">
        <v/>
      </c>
      <c r="SJ91" s="369" t="str">
        <v/>
      </c>
      <c r="SK91" s="369" t="str">
        <v/>
      </c>
      <c r="SL91" s="369" t="str">
        <v/>
      </c>
      <c r="SM91" s="369" t="str">
        <v/>
      </c>
      <c r="SN91" s="369" t="str">
        <v/>
      </c>
      <c r="SO91" s="369" t="str">
        <v/>
      </c>
      <c r="SP91" s="369" t="str">
        <v/>
      </c>
      <c r="SQ91" s="369" t="str">
        <v/>
      </c>
      <c r="SR91" s="369" t="str">
        <v/>
      </c>
      <c r="SS91" s="369" t="str">
        <v/>
      </c>
      <c r="ST91" s="369" t="str">
        <v/>
      </c>
      <c r="SU91" s="369" t="str">
        <v/>
      </c>
      <c r="SV91" s="369" t="str">
        <v/>
      </c>
      <c r="SW91" s="369" t="str">
        <v/>
      </c>
      <c r="SX91" s="369" t="str">
        <v/>
      </c>
      <c r="SY91" s="369" t="str">
        <v/>
      </c>
      <c r="SZ91" s="369" t="str">
        <v/>
      </c>
      <c r="TA91" s="369" t="str">
        <v/>
      </c>
      <c r="TB91" s="369" t="str">
        <v/>
      </c>
      <c r="TC91" s="369" t="str">
        <v/>
      </c>
      <c r="TD91" s="369" t="str">
        <v/>
      </c>
      <c r="TE91" s="369" t="str">
        <v/>
      </c>
      <c r="TF91" s="369" t="str">
        <v/>
      </c>
      <c r="TG91" s="369" t="str">
        <v/>
      </c>
      <c r="TH91" s="369" t="str">
        <v/>
      </c>
      <c r="TI91" s="369" t="str">
        <v/>
      </c>
      <c r="TJ91" s="369" t="str">
        <v/>
      </c>
      <c r="TK91" s="369" t="str">
        <v/>
      </c>
      <c r="TL91" s="369" t="str">
        <v/>
      </c>
      <c r="TM91" s="369" t="str">
        <v/>
      </c>
      <c r="TN91" s="369" t="str">
        <v/>
      </c>
      <c r="TO91" s="369" t="str">
        <v/>
      </c>
      <c r="TP91" s="369" t="str">
        <v/>
      </c>
      <c r="TQ91" s="369" t="str">
        <v/>
      </c>
      <c r="TR91" s="369" t="str">
        <v/>
      </c>
      <c r="TS91" s="369" t="str">
        <v/>
      </c>
      <c r="TT91" s="369" t="str">
        <v/>
      </c>
      <c r="TU91" s="369" t="str">
        <v/>
      </c>
      <c r="TV91" s="369" t="str">
        <v/>
      </c>
      <c r="TW91" s="369" t="str">
        <v/>
      </c>
      <c r="TX91" s="369" t="str">
        <v/>
      </c>
      <c r="TY91" s="369" t="str">
        <v/>
      </c>
      <c r="TZ91" s="369" t="str">
        <v/>
      </c>
      <c r="UA91" s="369" t="str">
        <v/>
      </c>
      <c r="UB91" s="369" t="str">
        <v/>
      </c>
      <c r="UC91" s="369" t="str">
        <v/>
      </c>
      <c r="UD91" s="369" t="str">
        <v/>
      </c>
      <c r="UE91" s="369" t="str">
        <v/>
      </c>
      <c r="UF91" s="369" t="str">
        <v/>
      </c>
      <c r="UG91" s="369" t="str">
        <v/>
      </c>
      <c r="UH91" s="369" t="str">
        <v/>
      </c>
      <c r="UI91" s="369" t="str">
        <v/>
      </c>
      <c r="UJ91" s="369" t="str">
        <v/>
      </c>
      <c r="UK91" s="369" t="str">
        <v/>
      </c>
      <c r="UL91" s="369" t="str">
        <v/>
      </c>
      <c r="UM91" s="369" t="str">
        <v/>
      </c>
      <c r="UN91" s="369" t="str">
        <v/>
      </c>
      <c r="UO91" s="369" t="str">
        <v/>
      </c>
      <c r="UP91" s="369" t="str">
        <v/>
      </c>
      <c r="UQ91" s="369" t="str">
        <v/>
      </c>
      <c r="UR91" s="369" t="str">
        <v/>
      </c>
      <c r="US91" s="369" t="str">
        <v/>
      </c>
      <c r="UT91" s="369" t="str">
        <v/>
      </c>
      <c r="UU91" s="369" t="str">
        <v/>
      </c>
      <c r="UV91" s="369" t="str">
        <v/>
      </c>
      <c r="UW91" s="369" t="str">
        <v/>
      </c>
      <c r="UX91" s="369" t="str">
        <v/>
      </c>
      <c r="UY91" s="369" t="str">
        <v/>
      </c>
      <c r="UZ91" s="369" t="str">
        <v/>
      </c>
      <c r="VA91" s="369" t="str">
        <v/>
      </c>
      <c r="VB91" s="369" t="str">
        <v/>
      </c>
      <c r="VC91" s="369" t="str">
        <v/>
      </c>
      <c r="VD91" s="369" t="str">
        <v/>
      </c>
      <c r="VE91" s="369" t="str">
        <v/>
      </c>
      <c r="VF91" s="369" t="str">
        <v/>
      </c>
      <c r="VG91" s="369" t="str">
        <v/>
      </c>
      <c r="VH91" s="369" t="str">
        <v/>
      </c>
      <c r="VI91" s="369" t="str">
        <v/>
      </c>
      <c r="VJ91" s="369" t="str">
        <v/>
      </c>
      <c r="VK91" s="369" t="str">
        <v/>
      </c>
      <c r="VL91" s="369" t="str">
        <v/>
      </c>
      <c r="VM91" s="369" t="str">
        <v/>
      </c>
      <c r="VN91" s="369" t="str">
        <v/>
      </c>
      <c r="VO91" s="369" t="str">
        <v/>
      </c>
      <c r="VP91" s="369" t="str">
        <v/>
      </c>
      <c r="VQ91" s="369" t="str">
        <v/>
      </c>
      <c r="VR91" s="369" t="str">
        <v/>
      </c>
      <c r="VS91" s="369" t="str">
        <v/>
      </c>
      <c r="VT91" s="369" t="str">
        <v/>
      </c>
      <c r="VU91" s="369" t="str">
        <v/>
      </c>
      <c r="VV91" s="369" t="str">
        <v/>
      </c>
      <c r="VW91" s="369" t="str">
        <v/>
      </c>
      <c r="VX91" s="369" t="str">
        <v/>
      </c>
      <c r="VY91" s="369" t="str">
        <v/>
      </c>
      <c r="VZ91" s="369" t="str">
        <v/>
      </c>
      <c r="WA91" s="369" t="str">
        <v/>
      </c>
      <c r="WB91" s="369" t="str">
        <v/>
      </c>
      <c r="WC91" s="369" t="str">
        <v/>
      </c>
      <c r="WD91" s="369" t="str">
        <v/>
      </c>
      <c r="WE91" s="369" t="str">
        <v/>
      </c>
      <c r="WF91" s="369" t="str">
        <v/>
      </c>
      <c r="WG91" s="369" t="str">
        <v/>
      </c>
      <c r="WH91" s="369" t="str">
        <v/>
      </c>
      <c r="WI91" s="369" t="str">
        <v/>
      </c>
    </row>
    <row r="92" spans="1:607">
      <c r="A92" s="348"/>
      <c r="B92" s="360" t="s">
        <v>824</v>
      </c>
      <c r="C92" s="348"/>
      <c r="D92" s="348"/>
      <c r="E92" s="348"/>
      <c r="F92" s="348"/>
      <c r="G92" s="361" t="str">
        <f t="shared" si="2"/>
        <v/>
      </c>
      <c r="H92" s="361" t="str">
        <f t="shared" si="3"/>
        <v/>
      </c>
      <c r="I92" s="397"/>
      <c r="J92" s="348"/>
      <c r="K92" s="348"/>
      <c r="L92" s="348"/>
      <c r="M92" s="348"/>
      <c r="N92" s="400"/>
      <c r="O92" s="400"/>
      <c r="P92" s="400"/>
      <c r="Q92" s="400"/>
      <c r="R92" s="400"/>
      <c r="S92" s="400"/>
      <c r="T92" s="400"/>
      <c r="U92" s="400"/>
      <c r="V92" s="400"/>
      <c r="W92" s="400"/>
      <c r="X92" s="400"/>
      <c r="Y92" s="400"/>
      <c r="Z92" s="400"/>
      <c r="AA92" s="400"/>
      <c r="AB92" s="400"/>
      <c r="AC92" s="400"/>
      <c r="AD92" s="400"/>
      <c r="AE92" s="400"/>
      <c r="AF92" s="400"/>
      <c r="AG92" s="400"/>
      <c r="AH92" s="400"/>
      <c r="AI92" s="400"/>
      <c r="AJ92" s="400"/>
      <c r="AK92" s="400"/>
      <c r="AL92" s="400"/>
      <c r="AM92" s="400"/>
      <c r="AN92" s="400"/>
      <c r="AO92" s="400"/>
      <c r="AP92" s="400"/>
      <c r="AQ92" s="400"/>
      <c r="AR92" s="400"/>
      <c r="AS92" s="400"/>
      <c r="AT92" s="400"/>
      <c r="AU92" s="400"/>
      <c r="AV92" s="400"/>
      <c r="AW92" s="400"/>
      <c r="AX92" s="400"/>
      <c r="AY92" s="400"/>
      <c r="AZ92" s="400"/>
      <c r="BA92" s="400"/>
      <c r="BB92" s="400"/>
      <c r="BC92" s="400"/>
      <c r="BD92" s="400"/>
      <c r="BE92" s="400"/>
      <c r="BF92" s="400"/>
      <c r="BG92" s="400"/>
      <c r="BH92" s="400"/>
      <c r="BI92" s="400"/>
      <c r="BJ92" s="400"/>
      <c r="BK92" s="400"/>
      <c r="BL92" s="400"/>
      <c r="BM92" s="400"/>
      <c r="BN92" s="400"/>
      <c r="BO92" s="400"/>
      <c r="BP92" s="400"/>
      <c r="BQ92" s="400"/>
      <c r="BR92" s="400"/>
      <c r="BS92" s="400"/>
      <c r="BT92" s="400"/>
      <c r="BU92" s="400"/>
      <c r="BV92" s="400"/>
      <c r="BW92" s="400"/>
      <c r="BX92" s="400"/>
      <c r="BY92" s="400"/>
      <c r="BZ92" s="400"/>
      <c r="CA92" s="400"/>
      <c r="CB92" s="400"/>
      <c r="CC92" s="400"/>
      <c r="CD92" s="400"/>
      <c r="CE92" s="400"/>
      <c r="CF92" s="400"/>
      <c r="CG92" s="400"/>
      <c r="CH92" s="400"/>
      <c r="CI92" s="400"/>
      <c r="CJ92" s="400"/>
      <c r="CK92" s="400"/>
      <c r="CL92" s="400"/>
      <c r="CM92" s="400"/>
      <c r="CN92" s="400"/>
      <c r="CO92" s="400"/>
      <c r="CP92" s="400"/>
      <c r="CQ92" s="400"/>
      <c r="CR92" s="400"/>
      <c r="CS92" s="400"/>
      <c r="CT92" s="400"/>
      <c r="CU92" s="400"/>
      <c r="CV92" s="400"/>
      <c r="CW92" s="400"/>
      <c r="CX92" s="400"/>
      <c r="CY92" s="400"/>
      <c r="CZ92" s="362"/>
      <c r="DB92" s="897"/>
      <c r="DC92" s="896" t="s">
        <v>1253</v>
      </c>
      <c r="DD92" s="368" t="str">
        <v/>
      </c>
      <c r="DE92" s="369" t="str">
        <v/>
      </c>
      <c r="DF92" s="369" t="str">
        <v/>
      </c>
      <c r="DG92" s="369" t="str">
        <v/>
      </c>
      <c r="DH92" s="369" t="str">
        <v/>
      </c>
      <c r="DI92" s="369" t="str">
        <v/>
      </c>
      <c r="DJ92" s="369" t="str">
        <v/>
      </c>
      <c r="DK92" s="369" t="str">
        <v/>
      </c>
      <c r="DL92" s="369" t="str">
        <v/>
      </c>
      <c r="DM92" s="369" t="str">
        <v/>
      </c>
      <c r="DN92" s="369" t="str">
        <v/>
      </c>
      <c r="DO92" s="369" t="str">
        <v/>
      </c>
      <c r="DP92" s="369" t="str">
        <v/>
      </c>
      <c r="DQ92" s="369" t="str">
        <v/>
      </c>
      <c r="DR92" s="369" t="str">
        <v/>
      </c>
      <c r="DS92" s="369" t="str">
        <v/>
      </c>
      <c r="DT92" s="369" t="str">
        <v/>
      </c>
      <c r="DU92" s="369" t="str">
        <v/>
      </c>
      <c r="DV92" s="369" t="str">
        <v/>
      </c>
      <c r="DW92" s="369" t="str">
        <v/>
      </c>
      <c r="DX92" s="370" t="str">
        <v/>
      </c>
      <c r="DY92" s="369" t="str">
        <v/>
      </c>
      <c r="DZ92" s="369" t="str">
        <v/>
      </c>
      <c r="EA92" s="369" t="str">
        <v/>
      </c>
      <c r="EB92" s="369" t="str">
        <v/>
      </c>
      <c r="EC92" s="369" t="str">
        <v/>
      </c>
      <c r="ED92" s="369" t="str">
        <v/>
      </c>
      <c r="EE92" s="369" t="str">
        <v/>
      </c>
      <c r="EF92" s="369" t="str">
        <v/>
      </c>
      <c r="EG92" s="369" t="str">
        <v/>
      </c>
      <c r="EH92" s="369" t="str">
        <v/>
      </c>
      <c r="EI92" s="369" t="str">
        <v/>
      </c>
      <c r="EJ92" s="369" t="str">
        <v/>
      </c>
      <c r="EK92" s="369" t="str">
        <v/>
      </c>
      <c r="EL92" s="369" t="str">
        <v/>
      </c>
      <c r="EM92" s="369" t="str">
        <v/>
      </c>
      <c r="EN92" s="369" t="str">
        <v/>
      </c>
      <c r="EO92" s="369" t="str">
        <v/>
      </c>
      <c r="EP92" s="369" t="str">
        <v/>
      </c>
      <c r="EQ92" s="369" t="str">
        <v/>
      </c>
      <c r="ER92" s="369" t="str">
        <v/>
      </c>
      <c r="ES92" s="369" t="str">
        <v/>
      </c>
      <c r="ET92" s="369" t="str">
        <v/>
      </c>
      <c r="EU92" s="369" t="str">
        <v/>
      </c>
      <c r="EV92" s="369" t="str">
        <v/>
      </c>
      <c r="EW92" s="369" t="str">
        <v/>
      </c>
      <c r="EX92" s="369" t="str">
        <v/>
      </c>
      <c r="EY92" s="369" t="str">
        <v/>
      </c>
      <c r="EZ92" s="369" t="str">
        <v/>
      </c>
      <c r="FA92" s="369" t="str">
        <v/>
      </c>
      <c r="FB92" s="369" t="str">
        <v/>
      </c>
      <c r="FC92" s="369" t="str">
        <v/>
      </c>
      <c r="FD92" s="369" t="str">
        <v/>
      </c>
      <c r="FE92" s="369" t="str">
        <v/>
      </c>
      <c r="FF92" s="369" t="str">
        <v/>
      </c>
      <c r="FG92" s="369" t="str">
        <v/>
      </c>
      <c r="FH92" s="369" t="str">
        <v/>
      </c>
      <c r="FI92" s="369" t="str">
        <v/>
      </c>
      <c r="FJ92" s="369" t="str">
        <v/>
      </c>
      <c r="FK92" s="369" t="str">
        <v/>
      </c>
      <c r="FL92" s="369" t="str">
        <v/>
      </c>
      <c r="FM92" s="369" t="str">
        <v/>
      </c>
      <c r="FN92" s="369" t="str">
        <v/>
      </c>
      <c r="FO92" s="369" t="str">
        <v/>
      </c>
      <c r="FP92" s="369" t="str">
        <v/>
      </c>
      <c r="FQ92" s="369" t="str">
        <v/>
      </c>
      <c r="FR92" s="369" t="str">
        <v/>
      </c>
      <c r="FS92" s="369" t="str">
        <v/>
      </c>
      <c r="FT92" s="369" t="str">
        <v/>
      </c>
      <c r="FU92" s="369" t="str">
        <v/>
      </c>
      <c r="FV92" s="369" t="str">
        <v/>
      </c>
      <c r="FW92" s="369" t="str">
        <v/>
      </c>
      <c r="FX92" s="369" t="str">
        <v/>
      </c>
      <c r="FY92" s="369" t="str">
        <v/>
      </c>
      <c r="FZ92" s="369" t="str">
        <v/>
      </c>
      <c r="GA92" s="369" t="str">
        <v/>
      </c>
      <c r="GB92" s="369" t="str">
        <v/>
      </c>
      <c r="GC92" s="369" t="str">
        <v/>
      </c>
      <c r="GD92" s="369" t="str">
        <v/>
      </c>
      <c r="GE92" s="369" t="str">
        <v/>
      </c>
      <c r="GF92" s="369" t="str">
        <v/>
      </c>
      <c r="GG92" s="369" t="str">
        <v/>
      </c>
      <c r="GH92" s="369" t="str">
        <v/>
      </c>
      <c r="GI92" s="369" t="str">
        <v/>
      </c>
      <c r="GJ92" s="369" t="str">
        <v/>
      </c>
      <c r="GK92" s="369" t="str">
        <v/>
      </c>
      <c r="GL92" s="369" t="str">
        <v/>
      </c>
      <c r="GM92" s="369" t="str">
        <v/>
      </c>
      <c r="GN92" s="369" t="str">
        <v/>
      </c>
      <c r="GO92" s="369" t="str">
        <v/>
      </c>
      <c r="GP92" s="369" t="str">
        <v/>
      </c>
      <c r="GQ92" s="369" t="str">
        <v/>
      </c>
      <c r="GR92" s="369" t="str">
        <v/>
      </c>
      <c r="GS92" s="369" t="str">
        <v/>
      </c>
      <c r="GT92" s="369" t="str">
        <v/>
      </c>
      <c r="GU92" s="369" t="str">
        <v/>
      </c>
      <c r="GV92" s="369" t="str">
        <v/>
      </c>
      <c r="GW92" s="369" t="str">
        <v/>
      </c>
      <c r="GX92" s="369" t="str">
        <v/>
      </c>
      <c r="GY92" s="369" t="str">
        <v/>
      </c>
      <c r="GZ92" s="369" t="str">
        <v/>
      </c>
      <c r="HA92" s="369" t="str">
        <v/>
      </c>
      <c r="HB92" s="369" t="str">
        <v/>
      </c>
      <c r="HC92" s="369" t="str">
        <v/>
      </c>
      <c r="HD92" s="369" t="str">
        <v/>
      </c>
      <c r="HE92" s="369" t="str">
        <v/>
      </c>
      <c r="HF92" s="369" t="str">
        <v/>
      </c>
      <c r="HG92" s="369" t="str">
        <v/>
      </c>
      <c r="HH92" s="369" t="str">
        <v/>
      </c>
      <c r="HI92" s="369" t="str">
        <v/>
      </c>
      <c r="HJ92" s="369" t="str">
        <v/>
      </c>
      <c r="HK92" s="369" t="str">
        <v/>
      </c>
      <c r="HL92" s="369" t="str">
        <v/>
      </c>
      <c r="HM92" s="369" t="str">
        <v/>
      </c>
      <c r="HN92" s="369" t="str">
        <v/>
      </c>
      <c r="HO92" s="369" t="str">
        <v/>
      </c>
      <c r="HP92" s="369" t="str">
        <v/>
      </c>
      <c r="HQ92" s="369" t="str">
        <v/>
      </c>
      <c r="HR92" s="369" t="str">
        <v/>
      </c>
      <c r="HS92" s="369" t="str">
        <v/>
      </c>
      <c r="HT92" s="369" t="str">
        <v/>
      </c>
      <c r="HU92" s="369" t="str">
        <v/>
      </c>
      <c r="HV92" s="369" t="str">
        <v/>
      </c>
      <c r="HW92" s="369" t="str">
        <v/>
      </c>
      <c r="HX92" s="369" t="str">
        <v/>
      </c>
      <c r="HY92" s="369" t="str">
        <v/>
      </c>
      <c r="HZ92" s="369" t="str">
        <v/>
      </c>
      <c r="IA92" s="369" t="str">
        <v/>
      </c>
      <c r="IB92" s="369" t="str">
        <v/>
      </c>
      <c r="IC92" s="369" t="str">
        <v/>
      </c>
      <c r="ID92" s="369" t="str">
        <v/>
      </c>
      <c r="IE92" s="369" t="str">
        <v/>
      </c>
      <c r="IF92" s="369" t="str">
        <v/>
      </c>
      <c r="IG92" s="369" t="str">
        <v/>
      </c>
      <c r="IH92" s="369" t="str">
        <v/>
      </c>
      <c r="II92" s="369" t="str">
        <v/>
      </c>
      <c r="IJ92" s="369" t="str">
        <v/>
      </c>
      <c r="IK92" s="369" t="str">
        <v/>
      </c>
      <c r="IL92" s="369" t="str">
        <v/>
      </c>
      <c r="IM92" s="369" t="str">
        <v/>
      </c>
      <c r="IN92" s="369" t="str">
        <v/>
      </c>
      <c r="IO92" s="369" t="str">
        <v/>
      </c>
      <c r="IP92" s="369" t="str">
        <v/>
      </c>
      <c r="IQ92" s="369" t="str">
        <v/>
      </c>
      <c r="IR92" s="369" t="str">
        <v/>
      </c>
      <c r="IS92" s="369" t="str">
        <v/>
      </c>
      <c r="IT92" s="369" t="str">
        <v/>
      </c>
      <c r="IU92" s="369" t="str">
        <v/>
      </c>
      <c r="IV92" s="369" t="str">
        <v/>
      </c>
      <c r="IW92" s="369" t="str">
        <v/>
      </c>
      <c r="IX92" s="369" t="str">
        <v/>
      </c>
      <c r="IY92" s="369" t="str">
        <v/>
      </c>
      <c r="IZ92" s="369" t="str">
        <v/>
      </c>
      <c r="JA92" s="369" t="str">
        <v/>
      </c>
      <c r="JB92" s="369" t="str">
        <v/>
      </c>
      <c r="JC92" s="369" t="str">
        <v/>
      </c>
      <c r="JD92" s="369" t="str">
        <v/>
      </c>
      <c r="JE92" s="369" t="str">
        <v/>
      </c>
      <c r="JF92" s="369" t="str">
        <v/>
      </c>
      <c r="JG92" s="369" t="str">
        <v/>
      </c>
      <c r="JH92" s="369" t="str">
        <v/>
      </c>
      <c r="JI92" s="369" t="str">
        <v/>
      </c>
      <c r="JJ92" s="369" t="str">
        <v/>
      </c>
      <c r="JK92" s="369" t="str">
        <v/>
      </c>
      <c r="JL92" s="369" t="str">
        <v/>
      </c>
      <c r="JM92" s="369" t="str">
        <v/>
      </c>
      <c r="JN92" s="369" t="str">
        <v/>
      </c>
      <c r="JO92" s="369" t="str">
        <v/>
      </c>
      <c r="JP92" s="369" t="str">
        <v/>
      </c>
      <c r="JQ92" s="369" t="str">
        <v/>
      </c>
      <c r="JR92" s="369" t="str">
        <v/>
      </c>
      <c r="JS92" s="369" t="str">
        <v/>
      </c>
      <c r="JT92" s="369" t="str">
        <v/>
      </c>
      <c r="JU92" s="369" t="str">
        <v/>
      </c>
      <c r="JV92" s="369" t="str">
        <v/>
      </c>
      <c r="JW92" s="369" t="str">
        <v/>
      </c>
      <c r="JX92" s="369" t="str">
        <v/>
      </c>
      <c r="JY92" s="369" t="str">
        <v/>
      </c>
      <c r="JZ92" s="369" t="str">
        <v/>
      </c>
      <c r="KA92" s="369" t="str">
        <v/>
      </c>
      <c r="KB92" s="369" t="str">
        <v/>
      </c>
      <c r="KC92" s="369" t="str">
        <v/>
      </c>
      <c r="KD92" s="369" t="str">
        <v/>
      </c>
      <c r="KE92" s="369" t="str">
        <v/>
      </c>
      <c r="KF92" s="369" t="str">
        <v/>
      </c>
      <c r="KG92" s="369" t="str">
        <v/>
      </c>
      <c r="KH92" s="369" t="str">
        <v/>
      </c>
      <c r="KI92" s="369" t="str">
        <v/>
      </c>
      <c r="KJ92" s="369" t="str">
        <v/>
      </c>
      <c r="KK92" s="369" t="str">
        <v/>
      </c>
      <c r="KL92" s="369" t="str">
        <v/>
      </c>
      <c r="KM92" s="369" t="str">
        <v/>
      </c>
      <c r="KN92" s="369" t="str">
        <v/>
      </c>
      <c r="KO92" s="369" t="str">
        <v/>
      </c>
      <c r="KP92" s="369" t="str">
        <v/>
      </c>
      <c r="KQ92" s="369" t="str">
        <v/>
      </c>
      <c r="KR92" s="369" t="str">
        <v/>
      </c>
      <c r="KS92" s="369" t="str">
        <v/>
      </c>
      <c r="KT92" s="369" t="str">
        <v/>
      </c>
      <c r="KU92" s="369" t="str">
        <v/>
      </c>
      <c r="KV92" s="369" t="str">
        <v/>
      </c>
      <c r="KW92" s="369" t="str">
        <v/>
      </c>
      <c r="KX92" s="369" t="str">
        <v/>
      </c>
      <c r="KY92" s="369" t="str">
        <v/>
      </c>
      <c r="KZ92" s="369" t="str">
        <v/>
      </c>
      <c r="LA92" s="369" t="str">
        <v/>
      </c>
      <c r="LB92" s="369" t="str">
        <v/>
      </c>
      <c r="LC92" s="369" t="str">
        <v/>
      </c>
      <c r="LD92" s="369" t="str">
        <v/>
      </c>
      <c r="LE92" s="369" t="str">
        <v/>
      </c>
      <c r="LF92" s="369" t="str">
        <v/>
      </c>
      <c r="LG92" s="369" t="str">
        <v/>
      </c>
      <c r="LH92" s="369" t="str">
        <v/>
      </c>
      <c r="LI92" s="369" t="str">
        <v/>
      </c>
      <c r="LJ92" s="369" t="str">
        <v/>
      </c>
      <c r="LK92" s="369" t="str">
        <v/>
      </c>
      <c r="LL92" s="369" t="str">
        <v/>
      </c>
      <c r="LM92" s="369" t="str">
        <v/>
      </c>
      <c r="LN92" s="369" t="str">
        <v/>
      </c>
      <c r="LO92" s="369" t="str">
        <v/>
      </c>
      <c r="LP92" s="369" t="str">
        <v/>
      </c>
      <c r="LQ92" s="369" t="str">
        <v/>
      </c>
      <c r="LR92" s="369" t="str">
        <v/>
      </c>
      <c r="LS92" s="369" t="str">
        <v/>
      </c>
      <c r="LT92" s="369" t="str">
        <v/>
      </c>
      <c r="LU92" s="369" t="str">
        <v/>
      </c>
      <c r="LV92" s="369" t="str">
        <v/>
      </c>
      <c r="LW92" s="369" t="str">
        <v/>
      </c>
      <c r="LX92" s="369" t="str">
        <v/>
      </c>
      <c r="LY92" s="369" t="str">
        <v/>
      </c>
      <c r="LZ92" s="369" t="str">
        <v/>
      </c>
      <c r="MA92" s="369" t="str">
        <v/>
      </c>
      <c r="MB92" s="369" t="str">
        <v/>
      </c>
      <c r="MC92" s="369" t="str">
        <v/>
      </c>
      <c r="MD92" s="369" t="str">
        <v/>
      </c>
      <c r="ME92" s="369" t="str">
        <v/>
      </c>
      <c r="MF92" s="369" t="str">
        <v/>
      </c>
      <c r="MG92" s="369" t="str">
        <v/>
      </c>
      <c r="MH92" s="369" t="str">
        <v/>
      </c>
      <c r="MI92" s="369" t="str">
        <v/>
      </c>
      <c r="MJ92" s="369" t="str">
        <v/>
      </c>
      <c r="MK92" s="369" t="str">
        <v/>
      </c>
      <c r="ML92" s="369" t="str">
        <v/>
      </c>
      <c r="MM92" s="369" t="str">
        <v/>
      </c>
      <c r="MN92" s="369" t="str">
        <v/>
      </c>
      <c r="MO92" s="369" t="str">
        <v/>
      </c>
      <c r="MP92" s="369" t="str">
        <v/>
      </c>
      <c r="MQ92" s="369" t="str">
        <v/>
      </c>
      <c r="MR92" s="369" t="str">
        <v/>
      </c>
      <c r="MS92" s="369" t="str">
        <v/>
      </c>
      <c r="MT92" s="369" t="str">
        <v/>
      </c>
      <c r="MU92" s="369" t="str">
        <v/>
      </c>
      <c r="MV92" s="369" t="str">
        <v/>
      </c>
      <c r="MW92" s="369" t="str">
        <v/>
      </c>
      <c r="MX92" s="369" t="str">
        <v/>
      </c>
      <c r="MY92" s="369" t="str">
        <v/>
      </c>
      <c r="MZ92" s="369" t="str">
        <v/>
      </c>
      <c r="NA92" s="369" t="str">
        <v/>
      </c>
      <c r="NB92" s="369" t="str">
        <v/>
      </c>
      <c r="NC92" s="369" t="str">
        <v/>
      </c>
      <c r="ND92" s="369" t="str">
        <v/>
      </c>
      <c r="NE92" s="369" t="str">
        <v/>
      </c>
      <c r="NF92" s="369" t="str">
        <v/>
      </c>
      <c r="NG92" s="369" t="str">
        <v/>
      </c>
      <c r="NH92" s="369" t="str">
        <v/>
      </c>
      <c r="NI92" s="369" t="str">
        <v/>
      </c>
      <c r="NJ92" s="369" t="str">
        <v/>
      </c>
      <c r="NK92" s="369" t="str">
        <v/>
      </c>
      <c r="NL92" s="369" t="str">
        <v/>
      </c>
      <c r="NM92" s="369" t="str">
        <v/>
      </c>
      <c r="NN92" s="369" t="str">
        <v/>
      </c>
      <c r="NO92" s="369" t="str">
        <v/>
      </c>
      <c r="NP92" s="369" t="str">
        <v/>
      </c>
      <c r="NQ92" s="369" t="str">
        <v/>
      </c>
      <c r="NR92" s="369" t="str">
        <v/>
      </c>
      <c r="NS92" s="369" t="str">
        <v/>
      </c>
      <c r="NT92" s="369" t="str">
        <v/>
      </c>
      <c r="NU92" s="369" t="str">
        <v/>
      </c>
      <c r="NV92" s="369" t="str">
        <v/>
      </c>
      <c r="NW92" s="369" t="str">
        <v/>
      </c>
      <c r="NX92" s="369" t="str">
        <v/>
      </c>
      <c r="NY92" s="369" t="str">
        <v/>
      </c>
      <c r="NZ92" s="369" t="str">
        <v/>
      </c>
      <c r="OA92" s="369" t="str">
        <v/>
      </c>
      <c r="OB92" s="369" t="str">
        <v/>
      </c>
      <c r="OC92" s="369" t="str">
        <v/>
      </c>
      <c r="OD92" s="369" t="str">
        <v/>
      </c>
      <c r="OE92" s="369" t="str">
        <v/>
      </c>
      <c r="OF92" s="369" t="str">
        <v/>
      </c>
      <c r="OG92" s="369" t="str">
        <v/>
      </c>
      <c r="OH92" s="369" t="str">
        <v/>
      </c>
      <c r="OI92" s="369" t="str">
        <v/>
      </c>
      <c r="OJ92" s="369" t="str">
        <v/>
      </c>
      <c r="OK92" s="369" t="str">
        <v/>
      </c>
      <c r="OL92" s="369" t="str">
        <v/>
      </c>
      <c r="OM92" s="369" t="str">
        <v/>
      </c>
      <c r="ON92" s="369" t="str">
        <v/>
      </c>
      <c r="OO92" s="369" t="str">
        <v/>
      </c>
      <c r="OP92" s="369" t="str">
        <v/>
      </c>
      <c r="OQ92" s="371" t="str">
        <v/>
      </c>
      <c r="OR92" s="369" t="str">
        <v/>
      </c>
      <c r="OS92" s="369" t="str">
        <v/>
      </c>
      <c r="OT92" s="369" t="str">
        <v/>
      </c>
      <c r="OU92" s="369" t="str">
        <v/>
      </c>
      <c r="OV92" s="369" t="str">
        <v/>
      </c>
      <c r="OW92" s="369" t="str">
        <v/>
      </c>
      <c r="OX92" s="369" t="str">
        <v/>
      </c>
      <c r="OY92" s="369" t="str">
        <v/>
      </c>
      <c r="OZ92" s="369" t="str">
        <v/>
      </c>
      <c r="PA92" s="369" t="str">
        <v/>
      </c>
      <c r="PB92" s="369" t="str">
        <v/>
      </c>
      <c r="PC92" s="369" t="str">
        <v/>
      </c>
      <c r="PD92" s="369" t="str">
        <v/>
      </c>
      <c r="PE92" s="369" t="str">
        <v/>
      </c>
      <c r="PF92" s="369" t="str">
        <v/>
      </c>
      <c r="PG92" s="369" t="str">
        <v/>
      </c>
      <c r="PH92" s="369" t="str">
        <v/>
      </c>
      <c r="PI92" s="369" t="str">
        <v/>
      </c>
      <c r="PJ92" s="369" t="str">
        <v/>
      </c>
      <c r="PK92" s="369" t="str">
        <v/>
      </c>
      <c r="PL92" s="369" t="str">
        <v/>
      </c>
      <c r="PM92" s="369" t="str">
        <v/>
      </c>
      <c r="PN92" s="369" t="str">
        <v/>
      </c>
      <c r="PO92" s="369" t="str">
        <v/>
      </c>
      <c r="PP92" s="369" t="str">
        <v/>
      </c>
      <c r="PQ92" s="369" t="str">
        <v/>
      </c>
      <c r="PR92" s="369" t="str">
        <v/>
      </c>
      <c r="PS92" s="369" t="str">
        <v/>
      </c>
      <c r="PT92" s="369" t="str">
        <v/>
      </c>
      <c r="PU92" s="369" t="str">
        <v/>
      </c>
      <c r="PV92" s="369" t="str">
        <v/>
      </c>
      <c r="PW92" s="369" t="str">
        <v/>
      </c>
      <c r="PX92" s="369" t="str">
        <v/>
      </c>
      <c r="PY92" s="369" t="str">
        <v/>
      </c>
      <c r="PZ92" s="369" t="str">
        <v/>
      </c>
      <c r="QA92" s="369" t="str">
        <v/>
      </c>
      <c r="QB92" s="369" t="str">
        <v/>
      </c>
      <c r="QC92" s="369" t="str">
        <v/>
      </c>
      <c r="QD92" s="369" t="str">
        <v/>
      </c>
      <c r="QE92" s="369" t="str">
        <v/>
      </c>
      <c r="QF92" s="369" t="str">
        <v/>
      </c>
      <c r="QG92" s="369" t="str">
        <v/>
      </c>
      <c r="QH92" s="369" t="str">
        <v/>
      </c>
      <c r="QI92" s="369" t="str">
        <v/>
      </c>
      <c r="QJ92" s="369" t="str">
        <v/>
      </c>
      <c r="QK92" s="369" t="str">
        <v/>
      </c>
      <c r="QL92" s="369" t="str">
        <v/>
      </c>
      <c r="QM92" s="369" t="str">
        <v/>
      </c>
      <c r="QN92" s="369" t="str">
        <v/>
      </c>
      <c r="QO92" s="369" t="str">
        <v/>
      </c>
      <c r="QP92" s="369" t="str">
        <v/>
      </c>
      <c r="QQ92" s="369" t="str">
        <v/>
      </c>
      <c r="QR92" s="369" t="str">
        <v/>
      </c>
      <c r="QS92" s="369" t="str">
        <v/>
      </c>
      <c r="QT92" s="369" t="str">
        <v/>
      </c>
      <c r="QU92" s="369" t="str">
        <v/>
      </c>
      <c r="QV92" s="369" t="str">
        <v/>
      </c>
      <c r="QW92" s="369" t="str">
        <v/>
      </c>
      <c r="QX92" s="369" t="str">
        <v/>
      </c>
      <c r="QY92" s="369" t="str">
        <v/>
      </c>
      <c r="QZ92" s="369" t="str">
        <v/>
      </c>
      <c r="RA92" s="369" t="str">
        <v/>
      </c>
      <c r="RB92" s="369" t="str">
        <v/>
      </c>
      <c r="RC92" s="369" t="str">
        <v/>
      </c>
      <c r="RD92" s="369" t="str">
        <v/>
      </c>
      <c r="RE92" s="369" t="str">
        <v/>
      </c>
      <c r="RF92" s="369" t="str">
        <v/>
      </c>
      <c r="RG92" s="369" t="str">
        <v/>
      </c>
      <c r="RH92" s="369" t="str">
        <v/>
      </c>
      <c r="RI92" s="369" t="str">
        <v/>
      </c>
      <c r="RJ92" s="369" t="str">
        <v/>
      </c>
      <c r="RK92" s="369" t="str">
        <v/>
      </c>
      <c r="RL92" s="369" t="str">
        <v/>
      </c>
      <c r="RM92" s="369" t="str">
        <v/>
      </c>
      <c r="RN92" s="369" t="str">
        <v/>
      </c>
      <c r="RO92" s="369" t="str">
        <v/>
      </c>
      <c r="RP92" s="369" t="str">
        <v/>
      </c>
      <c r="RQ92" s="369" t="str">
        <v/>
      </c>
      <c r="RR92" s="369" t="str">
        <v/>
      </c>
      <c r="RS92" s="369" t="str">
        <v/>
      </c>
      <c r="RT92" s="369" t="str">
        <v/>
      </c>
      <c r="RU92" s="369" t="str">
        <v/>
      </c>
      <c r="RV92" s="369" t="str">
        <v/>
      </c>
      <c r="RW92" s="369" t="str">
        <v/>
      </c>
      <c r="RX92" s="369" t="str">
        <v/>
      </c>
      <c r="RY92" s="369" t="str">
        <v/>
      </c>
      <c r="RZ92" s="369" t="str">
        <v/>
      </c>
      <c r="SA92" s="369" t="str">
        <v/>
      </c>
      <c r="SB92" s="369" t="str">
        <v/>
      </c>
      <c r="SC92" s="369" t="str">
        <v/>
      </c>
      <c r="SD92" s="369" t="str">
        <v/>
      </c>
      <c r="SE92" s="369" t="str">
        <v/>
      </c>
      <c r="SF92" s="369" t="str">
        <v/>
      </c>
      <c r="SG92" s="369" t="str">
        <v/>
      </c>
      <c r="SH92" s="369" t="str">
        <v/>
      </c>
      <c r="SI92" s="369" t="str">
        <v/>
      </c>
      <c r="SJ92" s="369" t="str">
        <v/>
      </c>
      <c r="SK92" s="369" t="str">
        <v/>
      </c>
      <c r="SL92" s="369" t="str">
        <v/>
      </c>
      <c r="SM92" s="369" t="str">
        <v/>
      </c>
      <c r="SN92" s="369" t="str">
        <v/>
      </c>
      <c r="SO92" s="369" t="str">
        <v/>
      </c>
      <c r="SP92" s="369" t="str">
        <v/>
      </c>
      <c r="SQ92" s="369" t="str">
        <v/>
      </c>
      <c r="SR92" s="369" t="str">
        <v/>
      </c>
      <c r="SS92" s="369" t="str">
        <v/>
      </c>
      <c r="ST92" s="369" t="str">
        <v/>
      </c>
      <c r="SU92" s="369" t="str">
        <v/>
      </c>
      <c r="SV92" s="369" t="str">
        <v/>
      </c>
      <c r="SW92" s="369" t="str">
        <v/>
      </c>
      <c r="SX92" s="369" t="str">
        <v/>
      </c>
      <c r="SY92" s="369" t="str">
        <v/>
      </c>
      <c r="SZ92" s="369" t="str">
        <v/>
      </c>
      <c r="TA92" s="369" t="str">
        <v/>
      </c>
      <c r="TB92" s="369" t="str">
        <v/>
      </c>
      <c r="TC92" s="369" t="str">
        <v/>
      </c>
      <c r="TD92" s="369" t="str">
        <v/>
      </c>
      <c r="TE92" s="369" t="str">
        <v/>
      </c>
      <c r="TF92" s="369" t="str">
        <v/>
      </c>
      <c r="TG92" s="369" t="str">
        <v/>
      </c>
      <c r="TH92" s="369" t="str">
        <v/>
      </c>
      <c r="TI92" s="369" t="str">
        <v/>
      </c>
      <c r="TJ92" s="369" t="str">
        <v/>
      </c>
      <c r="TK92" s="369" t="str">
        <v/>
      </c>
      <c r="TL92" s="369" t="str">
        <v/>
      </c>
      <c r="TM92" s="369" t="str">
        <v/>
      </c>
      <c r="TN92" s="369" t="str">
        <v/>
      </c>
      <c r="TO92" s="369" t="str">
        <v/>
      </c>
      <c r="TP92" s="369" t="str">
        <v/>
      </c>
      <c r="TQ92" s="369" t="str">
        <v/>
      </c>
      <c r="TR92" s="369" t="str">
        <v/>
      </c>
      <c r="TS92" s="369" t="str">
        <v/>
      </c>
      <c r="TT92" s="369" t="str">
        <v/>
      </c>
      <c r="TU92" s="369" t="str">
        <v/>
      </c>
      <c r="TV92" s="369" t="str">
        <v/>
      </c>
      <c r="TW92" s="369" t="str">
        <v/>
      </c>
      <c r="TX92" s="369" t="str">
        <v/>
      </c>
      <c r="TY92" s="369" t="str">
        <v/>
      </c>
      <c r="TZ92" s="369" t="str">
        <v/>
      </c>
      <c r="UA92" s="369" t="str">
        <v/>
      </c>
      <c r="UB92" s="369" t="str">
        <v/>
      </c>
      <c r="UC92" s="369" t="str">
        <v/>
      </c>
      <c r="UD92" s="369" t="str">
        <v/>
      </c>
      <c r="UE92" s="369" t="str">
        <v/>
      </c>
      <c r="UF92" s="369" t="str">
        <v/>
      </c>
      <c r="UG92" s="369" t="str">
        <v/>
      </c>
      <c r="UH92" s="369" t="str">
        <v/>
      </c>
      <c r="UI92" s="369" t="str">
        <v/>
      </c>
      <c r="UJ92" s="369" t="str">
        <v/>
      </c>
      <c r="UK92" s="369" t="str">
        <v/>
      </c>
      <c r="UL92" s="369" t="str">
        <v/>
      </c>
      <c r="UM92" s="369" t="str">
        <v/>
      </c>
      <c r="UN92" s="369" t="str">
        <v/>
      </c>
      <c r="UO92" s="369" t="str">
        <v/>
      </c>
      <c r="UP92" s="369" t="str">
        <v/>
      </c>
      <c r="UQ92" s="369" t="str">
        <v/>
      </c>
      <c r="UR92" s="369" t="str">
        <v/>
      </c>
      <c r="US92" s="369" t="str">
        <v/>
      </c>
      <c r="UT92" s="369" t="str">
        <v/>
      </c>
      <c r="UU92" s="369" t="str">
        <v/>
      </c>
      <c r="UV92" s="369" t="str">
        <v/>
      </c>
      <c r="UW92" s="369" t="str">
        <v/>
      </c>
      <c r="UX92" s="369" t="str">
        <v/>
      </c>
      <c r="UY92" s="369" t="str">
        <v/>
      </c>
      <c r="UZ92" s="369" t="str">
        <v/>
      </c>
      <c r="VA92" s="369" t="str">
        <v/>
      </c>
      <c r="VB92" s="369" t="str">
        <v/>
      </c>
      <c r="VC92" s="369" t="str">
        <v/>
      </c>
      <c r="VD92" s="369" t="str">
        <v/>
      </c>
      <c r="VE92" s="369" t="str">
        <v/>
      </c>
      <c r="VF92" s="369" t="str">
        <v/>
      </c>
      <c r="VG92" s="369" t="str">
        <v/>
      </c>
      <c r="VH92" s="369" t="str">
        <v/>
      </c>
      <c r="VI92" s="369" t="str">
        <v/>
      </c>
      <c r="VJ92" s="369" t="str">
        <v/>
      </c>
      <c r="VK92" s="369" t="str">
        <v/>
      </c>
      <c r="VL92" s="369" t="str">
        <v/>
      </c>
      <c r="VM92" s="369" t="str">
        <v/>
      </c>
      <c r="VN92" s="369" t="str">
        <v/>
      </c>
      <c r="VO92" s="369" t="str">
        <v/>
      </c>
      <c r="VP92" s="369" t="str">
        <v/>
      </c>
      <c r="VQ92" s="369" t="str">
        <v/>
      </c>
      <c r="VR92" s="369" t="str">
        <v/>
      </c>
      <c r="VS92" s="369" t="str">
        <v/>
      </c>
      <c r="VT92" s="369" t="str">
        <v/>
      </c>
      <c r="VU92" s="369" t="str">
        <v/>
      </c>
      <c r="VV92" s="369" t="str">
        <v/>
      </c>
      <c r="VW92" s="369" t="str">
        <v/>
      </c>
      <c r="VX92" s="369" t="str">
        <v/>
      </c>
      <c r="VY92" s="369" t="str">
        <v/>
      </c>
      <c r="VZ92" s="369" t="str">
        <v/>
      </c>
      <c r="WA92" s="369" t="str">
        <v/>
      </c>
      <c r="WB92" s="369" t="str">
        <v/>
      </c>
      <c r="WC92" s="369" t="str">
        <v/>
      </c>
      <c r="WD92" s="369" t="str">
        <v/>
      </c>
      <c r="WE92" s="369" t="str">
        <v/>
      </c>
      <c r="WF92" s="369" t="str">
        <v/>
      </c>
      <c r="WG92" s="369" t="str">
        <v/>
      </c>
      <c r="WH92" s="369" t="str">
        <v/>
      </c>
      <c r="WI92" s="369" t="str">
        <v/>
      </c>
    </row>
    <row r="93" spans="1:607">
      <c r="A93" s="348"/>
      <c r="B93" s="360" t="s">
        <v>825</v>
      </c>
      <c r="C93" s="348"/>
      <c r="D93" s="348"/>
      <c r="E93" s="348"/>
      <c r="F93" s="348"/>
      <c r="G93" s="361" t="str">
        <f t="shared" si="2"/>
        <v/>
      </c>
      <c r="H93" s="361" t="str">
        <f t="shared" si="3"/>
        <v/>
      </c>
      <c r="I93" s="397"/>
      <c r="J93" s="348"/>
      <c r="K93" s="348"/>
      <c r="L93" s="348"/>
      <c r="M93" s="348"/>
      <c r="N93" s="400"/>
      <c r="O93" s="400"/>
      <c r="P93" s="400"/>
      <c r="Q93" s="400"/>
      <c r="R93" s="400"/>
      <c r="S93" s="400"/>
      <c r="T93" s="400"/>
      <c r="U93" s="400"/>
      <c r="V93" s="400"/>
      <c r="W93" s="400"/>
      <c r="X93" s="400"/>
      <c r="Y93" s="400"/>
      <c r="Z93" s="400"/>
      <c r="AA93" s="400"/>
      <c r="AB93" s="400"/>
      <c r="AC93" s="400"/>
      <c r="AD93" s="400"/>
      <c r="AE93" s="400"/>
      <c r="AF93" s="400"/>
      <c r="AG93" s="400"/>
      <c r="AH93" s="400"/>
      <c r="AI93" s="400"/>
      <c r="AJ93" s="400"/>
      <c r="AK93" s="400"/>
      <c r="AL93" s="400"/>
      <c r="AM93" s="400"/>
      <c r="AN93" s="400"/>
      <c r="AO93" s="400"/>
      <c r="AP93" s="400"/>
      <c r="AQ93" s="400"/>
      <c r="AR93" s="400"/>
      <c r="AS93" s="400"/>
      <c r="AT93" s="400"/>
      <c r="AU93" s="400"/>
      <c r="AV93" s="400"/>
      <c r="AW93" s="400"/>
      <c r="AX93" s="400"/>
      <c r="AY93" s="400"/>
      <c r="AZ93" s="400"/>
      <c r="BA93" s="400"/>
      <c r="BB93" s="400"/>
      <c r="BC93" s="400"/>
      <c r="BD93" s="400"/>
      <c r="BE93" s="400"/>
      <c r="BF93" s="400"/>
      <c r="BG93" s="400"/>
      <c r="BH93" s="400"/>
      <c r="BI93" s="400"/>
      <c r="BJ93" s="400"/>
      <c r="BK93" s="400"/>
      <c r="BL93" s="400"/>
      <c r="BM93" s="400"/>
      <c r="BN93" s="400"/>
      <c r="BO93" s="400"/>
      <c r="BP93" s="400"/>
      <c r="BQ93" s="400"/>
      <c r="BR93" s="400"/>
      <c r="BS93" s="400"/>
      <c r="BT93" s="400"/>
      <c r="BU93" s="400"/>
      <c r="BV93" s="400"/>
      <c r="BW93" s="400"/>
      <c r="BX93" s="400"/>
      <c r="BY93" s="400"/>
      <c r="BZ93" s="400"/>
      <c r="CA93" s="400"/>
      <c r="CB93" s="400"/>
      <c r="CC93" s="400"/>
      <c r="CD93" s="400"/>
      <c r="CE93" s="400"/>
      <c r="CF93" s="400"/>
      <c r="CG93" s="400"/>
      <c r="CH93" s="400"/>
      <c r="CI93" s="400"/>
      <c r="CJ93" s="400"/>
      <c r="CK93" s="400"/>
      <c r="CL93" s="400"/>
      <c r="CM93" s="400"/>
      <c r="CN93" s="400"/>
      <c r="CO93" s="400"/>
      <c r="CP93" s="400"/>
      <c r="CQ93" s="400"/>
      <c r="CR93" s="400"/>
      <c r="CS93" s="400"/>
      <c r="CT93" s="400"/>
      <c r="CU93" s="400"/>
      <c r="CV93" s="400"/>
      <c r="CW93" s="400"/>
      <c r="CX93" s="400"/>
      <c r="CY93" s="400"/>
      <c r="CZ93" s="362"/>
      <c r="DB93" s="897"/>
      <c r="DC93" s="897"/>
      <c r="DD93" s="368" t="str">
        <v/>
      </c>
      <c r="DE93" s="369" t="str">
        <v/>
      </c>
      <c r="DF93" s="369" t="str">
        <v/>
      </c>
      <c r="DG93" s="369" t="str">
        <v/>
      </c>
      <c r="DH93" s="369" t="str">
        <v/>
      </c>
      <c r="DI93" s="369" t="str">
        <v/>
      </c>
      <c r="DJ93" s="369" t="str">
        <v/>
      </c>
      <c r="DK93" s="369" t="str">
        <v/>
      </c>
      <c r="DL93" s="369" t="str">
        <v/>
      </c>
      <c r="DM93" s="369" t="str">
        <v/>
      </c>
      <c r="DN93" s="369" t="str">
        <v/>
      </c>
      <c r="DO93" s="369" t="str">
        <v/>
      </c>
      <c r="DP93" s="369" t="str">
        <v/>
      </c>
      <c r="DQ93" s="369" t="str">
        <v/>
      </c>
      <c r="DR93" s="369" t="str">
        <v/>
      </c>
      <c r="DS93" s="369" t="str">
        <v/>
      </c>
      <c r="DT93" s="369" t="str">
        <v/>
      </c>
      <c r="DU93" s="369" t="str">
        <v/>
      </c>
      <c r="DV93" s="369" t="str">
        <v/>
      </c>
      <c r="DW93" s="369" t="str">
        <v/>
      </c>
      <c r="DX93" s="370" t="str">
        <v/>
      </c>
      <c r="DY93" s="369" t="str">
        <v/>
      </c>
      <c r="DZ93" s="369" t="str">
        <v/>
      </c>
      <c r="EA93" s="369" t="str">
        <v/>
      </c>
      <c r="EB93" s="369" t="str">
        <v/>
      </c>
      <c r="EC93" s="369" t="str">
        <v/>
      </c>
      <c r="ED93" s="369" t="str">
        <v/>
      </c>
      <c r="EE93" s="369" t="str">
        <v/>
      </c>
      <c r="EF93" s="369" t="str">
        <v/>
      </c>
      <c r="EG93" s="369" t="str">
        <v/>
      </c>
      <c r="EH93" s="369" t="str">
        <v/>
      </c>
      <c r="EI93" s="369" t="str">
        <v/>
      </c>
      <c r="EJ93" s="369" t="str">
        <v/>
      </c>
      <c r="EK93" s="369" t="str">
        <v/>
      </c>
      <c r="EL93" s="369" t="str">
        <v/>
      </c>
      <c r="EM93" s="369" t="str">
        <v/>
      </c>
      <c r="EN93" s="369" t="str">
        <v/>
      </c>
      <c r="EO93" s="369" t="str">
        <v/>
      </c>
      <c r="EP93" s="369" t="str">
        <v/>
      </c>
      <c r="EQ93" s="369" t="str">
        <v/>
      </c>
      <c r="ER93" s="369" t="str">
        <v/>
      </c>
      <c r="ES93" s="369" t="str">
        <v/>
      </c>
      <c r="ET93" s="369" t="str">
        <v/>
      </c>
      <c r="EU93" s="369" t="str">
        <v/>
      </c>
      <c r="EV93" s="369" t="str">
        <v/>
      </c>
      <c r="EW93" s="369" t="str">
        <v/>
      </c>
      <c r="EX93" s="369" t="str">
        <v/>
      </c>
      <c r="EY93" s="369" t="str">
        <v/>
      </c>
      <c r="EZ93" s="369" t="str">
        <v/>
      </c>
      <c r="FA93" s="369" t="str">
        <v/>
      </c>
      <c r="FB93" s="369" t="str">
        <v/>
      </c>
      <c r="FC93" s="369" t="str">
        <v/>
      </c>
      <c r="FD93" s="369" t="str">
        <v/>
      </c>
      <c r="FE93" s="369" t="str">
        <v/>
      </c>
      <c r="FF93" s="369" t="str">
        <v/>
      </c>
      <c r="FG93" s="369" t="str">
        <v/>
      </c>
      <c r="FH93" s="369" t="str">
        <v/>
      </c>
      <c r="FI93" s="369" t="str">
        <v/>
      </c>
      <c r="FJ93" s="369" t="str">
        <v/>
      </c>
      <c r="FK93" s="369" t="str">
        <v/>
      </c>
      <c r="FL93" s="369" t="str">
        <v/>
      </c>
      <c r="FM93" s="369" t="str">
        <v/>
      </c>
      <c r="FN93" s="369" t="str">
        <v/>
      </c>
      <c r="FO93" s="369" t="str">
        <v/>
      </c>
      <c r="FP93" s="369" t="str">
        <v/>
      </c>
      <c r="FQ93" s="369" t="str">
        <v/>
      </c>
      <c r="FR93" s="369" t="str">
        <v/>
      </c>
      <c r="FS93" s="369" t="str">
        <v/>
      </c>
      <c r="FT93" s="369" t="str">
        <v/>
      </c>
      <c r="FU93" s="369" t="str">
        <v/>
      </c>
      <c r="FV93" s="369" t="str">
        <v/>
      </c>
      <c r="FW93" s="369" t="str">
        <v/>
      </c>
      <c r="FX93" s="369" t="str">
        <v/>
      </c>
      <c r="FY93" s="369" t="str">
        <v/>
      </c>
      <c r="FZ93" s="369" t="str">
        <v/>
      </c>
      <c r="GA93" s="369" t="str">
        <v/>
      </c>
      <c r="GB93" s="369" t="str">
        <v/>
      </c>
      <c r="GC93" s="369" t="str">
        <v/>
      </c>
      <c r="GD93" s="369" t="str">
        <v/>
      </c>
      <c r="GE93" s="369" t="str">
        <v/>
      </c>
      <c r="GF93" s="369" t="str">
        <v/>
      </c>
      <c r="GG93" s="369" t="str">
        <v/>
      </c>
      <c r="GH93" s="369" t="str">
        <v/>
      </c>
      <c r="GI93" s="369" t="str">
        <v/>
      </c>
      <c r="GJ93" s="369" t="str">
        <v/>
      </c>
      <c r="GK93" s="369" t="str">
        <v/>
      </c>
      <c r="GL93" s="369" t="str">
        <v/>
      </c>
      <c r="GM93" s="369" t="str">
        <v/>
      </c>
      <c r="GN93" s="369" t="str">
        <v/>
      </c>
      <c r="GO93" s="369" t="str">
        <v/>
      </c>
      <c r="GP93" s="369" t="str">
        <v/>
      </c>
      <c r="GQ93" s="369" t="str">
        <v/>
      </c>
      <c r="GR93" s="369" t="str">
        <v/>
      </c>
      <c r="GS93" s="369" t="str">
        <v/>
      </c>
      <c r="GT93" s="369" t="str">
        <v/>
      </c>
      <c r="GU93" s="369" t="str">
        <v/>
      </c>
      <c r="GV93" s="369" t="str">
        <v/>
      </c>
      <c r="GW93" s="369" t="str">
        <v/>
      </c>
      <c r="GX93" s="369" t="str">
        <v/>
      </c>
      <c r="GY93" s="369" t="str">
        <v/>
      </c>
      <c r="GZ93" s="369" t="str">
        <v/>
      </c>
      <c r="HA93" s="369" t="str">
        <v/>
      </c>
      <c r="HB93" s="369" t="str">
        <v/>
      </c>
      <c r="HC93" s="369" t="str">
        <v/>
      </c>
      <c r="HD93" s="369" t="str">
        <v/>
      </c>
      <c r="HE93" s="369" t="str">
        <v/>
      </c>
      <c r="HF93" s="369" t="str">
        <v/>
      </c>
      <c r="HG93" s="369" t="str">
        <v/>
      </c>
      <c r="HH93" s="369" t="str">
        <v/>
      </c>
      <c r="HI93" s="369" t="str">
        <v/>
      </c>
      <c r="HJ93" s="369" t="str">
        <v/>
      </c>
      <c r="HK93" s="369" t="str">
        <v/>
      </c>
      <c r="HL93" s="369" t="str">
        <v/>
      </c>
      <c r="HM93" s="369" t="str">
        <v/>
      </c>
      <c r="HN93" s="369" t="str">
        <v/>
      </c>
      <c r="HO93" s="369" t="str">
        <v/>
      </c>
      <c r="HP93" s="369" t="str">
        <v/>
      </c>
      <c r="HQ93" s="369" t="str">
        <v/>
      </c>
      <c r="HR93" s="369" t="str">
        <v/>
      </c>
      <c r="HS93" s="369" t="str">
        <v/>
      </c>
      <c r="HT93" s="369" t="str">
        <v/>
      </c>
      <c r="HU93" s="369" t="str">
        <v/>
      </c>
      <c r="HV93" s="369" t="str">
        <v/>
      </c>
      <c r="HW93" s="369" t="str">
        <v/>
      </c>
      <c r="HX93" s="369" t="str">
        <v/>
      </c>
      <c r="HY93" s="369" t="str">
        <v/>
      </c>
      <c r="HZ93" s="369" t="str">
        <v/>
      </c>
      <c r="IA93" s="369" t="str">
        <v/>
      </c>
      <c r="IB93" s="369" t="str">
        <v/>
      </c>
      <c r="IC93" s="369" t="str">
        <v/>
      </c>
      <c r="ID93" s="369" t="str">
        <v/>
      </c>
      <c r="IE93" s="369" t="str">
        <v/>
      </c>
      <c r="IF93" s="369" t="str">
        <v/>
      </c>
      <c r="IG93" s="369" t="str">
        <v/>
      </c>
      <c r="IH93" s="369" t="str">
        <v/>
      </c>
      <c r="II93" s="369" t="str">
        <v/>
      </c>
      <c r="IJ93" s="369" t="str">
        <v/>
      </c>
      <c r="IK93" s="369" t="str">
        <v/>
      </c>
      <c r="IL93" s="369" t="str">
        <v/>
      </c>
      <c r="IM93" s="369" t="str">
        <v/>
      </c>
      <c r="IN93" s="369" t="str">
        <v/>
      </c>
      <c r="IO93" s="369" t="str">
        <v/>
      </c>
      <c r="IP93" s="369" t="str">
        <v/>
      </c>
      <c r="IQ93" s="369" t="str">
        <v/>
      </c>
      <c r="IR93" s="369" t="str">
        <v/>
      </c>
      <c r="IS93" s="369" t="str">
        <v/>
      </c>
      <c r="IT93" s="369" t="str">
        <v/>
      </c>
      <c r="IU93" s="369" t="str">
        <v/>
      </c>
      <c r="IV93" s="369" t="str">
        <v/>
      </c>
      <c r="IW93" s="369" t="str">
        <v/>
      </c>
      <c r="IX93" s="369" t="str">
        <v/>
      </c>
      <c r="IY93" s="369" t="str">
        <v/>
      </c>
      <c r="IZ93" s="369" t="str">
        <v/>
      </c>
      <c r="JA93" s="369" t="str">
        <v/>
      </c>
      <c r="JB93" s="369" t="str">
        <v/>
      </c>
      <c r="JC93" s="369" t="str">
        <v/>
      </c>
      <c r="JD93" s="369" t="str">
        <v/>
      </c>
      <c r="JE93" s="369" t="str">
        <v/>
      </c>
      <c r="JF93" s="369" t="str">
        <v/>
      </c>
      <c r="JG93" s="369" t="str">
        <v/>
      </c>
      <c r="JH93" s="369" t="str">
        <v/>
      </c>
      <c r="JI93" s="369" t="str">
        <v/>
      </c>
      <c r="JJ93" s="369" t="str">
        <v/>
      </c>
      <c r="JK93" s="369" t="str">
        <v/>
      </c>
      <c r="JL93" s="369" t="str">
        <v/>
      </c>
      <c r="JM93" s="369" t="str">
        <v/>
      </c>
      <c r="JN93" s="369" t="str">
        <v/>
      </c>
      <c r="JO93" s="369" t="str">
        <v/>
      </c>
      <c r="JP93" s="369" t="str">
        <v/>
      </c>
      <c r="JQ93" s="369" t="str">
        <v/>
      </c>
      <c r="JR93" s="369" t="str">
        <v/>
      </c>
      <c r="JS93" s="369" t="str">
        <v/>
      </c>
      <c r="JT93" s="369" t="str">
        <v/>
      </c>
      <c r="JU93" s="369" t="str">
        <v/>
      </c>
      <c r="JV93" s="369" t="str">
        <v/>
      </c>
      <c r="JW93" s="369" t="str">
        <v/>
      </c>
      <c r="JX93" s="369" t="str">
        <v/>
      </c>
      <c r="JY93" s="369" t="str">
        <v/>
      </c>
      <c r="JZ93" s="369" t="str">
        <v/>
      </c>
      <c r="KA93" s="369" t="str">
        <v/>
      </c>
      <c r="KB93" s="369" t="str">
        <v/>
      </c>
      <c r="KC93" s="369" t="str">
        <v/>
      </c>
      <c r="KD93" s="369" t="str">
        <v/>
      </c>
      <c r="KE93" s="369" t="str">
        <v/>
      </c>
      <c r="KF93" s="369" t="str">
        <v/>
      </c>
      <c r="KG93" s="369" t="str">
        <v/>
      </c>
      <c r="KH93" s="369" t="str">
        <v/>
      </c>
      <c r="KI93" s="369" t="str">
        <v/>
      </c>
      <c r="KJ93" s="369" t="str">
        <v/>
      </c>
      <c r="KK93" s="369" t="str">
        <v/>
      </c>
      <c r="KL93" s="369" t="str">
        <v/>
      </c>
      <c r="KM93" s="369" t="str">
        <v/>
      </c>
      <c r="KN93" s="369" t="str">
        <v/>
      </c>
      <c r="KO93" s="369" t="str">
        <v/>
      </c>
      <c r="KP93" s="369" t="str">
        <v/>
      </c>
      <c r="KQ93" s="369" t="str">
        <v/>
      </c>
      <c r="KR93" s="369" t="str">
        <v/>
      </c>
      <c r="KS93" s="369" t="str">
        <v/>
      </c>
      <c r="KT93" s="369" t="str">
        <v/>
      </c>
      <c r="KU93" s="369" t="str">
        <v/>
      </c>
      <c r="KV93" s="369" t="str">
        <v/>
      </c>
      <c r="KW93" s="369" t="str">
        <v/>
      </c>
      <c r="KX93" s="369" t="str">
        <v/>
      </c>
      <c r="KY93" s="369" t="str">
        <v/>
      </c>
      <c r="KZ93" s="369" t="str">
        <v/>
      </c>
      <c r="LA93" s="369" t="str">
        <v/>
      </c>
      <c r="LB93" s="369" t="str">
        <v/>
      </c>
      <c r="LC93" s="369" t="str">
        <v/>
      </c>
      <c r="LD93" s="369" t="str">
        <v/>
      </c>
      <c r="LE93" s="369" t="str">
        <v/>
      </c>
      <c r="LF93" s="369" t="str">
        <v/>
      </c>
      <c r="LG93" s="369" t="str">
        <v/>
      </c>
      <c r="LH93" s="369" t="str">
        <v/>
      </c>
      <c r="LI93" s="369" t="str">
        <v/>
      </c>
      <c r="LJ93" s="369" t="str">
        <v/>
      </c>
      <c r="LK93" s="369" t="str">
        <v/>
      </c>
      <c r="LL93" s="369" t="str">
        <v/>
      </c>
      <c r="LM93" s="369" t="str">
        <v/>
      </c>
      <c r="LN93" s="369" t="str">
        <v/>
      </c>
      <c r="LO93" s="369" t="str">
        <v/>
      </c>
      <c r="LP93" s="369" t="str">
        <v/>
      </c>
      <c r="LQ93" s="369" t="str">
        <v/>
      </c>
      <c r="LR93" s="369" t="str">
        <v/>
      </c>
      <c r="LS93" s="369" t="str">
        <v/>
      </c>
      <c r="LT93" s="369" t="str">
        <v/>
      </c>
      <c r="LU93" s="369" t="str">
        <v/>
      </c>
      <c r="LV93" s="369" t="str">
        <v/>
      </c>
      <c r="LW93" s="369" t="str">
        <v/>
      </c>
      <c r="LX93" s="369" t="str">
        <v/>
      </c>
      <c r="LY93" s="369" t="str">
        <v/>
      </c>
      <c r="LZ93" s="369" t="str">
        <v/>
      </c>
      <c r="MA93" s="369" t="str">
        <v/>
      </c>
      <c r="MB93" s="369" t="str">
        <v/>
      </c>
      <c r="MC93" s="369" t="str">
        <v/>
      </c>
      <c r="MD93" s="369" t="str">
        <v/>
      </c>
      <c r="ME93" s="369" t="str">
        <v/>
      </c>
      <c r="MF93" s="369" t="str">
        <v/>
      </c>
      <c r="MG93" s="369" t="str">
        <v/>
      </c>
      <c r="MH93" s="369" t="str">
        <v/>
      </c>
      <c r="MI93" s="369" t="str">
        <v/>
      </c>
      <c r="MJ93" s="369" t="str">
        <v/>
      </c>
      <c r="MK93" s="369" t="str">
        <v/>
      </c>
      <c r="ML93" s="369" t="str">
        <v/>
      </c>
      <c r="MM93" s="369" t="str">
        <v/>
      </c>
      <c r="MN93" s="369" t="str">
        <v/>
      </c>
      <c r="MO93" s="369" t="str">
        <v/>
      </c>
      <c r="MP93" s="369" t="str">
        <v/>
      </c>
      <c r="MQ93" s="369" t="str">
        <v/>
      </c>
      <c r="MR93" s="369" t="str">
        <v/>
      </c>
      <c r="MS93" s="369" t="str">
        <v/>
      </c>
      <c r="MT93" s="369" t="str">
        <v/>
      </c>
      <c r="MU93" s="369" t="str">
        <v/>
      </c>
      <c r="MV93" s="369" t="str">
        <v/>
      </c>
      <c r="MW93" s="369" t="str">
        <v/>
      </c>
      <c r="MX93" s="369" t="str">
        <v/>
      </c>
      <c r="MY93" s="369" t="str">
        <v/>
      </c>
      <c r="MZ93" s="369" t="str">
        <v/>
      </c>
      <c r="NA93" s="369" t="str">
        <v/>
      </c>
      <c r="NB93" s="369" t="str">
        <v/>
      </c>
      <c r="NC93" s="369" t="str">
        <v/>
      </c>
      <c r="ND93" s="369" t="str">
        <v/>
      </c>
      <c r="NE93" s="369" t="str">
        <v/>
      </c>
      <c r="NF93" s="369" t="str">
        <v/>
      </c>
      <c r="NG93" s="369" t="str">
        <v/>
      </c>
      <c r="NH93" s="369" t="str">
        <v/>
      </c>
      <c r="NI93" s="369" t="str">
        <v/>
      </c>
      <c r="NJ93" s="369" t="str">
        <v/>
      </c>
      <c r="NK93" s="369" t="str">
        <v/>
      </c>
      <c r="NL93" s="369" t="str">
        <v/>
      </c>
      <c r="NM93" s="369" t="str">
        <v/>
      </c>
      <c r="NN93" s="369" t="str">
        <v/>
      </c>
      <c r="NO93" s="369" t="str">
        <v/>
      </c>
      <c r="NP93" s="369" t="str">
        <v/>
      </c>
      <c r="NQ93" s="369" t="str">
        <v/>
      </c>
      <c r="NR93" s="369" t="str">
        <v/>
      </c>
      <c r="NS93" s="369" t="str">
        <v/>
      </c>
      <c r="NT93" s="369" t="str">
        <v/>
      </c>
      <c r="NU93" s="369" t="str">
        <v/>
      </c>
      <c r="NV93" s="369" t="str">
        <v/>
      </c>
      <c r="NW93" s="369" t="str">
        <v/>
      </c>
      <c r="NX93" s="369" t="str">
        <v/>
      </c>
      <c r="NY93" s="369" t="str">
        <v/>
      </c>
      <c r="NZ93" s="369" t="str">
        <v/>
      </c>
      <c r="OA93" s="369" t="str">
        <v/>
      </c>
      <c r="OB93" s="369" t="str">
        <v/>
      </c>
      <c r="OC93" s="369" t="str">
        <v/>
      </c>
      <c r="OD93" s="369" t="str">
        <v/>
      </c>
      <c r="OE93" s="369" t="str">
        <v/>
      </c>
      <c r="OF93" s="369" t="str">
        <v/>
      </c>
      <c r="OG93" s="369" t="str">
        <v/>
      </c>
      <c r="OH93" s="369" t="str">
        <v/>
      </c>
      <c r="OI93" s="369" t="str">
        <v/>
      </c>
      <c r="OJ93" s="369" t="str">
        <v/>
      </c>
      <c r="OK93" s="369" t="str">
        <v/>
      </c>
      <c r="OL93" s="369" t="str">
        <v/>
      </c>
      <c r="OM93" s="369" t="str">
        <v/>
      </c>
      <c r="ON93" s="369" t="str">
        <v/>
      </c>
      <c r="OO93" s="369" t="str">
        <v/>
      </c>
      <c r="OP93" s="369" t="str">
        <v/>
      </c>
      <c r="OQ93" s="371" t="str">
        <v/>
      </c>
      <c r="OR93" s="369" t="str">
        <v/>
      </c>
      <c r="OS93" s="369" t="str">
        <v/>
      </c>
      <c r="OT93" s="369" t="str">
        <v/>
      </c>
      <c r="OU93" s="369" t="str">
        <v/>
      </c>
      <c r="OV93" s="369" t="str">
        <v/>
      </c>
      <c r="OW93" s="369" t="str">
        <v/>
      </c>
      <c r="OX93" s="369" t="str">
        <v/>
      </c>
      <c r="OY93" s="369" t="str">
        <v/>
      </c>
      <c r="OZ93" s="369" t="str">
        <v/>
      </c>
      <c r="PA93" s="369" t="str">
        <v/>
      </c>
      <c r="PB93" s="369" t="str">
        <v/>
      </c>
      <c r="PC93" s="369" t="str">
        <v/>
      </c>
      <c r="PD93" s="369" t="str">
        <v/>
      </c>
      <c r="PE93" s="369" t="str">
        <v/>
      </c>
      <c r="PF93" s="369" t="str">
        <v/>
      </c>
      <c r="PG93" s="369" t="str">
        <v/>
      </c>
      <c r="PH93" s="369" t="str">
        <v/>
      </c>
      <c r="PI93" s="369" t="str">
        <v/>
      </c>
      <c r="PJ93" s="369" t="str">
        <v/>
      </c>
      <c r="PK93" s="369" t="str">
        <v/>
      </c>
      <c r="PL93" s="369" t="str">
        <v/>
      </c>
      <c r="PM93" s="369" t="str">
        <v/>
      </c>
      <c r="PN93" s="369" t="str">
        <v/>
      </c>
      <c r="PO93" s="369" t="str">
        <v/>
      </c>
      <c r="PP93" s="369" t="str">
        <v/>
      </c>
      <c r="PQ93" s="369" t="str">
        <v/>
      </c>
      <c r="PR93" s="369" t="str">
        <v/>
      </c>
      <c r="PS93" s="369" t="str">
        <v/>
      </c>
      <c r="PT93" s="369" t="str">
        <v/>
      </c>
      <c r="PU93" s="369" t="str">
        <v/>
      </c>
      <c r="PV93" s="369" t="str">
        <v/>
      </c>
      <c r="PW93" s="369" t="str">
        <v/>
      </c>
      <c r="PX93" s="369" t="str">
        <v/>
      </c>
      <c r="PY93" s="369" t="str">
        <v/>
      </c>
      <c r="PZ93" s="369" t="str">
        <v/>
      </c>
      <c r="QA93" s="369" t="str">
        <v/>
      </c>
      <c r="QB93" s="369" t="str">
        <v/>
      </c>
      <c r="QC93" s="369" t="str">
        <v/>
      </c>
      <c r="QD93" s="369" t="str">
        <v/>
      </c>
      <c r="QE93" s="369" t="str">
        <v/>
      </c>
      <c r="QF93" s="369" t="str">
        <v/>
      </c>
      <c r="QG93" s="369" t="str">
        <v/>
      </c>
      <c r="QH93" s="369" t="str">
        <v/>
      </c>
      <c r="QI93" s="369" t="str">
        <v/>
      </c>
      <c r="QJ93" s="369" t="str">
        <v/>
      </c>
      <c r="QK93" s="369" t="str">
        <v/>
      </c>
      <c r="QL93" s="369" t="str">
        <v/>
      </c>
      <c r="QM93" s="369" t="str">
        <v/>
      </c>
      <c r="QN93" s="369" t="str">
        <v/>
      </c>
      <c r="QO93" s="369" t="str">
        <v/>
      </c>
      <c r="QP93" s="369" t="str">
        <v/>
      </c>
      <c r="QQ93" s="369" t="str">
        <v/>
      </c>
      <c r="QR93" s="369" t="str">
        <v/>
      </c>
      <c r="QS93" s="369" t="str">
        <v/>
      </c>
      <c r="QT93" s="369" t="str">
        <v/>
      </c>
      <c r="QU93" s="369" t="str">
        <v/>
      </c>
      <c r="QV93" s="369" t="str">
        <v/>
      </c>
      <c r="QW93" s="369" t="str">
        <v/>
      </c>
      <c r="QX93" s="369" t="str">
        <v/>
      </c>
      <c r="QY93" s="369" t="str">
        <v/>
      </c>
      <c r="QZ93" s="369" t="str">
        <v/>
      </c>
      <c r="RA93" s="369" t="str">
        <v/>
      </c>
      <c r="RB93" s="369" t="str">
        <v/>
      </c>
      <c r="RC93" s="369" t="str">
        <v/>
      </c>
      <c r="RD93" s="369" t="str">
        <v/>
      </c>
      <c r="RE93" s="369" t="str">
        <v/>
      </c>
      <c r="RF93" s="369" t="str">
        <v/>
      </c>
      <c r="RG93" s="369" t="str">
        <v/>
      </c>
      <c r="RH93" s="369" t="str">
        <v/>
      </c>
      <c r="RI93" s="369" t="str">
        <v/>
      </c>
      <c r="RJ93" s="369" t="str">
        <v/>
      </c>
      <c r="RK93" s="369" t="str">
        <v/>
      </c>
      <c r="RL93" s="369" t="str">
        <v/>
      </c>
      <c r="RM93" s="369" t="str">
        <v/>
      </c>
      <c r="RN93" s="369" t="str">
        <v/>
      </c>
      <c r="RO93" s="369" t="str">
        <v/>
      </c>
      <c r="RP93" s="369" t="str">
        <v/>
      </c>
      <c r="RQ93" s="369" t="str">
        <v/>
      </c>
      <c r="RR93" s="369" t="str">
        <v/>
      </c>
      <c r="RS93" s="369" t="str">
        <v/>
      </c>
      <c r="RT93" s="369" t="str">
        <v/>
      </c>
      <c r="RU93" s="369" t="str">
        <v/>
      </c>
      <c r="RV93" s="369" t="str">
        <v/>
      </c>
      <c r="RW93" s="369" t="str">
        <v/>
      </c>
      <c r="RX93" s="369" t="str">
        <v/>
      </c>
      <c r="RY93" s="369" t="str">
        <v/>
      </c>
      <c r="RZ93" s="369" t="str">
        <v/>
      </c>
      <c r="SA93" s="369" t="str">
        <v/>
      </c>
      <c r="SB93" s="369" t="str">
        <v/>
      </c>
      <c r="SC93" s="369" t="str">
        <v/>
      </c>
      <c r="SD93" s="369" t="str">
        <v/>
      </c>
      <c r="SE93" s="369" t="str">
        <v/>
      </c>
      <c r="SF93" s="369" t="str">
        <v/>
      </c>
      <c r="SG93" s="369" t="str">
        <v/>
      </c>
      <c r="SH93" s="369" t="str">
        <v/>
      </c>
      <c r="SI93" s="369" t="str">
        <v/>
      </c>
      <c r="SJ93" s="369" t="str">
        <v/>
      </c>
      <c r="SK93" s="369" t="str">
        <v/>
      </c>
      <c r="SL93" s="369" t="str">
        <v/>
      </c>
      <c r="SM93" s="369" t="str">
        <v/>
      </c>
      <c r="SN93" s="369" t="str">
        <v/>
      </c>
      <c r="SO93" s="369" t="str">
        <v/>
      </c>
      <c r="SP93" s="369" t="str">
        <v/>
      </c>
      <c r="SQ93" s="369" t="str">
        <v/>
      </c>
      <c r="SR93" s="369" t="str">
        <v/>
      </c>
      <c r="SS93" s="369" t="str">
        <v/>
      </c>
      <c r="ST93" s="369" t="str">
        <v/>
      </c>
      <c r="SU93" s="369" t="str">
        <v/>
      </c>
      <c r="SV93" s="369" t="str">
        <v/>
      </c>
      <c r="SW93" s="369" t="str">
        <v/>
      </c>
      <c r="SX93" s="369" t="str">
        <v/>
      </c>
      <c r="SY93" s="369" t="str">
        <v/>
      </c>
      <c r="SZ93" s="369" t="str">
        <v/>
      </c>
      <c r="TA93" s="369" t="str">
        <v/>
      </c>
      <c r="TB93" s="369" t="str">
        <v/>
      </c>
      <c r="TC93" s="369" t="str">
        <v/>
      </c>
      <c r="TD93" s="369" t="str">
        <v/>
      </c>
      <c r="TE93" s="369" t="str">
        <v/>
      </c>
      <c r="TF93" s="369" t="str">
        <v/>
      </c>
      <c r="TG93" s="369" t="str">
        <v/>
      </c>
      <c r="TH93" s="369" t="str">
        <v/>
      </c>
      <c r="TI93" s="369" t="str">
        <v/>
      </c>
      <c r="TJ93" s="369" t="str">
        <v/>
      </c>
      <c r="TK93" s="369" t="str">
        <v/>
      </c>
      <c r="TL93" s="369" t="str">
        <v/>
      </c>
      <c r="TM93" s="369" t="str">
        <v/>
      </c>
      <c r="TN93" s="369" t="str">
        <v/>
      </c>
      <c r="TO93" s="369" t="str">
        <v/>
      </c>
      <c r="TP93" s="369" t="str">
        <v/>
      </c>
      <c r="TQ93" s="369" t="str">
        <v/>
      </c>
      <c r="TR93" s="369" t="str">
        <v/>
      </c>
      <c r="TS93" s="369" t="str">
        <v/>
      </c>
      <c r="TT93" s="369" t="str">
        <v/>
      </c>
      <c r="TU93" s="369" t="str">
        <v/>
      </c>
      <c r="TV93" s="369" t="str">
        <v/>
      </c>
      <c r="TW93" s="369" t="str">
        <v/>
      </c>
      <c r="TX93" s="369" t="str">
        <v/>
      </c>
      <c r="TY93" s="369" t="str">
        <v/>
      </c>
      <c r="TZ93" s="369" t="str">
        <v/>
      </c>
      <c r="UA93" s="369" t="str">
        <v/>
      </c>
      <c r="UB93" s="369" t="str">
        <v/>
      </c>
      <c r="UC93" s="369" t="str">
        <v/>
      </c>
      <c r="UD93" s="369" t="str">
        <v/>
      </c>
      <c r="UE93" s="369" t="str">
        <v/>
      </c>
      <c r="UF93" s="369" t="str">
        <v/>
      </c>
      <c r="UG93" s="369" t="str">
        <v/>
      </c>
      <c r="UH93" s="369" t="str">
        <v/>
      </c>
      <c r="UI93" s="369" t="str">
        <v/>
      </c>
      <c r="UJ93" s="369" t="str">
        <v/>
      </c>
      <c r="UK93" s="369" t="str">
        <v/>
      </c>
      <c r="UL93" s="369" t="str">
        <v/>
      </c>
      <c r="UM93" s="369" t="str">
        <v/>
      </c>
      <c r="UN93" s="369" t="str">
        <v/>
      </c>
      <c r="UO93" s="369" t="str">
        <v/>
      </c>
      <c r="UP93" s="369" t="str">
        <v/>
      </c>
      <c r="UQ93" s="369" t="str">
        <v/>
      </c>
      <c r="UR93" s="369" t="str">
        <v/>
      </c>
      <c r="US93" s="369" t="str">
        <v/>
      </c>
      <c r="UT93" s="369" t="str">
        <v/>
      </c>
      <c r="UU93" s="369" t="str">
        <v/>
      </c>
      <c r="UV93" s="369" t="str">
        <v/>
      </c>
      <c r="UW93" s="369" t="str">
        <v/>
      </c>
      <c r="UX93" s="369" t="str">
        <v/>
      </c>
      <c r="UY93" s="369" t="str">
        <v/>
      </c>
      <c r="UZ93" s="369" t="str">
        <v/>
      </c>
      <c r="VA93" s="369" t="str">
        <v/>
      </c>
      <c r="VB93" s="369" t="str">
        <v/>
      </c>
      <c r="VC93" s="369" t="str">
        <v/>
      </c>
      <c r="VD93" s="369" t="str">
        <v/>
      </c>
      <c r="VE93" s="369" t="str">
        <v/>
      </c>
      <c r="VF93" s="369" t="str">
        <v/>
      </c>
      <c r="VG93" s="369" t="str">
        <v/>
      </c>
      <c r="VH93" s="369" t="str">
        <v/>
      </c>
      <c r="VI93" s="369" t="str">
        <v/>
      </c>
      <c r="VJ93" s="369" t="str">
        <v/>
      </c>
      <c r="VK93" s="369" t="str">
        <v/>
      </c>
      <c r="VL93" s="369" t="str">
        <v/>
      </c>
      <c r="VM93" s="369" t="str">
        <v/>
      </c>
      <c r="VN93" s="369" t="str">
        <v/>
      </c>
      <c r="VO93" s="369" t="str">
        <v/>
      </c>
      <c r="VP93" s="369" t="str">
        <v/>
      </c>
      <c r="VQ93" s="369" t="str">
        <v/>
      </c>
      <c r="VR93" s="369" t="str">
        <v/>
      </c>
      <c r="VS93" s="369" t="str">
        <v/>
      </c>
      <c r="VT93" s="369" t="str">
        <v/>
      </c>
      <c r="VU93" s="369" t="str">
        <v/>
      </c>
      <c r="VV93" s="369" t="str">
        <v/>
      </c>
      <c r="VW93" s="369" t="str">
        <v/>
      </c>
      <c r="VX93" s="369" t="str">
        <v/>
      </c>
      <c r="VY93" s="369" t="str">
        <v/>
      </c>
      <c r="VZ93" s="369" t="str">
        <v/>
      </c>
      <c r="WA93" s="369" t="str">
        <v/>
      </c>
      <c r="WB93" s="369" t="str">
        <v/>
      </c>
      <c r="WC93" s="369" t="str">
        <v/>
      </c>
      <c r="WD93" s="369" t="str">
        <v/>
      </c>
      <c r="WE93" s="369" t="str">
        <v/>
      </c>
      <c r="WF93" s="369" t="str">
        <v/>
      </c>
      <c r="WG93" s="369" t="str">
        <v/>
      </c>
      <c r="WH93" s="369" t="str">
        <v/>
      </c>
      <c r="WI93" s="369" t="str">
        <v/>
      </c>
    </row>
    <row r="94" spans="1:607" ht="12.6" customHeight="1">
      <c r="A94" s="348"/>
      <c r="B94" s="360" t="s">
        <v>826</v>
      </c>
      <c r="C94" s="348"/>
      <c r="D94" s="348"/>
      <c r="E94" s="348"/>
      <c r="F94" s="348"/>
      <c r="G94" s="361" t="str">
        <f t="shared" si="2"/>
        <v/>
      </c>
      <c r="H94" s="361" t="str">
        <f t="shared" si="3"/>
        <v/>
      </c>
      <c r="I94" s="397"/>
      <c r="J94" s="348"/>
      <c r="K94" s="348"/>
      <c r="L94" s="348"/>
      <c r="M94" s="348"/>
      <c r="N94" s="400"/>
      <c r="O94" s="400"/>
      <c r="P94" s="400"/>
      <c r="Q94" s="400"/>
      <c r="R94" s="400"/>
      <c r="S94" s="400"/>
      <c r="T94" s="400"/>
      <c r="U94" s="400"/>
      <c r="V94" s="400"/>
      <c r="W94" s="400"/>
      <c r="X94" s="400"/>
      <c r="Y94" s="400"/>
      <c r="Z94" s="400"/>
      <c r="AA94" s="400"/>
      <c r="AB94" s="400"/>
      <c r="AC94" s="400"/>
      <c r="AD94" s="400"/>
      <c r="AE94" s="400"/>
      <c r="AF94" s="400"/>
      <c r="AG94" s="400"/>
      <c r="AH94" s="400"/>
      <c r="AI94" s="400"/>
      <c r="AJ94" s="400"/>
      <c r="AK94" s="400"/>
      <c r="AL94" s="400"/>
      <c r="AM94" s="400"/>
      <c r="AN94" s="400"/>
      <c r="AO94" s="400"/>
      <c r="AP94" s="400"/>
      <c r="AQ94" s="400"/>
      <c r="AR94" s="400"/>
      <c r="AS94" s="400"/>
      <c r="AT94" s="400"/>
      <c r="AU94" s="400"/>
      <c r="AV94" s="400"/>
      <c r="AW94" s="400"/>
      <c r="AX94" s="400"/>
      <c r="AY94" s="400"/>
      <c r="AZ94" s="400"/>
      <c r="BA94" s="400"/>
      <c r="BB94" s="400"/>
      <c r="BC94" s="400"/>
      <c r="BD94" s="400"/>
      <c r="BE94" s="400"/>
      <c r="BF94" s="400"/>
      <c r="BG94" s="400"/>
      <c r="BH94" s="400"/>
      <c r="BI94" s="400"/>
      <c r="BJ94" s="400"/>
      <c r="BK94" s="400"/>
      <c r="BL94" s="400"/>
      <c r="BM94" s="400"/>
      <c r="BN94" s="400"/>
      <c r="BO94" s="400"/>
      <c r="BP94" s="400"/>
      <c r="BQ94" s="400"/>
      <c r="BR94" s="400"/>
      <c r="BS94" s="400"/>
      <c r="BT94" s="400"/>
      <c r="BU94" s="400"/>
      <c r="BV94" s="400"/>
      <c r="BW94" s="400"/>
      <c r="BX94" s="400"/>
      <c r="BY94" s="400"/>
      <c r="BZ94" s="400"/>
      <c r="CA94" s="400"/>
      <c r="CB94" s="400"/>
      <c r="CC94" s="400"/>
      <c r="CD94" s="400"/>
      <c r="CE94" s="400"/>
      <c r="CF94" s="400"/>
      <c r="CG94" s="400"/>
      <c r="CH94" s="400"/>
      <c r="CI94" s="400"/>
      <c r="CJ94" s="400"/>
      <c r="CK94" s="400"/>
      <c r="CL94" s="400"/>
      <c r="CM94" s="400"/>
      <c r="CN94" s="400"/>
      <c r="CO94" s="400"/>
      <c r="CP94" s="400"/>
      <c r="CQ94" s="400"/>
      <c r="CR94" s="400"/>
      <c r="CS94" s="400"/>
      <c r="CT94" s="400"/>
      <c r="CU94" s="400"/>
      <c r="CV94" s="400"/>
      <c r="CW94" s="400"/>
      <c r="CX94" s="400"/>
      <c r="CY94" s="400"/>
      <c r="CZ94" s="362"/>
      <c r="DB94" s="898"/>
      <c r="DC94" s="898"/>
      <c r="DD94" s="368" t="str">
        <v/>
      </c>
      <c r="DE94" s="369" t="str">
        <v/>
      </c>
      <c r="DF94" s="369" t="str">
        <v/>
      </c>
      <c r="DG94" s="369" t="str">
        <v/>
      </c>
      <c r="DH94" s="369" t="str">
        <v/>
      </c>
      <c r="DI94" s="369" t="str">
        <v/>
      </c>
      <c r="DJ94" s="369" t="str">
        <v/>
      </c>
      <c r="DK94" s="369" t="str">
        <v/>
      </c>
      <c r="DL94" s="369" t="str">
        <v/>
      </c>
      <c r="DM94" s="369" t="str">
        <v/>
      </c>
      <c r="DN94" s="369" t="str">
        <v/>
      </c>
      <c r="DO94" s="369" t="str">
        <v/>
      </c>
      <c r="DP94" s="369" t="str">
        <v/>
      </c>
      <c r="DQ94" s="369" t="str">
        <v/>
      </c>
      <c r="DR94" s="369" t="str">
        <v/>
      </c>
      <c r="DS94" s="369" t="str">
        <v/>
      </c>
      <c r="DT94" s="369" t="str">
        <v/>
      </c>
      <c r="DU94" s="369" t="str">
        <v/>
      </c>
      <c r="DV94" s="369" t="str">
        <v/>
      </c>
      <c r="DW94" s="369" t="str">
        <v/>
      </c>
      <c r="DX94" s="370" t="str">
        <v/>
      </c>
      <c r="DY94" s="369" t="str">
        <v/>
      </c>
      <c r="DZ94" s="369" t="str">
        <v/>
      </c>
      <c r="EA94" s="369" t="str">
        <v/>
      </c>
      <c r="EB94" s="369" t="str">
        <v/>
      </c>
      <c r="EC94" s="369" t="str">
        <v/>
      </c>
      <c r="ED94" s="369" t="str">
        <v/>
      </c>
      <c r="EE94" s="369" t="str">
        <v/>
      </c>
      <c r="EF94" s="369" t="str">
        <v/>
      </c>
      <c r="EG94" s="369" t="str">
        <v/>
      </c>
      <c r="EH94" s="369" t="str">
        <v/>
      </c>
      <c r="EI94" s="369" t="str">
        <v/>
      </c>
      <c r="EJ94" s="369" t="str">
        <v/>
      </c>
      <c r="EK94" s="369" t="str">
        <v/>
      </c>
      <c r="EL94" s="369" t="str">
        <v/>
      </c>
      <c r="EM94" s="369" t="str">
        <v/>
      </c>
      <c r="EN94" s="369" t="str">
        <v/>
      </c>
      <c r="EO94" s="369" t="str">
        <v/>
      </c>
      <c r="EP94" s="369" t="str">
        <v/>
      </c>
      <c r="EQ94" s="369" t="str">
        <v/>
      </c>
      <c r="ER94" s="369" t="str">
        <v/>
      </c>
      <c r="ES94" s="369" t="str">
        <v/>
      </c>
      <c r="ET94" s="369" t="str">
        <v/>
      </c>
      <c r="EU94" s="369" t="str">
        <v/>
      </c>
      <c r="EV94" s="369" t="str">
        <v/>
      </c>
      <c r="EW94" s="369" t="str">
        <v/>
      </c>
      <c r="EX94" s="369" t="str">
        <v/>
      </c>
      <c r="EY94" s="369" t="str">
        <v/>
      </c>
      <c r="EZ94" s="369" t="str">
        <v/>
      </c>
      <c r="FA94" s="369" t="str">
        <v/>
      </c>
      <c r="FB94" s="369" t="str">
        <v/>
      </c>
      <c r="FC94" s="369" t="str">
        <v/>
      </c>
      <c r="FD94" s="369" t="str">
        <v/>
      </c>
      <c r="FE94" s="369" t="str">
        <v/>
      </c>
      <c r="FF94" s="369" t="str">
        <v/>
      </c>
      <c r="FG94" s="369" t="str">
        <v/>
      </c>
      <c r="FH94" s="369" t="str">
        <v/>
      </c>
      <c r="FI94" s="369" t="str">
        <v/>
      </c>
      <c r="FJ94" s="369" t="str">
        <v/>
      </c>
      <c r="FK94" s="369" t="str">
        <v/>
      </c>
      <c r="FL94" s="369" t="str">
        <v/>
      </c>
      <c r="FM94" s="369" t="str">
        <v/>
      </c>
      <c r="FN94" s="369" t="str">
        <v/>
      </c>
      <c r="FO94" s="369" t="str">
        <v/>
      </c>
      <c r="FP94" s="369" t="str">
        <v/>
      </c>
      <c r="FQ94" s="369" t="str">
        <v/>
      </c>
      <c r="FR94" s="369" t="str">
        <v/>
      </c>
      <c r="FS94" s="369" t="str">
        <v/>
      </c>
      <c r="FT94" s="369" t="str">
        <v/>
      </c>
      <c r="FU94" s="369" t="str">
        <v/>
      </c>
      <c r="FV94" s="369" t="str">
        <v/>
      </c>
      <c r="FW94" s="369" t="str">
        <v/>
      </c>
      <c r="FX94" s="369" t="str">
        <v/>
      </c>
      <c r="FY94" s="369" t="str">
        <v/>
      </c>
      <c r="FZ94" s="369" t="str">
        <v/>
      </c>
      <c r="GA94" s="369" t="str">
        <v/>
      </c>
      <c r="GB94" s="369" t="str">
        <v/>
      </c>
      <c r="GC94" s="369" t="str">
        <v/>
      </c>
      <c r="GD94" s="369" t="str">
        <v/>
      </c>
      <c r="GE94" s="369" t="str">
        <v/>
      </c>
      <c r="GF94" s="369" t="str">
        <v/>
      </c>
      <c r="GG94" s="369" t="str">
        <v/>
      </c>
      <c r="GH94" s="369" t="str">
        <v/>
      </c>
      <c r="GI94" s="369" t="str">
        <v/>
      </c>
      <c r="GJ94" s="369" t="str">
        <v/>
      </c>
      <c r="GK94" s="369" t="str">
        <v/>
      </c>
      <c r="GL94" s="369" t="str">
        <v/>
      </c>
      <c r="GM94" s="369" t="str">
        <v/>
      </c>
      <c r="GN94" s="369" t="str">
        <v/>
      </c>
      <c r="GO94" s="369" t="str">
        <v/>
      </c>
      <c r="GP94" s="369" t="str">
        <v/>
      </c>
      <c r="GQ94" s="369" t="str">
        <v/>
      </c>
      <c r="GR94" s="369" t="str">
        <v/>
      </c>
      <c r="GS94" s="369" t="str">
        <v/>
      </c>
      <c r="GT94" s="369" t="str">
        <v/>
      </c>
      <c r="GU94" s="369" t="str">
        <v/>
      </c>
      <c r="GV94" s="369" t="str">
        <v/>
      </c>
      <c r="GW94" s="369" t="str">
        <v/>
      </c>
      <c r="GX94" s="369" t="str">
        <v/>
      </c>
      <c r="GY94" s="369" t="str">
        <v/>
      </c>
      <c r="GZ94" s="369" t="str">
        <v/>
      </c>
      <c r="HA94" s="369" t="str">
        <v/>
      </c>
      <c r="HB94" s="369" t="str">
        <v/>
      </c>
      <c r="HC94" s="369" t="str">
        <v/>
      </c>
      <c r="HD94" s="369" t="str">
        <v/>
      </c>
      <c r="HE94" s="369" t="str">
        <v/>
      </c>
      <c r="HF94" s="369" t="str">
        <v/>
      </c>
      <c r="HG94" s="369" t="str">
        <v/>
      </c>
      <c r="HH94" s="369" t="str">
        <v/>
      </c>
      <c r="HI94" s="369" t="str">
        <v/>
      </c>
      <c r="HJ94" s="369" t="str">
        <v/>
      </c>
      <c r="HK94" s="369" t="str">
        <v/>
      </c>
      <c r="HL94" s="369" t="str">
        <v/>
      </c>
      <c r="HM94" s="369" t="str">
        <v/>
      </c>
      <c r="HN94" s="369" t="str">
        <v/>
      </c>
      <c r="HO94" s="369" t="str">
        <v/>
      </c>
      <c r="HP94" s="369" t="str">
        <v/>
      </c>
      <c r="HQ94" s="369" t="str">
        <v/>
      </c>
      <c r="HR94" s="369" t="str">
        <v/>
      </c>
      <c r="HS94" s="369" t="str">
        <v/>
      </c>
      <c r="HT94" s="369" t="str">
        <v/>
      </c>
      <c r="HU94" s="369" t="str">
        <v/>
      </c>
      <c r="HV94" s="369" t="str">
        <v/>
      </c>
      <c r="HW94" s="369" t="str">
        <v/>
      </c>
      <c r="HX94" s="369" t="str">
        <v/>
      </c>
      <c r="HY94" s="369" t="str">
        <v/>
      </c>
      <c r="HZ94" s="369" t="str">
        <v/>
      </c>
      <c r="IA94" s="369" t="str">
        <v/>
      </c>
      <c r="IB94" s="369" t="str">
        <v/>
      </c>
      <c r="IC94" s="369" t="str">
        <v/>
      </c>
      <c r="ID94" s="369" t="str">
        <v/>
      </c>
      <c r="IE94" s="369" t="str">
        <v/>
      </c>
      <c r="IF94" s="369" t="str">
        <v/>
      </c>
      <c r="IG94" s="369" t="str">
        <v/>
      </c>
      <c r="IH94" s="369" t="str">
        <v/>
      </c>
      <c r="II94" s="369" t="str">
        <v/>
      </c>
      <c r="IJ94" s="369" t="str">
        <v/>
      </c>
      <c r="IK94" s="369" t="str">
        <v/>
      </c>
      <c r="IL94" s="369" t="str">
        <v/>
      </c>
      <c r="IM94" s="369" t="str">
        <v/>
      </c>
      <c r="IN94" s="369" t="str">
        <v/>
      </c>
      <c r="IO94" s="369" t="str">
        <v/>
      </c>
      <c r="IP94" s="369" t="str">
        <v/>
      </c>
      <c r="IQ94" s="369" t="str">
        <v/>
      </c>
      <c r="IR94" s="369" t="str">
        <v/>
      </c>
      <c r="IS94" s="369" t="str">
        <v/>
      </c>
      <c r="IT94" s="369" t="str">
        <v/>
      </c>
      <c r="IU94" s="369" t="str">
        <v/>
      </c>
      <c r="IV94" s="369" t="str">
        <v/>
      </c>
      <c r="IW94" s="369" t="str">
        <v/>
      </c>
      <c r="IX94" s="369" t="str">
        <v/>
      </c>
      <c r="IY94" s="369" t="str">
        <v/>
      </c>
      <c r="IZ94" s="369" t="str">
        <v/>
      </c>
      <c r="JA94" s="369" t="str">
        <v/>
      </c>
      <c r="JB94" s="369" t="str">
        <v/>
      </c>
      <c r="JC94" s="369" t="str">
        <v/>
      </c>
      <c r="JD94" s="369" t="str">
        <v/>
      </c>
      <c r="JE94" s="369" t="str">
        <v/>
      </c>
      <c r="JF94" s="369" t="str">
        <v/>
      </c>
      <c r="JG94" s="369" t="str">
        <v/>
      </c>
      <c r="JH94" s="369" t="str">
        <v/>
      </c>
      <c r="JI94" s="369" t="str">
        <v/>
      </c>
      <c r="JJ94" s="369" t="str">
        <v/>
      </c>
      <c r="JK94" s="369" t="str">
        <v/>
      </c>
      <c r="JL94" s="369" t="str">
        <v/>
      </c>
      <c r="JM94" s="369" t="str">
        <v/>
      </c>
      <c r="JN94" s="369" t="str">
        <v/>
      </c>
      <c r="JO94" s="369" t="str">
        <v/>
      </c>
      <c r="JP94" s="369" t="str">
        <v/>
      </c>
      <c r="JQ94" s="369" t="str">
        <v/>
      </c>
      <c r="JR94" s="369" t="str">
        <v/>
      </c>
      <c r="JS94" s="369" t="str">
        <v/>
      </c>
      <c r="JT94" s="369" t="str">
        <v/>
      </c>
      <c r="JU94" s="369" t="str">
        <v/>
      </c>
      <c r="JV94" s="369" t="str">
        <v/>
      </c>
      <c r="JW94" s="369" t="str">
        <v/>
      </c>
      <c r="JX94" s="369" t="str">
        <v/>
      </c>
      <c r="JY94" s="369" t="str">
        <v/>
      </c>
      <c r="JZ94" s="369" t="str">
        <v/>
      </c>
      <c r="KA94" s="369" t="str">
        <v/>
      </c>
      <c r="KB94" s="369" t="str">
        <v/>
      </c>
      <c r="KC94" s="369" t="str">
        <v/>
      </c>
      <c r="KD94" s="369" t="str">
        <v/>
      </c>
      <c r="KE94" s="369" t="str">
        <v/>
      </c>
      <c r="KF94" s="369" t="str">
        <v/>
      </c>
      <c r="KG94" s="369" t="str">
        <v/>
      </c>
      <c r="KH94" s="369" t="str">
        <v/>
      </c>
      <c r="KI94" s="369" t="str">
        <v/>
      </c>
      <c r="KJ94" s="369" t="str">
        <v/>
      </c>
      <c r="KK94" s="369" t="str">
        <v/>
      </c>
      <c r="KL94" s="369" t="str">
        <v/>
      </c>
      <c r="KM94" s="369" t="str">
        <v/>
      </c>
      <c r="KN94" s="369" t="str">
        <v/>
      </c>
      <c r="KO94" s="369" t="str">
        <v/>
      </c>
      <c r="KP94" s="369" t="str">
        <v/>
      </c>
      <c r="KQ94" s="369" t="str">
        <v/>
      </c>
      <c r="KR94" s="369" t="str">
        <v/>
      </c>
      <c r="KS94" s="369" t="str">
        <v/>
      </c>
      <c r="KT94" s="369" t="str">
        <v/>
      </c>
      <c r="KU94" s="369" t="str">
        <v/>
      </c>
      <c r="KV94" s="369" t="str">
        <v/>
      </c>
      <c r="KW94" s="369" t="str">
        <v/>
      </c>
      <c r="KX94" s="369" t="str">
        <v/>
      </c>
      <c r="KY94" s="369" t="str">
        <v/>
      </c>
      <c r="KZ94" s="369" t="str">
        <v/>
      </c>
      <c r="LA94" s="369" t="str">
        <v/>
      </c>
      <c r="LB94" s="369" t="str">
        <v/>
      </c>
      <c r="LC94" s="369" t="str">
        <v/>
      </c>
      <c r="LD94" s="369" t="str">
        <v/>
      </c>
      <c r="LE94" s="369" t="str">
        <v/>
      </c>
      <c r="LF94" s="369" t="str">
        <v/>
      </c>
      <c r="LG94" s="369" t="str">
        <v/>
      </c>
      <c r="LH94" s="369" t="str">
        <v/>
      </c>
      <c r="LI94" s="369" t="str">
        <v/>
      </c>
      <c r="LJ94" s="369" t="str">
        <v/>
      </c>
      <c r="LK94" s="369" t="str">
        <v/>
      </c>
      <c r="LL94" s="369" t="str">
        <v/>
      </c>
      <c r="LM94" s="369" t="str">
        <v/>
      </c>
      <c r="LN94" s="369" t="str">
        <v/>
      </c>
      <c r="LO94" s="369" t="str">
        <v/>
      </c>
      <c r="LP94" s="369" t="str">
        <v/>
      </c>
      <c r="LQ94" s="369" t="str">
        <v/>
      </c>
      <c r="LR94" s="369" t="str">
        <v/>
      </c>
      <c r="LS94" s="369" t="str">
        <v/>
      </c>
      <c r="LT94" s="369" t="str">
        <v/>
      </c>
      <c r="LU94" s="369" t="str">
        <v/>
      </c>
      <c r="LV94" s="369" t="str">
        <v/>
      </c>
      <c r="LW94" s="369" t="str">
        <v/>
      </c>
      <c r="LX94" s="369" t="str">
        <v/>
      </c>
      <c r="LY94" s="369" t="str">
        <v/>
      </c>
      <c r="LZ94" s="369" t="str">
        <v/>
      </c>
      <c r="MA94" s="369" t="str">
        <v/>
      </c>
      <c r="MB94" s="369" t="str">
        <v/>
      </c>
      <c r="MC94" s="369" t="str">
        <v/>
      </c>
      <c r="MD94" s="369" t="str">
        <v/>
      </c>
      <c r="ME94" s="369" t="str">
        <v/>
      </c>
      <c r="MF94" s="369" t="str">
        <v/>
      </c>
      <c r="MG94" s="369" t="str">
        <v/>
      </c>
      <c r="MH94" s="369" t="str">
        <v/>
      </c>
      <c r="MI94" s="369" t="str">
        <v/>
      </c>
      <c r="MJ94" s="369" t="str">
        <v/>
      </c>
      <c r="MK94" s="369" t="str">
        <v/>
      </c>
      <c r="ML94" s="369" t="str">
        <v/>
      </c>
      <c r="MM94" s="369" t="str">
        <v/>
      </c>
      <c r="MN94" s="369" t="str">
        <v/>
      </c>
      <c r="MO94" s="369" t="str">
        <v/>
      </c>
      <c r="MP94" s="369" t="str">
        <v/>
      </c>
      <c r="MQ94" s="369" t="str">
        <v/>
      </c>
      <c r="MR94" s="369" t="str">
        <v/>
      </c>
      <c r="MS94" s="369" t="str">
        <v/>
      </c>
      <c r="MT94" s="369" t="str">
        <v/>
      </c>
      <c r="MU94" s="369" t="str">
        <v/>
      </c>
      <c r="MV94" s="369" t="str">
        <v/>
      </c>
      <c r="MW94" s="369" t="str">
        <v/>
      </c>
      <c r="MX94" s="369" t="str">
        <v/>
      </c>
      <c r="MY94" s="369" t="str">
        <v/>
      </c>
      <c r="MZ94" s="369" t="str">
        <v/>
      </c>
      <c r="NA94" s="369" t="str">
        <v/>
      </c>
      <c r="NB94" s="369" t="str">
        <v/>
      </c>
      <c r="NC94" s="369" t="str">
        <v/>
      </c>
      <c r="ND94" s="369" t="str">
        <v/>
      </c>
      <c r="NE94" s="369" t="str">
        <v/>
      </c>
      <c r="NF94" s="369" t="str">
        <v/>
      </c>
      <c r="NG94" s="369" t="str">
        <v/>
      </c>
      <c r="NH94" s="369" t="str">
        <v/>
      </c>
      <c r="NI94" s="369" t="str">
        <v/>
      </c>
      <c r="NJ94" s="369" t="str">
        <v/>
      </c>
      <c r="NK94" s="369" t="str">
        <v/>
      </c>
      <c r="NL94" s="369" t="str">
        <v/>
      </c>
      <c r="NM94" s="369" t="str">
        <v/>
      </c>
      <c r="NN94" s="369" t="str">
        <v/>
      </c>
      <c r="NO94" s="369" t="str">
        <v/>
      </c>
      <c r="NP94" s="369" t="str">
        <v/>
      </c>
      <c r="NQ94" s="369" t="str">
        <v/>
      </c>
      <c r="NR94" s="369" t="str">
        <v/>
      </c>
      <c r="NS94" s="369" t="str">
        <v/>
      </c>
      <c r="NT94" s="369" t="str">
        <v/>
      </c>
      <c r="NU94" s="369" t="str">
        <v/>
      </c>
      <c r="NV94" s="369" t="str">
        <v/>
      </c>
      <c r="NW94" s="369" t="str">
        <v/>
      </c>
      <c r="NX94" s="369" t="str">
        <v/>
      </c>
      <c r="NY94" s="369" t="str">
        <v/>
      </c>
      <c r="NZ94" s="369" t="str">
        <v/>
      </c>
      <c r="OA94" s="369" t="str">
        <v/>
      </c>
      <c r="OB94" s="369" t="str">
        <v/>
      </c>
      <c r="OC94" s="369" t="str">
        <v/>
      </c>
      <c r="OD94" s="369" t="str">
        <v/>
      </c>
      <c r="OE94" s="369" t="str">
        <v/>
      </c>
      <c r="OF94" s="369" t="str">
        <v/>
      </c>
      <c r="OG94" s="369" t="str">
        <v/>
      </c>
      <c r="OH94" s="369" t="str">
        <v/>
      </c>
      <c r="OI94" s="369" t="str">
        <v/>
      </c>
      <c r="OJ94" s="369" t="str">
        <v/>
      </c>
      <c r="OK94" s="369" t="str">
        <v/>
      </c>
      <c r="OL94" s="369" t="str">
        <v/>
      </c>
      <c r="OM94" s="369" t="str">
        <v/>
      </c>
      <c r="ON94" s="369" t="str">
        <v/>
      </c>
      <c r="OO94" s="369" t="str">
        <v/>
      </c>
      <c r="OP94" s="369" t="str">
        <v/>
      </c>
      <c r="OQ94" s="371" t="str">
        <v/>
      </c>
      <c r="OR94" s="369" t="str">
        <v/>
      </c>
      <c r="OS94" s="369" t="str">
        <v/>
      </c>
      <c r="OT94" s="369" t="str">
        <v/>
      </c>
      <c r="OU94" s="369" t="str">
        <v/>
      </c>
      <c r="OV94" s="369" t="str">
        <v/>
      </c>
      <c r="OW94" s="369" t="str">
        <v/>
      </c>
      <c r="OX94" s="369" t="str">
        <v/>
      </c>
      <c r="OY94" s="369" t="str">
        <v/>
      </c>
      <c r="OZ94" s="369" t="str">
        <v/>
      </c>
      <c r="PA94" s="369" t="str">
        <v/>
      </c>
      <c r="PB94" s="369" t="str">
        <v/>
      </c>
      <c r="PC94" s="369" t="str">
        <v/>
      </c>
      <c r="PD94" s="369" t="str">
        <v/>
      </c>
      <c r="PE94" s="369" t="str">
        <v/>
      </c>
      <c r="PF94" s="369" t="str">
        <v/>
      </c>
      <c r="PG94" s="369" t="str">
        <v/>
      </c>
      <c r="PH94" s="369" t="str">
        <v/>
      </c>
      <c r="PI94" s="369" t="str">
        <v/>
      </c>
      <c r="PJ94" s="369" t="str">
        <v/>
      </c>
      <c r="PK94" s="369" t="str">
        <v/>
      </c>
      <c r="PL94" s="369" t="str">
        <v/>
      </c>
      <c r="PM94" s="369" t="str">
        <v/>
      </c>
      <c r="PN94" s="369" t="str">
        <v/>
      </c>
      <c r="PO94" s="369" t="str">
        <v/>
      </c>
      <c r="PP94" s="369" t="str">
        <v/>
      </c>
      <c r="PQ94" s="369" t="str">
        <v/>
      </c>
      <c r="PR94" s="369" t="str">
        <v/>
      </c>
      <c r="PS94" s="369" t="str">
        <v/>
      </c>
      <c r="PT94" s="369" t="str">
        <v/>
      </c>
      <c r="PU94" s="369" t="str">
        <v/>
      </c>
      <c r="PV94" s="369" t="str">
        <v/>
      </c>
      <c r="PW94" s="369" t="str">
        <v/>
      </c>
      <c r="PX94" s="369" t="str">
        <v/>
      </c>
      <c r="PY94" s="369" t="str">
        <v/>
      </c>
      <c r="PZ94" s="369" t="str">
        <v/>
      </c>
      <c r="QA94" s="369" t="str">
        <v/>
      </c>
      <c r="QB94" s="369" t="str">
        <v/>
      </c>
      <c r="QC94" s="369" t="str">
        <v/>
      </c>
      <c r="QD94" s="369" t="str">
        <v/>
      </c>
      <c r="QE94" s="369" t="str">
        <v/>
      </c>
      <c r="QF94" s="369" t="str">
        <v/>
      </c>
      <c r="QG94" s="369" t="str">
        <v/>
      </c>
      <c r="QH94" s="369" t="str">
        <v/>
      </c>
      <c r="QI94" s="369" t="str">
        <v/>
      </c>
      <c r="QJ94" s="369" t="str">
        <v/>
      </c>
      <c r="QK94" s="369" t="str">
        <v/>
      </c>
      <c r="QL94" s="369" t="str">
        <v/>
      </c>
      <c r="QM94" s="369" t="str">
        <v/>
      </c>
      <c r="QN94" s="369" t="str">
        <v/>
      </c>
      <c r="QO94" s="369" t="str">
        <v/>
      </c>
      <c r="QP94" s="369" t="str">
        <v/>
      </c>
      <c r="QQ94" s="369" t="str">
        <v/>
      </c>
      <c r="QR94" s="369" t="str">
        <v/>
      </c>
      <c r="QS94" s="369" t="str">
        <v/>
      </c>
      <c r="QT94" s="369" t="str">
        <v/>
      </c>
      <c r="QU94" s="369" t="str">
        <v/>
      </c>
      <c r="QV94" s="369" t="str">
        <v/>
      </c>
      <c r="QW94" s="369" t="str">
        <v/>
      </c>
      <c r="QX94" s="369" t="str">
        <v/>
      </c>
      <c r="QY94" s="369" t="str">
        <v/>
      </c>
      <c r="QZ94" s="369" t="str">
        <v/>
      </c>
      <c r="RA94" s="369" t="str">
        <v/>
      </c>
      <c r="RB94" s="369" t="str">
        <v/>
      </c>
      <c r="RC94" s="369" t="str">
        <v/>
      </c>
      <c r="RD94" s="369" t="str">
        <v/>
      </c>
      <c r="RE94" s="369" t="str">
        <v/>
      </c>
      <c r="RF94" s="369" t="str">
        <v/>
      </c>
      <c r="RG94" s="369" t="str">
        <v/>
      </c>
      <c r="RH94" s="369" t="str">
        <v/>
      </c>
      <c r="RI94" s="369" t="str">
        <v/>
      </c>
      <c r="RJ94" s="369" t="str">
        <v/>
      </c>
      <c r="RK94" s="369" t="str">
        <v/>
      </c>
      <c r="RL94" s="369" t="str">
        <v/>
      </c>
      <c r="RM94" s="369" t="str">
        <v/>
      </c>
      <c r="RN94" s="369" t="str">
        <v/>
      </c>
      <c r="RO94" s="369" t="str">
        <v/>
      </c>
      <c r="RP94" s="369" t="str">
        <v/>
      </c>
      <c r="RQ94" s="369" t="str">
        <v/>
      </c>
      <c r="RR94" s="369" t="str">
        <v/>
      </c>
      <c r="RS94" s="369" t="str">
        <v/>
      </c>
      <c r="RT94" s="369" t="str">
        <v/>
      </c>
      <c r="RU94" s="369" t="str">
        <v/>
      </c>
      <c r="RV94" s="369" t="str">
        <v/>
      </c>
      <c r="RW94" s="369" t="str">
        <v/>
      </c>
      <c r="RX94" s="369" t="str">
        <v/>
      </c>
      <c r="RY94" s="369" t="str">
        <v/>
      </c>
      <c r="RZ94" s="369" t="str">
        <v/>
      </c>
      <c r="SA94" s="369" t="str">
        <v/>
      </c>
      <c r="SB94" s="369" t="str">
        <v/>
      </c>
      <c r="SC94" s="369" t="str">
        <v/>
      </c>
      <c r="SD94" s="369" t="str">
        <v/>
      </c>
      <c r="SE94" s="369" t="str">
        <v/>
      </c>
      <c r="SF94" s="369" t="str">
        <v/>
      </c>
      <c r="SG94" s="369" t="str">
        <v/>
      </c>
      <c r="SH94" s="369" t="str">
        <v/>
      </c>
      <c r="SI94" s="369" t="str">
        <v/>
      </c>
      <c r="SJ94" s="369" t="str">
        <v/>
      </c>
      <c r="SK94" s="369" t="str">
        <v/>
      </c>
      <c r="SL94" s="369" t="str">
        <v/>
      </c>
      <c r="SM94" s="369" t="str">
        <v/>
      </c>
      <c r="SN94" s="369" t="str">
        <v/>
      </c>
      <c r="SO94" s="369" t="str">
        <v/>
      </c>
      <c r="SP94" s="369" t="str">
        <v/>
      </c>
      <c r="SQ94" s="369" t="str">
        <v/>
      </c>
      <c r="SR94" s="369" t="str">
        <v/>
      </c>
      <c r="SS94" s="369" t="str">
        <v/>
      </c>
      <c r="ST94" s="369" t="str">
        <v/>
      </c>
      <c r="SU94" s="369" t="str">
        <v/>
      </c>
      <c r="SV94" s="369" t="str">
        <v/>
      </c>
      <c r="SW94" s="369" t="str">
        <v/>
      </c>
      <c r="SX94" s="369" t="str">
        <v/>
      </c>
      <c r="SY94" s="369" t="str">
        <v/>
      </c>
      <c r="SZ94" s="369" t="str">
        <v/>
      </c>
      <c r="TA94" s="369" t="str">
        <v/>
      </c>
      <c r="TB94" s="369" t="str">
        <v/>
      </c>
      <c r="TC94" s="369" t="str">
        <v/>
      </c>
      <c r="TD94" s="369" t="str">
        <v/>
      </c>
      <c r="TE94" s="369" t="str">
        <v/>
      </c>
      <c r="TF94" s="369" t="str">
        <v/>
      </c>
      <c r="TG94" s="369" t="str">
        <v/>
      </c>
      <c r="TH94" s="369" t="str">
        <v/>
      </c>
      <c r="TI94" s="369" t="str">
        <v/>
      </c>
      <c r="TJ94" s="369" t="str">
        <v/>
      </c>
      <c r="TK94" s="369" t="str">
        <v/>
      </c>
      <c r="TL94" s="369" t="str">
        <v/>
      </c>
      <c r="TM94" s="369" t="str">
        <v/>
      </c>
      <c r="TN94" s="369" t="str">
        <v/>
      </c>
      <c r="TO94" s="369" t="str">
        <v/>
      </c>
      <c r="TP94" s="369" t="str">
        <v/>
      </c>
      <c r="TQ94" s="369" t="str">
        <v/>
      </c>
      <c r="TR94" s="369" t="str">
        <v/>
      </c>
      <c r="TS94" s="369" t="str">
        <v/>
      </c>
      <c r="TT94" s="369" t="str">
        <v/>
      </c>
      <c r="TU94" s="369" t="str">
        <v/>
      </c>
      <c r="TV94" s="369" t="str">
        <v/>
      </c>
      <c r="TW94" s="369" t="str">
        <v/>
      </c>
      <c r="TX94" s="369" t="str">
        <v/>
      </c>
      <c r="TY94" s="369" t="str">
        <v/>
      </c>
      <c r="TZ94" s="369" t="str">
        <v/>
      </c>
      <c r="UA94" s="369" t="str">
        <v/>
      </c>
      <c r="UB94" s="369" t="str">
        <v/>
      </c>
      <c r="UC94" s="369" t="str">
        <v/>
      </c>
      <c r="UD94" s="369" t="str">
        <v/>
      </c>
      <c r="UE94" s="369" t="str">
        <v/>
      </c>
      <c r="UF94" s="369" t="str">
        <v/>
      </c>
      <c r="UG94" s="369" t="str">
        <v/>
      </c>
      <c r="UH94" s="369" t="str">
        <v/>
      </c>
      <c r="UI94" s="369" t="str">
        <v/>
      </c>
      <c r="UJ94" s="369" t="str">
        <v/>
      </c>
      <c r="UK94" s="369" t="str">
        <v/>
      </c>
      <c r="UL94" s="369" t="str">
        <v/>
      </c>
      <c r="UM94" s="369" t="str">
        <v/>
      </c>
      <c r="UN94" s="369" t="str">
        <v/>
      </c>
      <c r="UO94" s="369" t="str">
        <v/>
      </c>
      <c r="UP94" s="369" t="str">
        <v/>
      </c>
      <c r="UQ94" s="369" t="str">
        <v/>
      </c>
      <c r="UR94" s="369" t="str">
        <v/>
      </c>
      <c r="US94" s="369" t="str">
        <v/>
      </c>
      <c r="UT94" s="369" t="str">
        <v/>
      </c>
      <c r="UU94" s="369" t="str">
        <v/>
      </c>
      <c r="UV94" s="369" t="str">
        <v/>
      </c>
      <c r="UW94" s="369" t="str">
        <v/>
      </c>
      <c r="UX94" s="369" t="str">
        <v/>
      </c>
      <c r="UY94" s="369" t="str">
        <v/>
      </c>
      <c r="UZ94" s="369" t="str">
        <v/>
      </c>
      <c r="VA94" s="369" t="str">
        <v/>
      </c>
      <c r="VB94" s="369" t="str">
        <v/>
      </c>
      <c r="VC94" s="369" t="str">
        <v/>
      </c>
      <c r="VD94" s="369" t="str">
        <v/>
      </c>
      <c r="VE94" s="369" t="str">
        <v/>
      </c>
      <c r="VF94" s="369" t="str">
        <v/>
      </c>
      <c r="VG94" s="369" t="str">
        <v/>
      </c>
      <c r="VH94" s="369" t="str">
        <v/>
      </c>
      <c r="VI94" s="369" t="str">
        <v/>
      </c>
      <c r="VJ94" s="369" t="str">
        <v/>
      </c>
      <c r="VK94" s="369" t="str">
        <v/>
      </c>
      <c r="VL94" s="369" t="str">
        <v/>
      </c>
      <c r="VM94" s="369" t="str">
        <v/>
      </c>
      <c r="VN94" s="369" t="str">
        <v/>
      </c>
      <c r="VO94" s="369" t="str">
        <v/>
      </c>
      <c r="VP94" s="369" t="str">
        <v/>
      </c>
      <c r="VQ94" s="369" t="str">
        <v/>
      </c>
      <c r="VR94" s="369" t="str">
        <v/>
      </c>
      <c r="VS94" s="369" t="str">
        <v/>
      </c>
      <c r="VT94" s="369" t="str">
        <v/>
      </c>
      <c r="VU94" s="369" t="str">
        <v/>
      </c>
      <c r="VV94" s="369" t="str">
        <v/>
      </c>
      <c r="VW94" s="369" t="str">
        <v/>
      </c>
      <c r="VX94" s="369" t="str">
        <v/>
      </c>
      <c r="VY94" s="369" t="str">
        <v/>
      </c>
      <c r="VZ94" s="369" t="str">
        <v/>
      </c>
      <c r="WA94" s="369" t="str">
        <v/>
      </c>
      <c r="WB94" s="369" t="str">
        <v/>
      </c>
      <c r="WC94" s="369" t="str">
        <v/>
      </c>
      <c r="WD94" s="369" t="str">
        <v/>
      </c>
      <c r="WE94" s="369" t="str">
        <v/>
      </c>
      <c r="WF94" s="369" t="str">
        <v/>
      </c>
      <c r="WG94" s="369" t="str">
        <v/>
      </c>
      <c r="WH94" s="369" t="str">
        <v/>
      </c>
      <c r="WI94" s="369" t="str">
        <v/>
      </c>
    </row>
    <row r="95" spans="1:607" ht="12.6" customHeight="1">
      <c r="A95" s="348"/>
      <c r="B95" s="360" t="s">
        <v>827</v>
      </c>
      <c r="C95" s="348"/>
      <c r="D95" s="348"/>
      <c r="E95" s="348"/>
      <c r="F95" s="348"/>
      <c r="G95" s="361" t="str">
        <f t="shared" si="2"/>
        <v/>
      </c>
      <c r="H95" s="361" t="str">
        <f t="shared" si="3"/>
        <v/>
      </c>
      <c r="I95" s="397"/>
      <c r="J95" s="348"/>
      <c r="K95" s="348"/>
      <c r="L95" s="348"/>
      <c r="M95" s="348"/>
      <c r="N95" s="400"/>
      <c r="O95" s="400"/>
      <c r="P95" s="400"/>
      <c r="Q95" s="400"/>
      <c r="R95" s="400"/>
      <c r="S95" s="400"/>
      <c r="T95" s="400"/>
      <c r="U95" s="400"/>
      <c r="V95" s="400"/>
      <c r="W95" s="400"/>
      <c r="X95" s="400"/>
      <c r="Y95" s="400"/>
      <c r="Z95" s="400"/>
      <c r="AA95" s="400"/>
      <c r="AB95" s="400"/>
      <c r="AC95" s="400"/>
      <c r="AD95" s="400"/>
      <c r="AE95" s="400"/>
      <c r="AF95" s="400"/>
      <c r="AG95" s="400"/>
      <c r="AH95" s="400"/>
      <c r="AI95" s="400"/>
      <c r="AJ95" s="400"/>
      <c r="AK95" s="400"/>
      <c r="AL95" s="400"/>
      <c r="AM95" s="400"/>
      <c r="AN95" s="400"/>
      <c r="AO95" s="400"/>
      <c r="AP95" s="400"/>
      <c r="AQ95" s="400"/>
      <c r="AR95" s="400"/>
      <c r="AS95" s="400"/>
      <c r="AT95" s="400"/>
      <c r="AU95" s="400"/>
      <c r="AV95" s="400"/>
      <c r="AW95" s="400"/>
      <c r="AX95" s="400"/>
      <c r="AY95" s="400"/>
      <c r="AZ95" s="400"/>
      <c r="BA95" s="400"/>
      <c r="BB95" s="400"/>
      <c r="BC95" s="400"/>
      <c r="BD95" s="400"/>
      <c r="BE95" s="400"/>
      <c r="BF95" s="400"/>
      <c r="BG95" s="400"/>
      <c r="BH95" s="400"/>
      <c r="BI95" s="400"/>
      <c r="BJ95" s="400"/>
      <c r="BK95" s="400"/>
      <c r="BL95" s="400"/>
      <c r="BM95" s="400"/>
      <c r="BN95" s="400"/>
      <c r="BO95" s="400"/>
      <c r="BP95" s="400"/>
      <c r="BQ95" s="400"/>
      <c r="BR95" s="400"/>
      <c r="BS95" s="400"/>
      <c r="BT95" s="400"/>
      <c r="BU95" s="400"/>
      <c r="BV95" s="400"/>
      <c r="BW95" s="400"/>
      <c r="BX95" s="400"/>
      <c r="BY95" s="400"/>
      <c r="BZ95" s="400"/>
      <c r="CA95" s="400"/>
      <c r="CB95" s="400"/>
      <c r="CC95" s="400"/>
      <c r="CD95" s="400"/>
      <c r="CE95" s="400"/>
      <c r="CF95" s="400"/>
      <c r="CG95" s="400"/>
      <c r="CH95" s="400"/>
      <c r="CI95" s="400"/>
      <c r="CJ95" s="400"/>
      <c r="CK95" s="400"/>
      <c r="CL95" s="400"/>
      <c r="CM95" s="400"/>
      <c r="CN95" s="400"/>
      <c r="CO95" s="400"/>
      <c r="CP95" s="400"/>
      <c r="CQ95" s="400"/>
      <c r="CR95" s="400"/>
      <c r="CS95" s="400"/>
      <c r="CT95" s="400"/>
      <c r="CU95" s="400"/>
      <c r="CV95" s="400"/>
      <c r="CW95" s="400"/>
      <c r="CX95" s="400"/>
      <c r="CY95" s="400"/>
      <c r="CZ95" s="362"/>
      <c r="DB95" s="896" t="s">
        <v>1263</v>
      </c>
      <c r="DC95" s="896" t="s">
        <v>1251</v>
      </c>
      <c r="DD95" s="368" t="str">
        <v/>
      </c>
      <c r="DE95" s="369" t="str">
        <v/>
      </c>
      <c r="DF95" s="369" t="str">
        <v/>
      </c>
      <c r="DG95" s="369" t="str">
        <v/>
      </c>
      <c r="DH95" s="369" t="str">
        <v/>
      </c>
      <c r="DI95" s="369" t="str">
        <v/>
      </c>
      <c r="DJ95" s="369" t="str">
        <v/>
      </c>
      <c r="DK95" s="369" t="str">
        <v/>
      </c>
      <c r="DL95" s="369" t="str">
        <v/>
      </c>
      <c r="DM95" s="369" t="str">
        <v/>
      </c>
      <c r="DN95" s="369" t="str">
        <v/>
      </c>
      <c r="DO95" s="369" t="str">
        <v/>
      </c>
      <c r="DP95" s="369" t="str">
        <v/>
      </c>
      <c r="DQ95" s="369" t="str">
        <v/>
      </c>
      <c r="DR95" s="369" t="str">
        <v/>
      </c>
      <c r="DS95" s="369" t="str">
        <v/>
      </c>
      <c r="DT95" s="369" t="str">
        <v/>
      </c>
      <c r="DU95" s="369" t="str">
        <v/>
      </c>
      <c r="DV95" s="369" t="str">
        <v/>
      </c>
      <c r="DW95" s="369" t="str">
        <v/>
      </c>
      <c r="DX95" s="370" t="str">
        <v/>
      </c>
      <c r="DY95" s="369" t="str">
        <v/>
      </c>
      <c r="DZ95" s="369" t="str">
        <v/>
      </c>
      <c r="EA95" s="369" t="str">
        <v/>
      </c>
      <c r="EB95" s="369" t="str">
        <v/>
      </c>
      <c r="EC95" s="369" t="str">
        <v/>
      </c>
      <c r="ED95" s="369" t="str">
        <v/>
      </c>
      <c r="EE95" s="369" t="str">
        <v/>
      </c>
      <c r="EF95" s="369" t="str">
        <v/>
      </c>
      <c r="EG95" s="369" t="str">
        <v/>
      </c>
      <c r="EH95" s="369" t="str">
        <v/>
      </c>
      <c r="EI95" s="369" t="str">
        <v/>
      </c>
      <c r="EJ95" s="369" t="str">
        <v/>
      </c>
      <c r="EK95" s="369" t="str">
        <v/>
      </c>
      <c r="EL95" s="369" t="str">
        <v/>
      </c>
      <c r="EM95" s="369" t="str">
        <v/>
      </c>
      <c r="EN95" s="369" t="str">
        <v/>
      </c>
      <c r="EO95" s="369" t="str">
        <v/>
      </c>
      <c r="EP95" s="369" t="str">
        <v/>
      </c>
      <c r="EQ95" s="369" t="str">
        <v/>
      </c>
      <c r="ER95" s="369" t="str">
        <v/>
      </c>
      <c r="ES95" s="369" t="str">
        <v/>
      </c>
      <c r="ET95" s="369" t="str">
        <v/>
      </c>
      <c r="EU95" s="369" t="str">
        <v/>
      </c>
      <c r="EV95" s="369" t="str">
        <v/>
      </c>
      <c r="EW95" s="369" t="str">
        <v/>
      </c>
      <c r="EX95" s="369" t="str">
        <v/>
      </c>
      <c r="EY95" s="369" t="str">
        <v/>
      </c>
      <c r="EZ95" s="369" t="str">
        <v/>
      </c>
      <c r="FA95" s="369" t="str">
        <v/>
      </c>
      <c r="FB95" s="369" t="str">
        <v/>
      </c>
      <c r="FC95" s="369" t="str">
        <v/>
      </c>
      <c r="FD95" s="369" t="str">
        <v/>
      </c>
      <c r="FE95" s="369" t="str">
        <v/>
      </c>
      <c r="FF95" s="369" t="str">
        <v/>
      </c>
      <c r="FG95" s="369" t="str">
        <v/>
      </c>
      <c r="FH95" s="369" t="str">
        <v/>
      </c>
      <c r="FI95" s="369" t="str">
        <v/>
      </c>
      <c r="FJ95" s="369" t="str">
        <v/>
      </c>
      <c r="FK95" s="369" t="str">
        <v/>
      </c>
      <c r="FL95" s="369" t="str">
        <v/>
      </c>
      <c r="FM95" s="369" t="str">
        <v/>
      </c>
      <c r="FN95" s="369" t="str">
        <v/>
      </c>
      <c r="FO95" s="369" t="str">
        <v/>
      </c>
      <c r="FP95" s="369" t="str">
        <v/>
      </c>
      <c r="FQ95" s="369" t="str">
        <v/>
      </c>
      <c r="FR95" s="369" t="str">
        <v/>
      </c>
      <c r="FS95" s="369" t="str">
        <v/>
      </c>
      <c r="FT95" s="369" t="str">
        <v/>
      </c>
      <c r="FU95" s="369" t="str">
        <v/>
      </c>
      <c r="FV95" s="369" t="str">
        <v/>
      </c>
      <c r="FW95" s="369" t="str">
        <v/>
      </c>
      <c r="FX95" s="369" t="str">
        <v/>
      </c>
      <c r="FY95" s="369" t="str">
        <v/>
      </c>
      <c r="FZ95" s="369" t="str">
        <v/>
      </c>
      <c r="GA95" s="369" t="str">
        <v/>
      </c>
      <c r="GB95" s="369" t="str">
        <v/>
      </c>
      <c r="GC95" s="369" t="str">
        <v/>
      </c>
      <c r="GD95" s="369" t="str">
        <v/>
      </c>
      <c r="GE95" s="369" t="str">
        <v/>
      </c>
      <c r="GF95" s="369" t="str">
        <v/>
      </c>
      <c r="GG95" s="369" t="str">
        <v/>
      </c>
      <c r="GH95" s="369" t="str">
        <v/>
      </c>
      <c r="GI95" s="369" t="str">
        <v/>
      </c>
      <c r="GJ95" s="369" t="str">
        <v/>
      </c>
      <c r="GK95" s="369" t="str">
        <v/>
      </c>
      <c r="GL95" s="369" t="str">
        <v/>
      </c>
      <c r="GM95" s="369" t="str">
        <v/>
      </c>
      <c r="GN95" s="369" t="str">
        <v/>
      </c>
      <c r="GO95" s="369" t="str">
        <v/>
      </c>
      <c r="GP95" s="369" t="str">
        <v/>
      </c>
      <c r="GQ95" s="369" t="str">
        <v/>
      </c>
      <c r="GR95" s="369" t="str">
        <v/>
      </c>
      <c r="GS95" s="369" t="str">
        <v/>
      </c>
      <c r="GT95" s="369" t="str">
        <v/>
      </c>
      <c r="GU95" s="369" t="str">
        <v/>
      </c>
      <c r="GV95" s="369" t="str">
        <v/>
      </c>
      <c r="GW95" s="369" t="str">
        <v/>
      </c>
      <c r="GX95" s="369" t="str">
        <v/>
      </c>
      <c r="GY95" s="369" t="str">
        <v/>
      </c>
      <c r="GZ95" s="369" t="str">
        <v/>
      </c>
      <c r="HA95" s="369" t="str">
        <v/>
      </c>
      <c r="HB95" s="369" t="str">
        <v/>
      </c>
      <c r="HC95" s="369" t="str">
        <v/>
      </c>
      <c r="HD95" s="369" t="str">
        <v/>
      </c>
      <c r="HE95" s="369" t="str">
        <v/>
      </c>
      <c r="HF95" s="369" t="str">
        <v/>
      </c>
      <c r="HG95" s="369" t="str">
        <v/>
      </c>
      <c r="HH95" s="369" t="str">
        <v/>
      </c>
      <c r="HI95" s="369" t="str">
        <v/>
      </c>
      <c r="HJ95" s="369" t="str">
        <v/>
      </c>
      <c r="HK95" s="369" t="str">
        <v/>
      </c>
      <c r="HL95" s="369" t="str">
        <v/>
      </c>
      <c r="HM95" s="369" t="str">
        <v/>
      </c>
      <c r="HN95" s="369" t="str">
        <v/>
      </c>
      <c r="HO95" s="369" t="str">
        <v/>
      </c>
      <c r="HP95" s="369" t="str">
        <v/>
      </c>
      <c r="HQ95" s="369" t="str">
        <v/>
      </c>
      <c r="HR95" s="369" t="str">
        <v/>
      </c>
      <c r="HS95" s="369" t="str">
        <v/>
      </c>
      <c r="HT95" s="369" t="str">
        <v/>
      </c>
      <c r="HU95" s="369" t="str">
        <v/>
      </c>
      <c r="HV95" s="369" t="str">
        <v/>
      </c>
      <c r="HW95" s="369" t="str">
        <v/>
      </c>
      <c r="HX95" s="369" t="str">
        <v/>
      </c>
      <c r="HY95" s="369" t="str">
        <v/>
      </c>
      <c r="HZ95" s="369" t="str">
        <v/>
      </c>
      <c r="IA95" s="369" t="str">
        <v/>
      </c>
      <c r="IB95" s="369" t="str">
        <v/>
      </c>
      <c r="IC95" s="369" t="str">
        <v/>
      </c>
      <c r="ID95" s="369" t="str">
        <v/>
      </c>
      <c r="IE95" s="369" t="str">
        <v/>
      </c>
      <c r="IF95" s="369" t="str">
        <v/>
      </c>
      <c r="IG95" s="369" t="str">
        <v/>
      </c>
      <c r="IH95" s="369" t="str">
        <v/>
      </c>
      <c r="II95" s="369" t="str">
        <v/>
      </c>
      <c r="IJ95" s="369" t="str">
        <v/>
      </c>
      <c r="IK95" s="369" t="str">
        <v/>
      </c>
      <c r="IL95" s="369" t="str">
        <v/>
      </c>
      <c r="IM95" s="369" t="str">
        <v/>
      </c>
      <c r="IN95" s="369" t="str">
        <v/>
      </c>
      <c r="IO95" s="369" t="str">
        <v/>
      </c>
      <c r="IP95" s="369" t="str">
        <v/>
      </c>
      <c r="IQ95" s="369" t="str">
        <v/>
      </c>
      <c r="IR95" s="369" t="str">
        <v/>
      </c>
      <c r="IS95" s="369" t="str">
        <v/>
      </c>
      <c r="IT95" s="369" t="str">
        <v/>
      </c>
      <c r="IU95" s="369" t="str">
        <v/>
      </c>
      <c r="IV95" s="369" t="str">
        <v/>
      </c>
      <c r="IW95" s="369" t="str">
        <v/>
      </c>
      <c r="IX95" s="369" t="str">
        <v/>
      </c>
      <c r="IY95" s="369" t="str">
        <v/>
      </c>
      <c r="IZ95" s="369" t="str">
        <v/>
      </c>
      <c r="JA95" s="369" t="str">
        <v/>
      </c>
      <c r="JB95" s="369" t="str">
        <v/>
      </c>
      <c r="JC95" s="369" t="str">
        <v/>
      </c>
      <c r="JD95" s="369" t="str">
        <v/>
      </c>
      <c r="JE95" s="369" t="str">
        <v/>
      </c>
      <c r="JF95" s="369" t="str">
        <v/>
      </c>
      <c r="JG95" s="369" t="str">
        <v/>
      </c>
      <c r="JH95" s="369" t="str">
        <v/>
      </c>
      <c r="JI95" s="369" t="str">
        <v/>
      </c>
      <c r="JJ95" s="369" t="str">
        <v/>
      </c>
      <c r="JK95" s="369" t="str">
        <v/>
      </c>
      <c r="JL95" s="369" t="str">
        <v/>
      </c>
      <c r="JM95" s="369" t="str">
        <v/>
      </c>
      <c r="JN95" s="369" t="str">
        <v/>
      </c>
      <c r="JO95" s="369" t="str">
        <v/>
      </c>
      <c r="JP95" s="369" t="str">
        <v/>
      </c>
      <c r="JQ95" s="369" t="str">
        <v/>
      </c>
      <c r="JR95" s="369" t="str">
        <v/>
      </c>
      <c r="JS95" s="369" t="str">
        <v/>
      </c>
      <c r="JT95" s="369" t="str">
        <v/>
      </c>
      <c r="JU95" s="369" t="str">
        <v/>
      </c>
      <c r="JV95" s="369" t="str">
        <v/>
      </c>
      <c r="JW95" s="369" t="str">
        <v/>
      </c>
      <c r="JX95" s="369" t="str">
        <v/>
      </c>
      <c r="JY95" s="369" t="str">
        <v/>
      </c>
      <c r="JZ95" s="369" t="str">
        <v/>
      </c>
      <c r="KA95" s="369" t="str">
        <v/>
      </c>
      <c r="KB95" s="369" t="str">
        <v/>
      </c>
      <c r="KC95" s="369" t="str">
        <v/>
      </c>
      <c r="KD95" s="369" t="str">
        <v/>
      </c>
      <c r="KE95" s="369" t="str">
        <v/>
      </c>
      <c r="KF95" s="369" t="str">
        <v/>
      </c>
      <c r="KG95" s="369" t="str">
        <v/>
      </c>
      <c r="KH95" s="369" t="str">
        <v/>
      </c>
      <c r="KI95" s="369" t="str">
        <v/>
      </c>
      <c r="KJ95" s="369" t="str">
        <v/>
      </c>
      <c r="KK95" s="369" t="str">
        <v/>
      </c>
      <c r="KL95" s="369" t="str">
        <v/>
      </c>
      <c r="KM95" s="369" t="str">
        <v/>
      </c>
      <c r="KN95" s="369" t="str">
        <v/>
      </c>
      <c r="KO95" s="369" t="str">
        <v/>
      </c>
      <c r="KP95" s="369" t="str">
        <v/>
      </c>
      <c r="KQ95" s="369" t="str">
        <v/>
      </c>
      <c r="KR95" s="369" t="str">
        <v/>
      </c>
      <c r="KS95" s="369" t="str">
        <v/>
      </c>
      <c r="KT95" s="369" t="str">
        <v/>
      </c>
      <c r="KU95" s="369" t="str">
        <v/>
      </c>
      <c r="KV95" s="369" t="str">
        <v/>
      </c>
      <c r="KW95" s="369" t="str">
        <v/>
      </c>
      <c r="KX95" s="369" t="str">
        <v/>
      </c>
      <c r="KY95" s="369" t="str">
        <v/>
      </c>
      <c r="KZ95" s="369" t="str">
        <v/>
      </c>
      <c r="LA95" s="369" t="str">
        <v/>
      </c>
      <c r="LB95" s="369" t="str">
        <v/>
      </c>
      <c r="LC95" s="369" t="str">
        <v/>
      </c>
      <c r="LD95" s="369" t="str">
        <v/>
      </c>
      <c r="LE95" s="369" t="str">
        <v/>
      </c>
      <c r="LF95" s="369" t="str">
        <v/>
      </c>
      <c r="LG95" s="369" t="str">
        <v/>
      </c>
      <c r="LH95" s="369" t="str">
        <v/>
      </c>
      <c r="LI95" s="369" t="str">
        <v/>
      </c>
      <c r="LJ95" s="369" t="str">
        <v/>
      </c>
      <c r="LK95" s="369" t="str">
        <v/>
      </c>
      <c r="LL95" s="369" t="str">
        <v/>
      </c>
      <c r="LM95" s="369" t="str">
        <v/>
      </c>
      <c r="LN95" s="369" t="str">
        <v/>
      </c>
      <c r="LO95" s="369" t="str">
        <v/>
      </c>
      <c r="LP95" s="369" t="str">
        <v/>
      </c>
      <c r="LQ95" s="369" t="str">
        <v/>
      </c>
      <c r="LR95" s="369" t="str">
        <v/>
      </c>
      <c r="LS95" s="369" t="str">
        <v/>
      </c>
      <c r="LT95" s="369" t="str">
        <v/>
      </c>
      <c r="LU95" s="369" t="str">
        <v/>
      </c>
      <c r="LV95" s="369" t="str">
        <v/>
      </c>
      <c r="LW95" s="369" t="str">
        <v/>
      </c>
      <c r="LX95" s="369" t="str">
        <v/>
      </c>
      <c r="LY95" s="369" t="str">
        <v/>
      </c>
      <c r="LZ95" s="369" t="str">
        <v/>
      </c>
      <c r="MA95" s="369" t="str">
        <v/>
      </c>
      <c r="MB95" s="369" t="str">
        <v/>
      </c>
      <c r="MC95" s="369" t="str">
        <v/>
      </c>
      <c r="MD95" s="369" t="str">
        <v/>
      </c>
      <c r="ME95" s="369" t="str">
        <v/>
      </c>
      <c r="MF95" s="369" t="str">
        <v/>
      </c>
      <c r="MG95" s="369" t="str">
        <v/>
      </c>
      <c r="MH95" s="369" t="str">
        <v/>
      </c>
      <c r="MI95" s="369" t="str">
        <v/>
      </c>
      <c r="MJ95" s="369" t="str">
        <v/>
      </c>
      <c r="MK95" s="369" t="str">
        <v/>
      </c>
      <c r="ML95" s="369" t="str">
        <v/>
      </c>
      <c r="MM95" s="369" t="str">
        <v/>
      </c>
      <c r="MN95" s="369" t="str">
        <v/>
      </c>
      <c r="MO95" s="369" t="str">
        <v/>
      </c>
      <c r="MP95" s="369" t="str">
        <v/>
      </c>
      <c r="MQ95" s="369" t="str">
        <v/>
      </c>
      <c r="MR95" s="369" t="str">
        <v/>
      </c>
      <c r="MS95" s="369" t="str">
        <v/>
      </c>
      <c r="MT95" s="369" t="str">
        <v/>
      </c>
      <c r="MU95" s="369" t="str">
        <v/>
      </c>
      <c r="MV95" s="369" t="str">
        <v/>
      </c>
      <c r="MW95" s="369" t="str">
        <v/>
      </c>
      <c r="MX95" s="369" t="str">
        <v/>
      </c>
      <c r="MY95" s="369" t="str">
        <v/>
      </c>
      <c r="MZ95" s="369" t="str">
        <v/>
      </c>
      <c r="NA95" s="369" t="str">
        <v/>
      </c>
      <c r="NB95" s="369" t="str">
        <v/>
      </c>
      <c r="NC95" s="369" t="str">
        <v/>
      </c>
      <c r="ND95" s="369" t="str">
        <v/>
      </c>
      <c r="NE95" s="369" t="str">
        <v/>
      </c>
      <c r="NF95" s="369" t="str">
        <v/>
      </c>
      <c r="NG95" s="369" t="str">
        <v/>
      </c>
      <c r="NH95" s="369" t="str">
        <v/>
      </c>
      <c r="NI95" s="369" t="str">
        <v/>
      </c>
      <c r="NJ95" s="369" t="str">
        <v/>
      </c>
      <c r="NK95" s="369" t="str">
        <v/>
      </c>
      <c r="NL95" s="369" t="str">
        <v/>
      </c>
      <c r="NM95" s="369" t="str">
        <v/>
      </c>
      <c r="NN95" s="369" t="str">
        <v/>
      </c>
      <c r="NO95" s="369" t="str">
        <v/>
      </c>
      <c r="NP95" s="369" t="str">
        <v/>
      </c>
      <c r="NQ95" s="369" t="str">
        <v/>
      </c>
      <c r="NR95" s="369" t="str">
        <v/>
      </c>
      <c r="NS95" s="369" t="str">
        <v/>
      </c>
      <c r="NT95" s="369" t="str">
        <v/>
      </c>
      <c r="NU95" s="369" t="str">
        <v/>
      </c>
      <c r="NV95" s="369" t="str">
        <v/>
      </c>
      <c r="NW95" s="369" t="str">
        <v/>
      </c>
      <c r="NX95" s="369" t="str">
        <v/>
      </c>
      <c r="NY95" s="369" t="str">
        <v/>
      </c>
      <c r="NZ95" s="369" t="str">
        <v/>
      </c>
      <c r="OA95" s="369" t="str">
        <v/>
      </c>
      <c r="OB95" s="369" t="str">
        <v/>
      </c>
      <c r="OC95" s="369" t="str">
        <v/>
      </c>
      <c r="OD95" s="369" t="str">
        <v/>
      </c>
      <c r="OE95" s="369" t="str">
        <v/>
      </c>
      <c r="OF95" s="369" t="str">
        <v/>
      </c>
      <c r="OG95" s="369" t="str">
        <v/>
      </c>
      <c r="OH95" s="369" t="str">
        <v/>
      </c>
      <c r="OI95" s="369" t="str">
        <v/>
      </c>
      <c r="OJ95" s="369" t="str">
        <v/>
      </c>
      <c r="OK95" s="369" t="str">
        <v/>
      </c>
      <c r="OL95" s="369" t="str">
        <v/>
      </c>
      <c r="OM95" s="369" t="str">
        <v/>
      </c>
      <c r="ON95" s="369" t="str">
        <v/>
      </c>
      <c r="OO95" s="369" t="str">
        <v/>
      </c>
      <c r="OP95" s="369" t="str">
        <v/>
      </c>
      <c r="OQ95" s="371" t="str">
        <v/>
      </c>
      <c r="OR95" s="369" t="str">
        <v/>
      </c>
      <c r="OS95" s="369" t="str">
        <v/>
      </c>
      <c r="OT95" s="369" t="str">
        <v/>
      </c>
      <c r="OU95" s="369" t="str">
        <v/>
      </c>
      <c r="OV95" s="369" t="str">
        <v/>
      </c>
      <c r="OW95" s="369" t="str">
        <v/>
      </c>
      <c r="OX95" s="369" t="str">
        <v/>
      </c>
      <c r="OY95" s="369" t="str">
        <v/>
      </c>
      <c r="OZ95" s="369" t="str">
        <v/>
      </c>
      <c r="PA95" s="369" t="str">
        <v/>
      </c>
      <c r="PB95" s="369" t="str">
        <v/>
      </c>
      <c r="PC95" s="369" t="str">
        <v/>
      </c>
      <c r="PD95" s="369" t="str">
        <v/>
      </c>
      <c r="PE95" s="369" t="str">
        <v/>
      </c>
      <c r="PF95" s="369" t="str">
        <v/>
      </c>
      <c r="PG95" s="369" t="str">
        <v/>
      </c>
      <c r="PH95" s="369" t="str">
        <v/>
      </c>
      <c r="PI95" s="369" t="str">
        <v/>
      </c>
      <c r="PJ95" s="369" t="str">
        <v/>
      </c>
      <c r="PK95" s="369" t="str">
        <v/>
      </c>
      <c r="PL95" s="369" t="str">
        <v/>
      </c>
      <c r="PM95" s="369" t="str">
        <v/>
      </c>
      <c r="PN95" s="369" t="str">
        <v/>
      </c>
      <c r="PO95" s="369" t="str">
        <v/>
      </c>
      <c r="PP95" s="369" t="str">
        <v/>
      </c>
      <c r="PQ95" s="369" t="str">
        <v/>
      </c>
      <c r="PR95" s="369" t="str">
        <v/>
      </c>
      <c r="PS95" s="369" t="str">
        <v/>
      </c>
      <c r="PT95" s="369" t="str">
        <v/>
      </c>
      <c r="PU95" s="369" t="str">
        <v/>
      </c>
      <c r="PV95" s="369" t="str">
        <v/>
      </c>
      <c r="PW95" s="369" t="str">
        <v/>
      </c>
      <c r="PX95" s="369" t="str">
        <v/>
      </c>
      <c r="PY95" s="369" t="str">
        <v/>
      </c>
      <c r="PZ95" s="369" t="str">
        <v/>
      </c>
      <c r="QA95" s="369" t="str">
        <v/>
      </c>
      <c r="QB95" s="369" t="str">
        <v/>
      </c>
      <c r="QC95" s="369" t="str">
        <v/>
      </c>
      <c r="QD95" s="369" t="str">
        <v/>
      </c>
      <c r="QE95" s="369" t="str">
        <v/>
      </c>
      <c r="QF95" s="369" t="str">
        <v/>
      </c>
      <c r="QG95" s="369" t="str">
        <v/>
      </c>
      <c r="QH95" s="369" t="str">
        <v/>
      </c>
      <c r="QI95" s="369" t="str">
        <v/>
      </c>
      <c r="QJ95" s="369" t="str">
        <v/>
      </c>
      <c r="QK95" s="369" t="str">
        <v/>
      </c>
      <c r="QL95" s="369" t="str">
        <v/>
      </c>
      <c r="QM95" s="369" t="str">
        <v/>
      </c>
      <c r="QN95" s="369" t="str">
        <v/>
      </c>
      <c r="QO95" s="369" t="str">
        <v/>
      </c>
      <c r="QP95" s="369" t="str">
        <v/>
      </c>
      <c r="QQ95" s="369" t="str">
        <v/>
      </c>
      <c r="QR95" s="369" t="str">
        <v/>
      </c>
      <c r="QS95" s="369" t="str">
        <v/>
      </c>
      <c r="QT95" s="369" t="str">
        <v/>
      </c>
      <c r="QU95" s="369" t="str">
        <v/>
      </c>
      <c r="QV95" s="369" t="str">
        <v/>
      </c>
      <c r="QW95" s="369" t="str">
        <v/>
      </c>
      <c r="QX95" s="369" t="str">
        <v/>
      </c>
      <c r="QY95" s="369" t="str">
        <v/>
      </c>
      <c r="QZ95" s="369" t="str">
        <v/>
      </c>
      <c r="RA95" s="369" t="str">
        <v/>
      </c>
      <c r="RB95" s="369" t="str">
        <v/>
      </c>
      <c r="RC95" s="369" t="str">
        <v/>
      </c>
      <c r="RD95" s="369" t="str">
        <v/>
      </c>
      <c r="RE95" s="369" t="str">
        <v/>
      </c>
      <c r="RF95" s="369" t="str">
        <v/>
      </c>
      <c r="RG95" s="369" t="str">
        <v/>
      </c>
      <c r="RH95" s="369" t="str">
        <v/>
      </c>
      <c r="RI95" s="369" t="str">
        <v/>
      </c>
      <c r="RJ95" s="369" t="str">
        <v/>
      </c>
      <c r="RK95" s="369" t="str">
        <v/>
      </c>
      <c r="RL95" s="369" t="str">
        <v/>
      </c>
      <c r="RM95" s="369" t="str">
        <v/>
      </c>
      <c r="RN95" s="369" t="str">
        <v/>
      </c>
      <c r="RO95" s="369" t="str">
        <v/>
      </c>
      <c r="RP95" s="369" t="str">
        <v/>
      </c>
      <c r="RQ95" s="369" t="str">
        <v/>
      </c>
      <c r="RR95" s="369" t="str">
        <v/>
      </c>
      <c r="RS95" s="369" t="str">
        <v/>
      </c>
      <c r="RT95" s="369" t="str">
        <v/>
      </c>
      <c r="RU95" s="369" t="str">
        <v/>
      </c>
      <c r="RV95" s="369" t="str">
        <v/>
      </c>
      <c r="RW95" s="369" t="str">
        <v/>
      </c>
      <c r="RX95" s="369" t="str">
        <v/>
      </c>
      <c r="RY95" s="369" t="str">
        <v/>
      </c>
      <c r="RZ95" s="369" t="str">
        <v/>
      </c>
      <c r="SA95" s="369" t="str">
        <v/>
      </c>
      <c r="SB95" s="369" t="str">
        <v/>
      </c>
      <c r="SC95" s="369" t="str">
        <v/>
      </c>
      <c r="SD95" s="369" t="str">
        <v/>
      </c>
      <c r="SE95" s="369" t="str">
        <v/>
      </c>
      <c r="SF95" s="369" t="str">
        <v/>
      </c>
      <c r="SG95" s="369" t="str">
        <v/>
      </c>
      <c r="SH95" s="369" t="str">
        <v/>
      </c>
      <c r="SI95" s="369" t="str">
        <v/>
      </c>
      <c r="SJ95" s="369" t="str">
        <v/>
      </c>
      <c r="SK95" s="369" t="str">
        <v/>
      </c>
      <c r="SL95" s="369" t="str">
        <v/>
      </c>
      <c r="SM95" s="369" t="str">
        <v/>
      </c>
      <c r="SN95" s="369" t="str">
        <v/>
      </c>
      <c r="SO95" s="369" t="str">
        <v/>
      </c>
      <c r="SP95" s="369" t="str">
        <v/>
      </c>
      <c r="SQ95" s="369" t="str">
        <v/>
      </c>
      <c r="SR95" s="369" t="str">
        <v/>
      </c>
      <c r="SS95" s="369" t="str">
        <v/>
      </c>
      <c r="ST95" s="369" t="str">
        <v/>
      </c>
      <c r="SU95" s="369" t="str">
        <v/>
      </c>
      <c r="SV95" s="369" t="str">
        <v/>
      </c>
      <c r="SW95" s="369" t="str">
        <v/>
      </c>
      <c r="SX95" s="369" t="str">
        <v/>
      </c>
      <c r="SY95" s="369" t="str">
        <v/>
      </c>
      <c r="SZ95" s="369" t="str">
        <v/>
      </c>
      <c r="TA95" s="369" t="str">
        <v/>
      </c>
      <c r="TB95" s="369" t="str">
        <v/>
      </c>
      <c r="TC95" s="369" t="str">
        <v/>
      </c>
      <c r="TD95" s="369" t="str">
        <v/>
      </c>
      <c r="TE95" s="369" t="str">
        <v/>
      </c>
      <c r="TF95" s="369" t="str">
        <v/>
      </c>
      <c r="TG95" s="369" t="str">
        <v/>
      </c>
      <c r="TH95" s="369" t="str">
        <v/>
      </c>
      <c r="TI95" s="369" t="str">
        <v/>
      </c>
      <c r="TJ95" s="369" t="str">
        <v/>
      </c>
      <c r="TK95" s="369" t="str">
        <v/>
      </c>
      <c r="TL95" s="369" t="str">
        <v/>
      </c>
      <c r="TM95" s="369" t="str">
        <v/>
      </c>
      <c r="TN95" s="369" t="str">
        <v/>
      </c>
      <c r="TO95" s="369" t="str">
        <v/>
      </c>
      <c r="TP95" s="369" t="str">
        <v/>
      </c>
      <c r="TQ95" s="369" t="str">
        <v/>
      </c>
      <c r="TR95" s="369" t="str">
        <v/>
      </c>
      <c r="TS95" s="369" t="str">
        <v/>
      </c>
      <c r="TT95" s="369" t="str">
        <v/>
      </c>
      <c r="TU95" s="369" t="str">
        <v/>
      </c>
      <c r="TV95" s="369" t="str">
        <v/>
      </c>
      <c r="TW95" s="369" t="str">
        <v/>
      </c>
      <c r="TX95" s="369" t="str">
        <v/>
      </c>
      <c r="TY95" s="369" t="str">
        <v/>
      </c>
      <c r="TZ95" s="369" t="str">
        <v/>
      </c>
      <c r="UA95" s="369" t="str">
        <v/>
      </c>
      <c r="UB95" s="369" t="str">
        <v/>
      </c>
      <c r="UC95" s="369" t="str">
        <v/>
      </c>
      <c r="UD95" s="369" t="str">
        <v/>
      </c>
      <c r="UE95" s="369" t="str">
        <v/>
      </c>
      <c r="UF95" s="369" t="str">
        <v/>
      </c>
      <c r="UG95" s="369" t="str">
        <v/>
      </c>
      <c r="UH95" s="369" t="str">
        <v/>
      </c>
      <c r="UI95" s="369" t="str">
        <v/>
      </c>
      <c r="UJ95" s="369" t="str">
        <v/>
      </c>
      <c r="UK95" s="369" t="str">
        <v/>
      </c>
      <c r="UL95" s="369" t="str">
        <v/>
      </c>
      <c r="UM95" s="369" t="str">
        <v/>
      </c>
      <c r="UN95" s="369" t="str">
        <v/>
      </c>
      <c r="UO95" s="369" t="str">
        <v/>
      </c>
      <c r="UP95" s="369" t="str">
        <v/>
      </c>
      <c r="UQ95" s="369" t="str">
        <v/>
      </c>
      <c r="UR95" s="369" t="str">
        <v/>
      </c>
      <c r="US95" s="369" t="str">
        <v/>
      </c>
      <c r="UT95" s="369" t="str">
        <v/>
      </c>
      <c r="UU95" s="369" t="str">
        <v/>
      </c>
      <c r="UV95" s="369" t="str">
        <v/>
      </c>
      <c r="UW95" s="369" t="str">
        <v/>
      </c>
      <c r="UX95" s="369" t="str">
        <v/>
      </c>
      <c r="UY95" s="369" t="str">
        <v/>
      </c>
      <c r="UZ95" s="369" t="str">
        <v/>
      </c>
      <c r="VA95" s="369" t="str">
        <v/>
      </c>
      <c r="VB95" s="369" t="str">
        <v/>
      </c>
      <c r="VC95" s="369" t="str">
        <v/>
      </c>
      <c r="VD95" s="369" t="str">
        <v/>
      </c>
      <c r="VE95" s="369" t="str">
        <v/>
      </c>
      <c r="VF95" s="369" t="str">
        <v/>
      </c>
      <c r="VG95" s="369" t="str">
        <v/>
      </c>
      <c r="VH95" s="369" t="str">
        <v/>
      </c>
      <c r="VI95" s="369" t="str">
        <v/>
      </c>
      <c r="VJ95" s="369" t="str">
        <v/>
      </c>
      <c r="VK95" s="369" t="str">
        <v/>
      </c>
      <c r="VL95" s="369" t="str">
        <v/>
      </c>
      <c r="VM95" s="369" t="str">
        <v/>
      </c>
      <c r="VN95" s="369" t="str">
        <v/>
      </c>
      <c r="VO95" s="369" t="str">
        <v/>
      </c>
      <c r="VP95" s="369" t="str">
        <v/>
      </c>
      <c r="VQ95" s="369" t="str">
        <v/>
      </c>
      <c r="VR95" s="369" t="str">
        <v/>
      </c>
      <c r="VS95" s="369" t="str">
        <v/>
      </c>
      <c r="VT95" s="369" t="str">
        <v/>
      </c>
      <c r="VU95" s="369" t="str">
        <v/>
      </c>
      <c r="VV95" s="369" t="str">
        <v/>
      </c>
      <c r="VW95" s="369" t="str">
        <v/>
      </c>
      <c r="VX95" s="369" t="str">
        <v/>
      </c>
      <c r="VY95" s="369" t="str">
        <v/>
      </c>
      <c r="VZ95" s="369" t="str">
        <v/>
      </c>
      <c r="WA95" s="369" t="str">
        <v/>
      </c>
      <c r="WB95" s="369" t="str">
        <v/>
      </c>
      <c r="WC95" s="369" t="str">
        <v/>
      </c>
      <c r="WD95" s="369" t="str">
        <v/>
      </c>
      <c r="WE95" s="369" t="str">
        <v/>
      </c>
      <c r="WF95" s="369" t="str">
        <v/>
      </c>
      <c r="WG95" s="369" t="str">
        <v/>
      </c>
      <c r="WH95" s="369" t="str">
        <v/>
      </c>
      <c r="WI95" s="369" t="str">
        <v/>
      </c>
    </row>
    <row r="96" spans="1:607">
      <c r="A96" s="348"/>
      <c r="B96" s="360" t="s">
        <v>828</v>
      </c>
      <c r="C96" s="348"/>
      <c r="D96" s="348"/>
      <c r="E96" s="348"/>
      <c r="F96" s="348"/>
      <c r="G96" s="361" t="str">
        <f t="shared" si="2"/>
        <v/>
      </c>
      <c r="H96" s="361" t="str">
        <f t="shared" si="3"/>
        <v/>
      </c>
      <c r="I96" s="397"/>
      <c r="J96" s="348"/>
      <c r="K96" s="348"/>
      <c r="L96" s="348"/>
      <c r="M96" s="348"/>
      <c r="N96" s="400"/>
      <c r="O96" s="400"/>
      <c r="P96" s="400"/>
      <c r="Q96" s="400"/>
      <c r="R96" s="400"/>
      <c r="S96" s="400"/>
      <c r="T96" s="400"/>
      <c r="U96" s="400"/>
      <c r="V96" s="400"/>
      <c r="W96" s="400"/>
      <c r="X96" s="400"/>
      <c r="Y96" s="400"/>
      <c r="Z96" s="400"/>
      <c r="AA96" s="400"/>
      <c r="AB96" s="400"/>
      <c r="AC96" s="400"/>
      <c r="AD96" s="400"/>
      <c r="AE96" s="400"/>
      <c r="AF96" s="400"/>
      <c r="AG96" s="400"/>
      <c r="AH96" s="400"/>
      <c r="AI96" s="400"/>
      <c r="AJ96" s="400"/>
      <c r="AK96" s="400"/>
      <c r="AL96" s="400"/>
      <c r="AM96" s="400"/>
      <c r="AN96" s="400"/>
      <c r="AO96" s="400"/>
      <c r="AP96" s="400"/>
      <c r="AQ96" s="400"/>
      <c r="AR96" s="400"/>
      <c r="AS96" s="400"/>
      <c r="AT96" s="400"/>
      <c r="AU96" s="400"/>
      <c r="AV96" s="400"/>
      <c r="AW96" s="400"/>
      <c r="AX96" s="400"/>
      <c r="AY96" s="400"/>
      <c r="AZ96" s="400"/>
      <c r="BA96" s="400"/>
      <c r="BB96" s="400"/>
      <c r="BC96" s="400"/>
      <c r="BD96" s="400"/>
      <c r="BE96" s="400"/>
      <c r="BF96" s="400"/>
      <c r="BG96" s="400"/>
      <c r="BH96" s="400"/>
      <c r="BI96" s="400"/>
      <c r="BJ96" s="400"/>
      <c r="BK96" s="400"/>
      <c r="BL96" s="400"/>
      <c r="BM96" s="400"/>
      <c r="BN96" s="400"/>
      <c r="BO96" s="400"/>
      <c r="BP96" s="400"/>
      <c r="BQ96" s="400"/>
      <c r="BR96" s="400"/>
      <c r="BS96" s="400"/>
      <c r="BT96" s="400"/>
      <c r="BU96" s="400"/>
      <c r="BV96" s="400"/>
      <c r="BW96" s="400"/>
      <c r="BX96" s="400"/>
      <c r="BY96" s="400"/>
      <c r="BZ96" s="400"/>
      <c r="CA96" s="400"/>
      <c r="CB96" s="400"/>
      <c r="CC96" s="400"/>
      <c r="CD96" s="400"/>
      <c r="CE96" s="400"/>
      <c r="CF96" s="400"/>
      <c r="CG96" s="400"/>
      <c r="CH96" s="400"/>
      <c r="CI96" s="400"/>
      <c r="CJ96" s="400"/>
      <c r="CK96" s="400"/>
      <c r="CL96" s="400"/>
      <c r="CM96" s="400"/>
      <c r="CN96" s="400"/>
      <c r="CO96" s="400"/>
      <c r="CP96" s="400"/>
      <c r="CQ96" s="400"/>
      <c r="CR96" s="400"/>
      <c r="CS96" s="400"/>
      <c r="CT96" s="400"/>
      <c r="CU96" s="400"/>
      <c r="CV96" s="400"/>
      <c r="CW96" s="400"/>
      <c r="CX96" s="400"/>
      <c r="CY96" s="400"/>
      <c r="CZ96" s="362"/>
      <c r="DB96" s="897"/>
      <c r="DC96" s="897"/>
      <c r="DD96" s="368" t="str">
        <v/>
      </c>
      <c r="DE96" s="369" t="str">
        <v/>
      </c>
      <c r="DF96" s="369" t="str">
        <v/>
      </c>
      <c r="DG96" s="369" t="str">
        <v/>
      </c>
      <c r="DH96" s="369" t="str">
        <v/>
      </c>
      <c r="DI96" s="369" t="str">
        <v/>
      </c>
      <c r="DJ96" s="369" t="str">
        <v/>
      </c>
      <c r="DK96" s="369" t="str">
        <v/>
      </c>
      <c r="DL96" s="369" t="str">
        <v/>
      </c>
      <c r="DM96" s="369" t="str">
        <v/>
      </c>
      <c r="DN96" s="369" t="str">
        <v/>
      </c>
      <c r="DO96" s="369" t="str">
        <v/>
      </c>
      <c r="DP96" s="369" t="str">
        <v/>
      </c>
      <c r="DQ96" s="369" t="str">
        <v/>
      </c>
      <c r="DR96" s="369" t="str">
        <v/>
      </c>
      <c r="DS96" s="369" t="str">
        <v/>
      </c>
      <c r="DT96" s="369" t="str">
        <v/>
      </c>
      <c r="DU96" s="369" t="str">
        <v/>
      </c>
      <c r="DV96" s="369" t="str">
        <v/>
      </c>
      <c r="DW96" s="369" t="str">
        <v/>
      </c>
      <c r="DX96" s="370" t="str">
        <v/>
      </c>
      <c r="DY96" s="369" t="str">
        <v/>
      </c>
      <c r="DZ96" s="369" t="str">
        <v/>
      </c>
      <c r="EA96" s="369" t="str">
        <v/>
      </c>
      <c r="EB96" s="369" t="str">
        <v/>
      </c>
      <c r="EC96" s="369" t="str">
        <v/>
      </c>
      <c r="ED96" s="369" t="str">
        <v/>
      </c>
      <c r="EE96" s="369" t="str">
        <v/>
      </c>
      <c r="EF96" s="369" t="str">
        <v/>
      </c>
      <c r="EG96" s="369" t="str">
        <v/>
      </c>
      <c r="EH96" s="369" t="str">
        <v/>
      </c>
      <c r="EI96" s="369" t="str">
        <v/>
      </c>
      <c r="EJ96" s="369" t="str">
        <v/>
      </c>
      <c r="EK96" s="369" t="str">
        <v/>
      </c>
      <c r="EL96" s="369" t="str">
        <v/>
      </c>
      <c r="EM96" s="369" t="str">
        <v/>
      </c>
      <c r="EN96" s="369" t="str">
        <v/>
      </c>
      <c r="EO96" s="369" t="str">
        <v/>
      </c>
      <c r="EP96" s="369" t="str">
        <v/>
      </c>
      <c r="EQ96" s="369" t="str">
        <v/>
      </c>
      <c r="ER96" s="369" t="str">
        <v/>
      </c>
      <c r="ES96" s="369" t="str">
        <v/>
      </c>
      <c r="ET96" s="369" t="str">
        <v/>
      </c>
      <c r="EU96" s="369" t="str">
        <v/>
      </c>
      <c r="EV96" s="369" t="str">
        <v/>
      </c>
      <c r="EW96" s="369" t="str">
        <v/>
      </c>
      <c r="EX96" s="369" t="str">
        <v/>
      </c>
      <c r="EY96" s="369" t="str">
        <v/>
      </c>
      <c r="EZ96" s="369" t="str">
        <v/>
      </c>
      <c r="FA96" s="369" t="str">
        <v/>
      </c>
      <c r="FB96" s="369" t="str">
        <v/>
      </c>
      <c r="FC96" s="369" t="str">
        <v/>
      </c>
      <c r="FD96" s="369" t="str">
        <v/>
      </c>
      <c r="FE96" s="369" t="str">
        <v/>
      </c>
      <c r="FF96" s="369" t="str">
        <v/>
      </c>
      <c r="FG96" s="369" t="str">
        <v/>
      </c>
      <c r="FH96" s="369" t="str">
        <v/>
      </c>
      <c r="FI96" s="369" t="str">
        <v/>
      </c>
      <c r="FJ96" s="369" t="str">
        <v/>
      </c>
      <c r="FK96" s="369" t="str">
        <v/>
      </c>
      <c r="FL96" s="369" t="str">
        <v/>
      </c>
      <c r="FM96" s="369" t="str">
        <v/>
      </c>
      <c r="FN96" s="369" t="str">
        <v/>
      </c>
      <c r="FO96" s="369" t="str">
        <v/>
      </c>
      <c r="FP96" s="369" t="str">
        <v/>
      </c>
      <c r="FQ96" s="369" t="str">
        <v/>
      </c>
      <c r="FR96" s="369" t="str">
        <v/>
      </c>
      <c r="FS96" s="369" t="str">
        <v/>
      </c>
      <c r="FT96" s="369" t="str">
        <v/>
      </c>
      <c r="FU96" s="369" t="str">
        <v/>
      </c>
      <c r="FV96" s="369" t="str">
        <v/>
      </c>
      <c r="FW96" s="369" t="str">
        <v/>
      </c>
      <c r="FX96" s="369" t="str">
        <v/>
      </c>
      <c r="FY96" s="369" t="str">
        <v/>
      </c>
      <c r="FZ96" s="369" t="str">
        <v/>
      </c>
      <c r="GA96" s="369" t="str">
        <v/>
      </c>
      <c r="GB96" s="369" t="str">
        <v/>
      </c>
      <c r="GC96" s="369" t="str">
        <v/>
      </c>
      <c r="GD96" s="369" t="str">
        <v/>
      </c>
      <c r="GE96" s="369" t="str">
        <v/>
      </c>
      <c r="GF96" s="369" t="str">
        <v/>
      </c>
      <c r="GG96" s="369" t="str">
        <v/>
      </c>
      <c r="GH96" s="369" t="str">
        <v/>
      </c>
      <c r="GI96" s="369" t="str">
        <v/>
      </c>
      <c r="GJ96" s="369" t="str">
        <v/>
      </c>
      <c r="GK96" s="369" t="str">
        <v/>
      </c>
      <c r="GL96" s="369" t="str">
        <v/>
      </c>
      <c r="GM96" s="369" t="str">
        <v/>
      </c>
      <c r="GN96" s="369" t="str">
        <v/>
      </c>
      <c r="GO96" s="369" t="str">
        <v/>
      </c>
      <c r="GP96" s="369" t="str">
        <v/>
      </c>
      <c r="GQ96" s="369" t="str">
        <v/>
      </c>
      <c r="GR96" s="369" t="str">
        <v/>
      </c>
      <c r="GS96" s="369" t="str">
        <v/>
      </c>
      <c r="GT96" s="369" t="str">
        <v/>
      </c>
      <c r="GU96" s="369" t="str">
        <v/>
      </c>
      <c r="GV96" s="369" t="str">
        <v/>
      </c>
      <c r="GW96" s="369" t="str">
        <v/>
      </c>
      <c r="GX96" s="369" t="str">
        <v/>
      </c>
      <c r="GY96" s="369" t="str">
        <v/>
      </c>
      <c r="GZ96" s="369" t="str">
        <v/>
      </c>
      <c r="HA96" s="369" t="str">
        <v/>
      </c>
      <c r="HB96" s="369" t="str">
        <v/>
      </c>
      <c r="HC96" s="369" t="str">
        <v/>
      </c>
      <c r="HD96" s="369" t="str">
        <v/>
      </c>
      <c r="HE96" s="369" t="str">
        <v/>
      </c>
      <c r="HF96" s="369" t="str">
        <v/>
      </c>
      <c r="HG96" s="369" t="str">
        <v/>
      </c>
      <c r="HH96" s="369" t="str">
        <v/>
      </c>
      <c r="HI96" s="369" t="str">
        <v/>
      </c>
      <c r="HJ96" s="369" t="str">
        <v/>
      </c>
      <c r="HK96" s="369" t="str">
        <v/>
      </c>
      <c r="HL96" s="369" t="str">
        <v/>
      </c>
      <c r="HM96" s="369" t="str">
        <v/>
      </c>
      <c r="HN96" s="369" t="str">
        <v/>
      </c>
      <c r="HO96" s="369" t="str">
        <v/>
      </c>
      <c r="HP96" s="369" t="str">
        <v/>
      </c>
      <c r="HQ96" s="369" t="str">
        <v/>
      </c>
      <c r="HR96" s="369" t="str">
        <v/>
      </c>
      <c r="HS96" s="369" t="str">
        <v/>
      </c>
      <c r="HT96" s="369" t="str">
        <v/>
      </c>
      <c r="HU96" s="369" t="str">
        <v/>
      </c>
      <c r="HV96" s="369" t="str">
        <v/>
      </c>
      <c r="HW96" s="369" t="str">
        <v/>
      </c>
      <c r="HX96" s="369" t="str">
        <v/>
      </c>
      <c r="HY96" s="369" t="str">
        <v/>
      </c>
      <c r="HZ96" s="369" t="str">
        <v/>
      </c>
      <c r="IA96" s="369" t="str">
        <v/>
      </c>
      <c r="IB96" s="369" t="str">
        <v/>
      </c>
      <c r="IC96" s="369" t="str">
        <v/>
      </c>
      <c r="ID96" s="369" t="str">
        <v/>
      </c>
      <c r="IE96" s="369" t="str">
        <v/>
      </c>
      <c r="IF96" s="369" t="str">
        <v/>
      </c>
      <c r="IG96" s="369" t="str">
        <v/>
      </c>
      <c r="IH96" s="369" t="str">
        <v/>
      </c>
      <c r="II96" s="369" t="str">
        <v/>
      </c>
      <c r="IJ96" s="369" t="str">
        <v/>
      </c>
      <c r="IK96" s="369" t="str">
        <v/>
      </c>
      <c r="IL96" s="369" t="str">
        <v/>
      </c>
      <c r="IM96" s="369" t="str">
        <v/>
      </c>
      <c r="IN96" s="369" t="str">
        <v/>
      </c>
      <c r="IO96" s="369" t="str">
        <v/>
      </c>
      <c r="IP96" s="369" t="str">
        <v/>
      </c>
      <c r="IQ96" s="369" t="str">
        <v/>
      </c>
      <c r="IR96" s="369" t="str">
        <v/>
      </c>
      <c r="IS96" s="369" t="str">
        <v/>
      </c>
      <c r="IT96" s="369" t="str">
        <v/>
      </c>
      <c r="IU96" s="369" t="str">
        <v/>
      </c>
      <c r="IV96" s="369" t="str">
        <v/>
      </c>
      <c r="IW96" s="369" t="str">
        <v/>
      </c>
      <c r="IX96" s="369" t="str">
        <v/>
      </c>
      <c r="IY96" s="369" t="str">
        <v/>
      </c>
      <c r="IZ96" s="369" t="str">
        <v/>
      </c>
      <c r="JA96" s="369" t="str">
        <v/>
      </c>
      <c r="JB96" s="369" t="str">
        <v/>
      </c>
      <c r="JC96" s="369" t="str">
        <v/>
      </c>
      <c r="JD96" s="369" t="str">
        <v/>
      </c>
      <c r="JE96" s="369" t="str">
        <v/>
      </c>
      <c r="JF96" s="369" t="str">
        <v/>
      </c>
      <c r="JG96" s="369" t="str">
        <v/>
      </c>
      <c r="JH96" s="369" t="str">
        <v/>
      </c>
      <c r="JI96" s="369" t="str">
        <v/>
      </c>
      <c r="JJ96" s="369" t="str">
        <v/>
      </c>
      <c r="JK96" s="369" t="str">
        <v/>
      </c>
      <c r="JL96" s="369" t="str">
        <v/>
      </c>
      <c r="JM96" s="369" t="str">
        <v/>
      </c>
      <c r="JN96" s="369" t="str">
        <v/>
      </c>
      <c r="JO96" s="369" t="str">
        <v/>
      </c>
      <c r="JP96" s="369" t="str">
        <v/>
      </c>
      <c r="JQ96" s="369" t="str">
        <v/>
      </c>
      <c r="JR96" s="369" t="str">
        <v/>
      </c>
      <c r="JS96" s="369" t="str">
        <v/>
      </c>
      <c r="JT96" s="369" t="str">
        <v/>
      </c>
      <c r="JU96" s="369" t="str">
        <v/>
      </c>
      <c r="JV96" s="369" t="str">
        <v/>
      </c>
      <c r="JW96" s="369" t="str">
        <v/>
      </c>
      <c r="JX96" s="369" t="str">
        <v/>
      </c>
      <c r="JY96" s="369" t="str">
        <v/>
      </c>
      <c r="JZ96" s="369" t="str">
        <v/>
      </c>
      <c r="KA96" s="369" t="str">
        <v/>
      </c>
      <c r="KB96" s="369" t="str">
        <v/>
      </c>
      <c r="KC96" s="369" t="str">
        <v/>
      </c>
      <c r="KD96" s="369" t="str">
        <v/>
      </c>
      <c r="KE96" s="369" t="str">
        <v/>
      </c>
      <c r="KF96" s="369" t="str">
        <v/>
      </c>
      <c r="KG96" s="369" t="str">
        <v/>
      </c>
      <c r="KH96" s="369" t="str">
        <v/>
      </c>
      <c r="KI96" s="369" t="str">
        <v/>
      </c>
      <c r="KJ96" s="369" t="str">
        <v/>
      </c>
      <c r="KK96" s="369" t="str">
        <v/>
      </c>
      <c r="KL96" s="369" t="str">
        <v/>
      </c>
      <c r="KM96" s="369" t="str">
        <v/>
      </c>
      <c r="KN96" s="369" t="str">
        <v/>
      </c>
      <c r="KO96" s="369" t="str">
        <v/>
      </c>
      <c r="KP96" s="369" t="str">
        <v/>
      </c>
      <c r="KQ96" s="369" t="str">
        <v/>
      </c>
      <c r="KR96" s="369" t="str">
        <v/>
      </c>
      <c r="KS96" s="369" t="str">
        <v/>
      </c>
      <c r="KT96" s="369" t="str">
        <v/>
      </c>
      <c r="KU96" s="369" t="str">
        <v/>
      </c>
      <c r="KV96" s="369" t="str">
        <v/>
      </c>
      <c r="KW96" s="369" t="str">
        <v/>
      </c>
      <c r="KX96" s="369" t="str">
        <v/>
      </c>
      <c r="KY96" s="369" t="str">
        <v/>
      </c>
      <c r="KZ96" s="369" t="str">
        <v/>
      </c>
      <c r="LA96" s="369" t="str">
        <v/>
      </c>
      <c r="LB96" s="369" t="str">
        <v/>
      </c>
      <c r="LC96" s="369" t="str">
        <v/>
      </c>
      <c r="LD96" s="369" t="str">
        <v/>
      </c>
      <c r="LE96" s="369" t="str">
        <v/>
      </c>
      <c r="LF96" s="369" t="str">
        <v/>
      </c>
      <c r="LG96" s="369" t="str">
        <v/>
      </c>
      <c r="LH96" s="369" t="str">
        <v/>
      </c>
      <c r="LI96" s="369" t="str">
        <v/>
      </c>
      <c r="LJ96" s="369" t="str">
        <v/>
      </c>
      <c r="LK96" s="369" t="str">
        <v/>
      </c>
      <c r="LL96" s="369" t="str">
        <v/>
      </c>
      <c r="LM96" s="369" t="str">
        <v/>
      </c>
      <c r="LN96" s="369" t="str">
        <v/>
      </c>
      <c r="LO96" s="369" t="str">
        <v/>
      </c>
      <c r="LP96" s="369" t="str">
        <v/>
      </c>
      <c r="LQ96" s="369" t="str">
        <v/>
      </c>
      <c r="LR96" s="369" t="str">
        <v/>
      </c>
      <c r="LS96" s="369" t="str">
        <v/>
      </c>
      <c r="LT96" s="369" t="str">
        <v/>
      </c>
      <c r="LU96" s="369" t="str">
        <v/>
      </c>
      <c r="LV96" s="369" t="str">
        <v/>
      </c>
      <c r="LW96" s="369" t="str">
        <v/>
      </c>
      <c r="LX96" s="369" t="str">
        <v/>
      </c>
      <c r="LY96" s="369" t="str">
        <v/>
      </c>
      <c r="LZ96" s="369" t="str">
        <v/>
      </c>
      <c r="MA96" s="369" t="str">
        <v/>
      </c>
      <c r="MB96" s="369" t="str">
        <v/>
      </c>
      <c r="MC96" s="369" t="str">
        <v/>
      </c>
      <c r="MD96" s="369" t="str">
        <v/>
      </c>
      <c r="ME96" s="369" t="str">
        <v/>
      </c>
      <c r="MF96" s="369" t="str">
        <v/>
      </c>
      <c r="MG96" s="369" t="str">
        <v/>
      </c>
      <c r="MH96" s="369" t="str">
        <v/>
      </c>
      <c r="MI96" s="369" t="str">
        <v/>
      </c>
      <c r="MJ96" s="369" t="str">
        <v/>
      </c>
      <c r="MK96" s="369" t="str">
        <v/>
      </c>
      <c r="ML96" s="369" t="str">
        <v/>
      </c>
      <c r="MM96" s="369" t="str">
        <v/>
      </c>
      <c r="MN96" s="369" t="str">
        <v/>
      </c>
      <c r="MO96" s="369" t="str">
        <v/>
      </c>
      <c r="MP96" s="369" t="str">
        <v/>
      </c>
      <c r="MQ96" s="369" t="str">
        <v/>
      </c>
      <c r="MR96" s="369" t="str">
        <v/>
      </c>
      <c r="MS96" s="369" t="str">
        <v/>
      </c>
      <c r="MT96" s="369" t="str">
        <v/>
      </c>
      <c r="MU96" s="369" t="str">
        <v/>
      </c>
      <c r="MV96" s="369" t="str">
        <v/>
      </c>
      <c r="MW96" s="369" t="str">
        <v/>
      </c>
      <c r="MX96" s="369" t="str">
        <v/>
      </c>
      <c r="MY96" s="369" t="str">
        <v/>
      </c>
      <c r="MZ96" s="369" t="str">
        <v/>
      </c>
      <c r="NA96" s="369" t="str">
        <v/>
      </c>
      <c r="NB96" s="369" t="str">
        <v/>
      </c>
      <c r="NC96" s="369" t="str">
        <v/>
      </c>
      <c r="ND96" s="369" t="str">
        <v/>
      </c>
      <c r="NE96" s="369" t="str">
        <v/>
      </c>
      <c r="NF96" s="369" t="str">
        <v/>
      </c>
      <c r="NG96" s="369" t="str">
        <v/>
      </c>
      <c r="NH96" s="369" t="str">
        <v/>
      </c>
      <c r="NI96" s="369" t="str">
        <v/>
      </c>
      <c r="NJ96" s="369" t="str">
        <v/>
      </c>
      <c r="NK96" s="369" t="str">
        <v/>
      </c>
      <c r="NL96" s="369" t="str">
        <v/>
      </c>
      <c r="NM96" s="369" t="str">
        <v/>
      </c>
      <c r="NN96" s="369" t="str">
        <v/>
      </c>
      <c r="NO96" s="369" t="str">
        <v/>
      </c>
      <c r="NP96" s="369" t="str">
        <v/>
      </c>
      <c r="NQ96" s="369" t="str">
        <v/>
      </c>
      <c r="NR96" s="369" t="str">
        <v/>
      </c>
      <c r="NS96" s="369" t="str">
        <v/>
      </c>
      <c r="NT96" s="369" t="str">
        <v/>
      </c>
      <c r="NU96" s="369" t="str">
        <v/>
      </c>
      <c r="NV96" s="369" t="str">
        <v/>
      </c>
      <c r="NW96" s="369" t="str">
        <v/>
      </c>
      <c r="NX96" s="369" t="str">
        <v/>
      </c>
      <c r="NY96" s="369" t="str">
        <v/>
      </c>
      <c r="NZ96" s="369" t="str">
        <v/>
      </c>
      <c r="OA96" s="369" t="str">
        <v/>
      </c>
      <c r="OB96" s="369" t="str">
        <v/>
      </c>
      <c r="OC96" s="369" t="str">
        <v/>
      </c>
      <c r="OD96" s="369" t="str">
        <v/>
      </c>
      <c r="OE96" s="369" t="str">
        <v/>
      </c>
      <c r="OF96" s="369" t="str">
        <v/>
      </c>
      <c r="OG96" s="369" t="str">
        <v/>
      </c>
      <c r="OH96" s="369" t="str">
        <v/>
      </c>
      <c r="OI96" s="369" t="str">
        <v/>
      </c>
      <c r="OJ96" s="369" t="str">
        <v/>
      </c>
      <c r="OK96" s="369" t="str">
        <v/>
      </c>
      <c r="OL96" s="369" t="str">
        <v/>
      </c>
      <c r="OM96" s="369" t="str">
        <v/>
      </c>
      <c r="ON96" s="369" t="str">
        <v/>
      </c>
      <c r="OO96" s="369" t="str">
        <v/>
      </c>
      <c r="OP96" s="369" t="str">
        <v/>
      </c>
      <c r="OQ96" s="371" t="str">
        <v/>
      </c>
      <c r="OR96" s="369" t="str">
        <v/>
      </c>
      <c r="OS96" s="369" t="str">
        <v/>
      </c>
      <c r="OT96" s="369" t="str">
        <v/>
      </c>
      <c r="OU96" s="369" t="str">
        <v/>
      </c>
      <c r="OV96" s="369" t="str">
        <v/>
      </c>
      <c r="OW96" s="369" t="str">
        <v/>
      </c>
      <c r="OX96" s="369" t="str">
        <v/>
      </c>
      <c r="OY96" s="369" t="str">
        <v/>
      </c>
      <c r="OZ96" s="369" t="str">
        <v/>
      </c>
      <c r="PA96" s="369" t="str">
        <v/>
      </c>
      <c r="PB96" s="369" t="str">
        <v/>
      </c>
      <c r="PC96" s="369" t="str">
        <v/>
      </c>
      <c r="PD96" s="369" t="str">
        <v/>
      </c>
      <c r="PE96" s="369" t="str">
        <v/>
      </c>
      <c r="PF96" s="369" t="str">
        <v/>
      </c>
      <c r="PG96" s="369" t="str">
        <v/>
      </c>
      <c r="PH96" s="369" t="str">
        <v/>
      </c>
      <c r="PI96" s="369" t="str">
        <v/>
      </c>
      <c r="PJ96" s="369" t="str">
        <v/>
      </c>
      <c r="PK96" s="369" t="str">
        <v/>
      </c>
      <c r="PL96" s="369" t="str">
        <v/>
      </c>
      <c r="PM96" s="369" t="str">
        <v/>
      </c>
      <c r="PN96" s="369" t="str">
        <v/>
      </c>
      <c r="PO96" s="369" t="str">
        <v/>
      </c>
      <c r="PP96" s="369" t="str">
        <v/>
      </c>
      <c r="PQ96" s="369" t="str">
        <v/>
      </c>
      <c r="PR96" s="369" t="str">
        <v/>
      </c>
      <c r="PS96" s="369" t="str">
        <v/>
      </c>
      <c r="PT96" s="369" t="str">
        <v/>
      </c>
      <c r="PU96" s="369" t="str">
        <v/>
      </c>
      <c r="PV96" s="369" t="str">
        <v/>
      </c>
      <c r="PW96" s="369" t="str">
        <v/>
      </c>
      <c r="PX96" s="369" t="str">
        <v/>
      </c>
      <c r="PY96" s="369" t="str">
        <v/>
      </c>
      <c r="PZ96" s="369" t="str">
        <v/>
      </c>
      <c r="QA96" s="369" t="str">
        <v/>
      </c>
      <c r="QB96" s="369" t="str">
        <v/>
      </c>
      <c r="QC96" s="369" t="str">
        <v/>
      </c>
      <c r="QD96" s="369" t="str">
        <v/>
      </c>
      <c r="QE96" s="369" t="str">
        <v/>
      </c>
      <c r="QF96" s="369" t="str">
        <v/>
      </c>
      <c r="QG96" s="369" t="str">
        <v/>
      </c>
      <c r="QH96" s="369" t="str">
        <v/>
      </c>
      <c r="QI96" s="369" t="str">
        <v/>
      </c>
      <c r="QJ96" s="369" t="str">
        <v/>
      </c>
      <c r="QK96" s="369" t="str">
        <v/>
      </c>
      <c r="QL96" s="369" t="str">
        <v/>
      </c>
      <c r="QM96" s="369" t="str">
        <v/>
      </c>
      <c r="QN96" s="369" t="str">
        <v/>
      </c>
      <c r="QO96" s="369" t="str">
        <v/>
      </c>
      <c r="QP96" s="369" t="str">
        <v/>
      </c>
      <c r="QQ96" s="369" t="str">
        <v/>
      </c>
      <c r="QR96" s="369" t="str">
        <v/>
      </c>
      <c r="QS96" s="369" t="str">
        <v/>
      </c>
      <c r="QT96" s="369" t="str">
        <v/>
      </c>
      <c r="QU96" s="369" t="str">
        <v/>
      </c>
      <c r="QV96" s="369" t="str">
        <v/>
      </c>
      <c r="QW96" s="369" t="str">
        <v/>
      </c>
      <c r="QX96" s="369" t="str">
        <v/>
      </c>
      <c r="QY96" s="369" t="str">
        <v/>
      </c>
      <c r="QZ96" s="369" t="str">
        <v/>
      </c>
      <c r="RA96" s="369" t="str">
        <v/>
      </c>
      <c r="RB96" s="369" t="str">
        <v/>
      </c>
      <c r="RC96" s="369" t="str">
        <v/>
      </c>
      <c r="RD96" s="369" t="str">
        <v/>
      </c>
      <c r="RE96" s="369" t="str">
        <v/>
      </c>
      <c r="RF96" s="369" t="str">
        <v/>
      </c>
      <c r="RG96" s="369" t="str">
        <v/>
      </c>
      <c r="RH96" s="369" t="str">
        <v/>
      </c>
      <c r="RI96" s="369" t="str">
        <v/>
      </c>
      <c r="RJ96" s="369" t="str">
        <v/>
      </c>
      <c r="RK96" s="369" t="str">
        <v/>
      </c>
      <c r="RL96" s="369" t="str">
        <v/>
      </c>
      <c r="RM96" s="369" t="str">
        <v/>
      </c>
      <c r="RN96" s="369" t="str">
        <v/>
      </c>
      <c r="RO96" s="369" t="str">
        <v/>
      </c>
      <c r="RP96" s="369" t="str">
        <v/>
      </c>
      <c r="RQ96" s="369" t="str">
        <v/>
      </c>
      <c r="RR96" s="369" t="str">
        <v/>
      </c>
      <c r="RS96" s="369" t="str">
        <v/>
      </c>
      <c r="RT96" s="369" t="str">
        <v/>
      </c>
      <c r="RU96" s="369" t="str">
        <v/>
      </c>
      <c r="RV96" s="369" t="str">
        <v/>
      </c>
      <c r="RW96" s="369" t="str">
        <v/>
      </c>
      <c r="RX96" s="369" t="str">
        <v/>
      </c>
      <c r="RY96" s="369" t="str">
        <v/>
      </c>
      <c r="RZ96" s="369" t="str">
        <v/>
      </c>
      <c r="SA96" s="369" t="str">
        <v/>
      </c>
      <c r="SB96" s="369" t="str">
        <v/>
      </c>
      <c r="SC96" s="369" t="str">
        <v/>
      </c>
      <c r="SD96" s="369" t="str">
        <v/>
      </c>
      <c r="SE96" s="369" t="str">
        <v/>
      </c>
      <c r="SF96" s="369" t="str">
        <v/>
      </c>
      <c r="SG96" s="369" t="str">
        <v/>
      </c>
      <c r="SH96" s="369" t="str">
        <v/>
      </c>
      <c r="SI96" s="369" t="str">
        <v/>
      </c>
      <c r="SJ96" s="369" t="str">
        <v/>
      </c>
      <c r="SK96" s="369" t="str">
        <v/>
      </c>
      <c r="SL96" s="369" t="str">
        <v/>
      </c>
      <c r="SM96" s="369" t="str">
        <v/>
      </c>
      <c r="SN96" s="369" t="str">
        <v/>
      </c>
      <c r="SO96" s="369" t="str">
        <v/>
      </c>
      <c r="SP96" s="369" t="str">
        <v/>
      </c>
      <c r="SQ96" s="369" t="str">
        <v/>
      </c>
      <c r="SR96" s="369" t="str">
        <v/>
      </c>
      <c r="SS96" s="369" t="str">
        <v/>
      </c>
      <c r="ST96" s="369" t="str">
        <v/>
      </c>
      <c r="SU96" s="369" t="str">
        <v/>
      </c>
      <c r="SV96" s="369" t="str">
        <v/>
      </c>
      <c r="SW96" s="369" t="str">
        <v/>
      </c>
      <c r="SX96" s="369" t="str">
        <v/>
      </c>
      <c r="SY96" s="369" t="str">
        <v/>
      </c>
      <c r="SZ96" s="369" t="str">
        <v/>
      </c>
      <c r="TA96" s="369" t="str">
        <v/>
      </c>
      <c r="TB96" s="369" t="str">
        <v/>
      </c>
      <c r="TC96" s="369" t="str">
        <v/>
      </c>
      <c r="TD96" s="369" t="str">
        <v/>
      </c>
      <c r="TE96" s="369" t="str">
        <v/>
      </c>
      <c r="TF96" s="369" t="str">
        <v/>
      </c>
      <c r="TG96" s="369" t="str">
        <v/>
      </c>
      <c r="TH96" s="369" t="str">
        <v/>
      </c>
      <c r="TI96" s="369" t="str">
        <v/>
      </c>
      <c r="TJ96" s="369" t="str">
        <v/>
      </c>
      <c r="TK96" s="369" t="str">
        <v/>
      </c>
      <c r="TL96" s="369" t="str">
        <v/>
      </c>
      <c r="TM96" s="369" t="str">
        <v/>
      </c>
      <c r="TN96" s="369" t="str">
        <v/>
      </c>
      <c r="TO96" s="369" t="str">
        <v/>
      </c>
      <c r="TP96" s="369" t="str">
        <v/>
      </c>
      <c r="TQ96" s="369" t="str">
        <v/>
      </c>
      <c r="TR96" s="369" t="str">
        <v/>
      </c>
      <c r="TS96" s="369" t="str">
        <v/>
      </c>
      <c r="TT96" s="369" t="str">
        <v/>
      </c>
      <c r="TU96" s="369" t="str">
        <v/>
      </c>
      <c r="TV96" s="369" t="str">
        <v/>
      </c>
      <c r="TW96" s="369" t="str">
        <v/>
      </c>
      <c r="TX96" s="369" t="str">
        <v/>
      </c>
      <c r="TY96" s="369" t="str">
        <v/>
      </c>
      <c r="TZ96" s="369" t="str">
        <v/>
      </c>
      <c r="UA96" s="369" t="str">
        <v/>
      </c>
      <c r="UB96" s="369" t="str">
        <v/>
      </c>
      <c r="UC96" s="369" t="str">
        <v/>
      </c>
      <c r="UD96" s="369" t="str">
        <v/>
      </c>
      <c r="UE96" s="369" t="str">
        <v/>
      </c>
      <c r="UF96" s="369" t="str">
        <v/>
      </c>
      <c r="UG96" s="369" t="str">
        <v/>
      </c>
      <c r="UH96" s="369" t="str">
        <v/>
      </c>
      <c r="UI96" s="369" t="str">
        <v/>
      </c>
      <c r="UJ96" s="369" t="str">
        <v/>
      </c>
      <c r="UK96" s="369" t="str">
        <v/>
      </c>
      <c r="UL96" s="369" t="str">
        <v/>
      </c>
      <c r="UM96" s="369" t="str">
        <v/>
      </c>
      <c r="UN96" s="369" t="str">
        <v/>
      </c>
      <c r="UO96" s="369" t="str">
        <v/>
      </c>
      <c r="UP96" s="369" t="str">
        <v/>
      </c>
      <c r="UQ96" s="369" t="str">
        <v/>
      </c>
      <c r="UR96" s="369" t="str">
        <v/>
      </c>
      <c r="US96" s="369" t="str">
        <v/>
      </c>
      <c r="UT96" s="369" t="str">
        <v/>
      </c>
      <c r="UU96" s="369" t="str">
        <v/>
      </c>
      <c r="UV96" s="369" t="str">
        <v/>
      </c>
      <c r="UW96" s="369" t="str">
        <v/>
      </c>
      <c r="UX96" s="369" t="str">
        <v/>
      </c>
      <c r="UY96" s="369" t="str">
        <v/>
      </c>
      <c r="UZ96" s="369" t="str">
        <v/>
      </c>
      <c r="VA96" s="369" t="str">
        <v/>
      </c>
      <c r="VB96" s="369" t="str">
        <v/>
      </c>
      <c r="VC96" s="369" t="str">
        <v/>
      </c>
      <c r="VD96" s="369" t="str">
        <v/>
      </c>
      <c r="VE96" s="369" t="str">
        <v/>
      </c>
      <c r="VF96" s="369" t="str">
        <v/>
      </c>
      <c r="VG96" s="369" t="str">
        <v/>
      </c>
      <c r="VH96" s="369" t="str">
        <v/>
      </c>
      <c r="VI96" s="369" t="str">
        <v/>
      </c>
      <c r="VJ96" s="369" t="str">
        <v/>
      </c>
      <c r="VK96" s="369" t="str">
        <v/>
      </c>
      <c r="VL96" s="369" t="str">
        <v/>
      </c>
      <c r="VM96" s="369" t="str">
        <v/>
      </c>
      <c r="VN96" s="369" t="str">
        <v/>
      </c>
      <c r="VO96" s="369" t="str">
        <v/>
      </c>
      <c r="VP96" s="369" t="str">
        <v/>
      </c>
      <c r="VQ96" s="369" t="str">
        <v/>
      </c>
      <c r="VR96" s="369" t="str">
        <v/>
      </c>
      <c r="VS96" s="369" t="str">
        <v/>
      </c>
      <c r="VT96" s="369" t="str">
        <v/>
      </c>
      <c r="VU96" s="369" t="str">
        <v/>
      </c>
      <c r="VV96" s="369" t="str">
        <v/>
      </c>
      <c r="VW96" s="369" t="str">
        <v/>
      </c>
      <c r="VX96" s="369" t="str">
        <v/>
      </c>
      <c r="VY96" s="369" t="str">
        <v/>
      </c>
      <c r="VZ96" s="369" t="str">
        <v/>
      </c>
      <c r="WA96" s="369" t="str">
        <v/>
      </c>
      <c r="WB96" s="369" t="str">
        <v/>
      </c>
      <c r="WC96" s="369" t="str">
        <v/>
      </c>
      <c r="WD96" s="369" t="str">
        <v/>
      </c>
      <c r="WE96" s="369" t="str">
        <v/>
      </c>
      <c r="WF96" s="369" t="str">
        <v/>
      </c>
      <c r="WG96" s="369" t="str">
        <v/>
      </c>
      <c r="WH96" s="369" t="str">
        <v/>
      </c>
      <c r="WI96" s="369" t="str">
        <v/>
      </c>
    </row>
    <row r="97" spans="1:607" ht="12.6" customHeight="1">
      <c r="A97" s="348"/>
      <c r="B97" s="360" t="s">
        <v>829</v>
      </c>
      <c r="C97" s="348"/>
      <c r="D97" s="348"/>
      <c r="E97" s="348"/>
      <c r="F97" s="348"/>
      <c r="G97" s="361" t="str">
        <f t="shared" si="2"/>
        <v/>
      </c>
      <c r="H97" s="361" t="str">
        <f t="shared" si="3"/>
        <v/>
      </c>
      <c r="I97" s="397"/>
      <c r="J97" s="348"/>
      <c r="K97" s="348"/>
      <c r="L97" s="348"/>
      <c r="M97" s="348"/>
      <c r="N97" s="400"/>
      <c r="O97" s="400"/>
      <c r="P97" s="400"/>
      <c r="Q97" s="400"/>
      <c r="R97" s="400"/>
      <c r="S97" s="400"/>
      <c r="T97" s="400"/>
      <c r="U97" s="400"/>
      <c r="V97" s="400"/>
      <c r="W97" s="400"/>
      <c r="X97" s="400"/>
      <c r="Y97" s="400"/>
      <c r="Z97" s="400"/>
      <c r="AA97" s="400"/>
      <c r="AB97" s="400"/>
      <c r="AC97" s="400"/>
      <c r="AD97" s="400"/>
      <c r="AE97" s="400"/>
      <c r="AF97" s="400"/>
      <c r="AG97" s="400"/>
      <c r="AH97" s="400"/>
      <c r="AI97" s="400"/>
      <c r="AJ97" s="400"/>
      <c r="AK97" s="400"/>
      <c r="AL97" s="400"/>
      <c r="AM97" s="400"/>
      <c r="AN97" s="400"/>
      <c r="AO97" s="400"/>
      <c r="AP97" s="400"/>
      <c r="AQ97" s="400"/>
      <c r="AR97" s="400"/>
      <c r="AS97" s="400"/>
      <c r="AT97" s="400"/>
      <c r="AU97" s="400"/>
      <c r="AV97" s="400"/>
      <c r="AW97" s="400"/>
      <c r="AX97" s="400"/>
      <c r="AY97" s="400"/>
      <c r="AZ97" s="400"/>
      <c r="BA97" s="400"/>
      <c r="BB97" s="400"/>
      <c r="BC97" s="400"/>
      <c r="BD97" s="400"/>
      <c r="BE97" s="400"/>
      <c r="BF97" s="400"/>
      <c r="BG97" s="400"/>
      <c r="BH97" s="400"/>
      <c r="BI97" s="400"/>
      <c r="BJ97" s="400"/>
      <c r="BK97" s="400"/>
      <c r="BL97" s="400"/>
      <c r="BM97" s="400"/>
      <c r="BN97" s="400"/>
      <c r="BO97" s="400"/>
      <c r="BP97" s="400"/>
      <c r="BQ97" s="400"/>
      <c r="BR97" s="400"/>
      <c r="BS97" s="400"/>
      <c r="BT97" s="400"/>
      <c r="BU97" s="400"/>
      <c r="BV97" s="400"/>
      <c r="BW97" s="400"/>
      <c r="BX97" s="400"/>
      <c r="BY97" s="400"/>
      <c r="BZ97" s="400"/>
      <c r="CA97" s="400"/>
      <c r="CB97" s="400"/>
      <c r="CC97" s="400"/>
      <c r="CD97" s="400"/>
      <c r="CE97" s="400"/>
      <c r="CF97" s="400"/>
      <c r="CG97" s="400"/>
      <c r="CH97" s="400"/>
      <c r="CI97" s="400"/>
      <c r="CJ97" s="400"/>
      <c r="CK97" s="400"/>
      <c r="CL97" s="400"/>
      <c r="CM97" s="400"/>
      <c r="CN97" s="400"/>
      <c r="CO97" s="400"/>
      <c r="CP97" s="400"/>
      <c r="CQ97" s="400"/>
      <c r="CR97" s="400"/>
      <c r="CS97" s="400"/>
      <c r="CT97" s="400"/>
      <c r="CU97" s="400"/>
      <c r="CV97" s="400"/>
      <c r="CW97" s="400"/>
      <c r="CX97" s="400"/>
      <c r="CY97" s="400"/>
      <c r="CZ97" s="362"/>
      <c r="DB97" s="897"/>
      <c r="DC97" s="898"/>
      <c r="DD97" s="368" t="str">
        <v/>
      </c>
      <c r="DE97" s="369" t="str">
        <v/>
      </c>
      <c r="DF97" s="369" t="str">
        <v/>
      </c>
      <c r="DG97" s="369" t="str">
        <v/>
      </c>
      <c r="DH97" s="369" t="str">
        <v/>
      </c>
      <c r="DI97" s="369" t="str">
        <v/>
      </c>
      <c r="DJ97" s="369" t="str">
        <v/>
      </c>
      <c r="DK97" s="369" t="str">
        <v/>
      </c>
      <c r="DL97" s="369" t="str">
        <v/>
      </c>
      <c r="DM97" s="369" t="str">
        <v/>
      </c>
      <c r="DN97" s="369" t="str">
        <v/>
      </c>
      <c r="DO97" s="369" t="str">
        <v/>
      </c>
      <c r="DP97" s="369" t="str">
        <v/>
      </c>
      <c r="DQ97" s="369" t="str">
        <v/>
      </c>
      <c r="DR97" s="369" t="str">
        <v/>
      </c>
      <c r="DS97" s="369" t="str">
        <v/>
      </c>
      <c r="DT97" s="369" t="str">
        <v/>
      </c>
      <c r="DU97" s="369" t="str">
        <v/>
      </c>
      <c r="DV97" s="369" t="str">
        <v/>
      </c>
      <c r="DW97" s="369" t="str">
        <v/>
      </c>
      <c r="DX97" s="370" t="str">
        <v/>
      </c>
      <c r="DY97" s="369" t="str">
        <v/>
      </c>
      <c r="DZ97" s="369" t="str">
        <v/>
      </c>
      <c r="EA97" s="369" t="str">
        <v/>
      </c>
      <c r="EB97" s="369" t="str">
        <v/>
      </c>
      <c r="EC97" s="369" t="str">
        <v/>
      </c>
      <c r="ED97" s="369" t="str">
        <v/>
      </c>
      <c r="EE97" s="369" t="str">
        <v/>
      </c>
      <c r="EF97" s="369" t="str">
        <v/>
      </c>
      <c r="EG97" s="369" t="str">
        <v/>
      </c>
      <c r="EH97" s="369" t="str">
        <v/>
      </c>
      <c r="EI97" s="369" t="str">
        <v/>
      </c>
      <c r="EJ97" s="369" t="str">
        <v/>
      </c>
      <c r="EK97" s="369" t="str">
        <v/>
      </c>
      <c r="EL97" s="369" t="str">
        <v/>
      </c>
      <c r="EM97" s="369" t="str">
        <v/>
      </c>
      <c r="EN97" s="369" t="str">
        <v/>
      </c>
      <c r="EO97" s="369" t="str">
        <v/>
      </c>
      <c r="EP97" s="369" t="str">
        <v/>
      </c>
      <c r="EQ97" s="369" t="str">
        <v/>
      </c>
      <c r="ER97" s="369" t="str">
        <v/>
      </c>
      <c r="ES97" s="369" t="str">
        <v/>
      </c>
      <c r="ET97" s="369" t="str">
        <v/>
      </c>
      <c r="EU97" s="369" t="str">
        <v/>
      </c>
      <c r="EV97" s="369" t="str">
        <v/>
      </c>
      <c r="EW97" s="369" t="str">
        <v/>
      </c>
      <c r="EX97" s="369" t="str">
        <v/>
      </c>
      <c r="EY97" s="369" t="str">
        <v/>
      </c>
      <c r="EZ97" s="369" t="str">
        <v/>
      </c>
      <c r="FA97" s="369" t="str">
        <v/>
      </c>
      <c r="FB97" s="369" t="str">
        <v/>
      </c>
      <c r="FC97" s="369" t="str">
        <v/>
      </c>
      <c r="FD97" s="369" t="str">
        <v/>
      </c>
      <c r="FE97" s="369" t="str">
        <v/>
      </c>
      <c r="FF97" s="369" t="str">
        <v/>
      </c>
      <c r="FG97" s="369" t="str">
        <v/>
      </c>
      <c r="FH97" s="369" t="str">
        <v/>
      </c>
      <c r="FI97" s="369" t="str">
        <v/>
      </c>
      <c r="FJ97" s="369" t="str">
        <v/>
      </c>
      <c r="FK97" s="369" t="str">
        <v/>
      </c>
      <c r="FL97" s="369" t="str">
        <v/>
      </c>
      <c r="FM97" s="369" t="str">
        <v/>
      </c>
      <c r="FN97" s="369" t="str">
        <v/>
      </c>
      <c r="FO97" s="369" t="str">
        <v/>
      </c>
      <c r="FP97" s="369" t="str">
        <v/>
      </c>
      <c r="FQ97" s="369" t="str">
        <v/>
      </c>
      <c r="FR97" s="369" t="str">
        <v/>
      </c>
      <c r="FS97" s="369" t="str">
        <v/>
      </c>
      <c r="FT97" s="369" t="str">
        <v/>
      </c>
      <c r="FU97" s="369" t="str">
        <v/>
      </c>
      <c r="FV97" s="369" t="str">
        <v/>
      </c>
      <c r="FW97" s="369" t="str">
        <v/>
      </c>
      <c r="FX97" s="369" t="str">
        <v/>
      </c>
      <c r="FY97" s="369" t="str">
        <v/>
      </c>
      <c r="FZ97" s="369" t="str">
        <v/>
      </c>
      <c r="GA97" s="369" t="str">
        <v/>
      </c>
      <c r="GB97" s="369" t="str">
        <v/>
      </c>
      <c r="GC97" s="369" t="str">
        <v/>
      </c>
      <c r="GD97" s="369" t="str">
        <v/>
      </c>
      <c r="GE97" s="369" t="str">
        <v/>
      </c>
      <c r="GF97" s="369" t="str">
        <v/>
      </c>
      <c r="GG97" s="369" t="str">
        <v/>
      </c>
      <c r="GH97" s="369" t="str">
        <v/>
      </c>
      <c r="GI97" s="369" t="str">
        <v/>
      </c>
      <c r="GJ97" s="369" t="str">
        <v/>
      </c>
      <c r="GK97" s="369" t="str">
        <v/>
      </c>
      <c r="GL97" s="369" t="str">
        <v/>
      </c>
      <c r="GM97" s="369" t="str">
        <v/>
      </c>
      <c r="GN97" s="369" t="str">
        <v/>
      </c>
      <c r="GO97" s="369" t="str">
        <v/>
      </c>
      <c r="GP97" s="369" t="str">
        <v/>
      </c>
      <c r="GQ97" s="369" t="str">
        <v/>
      </c>
      <c r="GR97" s="369" t="str">
        <v/>
      </c>
      <c r="GS97" s="369" t="str">
        <v/>
      </c>
      <c r="GT97" s="369" t="str">
        <v/>
      </c>
      <c r="GU97" s="369" t="str">
        <v/>
      </c>
      <c r="GV97" s="369" t="str">
        <v/>
      </c>
      <c r="GW97" s="369" t="str">
        <v/>
      </c>
      <c r="GX97" s="369" t="str">
        <v/>
      </c>
      <c r="GY97" s="369" t="str">
        <v/>
      </c>
      <c r="GZ97" s="369" t="str">
        <v/>
      </c>
      <c r="HA97" s="369" t="str">
        <v/>
      </c>
      <c r="HB97" s="369" t="str">
        <v/>
      </c>
      <c r="HC97" s="369" t="str">
        <v/>
      </c>
      <c r="HD97" s="369" t="str">
        <v/>
      </c>
      <c r="HE97" s="369" t="str">
        <v/>
      </c>
      <c r="HF97" s="369" t="str">
        <v/>
      </c>
      <c r="HG97" s="369" t="str">
        <v/>
      </c>
      <c r="HH97" s="369" t="str">
        <v/>
      </c>
      <c r="HI97" s="369" t="str">
        <v/>
      </c>
      <c r="HJ97" s="369" t="str">
        <v/>
      </c>
      <c r="HK97" s="369" t="str">
        <v/>
      </c>
      <c r="HL97" s="369" t="str">
        <v/>
      </c>
      <c r="HM97" s="369" t="str">
        <v/>
      </c>
      <c r="HN97" s="369" t="str">
        <v/>
      </c>
      <c r="HO97" s="369" t="str">
        <v/>
      </c>
      <c r="HP97" s="369" t="str">
        <v/>
      </c>
      <c r="HQ97" s="369" t="str">
        <v/>
      </c>
      <c r="HR97" s="369" t="str">
        <v/>
      </c>
      <c r="HS97" s="369" t="str">
        <v/>
      </c>
      <c r="HT97" s="369" t="str">
        <v/>
      </c>
      <c r="HU97" s="369" t="str">
        <v/>
      </c>
      <c r="HV97" s="369" t="str">
        <v/>
      </c>
      <c r="HW97" s="369" t="str">
        <v/>
      </c>
      <c r="HX97" s="369" t="str">
        <v/>
      </c>
      <c r="HY97" s="369" t="str">
        <v/>
      </c>
      <c r="HZ97" s="369" t="str">
        <v/>
      </c>
      <c r="IA97" s="369" t="str">
        <v/>
      </c>
      <c r="IB97" s="369" t="str">
        <v/>
      </c>
      <c r="IC97" s="369" t="str">
        <v/>
      </c>
      <c r="ID97" s="369" t="str">
        <v/>
      </c>
      <c r="IE97" s="369" t="str">
        <v/>
      </c>
      <c r="IF97" s="369" t="str">
        <v/>
      </c>
      <c r="IG97" s="369" t="str">
        <v/>
      </c>
      <c r="IH97" s="369" t="str">
        <v/>
      </c>
      <c r="II97" s="369" t="str">
        <v/>
      </c>
      <c r="IJ97" s="369" t="str">
        <v/>
      </c>
      <c r="IK97" s="369" t="str">
        <v/>
      </c>
      <c r="IL97" s="369" t="str">
        <v/>
      </c>
      <c r="IM97" s="369" t="str">
        <v/>
      </c>
      <c r="IN97" s="369" t="str">
        <v/>
      </c>
      <c r="IO97" s="369" t="str">
        <v/>
      </c>
      <c r="IP97" s="369" t="str">
        <v/>
      </c>
      <c r="IQ97" s="369" t="str">
        <v/>
      </c>
      <c r="IR97" s="369" t="str">
        <v/>
      </c>
      <c r="IS97" s="369" t="str">
        <v/>
      </c>
      <c r="IT97" s="369" t="str">
        <v/>
      </c>
      <c r="IU97" s="369" t="str">
        <v/>
      </c>
      <c r="IV97" s="369" t="str">
        <v/>
      </c>
      <c r="IW97" s="369" t="str">
        <v/>
      </c>
      <c r="IX97" s="369" t="str">
        <v/>
      </c>
      <c r="IY97" s="369" t="str">
        <v/>
      </c>
      <c r="IZ97" s="369" t="str">
        <v/>
      </c>
      <c r="JA97" s="369" t="str">
        <v/>
      </c>
      <c r="JB97" s="369" t="str">
        <v/>
      </c>
      <c r="JC97" s="369" t="str">
        <v/>
      </c>
      <c r="JD97" s="369" t="str">
        <v/>
      </c>
      <c r="JE97" s="369" t="str">
        <v/>
      </c>
      <c r="JF97" s="369" t="str">
        <v/>
      </c>
      <c r="JG97" s="369" t="str">
        <v/>
      </c>
      <c r="JH97" s="369" t="str">
        <v/>
      </c>
      <c r="JI97" s="369" t="str">
        <v/>
      </c>
      <c r="JJ97" s="369" t="str">
        <v/>
      </c>
      <c r="JK97" s="369" t="str">
        <v/>
      </c>
      <c r="JL97" s="369" t="str">
        <v/>
      </c>
      <c r="JM97" s="369" t="str">
        <v/>
      </c>
      <c r="JN97" s="369" t="str">
        <v/>
      </c>
      <c r="JO97" s="369" t="str">
        <v/>
      </c>
      <c r="JP97" s="369" t="str">
        <v/>
      </c>
      <c r="JQ97" s="369" t="str">
        <v/>
      </c>
      <c r="JR97" s="369" t="str">
        <v/>
      </c>
      <c r="JS97" s="369" t="str">
        <v/>
      </c>
      <c r="JT97" s="369" t="str">
        <v/>
      </c>
      <c r="JU97" s="369" t="str">
        <v/>
      </c>
      <c r="JV97" s="369" t="str">
        <v/>
      </c>
      <c r="JW97" s="369" t="str">
        <v/>
      </c>
      <c r="JX97" s="369" t="str">
        <v/>
      </c>
      <c r="JY97" s="369" t="str">
        <v/>
      </c>
      <c r="JZ97" s="369" t="str">
        <v/>
      </c>
      <c r="KA97" s="369" t="str">
        <v/>
      </c>
      <c r="KB97" s="369" t="str">
        <v/>
      </c>
      <c r="KC97" s="369" t="str">
        <v/>
      </c>
      <c r="KD97" s="369" t="str">
        <v/>
      </c>
      <c r="KE97" s="369" t="str">
        <v/>
      </c>
      <c r="KF97" s="369" t="str">
        <v/>
      </c>
      <c r="KG97" s="369" t="str">
        <v/>
      </c>
      <c r="KH97" s="369" t="str">
        <v/>
      </c>
      <c r="KI97" s="369" t="str">
        <v/>
      </c>
      <c r="KJ97" s="369" t="str">
        <v/>
      </c>
      <c r="KK97" s="369" t="str">
        <v/>
      </c>
      <c r="KL97" s="369" t="str">
        <v/>
      </c>
      <c r="KM97" s="369" t="str">
        <v/>
      </c>
      <c r="KN97" s="369" t="str">
        <v/>
      </c>
      <c r="KO97" s="369" t="str">
        <v/>
      </c>
      <c r="KP97" s="369" t="str">
        <v/>
      </c>
      <c r="KQ97" s="369" t="str">
        <v/>
      </c>
      <c r="KR97" s="369" t="str">
        <v/>
      </c>
      <c r="KS97" s="369" t="str">
        <v/>
      </c>
      <c r="KT97" s="369" t="str">
        <v/>
      </c>
      <c r="KU97" s="369" t="str">
        <v/>
      </c>
      <c r="KV97" s="369" t="str">
        <v/>
      </c>
      <c r="KW97" s="369" t="str">
        <v/>
      </c>
      <c r="KX97" s="369" t="str">
        <v/>
      </c>
      <c r="KY97" s="369" t="str">
        <v/>
      </c>
      <c r="KZ97" s="369" t="str">
        <v/>
      </c>
      <c r="LA97" s="369" t="str">
        <v/>
      </c>
      <c r="LB97" s="369" t="str">
        <v/>
      </c>
      <c r="LC97" s="369" t="str">
        <v/>
      </c>
      <c r="LD97" s="369" t="str">
        <v/>
      </c>
      <c r="LE97" s="369" t="str">
        <v/>
      </c>
      <c r="LF97" s="369" t="str">
        <v/>
      </c>
      <c r="LG97" s="369" t="str">
        <v/>
      </c>
      <c r="LH97" s="369" t="str">
        <v/>
      </c>
      <c r="LI97" s="369" t="str">
        <v/>
      </c>
      <c r="LJ97" s="369" t="str">
        <v/>
      </c>
      <c r="LK97" s="369" t="str">
        <v/>
      </c>
      <c r="LL97" s="369" t="str">
        <v/>
      </c>
      <c r="LM97" s="369" t="str">
        <v/>
      </c>
      <c r="LN97" s="369" t="str">
        <v/>
      </c>
      <c r="LO97" s="369" t="str">
        <v/>
      </c>
      <c r="LP97" s="369" t="str">
        <v/>
      </c>
      <c r="LQ97" s="369" t="str">
        <v/>
      </c>
      <c r="LR97" s="369" t="str">
        <v/>
      </c>
      <c r="LS97" s="369" t="str">
        <v/>
      </c>
      <c r="LT97" s="369" t="str">
        <v/>
      </c>
      <c r="LU97" s="369" t="str">
        <v/>
      </c>
      <c r="LV97" s="369" t="str">
        <v/>
      </c>
      <c r="LW97" s="369" t="str">
        <v/>
      </c>
      <c r="LX97" s="369" t="str">
        <v/>
      </c>
      <c r="LY97" s="369" t="str">
        <v/>
      </c>
      <c r="LZ97" s="369" t="str">
        <v/>
      </c>
      <c r="MA97" s="369" t="str">
        <v/>
      </c>
      <c r="MB97" s="369" t="str">
        <v/>
      </c>
      <c r="MC97" s="369" t="str">
        <v/>
      </c>
      <c r="MD97" s="369" t="str">
        <v/>
      </c>
      <c r="ME97" s="369" t="str">
        <v/>
      </c>
      <c r="MF97" s="369" t="str">
        <v/>
      </c>
      <c r="MG97" s="369" t="str">
        <v/>
      </c>
      <c r="MH97" s="369" t="str">
        <v/>
      </c>
      <c r="MI97" s="369" t="str">
        <v/>
      </c>
      <c r="MJ97" s="369" t="str">
        <v/>
      </c>
      <c r="MK97" s="369" t="str">
        <v/>
      </c>
      <c r="ML97" s="369" t="str">
        <v/>
      </c>
      <c r="MM97" s="369" t="str">
        <v/>
      </c>
      <c r="MN97" s="369" t="str">
        <v/>
      </c>
      <c r="MO97" s="369" t="str">
        <v/>
      </c>
      <c r="MP97" s="369" t="str">
        <v/>
      </c>
      <c r="MQ97" s="369" t="str">
        <v/>
      </c>
      <c r="MR97" s="369" t="str">
        <v/>
      </c>
      <c r="MS97" s="369" t="str">
        <v/>
      </c>
      <c r="MT97" s="369" t="str">
        <v/>
      </c>
      <c r="MU97" s="369" t="str">
        <v/>
      </c>
      <c r="MV97" s="369" t="str">
        <v/>
      </c>
      <c r="MW97" s="369" t="str">
        <v/>
      </c>
      <c r="MX97" s="369" t="str">
        <v/>
      </c>
      <c r="MY97" s="369" t="str">
        <v/>
      </c>
      <c r="MZ97" s="369" t="str">
        <v/>
      </c>
      <c r="NA97" s="369" t="str">
        <v/>
      </c>
      <c r="NB97" s="369" t="str">
        <v/>
      </c>
      <c r="NC97" s="369" t="str">
        <v/>
      </c>
      <c r="ND97" s="369" t="str">
        <v/>
      </c>
      <c r="NE97" s="369" t="str">
        <v/>
      </c>
      <c r="NF97" s="369" t="str">
        <v/>
      </c>
      <c r="NG97" s="369" t="str">
        <v/>
      </c>
      <c r="NH97" s="369" t="str">
        <v/>
      </c>
      <c r="NI97" s="369" t="str">
        <v/>
      </c>
      <c r="NJ97" s="369" t="str">
        <v/>
      </c>
      <c r="NK97" s="369" t="str">
        <v/>
      </c>
      <c r="NL97" s="369" t="str">
        <v/>
      </c>
      <c r="NM97" s="369" t="str">
        <v/>
      </c>
      <c r="NN97" s="369" t="str">
        <v/>
      </c>
      <c r="NO97" s="369" t="str">
        <v/>
      </c>
      <c r="NP97" s="369" t="str">
        <v/>
      </c>
      <c r="NQ97" s="369" t="str">
        <v/>
      </c>
      <c r="NR97" s="369" t="str">
        <v/>
      </c>
      <c r="NS97" s="369" t="str">
        <v/>
      </c>
      <c r="NT97" s="369" t="str">
        <v/>
      </c>
      <c r="NU97" s="369" t="str">
        <v/>
      </c>
      <c r="NV97" s="369" t="str">
        <v/>
      </c>
      <c r="NW97" s="369" t="str">
        <v/>
      </c>
      <c r="NX97" s="369" t="str">
        <v/>
      </c>
      <c r="NY97" s="369" t="str">
        <v/>
      </c>
      <c r="NZ97" s="369" t="str">
        <v/>
      </c>
      <c r="OA97" s="369" t="str">
        <v/>
      </c>
      <c r="OB97" s="369" t="str">
        <v/>
      </c>
      <c r="OC97" s="369" t="str">
        <v/>
      </c>
      <c r="OD97" s="369" t="str">
        <v/>
      </c>
      <c r="OE97" s="369" t="str">
        <v/>
      </c>
      <c r="OF97" s="369" t="str">
        <v/>
      </c>
      <c r="OG97" s="369" t="str">
        <v/>
      </c>
      <c r="OH97" s="369" t="str">
        <v/>
      </c>
      <c r="OI97" s="369" t="str">
        <v/>
      </c>
      <c r="OJ97" s="369" t="str">
        <v/>
      </c>
      <c r="OK97" s="369" t="str">
        <v/>
      </c>
      <c r="OL97" s="369" t="str">
        <v/>
      </c>
      <c r="OM97" s="369" t="str">
        <v/>
      </c>
      <c r="ON97" s="369" t="str">
        <v/>
      </c>
      <c r="OO97" s="369" t="str">
        <v/>
      </c>
      <c r="OP97" s="369" t="str">
        <v/>
      </c>
      <c r="OQ97" s="371" t="str">
        <v/>
      </c>
      <c r="OR97" s="369" t="str">
        <v/>
      </c>
      <c r="OS97" s="369" t="str">
        <v/>
      </c>
      <c r="OT97" s="369" t="str">
        <v/>
      </c>
      <c r="OU97" s="369" t="str">
        <v/>
      </c>
      <c r="OV97" s="369" t="str">
        <v/>
      </c>
      <c r="OW97" s="369" t="str">
        <v/>
      </c>
      <c r="OX97" s="369" t="str">
        <v/>
      </c>
      <c r="OY97" s="369" t="str">
        <v/>
      </c>
      <c r="OZ97" s="369" t="str">
        <v/>
      </c>
      <c r="PA97" s="369" t="str">
        <v/>
      </c>
      <c r="PB97" s="369" t="str">
        <v/>
      </c>
      <c r="PC97" s="369" t="str">
        <v/>
      </c>
      <c r="PD97" s="369" t="str">
        <v/>
      </c>
      <c r="PE97" s="369" t="str">
        <v/>
      </c>
      <c r="PF97" s="369" t="str">
        <v/>
      </c>
      <c r="PG97" s="369" t="str">
        <v/>
      </c>
      <c r="PH97" s="369" t="str">
        <v/>
      </c>
      <c r="PI97" s="369" t="str">
        <v/>
      </c>
      <c r="PJ97" s="369" t="str">
        <v/>
      </c>
      <c r="PK97" s="369" t="str">
        <v/>
      </c>
      <c r="PL97" s="369" t="str">
        <v/>
      </c>
      <c r="PM97" s="369" t="str">
        <v/>
      </c>
      <c r="PN97" s="369" t="str">
        <v/>
      </c>
      <c r="PO97" s="369" t="str">
        <v/>
      </c>
      <c r="PP97" s="369" t="str">
        <v/>
      </c>
      <c r="PQ97" s="369" t="str">
        <v/>
      </c>
      <c r="PR97" s="369" t="str">
        <v/>
      </c>
      <c r="PS97" s="369" t="str">
        <v/>
      </c>
      <c r="PT97" s="369" t="str">
        <v/>
      </c>
      <c r="PU97" s="369" t="str">
        <v/>
      </c>
      <c r="PV97" s="369" t="str">
        <v/>
      </c>
      <c r="PW97" s="369" t="str">
        <v/>
      </c>
      <c r="PX97" s="369" t="str">
        <v/>
      </c>
      <c r="PY97" s="369" t="str">
        <v/>
      </c>
      <c r="PZ97" s="369" t="str">
        <v/>
      </c>
      <c r="QA97" s="369" t="str">
        <v/>
      </c>
      <c r="QB97" s="369" t="str">
        <v/>
      </c>
      <c r="QC97" s="369" t="str">
        <v/>
      </c>
      <c r="QD97" s="369" t="str">
        <v/>
      </c>
      <c r="QE97" s="369" t="str">
        <v/>
      </c>
      <c r="QF97" s="369" t="str">
        <v/>
      </c>
      <c r="QG97" s="369" t="str">
        <v/>
      </c>
      <c r="QH97" s="369" t="str">
        <v/>
      </c>
      <c r="QI97" s="369" t="str">
        <v/>
      </c>
      <c r="QJ97" s="369" t="str">
        <v/>
      </c>
      <c r="QK97" s="369" t="str">
        <v/>
      </c>
      <c r="QL97" s="369" t="str">
        <v/>
      </c>
      <c r="QM97" s="369" t="str">
        <v/>
      </c>
      <c r="QN97" s="369" t="str">
        <v/>
      </c>
      <c r="QO97" s="369" t="str">
        <v/>
      </c>
      <c r="QP97" s="369" t="str">
        <v/>
      </c>
      <c r="QQ97" s="369" t="str">
        <v/>
      </c>
      <c r="QR97" s="369" t="str">
        <v/>
      </c>
      <c r="QS97" s="369" t="str">
        <v/>
      </c>
      <c r="QT97" s="369" t="str">
        <v/>
      </c>
      <c r="QU97" s="369" t="str">
        <v/>
      </c>
      <c r="QV97" s="369" t="str">
        <v/>
      </c>
      <c r="QW97" s="369" t="str">
        <v/>
      </c>
      <c r="QX97" s="369" t="str">
        <v/>
      </c>
      <c r="QY97" s="369" t="str">
        <v/>
      </c>
      <c r="QZ97" s="369" t="str">
        <v/>
      </c>
      <c r="RA97" s="369" t="str">
        <v/>
      </c>
      <c r="RB97" s="369" t="str">
        <v/>
      </c>
      <c r="RC97" s="369" t="str">
        <v/>
      </c>
      <c r="RD97" s="369" t="str">
        <v/>
      </c>
      <c r="RE97" s="369" t="str">
        <v/>
      </c>
      <c r="RF97" s="369" t="str">
        <v/>
      </c>
      <c r="RG97" s="369" t="str">
        <v/>
      </c>
      <c r="RH97" s="369" t="str">
        <v/>
      </c>
      <c r="RI97" s="369" t="str">
        <v/>
      </c>
      <c r="RJ97" s="369" t="str">
        <v/>
      </c>
      <c r="RK97" s="369" t="str">
        <v/>
      </c>
      <c r="RL97" s="369" t="str">
        <v/>
      </c>
      <c r="RM97" s="369" t="str">
        <v/>
      </c>
      <c r="RN97" s="369" t="str">
        <v/>
      </c>
      <c r="RO97" s="369" t="str">
        <v/>
      </c>
      <c r="RP97" s="369" t="str">
        <v/>
      </c>
      <c r="RQ97" s="369" t="str">
        <v/>
      </c>
      <c r="RR97" s="369" t="str">
        <v/>
      </c>
      <c r="RS97" s="369" t="str">
        <v/>
      </c>
      <c r="RT97" s="369" t="str">
        <v/>
      </c>
      <c r="RU97" s="369" t="str">
        <v/>
      </c>
      <c r="RV97" s="369" t="str">
        <v/>
      </c>
      <c r="RW97" s="369" t="str">
        <v/>
      </c>
      <c r="RX97" s="369" t="str">
        <v/>
      </c>
      <c r="RY97" s="369" t="str">
        <v/>
      </c>
      <c r="RZ97" s="369" t="str">
        <v/>
      </c>
      <c r="SA97" s="369" t="str">
        <v/>
      </c>
      <c r="SB97" s="369" t="str">
        <v/>
      </c>
      <c r="SC97" s="369" t="str">
        <v/>
      </c>
      <c r="SD97" s="369" t="str">
        <v/>
      </c>
      <c r="SE97" s="369" t="str">
        <v/>
      </c>
      <c r="SF97" s="369" t="str">
        <v/>
      </c>
      <c r="SG97" s="369" t="str">
        <v/>
      </c>
      <c r="SH97" s="369" t="str">
        <v/>
      </c>
      <c r="SI97" s="369" t="str">
        <v/>
      </c>
      <c r="SJ97" s="369" t="str">
        <v/>
      </c>
      <c r="SK97" s="369" t="str">
        <v/>
      </c>
      <c r="SL97" s="369" t="str">
        <v/>
      </c>
      <c r="SM97" s="369" t="str">
        <v/>
      </c>
      <c r="SN97" s="369" t="str">
        <v/>
      </c>
      <c r="SO97" s="369" t="str">
        <v/>
      </c>
      <c r="SP97" s="369" t="str">
        <v/>
      </c>
      <c r="SQ97" s="369" t="str">
        <v/>
      </c>
      <c r="SR97" s="369" t="str">
        <v/>
      </c>
      <c r="SS97" s="369" t="str">
        <v/>
      </c>
      <c r="ST97" s="369" t="str">
        <v/>
      </c>
      <c r="SU97" s="369" t="str">
        <v/>
      </c>
      <c r="SV97" s="369" t="str">
        <v/>
      </c>
      <c r="SW97" s="369" t="str">
        <v/>
      </c>
      <c r="SX97" s="369" t="str">
        <v/>
      </c>
      <c r="SY97" s="369" t="str">
        <v/>
      </c>
      <c r="SZ97" s="369" t="str">
        <v/>
      </c>
      <c r="TA97" s="369" t="str">
        <v/>
      </c>
      <c r="TB97" s="369" t="str">
        <v/>
      </c>
      <c r="TC97" s="369" t="str">
        <v/>
      </c>
      <c r="TD97" s="369" t="str">
        <v/>
      </c>
      <c r="TE97" s="369" t="str">
        <v/>
      </c>
      <c r="TF97" s="369" t="str">
        <v/>
      </c>
      <c r="TG97" s="369" t="str">
        <v/>
      </c>
      <c r="TH97" s="369" t="str">
        <v/>
      </c>
      <c r="TI97" s="369" t="str">
        <v/>
      </c>
      <c r="TJ97" s="369" t="str">
        <v/>
      </c>
      <c r="TK97" s="369" t="str">
        <v/>
      </c>
      <c r="TL97" s="369" t="str">
        <v/>
      </c>
      <c r="TM97" s="369" t="str">
        <v/>
      </c>
      <c r="TN97" s="369" t="str">
        <v/>
      </c>
      <c r="TO97" s="369" t="str">
        <v/>
      </c>
      <c r="TP97" s="369" t="str">
        <v/>
      </c>
      <c r="TQ97" s="369" t="str">
        <v/>
      </c>
      <c r="TR97" s="369" t="str">
        <v/>
      </c>
      <c r="TS97" s="369" t="str">
        <v/>
      </c>
      <c r="TT97" s="369" t="str">
        <v/>
      </c>
      <c r="TU97" s="369" t="str">
        <v/>
      </c>
      <c r="TV97" s="369" t="str">
        <v/>
      </c>
      <c r="TW97" s="369" t="str">
        <v/>
      </c>
      <c r="TX97" s="369" t="str">
        <v/>
      </c>
      <c r="TY97" s="369" t="str">
        <v/>
      </c>
      <c r="TZ97" s="369" t="str">
        <v/>
      </c>
      <c r="UA97" s="369" t="str">
        <v/>
      </c>
      <c r="UB97" s="369" t="str">
        <v/>
      </c>
      <c r="UC97" s="369" t="str">
        <v/>
      </c>
      <c r="UD97" s="369" t="str">
        <v/>
      </c>
      <c r="UE97" s="369" t="str">
        <v/>
      </c>
      <c r="UF97" s="369" t="str">
        <v/>
      </c>
      <c r="UG97" s="369" t="str">
        <v/>
      </c>
      <c r="UH97" s="369" t="str">
        <v/>
      </c>
      <c r="UI97" s="369" t="str">
        <v/>
      </c>
      <c r="UJ97" s="369" t="str">
        <v/>
      </c>
      <c r="UK97" s="369" t="str">
        <v/>
      </c>
      <c r="UL97" s="369" t="str">
        <v/>
      </c>
      <c r="UM97" s="369" t="str">
        <v/>
      </c>
      <c r="UN97" s="369" t="str">
        <v/>
      </c>
      <c r="UO97" s="369" t="str">
        <v/>
      </c>
      <c r="UP97" s="369" t="str">
        <v/>
      </c>
      <c r="UQ97" s="369" t="str">
        <v/>
      </c>
      <c r="UR97" s="369" t="str">
        <v/>
      </c>
      <c r="US97" s="369" t="str">
        <v/>
      </c>
      <c r="UT97" s="369" t="str">
        <v/>
      </c>
      <c r="UU97" s="369" t="str">
        <v/>
      </c>
      <c r="UV97" s="369" t="str">
        <v/>
      </c>
      <c r="UW97" s="369" t="str">
        <v/>
      </c>
      <c r="UX97" s="369" t="str">
        <v/>
      </c>
      <c r="UY97" s="369" t="str">
        <v/>
      </c>
      <c r="UZ97" s="369" t="str">
        <v/>
      </c>
      <c r="VA97" s="369" t="str">
        <v/>
      </c>
      <c r="VB97" s="369" t="str">
        <v/>
      </c>
      <c r="VC97" s="369" t="str">
        <v/>
      </c>
      <c r="VD97" s="369" t="str">
        <v/>
      </c>
      <c r="VE97" s="369" t="str">
        <v/>
      </c>
      <c r="VF97" s="369" t="str">
        <v/>
      </c>
      <c r="VG97" s="369" t="str">
        <v/>
      </c>
      <c r="VH97" s="369" t="str">
        <v/>
      </c>
      <c r="VI97" s="369" t="str">
        <v/>
      </c>
      <c r="VJ97" s="369" t="str">
        <v/>
      </c>
      <c r="VK97" s="369" t="str">
        <v/>
      </c>
      <c r="VL97" s="369" t="str">
        <v/>
      </c>
      <c r="VM97" s="369" t="str">
        <v/>
      </c>
      <c r="VN97" s="369" t="str">
        <v/>
      </c>
      <c r="VO97" s="369" t="str">
        <v/>
      </c>
      <c r="VP97" s="369" t="str">
        <v/>
      </c>
      <c r="VQ97" s="369" t="str">
        <v/>
      </c>
      <c r="VR97" s="369" t="str">
        <v/>
      </c>
      <c r="VS97" s="369" t="str">
        <v/>
      </c>
      <c r="VT97" s="369" t="str">
        <v/>
      </c>
      <c r="VU97" s="369" t="str">
        <v/>
      </c>
      <c r="VV97" s="369" t="str">
        <v/>
      </c>
      <c r="VW97" s="369" t="str">
        <v/>
      </c>
      <c r="VX97" s="369" t="str">
        <v/>
      </c>
      <c r="VY97" s="369" t="str">
        <v/>
      </c>
      <c r="VZ97" s="369" t="str">
        <v/>
      </c>
      <c r="WA97" s="369" t="str">
        <v/>
      </c>
      <c r="WB97" s="369" t="str">
        <v/>
      </c>
      <c r="WC97" s="369" t="str">
        <v/>
      </c>
      <c r="WD97" s="369" t="str">
        <v/>
      </c>
      <c r="WE97" s="369" t="str">
        <v/>
      </c>
      <c r="WF97" s="369" t="str">
        <v/>
      </c>
      <c r="WG97" s="369" t="str">
        <v/>
      </c>
      <c r="WH97" s="369" t="str">
        <v/>
      </c>
      <c r="WI97" s="369" t="str">
        <v/>
      </c>
    </row>
    <row r="98" spans="1:607">
      <c r="A98" s="348"/>
      <c r="B98" s="360" t="s">
        <v>830</v>
      </c>
      <c r="C98" s="348"/>
      <c r="D98" s="348"/>
      <c r="E98" s="348"/>
      <c r="F98" s="348"/>
      <c r="G98" s="361" t="str">
        <f t="shared" si="2"/>
        <v/>
      </c>
      <c r="H98" s="361" t="str">
        <f t="shared" si="3"/>
        <v/>
      </c>
      <c r="I98" s="397"/>
      <c r="J98" s="348"/>
      <c r="K98" s="348"/>
      <c r="L98" s="348"/>
      <c r="M98" s="348"/>
      <c r="N98" s="400"/>
      <c r="O98" s="400"/>
      <c r="P98" s="400"/>
      <c r="Q98" s="400"/>
      <c r="R98" s="400"/>
      <c r="S98" s="400"/>
      <c r="T98" s="400"/>
      <c r="U98" s="400"/>
      <c r="V98" s="400"/>
      <c r="W98" s="400"/>
      <c r="X98" s="400"/>
      <c r="Y98" s="400"/>
      <c r="Z98" s="400"/>
      <c r="AA98" s="400"/>
      <c r="AB98" s="400"/>
      <c r="AC98" s="400"/>
      <c r="AD98" s="400"/>
      <c r="AE98" s="400"/>
      <c r="AF98" s="400"/>
      <c r="AG98" s="400"/>
      <c r="AH98" s="400"/>
      <c r="AI98" s="400"/>
      <c r="AJ98" s="400"/>
      <c r="AK98" s="400"/>
      <c r="AL98" s="400"/>
      <c r="AM98" s="400"/>
      <c r="AN98" s="400"/>
      <c r="AO98" s="400"/>
      <c r="AP98" s="400"/>
      <c r="AQ98" s="400"/>
      <c r="AR98" s="400"/>
      <c r="AS98" s="400"/>
      <c r="AT98" s="400"/>
      <c r="AU98" s="400"/>
      <c r="AV98" s="400"/>
      <c r="AW98" s="400"/>
      <c r="AX98" s="400"/>
      <c r="AY98" s="400"/>
      <c r="AZ98" s="400"/>
      <c r="BA98" s="400"/>
      <c r="BB98" s="400"/>
      <c r="BC98" s="400"/>
      <c r="BD98" s="400"/>
      <c r="BE98" s="400"/>
      <c r="BF98" s="400"/>
      <c r="BG98" s="400"/>
      <c r="BH98" s="400"/>
      <c r="BI98" s="400"/>
      <c r="BJ98" s="400"/>
      <c r="BK98" s="400"/>
      <c r="BL98" s="400"/>
      <c r="BM98" s="400"/>
      <c r="BN98" s="400"/>
      <c r="BO98" s="400"/>
      <c r="BP98" s="400"/>
      <c r="BQ98" s="400"/>
      <c r="BR98" s="400"/>
      <c r="BS98" s="400"/>
      <c r="BT98" s="400"/>
      <c r="BU98" s="400"/>
      <c r="BV98" s="400"/>
      <c r="BW98" s="400"/>
      <c r="BX98" s="400"/>
      <c r="BY98" s="400"/>
      <c r="BZ98" s="400"/>
      <c r="CA98" s="400"/>
      <c r="CB98" s="400"/>
      <c r="CC98" s="400"/>
      <c r="CD98" s="400"/>
      <c r="CE98" s="400"/>
      <c r="CF98" s="400"/>
      <c r="CG98" s="400"/>
      <c r="CH98" s="400"/>
      <c r="CI98" s="400"/>
      <c r="CJ98" s="400"/>
      <c r="CK98" s="400"/>
      <c r="CL98" s="400"/>
      <c r="CM98" s="400"/>
      <c r="CN98" s="400"/>
      <c r="CO98" s="400"/>
      <c r="CP98" s="400"/>
      <c r="CQ98" s="400"/>
      <c r="CR98" s="400"/>
      <c r="CS98" s="400"/>
      <c r="CT98" s="400"/>
      <c r="CU98" s="400"/>
      <c r="CV98" s="400"/>
      <c r="CW98" s="400"/>
      <c r="CX98" s="400"/>
      <c r="CY98" s="400"/>
      <c r="CZ98" s="362"/>
      <c r="DB98" s="897"/>
      <c r="DC98" s="896" t="s">
        <v>1252</v>
      </c>
      <c r="DD98" s="368" t="str">
        <v/>
      </c>
      <c r="DE98" s="369" t="str">
        <v/>
      </c>
      <c r="DF98" s="369" t="str">
        <v/>
      </c>
      <c r="DG98" s="369" t="str">
        <v/>
      </c>
      <c r="DH98" s="369" t="str">
        <v/>
      </c>
      <c r="DI98" s="369" t="str">
        <v/>
      </c>
      <c r="DJ98" s="369" t="str">
        <v/>
      </c>
      <c r="DK98" s="369" t="str">
        <v/>
      </c>
      <c r="DL98" s="369" t="str">
        <v/>
      </c>
      <c r="DM98" s="369" t="str">
        <v/>
      </c>
      <c r="DN98" s="369" t="str">
        <v/>
      </c>
      <c r="DO98" s="369" t="str">
        <v/>
      </c>
      <c r="DP98" s="369" t="str">
        <v/>
      </c>
      <c r="DQ98" s="369" t="str">
        <v/>
      </c>
      <c r="DR98" s="369" t="str">
        <v/>
      </c>
      <c r="DS98" s="369" t="str">
        <v/>
      </c>
      <c r="DT98" s="369" t="str">
        <v/>
      </c>
      <c r="DU98" s="369" t="str">
        <v/>
      </c>
      <c r="DV98" s="369" t="str">
        <v/>
      </c>
      <c r="DW98" s="369" t="str">
        <v/>
      </c>
      <c r="DX98" s="370" t="str">
        <v/>
      </c>
      <c r="DY98" s="369" t="str">
        <v/>
      </c>
      <c r="DZ98" s="369" t="str">
        <v/>
      </c>
      <c r="EA98" s="369" t="str">
        <v/>
      </c>
      <c r="EB98" s="369" t="str">
        <v/>
      </c>
      <c r="EC98" s="369" t="str">
        <v/>
      </c>
      <c r="ED98" s="369" t="str">
        <v/>
      </c>
      <c r="EE98" s="369" t="str">
        <v/>
      </c>
      <c r="EF98" s="369" t="str">
        <v/>
      </c>
      <c r="EG98" s="369" t="str">
        <v/>
      </c>
      <c r="EH98" s="369" t="str">
        <v/>
      </c>
      <c r="EI98" s="369" t="str">
        <v/>
      </c>
      <c r="EJ98" s="369" t="str">
        <v/>
      </c>
      <c r="EK98" s="369" t="str">
        <v/>
      </c>
      <c r="EL98" s="369" t="str">
        <v/>
      </c>
      <c r="EM98" s="369" t="str">
        <v/>
      </c>
      <c r="EN98" s="369" t="str">
        <v/>
      </c>
      <c r="EO98" s="369" t="str">
        <v/>
      </c>
      <c r="EP98" s="369" t="str">
        <v/>
      </c>
      <c r="EQ98" s="369" t="str">
        <v/>
      </c>
      <c r="ER98" s="369" t="str">
        <v/>
      </c>
      <c r="ES98" s="369" t="str">
        <v/>
      </c>
      <c r="ET98" s="369" t="str">
        <v/>
      </c>
      <c r="EU98" s="369" t="str">
        <v/>
      </c>
      <c r="EV98" s="369" t="str">
        <v/>
      </c>
      <c r="EW98" s="369" t="str">
        <v/>
      </c>
      <c r="EX98" s="369" t="str">
        <v/>
      </c>
      <c r="EY98" s="369" t="str">
        <v/>
      </c>
      <c r="EZ98" s="369" t="str">
        <v/>
      </c>
      <c r="FA98" s="369" t="str">
        <v/>
      </c>
      <c r="FB98" s="369" t="str">
        <v/>
      </c>
      <c r="FC98" s="369" t="str">
        <v/>
      </c>
      <c r="FD98" s="369" t="str">
        <v/>
      </c>
      <c r="FE98" s="369" t="str">
        <v/>
      </c>
      <c r="FF98" s="369" t="str">
        <v/>
      </c>
      <c r="FG98" s="369" t="str">
        <v/>
      </c>
      <c r="FH98" s="369" t="str">
        <v/>
      </c>
      <c r="FI98" s="369" t="str">
        <v/>
      </c>
      <c r="FJ98" s="369" t="str">
        <v/>
      </c>
      <c r="FK98" s="369" t="str">
        <v/>
      </c>
      <c r="FL98" s="369" t="str">
        <v/>
      </c>
      <c r="FM98" s="369" t="str">
        <v/>
      </c>
      <c r="FN98" s="369" t="str">
        <v/>
      </c>
      <c r="FO98" s="369" t="str">
        <v/>
      </c>
      <c r="FP98" s="369" t="str">
        <v/>
      </c>
      <c r="FQ98" s="369" t="str">
        <v/>
      </c>
      <c r="FR98" s="369" t="str">
        <v/>
      </c>
      <c r="FS98" s="369" t="str">
        <v/>
      </c>
      <c r="FT98" s="369" t="str">
        <v/>
      </c>
      <c r="FU98" s="369" t="str">
        <v/>
      </c>
      <c r="FV98" s="369" t="str">
        <v/>
      </c>
      <c r="FW98" s="369" t="str">
        <v/>
      </c>
      <c r="FX98" s="369" t="str">
        <v/>
      </c>
      <c r="FY98" s="369" t="str">
        <v/>
      </c>
      <c r="FZ98" s="369" t="str">
        <v/>
      </c>
      <c r="GA98" s="369" t="str">
        <v/>
      </c>
      <c r="GB98" s="369" t="str">
        <v/>
      </c>
      <c r="GC98" s="369" t="str">
        <v/>
      </c>
      <c r="GD98" s="369" t="str">
        <v/>
      </c>
      <c r="GE98" s="369" t="str">
        <v/>
      </c>
      <c r="GF98" s="369" t="str">
        <v/>
      </c>
      <c r="GG98" s="369" t="str">
        <v/>
      </c>
      <c r="GH98" s="369" t="str">
        <v/>
      </c>
      <c r="GI98" s="369" t="str">
        <v/>
      </c>
      <c r="GJ98" s="369" t="str">
        <v/>
      </c>
      <c r="GK98" s="369" t="str">
        <v/>
      </c>
      <c r="GL98" s="369" t="str">
        <v/>
      </c>
      <c r="GM98" s="369" t="str">
        <v/>
      </c>
      <c r="GN98" s="369" t="str">
        <v/>
      </c>
      <c r="GO98" s="369" t="str">
        <v/>
      </c>
      <c r="GP98" s="369" t="str">
        <v/>
      </c>
      <c r="GQ98" s="369" t="str">
        <v/>
      </c>
      <c r="GR98" s="369" t="str">
        <v/>
      </c>
      <c r="GS98" s="369" t="str">
        <v/>
      </c>
      <c r="GT98" s="369" t="str">
        <v/>
      </c>
      <c r="GU98" s="369" t="str">
        <v/>
      </c>
      <c r="GV98" s="369" t="str">
        <v/>
      </c>
      <c r="GW98" s="369" t="str">
        <v/>
      </c>
      <c r="GX98" s="369" t="str">
        <v/>
      </c>
      <c r="GY98" s="369" t="str">
        <v/>
      </c>
      <c r="GZ98" s="369" t="str">
        <v/>
      </c>
      <c r="HA98" s="369" t="str">
        <v/>
      </c>
      <c r="HB98" s="369" t="str">
        <v/>
      </c>
      <c r="HC98" s="369" t="str">
        <v/>
      </c>
      <c r="HD98" s="369" t="str">
        <v/>
      </c>
      <c r="HE98" s="369" t="str">
        <v/>
      </c>
      <c r="HF98" s="369" t="str">
        <v/>
      </c>
      <c r="HG98" s="369" t="str">
        <v/>
      </c>
      <c r="HH98" s="369" t="str">
        <v/>
      </c>
      <c r="HI98" s="369" t="str">
        <v/>
      </c>
      <c r="HJ98" s="369" t="str">
        <v/>
      </c>
      <c r="HK98" s="369" t="str">
        <v/>
      </c>
      <c r="HL98" s="369" t="str">
        <v/>
      </c>
      <c r="HM98" s="369" t="str">
        <v/>
      </c>
      <c r="HN98" s="369" t="str">
        <v/>
      </c>
      <c r="HO98" s="369" t="str">
        <v/>
      </c>
      <c r="HP98" s="369" t="str">
        <v/>
      </c>
      <c r="HQ98" s="369" t="str">
        <v/>
      </c>
      <c r="HR98" s="369" t="str">
        <v/>
      </c>
      <c r="HS98" s="369" t="str">
        <v/>
      </c>
      <c r="HT98" s="369" t="str">
        <v/>
      </c>
      <c r="HU98" s="369" t="str">
        <v/>
      </c>
      <c r="HV98" s="369" t="str">
        <v/>
      </c>
      <c r="HW98" s="369" t="str">
        <v/>
      </c>
      <c r="HX98" s="369" t="str">
        <v/>
      </c>
      <c r="HY98" s="369" t="str">
        <v/>
      </c>
      <c r="HZ98" s="369" t="str">
        <v/>
      </c>
      <c r="IA98" s="369" t="str">
        <v/>
      </c>
      <c r="IB98" s="369" t="str">
        <v/>
      </c>
      <c r="IC98" s="369" t="str">
        <v/>
      </c>
      <c r="ID98" s="369" t="str">
        <v/>
      </c>
      <c r="IE98" s="369" t="str">
        <v/>
      </c>
      <c r="IF98" s="369" t="str">
        <v/>
      </c>
      <c r="IG98" s="369" t="str">
        <v/>
      </c>
      <c r="IH98" s="369" t="str">
        <v/>
      </c>
      <c r="II98" s="369" t="str">
        <v/>
      </c>
      <c r="IJ98" s="369" t="str">
        <v/>
      </c>
      <c r="IK98" s="369" t="str">
        <v/>
      </c>
      <c r="IL98" s="369" t="str">
        <v/>
      </c>
      <c r="IM98" s="369" t="str">
        <v/>
      </c>
      <c r="IN98" s="369" t="str">
        <v/>
      </c>
      <c r="IO98" s="369" t="str">
        <v/>
      </c>
      <c r="IP98" s="369" t="str">
        <v/>
      </c>
      <c r="IQ98" s="369" t="str">
        <v/>
      </c>
      <c r="IR98" s="369" t="str">
        <v/>
      </c>
      <c r="IS98" s="369" t="str">
        <v/>
      </c>
      <c r="IT98" s="369" t="str">
        <v/>
      </c>
      <c r="IU98" s="369" t="str">
        <v/>
      </c>
      <c r="IV98" s="369" t="str">
        <v/>
      </c>
      <c r="IW98" s="369" t="str">
        <v/>
      </c>
      <c r="IX98" s="369" t="str">
        <v/>
      </c>
      <c r="IY98" s="369" t="str">
        <v/>
      </c>
      <c r="IZ98" s="369" t="str">
        <v/>
      </c>
      <c r="JA98" s="369" t="str">
        <v/>
      </c>
      <c r="JB98" s="369" t="str">
        <v/>
      </c>
      <c r="JC98" s="369" t="str">
        <v/>
      </c>
      <c r="JD98" s="369" t="str">
        <v/>
      </c>
      <c r="JE98" s="369" t="str">
        <v/>
      </c>
      <c r="JF98" s="369" t="str">
        <v/>
      </c>
      <c r="JG98" s="369" t="str">
        <v/>
      </c>
      <c r="JH98" s="369" t="str">
        <v/>
      </c>
      <c r="JI98" s="369" t="str">
        <v/>
      </c>
      <c r="JJ98" s="369" t="str">
        <v/>
      </c>
      <c r="JK98" s="369" t="str">
        <v/>
      </c>
      <c r="JL98" s="369" t="str">
        <v/>
      </c>
      <c r="JM98" s="369" t="str">
        <v/>
      </c>
      <c r="JN98" s="369" t="str">
        <v/>
      </c>
      <c r="JO98" s="369" t="str">
        <v/>
      </c>
      <c r="JP98" s="369" t="str">
        <v/>
      </c>
      <c r="JQ98" s="369" t="str">
        <v/>
      </c>
      <c r="JR98" s="369" t="str">
        <v/>
      </c>
      <c r="JS98" s="369" t="str">
        <v/>
      </c>
      <c r="JT98" s="369" t="str">
        <v/>
      </c>
      <c r="JU98" s="369" t="str">
        <v/>
      </c>
      <c r="JV98" s="369" t="str">
        <v/>
      </c>
      <c r="JW98" s="369" t="str">
        <v/>
      </c>
      <c r="JX98" s="369" t="str">
        <v/>
      </c>
      <c r="JY98" s="369" t="str">
        <v/>
      </c>
      <c r="JZ98" s="369" t="str">
        <v/>
      </c>
      <c r="KA98" s="369" t="str">
        <v/>
      </c>
      <c r="KB98" s="369" t="str">
        <v/>
      </c>
      <c r="KC98" s="369" t="str">
        <v/>
      </c>
      <c r="KD98" s="369" t="str">
        <v/>
      </c>
      <c r="KE98" s="369" t="str">
        <v/>
      </c>
      <c r="KF98" s="369" t="str">
        <v/>
      </c>
      <c r="KG98" s="369" t="str">
        <v/>
      </c>
      <c r="KH98" s="369" t="str">
        <v/>
      </c>
      <c r="KI98" s="369" t="str">
        <v/>
      </c>
      <c r="KJ98" s="369" t="str">
        <v/>
      </c>
      <c r="KK98" s="369" t="str">
        <v/>
      </c>
      <c r="KL98" s="369" t="str">
        <v/>
      </c>
      <c r="KM98" s="369" t="str">
        <v/>
      </c>
      <c r="KN98" s="369" t="str">
        <v/>
      </c>
      <c r="KO98" s="369" t="str">
        <v/>
      </c>
      <c r="KP98" s="369" t="str">
        <v/>
      </c>
      <c r="KQ98" s="369" t="str">
        <v/>
      </c>
      <c r="KR98" s="369" t="str">
        <v/>
      </c>
      <c r="KS98" s="369" t="str">
        <v/>
      </c>
      <c r="KT98" s="369" t="str">
        <v/>
      </c>
      <c r="KU98" s="369" t="str">
        <v/>
      </c>
      <c r="KV98" s="369" t="str">
        <v/>
      </c>
      <c r="KW98" s="369" t="str">
        <v/>
      </c>
      <c r="KX98" s="369" t="str">
        <v/>
      </c>
      <c r="KY98" s="369" t="str">
        <v/>
      </c>
      <c r="KZ98" s="369" t="str">
        <v/>
      </c>
      <c r="LA98" s="369" t="str">
        <v/>
      </c>
      <c r="LB98" s="369" t="str">
        <v/>
      </c>
      <c r="LC98" s="369" t="str">
        <v/>
      </c>
      <c r="LD98" s="369" t="str">
        <v/>
      </c>
      <c r="LE98" s="369" t="str">
        <v/>
      </c>
      <c r="LF98" s="369" t="str">
        <v/>
      </c>
      <c r="LG98" s="369" t="str">
        <v/>
      </c>
      <c r="LH98" s="369" t="str">
        <v/>
      </c>
      <c r="LI98" s="369" t="str">
        <v/>
      </c>
      <c r="LJ98" s="369" t="str">
        <v/>
      </c>
      <c r="LK98" s="369" t="str">
        <v/>
      </c>
      <c r="LL98" s="369" t="str">
        <v/>
      </c>
      <c r="LM98" s="369" t="str">
        <v/>
      </c>
      <c r="LN98" s="369" t="str">
        <v/>
      </c>
      <c r="LO98" s="369" t="str">
        <v/>
      </c>
      <c r="LP98" s="369" t="str">
        <v/>
      </c>
      <c r="LQ98" s="369" t="str">
        <v/>
      </c>
      <c r="LR98" s="369" t="str">
        <v/>
      </c>
      <c r="LS98" s="369" t="str">
        <v/>
      </c>
      <c r="LT98" s="369" t="str">
        <v/>
      </c>
      <c r="LU98" s="369" t="str">
        <v/>
      </c>
      <c r="LV98" s="369" t="str">
        <v/>
      </c>
      <c r="LW98" s="369" t="str">
        <v/>
      </c>
      <c r="LX98" s="369" t="str">
        <v/>
      </c>
      <c r="LY98" s="369" t="str">
        <v/>
      </c>
      <c r="LZ98" s="369" t="str">
        <v/>
      </c>
      <c r="MA98" s="369" t="str">
        <v/>
      </c>
      <c r="MB98" s="369" t="str">
        <v/>
      </c>
      <c r="MC98" s="369" t="str">
        <v/>
      </c>
      <c r="MD98" s="369" t="str">
        <v/>
      </c>
      <c r="ME98" s="369" t="str">
        <v/>
      </c>
      <c r="MF98" s="369" t="str">
        <v/>
      </c>
      <c r="MG98" s="369" t="str">
        <v/>
      </c>
      <c r="MH98" s="369" t="str">
        <v/>
      </c>
      <c r="MI98" s="369" t="str">
        <v/>
      </c>
      <c r="MJ98" s="369" t="str">
        <v/>
      </c>
      <c r="MK98" s="369" t="str">
        <v/>
      </c>
      <c r="ML98" s="369" t="str">
        <v/>
      </c>
      <c r="MM98" s="369" t="str">
        <v/>
      </c>
      <c r="MN98" s="369" t="str">
        <v/>
      </c>
      <c r="MO98" s="369" t="str">
        <v/>
      </c>
      <c r="MP98" s="369" t="str">
        <v/>
      </c>
      <c r="MQ98" s="369" t="str">
        <v/>
      </c>
      <c r="MR98" s="369" t="str">
        <v/>
      </c>
      <c r="MS98" s="369" t="str">
        <v/>
      </c>
      <c r="MT98" s="369" t="str">
        <v/>
      </c>
      <c r="MU98" s="369" t="str">
        <v/>
      </c>
      <c r="MV98" s="369" t="str">
        <v/>
      </c>
      <c r="MW98" s="369" t="str">
        <v/>
      </c>
      <c r="MX98" s="369" t="str">
        <v/>
      </c>
      <c r="MY98" s="369" t="str">
        <v/>
      </c>
      <c r="MZ98" s="369" t="str">
        <v/>
      </c>
      <c r="NA98" s="369" t="str">
        <v/>
      </c>
      <c r="NB98" s="369" t="str">
        <v/>
      </c>
      <c r="NC98" s="369" t="str">
        <v/>
      </c>
      <c r="ND98" s="369" t="str">
        <v/>
      </c>
      <c r="NE98" s="369" t="str">
        <v/>
      </c>
      <c r="NF98" s="369" t="str">
        <v/>
      </c>
      <c r="NG98" s="369" t="str">
        <v/>
      </c>
      <c r="NH98" s="369" t="str">
        <v/>
      </c>
      <c r="NI98" s="369" t="str">
        <v/>
      </c>
      <c r="NJ98" s="369" t="str">
        <v/>
      </c>
      <c r="NK98" s="369" t="str">
        <v/>
      </c>
      <c r="NL98" s="369" t="str">
        <v/>
      </c>
      <c r="NM98" s="369" t="str">
        <v/>
      </c>
      <c r="NN98" s="369" t="str">
        <v/>
      </c>
      <c r="NO98" s="369" t="str">
        <v/>
      </c>
      <c r="NP98" s="369" t="str">
        <v/>
      </c>
      <c r="NQ98" s="369" t="str">
        <v/>
      </c>
      <c r="NR98" s="369" t="str">
        <v/>
      </c>
      <c r="NS98" s="369" t="str">
        <v/>
      </c>
      <c r="NT98" s="369" t="str">
        <v/>
      </c>
      <c r="NU98" s="369" t="str">
        <v/>
      </c>
      <c r="NV98" s="369" t="str">
        <v/>
      </c>
      <c r="NW98" s="369" t="str">
        <v/>
      </c>
      <c r="NX98" s="369" t="str">
        <v/>
      </c>
      <c r="NY98" s="369" t="str">
        <v/>
      </c>
      <c r="NZ98" s="369" t="str">
        <v/>
      </c>
      <c r="OA98" s="369" t="str">
        <v/>
      </c>
      <c r="OB98" s="369" t="str">
        <v/>
      </c>
      <c r="OC98" s="369" t="str">
        <v/>
      </c>
      <c r="OD98" s="369" t="str">
        <v/>
      </c>
      <c r="OE98" s="369" t="str">
        <v/>
      </c>
      <c r="OF98" s="369" t="str">
        <v/>
      </c>
      <c r="OG98" s="369" t="str">
        <v/>
      </c>
      <c r="OH98" s="369" t="str">
        <v/>
      </c>
      <c r="OI98" s="369" t="str">
        <v/>
      </c>
      <c r="OJ98" s="369" t="str">
        <v/>
      </c>
      <c r="OK98" s="369" t="str">
        <v/>
      </c>
      <c r="OL98" s="369" t="str">
        <v/>
      </c>
      <c r="OM98" s="369" t="str">
        <v/>
      </c>
      <c r="ON98" s="369" t="str">
        <v/>
      </c>
      <c r="OO98" s="369" t="str">
        <v/>
      </c>
      <c r="OP98" s="369" t="str">
        <v/>
      </c>
      <c r="OQ98" s="371" t="str">
        <v/>
      </c>
      <c r="OR98" s="369" t="str">
        <v/>
      </c>
      <c r="OS98" s="369" t="str">
        <v/>
      </c>
      <c r="OT98" s="369" t="str">
        <v/>
      </c>
      <c r="OU98" s="369" t="str">
        <v/>
      </c>
      <c r="OV98" s="369" t="str">
        <v/>
      </c>
      <c r="OW98" s="369" t="str">
        <v/>
      </c>
      <c r="OX98" s="369" t="str">
        <v/>
      </c>
      <c r="OY98" s="369" t="str">
        <v/>
      </c>
      <c r="OZ98" s="369" t="str">
        <v/>
      </c>
      <c r="PA98" s="369" t="str">
        <v/>
      </c>
      <c r="PB98" s="369" t="str">
        <v/>
      </c>
      <c r="PC98" s="369" t="str">
        <v/>
      </c>
      <c r="PD98" s="369" t="str">
        <v/>
      </c>
      <c r="PE98" s="369" t="str">
        <v/>
      </c>
      <c r="PF98" s="369" t="str">
        <v/>
      </c>
      <c r="PG98" s="369" t="str">
        <v/>
      </c>
      <c r="PH98" s="369" t="str">
        <v/>
      </c>
      <c r="PI98" s="369" t="str">
        <v/>
      </c>
      <c r="PJ98" s="369" t="str">
        <v/>
      </c>
      <c r="PK98" s="369" t="str">
        <v/>
      </c>
      <c r="PL98" s="369" t="str">
        <v/>
      </c>
      <c r="PM98" s="369" t="str">
        <v/>
      </c>
      <c r="PN98" s="369" t="str">
        <v/>
      </c>
      <c r="PO98" s="369" t="str">
        <v/>
      </c>
      <c r="PP98" s="369" t="str">
        <v/>
      </c>
      <c r="PQ98" s="369" t="str">
        <v/>
      </c>
      <c r="PR98" s="369" t="str">
        <v/>
      </c>
      <c r="PS98" s="369" t="str">
        <v/>
      </c>
      <c r="PT98" s="369" t="str">
        <v/>
      </c>
      <c r="PU98" s="369" t="str">
        <v/>
      </c>
      <c r="PV98" s="369" t="str">
        <v/>
      </c>
      <c r="PW98" s="369" t="str">
        <v/>
      </c>
      <c r="PX98" s="369" t="str">
        <v/>
      </c>
      <c r="PY98" s="369" t="str">
        <v/>
      </c>
      <c r="PZ98" s="369" t="str">
        <v/>
      </c>
      <c r="QA98" s="369" t="str">
        <v/>
      </c>
      <c r="QB98" s="369" t="str">
        <v/>
      </c>
      <c r="QC98" s="369" t="str">
        <v/>
      </c>
      <c r="QD98" s="369" t="str">
        <v/>
      </c>
      <c r="QE98" s="369" t="str">
        <v/>
      </c>
      <c r="QF98" s="369" t="str">
        <v/>
      </c>
      <c r="QG98" s="369" t="str">
        <v/>
      </c>
      <c r="QH98" s="369" t="str">
        <v/>
      </c>
      <c r="QI98" s="369" t="str">
        <v/>
      </c>
      <c r="QJ98" s="369" t="str">
        <v/>
      </c>
      <c r="QK98" s="369" t="str">
        <v/>
      </c>
      <c r="QL98" s="369" t="str">
        <v/>
      </c>
      <c r="QM98" s="369" t="str">
        <v/>
      </c>
      <c r="QN98" s="369" t="str">
        <v/>
      </c>
      <c r="QO98" s="369" t="str">
        <v/>
      </c>
      <c r="QP98" s="369" t="str">
        <v/>
      </c>
      <c r="QQ98" s="369" t="str">
        <v/>
      </c>
      <c r="QR98" s="369" t="str">
        <v/>
      </c>
      <c r="QS98" s="369" t="str">
        <v/>
      </c>
      <c r="QT98" s="369" t="str">
        <v/>
      </c>
      <c r="QU98" s="369" t="str">
        <v/>
      </c>
      <c r="QV98" s="369" t="str">
        <v/>
      </c>
      <c r="QW98" s="369" t="str">
        <v/>
      </c>
      <c r="QX98" s="369" t="str">
        <v/>
      </c>
      <c r="QY98" s="369" t="str">
        <v/>
      </c>
      <c r="QZ98" s="369" t="str">
        <v/>
      </c>
      <c r="RA98" s="369" t="str">
        <v/>
      </c>
      <c r="RB98" s="369" t="str">
        <v/>
      </c>
      <c r="RC98" s="369" t="str">
        <v/>
      </c>
      <c r="RD98" s="369" t="str">
        <v/>
      </c>
      <c r="RE98" s="369" t="str">
        <v/>
      </c>
      <c r="RF98" s="369" t="str">
        <v/>
      </c>
      <c r="RG98" s="369" t="str">
        <v/>
      </c>
      <c r="RH98" s="369" t="str">
        <v/>
      </c>
      <c r="RI98" s="369" t="str">
        <v/>
      </c>
      <c r="RJ98" s="369" t="str">
        <v/>
      </c>
      <c r="RK98" s="369" t="str">
        <v/>
      </c>
      <c r="RL98" s="369" t="str">
        <v/>
      </c>
      <c r="RM98" s="369" t="str">
        <v/>
      </c>
      <c r="RN98" s="369" t="str">
        <v/>
      </c>
      <c r="RO98" s="369" t="str">
        <v/>
      </c>
      <c r="RP98" s="369" t="str">
        <v/>
      </c>
      <c r="RQ98" s="369" t="str">
        <v/>
      </c>
      <c r="RR98" s="369" t="str">
        <v/>
      </c>
      <c r="RS98" s="369" t="str">
        <v/>
      </c>
      <c r="RT98" s="369" t="str">
        <v/>
      </c>
      <c r="RU98" s="369" t="str">
        <v/>
      </c>
      <c r="RV98" s="369" t="str">
        <v/>
      </c>
      <c r="RW98" s="369" t="str">
        <v/>
      </c>
      <c r="RX98" s="369" t="str">
        <v/>
      </c>
      <c r="RY98" s="369" t="str">
        <v/>
      </c>
      <c r="RZ98" s="369" t="str">
        <v/>
      </c>
      <c r="SA98" s="369" t="str">
        <v/>
      </c>
      <c r="SB98" s="369" t="str">
        <v/>
      </c>
      <c r="SC98" s="369" t="str">
        <v/>
      </c>
      <c r="SD98" s="369" t="str">
        <v/>
      </c>
      <c r="SE98" s="369" t="str">
        <v/>
      </c>
      <c r="SF98" s="369" t="str">
        <v/>
      </c>
      <c r="SG98" s="369" t="str">
        <v/>
      </c>
      <c r="SH98" s="369" t="str">
        <v/>
      </c>
      <c r="SI98" s="369" t="str">
        <v/>
      </c>
      <c r="SJ98" s="369" t="str">
        <v/>
      </c>
      <c r="SK98" s="369" t="str">
        <v/>
      </c>
      <c r="SL98" s="369" t="str">
        <v/>
      </c>
      <c r="SM98" s="369" t="str">
        <v/>
      </c>
      <c r="SN98" s="369" t="str">
        <v/>
      </c>
      <c r="SO98" s="369" t="str">
        <v/>
      </c>
      <c r="SP98" s="369" t="str">
        <v/>
      </c>
      <c r="SQ98" s="369" t="str">
        <v/>
      </c>
      <c r="SR98" s="369" t="str">
        <v/>
      </c>
      <c r="SS98" s="369" t="str">
        <v/>
      </c>
      <c r="ST98" s="369" t="str">
        <v/>
      </c>
      <c r="SU98" s="369" t="str">
        <v/>
      </c>
      <c r="SV98" s="369" t="str">
        <v/>
      </c>
      <c r="SW98" s="369" t="str">
        <v/>
      </c>
      <c r="SX98" s="369" t="str">
        <v/>
      </c>
      <c r="SY98" s="369" t="str">
        <v/>
      </c>
      <c r="SZ98" s="369" t="str">
        <v/>
      </c>
      <c r="TA98" s="369" t="str">
        <v/>
      </c>
      <c r="TB98" s="369" t="str">
        <v/>
      </c>
      <c r="TC98" s="369" t="str">
        <v/>
      </c>
      <c r="TD98" s="369" t="str">
        <v/>
      </c>
      <c r="TE98" s="369" t="str">
        <v/>
      </c>
      <c r="TF98" s="369" t="str">
        <v/>
      </c>
      <c r="TG98" s="369" t="str">
        <v/>
      </c>
      <c r="TH98" s="369" t="str">
        <v/>
      </c>
      <c r="TI98" s="369" t="str">
        <v/>
      </c>
      <c r="TJ98" s="369" t="str">
        <v/>
      </c>
      <c r="TK98" s="369" t="str">
        <v/>
      </c>
      <c r="TL98" s="369" t="str">
        <v/>
      </c>
      <c r="TM98" s="369" t="str">
        <v/>
      </c>
      <c r="TN98" s="369" t="str">
        <v/>
      </c>
      <c r="TO98" s="369" t="str">
        <v/>
      </c>
      <c r="TP98" s="369" t="str">
        <v/>
      </c>
      <c r="TQ98" s="369" t="str">
        <v/>
      </c>
      <c r="TR98" s="369" t="str">
        <v/>
      </c>
      <c r="TS98" s="369" t="str">
        <v/>
      </c>
      <c r="TT98" s="369" t="str">
        <v/>
      </c>
      <c r="TU98" s="369" t="str">
        <v/>
      </c>
      <c r="TV98" s="369" t="str">
        <v/>
      </c>
      <c r="TW98" s="369" t="str">
        <v/>
      </c>
      <c r="TX98" s="369" t="str">
        <v/>
      </c>
      <c r="TY98" s="369" t="str">
        <v/>
      </c>
      <c r="TZ98" s="369" t="str">
        <v/>
      </c>
      <c r="UA98" s="369" t="str">
        <v/>
      </c>
      <c r="UB98" s="369" t="str">
        <v/>
      </c>
      <c r="UC98" s="369" t="str">
        <v/>
      </c>
      <c r="UD98" s="369" t="str">
        <v/>
      </c>
      <c r="UE98" s="369" t="str">
        <v/>
      </c>
      <c r="UF98" s="369" t="str">
        <v/>
      </c>
      <c r="UG98" s="369" t="str">
        <v/>
      </c>
      <c r="UH98" s="369" t="str">
        <v/>
      </c>
      <c r="UI98" s="369" t="str">
        <v/>
      </c>
      <c r="UJ98" s="369" t="str">
        <v/>
      </c>
      <c r="UK98" s="369" t="str">
        <v/>
      </c>
      <c r="UL98" s="369" t="str">
        <v/>
      </c>
      <c r="UM98" s="369" t="str">
        <v/>
      </c>
      <c r="UN98" s="369" t="str">
        <v/>
      </c>
      <c r="UO98" s="369" t="str">
        <v/>
      </c>
      <c r="UP98" s="369" t="str">
        <v/>
      </c>
      <c r="UQ98" s="369" t="str">
        <v/>
      </c>
      <c r="UR98" s="369" t="str">
        <v/>
      </c>
      <c r="US98" s="369" t="str">
        <v/>
      </c>
      <c r="UT98" s="369" t="str">
        <v/>
      </c>
      <c r="UU98" s="369" t="str">
        <v/>
      </c>
      <c r="UV98" s="369" t="str">
        <v/>
      </c>
      <c r="UW98" s="369" t="str">
        <v/>
      </c>
      <c r="UX98" s="369" t="str">
        <v/>
      </c>
      <c r="UY98" s="369" t="str">
        <v/>
      </c>
      <c r="UZ98" s="369" t="str">
        <v/>
      </c>
      <c r="VA98" s="369" t="str">
        <v/>
      </c>
      <c r="VB98" s="369" t="str">
        <v/>
      </c>
      <c r="VC98" s="369" t="str">
        <v/>
      </c>
      <c r="VD98" s="369" t="str">
        <v/>
      </c>
      <c r="VE98" s="369" t="str">
        <v/>
      </c>
      <c r="VF98" s="369" t="str">
        <v/>
      </c>
      <c r="VG98" s="369" t="str">
        <v/>
      </c>
      <c r="VH98" s="369" t="str">
        <v/>
      </c>
      <c r="VI98" s="369" t="str">
        <v/>
      </c>
      <c r="VJ98" s="369" t="str">
        <v/>
      </c>
      <c r="VK98" s="369" t="str">
        <v/>
      </c>
      <c r="VL98" s="369" t="str">
        <v/>
      </c>
      <c r="VM98" s="369" t="str">
        <v/>
      </c>
      <c r="VN98" s="369" t="str">
        <v/>
      </c>
      <c r="VO98" s="369" t="str">
        <v/>
      </c>
      <c r="VP98" s="369" t="str">
        <v/>
      </c>
      <c r="VQ98" s="369" t="str">
        <v/>
      </c>
      <c r="VR98" s="369" t="str">
        <v/>
      </c>
      <c r="VS98" s="369" t="str">
        <v/>
      </c>
      <c r="VT98" s="369" t="str">
        <v/>
      </c>
      <c r="VU98" s="369" t="str">
        <v/>
      </c>
      <c r="VV98" s="369" t="str">
        <v/>
      </c>
      <c r="VW98" s="369" t="str">
        <v/>
      </c>
      <c r="VX98" s="369" t="str">
        <v/>
      </c>
      <c r="VY98" s="369" t="str">
        <v/>
      </c>
      <c r="VZ98" s="369" t="str">
        <v/>
      </c>
      <c r="WA98" s="369" t="str">
        <v/>
      </c>
      <c r="WB98" s="369" t="str">
        <v/>
      </c>
      <c r="WC98" s="369" t="str">
        <v/>
      </c>
      <c r="WD98" s="369" t="str">
        <v/>
      </c>
      <c r="WE98" s="369" t="str">
        <v/>
      </c>
      <c r="WF98" s="369" t="str">
        <v/>
      </c>
      <c r="WG98" s="369" t="str">
        <v/>
      </c>
      <c r="WH98" s="369" t="str">
        <v/>
      </c>
      <c r="WI98" s="369" t="str">
        <v/>
      </c>
    </row>
    <row r="99" spans="1:607">
      <c r="A99" s="348"/>
      <c r="B99" s="360" t="s">
        <v>831</v>
      </c>
      <c r="C99" s="348"/>
      <c r="D99" s="348"/>
      <c r="E99" s="348"/>
      <c r="F99" s="348"/>
      <c r="G99" s="361" t="str">
        <f t="shared" si="2"/>
        <v/>
      </c>
      <c r="H99" s="361" t="str">
        <f t="shared" si="3"/>
        <v/>
      </c>
      <c r="I99" s="397"/>
      <c r="J99" s="348"/>
      <c r="K99" s="348"/>
      <c r="L99" s="348"/>
      <c r="M99" s="348"/>
      <c r="N99" s="400"/>
      <c r="O99" s="400"/>
      <c r="P99" s="400"/>
      <c r="Q99" s="400"/>
      <c r="R99" s="400"/>
      <c r="S99" s="400"/>
      <c r="T99" s="400"/>
      <c r="U99" s="400"/>
      <c r="V99" s="400"/>
      <c r="W99" s="400"/>
      <c r="X99" s="400"/>
      <c r="Y99" s="400"/>
      <c r="Z99" s="400"/>
      <c r="AA99" s="400"/>
      <c r="AB99" s="400"/>
      <c r="AC99" s="400"/>
      <c r="AD99" s="400"/>
      <c r="AE99" s="400"/>
      <c r="AF99" s="400"/>
      <c r="AG99" s="400"/>
      <c r="AH99" s="400"/>
      <c r="AI99" s="400"/>
      <c r="AJ99" s="400"/>
      <c r="AK99" s="400"/>
      <c r="AL99" s="400"/>
      <c r="AM99" s="400"/>
      <c r="AN99" s="400"/>
      <c r="AO99" s="400"/>
      <c r="AP99" s="400"/>
      <c r="AQ99" s="400"/>
      <c r="AR99" s="400"/>
      <c r="AS99" s="400"/>
      <c r="AT99" s="400"/>
      <c r="AU99" s="400"/>
      <c r="AV99" s="400"/>
      <c r="AW99" s="400"/>
      <c r="AX99" s="400"/>
      <c r="AY99" s="400"/>
      <c r="AZ99" s="400"/>
      <c r="BA99" s="400"/>
      <c r="BB99" s="400"/>
      <c r="BC99" s="400"/>
      <c r="BD99" s="400"/>
      <c r="BE99" s="400"/>
      <c r="BF99" s="400"/>
      <c r="BG99" s="400"/>
      <c r="BH99" s="400"/>
      <c r="BI99" s="400"/>
      <c r="BJ99" s="400"/>
      <c r="BK99" s="400"/>
      <c r="BL99" s="400"/>
      <c r="BM99" s="400"/>
      <c r="BN99" s="400"/>
      <c r="BO99" s="400"/>
      <c r="BP99" s="400"/>
      <c r="BQ99" s="400"/>
      <c r="BR99" s="400"/>
      <c r="BS99" s="400"/>
      <c r="BT99" s="400"/>
      <c r="BU99" s="400"/>
      <c r="BV99" s="400"/>
      <c r="BW99" s="400"/>
      <c r="BX99" s="400"/>
      <c r="BY99" s="400"/>
      <c r="BZ99" s="400"/>
      <c r="CA99" s="400"/>
      <c r="CB99" s="400"/>
      <c r="CC99" s="400"/>
      <c r="CD99" s="400"/>
      <c r="CE99" s="400"/>
      <c r="CF99" s="400"/>
      <c r="CG99" s="400"/>
      <c r="CH99" s="400"/>
      <c r="CI99" s="400"/>
      <c r="CJ99" s="400"/>
      <c r="CK99" s="400"/>
      <c r="CL99" s="400"/>
      <c r="CM99" s="400"/>
      <c r="CN99" s="400"/>
      <c r="CO99" s="400"/>
      <c r="CP99" s="400"/>
      <c r="CQ99" s="400"/>
      <c r="CR99" s="400"/>
      <c r="CS99" s="400"/>
      <c r="CT99" s="400"/>
      <c r="CU99" s="400"/>
      <c r="CV99" s="400"/>
      <c r="CW99" s="400"/>
      <c r="CX99" s="400"/>
      <c r="CY99" s="400"/>
      <c r="CZ99" s="362"/>
      <c r="DB99" s="897"/>
      <c r="DC99" s="897"/>
      <c r="DD99" s="368" t="str">
        <v/>
      </c>
      <c r="DE99" s="369" t="str">
        <v/>
      </c>
      <c r="DF99" s="369" t="str">
        <v/>
      </c>
      <c r="DG99" s="369" t="str">
        <v/>
      </c>
      <c r="DH99" s="369" t="str">
        <v/>
      </c>
      <c r="DI99" s="369" t="str">
        <v/>
      </c>
      <c r="DJ99" s="369" t="str">
        <v/>
      </c>
      <c r="DK99" s="369" t="str">
        <v/>
      </c>
      <c r="DL99" s="369" t="str">
        <v/>
      </c>
      <c r="DM99" s="369" t="str">
        <v/>
      </c>
      <c r="DN99" s="369" t="str">
        <v/>
      </c>
      <c r="DO99" s="369" t="str">
        <v/>
      </c>
      <c r="DP99" s="369" t="str">
        <v/>
      </c>
      <c r="DQ99" s="369" t="str">
        <v/>
      </c>
      <c r="DR99" s="369" t="str">
        <v/>
      </c>
      <c r="DS99" s="369" t="str">
        <v/>
      </c>
      <c r="DT99" s="369" t="str">
        <v/>
      </c>
      <c r="DU99" s="369" t="str">
        <v/>
      </c>
      <c r="DV99" s="369" t="str">
        <v/>
      </c>
      <c r="DW99" s="369" t="str">
        <v/>
      </c>
      <c r="DX99" s="370" t="str">
        <v/>
      </c>
      <c r="DY99" s="369" t="str">
        <v/>
      </c>
      <c r="DZ99" s="369" t="str">
        <v/>
      </c>
      <c r="EA99" s="369" t="str">
        <v/>
      </c>
      <c r="EB99" s="369" t="str">
        <v/>
      </c>
      <c r="EC99" s="369" t="str">
        <v/>
      </c>
      <c r="ED99" s="369" t="str">
        <v/>
      </c>
      <c r="EE99" s="369" t="str">
        <v/>
      </c>
      <c r="EF99" s="369" t="str">
        <v/>
      </c>
      <c r="EG99" s="369" t="str">
        <v/>
      </c>
      <c r="EH99" s="369" t="str">
        <v/>
      </c>
      <c r="EI99" s="369" t="str">
        <v/>
      </c>
      <c r="EJ99" s="369" t="str">
        <v/>
      </c>
      <c r="EK99" s="369" t="str">
        <v/>
      </c>
      <c r="EL99" s="369" t="str">
        <v/>
      </c>
      <c r="EM99" s="369" t="str">
        <v/>
      </c>
      <c r="EN99" s="369" t="str">
        <v/>
      </c>
      <c r="EO99" s="369" t="str">
        <v/>
      </c>
      <c r="EP99" s="369" t="str">
        <v/>
      </c>
      <c r="EQ99" s="369" t="str">
        <v/>
      </c>
      <c r="ER99" s="369" t="str">
        <v/>
      </c>
      <c r="ES99" s="369" t="str">
        <v/>
      </c>
      <c r="ET99" s="369" t="str">
        <v/>
      </c>
      <c r="EU99" s="369" t="str">
        <v/>
      </c>
      <c r="EV99" s="369" t="str">
        <v/>
      </c>
      <c r="EW99" s="369" t="str">
        <v/>
      </c>
      <c r="EX99" s="369" t="str">
        <v/>
      </c>
      <c r="EY99" s="369" t="str">
        <v/>
      </c>
      <c r="EZ99" s="369" t="str">
        <v/>
      </c>
      <c r="FA99" s="369" t="str">
        <v/>
      </c>
      <c r="FB99" s="369" t="str">
        <v/>
      </c>
      <c r="FC99" s="369" t="str">
        <v/>
      </c>
      <c r="FD99" s="369" t="str">
        <v/>
      </c>
      <c r="FE99" s="369" t="str">
        <v/>
      </c>
      <c r="FF99" s="369" t="str">
        <v/>
      </c>
      <c r="FG99" s="369" t="str">
        <v/>
      </c>
      <c r="FH99" s="369" t="str">
        <v/>
      </c>
      <c r="FI99" s="369" t="str">
        <v/>
      </c>
      <c r="FJ99" s="369" t="str">
        <v/>
      </c>
      <c r="FK99" s="369" t="str">
        <v/>
      </c>
      <c r="FL99" s="369" t="str">
        <v/>
      </c>
      <c r="FM99" s="369" t="str">
        <v/>
      </c>
      <c r="FN99" s="369" t="str">
        <v/>
      </c>
      <c r="FO99" s="369" t="str">
        <v/>
      </c>
      <c r="FP99" s="369" t="str">
        <v/>
      </c>
      <c r="FQ99" s="369" t="str">
        <v/>
      </c>
      <c r="FR99" s="369" t="str">
        <v/>
      </c>
      <c r="FS99" s="369" t="str">
        <v/>
      </c>
      <c r="FT99" s="369" t="str">
        <v/>
      </c>
      <c r="FU99" s="369" t="str">
        <v/>
      </c>
      <c r="FV99" s="369" t="str">
        <v/>
      </c>
      <c r="FW99" s="369" t="str">
        <v/>
      </c>
      <c r="FX99" s="369" t="str">
        <v/>
      </c>
      <c r="FY99" s="369" t="str">
        <v/>
      </c>
      <c r="FZ99" s="369" t="str">
        <v/>
      </c>
      <c r="GA99" s="369" t="str">
        <v/>
      </c>
      <c r="GB99" s="369" t="str">
        <v/>
      </c>
      <c r="GC99" s="369" t="str">
        <v/>
      </c>
      <c r="GD99" s="369" t="str">
        <v/>
      </c>
      <c r="GE99" s="369" t="str">
        <v/>
      </c>
      <c r="GF99" s="369" t="str">
        <v/>
      </c>
      <c r="GG99" s="369" t="str">
        <v/>
      </c>
      <c r="GH99" s="369" t="str">
        <v/>
      </c>
      <c r="GI99" s="369" t="str">
        <v/>
      </c>
      <c r="GJ99" s="369" t="str">
        <v/>
      </c>
      <c r="GK99" s="369" t="str">
        <v/>
      </c>
      <c r="GL99" s="369" t="str">
        <v/>
      </c>
      <c r="GM99" s="369" t="str">
        <v/>
      </c>
      <c r="GN99" s="369" t="str">
        <v/>
      </c>
      <c r="GO99" s="369" t="str">
        <v/>
      </c>
      <c r="GP99" s="369" t="str">
        <v/>
      </c>
      <c r="GQ99" s="369" t="str">
        <v/>
      </c>
      <c r="GR99" s="369" t="str">
        <v/>
      </c>
      <c r="GS99" s="369" t="str">
        <v/>
      </c>
      <c r="GT99" s="369" t="str">
        <v/>
      </c>
      <c r="GU99" s="369" t="str">
        <v/>
      </c>
      <c r="GV99" s="369" t="str">
        <v/>
      </c>
      <c r="GW99" s="369" t="str">
        <v/>
      </c>
      <c r="GX99" s="369" t="str">
        <v/>
      </c>
      <c r="GY99" s="369" t="str">
        <v/>
      </c>
      <c r="GZ99" s="369" t="str">
        <v/>
      </c>
      <c r="HA99" s="369" t="str">
        <v/>
      </c>
      <c r="HB99" s="369" t="str">
        <v/>
      </c>
      <c r="HC99" s="369" t="str">
        <v/>
      </c>
      <c r="HD99" s="369" t="str">
        <v/>
      </c>
      <c r="HE99" s="369" t="str">
        <v/>
      </c>
      <c r="HF99" s="369" t="str">
        <v/>
      </c>
      <c r="HG99" s="369" t="str">
        <v/>
      </c>
      <c r="HH99" s="369" t="str">
        <v/>
      </c>
      <c r="HI99" s="369" t="str">
        <v/>
      </c>
      <c r="HJ99" s="369" t="str">
        <v/>
      </c>
      <c r="HK99" s="369" t="str">
        <v/>
      </c>
      <c r="HL99" s="369" t="str">
        <v/>
      </c>
      <c r="HM99" s="369" t="str">
        <v/>
      </c>
      <c r="HN99" s="369" t="str">
        <v/>
      </c>
      <c r="HO99" s="369" t="str">
        <v/>
      </c>
      <c r="HP99" s="369" t="str">
        <v/>
      </c>
      <c r="HQ99" s="369" t="str">
        <v/>
      </c>
      <c r="HR99" s="369" t="str">
        <v/>
      </c>
      <c r="HS99" s="369" t="str">
        <v/>
      </c>
      <c r="HT99" s="369" t="str">
        <v/>
      </c>
      <c r="HU99" s="369" t="str">
        <v/>
      </c>
      <c r="HV99" s="369" t="str">
        <v/>
      </c>
      <c r="HW99" s="369" t="str">
        <v/>
      </c>
      <c r="HX99" s="369" t="str">
        <v/>
      </c>
      <c r="HY99" s="369" t="str">
        <v/>
      </c>
      <c r="HZ99" s="369" t="str">
        <v/>
      </c>
      <c r="IA99" s="369" t="str">
        <v/>
      </c>
      <c r="IB99" s="369" t="str">
        <v/>
      </c>
      <c r="IC99" s="369" t="str">
        <v/>
      </c>
      <c r="ID99" s="369" t="str">
        <v/>
      </c>
      <c r="IE99" s="369" t="str">
        <v/>
      </c>
      <c r="IF99" s="369" t="str">
        <v/>
      </c>
      <c r="IG99" s="369" t="str">
        <v/>
      </c>
      <c r="IH99" s="369" t="str">
        <v/>
      </c>
      <c r="II99" s="369" t="str">
        <v/>
      </c>
      <c r="IJ99" s="369" t="str">
        <v/>
      </c>
      <c r="IK99" s="369" t="str">
        <v/>
      </c>
      <c r="IL99" s="369" t="str">
        <v/>
      </c>
      <c r="IM99" s="369" t="str">
        <v/>
      </c>
      <c r="IN99" s="369" t="str">
        <v/>
      </c>
      <c r="IO99" s="369" t="str">
        <v/>
      </c>
      <c r="IP99" s="369" t="str">
        <v/>
      </c>
      <c r="IQ99" s="369" t="str">
        <v/>
      </c>
      <c r="IR99" s="369" t="str">
        <v/>
      </c>
      <c r="IS99" s="369" t="str">
        <v/>
      </c>
      <c r="IT99" s="369" t="str">
        <v/>
      </c>
      <c r="IU99" s="369" t="str">
        <v/>
      </c>
      <c r="IV99" s="369" t="str">
        <v/>
      </c>
      <c r="IW99" s="369" t="str">
        <v/>
      </c>
      <c r="IX99" s="369" t="str">
        <v/>
      </c>
      <c r="IY99" s="369" t="str">
        <v/>
      </c>
      <c r="IZ99" s="369" t="str">
        <v/>
      </c>
      <c r="JA99" s="369" t="str">
        <v/>
      </c>
      <c r="JB99" s="369" t="str">
        <v/>
      </c>
      <c r="JC99" s="369" t="str">
        <v/>
      </c>
      <c r="JD99" s="369" t="str">
        <v/>
      </c>
      <c r="JE99" s="369" t="str">
        <v/>
      </c>
      <c r="JF99" s="369" t="str">
        <v/>
      </c>
      <c r="JG99" s="369" t="str">
        <v/>
      </c>
      <c r="JH99" s="369" t="str">
        <v/>
      </c>
      <c r="JI99" s="369" t="str">
        <v/>
      </c>
      <c r="JJ99" s="369" t="str">
        <v/>
      </c>
      <c r="JK99" s="369" t="str">
        <v/>
      </c>
      <c r="JL99" s="369" t="str">
        <v/>
      </c>
      <c r="JM99" s="369" t="str">
        <v/>
      </c>
      <c r="JN99" s="369" t="str">
        <v/>
      </c>
      <c r="JO99" s="369" t="str">
        <v/>
      </c>
      <c r="JP99" s="369" t="str">
        <v/>
      </c>
      <c r="JQ99" s="369" t="str">
        <v/>
      </c>
      <c r="JR99" s="369" t="str">
        <v/>
      </c>
      <c r="JS99" s="369" t="str">
        <v/>
      </c>
      <c r="JT99" s="369" t="str">
        <v/>
      </c>
      <c r="JU99" s="369" t="str">
        <v/>
      </c>
      <c r="JV99" s="369" t="str">
        <v/>
      </c>
      <c r="JW99" s="369" t="str">
        <v/>
      </c>
      <c r="JX99" s="369" t="str">
        <v/>
      </c>
      <c r="JY99" s="369" t="str">
        <v/>
      </c>
      <c r="JZ99" s="369" t="str">
        <v/>
      </c>
      <c r="KA99" s="369" t="str">
        <v/>
      </c>
      <c r="KB99" s="369" t="str">
        <v/>
      </c>
      <c r="KC99" s="369" t="str">
        <v/>
      </c>
      <c r="KD99" s="369" t="str">
        <v/>
      </c>
      <c r="KE99" s="369" t="str">
        <v/>
      </c>
      <c r="KF99" s="369" t="str">
        <v/>
      </c>
      <c r="KG99" s="369" t="str">
        <v/>
      </c>
      <c r="KH99" s="369" t="str">
        <v/>
      </c>
      <c r="KI99" s="369" t="str">
        <v/>
      </c>
      <c r="KJ99" s="369" t="str">
        <v/>
      </c>
      <c r="KK99" s="369" t="str">
        <v/>
      </c>
      <c r="KL99" s="369" t="str">
        <v/>
      </c>
      <c r="KM99" s="369" t="str">
        <v/>
      </c>
      <c r="KN99" s="369" t="str">
        <v/>
      </c>
      <c r="KO99" s="369" t="str">
        <v/>
      </c>
      <c r="KP99" s="369" t="str">
        <v/>
      </c>
      <c r="KQ99" s="369" t="str">
        <v/>
      </c>
      <c r="KR99" s="369" t="str">
        <v/>
      </c>
      <c r="KS99" s="369" t="str">
        <v/>
      </c>
      <c r="KT99" s="369" t="str">
        <v/>
      </c>
      <c r="KU99" s="369" t="str">
        <v/>
      </c>
      <c r="KV99" s="369" t="str">
        <v/>
      </c>
      <c r="KW99" s="369" t="str">
        <v/>
      </c>
      <c r="KX99" s="369" t="str">
        <v/>
      </c>
      <c r="KY99" s="369" t="str">
        <v/>
      </c>
      <c r="KZ99" s="369" t="str">
        <v/>
      </c>
      <c r="LA99" s="369" t="str">
        <v/>
      </c>
      <c r="LB99" s="369" t="str">
        <v/>
      </c>
      <c r="LC99" s="369" t="str">
        <v/>
      </c>
      <c r="LD99" s="369" t="str">
        <v/>
      </c>
      <c r="LE99" s="369" t="str">
        <v/>
      </c>
      <c r="LF99" s="369" t="str">
        <v/>
      </c>
      <c r="LG99" s="369" t="str">
        <v/>
      </c>
      <c r="LH99" s="369" t="str">
        <v/>
      </c>
      <c r="LI99" s="369" t="str">
        <v/>
      </c>
      <c r="LJ99" s="369" t="str">
        <v/>
      </c>
      <c r="LK99" s="369" t="str">
        <v/>
      </c>
      <c r="LL99" s="369" t="str">
        <v/>
      </c>
      <c r="LM99" s="369" t="str">
        <v/>
      </c>
      <c r="LN99" s="369" t="str">
        <v/>
      </c>
      <c r="LO99" s="369" t="str">
        <v/>
      </c>
      <c r="LP99" s="369" t="str">
        <v/>
      </c>
      <c r="LQ99" s="369" t="str">
        <v/>
      </c>
      <c r="LR99" s="369" t="str">
        <v/>
      </c>
      <c r="LS99" s="369" t="str">
        <v/>
      </c>
      <c r="LT99" s="369" t="str">
        <v/>
      </c>
      <c r="LU99" s="369" t="str">
        <v/>
      </c>
      <c r="LV99" s="369" t="str">
        <v/>
      </c>
      <c r="LW99" s="369" t="str">
        <v/>
      </c>
      <c r="LX99" s="369" t="str">
        <v/>
      </c>
      <c r="LY99" s="369" t="str">
        <v/>
      </c>
      <c r="LZ99" s="369" t="str">
        <v/>
      </c>
      <c r="MA99" s="369" t="str">
        <v/>
      </c>
      <c r="MB99" s="369" t="str">
        <v/>
      </c>
      <c r="MC99" s="369" t="str">
        <v/>
      </c>
      <c r="MD99" s="369" t="str">
        <v/>
      </c>
      <c r="ME99" s="369" t="str">
        <v/>
      </c>
      <c r="MF99" s="369" t="str">
        <v/>
      </c>
      <c r="MG99" s="369" t="str">
        <v/>
      </c>
      <c r="MH99" s="369" t="str">
        <v/>
      </c>
      <c r="MI99" s="369" t="str">
        <v/>
      </c>
      <c r="MJ99" s="369" t="str">
        <v/>
      </c>
      <c r="MK99" s="369" t="str">
        <v/>
      </c>
      <c r="ML99" s="369" t="str">
        <v/>
      </c>
      <c r="MM99" s="369" t="str">
        <v/>
      </c>
      <c r="MN99" s="369" t="str">
        <v/>
      </c>
      <c r="MO99" s="369" t="str">
        <v/>
      </c>
      <c r="MP99" s="369" t="str">
        <v/>
      </c>
      <c r="MQ99" s="369" t="str">
        <v/>
      </c>
      <c r="MR99" s="369" t="str">
        <v/>
      </c>
      <c r="MS99" s="369" t="str">
        <v/>
      </c>
      <c r="MT99" s="369" t="str">
        <v/>
      </c>
      <c r="MU99" s="369" t="str">
        <v/>
      </c>
      <c r="MV99" s="369" t="str">
        <v/>
      </c>
      <c r="MW99" s="369" t="str">
        <v/>
      </c>
      <c r="MX99" s="369" t="str">
        <v/>
      </c>
      <c r="MY99" s="369" t="str">
        <v/>
      </c>
      <c r="MZ99" s="369" t="str">
        <v/>
      </c>
      <c r="NA99" s="369" t="str">
        <v/>
      </c>
      <c r="NB99" s="369" t="str">
        <v/>
      </c>
      <c r="NC99" s="369" t="str">
        <v/>
      </c>
      <c r="ND99" s="369" t="str">
        <v/>
      </c>
      <c r="NE99" s="369" t="str">
        <v/>
      </c>
      <c r="NF99" s="369" t="str">
        <v/>
      </c>
      <c r="NG99" s="369" t="str">
        <v/>
      </c>
      <c r="NH99" s="369" t="str">
        <v/>
      </c>
      <c r="NI99" s="369" t="str">
        <v/>
      </c>
      <c r="NJ99" s="369" t="str">
        <v/>
      </c>
      <c r="NK99" s="369" t="str">
        <v/>
      </c>
      <c r="NL99" s="369" t="str">
        <v/>
      </c>
      <c r="NM99" s="369" t="str">
        <v/>
      </c>
      <c r="NN99" s="369" t="str">
        <v/>
      </c>
      <c r="NO99" s="369" t="str">
        <v/>
      </c>
      <c r="NP99" s="369" t="str">
        <v/>
      </c>
      <c r="NQ99" s="369" t="str">
        <v/>
      </c>
      <c r="NR99" s="369" t="str">
        <v/>
      </c>
      <c r="NS99" s="369" t="str">
        <v/>
      </c>
      <c r="NT99" s="369" t="str">
        <v/>
      </c>
      <c r="NU99" s="369" t="str">
        <v/>
      </c>
      <c r="NV99" s="369" t="str">
        <v/>
      </c>
      <c r="NW99" s="369" t="str">
        <v/>
      </c>
      <c r="NX99" s="369" t="str">
        <v/>
      </c>
      <c r="NY99" s="369" t="str">
        <v/>
      </c>
      <c r="NZ99" s="369" t="str">
        <v/>
      </c>
      <c r="OA99" s="369" t="str">
        <v/>
      </c>
      <c r="OB99" s="369" t="str">
        <v/>
      </c>
      <c r="OC99" s="369" t="str">
        <v/>
      </c>
      <c r="OD99" s="369" t="str">
        <v/>
      </c>
      <c r="OE99" s="369" t="str">
        <v/>
      </c>
      <c r="OF99" s="369" t="str">
        <v/>
      </c>
      <c r="OG99" s="369" t="str">
        <v/>
      </c>
      <c r="OH99" s="369" t="str">
        <v/>
      </c>
      <c r="OI99" s="369" t="str">
        <v/>
      </c>
      <c r="OJ99" s="369" t="str">
        <v/>
      </c>
      <c r="OK99" s="369" t="str">
        <v/>
      </c>
      <c r="OL99" s="369" t="str">
        <v/>
      </c>
      <c r="OM99" s="369" t="str">
        <v/>
      </c>
      <c r="ON99" s="369" t="str">
        <v/>
      </c>
      <c r="OO99" s="369" t="str">
        <v/>
      </c>
      <c r="OP99" s="369" t="str">
        <v/>
      </c>
      <c r="OQ99" s="371" t="str">
        <v/>
      </c>
      <c r="OR99" s="369" t="str">
        <v/>
      </c>
      <c r="OS99" s="369" t="str">
        <v/>
      </c>
      <c r="OT99" s="369" t="str">
        <v/>
      </c>
      <c r="OU99" s="369" t="str">
        <v/>
      </c>
      <c r="OV99" s="369" t="str">
        <v/>
      </c>
      <c r="OW99" s="369" t="str">
        <v/>
      </c>
      <c r="OX99" s="369" t="str">
        <v/>
      </c>
      <c r="OY99" s="369" t="str">
        <v/>
      </c>
      <c r="OZ99" s="369" t="str">
        <v/>
      </c>
      <c r="PA99" s="369" t="str">
        <v/>
      </c>
      <c r="PB99" s="369" t="str">
        <v/>
      </c>
      <c r="PC99" s="369" t="str">
        <v/>
      </c>
      <c r="PD99" s="369" t="str">
        <v/>
      </c>
      <c r="PE99" s="369" t="str">
        <v/>
      </c>
      <c r="PF99" s="369" t="str">
        <v/>
      </c>
      <c r="PG99" s="369" t="str">
        <v/>
      </c>
      <c r="PH99" s="369" t="str">
        <v/>
      </c>
      <c r="PI99" s="369" t="str">
        <v/>
      </c>
      <c r="PJ99" s="369" t="str">
        <v/>
      </c>
      <c r="PK99" s="369" t="str">
        <v/>
      </c>
      <c r="PL99" s="369" t="str">
        <v/>
      </c>
      <c r="PM99" s="369" t="str">
        <v/>
      </c>
      <c r="PN99" s="369" t="str">
        <v/>
      </c>
      <c r="PO99" s="369" t="str">
        <v/>
      </c>
      <c r="PP99" s="369" t="str">
        <v/>
      </c>
      <c r="PQ99" s="369" t="str">
        <v/>
      </c>
      <c r="PR99" s="369" t="str">
        <v/>
      </c>
      <c r="PS99" s="369" t="str">
        <v/>
      </c>
      <c r="PT99" s="369" t="str">
        <v/>
      </c>
      <c r="PU99" s="369" t="str">
        <v/>
      </c>
      <c r="PV99" s="369" t="str">
        <v/>
      </c>
      <c r="PW99" s="369" t="str">
        <v/>
      </c>
      <c r="PX99" s="369" t="str">
        <v/>
      </c>
      <c r="PY99" s="369" t="str">
        <v/>
      </c>
      <c r="PZ99" s="369" t="str">
        <v/>
      </c>
      <c r="QA99" s="369" t="str">
        <v/>
      </c>
      <c r="QB99" s="369" t="str">
        <v/>
      </c>
      <c r="QC99" s="369" t="str">
        <v/>
      </c>
      <c r="QD99" s="369" t="str">
        <v/>
      </c>
      <c r="QE99" s="369" t="str">
        <v/>
      </c>
      <c r="QF99" s="369" t="str">
        <v/>
      </c>
      <c r="QG99" s="369" t="str">
        <v/>
      </c>
      <c r="QH99" s="369" t="str">
        <v/>
      </c>
      <c r="QI99" s="369" t="str">
        <v/>
      </c>
      <c r="QJ99" s="369" t="str">
        <v/>
      </c>
      <c r="QK99" s="369" t="str">
        <v/>
      </c>
      <c r="QL99" s="369" t="str">
        <v/>
      </c>
      <c r="QM99" s="369" t="str">
        <v/>
      </c>
      <c r="QN99" s="369" t="str">
        <v/>
      </c>
      <c r="QO99" s="369" t="str">
        <v/>
      </c>
      <c r="QP99" s="369" t="str">
        <v/>
      </c>
      <c r="QQ99" s="369" t="str">
        <v/>
      </c>
      <c r="QR99" s="369" t="str">
        <v/>
      </c>
      <c r="QS99" s="369" t="str">
        <v/>
      </c>
      <c r="QT99" s="369" t="str">
        <v/>
      </c>
      <c r="QU99" s="369" t="str">
        <v/>
      </c>
      <c r="QV99" s="369" t="str">
        <v/>
      </c>
      <c r="QW99" s="369" t="str">
        <v/>
      </c>
      <c r="QX99" s="369" t="str">
        <v/>
      </c>
      <c r="QY99" s="369" t="str">
        <v/>
      </c>
      <c r="QZ99" s="369" t="str">
        <v/>
      </c>
      <c r="RA99" s="369" t="str">
        <v/>
      </c>
      <c r="RB99" s="369" t="str">
        <v/>
      </c>
      <c r="RC99" s="369" t="str">
        <v/>
      </c>
      <c r="RD99" s="369" t="str">
        <v/>
      </c>
      <c r="RE99" s="369" t="str">
        <v/>
      </c>
      <c r="RF99" s="369" t="str">
        <v/>
      </c>
      <c r="RG99" s="369" t="str">
        <v/>
      </c>
      <c r="RH99" s="369" t="str">
        <v/>
      </c>
      <c r="RI99" s="369" t="str">
        <v/>
      </c>
      <c r="RJ99" s="369" t="str">
        <v/>
      </c>
      <c r="RK99" s="369" t="str">
        <v/>
      </c>
      <c r="RL99" s="369" t="str">
        <v/>
      </c>
      <c r="RM99" s="369" t="str">
        <v/>
      </c>
      <c r="RN99" s="369" t="str">
        <v/>
      </c>
      <c r="RO99" s="369" t="str">
        <v/>
      </c>
      <c r="RP99" s="369" t="str">
        <v/>
      </c>
      <c r="RQ99" s="369" t="str">
        <v/>
      </c>
      <c r="RR99" s="369" t="str">
        <v/>
      </c>
      <c r="RS99" s="369" t="str">
        <v/>
      </c>
      <c r="RT99" s="369" t="str">
        <v/>
      </c>
      <c r="RU99" s="369" t="str">
        <v/>
      </c>
      <c r="RV99" s="369" t="str">
        <v/>
      </c>
      <c r="RW99" s="369" t="str">
        <v/>
      </c>
      <c r="RX99" s="369" t="str">
        <v/>
      </c>
      <c r="RY99" s="369" t="str">
        <v/>
      </c>
      <c r="RZ99" s="369" t="str">
        <v/>
      </c>
      <c r="SA99" s="369" t="str">
        <v/>
      </c>
      <c r="SB99" s="369" t="str">
        <v/>
      </c>
      <c r="SC99" s="369" t="str">
        <v/>
      </c>
      <c r="SD99" s="369" t="str">
        <v/>
      </c>
      <c r="SE99" s="369" t="str">
        <v/>
      </c>
      <c r="SF99" s="369" t="str">
        <v/>
      </c>
      <c r="SG99" s="369" t="str">
        <v/>
      </c>
      <c r="SH99" s="369" t="str">
        <v/>
      </c>
      <c r="SI99" s="369" t="str">
        <v/>
      </c>
      <c r="SJ99" s="369" t="str">
        <v/>
      </c>
      <c r="SK99" s="369" t="str">
        <v/>
      </c>
      <c r="SL99" s="369" t="str">
        <v/>
      </c>
      <c r="SM99" s="369" t="str">
        <v/>
      </c>
      <c r="SN99" s="369" t="str">
        <v/>
      </c>
      <c r="SO99" s="369" t="str">
        <v/>
      </c>
      <c r="SP99" s="369" t="str">
        <v/>
      </c>
      <c r="SQ99" s="369" t="str">
        <v/>
      </c>
      <c r="SR99" s="369" t="str">
        <v/>
      </c>
      <c r="SS99" s="369" t="str">
        <v/>
      </c>
      <c r="ST99" s="369" t="str">
        <v/>
      </c>
      <c r="SU99" s="369" t="str">
        <v/>
      </c>
      <c r="SV99" s="369" t="str">
        <v/>
      </c>
      <c r="SW99" s="369" t="str">
        <v/>
      </c>
      <c r="SX99" s="369" t="str">
        <v/>
      </c>
      <c r="SY99" s="369" t="str">
        <v/>
      </c>
      <c r="SZ99" s="369" t="str">
        <v/>
      </c>
      <c r="TA99" s="369" t="str">
        <v/>
      </c>
      <c r="TB99" s="369" t="str">
        <v/>
      </c>
      <c r="TC99" s="369" t="str">
        <v/>
      </c>
      <c r="TD99" s="369" t="str">
        <v/>
      </c>
      <c r="TE99" s="369" t="str">
        <v/>
      </c>
      <c r="TF99" s="369" t="str">
        <v/>
      </c>
      <c r="TG99" s="369" t="str">
        <v/>
      </c>
      <c r="TH99" s="369" t="str">
        <v/>
      </c>
      <c r="TI99" s="369" t="str">
        <v/>
      </c>
      <c r="TJ99" s="369" t="str">
        <v/>
      </c>
      <c r="TK99" s="369" t="str">
        <v/>
      </c>
      <c r="TL99" s="369" t="str">
        <v/>
      </c>
      <c r="TM99" s="369" t="str">
        <v/>
      </c>
      <c r="TN99" s="369" t="str">
        <v/>
      </c>
      <c r="TO99" s="369" t="str">
        <v/>
      </c>
      <c r="TP99" s="369" t="str">
        <v/>
      </c>
      <c r="TQ99" s="369" t="str">
        <v/>
      </c>
      <c r="TR99" s="369" t="str">
        <v/>
      </c>
      <c r="TS99" s="369" t="str">
        <v/>
      </c>
      <c r="TT99" s="369" t="str">
        <v/>
      </c>
      <c r="TU99" s="369" t="str">
        <v/>
      </c>
      <c r="TV99" s="369" t="str">
        <v/>
      </c>
      <c r="TW99" s="369" t="str">
        <v/>
      </c>
      <c r="TX99" s="369" t="str">
        <v/>
      </c>
      <c r="TY99" s="369" t="str">
        <v/>
      </c>
      <c r="TZ99" s="369" t="str">
        <v/>
      </c>
      <c r="UA99" s="369" t="str">
        <v/>
      </c>
      <c r="UB99" s="369" t="str">
        <v/>
      </c>
      <c r="UC99" s="369" t="str">
        <v/>
      </c>
      <c r="UD99" s="369" t="str">
        <v/>
      </c>
      <c r="UE99" s="369" t="str">
        <v/>
      </c>
      <c r="UF99" s="369" t="str">
        <v/>
      </c>
      <c r="UG99" s="369" t="str">
        <v/>
      </c>
      <c r="UH99" s="369" t="str">
        <v/>
      </c>
      <c r="UI99" s="369" t="str">
        <v/>
      </c>
      <c r="UJ99" s="369" t="str">
        <v/>
      </c>
      <c r="UK99" s="369" t="str">
        <v/>
      </c>
      <c r="UL99" s="369" t="str">
        <v/>
      </c>
      <c r="UM99" s="369" t="str">
        <v/>
      </c>
      <c r="UN99" s="369" t="str">
        <v/>
      </c>
      <c r="UO99" s="369" t="str">
        <v/>
      </c>
      <c r="UP99" s="369" t="str">
        <v/>
      </c>
      <c r="UQ99" s="369" t="str">
        <v/>
      </c>
      <c r="UR99" s="369" t="str">
        <v/>
      </c>
      <c r="US99" s="369" t="str">
        <v/>
      </c>
      <c r="UT99" s="369" t="str">
        <v/>
      </c>
      <c r="UU99" s="369" t="str">
        <v/>
      </c>
      <c r="UV99" s="369" t="str">
        <v/>
      </c>
      <c r="UW99" s="369" t="str">
        <v/>
      </c>
      <c r="UX99" s="369" t="str">
        <v/>
      </c>
      <c r="UY99" s="369" t="str">
        <v/>
      </c>
      <c r="UZ99" s="369" t="str">
        <v/>
      </c>
      <c r="VA99" s="369" t="str">
        <v/>
      </c>
      <c r="VB99" s="369" t="str">
        <v/>
      </c>
      <c r="VC99" s="369" t="str">
        <v/>
      </c>
      <c r="VD99" s="369" t="str">
        <v/>
      </c>
      <c r="VE99" s="369" t="str">
        <v/>
      </c>
      <c r="VF99" s="369" t="str">
        <v/>
      </c>
      <c r="VG99" s="369" t="str">
        <v/>
      </c>
      <c r="VH99" s="369" t="str">
        <v/>
      </c>
      <c r="VI99" s="369" t="str">
        <v/>
      </c>
      <c r="VJ99" s="369" t="str">
        <v/>
      </c>
      <c r="VK99" s="369" t="str">
        <v/>
      </c>
      <c r="VL99" s="369" t="str">
        <v/>
      </c>
      <c r="VM99" s="369" t="str">
        <v/>
      </c>
      <c r="VN99" s="369" t="str">
        <v/>
      </c>
      <c r="VO99" s="369" t="str">
        <v/>
      </c>
      <c r="VP99" s="369" t="str">
        <v/>
      </c>
      <c r="VQ99" s="369" t="str">
        <v/>
      </c>
      <c r="VR99" s="369" t="str">
        <v/>
      </c>
      <c r="VS99" s="369" t="str">
        <v/>
      </c>
      <c r="VT99" s="369" t="str">
        <v/>
      </c>
      <c r="VU99" s="369" t="str">
        <v/>
      </c>
      <c r="VV99" s="369" t="str">
        <v/>
      </c>
      <c r="VW99" s="369" t="str">
        <v/>
      </c>
      <c r="VX99" s="369" t="str">
        <v/>
      </c>
      <c r="VY99" s="369" t="str">
        <v/>
      </c>
      <c r="VZ99" s="369" t="str">
        <v/>
      </c>
      <c r="WA99" s="369" t="str">
        <v/>
      </c>
      <c r="WB99" s="369" t="str">
        <v/>
      </c>
      <c r="WC99" s="369" t="str">
        <v/>
      </c>
      <c r="WD99" s="369" t="str">
        <v/>
      </c>
      <c r="WE99" s="369" t="str">
        <v/>
      </c>
      <c r="WF99" s="369" t="str">
        <v/>
      </c>
      <c r="WG99" s="369" t="str">
        <v/>
      </c>
      <c r="WH99" s="369" t="str">
        <v/>
      </c>
      <c r="WI99" s="369" t="str">
        <v/>
      </c>
    </row>
    <row r="100" spans="1:607" ht="12.6" customHeight="1">
      <c r="A100" s="348"/>
      <c r="B100" s="360" t="s">
        <v>832</v>
      </c>
      <c r="C100" s="348"/>
      <c r="D100" s="348"/>
      <c r="E100" s="348"/>
      <c r="F100" s="348"/>
      <c r="G100" s="361" t="str">
        <f t="shared" si="2"/>
        <v/>
      </c>
      <c r="H100" s="361" t="str">
        <f t="shared" si="3"/>
        <v/>
      </c>
      <c r="I100" s="397"/>
      <c r="J100" s="348"/>
      <c r="K100" s="348"/>
      <c r="L100" s="348"/>
      <c r="M100" s="348"/>
      <c r="N100" s="400"/>
      <c r="O100" s="400"/>
      <c r="P100" s="400"/>
      <c r="Q100" s="400"/>
      <c r="R100" s="400"/>
      <c r="S100" s="400"/>
      <c r="T100" s="400"/>
      <c r="U100" s="400"/>
      <c r="V100" s="400"/>
      <c r="W100" s="400"/>
      <c r="X100" s="400"/>
      <c r="Y100" s="400"/>
      <c r="Z100" s="400"/>
      <c r="AA100" s="400"/>
      <c r="AB100" s="400"/>
      <c r="AC100" s="400"/>
      <c r="AD100" s="400"/>
      <c r="AE100" s="400"/>
      <c r="AF100" s="400"/>
      <c r="AG100" s="400"/>
      <c r="AH100" s="400"/>
      <c r="AI100" s="400"/>
      <c r="AJ100" s="400"/>
      <c r="AK100" s="400"/>
      <c r="AL100" s="400"/>
      <c r="AM100" s="400"/>
      <c r="AN100" s="400"/>
      <c r="AO100" s="400"/>
      <c r="AP100" s="400"/>
      <c r="AQ100" s="400"/>
      <c r="AR100" s="400"/>
      <c r="AS100" s="400"/>
      <c r="AT100" s="400"/>
      <c r="AU100" s="400"/>
      <c r="AV100" s="400"/>
      <c r="AW100" s="400"/>
      <c r="AX100" s="400"/>
      <c r="AY100" s="400"/>
      <c r="AZ100" s="400"/>
      <c r="BA100" s="400"/>
      <c r="BB100" s="400"/>
      <c r="BC100" s="400"/>
      <c r="BD100" s="400"/>
      <c r="BE100" s="400"/>
      <c r="BF100" s="400"/>
      <c r="BG100" s="400"/>
      <c r="BH100" s="400"/>
      <c r="BI100" s="400"/>
      <c r="BJ100" s="400"/>
      <c r="BK100" s="400"/>
      <c r="BL100" s="400"/>
      <c r="BM100" s="400"/>
      <c r="BN100" s="400"/>
      <c r="BO100" s="400"/>
      <c r="BP100" s="400"/>
      <c r="BQ100" s="400"/>
      <c r="BR100" s="400"/>
      <c r="BS100" s="400"/>
      <c r="BT100" s="400"/>
      <c r="BU100" s="400"/>
      <c r="BV100" s="400"/>
      <c r="BW100" s="400"/>
      <c r="BX100" s="400"/>
      <c r="BY100" s="400"/>
      <c r="BZ100" s="400"/>
      <c r="CA100" s="400"/>
      <c r="CB100" s="400"/>
      <c r="CC100" s="400"/>
      <c r="CD100" s="400"/>
      <c r="CE100" s="400"/>
      <c r="CF100" s="400"/>
      <c r="CG100" s="400"/>
      <c r="CH100" s="400"/>
      <c r="CI100" s="400"/>
      <c r="CJ100" s="400"/>
      <c r="CK100" s="400"/>
      <c r="CL100" s="400"/>
      <c r="CM100" s="400"/>
      <c r="CN100" s="400"/>
      <c r="CO100" s="400"/>
      <c r="CP100" s="400"/>
      <c r="CQ100" s="400"/>
      <c r="CR100" s="400"/>
      <c r="CS100" s="400"/>
      <c r="CT100" s="400"/>
      <c r="CU100" s="400"/>
      <c r="CV100" s="400"/>
      <c r="CW100" s="400"/>
      <c r="CX100" s="400"/>
      <c r="CY100" s="400"/>
      <c r="CZ100" s="362"/>
      <c r="DB100" s="897"/>
      <c r="DC100" s="898"/>
      <c r="DD100" s="369" t="str">
        <v/>
      </c>
      <c r="DE100" s="369" t="str">
        <v/>
      </c>
      <c r="DF100" s="369" t="str">
        <v/>
      </c>
      <c r="DG100" s="369" t="str">
        <v/>
      </c>
      <c r="DH100" s="369" t="str">
        <v/>
      </c>
      <c r="DI100" s="369" t="str">
        <v/>
      </c>
      <c r="DJ100" s="369" t="str">
        <v/>
      </c>
      <c r="DK100" s="369" t="str">
        <v/>
      </c>
      <c r="DL100" s="369" t="str">
        <v/>
      </c>
      <c r="DM100" s="369" t="str">
        <v/>
      </c>
      <c r="DN100" s="369" t="str">
        <v/>
      </c>
      <c r="DO100" s="369" t="str">
        <v/>
      </c>
      <c r="DP100" s="369" t="str">
        <v/>
      </c>
      <c r="DQ100" s="369" t="str">
        <v/>
      </c>
      <c r="DR100" s="369" t="str">
        <v/>
      </c>
      <c r="DS100" s="369" t="str">
        <v/>
      </c>
      <c r="DT100" s="369" t="str">
        <v/>
      </c>
      <c r="DU100" s="369" t="str">
        <v/>
      </c>
      <c r="DV100" s="369" t="str">
        <v/>
      </c>
      <c r="DW100" s="369" t="str">
        <v/>
      </c>
      <c r="DX100" s="370" t="str">
        <v/>
      </c>
      <c r="DY100" s="369" t="str">
        <v/>
      </c>
      <c r="DZ100" s="369" t="str">
        <v/>
      </c>
      <c r="EA100" s="369" t="str">
        <v/>
      </c>
      <c r="EB100" s="369" t="str">
        <v/>
      </c>
      <c r="EC100" s="369" t="str">
        <v/>
      </c>
      <c r="ED100" s="369" t="str">
        <v/>
      </c>
      <c r="EE100" s="369" t="str">
        <v/>
      </c>
      <c r="EF100" s="369" t="str">
        <v/>
      </c>
      <c r="EG100" s="369" t="str">
        <v/>
      </c>
      <c r="EH100" s="369" t="str">
        <v/>
      </c>
      <c r="EI100" s="369" t="str">
        <v/>
      </c>
      <c r="EJ100" s="369" t="str">
        <v/>
      </c>
      <c r="EK100" s="369" t="str">
        <v/>
      </c>
      <c r="EL100" s="369" t="str">
        <v/>
      </c>
      <c r="EM100" s="369" t="str">
        <v/>
      </c>
      <c r="EN100" s="369" t="str">
        <v/>
      </c>
      <c r="EO100" s="369" t="str">
        <v/>
      </c>
      <c r="EP100" s="369" t="str">
        <v/>
      </c>
      <c r="EQ100" s="369" t="str">
        <v/>
      </c>
      <c r="ER100" s="369" t="str">
        <v/>
      </c>
      <c r="ES100" s="369" t="str">
        <v/>
      </c>
      <c r="ET100" s="369" t="str">
        <v/>
      </c>
      <c r="EU100" s="369" t="str">
        <v/>
      </c>
      <c r="EV100" s="369" t="str">
        <v/>
      </c>
      <c r="EW100" s="369" t="str">
        <v/>
      </c>
      <c r="EX100" s="369" t="str">
        <v/>
      </c>
      <c r="EY100" s="369" t="str">
        <v/>
      </c>
      <c r="EZ100" s="369" t="str">
        <v/>
      </c>
      <c r="FA100" s="369" t="str">
        <v/>
      </c>
      <c r="FB100" s="369" t="str">
        <v/>
      </c>
      <c r="FC100" s="369" t="str">
        <v/>
      </c>
      <c r="FD100" s="369" t="str">
        <v/>
      </c>
      <c r="FE100" s="369" t="str">
        <v/>
      </c>
      <c r="FF100" s="369" t="str">
        <v/>
      </c>
      <c r="FG100" s="369" t="str">
        <v/>
      </c>
      <c r="FH100" s="369" t="str">
        <v/>
      </c>
      <c r="FI100" s="369" t="str">
        <v/>
      </c>
      <c r="FJ100" s="369" t="str">
        <v/>
      </c>
      <c r="FK100" s="369" t="str">
        <v/>
      </c>
      <c r="FL100" s="369" t="str">
        <v/>
      </c>
      <c r="FM100" s="369" t="str">
        <v/>
      </c>
      <c r="FN100" s="369" t="str">
        <v/>
      </c>
      <c r="FO100" s="369" t="str">
        <v/>
      </c>
      <c r="FP100" s="369" t="str">
        <v/>
      </c>
      <c r="FQ100" s="369" t="str">
        <v/>
      </c>
      <c r="FR100" s="369" t="str">
        <v/>
      </c>
      <c r="FS100" s="369" t="str">
        <v/>
      </c>
      <c r="FT100" s="369" t="str">
        <v/>
      </c>
      <c r="FU100" s="369" t="str">
        <v/>
      </c>
      <c r="FV100" s="369" t="str">
        <v/>
      </c>
      <c r="FW100" s="369" t="str">
        <v/>
      </c>
      <c r="FX100" s="369" t="str">
        <v/>
      </c>
      <c r="FY100" s="369" t="str">
        <v/>
      </c>
      <c r="FZ100" s="369" t="str">
        <v/>
      </c>
      <c r="GA100" s="369" t="str">
        <v/>
      </c>
      <c r="GB100" s="369" t="str">
        <v/>
      </c>
      <c r="GC100" s="369" t="str">
        <v/>
      </c>
      <c r="GD100" s="369" t="str">
        <v/>
      </c>
      <c r="GE100" s="369" t="str">
        <v/>
      </c>
      <c r="GF100" s="369" t="str">
        <v/>
      </c>
      <c r="GG100" s="369" t="str">
        <v/>
      </c>
      <c r="GH100" s="369" t="str">
        <v/>
      </c>
      <c r="GI100" s="369" t="str">
        <v/>
      </c>
      <c r="GJ100" s="369" t="str">
        <v/>
      </c>
      <c r="GK100" s="369" t="str">
        <v/>
      </c>
      <c r="GL100" s="369" t="str">
        <v/>
      </c>
      <c r="GM100" s="369" t="str">
        <v/>
      </c>
      <c r="GN100" s="369" t="str">
        <v/>
      </c>
      <c r="GO100" s="369" t="str">
        <v/>
      </c>
      <c r="GP100" s="369" t="str">
        <v/>
      </c>
      <c r="GQ100" s="369" t="str">
        <v/>
      </c>
      <c r="GR100" s="369" t="str">
        <v/>
      </c>
      <c r="GS100" s="369" t="str">
        <v/>
      </c>
      <c r="GT100" s="369" t="str">
        <v/>
      </c>
      <c r="GU100" s="369" t="str">
        <v/>
      </c>
      <c r="GV100" s="369" t="str">
        <v/>
      </c>
      <c r="GW100" s="369" t="str">
        <v/>
      </c>
      <c r="GX100" s="369" t="str">
        <v/>
      </c>
      <c r="GY100" s="369" t="str">
        <v/>
      </c>
      <c r="GZ100" s="369" t="str">
        <v/>
      </c>
      <c r="HA100" s="369" t="str">
        <v/>
      </c>
      <c r="HB100" s="369" t="str">
        <v/>
      </c>
      <c r="HC100" s="369" t="str">
        <v/>
      </c>
      <c r="HD100" s="369" t="str">
        <v/>
      </c>
      <c r="HE100" s="369" t="str">
        <v/>
      </c>
      <c r="HF100" s="369" t="str">
        <v/>
      </c>
      <c r="HG100" s="369" t="str">
        <v/>
      </c>
      <c r="HH100" s="369" t="str">
        <v/>
      </c>
      <c r="HI100" s="369" t="str">
        <v/>
      </c>
      <c r="HJ100" s="369" t="str">
        <v/>
      </c>
      <c r="HK100" s="369" t="str">
        <v/>
      </c>
      <c r="HL100" s="369" t="str">
        <v/>
      </c>
      <c r="HM100" s="369" t="str">
        <v/>
      </c>
      <c r="HN100" s="369" t="str">
        <v/>
      </c>
      <c r="HO100" s="369" t="str">
        <v/>
      </c>
      <c r="HP100" s="369" t="str">
        <v/>
      </c>
      <c r="HQ100" s="369" t="str">
        <v/>
      </c>
      <c r="HR100" s="369" t="str">
        <v/>
      </c>
      <c r="HS100" s="369" t="str">
        <v/>
      </c>
      <c r="HT100" s="369" t="str">
        <v/>
      </c>
      <c r="HU100" s="369" t="str">
        <v/>
      </c>
      <c r="HV100" s="369" t="str">
        <v/>
      </c>
      <c r="HW100" s="369" t="str">
        <v/>
      </c>
      <c r="HX100" s="369" t="str">
        <v/>
      </c>
      <c r="HY100" s="369" t="str">
        <v/>
      </c>
      <c r="HZ100" s="369" t="str">
        <v/>
      </c>
      <c r="IA100" s="369" t="str">
        <v/>
      </c>
      <c r="IB100" s="369" t="str">
        <v/>
      </c>
      <c r="IC100" s="369" t="str">
        <v/>
      </c>
      <c r="ID100" s="369" t="str">
        <v/>
      </c>
      <c r="IE100" s="369" t="str">
        <v/>
      </c>
      <c r="IF100" s="369" t="str">
        <v/>
      </c>
      <c r="IG100" s="369" t="str">
        <v/>
      </c>
      <c r="IH100" s="369" t="str">
        <v/>
      </c>
      <c r="II100" s="369" t="str">
        <v/>
      </c>
      <c r="IJ100" s="369" t="str">
        <v/>
      </c>
      <c r="IK100" s="369" t="str">
        <v/>
      </c>
      <c r="IL100" s="369" t="str">
        <v/>
      </c>
      <c r="IM100" s="369" t="str">
        <v/>
      </c>
      <c r="IN100" s="369" t="str">
        <v/>
      </c>
      <c r="IO100" s="369" t="str">
        <v/>
      </c>
      <c r="IP100" s="369" t="str">
        <v/>
      </c>
      <c r="IQ100" s="369" t="str">
        <v/>
      </c>
      <c r="IR100" s="369" t="str">
        <v/>
      </c>
      <c r="IS100" s="369" t="str">
        <v/>
      </c>
      <c r="IT100" s="369" t="str">
        <v/>
      </c>
      <c r="IU100" s="369" t="str">
        <v/>
      </c>
      <c r="IV100" s="369" t="str">
        <v/>
      </c>
      <c r="IW100" s="369" t="str">
        <v/>
      </c>
      <c r="IX100" s="369" t="str">
        <v/>
      </c>
      <c r="IY100" s="369" t="str">
        <v/>
      </c>
      <c r="IZ100" s="369" t="str">
        <v/>
      </c>
      <c r="JA100" s="369" t="str">
        <v/>
      </c>
      <c r="JB100" s="369" t="str">
        <v/>
      </c>
      <c r="JC100" s="369" t="str">
        <v/>
      </c>
      <c r="JD100" s="369" t="str">
        <v/>
      </c>
      <c r="JE100" s="369" t="str">
        <v/>
      </c>
      <c r="JF100" s="369" t="str">
        <v/>
      </c>
      <c r="JG100" s="369" t="str">
        <v/>
      </c>
      <c r="JH100" s="369" t="str">
        <v/>
      </c>
      <c r="JI100" s="369" t="str">
        <v/>
      </c>
      <c r="JJ100" s="369" t="str">
        <v/>
      </c>
      <c r="JK100" s="369" t="str">
        <v/>
      </c>
      <c r="JL100" s="369" t="str">
        <v/>
      </c>
      <c r="JM100" s="369" t="str">
        <v/>
      </c>
      <c r="JN100" s="369" t="str">
        <v/>
      </c>
      <c r="JO100" s="369" t="str">
        <v/>
      </c>
      <c r="JP100" s="369" t="str">
        <v/>
      </c>
      <c r="JQ100" s="369" t="str">
        <v/>
      </c>
      <c r="JR100" s="369" t="str">
        <v/>
      </c>
      <c r="JS100" s="369" t="str">
        <v/>
      </c>
      <c r="JT100" s="369" t="str">
        <v/>
      </c>
      <c r="JU100" s="369" t="str">
        <v/>
      </c>
      <c r="JV100" s="369" t="str">
        <v/>
      </c>
      <c r="JW100" s="369" t="str">
        <v/>
      </c>
      <c r="JX100" s="369" t="str">
        <v/>
      </c>
      <c r="JY100" s="369" t="str">
        <v/>
      </c>
      <c r="JZ100" s="369" t="str">
        <v/>
      </c>
      <c r="KA100" s="369" t="str">
        <v/>
      </c>
      <c r="KB100" s="369" t="str">
        <v/>
      </c>
      <c r="KC100" s="369" t="str">
        <v/>
      </c>
      <c r="KD100" s="369" t="str">
        <v/>
      </c>
      <c r="KE100" s="369" t="str">
        <v/>
      </c>
      <c r="KF100" s="369" t="str">
        <v/>
      </c>
      <c r="KG100" s="369" t="str">
        <v/>
      </c>
      <c r="KH100" s="369" t="str">
        <v/>
      </c>
      <c r="KI100" s="369" t="str">
        <v/>
      </c>
      <c r="KJ100" s="369" t="str">
        <v/>
      </c>
      <c r="KK100" s="369" t="str">
        <v/>
      </c>
      <c r="KL100" s="369" t="str">
        <v/>
      </c>
      <c r="KM100" s="369" t="str">
        <v/>
      </c>
      <c r="KN100" s="369" t="str">
        <v/>
      </c>
      <c r="KO100" s="369" t="str">
        <v/>
      </c>
      <c r="KP100" s="369" t="str">
        <v/>
      </c>
      <c r="KQ100" s="369" t="str">
        <v/>
      </c>
      <c r="KR100" s="369" t="str">
        <v/>
      </c>
      <c r="KS100" s="369" t="str">
        <v/>
      </c>
      <c r="KT100" s="369" t="str">
        <v/>
      </c>
      <c r="KU100" s="369" t="str">
        <v/>
      </c>
      <c r="KV100" s="369" t="str">
        <v/>
      </c>
      <c r="KW100" s="369" t="str">
        <v/>
      </c>
      <c r="KX100" s="369" t="str">
        <v/>
      </c>
      <c r="KY100" s="369" t="str">
        <v/>
      </c>
      <c r="KZ100" s="369" t="str">
        <v/>
      </c>
      <c r="LA100" s="369" t="str">
        <v/>
      </c>
      <c r="LB100" s="369" t="str">
        <v/>
      </c>
      <c r="LC100" s="369" t="str">
        <v/>
      </c>
      <c r="LD100" s="369" t="str">
        <v/>
      </c>
      <c r="LE100" s="369" t="str">
        <v/>
      </c>
      <c r="LF100" s="369" t="str">
        <v/>
      </c>
      <c r="LG100" s="369" t="str">
        <v/>
      </c>
      <c r="LH100" s="369" t="str">
        <v/>
      </c>
      <c r="LI100" s="369" t="str">
        <v/>
      </c>
      <c r="LJ100" s="369" t="str">
        <v/>
      </c>
      <c r="LK100" s="369" t="str">
        <v/>
      </c>
      <c r="LL100" s="369" t="str">
        <v/>
      </c>
      <c r="LM100" s="369" t="str">
        <v/>
      </c>
      <c r="LN100" s="369" t="str">
        <v/>
      </c>
      <c r="LO100" s="369" t="str">
        <v/>
      </c>
      <c r="LP100" s="369" t="str">
        <v/>
      </c>
      <c r="LQ100" s="369" t="str">
        <v/>
      </c>
      <c r="LR100" s="369" t="str">
        <v/>
      </c>
      <c r="LS100" s="369" t="str">
        <v/>
      </c>
      <c r="LT100" s="369" t="str">
        <v/>
      </c>
      <c r="LU100" s="369" t="str">
        <v/>
      </c>
      <c r="LV100" s="369" t="str">
        <v/>
      </c>
      <c r="LW100" s="369" t="str">
        <v/>
      </c>
      <c r="LX100" s="369" t="str">
        <v/>
      </c>
      <c r="LY100" s="369" t="str">
        <v/>
      </c>
      <c r="LZ100" s="369" t="str">
        <v/>
      </c>
      <c r="MA100" s="369" t="str">
        <v/>
      </c>
      <c r="MB100" s="369" t="str">
        <v/>
      </c>
      <c r="MC100" s="369" t="str">
        <v/>
      </c>
      <c r="MD100" s="369" t="str">
        <v/>
      </c>
      <c r="ME100" s="369" t="str">
        <v/>
      </c>
      <c r="MF100" s="369" t="str">
        <v/>
      </c>
      <c r="MG100" s="369" t="str">
        <v/>
      </c>
      <c r="MH100" s="369" t="str">
        <v/>
      </c>
      <c r="MI100" s="369" t="str">
        <v/>
      </c>
      <c r="MJ100" s="369" t="str">
        <v/>
      </c>
      <c r="MK100" s="369" t="str">
        <v/>
      </c>
      <c r="ML100" s="369" t="str">
        <v/>
      </c>
      <c r="MM100" s="369" t="str">
        <v/>
      </c>
      <c r="MN100" s="369" t="str">
        <v/>
      </c>
      <c r="MO100" s="369" t="str">
        <v/>
      </c>
      <c r="MP100" s="369" t="str">
        <v/>
      </c>
      <c r="MQ100" s="369" t="str">
        <v/>
      </c>
      <c r="MR100" s="369" t="str">
        <v/>
      </c>
      <c r="MS100" s="369" t="str">
        <v/>
      </c>
      <c r="MT100" s="369" t="str">
        <v/>
      </c>
      <c r="MU100" s="369" t="str">
        <v/>
      </c>
      <c r="MV100" s="369" t="str">
        <v/>
      </c>
      <c r="MW100" s="369" t="str">
        <v/>
      </c>
      <c r="MX100" s="369" t="str">
        <v/>
      </c>
      <c r="MY100" s="369" t="str">
        <v/>
      </c>
      <c r="MZ100" s="369" t="str">
        <v/>
      </c>
      <c r="NA100" s="369" t="str">
        <v/>
      </c>
      <c r="NB100" s="369" t="str">
        <v/>
      </c>
      <c r="NC100" s="369" t="str">
        <v/>
      </c>
      <c r="ND100" s="369" t="str">
        <v/>
      </c>
      <c r="NE100" s="369" t="str">
        <v/>
      </c>
      <c r="NF100" s="369" t="str">
        <v/>
      </c>
      <c r="NG100" s="369" t="str">
        <v/>
      </c>
      <c r="NH100" s="369" t="str">
        <v/>
      </c>
      <c r="NI100" s="369" t="str">
        <v/>
      </c>
      <c r="NJ100" s="369" t="str">
        <v/>
      </c>
      <c r="NK100" s="369" t="str">
        <v/>
      </c>
      <c r="NL100" s="369" t="str">
        <v/>
      </c>
      <c r="NM100" s="369" t="str">
        <v/>
      </c>
      <c r="NN100" s="369" t="str">
        <v/>
      </c>
      <c r="NO100" s="369" t="str">
        <v/>
      </c>
      <c r="NP100" s="369" t="str">
        <v/>
      </c>
      <c r="NQ100" s="369" t="str">
        <v/>
      </c>
      <c r="NR100" s="369" t="str">
        <v/>
      </c>
      <c r="NS100" s="369" t="str">
        <v/>
      </c>
      <c r="NT100" s="369" t="str">
        <v/>
      </c>
      <c r="NU100" s="369" t="str">
        <v/>
      </c>
      <c r="NV100" s="369" t="str">
        <v/>
      </c>
      <c r="NW100" s="369" t="str">
        <v/>
      </c>
      <c r="NX100" s="369" t="str">
        <v/>
      </c>
      <c r="NY100" s="369" t="str">
        <v/>
      </c>
      <c r="NZ100" s="369" t="str">
        <v/>
      </c>
      <c r="OA100" s="369" t="str">
        <v/>
      </c>
      <c r="OB100" s="369" t="str">
        <v/>
      </c>
      <c r="OC100" s="369" t="str">
        <v/>
      </c>
      <c r="OD100" s="369" t="str">
        <v/>
      </c>
      <c r="OE100" s="369" t="str">
        <v/>
      </c>
      <c r="OF100" s="369" t="str">
        <v/>
      </c>
      <c r="OG100" s="369" t="str">
        <v/>
      </c>
      <c r="OH100" s="369" t="str">
        <v/>
      </c>
      <c r="OI100" s="369" t="str">
        <v/>
      </c>
      <c r="OJ100" s="369" t="str">
        <v/>
      </c>
      <c r="OK100" s="369" t="str">
        <v/>
      </c>
      <c r="OL100" s="369" t="str">
        <v/>
      </c>
      <c r="OM100" s="369" t="str">
        <v/>
      </c>
      <c r="ON100" s="369" t="str">
        <v/>
      </c>
      <c r="OO100" s="369" t="str">
        <v/>
      </c>
      <c r="OP100" s="369" t="str">
        <v/>
      </c>
      <c r="OQ100" s="371" t="str">
        <v/>
      </c>
      <c r="OR100" s="369" t="str">
        <v/>
      </c>
      <c r="OS100" s="369" t="str">
        <v/>
      </c>
      <c r="OT100" s="369" t="str">
        <v/>
      </c>
      <c r="OU100" s="369" t="str">
        <v/>
      </c>
      <c r="OV100" s="369" t="str">
        <v/>
      </c>
      <c r="OW100" s="369" t="str">
        <v/>
      </c>
      <c r="OX100" s="369" t="str">
        <v/>
      </c>
      <c r="OY100" s="369" t="str">
        <v/>
      </c>
      <c r="OZ100" s="369" t="str">
        <v/>
      </c>
      <c r="PA100" s="369" t="str">
        <v/>
      </c>
      <c r="PB100" s="369" t="str">
        <v/>
      </c>
      <c r="PC100" s="369" t="str">
        <v/>
      </c>
      <c r="PD100" s="369" t="str">
        <v/>
      </c>
      <c r="PE100" s="369" t="str">
        <v/>
      </c>
      <c r="PF100" s="369" t="str">
        <v/>
      </c>
      <c r="PG100" s="369" t="str">
        <v/>
      </c>
      <c r="PH100" s="369" t="str">
        <v/>
      </c>
      <c r="PI100" s="369" t="str">
        <v/>
      </c>
      <c r="PJ100" s="369" t="str">
        <v/>
      </c>
      <c r="PK100" s="369" t="str">
        <v/>
      </c>
      <c r="PL100" s="369" t="str">
        <v/>
      </c>
      <c r="PM100" s="369" t="str">
        <v/>
      </c>
      <c r="PN100" s="369" t="str">
        <v/>
      </c>
      <c r="PO100" s="369" t="str">
        <v/>
      </c>
      <c r="PP100" s="369" t="str">
        <v/>
      </c>
      <c r="PQ100" s="369" t="str">
        <v/>
      </c>
      <c r="PR100" s="369" t="str">
        <v/>
      </c>
      <c r="PS100" s="369" t="str">
        <v/>
      </c>
      <c r="PT100" s="369" t="str">
        <v/>
      </c>
      <c r="PU100" s="369" t="str">
        <v/>
      </c>
      <c r="PV100" s="369" t="str">
        <v/>
      </c>
      <c r="PW100" s="369" t="str">
        <v/>
      </c>
      <c r="PX100" s="369" t="str">
        <v/>
      </c>
      <c r="PY100" s="369" t="str">
        <v/>
      </c>
      <c r="PZ100" s="369" t="str">
        <v/>
      </c>
      <c r="QA100" s="369" t="str">
        <v/>
      </c>
      <c r="QB100" s="369" t="str">
        <v/>
      </c>
      <c r="QC100" s="369" t="str">
        <v/>
      </c>
      <c r="QD100" s="369" t="str">
        <v/>
      </c>
      <c r="QE100" s="369" t="str">
        <v/>
      </c>
      <c r="QF100" s="369" t="str">
        <v/>
      </c>
      <c r="QG100" s="369" t="str">
        <v/>
      </c>
      <c r="QH100" s="369" t="str">
        <v/>
      </c>
      <c r="QI100" s="369" t="str">
        <v/>
      </c>
      <c r="QJ100" s="369" t="str">
        <v/>
      </c>
      <c r="QK100" s="369" t="str">
        <v/>
      </c>
      <c r="QL100" s="369" t="str">
        <v/>
      </c>
      <c r="QM100" s="369" t="str">
        <v/>
      </c>
      <c r="QN100" s="369" t="str">
        <v/>
      </c>
      <c r="QO100" s="369" t="str">
        <v/>
      </c>
      <c r="QP100" s="369" t="str">
        <v/>
      </c>
      <c r="QQ100" s="369" t="str">
        <v/>
      </c>
      <c r="QR100" s="369" t="str">
        <v/>
      </c>
      <c r="QS100" s="369" t="str">
        <v/>
      </c>
      <c r="QT100" s="369" t="str">
        <v/>
      </c>
      <c r="QU100" s="369" t="str">
        <v/>
      </c>
      <c r="QV100" s="369" t="str">
        <v/>
      </c>
      <c r="QW100" s="369" t="str">
        <v/>
      </c>
      <c r="QX100" s="369" t="str">
        <v/>
      </c>
      <c r="QY100" s="369" t="str">
        <v/>
      </c>
      <c r="QZ100" s="369" t="str">
        <v/>
      </c>
      <c r="RA100" s="369" t="str">
        <v/>
      </c>
      <c r="RB100" s="369" t="str">
        <v/>
      </c>
      <c r="RC100" s="369" t="str">
        <v/>
      </c>
      <c r="RD100" s="369" t="str">
        <v/>
      </c>
      <c r="RE100" s="369" t="str">
        <v/>
      </c>
      <c r="RF100" s="369" t="str">
        <v/>
      </c>
      <c r="RG100" s="369" t="str">
        <v/>
      </c>
      <c r="RH100" s="369" t="str">
        <v/>
      </c>
      <c r="RI100" s="369" t="str">
        <v/>
      </c>
      <c r="RJ100" s="369" t="str">
        <v/>
      </c>
      <c r="RK100" s="369" t="str">
        <v/>
      </c>
      <c r="RL100" s="369" t="str">
        <v/>
      </c>
      <c r="RM100" s="369" t="str">
        <v/>
      </c>
      <c r="RN100" s="369" t="str">
        <v/>
      </c>
      <c r="RO100" s="369" t="str">
        <v/>
      </c>
      <c r="RP100" s="369" t="str">
        <v/>
      </c>
      <c r="RQ100" s="369" t="str">
        <v/>
      </c>
      <c r="RR100" s="369" t="str">
        <v/>
      </c>
      <c r="RS100" s="369" t="str">
        <v/>
      </c>
      <c r="RT100" s="369" t="str">
        <v/>
      </c>
      <c r="RU100" s="369" t="str">
        <v/>
      </c>
      <c r="RV100" s="369" t="str">
        <v/>
      </c>
      <c r="RW100" s="369" t="str">
        <v/>
      </c>
      <c r="RX100" s="369" t="str">
        <v/>
      </c>
      <c r="RY100" s="369" t="str">
        <v/>
      </c>
      <c r="RZ100" s="369" t="str">
        <v/>
      </c>
      <c r="SA100" s="369" t="str">
        <v/>
      </c>
      <c r="SB100" s="369" t="str">
        <v/>
      </c>
      <c r="SC100" s="369" t="str">
        <v/>
      </c>
      <c r="SD100" s="369" t="str">
        <v/>
      </c>
      <c r="SE100" s="369" t="str">
        <v/>
      </c>
      <c r="SF100" s="369" t="str">
        <v/>
      </c>
      <c r="SG100" s="369" t="str">
        <v/>
      </c>
      <c r="SH100" s="369" t="str">
        <v/>
      </c>
      <c r="SI100" s="369" t="str">
        <v/>
      </c>
      <c r="SJ100" s="369" t="str">
        <v/>
      </c>
      <c r="SK100" s="369" t="str">
        <v/>
      </c>
      <c r="SL100" s="369" t="str">
        <v/>
      </c>
      <c r="SM100" s="369" t="str">
        <v/>
      </c>
      <c r="SN100" s="369" t="str">
        <v/>
      </c>
      <c r="SO100" s="369" t="str">
        <v/>
      </c>
      <c r="SP100" s="369" t="str">
        <v/>
      </c>
      <c r="SQ100" s="369" t="str">
        <v/>
      </c>
      <c r="SR100" s="369" t="str">
        <v/>
      </c>
      <c r="SS100" s="369" t="str">
        <v/>
      </c>
      <c r="ST100" s="369" t="str">
        <v/>
      </c>
      <c r="SU100" s="369" t="str">
        <v/>
      </c>
      <c r="SV100" s="369" t="str">
        <v/>
      </c>
      <c r="SW100" s="369" t="str">
        <v/>
      </c>
      <c r="SX100" s="369" t="str">
        <v/>
      </c>
      <c r="SY100" s="369" t="str">
        <v/>
      </c>
      <c r="SZ100" s="369" t="str">
        <v/>
      </c>
      <c r="TA100" s="369" t="str">
        <v/>
      </c>
      <c r="TB100" s="369" t="str">
        <v/>
      </c>
      <c r="TC100" s="369" t="str">
        <v/>
      </c>
      <c r="TD100" s="369" t="str">
        <v/>
      </c>
      <c r="TE100" s="369" t="str">
        <v/>
      </c>
      <c r="TF100" s="369" t="str">
        <v/>
      </c>
      <c r="TG100" s="369" t="str">
        <v/>
      </c>
      <c r="TH100" s="369" t="str">
        <v/>
      </c>
      <c r="TI100" s="369" t="str">
        <v/>
      </c>
      <c r="TJ100" s="369" t="str">
        <v/>
      </c>
      <c r="TK100" s="369" t="str">
        <v/>
      </c>
      <c r="TL100" s="369" t="str">
        <v/>
      </c>
      <c r="TM100" s="369" t="str">
        <v/>
      </c>
      <c r="TN100" s="369" t="str">
        <v/>
      </c>
      <c r="TO100" s="369" t="str">
        <v/>
      </c>
      <c r="TP100" s="369" t="str">
        <v/>
      </c>
      <c r="TQ100" s="369" t="str">
        <v/>
      </c>
      <c r="TR100" s="369" t="str">
        <v/>
      </c>
      <c r="TS100" s="369" t="str">
        <v/>
      </c>
      <c r="TT100" s="369" t="str">
        <v/>
      </c>
      <c r="TU100" s="369" t="str">
        <v/>
      </c>
      <c r="TV100" s="369" t="str">
        <v/>
      </c>
      <c r="TW100" s="369" t="str">
        <v/>
      </c>
      <c r="TX100" s="369" t="str">
        <v/>
      </c>
      <c r="TY100" s="369" t="str">
        <v/>
      </c>
      <c r="TZ100" s="369" t="str">
        <v/>
      </c>
      <c r="UA100" s="369" t="str">
        <v/>
      </c>
      <c r="UB100" s="369" t="str">
        <v/>
      </c>
      <c r="UC100" s="369" t="str">
        <v/>
      </c>
      <c r="UD100" s="369" t="str">
        <v/>
      </c>
      <c r="UE100" s="369" t="str">
        <v/>
      </c>
      <c r="UF100" s="369" t="str">
        <v/>
      </c>
      <c r="UG100" s="369" t="str">
        <v/>
      </c>
      <c r="UH100" s="369" t="str">
        <v/>
      </c>
      <c r="UI100" s="369" t="str">
        <v/>
      </c>
      <c r="UJ100" s="369" t="str">
        <v/>
      </c>
      <c r="UK100" s="369" t="str">
        <v/>
      </c>
      <c r="UL100" s="369" t="str">
        <v/>
      </c>
      <c r="UM100" s="369" t="str">
        <v/>
      </c>
      <c r="UN100" s="369" t="str">
        <v/>
      </c>
      <c r="UO100" s="369" t="str">
        <v/>
      </c>
      <c r="UP100" s="369" t="str">
        <v/>
      </c>
      <c r="UQ100" s="369" t="str">
        <v/>
      </c>
      <c r="UR100" s="369" t="str">
        <v/>
      </c>
      <c r="US100" s="369" t="str">
        <v/>
      </c>
      <c r="UT100" s="369" t="str">
        <v/>
      </c>
      <c r="UU100" s="369" t="str">
        <v/>
      </c>
      <c r="UV100" s="369" t="str">
        <v/>
      </c>
      <c r="UW100" s="369" t="str">
        <v/>
      </c>
      <c r="UX100" s="369" t="str">
        <v/>
      </c>
      <c r="UY100" s="369" t="str">
        <v/>
      </c>
      <c r="UZ100" s="369" t="str">
        <v/>
      </c>
      <c r="VA100" s="369" t="str">
        <v/>
      </c>
      <c r="VB100" s="369" t="str">
        <v/>
      </c>
      <c r="VC100" s="369" t="str">
        <v/>
      </c>
      <c r="VD100" s="369" t="str">
        <v/>
      </c>
      <c r="VE100" s="369" t="str">
        <v/>
      </c>
      <c r="VF100" s="369" t="str">
        <v/>
      </c>
      <c r="VG100" s="369" t="str">
        <v/>
      </c>
      <c r="VH100" s="369" t="str">
        <v/>
      </c>
      <c r="VI100" s="369" t="str">
        <v/>
      </c>
      <c r="VJ100" s="369" t="str">
        <v/>
      </c>
      <c r="VK100" s="369" t="str">
        <v/>
      </c>
      <c r="VL100" s="369" t="str">
        <v/>
      </c>
      <c r="VM100" s="369" t="str">
        <v/>
      </c>
      <c r="VN100" s="369" t="str">
        <v/>
      </c>
      <c r="VO100" s="369" t="str">
        <v/>
      </c>
      <c r="VP100" s="369" t="str">
        <v/>
      </c>
      <c r="VQ100" s="369" t="str">
        <v/>
      </c>
      <c r="VR100" s="369" t="str">
        <v/>
      </c>
      <c r="VS100" s="369" t="str">
        <v/>
      </c>
      <c r="VT100" s="369" t="str">
        <v/>
      </c>
      <c r="VU100" s="369" t="str">
        <v/>
      </c>
      <c r="VV100" s="369" t="str">
        <v/>
      </c>
      <c r="VW100" s="369" t="str">
        <v/>
      </c>
      <c r="VX100" s="369" t="str">
        <v/>
      </c>
      <c r="VY100" s="369" t="str">
        <v/>
      </c>
      <c r="VZ100" s="369" t="str">
        <v/>
      </c>
      <c r="WA100" s="369" t="str">
        <v/>
      </c>
      <c r="WB100" s="369" t="str">
        <v/>
      </c>
      <c r="WC100" s="369" t="str">
        <v/>
      </c>
      <c r="WD100" s="369" t="str">
        <v/>
      </c>
      <c r="WE100" s="369" t="str">
        <v/>
      </c>
      <c r="WF100" s="369" t="str">
        <v/>
      </c>
      <c r="WG100" s="369" t="str">
        <v/>
      </c>
      <c r="WH100" s="369" t="str">
        <v/>
      </c>
      <c r="WI100" s="369" t="str">
        <v/>
      </c>
    </row>
    <row r="101" spans="1:607">
      <c r="A101" s="348"/>
      <c r="B101" s="360" t="s">
        <v>833</v>
      </c>
      <c r="C101" s="348"/>
      <c r="D101" s="348"/>
      <c r="E101" s="348"/>
      <c r="F101" s="348"/>
      <c r="G101" s="361" t="str">
        <f t="shared" si="2"/>
        <v/>
      </c>
      <c r="H101" s="361" t="str">
        <f t="shared" si="3"/>
        <v/>
      </c>
      <c r="I101" s="397"/>
      <c r="J101" s="348"/>
      <c r="K101" s="348"/>
      <c r="L101" s="348"/>
      <c r="M101" s="348"/>
      <c r="N101" s="400"/>
      <c r="O101" s="400"/>
      <c r="P101" s="400"/>
      <c r="Q101" s="400"/>
      <c r="R101" s="400"/>
      <c r="S101" s="400"/>
      <c r="T101" s="400"/>
      <c r="U101" s="400"/>
      <c r="V101" s="400"/>
      <c r="W101" s="400"/>
      <c r="X101" s="400"/>
      <c r="Y101" s="400"/>
      <c r="Z101" s="400"/>
      <c r="AA101" s="400"/>
      <c r="AB101" s="400"/>
      <c r="AC101" s="400"/>
      <c r="AD101" s="400"/>
      <c r="AE101" s="400"/>
      <c r="AF101" s="400"/>
      <c r="AG101" s="400"/>
      <c r="AH101" s="400"/>
      <c r="AI101" s="400"/>
      <c r="AJ101" s="400"/>
      <c r="AK101" s="400"/>
      <c r="AL101" s="400"/>
      <c r="AM101" s="400"/>
      <c r="AN101" s="400"/>
      <c r="AO101" s="400"/>
      <c r="AP101" s="400"/>
      <c r="AQ101" s="400"/>
      <c r="AR101" s="400"/>
      <c r="AS101" s="400"/>
      <c r="AT101" s="400"/>
      <c r="AU101" s="400"/>
      <c r="AV101" s="400"/>
      <c r="AW101" s="400"/>
      <c r="AX101" s="400"/>
      <c r="AY101" s="400"/>
      <c r="AZ101" s="400"/>
      <c r="BA101" s="400"/>
      <c r="BB101" s="400"/>
      <c r="BC101" s="400"/>
      <c r="BD101" s="400"/>
      <c r="BE101" s="400"/>
      <c r="BF101" s="400"/>
      <c r="BG101" s="400"/>
      <c r="BH101" s="400"/>
      <c r="BI101" s="400"/>
      <c r="BJ101" s="400"/>
      <c r="BK101" s="400"/>
      <c r="BL101" s="400"/>
      <c r="BM101" s="400"/>
      <c r="BN101" s="400"/>
      <c r="BO101" s="400"/>
      <c r="BP101" s="400"/>
      <c r="BQ101" s="400"/>
      <c r="BR101" s="400"/>
      <c r="BS101" s="400"/>
      <c r="BT101" s="400"/>
      <c r="BU101" s="400"/>
      <c r="BV101" s="400"/>
      <c r="BW101" s="400"/>
      <c r="BX101" s="400"/>
      <c r="BY101" s="400"/>
      <c r="BZ101" s="400"/>
      <c r="CA101" s="400"/>
      <c r="CB101" s="400"/>
      <c r="CC101" s="400"/>
      <c r="CD101" s="400"/>
      <c r="CE101" s="400"/>
      <c r="CF101" s="400"/>
      <c r="CG101" s="400"/>
      <c r="CH101" s="400"/>
      <c r="CI101" s="400"/>
      <c r="CJ101" s="400"/>
      <c r="CK101" s="400"/>
      <c r="CL101" s="400"/>
      <c r="CM101" s="400"/>
      <c r="CN101" s="400"/>
      <c r="CO101" s="400"/>
      <c r="CP101" s="400"/>
      <c r="CQ101" s="400"/>
      <c r="CR101" s="400"/>
      <c r="CS101" s="400"/>
      <c r="CT101" s="400"/>
      <c r="CU101" s="400"/>
      <c r="CV101" s="400"/>
      <c r="CW101" s="400"/>
      <c r="CX101" s="400"/>
      <c r="CY101" s="400"/>
      <c r="CZ101" s="362"/>
      <c r="DB101" s="897"/>
      <c r="DC101" s="896" t="s">
        <v>1253</v>
      </c>
      <c r="DD101" s="369" t="str">
        <v/>
      </c>
      <c r="DE101" s="369" t="str">
        <v/>
      </c>
      <c r="DF101" s="369" t="str">
        <v/>
      </c>
      <c r="DG101" s="369" t="str">
        <v/>
      </c>
      <c r="DH101" s="369" t="str">
        <v/>
      </c>
      <c r="DI101" s="369" t="str">
        <v/>
      </c>
      <c r="DJ101" s="369" t="str">
        <v/>
      </c>
      <c r="DK101" s="369" t="str">
        <v/>
      </c>
      <c r="DL101" s="369" t="str">
        <v/>
      </c>
      <c r="DM101" s="369" t="str">
        <v/>
      </c>
      <c r="DN101" s="369" t="str">
        <v/>
      </c>
      <c r="DO101" s="369" t="str">
        <v/>
      </c>
      <c r="DP101" s="369" t="str">
        <v/>
      </c>
      <c r="DQ101" s="369" t="str">
        <v/>
      </c>
      <c r="DR101" s="369" t="str">
        <v/>
      </c>
      <c r="DS101" s="369" t="str">
        <v/>
      </c>
      <c r="DT101" s="369" t="str">
        <v/>
      </c>
      <c r="DU101" s="369" t="str">
        <v/>
      </c>
      <c r="DV101" s="369" t="str">
        <v/>
      </c>
      <c r="DW101" s="369" t="str">
        <v/>
      </c>
      <c r="DX101" s="370" t="str">
        <v/>
      </c>
      <c r="DY101" s="369" t="str">
        <v/>
      </c>
      <c r="DZ101" s="369" t="str">
        <v/>
      </c>
      <c r="EA101" s="369" t="str">
        <v/>
      </c>
      <c r="EB101" s="369" t="str">
        <v/>
      </c>
      <c r="EC101" s="369" t="str">
        <v/>
      </c>
      <c r="ED101" s="369" t="str">
        <v/>
      </c>
      <c r="EE101" s="369" t="str">
        <v/>
      </c>
      <c r="EF101" s="369" t="str">
        <v/>
      </c>
      <c r="EG101" s="369" t="str">
        <v/>
      </c>
      <c r="EH101" s="369" t="str">
        <v/>
      </c>
      <c r="EI101" s="369" t="str">
        <v/>
      </c>
      <c r="EJ101" s="369" t="str">
        <v/>
      </c>
      <c r="EK101" s="369" t="str">
        <v/>
      </c>
      <c r="EL101" s="369" t="str">
        <v/>
      </c>
      <c r="EM101" s="369" t="str">
        <v/>
      </c>
      <c r="EN101" s="369" t="str">
        <v/>
      </c>
      <c r="EO101" s="369" t="str">
        <v/>
      </c>
      <c r="EP101" s="369" t="str">
        <v/>
      </c>
      <c r="EQ101" s="369" t="str">
        <v/>
      </c>
      <c r="ER101" s="369" t="str">
        <v/>
      </c>
      <c r="ES101" s="369" t="str">
        <v/>
      </c>
      <c r="ET101" s="369" t="str">
        <v/>
      </c>
      <c r="EU101" s="369" t="str">
        <v/>
      </c>
      <c r="EV101" s="369" t="str">
        <v/>
      </c>
      <c r="EW101" s="369" t="str">
        <v/>
      </c>
      <c r="EX101" s="369" t="str">
        <v/>
      </c>
      <c r="EY101" s="369" t="str">
        <v/>
      </c>
      <c r="EZ101" s="369" t="str">
        <v/>
      </c>
      <c r="FA101" s="369" t="str">
        <v/>
      </c>
      <c r="FB101" s="369" t="str">
        <v/>
      </c>
      <c r="FC101" s="369" t="str">
        <v/>
      </c>
      <c r="FD101" s="369" t="str">
        <v/>
      </c>
      <c r="FE101" s="369" t="str">
        <v/>
      </c>
      <c r="FF101" s="369" t="str">
        <v/>
      </c>
      <c r="FG101" s="369" t="str">
        <v/>
      </c>
      <c r="FH101" s="369" t="str">
        <v/>
      </c>
      <c r="FI101" s="369" t="str">
        <v/>
      </c>
      <c r="FJ101" s="369" t="str">
        <v/>
      </c>
      <c r="FK101" s="369" t="str">
        <v/>
      </c>
      <c r="FL101" s="369" t="str">
        <v/>
      </c>
      <c r="FM101" s="369" t="str">
        <v/>
      </c>
      <c r="FN101" s="369" t="str">
        <v/>
      </c>
      <c r="FO101" s="369" t="str">
        <v/>
      </c>
      <c r="FP101" s="369" t="str">
        <v/>
      </c>
      <c r="FQ101" s="369" t="str">
        <v/>
      </c>
      <c r="FR101" s="369" t="str">
        <v/>
      </c>
      <c r="FS101" s="369" t="str">
        <v/>
      </c>
      <c r="FT101" s="369" t="str">
        <v/>
      </c>
      <c r="FU101" s="369" t="str">
        <v/>
      </c>
      <c r="FV101" s="369" t="str">
        <v/>
      </c>
      <c r="FW101" s="369" t="str">
        <v/>
      </c>
      <c r="FX101" s="369" t="str">
        <v/>
      </c>
      <c r="FY101" s="369" t="str">
        <v/>
      </c>
      <c r="FZ101" s="369" t="str">
        <v/>
      </c>
      <c r="GA101" s="369" t="str">
        <v/>
      </c>
      <c r="GB101" s="369" t="str">
        <v/>
      </c>
      <c r="GC101" s="369" t="str">
        <v/>
      </c>
      <c r="GD101" s="369" t="str">
        <v/>
      </c>
      <c r="GE101" s="369" t="str">
        <v/>
      </c>
      <c r="GF101" s="369" t="str">
        <v/>
      </c>
      <c r="GG101" s="369" t="str">
        <v/>
      </c>
      <c r="GH101" s="369" t="str">
        <v/>
      </c>
      <c r="GI101" s="369" t="str">
        <v/>
      </c>
      <c r="GJ101" s="369" t="str">
        <v/>
      </c>
      <c r="GK101" s="369" t="str">
        <v/>
      </c>
      <c r="GL101" s="369" t="str">
        <v/>
      </c>
      <c r="GM101" s="369" t="str">
        <v/>
      </c>
      <c r="GN101" s="369" t="str">
        <v/>
      </c>
      <c r="GO101" s="369" t="str">
        <v/>
      </c>
      <c r="GP101" s="369" t="str">
        <v/>
      </c>
      <c r="GQ101" s="369" t="str">
        <v/>
      </c>
      <c r="GR101" s="369" t="str">
        <v/>
      </c>
      <c r="GS101" s="369" t="str">
        <v/>
      </c>
      <c r="GT101" s="369" t="str">
        <v/>
      </c>
      <c r="GU101" s="369" t="str">
        <v/>
      </c>
      <c r="GV101" s="369" t="str">
        <v/>
      </c>
      <c r="GW101" s="369" t="str">
        <v/>
      </c>
      <c r="GX101" s="369" t="str">
        <v/>
      </c>
      <c r="GY101" s="369" t="str">
        <v/>
      </c>
      <c r="GZ101" s="369" t="str">
        <v/>
      </c>
      <c r="HA101" s="369" t="str">
        <v/>
      </c>
      <c r="HB101" s="369" t="str">
        <v/>
      </c>
      <c r="HC101" s="369" t="str">
        <v/>
      </c>
      <c r="HD101" s="369" t="str">
        <v/>
      </c>
      <c r="HE101" s="369" t="str">
        <v/>
      </c>
      <c r="HF101" s="369" t="str">
        <v/>
      </c>
      <c r="HG101" s="369" t="str">
        <v/>
      </c>
      <c r="HH101" s="369" t="str">
        <v/>
      </c>
      <c r="HI101" s="369" t="str">
        <v/>
      </c>
      <c r="HJ101" s="369" t="str">
        <v/>
      </c>
      <c r="HK101" s="369" t="str">
        <v/>
      </c>
      <c r="HL101" s="369" t="str">
        <v/>
      </c>
      <c r="HM101" s="369" t="str">
        <v/>
      </c>
      <c r="HN101" s="369" t="str">
        <v/>
      </c>
      <c r="HO101" s="369" t="str">
        <v/>
      </c>
      <c r="HP101" s="369" t="str">
        <v/>
      </c>
      <c r="HQ101" s="369" t="str">
        <v/>
      </c>
      <c r="HR101" s="369" t="str">
        <v/>
      </c>
      <c r="HS101" s="369" t="str">
        <v/>
      </c>
      <c r="HT101" s="369" t="str">
        <v/>
      </c>
      <c r="HU101" s="369" t="str">
        <v/>
      </c>
      <c r="HV101" s="369" t="str">
        <v/>
      </c>
      <c r="HW101" s="369" t="str">
        <v/>
      </c>
      <c r="HX101" s="369" t="str">
        <v/>
      </c>
      <c r="HY101" s="369" t="str">
        <v/>
      </c>
      <c r="HZ101" s="369" t="str">
        <v/>
      </c>
      <c r="IA101" s="369" t="str">
        <v/>
      </c>
      <c r="IB101" s="369" t="str">
        <v/>
      </c>
      <c r="IC101" s="369" t="str">
        <v/>
      </c>
      <c r="ID101" s="369" t="str">
        <v/>
      </c>
      <c r="IE101" s="369" t="str">
        <v/>
      </c>
      <c r="IF101" s="369" t="str">
        <v/>
      </c>
      <c r="IG101" s="369" t="str">
        <v/>
      </c>
      <c r="IH101" s="369" t="str">
        <v/>
      </c>
      <c r="II101" s="369" t="str">
        <v/>
      </c>
      <c r="IJ101" s="369" t="str">
        <v/>
      </c>
      <c r="IK101" s="369" t="str">
        <v/>
      </c>
      <c r="IL101" s="369" t="str">
        <v/>
      </c>
      <c r="IM101" s="369" t="str">
        <v/>
      </c>
      <c r="IN101" s="369" t="str">
        <v/>
      </c>
      <c r="IO101" s="369" t="str">
        <v/>
      </c>
      <c r="IP101" s="369" t="str">
        <v/>
      </c>
      <c r="IQ101" s="369" t="str">
        <v/>
      </c>
      <c r="IR101" s="369" t="str">
        <v/>
      </c>
      <c r="IS101" s="369" t="str">
        <v/>
      </c>
      <c r="IT101" s="369" t="str">
        <v/>
      </c>
      <c r="IU101" s="369" t="str">
        <v/>
      </c>
      <c r="IV101" s="369" t="str">
        <v/>
      </c>
      <c r="IW101" s="369" t="str">
        <v/>
      </c>
      <c r="IX101" s="369" t="str">
        <v/>
      </c>
      <c r="IY101" s="369" t="str">
        <v/>
      </c>
      <c r="IZ101" s="369" t="str">
        <v/>
      </c>
      <c r="JA101" s="369" t="str">
        <v/>
      </c>
      <c r="JB101" s="369" t="str">
        <v/>
      </c>
      <c r="JC101" s="369" t="str">
        <v/>
      </c>
      <c r="JD101" s="369" t="str">
        <v/>
      </c>
      <c r="JE101" s="369" t="str">
        <v/>
      </c>
      <c r="JF101" s="369" t="str">
        <v/>
      </c>
      <c r="JG101" s="369" t="str">
        <v/>
      </c>
      <c r="JH101" s="369" t="str">
        <v/>
      </c>
      <c r="JI101" s="369" t="str">
        <v/>
      </c>
      <c r="JJ101" s="369" t="str">
        <v/>
      </c>
      <c r="JK101" s="369" t="str">
        <v/>
      </c>
      <c r="JL101" s="369" t="str">
        <v/>
      </c>
      <c r="JM101" s="369" t="str">
        <v/>
      </c>
      <c r="JN101" s="369" t="str">
        <v/>
      </c>
      <c r="JO101" s="369" t="str">
        <v/>
      </c>
      <c r="JP101" s="369" t="str">
        <v/>
      </c>
      <c r="JQ101" s="369" t="str">
        <v/>
      </c>
      <c r="JR101" s="369" t="str">
        <v/>
      </c>
      <c r="JS101" s="369" t="str">
        <v/>
      </c>
      <c r="JT101" s="369" t="str">
        <v/>
      </c>
      <c r="JU101" s="369" t="str">
        <v/>
      </c>
      <c r="JV101" s="369" t="str">
        <v/>
      </c>
      <c r="JW101" s="369" t="str">
        <v/>
      </c>
      <c r="JX101" s="369" t="str">
        <v/>
      </c>
      <c r="JY101" s="369" t="str">
        <v/>
      </c>
      <c r="JZ101" s="369" t="str">
        <v/>
      </c>
      <c r="KA101" s="369" t="str">
        <v/>
      </c>
      <c r="KB101" s="369" t="str">
        <v/>
      </c>
      <c r="KC101" s="369" t="str">
        <v/>
      </c>
      <c r="KD101" s="369" t="str">
        <v/>
      </c>
      <c r="KE101" s="369" t="str">
        <v/>
      </c>
      <c r="KF101" s="369" t="str">
        <v/>
      </c>
      <c r="KG101" s="369" t="str">
        <v/>
      </c>
      <c r="KH101" s="369" t="str">
        <v/>
      </c>
      <c r="KI101" s="369" t="str">
        <v/>
      </c>
      <c r="KJ101" s="369" t="str">
        <v/>
      </c>
      <c r="KK101" s="369" t="str">
        <v/>
      </c>
      <c r="KL101" s="369" t="str">
        <v/>
      </c>
      <c r="KM101" s="369" t="str">
        <v/>
      </c>
      <c r="KN101" s="369" t="str">
        <v/>
      </c>
      <c r="KO101" s="369" t="str">
        <v/>
      </c>
      <c r="KP101" s="369" t="str">
        <v/>
      </c>
      <c r="KQ101" s="369" t="str">
        <v/>
      </c>
      <c r="KR101" s="369" t="str">
        <v/>
      </c>
      <c r="KS101" s="369" t="str">
        <v/>
      </c>
      <c r="KT101" s="369" t="str">
        <v/>
      </c>
      <c r="KU101" s="369" t="str">
        <v/>
      </c>
      <c r="KV101" s="369" t="str">
        <v/>
      </c>
      <c r="KW101" s="369" t="str">
        <v/>
      </c>
      <c r="KX101" s="369" t="str">
        <v/>
      </c>
      <c r="KY101" s="369" t="str">
        <v/>
      </c>
      <c r="KZ101" s="369" t="str">
        <v/>
      </c>
      <c r="LA101" s="369" t="str">
        <v/>
      </c>
      <c r="LB101" s="369" t="str">
        <v/>
      </c>
      <c r="LC101" s="369" t="str">
        <v/>
      </c>
      <c r="LD101" s="369" t="str">
        <v/>
      </c>
      <c r="LE101" s="369" t="str">
        <v/>
      </c>
      <c r="LF101" s="369" t="str">
        <v/>
      </c>
      <c r="LG101" s="369" t="str">
        <v/>
      </c>
      <c r="LH101" s="369" t="str">
        <v/>
      </c>
      <c r="LI101" s="369" t="str">
        <v/>
      </c>
      <c r="LJ101" s="369" t="str">
        <v/>
      </c>
      <c r="LK101" s="369" t="str">
        <v/>
      </c>
      <c r="LL101" s="369" t="str">
        <v/>
      </c>
      <c r="LM101" s="369" t="str">
        <v/>
      </c>
      <c r="LN101" s="369" t="str">
        <v/>
      </c>
      <c r="LO101" s="369" t="str">
        <v/>
      </c>
      <c r="LP101" s="369" t="str">
        <v/>
      </c>
      <c r="LQ101" s="369" t="str">
        <v/>
      </c>
      <c r="LR101" s="369" t="str">
        <v/>
      </c>
      <c r="LS101" s="369" t="str">
        <v/>
      </c>
      <c r="LT101" s="369" t="str">
        <v/>
      </c>
      <c r="LU101" s="369" t="str">
        <v/>
      </c>
      <c r="LV101" s="369" t="str">
        <v/>
      </c>
      <c r="LW101" s="369" t="str">
        <v/>
      </c>
      <c r="LX101" s="369" t="str">
        <v/>
      </c>
      <c r="LY101" s="369" t="str">
        <v/>
      </c>
      <c r="LZ101" s="369" t="str">
        <v/>
      </c>
      <c r="MA101" s="369" t="str">
        <v/>
      </c>
      <c r="MB101" s="369" t="str">
        <v/>
      </c>
      <c r="MC101" s="369" t="str">
        <v/>
      </c>
      <c r="MD101" s="369" t="str">
        <v/>
      </c>
      <c r="ME101" s="369" t="str">
        <v/>
      </c>
      <c r="MF101" s="369" t="str">
        <v/>
      </c>
      <c r="MG101" s="369" t="str">
        <v/>
      </c>
      <c r="MH101" s="369" t="str">
        <v/>
      </c>
      <c r="MI101" s="369" t="str">
        <v/>
      </c>
      <c r="MJ101" s="369" t="str">
        <v/>
      </c>
      <c r="MK101" s="369" t="str">
        <v/>
      </c>
      <c r="ML101" s="369" t="str">
        <v/>
      </c>
      <c r="MM101" s="369" t="str">
        <v/>
      </c>
      <c r="MN101" s="369" t="str">
        <v/>
      </c>
      <c r="MO101" s="369" t="str">
        <v/>
      </c>
      <c r="MP101" s="369" t="str">
        <v/>
      </c>
      <c r="MQ101" s="369" t="str">
        <v/>
      </c>
      <c r="MR101" s="369" t="str">
        <v/>
      </c>
      <c r="MS101" s="369" t="str">
        <v/>
      </c>
      <c r="MT101" s="369" t="str">
        <v/>
      </c>
      <c r="MU101" s="369" t="str">
        <v/>
      </c>
      <c r="MV101" s="369" t="str">
        <v/>
      </c>
      <c r="MW101" s="369" t="str">
        <v/>
      </c>
      <c r="MX101" s="369" t="str">
        <v/>
      </c>
      <c r="MY101" s="369" t="str">
        <v/>
      </c>
      <c r="MZ101" s="369" t="str">
        <v/>
      </c>
      <c r="NA101" s="369" t="str">
        <v/>
      </c>
      <c r="NB101" s="369" t="str">
        <v/>
      </c>
      <c r="NC101" s="369" t="str">
        <v/>
      </c>
      <c r="ND101" s="369" t="str">
        <v/>
      </c>
      <c r="NE101" s="369" t="str">
        <v/>
      </c>
      <c r="NF101" s="369" t="str">
        <v/>
      </c>
      <c r="NG101" s="369" t="str">
        <v/>
      </c>
      <c r="NH101" s="369" t="str">
        <v/>
      </c>
      <c r="NI101" s="369" t="str">
        <v/>
      </c>
      <c r="NJ101" s="369" t="str">
        <v/>
      </c>
      <c r="NK101" s="369" t="str">
        <v/>
      </c>
      <c r="NL101" s="369" t="str">
        <v/>
      </c>
      <c r="NM101" s="369" t="str">
        <v/>
      </c>
      <c r="NN101" s="369" t="str">
        <v/>
      </c>
      <c r="NO101" s="369" t="str">
        <v/>
      </c>
      <c r="NP101" s="369" t="str">
        <v/>
      </c>
      <c r="NQ101" s="369" t="str">
        <v/>
      </c>
      <c r="NR101" s="369" t="str">
        <v/>
      </c>
      <c r="NS101" s="369" t="str">
        <v/>
      </c>
      <c r="NT101" s="369" t="str">
        <v/>
      </c>
      <c r="NU101" s="369" t="str">
        <v/>
      </c>
      <c r="NV101" s="369" t="str">
        <v/>
      </c>
      <c r="NW101" s="369" t="str">
        <v/>
      </c>
      <c r="NX101" s="369" t="str">
        <v/>
      </c>
      <c r="NY101" s="369" t="str">
        <v/>
      </c>
      <c r="NZ101" s="369" t="str">
        <v/>
      </c>
      <c r="OA101" s="369" t="str">
        <v/>
      </c>
      <c r="OB101" s="369" t="str">
        <v/>
      </c>
      <c r="OC101" s="369" t="str">
        <v/>
      </c>
      <c r="OD101" s="369" t="str">
        <v/>
      </c>
      <c r="OE101" s="369" t="str">
        <v/>
      </c>
      <c r="OF101" s="369" t="str">
        <v/>
      </c>
      <c r="OG101" s="369" t="str">
        <v/>
      </c>
      <c r="OH101" s="369" t="str">
        <v/>
      </c>
      <c r="OI101" s="369" t="str">
        <v/>
      </c>
      <c r="OJ101" s="369" t="str">
        <v/>
      </c>
      <c r="OK101" s="369" t="str">
        <v/>
      </c>
      <c r="OL101" s="369" t="str">
        <v/>
      </c>
      <c r="OM101" s="369" t="str">
        <v/>
      </c>
      <c r="ON101" s="369" t="str">
        <v/>
      </c>
      <c r="OO101" s="369" t="str">
        <v/>
      </c>
      <c r="OP101" s="369" t="str">
        <v/>
      </c>
      <c r="OQ101" s="371" t="str">
        <v/>
      </c>
      <c r="OR101" s="369" t="str">
        <v/>
      </c>
      <c r="OS101" s="369" t="str">
        <v/>
      </c>
      <c r="OT101" s="369" t="str">
        <v/>
      </c>
      <c r="OU101" s="369" t="str">
        <v/>
      </c>
      <c r="OV101" s="369" t="str">
        <v/>
      </c>
      <c r="OW101" s="369" t="str">
        <v/>
      </c>
      <c r="OX101" s="369" t="str">
        <v/>
      </c>
      <c r="OY101" s="369" t="str">
        <v/>
      </c>
      <c r="OZ101" s="369" t="str">
        <v/>
      </c>
      <c r="PA101" s="369" t="str">
        <v/>
      </c>
      <c r="PB101" s="369" t="str">
        <v/>
      </c>
      <c r="PC101" s="369" t="str">
        <v/>
      </c>
      <c r="PD101" s="369" t="str">
        <v/>
      </c>
      <c r="PE101" s="369" t="str">
        <v/>
      </c>
      <c r="PF101" s="369" t="str">
        <v/>
      </c>
      <c r="PG101" s="369" t="str">
        <v/>
      </c>
      <c r="PH101" s="369" t="str">
        <v/>
      </c>
      <c r="PI101" s="369" t="str">
        <v/>
      </c>
      <c r="PJ101" s="369" t="str">
        <v/>
      </c>
      <c r="PK101" s="369" t="str">
        <v/>
      </c>
      <c r="PL101" s="369" t="str">
        <v/>
      </c>
      <c r="PM101" s="369" t="str">
        <v/>
      </c>
      <c r="PN101" s="369" t="str">
        <v/>
      </c>
      <c r="PO101" s="369" t="str">
        <v/>
      </c>
      <c r="PP101" s="369" t="str">
        <v/>
      </c>
      <c r="PQ101" s="369" t="str">
        <v/>
      </c>
      <c r="PR101" s="369" t="str">
        <v/>
      </c>
      <c r="PS101" s="369" t="str">
        <v/>
      </c>
      <c r="PT101" s="369" t="str">
        <v/>
      </c>
      <c r="PU101" s="369" t="str">
        <v/>
      </c>
      <c r="PV101" s="369" t="str">
        <v/>
      </c>
      <c r="PW101" s="369" t="str">
        <v/>
      </c>
      <c r="PX101" s="369" t="str">
        <v/>
      </c>
      <c r="PY101" s="369" t="str">
        <v/>
      </c>
      <c r="PZ101" s="369" t="str">
        <v/>
      </c>
      <c r="QA101" s="369" t="str">
        <v/>
      </c>
      <c r="QB101" s="369" t="str">
        <v/>
      </c>
      <c r="QC101" s="369" t="str">
        <v/>
      </c>
      <c r="QD101" s="369" t="str">
        <v/>
      </c>
      <c r="QE101" s="369" t="str">
        <v/>
      </c>
      <c r="QF101" s="369" t="str">
        <v/>
      </c>
      <c r="QG101" s="369" t="str">
        <v/>
      </c>
      <c r="QH101" s="369" t="str">
        <v/>
      </c>
      <c r="QI101" s="369" t="str">
        <v/>
      </c>
      <c r="QJ101" s="369" t="str">
        <v/>
      </c>
      <c r="QK101" s="369" t="str">
        <v/>
      </c>
      <c r="QL101" s="369" t="str">
        <v/>
      </c>
      <c r="QM101" s="369" t="str">
        <v/>
      </c>
      <c r="QN101" s="369" t="str">
        <v/>
      </c>
      <c r="QO101" s="369" t="str">
        <v/>
      </c>
      <c r="QP101" s="369" t="str">
        <v/>
      </c>
      <c r="QQ101" s="369" t="str">
        <v/>
      </c>
      <c r="QR101" s="369" t="str">
        <v/>
      </c>
      <c r="QS101" s="369" t="str">
        <v/>
      </c>
      <c r="QT101" s="369" t="str">
        <v/>
      </c>
      <c r="QU101" s="369" t="str">
        <v/>
      </c>
      <c r="QV101" s="369" t="str">
        <v/>
      </c>
      <c r="QW101" s="369" t="str">
        <v/>
      </c>
      <c r="QX101" s="369" t="str">
        <v/>
      </c>
      <c r="QY101" s="369" t="str">
        <v/>
      </c>
      <c r="QZ101" s="369" t="str">
        <v/>
      </c>
      <c r="RA101" s="369" t="str">
        <v/>
      </c>
      <c r="RB101" s="369" t="str">
        <v/>
      </c>
      <c r="RC101" s="369" t="str">
        <v/>
      </c>
      <c r="RD101" s="369" t="str">
        <v/>
      </c>
      <c r="RE101" s="369" t="str">
        <v/>
      </c>
      <c r="RF101" s="369" t="str">
        <v/>
      </c>
      <c r="RG101" s="369" t="str">
        <v/>
      </c>
      <c r="RH101" s="369" t="str">
        <v/>
      </c>
      <c r="RI101" s="369" t="str">
        <v/>
      </c>
      <c r="RJ101" s="369" t="str">
        <v/>
      </c>
      <c r="RK101" s="369" t="str">
        <v/>
      </c>
      <c r="RL101" s="369" t="str">
        <v/>
      </c>
      <c r="RM101" s="369" t="str">
        <v/>
      </c>
      <c r="RN101" s="369" t="str">
        <v/>
      </c>
      <c r="RO101" s="369" t="str">
        <v/>
      </c>
      <c r="RP101" s="369" t="str">
        <v/>
      </c>
      <c r="RQ101" s="369" t="str">
        <v/>
      </c>
      <c r="RR101" s="369" t="str">
        <v/>
      </c>
      <c r="RS101" s="369" t="str">
        <v/>
      </c>
      <c r="RT101" s="369" t="str">
        <v/>
      </c>
      <c r="RU101" s="369" t="str">
        <v/>
      </c>
      <c r="RV101" s="369" t="str">
        <v/>
      </c>
      <c r="RW101" s="369" t="str">
        <v/>
      </c>
      <c r="RX101" s="369" t="str">
        <v/>
      </c>
      <c r="RY101" s="369" t="str">
        <v/>
      </c>
      <c r="RZ101" s="369" t="str">
        <v/>
      </c>
      <c r="SA101" s="369" t="str">
        <v/>
      </c>
      <c r="SB101" s="369" t="str">
        <v/>
      </c>
      <c r="SC101" s="369" t="str">
        <v/>
      </c>
      <c r="SD101" s="369" t="str">
        <v/>
      </c>
      <c r="SE101" s="369" t="str">
        <v/>
      </c>
      <c r="SF101" s="369" t="str">
        <v/>
      </c>
      <c r="SG101" s="369" t="str">
        <v/>
      </c>
      <c r="SH101" s="369" t="str">
        <v/>
      </c>
      <c r="SI101" s="369" t="str">
        <v/>
      </c>
      <c r="SJ101" s="369" t="str">
        <v/>
      </c>
      <c r="SK101" s="369" t="str">
        <v/>
      </c>
      <c r="SL101" s="369" t="str">
        <v/>
      </c>
      <c r="SM101" s="369" t="str">
        <v/>
      </c>
      <c r="SN101" s="369" t="str">
        <v/>
      </c>
      <c r="SO101" s="369" t="str">
        <v/>
      </c>
      <c r="SP101" s="369" t="str">
        <v/>
      </c>
      <c r="SQ101" s="369" t="str">
        <v/>
      </c>
      <c r="SR101" s="369" t="str">
        <v/>
      </c>
      <c r="SS101" s="369" t="str">
        <v/>
      </c>
      <c r="ST101" s="369" t="str">
        <v/>
      </c>
      <c r="SU101" s="369" t="str">
        <v/>
      </c>
      <c r="SV101" s="369" t="str">
        <v/>
      </c>
      <c r="SW101" s="369" t="str">
        <v/>
      </c>
      <c r="SX101" s="369" t="str">
        <v/>
      </c>
      <c r="SY101" s="369" t="str">
        <v/>
      </c>
      <c r="SZ101" s="369" t="str">
        <v/>
      </c>
      <c r="TA101" s="369" t="str">
        <v/>
      </c>
      <c r="TB101" s="369" t="str">
        <v/>
      </c>
      <c r="TC101" s="369" t="str">
        <v/>
      </c>
      <c r="TD101" s="369" t="str">
        <v/>
      </c>
      <c r="TE101" s="369" t="str">
        <v/>
      </c>
      <c r="TF101" s="369" t="str">
        <v/>
      </c>
      <c r="TG101" s="369" t="str">
        <v/>
      </c>
      <c r="TH101" s="369" t="str">
        <v/>
      </c>
      <c r="TI101" s="369" t="str">
        <v/>
      </c>
      <c r="TJ101" s="369" t="str">
        <v/>
      </c>
      <c r="TK101" s="369" t="str">
        <v/>
      </c>
      <c r="TL101" s="369" t="str">
        <v/>
      </c>
      <c r="TM101" s="369" t="str">
        <v/>
      </c>
      <c r="TN101" s="369" t="str">
        <v/>
      </c>
      <c r="TO101" s="369" t="str">
        <v/>
      </c>
      <c r="TP101" s="369" t="str">
        <v/>
      </c>
      <c r="TQ101" s="369" t="str">
        <v/>
      </c>
      <c r="TR101" s="369" t="str">
        <v/>
      </c>
      <c r="TS101" s="369" t="str">
        <v/>
      </c>
      <c r="TT101" s="369" t="str">
        <v/>
      </c>
      <c r="TU101" s="369" t="str">
        <v/>
      </c>
      <c r="TV101" s="369" t="str">
        <v/>
      </c>
      <c r="TW101" s="369" t="str">
        <v/>
      </c>
      <c r="TX101" s="369" t="str">
        <v/>
      </c>
      <c r="TY101" s="369" t="str">
        <v/>
      </c>
      <c r="TZ101" s="369" t="str">
        <v/>
      </c>
      <c r="UA101" s="369" t="str">
        <v/>
      </c>
      <c r="UB101" s="369" t="str">
        <v/>
      </c>
      <c r="UC101" s="369" t="str">
        <v/>
      </c>
      <c r="UD101" s="369" t="str">
        <v/>
      </c>
      <c r="UE101" s="369" t="str">
        <v/>
      </c>
      <c r="UF101" s="369" t="str">
        <v/>
      </c>
      <c r="UG101" s="369" t="str">
        <v/>
      </c>
      <c r="UH101" s="369" t="str">
        <v/>
      </c>
      <c r="UI101" s="369" t="str">
        <v/>
      </c>
      <c r="UJ101" s="369" t="str">
        <v/>
      </c>
      <c r="UK101" s="369" t="str">
        <v/>
      </c>
      <c r="UL101" s="369" t="str">
        <v/>
      </c>
      <c r="UM101" s="369" t="str">
        <v/>
      </c>
      <c r="UN101" s="369" t="str">
        <v/>
      </c>
      <c r="UO101" s="369" t="str">
        <v/>
      </c>
      <c r="UP101" s="369" t="str">
        <v/>
      </c>
      <c r="UQ101" s="369" t="str">
        <v/>
      </c>
      <c r="UR101" s="369" t="str">
        <v/>
      </c>
      <c r="US101" s="369" t="str">
        <v/>
      </c>
      <c r="UT101" s="369" t="str">
        <v/>
      </c>
      <c r="UU101" s="369" t="str">
        <v/>
      </c>
      <c r="UV101" s="369" t="str">
        <v/>
      </c>
      <c r="UW101" s="369" t="str">
        <v/>
      </c>
      <c r="UX101" s="369" t="str">
        <v/>
      </c>
      <c r="UY101" s="369" t="str">
        <v/>
      </c>
      <c r="UZ101" s="369" t="str">
        <v/>
      </c>
      <c r="VA101" s="369" t="str">
        <v/>
      </c>
      <c r="VB101" s="369" t="str">
        <v/>
      </c>
      <c r="VC101" s="369" t="str">
        <v/>
      </c>
      <c r="VD101" s="369" t="str">
        <v/>
      </c>
      <c r="VE101" s="369" t="str">
        <v/>
      </c>
      <c r="VF101" s="369" t="str">
        <v/>
      </c>
      <c r="VG101" s="369" t="str">
        <v/>
      </c>
      <c r="VH101" s="369" t="str">
        <v/>
      </c>
      <c r="VI101" s="369" t="str">
        <v/>
      </c>
      <c r="VJ101" s="369" t="str">
        <v/>
      </c>
      <c r="VK101" s="369" t="str">
        <v/>
      </c>
      <c r="VL101" s="369" t="str">
        <v/>
      </c>
      <c r="VM101" s="369" t="str">
        <v/>
      </c>
      <c r="VN101" s="369" t="str">
        <v/>
      </c>
      <c r="VO101" s="369" t="str">
        <v/>
      </c>
      <c r="VP101" s="369" t="str">
        <v/>
      </c>
      <c r="VQ101" s="369" t="str">
        <v/>
      </c>
      <c r="VR101" s="369" t="str">
        <v/>
      </c>
      <c r="VS101" s="369" t="str">
        <v/>
      </c>
      <c r="VT101" s="369" t="str">
        <v/>
      </c>
      <c r="VU101" s="369" t="str">
        <v/>
      </c>
      <c r="VV101" s="369" t="str">
        <v/>
      </c>
      <c r="VW101" s="369" t="str">
        <v/>
      </c>
      <c r="VX101" s="369" t="str">
        <v/>
      </c>
      <c r="VY101" s="369" t="str">
        <v/>
      </c>
      <c r="VZ101" s="369" t="str">
        <v/>
      </c>
      <c r="WA101" s="369" t="str">
        <v/>
      </c>
      <c r="WB101" s="369" t="str">
        <v/>
      </c>
      <c r="WC101" s="369" t="str">
        <v/>
      </c>
      <c r="WD101" s="369" t="str">
        <v/>
      </c>
      <c r="WE101" s="369" t="str">
        <v/>
      </c>
      <c r="WF101" s="369" t="str">
        <v/>
      </c>
      <c r="WG101" s="369" t="str">
        <v/>
      </c>
      <c r="WH101" s="369" t="str">
        <v/>
      </c>
      <c r="WI101" s="369" t="str">
        <v/>
      </c>
    </row>
    <row r="102" spans="1:607">
      <c r="A102" s="348"/>
      <c r="B102" s="360" t="s">
        <v>834</v>
      </c>
      <c r="C102" s="348"/>
      <c r="D102" s="348"/>
      <c r="E102" s="348"/>
      <c r="F102" s="348"/>
      <c r="G102" s="361" t="str">
        <f t="shared" si="2"/>
        <v/>
      </c>
      <c r="H102" s="361" t="str">
        <f t="shared" si="3"/>
        <v/>
      </c>
      <c r="I102" s="397"/>
      <c r="J102" s="348"/>
      <c r="K102" s="348"/>
      <c r="L102" s="348"/>
      <c r="M102" s="348"/>
      <c r="N102" s="400"/>
      <c r="O102" s="400"/>
      <c r="P102" s="400"/>
      <c r="Q102" s="400"/>
      <c r="R102" s="400"/>
      <c r="S102" s="400"/>
      <c r="T102" s="400"/>
      <c r="U102" s="400"/>
      <c r="V102" s="400"/>
      <c r="W102" s="400"/>
      <c r="X102" s="400"/>
      <c r="Y102" s="400"/>
      <c r="Z102" s="400"/>
      <c r="AA102" s="400"/>
      <c r="AB102" s="400"/>
      <c r="AC102" s="400"/>
      <c r="AD102" s="400"/>
      <c r="AE102" s="400"/>
      <c r="AF102" s="400"/>
      <c r="AG102" s="400"/>
      <c r="AH102" s="400"/>
      <c r="AI102" s="400"/>
      <c r="AJ102" s="400"/>
      <c r="AK102" s="400"/>
      <c r="AL102" s="400"/>
      <c r="AM102" s="400"/>
      <c r="AN102" s="400"/>
      <c r="AO102" s="400"/>
      <c r="AP102" s="400"/>
      <c r="AQ102" s="400"/>
      <c r="AR102" s="400"/>
      <c r="AS102" s="400"/>
      <c r="AT102" s="400"/>
      <c r="AU102" s="400"/>
      <c r="AV102" s="400"/>
      <c r="AW102" s="400"/>
      <c r="AX102" s="400"/>
      <c r="AY102" s="400"/>
      <c r="AZ102" s="400"/>
      <c r="BA102" s="400"/>
      <c r="BB102" s="400"/>
      <c r="BC102" s="400"/>
      <c r="BD102" s="400"/>
      <c r="BE102" s="400"/>
      <c r="BF102" s="400"/>
      <c r="BG102" s="400"/>
      <c r="BH102" s="400"/>
      <c r="BI102" s="400"/>
      <c r="BJ102" s="400"/>
      <c r="BK102" s="400"/>
      <c r="BL102" s="400"/>
      <c r="BM102" s="400"/>
      <c r="BN102" s="400"/>
      <c r="BO102" s="400"/>
      <c r="BP102" s="400"/>
      <c r="BQ102" s="400"/>
      <c r="BR102" s="400"/>
      <c r="BS102" s="400"/>
      <c r="BT102" s="400"/>
      <c r="BU102" s="400"/>
      <c r="BV102" s="400"/>
      <c r="BW102" s="400"/>
      <c r="BX102" s="400"/>
      <c r="BY102" s="400"/>
      <c r="BZ102" s="400"/>
      <c r="CA102" s="400"/>
      <c r="CB102" s="400"/>
      <c r="CC102" s="400"/>
      <c r="CD102" s="400"/>
      <c r="CE102" s="400"/>
      <c r="CF102" s="400"/>
      <c r="CG102" s="400"/>
      <c r="CH102" s="400"/>
      <c r="CI102" s="400"/>
      <c r="CJ102" s="400"/>
      <c r="CK102" s="400"/>
      <c r="CL102" s="400"/>
      <c r="CM102" s="400"/>
      <c r="CN102" s="400"/>
      <c r="CO102" s="400"/>
      <c r="CP102" s="400"/>
      <c r="CQ102" s="400"/>
      <c r="CR102" s="400"/>
      <c r="CS102" s="400"/>
      <c r="CT102" s="400"/>
      <c r="CU102" s="400"/>
      <c r="CV102" s="400"/>
      <c r="CW102" s="400"/>
      <c r="CX102" s="400"/>
      <c r="CY102" s="400"/>
      <c r="CZ102" s="362"/>
      <c r="DB102" s="897"/>
      <c r="DC102" s="897"/>
      <c r="DD102" s="369" t="str">
        <v/>
      </c>
      <c r="DE102" s="369" t="str">
        <v/>
      </c>
      <c r="DF102" s="369" t="str">
        <v/>
      </c>
      <c r="DG102" s="369" t="str">
        <v/>
      </c>
      <c r="DH102" s="369" t="str">
        <v/>
      </c>
      <c r="DI102" s="369" t="str">
        <v/>
      </c>
      <c r="DJ102" s="369" t="str">
        <v/>
      </c>
      <c r="DK102" s="369" t="str">
        <v/>
      </c>
      <c r="DL102" s="369" t="str">
        <v/>
      </c>
      <c r="DM102" s="369" t="str">
        <v/>
      </c>
      <c r="DN102" s="369" t="str">
        <v/>
      </c>
      <c r="DO102" s="369" t="str">
        <v/>
      </c>
      <c r="DP102" s="369" t="str">
        <v/>
      </c>
      <c r="DQ102" s="369" t="str">
        <v/>
      </c>
      <c r="DR102" s="369" t="str">
        <v/>
      </c>
      <c r="DS102" s="369" t="str">
        <v/>
      </c>
      <c r="DT102" s="369" t="str">
        <v/>
      </c>
      <c r="DU102" s="369" t="str">
        <v/>
      </c>
      <c r="DV102" s="369" t="str">
        <v/>
      </c>
      <c r="DW102" s="369" t="str">
        <v/>
      </c>
      <c r="DX102" s="370" t="str">
        <v/>
      </c>
      <c r="DY102" s="369" t="str">
        <v/>
      </c>
      <c r="DZ102" s="369" t="str">
        <v/>
      </c>
      <c r="EA102" s="369" t="str">
        <v/>
      </c>
      <c r="EB102" s="369" t="str">
        <v/>
      </c>
      <c r="EC102" s="369" t="str">
        <v/>
      </c>
      <c r="ED102" s="369" t="str">
        <v/>
      </c>
      <c r="EE102" s="369" t="str">
        <v/>
      </c>
      <c r="EF102" s="369" t="str">
        <v/>
      </c>
      <c r="EG102" s="369" t="str">
        <v/>
      </c>
      <c r="EH102" s="369" t="str">
        <v/>
      </c>
      <c r="EI102" s="369" t="str">
        <v/>
      </c>
      <c r="EJ102" s="369" t="str">
        <v/>
      </c>
      <c r="EK102" s="369" t="str">
        <v/>
      </c>
      <c r="EL102" s="369" t="str">
        <v/>
      </c>
      <c r="EM102" s="369" t="str">
        <v/>
      </c>
      <c r="EN102" s="369" t="str">
        <v/>
      </c>
      <c r="EO102" s="369" t="str">
        <v/>
      </c>
      <c r="EP102" s="369" t="str">
        <v/>
      </c>
      <c r="EQ102" s="369" t="str">
        <v/>
      </c>
      <c r="ER102" s="369" t="str">
        <v/>
      </c>
      <c r="ES102" s="369" t="str">
        <v/>
      </c>
      <c r="ET102" s="369" t="str">
        <v/>
      </c>
      <c r="EU102" s="369" t="str">
        <v/>
      </c>
      <c r="EV102" s="369" t="str">
        <v/>
      </c>
      <c r="EW102" s="369" t="str">
        <v/>
      </c>
      <c r="EX102" s="369" t="str">
        <v/>
      </c>
      <c r="EY102" s="369" t="str">
        <v/>
      </c>
      <c r="EZ102" s="369" t="str">
        <v/>
      </c>
      <c r="FA102" s="369" t="str">
        <v/>
      </c>
      <c r="FB102" s="369" t="str">
        <v/>
      </c>
      <c r="FC102" s="369" t="str">
        <v/>
      </c>
      <c r="FD102" s="369" t="str">
        <v/>
      </c>
      <c r="FE102" s="369" t="str">
        <v/>
      </c>
      <c r="FF102" s="369" t="str">
        <v/>
      </c>
      <c r="FG102" s="369" t="str">
        <v/>
      </c>
      <c r="FH102" s="369" t="str">
        <v/>
      </c>
      <c r="FI102" s="369" t="str">
        <v/>
      </c>
      <c r="FJ102" s="369" t="str">
        <v/>
      </c>
      <c r="FK102" s="369" t="str">
        <v/>
      </c>
      <c r="FL102" s="369" t="str">
        <v/>
      </c>
      <c r="FM102" s="369" t="str">
        <v/>
      </c>
      <c r="FN102" s="369" t="str">
        <v/>
      </c>
      <c r="FO102" s="369" t="str">
        <v/>
      </c>
      <c r="FP102" s="369" t="str">
        <v/>
      </c>
      <c r="FQ102" s="369" t="str">
        <v/>
      </c>
      <c r="FR102" s="369" t="str">
        <v/>
      </c>
      <c r="FS102" s="369" t="str">
        <v/>
      </c>
      <c r="FT102" s="369" t="str">
        <v/>
      </c>
      <c r="FU102" s="369" t="str">
        <v/>
      </c>
      <c r="FV102" s="369" t="str">
        <v/>
      </c>
      <c r="FW102" s="369" t="str">
        <v/>
      </c>
      <c r="FX102" s="369" t="str">
        <v/>
      </c>
      <c r="FY102" s="369" t="str">
        <v/>
      </c>
      <c r="FZ102" s="369" t="str">
        <v/>
      </c>
      <c r="GA102" s="369" t="str">
        <v/>
      </c>
      <c r="GB102" s="369" t="str">
        <v/>
      </c>
      <c r="GC102" s="369" t="str">
        <v/>
      </c>
      <c r="GD102" s="369" t="str">
        <v/>
      </c>
      <c r="GE102" s="369" t="str">
        <v/>
      </c>
      <c r="GF102" s="369" t="str">
        <v/>
      </c>
      <c r="GG102" s="369" t="str">
        <v/>
      </c>
      <c r="GH102" s="369" t="str">
        <v/>
      </c>
      <c r="GI102" s="369" t="str">
        <v/>
      </c>
      <c r="GJ102" s="369" t="str">
        <v/>
      </c>
      <c r="GK102" s="369" t="str">
        <v/>
      </c>
      <c r="GL102" s="369" t="str">
        <v/>
      </c>
      <c r="GM102" s="369" t="str">
        <v/>
      </c>
      <c r="GN102" s="369" t="str">
        <v/>
      </c>
      <c r="GO102" s="369" t="str">
        <v/>
      </c>
      <c r="GP102" s="369" t="str">
        <v/>
      </c>
      <c r="GQ102" s="369" t="str">
        <v/>
      </c>
      <c r="GR102" s="369" t="str">
        <v/>
      </c>
      <c r="GS102" s="369" t="str">
        <v/>
      </c>
      <c r="GT102" s="369" t="str">
        <v/>
      </c>
      <c r="GU102" s="369" t="str">
        <v/>
      </c>
      <c r="GV102" s="369" t="str">
        <v/>
      </c>
      <c r="GW102" s="369" t="str">
        <v/>
      </c>
      <c r="GX102" s="369" t="str">
        <v/>
      </c>
      <c r="GY102" s="369" t="str">
        <v/>
      </c>
      <c r="GZ102" s="369" t="str">
        <v/>
      </c>
      <c r="HA102" s="369" t="str">
        <v/>
      </c>
      <c r="HB102" s="369" t="str">
        <v/>
      </c>
      <c r="HC102" s="369" t="str">
        <v/>
      </c>
      <c r="HD102" s="369" t="str">
        <v/>
      </c>
      <c r="HE102" s="369" t="str">
        <v/>
      </c>
      <c r="HF102" s="369" t="str">
        <v/>
      </c>
      <c r="HG102" s="369" t="str">
        <v/>
      </c>
      <c r="HH102" s="369" t="str">
        <v/>
      </c>
      <c r="HI102" s="369" t="str">
        <v/>
      </c>
      <c r="HJ102" s="369" t="str">
        <v/>
      </c>
      <c r="HK102" s="369" t="str">
        <v/>
      </c>
      <c r="HL102" s="369" t="str">
        <v/>
      </c>
      <c r="HM102" s="369" t="str">
        <v/>
      </c>
      <c r="HN102" s="369" t="str">
        <v/>
      </c>
      <c r="HO102" s="369" t="str">
        <v/>
      </c>
      <c r="HP102" s="369" t="str">
        <v/>
      </c>
      <c r="HQ102" s="369" t="str">
        <v/>
      </c>
      <c r="HR102" s="369" t="str">
        <v/>
      </c>
      <c r="HS102" s="369" t="str">
        <v/>
      </c>
      <c r="HT102" s="369" t="str">
        <v/>
      </c>
      <c r="HU102" s="369" t="str">
        <v/>
      </c>
      <c r="HV102" s="369" t="str">
        <v/>
      </c>
      <c r="HW102" s="369" t="str">
        <v/>
      </c>
      <c r="HX102" s="369" t="str">
        <v/>
      </c>
      <c r="HY102" s="369" t="str">
        <v/>
      </c>
      <c r="HZ102" s="369" t="str">
        <v/>
      </c>
      <c r="IA102" s="369" t="str">
        <v/>
      </c>
      <c r="IB102" s="369" t="str">
        <v/>
      </c>
      <c r="IC102" s="369" t="str">
        <v/>
      </c>
      <c r="ID102" s="369" t="str">
        <v/>
      </c>
      <c r="IE102" s="369" t="str">
        <v/>
      </c>
      <c r="IF102" s="369" t="str">
        <v/>
      </c>
      <c r="IG102" s="369" t="str">
        <v/>
      </c>
      <c r="IH102" s="369" t="str">
        <v/>
      </c>
      <c r="II102" s="369" t="str">
        <v/>
      </c>
      <c r="IJ102" s="369" t="str">
        <v/>
      </c>
      <c r="IK102" s="369" t="str">
        <v/>
      </c>
      <c r="IL102" s="369" t="str">
        <v/>
      </c>
      <c r="IM102" s="369" t="str">
        <v/>
      </c>
      <c r="IN102" s="369" t="str">
        <v/>
      </c>
      <c r="IO102" s="369" t="str">
        <v/>
      </c>
      <c r="IP102" s="369" t="str">
        <v/>
      </c>
      <c r="IQ102" s="369" t="str">
        <v/>
      </c>
      <c r="IR102" s="369" t="str">
        <v/>
      </c>
      <c r="IS102" s="369" t="str">
        <v/>
      </c>
      <c r="IT102" s="369" t="str">
        <v/>
      </c>
      <c r="IU102" s="369" t="str">
        <v/>
      </c>
      <c r="IV102" s="369" t="str">
        <v/>
      </c>
      <c r="IW102" s="369" t="str">
        <v/>
      </c>
      <c r="IX102" s="369" t="str">
        <v/>
      </c>
      <c r="IY102" s="369" t="str">
        <v/>
      </c>
      <c r="IZ102" s="369" t="str">
        <v/>
      </c>
      <c r="JA102" s="369" t="str">
        <v/>
      </c>
      <c r="JB102" s="369" t="str">
        <v/>
      </c>
      <c r="JC102" s="369" t="str">
        <v/>
      </c>
      <c r="JD102" s="369" t="str">
        <v/>
      </c>
      <c r="JE102" s="369" t="str">
        <v/>
      </c>
      <c r="JF102" s="369" t="str">
        <v/>
      </c>
      <c r="JG102" s="369" t="str">
        <v/>
      </c>
      <c r="JH102" s="369" t="str">
        <v/>
      </c>
      <c r="JI102" s="369" t="str">
        <v/>
      </c>
      <c r="JJ102" s="369" t="str">
        <v/>
      </c>
      <c r="JK102" s="369" t="str">
        <v/>
      </c>
      <c r="JL102" s="369" t="str">
        <v/>
      </c>
      <c r="JM102" s="369" t="str">
        <v/>
      </c>
      <c r="JN102" s="369" t="str">
        <v/>
      </c>
      <c r="JO102" s="369" t="str">
        <v/>
      </c>
      <c r="JP102" s="369" t="str">
        <v/>
      </c>
      <c r="JQ102" s="369" t="str">
        <v/>
      </c>
      <c r="JR102" s="369" t="str">
        <v/>
      </c>
      <c r="JS102" s="369" t="str">
        <v/>
      </c>
      <c r="JT102" s="369" t="str">
        <v/>
      </c>
      <c r="JU102" s="369" t="str">
        <v/>
      </c>
      <c r="JV102" s="369" t="str">
        <v/>
      </c>
      <c r="JW102" s="369" t="str">
        <v/>
      </c>
      <c r="JX102" s="369" t="str">
        <v/>
      </c>
      <c r="JY102" s="369" t="str">
        <v/>
      </c>
      <c r="JZ102" s="369" t="str">
        <v/>
      </c>
      <c r="KA102" s="369" t="str">
        <v/>
      </c>
      <c r="KB102" s="369" t="str">
        <v/>
      </c>
      <c r="KC102" s="369" t="str">
        <v/>
      </c>
      <c r="KD102" s="369" t="str">
        <v/>
      </c>
      <c r="KE102" s="369" t="str">
        <v/>
      </c>
      <c r="KF102" s="369" t="str">
        <v/>
      </c>
      <c r="KG102" s="369" t="str">
        <v/>
      </c>
      <c r="KH102" s="369" t="str">
        <v/>
      </c>
      <c r="KI102" s="369" t="str">
        <v/>
      </c>
      <c r="KJ102" s="369" t="str">
        <v/>
      </c>
      <c r="KK102" s="369" t="str">
        <v/>
      </c>
      <c r="KL102" s="369" t="str">
        <v/>
      </c>
      <c r="KM102" s="369" t="str">
        <v/>
      </c>
      <c r="KN102" s="369" t="str">
        <v/>
      </c>
      <c r="KO102" s="369" t="str">
        <v/>
      </c>
      <c r="KP102" s="369" t="str">
        <v/>
      </c>
      <c r="KQ102" s="369" t="str">
        <v/>
      </c>
      <c r="KR102" s="369" t="str">
        <v/>
      </c>
      <c r="KS102" s="369" t="str">
        <v/>
      </c>
      <c r="KT102" s="369" t="str">
        <v/>
      </c>
      <c r="KU102" s="369" t="str">
        <v/>
      </c>
      <c r="KV102" s="369" t="str">
        <v/>
      </c>
      <c r="KW102" s="369" t="str">
        <v/>
      </c>
      <c r="KX102" s="369" t="str">
        <v/>
      </c>
      <c r="KY102" s="369" t="str">
        <v/>
      </c>
      <c r="KZ102" s="369" t="str">
        <v/>
      </c>
      <c r="LA102" s="369" t="str">
        <v/>
      </c>
      <c r="LB102" s="369" t="str">
        <v/>
      </c>
      <c r="LC102" s="369" t="str">
        <v/>
      </c>
      <c r="LD102" s="369" t="str">
        <v/>
      </c>
      <c r="LE102" s="369" t="str">
        <v/>
      </c>
      <c r="LF102" s="369" t="str">
        <v/>
      </c>
      <c r="LG102" s="369" t="str">
        <v/>
      </c>
      <c r="LH102" s="369" t="str">
        <v/>
      </c>
      <c r="LI102" s="369" t="str">
        <v/>
      </c>
      <c r="LJ102" s="369" t="str">
        <v/>
      </c>
      <c r="LK102" s="369" t="str">
        <v/>
      </c>
      <c r="LL102" s="369" t="str">
        <v/>
      </c>
      <c r="LM102" s="369" t="str">
        <v/>
      </c>
      <c r="LN102" s="369" t="str">
        <v/>
      </c>
      <c r="LO102" s="369" t="str">
        <v/>
      </c>
      <c r="LP102" s="369" t="str">
        <v/>
      </c>
      <c r="LQ102" s="369" t="str">
        <v/>
      </c>
      <c r="LR102" s="369" t="str">
        <v/>
      </c>
      <c r="LS102" s="369" t="str">
        <v/>
      </c>
      <c r="LT102" s="369" t="str">
        <v/>
      </c>
      <c r="LU102" s="369" t="str">
        <v/>
      </c>
      <c r="LV102" s="369" t="str">
        <v/>
      </c>
      <c r="LW102" s="369" t="str">
        <v/>
      </c>
      <c r="LX102" s="369" t="str">
        <v/>
      </c>
      <c r="LY102" s="369" t="str">
        <v/>
      </c>
      <c r="LZ102" s="369" t="str">
        <v/>
      </c>
      <c r="MA102" s="369" t="str">
        <v/>
      </c>
      <c r="MB102" s="369" t="str">
        <v/>
      </c>
      <c r="MC102" s="369" t="str">
        <v/>
      </c>
      <c r="MD102" s="369" t="str">
        <v/>
      </c>
      <c r="ME102" s="369" t="str">
        <v/>
      </c>
      <c r="MF102" s="369" t="str">
        <v/>
      </c>
      <c r="MG102" s="369" t="str">
        <v/>
      </c>
      <c r="MH102" s="369" t="str">
        <v/>
      </c>
      <c r="MI102" s="369" t="str">
        <v/>
      </c>
      <c r="MJ102" s="369" t="str">
        <v/>
      </c>
      <c r="MK102" s="369" t="str">
        <v/>
      </c>
      <c r="ML102" s="369" t="str">
        <v/>
      </c>
      <c r="MM102" s="369" t="str">
        <v/>
      </c>
      <c r="MN102" s="369" t="str">
        <v/>
      </c>
      <c r="MO102" s="369" t="str">
        <v/>
      </c>
      <c r="MP102" s="369" t="str">
        <v/>
      </c>
      <c r="MQ102" s="369" t="str">
        <v/>
      </c>
      <c r="MR102" s="369" t="str">
        <v/>
      </c>
      <c r="MS102" s="369" t="str">
        <v/>
      </c>
      <c r="MT102" s="369" t="str">
        <v/>
      </c>
      <c r="MU102" s="369" t="str">
        <v/>
      </c>
      <c r="MV102" s="369" t="str">
        <v/>
      </c>
      <c r="MW102" s="369" t="str">
        <v/>
      </c>
      <c r="MX102" s="369" t="str">
        <v/>
      </c>
      <c r="MY102" s="369" t="str">
        <v/>
      </c>
      <c r="MZ102" s="369" t="str">
        <v/>
      </c>
      <c r="NA102" s="369" t="str">
        <v/>
      </c>
      <c r="NB102" s="369" t="str">
        <v/>
      </c>
      <c r="NC102" s="369" t="str">
        <v/>
      </c>
      <c r="ND102" s="369" t="str">
        <v/>
      </c>
      <c r="NE102" s="369" t="str">
        <v/>
      </c>
      <c r="NF102" s="369" t="str">
        <v/>
      </c>
      <c r="NG102" s="369" t="str">
        <v/>
      </c>
      <c r="NH102" s="369" t="str">
        <v/>
      </c>
      <c r="NI102" s="369" t="str">
        <v/>
      </c>
      <c r="NJ102" s="369" t="str">
        <v/>
      </c>
      <c r="NK102" s="369" t="str">
        <v/>
      </c>
      <c r="NL102" s="369" t="str">
        <v/>
      </c>
      <c r="NM102" s="369" t="str">
        <v/>
      </c>
      <c r="NN102" s="369" t="str">
        <v/>
      </c>
      <c r="NO102" s="369" t="str">
        <v/>
      </c>
      <c r="NP102" s="369" t="str">
        <v/>
      </c>
      <c r="NQ102" s="369" t="str">
        <v/>
      </c>
      <c r="NR102" s="369" t="str">
        <v/>
      </c>
      <c r="NS102" s="369" t="str">
        <v/>
      </c>
      <c r="NT102" s="369" t="str">
        <v/>
      </c>
      <c r="NU102" s="369" t="str">
        <v/>
      </c>
      <c r="NV102" s="369" t="str">
        <v/>
      </c>
      <c r="NW102" s="369" t="str">
        <v/>
      </c>
      <c r="NX102" s="369" t="str">
        <v/>
      </c>
      <c r="NY102" s="369" t="str">
        <v/>
      </c>
      <c r="NZ102" s="369" t="str">
        <v/>
      </c>
      <c r="OA102" s="369" t="str">
        <v/>
      </c>
      <c r="OB102" s="369" t="str">
        <v/>
      </c>
      <c r="OC102" s="369" t="str">
        <v/>
      </c>
      <c r="OD102" s="369" t="str">
        <v/>
      </c>
      <c r="OE102" s="369" t="str">
        <v/>
      </c>
      <c r="OF102" s="369" t="str">
        <v/>
      </c>
      <c r="OG102" s="369" t="str">
        <v/>
      </c>
      <c r="OH102" s="369" t="str">
        <v/>
      </c>
      <c r="OI102" s="369" t="str">
        <v/>
      </c>
      <c r="OJ102" s="369" t="str">
        <v/>
      </c>
      <c r="OK102" s="369" t="str">
        <v/>
      </c>
      <c r="OL102" s="369" t="str">
        <v/>
      </c>
      <c r="OM102" s="369" t="str">
        <v/>
      </c>
      <c r="ON102" s="369" t="str">
        <v/>
      </c>
      <c r="OO102" s="369" t="str">
        <v/>
      </c>
      <c r="OP102" s="369" t="str">
        <v/>
      </c>
      <c r="OQ102" s="371" t="str">
        <v/>
      </c>
      <c r="OR102" s="369" t="str">
        <v/>
      </c>
      <c r="OS102" s="369" t="str">
        <v/>
      </c>
      <c r="OT102" s="369" t="str">
        <v/>
      </c>
      <c r="OU102" s="369" t="str">
        <v/>
      </c>
      <c r="OV102" s="369" t="str">
        <v/>
      </c>
      <c r="OW102" s="369" t="str">
        <v/>
      </c>
      <c r="OX102" s="369" t="str">
        <v/>
      </c>
      <c r="OY102" s="369" t="str">
        <v/>
      </c>
      <c r="OZ102" s="369" t="str">
        <v/>
      </c>
      <c r="PA102" s="369" t="str">
        <v/>
      </c>
      <c r="PB102" s="369" t="str">
        <v/>
      </c>
      <c r="PC102" s="369" t="str">
        <v/>
      </c>
      <c r="PD102" s="369" t="str">
        <v/>
      </c>
      <c r="PE102" s="369" t="str">
        <v/>
      </c>
      <c r="PF102" s="369" t="str">
        <v/>
      </c>
      <c r="PG102" s="369" t="str">
        <v/>
      </c>
      <c r="PH102" s="369" t="str">
        <v/>
      </c>
      <c r="PI102" s="369" t="str">
        <v/>
      </c>
      <c r="PJ102" s="369" t="str">
        <v/>
      </c>
      <c r="PK102" s="369" t="str">
        <v/>
      </c>
      <c r="PL102" s="369" t="str">
        <v/>
      </c>
      <c r="PM102" s="369" t="str">
        <v/>
      </c>
      <c r="PN102" s="369" t="str">
        <v/>
      </c>
      <c r="PO102" s="369" t="str">
        <v/>
      </c>
      <c r="PP102" s="369" t="str">
        <v/>
      </c>
      <c r="PQ102" s="369" t="str">
        <v/>
      </c>
      <c r="PR102" s="369" t="str">
        <v/>
      </c>
      <c r="PS102" s="369" t="str">
        <v/>
      </c>
      <c r="PT102" s="369" t="str">
        <v/>
      </c>
      <c r="PU102" s="369" t="str">
        <v/>
      </c>
      <c r="PV102" s="369" t="str">
        <v/>
      </c>
      <c r="PW102" s="369" t="str">
        <v/>
      </c>
      <c r="PX102" s="369" t="str">
        <v/>
      </c>
      <c r="PY102" s="369" t="str">
        <v/>
      </c>
      <c r="PZ102" s="369" t="str">
        <v/>
      </c>
      <c r="QA102" s="369" t="str">
        <v/>
      </c>
      <c r="QB102" s="369" t="str">
        <v/>
      </c>
      <c r="QC102" s="369" t="str">
        <v/>
      </c>
      <c r="QD102" s="369" t="str">
        <v/>
      </c>
      <c r="QE102" s="369" t="str">
        <v/>
      </c>
      <c r="QF102" s="369" t="str">
        <v/>
      </c>
      <c r="QG102" s="369" t="str">
        <v/>
      </c>
      <c r="QH102" s="369" t="str">
        <v/>
      </c>
      <c r="QI102" s="369" t="str">
        <v/>
      </c>
      <c r="QJ102" s="369" t="str">
        <v/>
      </c>
      <c r="QK102" s="369" t="str">
        <v/>
      </c>
      <c r="QL102" s="369" t="str">
        <v/>
      </c>
      <c r="QM102" s="369" t="str">
        <v/>
      </c>
      <c r="QN102" s="369" t="str">
        <v/>
      </c>
      <c r="QO102" s="369" t="str">
        <v/>
      </c>
      <c r="QP102" s="369" t="str">
        <v/>
      </c>
      <c r="QQ102" s="369" t="str">
        <v/>
      </c>
      <c r="QR102" s="369" t="str">
        <v/>
      </c>
      <c r="QS102" s="369" t="str">
        <v/>
      </c>
      <c r="QT102" s="369" t="str">
        <v/>
      </c>
      <c r="QU102" s="369" t="str">
        <v/>
      </c>
      <c r="QV102" s="369" t="str">
        <v/>
      </c>
      <c r="QW102" s="369" t="str">
        <v/>
      </c>
      <c r="QX102" s="369" t="str">
        <v/>
      </c>
      <c r="QY102" s="369" t="str">
        <v/>
      </c>
      <c r="QZ102" s="369" t="str">
        <v/>
      </c>
      <c r="RA102" s="369" t="str">
        <v/>
      </c>
      <c r="RB102" s="369" t="str">
        <v/>
      </c>
      <c r="RC102" s="369" t="str">
        <v/>
      </c>
      <c r="RD102" s="369" t="str">
        <v/>
      </c>
      <c r="RE102" s="369" t="str">
        <v/>
      </c>
      <c r="RF102" s="369" t="str">
        <v/>
      </c>
      <c r="RG102" s="369" t="str">
        <v/>
      </c>
      <c r="RH102" s="369" t="str">
        <v/>
      </c>
      <c r="RI102" s="369" t="str">
        <v/>
      </c>
      <c r="RJ102" s="369" t="str">
        <v/>
      </c>
      <c r="RK102" s="369" t="str">
        <v/>
      </c>
      <c r="RL102" s="369" t="str">
        <v/>
      </c>
      <c r="RM102" s="369" t="str">
        <v/>
      </c>
      <c r="RN102" s="369" t="str">
        <v/>
      </c>
      <c r="RO102" s="369" t="str">
        <v/>
      </c>
      <c r="RP102" s="369" t="str">
        <v/>
      </c>
      <c r="RQ102" s="369" t="str">
        <v/>
      </c>
      <c r="RR102" s="369" t="str">
        <v/>
      </c>
      <c r="RS102" s="369" t="str">
        <v/>
      </c>
      <c r="RT102" s="369" t="str">
        <v/>
      </c>
      <c r="RU102" s="369" t="str">
        <v/>
      </c>
      <c r="RV102" s="369" t="str">
        <v/>
      </c>
      <c r="RW102" s="369" t="str">
        <v/>
      </c>
      <c r="RX102" s="369" t="str">
        <v/>
      </c>
      <c r="RY102" s="369" t="str">
        <v/>
      </c>
      <c r="RZ102" s="369" t="str">
        <v/>
      </c>
      <c r="SA102" s="369" t="str">
        <v/>
      </c>
      <c r="SB102" s="369" t="str">
        <v/>
      </c>
      <c r="SC102" s="369" t="str">
        <v/>
      </c>
      <c r="SD102" s="369" t="str">
        <v/>
      </c>
      <c r="SE102" s="369" t="str">
        <v/>
      </c>
      <c r="SF102" s="369" t="str">
        <v/>
      </c>
      <c r="SG102" s="369" t="str">
        <v/>
      </c>
      <c r="SH102" s="369" t="str">
        <v/>
      </c>
      <c r="SI102" s="369" t="str">
        <v/>
      </c>
      <c r="SJ102" s="369" t="str">
        <v/>
      </c>
      <c r="SK102" s="369" t="str">
        <v/>
      </c>
      <c r="SL102" s="369" t="str">
        <v/>
      </c>
      <c r="SM102" s="369" t="str">
        <v/>
      </c>
      <c r="SN102" s="369" t="str">
        <v/>
      </c>
      <c r="SO102" s="369" t="str">
        <v/>
      </c>
      <c r="SP102" s="369" t="str">
        <v/>
      </c>
      <c r="SQ102" s="369" t="str">
        <v/>
      </c>
      <c r="SR102" s="369" t="str">
        <v/>
      </c>
      <c r="SS102" s="369" t="str">
        <v/>
      </c>
      <c r="ST102" s="369" t="str">
        <v/>
      </c>
      <c r="SU102" s="369" t="str">
        <v/>
      </c>
      <c r="SV102" s="369" t="str">
        <v/>
      </c>
      <c r="SW102" s="369" t="str">
        <v/>
      </c>
      <c r="SX102" s="369" t="str">
        <v/>
      </c>
      <c r="SY102" s="369" t="str">
        <v/>
      </c>
      <c r="SZ102" s="369" t="str">
        <v/>
      </c>
      <c r="TA102" s="369" t="str">
        <v/>
      </c>
      <c r="TB102" s="369" t="str">
        <v/>
      </c>
      <c r="TC102" s="369" t="str">
        <v/>
      </c>
      <c r="TD102" s="369" t="str">
        <v/>
      </c>
      <c r="TE102" s="369" t="str">
        <v/>
      </c>
      <c r="TF102" s="369" t="str">
        <v/>
      </c>
      <c r="TG102" s="369" t="str">
        <v/>
      </c>
      <c r="TH102" s="369" t="str">
        <v/>
      </c>
      <c r="TI102" s="369" t="str">
        <v/>
      </c>
      <c r="TJ102" s="369" t="str">
        <v/>
      </c>
      <c r="TK102" s="369" t="str">
        <v/>
      </c>
      <c r="TL102" s="369" t="str">
        <v/>
      </c>
      <c r="TM102" s="369" t="str">
        <v/>
      </c>
      <c r="TN102" s="369" t="str">
        <v/>
      </c>
      <c r="TO102" s="369" t="str">
        <v/>
      </c>
      <c r="TP102" s="369" t="str">
        <v/>
      </c>
      <c r="TQ102" s="369" t="str">
        <v/>
      </c>
      <c r="TR102" s="369" t="str">
        <v/>
      </c>
      <c r="TS102" s="369" t="str">
        <v/>
      </c>
      <c r="TT102" s="369" t="str">
        <v/>
      </c>
      <c r="TU102" s="369" t="str">
        <v/>
      </c>
      <c r="TV102" s="369" t="str">
        <v/>
      </c>
      <c r="TW102" s="369" t="str">
        <v/>
      </c>
      <c r="TX102" s="369" t="str">
        <v/>
      </c>
      <c r="TY102" s="369" t="str">
        <v/>
      </c>
      <c r="TZ102" s="369" t="str">
        <v/>
      </c>
      <c r="UA102" s="369" t="str">
        <v/>
      </c>
      <c r="UB102" s="369" t="str">
        <v/>
      </c>
      <c r="UC102" s="369" t="str">
        <v/>
      </c>
      <c r="UD102" s="369" t="str">
        <v/>
      </c>
      <c r="UE102" s="369" t="str">
        <v/>
      </c>
      <c r="UF102" s="369" t="str">
        <v/>
      </c>
      <c r="UG102" s="369" t="str">
        <v/>
      </c>
      <c r="UH102" s="369" t="str">
        <v/>
      </c>
      <c r="UI102" s="369" t="str">
        <v/>
      </c>
      <c r="UJ102" s="369" t="str">
        <v/>
      </c>
      <c r="UK102" s="369" t="str">
        <v/>
      </c>
      <c r="UL102" s="369" t="str">
        <v/>
      </c>
      <c r="UM102" s="369" t="str">
        <v/>
      </c>
      <c r="UN102" s="369" t="str">
        <v/>
      </c>
      <c r="UO102" s="369" t="str">
        <v/>
      </c>
      <c r="UP102" s="369" t="str">
        <v/>
      </c>
      <c r="UQ102" s="369" t="str">
        <v/>
      </c>
      <c r="UR102" s="369" t="str">
        <v/>
      </c>
      <c r="US102" s="369" t="str">
        <v/>
      </c>
      <c r="UT102" s="369" t="str">
        <v/>
      </c>
      <c r="UU102" s="369" t="str">
        <v/>
      </c>
      <c r="UV102" s="369" t="str">
        <v/>
      </c>
      <c r="UW102" s="369" t="str">
        <v/>
      </c>
      <c r="UX102" s="369" t="str">
        <v/>
      </c>
      <c r="UY102" s="369" t="str">
        <v/>
      </c>
      <c r="UZ102" s="369" t="str">
        <v/>
      </c>
      <c r="VA102" s="369" t="str">
        <v/>
      </c>
      <c r="VB102" s="369" t="str">
        <v/>
      </c>
      <c r="VC102" s="369" t="str">
        <v/>
      </c>
      <c r="VD102" s="369" t="str">
        <v/>
      </c>
      <c r="VE102" s="369" t="str">
        <v/>
      </c>
      <c r="VF102" s="369" t="str">
        <v/>
      </c>
      <c r="VG102" s="369" t="str">
        <v/>
      </c>
      <c r="VH102" s="369" t="str">
        <v/>
      </c>
      <c r="VI102" s="369" t="str">
        <v/>
      </c>
      <c r="VJ102" s="369" t="str">
        <v/>
      </c>
      <c r="VK102" s="369" t="str">
        <v/>
      </c>
      <c r="VL102" s="369" t="str">
        <v/>
      </c>
      <c r="VM102" s="369" t="str">
        <v/>
      </c>
      <c r="VN102" s="369" t="str">
        <v/>
      </c>
      <c r="VO102" s="369" t="str">
        <v/>
      </c>
      <c r="VP102" s="369" t="str">
        <v/>
      </c>
      <c r="VQ102" s="369" t="str">
        <v/>
      </c>
      <c r="VR102" s="369" t="str">
        <v/>
      </c>
      <c r="VS102" s="369" t="str">
        <v/>
      </c>
      <c r="VT102" s="369" t="str">
        <v/>
      </c>
      <c r="VU102" s="369" t="str">
        <v/>
      </c>
      <c r="VV102" s="369" t="str">
        <v/>
      </c>
      <c r="VW102" s="369" t="str">
        <v/>
      </c>
      <c r="VX102" s="369" t="str">
        <v/>
      </c>
      <c r="VY102" s="369" t="str">
        <v/>
      </c>
      <c r="VZ102" s="369" t="str">
        <v/>
      </c>
      <c r="WA102" s="369" t="str">
        <v/>
      </c>
      <c r="WB102" s="369" t="str">
        <v/>
      </c>
      <c r="WC102" s="369" t="str">
        <v/>
      </c>
      <c r="WD102" s="369" t="str">
        <v/>
      </c>
      <c r="WE102" s="369" t="str">
        <v/>
      </c>
      <c r="WF102" s="369" t="str">
        <v/>
      </c>
      <c r="WG102" s="369" t="str">
        <v/>
      </c>
      <c r="WH102" s="369" t="str">
        <v/>
      </c>
      <c r="WI102" s="369" t="str">
        <v/>
      </c>
    </row>
    <row r="103" spans="1:607">
      <c r="A103" s="348"/>
      <c r="B103" s="360" t="s">
        <v>835</v>
      </c>
      <c r="C103" s="348"/>
      <c r="D103" s="348"/>
      <c r="E103" s="348"/>
      <c r="F103" s="348"/>
      <c r="G103" s="361" t="str">
        <f t="shared" si="2"/>
        <v/>
      </c>
      <c r="H103" s="361" t="str">
        <f t="shared" si="3"/>
        <v/>
      </c>
      <c r="I103" s="397"/>
      <c r="J103" s="348"/>
      <c r="K103" s="348"/>
      <c r="L103" s="348"/>
      <c r="M103" s="348"/>
      <c r="N103" s="400"/>
      <c r="O103" s="400"/>
      <c r="P103" s="400"/>
      <c r="Q103" s="400"/>
      <c r="R103" s="400"/>
      <c r="S103" s="400"/>
      <c r="T103" s="400"/>
      <c r="U103" s="400"/>
      <c r="V103" s="400"/>
      <c r="W103" s="400"/>
      <c r="X103" s="400"/>
      <c r="Y103" s="400"/>
      <c r="Z103" s="400"/>
      <c r="AA103" s="400"/>
      <c r="AB103" s="400"/>
      <c r="AC103" s="400"/>
      <c r="AD103" s="400"/>
      <c r="AE103" s="400"/>
      <c r="AF103" s="400"/>
      <c r="AG103" s="400"/>
      <c r="AH103" s="400"/>
      <c r="AI103" s="400"/>
      <c r="AJ103" s="400"/>
      <c r="AK103" s="400"/>
      <c r="AL103" s="400"/>
      <c r="AM103" s="400"/>
      <c r="AN103" s="400"/>
      <c r="AO103" s="400"/>
      <c r="AP103" s="400"/>
      <c r="AQ103" s="400"/>
      <c r="AR103" s="400"/>
      <c r="AS103" s="400"/>
      <c r="AT103" s="400"/>
      <c r="AU103" s="400"/>
      <c r="AV103" s="400"/>
      <c r="AW103" s="400"/>
      <c r="AX103" s="400"/>
      <c r="AY103" s="400"/>
      <c r="AZ103" s="400"/>
      <c r="BA103" s="400"/>
      <c r="BB103" s="400"/>
      <c r="BC103" s="400"/>
      <c r="BD103" s="400"/>
      <c r="BE103" s="400"/>
      <c r="BF103" s="400"/>
      <c r="BG103" s="400"/>
      <c r="BH103" s="400"/>
      <c r="BI103" s="400"/>
      <c r="BJ103" s="400"/>
      <c r="BK103" s="400"/>
      <c r="BL103" s="400"/>
      <c r="BM103" s="400"/>
      <c r="BN103" s="400"/>
      <c r="BO103" s="400"/>
      <c r="BP103" s="400"/>
      <c r="BQ103" s="400"/>
      <c r="BR103" s="400"/>
      <c r="BS103" s="400"/>
      <c r="BT103" s="400"/>
      <c r="BU103" s="400"/>
      <c r="BV103" s="400"/>
      <c r="BW103" s="400"/>
      <c r="BX103" s="400"/>
      <c r="BY103" s="400"/>
      <c r="BZ103" s="400"/>
      <c r="CA103" s="400"/>
      <c r="CB103" s="400"/>
      <c r="CC103" s="400"/>
      <c r="CD103" s="400"/>
      <c r="CE103" s="400"/>
      <c r="CF103" s="400"/>
      <c r="CG103" s="400"/>
      <c r="CH103" s="400"/>
      <c r="CI103" s="400"/>
      <c r="CJ103" s="400"/>
      <c r="CK103" s="400"/>
      <c r="CL103" s="400"/>
      <c r="CM103" s="400"/>
      <c r="CN103" s="400"/>
      <c r="CO103" s="400"/>
      <c r="CP103" s="400"/>
      <c r="CQ103" s="400"/>
      <c r="CR103" s="400"/>
      <c r="CS103" s="400"/>
      <c r="CT103" s="400"/>
      <c r="CU103" s="400"/>
      <c r="CV103" s="400"/>
      <c r="CW103" s="400"/>
      <c r="CX103" s="400"/>
      <c r="CY103" s="400"/>
      <c r="CZ103" s="362"/>
      <c r="DB103" s="898"/>
      <c r="DC103" s="898"/>
      <c r="DD103" s="369" t="str">
        <v/>
      </c>
      <c r="DE103" s="369" t="str">
        <v/>
      </c>
      <c r="DF103" s="369" t="str">
        <v/>
      </c>
      <c r="DG103" s="369" t="str">
        <v/>
      </c>
      <c r="DH103" s="369" t="str">
        <v/>
      </c>
      <c r="DI103" s="369" t="str">
        <v/>
      </c>
      <c r="DJ103" s="369" t="str">
        <v/>
      </c>
      <c r="DK103" s="369" t="str">
        <v/>
      </c>
      <c r="DL103" s="369" t="str">
        <v/>
      </c>
      <c r="DM103" s="369" t="str">
        <v/>
      </c>
      <c r="DN103" s="369" t="str">
        <v/>
      </c>
      <c r="DO103" s="369" t="str">
        <v/>
      </c>
      <c r="DP103" s="369" t="str">
        <v/>
      </c>
      <c r="DQ103" s="369" t="str">
        <v/>
      </c>
      <c r="DR103" s="369" t="str">
        <v/>
      </c>
      <c r="DS103" s="369" t="str">
        <v/>
      </c>
      <c r="DT103" s="369" t="str">
        <v/>
      </c>
      <c r="DU103" s="369" t="str">
        <v/>
      </c>
      <c r="DV103" s="369" t="str">
        <v/>
      </c>
      <c r="DW103" s="369" t="str">
        <v/>
      </c>
      <c r="DX103" s="370" t="str">
        <v/>
      </c>
      <c r="DY103" s="369" t="str">
        <v/>
      </c>
      <c r="DZ103" s="369" t="str">
        <v/>
      </c>
      <c r="EA103" s="369" t="str">
        <v/>
      </c>
      <c r="EB103" s="369" t="str">
        <v/>
      </c>
      <c r="EC103" s="369" t="str">
        <v/>
      </c>
      <c r="ED103" s="369" t="str">
        <v/>
      </c>
      <c r="EE103" s="369" t="str">
        <v/>
      </c>
      <c r="EF103" s="369" t="str">
        <v/>
      </c>
      <c r="EG103" s="369" t="str">
        <v/>
      </c>
      <c r="EH103" s="369" t="str">
        <v/>
      </c>
      <c r="EI103" s="369" t="str">
        <v/>
      </c>
      <c r="EJ103" s="369" t="str">
        <v/>
      </c>
      <c r="EK103" s="369" t="str">
        <v/>
      </c>
      <c r="EL103" s="369" t="str">
        <v/>
      </c>
      <c r="EM103" s="369" t="str">
        <v/>
      </c>
      <c r="EN103" s="369" t="str">
        <v/>
      </c>
      <c r="EO103" s="369" t="str">
        <v/>
      </c>
      <c r="EP103" s="369" t="str">
        <v/>
      </c>
      <c r="EQ103" s="369" t="str">
        <v/>
      </c>
      <c r="ER103" s="369" t="str">
        <v/>
      </c>
      <c r="ES103" s="369" t="str">
        <v/>
      </c>
      <c r="ET103" s="369" t="str">
        <v/>
      </c>
      <c r="EU103" s="369" t="str">
        <v/>
      </c>
      <c r="EV103" s="369" t="str">
        <v/>
      </c>
      <c r="EW103" s="369" t="str">
        <v/>
      </c>
      <c r="EX103" s="369" t="str">
        <v/>
      </c>
      <c r="EY103" s="369" t="str">
        <v/>
      </c>
      <c r="EZ103" s="369" t="str">
        <v/>
      </c>
      <c r="FA103" s="369" t="str">
        <v/>
      </c>
      <c r="FB103" s="369" t="str">
        <v/>
      </c>
      <c r="FC103" s="369" t="str">
        <v/>
      </c>
      <c r="FD103" s="369" t="str">
        <v/>
      </c>
      <c r="FE103" s="369" t="str">
        <v/>
      </c>
      <c r="FF103" s="369" t="str">
        <v/>
      </c>
      <c r="FG103" s="369" t="str">
        <v/>
      </c>
      <c r="FH103" s="369" t="str">
        <v/>
      </c>
      <c r="FI103" s="369" t="str">
        <v/>
      </c>
      <c r="FJ103" s="369" t="str">
        <v/>
      </c>
      <c r="FK103" s="369" t="str">
        <v/>
      </c>
      <c r="FL103" s="369" t="str">
        <v/>
      </c>
      <c r="FM103" s="369" t="str">
        <v/>
      </c>
      <c r="FN103" s="369" t="str">
        <v/>
      </c>
      <c r="FO103" s="369" t="str">
        <v/>
      </c>
      <c r="FP103" s="369" t="str">
        <v/>
      </c>
      <c r="FQ103" s="369" t="str">
        <v/>
      </c>
      <c r="FR103" s="369" t="str">
        <v/>
      </c>
      <c r="FS103" s="369" t="str">
        <v/>
      </c>
      <c r="FT103" s="369" t="str">
        <v/>
      </c>
      <c r="FU103" s="369" t="str">
        <v/>
      </c>
      <c r="FV103" s="369" t="str">
        <v/>
      </c>
      <c r="FW103" s="369" t="str">
        <v/>
      </c>
      <c r="FX103" s="369" t="str">
        <v/>
      </c>
      <c r="FY103" s="369" t="str">
        <v/>
      </c>
      <c r="FZ103" s="369" t="str">
        <v/>
      </c>
      <c r="GA103" s="369" t="str">
        <v/>
      </c>
      <c r="GB103" s="369" t="str">
        <v/>
      </c>
      <c r="GC103" s="369" t="str">
        <v/>
      </c>
      <c r="GD103" s="369" t="str">
        <v/>
      </c>
      <c r="GE103" s="369" t="str">
        <v/>
      </c>
      <c r="GF103" s="369" t="str">
        <v/>
      </c>
      <c r="GG103" s="369" t="str">
        <v/>
      </c>
      <c r="GH103" s="369" t="str">
        <v/>
      </c>
      <c r="GI103" s="369" t="str">
        <v/>
      </c>
      <c r="GJ103" s="369" t="str">
        <v/>
      </c>
      <c r="GK103" s="369" t="str">
        <v/>
      </c>
      <c r="GL103" s="369" t="str">
        <v/>
      </c>
      <c r="GM103" s="369" t="str">
        <v/>
      </c>
      <c r="GN103" s="369" t="str">
        <v/>
      </c>
      <c r="GO103" s="369" t="str">
        <v/>
      </c>
      <c r="GP103" s="369" t="str">
        <v/>
      </c>
      <c r="GQ103" s="369" t="str">
        <v/>
      </c>
      <c r="GR103" s="369" t="str">
        <v/>
      </c>
      <c r="GS103" s="369" t="str">
        <v/>
      </c>
      <c r="GT103" s="369" t="str">
        <v/>
      </c>
      <c r="GU103" s="369" t="str">
        <v/>
      </c>
      <c r="GV103" s="369" t="str">
        <v/>
      </c>
      <c r="GW103" s="369" t="str">
        <v/>
      </c>
      <c r="GX103" s="369" t="str">
        <v/>
      </c>
      <c r="GY103" s="369" t="str">
        <v/>
      </c>
      <c r="GZ103" s="369" t="str">
        <v/>
      </c>
      <c r="HA103" s="369" t="str">
        <v/>
      </c>
      <c r="HB103" s="369" t="str">
        <v/>
      </c>
      <c r="HC103" s="369" t="str">
        <v/>
      </c>
      <c r="HD103" s="369" t="str">
        <v/>
      </c>
      <c r="HE103" s="369" t="str">
        <v/>
      </c>
      <c r="HF103" s="369" t="str">
        <v/>
      </c>
      <c r="HG103" s="369" t="str">
        <v/>
      </c>
      <c r="HH103" s="369" t="str">
        <v/>
      </c>
      <c r="HI103" s="369" t="str">
        <v/>
      </c>
      <c r="HJ103" s="369" t="str">
        <v/>
      </c>
      <c r="HK103" s="369" t="str">
        <v/>
      </c>
      <c r="HL103" s="369" t="str">
        <v/>
      </c>
      <c r="HM103" s="369" t="str">
        <v/>
      </c>
      <c r="HN103" s="369" t="str">
        <v/>
      </c>
      <c r="HO103" s="369" t="str">
        <v/>
      </c>
      <c r="HP103" s="369" t="str">
        <v/>
      </c>
      <c r="HQ103" s="369" t="str">
        <v/>
      </c>
      <c r="HR103" s="369" t="str">
        <v/>
      </c>
      <c r="HS103" s="369" t="str">
        <v/>
      </c>
      <c r="HT103" s="369" t="str">
        <v/>
      </c>
      <c r="HU103" s="369" t="str">
        <v/>
      </c>
      <c r="HV103" s="369" t="str">
        <v/>
      </c>
      <c r="HW103" s="369" t="str">
        <v/>
      </c>
      <c r="HX103" s="369" t="str">
        <v/>
      </c>
      <c r="HY103" s="369" t="str">
        <v/>
      </c>
      <c r="HZ103" s="369" t="str">
        <v/>
      </c>
      <c r="IA103" s="369" t="str">
        <v/>
      </c>
      <c r="IB103" s="369" t="str">
        <v/>
      </c>
      <c r="IC103" s="369" t="str">
        <v/>
      </c>
      <c r="ID103" s="369" t="str">
        <v/>
      </c>
      <c r="IE103" s="369" t="str">
        <v/>
      </c>
      <c r="IF103" s="369" t="str">
        <v/>
      </c>
      <c r="IG103" s="369" t="str">
        <v/>
      </c>
      <c r="IH103" s="369" t="str">
        <v/>
      </c>
      <c r="II103" s="369" t="str">
        <v/>
      </c>
      <c r="IJ103" s="369" t="str">
        <v/>
      </c>
      <c r="IK103" s="369" t="str">
        <v/>
      </c>
      <c r="IL103" s="369" t="str">
        <v/>
      </c>
      <c r="IM103" s="369" t="str">
        <v/>
      </c>
      <c r="IN103" s="369" t="str">
        <v/>
      </c>
      <c r="IO103" s="369" t="str">
        <v/>
      </c>
      <c r="IP103" s="369" t="str">
        <v/>
      </c>
      <c r="IQ103" s="369" t="str">
        <v/>
      </c>
      <c r="IR103" s="369" t="str">
        <v/>
      </c>
      <c r="IS103" s="369" t="str">
        <v/>
      </c>
      <c r="IT103" s="369" t="str">
        <v/>
      </c>
      <c r="IU103" s="369" t="str">
        <v/>
      </c>
      <c r="IV103" s="369" t="str">
        <v/>
      </c>
      <c r="IW103" s="369" t="str">
        <v/>
      </c>
      <c r="IX103" s="369" t="str">
        <v/>
      </c>
      <c r="IY103" s="369" t="str">
        <v/>
      </c>
      <c r="IZ103" s="369" t="str">
        <v/>
      </c>
      <c r="JA103" s="369" t="str">
        <v/>
      </c>
      <c r="JB103" s="369" t="str">
        <v/>
      </c>
      <c r="JC103" s="369" t="str">
        <v/>
      </c>
      <c r="JD103" s="369" t="str">
        <v/>
      </c>
      <c r="JE103" s="369" t="str">
        <v/>
      </c>
      <c r="JF103" s="369" t="str">
        <v/>
      </c>
      <c r="JG103" s="369" t="str">
        <v/>
      </c>
      <c r="JH103" s="369" t="str">
        <v/>
      </c>
      <c r="JI103" s="369" t="str">
        <v/>
      </c>
      <c r="JJ103" s="369" t="str">
        <v/>
      </c>
      <c r="JK103" s="369" t="str">
        <v/>
      </c>
      <c r="JL103" s="369" t="str">
        <v/>
      </c>
      <c r="JM103" s="369" t="str">
        <v/>
      </c>
      <c r="JN103" s="369" t="str">
        <v/>
      </c>
      <c r="JO103" s="369" t="str">
        <v/>
      </c>
      <c r="JP103" s="369" t="str">
        <v/>
      </c>
      <c r="JQ103" s="369" t="str">
        <v/>
      </c>
      <c r="JR103" s="369" t="str">
        <v/>
      </c>
      <c r="JS103" s="369" t="str">
        <v/>
      </c>
      <c r="JT103" s="369" t="str">
        <v/>
      </c>
      <c r="JU103" s="369" t="str">
        <v/>
      </c>
      <c r="JV103" s="369" t="str">
        <v/>
      </c>
      <c r="JW103" s="369" t="str">
        <v/>
      </c>
      <c r="JX103" s="369" t="str">
        <v/>
      </c>
      <c r="JY103" s="369" t="str">
        <v/>
      </c>
      <c r="JZ103" s="369" t="str">
        <v/>
      </c>
      <c r="KA103" s="369" t="str">
        <v/>
      </c>
      <c r="KB103" s="369" t="str">
        <v/>
      </c>
      <c r="KC103" s="369" t="str">
        <v/>
      </c>
      <c r="KD103" s="369" t="str">
        <v/>
      </c>
      <c r="KE103" s="369" t="str">
        <v/>
      </c>
      <c r="KF103" s="369" t="str">
        <v/>
      </c>
      <c r="KG103" s="369" t="str">
        <v/>
      </c>
      <c r="KH103" s="369" t="str">
        <v/>
      </c>
      <c r="KI103" s="369" t="str">
        <v/>
      </c>
      <c r="KJ103" s="369" t="str">
        <v/>
      </c>
      <c r="KK103" s="369" t="str">
        <v/>
      </c>
      <c r="KL103" s="369" t="str">
        <v/>
      </c>
      <c r="KM103" s="369" t="str">
        <v/>
      </c>
      <c r="KN103" s="369" t="str">
        <v/>
      </c>
      <c r="KO103" s="369" t="str">
        <v/>
      </c>
      <c r="KP103" s="369" t="str">
        <v/>
      </c>
      <c r="KQ103" s="369" t="str">
        <v/>
      </c>
      <c r="KR103" s="369" t="str">
        <v/>
      </c>
      <c r="KS103" s="369" t="str">
        <v/>
      </c>
      <c r="KT103" s="369" t="str">
        <v/>
      </c>
      <c r="KU103" s="369" t="str">
        <v/>
      </c>
      <c r="KV103" s="369" t="str">
        <v/>
      </c>
      <c r="KW103" s="369" t="str">
        <v/>
      </c>
      <c r="KX103" s="369" t="str">
        <v/>
      </c>
      <c r="KY103" s="369" t="str">
        <v/>
      </c>
      <c r="KZ103" s="369" t="str">
        <v/>
      </c>
      <c r="LA103" s="369" t="str">
        <v/>
      </c>
      <c r="LB103" s="369" t="str">
        <v/>
      </c>
      <c r="LC103" s="369" t="str">
        <v/>
      </c>
      <c r="LD103" s="369" t="str">
        <v/>
      </c>
      <c r="LE103" s="369" t="str">
        <v/>
      </c>
      <c r="LF103" s="369" t="str">
        <v/>
      </c>
      <c r="LG103" s="369" t="str">
        <v/>
      </c>
      <c r="LH103" s="369" t="str">
        <v/>
      </c>
      <c r="LI103" s="369" t="str">
        <v/>
      </c>
      <c r="LJ103" s="369" t="str">
        <v/>
      </c>
      <c r="LK103" s="369" t="str">
        <v/>
      </c>
      <c r="LL103" s="369" t="str">
        <v/>
      </c>
      <c r="LM103" s="369" t="str">
        <v/>
      </c>
      <c r="LN103" s="369" t="str">
        <v/>
      </c>
      <c r="LO103" s="369" t="str">
        <v/>
      </c>
      <c r="LP103" s="369" t="str">
        <v/>
      </c>
      <c r="LQ103" s="369" t="str">
        <v/>
      </c>
      <c r="LR103" s="369" t="str">
        <v/>
      </c>
      <c r="LS103" s="369" t="str">
        <v/>
      </c>
      <c r="LT103" s="369" t="str">
        <v/>
      </c>
      <c r="LU103" s="369" t="str">
        <v/>
      </c>
      <c r="LV103" s="369" t="str">
        <v/>
      </c>
      <c r="LW103" s="369" t="str">
        <v/>
      </c>
      <c r="LX103" s="369" t="str">
        <v/>
      </c>
      <c r="LY103" s="369" t="str">
        <v/>
      </c>
      <c r="LZ103" s="369" t="str">
        <v/>
      </c>
      <c r="MA103" s="369" t="str">
        <v/>
      </c>
      <c r="MB103" s="369" t="str">
        <v/>
      </c>
      <c r="MC103" s="369" t="str">
        <v/>
      </c>
      <c r="MD103" s="369" t="str">
        <v/>
      </c>
      <c r="ME103" s="369" t="str">
        <v/>
      </c>
      <c r="MF103" s="369" t="str">
        <v/>
      </c>
      <c r="MG103" s="369" t="str">
        <v/>
      </c>
      <c r="MH103" s="369" t="str">
        <v/>
      </c>
      <c r="MI103" s="369" t="str">
        <v/>
      </c>
      <c r="MJ103" s="369" t="str">
        <v/>
      </c>
      <c r="MK103" s="369" t="str">
        <v/>
      </c>
      <c r="ML103" s="369" t="str">
        <v/>
      </c>
      <c r="MM103" s="369" t="str">
        <v/>
      </c>
      <c r="MN103" s="369" t="str">
        <v/>
      </c>
      <c r="MO103" s="369" t="str">
        <v/>
      </c>
      <c r="MP103" s="369" t="str">
        <v/>
      </c>
      <c r="MQ103" s="369" t="str">
        <v/>
      </c>
      <c r="MR103" s="369" t="str">
        <v/>
      </c>
      <c r="MS103" s="369" t="str">
        <v/>
      </c>
      <c r="MT103" s="369" t="str">
        <v/>
      </c>
      <c r="MU103" s="369" t="str">
        <v/>
      </c>
      <c r="MV103" s="369" t="str">
        <v/>
      </c>
      <c r="MW103" s="369" t="str">
        <v/>
      </c>
      <c r="MX103" s="369" t="str">
        <v/>
      </c>
      <c r="MY103" s="369" t="str">
        <v/>
      </c>
      <c r="MZ103" s="369" t="str">
        <v/>
      </c>
      <c r="NA103" s="369" t="str">
        <v/>
      </c>
      <c r="NB103" s="369" t="str">
        <v/>
      </c>
      <c r="NC103" s="369" t="str">
        <v/>
      </c>
      <c r="ND103" s="369" t="str">
        <v/>
      </c>
      <c r="NE103" s="369" t="str">
        <v/>
      </c>
      <c r="NF103" s="369" t="str">
        <v/>
      </c>
      <c r="NG103" s="369" t="str">
        <v/>
      </c>
      <c r="NH103" s="369" t="str">
        <v/>
      </c>
      <c r="NI103" s="369" t="str">
        <v/>
      </c>
      <c r="NJ103" s="369" t="str">
        <v/>
      </c>
      <c r="NK103" s="369" t="str">
        <v/>
      </c>
      <c r="NL103" s="369" t="str">
        <v/>
      </c>
      <c r="NM103" s="369" t="str">
        <v/>
      </c>
      <c r="NN103" s="369" t="str">
        <v/>
      </c>
      <c r="NO103" s="369" t="str">
        <v/>
      </c>
      <c r="NP103" s="369" t="str">
        <v/>
      </c>
      <c r="NQ103" s="369" t="str">
        <v/>
      </c>
      <c r="NR103" s="369" t="str">
        <v/>
      </c>
      <c r="NS103" s="369" t="str">
        <v/>
      </c>
      <c r="NT103" s="369" t="str">
        <v/>
      </c>
      <c r="NU103" s="369" t="str">
        <v/>
      </c>
      <c r="NV103" s="369" t="str">
        <v/>
      </c>
      <c r="NW103" s="369" t="str">
        <v/>
      </c>
      <c r="NX103" s="369" t="str">
        <v/>
      </c>
      <c r="NY103" s="369" t="str">
        <v/>
      </c>
      <c r="NZ103" s="369" t="str">
        <v/>
      </c>
      <c r="OA103" s="369" t="str">
        <v/>
      </c>
      <c r="OB103" s="369" t="str">
        <v/>
      </c>
      <c r="OC103" s="369" t="str">
        <v/>
      </c>
      <c r="OD103" s="369" t="str">
        <v/>
      </c>
      <c r="OE103" s="369" t="str">
        <v/>
      </c>
      <c r="OF103" s="369" t="str">
        <v/>
      </c>
      <c r="OG103" s="369" t="str">
        <v/>
      </c>
      <c r="OH103" s="369" t="str">
        <v/>
      </c>
      <c r="OI103" s="369" t="str">
        <v/>
      </c>
      <c r="OJ103" s="369" t="str">
        <v/>
      </c>
      <c r="OK103" s="369" t="str">
        <v/>
      </c>
      <c r="OL103" s="369" t="str">
        <v/>
      </c>
      <c r="OM103" s="369" t="str">
        <v/>
      </c>
      <c r="ON103" s="369" t="str">
        <v/>
      </c>
      <c r="OO103" s="369" t="str">
        <v/>
      </c>
      <c r="OP103" s="369" t="str">
        <v/>
      </c>
      <c r="OQ103" s="371" t="str">
        <v/>
      </c>
      <c r="OR103" s="369" t="str">
        <v/>
      </c>
      <c r="OS103" s="369" t="str">
        <v/>
      </c>
      <c r="OT103" s="369" t="str">
        <v/>
      </c>
      <c r="OU103" s="369" t="str">
        <v/>
      </c>
      <c r="OV103" s="369" t="str">
        <v/>
      </c>
      <c r="OW103" s="369" t="str">
        <v/>
      </c>
      <c r="OX103" s="369" t="str">
        <v/>
      </c>
      <c r="OY103" s="369" t="str">
        <v/>
      </c>
      <c r="OZ103" s="369" t="str">
        <v/>
      </c>
      <c r="PA103" s="369" t="str">
        <v/>
      </c>
      <c r="PB103" s="369" t="str">
        <v/>
      </c>
      <c r="PC103" s="369" t="str">
        <v/>
      </c>
      <c r="PD103" s="369" t="str">
        <v/>
      </c>
      <c r="PE103" s="369" t="str">
        <v/>
      </c>
      <c r="PF103" s="369" t="str">
        <v/>
      </c>
      <c r="PG103" s="369" t="str">
        <v/>
      </c>
      <c r="PH103" s="369" t="str">
        <v/>
      </c>
      <c r="PI103" s="369" t="str">
        <v/>
      </c>
      <c r="PJ103" s="369" t="str">
        <v/>
      </c>
      <c r="PK103" s="369" t="str">
        <v/>
      </c>
      <c r="PL103" s="369" t="str">
        <v/>
      </c>
      <c r="PM103" s="369" t="str">
        <v/>
      </c>
      <c r="PN103" s="369" t="str">
        <v/>
      </c>
      <c r="PO103" s="369" t="str">
        <v/>
      </c>
      <c r="PP103" s="369" t="str">
        <v/>
      </c>
      <c r="PQ103" s="369" t="str">
        <v/>
      </c>
      <c r="PR103" s="369" t="str">
        <v/>
      </c>
      <c r="PS103" s="369" t="str">
        <v/>
      </c>
      <c r="PT103" s="369" t="str">
        <v/>
      </c>
      <c r="PU103" s="369" t="str">
        <v/>
      </c>
      <c r="PV103" s="369" t="str">
        <v/>
      </c>
      <c r="PW103" s="369" t="str">
        <v/>
      </c>
      <c r="PX103" s="369" t="str">
        <v/>
      </c>
      <c r="PY103" s="369" t="str">
        <v/>
      </c>
      <c r="PZ103" s="369" t="str">
        <v/>
      </c>
      <c r="QA103" s="369" t="str">
        <v/>
      </c>
      <c r="QB103" s="369" t="str">
        <v/>
      </c>
      <c r="QC103" s="369" t="str">
        <v/>
      </c>
      <c r="QD103" s="369" t="str">
        <v/>
      </c>
      <c r="QE103" s="369" t="str">
        <v/>
      </c>
      <c r="QF103" s="369" t="str">
        <v/>
      </c>
      <c r="QG103" s="369" t="str">
        <v/>
      </c>
      <c r="QH103" s="369" t="str">
        <v/>
      </c>
      <c r="QI103" s="369" t="str">
        <v/>
      </c>
      <c r="QJ103" s="369" t="str">
        <v/>
      </c>
      <c r="QK103" s="369" t="str">
        <v/>
      </c>
      <c r="QL103" s="369" t="str">
        <v/>
      </c>
      <c r="QM103" s="369" t="str">
        <v/>
      </c>
      <c r="QN103" s="369" t="str">
        <v/>
      </c>
      <c r="QO103" s="369" t="str">
        <v/>
      </c>
      <c r="QP103" s="369" t="str">
        <v/>
      </c>
      <c r="QQ103" s="369" t="str">
        <v/>
      </c>
      <c r="QR103" s="369" t="str">
        <v/>
      </c>
      <c r="QS103" s="369" t="str">
        <v/>
      </c>
      <c r="QT103" s="369" t="str">
        <v/>
      </c>
      <c r="QU103" s="369" t="str">
        <v/>
      </c>
      <c r="QV103" s="369" t="str">
        <v/>
      </c>
      <c r="QW103" s="369" t="str">
        <v/>
      </c>
      <c r="QX103" s="369" t="str">
        <v/>
      </c>
      <c r="QY103" s="369" t="str">
        <v/>
      </c>
      <c r="QZ103" s="369" t="str">
        <v/>
      </c>
      <c r="RA103" s="369" t="str">
        <v/>
      </c>
      <c r="RB103" s="369" t="str">
        <v/>
      </c>
      <c r="RC103" s="369" t="str">
        <v/>
      </c>
      <c r="RD103" s="369" t="str">
        <v/>
      </c>
      <c r="RE103" s="369" t="str">
        <v/>
      </c>
      <c r="RF103" s="369" t="str">
        <v/>
      </c>
      <c r="RG103" s="369" t="str">
        <v/>
      </c>
      <c r="RH103" s="369" t="str">
        <v/>
      </c>
      <c r="RI103" s="369" t="str">
        <v/>
      </c>
      <c r="RJ103" s="369" t="str">
        <v/>
      </c>
      <c r="RK103" s="369" t="str">
        <v/>
      </c>
      <c r="RL103" s="369" t="str">
        <v/>
      </c>
      <c r="RM103" s="369" t="str">
        <v/>
      </c>
      <c r="RN103" s="369" t="str">
        <v/>
      </c>
      <c r="RO103" s="369" t="str">
        <v/>
      </c>
      <c r="RP103" s="369" t="str">
        <v/>
      </c>
      <c r="RQ103" s="369" t="str">
        <v/>
      </c>
      <c r="RR103" s="369" t="str">
        <v/>
      </c>
      <c r="RS103" s="369" t="str">
        <v/>
      </c>
      <c r="RT103" s="369" t="str">
        <v/>
      </c>
      <c r="RU103" s="369" t="str">
        <v/>
      </c>
      <c r="RV103" s="369" t="str">
        <v/>
      </c>
      <c r="RW103" s="369" t="str">
        <v/>
      </c>
      <c r="RX103" s="369" t="str">
        <v/>
      </c>
      <c r="RY103" s="369" t="str">
        <v/>
      </c>
      <c r="RZ103" s="369" t="str">
        <v/>
      </c>
      <c r="SA103" s="369" t="str">
        <v/>
      </c>
      <c r="SB103" s="369" t="str">
        <v/>
      </c>
      <c r="SC103" s="369" t="str">
        <v/>
      </c>
      <c r="SD103" s="369" t="str">
        <v/>
      </c>
      <c r="SE103" s="369" t="str">
        <v/>
      </c>
      <c r="SF103" s="369" t="str">
        <v/>
      </c>
      <c r="SG103" s="369" t="str">
        <v/>
      </c>
      <c r="SH103" s="369" t="str">
        <v/>
      </c>
      <c r="SI103" s="369" t="str">
        <v/>
      </c>
      <c r="SJ103" s="369" t="str">
        <v/>
      </c>
      <c r="SK103" s="369" t="str">
        <v/>
      </c>
      <c r="SL103" s="369" t="str">
        <v/>
      </c>
      <c r="SM103" s="369" t="str">
        <v/>
      </c>
      <c r="SN103" s="369" t="str">
        <v/>
      </c>
      <c r="SO103" s="369" t="str">
        <v/>
      </c>
      <c r="SP103" s="369" t="str">
        <v/>
      </c>
      <c r="SQ103" s="369" t="str">
        <v/>
      </c>
      <c r="SR103" s="369" t="str">
        <v/>
      </c>
      <c r="SS103" s="369" t="str">
        <v/>
      </c>
      <c r="ST103" s="369" t="str">
        <v/>
      </c>
      <c r="SU103" s="369" t="str">
        <v/>
      </c>
      <c r="SV103" s="369" t="str">
        <v/>
      </c>
      <c r="SW103" s="369" t="str">
        <v/>
      </c>
      <c r="SX103" s="369" t="str">
        <v/>
      </c>
      <c r="SY103" s="369" t="str">
        <v/>
      </c>
      <c r="SZ103" s="369" t="str">
        <v/>
      </c>
      <c r="TA103" s="369" t="str">
        <v/>
      </c>
      <c r="TB103" s="369" t="str">
        <v/>
      </c>
      <c r="TC103" s="369" t="str">
        <v/>
      </c>
      <c r="TD103" s="369" t="str">
        <v/>
      </c>
      <c r="TE103" s="369" t="str">
        <v/>
      </c>
      <c r="TF103" s="369" t="str">
        <v/>
      </c>
      <c r="TG103" s="369" t="str">
        <v/>
      </c>
      <c r="TH103" s="369" t="str">
        <v/>
      </c>
      <c r="TI103" s="369" t="str">
        <v/>
      </c>
      <c r="TJ103" s="369" t="str">
        <v/>
      </c>
      <c r="TK103" s="369" t="str">
        <v/>
      </c>
      <c r="TL103" s="369" t="str">
        <v/>
      </c>
      <c r="TM103" s="369" t="str">
        <v/>
      </c>
      <c r="TN103" s="369" t="str">
        <v/>
      </c>
      <c r="TO103" s="369" t="str">
        <v/>
      </c>
      <c r="TP103" s="369" t="str">
        <v/>
      </c>
      <c r="TQ103" s="369" t="str">
        <v/>
      </c>
      <c r="TR103" s="369" t="str">
        <v/>
      </c>
      <c r="TS103" s="369" t="str">
        <v/>
      </c>
      <c r="TT103" s="369" t="str">
        <v/>
      </c>
      <c r="TU103" s="369" t="str">
        <v/>
      </c>
      <c r="TV103" s="369" t="str">
        <v/>
      </c>
      <c r="TW103" s="369" t="str">
        <v/>
      </c>
      <c r="TX103" s="369" t="str">
        <v/>
      </c>
      <c r="TY103" s="369" t="str">
        <v/>
      </c>
      <c r="TZ103" s="369" t="str">
        <v/>
      </c>
      <c r="UA103" s="369" t="str">
        <v/>
      </c>
      <c r="UB103" s="369" t="str">
        <v/>
      </c>
      <c r="UC103" s="369" t="str">
        <v/>
      </c>
      <c r="UD103" s="369" t="str">
        <v/>
      </c>
      <c r="UE103" s="369" t="str">
        <v/>
      </c>
      <c r="UF103" s="369" t="str">
        <v/>
      </c>
      <c r="UG103" s="369" t="str">
        <v/>
      </c>
      <c r="UH103" s="369" t="str">
        <v/>
      </c>
      <c r="UI103" s="369" t="str">
        <v/>
      </c>
      <c r="UJ103" s="369" t="str">
        <v/>
      </c>
      <c r="UK103" s="369" t="str">
        <v/>
      </c>
      <c r="UL103" s="369" t="str">
        <v/>
      </c>
      <c r="UM103" s="369" t="str">
        <v/>
      </c>
      <c r="UN103" s="369" t="str">
        <v/>
      </c>
      <c r="UO103" s="369" t="str">
        <v/>
      </c>
      <c r="UP103" s="369" t="str">
        <v/>
      </c>
      <c r="UQ103" s="369" t="str">
        <v/>
      </c>
      <c r="UR103" s="369" t="str">
        <v/>
      </c>
      <c r="US103" s="369" t="str">
        <v/>
      </c>
      <c r="UT103" s="369" t="str">
        <v/>
      </c>
      <c r="UU103" s="369" t="str">
        <v/>
      </c>
      <c r="UV103" s="369" t="str">
        <v/>
      </c>
      <c r="UW103" s="369" t="str">
        <v/>
      </c>
      <c r="UX103" s="369" t="str">
        <v/>
      </c>
      <c r="UY103" s="369" t="str">
        <v/>
      </c>
      <c r="UZ103" s="369" t="str">
        <v/>
      </c>
      <c r="VA103" s="369" t="str">
        <v/>
      </c>
      <c r="VB103" s="369" t="str">
        <v/>
      </c>
      <c r="VC103" s="369" t="str">
        <v/>
      </c>
      <c r="VD103" s="369" t="str">
        <v/>
      </c>
      <c r="VE103" s="369" t="str">
        <v/>
      </c>
      <c r="VF103" s="369" t="str">
        <v/>
      </c>
      <c r="VG103" s="369" t="str">
        <v/>
      </c>
      <c r="VH103" s="369" t="str">
        <v/>
      </c>
      <c r="VI103" s="369" t="str">
        <v/>
      </c>
      <c r="VJ103" s="369" t="str">
        <v/>
      </c>
      <c r="VK103" s="369" t="str">
        <v/>
      </c>
      <c r="VL103" s="369" t="str">
        <v/>
      </c>
      <c r="VM103" s="369" t="str">
        <v/>
      </c>
      <c r="VN103" s="369" t="str">
        <v/>
      </c>
      <c r="VO103" s="369" t="str">
        <v/>
      </c>
      <c r="VP103" s="369" t="str">
        <v/>
      </c>
      <c r="VQ103" s="369" t="str">
        <v/>
      </c>
      <c r="VR103" s="369" t="str">
        <v/>
      </c>
      <c r="VS103" s="369" t="str">
        <v/>
      </c>
      <c r="VT103" s="369" t="str">
        <v/>
      </c>
      <c r="VU103" s="369" t="str">
        <v/>
      </c>
      <c r="VV103" s="369" t="str">
        <v/>
      </c>
      <c r="VW103" s="369" t="str">
        <v/>
      </c>
      <c r="VX103" s="369" t="str">
        <v/>
      </c>
      <c r="VY103" s="369" t="str">
        <v/>
      </c>
      <c r="VZ103" s="369" t="str">
        <v/>
      </c>
      <c r="WA103" s="369" t="str">
        <v/>
      </c>
      <c r="WB103" s="369" t="str">
        <v/>
      </c>
      <c r="WC103" s="369" t="str">
        <v/>
      </c>
      <c r="WD103" s="369" t="str">
        <v/>
      </c>
      <c r="WE103" s="369" t="str">
        <v/>
      </c>
      <c r="WF103" s="369" t="str">
        <v/>
      </c>
      <c r="WG103" s="369" t="str">
        <v/>
      </c>
      <c r="WH103" s="369" t="str">
        <v/>
      </c>
      <c r="WI103" s="369" t="str">
        <v/>
      </c>
    </row>
    <row r="104" spans="1:607">
      <c r="A104" s="348"/>
      <c r="B104" s="360" t="s">
        <v>836</v>
      </c>
      <c r="C104" s="348"/>
      <c r="D104" s="348"/>
      <c r="E104" s="348"/>
      <c r="F104" s="348"/>
      <c r="G104" s="361" t="str">
        <f t="shared" si="2"/>
        <v/>
      </c>
      <c r="H104" s="361" t="str">
        <f t="shared" si="3"/>
        <v/>
      </c>
      <c r="I104" s="397"/>
      <c r="J104" s="348"/>
      <c r="K104" s="348"/>
      <c r="L104" s="348"/>
      <c r="M104" s="348"/>
      <c r="N104" s="400"/>
      <c r="O104" s="400"/>
      <c r="P104" s="400"/>
      <c r="Q104" s="400"/>
      <c r="R104" s="400"/>
      <c r="S104" s="400"/>
      <c r="T104" s="400"/>
      <c r="U104" s="400"/>
      <c r="V104" s="400"/>
      <c r="W104" s="400"/>
      <c r="X104" s="400"/>
      <c r="Y104" s="400"/>
      <c r="Z104" s="400"/>
      <c r="AA104" s="400"/>
      <c r="AB104" s="400"/>
      <c r="AC104" s="400"/>
      <c r="AD104" s="400"/>
      <c r="AE104" s="400"/>
      <c r="AF104" s="400"/>
      <c r="AG104" s="400"/>
      <c r="AH104" s="400"/>
      <c r="AI104" s="400"/>
      <c r="AJ104" s="400"/>
      <c r="AK104" s="400"/>
      <c r="AL104" s="400"/>
      <c r="AM104" s="400"/>
      <c r="AN104" s="400"/>
      <c r="AO104" s="400"/>
      <c r="AP104" s="400"/>
      <c r="AQ104" s="400"/>
      <c r="AR104" s="400"/>
      <c r="AS104" s="400"/>
      <c r="AT104" s="400"/>
      <c r="AU104" s="400"/>
      <c r="AV104" s="400"/>
      <c r="AW104" s="400"/>
      <c r="AX104" s="400"/>
      <c r="AY104" s="400"/>
      <c r="AZ104" s="400"/>
      <c r="BA104" s="400"/>
      <c r="BB104" s="400"/>
      <c r="BC104" s="400"/>
      <c r="BD104" s="400"/>
      <c r="BE104" s="400"/>
      <c r="BF104" s="400"/>
      <c r="BG104" s="400"/>
      <c r="BH104" s="400"/>
      <c r="BI104" s="400"/>
      <c r="BJ104" s="400"/>
      <c r="BK104" s="400"/>
      <c r="BL104" s="400"/>
      <c r="BM104" s="400"/>
      <c r="BN104" s="400"/>
      <c r="BO104" s="400"/>
      <c r="BP104" s="400"/>
      <c r="BQ104" s="400"/>
      <c r="BR104" s="400"/>
      <c r="BS104" s="400"/>
      <c r="BT104" s="400"/>
      <c r="BU104" s="400"/>
      <c r="BV104" s="400"/>
      <c r="BW104" s="400"/>
      <c r="BX104" s="400"/>
      <c r="BY104" s="400"/>
      <c r="BZ104" s="400"/>
      <c r="CA104" s="400"/>
      <c r="CB104" s="400"/>
      <c r="CC104" s="400"/>
      <c r="CD104" s="400"/>
      <c r="CE104" s="400"/>
      <c r="CF104" s="400"/>
      <c r="CG104" s="400"/>
      <c r="CH104" s="400"/>
      <c r="CI104" s="400"/>
      <c r="CJ104" s="400"/>
      <c r="CK104" s="400"/>
      <c r="CL104" s="400"/>
      <c r="CM104" s="400"/>
      <c r="CN104" s="400"/>
      <c r="CO104" s="400"/>
      <c r="CP104" s="400"/>
      <c r="CQ104" s="400"/>
      <c r="CR104" s="400"/>
      <c r="CS104" s="400"/>
      <c r="CT104" s="400"/>
      <c r="CU104" s="400"/>
      <c r="CV104" s="400"/>
      <c r="CW104" s="400"/>
      <c r="CX104" s="400"/>
      <c r="CY104" s="400"/>
      <c r="CZ104" s="362"/>
      <c r="DB104" s="373" t="s">
        <v>1264</v>
      </c>
    </row>
    <row r="105" spans="1:607">
      <c r="A105" s="348"/>
      <c r="B105" s="360" t="s">
        <v>837</v>
      </c>
      <c r="C105" s="348"/>
      <c r="D105" s="348"/>
      <c r="E105" s="348"/>
      <c r="F105" s="348"/>
      <c r="G105" s="361" t="str">
        <f t="shared" si="2"/>
        <v/>
      </c>
      <c r="H105" s="361" t="str">
        <f t="shared" si="3"/>
        <v/>
      </c>
      <c r="I105" s="397"/>
      <c r="J105" s="348"/>
      <c r="K105" s="348"/>
      <c r="L105" s="348"/>
      <c r="M105" s="348"/>
      <c r="N105" s="400"/>
      <c r="O105" s="400"/>
      <c r="P105" s="400"/>
      <c r="Q105" s="400"/>
      <c r="R105" s="400"/>
      <c r="S105" s="400"/>
      <c r="T105" s="400"/>
      <c r="U105" s="400"/>
      <c r="V105" s="400"/>
      <c r="W105" s="400"/>
      <c r="X105" s="400"/>
      <c r="Y105" s="400"/>
      <c r="Z105" s="400"/>
      <c r="AA105" s="400"/>
      <c r="AB105" s="400"/>
      <c r="AC105" s="400"/>
      <c r="AD105" s="400"/>
      <c r="AE105" s="400"/>
      <c r="AF105" s="400"/>
      <c r="AG105" s="400"/>
      <c r="AH105" s="400"/>
      <c r="AI105" s="400"/>
      <c r="AJ105" s="400"/>
      <c r="AK105" s="400"/>
      <c r="AL105" s="400"/>
      <c r="AM105" s="400"/>
      <c r="AN105" s="400"/>
      <c r="AO105" s="400"/>
      <c r="AP105" s="400"/>
      <c r="AQ105" s="400"/>
      <c r="AR105" s="400"/>
      <c r="AS105" s="400"/>
      <c r="AT105" s="400"/>
      <c r="AU105" s="400"/>
      <c r="AV105" s="400"/>
      <c r="AW105" s="400"/>
      <c r="AX105" s="400"/>
      <c r="AY105" s="400"/>
      <c r="AZ105" s="400"/>
      <c r="BA105" s="400"/>
      <c r="BB105" s="400"/>
      <c r="BC105" s="400"/>
      <c r="BD105" s="400"/>
      <c r="BE105" s="400"/>
      <c r="BF105" s="400"/>
      <c r="BG105" s="400"/>
      <c r="BH105" s="400"/>
      <c r="BI105" s="400"/>
      <c r="BJ105" s="400"/>
      <c r="BK105" s="400"/>
      <c r="BL105" s="400"/>
      <c r="BM105" s="400"/>
      <c r="BN105" s="400"/>
      <c r="BO105" s="400"/>
      <c r="BP105" s="400"/>
      <c r="BQ105" s="400"/>
      <c r="BR105" s="400"/>
      <c r="BS105" s="400"/>
      <c r="BT105" s="400"/>
      <c r="BU105" s="400"/>
      <c r="BV105" s="400"/>
      <c r="BW105" s="400"/>
      <c r="BX105" s="400"/>
      <c r="BY105" s="400"/>
      <c r="BZ105" s="400"/>
      <c r="CA105" s="400"/>
      <c r="CB105" s="400"/>
      <c r="CC105" s="400"/>
      <c r="CD105" s="400"/>
      <c r="CE105" s="400"/>
      <c r="CF105" s="400"/>
      <c r="CG105" s="400"/>
      <c r="CH105" s="400"/>
      <c r="CI105" s="400"/>
      <c r="CJ105" s="400"/>
      <c r="CK105" s="400"/>
      <c r="CL105" s="400"/>
      <c r="CM105" s="400"/>
      <c r="CN105" s="400"/>
      <c r="CO105" s="400"/>
      <c r="CP105" s="400"/>
      <c r="CQ105" s="400"/>
      <c r="CR105" s="400"/>
      <c r="CS105" s="400"/>
      <c r="CT105" s="400"/>
      <c r="CU105" s="400"/>
      <c r="CV105" s="400"/>
      <c r="CW105" s="400"/>
      <c r="CX105" s="400"/>
      <c r="CY105" s="400"/>
      <c r="CZ105" s="362"/>
      <c r="DB105" s="899" t="s">
        <v>720</v>
      </c>
      <c r="DC105" s="899"/>
      <c r="DD105" s="295" t="str">
        <f t="array" ref="DD105:WI105">IF(TRANSPOSE(A5:A504)="","",TRANSPOSE(A5:A504))</f>
        <v/>
      </c>
      <c r="DE105" s="295" t="str">
        <v/>
      </c>
      <c r="DF105" s="295" t="str">
        <v/>
      </c>
      <c r="DG105" s="295" t="str">
        <v/>
      </c>
      <c r="DH105" s="295" t="str">
        <v/>
      </c>
      <c r="DI105" s="295" t="str">
        <v/>
      </c>
      <c r="DJ105" s="295" t="str">
        <v/>
      </c>
      <c r="DK105" s="295" t="str">
        <v/>
      </c>
      <c r="DL105" s="295" t="str">
        <v/>
      </c>
      <c r="DM105" s="295" t="str">
        <v/>
      </c>
      <c r="DN105" s="295" t="str">
        <v/>
      </c>
      <c r="DO105" s="295" t="str">
        <v/>
      </c>
      <c r="DP105" s="295" t="str">
        <v/>
      </c>
      <c r="DQ105" s="295" t="str">
        <v/>
      </c>
      <c r="DR105" s="295" t="str">
        <v/>
      </c>
      <c r="DS105" s="295" t="str">
        <v/>
      </c>
      <c r="DT105" s="295" t="str">
        <v/>
      </c>
      <c r="DU105" s="295" t="str">
        <v/>
      </c>
      <c r="DV105" s="295" t="str">
        <v/>
      </c>
      <c r="DW105" s="295" t="str">
        <v/>
      </c>
      <c r="DX105" s="374" t="str">
        <v/>
      </c>
      <c r="DY105" s="295" t="str">
        <v/>
      </c>
      <c r="DZ105" s="295" t="str">
        <v/>
      </c>
      <c r="EA105" s="295" t="str">
        <v/>
      </c>
      <c r="EB105" s="295" t="str">
        <v/>
      </c>
      <c r="EC105" s="295" t="str">
        <v/>
      </c>
      <c r="ED105" s="295" t="str">
        <v/>
      </c>
      <c r="EE105" s="295" t="str">
        <v/>
      </c>
      <c r="EF105" s="295" t="str">
        <v/>
      </c>
      <c r="EG105" s="295" t="str">
        <v/>
      </c>
      <c r="EH105" s="295" t="str">
        <v/>
      </c>
      <c r="EI105" s="295" t="str">
        <v/>
      </c>
      <c r="EJ105" s="295" t="str">
        <v/>
      </c>
      <c r="EK105" s="295" t="str">
        <v/>
      </c>
      <c r="EL105" s="295" t="str">
        <v/>
      </c>
      <c r="EM105" s="295" t="str">
        <v/>
      </c>
      <c r="EN105" s="295" t="str">
        <v/>
      </c>
      <c r="EO105" s="295" t="str">
        <v/>
      </c>
      <c r="EP105" s="295" t="str">
        <v/>
      </c>
      <c r="EQ105" s="295" t="str">
        <v/>
      </c>
      <c r="ER105" s="295" t="str">
        <v/>
      </c>
      <c r="ES105" s="295" t="str">
        <v/>
      </c>
      <c r="ET105" s="295" t="str">
        <v/>
      </c>
      <c r="EU105" s="295" t="str">
        <v/>
      </c>
      <c r="EV105" s="295" t="str">
        <v/>
      </c>
      <c r="EW105" s="295" t="str">
        <v/>
      </c>
      <c r="EX105" s="295" t="str">
        <v/>
      </c>
      <c r="EY105" s="295" t="str">
        <v/>
      </c>
      <c r="EZ105" s="295" t="str">
        <v/>
      </c>
      <c r="FA105" s="295" t="str">
        <v/>
      </c>
      <c r="FB105" s="295" t="str">
        <v/>
      </c>
      <c r="FC105" s="295" t="str">
        <v/>
      </c>
      <c r="FD105" s="295" t="str">
        <v/>
      </c>
      <c r="FE105" s="295" t="str">
        <v/>
      </c>
      <c r="FF105" s="295" t="str">
        <v/>
      </c>
      <c r="FG105" s="295" t="str">
        <v/>
      </c>
      <c r="FH105" s="295" t="str">
        <v/>
      </c>
      <c r="FI105" s="295" t="str">
        <v/>
      </c>
      <c r="FJ105" s="295" t="str">
        <v/>
      </c>
      <c r="FK105" s="295" t="str">
        <v/>
      </c>
      <c r="FL105" s="295" t="str">
        <v/>
      </c>
      <c r="FM105" s="295" t="str">
        <v/>
      </c>
      <c r="FN105" s="295" t="str">
        <v/>
      </c>
      <c r="FO105" s="295" t="str">
        <v/>
      </c>
      <c r="FP105" s="295" t="str">
        <v/>
      </c>
      <c r="FQ105" s="295" t="str">
        <v/>
      </c>
      <c r="FR105" s="295" t="str">
        <v/>
      </c>
      <c r="FS105" s="295" t="str">
        <v/>
      </c>
      <c r="FT105" s="295" t="str">
        <v/>
      </c>
      <c r="FU105" s="295" t="str">
        <v/>
      </c>
      <c r="FV105" s="295" t="str">
        <v/>
      </c>
      <c r="FW105" s="295" t="str">
        <v/>
      </c>
      <c r="FX105" s="295" t="str">
        <v/>
      </c>
      <c r="FY105" s="295" t="str">
        <v/>
      </c>
      <c r="FZ105" s="295" t="str">
        <v/>
      </c>
      <c r="GA105" s="295" t="str">
        <v/>
      </c>
      <c r="GB105" s="295" t="str">
        <v/>
      </c>
      <c r="GC105" s="295" t="str">
        <v/>
      </c>
      <c r="GD105" s="295" t="str">
        <v/>
      </c>
      <c r="GE105" s="295" t="str">
        <v/>
      </c>
      <c r="GF105" s="295" t="str">
        <v/>
      </c>
      <c r="GG105" s="295" t="str">
        <v/>
      </c>
      <c r="GH105" s="295" t="str">
        <v/>
      </c>
      <c r="GI105" s="295" t="str">
        <v/>
      </c>
      <c r="GJ105" s="295" t="str">
        <v/>
      </c>
      <c r="GK105" s="295" t="str">
        <v/>
      </c>
      <c r="GL105" s="295" t="str">
        <v/>
      </c>
      <c r="GM105" s="295" t="str">
        <v/>
      </c>
      <c r="GN105" s="295" t="str">
        <v/>
      </c>
      <c r="GO105" s="295" t="str">
        <v/>
      </c>
      <c r="GP105" s="295" t="str">
        <v/>
      </c>
      <c r="GQ105" s="295" t="str">
        <v/>
      </c>
      <c r="GR105" s="295" t="str">
        <v/>
      </c>
      <c r="GS105" s="295" t="str">
        <v/>
      </c>
      <c r="GT105" s="295" t="str">
        <v/>
      </c>
      <c r="GU105" s="295" t="str">
        <v/>
      </c>
      <c r="GV105" s="295" t="str">
        <v/>
      </c>
      <c r="GW105" s="295" t="str">
        <v/>
      </c>
      <c r="GX105" s="295" t="str">
        <v/>
      </c>
      <c r="GY105" s="295" t="str">
        <v/>
      </c>
      <c r="GZ105" s="295" t="str">
        <v/>
      </c>
      <c r="HA105" s="295" t="str">
        <v/>
      </c>
      <c r="HB105" s="295" t="str">
        <v/>
      </c>
      <c r="HC105" s="295" t="str">
        <v/>
      </c>
      <c r="HD105" s="295" t="str">
        <v/>
      </c>
      <c r="HE105" s="295" t="str">
        <v/>
      </c>
      <c r="HF105" s="295" t="str">
        <v/>
      </c>
      <c r="HG105" s="295" t="str">
        <v/>
      </c>
      <c r="HH105" s="295" t="str">
        <v/>
      </c>
      <c r="HI105" s="295" t="str">
        <v/>
      </c>
      <c r="HJ105" s="295" t="str">
        <v/>
      </c>
      <c r="HK105" s="295" t="str">
        <v/>
      </c>
      <c r="HL105" s="295" t="str">
        <v/>
      </c>
      <c r="HM105" s="295" t="str">
        <v/>
      </c>
      <c r="HN105" s="295" t="str">
        <v/>
      </c>
      <c r="HO105" s="295" t="str">
        <v/>
      </c>
      <c r="HP105" s="295" t="str">
        <v/>
      </c>
      <c r="HQ105" s="295" t="str">
        <v/>
      </c>
      <c r="HR105" s="295" t="str">
        <v/>
      </c>
      <c r="HS105" s="295" t="str">
        <v/>
      </c>
      <c r="HT105" s="295" t="str">
        <v/>
      </c>
      <c r="HU105" s="295" t="str">
        <v/>
      </c>
      <c r="HV105" s="295" t="str">
        <v/>
      </c>
      <c r="HW105" s="295" t="str">
        <v/>
      </c>
      <c r="HX105" s="295" t="str">
        <v/>
      </c>
      <c r="HY105" s="295" t="str">
        <v/>
      </c>
      <c r="HZ105" s="295" t="str">
        <v/>
      </c>
      <c r="IA105" s="295" t="str">
        <v/>
      </c>
      <c r="IB105" s="295" t="str">
        <v/>
      </c>
      <c r="IC105" s="295" t="str">
        <v/>
      </c>
      <c r="ID105" s="295" t="str">
        <v/>
      </c>
      <c r="IE105" s="295" t="str">
        <v/>
      </c>
      <c r="IF105" s="295" t="str">
        <v/>
      </c>
      <c r="IG105" s="295" t="str">
        <v/>
      </c>
      <c r="IH105" s="295" t="str">
        <v/>
      </c>
      <c r="II105" s="295" t="str">
        <v/>
      </c>
      <c r="IJ105" s="295" t="str">
        <v/>
      </c>
      <c r="IK105" s="295" t="str">
        <v/>
      </c>
      <c r="IL105" s="295" t="str">
        <v/>
      </c>
      <c r="IM105" s="295" t="str">
        <v/>
      </c>
      <c r="IN105" s="295" t="str">
        <v/>
      </c>
      <c r="IO105" s="295" t="str">
        <v/>
      </c>
      <c r="IP105" s="295" t="str">
        <v/>
      </c>
      <c r="IQ105" s="295" t="str">
        <v/>
      </c>
      <c r="IR105" s="295" t="str">
        <v/>
      </c>
      <c r="IS105" s="295" t="str">
        <v/>
      </c>
      <c r="IT105" s="295" t="str">
        <v/>
      </c>
      <c r="IU105" s="295" t="str">
        <v/>
      </c>
      <c r="IV105" s="295" t="str">
        <v/>
      </c>
      <c r="IW105" s="295" t="str">
        <v/>
      </c>
      <c r="IX105" s="295" t="str">
        <v/>
      </c>
      <c r="IY105" s="295" t="str">
        <v/>
      </c>
      <c r="IZ105" s="295" t="str">
        <v/>
      </c>
      <c r="JA105" s="295" t="str">
        <v/>
      </c>
      <c r="JB105" s="295" t="str">
        <v/>
      </c>
      <c r="JC105" s="295" t="str">
        <v/>
      </c>
      <c r="JD105" s="295" t="str">
        <v/>
      </c>
      <c r="JE105" s="295" t="str">
        <v/>
      </c>
      <c r="JF105" s="295" t="str">
        <v/>
      </c>
      <c r="JG105" s="295" t="str">
        <v/>
      </c>
      <c r="JH105" s="295" t="str">
        <v/>
      </c>
      <c r="JI105" s="295" t="str">
        <v/>
      </c>
      <c r="JJ105" s="295" t="str">
        <v/>
      </c>
      <c r="JK105" s="295" t="str">
        <v/>
      </c>
      <c r="JL105" s="295" t="str">
        <v/>
      </c>
      <c r="JM105" s="295" t="str">
        <v/>
      </c>
      <c r="JN105" s="295" t="str">
        <v/>
      </c>
      <c r="JO105" s="295" t="str">
        <v/>
      </c>
      <c r="JP105" s="295" t="str">
        <v/>
      </c>
      <c r="JQ105" s="295" t="str">
        <v/>
      </c>
      <c r="JR105" s="295" t="str">
        <v/>
      </c>
      <c r="JS105" s="295" t="str">
        <v/>
      </c>
      <c r="JT105" s="295" t="str">
        <v/>
      </c>
      <c r="JU105" s="295" t="str">
        <v/>
      </c>
      <c r="JV105" s="295" t="str">
        <v/>
      </c>
      <c r="JW105" s="295" t="str">
        <v/>
      </c>
      <c r="JX105" s="295" t="str">
        <v/>
      </c>
      <c r="JY105" s="295" t="str">
        <v/>
      </c>
      <c r="JZ105" s="295" t="str">
        <v/>
      </c>
      <c r="KA105" s="295" t="str">
        <v/>
      </c>
      <c r="KB105" s="295" t="str">
        <v/>
      </c>
      <c r="KC105" s="295" t="str">
        <v/>
      </c>
      <c r="KD105" s="295" t="str">
        <v/>
      </c>
      <c r="KE105" s="295" t="str">
        <v/>
      </c>
      <c r="KF105" s="295" t="str">
        <v/>
      </c>
      <c r="KG105" s="295" t="str">
        <v/>
      </c>
      <c r="KH105" s="295" t="str">
        <v/>
      </c>
      <c r="KI105" s="295" t="str">
        <v/>
      </c>
      <c r="KJ105" s="295" t="str">
        <v/>
      </c>
      <c r="KK105" s="295" t="str">
        <v/>
      </c>
      <c r="KL105" s="295" t="str">
        <v/>
      </c>
      <c r="KM105" s="295" t="str">
        <v/>
      </c>
      <c r="KN105" s="295" t="str">
        <v/>
      </c>
      <c r="KO105" s="295" t="str">
        <v/>
      </c>
      <c r="KP105" s="295" t="str">
        <v/>
      </c>
      <c r="KQ105" s="295" t="str">
        <v/>
      </c>
      <c r="KR105" s="295" t="str">
        <v/>
      </c>
      <c r="KS105" s="295" t="str">
        <v/>
      </c>
      <c r="KT105" s="295" t="str">
        <v/>
      </c>
      <c r="KU105" s="295" t="str">
        <v/>
      </c>
      <c r="KV105" s="295" t="str">
        <v/>
      </c>
      <c r="KW105" s="295" t="str">
        <v/>
      </c>
      <c r="KX105" s="295" t="str">
        <v/>
      </c>
      <c r="KY105" s="295" t="str">
        <v/>
      </c>
      <c r="KZ105" s="295" t="str">
        <v/>
      </c>
      <c r="LA105" s="295" t="str">
        <v/>
      </c>
      <c r="LB105" s="295" t="str">
        <v/>
      </c>
      <c r="LC105" s="295" t="str">
        <v/>
      </c>
      <c r="LD105" s="295" t="str">
        <v/>
      </c>
      <c r="LE105" s="295" t="str">
        <v/>
      </c>
      <c r="LF105" s="295" t="str">
        <v/>
      </c>
      <c r="LG105" s="295" t="str">
        <v/>
      </c>
      <c r="LH105" s="295" t="str">
        <v/>
      </c>
      <c r="LI105" s="295" t="str">
        <v/>
      </c>
      <c r="LJ105" s="295" t="str">
        <v/>
      </c>
      <c r="LK105" s="295" t="str">
        <v/>
      </c>
      <c r="LL105" s="295" t="str">
        <v/>
      </c>
      <c r="LM105" s="295" t="str">
        <v/>
      </c>
      <c r="LN105" s="295" t="str">
        <v/>
      </c>
      <c r="LO105" s="295" t="str">
        <v/>
      </c>
      <c r="LP105" s="295" t="str">
        <v/>
      </c>
      <c r="LQ105" s="295" t="str">
        <v/>
      </c>
      <c r="LR105" s="295" t="str">
        <v/>
      </c>
      <c r="LS105" s="295" t="str">
        <v/>
      </c>
      <c r="LT105" s="295" t="str">
        <v/>
      </c>
      <c r="LU105" s="295" t="str">
        <v/>
      </c>
      <c r="LV105" s="295" t="str">
        <v/>
      </c>
      <c r="LW105" s="295" t="str">
        <v/>
      </c>
      <c r="LX105" s="295" t="str">
        <v/>
      </c>
      <c r="LY105" s="295" t="str">
        <v/>
      </c>
      <c r="LZ105" s="295" t="str">
        <v/>
      </c>
      <c r="MA105" s="295" t="str">
        <v/>
      </c>
      <c r="MB105" s="295" t="str">
        <v/>
      </c>
      <c r="MC105" s="295" t="str">
        <v/>
      </c>
      <c r="MD105" s="295" t="str">
        <v/>
      </c>
      <c r="ME105" s="295" t="str">
        <v/>
      </c>
      <c r="MF105" s="295" t="str">
        <v/>
      </c>
      <c r="MG105" s="295" t="str">
        <v/>
      </c>
      <c r="MH105" s="295" t="str">
        <v/>
      </c>
      <c r="MI105" s="295" t="str">
        <v/>
      </c>
      <c r="MJ105" s="295" t="str">
        <v/>
      </c>
      <c r="MK105" s="295" t="str">
        <v/>
      </c>
      <c r="ML105" s="295" t="str">
        <v/>
      </c>
      <c r="MM105" s="295" t="str">
        <v/>
      </c>
      <c r="MN105" s="295" t="str">
        <v/>
      </c>
      <c r="MO105" s="295" t="str">
        <v/>
      </c>
      <c r="MP105" s="295" t="str">
        <v/>
      </c>
      <c r="MQ105" s="295" t="str">
        <v/>
      </c>
      <c r="MR105" s="295" t="str">
        <v/>
      </c>
      <c r="MS105" s="295" t="str">
        <v/>
      </c>
      <c r="MT105" s="295" t="str">
        <v/>
      </c>
      <c r="MU105" s="295" t="str">
        <v/>
      </c>
      <c r="MV105" s="295" t="str">
        <v/>
      </c>
      <c r="MW105" s="295" t="str">
        <v/>
      </c>
      <c r="MX105" s="295" t="str">
        <v/>
      </c>
      <c r="MY105" s="295" t="str">
        <v/>
      </c>
      <c r="MZ105" s="295" t="str">
        <v/>
      </c>
      <c r="NA105" s="295" t="str">
        <v/>
      </c>
      <c r="NB105" s="295" t="str">
        <v/>
      </c>
      <c r="NC105" s="295" t="str">
        <v/>
      </c>
      <c r="ND105" s="295" t="str">
        <v/>
      </c>
      <c r="NE105" s="295" t="str">
        <v/>
      </c>
      <c r="NF105" s="295" t="str">
        <v/>
      </c>
      <c r="NG105" s="295" t="str">
        <v/>
      </c>
      <c r="NH105" s="295" t="str">
        <v/>
      </c>
      <c r="NI105" s="295" t="str">
        <v/>
      </c>
      <c r="NJ105" s="295" t="str">
        <v/>
      </c>
      <c r="NK105" s="295" t="str">
        <v/>
      </c>
      <c r="NL105" s="295" t="str">
        <v/>
      </c>
      <c r="NM105" s="295" t="str">
        <v/>
      </c>
      <c r="NN105" s="295" t="str">
        <v/>
      </c>
      <c r="NO105" s="295" t="str">
        <v/>
      </c>
      <c r="NP105" s="295" t="str">
        <v/>
      </c>
      <c r="NQ105" s="295" t="str">
        <v/>
      </c>
      <c r="NR105" s="295" t="str">
        <v/>
      </c>
      <c r="NS105" s="295" t="str">
        <v/>
      </c>
      <c r="NT105" s="295" t="str">
        <v/>
      </c>
      <c r="NU105" s="295" t="str">
        <v/>
      </c>
      <c r="NV105" s="295" t="str">
        <v/>
      </c>
      <c r="NW105" s="295" t="str">
        <v/>
      </c>
      <c r="NX105" s="295" t="str">
        <v/>
      </c>
      <c r="NY105" s="295" t="str">
        <v/>
      </c>
      <c r="NZ105" s="295" t="str">
        <v/>
      </c>
      <c r="OA105" s="295" t="str">
        <v/>
      </c>
      <c r="OB105" s="295" t="str">
        <v/>
      </c>
      <c r="OC105" s="295" t="str">
        <v/>
      </c>
      <c r="OD105" s="295" t="str">
        <v/>
      </c>
      <c r="OE105" s="295" t="str">
        <v/>
      </c>
      <c r="OF105" s="295" t="str">
        <v/>
      </c>
      <c r="OG105" s="295" t="str">
        <v/>
      </c>
      <c r="OH105" s="295" t="str">
        <v/>
      </c>
      <c r="OI105" s="295" t="str">
        <v/>
      </c>
      <c r="OJ105" s="295" t="str">
        <v/>
      </c>
      <c r="OK105" s="295" t="str">
        <v/>
      </c>
      <c r="OL105" s="295" t="str">
        <v/>
      </c>
      <c r="OM105" s="295" t="str">
        <v/>
      </c>
      <c r="ON105" s="295" t="str">
        <v/>
      </c>
      <c r="OO105" s="295" t="str">
        <v/>
      </c>
      <c r="OP105" s="295" t="str">
        <v/>
      </c>
      <c r="OQ105" s="295" t="str">
        <v/>
      </c>
      <c r="OR105" s="295" t="str">
        <v/>
      </c>
      <c r="OS105" s="295" t="str">
        <v/>
      </c>
      <c r="OT105" s="295" t="str">
        <v/>
      </c>
      <c r="OU105" s="295" t="str">
        <v/>
      </c>
      <c r="OV105" s="295" t="str">
        <v/>
      </c>
      <c r="OW105" s="295" t="str">
        <v/>
      </c>
      <c r="OX105" s="295" t="str">
        <v/>
      </c>
      <c r="OY105" s="295" t="str">
        <v/>
      </c>
      <c r="OZ105" s="295" t="str">
        <v/>
      </c>
      <c r="PA105" s="295" t="str">
        <v/>
      </c>
      <c r="PB105" s="295" t="str">
        <v/>
      </c>
      <c r="PC105" s="295" t="str">
        <v/>
      </c>
      <c r="PD105" s="295" t="str">
        <v/>
      </c>
      <c r="PE105" s="295" t="str">
        <v/>
      </c>
      <c r="PF105" s="295" t="str">
        <v/>
      </c>
      <c r="PG105" s="295" t="str">
        <v/>
      </c>
      <c r="PH105" s="295" t="str">
        <v/>
      </c>
      <c r="PI105" s="295" t="str">
        <v/>
      </c>
      <c r="PJ105" s="295" t="str">
        <v/>
      </c>
      <c r="PK105" s="295" t="str">
        <v/>
      </c>
      <c r="PL105" s="295" t="str">
        <v/>
      </c>
      <c r="PM105" s="295" t="str">
        <v/>
      </c>
      <c r="PN105" s="295" t="str">
        <v/>
      </c>
      <c r="PO105" s="295" t="str">
        <v/>
      </c>
      <c r="PP105" s="295" t="str">
        <v/>
      </c>
      <c r="PQ105" s="295" t="str">
        <v/>
      </c>
      <c r="PR105" s="295" t="str">
        <v/>
      </c>
      <c r="PS105" s="295" t="str">
        <v/>
      </c>
      <c r="PT105" s="295" t="str">
        <v/>
      </c>
      <c r="PU105" s="295" t="str">
        <v/>
      </c>
      <c r="PV105" s="295" t="str">
        <v/>
      </c>
      <c r="PW105" s="295" t="str">
        <v/>
      </c>
      <c r="PX105" s="295" t="str">
        <v/>
      </c>
      <c r="PY105" s="295" t="str">
        <v/>
      </c>
      <c r="PZ105" s="295" t="str">
        <v/>
      </c>
      <c r="QA105" s="295" t="str">
        <v/>
      </c>
      <c r="QB105" s="295" t="str">
        <v/>
      </c>
      <c r="QC105" s="295" t="str">
        <v/>
      </c>
      <c r="QD105" s="295" t="str">
        <v/>
      </c>
      <c r="QE105" s="295" t="str">
        <v/>
      </c>
      <c r="QF105" s="295" t="str">
        <v/>
      </c>
      <c r="QG105" s="295" t="str">
        <v/>
      </c>
      <c r="QH105" s="295" t="str">
        <v/>
      </c>
      <c r="QI105" s="295" t="str">
        <v/>
      </c>
      <c r="QJ105" s="295" t="str">
        <v/>
      </c>
      <c r="QK105" s="295" t="str">
        <v/>
      </c>
      <c r="QL105" s="295" t="str">
        <v/>
      </c>
      <c r="QM105" s="295" t="str">
        <v/>
      </c>
      <c r="QN105" s="295" t="str">
        <v/>
      </c>
      <c r="QO105" s="295" t="str">
        <v/>
      </c>
      <c r="QP105" s="295" t="str">
        <v/>
      </c>
      <c r="QQ105" s="295" t="str">
        <v/>
      </c>
      <c r="QR105" s="295" t="str">
        <v/>
      </c>
      <c r="QS105" s="295" t="str">
        <v/>
      </c>
      <c r="QT105" s="295" t="str">
        <v/>
      </c>
      <c r="QU105" s="295" t="str">
        <v/>
      </c>
      <c r="QV105" s="295" t="str">
        <v/>
      </c>
      <c r="QW105" s="295" t="str">
        <v/>
      </c>
      <c r="QX105" s="295" t="str">
        <v/>
      </c>
      <c r="QY105" s="295" t="str">
        <v/>
      </c>
      <c r="QZ105" s="295" t="str">
        <v/>
      </c>
      <c r="RA105" s="295" t="str">
        <v/>
      </c>
      <c r="RB105" s="295" t="str">
        <v/>
      </c>
      <c r="RC105" s="295" t="str">
        <v/>
      </c>
      <c r="RD105" s="295" t="str">
        <v/>
      </c>
      <c r="RE105" s="295" t="str">
        <v/>
      </c>
      <c r="RF105" s="295" t="str">
        <v/>
      </c>
      <c r="RG105" s="295" t="str">
        <v/>
      </c>
      <c r="RH105" s="295" t="str">
        <v/>
      </c>
      <c r="RI105" s="295" t="str">
        <v/>
      </c>
      <c r="RJ105" s="295" t="str">
        <v/>
      </c>
      <c r="RK105" s="295" t="str">
        <v/>
      </c>
      <c r="RL105" s="295" t="str">
        <v/>
      </c>
      <c r="RM105" s="295" t="str">
        <v/>
      </c>
      <c r="RN105" s="295" t="str">
        <v/>
      </c>
      <c r="RO105" s="295" t="str">
        <v/>
      </c>
      <c r="RP105" s="295" t="str">
        <v/>
      </c>
      <c r="RQ105" s="295" t="str">
        <v/>
      </c>
      <c r="RR105" s="295" t="str">
        <v/>
      </c>
      <c r="RS105" s="295" t="str">
        <v/>
      </c>
      <c r="RT105" s="295" t="str">
        <v/>
      </c>
      <c r="RU105" s="295" t="str">
        <v/>
      </c>
      <c r="RV105" s="295" t="str">
        <v/>
      </c>
      <c r="RW105" s="295" t="str">
        <v/>
      </c>
      <c r="RX105" s="295" t="str">
        <v/>
      </c>
      <c r="RY105" s="295" t="str">
        <v/>
      </c>
      <c r="RZ105" s="295" t="str">
        <v/>
      </c>
      <c r="SA105" s="295" t="str">
        <v/>
      </c>
      <c r="SB105" s="295" t="str">
        <v/>
      </c>
      <c r="SC105" s="295" t="str">
        <v/>
      </c>
      <c r="SD105" s="295" t="str">
        <v/>
      </c>
      <c r="SE105" s="295" t="str">
        <v/>
      </c>
      <c r="SF105" s="295" t="str">
        <v/>
      </c>
      <c r="SG105" s="295" t="str">
        <v/>
      </c>
      <c r="SH105" s="295" t="str">
        <v/>
      </c>
      <c r="SI105" s="295" t="str">
        <v/>
      </c>
      <c r="SJ105" s="295" t="str">
        <v/>
      </c>
      <c r="SK105" s="295" t="str">
        <v/>
      </c>
      <c r="SL105" s="295" t="str">
        <v/>
      </c>
      <c r="SM105" s="295" t="str">
        <v/>
      </c>
      <c r="SN105" s="295" t="str">
        <v/>
      </c>
      <c r="SO105" s="295" t="str">
        <v/>
      </c>
      <c r="SP105" s="295" t="str">
        <v/>
      </c>
      <c r="SQ105" s="295" t="str">
        <v/>
      </c>
      <c r="SR105" s="295" t="str">
        <v/>
      </c>
      <c r="SS105" s="295" t="str">
        <v/>
      </c>
      <c r="ST105" s="295" t="str">
        <v/>
      </c>
      <c r="SU105" s="295" t="str">
        <v/>
      </c>
      <c r="SV105" s="295" t="str">
        <v/>
      </c>
      <c r="SW105" s="295" t="str">
        <v/>
      </c>
      <c r="SX105" s="295" t="str">
        <v/>
      </c>
      <c r="SY105" s="295" t="str">
        <v/>
      </c>
      <c r="SZ105" s="295" t="str">
        <v/>
      </c>
      <c r="TA105" s="295" t="str">
        <v/>
      </c>
      <c r="TB105" s="295" t="str">
        <v/>
      </c>
      <c r="TC105" s="295" t="str">
        <v/>
      </c>
      <c r="TD105" s="295" t="str">
        <v/>
      </c>
      <c r="TE105" s="295" t="str">
        <v/>
      </c>
      <c r="TF105" s="295" t="str">
        <v/>
      </c>
      <c r="TG105" s="295" t="str">
        <v/>
      </c>
      <c r="TH105" s="295" t="str">
        <v/>
      </c>
      <c r="TI105" s="295" t="str">
        <v/>
      </c>
      <c r="TJ105" s="295" t="str">
        <v/>
      </c>
      <c r="TK105" s="295" t="str">
        <v/>
      </c>
      <c r="TL105" s="295" t="str">
        <v/>
      </c>
      <c r="TM105" s="295" t="str">
        <v/>
      </c>
      <c r="TN105" s="295" t="str">
        <v/>
      </c>
      <c r="TO105" s="295" t="str">
        <v/>
      </c>
      <c r="TP105" s="295" t="str">
        <v/>
      </c>
      <c r="TQ105" s="295" t="str">
        <v/>
      </c>
      <c r="TR105" s="295" t="str">
        <v/>
      </c>
      <c r="TS105" s="295" t="str">
        <v/>
      </c>
      <c r="TT105" s="295" t="str">
        <v/>
      </c>
      <c r="TU105" s="295" t="str">
        <v/>
      </c>
      <c r="TV105" s="295" t="str">
        <v/>
      </c>
      <c r="TW105" s="295" t="str">
        <v/>
      </c>
      <c r="TX105" s="295" t="str">
        <v/>
      </c>
      <c r="TY105" s="295" t="str">
        <v/>
      </c>
      <c r="TZ105" s="295" t="str">
        <v/>
      </c>
      <c r="UA105" s="295" t="str">
        <v/>
      </c>
      <c r="UB105" s="295" t="str">
        <v/>
      </c>
      <c r="UC105" s="295" t="str">
        <v/>
      </c>
      <c r="UD105" s="295" t="str">
        <v/>
      </c>
      <c r="UE105" s="295" t="str">
        <v/>
      </c>
      <c r="UF105" s="295" t="str">
        <v/>
      </c>
      <c r="UG105" s="295" t="str">
        <v/>
      </c>
      <c r="UH105" s="295" t="str">
        <v/>
      </c>
      <c r="UI105" s="295" t="str">
        <v/>
      </c>
      <c r="UJ105" s="295" t="str">
        <v/>
      </c>
      <c r="UK105" s="295" t="str">
        <v/>
      </c>
      <c r="UL105" s="295" t="str">
        <v/>
      </c>
      <c r="UM105" s="295" t="str">
        <v/>
      </c>
      <c r="UN105" s="295" t="str">
        <v/>
      </c>
      <c r="UO105" s="295" t="str">
        <v/>
      </c>
      <c r="UP105" s="295" t="str">
        <v/>
      </c>
      <c r="UQ105" s="295" t="str">
        <v/>
      </c>
      <c r="UR105" s="295" t="str">
        <v/>
      </c>
      <c r="US105" s="295" t="str">
        <v/>
      </c>
      <c r="UT105" s="295" t="str">
        <v/>
      </c>
      <c r="UU105" s="295" t="str">
        <v/>
      </c>
      <c r="UV105" s="295" t="str">
        <v/>
      </c>
      <c r="UW105" s="295" t="str">
        <v/>
      </c>
      <c r="UX105" s="295" t="str">
        <v/>
      </c>
      <c r="UY105" s="295" t="str">
        <v/>
      </c>
      <c r="UZ105" s="295" t="str">
        <v/>
      </c>
      <c r="VA105" s="295" t="str">
        <v/>
      </c>
      <c r="VB105" s="295" t="str">
        <v/>
      </c>
      <c r="VC105" s="295" t="str">
        <v/>
      </c>
      <c r="VD105" s="295" t="str">
        <v/>
      </c>
      <c r="VE105" s="295" t="str">
        <v/>
      </c>
      <c r="VF105" s="295" t="str">
        <v/>
      </c>
      <c r="VG105" s="295" t="str">
        <v/>
      </c>
      <c r="VH105" s="295" t="str">
        <v/>
      </c>
      <c r="VI105" s="295" t="str">
        <v/>
      </c>
      <c r="VJ105" s="295" t="str">
        <v/>
      </c>
      <c r="VK105" s="295" t="str">
        <v/>
      </c>
      <c r="VL105" s="295" t="str">
        <v/>
      </c>
      <c r="VM105" s="295" t="str">
        <v/>
      </c>
      <c r="VN105" s="295" t="str">
        <v/>
      </c>
      <c r="VO105" s="295" t="str">
        <v/>
      </c>
      <c r="VP105" s="295" t="str">
        <v/>
      </c>
      <c r="VQ105" s="295" t="str">
        <v/>
      </c>
      <c r="VR105" s="295" t="str">
        <v/>
      </c>
      <c r="VS105" s="295" t="str">
        <v/>
      </c>
      <c r="VT105" s="295" t="str">
        <v/>
      </c>
      <c r="VU105" s="295" t="str">
        <v/>
      </c>
      <c r="VV105" s="295" t="str">
        <v/>
      </c>
      <c r="VW105" s="295" t="str">
        <v/>
      </c>
      <c r="VX105" s="295" t="str">
        <v/>
      </c>
      <c r="VY105" s="295" t="str">
        <v/>
      </c>
      <c r="VZ105" s="295" t="str">
        <v/>
      </c>
      <c r="WA105" s="295" t="str">
        <v/>
      </c>
      <c r="WB105" s="295" t="str">
        <v/>
      </c>
      <c r="WC105" s="295" t="str">
        <v/>
      </c>
      <c r="WD105" s="295" t="str">
        <v/>
      </c>
      <c r="WE105" s="295" t="str">
        <v/>
      </c>
      <c r="WF105" s="295" t="str">
        <v/>
      </c>
      <c r="WG105" s="295" t="str">
        <v/>
      </c>
      <c r="WH105" s="295" t="str">
        <v/>
      </c>
      <c r="WI105" s="295" t="str">
        <v/>
      </c>
    </row>
    <row r="106" spans="1:607">
      <c r="A106" s="348"/>
      <c r="B106" s="360" t="s">
        <v>838</v>
      </c>
      <c r="C106" s="348"/>
      <c r="D106" s="348"/>
      <c r="E106" s="348"/>
      <c r="F106" s="348"/>
      <c r="G106" s="361" t="str">
        <f t="shared" si="2"/>
        <v/>
      </c>
      <c r="H106" s="361" t="str">
        <f t="shared" si="3"/>
        <v/>
      </c>
      <c r="I106" s="397"/>
      <c r="J106" s="348"/>
      <c r="K106" s="348"/>
      <c r="L106" s="348"/>
      <c r="M106" s="348"/>
      <c r="N106" s="400"/>
      <c r="O106" s="400"/>
      <c r="P106" s="400"/>
      <c r="Q106" s="400"/>
      <c r="R106" s="400"/>
      <c r="S106" s="400"/>
      <c r="T106" s="400"/>
      <c r="U106" s="400"/>
      <c r="V106" s="400"/>
      <c r="W106" s="400"/>
      <c r="X106" s="400"/>
      <c r="Y106" s="400"/>
      <c r="Z106" s="400"/>
      <c r="AA106" s="400"/>
      <c r="AB106" s="400"/>
      <c r="AC106" s="400"/>
      <c r="AD106" s="400"/>
      <c r="AE106" s="400"/>
      <c r="AF106" s="400"/>
      <c r="AG106" s="400"/>
      <c r="AH106" s="400"/>
      <c r="AI106" s="400"/>
      <c r="AJ106" s="400"/>
      <c r="AK106" s="400"/>
      <c r="AL106" s="400"/>
      <c r="AM106" s="400"/>
      <c r="AN106" s="400"/>
      <c r="AO106" s="400"/>
      <c r="AP106" s="400"/>
      <c r="AQ106" s="400"/>
      <c r="AR106" s="400"/>
      <c r="AS106" s="400"/>
      <c r="AT106" s="400"/>
      <c r="AU106" s="400"/>
      <c r="AV106" s="400"/>
      <c r="AW106" s="400"/>
      <c r="AX106" s="400"/>
      <c r="AY106" s="400"/>
      <c r="AZ106" s="400"/>
      <c r="BA106" s="400"/>
      <c r="BB106" s="400"/>
      <c r="BC106" s="400"/>
      <c r="BD106" s="400"/>
      <c r="BE106" s="400"/>
      <c r="BF106" s="400"/>
      <c r="BG106" s="400"/>
      <c r="BH106" s="400"/>
      <c r="BI106" s="400"/>
      <c r="BJ106" s="400"/>
      <c r="BK106" s="400"/>
      <c r="BL106" s="400"/>
      <c r="BM106" s="400"/>
      <c r="BN106" s="400"/>
      <c r="BO106" s="400"/>
      <c r="BP106" s="400"/>
      <c r="BQ106" s="400"/>
      <c r="BR106" s="400"/>
      <c r="BS106" s="400"/>
      <c r="BT106" s="400"/>
      <c r="BU106" s="400"/>
      <c r="BV106" s="400"/>
      <c r="BW106" s="400"/>
      <c r="BX106" s="400"/>
      <c r="BY106" s="400"/>
      <c r="BZ106" s="400"/>
      <c r="CA106" s="400"/>
      <c r="CB106" s="400"/>
      <c r="CC106" s="400"/>
      <c r="CD106" s="400"/>
      <c r="CE106" s="400"/>
      <c r="CF106" s="400"/>
      <c r="CG106" s="400"/>
      <c r="CH106" s="400"/>
      <c r="CI106" s="400"/>
      <c r="CJ106" s="400"/>
      <c r="CK106" s="400"/>
      <c r="CL106" s="400"/>
      <c r="CM106" s="400"/>
      <c r="CN106" s="400"/>
      <c r="CO106" s="400"/>
      <c r="CP106" s="400"/>
      <c r="CQ106" s="400"/>
      <c r="CR106" s="400"/>
      <c r="CS106" s="400"/>
      <c r="CT106" s="400"/>
      <c r="CU106" s="400"/>
      <c r="CV106" s="400"/>
      <c r="CW106" s="400"/>
      <c r="CX106" s="400"/>
      <c r="CY106" s="400"/>
      <c r="CZ106" s="362"/>
      <c r="DB106" s="899" t="s">
        <v>1265</v>
      </c>
      <c r="DC106" s="899"/>
      <c r="DD106" s="295" t="str">
        <f>DD3</f>
        <v/>
      </c>
      <c r="DE106" s="295" t="str">
        <f t="shared" ref="DE106:FP106" si="4">DE3</f>
        <v/>
      </c>
      <c r="DF106" s="295" t="str">
        <f t="shared" si="4"/>
        <v/>
      </c>
      <c r="DG106" s="295" t="str">
        <f t="shared" si="4"/>
        <v/>
      </c>
      <c r="DH106" s="295" t="str">
        <f t="shared" si="4"/>
        <v/>
      </c>
      <c r="DI106" s="295" t="str">
        <f t="shared" si="4"/>
        <v/>
      </c>
      <c r="DJ106" s="295" t="str">
        <f t="shared" si="4"/>
        <v/>
      </c>
      <c r="DK106" s="295" t="str">
        <f t="shared" si="4"/>
        <v/>
      </c>
      <c r="DL106" s="295" t="str">
        <f t="shared" si="4"/>
        <v/>
      </c>
      <c r="DM106" s="295" t="str">
        <f t="shared" si="4"/>
        <v/>
      </c>
      <c r="DN106" s="295" t="str">
        <f t="shared" si="4"/>
        <v/>
      </c>
      <c r="DO106" s="295" t="str">
        <f t="shared" si="4"/>
        <v/>
      </c>
      <c r="DP106" s="295" t="str">
        <f t="shared" si="4"/>
        <v/>
      </c>
      <c r="DQ106" s="295" t="str">
        <f t="shared" si="4"/>
        <v/>
      </c>
      <c r="DR106" s="295" t="str">
        <f t="shared" si="4"/>
        <v/>
      </c>
      <c r="DS106" s="295" t="str">
        <f t="shared" si="4"/>
        <v/>
      </c>
      <c r="DT106" s="295" t="str">
        <f t="shared" si="4"/>
        <v/>
      </c>
      <c r="DU106" s="295" t="str">
        <f t="shared" si="4"/>
        <v/>
      </c>
      <c r="DV106" s="295" t="str">
        <f t="shared" si="4"/>
        <v/>
      </c>
      <c r="DW106" s="295" t="str">
        <f t="shared" si="4"/>
        <v/>
      </c>
      <c r="DX106" s="374" t="str">
        <f t="shared" si="4"/>
        <v/>
      </c>
      <c r="DY106" s="295" t="str">
        <f t="shared" si="4"/>
        <v/>
      </c>
      <c r="DZ106" s="295" t="str">
        <f t="shared" si="4"/>
        <v/>
      </c>
      <c r="EA106" s="295" t="str">
        <f t="shared" si="4"/>
        <v/>
      </c>
      <c r="EB106" s="295" t="str">
        <f t="shared" si="4"/>
        <v/>
      </c>
      <c r="EC106" s="295" t="str">
        <f t="shared" si="4"/>
        <v/>
      </c>
      <c r="ED106" s="295" t="str">
        <f t="shared" si="4"/>
        <v/>
      </c>
      <c r="EE106" s="295" t="str">
        <f t="shared" si="4"/>
        <v/>
      </c>
      <c r="EF106" s="295" t="str">
        <f t="shared" si="4"/>
        <v/>
      </c>
      <c r="EG106" s="295" t="str">
        <f t="shared" si="4"/>
        <v/>
      </c>
      <c r="EH106" s="295" t="str">
        <f t="shared" si="4"/>
        <v/>
      </c>
      <c r="EI106" s="295" t="str">
        <f t="shared" si="4"/>
        <v/>
      </c>
      <c r="EJ106" s="295" t="str">
        <f t="shared" si="4"/>
        <v/>
      </c>
      <c r="EK106" s="295" t="str">
        <f t="shared" si="4"/>
        <v/>
      </c>
      <c r="EL106" s="295" t="str">
        <f t="shared" si="4"/>
        <v/>
      </c>
      <c r="EM106" s="295" t="str">
        <f t="shared" si="4"/>
        <v/>
      </c>
      <c r="EN106" s="295" t="str">
        <f t="shared" si="4"/>
        <v/>
      </c>
      <c r="EO106" s="295" t="str">
        <f t="shared" si="4"/>
        <v/>
      </c>
      <c r="EP106" s="295" t="str">
        <f t="shared" si="4"/>
        <v/>
      </c>
      <c r="EQ106" s="295" t="str">
        <f t="shared" si="4"/>
        <v/>
      </c>
      <c r="ER106" s="295" t="str">
        <f t="shared" si="4"/>
        <v/>
      </c>
      <c r="ES106" s="295" t="str">
        <f t="shared" si="4"/>
        <v/>
      </c>
      <c r="ET106" s="295" t="str">
        <f t="shared" si="4"/>
        <v/>
      </c>
      <c r="EU106" s="295" t="str">
        <f t="shared" si="4"/>
        <v/>
      </c>
      <c r="EV106" s="295" t="str">
        <f t="shared" si="4"/>
        <v/>
      </c>
      <c r="EW106" s="295" t="str">
        <f t="shared" si="4"/>
        <v/>
      </c>
      <c r="EX106" s="295" t="str">
        <f t="shared" si="4"/>
        <v/>
      </c>
      <c r="EY106" s="295" t="str">
        <f t="shared" si="4"/>
        <v/>
      </c>
      <c r="EZ106" s="295" t="str">
        <f t="shared" si="4"/>
        <v/>
      </c>
      <c r="FA106" s="295" t="str">
        <f t="shared" si="4"/>
        <v/>
      </c>
      <c r="FB106" s="295" t="str">
        <f t="shared" si="4"/>
        <v/>
      </c>
      <c r="FC106" s="295" t="str">
        <f t="shared" si="4"/>
        <v/>
      </c>
      <c r="FD106" s="295" t="str">
        <f t="shared" si="4"/>
        <v/>
      </c>
      <c r="FE106" s="295" t="str">
        <f t="shared" si="4"/>
        <v/>
      </c>
      <c r="FF106" s="295" t="str">
        <f t="shared" si="4"/>
        <v/>
      </c>
      <c r="FG106" s="295" t="str">
        <f t="shared" si="4"/>
        <v/>
      </c>
      <c r="FH106" s="295" t="str">
        <f t="shared" si="4"/>
        <v/>
      </c>
      <c r="FI106" s="295" t="str">
        <f t="shared" si="4"/>
        <v/>
      </c>
      <c r="FJ106" s="295" t="str">
        <f t="shared" si="4"/>
        <v/>
      </c>
      <c r="FK106" s="295" t="str">
        <f t="shared" si="4"/>
        <v/>
      </c>
      <c r="FL106" s="295" t="str">
        <f t="shared" si="4"/>
        <v/>
      </c>
      <c r="FM106" s="295" t="str">
        <f t="shared" si="4"/>
        <v/>
      </c>
      <c r="FN106" s="295" t="str">
        <f t="shared" si="4"/>
        <v/>
      </c>
      <c r="FO106" s="295" t="str">
        <f t="shared" si="4"/>
        <v/>
      </c>
      <c r="FP106" s="295" t="str">
        <f t="shared" si="4"/>
        <v/>
      </c>
      <c r="FQ106" s="295" t="str">
        <f t="shared" ref="FQ106:IB106" si="5">FQ3</f>
        <v/>
      </c>
      <c r="FR106" s="295" t="str">
        <f t="shared" si="5"/>
        <v/>
      </c>
      <c r="FS106" s="295" t="str">
        <f t="shared" si="5"/>
        <v/>
      </c>
      <c r="FT106" s="295" t="str">
        <f t="shared" si="5"/>
        <v/>
      </c>
      <c r="FU106" s="295" t="str">
        <f t="shared" si="5"/>
        <v/>
      </c>
      <c r="FV106" s="295" t="str">
        <f t="shared" si="5"/>
        <v/>
      </c>
      <c r="FW106" s="295" t="str">
        <f t="shared" si="5"/>
        <v/>
      </c>
      <c r="FX106" s="295" t="str">
        <f t="shared" si="5"/>
        <v/>
      </c>
      <c r="FY106" s="295" t="str">
        <f t="shared" si="5"/>
        <v/>
      </c>
      <c r="FZ106" s="295" t="str">
        <f t="shared" si="5"/>
        <v/>
      </c>
      <c r="GA106" s="295" t="str">
        <f t="shared" si="5"/>
        <v/>
      </c>
      <c r="GB106" s="295" t="str">
        <f t="shared" si="5"/>
        <v/>
      </c>
      <c r="GC106" s="295" t="str">
        <f t="shared" si="5"/>
        <v/>
      </c>
      <c r="GD106" s="295" t="str">
        <f t="shared" si="5"/>
        <v/>
      </c>
      <c r="GE106" s="295" t="str">
        <f t="shared" si="5"/>
        <v/>
      </c>
      <c r="GF106" s="295" t="str">
        <f t="shared" si="5"/>
        <v/>
      </c>
      <c r="GG106" s="295" t="str">
        <f t="shared" si="5"/>
        <v/>
      </c>
      <c r="GH106" s="295" t="str">
        <f t="shared" si="5"/>
        <v/>
      </c>
      <c r="GI106" s="295" t="str">
        <f t="shared" si="5"/>
        <v/>
      </c>
      <c r="GJ106" s="295" t="str">
        <f t="shared" si="5"/>
        <v/>
      </c>
      <c r="GK106" s="295" t="str">
        <f t="shared" si="5"/>
        <v/>
      </c>
      <c r="GL106" s="295" t="str">
        <f t="shared" si="5"/>
        <v/>
      </c>
      <c r="GM106" s="295" t="str">
        <f t="shared" si="5"/>
        <v/>
      </c>
      <c r="GN106" s="295" t="str">
        <f t="shared" si="5"/>
        <v/>
      </c>
      <c r="GO106" s="295" t="str">
        <f t="shared" si="5"/>
        <v/>
      </c>
      <c r="GP106" s="295" t="str">
        <f t="shared" si="5"/>
        <v/>
      </c>
      <c r="GQ106" s="295" t="str">
        <f t="shared" si="5"/>
        <v/>
      </c>
      <c r="GR106" s="295" t="str">
        <f t="shared" si="5"/>
        <v/>
      </c>
      <c r="GS106" s="295" t="str">
        <f t="shared" si="5"/>
        <v/>
      </c>
      <c r="GT106" s="295" t="str">
        <f t="shared" si="5"/>
        <v/>
      </c>
      <c r="GU106" s="295" t="str">
        <f t="shared" si="5"/>
        <v/>
      </c>
      <c r="GV106" s="295" t="str">
        <f t="shared" si="5"/>
        <v/>
      </c>
      <c r="GW106" s="295" t="str">
        <f t="shared" si="5"/>
        <v/>
      </c>
      <c r="GX106" s="295" t="str">
        <f t="shared" si="5"/>
        <v/>
      </c>
      <c r="GY106" s="295" t="str">
        <f t="shared" si="5"/>
        <v/>
      </c>
      <c r="GZ106" s="295" t="str">
        <f t="shared" si="5"/>
        <v/>
      </c>
      <c r="HA106" s="295" t="str">
        <f t="shared" si="5"/>
        <v/>
      </c>
      <c r="HB106" s="295" t="str">
        <f t="shared" si="5"/>
        <v/>
      </c>
      <c r="HC106" s="295" t="str">
        <f t="shared" si="5"/>
        <v/>
      </c>
      <c r="HD106" s="295" t="str">
        <f t="shared" si="5"/>
        <v/>
      </c>
      <c r="HE106" s="295" t="str">
        <f t="shared" si="5"/>
        <v/>
      </c>
      <c r="HF106" s="295" t="str">
        <f t="shared" si="5"/>
        <v/>
      </c>
      <c r="HG106" s="295" t="str">
        <f t="shared" si="5"/>
        <v/>
      </c>
      <c r="HH106" s="295" t="str">
        <f t="shared" si="5"/>
        <v/>
      </c>
      <c r="HI106" s="295" t="str">
        <f t="shared" si="5"/>
        <v/>
      </c>
      <c r="HJ106" s="295" t="str">
        <f t="shared" si="5"/>
        <v/>
      </c>
      <c r="HK106" s="295" t="str">
        <f t="shared" si="5"/>
        <v/>
      </c>
      <c r="HL106" s="295" t="str">
        <f t="shared" si="5"/>
        <v/>
      </c>
      <c r="HM106" s="295" t="str">
        <f t="shared" si="5"/>
        <v/>
      </c>
      <c r="HN106" s="295" t="str">
        <f t="shared" si="5"/>
        <v/>
      </c>
      <c r="HO106" s="295" t="str">
        <f t="shared" si="5"/>
        <v/>
      </c>
      <c r="HP106" s="295" t="str">
        <f t="shared" si="5"/>
        <v/>
      </c>
      <c r="HQ106" s="295" t="str">
        <f t="shared" si="5"/>
        <v/>
      </c>
      <c r="HR106" s="295" t="str">
        <f t="shared" si="5"/>
        <v/>
      </c>
      <c r="HS106" s="295" t="str">
        <f t="shared" si="5"/>
        <v/>
      </c>
      <c r="HT106" s="295" t="str">
        <f t="shared" si="5"/>
        <v/>
      </c>
      <c r="HU106" s="295" t="str">
        <f t="shared" si="5"/>
        <v/>
      </c>
      <c r="HV106" s="295" t="str">
        <f t="shared" si="5"/>
        <v/>
      </c>
      <c r="HW106" s="295" t="str">
        <f t="shared" si="5"/>
        <v/>
      </c>
      <c r="HX106" s="295" t="str">
        <f t="shared" si="5"/>
        <v/>
      </c>
      <c r="HY106" s="295" t="str">
        <f t="shared" si="5"/>
        <v/>
      </c>
      <c r="HZ106" s="295" t="str">
        <f t="shared" si="5"/>
        <v/>
      </c>
      <c r="IA106" s="295" t="str">
        <f t="shared" si="5"/>
        <v/>
      </c>
      <c r="IB106" s="295" t="str">
        <f t="shared" si="5"/>
        <v/>
      </c>
      <c r="IC106" s="295" t="str">
        <f t="shared" ref="IC106:KN106" si="6">IC3</f>
        <v/>
      </c>
      <c r="ID106" s="295" t="str">
        <f t="shared" si="6"/>
        <v/>
      </c>
      <c r="IE106" s="295" t="str">
        <f t="shared" si="6"/>
        <v/>
      </c>
      <c r="IF106" s="295" t="str">
        <f t="shared" si="6"/>
        <v/>
      </c>
      <c r="IG106" s="295" t="str">
        <f t="shared" si="6"/>
        <v/>
      </c>
      <c r="IH106" s="295" t="str">
        <f t="shared" si="6"/>
        <v/>
      </c>
      <c r="II106" s="295" t="str">
        <f t="shared" si="6"/>
        <v/>
      </c>
      <c r="IJ106" s="295" t="str">
        <f t="shared" si="6"/>
        <v/>
      </c>
      <c r="IK106" s="295" t="str">
        <f t="shared" si="6"/>
        <v/>
      </c>
      <c r="IL106" s="295" t="str">
        <f t="shared" si="6"/>
        <v/>
      </c>
      <c r="IM106" s="295" t="str">
        <f t="shared" si="6"/>
        <v/>
      </c>
      <c r="IN106" s="295" t="str">
        <f t="shared" si="6"/>
        <v/>
      </c>
      <c r="IO106" s="295" t="str">
        <f t="shared" si="6"/>
        <v/>
      </c>
      <c r="IP106" s="295" t="str">
        <f t="shared" si="6"/>
        <v/>
      </c>
      <c r="IQ106" s="295" t="str">
        <f t="shared" si="6"/>
        <v/>
      </c>
      <c r="IR106" s="295" t="str">
        <f t="shared" si="6"/>
        <v/>
      </c>
      <c r="IS106" s="295" t="str">
        <f t="shared" si="6"/>
        <v/>
      </c>
      <c r="IT106" s="295" t="str">
        <f t="shared" si="6"/>
        <v/>
      </c>
      <c r="IU106" s="295" t="str">
        <f t="shared" si="6"/>
        <v/>
      </c>
      <c r="IV106" s="295" t="str">
        <f t="shared" si="6"/>
        <v/>
      </c>
      <c r="IW106" s="295" t="str">
        <f t="shared" si="6"/>
        <v/>
      </c>
      <c r="IX106" s="295" t="str">
        <f t="shared" si="6"/>
        <v/>
      </c>
      <c r="IY106" s="295" t="str">
        <f t="shared" si="6"/>
        <v/>
      </c>
      <c r="IZ106" s="295" t="str">
        <f t="shared" si="6"/>
        <v/>
      </c>
      <c r="JA106" s="295" t="str">
        <f t="shared" si="6"/>
        <v/>
      </c>
      <c r="JB106" s="295" t="str">
        <f t="shared" si="6"/>
        <v/>
      </c>
      <c r="JC106" s="295" t="str">
        <f t="shared" si="6"/>
        <v/>
      </c>
      <c r="JD106" s="295" t="str">
        <f t="shared" si="6"/>
        <v/>
      </c>
      <c r="JE106" s="295" t="str">
        <f t="shared" si="6"/>
        <v/>
      </c>
      <c r="JF106" s="295" t="str">
        <f t="shared" si="6"/>
        <v/>
      </c>
      <c r="JG106" s="295" t="str">
        <f t="shared" si="6"/>
        <v/>
      </c>
      <c r="JH106" s="295" t="str">
        <f t="shared" si="6"/>
        <v/>
      </c>
      <c r="JI106" s="295" t="str">
        <f t="shared" si="6"/>
        <v/>
      </c>
      <c r="JJ106" s="295" t="str">
        <f t="shared" si="6"/>
        <v/>
      </c>
      <c r="JK106" s="295" t="str">
        <f t="shared" si="6"/>
        <v/>
      </c>
      <c r="JL106" s="295" t="str">
        <f t="shared" si="6"/>
        <v/>
      </c>
      <c r="JM106" s="295" t="str">
        <f t="shared" si="6"/>
        <v/>
      </c>
      <c r="JN106" s="295" t="str">
        <f t="shared" si="6"/>
        <v/>
      </c>
      <c r="JO106" s="295" t="str">
        <f t="shared" si="6"/>
        <v/>
      </c>
      <c r="JP106" s="295" t="str">
        <f t="shared" si="6"/>
        <v/>
      </c>
      <c r="JQ106" s="295" t="str">
        <f t="shared" si="6"/>
        <v/>
      </c>
      <c r="JR106" s="295" t="str">
        <f t="shared" si="6"/>
        <v/>
      </c>
      <c r="JS106" s="295" t="str">
        <f t="shared" si="6"/>
        <v/>
      </c>
      <c r="JT106" s="295" t="str">
        <f t="shared" si="6"/>
        <v/>
      </c>
      <c r="JU106" s="295" t="str">
        <f t="shared" si="6"/>
        <v/>
      </c>
      <c r="JV106" s="295" t="str">
        <f t="shared" si="6"/>
        <v/>
      </c>
      <c r="JW106" s="295" t="str">
        <f t="shared" si="6"/>
        <v/>
      </c>
      <c r="JX106" s="295" t="str">
        <f t="shared" si="6"/>
        <v/>
      </c>
      <c r="JY106" s="295" t="str">
        <f t="shared" si="6"/>
        <v/>
      </c>
      <c r="JZ106" s="295" t="str">
        <f t="shared" si="6"/>
        <v/>
      </c>
      <c r="KA106" s="295" t="str">
        <f t="shared" si="6"/>
        <v/>
      </c>
      <c r="KB106" s="295" t="str">
        <f t="shared" si="6"/>
        <v/>
      </c>
      <c r="KC106" s="295" t="str">
        <f t="shared" si="6"/>
        <v/>
      </c>
      <c r="KD106" s="295" t="str">
        <f t="shared" si="6"/>
        <v/>
      </c>
      <c r="KE106" s="295" t="str">
        <f t="shared" si="6"/>
        <v/>
      </c>
      <c r="KF106" s="295" t="str">
        <f t="shared" si="6"/>
        <v/>
      </c>
      <c r="KG106" s="295" t="str">
        <f t="shared" si="6"/>
        <v/>
      </c>
      <c r="KH106" s="295" t="str">
        <f t="shared" si="6"/>
        <v/>
      </c>
      <c r="KI106" s="295" t="str">
        <f t="shared" si="6"/>
        <v/>
      </c>
      <c r="KJ106" s="295" t="str">
        <f t="shared" si="6"/>
        <v/>
      </c>
      <c r="KK106" s="295" t="str">
        <f t="shared" si="6"/>
        <v/>
      </c>
      <c r="KL106" s="295" t="str">
        <f t="shared" si="6"/>
        <v/>
      </c>
      <c r="KM106" s="295" t="str">
        <f t="shared" si="6"/>
        <v/>
      </c>
      <c r="KN106" s="295" t="str">
        <f t="shared" si="6"/>
        <v/>
      </c>
      <c r="KO106" s="295" t="str">
        <f t="shared" ref="KO106:MZ106" si="7">KO3</f>
        <v/>
      </c>
      <c r="KP106" s="295" t="str">
        <f t="shared" si="7"/>
        <v/>
      </c>
      <c r="KQ106" s="295" t="str">
        <f t="shared" si="7"/>
        <v/>
      </c>
      <c r="KR106" s="295" t="str">
        <f t="shared" si="7"/>
        <v/>
      </c>
      <c r="KS106" s="295" t="str">
        <f t="shared" si="7"/>
        <v/>
      </c>
      <c r="KT106" s="295" t="str">
        <f t="shared" si="7"/>
        <v/>
      </c>
      <c r="KU106" s="295" t="str">
        <f t="shared" si="7"/>
        <v/>
      </c>
      <c r="KV106" s="295" t="str">
        <f t="shared" si="7"/>
        <v/>
      </c>
      <c r="KW106" s="295" t="str">
        <f t="shared" si="7"/>
        <v/>
      </c>
      <c r="KX106" s="295" t="str">
        <f t="shared" si="7"/>
        <v/>
      </c>
      <c r="KY106" s="295" t="str">
        <f t="shared" si="7"/>
        <v/>
      </c>
      <c r="KZ106" s="295" t="str">
        <f t="shared" si="7"/>
        <v/>
      </c>
      <c r="LA106" s="295" t="str">
        <f t="shared" si="7"/>
        <v/>
      </c>
      <c r="LB106" s="295" t="str">
        <f t="shared" si="7"/>
        <v/>
      </c>
      <c r="LC106" s="295" t="str">
        <f t="shared" si="7"/>
        <v/>
      </c>
      <c r="LD106" s="295" t="str">
        <f t="shared" si="7"/>
        <v/>
      </c>
      <c r="LE106" s="295" t="str">
        <f t="shared" si="7"/>
        <v/>
      </c>
      <c r="LF106" s="295" t="str">
        <f t="shared" si="7"/>
        <v/>
      </c>
      <c r="LG106" s="295" t="str">
        <f t="shared" si="7"/>
        <v/>
      </c>
      <c r="LH106" s="295" t="str">
        <f t="shared" si="7"/>
        <v/>
      </c>
      <c r="LI106" s="295" t="str">
        <f t="shared" si="7"/>
        <v/>
      </c>
      <c r="LJ106" s="295" t="str">
        <f t="shared" si="7"/>
        <v/>
      </c>
      <c r="LK106" s="295" t="str">
        <f t="shared" si="7"/>
        <v/>
      </c>
      <c r="LL106" s="295" t="str">
        <f t="shared" si="7"/>
        <v/>
      </c>
      <c r="LM106" s="295" t="str">
        <f t="shared" si="7"/>
        <v/>
      </c>
      <c r="LN106" s="295" t="str">
        <f t="shared" si="7"/>
        <v/>
      </c>
      <c r="LO106" s="295" t="str">
        <f t="shared" si="7"/>
        <v/>
      </c>
      <c r="LP106" s="295" t="str">
        <f t="shared" si="7"/>
        <v/>
      </c>
      <c r="LQ106" s="295" t="str">
        <f t="shared" si="7"/>
        <v/>
      </c>
      <c r="LR106" s="295" t="str">
        <f t="shared" si="7"/>
        <v/>
      </c>
      <c r="LS106" s="295" t="str">
        <f t="shared" si="7"/>
        <v/>
      </c>
      <c r="LT106" s="295" t="str">
        <f t="shared" si="7"/>
        <v/>
      </c>
      <c r="LU106" s="295" t="str">
        <f t="shared" si="7"/>
        <v/>
      </c>
      <c r="LV106" s="295" t="str">
        <f t="shared" si="7"/>
        <v/>
      </c>
      <c r="LW106" s="295" t="str">
        <f t="shared" si="7"/>
        <v/>
      </c>
      <c r="LX106" s="295" t="str">
        <f t="shared" si="7"/>
        <v/>
      </c>
      <c r="LY106" s="295" t="str">
        <f t="shared" si="7"/>
        <v/>
      </c>
      <c r="LZ106" s="295" t="str">
        <f t="shared" si="7"/>
        <v/>
      </c>
      <c r="MA106" s="295" t="str">
        <f t="shared" si="7"/>
        <v/>
      </c>
      <c r="MB106" s="295" t="str">
        <f t="shared" si="7"/>
        <v/>
      </c>
      <c r="MC106" s="295" t="str">
        <f t="shared" si="7"/>
        <v/>
      </c>
      <c r="MD106" s="295" t="str">
        <f t="shared" si="7"/>
        <v/>
      </c>
      <c r="ME106" s="295" t="str">
        <f t="shared" si="7"/>
        <v/>
      </c>
      <c r="MF106" s="295" t="str">
        <f t="shared" si="7"/>
        <v/>
      </c>
      <c r="MG106" s="295" t="str">
        <f t="shared" si="7"/>
        <v/>
      </c>
      <c r="MH106" s="295" t="str">
        <f t="shared" si="7"/>
        <v/>
      </c>
      <c r="MI106" s="295" t="str">
        <f t="shared" si="7"/>
        <v/>
      </c>
      <c r="MJ106" s="295" t="str">
        <f t="shared" si="7"/>
        <v/>
      </c>
      <c r="MK106" s="295" t="str">
        <f t="shared" si="7"/>
        <v/>
      </c>
      <c r="ML106" s="295" t="str">
        <f t="shared" si="7"/>
        <v/>
      </c>
      <c r="MM106" s="295" t="str">
        <f t="shared" si="7"/>
        <v/>
      </c>
      <c r="MN106" s="295" t="str">
        <f t="shared" si="7"/>
        <v/>
      </c>
      <c r="MO106" s="295" t="str">
        <f t="shared" si="7"/>
        <v/>
      </c>
      <c r="MP106" s="295" t="str">
        <f t="shared" si="7"/>
        <v/>
      </c>
      <c r="MQ106" s="295" t="str">
        <f t="shared" si="7"/>
        <v/>
      </c>
      <c r="MR106" s="295" t="str">
        <f t="shared" si="7"/>
        <v/>
      </c>
      <c r="MS106" s="295" t="str">
        <f t="shared" si="7"/>
        <v/>
      </c>
      <c r="MT106" s="295" t="str">
        <f t="shared" si="7"/>
        <v/>
      </c>
      <c r="MU106" s="295" t="str">
        <f t="shared" si="7"/>
        <v/>
      </c>
      <c r="MV106" s="295" t="str">
        <f t="shared" si="7"/>
        <v/>
      </c>
      <c r="MW106" s="295" t="str">
        <f t="shared" si="7"/>
        <v/>
      </c>
      <c r="MX106" s="295" t="str">
        <f t="shared" si="7"/>
        <v/>
      </c>
      <c r="MY106" s="295" t="str">
        <f t="shared" si="7"/>
        <v/>
      </c>
      <c r="MZ106" s="295" t="str">
        <f t="shared" si="7"/>
        <v/>
      </c>
      <c r="NA106" s="295" t="str">
        <f t="shared" ref="NA106:PL106" si="8">NA3</f>
        <v/>
      </c>
      <c r="NB106" s="295" t="str">
        <f t="shared" si="8"/>
        <v/>
      </c>
      <c r="NC106" s="295" t="str">
        <f t="shared" si="8"/>
        <v/>
      </c>
      <c r="ND106" s="295" t="str">
        <f t="shared" si="8"/>
        <v/>
      </c>
      <c r="NE106" s="295" t="str">
        <f t="shared" si="8"/>
        <v/>
      </c>
      <c r="NF106" s="295" t="str">
        <f t="shared" si="8"/>
        <v/>
      </c>
      <c r="NG106" s="295" t="str">
        <f t="shared" si="8"/>
        <v/>
      </c>
      <c r="NH106" s="295" t="str">
        <f t="shared" si="8"/>
        <v/>
      </c>
      <c r="NI106" s="295" t="str">
        <f t="shared" si="8"/>
        <v/>
      </c>
      <c r="NJ106" s="295" t="str">
        <f t="shared" si="8"/>
        <v/>
      </c>
      <c r="NK106" s="295" t="str">
        <f t="shared" si="8"/>
        <v/>
      </c>
      <c r="NL106" s="295" t="str">
        <f t="shared" si="8"/>
        <v/>
      </c>
      <c r="NM106" s="295" t="str">
        <f t="shared" si="8"/>
        <v/>
      </c>
      <c r="NN106" s="295" t="str">
        <f t="shared" si="8"/>
        <v/>
      </c>
      <c r="NO106" s="295" t="str">
        <f t="shared" si="8"/>
        <v/>
      </c>
      <c r="NP106" s="295" t="str">
        <f t="shared" si="8"/>
        <v/>
      </c>
      <c r="NQ106" s="295" t="str">
        <f t="shared" si="8"/>
        <v/>
      </c>
      <c r="NR106" s="295" t="str">
        <f t="shared" si="8"/>
        <v/>
      </c>
      <c r="NS106" s="295" t="str">
        <f t="shared" si="8"/>
        <v/>
      </c>
      <c r="NT106" s="295" t="str">
        <f t="shared" si="8"/>
        <v/>
      </c>
      <c r="NU106" s="295" t="str">
        <f t="shared" si="8"/>
        <v/>
      </c>
      <c r="NV106" s="295" t="str">
        <f t="shared" si="8"/>
        <v/>
      </c>
      <c r="NW106" s="295" t="str">
        <f t="shared" si="8"/>
        <v/>
      </c>
      <c r="NX106" s="295" t="str">
        <f t="shared" si="8"/>
        <v/>
      </c>
      <c r="NY106" s="295" t="str">
        <f t="shared" si="8"/>
        <v/>
      </c>
      <c r="NZ106" s="295" t="str">
        <f t="shared" si="8"/>
        <v/>
      </c>
      <c r="OA106" s="295" t="str">
        <f t="shared" si="8"/>
        <v/>
      </c>
      <c r="OB106" s="295" t="str">
        <f t="shared" si="8"/>
        <v/>
      </c>
      <c r="OC106" s="295" t="str">
        <f t="shared" si="8"/>
        <v/>
      </c>
      <c r="OD106" s="295" t="str">
        <f t="shared" si="8"/>
        <v/>
      </c>
      <c r="OE106" s="295" t="str">
        <f t="shared" si="8"/>
        <v/>
      </c>
      <c r="OF106" s="295" t="str">
        <f t="shared" si="8"/>
        <v/>
      </c>
      <c r="OG106" s="295" t="str">
        <f t="shared" si="8"/>
        <v/>
      </c>
      <c r="OH106" s="295" t="str">
        <f t="shared" si="8"/>
        <v/>
      </c>
      <c r="OI106" s="295" t="str">
        <f t="shared" si="8"/>
        <v/>
      </c>
      <c r="OJ106" s="295" t="str">
        <f t="shared" si="8"/>
        <v/>
      </c>
      <c r="OK106" s="295" t="str">
        <f t="shared" si="8"/>
        <v/>
      </c>
      <c r="OL106" s="295" t="str">
        <f t="shared" si="8"/>
        <v/>
      </c>
      <c r="OM106" s="295" t="str">
        <f t="shared" si="8"/>
        <v/>
      </c>
      <c r="ON106" s="295" t="str">
        <f t="shared" si="8"/>
        <v/>
      </c>
      <c r="OO106" s="295" t="str">
        <f t="shared" si="8"/>
        <v/>
      </c>
      <c r="OP106" s="295" t="str">
        <f t="shared" si="8"/>
        <v/>
      </c>
      <c r="OQ106" s="341" t="str">
        <f t="shared" si="8"/>
        <v/>
      </c>
      <c r="OR106" s="341" t="str">
        <f t="shared" si="8"/>
        <v/>
      </c>
      <c r="OS106" s="341" t="str">
        <f t="shared" si="8"/>
        <v/>
      </c>
      <c r="OT106" s="341" t="str">
        <f t="shared" si="8"/>
        <v/>
      </c>
      <c r="OU106" s="341" t="str">
        <f t="shared" si="8"/>
        <v/>
      </c>
      <c r="OV106" s="341" t="str">
        <f t="shared" si="8"/>
        <v/>
      </c>
      <c r="OW106" s="341" t="str">
        <f t="shared" si="8"/>
        <v/>
      </c>
      <c r="OX106" s="341" t="str">
        <f t="shared" si="8"/>
        <v/>
      </c>
      <c r="OY106" s="341" t="str">
        <f t="shared" si="8"/>
        <v/>
      </c>
      <c r="OZ106" s="341" t="str">
        <f t="shared" si="8"/>
        <v/>
      </c>
      <c r="PA106" s="341" t="str">
        <f t="shared" si="8"/>
        <v/>
      </c>
      <c r="PB106" s="341" t="str">
        <f t="shared" si="8"/>
        <v/>
      </c>
      <c r="PC106" s="341" t="str">
        <f t="shared" si="8"/>
        <v/>
      </c>
      <c r="PD106" s="341" t="str">
        <f t="shared" si="8"/>
        <v/>
      </c>
      <c r="PE106" s="341" t="str">
        <f t="shared" si="8"/>
        <v/>
      </c>
      <c r="PF106" s="341" t="str">
        <f t="shared" si="8"/>
        <v/>
      </c>
      <c r="PG106" s="341" t="str">
        <f t="shared" si="8"/>
        <v/>
      </c>
      <c r="PH106" s="341" t="str">
        <f t="shared" si="8"/>
        <v/>
      </c>
      <c r="PI106" s="341" t="str">
        <f t="shared" si="8"/>
        <v/>
      </c>
      <c r="PJ106" s="341" t="str">
        <f t="shared" si="8"/>
        <v/>
      </c>
      <c r="PK106" s="341" t="str">
        <f t="shared" si="8"/>
        <v/>
      </c>
      <c r="PL106" s="341" t="str">
        <f t="shared" si="8"/>
        <v/>
      </c>
      <c r="PM106" s="341" t="str">
        <f t="shared" ref="PM106:RX106" si="9">PM3</f>
        <v/>
      </c>
      <c r="PN106" s="341" t="str">
        <f t="shared" si="9"/>
        <v/>
      </c>
      <c r="PO106" s="341" t="str">
        <f t="shared" si="9"/>
        <v/>
      </c>
      <c r="PP106" s="341" t="str">
        <f t="shared" si="9"/>
        <v/>
      </c>
      <c r="PQ106" s="341" t="str">
        <f t="shared" si="9"/>
        <v/>
      </c>
      <c r="PR106" s="341" t="str">
        <f t="shared" si="9"/>
        <v/>
      </c>
      <c r="PS106" s="341" t="str">
        <f t="shared" si="9"/>
        <v/>
      </c>
      <c r="PT106" s="341" t="str">
        <f t="shared" si="9"/>
        <v/>
      </c>
      <c r="PU106" s="341" t="str">
        <f t="shared" si="9"/>
        <v/>
      </c>
      <c r="PV106" s="341" t="str">
        <f t="shared" si="9"/>
        <v/>
      </c>
      <c r="PW106" s="341" t="str">
        <f t="shared" si="9"/>
        <v/>
      </c>
      <c r="PX106" s="341" t="str">
        <f t="shared" si="9"/>
        <v/>
      </c>
      <c r="PY106" s="341" t="str">
        <f t="shared" si="9"/>
        <v/>
      </c>
      <c r="PZ106" s="341" t="str">
        <f t="shared" si="9"/>
        <v/>
      </c>
      <c r="QA106" s="341" t="str">
        <f t="shared" si="9"/>
        <v/>
      </c>
      <c r="QB106" s="341" t="str">
        <f t="shared" si="9"/>
        <v/>
      </c>
      <c r="QC106" s="341" t="str">
        <f t="shared" si="9"/>
        <v/>
      </c>
      <c r="QD106" s="341" t="str">
        <f t="shared" si="9"/>
        <v/>
      </c>
      <c r="QE106" s="341" t="str">
        <f t="shared" si="9"/>
        <v/>
      </c>
      <c r="QF106" s="341" t="str">
        <f t="shared" si="9"/>
        <v/>
      </c>
      <c r="QG106" s="341" t="str">
        <f t="shared" si="9"/>
        <v/>
      </c>
      <c r="QH106" s="341" t="str">
        <f t="shared" si="9"/>
        <v/>
      </c>
      <c r="QI106" s="341" t="str">
        <f t="shared" si="9"/>
        <v/>
      </c>
      <c r="QJ106" s="341" t="str">
        <f t="shared" si="9"/>
        <v/>
      </c>
      <c r="QK106" s="341" t="str">
        <f t="shared" si="9"/>
        <v/>
      </c>
      <c r="QL106" s="341" t="str">
        <f t="shared" si="9"/>
        <v/>
      </c>
      <c r="QM106" s="341" t="str">
        <f t="shared" si="9"/>
        <v/>
      </c>
      <c r="QN106" s="341" t="str">
        <f t="shared" si="9"/>
        <v/>
      </c>
      <c r="QO106" s="341" t="str">
        <f t="shared" si="9"/>
        <v/>
      </c>
      <c r="QP106" s="341" t="str">
        <f t="shared" si="9"/>
        <v/>
      </c>
      <c r="QQ106" s="341" t="str">
        <f t="shared" si="9"/>
        <v/>
      </c>
      <c r="QR106" s="341" t="str">
        <f t="shared" si="9"/>
        <v/>
      </c>
      <c r="QS106" s="341" t="str">
        <f t="shared" si="9"/>
        <v/>
      </c>
      <c r="QT106" s="341" t="str">
        <f t="shared" si="9"/>
        <v/>
      </c>
      <c r="QU106" s="341" t="str">
        <f t="shared" si="9"/>
        <v/>
      </c>
      <c r="QV106" s="341" t="str">
        <f t="shared" si="9"/>
        <v/>
      </c>
      <c r="QW106" s="341" t="str">
        <f t="shared" si="9"/>
        <v/>
      </c>
      <c r="QX106" s="341" t="str">
        <f t="shared" si="9"/>
        <v/>
      </c>
      <c r="QY106" s="341" t="str">
        <f t="shared" si="9"/>
        <v/>
      </c>
      <c r="QZ106" s="341" t="str">
        <f t="shared" si="9"/>
        <v/>
      </c>
      <c r="RA106" s="341" t="str">
        <f t="shared" si="9"/>
        <v/>
      </c>
      <c r="RB106" s="341" t="str">
        <f t="shared" si="9"/>
        <v/>
      </c>
      <c r="RC106" s="341" t="str">
        <f t="shared" si="9"/>
        <v/>
      </c>
      <c r="RD106" s="341" t="str">
        <f t="shared" si="9"/>
        <v/>
      </c>
      <c r="RE106" s="341" t="str">
        <f t="shared" si="9"/>
        <v/>
      </c>
      <c r="RF106" s="341" t="str">
        <f t="shared" si="9"/>
        <v/>
      </c>
      <c r="RG106" s="341" t="str">
        <f t="shared" si="9"/>
        <v/>
      </c>
      <c r="RH106" s="341" t="str">
        <f t="shared" si="9"/>
        <v/>
      </c>
      <c r="RI106" s="341" t="str">
        <f t="shared" si="9"/>
        <v/>
      </c>
      <c r="RJ106" s="341" t="str">
        <f t="shared" si="9"/>
        <v/>
      </c>
      <c r="RK106" s="341" t="str">
        <f t="shared" si="9"/>
        <v/>
      </c>
      <c r="RL106" s="341" t="str">
        <f t="shared" si="9"/>
        <v/>
      </c>
      <c r="RM106" s="341" t="str">
        <f t="shared" si="9"/>
        <v/>
      </c>
      <c r="RN106" s="341" t="str">
        <f t="shared" si="9"/>
        <v/>
      </c>
      <c r="RO106" s="341" t="str">
        <f t="shared" si="9"/>
        <v/>
      </c>
      <c r="RP106" s="341" t="str">
        <f t="shared" si="9"/>
        <v/>
      </c>
      <c r="RQ106" s="341" t="str">
        <f t="shared" si="9"/>
        <v/>
      </c>
      <c r="RR106" s="341" t="str">
        <f t="shared" si="9"/>
        <v/>
      </c>
      <c r="RS106" s="341" t="str">
        <f t="shared" si="9"/>
        <v/>
      </c>
      <c r="RT106" s="341" t="str">
        <f t="shared" si="9"/>
        <v/>
      </c>
      <c r="RU106" s="341" t="str">
        <f t="shared" si="9"/>
        <v/>
      </c>
      <c r="RV106" s="341" t="str">
        <f t="shared" si="9"/>
        <v/>
      </c>
      <c r="RW106" s="341" t="str">
        <f t="shared" si="9"/>
        <v/>
      </c>
      <c r="RX106" s="341" t="str">
        <f t="shared" si="9"/>
        <v/>
      </c>
      <c r="RY106" s="341" t="str">
        <f t="shared" ref="RY106:UJ106" si="10">RY3</f>
        <v/>
      </c>
      <c r="RZ106" s="341" t="str">
        <f t="shared" si="10"/>
        <v/>
      </c>
      <c r="SA106" s="341" t="str">
        <f t="shared" si="10"/>
        <v/>
      </c>
      <c r="SB106" s="341" t="str">
        <f t="shared" si="10"/>
        <v/>
      </c>
      <c r="SC106" s="341" t="str">
        <f t="shared" si="10"/>
        <v/>
      </c>
      <c r="SD106" s="341" t="str">
        <f t="shared" si="10"/>
        <v/>
      </c>
      <c r="SE106" s="341" t="str">
        <f t="shared" si="10"/>
        <v/>
      </c>
      <c r="SF106" s="341" t="str">
        <f t="shared" si="10"/>
        <v/>
      </c>
      <c r="SG106" s="341" t="str">
        <f t="shared" si="10"/>
        <v/>
      </c>
      <c r="SH106" s="341" t="str">
        <f t="shared" si="10"/>
        <v/>
      </c>
      <c r="SI106" s="341" t="str">
        <f t="shared" si="10"/>
        <v/>
      </c>
      <c r="SJ106" s="341" t="str">
        <f t="shared" si="10"/>
        <v/>
      </c>
      <c r="SK106" s="341" t="str">
        <f t="shared" si="10"/>
        <v/>
      </c>
      <c r="SL106" s="341" t="str">
        <f t="shared" si="10"/>
        <v/>
      </c>
      <c r="SM106" s="341" t="str">
        <f t="shared" si="10"/>
        <v/>
      </c>
      <c r="SN106" s="341" t="str">
        <f t="shared" si="10"/>
        <v/>
      </c>
      <c r="SO106" s="341" t="str">
        <f t="shared" si="10"/>
        <v/>
      </c>
      <c r="SP106" s="341" t="str">
        <f t="shared" si="10"/>
        <v/>
      </c>
      <c r="SQ106" s="341" t="str">
        <f t="shared" si="10"/>
        <v/>
      </c>
      <c r="SR106" s="341" t="str">
        <f t="shared" si="10"/>
        <v/>
      </c>
      <c r="SS106" s="341" t="str">
        <f t="shared" si="10"/>
        <v/>
      </c>
      <c r="ST106" s="341" t="str">
        <f t="shared" si="10"/>
        <v/>
      </c>
      <c r="SU106" s="341" t="str">
        <f t="shared" si="10"/>
        <v/>
      </c>
      <c r="SV106" s="341" t="str">
        <f t="shared" si="10"/>
        <v/>
      </c>
      <c r="SW106" s="341" t="str">
        <f t="shared" si="10"/>
        <v/>
      </c>
      <c r="SX106" s="341" t="str">
        <f t="shared" si="10"/>
        <v/>
      </c>
      <c r="SY106" s="341" t="str">
        <f t="shared" si="10"/>
        <v/>
      </c>
      <c r="SZ106" s="341" t="str">
        <f t="shared" si="10"/>
        <v/>
      </c>
      <c r="TA106" s="341" t="str">
        <f t="shared" si="10"/>
        <v/>
      </c>
      <c r="TB106" s="341" t="str">
        <f t="shared" si="10"/>
        <v/>
      </c>
      <c r="TC106" s="341" t="str">
        <f t="shared" si="10"/>
        <v/>
      </c>
      <c r="TD106" s="341" t="str">
        <f t="shared" si="10"/>
        <v/>
      </c>
      <c r="TE106" s="341" t="str">
        <f t="shared" si="10"/>
        <v/>
      </c>
      <c r="TF106" s="341" t="str">
        <f t="shared" si="10"/>
        <v/>
      </c>
      <c r="TG106" s="341" t="str">
        <f t="shared" si="10"/>
        <v/>
      </c>
      <c r="TH106" s="341" t="str">
        <f t="shared" si="10"/>
        <v/>
      </c>
      <c r="TI106" s="341" t="str">
        <f t="shared" si="10"/>
        <v/>
      </c>
      <c r="TJ106" s="341" t="str">
        <f t="shared" si="10"/>
        <v/>
      </c>
      <c r="TK106" s="341" t="str">
        <f t="shared" si="10"/>
        <v/>
      </c>
      <c r="TL106" s="341" t="str">
        <f t="shared" si="10"/>
        <v/>
      </c>
      <c r="TM106" s="341" t="str">
        <f t="shared" si="10"/>
        <v/>
      </c>
      <c r="TN106" s="341" t="str">
        <f t="shared" si="10"/>
        <v/>
      </c>
      <c r="TO106" s="341" t="str">
        <f t="shared" si="10"/>
        <v/>
      </c>
      <c r="TP106" s="341" t="str">
        <f t="shared" si="10"/>
        <v/>
      </c>
      <c r="TQ106" s="341" t="str">
        <f t="shared" si="10"/>
        <v/>
      </c>
      <c r="TR106" s="341" t="str">
        <f t="shared" si="10"/>
        <v/>
      </c>
      <c r="TS106" s="341" t="str">
        <f t="shared" si="10"/>
        <v/>
      </c>
      <c r="TT106" s="341" t="str">
        <f t="shared" si="10"/>
        <v/>
      </c>
      <c r="TU106" s="341" t="str">
        <f t="shared" si="10"/>
        <v/>
      </c>
      <c r="TV106" s="341" t="str">
        <f t="shared" si="10"/>
        <v/>
      </c>
      <c r="TW106" s="341" t="str">
        <f t="shared" si="10"/>
        <v/>
      </c>
      <c r="TX106" s="341" t="str">
        <f t="shared" si="10"/>
        <v/>
      </c>
      <c r="TY106" s="341" t="str">
        <f t="shared" si="10"/>
        <v/>
      </c>
      <c r="TZ106" s="341" t="str">
        <f t="shared" si="10"/>
        <v/>
      </c>
      <c r="UA106" s="341" t="str">
        <f t="shared" si="10"/>
        <v/>
      </c>
      <c r="UB106" s="341" t="str">
        <f t="shared" si="10"/>
        <v/>
      </c>
      <c r="UC106" s="341" t="str">
        <f t="shared" si="10"/>
        <v/>
      </c>
      <c r="UD106" s="341" t="str">
        <f t="shared" si="10"/>
        <v/>
      </c>
      <c r="UE106" s="341" t="str">
        <f t="shared" si="10"/>
        <v/>
      </c>
      <c r="UF106" s="341" t="str">
        <f t="shared" si="10"/>
        <v/>
      </c>
      <c r="UG106" s="341" t="str">
        <f t="shared" si="10"/>
        <v/>
      </c>
      <c r="UH106" s="341" t="str">
        <f t="shared" si="10"/>
        <v/>
      </c>
      <c r="UI106" s="341" t="str">
        <f t="shared" si="10"/>
        <v/>
      </c>
      <c r="UJ106" s="341" t="str">
        <f t="shared" si="10"/>
        <v/>
      </c>
      <c r="UK106" s="341" t="str">
        <f t="shared" ref="UK106:WI106" si="11">UK3</f>
        <v/>
      </c>
      <c r="UL106" s="341" t="str">
        <f t="shared" si="11"/>
        <v/>
      </c>
      <c r="UM106" s="341" t="str">
        <f t="shared" si="11"/>
        <v/>
      </c>
      <c r="UN106" s="341" t="str">
        <f t="shared" si="11"/>
        <v/>
      </c>
      <c r="UO106" s="341" t="str">
        <f t="shared" si="11"/>
        <v/>
      </c>
      <c r="UP106" s="341" t="str">
        <f t="shared" si="11"/>
        <v/>
      </c>
      <c r="UQ106" s="341" t="str">
        <f t="shared" si="11"/>
        <v/>
      </c>
      <c r="UR106" s="341" t="str">
        <f t="shared" si="11"/>
        <v/>
      </c>
      <c r="US106" s="341" t="str">
        <f t="shared" si="11"/>
        <v/>
      </c>
      <c r="UT106" s="341" t="str">
        <f t="shared" si="11"/>
        <v/>
      </c>
      <c r="UU106" s="341" t="str">
        <f t="shared" si="11"/>
        <v/>
      </c>
      <c r="UV106" s="341" t="str">
        <f t="shared" si="11"/>
        <v/>
      </c>
      <c r="UW106" s="341" t="str">
        <f t="shared" si="11"/>
        <v/>
      </c>
      <c r="UX106" s="341" t="str">
        <f t="shared" si="11"/>
        <v/>
      </c>
      <c r="UY106" s="341" t="str">
        <f t="shared" si="11"/>
        <v/>
      </c>
      <c r="UZ106" s="341" t="str">
        <f t="shared" si="11"/>
        <v/>
      </c>
      <c r="VA106" s="341" t="str">
        <f t="shared" si="11"/>
        <v/>
      </c>
      <c r="VB106" s="341" t="str">
        <f t="shared" si="11"/>
        <v/>
      </c>
      <c r="VC106" s="341" t="str">
        <f t="shared" si="11"/>
        <v/>
      </c>
      <c r="VD106" s="341" t="str">
        <f t="shared" si="11"/>
        <v/>
      </c>
      <c r="VE106" s="341" t="str">
        <f t="shared" si="11"/>
        <v/>
      </c>
      <c r="VF106" s="341" t="str">
        <f t="shared" si="11"/>
        <v/>
      </c>
      <c r="VG106" s="341" t="str">
        <f t="shared" si="11"/>
        <v/>
      </c>
      <c r="VH106" s="341" t="str">
        <f t="shared" si="11"/>
        <v/>
      </c>
      <c r="VI106" s="341" t="str">
        <f t="shared" si="11"/>
        <v/>
      </c>
      <c r="VJ106" s="341" t="str">
        <f t="shared" si="11"/>
        <v/>
      </c>
      <c r="VK106" s="341" t="str">
        <f t="shared" si="11"/>
        <v/>
      </c>
      <c r="VL106" s="341" t="str">
        <f t="shared" si="11"/>
        <v/>
      </c>
      <c r="VM106" s="341" t="str">
        <f t="shared" si="11"/>
        <v/>
      </c>
      <c r="VN106" s="341" t="str">
        <f t="shared" si="11"/>
        <v/>
      </c>
      <c r="VO106" s="341" t="str">
        <f t="shared" si="11"/>
        <v/>
      </c>
      <c r="VP106" s="341" t="str">
        <f t="shared" si="11"/>
        <v/>
      </c>
      <c r="VQ106" s="341" t="str">
        <f t="shared" si="11"/>
        <v/>
      </c>
      <c r="VR106" s="341" t="str">
        <f t="shared" si="11"/>
        <v/>
      </c>
      <c r="VS106" s="341" t="str">
        <f t="shared" si="11"/>
        <v/>
      </c>
      <c r="VT106" s="341" t="str">
        <f t="shared" si="11"/>
        <v/>
      </c>
      <c r="VU106" s="341" t="str">
        <f t="shared" si="11"/>
        <v/>
      </c>
      <c r="VV106" s="341" t="str">
        <f t="shared" si="11"/>
        <v/>
      </c>
      <c r="VW106" s="341" t="str">
        <f t="shared" si="11"/>
        <v/>
      </c>
      <c r="VX106" s="341" t="str">
        <f t="shared" si="11"/>
        <v/>
      </c>
      <c r="VY106" s="341" t="str">
        <f t="shared" si="11"/>
        <v/>
      </c>
      <c r="VZ106" s="341" t="str">
        <f t="shared" si="11"/>
        <v/>
      </c>
      <c r="WA106" s="341" t="str">
        <f t="shared" si="11"/>
        <v/>
      </c>
      <c r="WB106" s="341" t="str">
        <f t="shared" si="11"/>
        <v/>
      </c>
      <c r="WC106" s="341" t="str">
        <f t="shared" si="11"/>
        <v/>
      </c>
      <c r="WD106" s="341" t="str">
        <f t="shared" si="11"/>
        <v/>
      </c>
      <c r="WE106" s="341" t="str">
        <f t="shared" si="11"/>
        <v/>
      </c>
      <c r="WF106" s="341" t="str">
        <f t="shared" si="11"/>
        <v/>
      </c>
      <c r="WG106" s="341" t="str">
        <f t="shared" si="11"/>
        <v/>
      </c>
      <c r="WH106" s="341" t="str">
        <f t="shared" si="11"/>
        <v/>
      </c>
      <c r="WI106" s="295" t="str">
        <f t="shared" si="11"/>
        <v/>
      </c>
    </row>
    <row r="107" spans="1:607">
      <c r="A107" s="348"/>
      <c r="B107" s="360" t="s">
        <v>839</v>
      </c>
      <c r="C107" s="348"/>
      <c r="D107" s="348"/>
      <c r="E107" s="348"/>
      <c r="F107" s="348"/>
      <c r="G107" s="361" t="str">
        <f t="shared" si="2"/>
        <v/>
      </c>
      <c r="H107" s="361" t="str">
        <f t="shared" si="3"/>
        <v/>
      </c>
      <c r="I107" s="397"/>
      <c r="J107" s="348"/>
      <c r="K107" s="348"/>
      <c r="L107" s="348"/>
      <c r="M107" s="348"/>
      <c r="N107" s="400"/>
      <c r="O107" s="400"/>
      <c r="P107" s="400"/>
      <c r="Q107" s="400"/>
      <c r="R107" s="400"/>
      <c r="S107" s="400"/>
      <c r="T107" s="400"/>
      <c r="U107" s="400"/>
      <c r="V107" s="400"/>
      <c r="W107" s="400"/>
      <c r="X107" s="400"/>
      <c r="Y107" s="400"/>
      <c r="Z107" s="400"/>
      <c r="AA107" s="400"/>
      <c r="AB107" s="400"/>
      <c r="AC107" s="400"/>
      <c r="AD107" s="400"/>
      <c r="AE107" s="400"/>
      <c r="AF107" s="400"/>
      <c r="AG107" s="400"/>
      <c r="AH107" s="400"/>
      <c r="AI107" s="400"/>
      <c r="AJ107" s="400"/>
      <c r="AK107" s="400"/>
      <c r="AL107" s="400"/>
      <c r="AM107" s="400"/>
      <c r="AN107" s="400"/>
      <c r="AO107" s="400"/>
      <c r="AP107" s="400"/>
      <c r="AQ107" s="400"/>
      <c r="AR107" s="400"/>
      <c r="AS107" s="400"/>
      <c r="AT107" s="400"/>
      <c r="AU107" s="400"/>
      <c r="AV107" s="400"/>
      <c r="AW107" s="400"/>
      <c r="AX107" s="400"/>
      <c r="AY107" s="400"/>
      <c r="AZ107" s="400"/>
      <c r="BA107" s="400"/>
      <c r="BB107" s="400"/>
      <c r="BC107" s="400"/>
      <c r="BD107" s="400"/>
      <c r="BE107" s="400"/>
      <c r="BF107" s="400"/>
      <c r="BG107" s="400"/>
      <c r="BH107" s="400"/>
      <c r="BI107" s="400"/>
      <c r="BJ107" s="400"/>
      <c r="BK107" s="400"/>
      <c r="BL107" s="400"/>
      <c r="BM107" s="400"/>
      <c r="BN107" s="400"/>
      <c r="BO107" s="400"/>
      <c r="BP107" s="400"/>
      <c r="BQ107" s="400"/>
      <c r="BR107" s="400"/>
      <c r="BS107" s="400"/>
      <c r="BT107" s="400"/>
      <c r="BU107" s="400"/>
      <c r="BV107" s="400"/>
      <c r="BW107" s="400"/>
      <c r="BX107" s="400"/>
      <c r="BY107" s="400"/>
      <c r="BZ107" s="400"/>
      <c r="CA107" s="400"/>
      <c r="CB107" s="400"/>
      <c r="CC107" s="400"/>
      <c r="CD107" s="400"/>
      <c r="CE107" s="400"/>
      <c r="CF107" s="400"/>
      <c r="CG107" s="400"/>
      <c r="CH107" s="400"/>
      <c r="CI107" s="400"/>
      <c r="CJ107" s="400"/>
      <c r="CK107" s="400"/>
      <c r="CL107" s="400"/>
      <c r="CM107" s="400"/>
      <c r="CN107" s="400"/>
      <c r="CO107" s="400"/>
      <c r="CP107" s="400"/>
      <c r="CQ107" s="400"/>
      <c r="CR107" s="400"/>
      <c r="CS107" s="400"/>
      <c r="CT107" s="400"/>
      <c r="CU107" s="400"/>
      <c r="CV107" s="400"/>
      <c r="CW107" s="400"/>
      <c r="CX107" s="400"/>
      <c r="CY107" s="400"/>
      <c r="CZ107" s="362"/>
      <c r="DB107" s="899" t="s">
        <v>1266</v>
      </c>
      <c r="DC107" s="899"/>
      <c r="DD107" s="375">
        <f>COUNT(DD110,DD111,DD112)</f>
        <v>0</v>
      </c>
      <c r="DE107" s="375">
        <f t="shared" ref="DE107:FP107" si="12">COUNT(DE110,DE111,DE112)</f>
        <v>0</v>
      </c>
      <c r="DF107" s="375">
        <f t="shared" si="12"/>
        <v>0</v>
      </c>
      <c r="DG107" s="375">
        <f t="shared" si="12"/>
        <v>0</v>
      </c>
      <c r="DH107" s="375">
        <f t="shared" si="12"/>
        <v>0</v>
      </c>
      <c r="DI107" s="375">
        <f t="shared" si="12"/>
        <v>0</v>
      </c>
      <c r="DJ107" s="375">
        <f t="shared" si="12"/>
        <v>0</v>
      </c>
      <c r="DK107" s="375">
        <f t="shared" si="12"/>
        <v>0</v>
      </c>
      <c r="DL107" s="375">
        <f t="shared" si="12"/>
        <v>0</v>
      </c>
      <c r="DM107" s="375">
        <f t="shared" si="12"/>
        <v>0</v>
      </c>
      <c r="DN107" s="375">
        <f t="shared" si="12"/>
        <v>0</v>
      </c>
      <c r="DO107" s="375">
        <f t="shared" si="12"/>
        <v>0</v>
      </c>
      <c r="DP107" s="375">
        <f t="shared" si="12"/>
        <v>0</v>
      </c>
      <c r="DQ107" s="375">
        <f t="shared" si="12"/>
        <v>0</v>
      </c>
      <c r="DR107" s="375">
        <f t="shared" si="12"/>
        <v>0</v>
      </c>
      <c r="DS107" s="375">
        <f t="shared" si="12"/>
        <v>0</v>
      </c>
      <c r="DT107" s="375">
        <f t="shared" si="12"/>
        <v>0</v>
      </c>
      <c r="DU107" s="375">
        <f t="shared" si="12"/>
        <v>0</v>
      </c>
      <c r="DV107" s="375">
        <f t="shared" si="12"/>
        <v>0</v>
      </c>
      <c r="DW107" s="375">
        <f t="shared" si="12"/>
        <v>0</v>
      </c>
      <c r="DX107" s="376">
        <f t="shared" si="12"/>
        <v>0</v>
      </c>
      <c r="DY107" s="375">
        <f t="shared" si="12"/>
        <v>0</v>
      </c>
      <c r="DZ107" s="375">
        <f t="shared" si="12"/>
        <v>0</v>
      </c>
      <c r="EA107" s="375">
        <f t="shared" si="12"/>
        <v>0</v>
      </c>
      <c r="EB107" s="375">
        <f t="shared" si="12"/>
        <v>0</v>
      </c>
      <c r="EC107" s="375">
        <f t="shared" si="12"/>
        <v>0</v>
      </c>
      <c r="ED107" s="375">
        <f t="shared" si="12"/>
        <v>0</v>
      </c>
      <c r="EE107" s="375">
        <f t="shared" si="12"/>
        <v>0</v>
      </c>
      <c r="EF107" s="375">
        <f t="shared" si="12"/>
        <v>0</v>
      </c>
      <c r="EG107" s="375">
        <f t="shared" si="12"/>
        <v>0</v>
      </c>
      <c r="EH107" s="375">
        <f t="shared" si="12"/>
        <v>0</v>
      </c>
      <c r="EI107" s="375">
        <f t="shared" si="12"/>
        <v>0</v>
      </c>
      <c r="EJ107" s="375">
        <f t="shared" si="12"/>
        <v>0</v>
      </c>
      <c r="EK107" s="375">
        <f t="shared" si="12"/>
        <v>0</v>
      </c>
      <c r="EL107" s="375">
        <f t="shared" si="12"/>
        <v>0</v>
      </c>
      <c r="EM107" s="375">
        <f t="shared" si="12"/>
        <v>0</v>
      </c>
      <c r="EN107" s="375">
        <f t="shared" si="12"/>
        <v>0</v>
      </c>
      <c r="EO107" s="375">
        <f t="shared" si="12"/>
        <v>0</v>
      </c>
      <c r="EP107" s="375">
        <f t="shared" si="12"/>
        <v>0</v>
      </c>
      <c r="EQ107" s="375">
        <f t="shared" si="12"/>
        <v>0</v>
      </c>
      <c r="ER107" s="375">
        <f t="shared" si="12"/>
        <v>0</v>
      </c>
      <c r="ES107" s="375">
        <f t="shared" si="12"/>
        <v>0</v>
      </c>
      <c r="ET107" s="375">
        <f t="shared" si="12"/>
        <v>0</v>
      </c>
      <c r="EU107" s="375">
        <f t="shared" si="12"/>
        <v>0</v>
      </c>
      <c r="EV107" s="375">
        <f t="shared" si="12"/>
        <v>0</v>
      </c>
      <c r="EW107" s="375">
        <f t="shared" si="12"/>
        <v>0</v>
      </c>
      <c r="EX107" s="375">
        <f t="shared" si="12"/>
        <v>0</v>
      </c>
      <c r="EY107" s="375">
        <f t="shared" si="12"/>
        <v>0</v>
      </c>
      <c r="EZ107" s="375">
        <f t="shared" si="12"/>
        <v>0</v>
      </c>
      <c r="FA107" s="375">
        <f t="shared" si="12"/>
        <v>0</v>
      </c>
      <c r="FB107" s="375">
        <f t="shared" si="12"/>
        <v>0</v>
      </c>
      <c r="FC107" s="375">
        <f t="shared" si="12"/>
        <v>0</v>
      </c>
      <c r="FD107" s="375">
        <f t="shared" si="12"/>
        <v>0</v>
      </c>
      <c r="FE107" s="375">
        <f t="shared" si="12"/>
        <v>0</v>
      </c>
      <c r="FF107" s="375">
        <f t="shared" si="12"/>
        <v>0</v>
      </c>
      <c r="FG107" s="375">
        <f t="shared" si="12"/>
        <v>0</v>
      </c>
      <c r="FH107" s="375">
        <f t="shared" si="12"/>
        <v>0</v>
      </c>
      <c r="FI107" s="375">
        <f t="shared" si="12"/>
        <v>0</v>
      </c>
      <c r="FJ107" s="375">
        <f t="shared" si="12"/>
        <v>0</v>
      </c>
      <c r="FK107" s="375">
        <f t="shared" si="12"/>
        <v>0</v>
      </c>
      <c r="FL107" s="375">
        <f t="shared" si="12"/>
        <v>0</v>
      </c>
      <c r="FM107" s="375">
        <f t="shared" si="12"/>
        <v>0</v>
      </c>
      <c r="FN107" s="375">
        <f t="shared" si="12"/>
        <v>0</v>
      </c>
      <c r="FO107" s="375">
        <f t="shared" si="12"/>
        <v>0</v>
      </c>
      <c r="FP107" s="375">
        <f t="shared" si="12"/>
        <v>0</v>
      </c>
      <c r="FQ107" s="375">
        <f t="shared" ref="FQ107:IB107" si="13">COUNT(FQ110,FQ111,FQ112)</f>
        <v>0</v>
      </c>
      <c r="FR107" s="375">
        <f t="shared" si="13"/>
        <v>0</v>
      </c>
      <c r="FS107" s="375">
        <f t="shared" si="13"/>
        <v>0</v>
      </c>
      <c r="FT107" s="375">
        <f t="shared" si="13"/>
        <v>0</v>
      </c>
      <c r="FU107" s="375">
        <f t="shared" si="13"/>
        <v>0</v>
      </c>
      <c r="FV107" s="375">
        <f t="shared" si="13"/>
        <v>0</v>
      </c>
      <c r="FW107" s="375">
        <f t="shared" si="13"/>
        <v>0</v>
      </c>
      <c r="FX107" s="375">
        <f t="shared" si="13"/>
        <v>0</v>
      </c>
      <c r="FY107" s="375">
        <f t="shared" si="13"/>
        <v>0</v>
      </c>
      <c r="FZ107" s="375">
        <f t="shared" si="13"/>
        <v>0</v>
      </c>
      <c r="GA107" s="375">
        <f t="shared" si="13"/>
        <v>0</v>
      </c>
      <c r="GB107" s="375">
        <f t="shared" si="13"/>
        <v>0</v>
      </c>
      <c r="GC107" s="375">
        <f t="shared" si="13"/>
        <v>0</v>
      </c>
      <c r="GD107" s="375">
        <f t="shared" si="13"/>
        <v>0</v>
      </c>
      <c r="GE107" s="375">
        <f t="shared" si="13"/>
        <v>0</v>
      </c>
      <c r="GF107" s="375">
        <f t="shared" si="13"/>
        <v>0</v>
      </c>
      <c r="GG107" s="375">
        <f t="shared" si="13"/>
        <v>0</v>
      </c>
      <c r="GH107" s="375">
        <f t="shared" si="13"/>
        <v>0</v>
      </c>
      <c r="GI107" s="375">
        <f t="shared" si="13"/>
        <v>0</v>
      </c>
      <c r="GJ107" s="375">
        <f t="shared" si="13"/>
        <v>0</v>
      </c>
      <c r="GK107" s="375">
        <f t="shared" si="13"/>
        <v>0</v>
      </c>
      <c r="GL107" s="375">
        <f t="shared" si="13"/>
        <v>0</v>
      </c>
      <c r="GM107" s="375">
        <f t="shared" si="13"/>
        <v>0</v>
      </c>
      <c r="GN107" s="375">
        <f t="shared" si="13"/>
        <v>0</v>
      </c>
      <c r="GO107" s="375">
        <f t="shared" si="13"/>
        <v>0</v>
      </c>
      <c r="GP107" s="375">
        <f t="shared" si="13"/>
        <v>0</v>
      </c>
      <c r="GQ107" s="375">
        <f t="shared" si="13"/>
        <v>0</v>
      </c>
      <c r="GR107" s="375">
        <f t="shared" si="13"/>
        <v>0</v>
      </c>
      <c r="GS107" s="375">
        <f t="shared" si="13"/>
        <v>0</v>
      </c>
      <c r="GT107" s="375">
        <f t="shared" si="13"/>
        <v>0</v>
      </c>
      <c r="GU107" s="375">
        <f t="shared" si="13"/>
        <v>0</v>
      </c>
      <c r="GV107" s="375">
        <f t="shared" si="13"/>
        <v>0</v>
      </c>
      <c r="GW107" s="375">
        <f t="shared" si="13"/>
        <v>0</v>
      </c>
      <c r="GX107" s="375">
        <f t="shared" si="13"/>
        <v>0</v>
      </c>
      <c r="GY107" s="375">
        <f t="shared" si="13"/>
        <v>0</v>
      </c>
      <c r="GZ107" s="375">
        <f t="shared" si="13"/>
        <v>0</v>
      </c>
      <c r="HA107" s="375">
        <f t="shared" si="13"/>
        <v>0</v>
      </c>
      <c r="HB107" s="375">
        <f t="shared" si="13"/>
        <v>0</v>
      </c>
      <c r="HC107" s="375">
        <f t="shared" si="13"/>
        <v>0</v>
      </c>
      <c r="HD107" s="375">
        <f t="shared" si="13"/>
        <v>0</v>
      </c>
      <c r="HE107" s="375">
        <f t="shared" si="13"/>
        <v>0</v>
      </c>
      <c r="HF107" s="375">
        <f t="shared" si="13"/>
        <v>0</v>
      </c>
      <c r="HG107" s="375">
        <f t="shared" si="13"/>
        <v>0</v>
      </c>
      <c r="HH107" s="375">
        <f t="shared" si="13"/>
        <v>0</v>
      </c>
      <c r="HI107" s="375">
        <f t="shared" si="13"/>
        <v>0</v>
      </c>
      <c r="HJ107" s="375">
        <f t="shared" si="13"/>
        <v>0</v>
      </c>
      <c r="HK107" s="375">
        <f t="shared" si="13"/>
        <v>0</v>
      </c>
      <c r="HL107" s="375">
        <f t="shared" si="13"/>
        <v>0</v>
      </c>
      <c r="HM107" s="375">
        <f t="shared" si="13"/>
        <v>0</v>
      </c>
      <c r="HN107" s="375">
        <f t="shared" si="13"/>
        <v>0</v>
      </c>
      <c r="HO107" s="375">
        <f t="shared" si="13"/>
        <v>0</v>
      </c>
      <c r="HP107" s="375">
        <f t="shared" si="13"/>
        <v>0</v>
      </c>
      <c r="HQ107" s="375">
        <f t="shared" si="13"/>
        <v>0</v>
      </c>
      <c r="HR107" s="375">
        <f t="shared" si="13"/>
        <v>0</v>
      </c>
      <c r="HS107" s="375">
        <f t="shared" si="13"/>
        <v>0</v>
      </c>
      <c r="HT107" s="375">
        <f t="shared" si="13"/>
        <v>0</v>
      </c>
      <c r="HU107" s="375">
        <f t="shared" si="13"/>
        <v>0</v>
      </c>
      <c r="HV107" s="375">
        <f t="shared" si="13"/>
        <v>0</v>
      </c>
      <c r="HW107" s="375">
        <f t="shared" si="13"/>
        <v>0</v>
      </c>
      <c r="HX107" s="375">
        <f t="shared" si="13"/>
        <v>0</v>
      </c>
      <c r="HY107" s="375">
        <f t="shared" si="13"/>
        <v>0</v>
      </c>
      <c r="HZ107" s="375">
        <f t="shared" si="13"/>
        <v>0</v>
      </c>
      <c r="IA107" s="375">
        <f t="shared" si="13"/>
        <v>0</v>
      </c>
      <c r="IB107" s="375">
        <f t="shared" si="13"/>
        <v>0</v>
      </c>
      <c r="IC107" s="375">
        <f t="shared" ref="IC107:KN107" si="14">COUNT(IC110,IC111,IC112)</f>
        <v>0</v>
      </c>
      <c r="ID107" s="375">
        <f t="shared" si="14"/>
        <v>0</v>
      </c>
      <c r="IE107" s="375">
        <f t="shared" si="14"/>
        <v>0</v>
      </c>
      <c r="IF107" s="375">
        <f t="shared" si="14"/>
        <v>0</v>
      </c>
      <c r="IG107" s="375">
        <f t="shared" si="14"/>
        <v>0</v>
      </c>
      <c r="IH107" s="375">
        <f t="shared" si="14"/>
        <v>0</v>
      </c>
      <c r="II107" s="375">
        <f t="shared" si="14"/>
        <v>0</v>
      </c>
      <c r="IJ107" s="375">
        <f t="shared" si="14"/>
        <v>0</v>
      </c>
      <c r="IK107" s="375">
        <f t="shared" si="14"/>
        <v>0</v>
      </c>
      <c r="IL107" s="375">
        <f t="shared" si="14"/>
        <v>0</v>
      </c>
      <c r="IM107" s="375">
        <f t="shared" si="14"/>
        <v>0</v>
      </c>
      <c r="IN107" s="375">
        <f t="shared" si="14"/>
        <v>0</v>
      </c>
      <c r="IO107" s="375">
        <f t="shared" si="14"/>
        <v>0</v>
      </c>
      <c r="IP107" s="375">
        <f t="shared" si="14"/>
        <v>0</v>
      </c>
      <c r="IQ107" s="375">
        <f t="shared" si="14"/>
        <v>0</v>
      </c>
      <c r="IR107" s="375">
        <f t="shared" si="14"/>
        <v>0</v>
      </c>
      <c r="IS107" s="375">
        <f t="shared" si="14"/>
        <v>0</v>
      </c>
      <c r="IT107" s="375">
        <f t="shared" si="14"/>
        <v>0</v>
      </c>
      <c r="IU107" s="375">
        <f t="shared" si="14"/>
        <v>0</v>
      </c>
      <c r="IV107" s="375">
        <f t="shared" si="14"/>
        <v>0</v>
      </c>
      <c r="IW107" s="375">
        <f t="shared" si="14"/>
        <v>0</v>
      </c>
      <c r="IX107" s="375">
        <f t="shared" si="14"/>
        <v>0</v>
      </c>
      <c r="IY107" s="375">
        <f t="shared" si="14"/>
        <v>0</v>
      </c>
      <c r="IZ107" s="375">
        <f t="shared" si="14"/>
        <v>0</v>
      </c>
      <c r="JA107" s="375">
        <f t="shared" si="14"/>
        <v>0</v>
      </c>
      <c r="JB107" s="375">
        <f t="shared" si="14"/>
        <v>0</v>
      </c>
      <c r="JC107" s="375">
        <f t="shared" si="14"/>
        <v>0</v>
      </c>
      <c r="JD107" s="375">
        <f t="shared" si="14"/>
        <v>0</v>
      </c>
      <c r="JE107" s="375">
        <f t="shared" si="14"/>
        <v>0</v>
      </c>
      <c r="JF107" s="375">
        <f t="shared" si="14"/>
        <v>0</v>
      </c>
      <c r="JG107" s="375">
        <f t="shared" si="14"/>
        <v>0</v>
      </c>
      <c r="JH107" s="375">
        <f t="shared" si="14"/>
        <v>0</v>
      </c>
      <c r="JI107" s="375">
        <f t="shared" si="14"/>
        <v>0</v>
      </c>
      <c r="JJ107" s="375">
        <f t="shared" si="14"/>
        <v>0</v>
      </c>
      <c r="JK107" s="375">
        <f t="shared" si="14"/>
        <v>0</v>
      </c>
      <c r="JL107" s="375">
        <f t="shared" si="14"/>
        <v>0</v>
      </c>
      <c r="JM107" s="375">
        <f t="shared" si="14"/>
        <v>0</v>
      </c>
      <c r="JN107" s="375">
        <f t="shared" si="14"/>
        <v>0</v>
      </c>
      <c r="JO107" s="375">
        <f t="shared" si="14"/>
        <v>0</v>
      </c>
      <c r="JP107" s="375">
        <f t="shared" si="14"/>
        <v>0</v>
      </c>
      <c r="JQ107" s="375">
        <f t="shared" si="14"/>
        <v>0</v>
      </c>
      <c r="JR107" s="375">
        <f t="shared" si="14"/>
        <v>0</v>
      </c>
      <c r="JS107" s="375">
        <f t="shared" si="14"/>
        <v>0</v>
      </c>
      <c r="JT107" s="375">
        <f t="shared" si="14"/>
        <v>0</v>
      </c>
      <c r="JU107" s="375">
        <f t="shared" si="14"/>
        <v>0</v>
      </c>
      <c r="JV107" s="375">
        <f t="shared" si="14"/>
        <v>0</v>
      </c>
      <c r="JW107" s="375">
        <f t="shared" si="14"/>
        <v>0</v>
      </c>
      <c r="JX107" s="375">
        <f t="shared" si="14"/>
        <v>0</v>
      </c>
      <c r="JY107" s="375">
        <f t="shared" si="14"/>
        <v>0</v>
      </c>
      <c r="JZ107" s="375">
        <f t="shared" si="14"/>
        <v>0</v>
      </c>
      <c r="KA107" s="375">
        <f t="shared" si="14"/>
        <v>0</v>
      </c>
      <c r="KB107" s="375">
        <f t="shared" si="14"/>
        <v>0</v>
      </c>
      <c r="KC107" s="375">
        <f t="shared" si="14"/>
        <v>0</v>
      </c>
      <c r="KD107" s="375">
        <f t="shared" si="14"/>
        <v>0</v>
      </c>
      <c r="KE107" s="375">
        <f t="shared" si="14"/>
        <v>0</v>
      </c>
      <c r="KF107" s="375">
        <f t="shared" si="14"/>
        <v>0</v>
      </c>
      <c r="KG107" s="375">
        <f t="shared" si="14"/>
        <v>0</v>
      </c>
      <c r="KH107" s="375">
        <f t="shared" si="14"/>
        <v>0</v>
      </c>
      <c r="KI107" s="375">
        <f t="shared" si="14"/>
        <v>0</v>
      </c>
      <c r="KJ107" s="375">
        <f t="shared" si="14"/>
        <v>0</v>
      </c>
      <c r="KK107" s="375">
        <f t="shared" si="14"/>
        <v>0</v>
      </c>
      <c r="KL107" s="375">
        <f t="shared" si="14"/>
        <v>0</v>
      </c>
      <c r="KM107" s="375">
        <f t="shared" si="14"/>
        <v>0</v>
      </c>
      <c r="KN107" s="375">
        <f t="shared" si="14"/>
        <v>0</v>
      </c>
      <c r="KO107" s="375">
        <f t="shared" ref="KO107:MZ107" si="15">COUNT(KO110,KO111,KO112)</f>
        <v>0</v>
      </c>
      <c r="KP107" s="375">
        <f t="shared" si="15"/>
        <v>0</v>
      </c>
      <c r="KQ107" s="375">
        <f t="shared" si="15"/>
        <v>0</v>
      </c>
      <c r="KR107" s="375">
        <f t="shared" si="15"/>
        <v>0</v>
      </c>
      <c r="KS107" s="375">
        <f t="shared" si="15"/>
        <v>0</v>
      </c>
      <c r="KT107" s="375">
        <f t="shared" si="15"/>
        <v>0</v>
      </c>
      <c r="KU107" s="375">
        <f t="shared" si="15"/>
        <v>0</v>
      </c>
      <c r="KV107" s="375">
        <f t="shared" si="15"/>
        <v>0</v>
      </c>
      <c r="KW107" s="375">
        <f t="shared" si="15"/>
        <v>0</v>
      </c>
      <c r="KX107" s="375">
        <f t="shared" si="15"/>
        <v>0</v>
      </c>
      <c r="KY107" s="375">
        <f t="shared" si="15"/>
        <v>0</v>
      </c>
      <c r="KZ107" s="375">
        <f t="shared" si="15"/>
        <v>0</v>
      </c>
      <c r="LA107" s="375">
        <f t="shared" si="15"/>
        <v>0</v>
      </c>
      <c r="LB107" s="375">
        <f t="shared" si="15"/>
        <v>0</v>
      </c>
      <c r="LC107" s="375">
        <f t="shared" si="15"/>
        <v>0</v>
      </c>
      <c r="LD107" s="375">
        <f t="shared" si="15"/>
        <v>0</v>
      </c>
      <c r="LE107" s="375">
        <f t="shared" si="15"/>
        <v>0</v>
      </c>
      <c r="LF107" s="375">
        <f t="shared" si="15"/>
        <v>0</v>
      </c>
      <c r="LG107" s="375">
        <f t="shared" si="15"/>
        <v>0</v>
      </c>
      <c r="LH107" s="375">
        <f t="shared" si="15"/>
        <v>0</v>
      </c>
      <c r="LI107" s="375">
        <f t="shared" si="15"/>
        <v>0</v>
      </c>
      <c r="LJ107" s="375">
        <f t="shared" si="15"/>
        <v>0</v>
      </c>
      <c r="LK107" s="375">
        <f t="shared" si="15"/>
        <v>0</v>
      </c>
      <c r="LL107" s="375">
        <f t="shared" si="15"/>
        <v>0</v>
      </c>
      <c r="LM107" s="375">
        <f t="shared" si="15"/>
        <v>0</v>
      </c>
      <c r="LN107" s="375">
        <f t="shared" si="15"/>
        <v>0</v>
      </c>
      <c r="LO107" s="375">
        <f t="shared" si="15"/>
        <v>0</v>
      </c>
      <c r="LP107" s="375">
        <f t="shared" si="15"/>
        <v>0</v>
      </c>
      <c r="LQ107" s="375">
        <f t="shared" si="15"/>
        <v>0</v>
      </c>
      <c r="LR107" s="375">
        <f t="shared" si="15"/>
        <v>0</v>
      </c>
      <c r="LS107" s="375">
        <f t="shared" si="15"/>
        <v>0</v>
      </c>
      <c r="LT107" s="375">
        <f t="shared" si="15"/>
        <v>0</v>
      </c>
      <c r="LU107" s="375">
        <f t="shared" si="15"/>
        <v>0</v>
      </c>
      <c r="LV107" s="375">
        <f t="shared" si="15"/>
        <v>0</v>
      </c>
      <c r="LW107" s="375">
        <f t="shared" si="15"/>
        <v>0</v>
      </c>
      <c r="LX107" s="375">
        <f t="shared" si="15"/>
        <v>0</v>
      </c>
      <c r="LY107" s="375">
        <f t="shared" si="15"/>
        <v>0</v>
      </c>
      <c r="LZ107" s="375">
        <f t="shared" si="15"/>
        <v>0</v>
      </c>
      <c r="MA107" s="375">
        <f t="shared" si="15"/>
        <v>0</v>
      </c>
      <c r="MB107" s="375">
        <f t="shared" si="15"/>
        <v>0</v>
      </c>
      <c r="MC107" s="375">
        <f t="shared" si="15"/>
        <v>0</v>
      </c>
      <c r="MD107" s="375">
        <f t="shared" si="15"/>
        <v>0</v>
      </c>
      <c r="ME107" s="375">
        <f t="shared" si="15"/>
        <v>0</v>
      </c>
      <c r="MF107" s="375">
        <f t="shared" si="15"/>
        <v>0</v>
      </c>
      <c r="MG107" s="375">
        <f t="shared" si="15"/>
        <v>0</v>
      </c>
      <c r="MH107" s="375">
        <f t="shared" si="15"/>
        <v>0</v>
      </c>
      <c r="MI107" s="375">
        <f t="shared" si="15"/>
        <v>0</v>
      </c>
      <c r="MJ107" s="375">
        <f t="shared" si="15"/>
        <v>0</v>
      </c>
      <c r="MK107" s="375">
        <f t="shared" si="15"/>
        <v>0</v>
      </c>
      <c r="ML107" s="375">
        <f t="shared" si="15"/>
        <v>0</v>
      </c>
      <c r="MM107" s="375">
        <f t="shared" si="15"/>
        <v>0</v>
      </c>
      <c r="MN107" s="375">
        <f t="shared" si="15"/>
        <v>0</v>
      </c>
      <c r="MO107" s="375">
        <f t="shared" si="15"/>
        <v>0</v>
      </c>
      <c r="MP107" s="375">
        <f t="shared" si="15"/>
        <v>0</v>
      </c>
      <c r="MQ107" s="375">
        <f t="shared" si="15"/>
        <v>0</v>
      </c>
      <c r="MR107" s="375">
        <f t="shared" si="15"/>
        <v>0</v>
      </c>
      <c r="MS107" s="375">
        <f t="shared" si="15"/>
        <v>0</v>
      </c>
      <c r="MT107" s="375">
        <f t="shared" si="15"/>
        <v>0</v>
      </c>
      <c r="MU107" s="375">
        <f t="shared" si="15"/>
        <v>0</v>
      </c>
      <c r="MV107" s="375">
        <f t="shared" si="15"/>
        <v>0</v>
      </c>
      <c r="MW107" s="375">
        <f t="shared" si="15"/>
        <v>0</v>
      </c>
      <c r="MX107" s="375">
        <f t="shared" si="15"/>
        <v>0</v>
      </c>
      <c r="MY107" s="375">
        <f t="shared" si="15"/>
        <v>0</v>
      </c>
      <c r="MZ107" s="375">
        <f t="shared" si="15"/>
        <v>0</v>
      </c>
      <c r="NA107" s="375">
        <f t="shared" ref="NA107:PL107" si="16">COUNT(NA110,NA111,NA112)</f>
        <v>0</v>
      </c>
      <c r="NB107" s="375">
        <f t="shared" si="16"/>
        <v>0</v>
      </c>
      <c r="NC107" s="375">
        <f t="shared" si="16"/>
        <v>0</v>
      </c>
      <c r="ND107" s="375">
        <f t="shared" si="16"/>
        <v>0</v>
      </c>
      <c r="NE107" s="375">
        <f t="shared" si="16"/>
        <v>0</v>
      </c>
      <c r="NF107" s="375">
        <f t="shared" si="16"/>
        <v>0</v>
      </c>
      <c r="NG107" s="375">
        <f t="shared" si="16"/>
        <v>0</v>
      </c>
      <c r="NH107" s="375">
        <f t="shared" si="16"/>
        <v>0</v>
      </c>
      <c r="NI107" s="375">
        <f t="shared" si="16"/>
        <v>0</v>
      </c>
      <c r="NJ107" s="375">
        <f t="shared" si="16"/>
        <v>0</v>
      </c>
      <c r="NK107" s="375">
        <f t="shared" si="16"/>
        <v>0</v>
      </c>
      <c r="NL107" s="375">
        <f t="shared" si="16"/>
        <v>0</v>
      </c>
      <c r="NM107" s="375">
        <f t="shared" si="16"/>
        <v>0</v>
      </c>
      <c r="NN107" s="375">
        <f t="shared" si="16"/>
        <v>0</v>
      </c>
      <c r="NO107" s="375">
        <f t="shared" si="16"/>
        <v>0</v>
      </c>
      <c r="NP107" s="375">
        <f t="shared" si="16"/>
        <v>0</v>
      </c>
      <c r="NQ107" s="375">
        <f t="shared" si="16"/>
        <v>0</v>
      </c>
      <c r="NR107" s="375">
        <f t="shared" si="16"/>
        <v>0</v>
      </c>
      <c r="NS107" s="375">
        <f t="shared" si="16"/>
        <v>0</v>
      </c>
      <c r="NT107" s="375">
        <f t="shared" si="16"/>
        <v>0</v>
      </c>
      <c r="NU107" s="375">
        <f t="shared" si="16"/>
        <v>0</v>
      </c>
      <c r="NV107" s="375">
        <f t="shared" si="16"/>
        <v>0</v>
      </c>
      <c r="NW107" s="375">
        <f t="shared" si="16"/>
        <v>0</v>
      </c>
      <c r="NX107" s="375">
        <f t="shared" si="16"/>
        <v>0</v>
      </c>
      <c r="NY107" s="375">
        <f t="shared" si="16"/>
        <v>0</v>
      </c>
      <c r="NZ107" s="375">
        <f t="shared" si="16"/>
        <v>0</v>
      </c>
      <c r="OA107" s="375">
        <f t="shared" si="16"/>
        <v>0</v>
      </c>
      <c r="OB107" s="375">
        <f t="shared" si="16"/>
        <v>0</v>
      </c>
      <c r="OC107" s="375">
        <f t="shared" si="16"/>
        <v>0</v>
      </c>
      <c r="OD107" s="375">
        <f t="shared" si="16"/>
        <v>0</v>
      </c>
      <c r="OE107" s="375">
        <f t="shared" si="16"/>
        <v>0</v>
      </c>
      <c r="OF107" s="375">
        <f t="shared" si="16"/>
        <v>0</v>
      </c>
      <c r="OG107" s="375">
        <f t="shared" si="16"/>
        <v>0</v>
      </c>
      <c r="OH107" s="375">
        <f t="shared" si="16"/>
        <v>0</v>
      </c>
      <c r="OI107" s="375">
        <f t="shared" si="16"/>
        <v>0</v>
      </c>
      <c r="OJ107" s="375">
        <f t="shared" si="16"/>
        <v>0</v>
      </c>
      <c r="OK107" s="375">
        <f t="shared" si="16"/>
        <v>0</v>
      </c>
      <c r="OL107" s="375">
        <f t="shared" si="16"/>
        <v>0</v>
      </c>
      <c r="OM107" s="375">
        <f t="shared" si="16"/>
        <v>0</v>
      </c>
      <c r="ON107" s="375">
        <f t="shared" si="16"/>
        <v>0</v>
      </c>
      <c r="OO107" s="375">
        <f t="shared" si="16"/>
        <v>0</v>
      </c>
      <c r="OP107" s="375">
        <f t="shared" si="16"/>
        <v>0</v>
      </c>
      <c r="OQ107" s="377">
        <f t="shared" si="16"/>
        <v>0</v>
      </c>
      <c r="OR107" s="377">
        <f t="shared" si="16"/>
        <v>0</v>
      </c>
      <c r="OS107" s="377">
        <f t="shared" si="16"/>
        <v>0</v>
      </c>
      <c r="OT107" s="377">
        <f t="shared" si="16"/>
        <v>0</v>
      </c>
      <c r="OU107" s="377">
        <f t="shared" si="16"/>
        <v>0</v>
      </c>
      <c r="OV107" s="377">
        <f t="shared" si="16"/>
        <v>0</v>
      </c>
      <c r="OW107" s="377">
        <f t="shared" si="16"/>
        <v>0</v>
      </c>
      <c r="OX107" s="377">
        <f t="shared" si="16"/>
        <v>0</v>
      </c>
      <c r="OY107" s="377">
        <f t="shared" si="16"/>
        <v>0</v>
      </c>
      <c r="OZ107" s="377">
        <f t="shared" si="16"/>
        <v>0</v>
      </c>
      <c r="PA107" s="377">
        <f t="shared" si="16"/>
        <v>0</v>
      </c>
      <c r="PB107" s="377">
        <f t="shared" si="16"/>
        <v>0</v>
      </c>
      <c r="PC107" s="377">
        <f t="shared" si="16"/>
        <v>0</v>
      </c>
      <c r="PD107" s="377">
        <f t="shared" si="16"/>
        <v>0</v>
      </c>
      <c r="PE107" s="377">
        <f t="shared" si="16"/>
        <v>0</v>
      </c>
      <c r="PF107" s="377">
        <f t="shared" si="16"/>
        <v>0</v>
      </c>
      <c r="PG107" s="377">
        <f t="shared" si="16"/>
        <v>0</v>
      </c>
      <c r="PH107" s="377">
        <f t="shared" si="16"/>
        <v>0</v>
      </c>
      <c r="PI107" s="377">
        <f t="shared" si="16"/>
        <v>0</v>
      </c>
      <c r="PJ107" s="377">
        <f t="shared" si="16"/>
        <v>0</v>
      </c>
      <c r="PK107" s="377">
        <f t="shared" si="16"/>
        <v>0</v>
      </c>
      <c r="PL107" s="377">
        <f t="shared" si="16"/>
        <v>0</v>
      </c>
      <c r="PM107" s="377">
        <f t="shared" ref="PM107:RX107" si="17">COUNT(PM110,PM111,PM112)</f>
        <v>0</v>
      </c>
      <c r="PN107" s="377">
        <f t="shared" si="17"/>
        <v>0</v>
      </c>
      <c r="PO107" s="377">
        <f t="shared" si="17"/>
        <v>0</v>
      </c>
      <c r="PP107" s="377">
        <f t="shared" si="17"/>
        <v>0</v>
      </c>
      <c r="PQ107" s="377">
        <f t="shared" si="17"/>
        <v>0</v>
      </c>
      <c r="PR107" s="377">
        <f t="shared" si="17"/>
        <v>0</v>
      </c>
      <c r="PS107" s="377">
        <f t="shared" si="17"/>
        <v>0</v>
      </c>
      <c r="PT107" s="377">
        <f t="shared" si="17"/>
        <v>0</v>
      </c>
      <c r="PU107" s="377">
        <f t="shared" si="17"/>
        <v>0</v>
      </c>
      <c r="PV107" s="377">
        <f t="shared" si="17"/>
        <v>0</v>
      </c>
      <c r="PW107" s="377">
        <f t="shared" si="17"/>
        <v>0</v>
      </c>
      <c r="PX107" s="377">
        <f t="shared" si="17"/>
        <v>0</v>
      </c>
      <c r="PY107" s="377">
        <f t="shared" si="17"/>
        <v>0</v>
      </c>
      <c r="PZ107" s="377">
        <f t="shared" si="17"/>
        <v>0</v>
      </c>
      <c r="QA107" s="377">
        <f t="shared" si="17"/>
        <v>0</v>
      </c>
      <c r="QB107" s="377">
        <f t="shared" si="17"/>
        <v>0</v>
      </c>
      <c r="QC107" s="377">
        <f t="shared" si="17"/>
        <v>0</v>
      </c>
      <c r="QD107" s="377">
        <f t="shared" si="17"/>
        <v>0</v>
      </c>
      <c r="QE107" s="377">
        <f t="shared" si="17"/>
        <v>0</v>
      </c>
      <c r="QF107" s="377">
        <f t="shared" si="17"/>
        <v>0</v>
      </c>
      <c r="QG107" s="377">
        <f t="shared" si="17"/>
        <v>0</v>
      </c>
      <c r="QH107" s="377">
        <f t="shared" si="17"/>
        <v>0</v>
      </c>
      <c r="QI107" s="377">
        <f t="shared" si="17"/>
        <v>0</v>
      </c>
      <c r="QJ107" s="377">
        <f t="shared" si="17"/>
        <v>0</v>
      </c>
      <c r="QK107" s="377">
        <f t="shared" si="17"/>
        <v>0</v>
      </c>
      <c r="QL107" s="377">
        <f t="shared" si="17"/>
        <v>0</v>
      </c>
      <c r="QM107" s="377">
        <f t="shared" si="17"/>
        <v>0</v>
      </c>
      <c r="QN107" s="377">
        <f t="shared" si="17"/>
        <v>0</v>
      </c>
      <c r="QO107" s="377">
        <f t="shared" si="17"/>
        <v>0</v>
      </c>
      <c r="QP107" s="377">
        <f t="shared" si="17"/>
        <v>0</v>
      </c>
      <c r="QQ107" s="377">
        <f t="shared" si="17"/>
        <v>0</v>
      </c>
      <c r="QR107" s="377">
        <f t="shared" si="17"/>
        <v>0</v>
      </c>
      <c r="QS107" s="377">
        <f t="shared" si="17"/>
        <v>0</v>
      </c>
      <c r="QT107" s="377">
        <f t="shared" si="17"/>
        <v>0</v>
      </c>
      <c r="QU107" s="377">
        <f t="shared" si="17"/>
        <v>0</v>
      </c>
      <c r="QV107" s="377">
        <f t="shared" si="17"/>
        <v>0</v>
      </c>
      <c r="QW107" s="377">
        <f t="shared" si="17"/>
        <v>0</v>
      </c>
      <c r="QX107" s="377">
        <f t="shared" si="17"/>
        <v>0</v>
      </c>
      <c r="QY107" s="377">
        <f t="shared" si="17"/>
        <v>0</v>
      </c>
      <c r="QZ107" s="377">
        <f t="shared" si="17"/>
        <v>0</v>
      </c>
      <c r="RA107" s="377">
        <f t="shared" si="17"/>
        <v>0</v>
      </c>
      <c r="RB107" s="377">
        <f t="shared" si="17"/>
        <v>0</v>
      </c>
      <c r="RC107" s="377">
        <f t="shared" si="17"/>
        <v>0</v>
      </c>
      <c r="RD107" s="377">
        <f t="shared" si="17"/>
        <v>0</v>
      </c>
      <c r="RE107" s="377">
        <f t="shared" si="17"/>
        <v>0</v>
      </c>
      <c r="RF107" s="377">
        <f t="shared" si="17"/>
        <v>0</v>
      </c>
      <c r="RG107" s="377">
        <f t="shared" si="17"/>
        <v>0</v>
      </c>
      <c r="RH107" s="377">
        <f t="shared" si="17"/>
        <v>0</v>
      </c>
      <c r="RI107" s="377">
        <f t="shared" si="17"/>
        <v>0</v>
      </c>
      <c r="RJ107" s="377">
        <f t="shared" si="17"/>
        <v>0</v>
      </c>
      <c r="RK107" s="377">
        <f t="shared" si="17"/>
        <v>0</v>
      </c>
      <c r="RL107" s="377">
        <f t="shared" si="17"/>
        <v>0</v>
      </c>
      <c r="RM107" s="377">
        <f t="shared" si="17"/>
        <v>0</v>
      </c>
      <c r="RN107" s="377">
        <f t="shared" si="17"/>
        <v>0</v>
      </c>
      <c r="RO107" s="377">
        <f t="shared" si="17"/>
        <v>0</v>
      </c>
      <c r="RP107" s="377">
        <f t="shared" si="17"/>
        <v>0</v>
      </c>
      <c r="RQ107" s="377">
        <f t="shared" si="17"/>
        <v>0</v>
      </c>
      <c r="RR107" s="377">
        <f t="shared" si="17"/>
        <v>0</v>
      </c>
      <c r="RS107" s="377">
        <f t="shared" si="17"/>
        <v>0</v>
      </c>
      <c r="RT107" s="377">
        <f t="shared" si="17"/>
        <v>0</v>
      </c>
      <c r="RU107" s="377">
        <f t="shared" si="17"/>
        <v>0</v>
      </c>
      <c r="RV107" s="377">
        <f t="shared" si="17"/>
        <v>0</v>
      </c>
      <c r="RW107" s="377">
        <f t="shared" si="17"/>
        <v>0</v>
      </c>
      <c r="RX107" s="377">
        <f t="shared" si="17"/>
        <v>0</v>
      </c>
      <c r="RY107" s="377">
        <f t="shared" ref="RY107:UJ107" si="18">COUNT(RY110,RY111,RY112)</f>
        <v>0</v>
      </c>
      <c r="RZ107" s="377">
        <f t="shared" si="18"/>
        <v>0</v>
      </c>
      <c r="SA107" s="377">
        <f t="shared" si="18"/>
        <v>0</v>
      </c>
      <c r="SB107" s="377">
        <f t="shared" si="18"/>
        <v>0</v>
      </c>
      <c r="SC107" s="377">
        <f t="shared" si="18"/>
        <v>0</v>
      </c>
      <c r="SD107" s="377">
        <f t="shared" si="18"/>
        <v>0</v>
      </c>
      <c r="SE107" s="377">
        <f t="shared" si="18"/>
        <v>0</v>
      </c>
      <c r="SF107" s="377">
        <f t="shared" si="18"/>
        <v>0</v>
      </c>
      <c r="SG107" s="377">
        <f t="shared" si="18"/>
        <v>0</v>
      </c>
      <c r="SH107" s="377">
        <f t="shared" si="18"/>
        <v>0</v>
      </c>
      <c r="SI107" s="377">
        <f t="shared" si="18"/>
        <v>0</v>
      </c>
      <c r="SJ107" s="377">
        <f t="shared" si="18"/>
        <v>0</v>
      </c>
      <c r="SK107" s="377">
        <f t="shared" si="18"/>
        <v>0</v>
      </c>
      <c r="SL107" s="377">
        <f t="shared" si="18"/>
        <v>0</v>
      </c>
      <c r="SM107" s="377">
        <f t="shared" si="18"/>
        <v>0</v>
      </c>
      <c r="SN107" s="377">
        <f t="shared" si="18"/>
        <v>0</v>
      </c>
      <c r="SO107" s="377">
        <f t="shared" si="18"/>
        <v>0</v>
      </c>
      <c r="SP107" s="377">
        <f t="shared" si="18"/>
        <v>0</v>
      </c>
      <c r="SQ107" s="377">
        <f t="shared" si="18"/>
        <v>0</v>
      </c>
      <c r="SR107" s="377">
        <f t="shared" si="18"/>
        <v>0</v>
      </c>
      <c r="SS107" s="377">
        <f t="shared" si="18"/>
        <v>0</v>
      </c>
      <c r="ST107" s="377">
        <f t="shared" si="18"/>
        <v>0</v>
      </c>
      <c r="SU107" s="377">
        <f t="shared" si="18"/>
        <v>0</v>
      </c>
      <c r="SV107" s="377">
        <f t="shared" si="18"/>
        <v>0</v>
      </c>
      <c r="SW107" s="377">
        <f t="shared" si="18"/>
        <v>0</v>
      </c>
      <c r="SX107" s="377">
        <f t="shared" si="18"/>
        <v>0</v>
      </c>
      <c r="SY107" s="377">
        <f t="shared" si="18"/>
        <v>0</v>
      </c>
      <c r="SZ107" s="377">
        <f t="shared" si="18"/>
        <v>0</v>
      </c>
      <c r="TA107" s="377">
        <f t="shared" si="18"/>
        <v>0</v>
      </c>
      <c r="TB107" s="377">
        <f t="shared" si="18"/>
        <v>0</v>
      </c>
      <c r="TC107" s="377">
        <f t="shared" si="18"/>
        <v>0</v>
      </c>
      <c r="TD107" s="377">
        <f t="shared" si="18"/>
        <v>0</v>
      </c>
      <c r="TE107" s="377">
        <f t="shared" si="18"/>
        <v>0</v>
      </c>
      <c r="TF107" s="377">
        <f t="shared" si="18"/>
        <v>0</v>
      </c>
      <c r="TG107" s="377">
        <f t="shared" si="18"/>
        <v>0</v>
      </c>
      <c r="TH107" s="377">
        <f t="shared" si="18"/>
        <v>0</v>
      </c>
      <c r="TI107" s="377">
        <f t="shared" si="18"/>
        <v>0</v>
      </c>
      <c r="TJ107" s="377">
        <f t="shared" si="18"/>
        <v>0</v>
      </c>
      <c r="TK107" s="377">
        <f t="shared" si="18"/>
        <v>0</v>
      </c>
      <c r="TL107" s="377">
        <f t="shared" si="18"/>
        <v>0</v>
      </c>
      <c r="TM107" s="377">
        <f t="shared" si="18"/>
        <v>0</v>
      </c>
      <c r="TN107" s="377">
        <f t="shared" si="18"/>
        <v>0</v>
      </c>
      <c r="TO107" s="377">
        <f t="shared" si="18"/>
        <v>0</v>
      </c>
      <c r="TP107" s="377">
        <f t="shared" si="18"/>
        <v>0</v>
      </c>
      <c r="TQ107" s="377">
        <f t="shared" si="18"/>
        <v>0</v>
      </c>
      <c r="TR107" s="377">
        <f t="shared" si="18"/>
        <v>0</v>
      </c>
      <c r="TS107" s="377">
        <f t="shared" si="18"/>
        <v>0</v>
      </c>
      <c r="TT107" s="377">
        <f t="shared" si="18"/>
        <v>0</v>
      </c>
      <c r="TU107" s="377">
        <f t="shared" si="18"/>
        <v>0</v>
      </c>
      <c r="TV107" s="377">
        <f t="shared" si="18"/>
        <v>0</v>
      </c>
      <c r="TW107" s="377">
        <f t="shared" si="18"/>
        <v>0</v>
      </c>
      <c r="TX107" s="377">
        <f t="shared" si="18"/>
        <v>0</v>
      </c>
      <c r="TY107" s="377">
        <f t="shared" si="18"/>
        <v>0</v>
      </c>
      <c r="TZ107" s="377">
        <f t="shared" si="18"/>
        <v>0</v>
      </c>
      <c r="UA107" s="377">
        <f t="shared" si="18"/>
        <v>0</v>
      </c>
      <c r="UB107" s="377">
        <f t="shared" si="18"/>
        <v>0</v>
      </c>
      <c r="UC107" s="377">
        <f t="shared" si="18"/>
        <v>0</v>
      </c>
      <c r="UD107" s="377">
        <f t="shared" si="18"/>
        <v>0</v>
      </c>
      <c r="UE107" s="377">
        <f t="shared" si="18"/>
        <v>0</v>
      </c>
      <c r="UF107" s="377">
        <f t="shared" si="18"/>
        <v>0</v>
      </c>
      <c r="UG107" s="377">
        <f t="shared" si="18"/>
        <v>0</v>
      </c>
      <c r="UH107" s="377">
        <f t="shared" si="18"/>
        <v>0</v>
      </c>
      <c r="UI107" s="377">
        <f t="shared" si="18"/>
        <v>0</v>
      </c>
      <c r="UJ107" s="377">
        <f t="shared" si="18"/>
        <v>0</v>
      </c>
      <c r="UK107" s="377">
        <f t="shared" ref="UK107:WI107" si="19">COUNT(UK110,UK111,UK112)</f>
        <v>0</v>
      </c>
      <c r="UL107" s="377">
        <f t="shared" si="19"/>
        <v>0</v>
      </c>
      <c r="UM107" s="377">
        <f t="shared" si="19"/>
        <v>0</v>
      </c>
      <c r="UN107" s="377">
        <f t="shared" si="19"/>
        <v>0</v>
      </c>
      <c r="UO107" s="377">
        <f t="shared" si="19"/>
        <v>0</v>
      </c>
      <c r="UP107" s="377">
        <f t="shared" si="19"/>
        <v>0</v>
      </c>
      <c r="UQ107" s="377">
        <f t="shared" si="19"/>
        <v>0</v>
      </c>
      <c r="UR107" s="377">
        <f t="shared" si="19"/>
        <v>0</v>
      </c>
      <c r="US107" s="377">
        <f t="shared" si="19"/>
        <v>0</v>
      </c>
      <c r="UT107" s="377">
        <f t="shared" si="19"/>
        <v>0</v>
      </c>
      <c r="UU107" s="377">
        <f t="shared" si="19"/>
        <v>0</v>
      </c>
      <c r="UV107" s="377">
        <f t="shared" si="19"/>
        <v>0</v>
      </c>
      <c r="UW107" s="377">
        <f t="shared" si="19"/>
        <v>0</v>
      </c>
      <c r="UX107" s="377">
        <f t="shared" si="19"/>
        <v>0</v>
      </c>
      <c r="UY107" s="377">
        <f t="shared" si="19"/>
        <v>0</v>
      </c>
      <c r="UZ107" s="377">
        <f t="shared" si="19"/>
        <v>0</v>
      </c>
      <c r="VA107" s="377">
        <f t="shared" si="19"/>
        <v>0</v>
      </c>
      <c r="VB107" s="377">
        <f t="shared" si="19"/>
        <v>0</v>
      </c>
      <c r="VC107" s="377">
        <f t="shared" si="19"/>
        <v>0</v>
      </c>
      <c r="VD107" s="377">
        <f t="shared" si="19"/>
        <v>0</v>
      </c>
      <c r="VE107" s="377">
        <f t="shared" si="19"/>
        <v>0</v>
      </c>
      <c r="VF107" s="377">
        <f t="shared" si="19"/>
        <v>0</v>
      </c>
      <c r="VG107" s="377">
        <f t="shared" si="19"/>
        <v>0</v>
      </c>
      <c r="VH107" s="377">
        <f t="shared" si="19"/>
        <v>0</v>
      </c>
      <c r="VI107" s="377">
        <f t="shared" si="19"/>
        <v>0</v>
      </c>
      <c r="VJ107" s="377">
        <f t="shared" si="19"/>
        <v>0</v>
      </c>
      <c r="VK107" s="377">
        <f t="shared" si="19"/>
        <v>0</v>
      </c>
      <c r="VL107" s="377">
        <f t="shared" si="19"/>
        <v>0</v>
      </c>
      <c r="VM107" s="377">
        <f t="shared" si="19"/>
        <v>0</v>
      </c>
      <c r="VN107" s="377">
        <f t="shared" si="19"/>
        <v>0</v>
      </c>
      <c r="VO107" s="377">
        <f t="shared" si="19"/>
        <v>0</v>
      </c>
      <c r="VP107" s="377">
        <f t="shared" si="19"/>
        <v>0</v>
      </c>
      <c r="VQ107" s="377">
        <f t="shared" si="19"/>
        <v>0</v>
      </c>
      <c r="VR107" s="377">
        <f t="shared" si="19"/>
        <v>0</v>
      </c>
      <c r="VS107" s="377">
        <f t="shared" si="19"/>
        <v>0</v>
      </c>
      <c r="VT107" s="377">
        <f t="shared" si="19"/>
        <v>0</v>
      </c>
      <c r="VU107" s="377">
        <f t="shared" si="19"/>
        <v>0</v>
      </c>
      <c r="VV107" s="377">
        <f t="shared" si="19"/>
        <v>0</v>
      </c>
      <c r="VW107" s="377">
        <f t="shared" si="19"/>
        <v>0</v>
      </c>
      <c r="VX107" s="377">
        <f t="shared" si="19"/>
        <v>0</v>
      </c>
      <c r="VY107" s="377">
        <f t="shared" si="19"/>
        <v>0</v>
      </c>
      <c r="VZ107" s="377">
        <f t="shared" si="19"/>
        <v>0</v>
      </c>
      <c r="WA107" s="377">
        <f t="shared" si="19"/>
        <v>0</v>
      </c>
      <c r="WB107" s="377">
        <f t="shared" si="19"/>
        <v>0</v>
      </c>
      <c r="WC107" s="377">
        <f t="shared" si="19"/>
        <v>0</v>
      </c>
      <c r="WD107" s="377">
        <f t="shared" si="19"/>
        <v>0</v>
      </c>
      <c r="WE107" s="377">
        <f t="shared" si="19"/>
        <v>0</v>
      </c>
      <c r="WF107" s="377">
        <f t="shared" si="19"/>
        <v>0</v>
      </c>
      <c r="WG107" s="377">
        <f t="shared" si="19"/>
        <v>0</v>
      </c>
      <c r="WH107" s="377">
        <f t="shared" si="19"/>
        <v>0</v>
      </c>
      <c r="WI107" s="375">
        <f t="shared" si="19"/>
        <v>0</v>
      </c>
    </row>
    <row r="108" spans="1:607">
      <c r="A108" s="348"/>
      <c r="B108" s="360" t="s">
        <v>840</v>
      </c>
      <c r="C108" s="348"/>
      <c r="D108" s="348"/>
      <c r="E108" s="348"/>
      <c r="F108" s="348"/>
      <c r="G108" s="361" t="str">
        <f t="shared" si="2"/>
        <v/>
      </c>
      <c r="H108" s="361" t="str">
        <f t="shared" si="3"/>
        <v/>
      </c>
      <c r="I108" s="397"/>
      <c r="J108" s="348"/>
      <c r="K108" s="348"/>
      <c r="L108" s="348"/>
      <c r="M108" s="348"/>
      <c r="N108" s="400"/>
      <c r="O108" s="400"/>
      <c r="P108" s="400"/>
      <c r="Q108" s="400"/>
      <c r="R108" s="400"/>
      <c r="S108" s="400"/>
      <c r="T108" s="400"/>
      <c r="U108" s="400"/>
      <c r="V108" s="400"/>
      <c r="W108" s="400"/>
      <c r="X108" s="400"/>
      <c r="Y108" s="400"/>
      <c r="Z108" s="400"/>
      <c r="AA108" s="400"/>
      <c r="AB108" s="400"/>
      <c r="AC108" s="400"/>
      <c r="AD108" s="400"/>
      <c r="AE108" s="400"/>
      <c r="AF108" s="400"/>
      <c r="AG108" s="400"/>
      <c r="AH108" s="400"/>
      <c r="AI108" s="400"/>
      <c r="AJ108" s="400"/>
      <c r="AK108" s="400"/>
      <c r="AL108" s="400"/>
      <c r="AM108" s="400"/>
      <c r="AN108" s="400"/>
      <c r="AO108" s="400"/>
      <c r="AP108" s="400"/>
      <c r="AQ108" s="400"/>
      <c r="AR108" s="400"/>
      <c r="AS108" s="400"/>
      <c r="AT108" s="400"/>
      <c r="AU108" s="400"/>
      <c r="AV108" s="400"/>
      <c r="AW108" s="400"/>
      <c r="AX108" s="400"/>
      <c r="AY108" s="400"/>
      <c r="AZ108" s="400"/>
      <c r="BA108" s="400"/>
      <c r="BB108" s="400"/>
      <c r="BC108" s="400"/>
      <c r="BD108" s="400"/>
      <c r="BE108" s="400"/>
      <c r="BF108" s="400"/>
      <c r="BG108" s="400"/>
      <c r="BH108" s="400"/>
      <c r="BI108" s="400"/>
      <c r="BJ108" s="400"/>
      <c r="BK108" s="400"/>
      <c r="BL108" s="400"/>
      <c r="BM108" s="400"/>
      <c r="BN108" s="400"/>
      <c r="BO108" s="400"/>
      <c r="BP108" s="400"/>
      <c r="BQ108" s="400"/>
      <c r="BR108" s="400"/>
      <c r="BS108" s="400"/>
      <c r="BT108" s="400"/>
      <c r="BU108" s="400"/>
      <c r="BV108" s="400"/>
      <c r="BW108" s="400"/>
      <c r="BX108" s="400"/>
      <c r="BY108" s="400"/>
      <c r="BZ108" s="400"/>
      <c r="CA108" s="400"/>
      <c r="CB108" s="400"/>
      <c r="CC108" s="400"/>
      <c r="CD108" s="400"/>
      <c r="CE108" s="400"/>
      <c r="CF108" s="400"/>
      <c r="CG108" s="400"/>
      <c r="CH108" s="400"/>
      <c r="CI108" s="400"/>
      <c r="CJ108" s="400"/>
      <c r="CK108" s="400"/>
      <c r="CL108" s="400"/>
      <c r="CM108" s="400"/>
      <c r="CN108" s="400"/>
      <c r="CO108" s="400"/>
      <c r="CP108" s="400"/>
      <c r="CQ108" s="400"/>
      <c r="CR108" s="400"/>
      <c r="CS108" s="400"/>
      <c r="CT108" s="400"/>
      <c r="CU108" s="400"/>
      <c r="CV108" s="400"/>
      <c r="CW108" s="400"/>
      <c r="CX108" s="400"/>
      <c r="CY108" s="400"/>
      <c r="CZ108" s="362"/>
      <c r="DB108" s="899" t="s">
        <v>1267</v>
      </c>
      <c r="DC108" s="899"/>
      <c r="DD108" s="375">
        <f>COUNT(DD116:DD125)</f>
        <v>0</v>
      </c>
      <c r="DE108" s="375">
        <f t="shared" ref="DE108:FP108" si="20">COUNT(DE116:DE125)</f>
        <v>0</v>
      </c>
      <c r="DF108" s="375">
        <f t="shared" si="20"/>
        <v>0</v>
      </c>
      <c r="DG108" s="375">
        <f t="shared" si="20"/>
        <v>0</v>
      </c>
      <c r="DH108" s="375">
        <f t="shared" si="20"/>
        <v>0</v>
      </c>
      <c r="DI108" s="375">
        <f t="shared" si="20"/>
        <v>0</v>
      </c>
      <c r="DJ108" s="375">
        <f t="shared" si="20"/>
        <v>0</v>
      </c>
      <c r="DK108" s="375">
        <f t="shared" si="20"/>
        <v>0</v>
      </c>
      <c r="DL108" s="375">
        <f t="shared" si="20"/>
        <v>0</v>
      </c>
      <c r="DM108" s="375">
        <f t="shared" si="20"/>
        <v>0</v>
      </c>
      <c r="DN108" s="375">
        <f t="shared" si="20"/>
        <v>0</v>
      </c>
      <c r="DO108" s="375">
        <f t="shared" si="20"/>
        <v>0</v>
      </c>
      <c r="DP108" s="375">
        <f t="shared" si="20"/>
        <v>0</v>
      </c>
      <c r="DQ108" s="375">
        <f t="shared" si="20"/>
        <v>0</v>
      </c>
      <c r="DR108" s="375">
        <f t="shared" si="20"/>
        <v>0</v>
      </c>
      <c r="DS108" s="375">
        <f t="shared" si="20"/>
        <v>0</v>
      </c>
      <c r="DT108" s="375">
        <f t="shared" si="20"/>
        <v>0</v>
      </c>
      <c r="DU108" s="375">
        <f t="shared" si="20"/>
        <v>0</v>
      </c>
      <c r="DV108" s="375">
        <f t="shared" si="20"/>
        <v>0</v>
      </c>
      <c r="DW108" s="375">
        <f t="shared" si="20"/>
        <v>0</v>
      </c>
      <c r="DX108" s="376">
        <f t="shared" si="20"/>
        <v>0</v>
      </c>
      <c r="DY108" s="375">
        <f t="shared" si="20"/>
        <v>0</v>
      </c>
      <c r="DZ108" s="375">
        <f t="shared" si="20"/>
        <v>0</v>
      </c>
      <c r="EA108" s="375">
        <f t="shared" si="20"/>
        <v>0</v>
      </c>
      <c r="EB108" s="375">
        <f t="shared" si="20"/>
        <v>0</v>
      </c>
      <c r="EC108" s="375">
        <f t="shared" si="20"/>
        <v>0</v>
      </c>
      <c r="ED108" s="375">
        <f t="shared" si="20"/>
        <v>0</v>
      </c>
      <c r="EE108" s="375">
        <f t="shared" si="20"/>
        <v>0</v>
      </c>
      <c r="EF108" s="375">
        <f t="shared" si="20"/>
        <v>0</v>
      </c>
      <c r="EG108" s="375">
        <f t="shared" si="20"/>
        <v>0</v>
      </c>
      <c r="EH108" s="375">
        <f t="shared" si="20"/>
        <v>0</v>
      </c>
      <c r="EI108" s="375">
        <f t="shared" si="20"/>
        <v>0</v>
      </c>
      <c r="EJ108" s="375">
        <f t="shared" si="20"/>
        <v>0</v>
      </c>
      <c r="EK108" s="375">
        <f t="shared" si="20"/>
        <v>0</v>
      </c>
      <c r="EL108" s="375">
        <f t="shared" si="20"/>
        <v>0</v>
      </c>
      <c r="EM108" s="375">
        <f t="shared" si="20"/>
        <v>0</v>
      </c>
      <c r="EN108" s="375">
        <f t="shared" si="20"/>
        <v>0</v>
      </c>
      <c r="EO108" s="375">
        <f t="shared" si="20"/>
        <v>0</v>
      </c>
      <c r="EP108" s="375">
        <f t="shared" si="20"/>
        <v>0</v>
      </c>
      <c r="EQ108" s="375">
        <f t="shared" si="20"/>
        <v>0</v>
      </c>
      <c r="ER108" s="375">
        <f t="shared" si="20"/>
        <v>0</v>
      </c>
      <c r="ES108" s="375">
        <f t="shared" si="20"/>
        <v>0</v>
      </c>
      <c r="ET108" s="375">
        <f t="shared" si="20"/>
        <v>0</v>
      </c>
      <c r="EU108" s="375">
        <f t="shared" si="20"/>
        <v>0</v>
      </c>
      <c r="EV108" s="375">
        <f t="shared" si="20"/>
        <v>0</v>
      </c>
      <c r="EW108" s="375">
        <f t="shared" si="20"/>
        <v>0</v>
      </c>
      <c r="EX108" s="375">
        <f t="shared" si="20"/>
        <v>0</v>
      </c>
      <c r="EY108" s="375">
        <f t="shared" si="20"/>
        <v>0</v>
      </c>
      <c r="EZ108" s="375">
        <f t="shared" si="20"/>
        <v>0</v>
      </c>
      <c r="FA108" s="375">
        <f t="shared" si="20"/>
        <v>0</v>
      </c>
      <c r="FB108" s="375">
        <f t="shared" si="20"/>
        <v>0</v>
      </c>
      <c r="FC108" s="375">
        <f t="shared" si="20"/>
        <v>0</v>
      </c>
      <c r="FD108" s="375">
        <f t="shared" si="20"/>
        <v>0</v>
      </c>
      <c r="FE108" s="375">
        <f t="shared" si="20"/>
        <v>0</v>
      </c>
      <c r="FF108" s="375">
        <f t="shared" si="20"/>
        <v>0</v>
      </c>
      <c r="FG108" s="375">
        <f t="shared" si="20"/>
        <v>0</v>
      </c>
      <c r="FH108" s="375">
        <f t="shared" si="20"/>
        <v>0</v>
      </c>
      <c r="FI108" s="375">
        <f t="shared" si="20"/>
        <v>0</v>
      </c>
      <c r="FJ108" s="375">
        <f t="shared" si="20"/>
        <v>0</v>
      </c>
      <c r="FK108" s="375">
        <f t="shared" si="20"/>
        <v>0</v>
      </c>
      <c r="FL108" s="375">
        <f t="shared" si="20"/>
        <v>0</v>
      </c>
      <c r="FM108" s="375">
        <f t="shared" si="20"/>
        <v>0</v>
      </c>
      <c r="FN108" s="375">
        <f t="shared" si="20"/>
        <v>0</v>
      </c>
      <c r="FO108" s="375">
        <f t="shared" si="20"/>
        <v>0</v>
      </c>
      <c r="FP108" s="375">
        <f t="shared" si="20"/>
        <v>0</v>
      </c>
      <c r="FQ108" s="375">
        <f t="shared" ref="FQ108:IB108" si="21">COUNT(FQ116:FQ125)</f>
        <v>0</v>
      </c>
      <c r="FR108" s="375">
        <f t="shared" si="21"/>
        <v>0</v>
      </c>
      <c r="FS108" s="375">
        <f t="shared" si="21"/>
        <v>0</v>
      </c>
      <c r="FT108" s="375">
        <f t="shared" si="21"/>
        <v>0</v>
      </c>
      <c r="FU108" s="375">
        <f t="shared" si="21"/>
        <v>0</v>
      </c>
      <c r="FV108" s="375">
        <f t="shared" si="21"/>
        <v>0</v>
      </c>
      <c r="FW108" s="375">
        <f t="shared" si="21"/>
        <v>0</v>
      </c>
      <c r="FX108" s="375">
        <f t="shared" si="21"/>
        <v>0</v>
      </c>
      <c r="FY108" s="375">
        <f t="shared" si="21"/>
        <v>0</v>
      </c>
      <c r="FZ108" s="375">
        <f t="shared" si="21"/>
        <v>0</v>
      </c>
      <c r="GA108" s="375">
        <f t="shared" si="21"/>
        <v>0</v>
      </c>
      <c r="GB108" s="375">
        <f t="shared" si="21"/>
        <v>0</v>
      </c>
      <c r="GC108" s="375">
        <f t="shared" si="21"/>
        <v>0</v>
      </c>
      <c r="GD108" s="375">
        <f t="shared" si="21"/>
        <v>0</v>
      </c>
      <c r="GE108" s="375">
        <f t="shared" si="21"/>
        <v>0</v>
      </c>
      <c r="GF108" s="375">
        <f t="shared" si="21"/>
        <v>0</v>
      </c>
      <c r="GG108" s="375">
        <f t="shared" si="21"/>
        <v>0</v>
      </c>
      <c r="GH108" s="375">
        <f t="shared" si="21"/>
        <v>0</v>
      </c>
      <c r="GI108" s="375">
        <f t="shared" si="21"/>
        <v>0</v>
      </c>
      <c r="GJ108" s="375">
        <f t="shared" si="21"/>
        <v>0</v>
      </c>
      <c r="GK108" s="375">
        <f t="shared" si="21"/>
        <v>0</v>
      </c>
      <c r="GL108" s="375">
        <f t="shared" si="21"/>
        <v>0</v>
      </c>
      <c r="GM108" s="375">
        <f t="shared" si="21"/>
        <v>0</v>
      </c>
      <c r="GN108" s="375">
        <f t="shared" si="21"/>
        <v>0</v>
      </c>
      <c r="GO108" s="375">
        <f t="shared" si="21"/>
        <v>0</v>
      </c>
      <c r="GP108" s="375">
        <f t="shared" si="21"/>
        <v>0</v>
      </c>
      <c r="GQ108" s="375">
        <f t="shared" si="21"/>
        <v>0</v>
      </c>
      <c r="GR108" s="375">
        <f t="shared" si="21"/>
        <v>0</v>
      </c>
      <c r="GS108" s="375">
        <f t="shared" si="21"/>
        <v>0</v>
      </c>
      <c r="GT108" s="375">
        <f t="shared" si="21"/>
        <v>0</v>
      </c>
      <c r="GU108" s="375">
        <f t="shared" si="21"/>
        <v>0</v>
      </c>
      <c r="GV108" s="375">
        <f t="shared" si="21"/>
        <v>0</v>
      </c>
      <c r="GW108" s="375">
        <f t="shared" si="21"/>
        <v>0</v>
      </c>
      <c r="GX108" s="375">
        <f t="shared" si="21"/>
        <v>0</v>
      </c>
      <c r="GY108" s="375">
        <f t="shared" si="21"/>
        <v>0</v>
      </c>
      <c r="GZ108" s="375">
        <f t="shared" si="21"/>
        <v>0</v>
      </c>
      <c r="HA108" s="375">
        <f t="shared" si="21"/>
        <v>0</v>
      </c>
      <c r="HB108" s="375">
        <f t="shared" si="21"/>
        <v>0</v>
      </c>
      <c r="HC108" s="375">
        <f t="shared" si="21"/>
        <v>0</v>
      </c>
      <c r="HD108" s="375">
        <f t="shared" si="21"/>
        <v>0</v>
      </c>
      <c r="HE108" s="375">
        <f t="shared" si="21"/>
        <v>0</v>
      </c>
      <c r="HF108" s="375">
        <f t="shared" si="21"/>
        <v>0</v>
      </c>
      <c r="HG108" s="375">
        <f t="shared" si="21"/>
        <v>0</v>
      </c>
      <c r="HH108" s="375">
        <f t="shared" si="21"/>
        <v>0</v>
      </c>
      <c r="HI108" s="375">
        <f t="shared" si="21"/>
        <v>0</v>
      </c>
      <c r="HJ108" s="375">
        <f t="shared" si="21"/>
        <v>0</v>
      </c>
      <c r="HK108" s="375">
        <f t="shared" si="21"/>
        <v>0</v>
      </c>
      <c r="HL108" s="375">
        <f t="shared" si="21"/>
        <v>0</v>
      </c>
      <c r="HM108" s="375">
        <f t="shared" si="21"/>
        <v>0</v>
      </c>
      <c r="HN108" s="375">
        <f t="shared" si="21"/>
        <v>0</v>
      </c>
      <c r="HO108" s="375">
        <f t="shared" si="21"/>
        <v>0</v>
      </c>
      <c r="HP108" s="375">
        <f t="shared" si="21"/>
        <v>0</v>
      </c>
      <c r="HQ108" s="375">
        <f t="shared" si="21"/>
        <v>0</v>
      </c>
      <c r="HR108" s="375">
        <f t="shared" si="21"/>
        <v>0</v>
      </c>
      <c r="HS108" s="375">
        <f t="shared" si="21"/>
        <v>0</v>
      </c>
      <c r="HT108" s="375">
        <f t="shared" si="21"/>
        <v>0</v>
      </c>
      <c r="HU108" s="375">
        <f t="shared" si="21"/>
        <v>0</v>
      </c>
      <c r="HV108" s="375">
        <f t="shared" si="21"/>
        <v>0</v>
      </c>
      <c r="HW108" s="375">
        <f t="shared" si="21"/>
        <v>0</v>
      </c>
      <c r="HX108" s="375">
        <f t="shared" si="21"/>
        <v>0</v>
      </c>
      <c r="HY108" s="375">
        <f t="shared" si="21"/>
        <v>0</v>
      </c>
      <c r="HZ108" s="375">
        <f t="shared" si="21"/>
        <v>0</v>
      </c>
      <c r="IA108" s="375">
        <f t="shared" si="21"/>
        <v>0</v>
      </c>
      <c r="IB108" s="375">
        <f t="shared" si="21"/>
        <v>0</v>
      </c>
      <c r="IC108" s="375">
        <f t="shared" ref="IC108:KN108" si="22">COUNT(IC116:IC125)</f>
        <v>0</v>
      </c>
      <c r="ID108" s="375">
        <f t="shared" si="22"/>
        <v>0</v>
      </c>
      <c r="IE108" s="375">
        <f t="shared" si="22"/>
        <v>0</v>
      </c>
      <c r="IF108" s="375">
        <f t="shared" si="22"/>
        <v>0</v>
      </c>
      <c r="IG108" s="375">
        <f t="shared" si="22"/>
        <v>0</v>
      </c>
      <c r="IH108" s="375">
        <f t="shared" si="22"/>
        <v>0</v>
      </c>
      <c r="II108" s="375">
        <f t="shared" si="22"/>
        <v>0</v>
      </c>
      <c r="IJ108" s="375">
        <f t="shared" si="22"/>
        <v>0</v>
      </c>
      <c r="IK108" s="375">
        <f t="shared" si="22"/>
        <v>0</v>
      </c>
      <c r="IL108" s="375">
        <f t="shared" si="22"/>
        <v>0</v>
      </c>
      <c r="IM108" s="375">
        <f t="shared" si="22"/>
        <v>0</v>
      </c>
      <c r="IN108" s="375">
        <f t="shared" si="22"/>
        <v>0</v>
      </c>
      <c r="IO108" s="375">
        <f t="shared" si="22"/>
        <v>0</v>
      </c>
      <c r="IP108" s="375">
        <f t="shared" si="22"/>
        <v>0</v>
      </c>
      <c r="IQ108" s="375">
        <f t="shared" si="22"/>
        <v>0</v>
      </c>
      <c r="IR108" s="375">
        <f t="shared" si="22"/>
        <v>0</v>
      </c>
      <c r="IS108" s="375">
        <f t="shared" si="22"/>
        <v>0</v>
      </c>
      <c r="IT108" s="375">
        <f t="shared" si="22"/>
        <v>0</v>
      </c>
      <c r="IU108" s="375">
        <f t="shared" si="22"/>
        <v>0</v>
      </c>
      <c r="IV108" s="375">
        <f t="shared" si="22"/>
        <v>0</v>
      </c>
      <c r="IW108" s="375">
        <f t="shared" si="22"/>
        <v>0</v>
      </c>
      <c r="IX108" s="375">
        <f t="shared" si="22"/>
        <v>0</v>
      </c>
      <c r="IY108" s="375">
        <f t="shared" si="22"/>
        <v>0</v>
      </c>
      <c r="IZ108" s="375">
        <f t="shared" si="22"/>
        <v>0</v>
      </c>
      <c r="JA108" s="375">
        <f t="shared" si="22"/>
        <v>0</v>
      </c>
      <c r="JB108" s="375">
        <f t="shared" si="22"/>
        <v>0</v>
      </c>
      <c r="JC108" s="375">
        <f t="shared" si="22"/>
        <v>0</v>
      </c>
      <c r="JD108" s="375">
        <f t="shared" si="22"/>
        <v>0</v>
      </c>
      <c r="JE108" s="375">
        <f t="shared" si="22"/>
        <v>0</v>
      </c>
      <c r="JF108" s="375">
        <f t="shared" si="22"/>
        <v>0</v>
      </c>
      <c r="JG108" s="375">
        <f t="shared" si="22"/>
        <v>0</v>
      </c>
      <c r="JH108" s="375">
        <f t="shared" si="22"/>
        <v>0</v>
      </c>
      <c r="JI108" s="375">
        <f t="shared" si="22"/>
        <v>0</v>
      </c>
      <c r="JJ108" s="375">
        <f t="shared" si="22"/>
        <v>0</v>
      </c>
      <c r="JK108" s="375">
        <f t="shared" si="22"/>
        <v>0</v>
      </c>
      <c r="JL108" s="375">
        <f t="shared" si="22"/>
        <v>0</v>
      </c>
      <c r="JM108" s="375">
        <f t="shared" si="22"/>
        <v>0</v>
      </c>
      <c r="JN108" s="375">
        <f t="shared" si="22"/>
        <v>0</v>
      </c>
      <c r="JO108" s="375">
        <f t="shared" si="22"/>
        <v>0</v>
      </c>
      <c r="JP108" s="375">
        <f t="shared" si="22"/>
        <v>0</v>
      </c>
      <c r="JQ108" s="375">
        <f t="shared" si="22"/>
        <v>0</v>
      </c>
      <c r="JR108" s="375">
        <f t="shared" si="22"/>
        <v>0</v>
      </c>
      <c r="JS108" s="375">
        <f t="shared" si="22"/>
        <v>0</v>
      </c>
      <c r="JT108" s="375">
        <f t="shared" si="22"/>
        <v>0</v>
      </c>
      <c r="JU108" s="375">
        <f t="shared" si="22"/>
        <v>0</v>
      </c>
      <c r="JV108" s="375">
        <f t="shared" si="22"/>
        <v>0</v>
      </c>
      <c r="JW108" s="375">
        <f t="shared" si="22"/>
        <v>0</v>
      </c>
      <c r="JX108" s="375">
        <f t="shared" si="22"/>
        <v>0</v>
      </c>
      <c r="JY108" s="375">
        <f t="shared" si="22"/>
        <v>0</v>
      </c>
      <c r="JZ108" s="375">
        <f t="shared" si="22"/>
        <v>0</v>
      </c>
      <c r="KA108" s="375">
        <f t="shared" si="22"/>
        <v>0</v>
      </c>
      <c r="KB108" s="375">
        <f t="shared" si="22"/>
        <v>0</v>
      </c>
      <c r="KC108" s="375">
        <f t="shared" si="22"/>
        <v>0</v>
      </c>
      <c r="KD108" s="375">
        <f t="shared" si="22"/>
        <v>0</v>
      </c>
      <c r="KE108" s="375">
        <f t="shared" si="22"/>
        <v>0</v>
      </c>
      <c r="KF108" s="375">
        <f t="shared" si="22"/>
        <v>0</v>
      </c>
      <c r="KG108" s="375">
        <f t="shared" si="22"/>
        <v>0</v>
      </c>
      <c r="KH108" s="375">
        <f t="shared" si="22"/>
        <v>0</v>
      </c>
      <c r="KI108" s="375">
        <f t="shared" si="22"/>
        <v>0</v>
      </c>
      <c r="KJ108" s="375">
        <f t="shared" si="22"/>
        <v>0</v>
      </c>
      <c r="KK108" s="375">
        <f t="shared" si="22"/>
        <v>0</v>
      </c>
      <c r="KL108" s="375">
        <f t="shared" si="22"/>
        <v>0</v>
      </c>
      <c r="KM108" s="375">
        <f t="shared" si="22"/>
        <v>0</v>
      </c>
      <c r="KN108" s="375">
        <f t="shared" si="22"/>
        <v>0</v>
      </c>
      <c r="KO108" s="375">
        <f t="shared" ref="KO108:MZ108" si="23">COUNT(KO116:KO125)</f>
        <v>0</v>
      </c>
      <c r="KP108" s="375">
        <f t="shared" si="23"/>
        <v>0</v>
      </c>
      <c r="KQ108" s="375">
        <f t="shared" si="23"/>
        <v>0</v>
      </c>
      <c r="KR108" s="375">
        <f t="shared" si="23"/>
        <v>0</v>
      </c>
      <c r="KS108" s="375">
        <f t="shared" si="23"/>
        <v>0</v>
      </c>
      <c r="KT108" s="375">
        <f t="shared" si="23"/>
        <v>0</v>
      </c>
      <c r="KU108" s="375">
        <f t="shared" si="23"/>
        <v>0</v>
      </c>
      <c r="KV108" s="375">
        <f t="shared" si="23"/>
        <v>0</v>
      </c>
      <c r="KW108" s="375">
        <f t="shared" si="23"/>
        <v>0</v>
      </c>
      <c r="KX108" s="375">
        <f t="shared" si="23"/>
        <v>0</v>
      </c>
      <c r="KY108" s="375">
        <f t="shared" si="23"/>
        <v>0</v>
      </c>
      <c r="KZ108" s="375">
        <f t="shared" si="23"/>
        <v>0</v>
      </c>
      <c r="LA108" s="375">
        <f t="shared" si="23"/>
        <v>0</v>
      </c>
      <c r="LB108" s="375">
        <f t="shared" si="23"/>
        <v>0</v>
      </c>
      <c r="LC108" s="375">
        <f t="shared" si="23"/>
        <v>0</v>
      </c>
      <c r="LD108" s="375">
        <f t="shared" si="23"/>
        <v>0</v>
      </c>
      <c r="LE108" s="375">
        <f t="shared" si="23"/>
        <v>0</v>
      </c>
      <c r="LF108" s="375">
        <f t="shared" si="23"/>
        <v>0</v>
      </c>
      <c r="LG108" s="375">
        <f t="shared" si="23"/>
        <v>0</v>
      </c>
      <c r="LH108" s="375">
        <f t="shared" si="23"/>
        <v>0</v>
      </c>
      <c r="LI108" s="375">
        <f t="shared" si="23"/>
        <v>0</v>
      </c>
      <c r="LJ108" s="375">
        <f t="shared" si="23"/>
        <v>0</v>
      </c>
      <c r="LK108" s="375">
        <f t="shared" si="23"/>
        <v>0</v>
      </c>
      <c r="LL108" s="375">
        <f t="shared" si="23"/>
        <v>0</v>
      </c>
      <c r="LM108" s="375">
        <f t="shared" si="23"/>
        <v>0</v>
      </c>
      <c r="LN108" s="375">
        <f t="shared" si="23"/>
        <v>0</v>
      </c>
      <c r="LO108" s="375">
        <f t="shared" si="23"/>
        <v>0</v>
      </c>
      <c r="LP108" s="375">
        <f t="shared" si="23"/>
        <v>0</v>
      </c>
      <c r="LQ108" s="375">
        <f t="shared" si="23"/>
        <v>0</v>
      </c>
      <c r="LR108" s="375">
        <f t="shared" si="23"/>
        <v>0</v>
      </c>
      <c r="LS108" s="375">
        <f t="shared" si="23"/>
        <v>0</v>
      </c>
      <c r="LT108" s="375">
        <f t="shared" si="23"/>
        <v>0</v>
      </c>
      <c r="LU108" s="375">
        <f t="shared" si="23"/>
        <v>0</v>
      </c>
      <c r="LV108" s="375">
        <f t="shared" si="23"/>
        <v>0</v>
      </c>
      <c r="LW108" s="375">
        <f t="shared" si="23"/>
        <v>0</v>
      </c>
      <c r="LX108" s="375">
        <f t="shared" si="23"/>
        <v>0</v>
      </c>
      <c r="LY108" s="375">
        <f t="shared" si="23"/>
        <v>0</v>
      </c>
      <c r="LZ108" s="375">
        <f t="shared" si="23"/>
        <v>0</v>
      </c>
      <c r="MA108" s="375">
        <f t="shared" si="23"/>
        <v>0</v>
      </c>
      <c r="MB108" s="375">
        <f t="shared" si="23"/>
        <v>0</v>
      </c>
      <c r="MC108" s="375">
        <f t="shared" si="23"/>
        <v>0</v>
      </c>
      <c r="MD108" s="375">
        <f t="shared" si="23"/>
        <v>0</v>
      </c>
      <c r="ME108" s="375">
        <f t="shared" si="23"/>
        <v>0</v>
      </c>
      <c r="MF108" s="375">
        <f t="shared" si="23"/>
        <v>0</v>
      </c>
      <c r="MG108" s="375">
        <f t="shared" si="23"/>
        <v>0</v>
      </c>
      <c r="MH108" s="375">
        <f t="shared" si="23"/>
        <v>0</v>
      </c>
      <c r="MI108" s="375">
        <f t="shared" si="23"/>
        <v>0</v>
      </c>
      <c r="MJ108" s="375">
        <f t="shared" si="23"/>
        <v>0</v>
      </c>
      <c r="MK108" s="375">
        <f t="shared" si="23"/>
        <v>0</v>
      </c>
      <c r="ML108" s="375">
        <f t="shared" si="23"/>
        <v>0</v>
      </c>
      <c r="MM108" s="375">
        <f t="shared" si="23"/>
        <v>0</v>
      </c>
      <c r="MN108" s="375">
        <f t="shared" si="23"/>
        <v>0</v>
      </c>
      <c r="MO108" s="375">
        <f t="shared" si="23"/>
        <v>0</v>
      </c>
      <c r="MP108" s="375">
        <f t="shared" si="23"/>
        <v>0</v>
      </c>
      <c r="MQ108" s="375">
        <f t="shared" si="23"/>
        <v>0</v>
      </c>
      <c r="MR108" s="375">
        <f t="shared" si="23"/>
        <v>0</v>
      </c>
      <c r="MS108" s="375">
        <f t="shared" si="23"/>
        <v>0</v>
      </c>
      <c r="MT108" s="375">
        <f t="shared" si="23"/>
        <v>0</v>
      </c>
      <c r="MU108" s="375">
        <f t="shared" si="23"/>
        <v>0</v>
      </c>
      <c r="MV108" s="375">
        <f t="shared" si="23"/>
        <v>0</v>
      </c>
      <c r="MW108" s="375">
        <f t="shared" si="23"/>
        <v>0</v>
      </c>
      <c r="MX108" s="375">
        <f t="shared" si="23"/>
        <v>0</v>
      </c>
      <c r="MY108" s="375">
        <f t="shared" si="23"/>
        <v>0</v>
      </c>
      <c r="MZ108" s="375">
        <f t="shared" si="23"/>
        <v>0</v>
      </c>
      <c r="NA108" s="375">
        <f t="shared" ref="NA108:PL108" si="24">COUNT(NA116:NA125)</f>
        <v>0</v>
      </c>
      <c r="NB108" s="375">
        <f t="shared" si="24"/>
        <v>0</v>
      </c>
      <c r="NC108" s="375">
        <f t="shared" si="24"/>
        <v>0</v>
      </c>
      <c r="ND108" s="375">
        <f t="shared" si="24"/>
        <v>0</v>
      </c>
      <c r="NE108" s="375">
        <f t="shared" si="24"/>
        <v>0</v>
      </c>
      <c r="NF108" s="375">
        <f t="shared" si="24"/>
        <v>0</v>
      </c>
      <c r="NG108" s="375">
        <f t="shared" si="24"/>
        <v>0</v>
      </c>
      <c r="NH108" s="375">
        <f t="shared" si="24"/>
        <v>0</v>
      </c>
      <c r="NI108" s="375">
        <f t="shared" si="24"/>
        <v>0</v>
      </c>
      <c r="NJ108" s="375">
        <f t="shared" si="24"/>
        <v>0</v>
      </c>
      <c r="NK108" s="375">
        <f t="shared" si="24"/>
        <v>0</v>
      </c>
      <c r="NL108" s="375">
        <f t="shared" si="24"/>
        <v>0</v>
      </c>
      <c r="NM108" s="375">
        <f t="shared" si="24"/>
        <v>0</v>
      </c>
      <c r="NN108" s="375">
        <f t="shared" si="24"/>
        <v>0</v>
      </c>
      <c r="NO108" s="375">
        <f t="shared" si="24"/>
        <v>0</v>
      </c>
      <c r="NP108" s="375">
        <f t="shared" si="24"/>
        <v>0</v>
      </c>
      <c r="NQ108" s="375">
        <f t="shared" si="24"/>
        <v>0</v>
      </c>
      <c r="NR108" s="375">
        <f t="shared" si="24"/>
        <v>0</v>
      </c>
      <c r="NS108" s="375">
        <f t="shared" si="24"/>
        <v>0</v>
      </c>
      <c r="NT108" s="375">
        <f t="shared" si="24"/>
        <v>0</v>
      </c>
      <c r="NU108" s="375">
        <f t="shared" si="24"/>
        <v>0</v>
      </c>
      <c r="NV108" s="375">
        <f t="shared" si="24"/>
        <v>0</v>
      </c>
      <c r="NW108" s="375">
        <f t="shared" si="24"/>
        <v>0</v>
      </c>
      <c r="NX108" s="375">
        <f t="shared" si="24"/>
        <v>0</v>
      </c>
      <c r="NY108" s="375">
        <f t="shared" si="24"/>
        <v>0</v>
      </c>
      <c r="NZ108" s="375">
        <f t="shared" si="24"/>
        <v>0</v>
      </c>
      <c r="OA108" s="375">
        <f t="shared" si="24"/>
        <v>0</v>
      </c>
      <c r="OB108" s="375">
        <f t="shared" si="24"/>
        <v>0</v>
      </c>
      <c r="OC108" s="375">
        <f t="shared" si="24"/>
        <v>0</v>
      </c>
      <c r="OD108" s="375">
        <f t="shared" si="24"/>
        <v>0</v>
      </c>
      <c r="OE108" s="375">
        <f t="shared" si="24"/>
        <v>0</v>
      </c>
      <c r="OF108" s="375">
        <f t="shared" si="24"/>
        <v>0</v>
      </c>
      <c r="OG108" s="375">
        <f t="shared" si="24"/>
        <v>0</v>
      </c>
      <c r="OH108" s="375">
        <f t="shared" si="24"/>
        <v>0</v>
      </c>
      <c r="OI108" s="375">
        <f t="shared" si="24"/>
        <v>0</v>
      </c>
      <c r="OJ108" s="375">
        <f t="shared" si="24"/>
        <v>0</v>
      </c>
      <c r="OK108" s="375">
        <f t="shared" si="24"/>
        <v>0</v>
      </c>
      <c r="OL108" s="375">
        <f t="shared" si="24"/>
        <v>0</v>
      </c>
      <c r="OM108" s="375">
        <f t="shared" si="24"/>
        <v>0</v>
      </c>
      <c r="ON108" s="375">
        <f t="shared" si="24"/>
        <v>0</v>
      </c>
      <c r="OO108" s="375">
        <f t="shared" si="24"/>
        <v>0</v>
      </c>
      <c r="OP108" s="375">
        <f t="shared" si="24"/>
        <v>0</v>
      </c>
      <c r="OQ108" s="377">
        <f t="shared" si="24"/>
        <v>0</v>
      </c>
      <c r="OR108" s="377">
        <f t="shared" si="24"/>
        <v>0</v>
      </c>
      <c r="OS108" s="377">
        <f t="shared" si="24"/>
        <v>0</v>
      </c>
      <c r="OT108" s="377">
        <f t="shared" si="24"/>
        <v>0</v>
      </c>
      <c r="OU108" s="377">
        <f t="shared" si="24"/>
        <v>0</v>
      </c>
      <c r="OV108" s="377">
        <f t="shared" si="24"/>
        <v>0</v>
      </c>
      <c r="OW108" s="377">
        <f t="shared" si="24"/>
        <v>0</v>
      </c>
      <c r="OX108" s="377">
        <f t="shared" si="24"/>
        <v>0</v>
      </c>
      <c r="OY108" s="377">
        <f t="shared" si="24"/>
        <v>0</v>
      </c>
      <c r="OZ108" s="377">
        <f t="shared" si="24"/>
        <v>0</v>
      </c>
      <c r="PA108" s="377">
        <f t="shared" si="24"/>
        <v>0</v>
      </c>
      <c r="PB108" s="377">
        <f t="shared" si="24"/>
        <v>0</v>
      </c>
      <c r="PC108" s="377">
        <f t="shared" si="24"/>
        <v>0</v>
      </c>
      <c r="PD108" s="377">
        <f t="shared" si="24"/>
        <v>0</v>
      </c>
      <c r="PE108" s="377">
        <f t="shared" si="24"/>
        <v>0</v>
      </c>
      <c r="PF108" s="377">
        <f t="shared" si="24"/>
        <v>0</v>
      </c>
      <c r="PG108" s="377">
        <f t="shared" si="24"/>
        <v>0</v>
      </c>
      <c r="PH108" s="377">
        <f t="shared" si="24"/>
        <v>0</v>
      </c>
      <c r="PI108" s="377">
        <f t="shared" si="24"/>
        <v>0</v>
      </c>
      <c r="PJ108" s="377">
        <f t="shared" si="24"/>
        <v>0</v>
      </c>
      <c r="PK108" s="377">
        <f t="shared" si="24"/>
        <v>0</v>
      </c>
      <c r="PL108" s="377">
        <f t="shared" si="24"/>
        <v>0</v>
      </c>
      <c r="PM108" s="377">
        <f t="shared" ref="PM108:RX108" si="25">COUNT(PM116:PM125)</f>
        <v>0</v>
      </c>
      <c r="PN108" s="377">
        <f t="shared" si="25"/>
        <v>0</v>
      </c>
      <c r="PO108" s="377">
        <f t="shared" si="25"/>
        <v>0</v>
      </c>
      <c r="PP108" s="377">
        <f t="shared" si="25"/>
        <v>0</v>
      </c>
      <c r="PQ108" s="377">
        <f t="shared" si="25"/>
        <v>0</v>
      </c>
      <c r="PR108" s="377">
        <f t="shared" si="25"/>
        <v>0</v>
      </c>
      <c r="PS108" s="377">
        <f t="shared" si="25"/>
        <v>0</v>
      </c>
      <c r="PT108" s="377">
        <f t="shared" si="25"/>
        <v>0</v>
      </c>
      <c r="PU108" s="377">
        <f t="shared" si="25"/>
        <v>0</v>
      </c>
      <c r="PV108" s="377">
        <f t="shared" si="25"/>
        <v>0</v>
      </c>
      <c r="PW108" s="377">
        <f t="shared" si="25"/>
        <v>0</v>
      </c>
      <c r="PX108" s="377">
        <f t="shared" si="25"/>
        <v>0</v>
      </c>
      <c r="PY108" s="377">
        <f t="shared" si="25"/>
        <v>0</v>
      </c>
      <c r="PZ108" s="377">
        <f t="shared" si="25"/>
        <v>0</v>
      </c>
      <c r="QA108" s="377">
        <f t="shared" si="25"/>
        <v>0</v>
      </c>
      <c r="QB108" s="377">
        <f t="shared" si="25"/>
        <v>0</v>
      </c>
      <c r="QC108" s="377">
        <f t="shared" si="25"/>
        <v>0</v>
      </c>
      <c r="QD108" s="377">
        <f t="shared" si="25"/>
        <v>0</v>
      </c>
      <c r="QE108" s="377">
        <f t="shared" si="25"/>
        <v>0</v>
      </c>
      <c r="QF108" s="377">
        <f t="shared" si="25"/>
        <v>0</v>
      </c>
      <c r="QG108" s="377">
        <f t="shared" si="25"/>
        <v>0</v>
      </c>
      <c r="QH108" s="377">
        <f t="shared" si="25"/>
        <v>0</v>
      </c>
      <c r="QI108" s="377">
        <f t="shared" si="25"/>
        <v>0</v>
      </c>
      <c r="QJ108" s="377">
        <f t="shared" si="25"/>
        <v>0</v>
      </c>
      <c r="QK108" s="377">
        <f t="shared" si="25"/>
        <v>0</v>
      </c>
      <c r="QL108" s="377">
        <f t="shared" si="25"/>
        <v>0</v>
      </c>
      <c r="QM108" s="377">
        <f t="shared" si="25"/>
        <v>0</v>
      </c>
      <c r="QN108" s="377">
        <f t="shared" si="25"/>
        <v>0</v>
      </c>
      <c r="QO108" s="377">
        <f t="shared" si="25"/>
        <v>0</v>
      </c>
      <c r="QP108" s="377">
        <f t="shared" si="25"/>
        <v>0</v>
      </c>
      <c r="QQ108" s="377">
        <f t="shared" si="25"/>
        <v>0</v>
      </c>
      <c r="QR108" s="377">
        <f t="shared" si="25"/>
        <v>0</v>
      </c>
      <c r="QS108" s="377">
        <f t="shared" si="25"/>
        <v>0</v>
      </c>
      <c r="QT108" s="377">
        <f t="shared" si="25"/>
        <v>0</v>
      </c>
      <c r="QU108" s="377">
        <f t="shared" si="25"/>
        <v>0</v>
      </c>
      <c r="QV108" s="377">
        <f t="shared" si="25"/>
        <v>0</v>
      </c>
      <c r="QW108" s="377">
        <f t="shared" si="25"/>
        <v>0</v>
      </c>
      <c r="QX108" s="377">
        <f t="shared" si="25"/>
        <v>0</v>
      </c>
      <c r="QY108" s="377">
        <f t="shared" si="25"/>
        <v>0</v>
      </c>
      <c r="QZ108" s="377">
        <f t="shared" si="25"/>
        <v>0</v>
      </c>
      <c r="RA108" s="377">
        <f t="shared" si="25"/>
        <v>0</v>
      </c>
      <c r="RB108" s="377">
        <f t="shared" si="25"/>
        <v>0</v>
      </c>
      <c r="RC108" s="377">
        <f t="shared" si="25"/>
        <v>0</v>
      </c>
      <c r="RD108" s="377">
        <f t="shared" si="25"/>
        <v>0</v>
      </c>
      <c r="RE108" s="377">
        <f t="shared" si="25"/>
        <v>0</v>
      </c>
      <c r="RF108" s="377">
        <f t="shared" si="25"/>
        <v>0</v>
      </c>
      <c r="RG108" s="377">
        <f t="shared" si="25"/>
        <v>0</v>
      </c>
      <c r="RH108" s="377">
        <f t="shared" si="25"/>
        <v>0</v>
      </c>
      <c r="RI108" s="377">
        <f t="shared" si="25"/>
        <v>0</v>
      </c>
      <c r="RJ108" s="377">
        <f t="shared" si="25"/>
        <v>0</v>
      </c>
      <c r="RK108" s="377">
        <f t="shared" si="25"/>
        <v>0</v>
      </c>
      <c r="RL108" s="377">
        <f t="shared" si="25"/>
        <v>0</v>
      </c>
      <c r="RM108" s="377">
        <f t="shared" si="25"/>
        <v>0</v>
      </c>
      <c r="RN108" s="377">
        <f t="shared" si="25"/>
        <v>0</v>
      </c>
      <c r="RO108" s="377">
        <f t="shared" si="25"/>
        <v>0</v>
      </c>
      <c r="RP108" s="377">
        <f t="shared" si="25"/>
        <v>0</v>
      </c>
      <c r="RQ108" s="377">
        <f t="shared" si="25"/>
        <v>0</v>
      </c>
      <c r="RR108" s="377">
        <f t="shared" si="25"/>
        <v>0</v>
      </c>
      <c r="RS108" s="377">
        <f t="shared" si="25"/>
        <v>0</v>
      </c>
      <c r="RT108" s="377">
        <f t="shared" si="25"/>
        <v>0</v>
      </c>
      <c r="RU108" s="377">
        <f t="shared" si="25"/>
        <v>0</v>
      </c>
      <c r="RV108" s="377">
        <f t="shared" si="25"/>
        <v>0</v>
      </c>
      <c r="RW108" s="377">
        <f t="shared" si="25"/>
        <v>0</v>
      </c>
      <c r="RX108" s="377">
        <f t="shared" si="25"/>
        <v>0</v>
      </c>
      <c r="RY108" s="377">
        <f t="shared" ref="RY108:UJ108" si="26">COUNT(RY116:RY125)</f>
        <v>0</v>
      </c>
      <c r="RZ108" s="377">
        <f t="shared" si="26"/>
        <v>0</v>
      </c>
      <c r="SA108" s="377">
        <f t="shared" si="26"/>
        <v>0</v>
      </c>
      <c r="SB108" s="377">
        <f t="shared" si="26"/>
        <v>0</v>
      </c>
      <c r="SC108" s="377">
        <f t="shared" si="26"/>
        <v>0</v>
      </c>
      <c r="SD108" s="377">
        <f t="shared" si="26"/>
        <v>0</v>
      </c>
      <c r="SE108" s="377">
        <f t="shared" si="26"/>
        <v>0</v>
      </c>
      <c r="SF108" s="377">
        <f t="shared" si="26"/>
        <v>0</v>
      </c>
      <c r="SG108" s="377">
        <f t="shared" si="26"/>
        <v>0</v>
      </c>
      <c r="SH108" s="377">
        <f t="shared" si="26"/>
        <v>0</v>
      </c>
      <c r="SI108" s="377">
        <f t="shared" si="26"/>
        <v>0</v>
      </c>
      <c r="SJ108" s="377">
        <f t="shared" si="26"/>
        <v>0</v>
      </c>
      <c r="SK108" s="377">
        <f t="shared" si="26"/>
        <v>0</v>
      </c>
      <c r="SL108" s="377">
        <f t="shared" si="26"/>
        <v>0</v>
      </c>
      <c r="SM108" s="377">
        <f t="shared" si="26"/>
        <v>0</v>
      </c>
      <c r="SN108" s="377">
        <f t="shared" si="26"/>
        <v>0</v>
      </c>
      <c r="SO108" s="377">
        <f t="shared" si="26"/>
        <v>0</v>
      </c>
      <c r="SP108" s="377">
        <f t="shared" si="26"/>
        <v>0</v>
      </c>
      <c r="SQ108" s="377">
        <f t="shared" si="26"/>
        <v>0</v>
      </c>
      <c r="SR108" s="377">
        <f t="shared" si="26"/>
        <v>0</v>
      </c>
      <c r="SS108" s="377">
        <f t="shared" si="26"/>
        <v>0</v>
      </c>
      <c r="ST108" s="377">
        <f t="shared" si="26"/>
        <v>0</v>
      </c>
      <c r="SU108" s="377">
        <f t="shared" si="26"/>
        <v>0</v>
      </c>
      <c r="SV108" s="377">
        <f t="shared" si="26"/>
        <v>0</v>
      </c>
      <c r="SW108" s="377">
        <f t="shared" si="26"/>
        <v>0</v>
      </c>
      <c r="SX108" s="377">
        <f t="shared" si="26"/>
        <v>0</v>
      </c>
      <c r="SY108" s="377">
        <f t="shared" si="26"/>
        <v>0</v>
      </c>
      <c r="SZ108" s="377">
        <f t="shared" si="26"/>
        <v>0</v>
      </c>
      <c r="TA108" s="377">
        <f t="shared" si="26"/>
        <v>0</v>
      </c>
      <c r="TB108" s="377">
        <f t="shared" si="26"/>
        <v>0</v>
      </c>
      <c r="TC108" s="377">
        <f t="shared" si="26"/>
        <v>0</v>
      </c>
      <c r="TD108" s="377">
        <f t="shared" si="26"/>
        <v>0</v>
      </c>
      <c r="TE108" s="377">
        <f t="shared" si="26"/>
        <v>0</v>
      </c>
      <c r="TF108" s="377">
        <f t="shared" si="26"/>
        <v>0</v>
      </c>
      <c r="TG108" s="377">
        <f t="shared" si="26"/>
        <v>0</v>
      </c>
      <c r="TH108" s="377">
        <f t="shared" si="26"/>
        <v>0</v>
      </c>
      <c r="TI108" s="377">
        <f t="shared" si="26"/>
        <v>0</v>
      </c>
      <c r="TJ108" s="377">
        <f t="shared" si="26"/>
        <v>0</v>
      </c>
      <c r="TK108" s="377">
        <f t="shared" si="26"/>
        <v>0</v>
      </c>
      <c r="TL108" s="377">
        <f t="shared" si="26"/>
        <v>0</v>
      </c>
      <c r="TM108" s="377">
        <f t="shared" si="26"/>
        <v>0</v>
      </c>
      <c r="TN108" s="377">
        <f t="shared" si="26"/>
        <v>0</v>
      </c>
      <c r="TO108" s="377">
        <f t="shared" si="26"/>
        <v>0</v>
      </c>
      <c r="TP108" s="377">
        <f t="shared" si="26"/>
        <v>0</v>
      </c>
      <c r="TQ108" s="377">
        <f t="shared" si="26"/>
        <v>0</v>
      </c>
      <c r="TR108" s="377">
        <f t="shared" si="26"/>
        <v>0</v>
      </c>
      <c r="TS108" s="377">
        <f t="shared" si="26"/>
        <v>0</v>
      </c>
      <c r="TT108" s="377">
        <f t="shared" si="26"/>
        <v>0</v>
      </c>
      <c r="TU108" s="377">
        <f t="shared" si="26"/>
        <v>0</v>
      </c>
      <c r="TV108" s="377">
        <f t="shared" si="26"/>
        <v>0</v>
      </c>
      <c r="TW108" s="377">
        <f t="shared" si="26"/>
        <v>0</v>
      </c>
      <c r="TX108" s="377">
        <f t="shared" si="26"/>
        <v>0</v>
      </c>
      <c r="TY108" s="377">
        <f t="shared" si="26"/>
        <v>0</v>
      </c>
      <c r="TZ108" s="377">
        <f t="shared" si="26"/>
        <v>0</v>
      </c>
      <c r="UA108" s="377">
        <f t="shared" si="26"/>
        <v>0</v>
      </c>
      <c r="UB108" s="377">
        <f t="shared" si="26"/>
        <v>0</v>
      </c>
      <c r="UC108" s="377">
        <f t="shared" si="26"/>
        <v>0</v>
      </c>
      <c r="UD108" s="377">
        <f t="shared" si="26"/>
        <v>0</v>
      </c>
      <c r="UE108" s="377">
        <f t="shared" si="26"/>
        <v>0</v>
      </c>
      <c r="UF108" s="377">
        <f t="shared" si="26"/>
        <v>0</v>
      </c>
      <c r="UG108" s="377">
        <f t="shared" si="26"/>
        <v>0</v>
      </c>
      <c r="UH108" s="377">
        <f t="shared" si="26"/>
        <v>0</v>
      </c>
      <c r="UI108" s="377">
        <f t="shared" si="26"/>
        <v>0</v>
      </c>
      <c r="UJ108" s="377">
        <f t="shared" si="26"/>
        <v>0</v>
      </c>
      <c r="UK108" s="377">
        <f t="shared" ref="UK108:WI108" si="27">COUNT(UK116:UK125)</f>
        <v>0</v>
      </c>
      <c r="UL108" s="377">
        <f t="shared" si="27"/>
        <v>0</v>
      </c>
      <c r="UM108" s="377">
        <f t="shared" si="27"/>
        <v>0</v>
      </c>
      <c r="UN108" s="377">
        <f t="shared" si="27"/>
        <v>0</v>
      </c>
      <c r="UO108" s="377">
        <f t="shared" si="27"/>
        <v>0</v>
      </c>
      <c r="UP108" s="377">
        <f t="shared" si="27"/>
        <v>0</v>
      </c>
      <c r="UQ108" s="377">
        <f t="shared" si="27"/>
        <v>0</v>
      </c>
      <c r="UR108" s="377">
        <f t="shared" si="27"/>
        <v>0</v>
      </c>
      <c r="US108" s="377">
        <f t="shared" si="27"/>
        <v>0</v>
      </c>
      <c r="UT108" s="377">
        <f t="shared" si="27"/>
        <v>0</v>
      </c>
      <c r="UU108" s="377">
        <f t="shared" si="27"/>
        <v>0</v>
      </c>
      <c r="UV108" s="377">
        <f t="shared" si="27"/>
        <v>0</v>
      </c>
      <c r="UW108" s="377">
        <f t="shared" si="27"/>
        <v>0</v>
      </c>
      <c r="UX108" s="377">
        <f t="shared" si="27"/>
        <v>0</v>
      </c>
      <c r="UY108" s="377">
        <f t="shared" si="27"/>
        <v>0</v>
      </c>
      <c r="UZ108" s="377">
        <f t="shared" si="27"/>
        <v>0</v>
      </c>
      <c r="VA108" s="377">
        <f t="shared" si="27"/>
        <v>0</v>
      </c>
      <c r="VB108" s="377">
        <f t="shared" si="27"/>
        <v>0</v>
      </c>
      <c r="VC108" s="377">
        <f t="shared" si="27"/>
        <v>0</v>
      </c>
      <c r="VD108" s="377">
        <f t="shared" si="27"/>
        <v>0</v>
      </c>
      <c r="VE108" s="377">
        <f t="shared" si="27"/>
        <v>0</v>
      </c>
      <c r="VF108" s="377">
        <f t="shared" si="27"/>
        <v>0</v>
      </c>
      <c r="VG108" s="377">
        <f t="shared" si="27"/>
        <v>0</v>
      </c>
      <c r="VH108" s="377">
        <f t="shared" si="27"/>
        <v>0</v>
      </c>
      <c r="VI108" s="377">
        <f t="shared" si="27"/>
        <v>0</v>
      </c>
      <c r="VJ108" s="377">
        <f t="shared" si="27"/>
        <v>0</v>
      </c>
      <c r="VK108" s="377">
        <f t="shared" si="27"/>
        <v>0</v>
      </c>
      <c r="VL108" s="377">
        <f t="shared" si="27"/>
        <v>0</v>
      </c>
      <c r="VM108" s="377">
        <f t="shared" si="27"/>
        <v>0</v>
      </c>
      <c r="VN108" s="377">
        <f t="shared" si="27"/>
        <v>0</v>
      </c>
      <c r="VO108" s="377">
        <f t="shared" si="27"/>
        <v>0</v>
      </c>
      <c r="VP108" s="377">
        <f t="shared" si="27"/>
        <v>0</v>
      </c>
      <c r="VQ108" s="377">
        <f t="shared" si="27"/>
        <v>0</v>
      </c>
      <c r="VR108" s="377">
        <f t="shared" si="27"/>
        <v>0</v>
      </c>
      <c r="VS108" s="377">
        <f t="shared" si="27"/>
        <v>0</v>
      </c>
      <c r="VT108" s="377">
        <f t="shared" si="27"/>
        <v>0</v>
      </c>
      <c r="VU108" s="377">
        <f t="shared" si="27"/>
        <v>0</v>
      </c>
      <c r="VV108" s="377">
        <f t="shared" si="27"/>
        <v>0</v>
      </c>
      <c r="VW108" s="377">
        <f t="shared" si="27"/>
        <v>0</v>
      </c>
      <c r="VX108" s="377">
        <f t="shared" si="27"/>
        <v>0</v>
      </c>
      <c r="VY108" s="377">
        <f t="shared" si="27"/>
        <v>0</v>
      </c>
      <c r="VZ108" s="377">
        <f t="shared" si="27"/>
        <v>0</v>
      </c>
      <c r="WA108" s="377">
        <f t="shared" si="27"/>
        <v>0</v>
      </c>
      <c r="WB108" s="377">
        <f t="shared" si="27"/>
        <v>0</v>
      </c>
      <c r="WC108" s="377">
        <f t="shared" si="27"/>
        <v>0</v>
      </c>
      <c r="WD108" s="377">
        <f t="shared" si="27"/>
        <v>0</v>
      </c>
      <c r="WE108" s="377">
        <f t="shared" si="27"/>
        <v>0</v>
      </c>
      <c r="WF108" s="377">
        <f t="shared" si="27"/>
        <v>0</v>
      </c>
      <c r="WG108" s="377">
        <f t="shared" si="27"/>
        <v>0</v>
      </c>
      <c r="WH108" s="377">
        <f t="shared" si="27"/>
        <v>0</v>
      </c>
      <c r="WI108" s="375">
        <f t="shared" si="27"/>
        <v>0</v>
      </c>
    </row>
    <row r="109" spans="1:607">
      <c r="A109" s="348"/>
      <c r="B109" s="360" t="s">
        <v>841</v>
      </c>
      <c r="C109" s="348"/>
      <c r="D109" s="348"/>
      <c r="E109" s="348"/>
      <c r="F109" s="348"/>
      <c r="G109" s="361" t="str">
        <f t="shared" si="2"/>
        <v/>
      </c>
      <c r="H109" s="361" t="str">
        <f t="shared" si="3"/>
        <v/>
      </c>
      <c r="I109" s="397"/>
      <c r="J109" s="348"/>
      <c r="K109" s="348"/>
      <c r="L109" s="348"/>
      <c r="M109" s="348"/>
      <c r="N109" s="400"/>
      <c r="O109" s="400"/>
      <c r="P109" s="400"/>
      <c r="Q109" s="400"/>
      <c r="R109" s="400"/>
      <c r="S109" s="400"/>
      <c r="T109" s="400"/>
      <c r="U109" s="400"/>
      <c r="V109" s="400"/>
      <c r="W109" s="400"/>
      <c r="X109" s="400"/>
      <c r="Y109" s="400"/>
      <c r="Z109" s="400"/>
      <c r="AA109" s="400"/>
      <c r="AB109" s="400"/>
      <c r="AC109" s="400"/>
      <c r="AD109" s="400"/>
      <c r="AE109" s="400"/>
      <c r="AF109" s="400"/>
      <c r="AG109" s="400"/>
      <c r="AH109" s="400"/>
      <c r="AI109" s="400"/>
      <c r="AJ109" s="400"/>
      <c r="AK109" s="400"/>
      <c r="AL109" s="400"/>
      <c r="AM109" s="400"/>
      <c r="AN109" s="400"/>
      <c r="AO109" s="400"/>
      <c r="AP109" s="400"/>
      <c r="AQ109" s="400"/>
      <c r="AR109" s="400"/>
      <c r="AS109" s="400"/>
      <c r="AT109" s="400"/>
      <c r="AU109" s="400"/>
      <c r="AV109" s="400"/>
      <c r="AW109" s="400"/>
      <c r="AX109" s="400"/>
      <c r="AY109" s="400"/>
      <c r="AZ109" s="400"/>
      <c r="BA109" s="400"/>
      <c r="BB109" s="400"/>
      <c r="BC109" s="400"/>
      <c r="BD109" s="400"/>
      <c r="BE109" s="400"/>
      <c r="BF109" s="400"/>
      <c r="BG109" s="400"/>
      <c r="BH109" s="400"/>
      <c r="BI109" s="400"/>
      <c r="BJ109" s="400"/>
      <c r="BK109" s="400"/>
      <c r="BL109" s="400"/>
      <c r="BM109" s="400"/>
      <c r="BN109" s="400"/>
      <c r="BO109" s="400"/>
      <c r="BP109" s="400"/>
      <c r="BQ109" s="400"/>
      <c r="BR109" s="400"/>
      <c r="BS109" s="400"/>
      <c r="BT109" s="400"/>
      <c r="BU109" s="400"/>
      <c r="BV109" s="400"/>
      <c r="BW109" s="400"/>
      <c r="BX109" s="400"/>
      <c r="BY109" s="400"/>
      <c r="BZ109" s="400"/>
      <c r="CA109" s="400"/>
      <c r="CB109" s="400"/>
      <c r="CC109" s="400"/>
      <c r="CD109" s="400"/>
      <c r="CE109" s="400"/>
      <c r="CF109" s="400"/>
      <c r="CG109" s="400"/>
      <c r="CH109" s="400"/>
      <c r="CI109" s="400"/>
      <c r="CJ109" s="400"/>
      <c r="CK109" s="400"/>
      <c r="CL109" s="400"/>
      <c r="CM109" s="400"/>
      <c r="CN109" s="400"/>
      <c r="CO109" s="400"/>
      <c r="CP109" s="400"/>
      <c r="CQ109" s="400"/>
      <c r="CR109" s="400"/>
      <c r="CS109" s="400"/>
      <c r="CT109" s="400"/>
      <c r="CU109" s="400"/>
      <c r="CV109" s="400"/>
      <c r="CW109" s="400"/>
      <c r="CX109" s="400"/>
      <c r="CY109" s="400"/>
      <c r="CZ109" s="362"/>
      <c r="DB109" s="899" t="s">
        <v>1268</v>
      </c>
      <c r="DC109" s="899"/>
      <c r="DD109" s="375">
        <f>MAX(COUNT(DD14:DD16),COUNT(DD17:DD19),COUNT(DD20:DD22))</f>
        <v>0</v>
      </c>
      <c r="DE109" s="375">
        <f t="shared" ref="DE109:FP109" si="28">MAX(COUNT(DE14:DE16),COUNT(DE17:DE19),COUNT(DE20:DE22))</f>
        <v>0</v>
      </c>
      <c r="DF109" s="375">
        <f t="shared" si="28"/>
        <v>0</v>
      </c>
      <c r="DG109" s="375">
        <f t="shared" si="28"/>
        <v>0</v>
      </c>
      <c r="DH109" s="375">
        <f t="shared" si="28"/>
        <v>0</v>
      </c>
      <c r="DI109" s="375">
        <f t="shared" si="28"/>
        <v>0</v>
      </c>
      <c r="DJ109" s="375">
        <f t="shared" si="28"/>
        <v>0</v>
      </c>
      <c r="DK109" s="375">
        <f t="shared" si="28"/>
        <v>0</v>
      </c>
      <c r="DL109" s="375">
        <f t="shared" si="28"/>
        <v>0</v>
      </c>
      <c r="DM109" s="375">
        <f t="shared" si="28"/>
        <v>0</v>
      </c>
      <c r="DN109" s="375">
        <f t="shared" si="28"/>
        <v>0</v>
      </c>
      <c r="DO109" s="375">
        <f t="shared" si="28"/>
        <v>0</v>
      </c>
      <c r="DP109" s="375">
        <f t="shared" si="28"/>
        <v>0</v>
      </c>
      <c r="DQ109" s="375">
        <f t="shared" si="28"/>
        <v>0</v>
      </c>
      <c r="DR109" s="375">
        <f t="shared" si="28"/>
        <v>0</v>
      </c>
      <c r="DS109" s="375">
        <f t="shared" si="28"/>
        <v>0</v>
      </c>
      <c r="DT109" s="375">
        <f t="shared" si="28"/>
        <v>0</v>
      </c>
      <c r="DU109" s="375">
        <f t="shared" si="28"/>
        <v>0</v>
      </c>
      <c r="DV109" s="375">
        <f t="shared" si="28"/>
        <v>0</v>
      </c>
      <c r="DW109" s="375">
        <f t="shared" si="28"/>
        <v>0</v>
      </c>
      <c r="DX109" s="376">
        <f t="shared" si="28"/>
        <v>0</v>
      </c>
      <c r="DY109" s="375">
        <f t="shared" si="28"/>
        <v>0</v>
      </c>
      <c r="DZ109" s="375">
        <f t="shared" si="28"/>
        <v>0</v>
      </c>
      <c r="EA109" s="375">
        <f t="shared" si="28"/>
        <v>0</v>
      </c>
      <c r="EB109" s="375">
        <f t="shared" si="28"/>
        <v>0</v>
      </c>
      <c r="EC109" s="375">
        <f t="shared" si="28"/>
        <v>0</v>
      </c>
      <c r="ED109" s="375">
        <f t="shared" si="28"/>
        <v>0</v>
      </c>
      <c r="EE109" s="375">
        <f t="shared" si="28"/>
        <v>0</v>
      </c>
      <c r="EF109" s="375">
        <f t="shared" si="28"/>
        <v>0</v>
      </c>
      <c r="EG109" s="375">
        <f t="shared" si="28"/>
        <v>0</v>
      </c>
      <c r="EH109" s="375">
        <f t="shared" si="28"/>
        <v>0</v>
      </c>
      <c r="EI109" s="375">
        <f t="shared" si="28"/>
        <v>0</v>
      </c>
      <c r="EJ109" s="375">
        <f t="shared" si="28"/>
        <v>0</v>
      </c>
      <c r="EK109" s="375">
        <f t="shared" si="28"/>
        <v>0</v>
      </c>
      <c r="EL109" s="375">
        <f t="shared" si="28"/>
        <v>0</v>
      </c>
      <c r="EM109" s="375">
        <f t="shared" si="28"/>
        <v>0</v>
      </c>
      <c r="EN109" s="375">
        <f t="shared" si="28"/>
        <v>0</v>
      </c>
      <c r="EO109" s="375">
        <f t="shared" si="28"/>
        <v>0</v>
      </c>
      <c r="EP109" s="375">
        <f t="shared" si="28"/>
        <v>0</v>
      </c>
      <c r="EQ109" s="375">
        <f t="shared" si="28"/>
        <v>0</v>
      </c>
      <c r="ER109" s="375">
        <f t="shared" si="28"/>
        <v>0</v>
      </c>
      <c r="ES109" s="375">
        <f t="shared" si="28"/>
        <v>0</v>
      </c>
      <c r="ET109" s="375">
        <f t="shared" si="28"/>
        <v>0</v>
      </c>
      <c r="EU109" s="375">
        <f t="shared" si="28"/>
        <v>0</v>
      </c>
      <c r="EV109" s="375">
        <f t="shared" si="28"/>
        <v>0</v>
      </c>
      <c r="EW109" s="375">
        <f t="shared" si="28"/>
        <v>0</v>
      </c>
      <c r="EX109" s="375">
        <f t="shared" si="28"/>
        <v>0</v>
      </c>
      <c r="EY109" s="375">
        <f t="shared" si="28"/>
        <v>0</v>
      </c>
      <c r="EZ109" s="375">
        <f t="shared" si="28"/>
        <v>0</v>
      </c>
      <c r="FA109" s="375">
        <f t="shared" si="28"/>
        <v>0</v>
      </c>
      <c r="FB109" s="375">
        <f t="shared" si="28"/>
        <v>0</v>
      </c>
      <c r="FC109" s="375">
        <f t="shared" si="28"/>
        <v>0</v>
      </c>
      <c r="FD109" s="375">
        <f t="shared" si="28"/>
        <v>0</v>
      </c>
      <c r="FE109" s="375">
        <f t="shared" si="28"/>
        <v>0</v>
      </c>
      <c r="FF109" s="375">
        <f t="shared" si="28"/>
        <v>0</v>
      </c>
      <c r="FG109" s="375">
        <f t="shared" si="28"/>
        <v>0</v>
      </c>
      <c r="FH109" s="375">
        <f t="shared" si="28"/>
        <v>0</v>
      </c>
      <c r="FI109" s="375">
        <f t="shared" si="28"/>
        <v>0</v>
      </c>
      <c r="FJ109" s="375">
        <f t="shared" si="28"/>
        <v>0</v>
      </c>
      <c r="FK109" s="375">
        <f t="shared" si="28"/>
        <v>0</v>
      </c>
      <c r="FL109" s="375">
        <f t="shared" si="28"/>
        <v>0</v>
      </c>
      <c r="FM109" s="375">
        <f t="shared" si="28"/>
        <v>0</v>
      </c>
      <c r="FN109" s="375">
        <f t="shared" si="28"/>
        <v>0</v>
      </c>
      <c r="FO109" s="375">
        <f t="shared" si="28"/>
        <v>0</v>
      </c>
      <c r="FP109" s="375">
        <f t="shared" si="28"/>
        <v>0</v>
      </c>
      <c r="FQ109" s="375">
        <f t="shared" ref="FQ109:IB109" si="29">MAX(COUNT(FQ14:FQ16),COUNT(FQ17:FQ19),COUNT(FQ20:FQ22))</f>
        <v>0</v>
      </c>
      <c r="FR109" s="375">
        <f t="shared" si="29"/>
        <v>0</v>
      </c>
      <c r="FS109" s="375">
        <f t="shared" si="29"/>
        <v>0</v>
      </c>
      <c r="FT109" s="375">
        <f t="shared" si="29"/>
        <v>0</v>
      </c>
      <c r="FU109" s="375">
        <f t="shared" si="29"/>
        <v>0</v>
      </c>
      <c r="FV109" s="375">
        <f t="shared" si="29"/>
        <v>0</v>
      </c>
      <c r="FW109" s="375">
        <f t="shared" si="29"/>
        <v>0</v>
      </c>
      <c r="FX109" s="375">
        <f t="shared" si="29"/>
        <v>0</v>
      </c>
      <c r="FY109" s="375">
        <f t="shared" si="29"/>
        <v>0</v>
      </c>
      <c r="FZ109" s="375">
        <f t="shared" si="29"/>
        <v>0</v>
      </c>
      <c r="GA109" s="375">
        <f t="shared" si="29"/>
        <v>0</v>
      </c>
      <c r="GB109" s="375">
        <f t="shared" si="29"/>
        <v>0</v>
      </c>
      <c r="GC109" s="375">
        <f t="shared" si="29"/>
        <v>0</v>
      </c>
      <c r="GD109" s="375">
        <f t="shared" si="29"/>
        <v>0</v>
      </c>
      <c r="GE109" s="375">
        <f t="shared" si="29"/>
        <v>0</v>
      </c>
      <c r="GF109" s="375">
        <f t="shared" si="29"/>
        <v>0</v>
      </c>
      <c r="GG109" s="375">
        <f t="shared" si="29"/>
        <v>0</v>
      </c>
      <c r="GH109" s="375">
        <f t="shared" si="29"/>
        <v>0</v>
      </c>
      <c r="GI109" s="375">
        <f t="shared" si="29"/>
        <v>0</v>
      </c>
      <c r="GJ109" s="375">
        <f t="shared" si="29"/>
        <v>0</v>
      </c>
      <c r="GK109" s="375">
        <f t="shared" si="29"/>
        <v>0</v>
      </c>
      <c r="GL109" s="375">
        <f t="shared" si="29"/>
        <v>0</v>
      </c>
      <c r="GM109" s="375">
        <f t="shared" si="29"/>
        <v>0</v>
      </c>
      <c r="GN109" s="375">
        <f t="shared" si="29"/>
        <v>0</v>
      </c>
      <c r="GO109" s="375">
        <f t="shared" si="29"/>
        <v>0</v>
      </c>
      <c r="GP109" s="375">
        <f t="shared" si="29"/>
        <v>0</v>
      </c>
      <c r="GQ109" s="375">
        <f t="shared" si="29"/>
        <v>0</v>
      </c>
      <c r="GR109" s="375">
        <f t="shared" si="29"/>
        <v>0</v>
      </c>
      <c r="GS109" s="375">
        <f t="shared" si="29"/>
        <v>0</v>
      </c>
      <c r="GT109" s="375">
        <f t="shared" si="29"/>
        <v>0</v>
      </c>
      <c r="GU109" s="375">
        <f t="shared" si="29"/>
        <v>0</v>
      </c>
      <c r="GV109" s="375">
        <f t="shared" si="29"/>
        <v>0</v>
      </c>
      <c r="GW109" s="375">
        <f t="shared" si="29"/>
        <v>0</v>
      </c>
      <c r="GX109" s="375">
        <f t="shared" si="29"/>
        <v>0</v>
      </c>
      <c r="GY109" s="375">
        <f t="shared" si="29"/>
        <v>0</v>
      </c>
      <c r="GZ109" s="375">
        <f t="shared" si="29"/>
        <v>0</v>
      </c>
      <c r="HA109" s="375">
        <f t="shared" si="29"/>
        <v>0</v>
      </c>
      <c r="HB109" s="375">
        <f t="shared" si="29"/>
        <v>0</v>
      </c>
      <c r="HC109" s="375">
        <f t="shared" si="29"/>
        <v>0</v>
      </c>
      <c r="HD109" s="375">
        <f t="shared" si="29"/>
        <v>0</v>
      </c>
      <c r="HE109" s="375">
        <f t="shared" si="29"/>
        <v>0</v>
      </c>
      <c r="HF109" s="375">
        <f t="shared" si="29"/>
        <v>0</v>
      </c>
      <c r="HG109" s="375">
        <f t="shared" si="29"/>
        <v>0</v>
      </c>
      <c r="HH109" s="375">
        <f t="shared" si="29"/>
        <v>0</v>
      </c>
      <c r="HI109" s="375">
        <f t="shared" si="29"/>
        <v>0</v>
      </c>
      <c r="HJ109" s="375">
        <f t="shared" si="29"/>
        <v>0</v>
      </c>
      <c r="HK109" s="375">
        <f t="shared" si="29"/>
        <v>0</v>
      </c>
      <c r="HL109" s="375">
        <f t="shared" si="29"/>
        <v>0</v>
      </c>
      <c r="HM109" s="375">
        <f t="shared" si="29"/>
        <v>0</v>
      </c>
      <c r="HN109" s="375">
        <f t="shared" si="29"/>
        <v>0</v>
      </c>
      <c r="HO109" s="375">
        <f t="shared" si="29"/>
        <v>0</v>
      </c>
      <c r="HP109" s="375">
        <f t="shared" si="29"/>
        <v>0</v>
      </c>
      <c r="HQ109" s="375">
        <f t="shared" si="29"/>
        <v>0</v>
      </c>
      <c r="HR109" s="375">
        <f t="shared" si="29"/>
        <v>0</v>
      </c>
      <c r="HS109" s="375">
        <f t="shared" si="29"/>
        <v>0</v>
      </c>
      <c r="HT109" s="375">
        <f t="shared" si="29"/>
        <v>0</v>
      </c>
      <c r="HU109" s="375">
        <f t="shared" si="29"/>
        <v>0</v>
      </c>
      <c r="HV109" s="375">
        <f t="shared" si="29"/>
        <v>0</v>
      </c>
      <c r="HW109" s="375">
        <f t="shared" si="29"/>
        <v>0</v>
      </c>
      <c r="HX109" s="375">
        <f t="shared" si="29"/>
        <v>0</v>
      </c>
      <c r="HY109" s="375">
        <f t="shared" si="29"/>
        <v>0</v>
      </c>
      <c r="HZ109" s="375">
        <f t="shared" si="29"/>
        <v>0</v>
      </c>
      <c r="IA109" s="375">
        <f t="shared" si="29"/>
        <v>0</v>
      </c>
      <c r="IB109" s="375">
        <f t="shared" si="29"/>
        <v>0</v>
      </c>
      <c r="IC109" s="375">
        <f t="shared" ref="IC109:KN109" si="30">MAX(COUNT(IC14:IC16),COUNT(IC17:IC19),COUNT(IC20:IC22))</f>
        <v>0</v>
      </c>
      <c r="ID109" s="375">
        <f t="shared" si="30"/>
        <v>0</v>
      </c>
      <c r="IE109" s="375">
        <f t="shared" si="30"/>
        <v>0</v>
      </c>
      <c r="IF109" s="375">
        <f t="shared" si="30"/>
        <v>0</v>
      </c>
      <c r="IG109" s="375">
        <f t="shared" si="30"/>
        <v>0</v>
      </c>
      <c r="IH109" s="375">
        <f t="shared" si="30"/>
        <v>0</v>
      </c>
      <c r="II109" s="375">
        <f t="shared" si="30"/>
        <v>0</v>
      </c>
      <c r="IJ109" s="375">
        <f t="shared" si="30"/>
        <v>0</v>
      </c>
      <c r="IK109" s="375">
        <f t="shared" si="30"/>
        <v>0</v>
      </c>
      <c r="IL109" s="375">
        <f t="shared" si="30"/>
        <v>0</v>
      </c>
      <c r="IM109" s="375">
        <f t="shared" si="30"/>
        <v>0</v>
      </c>
      <c r="IN109" s="375">
        <f t="shared" si="30"/>
        <v>0</v>
      </c>
      <c r="IO109" s="375">
        <f t="shared" si="30"/>
        <v>0</v>
      </c>
      <c r="IP109" s="375">
        <f t="shared" si="30"/>
        <v>0</v>
      </c>
      <c r="IQ109" s="375">
        <f t="shared" si="30"/>
        <v>0</v>
      </c>
      <c r="IR109" s="375">
        <f t="shared" si="30"/>
        <v>0</v>
      </c>
      <c r="IS109" s="375">
        <f t="shared" si="30"/>
        <v>0</v>
      </c>
      <c r="IT109" s="375">
        <f t="shared" si="30"/>
        <v>0</v>
      </c>
      <c r="IU109" s="375">
        <f t="shared" si="30"/>
        <v>0</v>
      </c>
      <c r="IV109" s="375">
        <f t="shared" si="30"/>
        <v>0</v>
      </c>
      <c r="IW109" s="375">
        <f t="shared" si="30"/>
        <v>0</v>
      </c>
      <c r="IX109" s="375">
        <f t="shared" si="30"/>
        <v>0</v>
      </c>
      <c r="IY109" s="375">
        <f t="shared" si="30"/>
        <v>0</v>
      </c>
      <c r="IZ109" s="375">
        <f t="shared" si="30"/>
        <v>0</v>
      </c>
      <c r="JA109" s="375">
        <f t="shared" si="30"/>
        <v>0</v>
      </c>
      <c r="JB109" s="375">
        <f t="shared" si="30"/>
        <v>0</v>
      </c>
      <c r="JC109" s="375">
        <f t="shared" si="30"/>
        <v>0</v>
      </c>
      <c r="JD109" s="375">
        <f t="shared" si="30"/>
        <v>0</v>
      </c>
      <c r="JE109" s="375">
        <f t="shared" si="30"/>
        <v>0</v>
      </c>
      <c r="JF109" s="375">
        <f t="shared" si="30"/>
        <v>0</v>
      </c>
      <c r="JG109" s="375">
        <f t="shared" si="30"/>
        <v>0</v>
      </c>
      <c r="JH109" s="375">
        <f t="shared" si="30"/>
        <v>0</v>
      </c>
      <c r="JI109" s="375">
        <f t="shared" si="30"/>
        <v>0</v>
      </c>
      <c r="JJ109" s="375">
        <f t="shared" si="30"/>
        <v>0</v>
      </c>
      <c r="JK109" s="375">
        <f t="shared" si="30"/>
        <v>0</v>
      </c>
      <c r="JL109" s="375">
        <f t="shared" si="30"/>
        <v>0</v>
      </c>
      <c r="JM109" s="375">
        <f t="shared" si="30"/>
        <v>0</v>
      </c>
      <c r="JN109" s="375">
        <f t="shared" si="30"/>
        <v>0</v>
      </c>
      <c r="JO109" s="375">
        <f t="shared" si="30"/>
        <v>0</v>
      </c>
      <c r="JP109" s="375">
        <f t="shared" si="30"/>
        <v>0</v>
      </c>
      <c r="JQ109" s="375">
        <f t="shared" si="30"/>
        <v>0</v>
      </c>
      <c r="JR109" s="375">
        <f t="shared" si="30"/>
        <v>0</v>
      </c>
      <c r="JS109" s="375">
        <f t="shared" si="30"/>
        <v>0</v>
      </c>
      <c r="JT109" s="375">
        <f t="shared" si="30"/>
        <v>0</v>
      </c>
      <c r="JU109" s="375">
        <f t="shared" si="30"/>
        <v>0</v>
      </c>
      <c r="JV109" s="375">
        <f t="shared" si="30"/>
        <v>0</v>
      </c>
      <c r="JW109" s="375">
        <f t="shared" si="30"/>
        <v>0</v>
      </c>
      <c r="JX109" s="375">
        <f t="shared" si="30"/>
        <v>0</v>
      </c>
      <c r="JY109" s="375">
        <f t="shared" si="30"/>
        <v>0</v>
      </c>
      <c r="JZ109" s="375">
        <f t="shared" si="30"/>
        <v>0</v>
      </c>
      <c r="KA109" s="375">
        <f t="shared" si="30"/>
        <v>0</v>
      </c>
      <c r="KB109" s="375">
        <f t="shared" si="30"/>
        <v>0</v>
      </c>
      <c r="KC109" s="375">
        <f t="shared" si="30"/>
        <v>0</v>
      </c>
      <c r="KD109" s="375">
        <f t="shared" si="30"/>
        <v>0</v>
      </c>
      <c r="KE109" s="375">
        <f t="shared" si="30"/>
        <v>0</v>
      </c>
      <c r="KF109" s="375">
        <f t="shared" si="30"/>
        <v>0</v>
      </c>
      <c r="KG109" s="375">
        <f t="shared" si="30"/>
        <v>0</v>
      </c>
      <c r="KH109" s="375">
        <f t="shared" si="30"/>
        <v>0</v>
      </c>
      <c r="KI109" s="375">
        <f t="shared" si="30"/>
        <v>0</v>
      </c>
      <c r="KJ109" s="375">
        <f t="shared" si="30"/>
        <v>0</v>
      </c>
      <c r="KK109" s="375">
        <f t="shared" si="30"/>
        <v>0</v>
      </c>
      <c r="KL109" s="375">
        <f t="shared" si="30"/>
        <v>0</v>
      </c>
      <c r="KM109" s="375">
        <f t="shared" si="30"/>
        <v>0</v>
      </c>
      <c r="KN109" s="375">
        <f t="shared" si="30"/>
        <v>0</v>
      </c>
      <c r="KO109" s="375">
        <f t="shared" ref="KO109:MZ109" si="31">MAX(COUNT(KO14:KO16),COUNT(KO17:KO19),COUNT(KO20:KO22))</f>
        <v>0</v>
      </c>
      <c r="KP109" s="375">
        <f t="shared" si="31"/>
        <v>0</v>
      </c>
      <c r="KQ109" s="375">
        <f t="shared" si="31"/>
        <v>0</v>
      </c>
      <c r="KR109" s="375">
        <f t="shared" si="31"/>
        <v>0</v>
      </c>
      <c r="KS109" s="375">
        <f t="shared" si="31"/>
        <v>0</v>
      </c>
      <c r="KT109" s="375">
        <f t="shared" si="31"/>
        <v>0</v>
      </c>
      <c r="KU109" s="375">
        <f t="shared" si="31"/>
        <v>0</v>
      </c>
      <c r="KV109" s="375">
        <f t="shared" si="31"/>
        <v>0</v>
      </c>
      <c r="KW109" s="375">
        <f t="shared" si="31"/>
        <v>0</v>
      </c>
      <c r="KX109" s="375">
        <f t="shared" si="31"/>
        <v>0</v>
      </c>
      <c r="KY109" s="375">
        <f t="shared" si="31"/>
        <v>0</v>
      </c>
      <c r="KZ109" s="375">
        <f t="shared" si="31"/>
        <v>0</v>
      </c>
      <c r="LA109" s="375">
        <f t="shared" si="31"/>
        <v>0</v>
      </c>
      <c r="LB109" s="375">
        <f t="shared" si="31"/>
        <v>0</v>
      </c>
      <c r="LC109" s="375">
        <f t="shared" si="31"/>
        <v>0</v>
      </c>
      <c r="LD109" s="375">
        <f t="shared" si="31"/>
        <v>0</v>
      </c>
      <c r="LE109" s="375">
        <f t="shared" si="31"/>
        <v>0</v>
      </c>
      <c r="LF109" s="375">
        <f t="shared" si="31"/>
        <v>0</v>
      </c>
      <c r="LG109" s="375">
        <f t="shared" si="31"/>
        <v>0</v>
      </c>
      <c r="LH109" s="375">
        <f t="shared" si="31"/>
        <v>0</v>
      </c>
      <c r="LI109" s="375">
        <f t="shared" si="31"/>
        <v>0</v>
      </c>
      <c r="LJ109" s="375">
        <f t="shared" si="31"/>
        <v>0</v>
      </c>
      <c r="LK109" s="375">
        <f t="shared" si="31"/>
        <v>0</v>
      </c>
      <c r="LL109" s="375">
        <f t="shared" si="31"/>
        <v>0</v>
      </c>
      <c r="LM109" s="375">
        <f t="shared" si="31"/>
        <v>0</v>
      </c>
      <c r="LN109" s="375">
        <f t="shared" si="31"/>
        <v>0</v>
      </c>
      <c r="LO109" s="375">
        <f t="shared" si="31"/>
        <v>0</v>
      </c>
      <c r="LP109" s="375">
        <f t="shared" si="31"/>
        <v>0</v>
      </c>
      <c r="LQ109" s="375">
        <f t="shared" si="31"/>
        <v>0</v>
      </c>
      <c r="LR109" s="375">
        <f t="shared" si="31"/>
        <v>0</v>
      </c>
      <c r="LS109" s="375">
        <f t="shared" si="31"/>
        <v>0</v>
      </c>
      <c r="LT109" s="375">
        <f t="shared" si="31"/>
        <v>0</v>
      </c>
      <c r="LU109" s="375">
        <f t="shared" si="31"/>
        <v>0</v>
      </c>
      <c r="LV109" s="375">
        <f t="shared" si="31"/>
        <v>0</v>
      </c>
      <c r="LW109" s="375">
        <f t="shared" si="31"/>
        <v>0</v>
      </c>
      <c r="LX109" s="375">
        <f t="shared" si="31"/>
        <v>0</v>
      </c>
      <c r="LY109" s="375">
        <f t="shared" si="31"/>
        <v>0</v>
      </c>
      <c r="LZ109" s="375">
        <f t="shared" si="31"/>
        <v>0</v>
      </c>
      <c r="MA109" s="375">
        <f t="shared" si="31"/>
        <v>0</v>
      </c>
      <c r="MB109" s="375">
        <f t="shared" si="31"/>
        <v>0</v>
      </c>
      <c r="MC109" s="375">
        <f t="shared" si="31"/>
        <v>0</v>
      </c>
      <c r="MD109" s="375">
        <f t="shared" si="31"/>
        <v>0</v>
      </c>
      <c r="ME109" s="375">
        <f t="shared" si="31"/>
        <v>0</v>
      </c>
      <c r="MF109" s="375">
        <f t="shared" si="31"/>
        <v>0</v>
      </c>
      <c r="MG109" s="375">
        <f t="shared" si="31"/>
        <v>0</v>
      </c>
      <c r="MH109" s="375">
        <f t="shared" si="31"/>
        <v>0</v>
      </c>
      <c r="MI109" s="375">
        <f t="shared" si="31"/>
        <v>0</v>
      </c>
      <c r="MJ109" s="375">
        <f t="shared" si="31"/>
        <v>0</v>
      </c>
      <c r="MK109" s="375">
        <f t="shared" si="31"/>
        <v>0</v>
      </c>
      <c r="ML109" s="375">
        <f t="shared" si="31"/>
        <v>0</v>
      </c>
      <c r="MM109" s="375">
        <f t="shared" si="31"/>
        <v>0</v>
      </c>
      <c r="MN109" s="375">
        <f t="shared" si="31"/>
        <v>0</v>
      </c>
      <c r="MO109" s="375">
        <f t="shared" si="31"/>
        <v>0</v>
      </c>
      <c r="MP109" s="375">
        <f t="shared" si="31"/>
        <v>0</v>
      </c>
      <c r="MQ109" s="375">
        <f t="shared" si="31"/>
        <v>0</v>
      </c>
      <c r="MR109" s="375">
        <f t="shared" si="31"/>
        <v>0</v>
      </c>
      <c r="MS109" s="375">
        <f t="shared" si="31"/>
        <v>0</v>
      </c>
      <c r="MT109" s="375">
        <f t="shared" si="31"/>
        <v>0</v>
      </c>
      <c r="MU109" s="375">
        <f t="shared" si="31"/>
        <v>0</v>
      </c>
      <c r="MV109" s="375">
        <f t="shared" si="31"/>
        <v>0</v>
      </c>
      <c r="MW109" s="375">
        <f t="shared" si="31"/>
        <v>0</v>
      </c>
      <c r="MX109" s="375">
        <f t="shared" si="31"/>
        <v>0</v>
      </c>
      <c r="MY109" s="375">
        <f t="shared" si="31"/>
        <v>0</v>
      </c>
      <c r="MZ109" s="375">
        <f t="shared" si="31"/>
        <v>0</v>
      </c>
      <c r="NA109" s="375">
        <f t="shared" ref="NA109:PL109" si="32">MAX(COUNT(NA14:NA16),COUNT(NA17:NA19),COUNT(NA20:NA22))</f>
        <v>0</v>
      </c>
      <c r="NB109" s="375">
        <f t="shared" si="32"/>
        <v>0</v>
      </c>
      <c r="NC109" s="375">
        <f t="shared" si="32"/>
        <v>0</v>
      </c>
      <c r="ND109" s="375">
        <f t="shared" si="32"/>
        <v>0</v>
      </c>
      <c r="NE109" s="375">
        <f t="shared" si="32"/>
        <v>0</v>
      </c>
      <c r="NF109" s="375">
        <f t="shared" si="32"/>
        <v>0</v>
      </c>
      <c r="NG109" s="375">
        <f t="shared" si="32"/>
        <v>0</v>
      </c>
      <c r="NH109" s="375">
        <f t="shared" si="32"/>
        <v>0</v>
      </c>
      <c r="NI109" s="375">
        <f t="shared" si="32"/>
        <v>0</v>
      </c>
      <c r="NJ109" s="375">
        <f t="shared" si="32"/>
        <v>0</v>
      </c>
      <c r="NK109" s="375">
        <f t="shared" si="32"/>
        <v>0</v>
      </c>
      <c r="NL109" s="375">
        <f t="shared" si="32"/>
        <v>0</v>
      </c>
      <c r="NM109" s="375">
        <f t="shared" si="32"/>
        <v>0</v>
      </c>
      <c r="NN109" s="375">
        <f t="shared" si="32"/>
        <v>0</v>
      </c>
      <c r="NO109" s="375">
        <f t="shared" si="32"/>
        <v>0</v>
      </c>
      <c r="NP109" s="375">
        <f t="shared" si="32"/>
        <v>0</v>
      </c>
      <c r="NQ109" s="375">
        <f t="shared" si="32"/>
        <v>0</v>
      </c>
      <c r="NR109" s="375">
        <f t="shared" si="32"/>
        <v>0</v>
      </c>
      <c r="NS109" s="375">
        <f t="shared" si="32"/>
        <v>0</v>
      </c>
      <c r="NT109" s="375">
        <f t="shared" si="32"/>
        <v>0</v>
      </c>
      <c r="NU109" s="375">
        <f t="shared" si="32"/>
        <v>0</v>
      </c>
      <c r="NV109" s="375">
        <f t="shared" si="32"/>
        <v>0</v>
      </c>
      <c r="NW109" s="375">
        <f t="shared" si="32"/>
        <v>0</v>
      </c>
      <c r="NX109" s="375">
        <f t="shared" si="32"/>
        <v>0</v>
      </c>
      <c r="NY109" s="375">
        <f t="shared" si="32"/>
        <v>0</v>
      </c>
      <c r="NZ109" s="375">
        <f t="shared" si="32"/>
        <v>0</v>
      </c>
      <c r="OA109" s="375">
        <f t="shared" si="32"/>
        <v>0</v>
      </c>
      <c r="OB109" s="375">
        <f t="shared" si="32"/>
        <v>0</v>
      </c>
      <c r="OC109" s="375">
        <f t="shared" si="32"/>
        <v>0</v>
      </c>
      <c r="OD109" s="375">
        <f t="shared" si="32"/>
        <v>0</v>
      </c>
      <c r="OE109" s="375">
        <f t="shared" si="32"/>
        <v>0</v>
      </c>
      <c r="OF109" s="375">
        <f t="shared" si="32"/>
        <v>0</v>
      </c>
      <c r="OG109" s="375">
        <f t="shared" si="32"/>
        <v>0</v>
      </c>
      <c r="OH109" s="375">
        <f t="shared" si="32"/>
        <v>0</v>
      </c>
      <c r="OI109" s="375">
        <f t="shared" si="32"/>
        <v>0</v>
      </c>
      <c r="OJ109" s="375">
        <f t="shared" si="32"/>
        <v>0</v>
      </c>
      <c r="OK109" s="375">
        <f t="shared" si="32"/>
        <v>0</v>
      </c>
      <c r="OL109" s="375">
        <f t="shared" si="32"/>
        <v>0</v>
      </c>
      <c r="OM109" s="375">
        <f t="shared" si="32"/>
        <v>0</v>
      </c>
      <c r="ON109" s="375">
        <f t="shared" si="32"/>
        <v>0</v>
      </c>
      <c r="OO109" s="375">
        <f t="shared" si="32"/>
        <v>0</v>
      </c>
      <c r="OP109" s="375">
        <f t="shared" si="32"/>
        <v>0</v>
      </c>
      <c r="OQ109" s="377">
        <f t="shared" si="32"/>
        <v>0</v>
      </c>
      <c r="OR109" s="377">
        <f t="shared" si="32"/>
        <v>0</v>
      </c>
      <c r="OS109" s="377">
        <f t="shared" si="32"/>
        <v>0</v>
      </c>
      <c r="OT109" s="377">
        <f t="shared" si="32"/>
        <v>0</v>
      </c>
      <c r="OU109" s="377">
        <f t="shared" si="32"/>
        <v>0</v>
      </c>
      <c r="OV109" s="377">
        <f t="shared" si="32"/>
        <v>0</v>
      </c>
      <c r="OW109" s="377">
        <f t="shared" si="32"/>
        <v>0</v>
      </c>
      <c r="OX109" s="377">
        <f t="shared" si="32"/>
        <v>0</v>
      </c>
      <c r="OY109" s="377">
        <f t="shared" si="32"/>
        <v>0</v>
      </c>
      <c r="OZ109" s="377">
        <f t="shared" si="32"/>
        <v>0</v>
      </c>
      <c r="PA109" s="377">
        <f t="shared" si="32"/>
        <v>0</v>
      </c>
      <c r="PB109" s="377">
        <f t="shared" si="32"/>
        <v>0</v>
      </c>
      <c r="PC109" s="377">
        <f t="shared" si="32"/>
        <v>0</v>
      </c>
      <c r="PD109" s="377">
        <f t="shared" si="32"/>
        <v>0</v>
      </c>
      <c r="PE109" s="377">
        <f t="shared" si="32"/>
        <v>0</v>
      </c>
      <c r="PF109" s="377">
        <f t="shared" si="32"/>
        <v>0</v>
      </c>
      <c r="PG109" s="377">
        <f t="shared" si="32"/>
        <v>0</v>
      </c>
      <c r="PH109" s="377">
        <f t="shared" si="32"/>
        <v>0</v>
      </c>
      <c r="PI109" s="377">
        <f t="shared" si="32"/>
        <v>0</v>
      </c>
      <c r="PJ109" s="377">
        <f t="shared" si="32"/>
        <v>0</v>
      </c>
      <c r="PK109" s="377">
        <f t="shared" si="32"/>
        <v>0</v>
      </c>
      <c r="PL109" s="377">
        <f t="shared" si="32"/>
        <v>0</v>
      </c>
      <c r="PM109" s="377">
        <f t="shared" ref="PM109:RX109" si="33">MAX(COUNT(PM14:PM16),COUNT(PM17:PM19),COUNT(PM20:PM22))</f>
        <v>0</v>
      </c>
      <c r="PN109" s="377">
        <f t="shared" si="33"/>
        <v>0</v>
      </c>
      <c r="PO109" s="377">
        <f t="shared" si="33"/>
        <v>0</v>
      </c>
      <c r="PP109" s="377">
        <f t="shared" si="33"/>
        <v>0</v>
      </c>
      <c r="PQ109" s="377">
        <f t="shared" si="33"/>
        <v>0</v>
      </c>
      <c r="PR109" s="377">
        <f t="shared" si="33"/>
        <v>0</v>
      </c>
      <c r="PS109" s="377">
        <f t="shared" si="33"/>
        <v>0</v>
      </c>
      <c r="PT109" s="377">
        <f t="shared" si="33"/>
        <v>0</v>
      </c>
      <c r="PU109" s="377">
        <f t="shared" si="33"/>
        <v>0</v>
      </c>
      <c r="PV109" s="377">
        <f t="shared" si="33"/>
        <v>0</v>
      </c>
      <c r="PW109" s="377">
        <f t="shared" si="33"/>
        <v>0</v>
      </c>
      <c r="PX109" s="377">
        <f t="shared" si="33"/>
        <v>0</v>
      </c>
      <c r="PY109" s="377">
        <f t="shared" si="33"/>
        <v>0</v>
      </c>
      <c r="PZ109" s="377">
        <f t="shared" si="33"/>
        <v>0</v>
      </c>
      <c r="QA109" s="377">
        <f t="shared" si="33"/>
        <v>0</v>
      </c>
      <c r="QB109" s="377">
        <f t="shared" si="33"/>
        <v>0</v>
      </c>
      <c r="QC109" s="377">
        <f t="shared" si="33"/>
        <v>0</v>
      </c>
      <c r="QD109" s="377">
        <f t="shared" si="33"/>
        <v>0</v>
      </c>
      <c r="QE109" s="377">
        <f t="shared" si="33"/>
        <v>0</v>
      </c>
      <c r="QF109" s="377">
        <f t="shared" si="33"/>
        <v>0</v>
      </c>
      <c r="QG109" s="377">
        <f t="shared" si="33"/>
        <v>0</v>
      </c>
      <c r="QH109" s="377">
        <f t="shared" si="33"/>
        <v>0</v>
      </c>
      <c r="QI109" s="377">
        <f t="shared" si="33"/>
        <v>0</v>
      </c>
      <c r="QJ109" s="377">
        <f t="shared" si="33"/>
        <v>0</v>
      </c>
      <c r="QK109" s="377">
        <f t="shared" si="33"/>
        <v>0</v>
      </c>
      <c r="QL109" s="377">
        <f t="shared" si="33"/>
        <v>0</v>
      </c>
      <c r="QM109" s="377">
        <f t="shared" si="33"/>
        <v>0</v>
      </c>
      <c r="QN109" s="377">
        <f t="shared" si="33"/>
        <v>0</v>
      </c>
      <c r="QO109" s="377">
        <f t="shared" si="33"/>
        <v>0</v>
      </c>
      <c r="QP109" s="377">
        <f t="shared" si="33"/>
        <v>0</v>
      </c>
      <c r="QQ109" s="377">
        <f t="shared" si="33"/>
        <v>0</v>
      </c>
      <c r="QR109" s="377">
        <f t="shared" si="33"/>
        <v>0</v>
      </c>
      <c r="QS109" s="377">
        <f t="shared" si="33"/>
        <v>0</v>
      </c>
      <c r="QT109" s="377">
        <f t="shared" si="33"/>
        <v>0</v>
      </c>
      <c r="QU109" s="377">
        <f t="shared" si="33"/>
        <v>0</v>
      </c>
      <c r="QV109" s="377">
        <f t="shared" si="33"/>
        <v>0</v>
      </c>
      <c r="QW109" s="377">
        <f t="shared" si="33"/>
        <v>0</v>
      </c>
      <c r="QX109" s="377">
        <f t="shared" si="33"/>
        <v>0</v>
      </c>
      <c r="QY109" s="377">
        <f t="shared" si="33"/>
        <v>0</v>
      </c>
      <c r="QZ109" s="377">
        <f t="shared" si="33"/>
        <v>0</v>
      </c>
      <c r="RA109" s="377">
        <f t="shared" si="33"/>
        <v>0</v>
      </c>
      <c r="RB109" s="377">
        <f t="shared" si="33"/>
        <v>0</v>
      </c>
      <c r="RC109" s="377">
        <f t="shared" si="33"/>
        <v>0</v>
      </c>
      <c r="RD109" s="377">
        <f t="shared" si="33"/>
        <v>0</v>
      </c>
      <c r="RE109" s="377">
        <f t="shared" si="33"/>
        <v>0</v>
      </c>
      <c r="RF109" s="377">
        <f t="shared" si="33"/>
        <v>0</v>
      </c>
      <c r="RG109" s="377">
        <f t="shared" si="33"/>
        <v>0</v>
      </c>
      <c r="RH109" s="377">
        <f t="shared" si="33"/>
        <v>0</v>
      </c>
      <c r="RI109" s="377">
        <f t="shared" si="33"/>
        <v>0</v>
      </c>
      <c r="RJ109" s="377">
        <f t="shared" si="33"/>
        <v>0</v>
      </c>
      <c r="RK109" s="377">
        <f t="shared" si="33"/>
        <v>0</v>
      </c>
      <c r="RL109" s="377">
        <f t="shared" si="33"/>
        <v>0</v>
      </c>
      <c r="RM109" s="377">
        <f t="shared" si="33"/>
        <v>0</v>
      </c>
      <c r="RN109" s="377">
        <f t="shared" si="33"/>
        <v>0</v>
      </c>
      <c r="RO109" s="377">
        <f t="shared" si="33"/>
        <v>0</v>
      </c>
      <c r="RP109" s="377">
        <f t="shared" si="33"/>
        <v>0</v>
      </c>
      <c r="RQ109" s="377">
        <f t="shared" si="33"/>
        <v>0</v>
      </c>
      <c r="RR109" s="377">
        <f t="shared" si="33"/>
        <v>0</v>
      </c>
      <c r="RS109" s="377">
        <f t="shared" si="33"/>
        <v>0</v>
      </c>
      <c r="RT109" s="377">
        <f t="shared" si="33"/>
        <v>0</v>
      </c>
      <c r="RU109" s="377">
        <f t="shared" si="33"/>
        <v>0</v>
      </c>
      <c r="RV109" s="377">
        <f t="shared" si="33"/>
        <v>0</v>
      </c>
      <c r="RW109" s="377">
        <f t="shared" si="33"/>
        <v>0</v>
      </c>
      <c r="RX109" s="377">
        <f t="shared" si="33"/>
        <v>0</v>
      </c>
      <c r="RY109" s="377">
        <f t="shared" ref="RY109:UJ109" si="34">MAX(COUNT(RY14:RY16),COUNT(RY17:RY19),COUNT(RY20:RY22))</f>
        <v>0</v>
      </c>
      <c r="RZ109" s="377">
        <f t="shared" si="34"/>
        <v>0</v>
      </c>
      <c r="SA109" s="377">
        <f t="shared" si="34"/>
        <v>0</v>
      </c>
      <c r="SB109" s="377">
        <f t="shared" si="34"/>
        <v>0</v>
      </c>
      <c r="SC109" s="377">
        <f t="shared" si="34"/>
        <v>0</v>
      </c>
      <c r="SD109" s="377">
        <f t="shared" si="34"/>
        <v>0</v>
      </c>
      <c r="SE109" s="377">
        <f t="shared" si="34"/>
        <v>0</v>
      </c>
      <c r="SF109" s="377">
        <f t="shared" si="34"/>
        <v>0</v>
      </c>
      <c r="SG109" s="377">
        <f t="shared" si="34"/>
        <v>0</v>
      </c>
      <c r="SH109" s="377">
        <f t="shared" si="34"/>
        <v>0</v>
      </c>
      <c r="SI109" s="377">
        <f t="shared" si="34"/>
        <v>0</v>
      </c>
      <c r="SJ109" s="377">
        <f t="shared" si="34"/>
        <v>0</v>
      </c>
      <c r="SK109" s="377">
        <f t="shared" si="34"/>
        <v>0</v>
      </c>
      <c r="SL109" s="377">
        <f t="shared" si="34"/>
        <v>0</v>
      </c>
      <c r="SM109" s="377">
        <f t="shared" si="34"/>
        <v>0</v>
      </c>
      <c r="SN109" s="377">
        <f t="shared" si="34"/>
        <v>0</v>
      </c>
      <c r="SO109" s="377">
        <f t="shared" si="34"/>
        <v>0</v>
      </c>
      <c r="SP109" s="377">
        <f t="shared" si="34"/>
        <v>0</v>
      </c>
      <c r="SQ109" s="377">
        <f t="shared" si="34"/>
        <v>0</v>
      </c>
      <c r="SR109" s="377">
        <f t="shared" si="34"/>
        <v>0</v>
      </c>
      <c r="SS109" s="377">
        <f t="shared" si="34"/>
        <v>0</v>
      </c>
      <c r="ST109" s="377">
        <f t="shared" si="34"/>
        <v>0</v>
      </c>
      <c r="SU109" s="377">
        <f t="shared" si="34"/>
        <v>0</v>
      </c>
      <c r="SV109" s="377">
        <f t="shared" si="34"/>
        <v>0</v>
      </c>
      <c r="SW109" s="377">
        <f t="shared" si="34"/>
        <v>0</v>
      </c>
      <c r="SX109" s="377">
        <f t="shared" si="34"/>
        <v>0</v>
      </c>
      <c r="SY109" s="377">
        <f t="shared" si="34"/>
        <v>0</v>
      </c>
      <c r="SZ109" s="377">
        <f t="shared" si="34"/>
        <v>0</v>
      </c>
      <c r="TA109" s="377">
        <f t="shared" si="34"/>
        <v>0</v>
      </c>
      <c r="TB109" s="377">
        <f t="shared" si="34"/>
        <v>0</v>
      </c>
      <c r="TC109" s="377">
        <f t="shared" si="34"/>
        <v>0</v>
      </c>
      <c r="TD109" s="377">
        <f t="shared" si="34"/>
        <v>0</v>
      </c>
      <c r="TE109" s="377">
        <f t="shared" si="34"/>
        <v>0</v>
      </c>
      <c r="TF109" s="377">
        <f t="shared" si="34"/>
        <v>0</v>
      </c>
      <c r="TG109" s="377">
        <f t="shared" si="34"/>
        <v>0</v>
      </c>
      <c r="TH109" s="377">
        <f t="shared" si="34"/>
        <v>0</v>
      </c>
      <c r="TI109" s="377">
        <f t="shared" si="34"/>
        <v>0</v>
      </c>
      <c r="TJ109" s="377">
        <f t="shared" si="34"/>
        <v>0</v>
      </c>
      <c r="TK109" s="377">
        <f t="shared" si="34"/>
        <v>0</v>
      </c>
      <c r="TL109" s="377">
        <f t="shared" si="34"/>
        <v>0</v>
      </c>
      <c r="TM109" s="377">
        <f t="shared" si="34"/>
        <v>0</v>
      </c>
      <c r="TN109" s="377">
        <f t="shared" si="34"/>
        <v>0</v>
      </c>
      <c r="TO109" s="377">
        <f t="shared" si="34"/>
        <v>0</v>
      </c>
      <c r="TP109" s="377">
        <f t="shared" si="34"/>
        <v>0</v>
      </c>
      <c r="TQ109" s="377">
        <f t="shared" si="34"/>
        <v>0</v>
      </c>
      <c r="TR109" s="377">
        <f t="shared" si="34"/>
        <v>0</v>
      </c>
      <c r="TS109" s="377">
        <f t="shared" si="34"/>
        <v>0</v>
      </c>
      <c r="TT109" s="377">
        <f t="shared" si="34"/>
        <v>0</v>
      </c>
      <c r="TU109" s="377">
        <f t="shared" si="34"/>
        <v>0</v>
      </c>
      <c r="TV109" s="377">
        <f t="shared" si="34"/>
        <v>0</v>
      </c>
      <c r="TW109" s="377">
        <f t="shared" si="34"/>
        <v>0</v>
      </c>
      <c r="TX109" s="377">
        <f t="shared" si="34"/>
        <v>0</v>
      </c>
      <c r="TY109" s="377">
        <f t="shared" si="34"/>
        <v>0</v>
      </c>
      <c r="TZ109" s="377">
        <f t="shared" si="34"/>
        <v>0</v>
      </c>
      <c r="UA109" s="377">
        <f t="shared" si="34"/>
        <v>0</v>
      </c>
      <c r="UB109" s="377">
        <f t="shared" si="34"/>
        <v>0</v>
      </c>
      <c r="UC109" s="377">
        <f t="shared" si="34"/>
        <v>0</v>
      </c>
      <c r="UD109" s="377">
        <f t="shared" si="34"/>
        <v>0</v>
      </c>
      <c r="UE109" s="377">
        <f t="shared" si="34"/>
        <v>0</v>
      </c>
      <c r="UF109" s="377">
        <f t="shared" si="34"/>
        <v>0</v>
      </c>
      <c r="UG109" s="377">
        <f t="shared" si="34"/>
        <v>0</v>
      </c>
      <c r="UH109" s="377">
        <f t="shared" si="34"/>
        <v>0</v>
      </c>
      <c r="UI109" s="377">
        <f t="shared" si="34"/>
        <v>0</v>
      </c>
      <c r="UJ109" s="377">
        <f t="shared" si="34"/>
        <v>0</v>
      </c>
      <c r="UK109" s="377">
        <f t="shared" ref="UK109:WI109" si="35">MAX(COUNT(UK14:UK16),COUNT(UK17:UK19),COUNT(UK20:UK22))</f>
        <v>0</v>
      </c>
      <c r="UL109" s="377">
        <f t="shared" si="35"/>
        <v>0</v>
      </c>
      <c r="UM109" s="377">
        <f t="shared" si="35"/>
        <v>0</v>
      </c>
      <c r="UN109" s="377">
        <f t="shared" si="35"/>
        <v>0</v>
      </c>
      <c r="UO109" s="377">
        <f t="shared" si="35"/>
        <v>0</v>
      </c>
      <c r="UP109" s="377">
        <f t="shared" si="35"/>
        <v>0</v>
      </c>
      <c r="UQ109" s="377">
        <f t="shared" si="35"/>
        <v>0</v>
      </c>
      <c r="UR109" s="377">
        <f t="shared" si="35"/>
        <v>0</v>
      </c>
      <c r="US109" s="377">
        <f t="shared" si="35"/>
        <v>0</v>
      </c>
      <c r="UT109" s="377">
        <f t="shared" si="35"/>
        <v>0</v>
      </c>
      <c r="UU109" s="377">
        <f t="shared" si="35"/>
        <v>0</v>
      </c>
      <c r="UV109" s="377">
        <f t="shared" si="35"/>
        <v>0</v>
      </c>
      <c r="UW109" s="377">
        <f t="shared" si="35"/>
        <v>0</v>
      </c>
      <c r="UX109" s="377">
        <f t="shared" si="35"/>
        <v>0</v>
      </c>
      <c r="UY109" s="377">
        <f t="shared" si="35"/>
        <v>0</v>
      </c>
      <c r="UZ109" s="377">
        <f t="shared" si="35"/>
        <v>0</v>
      </c>
      <c r="VA109" s="377">
        <f t="shared" si="35"/>
        <v>0</v>
      </c>
      <c r="VB109" s="377">
        <f t="shared" si="35"/>
        <v>0</v>
      </c>
      <c r="VC109" s="377">
        <f t="shared" si="35"/>
        <v>0</v>
      </c>
      <c r="VD109" s="377">
        <f t="shared" si="35"/>
        <v>0</v>
      </c>
      <c r="VE109" s="377">
        <f t="shared" si="35"/>
        <v>0</v>
      </c>
      <c r="VF109" s="377">
        <f t="shared" si="35"/>
        <v>0</v>
      </c>
      <c r="VG109" s="377">
        <f t="shared" si="35"/>
        <v>0</v>
      </c>
      <c r="VH109" s="377">
        <f t="shared" si="35"/>
        <v>0</v>
      </c>
      <c r="VI109" s="377">
        <f t="shared" si="35"/>
        <v>0</v>
      </c>
      <c r="VJ109" s="377">
        <f t="shared" si="35"/>
        <v>0</v>
      </c>
      <c r="VK109" s="377">
        <f t="shared" si="35"/>
        <v>0</v>
      </c>
      <c r="VL109" s="377">
        <f t="shared" si="35"/>
        <v>0</v>
      </c>
      <c r="VM109" s="377">
        <f t="shared" si="35"/>
        <v>0</v>
      </c>
      <c r="VN109" s="377">
        <f t="shared" si="35"/>
        <v>0</v>
      </c>
      <c r="VO109" s="377">
        <f t="shared" si="35"/>
        <v>0</v>
      </c>
      <c r="VP109" s="377">
        <f t="shared" si="35"/>
        <v>0</v>
      </c>
      <c r="VQ109" s="377">
        <f t="shared" si="35"/>
        <v>0</v>
      </c>
      <c r="VR109" s="377">
        <f t="shared" si="35"/>
        <v>0</v>
      </c>
      <c r="VS109" s="377">
        <f t="shared" si="35"/>
        <v>0</v>
      </c>
      <c r="VT109" s="377">
        <f t="shared" si="35"/>
        <v>0</v>
      </c>
      <c r="VU109" s="377">
        <f t="shared" si="35"/>
        <v>0</v>
      </c>
      <c r="VV109" s="377">
        <f t="shared" si="35"/>
        <v>0</v>
      </c>
      <c r="VW109" s="377">
        <f t="shared" si="35"/>
        <v>0</v>
      </c>
      <c r="VX109" s="377">
        <f t="shared" si="35"/>
        <v>0</v>
      </c>
      <c r="VY109" s="377">
        <f t="shared" si="35"/>
        <v>0</v>
      </c>
      <c r="VZ109" s="377">
        <f t="shared" si="35"/>
        <v>0</v>
      </c>
      <c r="WA109" s="377">
        <f t="shared" si="35"/>
        <v>0</v>
      </c>
      <c r="WB109" s="377">
        <f t="shared" si="35"/>
        <v>0</v>
      </c>
      <c r="WC109" s="377">
        <f t="shared" si="35"/>
        <v>0</v>
      </c>
      <c r="WD109" s="377">
        <f t="shared" si="35"/>
        <v>0</v>
      </c>
      <c r="WE109" s="377">
        <f t="shared" si="35"/>
        <v>0</v>
      </c>
      <c r="WF109" s="377">
        <f t="shared" si="35"/>
        <v>0</v>
      </c>
      <c r="WG109" s="377">
        <f t="shared" si="35"/>
        <v>0</v>
      </c>
      <c r="WH109" s="377">
        <f t="shared" si="35"/>
        <v>0</v>
      </c>
      <c r="WI109" s="375">
        <f t="shared" si="35"/>
        <v>0</v>
      </c>
    </row>
    <row r="110" spans="1:607">
      <c r="A110" s="348"/>
      <c r="B110" s="360" t="s">
        <v>842</v>
      </c>
      <c r="C110" s="348"/>
      <c r="D110" s="348"/>
      <c r="E110" s="348"/>
      <c r="F110" s="348"/>
      <c r="G110" s="361" t="str">
        <f t="shared" si="2"/>
        <v/>
      </c>
      <c r="H110" s="361" t="str">
        <f t="shared" si="3"/>
        <v/>
      </c>
      <c r="I110" s="397"/>
      <c r="J110" s="348"/>
      <c r="K110" s="348"/>
      <c r="L110" s="348"/>
      <c r="M110" s="348"/>
      <c r="N110" s="400"/>
      <c r="O110" s="400"/>
      <c r="P110" s="400"/>
      <c r="Q110" s="400"/>
      <c r="R110" s="400"/>
      <c r="S110" s="400"/>
      <c r="T110" s="400"/>
      <c r="U110" s="400"/>
      <c r="V110" s="400"/>
      <c r="W110" s="400"/>
      <c r="X110" s="400"/>
      <c r="Y110" s="400"/>
      <c r="Z110" s="400"/>
      <c r="AA110" s="400"/>
      <c r="AB110" s="400"/>
      <c r="AC110" s="400"/>
      <c r="AD110" s="400"/>
      <c r="AE110" s="400"/>
      <c r="AF110" s="400"/>
      <c r="AG110" s="400"/>
      <c r="AH110" s="400"/>
      <c r="AI110" s="400"/>
      <c r="AJ110" s="400"/>
      <c r="AK110" s="400"/>
      <c r="AL110" s="400"/>
      <c r="AM110" s="400"/>
      <c r="AN110" s="400"/>
      <c r="AO110" s="400"/>
      <c r="AP110" s="400"/>
      <c r="AQ110" s="400"/>
      <c r="AR110" s="400"/>
      <c r="AS110" s="400"/>
      <c r="AT110" s="400"/>
      <c r="AU110" s="400"/>
      <c r="AV110" s="400"/>
      <c r="AW110" s="400"/>
      <c r="AX110" s="400"/>
      <c r="AY110" s="400"/>
      <c r="AZ110" s="400"/>
      <c r="BA110" s="400"/>
      <c r="BB110" s="400"/>
      <c r="BC110" s="400"/>
      <c r="BD110" s="400"/>
      <c r="BE110" s="400"/>
      <c r="BF110" s="400"/>
      <c r="BG110" s="400"/>
      <c r="BH110" s="400"/>
      <c r="BI110" s="400"/>
      <c r="BJ110" s="400"/>
      <c r="BK110" s="400"/>
      <c r="BL110" s="400"/>
      <c r="BM110" s="400"/>
      <c r="BN110" s="400"/>
      <c r="BO110" s="400"/>
      <c r="BP110" s="400"/>
      <c r="BQ110" s="400"/>
      <c r="BR110" s="400"/>
      <c r="BS110" s="400"/>
      <c r="BT110" s="400"/>
      <c r="BU110" s="400"/>
      <c r="BV110" s="400"/>
      <c r="BW110" s="400"/>
      <c r="BX110" s="400"/>
      <c r="BY110" s="400"/>
      <c r="BZ110" s="400"/>
      <c r="CA110" s="400"/>
      <c r="CB110" s="400"/>
      <c r="CC110" s="400"/>
      <c r="CD110" s="400"/>
      <c r="CE110" s="400"/>
      <c r="CF110" s="400"/>
      <c r="CG110" s="400"/>
      <c r="CH110" s="400"/>
      <c r="CI110" s="400"/>
      <c r="CJ110" s="400"/>
      <c r="CK110" s="400"/>
      <c r="CL110" s="400"/>
      <c r="CM110" s="400"/>
      <c r="CN110" s="400"/>
      <c r="CO110" s="400"/>
      <c r="CP110" s="400"/>
      <c r="CQ110" s="400"/>
      <c r="CR110" s="400"/>
      <c r="CS110" s="400"/>
      <c r="CT110" s="400"/>
      <c r="CU110" s="400"/>
      <c r="CV110" s="400"/>
      <c r="CW110" s="400"/>
      <c r="CX110" s="400"/>
      <c r="CY110" s="400"/>
      <c r="CZ110" s="362"/>
      <c r="DA110" s="900" t="s">
        <v>1269</v>
      </c>
      <c r="DB110" s="899" t="s">
        <v>1270</v>
      </c>
      <c r="DC110" s="899"/>
      <c r="DD110" s="378" t="str">
        <f>IF(COUNT(DD14:DD16)=0,"",ROUND(AVERAGE((DD14:DD16,DD23:DD25,DD32:DD34,DD41:DD43,DD50:DD52,DD59:DD61,DD68:DD70,DD77:DD79,DD86:DD88,DD95:DD97)),10))</f>
        <v/>
      </c>
      <c r="DE110" s="378" t="str">
        <f>IF(COUNT(DE14:DE16)=0,"",ROUND(AVERAGE((DE14:DE16,DE23:DE25,DE32:DE34,DE41:DE43,DE50:DE52,DE59:DE61,DE68:DE70,DE77:DE79,DE86:DE88,DE95:DE97)),10))</f>
        <v/>
      </c>
      <c r="DF110" s="378" t="str">
        <f>IF(COUNT(DF14:DF16)=0,"",ROUND(AVERAGE((DF14:DF16,DF23:DF25,DF32:DF34,DF41:DF43,DF50:DF52,DF59:DF61,DF68:DF70,DF77:DF79,DF86:DF88,DF95:DF97)),10))</f>
        <v/>
      </c>
      <c r="DG110" s="378" t="str">
        <f>IF(COUNT(DG14:DG16)=0,"",ROUND(AVERAGE((DG14:DG16,DG23:DG25,DG32:DG34,DG41:DG43,DG50:DG52,DG59:DG61,DG68:DG70,DG77:DG79,DG86:DG88,DG95:DG97)),10))</f>
        <v/>
      </c>
      <c r="DH110" s="378" t="str">
        <f>IF(COUNT(DH14:DH16)=0,"",ROUND(AVERAGE((DH14:DH16,DH23:DH25,DH32:DH34,DH41:DH43,DH50:DH52,DH59:DH61,DH68:DH70,DH77:DH79,DH86:DH88,DH95:DH97)),10))</f>
        <v/>
      </c>
      <c r="DI110" s="378" t="str">
        <f>IF(COUNT(DI14:DI16)=0,"",ROUND(AVERAGE((DI14:DI16,DI23:DI25,DI32:DI34,DI41:DI43,DI50:DI52,DI59:DI61,DI68:DI70,DI77:DI79,DI86:DI88,DI95:DI97)),10))</f>
        <v/>
      </c>
      <c r="DJ110" s="378" t="str">
        <f>IF(COUNT(DJ14:DJ16)=0,"",ROUND(AVERAGE((DJ14:DJ16,DJ23:DJ25,DJ32:DJ34,DJ41:DJ43,DJ50:DJ52,DJ59:DJ61,DJ68:DJ70,DJ77:DJ79,DJ86:DJ88,DJ95:DJ97)),10))</f>
        <v/>
      </c>
      <c r="DK110" s="378" t="str">
        <f>IF(COUNT(DK14:DK16)=0,"",ROUND(AVERAGE((DK14:DK16,DK23:DK25,DK32:DK34,DK41:DK43,DK50:DK52,DK59:DK61,DK68:DK70,DK77:DK79,DK86:DK88,DK95:DK97)),10))</f>
        <v/>
      </c>
      <c r="DL110" s="378" t="str">
        <f>IF(COUNT(DL14:DL16)=0,"",ROUND(AVERAGE((DL14:DL16,DL23:DL25,DL32:DL34,DL41:DL43,DL50:DL52,DL59:DL61,DL68:DL70,DL77:DL79,DL86:DL88,DL95:DL97)),10))</f>
        <v/>
      </c>
      <c r="DM110" s="378" t="str">
        <f>IF(COUNT(DM14:DM16)=0,"",ROUND(AVERAGE((DM14:DM16,DM23:DM25,DM32:DM34,DM41:DM43,DM50:DM52,DM59:DM61,DM68:DM70,DM77:DM79,DM86:DM88,DM95:DM97)),10))</f>
        <v/>
      </c>
      <c r="DN110" s="378" t="str">
        <f>IF(COUNT(DN14:DN16)=0,"",ROUND(AVERAGE((DN14:DN16,DN23:DN25,DN32:DN34,DN41:DN43,DN50:DN52,DN59:DN61,DN68:DN70,DN77:DN79,DN86:DN88,DN95:DN97)),10))</f>
        <v/>
      </c>
      <c r="DO110" s="378" t="str">
        <f>IF(COUNT(DO14:DO16)=0,"",ROUND(AVERAGE((DO14:DO16,DO23:DO25,DO32:DO34,DO41:DO43,DO50:DO52,DO59:DO61,DO68:DO70,DO77:DO79,DO86:DO88,DO95:DO97)),10))</f>
        <v/>
      </c>
      <c r="DP110" s="378" t="str">
        <f>IF(COUNT(DP14:DP16)=0,"",ROUND(AVERAGE((DP14:DP16,DP23:DP25,DP32:DP34,DP41:DP43,DP50:DP52,DP59:DP61,DP68:DP70,DP77:DP79,DP86:DP88,DP95:DP97)),10))</f>
        <v/>
      </c>
      <c r="DQ110" s="378" t="str">
        <f>IF(COUNT(DQ14:DQ16)=0,"",ROUND(AVERAGE((DQ14:DQ16,DQ23:DQ25,DQ32:DQ34,DQ41:DQ43,DQ50:DQ52,DQ59:DQ61,DQ68:DQ70,DQ77:DQ79,DQ86:DQ88,DQ95:DQ97)),10))</f>
        <v/>
      </c>
      <c r="DR110" s="378" t="str">
        <f>IF(COUNT(DR14:DR16)=0,"",ROUND(AVERAGE((DR14:DR16,DR23:DR25,DR32:DR34,DR41:DR43,DR50:DR52,DR59:DR61,DR68:DR70,DR77:DR79,DR86:DR88,DR95:DR97)),10))</f>
        <v/>
      </c>
      <c r="DS110" s="378" t="str">
        <f>IF(COUNT(DS14:DS16)=0,"",ROUND(AVERAGE((DS14:DS16,DS23:DS25,DS32:DS34,DS41:DS43,DS50:DS52,DS59:DS61,DS68:DS70,DS77:DS79,DS86:DS88,DS95:DS97)),10))</f>
        <v/>
      </c>
      <c r="DT110" s="378" t="str">
        <f>IF(COUNT(DT14:DT16)=0,"",ROUND(AVERAGE((DT14:DT16,DT23:DT25,DT32:DT34,DT41:DT43,DT50:DT52,DT59:DT61,DT68:DT70,DT77:DT79,DT86:DT88,DT95:DT97)),10))</f>
        <v/>
      </c>
      <c r="DU110" s="378" t="str">
        <f>IF(COUNT(DU14:DU16)=0,"",ROUND(AVERAGE((DU14:DU16,DU23:DU25,DU32:DU34,DU41:DU43,DU50:DU52,DU59:DU61,DU68:DU70,DU77:DU79,DU86:DU88,DU95:DU97)),10))</f>
        <v/>
      </c>
      <c r="DV110" s="378" t="str">
        <f>IF(COUNT(DV14:DV16)=0,"",ROUND(AVERAGE((DV14:DV16,DV23:DV25,DV32:DV34,DV41:DV43,DV50:DV52,DV59:DV61,DV68:DV70,DV77:DV79,DV86:DV88,DV95:DV97)),10))</f>
        <v/>
      </c>
      <c r="DW110" s="378" t="str">
        <f>IF(COUNT(DW14:DW16)=0,"",ROUND(AVERAGE((DW14:DW16,DW23:DW25,DW32:DW34,DW41:DW43,DW50:DW52,DW59:DW61,DW68:DW70,DW77:DW79,DW86:DW88,DW95:DW97)),10))</f>
        <v/>
      </c>
      <c r="DX110" s="378" t="str">
        <f>IF(COUNT(DX14:DX16)=0,"",ROUND(AVERAGE((DX14:DX16,DX23:DX25,DX32:DX34,DX41:DX43,DX50:DX52,DX59:DX61,DX68:DX70,DX77:DX79,DX86:DX88,DX95:DX97)),10))</f>
        <v/>
      </c>
      <c r="DY110" s="378" t="str">
        <f>IF(COUNT(DY14:DY16)=0,"",ROUND(AVERAGE((DY14:DY16,DY23:DY25,DY32:DY34,DY41:DY43,DY50:DY52,DY59:DY61,DY68:DY70,DY77:DY79,DY86:DY88,DY95:DY97)),10))</f>
        <v/>
      </c>
      <c r="DZ110" s="378" t="str">
        <f>IF(COUNT(DZ14:DZ16)=0,"",ROUND(AVERAGE((DZ14:DZ16,DZ23:DZ25,DZ32:DZ34,DZ41:DZ43,DZ50:DZ52,DZ59:DZ61,DZ68:DZ70,DZ77:DZ79,DZ86:DZ88,DZ95:DZ97)),10))</f>
        <v/>
      </c>
      <c r="EA110" s="378" t="str">
        <f>IF(COUNT(EA14:EA16)=0,"",ROUND(AVERAGE((EA14:EA16,EA23:EA25,EA32:EA34,EA41:EA43,EA50:EA52,EA59:EA61,EA68:EA70,EA77:EA79,EA86:EA88,EA95:EA97)),10))</f>
        <v/>
      </c>
      <c r="EB110" s="378" t="str">
        <f>IF(COUNT(EB14:EB16)=0,"",ROUND(AVERAGE((EB14:EB16,EB23:EB25,EB32:EB34,EB41:EB43,EB50:EB52,EB59:EB61,EB68:EB70,EB77:EB79,EB86:EB88,EB95:EB97)),10))</f>
        <v/>
      </c>
      <c r="EC110" s="378" t="str">
        <f>IF(COUNT(EC14:EC16)=0,"",ROUND(AVERAGE((EC14:EC16,EC23:EC25,EC32:EC34,EC41:EC43,EC50:EC52,EC59:EC61,EC68:EC70,EC77:EC79,EC86:EC88,EC95:EC97)),10))</f>
        <v/>
      </c>
      <c r="ED110" s="378" t="str">
        <f>IF(COUNT(ED14:ED16)=0,"",ROUND(AVERAGE((ED14:ED16,ED23:ED25,ED32:ED34,ED41:ED43,ED50:ED52,ED59:ED61,ED68:ED70,ED77:ED79,ED86:ED88,ED95:ED97)),10))</f>
        <v/>
      </c>
      <c r="EE110" s="378" t="str">
        <f>IF(COUNT(EE14:EE16)=0,"",ROUND(AVERAGE((EE14:EE16,EE23:EE25,EE32:EE34,EE41:EE43,EE50:EE52,EE59:EE61,EE68:EE70,EE77:EE79,EE86:EE88,EE95:EE97)),10))</f>
        <v/>
      </c>
      <c r="EF110" s="378" t="str">
        <f>IF(COUNT(EF14:EF16)=0,"",ROUND(AVERAGE((EF14:EF16,EF23:EF25,EF32:EF34,EF41:EF43,EF50:EF52,EF59:EF61,EF68:EF70,EF77:EF79,EF86:EF88,EF95:EF97)),10))</f>
        <v/>
      </c>
      <c r="EG110" s="378" t="str">
        <f>IF(COUNT(EG14:EG16)=0,"",ROUND(AVERAGE((EG14:EG16,EG23:EG25,EG32:EG34,EG41:EG43,EG50:EG52,EG59:EG61,EG68:EG70,EG77:EG79,EG86:EG88,EG95:EG97)),10))</f>
        <v/>
      </c>
      <c r="EH110" s="378" t="str">
        <f>IF(COUNT(EH14:EH16)=0,"",ROUND(AVERAGE((EH14:EH16,EH23:EH25,EH32:EH34,EH41:EH43,EH50:EH52,EH59:EH61,EH68:EH70,EH77:EH79,EH86:EH88,EH95:EH97)),10))</f>
        <v/>
      </c>
      <c r="EI110" s="378" t="str">
        <f>IF(COUNT(EI14:EI16)=0,"",ROUND(AVERAGE((EI14:EI16,EI23:EI25,EI32:EI34,EI41:EI43,EI50:EI52,EI59:EI61,EI68:EI70,EI77:EI79,EI86:EI88,EI95:EI97)),10))</f>
        <v/>
      </c>
      <c r="EJ110" s="378" t="str">
        <f>IF(COUNT(EJ14:EJ16)=0,"",ROUND(AVERAGE((EJ14:EJ16,EJ23:EJ25,EJ32:EJ34,EJ41:EJ43,EJ50:EJ52,EJ59:EJ61,EJ68:EJ70,EJ77:EJ79,EJ86:EJ88,EJ95:EJ97)),10))</f>
        <v/>
      </c>
      <c r="EK110" s="378" t="str">
        <f>IF(COUNT(EK14:EK16)=0,"",ROUND(AVERAGE((EK14:EK16,EK23:EK25,EK32:EK34,EK41:EK43,EK50:EK52,EK59:EK61,EK68:EK70,EK77:EK79,EK86:EK88,EK95:EK97)),10))</f>
        <v/>
      </c>
      <c r="EL110" s="378" t="str">
        <f>IF(COUNT(EL14:EL16)=0,"",ROUND(AVERAGE((EL14:EL16,EL23:EL25,EL32:EL34,EL41:EL43,EL50:EL52,EL59:EL61,EL68:EL70,EL77:EL79,EL86:EL88,EL95:EL97)),10))</f>
        <v/>
      </c>
      <c r="EM110" s="378" t="str">
        <f>IF(COUNT(EM14:EM16)=0,"",ROUND(AVERAGE((EM14:EM16,EM23:EM25,EM32:EM34,EM41:EM43,EM50:EM52,EM59:EM61,EM68:EM70,EM77:EM79,EM86:EM88,EM95:EM97)),10))</f>
        <v/>
      </c>
      <c r="EN110" s="378" t="str">
        <f>IF(COUNT(EN14:EN16)=0,"",ROUND(AVERAGE((EN14:EN16,EN23:EN25,EN32:EN34,EN41:EN43,EN50:EN52,EN59:EN61,EN68:EN70,EN77:EN79,EN86:EN88,EN95:EN97)),10))</f>
        <v/>
      </c>
      <c r="EO110" s="378" t="str">
        <f>IF(COUNT(EO14:EO16)=0,"",ROUND(AVERAGE((EO14:EO16,EO23:EO25,EO32:EO34,EO41:EO43,EO50:EO52,EO59:EO61,EO68:EO70,EO77:EO79,EO86:EO88,EO95:EO97)),10))</f>
        <v/>
      </c>
      <c r="EP110" s="378" t="str">
        <f>IF(COUNT(EP14:EP16)=0,"",ROUND(AVERAGE((EP14:EP16,EP23:EP25,EP32:EP34,EP41:EP43,EP50:EP52,EP59:EP61,EP68:EP70,EP77:EP79,EP86:EP88,EP95:EP97)),10))</f>
        <v/>
      </c>
      <c r="EQ110" s="378" t="str">
        <f>IF(COUNT(EQ14:EQ16)=0,"",ROUND(AVERAGE((EQ14:EQ16,EQ23:EQ25,EQ32:EQ34,EQ41:EQ43,EQ50:EQ52,EQ59:EQ61,EQ68:EQ70,EQ77:EQ79,EQ86:EQ88,EQ95:EQ97)),10))</f>
        <v/>
      </c>
      <c r="ER110" s="378" t="str">
        <f>IF(COUNT(ER14:ER16)=0,"",ROUND(AVERAGE((ER14:ER16,ER23:ER25,ER32:ER34,ER41:ER43,ER50:ER52,ER59:ER61,ER68:ER70,ER77:ER79,ER86:ER88,ER95:ER97)),10))</f>
        <v/>
      </c>
      <c r="ES110" s="378" t="str">
        <f>IF(COUNT(ES14:ES16)=0,"",ROUND(AVERAGE((ES14:ES16,ES23:ES25,ES32:ES34,ES41:ES43,ES50:ES52,ES59:ES61,ES68:ES70,ES77:ES79,ES86:ES88,ES95:ES97)),10))</f>
        <v/>
      </c>
      <c r="ET110" s="378" t="str">
        <f>IF(COUNT(ET14:ET16)=0,"",ROUND(AVERAGE((ET14:ET16,ET23:ET25,ET32:ET34,ET41:ET43,ET50:ET52,ET59:ET61,ET68:ET70,ET77:ET79,ET86:ET88,ET95:ET97)),10))</f>
        <v/>
      </c>
      <c r="EU110" s="378" t="str">
        <f>IF(COUNT(EU14:EU16)=0,"",ROUND(AVERAGE((EU14:EU16,EU23:EU25,EU32:EU34,EU41:EU43,EU50:EU52,EU59:EU61,EU68:EU70,EU77:EU79,EU86:EU88,EU95:EU97)),10))</f>
        <v/>
      </c>
      <c r="EV110" s="378" t="str">
        <f>IF(COUNT(EV14:EV16)=0,"",ROUND(AVERAGE((EV14:EV16,EV23:EV25,EV32:EV34,EV41:EV43,EV50:EV52,EV59:EV61,EV68:EV70,EV77:EV79,EV86:EV88,EV95:EV97)),10))</f>
        <v/>
      </c>
      <c r="EW110" s="378" t="str">
        <f>IF(COUNT(EW14:EW16)=0,"",ROUND(AVERAGE((EW14:EW16,EW23:EW25,EW32:EW34,EW41:EW43,EW50:EW52,EW59:EW61,EW68:EW70,EW77:EW79,EW86:EW88,EW95:EW97)),10))</f>
        <v/>
      </c>
      <c r="EX110" s="378" t="str">
        <f>IF(COUNT(EX14:EX16)=0,"",ROUND(AVERAGE((EX14:EX16,EX23:EX25,EX32:EX34,EX41:EX43,EX50:EX52,EX59:EX61,EX68:EX70,EX77:EX79,EX86:EX88,EX95:EX97)),10))</f>
        <v/>
      </c>
      <c r="EY110" s="378" t="str">
        <f>IF(COUNT(EY14:EY16)=0,"",ROUND(AVERAGE((EY14:EY16,EY23:EY25,EY32:EY34,EY41:EY43,EY50:EY52,EY59:EY61,EY68:EY70,EY77:EY79,EY86:EY88,EY95:EY97)),10))</f>
        <v/>
      </c>
      <c r="EZ110" s="378" t="str">
        <f>IF(COUNT(EZ14:EZ16)=0,"",ROUND(AVERAGE((EZ14:EZ16,EZ23:EZ25,EZ32:EZ34,EZ41:EZ43,EZ50:EZ52,EZ59:EZ61,EZ68:EZ70,EZ77:EZ79,EZ86:EZ88,EZ95:EZ97)),10))</f>
        <v/>
      </c>
      <c r="FA110" s="378" t="str">
        <f>IF(COUNT(FA14:FA16)=0,"",ROUND(AVERAGE((FA14:FA16,FA23:FA25,FA32:FA34,FA41:FA43,FA50:FA52,FA59:FA61,FA68:FA70,FA77:FA79,FA86:FA88,FA95:FA97)),10))</f>
        <v/>
      </c>
      <c r="FB110" s="378" t="str">
        <f>IF(COUNT(FB14:FB16)=0,"",ROUND(AVERAGE((FB14:FB16,FB23:FB25,FB32:FB34,FB41:FB43,FB50:FB52,FB59:FB61,FB68:FB70,FB77:FB79,FB86:FB88,FB95:FB97)),10))</f>
        <v/>
      </c>
      <c r="FC110" s="378" t="str">
        <f>IF(COUNT(FC14:FC16)=0,"",ROUND(AVERAGE((FC14:FC16,FC23:FC25,FC32:FC34,FC41:FC43,FC50:FC52,FC59:FC61,FC68:FC70,FC77:FC79,FC86:FC88,FC95:FC97)),10))</f>
        <v/>
      </c>
      <c r="FD110" s="378" t="str">
        <f>IF(COUNT(FD14:FD16)=0,"",ROUND(AVERAGE((FD14:FD16,FD23:FD25,FD32:FD34,FD41:FD43,FD50:FD52,FD59:FD61,FD68:FD70,FD77:FD79,FD86:FD88,FD95:FD97)),10))</f>
        <v/>
      </c>
      <c r="FE110" s="378" t="str">
        <f>IF(COUNT(FE14:FE16)=0,"",ROUND(AVERAGE((FE14:FE16,FE23:FE25,FE32:FE34,FE41:FE43,FE50:FE52,FE59:FE61,FE68:FE70,FE77:FE79,FE86:FE88,FE95:FE97)),10))</f>
        <v/>
      </c>
      <c r="FF110" s="378" t="str">
        <f>IF(COUNT(FF14:FF16)=0,"",ROUND(AVERAGE((FF14:FF16,FF23:FF25,FF32:FF34,FF41:FF43,FF50:FF52,FF59:FF61,FF68:FF70,FF77:FF79,FF86:FF88,FF95:FF97)),10))</f>
        <v/>
      </c>
      <c r="FG110" s="378" t="str">
        <f>IF(COUNT(FG14:FG16)=0,"",ROUND(AVERAGE((FG14:FG16,FG23:FG25,FG32:FG34,FG41:FG43,FG50:FG52,FG59:FG61,FG68:FG70,FG77:FG79,FG86:FG88,FG95:FG97)),10))</f>
        <v/>
      </c>
      <c r="FH110" s="378" t="str">
        <f>IF(COUNT(FH14:FH16)=0,"",ROUND(AVERAGE((FH14:FH16,FH23:FH25,FH32:FH34,FH41:FH43,FH50:FH52,FH59:FH61,FH68:FH70,FH77:FH79,FH86:FH88,FH95:FH97)),10))</f>
        <v/>
      </c>
      <c r="FI110" s="378" t="str">
        <f>IF(COUNT(FI14:FI16)=0,"",ROUND(AVERAGE((FI14:FI16,FI23:FI25,FI32:FI34,FI41:FI43,FI50:FI52,FI59:FI61,FI68:FI70,FI77:FI79,FI86:FI88,FI95:FI97)),10))</f>
        <v/>
      </c>
      <c r="FJ110" s="378" t="str">
        <f>IF(COUNT(FJ14:FJ16)=0,"",ROUND(AVERAGE((FJ14:FJ16,FJ23:FJ25,FJ32:FJ34,FJ41:FJ43,FJ50:FJ52,FJ59:FJ61,FJ68:FJ70,FJ77:FJ79,FJ86:FJ88,FJ95:FJ97)),10))</f>
        <v/>
      </c>
      <c r="FK110" s="378" t="str">
        <f>IF(COUNT(FK14:FK16)=0,"",ROUND(AVERAGE((FK14:FK16,FK23:FK25,FK32:FK34,FK41:FK43,FK50:FK52,FK59:FK61,FK68:FK70,FK77:FK79,FK86:FK88,FK95:FK97)),10))</f>
        <v/>
      </c>
      <c r="FL110" s="378" t="str">
        <f>IF(COUNT(FL14:FL16)=0,"",ROUND(AVERAGE((FL14:FL16,FL23:FL25,FL32:FL34,FL41:FL43,FL50:FL52,FL59:FL61,FL68:FL70,FL77:FL79,FL86:FL88,FL95:FL97)),10))</f>
        <v/>
      </c>
      <c r="FM110" s="378" t="str">
        <f>IF(COUNT(FM14:FM16)=0,"",ROUND(AVERAGE((FM14:FM16,FM23:FM25,FM32:FM34,FM41:FM43,FM50:FM52,FM59:FM61,FM68:FM70,FM77:FM79,FM86:FM88,FM95:FM97)),10))</f>
        <v/>
      </c>
      <c r="FN110" s="378" t="str">
        <f>IF(COUNT(FN14:FN16)=0,"",ROUND(AVERAGE((FN14:FN16,FN23:FN25,FN32:FN34,FN41:FN43,FN50:FN52,FN59:FN61,FN68:FN70,FN77:FN79,FN86:FN88,FN95:FN97)),10))</f>
        <v/>
      </c>
      <c r="FO110" s="378" t="str">
        <f>IF(COUNT(FO14:FO16)=0,"",ROUND(AVERAGE((FO14:FO16,FO23:FO25,FO32:FO34,FO41:FO43,FO50:FO52,FO59:FO61,FO68:FO70,FO77:FO79,FO86:FO88,FO95:FO97)),10))</f>
        <v/>
      </c>
      <c r="FP110" s="378" t="str">
        <f>IF(COUNT(FP14:FP16)=0,"",ROUND(AVERAGE((FP14:FP16,FP23:FP25,FP32:FP34,FP41:FP43,FP50:FP52,FP59:FP61,FP68:FP70,FP77:FP79,FP86:FP88,FP95:FP97)),10))</f>
        <v/>
      </c>
      <c r="FQ110" s="378" t="str">
        <f>IF(COUNT(FQ14:FQ16)=0,"",ROUND(AVERAGE((FQ14:FQ16,FQ23:FQ25,FQ32:FQ34,FQ41:FQ43,FQ50:FQ52,FQ59:FQ61,FQ68:FQ70,FQ77:FQ79,FQ86:FQ88,FQ95:FQ97)),10))</f>
        <v/>
      </c>
      <c r="FR110" s="378" t="str">
        <f>IF(COUNT(FR14:FR16)=0,"",ROUND(AVERAGE((FR14:FR16,FR23:FR25,FR32:FR34,FR41:FR43,FR50:FR52,FR59:FR61,FR68:FR70,FR77:FR79,FR86:FR88,FR95:FR97)),10))</f>
        <v/>
      </c>
      <c r="FS110" s="378" t="str">
        <f>IF(COUNT(FS14:FS16)=0,"",ROUND(AVERAGE((FS14:FS16,FS23:FS25,FS32:FS34,FS41:FS43,FS50:FS52,FS59:FS61,FS68:FS70,FS77:FS79,FS86:FS88,FS95:FS97)),10))</f>
        <v/>
      </c>
      <c r="FT110" s="378" t="str">
        <f>IF(COUNT(FT14:FT16)=0,"",ROUND(AVERAGE((FT14:FT16,FT23:FT25,FT32:FT34,FT41:FT43,FT50:FT52,FT59:FT61,FT68:FT70,FT77:FT79,FT86:FT88,FT95:FT97)),10))</f>
        <v/>
      </c>
      <c r="FU110" s="378" t="str">
        <f>IF(COUNT(FU14:FU16)=0,"",ROUND(AVERAGE((FU14:FU16,FU23:FU25,FU32:FU34,FU41:FU43,FU50:FU52,FU59:FU61,FU68:FU70,FU77:FU79,FU86:FU88,FU95:FU97)),10))</f>
        <v/>
      </c>
      <c r="FV110" s="378" t="str">
        <f>IF(COUNT(FV14:FV16)=0,"",ROUND(AVERAGE((FV14:FV16,FV23:FV25,FV32:FV34,FV41:FV43,FV50:FV52,FV59:FV61,FV68:FV70,FV77:FV79,FV86:FV88,FV95:FV97)),10))</f>
        <v/>
      </c>
      <c r="FW110" s="378" t="str">
        <f>IF(COUNT(FW14:FW16)=0,"",ROUND(AVERAGE((FW14:FW16,FW23:FW25,FW32:FW34,FW41:FW43,FW50:FW52,FW59:FW61,FW68:FW70,FW77:FW79,FW86:FW88,FW95:FW97)),10))</f>
        <v/>
      </c>
      <c r="FX110" s="378" t="str">
        <f>IF(COUNT(FX14:FX16)=0,"",ROUND(AVERAGE((FX14:FX16,FX23:FX25,FX32:FX34,FX41:FX43,FX50:FX52,FX59:FX61,FX68:FX70,FX77:FX79,FX86:FX88,FX95:FX97)),10))</f>
        <v/>
      </c>
      <c r="FY110" s="378" t="str">
        <f>IF(COUNT(FY14:FY16)=0,"",ROUND(AVERAGE((FY14:FY16,FY23:FY25,FY32:FY34,FY41:FY43,FY50:FY52,FY59:FY61,FY68:FY70,FY77:FY79,FY86:FY88,FY95:FY97)),10))</f>
        <v/>
      </c>
      <c r="FZ110" s="378" t="str">
        <f>IF(COUNT(FZ14:FZ16)=0,"",ROUND(AVERAGE((FZ14:FZ16,FZ23:FZ25,FZ32:FZ34,FZ41:FZ43,FZ50:FZ52,FZ59:FZ61,FZ68:FZ70,FZ77:FZ79,FZ86:FZ88,FZ95:FZ97)),10))</f>
        <v/>
      </c>
      <c r="GA110" s="378" t="str">
        <f>IF(COUNT(GA14:GA16)=0,"",ROUND(AVERAGE((GA14:GA16,GA23:GA25,GA32:GA34,GA41:GA43,GA50:GA52,GA59:GA61,GA68:GA70,GA77:GA79,GA86:GA88,GA95:GA97)),10))</f>
        <v/>
      </c>
      <c r="GB110" s="378" t="str">
        <f>IF(COUNT(GB14:GB16)=0,"",ROUND(AVERAGE((GB14:GB16,GB23:GB25,GB32:GB34,GB41:GB43,GB50:GB52,GB59:GB61,GB68:GB70,GB77:GB79,GB86:GB88,GB95:GB97)),10))</f>
        <v/>
      </c>
      <c r="GC110" s="378" t="str">
        <f>IF(COUNT(GC14:GC16)=0,"",ROUND(AVERAGE((GC14:GC16,GC23:GC25,GC32:GC34,GC41:GC43,GC50:GC52,GC59:GC61,GC68:GC70,GC77:GC79,GC86:GC88,GC95:GC97)),10))</f>
        <v/>
      </c>
      <c r="GD110" s="378" t="str">
        <f>IF(COUNT(GD14:GD16)=0,"",ROUND(AVERAGE((GD14:GD16,GD23:GD25,GD32:GD34,GD41:GD43,GD50:GD52,GD59:GD61,GD68:GD70,GD77:GD79,GD86:GD88,GD95:GD97)),10))</f>
        <v/>
      </c>
      <c r="GE110" s="378" t="str">
        <f>IF(COUNT(GE14:GE16)=0,"",ROUND(AVERAGE((GE14:GE16,GE23:GE25,GE32:GE34,GE41:GE43,GE50:GE52,GE59:GE61,GE68:GE70,GE77:GE79,GE86:GE88,GE95:GE97)),10))</f>
        <v/>
      </c>
      <c r="GF110" s="378" t="str">
        <f>IF(COUNT(GF14:GF16)=0,"",ROUND(AVERAGE((GF14:GF16,GF23:GF25,GF32:GF34,GF41:GF43,GF50:GF52,GF59:GF61,GF68:GF70,GF77:GF79,GF86:GF88,GF95:GF97)),10))</f>
        <v/>
      </c>
      <c r="GG110" s="378" t="str">
        <f>IF(COUNT(GG14:GG16)=0,"",ROUND(AVERAGE((GG14:GG16,GG23:GG25,GG32:GG34,GG41:GG43,GG50:GG52,GG59:GG61,GG68:GG70,GG77:GG79,GG86:GG88,GG95:GG97)),10))</f>
        <v/>
      </c>
      <c r="GH110" s="378" t="str">
        <f>IF(COUNT(GH14:GH16)=0,"",ROUND(AVERAGE((GH14:GH16,GH23:GH25,GH32:GH34,GH41:GH43,GH50:GH52,GH59:GH61,GH68:GH70,GH77:GH79,GH86:GH88,GH95:GH97)),10))</f>
        <v/>
      </c>
      <c r="GI110" s="378" t="str">
        <f>IF(COUNT(GI14:GI16)=0,"",ROUND(AVERAGE((GI14:GI16,GI23:GI25,GI32:GI34,GI41:GI43,GI50:GI52,GI59:GI61,GI68:GI70,GI77:GI79,GI86:GI88,GI95:GI97)),10))</f>
        <v/>
      </c>
      <c r="GJ110" s="378" t="str">
        <f>IF(COUNT(GJ14:GJ16)=0,"",ROUND(AVERAGE((GJ14:GJ16,GJ23:GJ25,GJ32:GJ34,GJ41:GJ43,GJ50:GJ52,GJ59:GJ61,GJ68:GJ70,GJ77:GJ79,GJ86:GJ88,GJ95:GJ97)),10))</f>
        <v/>
      </c>
      <c r="GK110" s="378" t="str">
        <f>IF(COUNT(GK14:GK16)=0,"",ROUND(AVERAGE((GK14:GK16,GK23:GK25,GK32:GK34,GK41:GK43,GK50:GK52,GK59:GK61,GK68:GK70,GK77:GK79,GK86:GK88,GK95:GK97)),10))</f>
        <v/>
      </c>
      <c r="GL110" s="378" t="str">
        <f>IF(COUNT(GL14:GL16)=0,"",ROUND(AVERAGE((GL14:GL16,GL23:GL25,GL32:GL34,GL41:GL43,GL50:GL52,GL59:GL61,GL68:GL70,GL77:GL79,GL86:GL88,GL95:GL97)),10))</f>
        <v/>
      </c>
      <c r="GM110" s="378" t="str">
        <f>IF(COUNT(GM14:GM16)=0,"",ROUND(AVERAGE((GM14:GM16,GM23:GM25,GM32:GM34,GM41:GM43,GM50:GM52,GM59:GM61,GM68:GM70,GM77:GM79,GM86:GM88,GM95:GM97)),10))</f>
        <v/>
      </c>
      <c r="GN110" s="378" t="str">
        <f>IF(COUNT(GN14:GN16)=0,"",ROUND(AVERAGE((GN14:GN16,GN23:GN25,GN32:GN34,GN41:GN43,GN50:GN52,GN59:GN61,GN68:GN70,GN77:GN79,GN86:GN88,GN95:GN97)),10))</f>
        <v/>
      </c>
      <c r="GO110" s="378" t="str">
        <f>IF(COUNT(GO14:GO16)=0,"",ROUND(AVERAGE((GO14:GO16,GO23:GO25,GO32:GO34,GO41:GO43,GO50:GO52,GO59:GO61,GO68:GO70,GO77:GO79,GO86:GO88,GO95:GO97)),10))</f>
        <v/>
      </c>
      <c r="GP110" s="378" t="str">
        <f>IF(COUNT(GP14:GP16)=0,"",ROUND(AVERAGE((GP14:GP16,GP23:GP25,GP32:GP34,GP41:GP43,GP50:GP52,GP59:GP61,GP68:GP70,GP77:GP79,GP86:GP88,GP95:GP97)),10))</f>
        <v/>
      </c>
      <c r="GQ110" s="378" t="str">
        <f>IF(COUNT(GQ14:GQ16)=0,"",ROUND(AVERAGE((GQ14:GQ16,GQ23:GQ25,GQ32:GQ34,GQ41:GQ43,GQ50:GQ52,GQ59:GQ61,GQ68:GQ70,GQ77:GQ79,GQ86:GQ88,GQ95:GQ97)),10))</f>
        <v/>
      </c>
      <c r="GR110" s="378" t="str">
        <f>IF(COUNT(GR14:GR16)=0,"",ROUND(AVERAGE((GR14:GR16,GR23:GR25,GR32:GR34,GR41:GR43,GR50:GR52,GR59:GR61,GR68:GR70,GR77:GR79,GR86:GR88,GR95:GR97)),10))</f>
        <v/>
      </c>
      <c r="GS110" s="378" t="str">
        <f>IF(COUNT(GS14:GS16)=0,"",ROUND(AVERAGE((GS14:GS16,GS23:GS25,GS32:GS34,GS41:GS43,GS50:GS52,GS59:GS61,GS68:GS70,GS77:GS79,GS86:GS88,GS95:GS97)),10))</f>
        <v/>
      </c>
      <c r="GT110" s="378" t="str">
        <f>IF(COUNT(GT14:GT16)=0,"",ROUND(AVERAGE((GT14:GT16,GT23:GT25,GT32:GT34,GT41:GT43,GT50:GT52,GT59:GT61,GT68:GT70,GT77:GT79,GT86:GT88,GT95:GT97)),10))</f>
        <v/>
      </c>
      <c r="GU110" s="378" t="str">
        <f>IF(COUNT(GU14:GU16)=0,"",ROUND(AVERAGE((GU14:GU16,GU23:GU25,GU32:GU34,GU41:GU43,GU50:GU52,GU59:GU61,GU68:GU70,GU77:GU79,GU86:GU88,GU95:GU97)),10))</f>
        <v/>
      </c>
      <c r="GV110" s="378" t="str">
        <f>IF(COUNT(GV14:GV16)=0,"",ROUND(AVERAGE((GV14:GV16,GV23:GV25,GV32:GV34,GV41:GV43,GV50:GV52,GV59:GV61,GV68:GV70,GV77:GV79,GV86:GV88,GV95:GV97)),10))</f>
        <v/>
      </c>
      <c r="GW110" s="378" t="str">
        <f>IF(COUNT(GW14:GW16)=0,"",ROUND(AVERAGE((GW14:GW16,GW23:GW25,GW32:GW34,GW41:GW43,GW50:GW52,GW59:GW61,GW68:GW70,GW77:GW79,GW86:GW88,GW95:GW97)),10))</f>
        <v/>
      </c>
      <c r="GX110" s="378" t="str">
        <f>IF(COUNT(GX14:GX16)=0,"",ROUND(AVERAGE((GX14:GX16,GX23:GX25,GX32:GX34,GX41:GX43,GX50:GX52,GX59:GX61,GX68:GX70,GX77:GX79,GX86:GX88,GX95:GX97)),10))</f>
        <v/>
      </c>
      <c r="GY110" s="378" t="str">
        <f>IF(COUNT(GY14:GY16)=0,"",ROUND(AVERAGE((GY14:GY16,GY23:GY25,GY32:GY34,GY41:GY43,GY50:GY52,GY59:GY61,GY68:GY70,GY77:GY79,GY86:GY88,GY95:GY97)),10))</f>
        <v/>
      </c>
      <c r="GZ110" s="378" t="str">
        <f>IF(COUNT(GZ14:GZ16)=0,"",ROUND(AVERAGE((GZ14:GZ16,GZ23:GZ25,GZ32:GZ34,GZ41:GZ43,GZ50:GZ52,GZ59:GZ61,GZ68:GZ70,GZ77:GZ79,GZ86:GZ88,GZ95:GZ97)),10))</f>
        <v/>
      </c>
      <c r="HA110" s="378" t="str">
        <f>IF(COUNT(HA14:HA16)=0,"",ROUND(AVERAGE((HA14:HA16,HA23:HA25,HA32:HA34,HA41:HA43,HA50:HA52,HA59:HA61,HA68:HA70,HA77:HA79,HA86:HA88,HA95:HA97)),10))</f>
        <v/>
      </c>
      <c r="HB110" s="378" t="str">
        <f>IF(COUNT(HB14:HB16)=0,"",ROUND(AVERAGE((HB14:HB16,HB23:HB25,HB32:HB34,HB41:HB43,HB50:HB52,HB59:HB61,HB68:HB70,HB77:HB79,HB86:HB88,HB95:HB97)),10))</f>
        <v/>
      </c>
      <c r="HC110" s="378" t="str">
        <f>IF(COUNT(HC14:HC16)=0,"",ROUND(AVERAGE((HC14:HC16,HC23:HC25,HC32:HC34,HC41:HC43,HC50:HC52,HC59:HC61,HC68:HC70,HC77:HC79,HC86:HC88,HC95:HC97)),10))</f>
        <v/>
      </c>
      <c r="HD110" s="378" t="str">
        <f>IF(COUNT(HD14:HD16)=0,"",ROUND(AVERAGE((HD14:HD16,HD23:HD25,HD32:HD34,HD41:HD43,HD50:HD52,HD59:HD61,HD68:HD70,HD77:HD79,HD86:HD88,HD95:HD97)),10))</f>
        <v/>
      </c>
      <c r="HE110" s="378" t="str">
        <f>IF(COUNT(HE14:HE16)=0,"",ROUND(AVERAGE((HE14:HE16,HE23:HE25,HE32:HE34,HE41:HE43,HE50:HE52,HE59:HE61,HE68:HE70,HE77:HE79,HE86:HE88,HE95:HE97)),10))</f>
        <v/>
      </c>
      <c r="HF110" s="378" t="str">
        <f>IF(COUNT(HF14:HF16)=0,"",ROUND(AVERAGE((HF14:HF16,HF23:HF25,HF32:HF34,HF41:HF43,HF50:HF52,HF59:HF61,HF68:HF70,HF77:HF79,HF86:HF88,HF95:HF97)),10))</f>
        <v/>
      </c>
      <c r="HG110" s="378" t="str">
        <f>IF(COUNT(HG14:HG16)=0,"",ROUND(AVERAGE((HG14:HG16,HG23:HG25,HG32:HG34,HG41:HG43,HG50:HG52,HG59:HG61,HG68:HG70,HG77:HG79,HG86:HG88,HG95:HG97)),10))</f>
        <v/>
      </c>
      <c r="HH110" s="378" t="str">
        <f>IF(COUNT(HH14:HH16)=0,"",ROUND(AVERAGE((HH14:HH16,HH23:HH25,HH32:HH34,HH41:HH43,HH50:HH52,HH59:HH61,HH68:HH70,HH77:HH79,HH86:HH88,HH95:HH97)),10))</f>
        <v/>
      </c>
      <c r="HI110" s="378" t="str">
        <f>IF(COUNT(HI14:HI16)=0,"",ROUND(AVERAGE((HI14:HI16,HI23:HI25,HI32:HI34,HI41:HI43,HI50:HI52,HI59:HI61,HI68:HI70,HI77:HI79,HI86:HI88,HI95:HI97)),10))</f>
        <v/>
      </c>
      <c r="HJ110" s="378" t="str">
        <f>IF(COUNT(HJ14:HJ16)=0,"",ROUND(AVERAGE((HJ14:HJ16,HJ23:HJ25,HJ32:HJ34,HJ41:HJ43,HJ50:HJ52,HJ59:HJ61,HJ68:HJ70,HJ77:HJ79,HJ86:HJ88,HJ95:HJ97)),10))</f>
        <v/>
      </c>
      <c r="HK110" s="378" t="str">
        <f>IF(COUNT(HK14:HK16)=0,"",ROUND(AVERAGE((HK14:HK16,HK23:HK25,HK32:HK34,HK41:HK43,HK50:HK52,HK59:HK61,HK68:HK70,HK77:HK79,HK86:HK88,HK95:HK97)),10))</f>
        <v/>
      </c>
      <c r="HL110" s="378" t="str">
        <f>IF(COUNT(HL14:HL16)=0,"",ROUND(AVERAGE((HL14:HL16,HL23:HL25,HL32:HL34,HL41:HL43,HL50:HL52,HL59:HL61,HL68:HL70,HL77:HL79,HL86:HL88,HL95:HL97)),10))</f>
        <v/>
      </c>
      <c r="HM110" s="378" t="str">
        <f>IF(COUNT(HM14:HM16)=0,"",ROUND(AVERAGE((HM14:HM16,HM23:HM25,HM32:HM34,HM41:HM43,HM50:HM52,HM59:HM61,HM68:HM70,HM77:HM79,HM86:HM88,HM95:HM97)),10))</f>
        <v/>
      </c>
      <c r="HN110" s="378" t="str">
        <f>IF(COUNT(HN14:HN16)=0,"",ROUND(AVERAGE((HN14:HN16,HN23:HN25,HN32:HN34,HN41:HN43,HN50:HN52,HN59:HN61,HN68:HN70,HN77:HN79,HN86:HN88,HN95:HN97)),10))</f>
        <v/>
      </c>
      <c r="HO110" s="378" t="str">
        <f>IF(COUNT(HO14:HO16)=0,"",ROUND(AVERAGE((HO14:HO16,HO23:HO25,HO32:HO34,HO41:HO43,HO50:HO52,HO59:HO61,HO68:HO70,HO77:HO79,HO86:HO88,HO95:HO97)),10))</f>
        <v/>
      </c>
      <c r="HP110" s="378" t="str">
        <f>IF(COUNT(HP14:HP16)=0,"",ROUND(AVERAGE((HP14:HP16,HP23:HP25,HP32:HP34,HP41:HP43,HP50:HP52,HP59:HP61,HP68:HP70,HP77:HP79,HP86:HP88,HP95:HP97)),10))</f>
        <v/>
      </c>
      <c r="HQ110" s="378" t="str">
        <f>IF(COUNT(HQ14:HQ16)=0,"",ROUND(AVERAGE((HQ14:HQ16,HQ23:HQ25,HQ32:HQ34,HQ41:HQ43,HQ50:HQ52,HQ59:HQ61,HQ68:HQ70,HQ77:HQ79,HQ86:HQ88,HQ95:HQ97)),10))</f>
        <v/>
      </c>
      <c r="HR110" s="378" t="str">
        <f>IF(COUNT(HR14:HR16)=0,"",ROUND(AVERAGE((HR14:HR16,HR23:HR25,HR32:HR34,HR41:HR43,HR50:HR52,HR59:HR61,HR68:HR70,HR77:HR79,HR86:HR88,HR95:HR97)),10))</f>
        <v/>
      </c>
      <c r="HS110" s="378" t="str">
        <f>IF(COUNT(HS14:HS16)=0,"",ROUND(AVERAGE((HS14:HS16,HS23:HS25,HS32:HS34,HS41:HS43,HS50:HS52,HS59:HS61,HS68:HS70,HS77:HS79,HS86:HS88,HS95:HS97)),10))</f>
        <v/>
      </c>
      <c r="HT110" s="378" t="str">
        <f>IF(COUNT(HT14:HT16)=0,"",ROUND(AVERAGE((HT14:HT16,HT23:HT25,HT32:HT34,HT41:HT43,HT50:HT52,HT59:HT61,HT68:HT70,HT77:HT79,HT86:HT88,HT95:HT97)),10))</f>
        <v/>
      </c>
      <c r="HU110" s="378" t="str">
        <f>IF(COUNT(HU14:HU16)=0,"",ROUND(AVERAGE((HU14:HU16,HU23:HU25,HU32:HU34,HU41:HU43,HU50:HU52,HU59:HU61,HU68:HU70,HU77:HU79,HU86:HU88,HU95:HU97)),10))</f>
        <v/>
      </c>
      <c r="HV110" s="378" t="str">
        <f>IF(COUNT(HV14:HV16)=0,"",ROUND(AVERAGE((HV14:HV16,HV23:HV25,HV32:HV34,HV41:HV43,HV50:HV52,HV59:HV61,HV68:HV70,HV77:HV79,HV86:HV88,HV95:HV97)),10))</f>
        <v/>
      </c>
      <c r="HW110" s="378" t="str">
        <f>IF(COUNT(HW14:HW16)=0,"",ROUND(AVERAGE((HW14:HW16,HW23:HW25,HW32:HW34,HW41:HW43,HW50:HW52,HW59:HW61,HW68:HW70,HW77:HW79,HW86:HW88,HW95:HW97)),10))</f>
        <v/>
      </c>
      <c r="HX110" s="378" t="str">
        <f>IF(COUNT(HX14:HX16)=0,"",ROUND(AVERAGE((HX14:HX16,HX23:HX25,HX32:HX34,HX41:HX43,HX50:HX52,HX59:HX61,HX68:HX70,HX77:HX79,HX86:HX88,HX95:HX97)),10))</f>
        <v/>
      </c>
      <c r="HY110" s="378" t="str">
        <f>IF(COUNT(HY14:HY16)=0,"",ROUND(AVERAGE((HY14:HY16,HY23:HY25,HY32:HY34,HY41:HY43,HY50:HY52,HY59:HY61,HY68:HY70,HY77:HY79,HY86:HY88,HY95:HY97)),10))</f>
        <v/>
      </c>
      <c r="HZ110" s="378" t="str">
        <f>IF(COUNT(HZ14:HZ16)=0,"",ROUND(AVERAGE((HZ14:HZ16,HZ23:HZ25,HZ32:HZ34,HZ41:HZ43,HZ50:HZ52,HZ59:HZ61,HZ68:HZ70,HZ77:HZ79,HZ86:HZ88,HZ95:HZ97)),10))</f>
        <v/>
      </c>
      <c r="IA110" s="378" t="str">
        <f>IF(COUNT(IA14:IA16)=0,"",ROUND(AVERAGE((IA14:IA16,IA23:IA25,IA32:IA34,IA41:IA43,IA50:IA52,IA59:IA61,IA68:IA70,IA77:IA79,IA86:IA88,IA95:IA97)),10))</f>
        <v/>
      </c>
      <c r="IB110" s="378" t="str">
        <f>IF(COUNT(IB14:IB16)=0,"",ROUND(AVERAGE((IB14:IB16,IB23:IB25,IB32:IB34,IB41:IB43,IB50:IB52,IB59:IB61,IB68:IB70,IB77:IB79,IB86:IB88,IB95:IB97)),10))</f>
        <v/>
      </c>
      <c r="IC110" s="378" t="str">
        <f>IF(COUNT(IC14:IC16)=0,"",ROUND(AVERAGE((IC14:IC16,IC23:IC25,IC32:IC34,IC41:IC43,IC50:IC52,IC59:IC61,IC68:IC70,IC77:IC79,IC86:IC88,IC95:IC97)),10))</f>
        <v/>
      </c>
      <c r="ID110" s="378" t="str">
        <f>IF(COUNT(ID14:ID16)=0,"",ROUND(AVERAGE((ID14:ID16,ID23:ID25,ID32:ID34,ID41:ID43,ID50:ID52,ID59:ID61,ID68:ID70,ID77:ID79,ID86:ID88,ID95:ID97)),10))</f>
        <v/>
      </c>
      <c r="IE110" s="378" t="str">
        <f>IF(COUNT(IE14:IE16)=0,"",ROUND(AVERAGE((IE14:IE16,IE23:IE25,IE32:IE34,IE41:IE43,IE50:IE52,IE59:IE61,IE68:IE70,IE77:IE79,IE86:IE88,IE95:IE97)),10))</f>
        <v/>
      </c>
      <c r="IF110" s="378" t="str">
        <f>IF(COUNT(IF14:IF16)=0,"",ROUND(AVERAGE((IF14:IF16,IF23:IF25,IF32:IF34,IF41:IF43,IF50:IF52,IF59:IF61,IF68:IF70,IF77:IF79,IF86:IF88,IF95:IF97)),10))</f>
        <v/>
      </c>
      <c r="IG110" s="378" t="str">
        <f>IF(COUNT(IG14:IG16)=0,"",ROUND(AVERAGE((IG14:IG16,IG23:IG25,IG32:IG34,IG41:IG43,IG50:IG52,IG59:IG61,IG68:IG70,IG77:IG79,IG86:IG88,IG95:IG97)),10))</f>
        <v/>
      </c>
      <c r="IH110" s="378" t="str">
        <f>IF(COUNT(IH14:IH16)=0,"",ROUND(AVERAGE((IH14:IH16,IH23:IH25,IH32:IH34,IH41:IH43,IH50:IH52,IH59:IH61,IH68:IH70,IH77:IH79,IH86:IH88,IH95:IH97)),10))</f>
        <v/>
      </c>
      <c r="II110" s="378" t="str">
        <f>IF(COUNT(II14:II16)=0,"",ROUND(AVERAGE((II14:II16,II23:II25,II32:II34,II41:II43,II50:II52,II59:II61,II68:II70,II77:II79,II86:II88,II95:II97)),10))</f>
        <v/>
      </c>
      <c r="IJ110" s="378" t="str">
        <f>IF(COUNT(IJ14:IJ16)=0,"",ROUND(AVERAGE((IJ14:IJ16,IJ23:IJ25,IJ32:IJ34,IJ41:IJ43,IJ50:IJ52,IJ59:IJ61,IJ68:IJ70,IJ77:IJ79,IJ86:IJ88,IJ95:IJ97)),10))</f>
        <v/>
      </c>
      <c r="IK110" s="378" t="str">
        <f>IF(COUNT(IK14:IK16)=0,"",ROUND(AVERAGE((IK14:IK16,IK23:IK25,IK32:IK34,IK41:IK43,IK50:IK52,IK59:IK61,IK68:IK70,IK77:IK79,IK86:IK88,IK95:IK97)),10))</f>
        <v/>
      </c>
      <c r="IL110" s="378" t="str">
        <f>IF(COUNT(IL14:IL16)=0,"",ROUND(AVERAGE((IL14:IL16,IL23:IL25,IL32:IL34,IL41:IL43,IL50:IL52,IL59:IL61,IL68:IL70,IL77:IL79,IL86:IL88,IL95:IL97)),10))</f>
        <v/>
      </c>
      <c r="IM110" s="378" t="str">
        <f>IF(COUNT(IM14:IM16)=0,"",ROUND(AVERAGE((IM14:IM16,IM23:IM25,IM32:IM34,IM41:IM43,IM50:IM52,IM59:IM61,IM68:IM70,IM77:IM79,IM86:IM88,IM95:IM97)),10))</f>
        <v/>
      </c>
      <c r="IN110" s="378" t="str">
        <f>IF(COUNT(IN14:IN16)=0,"",ROUND(AVERAGE((IN14:IN16,IN23:IN25,IN32:IN34,IN41:IN43,IN50:IN52,IN59:IN61,IN68:IN70,IN77:IN79,IN86:IN88,IN95:IN97)),10))</f>
        <v/>
      </c>
      <c r="IO110" s="378" t="str">
        <f>IF(COUNT(IO14:IO16)=0,"",ROUND(AVERAGE((IO14:IO16,IO23:IO25,IO32:IO34,IO41:IO43,IO50:IO52,IO59:IO61,IO68:IO70,IO77:IO79,IO86:IO88,IO95:IO97)),10))</f>
        <v/>
      </c>
      <c r="IP110" s="378" t="str">
        <f>IF(COUNT(IP14:IP16)=0,"",ROUND(AVERAGE((IP14:IP16,IP23:IP25,IP32:IP34,IP41:IP43,IP50:IP52,IP59:IP61,IP68:IP70,IP77:IP79,IP86:IP88,IP95:IP97)),10))</f>
        <v/>
      </c>
      <c r="IQ110" s="378" t="str">
        <f>IF(COUNT(IQ14:IQ16)=0,"",ROUND(AVERAGE((IQ14:IQ16,IQ23:IQ25,IQ32:IQ34,IQ41:IQ43,IQ50:IQ52,IQ59:IQ61,IQ68:IQ70,IQ77:IQ79,IQ86:IQ88,IQ95:IQ97)),10))</f>
        <v/>
      </c>
      <c r="IR110" s="378" t="str">
        <f>IF(COUNT(IR14:IR16)=0,"",ROUND(AVERAGE((IR14:IR16,IR23:IR25,IR32:IR34,IR41:IR43,IR50:IR52,IR59:IR61,IR68:IR70,IR77:IR79,IR86:IR88,IR95:IR97)),10))</f>
        <v/>
      </c>
      <c r="IS110" s="378" t="str">
        <f>IF(COUNT(IS14:IS16)=0,"",ROUND(AVERAGE((IS14:IS16,IS23:IS25,IS32:IS34,IS41:IS43,IS50:IS52,IS59:IS61,IS68:IS70,IS77:IS79,IS86:IS88,IS95:IS97)),10))</f>
        <v/>
      </c>
      <c r="IT110" s="378" t="str">
        <f>IF(COUNT(IT14:IT16)=0,"",ROUND(AVERAGE((IT14:IT16,IT23:IT25,IT32:IT34,IT41:IT43,IT50:IT52,IT59:IT61,IT68:IT70,IT77:IT79,IT86:IT88,IT95:IT97)),10))</f>
        <v/>
      </c>
      <c r="IU110" s="378" t="str">
        <f>IF(COUNT(IU14:IU16)=0,"",ROUND(AVERAGE((IU14:IU16,IU23:IU25,IU32:IU34,IU41:IU43,IU50:IU52,IU59:IU61,IU68:IU70,IU77:IU79,IU86:IU88,IU95:IU97)),10))</f>
        <v/>
      </c>
      <c r="IV110" s="378" t="str">
        <f>IF(COUNT(IV14:IV16)=0,"",ROUND(AVERAGE((IV14:IV16,IV23:IV25,IV32:IV34,IV41:IV43,IV50:IV52,IV59:IV61,IV68:IV70,IV77:IV79,IV86:IV88,IV95:IV97)),10))</f>
        <v/>
      </c>
      <c r="IW110" s="378" t="str">
        <f>IF(COUNT(IW14:IW16)=0,"",ROUND(AVERAGE((IW14:IW16,IW23:IW25,IW32:IW34,IW41:IW43,IW50:IW52,IW59:IW61,IW68:IW70,IW77:IW79,IW86:IW88,IW95:IW97)),10))</f>
        <v/>
      </c>
      <c r="IX110" s="378" t="str">
        <f>IF(COUNT(IX14:IX16)=0,"",ROUND(AVERAGE((IX14:IX16,IX23:IX25,IX32:IX34,IX41:IX43,IX50:IX52,IX59:IX61,IX68:IX70,IX77:IX79,IX86:IX88,IX95:IX97)),10))</f>
        <v/>
      </c>
      <c r="IY110" s="378" t="str">
        <f>IF(COUNT(IY14:IY16)=0,"",ROUND(AVERAGE((IY14:IY16,IY23:IY25,IY32:IY34,IY41:IY43,IY50:IY52,IY59:IY61,IY68:IY70,IY77:IY79,IY86:IY88,IY95:IY97)),10))</f>
        <v/>
      </c>
      <c r="IZ110" s="378" t="str">
        <f>IF(COUNT(IZ14:IZ16)=0,"",ROUND(AVERAGE((IZ14:IZ16,IZ23:IZ25,IZ32:IZ34,IZ41:IZ43,IZ50:IZ52,IZ59:IZ61,IZ68:IZ70,IZ77:IZ79,IZ86:IZ88,IZ95:IZ97)),10))</f>
        <v/>
      </c>
      <c r="JA110" s="378" t="str">
        <f>IF(COUNT(JA14:JA16)=0,"",ROUND(AVERAGE((JA14:JA16,JA23:JA25,JA32:JA34,JA41:JA43,JA50:JA52,JA59:JA61,JA68:JA70,JA77:JA79,JA86:JA88,JA95:JA97)),10))</f>
        <v/>
      </c>
      <c r="JB110" s="378" t="str">
        <f>IF(COUNT(JB14:JB16)=0,"",ROUND(AVERAGE((JB14:JB16,JB23:JB25,JB32:JB34,JB41:JB43,JB50:JB52,JB59:JB61,JB68:JB70,JB77:JB79,JB86:JB88,JB95:JB97)),10))</f>
        <v/>
      </c>
      <c r="JC110" s="378" t="str">
        <f>IF(COUNT(JC14:JC16)=0,"",ROUND(AVERAGE((JC14:JC16,JC23:JC25,JC32:JC34,JC41:JC43,JC50:JC52,JC59:JC61,JC68:JC70,JC77:JC79,JC86:JC88,JC95:JC97)),10))</f>
        <v/>
      </c>
      <c r="JD110" s="378" t="str">
        <f>IF(COUNT(JD14:JD16)=0,"",ROUND(AVERAGE((JD14:JD16,JD23:JD25,JD32:JD34,JD41:JD43,JD50:JD52,JD59:JD61,JD68:JD70,JD77:JD79,JD86:JD88,JD95:JD97)),10))</f>
        <v/>
      </c>
      <c r="JE110" s="378" t="str">
        <f>IF(COUNT(JE14:JE16)=0,"",ROUND(AVERAGE((JE14:JE16,JE23:JE25,JE32:JE34,JE41:JE43,JE50:JE52,JE59:JE61,JE68:JE70,JE77:JE79,JE86:JE88,JE95:JE97)),10))</f>
        <v/>
      </c>
      <c r="JF110" s="378" t="str">
        <f>IF(COUNT(JF14:JF16)=0,"",ROUND(AVERAGE((JF14:JF16,JF23:JF25,JF32:JF34,JF41:JF43,JF50:JF52,JF59:JF61,JF68:JF70,JF77:JF79,JF86:JF88,JF95:JF97)),10))</f>
        <v/>
      </c>
      <c r="JG110" s="378" t="str">
        <f>IF(COUNT(JG14:JG16)=0,"",ROUND(AVERAGE((JG14:JG16,JG23:JG25,JG32:JG34,JG41:JG43,JG50:JG52,JG59:JG61,JG68:JG70,JG77:JG79,JG86:JG88,JG95:JG97)),10))</f>
        <v/>
      </c>
      <c r="JH110" s="378" t="str">
        <f>IF(COUNT(JH14:JH16)=0,"",ROUND(AVERAGE((JH14:JH16,JH23:JH25,JH32:JH34,JH41:JH43,JH50:JH52,JH59:JH61,JH68:JH70,JH77:JH79,JH86:JH88,JH95:JH97)),10))</f>
        <v/>
      </c>
      <c r="JI110" s="378" t="str">
        <f>IF(COUNT(JI14:JI16)=0,"",ROUND(AVERAGE((JI14:JI16,JI23:JI25,JI32:JI34,JI41:JI43,JI50:JI52,JI59:JI61,JI68:JI70,JI77:JI79,JI86:JI88,JI95:JI97)),10))</f>
        <v/>
      </c>
      <c r="JJ110" s="378" t="str">
        <f>IF(COUNT(JJ14:JJ16)=0,"",ROUND(AVERAGE((JJ14:JJ16,JJ23:JJ25,JJ32:JJ34,JJ41:JJ43,JJ50:JJ52,JJ59:JJ61,JJ68:JJ70,JJ77:JJ79,JJ86:JJ88,JJ95:JJ97)),10))</f>
        <v/>
      </c>
      <c r="JK110" s="378" t="str">
        <f>IF(COUNT(JK14:JK16)=0,"",ROUND(AVERAGE((JK14:JK16,JK23:JK25,JK32:JK34,JK41:JK43,JK50:JK52,JK59:JK61,JK68:JK70,JK77:JK79,JK86:JK88,JK95:JK97)),10))</f>
        <v/>
      </c>
      <c r="JL110" s="378" t="str">
        <f>IF(COUNT(JL14:JL16)=0,"",ROUND(AVERAGE((JL14:JL16,JL23:JL25,JL32:JL34,JL41:JL43,JL50:JL52,JL59:JL61,JL68:JL70,JL77:JL79,JL86:JL88,JL95:JL97)),10))</f>
        <v/>
      </c>
      <c r="JM110" s="378" t="str">
        <f>IF(COUNT(JM14:JM16)=0,"",ROUND(AVERAGE((JM14:JM16,JM23:JM25,JM32:JM34,JM41:JM43,JM50:JM52,JM59:JM61,JM68:JM70,JM77:JM79,JM86:JM88,JM95:JM97)),10))</f>
        <v/>
      </c>
      <c r="JN110" s="378" t="str">
        <f>IF(COUNT(JN14:JN16)=0,"",ROUND(AVERAGE((JN14:JN16,JN23:JN25,JN32:JN34,JN41:JN43,JN50:JN52,JN59:JN61,JN68:JN70,JN77:JN79,JN86:JN88,JN95:JN97)),10))</f>
        <v/>
      </c>
      <c r="JO110" s="378" t="str">
        <f>IF(COUNT(JO14:JO16)=0,"",ROUND(AVERAGE((JO14:JO16,JO23:JO25,JO32:JO34,JO41:JO43,JO50:JO52,JO59:JO61,JO68:JO70,JO77:JO79,JO86:JO88,JO95:JO97)),10))</f>
        <v/>
      </c>
      <c r="JP110" s="378" t="str">
        <f>IF(COUNT(JP14:JP16)=0,"",ROUND(AVERAGE((JP14:JP16,JP23:JP25,JP32:JP34,JP41:JP43,JP50:JP52,JP59:JP61,JP68:JP70,JP77:JP79,JP86:JP88,JP95:JP97)),10))</f>
        <v/>
      </c>
      <c r="JQ110" s="378" t="str">
        <f>IF(COUNT(JQ14:JQ16)=0,"",ROUND(AVERAGE((JQ14:JQ16,JQ23:JQ25,JQ32:JQ34,JQ41:JQ43,JQ50:JQ52,JQ59:JQ61,JQ68:JQ70,JQ77:JQ79,JQ86:JQ88,JQ95:JQ97)),10))</f>
        <v/>
      </c>
      <c r="JR110" s="378" t="str">
        <f>IF(COUNT(JR14:JR16)=0,"",ROUND(AVERAGE((JR14:JR16,JR23:JR25,JR32:JR34,JR41:JR43,JR50:JR52,JR59:JR61,JR68:JR70,JR77:JR79,JR86:JR88,JR95:JR97)),10))</f>
        <v/>
      </c>
      <c r="JS110" s="378" t="str">
        <f>IF(COUNT(JS14:JS16)=0,"",ROUND(AVERAGE((JS14:JS16,JS23:JS25,JS32:JS34,JS41:JS43,JS50:JS52,JS59:JS61,JS68:JS70,JS77:JS79,JS86:JS88,JS95:JS97)),10))</f>
        <v/>
      </c>
      <c r="JT110" s="378" t="str">
        <f>IF(COUNT(JT14:JT16)=0,"",ROUND(AVERAGE((JT14:JT16,JT23:JT25,JT32:JT34,JT41:JT43,JT50:JT52,JT59:JT61,JT68:JT70,JT77:JT79,JT86:JT88,JT95:JT97)),10))</f>
        <v/>
      </c>
      <c r="JU110" s="378" t="str">
        <f>IF(COUNT(JU14:JU16)=0,"",ROUND(AVERAGE((JU14:JU16,JU23:JU25,JU32:JU34,JU41:JU43,JU50:JU52,JU59:JU61,JU68:JU70,JU77:JU79,JU86:JU88,JU95:JU97)),10))</f>
        <v/>
      </c>
      <c r="JV110" s="378" t="str">
        <f>IF(COUNT(JV14:JV16)=0,"",ROUND(AVERAGE((JV14:JV16,JV23:JV25,JV32:JV34,JV41:JV43,JV50:JV52,JV59:JV61,JV68:JV70,JV77:JV79,JV86:JV88,JV95:JV97)),10))</f>
        <v/>
      </c>
      <c r="JW110" s="378" t="str">
        <f>IF(COUNT(JW14:JW16)=0,"",ROUND(AVERAGE((JW14:JW16,JW23:JW25,JW32:JW34,JW41:JW43,JW50:JW52,JW59:JW61,JW68:JW70,JW77:JW79,JW86:JW88,JW95:JW97)),10))</f>
        <v/>
      </c>
      <c r="JX110" s="378" t="str">
        <f>IF(COUNT(JX14:JX16)=0,"",ROUND(AVERAGE((JX14:JX16,JX23:JX25,JX32:JX34,JX41:JX43,JX50:JX52,JX59:JX61,JX68:JX70,JX77:JX79,JX86:JX88,JX95:JX97)),10))</f>
        <v/>
      </c>
      <c r="JY110" s="378" t="str">
        <f>IF(COUNT(JY14:JY16)=0,"",ROUND(AVERAGE((JY14:JY16,JY23:JY25,JY32:JY34,JY41:JY43,JY50:JY52,JY59:JY61,JY68:JY70,JY77:JY79,JY86:JY88,JY95:JY97)),10))</f>
        <v/>
      </c>
      <c r="JZ110" s="378" t="str">
        <f>IF(COUNT(JZ14:JZ16)=0,"",ROUND(AVERAGE((JZ14:JZ16,JZ23:JZ25,JZ32:JZ34,JZ41:JZ43,JZ50:JZ52,JZ59:JZ61,JZ68:JZ70,JZ77:JZ79,JZ86:JZ88,JZ95:JZ97)),10))</f>
        <v/>
      </c>
      <c r="KA110" s="378" t="str">
        <f>IF(COUNT(KA14:KA16)=0,"",ROUND(AVERAGE((KA14:KA16,KA23:KA25,KA32:KA34,KA41:KA43,KA50:KA52,KA59:KA61,KA68:KA70,KA77:KA79,KA86:KA88,KA95:KA97)),10))</f>
        <v/>
      </c>
      <c r="KB110" s="378" t="str">
        <f>IF(COUNT(KB14:KB16)=0,"",ROUND(AVERAGE((KB14:KB16,KB23:KB25,KB32:KB34,KB41:KB43,KB50:KB52,KB59:KB61,KB68:KB70,KB77:KB79,KB86:KB88,KB95:KB97)),10))</f>
        <v/>
      </c>
      <c r="KC110" s="378" t="str">
        <f>IF(COUNT(KC14:KC16)=0,"",ROUND(AVERAGE((KC14:KC16,KC23:KC25,KC32:KC34,KC41:KC43,KC50:KC52,KC59:KC61,KC68:KC70,KC77:KC79,KC86:KC88,KC95:KC97)),10))</f>
        <v/>
      </c>
      <c r="KD110" s="378" t="str">
        <f>IF(COUNT(KD14:KD16)=0,"",ROUND(AVERAGE((KD14:KD16,KD23:KD25,KD32:KD34,KD41:KD43,KD50:KD52,KD59:KD61,KD68:KD70,KD77:KD79,KD86:KD88,KD95:KD97)),10))</f>
        <v/>
      </c>
      <c r="KE110" s="378" t="str">
        <f>IF(COUNT(KE14:KE16)=0,"",ROUND(AVERAGE((KE14:KE16,KE23:KE25,KE32:KE34,KE41:KE43,KE50:KE52,KE59:KE61,KE68:KE70,KE77:KE79,KE86:KE88,KE95:KE97)),10))</f>
        <v/>
      </c>
      <c r="KF110" s="378" t="str">
        <f>IF(COUNT(KF14:KF16)=0,"",ROUND(AVERAGE((KF14:KF16,KF23:KF25,KF32:KF34,KF41:KF43,KF50:KF52,KF59:KF61,KF68:KF70,KF77:KF79,KF86:KF88,KF95:KF97)),10))</f>
        <v/>
      </c>
      <c r="KG110" s="378" t="str">
        <f>IF(COUNT(KG14:KG16)=0,"",ROUND(AVERAGE((KG14:KG16,KG23:KG25,KG32:KG34,KG41:KG43,KG50:KG52,KG59:KG61,KG68:KG70,KG77:KG79,KG86:KG88,KG95:KG97)),10))</f>
        <v/>
      </c>
      <c r="KH110" s="378" t="str">
        <f>IF(COUNT(KH14:KH16)=0,"",ROUND(AVERAGE((KH14:KH16,KH23:KH25,KH32:KH34,KH41:KH43,KH50:KH52,KH59:KH61,KH68:KH70,KH77:KH79,KH86:KH88,KH95:KH97)),10))</f>
        <v/>
      </c>
      <c r="KI110" s="378" t="str">
        <f>IF(COUNT(KI14:KI16)=0,"",ROUND(AVERAGE((KI14:KI16,KI23:KI25,KI32:KI34,KI41:KI43,KI50:KI52,KI59:KI61,KI68:KI70,KI77:KI79,KI86:KI88,KI95:KI97)),10))</f>
        <v/>
      </c>
      <c r="KJ110" s="378" t="str">
        <f>IF(COUNT(KJ14:KJ16)=0,"",ROUND(AVERAGE((KJ14:KJ16,KJ23:KJ25,KJ32:KJ34,KJ41:KJ43,KJ50:KJ52,KJ59:KJ61,KJ68:KJ70,KJ77:KJ79,KJ86:KJ88,KJ95:KJ97)),10))</f>
        <v/>
      </c>
      <c r="KK110" s="378" t="str">
        <f>IF(COUNT(KK14:KK16)=0,"",ROUND(AVERAGE((KK14:KK16,KK23:KK25,KK32:KK34,KK41:KK43,KK50:KK52,KK59:KK61,KK68:KK70,KK77:KK79,KK86:KK88,KK95:KK97)),10))</f>
        <v/>
      </c>
      <c r="KL110" s="378" t="str">
        <f>IF(COUNT(KL14:KL16)=0,"",ROUND(AVERAGE((KL14:KL16,KL23:KL25,KL32:KL34,KL41:KL43,KL50:KL52,KL59:KL61,KL68:KL70,KL77:KL79,KL86:KL88,KL95:KL97)),10))</f>
        <v/>
      </c>
      <c r="KM110" s="378" t="str">
        <f>IF(COUNT(KM14:KM16)=0,"",ROUND(AVERAGE((KM14:KM16,KM23:KM25,KM32:KM34,KM41:KM43,KM50:KM52,KM59:KM61,KM68:KM70,KM77:KM79,KM86:KM88,KM95:KM97)),10))</f>
        <v/>
      </c>
      <c r="KN110" s="378" t="str">
        <f>IF(COUNT(KN14:KN16)=0,"",ROUND(AVERAGE((KN14:KN16,KN23:KN25,KN32:KN34,KN41:KN43,KN50:KN52,KN59:KN61,KN68:KN70,KN77:KN79,KN86:KN88,KN95:KN97)),10))</f>
        <v/>
      </c>
      <c r="KO110" s="378" t="str">
        <f>IF(COUNT(KO14:KO16)=0,"",ROUND(AVERAGE((KO14:KO16,KO23:KO25,KO32:KO34,KO41:KO43,KO50:KO52,KO59:KO61,KO68:KO70,KO77:KO79,KO86:KO88,KO95:KO97)),10))</f>
        <v/>
      </c>
      <c r="KP110" s="378" t="str">
        <f>IF(COUNT(KP14:KP16)=0,"",ROUND(AVERAGE((KP14:KP16,KP23:KP25,KP32:KP34,KP41:KP43,KP50:KP52,KP59:KP61,KP68:KP70,KP77:KP79,KP86:KP88,KP95:KP97)),10))</f>
        <v/>
      </c>
      <c r="KQ110" s="378" t="str">
        <f>IF(COUNT(KQ14:KQ16)=0,"",ROUND(AVERAGE((KQ14:KQ16,KQ23:KQ25,KQ32:KQ34,KQ41:KQ43,KQ50:KQ52,KQ59:KQ61,KQ68:KQ70,KQ77:KQ79,KQ86:KQ88,KQ95:KQ97)),10))</f>
        <v/>
      </c>
      <c r="KR110" s="378" t="str">
        <f>IF(COUNT(KR14:KR16)=0,"",ROUND(AVERAGE((KR14:KR16,KR23:KR25,KR32:KR34,KR41:KR43,KR50:KR52,KR59:KR61,KR68:KR70,KR77:KR79,KR86:KR88,KR95:KR97)),10))</f>
        <v/>
      </c>
      <c r="KS110" s="378" t="str">
        <f>IF(COUNT(KS14:KS16)=0,"",ROUND(AVERAGE((KS14:KS16,KS23:KS25,KS32:KS34,KS41:KS43,KS50:KS52,KS59:KS61,KS68:KS70,KS77:KS79,KS86:KS88,KS95:KS97)),10))</f>
        <v/>
      </c>
      <c r="KT110" s="378" t="str">
        <f>IF(COUNT(KT14:KT16)=0,"",ROUND(AVERAGE((KT14:KT16,KT23:KT25,KT32:KT34,KT41:KT43,KT50:KT52,KT59:KT61,KT68:KT70,KT77:KT79,KT86:KT88,KT95:KT97)),10))</f>
        <v/>
      </c>
      <c r="KU110" s="378" t="str">
        <f>IF(COUNT(KU14:KU16)=0,"",ROUND(AVERAGE((KU14:KU16,KU23:KU25,KU32:KU34,KU41:KU43,KU50:KU52,KU59:KU61,KU68:KU70,KU77:KU79,KU86:KU88,KU95:KU97)),10))</f>
        <v/>
      </c>
      <c r="KV110" s="378" t="str">
        <f>IF(COUNT(KV14:KV16)=0,"",ROUND(AVERAGE((KV14:KV16,KV23:KV25,KV32:KV34,KV41:KV43,KV50:KV52,KV59:KV61,KV68:KV70,KV77:KV79,KV86:KV88,KV95:KV97)),10))</f>
        <v/>
      </c>
      <c r="KW110" s="378" t="str">
        <f>IF(COUNT(KW14:KW16)=0,"",ROUND(AVERAGE((KW14:KW16,KW23:KW25,KW32:KW34,KW41:KW43,KW50:KW52,KW59:KW61,KW68:KW70,KW77:KW79,KW86:KW88,KW95:KW97)),10))</f>
        <v/>
      </c>
      <c r="KX110" s="378" t="str">
        <f>IF(COUNT(KX14:KX16)=0,"",ROUND(AVERAGE((KX14:KX16,KX23:KX25,KX32:KX34,KX41:KX43,KX50:KX52,KX59:KX61,KX68:KX70,KX77:KX79,KX86:KX88,KX95:KX97)),10))</f>
        <v/>
      </c>
      <c r="KY110" s="378" t="str">
        <f>IF(COUNT(KY14:KY16)=0,"",ROUND(AVERAGE((KY14:KY16,KY23:KY25,KY32:KY34,KY41:KY43,KY50:KY52,KY59:KY61,KY68:KY70,KY77:KY79,KY86:KY88,KY95:KY97)),10))</f>
        <v/>
      </c>
      <c r="KZ110" s="378" t="str">
        <f>IF(COUNT(KZ14:KZ16)=0,"",ROUND(AVERAGE((KZ14:KZ16,KZ23:KZ25,KZ32:KZ34,KZ41:KZ43,KZ50:KZ52,KZ59:KZ61,KZ68:KZ70,KZ77:KZ79,KZ86:KZ88,KZ95:KZ97)),10))</f>
        <v/>
      </c>
      <c r="LA110" s="378" t="str">
        <f>IF(COUNT(LA14:LA16)=0,"",ROUND(AVERAGE((LA14:LA16,LA23:LA25,LA32:LA34,LA41:LA43,LA50:LA52,LA59:LA61,LA68:LA70,LA77:LA79,LA86:LA88,LA95:LA97)),10))</f>
        <v/>
      </c>
      <c r="LB110" s="378" t="str">
        <f>IF(COUNT(LB14:LB16)=0,"",ROUND(AVERAGE((LB14:LB16,LB23:LB25,LB32:LB34,LB41:LB43,LB50:LB52,LB59:LB61,LB68:LB70,LB77:LB79,LB86:LB88,LB95:LB97)),10))</f>
        <v/>
      </c>
      <c r="LC110" s="378" t="str">
        <f>IF(COUNT(LC14:LC16)=0,"",ROUND(AVERAGE((LC14:LC16,LC23:LC25,LC32:LC34,LC41:LC43,LC50:LC52,LC59:LC61,LC68:LC70,LC77:LC79,LC86:LC88,LC95:LC97)),10))</f>
        <v/>
      </c>
      <c r="LD110" s="378" t="str">
        <f>IF(COUNT(LD14:LD16)=0,"",ROUND(AVERAGE((LD14:LD16,LD23:LD25,LD32:LD34,LD41:LD43,LD50:LD52,LD59:LD61,LD68:LD70,LD77:LD79,LD86:LD88,LD95:LD97)),10))</f>
        <v/>
      </c>
      <c r="LE110" s="378" t="str">
        <f>IF(COUNT(LE14:LE16)=0,"",ROUND(AVERAGE((LE14:LE16,LE23:LE25,LE32:LE34,LE41:LE43,LE50:LE52,LE59:LE61,LE68:LE70,LE77:LE79,LE86:LE88,LE95:LE97)),10))</f>
        <v/>
      </c>
      <c r="LF110" s="378" t="str">
        <f>IF(COUNT(LF14:LF16)=0,"",ROUND(AVERAGE((LF14:LF16,LF23:LF25,LF32:LF34,LF41:LF43,LF50:LF52,LF59:LF61,LF68:LF70,LF77:LF79,LF86:LF88,LF95:LF97)),10))</f>
        <v/>
      </c>
      <c r="LG110" s="378" t="str">
        <f>IF(COUNT(LG14:LG16)=0,"",ROUND(AVERAGE((LG14:LG16,LG23:LG25,LG32:LG34,LG41:LG43,LG50:LG52,LG59:LG61,LG68:LG70,LG77:LG79,LG86:LG88,LG95:LG97)),10))</f>
        <v/>
      </c>
      <c r="LH110" s="378" t="str">
        <f>IF(COUNT(LH14:LH16)=0,"",ROUND(AVERAGE((LH14:LH16,LH23:LH25,LH32:LH34,LH41:LH43,LH50:LH52,LH59:LH61,LH68:LH70,LH77:LH79,LH86:LH88,LH95:LH97)),10))</f>
        <v/>
      </c>
      <c r="LI110" s="378" t="str">
        <f>IF(COUNT(LI14:LI16)=0,"",ROUND(AVERAGE((LI14:LI16,LI23:LI25,LI32:LI34,LI41:LI43,LI50:LI52,LI59:LI61,LI68:LI70,LI77:LI79,LI86:LI88,LI95:LI97)),10))</f>
        <v/>
      </c>
      <c r="LJ110" s="378" t="str">
        <f>IF(COUNT(LJ14:LJ16)=0,"",ROUND(AVERAGE((LJ14:LJ16,LJ23:LJ25,LJ32:LJ34,LJ41:LJ43,LJ50:LJ52,LJ59:LJ61,LJ68:LJ70,LJ77:LJ79,LJ86:LJ88,LJ95:LJ97)),10))</f>
        <v/>
      </c>
      <c r="LK110" s="378" t="str">
        <f>IF(COUNT(LK14:LK16)=0,"",ROUND(AVERAGE((LK14:LK16,LK23:LK25,LK32:LK34,LK41:LK43,LK50:LK52,LK59:LK61,LK68:LK70,LK77:LK79,LK86:LK88,LK95:LK97)),10))</f>
        <v/>
      </c>
      <c r="LL110" s="378" t="str">
        <f>IF(COUNT(LL14:LL16)=0,"",ROUND(AVERAGE((LL14:LL16,LL23:LL25,LL32:LL34,LL41:LL43,LL50:LL52,LL59:LL61,LL68:LL70,LL77:LL79,LL86:LL88,LL95:LL97)),10))</f>
        <v/>
      </c>
      <c r="LM110" s="378" t="str">
        <f>IF(COUNT(LM14:LM16)=0,"",ROUND(AVERAGE((LM14:LM16,LM23:LM25,LM32:LM34,LM41:LM43,LM50:LM52,LM59:LM61,LM68:LM70,LM77:LM79,LM86:LM88,LM95:LM97)),10))</f>
        <v/>
      </c>
      <c r="LN110" s="378" t="str">
        <f>IF(COUNT(LN14:LN16)=0,"",ROUND(AVERAGE((LN14:LN16,LN23:LN25,LN32:LN34,LN41:LN43,LN50:LN52,LN59:LN61,LN68:LN70,LN77:LN79,LN86:LN88,LN95:LN97)),10))</f>
        <v/>
      </c>
      <c r="LO110" s="378" t="str">
        <f>IF(COUNT(LO14:LO16)=0,"",ROUND(AVERAGE((LO14:LO16,LO23:LO25,LO32:LO34,LO41:LO43,LO50:LO52,LO59:LO61,LO68:LO70,LO77:LO79,LO86:LO88,LO95:LO97)),10))</f>
        <v/>
      </c>
      <c r="LP110" s="378" t="str">
        <f>IF(COUNT(LP14:LP16)=0,"",ROUND(AVERAGE((LP14:LP16,LP23:LP25,LP32:LP34,LP41:LP43,LP50:LP52,LP59:LP61,LP68:LP70,LP77:LP79,LP86:LP88,LP95:LP97)),10))</f>
        <v/>
      </c>
      <c r="LQ110" s="378" t="str">
        <f>IF(COUNT(LQ14:LQ16)=0,"",ROUND(AVERAGE((LQ14:LQ16,LQ23:LQ25,LQ32:LQ34,LQ41:LQ43,LQ50:LQ52,LQ59:LQ61,LQ68:LQ70,LQ77:LQ79,LQ86:LQ88,LQ95:LQ97)),10))</f>
        <v/>
      </c>
      <c r="LR110" s="378" t="str">
        <f>IF(COUNT(LR14:LR16)=0,"",ROUND(AVERAGE((LR14:LR16,LR23:LR25,LR32:LR34,LR41:LR43,LR50:LR52,LR59:LR61,LR68:LR70,LR77:LR79,LR86:LR88,LR95:LR97)),10))</f>
        <v/>
      </c>
      <c r="LS110" s="378" t="str">
        <f>IF(COUNT(LS14:LS16)=0,"",ROUND(AVERAGE((LS14:LS16,LS23:LS25,LS32:LS34,LS41:LS43,LS50:LS52,LS59:LS61,LS68:LS70,LS77:LS79,LS86:LS88,LS95:LS97)),10))</f>
        <v/>
      </c>
      <c r="LT110" s="378" t="str">
        <f>IF(COUNT(LT14:LT16)=0,"",ROUND(AVERAGE((LT14:LT16,LT23:LT25,LT32:LT34,LT41:LT43,LT50:LT52,LT59:LT61,LT68:LT70,LT77:LT79,LT86:LT88,LT95:LT97)),10))</f>
        <v/>
      </c>
      <c r="LU110" s="378" t="str">
        <f>IF(COUNT(LU14:LU16)=0,"",ROUND(AVERAGE((LU14:LU16,LU23:LU25,LU32:LU34,LU41:LU43,LU50:LU52,LU59:LU61,LU68:LU70,LU77:LU79,LU86:LU88,LU95:LU97)),10))</f>
        <v/>
      </c>
      <c r="LV110" s="378" t="str">
        <f>IF(COUNT(LV14:LV16)=0,"",ROUND(AVERAGE((LV14:LV16,LV23:LV25,LV32:LV34,LV41:LV43,LV50:LV52,LV59:LV61,LV68:LV70,LV77:LV79,LV86:LV88,LV95:LV97)),10))</f>
        <v/>
      </c>
      <c r="LW110" s="378" t="str">
        <f>IF(COUNT(LW14:LW16)=0,"",ROUND(AVERAGE((LW14:LW16,LW23:LW25,LW32:LW34,LW41:LW43,LW50:LW52,LW59:LW61,LW68:LW70,LW77:LW79,LW86:LW88,LW95:LW97)),10))</f>
        <v/>
      </c>
      <c r="LX110" s="378" t="str">
        <f>IF(COUNT(LX14:LX16)=0,"",ROUND(AVERAGE((LX14:LX16,LX23:LX25,LX32:LX34,LX41:LX43,LX50:LX52,LX59:LX61,LX68:LX70,LX77:LX79,LX86:LX88,LX95:LX97)),10))</f>
        <v/>
      </c>
      <c r="LY110" s="378" t="str">
        <f>IF(COUNT(LY14:LY16)=0,"",ROUND(AVERAGE((LY14:LY16,LY23:LY25,LY32:LY34,LY41:LY43,LY50:LY52,LY59:LY61,LY68:LY70,LY77:LY79,LY86:LY88,LY95:LY97)),10))</f>
        <v/>
      </c>
      <c r="LZ110" s="378" t="str">
        <f>IF(COUNT(LZ14:LZ16)=0,"",ROUND(AVERAGE((LZ14:LZ16,LZ23:LZ25,LZ32:LZ34,LZ41:LZ43,LZ50:LZ52,LZ59:LZ61,LZ68:LZ70,LZ77:LZ79,LZ86:LZ88,LZ95:LZ97)),10))</f>
        <v/>
      </c>
      <c r="MA110" s="378" t="str">
        <f>IF(COUNT(MA14:MA16)=0,"",ROUND(AVERAGE((MA14:MA16,MA23:MA25,MA32:MA34,MA41:MA43,MA50:MA52,MA59:MA61,MA68:MA70,MA77:MA79,MA86:MA88,MA95:MA97)),10))</f>
        <v/>
      </c>
      <c r="MB110" s="378" t="str">
        <f>IF(COUNT(MB14:MB16)=0,"",ROUND(AVERAGE((MB14:MB16,MB23:MB25,MB32:MB34,MB41:MB43,MB50:MB52,MB59:MB61,MB68:MB70,MB77:MB79,MB86:MB88,MB95:MB97)),10))</f>
        <v/>
      </c>
      <c r="MC110" s="378" t="str">
        <f>IF(COUNT(MC14:MC16)=0,"",ROUND(AVERAGE((MC14:MC16,MC23:MC25,MC32:MC34,MC41:MC43,MC50:MC52,MC59:MC61,MC68:MC70,MC77:MC79,MC86:MC88,MC95:MC97)),10))</f>
        <v/>
      </c>
      <c r="MD110" s="378" t="str">
        <f>IF(COUNT(MD14:MD16)=0,"",ROUND(AVERAGE((MD14:MD16,MD23:MD25,MD32:MD34,MD41:MD43,MD50:MD52,MD59:MD61,MD68:MD70,MD77:MD79,MD86:MD88,MD95:MD97)),10))</f>
        <v/>
      </c>
      <c r="ME110" s="378" t="str">
        <f>IF(COUNT(ME14:ME16)=0,"",ROUND(AVERAGE((ME14:ME16,ME23:ME25,ME32:ME34,ME41:ME43,ME50:ME52,ME59:ME61,ME68:ME70,ME77:ME79,ME86:ME88,ME95:ME97)),10))</f>
        <v/>
      </c>
      <c r="MF110" s="378" t="str">
        <f>IF(COUNT(MF14:MF16)=0,"",ROUND(AVERAGE((MF14:MF16,MF23:MF25,MF32:MF34,MF41:MF43,MF50:MF52,MF59:MF61,MF68:MF70,MF77:MF79,MF86:MF88,MF95:MF97)),10))</f>
        <v/>
      </c>
      <c r="MG110" s="378" t="str">
        <f>IF(COUNT(MG14:MG16)=0,"",ROUND(AVERAGE((MG14:MG16,MG23:MG25,MG32:MG34,MG41:MG43,MG50:MG52,MG59:MG61,MG68:MG70,MG77:MG79,MG86:MG88,MG95:MG97)),10))</f>
        <v/>
      </c>
      <c r="MH110" s="378" t="str">
        <f>IF(COUNT(MH14:MH16)=0,"",ROUND(AVERAGE((MH14:MH16,MH23:MH25,MH32:MH34,MH41:MH43,MH50:MH52,MH59:MH61,MH68:MH70,MH77:MH79,MH86:MH88,MH95:MH97)),10))</f>
        <v/>
      </c>
      <c r="MI110" s="378" t="str">
        <f>IF(COUNT(MI14:MI16)=0,"",ROUND(AVERAGE((MI14:MI16,MI23:MI25,MI32:MI34,MI41:MI43,MI50:MI52,MI59:MI61,MI68:MI70,MI77:MI79,MI86:MI88,MI95:MI97)),10))</f>
        <v/>
      </c>
      <c r="MJ110" s="378" t="str">
        <f>IF(COUNT(MJ14:MJ16)=0,"",ROUND(AVERAGE((MJ14:MJ16,MJ23:MJ25,MJ32:MJ34,MJ41:MJ43,MJ50:MJ52,MJ59:MJ61,MJ68:MJ70,MJ77:MJ79,MJ86:MJ88,MJ95:MJ97)),10))</f>
        <v/>
      </c>
      <c r="MK110" s="378" t="str">
        <f>IF(COUNT(MK14:MK16)=0,"",ROUND(AVERAGE((MK14:MK16,MK23:MK25,MK32:MK34,MK41:MK43,MK50:MK52,MK59:MK61,MK68:MK70,MK77:MK79,MK86:MK88,MK95:MK97)),10))</f>
        <v/>
      </c>
      <c r="ML110" s="378" t="str">
        <f>IF(COUNT(ML14:ML16)=0,"",ROUND(AVERAGE((ML14:ML16,ML23:ML25,ML32:ML34,ML41:ML43,ML50:ML52,ML59:ML61,ML68:ML70,ML77:ML79,ML86:ML88,ML95:ML97)),10))</f>
        <v/>
      </c>
      <c r="MM110" s="378" t="str">
        <f>IF(COUNT(MM14:MM16)=0,"",ROUND(AVERAGE((MM14:MM16,MM23:MM25,MM32:MM34,MM41:MM43,MM50:MM52,MM59:MM61,MM68:MM70,MM77:MM79,MM86:MM88,MM95:MM97)),10))</f>
        <v/>
      </c>
      <c r="MN110" s="378" t="str">
        <f>IF(COUNT(MN14:MN16)=0,"",ROUND(AVERAGE((MN14:MN16,MN23:MN25,MN32:MN34,MN41:MN43,MN50:MN52,MN59:MN61,MN68:MN70,MN77:MN79,MN86:MN88,MN95:MN97)),10))</f>
        <v/>
      </c>
      <c r="MO110" s="378" t="str">
        <f>IF(COUNT(MO14:MO16)=0,"",ROUND(AVERAGE((MO14:MO16,MO23:MO25,MO32:MO34,MO41:MO43,MO50:MO52,MO59:MO61,MO68:MO70,MO77:MO79,MO86:MO88,MO95:MO97)),10))</f>
        <v/>
      </c>
      <c r="MP110" s="378" t="str">
        <f>IF(COUNT(MP14:MP16)=0,"",ROUND(AVERAGE((MP14:MP16,MP23:MP25,MP32:MP34,MP41:MP43,MP50:MP52,MP59:MP61,MP68:MP70,MP77:MP79,MP86:MP88,MP95:MP97)),10))</f>
        <v/>
      </c>
      <c r="MQ110" s="378" t="str">
        <f>IF(COUNT(MQ14:MQ16)=0,"",ROUND(AVERAGE((MQ14:MQ16,MQ23:MQ25,MQ32:MQ34,MQ41:MQ43,MQ50:MQ52,MQ59:MQ61,MQ68:MQ70,MQ77:MQ79,MQ86:MQ88,MQ95:MQ97)),10))</f>
        <v/>
      </c>
      <c r="MR110" s="378" t="str">
        <f>IF(COUNT(MR14:MR16)=0,"",ROUND(AVERAGE((MR14:MR16,MR23:MR25,MR32:MR34,MR41:MR43,MR50:MR52,MR59:MR61,MR68:MR70,MR77:MR79,MR86:MR88,MR95:MR97)),10))</f>
        <v/>
      </c>
      <c r="MS110" s="378" t="str">
        <f>IF(COUNT(MS14:MS16)=0,"",ROUND(AVERAGE((MS14:MS16,MS23:MS25,MS32:MS34,MS41:MS43,MS50:MS52,MS59:MS61,MS68:MS70,MS77:MS79,MS86:MS88,MS95:MS97)),10))</f>
        <v/>
      </c>
      <c r="MT110" s="378" t="str">
        <f>IF(COUNT(MT14:MT16)=0,"",ROUND(AVERAGE((MT14:MT16,MT23:MT25,MT32:MT34,MT41:MT43,MT50:MT52,MT59:MT61,MT68:MT70,MT77:MT79,MT86:MT88,MT95:MT97)),10))</f>
        <v/>
      </c>
      <c r="MU110" s="378" t="str">
        <f>IF(COUNT(MU14:MU16)=0,"",ROUND(AVERAGE((MU14:MU16,MU23:MU25,MU32:MU34,MU41:MU43,MU50:MU52,MU59:MU61,MU68:MU70,MU77:MU79,MU86:MU88,MU95:MU97)),10))</f>
        <v/>
      </c>
      <c r="MV110" s="378" t="str">
        <f>IF(COUNT(MV14:MV16)=0,"",ROUND(AVERAGE((MV14:MV16,MV23:MV25,MV32:MV34,MV41:MV43,MV50:MV52,MV59:MV61,MV68:MV70,MV77:MV79,MV86:MV88,MV95:MV97)),10))</f>
        <v/>
      </c>
      <c r="MW110" s="378" t="str">
        <f>IF(COUNT(MW14:MW16)=0,"",ROUND(AVERAGE((MW14:MW16,MW23:MW25,MW32:MW34,MW41:MW43,MW50:MW52,MW59:MW61,MW68:MW70,MW77:MW79,MW86:MW88,MW95:MW97)),10))</f>
        <v/>
      </c>
      <c r="MX110" s="378" t="str">
        <f>IF(COUNT(MX14:MX16)=0,"",ROUND(AVERAGE((MX14:MX16,MX23:MX25,MX32:MX34,MX41:MX43,MX50:MX52,MX59:MX61,MX68:MX70,MX77:MX79,MX86:MX88,MX95:MX97)),10))</f>
        <v/>
      </c>
      <c r="MY110" s="378" t="str">
        <f>IF(COUNT(MY14:MY16)=0,"",ROUND(AVERAGE((MY14:MY16,MY23:MY25,MY32:MY34,MY41:MY43,MY50:MY52,MY59:MY61,MY68:MY70,MY77:MY79,MY86:MY88,MY95:MY97)),10))</f>
        <v/>
      </c>
      <c r="MZ110" s="378" t="str">
        <f>IF(COUNT(MZ14:MZ16)=0,"",ROUND(AVERAGE((MZ14:MZ16,MZ23:MZ25,MZ32:MZ34,MZ41:MZ43,MZ50:MZ52,MZ59:MZ61,MZ68:MZ70,MZ77:MZ79,MZ86:MZ88,MZ95:MZ97)),10))</f>
        <v/>
      </c>
      <c r="NA110" s="378" t="str">
        <f>IF(COUNT(NA14:NA16)=0,"",ROUND(AVERAGE((NA14:NA16,NA23:NA25,NA32:NA34,NA41:NA43,NA50:NA52,NA59:NA61,NA68:NA70,NA77:NA79,NA86:NA88,NA95:NA97)),10))</f>
        <v/>
      </c>
      <c r="NB110" s="378" t="str">
        <f>IF(COUNT(NB14:NB16)=0,"",ROUND(AVERAGE((NB14:NB16,NB23:NB25,NB32:NB34,NB41:NB43,NB50:NB52,NB59:NB61,NB68:NB70,NB77:NB79,NB86:NB88,NB95:NB97)),10))</f>
        <v/>
      </c>
      <c r="NC110" s="378" t="str">
        <f>IF(COUNT(NC14:NC16)=0,"",ROUND(AVERAGE((NC14:NC16,NC23:NC25,NC32:NC34,NC41:NC43,NC50:NC52,NC59:NC61,NC68:NC70,NC77:NC79,NC86:NC88,NC95:NC97)),10))</f>
        <v/>
      </c>
      <c r="ND110" s="378" t="str">
        <f>IF(COUNT(ND14:ND16)=0,"",ROUND(AVERAGE((ND14:ND16,ND23:ND25,ND32:ND34,ND41:ND43,ND50:ND52,ND59:ND61,ND68:ND70,ND77:ND79,ND86:ND88,ND95:ND97)),10))</f>
        <v/>
      </c>
      <c r="NE110" s="378" t="str">
        <f>IF(COUNT(NE14:NE16)=0,"",ROUND(AVERAGE((NE14:NE16,NE23:NE25,NE32:NE34,NE41:NE43,NE50:NE52,NE59:NE61,NE68:NE70,NE77:NE79,NE86:NE88,NE95:NE97)),10))</f>
        <v/>
      </c>
      <c r="NF110" s="378" t="str">
        <f>IF(COUNT(NF14:NF16)=0,"",ROUND(AVERAGE((NF14:NF16,NF23:NF25,NF32:NF34,NF41:NF43,NF50:NF52,NF59:NF61,NF68:NF70,NF77:NF79,NF86:NF88,NF95:NF97)),10))</f>
        <v/>
      </c>
      <c r="NG110" s="378" t="str">
        <f>IF(COUNT(NG14:NG16)=0,"",ROUND(AVERAGE((NG14:NG16,NG23:NG25,NG32:NG34,NG41:NG43,NG50:NG52,NG59:NG61,NG68:NG70,NG77:NG79,NG86:NG88,NG95:NG97)),10))</f>
        <v/>
      </c>
      <c r="NH110" s="378" t="str">
        <f>IF(COUNT(NH14:NH16)=0,"",ROUND(AVERAGE((NH14:NH16,NH23:NH25,NH32:NH34,NH41:NH43,NH50:NH52,NH59:NH61,NH68:NH70,NH77:NH79,NH86:NH88,NH95:NH97)),10))</f>
        <v/>
      </c>
      <c r="NI110" s="378" t="str">
        <f>IF(COUNT(NI14:NI16)=0,"",ROUND(AVERAGE((NI14:NI16,NI23:NI25,NI32:NI34,NI41:NI43,NI50:NI52,NI59:NI61,NI68:NI70,NI77:NI79,NI86:NI88,NI95:NI97)),10))</f>
        <v/>
      </c>
      <c r="NJ110" s="378" t="str">
        <f>IF(COUNT(NJ14:NJ16)=0,"",ROUND(AVERAGE((NJ14:NJ16,NJ23:NJ25,NJ32:NJ34,NJ41:NJ43,NJ50:NJ52,NJ59:NJ61,NJ68:NJ70,NJ77:NJ79,NJ86:NJ88,NJ95:NJ97)),10))</f>
        <v/>
      </c>
      <c r="NK110" s="378" t="str">
        <f>IF(COUNT(NK14:NK16)=0,"",ROUND(AVERAGE((NK14:NK16,NK23:NK25,NK32:NK34,NK41:NK43,NK50:NK52,NK59:NK61,NK68:NK70,NK77:NK79,NK86:NK88,NK95:NK97)),10))</f>
        <v/>
      </c>
      <c r="NL110" s="378" t="str">
        <f>IF(COUNT(NL14:NL16)=0,"",ROUND(AVERAGE((NL14:NL16,NL23:NL25,NL32:NL34,NL41:NL43,NL50:NL52,NL59:NL61,NL68:NL70,NL77:NL79,NL86:NL88,NL95:NL97)),10))</f>
        <v/>
      </c>
      <c r="NM110" s="378" t="str">
        <f>IF(COUNT(NM14:NM16)=0,"",ROUND(AVERAGE((NM14:NM16,NM23:NM25,NM32:NM34,NM41:NM43,NM50:NM52,NM59:NM61,NM68:NM70,NM77:NM79,NM86:NM88,NM95:NM97)),10))</f>
        <v/>
      </c>
      <c r="NN110" s="378" t="str">
        <f>IF(COUNT(NN14:NN16)=0,"",ROUND(AVERAGE((NN14:NN16,NN23:NN25,NN32:NN34,NN41:NN43,NN50:NN52,NN59:NN61,NN68:NN70,NN77:NN79,NN86:NN88,NN95:NN97)),10))</f>
        <v/>
      </c>
      <c r="NO110" s="378" t="str">
        <f>IF(COUNT(NO14:NO16)=0,"",ROUND(AVERAGE((NO14:NO16,NO23:NO25,NO32:NO34,NO41:NO43,NO50:NO52,NO59:NO61,NO68:NO70,NO77:NO79,NO86:NO88,NO95:NO97)),10))</f>
        <v/>
      </c>
      <c r="NP110" s="378" t="str">
        <f>IF(COUNT(NP14:NP16)=0,"",ROUND(AVERAGE((NP14:NP16,NP23:NP25,NP32:NP34,NP41:NP43,NP50:NP52,NP59:NP61,NP68:NP70,NP77:NP79,NP86:NP88,NP95:NP97)),10))</f>
        <v/>
      </c>
      <c r="NQ110" s="378" t="str">
        <f>IF(COUNT(NQ14:NQ16)=0,"",ROUND(AVERAGE((NQ14:NQ16,NQ23:NQ25,NQ32:NQ34,NQ41:NQ43,NQ50:NQ52,NQ59:NQ61,NQ68:NQ70,NQ77:NQ79,NQ86:NQ88,NQ95:NQ97)),10))</f>
        <v/>
      </c>
      <c r="NR110" s="378" t="str">
        <f>IF(COUNT(NR14:NR16)=0,"",ROUND(AVERAGE((NR14:NR16,NR23:NR25,NR32:NR34,NR41:NR43,NR50:NR52,NR59:NR61,NR68:NR70,NR77:NR79,NR86:NR88,NR95:NR97)),10))</f>
        <v/>
      </c>
      <c r="NS110" s="378" t="str">
        <f>IF(COUNT(NS14:NS16)=0,"",ROUND(AVERAGE((NS14:NS16,NS23:NS25,NS32:NS34,NS41:NS43,NS50:NS52,NS59:NS61,NS68:NS70,NS77:NS79,NS86:NS88,NS95:NS97)),10))</f>
        <v/>
      </c>
      <c r="NT110" s="378" t="str">
        <f>IF(COUNT(NT14:NT16)=0,"",ROUND(AVERAGE((NT14:NT16,NT23:NT25,NT32:NT34,NT41:NT43,NT50:NT52,NT59:NT61,NT68:NT70,NT77:NT79,NT86:NT88,NT95:NT97)),10))</f>
        <v/>
      </c>
      <c r="NU110" s="378" t="str">
        <f>IF(COUNT(NU14:NU16)=0,"",ROUND(AVERAGE((NU14:NU16,NU23:NU25,NU32:NU34,NU41:NU43,NU50:NU52,NU59:NU61,NU68:NU70,NU77:NU79,NU86:NU88,NU95:NU97)),10))</f>
        <v/>
      </c>
      <c r="NV110" s="378" t="str">
        <f>IF(COUNT(NV14:NV16)=0,"",ROUND(AVERAGE((NV14:NV16,NV23:NV25,NV32:NV34,NV41:NV43,NV50:NV52,NV59:NV61,NV68:NV70,NV77:NV79,NV86:NV88,NV95:NV97)),10))</f>
        <v/>
      </c>
      <c r="NW110" s="378" t="str">
        <f>IF(COUNT(NW14:NW16)=0,"",ROUND(AVERAGE((NW14:NW16,NW23:NW25,NW32:NW34,NW41:NW43,NW50:NW52,NW59:NW61,NW68:NW70,NW77:NW79,NW86:NW88,NW95:NW97)),10))</f>
        <v/>
      </c>
      <c r="NX110" s="378" t="str">
        <f>IF(COUNT(NX14:NX16)=0,"",ROUND(AVERAGE((NX14:NX16,NX23:NX25,NX32:NX34,NX41:NX43,NX50:NX52,NX59:NX61,NX68:NX70,NX77:NX79,NX86:NX88,NX95:NX97)),10))</f>
        <v/>
      </c>
      <c r="NY110" s="378" t="str">
        <f>IF(COUNT(NY14:NY16)=0,"",ROUND(AVERAGE((NY14:NY16,NY23:NY25,NY32:NY34,NY41:NY43,NY50:NY52,NY59:NY61,NY68:NY70,NY77:NY79,NY86:NY88,NY95:NY97)),10))</f>
        <v/>
      </c>
      <c r="NZ110" s="378" t="str">
        <f>IF(COUNT(NZ14:NZ16)=0,"",ROUND(AVERAGE((NZ14:NZ16,NZ23:NZ25,NZ32:NZ34,NZ41:NZ43,NZ50:NZ52,NZ59:NZ61,NZ68:NZ70,NZ77:NZ79,NZ86:NZ88,NZ95:NZ97)),10))</f>
        <v/>
      </c>
      <c r="OA110" s="378" t="str">
        <f>IF(COUNT(OA14:OA16)=0,"",ROUND(AVERAGE((OA14:OA16,OA23:OA25,OA32:OA34,OA41:OA43,OA50:OA52,OA59:OA61,OA68:OA70,OA77:OA79,OA86:OA88,OA95:OA97)),10))</f>
        <v/>
      </c>
      <c r="OB110" s="378" t="str">
        <f>IF(COUNT(OB14:OB16)=0,"",ROUND(AVERAGE((OB14:OB16,OB23:OB25,OB32:OB34,OB41:OB43,OB50:OB52,OB59:OB61,OB68:OB70,OB77:OB79,OB86:OB88,OB95:OB97)),10))</f>
        <v/>
      </c>
      <c r="OC110" s="378" t="str">
        <f>IF(COUNT(OC14:OC16)=0,"",ROUND(AVERAGE((OC14:OC16,OC23:OC25,OC32:OC34,OC41:OC43,OC50:OC52,OC59:OC61,OC68:OC70,OC77:OC79,OC86:OC88,OC95:OC97)),10))</f>
        <v/>
      </c>
      <c r="OD110" s="378" t="str">
        <f>IF(COUNT(OD14:OD16)=0,"",ROUND(AVERAGE((OD14:OD16,OD23:OD25,OD32:OD34,OD41:OD43,OD50:OD52,OD59:OD61,OD68:OD70,OD77:OD79,OD86:OD88,OD95:OD97)),10))</f>
        <v/>
      </c>
      <c r="OE110" s="378" t="str">
        <f>IF(COUNT(OE14:OE16)=0,"",ROUND(AVERAGE((OE14:OE16,OE23:OE25,OE32:OE34,OE41:OE43,OE50:OE52,OE59:OE61,OE68:OE70,OE77:OE79,OE86:OE88,OE95:OE97)),10))</f>
        <v/>
      </c>
      <c r="OF110" s="378" t="str">
        <f>IF(COUNT(OF14:OF16)=0,"",ROUND(AVERAGE((OF14:OF16,OF23:OF25,OF32:OF34,OF41:OF43,OF50:OF52,OF59:OF61,OF68:OF70,OF77:OF79,OF86:OF88,OF95:OF97)),10))</f>
        <v/>
      </c>
      <c r="OG110" s="378" t="str">
        <f>IF(COUNT(OG14:OG16)=0,"",ROUND(AVERAGE((OG14:OG16,OG23:OG25,OG32:OG34,OG41:OG43,OG50:OG52,OG59:OG61,OG68:OG70,OG77:OG79,OG86:OG88,OG95:OG97)),10))</f>
        <v/>
      </c>
      <c r="OH110" s="378" t="str">
        <f>IF(COUNT(OH14:OH16)=0,"",ROUND(AVERAGE((OH14:OH16,OH23:OH25,OH32:OH34,OH41:OH43,OH50:OH52,OH59:OH61,OH68:OH70,OH77:OH79,OH86:OH88,OH95:OH97)),10))</f>
        <v/>
      </c>
      <c r="OI110" s="378" t="str">
        <f>IF(COUNT(OI14:OI16)=0,"",ROUND(AVERAGE((OI14:OI16,OI23:OI25,OI32:OI34,OI41:OI43,OI50:OI52,OI59:OI61,OI68:OI70,OI77:OI79,OI86:OI88,OI95:OI97)),10))</f>
        <v/>
      </c>
      <c r="OJ110" s="378" t="str">
        <f>IF(COUNT(OJ14:OJ16)=0,"",ROUND(AVERAGE((OJ14:OJ16,OJ23:OJ25,OJ32:OJ34,OJ41:OJ43,OJ50:OJ52,OJ59:OJ61,OJ68:OJ70,OJ77:OJ79,OJ86:OJ88,OJ95:OJ97)),10))</f>
        <v/>
      </c>
      <c r="OK110" s="378" t="str">
        <f>IF(COUNT(OK14:OK16)=0,"",ROUND(AVERAGE((OK14:OK16,OK23:OK25,OK32:OK34,OK41:OK43,OK50:OK52,OK59:OK61,OK68:OK70,OK77:OK79,OK86:OK88,OK95:OK97)),10))</f>
        <v/>
      </c>
      <c r="OL110" s="378" t="str">
        <f>IF(COUNT(OL14:OL16)=0,"",ROUND(AVERAGE((OL14:OL16,OL23:OL25,OL32:OL34,OL41:OL43,OL50:OL52,OL59:OL61,OL68:OL70,OL77:OL79,OL86:OL88,OL95:OL97)),10))</f>
        <v/>
      </c>
      <c r="OM110" s="378" t="str">
        <f>IF(COUNT(OM14:OM16)=0,"",ROUND(AVERAGE((OM14:OM16,OM23:OM25,OM32:OM34,OM41:OM43,OM50:OM52,OM59:OM61,OM68:OM70,OM77:OM79,OM86:OM88,OM95:OM97)),10))</f>
        <v/>
      </c>
      <c r="ON110" s="378" t="str">
        <f>IF(COUNT(ON14:ON16)=0,"",ROUND(AVERAGE((ON14:ON16,ON23:ON25,ON32:ON34,ON41:ON43,ON50:ON52,ON59:ON61,ON68:ON70,ON77:ON79,ON86:ON88,ON95:ON97)),10))</f>
        <v/>
      </c>
      <c r="OO110" s="378" t="str">
        <f>IF(COUNT(OO14:OO16)=0,"",ROUND(AVERAGE((OO14:OO16,OO23:OO25,OO32:OO34,OO41:OO43,OO50:OO52,OO59:OO61,OO68:OO70,OO77:OO79,OO86:OO88,OO95:OO97)),10))</f>
        <v/>
      </c>
      <c r="OP110" s="378" t="str">
        <f>IF(COUNT(OP14:OP16)=0,"",ROUND(AVERAGE((OP14:OP16,OP23:OP25,OP32:OP34,OP41:OP43,OP50:OP52,OP59:OP61,OP68:OP70,OP77:OP79,OP86:OP88,OP95:OP97)),10))</f>
        <v/>
      </c>
      <c r="OQ110" s="378" t="str">
        <f>IF(COUNT(OQ14:OQ16)=0,"",ROUND(AVERAGE((OQ14:OQ16,OQ23:OQ25,OQ32:OQ34,OQ41:OQ43,OQ50:OQ52,OQ59:OQ61,OQ68:OQ70,OQ77:OQ79,OQ86:OQ88,OQ95:OQ97)),10))</f>
        <v/>
      </c>
      <c r="OR110" s="378" t="str">
        <f>IF(COUNT(OR14:OR16)=0,"",ROUND(AVERAGE((OR14:OR16,OR23:OR25,OR32:OR34,OR41:OR43,OR50:OR52,OR59:OR61,OR68:OR70,OR77:OR79,OR86:OR88,OR95:OR97)),10))</f>
        <v/>
      </c>
      <c r="OS110" s="378" t="str">
        <f>IF(COUNT(OS14:OS16)=0,"",ROUND(AVERAGE((OS14:OS16,OS23:OS25,OS32:OS34,OS41:OS43,OS50:OS52,OS59:OS61,OS68:OS70,OS77:OS79,OS86:OS88,OS95:OS97)),10))</f>
        <v/>
      </c>
      <c r="OT110" s="378" t="str">
        <f>IF(COUNT(OT14:OT16)=0,"",ROUND(AVERAGE((OT14:OT16,OT23:OT25,OT32:OT34,OT41:OT43,OT50:OT52,OT59:OT61,OT68:OT70,OT77:OT79,OT86:OT88,OT95:OT97)),10))</f>
        <v/>
      </c>
      <c r="OU110" s="378" t="str">
        <f>IF(COUNT(OU14:OU16)=0,"",ROUND(AVERAGE((OU14:OU16,OU23:OU25,OU32:OU34,OU41:OU43,OU50:OU52,OU59:OU61,OU68:OU70,OU77:OU79,OU86:OU88,OU95:OU97)),10))</f>
        <v/>
      </c>
      <c r="OV110" s="378" t="str">
        <f>IF(COUNT(OV14:OV16)=0,"",ROUND(AVERAGE((OV14:OV16,OV23:OV25,OV32:OV34,OV41:OV43,OV50:OV52,OV59:OV61,OV68:OV70,OV77:OV79,OV86:OV88,OV95:OV97)),10))</f>
        <v/>
      </c>
      <c r="OW110" s="378" t="str">
        <f>IF(COUNT(OW14:OW16)=0,"",ROUND(AVERAGE((OW14:OW16,OW23:OW25,OW32:OW34,OW41:OW43,OW50:OW52,OW59:OW61,OW68:OW70,OW77:OW79,OW86:OW88,OW95:OW97)),10))</f>
        <v/>
      </c>
      <c r="OX110" s="378" t="str">
        <f>IF(COUNT(OX14:OX16)=0,"",ROUND(AVERAGE((OX14:OX16,OX23:OX25,OX32:OX34,OX41:OX43,OX50:OX52,OX59:OX61,OX68:OX70,OX77:OX79,OX86:OX88,OX95:OX97)),10))</f>
        <v/>
      </c>
      <c r="OY110" s="378" t="str">
        <f>IF(COUNT(OY14:OY16)=0,"",ROUND(AVERAGE((OY14:OY16,OY23:OY25,OY32:OY34,OY41:OY43,OY50:OY52,OY59:OY61,OY68:OY70,OY77:OY79,OY86:OY88,OY95:OY97)),10))</f>
        <v/>
      </c>
      <c r="OZ110" s="378" t="str">
        <f>IF(COUNT(OZ14:OZ16)=0,"",ROUND(AVERAGE((OZ14:OZ16,OZ23:OZ25,OZ32:OZ34,OZ41:OZ43,OZ50:OZ52,OZ59:OZ61,OZ68:OZ70,OZ77:OZ79,OZ86:OZ88,OZ95:OZ97)),10))</f>
        <v/>
      </c>
      <c r="PA110" s="378" t="str">
        <f>IF(COUNT(PA14:PA16)=0,"",ROUND(AVERAGE((PA14:PA16,PA23:PA25,PA32:PA34,PA41:PA43,PA50:PA52,PA59:PA61,PA68:PA70,PA77:PA79,PA86:PA88,PA95:PA97)),10))</f>
        <v/>
      </c>
      <c r="PB110" s="378" t="str">
        <f>IF(COUNT(PB14:PB16)=0,"",ROUND(AVERAGE((PB14:PB16,PB23:PB25,PB32:PB34,PB41:PB43,PB50:PB52,PB59:PB61,PB68:PB70,PB77:PB79,PB86:PB88,PB95:PB97)),10))</f>
        <v/>
      </c>
      <c r="PC110" s="378" t="str">
        <f>IF(COUNT(PC14:PC16)=0,"",ROUND(AVERAGE((PC14:PC16,PC23:PC25,PC32:PC34,PC41:PC43,PC50:PC52,PC59:PC61,PC68:PC70,PC77:PC79,PC86:PC88,PC95:PC97)),10))</f>
        <v/>
      </c>
      <c r="PD110" s="378" t="str">
        <f>IF(COUNT(PD14:PD16)=0,"",ROUND(AVERAGE((PD14:PD16,PD23:PD25,PD32:PD34,PD41:PD43,PD50:PD52,PD59:PD61,PD68:PD70,PD77:PD79,PD86:PD88,PD95:PD97)),10))</f>
        <v/>
      </c>
      <c r="PE110" s="378" t="str">
        <f>IF(COUNT(PE14:PE16)=0,"",ROUND(AVERAGE((PE14:PE16,PE23:PE25,PE32:PE34,PE41:PE43,PE50:PE52,PE59:PE61,PE68:PE70,PE77:PE79,PE86:PE88,PE95:PE97)),10))</f>
        <v/>
      </c>
      <c r="PF110" s="378" t="str">
        <f>IF(COUNT(PF14:PF16)=0,"",ROUND(AVERAGE((PF14:PF16,PF23:PF25,PF32:PF34,PF41:PF43,PF50:PF52,PF59:PF61,PF68:PF70,PF77:PF79,PF86:PF88,PF95:PF97)),10))</f>
        <v/>
      </c>
      <c r="PG110" s="378" t="str">
        <f>IF(COUNT(PG14:PG16)=0,"",ROUND(AVERAGE((PG14:PG16,PG23:PG25,PG32:PG34,PG41:PG43,PG50:PG52,PG59:PG61,PG68:PG70,PG77:PG79,PG86:PG88,PG95:PG97)),10))</f>
        <v/>
      </c>
      <c r="PH110" s="378" t="str">
        <f>IF(COUNT(PH14:PH16)=0,"",ROUND(AVERAGE((PH14:PH16,PH23:PH25,PH32:PH34,PH41:PH43,PH50:PH52,PH59:PH61,PH68:PH70,PH77:PH79,PH86:PH88,PH95:PH97)),10))</f>
        <v/>
      </c>
      <c r="PI110" s="378" t="str">
        <f>IF(COUNT(PI14:PI16)=0,"",ROUND(AVERAGE((PI14:PI16,PI23:PI25,PI32:PI34,PI41:PI43,PI50:PI52,PI59:PI61,PI68:PI70,PI77:PI79,PI86:PI88,PI95:PI97)),10))</f>
        <v/>
      </c>
      <c r="PJ110" s="378" t="str">
        <f>IF(COUNT(PJ14:PJ16)=0,"",ROUND(AVERAGE((PJ14:PJ16,PJ23:PJ25,PJ32:PJ34,PJ41:PJ43,PJ50:PJ52,PJ59:PJ61,PJ68:PJ70,PJ77:PJ79,PJ86:PJ88,PJ95:PJ97)),10))</f>
        <v/>
      </c>
      <c r="PK110" s="378" t="str">
        <f>IF(COUNT(PK14:PK16)=0,"",ROUND(AVERAGE((PK14:PK16,PK23:PK25,PK32:PK34,PK41:PK43,PK50:PK52,PK59:PK61,PK68:PK70,PK77:PK79,PK86:PK88,PK95:PK97)),10))</f>
        <v/>
      </c>
      <c r="PL110" s="378" t="str">
        <f>IF(COUNT(PL14:PL16)=0,"",ROUND(AVERAGE((PL14:PL16,PL23:PL25,PL32:PL34,PL41:PL43,PL50:PL52,PL59:PL61,PL68:PL70,PL77:PL79,PL86:PL88,PL95:PL97)),10))</f>
        <v/>
      </c>
      <c r="PM110" s="378" t="str">
        <f>IF(COUNT(PM14:PM16)=0,"",ROUND(AVERAGE((PM14:PM16,PM23:PM25,PM32:PM34,PM41:PM43,PM50:PM52,PM59:PM61,PM68:PM70,PM77:PM79,PM86:PM88,PM95:PM97)),10))</f>
        <v/>
      </c>
      <c r="PN110" s="378" t="str">
        <f>IF(COUNT(PN14:PN16)=0,"",ROUND(AVERAGE((PN14:PN16,PN23:PN25,PN32:PN34,PN41:PN43,PN50:PN52,PN59:PN61,PN68:PN70,PN77:PN79,PN86:PN88,PN95:PN97)),10))</f>
        <v/>
      </c>
      <c r="PO110" s="378" t="str">
        <f>IF(COUNT(PO14:PO16)=0,"",ROUND(AVERAGE((PO14:PO16,PO23:PO25,PO32:PO34,PO41:PO43,PO50:PO52,PO59:PO61,PO68:PO70,PO77:PO79,PO86:PO88,PO95:PO97)),10))</f>
        <v/>
      </c>
      <c r="PP110" s="378" t="str">
        <f>IF(COUNT(PP14:PP16)=0,"",ROUND(AVERAGE((PP14:PP16,PP23:PP25,PP32:PP34,PP41:PP43,PP50:PP52,PP59:PP61,PP68:PP70,PP77:PP79,PP86:PP88,PP95:PP97)),10))</f>
        <v/>
      </c>
      <c r="PQ110" s="378" t="str">
        <f>IF(COUNT(PQ14:PQ16)=0,"",ROUND(AVERAGE((PQ14:PQ16,PQ23:PQ25,PQ32:PQ34,PQ41:PQ43,PQ50:PQ52,PQ59:PQ61,PQ68:PQ70,PQ77:PQ79,PQ86:PQ88,PQ95:PQ97)),10))</f>
        <v/>
      </c>
      <c r="PR110" s="378" t="str">
        <f>IF(COUNT(PR14:PR16)=0,"",ROUND(AVERAGE((PR14:PR16,PR23:PR25,PR32:PR34,PR41:PR43,PR50:PR52,PR59:PR61,PR68:PR70,PR77:PR79,PR86:PR88,PR95:PR97)),10))</f>
        <v/>
      </c>
      <c r="PS110" s="378" t="str">
        <f>IF(COUNT(PS14:PS16)=0,"",ROUND(AVERAGE((PS14:PS16,PS23:PS25,PS32:PS34,PS41:PS43,PS50:PS52,PS59:PS61,PS68:PS70,PS77:PS79,PS86:PS88,PS95:PS97)),10))</f>
        <v/>
      </c>
      <c r="PT110" s="378" t="str">
        <f>IF(COUNT(PT14:PT16)=0,"",ROUND(AVERAGE((PT14:PT16,PT23:PT25,PT32:PT34,PT41:PT43,PT50:PT52,PT59:PT61,PT68:PT70,PT77:PT79,PT86:PT88,PT95:PT97)),10))</f>
        <v/>
      </c>
      <c r="PU110" s="378" t="str">
        <f>IF(COUNT(PU14:PU16)=0,"",ROUND(AVERAGE((PU14:PU16,PU23:PU25,PU32:PU34,PU41:PU43,PU50:PU52,PU59:PU61,PU68:PU70,PU77:PU79,PU86:PU88,PU95:PU97)),10))</f>
        <v/>
      </c>
      <c r="PV110" s="378" t="str">
        <f>IF(COUNT(PV14:PV16)=0,"",ROUND(AVERAGE((PV14:PV16,PV23:PV25,PV32:PV34,PV41:PV43,PV50:PV52,PV59:PV61,PV68:PV70,PV77:PV79,PV86:PV88,PV95:PV97)),10))</f>
        <v/>
      </c>
      <c r="PW110" s="378" t="str">
        <f>IF(COUNT(PW14:PW16)=0,"",ROUND(AVERAGE((PW14:PW16,PW23:PW25,PW32:PW34,PW41:PW43,PW50:PW52,PW59:PW61,PW68:PW70,PW77:PW79,PW86:PW88,PW95:PW97)),10))</f>
        <v/>
      </c>
      <c r="PX110" s="378" t="str">
        <f>IF(COUNT(PX14:PX16)=0,"",ROUND(AVERAGE((PX14:PX16,PX23:PX25,PX32:PX34,PX41:PX43,PX50:PX52,PX59:PX61,PX68:PX70,PX77:PX79,PX86:PX88,PX95:PX97)),10))</f>
        <v/>
      </c>
      <c r="PY110" s="378" t="str">
        <f>IF(COUNT(PY14:PY16)=0,"",ROUND(AVERAGE((PY14:PY16,PY23:PY25,PY32:PY34,PY41:PY43,PY50:PY52,PY59:PY61,PY68:PY70,PY77:PY79,PY86:PY88,PY95:PY97)),10))</f>
        <v/>
      </c>
      <c r="PZ110" s="378" t="str">
        <f>IF(COUNT(PZ14:PZ16)=0,"",ROUND(AVERAGE((PZ14:PZ16,PZ23:PZ25,PZ32:PZ34,PZ41:PZ43,PZ50:PZ52,PZ59:PZ61,PZ68:PZ70,PZ77:PZ79,PZ86:PZ88,PZ95:PZ97)),10))</f>
        <v/>
      </c>
      <c r="QA110" s="378" t="str">
        <f>IF(COUNT(QA14:QA16)=0,"",ROUND(AVERAGE((QA14:QA16,QA23:QA25,QA32:QA34,QA41:QA43,QA50:QA52,QA59:QA61,QA68:QA70,QA77:QA79,QA86:QA88,QA95:QA97)),10))</f>
        <v/>
      </c>
      <c r="QB110" s="378" t="str">
        <f>IF(COUNT(QB14:QB16)=0,"",ROUND(AVERAGE((QB14:QB16,QB23:QB25,QB32:QB34,QB41:QB43,QB50:QB52,QB59:QB61,QB68:QB70,QB77:QB79,QB86:QB88,QB95:QB97)),10))</f>
        <v/>
      </c>
      <c r="QC110" s="378" t="str">
        <f>IF(COUNT(QC14:QC16)=0,"",ROUND(AVERAGE((QC14:QC16,QC23:QC25,QC32:QC34,QC41:QC43,QC50:QC52,QC59:QC61,QC68:QC70,QC77:QC79,QC86:QC88,QC95:QC97)),10))</f>
        <v/>
      </c>
      <c r="QD110" s="378" t="str">
        <f>IF(COUNT(QD14:QD16)=0,"",ROUND(AVERAGE((QD14:QD16,QD23:QD25,QD32:QD34,QD41:QD43,QD50:QD52,QD59:QD61,QD68:QD70,QD77:QD79,QD86:QD88,QD95:QD97)),10))</f>
        <v/>
      </c>
      <c r="QE110" s="378" t="str">
        <f>IF(COUNT(QE14:QE16)=0,"",ROUND(AVERAGE((QE14:QE16,QE23:QE25,QE32:QE34,QE41:QE43,QE50:QE52,QE59:QE61,QE68:QE70,QE77:QE79,QE86:QE88,QE95:QE97)),10))</f>
        <v/>
      </c>
      <c r="QF110" s="378" t="str">
        <f>IF(COUNT(QF14:QF16)=0,"",ROUND(AVERAGE((QF14:QF16,QF23:QF25,QF32:QF34,QF41:QF43,QF50:QF52,QF59:QF61,QF68:QF70,QF77:QF79,QF86:QF88,QF95:QF97)),10))</f>
        <v/>
      </c>
      <c r="QG110" s="378" t="str">
        <f>IF(COUNT(QG14:QG16)=0,"",ROUND(AVERAGE((QG14:QG16,QG23:QG25,QG32:QG34,QG41:QG43,QG50:QG52,QG59:QG61,QG68:QG70,QG77:QG79,QG86:QG88,QG95:QG97)),10))</f>
        <v/>
      </c>
      <c r="QH110" s="378" t="str">
        <f>IF(COUNT(QH14:QH16)=0,"",ROUND(AVERAGE((QH14:QH16,QH23:QH25,QH32:QH34,QH41:QH43,QH50:QH52,QH59:QH61,QH68:QH70,QH77:QH79,QH86:QH88,QH95:QH97)),10))</f>
        <v/>
      </c>
      <c r="QI110" s="378" t="str">
        <f>IF(COUNT(QI14:QI16)=0,"",ROUND(AVERAGE((QI14:QI16,QI23:QI25,QI32:QI34,QI41:QI43,QI50:QI52,QI59:QI61,QI68:QI70,QI77:QI79,QI86:QI88,QI95:QI97)),10))</f>
        <v/>
      </c>
      <c r="QJ110" s="378" t="str">
        <f>IF(COUNT(QJ14:QJ16)=0,"",ROUND(AVERAGE((QJ14:QJ16,QJ23:QJ25,QJ32:QJ34,QJ41:QJ43,QJ50:QJ52,QJ59:QJ61,QJ68:QJ70,QJ77:QJ79,QJ86:QJ88,QJ95:QJ97)),10))</f>
        <v/>
      </c>
      <c r="QK110" s="378" t="str">
        <f>IF(COUNT(QK14:QK16)=0,"",ROUND(AVERAGE((QK14:QK16,QK23:QK25,QK32:QK34,QK41:QK43,QK50:QK52,QK59:QK61,QK68:QK70,QK77:QK79,QK86:QK88,QK95:QK97)),10))</f>
        <v/>
      </c>
      <c r="QL110" s="378" t="str">
        <f>IF(COUNT(QL14:QL16)=0,"",ROUND(AVERAGE((QL14:QL16,QL23:QL25,QL32:QL34,QL41:QL43,QL50:QL52,QL59:QL61,QL68:QL70,QL77:QL79,QL86:QL88,QL95:QL97)),10))</f>
        <v/>
      </c>
      <c r="QM110" s="378" t="str">
        <f>IF(COUNT(QM14:QM16)=0,"",ROUND(AVERAGE((QM14:QM16,QM23:QM25,QM32:QM34,QM41:QM43,QM50:QM52,QM59:QM61,QM68:QM70,QM77:QM79,QM86:QM88,QM95:QM97)),10))</f>
        <v/>
      </c>
      <c r="QN110" s="378" t="str">
        <f>IF(COUNT(QN14:QN16)=0,"",ROUND(AVERAGE((QN14:QN16,QN23:QN25,QN32:QN34,QN41:QN43,QN50:QN52,QN59:QN61,QN68:QN70,QN77:QN79,QN86:QN88,QN95:QN97)),10))</f>
        <v/>
      </c>
      <c r="QO110" s="378" t="str">
        <f>IF(COUNT(QO14:QO16)=0,"",ROUND(AVERAGE((QO14:QO16,QO23:QO25,QO32:QO34,QO41:QO43,QO50:QO52,QO59:QO61,QO68:QO70,QO77:QO79,QO86:QO88,QO95:QO97)),10))</f>
        <v/>
      </c>
      <c r="QP110" s="378" t="str">
        <f>IF(COUNT(QP14:QP16)=0,"",ROUND(AVERAGE((QP14:QP16,QP23:QP25,QP32:QP34,QP41:QP43,QP50:QP52,QP59:QP61,QP68:QP70,QP77:QP79,QP86:QP88,QP95:QP97)),10))</f>
        <v/>
      </c>
      <c r="QQ110" s="378" t="str">
        <f>IF(COUNT(QQ14:QQ16)=0,"",ROUND(AVERAGE((QQ14:QQ16,QQ23:QQ25,QQ32:QQ34,QQ41:QQ43,QQ50:QQ52,QQ59:QQ61,QQ68:QQ70,QQ77:QQ79,QQ86:QQ88,QQ95:QQ97)),10))</f>
        <v/>
      </c>
      <c r="QR110" s="378" t="str">
        <f>IF(COUNT(QR14:QR16)=0,"",ROUND(AVERAGE((QR14:QR16,QR23:QR25,QR32:QR34,QR41:QR43,QR50:QR52,QR59:QR61,QR68:QR70,QR77:QR79,QR86:QR88,QR95:QR97)),10))</f>
        <v/>
      </c>
      <c r="QS110" s="378" t="str">
        <f>IF(COUNT(QS14:QS16)=0,"",ROUND(AVERAGE((QS14:QS16,QS23:QS25,QS32:QS34,QS41:QS43,QS50:QS52,QS59:QS61,QS68:QS70,QS77:QS79,QS86:QS88,QS95:QS97)),10))</f>
        <v/>
      </c>
      <c r="QT110" s="378" t="str">
        <f>IF(COUNT(QT14:QT16)=0,"",ROUND(AVERAGE((QT14:QT16,QT23:QT25,QT32:QT34,QT41:QT43,QT50:QT52,QT59:QT61,QT68:QT70,QT77:QT79,QT86:QT88,QT95:QT97)),10))</f>
        <v/>
      </c>
      <c r="QU110" s="378" t="str">
        <f>IF(COUNT(QU14:QU16)=0,"",ROUND(AVERAGE((QU14:QU16,QU23:QU25,QU32:QU34,QU41:QU43,QU50:QU52,QU59:QU61,QU68:QU70,QU77:QU79,QU86:QU88,QU95:QU97)),10))</f>
        <v/>
      </c>
      <c r="QV110" s="378" t="str">
        <f>IF(COUNT(QV14:QV16)=0,"",ROUND(AVERAGE((QV14:QV16,QV23:QV25,QV32:QV34,QV41:QV43,QV50:QV52,QV59:QV61,QV68:QV70,QV77:QV79,QV86:QV88,QV95:QV97)),10))</f>
        <v/>
      </c>
      <c r="QW110" s="378" t="str">
        <f>IF(COUNT(QW14:QW16)=0,"",ROUND(AVERAGE((QW14:QW16,QW23:QW25,QW32:QW34,QW41:QW43,QW50:QW52,QW59:QW61,QW68:QW70,QW77:QW79,QW86:QW88,QW95:QW97)),10))</f>
        <v/>
      </c>
      <c r="QX110" s="378" t="str">
        <f>IF(COUNT(QX14:QX16)=0,"",ROUND(AVERAGE((QX14:QX16,QX23:QX25,QX32:QX34,QX41:QX43,QX50:QX52,QX59:QX61,QX68:QX70,QX77:QX79,QX86:QX88,QX95:QX97)),10))</f>
        <v/>
      </c>
      <c r="QY110" s="378" t="str">
        <f>IF(COUNT(QY14:QY16)=0,"",ROUND(AVERAGE((QY14:QY16,QY23:QY25,QY32:QY34,QY41:QY43,QY50:QY52,QY59:QY61,QY68:QY70,QY77:QY79,QY86:QY88,QY95:QY97)),10))</f>
        <v/>
      </c>
      <c r="QZ110" s="378" t="str">
        <f>IF(COUNT(QZ14:QZ16)=0,"",ROUND(AVERAGE((QZ14:QZ16,QZ23:QZ25,QZ32:QZ34,QZ41:QZ43,QZ50:QZ52,QZ59:QZ61,QZ68:QZ70,QZ77:QZ79,QZ86:QZ88,QZ95:QZ97)),10))</f>
        <v/>
      </c>
      <c r="RA110" s="378" t="str">
        <f>IF(COUNT(RA14:RA16)=0,"",ROUND(AVERAGE((RA14:RA16,RA23:RA25,RA32:RA34,RA41:RA43,RA50:RA52,RA59:RA61,RA68:RA70,RA77:RA79,RA86:RA88,RA95:RA97)),10))</f>
        <v/>
      </c>
      <c r="RB110" s="378" t="str">
        <f>IF(COUNT(RB14:RB16)=0,"",ROUND(AVERAGE((RB14:RB16,RB23:RB25,RB32:RB34,RB41:RB43,RB50:RB52,RB59:RB61,RB68:RB70,RB77:RB79,RB86:RB88,RB95:RB97)),10))</f>
        <v/>
      </c>
      <c r="RC110" s="378" t="str">
        <f>IF(COUNT(RC14:RC16)=0,"",ROUND(AVERAGE((RC14:RC16,RC23:RC25,RC32:RC34,RC41:RC43,RC50:RC52,RC59:RC61,RC68:RC70,RC77:RC79,RC86:RC88,RC95:RC97)),10))</f>
        <v/>
      </c>
      <c r="RD110" s="378" t="str">
        <f>IF(COUNT(RD14:RD16)=0,"",ROUND(AVERAGE((RD14:RD16,RD23:RD25,RD32:RD34,RD41:RD43,RD50:RD52,RD59:RD61,RD68:RD70,RD77:RD79,RD86:RD88,RD95:RD97)),10))</f>
        <v/>
      </c>
      <c r="RE110" s="378" t="str">
        <f>IF(COUNT(RE14:RE16)=0,"",ROUND(AVERAGE((RE14:RE16,RE23:RE25,RE32:RE34,RE41:RE43,RE50:RE52,RE59:RE61,RE68:RE70,RE77:RE79,RE86:RE88,RE95:RE97)),10))</f>
        <v/>
      </c>
      <c r="RF110" s="378" t="str">
        <f>IF(COUNT(RF14:RF16)=0,"",ROUND(AVERAGE((RF14:RF16,RF23:RF25,RF32:RF34,RF41:RF43,RF50:RF52,RF59:RF61,RF68:RF70,RF77:RF79,RF86:RF88,RF95:RF97)),10))</f>
        <v/>
      </c>
      <c r="RG110" s="378" t="str">
        <f>IF(COUNT(RG14:RG16)=0,"",ROUND(AVERAGE((RG14:RG16,RG23:RG25,RG32:RG34,RG41:RG43,RG50:RG52,RG59:RG61,RG68:RG70,RG77:RG79,RG86:RG88,RG95:RG97)),10))</f>
        <v/>
      </c>
      <c r="RH110" s="378" t="str">
        <f>IF(COUNT(RH14:RH16)=0,"",ROUND(AVERAGE((RH14:RH16,RH23:RH25,RH32:RH34,RH41:RH43,RH50:RH52,RH59:RH61,RH68:RH70,RH77:RH79,RH86:RH88,RH95:RH97)),10))</f>
        <v/>
      </c>
      <c r="RI110" s="378" t="str">
        <f>IF(COUNT(RI14:RI16)=0,"",ROUND(AVERAGE((RI14:RI16,RI23:RI25,RI32:RI34,RI41:RI43,RI50:RI52,RI59:RI61,RI68:RI70,RI77:RI79,RI86:RI88,RI95:RI97)),10))</f>
        <v/>
      </c>
      <c r="RJ110" s="378" t="str">
        <f>IF(COUNT(RJ14:RJ16)=0,"",ROUND(AVERAGE((RJ14:RJ16,RJ23:RJ25,RJ32:RJ34,RJ41:RJ43,RJ50:RJ52,RJ59:RJ61,RJ68:RJ70,RJ77:RJ79,RJ86:RJ88,RJ95:RJ97)),10))</f>
        <v/>
      </c>
      <c r="RK110" s="378" t="str">
        <f>IF(COUNT(RK14:RK16)=0,"",ROUND(AVERAGE((RK14:RK16,RK23:RK25,RK32:RK34,RK41:RK43,RK50:RK52,RK59:RK61,RK68:RK70,RK77:RK79,RK86:RK88,RK95:RK97)),10))</f>
        <v/>
      </c>
      <c r="RL110" s="378" t="str">
        <f>IF(COUNT(RL14:RL16)=0,"",ROUND(AVERAGE((RL14:RL16,RL23:RL25,RL32:RL34,RL41:RL43,RL50:RL52,RL59:RL61,RL68:RL70,RL77:RL79,RL86:RL88,RL95:RL97)),10))</f>
        <v/>
      </c>
      <c r="RM110" s="378" t="str">
        <f>IF(COUNT(RM14:RM16)=0,"",ROUND(AVERAGE((RM14:RM16,RM23:RM25,RM32:RM34,RM41:RM43,RM50:RM52,RM59:RM61,RM68:RM70,RM77:RM79,RM86:RM88,RM95:RM97)),10))</f>
        <v/>
      </c>
      <c r="RN110" s="378" t="str">
        <f>IF(COUNT(RN14:RN16)=0,"",ROUND(AVERAGE((RN14:RN16,RN23:RN25,RN32:RN34,RN41:RN43,RN50:RN52,RN59:RN61,RN68:RN70,RN77:RN79,RN86:RN88,RN95:RN97)),10))</f>
        <v/>
      </c>
      <c r="RO110" s="378" t="str">
        <f>IF(COUNT(RO14:RO16)=0,"",ROUND(AVERAGE((RO14:RO16,RO23:RO25,RO32:RO34,RO41:RO43,RO50:RO52,RO59:RO61,RO68:RO70,RO77:RO79,RO86:RO88,RO95:RO97)),10))</f>
        <v/>
      </c>
      <c r="RP110" s="378" t="str">
        <f>IF(COUNT(RP14:RP16)=0,"",ROUND(AVERAGE((RP14:RP16,RP23:RP25,RP32:RP34,RP41:RP43,RP50:RP52,RP59:RP61,RP68:RP70,RP77:RP79,RP86:RP88,RP95:RP97)),10))</f>
        <v/>
      </c>
      <c r="RQ110" s="378" t="str">
        <f>IF(COUNT(RQ14:RQ16)=0,"",ROUND(AVERAGE((RQ14:RQ16,RQ23:RQ25,RQ32:RQ34,RQ41:RQ43,RQ50:RQ52,RQ59:RQ61,RQ68:RQ70,RQ77:RQ79,RQ86:RQ88,RQ95:RQ97)),10))</f>
        <v/>
      </c>
      <c r="RR110" s="378" t="str">
        <f>IF(COUNT(RR14:RR16)=0,"",ROUND(AVERAGE((RR14:RR16,RR23:RR25,RR32:RR34,RR41:RR43,RR50:RR52,RR59:RR61,RR68:RR70,RR77:RR79,RR86:RR88,RR95:RR97)),10))</f>
        <v/>
      </c>
      <c r="RS110" s="378" t="str">
        <f>IF(COUNT(RS14:RS16)=0,"",ROUND(AVERAGE((RS14:RS16,RS23:RS25,RS32:RS34,RS41:RS43,RS50:RS52,RS59:RS61,RS68:RS70,RS77:RS79,RS86:RS88,RS95:RS97)),10))</f>
        <v/>
      </c>
      <c r="RT110" s="378" t="str">
        <f>IF(COUNT(RT14:RT16)=0,"",ROUND(AVERAGE((RT14:RT16,RT23:RT25,RT32:RT34,RT41:RT43,RT50:RT52,RT59:RT61,RT68:RT70,RT77:RT79,RT86:RT88,RT95:RT97)),10))</f>
        <v/>
      </c>
      <c r="RU110" s="378" t="str">
        <f>IF(COUNT(RU14:RU16)=0,"",ROUND(AVERAGE((RU14:RU16,RU23:RU25,RU32:RU34,RU41:RU43,RU50:RU52,RU59:RU61,RU68:RU70,RU77:RU79,RU86:RU88,RU95:RU97)),10))</f>
        <v/>
      </c>
      <c r="RV110" s="378" t="str">
        <f>IF(COUNT(RV14:RV16)=0,"",ROUND(AVERAGE((RV14:RV16,RV23:RV25,RV32:RV34,RV41:RV43,RV50:RV52,RV59:RV61,RV68:RV70,RV77:RV79,RV86:RV88,RV95:RV97)),10))</f>
        <v/>
      </c>
      <c r="RW110" s="378" t="str">
        <f>IF(COUNT(RW14:RW16)=0,"",ROUND(AVERAGE((RW14:RW16,RW23:RW25,RW32:RW34,RW41:RW43,RW50:RW52,RW59:RW61,RW68:RW70,RW77:RW79,RW86:RW88,RW95:RW97)),10))</f>
        <v/>
      </c>
      <c r="RX110" s="378" t="str">
        <f>IF(COUNT(RX14:RX16)=0,"",ROUND(AVERAGE((RX14:RX16,RX23:RX25,RX32:RX34,RX41:RX43,RX50:RX52,RX59:RX61,RX68:RX70,RX77:RX79,RX86:RX88,RX95:RX97)),10))</f>
        <v/>
      </c>
      <c r="RY110" s="378" t="str">
        <f>IF(COUNT(RY14:RY16)=0,"",ROUND(AVERAGE((RY14:RY16,RY23:RY25,RY32:RY34,RY41:RY43,RY50:RY52,RY59:RY61,RY68:RY70,RY77:RY79,RY86:RY88,RY95:RY97)),10))</f>
        <v/>
      </c>
      <c r="RZ110" s="378" t="str">
        <f>IF(COUNT(RZ14:RZ16)=0,"",ROUND(AVERAGE((RZ14:RZ16,RZ23:RZ25,RZ32:RZ34,RZ41:RZ43,RZ50:RZ52,RZ59:RZ61,RZ68:RZ70,RZ77:RZ79,RZ86:RZ88,RZ95:RZ97)),10))</f>
        <v/>
      </c>
      <c r="SA110" s="378" t="str">
        <f>IF(COUNT(SA14:SA16)=0,"",ROUND(AVERAGE((SA14:SA16,SA23:SA25,SA32:SA34,SA41:SA43,SA50:SA52,SA59:SA61,SA68:SA70,SA77:SA79,SA86:SA88,SA95:SA97)),10))</f>
        <v/>
      </c>
      <c r="SB110" s="378" t="str">
        <f>IF(COUNT(SB14:SB16)=0,"",ROUND(AVERAGE((SB14:SB16,SB23:SB25,SB32:SB34,SB41:SB43,SB50:SB52,SB59:SB61,SB68:SB70,SB77:SB79,SB86:SB88,SB95:SB97)),10))</f>
        <v/>
      </c>
      <c r="SC110" s="378" t="str">
        <f>IF(COUNT(SC14:SC16)=0,"",ROUND(AVERAGE((SC14:SC16,SC23:SC25,SC32:SC34,SC41:SC43,SC50:SC52,SC59:SC61,SC68:SC70,SC77:SC79,SC86:SC88,SC95:SC97)),10))</f>
        <v/>
      </c>
      <c r="SD110" s="378" t="str">
        <f>IF(COUNT(SD14:SD16)=0,"",ROUND(AVERAGE((SD14:SD16,SD23:SD25,SD32:SD34,SD41:SD43,SD50:SD52,SD59:SD61,SD68:SD70,SD77:SD79,SD86:SD88,SD95:SD97)),10))</f>
        <v/>
      </c>
      <c r="SE110" s="378" t="str">
        <f>IF(COUNT(SE14:SE16)=0,"",ROUND(AVERAGE((SE14:SE16,SE23:SE25,SE32:SE34,SE41:SE43,SE50:SE52,SE59:SE61,SE68:SE70,SE77:SE79,SE86:SE88,SE95:SE97)),10))</f>
        <v/>
      </c>
      <c r="SF110" s="378" t="str">
        <f>IF(COUNT(SF14:SF16)=0,"",ROUND(AVERAGE((SF14:SF16,SF23:SF25,SF32:SF34,SF41:SF43,SF50:SF52,SF59:SF61,SF68:SF70,SF77:SF79,SF86:SF88,SF95:SF97)),10))</f>
        <v/>
      </c>
      <c r="SG110" s="378" t="str">
        <f>IF(COUNT(SG14:SG16)=0,"",ROUND(AVERAGE((SG14:SG16,SG23:SG25,SG32:SG34,SG41:SG43,SG50:SG52,SG59:SG61,SG68:SG70,SG77:SG79,SG86:SG88,SG95:SG97)),10))</f>
        <v/>
      </c>
      <c r="SH110" s="378" t="str">
        <f>IF(COUNT(SH14:SH16)=0,"",ROUND(AVERAGE((SH14:SH16,SH23:SH25,SH32:SH34,SH41:SH43,SH50:SH52,SH59:SH61,SH68:SH70,SH77:SH79,SH86:SH88,SH95:SH97)),10))</f>
        <v/>
      </c>
      <c r="SI110" s="378" t="str">
        <f>IF(COUNT(SI14:SI16)=0,"",ROUND(AVERAGE((SI14:SI16,SI23:SI25,SI32:SI34,SI41:SI43,SI50:SI52,SI59:SI61,SI68:SI70,SI77:SI79,SI86:SI88,SI95:SI97)),10))</f>
        <v/>
      </c>
      <c r="SJ110" s="378" t="str">
        <f>IF(COUNT(SJ14:SJ16)=0,"",ROUND(AVERAGE((SJ14:SJ16,SJ23:SJ25,SJ32:SJ34,SJ41:SJ43,SJ50:SJ52,SJ59:SJ61,SJ68:SJ70,SJ77:SJ79,SJ86:SJ88,SJ95:SJ97)),10))</f>
        <v/>
      </c>
      <c r="SK110" s="378" t="str">
        <f>IF(COUNT(SK14:SK16)=0,"",ROUND(AVERAGE((SK14:SK16,SK23:SK25,SK32:SK34,SK41:SK43,SK50:SK52,SK59:SK61,SK68:SK70,SK77:SK79,SK86:SK88,SK95:SK97)),10))</f>
        <v/>
      </c>
      <c r="SL110" s="378" t="str">
        <f>IF(COUNT(SL14:SL16)=0,"",ROUND(AVERAGE((SL14:SL16,SL23:SL25,SL32:SL34,SL41:SL43,SL50:SL52,SL59:SL61,SL68:SL70,SL77:SL79,SL86:SL88,SL95:SL97)),10))</f>
        <v/>
      </c>
      <c r="SM110" s="378" t="str">
        <f>IF(COUNT(SM14:SM16)=0,"",ROUND(AVERAGE((SM14:SM16,SM23:SM25,SM32:SM34,SM41:SM43,SM50:SM52,SM59:SM61,SM68:SM70,SM77:SM79,SM86:SM88,SM95:SM97)),10))</f>
        <v/>
      </c>
      <c r="SN110" s="378" t="str">
        <f>IF(COUNT(SN14:SN16)=0,"",ROUND(AVERAGE((SN14:SN16,SN23:SN25,SN32:SN34,SN41:SN43,SN50:SN52,SN59:SN61,SN68:SN70,SN77:SN79,SN86:SN88,SN95:SN97)),10))</f>
        <v/>
      </c>
      <c r="SO110" s="378" t="str">
        <f>IF(COUNT(SO14:SO16)=0,"",ROUND(AVERAGE((SO14:SO16,SO23:SO25,SO32:SO34,SO41:SO43,SO50:SO52,SO59:SO61,SO68:SO70,SO77:SO79,SO86:SO88,SO95:SO97)),10))</f>
        <v/>
      </c>
      <c r="SP110" s="378" t="str">
        <f>IF(COUNT(SP14:SP16)=0,"",ROUND(AVERAGE((SP14:SP16,SP23:SP25,SP32:SP34,SP41:SP43,SP50:SP52,SP59:SP61,SP68:SP70,SP77:SP79,SP86:SP88,SP95:SP97)),10))</f>
        <v/>
      </c>
      <c r="SQ110" s="378" t="str">
        <f>IF(COUNT(SQ14:SQ16)=0,"",ROUND(AVERAGE((SQ14:SQ16,SQ23:SQ25,SQ32:SQ34,SQ41:SQ43,SQ50:SQ52,SQ59:SQ61,SQ68:SQ70,SQ77:SQ79,SQ86:SQ88,SQ95:SQ97)),10))</f>
        <v/>
      </c>
      <c r="SR110" s="378" t="str">
        <f>IF(COUNT(SR14:SR16)=0,"",ROUND(AVERAGE((SR14:SR16,SR23:SR25,SR32:SR34,SR41:SR43,SR50:SR52,SR59:SR61,SR68:SR70,SR77:SR79,SR86:SR88,SR95:SR97)),10))</f>
        <v/>
      </c>
      <c r="SS110" s="378" t="str">
        <f>IF(COUNT(SS14:SS16)=0,"",ROUND(AVERAGE((SS14:SS16,SS23:SS25,SS32:SS34,SS41:SS43,SS50:SS52,SS59:SS61,SS68:SS70,SS77:SS79,SS86:SS88,SS95:SS97)),10))</f>
        <v/>
      </c>
      <c r="ST110" s="378" t="str">
        <f>IF(COUNT(ST14:ST16)=0,"",ROUND(AVERAGE((ST14:ST16,ST23:ST25,ST32:ST34,ST41:ST43,ST50:ST52,ST59:ST61,ST68:ST70,ST77:ST79,ST86:ST88,ST95:ST97)),10))</f>
        <v/>
      </c>
      <c r="SU110" s="378" t="str">
        <f>IF(COUNT(SU14:SU16)=0,"",ROUND(AVERAGE((SU14:SU16,SU23:SU25,SU32:SU34,SU41:SU43,SU50:SU52,SU59:SU61,SU68:SU70,SU77:SU79,SU86:SU88,SU95:SU97)),10))</f>
        <v/>
      </c>
      <c r="SV110" s="378" t="str">
        <f>IF(COUNT(SV14:SV16)=0,"",ROUND(AVERAGE((SV14:SV16,SV23:SV25,SV32:SV34,SV41:SV43,SV50:SV52,SV59:SV61,SV68:SV70,SV77:SV79,SV86:SV88,SV95:SV97)),10))</f>
        <v/>
      </c>
      <c r="SW110" s="378" t="str">
        <f>IF(COUNT(SW14:SW16)=0,"",ROUND(AVERAGE((SW14:SW16,SW23:SW25,SW32:SW34,SW41:SW43,SW50:SW52,SW59:SW61,SW68:SW70,SW77:SW79,SW86:SW88,SW95:SW97)),10))</f>
        <v/>
      </c>
      <c r="SX110" s="378" t="str">
        <f>IF(COUNT(SX14:SX16)=0,"",ROUND(AVERAGE((SX14:SX16,SX23:SX25,SX32:SX34,SX41:SX43,SX50:SX52,SX59:SX61,SX68:SX70,SX77:SX79,SX86:SX88,SX95:SX97)),10))</f>
        <v/>
      </c>
      <c r="SY110" s="378" t="str">
        <f>IF(COUNT(SY14:SY16)=0,"",ROUND(AVERAGE((SY14:SY16,SY23:SY25,SY32:SY34,SY41:SY43,SY50:SY52,SY59:SY61,SY68:SY70,SY77:SY79,SY86:SY88,SY95:SY97)),10))</f>
        <v/>
      </c>
      <c r="SZ110" s="378" t="str">
        <f>IF(COUNT(SZ14:SZ16)=0,"",ROUND(AVERAGE((SZ14:SZ16,SZ23:SZ25,SZ32:SZ34,SZ41:SZ43,SZ50:SZ52,SZ59:SZ61,SZ68:SZ70,SZ77:SZ79,SZ86:SZ88,SZ95:SZ97)),10))</f>
        <v/>
      </c>
      <c r="TA110" s="378" t="str">
        <f>IF(COUNT(TA14:TA16)=0,"",ROUND(AVERAGE((TA14:TA16,TA23:TA25,TA32:TA34,TA41:TA43,TA50:TA52,TA59:TA61,TA68:TA70,TA77:TA79,TA86:TA88,TA95:TA97)),10))</f>
        <v/>
      </c>
      <c r="TB110" s="378" t="str">
        <f>IF(COUNT(TB14:TB16)=0,"",ROUND(AVERAGE((TB14:TB16,TB23:TB25,TB32:TB34,TB41:TB43,TB50:TB52,TB59:TB61,TB68:TB70,TB77:TB79,TB86:TB88,TB95:TB97)),10))</f>
        <v/>
      </c>
      <c r="TC110" s="378" t="str">
        <f>IF(COUNT(TC14:TC16)=0,"",ROUND(AVERAGE((TC14:TC16,TC23:TC25,TC32:TC34,TC41:TC43,TC50:TC52,TC59:TC61,TC68:TC70,TC77:TC79,TC86:TC88,TC95:TC97)),10))</f>
        <v/>
      </c>
      <c r="TD110" s="378" t="str">
        <f>IF(COUNT(TD14:TD16)=0,"",ROUND(AVERAGE((TD14:TD16,TD23:TD25,TD32:TD34,TD41:TD43,TD50:TD52,TD59:TD61,TD68:TD70,TD77:TD79,TD86:TD88,TD95:TD97)),10))</f>
        <v/>
      </c>
      <c r="TE110" s="378" t="str">
        <f>IF(COUNT(TE14:TE16)=0,"",ROUND(AVERAGE((TE14:TE16,TE23:TE25,TE32:TE34,TE41:TE43,TE50:TE52,TE59:TE61,TE68:TE70,TE77:TE79,TE86:TE88,TE95:TE97)),10))</f>
        <v/>
      </c>
      <c r="TF110" s="378" t="str">
        <f>IF(COUNT(TF14:TF16)=0,"",ROUND(AVERAGE((TF14:TF16,TF23:TF25,TF32:TF34,TF41:TF43,TF50:TF52,TF59:TF61,TF68:TF70,TF77:TF79,TF86:TF88,TF95:TF97)),10))</f>
        <v/>
      </c>
      <c r="TG110" s="378" t="str">
        <f>IF(COUNT(TG14:TG16)=0,"",ROUND(AVERAGE((TG14:TG16,TG23:TG25,TG32:TG34,TG41:TG43,TG50:TG52,TG59:TG61,TG68:TG70,TG77:TG79,TG86:TG88,TG95:TG97)),10))</f>
        <v/>
      </c>
      <c r="TH110" s="378" t="str">
        <f>IF(COUNT(TH14:TH16)=0,"",ROUND(AVERAGE((TH14:TH16,TH23:TH25,TH32:TH34,TH41:TH43,TH50:TH52,TH59:TH61,TH68:TH70,TH77:TH79,TH86:TH88,TH95:TH97)),10))</f>
        <v/>
      </c>
      <c r="TI110" s="378" t="str">
        <f>IF(COUNT(TI14:TI16)=0,"",ROUND(AVERAGE((TI14:TI16,TI23:TI25,TI32:TI34,TI41:TI43,TI50:TI52,TI59:TI61,TI68:TI70,TI77:TI79,TI86:TI88,TI95:TI97)),10))</f>
        <v/>
      </c>
      <c r="TJ110" s="378" t="str">
        <f>IF(COUNT(TJ14:TJ16)=0,"",ROUND(AVERAGE((TJ14:TJ16,TJ23:TJ25,TJ32:TJ34,TJ41:TJ43,TJ50:TJ52,TJ59:TJ61,TJ68:TJ70,TJ77:TJ79,TJ86:TJ88,TJ95:TJ97)),10))</f>
        <v/>
      </c>
      <c r="TK110" s="378" t="str">
        <f>IF(COUNT(TK14:TK16)=0,"",ROUND(AVERAGE((TK14:TK16,TK23:TK25,TK32:TK34,TK41:TK43,TK50:TK52,TK59:TK61,TK68:TK70,TK77:TK79,TK86:TK88,TK95:TK97)),10))</f>
        <v/>
      </c>
      <c r="TL110" s="378" t="str">
        <f>IF(COUNT(TL14:TL16)=0,"",ROUND(AVERAGE((TL14:TL16,TL23:TL25,TL32:TL34,TL41:TL43,TL50:TL52,TL59:TL61,TL68:TL70,TL77:TL79,TL86:TL88,TL95:TL97)),10))</f>
        <v/>
      </c>
      <c r="TM110" s="378" t="str">
        <f>IF(COUNT(TM14:TM16)=0,"",ROUND(AVERAGE((TM14:TM16,TM23:TM25,TM32:TM34,TM41:TM43,TM50:TM52,TM59:TM61,TM68:TM70,TM77:TM79,TM86:TM88,TM95:TM97)),10))</f>
        <v/>
      </c>
      <c r="TN110" s="378" t="str">
        <f>IF(COUNT(TN14:TN16)=0,"",ROUND(AVERAGE((TN14:TN16,TN23:TN25,TN32:TN34,TN41:TN43,TN50:TN52,TN59:TN61,TN68:TN70,TN77:TN79,TN86:TN88,TN95:TN97)),10))</f>
        <v/>
      </c>
      <c r="TO110" s="378" t="str">
        <f>IF(COUNT(TO14:TO16)=0,"",ROUND(AVERAGE((TO14:TO16,TO23:TO25,TO32:TO34,TO41:TO43,TO50:TO52,TO59:TO61,TO68:TO70,TO77:TO79,TO86:TO88,TO95:TO97)),10))</f>
        <v/>
      </c>
      <c r="TP110" s="378" t="str">
        <f>IF(COUNT(TP14:TP16)=0,"",ROUND(AVERAGE((TP14:TP16,TP23:TP25,TP32:TP34,TP41:TP43,TP50:TP52,TP59:TP61,TP68:TP70,TP77:TP79,TP86:TP88,TP95:TP97)),10))</f>
        <v/>
      </c>
      <c r="TQ110" s="378" t="str">
        <f>IF(COUNT(TQ14:TQ16)=0,"",ROUND(AVERAGE((TQ14:TQ16,TQ23:TQ25,TQ32:TQ34,TQ41:TQ43,TQ50:TQ52,TQ59:TQ61,TQ68:TQ70,TQ77:TQ79,TQ86:TQ88,TQ95:TQ97)),10))</f>
        <v/>
      </c>
      <c r="TR110" s="378" t="str">
        <f>IF(COUNT(TR14:TR16)=0,"",ROUND(AVERAGE((TR14:TR16,TR23:TR25,TR32:TR34,TR41:TR43,TR50:TR52,TR59:TR61,TR68:TR70,TR77:TR79,TR86:TR88,TR95:TR97)),10))</f>
        <v/>
      </c>
      <c r="TS110" s="378" t="str">
        <f>IF(COUNT(TS14:TS16)=0,"",ROUND(AVERAGE((TS14:TS16,TS23:TS25,TS32:TS34,TS41:TS43,TS50:TS52,TS59:TS61,TS68:TS70,TS77:TS79,TS86:TS88,TS95:TS97)),10))</f>
        <v/>
      </c>
      <c r="TT110" s="378" t="str">
        <f>IF(COUNT(TT14:TT16)=0,"",ROUND(AVERAGE((TT14:TT16,TT23:TT25,TT32:TT34,TT41:TT43,TT50:TT52,TT59:TT61,TT68:TT70,TT77:TT79,TT86:TT88,TT95:TT97)),10))</f>
        <v/>
      </c>
      <c r="TU110" s="378" t="str">
        <f>IF(COUNT(TU14:TU16)=0,"",ROUND(AVERAGE((TU14:TU16,TU23:TU25,TU32:TU34,TU41:TU43,TU50:TU52,TU59:TU61,TU68:TU70,TU77:TU79,TU86:TU88,TU95:TU97)),10))</f>
        <v/>
      </c>
      <c r="TV110" s="378" t="str">
        <f>IF(COUNT(TV14:TV16)=0,"",ROUND(AVERAGE((TV14:TV16,TV23:TV25,TV32:TV34,TV41:TV43,TV50:TV52,TV59:TV61,TV68:TV70,TV77:TV79,TV86:TV88,TV95:TV97)),10))</f>
        <v/>
      </c>
      <c r="TW110" s="378" t="str">
        <f>IF(COUNT(TW14:TW16)=0,"",ROUND(AVERAGE((TW14:TW16,TW23:TW25,TW32:TW34,TW41:TW43,TW50:TW52,TW59:TW61,TW68:TW70,TW77:TW79,TW86:TW88,TW95:TW97)),10))</f>
        <v/>
      </c>
      <c r="TX110" s="378" t="str">
        <f>IF(COUNT(TX14:TX16)=0,"",ROUND(AVERAGE((TX14:TX16,TX23:TX25,TX32:TX34,TX41:TX43,TX50:TX52,TX59:TX61,TX68:TX70,TX77:TX79,TX86:TX88,TX95:TX97)),10))</f>
        <v/>
      </c>
      <c r="TY110" s="378" t="str">
        <f>IF(COUNT(TY14:TY16)=0,"",ROUND(AVERAGE((TY14:TY16,TY23:TY25,TY32:TY34,TY41:TY43,TY50:TY52,TY59:TY61,TY68:TY70,TY77:TY79,TY86:TY88,TY95:TY97)),10))</f>
        <v/>
      </c>
      <c r="TZ110" s="378" t="str">
        <f>IF(COUNT(TZ14:TZ16)=0,"",ROUND(AVERAGE((TZ14:TZ16,TZ23:TZ25,TZ32:TZ34,TZ41:TZ43,TZ50:TZ52,TZ59:TZ61,TZ68:TZ70,TZ77:TZ79,TZ86:TZ88,TZ95:TZ97)),10))</f>
        <v/>
      </c>
      <c r="UA110" s="378" t="str">
        <f>IF(COUNT(UA14:UA16)=0,"",ROUND(AVERAGE((UA14:UA16,UA23:UA25,UA32:UA34,UA41:UA43,UA50:UA52,UA59:UA61,UA68:UA70,UA77:UA79,UA86:UA88,UA95:UA97)),10))</f>
        <v/>
      </c>
      <c r="UB110" s="378" t="str">
        <f>IF(COUNT(UB14:UB16)=0,"",ROUND(AVERAGE((UB14:UB16,UB23:UB25,UB32:UB34,UB41:UB43,UB50:UB52,UB59:UB61,UB68:UB70,UB77:UB79,UB86:UB88,UB95:UB97)),10))</f>
        <v/>
      </c>
      <c r="UC110" s="378" t="str">
        <f>IF(COUNT(UC14:UC16)=0,"",ROUND(AVERAGE((UC14:UC16,UC23:UC25,UC32:UC34,UC41:UC43,UC50:UC52,UC59:UC61,UC68:UC70,UC77:UC79,UC86:UC88,UC95:UC97)),10))</f>
        <v/>
      </c>
      <c r="UD110" s="378" t="str">
        <f>IF(COUNT(UD14:UD16)=0,"",ROUND(AVERAGE((UD14:UD16,UD23:UD25,UD32:UD34,UD41:UD43,UD50:UD52,UD59:UD61,UD68:UD70,UD77:UD79,UD86:UD88,UD95:UD97)),10))</f>
        <v/>
      </c>
      <c r="UE110" s="378" t="str">
        <f>IF(COUNT(UE14:UE16)=0,"",ROUND(AVERAGE((UE14:UE16,UE23:UE25,UE32:UE34,UE41:UE43,UE50:UE52,UE59:UE61,UE68:UE70,UE77:UE79,UE86:UE88,UE95:UE97)),10))</f>
        <v/>
      </c>
      <c r="UF110" s="378" t="str">
        <f>IF(COUNT(UF14:UF16)=0,"",ROUND(AVERAGE((UF14:UF16,UF23:UF25,UF32:UF34,UF41:UF43,UF50:UF52,UF59:UF61,UF68:UF70,UF77:UF79,UF86:UF88,UF95:UF97)),10))</f>
        <v/>
      </c>
      <c r="UG110" s="378" t="str">
        <f>IF(COUNT(UG14:UG16)=0,"",ROUND(AVERAGE((UG14:UG16,UG23:UG25,UG32:UG34,UG41:UG43,UG50:UG52,UG59:UG61,UG68:UG70,UG77:UG79,UG86:UG88,UG95:UG97)),10))</f>
        <v/>
      </c>
      <c r="UH110" s="378" t="str">
        <f>IF(COUNT(UH14:UH16)=0,"",ROUND(AVERAGE((UH14:UH16,UH23:UH25,UH32:UH34,UH41:UH43,UH50:UH52,UH59:UH61,UH68:UH70,UH77:UH79,UH86:UH88,UH95:UH97)),10))</f>
        <v/>
      </c>
      <c r="UI110" s="378" t="str">
        <f>IF(COUNT(UI14:UI16)=0,"",ROUND(AVERAGE((UI14:UI16,UI23:UI25,UI32:UI34,UI41:UI43,UI50:UI52,UI59:UI61,UI68:UI70,UI77:UI79,UI86:UI88,UI95:UI97)),10))</f>
        <v/>
      </c>
      <c r="UJ110" s="378" t="str">
        <f>IF(COUNT(UJ14:UJ16)=0,"",ROUND(AVERAGE((UJ14:UJ16,UJ23:UJ25,UJ32:UJ34,UJ41:UJ43,UJ50:UJ52,UJ59:UJ61,UJ68:UJ70,UJ77:UJ79,UJ86:UJ88,UJ95:UJ97)),10))</f>
        <v/>
      </c>
      <c r="UK110" s="378" t="str">
        <f>IF(COUNT(UK14:UK16)=0,"",ROUND(AVERAGE((UK14:UK16,UK23:UK25,UK32:UK34,UK41:UK43,UK50:UK52,UK59:UK61,UK68:UK70,UK77:UK79,UK86:UK88,UK95:UK97)),10))</f>
        <v/>
      </c>
      <c r="UL110" s="378" t="str">
        <f>IF(COUNT(UL14:UL16)=0,"",ROUND(AVERAGE((UL14:UL16,UL23:UL25,UL32:UL34,UL41:UL43,UL50:UL52,UL59:UL61,UL68:UL70,UL77:UL79,UL86:UL88,UL95:UL97)),10))</f>
        <v/>
      </c>
      <c r="UM110" s="378" t="str">
        <f>IF(COUNT(UM14:UM16)=0,"",ROUND(AVERAGE((UM14:UM16,UM23:UM25,UM32:UM34,UM41:UM43,UM50:UM52,UM59:UM61,UM68:UM70,UM77:UM79,UM86:UM88,UM95:UM97)),10))</f>
        <v/>
      </c>
      <c r="UN110" s="378" t="str">
        <f>IF(COUNT(UN14:UN16)=0,"",ROUND(AVERAGE((UN14:UN16,UN23:UN25,UN32:UN34,UN41:UN43,UN50:UN52,UN59:UN61,UN68:UN70,UN77:UN79,UN86:UN88,UN95:UN97)),10))</f>
        <v/>
      </c>
      <c r="UO110" s="378" t="str">
        <f>IF(COUNT(UO14:UO16)=0,"",ROUND(AVERAGE((UO14:UO16,UO23:UO25,UO32:UO34,UO41:UO43,UO50:UO52,UO59:UO61,UO68:UO70,UO77:UO79,UO86:UO88,UO95:UO97)),10))</f>
        <v/>
      </c>
      <c r="UP110" s="378" t="str">
        <f>IF(COUNT(UP14:UP16)=0,"",ROUND(AVERAGE((UP14:UP16,UP23:UP25,UP32:UP34,UP41:UP43,UP50:UP52,UP59:UP61,UP68:UP70,UP77:UP79,UP86:UP88,UP95:UP97)),10))</f>
        <v/>
      </c>
      <c r="UQ110" s="378" t="str">
        <f>IF(COUNT(UQ14:UQ16)=0,"",ROUND(AVERAGE((UQ14:UQ16,UQ23:UQ25,UQ32:UQ34,UQ41:UQ43,UQ50:UQ52,UQ59:UQ61,UQ68:UQ70,UQ77:UQ79,UQ86:UQ88,UQ95:UQ97)),10))</f>
        <v/>
      </c>
      <c r="UR110" s="378" t="str">
        <f>IF(COUNT(UR14:UR16)=0,"",ROUND(AVERAGE((UR14:UR16,UR23:UR25,UR32:UR34,UR41:UR43,UR50:UR52,UR59:UR61,UR68:UR70,UR77:UR79,UR86:UR88,UR95:UR97)),10))</f>
        <v/>
      </c>
      <c r="US110" s="378" t="str">
        <f>IF(COUNT(US14:US16)=0,"",ROUND(AVERAGE((US14:US16,US23:US25,US32:US34,US41:US43,US50:US52,US59:US61,US68:US70,US77:US79,US86:US88,US95:US97)),10))</f>
        <v/>
      </c>
      <c r="UT110" s="378" t="str">
        <f>IF(COUNT(UT14:UT16)=0,"",ROUND(AVERAGE((UT14:UT16,UT23:UT25,UT32:UT34,UT41:UT43,UT50:UT52,UT59:UT61,UT68:UT70,UT77:UT79,UT86:UT88,UT95:UT97)),10))</f>
        <v/>
      </c>
      <c r="UU110" s="378" t="str">
        <f>IF(COUNT(UU14:UU16)=0,"",ROUND(AVERAGE((UU14:UU16,UU23:UU25,UU32:UU34,UU41:UU43,UU50:UU52,UU59:UU61,UU68:UU70,UU77:UU79,UU86:UU88,UU95:UU97)),10))</f>
        <v/>
      </c>
      <c r="UV110" s="378" t="str">
        <f>IF(COUNT(UV14:UV16)=0,"",ROUND(AVERAGE((UV14:UV16,UV23:UV25,UV32:UV34,UV41:UV43,UV50:UV52,UV59:UV61,UV68:UV70,UV77:UV79,UV86:UV88,UV95:UV97)),10))</f>
        <v/>
      </c>
      <c r="UW110" s="378" t="str">
        <f>IF(COUNT(UW14:UW16)=0,"",ROUND(AVERAGE((UW14:UW16,UW23:UW25,UW32:UW34,UW41:UW43,UW50:UW52,UW59:UW61,UW68:UW70,UW77:UW79,UW86:UW88,UW95:UW97)),10))</f>
        <v/>
      </c>
      <c r="UX110" s="378" t="str">
        <f>IF(COUNT(UX14:UX16)=0,"",ROUND(AVERAGE((UX14:UX16,UX23:UX25,UX32:UX34,UX41:UX43,UX50:UX52,UX59:UX61,UX68:UX70,UX77:UX79,UX86:UX88,UX95:UX97)),10))</f>
        <v/>
      </c>
      <c r="UY110" s="378" t="str">
        <f>IF(COUNT(UY14:UY16)=0,"",ROUND(AVERAGE((UY14:UY16,UY23:UY25,UY32:UY34,UY41:UY43,UY50:UY52,UY59:UY61,UY68:UY70,UY77:UY79,UY86:UY88,UY95:UY97)),10))</f>
        <v/>
      </c>
      <c r="UZ110" s="378" t="str">
        <f>IF(COUNT(UZ14:UZ16)=0,"",ROUND(AVERAGE((UZ14:UZ16,UZ23:UZ25,UZ32:UZ34,UZ41:UZ43,UZ50:UZ52,UZ59:UZ61,UZ68:UZ70,UZ77:UZ79,UZ86:UZ88,UZ95:UZ97)),10))</f>
        <v/>
      </c>
      <c r="VA110" s="378" t="str">
        <f>IF(COUNT(VA14:VA16)=0,"",ROUND(AVERAGE((VA14:VA16,VA23:VA25,VA32:VA34,VA41:VA43,VA50:VA52,VA59:VA61,VA68:VA70,VA77:VA79,VA86:VA88,VA95:VA97)),10))</f>
        <v/>
      </c>
      <c r="VB110" s="378" t="str">
        <f>IF(COUNT(VB14:VB16)=0,"",ROUND(AVERAGE((VB14:VB16,VB23:VB25,VB32:VB34,VB41:VB43,VB50:VB52,VB59:VB61,VB68:VB70,VB77:VB79,VB86:VB88,VB95:VB97)),10))</f>
        <v/>
      </c>
      <c r="VC110" s="378" t="str">
        <f>IF(COUNT(VC14:VC16)=0,"",ROUND(AVERAGE((VC14:VC16,VC23:VC25,VC32:VC34,VC41:VC43,VC50:VC52,VC59:VC61,VC68:VC70,VC77:VC79,VC86:VC88,VC95:VC97)),10))</f>
        <v/>
      </c>
      <c r="VD110" s="378" t="str">
        <f>IF(COUNT(VD14:VD16)=0,"",ROUND(AVERAGE((VD14:VD16,VD23:VD25,VD32:VD34,VD41:VD43,VD50:VD52,VD59:VD61,VD68:VD70,VD77:VD79,VD86:VD88,VD95:VD97)),10))</f>
        <v/>
      </c>
      <c r="VE110" s="378" t="str">
        <f>IF(COUNT(VE14:VE16)=0,"",ROUND(AVERAGE((VE14:VE16,VE23:VE25,VE32:VE34,VE41:VE43,VE50:VE52,VE59:VE61,VE68:VE70,VE77:VE79,VE86:VE88,VE95:VE97)),10))</f>
        <v/>
      </c>
      <c r="VF110" s="378" t="str">
        <f>IF(COUNT(VF14:VF16)=0,"",ROUND(AVERAGE((VF14:VF16,VF23:VF25,VF32:VF34,VF41:VF43,VF50:VF52,VF59:VF61,VF68:VF70,VF77:VF79,VF86:VF88,VF95:VF97)),10))</f>
        <v/>
      </c>
      <c r="VG110" s="378" t="str">
        <f>IF(COUNT(VG14:VG16)=0,"",ROUND(AVERAGE((VG14:VG16,VG23:VG25,VG32:VG34,VG41:VG43,VG50:VG52,VG59:VG61,VG68:VG70,VG77:VG79,VG86:VG88,VG95:VG97)),10))</f>
        <v/>
      </c>
      <c r="VH110" s="378" t="str">
        <f>IF(COUNT(VH14:VH16)=0,"",ROUND(AVERAGE((VH14:VH16,VH23:VH25,VH32:VH34,VH41:VH43,VH50:VH52,VH59:VH61,VH68:VH70,VH77:VH79,VH86:VH88,VH95:VH97)),10))</f>
        <v/>
      </c>
      <c r="VI110" s="378" t="str">
        <f>IF(COUNT(VI14:VI16)=0,"",ROUND(AVERAGE((VI14:VI16,VI23:VI25,VI32:VI34,VI41:VI43,VI50:VI52,VI59:VI61,VI68:VI70,VI77:VI79,VI86:VI88,VI95:VI97)),10))</f>
        <v/>
      </c>
      <c r="VJ110" s="378" t="str">
        <f>IF(COUNT(VJ14:VJ16)=0,"",ROUND(AVERAGE((VJ14:VJ16,VJ23:VJ25,VJ32:VJ34,VJ41:VJ43,VJ50:VJ52,VJ59:VJ61,VJ68:VJ70,VJ77:VJ79,VJ86:VJ88,VJ95:VJ97)),10))</f>
        <v/>
      </c>
      <c r="VK110" s="378" t="str">
        <f>IF(COUNT(VK14:VK16)=0,"",ROUND(AVERAGE((VK14:VK16,VK23:VK25,VK32:VK34,VK41:VK43,VK50:VK52,VK59:VK61,VK68:VK70,VK77:VK79,VK86:VK88,VK95:VK97)),10))</f>
        <v/>
      </c>
      <c r="VL110" s="378" t="str">
        <f>IF(COUNT(VL14:VL16)=0,"",ROUND(AVERAGE((VL14:VL16,VL23:VL25,VL32:VL34,VL41:VL43,VL50:VL52,VL59:VL61,VL68:VL70,VL77:VL79,VL86:VL88,VL95:VL97)),10))</f>
        <v/>
      </c>
      <c r="VM110" s="378" t="str">
        <f>IF(COUNT(VM14:VM16)=0,"",ROUND(AVERAGE((VM14:VM16,VM23:VM25,VM32:VM34,VM41:VM43,VM50:VM52,VM59:VM61,VM68:VM70,VM77:VM79,VM86:VM88,VM95:VM97)),10))</f>
        <v/>
      </c>
      <c r="VN110" s="378" t="str">
        <f>IF(COUNT(VN14:VN16)=0,"",ROUND(AVERAGE((VN14:VN16,VN23:VN25,VN32:VN34,VN41:VN43,VN50:VN52,VN59:VN61,VN68:VN70,VN77:VN79,VN86:VN88,VN95:VN97)),10))</f>
        <v/>
      </c>
      <c r="VO110" s="378" t="str">
        <f>IF(COUNT(VO14:VO16)=0,"",ROUND(AVERAGE((VO14:VO16,VO23:VO25,VO32:VO34,VO41:VO43,VO50:VO52,VO59:VO61,VO68:VO70,VO77:VO79,VO86:VO88,VO95:VO97)),10))</f>
        <v/>
      </c>
      <c r="VP110" s="378" t="str">
        <f>IF(COUNT(VP14:VP16)=0,"",ROUND(AVERAGE((VP14:VP16,VP23:VP25,VP32:VP34,VP41:VP43,VP50:VP52,VP59:VP61,VP68:VP70,VP77:VP79,VP86:VP88,VP95:VP97)),10))</f>
        <v/>
      </c>
      <c r="VQ110" s="378" t="str">
        <f>IF(COUNT(VQ14:VQ16)=0,"",ROUND(AVERAGE((VQ14:VQ16,VQ23:VQ25,VQ32:VQ34,VQ41:VQ43,VQ50:VQ52,VQ59:VQ61,VQ68:VQ70,VQ77:VQ79,VQ86:VQ88,VQ95:VQ97)),10))</f>
        <v/>
      </c>
      <c r="VR110" s="378" t="str">
        <f>IF(COUNT(VR14:VR16)=0,"",ROUND(AVERAGE((VR14:VR16,VR23:VR25,VR32:VR34,VR41:VR43,VR50:VR52,VR59:VR61,VR68:VR70,VR77:VR79,VR86:VR88,VR95:VR97)),10))</f>
        <v/>
      </c>
      <c r="VS110" s="378" t="str">
        <f>IF(COUNT(VS14:VS16)=0,"",ROUND(AVERAGE((VS14:VS16,VS23:VS25,VS32:VS34,VS41:VS43,VS50:VS52,VS59:VS61,VS68:VS70,VS77:VS79,VS86:VS88,VS95:VS97)),10))</f>
        <v/>
      </c>
      <c r="VT110" s="378" t="str">
        <f>IF(COUNT(VT14:VT16)=0,"",ROUND(AVERAGE((VT14:VT16,VT23:VT25,VT32:VT34,VT41:VT43,VT50:VT52,VT59:VT61,VT68:VT70,VT77:VT79,VT86:VT88,VT95:VT97)),10))</f>
        <v/>
      </c>
      <c r="VU110" s="378" t="str">
        <f>IF(COUNT(VU14:VU16)=0,"",ROUND(AVERAGE((VU14:VU16,VU23:VU25,VU32:VU34,VU41:VU43,VU50:VU52,VU59:VU61,VU68:VU70,VU77:VU79,VU86:VU88,VU95:VU97)),10))</f>
        <v/>
      </c>
      <c r="VV110" s="378" t="str">
        <f>IF(COUNT(VV14:VV16)=0,"",ROUND(AVERAGE((VV14:VV16,VV23:VV25,VV32:VV34,VV41:VV43,VV50:VV52,VV59:VV61,VV68:VV70,VV77:VV79,VV86:VV88,VV95:VV97)),10))</f>
        <v/>
      </c>
      <c r="VW110" s="378" t="str">
        <f>IF(COUNT(VW14:VW16)=0,"",ROUND(AVERAGE((VW14:VW16,VW23:VW25,VW32:VW34,VW41:VW43,VW50:VW52,VW59:VW61,VW68:VW70,VW77:VW79,VW86:VW88,VW95:VW97)),10))</f>
        <v/>
      </c>
      <c r="VX110" s="378" t="str">
        <f>IF(COUNT(VX14:VX16)=0,"",ROUND(AVERAGE((VX14:VX16,VX23:VX25,VX32:VX34,VX41:VX43,VX50:VX52,VX59:VX61,VX68:VX70,VX77:VX79,VX86:VX88,VX95:VX97)),10))</f>
        <v/>
      </c>
      <c r="VY110" s="378" t="str">
        <f>IF(COUNT(VY14:VY16)=0,"",ROUND(AVERAGE((VY14:VY16,VY23:VY25,VY32:VY34,VY41:VY43,VY50:VY52,VY59:VY61,VY68:VY70,VY77:VY79,VY86:VY88,VY95:VY97)),10))</f>
        <v/>
      </c>
      <c r="VZ110" s="378" t="str">
        <f>IF(COUNT(VZ14:VZ16)=0,"",ROUND(AVERAGE((VZ14:VZ16,VZ23:VZ25,VZ32:VZ34,VZ41:VZ43,VZ50:VZ52,VZ59:VZ61,VZ68:VZ70,VZ77:VZ79,VZ86:VZ88,VZ95:VZ97)),10))</f>
        <v/>
      </c>
      <c r="WA110" s="378" t="str">
        <f>IF(COUNT(WA14:WA16)=0,"",ROUND(AVERAGE((WA14:WA16,WA23:WA25,WA32:WA34,WA41:WA43,WA50:WA52,WA59:WA61,WA68:WA70,WA77:WA79,WA86:WA88,WA95:WA97)),10))</f>
        <v/>
      </c>
      <c r="WB110" s="378" t="str">
        <f>IF(COUNT(WB14:WB16)=0,"",ROUND(AVERAGE((WB14:WB16,WB23:WB25,WB32:WB34,WB41:WB43,WB50:WB52,WB59:WB61,WB68:WB70,WB77:WB79,WB86:WB88,WB95:WB97)),10))</f>
        <v/>
      </c>
      <c r="WC110" s="378" t="str">
        <f>IF(COUNT(WC14:WC16)=0,"",ROUND(AVERAGE((WC14:WC16,WC23:WC25,WC32:WC34,WC41:WC43,WC50:WC52,WC59:WC61,WC68:WC70,WC77:WC79,WC86:WC88,WC95:WC97)),10))</f>
        <v/>
      </c>
      <c r="WD110" s="378" t="str">
        <f>IF(COUNT(WD14:WD16)=0,"",ROUND(AVERAGE((WD14:WD16,WD23:WD25,WD32:WD34,WD41:WD43,WD50:WD52,WD59:WD61,WD68:WD70,WD77:WD79,WD86:WD88,WD95:WD97)),10))</f>
        <v/>
      </c>
      <c r="WE110" s="378" t="str">
        <f>IF(COUNT(WE14:WE16)=0,"",ROUND(AVERAGE((WE14:WE16,WE23:WE25,WE32:WE34,WE41:WE43,WE50:WE52,WE59:WE61,WE68:WE70,WE77:WE79,WE86:WE88,WE95:WE97)),10))</f>
        <v/>
      </c>
      <c r="WF110" s="378" t="str">
        <f>IF(COUNT(WF14:WF16)=0,"",ROUND(AVERAGE((WF14:WF16,WF23:WF25,WF32:WF34,WF41:WF43,WF50:WF52,WF59:WF61,WF68:WF70,WF77:WF79,WF86:WF88,WF95:WF97)),10))</f>
        <v/>
      </c>
      <c r="WG110" s="378" t="str">
        <f>IF(COUNT(WG14:WG16)=0,"",ROUND(AVERAGE((WG14:WG16,WG23:WG25,WG32:WG34,WG41:WG43,WG50:WG52,WG59:WG61,WG68:WG70,WG77:WG79,WG86:WG88,WG95:WG97)),10))</f>
        <v/>
      </c>
      <c r="WH110" s="378" t="str">
        <f>IF(COUNT(WH14:WH16)=0,"",ROUND(AVERAGE((WH14:WH16,WH23:WH25,WH32:WH34,WH41:WH43,WH50:WH52,WH59:WH61,WH68:WH70,WH77:WH79,WH86:WH88,WH95:WH97)),10))</f>
        <v/>
      </c>
      <c r="WI110" s="378" t="str">
        <f>IF(COUNT(WI14:WI16)=0,"",ROUND(AVERAGE((WI14:WI16,WI23:WI25,WI32:WI34,WI41:WI43,WI50:WI52,WI59:WI61,WI68:WI70,WI77:WI79,WI86:WI88,WI95:WI97)),10))</f>
        <v/>
      </c>
    </row>
    <row r="111" spans="1:607">
      <c r="A111" s="348"/>
      <c r="B111" s="360" t="s">
        <v>843</v>
      </c>
      <c r="C111" s="348"/>
      <c r="D111" s="348"/>
      <c r="E111" s="348"/>
      <c r="F111" s="348"/>
      <c r="G111" s="361" t="str">
        <f t="shared" si="2"/>
        <v/>
      </c>
      <c r="H111" s="361" t="str">
        <f t="shared" si="3"/>
        <v/>
      </c>
      <c r="I111" s="397"/>
      <c r="J111" s="348"/>
      <c r="K111" s="348"/>
      <c r="L111" s="348"/>
      <c r="M111" s="348"/>
      <c r="N111" s="400"/>
      <c r="O111" s="400"/>
      <c r="P111" s="400"/>
      <c r="Q111" s="400"/>
      <c r="R111" s="400"/>
      <c r="S111" s="400"/>
      <c r="T111" s="400"/>
      <c r="U111" s="400"/>
      <c r="V111" s="400"/>
      <c r="W111" s="400"/>
      <c r="X111" s="400"/>
      <c r="Y111" s="400"/>
      <c r="Z111" s="400"/>
      <c r="AA111" s="400"/>
      <c r="AB111" s="400"/>
      <c r="AC111" s="400"/>
      <c r="AD111" s="400"/>
      <c r="AE111" s="400"/>
      <c r="AF111" s="400"/>
      <c r="AG111" s="400"/>
      <c r="AH111" s="400"/>
      <c r="AI111" s="400"/>
      <c r="AJ111" s="400"/>
      <c r="AK111" s="400"/>
      <c r="AL111" s="400"/>
      <c r="AM111" s="400"/>
      <c r="AN111" s="400"/>
      <c r="AO111" s="400"/>
      <c r="AP111" s="400"/>
      <c r="AQ111" s="400"/>
      <c r="AR111" s="400"/>
      <c r="AS111" s="400"/>
      <c r="AT111" s="400"/>
      <c r="AU111" s="400"/>
      <c r="AV111" s="400"/>
      <c r="AW111" s="400"/>
      <c r="AX111" s="400"/>
      <c r="AY111" s="400"/>
      <c r="AZ111" s="400"/>
      <c r="BA111" s="400"/>
      <c r="BB111" s="400"/>
      <c r="BC111" s="400"/>
      <c r="BD111" s="400"/>
      <c r="BE111" s="400"/>
      <c r="BF111" s="400"/>
      <c r="BG111" s="400"/>
      <c r="BH111" s="400"/>
      <c r="BI111" s="400"/>
      <c r="BJ111" s="400"/>
      <c r="BK111" s="400"/>
      <c r="BL111" s="400"/>
      <c r="BM111" s="400"/>
      <c r="BN111" s="400"/>
      <c r="BO111" s="400"/>
      <c r="BP111" s="400"/>
      <c r="BQ111" s="400"/>
      <c r="BR111" s="400"/>
      <c r="BS111" s="400"/>
      <c r="BT111" s="400"/>
      <c r="BU111" s="400"/>
      <c r="BV111" s="400"/>
      <c r="BW111" s="400"/>
      <c r="BX111" s="400"/>
      <c r="BY111" s="400"/>
      <c r="BZ111" s="400"/>
      <c r="CA111" s="400"/>
      <c r="CB111" s="400"/>
      <c r="CC111" s="400"/>
      <c r="CD111" s="400"/>
      <c r="CE111" s="400"/>
      <c r="CF111" s="400"/>
      <c r="CG111" s="400"/>
      <c r="CH111" s="400"/>
      <c r="CI111" s="400"/>
      <c r="CJ111" s="400"/>
      <c r="CK111" s="400"/>
      <c r="CL111" s="400"/>
      <c r="CM111" s="400"/>
      <c r="CN111" s="400"/>
      <c r="CO111" s="400"/>
      <c r="CP111" s="400"/>
      <c r="CQ111" s="400"/>
      <c r="CR111" s="400"/>
      <c r="CS111" s="400"/>
      <c r="CT111" s="400"/>
      <c r="CU111" s="400"/>
      <c r="CV111" s="400"/>
      <c r="CW111" s="400"/>
      <c r="CX111" s="400"/>
      <c r="CY111" s="400"/>
      <c r="CZ111" s="362"/>
      <c r="DA111" s="900"/>
      <c r="DB111" s="899" t="s">
        <v>1271</v>
      </c>
      <c r="DC111" s="899"/>
      <c r="DD111" s="378" t="str">
        <f>IF(COUNT(DD17:DD19)=0,"",ROUND((AVERAGE(DD17:DD19,DD26:DD28,DD35:DD37,DD44:DD46,DD53:DD55,DD62:DD64,DD71:DD73,DD80:DD82,DD89:DD91,DD98:DD100)),10))</f>
        <v/>
      </c>
      <c r="DE111" s="378" t="str">
        <f t="shared" ref="DE111:FP111" si="36">IF(COUNT(DE17:DE19)=0,"",ROUND((AVERAGE(DE17:DE19,DE26:DE28,DE35:DE37,DE44:DE46,DE53:DE55,DE62:DE64,DE71:DE73,DE80:DE82,DE89:DE91,DE98:DE100)),10))</f>
        <v/>
      </c>
      <c r="DF111" s="378" t="str">
        <f t="shared" si="36"/>
        <v/>
      </c>
      <c r="DG111" s="378" t="str">
        <f t="shared" si="36"/>
        <v/>
      </c>
      <c r="DH111" s="378" t="str">
        <f t="shared" si="36"/>
        <v/>
      </c>
      <c r="DI111" s="378" t="str">
        <f t="shared" si="36"/>
        <v/>
      </c>
      <c r="DJ111" s="378" t="str">
        <f t="shared" si="36"/>
        <v/>
      </c>
      <c r="DK111" s="378" t="str">
        <f t="shared" si="36"/>
        <v/>
      </c>
      <c r="DL111" s="378" t="str">
        <f t="shared" si="36"/>
        <v/>
      </c>
      <c r="DM111" s="378" t="str">
        <f t="shared" si="36"/>
        <v/>
      </c>
      <c r="DN111" s="378" t="str">
        <f t="shared" si="36"/>
        <v/>
      </c>
      <c r="DO111" s="378" t="str">
        <f t="shared" si="36"/>
        <v/>
      </c>
      <c r="DP111" s="378" t="str">
        <f t="shared" si="36"/>
        <v/>
      </c>
      <c r="DQ111" s="378" t="str">
        <f t="shared" si="36"/>
        <v/>
      </c>
      <c r="DR111" s="378" t="str">
        <f t="shared" si="36"/>
        <v/>
      </c>
      <c r="DS111" s="378" t="str">
        <f t="shared" si="36"/>
        <v/>
      </c>
      <c r="DT111" s="378" t="str">
        <f t="shared" si="36"/>
        <v/>
      </c>
      <c r="DU111" s="378" t="str">
        <f t="shared" si="36"/>
        <v/>
      </c>
      <c r="DV111" s="378" t="str">
        <f t="shared" si="36"/>
        <v/>
      </c>
      <c r="DW111" s="378" t="str">
        <f t="shared" si="36"/>
        <v/>
      </c>
      <c r="DX111" s="378" t="str">
        <f t="shared" si="36"/>
        <v/>
      </c>
      <c r="DY111" s="378" t="str">
        <f t="shared" si="36"/>
        <v/>
      </c>
      <c r="DZ111" s="378" t="str">
        <f t="shared" si="36"/>
        <v/>
      </c>
      <c r="EA111" s="378" t="str">
        <f t="shared" si="36"/>
        <v/>
      </c>
      <c r="EB111" s="378" t="str">
        <f t="shared" si="36"/>
        <v/>
      </c>
      <c r="EC111" s="378" t="str">
        <f t="shared" si="36"/>
        <v/>
      </c>
      <c r="ED111" s="378" t="str">
        <f t="shared" si="36"/>
        <v/>
      </c>
      <c r="EE111" s="378" t="str">
        <f t="shared" si="36"/>
        <v/>
      </c>
      <c r="EF111" s="378" t="str">
        <f t="shared" si="36"/>
        <v/>
      </c>
      <c r="EG111" s="378" t="str">
        <f t="shared" si="36"/>
        <v/>
      </c>
      <c r="EH111" s="378" t="str">
        <f t="shared" si="36"/>
        <v/>
      </c>
      <c r="EI111" s="378" t="str">
        <f t="shared" si="36"/>
        <v/>
      </c>
      <c r="EJ111" s="378" t="str">
        <f t="shared" si="36"/>
        <v/>
      </c>
      <c r="EK111" s="378" t="str">
        <f t="shared" si="36"/>
        <v/>
      </c>
      <c r="EL111" s="378" t="str">
        <f t="shared" si="36"/>
        <v/>
      </c>
      <c r="EM111" s="378" t="str">
        <f t="shared" si="36"/>
        <v/>
      </c>
      <c r="EN111" s="378" t="str">
        <f t="shared" si="36"/>
        <v/>
      </c>
      <c r="EO111" s="378" t="str">
        <f t="shared" si="36"/>
        <v/>
      </c>
      <c r="EP111" s="378" t="str">
        <f t="shared" si="36"/>
        <v/>
      </c>
      <c r="EQ111" s="378" t="str">
        <f t="shared" si="36"/>
        <v/>
      </c>
      <c r="ER111" s="378" t="str">
        <f t="shared" si="36"/>
        <v/>
      </c>
      <c r="ES111" s="378" t="str">
        <f t="shared" si="36"/>
        <v/>
      </c>
      <c r="ET111" s="378" t="str">
        <f t="shared" si="36"/>
        <v/>
      </c>
      <c r="EU111" s="378" t="str">
        <f t="shared" si="36"/>
        <v/>
      </c>
      <c r="EV111" s="378" t="str">
        <f t="shared" si="36"/>
        <v/>
      </c>
      <c r="EW111" s="378" t="str">
        <f t="shared" si="36"/>
        <v/>
      </c>
      <c r="EX111" s="378" t="str">
        <f t="shared" si="36"/>
        <v/>
      </c>
      <c r="EY111" s="378" t="str">
        <f t="shared" si="36"/>
        <v/>
      </c>
      <c r="EZ111" s="378" t="str">
        <f t="shared" si="36"/>
        <v/>
      </c>
      <c r="FA111" s="378" t="str">
        <f t="shared" si="36"/>
        <v/>
      </c>
      <c r="FB111" s="378" t="str">
        <f t="shared" si="36"/>
        <v/>
      </c>
      <c r="FC111" s="378" t="str">
        <f t="shared" si="36"/>
        <v/>
      </c>
      <c r="FD111" s="378" t="str">
        <f t="shared" si="36"/>
        <v/>
      </c>
      <c r="FE111" s="378" t="str">
        <f t="shared" si="36"/>
        <v/>
      </c>
      <c r="FF111" s="378" t="str">
        <f t="shared" si="36"/>
        <v/>
      </c>
      <c r="FG111" s="378" t="str">
        <f t="shared" si="36"/>
        <v/>
      </c>
      <c r="FH111" s="378" t="str">
        <f t="shared" si="36"/>
        <v/>
      </c>
      <c r="FI111" s="378" t="str">
        <f t="shared" si="36"/>
        <v/>
      </c>
      <c r="FJ111" s="378" t="str">
        <f t="shared" si="36"/>
        <v/>
      </c>
      <c r="FK111" s="378" t="str">
        <f t="shared" si="36"/>
        <v/>
      </c>
      <c r="FL111" s="378" t="str">
        <f t="shared" si="36"/>
        <v/>
      </c>
      <c r="FM111" s="378" t="str">
        <f t="shared" si="36"/>
        <v/>
      </c>
      <c r="FN111" s="378" t="str">
        <f t="shared" si="36"/>
        <v/>
      </c>
      <c r="FO111" s="378" t="str">
        <f t="shared" si="36"/>
        <v/>
      </c>
      <c r="FP111" s="378" t="str">
        <f t="shared" si="36"/>
        <v/>
      </c>
      <c r="FQ111" s="378" t="str">
        <f t="shared" ref="FQ111:IB111" si="37">IF(COUNT(FQ17:FQ19)=0,"",ROUND((AVERAGE(FQ17:FQ19,FQ26:FQ28,FQ35:FQ37,FQ44:FQ46,FQ53:FQ55,FQ62:FQ64,FQ71:FQ73,FQ80:FQ82,FQ89:FQ91,FQ98:FQ100)),10))</f>
        <v/>
      </c>
      <c r="FR111" s="378" t="str">
        <f t="shared" si="37"/>
        <v/>
      </c>
      <c r="FS111" s="378" t="str">
        <f t="shared" si="37"/>
        <v/>
      </c>
      <c r="FT111" s="378" t="str">
        <f t="shared" si="37"/>
        <v/>
      </c>
      <c r="FU111" s="378" t="str">
        <f t="shared" si="37"/>
        <v/>
      </c>
      <c r="FV111" s="378" t="str">
        <f t="shared" si="37"/>
        <v/>
      </c>
      <c r="FW111" s="378" t="str">
        <f t="shared" si="37"/>
        <v/>
      </c>
      <c r="FX111" s="378" t="str">
        <f t="shared" si="37"/>
        <v/>
      </c>
      <c r="FY111" s="378" t="str">
        <f t="shared" si="37"/>
        <v/>
      </c>
      <c r="FZ111" s="378" t="str">
        <f t="shared" si="37"/>
        <v/>
      </c>
      <c r="GA111" s="378" t="str">
        <f t="shared" si="37"/>
        <v/>
      </c>
      <c r="GB111" s="378" t="str">
        <f t="shared" si="37"/>
        <v/>
      </c>
      <c r="GC111" s="378" t="str">
        <f t="shared" si="37"/>
        <v/>
      </c>
      <c r="GD111" s="378" t="str">
        <f t="shared" si="37"/>
        <v/>
      </c>
      <c r="GE111" s="378" t="str">
        <f t="shared" si="37"/>
        <v/>
      </c>
      <c r="GF111" s="378" t="str">
        <f t="shared" si="37"/>
        <v/>
      </c>
      <c r="GG111" s="378" t="str">
        <f t="shared" si="37"/>
        <v/>
      </c>
      <c r="GH111" s="378" t="str">
        <f t="shared" si="37"/>
        <v/>
      </c>
      <c r="GI111" s="378" t="str">
        <f t="shared" si="37"/>
        <v/>
      </c>
      <c r="GJ111" s="378" t="str">
        <f t="shared" si="37"/>
        <v/>
      </c>
      <c r="GK111" s="378" t="str">
        <f t="shared" si="37"/>
        <v/>
      </c>
      <c r="GL111" s="378" t="str">
        <f t="shared" si="37"/>
        <v/>
      </c>
      <c r="GM111" s="378" t="str">
        <f t="shared" si="37"/>
        <v/>
      </c>
      <c r="GN111" s="378" t="str">
        <f t="shared" si="37"/>
        <v/>
      </c>
      <c r="GO111" s="378" t="str">
        <f t="shared" si="37"/>
        <v/>
      </c>
      <c r="GP111" s="378" t="str">
        <f t="shared" si="37"/>
        <v/>
      </c>
      <c r="GQ111" s="378" t="str">
        <f t="shared" si="37"/>
        <v/>
      </c>
      <c r="GR111" s="378" t="str">
        <f t="shared" si="37"/>
        <v/>
      </c>
      <c r="GS111" s="378" t="str">
        <f t="shared" si="37"/>
        <v/>
      </c>
      <c r="GT111" s="378" t="str">
        <f t="shared" si="37"/>
        <v/>
      </c>
      <c r="GU111" s="378" t="str">
        <f t="shared" si="37"/>
        <v/>
      </c>
      <c r="GV111" s="378" t="str">
        <f t="shared" si="37"/>
        <v/>
      </c>
      <c r="GW111" s="378" t="str">
        <f t="shared" si="37"/>
        <v/>
      </c>
      <c r="GX111" s="378" t="str">
        <f t="shared" si="37"/>
        <v/>
      </c>
      <c r="GY111" s="378" t="str">
        <f t="shared" si="37"/>
        <v/>
      </c>
      <c r="GZ111" s="378" t="str">
        <f t="shared" si="37"/>
        <v/>
      </c>
      <c r="HA111" s="378" t="str">
        <f t="shared" si="37"/>
        <v/>
      </c>
      <c r="HB111" s="378" t="str">
        <f t="shared" si="37"/>
        <v/>
      </c>
      <c r="HC111" s="378" t="str">
        <f t="shared" si="37"/>
        <v/>
      </c>
      <c r="HD111" s="378" t="str">
        <f t="shared" si="37"/>
        <v/>
      </c>
      <c r="HE111" s="378" t="str">
        <f t="shared" si="37"/>
        <v/>
      </c>
      <c r="HF111" s="378" t="str">
        <f t="shared" si="37"/>
        <v/>
      </c>
      <c r="HG111" s="378" t="str">
        <f t="shared" si="37"/>
        <v/>
      </c>
      <c r="HH111" s="378" t="str">
        <f t="shared" si="37"/>
        <v/>
      </c>
      <c r="HI111" s="378" t="str">
        <f t="shared" si="37"/>
        <v/>
      </c>
      <c r="HJ111" s="378" t="str">
        <f t="shared" si="37"/>
        <v/>
      </c>
      <c r="HK111" s="378" t="str">
        <f t="shared" si="37"/>
        <v/>
      </c>
      <c r="HL111" s="378" t="str">
        <f t="shared" si="37"/>
        <v/>
      </c>
      <c r="HM111" s="378" t="str">
        <f t="shared" si="37"/>
        <v/>
      </c>
      <c r="HN111" s="378" t="str">
        <f t="shared" si="37"/>
        <v/>
      </c>
      <c r="HO111" s="378" t="str">
        <f t="shared" si="37"/>
        <v/>
      </c>
      <c r="HP111" s="378" t="str">
        <f t="shared" si="37"/>
        <v/>
      </c>
      <c r="HQ111" s="378" t="str">
        <f t="shared" si="37"/>
        <v/>
      </c>
      <c r="HR111" s="378" t="str">
        <f t="shared" si="37"/>
        <v/>
      </c>
      <c r="HS111" s="378" t="str">
        <f t="shared" si="37"/>
        <v/>
      </c>
      <c r="HT111" s="378" t="str">
        <f t="shared" si="37"/>
        <v/>
      </c>
      <c r="HU111" s="378" t="str">
        <f t="shared" si="37"/>
        <v/>
      </c>
      <c r="HV111" s="378" t="str">
        <f t="shared" si="37"/>
        <v/>
      </c>
      <c r="HW111" s="378" t="str">
        <f t="shared" si="37"/>
        <v/>
      </c>
      <c r="HX111" s="378" t="str">
        <f t="shared" si="37"/>
        <v/>
      </c>
      <c r="HY111" s="378" t="str">
        <f t="shared" si="37"/>
        <v/>
      </c>
      <c r="HZ111" s="378" t="str">
        <f t="shared" si="37"/>
        <v/>
      </c>
      <c r="IA111" s="378" t="str">
        <f t="shared" si="37"/>
        <v/>
      </c>
      <c r="IB111" s="378" t="str">
        <f t="shared" si="37"/>
        <v/>
      </c>
      <c r="IC111" s="378" t="str">
        <f t="shared" ref="IC111:KN111" si="38">IF(COUNT(IC17:IC19)=0,"",ROUND((AVERAGE(IC17:IC19,IC26:IC28,IC35:IC37,IC44:IC46,IC53:IC55,IC62:IC64,IC71:IC73,IC80:IC82,IC89:IC91,IC98:IC100)),10))</f>
        <v/>
      </c>
      <c r="ID111" s="378" t="str">
        <f t="shared" si="38"/>
        <v/>
      </c>
      <c r="IE111" s="378" t="str">
        <f t="shared" si="38"/>
        <v/>
      </c>
      <c r="IF111" s="378" t="str">
        <f t="shared" si="38"/>
        <v/>
      </c>
      <c r="IG111" s="378" t="str">
        <f t="shared" si="38"/>
        <v/>
      </c>
      <c r="IH111" s="378" t="str">
        <f t="shared" si="38"/>
        <v/>
      </c>
      <c r="II111" s="378" t="str">
        <f t="shared" si="38"/>
        <v/>
      </c>
      <c r="IJ111" s="378" t="str">
        <f t="shared" si="38"/>
        <v/>
      </c>
      <c r="IK111" s="378" t="str">
        <f t="shared" si="38"/>
        <v/>
      </c>
      <c r="IL111" s="378" t="str">
        <f t="shared" si="38"/>
        <v/>
      </c>
      <c r="IM111" s="378" t="str">
        <f t="shared" si="38"/>
        <v/>
      </c>
      <c r="IN111" s="378" t="str">
        <f t="shared" si="38"/>
        <v/>
      </c>
      <c r="IO111" s="378" t="str">
        <f t="shared" si="38"/>
        <v/>
      </c>
      <c r="IP111" s="378" t="str">
        <f t="shared" si="38"/>
        <v/>
      </c>
      <c r="IQ111" s="378" t="str">
        <f t="shared" si="38"/>
        <v/>
      </c>
      <c r="IR111" s="378" t="str">
        <f t="shared" si="38"/>
        <v/>
      </c>
      <c r="IS111" s="378" t="str">
        <f t="shared" si="38"/>
        <v/>
      </c>
      <c r="IT111" s="378" t="str">
        <f t="shared" si="38"/>
        <v/>
      </c>
      <c r="IU111" s="378" t="str">
        <f t="shared" si="38"/>
        <v/>
      </c>
      <c r="IV111" s="378" t="str">
        <f t="shared" si="38"/>
        <v/>
      </c>
      <c r="IW111" s="378" t="str">
        <f t="shared" si="38"/>
        <v/>
      </c>
      <c r="IX111" s="378" t="str">
        <f t="shared" si="38"/>
        <v/>
      </c>
      <c r="IY111" s="378" t="str">
        <f t="shared" si="38"/>
        <v/>
      </c>
      <c r="IZ111" s="378" t="str">
        <f t="shared" si="38"/>
        <v/>
      </c>
      <c r="JA111" s="378" t="str">
        <f t="shared" si="38"/>
        <v/>
      </c>
      <c r="JB111" s="378" t="str">
        <f t="shared" si="38"/>
        <v/>
      </c>
      <c r="JC111" s="378" t="str">
        <f t="shared" si="38"/>
        <v/>
      </c>
      <c r="JD111" s="378" t="str">
        <f t="shared" si="38"/>
        <v/>
      </c>
      <c r="JE111" s="378" t="str">
        <f t="shared" si="38"/>
        <v/>
      </c>
      <c r="JF111" s="378" t="str">
        <f t="shared" si="38"/>
        <v/>
      </c>
      <c r="JG111" s="378" t="str">
        <f t="shared" si="38"/>
        <v/>
      </c>
      <c r="JH111" s="378" t="str">
        <f t="shared" si="38"/>
        <v/>
      </c>
      <c r="JI111" s="378" t="str">
        <f t="shared" si="38"/>
        <v/>
      </c>
      <c r="JJ111" s="378" t="str">
        <f t="shared" si="38"/>
        <v/>
      </c>
      <c r="JK111" s="378" t="str">
        <f t="shared" si="38"/>
        <v/>
      </c>
      <c r="JL111" s="378" t="str">
        <f t="shared" si="38"/>
        <v/>
      </c>
      <c r="JM111" s="378" t="str">
        <f t="shared" si="38"/>
        <v/>
      </c>
      <c r="JN111" s="378" t="str">
        <f t="shared" si="38"/>
        <v/>
      </c>
      <c r="JO111" s="378" t="str">
        <f t="shared" si="38"/>
        <v/>
      </c>
      <c r="JP111" s="378" t="str">
        <f t="shared" si="38"/>
        <v/>
      </c>
      <c r="JQ111" s="378" t="str">
        <f t="shared" si="38"/>
        <v/>
      </c>
      <c r="JR111" s="378" t="str">
        <f t="shared" si="38"/>
        <v/>
      </c>
      <c r="JS111" s="378" t="str">
        <f t="shared" si="38"/>
        <v/>
      </c>
      <c r="JT111" s="378" t="str">
        <f t="shared" si="38"/>
        <v/>
      </c>
      <c r="JU111" s="378" t="str">
        <f t="shared" si="38"/>
        <v/>
      </c>
      <c r="JV111" s="378" t="str">
        <f t="shared" si="38"/>
        <v/>
      </c>
      <c r="JW111" s="378" t="str">
        <f t="shared" si="38"/>
        <v/>
      </c>
      <c r="JX111" s="378" t="str">
        <f t="shared" si="38"/>
        <v/>
      </c>
      <c r="JY111" s="378" t="str">
        <f t="shared" si="38"/>
        <v/>
      </c>
      <c r="JZ111" s="378" t="str">
        <f t="shared" si="38"/>
        <v/>
      </c>
      <c r="KA111" s="378" t="str">
        <f t="shared" si="38"/>
        <v/>
      </c>
      <c r="KB111" s="378" t="str">
        <f t="shared" si="38"/>
        <v/>
      </c>
      <c r="KC111" s="378" t="str">
        <f t="shared" si="38"/>
        <v/>
      </c>
      <c r="KD111" s="378" t="str">
        <f t="shared" si="38"/>
        <v/>
      </c>
      <c r="KE111" s="378" t="str">
        <f t="shared" si="38"/>
        <v/>
      </c>
      <c r="KF111" s="378" t="str">
        <f t="shared" si="38"/>
        <v/>
      </c>
      <c r="KG111" s="378" t="str">
        <f t="shared" si="38"/>
        <v/>
      </c>
      <c r="KH111" s="378" t="str">
        <f t="shared" si="38"/>
        <v/>
      </c>
      <c r="KI111" s="378" t="str">
        <f t="shared" si="38"/>
        <v/>
      </c>
      <c r="KJ111" s="378" t="str">
        <f t="shared" si="38"/>
        <v/>
      </c>
      <c r="KK111" s="378" t="str">
        <f t="shared" si="38"/>
        <v/>
      </c>
      <c r="KL111" s="378" t="str">
        <f t="shared" si="38"/>
        <v/>
      </c>
      <c r="KM111" s="378" t="str">
        <f t="shared" si="38"/>
        <v/>
      </c>
      <c r="KN111" s="378" t="str">
        <f t="shared" si="38"/>
        <v/>
      </c>
      <c r="KO111" s="378" t="str">
        <f t="shared" ref="KO111:MZ111" si="39">IF(COUNT(KO17:KO19)=0,"",ROUND((AVERAGE(KO17:KO19,KO26:KO28,KO35:KO37,KO44:KO46,KO53:KO55,KO62:KO64,KO71:KO73,KO80:KO82,KO89:KO91,KO98:KO100)),10))</f>
        <v/>
      </c>
      <c r="KP111" s="378" t="str">
        <f t="shared" si="39"/>
        <v/>
      </c>
      <c r="KQ111" s="378" t="str">
        <f t="shared" si="39"/>
        <v/>
      </c>
      <c r="KR111" s="378" t="str">
        <f t="shared" si="39"/>
        <v/>
      </c>
      <c r="KS111" s="378" t="str">
        <f t="shared" si="39"/>
        <v/>
      </c>
      <c r="KT111" s="378" t="str">
        <f t="shared" si="39"/>
        <v/>
      </c>
      <c r="KU111" s="378" t="str">
        <f t="shared" si="39"/>
        <v/>
      </c>
      <c r="KV111" s="378" t="str">
        <f t="shared" si="39"/>
        <v/>
      </c>
      <c r="KW111" s="378" t="str">
        <f t="shared" si="39"/>
        <v/>
      </c>
      <c r="KX111" s="378" t="str">
        <f t="shared" si="39"/>
        <v/>
      </c>
      <c r="KY111" s="378" t="str">
        <f t="shared" si="39"/>
        <v/>
      </c>
      <c r="KZ111" s="378" t="str">
        <f t="shared" si="39"/>
        <v/>
      </c>
      <c r="LA111" s="378" t="str">
        <f t="shared" si="39"/>
        <v/>
      </c>
      <c r="LB111" s="378" t="str">
        <f t="shared" si="39"/>
        <v/>
      </c>
      <c r="LC111" s="378" t="str">
        <f t="shared" si="39"/>
        <v/>
      </c>
      <c r="LD111" s="378" t="str">
        <f t="shared" si="39"/>
        <v/>
      </c>
      <c r="LE111" s="378" t="str">
        <f t="shared" si="39"/>
        <v/>
      </c>
      <c r="LF111" s="378" t="str">
        <f t="shared" si="39"/>
        <v/>
      </c>
      <c r="LG111" s="378" t="str">
        <f t="shared" si="39"/>
        <v/>
      </c>
      <c r="LH111" s="378" t="str">
        <f t="shared" si="39"/>
        <v/>
      </c>
      <c r="LI111" s="378" t="str">
        <f t="shared" si="39"/>
        <v/>
      </c>
      <c r="LJ111" s="378" t="str">
        <f t="shared" si="39"/>
        <v/>
      </c>
      <c r="LK111" s="378" t="str">
        <f t="shared" si="39"/>
        <v/>
      </c>
      <c r="LL111" s="378" t="str">
        <f t="shared" si="39"/>
        <v/>
      </c>
      <c r="LM111" s="378" t="str">
        <f t="shared" si="39"/>
        <v/>
      </c>
      <c r="LN111" s="378" t="str">
        <f t="shared" si="39"/>
        <v/>
      </c>
      <c r="LO111" s="378" t="str">
        <f t="shared" si="39"/>
        <v/>
      </c>
      <c r="LP111" s="378" t="str">
        <f t="shared" si="39"/>
        <v/>
      </c>
      <c r="LQ111" s="378" t="str">
        <f t="shared" si="39"/>
        <v/>
      </c>
      <c r="LR111" s="378" t="str">
        <f t="shared" si="39"/>
        <v/>
      </c>
      <c r="LS111" s="378" t="str">
        <f t="shared" si="39"/>
        <v/>
      </c>
      <c r="LT111" s="378" t="str">
        <f t="shared" si="39"/>
        <v/>
      </c>
      <c r="LU111" s="378" t="str">
        <f t="shared" si="39"/>
        <v/>
      </c>
      <c r="LV111" s="378" t="str">
        <f t="shared" si="39"/>
        <v/>
      </c>
      <c r="LW111" s="378" t="str">
        <f t="shared" si="39"/>
        <v/>
      </c>
      <c r="LX111" s="378" t="str">
        <f t="shared" si="39"/>
        <v/>
      </c>
      <c r="LY111" s="378" t="str">
        <f t="shared" si="39"/>
        <v/>
      </c>
      <c r="LZ111" s="378" t="str">
        <f t="shared" si="39"/>
        <v/>
      </c>
      <c r="MA111" s="378" t="str">
        <f t="shared" si="39"/>
        <v/>
      </c>
      <c r="MB111" s="378" t="str">
        <f t="shared" si="39"/>
        <v/>
      </c>
      <c r="MC111" s="378" t="str">
        <f t="shared" si="39"/>
        <v/>
      </c>
      <c r="MD111" s="378" t="str">
        <f t="shared" si="39"/>
        <v/>
      </c>
      <c r="ME111" s="378" t="str">
        <f t="shared" si="39"/>
        <v/>
      </c>
      <c r="MF111" s="378" t="str">
        <f t="shared" si="39"/>
        <v/>
      </c>
      <c r="MG111" s="378" t="str">
        <f t="shared" si="39"/>
        <v/>
      </c>
      <c r="MH111" s="378" t="str">
        <f t="shared" si="39"/>
        <v/>
      </c>
      <c r="MI111" s="378" t="str">
        <f t="shared" si="39"/>
        <v/>
      </c>
      <c r="MJ111" s="378" t="str">
        <f t="shared" si="39"/>
        <v/>
      </c>
      <c r="MK111" s="378" t="str">
        <f t="shared" si="39"/>
        <v/>
      </c>
      <c r="ML111" s="378" t="str">
        <f t="shared" si="39"/>
        <v/>
      </c>
      <c r="MM111" s="378" t="str">
        <f t="shared" si="39"/>
        <v/>
      </c>
      <c r="MN111" s="378" t="str">
        <f t="shared" si="39"/>
        <v/>
      </c>
      <c r="MO111" s="378" t="str">
        <f t="shared" si="39"/>
        <v/>
      </c>
      <c r="MP111" s="378" t="str">
        <f t="shared" si="39"/>
        <v/>
      </c>
      <c r="MQ111" s="378" t="str">
        <f t="shared" si="39"/>
        <v/>
      </c>
      <c r="MR111" s="378" t="str">
        <f t="shared" si="39"/>
        <v/>
      </c>
      <c r="MS111" s="378" t="str">
        <f t="shared" si="39"/>
        <v/>
      </c>
      <c r="MT111" s="378" t="str">
        <f t="shared" si="39"/>
        <v/>
      </c>
      <c r="MU111" s="378" t="str">
        <f t="shared" si="39"/>
        <v/>
      </c>
      <c r="MV111" s="378" t="str">
        <f t="shared" si="39"/>
        <v/>
      </c>
      <c r="MW111" s="378" t="str">
        <f t="shared" si="39"/>
        <v/>
      </c>
      <c r="MX111" s="378" t="str">
        <f t="shared" si="39"/>
        <v/>
      </c>
      <c r="MY111" s="378" t="str">
        <f t="shared" si="39"/>
        <v/>
      </c>
      <c r="MZ111" s="378" t="str">
        <f t="shared" si="39"/>
        <v/>
      </c>
      <c r="NA111" s="378" t="str">
        <f t="shared" ref="NA111:PL111" si="40">IF(COUNT(NA17:NA19)=0,"",ROUND((AVERAGE(NA17:NA19,NA26:NA28,NA35:NA37,NA44:NA46,NA53:NA55,NA62:NA64,NA71:NA73,NA80:NA82,NA89:NA91,NA98:NA100)),10))</f>
        <v/>
      </c>
      <c r="NB111" s="378" t="str">
        <f t="shared" si="40"/>
        <v/>
      </c>
      <c r="NC111" s="378" t="str">
        <f t="shared" si="40"/>
        <v/>
      </c>
      <c r="ND111" s="378" t="str">
        <f t="shared" si="40"/>
        <v/>
      </c>
      <c r="NE111" s="378" t="str">
        <f t="shared" si="40"/>
        <v/>
      </c>
      <c r="NF111" s="378" t="str">
        <f t="shared" si="40"/>
        <v/>
      </c>
      <c r="NG111" s="378" t="str">
        <f t="shared" si="40"/>
        <v/>
      </c>
      <c r="NH111" s="378" t="str">
        <f t="shared" si="40"/>
        <v/>
      </c>
      <c r="NI111" s="378" t="str">
        <f t="shared" si="40"/>
        <v/>
      </c>
      <c r="NJ111" s="378" t="str">
        <f t="shared" si="40"/>
        <v/>
      </c>
      <c r="NK111" s="378" t="str">
        <f t="shared" si="40"/>
        <v/>
      </c>
      <c r="NL111" s="378" t="str">
        <f t="shared" si="40"/>
        <v/>
      </c>
      <c r="NM111" s="378" t="str">
        <f t="shared" si="40"/>
        <v/>
      </c>
      <c r="NN111" s="378" t="str">
        <f t="shared" si="40"/>
        <v/>
      </c>
      <c r="NO111" s="378" t="str">
        <f t="shared" si="40"/>
        <v/>
      </c>
      <c r="NP111" s="378" t="str">
        <f t="shared" si="40"/>
        <v/>
      </c>
      <c r="NQ111" s="378" t="str">
        <f t="shared" si="40"/>
        <v/>
      </c>
      <c r="NR111" s="378" t="str">
        <f t="shared" si="40"/>
        <v/>
      </c>
      <c r="NS111" s="378" t="str">
        <f t="shared" si="40"/>
        <v/>
      </c>
      <c r="NT111" s="378" t="str">
        <f t="shared" si="40"/>
        <v/>
      </c>
      <c r="NU111" s="378" t="str">
        <f t="shared" si="40"/>
        <v/>
      </c>
      <c r="NV111" s="378" t="str">
        <f t="shared" si="40"/>
        <v/>
      </c>
      <c r="NW111" s="378" t="str">
        <f t="shared" si="40"/>
        <v/>
      </c>
      <c r="NX111" s="378" t="str">
        <f t="shared" si="40"/>
        <v/>
      </c>
      <c r="NY111" s="378" t="str">
        <f t="shared" si="40"/>
        <v/>
      </c>
      <c r="NZ111" s="378" t="str">
        <f t="shared" si="40"/>
        <v/>
      </c>
      <c r="OA111" s="378" t="str">
        <f t="shared" si="40"/>
        <v/>
      </c>
      <c r="OB111" s="378" t="str">
        <f t="shared" si="40"/>
        <v/>
      </c>
      <c r="OC111" s="378" t="str">
        <f t="shared" si="40"/>
        <v/>
      </c>
      <c r="OD111" s="378" t="str">
        <f t="shared" si="40"/>
        <v/>
      </c>
      <c r="OE111" s="378" t="str">
        <f t="shared" si="40"/>
        <v/>
      </c>
      <c r="OF111" s="378" t="str">
        <f t="shared" si="40"/>
        <v/>
      </c>
      <c r="OG111" s="378" t="str">
        <f t="shared" si="40"/>
        <v/>
      </c>
      <c r="OH111" s="378" t="str">
        <f t="shared" si="40"/>
        <v/>
      </c>
      <c r="OI111" s="378" t="str">
        <f t="shared" si="40"/>
        <v/>
      </c>
      <c r="OJ111" s="378" t="str">
        <f t="shared" si="40"/>
        <v/>
      </c>
      <c r="OK111" s="378" t="str">
        <f t="shared" si="40"/>
        <v/>
      </c>
      <c r="OL111" s="378" t="str">
        <f t="shared" si="40"/>
        <v/>
      </c>
      <c r="OM111" s="378" t="str">
        <f t="shared" si="40"/>
        <v/>
      </c>
      <c r="ON111" s="378" t="str">
        <f t="shared" si="40"/>
        <v/>
      </c>
      <c r="OO111" s="378" t="str">
        <f t="shared" si="40"/>
        <v/>
      </c>
      <c r="OP111" s="378" t="str">
        <f t="shared" si="40"/>
        <v/>
      </c>
      <c r="OQ111" s="378" t="str">
        <f t="shared" si="40"/>
        <v/>
      </c>
      <c r="OR111" s="378" t="str">
        <f t="shared" si="40"/>
        <v/>
      </c>
      <c r="OS111" s="378" t="str">
        <f t="shared" si="40"/>
        <v/>
      </c>
      <c r="OT111" s="378" t="str">
        <f t="shared" si="40"/>
        <v/>
      </c>
      <c r="OU111" s="378" t="str">
        <f t="shared" si="40"/>
        <v/>
      </c>
      <c r="OV111" s="378" t="str">
        <f t="shared" si="40"/>
        <v/>
      </c>
      <c r="OW111" s="378" t="str">
        <f t="shared" si="40"/>
        <v/>
      </c>
      <c r="OX111" s="378" t="str">
        <f t="shared" si="40"/>
        <v/>
      </c>
      <c r="OY111" s="378" t="str">
        <f t="shared" si="40"/>
        <v/>
      </c>
      <c r="OZ111" s="378" t="str">
        <f t="shared" si="40"/>
        <v/>
      </c>
      <c r="PA111" s="378" t="str">
        <f t="shared" si="40"/>
        <v/>
      </c>
      <c r="PB111" s="378" t="str">
        <f t="shared" si="40"/>
        <v/>
      </c>
      <c r="PC111" s="378" t="str">
        <f t="shared" si="40"/>
        <v/>
      </c>
      <c r="PD111" s="378" t="str">
        <f t="shared" si="40"/>
        <v/>
      </c>
      <c r="PE111" s="378" t="str">
        <f t="shared" si="40"/>
        <v/>
      </c>
      <c r="PF111" s="378" t="str">
        <f t="shared" si="40"/>
        <v/>
      </c>
      <c r="PG111" s="378" t="str">
        <f t="shared" si="40"/>
        <v/>
      </c>
      <c r="PH111" s="378" t="str">
        <f t="shared" si="40"/>
        <v/>
      </c>
      <c r="PI111" s="378" t="str">
        <f t="shared" si="40"/>
        <v/>
      </c>
      <c r="PJ111" s="378" t="str">
        <f t="shared" si="40"/>
        <v/>
      </c>
      <c r="PK111" s="378" t="str">
        <f t="shared" si="40"/>
        <v/>
      </c>
      <c r="PL111" s="378" t="str">
        <f t="shared" si="40"/>
        <v/>
      </c>
      <c r="PM111" s="378" t="str">
        <f t="shared" ref="PM111:RX111" si="41">IF(COUNT(PM17:PM19)=0,"",ROUND((AVERAGE(PM17:PM19,PM26:PM28,PM35:PM37,PM44:PM46,PM53:PM55,PM62:PM64,PM71:PM73,PM80:PM82,PM89:PM91,PM98:PM100)),10))</f>
        <v/>
      </c>
      <c r="PN111" s="378" t="str">
        <f t="shared" si="41"/>
        <v/>
      </c>
      <c r="PO111" s="378" t="str">
        <f t="shared" si="41"/>
        <v/>
      </c>
      <c r="PP111" s="378" t="str">
        <f t="shared" si="41"/>
        <v/>
      </c>
      <c r="PQ111" s="378" t="str">
        <f t="shared" si="41"/>
        <v/>
      </c>
      <c r="PR111" s="378" t="str">
        <f t="shared" si="41"/>
        <v/>
      </c>
      <c r="PS111" s="378" t="str">
        <f t="shared" si="41"/>
        <v/>
      </c>
      <c r="PT111" s="378" t="str">
        <f t="shared" si="41"/>
        <v/>
      </c>
      <c r="PU111" s="378" t="str">
        <f t="shared" si="41"/>
        <v/>
      </c>
      <c r="PV111" s="378" t="str">
        <f t="shared" si="41"/>
        <v/>
      </c>
      <c r="PW111" s="378" t="str">
        <f t="shared" si="41"/>
        <v/>
      </c>
      <c r="PX111" s="378" t="str">
        <f t="shared" si="41"/>
        <v/>
      </c>
      <c r="PY111" s="378" t="str">
        <f t="shared" si="41"/>
        <v/>
      </c>
      <c r="PZ111" s="378" t="str">
        <f t="shared" si="41"/>
        <v/>
      </c>
      <c r="QA111" s="378" t="str">
        <f t="shared" si="41"/>
        <v/>
      </c>
      <c r="QB111" s="378" t="str">
        <f t="shared" si="41"/>
        <v/>
      </c>
      <c r="QC111" s="378" t="str">
        <f t="shared" si="41"/>
        <v/>
      </c>
      <c r="QD111" s="378" t="str">
        <f t="shared" si="41"/>
        <v/>
      </c>
      <c r="QE111" s="378" t="str">
        <f t="shared" si="41"/>
        <v/>
      </c>
      <c r="QF111" s="378" t="str">
        <f t="shared" si="41"/>
        <v/>
      </c>
      <c r="QG111" s="378" t="str">
        <f t="shared" si="41"/>
        <v/>
      </c>
      <c r="QH111" s="378" t="str">
        <f t="shared" si="41"/>
        <v/>
      </c>
      <c r="QI111" s="378" t="str">
        <f t="shared" si="41"/>
        <v/>
      </c>
      <c r="QJ111" s="378" t="str">
        <f t="shared" si="41"/>
        <v/>
      </c>
      <c r="QK111" s="378" t="str">
        <f t="shared" si="41"/>
        <v/>
      </c>
      <c r="QL111" s="378" t="str">
        <f t="shared" si="41"/>
        <v/>
      </c>
      <c r="QM111" s="378" t="str">
        <f t="shared" si="41"/>
        <v/>
      </c>
      <c r="QN111" s="378" t="str">
        <f t="shared" si="41"/>
        <v/>
      </c>
      <c r="QO111" s="378" t="str">
        <f t="shared" si="41"/>
        <v/>
      </c>
      <c r="QP111" s="378" t="str">
        <f t="shared" si="41"/>
        <v/>
      </c>
      <c r="QQ111" s="378" t="str">
        <f t="shared" si="41"/>
        <v/>
      </c>
      <c r="QR111" s="378" t="str">
        <f t="shared" si="41"/>
        <v/>
      </c>
      <c r="QS111" s="378" t="str">
        <f t="shared" si="41"/>
        <v/>
      </c>
      <c r="QT111" s="378" t="str">
        <f t="shared" si="41"/>
        <v/>
      </c>
      <c r="QU111" s="378" t="str">
        <f t="shared" si="41"/>
        <v/>
      </c>
      <c r="QV111" s="378" t="str">
        <f t="shared" si="41"/>
        <v/>
      </c>
      <c r="QW111" s="378" t="str">
        <f t="shared" si="41"/>
        <v/>
      </c>
      <c r="QX111" s="378" t="str">
        <f t="shared" si="41"/>
        <v/>
      </c>
      <c r="QY111" s="378" t="str">
        <f t="shared" si="41"/>
        <v/>
      </c>
      <c r="QZ111" s="378" t="str">
        <f t="shared" si="41"/>
        <v/>
      </c>
      <c r="RA111" s="378" t="str">
        <f t="shared" si="41"/>
        <v/>
      </c>
      <c r="RB111" s="378" t="str">
        <f t="shared" si="41"/>
        <v/>
      </c>
      <c r="RC111" s="378" t="str">
        <f t="shared" si="41"/>
        <v/>
      </c>
      <c r="RD111" s="378" t="str">
        <f t="shared" si="41"/>
        <v/>
      </c>
      <c r="RE111" s="378" t="str">
        <f t="shared" si="41"/>
        <v/>
      </c>
      <c r="RF111" s="378" t="str">
        <f t="shared" si="41"/>
        <v/>
      </c>
      <c r="RG111" s="378" t="str">
        <f t="shared" si="41"/>
        <v/>
      </c>
      <c r="RH111" s="378" t="str">
        <f t="shared" si="41"/>
        <v/>
      </c>
      <c r="RI111" s="378" t="str">
        <f t="shared" si="41"/>
        <v/>
      </c>
      <c r="RJ111" s="378" t="str">
        <f t="shared" si="41"/>
        <v/>
      </c>
      <c r="RK111" s="378" t="str">
        <f t="shared" si="41"/>
        <v/>
      </c>
      <c r="RL111" s="378" t="str">
        <f t="shared" si="41"/>
        <v/>
      </c>
      <c r="RM111" s="378" t="str">
        <f t="shared" si="41"/>
        <v/>
      </c>
      <c r="RN111" s="378" t="str">
        <f t="shared" si="41"/>
        <v/>
      </c>
      <c r="RO111" s="378" t="str">
        <f t="shared" si="41"/>
        <v/>
      </c>
      <c r="RP111" s="378" t="str">
        <f t="shared" si="41"/>
        <v/>
      </c>
      <c r="RQ111" s="378" t="str">
        <f t="shared" si="41"/>
        <v/>
      </c>
      <c r="RR111" s="378" t="str">
        <f t="shared" si="41"/>
        <v/>
      </c>
      <c r="RS111" s="378" t="str">
        <f t="shared" si="41"/>
        <v/>
      </c>
      <c r="RT111" s="378" t="str">
        <f t="shared" si="41"/>
        <v/>
      </c>
      <c r="RU111" s="378" t="str">
        <f t="shared" si="41"/>
        <v/>
      </c>
      <c r="RV111" s="378" t="str">
        <f t="shared" si="41"/>
        <v/>
      </c>
      <c r="RW111" s="378" t="str">
        <f t="shared" si="41"/>
        <v/>
      </c>
      <c r="RX111" s="378" t="str">
        <f t="shared" si="41"/>
        <v/>
      </c>
      <c r="RY111" s="378" t="str">
        <f t="shared" ref="RY111:UJ111" si="42">IF(COUNT(RY17:RY19)=0,"",ROUND((AVERAGE(RY17:RY19,RY26:RY28,RY35:RY37,RY44:RY46,RY53:RY55,RY62:RY64,RY71:RY73,RY80:RY82,RY89:RY91,RY98:RY100)),10))</f>
        <v/>
      </c>
      <c r="RZ111" s="378" t="str">
        <f t="shared" si="42"/>
        <v/>
      </c>
      <c r="SA111" s="378" t="str">
        <f t="shared" si="42"/>
        <v/>
      </c>
      <c r="SB111" s="378" t="str">
        <f t="shared" si="42"/>
        <v/>
      </c>
      <c r="SC111" s="378" t="str">
        <f t="shared" si="42"/>
        <v/>
      </c>
      <c r="SD111" s="378" t="str">
        <f t="shared" si="42"/>
        <v/>
      </c>
      <c r="SE111" s="378" t="str">
        <f t="shared" si="42"/>
        <v/>
      </c>
      <c r="SF111" s="378" t="str">
        <f t="shared" si="42"/>
        <v/>
      </c>
      <c r="SG111" s="378" t="str">
        <f t="shared" si="42"/>
        <v/>
      </c>
      <c r="SH111" s="378" t="str">
        <f t="shared" si="42"/>
        <v/>
      </c>
      <c r="SI111" s="378" t="str">
        <f t="shared" si="42"/>
        <v/>
      </c>
      <c r="SJ111" s="378" t="str">
        <f t="shared" si="42"/>
        <v/>
      </c>
      <c r="SK111" s="378" t="str">
        <f t="shared" si="42"/>
        <v/>
      </c>
      <c r="SL111" s="378" t="str">
        <f t="shared" si="42"/>
        <v/>
      </c>
      <c r="SM111" s="378" t="str">
        <f t="shared" si="42"/>
        <v/>
      </c>
      <c r="SN111" s="378" t="str">
        <f t="shared" si="42"/>
        <v/>
      </c>
      <c r="SO111" s="378" t="str">
        <f t="shared" si="42"/>
        <v/>
      </c>
      <c r="SP111" s="378" t="str">
        <f t="shared" si="42"/>
        <v/>
      </c>
      <c r="SQ111" s="378" t="str">
        <f t="shared" si="42"/>
        <v/>
      </c>
      <c r="SR111" s="378" t="str">
        <f t="shared" si="42"/>
        <v/>
      </c>
      <c r="SS111" s="378" t="str">
        <f t="shared" si="42"/>
        <v/>
      </c>
      <c r="ST111" s="378" t="str">
        <f t="shared" si="42"/>
        <v/>
      </c>
      <c r="SU111" s="378" t="str">
        <f t="shared" si="42"/>
        <v/>
      </c>
      <c r="SV111" s="378" t="str">
        <f t="shared" si="42"/>
        <v/>
      </c>
      <c r="SW111" s="378" t="str">
        <f t="shared" si="42"/>
        <v/>
      </c>
      <c r="SX111" s="378" t="str">
        <f t="shared" si="42"/>
        <v/>
      </c>
      <c r="SY111" s="378" t="str">
        <f t="shared" si="42"/>
        <v/>
      </c>
      <c r="SZ111" s="378" t="str">
        <f t="shared" si="42"/>
        <v/>
      </c>
      <c r="TA111" s="378" t="str">
        <f t="shared" si="42"/>
        <v/>
      </c>
      <c r="TB111" s="378" t="str">
        <f t="shared" si="42"/>
        <v/>
      </c>
      <c r="TC111" s="378" t="str">
        <f t="shared" si="42"/>
        <v/>
      </c>
      <c r="TD111" s="378" t="str">
        <f t="shared" si="42"/>
        <v/>
      </c>
      <c r="TE111" s="378" t="str">
        <f t="shared" si="42"/>
        <v/>
      </c>
      <c r="TF111" s="378" t="str">
        <f t="shared" si="42"/>
        <v/>
      </c>
      <c r="TG111" s="378" t="str">
        <f t="shared" si="42"/>
        <v/>
      </c>
      <c r="TH111" s="378" t="str">
        <f t="shared" si="42"/>
        <v/>
      </c>
      <c r="TI111" s="378" t="str">
        <f t="shared" si="42"/>
        <v/>
      </c>
      <c r="TJ111" s="378" t="str">
        <f t="shared" si="42"/>
        <v/>
      </c>
      <c r="TK111" s="378" t="str">
        <f t="shared" si="42"/>
        <v/>
      </c>
      <c r="TL111" s="378" t="str">
        <f t="shared" si="42"/>
        <v/>
      </c>
      <c r="TM111" s="378" t="str">
        <f t="shared" si="42"/>
        <v/>
      </c>
      <c r="TN111" s="378" t="str">
        <f t="shared" si="42"/>
        <v/>
      </c>
      <c r="TO111" s="378" t="str">
        <f t="shared" si="42"/>
        <v/>
      </c>
      <c r="TP111" s="378" t="str">
        <f t="shared" si="42"/>
        <v/>
      </c>
      <c r="TQ111" s="378" t="str">
        <f t="shared" si="42"/>
        <v/>
      </c>
      <c r="TR111" s="378" t="str">
        <f t="shared" si="42"/>
        <v/>
      </c>
      <c r="TS111" s="378" t="str">
        <f t="shared" si="42"/>
        <v/>
      </c>
      <c r="TT111" s="378" t="str">
        <f t="shared" si="42"/>
        <v/>
      </c>
      <c r="TU111" s="378" t="str">
        <f t="shared" si="42"/>
        <v/>
      </c>
      <c r="TV111" s="378" t="str">
        <f t="shared" si="42"/>
        <v/>
      </c>
      <c r="TW111" s="378" t="str">
        <f t="shared" si="42"/>
        <v/>
      </c>
      <c r="TX111" s="378" t="str">
        <f t="shared" si="42"/>
        <v/>
      </c>
      <c r="TY111" s="378" t="str">
        <f t="shared" si="42"/>
        <v/>
      </c>
      <c r="TZ111" s="378" t="str">
        <f t="shared" si="42"/>
        <v/>
      </c>
      <c r="UA111" s="378" t="str">
        <f t="shared" si="42"/>
        <v/>
      </c>
      <c r="UB111" s="378" t="str">
        <f t="shared" si="42"/>
        <v/>
      </c>
      <c r="UC111" s="378" t="str">
        <f t="shared" si="42"/>
        <v/>
      </c>
      <c r="UD111" s="378" t="str">
        <f t="shared" si="42"/>
        <v/>
      </c>
      <c r="UE111" s="378" t="str">
        <f t="shared" si="42"/>
        <v/>
      </c>
      <c r="UF111" s="378" t="str">
        <f t="shared" si="42"/>
        <v/>
      </c>
      <c r="UG111" s="378" t="str">
        <f t="shared" si="42"/>
        <v/>
      </c>
      <c r="UH111" s="378" t="str">
        <f t="shared" si="42"/>
        <v/>
      </c>
      <c r="UI111" s="378" t="str">
        <f t="shared" si="42"/>
        <v/>
      </c>
      <c r="UJ111" s="378" t="str">
        <f t="shared" si="42"/>
        <v/>
      </c>
      <c r="UK111" s="378" t="str">
        <f t="shared" ref="UK111:WI111" si="43">IF(COUNT(UK17:UK19)=0,"",ROUND((AVERAGE(UK17:UK19,UK26:UK28,UK35:UK37,UK44:UK46,UK53:UK55,UK62:UK64,UK71:UK73,UK80:UK82,UK89:UK91,UK98:UK100)),10))</f>
        <v/>
      </c>
      <c r="UL111" s="378" t="str">
        <f t="shared" si="43"/>
        <v/>
      </c>
      <c r="UM111" s="378" t="str">
        <f t="shared" si="43"/>
        <v/>
      </c>
      <c r="UN111" s="378" t="str">
        <f t="shared" si="43"/>
        <v/>
      </c>
      <c r="UO111" s="378" t="str">
        <f t="shared" si="43"/>
        <v/>
      </c>
      <c r="UP111" s="378" t="str">
        <f t="shared" si="43"/>
        <v/>
      </c>
      <c r="UQ111" s="378" t="str">
        <f t="shared" si="43"/>
        <v/>
      </c>
      <c r="UR111" s="378" t="str">
        <f t="shared" si="43"/>
        <v/>
      </c>
      <c r="US111" s="378" t="str">
        <f t="shared" si="43"/>
        <v/>
      </c>
      <c r="UT111" s="378" t="str">
        <f t="shared" si="43"/>
        <v/>
      </c>
      <c r="UU111" s="378" t="str">
        <f t="shared" si="43"/>
        <v/>
      </c>
      <c r="UV111" s="378" t="str">
        <f t="shared" si="43"/>
        <v/>
      </c>
      <c r="UW111" s="378" t="str">
        <f t="shared" si="43"/>
        <v/>
      </c>
      <c r="UX111" s="378" t="str">
        <f t="shared" si="43"/>
        <v/>
      </c>
      <c r="UY111" s="378" t="str">
        <f t="shared" si="43"/>
        <v/>
      </c>
      <c r="UZ111" s="378" t="str">
        <f t="shared" si="43"/>
        <v/>
      </c>
      <c r="VA111" s="378" t="str">
        <f t="shared" si="43"/>
        <v/>
      </c>
      <c r="VB111" s="378" t="str">
        <f t="shared" si="43"/>
        <v/>
      </c>
      <c r="VC111" s="378" t="str">
        <f t="shared" si="43"/>
        <v/>
      </c>
      <c r="VD111" s="378" t="str">
        <f t="shared" si="43"/>
        <v/>
      </c>
      <c r="VE111" s="378" t="str">
        <f t="shared" si="43"/>
        <v/>
      </c>
      <c r="VF111" s="378" t="str">
        <f t="shared" si="43"/>
        <v/>
      </c>
      <c r="VG111" s="378" t="str">
        <f t="shared" si="43"/>
        <v/>
      </c>
      <c r="VH111" s="378" t="str">
        <f t="shared" si="43"/>
        <v/>
      </c>
      <c r="VI111" s="378" t="str">
        <f t="shared" si="43"/>
        <v/>
      </c>
      <c r="VJ111" s="378" t="str">
        <f t="shared" si="43"/>
        <v/>
      </c>
      <c r="VK111" s="378" t="str">
        <f t="shared" si="43"/>
        <v/>
      </c>
      <c r="VL111" s="378" t="str">
        <f t="shared" si="43"/>
        <v/>
      </c>
      <c r="VM111" s="378" t="str">
        <f t="shared" si="43"/>
        <v/>
      </c>
      <c r="VN111" s="378" t="str">
        <f t="shared" si="43"/>
        <v/>
      </c>
      <c r="VO111" s="378" t="str">
        <f t="shared" si="43"/>
        <v/>
      </c>
      <c r="VP111" s="378" t="str">
        <f t="shared" si="43"/>
        <v/>
      </c>
      <c r="VQ111" s="378" t="str">
        <f t="shared" si="43"/>
        <v/>
      </c>
      <c r="VR111" s="378" t="str">
        <f t="shared" si="43"/>
        <v/>
      </c>
      <c r="VS111" s="378" t="str">
        <f t="shared" si="43"/>
        <v/>
      </c>
      <c r="VT111" s="378" t="str">
        <f t="shared" si="43"/>
        <v/>
      </c>
      <c r="VU111" s="378" t="str">
        <f t="shared" si="43"/>
        <v/>
      </c>
      <c r="VV111" s="378" t="str">
        <f t="shared" si="43"/>
        <v/>
      </c>
      <c r="VW111" s="378" t="str">
        <f t="shared" si="43"/>
        <v/>
      </c>
      <c r="VX111" s="378" t="str">
        <f t="shared" si="43"/>
        <v/>
      </c>
      <c r="VY111" s="378" t="str">
        <f t="shared" si="43"/>
        <v/>
      </c>
      <c r="VZ111" s="378" t="str">
        <f t="shared" si="43"/>
        <v/>
      </c>
      <c r="WA111" s="378" t="str">
        <f t="shared" si="43"/>
        <v/>
      </c>
      <c r="WB111" s="378" t="str">
        <f t="shared" si="43"/>
        <v/>
      </c>
      <c r="WC111" s="378" t="str">
        <f t="shared" si="43"/>
        <v/>
      </c>
      <c r="WD111" s="378" t="str">
        <f t="shared" si="43"/>
        <v/>
      </c>
      <c r="WE111" s="378" t="str">
        <f t="shared" si="43"/>
        <v/>
      </c>
      <c r="WF111" s="378" t="str">
        <f t="shared" si="43"/>
        <v/>
      </c>
      <c r="WG111" s="378" t="str">
        <f t="shared" si="43"/>
        <v/>
      </c>
      <c r="WH111" s="378" t="str">
        <f t="shared" si="43"/>
        <v/>
      </c>
      <c r="WI111" s="378" t="str">
        <f t="shared" si="43"/>
        <v/>
      </c>
    </row>
    <row r="112" spans="1:607">
      <c r="A112" s="348"/>
      <c r="B112" s="360" t="s">
        <v>844</v>
      </c>
      <c r="C112" s="348"/>
      <c r="D112" s="348"/>
      <c r="E112" s="348"/>
      <c r="F112" s="348"/>
      <c r="G112" s="361" t="str">
        <f t="shared" si="2"/>
        <v/>
      </c>
      <c r="H112" s="361" t="str">
        <f t="shared" si="3"/>
        <v/>
      </c>
      <c r="I112" s="397"/>
      <c r="J112" s="348"/>
      <c r="K112" s="348"/>
      <c r="L112" s="348"/>
      <c r="M112" s="348"/>
      <c r="N112" s="400"/>
      <c r="O112" s="400"/>
      <c r="P112" s="400"/>
      <c r="Q112" s="400"/>
      <c r="R112" s="400"/>
      <c r="S112" s="400"/>
      <c r="T112" s="400"/>
      <c r="U112" s="400"/>
      <c r="V112" s="400"/>
      <c r="W112" s="400"/>
      <c r="X112" s="400"/>
      <c r="Y112" s="400"/>
      <c r="Z112" s="400"/>
      <c r="AA112" s="400"/>
      <c r="AB112" s="400"/>
      <c r="AC112" s="400"/>
      <c r="AD112" s="400"/>
      <c r="AE112" s="400"/>
      <c r="AF112" s="400"/>
      <c r="AG112" s="400"/>
      <c r="AH112" s="400"/>
      <c r="AI112" s="400"/>
      <c r="AJ112" s="400"/>
      <c r="AK112" s="400"/>
      <c r="AL112" s="400"/>
      <c r="AM112" s="400"/>
      <c r="AN112" s="400"/>
      <c r="AO112" s="400"/>
      <c r="AP112" s="400"/>
      <c r="AQ112" s="400"/>
      <c r="AR112" s="400"/>
      <c r="AS112" s="400"/>
      <c r="AT112" s="400"/>
      <c r="AU112" s="400"/>
      <c r="AV112" s="400"/>
      <c r="AW112" s="400"/>
      <c r="AX112" s="400"/>
      <c r="AY112" s="400"/>
      <c r="AZ112" s="400"/>
      <c r="BA112" s="400"/>
      <c r="BB112" s="400"/>
      <c r="BC112" s="400"/>
      <c r="BD112" s="400"/>
      <c r="BE112" s="400"/>
      <c r="BF112" s="400"/>
      <c r="BG112" s="400"/>
      <c r="BH112" s="400"/>
      <c r="BI112" s="400"/>
      <c r="BJ112" s="400"/>
      <c r="BK112" s="400"/>
      <c r="BL112" s="400"/>
      <c r="BM112" s="400"/>
      <c r="BN112" s="400"/>
      <c r="BO112" s="400"/>
      <c r="BP112" s="400"/>
      <c r="BQ112" s="400"/>
      <c r="BR112" s="400"/>
      <c r="BS112" s="400"/>
      <c r="BT112" s="400"/>
      <c r="BU112" s="400"/>
      <c r="BV112" s="400"/>
      <c r="BW112" s="400"/>
      <c r="BX112" s="400"/>
      <c r="BY112" s="400"/>
      <c r="BZ112" s="400"/>
      <c r="CA112" s="400"/>
      <c r="CB112" s="400"/>
      <c r="CC112" s="400"/>
      <c r="CD112" s="400"/>
      <c r="CE112" s="400"/>
      <c r="CF112" s="400"/>
      <c r="CG112" s="400"/>
      <c r="CH112" s="400"/>
      <c r="CI112" s="400"/>
      <c r="CJ112" s="400"/>
      <c r="CK112" s="400"/>
      <c r="CL112" s="400"/>
      <c r="CM112" s="400"/>
      <c r="CN112" s="400"/>
      <c r="CO112" s="400"/>
      <c r="CP112" s="400"/>
      <c r="CQ112" s="400"/>
      <c r="CR112" s="400"/>
      <c r="CS112" s="400"/>
      <c r="CT112" s="400"/>
      <c r="CU112" s="400"/>
      <c r="CV112" s="400"/>
      <c r="CW112" s="400"/>
      <c r="CX112" s="400"/>
      <c r="CY112" s="400"/>
      <c r="CZ112" s="362"/>
      <c r="DA112" s="900"/>
      <c r="DB112" s="899" t="s">
        <v>1272</v>
      </c>
      <c r="DC112" s="899"/>
      <c r="DD112" s="378" t="str">
        <f>IF(COUNT(DD20:DD22)=0,"",ROUND((AVERAGE(DD20:DD22,DD29:DD31,DD38:DD40,DD47:DD49,DD56:DD58,DD65:DD67,DD74:DD76,DD83:DD85,DD92:DD94,DD101)),10))</f>
        <v/>
      </c>
      <c r="DE112" s="378" t="str">
        <f t="shared" ref="DE112:FP112" si="44">IF(COUNT(DE20:DE22)=0,"",ROUND((AVERAGE(DE20:DE22,DE29:DE31,DE38:DE40,DE47:DE49,DE56:DE58,DE65:DE67,DE74:DE76,DE83:DE85,DE92:DE94,DE101)),10))</f>
        <v/>
      </c>
      <c r="DF112" s="378" t="str">
        <f t="shared" si="44"/>
        <v/>
      </c>
      <c r="DG112" s="378" t="str">
        <f t="shared" si="44"/>
        <v/>
      </c>
      <c r="DH112" s="378" t="str">
        <f t="shared" si="44"/>
        <v/>
      </c>
      <c r="DI112" s="378" t="str">
        <f t="shared" si="44"/>
        <v/>
      </c>
      <c r="DJ112" s="378" t="str">
        <f t="shared" si="44"/>
        <v/>
      </c>
      <c r="DK112" s="378" t="str">
        <f t="shared" si="44"/>
        <v/>
      </c>
      <c r="DL112" s="378" t="str">
        <f t="shared" si="44"/>
        <v/>
      </c>
      <c r="DM112" s="378" t="str">
        <f t="shared" si="44"/>
        <v/>
      </c>
      <c r="DN112" s="378" t="str">
        <f t="shared" si="44"/>
        <v/>
      </c>
      <c r="DO112" s="378" t="str">
        <f t="shared" si="44"/>
        <v/>
      </c>
      <c r="DP112" s="378" t="str">
        <f t="shared" si="44"/>
        <v/>
      </c>
      <c r="DQ112" s="378" t="str">
        <f t="shared" si="44"/>
        <v/>
      </c>
      <c r="DR112" s="378" t="str">
        <f t="shared" si="44"/>
        <v/>
      </c>
      <c r="DS112" s="378" t="str">
        <f t="shared" si="44"/>
        <v/>
      </c>
      <c r="DT112" s="378" t="str">
        <f t="shared" si="44"/>
        <v/>
      </c>
      <c r="DU112" s="378" t="str">
        <f t="shared" si="44"/>
        <v/>
      </c>
      <c r="DV112" s="378" t="str">
        <f t="shared" si="44"/>
        <v/>
      </c>
      <c r="DW112" s="378" t="str">
        <f t="shared" si="44"/>
        <v/>
      </c>
      <c r="DX112" s="378" t="str">
        <f t="shared" si="44"/>
        <v/>
      </c>
      <c r="DY112" s="378" t="str">
        <f t="shared" si="44"/>
        <v/>
      </c>
      <c r="DZ112" s="378" t="str">
        <f t="shared" si="44"/>
        <v/>
      </c>
      <c r="EA112" s="378" t="str">
        <f t="shared" si="44"/>
        <v/>
      </c>
      <c r="EB112" s="378" t="str">
        <f t="shared" si="44"/>
        <v/>
      </c>
      <c r="EC112" s="378" t="str">
        <f t="shared" si="44"/>
        <v/>
      </c>
      <c r="ED112" s="378" t="str">
        <f t="shared" si="44"/>
        <v/>
      </c>
      <c r="EE112" s="378" t="str">
        <f t="shared" si="44"/>
        <v/>
      </c>
      <c r="EF112" s="378" t="str">
        <f t="shared" si="44"/>
        <v/>
      </c>
      <c r="EG112" s="378" t="str">
        <f t="shared" si="44"/>
        <v/>
      </c>
      <c r="EH112" s="378" t="str">
        <f t="shared" si="44"/>
        <v/>
      </c>
      <c r="EI112" s="378" t="str">
        <f t="shared" si="44"/>
        <v/>
      </c>
      <c r="EJ112" s="378" t="str">
        <f t="shared" si="44"/>
        <v/>
      </c>
      <c r="EK112" s="378" t="str">
        <f t="shared" si="44"/>
        <v/>
      </c>
      <c r="EL112" s="378" t="str">
        <f t="shared" si="44"/>
        <v/>
      </c>
      <c r="EM112" s="378" t="str">
        <f t="shared" si="44"/>
        <v/>
      </c>
      <c r="EN112" s="378" t="str">
        <f t="shared" si="44"/>
        <v/>
      </c>
      <c r="EO112" s="378" t="str">
        <f t="shared" si="44"/>
        <v/>
      </c>
      <c r="EP112" s="378" t="str">
        <f t="shared" si="44"/>
        <v/>
      </c>
      <c r="EQ112" s="378" t="str">
        <f t="shared" si="44"/>
        <v/>
      </c>
      <c r="ER112" s="378" t="str">
        <f t="shared" si="44"/>
        <v/>
      </c>
      <c r="ES112" s="378" t="str">
        <f t="shared" si="44"/>
        <v/>
      </c>
      <c r="ET112" s="378" t="str">
        <f t="shared" si="44"/>
        <v/>
      </c>
      <c r="EU112" s="378" t="str">
        <f t="shared" si="44"/>
        <v/>
      </c>
      <c r="EV112" s="378" t="str">
        <f t="shared" si="44"/>
        <v/>
      </c>
      <c r="EW112" s="378" t="str">
        <f t="shared" si="44"/>
        <v/>
      </c>
      <c r="EX112" s="378" t="str">
        <f t="shared" si="44"/>
        <v/>
      </c>
      <c r="EY112" s="378" t="str">
        <f t="shared" si="44"/>
        <v/>
      </c>
      <c r="EZ112" s="378" t="str">
        <f t="shared" si="44"/>
        <v/>
      </c>
      <c r="FA112" s="378" t="str">
        <f t="shared" si="44"/>
        <v/>
      </c>
      <c r="FB112" s="378" t="str">
        <f t="shared" si="44"/>
        <v/>
      </c>
      <c r="FC112" s="378" t="str">
        <f t="shared" si="44"/>
        <v/>
      </c>
      <c r="FD112" s="378" t="str">
        <f t="shared" si="44"/>
        <v/>
      </c>
      <c r="FE112" s="378" t="str">
        <f t="shared" si="44"/>
        <v/>
      </c>
      <c r="FF112" s="378" t="str">
        <f t="shared" si="44"/>
        <v/>
      </c>
      <c r="FG112" s="378" t="str">
        <f t="shared" si="44"/>
        <v/>
      </c>
      <c r="FH112" s="378" t="str">
        <f t="shared" si="44"/>
        <v/>
      </c>
      <c r="FI112" s="378" t="str">
        <f t="shared" si="44"/>
        <v/>
      </c>
      <c r="FJ112" s="378" t="str">
        <f t="shared" si="44"/>
        <v/>
      </c>
      <c r="FK112" s="378" t="str">
        <f t="shared" si="44"/>
        <v/>
      </c>
      <c r="FL112" s="378" t="str">
        <f t="shared" si="44"/>
        <v/>
      </c>
      <c r="FM112" s="378" t="str">
        <f t="shared" si="44"/>
        <v/>
      </c>
      <c r="FN112" s="378" t="str">
        <f t="shared" si="44"/>
        <v/>
      </c>
      <c r="FO112" s="378" t="str">
        <f t="shared" si="44"/>
        <v/>
      </c>
      <c r="FP112" s="378" t="str">
        <f t="shared" si="44"/>
        <v/>
      </c>
      <c r="FQ112" s="378" t="str">
        <f t="shared" ref="FQ112:IB112" si="45">IF(COUNT(FQ20:FQ22)=0,"",ROUND((AVERAGE(FQ20:FQ22,FQ29:FQ31,FQ38:FQ40,FQ47:FQ49,FQ56:FQ58,FQ65:FQ67,FQ74:FQ76,FQ83:FQ85,FQ92:FQ94,FQ101)),10))</f>
        <v/>
      </c>
      <c r="FR112" s="378" t="str">
        <f t="shared" si="45"/>
        <v/>
      </c>
      <c r="FS112" s="378" t="str">
        <f t="shared" si="45"/>
        <v/>
      </c>
      <c r="FT112" s="378" t="str">
        <f t="shared" si="45"/>
        <v/>
      </c>
      <c r="FU112" s="378" t="str">
        <f t="shared" si="45"/>
        <v/>
      </c>
      <c r="FV112" s="378" t="str">
        <f t="shared" si="45"/>
        <v/>
      </c>
      <c r="FW112" s="378" t="str">
        <f t="shared" si="45"/>
        <v/>
      </c>
      <c r="FX112" s="378" t="str">
        <f t="shared" si="45"/>
        <v/>
      </c>
      <c r="FY112" s="378" t="str">
        <f t="shared" si="45"/>
        <v/>
      </c>
      <c r="FZ112" s="378" t="str">
        <f t="shared" si="45"/>
        <v/>
      </c>
      <c r="GA112" s="378" t="str">
        <f t="shared" si="45"/>
        <v/>
      </c>
      <c r="GB112" s="378" t="str">
        <f t="shared" si="45"/>
        <v/>
      </c>
      <c r="GC112" s="378" t="str">
        <f t="shared" si="45"/>
        <v/>
      </c>
      <c r="GD112" s="378" t="str">
        <f t="shared" si="45"/>
        <v/>
      </c>
      <c r="GE112" s="378" t="str">
        <f t="shared" si="45"/>
        <v/>
      </c>
      <c r="GF112" s="378" t="str">
        <f t="shared" si="45"/>
        <v/>
      </c>
      <c r="GG112" s="378" t="str">
        <f t="shared" si="45"/>
        <v/>
      </c>
      <c r="GH112" s="378" t="str">
        <f t="shared" si="45"/>
        <v/>
      </c>
      <c r="GI112" s="378" t="str">
        <f t="shared" si="45"/>
        <v/>
      </c>
      <c r="GJ112" s="378" t="str">
        <f t="shared" si="45"/>
        <v/>
      </c>
      <c r="GK112" s="378" t="str">
        <f t="shared" si="45"/>
        <v/>
      </c>
      <c r="GL112" s="378" t="str">
        <f t="shared" si="45"/>
        <v/>
      </c>
      <c r="GM112" s="378" t="str">
        <f t="shared" si="45"/>
        <v/>
      </c>
      <c r="GN112" s="378" t="str">
        <f t="shared" si="45"/>
        <v/>
      </c>
      <c r="GO112" s="378" t="str">
        <f t="shared" si="45"/>
        <v/>
      </c>
      <c r="GP112" s="378" t="str">
        <f t="shared" si="45"/>
        <v/>
      </c>
      <c r="GQ112" s="378" t="str">
        <f t="shared" si="45"/>
        <v/>
      </c>
      <c r="GR112" s="378" t="str">
        <f t="shared" si="45"/>
        <v/>
      </c>
      <c r="GS112" s="378" t="str">
        <f t="shared" si="45"/>
        <v/>
      </c>
      <c r="GT112" s="378" t="str">
        <f t="shared" si="45"/>
        <v/>
      </c>
      <c r="GU112" s="378" t="str">
        <f t="shared" si="45"/>
        <v/>
      </c>
      <c r="GV112" s="378" t="str">
        <f t="shared" si="45"/>
        <v/>
      </c>
      <c r="GW112" s="378" t="str">
        <f t="shared" si="45"/>
        <v/>
      </c>
      <c r="GX112" s="378" t="str">
        <f t="shared" si="45"/>
        <v/>
      </c>
      <c r="GY112" s="378" t="str">
        <f t="shared" si="45"/>
        <v/>
      </c>
      <c r="GZ112" s="378" t="str">
        <f t="shared" si="45"/>
        <v/>
      </c>
      <c r="HA112" s="378" t="str">
        <f t="shared" si="45"/>
        <v/>
      </c>
      <c r="HB112" s="378" t="str">
        <f t="shared" si="45"/>
        <v/>
      </c>
      <c r="HC112" s="378" t="str">
        <f t="shared" si="45"/>
        <v/>
      </c>
      <c r="HD112" s="378" t="str">
        <f t="shared" si="45"/>
        <v/>
      </c>
      <c r="HE112" s="378" t="str">
        <f t="shared" si="45"/>
        <v/>
      </c>
      <c r="HF112" s="378" t="str">
        <f t="shared" si="45"/>
        <v/>
      </c>
      <c r="HG112" s="378" t="str">
        <f t="shared" si="45"/>
        <v/>
      </c>
      <c r="HH112" s="378" t="str">
        <f t="shared" si="45"/>
        <v/>
      </c>
      <c r="HI112" s="378" t="str">
        <f t="shared" si="45"/>
        <v/>
      </c>
      <c r="HJ112" s="378" t="str">
        <f t="shared" si="45"/>
        <v/>
      </c>
      <c r="HK112" s="378" t="str">
        <f t="shared" si="45"/>
        <v/>
      </c>
      <c r="HL112" s="378" t="str">
        <f t="shared" si="45"/>
        <v/>
      </c>
      <c r="HM112" s="378" t="str">
        <f t="shared" si="45"/>
        <v/>
      </c>
      <c r="HN112" s="378" t="str">
        <f t="shared" si="45"/>
        <v/>
      </c>
      <c r="HO112" s="378" t="str">
        <f t="shared" si="45"/>
        <v/>
      </c>
      <c r="HP112" s="378" t="str">
        <f t="shared" si="45"/>
        <v/>
      </c>
      <c r="HQ112" s="378" t="str">
        <f t="shared" si="45"/>
        <v/>
      </c>
      <c r="HR112" s="378" t="str">
        <f t="shared" si="45"/>
        <v/>
      </c>
      <c r="HS112" s="378" t="str">
        <f t="shared" si="45"/>
        <v/>
      </c>
      <c r="HT112" s="378" t="str">
        <f t="shared" si="45"/>
        <v/>
      </c>
      <c r="HU112" s="378" t="str">
        <f t="shared" si="45"/>
        <v/>
      </c>
      <c r="HV112" s="378" t="str">
        <f t="shared" si="45"/>
        <v/>
      </c>
      <c r="HW112" s="378" t="str">
        <f t="shared" si="45"/>
        <v/>
      </c>
      <c r="HX112" s="378" t="str">
        <f t="shared" si="45"/>
        <v/>
      </c>
      <c r="HY112" s="378" t="str">
        <f t="shared" si="45"/>
        <v/>
      </c>
      <c r="HZ112" s="378" t="str">
        <f t="shared" si="45"/>
        <v/>
      </c>
      <c r="IA112" s="378" t="str">
        <f t="shared" si="45"/>
        <v/>
      </c>
      <c r="IB112" s="378" t="str">
        <f t="shared" si="45"/>
        <v/>
      </c>
      <c r="IC112" s="378" t="str">
        <f t="shared" ref="IC112:KN112" si="46">IF(COUNT(IC20:IC22)=0,"",ROUND((AVERAGE(IC20:IC22,IC29:IC31,IC38:IC40,IC47:IC49,IC56:IC58,IC65:IC67,IC74:IC76,IC83:IC85,IC92:IC94,IC101)),10))</f>
        <v/>
      </c>
      <c r="ID112" s="378" t="str">
        <f t="shared" si="46"/>
        <v/>
      </c>
      <c r="IE112" s="378" t="str">
        <f t="shared" si="46"/>
        <v/>
      </c>
      <c r="IF112" s="378" t="str">
        <f t="shared" si="46"/>
        <v/>
      </c>
      <c r="IG112" s="378" t="str">
        <f t="shared" si="46"/>
        <v/>
      </c>
      <c r="IH112" s="378" t="str">
        <f t="shared" si="46"/>
        <v/>
      </c>
      <c r="II112" s="378" t="str">
        <f t="shared" si="46"/>
        <v/>
      </c>
      <c r="IJ112" s="378" t="str">
        <f t="shared" si="46"/>
        <v/>
      </c>
      <c r="IK112" s="378" t="str">
        <f t="shared" si="46"/>
        <v/>
      </c>
      <c r="IL112" s="378" t="str">
        <f t="shared" si="46"/>
        <v/>
      </c>
      <c r="IM112" s="378" t="str">
        <f t="shared" si="46"/>
        <v/>
      </c>
      <c r="IN112" s="378" t="str">
        <f t="shared" si="46"/>
        <v/>
      </c>
      <c r="IO112" s="378" t="str">
        <f t="shared" si="46"/>
        <v/>
      </c>
      <c r="IP112" s="378" t="str">
        <f t="shared" si="46"/>
        <v/>
      </c>
      <c r="IQ112" s="378" t="str">
        <f t="shared" si="46"/>
        <v/>
      </c>
      <c r="IR112" s="378" t="str">
        <f t="shared" si="46"/>
        <v/>
      </c>
      <c r="IS112" s="378" t="str">
        <f t="shared" si="46"/>
        <v/>
      </c>
      <c r="IT112" s="378" t="str">
        <f t="shared" si="46"/>
        <v/>
      </c>
      <c r="IU112" s="378" t="str">
        <f t="shared" si="46"/>
        <v/>
      </c>
      <c r="IV112" s="378" t="str">
        <f t="shared" si="46"/>
        <v/>
      </c>
      <c r="IW112" s="378" t="str">
        <f t="shared" si="46"/>
        <v/>
      </c>
      <c r="IX112" s="378" t="str">
        <f t="shared" si="46"/>
        <v/>
      </c>
      <c r="IY112" s="378" t="str">
        <f t="shared" si="46"/>
        <v/>
      </c>
      <c r="IZ112" s="378" t="str">
        <f t="shared" si="46"/>
        <v/>
      </c>
      <c r="JA112" s="378" t="str">
        <f t="shared" si="46"/>
        <v/>
      </c>
      <c r="JB112" s="378" t="str">
        <f t="shared" si="46"/>
        <v/>
      </c>
      <c r="JC112" s="378" t="str">
        <f t="shared" si="46"/>
        <v/>
      </c>
      <c r="JD112" s="378" t="str">
        <f t="shared" si="46"/>
        <v/>
      </c>
      <c r="JE112" s="378" t="str">
        <f t="shared" si="46"/>
        <v/>
      </c>
      <c r="JF112" s="378" t="str">
        <f t="shared" si="46"/>
        <v/>
      </c>
      <c r="JG112" s="378" t="str">
        <f t="shared" si="46"/>
        <v/>
      </c>
      <c r="JH112" s="378" t="str">
        <f t="shared" si="46"/>
        <v/>
      </c>
      <c r="JI112" s="378" t="str">
        <f t="shared" si="46"/>
        <v/>
      </c>
      <c r="JJ112" s="378" t="str">
        <f t="shared" si="46"/>
        <v/>
      </c>
      <c r="JK112" s="378" t="str">
        <f t="shared" si="46"/>
        <v/>
      </c>
      <c r="JL112" s="378" t="str">
        <f t="shared" si="46"/>
        <v/>
      </c>
      <c r="JM112" s="378" t="str">
        <f t="shared" si="46"/>
        <v/>
      </c>
      <c r="JN112" s="378" t="str">
        <f t="shared" si="46"/>
        <v/>
      </c>
      <c r="JO112" s="378" t="str">
        <f t="shared" si="46"/>
        <v/>
      </c>
      <c r="JP112" s="378" t="str">
        <f t="shared" si="46"/>
        <v/>
      </c>
      <c r="JQ112" s="378" t="str">
        <f t="shared" si="46"/>
        <v/>
      </c>
      <c r="JR112" s="378" t="str">
        <f t="shared" si="46"/>
        <v/>
      </c>
      <c r="JS112" s="378" t="str">
        <f t="shared" si="46"/>
        <v/>
      </c>
      <c r="JT112" s="378" t="str">
        <f t="shared" si="46"/>
        <v/>
      </c>
      <c r="JU112" s="378" t="str">
        <f t="shared" si="46"/>
        <v/>
      </c>
      <c r="JV112" s="378" t="str">
        <f t="shared" si="46"/>
        <v/>
      </c>
      <c r="JW112" s="378" t="str">
        <f t="shared" si="46"/>
        <v/>
      </c>
      <c r="JX112" s="378" t="str">
        <f t="shared" si="46"/>
        <v/>
      </c>
      <c r="JY112" s="378" t="str">
        <f t="shared" si="46"/>
        <v/>
      </c>
      <c r="JZ112" s="378" t="str">
        <f t="shared" si="46"/>
        <v/>
      </c>
      <c r="KA112" s="378" t="str">
        <f t="shared" si="46"/>
        <v/>
      </c>
      <c r="KB112" s="378" t="str">
        <f t="shared" si="46"/>
        <v/>
      </c>
      <c r="KC112" s="378" t="str">
        <f t="shared" si="46"/>
        <v/>
      </c>
      <c r="KD112" s="378" t="str">
        <f t="shared" si="46"/>
        <v/>
      </c>
      <c r="KE112" s="378" t="str">
        <f t="shared" si="46"/>
        <v/>
      </c>
      <c r="KF112" s="378" t="str">
        <f t="shared" si="46"/>
        <v/>
      </c>
      <c r="KG112" s="378" t="str">
        <f t="shared" si="46"/>
        <v/>
      </c>
      <c r="KH112" s="378" t="str">
        <f t="shared" si="46"/>
        <v/>
      </c>
      <c r="KI112" s="378" t="str">
        <f t="shared" si="46"/>
        <v/>
      </c>
      <c r="KJ112" s="378" t="str">
        <f t="shared" si="46"/>
        <v/>
      </c>
      <c r="KK112" s="378" t="str">
        <f t="shared" si="46"/>
        <v/>
      </c>
      <c r="KL112" s="378" t="str">
        <f t="shared" si="46"/>
        <v/>
      </c>
      <c r="KM112" s="378" t="str">
        <f t="shared" si="46"/>
        <v/>
      </c>
      <c r="KN112" s="378" t="str">
        <f t="shared" si="46"/>
        <v/>
      </c>
      <c r="KO112" s="378" t="str">
        <f t="shared" ref="KO112:MZ112" si="47">IF(COUNT(KO20:KO22)=0,"",ROUND((AVERAGE(KO20:KO22,KO29:KO31,KO38:KO40,KO47:KO49,KO56:KO58,KO65:KO67,KO74:KO76,KO83:KO85,KO92:KO94,KO101)),10))</f>
        <v/>
      </c>
      <c r="KP112" s="378" t="str">
        <f t="shared" si="47"/>
        <v/>
      </c>
      <c r="KQ112" s="378" t="str">
        <f t="shared" si="47"/>
        <v/>
      </c>
      <c r="KR112" s="378" t="str">
        <f t="shared" si="47"/>
        <v/>
      </c>
      <c r="KS112" s="378" t="str">
        <f t="shared" si="47"/>
        <v/>
      </c>
      <c r="KT112" s="378" t="str">
        <f t="shared" si="47"/>
        <v/>
      </c>
      <c r="KU112" s="378" t="str">
        <f t="shared" si="47"/>
        <v/>
      </c>
      <c r="KV112" s="378" t="str">
        <f t="shared" si="47"/>
        <v/>
      </c>
      <c r="KW112" s="378" t="str">
        <f t="shared" si="47"/>
        <v/>
      </c>
      <c r="KX112" s="378" t="str">
        <f t="shared" si="47"/>
        <v/>
      </c>
      <c r="KY112" s="378" t="str">
        <f t="shared" si="47"/>
        <v/>
      </c>
      <c r="KZ112" s="378" t="str">
        <f t="shared" si="47"/>
        <v/>
      </c>
      <c r="LA112" s="378" t="str">
        <f t="shared" si="47"/>
        <v/>
      </c>
      <c r="LB112" s="378" t="str">
        <f t="shared" si="47"/>
        <v/>
      </c>
      <c r="LC112" s="378" t="str">
        <f t="shared" si="47"/>
        <v/>
      </c>
      <c r="LD112" s="378" t="str">
        <f t="shared" si="47"/>
        <v/>
      </c>
      <c r="LE112" s="378" t="str">
        <f t="shared" si="47"/>
        <v/>
      </c>
      <c r="LF112" s="378" t="str">
        <f t="shared" si="47"/>
        <v/>
      </c>
      <c r="LG112" s="378" t="str">
        <f t="shared" si="47"/>
        <v/>
      </c>
      <c r="LH112" s="378" t="str">
        <f t="shared" si="47"/>
        <v/>
      </c>
      <c r="LI112" s="378" t="str">
        <f t="shared" si="47"/>
        <v/>
      </c>
      <c r="LJ112" s="378" t="str">
        <f t="shared" si="47"/>
        <v/>
      </c>
      <c r="LK112" s="378" t="str">
        <f t="shared" si="47"/>
        <v/>
      </c>
      <c r="LL112" s="378" t="str">
        <f t="shared" si="47"/>
        <v/>
      </c>
      <c r="LM112" s="378" t="str">
        <f t="shared" si="47"/>
        <v/>
      </c>
      <c r="LN112" s="378" t="str">
        <f t="shared" si="47"/>
        <v/>
      </c>
      <c r="LO112" s="378" t="str">
        <f t="shared" si="47"/>
        <v/>
      </c>
      <c r="LP112" s="378" t="str">
        <f t="shared" si="47"/>
        <v/>
      </c>
      <c r="LQ112" s="378" t="str">
        <f t="shared" si="47"/>
        <v/>
      </c>
      <c r="LR112" s="378" t="str">
        <f t="shared" si="47"/>
        <v/>
      </c>
      <c r="LS112" s="378" t="str">
        <f t="shared" si="47"/>
        <v/>
      </c>
      <c r="LT112" s="378" t="str">
        <f t="shared" si="47"/>
        <v/>
      </c>
      <c r="LU112" s="378" t="str">
        <f t="shared" si="47"/>
        <v/>
      </c>
      <c r="LV112" s="378" t="str">
        <f t="shared" si="47"/>
        <v/>
      </c>
      <c r="LW112" s="378" t="str">
        <f t="shared" si="47"/>
        <v/>
      </c>
      <c r="LX112" s="378" t="str">
        <f t="shared" si="47"/>
        <v/>
      </c>
      <c r="LY112" s="378" t="str">
        <f t="shared" si="47"/>
        <v/>
      </c>
      <c r="LZ112" s="378" t="str">
        <f t="shared" si="47"/>
        <v/>
      </c>
      <c r="MA112" s="378" t="str">
        <f t="shared" si="47"/>
        <v/>
      </c>
      <c r="MB112" s="378" t="str">
        <f t="shared" si="47"/>
        <v/>
      </c>
      <c r="MC112" s="378" t="str">
        <f t="shared" si="47"/>
        <v/>
      </c>
      <c r="MD112" s="378" t="str">
        <f t="shared" si="47"/>
        <v/>
      </c>
      <c r="ME112" s="378" t="str">
        <f t="shared" si="47"/>
        <v/>
      </c>
      <c r="MF112" s="378" t="str">
        <f t="shared" si="47"/>
        <v/>
      </c>
      <c r="MG112" s="378" t="str">
        <f t="shared" si="47"/>
        <v/>
      </c>
      <c r="MH112" s="378" t="str">
        <f t="shared" si="47"/>
        <v/>
      </c>
      <c r="MI112" s="378" t="str">
        <f t="shared" si="47"/>
        <v/>
      </c>
      <c r="MJ112" s="378" t="str">
        <f t="shared" si="47"/>
        <v/>
      </c>
      <c r="MK112" s="378" t="str">
        <f t="shared" si="47"/>
        <v/>
      </c>
      <c r="ML112" s="378" t="str">
        <f t="shared" si="47"/>
        <v/>
      </c>
      <c r="MM112" s="378" t="str">
        <f t="shared" si="47"/>
        <v/>
      </c>
      <c r="MN112" s="378" t="str">
        <f t="shared" si="47"/>
        <v/>
      </c>
      <c r="MO112" s="378" t="str">
        <f t="shared" si="47"/>
        <v/>
      </c>
      <c r="MP112" s="378" t="str">
        <f t="shared" si="47"/>
        <v/>
      </c>
      <c r="MQ112" s="378" t="str">
        <f t="shared" si="47"/>
        <v/>
      </c>
      <c r="MR112" s="378" t="str">
        <f t="shared" si="47"/>
        <v/>
      </c>
      <c r="MS112" s="378" t="str">
        <f t="shared" si="47"/>
        <v/>
      </c>
      <c r="MT112" s="378" t="str">
        <f t="shared" si="47"/>
        <v/>
      </c>
      <c r="MU112" s="378" t="str">
        <f t="shared" si="47"/>
        <v/>
      </c>
      <c r="MV112" s="378" t="str">
        <f t="shared" si="47"/>
        <v/>
      </c>
      <c r="MW112" s="378" t="str">
        <f t="shared" si="47"/>
        <v/>
      </c>
      <c r="MX112" s="378" t="str">
        <f t="shared" si="47"/>
        <v/>
      </c>
      <c r="MY112" s="378" t="str">
        <f t="shared" si="47"/>
        <v/>
      </c>
      <c r="MZ112" s="378" t="str">
        <f t="shared" si="47"/>
        <v/>
      </c>
      <c r="NA112" s="378" t="str">
        <f t="shared" ref="NA112:PL112" si="48">IF(COUNT(NA20:NA22)=0,"",ROUND((AVERAGE(NA20:NA22,NA29:NA31,NA38:NA40,NA47:NA49,NA56:NA58,NA65:NA67,NA74:NA76,NA83:NA85,NA92:NA94,NA101)),10))</f>
        <v/>
      </c>
      <c r="NB112" s="378" t="str">
        <f t="shared" si="48"/>
        <v/>
      </c>
      <c r="NC112" s="378" t="str">
        <f t="shared" si="48"/>
        <v/>
      </c>
      <c r="ND112" s="378" t="str">
        <f t="shared" si="48"/>
        <v/>
      </c>
      <c r="NE112" s="378" t="str">
        <f t="shared" si="48"/>
        <v/>
      </c>
      <c r="NF112" s="378" t="str">
        <f t="shared" si="48"/>
        <v/>
      </c>
      <c r="NG112" s="378" t="str">
        <f t="shared" si="48"/>
        <v/>
      </c>
      <c r="NH112" s="378" t="str">
        <f t="shared" si="48"/>
        <v/>
      </c>
      <c r="NI112" s="378" t="str">
        <f t="shared" si="48"/>
        <v/>
      </c>
      <c r="NJ112" s="378" t="str">
        <f t="shared" si="48"/>
        <v/>
      </c>
      <c r="NK112" s="378" t="str">
        <f t="shared" si="48"/>
        <v/>
      </c>
      <c r="NL112" s="378" t="str">
        <f t="shared" si="48"/>
        <v/>
      </c>
      <c r="NM112" s="378" t="str">
        <f t="shared" si="48"/>
        <v/>
      </c>
      <c r="NN112" s="378" t="str">
        <f t="shared" si="48"/>
        <v/>
      </c>
      <c r="NO112" s="378" t="str">
        <f t="shared" si="48"/>
        <v/>
      </c>
      <c r="NP112" s="378" t="str">
        <f t="shared" si="48"/>
        <v/>
      </c>
      <c r="NQ112" s="378" t="str">
        <f t="shared" si="48"/>
        <v/>
      </c>
      <c r="NR112" s="378" t="str">
        <f t="shared" si="48"/>
        <v/>
      </c>
      <c r="NS112" s="378" t="str">
        <f t="shared" si="48"/>
        <v/>
      </c>
      <c r="NT112" s="378" t="str">
        <f t="shared" si="48"/>
        <v/>
      </c>
      <c r="NU112" s="378" t="str">
        <f t="shared" si="48"/>
        <v/>
      </c>
      <c r="NV112" s="378" t="str">
        <f t="shared" si="48"/>
        <v/>
      </c>
      <c r="NW112" s="378" t="str">
        <f t="shared" si="48"/>
        <v/>
      </c>
      <c r="NX112" s="378" t="str">
        <f t="shared" si="48"/>
        <v/>
      </c>
      <c r="NY112" s="378" t="str">
        <f t="shared" si="48"/>
        <v/>
      </c>
      <c r="NZ112" s="378" t="str">
        <f t="shared" si="48"/>
        <v/>
      </c>
      <c r="OA112" s="378" t="str">
        <f t="shared" si="48"/>
        <v/>
      </c>
      <c r="OB112" s="378" t="str">
        <f t="shared" si="48"/>
        <v/>
      </c>
      <c r="OC112" s="378" t="str">
        <f t="shared" si="48"/>
        <v/>
      </c>
      <c r="OD112" s="378" t="str">
        <f t="shared" si="48"/>
        <v/>
      </c>
      <c r="OE112" s="378" t="str">
        <f t="shared" si="48"/>
        <v/>
      </c>
      <c r="OF112" s="378" t="str">
        <f t="shared" si="48"/>
        <v/>
      </c>
      <c r="OG112" s="378" t="str">
        <f t="shared" si="48"/>
        <v/>
      </c>
      <c r="OH112" s="378" t="str">
        <f t="shared" si="48"/>
        <v/>
      </c>
      <c r="OI112" s="378" t="str">
        <f t="shared" si="48"/>
        <v/>
      </c>
      <c r="OJ112" s="378" t="str">
        <f t="shared" si="48"/>
        <v/>
      </c>
      <c r="OK112" s="378" t="str">
        <f t="shared" si="48"/>
        <v/>
      </c>
      <c r="OL112" s="378" t="str">
        <f t="shared" si="48"/>
        <v/>
      </c>
      <c r="OM112" s="378" t="str">
        <f t="shared" si="48"/>
        <v/>
      </c>
      <c r="ON112" s="378" t="str">
        <f t="shared" si="48"/>
        <v/>
      </c>
      <c r="OO112" s="378" t="str">
        <f t="shared" si="48"/>
        <v/>
      </c>
      <c r="OP112" s="378" t="str">
        <f t="shared" si="48"/>
        <v/>
      </c>
      <c r="OQ112" s="378" t="str">
        <f t="shared" si="48"/>
        <v/>
      </c>
      <c r="OR112" s="378" t="str">
        <f t="shared" si="48"/>
        <v/>
      </c>
      <c r="OS112" s="378" t="str">
        <f t="shared" si="48"/>
        <v/>
      </c>
      <c r="OT112" s="378" t="str">
        <f t="shared" si="48"/>
        <v/>
      </c>
      <c r="OU112" s="378" t="str">
        <f t="shared" si="48"/>
        <v/>
      </c>
      <c r="OV112" s="378" t="str">
        <f t="shared" si="48"/>
        <v/>
      </c>
      <c r="OW112" s="378" t="str">
        <f t="shared" si="48"/>
        <v/>
      </c>
      <c r="OX112" s="378" t="str">
        <f t="shared" si="48"/>
        <v/>
      </c>
      <c r="OY112" s="378" t="str">
        <f t="shared" si="48"/>
        <v/>
      </c>
      <c r="OZ112" s="378" t="str">
        <f t="shared" si="48"/>
        <v/>
      </c>
      <c r="PA112" s="378" t="str">
        <f t="shared" si="48"/>
        <v/>
      </c>
      <c r="PB112" s="378" t="str">
        <f t="shared" si="48"/>
        <v/>
      </c>
      <c r="PC112" s="378" t="str">
        <f t="shared" si="48"/>
        <v/>
      </c>
      <c r="PD112" s="378" t="str">
        <f t="shared" si="48"/>
        <v/>
      </c>
      <c r="PE112" s="378" t="str">
        <f t="shared" si="48"/>
        <v/>
      </c>
      <c r="PF112" s="378" t="str">
        <f t="shared" si="48"/>
        <v/>
      </c>
      <c r="PG112" s="378" t="str">
        <f t="shared" si="48"/>
        <v/>
      </c>
      <c r="PH112" s="378" t="str">
        <f t="shared" si="48"/>
        <v/>
      </c>
      <c r="PI112" s="378" t="str">
        <f t="shared" si="48"/>
        <v/>
      </c>
      <c r="PJ112" s="378" t="str">
        <f t="shared" si="48"/>
        <v/>
      </c>
      <c r="PK112" s="378" t="str">
        <f t="shared" si="48"/>
        <v/>
      </c>
      <c r="PL112" s="378" t="str">
        <f t="shared" si="48"/>
        <v/>
      </c>
      <c r="PM112" s="378" t="str">
        <f t="shared" ref="PM112:RX112" si="49">IF(COUNT(PM20:PM22)=0,"",ROUND((AVERAGE(PM20:PM22,PM29:PM31,PM38:PM40,PM47:PM49,PM56:PM58,PM65:PM67,PM74:PM76,PM83:PM85,PM92:PM94,PM101)),10))</f>
        <v/>
      </c>
      <c r="PN112" s="378" t="str">
        <f t="shared" si="49"/>
        <v/>
      </c>
      <c r="PO112" s="378" t="str">
        <f t="shared" si="49"/>
        <v/>
      </c>
      <c r="PP112" s="378" t="str">
        <f t="shared" si="49"/>
        <v/>
      </c>
      <c r="PQ112" s="378" t="str">
        <f t="shared" si="49"/>
        <v/>
      </c>
      <c r="PR112" s="378" t="str">
        <f t="shared" si="49"/>
        <v/>
      </c>
      <c r="PS112" s="378" t="str">
        <f t="shared" si="49"/>
        <v/>
      </c>
      <c r="PT112" s="378" t="str">
        <f t="shared" si="49"/>
        <v/>
      </c>
      <c r="PU112" s="378" t="str">
        <f t="shared" si="49"/>
        <v/>
      </c>
      <c r="PV112" s="378" t="str">
        <f t="shared" si="49"/>
        <v/>
      </c>
      <c r="PW112" s="378" t="str">
        <f t="shared" si="49"/>
        <v/>
      </c>
      <c r="PX112" s="378" t="str">
        <f t="shared" si="49"/>
        <v/>
      </c>
      <c r="PY112" s="378" t="str">
        <f t="shared" si="49"/>
        <v/>
      </c>
      <c r="PZ112" s="378" t="str">
        <f t="shared" si="49"/>
        <v/>
      </c>
      <c r="QA112" s="378" t="str">
        <f t="shared" si="49"/>
        <v/>
      </c>
      <c r="QB112" s="378" t="str">
        <f t="shared" si="49"/>
        <v/>
      </c>
      <c r="QC112" s="378" t="str">
        <f t="shared" si="49"/>
        <v/>
      </c>
      <c r="QD112" s="378" t="str">
        <f t="shared" si="49"/>
        <v/>
      </c>
      <c r="QE112" s="378" t="str">
        <f t="shared" si="49"/>
        <v/>
      </c>
      <c r="QF112" s="378" t="str">
        <f t="shared" si="49"/>
        <v/>
      </c>
      <c r="QG112" s="378" t="str">
        <f t="shared" si="49"/>
        <v/>
      </c>
      <c r="QH112" s="378" t="str">
        <f t="shared" si="49"/>
        <v/>
      </c>
      <c r="QI112" s="378" t="str">
        <f t="shared" si="49"/>
        <v/>
      </c>
      <c r="QJ112" s="378" t="str">
        <f t="shared" si="49"/>
        <v/>
      </c>
      <c r="QK112" s="378" t="str">
        <f t="shared" si="49"/>
        <v/>
      </c>
      <c r="QL112" s="378" t="str">
        <f t="shared" si="49"/>
        <v/>
      </c>
      <c r="QM112" s="378" t="str">
        <f t="shared" si="49"/>
        <v/>
      </c>
      <c r="QN112" s="378" t="str">
        <f t="shared" si="49"/>
        <v/>
      </c>
      <c r="QO112" s="378" t="str">
        <f t="shared" si="49"/>
        <v/>
      </c>
      <c r="QP112" s="378" t="str">
        <f t="shared" si="49"/>
        <v/>
      </c>
      <c r="QQ112" s="378" t="str">
        <f t="shared" si="49"/>
        <v/>
      </c>
      <c r="QR112" s="378" t="str">
        <f t="shared" si="49"/>
        <v/>
      </c>
      <c r="QS112" s="378" t="str">
        <f t="shared" si="49"/>
        <v/>
      </c>
      <c r="QT112" s="378" t="str">
        <f t="shared" si="49"/>
        <v/>
      </c>
      <c r="QU112" s="378" t="str">
        <f t="shared" si="49"/>
        <v/>
      </c>
      <c r="QV112" s="378" t="str">
        <f t="shared" si="49"/>
        <v/>
      </c>
      <c r="QW112" s="378" t="str">
        <f t="shared" si="49"/>
        <v/>
      </c>
      <c r="QX112" s="378" t="str">
        <f t="shared" si="49"/>
        <v/>
      </c>
      <c r="QY112" s="378" t="str">
        <f t="shared" si="49"/>
        <v/>
      </c>
      <c r="QZ112" s="378" t="str">
        <f t="shared" si="49"/>
        <v/>
      </c>
      <c r="RA112" s="378" t="str">
        <f t="shared" si="49"/>
        <v/>
      </c>
      <c r="RB112" s="378" t="str">
        <f t="shared" si="49"/>
        <v/>
      </c>
      <c r="RC112" s="378" t="str">
        <f t="shared" si="49"/>
        <v/>
      </c>
      <c r="RD112" s="378" t="str">
        <f t="shared" si="49"/>
        <v/>
      </c>
      <c r="RE112" s="378" t="str">
        <f t="shared" si="49"/>
        <v/>
      </c>
      <c r="RF112" s="378" t="str">
        <f t="shared" si="49"/>
        <v/>
      </c>
      <c r="RG112" s="378" t="str">
        <f t="shared" si="49"/>
        <v/>
      </c>
      <c r="RH112" s="378" t="str">
        <f t="shared" si="49"/>
        <v/>
      </c>
      <c r="RI112" s="378" t="str">
        <f t="shared" si="49"/>
        <v/>
      </c>
      <c r="RJ112" s="378" t="str">
        <f t="shared" si="49"/>
        <v/>
      </c>
      <c r="RK112" s="378" t="str">
        <f t="shared" si="49"/>
        <v/>
      </c>
      <c r="RL112" s="378" t="str">
        <f t="shared" si="49"/>
        <v/>
      </c>
      <c r="RM112" s="378" t="str">
        <f t="shared" si="49"/>
        <v/>
      </c>
      <c r="RN112" s="378" t="str">
        <f t="shared" si="49"/>
        <v/>
      </c>
      <c r="RO112" s="378" t="str">
        <f t="shared" si="49"/>
        <v/>
      </c>
      <c r="RP112" s="378" t="str">
        <f t="shared" si="49"/>
        <v/>
      </c>
      <c r="RQ112" s="378" t="str">
        <f t="shared" si="49"/>
        <v/>
      </c>
      <c r="RR112" s="378" t="str">
        <f t="shared" si="49"/>
        <v/>
      </c>
      <c r="RS112" s="378" t="str">
        <f t="shared" si="49"/>
        <v/>
      </c>
      <c r="RT112" s="378" t="str">
        <f t="shared" si="49"/>
        <v/>
      </c>
      <c r="RU112" s="378" t="str">
        <f t="shared" si="49"/>
        <v/>
      </c>
      <c r="RV112" s="378" t="str">
        <f t="shared" si="49"/>
        <v/>
      </c>
      <c r="RW112" s="378" t="str">
        <f t="shared" si="49"/>
        <v/>
      </c>
      <c r="RX112" s="378" t="str">
        <f t="shared" si="49"/>
        <v/>
      </c>
      <c r="RY112" s="378" t="str">
        <f t="shared" ref="RY112:UJ112" si="50">IF(COUNT(RY20:RY22)=0,"",ROUND((AVERAGE(RY20:RY22,RY29:RY31,RY38:RY40,RY47:RY49,RY56:RY58,RY65:RY67,RY74:RY76,RY83:RY85,RY92:RY94,RY101)),10))</f>
        <v/>
      </c>
      <c r="RZ112" s="378" t="str">
        <f t="shared" si="50"/>
        <v/>
      </c>
      <c r="SA112" s="378" t="str">
        <f t="shared" si="50"/>
        <v/>
      </c>
      <c r="SB112" s="378" t="str">
        <f t="shared" si="50"/>
        <v/>
      </c>
      <c r="SC112" s="378" t="str">
        <f t="shared" si="50"/>
        <v/>
      </c>
      <c r="SD112" s="378" t="str">
        <f t="shared" si="50"/>
        <v/>
      </c>
      <c r="SE112" s="378" t="str">
        <f t="shared" si="50"/>
        <v/>
      </c>
      <c r="SF112" s="378" t="str">
        <f t="shared" si="50"/>
        <v/>
      </c>
      <c r="SG112" s="378" t="str">
        <f t="shared" si="50"/>
        <v/>
      </c>
      <c r="SH112" s="378" t="str">
        <f t="shared" si="50"/>
        <v/>
      </c>
      <c r="SI112" s="378" t="str">
        <f t="shared" si="50"/>
        <v/>
      </c>
      <c r="SJ112" s="378" t="str">
        <f t="shared" si="50"/>
        <v/>
      </c>
      <c r="SK112" s="378" t="str">
        <f t="shared" si="50"/>
        <v/>
      </c>
      <c r="SL112" s="378" t="str">
        <f t="shared" si="50"/>
        <v/>
      </c>
      <c r="SM112" s="378" t="str">
        <f t="shared" si="50"/>
        <v/>
      </c>
      <c r="SN112" s="378" t="str">
        <f t="shared" si="50"/>
        <v/>
      </c>
      <c r="SO112" s="378" t="str">
        <f t="shared" si="50"/>
        <v/>
      </c>
      <c r="SP112" s="378" t="str">
        <f t="shared" si="50"/>
        <v/>
      </c>
      <c r="SQ112" s="378" t="str">
        <f t="shared" si="50"/>
        <v/>
      </c>
      <c r="SR112" s="378" t="str">
        <f t="shared" si="50"/>
        <v/>
      </c>
      <c r="SS112" s="378" t="str">
        <f t="shared" si="50"/>
        <v/>
      </c>
      <c r="ST112" s="378" t="str">
        <f t="shared" si="50"/>
        <v/>
      </c>
      <c r="SU112" s="378" t="str">
        <f t="shared" si="50"/>
        <v/>
      </c>
      <c r="SV112" s="378" t="str">
        <f t="shared" si="50"/>
        <v/>
      </c>
      <c r="SW112" s="378" t="str">
        <f t="shared" si="50"/>
        <v/>
      </c>
      <c r="SX112" s="378" t="str">
        <f t="shared" si="50"/>
        <v/>
      </c>
      <c r="SY112" s="378" t="str">
        <f t="shared" si="50"/>
        <v/>
      </c>
      <c r="SZ112" s="378" t="str">
        <f t="shared" si="50"/>
        <v/>
      </c>
      <c r="TA112" s="378" t="str">
        <f t="shared" si="50"/>
        <v/>
      </c>
      <c r="TB112" s="378" t="str">
        <f t="shared" si="50"/>
        <v/>
      </c>
      <c r="TC112" s="378" t="str">
        <f t="shared" si="50"/>
        <v/>
      </c>
      <c r="TD112" s="378" t="str">
        <f t="shared" si="50"/>
        <v/>
      </c>
      <c r="TE112" s="378" t="str">
        <f t="shared" si="50"/>
        <v/>
      </c>
      <c r="TF112" s="378" t="str">
        <f t="shared" si="50"/>
        <v/>
      </c>
      <c r="TG112" s="378" t="str">
        <f t="shared" si="50"/>
        <v/>
      </c>
      <c r="TH112" s="378" t="str">
        <f t="shared" si="50"/>
        <v/>
      </c>
      <c r="TI112" s="378" t="str">
        <f t="shared" si="50"/>
        <v/>
      </c>
      <c r="TJ112" s="378" t="str">
        <f t="shared" si="50"/>
        <v/>
      </c>
      <c r="TK112" s="378" t="str">
        <f t="shared" si="50"/>
        <v/>
      </c>
      <c r="TL112" s="378" t="str">
        <f t="shared" si="50"/>
        <v/>
      </c>
      <c r="TM112" s="378" t="str">
        <f t="shared" si="50"/>
        <v/>
      </c>
      <c r="TN112" s="378" t="str">
        <f t="shared" si="50"/>
        <v/>
      </c>
      <c r="TO112" s="378" t="str">
        <f t="shared" si="50"/>
        <v/>
      </c>
      <c r="TP112" s="378" t="str">
        <f t="shared" si="50"/>
        <v/>
      </c>
      <c r="TQ112" s="378" t="str">
        <f t="shared" si="50"/>
        <v/>
      </c>
      <c r="TR112" s="378" t="str">
        <f t="shared" si="50"/>
        <v/>
      </c>
      <c r="TS112" s="378" t="str">
        <f t="shared" si="50"/>
        <v/>
      </c>
      <c r="TT112" s="378" t="str">
        <f t="shared" si="50"/>
        <v/>
      </c>
      <c r="TU112" s="378" t="str">
        <f t="shared" si="50"/>
        <v/>
      </c>
      <c r="TV112" s="378" t="str">
        <f t="shared" si="50"/>
        <v/>
      </c>
      <c r="TW112" s="378" t="str">
        <f t="shared" si="50"/>
        <v/>
      </c>
      <c r="TX112" s="378" t="str">
        <f t="shared" si="50"/>
        <v/>
      </c>
      <c r="TY112" s="378" t="str">
        <f t="shared" si="50"/>
        <v/>
      </c>
      <c r="TZ112" s="378" t="str">
        <f t="shared" si="50"/>
        <v/>
      </c>
      <c r="UA112" s="378" t="str">
        <f t="shared" si="50"/>
        <v/>
      </c>
      <c r="UB112" s="378" t="str">
        <f t="shared" si="50"/>
        <v/>
      </c>
      <c r="UC112" s="378" t="str">
        <f t="shared" si="50"/>
        <v/>
      </c>
      <c r="UD112" s="378" t="str">
        <f t="shared" si="50"/>
        <v/>
      </c>
      <c r="UE112" s="378" t="str">
        <f t="shared" si="50"/>
        <v/>
      </c>
      <c r="UF112" s="378" t="str">
        <f t="shared" si="50"/>
        <v/>
      </c>
      <c r="UG112" s="378" t="str">
        <f t="shared" si="50"/>
        <v/>
      </c>
      <c r="UH112" s="378" t="str">
        <f t="shared" si="50"/>
        <v/>
      </c>
      <c r="UI112" s="378" t="str">
        <f t="shared" si="50"/>
        <v/>
      </c>
      <c r="UJ112" s="378" t="str">
        <f t="shared" si="50"/>
        <v/>
      </c>
      <c r="UK112" s="378" t="str">
        <f t="shared" ref="UK112:WI112" si="51">IF(COUNT(UK20:UK22)=0,"",ROUND((AVERAGE(UK20:UK22,UK29:UK31,UK38:UK40,UK47:UK49,UK56:UK58,UK65:UK67,UK74:UK76,UK83:UK85,UK92:UK94,UK101)),10))</f>
        <v/>
      </c>
      <c r="UL112" s="378" t="str">
        <f t="shared" si="51"/>
        <v/>
      </c>
      <c r="UM112" s="378" t="str">
        <f t="shared" si="51"/>
        <v/>
      </c>
      <c r="UN112" s="378" t="str">
        <f t="shared" si="51"/>
        <v/>
      </c>
      <c r="UO112" s="378" t="str">
        <f t="shared" si="51"/>
        <v/>
      </c>
      <c r="UP112" s="378" t="str">
        <f t="shared" si="51"/>
        <v/>
      </c>
      <c r="UQ112" s="378" t="str">
        <f t="shared" si="51"/>
        <v/>
      </c>
      <c r="UR112" s="378" t="str">
        <f t="shared" si="51"/>
        <v/>
      </c>
      <c r="US112" s="378" t="str">
        <f t="shared" si="51"/>
        <v/>
      </c>
      <c r="UT112" s="378" t="str">
        <f t="shared" si="51"/>
        <v/>
      </c>
      <c r="UU112" s="378" t="str">
        <f t="shared" si="51"/>
        <v/>
      </c>
      <c r="UV112" s="378" t="str">
        <f t="shared" si="51"/>
        <v/>
      </c>
      <c r="UW112" s="378" t="str">
        <f t="shared" si="51"/>
        <v/>
      </c>
      <c r="UX112" s="378" t="str">
        <f t="shared" si="51"/>
        <v/>
      </c>
      <c r="UY112" s="378" t="str">
        <f t="shared" si="51"/>
        <v/>
      </c>
      <c r="UZ112" s="378" t="str">
        <f t="shared" si="51"/>
        <v/>
      </c>
      <c r="VA112" s="378" t="str">
        <f t="shared" si="51"/>
        <v/>
      </c>
      <c r="VB112" s="378" t="str">
        <f t="shared" si="51"/>
        <v/>
      </c>
      <c r="VC112" s="378" t="str">
        <f t="shared" si="51"/>
        <v/>
      </c>
      <c r="VD112" s="378" t="str">
        <f t="shared" si="51"/>
        <v/>
      </c>
      <c r="VE112" s="378" t="str">
        <f t="shared" si="51"/>
        <v/>
      </c>
      <c r="VF112" s="378" t="str">
        <f t="shared" si="51"/>
        <v/>
      </c>
      <c r="VG112" s="378" t="str">
        <f t="shared" si="51"/>
        <v/>
      </c>
      <c r="VH112" s="378" t="str">
        <f t="shared" si="51"/>
        <v/>
      </c>
      <c r="VI112" s="378" t="str">
        <f t="shared" si="51"/>
        <v/>
      </c>
      <c r="VJ112" s="378" t="str">
        <f t="shared" si="51"/>
        <v/>
      </c>
      <c r="VK112" s="378" t="str">
        <f t="shared" si="51"/>
        <v/>
      </c>
      <c r="VL112" s="378" t="str">
        <f t="shared" si="51"/>
        <v/>
      </c>
      <c r="VM112" s="378" t="str">
        <f t="shared" si="51"/>
        <v/>
      </c>
      <c r="VN112" s="378" t="str">
        <f t="shared" si="51"/>
        <v/>
      </c>
      <c r="VO112" s="378" t="str">
        <f t="shared" si="51"/>
        <v/>
      </c>
      <c r="VP112" s="378" t="str">
        <f t="shared" si="51"/>
        <v/>
      </c>
      <c r="VQ112" s="378" t="str">
        <f t="shared" si="51"/>
        <v/>
      </c>
      <c r="VR112" s="378" t="str">
        <f t="shared" si="51"/>
        <v/>
      </c>
      <c r="VS112" s="378" t="str">
        <f t="shared" si="51"/>
        <v/>
      </c>
      <c r="VT112" s="378" t="str">
        <f t="shared" si="51"/>
        <v/>
      </c>
      <c r="VU112" s="378" t="str">
        <f t="shared" si="51"/>
        <v/>
      </c>
      <c r="VV112" s="378" t="str">
        <f t="shared" si="51"/>
        <v/>
      </c>
      <c r="VW112" s="378" t="str">
        <f t="shared" si="51"/>
        <v/>
      </c>
      <c r="VX112" s="378" t="str">
        <f t="shared" si="51"/>
        <v/>
      </c>
      <c r="VY112" s="378" t="str">
        <f t="shared" si="51"/>
        <v/>
      </c>
      <c r="VZ112" s="378" t="str">
        <f t="shared" si="51"/>
        <v/>
      </c>
      <c r="WA112" s="378" t="str">
        <f t="shared" si="51"/>
        <v/>
      </c>
      <c r="WB112" s="378" t="str">
        <f t="shared" si="51"/>
        <v/>
      </c>
      <c r="WC112" s="378" t="str">
        <f t="shared" si="51"/>
        <v/>
      </c>
      <c r="WD112" s="378" t="str">
        <f t="shared" si="51"/>
        <v/>
      </c>
      <c r="WE112" s="378" t="str">
        <f t="shared" si="51"/>
        <v/>
      </c>
      <c r="WF112" s="378" t="str">
        <f t="shared" si="51"/>
        <v/>
      </c>
      <c r="WG112" s="378" t="str">
        <f t="shared" si="51"/>
        <v/>
      </c>
      <c r="WH112" s="378" t="str">
        <f t="shared" si="51"/>
        <v/>
      </c>
      <c r="WI112" s="378" t="str">
        <f t="shared" si="51"/>
        <v/>
      </c>
    </row>
    <row r="113" spans="1:607">
      <c r="A113" s="348"/>
      <c r="B113" s="360" t="s">
        <v>845</v>
      </c>
      <c r="C113" s="348"/>
      <c r="D113" s="348"/>
      <c r="E113" s="348"/>
      <c r="F113" s="348"/>
      <c r="G113" s="361" t="str">
        <f t="shared" si="2"/>
        <v/>
      </c>
      <c r="H113" s="361" t="str">
        <f t="shared" si="3"/>
        <v/>
      </c>
      <c r="I113" s="397"/>
      <c r="J113" s="348"/>
      <c r="K113" s="348"/>
      <c r="L113" s="348"/>
      <c r="M113" s="348"/>
      <c r="N113" s="400"/>
      <c r="O113" s="400"/>
      <c r="P113" s="400"/>
      <c r="Q113" s="400"/>
      <c r="R113" s="400"/>
      <c r="S113" s="400"/>
      <c r="T113" s="400"/>
      <c r="U113" s="400"/>
      <c r="V113" s="400"/>
      <c r="W113" s="400"/>
      <c r="X113" s="400"/>
      <c r="Y113" s="400"/>
      <c r="Z113" s="400"/>
      <c r="AA113" s="400"/>
      <c r="AB113" s="400"/>
      <c r="AC113" s="400"/>
      <c r="AD113" s="400"/>
      <c r="AE113" s="400"/>
      <c r="AF113" s="400"/>
      <c r="AG113" s="400"/>
      <c r="AH113" s="400"/>
      <c r="AI113" s="400"/>
      <c r="AJ113" s="400"/>
      <c r="AK113" s="400"/>
      <c r="AL113" s="400"/>
      <c r="AM113" s="400"/>
      <c r="AN113" s="400"/>
      <c r="AO113" s="400"/>
      <c r="AP113" s="400"/>
      <c r="AQ113" s="400"/>
      <c r="AR113" s="400"/>
      <c r="AS113" s="400"/>
      <c r="AT113" s="400"/>
      <c r="AU113" s="400"/>
      <c r="AV113" s="400"/>
      <c r="AW113" s="400"/>
      <c r="AX113" s="400"/>
      <c r="AY113" s="400"/>
      <c r="AZ113" s="400"/>
      <c r="BA113" s="400"/>
      <c r="BB113" s="400"/>
      <c r="BC113" s="400"/>
      <c r="BD113" s="400"/>
      <c r="BE113" s="400"/>
      <c r="BF113" s="400"/>
      <c r="BG113" s="400"/>
      <c r="BH113" s="400"/>
      <c r="BI113" s="400"/>
      <c r="BJ113" s="400"/>
      <c r="BK113" s="400"/>
      <c r="BL113" s="400"/>
      <c r="BM113" s="400"/>
      <c r="BN113" s="400"/>
      <c r="BO113" s="400"/>
      <c r="BP113" s="400"/>
      <c r="BQ113" s="400"/>
      <c r="BR113" s="400"/>
      <c r="BS113" s="400"/>
      <c r="BT113" s="400"/>
      <c r="BU113" s="400"/>
      <c r="BV113" s="400"/>
      <c r="BW113" s="400"/>
      <c r="BX113" s="400"/>
      <c r="BY113" s="400"/>
      <c r="BZ113" s="400"/>
      <c r="CA113" s="400"/>
      <c r="CB113" s="400"/>
      <c r="CC113" s="400"/>
      <c r="CD113" s="400"/>
      <c r="CE113" s="400"/>
      <c r="CF113" s="400"/>
      <c r="CG113" s="400"/>
      <c r="CH113" s="400"/>
      <c r="CI113" s="400"/>
      <c r="CJ113" s="400"/>
      <c r="CK113" s="400"/>
      <c r="CL113" s="400"/>
      <c r="CM113" s="400"/>
      <c r="CN113" s="400"/>
      <c r="CO113" s="400"/>
      <c r="CP113" s="400"/>
      <c r="CQ113" s="400"/>
      <c r="CR113" s="400"/>
      <c r="CS113" s="400"/>
      <c r="CT113" s="400"/>
      <c r="CU113" s="400"/>
      <c r="CV113" s="400"/>
      <c r="CW113" s="400"/>
      <c r="CX113" s="400"/>
      <c r="CY113" s="400"/>
      <c r="CZ113" s="362"/>
      <c r="DA113" s="901" t="s">
        <v>1273</v>
      </c>
      <c r="DB113" s="899" t="s">
        <v>1274</v>
      </c>
      <c r="DC113" s="899"/>
      <c r="DD113" s="378" t="str">
        <f>IF(COUNT(DD14:DD16)=0,"",ROUND((SUM(DD14:DD16,DD23:DD25,DD32:DD34,DD41:DD43,DD50:DD52,DD59:DD61,DD68:DD70,DD77:DD79,DD86:DD88,DD95:DD97)^2),10))</f>
        <v/>
      </c>
      <c r="DE113" s="378" t="str">
        <f t="shared" ref="DE113:FP113" si="52">IF(COUNT(DE14:DE16)=0,"",ROUND((SUM(DE14:DE16,DE23:DE25,DE32:DE34,DE41:DE43,DE50:DE52,DE59:DE61,DE68:DE70,DE77:DE79,DE86:DE88,DE95:DE97)^2),10))</f>
        <v/>
      </c>
      <c r="DF113" s="378" t="str">
        <f t="shared" si="52"/>
        <v/>
      </c>
      <c r="DG113" s="378" t="str">
        <f t="shared" si="52"/>
        <v/>
      </c>
      <c r="DH113" s="378" t="str">
        <f t="shared" si="52"/>
        <v/>
      </c>
      <c r="DI113" s="378" t="str">
        <f t="shared" si="52"/>
        <v/>
      </c>
      <c r="DJ113" s="378" t="str">
        <f t="shared" si="52"/>
        <v/>
      </c>
      <c r="DK113" s="378" t="str">
        <f t="shared" si="52"/>
        <v/>
      </c>
      <c r="DL113" s="378" t="str">
        <f t="shared" si="52"/>
        <v/>
      </c>
      <c r="DM113" s="378" t="str">
        <f t="shared" si="52"/>
        <v/>
      </c>
      <c r="DN113" s="378" t="str">
        <f t="shared" si="52"/>
        <v/>
      </c>
      <c r="DO113" s="378" t="str">
        <f t="shared" si="52"/>
        <v/>
      </c>
      <c r="DP113" s="378" t="str">
        <f t="shared" si="52"/>
        <v/>
      </c>
      <c r="DQ113" s="378" t="str">
        <f t="shared" si="52"/>
        <v/>
      </c>
      <c r="DR113" s="378" t="str">
        <f t="shared" si="52"/>
        <v/>
      </c>
      <c r="DS113" s="378" t="str">
        <f t="shared" si="52"/>
        <v/>
      </c>
      <c r="DT113" s="378" t="str">
        <f t="shared" si="52"/>
        <v/>
      </c>
      <c r="DU113" s="378" t="str">
        <f t="shared" si="52"/>
        <v/>
      </c>
      <c r="DV113" s="378" t="str">
        <f t="shared" si="52"/>
        <v/>
      </c>
      <c r="DW113" s="378" t="str">
        <f t="shared" si="52"/>
        <v/>
      </c>
      <c r="DX113" s="378" t="str">
        <f t="shared" si="52"/>
        <v/>
      </c>
      <c r="DY113" s="378" t="str">
        <f t="shared" si="52"/>
        <v/>
      </c>
      <c r="DZ113" s="378" t="str">
        <f t="shared" si="52"/>
        <v/>
      </c>
      <c r="EA113" s="378" t="str">
        <f t="shared" si="52"/>
        <v/>
      </c>
      <c r="EB113" s="378" t="str">
        <f t="shared" si="52"/>
        <v/>
      </c>
      <c r="EC113" s="378" t="str">
        <f t="shared" si="52"/>
        <v/>
      </c>
      <c r="ED113" s="378" t="str">
        <f t="shared" si="52"/>
        <v/>
      </c>
      <c r="EE113" s="378" t="str">
        <f t="shared" si="52"/>
        <v/>
      </c>
      <c r="EF113" s="378" t="str">
        <f t="shared" si="52"/>
        <v/>
      </c>
      <c r="EG113" s="378" t="str">
        <f t="shared" si="52"/>
        <v/>
      </c>
      <c r="EH113" s="378" t="str">
        <f t="shared" si="52"/>
        <v/>
      </c>
      <c r="EI113" s="378" t="str">
        <f t="shared" si="52"/>
        <v/>
      </c>
      <c r="EJ113" s="378" t="str">
        <f t="shared" si="52"/>
        <v/>
      </c>
      <c r="EK113" s="378" t="str">
        <f t="shared" si="52"/>
        <v/>
      </c>
      <c r="EL113" s="378" t="str">
        <f t="shared" si="52"/>
        <v/>
      </c>
      <c r="EM113" s="378" t="str">
        <f t="shared" si="52"/>
        <v/>
      </c>
      <c r="EN113" s="378" t="str">
        <f t="shared" si="52"/>
        <v/>
      </c>
      <c r="EO113" s="378" t="str">
        <f t="shared" si="52"/>
        <v/>
      </c>
      <c r="EP113" s="378" t="str">
        <f t="shared" si="52"/>
        <v/>
      </c>
      <c r="EQ113" s="378" t="str">
        <f t="shared" si="52"/>
        <v/>
      </c>
      <c r="ER113" s="378" t="str">
        <f t="shared" si="52"/>
        <v/>
      </c>
      <c r="ES113" s="378" t="str">
        <f t="shared" si="52"/>
        <v/>
      </c>
      <c r="ET113" s="378" t="str">
        <f t="shared" si="52"/>
        <v/>
      </c>
      <c r="EU113" s="378" t="str">
        <f t="shared" si="52"/>
        <v/>
      </c>
      <c r="EV113" s="378" t="str">
        <f t="shared" si="52"/>
        <v/>
      </c>
      <c r="EW113" s="378" t="str">
        <f t="shared" si="52"/>
        <v/>
      </c>
      <c r="EX113" s="378" t="str">
        <f t="shared" si="52"/>
        <v/>
      </c>
      <c r="EY113" s="378" t="str">
        <f t="shared" si="52"/>
        <v/>
      </c>
      <c r="EZ113" s="378" t="str">
        <f t="shared" si="52"/>
        <v/>
      </c>
      <c r="FA113" s="378" t="str">
        <f t="shared" si="52"/>
        <v/>
      </c>
      <c r="FB113" s="378" t="str">
        <f t="shared" si="52"/>
        <v/>
      </c>
      <c r="FC113" s="378" t="str">
        <f t="shared" si="52"/>
        <v/>
      </c>
      <c r="FD113" s="378" t="str">
        <f t="shared" si="52"/>
        <v/>
      </c>
      <c r="FE113" s="378" t="str">
        <f t="shared" si="52"/>
        <v/>
      </c>
      <c r="FF113" s="378" t="str">
        <f t="shared" si="52"/>
        <v/>
      </c>
      <c r="FG113" s="378" t="str">
        <f t="shared" si="52"/>
        <v/>
      </c>
      <c r="FH113" s="378" t="str">
        <f t="shared" si="52"/>
        <v/>
      </c>
      <c r="FI113" s="378" t="str">
        <f t="shared" si="52"/>
        <v/>
      </c>
      <c r="FJ113" s="378" t="str">
        <f t="shared" si="52"/>
        <v/>
      </c>
      <c r="FK113" s="378" t="str">
        <f t="shared" si="52"/>
        <v/>
      </c>
      <c r="FL113" s="378" t="str">
        <f t="shared" si="52"/>
        <v/>
      </c>
      <c r="FM113" s="378" t="str">
        <f t="shared" si="52"/>
        <v/>
      </c>
      <c r="FN113" s="378" t="str">
        <f t="shared" si="52"/>
        <v/>
      </c>
      <c r="FO113" s="378" t="str">
        <f t="shared" si="52"/>
        <v/>
      </c>
      <c r="FP113" s="378" t="str">
        <f t="shared" si="52"/>
        <v/>
      </c>
      <c r="FQ113" s="378" t="str">
        <f t="shared" ref="FQ113:IB113" si="53">IF(COUNT(FQ14:FQ16)=0,"",ROUND((SUM(FQ14:FQ16,FQ23:FQ25,FQ32:FQ34,FQ41:FQ43,FQ50:FQ52,FQ59:FQ61,FQ68:FQ70,FQ77:FQ79,FQ86:FQ88,FQ95:FQ97)^2),10))</f>
        <v/>
      </c>
      <c r="FR113" s="378" t="str">
        <f t="shared" si="53"/>
        <v/>
      </c>
      <c r="FS113" s="378" t="str">
        <f t="shared" si="53"/>
        <v/>
      </c>
      <c r="FT113" s="378" t="str">
        <f t="shared" si="53"/>
        <v/>
      </c>
      <c r="FU113" s="378" t="str">
        <f t="shared" si="53"/>
        <v/>
      </c>
      <c r="FV113" s="378" t="str">
        <f t="shared" si="53"/>
        <v/>
      </c>
      <c r="FW113" s="378" t="str">
        <f t="shared" si="53"/>
        <v/>
      </c>
      <c r="FX113" s="378" t="str">
        <f t="shared" si="53"/>
        <v/>
      </c>
      <c r="FY113" s="378" t="str">
        <f t="shared" si="53"/>
        <v/>
      </c>
      <c r="FZ113" s="378" t="str">
        <f t="shared" si="53"/>
        <v/>
      </c>
      <c r="GA113" s="378" t="str">
        <f t="shared" si="53"/>
        <v/>
      </c>
      <c r="GB113" s="378" t="str">
        <f t="shared" si="53"/>
        <v/>
      </c>
      <c r="GC113" s="378" t="str">
        <f t="shared" si="53"/>
        <v/>
      </c>
      <c r="GD113" s="378" t="str">
        <f t="shared" si="53"/>
        <v/>
      </c>
      <c r="GE113" s="378" t="str">
        <f t="shared" si="53"/>
        <v/>
      </c>
      <c r="GF113" s="378" t="str">
        <f t="shared" si="53"/>
        <v/>
      </c>
      <c r="GG113" s="378" t="str">
        <f t="shared" si="53"/>
        <v/>
      </c>
      <c r="GH113" s="378" t="str">
        <f t="shared" si="53"/>
        <v/>
      </c>
      <c r="GI113" s="378" t="str">
        <f t="shared" si="53"/>
        <v/>
      </c>
      <c r="GJ113" s="378" t="str">
        <f t="shared" si="53"/>
        <v/>
      </c>
      <c r="GK113" s="378" t="str">
        <f t="shared" si="53"/>
        <v/>
      </c>
      <c r="GL113" s="378" t="str">
        <f t="shared" si="53"/>
        <v/>
      </c>
      <c r="GM113" s="378" t="str">
        <f t="shared" si="53"/>
        <v/>
      </c>
      <c r="GN113" s="378" t="str">
        <f t="shared" si="53"/>
        <v/>
      </c>
      <c r="GO113" s="378" t="str">
        <f t="shared" si="53"/>
        <v/>
      </c>
      <c r="GP113" s="378" t="str">
        <f t="shared" si="53"/>
        <v/>
      </c>
      <c r="GQ113" s="378" t="str">
        <f t="shared" si="53"/>
        <v/>
      </c>
      <c r="GR113" s="378" t="str">
        <f t="shared" si="53"/>
        <v/>
      </c>
      <c r="GS113" s="378" t="str">
        <f t="shared" si="53"/>
        <v/>
      </c>
      <c r="GT113" s="378" t="str">
        <f t="shared" si="53"/>
        <v/>
      </c>
      <c r="GU113" s="378" t="str">
        <f t="shared" si="53"/>
        <v/>
      </c>
      <c r="GV113" s="378" t="str">
        <f t="shared" si="53"/>
        <v/>
      </c>
      <c r="GW113" s="378" t="str">
        <f t="shared" si="53"/>
        <v/>
      </c>
      <c r="GX113" s="378" t="str">
        <f t="shared" si="53"/>
        <v/>
      </c>
      <c r="GY113" s="378" t="str">
        <f t="shared" si="53"/>
        <v/>
      </c>
      <c r="GZ113" s="378" t="str">
        <f t="shared" si="53"/>
        <v/>
      </c>
      <c r="HA113" s="378" t="str">
        <f t="shared" si="53"/>
        <v/>
      </c>
      <c r="HB113" s="378" t="str">
        <f t="shared" si="53"/>
        <v/>
      </c>
      <c r="HC113" s="378" t="str">
        <f t="shared" si="53"/>
        <v/>
      </c>
      <c r="HD113" s="378" t="str">
        <f t="shared" si="53"/>
        <v/>
      </c>
      <c r="HE113" s="378" t="str">
        <f t="shared" si="53"/>
        <v/>
      </c>
      <c r="HF113" s="378" t="str">
        <f t="shared" si="53"/>
        <v/>
      </c>
      <c r="HG113" s="378" t="str">
        <f t="shared" si="53"/>
        <v/>
      </c>
      <c r="HH113" s="378" t="str">
        <f t="shared" si="53"/>
        <v/>
      </c>
      <c r="HI113" s="378" t="str">
        <f t="shared" si="53"/>
        <v/>
      </c>
      <c r="HJ113" s="378" t="str">
        <f t="shared" si="53"/>
        <v/>
      </c>
      <c r="HK113" s="378" t="str">
        <f t="shared" si="53"/>
        <v/>
      </c>
      <c r="HL113" s="378" t="str">
        <f t="shared" si="53"/>
        <v/>
      </c>
      <c r="HM113" s="378" t="str">
        <f t="shared" si="53"/>
        <v/>
      </c>
      <c r="HN113" s="378" t="str">
        <f t="shared" si="53"/>
        <v/>
      </c>
      <c r="HO113" s="378" t="str">
        <f t="shared" si="53"/>
        <v/>
      </c>
      <c r="HP113" s="378" t="str">
        <f t="shared" si="53"/>
        <v/>
      </c>
      <c r="HQ113" s="378" t="str">
        <f t="shared" si="53"/>
        <v/>
      </c>
      <c r="HR113" s="378" t="str">
        <f t="shared" si="53"/>
        <v/>
      </c>
      <c r="HS113" s="378" t="str">
        <f t="shared" si="53"/>
        <v/>
      </c>
      <c r="HT113" s="378" t="str">
        <f t="shared" si="53"/>
        <v/>
      </c>
      <c r="HU113" s="378" t="str">
        <f t="shared" si="53"/>
        <v/>
      </c>
      <c r="HV113" s="378" t="str">
        <f t="shared" si="53"/>
        <v/>
      </c>
      <c r="HW113" s="378" t="str">
        <f t="shared" si="53"/>
        <v/>
      </c>
      <c r="HX113" s="378" t="str">
        <f t="shared" si="53"/>
        <v/>
      </c>
      <c r="HY113" s="378" t="str">
        <f t="shared" si="53"/>
        <v/>
      </c>
      <c r="HZ113" s="378" t="str">
        <f t="shared" si="53"/>
        <v/>
      </c>
      <c r="IA113" s="378" t="str">
        <f t="shared" si="53"/>
        <v/>
      </c>
      <c r="IB113" s="378" t="str">
        <f t="shared" si="53"/>
        <v/>
      </c>
      <c r="IC113" s="378" t="str">
        <f t="shared" ref="IC113:KN113" si="54">IF(COUNT(IC14:IC16)=0,"",ROUND((SUM(IC14:IC16,IC23:IC25,IC32:IC34,IC41:IC43,IC50:IC52,IC59:IC61,IC68:IC70,IC77:IC79,IC86:IC88,IC95:IC97)^2),10))</f>
        <v/>
      </c>
      <c r="ID113" s="378" t="str">
        <f t="shared" si="54"/>
        <v/>
      </c>
      <c r="IE113" s="378" t="str">
        <f t="shared" si="54"/>
        <v/>
      </c>
      <c r="IF113" s="378" t="str">
        <f t="shared" si="54"/>
        <v/>
      </c>
      <c r="IG113" s="378" t="str">
        <f t="shared" si="54"/>
        <v/>
      </c>
      <c r="IH113" s="378" t="str">
        <f t="shared" si="54"/>
        <v/>
      </c>
      <c r="II113" s="378" t="str">
        <f t="shared" si="54"/>
        <v/>
      </c>
      <c r="IJ113" s="378" t="str">
        <f t="shared" si="54"/>
        <v/>
      </c>
      <c r="IK113" s="378" t="str">
        <f t="shared" si="54"/>
        <v/>
      </c>
      <c r="IL113" s="378" t="str">
        <f t="shared" si="54"/>
        <v/>
      </c>
      <c r="IM113" s="378" t="str">
        <f t="shared" si="54"/>
        <v/>
      </c>
      <c r="IN113" s="378" t="str">
        <f t="shared" si="54"/>
        <v/>
      </c>
      <c r="IO113" s="378" t="str">
        <f t="shared" si="54"/>
        <v/>
      </c>
      <c r="IP113" s="378" t="str">
        <f t="shared" si="54"/>
        <v/>
      </c>
      <c r="IQ113" s="378" t="str">
        <f t="shared" si="54"/>
        <v/>
      </c>
      <c r="IR113" s="378" t="str">
        <f t="shared" si="54"/>
        <v/>
      </c>
      <c r="IS113" s="378" t="str">
        <f t="shared" si="54"/>
        <v/>
      </c>
      <c r="IT113" s="378" t="str">
        <f t="shared" si="54"/>
        <v/>
      </c>
      <c r="IU113" s="378" t="str">
        <f t="shared" si="54"/>
        <v/>
      </c>
      <c r="IV113" s="378" t="str">
        <f t="shared" si="54"/>
        <v/>
      </c>
      <c r="IW113" s="378" t="str">
        <f t="shared" si="54"/>
        <v/>
      </c>
      <c r="IX113" s="378" t="str">
        <f t="shared" si="54"/>
        <v/>
      </c>
      <c r="IY113" s="378" t="str">
        <f t="shared" si="54"/>
        <v/>
      </c>
      <c r="IZ113" s="378" t="str">
        <f t="shared" si="54"/>
        <v/>
      </c>
      <c r="JA113" s="378" t="str">
        <f t="shared" si="54"/>
        <v/>
      </c>
      <c r="JB113" s="378" t="str">
        <f t="shared" si="54"/>
        <v/>
      </c>
      <c r="JC113" s="378" t="str">
        <f t="shared" si="54"/>
        <v/>
      </c>
      <c r="JD113" s="378" t="str">
        <f t="shared" si="54"/>
        <v/>
      </c>
      <c r="JE113" s="378" t="str">
        <f t="shared" si="54"/>
        <v/>
      </c>
      <c r="JF113" s="378" t="str">
        <f t="shared" si="54"/>
        <v/>
      </c>
      <c r="JG113" s="378" t="str">
        <f t="shared" si="54"/>
        <v/>
      </c>
      <c r="JH113" s="378" t="str">
        <f t="shared" si="54"/>
        <v/>
      </c>
      <c r="JI113" s="378" t="str">
        <f t="shared" si="54"/>
        <v/>
      </c>
      <c r="JJ113" s="378" t="str">
        <f t="shared" si="54"/>
        <v/>
      </c>
      <c r="JK113" s="378" t="str">
        <f t="shared" si="54"/>
        <v/>
      </c>
      <c r="JL113" s="378" t="str">
        <f t="shared" si="54"/>
        <v/>
      </c>
      <c r="JM113" s="378" t="str">
        <f t="shared" si="54"/>
        <v/>
      </c>
      <c r="JN113" s="378" t="str">
        <f t="shared" si="54"/>
        <v/>
      </c>
      <c r="JO113" s="378" t="str">
        <f t="shared" si="54"/>
        <v/>
      </c>
      <c r="JP113" s="378" t="str">
        <f t="shared" si="54"/>
        <v/>
      </c>
      <c r="JQ113" s="378" t="str">
        <f t="shared" si="54"/>
        <v/>
      </c>
      <c r="JR113" s="378" t="str">
        <f t="shared" si="54"/>
        <v/>
      </c>
      <c r="JS113" s="378" t="str">
        <f t="shared" si="54"/>
        <v/>
      </c>
      <c r="JT113" s="378" t="str">
        <f t="shared" si="54"/>
        <v/>
      </c>
      <c r="JU113" s="378" t="str">
        <f t="shared" si="54"/>
        <v/>
      </c>
      <c r="JV113" s="378" t="str">
        <f t="shared" si="54"/>
        <v/>
      </c>
      <c r="JW113" s="378" t="str">
        <f t="shared" si="54"/>
        <v/>
      </c>
      <c r="JX113" s="378" t="str">
        <f t="shared" si="54"/>
        <v/>
      </c>
      <c r="JY113" s="378" t="str">
        <f t="shared" si="54"/>
        <v/>
      </c>
      <c r="JZ113" s="378" t="str">
        <f t="shared" si="54"/>
        <v/>
      </c>
      <c r="KA113" s="378" t="str">
        <f t="shared" si="54"/>
        <v/>
      </c>
      <c r="KB113" s="378" t="str">
        <f t="shared" si="54"/>
        <v/>
      </c>
      <c r="KC113" s="378" t="str">
        <f t="shared" si="54"/>
        <v/>
      </c>
      <c r="KD113" s="378" t="str">
        <f t="shared" si="54"/>
        <v/>
      </c>
      <c r="KE113" s="378" t="str">
        <f t="shared" si="54"/>
        <v/>
      </c>
      <c r="KF113" s="378" t="str">
        <f t="shared" si="54"/>
        <v/>
      </c>
      <c r="KG113" s="378" t="str">
        <f t="shared" si="54"/>
        <v/>
      </c>
      <c r="KH113" s="378" t="str">
        <f t="shared" si="54"/>
        <v/>
      </c>
      <c r="KI113" s="378" t="str">
        <f t="shared" si="54"/>
        <v/>
      </c>
      <c r="KJ113" s="378" t="str">
        <f t="shared" si="54"/>
        <v/>
      </c>
      <c r="KK113" s="378" t="str">
        <f t="shared" si="54"/>
        <v/>
      </c>
      <c r="KL113" s="378" t="str">
        <f t="shared" si="54"/>
        <v/>
      </c>
      <c r="KM113" s="378" t="str">
        <f t="shared" si="54"/>
        <v/>
      </c>
      <c r="KN113" s="378" t="str">
        <f t="shared" si="54"/>
        <v/>
      </c>
      <c r="KO113" s="378" t="str">
        <f t="shared" ref="KO113:MZ113" si="55">IF(COUNT(KO14:KO16)=0,"",ROUND((SUM(KO14:KO16,KO23:KO25,KO32:KO34,KO41:KO43,KO50:KO52,KO59:KO61,KO68:KO70,KO77:KO79,KO86:KO88,KO95:KO97)^2),10))</f>
        <v/>
      </c>
      <c r="KP113" s="378" t="str">
        <f t="shared" si="55"/>
        <v/>
      </c>
      <c r="KQ113" s="378" t="str">
        <f t="shared" si="55"/>
        <v/>
      </c>
      <c r="KR113" s="378" t="str">
        <f t="shared" si="55"/>
        <v/>
      </c>
      <c r="KS113" s="378" t="str">
        <f t="shared" si="55"/>
        <v/>
      </c>
      <c r="KT113" s="378" t="str">
        <f t="shared" si="55"/>
        <v/>
      </c>
      <c r="KU113" s="378" t="str">
        <f t="shared" si="55"/>
        <v/>
      </c>
      <c r="KV113" s="378" t="str">
        <f t="shared" si="55"/>
        <v/>
      </c>
      <c r="KW113" s="378" t="str">
        <f t="shared" si="55"/>
        <v/>
      </c>
      <c r="KX113" s="378" t="str">
        <f t="shared" si="55"/>
        <v/>
      </c>
      <c r="KY113" s="378" t="str">
        <f t="shared" si="55"/>
        <v/>
      </c>
      <c r="KZ113" s="378" t="str">
        <f t="shared" si="55"/>
        <v/>
      </c>
      <c r="LA113" s="378" t="str">
        <f t="shared" si="55"/>
        <v/>
      </c>
      <c r="LB113" s="378" t="str">
        <f t="shared" si="55"/>
        <v/>
      </c>
      <c r="LC113" s="378" t="str">
        <f t="shared" si="55"/>
        <v/>
      </c>
      <c r="LD113" s="378" t="str">
        <f t="shared" si="55"/>
        <v/>
      </c>
      <c r="LE113" s="378" t="str">
        <f t="shared" si="55"/>
        <v/>
      </c>
      <c r="LF113" s="378" t="str">
        <f t="shared" si="55"/>
        <v/>
      </c>
      <c r="LG113" s="378" t="str">
        <f t="shared" si="55"/>
        <v/>
      </c>
      <c r="LH113" s="378" t="str">
        <f t="shared" si="55"/>
        <v/>
      </c>
      <c r="LI113" s="378" t="str">
        <f t="shared" si="55"/>
        <v/>
      </c>
      <c r="LJ113" s="378" t="str">
        <f t="shared" si="55"/>
        <v/>
      </c>
      <c r="LK113" s="378" t="str">
        <f t="shared" si="55"/>
        <v/>
      </c>
      <c r="LL113" s="378" t="str">
        <f t="shared" si="55"/>
        <v/>
      </c>
      <c r="LM113" s="378" t="str">
        <f t="shared" si="55"/>
        <v/>
      </c>
      <c r="LN113" s="378" t="str">
        <f t="shared" si="55"/>
        <v/>
      </c>
      <c r="LO113" s="378" t="str">
        <f t="shared" si="55"/>
        <v/>
      </c>
      <c r="LP113" s="378" t="str">
        <f t="shared" si="55"/>
        <v/>
      </c>
      <c r="LQ113" s="378" t="str">
        <f t="shared" si="55"/>
        <v/>
      </c>
      <c r="LR113" s="378" t="str">
        <f t="shared" si="55"/>
        <v/>
      </c>
      <c r="LS113" s="378" t="str">
        <f t="shared" si="55"/>
        <v/>
      </c>
      <c r="LT113" s="378" t="str">
        <f t="shared" si="55"/>
        <v/>
      </c>
      <c r="LU113" s="378" t="str">
        <f t="shared" si="55"/>
        <v/>
      </c>
      <c r="LV113" s="378" t="str">
        <f t="shared" si="55"/>
        <v/>
      </c>
      <c r="LW113" s="378" t="str">
        <f t="shared" si="55"/>
        <v/>
      </c>
      <c r="LX113" s="378" t="str">
        <f t="shared" si="55"/>
        <v/>
      </c>
      <c r="LY113" s="378" t="str">
        <f t="shared" si="55"/>
        <v/>
      </c>
      <c r="LZ113" s="378" t="str">
        <f t="shared" si="55"/>
        <v/>
      </c>
      <c r="MA113" s="378" t="str">
        <f t="shared" si="55"/>
        <v/>
      </c>
      <c r="MB113" s="378" t="str">
        <f t="shared" si="55"/>
        <v/>
      </c>
      <c r="MC113" s="378" t="str">
        <f t="shared" si="55"/>
        <v/>
      </c>
      <c r="MD113" s="378" t="str">
        <f t="shared" si="55"/>
        <v/>
      </c>
      <c r="ME113" s="378" t="str">
        <f t="shared" si="55"/>
        <v/>
      </c>
      <c r="MF113" s="378" t="str">
        <f t="shared" si="55"/>
        <v/>
      </c>
      <c r="MG113" s="378" t="str">
        <f t="shared" si="55"/>
        <v/>
      </c>
      <c r="MH113" s="378" t="str">
        <f t="shared" si="55"/>
        <v/>
      </c>
      <c r="MI113" s="378" t="str">
        <f t="shared" si="55"/>
        <v/>
      </c>
      <c r="MJ113" s="378" t="str">
        <f t="shared" si="55"/>
        <v/>
      </c>
      <c r="MK113" s="378" t="str">
        <f t="shared" si="55"/>
        <v/>
      </c>
      <c r="ML113" s="378" t="str">
        <f t="shared" si="55"/>
        <v/>
      </c>
      <c r="MM113" s="378" t="str">
        <f t="shared" si="55"/>
        <v/>
      </c>
      <c r="MN113" s="378" t="str">
        <f t="shared" si="55"/>
        <v/>
      </c>
      <c r="MO113" s="378" t="str">
        <f t="shared" si="55"/>
        <v/>
      </c>
      <c r="MP113" s="378" t="str">
        <f t="shared" si="55"/>
        <v/>
      </c>
      <c r="MQ113" s="378" t="str">
        <f t="shared" si="55"/>
        <v/>
      </c>
      <c r="MR113" s="378" t="str">
        <f t="shared" si="55"/>
        <v/>
      </c>
      <c r="MS113" s="378" t="str">
        <f t="shared" si="55"/>
        <v/>
      </c>
      <c r="MT113" s="378" t="str">
        <f t="shared" si="55"/>
        <v/>
      </c>
      <c r="MU113" s="378" t="str">
        <f t="shared" si="55"/>
        <v/>
      </c>
      <c r="MV113" s="378" t="str">
        <f t="shared" si="55"/>
        <v/>
      </c>
      <c r="MW113" s="378" t="str">
        <f t="shared" si="55"/>
        <v/>
      </c>
      <c r="MX113" s="378" t="str">
        <f t="shared" si="55"/>
        <v/>
      </c>
      <c r="MY113" s="378" t="str">
        <f t="shared" si="55"/>
        <v/>
      </c>
      <c r="MZ113" s="378" t="str">
        <f t="shared" si="55"/>
        <v/>
      </c>
      <c r="NA113" s="378" t="str">
        <f t="shared" ref="NA113:PL113" si="56">IF(COUNT(NA14:NA16)=0,"",ROUND((SUM(NA14:NA16,NA23:NA25,NA32:NA34,NA41:NA43,NA50:NA52,NA59:NA61,NA68:NA70,NA77:NA79,NA86:NA88,NA95:NA97)^2),10))</f>
        <v/>
      </c>
      <c r="NB113" s="378" t="str">
        <f t="shared" si="56"/>
        <v/>
      </c>
      <c r="NC113" s="378" t="str">
        <f t="shared" si="56"/>
        <v/>
      </c>
      <c r="ND113" s="378" t="str">
        <f t="shared" si="56"/>
        <v/>
      </c>
      <c r="NE113" s="378" t="str">
        <f t="shared" si="56"/>
        <v/>
      </c>
      <c r="NF113" s="378" t="str">
        <f t="shared" si="56"/>
        <v/>
      </c>
      <c r="NG113" s="378" t="str">
        <f t="shared" si="56"/>
        <v/>
      </c>
      <c r="NH113" s="378" t="str">
        <f t="shared" si="56"/>
        <v/>
      </c>
      <c r="NI113" s="378" t="str">
        <f t="shared" si="56"/>
        <v/>
      </c>
      <c r="NJ113" s="378" t="str">
        <f t="shared" si="56"/>
        <v/>
      </c>
      <c r="NK113" s="378" t="str">
        <f t="shared" si="56"/>
        <v/>
      </c>
      <c r="NL113" s="378" t="str">
        <f t="shared" si="56"/>
        <v/>
      </c>
      <c r="NM113" s="378" t="str">
        <f t="shared" si="56"/>
        <v/>
      </c>
      <c r="NN113" s="378" t="str">
        <f t="shared" si="56"/>
        <v/>
      </c>
      <c r="NO113" s="378" t="str">
        <f t="shared" si="56"/>
        <v/>
      </c>
      <c r="NP113" s="378" t="str">
        <f t="shared" si="56"/>
        <v/>
      </c>
      <c r="NQ113" s="378" t="str">
        <f t="shared" si="56"/>
        <v/>
      </c>
      <c r="NR113" s="378" t="str">
        <f t="shared" si="56"/>
        <v/>
      </c>
      <c r="NS113" s="378" t="str">
        <f t="shared" si="56"/>
        <v/>
      </c>
      <c r="NT113" s="378" t="str">
        <f t="shared" si="56"/>
        <v/>
      </c>
      <c r="NU113" s="378" t="str">
        <f t="shared" si="56"/>
        <v/>
      </c>
      <c r="NV113" s="378" t="str">
        <f t="shared" si="56"/>
        <v/>
      </c>
      <c r="NW113" s="378" t="str">
        <f t="shared" si="56"/>
        <v/>
      </c>
      <c r="NX113" s="378" t="str">
        <f t="shared" si="56"/>
        <v/>
      </c>
      <c r="NY113" s="378" t="str">
        <f t="shared" si="56"/>
        <v/>
      </c>
      <c r="NZ113" s="378" t="str">
        <f t="shared" si="56"/>
        <v/>
      </c>
      <c r="OA113" s="378" t="str">
        <f t="shared" si="56"/>
        <v/>
      </c>
      <c r="OB113" s="378" t="str">
        <f t="shared" si="56"/>
        <v/>
      </c>
      <c r="OC113" s="378" t="str">
        <f t="shared" si="56"/>
        <v/>
      </c>
      <c r="OD113" s="378" t="str">
        <f t="shared" si="56"/>
        <v/>
      </c>
      <c r="OE113" s="378" t="str">
        <f t="shared" si="56"/>
        <v/>
      </c>
      <c r="OF113" s="378" t="str">
        <f t="shared" si="56"/>
        <v/>
      </c>
      <c r="OG113" s="378" t="str">
        <f t="shared" si="56"/>
        <v/>
      </c>
      <c r="OH113" s="378" t="str">
        <f t="shared" si="56"/>
        <v/>
      </c>
      <c r="OI113" s="378" t="str">
        <f t="shared" si="56"/>
        <v/>
      </c>
      <c r="OJ113" s="378" t="str">
        <f t="shared" si="56"/>
        <v/>
      </c>
      <c r="OK113" s="378" t="str">
        <f t="shared" si="56"/>
        <v/>
      </c>
      <c r="OL113" s="378" t="str">
        <f t="shared" si="56"/>
        <v/>
      </c>
      <c r="OM113" s="378" t="str">
        <f t="shared" si="56"/>
        <v/>
      </c>
      <c r="ON113" s="378" t="str">
        <f t="shared" si="56"/>
        <v/>
      </c>
      <c r="OO113" s="378" t="str">
        <f t="shared" si="56"/>
        <v/>
      </c>
      <c r="OP113" s="378" t="str">
        <f t="shared" si="56"/>
        <v/>
      </c>
      <c r="OQ113" s="378" t="str">
        <f t="shared" si="56"/>
        <v/>
      </c>
      <c r="OR113" s="378" t="str">
        <f t="shared" si="56"/>
        <v/>
      </c>
      <c r="OS113" s="378" t="str">
        <f t="shared" si="56"/>
        <v/>
      </c>
      <c r="OT113" s="378" t="str">
        <f t="shared" si="56"/>
        <v/>
      </c>
      <c r="OU113" s="378" t="str">
        <f t="shared" si="56"/>
        <v/>
      </c>
      <c r="OV113" s="378" t="str">
        <f t="shared" si="56"/>
        <v/>
      </c>
      <c r="OW113" s="378" t="str">
        <f t="shared" si="56"/>
        <v/>
      </c>
      <c r="OX113" s="378" t="str">
        <f t="shared" si="56"/>
        <v/>
      </c>
      <c r="OY113" s="378" t="str">
        <f t="shared" si="56"/>
        <v/>
      </c>
      <c r="OZ113" s="378" t="str">
        <f t="shared" si="56"/>
        <v/>
      </c>
      <c r="PA113" s="378" t="str">
        <f t="shared" si="56"/>
        <v/>
      </c>
      <c r="PB113" s="378" t="str">
        <f t="shared" si="56"/>
        <v/>
      </c>
      <c r="PC113" s="378" t="str">
        <f t="shared" si="56"/>
        <v/>
      </c>
      <c r="PD113" s="378" t="str">
        <f t="shared" si="56"/>
        <v/>
      </c>
      <c r="PE113" s="378" t="str">
        <f t="shared" si="56"/>
        <v/>
      </c>
      <c r="PF113" s="378" t="str">
        <f t="shared" si="56"/>
        <v/>
      </c>
      <c r="PG113" s="378" t="str">
        <f t="shared" si="56"/>
        <v/>
      </c>
      <c r="PH113" s="378" t="str">
        <f t="shared" si="56"/>
        <v/>
      </c>
      <c r="PI113" s="378" t="str">
        <f t="shared" si="56"/>
        <v/>
      </c>
      <c r="PJ113" s="378" t="str">
        <f t="shared" si="56"/>
        <v/>
      </c>
      <c r="PK113" s="378" t="str">
        <f t="shared" si="56"/>
        <v/>
      </c>
      <c r="PL113" s="378" t="str">
        <f t="shared" si="56"/>
        <v/>
      </c>
      <c r="PM113" s="378" t="str">
        <f t="shared" ref="PM113:RX113" si="57">IF(COUNT(PM14:PM16)=0,"",ROUND((SUM(PM14:PM16,PM23:PM25,PM32:PM34,PM41:PM43,PM50:PM52,PM59:PM61,PM68:PM70,PM77:PM79,PM86:PM88,PM95:PM97)^2),10))</f>
        <v/>
      </c>
      <c r="PN113" s="378" t="str">
        <f t="shared" si="57"/>
        <v/>
      </c>
      <c r="PO113" s="378" t="str">
        <f t="shared" si="57"/>
        <v/>
      </c>
      <c r="PP113" s="378" t="str">
        <f t="shared" si="57"/>
        <v/>
      </c>
      <c r="PQ113" s="378" t="str">
        <f t="shared" si="57"/>
        <v/>
      </c>
      <c r="PR113" s="378" t="str">
        <f t="shared" si="57"/>
        <v/>
      </c>
      <c r="PS113" s="378" t="str">
        <f t="shared" si="57"/>
        <v/>
      </c>
      <c r="PT113" s="378" t="str">
        <f t="shared" si="57"/>
        <v/>
      </c>
      <c r="PU113" s="378" t="str">
        <f t="shared" si="57"/>
        <v/>
      </c>
      <c r="PV113" s="378" t="str">
        <f t="shared" si="57"/>
        <v/>
      </c>
      <c r="PW113" s="378" t="str">
        <f t="shared" si="57"/>
        <v/>
      </c>
      <c r="PX113" s="378" t="str">
        <f t="shared" si="57"/>
        <v/>
      </c>
      <c r="PY113" s="378" t="str">
        <f t="shared" si="57"/>
        <v/>
      </c>
      <c r="PZ113" s="378" t="str">
        <f t="shared" si="57"/>
        <v/>
      </c>
      <c r="QA113" s="378" t="str">
        <f t="shared" si="57"/>
        <v/>
      </c>
      <c r="QB113" s="378" t="str">
        <f t="shared" si="57"/>
        <v/>
      </c>
      <c r="QC113" s="378" t="str">
        <f t="shared" si="57"/>
        <v/>
      </c>
      <c r="QD113" s="378" t="str">
        <f t="shared" si="57"/>
        <v/>
      </c>
      <c r="QE113" s="378" t="str">
        <f t="shared" si="57"/>
        <v/>
      </c>
      <c r="QF113" s="378" t="str">
        <f t="shared" si="57"/>
        <v/>
      </c>
      <c r="QG113" s="378" t="str">
        <f t="shared" si="57"/>
        <v/>
      </c>
      <c r="QH113" s="378" t="str">
        <f t="shared" si="57"/>
        <v/>
      </c>
      <c r="QI113" s="378" t="str">
        <f t="shared" si="57"/>
        <v/>
      </c>
      <c r="QJ113" s="378" t="str">
        <f t="shared" si="57"/>
        <v/>
      </c>
      <c r="QK113" s="378" t="str">
        <f t="shared" si="57"/>
        <v/>
      </c>
      <c r="QL113" s="378" t="str">
        <f t="shared" si="57"/>
        <v/>
      </c>
      <c r="QM113" s="378" t="str">
        <f t="shared" si="57"/>
        <v/>
      </c>
      <c r="QN113" s="378" t="str">
        <f t="shared" si="57"/>
        <v/>
      </c>
      <c r="QO113" s="378" t="str">
        <f t="shared" si="57"/>
        <v/>
      </c>
      <c r="QP113" s="378" t="str">
        <f t="shared" si="57"/>
        <v/>
      </c>
      <c r="QQ113" s="378" t="str">
        <f t="shared" si="57"/>
        <v/>
      </c>
      <c r="QR113" s="378" t="str">
        <f t="shared" si="57"/>
        <v/>
      </c>
      <c r="QS113" s="378" t="str">
        <f t="shared" si="57"/>
        <v/>
      </c>
      <c r="QT113" s="378" t="str">
        <f t="shared" si="57"/>
        <v/>
      </c>
      <c r="QU113" s="378" t="str">
        <f t="shared" si="57"/>
        <v/>
      </c>
      <c r="QV113" s="378" t="str">
        <f t="shared" si="57"/>
        <v/>
      </c>
      <c r="QW113" s="378" t="str">
        <f t="shared" si="57"/>
        <v/>
      </c>
      <c r="QX113" s="378" t="str">
        <f t="shared" si="57"/>
        <v/>
      </c>
      <c r="QY113" s="378" t="str">
        <f t="shared" si="57"/>
        <v/>
      </c>
      <c r="QZ113" s="378" t="str">
        <f t="shared" si="57"/>
        <v/>
      </c>
      <c r="RA113" s="378" t="str">
        <f t="shared" si="57"/>
        <v/>
      </c>
      <c r="RB113" s="378" t="str">
        <f t="shared" si="57"/>
        <v/>
      </c>
      <c r="RC113" s="378" t="str">
        <f t="shared" si="57"/>
        <v/>
      </c>
      <c r="RD113" s="378" t="str">
        <f t="shared" si="57"/>
        <v/>
      </c>
      <c r="RE113" s="378" t="str">
        <f t="shared" si="57"/>
        <v/>
      </c>
      <c r="RF113" s="378" t="str">
        <f t="shared" si="57"/>
        <v/>
      </c>
      <c r="RG113" s="378" t="str">
        <f t="shared" si="57"/>
        <v/>
      </c>
      <c r="RH113" s="378" t="str">
        <f t="shared" si="57"/>
        <v/>
      </c>
      <c r="RI113" s="378" t="str">
        <f t="shared" si="57"/>
        <v/>
      </c>
      <c r="RJ113" s="378" t="str">
        <f t="shared" si="57"/>
        <v/>
      </c>
      <c r="RK113" s="378" t="str">
        <f t="shared" si="57"/>
        <v/>
      </c>
      <c r="RL113" s="378" t="str">
        <f t="shared" si="57"/>
        <v/>
      </c>
      <c r="RM113" s="378" t="str">
        <f t="shared" si="57"/>
        <v/>
      </c>
      <c r="RN113" s="378" t="str">
        <f t="shared" si="57"/>
        <v/>
      </c>
      <c r="RO113" s="378" t="str">
        <f t="shared" si="57"/>
        <v/>
      </c>
      <c r="RP113" s="378" t="str">
        <f t="shared" si="57"/>
        <v/>
      </c>
      <c r="RQ113" s="378" t="str">
        <f t="shared" si="57"/>
        <v/>
      </c>
      <c r="RR113" s="378" t="str">
        <f t="shared" si="57"/>
        <v/>
      </c>
      <c r="RS113" s="378" t="str">
        <f t="shared" si="57"/>
        <v/>
      </c>
      <c r="RT113" s="378" t="str">
        <f t="shared" si="57"/>
        <v/>
      </c>
      <c r="RU113" s="378" t="str">
        <f t="shared" si="57"/>
        <v/>
      </c>
      <c r="RV113" s="378" t="str">
        <f t="shared" si="57"/>
        <v/>
      </c>
      <c r="RW113" s="378" t="str">
        <f t="shared" si="57"/>
        <v/>
      </c>
      <c r="RX113" s="378" t="str">
        <f t="shared" si="57"/>
        <v/>
      </c>
      <c r="RY113" s="378" t="str">
        <f t="shared" ref="RY113:UJ113" si="58">IF(COUNT(RY14:RY16)=0,"",ROUND((SUM(RY14:RY16,RY23:RY25,RY32:RY34,RY41:RY43,RY50:RY52,RY59:RY61,RY68:RY70,RY77:RY79,RY86:RY88,RY95:RY97)^2),10))</f>
        <v/>
      </c>
      <c r="RZ113" s="378" t="str">
        <f t="shared" si="58"/>
        <v/>
      </c>
      <c r="SA113" s="378" t="str">
        <f t="shared" si="58"/>
        <v/>
      </c>
      <c r="SB113" s="378" t="str">
        <f t="shared" si="58"/>
        <v/>
      </c>
      <c r="SC113" s="378" t="str">
        <f t="shared" si="58"/>
        <v/>
      </c>
      <c r="SD113" s="378" t="str">
        <f t="shared" si="58"/>
        <v/>
      </c>
      <c r="SE113" s="378" t="str">
        <f t="shared" si="58"/>
        <v/>
      </c>
      <c r="SF113" s="378" t="str">
        <f t="shared" si="58"/>
        <v/>
      </c>
      <c r="SG113" s="378" t="str">
        <f t="shared" si="58"/>
        <v/>
      </c>
      <c r="SH113" s="378" t="str">
        <f t="shared" si="58"/>
        <v/>
      </c>
      <c r="SI113" s="378" t="str">
        <f t="shared" si="58"/>
        <v/>
      </c>
      <c r="SJ113" s="378" t="str">
        <f t="shared" si="58"/>
        <v/>
      </c>
      <c r="SK113" s="378" t="str">
        <f t="shared" si="58"/>
        <v/>
      </c>
      <c r="SL113" s="378" t="str">
        <f t="shared" si="58"/>
        <v/>
      </c>
      <c r="SM113" s="378" t="str">
        <f t="shared" si="58"/>
        <v/>
      </c>
      <c r="SN113" s="378" t="str">
        <f t="shared" si="58"/>
        <v/>
      </c>
      <c r="SO113" s="378" t="str">
        <f t="shared" si="58"/>
        <v/>
      </c>
      <c r="SP113" s="378" t="str">
        <f t="shared" si="58"/>
        <v/>
      </c>
      <c r="SQ113" s="378" t="str">
        <f t="shared" si="58"/>
        <v/>
      </c>
      <c r="SR113" s="378" t="str">
        <f t="shared" si="58"/>
        <v/>
      </c>
      <c r="SS113" s="378" t="str">
        <f t="shared" si="58"/>
        <v/>
      </c>
      <c r="ST113" s="378" t="str">
        <f t="shared" si="58"/>
        <v/>
      </c>
      <c r="SU113" s="378" t="str">
        <f t="shared" si="58"/>
        <v/>
      </c>
      <c r="SV113" s="378" t="str">
        <f t="shared" si="58"/>
        <v/>
      </c>
      <c r="SW113" s="378" t="str">
        <f t="shared" si="58"/>
        <v/>
      </c>
      <c r="SX113" s="378" t="str">
        <f t="shared" si="58"/>
        <v/>
      </c>
      <c r="SY113" s="378" t="str">
        <f t="shared" si="58"/>
        <v/>
      </c>
      <c r="SZ113" s="378" t="str">
        <f t="shared" si="58"/>
        <v/>
      </c>
      <c r="TA113" s="378" t="str">
        <f t="shared" si="58"/>
        <v/>
      </c>
      <c r="TB113" s="378" t="str">
        <f t="shared" si="58"/>
        <v/>
      </c>
      <c r="TC113" s="378" t="str">
        <f t="shared" si="58"/>
        <v/>
      </c>
      <c r="TD113" s="378" t="str">
        <f t="shared" si="58"/>
        <v/>
      </c>
      <c r="TE113" s="378" t="str">
        <f t="shared" si="58"/>
        <v/>
      </c>
      <c r="TF113" s="378" t="str">
        <f t="shared" si="58"/>
        <v/>
      </c>
      <c r="TG113" s="378" t="str">
        <f t="shared" si="58"/>
        <v/>
      </c>
      <c r="TH113" s="378" t="str">
        <f t="shared" si="58"/>
        <v/>
      </c>
      <c r="TI113" s="378" t="str">
        <f t="shared" si="58"/>
        <v/>
      </c>
      <c r="TJ113" s="378" t="str">
        <f t="shared" si="58"/>
        <v/>
      </c>
      <c r="TK113" s="378" t="str">
        <f t="shared" si="58"/>
        <v/>
      </c>
      <c r="TL113" s="378" t="str">
        <f t="shared" si="58"/>
        <v/>
      </c>
      <c r="TM113" s="378" t="str">
        <f t="shared" si="58"/>
        <v/>
      </c>
      <c r="TN113" s="378" t="str">
        <f t="shared" si="58"/>
        <v/>
      </c>
      <c r="TO113" s="378" t="str">
        <f t="shared" si="58"/>
        <v/>
      </c>
      <c r="TP113" s="378" t="str">
        <f t="shared" si="58"/>
        <v/>
      </c>
      <c r="TQ113" s="378" t="str">
        <f t="shared" si="58"/>
        <v/>
      </c>
      <c r="TR113" s="378" t="str">
        <f t="shared" si="58"/>
        <v/>
      </c>
      <c r="TS113" s="378" t="str">
        <f t="shared" si="58"/>
        <v/>
      </c>
      <c r="TT113" s="378" t="str">
        <f t="shared" si="58"/>
        <v/>
      </c>
      <c r="TU113" s="378" t="str">
        <f t="shared" si="58"/>
        <v/>
      </c>
      <c r="TV113" s="378" t="str">
        <f t="shared" si="58"/>
        <v/>
      </c>
      <c r="TW113" s="378" t="str">
        <f t="shared" si="58"/>
        <v/>
      </c>
      <c r="TX113" s="378" t="str">
        <f t="shared" si="58"/>
        <v/>
      </c>
      <c r="TY113" s="378" t="str">
        <f t="shared" si="58"/>
        <v/>
      </c>
      <c r="TZ113" s="378" t="str">
        <f t="shared" si="58"/>
        <v/>
      </c>
      <c r="UA113" s="378" t="str">
        <f t="shared" si="58"/>
        <v/>
      </c>
      <c r="UB113" s="378" t="str">
        <f t="shared" si="58"/>
        <v/>
      </c>
      <c r="UC113" s="378" t="str">
        <f t="shared" si="58"/>
        <v/>
      </c>
      <c r="UD113" s="378" t="str">
        <f t="shared" si="58"/>
        <v/>
      </c>
      <c r="UE113" s="378" t="str">
        <f t="shared" si="58"/>
        <v/>
      </c>
      <c r="UF113" s="378" t="str">
        <f t="shared" si="58"/>
        <v/>
      </c>
      <c r="UG113" s="378" t="str">
        <f t="shared" si="58"/>
        <v/>
      </c>
      <c r="UH113" s="378" t="str">
        <f t="shared" si="58"/>
        <v/>
      </c>
      <c r="UI113" s="378" t="str">
        <f t="shared" si="58"/>
        <v/>
      </c>
      <c r="UJ113" s="378" t="str">
        <f t="shared" si="58"/>
        <v/>
      </c>
      <c r="UK113" s="378" t="str">
        <f t="shared" ref="UK113:WI113" si="59">IF(COUNT(UK14:UK16)=0,"",ROUND((SUM(UK14:UK16,UK23:UK25,UK32:UK34,UK41:UK43,UK50:UK52,UK59:UK61,UK68:UK70,UK77:UK79,UK86:UK88,UK95:UK97)^2),10))</f>
        <v/>
      </c>
      <c r="UL113" s="378" t="str">
        <f t="shared" si="59"/>
        <v/>
      </c>
      <c r="UM113" s="378" t="str">
        <f t="shared" si="59"/>
        <v/>
      </c>
      <c r="UN113" s="378" t="str">
        <f t="shared" si="59"/>
        <v/>
      </c>
      <c r="UO113" s="378" t="str">
        <f t="shared" si="59"/>
        <v/>
      </c>
      <c r="UP113" s="378" t="str">
        <f t="shared" si="59"/>
        <v/>
      </c>
      <c r="UQ113" s="378" t="str">
        <f t="shared" si="59"/>
        <v/>
      </c>
      <c r="UR113" s="378" t="str">
        <f t="shared" si="59"/>
        <v/>
      </c>
      <c r="US113" s="378" t="str">
        <f t="shared" si="59"/>
        <v/>
      </c>
      <c r="UT113" s="378" t="str">
        <f t="shared" si="59"/>
        <v/>
      </c>
      <c r="UU113" s="378" t="str">
        <f t="shared" si="59"/>
        <v/>
      </c>
      <c r="UV113" s="378" t="str">
        <f t="shared" si="59"/>
        <v/>
      </c>
      <c r="UW113" s="378" t="str">
        <f t="shared" si="59"/>
        <v/>
      </c>
      <c r="UX113" s="378" t="str">
        <f t="shared" si="59"/>
        <v/>
      </c>
      <c r="UY113" s="378" t="str">
        <f t="shared" si="59"/>
        <v/>
      </c>
      <c r="UZ113" s="378" t="str">
        <f t="shared" si="59"/>
        <v/>
      </c>
      <c r="VA113" s="378" t="str">
        <f t="shared" si="59"/>
        <v/>
      </c>
      <c r="VB113" s="378" t="str">
        <f t="shared" si="59"/>
        <v/>
      </c>
      <c r="VC113" s="378" t="str">
        <f t="shared" si="59"/>
        <v/>
      </c>
      <c r="VD113" s="378" t="str">
        <f t="shared" si="59"/>
        <v/>
      </c>
      <c r="VE113" s="378" t="str">
        <f t="shared" si="59"/>
        <v/>
      </c>
      <c r="VF113" s="378" t="str">
        <f t="shared" si="59"/>
        <v/>
      </c>
      <c r="VG113" s="378" t="str">
        <f t="shared" si="59"/>
        <v/>
      </c>
      <c r="VH113" s="378" t="str">
        <f t="shared" si="59"/>
        <v/>
      </c>
      <c r="VI113" s="378" t="str">
        <f t="shared" si="59"/>
        <v/>
      </c>
      <c r="VJ113" s="378" t="str">
        <f t="shared" si="59"/>
        <v/>
      </c>
      <c r="VK113" s="378" t="str">
        <f t="shared" si="59"/>
        <v/>
      </c>
      <c r="VL113" s="378" t="str">
        <f t="shared" si="59"/>
        <v/>
      </c>
      <c r="VM113" s="378" t="str">
        <f t="shared" si="59"/>
        <v/>
      </c>
      <c r="VN113" s="378" t="str">
        <f t="shared" si="59"/>
        <v/>
      </c>
      <c r="VO113" s="378" t="str">
        <f t="shared" si="59"/>
        <v/>
      </c>
      <c r="VP113" s="378" t="str">
        <f t="shared" si="59"/>
        <v/>
      </c>
      <c r="VQ113" s="378" t="str">
        <f t="shared" si="59"/>
        <v/>
      </c>
      <c r="VR113" s="378" t="str">
        <f t="shared" si="59"/>
        <v/>
      </c>
      <c r="VS113" s="378" t="str">
        <f t="shared" si="59"/>
        <v/>
      </c>
      <c r="VT113" s="378" t="str">
        <f t="shared" si="59"/>
        <v/>
      </c>
      <c r="VU113" s="378" t="str">
        <f t="shared" si="59"/>
        <v/>
      </c>
      <c r="VV113" s="378" t="str">
        <f t="shared" si="59"/>
        <v/>
      </c>
      <c r="VW113" s="378" t="str">
        <f t="shared" si="59"/>
        <v/>
      </c>
      <c r="VX113" s="378" t="str">
        <f t="shared" si="59"/>
        <v/>
      </c>
      <c r="VY113" s="378" t="str">
        <f t="shared" si="59"/>
        <v/>
      </c>
      <c r="VZ113" s="378" t="str">
        <f t="shared" si="59"/>
        <v/>
      </c>
      <c r="WA113" s="378" t="str">
        <f t="shared" si="59"/>
        <v/>
      </c>
      <c r="WB113" s="378" t="str">
        <f t="shared" si="59"/>
        <v/>
      </c>
      <c r="WC113" s="378" t="str">
        <f t="shared" si="59"/>
        <v/>
      </c>
      <c r="WD113" s="378" t="str">
        <f t="shared" si="59"/>
        <v/>
      </c>
      <c r="WE113" s="378" t="str">
        <f t="shared" si="59"/>
        <v/>
      </c>
      <c r="WF113" s="378" t="str">
        <f t="shared" si="59"/>
        <v/>
      </c>
      <c r="WG113" s="378" t="str">
        <f t="shared" si="59"/>
        <v/>
      </c>
      <c r="WH113" s="378" t="str">
        <f t="shared" si="59"/>
        <v/>
      </c>
      <c r="WI113" s="378" t="str">
        <f t="shared" si="59"/>
        <v/>
      </c>
    </row>
    <row r="114" spans="1:607">
      <c r="A114" s="348"/>
      <c r="B114" s="360" t="s">
        <v>846</v>
      </c>
      <c r="C114" s="348"/>
      <c r="D114" s="348"/>
      <c r="E114" s="348"/>
      <c r="F114" s="348"/>
      <c r="G114" s="361" t="str">
        <f t="shared" si="2"/>
        <v/>
      </c>
      <c r="H114" s="361" t="str">
        <f t="shared" si="3"/>
        <v/>
      </c>
      <c r="I114" s="397"/>
      <c r="J114" s="348"/>
      <c r="K114" s="348"/>
      <c r="L114" s="348"/>
      <c r="M114" s="348"/>
      <c r="N114" s="400"/>
      <c r="O114" s="400"/>
      <c r="P114" s="400"/>
      <c r="Q114" s="400"/>
      <c r="R114" s="400"/>
      <c r="S114" s="400"/>
      <c r="T114" s="400"/>
      <c r="U114" s="400"/>
      <c r="V114" s="400"/>
      <c r="W114" s="400"/>
      <c r="X114" s="400"/>
      <c r="Y114" s="400"/>
      <c r="Z114" s="400"/>
      <c r="AA114" s="400"/>
      <c r="AB114" s="400"/>
      <c r="AC114" s="400"/>
      <c r="AD114" s="400"/>
      <c r="AE114" s="400"/>
      <c r="AF114" s="400"/>
      <c r="AG114" s="400"/>
      <c r="AH114" s="400"/>
      <c r="AI114" s="400"/>
      <c r="AJ114" s="400"/>
      <c r="AK114" s="400"/>
      <c r="AL114" s="400"/>
      <c r="AM114" s="400"/>
      <c r="AN114" s="400"/>
      <c r="AO114" s="400"/>
      <c r="AP114" s="400"/>
      <c r="AQ114" s="400"/>
      <c r="AR114" s="400"/>
      <c r="AS114" s="400"/>
      <c r="AT114" s="400"/>
      <c r="AU114" s="400"/>
      <c r="AV114" s="400"/>
      <c r="AW114" s="400"/>
      <c r="AX114" s="400"/>
      <c r="AY114" s="400"/>
      <c r="AZ114" s="400"/>
      <c r="BA114" s="400"/>
      <c r="BB114" s="400"/>
      <c r="BC114" s="400"/>
      <c r="BD114" s="400"/>
      <c r="BE114" s="400"/>
      <c r="BF114" s="400"/>
      <c r="BG114" s="400"/>
      <c r="BH114" s="400"/>
      <c r="BI114" s="400"/>
      <c r="BJ114" s="400"/>
      <c r="BK114" s="400"/>
      <c r="BL114" s="400"/>
      <c r="BM114" s="400"/>
      <c r="BN114" s="400"/>
      <c r="BO114" s="400"/>
      <c r="BP114" s="400"/>
      <c r="BQ114" s="400"/>
      <c r="BR114" s="400"/>
      <c r="BS114" s="400"/>
      <c r="BT114" s="400"/>
      <c r="BU114" s="400"/>
      <c r="BV114" s="400"/>
      <c r="BW114" s="400"/>
      <c r="BX114" s="400"/>
      <c r="BY114" s="400"/>
      <c r="BZ114" s="400"/>
      <c r="CA114" s="400"/>
      <c r="CB114" s="400"/>
      <c r="CC114" s="400"/>
      <c r="CD114" s="400"/>
      <c r="CE114" s="400"/>
      <c r="CF114" s="400"/>
      <c r="CG114" s="400"/>
      <c r="CH114" s="400"/>
      <c r="CI114" s="400"/>
      <c r="CJ114" s="400"/>
      <c r="CK114" s="400"/>
      <c r="CL114" s="400"/>
      <c r="CM114" s="400"/>
      <c r="CN114" s="400"/>
      <c r="CO114" s="400"/>
      <c r="CP114" s="400"/>
      <c r="CQ114" s="400"/>
      <c r="CR114" s="400"/>
      <c r="CS114" s="400"/>
      <c r="CT114" s="400"/>
      <c r="CU114" s="400"/>
      <c r="CV114" s="400"/>
      <c r="CW114" s="400"/>
      <c r="CX114" s="400"/>
      <c r="CY114" s="400"/>
      <c r="CZ114" s="362"/>
      <c r="DA114" s="901"/>
      <c r="DB114" s="899" t="s">
        <v>1275</v>
      </c>
      <c r="DC114" s="899"/>
      <c r="DD114" s="378" t="str">
        <f>IF(COUNT(DD17:DD19)=0,"",ROUND((SUM(DD17:DD19,DD26:DD28,DD35:DD37,DD44:DD46,DD53:DD55,DD62:DD64,DD71:DD73,DD80:DD82,DD89:DD91,DD98:DD100)^2),10))</f>
        <v/>
      </c>
      <c r="DE114" s="378" t="str">
        <f t="shared" ref="DE114:FP114" si="60">IF(COUNT(DE17:DE19)=0,"",ROUND((SUM(DE17:DE19,DE26:DE28,DE35:DE37,DE44:DE46,DE53:DE55,DE62:DE64,DE71:DE73,DE80:DE82,DE89:DE91,DE98:DE100)^2),10))</f>
        <v/>
      </c>
      <c r="DF114" s="378" t="str">
        <f t="shared" si="60"/>
        <v/>
      </c>
      <c r="DG114" s="378" t="str">
        <f t="shared" si="60"/>
        <v/>
      </c>
      <c r="DH114" s="378" t="str">
        <f t="shared" si="60"/>
        <v/>
      </c>
      <c r="DI114" s="378" t="str">
        <f t="shared" si="60"/>
        <v/>
      </c>
      <c r="DJ114" s="378" t="str">
        <f t="shared" si="60"/>
        <v/>
      </c>
      <c r="DK114" s="378" t="str">
        <f t="shared" si="60"/>
        <v/>
      </c>
      <c r="DL114" s="378" t="str">
        <f t="shared" si="60"/>
        <v/>
      </c>
      <c r="DM114" s="378" t="str">
        <f t="shared" si="60"/>
        <v/>
      </c>
      <c r="DN114" s="378" t="str">
        <f t="shared" si="60"/>
        <v/>
      </c>
      <c r="DO114" s="378" t="str">
        <f t="shared" si="60"/>
        <v/>
      </c>
      <c r="DP114" s="378" t="str">
        <f t="shared" si="60"/>
        <v/>
      </c>
      <c r="DQ114" s="378" t="str">
        <f t="shared" si="60"/>
        <v/>
      </c>
      <c r="DR114" s="378" t="str">
        <f t="shared" si="60"/>
        <v/>
      </c>
      <c r="DS114" s="378" t="str">
        <f t="shared" si="60"/>
        <v/>
      </c>
      <c r="DT114" s="378" t="str">
        <f t="shared" si="60"/>
        <v/>
      </c>
      <c r="DU114" s="378" t="str">
        <f t="shared" si="60"/>
        <v/>
      </c>
      <c r="DV114" s="378" t="str">
        <f t="shared" si="60"/>
        <v/>
      </c>
      <c r="DW114" s="378" t="str">
        <f t="shared" si="60"/>
        <v/>
      </c>
      <c r="DX114" s="378" t="str">
        <f t="shared" si="60"/>
        <v/>
      </c>
      <c r="DY114" s="378" t="str">
        <f t="shared" si="60"/>
        <v/>
      </c>
      <c r="DZ114" s="378" t="str">
        <f t="shared" si="60"/>
        <v/>
      </c>
      <c r="EA114" s="378" t="str">
        <f t="shared" si="60"/>
        <v/>
      </c>
      <c r="EB114" s="378" t="str">
        <f t="shared" si="60"/>
        <v/>
      </c>
      <c r="EC114" s="378" t="str">
        <f t="shared" si="60"/>
        <v/>
      </c>
      <c r="ED114" s="378" t="str">
        <f t="shared" si="60"/>
        <v/>
      </c>
      <c r="EE114" s="378" t="str">
        <f t="shared" si="60"/>
        <v/>
      </c>
      <c r="EF114" s="378" t="str">
        <f t="shared" si="60"/>
        <v/>
      </c>
      <c r="EG114" s="378" t="str">
        <f t="shared" si="60"/>
        <v/>
      </c>
      <c r="EH114" s="378" t="str">
        <f t="shared" si="60"/>
        <v/>
      </c>
      <c r="EI114" s="378" t="str">
        <f t="shared" si="60"/>
        <v/>
      </c>
      <c r="EJ114" s="378" t="str">
        <f t="shared" si="60"/>
        <v/>
      </c>
      <c r="EK114" s="378" t="str">
        <f t="shared" si="60"/>
        <v/>
      </c>
      <c r="EL114" s="378" t="str">
        <f t="shared" si="60"/>
        <v/>
      </c>
      <c r="EM114" s="378" t="str">
        <f t="shared" si="60"/>
        <v/>
      </c>
      <c r="EN114" s="378" t="str">
        <f t="shared" si="60"/>
        <v/>
      </c>
      <c r="EO114" s="378" t="str">
        <f t="shared" si="60"/>
        <v/>
      </c>
      <c r="EP114" s="378" t="str">
        <f t="shared" si="60"/>
        <v/>
      </c>
      <c r="EQ114" s="378" t="str">
        <f t="shared" si="60"/>
        <v/>
      </c>
      <c r="ER114" s="378" t="str">
        <f t="shared" si="60"/>
        <v/>
      </c>
      <c r="ES114" s="378" t="str">
        <f t="shared" si="60"/>
        <v/>
      </c>
      <c r="ET114" s="378" t="str">
        <f t="shared" si="60"/>
        <v/>
      </c>
      <c r="EU114" s="378" t="str">
        <f t="shared" si="60"/>
        <v/>
      </c>
      <c r="EV114" s="378" t="str">
        <f t="shared" si="60"/>
        <v/>
      </c>
      <c r="EW114" s="378" t="str">
        <f t="shared" si="60"/>
        <v/>
      </c>
      <c r="EX114" s="378" t="str">
        <f t="shared" si="60"/>
        <v/>
      </c>
      <c r="EY114" s="378" t="str">
        <f t="shared" si="60"/>
        <v/>
      </c>
      <c r="EZ114" s="378" t="str">
        <f t="shared" si="60"/>
        <v/>
      </c>
      <c r="FA114" s="378" t="str">
        <f t="shared" si="60"/>
        <v/>
      </c>
      <c r="FB114" s="378" t="str">
        <f t="shared" si="60"/>
        <v/>
      </c>
      <c r="FC114" s="378" t="str">
        <f t="shared" si="60"/>
        <v/>
      </c>
      <c r="FD114" s="378" t="str">
        <f t="shared" si="60"/>
        <v/>
      </c>
      <c r="FE114" s="378" t="str">
        <f t="shared" si="60"/>
        <v/>
      </c>
      <c r="FF114" s="378" t="str">
        <f t="shared" si="60"/>
        <v/>
      </c>
      <c r="FG114" s="378" t="str">
        <f t="shared" si="60"/>
        <v/>
      </c>
      <c r="FH114" s="378" t="str">
        <f t="shared" si="60"/>
        <v/>
      </c>
      <c r="FI114" s="378" t="str">
        <f t="shared" si="60"/>
        <v/>
      </c>
      <c r="FJ114" s="378" t="str">
        <f t="shared" si="60"/>
        <v/>
      </c>
      <c r="FK114" s="378" t="str">
        <f t="shared" si="60"/>
        <v/>
      </c>
      <c r="FL114" s="378" t="str">
        <f t="shared" si="60"/>
        <v/>
      </c>
      <c r="FM114" s="378" t="str">
        <f t="shared" si="60"/>
        <v/>
      </c>
      <c r="FN114" s="378" t="str">
        <f t="shared" si="60"/>
        <v/>
      </c>
      <c r="FO114" s="378" t="str">
        <f t="shared" si="60"/>
        <v/>
      </c>
      <c r="FP114" s="378" t="str">
        <f t="shared" si="60"/>
        <v/>
      </c>
      <c r="FQ114" s="378" t="str">
        <f t="shared" ref="FQ114:IB114" si="61">IF(COUNT(FQ17:FQ19)=0,"",ROUND((SUM(FQ17:FQ19,FQ26:FQ28,FQ35:FQ37,FQ44:FQ46,FQ53:FQ55,FQ62:FQ64,FQ71:FQ73,FQ80:FQ82,FQ89:FQ91,FQ98:FQ100)^2),10))</f>
        <v/>
      </c>
      <c r="FR114" s="378" t="str">
        <f t="shared" si="61"/>
        <v/>
      </c>
      <c r="FS114" s="378" t="str">
        <f t="shared" si="61"/>
        <v/>
      </c>
      <c r="FT114" s="378" t="str">
        <f t="shared" si="61"/>
        <v/>
      </c>
      <c r="FU114" s="378" t="str">
        <f t="shared" si="61"/>
        <v/>
      </c>
      <c r="FV114" s="378" t="str">
        <f t="shared" si="61"/>
        <v/>
      </c>
      <c r="FW114" s="378" t="str">
        <f t="shared" si="61"/>
        <v/>
      </c>
      <c r="FX114" s="378" t="str">
        <f t="shared" si="61"/>
        <v/>
      </c>
      <c r="FY114" s="378" t="str">
        <f t="shared" si="61"/>
        <v/>
      </c>
      <c r="FZ114" s="378" t="str">
        <f t="shared" si="61"/>
        <v/>
      </c>
      <c r="GA114" s="378" t="str">
        <f t="shared" si="61"/>
        <v/>
      </c>
      <c r="GB114" s="378" t="str">
        <f t="shared" si="61"/>
        <v/>
      </c>
      <c r="GC114" s="378" t="str">
        <f t="shared" si="61"/>
        <v/>
      </c>
      <c r="GD114" s="378" t="str">
        <f t="shared" si="61"/>
        <v/>
      </c>
      <c r="GE114" s="378" t="str">
        <f t="shared" si="61"/>
        <v/>
      </c>
      <c r="GF114" s="378" t="str">
        <f t="shared" si="61"/>
        <v/>
      </c>
      <c r="GG114" s="378" t="str">
        <f t="shared" si="61"/>
        <v/>
      </c>
      <c r="GH114" s="378" t="str">
        <f t="shared" si="61"/>
        <v/>
      </c>
      <c r="GI114" s="378" t="str">
        <f t="shared" si="61"/>
        <v/>
      </c>
      <c r="GJ114" s="378" t="str">
        <f t="shared" si="61"/>
        <v/>
      </c>
      <c r="GK114" s="378" t="str">
        <f t="shared" si="61"/>
        <v/>
      </c>
      <c r="GL114" s="378" t="str">
        <f t="shared" si="61"/>
        <v/>
      </c>
      <c r="GM114" s="378" t="str">
        <f t="shared" si="61"/>
        <v/>
      </c>
      <c r="GN114" s="378" t="str">
        <f t="shared" si="61"/>
        <v/>
      </c>
      <c r="GO114" s="378" t="str">
        <f t="shared" si="61"/>
        <v/>
      </c>
      <c r="GP114" s="378" t="str">
        <f t="shared" si="61"/>
        <v/>
      </c>
      <c r="GQ114" s="378" t="str">
        <f t="shared" si="61"/>
        <v/>
      </c>
      <c r="GR114" s="378" t="str">
        <f t="shared" si="61"/>
        <v/>
      </c>
      <c r="GS114" s="378" t="str">
        <f t="shared" si="61"/>
        <v/>
      </c>
      <c r="GT114" s="378" t="str">
        <f t="shared" si="61"/>
        <v/>
      </c>
      <c r="GU114" s="378" t="str">
        <f t="shared" si="61"/>
        <v/>
      </c>
      <c r="GV114" s="378" t="str">
        <f t="shared" si="61"/>
        <v/>
      </c>
      <c r="GW114" s="378" t="str">
        <f t="shared" si="61"/>
        <v/>
      </c>
      <c r="GX114" s="378" t="str">
        <f t="shared" si="61"/>
        <v/>
      </c>
      <c r="GY114" s="378" t="str">
        <f t="shared" si="61"/>
        <v/>
      </c>
      <c r="GZ114" s="378" t="str">
        <f t="shared" si="61"/>
        <v/>
      </c>
      <c r="HA114" s="378" t="str">
        <f t="shared" si="61"/>
        <v/>
      </c>
      <c r="HB114" s="378" t="str">
        <f t="shared" si="61"/>
        <v/>
      </c>
      <c r="HC114" s="378" t="str">
        <f t="shared" si="61"/>
        <v/>
      </c>
      <c r="HD114" s="378" t="str">
        <f t="shared" si="61"/>
        <v/>
      </c>
      <c r="HE114" s="378" t="str">
        <f t="shared" si="61"/>
        <v/>
      </c>
      <c r="HF114" s="378" t="str">
        <f t="shared" si="61"/>
        <v/>
      </c>
      <c r="HG114" s="378" t="str">
        <f t="shared" si="61"/>
        <v/>
      </c>
      <c r="HH114" s="378" t="str">
        <f t="shared" si="61"/>
        <v/>
      </c>
      <c r="HI114" s="378" t="str">
        <f t="shared" si="61"/>
        <v/>
      </c>
      <c r="HJ114" s="378" t="str">
        <f t="shared" si="61"/>
        <v/>
      </c>
      <c r="HK114" s="378" t="str">
        <f t="shared" si="61"/>
        <v/>
      </c>
      <c r="HL114" s="378" t="str">
        <f t="shared" si="61"/>
        <v/>
      </c>
      <c r="HM114" s="378" t="str">
        <f t="shared" si="61"/>
        <v/>
      </c>
      <c r="HN114" s="378" t="str">
        <f t="shared" si="61"/>
        <v/>
      </c>
      <c r="HO114" s="378" t="str">
        <f t="shared" si="61"/>
        <v/>
      </c>
      <c r="HP114" s="378" t="str">
        <f t="shared" si="61"/>
        <v/>
      </c>
      <c r="HQ114" s="378" t="str">
        <f t="shared" si="61"/>
        <v/>
      </c>
      <c r="HR114" s="378" t="str">
        <f t="shared" si="61"/>
        <v/>
      </c>
      <c r="HS114" s="378" t="str">
        <f t="shared" si="61"/>
        <v/>
      </c>
      <c r="HT114" s="378" t="str">
        <f t="shared" si="61"/>
        <v/>
      </c>
      <c r="HU114" s="378" t="str">
        <f t="shared" si="61"/>
        <v/>
      </c>
      <c r="HV114" s="378" t="str">
        <f t="shared" si="61"/>
        <v/>
      </c>
      <c r="HW114" s="378" t="str">
        <f t="shared" si="61"/>
        <v/>
      </c>
      <c r="HX114" s="378" t="str">
        <f t="shared" si="61"/>
        <v/>
      </c>
      <c r="HY114" s="378" t="str">
        <f t="shared" si="61"/>
        <v/>
      </c>
      <c r="HZ114" s="378" t="str">
        <f t="shared" si="61"/>
        <v/>
      </c>
      <c r="IA114" s="378" t="str">
        <f t="shared" si="61"/>
        <v/>
      </c>
      <c r="IB114" s="378" t="str">
        <f t="shared" si="61"/>
        <v/>
      </c>
      <c r="IC114" s="378" t="str">
        <f t="shared" ref="IC114:KN114" si="62">IF(COUNT(IC17:IC19)=0,"",ROUND((SUM(IC17:IC19,IC26:IC28,IC35:IC37,IC44:IC46,IC53:IC55,IC62:IC64,IC71:IC73,IC80:IC82,IC89:IC91,IC98:IC100)^2),10))</f>
        <v/>
      </c>
      <c r="ID114" s="378" t="str">
        <f t="shared" si="62"/>
        <v/>
      </c>
      <c r="IE114" s="378" t="str">
        <f t="shared" si="62"/>
        <v/>
      </c>
      <c r="IF114" s="378" t="str">
        <f t="shared" si="62"/>
        <v/>
      </c>
      <c r="IG114" s="378" t="str">
        <f t="shared" si="62"/>
        <v/>
      </c>
      <c r="IH114" s="378" t="str">
        <f t="shared" si="62"/>
        <v/>
      </c>
      <c r="II114" s="378" t="str">
        <f t="shared" si="62"/>
        <v/>
      </c>
      <c r="IJ114" s="378" t="str">
        <f t="shared" si="62"/>
        <v/>
      </c>
      <c r="IK114" s="378" t="str">
        <f t="shared" si="62"/>
        <v/>
      </c>
      <c r="IL114" s="378" t="str">
        <f t="shared" si="62"/>
        <v/>
      </c>
      <c r="IM114" s="378" t="str">
        <f t="shared" si="62"/>
        <v/>
      </c>
      <c r="IN114" s="378" t="str">
        <f t="shared" si="62"/>
        <v/>
      </c>
      <c r="IO114" s="378" t="str">
        <f t="shared" si="62"/>
        <v/>
      </c>
      <c r="IP114" s="378" t="str">
        <f t="shared" si="62"/>
        <v/>
      </c>
      <c r="IQ114" s="378" t="str">
        <f t="shared" si="62"/>
        <v/>
      </c>
      <c r="IR114" s="378" t="str">
        <f t="shared" si="62"/>
        <v/>
      </c>
      <c r="IS114" s="378" t="str">
        <f t="shared" si="62"/>
        <v/>
      </c>
      <c r="IT114" s="378" t="str">
        <f t="shared" si="62"/>
        <v/>
      </c>
      <c r="IU114" s="378" t="str">
        <f t="shared" si="62"/>
        <v/>
      </c>
      <c r="IV114" s="378" t="str">
        <f t="shared" si="62"/>
        <v/>
      </c>
      <c r="IW114" s="378" t="str">
        <f t="shared" si="62"/>
        <v/>
      </c>
      <c r="IX114" s="378" t="str">
        <f t="shared" si="62"/>
        <v/>
      </c>
      <c r="IY114" s="378" t="str">
        <f t="shared" si="62"/>
        <v/>
      </c>
      <c r="IZ114" s="378" t="str">
        <f t="shared" si="62"/>
        <v/>
      </c>
      <c r="JA114" s="378" t="str">
        <f t="shared" si="62"/>
        <v/>
      </c>
      <c r="JB114" s="378" t="str">
        <f t="shared" si="62"/>
        <v/>
      </c>
      <c r="JC114" s="378" t="str">
        <f t="shared" si="62"/>
        <v/>
      </c>
      <c r="JD114" s="378" t="str">
        <f t="shared" si="62"/>
        <v/>
      </c>
      <c r="JE114" s="378" t="str">
        <f t="shared" si="62"/>
        <v/>
      </c>
      <c r="JF114" s="378" t="str">
        <f t="shared" si="62"/>
        <v/>
      </c>
      <c r="JG114" s="378" t="str">
        <f t="shared" si="62"/>
        <v/>
      </c>
      <c r="JH114" s="378" t="str">
        <f t="shared" si="62"/>
        <v/>
      </c>
      <c r="JI114" s="378" t="str">
        <f t="shared" si="62"/>
        <v/>
      </c>
      <c r="JJ114" s="378" t="str">
        <f t="shared" si="62"/>
        <v/>
      </c>
      <c r="JK114" s="378" t="str">
        <f t="shared" si="62"/>
        <v/>
      </c>
      <c r="JL114" s="378" t="str">
        <f t="shared" si="62"/>
        <v/>
      </c>
      <c r="JM114" s="378" t="str">
        <f t="shared" si="62"/>
        <v/>
      </c>
      <c r="JN114" s="378" t="str">
        <f t="shared" si="62"/>
        <v/>
      </c>
      <c r="JO114" s="378" t="str">
        <f t="shared" si="62"/>
        <v/>
      </c>
      <c r="JP114" s="378" t="str">
        <f t="shared" si="62"/>
        <v/>
      </c>
      <c r="JQ114" s="378" t="str">
        <f t="shared" si="62"/>
        <v/>
      </c>
      <c r="JR114" s="378" t="str">
        <f t="shared" si="62"/>
        <v/>
      </c>
      <c r="JS114" s="378" t="str">
        <f t="shared" si="62"/>
        <v/>
      </c>
      <c r="JT114" s="378" t="str">
        <f t="shared" si="62"/>
        <v/>
      </c>
      <c r="JU114" s="378" t="str">
        <f t="shared" si="62"/>
        <v/>
      </c>
      <c r="JV114" s="378" t="str">
        <f t="shared" si="62"/>
        <v/>
      </c>
      <c r="JW114" s="378" t="str">
        <f t="shared" si="62"/>
        <v/>
      </c>
      <c r="JX114" s="378" t="str">
        <f t="shared" si="62"/>
        <v/>
      </c>
      <c r="JY114" s="378" t="str">
        <f t="shared" si="62"/>
        <v/>
      </c>
      <c r="JZ114" s="378" t="str">
        <f t="shared" si="62"/>
        <v/>
      </c>
      <c r="KA114" s="378" t="str">
        <f t="shared" si="62"/>
        <v/>
      </c>
      <c r="KB114" s="378" t="str">
        <f t="shared" si="62"/>
        <v/>
      </c>
      <c r="KC114" s="378" t="str">
        <f t="shared" si="62"/>
        <v/>
      </c>
      <c r="KD114" s="378" t="str">
        <f t="shared" si="62"/>
        <v/>
      </c>
      <c r="KE114" s="378" t="str">
        <f t="shared" si="62"/>
        <v/>
      </c>
      <c r="KF114" s="378" t="str">
        <f t="shared" si="62"/>
        <v/>
      </c>
      <c r="KG114" s="378" t="str">
        <f t="shared" si="62"/>
        <v/>
      </c>
      <c r="KH114" s="378" t="str">
        <f t="shared" si="62"/>
        <v/>
      </c>
      <c r="KI114" s="378" t="str">
        <f t="shared" si="62"/>
        <v/>
      </c>
      <c r="KJ114" s="378" t="str">
        <f t="shared" si="62"/>
        <v/>
      </c>
      <c r="KK114" s="378" t="str">
        <f t="shared" si="62"/>
        <v/>
      </c>
      <c r="KL114" s="378" t="str">
        <f t="shared" si="62"/>
        <v/>
      </c>
      <c r="KM114" s="378" t="str">
        <f t="shared" si="62"/>
        <v/>
      </c>
      <c r="KN114" s="378" t="str">
        <f t="shared" si="62"/>
        <v/>
      </c>
      <c r="KO114" s="378" t="str">
        <f t="shared" ref="KO114:MZ114" si="63">IF(COUNT(KO17:KO19)=0,"",ROUND((SUM(KO17:KO19,KO26:KO28,KO35:KO37,KO44:KO46,KO53:KO55,KO62:KO64,KO71:KO73,KO80:KO82,KO89:KO91,KO98:KO100)^2),10))</f>
        <v/>
      </c>
      <c r="KP114" s="378" t="str">
        <f t="shared" si="63"/>
        <v/>
      </c>
      <c r="KQ114" s="378" t="str">
        <f t="shared" si="63"/>
        <v/>
      </c>
      <c r="KR114" s="378" t="str">
        <f t="shared" si="63"/>
        <v/>
      </c>
      <c r="KS114" s="378" t="str">
        <f t="shared" si="63"/>
        <v/>
      </c>
      <c r="KT114" s="378" t="str">
        <f t="shared" si="63"/>
        <v/>
      </c>
      <c r="KU114" s="378" t="str">
        <f t="shared" si="63"/>
        <v/>
      </c>
      <c r="KV114" s="378" t="str">
        <f t="shared" si="63"/>
        <v/>
      </c>
      <c r="KW114" s="378" t="str">
        <f t="shared" si="63"/>
        <v/>
      </c>
      <c r="KX114" s="378" t="str">
        <f t="shared" si="63"/>
        <v/>
      </c>
      <c r="KY114" s="378" t="str">
        <f t="shared" si="63"/>
        <v/>
      </c>
      <c r="KZ114" s="378" t="str">
        <f t="shared" si="63"/>
        <v/>
      </c>
      <c r="LA114" s="378" t="str">
        <f t="shared" si="63"/>
        <v/>
      </c>
      <c r="LB114" s="378" t="str">
        <f t="shared" si="63"/>
        <v/>
      </c>
      <c r="LC114" s="378" t="str">
        <f t="shared" si="63"/>
        <v/>
      </c>
      <c r="LD114" s="378" t="str">
        <f t="shared" si="63"/>
        <v/>
      </c>
      <c r="LE114" s="378" t="str">
        <f t="shared" si="63"/>
        <v/>
      </c>
      <c r="LF114" s="378" t="str">
        <f t="shared" si="63"/>
        <v/>
      </c>
      <c r="LG114" s="378" t="str">
        <f t="shared" si="63"/>
        <v/>
      </c>
      <c r="LH114" s="378" t="str">
        <f t="shared" si="63"/>
        <v/>
      </c>
      <c r="LI114" s="378" t="str">
        <f t="shared" si="63"/>
        <v/>
      </c>
      <c r="LJ114" s="378" t="str">
        <f t="shared" si="63"/>
        <v/>
      </c>
      <c r="LK114" s="378" t="str">
        <f t="shared" si="63"/>
        <v/>
      </c>
      <c r="LL114" s="378" t="str">
        <f t="shared" si="63"/>
        <v/>
      </c>
      <c r="LM114" s="378" t="str">
        <f t="shared" si="63"/>
        <v/>
      </c>
      <c r="LN114" s="378" t="str">
        <f t="shared" si="63"/>
        <v/>
      </c>
      <c r="LO114" s="378" t="str">
        <f t="shared" si="63"/>
        <v/>
      </c>
      <c r="LP114" s="378" t="str">
        <f t="shared" si="63"/>
        <v/>
      </c>
      <c r="LQ114" s="378" t="str">
        <f t="shared" si="63"/>
        <v/>
      </c>
      <c r="LR114" s="378" t="str">
        <f t="shared" si="63"/>
        <v/>
      </c>
      <c r="LS114" s="378" t="str">
        <f t="shared" si="63"/>
        <v/>
      </c>
      <c r="LT114" s="378" t="str">
        <f t="shared" si="63"/>
        <v/>
      </c>
      <c r="LU114" s="378" t="str">
        <f t="shared" si="63"/>
        <v/>
      </c>
      <c r="LV114" s="378" t="str">
        <f t="shared" si="63"/>
        <v/>
      </c>
      <c r="LW114" s="378" t="str">
        <f t="shared" si="63"/>
        <v/>
      </c>
      <c r="LX114" s="378" t="str">
        <f t="shared" si="63"/>
        <v/>
      </c>
      <c r="LY114" s="378" t="str">
        <f t="shared" si="63"/>
        <v/>
      </c>
      <c r="LZ114" s="378" t="str">
        <f t="shared" si="63"/>
        <v/>
      </c>
      <c r="MA114" s="378" t="str">
        <f t="shared" si="63"/>
        <v/>
      </c>
      <c r="MB114" s="378" t="str">
        <f t="shared" si="63"/>
        <v/>
      </c>
      <c r="MC114" s="378" t="str">
        <f t="shared" si="63"/>
        <v/>
      </c>
      <c r="MD114" s="378" t="str">
        <f t="shared" si="63"/>
        <v/>
      </c>
      <c r="ME114" s="378" t="str">
        <f t="shared" si="63"/>
        <v/>
      </c>
      <c r="MF114" s="378" t="str">
        <f t="shared" si="63"/>
        <v/>
      </c>
      <c r="MG114" s="378" t="str">
        <f t="shared" si="63"/>
        <v/>
      </c>
      <c r="MH114" s="378" t="str">
        <f t="shared" si="63"/>
        <v/>
      </c>
      <c r="MI114" s="378" t="str">
        <f t="shared" si="63"/>
        <v/>
      </c>
      <c r="MJ114" s="378" t="str">
        <f t="shared" si="63"/>
        <v/>
      </c>
      <c r="MK114" s="378" t="str">
        <f t="shared" si="63"/>
        <v/>
      </c>
      <c r="ML114" s="378" t="str">
        <f t="shared" si="63"/>
        <v/>
      </c>
      <c r="MM114" s="378" t="str">
        <f t="shared" si="63"/>
        <v/>
      </c>
      <c r="MN114" s="378" t="str">
        <f t="shared" si="63"/>
        <v/>
      </c>
      <c r="MO114" s="378" t="str">
        <f t="shared" si="63"/>
        <v/>
      </c>
      <c r="MP114" s="378" t="str">
        <f t="shared" si="63"/>
        <v/>
      </c>
      <c r="MQ114" s="378" t="str">
        <f t="shared" si="63"/>
        <v/>
      </c>
      <c r="MR114" s="378" t="str">
        <f t="shared" si="63"/>
        <v/>
      </c>
      <c r="MS114" s="378" t="str">
        <f t="shared" si="63"/>
        <v/>
      </c>
      <c r="MT114" s="378" t="str">
        <f t="shared" si="63"/>
        <v/>
      </c>
      <c r="MU114" s="378" t="str">
        <f t="shared" si="63"/>
        <v/>
      </c>
      <c r="MV114" s="378" t="str">
        <f t="shared" si="63"/>
        <v/>
      </c>
      <c r="MW114" s="378" t="str">
        <f t="shared" si="63"/>
        <v/>
      </c>
      <c r="MX114" s="378" t="str">
        <f t="shared" si="63"/>
        <v/>
      </c>
      <c r="MY114" s="378" t="str">
        <f t="shared" si="63"/>
        <v/>
      </c>
      <c r="MZ114" s="378" t="str">
        <f t="shared" si="63"/>
        <v/>
      </c>
      <c r="NA114" s="378" t="str">
        <f t="shared" ref="NA114:PL114" si="64">IF(COUNT(NA17:NA19)=0,"",ROUND((SUM(NA17:NA19,NA26:NA28,NA35:NA37,NA44:NA46,NA53:NA55,NA62:NA64,NA71:NA73,NA80:NA82,NA89:NA91,NA98:NA100)^2),10))</f>
        <v/>
      </c>
      <c r="NB114" s="378" t="str">
        <f t="shared" si="64"/>
        <v/>
      </c>
      <c r="NC114" s="378" t="str">
        <f t="shared" si="64"/>
        <v/>
      </c>
      <c r="ND114" s="378" t="str">
        <f t="shared" si="64"/>
        <v/>
      </c>
      <c r="NE114" s="378" t="str">
        <f t="shared" si="64"/>
        <v/>
      </c>
      <c r="NF114" s="378" t="str">
        <f t="shared" si="64"/>
        <v/>
      </c>
      <c r="NG114" s="378" t="str">
        <f t="shared" si="64"/>
        <v/>
      </c>
      <c r="NH114" s="378" t="str">
        <f t="shared" si="64"/>
        <v/>
      </c>
      <c r="NI114" s="378" t="str">
        <f t="shared" si="64"/>
        <v/>
      </c>
      <c r="NJ114" s="378" t="str">
        <f t="shared" si="64"/>
        <v/>
      </c>
      <c r="NK114" s="378" t="str">
        <f t="shared" si="64"/>
        <v/>
      </c>
      <c r="NL114" s="378" t="str">
        <f t="shared" si="64"/>
        <v/>
      </c>
      <c r="NM114" s="378" t="str">
        <f t="shared" si="64"/>
        <v/>
      </c>
      <c r="NN114" s="378" t="str">
        <f t="shared" si="64"/>
        <v/>
      </c>
      <c r="NO114" s="378" t="str">
        <f t="shared" si="64"/>
        <v/>
      </c>
      <c r="NP114" s="378" t="str">
        <f t="shared" si="64"/>
        <v/>
      </c>
      <c r="NQ114" s="378" t="str">
        <f t="shared" si="64"/>
        <v/>
      </c>
      <c r="NR114" s="378" t="str">
        <f t="shared" si="64"/>
        <v/>
      </c>
      <c r="NS114" s="378" t="str">
        <f t="shared" si="64"/>
        <v/>
      </c>
      <c r="NT114" s="378" t="str">
        <f t="shared" si="64"/>
        <v/>
      </c>
      <c r="NU114" s="378" t="str">
        <f t="shared" si="64"/>
        <v/>
      </c>
      <c r="NV114" s="378" t="str">
        <f t="shared" si="64"/>
        <v/>
      </c>
      <c r="NW114" s="378" t="str">
        <f t="shared" si="64"/>
        <v/>
      </c>
      <c r="NX114" s="378" t="str">
        <f t="shared" si="64"/>
        <v/>
      </c>
      <c r="NY114" s="378" t="str">
        <f t="shared" si="64"/>
        <v/>
      </c>
      <c r="NZ114" s="378" t="str">
        <f t="shared" si="64"/>
        <v/>
      </c>
      <c r="OA114" s="378" t="str">
        <f t="shared" si="64"/>
        <v/>
      </c>
      <c r="OB114" s="378" t="str">
        <f t="shared" si="64"/>
        <v/>
      </c>
      <c r="OC114" s="378" t="str">
        <f t="shared" si="64"/>
        <v/>
      </c>
      <c r="OD114" s="378" t="str">
        <f t="shared" si="64"/>
        <v/>
      </c>
      <c r="OE114" s="378" t="str">
        <f t="shared" si="64"/>
        <v/>
      </c>
      <c r="OF114" s="378" t="str">
        <f t="shared" si="64"/>
        <v/>
      </c>
      <c r="OG114" s="378" t="str">
        <f t="shared" si="64"/>
        <v/>
      </c>
      <c r="OH114" s="378" t="str">
        <f t="shared" si="64"/>
        <v/>
      </c>
      <c r="OI114" s="378" t="str">
        <f t="shared" si="64"/>
        <v/>
      </c>
      <c r="OJ114" s="378" t="str">
        <f t="shared" si="64"/>
        <v/>
      </c>
      <c r="OK114" s="378" t="str">
        <f t="shared" si="64"/>
        <v/>
      </c>
      <c r="OL114" s="378" t="str">
        <f t="shared" si="64"/>
        <v/>
      </c>
      <c r="OM114" s="378" t="str">
        <f t="shared" si="64"/>
        <v/>
      </c>
      <c r="ON114" s="378" t="str">
        <f t="shared" si="64"/>
        <v/>
      </c>
      <c r="OO114" s="378" t="str">
        <f t="shared" si="64"/>
        <v/>
      </c>
      <c r="OP114" s="378" t="str">
        <f t="shared" si="64"/>
        <v/>
      </c>
      <c r="OQ114" s="378" t="str">
        <f t="shared" si="64"/>
        <v/>
      </c>
      <c r="OR114" s="378" t="str">
        <f t="shared" si="64"/>
        <v/>
      </c>
      <c r="OS114" s="378" t="str">
        <f t="shared" si="64"/>
        <v/>
      </c>
      <c r="OT114" s="378" t="str">
        <f t="shared" si="64"/>
        <v/>
      </c>
      <c r="OU114" s="378" t="str">
        <f t="shared" si="64"/>
        <v/>
      </c>
      <c r="OV114" s="378" t="str">
        <f t="shared" si="64"/>
        <v/>
      </c>
      <c r="OW114" s="378" t="str">
        <f t="shared" si="64"/>
        <v/>
      </c>
      <c r="OX114" s="378" t="str">
        <f t="shared" si="64"/>
        <v/>
      </c>
      <c r="OY114" s="378" t="str">
        <f t="shared" si="64"/>
        <v/>
      </c>
      <c r="OZ114" s="378" t="str">
        <f t="shared" si="64"/>
        <v/>
      </c>
      <c r="PA114" s="378" t="str">
        <f t="shared" si="64"/>
        <v/>
      </c>
      <c r="PB114" s="378" t="str">
        <f t="shared" si="64"/>
        <v/>
      </c>
      <c r="PC114" s="378" t="str">
        <f t="shared" si="64"/>
        <v/>
      </c>
      <c r="PD114" s="378" t="str">
        <f t="shared" si="64"/>
        <v/>
      </c>
      <c r="PE114" s="378" t="str">
        <f t="shared" si="64"/>
        <v/>
      </c>
      <c r="PF114" s="378" t="str">
        <f t="shared" si="64"/>
        <v/>
      </c>
      <c r="PG114" s="378" t="str">
        <f t="shared" si="64"/>
        <v/>
      </c>
      <c r="PH114" s="378" t="str">
        <f t="shared" si="64"/>
        <v/>
      </c>
      <c r="PI114" s="378" t="str">
        <f t="shared" si="64"/>
        <v/>
      </c>
      <c r="PJ114" s="378" t="str">
        <f t="shared" si="64"/>
        <v/>
      </c>
      <c r="PK114" s="378" t="str">
        <f t="shared" si="64"/>
        <v/>
      </c>
      <c r="PL114" s="378" t="str">
        <f t="shared" si="64"/>
        <v/>
      </c>
      <c r="PM114" s="378" t="str">
        <f t="shared" ref="PM114:RX114" si="65">IF(COUNT(PM17:PM19)=0,"",ROUND((SUM(PM17:PM19,PM26:PM28,PM35:PM37,PM44:PM46,PM53:PM55,PM62:PM64,PM71:PM73,PM80:PM82,PM89:PM91,PM98:PM100)^2),10))</f>
        <v/>
      </c>
      <c r="PN114" s="378" t="str">
        <f t="shared" si="65"/>
        <v/>
      </c>
      <c r="PO114" s="378" t="str">
        <f t="shared" si="65"/>
        <v/>
      </c>
      <c r="PP114" s="378" t="str">
        <f t="shared" si="65"/>
        <v/>
      </c>
      <c r="PQ114" s="378" t="str">
        <f t="shared" si="65"/>
        <v/>
      </c>
      <c r="PR114" s="378" t="str">
        <f t="shared" si="65"/>
        <v/>
      </c>
      <c r="PS114" s="378" t="str">
        <f t="shared" si="65"/>
        <v/>
      </c>
      <c r="PT114" s="378" t="str">
        <f t="shared" si="65"/>
        <v/>
      </c>
      <c r="PU114" s="378" t="str">
        <f t="shared" si="65"/>
        <v/>
      </c>
      <c r="PV114" s="378" t="str">
        <f t="shared" si="65"/>
        <v/>
      </c>
      <c r="PW114" s="378" t="str">
        <f t="shared" si="65"/>
        <v/>
      </c>
      <c r="PX114" s="378" t="str">
        <f t="shared" si="65"/>
        <v/>
      </c>
      <c r="PY114" s="378" t="str">
        <f t="shared" si="65"/>
        <v/>
      </c>
      <c r="PZ114" s="378" t="str">
        <f t="shared" si="65"/>
        <v/>
      </c>
      <c r="QA114" s="378" t="str">
        <f t="shared" si="65"/>
        <v/>
      </c>
      <c r="QB114" s="378" t="str">
        <f t="shared" si="65"/>
        <v/>
      </c>
      <c r="QC114" s="378" t="str">
        <f t="shared" si="65"/>
        <v/>
      </c>
      <c r="QD114" s="378" t="str">
        <f t="shared" si="65"/>
        <v/>
      </c>
      <c r="QE114" s="378" t="str">
        <f t="shared" si="65"/>
        <v/>
      </c>
      <c r="QF114" s="378" t="str">
        <f t="shared" si="65"/>
        <v/>
      </c>
      <c r="QG114" s="378" t="str">
        <f t="shared" si="65"/>
        <v/>
      </c>
      <c r="QH114" s="378" t="str">
        <f t="shared" si="65"/>
        <v/>
      </c>
      <c r="QI114" s="378" t="str">
        <f t="shared" si="65"/>
        <v/>
      </c>
      <c r="QJ114" s="378" t="str">
        <f t="shared" si="65"/>
        <v/>
      </c>
      <c r="QK114" s="378" t="str">
        <f t="shared" si="65"/>
        <v/>
      </c>
      <c r="QL114" s="378" t="str">
        <f t="shared" si="65"/>
        <v/>
      </c>
      <c r="QM114" s="378" t="str">
        <f t="shared" si="65"/>
        <v/>
      </c>
      <c r="QN114" s="378" t="str">
        <f t="shared" si="65"/>
        <v/>
      </c>
      <c r="QO114" s="378" t="str">
        <f t="shared" si="65"/>
        <v/>
      </c>
      <c r="QP114" s="378" t="str">
        <f t="shared" si="65"/>
        <v/>
      </c>
      <c r="QQ114" s="378" t="str">
        <f t="shared" si="65"/>
        <v/>
      </c>
      <c r="QR114" s="378" t="str">
        <f t="shared" si="65"/>
        <v/>
      </c>
      <c r="QS114" s="378" t="str">
        <f t="shared" si="65"/>
        <v/>
      </c>
      <c r="QT114" s="378" t="str">
        <f t="shared" si="65"/>
        <v/>
      </c>
      <c r="QU114" s="378" t="str">
        <f t="shared" si="65"/>
        <v/>
      </c>
      <c r="QV114" s="378" t="str">
        <f t="shared" si="65"/>
        <v/>
      </c>
      <c r="QW114" s="378" t="str">
        <f t="shared" si="65"/>
        <v/>
      </c>
      <c r="QX114" s="378" t="str">
        <f t="shared" si="65"/>
        <v/>
      </c>
      <c r="QY114" s="378" t="str">
        <f t="shared" si="65"/>
        <v/>
      </c>
      <c r="QZ114" s="378" t="str">
        <f t="shared" si="65"/>
        <v/>
      </c>
      <c r="RA114" s="378" t="str">
        <f t="shared" si="65"/>
        <v/>
      </c>
      <c r="RB114" s="378" t="str">
        <f t="shared" si="65"/>
        <v/>
      </c>
      <c r="RC114" s="378" t="str">
        <f t="shared" si="65"/>
        <v/>
      </c>
      <c r="RD114" s="378" t="str">
        <f t="shared" si="65"/>
        <v/>
      </c>
      <c r="RE114" s="378" t="str">
        <f t="shared" si="65"/>
        <v/>
      </c>
      <c r="RF114" s="378" t="str">
        <f t="shared" si="65"/>
        <v/>
      </c>
      <c r="RG114" s="378" t="str">
        <f t="shared" si="65"/>
        <v/>
      </c>
      <c r="RH114" s="378" t="str">
        <f t="shared" si="65"/>
        <v/>
      </c>
      <c r="RI114" s="378" t="str">
        <f t="shared" si="65"/>
        <v/>
      </c>
      <c r="RJ114" s="378" t="str">
        <f t="shared" si="65"/>
        <v/>
      </c>
      <c r="RK114" s="378" t="str">
        <f t="shared" si="65"/>
        <v/>
      </c>
      <c r="RL114" s="378" t="str">
        <f t="shared" si="65"/>
        <v/>
      </c>
      <c r="RM114" s="378" t="str">
        <f t="shared" si="65"/>
        <v/>
      </c>
      <c r="RN114" s="378" t="str">
        <f t="shared" si="65"/>
        <v/>
      </c>
      <c r="RO114" s="378" t="str">
        <f t="shared" si="65"/>
        <v/>
      </c>
      <c r="RP114" s="378" t="str">
        <f t="shared" si="65"/>
        <v/>
      </c>
      <c r="RQ114" s="378" t="str">
        <f t="shared" si="65"/>
        <v/>
      </c>
      <c r="RR114" s="378" t="str">
        <f t="shared" si="65"/>
        <v/>
      </c>
      <c r="RS114" s="378" t="str">
        <f t="shared" si="65"/>
        <v/>
      </c>
      <c r="RT114" s="378" t="str">
        <f t="shared" si="65"/>
        <v/>
      </c>
      <c r="RU114" s="378" t="str">
        <f t="shared" si="65"/>
        <v/>
      </c>
      <c r="RV114" s="378" t="str">
        <f t="shared" si="65"/>
        <v/>
      </c>
      <c r="RW114" s="378" t="str">
        <f t="shared" si="65"/>
        <v/>
      </c>
      <c r="RX114" s="378" t="str">
        <f t="shared" si="65"/>
        <v/>
      </c>
      <c r="RY114" s="378" t="str">
        <f t="shared" ref="RY114:UJ114" si="66">IF(COUNT(RY17:RY19)=0,"",ROUND((SUM(RY17:RY19,RY26:RY28,RY35:RY37,RY44:RY46,RY53:RY55,RY62:RY64,RY71:RY73,RY80:RY82,RY89:RY91,RY98:RY100)^2),10))</f>
        <v/>
      </c>
      <c r="RZ114" s="378" t="str">
        <f t="shared" si="66"/>
        <v/>
      </c>
      <c r="SA114" s="378" t="str">
        <f t="shared" si="66"/>
        <v/>
      </c>
      <c r="SB114" s="378" t="str">
        <f t="shared" si="66"/>
        <v/>
      </c>
      <c r="SC114" s="378" t="str">
        <f t="shared" si="66"/>
        <v/>
      </c>
      <c r="SD114" s="378" t="str">
        <f t="shared" si="66"/>
        <v/>
      </c>
      <c r="SE114" s="378" t="str">
        <f t="shared" si="66"/>
        <v/>
      </c>
      <c r="SF114" s="378" t="str">
        <f t="shared" si="66"/>
        <v/>
      </c>
      <c r="SG114" s="378" t="str">
        <f t="shared" si="66"/>
        <v/>
      </c>
      <c r="SH114" s="378" t="str">
        <f t="shared" si="66"/>
        <v/>
      </c>
      <c r="SI114" s="378" t="str">
        <f t="shared" si="66"/>
        <v/>
      </c>
      <c r="SJ114" s="378" t="str">
        <f t="shared" si="66"/>
        <v/>
      </c>
      <c r="SK114" s="378" t="str">
        <f t="shared" si="66"/>
        <v/>
      </c>
      <c r="SL114" s="378" t="str">
        <f t="shared" si="66"/>
        <v/>
      </c>
      <c r="SM114" s="378" t="str">
        <f t="shared" si="66"/>
        <v/>
      </c>
      <c r="SN114" s="378" t="str">
        <f t="shared" si="66"/>
        <v/>
      </c>
      <c r="SO114" s="378" t="str">
        <f t="shared" si="66"/>
        <v/>
      </c>
      <c r="SP114" s="378" t="str">
        <f t="shared" si="66"/>
        <v/>
      </c>
      <c r="SQ114" s="378" t="str">
        <f t="shared" si="66"/>
        <v/>
      </c>
      <c r="SR114" s="378" t="str">
        <f t="shared" si="66"/>
        <v/>
      </c>
      <c r="SS114" s="378" t="str">
        <f t="shared" si="66"/>
        <v/>
      </c>
      <c r="ST114" s="378" t="str">
        <f t="shared" si="66"/>
        <v/>
      </c>
      <c r="SU114" s="378" t="str">
        <f t="shared" si="66"/>
        <v/>
      </c>
      <c r="SV114" s="378" t="str">
        <f t="shared" si="66"/>
        <v/>
      </c>
      <c r="SW114" s="378" t="str">
        <f t="shared" si="66"/>
        <v/>
      </c>
      <c r="SX114" s="378" t="str">
        <f t="shared" si="66"/>
        <v/>
      </c>
      <c r="SY114" s="378" t="str">
        <f t="shared" si="66"/>
        <v/>
      </c>
      <c r="SZ114" s="378" t="str">
        <f t="shared" si="66"/>
        <v/>
      </c>
      <c r="TA114" s="378" t="str">
        <f t="shared" si="66"/>
        <v/>
      </c>
      <c r="TB114" s="378" t="str">
        <f t="shared" si="66"/>
        <v/>
      </c>
      <c r="TC114" s="378" t="str">
        <f t="shared" si="66"/>
        <v/>
      </c>
      <c r="TD114" s="378" t="str">
        <f t="shared" si="66"/>
        <v/>
      </c>
      <c r="TE114" s="378" t="str">
        <f t="shared" si="66"/>
        <v/>
      </c>
      <c r="TF114" s="378" t="str">
        <f t="shared" si="66"/>
        <v/>
      </c>
      <c r="TG114" s="378" t="str">
        <f t="shared" si="66"/>
        <v/>
      </c>
      <c r="TH114" s="378" t="str">
        <f t="shared" si="66"/>
        <v/>
      </c>
      <c r="TI114" s="378" t="str">
        <f t="shared" si="66"/>
        <v/>
      </c>
      <c r="TJ114" s="378" t="str">
        <f t="shared" si="66"/>
        <v/>
      </c>
      <c r="TK114" s="378" t="str">
        <f t="shared" si="66"/>
        <v/>
      </c>
      <c r="TL114" s="378" t="str">
        <f t="shared" si="66"/>
        <v/>
      </c>
      <c r="TM114" s="378" t="str">
        <f t="shared" si="66"/>
        <v/>
      </c>
      <c r="TN114" s="378" t="str">
        <f t="shared" si="66"/>
        <v/>
      </c>
      <c r="TO114" s="378" t="str">
        <f t="shared" si="66"/>
        <v/>
      </c>
      <c r="TP114" s="378" t="str">
        <f t="shared" si="66"/>
        <v/>
      </c>
      <c r="TQ114" s="378" t="str">
        <f t="shared" si="66"/>
        <v/>
      </c>
      <c r="TR114" s="378" t="str">
        <f t="shared" si="66"/>
        <v/>
      </c>
      <c r="TS114" s="378" t="str">
        <f t="shared" si="66"/>
        <v/>
      </c>
      <c r="TT114" s="378" t="str">
        <f t="shared" si="66"/>
        <v/>
      </c>
      <c r="TU114" s="378" t="str">
        <f t="shared" si="66"/>
        <v/>
      </c>
      <c r="TV114" s="378" t="str">
        <f t="shared" si="66"/>
        <v/>
      </c>
      <c r="TW114" s="378" t="str">
        <f t="shared" si="66"/>
        <v/>
      </c>
      <c r="TX114" s="378" t="str">
        <f t="shared" si="66"/>
        <v/>
      </c>
      <c r="TY114" s="378" t="str">
        <f t="shared" si="66"/>
        <v/>
      </c>
      <c r="TZ114" s="378" t="str">
        <f t="shared" si="66"/>
        <v/>
      </c>
      <c r="UA114" s="378" t="str">
        <f t="shared" si="66"/>
        <v/>
      </c>
      <c r="UB114" s="378" t="str">
        <f t="shared" si="66"/>
        <v/>
      </c>
      <c r="UC114" s="378" t="str">
        <f t="shared" si="66"/>
        <v/>
      </c>
      <c r="UD114" s="378" t="str">
        <f t="shared" si="66"/>
        <v/>
      </c>
      <c r="UE114" s="378" t="str">
        <f t="shared" si="66"/>
        <v/>
      </c>
      <c r="UF114" s="378" t="str">
        <f t="shared" si="66"/>
        <v/>
      </c>
      <c r="UG114" s="378" t="str">
        <f t="shared" si="66"/>
        <v/>
      </c>
      <c r="UH114" s="378" t="str">
        <f t="shared" si="66"/>
        <v/>
      </c>
      <c r="UI114" s="378" t="str">
        <f t="shared" si="66"/>
        <v/>
      </c>
      <c r="UJ114" s="378" t="str">
        <f t="shared" si="66"/>
        <v/>
      </c>
      <c r="UK114" s="378" t="str">
        <f t="shared" ref="UK114:WI114" si="67">IF(COUNT(UK17:UK19)=0,"",ROUND((SUM(UK17:UK19,UK26:UK28,UK35:UK37,UK44:UK46,UK53:UK55,UK62:UK64,UK71:UK73,UK80:UK82,UK89:UK91,UK98:UK100)^2),10))</f>
        <v/>
      </c>
      <c r="UL114" s="378" t="str">
        <f t="shared" si="67"/>
        <v/>
      </c>
      <c r="UM114" s="378" t="str">
        <f t="shared" si="67"/>
        <v/>
      </c>
      <c r="UN114" s="378" t="str">
        <f t="shared" si="67"/>
        <v/>
      </c>
      <c r="UO114" s="378" t="str">
        <f t="shared" si="67"/>
        <v/>
      </c>
      <c r="UP114" s="378" t="str">
        <f t="shared" si="67"/>
        <v/>
      </c>
      <c r="UQ114" s="378" t="str">
        <f t="shared" si="67"/>
        <v/>
      </c>
      <c r="UR114" s="378" t="str">
        <f t="shared" si="67"/>
        <v/>
      </c>
      <c r="US114" s="378" t="str">
        <f t="shared" si="67"/>
        <v/>
      </c>
      <c r="UT114" s="378" t="str">
        <f t="shared" si="67"/>
        <v/>
      </c>
      <c r="UU114" s="378" t="str">
        <f t="shared" si="67"/>
        <v/>
      </c>
      <c r="UV114" s="378" t="str">
        <f t="shared" si="67"/>
        <v/>
      </c>
      <c r="UW114" s="378" t="str">
        <f t="shared" si="67"/>
        <v/>
      </c>
      <c r="UX114" s="378" t="str">
        <f t="shared" si="67"/>
        <v/>
      </c>
      <c r="UY114" s="378" t="str">
        <f t="shared" si="67"/>
        <v/>
      </c>
      <c r="UZ114" s="378" t="str">
        <f t="shared" si="67"/>
        <v/>
      </c>
      <c r="VA114" s="378" t="str">
        <f t="shared" si="67"/>
        <v/>
      </c>
      <c r="VB114" s="378" t="str">
        <f t="shared" si="67"/>
        <v/>
      </c>
      <c r="VC114" s="378" t="str">
        <f t="shared" si="67"/>
        <v/>
      </c>
      <c r="VD114" s="378" t="str">
        <f t="shared" si="67"/>
        <v/>
      </c>
      <c r="VE114" s="378" t="str">
        <f t="shared" si="67"/>
        <v/>
      </c>
      <c r="VF114" s="378" t="str">
        <f t="shared" si="67"/>
        <v/>
      </c>
      <c r="VG114" s="378" t="str">
        <f t="shared" si="67"/>
        <v/>
      </c>
      <c r="VH114" s="378" t="str">
        <f t="shared" si="67"/>
        <v/>
      </c>
      <c r="VI114" s="378" t="str">
        <f t="shared" si="67"/>
        <v/>
      </c>
      <c r="VJ114" s="378" t="str">
        <f t="shared" si="67"/>
        <v/>
      </c>
      <c r="VK114" s="378" t="str">
        <f t="shared" si="67"/>
        <v/>
      </c>
      <c r="VL114" s="378" t="str">
        <f t="shared" si="67"/>
        <v/>
      </c>
      <c r="VM114" s="378" t="str">
        <f t="shared" si="67"/>
        <v/>
      </c>
      <c r="VN114" s="378" t="str">
        <f t="shared" si="67"/>
        <v/>
      </c>
      <c r="VO114" s="378" t="str">
        <f t="shared" si="67"/>
        <v/>
      </c>
      <c r="VP114" s="378" t="str">
        <f t="shared" si="67"/>
        <v/>
      </c>
      <c r="VQ114" s="378" t="str">
        <f t="shared" si="67"/>
        <v/>
      </c>
      <c r="VR114" s="378" t="str">
        <f t="shared" si="67"/>
        <v/>
      </c>
      <c r="VS114" s="378" t="str">
        <f t="shared" si="67"/>
        <v/>
      </c>
      <c r="VT114" s="378" t="str">
        <f t="shared" si="67"/>
        <v/>
      </c>
      <c r="VU114" s="378" t="str">
        <f t="shared" si="67"/>
        <v/>
      </c>
      <c r="VV114" s="378" t="str">
        <f t="shared" si="67"/>
        <v/>
      </c>
      <c r="VW114" s="378" t="str">
        <f t="shared" si="67"/>
        <v/>
      </c>
      <c r="VX114" s="378" t="str">
        <f t="shared" si="67"/>
        <v/>
      </c>
      <c r="VY114" s="378" t="str">
        <f t="shared" si="67"/>
        <v/>
      </c>
      <c r="VZ114" s="378" t="str">
        <f t="shared" si="67"/>
        <v/>
      </c>
      <c r="WA114" s="378" t="str">
        <f t="shared" si="67"/>
        <v/>
      </c>
      <c r="WB114" s="378" t="str">
        <f t="shared" si="67"/>
        <v/>
      </c>
      <c r="WC114" s="378" t="str">
        <f t="shared" si="67"/>
        <v/>
      </c>
      <c r="WD114" s="378" t="str">
        <f t="shared" si="67"/>
        <v/>
      </c>
      <c r="WE114" s="378" t="str">
        <f t="shared" si="67"/>
        <v/>
      </c>
      <c r="WF114" s="378" t="str">
        <f t="shared" si="67"/>
        <v/>
      </c>
      <c r="WG114" s="378" t="str">
        <f t="shared" si="67"/>
        <v/>
      </c>
      <c r="WH114" s="378" t="str">
        <f t="shared" si="67"/>
        <v/>
      </c>
      <c r="WI114" s="378" t="str">
        <f t="shared" si="67"/>
        <v/>
      </c>
    </row>
    <row r="115" spans="1:607">
      <c r="A115" s="348"/>
      <c r="B115" s="360" t="s">
        <v>847</v>
      </c>
      <c r="C115" s="348"/>
      <c r="D115" s="348"/>
      <c r="E115" s="348"/>
      <c r="F115" s="348"/>
      <c r="G115" s="361" t="str">
        <f t="shared" si="2"/>
        <v/>
      </c>
      <c r="H115" s="361" t="str">
        <f t="shared" si="3"/>
        <v/>
      </c>
      <c r="I115" s="397"/>
      <c r="J115" s="348"/>
      <c r="K115" s="348"/>
      <c r="L115" s="348"/>
      <c r="M115" s="348"/>
      <c r="N115" s="400"/>
      <c r="O115" s="400"/>
      <c r="P115" s="400"/>
      <c r="Q115" s="400"/>
      <c r="R115" s="400"/>
      <c r="S115" s="400"/>
      <c r="T115" s="400"/>
      <c r="U115" s="400"/>
      <c r="V115" s="400"/>
      <c r="W115" s="400"/>
      <c r="X115" s="400"/>
      <c r="Y115" s="400"/>
      <c r="Z115" s="400"/>
      <c r="AA115" s="400"/>
      <c r="AB115" s="400"/>
      <c r="AC115" s="400"/>
      <c r="AD115" s="400"/>
      <c r="AE115" s="400"/>
      <c r="AF115" s="400"/>
      <c r="AG115" s="400"/>
      <c r="AH115" s="400"/>
      <c r="AI115" s="400"/>
      <c r="AJ115" s="400"/>
      <c r="AK115" s="400"/>
      <c r="AL115" s="400"/>
      <c r="AM115" s="400"/>
      <c r="AN115" s="400"/>
      <c r="AO115" s="400"/>
      <c r="AP115" s="400"/>
      <c r="AQ115" s="400"/>
      <c r="AR115" s="400"/>
      <c r="AS115" s="400"/>
      <c r="AT115" s="400"/>
      <c r="AU115" s="400"/>
      <c r="AV115" s="400"/>
      <c r="AW115" s="400"/>
      <c r="AX115" s="400"/>
      <c r="AY115" s="400"/>
      <c r="AZ115" s="400"/>
      <c r="BA115" s="400"/>
      <c r="BB115" s="400"/>
      <c r="BC115" s="400"/>
      <c r="BD115" s="400"/>
      <c r="BE115" s="400"/>
      <c r="BF115" s="400"/>
      <c r="BG115" s="400"/>
      <c r="BH115" s="400"/>
      <c r="BI115" s="400"/>
      <c r="BJ115" s="400"/>
      <c r="BK115" s="400"/>
      <c r="BL115" s="400"/>
      <c r="BM115" s="400"/>
      <c r="BN115" s="400"/>
      <c r="BO115" s="400"/>
      <c r="BP115" s="400"/>
      <c r="BQ115" s="400"/>
      <c r="BR115" s="400"/>
      <c r="BS115" s="400"/>
      <c r="BT115" s="400"/>
      <c r="BU115" s="400"/>
      <c r="BV115" s="400"/>
      <c r="BW115" s="400"/>
      <c r="BX115" s="400"/>
      <c r="BY115" s="400"/>
      <c r="BZ115" s="400"/>
      <c r="CA115" s="400"/>
      <c r="CB115" s="400"/>
      <c r="CC115" s="400"/>
      <c r="CD115" s="400"/>
      <c r="CE115" s="400"/>
      <c r="CF115" s="400"/>
      <c r="CG115" s="400"/>
      <c r="CH115" s="400"/>
      <c r="CI115" s="400"/>
      <c r="CJ115" s="400"/>
      <c r="CK115" s="400"/>
      <c r="CL115" s="400"/>
      <c r="CM115" s="400"/>
      <c r="CN115" s="400"/>
      <c r="CO115" s="400"/>
      <c r="CP115" s="400"/>
      <c r="CQ115" s="400"/>
      <c r="CR115" s="400"/>
      <c r="CS115" s="400"/>
      <c r="CT115" s="400"/>
      <c r="CU115" s="400"/>
      <c r="CV115" s="400"/>
      <c r="CW115" s="400"/>
      <c r="CX115" s="400"/>
      <c r="CY115" s="400"/>
      <c r="CZ115" s="362"/>
      <c r="DA115" s="901"/>
      <c r="DB115" s="899" t="s">
        <v>1276</v>
      </c>
      <c r="DC115" s="899"/>
      <c r="DD115" s="378" t="str">
        <f>IF(COUNT(DD20:DD22)=0,"",ROUND((SUM(DD20:DD22,DD29:DD31,DD38:DD40,DD47:DD49,DD56:DD58,DD65:DD67,DD74:DD76,DD83:DD85,DD92:DD94,DD101:DD103)^2),10))</f>
        <v/>
      </c>
      <c r="DE115" s="378" t="str">
        <f t="shared" ref="DE115:FP115" si="68">IF(COUNT(DE20:DE22)=0,"",ROUND((SUM(DE20:DE22,DE29:DE31,DE38:DE40,DE47:DE49,DE56:DE58,DE65:DE67,DE74:DE76,DE83:DE85,DE92:DE94,DE101:DE103)^2),10))</f>
        <v/>
      </c>
      <c r="DF115" s="378" t="str">
        <f t="shared" si="68"/>
        <v/>
      </c>
      <c r="DG115" s="378" t="str">
        <f t="shared" si="68"/>
        <v/>
      </c>
      <c r="DH115" s="378" t="str">
        <f t="shared" si="68"/>
        <v/>
      </c>
      <c r="DI115" s="378" t="str">
        <f t="shared" si="68"/>
        <v/>
      </c>
      <c r="DJ115" s="378" t="str">
        <f t="shared" si="68"/>
        <v/>
      </c>
      <c r="DK115" s="378" t="str">
        <f t="shared" si="68"/>
        <v/>
      </c>
      <c r="DL115" s="378" t="str">
        <f t="shared" si="68"/>
        <v/>
      </c>
      <c r="DM115" s="378" t="str">
        <f t="shared" si="68"/>
        <v/>
      </c>
      <c r="DN115" s="378" t="str">
        <f t="shared" si="68"/>
        <v/>
      </c>
      <c r="DO115" s="378" t="str">
        <f t="shared" si="68"/>
        <v/>
      </c>
      <c r="DP115" s="378" t="str">
        <f t="shared" si="68"/>
        <v/>
      </c>
      <c r="DQ115" s="378" t="str">
        <f t="shared" si="68"/>
        <v/>
      </c>
      <c r="DR115" s="378" t="str">
        <f t="shared" si="68"/>
        <v/>
      </c>
      <c r="DS115" s="378" t="str">
        <f t="shared" si="68"/>
        <v/>
      </c>
      <c r="DT115" s="378" t="str">
        <f t="shared" si="68"/>
        <v/>
      </c>
      <c r="DU115" s="378" t="str">
        <f t="shared" si="68"/>
        <v/>
      </c>
      <c r="DV115" s="378" t="str">
        <f t="shared" si="68"/>
        <v/>
      </c>
      <c r="DW115" s="378" t="str">
        <f t="shared" si="68"/>
        <v/>
      </c>
      <c r="DX115" s="378" t="str">
        <f t="shared" si="68"/>
        <v/>
      </c>
      <c r="DY115" s="378" t="str">
        <f t="shared" si="68"/>
        <v/>
      </c>
      <c r="DZ115" s="378" t="str">
        <f t="shared" si="68"/>
        <v/>
      </c>
      <c r="EA115" s="378" t="str">
        <f t="shared" si="68"/>
        <v/>
      </c>
      <c r="EB115" s="378" t="str">
        <f t="shared" si="68"/>
        <v/>
      </c>
      <c r="EC115" s="378" t="str">
        <f t="shared" si="68"/>
        <v/>
      </c>
      <c r="ED115" s="378" t="str">
        <f t="shared" si="68"/>
        <v/>
      </c>
      <c r="EE115" s="378" t="str">
        <f t="shared" si="68"/>
        <v/>
      </c>
      <c r="EF115" s="378" t="str">
        <f t="shared" si="68"/>
        <v/>
      </c>
      <c r="EG115" s="378" t="str">
        <f t="shared" si="68"/>
        <v/>
      </c>
      <c r="EH115" s="378" t="str">
        <f t="shared" si="68"/>
        <v/>
      </c>
      <c r="EI115" s="378" t="str">
        <f t="shared" si="68"/>
        <v/>
      </c>
      <c r="EJ115" s="378" t="str">
        <f t="shared" si="68"/>
        <v/>
      </c>
      <c r="EK115" s="378" t="str">
        <f t="shared" si="68"/>
        <v/>
      </c>
      <c r="EL115" s="378" t="str">
        <f t="shared" si="68"/>
        <v/>
      </c>
      <c r="EM115" s="378" t="str">
        <f t="shared" si="68"/>
        <v/>
      </c>
      <c r="EN115" s="378" t="str">
        <f t="shared" si="68"/>
        <v/>
      </c>
      <c r="EO115" s="378" t="str">
        <f t="shared" si="68"/>
        <v/>
      </c>
      <c r="EP115" s="378" t="str">
        <f t="shared" si="68"/>
        <v/>
      </c>
      <c r="EQ115" s="378" t="str">
        <f t="shared" si="68"/>
        <v/>
      </c>
      <c r="ER115" s="378" t="str">
        <f t="shared" si="68"/>
        <v/>
      </c>
      <c r="ES115" s="378" t="str">
        <f t="shared" si="68"/>
        <v/>
      </c>
      <c r="ET115" s="378" t="str">
        <f t="shared" si="68"/>
        <v/>
      </c>
      <c r="EU115" s="378" t="str">
        <f t="shared" si="68"/>
        <v/>
      </c>
      <c r="EV115" s="378" t="str">
        <f t="shared" si="68"/>
        <v/>
      </c>
      <c r="EW115" s="378" t="str">
        <f t="shared" si="68"/>
        <v/>
      </c>
      <c r="EX115" s="378" t="str">
        <f t="shared" si="68"/>
        <v/>
      </c>
      <c r="EY115" s="378" t="str">
        <f t="shared" si="68"/>
        <v/>
      </c>
      <c r="EZ115" s="378" t="str">
        <f t="shared" si="68"/>
        <v/>
      </c>
      <c r="FA115" s="378" t="str">
        <f t="shared" si="68"/>
        <v/>
      </c>
      <c r="FB115" s="378" t="str">
        <f t="shared" si="68"/>
        <v/>
      </c>
      <c r="FC115" s="378" t="str">
        <f t="shared" si="68"/>
        <v/>
      </c>
      <c r="FD115" s="378" t="str">
        <f t="shared" si="68"/>
        <v/>
      </c>
      <c r="FE115" s="378" t="str">
        <f t="shared" si="68"/>
        <v/>
      </c>
      <c r="FF115" s="378" t="str">
        <f t="shared" si="68"/>
        <v/>
      </c>
      <c r="FG115" s="378" t="str">
        <f t="shared" si="68"/>
        <v/>
      </c>
      <c r="FH115" s="378" t="str">
        <f t="shared" si="68"/>
        <v/>
      </c>
      <c r="FI115" s="378" t="str">
        <f t="shared" si="68"/>
        <v/>
      </c>
      <c r="FJ115" s="378" t="str">
        <f t="shared" si="68"/>
        <v/>
      </c>
      <c r="FK115" s="378" t="str">
        <f t="shared" si="68"/>
        <v/>
      </c>
      <c r="FL115" s="378" t="str">
        <f t="shared" si="68"/>
        <v/>
      </c>
      <c r="FM115" s="378" t="str">
        <f t="shared" si="68"/>
        <v/>
      </c>
      <c r="FN115" s="378" t="str">
        <f t="shared" si="68"/>
        <v/>
      </c>
      <c r="FO115" s="378" t="str">
        <f t="shared" si="68"/>
        <v/>
      </c>
      <c r="FP115" s="378" t="str">
        <f t="shared" si="68"/>
        <v/>
      </c>
      <c r="FQ115" s="378" t="str">
        <f t="shared" ref="FQ115:IB115" si="69">IF(COUNT(FQ20:FQ22)=0,"",ROUND((SUM(FQ20:FQ22,FQ29:FQ31,FQ38:FQ40,FQ47:FQ49,FQ56:FQ58,FQ65:FQ67,FQ74:FQ76,FQ83:FQ85,FQ92:FQ94,FQ101:FQ103)^2),10))</f>
        <v/>
      </c>
      <c r="FR115" s="378" t="str">
        <f t="shared" si="69"/>
        <v/>
      </c>
      <c r="FS115" s="378" t="str">
        <f t="shared" si="69"/>
        <v/>
      </c>
      <c r="FT115" s="378" t="str">
        <f t="shared" si="69"/>
        <v/>
      </c>
      <c r="FU115" s="378" t="str">
        <f t="shared" si="69"/>
        <v/>
      </c>
      <c r="FV115" s="378" t="str">
        <f t="shared" si="69"/>
        <v/>
      </c>
      <c r="FW115" s="378" t="str">
        <f t="shared" si="69"/>
        <v/>
      </c>
      <c r="FX115" s="378" t="str">
        <f t="shared" si="69"/>
        <v/>
      </c>
      <c r="FY115" s="378" t="str">
        <f t="shared" si="69"/>
        <v/>
      </c>
      <c r="FZ115" s="378" t="str">
        <f t="shared" si="69"/>
        <v/>
      </c>
      <c r="GA115" s="378" t="str">
        <f t="shared" si="69"/>
        <v/>
      </c>
      <c r="GB115" s="378" t="str">
        <f t="shared" si="69"/>
        <v/>
      </c>
      <c r="GC115" s="378" t="str">
        <f t="shared" si="69"/>
        <v/>
      </c>
      <c r="GD115" s="378" t="str">
        <f t="shared" si="69"/>
        <v/>
      </c>
      <c r="GE115" s="378" t="str">
        <f t="shared" si="69"/>
        <v/>
      </c>
      <c r="GF115" s="378" t="str">
        <f t="shared" si="69"/>
        <v/>
      </c>
      <c r="GG115" s="378" t="str">
        <f t="shared" si="69"/>
        <v/>
      </c>
      <c r="GH115" s="378" t="str">
        <f t="shared" si="69"/>
        <v/>
      </c>
      <c r="GI115" s="378" t="str">
        <f t="shared" si="69"/>
        <v/>
      </c>
      <c r="GJ115" s="378" t="str">
        <f t="shared" si="69"/>
        <v/>
      </c>
      <c r="GK115" s="378" t="str">
        <f t="shared" si="69"/>
        <v/>
      </c>
      <c r="GL115" s="378" t="str">
        <f t="shared" si="69"/>
        <v/>
      </c>
      <c r="GM115" s="378" t="str">
        <f t="shared" si="69"/>
        <v/>
      </c>
      <c r="GN115" s="378" t="str">
        <f t="shared" si="69"/>
        <v/>
      </c>
      <c r="GO115" s="378" t="str">
        <f t="shared" si="69"/>
        <v/>
      </c>
      <c r="GP115" s="378" t="str">
        <f t="shared" si="69"/>
        <v/>
      </c>
      <c r="GQ115" s="378" t="str">
        <f t="shared" si="69"/>
        <v/>
      </c>
      <c r="GR115" s="378" t="str">
        <f t="shared" si="69"/>
        <v/>
      </c>
      <c r="GS115" s="378" t="str">
        <f t="shared" si="69"/>
        <v/>
      </c>
      <c r="GT115" s="378" t="str">
        <f t="shared" si="69"/>
        <v/>
      </c>
      <c r="GU115" s="378" t="str">
        <f t="shared" si="69"/>
        <v/>
      </c>
      <c r="GV115" s="378" t="str">
        <f t="shared" si="69"/>
        <v/>
      </c>
      <c r="GW115" s="378" t="str">
        <f t="shared" si="69"/>
        <v/>
      </c>
      <c r="GX115" s="378" t="str">
        <f t="shared" si="69"/>
        <v/>
      </c>
      <c r="GY115" s="378" t="str">
        <f t="shared" si="69"/>
        <v/>
      </c>
      <c r="GZ115" s="378" t="str">
        <f t="shared" si="69"/>
        <v/>
      </c>
      <c r="HA115" s="378" t="str">
        <f t="shared" si="69"/>
        <v/>
      </c>
      <c r="HB115" s="378" t="str">
        <f t="shared" si="69"/>
        <v/>
      </c>
      <c r="HC115" s="378" t="str">
        <f t="shared" si="69"/>
        <v/>
      </c>
      <c r="HD115" s="378" t="str">
        <f t="shared" si="69"/>
        <v/>
      </c>
      <c r="HE115" s="378" t="str">
        <f t="shared" si="69"/>
        <v/>
      </c>
      <c r="HF115" s="378" t="str">
        <f t="shared" si="69"/>
        <v/>
      </c>
      <c r="HG115" s="378" t="str">
        <f t="shared" si="69"/>
        <v/>
      </c>
      <c r="HH115" s="378" t="str">
        <f t="shared" si="69"/>
        <v/>
      </c>
      <c r="HI115" s="378" t="str">
        <f t="shared" si="69"/>
        <v/>
      </c>
      <c r="HJ115" s="378" t="str">
        <f t="shared" si="69"/>
        <v/>
      </c>
      <c r="HK115" s="378" t="str">
        <f t="shared" si="69"/>
        <v/>
      </c>
      <c r="HL115" s="378" t="str">
        <f t="shared" si="69"/>
        <v/>
      </c>
      <c r="HM115" s="378" t="str">
        <f t="shared" si="69"/>
        <v/>
      </c>
      <c r="HN115" s="378" t="str">
        <f t="shared" si="69"/>
        <v/>
      </c>
      <c r="HO115" s="378" t="str">
        <f t="shared" si="69"/>
        <v/>
      </c>
      <c r="HP115" s="378" t="str">
        <f t="shared" si="69"/>
        <v/>
      </c>
      <c r="HQ115" s="378" t="str">
        <f t="shared" si="69"/>
        <v/>
      </c>
      <c r="HR115" s="378" t="str">
        <f t="shared" si="69"/>
        <v/>
      </c>
      <c r="HS115" s="378" t="str">
        <f t="shared" si="69"/>
        <v/>
      </c>
      <c r="HT115" s="378" t="str">
        <f t="shared" si="69"/>
        <v/>
      </c>
      <c r="HU115" s="378" t="str">
        <f t="shared" si="69"/>
        <v/>
      </c>
      <c r="HV115" s="378" t="str">
        <f t="shared" si="69"/>
        <v/>
      </c>
      <c r="HW115" s="378" t="str">
        <f t="shared" si="69"/>
        <v/>
      </c>
      <c r="HX115" s="378" t="str">
        <f t="shared" si="69"/>
        <v/>
      </c>
      <c r="HY115" s="378" t="str">
        <f t="shared" si="69"/>
        <v/>
      </c>
      <c r="HZ115" s="378" t="str">
        <f t="shared" si="69"/>
        <v/>
      </c>
      <c r="IA115" s="378" t="str">
        <f t="shared" si="69"/>
        <v/>
      </c>
      <c r="IB115" s="378" t="str">
        <f t="shared" si="69"/>
        <v/>
      </c>
      <c r="IC115" s="378" t="str">
        <f t="shared" ref="IC115:KN115" si="70">IF(COUNT(IC20:IC22)=0,"",ROUND((SUM(IC20:IC22,IC29:IC31,IC38:IC40,IC47:IC49,IC56:IC58,IC65:IC67,IC74:IC76,IC83:IC85,IC92:IC94,IC101:IC103)^2),10))</f>
        <v/>
      </c>
      <c r="ID115" s="378" t="str">
        <f t="shared" si="70"/>
        <v/>
      </c>
      <c r="IE115" s="378" t="str">
        <f t="shared" si="70"/>
        <v/>
      </c>
      <c r="IF115" s="378" t="str">
        <f t="shared" si="70"/>
        <v/>
      </c>
      <c r="IG115" s="378" t="str">
        <f t="shared" si="70"/>
        <v/>
      </c>
      <c r="IH115" s="378" t="str">
        <f t="shared" si="70"/>
        <v/>
      </c>
      <c r="II115" s="378" t="str">
        <f t="shared" si="70"/>
        <v/>
      </c>
      <c r="IJ115" s="378" t="str">
        <f t="shared" si="70"/>
        <v/>
      </c>
      <c r="IK115" s="378" t="str">
        <f t="shared" si="70"/>
        <v/>
      </c>
      <c r="IL115" s="378" t="str">
        <f t="shared" si="70"/>
        <v/>
      </c>
      <c r="IM115" s="378" t="str">
        <f t="shared" si="70"/>
        <v/>
      </c>
      <c r="IN115" s="378" t="str">
        <f t="shared" si="70"/>
        <v/>
      </c>
      <c r="IO115" s="378" t="str">
        <f t="shared" si="70"/>
        <v/>
      </c>
      <c r="IP115" s="378" t="str">
        <f t="shared" si="70"/>
        <v/>
      </c>
      <c r="IQ115" s="378" t="str">
        <f t="shared" si="70"/>
        <v/>
      </c>
      <c r="IR115" s="378" t="str">
        <f t="shared" si="70"/>
        <v/>
      </c>
      <c r="IS115" s="378" t="str">
        <f t="shared" si="70"/>
        <v/>
      </c>
      <c r="IT115" s="378" t="str">
        <f t="shared" si="70"/>
        <v/>
      </c>
      <c r="IU115" s="378" t="str">
        <f t="shared" si="70"/>
        <v/>
      </c>
      <c r="IV115" s="378" t="str">
        <f t="shared" si="70"/>
        <v/>
      </c>
      <c r="IW115" s="378" t="str">
        <f t="shared" si="70"/>
        <v/>
      </c>
      <c r="IX115" s="378" t="str">
        <f t="shared" si="70"/>
        <v/>
      </c>
      <c r="IY115" s="378" t="str">
        <f t="shared" si="70"/>
        <v/>
      </c>
      <c r="IZ115" s="378" t="str">
        <f t="shared" si="70"/>
        <v/>
      </c>
      <c r="JA115" s="378" t="str">
        <f t="shared" si="70"/>
        <v/>
      </c>
      <c r="JB115" s="378" t="str">
        <f t="shared" si="70"/>
        <v/>
      </c>
      <c r="JC115" s="378" t="str">
        <f t="shared" si="70"/>
        <v/>
      </c>
      <c r="JD115" s="378" t="str">
        <f t="shared" si="70"/>
        <v/>
      </c>
      <c r="JE115" s="378" t="str">
        <f t="shared" si="70"/>
        <v/>
      </c>
      <c r="JF115" s="378" t="str">
        <f t="shared" si="70"/>
        <v/>
      </c>
      <c r="JG115" s="378" t="str">
        <f t="shared" si="70"/>
        <v/>
      </c>
      <c r="JH115" s="378" t="str">
        <f t="shared" si="70"/>
        <v/>
      </c>
      <c r="JI115" s="378" t="str">
        <f t="shared" si="70"/>
        <v/>
      </c>
      <c r="JJ115" s="378" t="str">
        <f t="shared" si="70"/>
        <v/>
      </c>
      <c r="JK115" s="378" t="str">
        <f t="shared" si="70"/>
        <v/>
      </c>
      <c r="JL115" s="378" t="str">
        <f t="shared" si="70"/>
        <v/>
      </c>
      <c r="JM115" s="378" t="str">
        <f t="shared" si="70"/>
        <v/>
      </c>
      <c r="JN115" s="378" t="str">
        <f t="shared" si="70"/>
        <v/>
      </c>
      <c r="JO115" s="378" t="str">
        <f t="shared" si="70"/>
        <v/>
      </c>
      <c r="JP115" s="378" t="str">
        <f t="shared" si="70"/>
        <v/>
      </c>
      <c r="JQ115" s="378" t="str">
        <f t="shared" si="70"/>
        <v/>
      </c>
      <c r="JR115" s="378" t="str">
        <f t="shared" si="70"/>
        <v/>
      </c>
      <c r="JS115" s="378" t="str">
        <f t="shared" si="70"/>
        <v/>
      </c>
      <c r="JT115" s="378" t="str">
        <f t="shared" si="70"/>
        <v/>
      </c>
      <c r="JU115" s="378" t="str">
        <f t="shared" si="70"/>
        <v/>
      </c>
      <c r="JV115" s="378" t="str">
        <f t="shared" si="70"/>
        <v/>
      </c>
      <c r="JW115" s="378" t="str">
        <f t="shared" si="70"/>
        <v/>
      </c>
      <c r="JX115" s="378" t="str">
        <f t="shared" si="70"/>
        <v/>
      </c>
      <c r="JY115" s="378" t="str">
        <f t="shared" si="70"/>
        <v/>
      </c>
      <c r="JZ115" s="378" t="str">
        <f t="shared" si="70"/>
        <v/>
      </c>
      <c r="KA115" s="378" t="str">
        <f t="shared" si="70"/>
        <v/>
      </c>
      <c r="KB115" s="378" t="str">
        <f t="shared" si="70"/>
        <v/>
      </c>
      <c r="KC115" s="378" t="str">
        <f t="shared" si="70"/>
        <v/>
      </c>
      <c r="KD115" s="378" t="str">
        <f t="shared" si="70"/>
        <v/>
      </c>
      <c r="KE115" s="378" t="str">
        <f t="shared" si="70"/>
        <v/>
      </c>
      <c r="KF115" s="378" t="str">
        <f t="shared" si="70"/>
        <v/>
      </c>
      <c r="KG115" s="378" t="str">
        <f t="shared" si="70"/>
        <v/>
      </c>
      <c r="KH115" s="378" t="str">
        <f t="shared" si="70"/>
        <v/>
      </c>
      <c r="KI115" s="378" t="str">
        <f t="shared" si="70"/>
        <v/>
      </c>
      <c r="KJ115" s="378" t="str">
        <f t="shared" si="70"/>
        <v/>
      </c>
      <c r="KK115" s="378" t="str">
        <f t="shared" si="70"/>
        <v/>
      </c>
      <c r="KL115" s="378" t="str">
        <f t="shared" si="70"/>
        <v/>
      </c>
      <c r="KM115" s="378" t="str">
        <f t="shared" si="70"/>
        <v/>
      </c>
      <c r="KN115" s="378" t="str">
        <f t="shared" si="70"/>
        <v/>
      </c>
      <c r="KO115" s="378" t="str">
        <f t="shared" ref="KO115:MZ115" si="71">IF(COUNT(KO20:KO22)=0,"",ROUND((SUM(KO20:KO22,KO29:KO31,KO38:KO40,KO47:KO49,KO56:KO58,KO65:KO67,KO74:KO76,KO83:KO85,KO92:KO94,KO101:KO103)^2),10))</f>
        <v/>
      </c>
      <c r="KP115" s="378" t="str">
        <f t="shared" si="71"/>
        <v/>
      </c>
      <c r="KQ115" s="378" t="str">
        <f t="shared" si="71"/>
        <v/>
      </c>
      <c r="KR115" s="378" t="str">
        <f t="shared" si="71"/>
        <v/>
      </c>
      <c r="KS115" s="378" t="str">
        <f t="shared" si="71"/>
        <v/>
      </c>
      <c r="KT115" s="378" t="str">
        <f t="shared" si="71"/>
        <v/>
      </c>
      <c r="KU115" s="378" t="str">
        <f t="shared" si="71"/>
        <v/>
      </c>
      <c r="KV115" s="378" t="str">
        <f t="shared" si="71"/>
        <v/>
      </c>
      <c r="KW115" s="378" t="str">
        <f t="shared" si="71"/>
        <v/>
      </c>
      <c r="KX115" s="378" t="str">
        <f t="shared" si="71"/>
        <v/>
      </c>
      <c r="KY115" s="378" t="str">
        <f t="shared" si="71"/>
        <v/>
      </c>
      <c r="KZ115" s="378" t="str">
        <f t="shared" si="71"/>
        <v/>
      </c>
      <c r="LA115" s="378" t="str">
        <f t="shared" si="71"/>
        <v/>
      </c>
      <c r="LB115" s="378" t="str">
        <f t="shared" si="71"/>
        <v/>
      </c>
      <c r="LC115" s="378" t="str">
        <f t="shared" si="71"/>
        <v/>
      </c>
      <c r="LD115" s="378" t="str">
        <f t="shared" si="71"/>
        <v/>
      </c>
      <c r="LE115" s="378" t="str">
        <f t="shared" si="71"/>
        <v/>
      </c>
      <c r="LF115" s="378" t="str">
        <f t="shared" si="71"/>
        <v/>
      </c>
      <c r="LG115" s="378" t="str">
        <f t="shared" si="71"/>
        <v/>
      </c>
      <c r="LH115" s="378" t="str">
        <f t="shared" si="71"/>
        <v/>
      </c>
      <c r="LI115" s="378" t="str">
        <f t="shared" si="71"/>
        <v/>
      </c>
      <c r="LJ115" s="378" t="str">
        <f t="shared" si="71"/>
        <v/>
      </c>
      <c r="LK115" s="378" t="str">
        <f t="shared" si="71"/>
        <v/>
      </c>
      <c r="LL115" s="378" t="str">
        <f t="shared" si="71"/>
        <v/>
      </c>
      <c r="LM115" s="378" t="str">
        <f t="shared" si="71"/>
        <v/>
      </c>
      <c r="LN115" s="378" t="str">
        <f t="shared" si="71"/>
        <v/>
      </c>
      <c r="LO115" s="378" t="str">
        <f t="shared" si="71"/>
        <v/>
      </c>
      <c r="LP115" s="378" t="str">
        <f t="shared" si="71"/>
        <v/>
      </c>
      <c r="LQ115" s="378" t="str">
        <f t="shared" si="71"/>
        <v/>
      </c>
      <c r="LR115" s="378" t="str">
        <f t="shared" si="71"/>
        <v/>
      </c>
      <c r="LS115" s="378" t="str">
        <f t="shared" si="71"/>
        <v/>
      </c>
      <c r="LT115" s="378" t="str">
        <f t="shared" si="71"/>
        <v/>
      </c>
      <c r="LU115" s="378" t="str">
        <f t="shared" si="71"/>
        <v/>
      </c>
      <c r="LV115" s="378" t="str">
        <f t="shared" si="71"/>
        <v/>
      </c>
      <c r="LW115" s="378" t="str">
        <f t="shared" si="71"/>
        <v/>
      </c>
      <c r="LX115" s="378" t="str">
        <f t="shared" si="71"/>
        <v/>
      </c>
      <c r="LY115" s="378" t="str">
        <f t="shared" si="71"/>
        <v/>
      </c>
      <c r="LZ115" s="378" t="str">
        <f t="shared" si="71"/>
        <v/>
      </c>
      <c r="MA115" s="378" t="str">
        <f t="shared" si="71"/>
        <v/>
      </c>
      <c r="MB115" s="378" t="str">
        <f t="shared" si="71"/>
        <v/>
      </c>
      <c r="MC115" s="378" t="str">
        <f t="shared" si="71"/>
        <v/>
      </c>
      <c r="MD115" s="378" t="str">
        <f t="shared" si="71"/>
        <v/>
      </c>
      <c r="ME115" s="378" t="str">
        <f t="shared" si="71"/>
        <v/>
      </c>
      <c r="MF115" s="378" t="str">
        <f t="shared" si="71"/>
        <v/>
      </c>
      <c r="MG115" s="378" t="str">
        <f t="shared" si="71"/>
        <v/>
      </c>
      <c r="MH115" s="378" t="str">
        <f t="shared" si="71"/>
        <v/>
      </c>
      <c r="MI115" s="378" t="str">
        <f t="shared" si="71"/>
        <v/>
      </c>
      <c r="MJ115" s="378" t="str">
        <f t="shared" si="71"/>
        <v/>
      </c>
      <c r="MK115" s="378" t="str">
        <f t="shared" si="71"/>
        <v/>
      </c>
      <c r="ML115" s="378" t="str">
        <f t="shared" si="71"/>
        <v/>
      </c>
      <c r="MM115" s="378" t="str">
        <f t="shared" si="71"/>
        <v/>
      </c>
      <c r="MN115" s="378" t="str">
        <f t="shared" si="71"/>
        <v/>
      </c>
      <c r="MO115" s="378" t="str">
        <f t="shared" si="71"/>
        <v/>
      </c>
      <c r="MP115" s="378" t="str">
        <f t="shared" si="71"/>
        <v/>
      </c>
      <c r="MQ115" s="378" t="str">
        <f t="shared" si="71"/>
        <v/>
      </c>
      <c r="MR115" s="378" t="str">
        <f t="shared" si="71"/>
        <v/>
      </c>
      <c r="MS115" s="378" t="str">
        <f t="shared" si="71"/>
        <v/>
      </c>
      <c r="MT115" s="378" t="str">
        <f t="shared" si="71"/>
        <v/>
      </c>
      <c r="MU115" s="378" t="str">
        <f t="shared" si="71"/>
        <v/>
      </c>
      <c r="MV115" s="378" t="str">
        <f t="shared" si="71"/>
        <v/>
      </c>
      <c r="MW115" s="378" t="str">
        <f t="shared" si="71"/>
        <v/>
      </c>
      <c r="MX115" s="378" t="str">
        <f t="shared" si="71"/>
        <v/>
      </c>
      <c r="MY115" s="378" t="str">
        <f t="shared" si="71"/>
        <v/>
      </c>
      <c r="MZ115" s="378" t="str">
        <f t="shared" si="71"/>
        <v/>
      </c>
      <c r="NA115" s="378" t="str">
        <f t="shared" ref="NA115:PL115" si="72">IF(COUNT(NA20:NA22)=0,"",ROUND((SUM(NA20:NA22,NA29:NA31,NA38:NA40,NA47:NA49,NA56:NA58,NA65:NA67,NA74:NA76,NA83:NA85,NA92:NA94,NA101:NA103)^2),10))</f>
        <v/>
      </c>
      <c r="NB115" s="378" t="str">
        <f t="shared" si="72"/>
        <v/>
      </c>
      <c r="NC115" s="378" t="str">
        <f t="shared" si="72"/>
        <v/>
      </c>
      <c r="ND115" s="378" t="str">
        <f t="shared" si="72"/>
        <v/>
      </c>
      <c r="NE115" s="378" t="str">
        <f t="shared" si="72"/>
        <v/>
      </c>
      <c r="NF115" s="378" t="str">
        <f t="shared" si="72"/>
        <v/>
      </c>
      <c r="NG115" s="378" t="str">
        <f t="shared" si="72"/>
        <v/>
      </c>
      <c r="NH115" s="378" t="str">
        <f t="shared" si="72"/>
        <v/>
      </c>
      <c r="NI115" s="378" t="str">
        <f t="shared" si="72"/>
        <v/>
      </c>
      <c r="NJ115" s="378" t="str">
        <f t="shared" si="72"/>
        <v/>
      </c>
      <c r="NK115" s="378" t="str">
        <f t="shared" si="72"/>
        <v/>
      </c>
      <c r="NL115" s="378" t="str">
        <f t="shared" si="72"/>
        <v/>
      </c>
      <c r="NM115" s="378" t="str">
        <f t="shared" si="72"/>
        <v/>
      </c>
      <c r="NN115" s="378" t="str">
        <f t="shared" si="72"/>
        <v/>
      </c>
      <c r="NO115" s="378" t="str">
        <f t="shared" si="72"/>
        <v/>
      </c>
      <c r="NP115" s="378" t="str">
        <f t="shared" si="72"/>
        <v/>
      </c>
      <c r="NQ115" s="378" t="str">
        <f t="shared" si="72"/>
        <v/>
      </c>
      <c r="NR115" s="378" t="str">
        <f t="shared" si="72"/>
        <v/>
      </c>
      <c r="NS115" s="378" t="str">
        <f t="shared" si="72"/>
        <v/>
      </c>
      <c r="NT115" s="378" t="str">
        <f t="shared" si="72"/>
        <v/>
      </c>
      <c r="NU115" s="378" t="str">
        <f t="shared" si="72"/>
        <v/>
      </c>
      <c r="NV115" s="378" t="str">
        <f t="shared" si="72"/>
        <v/>
      </c>
      <c r="NW115" s="378" t="str">
        <f t="shared" si="72"/>
        <v/>
      </c>
      <c r="NX115" s="378" t="str">
        <f t="shared" si="72"/>
        <v/>
      </c>
      <c r="NY115" s="378" t="str">
        <f t="shared" si="72"/>
        <v/>
      </c>
      <c r="NZ115" s="378" t="str">
        <f t="shared" si="72"/>
        <v/>
      </c>
      <c r="OA115" s="378" t="str">
        <f t="shared" si="72"/>
        <v/>
      </c>
      <c r="OB115" s="378" t="str">
        <f t="shared" si="72"/>
        <v/>
      </c>
      <c r="OC115" s="378" t="str">
        <f t="shared" si="72"/>
        <v/>
      </c>
      <c r="OD115" s="378" t="str">
        <f t="shared" si="72"/>
        <v/>
      </c>
      <c r="OE115" s="378" t="str">
        <f t="shared" si="72"/>
        <v/>
      </c>
      <c r="OF115" s="378" t="str">
        <f t="shared" si="72"/>
        <v/>
      </c>
      <c r="OG115" s="378" t="str">
        <f t="shared" si="72"/>
        <v/>
      </c>
      <c r="OH115" s="378" t="str">
        <f t="shared" si="72"/>
        <v/>
      </c>
      <c r="OI115" s="378" t="str">
        <f t="shared" si="72"/>
        <v/>
      </c>
      <c r="OJ115" s="378" t="str">
        <f t="shared" si="72"/>
        <v/>
      </c>
      <c r="OK115" s="378" t="str">
        <f t="shared" si="72"/>
        <v/>
      </c>
      <c r="OL115" s="378" t="str">
        <f t="shared" si="72"/>
        <v/>
      </c>
      <c r="OM115" s="378" t="str">
        <f t="shared" si="72"/>
        <v/>
      </c>
      <c r="ON115" s="378" t="str">
        <f t="shared" si="72"/>
        <v/>
      </c>
      <c r="OO115" s="378" t="str">
        <f t="shared" si="72"/>
        <v/>
      </c>
      <c r="OP115" s="378" t="str">
        <f t="shared" si="72"/>
        <v/>
      </c>
      <c r="OQ115" s="378" t="str">
        <f t="shared" si="72"/>
        <v/>
      </c>
      <c r="OR115" s="378" t="str">
        <f t="shared" si="72"/>
        <v/>
      </c>
      <c r="OS115" s="378" t="str">
        <f t="shared" si="72"/>
        <v/>
      </c>
      <c r="OT115" s="378" t="str">
        <f t="shared" si="72"/>
        <v/>
      </c>
      <c r="OU115" s="378" t="str">
        <f t="shared" si="72"/>
        <v/>
      </c>
      <c r="OV115" s="378" t="str">
        <f t="shared" si="72"/>
        <v/>
      </c>
      <c r="OW115" s="378" t="str">
        <f t="shared" si="72"/>
        <v/>
      </c>
      <c r="OX115" s="378" t="str">
        <f t="shared" si="72"/>
        <v/>
      </c>
      <c r="OY115" s="378" t="str">
        <f t="shared" si="72"/>
        <v/>
      </c>
      <c r="OZ115" s="378" t="str">
        <f t="shared" si="72"/>
        <v/>
      </c>
      <c r="PA115" s="378" t="str">
        <f t="shared" si="72"/>
        <v/>
      </c>
      <c r="PB115" s="378" t="str">
        <f t="shared" si="72"/>
        <v/>
      </c>
      <c r="PC115" s="378" t="str">
        <f t="shared" si="72"/>
        <v/>
      </c>
      <c r="PD115" s="378" t="str">
        <f t="shared" si="72"/>
        <v/>
      </c>
      <c r="PE115" s="378" t="str">
        <f t="shared" si="72"/>
        <v/>
      </c>
      <c r="PF115" s="378" t="str">
        <f t="shared" si="72"/>
        <v/>
      </c>
      <c r="PG115" s="378" t="str">
        <f t="shared" si="72"/>
        <v/>
      </c>
      <c r="PH115" s="378" t="str">
        <f t="shared" si="72"/>
        <v/>
      </c>
      <c r="PI115" s="378" t="str">
        <f t="shared" si="72"/>
        <v/>
      </c>
      <c r="PJ115" s="378" t="str">
        <f t="shared" si="72"/>
        <v/>
      </c>
      <c r="PK115" s="378" t="str">
        <f t="shared" si="72"/>
        <v/>
      </c>
      <c r="PL115" s="378" t="str">
        <f t="shared" si="72"/>
        <v/>
      </c>
      <c r="PM115" s="378" t="str">
        <f t="shared" ref="PM115:RX115" si="73">IF(COUNT(PM20:PM22)=0,"",ROUND((SUM(PM20:PM22,PM29:PM31,PM38:PM40,PM47:PM49,PM56:PM58,PM65:PM67,PM74:PM76,PM83:PM85,PM92:PM94,PM101:PM103)^2),10))</f>
        <v/>
      </c>
      <c r="PN115" s="378" t="str">
        <f t="shared" si="73"/>
        <v/>
      </c>
      <c r="PO115" s="378" t="str">
        <f t="shared" si="73"/>
        <v/>
      </c>
      <c r="PP115" s="378" t="str">
        <f t="shared" si="73"/>
        <v/>
      </c>
      <c r="PQ115" s="378" t="str">
        <f t="shared" si="73"/>
        <v/>
      </c>
      <c r="PR115" s="378" t="str">
        <f t="shared" si="73"/>
        <v/>
      </c>
      <c r="PS115" s="378" t="str">
        <f t="shared" si="73"/>
        <v/>
      </c>
      <c r="PT115" s="378" t="str">
        <f t="shared" si="73"/>
        <v/>
      </c>
      <c r="PU115" s="378" t="str">
        <f t="shared" si="73"/>
        <v/>
      </c>
      <c r="PV115" s="378" t="str">
        <f t="shared" si="73"/>
        <v/>
      </c>
      <c r="PW115" s="378" t="str">
        <f t="shared" si="73"/>
        <v/>
      </c>
      <c r="PX115" s="378" t="str">
        <f t="shared" si="73"/>
        <v/>
      </c>
      <c r="PY115" s="378" t="str">
        <f t="shared" si="73"/>
        <v/>
      </c>
      <c r="PZ115" s="378" t="str">
        <f t="shared" si="73"/>
        <v/>
      </c>
      <c r="QA115" s="378" t="str">
        <f t="shared" si="73"/>
        <v/>
      </c>
      <c r="QB115" s="378" t="str">
        <f t="shared" si="73"/>
        <v/>
      </c>
      <c r="QC115" s="378" t="str">
        <f t="shared" si="73"/>
        <v/>
      </c>
      <c r="QD115" s="378" t="str">
        <f t="shared" si="73"/>
        <v/>
      </c>
      <c r="QE115" s="378" t="str">
        <f t="shared" si="73"/>
        <v/>
      </c>
      <c r="QF115" s="378" t="str">
        <f t="shared" si="73"/>
        <v/>
      </c>
      <c r="QG115" s="378" t="str">
        <f t="shared" si="73"/>
        <v/>
      </c>
      <c r="QH115" s="378" t="str">
        <f t="shared" si="73"/>
        <v/>
      </c>
      <c r="QI115" s="378" t="str">
        <f t="shared" si="73"/>
        <v/>
      </c>
      <c r="QJ115" s="378" t="str">
        <f t="shared" si="73"/>
        <v/>
      </c>
      <c r="QK115" s="378" t="str">
        <f t="shared" si="73"/>
        <v/>
      </c>
      <c r="QL115" s="378" t="str">
        <f t="shared" si="73"/>
        <v/>
      </c>
      <c r="QM115" s="378" t="str">
        <f t="shared" si="73"/>
        <v/>
      </c>
      <c r="QN115" s="378" t="str">
        <f t="shared" si="73"/>
        <v/>
      </c>
      <c r="QO115" s="378" t="str">
        <f t="shared" si="73"/>
        <v/>
      </c>
      <c r="QP115" s="378" t="str">
        <f t="shared" si="73"/>
        <v/>
      </c>
      <c r="QQ115" s="378" t="str">
        <f t="shared" si="73"/>
        <v/>
      </c>
      <c r="QR115" s="378" t="str">
        <f t="shared" si="73"/>
        <v/>
      </c>
      <c r="QS115" s="378" t="str">
        <f t="shared" si="73"/>
        <v/>
      </c>
      <c r="QT115" s="378" t="str">
        <f t="shared" si="73"/>
        <v/>
      </c>
      <c r="QU115" s="378" t="str">
        <f t="shared" si="73"/>
        <v/>
      </c>
      <c r="QV115" s="378" t="str">
        <f t="shared" si="73"/>
        <v/>
      </c>
      <c r="QW115" s="378" t="str">
        <f t="shared" si="73"/>
        <v/>
      </c>
      <c r="QX115" s="378" t="str">
        <f t="shared" si="73"/>
        <v/>
      </c>
      <c r="QY115" s="378" t="str">
        <f t="shared" si="73"/>
        <v/>
      </c>
      <c r="QZ115" s="378" t="str">
        <f t="shared" si="73"/>
        <v/>
      </c>
      <c r="RA115" s="378" t="str">
        <f t="shared" si="73"/>
        <v/>
      </c>
      <c r="RB115" s="378" t="str">
        <f t="shared" si="73"/>
        <v/>
      </c>
      <c r="RC115" s="378" t="str">
        <f t="shared" si="73"/>
        <v/>
      </c>
      <c r="RD115" s="378" t="str">
        <f t="shared" si="73"/>
        <v/>
      </c>
      <c r="RE115" s="378" t="str">
        <f t="shared" si="73"/>
        <v/>
      </c>
      <c r="RF115" s="378" t="str">
        <f t="shared" si="73"/>
        <v/>
      </c>
      <c r="RG115" s="378" t="str">
        <f t="shared" si="73"/>
        <v/>
      </c>
      <c r="RH115" s="378" t="str">
        <f t="shared" si="73"/>
        <v/>
      </c>
      <c r="RI115" s="378" t="str">
        <f t="shared" si="73"/>
        <v/>
      </c>
      <c r="RJ115" s="378" t="str">
        <f t="shared" si="73"/>
        <v/>
      </c>
      <c r="RK115" s="378" t="str">
        <f t="shared" si="73"/>
        <v/>
      </c>
      <c r="RL115" s="378" t="str">
        <f t="shared" si="73"/>
        <v/>
      </c>
      <c r="RM115" s="378" t="str">
        <f t="shared" si="73"/>
        <v/>
      </c>
      <c r="RN115" s="378" t="str">
        <f t="shared" si="73"/>
        <v/>
      </c>
      <c r="RO115" s="378" t="str">
        <f t="shared" si="73"/>
        <v/>
      </c>
      <c r="RP115" s="378" t="str">
        <f t="shared" si="73"/>
        <v/>
      </c>
      <c r="RQ115" s="378" t="str">
        <f t="shared" si="73"/>
        <v/>
      </c>
      <c r="RR115" s="378" t="str">
        <f t="shared" si="73"/>
        <v/>
      </c>
      <c r="RS115" s="378" t="str">
        <f t="shared" si="73"/>
        <v/>
      </c>
      <c r="RT115" s="378" t="str">
        <f t="shared" si="73"/>
        <v/>
      </c>
      <c r="RU115" s="378" t="str">
        <f t="shared" si="73"/>
        <v/>
      </c>
      <c r="RV115" s="378" t="str">
        <f t="shared" si="73"/>
        <v/>
      </c>
      <c r="RW115" s="378" t="str">
        <f t="shared" si="73"/>
        <v/>
      </c>
      <c r="RX115" s="378" t="str">
        <f t="shared" si="73"/>
        <v/>
      </c>
      <c r="RY115" s="378" t="str">
        <f t="shared" ref="RY115:UJ115" si="74">IF(COUNT(RY20:RY22)=0,"",ROUND((SUM(RY20:RY22,RY29:RY31,RY38:RY40,RY47:RY49,RY56:RY58,RY65:RY67,RY74:RY76,RY83:RY85,RY92:RY94,RY101:RY103)^2),10))</f>
        <v/>
      </c>
      <c r="RZ115" s="378" t="str">
        <f t="shared" si="74"/>
        <v/>
      </c>
      <c r="SA115" s="378" t="str">
        <f t="shared" si="74"/>
        <v/>
      </c>
      <c r="SB115" s="378" t="str">
        <f t="shared" si="74"/>
        <v/>
      </c>
      <c r="SC115" s="378" t="str">
        <f t="shared" si="74"/>
        <v/>
      </c>
      <c r="SD115" s="378" t="str">
        <f t="shared" si="74"/>
        <v/>
      </c>
      <c r="SE115" s="378" t="str">
        <f t="shared" si="74"/>
        <v/>
      </c>
      <c r="SF115" s="378" t="str">
        <f t="shared" si="74"/>
        <v/>
      </c>
      <c r="SG115" s="378" t="str">
        <f t="shared" si="74"/>
        <v/>
      </c>
      <c r="SH115" s="378" t="str">
        <f t="shared" si="74"/>
        <v/>
      </c>
      <c r="SI115" s="378" t="str">
        <f t="shared" si="74"/>
        <v/>
      </c>
      <c r="SJ115" s="378" t="str">
        <f t="shared" si="74"/>
        <v/>
      </c>
      <c r="SK115" s="378" t="str">
        <f t="shared" si="74"/>
        <v/>
      </c>
      <c r="SL115" s="378" t="str">
        <f t="shared" si="74"/>
        <v/>
      </c>
      <c r="SM115" s="378" t="str">
        <f t="shared" si="74"/>
        <v/>
      </c>
      <c r="SN115" s="378" t="str">
        <f t="shared" si="74"/>
        <v/>
      </c>
      <c r="SO115" s="378" t="str">
        <f t="shared" si="74"/>
        <v/>
      </c>
      <c r="SP115" s="378" t="str">
        <f t="shared" si="74"/>
        <v/>
      </c>
      <c r="SQ115" s="378" t="str">
        <f t="shared" si="74"/>
        <v/>
      </c>
      <c r="SR115" s="378" t="str">
        <f t="shared" si="74"/>
        <v/>
      </c>
      <c r="SS115" s="378" t="str">
        <f t="shared" si="74"/>
        <v/>
      </c>
      <c r="ST115" s="378" t="str">
        <f t="shared" si="74"/>
        <v/>
      </c>
      <c r="SU115" s="378" t="str">
        <f t="shared" si="74"/>
        <v/>
      </c>
      <c r="SV115" s="378" t="str">
        <f t="shared" si="74"/>
        <v/>
      </c>
      <c r="SW115" s="378" t="str">
        <f t="shared" si="74"/>
        <v/>
      </c>
      <c r="SX115" s="378" t="str">
        <f t="shared" si="74"/>
        <v/>
      </c>
      <c r="SY115" s="378" t="str">
        <f t="shared" si="74"/>
        <v/>
      </c>
      <c r="SZ115" s="378" t="str">
        <f t="shared" si="74"/>
        <v/>
      </c>
      <c r="TA115" s="378" t="str">
        <f t="shared" si="74"/>
        <v/>
      </c>
      <c r="TB115" s="378" t="str">
        <f t="shared" si="74"/>
        <v/>
      </c>
      <c r="TC115" s="378" t="str">
        <f t="shared" si="74"/>
        <v/>
      </c>
      <c r="TD115" s="378" t="str">
        <f t="shared" si="74"/>
        <v/>
      </c>
      <c r="TE115" s="378" t="str">
        <f t="shared" si="74"/>
        <v/>
      </c>
      <c r="TF115" s="378" t="str">
        <f t="shared" si="74"/>
        <v/>
      </c>
      <c r="TG115" s="378" t="str">
        <f t="shared" si="74"/>
        <v/>
      </c>
      <c r="TH115" s="378" t="str">
        <f t="shared" si="74"/>
        <v/>
      </c>
      <c r="TI115" s="378" t="str">
        <f t="shared" si="74"/>
        <v/>
      </c>
      <c r="TJ115" s="378" t="str">
        <f t="shared" si="74"/>
        <v/>
      </c>
      <c r="TK115" s="378" t="str">
        <f t="shared" si="74"/>
        <v/>
      </c>
      <c r="TL115" s="378" t="str">
        <f t="shared" si="74"/>
        <v/>
      </c>
      <c r="TM115" s="378" t="str">
        <f t="shared" si="74"/>
        <v/>
      </c>
      <c r="TN115" s="378" t="str">
        <f t="shared" si="74"/>
        <v/>
      </c>
      <c r="TO115" s="378" t="str">
        <f t="shared" si="74"/>
        <v/>
      </c>
      <c r="TP115" s="378" t="str">
        <f t="shared" si="74"/>
        <v/>
      </c>
      <c r="TQ115" s="378" t="str">
        <f t="shared" si="74"/>
        <v/>
      </c>
      <c r="TR115" s="378" t="str">
        <f t="shared" si="74"/>
        <v/>
      </c>
      <c r="TS115" s="378" t="str">
        <f t="shared" si="74"/>
        <v/>
      </c>
      <c r="TT115" s="378" t="str">
        <f t="shared" si="74"/>
        <v/>
      </c>
      <c r="TU115" s="378" t="str">
        <f t="shared" si="74"/>
        <v/>
      </c>
      <c r="TV115" s="378" t="str">
        <f t="shared" si="74"/>
        <v/>
      </c>
      <c r="TW115" s="378" t="str">
        <f t="shared" si="74"/>
        <v/>
      </c>
      <c r="TX115" s="378" t="str">
        <f t="shared" si="74"/>
        <v/>
      </c>
      <c r="TY115" s="378" t="str">
        <f t="shared" si="74"/>
        <v/>
      </c>
      <c r="TZ115" s="378" t="str">
        <f t="shared" si="74"/>
        <v/>
      </c>
      <c r="UA115" s="378" t="str">
        <f t="shared" si="74"/>
        <v/>
      </c>
      <c r="UB115" s="378" t="str">
        <f t="shared" si="74"/>
        <v/>
      </c>
      <c r="UC115" s="378" t="str">
        <f t="shared" si="74"/>
        <v/>
      </c>
      <c r="UD115" s="378" t="str">
        <f t="shared" si="74"/>
        <v/>
      </c>
      <c r="UE115" s="378" t="str">
        <f t="shared" si="74"/>
        <v/>
      </c>
      <c r="UF115" s="378" t="str">
        <f t="shared" si="74"/>
        <v/>
      </c>
      <c r="UG115" s="378" t="str">
        <f t="shared" si="74"/>
        <v/>
      </c>
      <c r="UH115" s="378" t="str">
        <f t="shared" si="74"/>
        <v/>
      </c>
      <c r="UI115" s="378" t="str">
        <f t="shared" si="74"/>
        <v/>
      </c>
      <c r="UJ115" s="378" t="str">
        <f t="shared" si="74"/>
        <v/>
      </c>
      <c r="UK115" s="378" t="str">
        <f t="shared" ref="UK115:WI115" si="75">IF(COUNT(UK20:UK22)=0,"",ROUND((SUM(UK20:UK22,UK29:UK31,UK38:UK40,UK47:UK49,UK56:UK58,UK65:UK67,UK74:UK76,UK83:UK85,UK92:UK94,UK101:UK103)^2),10))</f>
        <v/>
      </c>
      <c r="UL115" s="378" t="str">
        <f t="shared" si="75"/>
        <v/>
      </c>
      <c r="UM115" s="378" t="str">
        <f t="shared" si="75"/>
        <v/>
      </c>
      <c r="UN115" s="378" t="str">
        <f t="shared" si="75"/>
        <v/>
      </c>
      <c r="UO115" s="378" t="str">
        <f t="shared" si="75"/>
        <v/>
      </c>
      <c r="UP115" s="378" t="str">
        <f t="shared" si="75"/>
        <v/>
      </c>
      <c r="UQ115" s="378" t="str">
        <f t="shared" si="75"/>
        <v/>
      </c>
      <c r="UR115" s="378" t="str">
        <f t="shared" si="75"/>
        <v/>
      </c>
      <c r="US115" s="378" t="str">
        <f t="shared" si="75"/>
        <v/>
      </c>
      <c r="UT115" s="378" t="str">
        <f t="shared" si="75"/>
        <v/>
      </c>
      <c r="UU115" s="378" t="str">
        <f t="shared" si="75"/>
        <v/>
      </c>
      <c r="UV115" s="378" t="str">
        <f t="shared" si="75"/>
        <v/>
      </c>
      <c r="UW115" s="378" t="str">
        <f t="shared" si="75"/>
        <v/>
      </c>
      <c r="UX115" s="378" t="str">
        <f t="shared" si="75"/>
        <v/>
      </c>
      <c r="UY115" s="378" t="str">
        <f t="shared" si="75"/>
        <v/>
      </c>
      <c r="UZ115" s="378" t="str">
        <f t="shared" si="75"/>
        <v/>
      </c>
      <c r="VA115" s="378" t="str">
        <f t="shared" si="75"/>
        <v/>
      </c>
      <c r="VB115" s="378" t="str">
        <f t="shared" si="75"/>
        <v/>
      </c>
      <c r="VC115" s="378" t="str">
        <f t="shared" si="75"/>
        <v/>
      </c>
      <c r="VD115" s="378" t="str">
        <f t="shared" si="75"/>
        <v/>
      </c>
      <c r="VE115" s="378" t="str">
        <f t="shared" si="75"/>
        <v/>
      </c>
      <c r="VF115" s="378" t="str">
        <f t="shared" si="75"/>
        <v/>
      </c>
      <c r="VG115" s="378" t="str">
        <f t="shared" si="75"/>
        <v/>
      </c>
      <c r="VH115" s="378" t="str">
        <f t="shared" si="75"/>
        <v/>
      </c>
      <c r="VI115" s="378" t="str">
        <f t="shared" si="75"/>
        <v/>
      </c>
      <c r="VJ115" s="378" t="str">
        <f t="shared" si="75"/>
        <v/>
      </c>
      <c r="VK115" s="378" t="str">
        <f t="shared" si="75"/>
        <v/>
      </c>
      <c r="VL115" s="378" t="str">
        <f t="shared" si="75"/>
        <v/>
      </c>
      <c r="VM115" s="378" t="str">
        <f t="shared" si="75"/>
        <v/>
      </c>
      <c r="VN115" s="378" t="str">
        <f t="shared" si="75"/>
        <v/>
      </c>
      <c r="VO115" s="378" t="str">
        <f t="shared" si="75"/>
        <v/>
      </c>
      <c r="VP115" s="378" t="str">
        <f t="shared" si="75"/>
        <v/>
      </c>
      <c r="VQ115" s="378" t="str">
        <f t="shared" si="75"/>
        <v/>
      </c>
      <c r="VR115" s="378" t="str">
        <f t="shared" si="75"/>
        <v/>
      </c>
      <c r="VS115" s="378" t="str">
        <f t="shared" si="75"/>
        <v/>
      </c>
      <c r="VT115" s="378" t="str">
        <f t="shared" si="75"/>
        <v/>
      </c>
      <c r="VU115" s="378" t="str">
        <f t="shared" si="75"/>
        <v/>
      </c>
      <c r="VV115" s="378" t="str">
        <f t="shared" si="75"/>
        <v/>
      </c>
      <c r="VW115" s="378" t="str">
        <f t="shared" si="75"/>
        <v/>
      </c>
      <c r="VX115" s="378" t="str">
        <f t="shared" si="75"/>
        <v/>
      </c>
      <c r="VY115" s="378" t="str">
        <f t="shared" si="75"/>
        <v/>
      </c>
      <c r="VZ115" s="378" t="str">
        <f t="shared" si="75"/>
        <v/>
      </c>
      <c r="WA115" s="378" t="str">
        <f t="shared" si="75"/>
        <v/>
      </c>
      <c r="WB115" s="378" t="str">
        <f t="shared" si="75"/>
        <v/>
      </c>
      <c r="WC115" s="378" t="str">
        <f t="shared" si="75"/>
        <v/>
      </c>
      <c r="WD115" s="378" t="str">
        <f t="shared" si="75"/>
        <v/>
      </c>
      <c r="WE115" s="378" t="str">
        <f t="shared" si="75"/>
        <v/>
      </c>
      <c r="WF115" s="378" t="str">
        <f t="shared" si="75"/>
        <v/>
      </c>
      <c r="WG115" s="378" t="str">
        <f t="shared" si="75"/>
        <v/>
      </c>
      <c r="WH115" s="378" t="str">
        <f t="shared" si="75"/>
        <v/>
      </c>
      <c r="WI115" s="378" t="str">
        <f t="shared" si="75"/>
        <v/>
      </c>
    </row>
    <row r="116" spans="1:607">
      <c r="A116" s="348"/>
      <c r="B116" s="360" t="s">
        <v>848</v>
      </c>
      <c r="C116" s="348"/>
      <c r="D116" s="348"/>
      <c r="E116" s="348"/>
      <c r="F116" s="348"/>
      <c r="G116" s="361" t="str">
        <f t="shared" si="2"/>
        <v/>
      </c>
      <c r="H116" s="361" t="str">
        <f t="shared" si="3"/>
        <v/>
      </c>
      <c r="I116" s="397"/>
      <c r="J116" s="348"/>
      <c r="K116" s="348"/>
      <c r="L116" s="348"/>
      <c r="M116" s="348"/>
      <c r="N116" s="400"/>
      <c r="O116" s="400"/>
      <c r="P116" s="400"/>
      <c r="Q116" s="400"/>
      <c r="R116" s="400"/>
      <c r="S116" s="400"/>
      <c r="T116" s="400"/>
      <c r="U116" s="400"/>
      <c r="V116" s="400"/>
      <c r="W116" s="400"/>
      <c r="X116" s="400"/>
      <c r="Y116" s="400"/>
      <c r="Z116" s="400"/>
      <c r="AA116" s="400"/>
      <c r="AB116" s="400"/>
      <c r="AC116" s="400"/>
      <c r="AD116" s="400"/>
      <c r="AE116" s="400"/>
      <c r="AF116" s="400"/>
      <c r="AG116" s="400"/>
      <c r="AH116" s="400"/>
      <c r="AI116" s="400"/>
      <c r="AJ116" s="400"/>
      <c r="AK116" s="400"/>
      <c r="AL116" s="400"/>
      <c r="AM116" s="400"/>
      <c r="AN116" s="400"/>
      <c r="AO116" s="400"/>
      <c r="AP116" s="400"/>
      <c r="AQ116" s="400"/>
      <c r="AR116" s="400"/>
      <c r="AS116" s="400"/>
      <c r="AT116" s="400"/>
      <c r="AU116" s="400"/>
      <c r="AV116" s="400"/>
      <c r="AW116" s="400"/>
      <c r="AX116" s="400"/>
      <c r="AY116" s="400"/>
      <c r="AZ116" s="400"/>
      <c r="BA116" s="400"/>
      <c r="BB116" s="400"/>
      <c r="BC116" s="400"/>
      <c r="BD116" s="400"/>
      <c r="BE116" s="400"/>
      <c r="BF116" s="400"/>
      <c r="BG116" s="400"/>
      <c r="BH116" s="400"/>
      <c r="BI116" s="400"/>
      <c r="BJ116" s="400"/>
      <c r="BK116" s="400"/>
      <c r="BL116" s="400"/>
      <c r="BM116" s="400"/>
      <c r="BN116" s="400"/>
      <c r="BO116" s="400"/>
      <c r="BP116" s="400"/>
      <c r="BQ116" s="400"/>
      <c r="BR116" s="400"/>
      <c r="BS116" s="400"/>
      <c r="BT116" s="400"/>
      <c r="BU116" s="400"/>
      <c r="BV116" s="400"/>
      <c r="BW116" s="400"/>
      <c r="BX116" s="400"/>
      <c r="BY116" s="400"/>
      <c r="BZ116" s="400"/>
      <c r="CA116" s="400"/>
      <c r="CB116" s="400"/>
      <c r="CC116" s="400"/>
      <c r="CD116" s="400"/>
      <c r="CE116" s="400"/>
      <c r="CF116" s="400"/>
      <c r="CG116" s="400"/>
      <c r="CH116" s="400"/>
      <c r="CI116" s="400"/>
      <c r="CJ116" s="400"/>
      <c r="CK116" s="400"/>
      <c r="CL116" s="400"/>
      <c r="CM116" s="400"/>
      <c r="CN116" s="400"/>
      <c r="CO116" s="400"/>
      <c r="CP116" s="400"/>
      <c r="CQ116" s="400"/>
      <c r="CR116" s="400"/>
      <c r="CS116" s="400"/>
      <c r="CT116" s="400"/>
      <c r="CU116" s="400"/>
      <c r="CV116" s="400"/>
      <c r="CW116" s="400"/>
      <c r="CX116" s="400"/>
      <c r="CY116" s="400"/>
      <c r="CZ116" s="362"/>
      <c r="DA116" s="900" t="s">
        <v>1277</v>
      </c>
      <c r="DB116" s="899" t="s">
        <v>1278</v>
      </c>
      <c r="DC116" s="899"/>
      <c r="DD116" s="378" t="e">
        <f>ROUND(AVERAGE(DD14:DD22),10)</f>
        <v>#DIV/0!</v>
      </c>
      <c r="DE116" s="378" t="e">
        <f t="shared" ref="DE116:FP116" si="76">ROUND(AVERAGE(DE14:DE22),10)</f>
        <v>#DIV/0!</v>
      </c>
      <c r="DF116" s="378" t="e">
        <f t="shared" si="76"/>
        <v>#DIV/0!</v>
      </c>
      <c r="DG116" s="378" t="e">
        <f t="shared" si="76"/>
        <v>#DIV/0!</v>
      </c>
      <c r="DH116" s="378" t="e">
        <f t="shared" si="76"/>
        <v>#DIV/0!</v>
      </c>
      <c r="DI116" s="378" t="e">
        <f t="shared" si="76"/>
        <v>#DIV/0!</v>
      </c>
      <c r="DJ116" s="378" t="e">
        <f t="shared" si="76"/>
        <v>#DIV/0!</v>
      </c>
      <c r="DK116" s="378" t="e">
        <f t="shared" si="76"/>
        <v>#DIV/0!</v>
      </c>
      <c r="DL116" s="378" t="e">
        <f t="shared" si="76"/>
        <v>#DIV/0!</v>
      </c>
      <c r="DM116" s="378" t="e">
        <f t="shared" si="76"/>
        <v>#DIV/0!</v>
      </c>
      <c r="DN116" s="378" t="e">
        <f t="shared" si="76"/>
        <v>#DIV/0!</v>
      </c>
      <c r="DO116" s="378" t="e">
        <f t="shared" si="76"/>
        <v>#DIV/0!</v>
      </c>
      <c r="DP116" s="378" t="e">
        <f t="shared" si="76"/>
        <v>#DIV/0!</v>
      </c>
      <c r="DQ116" s="378" t="e">
        <f t="shared" si="76"/>
        <v>#DIV/0!</v>
      </c>
      <c r="DR116" s="378" t="e">
        <f t="shared" si="76"/>
        <v>#DIV/0!</v>
      </c>
      <c r="DS116" s="378" t="e">
        <f t="shared" si="76"/>
        <v>#DIV/0!</v>
      </c>
      <c r="DT116" s="378" t="e">
        <f t="shared" si="76"/>
        <v>#DIV/0!</v>
      </c>
      <c r="DU116" s="378" t="e">
        <f t="shared" si="76"/>
        <v>#DIV/0!</v>
      </c>
      <c r="DV116" s="378" t="e">
        <f t="shared" si="76"/>
        <v>#DIV/0!</v>
      </c>
      <c r="DW116" s="378" t="e">
        <f t="shared" si="76"/>
        <v>#DIV/0!</v>
      </c>
      <c r="DX116" s="378" t="e">
        <f t="shared" si="76"/>
        <v>#DIV/0!</v>
      </c>
      <c r="DY116" s="378" t="e">
        <f t="shared" si="76"/>
        <v>#DIV/0!</v>
      </c>
      <c r="DZ116" s="378" t="e">
        <f t="shared" si="76"/>
        <v>#DIV/0!</v>
      </c>
      <c r="EA116" s="378" t="e">
        <f t="shared" si="76"/>
        <v>#DIV/0!</v>
      </c>
      <c r="EB116" s="378" t="e">
        <f t="shared" si="76"/>
        <v>#DIV/0!</v>
      </c>
      <c r="EC116" s="378" t="e">
        <f t="shared" si="76"/>
        <v>#DIV/0!</v>
      </c>
      <c r="ED116" s="378" t="e">
        <f t="shared" si="76"/>
        <v>#DIV/0!</v>
      </c>
      <c r="EE116" s="378" t="e">
        <f t="shared" si="76"/>
        <v>#DIV/0!</v>
      </c>
      <c r="EF116" s="378" t="e">
        <f t="shared" si="76"/>
        <v>#DIV/0!</v>
      </c>
      <c r="EG116" s="378" t="e">
        <f t="shared" si="76"/>
        <v>#DIV/0!</v>
      </c>
      <c r="EH116" s="378" t="e">
        <f t="shared" si="76"/>
        <v>#DIV/0!</v>
      </c>
      <c r="EI116" s="378" t="e">
        <f t="shared" si="76"/>
        <v>#DIV/0!</v>
      </c>
      <c r="EJ116" s="378" t="e">
        <f t="shared" si="76"/>
        <v>#DIV/0!</v>
      </c>
      <c r="EK116" s="378" t="e">
        <f t="shared" si="76"/>
        <v>#DIV/0!</v>
      </c>
      <c r="EL116" s="378" t="e">
        <f t="shared" si="76"/>
        <v>#DIV/0!</v>
      </c>
      <c r="EM116" s="378" t="e">
        <f t="shared" si="76"/>
        <v>#DIV/0!</v>
      </c>
      <c r="EN116" s="378" t="e">
        <f t="shared" si="76"/>
        <v>#DIV/0!</v>
      </c>
      <c r="EO116" s="378" t="e">
        <f t="shared" si="76"/>
        <v>#DIV/0!</v>
      </c>
      <c r="EP116" s="378" t="e">
        <f t="shared" si="76"/>
        <v>#DIV/0!</v>
      </c>
      <c r="EQ116" s="378" t="e">
        <f t="shared" si="76"/>
        <v>#DIV/0!</v>
      </c>
      <c r="ER116" s="378" t="e">
        <f t="shared" si="76"/>
        <v>#DIV/0!</v>
      </c>
      <c r="ES116" s="378" t="e">
        <f t="shared" si="76"/>
        <v>#DIV/0!</v>
      </c>
      <c r="ET116" s="378" t="e">
        <f t="shared" si="76"/>
        <v>#DIV/0!</v>
      </c>
      <c r="EU116" s="378" t="e">
        <f t="shared" si="76"/>
        <v>#DIV/0!</v>
      </c>
      <c r="EV116" s="378" t="e">
        <f t="shared" si="76"/>
        <v>#DIV/0!</v>
      </c>
      <c r="EW116" s="378" t="e">
        <f t="shared" si="76"/>
        <v>#DIV/0!</v>
      </c>
      <c r="EX116" s="378" t="e">
        <f t="shared" si="76"/>
        <v>#DIV/0!</v>
      </c>
      <c r="EY116" s="378" t="e">
        <f t="shared" si="76"/>
        <v>#DIV/0!</v>
      </c>
      <c r="EZ116" s="378" t="e">
        <f t="shared" si="76"/>
        <v>#DIV/0!</v>
      </c>
      <c r="FA116" s="378" t="e">
        <f t="shared" si="76"/>
        <v>#DIV/0!</v>
      </c>
      <c r="FB116" s="378" t="e">
        <f t="shared" si="76"/>
        <v>#DIV/0!</v>
      </c>
      <c r="FC116" s="378" t="e">
        <f t="shared" si="76"/>
        <v>#DIV/0!</v>
      </c>
      <c r="FD116" s="378" t="e">
        <f t="shared" si="76"/>
        <v>#DIV/0!</v>
      </c>
      <c r="FE116" s="378" t="e">
        <f t="shared" si="76"/>
        <v>#DIV/0!</v>
      </c>
      <c r="FF116" s="378" t="e">
        <f t="shared" si="76"/>
        <v>#DIV/0!</v>
      </c>
      <c r="FG116" s="378" t="e">
        <f t="shared" si="76"/>
        <v>#DIV/0!</v>
      </c>
      <c r="FH116" s="378" t="e">
        <f t="shared" si="76"/>
        <v>#DIV/0!</v>
      </c>
      <c r="FI116" s="378" t="e">
        <f t="shared" si="76"/>
        <v>#DIV/0!</v>
      </c>
      <c r="FJ116" s="378" t="e">
        <f t="shared" si="76"/>
        <v>#DIV/0!</v>
      </c>
      <c r="FK116" s="378" t="e">
        <f t="shared" si="76"/>
        <v>#DIV/0!</v>
      </c>
      <c r="FL116" s="378" t="e">
        <f t="shared" si="76"/>
        <v>#DIV/0!</v>
      </c>
      <c r="FM116" s="378" t="e">
        <f t="shared" si="76"/>
        <v>#DIV/0!</v>
      </c>
      <c r="FN116" s="378" t="e">
        <f t="shared" si="76"/>
        <v>#DIV/0!</v>
      </c>
      <c r="FO116" s="378" t="e">
        <f t="shared" si="76"/>
        <v>#DIV/0!</v>
      </c>
      <c r="FP116" s="378" t="e">
        <f t="shared" si="76"/>
        <v>#DIV/0!</v>
      </c>
      <c r="FQ116" s="378" t="e">
        <f t="shared" ref="FQ116:IB116" si="77">ROUND(AVERAGE(FQ14:FQ22),10)</f>
        <v>#DIV/0!</v>
      </c>
      <c r="FR116" s="378" t="e">
        <f t="shared" si="77"/>
        <v>#DIV/0!</v>
      </c>
      <c r="FS116" s="378" t="e">
        <f t="shared" si="77"/>
        <v>#DIV/0!</v>
      </c>
      <c r="FT116" s="378" t="e">
        <f t="shared" si="77"/>
        <v>#DIV/0!</v>
      </c>
      <c r="FU116" s="378" t="e">
        <f t="shared" si="77"/>
        <v>#DIV/0!</v>
      </c>
      <c r="FV116" s="378" t="e">
        <f t="shared" si="77"/>
        <v>#DIV/0!</v>
      </c>
      <c r="FW116" s="378" t="e">
        <f t="shared" si="77"/>
        <v>#DIV/0!</v>
      </c>
      <c r="FX116" s="378" t="e">
        <f t="shared" si="77"/>
        <v>#DIV/0!</v>
      </c>
      <c r="FY116" s="378" t="e">
        <f t="shared" si="77"/>
        <v>#DIV/0!</v>
      </c>
      <c r="FZ116" s="378" t="e">
        <f t="shared" si="77"/>
        <v>#DIV/0!</v>
      </c>
      <c r="GA116" s="378" t="e">
        <f t="shared" si="77"/>
        <v>#DIV/0!</v>
      </c>
      <c r="GB116" s="378" t="e">
        <f t="shared" si="77"/>
        <v>#DIV/0!</v>
      </c>
      <c r="GC116" s="378" t="e">
        <f t="shared" si="77"/>
        <v>#DIV/0!</v>
      </c>
      <c r="GD116" s="378" t="e">
        <f t="shared" si="77"/>
        <v>#DIV/0!</v>
      </c>
      <c r="GE116" s="378" t="e">
        <f t="shared" si="77"/>
        <v>#DIV/0!</v>
      </c>
      <c r="GF116" s="378" t="e">
        <f t="shared" si="77"/>
        <v>#DIV/0!</v>
      </c>
      <c r="GG116" s="378" t="e">
        <f t="shared" si="77"/>
        <v>#DIV/0!</v>
      </c>
      <c r="GH116" s="378" t="e">
        <f t="shared" si="77"/>
        <v>#DIV/0!</v>
      </c>
      <c r="GI116" s="378" t="e">
        <f t="shared" si="77"/>
        <v>#DIV/0!</v>
      </c>
      <c r="GJ116" s="378" t="e">
        <f t="shared" si="77"/>
        <v>#DIV/0!</v>
      </c>
      <c r="GK116" s="378" t="e">
        <f t="shared" si="77"/>
        <v>#DIV/0!</v>
      </c>
      <c r="GL116" s="378" t="e">
        <f t="shared" si="77"/>
        <v>#DIV/0!</v>
      </c>
      <c r="GM116" s="378" t="e">
        <f t="shared" si="77"/>
        <v>#DIV/0!</v>
      </c>
      <c r="GN116" s="378" t="e">
        <f t="shared" si="77"/>
        <v>#DIV/0!</v>
      </c>
      <c r="GO116" s="378" t="e">
        <f t="shared" si="77"/>
        <v>#DIV/0!</v>
      </c>
      <c r="GP116" s="378" t="e">
        <f t="shared" si="77"/>
        <v>#DIV/0!</v>
      </c>
      <c r="GQ116" s="378" t="e">
        <f t="shared" si="77"/>
        <v>#DIV/0!</v>
      </c>
      <c r="GR116" s="378" t="e">
        <f t="shared" si="77"/>
        <v>#DIV/0!</v>
      </c>
      <c r="GS116" s="378" t="e">
        <f t="shared" si="77"/>
        <v>#DIV/0!</v>
      </c>
      <c r="GT116" s="378" t="e">
        <f t="shared" si="77"/>
        <v>#DIV/0!</v>
      </c>
      <c r="GU116" s="378" t="e">
        <f t="shared" si="77"/>
        <v>#DIV/0!</v>
      </c>
      <c r="GV116" s="378" t="e">
        <f t="shared" si="77"/>
        <v>#DIV/0!</v>
      </c>
      <c r="GW116" s="378" t="e">
        <f t="shared" si="77"/>
        <v>#DIV/0!</v>
      </c>
      <c r="GX116" s="378" t="e">
        <f t="shared" si="77"/>
        <v>#DIV/0!</v>
      </c>
      <c r="GY116" s="378" t="e">
        <f t="shared" si="77"/>
        <v>#DIV/0!</v>
      </c>
      <c r="GZ116" s="378" t="e">
        <f t="shared" si="77"/>
        <v>#DIV/0!</v>
      </c>
      <c r="HA116" s="378" t="e">
        <f t="shared" si="77"/>
        <v>#DIV/0!</v>
      </c>
      <c r="HB116" s="378" t="e">
        <f t="shared" si="77"/>
        <v>#DIV/0!</v>
      </c>
      <c r="HC116" s="378" t="e">
        <f t="shared" si="77"/>
        <v>#DIV/0!</v>
      </c>
      <c r="HD116" s="378" t="e">
        <f t="shared" si="77"/>
        <v>#DIV/0!</v>
      </c>
      <c r="HE116" s="378" t="e">
        <f t="shared" si="77"/>
        <v>#DIV/0!</v>
      </c>
      <c r="HF116" s="378" t="e">
        <f t="shared" si="77"/>
        <v>#DIV/0!</v>
      </c>
      <c r="HG116" s="378" t="e">
        <f t="shared" si="77"/>
        <v>#DIV/0!</v>
      </c>
      <c r="HH116" s="378" t="e">
        <f t="shared" si="77"/>
        <v>#DIV/0!</v>
      </c>
      <c r="HI116" s="378" t="e">
        <f t="shared" si="77"/>
        <v>#DIV/0!</v>
      </c>
      <c r="HJ116" s="378" t="e">
        <f t="shared" si="77"/>
        <v>#DIV/0!</v>
      </c>
      <c r="HK116" s="378" t="e">
        <f t="shared" si="77"/>
        <v>#DIV/0!</v>
      </c>
      <c r="HL116" s="378" t="e">
        <f t="shared" si="77"/>
        <v>#DIV/0!</v>
      </c>
      <c r="HM116" s="378" t="e">
        <f t="shared" si="77"/>
        <v>#DIV/0!</v>
      </c>
      <c r="HN116" s="378" t="e">
        <f t="shared" si="77"/>
        <v>#DIV/0!</v>
      </c>
      <c r="HO116" s="378" t="e">
        <f t="shared" si="77"/>
        <v>#DIV/0!</v>
      </c>
      <c r="HP116" s="378" t="e">
        <f t="shared" si="77"/>
        <v>#DIV/0!</v>
      </c>
      <c r="HQ116" s="378" t="e">
        <f t="shared" si="77"/>
        <v>#DIV/0!</v>
      </c>
      <c r="HR116" s="378" t="e">
        <f t="shared" si="77"/>
        <v>#DIV/0!</v>
      </c>
      <c r="HS116" s="378" t="e">
        <f t="shared" si="77"/>
        <v>#DIV/0!</v>
      </c>
      <c r="HT116" s="378" t="e">
        <f t="shared" si="77"/>
        <v>#DIV/0!</v>
      </c>
      <c r="HU116" s="378" t="e">
        <f t="shared" si="77"/>
        <v>#DIV/0!</v>
      </c>
      <c r="HV116" s="378" t="e">
        <f t="shared" si="77"/>
        <v>#DIV/0!</v>
      </c>
      <c r="HW116" s="378" t="e">
        <f t="shared" si="77"/>
        <v>#DIV/0!</v>
      </c>
      <c r="HX116" s="378" t="e">
        <f t="shared" si="77"/>
        <v>#DIV/0!</v>
      </c>
      <c r="HY116" s="378" t="e">
        <f t="shared" si="77"/>
        <v>#DIV/0!</v>
      </c>
      <c r="HZ116" s="378" t="e">
        <f t="shared" si="77"/>
        <v>#DIV/0!</v>
      </c>
      <c r="IA116" s="378" t="e">
        <f t="shared" si="77"/>
        <v>#DIV/0!</v>
      </c>
      <c r="IB116" s="378" t="e">
        <f t="shared" si="77"/>
        <v>#DIV/0!</v>
      </c>
      <c r="IC116" s="378" t="e">
        <f t="shared" ref="IC116:KN116" si="78">ROUND(AVERAGE(IC14:IC22),10)</f>
        <v>#DIV/0!</v>
      </c>
      <c r="ID116" s="378" t="e">
        <f t="shared" si="78"/>
        <v>#DIV/0!</v>
      </c>
      <c r="IE116" s="378" t="e">
        <f t="shared" si="78"/>
        <v>#DIV/0!</v>
      </c>
      <c r="IF116" s="378" t="e">
        <f t="shared" si="78"/>
        <v>#DIV/0!</v>
      </c>
      <c r="IG116" s="378" t="e">
        <f t="shared" si="78"/>
        <v>#DIV/0!</v>
      </c>
      <c r="IH116" s="378" t="e">
        <f t="shared" si="78"/>
        <v>#DIV/0!</v>
      </c>
      <c r="II116" s="378" t="e">
        <f t="shared" si="78"/>
        <v>#DIV/0!</v>
      </c>
      <c r="IJ116" s="378" t="e">
        <f t="shared" si="78"/>
        <v>#DIV/0!</v>
      </c>
      <c r="IK116" s="378" t="e">
        <f t="shared" si="78"/>
        <v>#DIV/0!</v>
      </c>
      <c r="IL116" s="378" t="e">
        <f t="shared" si="78"/>
        <v>#DIV/0!</v>
      </c>
      <c r="IM116" s="378" t="e">
        <f t="shared" si="78"/>
        <v>#DIV/0!</v>
      </c>
      <c r="IN116" s="378" t="e">
        <f t="shared" si="78"/>
        <v>#DIV/0!</v>
      </c>
      <c r="IO116" s="378" t="e">
        <f t="shared" si="78"/>
        <v>#DIV/0!</v>
      </c>
      <c r="IP116" s="378" t="e">
        <f t="shared" si="78"/>
        <v>#DIV/0!</v>
      </c>
      <c r="IQ116" s="378" t="e">
        <f t="shared" si="78"/>
        <v>#DIV/0!</v>
      </c>
      <c r="IR116" s="378" t="e">
        <f t="shared" si="78"/>
        <v>#DIV/0!</v>
      </c>
      <c r="IS116" s="378" t="e">
        <f t="shared" si="78"/>
        <v>#DIV/0!</v>
      </c>
      <c r="IT116" s="378" t="e">
        <f t="shared" si="78"/>
        <v>#DIV/0!</v>
      </c>
      <c r="IU116" s="378" t="e">
        <f t="shared" si="78"/>
        <v>#DIV/0!</v>
      </c>
      <c r="IV116" s="378" t="e">
        <f t="shared" si="78"/>
        <v>#DIV/0!</v>
      </c>
      <c r="IW116" s="378" t="e">
        <f t="shared" si="78"/>
        <v>#DIV/0!</v>
      </c>
      <c r="IX116" s="378" t="e">
        <f t="shared" si="78"/>
        <v>#DIV/0!</v>
      </c>
      <c r="IY116" s="378" t="e">
        <f t="shared" si="78"/>
        <v>#DIV/0!</v>
      </c>
      <c r="IZ116" s="378" t="e">
        <f t="shared" si="78"/>
        <v>#DIV/0!</v>
      </c>
      <c r="JA116" s="378" t="e">
        <f t="shared" si="78"/>
        <v>#DIV/0!</v>
      </c>
      <c r="JB116" s="378" t="e">
        <f t="shared" si="78"/>
        <v>#DIV/0!</v>
      </c>
      <c r="JC116" s="378" t="e">
        <f t="shared" si="78"/>
        <v>#DIV/0!</v>
      </c>
      <c r="JD116" s="378" t="e">
        <f t="shared" si="78"/>
        <v>#DIV/0!</v>
      </c>
      <c r="JE116" s="378" t="e">
        <f t="shared" si="78"/>
        <v>#DIV/0!</v>
      </c>
      <c r="JF116" s="378" t="e">
        <f t="shared" si="78"/>
        <v>#DIV/0!</v>
      </c>
      <c r="JG116" s="378" t="e">
        <f t="shared" si="78"/>
        <v>#DIV/0!</v>
      </c>
      <c r="JH116" s="378" t="e">
        <f t="shared" si="78"/>
        <v>#DIV/0!</v>
      </c>
      <c r="JI116" s="378" t="e">
        <f t="shared" si="78"/>
        <v>#DIV/0!</v>
      </c>
      <c r="JJ116" s="378" t="e">
        <f t="shared" si="78"/>
        <v>#DIV/0!</v>
      </c>
      <c r="JK116" s="378" t="e">
        <f t="shared" si="78"/>
        <v>#DIV/0!</v>
      </c>
      <c r="JL116" s="378" t="e">
        <f t="shared" si="78"/>
        <v>#DIV/0!</v>
      </c>
      <c r="JM116" s="378" t="e">
        <f t="shared" si="78"/>
        <v>#DIV/0!</v>
      </c>
      <c r="JN116" s="378" t="e">
        <f t="shared" si="78"/>
        <v>#DIV/0!</v>
      </c>
      <c r="JO116" s="378" t="e">
        <f t="shared" si="78"/>
        <v>#DIV/0!</v>
      </c>
      <c r="JP116" s="378" t="e">
        <f t="shared" si="78"/>
        <v>#DIV/0!</v>
      </c>
      <c r="JQ116" s="378" t="e">
        <f t="shared" si="78"/>
        <v>#DIV/0!</v>
      </c>
      <c r="JR116" s="378" t="e">
        <f t="shared" si="78"/>
        <v>#DIV/0!</v>
      </c>
      <c r="JS116" s="378" t="e">
        <f t="shared" si="78"/>
        <v>#DIV/0!</v>
      </c>
      <c r="JT116" s="378" t="e">
        <f t="shared" si="78"/>
        <v>#DIV/0!</v>
      </c>
      <c r="JU116" s="378" t="e">
        <f t="shared" si="78"/>
        <v>#DIV/0!</v>
      </c>
      <c r="JV116" s="378" t="e">
        <f t="shared" si="78"/>
        <v>#DIV/0!</v>
      </c>
      <c r="JW116" s="378" t="e">
        <f t="shared" si="78"/>
        <v>#DIV/0!</v>
      </c>
      <c r="JX116" s="378" t="e">
        <f t="shared" si="78"/>
        <v>#DIV/0!</v>
      </c>
      <c r="JY116" s="378" t="e">
        <f t="shared" si="78"/>
        <v>#DIV/0!</v>
      </c>
      <c r="JZ116" s="378" t="e">
        <f t="shared" si="78"/>
        <v>#DIV/0!</v>
      </c>
      <c r="KA116" s="378" t="e">
        <f t="shared" si="78"/>
        <v>#DIV/0!</v>
      </c>
      <c r="KB116" s="378" t="e">
        <f t="shared" si="78"/>
        <v>#DIV/0!</v>
      </c>
      <c r="KC116" s="378" t="e">
        <f t="shared" si="78"/>
        <v>#DIV/0!</v>
      </c>
      <c r="KD116" s="378" t="e">
        <f t="shared" si="78"/>
        <v>#DIV/0!</v>
      </c>
      <c r="KE116" s="378" t="e">
        <f t="shared" si="78"/>
        <v>#DIV/0!</v>
      </c>
      <c r="KF116" s="378" t="e">
        <f t="shared" si="78"/>
        <v>#DIV/0!</v>
      </c>
      <c r="KG116" s="378" t="e">
        <f t="shared" si="78"/>
        <v>#DIV/0!</v>
      </c>
      <c r="KH116" s="378" t="e">
        <f t="shared" si="78"/>
        <v>#DIV/0!</v>
      </c>
      <c r="KI116" s="378" t="e">
        <f t="shared" si="78"/>
        <v>#DIV/0!</v>
      </c>
      <c r="KJ116" s="378" t="e">
        <f t="shared" si="78"/>
        <v>#DIV/0!</v>
      </c>
      <c r="KK116" s="378" t="e">
        <f t="shared" si="78"/>
        <v>#DIV/0!</v>
      </c>
      <c r="KL116" s="378" t="e">
        <f t="shared" si="78"/>
        <v>#DIV/0!</v>
      </c>
      <c r="KM116" s="378" t="e">
        <f t="shared" si="78"/>
        <v>#DIV/0!</v>
      </c>
      <c r="KN116" s="378" t="e">
        <f t="shared" si="78"/>
        <v>#DIV/0!</v>
      </c>
      <c r="KO116" s="378" t="e">
        <f t="shared" ref="KO116:MZ116" si="79">ROUND(AVERAGE(KO14:KO22),10)</f>
        <v>#DIV/0!</v>
      </c>
      <c r="KP116" s="378" t="e">
        <f t="shared" si="79"/>
        <v>#DIV/0!</v>
      </c>
      <c r="KQ116" s="378" t="e">
        <f t="shared" si="79"/>
        <v>#DIV/0!</v>
      </c>
      <c r="KR116" s="378" t="e">
        <f t="shared" si="79"/>
        <v>#DIV/0!</v>
      </c>
      <c r="KS116" s="378" t="e">
        <f t="shared" si="79"/>
        <v>#DIV/0!</v>
      </c>
      <c r="KT116" s="378" t="e">
        <f t="shared" si="79"/>
        <v>#DIV/0!</v>
      </c>
      <c r="KU116" s="378" t="e">
        <f t="shared" si="79"/>
        <v>#DIV/0!</v>
      </c>
      <c r="KV116" s="378" t="e">
        <f t="shared" si="79"/>
        <v>#DIV/0!</v>
      </c>
      <c r="KW116" s="378" t="e">
        <f t="shared" si="79"/>
        <v>#DIV/0!</v>
      </c>
      <c r="KX116" s="378" t="e">
        <f t="shared" si="79"/>
        <v>#DIV/0!</v>
      </c>
      <c r="KY116" s="378" t="e">
        <f t="shared" si="79"/>
        <v>#DIV/0!</v>
      </c>
      <c r="KZ116" s="378" t="e">
        <f t="shared" si="79"/>
        <v>#DIV/0!</v>
      </c>
      <c r="LA116" s="378" t="e">
        <f t="shared" si="79"/>
        <v>#DIV/0!</v>
      </c>
      <c r="LB116" s="378" t="e">
        <f t="shared" si="79"/>
        <v>#DIV/0!</v>
      </c>
      <c r="LC116" s="378" t="e">
        <f t="shared" si="79"/>
        <v>#DIV/0!</v>
      </c>
      <c r="LD116" s="378" t="e">
        <f t="shared" si="79"/>
        <v>#DIV/0!</v>
      </c>
      <c r="LE116" s="378" t="e">
        <f t="shared" si="79"/>
        <v>#DIV/0!</v>
      </c>
      <c r="LF116" s="378" t="e">
        <f t="shared" si="79"/>
        <v>#DIV/0!</v>
      </c>
      <c r="LG116" s="378" t="e">
        <f t="shared" si="79"/>
        <v>#DIV/0!</v>
      </c>
      <c r="LH116" s="378" t="e">
        <f t="shared" si="79"/>
        <v>#DIV/0!</v>
      </c>
      <c r="LI116" s="378" t="e">
        <f t="shared" si="79"/>
        <v>#DIV/0!</v>
      </c>
      <c r="LJ116" s="378" t="e">
        <f t="shared" si="79"/>
        <v>#DIV/0!</v>
      </c>
      <c r="LK116" s="378" t="e">
        <f t="shared" si="79"/>
        <v>#DIV/0!</v>
      </c>
      <c r="LL116" s="378" t="e">
        <f t="shared" si="79"/>
        <v>#DIV/0!</v>
      </c>
      <c r="LM116" s="378" t="e">
        <f t="shared" si="79"/>
        <v>#DIV/0!</v>
      </c>
      <c r="LN116" s="378" t="e">
        <f t="shared" si="79"/>
        <v>#DIV/0!</v>
      </c>
      <c r="LO116" s="378" t="e">
        <f t="shared" si="79"/>
        <v>#DIV/0!</v>
      </c>
      <c r="LP116" s="378" t="e">
        <f t="shared" si="79"/>
        <v>#DIV/0!</v>
      </c>
      <c r="LQ116" s="378" t="e">
        <f t="shared" si="79"/>
        <v>#DIV/0!</v>
      </c>
      <c r="LR116" s="378" t="e">
        <f t="shared" si="79"/>
        <v>#DIV/0!</v>
      </c>
      <c r="LS116" s="378" t="e">
        <f t="shared" si="79"/>
        <v>#DIV/0!</v>
      </c>
      <c r="LT116" s="378" t="e">
        <f t="shared" si="79"/>
        <v>#DIV/0!</v>
      </c>
      <c r="LU116" s="378" t="e">
        <f t="shared" si="79"/>
        <v>#DIV/0!</v>
      </c>
      <c r="LV116" s="378" t="e">
        <f t="shared" si="79"/>
        <v>#DIV/0!</v>
      </c>
      <c r="LW116" s="378" t="e">
        <f t="shared" si="79"/>
        <v>#DIV/0!</v>
      </c>
      <c r="LX116" s="378" t="e">
        <f t="shared" si="79"/>
        <v>#DIV/0!</v>
      </c>
      <c r="LY116" s="378" t="e">
        <f t="shared" si="79"/>
        <v>#DIV/0!</v>
      </c>
      <c r="LZ116" s="378" t="e">
        <f t="shared" si="79"/>
        <v>#DIV/0!</v>
      </c>
      <c r="MA116" s="378" t="e">
        <f t="shared" si="79"/>
        <v>#DIV/0!</v>
      </c>
      <c r="MB116" s="378" t="e">
        <f t="shared" si="79"/>
        <v>#DIV/0!</v>
      </c>
      <c r="MC116" s="378" t="e">
        <f t="shared" si="79"/>
        <v>#DIV/0!</v>
      </c>
      <c r="MD116" s="378" t="e">
        <f t="shared" si="79"/>
        <v>#DIV/0!</v>
      </c>
      <c r="ME116" s="378" t="e">
        <f t="shared" si="79"/>
        <v>#DIV/0!</v>
      </c>
      <c r="MF116" s="378" t="e">
        <f t="shared" si="79"/>
        <v>#DIV/0!</v>
      </c>
      <c r="MG116" s="378" t="e">
        <f t="shared" si="79"/>
        <v>#DIV/0!</v>
      </c>
      <c r="MH116" s="378" t="e">
        <f t="shared" si="79"/>
        <v>#DIV/0!</v>
      </c>
      <c r="MI116" s="378" t="e">
        <f t="shared" si="79"/>
        <v>#DIV/0!</v>
      </c>
      <c r="MJ116" s="378" t="e">
        <f t="shared" si="79"/>
        <v>#DIV/0!</v>
      </c>
      <c r="MK116" s="378" t="e">
        <f t="shared" si="79"/>
        <v>#DIV/0!</v>
      </c>
      <c r="ML116" s="378" t="e">
        <f t="shared" si="79"/>
        <v>#DIV/0!</v>
      </c>
      <c r="MM116" s="378" t="e">
        <f t="shared" si="79"/>
        <v>#DIV/0!</v>
      </c>
      <c r="MN116" s="378" t="e">
        <f t="shared" si="79"/>
        <v>#DIV/0!</v>
      </c>
      <c r="MO116" s="378" t="e">
        <f t="shared" si="79"/>
        <v>#DIV/0!</v>
      </c>
      <c r="MP116" s="378" t="e">
        <f t="shared" si="79"/>
        <v>#DIV/0!</v>
      </c>
      <c r="MQ116" s="378" t="e">
        <f t="shared" si="79"/>
        <v>#DIV/0!</v>
      </c>
      <c r="MR116" s="378" t="e">
        <f t="shared" si="79"/>
        <v>#DIV/0!</v>
      </c>
      <c r="MS116" s="378" t="e">
        <f t="shared" si="79"/>
        <v>#DIV/0!</v>
      </c>
      <c r="MT116" s="378" t="e">
        <f t="shared" si="79"/>
        <v>#DIV/0!</v>
      </c>
      <c r="MU116" s="378" t="e">
        <f t="shared" si="79"/>
        <v>#DIV/0!</v>
      </c>
      <c r="MV116" s="378" t="e">
        <f t="shared" si="79"/>
        <v>#DIV/0!</v>
      </c>
      <c r="MW116" s="378" t="e">
        <f t="shared" si="79"/>
        <v>#DIV/0!</v>
      </c>
      <c r="MX116" s="378" t="e">
        <f t="shared" si="79"/>
        <v>#DIV/0!</v>
      </c>
      <c r="MY116" s="378" t="e">
        <f t="shared" si="79"/>
        <v>#DIV/0!</v>
      </c>
      <c r="MZ116" s="378" t="e">
        <f t="shared" si="79"/>
        <v>#DIV/0!</v>
      </c>
      <c r="NA116" s="378" t="e">
        <f t="shared" ref="NA116:PL116" si="80">ROUND(AVERAGE(NA14:NA22),10)</f>
        <v>#DIV/0!</v>
      </c>
      <c r="NB116" s="378" t="e">
        <f t="shared" si="80"/>
        <v>#DIV/0!</v>
      </c>
      <c r="NC116" s="378" t="e">
        <f t="shared" si="80"/>
        <v>#DIV/0!</v>
      </c>
      <c r="ND116" s="378" t="e">
        <f t="shared" si="80"/>
        <v>#DIV/0!</v>
      </c>
      <c r="NE116" s="378" t="e">
        <f t="shared" si="80"/>
        <v>#DIV/0!</v>
      </c>
      <c r="NF116" s="378" t="e">
        <f t="shared" si="80"/>
        <v>#DIV/0!</v>
      </c>
      <c r="NG116" s="378" t="e">
        <f t="shared" si="80"/>
        <v>#DIV/0!</v>
      </c>
      <c r="NH116" s="378" t="e">
        <f t="shared" si="80"/>
        <v>#DIV/0!</v>
      </c>
      <c r="NI116" s="378" t="e">
        <f t="shared" si="80"/>
        <v>#DIV/0!</v>
      </c>
      <c r="NJ116" s="378" t="e">
        <f t="shared" si="80"/>
        <v>#DIV/0!</v>
      </c>
      <c r="NK116" s="378" t="e">
        <f t="shared" si="80"/>
        <v>#DIV/0!</v>
      </c>
      <c r="NL116" s="378" t="e">
        <f t="shared" si="80"/>
        <v>#DIV/0!</v>
      </c>
      <c r="NM116" s="378" t="e">
        <f t="shared" si="80"/>
        <v>#DIV/0!</v>
      </c>
      <c r="NN116" s="378" t="e">
        <f t="shared" si="80"/>
        <v>#DIV/0!</v>
      </c>
      <c r="NO116" s="378" t="e">
        <f t="shared" si="80"/>
        <v>#DIV/0!</v>
      </c>
      <c r="NP116" s="378" t="e">
        <f t="shared" si="80"/>
        <v>#DIV/0!</v>
      </c>
      <c r="NQ116" s="378" t="e">
        <f t="shared" si="80"/>
        <v>#DIV/0!</v>
      </c>
      <c r="NR116" s="378" t="e">
        <f t="shared" si="80"/>
        <v>#DIV/0!</v>
      </c>
      <c r="NS116" s="378" t="e">
        <f t="shared" si="80"/>
        <v>#DIV/0!</v>
      </c>
      <c r="NT116" s="378" t="e">
        <f t="shared" si="80"/>
        <v>#DIV/0!</v>
      </c>
      <c r="NU116" s="378" t="e">
        <f t="shared" si="80"/>
        <v>#DIV/0!</v>
      </c>
      <c r="NV116" s="378" t="e">
        <f t="shared" si="80"/>
        <v>#DIV/0!</v>
      </c>
      <c r="NW116" s="378" t="e">
        <f t="shared" si="80"/>
        <v>#DIV/0!</v>
      </c>
      <c r="NX116" s="378" t="e">
        <f t="shared" si="80"/>
        <v>#DIV/0!</v>
      </c>
      <c r="NY116" s="378" t="e">
        <f t="shared" si="80"/>
        <v>#DIV/0!</v>
      </c>
      <c r="NZ116" s="378" t="e">
        <f t="shared" si="80"/>
        <v>#DIV/0!</v>
      </c>
      <c r="OA116" s="378" t="e">
        <f t="shared" si="80"/>
        <v>#DIV/0!</v>
      </c>
      <c r="OB116" s="378" t="e">
        <f t="shared" si="80"/>
        <v>#DIV/0!</v>
      </c>
      <c r="OC116" s="378" t="e">
        <f t="shared" si="80"/>
        <v>#DIV/0!</v>
      </c>
      <c r="OD116" s="378" t="e">
        <f t="shared" si="80"/>
        <v>#DIV/0!</v>
      </c>
      <c r="OE116" s="378" t="e">
        <f t="shared" si="80"/>
        <v>#DIV/0!</v>
      </c>
      <c r="OF116" s="378" t="e">
        <f t="shared" si="80"/>
        <v>#DIV/0!</v>
      </c>
      <c r="OG116" s="378" t="e">
        <f t="shared" si="80"/>
        <v>#DIV/0!</v>
      </c>
      <c r="OH116" s="378" t="e">
        <f t="shared" si="80"/>
        <v>#DIV/0!</v>
      </c>
      <c r="OI116" s="378" t="e">
        <f t="shared" si="80"/>
        <v>#DIV/0!</v>
      </c>
      <c r="OJ116" s="378" t="e">
        <f t="shared" si="80"/>
        <v>#DIV/0!</v>
      </c>
      <c r="OK116" s="378" t="e">
        <f t="shared" si="80"/>
        <v>#DIV/0!</v>
      </c>
      <c r="OL116" s="378" t="e">
        <f t="shared" si="80"/>
        <v>#DIV/0!</v>
      </c>
      <c r="OM116" s="378" t="e">
        <f t="shared" si="80"/>
        <v>#DIV/0!</v>
      </c>
      <c r="ON116" s="378" t="e">
        <f t="shared" si="80"/>
        <v>#DIV/0!</v>
      </c>
      <c r="OO116" s="378" t="e">
        <f t="shared" si="80"/>
        <v>#DIV/0!</v>
      </c>
      <c r="OP116" s="378" t="e">
        <f t="shared" si="80"/>
        <v>#DIV/0!</v>
      </c>
      <c r="OQ116" s="378" t="e">
        <f t="shared" si="80"/>
        <v>#DIV/0!</v>
      </c>
      <c r="OR116" s="378" t="e">
        <f t="shared" si="80"/>
        <v>#DIV/0!</v>
      </c>
      <c r="OS116" s="378" t="e">
        <f t="shared" si="80"/>
        <v>#DIV/0!</v>
      </c>
      <c r="OT116" s="378" t="e">
        <f t="shared" si="80"/>
        <v>#DIV/0!</v>
      </c>
      <c r="OU116" s="378" t="e">
        <f t="shared" si="80"/>
        <v>#DIV/0!</v>
      </c>
      <c r="OV116" s="378" t="e">
        <f t="shared" si="80"/>
        <v>#DIV/0!</v>
      </c>
      <c r="OW116" s="378" t="e">
        <f t="shared" si="80"/>
        <v>#DIV/0!</v>
      </c>
      <c r="OX116" s="378" t="e">
        <f t="shared" si="80"/>
        <v>#DIV/0!</v>
      </c>
      <c r="OY116" s="378" t="e">
        <f t="shared" si="80"/>
        <v>#DIV/0!</v>
      </c>
      <c r="OZ116" s="378" t="e">
        <f t="shared" si="80"/>
        <v>#DIV/0!</v>
      </c>
      <c r="PA116" s="378" t="e">
        <f t="shared" si="80"/>
        <v>#DIV/0!</v>
      </c>
      <c r="PB116" s="378" t="e">
        <f t="shared" si="80"/>
        <v>#DIV/0!</v>
      </c>
      <c r="PC116" s="378" t="e">
        <f t="shared" si="80"/>
        <v>#DIV/0!</v>
      </c>
      <c r="PD116" s="378" t="e">
        <f t="shared" si="80"/>
        <v>#DIV/0!</v>
      </c>
      <c r="PE116" s="378" t="e">
        <f t="shared" si="80"/>
        <v>#DIV/0!</v>
      </c>
      <c r="PF116" s="378" t="e">
        <f t="shared" si="80"/>
        <v>#DIV/0!</v>
      </c>
      <c r="PG116" s="378" t="e">
        <f t="shared" si="80"/>
        <v>#DIV/0!</v>
      </c>
      <c r="PH116" s="378" t="e">
        <f t="shared" si="80"/>
        <v>#DIV/0!</v>
      </c>
      <c r="PI116" s="378" t="e">
        <f t="shared" si="80"/>
        <v>#DIV/0!</v>
      </c>
      <c r="PJ116" s="378" t="e">
        <f t="shared" si="80"/>
        <v>#DIV/0!</v>
      </c>
      <c r="PK116" s="378" t="e">
        <f t="shared" si="80"/>
        <v>#DIV/0!</v>
      </c>
      <c r="PL116" s="378" t="e">
        <f t="shared" si="80"/>
        <v>#DIV/0!</v>
      </c>
      <c r="PM116" s="378" t="e">
        <f t="shared" ref="PM116:RX116" si="81">ROUND(AVERAGE(PM14:PM22),10)</f>
        <v>#DIV/0!</v>
      </c>
      <c r="PN116" s="378" t="e">
        <f t="shared" si="81"/>
        <v>#DIV/0!</v>
      </c>
      <c r="PO116" s="378" t="e">
        <f t="shared" si="81"/>
        <v>#DIV/0!</v>
      </c>
      <c r="PP116" s="378" t="e">
        <f t="shared" si="81"/>
        <v>#DIV/0!</v>
      </c>
      <c r="PQ116" s="378" t="e">
        <f t="shared" si="81"/>
        <v>#DIV/0!</v>
      </c>
      <c r="PR116" s="378" t="e">
        <f t="shared" si="81"/>
        <v>#DIV/0!</v>
      </c>
      <c r="PS116" s="378" t="e">
        <f t="shared" si="81"/>
        <v>#DIV/0!</v>
      </c>
      <c r="PT116" s="378" t="e">
        <f t="shared" si="81"/>
        <v>#DIV/0!</v>
      </c>
      <c r="PU116" s="378" t="e">
        <f t="shared" si="81"/>
        <v>#DIV/0!</v>
      </c>
      <c r="PV116" s="378" t="e">
        <f t="shared" si="81"/>
        <v>#DIV/0!</v>
      </c>
      <c r="PW116" s="378" t="e">
        <f t="shared" si="81"/>
        <v>#DIV/0!</v>
      </c>
      <c r="PX116" s="378" t="e">
        <f t="shared" si="81"/>
        <v>#DIV/0!</v>
      </c>
      <c r="PY116" s="378" t="e">
        <f t="shared" si="81"/>
        <v>#DIV/0!</v>
      </c>
      <c r="PZ116" s="378" t="e">
        <f t="shared" si="81"/>
        <v>#DIV/0!</v>
      </c>
      <c r="QA116" s="378" t="e">
        <f t="shared" si="81"/>
        <v>#DIV/0!</v>
      </c>
      <c r="QB116" s="378" t="e">
        <f t="shared" si="81"/>
        <v>#DIV/0!</v>
      </c>
      <c r="QC116" s="378" t="e">
        <f t="shared" si="81"/>
        <v>#DIV/0!</v>
      </c>
      <c r="QD116" s="378" t="e">
        <f t="shared" si="81"/>
        <v>#DIV/0!</v>
      </c>
      <c r="QE116" s="378" t="e">
        <f t="shared" si="81"/>
        <v>#DIV/0!</v>
      </c>
      <c r="QF116" s="378" t="e">
        <f t="shared" si="81"/>
        <v>#DIV/0!</v>
      </c>
      <c r="QG116" s="378" t="e">
        <f t="shared" si="81"/>
        <v>#DIV/0!</v>
      </c>
      <c r="QH116" s="378" t="e">
        <f t="shared" si="81"/>
        <v>#DIV/0!</v>
      </c>
      <c r="QI116" s="378" t="e">
        <f t="shared" si="81"/>
        <v>#DIV/0!</v>
      </c>
      <c r="QJ116" s="378" t="e">
        <f t="shared" si="81"/>
        <v>#DIV/0!</v>
      </c>
      <c r="QK116" s="378" t="e">
        <f t="shared" si="81"/>
        <v>#DIV/0!</v>
      </c>
      <c r="QL116" s="378" t="e">
        <f t="shared" si="81"/>
        <v>#DIV/0!</v>
      </c>
      <c r="QM116" s="378" t="e">
        <f t="shared" si="81"/>
        <v>#DIV/0!</v>
      </c>
      <c r="QN116" s="378" t="e">
        <f t="shared" si="81"/>
        <v>#DIV/0!</v>
      </c>
      <c r="QO116" s="378" t="e">
        <f t="shared" si="81"/>
        <v>#DIV/0!</v>
      </c>
      <c r="QP116" s="378" t="e">
        <f t="shared" si="81"/>
        <v>#DIV/0!</v>
      </c>
      <c r="QQ116" s="378" t="e">
        <f t="shared" si="81"/>
        <v>#DIV/0!</v>
      </c>
      <c r="QR116" s="378" t="e">
        <f t="shared" si="81"/>
        <v>#DIV/0!</v>
      </c>
      <c r="QS116" s="378" t="e">
        <f t="shared" si="81"/>
        <v>#DIV/0!</v>
      </c>
      <c r="QT116" s="378" t="e">
        <f t="shared" si="81"/>
        <v>#DIV/0!</v>
      </c>
      <c r="QU116" s="378" t="e">
        <f t="shared" si="81"/>
        <v>#DIV/0!</v>
      </c>
      <c r="QV116" s="378" t="e">
        <f t="shared" si="81"/>
        <v>#DIV/0!</v>
      </c>
      <c r="QW116" s="378" t="e">
        <f t="shared" si="81"/>
        <v>#DIV/0!</v>
      </c>
      <c r="QX116" s="378" t="e">
        <f t="shared" si="81"/>
        <v>#DIV/0!</v>
      </c>
      <c r="QY116" s="378" t="e">
        <f t="shared" si="81"/>
        <v>#DIV/0!</v>
      </c>
      <c r="QZ116" s="378" t="e">
        <f t="shared" si="81"/>
        <v>#DIV/0!</v>
      </c>
      <c r="RA116" s="378" t="e">
        <f t="shared" si="81"/>
        <v>#DIV/0!</v>
      </c>
      <c r="RB116" s="378" t="e">
        <f t="shared" si="81"/>
        <v>#DIV/0!</v>
      </c>
      <c r="RC116" s="378" t="e">
        <f t="shared" si="81"/>
        <v>#DIV/0!</v>
      </c>
      <c r="RD116" s="378" t="e">
        <f t="shared" si="81"/>
        <v>#DIV/0!</v>
      </c>
      <c r="RE116" s="378" t="e">
        <f t="shared" si="81"/>
        <v>#DIV/0!</v>
      </c>
      <c r="RF116" s="378" t="e">
        <f t="shared" si="81"/>
        <v>#DIV/0!</v>
      </c>
      <c r="RG116" s="378" t="e">
        <f t="shared" si="81"/>
        <v>#DIV/0!</v>
      </c>
      <c r="RH116" s="378" t="e">
        <f t="shared" si="81"/>
        <v>#DIV/0!</v>
      </c>
      <c r="RI116" s="378" t="e">
        <f t="shared" si="81"/>
        <v>#DIV/0!</v>
      </c>
      <c r="RJ116" s="378" t="e">
        <f t="shared" si="81"/>
        <v>#DIV/0!</v>
      </c>
      <c r="RK116" s="378" t="e">
        <f t="shared" si="81"/>
        <v>#DIV/0!</v>
      </c>
      <c r="RL116" s="378" t="e">
        <f t="shared" si="81"/>
        <v>#DIV/0!</v>
      </c>
      <c r="RM116" s="378" t="e">
        <f t="shared" si="81"/>
        <v>#DIV/0!</v>
      </c>
      <c r="RN116" s="378" t="e">
        <f t="shared" si="81"/>
        <v>#DIV/0!</v>
      </c>
      <c r="RO116" s="378" t="e">
        <f t="shared" si="81"/>
        <v>#DIV/0!</v>
      </c>
      <c r="RP116" s="378" t="e">
        <f t="shared" si="81"/>
        <v>#DIV/0!</v>
      </c>
      <c r="RQ116" s="378" t="e">
        <f t="shared" si="81"/>
        <v>#DIV/0!</v>
      </c>
      <c r="RR116" s="378" t="e">
        <f t="shared" si="81"/>
        <v>#DIV/0!</v>
      </c>
      <c r="RS116" s="378" t="e">
        <f t="shared" si="81"/>
        <v>#DIV/0!</v>
      </c>
      <c r="RT116" s="378" t="e">
        <f t="shared" si="81"/>
        <v>#DIV/0!</v>
      </c>
      <c r="RU116" s="378" t="e">
        <f t="shared" si="81"/>
        <v>#DIV/0!</v>
      </c>
      <c r="RV116" s="378" t="e">
        <f t="shared" si="81"/>
        <v>#DIV/0!</v>
      </c>
      <c r="RW116" s="378" t="e">
        <f t="shared" si="81"/>
        <v>#DIV/0!</v>
      </c>
      <c r="RX116" s="378" t="e">
        <f t="shared" si="81"/>
        <v>#DIV/0!</v>
      </c>
      <c r="RY116" s="378" t="e">
        <f t="shared" ref="RY116:UJ116" si="82">ROUND(AVERAGE(RY14:RY22),10)</f>
        <v>#DIV/0!</v>
      </c>
      <c r="RZ116" s="378" t="e">
        <f t="shared" si="82"/>
        <v>#DIV/0!</v>
      </c>
      <c r="SA116" s="378" t="e">
        <f t="shared" si="82"/>
        <v>#DIV/0!</v>
      </c>
      <c r="SB116" s="378" t="e">
        <f t="shared" si="82"/>
        <v>#DIV/0!</v>
      </c>
      <c r="SC116" s="378" t="e">
        <f t="shared" si="82"/>
        <v>#DIV/0!</v>
      </c>
      <c r="SD116" s="378" t="e">
        <f t="shared" si="82"/>
        <v>#DIV/0!</v>
      </c>
      <c r="SE116" s="378" t="e">
        <f t="shared" si="82"/>
        <v>#DIV/0!</v>
      </c>
      <c r="SF116" s="378" t="e">
        <f t="shared" si="82"/>
        <v>#DIV/0!</v>
      </c>
      <c r="SG116" s="378" t="e">
        <f t="shared" si="82"/>
        <v>#DIV/0!</v>
      </c>
      <c r="SH116" s="378" t="e">
        <f t="shared" si="82"/>
        <v>#DIV/0!</v>
      </c>
      <c r="SI116" s="378" t="e">
        <f t="shared" si="82"/>
        <v>#DIV/0!</v>
      </c>
      <c r="SJ116" s="378" t="e">
        <f t="shared" si="82"/>
        <v>#DIV/0!</v>
      </c>
      <c r="SK116" s="378" t="e">
        <f t="shared" si="82"/>
        <v>#DIV/0!</v>
      </c>
      <c r="SL116" s="378" t="e">
        <f t="shared" si="82"/>
        <v>#DIV/0!</v>
      </c>
      <c r="SM116" s="378" t="e">
        <f t="shared" si="82"/>
        <v>#DIV/0!</v>
      </c>
      <c r="SN116" s="378" t="e">
        <f t="shared" si="82"/>
        <v>#DIV/0!</v>
      </c>
      <c r="SO116" s="378" t="e">
        <f t="shared" si="82"/>
        <v>#DIV/0!</v>
      </c>
      <c r="SP116" s="378" t="e">
        <f t="shared" si="82"/>
        <v>#DIV/0!</v>
      </c>
      <c r="SQ116" s="378" t="e">
        <f t="shared" si="82"/>
        <v>#DIV/0!</v>
      </c>
      <c r="SR116" s="378" t="e">
        <f t="shared" si="82"/>
        <v>#DIV/0!</v>
      </c>
      <c r="SS116" s="378" t="e">
        <f t="shared" si="82"/>
        <v>#DIV/0!</v>
      </c>
      <c r="ST116" s="378" t="e">
        <f t="shared" si="82"/>
        <v>#DIV/0!</v>
      </c>
      <c r="SU116" s="378" t="e">
        <f t="shared" si="82"/>
        <v>#DIV/0!</v>
      </c>
      <c r="SV116" s="378" t="e">
        <f t="shared" si="82"/>
        <v>#DIV/0!</v>
      </c>
      <c r="SW116" s="378" t="e">
        <f t="shared" si="82"/>
        <v>#DIV/0!</v>
      </c>
      <c r="SX116" s="378" t="e">
        <f t="shared" si="82"/>
        <v>#DIV/0!</v>
      </c>
      <c r="SY116" s="378" t="e">
        <f t="shared" si="82"/>
        <v>#DIV/0!</v>
      </c>
      <c r="SZ116" s="378" t="e">
        <f t="shared" si="82"/>
        <v>#DIV/0!</v>
      </c>
      <c r="TA116" s="378" t="e">
        <f t="shared" si="82"/>
        <v>#DIV/0!</v>
      </c>
      <c r="TB116" s="378" t="e">
        <f t="shared" si="82"/>
        <v>#DIV/0!</v>
      </c>
      <c r="TC116" s="378" t="e">
        <f t="shared" si="82"/>
        <v>#DIV/0!</v>
      </c>
      <c r="TD116" s="378" t="e">
        <f t="shared" si="82"/>
        <v>#DIV/0!</v>
      </c>
      <c r="TE116" s="378" t="e">
        <f t="shared" si="82"/>
        <v>#DIV/0!</v>
      </c>
      <c r="TF116" s="378" t="e">
        <f t="shared" si="82"/>
        <v>#DIV/0!</v>
      </c>
      <c r="TG116" s="378" t="e">
        <f t="shared" si="82"/>
        <v>#DIV/0!</v>
      </c>
      <c r="TH116" s="378" t="e">
        <f t="shared" si="82"/>
        <v>#DIV/0!</v>
      </c>
      <c r="TI116" s="378" t="e">
        <f t="shared" si="82"/>
        <v>#DIV/0!</v>
      </c>
      <c r="TJ116" s="378" t="e">
        <f t="shared" si="82"/>
        <v>#DIV/0!</v>
      </c>
      <c r="TK116" s="378" t="e">
        <f t="shared" si="82"/>
        <v>#DIV/0!</v>
      </c>
      <c r="TL116" s="378" t="e">
        <f t="shared" si="82"/>
        <v>#DIV/0!</v>
      </c>
      <c r="TM116" s="378" t="e">
        <f t="shared" si="82"/>
        <v>#DIV/0!</v>
      </c>
      <c r="TN116" s="378" t="e">
        <f t="shared" si="82"/>
        <v>#DIV/0!</v>
      </c>
      <c r="TO116" s="378" t="e">
        <f t="shared" si="82"/>
        <v>#DIV/0!</v>
      </c>
      <c r="TP116" s="378" t="e">
        <f t="shared" si="82"/>
        <v>#DIV/0!</v>
      </c>
      <c r="TQ116" s="378" t="e">
        <f t="shared" si="82"/>
        <v>#DIV/0!</v>
      </c>
      <c r="TR116" s="378" t="e">
        <f t="shared" si="82"/>
        <v>#DIV/0!</v>
      </c>
      <c r="TS116" s="378" t="e">
        <f t="shared" si="82"/>
        <v>#DIV/0!</v>
      </c>
      <c r="TT116" s="378" t="e">
        <f t="shared" si="82"/>
        <v>#DIV/0!</v>
      </c>
      <c r="TU116" s="378" t="e">
        <f t="shared" si="82"/>
        <v>#DIV/0!</v>
      </c>
      <c r="TV116" s="378" t="e">
        <f t="shared" si="82"/>
        <v>#DIV/0!</v>
      </c>
      <c r="TW116" s="378" t="e">
        <f t="shared" si="82"/>
        <v>#DIV/0!</v>
      </c>
      <c r="TX116" s="378" t="e">
        <f t="shared" si="82"/>
        <v>#DIV/0!</v>
      </c>
      <c r="TY116" s="378" t="e">
        <f t="shared" si="82"/>
        <v>#DIV/0!</v>
      </c>
      <c r="TZ116" s="378" t="e">
        <f t="shared" si="82"/>
        <v>#DIV/0!</v>
      </c>
      <c r="UA116" s="378" t="e">
        <f t="shared" si="82"/>
        <v>#DIV/0!</v>
      </c>
      <c r="UB116" s="378" t="e">
        <f t="shared" si="82"/>
        <v>#DIV/0!</v>
      </c>
      <c r="UC116" s="378" t="e">
        <f t="shared" si="82"/>
        <v>#DIV/0!</v>
      </c>
      <c r="UD116" s="378" t="e">
        <f t="shared" si="82"/>
        <v>#DIV/0!</v>
      </c>
      <c r="UE116" s="378" t="e">
        <f t="shared" si="82"/>
        <v>#DIV/0!</v>
      </c>
      <c r="UF116" s="378" t="e">
        <f t="shared" si="82"/>
        <v>#DIV/0!</v>
      </c>
      <c r="UG116" s="378" t="e">
        <f t="shared" si="82"/>
        <v>#DIV/0!</v>
      </c>
      <c r="UH116" s="378" t="e">
        <f t="shared" si="82"/>
        <v>#DIV/0!</v>
      </c>
      <c r="UI116" s="378" t="e">
        <f t="shared" si="82"/>
        <v>#DIV/0!</v>
      </c>
      <c r="UJ116" s="378" t="e">
        <f t="shared" si="82"/>
        <v>#DIV/0!</v>
      </c>
      <c r="UK116" s="378" t="e">
        <f t="shared" ref="UK116:WI116" si="83">ROUND(AVERAGE(UK14:UK22),10)</f>
        <v>#DIV/0!</v>
      </c>
      <c r="UL116" s="378" t="e">
        <f t="shared" si="83"/>
        <v>#DIV/0!</v>
      </c>
      <c r="UM116" s="378" t="e">
        <f t="shared" si="83"/>
        <v>#DIV/0!</v>
      </c>
      <c r="UN116" s="378" t="e">
        <f t="shared" si="83"/>
        <v>#DIV/0!</v>
      </c>
      <c r="UO116" s="378" t="e">
        <f t="shared" si="83"/>
        <v>#DIV/0!</v>
      </c>
      <c r="UP116" s="378" t="e">
        <f t="shared" si="83"/>
        <v>#DIV/0!</v>
      </c>
      <c r="UQ116" s="378" t="e">
        <f t="shared" si="83"/>
        <v>#DIV/0!</v>
      </c>
      <c r="UR116" s="378" t="e">
        <f t="shared" si="83"/>
        <v>#DIV/0!</v>
      </c>
      <c r="US116" s="378" t="e">
        <f t="shared" si="83"/>
        <v>#DIV/0!</v>
      </c>
      <c r="UT116" s="378" t="e">
        <f t="shared" si="83"/>
        <v>#DIV/0!</v>
      </c>
      <c r="UU116" s="378" t="e">
        <f t="shared" si="83"/>
        <v>#DIV/0!</v>
      </c>
      <c r="UV116" s="378" t="e">
        <f t="shared" si="83"/>
        <v>#DIV/0!</v>
      </c>
      <c r="UW116" s="378" t="e">
        <f t="shared" si="83"/>
        <v>#DIV/0!</v>
      </c>
      <c r="UX116" s="378" t="e">
        <f t="shared" si="83"/>
        <v>#DIV/0!</v>
      </c>
      <c r="UY116" s="378" t="e">
        <f t="shared" si="83"/>
        <v>#DIV/0!</v>
      </c>
      <c r="UZ116" s="378" t="e">
        <f t="shared" si="83"/>
        <v>#DIV/0!</v>
      </c>
      <c r="VA116" s="378" t="e">
        <f t="shared" si="83"/>
        <v>#DIV/0!</v>
      </c>
      <c r="VB116" s="378" t="e">
        <f t="shared" si="83"/>
        <v>#DIV/0!</v>
      </c>
      <c r="VC116" s="378" t="e">
        <f t="shared" si="83"/>
        <v>#DIV/0!</v>
      </c>
      <c r="VD116" s="378" t="e">
        <f t="shared" si="83"/>
        <v>#DIV/0!</v>
      </c>
      <c r="VE116" s="378" t="e">
        <f t="shared" si="83"/>
        <v>#DIV/0!</v>
      </c>
      <c r="VF116" s="378" t="e">
        <f t="shared" si="83"/>
        <v>#DIV/0!</v>
      </c>
      <c r="VG116" s="378" t="e">
        <f t="shared" si="83"/>
        <v>#DIV/0!</v>
      </c>
      <c r="VH116" s="378" t="e">
        <f t="shared" si="83"/>
        <v>#DIV/0!</v>
      </c>
      <c r="VI116" s="378" t="e">
        <f t="shared" si="83"/>
        <v>#DIV/0!</v>
      </c>
      <c r="VJ116" s="378" t="e">
        <f t="shared" si="83"/>
        <v>#DIV/0!</v>
      </c>
      <c r="VK116" s="378" t="e">
        <f t="shared" si="83"/>
        <v>#DIV/0!</v>
      </c>
      <c r="VL116" s="378" t="e">
        <f t="shared" si="83"/>
        <v>#DIV/0!</v>
      </c>
      <c r="VM116" s="378" t="e">
        <f t="shared" si="83"/>
        <v>#DIV/0!</v>
      </c>
      <c r="VN116" s="378" t="e">
        <f t="shared" si="83"/>
        <v>#DIV/0!</v>
      </c>
      <c r="VO116" s="378" t="e">
        <f t="shared" si="83"/>
        <v>#DIV/0!</v>
      </c>
      <c r="VP116" s="378" t="e">
        <f t="shared" si="83"/>
        <v>#DIV/0!</v>
      </c>
      <c r="VQ116" s="378" t="e">
        <f t="shared" si="83"/>
        <v>#DIV/0!</v>
      </c>
      <c r="VR116" s="378" t="e">
        <f t="shared" si="83"/>
        <v>#DIV/0!</v>
      </c>
      <c r="VS116" s="378" t="e">
        <f t="shared" si="83"/>
        <v>#DIV/0!</v>
      </c>
      <c r="VT116" s="378" t="e">
        <f t="shared" si="83"/>
        <v>#DIV/0!</v>
      </c>
      <c r="VU116" s="378" t="e">
        <f t="shared" si="83"/>
        <v>#DIV/0!</v>
      </c>
      <c r="VV116" s="378" t="e">
        <f t="shared" si="83"/>
        <v>#DIV/0!</v>
      </c>
      <c r="VW116" s="378" t="e">
        <f t="shared" si="83"/>
        <v>#DIV/0!</v>
      </c>
      <c r="VX116" s="378" t="e">
        <f t="shared" si="83"/>
        <v>#DIV/0!</v>
      </c>
      <c r="VY116" s="378" t="e">
        <f t="shared" si="83"/>
        <v>#DIV/0!</v>
      </c>
      <c r="VZ116" s="378" t="e">
        <f t="shared" si="83"/>
        <v>#DIV/0!</v>
      </c>
      <c r="WA116" s="378" t="e">
        <f t="shared" si="83"/>
        <v>#DIV/0!</v>
      </c>
      <c r="WB116" s="378" t="e">
        <f t="shared" si="83"/>
        <v>#DIV/0!</v>
      </c>
      <c r="WC116" s="378" t="e">
        <f t="shared" si="83"/>
        <v>#DIV/0!</v>
      </c>
      <c r="WD116" s="378" t="e">
        <f t="shared" si="83"/>
        <v>#DIV/0!</v>
      </c>
      <c r="WE116" s="378" t="e">
        <f t="shared" si="83"/>
        <v>#DIV/0!</v>
      </c>
      <c r="WF116" s="378" t="e">
        <f t="shared" si="83"/>
        <v>#DIV/0!</v>
      </c>
      <c r="WG116" s="378" t="e">
        <f t="shared" si="83"/>
        <v>#DIV/0!</v>
      </c>
      <c r="WH116" s="378" t="e">
        <f t="shared" si="83"/>
        <v>#DIV/0!</v>
      </c>
      <c r="WI116" s="378" t="e">
        <f t="shared" si="83"/>
        <v>#DIV/0!</v>
      </c>
    </row>
    <row r="117" spans="1:607">
      <c r="A117" s="348"/>
      <c r="B117" s="360" t="s">
        <v>849</v>
      </c>
      <c r="C117" s="348"/>
      <c r="D117" s="348"/>
      <c r="E117" s="348"/>
      <c r="F117" s="348"/>
      <c r="G117" s="361" t="str">
        <f t="shared" si="2"/>
        <v/>
      </c>
      <c r="H117" s="361" t="str">
        <f t="shared" si="3"/>
        <v/>
      </c>
      <c r="I117" s="397"/>
      <c r="J117" s="348"/>
      <c r="K117" s="348"/>
      <c r="L117" s="348"/>
      <c r="M117" s="348"/>
      <c r="N117" s="400"/>
      <c r="O117" s="400"/>
      <c r="P117" s="400"/>
      <c r="Q117" s="400"/>
      <c r="R117" s="400"/>
      <c r="S117" s="400"/>
      <c r="T117" s="400"/>
      <c r="U117" s="400"/>
      <c r="V117" s="400"/>
      <c r="W117" s="400"/>
      <c r="X117" s="400"/>
      <c r="Y117" s="400"/>
      <c r="Z117" s="400"/>
      <c r="AA117" s="400"/>
      <c r="AB117" s="400"/>
      <c r="AC117" s="400"/>
      <c r="AD117" s="400"/>
      <c r="AE117" s="400"/>
      <c r="AF117" s="400"/>
      <c r="AG117" s="400"/>
      <c r="AH117" s="400"/>
      <c r="AI117" s="400"/>
      <c r="AJ117" s="400"/>
      <c r="AK117" s="400"/>
      <c r="AL117" s="400"/>
      <c r="AM117" s="400"/>
      <c r="AN117" s="400"/>
      <c r="AO117" s="400"/>
      <c r="AP117" s="400"/>
      <c r="AQ117" s="400"/>
      <c r="AR117" s="400"/>
      <c r="AS117" s="400"/>
      <c r="AT117" s="400"/>
      <c r="AU117" s="400"/>
      <c r="AV117" s="400"/>
      <c r="AW117" s="400"/>
      <c r="AX117" s="400"/>
      <c r="AY117" s="400"/>
      <c r="AZ117" s="400"/>
      <c r="BA117" s="400"/>
      <c r="BB117" s="400"/>
      <c r="BC117" s="400"/>
      <c r="BD117" s="400"/>
      <c r="BE117" s="400"/>
      <c r="BF117" s="400"/>
      <c r="BG117" s="400"/>
      <c r="BH117" s="400"/>
      <c r="BI117" s="400"/>
      <c r="BJ117" s="400"/>
      <c r="BK117" s="400"/>
      <c r="BL117" s="400"/>
      <c r="BM117" s="400"/>
      <c r="BN117" s="400"/>
      <c r="BO117" s="400"/>
      <c r="BP117" s="400"/>
      <c r="BQ117" s="400"/>
      <c r="BR117" s="400"/>
      <c r="BS117" s="400"/>
      <c r="BT117" s="400"/>
      <c r="BU117" s="400"/>
      <c r="BV117" s="400"/>
      <c r="BW117" s="400"/>
      <c r="BX117" s="400"/>
      <c r="BY117" s="400"/>
      <c r="BZ117" s="400"/>
      <c r="CA117" s="400"/>
      <c r="CB117" s="400"/>
      <c r="CC117" s="400"/>
      <c r="CD117" s="400"/>
      <c r="CE117" s="400"/>
      <c r="CF117" s="400"/>
      <c r="CG117" s="400"/>
      <c r="CH117" s="400"/>
      <c r="CI117" s="400"/>
      <c r="CJ117" s="400"/>
      <c r="CK117" s="400"/>
      <c r="CL117" s="400"/>
      <c r="CM117" s="400"/>
      <c r="CN117" s="400"/>
      <c r="CO117" s="400"/>
      <c r="CP117" s="400"/>
      <c r="CQ117" s="400"/>
      <c r="CR117" s="400"/>
      <c r="CS117" s="400"/>
      <c r="CT117" s="400"/>
      <c r="CU117" s="400"/>
      <c r="CV117" s="400"/>
      <c r="CW117" s="400"/>
      <c r="CX117" s="400"/>
      <c r="CY117" s="400"/>
      <c r="CZ117" s="362"/>
      <c r="DA117" s="900"/>
      <c r="DB117" s="899" t="s">
        <v>1279</v>
      </c>
      <c r="DC117" s="899"/>
      <c r="DD117" s="378" t="e">
        <f>ROUND(AVERAGE(DD23:DD31),10)</f>
        <v>#DIV/0!</v>
      </c>
      <c r="DE117" s="378" t="e">
        <f t="shared" ref="DE117:FP117" si="84">ROUND(AVERAGE(DE23:DE31),10)</f>
        <v>#DIV/0!</v>
      </c>
      <c r="DF117" s="378" t="e">
        <f t="shared" si="84"/>
        <v>#DIV/0!</v>
      </c>
      <c r="DG117" s="378" t="e">
        <f t="shared" si="84"/>
        <v>#DIV/0!</v>
      </c>
      <c r="DH117" s="378" t="e">
        <f t="shared" si="84"/>
        <v>#DIV/0!</v>
      </c>
      <c r="DI117" s="378" t="e">
        <f t="shared" si="84"/>
        <v>#DIV/0!</v>
      </c>
      <c r="DJ117" s="378" t="e">
        <f t="shared" si="84"/>
        <v>#DIV/0!</v>
      </c>
      <c r="DK117" s="378" t="e">
        <f t="shared" si="84"/>
        <v>#DIV/0!</v>
      </c>
      <c r="DL117" s="378" t="e">
        <f t="shared" si="84"/>
        <v>#DIV/0!</v>
      </c>
      <c r="DM117" s="378" t="e">
        <f t="shared" si="84"/>
        <v>#DIV/0!</v>
      </c>
      <c r="DN117" s="378" t="e">
        <f t="shared" si="84"/>
        <v>#DIV/0!</v>
      </c>
      <c r="DO117" s="378" t="e">
        <f t="shared" si="84"/>
        <v>#DIV/0!</v>
      </c>
      <c r="DP117" s="378" t="e">
        <f t="shared" si="84"/>
        <v>#DIV/0!</v>
      </c>
      <c r="DQ117" s="378" t="e">
        <f t="shared" si="84"/>
        <v>#DIV/0!</v>
      </c>
      <c r="DR117" s="378" t="e">
        <f t="shared" si="84"/>
        <v>#DIV/0!</v>
      </c>
      <c r="DS117" s="378" t="e">
        <f t="shared" si="84"/>
        <v>#DIV/0!</v>
      </c>
      <c r="DT117" s="378" t="e">
        <f t="shared" si="84"/>
        <v>#DIV/0!</v>
      </c>
      <c r="DU117" s="378" t="e">
        <f t="shared" si="84"/>
        <v>#DIV/0!</v>
      </c>
      <c r="DV117" s="378" t="e">
        <f t="shared" si="84"/>
        <v>#DIV/0!</v>
      </c>
      <c r="DW117" s="378" t="e">
        <f t="shared" si="84"/>
        <v>#DIV/0!</v>
      </c>
      <c r="DX117" s="378" t="e">
        <f t="shared" si="84"/>
        <v>#DIV/0!</v>
      </c>
      <c r="DY117" s="378" t="e">
        <f t="shared" si="84"/>
        <v>#DIV/0!</v>
      </c>
      <c r="DZ117" s="378" t="e">
        <f t="shared" si="84"/>
        <v>#DIV/0!</v>
      </c>
      <c r="EA117" s="378" t="e">
        <f t="shared" si="84"/>
        <v>#DIV/0!</v>
      </c>
      <c r="EB117" s="378" t="e">
        <f t="shared" si="84"/>
        <v>#DIV/0!</v>
      </c>
      <c r="EC117" s="378" t="e">
        <f t="shared" si="84"/>
        <v>#DIV/0!</v>
      </c>
      <c r="ED117" s="378" t="e">
        <f t="shared" si="84"/>
        <v>#DIV/0!</v>
      </c>
      <c r="EE117" s="378" t="e">
        <f t="shared" si="84"/>
        <v>#DIV/0!</v>
      </c>
      <c r="EF117" s="378" t="e">
        <f t="shared" si="84"/>
        <v>#DIV/0!</v>
      </c>
      <c r="EG117" s="378" t="e">
        <f t="shared" si="84"/>
        <v>#DIV/0!</v>
      </c>
      <c r="EH117" s="378" t="e">
        <f t="shared" si="84"/>
        <v>#DIV/0!</v>
      </c>
      <c r="EI117" s="378" t="e">
        <f t="shared" si="84"/>
        <v>#DIV/0!</v>
      </c>
      <c r="EJ117" s="378" t="e">
        <f t="shared" si="84"/>
        <v>#DIV/0!</v>
      </c>
      <c r="EK117" s="378" t="e">
        <f t="shared" si="84"/>
        <v>#DIV/0!</v>
      </c>
      <c r="EL117" s="378" t="e">
        <f t="shared" si="84"/>
        <v>#DIV/0!</v>
      </c>
      <c r="EM117" s="378" t="e">
        <f t="shared" si="84"/>
        <v>#DIV/0!</v>
      </c>
      <c r="EN117" s="378" t="e">
        <f t="shared" si="84"/>
        <v>#DIV/0!</v>
      </c>
      <c r="EO117" s="378" t="e">
        <f t="shared" si="84"/>
        <v>#DIV/0!</v>
      </c>
      <c r="EP117" s="378" t="e">
        <f t="shared" si="84"/>
        <v>#DIV/0!</v>
      </c>
      <c r="EQ117" s="378" t="e">
        <f t="shared" si="84"/>
        <v>#DIV/0!</v>
      </c>
      <c r="ER117" s="378" t="e">
        <f t="shared" si="84"/>
        <v>#DIV/0!</v>
      </c>
      <c r="ES117" s="378" t="e">
        <f t="shared" si="84"/>
        <v>#DIV/0!</v>
      </c>
      <c r="ET117" s="378" t="e">
        <f t="shared" si="84"/>
        <v>#DIV/0!</v>
      </c>
      <c r="EU117" s="378" t="e">
        <f t="shared" si="84"/>
        <v>#DIV/0!</v>
      </c>
      <c r="EV117" s="378" t="e">
        <f t="shared" si="84"/>
        <v>#DIV/0!</v>
      </c>
      <c r="EW117" s="378" t="e">
        <f t="shared" si="84"/>
        <v>#DIV/0!</v>
      </c>
      <c r="EX117" s="378" t="e">
        <f t="shared" si="84"/>
        <v>#DIV/0!</v>
      </c>
      <c r="EY117" s="378" t="e">
        <f t="shared" si="84"/>
        <v>#DIV/0!</v>
      </c>
      <c r="EZ117" s="378" t="e">
        <f t="shared" si="84"/>
        <v>#DIV/0!</v>
      </c>
      <c r="FA117" s="378" t="e">
        <f t="shared" si="84"/>
        <v>#DIV/0!</v>
      </c>
      <c r="FB117" s="378" t="e">
        <f t="shared" si="84"/>
        <v>#DIV/0!</v>
      </c>
      <c r="FC117" s="378" t="e">
        <f t="shared" si="84"/>
        <v>#DIV/0!</v>
      </c>
      <c r="FD117" s="378" t="e">
        <f t="shared" si="84"/>
        <v>#DIV/0!</v>
      </c>
      <c r="FE117" s="378" t="e">
        <f t="shared" si="84"/>
        <v>#DIV/0!</v>
      </c>
      <c r="FF117" s="378" t="e">
        <f t="shared" si="84"/>
        <v>#DIV/0!</v>
      </c>
      <c r="FG117" s="378" t="e">
        <f t="shared" si="84"/>
        <v>#DIV/0!</v>
      </c>
      <c r="FH117" s="378" t="e">
        <f t="shared" si="84"/>
        <v>#DIV/0!</v>
      </c>
      <c r="FI117" s="378" t="e">
        <f t="shared" si="84"/>
        <v>#DIV/0!</v>
      </c>
      <c r="FJ117" s="378" t="e">
        <f t="shared" si="84"/>
        <v>#DIV/0!</v>
      </c>
      <c r="FK117" s="378" t="e">
        <f t="shared" si="84"/>
        <v>#DIV/0!</v>
      </c>
      <c r="FL117" s="378" t="e">
        <f t="shared" si="84"/>
        <v>#DIV/0!</v>
      </c>
      <c r="FM117" s="378" t="e">
        <f t="shared" si="84"/>
        <v>#DIV/0!</v>
      </c>
      <c r="FN117" s="378" t="e">
        <f t="shared" si="84"/>
        <v>#DIV/0!</v>
      </c>
      <c r="FO117" s="378" t="e">
        <f t="shared" si="84"/>
        <v>#DIV/0!</v>
      </c>
      <c r="FP117" s="378" t="e">
        <f t="shared" si="84"/>
        <v>#DIV/0!</v>
      </c>
      <c r="FQ117" s="378" t="e">
        <f t="shared" ref="FQ117:IB117" si="85">ROUND(AVERAGE(FQ23:FQ31),10)</f>
        <v>#DIV/0!</v>
      </c>
      <c r="FR117" s="378" t="e">
        <f t="shared" si="85"/>
        <v>#DIV/0!</v>
      </c>
      <c r="FS117" s="378" t="e">
        <f t="shared" si="85"/>
        <v>#DIV/0!</v>
      </c>
      <c r="FT117" s="378" t="e">
        <f t="shared" si="85"/>
        <v>#DIV/0!</v>
      </c>
      <c r="FU117" s="378" t="e">
        <f t="shared" si="85"/>
        <v>#DIV/0!</v>
      </c>
      <c r="FV117" s="378" t="e">
        <f t="shared" si="85"/>
        <v>#DIV/0!</v>
      </c>
      <c r="FW117" s="378" t="e">
        <f t="shared" si="85"/>
        <v>#DIV/0!</v>
      </c>
      <c r="FX117" s="378" t="e">
        <f t="shared" si="85"/>
        <v>#DIV/0!</v>
      </c>
      <c r="FY117" s="378" t="e">
        <f t="shared" si="85"/>
        <v>#DIV/0!</v>
      </c>
      <c r="FZ117" s="378" t="e">
        <f t="shared" si="85"/>
        <v>#DIV/0!</v>
      </c>
      <c r="GA117" s="378" t="e">
        <f t="shared" si="85"/>
        <v>#DIV/0!</v>
      </c>
      <c r="GB117" s="378" t="e">
        <f t="shared" si="85"/>
        <v>#DIV/0!</v>
      </c>
      <c r="GC117" s="378" t="e">
        <f t="shared" si="85"/>
        <v>#DIV/0!</v>
      </c>
      <c r="GD117" s="378" t="e">
        <f t="shared" si="85"/>
        <v>#DIV/0!</v>
      </c>
      <c r="GE117" s="378" t="e">
        <f t="shared" si="85"/>
        <v>#DIV/0!</v>
      </c>
      <c r="GF117" s="378" t="e">
        <f t="shared" si="85"/>
        <v>#DIV/0!</v>
      </c>
      <c r="GG117" s="378" t="e">
        <f t="shared" si="85"/>
        <v>#DIV/0!</v>
      </c>
      <c r="GH117" s="378" t="e">
        <f t="shared" si="85"/>
        <v>#DIV/0!</v>
      </c>
      <c r="GI117" s="378" t="e">
        <f t="shared" si="85"/>
        <v>#DIV/0!</v>
      </c>
      <c r="GJ117" s="378" t="e">
        <f t="shared" si="85"/>
        <v>#DIV/0!</v>
      </c>
      <c r="GK117" s="378" t="e">
        <f t="shared" si="85"/>
        <v>#DIV/0!</v>
      </c>
      <c r="GL117" s="378" t="e">
        <f t="shared" si="85"/>
        <v>#DIV/0!</v>
      </c>
      <c r="GM117" s="378" t="e">
        <f t="shared" si="85"/>
        <v>#DIV/0!</v>
      </c>
      <c r="GN117" s="378" t="e">
        <f t="shared" si="85"/>
        <v>#DIV/0!</v>
      </c>
      <c r="GO117" s="378" t="e">
        <f t="shared" si="85"/>
        <v>#DIV/0!</v>
      </c>
      <c r="GP117" s="378" t="e">
        <f t="shared" si="85"/>
        <v>#DIV/0!</v>
      </c>
      <c r="GQ117" s="378" t="e">
        <f t="shared" si="85"/>
        <v>#DIV/0!</v>
      </c>
      <c r="GR117" s="378" t="e">
        <f t="shared" si="85"/>
        <v>#DIV/0!</v>
      </c>
      <c r="GS117" s="378" t="e">
        <f t="shared" si="85"/>
        <v>#DIV/0!</v>
      </c>
      <c r="GT117" s="378" t="e">
        <f t="shared" si="85"/>
        <v>#DIV/0!</v>
      </c>
      <c r="GU117" s="378" t="e">
        <f t="shared" si="85"/>
        <v>#DIV/0!</v>
      </c>
      <c r="GV117" s="378" t="e">
        <f t="shared" si="85"/>
        <v>#DIV/0!</v>
      </c>
      <c r="GW117" s="378" t="e">
        <f t="shared" si="85"/>
        <v>#DIV/0!</v>
      </c>
      <c r="GX117" s="378" t="e">
        <f t="shared" si="85"/>
        <v>#DIV/0!</v>
      </c>
      <c r="GY117" s="378" t="e">
        <f t="shared" si="85"/>
        <v>#DIV/0!</v>
      </c>
      <c r="GZ117" s="378" t="e">
        <f t="shared" si="85"/>
        <v>#DIV/0!</v>
      </c>
      <c r="HA117" s="378" t="e">
        <f t="shared" si="85"/>
        <v>#DIV/0!</v>
      </c>
      <c r="HB117" s="378" t="e">
        <f t="shared" si="85"/>
        <v>#DIV/0!</v>
      </c>
      <c r="HC117" s="378" t="e">
        <f t="shared" si="85"/>
        <v>#DIV/0!</v>
      </c>
      <c r="HD117" s="378" t="e">
        <f t="shared" si="85"/>
        <v>#DIV/0!</v>
      </c>
      <c r="HE117" s="378" t="e">
        <f t="shared" si="85"/>
        <v>#DIV/0!</v>
      </c>
      <c r="HF117" s="378" t="e">
        <f t="shared" si="85"/>
        <v>#DIV/0!</v>
      </c>
      <c r="HG117" s="378" t="e">
        <f t="shared" si="85"/>
        <v>#DIV/0!</v>
      </c>
      <c r="HH117" s="378" t="e">
        <f t="shared" si="85"/>
        <v>#DIV/0!</v>
      </c>
      <c r="HI117" s="378" t="e">
        <f t="shared" si="85"/>
        <v>#DIV/0!</v>
      </c>
      <c r="HJ117" s="378" t="e">
        <f t="shared" si="85"/>
        <v>#DIV/0!</v>
      </c>
      <c r="HK117" s="378" t="e">
        <f t="shared" si="85"/>
        <v>#DIV/0!</v>
      </c>
      <c r="HL117" s="378" t="e">
        <f t="shared" si="85"/>
        <v>#DIV/0!</v>
      </c>
      <c r="HM117" s="378" t="e">
        <f t="shared" si="85"/>
        <v>#DIV/0!</v>
      </c>
      <c r="HN117" s="378" t="e">
        <f t="shared" si="85"/>
        <v>#DIV/0!</v>
      </c>
      <c r="HO117" s="378" t="e">
        <f t="shared" si="85"/>
        <v>#DIV/0!</v>
      </c>
      <c r="HP117" s="378" t="e">
        <f t="shared" si="85"/>
        <v>#DIV/0!</v>
      </c>
      <c r="HQ117" s="378" t="e">
        <f t="shared" si="85"/>
        <v>#DIV/0!</v>
      </c>
      <c r="HR117" s="378" t="e">
        <f t="shared" si="85"/>
        <v>#DIV/0!</v>
      </c>
      <c r="HS117" s="378" t="e">
        <f t="shared" si="85"/>
        <v>#DIV/0!</v>
      </c>
      <c r="HT117" s="378" t="e">
        <f t="shared" si="85"/>
        <v>#DIV/0!</v>
      </c>
      <c r="HU117" s="378" t="e">
        <f t="shared" si="85"/>
        <v>#DIV/0!</v>
      </c>
      <c r="HV117" s="378" t="e">
        <f t="shared" si="85"/>
        <v>#DIV/0!</v>
      </c>
      <c r="HW117" s="378" t="e">
        <f t="shared" si="85"/>
        <v>#DIV/0!</v>
      </c>
      <c r="HX117" s="378" t="e">
        <f t="shared" si="85"/>
        <v>#DIV/0!</v>
      </c>
      <c r="HY117" s="378" t="e">
        <f t="shared" si="85"/>
        <v>#DIV/0!</v>
      </c>
      <c r="HZ117" s="378" t="e">
        <f t="shared" si="85"/>
        <v>#DIV/0!</v>
      </c>
      <c r="IA117" s="378" t="e">
        <f t="shared" si="85"/>
        <v>#DIV/0!</v>
      </c>
      <c r="IB117" s="378" t="e">
        <f t="shared" si="85"/>
        <v>#DIV/0!</v>
      </c>
      <c r="IC117" s="378" t="e">
        <f t="shared" ref="IC117:KN117" si="86">ROUND(AVERAGE(IC23:IC31),10)</f>
        <v>#DIV/0!</v>
      </c>
      <c r="ID117" s="378" t="e">
        <f t="shared" si="86"/>
        <v>#DIV/0!</v>
      </c>
      <c r="IE117" s="378" t="e">
        <f t="shared" si="86"/>
        <v>#DIV/0!</v>
      </c>
      <c r="IF117" s="378" t="e">
        <f t="shared" si="86"/>
        <v>#DIV/0!</v>
      </c>
      <c r="IG117" s="378" t="e">
        <f t="shared" si="86"/>
        <v>#DIV/0!</v>
      </c>
      <c r="IH117" s="378" t="e">
        <f t="shared" si="86"/>
        <v>#DIV/0!</v>
      </c>
      <c r="II117" s="378" t="e">
        <f t="shared" si="86"/>
        <v>#DIV/0!</v>
      </c>
      <c r="IJ117" s="378" t="e">
        <f t="shared" si="86"/>
        <v>#DIV/0!</v>
      </c>
      <c r="IK117" s="378" t="e">
        <f t="shared" si="86"/>
        <v>#DIV/0!</v>
      </c>
      <c r="IL117" s="378" t="e">
        <f t="shared" si="86"/>
        <v>#DIV/0!</v>
      </c>
      <c r="IM117" s="378" t="e">
        <f t="shared" si="86"/>
        <v>#DIV/0!</v>
      </c>
      <c r="IN117" s="378" t="e">
        <f t="shared" si="86"/>
        <v>#DIV/0!</v>
      </c>
      <c r="IO117" s="378" t="e">
        <f t="shared" si="86"/>
        <v>#DIV/0!</v>
      </c>
      <c r="IP117" s="378" t="e">
        <f t="shared" si="86"/>
        <v>#DIV/0!</v>
      </c>
      <c r="IQ117" s="378" t="e">
        <f t="shared" si="86"/>
        <v>#DIV/0!</v>
      </c>
      <c r="IR117" s="378" t="e">
        <f t="shared" si="86"/>
        <v>#DIV/0!</v>
      </c>
      <c r="IS117" s="378" t="e">
        <f t="shared" si="86"/>
        <v>#DIV/0!</v>
      </c>
      <c r="IT117" s="378" t="e">
        <f t="shared" si="86"/>
        <v>#DIV/0!</v>
      </c>
      <c r="IU117" s="378" t="e">
        <f t="shared" si="86"/>
        <v>#DIV/0!</v>
      </c>
      <c r="IV117" s="378" t="e">
        <f t="shared" si="86"/>
        <v>#DIV/0!</v>
      </c>
      <c r="IW117" s="378" t="e">
        <f t="shared" si="86"/>
        <v>#DIV/0!</v>
      </c>
      <c r="IX117" s="378" t="e">
        <f t="shared" si="86"/>
        <v>#DIV/0!</v>
      </c>
      <c r="IY117" s="378" t="e">
        <f t="shared" si="86"/>
        <v>#DIV/0!</v>
      </c>
      <c r="IZ117" s="378" t="e">
        <f t="shared" si="86"/>
        <v>#DIV/0!</v>
      </c>
      <c r="JA117" s="378" t="e">
        <f t="shared" si="86"/>
        <v>#DIV/0!</v>
      </c>
      <c r="JB117" s="378" t="e">
        <f t="shared" si="86"/>
        <v>#DIV/0!</v>
      </c>
      <c r="JC117" s="378" t="e">
        <f t="shared" si="86"/>
        <v>#DIV/0!</v>
      </c>
      <c r="JD117" s="378" t="e">
        <f t="shared" si="86"/>
        <v>#DIV/0!</v>
      </c>
      <c r="JE117" s="378" t="e">
        <f t="shared" si="86"/>
        <v>#DIV/0!</v>
      </c>
      <c r="JF117" s="378" t="e">
        <f t="shared" si="86"/>
        <v>#DIV/0!</v>
      </c>
      <c r="JG117" s="378" t="e">
        <f t="shared" si="86"/>
        <v>#DIV/0!</v>
      </c>
      <c r="JH117" s="378" t="e">
        <f t="shared" si="86"/>
        <v>#DIV/0!</v>
      </c>
      <c r="JI117" s="378" t="e">
        <f t="shared" si="86"/>
        <v>#DIV/0!</v>
      </c>
      <c r="JJ117" s="378" t="e">
        <f t="shared" si="86"/>
        <v>#DIV/0!</v>
      </c>
      <c r="JK117" s="378" t="e">
        <f t="shared" si="86"/>
        <v>#DIV/0!</v>
      </c>
      <c r="JL117" s="378" t="e">
        <f t="shared" si="86"/>
        <v>#DIV/0!</v>
      </c>
      <c r="JM117" s="378" t="e">
        <f t="shared" si="86"/>
        <v>#DIV/0!</v>
      </c>
      <c r="JN117" s="378" t="e">
        <f t="shared" si="86"/>
        <v>#DIV/0!</v>
      </c>
      <c r="JO117" s="378" t="e">
        <f t="shared" si="86"/>
        <v>#DIV/0!</v>
      </c>
      <c r="JP117" s="378" t="e">
        <f t="shared" si="86"/>
        <v>#DIV/0!</v>
      </c>
      <c r="JQ117" s="378" t="e">
        <f t="shared" si="86"/>
        <v>#DIV/0!</v>
      </c>
      <c r="JR117" s="378" t="e">
        <f t="shared" si="86"/>
        <v>#DIV/0!</v>
      </c>
      <c r="JS117" s="378" t="e">
        <f t="shared" si="86"/>
        <v>#DIV/0!</v>
      </c>
      <c r="JT117" s="378" t="e">
        <f t="shared" si="86"/>
        <v>#DIV/0!</v>
      </c>
      <c r="JU117" s="378" t="e">
        <f t="shared" si="86"/>
        <v>#DIV/0!</v>
      </c>
      <c r="JV117" s="378" t="e">
        <f t="shared" si="86"/>
        <v>#DIV/0!</v>
      </c>
      <c r="JW117" s="378" t="e">
        <f t="shared" si="86"/>
        <v>#DIV/0!</v>
      </c>
      <c r="JX117" s="378" t="e">
        <f t="shared" si="86"/>
        <v>#DIV/0!</v>
      </c>
      <c r="JY117" s="378" t="e">
        <f t="shared" si="86"/>
        <v>#DIV/0!</v>
      </c>
      <c r="JZ117" s="378" t="e">
        <f t="shared" si="86"/>
        <v>#DIV/0!</v>
      </c>
      <c r="KA117" s="378" t="e">
        <f t="shared" si="86"/>
        <v>#DIV/0!</v>
      </c>
      <c r="KB117" s="378" t="e">
        <f t="shared" si="86"/>
        <v>#DIV/0!</v>
      </c>
      <c r="KC117" s="378" t="e">
        <f t="shared" si="86"/>
        <v>#DIV/0!</v>
      </c>
      <c r="KD117" s="378" t="e">
        <f t="shared" si="86"/>
        <v>#DIV/0!</v>
      </c>
      <c r="KE117" s="378" t="e">
        <f t="shared" si="86"/>
        <v>#DIV/0!</v>
      </c>
      <c r="KF117" s="378" t="e">
        <f t="shared" si="86"/>
        <v>#DIV/0!</v>
      </c>
      <c r="KG117" s="378" t="e">
        <f t="shared" si="86"/>
        <v>#DIV/0!</v>
      </c>
      <c r="KH117" s="378" t="e">
        <f t="shared" si="86"/>
        <v>#DIV/0!</v>
      </c>
      <c r="KI117" s="378" t="e">
        <f t="shared" si="86"/>
        <v>#DIV/0!</v>
      </c>
      <c r="KJ117" s="378" t="e">
        <f t="shared" si="86"/>
        <v>#DIV/0!</v>
      </c>
      <c r="KK117" s="378" t="e">
        <f t="shared" si="86"/>
        <v>#DIV/0!</v>
      </c>
      <c r="KL117" s="378" t="e">
        <f t="shared" si="86"/>
        <v>#DIV/0!</v>
      </c>
      <c r="KM117" s="378" t="e">
        <f t="shared" si="86"/>
        <v>#DIV/0!</v>
      </c>
      <c r="KN117" s="378" t="e">
        <f t="shared" si="86"/>
        <v>#DIV/0!</v>
      </c>
      <c r="KO117" s="378" t="e">
        <f t="shared" ref="KO117:MZ117" si="87">ROUND(AVERAGE(KO23:KO31),10)</f>
        <v>#DIV/0!</v>
      </c>
      <c r="KP117" s="378" t="e">
        <f t="shared" si="87"/>
        <v>#DIV/0!</v>
      </c>
      <c r="KQ117" s="378" t="e">
        <f t="shared" si="87"/>
        <v>#DIV/0!</v>
      </c>
      <c r="KR117" s="378" t="e">
        <f t="shared" si="87"/>
        <v>#DIV/0!</v>
      </c>
      <c r="KS117" s="378" t="e">
        <f t="shared" si="87"/>
        <v>#DIV/0!</v>
      </c>
      <c r="KT117" s="378" t="e">
        <f t="shared" si="87"/>
        <v>#DIV/0!</v>
      </c>
      <c r="KU117" s="378" t="e">
        <f t="shared" si="87"/>
        <v>#DIV/0!</v>
      </c>
      <c r="KV117" s="378" t="e">
        <f t="shared" si="87"/>
        <v>#DIV/0!</v>
      </c>
      <c r="KW117" s="378" t="e">
        <f t="shared" si="87"/>
        <v>#DIV/0!</v>
      </c>
      <c r="KX117" s="378" t="e">
        <f t="shared" si="87"/>
        <v>#DIV/0!</v>
      </c>
      <c r="KY117" s="378" t="e">
        <f t="shared" si="87"/>
        <v>#DIV/0!</v>
      </c>
      <c r="KZ117" s="378" t="e">
        <f t="shared" si="87"/>
        <v>#DIV/0!</v>
      </c>
      <c r="LA117" s="378" t="e">
        <f t="shared" si="87"/>
        <v>#DIV/0!</v>
      </c>
      <c r="LB117" s="378" t="e">
        <f t="shared" si="87"/>
        <v>#DIV/0!</v>
      </c>
      <c r="LC117" s="378" t="e">
        <f t="shared" si="87"/>
        <v>#DIV/0!</v>
      </c>
      <c r="LD117" s="378" t="e">
        <f t="shared" si="87"/>
        <v>#DIV/0!</v>
      </c>
      <c r="LE117" s="378" t="e">
        <f t="shared" si="87"/>
        <v>#DIV/0!</v>
      </c>
      <c r="LF117" s="378" t="e">
        <f t="shared" si="87"/>
        <v>#DIV/0!</v>
      </c>
      <c r="LG117" s="378" t="e">
        <f t="shared" si="87"/>
        <v>#DIV/0!</v>
      </c>
      <c r="LH117" s="378" t="e">
        <f t="shared" si="87"/>
        <v>#DIV/0!</v>
      </c>
      <c r="LI117" s="378" t="e">
        <f t="shared" si="87"/>
        <v>#DIV/0!</v>
      </c>
      <c r="LJ117" s="378" t="e">
        <f t="shared" si="87"/>
        <v>#DIV/0!</v>
      </c>
      <c r="LK117" s="378" t="e">
        <f t="shared" si="87"/>
        <v>#DIV/0!</v>
      </c>
      <c r="LL117" s="378" t="e">
        <f t="shared" si="87"/>
        <v>#DIV/0!</v>
      </c>
      <c r="LM117" s="378" t="e">
        <f t="shared" si="87"/>
        <v>#DIV/0!</v>
      </c>
      <c r="LN117" s="378" t="e">
        <f t="shared" si="87"/>
        <v>#DIV/0!</v>
      </c>
      <c r="LO117" s="378" t="e">
        <f t="shared" si="87"/>
        <v>#DIV/0!</v>
      </c>
      <c r="LP117" s="378" t="e">
        <f t="shared" si="87"/>
        <v>#DIV/0!</v>
      </c>
      <c r="LQ117" s="378" t="e">
        <f t="shared" si="87"/>
        <v>#DIV/0!</v>
      </c>
      <c r="LR117" s="378" t="e">
        <f t="shared" si="87"/>
        <v>#DIV/0!</v>
      </c>
      <c r="LS117" s="378" t="e">
        <f t="shared" si="87"/>
        <v>#DIV/0!</v>
      </c>
      <c r="LT117" s="378" t="e">
        <f t="shared" si="87"/>
        <v>#DIV/0!</v>
      </c>
      <c r="LU117" s="378" t="e">
        <f t="shared" si="87"/>
        <v>#DIV/0!</v>
      </c>
      <c r="LV117" s="378" t="e">
        <f t="shared" si="87"/>
        <v>#DIV/0!</v>
      </c>
      <c r="LW117" s="378" t="e">
        <f t="shared" si="87"/>
        <v>#DIV/0!</v>
      </c>
      <c r="LX117" s="378" t="e">
        <f t="shared" si="87"/>
        <v>#DIV/0!</v>
      </c>
      <c r="LY117" s="378" t="e">
        <f t="shared" si="87"/>
        <v>#DIV/0!</v>
      </c>
      <c r="LZ117" s="378" t="e">
        <f t="shared" si="87"/>
        <v>#DIV/0!</v>
      </c>
      <c r="MA117" s="378" t="e">
        <f t="shared" si="87"/>
        <v>#DIV/0!</v>
      </c>
      <c r="MB117" s="378" t="e">
        <f t="shared" si="87"/>
        <v>#DIV/0!</v>
      </c>
      <c r="MC117" s="378" t="e">
        <f t="shared" si="87"/>
        <v>#DIV/0!</v>
      </c>
      <c r="MD117" s="378" t="e">
        <f t="shared" si="87"/>
        <v>#DIV/0!</v>
      </c>
      <c r="ME117" s="378" t="e">
        <f t="shared" si="87"/>
        <v>#DIV/0!</v>
      </c>
      <c r="MF117" s="378" t="e">
        <f t="shared" si="87"/>
        <v>#DIV/0!</v>
      </c>
      <c r="MG117" s="378" t="e">
        <f t="shared" si="87"/>
        <v>#DIV/0!</v>
      </c>
      <c r="MH117" s="378" t="e">
        <f t="shared" si="87"/>
        <v>#DIV/0!</v>
      </c>
      <c r="MI117" s="378" t="e">
        <f t="shared" si="87"/>
        <v>#DIV/0!</v>
      </c>
      <c r="MJ117" s="378" t="e">
        <f t="shared" si="87"/>
        <v>#DIV/0!</v>
      </c>
      <c r="MK117" s="378" t="e">
        <f t="shared" si="87"/>
        <v>#DIV/0!</v>
      </c>
      <c r="ML117" s="378" t="e">
        <f t="shared" si="87"/>
        <v>#DIV/0!</v>
      </c>
      <c r="MM117" s="378" t="e">
        <f t="shared" si="87"/>
        <v>#DIV/0!</v>
      </c>
      <c r="MN117" s="378" t="e">
        <f t="shared" si="87"/>
        <v>#DIV/0!</v>
      </c>
      <c r="MO117" s="378" t="e">
        <f t="shared" si="87"/>
        <v>#DIV/0!</v>
      </c>
      <c r="MP117" s="378" t="e">
        <f t="shared" si="87"/>
        <v>#DIV/0!</v>
      </c>
      <c r="MQ117" s="378" t="e">
        <f t="shared" si="87"/>
        <v>#DIV/0!</v>
      </c>
      <c r="MR117" s="378" t="e">
        <f t="shared" si="87"/>
        <v>#DIV/0!</v>
      </c>
      <c r="MS117" s="378" t="e">
        <f t="shared" si="87"/>
        <v>#DIV/0!</v>
      </c>
      <c r="MT117" s="378" t="e">
        <f t="shared" si="87"/>
        <v>#DIV/0!</v>
      </c>
      <c r="MU117" s="378" t="e">
        <f t="shared" si="87"/>
        <v>#DIV/0!</v>
      </c>
      <c r="MV117" s="378" t="e">
        <f t="shared" si="87"/>
        <v>#DIV/0!</v>
      </c>
      <c r="MW117" s="378" t="e">
        <f t="shared" si="87"/>
        <v>#DIV/0!</v>
      </c>
      <c r="MX117" s="378" t="e">
        <f t="shared" si="87"/>
        <v>#DIV/0!</v>
      </c>
      <c r="MY117" s="378" t="e">
        <f t="shared" si="87"/>
        <v>#DIV/0!</v>
      </c>
      <c r="MZ117" s="378" t="e">
        <f t="shared" si="87"/>
        <v>#DIV/0!</v>
      </c>
      <c r="NA117" s="378" t="e">
        <f t="shared" ref="NA117:PL117" si="88">ROUND(AVERAGE(NA23:NA31),10)</f>
        <v>#DIV/0!</v>
      </c>
      <c r="NB117" s="378" t="e">
        <f t="shared" si="88"/>
        <v>#DIV/0!</v>
      </c>
      <c r="NC117" s="378" t="e">
        <f t="shared" si="88"/>
        <v>#DIV/0!</v>
      </c>
      <c r="ND117" s="378" t="e">
        <f t="shared" si="88"/>
        <v>#DIV/0!</v>
      </c>
      <c r="NE117" s="378" t="e">
        <f t="shared" si="88"/>
        <v>#DIV/0!</v>
      </c>
      <c r="NF117" s="378" t="e">
        <f t="shared" si="88"/>
        <v>#DIV/0!</v>
      </c>
      <c r="NG117" s="378" t="e">
        <f t="shared" si="88"/>
        <v>#DIV/0!</v>
      </c>
      <c r="NH117" s="378" t="e">
        <f t="shared" si="88"/>
        <v>#DIV/0!</v>
      </c>
      <c r="NI117" s="378" t="e">
        <f t="shared" si="88"/>
        <v>#DIV/0!</v>
      </c>
      <c r="NJ117" s="378" t="e">
        <f t="shared" si="88"/>
        <v>#DIV/0!</v>
      </c>
      <c r="NK117" s="378" t="e">
        <f t="shared" si="88"/>
        <v>#DIV/0!</v>
      </c>
      <c r="NL117" s="378" t="e">
        <f t="shared" si="88"/>
        <v>#DIV/0!</v>
      </c>
      <c r="NM117" s="378" t="e">
        <f t="shared" si="88"/>
        <v>#DIV/0!</v>
      </c>
      <c r="NN117" s="378" t="e">
        <f t="shared" si="88"/>
        <v>#DIV/0!</v>
      </c>
      <c r="NO117" s="378" t="e">
        <f t="shared" si="88"/>
        <v>#DIV/0!</v>
      </c>
      <c r="NP117" s="378" t="e">
        <f t="shared" si="88"/>
        <v>#DIV/0!</v>
      </c>
      <c r="NQ117" s="378" t="e">
        <f t="shared" si="88"/>
        <v>#DIV/0!</v>
      </c>
      <c r="NR117" s="378" t="e">
        <f t="shared" si="88"/>
        <v>#DIV/0!</v>
      </c>
      <c r="NS117" s="378" t="e">
        <f t="shared" si="88"/>
        <v>#DIV/0!</v>
      </c>
      <c r="NT117" s="378" t="e">
        <f t="shared" si="88"/>
        <v>#DIV/0!</v>
      </c>
      <c r="NU117" s="378" t="e">
        <f t="shared" si="88"/>
        <v>#DIV/0!</v>
      </c>
      <c r="NV117" s="378" t="e">
        <f t="shared" si="88"/>
        <v>#DIV/0!</v>
      </c>
      <c r="NW117" s="378" t="e">
        <f t="shared" si="88"/>
        <v>#DIV/0!</v>
      </c>
      <c r="NX117" s="378" t="e">
        <f t="shared" si="88"/>
        <v>#DIV/0!</v>
      </c>
      <c r="NY117" s="378" t="e">
        <f t="shared" si="88"/>
        <v>#DIV/0!</v>
      </c>
      <c r="NZ117" s="378" t="e">
        <f t="shared" si="88"/>
        <v>#DIV/0!</v>
      </c>
      <c r="OA117" s="378" t="e">
        <f t="shared" si="88"/>
        <v>#DIV/0!</v>
      </c>
      <c r="OB117" s="378" t="e">
        <f t="shared" si="88"/>
        <v>#DIV/0!</v>
      </c>
      <c r="OC117" s="378" t="e">
        <f t="shared" si="88"/>
        <v>#DIV/0!</v>
      </c>
      <c r="OD117" s="378" t="e">
        <f t="shared" si="88"/>
        <v>#DIV/0!</v>
      </c>
      <c r="OE117" s="378" t="e">
        <f t="shared" si="88"/>
        <v>#DIV/0!</v>
      </c>
      <c r="OF117" s="378" t="e">
        <f t="shared" si="88"/>
        <v>#DIV/0!</v>
      </c>
      <c r="OG117" s="378" t="e">
        <f t="shared" si="88"/>
        <v>#DIV/0!</v>
      </c>
      <c r="OH117" s="378" t="e">
        <f t="shared" si="88"/>
        <v>#DIV/0!</v>
      </c>
      <c r="OI117" s="378" t="e">
        <f t="shared" si="88"/>
        <v>#DIV/0!</v>
      </c>
      <c r="OJ117" s="378" t="e">
        <f t="shared" si="88"/>
        <v>#DIV/0!</v>
      </c>
      <c r="OK117" s="378" t="e">
        <f t="shared" si="88"/>
        <v>#DIV/0!</v>
      </c>
      <c r="OL117" s="378" t="e">
        <f t="shared" si="88"/>
        <v>#DIV/0!</v>
      </c>
      <c r="OM117" s="378" t="e">
        <f t="shared" si="88"/>
        <v>#DIV/0!</v>
      </c>
      <c r="ON117" s="378" t="e">
        <f t="shared" si="88"/>
        <v>#DIV/0!</v>
      </c>
      <c r="OO117" s="378" t="e">
        <f t="shared" si="88"/>
        <v>#DIV/0!</v>
      </c>
      <c r="OP117" s="378" t="e">
        <f t="shared" si="88"/>
        <v>#DIV/0!</v>
      </c>
      <c r="OQ117" s="378" t="e">
        <f t="shared" si="88"/>
        <v>#DIV/0!</v>
      </c>
      <c r="OR117" s="378" t="e">
        <f t="shared" si="88"/>
        <v>#DIV/0!</v>
      </c>
      <c r="OS117" s="378" t="e">
        <f t="shared" si="88"/>
        <v>#DIV/0!</v>
      </c>
      <c r="OT117" s="378" t="e">
        <f t="shared" si="88"/>
        <v>#DIV/0!</v>
      </c>
      <c r="OU117" s="378" t="e">
        <f t="shared" si="88"/>
        <v>#DIV/0!</v>
      </c>
      <c r="OV117" s="378" t="e">
        <f t="shared" si="88"/>
        <v>#DIV/0!</v>
      </c>
      <c r="OW117" s="378" t="e">
        <f t="shared" si="88"/>
        <v>#DIV/0!</v>
      </c>
      <c r="OX117" s="378" t="e">
        <f t="shared" si="88"/>
        <v>#DIV/0!</v>
      </c>
      <c r="OY117" s="378" t="e">
        <f t="shared" si="88"/>
        <v>#DIV/0!</v>
      </c>
      <c r="OZ117" s="378" t="e">
        <f t="shared" si="88"/>
        <v>#DIV/0!</v>
      </c>
      <c r="PA117" s="378" t="e">
        <f t="shared" si="88"/>
        <v>#DIV/0!</v>
      </c>
      <c r="PB117" s="378" t="e">
        <f t="shared" si="88"/>
        <v>#DIV/0!</v>
      </c>
      <c r="PC117" s="378" t="e">
        <f t="shared" si="88"/>
        <v>#DIV/0!</v>
      </c>
      <c r="PD117" s="378" t="e">
        <f t="shared" si="88"/>
        <v>#DIV/0!</v>
      </c>
      <c r="PE117" s="378" t="e">
        <f t="shared" si="88"/>
        <v>#DIV/0!</v>
      </c>
      <c r="PF117" s="378" t="e">
        <f t="shared" si="88"/>
        <v>#DIV/0!</v>
      </c>
      <c r="PG117" s="378" t="e">
        <f t="shared" si="88"/>
        <v>#DIV/0!</v>
      </c>
      <c r="PH117" s="378" t="e">
        <f t="shared" si="88"/>
        <v>#DIV/0!</v>
      </c>
      <c r="PI117" s="378" t="e">
        <f t="shared" si="88"/>
        <v>#DIV/0!</v>
      </c>
      <c r="PJ117" s="378" t="e">
        <f t="shared" si="88"/>
        <v>#DIV/0!</v>
      </c>
      <c r="PK117" s="378" t="e">
        <f t="shared" si="88"/>
        <v>#DIV/0!</v>
      </c>
      <c r="PL117" s="378" t="e">
        <f t="shared" si="88"/>
        <v>#DIV/0!</v>
      </c>
      <c r="PM117" s="378" t="e">
        <f t="shared" ref="PM117:RX117" si="89">ROUND(AVERAGE(PM23:PM31),10)</f>
        <v>#DIV/0!</v>
      </c>
      <c r="PN117" s="378" t="e">
        <f t="shared" si="89"/>
        <v>#DIV/0!</v>
      </c>
      <c r="PO117" s="378" t="e">
        <f t="shared" si="89"/>
        <v>#DIV/0!</v>
      </c>
      <c r="PP117" s="378" t="e">
        <f t="shared" si="89"/>
        <v>#DIV/0!</v>
      </c>
      <c r="PQ117" s="378" t="e">
        <f t="shared" si="89"/>
        <v>#DIV/0!</v>
      </c>
      <c r="PR117" s="378" t="e">
        <f t="shared" si="89"/>
        <v>#DIV/0!</v>
      </c>
      <c r="PS117" s="378" t="e">
        <f t="shared" si="89"/>
        <v>#DIV/0!</v>
      </c>
      <c r="PT117" s="378" t="e">
        <f t="shared" si="89"/>
        <v>#DIV/0!</v>
      </c>
      <c r="PU117" s="378" t="e">
        <f t="shared" si="89"/>
        <v>#DIV/0!</v>
      </c>
      <c r="PV117" s="378" t="e">
        <f t="shared" si="89"/>
        <v>#DIV/0!</v>
      </c>
      <c r="PW117" s="378" t="e">
        <f t="shared" si="89"/>
        <v>#DIV/0!</v>
      </c>
      <c r="PX117" s="378" t="e">
        <f t="shared" si="89"/>
        <v>#DIV/0!</v>
      </c>
      <c r="PY117" s="378" t="e">
        <f t="shared" si="89"/>
        <v>#DIV/0!</v>
      </c>
      <c r="PZ117" s="378" t="e">
        <f t="shared" si="89"/>
        <v>#DIV/0!</v>
      </c>
      <c r="QA117" s="378" t="e">
        <f t="shared" si="89"/>
        <v>#DIV/0!</v>
      </c>
      <c r="QB117" s="378" t="e">
        <f t="shared" si="89"/>
        <v>#DIV/0!</v>
      </c>
      <c r="QC117" s="378" t="e">
        <f t="shared" si="89"/>
        <v>#DIV/0!</v>
      </c>
      <c r="QD117" s="378" t="e">
        <f t="shared" si="89"/>
        <v>#DIV/0!</v>
      </c>
      <c r="QE117" s="378" t="e">
        <f t="shared" si="89"/>
        <v>#DIV/0!</v>
      </c>
      <c r="QF117" s="378" t="e">
        <f t="shared" si="89"/>
        <v>#DIV/0!</v>
      </c>
      <c r="QG117" s="378" t="e">
        <f t="shared" si="89"/>
        <v>#DIV/0!</v>
      </c>
      <c r="QH117" s="378" t="e">
        <f t="shared" si="89"/>
        <v>#DIV/0!</v>
      </c>
      <c r="QI117" s="378" t="e">
        <f t="shared" si="89"/>
        <v>#DIV/0!</v>
      </c>
      <c r="QJ117" s="378" t="e">
        <f t="shared" si="89"/>
        <v>#DIV/0!</v>
      </c>
      <c r="QK117" s="378" t="e">
        <f t="shared" si="89"/>
        <v>#DIV/0!</v>
      </c>
      <c r="QL117" s="378" t="e">
        <f t="shared" si="89"/>
        <v>#DIV/0!</v>
      </c>
      <c r="QM117" s="378" t="e">
        <f t="shared" si="89"/>
        <v>#DIV/0!</v>
      </c>
      <c r="QN117" s="378" t="e">
        <f t="shared" si="89"/>
        <v>#DIV/0!</v>
      </c>
      <c r="QO117" s="378" t="e">
        <f t="shared" si="89"/>
        <v>#DIV/0!</v>
      </c>
      <c r="QP117" s="378" t="e">
        <f t="shared" si="89"/>
        <v>#DIV/0!</v>
      </c>
      <c r="QQ117" s="378" t="e">
        <f t="shared" si="89"/>
        <v>#DIV/0!</v>
      </c>
      <c r="QR117" s="378" t="e">
        <f t="shared" si="89"/>
        <v>#DIV/0!</v>
      </c>
      <c r="QS117" s="378" t="e">
        <f t="shared" si="89"/>
        <v>#DIV/0!</v>
      </c>
      <c r="QT117" s="378" t="e">
        <f t="shared" si="89"/>
        <v>#DIV/0!</v>
      </c>
      <c r="QU117" s="378" t="e">
        <f t="shared" si="89"/>
        <v>#DIV/0!</v>
      </c>
      <c r="QV117" s="378" t="e">
        <f t="shared" si="89"/>
        <v>#DIV/0!</v>
      </c>
      <c r="QW117" s="378" t="e">
        <f t="shared" si="89"/>
        <v>#DIV/0!</v>
      </c>
      <c r="QX117" s="378" t="e">
        <f t="shared" si="89"/>
        <v>#DIV/0!</v>
      </c>
      <c r="QY117" s="378" t="e">
        <f t="shared" si="89"/>
        <v>#DIV/0!</v>
      </c>
      <c r="QZ117" s="378" t="e">
        <f t="shared" si="89"/>
        <v>#DIV/0!</v>
      </c>
      <c r="RA117" s="378" t="e">
        <f t="shared" si="89"/>
        <v>#DIV/0!</v>
      </c>
      <c r="RB117" s="378" t="e">
        <f t="shared" si="89"/>
        <v>#DIV/0!</v>
      </c>
      <c r="RC117" s="378" t="e">
        <f t="shared" si="89"/>
        <v>#DIV/0!</v>
      </c>
      <c r="RD117" s="378" t="e">
        <f t="shared" si="89"/>
        <v>#DIV/0!</v>
      </c>
      <c r="RE117" s="378" t="e">
        <f t="shared" si="89"/>
        <v>#DIV/0!</v>
      </c>
      <c r="RF117" s="378" t="e">
        <f t="shared" si="89"/>
        <v>#DIV/0!</v>
      </c>
      <c r="RG117" s="378" t="e">
        <f t="shared" si="89"/>
        <v>#DIV/0!</v>
      </c>
      <c r="RH117" s="378" t="e">
        <f t="shared" si="89"/>
        <v>#DIV/0!</v>
      </c>
      <c r="RI117" s="378" t="e">
        <f t="shared" si="89"/>
        <v>#DIV/0!</v>
      </c>
      <c r="RJ117" s="378" t="e">
        <f t="shared" si="89"/>
        <v>#DIV/0!</v>
      </c>
      <c r="RK117" s="378" t="e">
        <f t="shared" si="89"/>
        <v>#DIV/0!</v>
      </c>
      <c r="RL117" s="378" t="e">
        <f t="shared" si="89"/>
        <v>#DIV/0!</v>
      </c>
      <c r="RM117" s="378" t="e">
        <f t="shared" si="89"/>
        <v>#DIV/0!</v>
      </c>
      <c r="RN117" s="378" t="e">
        <f t="shared" si="89"/>
        <v>#DIV/0!</v>
      </c>
      <c r="RO117" s="378" t="e">
        <f t="shared" si="89"/>
        <v>#DIV/0!</v>
      </c>
      <c r="RP117" s="378" t="e">
        <f t="shared" si="89"/>
        <v>#DIV/0!</v>
      </c>
      <c r="RQ117" s="378" t="e">
        <f t="shared" si="89"/>
        <v>#DIV/0!</v>
      </c>
      <c r="RR117" s="378" t="e">
        <f t="shared" si="89"/>
        <v>#DIV/0!</v>
      </c>
      <c r="RS117" s="378" t="e">
        <f t="shared" si="89"/>
        <v>#DIV/0!</v>
      </c>
      <c r="RT117" s="378" t="e">
        <f t="shared" si="89"/>
        <v>#DIV/0!</v>
      </c>
      <c r="RU117" s="378" t="e">
        <f t="shared" si="89"/>
        <v>#DIV/0!</v>
      </c>
      <c r="RV117" s="378" t="e">
        <f t="shared" si="89"/>
        <v>#DIV/0!</v>
      </c>
      <c r="RW117" s="378" t="e">
        <f t="shared" si="89"/>
        <v>#DIV/0!</v>
      </c>
      <c r="RX117" s="378" t="e">
        <f t="shared" si="89"/>
        <v>#DIV/0!</v>
      </c>
      <c r="RY117" s="378" t="e">
        <f t="shared" ref="RY117:UJ117" si="90">ROUND(AVERAGE(RY23:RY31),10)</f>
        <v>#DIV/0!</v>
      </c>
      <c r="RZ117" s="378" t="e">
        <f t="shared" si="90"/>
        <v>#DIV/0!</v>
      </c>
      <c r="SA117" s="378" t="e">
        <f t="shared" si="90"/>
        <v>#DIV/0!</v>
      </c>
      <c r="SB117" s="378" t="e">
        <f t="shared" si="90"/>
        <v>#DIV/0!</v>
      </c>
      <c r="SC117" s="378" t="e">
        <f t="shared" si="90"/>
        <v>#DIV/0!</v>
      </c>
      <c r="SD117" s="378" t="e">
        <f t="shared" si="90"/>
        <v>#DIV/0!</v>
      </c>
      <c r="SE117" s="378" t="e">
        <f t="shared" si="90"/>
        <v>#DIV/0!</v>
      </c>
      <c r="SF117" s="378" t="e">
        <f t="shared" si="90"/>
        <v>#DIV/0!</v>
      </c>
      <c r="SG117" s="378" t="e">
        <f t="shared" si="90"/>
        <v>#DIV/0!</v>
      </c>
      <c r="SH117" s="378" t="e">
        <f t="shared" si="90"/>
        <v>#DIV/0!</v>
      </c>
      <c r="SI117" s="378" t="e">
        <f t="shared" si="90"/>
        <v>#DIV/0!</v>
      </c>
      <c r="SJ117" s="378" t="e">
        <f t="shared" si="90"/>
        <v>#DIV/0!</v>
      </c>
      <c r="SK117" s="378" t="e">
        <f t="shared" si="90"/>
        <v>#DIV/0!</v>
      </c>
      <c r="SL117" s="378" t="e">
        <f t="shared" si="90"/>
        <v>#DIV/0!</v>
      </c>
      <c r="SM117" s="378" t="e">
        <f t="shared" si="90"/>
        <v>#DIV/0!</v>
      </c>
      <c r="SN117" s="378" t="e">
        <f t="shared" si="90"/>
        <v>#DIV/0!</v>
      </c>
      <c r="SO117" s="378" t="e">
        <f t="shared" si="90"/>
        <v>#DIV/0!</v>
      </c>
      <c r="SP117" s="378" t="e">
        <f t="shared" si="90"/>
        <v>#DIV/0!</v>
      </c>
      <c r="SQ117" s="378" t="e">
        <f t="shared" si="90"/>
        <v>#DIV/0!</v>
      </c>
      <c r="SR117" s="378" t="e">
        <f t="shared" si="90"/>
        <v>#DIV/0!</v>
      </c>
      <c r="SS117" s="378" t="e">
        <f t="shared" si="90"/>
        <v>#DIV/0!</v>
      </c>
      <c r="ST117" s="378" t="e">
        <f t="shared" si="90"/>
        <v>#DIV/0!</v>
      </c>
      <c r="SU117" s="378" t="e">
        <f t="shared" si="90"/>
        <v>#DIV/0!</v>
      </c>
      <c r="SV117" s="378" t="e">
        <f t="shared" si="90"/>
        <v>#DIV/0!</v>
      </c>
      <c r="SW117" s="378" t="e">
        <f t="shared" si="90"/>
        <v>#DIV/0!</v>
      </c>
      <c r="SX117" s="378" t="e">
        <f t="shared" si="90"/>
        <v>#DIV/0!</v>
      </c>
      <c r="SY117" s="378" t="e">
        <f t="shared" si="90"/>
        <v>#DIV/0!</v>
      </c>
      <c r="SZ117" s="378" t="e">
        <f t="shared" si="90"/>
        <v>#DIV/0!</v>
      </c>
      <c r="TA117" s="378" t="e">
        <f t="shared" si="90"/>
        <v>#DIV/0!</v>
      </c>
      <c r="TB117" s="378" t="e">
        <f t="shared" si="90"/>
        <v>#DIV/0!</v>
      </c>
      <c r="TC117" s="378" t="e">
        <f t="shared" si="90"/>
        <v>#DIV/0!</v>
      </c>
      <c r="TD117" s="378" t="e">
        <f t="shared" si="90"/>
        <v>#DIV/0!</v>
      </c>
      <c r="TE117" s="378" t="e">
        <f t="shared" si="90"/>
        <v>#DIV/0!</v>
      </c>
      <c r="TF117" s="378" t="e">
        <f t="shared" si="90"/>
        <v>#DIV/0!</v>
      </c>
      <c r="TG117" s="378" t="e">
        <f t="shared" si="90"/>
        <v>#DIV/0!</v>
      </c>
      <c r="TH117" s="378" t="e">
        <f t="shared" si="90"/>
        <v>#DIV/0!</v>
      </c>
      <c r="TI117" s="378" t="e">
        <f t="shared" si="90"/>
        <v>#DIV/0!</v>
      </c>
      <c r="TJ117" s="378" t="e">
        <f t="shared" si="90"/>
        <v>#DIV/0!</v>
      </c>
      <c r="TK117" s="378" t="e">
        <f t="shared" si="90"/>
        <v>#DIV/0!</v>
      </c>
      <c r="TL117" s="378" t="e">
        <f t="shared" si="90"/>
        <v>#DIV/0!</v>
      </c>
      <c r="TM117" s="378" t="e">
        <f t="shared" si="90"/>
        <v>#DIV/0!</v>
      </c>
      <c r="TN117" s="378" t="e">
        <f t="shared" si="90"/>
        <v>#DIV/0!</v>
      </c>
      <c r="TO117" s="378" t="e">
        <f t="shared" si="90"/>
        <v>#DIV/0!</v>
      </c>
      <c r="TP117" s="378" t="e">
        <f t="shared" si="90"/>
        <v>#DIV/0!</v>
      </c>
      <c r="TQ117" s="378" t="e">
        <f t="shared" si="90"/>
        <v>#DIV/0!</v>
      </c>
      <c r="TR117" s="378" t="e">
        <f t="shared" si="90"/>
        <v>#DIV/0!</v>
      </c>
      <c r="TS117" s="378" t="e">
        <f t="shared" si="90"/>
        <v>#DIV/0!</v>
      </c>
      <c r="TT117" s="378" t="e">
        <f t="shared" si="90"/>
        <v>#DIV/0!</v>
      </c>
      <c r="TU117" s="378" t="e">
        <f t="shared" si="90"/>
        <v>#DIV/0!</v>
      </c>
      <c r="TV117" s="378" t="e">
        <f t="shared" si="90"/>
        <v>#DIV/0!</v>
      </c>
      <c r="TW117" s="378" t="e">
        <f t="shared" si="90"/>
        <v>#DIV/0!</v>
      </c>
      <c r="TX117" s="378" t="e">
        <f t="shared" si="90"/>
        <v>#DIV/0!</v>
      </c>
      <c r="TY117" s="378" t="e">
        <f t="shared" si="90"/>
        <v>#DIV/0!</v>
      </c>
      <c r="TZ117" s="378" t="e">
        <f t="shared" si="90"/>
        <v>#DIV/0!</v>
      </c>
      <c r="UA117" s="378" t="e">
        <f t="shared" si="90"/>
        <v>#DIV/0!</v>
      </c>
      <c r="UB117" s="378" t="e">
        <f t="shared" si="90"/>
        <v>#DIV/0!</v>
      </c>
      <c r="UC117" s="378" t="e">
        <f t="shared" si="90"/>
        <v>#DIV/0!</v>
      </c>
      <c r="UD117" s="378" t="e">
        <f t="shared" si="90"/>
        <v>#DIV/0!</v>
      </c>
      <c r="UE117" s="378" t="e">
        <f t="shared" si="90"/>
        <v>#DIV/0!</v>
      </c>
      <c r="UF117" s="378" t="e">
        <f t="shared" si="90"/>
        <v>#DIV/0!</v>
      </c>
      <c r="UG117" s="378" t="e">
        <f t="shared" si="90"/>
        <v>#DIV/0!</v>
      </c>
      <c r="UH117" s="378" t="e">
        <f t="shared" si="90"/>
        <v>#DIV/0!</v>
      </c>
      <c r="UI117" s="378" t="e">
        <f t="shared" si="90"/>
        <v>#DIV/0!</v>
      </c>
      <c r="UJ117" s="378" t="e">
        <f t="shared" si="90"/>
        <v>#DIV/0!</v>
      </c>
      <c r="UK117" s="378" t="e">
        <f t="shared" ref="UK117:WI117" si="91">ROUND(AVERAGE(UK23:UK31),10)</f>
        <v>#DIV/0!</v>
      </c>
      <c r="UL117" s="378" t="e">
        <f t="shared" si="91"/>
        <v>#DIV/0!</v>
      </c>
      <c r="UM117" s="378" t="e">
        <f t="shared" si="91"/>
        <v>#DIV/0!</v>
      </c>
      <c r="UN117" s="378" t="e">
        <f t="shared" si="91"/>
        <v>#DIV/0!</v>
      </c>
      <c r="UO117" s="378" t="e">
        <f t="shared" si="91"/>
        <v>#DIV/0!</v>
      </c>
      <c r="UP117" s="378" t="e">
        <f t="shared" si="91"/>
        <v>#DIV/0!</v>
      </c>
      <c r="UQ117" s="378" t="e">
        <f t="shared" si="91"/>
        <v>#DIV/0!</v>
      </c>
      <c r="UR117" s="378" t="e">
        <f t="shared" si="91"/>
        <v>#DIV/0!</v>
      </c>
      <c r="US117" s="378" t="e">
        <f t="shared" si="91"/>
        <v>#DIV/0!</v>
      </c>
      <c r="UT117" s="378" t="e">
        <f t="shared" si="91"/>
        <v>#DIV/0!</v>
      </c>
      <c r="UU117" s="378" t="e">
        <f t="shared" si="91"/>
        <v>#DIV/0!</v>
      </c>
      <c r="UV117" s="378" t="e">
        <f t="shared" si="91"/>
        <v>#DIV/0!</v>
      </c>
      <c r="UW117" s="378" t="e">
        <f t="shared" si="91"/>
        <v>#DIV/0!</v>
      </c>
      <c r="UX117" s="378" t="e">
        <f t="shared" si="91"/>
        <v>#DIV/0!</v>
      </c>
      <c r="UY117" s="378" t="e">
        <f t="shared" si="91"/>
        <v>#DIV/0!</v>
      </c>
      <c r="UZ117" s="378" t="e">
        <f t="shared" si="91"/>
        <v>#DIV/0!</v>
      </c>
      <c r="VA117" s="378" t="e">
        <f t="shared" si="91"/>
        <v>#DIV/0!</v>
      </c>
      <c r="VB117" s="378" t="e">
        <f t="shared" si="91"/>
        <v>#DIV/0!</v>
      </c>
      <c r="VC117" s="378" t="e">
        <f t="shared" si="91"/>
        <v>#DIV/0!</v>
      </c>
      <c r="VD117" s="378" t="e">
        <f t="shared" si="91"/>
        <v>#DIV/0!</v>
      </c>
      <c r="VE117" s="378" t="e">
        <f t="shared" si="91"/>
        <v>#DIV/0!</v>
      </c>
      <c r="VF117" s="378" t="e">
        <f t="shared" si="91"/>
        <v>#DIV/0!</v>
      </c>
      <c r="VG117" s="378" t="e">
        <f t="shared" si="91"/>
        <v>#DIV/0!</v>
      </c>
      <c r="VH117" s="378" t="e">
        <f t="shared" si="91"/>
        <v>#DIV/0!</v>
      </c>
      <c r="VI117" s="378" t="e">
        <f t="shared" si="91"/>
        <v>#DIV/0!</v>
      </c>
      <c r="VJ117" s="378" t="e">
        <f t="shared" si="91"/>
        <v>#DIV/0!</v>
      </c>
      <c r="VK117" s="378" t="e">
        <f t="shared" si="91"/>
        <v>#DIV/0!</v>
      </c>
      <c r="VL117" s="378" t="e">
        <f t="shared" si="91"/>
        <v>#DIV/0!</v>
      </c>
      <c r="VM117" s="378" t="e">
        <f t="shared" si="91"/>
        <v>#DIV/0!</v>
      </c>
      <c r="VN117" s="378" t="e">
        <f t="shared" si="91"/>
        <v>#DIV/0!</v>
      </c>
      <c r="VO117" s="378" t="e">
        <f t="shared" si="91"/>
        <v>#DIV/0!</v>
      </c>
      <c r="VP117" s="378" t="e">
        <f t="shared" si="91"/>
        <v>#DIV/0!</v>
      </c>
      <c r="VQ117" s="378" t="e">
        <f t="shared" si="91"/>
        <v>#DIV/0!</v>
      </c>
      <c r="VR117" s="378" t="e">
        <f t="shared" si="91"/>
        <v>#DIV/0!</v>
      </c>
      <c r="VS117" s="378" t="e">
        <f t="shared" si="91"/>
        <v>#DIV/0!</v>
      </c>
      <c r="VT117" s="378" t="e">
        <f t="shared" si="91"/>
        <v>#DIV/0!</v>
      </c>
      <c r="VU117" s="378" t="e">
        <f t="shared" si="91"/>
        <v>#DIV/0!</v>
      </c>
      <c r="VV117" s="378" t="e">
        <f t="shared" si="91"/>
        <v>#DIV/0!</v>
      </c>
      <c r="VW117" s="378" t="e">
        <f t="shared" si="91"/>
        <v>#DIV/0!</v>
      </c>
      <c r="VX117" s="378" t="e">
        <f t="shared" si="91"/>
        <v>#DIV/0!</v>
      </c>
      <c r="VY117" s="378" t="e">
        <f t="shared" si="91"/>
        <v>#DIV/0!</v>
      </c>
      <c r="VZ117" s="378" t="e">
        <f t="shared" si="91"/>
        <v>#DIV/0!</v>
      </c>
      <c r="WA117" s="378" t="e">
        <f t="shared" si="91"/>
        <v>#DIV/0!</v>
      </c>
      <c r="WB117" s="378" t="e">
        <f t="shared" si="91"/>
        <v>#DIV/0!</v>
      </c>
      <c r="WC117" s="378" t="e">
        <f t="shared" si="91"/>
        <v>#DIV/0!</v>
      </c>
      <c r="WD117" s="378" t="e">
        <f t="shared" si="91"/>
        <v>#DIV/0!</v>
      </c>
      <c r="WE117" s="378" t="e">
        <f t="shared" si="91"/>
        <v>#DIV/0!</v>
      </c>
      <c r="WF117" s="378" t="e">
        <f t="shared" si="91"/>
        <v>#DIV/0!</v>
      </c>
      <c r="WG117" s="378" t="e">
        <f t="shared" si="91"/>
        <v>#DIV/0!</v>
      </c>
      <c r="WH117" s="378" t="e">
        <f t="shared" si="91"/>
        <v>#DIV/0!</v>
      </c>
      <c r="WI117" s="378" t="e">
        <f t="shared" si="91"/>
        <v>#DIV/0!</v>
      </c>
    </row>
    <row r="118" spans="1:607">
      <c r="A118" s="348"/>
      <c r="B118" s="360" t="s">
        <v>850</v>
      </c>
      <c r="C118" s="348"/>
      <c r="D118" s="348"/>
      <c r="E118" s="348"/>
      <c r="F118" s="348"/>
      <c r="G118" s="361" t="str">
        <f t="shared" si="2"/>
        <v/>
      </c>
      <c r="H118" s="361" t="str">
        <f t="shared" si="3"/>
        <v/>
      </c>
      <c r="I118" s="397"/>
      <c r="J118" s="348"/>
      <c r="K118" s="348"/>
      <c r="L118" s="348"/>
      <c r="M118" s="348"/>
      <c r="N118" s="400"/>
      <c r="O118" s="400"/>
      <c r="P118" s="400"/>
      <c r="Q118" s="400"/>
      <c r="R118" s="400"/>
      <c r="S118" s="400"/>
      <c r="T118" s="400"/>
      <c r="U118" s="400"/>
      <c r="V118" s="400"/>
      <c r="W118" s="400"/>
      <c r="X118" s="400"/>
      <c r="Y118" s="400"/>
      <c r="Z118" s="400"/>
      <c r="AA118" s="400"/>
      <c r="AB118" s="400"/>
      <c r="AC118" s="400"/>
      <c r="AD118" s="400"/>
      <c r="AE118" s="400"/>
      <c r="AF118" s="400"/>
      <c r="AG118" s="400"/>
      <c r="AH118" s="400"/>
      <c r="AI118" s="400"/>
      <c r="AJ118" s="400"/>
      <c r="AK118" s="400"/>
      <c r="AL118" s="400"/>
      <c r="AM118" s="400"/>
      <c r="AN118" s="400"/>
      <c r="AO118" s="400"/>
      <c r="AP118" s="400"/>
      <c r="AQ118" s="400"/>
      <c r="AR118" s="400"/>
      <c r="AS118" s="400"/>
      <c r="AT118" s="400"/>
      <c r="AU118" s="400"/>
      <c r="AV118" s="400"/>
      <c r="AW118" s="400"/>
      <c r="AX118" s="400"/>
      <c r="AY118" s="400"/>
      <c r="AZ118" s="400"/>
      <c r="BA118" s="400"/>
      <c r="BB118" s="400"/>
      <c r="BC118" s="400"/>
      <c r="BD118" s="400"/>
      <c r="BE118" s="400"/>
      <c r="BF118" s="400"/>
      <c r="BG118" s="400"/>
      <c r="BH118" s="400"/>
      <c r="BI118" s="400"/>
      <c r="BJ118" s="400"/>
      <c r="BK118" s="400"/>
      <c r="BL118" s="400"/>
      <c r="BM118" s="400"/>
      <c r="BN118" s="400"/>
      <c r="BO118" s="400"/>
      <c r="BP118" s="400"/>
      <c r="BQ118" s="400"/>
      <c r="BR118" s="400"/>
      <c r="BS118" s="400"/>
      <c r="BT118" s="400"/>
      <c r="BU118" s="400"/>
      <c r="BV118" s="400"/>
      <c r="BW118" s="400"/>
      <c r="BX118" s="400"/>
      <c r="BY118" s="400"/>
      <c r="BZ118" s="400"/>
      <c r="CA118" s="400"/>
      <c r="CB118" s="400"/>
      <c r="CC118" s="400"/>
      <c r="CD118" s="400"/>
      <c r="CE118" s="400"/>
      <c r="CF118" s="400"/>
      <c r="CG118" s="400"/>
      <c r="CH118" s="400"/>
      <c r="CI118" s="400"/>
      <c r="CJ118" s="400"/>
      <c r="CK118" s="400"/>
      <c r="CL118" s="400"/>
      <c r="CM118" s="400"/>
      <c r="CN118" s="400"/>
      <c r="CO118" s="400"/>
      <c r="CP118" s="400"/>
      <c r="CQ118" s="400"/>
      <c r="CR118" s="400"/>
      <c r="CS118" s="400"/>
      <c r="CT118" s="400"/>
      <c r="CU118" s="400"/>
      <c r="CV118" s="400"/>
      <c r="CW118" s="400"/>
      <c r="CX118" s="400"/>
      <c r="CY118" s="400"/>
      <c r="CZ118" s="362"/>
      <c r="DA118" s="900"/>
      <c r="DB118" s="899" t="s">
        <v>1280</v>
      </c>
      <c r="DC118" s="899"/>
      <c r="DD118" s="378" t="e">
        <f>ROUND(AVERAGE(DD32:DD40),10)</f>
        <v>#DIV/0!</v>
      </c>
      <c r="DE118" s="378" t="e">
        <f t="shared" ref="DE118:FP118" si="92">ROUND(AVERAGE(DE32:DE40),10)</f>
        <v>#DIV/0!</v>
      </c>
      <c r="DF118" s="378" t="e">
        <f t="shared" si="92"/>
        <v>#DIV/0!</v>
      </c>
      <c r="DG118" s="378" t="e">
        <f t="shared" si="92"/>
        <v>#DIV/0!</v>
      </c>
      <c r="DH118" s="378" t="e">
        <f t="shared" si="92"/>
        <v>#DIV/0!</v>
      </c>
      <c r="DI118" s="378" t="e">
        <f t="shared" si="92"/>
        <v>#DIV/0!</v>
      </c>
      <c r="DJ118" s="378" t="e">
        <f t="shared" si="92"/>
        <v>#DIV/0!</v>
      </c>
      <c r="DK118" s="378" t="e">
        <f t="shared" si="92"/>
        <v>#DIV/0!</v>
      </c>
      <c r="DL118" s="378" t="e">
        <f t="shared" si="92"/>
        <v>#DIV/0!</v>
      </c>
      <c r="DM118" s="378" t="e">
        <f t="shared" si="92"/>
        <v>#DIV/0!</v>
      </c>
      <c r="DN118" s="378" t="e">
        <f t="shared" si="92"/>
        <v>#DIV/0!</v>
      </c>
      <c r="DO118" s="378" t="e">
        <f t="shared" si="92"/>
        <v>#DIV/0!</v>
      </c>
      <c r="DP118" s="378" t="e">
        <f t="shared" si="92"/>
        <v>#DIV/0!</v>
      </c>
      <c r="DQ118" s="378" t="e">
        <f t="shared" si="92"/>
        <v>#DIV/0!</v>
      </c>
      <c r="DR118" s="378" t="e">
        <f t="shared" si="92"/>
        <v>#DIV/0!</v>
      </c>
      <c r="DS118" s="378" t="e">
        <f t="shared" si="92"/>
        <v>#DIV/0!</v>
      </c>
      <c r="DT118" s="378" t="e">
        <f t="shared" si="92"/>
        <v>#DIV/0!</v>
      </c>
      <c r="DU118" s="378" t="e">
        <f t="shared" si="92"/>
        <v>#DIV/0!</v>
      </c>
      <c r="DV118" s="378" t="e">
        <f t="shared" si="92"/>
        <v>#DIV/0!</v>
      </c>
      <c r="DW118" s="378" t="e">
        <f t="shared" si="92"/>
        <v>#DIV/0!</v>
      </c>
      <c r="DX118" s="378" t="e">
        <f t="shared" si="92"/>
        <v>#DIV/0!</v>
      </c>
      <c r="DY118" s="378" t="e">
        <f t="shared" si="92"/>
        <v>#DIV/0!</v>
      </c>
      <c r="DZ118" s="378" t="e">
        <f t="shared" si="92"/>
        <v>#DIV/0!</v>
      </c>
      <c r="EA118" s="378" t="e">
        <f t="shared" si="92"/>
        <v>#DIV/0!</v>
      </c>
      <c r="EB118" s="378" t="e">
        <f t="shared" si="92"/>
        <v>#DIV/0!</v>
      </c>
      <c r="EC118" s="378" t="e">
        <f t="shared" si="92"/>
        <v>#DIV/0!</v>
      </c>
      <c r="ED118" s="378" t="e">
        <f t="shared" si="92"/>
        <v>#DIV/0!</v>
      </c>
      <c r="EE118" s="378" t="e">
        <f t="shared" si="92"/>
        <v>#DIV/0!</v>
      </c>
      <c r="EF118" s="378" t="e">
        <f t="shared" si="92"/>
        <v>#DIV/0!</v>
      </c>
      <c r="EG118" s="378" t="e">
        <f t="shared" si="92"/>
        <v>#DIV/0!</v>
      </c>
      <c r="EH118" s="378" t="e">
        <f t="shared" si="92"/>
        <v>#DIV/0!</v>
      </c>
      <c r="EI118" s="378" t="e">
        <f t="shared" si="92"/>
        <v>#DIV/0!</v>
      </c>
      <c r="EJ118" s="378" t="e">
        <f t="shared" si="92"/>
        <v>#DIV/0!</v>
      </c>
      <c r="EK118" s="378" t="e">
        <f t="shared" si="92"/>
        <v>#DIV/0!</v>
      </c>
      <c r="EL118" s="378" t="e">
        <f t="shared" si="92"/>
        <v>#DIV/0!</v>
      </c>
      <c r="EM118" s="378" t="e">
        <f t="shared" si="92"/>
        <v>#DIV/0!</v>
      </c>
      <c r="EN118" s="378" t="e">
        <f t="shared" si="92"/>
        <v>#DIV/0!</v>
      </c>
      <c r="EO118" s="378" t="e">
        <f t="shared" si="92"/>
        <v>#DIV/0!</v>
      </c>
      <c r="EP118" s="378" t="e">
        <f t="shared" si="92"/>
        <v>#DIV/0!</v>
      </c>
      <c r="EQ118" s="378" t="e">
        <f t="shared" si="92"/>
        <v>#DIV/0!</v>
      </c>
      <c r="ER118" s="378" t="e">
        <f t="shared" si="92"/>
        <v>#DIV/0!</v>
      </c>
      <c r="ES118" s="378" t="e">
        <f t="shared" si="92"/>
        <v>#DIV/0!</v>
      </c>
      <c r="ET118" s="378" t="e">
        <f t="shared" si="92"/>
        <v>#DIV/0!</v>
      </c>
      <c r="EU118" s="378" t="e">
        <f t="shared" si="92"/>
        <v>#DIV/0!</v>
      </c>
      <c r="EV118" s="378" t="e">
        <f t="shared" si="92"/>
        <v>#DIV/0!</v>
      </c>
      <c r="EW118" s="378" t="e">
        <f t="shared" si="92"/>
        <v>#DIV/0!</v>
      </c>
      <c r="EX118" s="378" t="e">
        <f t="shared" si="92"/>
        <v>#DIV/0!</v>
      </c>
      <c r="EY118" s="378" t="e">
        <f t="shared" si="92"/>
        <v>#DIV/0!</v>
      </c>
      <c r="EZ118" s="378" t="e">
        <f t="shared" si="92"/>
        <v>#DIV/0!</v>
      </c>
      <c r="FA118" s="378" t="e">
        <f t="shared" si="92"/>
        <v>#DIV/0!</v>
      </c>
      <c r="FB118" s="378" t="e">
        <f t="shared" si="92"/>
        <v>#DIV/0!</v>
      </c>
      <c r="FC118" s="378" t="e">
        <f t="shared" si="92"/>
        <v>#DIV/0!</v>
      </c>
      <c r="FD118" s="378" t="e">
        <f t="shared" si="92"/>
        <v>#DIV/0!</v>
      </c>
      <c r="FE118" s="378" t="e">
        <f t="shared" si="92"/>
        <v>#DIV/0!</v>
      </c>
      <c r="FF118" s="378" t="e">
        <f t="shared" si="92"/>
        <v>#DIV/0!</v>
      </c>
      <c r="FG118" s="378" t="e">
        <f t="shared" si="92"/>
        <v>#DIV/0!</v>
      </c>
      <c r="FH118" s="378" t="e">
        <f t="shared" si="92"/>
        <v>#DIV/0!</v>
      </c>
      <c r="FI118" s="378" t="e">
        <f t="shared" si="92"/>
        <v>#DIV/0!</v>
      </c>
      <c r="FJ118" s="378" t="e">
        <f t="shared" si="92"/>
        <v>#DIV/0!</v>
      </c>
      <c r="FK118" s="378" t="e">
        <f t="shared" si="92"/>
        <v>#DIV/0!</v>
      </c>
      <c r="FL118" s="378" t="e">
        <f t="shared" si="92"/>
        <v>#DIV/0!</v>
      </c>
      <c r="FM118" s="378" t="e">
        <f t="shared" si="92"/>
        <v>#DIV/0!</v>
      </c>
      <c r="FN118" s="378" t="e">
        <f t="shared" si="92"/>
        <v>#DIV/0!</v>
      </c>
      <c r="FO118" s="378" t="e">
        <f t="shared" si="92"/>
        <v>#DIV/0!</v>
      </c>
      <c r="FP118" s="378" t="e">
        <f t="shared" si="92"/>
        <v>#DIV/0!</v>
      </c>
      <c r="FQ118" s="378" t="e">
        <f t="shared" ref="FQ118:IB118" si="93">ROUND(AVERAGE(FQ32:FQ40),10)</f>
        <v>#DIV/0!</v>
      </c>
      <c r="FR118" s="378" t="e">
        <f t="shared" si="93"/>
        <v>#DIV/0!</v>
      </c>
      <c r="FS118" s="378" t="e">
        <f t="shared" si="93"/>
        <v>#DIV/0!</v>
      </c>
      <c r="FT118" s="378" t="e">
        <f t="shared" si="93"/>
        <v>#DIV/0!</v>
      </c>
      <c r="FU118" s="378" t="e">
        <f t="shared" si="93"/>
        <v>#DIV/0!</v>
      </c>
      <c r="FV118" s="378" t="e">
        <f t="shared" si="93"/>
        <v>#DIV/0!</v>
      </c>
      <c r="FW118" s="378" t="e">
        <f t="shared" si="93"/>
        <v>#DIV/0!</v>
      </c>
      <c r="FX118" s="378" t="e">
        <f t="shared" si="93"/>
        <v>#DIV/0!</v>
      </c>
      <c r="FY118" s="378" t="e">
        <f t="shared" si="93"/>
        <v>#DIV/0!</v>
      </c>
      <c r="FZ118" s="378" t="e">
        <f t="shared" si="93"/>
        <v>#DIV/0!</v>
      </c>
      <c r="GA118" s="378" t="e">
        <f t="shared" si="93"/>
        <v>#DIV/0!</v>
      </c>
      <c r="GB118" s="378" t="e">
        <f t="shared" si="93"/>
        <v>#DIV/0!</v>
      </c>
      <c r="GC118" s="378" t="e">
        <f t="shared" si="93"/>
        <v>#DIV/0!</v>
      </c>
      <c r="GD118" s="378" t="e">
        <f t="shared" si="93"/>
        <v>#DIV/0!</v>
      </c>
      <c r="GE118" s="378" t="e">
        <f t="shared" si="93"/>
        <v>#DIV/0!</v>
      </c>
      <c r="GF118" s="378" t="e">
        <f t="shared" si="93"/>
        <v>#DIV/0!</v>
      </c>
      <c r="GG118" s="378" t="e">
        <f t="shared" si="93"/>
        <v>#DIV/0!</v>
      </c>
      <c r="GH118" s="378" t="e">
        <f t="shared" si="93"/>
        <v>#DIV/0!</v>
      </c>
      <c r="GI118" s="378" t="e">
        <f t="shared" si="93"/>
        <v>#DIV/0!</v>
      </c>
      <c r="GJ118" s="378" t="e">
        <f t="shared" si="93"/>
        <v>#DIV/0!</v>
      </c>
      <c r="GK118" s="378" t="e">
        <f t="shared" si="93"/>
        <v>#DIV/0!</v>
      </c>
      <c r="GL118" s="378" t="e">
        <f t="shared" si="93"/>
        <v>#DIV/0!</v>
      </c>
      <c r="GM118" s="378" t="e">
        <f t="shared" si="93"/>
        <v>#DIV/0!</v>
      </c>
      <c r="GN118" s="378" t="e">
        <f t="shared" si="93"/>
        <v>#DIV/0!</v>
      </c>
      <c r="GO118" s="378" t="e">
        <f t="shared" si="93"/>
        <v>#DIV/0!</v>
      </c>
      <c r="GP118" s="378" t="e">
        <f t="shared" si="93"/>
        <v>#DIV/0!</v>
      </c>
      <c r="GQ118" s="378" t="e">
        <f t="shared" si="93"/>
        <v>#DIV/0!</v>
      </c>
      <c r="GR118" s="378" t="e">
        <f t="shared" si="93"/>
        <v>#DIV/0!</v>
      </c>
      <c r="GS118" s="378" t="e">
        <f t="shared" si="93"/>
        <v>#DIV/0!</v>
      </c>
      <c r="GT118" s="378" t="e">
        <f t="shared" si="93"/>
        <v>#DIV/0!</v>
      </c>
      <c r="GU118" s="378" t="e">
        <f t="shared" si="93"/>
        <v>#DIV/0!</v>
      </c>
      <c r="GV118" s="378" t="e">
        <f t="shared" si="93"/>
        <v>#DIV/0!</v>
      </c>
      <c r="GW118" s="378" t="e">
        <f t="shared" si="93"/>
        <v>#DIV/0!</v>
      </c>
      <c r="GX118" s="378" t="e">
        <f t="shared" si="93"/>
        <v>#DIV/0!</v>
      </c>
      <c r="GY118" s="378" t="e">
        <f t="shared" si="93"/>
        <v>#DIV/0!</v>
      </c>
      <c r="GZ118" s="378" t="e">
        <f t="shared" si="93"/>
        <v>#DIV/0!</v>
      </c>
      <c r="HA118" s="378" t="e">
        <f t="shared" si="93"/>
        <v>#DIV/0!</v>
      </c>
      <c r="HB118" s="378" t="e">
        <f t="shared" si="93"/>
        <v>#DIV/0!</v>
      </c>
      <c r="HC118" s="378" t="e">
        <f t="shared" si="93"/>
        <v>#DIV/0!</v>
      </c>
      <c r="HD118" s="378" t="e">
        <f t="shared" si="93"/>
        <v>#DIV/0!</v>
      </c>
      <c r="HE118" s="378" t="e">
        <f t="shared" si="93"/>
        <v>#DIV/0!</v>
      </c>
      <c r="HF118" s="378" t="e">
        <f t="shared" si="93"/>
        <v>#DIV/0!</v>
      </c>
      <c r="HG118" s="378" t="e">
        <f t="shared" si="93"/>
        <v>#DIV/0!</v>
      </c>
      <c r="HH118" s="378" t="e">
        <f t="shared" si="93"/>
        <v>#DIV/0!</v>
      </c>
      <c r="HI118" s="378" t="e">
        <f t="shared" si="93"/>
        <v>#DIV/0!</v>
      </c>
      <c r="HJ118" s="378" t="e">
        <f t="shared" si="93"/>
        <v>#DIV/0!</v>
      </c>
      <c r="HK118" s="378" t="e">
        <f t="shared" si="93"/>
        <v>#DIV/0!</v>
      </c>
      <c r="HL118" s="378" t="e">
        <f t="shared" si="93"/>
        <v>#DIV/0!</v>
      </c>
      <c r="HM118" s="378" t="e">
        <f t="shared" si="93"/>
        <v>#DIV/0!</v>
      </c>
      <c r="HN118" s="378" t="e">
        <f t="shared" si="93"/>
        <v>#DIV/0!</v>
      </c>
      <c r="HO118" s="378" t="e">
        <f t="shared" si="93"/>
        <v>#DIV/0!</v>
      </c>
      <c r="HP118" s="378" t="e">
        <f t="shared" si="93"/>
        <v>#DIV/0!</v>
      </c>
      <c r="HQ118" s="378" t="e">
        <f t="shared" si="93"/>
        <v>#DIV/0!</v>
      </c>
      <c r="HR118" s="378" t="e">
        <f t="shared" si="93"/>
        <v>#DIV/0!</v>
      </c>
      <c r="HS118" s="378" t="e">
        <f t="shared" si="93"/>
        <v>#DIV/0!</v>
      </c>
      <c r="HT118" s="378" t="e">
        <f t="shared" si="93"/>
        <v>#DIV/0!</v>
      </c>
      <c r="HU118" s="378" t="e">
        <f t="shared" si="93"/>
        <v>#DIV/0!</v>
      </c>
      <c r="HV118" s="378" t="e">
        <f t="shared" si="93"/>
        <v>#DIV/0!</v>
      </c>
      <c r="HW118" s="378" t="e">
        <f t="shared" si="93"/>
        <v>#DIV/0!</v>
      </c>
      <c r="HX118" s="378" t="e">
        <f t="shared" si="93"/>
        <v>#DIV/0!</v>
      </c>
      <c r="HY118" s="378" t="e">
        <f t="shared" si="93"/>
        <v>#DIV/0!</v>
      </c>
      <c r="HZ118" s="378" t="e">
        <f t="shared" si="93"/>
        <v>#DIV/0!</v>
      </c>
      <c r="IA118" s="378" t="e">
        <f t="shared" si="93"/>
        <v>#DIV/0!</v>
      </c>
      <c r="IB118" s="378" t="e">
        <f t="shared" si="93"/>
        <v>#DIV/0!</v>
      </c>
      <c r="IC118" s="378" t="e">
        <f t="shared" ref="IC118:KN118" si="94">ROUND(AVERAGE(IC32:IC40),10)</f>
        <v>#DIV/0!</v>
      </c>
      <c r="ID118" s="378" t="e">
        <f t="shared" si="94"/>
        <v>#DIV/0!</v>
      </c>
      <c r="IE118" s="378" t="e">
        <f t="shared" si="94"/>
        <v>#DIV/0!</v>
      </c>
      <c r="IF118" s="378" t="e">
        <f t="shared" si="94"/>
        <v>#DIV/0!</v>
      </c>
      <c r="IG118" s="378" t="e">
        <f t="shared" si="94"/>
        <v>#DIV/0!</v>
      </c>
      <c r="IH118" s="378" t="e">
        <f t="shared" si="94"/>
        <v>#DIV/0!</v>
      </c>
      <c r="II118" s="378" t="e">
        <f t="shared" si="94"/>
        <v>#DIV/0!</v>
      </c>
      <c r="IJ118" s="378" t="e">
        <f t="shared" si="94"/>
        <v>#DIV/0!</v>
      </c>
      <c r="IK118" s="378" t="e">
        <f t="shared" si="94"/>
        <v>#DIV/0!</v>
      </c>
      <c r="IL118" s="378" t="e">
        <f t="shared" si="94"/>
        <v>#DIV/0!</v>
      </c>
      <c r="IM118" s="378" t="e">
        <f t="shared" si="94"/>
        <v>#DIV/0!</v>
      </c>
      <c r="IN118" s="378" t="e">
        <f t="shared" si="94"/>
        <v>#DIV/0!</v>
      </c>
      <c r="IO118" s="378" t="e">
        <f t="shared" si="94"/>
        <v>#DIV/0!</v>
      </c>
      <c r="IP118" s="378" t="e">
        <f t="shared" si="94"/>
        <v>#DIV/0!</v>
      </c>
      <c r="IQ118" s="378" t="e">
        <f t="shared" si="94"/>
        <v>#DIV/0!</v>
      </c>
      <c r="IR118" s="378" t="e">
        <f t="shared" si="94"/>
        <v>#DIV/0!</v>
      </c>
      <c r="IS118" s="378" t="e">
        <f t="shared" si="94"/>
        <v>#DIV/0!</v>
      </c>
      <c r="IT118" s="378" t="e">
        <f t="shared" si="94"/>
        <v>#DIV/0!</v>
      </c>
      <c r="IU118" s="378" t="e">
        <f t="shared" si="94"/>
        <v>#DIV/0!</v>
      </c>
      <c r="IV118" s="378" t="e">
        <f t="shared" si="94"/>
        <v>#DIV/0!</v>
      </c>
      <c r="IW118" s="378" t="e">
        <f t="shared" si="94"/>
        <v>#DIV/0!</v>
      </c>
      <c r="IX118" s="378" t="e">
        <f t="shared" si="94"/>
        <v>#DIV/0!</v>
      </c>
      <c r="IY118" s="378" t="e">
        <f t="shared" si="94"/>
        <v>#DIV/0!</v>
      </c>
      <c r="IZ118" s="378" t="e">
        <f t="shared" si="94"/>
        <v>#DIV/0!</v>
      </c>
      <c r="JA118" s="378" t="e">
        <f t="shared" si="94"/>
        <v>#DIV/0!</v>
      </c>
      <c r="JB118" s="378" t="e">
        <f t="shared" si="94"/>
        <v>#DIV/0!</v>
      </c>
      <c r="JC118" s="378" t="e">
        <f t="shared" si="94"/>
        <v>#DIV/0!</v>
      </c>
      <c r="JD118" s="378" t="e">
        <f t="shared" si="94"/>
        <v>#DIV/0!</v>
      </c>
      <c r="JE118" s="378" t="e">
        <f t="shared" si="94"/>
        <v>#DIV/0!</v>
      </c>
      <c r="JF118" s="378" t="e">
        <f t="shared" si="94"/>
        <v>#DIV/0!</v>
      </c>
      <c r="JG118" s="378" t="e">
        <f t="shared" si="94"/>
        <v>#DIV/0!</v>
      </c>
      <c r="JH118" s="378" t="e">
        <f t="shared" si="94"/>
        <v>#DIV/0!</v>
      </c>
      <c r="JI118" s="378" t="e">
        <f t="shared" si="94"/>
        <v>#DIV/0!</v>
      </c>
      <c r="JJ118" s="378" t="e">
        <f t="shared" si="94"/>
        <v>#DIV/0!</v>
      </c>
      <c r="JK118" s="378" t="e">
        <f t="shared" si="94"/>
        <v>#DIV/0!</v>
      </c>
      <c r="JL118" s="378" t="e">
        <f t="shared" si="94"/>
        <v>#DIV/0!</v>
      </c>
      <c r="JM118" s="378" t="e">
        <f t="shared" si="94"/>
        <v>#DIV/0!</v>
      </c>
      <c r="JN118" s="378" t="e">
        <f t="shared" si="94"/>
        <v>#DIV/0!</v>
      </c>
      <c r="JO118" s="378" t="e">
        <f t="shared" si="94"/>
        <v>#DIV/0!</v>
      </c>
      <c r="JP118" s="378" t="e">
        <f t="shared" si="94"/>
        <v>#DIV/0!</v>
      </c>
      <c r="JQ118" s="378" t="e">
        <f t="shared" si="94"/>
        <v>#DIV/0!</v>
      </c>
      <c r="JR118" s="378" t="e">
        <f t="shared" si="94"/>
        <v>#DIV/0!</v>
      </c>
      <c r="JS118" s="378" t="e">
        <f t="shared" si="94"/>
        <v>#DIV/0!</v>
      </c>
      <c r="JT118" s="378" t="e">
        <f t="shared" si="94"/>
        <v>#DIV/0!</v>
      </c>
      <c r="JU118" s="378" t="e">
        <f t="shared" si="94"/>
        <v>#DIV/0!</v>
      </c>
      <c r="JV118" s="378" t="e">
        <f t="shared" si="94"/>
        <v>#DIV/0!</v>
      </c>
      <c r="JW118" s="378" t="e">
        <f t="shared" si="94"/>
        <v>#DIV/0!</v>
      </c>
      <c r="JX118" s="378" t="e">
        <f t="shared" si="94"/>
        <v>#DIV/0!</v>
      </c>
      <c r="JY118" s="378" t="e">
        <f t="shared" si="94"/>
        <v>#DIV/0!</v>
      </c>
      <c r="JZ118" s="378" t="e">
        <f t="shared" si="94"/>
        <v>#DIV/0!</v>
      </c>
      <c r="KA118" s="378" t="e">
        <f t="shared" si="94"/>
        <v>#DIV/0!</v>
      </c>
      <c r="KB118" s="378" t="e">
        <f t="shared" si="94"/>
        <v>#DIV/0!</v>
      </c>
      <c r="KC118" s="378" t="e">
        <f t="shared" si="94"/>
        <v>#DIV/0!</v>
      </c>
      <c r="KD118" s="378" t="e">
        <f t="shared" si="94"/>
        <v>#DIV/0!</v>
      </c>
      <c r="KE118" s="378" t="e">
        <f t="shared" si="94"/>
        <v>#DIV/0!</v>
      </c>
      <c r="KF118" s="378" t="e">
        <f t="shared" si="94"/>
        <v>#DIV/0!</v>
      </c>
      <c r="KG118" s="378" t="e">
        <f t="shared" si="94"/>
        <v>#DIV/0!</v>
      </c>
      <c r="KH118" s="378" t="e">
        <f t="shared" si="94"/>
        <v>#DIV/0!</v>
      </c>
      <c r="KI118" s="378" t="e">
        <f t="shared" si="94"/>
        <v>#DIV/0!</v>
      </c>
      <c r="KJ118" s="378" t="e">
        <f t="shared" si="94"/>
        <v>#DIV/0!</v>
      </c>
      <c r="KK118" s="378" t="e">
        <f t="shared" si="94"/>
        <v>#DIV/0!</v>
      </c>
      <c r="KL118" s="378" t="e">
        <f t="shared" si="94"/>
        <v>#DIV/0!</v>
      </c>
      <c r="KM118" s="378" t="e">
        <f t="shared" si="94"/>
        <v>#DIV/0!</v>
      </c>
      <c r="KN118" s="378" t="e">
        <f t="shared" si="94"/>
        <v>#DIV/0!</v>
      </c>
      <c r="KO118" s="378" t="e">
        <f t="shared" ref="KO118:MZ118" si="95">ROUND(AVERAGE(KO32:KO40),10)</f>
        <v>#DIV/0!</v>
      </c>
      <c r="KP118" s="378" t="e">
        <f t="shared" si="95"/>
        <v>#DIV/0!</v>
      </c>
      <c r="KQ118" s="378" t="e">
        <f t="shared" si="95"/>
        <v>#DIV/0!</v>
      </c>
      <c r="KR118" s="378" t="e">
        <f t="shared" si="95"/>
        <v>#DIV/0!</v>
      </c>
      <c r="KS118" s="378" t="e">
        <f t="shared" si="95"/>
        <v>#DIV/0!</v>
      </c>
      <c r="KT118" s="378" t="e">
        <f t="shared" si="95"/>
        <v>#DIV/0!</v>
      </c>
      <c r="KU118" s="378" t="e">
        <f t="shared" si="95"/>
        <v>#DIV/0!</v>
      </c>
      <c r="KV118" s="378" t="e">
        <f t="shared" si="95"/>
        <v>#DIV/0!</v>
      </c>
      <c r="KW118" s="378" t="e">
        <f t="shared" si="95"/>
        <v>#DIV/0!</v>
      </c>
      <c r="KX118" s="378" t="e">
        <f t="shared" si="95"/>
        <v>#DIV/0!</v>
      </c>
      <c r="KY118" s="378" t="e">
        <f t="shared" si="95"/>
        <v>#DIV/0!</v>
      </c>
      <c r="KZ118" s="378" t="e">
        <f t="shared" si="95"/>
        <v>#DIV/0!</v>
      </c>
      <c r="LA118" s="378" t="e">
        <f t="shared" si="95"/>
        <v>#DIV/0!</v>
      </c>
      <c r="LB118" s="378" t="e">
        <f t="shared" si="95"/>
        <v>#DIV/0!</v>
      </c>
      <c r="LC118" s="378" t="e">
        <f t="shared" si="95"/>
        <v>#DIV/0!</v>
      </c>
      <c r="LD118" s="378" t="e">
        <f t="shared" si="95"/>
        <v>#DIV/0!</v>
      </c>
      <c r="LE118" s="378" t="e">
        <f t="shared" si="95"/>
        <v>#DIV/0!</v>
      </c>
      <c r="LF118" s="378" t="e">
        <f t="shared" si="95"/>
        <v>#DIV/0!</v>
      </c>
      <c r="LG118" s="378" t="e">
        <f t="shared" si="95"/>
        <v>#DIV/0!</v>
      </c>
      <c r="LH118" s="378" t="e">
        <f t="shared" si="95"/>
        <v>#DIV/0!</v>
      </c>
      <c r="LI118" s="378" t="e">
        <f t="shared" si="95"/>
        <v>#DIV/0!</v>
      </c>
      <c r="LJ118" s="378" t="e">
        <f t="shared" si="95"/>
        <v>#DIV/0!</v>
      </c>
      <c r="LK118" s="378" t="e">
        <f t="shared" si="95"/>
        <v>#DIV/0!</v>
      </c>
      <c r="LL118" s="378" t="e">
        <f t="shared" si="95"/>
        <v>#DIV/0!</v>
      </c>
      <c r="LM118" s="378" t="e">
        <f t="shared" si="95"/>
        <v>#DIV/0!</v>
      </c>
      <c r="LN118" s="378" t="e">
        <f t="shared" si="95"/>
        <v>#DIV/0!</v>
      </c>
      <c r="LO118" s="378" t="e">
        <f t="shared" si="95"/>
        <v>#DIV/0!</v>
      </c>
      <c r="LP118" s="378" t="e">
        <f t="shared" si="95"/>
        <v>#DIV/0!</v>
      </c>
      <c r="LQ118" s="378" t="e">
        <f t="shared" si="95"/>
        <v>#DIV/0!</v>
      </c>
      <c r="LR118" s="378" t="e">
        <f t="shared" si="95"/>
        <v>#DIV/0!</v>
      </c>
      <c r="LS118" s="378" t="e">
        <f t="shared" si="95"/>
        <v>#DIV/0!</v>
      </c>
      <c r="LT118" s="378" t="e">
        <f t="shared" si="95"/>
        <v>#DIV/0!</v>
      </c>
      <c r="LU118" s="378" t="e">
        <f t="shared" si="95"/>
        <v>#DIV/0!</v>
      </c>
      <c r="LV118" s="378" t="e">
        <f t="shared" si="95"/>
        <v>#DIV/0!</v>
      </c>
      <c r="LW118" s="378" t="e">
        <f t="shared" si="95"/>
        <v>#DIV/0!</v>
      </c>
      <c r="LX118" s="378" t="e">
        <f t="shared" si="95"/>
        <v>#DIV/0!</v>
      </c>
      <c r="LY118" s="378" t="e">
        <f t="shared" si="95"/>
        <v>#DIV/0!</v>
      </c>
      <c r="LZ118" s="378" t="e">
        <f t="shared" si="95"/>
        <v>#DIV/0!</v>
      </c>
      <c r="MA118" s="378" t="e">
        <f t="shared" si="95"/>
        <v>#DIV/0!</v>
      </c>
      <c r="MB118" s="378" t="e">
        <f t="shared" si="95"/>
        <v>#DIV/0!</v>
      </c>
      <c r="MC118" s="378" t="e">
        <f t="shared" si="95"/>
        <v>#DIV/0!</v>
      </c>
      <c r="MD118" s="378" t="e">
        <f t="shared" si="95"/>
        <v>#DIV/0!</v>
      </c>
      <c r="ME118" s="378" t="e">
        <f t="shared" si="95"/>
        <v>#DIV/0!</v>
      </c>
      <c r="MF118" s="378" t="e">
        <f t="shared" si="95"/>
        <v>#DIV/0!</v>
      </c>
      <c r="MG118" s="378" t="e">
        <f t="shared" si="95"/>
        <v>#DIV/0!</v>
      </c>
      <c r="MH118" s="378" t="e">
        <f t="shared" si="95"/>
        <v>#DIV/0!</v>
      </c>
      <c r="MI118" s="378" t="e">
        <f t="shared" si="95"/>
        <v>#DIV/0!</v>
      </c>
      <c r="MJ118" s="378" t="e">
        <f t="shared" si="95"/>
        <v>#DIV/0!</v>
      </c>
      <c r="MK118" s="378" t="e">
        <f t="shared" si="95"/>
        <v>#DIV/0!</v>
      </c>
      <c r="ML118" s="378" t="e">
        <f t="shared" si="95"/>
        <v>#DIV/0!</v>
      </c>
      <c r="MM118" s="378" t="e">
        <f t="shared" si="95"/>
        <v>#DIV/0!</v>
      </c>
      <c r="MN118" s="378" t="e">
        <f t="shared" si="95"/>
        <v>#DIV/0!</v>
      </c>
      <c r="MO118" s="378" t="e">
        <f t="shared" si="95"/>
        <v>#DIV/0!</v>
      </c>
      <c r="MP118" s="378" t="e">
        <f t="shared" si="95"/>
        <v>#DIV/0!</v>
      </c>
      <c r="MQ118" s="378" t="e">
        <f t="shared" si="95"/>
        <v>#DIV/0!</v>
      </c>
      <c r="MR118" s="378" t="e">
        <f t="shared" si="95"/>
        <v>#DIV/0!</v>
      </c>
      <c r="MS118" s="378" t="e">
        <f t="shared" si="95"/>
        <v>#DIV/0!</v>
      </c>
      <c r="MT118" s="378" t="e">
        <f t="shared" si="95"/>
        <v>#DIV/0!</v>
      </c>
      <c r="MU118" s="378" t="e">
        <f t="shared" si="95"/>
        <v>#DIV/0!</v>
      </c>
      <c r="MV118" s="378" t="e">
        <f t="shared" si="95"/>
        <v>#DIV/0!</v>
      </c>
      <c r="MW118" s="378" t="e">
        <f t="shared" si="95"/>
        <v>#DIV/0!</v>
      </c>
      <c r="MX118" s="378" t="e">
        <f t="shared" si="95"/>
        <v>#DIV/0!</v>
      </c>
      <c r="MY118" s="378" t="e">
        <f t="shared" si="95"/>
        <v>#DIV/0!</v>
      </c>
      <c r="MZ118" s="378" t="e">
        <f t="shared" si="95"/>
        <v>#DIV/0!</v>
      </c>
      <c r="NA118" s="378" t="e">
        <f t="shared" ref="NA118:PL118" si="96">ROUND(AVERAGE(NA32:NA40),10)</f>
        <v>#DIV/0!</v>
      </c>
      <c r="NB118" s="378" t="e">
        <f t="shared" si="96"/>
        <v>#DIV/0!</v>
      </c>
      <c r="NC118" s="378" t="e">
        <f t="shared" si="96"/>
        <v>#DIV/0!</v>
      </c>
      <c r="ND118" s="378" t="e">
        <f t="shared" si="96"/>
        <v>#DIV/0!</v>
      </c>
      <c r="NE118" s="378" t="e">
        <f t="shared" si="96"/>
        <v>#DIV/0!</v>
      </c>
      <c r="NF118" s="378" t="e">
        <f t="shared" si="96"/>
        <v>#DIV/0!</v>
      </c>
      <c r="NG118" s="378" t="e">
        <f t="shared" si="96"/>
        <v>#DIV/0!</v>
      </c>
      <c r="NH118" s="378" t="e">
        <f t="shared" si="96"/>
        <v>#DIV/0!</v>
      </c>
      <c r="NI118" s="378" t="e">
        <f t="shared" si="96"/>
        <v>#DIV/0!</v>
      </c>
      <c r="NJ118" s="378" t="e">
        <f t="shared" si="96"/>
        <v>#DIV/0!</v>
      </c>
      <c r="NK118" s="378" t="e">
        <f t="shared" si="96"/>
        <v>#DIV/0!</v>
      </c>
      <c r="NL118" s="378" t="e">
        <f t="shared" si="96"/>
        <v>#DIV/0!</v>
      </c>
      <c r="NM118" s="378" t="e">
        <f t="shared" si="96"/>
        <v>#DIV/0!</v>
      </c>
      <c r="NN118" s="378" t="e">
        <f t="shared" si="96"/>
        <v>#DIV/0!</v>
      </c>
      <c r="NO118" s="378" t="e">
        <f t="shared" si="96"/>
        <v>#DIV/0!</v>
      </c>
      <c r="NP118" s="378" t="e">
        <f t="shared" si="96"/>
        <v>#DIV/0!</v>
      </c>
      <c r="NQ118" s="378" t="e">
        <f t="shared" si="96"/>
        <v>#DIV/0!</v>
      </c>
      <c r="NR118" s="378" t="e">
        <f t="shared" si="96"/>
        <v>#DIV/0!</v>
      </c>
      <c r="NS118" s="378" t="e">
        <f t="shared" si="96"/>
        <v>#DIV/0!</v>
      </c>
      <c r="NT118" s="378" t="e">
        <f t="shared" si="96"/>
        <v>#DIV/0!</v>
      </c>
      <c r="NU118" s="378" t="e">
        <f t="shared" si="96"/>
        <v>#DIV/0!</v>
      </c>
      <c r="NV118" s="378" t="e">
        <f t="shared" si="96"/>
        <v>#DIV/0!</v>
      </c>
      <c r="NW118" s="378" t="e">
        <f t="shared" si="96"/>
        <v>#DIV/0!</v>
      </c>
      <c r="NX118" s="378" t="e">
        <f t="shared" si="96"/>
        <v>#DIV/0!</v>
      </c>
      <c r="NY118" s="378" t="e">
        <f t="shared" si="96"/>
        <v>#DIV/0!</v>
      </c>
      <c r="NZ118" s="378" t="e">
        <f t="shared" si="96"/>
        <v>#DIV/0!</v>
      </c>
      <c r="OA118" s="378" t="e">
        <f t="shared" si="96"/>
        <v>#DIV/0!</v>
      </c>
      <c r="OB118" s="378" t="e">
        <f t="shared" si="96"/>
        <v>#DIV/0!</v>
      </c>
      <c r="OC118" s="378" t="e">
        <f t="shared" si="96"/>
        <v>#DIV/0!</v>
      </c>
      <c r="OD118" s="378" t="e">
        <f t="shared" si="96"/>
        <v>#DIV/0!</v>
      </c>
      <c r="OE118" s="378" t="e">
        <f t="shared" si="96"/>
        <v>#DIV/0!</v>
      </c>
      <c r="OF118" s="378" t="e">
        <f t="shared" si="96"/>
        <v>#DIV/0!</v>
      </c>
      <c r="OG118" s="378" t="e">
        <f t="shared" si="96"/>
        <v>#DIV/0!</v>
      </c>
      <c r="OH118" s="378" t="e">
        <f t="shared" si="96"/>
        <v>#DIV/0!</v>
      </c>
      <c r="OI118" s="378" t="e">
        <f t="shared" si="96"/>
        <v>#DIV/0!</v>
      </c>
      <c r="OJ118" s="378" t="e">
        <f t="shared" si="96"/>
        <v>#DIV/0!</v>
      </c>
      <c r="OK118" s="378" t="e">
        <f t="shared" si="96"/>
        <v>#DIV/0!</v>
      </c>
      <c r="OL118" s="378" t="e">
        <f t="shared" si="96"/>
        <v>#DIV/0!</v>
      </c>
      <c r="OM118" s="378" t="e">
        <f t="shared" si="96"/>
        <v>#DIV/0!</v>
      </c>
      <c r="ON118" s="378" t="e">
        <f t="shared" si="96"/>
        <v>#DIV/0!</v>
      </c>
      <c r="OO118" s="378" t="e">
        <f t="shared" si="96"/>
        <v>#DIV/0!</v>
      </c>
      <c r="OP118" s="378" t="e">
        <f t="shared" si="96"/>
        <v>#DIV/0!</v>
      </c>
      <c r="OQ118" s="378" t="e">
        <f t="shared" si="96"/>
        <v>#DIV/0!</v>
      </c>
      <c r="OR118" s="378" t="e">
        <f t="shared" si="96"/>
        <v>#DIV/0!</v>
      </c>
      <c r="OS118" s="378" t="e">
        <f t="shared" si="96"/>
        <v>#DIV/0!</v>
      </c>
      <c r="OT118" s="378" t="e">
        <f t="shared" si="96"/>
        <v>#DIV/0!</v>
      </c>
      <c r="OU118" s="378" t="e">
        <f t="shared" si="96"/>
        <v>#DIV/0!</v>
      </c>
      <c r="OV118" s="378" t="e">
        <f t="shared" si="96"/>
        <v>#DIV/0!</v>
      </c>
      <c r="OW118" s="378" t="e">
        <f t="shared" si="96"/>
        <v>#DIV/0!</v>
      </c>
      <c r="OX118" s="378" t="e">
        <f t="shared" si="96"/>
        <v>#DIV/0!</v>
      </c>
      <c r="OY118" s="378" t="e">
        <f t="shared" si="96"/>
        <v>#DIV/0!</v>
      </c>
      <c r="OZ118" s="378" t="e">
        <f t="shared" si="96"/>
        <v>#DIV/0!</v>
      </c>
      <c r="PA118" s="378" t="e">
        <f t="shared" si="96"/>
        <v>#DIV/0!</v>
      </c>
      <c r="PB118" s="378" t="e">
        <f t="shared" si="96"/>
        <v>#DIV/0!</v>
      </c>
      <c r="PC118" s="378" t="e">
        <f t="shared" si="96"/>
        <v>#DIV/0!</v>
      </c>
      <c r="PD118" s="378" t="e">
        <f t="shared" si="96"/>
        <v>#DIV/0!</v>
      </c>
      <c r="PE118" s="378" t="e">
        <f t="shared" si="96"/>
        <v>#DIV/0!</v>
      </c>
      <c r="PF118" s="378" t="e">
        <f t="shared" si="96"/>
        <v>#DIV/0!</v>
      </c>
      <c r="PG118" s="378" t="e">
        <f t="shared" si="96"/>
        <v>#DIV/0!</v>
      </c>
      <c r="PH118" s="378" t="e">
        <f t="shared" si="96"/>
        <v>#DIV/0!</v>
      </c>
      <c r="PI118" s="378" t="e">
        <f t="shared" si="96"/>
        <v>#DIV/0!</v>
      </c>
      <c r="PJ118" s="378" t="e">
        <f t="shared" si="96"/>
        <v>#DIV/0!</v>
      </c>
      <c r="PK118" s="378" t="e">
        <f t="shared" si="96"/>
        <v>#DIV/0!</v>
      </c>
      <c r="PL118" s="378" t="e">
        <f t="shared" si="96"/>
        <v>#DIV/0!</v>
      </c>
      <c r="PM118" s="378" t="e">
        <f t="shared" ref="PM118:RX118" si="97">ROUND(AVERAGE(PM32:PM40),10)</f>
        <v>#DIV/0!</v>
      </c>
      <c r="PN118" s="378" t="e">
        <f t="shared" si="97"/>
        <v>#DIV/0!</v>
      </c>
      <c r="PO118" s="378" t="e">
        <f t="shared" si="97"/>
        <v>#DIV/0!</v>
      </c>
      <c r="PP118" s="378" t="e">
        <f t="shared" si="97"/>
        <v>#DIV/0!</v>
      </c>
      <c r="PQ118" s="378" t="e">
        <f t="shared" si="97"/>
        <v>#DIV/0!</v>
      </c>
      <c r="PR118" s="378" t="e">
        <f t="shared" si="97"/>
        <v>#DIV/0!</v>
      </c>
      <c r="PS118" s="378" t="e">
        <f t="shared" si="97"/>
        <v>#DIV/0!</v>
      </c>
      <c r="PT118" s="378" t="e">
        <f t="shared" si="97"/>
        <v>#DIV/0!</v>
      </c>
      <c r="PU118" s="378" t="e">
        <f t="shared" si="97"/>
        <v>#DIV/0!</v>
      </c>
      <c r="PV118" s="378" t="e">
        <f t="shared" si="97"/>
        <v>#DIV/0!</v>
      </c>
      <c r="PW118" s="378" t="e">
        <f t="shared" si="97"/>
        <v>#DIV/0!</v>
      </c>
      <c r="PX118" s="378" t="e">
        <f t="shared" si="97"/>
        <v>#DIV/0!</v>
      </c>
      <c r="PY118" s="378" t="e">
        <f t="shared" si="97"/>
        <v>#DIV/0!</v>
      </c>
      <c r="PZ118" s="378" t="e">
        <f t="shared" si="97"/>
        <v>#DIV/0!</v>
      </c>
      <c r="QA118" s="378" t="e">
        <f t="shared" si="97"/>
        <v>#DIV/0!</v>
      </c>
      <c r="QB118" s="378" t="e">
        <f t="shared" si="97"/>
        <v>#DIV/0!</v>
      </c>
      <c r="QC118" s="378" t="e">
        <f t="shared" si="97"/>
        <v>#DIV/0!</v>
      </c>
      <c r="QD118" s="378" t="e">
        <f t="shared" si="97"/>
        <v>#DIV/0!</v>
      </c>
      <c r="QE118" s="378" t="e">
        <f t="shared" si="97"/>
        <v>#DIV/0!</v>
      </c>
      <c r="QF118" s="378" t="e">
        <f t="shared" si="97"/>
        <v>#DIV/0!</v>
      </c>
      <c r="QG118" s="378" t="e">
        <f t="shared" si="97"/>
        <v>#DIV/0!</v>
      </c>
      <c r="QH118" s="378" t="e">
        <f t="shared" si="97"/>
        <v>#DIV/0!</v>
      </c>
      <c r="QI118" s="378" t="e">
        <f t="shared" si="97"/>
        <v>#DIV/0!</v>
      </c>
      <c r="QJ118" s="378" t="e">
        <f t="shared" si="97"/>
        <v>#DIV/0!</v>
      </c>
      <c r="QK118" s="378" t="e">
        <f t="shared" si="97"/>
        <v>#DIV/0!</v>
      </c>
      <c r="QL118" s="378" t="e">
        <f t="shared" si="97"/>
        <v>#DIV/0!</v>
      </c>
      <c r="QM118" s="378" t="e">
        <f t="shared" si="97"/>
        <v>#DIV/0!</v>
      </c>
      <c r="QN118" s="378" t="e">
        <f t="shared" si="97"/>
        <v>#DIV/0!</v>
      </c>
      <c r="QO118" s="378" t="e">
        <f t="shared" si="97"/>
        <v>#DIV/0!</v>
      </c>
      <c r="QP118" s="378" t="e">
        <f t="shared" si="97"/>
        <v>#DIV/0!</v>
      </c>
      <c r="QQ118" s="378" t="e">
        <f t="shared" si="97"/>
        <v>#DIV/0!</v>
      </c>
      <c r="QR118" s="378" t="e">
        <f t="shared" si="97"/>
        <v>#DIV/0!</v>
      </c>
      <c r="QS118" s="378" t="e">
        <f t="shared" si="97"/>
        <v>#DIV/0!</v>
      </c>
      <c r="QT118" s="378" t="e">
        <f t="shared" si="97"/>
        <v>#DIV/0!</v>
      </c>
      <c r="QU118" s="378" t="e">
        <f t="shared" si="97"/>
        <v>#DIV/0!</v>
      </c>
      <c r="QV118" s="378" t="e">
        <f t="shared" si="97"/>
        <v>#DIV/0!</v>
      </c>
      <c r="QW118" s="378" t="e">
        <f t="shared" si="97"/>
        <v>#DIV/0!</v>
      </c>
      <c r="QX118" s="378" t="e">
        <f t="shared" si="97"/>
        <v>#DIV/0!</v>
      </c>
      <c r="QY118" s="378" t="e">
        <f t="shared" si="97"/>
        <v>#DIV/0!</v>
      </c>
      <c r="QZ118" s="378" t="e">
        <f t="shared" si="97"/>
        <v>#DIV/0!</v>
      </c>
      <c r="RA118" s="378" t="e">
        <f t="shared" si="97"/>
        <v>#DIV/0!</v>
      </c>
      <c r="RB118" s="378" t="e">
        <f t="shared" si="97"/>
        <v>#DIV/0!</v>
      </c>
      <c r="RC118" s="378" t="e">
        <f t="shared" si="97"/>
        <v>#DIV/0!</v>
      </c>
      <c r="RD118" s="378" t="e">
        <f t="shared" si="97"/>
        <v>#DIV/0!</v>
      </c>
      <c r="RE118" s="378" t="e">
        <f t="shared" si="97"/>
        <v>#DIV/0!</v>
      </c>
      <c r="RF118" s="378" t="e">
        <f t="shared" si="97"/>
        <v>#DIV/0!</v>
      </c>
      <c r="RG118" s="378" t="e">
        <f t="shared" si="97"/>
        <v>#DIV/0!</v>
      </c>
      <c r="RH118" s="378" t="e">
        <f t="shared" si="97"/>
        <v>#DIV/0!</v>
      </c>
      <c r="RI118" s="378" t="e">
        <f t="shared" si="97"/>
        <v>#DIV/0!</v>
      </c>
      <c r="RJ118" s="378" t="e">
        <f t="shared" si="97"/>
        <v>#DIV/0!</v>
      </c>
      <c r="RK118" s="378" t="e">
        <f t="shared" si="97"/>
        <v>#DIV/0!</v>
      </c>
      <c r="RL118" s="378" t="e">
        <f t="shared" si="97"/>
        <v>#DIV/0!</v>
      </c>
      <c r="RM118" s="378" t="e">
        <f t="shared" si="97"/>
        <v>#DIV/0!</v>
      </c>
      <c r="RN118" s="378" t="e">
        <f t="shared" si="97"/>
        <v>#DIV/0!</v>
      </c>
      <c r="RO118" s="378" t="e">
        <f t="shared" si="97"/>
        <v>#DIV/0!</v>
      </c>
      <c r="RP118" s="378" t="e">
        <f t="shared" si="97"/>
        <v>#DIV/0!</v>
      </c>
      <c r="RQ118" s="378" t="e">
        <f t="shared" si="97"/>
        <v>#DIV/0!</v>
      </c>
      <c r="RR118" s="378" t="e">
        <f t="shared" si="97"/>
        <v>#DIV/0!</v>
      </c>
      <c r="RS118" s="378" t="e">
        <f t="shared" si="97"/>
        <v>#DIV/0!</v>
      </c>
      <c r="RT118" s="378" t="e">
        <f t="shared" si="97"/>
        <v>#DIV/0!</v>
      </c>
      <c r="RU118" s="378" t="e">
        <f t="shared" si="97"/>
        <v>#DIV/0!</v>
      </c>
      <c r="RV118" s="378" t="e">
        <f t="shared" si="97"/>
        <v>#DIV/0!</v>
      </c>
      <c r="RW118" s="378" t="e">
        <f t="shared" si="97"/>
        <v>#DIV/0!</v>
      </c>
      <c r="RX118" s="378" t="e">
        <f t="shared" si="97"/>
        <v>#DIV/0!</v>
      </c>
      <c r="RY118" s="378" t="e">
        <f t="shared" ref="RY118:UJ118" si="98">ROUND(AVERAGE(RY32:RY40),10)</f>
        <v>#DIV/0!</v>
      </c>
      <c r="RZ118" s="378" t="e">
        <f t="shared" si="98"/>
        <v>#DIV/0!</v>
      </c>
      <c r="SA118" s="378" t="e">
        <f t="shared" si="98"/>
        <v>#DIV/0!</v>
      </c>
      <c r="SB118" s="378" t="e">
        <f t="shared" si="98"/>
        <v>#DIV/0!</v>
      </c>
      <c r="SC118" s="378" t="e">
        <f t="shared" si="98"/>
        <v>#DIV/0!</v>
      </c>
      <c r="SD118" s="378" t="e">
        <f t="shared" si="98"/>
        <v>#DIV/0!</v>
      </c>
      <c r="SE118" s="378" t="e">
        <f t="shared" si="98"/>
        <v>#DIV/0!</v>
      </c>
      <c r="SF118" s="378" t="e">
        <f t="shared" si="98"/>
        <v>#DIV/0!</v>
      </c>
      <c r="SG118" s="378" t="e">
        <f t="shared" si="98"/>
        <v>#DIV/0!</v>
      </c>
      <c r="SH118" s="378" t="e">
        <f t="shared" si="98"/>
        <v>#DIV/0!</v>
      </c>
      <c r="SI118" s="378" t="e">
        <f t="shared" si="98"/>
        <v>#DIV/0!</v>
      </c>
      <c r="SJ118" s="378" t="e">
        <f t="shared" si="98"/>
        <v>#DIV/0!</v>
      </c>
      <c r="SK118" s="378" t="e">
        <f t="shared" si="98"/>
        <v>#DIV/0!</v>
      </c>
      <c r="SL118" s="378" t="e">
        <f t="shared" si="98"/>
        <v>#DIV/0!</v>
      </c>
      <c r="SM118" s="378" t="e">
        <f t="shared" si="98"/>
        <v>#DIV/0!</v>
      </c>
      <c r="SN118" s="378" t="e">
        <f t="shared" si="98"/>
        <v>#DIV/0!</v>
      </c>
      <c r="SO118" s="378" t="e">
        <f t="shared" si="98"/>
        <v>#DIV/0!</v>
      </c>
      <c r="SP118" s="378" t="e">
        <f t="shared" si="98"/>
        <v>#DIV/0!</v>
      </c>
      <c r="SQ118" s="378" t="e">
        <f t="shared" si="98"/>
        <v>#DIV/0!</v>
      </c>
      <c r="SR118" s="378" t="e">
        <f t="shared" si="98"/>
        <v>#DIV/0!</v>
      </c>
      <c r="SS118" s="378" t="e">
        <f t="shared" si="98"/>
        <v>#DIV/0!</v>
      </c>
      <c r="ST118" s="378" t="e">
        <f t="shared" si="98"/>
        <v>#DIV/0!</v>
      </c>
      <c r="SU118" s="378" t="e">
        <f t="shared" si="98"/>
        <v>#DIV/0!</v>
      </c>
      <c r="SV118" s="378" t="e">
        <f t="shared" si="98"/>
        <v>#DIV/0!</v>
      </c>
      <c r="SW118" s="378" t="e">
        <f t="shared" si="98"/>
        <v>#DIV/0!</v>
      </c>
      <c r="SX118" s="378" t="e">
        <f t="shared" si="98"/>
        <v>#DIV/0!</v>
      </c>
      <c r="SY118" s="378" t="e">
        <f t="shared" si="98"/>
        <v>#DIV/0!</v>
      </c>
      <c r="SZ118" s="378" t="e">
        <f t="shared" si="98"/>
        <v>#DIV/0!</v>
      </c>
      <c r="TA118" s="378" t="e">
        <f t="shared" si="98"/>
        <v>#DIV/0!</v>
      </c>
      <c r="TB118" s="378" t="e">
        <f t="shared" si="98"/>
        <v>#DIV/0!</v>
      </c>
      <c r="TC118" s="378" t="e">
        <f t="shared" si="98"/>
        <v>#DIV/0!</v>
      </c>
      <c r="TD118" s="378" t="e">
        <f t="shared" si="98"/>
        <v>#DIV/0!</v>
      </c>
      <c r="TE118" s="378" t="e">
        <f t="shared" si="98"/>
        <v>#DIV/0!</v>
      </c>
      <c r="TF118" s="378" t="e">
        <f t="shared" si="98"/>
        <v>#DIV/0!</v>
      </c>
      <c r="TG118" s="378" t="e">
        <f t="shared" si="98"/>
        <v>#DIV/0!</v>
      </c>
      <c r="TH118" s="378" t="e">
        <f t="shared" si="98"/>
        <v>#DIV/0!</v>
      </c>
      <c r="TI118" s="378" t="e">
        <f t="shared" si="98"/>
        <v>#DIV/0!</v>
      </c>
      <c r="TJ118" s="378" t="e">
        <f t="shared" si="98"/>
        <v>#DIV/0!</v>
      </c>
      <c r="TK118" s="378" t="e">
        <f t="shared" si="98"/>
        <v>#DIV/0!</v>
      </c>
      <c r="TL118" s="378" t="e">
        <f t="shared" si="98"/>
        <v>#DIV/0!</v>
      </c>
      <c r="TM118" s="378" t="e">
        <f t="shared" si="98"/>
        <v>#DIV/0!</v>
      </c>
      <c r="TN118" s="378" t="e">
        <f t="shared" si="98"/>
        <v>#DIV/0!</v>
      </c>
      <c r="TO118" s="378" t="e">
        <f t="shared" si="98"/>
        <v>#DIV/0!</v>
      </c>
      <c r="TP118" s="378" t="e">
        <f t="shared" si="98"/>
        <v>#DIV/0!</v>
      </c>
      <c r="TQ118" s="378" t="e">
        <f t="shared" si="98"/>
        <v>#DIV/0!</v>
      </c>
      <c r="TR118" s="378" t="e">
        <f t="shared" si="98"/>
        <v>#DIV/0!</v>
      </c>
      <c r="TS118" s="378" t="e">
        <f t="shared" si="98"/>
        <v>#DIV/0!</v>
      </c>
      <c r="TT118" s="378" t="e">
        <f t="shared" si="98"/>
        <v>#DIV/0!</v>
      </c>
      <c r="TU118" s="378" t="e">
        <f t="shared" si="98"/>
        <v>#DIV/0!</v>
      </c>
      <c r="TV118" s="378" t="e">
        <f t="shared" si="98"/>
        <v>#DIV/0!</v>
      </c>
      <c r="TW118" s="378" t="e">
        <f t="shared" si="98"/>
        <v>#DIV/0!</v>
      </c>
      <c r="TX118" s="378" t="e">
        <f t="shared" si="98"/>
        <v>#DIV/0!</v>
      </c>
      <c r="TY118" s="378" t="e">
        <f t="shared" si="98"/>
        <v>#DIV/0!</v>
      </c>
      <c r="TZ118" s="378" t="e">
        <f t="shared" si="98"/>
        <v>#DIV/0!</v>
      </c>
      <c r="UA118" s="378" t="e">
        <f t="shared" si="98"/>
        <v>#DIV/0!</v>
      </c>
      <c r="UB118" s="378" t="e">
        <f t="shared" si="98"/>
        <v>#DIV/0!</v>
      </c>
      <c r="UC118" s="378" t="e">
        <f t="shared" si="98"/>
        <v>#DIV/0!</v>
      </c>
      <c r="UD118" s="378" t="e">
        <f t="shared" si="98"/>
        <v>#DIV/0!</v>
      </c>
      <c r="UE118" s="378" t="e">
        <f t="shared" si="98"/>
        <v>#DIV/0!</v>
      </c>
      <c r="UF118" s="378" t="e">
        <f t="shared" si="98"/>
        <v>#DIV/0!</v>
      </c>
      <c r="UG118" s="378" t="e">
        <f t="shared" si="98"/>
        <v>#DIV/0!</v>
      </c>
      <c r="UH118" s="378" t="e">
        <f t="shared" si="98"/>
        <v>#DIV/0!</v>
      </c>
      <c r="UI118" s="378" t="e">
        <f t="shared" si="98"/>
        <v>#DIV/0!</v>
      </c>
      <c r="UJ118" s="378" t="e">
        <f t="shared" si="98"/>
        <v>#DIV/0!</v>
      </c>
      <c r="UK118" s="378" t="e">
        <f t="shared" ref="UK118:WI118" si="99">ROUND(AVERAGE(UK32:UK40),10)</f>
        <v>#DIV/0!</v>
      </c>
      <c r="UL118" s="378" t="e">
        <f t="shared" si="99"/>
        <v>#DIV/0!</v>
      </c>
      <c r="UM118" s="378" t="e">
        <f t="shared" si="99"/>
        <v>#DIV/0!</v>
      </c>
      <c r="UN118" s="378" t="e">
        <f t="shared" si="99"/>
        <v>#DIV/0!</v>
      </c>
      <c r="UO118" s="378" t="e">
        <f t="shared" si="99"/>
        <v>#DIV/0!</v>
      </c>
      <c r="UP118" s="378" t="e">
        <f t="shared" si="99"/>
        <v>#DIV/0!</v>
      </c>
      <c r="UQ118" s="378" t="e">
        <f t="shared" si="99"/>
        <v>#DIV/0!</v>
      </c>
      <c r="UR118" s="378" t="e">
        <f t="shared" si="99"/>
        <v>#DIV/0!</v>
      </c>
      <c r="US118" s="378" t="e">
        <f t="shared" si="99"/>
        <v>#DIV/0!</v>
      </c>
      <c r="UT118" s="378" t="e">
        <f t="shared" si="99"/>
        <v>#DIV/0!</v>
      </c>
      <c r="UU118" s="378" t="e">
        <f t="shared" si="99"/>
        <v>#DIV/0!</v>
      </c>
      <c r="UV118" s="378" t="e">
        <f t="shared" si="99"/>
        <v>#DIV/0!</v>
      </c>
      <c r="UW118" s="378" t="e">
        <f t="shared" si="99"/>
        <v>#DIV/0!</v>
      </c>
      <c r="UX118" s="378" t="e">
        <f t="shared" si="99"/>
        <v>#DIV/0!</v>
      </c>
      <c r="UY118" s="378" t="e">
        <f t="shared" si="99"/>
        <v>#DIV/0!</v>
      </c>
      <c r="UZ118" s="378" t="e">
        <f t="shared" si="99"/>
        <v>#DIV/0!</v>
      </c>
      <c r="VA118" s="378" t="e">
        <f t="shared" si="99"/>
        <v>#DIV/0!</v>
      </c>
      <c r="VB118" s="378" t="e">
        <f t="shared" si="99"/>
        <v>#DIV/0!</v>
      </c>
      <c r="VC118" s="378" t="e">
        <f t="shared" si="99"/>
        <v>#DIV/0!</v>
      </c>
      <c r="VD118" s="378" t="e">
        <f t="shared" si="99"/>
        <v>#DIV/0!</v>
      </c>
      <c r="VE118" s="378" t="e">
        <f t="shared" si="99"/>
        <v>#DIV/0!</v>
      </c>
      <c r="VF118" s="378" t="e">
        <f t="shared" si="99"/>
        <v>#DIV/0!</v>
      </c>
      <c r="VG118" s="378" t="e">
        <f t="shared" si="99"/>
        <v>#DIV/0!</v>
      </c>
      <c r="VH118" s="378" t="e">
        <f t="shared" si="99"/>
        <v>#DIV/0!</v>
      </c>
      <c r="VI118" s="378" t="e">
        <f t="shared" si="99"/>
        <v>#DIV/0!</v>
      </c>
      <c r="VJ118" s="378" t="e">
        <f t="shared" si="99"/>
        <v>#DIV/0!</v>
      </c>
      <c r="VK118" s="378" t="e">
        <f t="shared" si="99"/>
        <v>#DIV/0!</v>
      </c>
      <c r="VL118" s="378" t="e">
        <f t="shared" si="99"/>
        <v>#DIV/0!</v>
      </c>
      <c r="VM118" s="378" t="e">
        <f t="shared" si="99"/>
        <v>#DIV/0!</v>
      </c>
      <c r="VN118" s="378" t="e">
        <f t="shared" si="99"/>
        <v>#DIV/0!</v>
      </c>
      <c r="VO118" s="378" t="e">
        <f t="shared" si="99"/>
        <v>#DIV/0!</v>
      </c>
      <c r="VP118" s="378" t="e">
        <f t="shared" si="99"/>
        <v>#DIV/0!</v>
      </c>
      <c r="VQ118" s="378" t="e">
        <f t="shared" si="99"/>
        <v>#DIV/0!</v>
      </c>
      <c r="VR118" s="378" t="e">
        <f t="shared" si="99"/>
        <v>#DIV/0!</v>
      </c>
      <c r="VS118" s="378" t="e">
        <f t="shared" si="99"/>
        <v>#DIV/0!</v>
      </c>
      <c r="VT118" s="378" t="e">
        <f t="shared" si="99"/>
        <v>#DIV/0!</v>
      </c>
      <c r="VU118" s="378" t="e">
        <f t="shared" si="99"/>
        <v>#DIV/0!</v>
      </c>
      <c r="VV118" s="378" t="e">
        <f t="shared" si="99"/>
        <v>#DIV/0!</v>
      </c>
      <c r="VW118" s="378" t="e">
        <f t="shared" si="99"/>
        <v>#DIV/0!</v>
      </c>
      <c r="VX118" s="378" t="e">
        <f t="shared" si="99"/>
        <v>#DIV/0!</v>
      </c>
      <c r="VY118" s="378" t="e">
        <f t="shared" si="99"/>
        <v>#DIV/0!</v>
      </c>
      <c r="VZ118" s="378" t="e">
        <f t="shared" si="99"/>
        <v>#DIV/0!</v>
      </c>
      <c r="WA118" s="378" t="e">
        <f t="shared" si="99"/>
        <v>#DIV/0!</v>
      </c>
      <c r="WB118" s="378" t="e">
        <f t="shared" si="99"/>
        <v>#DIV/0!</v>
      </c>
      <c r="WC118" s="378" t="e">
        <f t="shared" si="99"/>
        <v>#DIV/0!</v>
      </c>
      <c r="WD118" s="378" t="e">
        <f t="shared" si="99"/>
        <v>#DIV/0!</v>
      </c>
      <c r="WE118" s="378" t="e">
        <f t="shared" si="99"/>
        <v>#DIV/0!</v>
      </c>
      <c r="WF118" s="378" t="e">
        <f t="shared" si="99"/>
        <v>#DIV/0!</v>
      </c>
      <c r="WG118" s="378" t="e">
        <f t="shared" si="99"/>
        <v>#DIV/0!</v>
      </c>
      <c r="WH118" s="378" t="e">
        <f t="shared" si="99"/>
        <v>#DIV/0!</v>
      </c>
      <c r="WI118" s="378" t="e">
        <f t="shared" si="99"/>
        <v>#DIV/0!</v>
      </c>
    </row>
    <row r="119" spans="1:607">
      <c r="A119" s="348"/>
      <c r="B119" s="360" t="s">
        <v>851</v>
      </c>
      <c r="C119" s="348"/>
      <c r="D119" s="348"/>
      <c r="E119" s="348"/>
      <c r="F119" s="348"/>
      <c r="G119" s="361" t="str">
        <f t="shared" si="2"/>
        <v/>
      </c>
      <c r="H119" s="361" t="str">
        <f t="shared" si="3"/>
        <v/>
      </c>
      <c r="I119" s="397"/>
      <c r="J119" s="348"/>
      <c r="K119" s="348"/>
      <c r="L119" s="348"/>
      <c r="M119" s="348"/>
      <c r="N119" s="400"/>
      <c r="O119" s="400"/>
      <c r="P119" s="400"/>
      <c r="Q119" s="400"/>
      <c r="R119" s="400"/>
      <c r="S119" s="400"/>
      <c r="T119" s="400"/>
      <c r="U119" s="400"/>
      <c r="V119" s="400"/>
      <c r="W119" s="400"/>
      <c r="X119" s="400"/>
      <c r="Y119" s="400"/>
      <c r="Z119" s="400"/>
      <c r="AA119" s="400"/>
      <c r="AB119" s="400"/>
      <c r="AC119" s="400"/>
      <c r="AD119" s="400"/>
      <c r="AE119" s="400"/>
      <c r="AF119" s="400"/>
      <c r="AG119" s="400"/>
      <c r="AH119" s="400"/>
      <c r="AI119" s="400"/>
      <c r="AJ119" s="400"/>
      <c r="AK119" s="400"/>
      <c r="AL119" s="400"/>
      <c r="AM119" s="400"/>
      <c r="AN119" s="400"/>
      <c r="AO119" s="400"/>
      <c r="AP119" s="400"/>
      <c r="AQ119" s="400"/>
      <c r="AR119" s="400"/>
      <c r="AS119" s="400"/>
      <c r="AT119" s="400"/>
      <c r="AU119" s="400"/>
      <c r="AV119" s="400"/>
      <c r="AW119" s="400"/>
      <c r="AX119" s="400"/>
      <c r="AY119" s="400"/>
      <c r="AZ119" s="400"/>
      <c r="BA119" s="400"/>
      <c r="BB119" s="400"/>
      <c r="BC119" s="400"/>
      <c r="BD119" s="400"/>
      <c r="BE119" s="400"/>
      <c r="BF119" s="400"/>
      <c r="BG119" s="400"/>
      <c r="BH119" s="400"/>
      <c r="BI119" s="400"/>
      <c r="BJ119" s="400"/>
      <c r="BK119" s="400"/>
      <c r="BL119" s="400"/>
      <c r="BM119" s="400"/>
      <c r="BN119" s="400"/>
      <c r="BO119" s="400"/>
      <c r="BP119" s="400"/>
      <c r="BQ119" s="400"/>
      <c r="BR119" s="400"/>
      <c r="BS119" s="400"/>
      <c r="BT119" s="400"/>
      <c r="BU119" s="400"/>
      <c r="BV119" s="400"/>
      <c r="BW119" s="400"/>
      <c r="BX119" s="400"/>
      <c r="BY119" s="400"/>
      <c r="BZ119" s="400"/>
      <c r="CA119" s="400"/>
      <c r="CB119" s="400"/>
      <c r="CC119" s="400"/>
      <c r="CD119" s="400"/>
      <c r="CE119" s="400"/>
      <c r="CF119" s="400"/>
      <c r="CG119" s="400"/>
      <c r="CH119" s="400"/>
      <c r="CI119" s="400"/>
      <c r="CJ119" s="400"/>
      <c r="CK119" s="400"/>
      <c r="CL119" s="400"/>
      <c r="CM119" s="400"/>
      <c r="CN119" s="400"/>
      <c r="CO119" s="400"/>
      <c r="CP119" s="400"/>
      <c r="CQ119" s="400"/>
      <c r="CR119" s="400"/>
      <c r="CS119" s="400"/>
      <c r="CT119" s="400"/>
      <c r="CU119" s="400"/>
      <c r="CV119" s="400"/>
      <c r="CW119" s="400"/>
      <c r="CX119" s="400"/>
      <c r="CY119" s="400"/>
      <c r="CZ119" s="362"/>
      <c r="DA119" s="900"/>
      <c r="DB119" s="899" t="s">
        <v>1281</v>
      </c>
      <c r="DC119" s="899"/>
      <c r="DD119" s="378" t="e">
        <f>ROUND(AVERAGE(DD41:DD49),10)</f>
        <v>#DIV/0!</v>
      </c>
      <c r="DE119" s="378" t="e">
        <f t="shared" ref="DE119:FP119" si="100">ROUND(AVERAGE(DE41:DE49),10)</f>
        <v>#DIV/0!</v>
      </c>
      <c r="DF119" s="378" t="e">
        <f t="shared" si="100"/>
        <v>#DIV/0!</v>
      </c>
      <c r="DG119" s="378" t="e">
        <f t="shared" si="100"/>
        <v>#DIV/0!</v>
      </c>
      <c r="DH119" s="378" t="e">
        <f t="shared" si="100"/>
        <v>#DIV/0!</v>
      </c>
      <c r="DI119" s="378" t="e">
        <f t="shared" si="100"/>
        <v>#DIV/0!</v>
      </c>
      <c r="DJ119" s="378" t="e">
        <f t="shared" si="100"/>
        <v>#DIV/0!</v>
      </c>
      <c r="DK119" s="378" t="e">
        <f t="shared" si="100"/>
        <v>#DIV/0!</v>
      </c>
      <c r="DL119" s="378" t="e">
        <f t="shared" si="100"/>
        <v>#DIV/0!</v>
      </c>
      <c r="DM119" s="378" t="e">
        <f t="shared" si="100"/>
        <v>#DIV/0!</v>
      </c>
      <c r="DN119" s="378" t="e">
        <f t="shared" si="100"/>
        <v>#DIV/0!</v>
      </c>
      <c r="DO119" s="378" t="e">
        <f t="shared" si="100"/>
        <v>#DIV/0!</v>
      </c>
      <c r="DP119" s="378" t="e">
        <f t="shared" si="100"/>
        <v>#DIV/0!</v>
      </c>
      <c r="DQ119" s="378" t="e">
        <f t="shared" si="100"/>
        <v>#DIV/0!</v>
      </c>
      <c r="DR119" s="378" t="e">
        <f t="shared" si="100"/>
        <v>#DIV/0!</v>
      </c>
      <c r="DS119" s="378" t="e">
        <f t="shared" si="100"/>
        <v>#DIV/0!</v>
      </c>
      <c r="DT119" s="378" t="e">
        <f t="shared" si="100"/>
        <v>#DIV/0!</v>
      </c>
      <c r="DU119" s="378" t="e">
        <f t="shared" si="100"/>
        <v>#DIV/0!</v>
      </c>
      <c r="DV119" s="378" t="e">
        <f t="shared" si="100"/>
        <v>#DIV/0!</v>
      </c>
      <c r="DW119" s="378" t="e">
        <f t="shared" si="100"/>
        <v>#DIV/0!</v>
      </c>
      <c r="DX119" s="378" t="e">
        <f t="shared" si="100"/>
        <v>#DIV/0!</v>
      </c>
      <c r="DY119" s="378" t="e">
        <f t="shared" si="100"/>
        <v>#DIV/0!</v>
      </c>
      <c r="DZ119" s="378" t="e">
        <f t="shared" si="100"/>
        <v>#DIV/0!</v>
      </c>
      <c r="EA119" s="378" t="e">
        <f t="shared" si="100"/>
        <v>#DIV/0!</v>
      </c>
      <c r="EB119" s="378" t="e">
        <f t="shared" si="100"/>
        <v>#DIV/0!</v>
      </c>
      <c r="EC119" s="378" t="e">
        <f t="shared" si="100"/>
        <v>#DIV/0!</v>
      </c>
      <c r="ED119" s="378" t="e">
        <f t="shared" si="100"/>
        <v>#DIV/0!</v>
      </c>
      <c r="EE119" s="378" t="e">
        <f t="shared" si="100"/>
        <v>#DIV/0!</v>
      </c>
      <c r="EF119" s="378" t="e">
        <f t="shared" si="100"/>
        <v>#DIV/0!</v>
      </c>
      <c r="EG119" s="378" t="e">
        <f t="shared" si="100"/>
        <v>#DIV/0!</v>
      </c>
      <c r="EH119" s="378" t="e">
        <f t="shared" si="100"/>
        <v>#DIV/0!</v>
      </c>
      <c r="EI119" s="378" t="e">
        <f t="shared" si="100"/>
        <v>#DIV/0!</v>
      </c>
      <c r="EJ119" s="378" t="e">
        <f t="shared" si="100"/>
        <v>#DIV/0!</v>
      </c>
      <c r="EK119" s="378" t="e">
        <f t="shared" si="100"/>
        <v>#DIV/0!</v>
      </c>
      <c r="EL119" s="378" t="e">
        <f t="shared" si="100"/>
        <v>#DIV/0!</v>
      </c>
      <c r="EM119" s="378" t="e">
        <f t="shared" si="100"/>
        <v>#DIV/0!</v>
      </c>
      <c r="EN119" s="378" t="e">
        <f t="shared" si="100"/>
        <v>#DIV/0!</v>
      </c>
      <c r="EO119" s="378" t="e">
        <f t="shared" si="100"/>
        <v>#DIV/0!</v>
      </c>
      <c r="EP119" s="378" t="e">
        <f t="shared" si="100"/>
        <v>#DIV/0!</v>
      </c>
      <c r="EQ119" s="378" t="e">
        <f t="shared" si="100"/>
        <v>#DIV/0!</v>
      </c>
      <c r="ER119" s="378" t="e">
        <f t="shared" si="100"/>
        <v>#DIV/0!</v>
      </c>
      <c r="ES119" s="378" t="e">
        <f t="shared" si="100"/>
        <v>#DIV/0!</v>
      </c>
      <c r="ET119" s="378" t="e">
        <f t="shared" si="100"/>
        <v>#DIV/0!</v>
      </c>
      <c r="EU119" s="378" t="e">
        <f t="shared" si="100"/>
        <v>#DIV/0!</v>
      </c>
      <c r="EV119" s="378" t="e">
        <f t="shared" si="100"/>
        <v>#DIV/0!</v>
      </c>
      <c r="EW119" s="378" t="e">
        <f t="shared" si="100"/>
        <v>#DIV/0!</v>
      </c>
      <c r="EX119" s="378" t="e">
        <f t="shared" si="100"/>
        <v>#DIV/0!</v>
      </c>
      <c r="EY119" s="378" t="e">
        <f t="shared" si="100"/>
        <v>#DIV/0!</v>
      </c>
      <c r="EZ119" s="378" t="e">
        <f t="shared" si="100"/>
        <v>#DIV/0!</v>
      </c>
      <c r="FA119" s="378" t="e">
        <f t="shared" si="100"/>
        <v>#DIV/0!</v>
      </c>
      <c r="FB119" s="378" t="e">
        <f t="shared" si="100"/>
        <v>#DIV/0!</v>
      </c>
      <c r="FC119" s="378" t="e">
        <f t="shared" si="100"/>
        <v>#DIV/0!</v>
      </c>
      <c r="FD119" s="378" t="e">
        <f t="shared" si="100"/>
        <v>#DIV/0!</v>
      </c>
      <c r="FE119" s="378" t="e">
        <f t="shared" si="100"/>
        <v>#DIV/0!</v>
      </c>
      <c r="FF119" s="378" t="e">
        <f t="shared" si="100"/>
        <v>#DIV/0!</v>
      </c>
      <c r="FG119" s="378" t="e">
        <f t="shared" si="100"/>
        <v>#DIV/0!</v>
      </c>
      <c r="FH119" s="378" t="e">
        <f t="shared" si="100"/>
        <v>#DIV/0!</v>
      </c>
      <c r="FI119" s="378" t="e">
        <f t="shared" si="100"/>
        <v>#DIV/0!</v>
      </c>
      <c r="FJ119" s="378" t="e">
        <f t="shared" si="100"/>
        <v>#DIV/0!</v>
      </c>
      <c r="FK119" s="378" t="e">
        <f t="shared" si="100"/>
        <v>#DIV/0!</v>
      </c>
      <c r="FL119" s="378" t="e">
        <f t="shared" si="100"/>
        <v>#DIV/0!</v>
      </c>
      <c r="FM119" s="378" t="e">
        <f t="shared" si="100"/>
        <v>#DIV/0!</v>
      </c>
      <c r="FN119" s="378" t="e">
        <f t="shared" si="100"/>
        <v>#DIV/0!</v>
      </c>
      <c r="FO119" s="378" t="e">
        <f t="shared" si="100"/>
        <v>#DIV/0!</v>
      </c>
      <c r="FP119" s="378" t="e">
        <f t="shared" si="100"/>
        <v>#DIV/0!</v>
      </c>
      <c r="FQ119" s="378" t="e">
        <f t="shared" ref="FQ119:IB119" si="101">ROUND(AVERAGE(FQ41:FQ49),10)</f>
        <v>#DIV/0!</v>
      </c>
      <c r="FR119" s="378" t="e">
        <f t="shared" si="101"/>
        <v>#DIV/0!</v>
      </c>
      <c r="FS119" s="378" t="e">
        <f t="shared" si="101"/>
        <v>#DIV/0!</v>
      </c>
      <c r="FT119" s="378" t="e">
        <f t="shared" si="101"/>
        <v>#DIV/0!</v>
      </c>
      <c r="FU119" s="378" t="e">
        <f t="shared" si="101"/>
        <v>#DIV/0!</v>
      </c>
      <c r="FV119" s="378" t="e">
        <f t="shared" si="101"/>
        <v>#DIV/0!</v>
      </c>
      <c r="FW119" s="378" t="e">
        <f t="shared" si="101"/>
        <v>#DIV/0!</v>
      </c>
      <c r="FX119" s="378" t="e">
        <f t="shared" si="101"/>
        <v>#DIV/0!</v>
      </c>
      <c r="FY119" s="378" t="e">
        <f t="shared" si="101"/>
        <v>#DIV/0!</v>
      </c>
      <c r="FZ119" s="378" t="e">
        <f t="shared" si="101"/>
        <v>#DIV/0!</v>
      </c>
      <c r="GA119" s="378" t="e">
        <f t="shared" si="101"/>
        <v>#DIV/0!</v>
      </c>
      <c r="GB119" s="378" t="e">
        <f t="shared" si="101"/>
        <v>#DIV/0!</v>
      </c>
      <c r="GC119" s="378" t="e">
        <f t="shared" si="101"/>
        <v>#DIV/0!</v>
      </c>
      <c r="GD119" s="378" t="e">
        <f t="shared" si="101"/>
        <v>#DIV/0!</v>
      </c>
      <c r="GE119" s="378" t="e">
        <f t="shared" si="101"/>
        <v>#DIV/0!</v>
      </c>
      <c r="GF119" s="378" t="e">
        <f t="shared" si="101"/>
        <v>#DIV/0!</v>
      </c>
      <c r="GG119" s="378" t="e">
        <f t="shared" si="101"/>
        <v>#DIV/0!</v>
      </c>
      <c r="GH119" s="378" t="e">
        <f t="shared" si="101"/>
        <v>#DIV/0!</v>
      </c>
      <c r="GI119" s="378" t="e">
        <f t="shared" si="101"/>
        <v>#DIV/0!</v>
      </c>
      <c r="GJ119" s="378" t="e">
        <f t="shared" si="101"/>
        <v>#DIV/0!</v>
      </c>
      <c r="GK119" s="378" t="e">
        <f t="shared" si="101"/>
        <v>#DIV/0!</v>
      </c>
      <c r="GL119" s="378" t="e">
        <f t="shared" si="101"/>
        <v>#DIV/0!</v>
      </c>
      <c r="GM119" s="378" t="e">
        <f t="shared" si="101"/>
        <v>#DIV/0!</v>
      </c>
      <c r="GN119" s="378" t="e">
        <f t="shared" si="101"/>
        <v>#DIV/0!</v>
      </c>
      <c r="GO119" s="378" t="e">
        <f t="shared" si="101"/>
        <v>#DIV/0!</v>
      </c>
      <c r="GP119" s="378" t="e">
        <f t="shared" si="101"/>
        <v>#DIV/0!</v>
      </c>
      <c r="GQ119" s="378" t="e">
        <f t="shared" si="101"/>
        <v>#DIV/0!</v>
      </c>
      <c r="GR119" s="378" t="e">
        <f t="shared" si="101"/>
        <v>#DIV/0!</v>
      </c>
      <c r="GS119" s="378" t="e">
        <f t="shared" si="101"/>
        <v>#DIV/0!</v>
      </c>
      <c r="GT119" s="378" t="e">
        <f t="shared" si="101"/>
        <v>#DIV/0!</v>
      </c>
      <c r="GU119" s="378" t="e">
        <f t="shared" si="101"/>
        <v>#DIV/0!</v>
      </c>
      <c r="GV119" s="378" t="e">
        <f t="shared" si="101"/>
        <v>#DIV/0!</v>
      </c>
      <c r="GW119" s="378" t="e">
        <f t="shared" si="101"/>
        <v>#DIV/0!</v>
      </c>
      <c r="GX119" s="378" t="e">
        <f t="shared" si="101"/>
        <v>#DIV/0!</v>
      </c>
      <c r="GY119" s="378" t="e">
        <f t="shared" si="101"/>
        <v>#DIV/0!</v>
      </c>
      <c r="GZ119" s="378" t="e">
        <f t="shared" si="101"/>
        <v>#DIV/0!</v>
      </c>
      <c r="HA119" s="378" t="e">
        <f t="shared" si="101"/>
        <v>#DIV/0!</v>
      </c>
      <c r="HB119" s="378" t="e">
        <f t="shared" si="101"/>
        <v>#DIV/0!</v>
      </c>
      <c r="HC119" s="378" t="e">
        <f t="shared" si="101"/>
        <v>#DIV/0!</v>
      </c>
      <c r="HD119" s="378" t="e">
        <f t="shared" si="101"/>
        <v>#DIV/0!</v>
      </c>
      <c r="HE119" s="378" t="e">
        <f t="shared" si="101"/>
        <v>#DIV/0!</v>
      </c>
      <c r="HF119" s="378" t="e">
        <f t="shared" si="101"/>
        <v>#DIV/0!</v>
      </c>
      <c r="HG119" s="378" t="e">
        <f t="shared" si="101"/>
        <v>#DIV/0!</v>
      </c>
      <c r="HH119" s="378" t="e">
        <f t="shared" si="101"/>
        <v>#DIV/0!</v>
      </c>
      <c r="HI119" s="378" t="e">
        <f t="shared" si="101"/>
        <v>#DIV/0!</v>
      </c>
      <c r="HJ119" s="378" t="e">
        <f t="shared" si="101"/>
        <v>#DIV/0!</v>
      </c>
      <c r="HK119" s="378" t="e">
        <f t="shared" si="101"/>
        <v>#DIV/0!</v>
      </c>
      <c r="HL119" s="378" t="e">
        <f t="shared" si="101"/>
        <v>#DIV/0!</v>
      </c>
      <c r="HM119" s="378" t="e">
        <f t="shared" si="101"/>
        <v>#DIV/0!</v>
      </c>
      <c r="HN119" s="378" t="e">
        <f t="shared" si="101"/>
        <v>#DIV/0!</v>
      </c>
      <c r="HO119" s="378" t="e">
        <f t="shared" si="101"/>
        <v>#DIV/0!</v>
      </c>
      <c r="HP119" s="378" t="e">
        <f t="shared" si="101"/>
        <v>#DIV/0!</v>
      </c>
      <c r="HQ119" s="378" t="e">
        <f t="shared" si="101"/>
        <v>#DIV/0!</v>
      </c>
      <c r="HR119" s="378" t="e">
        <f t="shared" si="101"/>
        <v>#DIV/0!</v>
      </c>
      <c r="HS119" s="378" t="e">
        <f t="shared" si="101"/>
        <v>#DIV/0!</v>
      </c>
      <c r="HT119" s="378" t="e">
        <f t="shared" si="101"/>
        <v>#DIV/0!</v>
      </c>
      <c r="HU119" s="378" t="e">
        <f t="shared" si="101"/>
        <v>#DIV/0!</v>
      </c>
      <c r="HV119" s="378" t="e">
        <f t="shared" si="101"/>
        <v>#DIV/0!</v>
      </c>
      <c r="HW119" s="378" t="e">
        <f t="shared" si="101"/>
        <v>#DIV/0!</v>
      </c>
      <c r="HX119" s="378" t="e">
        <f t="shared" si="101"/>
        <v>#DIV/0!</v>
      </c>
      <c r="HY119" s="378" t="e">
        <f t="shared" si="101"/>
        <v>#DIV/0!</v>
      </c>
      <c r="HZ119" s="378" t="e">
        <f t="shared" si="101"/>
        <v>#DIV/0!</v>
      </c>
      <c r="IA119" s="378" t="e">
        <f t="shared" si="101"/>
        <v>#DIV/0!</v>
      </c>
      <c r="IB119" s="378" t="e">
        <f t="shared" si="101"/>
        <v>#DIV/0!</v>
      </c>
      <c r="IC119" s="378" t="e">
        <f t="shared" ref="IC119:KN119" si="102">ROUND(AVERAGE(IC41:IC49),10)</f>
        <v>#DIV/0!</v>
      </c>
      <c r="ID119" s="378" t="e">
        <f t="shared" si="102"/>
        <v>#DIV/0!</v>
      </c>
      <c r="IE119" s="378" t="e">
        <f t="shared" si="102"/>
        <v>#DIV/0!</v>
      </c>
      <c r="IF119" s="378" t="e">
        <f t="shared" si="102"/>
        <v>#DIV/0!</v>
      </c>
      <c r="IG119" s="378" t="e">
        <f t="shared" si="102"/>
        <v>#DIV/0!</v>
      </c>
      <c r="IH119" s="378" t="e">
        <f t="shared" si="102"/>
        <v>#DIV/0!</v>
      </c>
      <c r="II119" s="378" t="e">
        <f t="shared" si="102"/>
        <v>#DIV/0!</v>
      </c>
      <c r="IJ119" s="378" t="e">
        <f t="shared" si="102"/>
        <v>#DIV/0!</v>
      </c>
      <c r="IK119" s="378" t="e">
        <f t="shared" si="102"/>
        <v>#DIV/0!</v>
      </c>
      <c r="IL119" s="378" t="e">
        <f t="shared" si="102"/>
        <v>#DIV/0!</v>
      </c>
      <c r="IM119" s="378" t="e">
        <f t="shared" si="102"/>
        <v>#DIV/0!</v>
      </c>
      <c r="IN119" s="378" t="e">
        <f t="shared" si="102"/>
        <v>#DIV/0!</v>
      </c>
      <c r="IO119" s="378" t="e">
        <f t="shared" si="102"/>
        <v>#DIV/0!</v>
      </c>
      <c r="IP119" s="378" t="e">
        <f t="shared" si="102"/>
        <v>#DIV/0!</v>
      </c>
      <c r="IQ119" s="378" t="e">
        <f t="shared" si="102"/>
        <v>#DIV/0!</v>
      </c>
      <c r="IR119" s="378" t="e">
        <f t="shared" si="102"/>
        <v>#DIV/0!</v>
      </c>
      <c r="IS119" s="378" t="e">
        <f t="shared" si="102"/>
        <v>#DIV/0!</v>
      </c>
      <c r="IT119" s="378" t="e">
        <f t="shared" si="102"/>
        <v>#DIV/0!</v>
      </c>
      <c r="IU119" s="378" t="e">
        <f t="shared" si="102"/>
        <v>#DIV/0!</v>
      </c>
      <c r="IV119" s="378" t="e">
        <f t="shared" si="102"/>
        <v>#DIV/0!</v>
      </c>
      <c r="IW119" s="378" t="e">
        <f t="shared" si="102"/>
        <v>#DIV/0!</v>
      </c>
      <c r="IX119" s="378" t="e">
        <f t="shared" si="102"/>
        <v>#DIV/0!</v>
      </c>
      <c r="IY119" s="378" t="e">
        <f t="shared" si="102"/>
        <v>#DIV/0!</v>
      </c>
      <c r="IZ119" s="378" t="e">
        <f t="shared" si="102"/>
        <v>#DIV/0!</v>
      </c>
      <c r="JA119" s="378" t="e">
        <f t="shared" si="102"/>
        <v>#DIV/0!</v>
      </c>
      <c r="JB119" s="378" t="e">
        <f t="shared" si="102"/>
        <v>#DIV/0!</v>
      </c>
      <c r="JC119" s="378" t="e">
        <f t="shared" si="102"/>
        <v>#DIV/0!</v>
      </c>
      <c r="JD119" s="378" t="e">
        <f t="shared" si="102"/>
        <v>#DIV/0!</v>
      </c>
      <c r="JE119" s="378" t="e">
        <f t="shared" si="102"/>
        <v>#DIV/0!</v>
      </c>
      <c r="JF119" s="378" t="e">
        <f t="shared" si="102"/>
        <v>#DIV/0!</v>
      </c>
      <c r="JG119" s="378" t="e">
        <f t="shared" si="102"/>
        <v>#DIV/0!</v>
      </c>
      <c r="JH119" s="378" t="e">
        <f t="shared" si="102"/>
        <v>#DIV/0!</v>
      </c>
      <c r="JI119" s="378" t="e">
        <f t="shared" si="102"/>
        <v>#DIV/0!</v>
      </c>
      <c r="JJ119" s="378" t="e">
        <f t="shared" si="102"/>
        <v>#DIV/0!</v>
      </c>
      <c r="JK119" s="378" t="e">
        <f t="shared" si="102"/>
        <v>#DIV/0!</v>
      </c>
      <c r="JL119" s="378" t="e">
        <f t="shared" si="102"/>
        <v>#DIV/0!</v>
      </c>
      <c r="JM119" s="378" t="e">
        <f t="shared" si="102"/>
        <v>#DIV/0!</v>
      </c>
      <c r="JN119" s="378" t="e">
        <f t="shared" si="102"/>
        <v>#DIV/0!</v>
      </c>
      <c r="JO119" s="378" t="e">
        <f t="shared" si="102"/>
        <v>#DIV/0!</v>
      </c>
      <c r="JP119" s="378" t="e">
        <f t="shared" si="102"/>
        <v>#DIV/0!</v>
      </c>
      <c r="JQ119" s="378" t="e">
        <f t="shared" si="102"/>
        <v>#DIV/0!</v>
      </c>
      <c r="JR119" s="378" t="e">
        <f t="shared" si="102"/>
        <v>#DIV/0!</v>
      </c>
      <c r="JS119" s="378" t="e">
        <f t="shared" si="102"/>
        <v>#DIV/0!</v>
      </c>
      <c r="JT119" s="378" t="e">
        <f t="shared" si="102"/>
        <v>#DIV/0!</v>
      </c>
      <c r="JU119" s="378" t="e">
        <f t="shared" si="102"/>
        <v>#DIV/0!</v>
      </c>
      <c r="JV119" s="378" t="e">
        <f t="shared" si="102"/>
        <v>#DIV/0!</v>
      </c>
      <c r="JW119" s="378" t="e">
        <f t="shared" si="102"/>
        <v>#DIV/0!</v>
      </c>
      <c r="JX119" s="378" t="e">
        <f t="shared" si="102"/>
        <v>#DIV/0!</v>
      </c>
      <c r="JY119" s="378" t="e">
        <f t="shared" si="102"/>
        <v>#DIV/0!</v>
      </c>
      <c r="JZ119" s="378" t="e">
        <f t="shared" si="102"/>
        <v>#DIV/0!</v>
      </c>
      <c r="KA119" s="378" t="e">
        <f t="shared" si="102"/>
        <v>#DIV/0!</v>
      </c>
      <c r="KB119" s="378" t="e">
        <f t="shared" si="102"/>
        <v>#DIV/0!</v>
      </c>
      <c r="KC119" s="378" t="e">
        <f t="shared" si="102"/>
        <v>#DIV/0!</v>
      </c>
      <c r="KD119" s="378" t="e">
        <f t="shared" si="102"/>
        <v>#DIV/0!</v>
      </c>
      <c r="KE119" s="378" t="e">
        <f t="shared" si="102"/>
        <v>#DIV/0!</v>
      </c>
      <c r="KF119" s="378" t="e">
        <f t="shared" si="102"/>
        <v>#DIV/0!</v>
      </c>
      <c r="KG119" s="378" t="e">
        <f t="shared" si="102"/>
        <v>#DIV/0!</v>
      </c>
      <c r="KH119" s="378" t="e">
        <f t="shared" si="102"/>
        <v>#DIV/0!</v>
      </c>
      <c r="KI119" s="378" t="e">
        <f t="shared" si="102"/>
        <v>#DIV/0!</v>
      </c>
      <c r="KJ119" s="378" t="e">
        <f t="shared" si="102"/>
        <v>#DIV/0!</v>
      </c>
      <c r="KK119" s="378" t="e">
        <f t="shared" si="102"/>
        <v>#DIV/0!</v>
      </c>
      <c r="KL119" s="378" t="e">
        <f t="shared" si="102"/>
        <v>#DIV/0!</v>
      </c>
      <c r="KM119" s="378" t="e">
        <f t="shared" si="102"/>
        <v>#DIV/0!</v>
      </c>
      <c r="KN119" s="378" t="e">
        <f t="shared" si="102"/>
        <v>#DIV/0!</v>
      </c>
      <c r="KO119" s="378" t="e">
        <f t="shared" ref="KO119:MZ119" si="103">ROUND(AVERAGE(KO41:KO49),10)</f>
        <v>#DIV/0!</v>
      </c>
      <c r="KP119" s="378" t="e">
        <f t="shared" si="103"/>
        <v>#DIV/0!</v>
      </c>
      <c r="KQ119" s="378" t="e">
        <f t="shared" si="103"/>
        <v>#DIV/0!</v>
      </c>
      <c r="KR119" s="378" t="e">
        <f t="shared" si="103"/>
        <v>#DIV/0!</v>
      </c>
      <c r="KS119" s="378" t="e">
        <f t="shared" si="103"/>
        <v>#DIV/0!</v>
      </c>
      <c r="KT119" s="378" t="e">
        <f t="shared" si="103"/>
        <v>#DIV/0!</v>
      </c>
      <c r="KU119" s="378" t="e">
        <f t="shared" si="103"/>
        <v>#DIV/0!</v>
      </c>
      <c r="KV119" s="378" t="e">
        <f t="shared" si="103"/>
        <v>#DIV/0!</v>
      </c>
      <c r="KW119" s="378" t="e">
        <f t="shared" si="103"/>
        <v>#DIV/0!</v>
      </c>
      <c r="KX119" s="378" t="e">
        <f t="shared" si="103"/>
        <v>#DIV/0!</v>
      </c>
      <c r="KY119" s="378" t="e">
        <f t="shared" si="103"/>
        <v>#DIV/0!</v>
      </c>
      <c r="KZ119" s="378" t="e">
        <f t="shared" si="103"/>
        <v>#DIV/0!</v>
      </c>
      <c r="LA119" s="378" t="e">
        <f t="shared" si="103"/>
        <v>#DIV/0!</v>
      </c>
      <c r="LB119" s="378" t="e">
        <f t="shared" si="103"/>
        <v>#DIV/0!</v>
      </c>
      <c r="LC119" s="378" t="e">
        <f t="shared" si="103"/>
        <v>#DIV/0!</v>
      </c>
      <c r="LD119" s="378" t="e">
        <f t="shared" si="103"/>
        <v>#DIV/0!</v>
      </c>
      <c r="LE119" s="378" t="e">
        <f t="shared" si="103"/>
        <v>#DIV/0!</v>
      </c>
      <c r="LF119" s="378" t="e">
        <f t="shared" si="103"/>
        <v>#DIV/0!</v>
      </c>
      <c r="LG119" s="378" t="e">
        <f t="shared" si="103"/>
        <v>#DIV/0!</v>
      </c>
      <c r="LH119" s="378" t="e">
        <f t="shared" si="103"/>
        <v>#DIV/0!</v>
      </c>
      <c r="LI119" s="378" t="e">
        <f t="shared" si="103"/>
        <v>#DIV/0!</v>
      </c>
      <c r="LJ119" s="378" t="e">
        <f t="shared" si="103"/>
        <v>#DIV/0!</v>
      </c>
      <c r="LK119" s="378" t="e">
        <f t="shared" si="103"/>
        <v>#DIV/0!</v>
      </c>
      <c r="LL119" s="378" t="e">
        <f t="shared" si="103"/>
        <v>#DIV/0!</v>
      </c>
      <c r="LM119" s="378" t="e">
        <f t="shared" si="103"/>
        <v>#DIV/0!</v>
      </c>
      <c r="LN119" s="378" t="e">
        <f t="shared" si="103"/>
        <v>#DIV/0!</v>
      </c>
      <c r="LO119" s="378" t="e">
        <f t="shared" si="103"/>
        <v>#DIV/0!</v>
      </c>
      <c r="LP119" s="378" t="e">
        <f t="shared" si="103"/>
        <v>#DIV/0!</v>
      </c>
      <c r="LQ119" s="378" t="e">
        <f t="shared" si="103"/>
        <v>#DIV/0!</v>
      </c>
      <c r="LR119" s="378" t="e">
        <f t="shared" si="103"/>
        <v>#DIV/0!</v>
      </c>
      <c r="LS119" s="378" t="e">
        <f t="shared" si="103"/>
        <v>#DIV/0!</v>
      </c>
      <c r="LT119" s="378" t="e">
        <f t="shared" si="103"/>
        <v>#DIV/0!</v>
      </c>
      <c r="LU119" s="378" t="e">
        <f t="shared" si="103"/>
        <v>#DIV/0!</v>
      </c>
      <c r="LV119" s="378" t="e">
        <f t="shared" si="103"/>
        <v>#DIV/0!</v>
      </c>
      <c r="LW119" s="378" t="e">
        <f t="shared" si="103"/>
        <v>#DIV/0!</v>
      </c>
      <c r="LX119" s="378" t="e">
        <f t="shared" si="103"/>
        <v>#DIV/0!</v>
      </c>
      <c r="LY119" s="378" t="e">
        <f t="shared" si="103"/>
        <v>#DIV/0!</v>
      </c>
      <c r="LZ119" s="378" t="e">
        <f t="shared" si="103"/>
        <v>#DIV/0!</v>
      </c>
      <c r="MA119" s="378" t="e">
        <f t="shared" si="103"/>
        <v>#DIV/0!</v>
      </c>
      <c r="MB119" s="378" t="e">
        <f t="shared" si="103"/>
        <v>#DIV/0!</v>
      </c>
      <c r="MC119" s="378" t="e">
        <f t="shared" si="103"/>
        <v>#DIV/0!</v>
      </c>
      <c r="MD119" s="378" t="e">
        <f t="shared" si="103"/>
        <v>#DIV/0!</v>
      </c>
      <c r="ME119" s="378" t="e">
        <f t="shared" si="103"/>
        <v>#DIV/0!</v>
      </c>
      <c r="MF119" s="378" t="e">
        <f t="shared" si="103"/>
        <v>#DIV/0!</v>
      </c>
      <c r="MG119" s="378" t="e">
        <f t="shared" si="103"/>
        <v>#DIV/0!</v>
      </c>
      <c r="MH119" s="378" t="e">
        <f t="shared" si="103"/>
        <v>#DIV/0!</v>
      </c>
      <c r="MI119" s="378" t="e">
        <f t="shared" si="103"/>
        <v>#DIV/0!</v>
      </c>
      <c r="MJ119" s="378" t="e">
        <f t="shared" si="103"/>
        <v>#DIV/0!</v>
      </c>
      <c r="MK119" s="378" t="e">
        <f t="shared" si="103"/>
        <v>#DIV/0!</v>
      </c>
      <c r="ML119" s="378" t="e">
        <f t="shared" si="103"/>
        <v>#DIV/0!</v>
      </c>
      <c r="MM119" s="378" t="e">
        <f t="shared" si="103"/>
        <v>#DIV/0!</v>
      </c>
      <c r="MN119" s="378" t="e">
        <f t="shared" si="103"/>
        <v>#DIV/0!</v>
      </c>
      <c r="MO119" s="378" t="e">
        <f t="shared" si="103"/>
        <v>#DIV/0!</v>
      </c>
      <c r="MP119" s="378" t="e">
        <f t="shared" si="103"/>
        <v>#DIV/0!</v>
      </c>
      <c r="MQ119" s="378" t="e">
        <f t="shared" si="103"/>
        <v>#DIV/0!</v>
      </c>
      <c r="MR119" s="378" t="e">
        <f t="shared" si="103"/>
        <v>#DIV/0!</v>
      </c>
      <c r="MS119" s="378" t="e">
        <f t="shared" si="103"/>
        <v>#DIV/0!</v>
      </c>
      <c r="MT119" s="378" t="e">
        <f t="shared" si="103"/>
        <v>#DIV/0!</v>
      </c>
      <c r="MU119" s="378" t="e">
        <f t="shared" si="103"/>
        <v>#DIV/0!</v>
      </c>
      <c r="MV119" s="378" t="e">
        <f t="shared" si="103"/>
        <v>#DIV/0!</v>
      </c>
      <c r="MW119" s="378" t="e">
        <f t="shared" si="103"/>
        <v>#DIV/0!</v>
      </c>
      <c r="MX119" s="378" t="e">
        <f t="shared" si="103"/>
        <v>#DIV/0!</v>
      </c>
      <c r="MY119" s="378" t="e">
        <f t="shared" si="103"/>
        <v>#DIV/0!</v>
      </c>
      <c r="MZ119" s="378" t="e">
        <f t="shared" si="103"/>
        <v>#DIV/0!</v>
      </c>
      <c r="NA119" s="378" t="e">
        <f t="shared" ref="NA119:PL119" si="104">ROUND(AVERAGE(NA41:NA49),10)</f>
        <v>#DIV/0!</v>
      </c>
      <c r="NB119" s="378" t="e">
        <f t="shared" si="104"/>
        <v>#DIV/0!</v>
      </c>
      <c r="NC119" s="378" t="e">
        <f t="shared" si="104"/>
        <v>#DIV/0!</v>
      </c>
      <c r="ND119" s="378" t="e">
        <f t="shared" si="104"/>
        <v>#DIV/0!</v>
      </c>
      <c r="NE119" s="378" t="e">
        <f t="shared" si="104"/>
        <v>#DIV/0!</v>
      </c>
      <c r="NF119" s="378" t="e">
        <f t="shared" si="104"/>
        <v>#DIV/0!</v>
      </c>
      <c r="NG119" s="378" t="e">
        <f t="shared" si="104"/>
        <v>#DIV/0!</v>
      </c>
      <c r="NH119" s="378" t="e">
        <f t="shared" si="104"/>
        <v>#DIV/0!</v>
      </c>
      <c r="NI119" s="378" t="e">
        <f t="shared" si="104"/>
        <v>#DIV/0!</v>
      </c>
      <c r="NJ119" s="378" t="e">
        <f t="shared" si="104"/>
        <v>#DIV/0!</v>
      </c>
      <c r="NK119" s="378" t="e">
        <f t="shared" si="104"/>
        <v>#DIV/0!</v>
      </c>
      <c r="NL119" s="378" t="e">
        <f t="shared" si="104"/>
        <v>#DIV/0!</v>
      </c>
      <c r="NM119" s="378" t="e">
        <f t="shared" si="104"/>
        <v>#DIV/0!</v>
      </c>
      <c r="NN119" s="378" t="e">
        <f t="shared" si="104"/>
        <v>#DIV/0!</v>
      </c>
      <c r="NO119" s="378" t="e">
        <f t="shared" si="104"/>
        <v>#DIV/0!</v>
      </c>
      <c r="NP119" s="378" t="e">
        <f t="shared" si="104"/>
        <v>#DIV/0!</v>
      </c>
      <c r="NQ119" s="378" t="e">
        <f t="shared" si="104"/>
        <v>#DIV/0!</v>
      </c>
      <c r="NR119" s="378" t="e">
        <f t="shared" si="104"/>
        <v>#DIV/0!</v>
      </c>
      <c r="NS119" s="378" t="e">
        <f t="shared" si="104"/>
        <v>#DIV/0!</v>
      </c>
      <c r="NT119" s="378" t="e">
        <f t="shared" si="104"/>
        <v>#DIV/0!</v>
      </c>
      <c r="NU119" s="378" t="e">
        <f t="shared" si="104"/>
        <v>#DIV/0!</v>
      </c>
      <c r="NV119" s="378" t="e">
        <f t="shared" si="104"/>
        <v>#DIV/0!</v>
      </c>
      <c r="NW119" s="378" t="e">
        <f t="shared" si="104"/>
        <v>#DIV/0!</v>
      </c>
      <c r="NX119" s="378" t="e">
        <f t="shared" si="104"/>
        <v>#DIV/0!</v>
      </c>
      <c r="NY119" s="378" t="e">
        <f t="shared" si="104"/>
        <v>#DIV/0!</v>
      </c>
      <c r="NZ119" s="378" t="e">
        <f t="shared" si="104"/>
        <v>#DIV/0!</v>
      </c>
      <c r="OA119" s="378" t="e">
        <f t="shared" si="104"/>
        <v>#DIV/0!</v>
      </c>
      <c r="OB119" s="378" t="e">
        <f t="shared" si="104"/>
        <v>#DIV/0!</v>
      </c>
      <c r="OC119" s="378" t="e">
        <f t="shared" si="104"/>
        <v>#DIV/0!</v>
      </c>
      <c r="OD119" s="378" t="e">
        <f t="shared" si="104"/>
        <v>#DIV/0!</v>
      </c>
      <c r="OE119" s="378" t="e">
        <f t="shared" si="104"/>
        <v>#DIV/0!</v>
      </c>
      <c r="OF119" s="378" t="e">
        <f t="shared" si="104"/>
        <v>#DIV/0!</v>
      </c>
      <c r="OG119" s="378" t="e">
        <f t="shared" si="104"/>
        <v>#DIV/0!</v>
      </c>
      <c r="OH119" s="378" t="e">
        <f t="shared" si="104"/>
        <v>#DIV/0!</v>
      </c>
      <c r="OI119" s="378" t="e">
        <f t="shared" si="104"/>
        <v>#DIV/0!</v>
      </c>
      <c r="OJ119" s="378" t="e">
        <f t="shared" si="104"/>
        <v>#DIV/0!</v>
      </c>
      <c r="OK119" s="378" t="e">
        <f t="shared" si="104"/>
        <v>#DIV/0!</v>
      </c>
      <c r="OL119" s="378" t="e">
        <f t="shared" si="104"/>
        <v>#DIV/0!</v>
      </c>
      <c r="OM119" s="378" t="e">
        <f t="shared" si="104"/>
        <v>#DIV/0!</v>
      </c>
      <c r="ON119" s="378" t="e">
        <f t="shared" si="104"/>
        <v>#DIV/0!</v>
      </c>
      <c r="OO119" s="378" t="e">
        <f t="shared" si="104"/>
        <v>#DIV/0!</v>
      </c>
      <c r="OP119" s="378" t="e">
        <f t="shared" si="104"/>
        <v>#DIV/0!</v>
      </c>
      <c r="OQ119" s="378" t="e">
        <f t="shared" si="104"/>
        <v>#DIV/0!</v>
      </c>
      <c r="OR119" s="378" t="e">
        <f t="shared" si="104"/>
        <v>#DIV/0!</v>
      </c>
      <c r="OS119" s="378" t="e">
        <f t="shared" si="104"/>
        <v>#DIV/0!</v>
      </c>
      <c r="OT119" s="378" t="e">
        <f t="shared" si="104"/>
        <v>#DIV/0!</v>
      </c>
      <c r="OU119" s="378" t="e">
        <f t="shared" si="104"/>
        <v>#DIV/0!</v>
      </c>
      <c r="OV119" s="378" t="e">
        <f t="shared" si="104"/>
        <v>#DIV/0!</v>
      </c>
      <c r="OW119" s="378" t="e">
        <f t="shared" si="104"/>
        <v>#DIV/0!</v>
      </c>
      <c r="OX119" s="378" t="e">
        <f t="shared" si="104"/>
        <v>#DIV/0!</v>
      </c>
      <c r="OY119" s="378" t="e">
        <f t="shared" si="104"/>
        <v>#DIV/0!</v>
      </c>
      <c r="OZ119" s="378" t="e">
        <f t="shared" si="104"/>
        <v>#DIV/0!</v>
      </c>
      <c r="PA119" s="378" t="e">
        <f t="shared" si="104"/>
        <v>#DIV/0!</v>
      </c>
      <c r="PB119" s="378" t="e">
        <f t="shared" si="104"/>
        <v>#DIV/0!</v>
      </c>
      <c r="PC119" s="378" t="e">
        <f t="shared" si="104"/>
        <v>#DIV/0!</v>
      </c>
      <c r="PD119" s="378" t="e">
        <f t="shared" si="104"/>
        <v>#DIV/0!</v>
      </c>
      <c r="PE119" s="378" t="e">
        <f t="shared" si="104"/>
        <v>#DIV/0!</v>
      </c>
      <c r="PF119" s="378" t="e">
        <f t="shared" si="104"/>
        <v>#DIV/0!</v>
      </c>
      <c r="PG119" s="378" t="e">
        <f t="shared" si="104"/>
        <v>#DIV/0!</v>
      </c>
      <c r="PH119" s="378" t="e">
        <f t="shared" si="104"/>
        <v>#DIV/0!</v>
      </c>
      <c r="PI119" s="378" t="e">
        <f t="shared" si="104"/>
        <v>#DIV/0!</v>
      </c>
      <c r="PJ119" s="378" t="e">
        <f t="shared" si="104"/>
        <v>#DIV/0!</v>
      </c>
      <c r="PK119" s="378" t="e">
        <f t="shared" si="104"/>
        <v>#DIV/0!</v>
      </c>
      <c r="PL119" s="378" t="e">
        <f t="shared" si="104"/>
        <v>#DIV/0!</v>
      </c>
      <c r="PM119" s="378" t="e">
        <f t="shared" ref="PM119:RX119" si="105">ROUND(AVERAGE(PM41:PM49),10)</f>
        <v>#DIV/0!</v>
      </c>
      <c r="PN119" s="378" t="e">
        <f t="shared" si="105"/>
        <v>#DIV/0!</v>
      </c>
      <c r="PO119" s="378" t="e">
        <f t="shared" si="105"/>
        <v>#DIV/0!</v>
      </c>
      <c r="PP119" s="378" t="e">
        <f t="shared" si="105"/>
        <v>#DIV/0!</v>
      </c>
      <c r="PQ119" s="378" t="e">
        <f t="shared" si="105"/>
        <v>#DIV/0!</v>
      </c>
      <c r="PR119" s="378" t="e">
        <f t="shared" si="105"/>
        <v>#DIV/0!</v>
      </c>
      <c r="PS119" s="378" t="e">
        <f t="shared" si="105"/>
        <v>#DIV/0!</v>
      </c>
      <c r="PT119" s="378" t="e">
        <f t="shared" si="105"/>
        <v>#DIV/0!</v>
      </c>
      <c r="PU119" s="378" t="e">
        <f t="shared" si="105"/>
        <v>#DIV/0!</v>
      </c>
      <c r="PV119" s="378" t="e">
        <f t="shared" si="105"/>
        <v>#DIV/0!</v>
      </c>
      <c r="PW119" s="378" t="e">
        <f t="shared" si="105"/>
        <v>#DIV/0!</v>
      </c>
      <c r="PX119" s="378" t="e">
        <f t="shared" si="105"/>
        <v>#DIV/0!</v>
      </c>
      <c r="PY119" s="378" t="e">
        <f t="shared" si="105"/>
        <v>#DIV/0!</v>
      </c>
      <c r="PZ119" s="378" t="e">
        <f t="shared" si="105"/>
        <v>#DIV/0!</v>
      </c>
      <c r="QA119" s="378" t="e">
        <f t="shared" si="105"/>
        <v>#DIV/0!</v>
      </c>
      <c r="QB119" s="378" t="e">
        <f t="shared" si="105"/>
        <v>#DIV/0!</v>
      </c>
      <c r="QC119" s="378" t="e">
        <f t="shared" si="105"/>
        <v>#DIV/0!</v>
      </c>
      <c r="QD119" s="378" t="e">
        <f t="shared" si="105"/>
        <v>#DIV/0!</v>
      </c>
      <c r="QE119" s="378" t="e">
        <f t="shared" si="105"/>
        <v>#DIV/0!</v>
      </c>
      <c r="QF119" s="378" t="e">
        <f t="shared" si="105"/>
        <v>#DIV/0!</v>
      </c>
      <c r="QG119" s="378" t="e">
        <f t="shared" si="105"/>
        <v>#DIV/0!</v>
      </c>
      <c r="QH119" s="378" t="e">
        <f t="shared" si="105"/>
        <v>#DIV/0!</v>
      </c>
      <c r="QI119" s="378" t="e">
        <f t="shared" si="105"/>
        <v>#DIV/0!</v>
      </c>
      <c r="QJ119" s="378" t="e">
        <f t="shared" si="105"/>
        <v>#DIV/0!</v>
      </c>
      <c r="QK119" s="378" t="e">
        <f t="shared" si="105"/>
        <v>#DIV/0!</v>
      </c>
      <c r="QL119" s="378" t="e">
        <f t="shared" si="105"/>
        <v>#DIV/0!</v>
      </c>
      <c r="QM119" s="378" t="e">
        <f t="shared" si="105"/>
        <v>#DIV/0!</v>
      </c>
      <c r="QN119" s="378" t="e">
        <f t="shared" si="105"/>
        <v>#DIV/0!</v>
      </c>
      <c r="QO119" s="378" t="e">
        <f t="shared" si="105"/>
        <v>#DIV/0!</v>
      </c>
      <c r="QP119" s="378" t="e">
        <f t="shared" si="105"/>
        <v>#DIV/0!</v>
      </c>
      <c r="QQ119" s="378" t="e">
        <f t="shared" si="105"/>
        <v>#DIV/0!</v>
      </c>
      <c r="QR119" s="378" t="e">
        <f t="shared" si="105"/>
        <v>#DIV/0!</v>
      </c>
      <c r="QS119" s="378" t="e">
        <f t="shared" si="105"/>
        <v>#DIV/0!</v>
      </c>
      <c r="QT119" s="378" t="e">
        <f t="shared" si="105"/>
        <v>#DIV/0!</v>
      </c>
      <c r="QU119" s="378" t="e">
        <f t="shared" si="105"/>
        <v>#DIV/0!</v>
      </c>
      <c r="QV119" s="378" t="e">
        <f t="shared" si="105"/>
        <v>#DIV/0!</v>
      </c>
      <c r="QW119" s="378" t="e">
        <f t="shared" si="105"/>
        <v>#DIV/0!</v>
      </c>
      <c r="QX119" s="378" t="e">
        <f t="shared" si="105"/>
        <v>#DIV/0!</v>
      </c>
      <c r="QY119" s="378" t="e">
        <f t="shared" si="105"/>
        <v>#DIV/0!</v>
      </c>
      <c r="QZ119" s="378" t="e">
        <f t="shared" si="105"/>
        <v>#DIV/0!</v>
      </c>
      <c r="RA119" s="378" t="e">
        <f t="shared" si="105"/>
        <v>#DIV/0!</v>
      </c>
      <c r="RB119" s="378" t="e">
        <f t="shared" si="105"/>
        <v>#DIV/0!</v>
      </c>
      <c r="RC119" s="378" t="e">
        <f t="shared" si="105"/>
        <v>#DIV/0!</v>
      </c>
      <c r="RD119" s="378" t="e">
        <f t="shared" si="105"/>
        <v>#DIV/0!</v>
      </c>
      <c r="RE119" s="378" t="e">
        <f t="shared" si="105"/>
        <v>#DIV/0!</v>
      </c>
      <c r="RF119" s="378" t="e">
        <f t="shared" si="105"/>
        <v>#DIV/0!</v>
      </c>
      <c r="RG119" s="378" t="e">
        <f t="shared" si="105"/>
        <v>#DIV/0!</v>
      </c>
      <c r="RH119" s="378" t="e">
        <f t="shared" si="105"/>
        <v>#DIV/0!</v>
      </c>
      <c r="RI119" s="378" t="e">
        <f t="shared" si="105"/>
        <v>#DIV/0!</v>
      </c>
      <c r="RJ119" s="378" t="e">
        <f t="shared" si="105"/>
        <v>#DIV/0!</v>
      </c>
      <c r="RK119" s="378" t="e">
        <f t="shared" si="105"/>
        <v>#DIV/0!</v>
      </c>
      <c r="RL119" s="378" t="e">
        <f t="shared" si="105"/>
        <v>#DIV/0!</v>
      </c>
      <c r="RM119" s="378" t="e">
        <f t="shared" si="105"/>
        <v>#DIV/0!</v>
      </c>
      <c r="RN119" s="378" t="e">
        <f t="shared" si="105"/>
        <v>#DIV/0!</v>
      </c>
      <c r="RO119" s="378" t="e">
        <f t="shared" si="105"/>
        <v>#DIV/0!</v>
      </c>
      <c r="RP119" s="378" t="e">
        <f t="shared" si="105"/>
        <v>#DIV/0!</v>
      </c>
      <c r="RQ119" s="378" t="e">
        <f t="shared" si="105"/>
        <v>#DIV/0!</v>
      </c>
      <c r="RR119" s="378" t="e">
        <f t="shared" si="105"/>
        <v>#DIV/0!</v>
      </c>
      <c r="RS119" s="378" t="e">
        <f t="shared" si="105"/>
        <v>#DIV/0!</v>
      </c>
      <c r="RT119" s="378" t="e">
        <f t="shared" si="105"/>
        <v>#DIV/0!</v>
      </c>
      <c r="RU119" s="378" t="e">
        <f t="shared" si="105"/>
        <v>#DIV/0!</v>
      </c>
      <c r="RV119" s="378" t="e">
        <f t="shared" si="105"/>
        <v>#DIV/0!</v>
      </c>
      <c r="RW119" s="378" t="e">
        <f t="shared" si="105"/>
        <v>#DIV/0!</v>
      </c>
      <c r="RX119" s="378" t="e">
        <f t="shared" si="105"/>
        <v>#DIV/0!</v>
      </c>
      <c r="RY119" s="378" t="e">
        <f t="shared" ref="RY119:UJ119" si="106">ROUND(AVERAGE(RY41:RY49),10)</f>
        <v>#DIV/0!</v>
      </c>
      <c r="RZ119" s="378" t="e">
        <f t="shared" si="106"/>
        <v>#DIV/0!</v>
      </c>
      <c r="SA119" s="378" t="e">
        <f t="shared" si="106"/>
        <v>#DIV/0!</v>
      </c>
      <c r="SB119" s="378" t="e">
        <f t="shared" si="106"/>
        <v>#DIV/0!</v>
      </c>
      <c r="SC119" s="378" t="e">
        <f t="shared" si="106"/>
        <v>#DIV/0!</v>
      </c>
      <c r="SD119" s="378" t="e">
        <f t="shared" si="106"/>
        <v>#DIV/0!</v>
      </c>
      <c r="SE119" s="378" t="e">
        <f t="shared" si="106"/>
        <v>#DIV/0!</v>
      </c>
      <c r="SF119" s="378" t="e">
        <f t="shared" si="106"/>
        <v>#DIV/0!</v>
      </c>
      <c r="SG119" s="378" t="e">
        <f t="shared" si="106"/>
        <v>#DIV/0!</v>
      </c>
      <c r="SH119" s="378" t="e">
        <f t="shared" si="106"/>
        <v>#DIV/0!</v>
      </c>
      <c r="SI119" s="378" t="e">
        <f t="shared" si="106"/>
        <v>#DIV/0!</v>
      </c>
      <c r="SJ119" s="378" t="e">
        <f t="shared" si="106"/>
        <v>#DIV/0!</v>
      </c>
      <c r="SK119" s="378" t="e">
        <f t="shared" si="106"/>
        <v>#DIV/0!</v>
      </c>
      <c r="SL119" s="378" t="e">
        <f t="shared" si="106"/>
        <v>#DIV/0!</v>
      </c>
      <c r="SM119" s="378" t="e">
        <f t="shared" si="106"/>
        <v>#DIV/0!</v>
      </c>
      <c r="SN119" s="378" t="e">
        <f t="shared" si="106"/>
        <v>#DIV/0!</v>
      </c>
      <c r="SO119" s="378" t="e">
        <f t="shared" si="106"/>
        <v>#DIV/0!</v>
      </c>
      <c r="SP119" s="378" t="e">
        <f t="shared" si="106"/>
        <v>#DIV/0!</v>
      </c>
      <c r="SQ119" s="378" t="e">
        <f t="shared" si="106"/>
        <v>#DIV/0!</v>
      </c>
      <c r="SR119" s="378" t="e">
        <f t="shared" si="106"/>
        <v>#DIV/0!</v>
      </c>
      <c r="SS119" s="378" t="e">
        <f t="shared" si="106"/>
        <v>#DIV/0!</v>
      </c>
      <c r="ST119" s="378" t="e">
        <f t="shared" si="106"/>
        <v>#DIV/0!</v>
      </c>
      <c r="SU119" s="378" t="e">
        <f t="shared" si="106"/>
        <v>#DIV/0!</v>
      </c>
      <c r="SV119" s="378" t="e">
        <f t="shared" si="106"/>
        <v>#DIV/0!</v>
      </c>
      <c r="SW119" s="378" t="e">
        <f t="shared" si="106"/>
        <v>#DIV/0!</v>
      </c>
      <c r="SX119" s="378" t="e">
        <f t="shared" si="106"/>
        <v>#DIV/0!</v>
      </c>
      <c r="SY119" s="378" t="e">
        <f t="shared" si="106"/>
        <v>#DIV/0!</v>
      </c>
      <c r="SZ119" s="378" t="e">
        <f t="shared" si="106"/>
        <v>#DIV/0!</v>
      </c>
      <c r="TA119" s="378" t="e">
        <f t="shared" si="106"/>
        <v>#DIV/0!</v>
      </c>
      <c r="TB119" s="378" t="e">
        <f t="shared" si="106"/>
        <v>#DIV/0!</v>
      </c>
      <c r="TC119" s="378" t="e">
        <f t="shared" si="106"/>
        <v>#DIV/0!</v>
      </c>
      <c r="TD119" s="378" t="e">
        <f t="shared" si="106"/>
        <v>#DIV/0!</v>
      </c>
      <c r="TE119" s="378" t="e">
        <f t="shared" si="106"/>
        <v>#DIV/0!</v>
      </c>
      <c r="TF119" s="378" t="e">
        <f t="shared" si="106"/>
        <v>#DIV/0!</v>
      </c>
      <c r="TG119" s="378" t="e">
        <f t="shared" si="106"/>
        <v>#DIV/0!</v>
      </c>
      <c r="TH119" s="378" t="e">
        <f t="shared" si="106"/>
        <v>#DIV/0!</v>
      </c>
      <c r="TI119" s="378" t="e">
        <f t="shared" si="106"/>
        <v>#DIV/0!</v>
      </c>
      <c r="TJ119" s="378" t="e">
        <f t="shared" si="106"/>
        <v>#DIV/0!</v>
      </c>
      <c r="TK119" s="378" t="e">
        <f t="shared" si="106"/>
        <v>#DIV/0!</v>
      </c>
      <c r="TL119" s="378" t="e">
        <f t="shared" si="106"/>
        <v>#DIV/0!</v>
      </c>
      <c r="TM119" s="378" t="e">
        <f t="shared" si="106"/>
        <v>#DIV/0!</v>
      </c>
      <c r="TN119" s="378" t="e">
        <f t="shared" si="106"/>
        <v>#DIV/0!</v>
      </c>
      <c r="TO119" s="378" t="e">
        <f t="shared" si="106"/>
        <v>#DIV/0!</v>
      </c>
      <c r="TP119" s="378" t="e">
        <f t="shared" si="106"/>
        <v>#DIV/0!</v>
      </c>
      <c r="TQ119" s="378" t="e">
        <f t="shared" si="106"/>
        <v>#DIV/0!</v>
      </c>
      <c r="TR119" s="378" t="e">
        <f t="shared" si="106"/>
        <v>#DIV/0!</v>
      </c>
      <c r="TS119" s="378" t="e">
        <f t="shared" si="106"/>
        <v>#DIV/0!</v>
      </c>
      <c r="TT119" s="378" t="e">
        <f t="shared" si="106"/>
        <v>#DIV/0!</v>
      </c>
      <c r="TU119" s="378" t="e">
        <f t="shared" si="106"/>
        <v>#DIV/0!</v>
      </c>
      <c r="TV119" s="378" t="e">
        <f t="shared" si="106"/>
        <v>#DIV/0!</v>
      </c>
      <c r="TW119" s="378" t="e">
        <f t="shared" si="106"/>
        <v>#DIV/0!</v>
      </c>
      <c r="TX119" s="378" t="e">
        <f t="shared" si="106"/>
        <v>#DIV/0!</v>
      </c>
      <c r="TY119" s="378" t="e">
        <f t="shared" si="106"/>
        <v>#DIV/0!</v>
      </c>
      <c r="TZ119" s="378" t="e">
        <f t="shared" si="106"/>
        <v>#DIV/0!</v>
      </c>
      <c r="UA119" s="378" t="e">
        <f t="shared" si="106"/>
        <v>#DIV/0!</v>
      </c>
      <c r="UB119" s="378" t="e">
        <f t="shared" si="106"/>
        <v>#DIV/0!</v>
      </c>
      <c r="UC119" s="378" t="e">
        <f t="shared" si="106"/>
        <v>#DIV/0!</v>
      </c>
      <c r="UD119" s="378" t="e">
        <f t="shared" si="106"/>
        <v>#DIV/0!</v>
      </c>
      <c r="UE119" s="378" t="e">
        <f t="shared" si="106"/>
        <v>#DIV/0!</v>
      </c>
      <c r="UF119" s="378" t="e">
        <f t="shared" si="106"/>
        <v>#DIV/0!</v>
      </c>
      <c r="UG119" s="378" t="e">
        <f t="shared" si="106"/>
        <v>#DIV/0!</v>
      </c>
      <c r="UH119" s="378" t="e">
        <f t="shared" si="106"/>
        <v>#DIV/0!</v>
      </c>
      <c r="UI119" s="378" t="e">
        <f t="shared" si="106"/>
        <v>#DIV/0!</v>
      </c>
      <c r="UJ119" s="378" t="e">
        <f t="shared" si="106"/>
        <v>#DIV/0!</v>
      </c>
      <c r="UK119" s="378" t="e">
        <f t="shared" ref="UK119:WI119" si="107">ROUND(AVERAGE(UK41:UK49),10)</f>
        <v>#DIV/0!</v>
      </c>
      <c r="UL119" s="378" t="e">
        <f t="shared" si="107"/>
        <v>#DIV/0!</v>
      </c>
      <c r="UM119" s="378" t="e">
        <f t="shared" si="107"/>
        <v>#DIV/0!</v>
      </c>
      <c r="UN119" s="378" t="e">
        <f t="shared" si="107"/>
        <v>#DIV/0!</v>
      </c>
      <c r="UO119" s="378" t="e">
        <f t="shared" si="107"/>
        <v>#DIV/0!</v>
      </c>
      <c r="UP119" s="378" t="e">
        <f t="shared" si="107"/>
        <v>#DIV/0!</v>
      </c>
      <c r="UQ119" s="378" t="e">
        <f t="shared" si="107"/>
        <v>#DIV/0!</v>
      </c>
      <c r="UR119" s="378" t="e">
        <f t="shared" si="107"/>
        <v>#DIV/0!</v>
      </c>
      <c r="US119" s="378" t="e">
        <f t="shared" si="107"/>
        <v>#DIV/0!</v>
      </c>
      <c r="UT119" s="378" t="e">
        <f t="shared" si="107"/>
        <v>#DIV/0!</v>
      </c>
      <c r="UU119" s="378" t="e">
        <f t="shared" si="107"/>
        <v>#DIV/0!</v>
      </c>
      <c r="UV119" s="378" t="e">
        <f t="shared" si="107"/>
        <v>#DIV/0!</v>
      </c>
      <c r="UW119" s="378" t="e">
        <f t="shared" si="107"/>
        <v>#DIV/0!</v>
      </c>
      <c r="UX119" s="378" t="e">
        <f t="shared" si="107"/>
        <v>#DIV/0!</v>
      </c>
      <c r="UY119" s="378" t="e">
        <f t="shared" si="107"/>
        <v>#DIV/0!</v>
      </c>
      <c r="UZ119" s="378" t="e">
        <f t="shared" si="107"/>
        <v>#DIV/0!</v>
      </c>
      <c r="VA119" s="378" t="e">
        <f t="shared" si="107"/>
        <v>#DIV/0!</v>
      </c>
      <c r="VB119" s="378" t="e">
        <f t="shared" si="107"/>
        <v>#DIV/0!</v>
      </c>
      <c r="VC119" s="378" t="e">
        <f t="shared" si="107"/>
        <v>#DIV/0!</v>
      </c>
      <c r="VD119" s="378" t="e">
        <f t="shared" si="107"/>
        <v>#DIV/0!</v>
      </c>
      <c r="VE119" s="378" t="e">
        <f t="shared" si="107"/>
        <v>#DIV/0!</v>
      </c>
      <c r="VF119" s="378" t="e">
        <f t="shared" si="107"/>
        <v>#DIV/0!</v>
      </c>
      <c r="VG119" s="378" t="e">
        <f t="shared" si="107"/>
        <v>#DIV/0!</v>
      </c>
      <c r="VH119" s="378" t="e">
        <f t="shared" si="107"/>
        <v>#DIV/0!</v>
      </c>
      <c r="VI119" s="378" t="e">
        <f t="shared" si="107"/>
        <v>#DIV/0!</v>
      </c>
      <c r="VJ119" s="378" t="e">
        <f t="shared" si="107"/>
        <v>#DIV/0!</v>
      </c>
      <c r="VK119" s="378" t="e">
        <f t="shared" si="107"/>
        <v>#DIV/0!</v>
      </c>
      <c r="VL119" s="378" t="e">
        <f t="shared" si="107"/>
        <v>#DIV/0!</v>
      </c>
      <c r="VM119" s="378" t="e">
        <f t="shared" si="107"/>
        <v>#DIV/0!</v>
      </c>
      <c r="VN119" s="378" t="e">
        <f t="shared" si="107"/>
        <v>#DIV/0!</v>
      </c>
      <c r="VO119" s="378" t="e">
        <f t="shared" si="107"/>
        <v>#DIV/0!</v>
      </c>
      <c r="VP119" s="378" t="e">
        <f t="shared" si="107"/>
        <v>#DIV/0!</v>
      </c>
      <c r="VQ119" s="378" t="e">
        <f t="shared" si="107"/>
        <v>#DIV/0!</v>
      </c>
      <c r="VR119" s="378" t="e">
        <f t="shared" si="107"/>
        <v>#DIV/0!</v>
      </c>
      <c r="VS119" s="378" t="e">
        <f t="shared" si="107"/>
        <v>#DIV/0!</v>
      </c>
      <c r="VT119" s="378" t="e">
        <f t="shared" si="107"/>
        <v>#DIV/0!</v>
      </c>
      <c r="VU119" s="378" t="e">
        <f t="shared" si="107"/>
        <v>#DIV/0!</v>
      </c>
      <c r="VV119" s="378" t="e">
        <f t="shared" si="107"/>
        <v>#DIV/0!</v>
      </c>
      <c r="VW119" s="378" t="e">
        <f t="shared" si="107"/>
        <v>#DIV/0!</v>
      </c>
      <c r="VX119" s="378" t="e">
        <f t="shared" si="107"/>
        <v>#DIV/0!</v>
      </c>
      <c r="VY119" s="378" t="e">
        <f t="shared" si="107"/>
        <v>#DIV/0!</v>
      </c>
      <c r="VZ119" s="378" t="e">
        <f t="shared" si="107"/>
        <v>#DIV/0!</v>
      </c>
      <c r="WA119" s="378" t="e">
        <f t="shared" si="107"/>
        <v>#DIV/0!</v>
      </c>
      <c r="WB119" s="378" t="e">
        <f t="shared" si="107"/>
        <v>#DIV/0!</v>
      </c>
      <c r="WC119" s="378" t="e">
        <f t="shared" si="107"/>
        <v>#DIV/0!</v>
      </c>
      <c r="WD119" s="378" t="e">
        <f t="shared" si="107"/>
        <v>#DIV/0!</v>
      </c>
      <c r="WE119" s="378" t="e">
        <f t="shared" si="107"/>
        <v>#DIV/0!</v>
      </c>
      <c r="WF119" s="378" t="e">
        <f t="shared" si="107"/>
        <v>#DIV/0!</v>
      </c>
      <c r="WG119" s="378" t="e">
        <f t="shared" si="107"/>
        <v>#DIV/0!</v>
      </c>
      <c r="WH119" s="378" t="e">
        <f t="shared" si="107"/>
        <v>#DIV/0!</v>
      </c>
      <c r="WI119" s="378" t="e">
        <f t="shared" si="107"/>
        <v>#DIV/0!</v>
      </c>
    </row>
    <row r="120" spans="1:607">
      <c r="A120" s="348"/>
      <c r="B120" s="360" t="s">
        <v>852</v>
      </c>
      <c r="C120" s="348"/>
      <c r="D120" s="348"/>
      <c r="E120" s="348"/>
      <c r="F120" s="348"/>
      <c r="G120" s="361" t="str">
        <f t="shared" si="2"/>
        <v/>
      </c>
      <c r="H120" s="361" t="str">
        <f t="shared" si="3"/>
        <v/>
      </c>
      <c r="I120" s="397"/>
      <c r="J120" s="348"/>
      <c r="K120" s="348"/>
      <c r="L120" s="348"/>
      <c r="M120" s="348"/>
      <c r="N120" s="400"/>
      <c r="O120" s="400"/>
      <c r="P120" s="400"/>
      <c r="Q120" s="400"/>
      <c r="R120" s="400"/>
      <c r="S120" s="400"/>
      <c r="T120" s="400"/>
      <c r="U120" s="400"/>
      <c r="V120" s="400"/>
      <c r="W120" s="400"/>
      <c r="X120" s="400"/>
      <c r="Y120" s="400"/>
      <c r="Z120" s="400"/>
      <c r="AA120" s="400"/>
      <c r="AB120" s="400"/>
      <c r="AC120" s="400"/>
      <c r="AD120" s="400"/>
      <c r="AE120" s="400"/>
      <c r="AF120" s="400"/>
      <c r="AG120" s="400"/>
      <c r="AH120" s="400"/>
      <c r="AI120" s="400"/>
      <c r="AJ120" s="400"/>
      <c r="AK120" s="400"/>
      <c r="AL120" s="400"/>
      <c r="AM120" s="400"/>
      <c r="AN120" s="400"/>
      <c r="AO120" s="400"/>
      <c r="AP120" s="400"/>
      <c r="AQ120" s="400"/>
      <c r="AR120" s="400"/>
      <c r="AS120" s="400"/>
      <c r="AT120" s="400"/>
      <c r="AU120" s="400"/>
      <c r="AV120" s="400"/>
      <c r="AW120" s="400"/>
      <c r="AX120" s="400"/>
      <c r="AY120" s="400"/>
      <c r="AZ120" s="400"/>
      <c r="BA120" s="400"/>
      <c r="BB120" s="400"/>
      <c r="BC120" s="400"/>
      <c r="BD120" s="400"/>
      <c r="BE120" s="400"/>
      <c r="BF120" s="400"/>
      <c r="BG120" s="400"/>
      <c r="BH120" s="400"/>
      <c r="BI120" s="400"/>
      <c r="BJ120" s="400"/>
      <c r="BK120" s="400"/>
      <c r="BL120" s="400"/>
      <c r="BM120" s="400"/>
      <c r="BN120" s="400"/>
      <c r="BO120" s="400"/>
      <c r="BP120" s="400"/>
      <c r="BQ120" s="400"/>
      <c r="BR120" s="400"/>
      <c r="BS120" s="400"/>
      <c r="BT120" s="400"/>
      <c r="BU120" s="400"/>
      <c r="BV120" s="400"/>
      <c r="BW120" s="400"/>
      <c r="BX120" s="400"/>
      <c r="BY120" s="400"/>
      <c r="BZ120" s="400"/>
      <c r="CA120" s="400"/>
      <c r="CB120" s="400"/>
      <c r="CC120" s="400"/>
      <c r="CD120" s="400"/>
      <c r="CE120" s="400"/>
      <c r="CF120" s="400"/>
      <c r="CG120" s="400"/>
      <c r="CH120" s="400"/>
      <c r="CI120" s="400"/>
      <c r="CJ120" s="400"/>
      <c r="CK120" s="400"/>
      <c r="CL120" s="400"/>
      <c r="CM120" s="400"/>
      <c r="CN120" s="400"/>
      <c r="CO120" s="400"/>
      <c r="CP120" s="400"/>
      <c r="CQ120" s="400"/>
      <c r="CR120" s="400"/>
      <c r="CS120" s="400"/>
      <c r="CT120" s="400"/>
      <c r="CU120" s="400"/>
      <c r="CV120" s="400"/>
      <c r="CW120" s="400"/>
      <c r="CX120" s="400"/>
      <c r="CY120" s="400"/>
      <c r="CZ120" s="362"/>
      <c r="DA120" s="900"/>
      <c r="DB120" s="899" t="s">
        <v>1282</v>
      </c>
      <c r="DC120" s="899"/>
      <c r="DD120" s="378" t="e">
        <f>ROUND(AVERAGE(DD50:DD58),10)</f>
        <v>#DIV/0!</v>
      </c>
      <c r="DE120" s="378" t="e">
        <f t="shared" ref="DE120:FP120" si="108">ROUND(AVERAGE(DE50:DE58),10)</f>
        <v>#DIV/0!</v>
      </c>
      <c r="DF120" s="378" t="e">
        <f t="shared" si="108"/>
        <v>#DIV/0!</v>
      </c>
      <c r="DG120" s="378" t="e">
        <f t="shared" si="108"/>
        <v>#DIV/0!</v>
      </c>
      <c r="DH120" s="378" t="e">
        <f t="shared" si="108"/>
        <v>#DIV/0!</v>
      </c>
      <c r="DI120" s="378" t="e">
        <f t="shared" si="108"/>
        <v>#DIV/0!</v>
      </c>
      <c r="DJ120" s="378" t="e">
        <f t="shared" si="108"/>
        <v>#DIV/0!</v>
      </c>
      <c r="DK120" s="378" t="e">
        <f t="shared" si="108"/>
        <v>#DIV/0!</v>
      </c>
      <c r="DL120" s="378" t="e">
        <f t="shared" si="108"/>
        <v>#DIV/0!</v>
      </c>
      <c r="DM120" s="378" t="e">
        <f t="shared" si="108"/>
        <v>#DIV/0!</v>
      </c>
      <c r="DN120" s="378" t="e">
        <f t="shared" si="108"/>
        <v>#DIV/0!</v>
      </c>
      <c r="DO120" s="378" t="e">
        <f t="shared" si="108"/>
        <v>#DIV/0!</v>
      </c>
      <c r="DP120" s="378" t="e">
        <f t="shared" si="108"/>
        <v>#DIV/0!</v>
      </c>
      <c r="DQ120" s="378" t="e">
        <f t="shared" si="108"/>
        <v>#DIV/0!</v>
      </c>
      <c r="DR120" s="378" t="e">
        <f t="shared" si="108"/>
        <v>#DIV/0!</v>
      </c>
      <c r="DS120" s="378" t="e">
        <f t="shared" si="108"/>
        <v>#DIV/0!</v>
      </c>
      <c r="DT120" s="378" t="e">
        <f t="shared" si="108"/>
        <v>#DIV/0!</v>
      </c>
      <c r="DU120" s="378" t="e">
        <f t="shared" si="108"/>
        <v>#DIV/0!</v>
      </c>
      <c r="DV120" s="378" t="e">
        <f t="shared" si="108"/>
        <v>#DIV/0!</v>
      </c>
      <c r="DW120" s="378" t="e">
        <f t="shared" si="108"/>
        <v>#DIV/0!</v>
      </c>
      <c r="DX120" s="378" t="e">
        <f t="shared" si="108"/>
        <v>#DIV/0!</v>
      </c>
      <c r="DY120" s="378" t="e">
        <f t="shared" si="108"/>
        <v>#DIV/0!</v>
      </c>
      <c r="DZ120" s="378" t="e">
        <f t="shared" si="108"/>
        <v>#DIV/0!</v>
      </c>
      <c r="EA120" s="378" t="e">
        <f t="shared" si="108"/>
        <v>#DIV/0!</v>
      </c>
      <c r="EB120" s="378" t="e">
        <f t="shared" si="108"/>
        <v>#DIV/0!</v>
      </c>
      <c r="EC120" s="378" t="e">
        <f t="shared" si="108"/>
        <v>#DIV/0!</v>
      </c>
      <c r="ED120" s="378" t="e">
        <f t="shared" si="108"/>
        <v>#DIV/0!</v>
      </c>
      <c r="EE120" s="378" t="e">
        <f t="shared" si="108"/>
        <v>#DIV/0!</v>
      </c>
      <c r="EF120" s="378" t="e">
        <f t="shared" si="108"/>
        <v>#DIV/0!</v>
      </c>
      <c r="EG120" s="378" t="e">
        <f t="shared" si="108"/>
        <v>#DIV/0!</v>
      </c>
      <c r="EH120" s="378" t="e">
        <f t="shared" si="108"/>
        <v>#DIV/0!</v>
      </c>
      <c r="EI120" s="378" t="e">
        <f t="shared" si="108"/>
        <v>#DIV/0!</v>
      </c>
      <c r="EJ120" s="378" t="e">
        <f t="shared" si="108"/>
        <v>#DIV/0!</v>
      </c>
      <c r="EK120" s="378" t="e">
        <f t="shared" si="108"/>
        <v>#DIV/0!</v>
      </c>
      <c r="EL120" s="378" t="e">
        <f t="shared" si="108"/>
        <v>#DIV/0!</v>
      </c>
      <c r="EM120" s="378" t="e">
        <f t="shared" si="108"/>
        <v>#DIV/0!</v>
      </c>
      <c r="EN120" s="378" t="e">
        <f t="shared" si="108"/>
        <v>#DIV/0!</v>
      </c>
      <c r="EO120" s="378" t="e">
        <f t="shared" si="108"/>
        <v>#DIV/0!</v>
      </c>
      <c r="EP120" s="378" t="e">
        <f t="shared" si="108"/>
        <v>#DIV/0!</v>
      </c>
      <c r="EQ120" s="378" t="e">
        <f t="shared" si="108"/>
        <v>#DIV/0!</v>
      </c>
      <c r="ER120" s="378" t="e">
        <f t="shared" si="108"/>
        <v>#DIV/0!</v>
      </c>
      <c r="ES120" s="378" t="e">
        <f t="shared" si="108"/>
        <v>#DIV/0!</v>
      </c>
      <c r="ET120" s="378" t="e">
        <f t="shared" si="108"/>
        <v>#DIV/0!</v>
      </c>
      <c r="EU120" s="378" t="e">
        <f t="shared" si="108"/>
        <v>#DIV/0!</v>
      </c>
      <c r="EV120" s="378" t="e">
        <f t="shared" si="108"/>
        <v>#DIV/0!</v>
      </c>
      <c r="EW120" s="378" t="e">
        <f t="shared" si="108"/>
        <v>#DIV/0!</v>
      </c>
      <c r="EX120" s="378" t="e">
        <f t="shared" si="108"/>
        <v>#DIV/0!</v>
      </c>
      <c r="EY120" s="378" t="e">
        <f t="shared" si="108"/>
        <v>#DIV/0!</v>
      </c>
      <c r="EZ120" s="378" t="e">
        <f t="shared" si="108"/>
        <v>#DIV/0!</v>
      </c>
      <c r="FA120" s="378" t="e">
        <f t="shared" si="108"/>
        <v>#DIV/0!</v>
      </c>
      <c r="FB120" s="378" t="e">
        <f t="shared" si="108"/>
        <v>#DIV/0!</v>
      </c>
      <c r="FC120" s="378" t="e">
        <f t="shared" si="108"/>
        <v>#DIV/0!</v>
      </c>
      <c r="FD120" s="378" t="e">
        <f t="shared" si="108"/>
        <v>#DIV/0!</v>
      </c>
      <c r="FE120" s="378" t="e">
        <f t="shared" si="108"/>
        <v>#DIV/0!</v>
      </c>
      <c r="FF120" s="378" t="e">
        <f t="shared" si="108"/>
        <v>#DIV/0!</v>
      </c>
      <c r="FG120" s="378" t="e">
        <f t="shared" si="108"/>
        <v>#DIV/0!</v>
      </c>
      <c r="FH120" s="378" t="e">
        <f t="shared" si="108"/>
        <v>#DIV/0!</v>
      </c>
      <c r="FI120" s="378" t="e">
        <f t="shared" si="108"/>
        <v>#DIV/0!</v>
      </c>
      <c r="FJ120" s="378" t="e">
        <f t="shared" si="108"/>
        <v>#DIV/0!</v>
      </c>
      <c r="FK120" s="378" t="e">
        <f t="shared" si="108"/>
        <v>#DIV/0!</v>
      </c>
      <c r="FL120" s="378" t="e">
        <f t="shared" si="108"/>
        <v>#DIV/0!</v>
      </c>
      <c r="FM120" s="378" t="e">
        <f t="shared" si="108"/>
        <v>#DIV/0!</v>
      </c>
      <c r="FN120" s="378" t="e">
        <f t="shared" si="108"/>
        <v>#DIV/0!</v>
      </c>
      <c r="FO120" s="378" t="e">
        <f t="shared" si="108"/>
        <v>#DIV/0!</v>
      </c>
      <c r="FP120" s="378" t="e">
        <f t="shared" si="108"/>
        <v>#DIV/0!</v>
      </c>
      <c r="FQ120" s="378" t="e">
        <f t="shared" ref="FQ120:IB120" si="109">ROUND(AVERAGE(FQ50:FQ58),10)</f>
        <v>#DIV/0!</v>
      </c>
      <c r="FR120" s="378" t="e">
        <f t="shared" si="109"/>
        <v>#DIV/0!</v>
      </c>
      <c r="FS120" s="378" t="e">
        <f t="shared" si="109"/>
        <v>#DIV/0!</v>
      </c>
      <c r="FT120" s="378" t="e">
        <f t="shared" si="109"/>
        <v>#DIV/0!</v>
      </c>
      <c r="FU120" s="378" t="e">
        <f t="shared" si="109"/>
        <v>#DIV/0!</v>
      </c>
      <c r="FV120" s="378" t="e">
        <f t="shared" si="109"/>
        <v>#DIV/0!</v>
      </c>
      <c r="FW120" s="378" t="e">
        <f t="shared" si="109"/>
        <v>#DIV/0!</v>
      </c>
      <c r="FX120" s="378" t="e">
        <f t="shared" si="109"/>
        <v>#DIV/0!</v>
      </c>
      <c r="FY120" s="378" t="e">
        <f t="shared" si="109"/>
        <v>#DIV/0!</v>
      </c>
      <c r="FZ120" s="378" t="e">
        <f t="shared" si="109"/>
        <v>#DIV/0!</v>
      </c>
      <c r="GA120" s="378" t="e">
        <f t="shared" si="109"/>
        <v>#DIV/0!</v>
      </c>
      <c r="GB120" s="378" t="e">
        <f t="shared" si="109"/>
        <v>#DIV/0!</v>
      </c>
      <c r="GC120" s="378" t="e">
        <f t="shared" si="109"/>
        <v>#DIV/0!</v>
      </c>
      <c r="GD120" s="378" t="e">
        <f t="shared" si="109"/>
        <v>#DIV/0!</v>
      </c>
      <c r="GE120" s="378" t="e">
        <f t="shared" si="109"/>
        <v>#DIV/0!</v>
      </c>
      <c r="GF120" s="378" t="e">
        <f t="shared" si="109"/>
        <v>#DIV/0!</v>
      </c>
      <c r="GG120" s="378" t="e">
        <f t="shared" si="109"/>
        <v>#DIV/0!</v>
      </c>
      <c r="GH120" s="378" t="e">
        <f t="shared" si="109"/>
        <v>#DIV/0!</v>
      </c>
      <c r="GI120" s="378" t="e">
        <f t="shared" si="109"/>
        <v>#DIV/0!</v>
      </c>
      <c r="GJ120" s="378" t="e">
        <f t="shared" si="109"/>
        <v>#DIV/0!</v>
      </c>
      <c r="GK120" s="378" t="e">
        <f t="shared" si="109"/>
        <v>#DIV/0!</v>
      </c>
      <c r="GL120" s="378" t="e">
        <f t="shared" si="109"/>
        <v>#DIV/0!</v>
      </c>
      <c r="GM120" s="378" t="e">
        <f t="shared" si="109"/>
        <v>#DIV/0!</v>
      </c>
      <c r="GN120" s="378" t="e">
        <f t="shared" si="109"/>
        <v>#DIV/0!</v>
      </c>
      <c r="GO120" s="378" t="e">
        <f t="shared" si="109"/>
        <v>#DIV/0!</v>
      </c>
      <c r="GP120" s="378" t="e">
        <f t="shared" si="109"/>
        <v>#DIV/0!</v>
      </c>
      <c r="GQ120" s="378" t="e">
        <f t="shared" si="109"/>
        <v>#DIV/0!</v>
      </c>
      <c r="GR120" s="378" t="e">
        <f t="shared" si="109"/>
        <v>#DIV/0!</v>
      </c>
      <c r="GS120" s="378" t="e">
        <f t="shared" si="109"/>
        <v>#DIV/0!</v>
      </c>
      <c r="GT120" s="378" t="e">
        <f t="shared" si="109"/>
        <v>#DIV/0!</v>
      </c>
      <c r="GU120" s="378" t="e">
        <f t="shared" si="109"/>
        <v>#DIV/0!</v>
      </c>
      <c r="GV120" s="378" t="e">
        <f t="shared" si="109"/>
        <v>#DIV/0!</v>
      </c>
      <c r="GW120" s="378" t="e">
        <f t="shared" si="109"/>
        <v>#DIV/0!</v>
      </c>
      <c r="GX120" s="378" t="e">
        <f t="shared" si="109"/>
        <v>#DIV/0!</v>
      </c>
      <c r="GY120" s="378" t="e">
        <f t="shared" si="109"/>
        <v>#DIV/0!</v>
      </c>
      <c r="GZ120" s="378" t="e">
        <f t="shared" si="109"/>
        <v>#DIV/0!</v>
      </c>
      <c r="HA120" s="378" t="e">
        <f t="shared" si="109"/>
        <v>#DIV/0!</v>
      </c>
      <c r="HB120" s="378" t="e">
        <f t="shared" si="109"/>
        <v>#DIV/0!</v>
      </c>
      <c r="HC120" s="378" t="e">
        <f t="shared" si="109"/>
        <v>#DIV/0!</v>
      </c>
      <c r="HD120" s="378" t="e">
        <f t="shared" si="109"/>
        <v>#DIV/0!</v>
      </c>
      <c r="HE120" s="378" t="e">
        <f t="shared" si="109"/>
        <v>#DIV/0!</v>
      </c>
      <c r="HF120" s="378" t="e">
        <f t="shared" si="109"/>
        <v>#DIV/0!</v>
      </c>
      <c r="HG120" s="378" t="e">
        <f t="shared" si="109"/>
        <v>#DIV/0!</v>
      </c>
      <c r="HH120" s="378" t="e">
        <f t="shared" si="109"/>
        <v>#DIV/0!</v>
      </c>
      <c r="HI120" s="378" t="e">
        <f t="shared" si="109"/>
        <v>#DIV/0!</v>
      </c>
      <c r="HJ120" s="378" t="e">
        <f t="shared" si="109"/>
        <v>#DIV/0!</v>
      </c>
      <c r="HK120" s="378" t="e">
        <f t="shared" si="109"/>
        <v>#DIV/0!</v>
      </c>
      <c r="HL120" s="378" t="e">
        <f t="shared" si="109"/>
        <v>#DIV/0!</v>
      </c>
      <c r="HM120" s="378" t="e">
        <f t="shared" si="109"/>
        <v>#DIV/0!</v>
      </c>
      <c r="HN120" s="378" t="e">
        <f t="shared" si="109"/>
        <v>#DIV/0!</v>
      </c>
      <c r="HO120" s="378" t="e">
        <f t="shared" si="109"/>
        <v>#DIV/0!</v>
      </c>
      <c r="HP120" s="378" t="e">
        <f t="shared" si="109"/>
        <v>#DIV/0!</v>
      </c>
      <c r="HQ120" s="378" t="e">
        <f t="shared" si="109"/>
        <v>#DIV/0!</v>
      </c>
      <c r="HR120" s="378" t="e">
        <f t="shared" si="109"/>
        <v>#DIV/0!</v>
      </c>
      <c r="HS120" s="378" t="e">
        <f t="shared" si="109"/>
        <v>#DIV/0!</v>
      </c>
      <c r="HT120" s="378" t="e">
        <f t="shared" si="109"/>
        <v>#DIV/0!</v>
      </c>
      <c r="HU120" s="378" t="e">
        <f t="shared" si="109"/>
        <v>#DIV/0!</v>
      </c>
      <c r="HV120" s="378" t="e">
        <f t="shared" si="109"/>
        <v>#DIV/0!</v>
      </c>
      <c r="HW120" s="378" t="e">
        <f t="shared" si="109"/>
        <v>#DIV/0!</v>
      </c>
      <c r="HX120" s="378" t="e">
        <f t="shared" si="109"/>
        <v>#DIV/0!</v>
      </c>
      <c r="HY120" s="378" t="e">
        <f t="shared" si="109"/>
        <v>#DIV/0!</v>
      </c>
      <c r="HZ120" s="378" t="e">
        <f t="shared" si="109"/>
        <v>#DIV/0!</v>
      </c>
      <c r="IA120" s="378" t="e">
        <f t="shared" si="109"/>
        <v>#DIV/0!</v>
      </c>
      <c r="IB120" s="378" t="e">
        <f t="shared" si="109"/>
        <v>#DIV/0!</v>
      </c>
      <c r="IC120" s="378" t="e">
        <f t="shared" ref="IC120:KN120" si="110">ROUND(AVERAGE(IC50:IC58),10)</f>
        <v>#DIV/0!</v>
      </c>
      <c r="ID120" s="378" t="e">
        <f t="shared" si="110"/>
        <v>#DIV/0!</v>
      </c>
      <c r="IE120" s="378" t="e">
        <f t="shared" si="110"/>
        <v>#DIV/0!</v>
      </c>
      <c r="IF120" s="378" t="e">
        <f t="shared" si="110"/>
        <v>#DIV/0!</v>
      </c>
      <c r="IG120" s="378" t="e">
        <f t="shared" si="110"/>
        <v>#DIV/0!</v>
      </c>
      <c r="IH120" s="378" t="e">
        <f t="shared" si="110"/>
        <v>#DIV/0!</v>
      </c>
      <c r="II120" s="378" t="e">
        <f t="shared" si="110"/>
        <v>#DIV/0!</v>
      </c>
      <c r="IJ120" s="378" t="e">
        <f t="shared" si="110"/>
        <v>#DIV/0!</v>
      </c>
      <c r="IK120" s="378" t="e">
        <f t="shared" si="110"/>
        <v>#DIV/0!</v>
      </c>
      <c r="IL120" s="378" t="e">
        <f t="shared" si="110"/>
        <v>#DIV/0!</v>
      </c>
      <c r="IM120" s="378" t="e">
        <f t="shared" si="110"/>
        <v>#DIV/0!</v>
      </c>
      <c r="IN120" s="378" t="e">
        <f t="shared" si="110"/>
        <v>#DIV/0!</v>
      </c>
      <c r="IO120" s="378" t="e">
        <f t="shared" si="110"/>
        <v>#DIV/0!</v>
      </c>
      <c r="IP120" s="378" t="e">
        <f t="shared" si="110"/>
        <v>#DIV/0!</v>
      </c>
      <c r="IQ120" s="378" t="e">
        <f t="shared" si="110"/>
        <v>#DIV/0!</v>
      </c>
      <c r="IR120" s="378" t="e">
        <f t="shared" si="110"/>
        <v>#DIV/0!</v>
      </c>
      <c r="IS120" s="378" t="e">
        <f t="shared" si="110"/>
        <v>#DIV/0!</v>
      </c>
      <c r="IT120" s="378" t="e">
        <f t="shared" si="110"/>
        <v>#DIV/0!</v>
      </c>
      <c r="IU120" s="378" t="e">
        <f t="shared" si="110"/>
        <v>#DIV/0!</v>
      </c>
      <c r="IV120" s="378" t="e">
        <f t="shared" si="110"/>
        <v>#DIV/0!</v>
      </c>
      <c r="IW120" s="378" t="e">
        <f t="shared" si="110"/>
        <v>#DIV/0!</v>
      </c>
      <c r="IX120" s="378" t="e">
        <f t="shared" si="110"/>
        <v>#DIV/0!</v>
      </c>
      <c r="IY120" s="378" t="e">
        <f t="shared" si="110"/>
        <v>#DIV/0!</v>
      </c>
      <c r="IZ120" s="378" t="e">
        <f t="shared" si="110"/>
        <v>#DIV/0!</v>
      </c>
      <c r="JA120" s="378" t="e">
        <f t="shared" si="110"/>
        <v>#DIV/0!</v>
      </c>
      <c r="JB120" s="378" t="e">
        <f t="shared" si="110"/>
        <v>#DIV/0!</v>
      </c>
      <c r="JC120" s="378" t="e">
        <f t="shared" si="110"/>
        <v>#DIV/0!</v>
      </c>
      <c r="JD120" s="378" t="e">
        <f t="shared" si="110"/>
        <v>#DIV/0!</v>
      </c>
      <c r="JE120" s="378" t="e">
        <f t="shared" si="110"/>
        <v>#DIV/0!</v>
      </c>
      <c r="JF120" s="378" t="e">
        <f t="shared" si="110"/>
        <v>#DIV/0!</v>
      </c>
      <c r="JG120" s="378" t="e">
        <f t="shared" si="110"/>
        <v>#DIV/0!</v>
      </c>
      <c r="JH120" s="378" t="e">
        <f t="shared" si="110"/>
        <v>#DIV/0!</v>
      </c>
      <c r="JI120" s="378" t="e">
        <f t="shared" si="110"/>
        <v>#DIV/0!</v>
      </c>
      <c r="JJ120" s="378" t="e">
        <f t="shared" si="110"/>
        <v>#DIV/0!</v>
      </c>
      <c r="JK120" s="378" t="e">
        <f t="shared" si="110"/>
        <v>#DIV/0!</v>
      </c>
      <c r="JL120" s="378" t="e">
        <f t="shared" si="110"/>
        <v>#DIV/0!</v>
      </c>
      <c r="JM120" s="378" t="e">
        <f t="shared" si="110"/>
        <v>#DIV/0!</v>
      </c>
      <c r="JN120" s="378" t="e">
        <f t="shared" si="110"/>
        <v>#DIV/0!</v>
      </c>
      <c r="JO120" s="378" t="e">
        <f t="shared" si="110"/>
        <v>#DIV/0!</v>
      </c>
      <c r="JP120" s="378" t="e">
        <f t="shared" si="110"/>
        <v>#DIV/0!</v>
      </c>
      <c r="JQ120" s="378" t="e">
        <f t="shared" si="110"/>
        <v>#DIV/0!</v>
      </c>
      <c r="JR120" s="378" t="e">
        <f t="shared" si="110"/>
        <v>#DIV/0!</v>
      </c>
      <c r="JS120" s="378" t="e">
        <f t="shared" si="110"/>
        <v>#DIV/0!</v>
      </c>
      <c r="JT120" s="378" t="e">
        <f t="shared" si="110"/>
        <v>#DIV/0!</v>
      </c>
      <c r="JU120" s="378" t="e">
        <f t="shared" si="110"/>
        <v>#DIV/0!</v>
      </c>
      <c r="JV120" s="378" t="e">
        <f t="shared" si="110"/>
        <v>#DIV/0!</v>
      </c>
      <c r="JW120" s="378" t="e">
        <f t="shared" si="110"/>
        <v>#DIV/0!</v>
      </c>
      <c r="JX120" s="378" t="e">
        <f t="shared" si="110"/>
        <v>#DIV/0!</v>
      </c>
      <c r="JY120" s="378" t="e">
        <f t="shared" si="110"/>
        <v>#DIV/0!</v>
      </c>
      <c r="JZ120" s="378" t="e">
        <f t="shared" si="110"/>
        <v>#DIV/0!</v>
      </c>
      <c r="KA120" s="378" t="e">
        <f t="shared" si="110"/>
        <v>#DIV/0!</v>
      </c>
      <c r="KB120" s="378" t="e">
        <f t="shared" si="110"/>
        <v>#DIV/0!</v>
      </c>
      <c r="KC120" s="378" t="e">
        <f t="shared" si="110"/>
        <v>#DIV/0!</v>
      </c>
      <c r="KD120" s="378" t="e">
        <f t="shared" si="110"/>
        <v>#DIV/0!</v>
      </c>
      <c r="KE120" s="378" t="e">
        <f t="shared" si="110"/>
        <v>#DIV/0!</v>
      </c>
      <c r="KF120" s="378" t="e">
        <f t="shared" si="110"/>
        <v>#DIV/0!</v>
      </c>
      <c r="KG120" s="378" t="e">
        <f t="shared" si="110"/>
        <v>#DIV/0!</v>
      </c>
      <c r="KH120" s="378" t="e">
        <f t="shared" si="110"/>
        <v>#DIV/0!</v>
      </c>
      <c r="KI120" s="378" t="e">
        <f t="shared" si="110"/>
        <v>#DIV/0!</v>
      </c>
      <c r="KJ120" s="378" t="e">
        <f t="shared" si="110"/>
        <v>#DIV/0!</v>
      </c>
      <c r="KK120" s="378" t="e">
        <f t="shared" si="110"/>
        <v>#DIV/0!</v>
      </c>
      <c r="KL120" s="378" t="e">
        <f t="shared" si="110"/>
        <v>#DIV/0!</v>
      </c>
      <c r="KM120" s="378" t="e">
        <f t="shared" si="110"/>
        <v>#DIV/0!</v>
      </c>
      <c r="KN120" s="378" t="e">
        <f t="shared" si="110"/>
        <v>#DIV/0!</v>
      </c>
      <c r="KO120" s="378" t="e">
        <f t="shared" ref="KO120:MZ120" si="111">ROUND(AVERAGE(KO50:KO58),10)</f>
        <v>#DIV/0!</v>
      </c>
      <c r="KP120" s="378" t="e">
        <f t="shared" si="111"/>
        <v>#DIV/0!</v>
      </c>
      <c r="KQ120" s="378" t="e">
        <f t="shared" si="111"/>
        <v>#DIV/0!</v>
      </c>
      <c r="KR120" s="378" t="e">
        <f t="shared" si="111"/>
        <v>#DIV/0!</v>
      </c>
      <c r="KS120" s="378" t="e">
        <f t="shared" si="111"/>
        <v>#DIV/0!</v>
      </c>
      <c r="KT120" s="378" t="e">
        <f t="shared" si="111"/>
        <v>#DIV/0!</v>
      </c>
      <c r="KU120" s="378" t="e">
        <f t="shared" si="111"/>
        <v>#DIV/0!</v>
      </c>
      <c r="KV120" s="378" t="e">
        <f t="shared" si="111"/>
        <v>#DIV/0!</v>
      </c>
      <c r="KW120" s="378" t="e">
        <f t="shared" si="111"/>
        <v>#DIV/0!</v>
      </c>
      <c r="KX120" s="378" t="e">
        <f t="shared" si="111"/>
        <v>#DIV/0!</v>
      </c>
      <c r="KY120" s="378" t="e">
        <f t="shared" si="111"/>
        <v>#DIV/0!</v>
      </c>
      <c r="KZ120" s="378" t="e">
        <f t="shared" si="111"/>
        <v>#DIV/0!</v>
      </c>
      <c r="LA120" s="378" t="e">
        <f t="shared" si="111"/>
        <v>#DIV/0!</v>
      </c>
      <c r="LB120" s="378" t="e">
        <f t="shared" si="111"/>
        <v>#DIV/0!</v>
      </c>
      <c r="LC120" s="378" t="e">
        <f t="shared" si="111"/>
        <v>#DIV/0!</v>
      </c>
      <c r="LD120" s="378" t="e">
        <f t="shared" si="111"/>
        <v>#DIV/0!</v>
      </c>
      <c r="LE120" s="378" t="e">
        <f t="shared" si="111"/>
        <v>#DIV/0!</v>
      </c>
      <c r="LF120" s="378" t="e">
        <f t="shared" si="111"/>
        <v>#DIV/0!</v>
      </c>
      <c r="LG120" s="378" t="e">
        <f t="shared" si="111"/>
        <v>#DIV/0!</v>
      </c>
      <c r="LH120" s="378" t="e">
        <f t="shared" si="111"/>
        <v>#DIV/0!</v>
      </c>
      <c r="LI120" s="378" t="e">
        <f t="shared" si="111"/>
        <v>#DIV/0!</v>
      </c>
      <c r="LJ120" s="378" t="e">
        <f t="shared" si="111"/>
        <v>#DIV/0!</v>
      </c>
      <c r="LK120" s="378" t="e">
        <f t="shared" si="111"/>
        <v>#DIV/0!</v>
      </c>
      <c r="LL120" s="378" t="e">
        <f t="shared" si="111"/>
        <v>#DIV/0!</v>
      </c>
      <c r="LM120" s="378" t="e">
        <f t="shared" si="111"/>
        <v>#DIV/0!</v>
      </c>
      <c r="LN120" s="378" t="e">
        <f t="shared" si="111"/>
        <v>#DIV/0!</v>
      </c>
      <c r="LO120" s="378" t="e">
        <f t="shared" si="111"/>
        <v>#DIV/0!</v>
      </c>
      <c r="LP120" s="378" t="e">
        <f t="shared" si="111"/>
        <v>#DIV/0!</v>
      </c>
      <c r="LQ120" s="378" t="e">
        <f t="shared" si="111"/>
        <v>#DIV/0!</v>
      </c>
      <c r="LR120" s="378" t="e">
        <f t="shared" si="111"/>
        <v>#DIV/0!</v>
      </c>
      <c r="LS120" s="378" t="e">
        <f t="shared" si="111"/>
        <v>#DIV/0!</v>
      </c>
      <c r="LT120" s="378" t="e">
        <f t="shared" si="111"/>
        <v>#DIV/0!</v>
      </c>
      <c r="LU120" s="378" t="e">
        <f t="shared" si="111"/>
        <v>#DIV/0!</v>
      </c>
      <c r="LV120" s="378" t="e">
        <f t="shared" si="111"/>
        <v>#DIV/0!</v>
      </c>
      <c r="LW120" s="378" t="e">
        <f t="shared" si="111"/>
        <v>#DIV/0!</v>
      </c>
      <c r="LX120" s="378" t="e">
        <f t="shared" si="111"/>
        <v>#DIV/0!</v>
      </c>
      <c r="LY120" s="378" t="e">
        <f t="shared" si="111"/>
        <v>#DIV/0!</v>
      </c>
      <c r="LZ120" s="378" t="e">
        <f t="shared" si="111"/>
        <v>#DIV/0!</v>
      </c>
      <c r="MA120" s="378" t="e">
        <f t="shared" si="111"/>
        <v>#DIV/0!</v>
      </c>
      <c r="MB120" s="378" t="e">
        <f t="shared" si="111"/>
        <v>#DIV/0!</v>
      </c>
      <c r="MC120" s="378" t="e">
        <f t="shared" si="111"/>
        <v>#DIV/0!</v>
      </c>
      <c r="MD120" s="378" t="e">
        <f t="shared" si="111"/>
        <v>#DIV/0!</v>
      </c>
      <c r="ME120" s="378" t="e">
        <f t="shared" si="111"/>
        <v>#DIV/0!</v>
      </c>
      <c r="MF120" s="378" t="e">
        <f t="shared" si="111"/>
        <v>#DIV/0!</v>
      </c>
      <c r="MG120" s="378" t="e">
        <f t="shared" si="111"/>
        <v>#DIV/0!</v>
      </c>
      <c r="MH120" s="378" t="e">
        <f t="shared" si="111"/>
        <v>#DIV/0!</v>
      </c>
      <c r="MI120" s="378" t="e">
        <f t="shared" si="111"/>
        <v>#DIV/0!</v>
      </c>
      <c r="MJ120" s="378" t="e">
        <f t="shared" si="111"/>
        <v>#DIV/0!</v>
      </c>
      <c r="MK120" s="378" t="e">
        <f t="shared" si="111"/>
        <v>#DIV/0!</v>
      </c>
      <c r="ML120" s="378" t="e">
        <f t="shared" si="111"/>
        <v>#DIV/0!</v>
      </c>
      <c r="MM120" s="378" t="e">
        <f t="shared" si="111"/>
        <v>#DIV/0!</v>
      </c>
      <c r="MN120" s="378" t="e">
        <f t="shared" si="111"/>
        <v>#DIV/0!</v>
      </c>
      <c r="MO120" s="378" t="e">
        <f t="shared" si="111"/>
        <v>#DIV/0!</v>
      </c>
      <c r="MP120" s="378" t="e">
        <f t="shared" si="111"/>
        <v>#DIV/0!</v>
      </c>
      <c r="MQ120" s="378" t="e">
        <f t="shared" si="111"/>
        <v>#DIV/0!</v>
      </c>
      <c r="MR120" s="378" t="e">
        <f t="shared" si="111"/>
        <v>#DIV/0!</v>
      </c>
      <c r="MS120" s="378" t="e">
        <f t="shared" si="111"/>
        <v>#DIV/0!</v>
      </c>
      <c r="MT120" s="378" t="e">
        <f t="shared" si="111"/>
        <v>#DIV/0!</v>
      </c>
      <c r="MU120" s="378" t="e">
        <f t="shared" si="111"/>
        <v>#DIV/0!</v>
      </c>
      <c r="MV120" s="378" t="e">
        <f t="shared" si="111"/>
        <v>#DIV/0!</v>
      </c>
      <c r="MW120" s="378" t="e">
        <f t="shared" si="111"/>
        <v>#DIV/0!</v>
      </c>
      <c r="MX120" s="378" t="e">
        <f t="shared" si="111"/>
        <v>#DIV/0!</v>
      </c>
      <c r="MY120" s="378" t="e">
        <f t="shared" si="111"/>
        <v>#DIV/0!</v>
      </c>
      <c r="MZ120" s="378" t="e">
        <f t="shared" si="111"/>
        <v>#DIV/0!</v>
      </c>
      <c r="NA120" s="378" t="e">
        <f t="shared" ref="NA120:PL120" si="112">ROUND(AVERAGE(NA50:NA58),10)</f>
        <v>#DIV/0!</v>
      </c>
      <c r="NB120" s="378" t="e">
        <f t="shared" si="112"/>
        <v>#DIV/0!</v>
      </c>
      <c r="NC120" s="378" t="e">
        <f t="shared" si="112"/>
        <v>#DIV/0!</v>
      </c>
      <c r="ND120" s="378" t="e">
        <f t="shared" si="112"/>
        <v>#DIV/0!</v>
      </c>
      <c r="NE120" s="378" t="e">
        <f t="shared" si="112"/>
        <v>#DIV/0!</v>
      </c>
      <c r="NF120" s="378" t="e">
        <f t="shared" si="112"/>
        <v>#DIV/0!</v>
      </c>
      <c r="NG120" s="378" t="e">
        <f t="shared" si="112"/>
        <v>#DIV/0!</v>
      </c>
      <c r="NH120" s="378" t="e">
        <f t="shared" si="112"/>
        <v>#DIV/0!</v>
      </c>
      <c r="NI120" s="378" t="e">
        <f t="shared" si="112"/>
        <v>#DIV/0!</v>
      </c>
      <c r="NJ120" s="378" t="e">
        <f t="shared" si="112"/>
        <v>#DIV/0!</v>
      </c>
      <c r="NK120" s="378" t="e">
        <f t="shared" si="112"/>
        <v>#DIV/0!</v>
      </c>
      <c r="NL120" s="378" t="e">
        <f t="shared" si="112"/>
        <v>#DIV/0!</v>
      </c>
      <c r="NM120" s="378" t="e">
        <f t="shared" si="112"/>
        <v>#DIV/0!</v>
      </c>
      <c r="NN120" s="378" t="e">
        <f t="shared" si="112"/>
        <v>#DIV/0!</v>
      </c>
      <c r="NO120" s="378" t="e">
        <f t="shared" si="112"/>
        <v>#DIV/0!</v>
      </c>
      <c r="NP120" s="378" t="e">
        <f t="shared" si="112"/>
        <v>#DIV/0!</v>
      </c>
      <c r="NQ120" s="378" t="e">
        <f t="shared" si="112"/>
        <v>#DIV/0!</v>
      </c>
      <c r="NR120" s="378" t="e">
        <f t="shared" si="112"/>
        <v>#DIV/0!</v>
      </c>
      <c r="NS120" s="378" t="e">
        <f t="shared" si="112"/>
        <v>#DIV/0!</v>
      </c>
      <c r="NT120" s="378" t="e">
        <f t="shared" si="112"/>
        <v>#DIV/0!</v>
      </c>
      <c r="NU120" s="378" t="e">
        <f t="shared" si="112"/>
        <v>#DIV/0!</v>
      </c>
      <c r="NV120" s="378" t="e">
        <f t="shared" si="112"/>
        <v>#DIV/0!</v>
      </c>
      <c r="NW120" s="378" t="e">
        <f t="shared" si="112"/>
        <v>#DIV/0!</v>
      </c>
      <c r="NX120" s="378" t="e">
        <f t="shared" si="112"/>
        <v>#DIV/0!</v>
      </c>
      <c r="NY120" s="378" t="e">
        <f t="shared" si="112"/>
        <v>#DIV/0!</v>
      </c>
      <c r="NZ120" s="378" t="e">
        <f t="shared" si="112"/>
        <v>#DIV/0!</v>
      </c>
      <c r="OA120" s="378" t="e">
        <f t="shared" si="112"/>
        <v>#DIV/0!</v>
      </c>
      <c r="OB120" s="378" t="e">
        <f t="shared" si="112"/>
        <v>#DIV/0!</v>
      </c>
      <c r="OC120" s="378" t="e">
        <f t="shared" si="112"/>
        <v>#DIV/0!</v>
      </c>
      <c r="OD120" s="378" t="e">
        <f t="shared" si="112"/>
        <v>#DIV/0!</v>
      </c>
      <c r="OE120" s="378" t="e">
        <f t="shared" si="112"/>
        <v>#DIV/0!</v>
      </c>
      <c r="OF120" s="378" t="e">
        <f t="shared" si="112"/>
        <v>#DIV/0!</v>
      </c>
      <c r="OG120" s="378" t="e">
        <f t="shared" si="112"/>
        <v>#DIV/0!</v>
      </c>
      <c r="OH120" s="378" t="e">
        <f t="shared" si="112"/>
        <v>#DIV/0!</v>
      </c>
      <c r="OI120" s="378" t="e">
        <f t="shared" si="112"/>
        <v>#DIV/0!</v>
      </c>
      <c r="OJ120" s="378" t="e">
        <f t="shared" si="112"/>
        <v>#DIV/0!</v>
      </c>
      <c r="OK120" s="378" t="e">
        <f t="shared" si="112"/>
        <v>#DIV/0!</v>
      </c>
      <c r="OL120" s="378" t="e">
        <f t="shared" si="112"/>
        <v>#DIV/0!</v>
      </c>
      <c r="OM120" s="378" t="e">
        <f t="shared" si="112"/>
        <v>#DIV/0!</v>
      </c>
      <c r="ON120" s="378" t="e">
        <f t="shared" si="112"/>
        <v>#DIV/0!</v>
      </c>
      <c r="OO120" s="378" t="e">
        <f t="shared" si="112"/>
        <v>#DIV/0!</v>
      </c>
      <c r="OP120" s="378" t="e">
        <f t="shared" si="112"/>
        <v>#DIV/0!</v>
      </c>
      <c r="OQ120" s="378" t="e">
        <f t="shared" si="112"/>
        <v>#DIV/0!</v>
      </c>
      <c r="OR120" s="378" t="e">
        <f t="shared" si="112"/>
        <v>#DIV/0!</v>
      </c>
      <c r="OS120" s="378" t="e">
        <f t="shared" si="112"/>
        <v>#DIV/0!</v>
      </c>
      <c r="OT120" s="378" t="e">
        <f t="shared" si="112"/>
        <v>#DIV/0!</v>
      </c>
      <c r="OU120" s="378" t="e">
        <f t="shared" si="112"/>
        <v>#DIV/0!</v>
      </c>
      <c r="OV120" s="378" t="e">
        <f t="shared" si="112"/>
        <v>#DIV/0!</v>
      </c>
      <c r="OW120" s="378" t="e">
        <f t="shared" si="112"/>
        <v>#DIV/0!</v>
      </c>
      <c r="OX120" s="378" t="e">
        <f t="shared" si="112"/>
        <v>#DIV/0!</v>
      </c>
      <c r="OY120" s="378" t="e">
        <f t="shared" si="112"/>
        <v>#DIV/0!</v>
      </c>
      <c r="OZ120" s="378" t="e">
        <f t="shared" si="112"/>
        <v>#DIV/0!</v>
      </c>
      <c r="PA120" s="378" t="e">
        <f t="shared" si="112"/>
        <v>#DIV/0!</v>
      </c>
      <c r="PB120" s="378" t="e">
        <f t="shared" si="112"/>
        <v>#DIV/0!</v>
      </c>
      <c r="PC120" s="378" t="e">
        <f t="shared" si="112"/>
        <v>#DIV/0!</v>
      </c>
      <c r="PD120" s="378" t="e">
        <f t="shared" si="112"/>
        <v>#DIV/0!</v>
      </c>
      <c r="PE120" s="378" t="e">
        <f t="shared" si="112"/>
        <v>#DIV/0!</v>
      </c>
      <c r="PF120" s="378" t="e">
        <f t="shared" si="112"/>
        <v>#DIV/0!</v>
      </c>
      <c r="PG120" s="378" t="e">
        <f t="shared" si="112"/>
        <v>#DIV/0!</v>
      </c>
      <c r="PH120" s="378" t="e">
        <f t="shared" si="112"/>
        <v>#DIV/0!</v>
      </c>
      <c r="PI120" s="378" t="e">
        <f t="shared" si="112"/>
        <v>#DIV/0!</v>
      </c>
      <c r="PJ120" s="378" t="e">
        <f t="shared" si="112"/>
        <v>#DIV/0!</v>
      </c>
      <c r="PK120" s="378" t="e">
        <f t="shared" si="112"/>
        <v>#DIV/0!</v>
      </c>
      <c r="PL120" s="378" t="e">
        <f t="shared" si="112"/>
        <v>#DIV/0!</v>
      </c>
      <c r="PM120" s="378" t="e">
        <f t="shared" ref="PM120:RX120" si="113">ROUND(AVERAGE(PM50:PM58),10)</f>
        <v>#DIV/0!</v>
      </c>
      <c r="PN120" s="378" t="e">
        <f t="shared" si="113"/>
        <v>#DIV/0!</v>
      </c>
      <c r="PO120" s="378" t="e">
        <f t="shared" si="113"/>
        <v>#DIV/0!</v>
      </c>
      <c r="PP120" s="378" t="e">
        <f t="shared" si="113"/>
        <v>#DIV/0!</v>
      </c>
      <c r="PQ120" s="378" t="e">
        <f t="shared" si="113"/>
        <v>#DIV/0!</v>
      </c>
      <c r="PR120" s="378" t="e">
        <f t="shared" si="113"/>
        <v>#DIV/0!</v>
      </c>
      <c r="PS120" s="378" t="e">
        <f t="shared" si="113"/>
        <v>#DIV/0!</v>
      </c>
      <c r="PT120" s="378" t="e">
        <f t="shared" si="113"/>
        <v>#DIV/0!</v>
      </c>
      <c r="PU120" s="378" t="e">
        <f t="shared" si="113"/>
        <v>#DIV/0!</v>
      </c>
      <c r="PV120" s="378" t="e">
        <f t="shared" si="113"/>
        <v>#DIV/0!</v>
      </c>
      <c r="PW120" s="378" t="e">
        <f t="shared" si="113"/>
        <v>#DIV/0!</v>
      </c>
      <c r="PX120" s="378" t="e">
        <f t="shared" si="113"/>
        <v>#DIV/0!</v>
      </c>
      <c r="PY120" s="378" t="e">
        <f t="shared" si="113"/>
        <v>#DIV/0!</v>
      </c>
      <c r="PZ120" s="378" t="e">
        <f t="shared" si="113"/>
        <v>#DIV/0!</v>
      </c>
      <c r="QA120" s="378" t="e">
        <f t="shared" si="113"/>
        <v>#DIV/0!</v>
      </c>
      <c r="QB120" s="378" t="e">
        <f t="shared" si="113"/>
        <v>#DIV/0!</v>
      </c>
      <c r="QC120" s="378" t="e">
        <f t="shared" si="113"/>
        <v>#DIV/0!</v>
      </c>
      <c r="QD120" s="378" t="e">
        <f t="shared" si="113"/>
        <v>#DIV/0!</v>
      </c>
      <c r="QE120" s="378" t="e">
        <f t="shared" si="113"/>
        <v>#DIV/0!</v>
      </c>
      <c r="QF120" s="378" t="e">
        <f t="shared" si="113"/>
        <v>#DIV/0!</v>
      </c>
      <c r="QG120" s="378" t="e">
        <f t="shared" si="113"/>
        <v>#DIV/0!</v>
      </c>
      <c r="QH120" s="378" t="e">
        <f t="shared" si="113"/>
        <v>#DIV/0!</v>
      </c>
      <c r="QI120" s="378" t="e">
        <f t="shared" si="113"/>
        <v>#DIV/0!</v>
      </c>
      <c r="QJ120" s="378" t="e">
        <f t="shared" si="113"/>
        <v>#DIV/0!</v>
      </c>
      <c r="QK120" s="378" t="e">
        <f t="shared" si="113"/>
        <v>#DIV/0!</v>
      </c>
      <c r="QL120" s="378" t="e">
        <f t="shared" si="113"/>
        <v>#DIV/0!</v>
      </c>
      <c r="QM120" s="378" t="e">
        <f t="shared" si="113"/>
        <v>#DIV/0!</v>
      </c>
      <c r="QN120" s="378" t="e">
        <f t="shared" si="113"/>
        <v>#DIV/0!</v>
      </c>
      <c r="QO120" s="378" t="e">
        <f t="shared" si="113"/>
        <v>#DIV/0!</v>
      </c>
      <c r="QP120" s="378" t="e">
        <f t="shared" si="113"/>
        <v>#DIV/0!</v>
      </c>
      <c r="QQ120" s="378" t="e">
        <f t="shared" si="113"/>
        <v>#DIV/0!</v>
      </c>
      <c r="QR120" s="378" t="e">
        <f t="shared" si="113"/>
        <v>#DIV/0!</v>
      </c>
      <c r="QS120" s="378" t="e">
        <f t="shared" si="113"/>
        <v>#DIV/0!</v>
      </c>
      <c r="QT120" s="378" t="e">
        <f t="shared" si="113"/>
        <v>#DIV/0!</v>
      </c>
      <c r="QU120" s="378" t="e">
        <f t="shared" si="113"/>
        <v>#DIV/0!</v>
      </c>
      <c r="QV120" s="378" t="e">
        <f t="shared" si="113"/>
        <v>#DIV/0!</v>
      </c>
      <c r="QW120" s="378" t="e">
        <f t="shared" si="113"/>
        <v>#DIV/0!</v>
      </c>
      <c r="QX120" s="378" t="e">
        <f t="shared" si="113"/>
        <v>#DIV/0!</v>
      </c>
      <c r="QY120" s="378" t="e">
        <f t="shared" si="113"/>
        <v>#DIV/0!</v>
      </c>
      <c r="QZ120" s="378" t="e">
        <f t="shared" si="113"/>
        <v>#DIV/0!</v>
      </c>
      <c r="RA120" s="378" t="e">
        <f t="shared" si="113"/>
        <v>#DIV/0!</v>
      </c>
      <c r="RB120" s="378" t="e">
        <f t="shared" si="113"/>
        <v>#DIV/0!</v>
      </c>
      <c r="RC120" s="378" t="e">
        <f t="shared" si="113"/>
        <v>#DIV/0!</v>
      </c>
      <c r="RD120" s="378" t="e">
        <f t="shared" si="113"/>
        <v>#DIV/0!</v>
      </c>
      <c r="RE120" s="378" t="e">
        <f t="shared" si="113"/>
        <v>#DIV/0!</v>
      </c>
      <c r="RF120" s="378" t="e">
        <f t="shared" si="113"/>
        <v>#DIV/0!</v>
      </c>
      <c r="RG120" s="378" t="e">
        <f t="shared" si="113"/>
        <v>#DIV/0!</v>
      </c>
      <c r="RH120" s="378" t="e">
        <f t="shared" si="113"/>
        <v>#DIV/0!</v>
      </c>
      <c r="RI120" s="378" t="e">
        <f t="shared" si="113"/>
        <v>#DIV/0!</v>
      </c>
      <c r="RJ120" s="378" t="e">
        <f t="shared" si="113"/>
        <v>#DIV/0!</v>
      </c>
      <c r="RK120" s="378" t="e">
        <f t="shared" si="113"/>
        <v>#DIV/0!</v>
      </c>
      <c r="RL120" s="378" t="e">
        <f t="shared" si="113"/>
        <v>#DIV/0!</v>
      </c>
      <c r="RM120" s="378" t="e">
        <f t="shared" si="113"/>
        <v>#DIV/0!</v>
      </c>
      <c r="RN120" s="378" t="e">
        <f t="shared" si="113"/>
        <v>#DIV/0!</v>
      </c>
      <c r="RO120" s="378" t="e">
        <f t="shared" si="113"/>
        <v>#DIV/0!</v>
      </c>
      <c r="RP120" s="378" t="e">
        <f t="shared" si="113"/>
        <v>#DIV/0!</v>
      </c>
      <c r="RQ120" s="378" t="e">
        <f t="shared" si="113"/>
        <v>#DIV/0!</v>
      </c>
      <c r="RR120" s="378" t="e">
        <f t="shared" si="113"/>
        <v>#DIV/0!</v>
      </c>
      <c r="RS120" s="378" t="e">
        <f t="shared" si="113"/>
        <v>#DIV/0!</v>
      </c>
      <c r="RT120" s="378" t="e">
        <f t="shared" si="113"/>
        <v>#DIV/0!</v>
      </c>
      <c r="RU120" s="378" t="e">
        <f t="shared" si="113"/>
        <v>#DIV/0!</v>
      </c>
      <c r="RV120" s="378" t="e">
        <f t="shared" si="113"/>
        <v>#DIV/0!</v>
      </c>
      <c r="RW120" s="378" t="e">
        <f t="shared" si="113"/>
        <v>#DIV/0!</v>
      </c>
      <c r="RX120" s="378" t="e">
        <f t="shared" si="113"/>
        <v>#DIV/0!</v>
      </c>
      <c r="RY120" s="378" t="e">
        <f t="shared" ref="RY120:UJ120" si="114">ROUND(AVERAGE(RY50:RY58),10)</f>
        <v>#DIV/0!</v>
      </c>
      <c r="RZ120" s="378" t="e">
        <f t="shared" si="114"/>
        <v>#DIV/0!</v>
      </c>
      <c r="SA120" s="378" t="e">
        <f t="shared" si="114"/>
        <v>#DIV/0!</v>
      </c>
      <c r="SB120" s="378" t="e">
        <f t="shared" si="114"/>
        <v>#DIV/0!</v>
      </c>
      <c r="SC120" s="378" t="e">
        <f t="shared" si="114"/>
        <v>#DIV/0!</v>
      </c>
      <c r="SD120" s="378" t="e">
        <f t="shared" si="114"/>
        <v>#DIV/0!</v>
      </c>
      <c r="SE120" s="378" t="e">
        <f t="shared" si="114"/>
        <v>#DIV/0!</v>
      </c>
      <c r="SF120" s="378" t="e">
        <f t="shared" si="114"/>
        <v>#DIV/0!</v>
      </c>
      <c r="SG120" s="378" t="e">
        <f t="shared" si="114"/>
        <v>#DIV/0!</v>
      </c>
      <c r="SH120" s="378" t="e">
        <f t="shared" si="114"/>
        <v>#DIV/0!</v>
      </c>
      <c r="SI120" s="378" t="e">
        <f t="shared" si="114"/>
        <v>#DIV/0!</v>
      </c>
      <c r="SJ120" s="378" t="e">
        <f t="shared" si="114"/>
        <v>#DIV/0!</v>
      </c>
      <c r="SK120" s="378" t="e">
        <f t="shared" si="114"/>
        <v>#DIV/0!</v>
      </c>
      <c r="SL120" s="378" t="e">
        <f t="shared" si="114"/>
        <v>#DIV/0!</v>
      </c>
      <c r="SM120" s="378" t="e">
        <f t="shared" si="114"/>
        <v>#DIV/0!</v>
      </c>
      <c r="SN120" s="378" t="e">
        <f t="shared" si="114"/>
        <v>#DIV/0!</v>
      </c>
      <c r="SO120" s="378" t="e">
        <f t="shared" si="114"/>
        <v>#DIV/0!</v>
      </c>
      <c r="SP120" s="378" t="e">
        <f t="shared" si="114"/>
        <v>#DIV/0!</v>
      </c>
      <c r="SQ120" s="378" t="e">
        <f t="shared" si="114"/>
        <v>#DIV/0!</v>
      </c>
      <c r="SR120" s="378" t="e">
        <f t="shared" si="114"/>
        <v>#DIV/0!</v>
      </c>
      <c r="SS120" s="378" t="e">
        <f t="shared" si="114"/>
        <v>#DIV/0!</v>
      </c>
      <c r="ST120" s="378" t="e">
        <f t="shared" si="114"/>
        <v>#DIV/0!</v>
      </c>
      <c r="SU120" s="378" t="e">
        <f t="shared" si="114"/>
        <v>#DIV/0!</v>
      </c>
      <c r="SV120" s="378" t="e">
        <f t="shared" si="114"/>
        <v>#DIV/0!</v>
      </c>
      <c r="SW120" s="378" t="e">
        <f t="shared" si="114"/>
        <v>#DIV/0!</v>
      </c>
      <c r="SX120" s="378" t="e">
        <f t="shared" si="114"/>
        <v>#DIV/0!</v>
      </c>
      <c r="SY120" s="378" t="e">
        <f t="shared" si="114"/>
        <v>#DIV/0!</v>
      </c>
      <c r="SZ120" s="378" t="e">
        <f t="shared" si="114"/>
        <v>#DIV/0!</v>
      </c>
      <c r="TA120" s="378" t="e">
        <f t="shared" si="114"/>
        <v>#DIV/0!</v>
      </c>
      <c r="TB120" s="378" t="e">
        <f t="shared" si="114"/>
        <v>#DIV/0!</v>
      </c>
      <c r="TC120" s="378" t="e">
        <f t="shared" si="114"/>
        <v>#DIV/0!</v>
      </c>
      <c r="TD120" s="378" t="e">
        <f t="shared" si="114"/>
        <v>#DIV/0!</v>
      </c>
      <c r="TE120" s="378" t="e">
        <f t="shared" si="114"/>
        <v>#DIV/0!</v>
      </c>
      <c r="TF120" s="378" t="e">
        <f t="shared" si="114"/>
        <v>#DIV/0!</v>
      </c>
      <c r="TG120" s="378" t="e">
        <f t="shared" si="114"/>
        <v>#DIV/0!</v>
      </c>
      <c r="TH120" s="378" t="e">
        <f t="shared" si="114"/>
        <v>#DIV/0!</v>
      </c>
      <c r="TI120" s="378" t="e">
        <f t="shared" si="114"/>
        <v>#DIV/0!</v>
      </c>
      <c r="TJ120" s="378" t="e">
        <f t="shared" si="114"/>
        <v>#DIV/0!</v>
      </c>
      <c r="TK120" s="378" t="e">
        <f t="shared" si="114"/>
        <v>#DIV/0!</v>
      </c>
      <c r="TL120" s="378" t="e">
        <f t="shared" si="114"/>
        <v>#DIV/0!</v>
      </c>
      <c r="TM120" s="378" t="e">
        <f t="shared" si="114"/>
        <v>#DIV/0!</v>
      </c>
      <c r="TN120" s="378" t="e">
        <f t="shared" si="114"/>
        <v>#DIV/0!</v>
      </c>
      <c r="TO120" s="378" t="e">
        <f t="shared" si="114"/>
        <v>#DIV/0!</v>
      </c>
      <c r="TP120" s="378" t="e">
        <f t="shared" si="114"/>
        <v>#DIV/0!</v>
      </c>
      <c r="TQ120" s="378" t="e">
        <f t="shared" si="114"/>
        <v>#DIV/0!</v>
      </c>
      <c r="TR120" s="378" t="e">
        <f t="shared" si="114"/>
        <v>#DIV/0!</v>
      </c>
      <c r="TS120" s="378" t="e">
        <f t="shared" si="114"/>
        <v>#DIV/0!</v>
      </c>
      <c r="TT120" s="378" t="e">
        <f t="shared" si="114"/>
        <v>#DIV/0!</v>
      </c>
      <c r="TU120" s="378" t="e">
        <f t="shared" si="114"/>
        <v>#DIV/0!</v>
      </c>
      <c r="TV120" s="378" t="e">
        <f t="shared" si="114"/>
        <v>#DIV/0!</v>
      </c>
      <c r="TW120" s="378" t="e">
        <f t="shared" si="114"/>
        <v>#DIV/0!</v>
      </c>
      <c r="TX120" s="378" t="e">
        <f t="shared" si="114"/>
        <v>#DIV/0!</v>
      </c>
      <c r="TY120" s="378" t="e">
        <f t="shared" si="114"/>
        <v>#DIV/0!</v>
      </c>
      <c r="TZ120" s="378" t="e">
        <f t="shared" si="114"/>
        <v>#DIV/0!</v>
      </c>
      <c r="UA120" s="378" t="e">
        <f t="shared" si="114"/>
        <v>#DIV/0!</v>
      </c>
      <c r="UB120" s="378" t="e">
        <f t="shared" si="114"/>
        <v>#DIV/0!</v>
      </c>
      <c r="UC120" s="378" t="e">
        <f t="shared" si="114"/>
        <v>#DIV/0!</v>
      </c>
      <c r="UD120" s="378" t="e">
        <f t="shared" si="114"/>
        <v>#DIV/0!</v>
      </c>
      <c r="UE120" s="378" t="e">
        <f t="shared" si="114"/>
        <v>#DIV/0!</v>
      </c>
      <c r="UF120" s="378" t="e">
        <f t="shared" si="114"/>
        <v>#DIV/0!</v>
      </c>
      <c r="UG120" s="378" t="e">
        <f t="shared" si="114"/>
        <v>#DIV/0!</v>
      </c>
      <c r="UH120" s="378" t="e">
        <f t="shared" si="114"/>
        <v>#DIV/0!</v>
      </c>
      <c r="UI120" s="378" t="e">
        <f t="shared" si="114"/>
        <v>#DIV/0!</v>
      </c>
      <c r="UJ120" s="378" t="e">
        <f t="shared" si="114"/>
        <v>#DIV/0!</v>
      </c>
      <c r="UK120" s="378" t="e">
        <f t="shared" ref="UK120:WI120" si="115">ROUND(AVERAGE(UK50:UK58),10)</f>
        <v>#DIV/0!</v>
      </c>
      <c r="UL120" s="378" t="e">
        <f t="shared" si="115"/>
        <v>#DIV/0!</v>
      </c>
      <c r="UM120" s="378" t="e">
        <f t="shared" si="115"/>
        <v>#DIV/0!</v>
      </c>
      <c r="UN120" s="378" t="e">
        <f t="shared" si="115"/>
        <v>#DIV/0!</v>
      </c>
      <c r="UO120" s="378" t="e">
        <f t="shared" si="115"/>
        <v>#DIV/0!</v>
      </c>
      <c r="UP120" s="378" t="e">
        <f t="shared" si="115"/>
        <v>#DIV/0!</v>
      </c>
      <c r="UQ120" s="378" t="e">
        <f t="shared" si="115"/>
        <v>#DIV/0!</v>
      </c>
      <c r="UR120" s="378" t="e">
        <f t="shared" si="115"/>
        <v>#DIV/0!</v>
      </c>
      <c r="US120" s="378" t="e">
        <f t="shared" si="115"/>
        <v>#DIV/0!</v>
      </c>
      <c r="UT120" s="378" t="e">
        <f t="shared" si="115"/>
        <v>#DIV/0!</v>
      </c>
      <c r="UU120" s="378" t="e">
        <f t="shared" si="115"/>
        <v>#DIV/0!</v>
      </c>
      <c r="UV120" s="378" t="e">
        <f t="shared" si="115"/>
        <v>#DIV/0!</v>
      </c>
      <c r="UW120" s="378" t="e">
        <f t="shared" si="115"/>
        <v>#DIV/0!</v>
      </c>
      <c r="UX120" s="378" t="e">
        <f t="shared" si="115"/>
        <v>#DIV/0!</v>
      </c>
      <c r="UY120" s="378" t="e">
        <f t="shared" si="115"/>
        <v>#DIV/0!</v>
      </c>
      <c r="UZ120" s="378" t="e">
        <f t="shared" si="115"/>
        <v>#DIV/0!</v>
      </c>
      <c r="VA120" s="378" t="e">
        <f t="shared" si="115"/>
        <v>#DIV/0!</v>
      </c>
      <c r="VB120" s="378" t="e">
        <f t="shared" si="115"/>
        <v>#DIV/0!</v>
      </c>
      <c r="VC120" s="378" t="e">
        <f t="shared" si="115"/>
        <v>#DIV/0!</v>
      </c>
      <c r="VD120" s="378" t="e">
        <f t="shared" si="115"/>
        <v>#DIV/0!</v>
      </c>
      <c r="VE120" s="378" t="e">
        <f t="shared" si="115"/>
        <v>#DIV/0!</v>
      </c>
      <c r="VF120" s="378" t="e">
        <f t="shared" si="115"/>
        <v>#DIV/0!</v>
      </c>
      <c r="VG120" s="378" t="e">
        <f t="shared" si="115"/>
        <v>#DIV/0!</v>
      </c>
      <c r="VH120" s="378" t="e">
        <f t="shared" si="115"/>
        <v>#DIV/0!</v>
      </c>
      <c r="VI120" s="378" t="e">
        <f t="shared" si="115"/>
        <v>#DIV/0!</v>
      </c>
      <c r="VJ120" s="378" t="e">
        <f t="shared" si="115"/>
        <v>#DIV/0!</v>
      </c>
      <c r="VK120" s="378" t="e">
        <f t="shared" si="115"/>
        <v>#DIV/0!</v>
      </c>
      <c r="VL120" s="378" t="e">
        <f t="shared" si="115"/>
        <v>#DIV/0!</v>
      </c>
      <c r="VM120" s="378" t="e">
        <f t="shared" si="115"/>
        <v>#DIV/0!</v>
      </c>
      <c r="VN120" s="378" t="e">
        <f t="shared" si="115"/>
        <v>#DIV/0!</v>
      </c>
      <c r="VO120" s="378" t="e">
        <f t="shared" si="115"/>
        <v>#DIV/0!</v>
      </c>
      <c r="VP120" s="378" t="e">
        <f t="shared" si="115"/>
        <v>#DIV/0!</v>
      </c>
      <c r="VQ120" s="378" t="e">
        <f t="shared" si="115"/>
        <v>#DIV/0!</v>
      </c>
      <c r="VR120" s="378" t="e">
        <f t="shared" si="115"/>
        <v>#DIV/0!</v>
      </c>
      <c r="VS120" s="378" t="e">
        <f t="shared" si="115"/>
        <v>#DIV/0!</v>
      </c>
      <c r="VT120" s="378" t="e">
        <f t="shared" si="115"/>
        <v>#DIV/0!</v>
      </c>
      <c r="VU120" s="378" t="e">
        <f t="shared" si="115"/>
        <v>#DIV/0!</v>
      </c>
      <c r="VV120" s="378" t="e">
        <f t="shared" si="115"/>
        <v>#DIV/0!</v>
      </c>
      <c r="VW120" s="378" t="e">
        <f t="shared" si="115"/>
        <v>#DIV/0!</v>
      </c>
      <c r="VX120" s="378" t="e">
        <f t="shared" si="115"/>
        <v>#DIV/0!</v>
      </c>
      <c r="VY120" s="378" t="e">
        <f t="shared" si="115"/>
        <v>#DIV/0!</v>
      </c>
      <c r="VZ120" s="378" t="e">
        <f t="shared" si="115"/>
        <v>#DIV/0!</v>
      </c>
      <c r="WA120" s="378" t="e">
        <f t="shared" si="115"/>
        <v>#DIV/0!</v>
      </c>
      <c r="WB120" s="378" t="e">
        <f t="shared" si="115"/>
        <v>#DIV/0!</v>
      </c>
      <c r="WC120" s="378" t="e">
        <f t="shared" si="115"/>
        <v>#DIV/0!</v>
      </c>
      <c r="WD120" s="378" t="e">
        <f t="shared" si="115"/>
        <v>#DIV/0!</v>
      </c>
      <c r="WE120" s="378" t="e">
        <f t="shared" si="115"/>
        <v>#DIV/0!</v>
      </c>
      <c r="WF120" s="378" t="e">
        <f t="shared" si="115"/>
        <v>#DIV/0!</v>
      </c>
      <c r="WG120" s="378" t="e">
        <f t="shared" si="115"/>
        <v>#DIV/0!</v>
      </c>
      <c r="WH120" s="378" t="e">
        <f t="shared" si="115"/>
        <v>#DIV/0!</v>
      </c>
      <c r="WI120" s="378" t="e">
        <f t="shared" si="115"/>
        <v>#DIV/0!</v>
      </c>
    </row>
    <row r="121" spans="1:607">
      <c r="A121" s="348"/>
      <c r="B121" s="360" t="s">
        <v>853</v>
      </c>
      <c r="C121" s="348"/>
      <c r="D121" s="348"/>
      <c r="E121" s="348"/>
      <c r="F121" s="348"/>
      <c r="G121" s="361" t="str">
        <f t="shared" si="2"/>
        <v/>
      </c>
      <c r="H121" s="361" t="str">
        <f t="shared" si="3"/>
        <v/>
      </c>
      <c r="I121" s="397"/>
      <c r="J121" s="348"/>
      <c r="K121" s="348"/>
      <c r="L121" s="348"/>
      <c r="M121" s="348"/>
      <c r="N121" s="400"/>
      <c r="O121" s="400"/>
      <c r="P121" s="400"/>
      <c r="Q121" s="400"/>
      <c r="R121" s="400"/>
      <c r="S121" s="400"/>
      <c r="T121" s="400"/>
      <c r="U121" s="400"/>
      <c r="V121" s="400"/>
      <c r="W121" s="400"/>
      <c r="X121" s="400"/>
      <c r="Y121" s="400"/>
      <c r="Z121" s="400"/>
      <c r="AA121" s="400"/>
      <c r="AB121" s="400"/>
      <c r="AC121" s="400"/>
      <c r="AD121" s="400"/>
      <c r="AE121" s="400"/>
      <c r="AF121" s="400"/>
      <c r="AG121" s="400"/>
      <c r="AH121" s="400"/>
      <c r="AI121" s="400"/>
      <c r="AJ121" s="400"/>
      <c r="AK121" s="400"/>
      <c r="AL121" s="400"/>
      <c r="AM121" s="400"/>
      <c r="AN121" s="400"/>
      <c r="AO121" s="400"/>
      <c r="AP121" s="400"/>
      <c r="AQ121" s="400"/>
      <c r="AR121" s="400"/>
      <c r="AS121" s="400"/>
      <c r="AT121" s="400"/>
      <c r="AU121" s="400"/>
      <c r="AV121" s="400"/>
      <c r="AW121" s="400"/>
      <c r="AX121" s="400"/>
      <c r="AY121" s="400"/>
      <c r="AZ121" s="400"/>
      <c r="BA121" s="400"/>
      <c r="BB121" s="400"/>
      <c r="BC121" s="400"/>
      <c r="BD121" s="400"/>
      <c r="BE121" s="400"/>
      <c r="BF121" s="400"/>
      <c r="BG121" s="400"/>
      <c r="BH121" s="400"/>
      <c r="BI121" s="400"/>
      <c r="BJ121" s="400"/>
      <c r="BK121" s="400"/>
      <c r="BL121" s="400"/>
      <c r="BM121" s="400"/>
      <c r="BN121" s="400"/>
      <c r="BO121" s="400"/>
      <c r="BP121" s="400"/>
      <c r="BQ121" s="400"/>
      <c r="BR121" s="400"/>
      <c r="BS121" s="400"/>
      <c r="BT121" s="400"/>
      <c r="BU121" s="400"/>
      <c r="BV121" s="400"/>
      <c r="BW121" s="400"/>
      <c r="BX121" s="400"/>
      <c r="BY121" s="400"/>
      <c r="BZ121" s="400"/>
      <c r="CA121" s="400"/>
      <c r="CB121" s="400"/>
      <c r="CC121" s="400"/>
      <c r="CD121" s="400"/>
      <c r="CE121" s="400"/>
      <c r="CF121" s="400"/>
      <c r="CG121" s="400"/>
      <c r="CH121" s="400"/>
      <c r="CI121" s="400"/>
      <c r="CJ121" s="400"/>
      <c r="CK121" s="400"/>
      <c r="CL121" s="400"/>
      <c r="CM121" s="400"/>
      <c r="CN121" s="400"/>
      <c r="CO121" s="400"/>
      <c r="CP121" s="400"/>
      <c r="CQ121" s="400"/>
      <c r="CR121" s="400"/>
      <c r="CS121" s="400"/>
      <c r="CT121" s="400"/>
      <c r="CU121" s="400"/>
      <c r="CV121" s="400"/>
      <c r="CW121" s="400"/>
      <c r="CX121" s="400"/>
      <c r="CY121" s="400"/>
      <c r="CZ121" s="362"/>
      <c r="DA121" s="900"/>
      <c r="DB121" s="899" t="s">
        <v>1283</v>
      </c>
      <c r="DC121" s="899"/>
      <c r="DD121" s="378" t="e">
        <f>ROUND(AVERAGE(DD59:DD67),10)</f>
        <v>#DIV/0!</v>
      </c>
      <c r="DE121" s="378" t="e">
        <f t="shared" ref="DE121:FP121" si="116">ROUND(AVERAGE(DE59:DE67),10)</f>
        <v>#DIV/0!</v>
      </c>
      <c r="DF121" s="378" t="e">
        <f t="shared" si="116"/>
        <v>#DIV/0!</v>
      </c>
      <c r="DG121" s="378" t="e">
        <f t="shared" si="116"/>
        <v>#DIV/0!</v>
      </c>
      <c r="DH121" s="378" t="e">
        <f t="shared" si="116"/>
        <v>#DIV/0!</v>
      </c>
      <c r="DI121" s="378" t="e">
        <f t="shared" si="116"/>
        <v>#DIV/0!</v>
      </c>
      <c r="DJ121" s="378" t="e">
        <f t="shared" si="116"/>
        <v>#DIV/0!</v>
      </c>
      <c r="DK121" s="378" t="e">
        <f t="shared" si="116"/>
        <v>#DIV/0!</v>
      </c>
      <c r="DL121" s="378" t="e">
        <f t="shared" si="116"/>
        <v>#DIV/0!</v>
      </c>
      <c r="DM121" s="378" t="e">
        <f t="shared" si="116"/>
        <v>#DIV/0!</v>
      </c>
      <c r="DN121" s="378" t="e">
        <f t="shared" si="116"/>
        <v>#DIV/0!</v>
      </c>
      <c r="DO121" s="378" t="e">
        <f t="shared" si="116"/>
        <v>#DIV/0!</v>
      </c>
      <c r="DP121" s="378" t="e">
        <f t="shared" si="116"/>
        <v>#DIV/0!</v>
      </c>
      <c r="DQ121" s="378" t="e">
        <f t="shared" si="116"/>
        <v>#DIV/0!</v>
      </c>
      <c r="DR121" s="378" t="e">
        <f t="shared" si="116"/>
        <v>#DIV/0!</v>
      </c>
      <c r="DS121" s="378" t="e">
        <f t="shared" si="116"/>
        <v>#DIV/0!</v>
      </c>
      <c r="DT121" s="378" t="e">
        <f t="shared" si="116"/>
        <v>#DIV/0!</v>
      </c>
      <c r="DU121" s="378" t="e">
        <f t="shared" si="116"/>
        <v>#DIV/0!</v>
      </c>
      <c r="DV121" s="378" t="e">
        <f t="shared" si="116"/>
        <v>#DIV/0!</v>
      </c>
      <c r="DW121" s="378" t="e">
        <f t="shared" si="116"/>
        <v>#DIV/0!</v>
      </c>
      <c r="DX121" s="378" t="e">
        <f t="shared" si="116"/>
        <v>#DIV/0!</v>
      </c>
      <c r="DY121" s="378" t="e">
        <f t="shared" si="116"/>
        <v>#DIV/0!</v>
      </c>
      <c r="DZ121" s="378" t="e">
        <f t="shared" si="116"/>
        <v>#DIV/0!</v>
      </c>
      <c r="EA121" s="378" t="e">
        <f t="shared" si="116"/>
        <v>#DIV/0!</v>
      </c>
      <c r="EB121" s="378" t="e">
        <f t="shared" si="116"/>
        <v>#DIV/0!</v>
      </c>
      <c r="EC121" s="378" t="e">
        <f t="shared" si="116"/>
        <v>#DIV/0!</v>
      </c>
      <c r="ED121" s="378" t="e">
        <f t="shared" si="116"/>
        <v>#DIV/0!</v>
      </c>
      <c r="EE121" s="378" t="e">
        <f t="shared" si="116"/>
        <v>#DIV/0!</v>
      </c>
      <c r="EF121" s="378" t="e">
        <f t="shared" si="116"/>
        <v>#DIV/0!</v>
      </c>
      <c r="EG121" s="378" t="e">
        <f t="shared" si="116"/>
        <v>#DIV/0!</v>
      </c>
      <c r="EH121" s="378" t="e">
        <f t="shared" si="116"/>
        <v>#DIV/0!</v>
      </c>
      <c r="EI121" s="378" t="e">
        <f t="shared" si="116"/>
        <v>#DIV/0!</v>
      </c>
      <c r="EJ121" s="378" t="e">
        <f t="shared" si="116"/>
        <v>#DIV/0!</v>
      </c>
      <c r="EK121" s="378" t="e">
        <f t="shared" si="116"/>
        <v>#DIV/0!</v>
      </c>
      <c r="EL121" s="378" t="e">
        <f t="shared" si="116"/>
        <v>#DIV/0!</v>
      </c>
      <c r="EM121" s="378" t="e">
        <f t="shared" si="116"/>
        <v>#DIV/0!</v>
      </c>
      <c r="EN121" s="378" t="e">
        <f t="shared" si="116"/>
        <v>#DIV/0!</v>
      </c>
      <c r="EO121" s="378" t="e">
        <f t="shared" si="116"/>
        <v>#DIV/0!</v>
      </c>
      <c r="EP121" s="378" t="e">
        <f t="shared" si="116"/>
        <v>#DIV/0!</v>
      </c>
      <c r="EQ121" s="378" t="e">
        <f t="shared" si="116"/>
        <v>#DIV/0!</v>
      </c>
      <c r="ER121" s="378" t="e">
        <f t="shared" si="116"/>
        <v>#DIV/0!</v>
      </c>
      <c r="ES121" s="378" t="e">
        <f t="shared" si="116"/>
        <v>#DIV/0!</v>
      </c>
      <c r="ET121" s="378" t="e">
        <f t="shared" si="116"/>
        <v>#DIV/0!</v>
      </c>
      <c r="EU121" s="378" t="e">
        <f t="shared" si="116"/>
        <v>#DIV/0!</v>
      </c>
      <c r="EV121" s="378" t="e">
        <f t="shared" si="116"/>
        <v>#DIV/0!</v>
      </c>
      <c r="EW121" s="378" t="e">
        <f t="shared" si="116"/>
        <v>#DIV/0!</v>
      </c>
      <c r="EX121" s="378" t="e">
        <f t="shared" si="116"/>
        <v>#DIV/0!</v>
      </c>
      <c r="EY121" s="378" t="e">
        <f t="shared" si="116"/>
        <v>#DIV/0!</v>
      </c>
      <c r="EZ121" s="378" t="e">
        <f t="shared" si="116"/>
        <v>#DIV/0!</v>
      </c>
      <c r="FA121" s="378" t="e">
        <f t="shared" si="116"/>
        <v>#DIV/0!</v>
      </c>
      <c r="FB121" s="378" t="e">
        <f t="shared" si="116"/>
        <v>#DIV/0!</v>
      </c>
      <c r="FC121" s="378" t="e">
        <f t="shared" si="116"/>
        <v>#DIV/0!</v>
      </c>
      <c r="FD121" s="378" t="e">
        <f t="shared" si="116"/>
        <v>#DIV/0!</v>
      </c>
      <c r="FE121" s="378" t="e">
        <f t="shared" si="116"/>
        <v>#DIV/0!</v>
      </c>
      <c r="FF121" s="378" t="e">
        <f t="shared" si="116"/>
        <v>#DIV/0!</v>
      </c>
      <c r="FG121" s="378" t="e">
        <f t="shared" si="116"/>
        <v>#DIV/0!</v>
      </c>
      <c r="FH121" s="378" t="e">
        <f t="shared" si="116"/>
        <v>#DIV/0!</v>
      </c>
      <c r="FI121" s="378" t="e">
        <f t="shared" si="116"/>
        <v>#DIV/0!</v>
      </c>
      <c r="FJ121" s="378" t="e">
        <f t="shared" si="116"/>
        <v>#DIV/0!</v>
      </c>
      <c r="FK121" s="378" t="e">
        <f t="shared" si="116"/>
        <v>#DIV/0!</v>
      </c>
      <c r="FL121" s="378" t="e">
        <f t="shared" si="116"/>
        <v>#DIV/0!</v>
      </c>
      <c r="FM121" s="378" t="e">
        <f t="shared" si="116"/>
        <v>#DIV/0!</v>
      </c>
      <c r="FN121" s="378" t="e">
        <f t="shared" si="116"/>
        <v>#DIV/0!</v>
      </c>
      <c r="FO121" s="378" t="e">
        <f t="shared" si="116"/>
        <v>#DIV/0!</v>
      </c>
      <c r="FP121" s="378" t="e">
        <f t="shared" si="116"/>
        <v>#DIV/0!</v>
      </c>
      <c r="FQ121" s="378" t="e">
        <f t="shared" ref="FQ121:IB121" si="117">ROUND(AVERAGE(FQ59:FQ67),10)</f>
        <v>#DIV/0!</v>
      </c>
      <c r="FR121" s="378" t="e">
        <f t="shared" si="117"/>
        <v>#DIV/0!</v>
      </c>
      <c r="FS121" s="378" t="e">
        <f t="shared" si="117"/>
        <v>#DIV/0!</v>
      </c>
      <c r="FT121" s="378" t="e">
        <f t="shared" si="117"/>
        <v>#DIV/0!</v>
      </c>
      <c r="FU121" s="378" t="e">
        <f t="shared" si="117"/>
        <v>#DIV/0!</v>
      </c>
      <c r="FV121" s="378" t="e">
        <f t="shared" si="117"/>
        <v>#DIV/0!</v>
      </c>
      <c r="FW121" s="378" t="e">
        <f t="shared" si="117"/>
        <v>#DIV/0!</v>
      </c>
      <c r="FX121" s="378" t="e">
        <f t="shared" si="117"/>
        <v>#DIV/0!</v>
      </c>
      <c r="FY121" s="378" t="e">
        <f t="shared" si="117"/>
        <v>#DIV/0!</v>
      </c>
      <c r="FZ121" s="378" t="e">
        <f t="shared" si="117"/>
        <v>#DIV/0!</v>
      </c>
      <c r="GA121" s="378" t="e">
        <f t="shared" si="117"/>
        <v>#DIV/0!</v>
      </c>
      <c r="GB121" s="378" t="e">
        <f t="shared" si="117"/>
        <v>#DIV/0!</v>
      </c>
      <c r="GC121" s="378" t="e">
        <f t="shared" si="117"/>
        <v>#DIV/0!</v>
      </c>
      <c r="GD121" s="378" t="e">
        <f t="shared" si="117"/>
        <v>#DIV/0!</v>
      </c>
      <c r="GE121" s="378" t="e">
        <f t="shared" si="117"/>
        <v>#DIV/0!</v>
      </c>
      <c r="GF121" s="378" t="e">
        <f t="shared" si="117"/>
        <v>#DIV/0!</v>
      </c>
      <c r="GG121" s="378" t="e">
        <f t="shared" si="117"/>
        <v>#DIV/0!</v>
      </c>
      <c r="GH121" s="378" t="e">
        <f t="shared" si="117"/>
        <v>#DIV/0!</v>
      </c>
      <c r="GI121" s="378" t="e">
        <f t="shared" si="117"/>
        <v>#DIV/0!</v>
      </c>
      <c r="GJ121" s="378" t="e">
        <f t="shared" si="117"/>
        <v>#DIV/0!</v>
      </c>
      <c r="GK121" s="378" t="e">
        <f t="shared" si="117"/>
        <v>#DIV/0!</v>
      </c>
      <c r="GL121" s="378" t="e">
        <f t="shared" si="117"/>
        <v>#DIV/0!</v>
      </c>
      <c r="GM121" s="378" t="e">
        <f t="shared" si="117"/>
        <v>#DIV/0!</v>
      </c>
      <c r="GN121" s="378" t="e">
        <f t="shared" si="117"/>
        <v>#DIV/0!</v>
      </c>
      <c r="GO121" s="378" t="e">
        <f t="shared" si="117"/>
        <v>#DIV/0!</v>
      </c>
      <c r="GP121" s="378" t="e">
        <f t="shared" si="117"/>
        <v>#DIV/0!</v>
      </c>
      <c r="GQ121" s="378" t="e">
        <f t="shared" si="117"/>
        <v>#DIV/0!</v>
      </c>
      <c r="GR121" s="378" t="e">
        <f t="shared" si="117"/>
        <v>#DIV/0!</v>
      </c>
      <c r="GS121" s="378" t="e">
        <f t="shared" si="117"/>
        <v>#DIV/0!</v>
      </c>
      <c r="GT121" s="378" t="e">
        <f t="shared" si="117"/>
        <v>#DIV/0!</v>
      </c>
      <c r="GU121" s="378" t="e">
        <f t="shared" si="117"/>
        <v>#DIV/0!</v>
      </c>
      <c r="GV121" s="378" t="e">
        <f t="shared" si="117"/>
        <v>#DIV/0!</v>
      </c>
      <c r="GW121" s="378" t="e">
        <f t="shared" si="117"/>
        <v>#DIV/0!</v>
      </c>
      <c r="GX121" s="378" t="e">
        <f t="shared" si="117"/>
        <v>#DIV/0!</v>
      </c>
      <c r="GY121" s="378" t="e">
        <f t="shared" si="117"/>
        <v>#DIV/0!</v>
      </c>
      <c r="GZ121" s="378" t="e">
        <f t="shared" si="117"/>
        <v>#DIV/0!</v>
      </c>
      <c r="HA121" s="378" t="e">
        <f t="shared" si="117"/>
        <v>#DIV/0!</v>
      </c>
      <c r="HB121" s="378" t="e">
        <f t="shared" si="117"/>
        <v>#DIV/0!</v>
      </c>
      <c r="HC121" s="378" t="e">
        <f t="shared" si="117"/>
        <v>#DIV/0!</v>
      </c>
      <c r="HD121" s="378" t="e">
        <f t="shared" si="117"/>
        <v>#DIV/0!</v>
      </c>
      <c r="HE121" s="378" t="e">
        <f t="shared" si="117"/>
        <v>#DIV/0!</v>
      </c>
      <c r="HF121" s="378" t="e">
        <f t="shared" si="117"/>
        <v>#DIV/0!</v>
      </c>
      <c r="HG121" s="378" t="e">
        <f t="shared" si="117"/>
        <v>#DIV/0!</v>
      </c>
      <c r="HH121" s="378" t="e">
        <f t="shared" si="117"/>
        <v>#DIV/0!</v>
      </c>
      <c r="HI121" s="378" t="e">
        <f t="shared" si="117"/>
        <v>#DIV/0!</v>
      </c>
      <c r="HJ121" s="378" t="e">
        <f t="shared" si="117"/>
        <v>#DIV/0!</v>
      </c>
      <c r="HK121" s="378" t="e">
        <f t="shared" si="117"/>
        <v>#DIV/0!</v>
      </c>
      <c r="HL121" s="378" t="e">
        <f t="shared" si="117"/>
        <v>#DIV/0!</v>
      </c>
      <c r="HM121" s="378" t="e">
        <f t="shared" si="117"/>
        <v>#DIV/0!</v>
      </c>
      <c r="HN121" s="378" t="e">
        <f t="shared" si="117"/>
        <v>#DIV/0!</v>
      </c>
      <c r="HO121" s="378" t="e">
        <f t="shared" si="117"/>
        <v>#DIV/0!</v>
      </c>
      <c r="HP121" s="378" t="e">
        <f t="shared" si="117"/>
        <v>#DIV/0!</v>
      </c>
      <c r="HQ121" s="378" t="e">
        <f t="shared" si="117"/>
        <v>#DIV/0!</v>
      </c>
      <c r="HR121" s="378" t="e">
        <f t="shared" si="117"/>
        <v>#DIV/0!</v>
      </c>
      <c r="HS121" s="378" t="e">
        <f t="shared" si="117"/>
        <v>#DIV/0!</v>
      </c>
      <c r="HT121" s="378" t="e">
        <f t="shared" si="117"/>
        <v>#DIV/0!</v>
      </c>
      <c r="HU121" s="378" t="e">
        <f t="shared" si="117"/>
        <v>#DIV/0!</v>
      </c>
      <c r="HV121" s="378" t="e">
        <f t="shared" si="117"/>
        <v>#DIV/0!</v>
      </c>
      <c r="HW121" s="378" t="e">
        <f t="shared" si="117"/>
        <v>#DIV/0!</v>
      </c>
      <c r="HX121" s="378" t="e">
        <f t="shared" si="117"/>
        <v>#DIV/0!</v>
      </c>
      <c r="HY121" s="378" t="e">
        <f t="shared" si="117"/>
        <v>#DIV/0!</v>
      </c>
      <c r="HZ121" s="378" t="e">
        <f t="shared" si="117"/>
        <v>#DIV/0!</v>
      </c>
      <c r="IA121" s="378" t="e">
        <f t="shared" si="117"/>
        <v>#DIV/0!</v>
      </c>
      <c r="IB121" s="378" t="e">
        <f t="shared" si="117"/>
        <v>#DIV/0!</v>
      </c>
      <c r="IC121" s="378" t="e">
        <f t="shared" ref="IC121:KN121" si="118">ROUND(AVERAGE(IC59:IC67),10)</f>
        <v>#DIV/0!</v>
      </c>
      <c r="ID121" s="378" t="e">
        <f t="shared" si="118"/>
        <v>#DIV/0!</v>
      </c>
      <c r="IE121" s="378" t="e">
        <f t="shared" si="118"/>
        <v>#DIV/0!</v>
      </c>
      <c r="IF121" s="378" t="e">
        <f t="shared" si="118"/>
        <v>#DIV/0!</v>
      </c>
      <c r="IG121" s="378" t="e">
        <f t="shared" si="118"/>
        <v>#DIV/0!</v>
      </c>
      <c r="IH121" s="378" t="e">
        <f t="shared" si="118"/>
        <v>#DIV/0!</v>
      </c>
      <c r="II121" s="378" t="e">
        <f t="shared" si="118"/>
        <v>#DIV/0!</v>
      </c>
      <c r="IJ121" s="378" t="e">
        <f t="shared" si="118"/>
        <v>#DIV/0!</v>
      </c>
      <c r="IK121" s="378" t="e">
        <f t="shared" si="118"/>
        <v>#DIV/0!</v>
      </c>
      <c r="IL121" s="378" t="e">
        <f t="shared" si="118"/>
        <v>#DIV/0!</v>
      </c>
      <c r="IM121" s="378" t="e">
        <f t="shared" si="118"/>
        <v>#DIV/0!</v>
      </c>
      <c r="IN121" s="378" t="e">
        <f t="shared" si="118"/>
        <v>#DIV/0!</v>
      </c>
      <c r="IO121" s="378" t="e">
        <f t="shared" si="118"/>
        <v>#DIV/0!</v>
      </c>
      <c r="IP121" s="378" t="e">
        <f t="shared" si="118"/>
        <v>#DIV/0!</v>
      </c>
      <c r="IQ121" s="378" t="e">
        <f t="shared" si="118"/>
        <v>#DIV/0!</v>
      </c>
      <c r="IR121" s="378" t="e">
        <f t="shared" si="118"/>
        <v>#DIV/0!</v>
      </c>
      <c r="IS121" s="378" t="e">
        <f t="shared" si="118"/>
        <v>#DIV/0!</v>
      </c>
      <c r="IT121" s="378" t="e">
        <f t="shared" si="118"/>
        <v>#DIV/0!</v>
      </c>
      <c r="IU121" s="378" t="e">
        <f t="shared" si="118"/>
        <v>#DIV/0!</v>
      </c>
      <c r="IV121" s="378" t="e">
        <f t="shared" si="118"/>
        <v>#DIV/0!</v>
      </c>
      <c r="IW121" s="378" t="e">
        <f t="shared" si="118"/>
        <v>#DIV/0!</v>
      </c>
      <c r="IX121" s="378" t="e">
        <f t="shared" si="118"/>
        <v>#DIV/0!</v>
      </c>
      <c r="IY121" s="378" t="e">
        <f t="shared" si="118"/>
        <v>#DIV/0!</v>
      </c>
      <c r="IZ121" s="378" t="e">
        <f t="shared" si="118"/>
        <v>#DIV/0!</v>
      </c>
      <c r="JA121" s="378" t="e">
        <f t="shared" si="118"/>
        <v>#DIV/0!</v>
      </c>
      <c r="JB121" s="378" t="e">
        <f t="shared" si="118"/>
        <v>#DIV/0!</v>
      </c>
      <c r="JC121" s="378" t="e">
        <f t="shared" si="118"/>
        <v>#DIV/0!</v>
      </c>
      <c r="JD121" s="378" t="e">
        <f t="shared" si="118"/>
        <v>#DIV/0!</v>
      </c>
      <c r="JE121" s="378" t="e">
        <f t="shared" si="118"/>
        <v>#DIV/0!</v>
      </c>
      <c r="JF121" s="378" t="e">
        <f t="shared" si="118"/>
        <v>#DIV/0!</v>
      </c>
      <c r="JG121" s="378" t="e">
        <f t="shared" si="118"/>
        <v>#DIV/0!</v>
      </c>
      <c r="JH121" s="378" t="e">
        <f t="shared" si="118"/>
        <v>#DIV/0!</v>
      </c>
      <c r="JI121" s="378" t="e">
        <f t="shared" si="118"/>
        <v>#DIV/0!</v>
      </c>
      <c r="JJ121" s="378" t="e">
        <f t="shared" si="118"/>
        <v>#DIV/0!</v>
      </c>
      <c r="JK121" s="378" t="e">
        <f t="shared" si="118"/>
        <v>#DIV/0!</v>
      </c>
      <c r="JL121" s="378" t="e">
        <f t="shared" si="118"/>
        <v>#DIV/0!</v>
      </c>
      <c r="JM121" s="378" t="e">
        <f t="shared" si="118"/>
        <v>#DIV/0!</v>
      </c>
      <c r="JN121" s="378" t="e">
        <f t="shared" si="118"/>
        <v>#DIV/0!</v>
      </c>
      <c r="JO121" s="378" t="e">
        <f t="shared" si="118"/>
        <v>#DIV/0!</v>
      </c>
      <c r="JP121" s="378" t="e">
        <f t="shared" si="118"/>
        <v>#DIV/0!</v>
      </c>
      <c r="JQ121" s="378" t="e">
        <f t="shared" si="118"/>
        <v>#DIV/0!</v>
      </c>
      <c r="JR121" s="378" t="e">
        <f t="shared" si="118"/>
        <v>#DIV/0!</v>
      </c>
      <c r="JS121" s="378" t="e">
        <f t="shared" si="118"/>
        <v>#DIV/0!</v>
      </c>
      <c r="JT121" s="378" t="e">
        <f t="shared" si="118"/>
        <v>#DIV/0!</v>
      </c>
      <c r="JU121" s="378" t="e">
        <f t="shared" si="118"/>
        <v>#DIV/0!</v>
      </c>
      <c r="JV121" s="378" t="e">
        <f t="shared" si="118"/>
        <v>#DIV/0!</v>
      </c>
      <c r="JW121" s="378" t="e">
        <f t="shared" si="118"/>
        <v>#DIV/0!</v>
      </c>
      <c r="JX121" s="378" t="e">
        <f t="shared" si="118"/>
        <v>#DIV/0!</v>
      </c>
      <c r="JY121" s="378" t="e">
        <f t="shared" si="118"/>
        <v>#DIV/0!</v>
      </c>
      <c r="JZ121" s="378" t="e">
        <f t="shared" si="118"/>
        <v>#DIV/0!</v>
      </c>
      <c r="KA121" s="378" t="e">
        <f t="shared" si="118"/>
        <v>#DIV/0!</v>
      </c>
      <c r="KB121" s="378" t="e">
        <f t="shared" si="118"/>
        <v>#DIV/0!</v>
      </c>
      <c r="KC121" s="378" t="e">
        <f t="shared" si="118"/>
        <v>#DIV/0!</v>
      </c>
      <c r="KD121" s="378" t="e">
        <f t="shared" si="118"/>
        <v>#DIV/0!</v>
      </c>
      <c r="KE121" s="378" t="e">
        <f t="shared" si="118"/>
        <v>#DIV/0!</v>
      </c>
      <c r="KF121" s="378" t="e">
        <f t="shared" si="118"/>
        <v>#DIV/0!</v>
      </c>
      <c r="KG121" s="378" t="e">
        <f t="shared" si="118"/>
        <v>#DIV/0!</v>
      </c>
      <c r="KH121" s="378" t="e">
        <f t="shared" si="118"/>
        <v>#DIV/0!</v>
      </c>
      <c r="KI121" s="378" t="e">
        <f t="shared" si="118"/>
        <v>#DIV/0!</v>
      </c>
      <c r="KJ121" s="378" t="e">
        <f t="shared" si="118"/>
        <v>#DIV/0!</v>
      </c>
      <c r="KK121" s="378" t="e">
        <f t="shared" si="118"/>
        <v>#DIV/0!</v>
      </c>
      <c r="KL121" s="378" t="e">
        <f t="shared" si="118"/>
        <v>#DIV/0!</v>
      </c>
      <c r="KM121" s="378" t="e">
        <f t="shared" si="118"/>
        <v>#DIV/0!</v>
      </c>
      <c r="KN121" s="378" t="e">
        <f t="shared" si="118"/>
        <v>#DIV/0!</v>
      </c>
      <c r="KO121" s="378" t="e">
        <f t="shared" ref="KO121:MZ121" si="119">ROUND(AVERAGE(KO59:KO67),10)</f>
        <v>#DIV/0!</v>
      </c>
      <c r="KP121" s="378" t="e">
        <f t="shared" si="119"/>
        <v>#DIV/0!</v>
      </c>
      <c r="KQ121" s="378" t="e">
        <f t="shared" si="119"/>
        <v>#DIV/0!</v>
      </c>
      <c r="KR121" s="378" t="e">
        <f t="shared" si="119"/>
        <v>#DIV/0!</v>
      </c>
      <c r="KS121" s="378" t="e">
        <f t="shared" si="119"/>
        <v>#DIV/0!</v>
      </c>
      <c r="KT121" s="378" t="e">
        <f t="shared" si="119"/>
        <v>#DIV/0!</v>
      </c>
      <c r="KU121" s="378" t="e">
        <f t="shared" si="119"/>
        <v>#DIV/0!</v>
      </c>
      <c r="KV121" s="378" t="e">
        <f t="shared" si="119"/>
        <v>#DIV/0!</v>
      </c>
      <c r="KW121" s="378" t="e">
        <f t="shared" si="119"/>
        <v>#DIV/0!</v>
      </c>
      <c r="KX121" s="378" t="e">
        <f t="shared" si="119"/>
        <v>#DIV/0!</v>
      </c>
      <c r="KY121" s="378" t="e">
        <f t="shared" si="119"/>
        <v>#DIV/0!</v>
      </c>
      <c r="KZ121" s="378" t="e">
        <f t="shared" si="119"/>
        <v>#DIV/0!</v>
      </c>
      <c r="LA121" s="378" t="e">
        <f t="shared" si="119"/>
        <v>#DIV/0!</v>
      </c>
      <c r="LB121" s="378" t="e">
        <f t="shared" si="119"/>
        <v>#DIV/0!</v>
      </c>
      <c r="LC121" s="378" t="e">
        <f t="shared" si="119"/>
        <v>#DIV/0!</v>
      </c>
      <c r="LD121" s="378" t="e">
        <f t="shared" si="119"/>
        <v>#DIV/0!</v>
      </c>
      <c r="LE121" s="378" t="e">
        <f t="shared" si="119"/>
        <v>#DIV/0!</v>
      </c>
      <c r="LF121" s="378" t="e">
        <f t="shared" si="119"/>
        <v>#DIV/0!</v>
      </c>
      <c r="LG121" s="378" t="e">
        <f t="shared" si="119"/>
        <v>#DIV/0!</v>
      </c>
      <c r="LH121" s="378" t="e">
        <f t="shared" si="119"/>
        <v>#DIV/0!</v>
      </c>
      <c r="LI121" s="378" t="e">
        <f t="shared" si="119"/>
        <v>#DIV/0!</v>
      </c>
      <c r="LJ121" s="378" t="e">
        <f t="shared" si="119"/>
        <v>#DIV/0!</v>
      </c>
      <c r="LK121" s="378" t="e">
        <f t="shared" si="119"/>
        <v>#DIV/0!</v>
      </c>
      <c r="LL121" s="378" t="e">
        <f t="shared" si="119"/>
        <v>#DIV/0!</v>
      </c>
      <c r="LM121" s="378" t="e">
        <f t="shared" si="119"/>
        <v>#DIV/0!</v>
      </c>
      <c r="LN121" s="378" t="e">
        <f t="shared" si="119"/>
        <v>#DIV/0!</v>
      </c>
      <c r="LO121" s="378" t="e">
        <f t="shared" si="119"/>
        <v>#DIV/0!</v>
      </c>
      <c r="LP121" s="378" t="e">
        <f t="shared" si="119"/>
        <v>#DIV/0!</v>
      </c>
      <c r="LQ121" s="378" t="e">
        <f t="shared" si="119"/>
        <v>#DIV/0!</v>
      </c>
      <c r="LR121" s="378" t="e">
        <f t="shared" si="119"/>
        <v>#DIV/0!</v>
      </c>
      <c r="LS121" s="378" t="e">
        <f t="shared" si="119"/>
        <v>#DIV/0!</v>
      </c>
      <c r="LT121" s="378" t="e">
        <f t="shared" si="119"/>
        <v>#DIV/0!</v>
      </c>
      <c r="LU121" s="378" t="e">
        <f t="shared" si="119"/>
        <v>#DIV/0!</v>
      </c>
      <c r="LV121" s="378" t="e">
        <f t="shared" si="119"/>
        <v>#DIV/0!</v>
      </c>
      <c r="LW121" s="378" t="e">
        <f t="shared" si="119"/>
        <v>#DIV/0!</v>
      </c>
      <c r="LX121" s="378" t="e">
        <f t="shared" si="119"/>
        <v>#DIV/0!</v>
      </c>
      <c r="LY121" s="378" t="e">
        <f t="shared" si="119"/>
        <v>#DIV/0!</v>
      </c>
      <c r="LZ121" s="378" t="e">
        <f t="shared" si="119"/>
        <v>#DIV/0!</v>
      </c>
      <c r="MA121" s="378" t="e">
        <f t="shared" si="119"/>
        <v>#DIV/0!</v>
      </c>
      <c r="MB121" s="378" t="e">
        <f t="shared" si="119"/>
        <v>#DIV/0!</v>
      </c>
      <c r="MC121" s="378" t="e">
        <f t="shared" si="119"/>
        <v>#DIV/0!</v>
      </c>
      <c r="MD121" s="378" t="e">
        <f t="shared" si="119"/>
        <v>#DIV/0!</v>
      </c>
      <c r="ME121" s="378" t="e">
        <f t="shared" si="119"/>
        <v>#DIV/0!</v>
      </c>
      <c r="MF121" s="378" t="e">
        <f t="shared" si="119"/>
        <v>#DIV/0!</v>
      </c>
      <c r="MG121" s="378" t="e">
        <f t="shared" si="119"/>
        <v>#DIV/0!</v>
      </c>
      <c r="MH121" s="378" t="e">
        <f t="shared" si="119"/>
        <v>#DIV/0!</v>
      </c>
      <c r="MI121" s="378" t="e">
        <f t="shared" si="119"/>
        <v>#DIV/0!</v>
      </c>
      <c r="MJ121" s="378" t="e">
        <f t="shared" si="119"/>
        <v>#DIV/0!</v>
      </c>
      <c r="MK121" s="378" t="e">
        <f t="shared" si="119"/>
        <v>#DIV/0!</v>
      </c>
      <c r="ML121" s="378" t="e">
        <f t="shared" si="119"/>
        <v>#DIV/0!</v>
      </c>
      <c r="MM121" s="378" t="e">
        <f t="shared" si="119"/>
        <v>#DIV/0!</v>
      </c>
      <c r="MN121" s="378" t="e">
        <f t="shared" si="119"/>
        <v>#DIV/0!</v>
      </c>
      <c r="MO121" s="378" t="e">
        <f t="shared" si="119"/>
        <v>#DIV/0!</v>
      </c>
      <c r="MP121" s="378" t="e">
        <f t="shared" si="119"/>
        <v>#DIV/0!</v>
      </c>
      <c r="MQ121" s="378" t="e">
        <f t="shared" si="119"/>
        <v>#DIV/0!</v>
      </c>
      <c r="MR121" s="378" t="e">
        <f t="shared" si="119"/>
        <v>#DIV/0!</v>
      </c>
      <c r="MS121" s="378" t="e">
        <f t="shared" si="119"/>
        <v>#DIV/0!</v>
      </c>
      <c r="MT121" s="378" t="e">
        <f t="shared" si="119"/>
        <v>#DIV/0!</v>
      </c>
      <c r="MU121" s="378" t="e">
        <f t="shared" si="119"/>
        <v>#DIV/0!</v>
      </c>
      <c r="MV121" s="378" t="e">
        <f t="shared" si="119"/>
        <v>#DIV/0!</v>
      </c>
      <c r="MW121" s="378" t="e">
        <f t="shared" si="119"/>
        <v>#DIV/0!</v>
      </c>
      <c r="MX121" s="378" t="e">
        <f t="shared" si="119"/>
        <v>#DIV/0!</v>
      </c>
      <c r="MY121" s="378" t="e">
        <f t="shared" si="119"/>
        <v>#DIV/0!</v>
      </c>
      <c r="MZ121" s="378" t="e">
        <f t="shared" si="119"/>
        <v>#DIV/0!</v>
      </c>
      <c r="NA121" s="378" t="e">
        <f t="shared" ref="NA121:PL121" si="120">ROUND(AVERAGE(NA59:NA67),10)</f>
        <v>#DIV/0!</v>
      </c>
      <c r="NB121" s="378" t="e">
        <f t="shared" si="120"/>
        <v>#DIV/0!</v>
      </c>
      <c r="NC121" s="378" t="e">
        <f t="shared" si="120"/>
        <v>#DIV/0!</v>
      </c>
      <c r="ND121" s="378" t="e">
        <f t="shared" si="120"/>
        <v>#DIV/0!</v>
      </c>
      <c r="NE121" s="378" t="e">
        <f t="shared" si="120"/>
        <v>#DIV/0!</v>
      </c>
      <c r="NF121" s="378" t="e">
        <f t="shared" si="120"/>
        <v>#DIV/0!</v>
      </c>
      <c r="NG121" s="378" t="e">
        <f t="shared" si="120"/>
        <v>#DIV/0!</v>
      </c>
      <c r="NH121" s="378" t="e">
        <f t="shared" si="120"/>
        <v>#DIV/0!</v>
      </c>
      <c r="NI121" s="378" t="e">
        <f t="shared" si="120"/>
        <v>#DIV/0!</v>
      </c>
      <c r="NJ121" s="378" t="e">
        <f t="shared" si="120"/>
        <v>#DIV/0!</v>
      </c>
      <c r="NK121" s="378" t="e">
        <f t="shared" si="120"/>
        <v>#DIV/0!</v>
      </c>
      <c r="NL121" s="378" t="e">
        <f t="shared" si="120"/>
        <v>#DIV/0!</v>
      </c>
      <c r="NM121" s="378" t="e">
        <f t="shared" si="120"/>
        <v>#DIV/0!</v>
      </c>
      <c r="NN121" s="378" t="e">
        <f t="shared" si="120"/>
        <v>#DIV/0!</v>
      </c>
      <c r="NO121" s="378" t="e">
        <f t="shared" si="120"/>
        <v>#DIV/0!</v>
      </c>
      <c r="NP121" s="378" t="e">
        <f t="shared" si="120"/>
        <v>#DIV/0!</v>
      </c>
      <c r="NQ121" s="378" t="e">
        <f t="shared" si="120"/>
        <v>#DIV/0!</v>
      </c>
      <c r="NR121" s="378" t="e">
        <f t="shared" si="120"/>
        <v>#DIV/0!</v>
      </c>
      <c r="NS121" s="378" t="e">
        <f t="shared" si="120"/>
        <v>#DIV/0!</v>
      </c>
      <c r="NT121" s="378" t="e">
        <f t="shared" si="120"/>
        <v>#DIV/0!</v>
      </c>
      <c r="NU121" s="378" t="e">
        <f t="shared" si="120"/>
        <v>#DIV/0!</v>
      </c>
      <c r="NV121" s="378" t="e">
        <f t="shared" si="120"/>
        <v>#DIV/0!</v>
      </c>
      <c r="NW121" s="378" t="e">
        <f t="shared" si="120"/>
        <v>#DIV/0!</v>
      </c>
      <c r="NX121" s="378" t="e">
        <f t="shared" si="120"/>
        <v>#DIV/0!</v>
      </c>
      <c r="NY121" s="378" t="e">
        <f t="shared" si="120"/>
        <v>#DIV/0!</v>
      </c>
      <c r="NZ121" s="378" t="e">
        <f t="shared" si="120"/>
        <v>#DIV/0!</v>
      </c>
      <c r="OA121" s="378" t="e">
        <f t="shared" si="120"/>
        <v>#DIV/0!</v>
      </c>
      <c r="OB121" s="378" t="e">
        <f t="shared" si="120"/>
        <v>#DIV/0!</v>
      </c>
      <c r="OC121" s="378" t="e">
        <f t="shared" si="120"/>
        <v>#DIV/0!</v>
      </c>
      <c r="OD121" s="378" t="e">
        <f t="shared" si="120"/>
        <v>#DIV/0!</v>
      </c>
      <c r="OE121" s="378" t="e">
        <f t="shared" si="120"/>
        <v>#DIV/0!</v>
      </c>
      <c r="OF121" s="378" t="e">
        <f t="shared" si="120"/>
        <v>#DIV/0!</v>
      </c>
      <c r="OG121" s="378" t="e">
        <f t="shared" si="120"/>
        <v>#DIV/0!</v>
      </c>
      <c r="OH121" s="378" t="e">
        <f t="shared" si="120"/>
        <v>#DIV/0!</v>
      </c>
      <c r="OI121" s="378" t="e">
        <f t="shared" si="120"/>
        <v>#DIV/0!</v>
      </c>
      <c r="OJ121" s="378" t="e">
        <f t="shared" si="120"/>
        <v>#DIV/0!</v>
      </c>
      <c r="OK121" s="378" t="e">
        <f t="shared" si="120"/>
        <v>#DIV/0!</v>
      </c>
      <c r="OL121" s="378" t="e">
        <f t="shared" si="120"/>
        <v>#DIV/0!</v>
      </c>
      <c r="OM121" s="378" t="e">
        <f t="shared" si="120"/>
        <v>#DIV/0!</v>
      </c>
      <c r="ON121" s="378" t="e">
        <f t="shared" si="120"/>
        <v>#DIV/0!</v>
      </c>
      <c r="OO121" s="378" t="e">
        <f t="shared" si="120"/>
        <v>#DIV/0!</v>
      </c>
      <c r="OP121" s="378" t="e">
        <f t="shared" si="120"/>
        <v>#DIV/0!</v>
      </c>
      <c r="OQ121" s="378" t="e">
        <f t="shared" si="120"/>
        <v>#DIV/0!</v>
      </c>
      <c r="OR121" s="378" t="e">
        <f t="shared" si="120"/>
        <v>#DIV/0!</v>
      </c>
      <c r="OS121" s="378" t="e">
        <f t="shared" si="120"/>
        <v>#DIV/0!</v>
      </c>
      <c r="OT121" s="378" t="e">
        <f t="shared" si="120"/>
        <v>#DIV/0!</v>
      </c>
      <c r="OU121" s="378" t="e">
        <f t="shared" si="120"/>
        <v>#DIV/0!</v>
      </c>
      <c r="OV121" s="378" t="e">
        <f t="shared" si="120"/>
        <v>#DIV/0!</v>
      </c>
      <c r="OW121" s="378" t="e">
        <f t="shared" si="120"/>
        <v>#DIV/0!</v>
      </c>
      <c r="OX121" s="378" t="e">
        <f t="shared" si="120"/>
        <v>#DIV/0!</v>
      </c>
      <c r="OY121" s="378" t="e">
        <f t="shared" si="120"/>
        <v>#DIV/0!</v>
      </c>
      <c r="OZ121" s="378" t="e">
        <f t="shared" si="120"/>
        <v>#DIV/0!</v>
      </c>
      <c r="PA121" s="378" t="e">
        <f t="shared" si="120"/>
        <v>#DIV/0!</v>
      </c>
      <c r="PB121" s="378" t="e">
        <f t="shared" si="120"/>
        <v>#DIV/0!</v>
      </c>
      <c r="PC121" s="378" t="e">
        <f t="shared" si="120"/>
        <v>#DIV/0!</v>
      </c>
      <c r="PD121" s="378" t="e">
        <f t="shared" si="120"/>
        <v>#DIV/0!</v>
      </c>
      <c r="PE121" s="378" t="e">
        <f t="shared" si="120"/>
        <v>#DIV/0!</v>
      </c>
      <c r="PF121" s="378" t="e">
        <f t="shared" si="120"/>
        <v>#DIV/0!</v>
      </c>
      <c r="PG121" s="378" t="e">
        <f t="shared" si="120"/>
        <v>#DIV/0!</v>
      </c>
      <c r="PH121" s="378" t="e">
        <f t="shared" si="120"/>
        <v>#DIV/0!</v>
      </c>
      <c r="PI121" s="378" t="e">
        <f t="shared" si="120"/>
        <v>#DIV/0!</v>
      </c>
      <c r="PJ121" s="378" t="e">
        <f t="shared" si="120"/>
        <v>#DIV/0!</v>
      </c>
      <c r="PK121" s="378" t="e">
        <f t="shared" si="120"/>
        <v>#DIV/0!</v>
      </c>
      <c r="PL121" s="378" t="e">
        <f t="shared" si="120"/>
        <v>#DIV/0!</v>
      </c>
      <c r="PM121" s="378" t="e">
        <f t="shared" ref="PM121:RX121" si="121">ROUND(AVERAGE(PM59:PM67),10)</f>
        <v>#DIV/0!</v>
      </c>
      <c r="PN121" s="378" t="e">
        <f t="shared" si="121"/>
        <v>#DIV/0!</v>
      </c>
      <c r="PO121" s="378" t="e">
        <f t="shared" si="121"/>
        <v>#DIV/0!</v>
      </c>
      <c r="PP121" s="378" t="e">
        <f t="shared" si="121"/>
        <v>#DIV/0!</v>
      </c>
      <c r="PQ121" s="378" t="e">
        <f t="shared" si="121"/>
        <v>#DIV/0!</v>
      </c>
      <c r="PR121" s="378" t="e">
        <f t="shared" si="121"/>
        <v>#DIV/0!</v>
      </c>
      <c r="PS121" s="378" t="e">
        <f t="shared" si="121"/>
        <v>#DIV/0!</v>
      </c>
      <c r="PT121" s="378" t="e">
        <f t="shared" si="121"/>
        <v>#DIV/0!</v>
      </c>
      <c r="PU121" s="378" t="e">
        <f t="shared" si="121"/>
        <v>#DIV/0!</v>
      </c>
      <c r="PV121" s="378" t="e">
        <f t="shared" si="121"/>
        <v>#DIV/0!</v>
      </c>
      <c r="PW121" s="378" t="e">
        <f t="shared" si="121"/>
        <v>#DIV/0!</v>
      </c>
      <c r="PX121" s="378" t="e">
        <f t="shared" si="121"/>
        <v>#DIV/0!</v>
      </c>
      <c r="PY121" s="378" t="e">
        <f t="shared" si="121"/>
        <v>#DIV/0!</v>
      </c>
      <c r="PZ121" s="378" t="e">
        <f t="shared" si="121"/>
        <v>#DIV/0!</v>
      </c>
      <c r="QA121" s="378" t="e">
        <f t="shared" si="121"/>
        <v>#DIV/0!</v>
      </c>
      <c r="QB121" s="378" t="e">
        <f t="shared" si="121"/>
        <v>#DIV/0!</v>
      </c>
      <c r="QC121" s="378" t="e">
        <f t="shared" si="121"/>
        <v>#DIV/0!</v>
      </c>
      <c r="QD121" s="378" t="e">
        <f t="shared" si="121"/>
        <v>#DIV/0!</v>
      </c>
      <c r="QE121" s="378" t="e">
        <f t="shared" si="121"/>
        <v>#DIV/0!</v>
      </c>
      <c r="QF121" s="378" t="e">
        <f t="shared" si="121"/>
        <v>#DIV/0!</v>
      </c>
      <c r="QG121" s="378" t="e">
        <f t="shared" si="121"/>
        <v>#DIV/0!</v>
      </c>
      <c r="QH121" s="378" t="e">
        <f t="shared" si="121"/>
        <v>#DIV/0!</v>
      </c>
      <c r="QI121" s="378" t="e">
        <f t="shared" si="121"/>
        <v>#DIV/0!</v>
      </c>
      <c r="QJ121" s="378" t="e">
        <f t="shared" si="121"/>
        <v>#DIV/0!</v>
      </c>
      <c r="QK121" s="378" t="e">
        <f t="shared" si="121"/>
        <v>#DIV/0!</v>
      </c>
      <c r="QL121" s="378" t="e">
        <f t="shared" si="121"/>
        <v>#DIV/0!</v>
      </c>
      <c r="QM121" s="378" t="e">
        <f t="shared" si="121"/>
        <v>#DIV/0!</v>
      </c>
      <c r="QN121" s="378" t="e">
        <f t="shared" si="121"/>
        <v>#DIV/0!</v>
      </c>
      <c r="QO121" s="378" t="e">
        <f t="shared" si="121"/>
        <v>#DIV/0!</v>
      </c>
      <c r="QP121" s="378" t="e">
        <f t="shared" si="121"/>
        <v>#DIV/0!</v>
      </c>
      <c r="QQ121" s="378" t="e">
        <f t="shared" si="121"/>
        <v>#DIV/0!</v>
      </c>
      <c r="QR121" s="378" t="e">
        <f t="shared" si="121"/>
        <v>#DIV/0!</v>
      </c>
      <c r="QS121" s="378" t="e">
        <f t="shared" si="121"/>
        <v>#DIV/0!</v>
      </c>
      <c r="QT121" s="378" t="e">
        <f t="shared" si="121"/>
        <v>#DIV/0!</v>
      </c>
      <c r="QU121" s="378" t="e">
        <f t="shared" si="121"/>
        <v>#DIV/0!</v>
      </c>
      <c r="QV121" s="378" t="e">
        <f t="shared" si="121"/>
        <v>#DIV/0!</v>
      </c>
      <c r="QW121" s="378" t="e">
        <f t="shared" si="121"/>
        <v>#DIV/0!</v>
      </c>
      <c r="QX121" s="378" t="e">
        <f t="shared" si="121"/>
        <v>#DIV/0!</v>
      </c>
      <c r="QY121" s="378" t="e">
        <f t="shared" si="121"/>
        <v>#DIV/0!</v>
      </c>
      <c r="QZ121" s="378" t="e">
        <f t="shared" si="121"/>
        <v>#DIV/0!</v>
      </c>
      <c r="RA121" s="378" t="e">
        <f t="shared" si="121"/>
        <v>#DIV/0!</v>
      </c>
      <c r="RB121" s="378" t="e">
        <f t="shared" si="121"/>
        <v>#DIV/0!</v>
      </c>
      <c r="RC121" s="378" t="e">
        <f t="shared" si="121"/>
        <v>#DIV/0!</v>
      </c>
      <c r="RD121" s="378" t="e">
        <f t="shared" si="121"/>
        <v>#DIV/0!</v>
      </c>
      <c r="RE121" s="378" t="e">
        <f t="shared" si="121"/>
        <v>#DIV/0!</v>
      </c>
      <c r="RF121" s="378" t="e">
        <f t="shared" si="121"/>
        <v>#DIV/0!</v>
      </c>
      <c r="RG121" s="378" t="e">
        <f t="shared" si="121"/>
        <v>#DIV/0!</v>
      </c>
      <c r="RH121" s="378" t="e">
        <f t="shared" si="121"/>
        <v>#DIV/0!</v>
      </c>
      <c r="RI121" s="378" t="e">
        <f t="shared" si="121"/>
        <v>#DIV/0!</v>
      </c>
      <c r="RJ121" s="378" t="e">
        <f t="shared" si="121"/>
        <v>#DIV/0!</v>
      </c>
      <c r="RK121" s="378" t="e">
        <f t="shared" si="121"/>
        <v>#DIV/0!</v>
      </c>
      <c r="RL121" s="378" t="e">
        <f t="shared" si="121"/>
        <v>#DIV/0!</v>
      </c>
      <c r="RM121" s="378" t="e">
        <f t="shared" si="121"/>
        <v>#DIV/0!</v>
      </c>
      <c r="RN121" s="378" t="e">
        <f t="shared" si="121"/>
        <v>#DIV/0!</v>
      </c>
      <c r="RO121" s="378" t="e">
        <f t="shared" si="121"/>
        <v>#DIV/0!</v>
      </c>
      <c r="RP121" s="378" t="e">
        <f t="shared" si="121"/>
        <v>#DIV/0!</v>
      </c>
      <c r="RQ121" s="378" t="e">
        <f t="shared" si="121"/>
        <v>#DIV/0!</v>
      </c>
      <c r="RR121" s="378" t="e">
        <f t="shared" si="121"/>
        <v>#DIV/0!</v>
      </c>
      <c r="RS121" s="378" t="e">
        <f t="shared" si="121"/>
        <v>#DIV/0!</v>
      </c>
      <c r="RT121" s="378" t="e">
        <f t="shared" si="121"/>
        <v>#DIV/0!</v>
      </c>
      <c r="RU121" s="378" t="e">
        <f t="shared" si="121"/>
        <v>#DIV/0!</v>
      </c>
      <c r="RV121" s="378" t="e">
        <f t="shared" si="121"/>
        <v>#DIV/0!</v>
      </c>
      <c r="RW121" s="378" t="e">
        <f t="shared" si="121"/>
        <v>#DIV/0!</v>
      </c>
      <c r="RX121" s="378" t="e">
        <f t="shared" si="121"/>
        <v>#DIV/0!</v>
      </c>
      <c r="RY121" s="378" t="e">
        <f t="shared" ref="RY121:UJ121" si="122">ROUND(AVERAGE(RY59:RY67),10)</f>
        <v>#DIV/0!</v>
      </c>
      <c r="RZ121" s="378" t="e">
        <f t="shared" si="122"/>
        <v>#DIV/0!</v>
      </c>
      <c r="SA121" s="378" t="e">
        <f t="shared" si="122"/>
        <v>#DIV/0!</v>
      </c>
      <c r="SB121" s="378" t="e">
        <f t="shared" si="122"/>
        <v>#DIV/0!</v>
      </c>
      <c r="SC121" s="378" t="e">
        <f t="shared" si="122"/>
        <v>#DIV/0!</v>
      </c>
      <c r="SD121" s="378" t="e">
        <f t="shared" si="122"/>
        <v>#DIV/0!</v>
      </c>
      <c r="SE121" s="378" t="e">
        <f t="shared" si="122"/>
        <v>#DIV/0!</v>
      </c>
      <c r="SF121" s="378" t="e">
        <f t="shared" si="122"/>
        <v>#DIV/0!</v>
      </c>
      <c r="SG121" s="378" t="e">
        <f t="shared" si="122"/>
        <v>#DIV/0!</v>
      </c>
      <c r="SH121" s="378" t="e">
        <f t="shared" si="122"/>
        <v>#DIV/0!</v>
      </c>
      <c r="SI121" s="378" t="e">
        <f t="shared" si="122"/>
        <v>#DIV/0!</v>
      </c>
      <c r="SJ121" s="378" t="e">
        <f t="shared" si="122"/>
        <v>#DIV/0!</v>
      </c>
      <c r="SK121" s="378" t="e">
        <f t="shared" si="122"/>
        <v>#DIV/0!</v>
      </c>
      <c r="SL121" s="378" t="e">
        <f t="shared" si="122"/>
        <v>#DIV/0!</v>
      </c>
      <c r="SM121" s="378" t="e">
        <f t="shared" si="122"/>
        <v>#DIV/0!</v>
      </c>
      <c r="SN121" s="378" t="e">
        <f t="shared" si="122"/>
        <v>#DIV/0!</v>
      </c>
      <c r="SO121" s="378" t="e">
        <f t="shared" si="122"/>
        <v>#DIV/0!</v>
      </c>
      <c r="SP121" s="378" t="e">
        <f t="shared" si="122"/>
        <v>#DIV/0!</v>
      </c>
      <c r="SQ121" s="378" t="e">
        <f t="shared" si="122"/>
        <v>#DIV/0!</v>
      </c>
      <c r="SR121" s="378" t="e">
        <f t="shared" si="122"/>
        <v>#DIV/0!</v>
      </c>
      <c r="SS121" s="378" t="e">
        <f t="shared" si="122"/>
        <v>#DIV/0!</v>
      </c>
      <c r="ST121" s="378" t="e">
        <f t="shared" si="122"/>
        <v>#DIV/0!</v>
      </c>
      <c r="SU121" s="378" t="e">
        <f t="shared" si="122"/>
        <v>#DIV/0!</v>
      </c>
      <c r="SV121" s="378" t="e">
        <f t="shared" si="122"/>
        <v>#DIV/0!</v>
      </c>
      <c r="SW121" s="378" t="e">
        <f t="shared" si="122"/>
        <v>#DIV/0!</v>
      </c>
      <c r="SX121" s="378" t="e">
        <f t="shared" si="122"/>
        <v>#DIV/0!</v>
      </c>
      <c r="SY121" s="378" t="e">
        <f t="shared" si="122"/>
        <v>#DIV/0!</v>
      </c>
      <c r="SZ121" s="378" t="e">
        <f t="shared" si="122"/>
        <v>#DIV/0!</v>
      </c>
      <c r="TA121" s="378" t="e">
        <f t="shared" si="122"/>
        <v>#DIV/0!</v>
      </c>
      <c r="TB121" s="378" t="e">
        <f t="shared" si="122"/>
        <v>#DIV/0!</v>
      </c>
      <c r="TC121" s="378" t="e">
        <f t="shared" si="122"/>
        <v>#DIV/0!</v>
      </c>
      <c r="TD121" s="378" t="e">
        <f t="shared" si="122"/>
        <v>#DIV/0!</v>
      </c>
      <c r="TE121" s="378" t="e">
        <f t="shared" si="122"/>
        <v>#DIV/0!</v>
      </c>
      <c r="TF121" s="378" t="e">
        <f t="shared" si="122"/>
        <v>#DIV/0!</v>
      </c>
      <c r="TG121" s="378" t="e">
        <f t="shared" si="122"/>
        <v>#DIV/0!</v>
      </c>
      <c r="TH121" s="378" t="e">
        <f t="shared" si="122"/>
        <v>#DIV/0!</v>
      </c>
      <c r="TI121" s="378" t="e">
        <f t="shared" si="122"/>
        <v>#DIV/0!</v>
      </c>
      <c r="TJ121" s="378" t="e">
        <f t="shared" si="122"/>
        <v>#DIV/0!</v>
      </c>
      <c r="TK121" s="378" t="e">
        <f t="shared" si="122"/>
        <v>#DIV/0!</v>
      </c>
      <c r="TL121" s="378" t="e">
        <f t="shared" si="122"/>
        <v>#DIV/0!</v>
      </c>
      <c r="TM121" s="378" t="e">
        <f t="shared" si="122"/>
        <v>#DIV/0!</v>
      </c>
      <c r="TN121" s="378" t="e">
        <f t="shared" si="122"/>
        <v>#DIV/0!</v>
      </c>
      <c r="TO121" s="378" t="e">
        <f t="shared" si="122"/>
        <v>#DIV/0!</v>
      </c>
      <c r="TP121" s="378" t="e">
        <f t="shared" si="122"/>
        <v>#DIV/0!</v>
      </c>
      <c r="TQ121" s="378" t="e">
        <f t="shared" si="122"/>
        <v>#DIV/0!</v>
      </c>
      <c r="TR121" s="378" t="e">
        <f t="shared" si="122"/>
        <v>#DIV/0!</v>
      </c>
      <c r="TS121" s="378" t="e">
        <f t="shared" si="122"/>
        <v>#DIV/0!</v>
      </c>
      <c r="TT121" s="378" t="e">
        <f t="shared" si="122"/>
        <v>#DIV/0!</v>
      </c>
      <c r="TU121" s="378" t="e">
        <f t="shared" si="122"/>
        <v>#DIV/0!</v>
      </c>
      <c r="TV121" s="378" t="e">
        <f t="shared" si="122"/>
        <v>#DIV/0!</v>
      </c>
      <c r="TW121" s="378" t="e">
        <f t="shared" si="122"/>
        <v>#DIV/0!</v>
      </c>
      <c r="TX121" s="378" t="e">
        <f t="shared" si="122"/>
        <v>#DIV/0!</v>
      </c>
      <c r="TY121" s="378" t="e">
        <f t="shared" si="122"/>
        <v>#DIV/0!</v>
      </c>
      <c r="TZ121" s="378" t="e">
        <f t="shared" si="122"/>
        <v>#DIV/0!</v>
      </c>
      <c r="UA121" s="378" t="e">
        <f t="shared" si="122"/>
        <v>#DIV/0!</v>
      </c>
      <c r="UB121" s="378" t="e">
        <f t="shared" si="122"/>
        <v>#DIV/0!</v>
      </c>
      <c r="UC121" s="378" t="e">
        <f t="shared" si="122"/>
        <v>#DIV/0!</v>
      </c>
      <c r="UD121" s="378" t="e">
        <f t="shared" si="122"/>
        <v>#DIV/0!</v>
      </c>
      <c r="UE121" s="378" t="e">
        <f t="shared" si="122"/>
        <v>#DIV/0!</v>
      </c>
      <c r="UF121" s="378" t="e">
        <f t="shared" si="122"/>
        <v>#DIV/0!</v>
      </c>
      <c r="UG121" s="378" t="e">
        <f t="shared" si="122"/>
        <v>#DIV/0!</v>
      </c>
      <c r="UH121" s="378" t="e">
        <f t="shared" si="122"/>
        <v>#DIV/0!</v>
      </c>
      <c r="UI121" s="378" t="e">
        <f t="shared" si="122"/>
        <v>#DIV/0!</v>
      </c>
      <c r="UJ121" s="378" t="e">
        <f t="shared" si="122"/>
        <v>#DIV/0!</v>
      </c>
      <c r="UK121" s="378" t="e">
        <f t="shared" ref="UK121:WI121" si="123">ROUND(AVERAGE(UK59:UK67),10)</f>
        <v>#DIV/0!</v>
      </c>
      <c r="UL121" s="378" t="e">
        <f t="shared" si="123"/>
        <v>#DIV/0!</v>
      </c>
      <c r="UM121" s="378" t="e">
        <f t="shared" si="123"/>
        <v>#DIV/0!</v>
      </c>
      <c r="UN121" s="378" t="e">
        <f t="shared" si="123"/>
        <v>#DIV/0!</v>
      </c>
      <c r="UO121" s="378" t="e">
        <f t="shared" si="123"/>
        <v>#DIV/0!</v>
      </c>
      <c r="UP121" s="378" t="e">
        <f t="shared" si="123"/>
        <v>#DIV/0!</v>
      </c>
      <c r="UQ121" s="378" t="e">
        <f t="shared" si="123"/>
        <v>#DIV/0!</v>
      </c>
      <c r="UR121" s="378" t="e">
        <f t="shared" si="123"/>
        <v>#DIV/0!</v>
      </c>
      <c r="US121" s="378" t="e">
        <f t="shared" si="123"/>
        <v>#DIV/0!</v>
      </c>
      <c r="UT121" s="378" t="e">
        <f t="shared" si="123"/>
        <v>#DIV/0!</v>
      </c>
      <c r="UU121" s="378" t="e">
        <f t="shared" si="123"/>
        <v>#DIV/0!</v>
      </c>
      <c r="UV121" s="378" t="e">
        <f t="shared" si="123"/>
        <v>#DIV/0!</v>
      </c>
      <c r="UW121" s="378" t="e">
        <f t="shared" si="123"/>
        <v>#DIV/0!</v>
      </c>
      <c r="UX121" s="378" t="e">
        <f t="shared" si="123"/>
        <v>#DIV/0!</v>
      </c>
      <c r="UY121" s="378" t="e">
        <f t="shared" si="123"/>
        <v>#DIV/0!</v>
      </c>
      <c r="UZ121" s="378" t="e">
        <f t="shared" si="123"/>
        <v>#DIV/0!</v>
      </c>
      <c r="VA121" s="378" t="e">
        <f t="shared" si="123"/>
        <v>#DIV/0!</v>
      </c>
      <c r="VB121" s="378" t="e">
        <f t="shared" si="123"/>
        <v>#DIV/0!</v>
      </c>
      <c r="VC121" s="378" t="e">
        <f t="shared" si="123"/>
        <v>#DIV/0!</v>
      </c>
      <c r="VD121" s="378" t="e">
        <f t="shared" si="123"/>
        <v>#DIV/0!</v>
      </c>
      <c r="VE121" s="378" t="e">
        <f t="shared" si="123"/>
        <v>#DIV/0!</v>
      </c>
      <c r="VF121" s="378" t="e">
        <f t="shared" si="123"/>
        <v>#DIV/0!</v>
      </c>
      <c r="VG121" s="378" t="e">
        <f t="shared" si="123"/>
        <v>#DIV/0!</v>
      </c>
      <c r="VH121" s="378" t="e">
        <f t="shared" si="123"/>
        <v>#DIV/0!</v>
      </c>
      <c r="VI121" s="378" t="e">
        <f t="shared" si="123"/>
        <v>#DIV/0!</v>
      </c>
      <c r="VJ121" s="378" t="e">
        <f t="shared" si="123"/>
        <v>#DIV/0!</v>
      </c>
      <c r="VK121" s="378" t="e">
        <f t="shared" si="123"/>
        <v>#DIV/0!</v>
      </c>
      <c r="VL121" s="378" t="e">
        <f t="shared" si="123"/>
        <v>#DIV/0!</v>
      </c>
      <c r="VM121" s="378" t="e">
        <f t="shared" si="123"/>
        <v>#DIV/0!</v>
      </c>
      <c r="VN121" s="378" t="e">
        <f t="shared" si="123"/>
        <v>#DIV/0!</v>
      </c>
      <c r="VO121" s="378" t="e">
        <f t="shared" si="123"/>
        <v>#DIV/0!</v>
      </c>
      <c r="VP121" s="378" t="e">
        <f t="shared" si="123"/>
        <v>#DIV/0!</v>
      </c>
      <c r="VQ121" s="378" t="e">
        <f t="shared" si="123"/>
        <v>#DIV/0!</v>
      </c>
      <c r="VR121" s="378" t="e">
        <f t="shared" si="123"/>
        <v>#DIV/0!</v>
      </c>
      <c r="VS121" s="378" t="e">
        <f t="shared" si="123"/>
        <v>#DIV/0!</v>
      </c>
      <c r="VT121" s="378" t="e">
        <f t="shared" si="123"/>
        <v>#DIV/0!</v>
      </c>
      <c r="VU121" s="378" t="e">
        <f t="shared" si="123"/>
        <v>#DIV/0!</v>
      </c>
      <c r="VV121" s="378" t="e">
        <f t="shared" si="123"/>
        <v>#DIV/0!</v>
      </c>
      <c r="VW121" s="378" t="e">
        <f t="shared" si="123"/>
        <v>#DIV/0!</v>
      </c>
      <c r="VX121" s="378" t="e">
        <f t="shared" si="123"/>
        <v>#DIV/0!</v>
      </c>
      <c r="VY121" s="378" t="e">
        <f t="shared" si="123"/>
        <v>#DIV/0!</v>
      </c>
      <c r="VZ121" s="378" t="e">
        <f t="shared" si="123"/>
        <v>#DIV/0!</v>
      </c>
      <c r="WA121" s="378" t="e">
        <f t="shared" si="123"/>
        <v>#DIV/0!</v>
      </c>
      <c r="WB121" s="378" t="e">
        <f t="shared" si="123"/>
        <v>#DIV/0!</v>
      </c>
      <c r="WC121" s="378" t="e">
        <f t="shared" si="123"/>
        <v>#DIV/0!</v>
      </c>
      <c r="WD121" s="378" t="e">
        <f t="shared" si="123"/>
        <v>#DIV/0!</v>
      </c>
      <c r="WE121" s="378" t="e">
        <f t="shared" si="123"/>
        <v>#DIV/0!</v>
      </c>
      <c r="WF121" s="378" t="e">
        <f t="shared" si="123"/>
        <v>#DIV/0!</v>
      </c>
      <c r="WG121" s="378" t="e">
        <f t="shared" si="123"/>
        <v>#DIV/0!</v>
      </c>
      <c r="WH121" s="378" t="e">
        <f t="shared" si="123"/>
        <v>#DIV/0!</v>
      </c>
      <c r="WI121" s="378" t="e">
        <f t="shared" si="123"/>
        <v>#DIV/0!</v>
      </c>
    </row>
    <row r="122" spans="1:607">
      <c r="A122" s="348"/>
      <c r="B122" s="360" t="s">
        <v>854</v>
      </c>
      <c r="C122" s="348"/>
      <c r="D122" s="348"/>
      <c r="E122" s="348"/>
      <c r="F122" s="348"/>
      <c r="G122" s="361" t="str">
        <f t="shared" si="2"/>
        <v/>
      </c>
      <c r="H122" s="361" t="str">
        <f t="shared" si="3"/>
        <v/>
      </c>
      <c r="I122" s="397"/>
      <c r="J122" s="348"/>
      <c r="K122" s="348"/>
      <c r="L122" s="348"/>
      <c r="M122" s="348"/>
      <c r="N122" s="400"/>
      <c r="O122" s="400"/>
      <c r="P122" s="400"/>
      <c r="Q122" s="400"/>
      <c r="R122" s="400"/>
      <c r="S122" s="400"/>
      <c r="T122" s="400"/>
      <c r="U122" s="400"/>
      <c r="V122" s="400"/>
      <c r="W122" s="400"/>
      <c r="X122" s="400"/>
      <c r="Y122" s="400"/>
      <c r="Z122" s="400"/>
      <c r="AA122" s="400"/>
      <c r="AB122" s="400"/>
      <c r="AC122" s="400"/>
      <c r="AD122" s="400"/>
      <c r="AE122" s="400"/>
      <c r="AF122" s="400"/>
      <c r="AG122" s="400"/>
      <c r="AH122" s="400"/>
      <c r="AI122" s="400"/>
      <c r="AJ122" s="400"/>
      <c r="AK122" s="400"/>
      <c r="AL122" s="400"/>
      <c r="AM122" s="400"/>
      <c r="AN122" s="400"/>
      <c r="AO122" s="400"/>
      <c r="AP122" s="400"/>
      <c r="AQ122" s="400"/>
      <c r="AR122" s="400"/>
      <c r="AS122" s="400"/>
      <c r="AT122" s="400"/>
      <c r="AU122" s="400"/>
      <c r="AV122" s="400"/>
      <c r="AW122" s="400"/>
      <c r="AX122" s="400"/>
      <c r="AY122" s="400"/>
      <c r="AZ122" s="400"/>
      <c r="BA122" s="400"/>
      <c r="BB122" s="400"/>
      <c r="BC122" s="400"/>
      <c r="BD122" s="400"/>
      <c r="BE122" s="400"/>
      <c r="BF122" s="400"/>
      <c r="BG122" s="400"/>
      <c r="BH122" s="400"/>
      <c r="BI122" s="400"/>
      <c r="BJ122" s="400"/>
      <c r="BK122" s="400"/>
      <c r="BL122" s="400"/>
      <c r="BM122" s="400"/>
      <c r="BN122" s="400"/>
      <c r="BO122" s="400"/>
      <c r="BP122" s="400"/>
      <c r="BQ122" s="400"/>
      <c r="BR122" s="400"/>
      <c r="BS122" s="400"/>
      <c r="BT122" s="400"/>
      <c r="BU122" s="400"/>
      <c r="BV122" s="400"/>
      <c r="BW122" s="400"/>
      <c r="BX122" s="400"/>
      <c r="BY122" s="400"/>
      <c r="BZ122" s="400"/>
      <c r="CA122" s="400"/>
      <c r="CB122" s="400"/>
      <c r="CC122" s="400"/>
      <c r="CD122" s="400"/>
      <c r="CE122" s="400"/>
      <c r="CF122" s="400"/>
      <c r="CG122" s="400"/>
      <c r="CH122" s="400"/>
      <c r="CI122" s="400"/>
      <c r="CJ122" s="400"/>
      <c r="CK122" s="400"/>
      <c r="CL122" s="400"/>
      <c r="CM122" s="400"/>
      <c r="CN122" s="400"/>
      <c r="CO122" s="400"/>
      <c r="CP122" s="400"/>
      <c r="CQ122" s="400"/>
      <c r="CR122" s="400"/>
      <c r="CS122" s="400"/>
      <c r="CT122" s="400"/>
      <c r="CU122" s="400"/>
      <c r="CV122" s="400"/>
      <c r="CW122" s="400"/>
      <c r="CX122" s="400"/>
      <c r="CY122" s="400"/>
      <c r="CZ122" s="362"/>
      <c r="DA122" s="900"/>
      <c r="DB122" s="899" t="s">
        <v>1284</v>
      </c>
      <c r="DC122" s="899"/>
      <c r="DD122" s="378" t="e">
        <f>ROUND(AVERAGE(DD68:DD76),10)</f>
        <v>#DIV/0!</v>
      </c>
      <c r="DE122" s="378" t="e">
        <f t="shared" ref="DE122:FP122" si="124">ROUND(AVERAGE(DE68:DE76),10)</f>
        <v>#DIV/0!</v>
      </c>
      <c r="DF122" s="378" t="e">
        <f t="shared" si="124"/>
        <v>#DIV/0!</v>
      </c>
      <c r="DG122" s="378" t="e">
        <f t="shared" si="124"/>
        <v>#DIV/0!</v>
      </c>
      <c r="DH122" s="378" t="e">
        <f t="shared" si="124"/>
        <v>#DIV/0!</v>
      </c>
      <c r="DI122" s="378" t="e">
        <f t="shared" si="124"/>
        <v>#DIV/0!</v>
      </c>
      <c r="DJ122" s="378" t="e">
        <f t="shared" si="124"/>
        <v>#DIV/0!</v>
      </c>
      <c r="DK122" s="378" t="e">
        <f t="shared" si="124"/>
        <v>#DIV/0!</v>
      </c>
      <c r="DL122" s="378" t="e">
        <f t="shared" si="124"/>
        <v>#DIV/0!</v>
      </c>
      <c r="DM122" s="378" t="e">
        <f t="shared" si="124"/>
        <v>#DIV/0!</v>
      </c>
      <c r="DN122" s="378" t="e">
        <f t="shared" si="124"/>
        <v>#DIV/0!</v>
      </c>
      <c r="DO122" s="378" t="e">
        <f t="shared" si="124"/>
        <v>#DIV/0!</v>
      </c>
      <c r="DP122" s="378" t="e">
        <f t="shared" si="124"/>
        <v>#DIV/0!</v>
      </c>
      <c r="DQ122" s="378" t="e">
        <f t="shared" si="124"/>
        <v>#DIV/0!</v>
      </c>
      <c r="DR122" s="378" t="e">
        <f t="shared" si="124"/>
        <v>#DIV/0!</v>
      </c>
      <c r="DS122" s="378" t="e">
        <f t="shared" si="124"/>
        <v>#DIV/0!</v>
      </c>
      <c r="DT122" s="378" t="e">
        <f t="shared" si="124"/>
        <v>#DIV/0!</v>
      </c>
      <c r="DU122" s="378" t="e">
        <f t="shared" si="124"/>
        <v>#DIV/0!</v>
      </c>
      <c r="DV122" s="378" t="e">
        <f t="shared" si="124"/>
        <v>#DIV/0!</v>
      </c>
      <c r="DW122" s="378" t="e">
        <f t="shared" si="124"/>
        <v>#DIV/0!</v>
      </c>
      <c r="DX122" s="378" t="e">
        <f t="shared" si="124"/>
        <v>#DIV/0!</v>
      </c>
      <c r="DY122" s="378" t="e">
        <f t="shared" si="124"/>
        <v>#DIV/0!</v>
      </c>
      <c r="DZ122" s="378" t="e">
        <f t="shared" si="124"/>
        <v>#DIV/0!</v>
      </c>
      <c r="EA122" s="378" t="e">
        <f t="shared" si="124"/>
        <v>#DIV/0!</v>
      </c>
      <c r="EB122" s="378" t="e">
        <f t="shared" si="124"/>
        <v>#DIV/0!</v>
      </c>
      <c r="EC122" s="378" t="e">
        <f t="shared" si="124"/>
        <v>#DIV/0!</v>
      </c>
      <c r="ED122" s="378" t="e">
        <f t="shared" si="124"/>
        <v>#DIV/0!</v>
      </c>
      <c r="EE122" s="378" t="e">
        <f t="shared" si="124"/>
        <v>#DIV/0!</v>
      </c>
      <c r="EF122" s="378" t="e">
        <f t="shared" si="124"/>
        <v>#DIV/0!</v>
      </c>
      <c r="EG122" s="378" t="e">
        <f t="shared" si="124"/>
        <v>#DIV/0!</v>
      </c>
      <c r="EH122" s="378" t="e">
        <f t="shared" si="124"/>
        <v>#DIV/0!</v>
      </c>
      <c r="EI122" s="378" t="e">
        <f t="shared" si="124"/>
        <v>#DIV/0!</v>
      </c>
      <c r="EJ122" s="378" t="e">
        <f t="shared" si="124"/>
        <v>#DIV/0!</v>
      </c>
      <c r="EK122" s="378" t="e">
        <f t="shared" si="124"/>
        <v>#DIV/0!</v>
      </c>
      <c r="EL122" s="378" t="e">
        <f t="shared" si="124"/>
        <v>#DIV/0!</v>
      </c>
      <c r="EM122" s="378" t="e">
        <f t="shared" si="124"/>
        <v>#DIV/0!</v>
      </c>
      <c r="EN122" s="378" t="e">
        <f t="shared" si="124"/>
        <v>#DIV/0!</v>
      </c>
      <c r="EO122" s="378" t="e">
        <f t="shared" si="124"/>
        <v>#DIV/0!</v>
      </c>
      <c r="EP122" s="378" t="e">
        <f t="shared" si="124"/>
        <v>#DIV/0!</v>
      </c>
      <c r="EQ122" s="378" t="e">
        <f t="shared" si="124"/>
        <v>#DIV/0!</v>
      </c>
      <c r="ER122" s="378" t="e">
        <f t="shared" si="124"/>
        <v>#DIV/0!</v>
      </c>
      <c r="ES122" s="378" t="e">
        <f t="shared" si="124"/>
        <v>#DIV/0!</v>
      </c>
      <c r="ET122" s="378" t="e">
        <f t="shared" si="124"/>
        <v>#DIV/0!</v>
      </c>
      <c r="EU122" s="378" t="e">
        <f t="shared" si="124"/>
        <v>#DIV/0!</v>
      </c>
      <c r="EV122" s="378" t="e">
        <f t="shared" si="124"/>
        <v>#DIV/0!</v>
      </c>
      <c r="EW122" s="378" t="e">
        <f t="shared" si="124"/>
        <v>#DIV/0!</v>
      </c>
      <c r="EX122" s="378" t="e">
        <f t="shared" si="124"/>
        <v>#DIV/0!</v>
      </c>
      <c r="EY122" s="378" t="e">
        <f t="shared" si="124"/>
        <v>#DIV/0!</v>
      </c>
      <c r="EZ122" s="378" t="e">
        <f t="shared" si="124"/>
        <v>#DIV/0!</v>
      </c>
      <c r="FA122" s="378" t="e">
        <f t="shared" si="124"/>
        <v>#DIV/0!</v>
      </c>
      <c r="FB122" s="378" t="e">
        <f t="shared" si="124"/>
        <v>#DIV/0!</v>
      </c>
      <c r="FC122" s="378" t="e">
        <f t="shared" si="124"/>
        <v>#DIV/0!</v>
      </c>
      <c r="FD122" s="378" t="e">
        <f t="shared" si="124"/>
        <v>#DIV/0!</v>
      </c>
      <c r="FE122" s="378" t="e">
        <f t="shared" si="124"/>
        <v>#DIV/0!</v>
      </c>
      <c r="FF122" s="378" t="e">
        <f t="shared" si="124"/>
        <v>#DIV/0!</v>
      </c>
      <c r="FG122" s="378" t="e">
        <f t="shared" si="124"/>
        <v>#DIV/0!</v>
      </c>
      <c r="FH122" s="378" t="e">
        <f t="shared" si="124"/>
        <v>#DIV/0!</v>
      </c>
      <c r="FI122" s="378" t="e">
        <f t="shared" si="124"/>
        <v>#DIV/0!</v>
      </c>
      <c r="FJ122" s="378" t="e">
        <f t="shared" si="124"/>
        <v>#DIV/0!</v>
      </c>
      <c r="FK122" s="378" t="e">
        <f t="shared" si="124"/>
        <v>#DIV/0!</v>
      </c>
      <c r="FL122" s="378" t="e">
        <f t="shared" si="124"/>
        <v>#DIV/0!</v>
      </c>
      <c r="FM122" s="378" t="e">
        <f t="shared" si="124"/>
        <v>#DIV/0!</v>
      </c>
      <c r="FN122" s="378" t="e">
        <f t="shared" si="124"/>
        <v>#DIV/0!</v>
      </c>
      <c r="FO122" s="378" t="e">
        <f t="shared" si="124"/>
        <v>#DIV/0!</v>
      </c>
      <c r="FP122" s="378" t="e">
        <f t="shared" si="124"/>
        <v>#DIV/0!</v>
      </c>
      <c r="FQ122" s="378" t="e">
        <f t="shared" ref="FQ122:IB122" si="125">ROUND(AVERAGE(FQ68:FQ76),10)</f>
        <v>#DIV/0!</v>
      </c>
      <c r="FR122" s="378" t="e">
        <f t="shared" si="125"/>
        <v>#DIV/0!</v>
      </c>
      <c r="FS122" s="378" t="e">
        <f t="shared" si="125"/>
        <v>#DIV/0!</v>
      </c>
      <c r="FT122" s="378" t="e">
        <f t="shared" si="125"/>
        <v>#DIV/0!</v>
      </c>
      <c r="FU122" s="378" t="e">
        <f t="shared" si="125"/>
        <v>#DIV/0!</v>
      </c>
      <c r="FV122" s="378" t="e">
        <f t="shared" si="125"/>
        <v>#DIV/0!</v>
      </c>
      <c r="FW122" s="378" t="e">
        <f t="shared" si="125"/>
        <v>#DIV/0!</v>
      </c>
      <c r="FX122" s="378" t="e">
        <f t="shared" si="125"/>
        <v>#DIV/0!</v>
      </c>
      <c r="FY122" s="378" t="e">
        <f t="shared" si="125"/>
        <v>#DIV/0!</v>
      </c>
      <c r="FZ122" s="378" t="e">
        <f t="shared" si="125"/>
        <v>#DIV/0!</v>
      </c>
      <c r="GA122" s="378" t="e">
        <f t="shared" si="125"/>
        <v>#DIV/0!</v>
      </c>
      <c r="GB122" s="378" t="e">
        <f t="shared" si="125"/>
        <v>#DIV/0!</v>
      </c>
      <c r="GC122" s="378" t="e">
        <f t="shared" si="125"/>
        <v>#DIV/0!</v>
      </c>
      <c r="GD122" s="378" t="e">
        <f t="shared" si="125"/>
        <v>#DIV/0!</v>
      </c>
      <c r="GE122" s="378" t="e">
        <f t="shared" si="125"/>
        <v>#DIV/0!</v>
      </c>
      <c r="GF122" s="378" t="e">
        <f t="shared" si="125"/>
        <v>#DIV/0!</v>
      </c>
      <c r="GG122" s="378" t="e">
        <f t="shared" si="125"/>
        <v>#DIV/0!</v>
      </c>
      <c r="GH122" s="378" t="e">
        <f t="shared" si="125"/>
        <v>#DIV/0!</v>
      </c>
      <c r="GI122" s="378" t="e">
        <f t="shared" si="125"/>
        <v>#DIV/0!</v>
      </c>
      <c r="GJ122" s="378" t="e">
        <f t="shared" si="125"/>
        <v>#DIV/0!</v>
      </c>
      <c r="GK122" s="378" t="e">
        <f t="shared" si="125"/>
        <v>#DIV/0!</v>
      </c>
      <c r="GL122" s="378" t="e">
        <f t="shared" si="125"/>
        <v>#DIV/0!</v>
      </c>
      <c r="GM122" s="378" t="e">
        <f t="shared" si="125"/>
        <v>#DIV/0!</v>
      </c>
      <c r="GN122" s="378" t="e">
        <f t="shared" si="125"/>
        <v>#DIV/0!</v>
      </c>
      <c r="GO122" s="378" t="e">
        <f t="shared" si="125"/>
        <v>#DIV/0!</v>
      </c>
      <c r="GP122" s="378" t="e">
        <f t="shared" si="125"/>
        <v>#DIV/0!</v>
      </c>
      <c r="GQ122" s="378" t="e">
        <f t="shared" si="125"/>
        <v>#DIV/0!</v>
      </c>
      <c r="GR122" s="378" t="e">
        <f t="shared" si="125"/>
        <v>#DIV/0!</v>
      </c>
      <c r="GS122" s="378" t="e">
        <f t="shared" si="125"/>
        <v>#DIV/0!</v>
      </c>
      <c r="GT122" s="378" t="e">
        <f t="shared" si="125"/>
        <v>#DIV/0!</v>
      </c>
      <c r="GU122" s="378" t="e">
        <f t="shared" si="125"/>
        <v>#DIV/0!</v>
      </c>
      <c r="GV122" s="378" t="e">
        <f t="shared" si="125"/>
        <v>#DIV/0!</v>
      </c>
      <c r="GW122" s="378" t="e">
        <f t="shared" si="125"/>
        <v>#DIV/0!</v>
      </c>
      <c r="GX122" s="378" t="e">
        <f t="shared" si="125"/>
        <v>#DIV/0!</v>
      </c>
      <c r="GY122" s="378" t="e">
        <f t="shared" si="125"/>
        <v>#DIV/0!</v>
      </c>
      <c r="GZ122" s="378" t="e">
        <f t="shared" si="125"/>
        <v>#DIV/0!</v>
      </c>
      <c r="HA122" s="378" t="e">
        <f t="shared" si="125"/>
        <v>#DIV/0!</v>
      </c>
      <c r="HB122" s="378" t="e">
        <f t="shared" si="125"/>
        <v>#DIV/0!</v>
      </c>
      <c r="HC122" s="378" t="e">
        <f t="shared" si="125"/>
        <v>#DIV/0!</v>
      </c>
      <c r="HD122" s="378" t="e">
        <f t="shared" si="125"/>
        <v>#DIV/0!</v>
      </c>
      <c r="HE122" s="378" t="e">
        <f t="shared" si="125"/>
        <v>#DIV/0!</v>
      </c>
      <c r="HF122" s="378" t="e">
        <f t="shared" si="125"/>
        <v>#DIV/0!</v>
      </c>
      <c r="HG122" s="378" t="e">
        <f t="shared" si="125"/>
        <v>#DIV/0!</v>
      </c>
      <c r="HH122" s="378" t="e">
        <f t="shared" si="125"/>
        <v>#DIV/0!</v>
      </c>
      <c r="HI122" s="378" t="e">
        <f t="shared" si="125"/>
        <v>#DIV/0!</v>
      </c>
      <c r="HJ122" s="378" t="e">
        <f t="shared" si="125"/>
        <v>#DIV/0!</v>
      </c>
      <c r="HK122" s="378" t="e">
        <f t="shared" si="125"/>
        <v>#DIV/0!</v>
      </c>
      <c r="HL122" s="378" t="e">
        <f t="shared" si="125"/>
        <v>#DIV/0!</v>
      </c>
      <c r="HM122" s="378" t="e">
        <f t="shared" si="125"/>
        <v>#DIV/0!</v>
      </c>
      <c r="HN122" s="378" t="e">
        <f t="shared" si="125"/>
        <v>#DIV/0!</v>
      </c>
      <c r="HO122" s="378" t="e">
        <f t="shared" si="125"/>
        <v>#DIV/0!</v>
      </c>
      <c r="HP122" s="378" t="e">
        <f t="shared" si="125"/>
        <v>#DIV/0!</v>
      </c>
      <c r="HQ122" s="378" t="e">
        <f t="shared" si="125"/>
        <v>#DIV/0!</v>
      </c>
      <c r="HR122" s="378" t="e">
        <f t="shared" si="125"/>
        <v>#DIV/0!</v>
      </c>
      <c r="HS122" s="378" t="e">
        <f t="shared" si="125"/>
        <v>#DIV/0!</v>
      </c>
      <c r="HT122" s="378" t="e">
        <f t="shared" si="125"/>
        <v>#DIV/0!</v>
      </c>
      <c r="HU122" s="378" t="e">
        <f t="shared" si="125"/>
        <v>#DIV/0!</v>
      </c>
      <c r="HV122" s="378" t="e">
        <f t="shared" si="125"/>
        <v>#DIV/0!</v>
      </c>
      <c r="HW122" s="378" t="e">
        <f t="shared" si="125"/>
        <v>#DIV/0!</v>
      </c>
      <c r="HX122" s="378" t="e">
        <f t="shared" si="125"/>
        <v>#DIV/0!</v>
      </c>
      <c r="HY122" s="378" t="e">
        <f t="shared" si="125"/>
        <v>#DIV/0!</v>
      </c>
      <c r="HZ122" s="378" t="e">
        <f t="shared" si="125"/>
        <v>#DIV/0!</v>
      </c>
      <c r="IA122" s="378" t="e">
        <f t="shared" si="125"/>
        <v>#DIV/0!</v>
      </c>
      <c r="IB122" s="378" t="e">
        <f t="shared" si="125"/>
        <v>#DIV/0!</v>
      </c>
      <c r="IC122" s="378" t="e">
        <f t="shared" ref="IC122:KN122" si="126">ROUND(AVERAGE(IC68:IC76),10)</f>
        <v>#DIV/0!</v>
      </c>
      <c r="ID122" s="378" t="e">
        <f t="shared" si="126"/>
        <v>#DIV/0!</v>
      </c>
      <c r="IE122" s="378" t="e">
        <f t="shared" si="126"/>
        <v>#DIV/0!</v>
      </c>
      <c r="IF122" s="378" t="e">
        <f t="shared" si="126"/>
        <v>#DIV/0!</v>
      </c>
      <c r="IG122" s="378" t="e">
        <f t="shared" si="126"/>
        <v>#DIV/0!</v>
      </c>
      <c r="IH122" s="378" t="e">
        <f t="shared" si="126"/>
        <v>#DIV/0!</v>
      </c>
      <c r="II122" s="378" t="e">
        <f t="shared" si="126"/>
        <v>#DIV/0!</v>
      </c>
      <c r="IJ122" s="378" t="e">
        <f t="shared" si="126"/>
        <v>#DIV/0!</v>
      </c>
      <c r="IK122" s="378" t="e">
        <f t="shared" si="126"/>
        <v>#DIV/0!</v>
      </c>
      <c r="IL122" s="378" t="e">
        <f t="shared" si="126"/>
        <v>#DIV/0!</v>
      </c>
      <c r="IM122" s="378" t="e">
        <f t="shared" si="126"/>
        <v>#DIV/0!</v>
      </c>
      <c r="IN122" s="378" t="e">
        <f t="shared" si="126"/>
        <v>#DIV/0!</v>
      </c>
      <c r="IO122" s="378" t="e">
        <f t="shared" si="126"/>
        <v>#DIV/0!</v>
      </c>
      <c r="IP122" s="378" t="e">
        <f t="shared" si="126"/>
        <v>#DIV/0!</v>
      </c>
      <c r="IQ122" s="378" t="e">
        <f t="shared" si="126"/>
        <v>#DIV/0!</v>
      </c>
      <c r="IR122" s="378" t="e">
        <f t="shared" si="126"/>
        <v>#DIV/0!</v>
      </c>
      <c r="IS122" s="378" t="e">
        <f t="shared" si="126"/>
        <v>#DIV/0!</v>
      </c>
      <c r="IT122" s="378" t="e">
        <f t="shared" si="126"/>
        <v>#DIV/0!</v>
      </c>
      <c r="IU122" s="378" t="e">
        <f t="shared" si="126"/>
        <v>#DIV/0!</v>
      </c>
      <c r="IV122" s="378" t="e">
        <f t="shared" si="126"/>
        <v>#DIV/0!</v>
      </c>
      <c r="IW122" s="378" t="e">
        <f t="shared" si="126"/>
        <v>#DIV/0!</v>
      </c>
      <c r="IX122" s="378" t="e">
        <f t="shared" si="126"/>
        <v>#DIV/0!</v>
      </c>
      <c r="IY122" s="378" t="e">
        <f t="shared" si="126"/>
        <v>#DIV/0!</v>
      </c>
      <c r="IZ122" s="378" t="e">
        <f t="shared" si="126"/>
        <v>#DIV/0!</v>
      </c>
      <c r="JA122" s="378" t="e">
        <f t="shared" si="126"/>
        <v>#DIV/0!</v>
      </c>
      <c r="JB122" s="378" t="e">
        <f t="shared" si="126"/>
        <v>#DIV/0!</v>
      </c>
      <c r="JC122" s="378" t="e">
        <f t="shared" si="126"/>
        <v>#DIV/0!</v>
      </c>
      <c r="JD122" s="378" t="e">
        <f t="shared" si="126"/>
        <v>#DIV/0!</v>
      </c>
      <c r="JE122" s="378" t="e">
        <f t="shared" si="126"/>
        <v>#DIV/0!</v>
      </c>
      <c r="JF122" s="378" t="e">
        <f t="shared" si="126"/>
        <v>#DIV/0!</v>
      </c>
      <c r="JG122" s="378" t="e">
        <f t="shared" si="126"/>
        <v>#DIV/0!</v>
      </c>
      <c r="JH122" s="378" t="e">
        <f t="shared" si="126"/>
        <v>#DIV/0!</v>
      </c>
      <c r="JI122" s="378" t="e">
        <f t="shared" si="126"/>
        <v>#DIV/0!</v>
      </c>
      <c r="JJ122" s="378" t="e">
        <f t="shared" si="126"/>
        <v>#DIV/0!</v>
      </c>
      <c r="JK122" s="378" t="e">
        <f t="shared" si="126"/>
        <v>#DIV/0!</v>
      </c>
      <c r="JL122" s="378" t="e">
        <f t="shared" si="126"/>
        <v>#DIV/0!</v>
      </c>
      <c r="JM122" s="378" t="e">
        <f t="shared" si="126"/>
        <v>#DIV/0!</v>
      </c>
      <c r="JN122" s="378" t="e">
        <f t="shared" si="126"/>
        <v>#DIV/0!</v>
      </c>
      <c r="JO122" s="378" t="e">
        <f t="shared" si="126"/>
        <v>#DIV/0!</v>
      </c>
      <c r="JP122" s="378" t="e">
        <f t="shared" si="126"/>
        <v>#DIV/0!</v>
      </c>
      <c r="JQ122" s="378" t="e">
        <f t="shared" si="126"/>
        <v>#DIV/0!</v>
      </c>
      <c r="JR122" s="378" t="e">
        <f t="shared" si="126"/>
        <v>#DIV/0!</v>
      </c>
      <c r="JS122" s="378" t="e">
        <f t="shared" si="126"/>
        <v>#DIV/0!</v>
      </c>
      <c r="JT122" s="378" t="e">
        <f t="shared" si="126"/>
        <v>#DIV/0!</v>
      </c>
      <c r="JU122" s="378" t="e">
        <f t="shared" si="126"/>
        <v>#DIV/0!</v>
      </c>
      <c r="JV122" s="378" t="e">
        <f t="shared" si="126"/>
        <v>#DIV/0!</v>
      </c>
      <c r="JW122" s="378" t="e">
        <f t="shared" si="126"/>
        <v>#DIV/0!</v>
      </c>
      <c r="JX122" s="378" t="e">
        <f t="shared" si="126"/>
        <v>#DIV/0!</v>
      </c>
      <c r="JY122" s="378" t="e">
        <f t="shared" si="126"/>
        <v>#DIV/0!</v>
      </c>
      <c r="JZ122" s="378" t="e">
        <f t="shared" si="126"/>
        <v>#DIV/0!</v>
      </c>
      <c r="KA122" s="378" t="e">
        <f t="shared" si="126"/>
        <v>#DIV/0!</v>
      </c>
      <c r="KB122" s="378" t="e">
        <f t="shared" si="126"/>
        <v>#DIV/0!</v>
      </c>
      <c r="KC122" s="378" t="e">
        <f t="shared" si="126"/>
        <v>#DIV/0!</v>
      </c>
      <c r="KD122" s="378" t="e">
        <f t="shared" si="126"/>
        <v>#DIV/0!</v>
      </c>
      <c r="KE122" s="378" t="e">
        <f t="shared" si="126"/>
        <v>#DIV/0!</v>
      </c>
      <c r="KF122" s="378" t="e">
        <f t="shared" si="126"/>
        <v>#DIV/0!</v>
      </c>
      <c r="KG122" s="378" t="e">
        <f t="shared" si="126"/>
        <v>#DIV/0!</v>
      </c>
      <c r="KH122" s="378" t="e">
        <f t="shared" si="126"/>
        <v>#DIV/0!</v>
      </c>
      <c r="KI122" s="378" t="e">
        <f t="shared" si="126"/>
        <v>#DIV/0!</v>
      </c>
      <c r="KJ122" s="378" t="e">
        <f t="shared" si="126"/>
        <v>#DIV/0!</v>
      </c>
      <c r="KK122" s="378" t="e">
        <f t="shared" si="126"/>
        <v>#DIV/0!</v>
      </c>
      <c r="KL122" s="378" t="e">
        <f t="shared" si="126"/>
        <v>#DIV/0!</v>
      </c>
      <c r="KM122" s="378" t="e">
        <f t="shared" si="126"/>
        <v>#DIV/0!</v>
      </c>
      <c r="KN122" s="378" t="e">
        <f t="shared" si="126"/>
        <v>#DIV/0!</v>
      </c>
      <c r="KO122" s="378" t="e">
        <f t="shared" ref="KO122:MZ122" si="127">ROUND(AVERAGE(KO68:KO76),10)</f>
        <v>#DIV/0!</v>
      </c>
      <c r="KP122" s="378" t="e">
        <f t="shared" si="127"/>
        <v>#DIV/0!</v>
      </c>
      <c r="KQ122" s="378" t="e">
        <f t="shared" si="127"/>
        <v>#DIV/0!</v>
      </c>
      <c r="KR122" s="378" t="e">
        <f t="shared" si="127"/>
        <v>#DIV/0!</v>
      </c>
      <c r="KS122" s="378" t="e">
        <f t="shared" si="127"/>
        <v>#DIV/0!</v>
      </c>
      <c r="KT122" s="378" t="e">
        <f t="shared" si="127"/>
        <v>#DIV/0!</v>
      </c>
      <c r="KU122" s="378" t="e">
        <f t="shared" si="127"/>
        <v>#DIV/0!</v>
      </c>
      <c r="KV122" s="378" t="e">
        <f t="shared" si="127"/>
        <v>#DIV/0!</v>
      </c>
      <c r="KW122" s="378" t="e">
        <f t="shared" si="127"/>
        <v>#DIV/0!</v>
      </c>
      <c r="KX122" s="378" t="e">
        <f t="shared" si="127"/>
        <v>#DIV/0!</v>
      </c>
      <c r="KY122" s="378" t="e">
        <f t="shared" si="127"/>
        <v>#DIV/0!</v>
      </c>
      <c r="KZ122" s="378" t="e">
        <f t="shared" si="127"/>
        <v>#DIV/0!</v>
      </c>
      <c r="LA122" s="378" t="e">
        <f t="shared" si="127"/>
        <v>#DIV/0!</v>
      </c>
      <c r="LB122" s="378" t="e">
        <f t="shared" si="127"/>
        <v>#DIV/0!</v>
      </c>
      <c r="LC122" s="378" t="e">
        <f t="shared" si="127"/>
        <v>#DIV/0!</v>
      </c>
      <c r="LD122" s="378" t="e">
        <f t="shared" si="127"/>
        <v>#DIV/0!</v>
      </c>
      <c r="LE122" s="378" t="e">
        <f t="shared" si="127"/>
        <v>#DIV/0!</v>
      </c>
      <c r="LF122" s="378" t="e">
        <f t="shared" si="127"/>
        <v>#DIV/0!</v>
      </c>
      <c r="LG122" s="378" t="e">
        <f t="shared" si="127"/>
        <v>#DIV/0!</v>
      </c>
      <c r="LH122" s="378" t="e">
        <f t="shared" si="127"/>
        <v>#DIV/0!</v>
      </c>
      <c r="LI122" s="378" t="e">
        <f t="shared" si="127"/>
        <v>#DIV/0!</v>
      </c>
      <c r="LJ122" s="378" t="e">
        <f t="shared" si="127"/>
        <v>#DIV/0!</v>
      </c>
      <c r="LK122" s="378" t="e">
        <f t="shared" si="127"/>
        <v>#DIV/0!</v>
      </c>
      <c r="LL122" s="378" t="e">
        <f t="shared" si="127"/>
        <v>#DIV/0!</v>
      </c>
      <c r="LM122" s="378" t="e">
        <f t="shared" si="127"/>
        <v>#DIV/0!</v>
      </c>
      <c r="LN122" s="378" t="e">
        <f t="shared" si="127"/>
        <v>#DIV/0!</v>
      </c>
      <c r="LO122" s="378" t="e">
        <f t="shared" si="127"/>
        <v>#DIV/0!</v>
      </c>
      <c r="LP122" s="378" t="e">
        <f t="shared" si="127"/>
        <v>#DIV/0!</v>
      </c>
      <c r="LQ122" s="378" t="e">
        <f t="shared" si="127"/>
        <v>#DIV/0!</v>
      </c>
      <c r="LR122" s="378" t="e">
        <f t="shared" si="127"/>
        <v>#DIV/0!</v>
      </c>
      <c r="LS122" s="378" t="e">
        <f t="shared" si="127"/>
        <v>#DIV/0!</v>
      </c>
      <c r="LT122" s="378" t="e">
        <f t="shared" si="127"/>
        <v>#DIV/0!</v>
      </c>
      <c r="LU122" s="378" t="e">
        <f t="shared" si="127"/>
        <v>#DIV/0!</v>
      </c>
      <c r="LV122" s="378" t="e">
        <f t="shared" si="127"/>
        <v>#DIV/0!</v>
      </c>
      <c r="LW122" s="378" t="e">
        <f t="shared" si="127"/>
        <v>#DIV/0!</v>
      </c>
      <c r="LX122" s="378" t="e">
        <f t="shared" si="127"/>
        <v>#DIV/0!</v>
      </c>
      <c r="LY122" s="378" t="e">
        <f t="shared" si="127"/>
        <v>#DIV/0!</v>
      </c>
      <c r="LZ122" s="378" t="e">
        <f t="shared" si="127"/>
        <v>#DIV/0!</v>
      </c>
      <c r="MA122" s="378" t="e">
        <f t="shared" si="127"/>
        <v>#DIV/0!</v>
      </c>
      <c r="MB122" s="378" t="e">
        <f t="shared" si="127"/>
        <v>#DIV/0!</v>
      </c>
      <c r="MC122" s="378" t="e">
        <f t="shared" si="127"/>
        <v>#DIV/0!</v>
      </c>
      <c r="MD122" s="378" t="e">
        <f t="shared" si="127"/>
        <v>#DIV/0!</v>
      </c>
      <c r="ME122" s="378" t="e">
        <f t="shared" si="127"/>
        <v>#DIV/0!</v>
      </c>
      <c r="MF122" s="378" t="e">
        <f t="shared" si="127"/>
        <v>#DIV/0!</v>
      </c>
      <c r="MG122" s="378" t="e">
        <f t="shared" si="127"/>
        <v>#DIV/0!</v>
      </c>
      <c r="MH122" s="378" t="e">
        <f t="shared" si="127"/>
        <v>#DIV/0!</v>
      </c>
      <c r="MI122" s="378" t="e">
        <f t="shared" si="127"/>
        <v>#DIV/0!</v>
      </c>
      <c r="MJ122" s="378" t="e">
        <f t="shared" si="127"/>
        <v>#DIV/0!</v>
      </c>
      <c r="MK122" s="378" t="e">
        <f t="shared" si="127"/>
        <v>#DIV/0!</v>
      </c>
      <c r="ML122" s="378" t="e">
        <f t="shared" si="127"/>
        <v>#DIV/0!</v>
      </c>
      <c r="MM122" s="378" t="e">
        <f t="shared" si="127"/>
        <v>#DIV/0!</v>
      </c>
      <c r="MN122" s="378" t="e">
        <f t="shared" si="127"/>
        <v>#DIV/0!</v>
      </c>
      <c r="MO122" s="378" t="e">
        <f t="shared" si="127"/>
        <v>#DIV/0!</v>
      </c>
      <c r="MP122" s="378" t="e">
        <f t="shared" si="127"/>
        <v>#DIV/0!</v>
      </c>
      <c r="MQ122" s="378" t="e">
        <f t="shared" si="127"/>
        <v>#DIV/0!</v>
      </c>
      <c r="MR122" s="378" t="e">
        <f t="shared" si="127"/>
        <v>#DIV/0!</v>
      </c>
      <c r="MS122" s="378" t="e">
        <f t="shared" si="127"/>
        <v>#DIV/0!</v>
      </c>
      <c r="MT122" s="378" t="e">
        <f t="shared" si="127"/>
        <v>#DIV/0!</v>
      </c>
      <c r="MU122" s="378" t="e">
        <f t="shared" si="127"/>
        <v>#DIV/0!</v>
      </c>
      <c r="MV122" s="378" t="e">
        <f t="shared" si="127"/>
        <v>#DIV/0!</v>
      </c>
      <c r="MW122" s="378" t="e">
        <f t="shared" si="127"/>
        <v>#DIV/0!</v>
      </c>
      <c r="MX122" s="378" t="e">
        <f t="shared" si="127"/>
        <v>#DIV/0!</v>
      </c>
      <c r="MY122" s="378" t="e">
        <f t="shared" si="127"/>
        <v>#DIV/0!</v>
      </c>
      <c r="MZ122" s="378" t="e">
        <f t="shared" si="127"/>
        <v>#DIV/0!</v>
      </c>
      <c r="NA122" s="378" t="e">
        <f t="shared" ref="NA122:PL122" si="128">ROUND(AVERAGE(NA68:NA76),10)</f>
        <v>#DIV/0!</v>
      </c>
      <c r="NB122" s="378" t="e">
        <f t="shared" si="128"/>
        <v>#DIV/0!</v>
      </c>
      <c r="NC122" s="378" t="e">
        <f t="shared" si="128"/>
        <v>#DIV/0!</v>
      </c>
      <c r="ND122" s="378" t="e">
        <f t="shared" si="128"/>
        <v>#DIV/0!</v>
      </c>
      <c r="NE122" s="378" t="e">
        <f t="shared" si="128"/>
        <v>#DIV/0!</v>
      </c>
      <c r="NF122" s="378" t="e">
        <f t="shared" si="128"/>
        <v>#DIV/0!</v>
      </c>
      <c r="NG122" s="378" t="e">
        <f t="shared" si="128"/>
        <v>#DIV/0!</v>
      </c>
      <c r="NH122" s="378" t="e">
        <f t="shared" si="128"/>
        <v>#DIV/0!</v>
      </c>
      <c r="NI122" s="378" t="e">
        <f t="shared" si="128"/>
        <v>#DIV/0!</v>
      </c>
      <c r="NJ122" s="378" t="e">
        <f t="shared" si="128"/>
        <v>#DIV/0!</v>
      </c>
      <c r="NK122" s="378" t="e">
        <f t="shared" si="128"/>
        <v>#DIV/0!</v>
      </c>
      <c r="NL122" s="378" t="e">
        <f t="shared" si="128"/>
        <v>#DIV/0!</v>
      </c>
      <c r="NM122" s="378" t="e">
        <f t="shared" si="128"/>
        <v>#DIV/0!</v>
      </c>
      <c r="NN122" s="378" t="e">
        <f t="shared" si="128"/>
        <v>#DIV/0!</v>
      </c>
      <c r="NO122" s="378" t="e">
        <f t="shared" si="128"/>
        <v>#DIV/0!</v>
      </c>
      <c r="NP122" s="378" t="e">
        <f t="shared" si="128"/>
        <v>#DIV/0!</v>
      </c>
      <c r="NQ122" s="378" t="e">
        <f t="shared" si="128"/>
        <v>#DIV/0!</v>
      </c>
      <c r="NR122" s="378" t="e">
        <f t="shared" si="128"/>
        <v>#DIV/0!</v>
      </c>
      <c r="NS122" s="378" t="e">
        <f t="shared" si="128"/>
        <v>#DIV/0!</v>
      </c>
      <c r="NT122" s="378" t="e">
        <f t="shared" si="128"/>
        <v>#DIV/0!</v>
      </c>
      <c r="NU122" s="378" t="e">
        <f t="shared" si="128"/>
        <v>#DIV/0!</v>
      </c>
      <c r="NV122" s="378" t="e">
        <f t="shared" si="128"/>
        <v>#DIV/0!</v>
      </c>
      <c r="NW122" s="378" t="e">
        <f t="shared" si="128"/>
        <v>#DIV/0!</v>
      </c>
      <c r="NX122" s="378" t="e">
        <f t="shared" si="128"/>
        <v>#DIV/0!</v>
      </c>
      <c r="NY122" s="378" t="e">
        <f t="shared" si="128"/>
        <v>#DIV/0!</v>
      </c>
      <c r="NZ122" s="378" t="e">
        <f t="shared" si="128"/>
        <v>#DIV/0!</v>
      </c>
      <c r="OA122" s="378" t="e">
        <f t="shared" si="128"/>
        <v>#DIV/0!</v>
      </c>
      <c r="OB122" s="378" t="e">
        <f t="shared" si="128"/>
        <v>#DIV/0!</v>
      </c>
      <c r="OC122" s="378" t="e">
        <f t="shared" si="128"/>
        <v>#DIV/0!</v>
      </c>
      <c r="OD122" s="378" t="e">
        <f t="shared" si="128"/>
        <v>#DIV/0!</v>
      </c>
      <c r="OE122" s="378" t="e">
        <f t="shared" si="128"/>
        <v>#DIV/0!</v>
      </c>
      <c r="OF122" s="378" t="e">
        <f t="shared" si="128"/>
        <v>#DIV/0!</v>
      </c>
      <c r="OG122" s="378" t="e">
        <f t="shared" si="128"/>
        <v>#DIV/0!</v>
      </c>
      <c r="OH122" s="378" t="e">
        <f t="shared" si="128"/>
        <v>#DIV/0!</v>
      </c>
      <c r="OI122" s="378" t="e">
        <f t="shared" si="128"/>
        <v>#DIV/0!</v>
      </c>
      <c r="OJ122" s="378" t="e">
        <f t="shared" si="128"/>
        <v>#DIV/0!</v>
      </c>
      <c r="OK122" s="378" t="e">
        <f t="shared" si="128"/>
        <v>#DIV/0!</v>
      </c>
      <c r="OL122" s="378" t="e">
        <f t="shared" si="128"/>
        <v>#DIV/0!</v>
      </c>
      <c r="OM122" s="378" t="e">
        <f t="shared" si="128"/>
        <v>#DIV/0!</v>
      </c>
      <c r="ON122" s="378" t="e">
        <f t="shared" si="128"/>
        <v>#DIV/0!</v>
      </c>
      <c r="OO122" s="378" t="e">
        <f t="shared" si="128"/>
        <v>#DIV/0!</v>
      </c>
      <c r="OP122" s="378" t="e">
        <f t="shared" si="128"/>
        <v>#DIV/0!</v>
      </c>
      <c r="OQ122" s="378" t="e">
        <f t="shared" si="128"/>
        <v>#DIV/0!</v>
      </c>
      <c r="OR122" s="378" t="e">
        <f t="shared" si="128"/>
        <v>#DIV/0!</v>
      </c>
      <c r="OS122" s="378" t="e">
        <f t="shared" si="128"/>
        <v>#DIV/0!</v>
      </c>
      <c r="OT122" s="378" t="e">
        <f t="shared" si="128"/>
        <v>#DIV/0!</v>
      </c>
      <c r="OU122" s="378" t="e">
        <f t="shared" si="128"/>
        <v>#DIV/0!</v>
      </c>
      <c r="OV122" s="378" t="e">
        <f t="shared" si="128"/>
        <v>#DIV/0!</v>
      </c>
      <c r="OW122" s="378" t="e">
        <f t="shared" si="128"/>
        <v>#DIV/0!</v>
      </c>
      <c r="OX122" s="378" t="e">
        <f t="shared" si="128"/>
        <v>#DIV/0!</v>
      </c>
      <c r="OY122" s="378" t="e">
        <f t="shared" si="128"/>
        <v>#DIV/0!</v>
      </c>
      <c r="OZ122" s="378" t="e">
        <f t="shared" si="128"/>
        <v>#DIV/0!</v>
      </c>
      <c r="PA122" s="378" t="e">
        <f t="shared" si="128"/>
        <v>#DIV/0!</v>
      </c>
      <c r="PB122" s="378" t="e">
        <f t="shared" si="128"/>
        <v>#DIV/0!</v>
      </c>
      <c r="PC122" s="378" t="e">
        <f t="shared" si="128"/>
        <v>#DIV/0!</v>
      </c>
      <c r="PD122" s="378" t="e">
        <f t="shared" si="128"/>
        <v>#DIV/0!</v>
      </c>
      <c r="PE122" s="378" t="e">
        <f t="shared" si="128"/>
        <v>#DIV/0!</v>
      </c>
      <c r="PF122" s="378" t="e">
        <f t="shared" si="128"/>
        <v>#DIV/0!</v>
      </c>
      <c r="PG122" s="378" t="e">
        <f t="shared" si="128"/>
        <v>#DIV/0!</v>
      </c>
      <c r="PH122" s="378" t="e">
        <f t="shared" si="128"/>
        <v>#DIV/0!</v>
      </c>
      <c r="PI122" s="378" t="e">
        <f t="shared" si="128"/>
        <v>#DIV/0!</v>
      </c>
      <c r="PJ122" s="378" t="e">
        <f t="shared" si="128"/>
        <v>#DIV/0!</v>
      </c>
      <c r="PK122" s="378" t="e">
        <f t="shared" si="128"/>
        <v>#DIV/0!</v>
      </c>
      <c r="PL122" s="378" t="e">
        <f t="shared" si="128"/>
        <v>#DIV/0!</v>
      </c>
      <c r="PM122" s="378" t="e">
        <f t="shared" ref="PM122:RX122" si="129">ROUND(AVERAGE(PM68:PM76),10)</f>
        <v>#DIV/0!</v>
      </c>
      <c r="PN122" s="378" t="e">
        <f t="shared" si="129"/>
        <v>#DIV/0!</v>
      </c>
      <c r="PO122" s="378" t="e">
        <f t="shared" si="129"/>
        <v>#DIV/0!</v>
      </c>
      <c r="PP122" s="378" t="e">
        <f t="shared" si="129"/>
        <v>#DIV/0!</v>
      </c>
      <c r="PQ122" s="378" t="e">
        <f t="shared" si="129"/>
        <v>#DIV/0!</v>
      </c>
      <c r="PR122" s="378" t="e">
        <f t="shared" si="129"/>
        <v>#DIV/0!</v>
      </c>
      <c r="PS122" s="378" t="e">
        <f t="shared" si="129"/>
        <v>#DIV/0!</v>
      </c>
      <c r="PT122" s="378" t="e">
        <f t="shared" si="129"/>
        <v>#DIV/0!</v>
      </c>
      <c r="PU122" s="378" t="e">
        <f t="shared" si="129"/>
        <v>#DIV/0!</v>
      </c>
      <c r="PV122" s="378" t="e">
        <f t="shared" si="129"/>
        <v>#DIV/0!</v>
      </c>
      <c r="PW122" s="378" t="e">
        <f t="shared" si="129"/>
        <v>#DIV/0!</v>
      </c>
      <c r="PX122" s="378" t="e">
        <f t="shared" si="129"/>
        <v>#DIV/0!</v>
      </c>
      <c r="PY122" s="378" t="e">
        <f t="shared" si="129"/>
        <v>#DIV/0!</v>
      </c>
      <c r="PZ122" s="378" t="e">
        <f t="shared" si="129"/>
        <v>#DIV/0!</v>
      </c>
      <c r="QA122" s="378" t="e">
        <f t="shared" si="129"/>
        <v>#DIV/0!</v>
      </c>
      <c r="QB122" s="378" t="e">
        <f t="shared" si="129"/>
        <v>#DIV/0!</v>
      </c>
      <c r="QC122" s="378" t="e">
        <f t="shared" si="129"/>
        <v>#DIV/0!</v>
      </c>
      <c r="QD122" s="378" t="e">
        <f t="shared" si="129"/>
        <v>#DIV/0!</v>
      </c>
      <c r="QE122" s="378" t="e">
        <f t="shared" si="129"/>
        <v>#DIV/0!</v>
      </c>
      <c r="QF122" s="378" t="e">
        <f t="shared" si="129"/>
        <v>#DIV/0!</v>
      </c>
      <c r="QG122" s="378" t="e">
        <f t="shared" si="129"/>
        <v>#DIV/0!</v>
      </c>
      <c r="QH122" s="378" t="e">
        <f t="shared" si="129"/>
        <v>#DIV/0!</v>
      </c>
      <c r="QI122" s="378" t="e">
        <f t="shared" si="129"/>
        <v>#DIV/0!</v>
      </c>
      <c r="QJ122" s="378" t="e">
        <f t="shared" si="129"/>
        <v>#DIV/0!</v>
      </c>
      <c r="QK122" s="378" t="e">
        <f t="shared" si="129"/>
        <v>#DIV/0!</v>
      </c>
      <c r="QL122" s="378" t="e">
        <f t="shared" si="129"/>
        <v>#DIV/0!</v>
      </c>
      <c r="QM122" s="378" t="e">
        <f t="shared" si="129"/>
        <v>#DIV/0!</v>
      </c>
      <c r="QN122" s="378" t="e">
        <f t="shared" si="129"/>
        <v>#DIV/0!</v>
      </c>
      <c r="QO122" s="378" t="e">
        <f t="shared" si="129"/>
        <v>#DIV/0!</v>
      </c>
      <c r="QP122" s="378" t="e">
        <f t="shared" si="129"/>
        <v>#DIV/0!</v>
      </c>
      <c r="QQ122" s="378" t="e">
        <f t="shared" si="129"/>
        <v>#DIV/0!</v>
      </c>
      <c r="QR122" s="378" t="e">
        <f t="shared" si="129"/>
        <v>#DIV/0!</v>
      </c>
      <c r="QS122" s="378" t="e">
        <f t="shared" si="129"/>
        <v>#DIV/0!</v>
      </c>
      <c r="QT122" s="378" t="e">
        <f t="shared" si="129"/>
        <v>#DIV/0!</v>
      </c>
      <c r="QU122" s="378" t="e">
        <f t="shared" si="129"/>
        <v>#DIV/0!</v>
      </c>
      <c r="QV122" s="378" t="e">
        <f t="shared" si="129"/>
        <v>#DIV/0!</v>
      </c>
      <c r="QW122" s="378" t="e">
        <f t="shared" si="129"/>
        <v>#DIV/0!</v>
      </c>
      <c r="QX122" s="378" t="e">
        <f t="shared" si="129"/>
        <v>#DIV/0!</v>
      </c>
      <c r="QY122" s="378" t="e">
        <f t="shared" si="129"/>
        <v>#DIV/0!</v>
      </c>
      <c r="QZ122" s="378" t="e">
        <f t="shared" si="129"/>
        <v>#DIV/0!</v>
      </c>
      <c r="RA122" s="378" t="e">
        <f t="shared" si="129"/>
        <v>#DIV/0!</v>
      </c>
      <c r="RB122" s="378" t="e">
        <f t="shared" si="129"/>
        <v>#DIV/0!</v>
      </c>
      <c r="RC122" s="378" t="e">
        <f t="shared" si="129"/>
        <v>#DIV/0!</v>
      </c>
      <c r="RD122" s="378" t="e">
        <f t="shared" si="129"/>
        <v>#DIV/0!</v>
      </c>
      <c r="RE122" s="378" t="e">
        <f t="shared" si="129"/>
        <v>#DIV/0!</v>
      </c>
      <c r="RF122" s="378" t="e">
        <f t="shared" si="129"/>
        <v>#DIV/0!</v>
      </c>
      <c r="RG122" s="378" t="e">
        <f t="shared" si="129"/>
        <v>#DIV/0!</v>
      </c>
      <c r="RH122" s="378" t="e">
        <f t="shared" si="129"/>
        <v>#DIV/0!</v>
      </c>
      <c r="RI122" s="378" t="e">
        <f t="shared" si="129"/>
        <v>#DIV/0!</v>
      </c>
      <c r="RJ122" s="378" t="e">
        <f t="shared" si="129"/>
        <v>#DIV/0!</v>
      </c>
      <c r="RK122" s="378" t="e">
        <f t="shared" si="129"/>
        <v>#DIV/0!</v>
      </c>
      <c r="RL122" s="378" t="e">
        <f t="shared" si="129"/>
        <v>#DIV/0!</v>
      </c>
      <c r="RM122" s="378" t="e">
        <f t="shared" si="129"/>
        <v>#DIV/0!</v>
      </c>
      <c r="RN122" s="378" t="e">
        <f t="shared" si="129"/>
        <v>#DIV/0!</v>
      </c>
      <c r="RO122" s="378" t="e">
        <f t="shared" si="129"/>
        <v>#DIV/0!</v>
      </c>
      <c r="RP122" s="378" t="e">
        <f t="shared" si="129"/>
        <v>#DIV/0!</v>
      </c>
      <c r="RQ122" s="378" t="e">
        <f t="shared" si="129"/>
        <v>#DIV/0!</v>
      </c>
      <c r="RR122" s="378" t="e">
        <f t="shared" si="129"/>
        <v>#DIV/0!</v>
      </c>
      <c r="RS122" s="378" t="e">
        <f t="shared" si="129"/>
        <v>#DIV/0!</v>
      </c>
      <c r="RT122" s="378" t="e">
        <f t="shared" si="129"/>
        <v>#DIV/0!</v>
      </c>
      <c r="RU122" s="378" t="e">
        <f t="shared" si="129"/>
        <v>#DIV/0!</v>
      </c>
      <c r="RV122" s="378" t="e">
        <f t="shared" si="129"/>
        <v>#DIV/0!</v>
      </c>
      <c r="RW122" s="378" t="e">
        <f t="shared" si="129"/>
        <v>#DIV/0!</v>
      </c>
      <c r="RX122" s="378" t="e">
        <f t="shared" si="129"/>
        <v>#DIV/0!</v>
      </c>
      <c r="RY122" s="378" t="e">
        <f t="shared" ref="RY122:UJ122" si="130">ROUND(AVERAGE(RY68:RY76),10)</f>
        <v>#DIV/0!</v>
      </c>
      <c r="RZ122" s="378" t="e">
        <f t="shared" si="130"/>
        <v>#DIV/0!</v>
      </c>
      <c r="SA122" s="378" t="e">
        <f t="shared" si="130"/>
        <v>#DIV/0!</v>
      </c>
      <c r="SB122" s="378" t="e">
        <f t="shared" si="130"/>
        <v>#DIV/0!</v>
      </c>
      <c r="SC122" s="378" t="e">
        <f t="shared" si="130"/>
        <v>#DIV/0!</v>
      </c>
      <c r="SD122" s="378" t="e">
        <f t="shared" si="130"/>
        <v>#DIV/0!</v>
      </c>
      <c r="SE122" s="378" t="e">
        <f t="shared" si="130"/>
        <v>#DIV/0!</v>
      </c>
      <c r="SF122" s="378" t="e">
        <f t="shared" si="130"/>
        <v>#DIV/0!</v>
      </c>
      <c r="SG122" s="378" t="e">
        <f t="shared" si="130"/>
        <v>#DIV/0!</v>
      </c>
      <c r="SH122" s="378" t="e">
        <f t="shared" si="130"/>
        <v>#DIV/0!</v>
      </c>
      <c r="SI122" s="378" t="e">
        <f t="shared" si="130"/>
        <v>#DIV/0!</v>
      </c>
      <c r="SJ122" s="378" t="e">
        <f t="shared" si="130"/>
        <v>#DIV/0!</v>
      </c>
      <c r="SK122" s="378" t="e">
        <f t="shared" si="130"/>
        <v>#DIV/0!</v>
      </c>
      <c r="SL122" s="378" t="e">
        <f t="shared" si="130"/>
        <v>#DIV/0!</v>
      </c>
      <c r="SM122" s="378" t="e">
        <f t="shared" si="130"/>
        <v>#DIV/0!</v>
      </c>
      <c r="SN122" s="378" t="e">
        <f t="shared" si="130"/>
        <v>#DIV/0!</v>
      </c>
      <c r="SO122" s="378" t="e">
        <f t="shared" si="130"/>
        <v>#DIV/0!</v>
      </c>
      <c r="SP122" s="378" t="e">
        <f t="shared" si="130"/>
        <v>#DIV/0!</v>
      </c>
      <c r="SQ122" s="378" t="e">
        <f t="shared" si="130"/>
        <v>#DIV/0!</v>
      </c>
      <c r="SR122" s="378" t="e">
        <f t="shared" si="130"/>
        <v>#DIV/0!</v>
      </c>
      <c r="SS122" s="378" t="e">
        <f t="shared" si="130"/>
        <v>#DIV/0!</v>
      </c>
      <c r="ST122" s="378" t="e">
        <f t="shared" si="130"/>
        <v>#DIV/0!</v>
      </c>
      <c r="SU122" s="378" t="e">
        <f t="shared" si="130"/>
        <v>#DIV/0!</v>
      </c>
      <c r="SV122" s="378" t="e">
        <f t="shared" si="130"/>
        <v>#DIV/0!</v>
      </c>
      <c r="SW122" s="378" t="e">
        <f t="shared" si="130"/>
        <v>#DIV/0!</v>
      </c>
      <c r="SX122" s="378" t="e">
        <f t="shared" si="130"/>
        <v>#DIV/0!</v>
      </c>
      <c r="SY122" s="378" t="e">
        <f t="shared" si="130"/>
        <v>#DIV/0!</v>
      </c>
      <c r="SZ122" s="378" t="e">
        <f t="shared" si="130"/>
        <v>#DIV/0!</v>
      </c>
      <c r="TA122" s="378" t="e">
        <f t="shared" si="130"/>
        <v>#DIV/0!</v>
      </c>
      <c r="TB122" s="378" t="e">
        <f t="shared" si="130"/>
        <v>#DIV/0!</v>
      </c>
      <c r="TC122" s="378" t="e">
        <f t="shared" si="130"/>
        <v>#DIV/0!</v>
      </c>
      <c r="TD122" s="378" t="e">
        <f t="shared" si="130"/>
        <v>#DIV/0!</v>
      </c>
      <c r="TE122" s="378" t="e">
        <f t="shared" si="130"/>
        <v>#DIV/0!</v>
      </c>
      <c r="TF122" s="378" t="e">
        <f t="shared" si="130"/>
        <v>#DIV/0!</v>
      </c>
      <c r="TG122" s="378" t="e">
        <f t="shared" si="130"/>
        <v>#DIV/0!</v>
      </c>
      <c r="TH122" s="378" t="e">
        <f t="shared" si="130"/>
        <v>#DIV/0!</v>
      </c>
      <c r="TI122" s="378" t="e">
        <f t="shared" si="130"/>
        <v>#DIV/0!</v>
      </c>
      <c r="TJ122" s="378" t="e">
        <f t="shared" si="130"/>
        <v>#DIV/0!</v>
      </c>
      <c r="TK122" s="378" t="e">
        <f t="shared" si="130"/>
        <v>#DIV/0!</v>
      </c>
      <c r="TL122" s="378" t="e">
        <f t="shared" si="130"/>
        <v>#DIV/0!</v>
      </c>
      <c r="TM122" s="378" t="e">
        <f t="shared" si="130"/>
        <v>#DIV/0!</v>
      </c>
      <c r="TN122" s="378" t="e">
        <f t="shared" si="130"/>
        <v>#DIV/0!</v>
      </c>
      <c r="TO122" s="378" t="e">
        <f t="shared" si="130"/>
        <v>#DIV/0!</v>
      </c>
      <c r="TP122" s="378" t="e">
        <f t="shared" si="130"/>
        <v>#DIV/0!</v>
      </c>
      <c r="TQ122" s="378" t="e">
        <f t="shared" si="130"/>
        <v>#DIV/0!</v>
      </c>
      <c r="TR122" s="378" t="e">
        <f t="shared" si="130"/>
        <v>#DIV/0!</v>
      </c>
      <c r="TS122" s="378" t="e">
        <f t="shared" si="130"/>
        <v>#DIV/0!</v>
      </c>
      <c r="TT122" s="378" t="e">
        <f t="shared" si="130"/>
        <v>#DIV/0!</v>
      </c>
      <c r="TU122" s="378" t="e">
        <f t="shared" si="130"/>
        <v>#DIV/0!</v>
      </c>
      <c r="TV122" s="378" t="e">
        <f t="shared" si="130"/>
        <v>#DIV/0!</v>
      </c>
      <c r="TW122" s="378" t="e">
        <f t="shared" si="130"/>
        <v>#DIV/0!</v>
      </c>
      <c r="TX122" s="378" t="e">
        <f t="shared" si="130"/>
        <v>#DIV/0!</v>
      </c>
      <c r="TY122" s="378" t="e">
        <f t="shared" si="130"/>
        <v>#DIV/0!</v>
      </c>
      <c r="TZ122" s="378" t="e">
        <f t="shared" si="130"/>
        <v>#DIV/0!</v>
      </c>
      <c r="UA122" s="378" t="e">
        <f t="shared" si="130"/>
        <v>#DIV/0!</v>
      </c>
      <c r="UB122" s="378" t="e">
        <f t="shared" si="130"/>
        <v>#DIV/0!</v>
      </c>
      <c r="UC122" s="378" t="e">
        <f t="shared" si="130"/>
        <v>#DIV/0!</v>
      </c>
      <c r="UD122" s="378" t="e">
        <f t="shared" si="130"/>
        <v>#DIV/0!</v>
      </c>
      <c r="UE122" s="378" t="e">
        <f t="shared" si="130"/>
        <v>#DIV/0!</v>
      </c>
      <c r="UF122" s="378" t="e">
        <f t="shared" si="130"/>
        <v>#DIV/0!</v>
      </c>
      <c r="UG122" s="378" t="e">
        <f t="shared" si="130"/>
        <v>#DIV/0!</v>
      </c>
      <c r="UH122" s="378" t="e">
        <f t="shared" si="130"/>
        <v>#DIV/0!</v>
      </c>
      <c r="UI122" s="378" t="e">
        <f t="shared" si="130"/>
        <v>#DIV/0!</v>
      </c>
      <c r="UJ122" s="378" t="e">
        <f t="shared" si="130"/>
        <v>#DIV/0!</v>
      </c>
      <c r="UK122" s="378" t="e">
        <f t="shared" ref="UK122:WI122" si="131">ROUND(AVERAGE(UK68:UK76),10)</f>
        <v>#DIV/0!</v>
      </c>
      <c r="UL122" s="378" t="e">
        <f t="shared" si="131"/>
        <v>#DIV/0!</v>
      </c>
      <c r="UM122" s="378" t="e">
        <f t="shared" si="131"/>
        <v>#DIV/0!</v>
      </c>
      <c r="UN122" s="378" t="e">
        <f t="shared" si="131"/>
        <v>#DIV/0!</v>
      </c>
      <c r="UO122" s="378" t="e">
        <f t="shared" si="131"/>
        <v>#DIV/0!</v>
      </c>
      <c r="UP122" s="378" t="e">
        <f t="shared" si="131"/>
        <v>#DIV/0!</v>
      </c>
      <c r="UQ122" s="378" t="e">
        <f t="shared" si="131"/>
        <v>#DIV/0!</v>
      </c>
      <c r="UR122" s="378" t="e">
        <f t="shared" si="131"/>
        <v>#DIV/0!</v>
      </c>
      <c r="US122" s="378" t="e">
        <f t="shared" si="131"/>
        <v>#DIV/0!</v>
      </c>
      <c r="UT122" s="378" t="e">
        <f t="shared" si="131"/>
        <v>#DIV/0!</v>
      </c>
      <c r="UU122" s="378" t="e">
        <f t="shared" si="131"/>
        <v>#DIV/0!</v>
      </c>
      <c r="UV122" s="378" t="e">
        <f t="shared" si="131"/>
        <v>#DIV/0!</v>
      </c>
      <c r="UW122" s="378" t="e">
        <f t="shared" si="131"/>
        <v>#DIV/0!</v>
      </c>
      <c r="UX122" s="378" t="e">
        <f t="shared" si="131"/>
        <v>#DIV/0!</v>
      </c>
      <c r="UY122" s="378" t="e">
        <f t="shared" si="131"/>
        <v>#DIV/0!</v>
      </c>
      <c r="UZ122" s="378" t="e">
        <f t="shared" si="131"/>
        <v>#DIV/0!</v>
      </c>
      <c r="VA122" s="378" t="e">
        <f t="shared" si="131"/>
        <v>#DIV/0!</v>
      </c>
      <c r="VB122" s="378" t="e">
        <f t="shared" si="131"/>
        <v>#DIV/0!</v>
      </c>
      <c r="VC122" s="378" t="e">
        <f t="shared" si="131"/>
        <v>#DIV/0!</v>
      </c>
      <c r="VD122" s="378" t="e">
        <f t="shared" si="131"/>
        <v>#DIV/0!</v>
      </c>
      <c r="VE122" s="378" t="e">
        <f t="shared" si="131"/>
        <v>#DIV/0!</v>
      </c>
      <c r="VF122" s="378" t="e">
        <f t="shared" si="131"/>
        <v>#DIV/0!</v>
      </c>
      <c r="VG122" s="378" t="e">
        <f t="shared" si="131"/>
        <v>#DIV/0!</v>
      </c>
      <c r="VH122" s="378" t="e">
        <f t="shared" si="131"/>
        <v>#DIV/0!</v>
      </c>
      <c r="VI122" s="378" t="e">
        <f t="shared" si="131"/>
        <v>#DIV/0!</v>
      </c>
      <c r="VJ122" s="378" t="e">
        <f t="shared" si="131"/>
        <v>#DIV/0!</v>
      </c>
      <c r="VK122" s="378" t="e">
        <f t="shared" si="131"/>
        <v>#DIV/0!</v>
      </c>
      <c r="VL122" s="378" t="e">
        <f t="shared" si="131"/>
        <v>#DIV/0!</v>
      </c>
      <c r="VM122" s="378" t="e">
        <f t="shared" si="131"/>
        <v>#DIV/0!</v>
      </c>
      <c r="VN122" s="378" t="e">
        <f t="shared" si="131"/>
        <v>#DIV/0!</v>
      </c>
      <c r="VO122" s="378" t="e">
        <f t="shared" si="131"/>
        <v>#DIV/0!</v>
      </c>
      <c r="VP122" s="378" t="e">
        <f t="shared" si="131"/>
        <v>#DIV/0!</v>
      </c>
      <c r="VQ122" s="378" t="e">
        <f t="shared" si="131"/>
        <v>#DIV/0!</v>
      </c>
      <c r="VR122" s="378" t="e">
        <f t="shared" si="131"/>
        <v>#DIV/0!</v>
      </c>
      <c r="VS122" s="378" t="e">
        <f t="shared" si="131"/>
        <v>#DIV/0!</v>
      </c>
      <c r="VT122" s="378" t="e">
        <f t="shared" si="131"/>
        <v>#DIV/0!</v>
      </c>
      <c r="VU122" s="378" t="e">
        <f t="shared" si="131"/>
        <v>#DIV/0!</v>
      </c>
      <c r="VV122" s="378" t="e">
        <f t="shared" si="131"/>
        <v>#DIV/0!</v>
      </c>
      <c r="VW122" s="378" t="e">
        <f t="shared" si="131"/>
        <v>#DIV/0!</v>
      </c>
      <c r="VX122" s="378" t="e">
        <f t="shared" si="131"/>
        <v>#DIV/0!</v>
      </c>
      <c r="VY122" s="378" t="e">
        <f t="shared" si="131"/>
        <v>#DIV/0!</v>
      </c>
      <c r="VZ122" s="378" t="e">
        <f t="shared" si="131"/>
        <v>#DIV/0!</v>
      </c>
      <c r="WA122" s="378" t="e">
        <f t="shared" si="131"/>
        <v>#DIV/0!</v>
      </c>
      <c r="WB122" s="378" t="e">
        <f t="shared" si="131"/>
        <v>#DIV/0!</v>
      </c>
      <c r="WC122" s="378" t="e">
        <f t="shared" si="131"/>
        <v>#DIV/0!</v>
      </c>
      <c r="WD122" s="378" t="e">
        <f t="shared" si="131"/>
        <v>#DIV/0!</v>
      </c>
      <c r="WE122" s="378" t="e">
        <f t="shared" si="131"/>
        <v>#DIV/0!</v>
      </c>
      <c r="WF122" s="378" t="e">
        <f t="shared" si="131"/>
        <v>#DIV/0!</v>
      </c>
      <c r="WG122" s="378" t="e">
        <f t="shared" si="131"/>
        <v>#DIV/0!</v>
      </c>
      <c r="WH122" s="378" t="e">
        <f t="shared" si="131"/>
        <v>#DIV/0!</v>
      </c>
      <c r="WI122" s="378" t="e">
        <f t="shared" si="131"/>
        <v>#DIV/0!</v>
      </c>
    </row>
    <row r="123" spans="1:607">
      <c r="A123" s="348"/>
      <c r="B123" s="360" t="s">
        <v>855</v>
      </c>
      <c r="C123" s="348"/>
      <c r="D123" s="348"/>
      <c r="E123" s="348"/>
      <c r="F123" s="348"/>
      <c r="G123" s="361" t="str">
        <f t="shared" si="2"/>
        <v/>
      </c>
      <c r="H123" s="361" t="str">
        <f t="shared" si="3"/>
        <v/>
      </c>
      <c r="I123" s="397"/>
      <c r="J123" s="348"/>
      <c r="K123" s="348"/>
      <c r="L123" s="348"/>
      <c r="M123" s="348"/>
      <c r="N123" s="400"/>
      <c r="O123" s="400"/>
      <c r="P123" s="400"/>
      <c r="Q123" s="400"/>
      <c r="R123" s="400"/>
      <c r="S123" s="400"/>
      <c r="T123" s="400"/>
      <c r="U123" s="400"/>
      <c r="V123" s="400"/>
      <c r="W123" s="400"/>
      <c r="X123" s="400"/>
      <c r="Y123" s="400"/>
      <c r="Z123" s="400"/>
      <c r="AA123" s="400"/>
      <c r="AB123" s="400"/>
      <c r="AC123" s="400"/>
      <c r="AD123" s="400"/>
      <c r="AE123" s="400"/>
      <c r="AF123" s="400"/>
      <c r="AG123" s="400"/>
      <c r="AH123" s="400"/>
      <c r="AI123" s="400"/>
      <c r="AJ123" s="400"/>
      <c r="AK123" s="400"/>
      <c r="AL123" s="400"/>
      <c r="AM123" s="400"/>
      <c r="AN123" s="400"/>
      <c r="AO123" s="400"/>
      <c r="AP123" s="400"/>
      <c r="AQ123" s="400"/>
      <c r="AR123" s="400"/>
      <c r="AS123" s="400"/>
      <c r="AT123" s="400"/>
      <c r="AU123" s="400"/>
      <c r="AV123" s="400"/>
      <c r="AW123" s="400"/>
      <c r="AX123" s="400"/>
      <c r="AY123" s="400"/>
      <c r="AZ123" s="400"/>
      <c r="BA123" s="400"/>
      <c r="BB123" s="400"/>
      <c r="BC123" s="400"/>
      <c r="BD123" s="400"/>
      <c r="BE123" s="400"/>
      <c r="BF123" s="400"/>
      <c r="BG123" s="400"/>
      <c r="BH123" s="400"/>
      <c r="BI123" s="400"/>
      <c r="BJ123" s="400"/>
      <c r="BK123" s="400"/>
      <c r="BL123" s="400"/>
      <c r="BM123" s="400"/>
      <c r="BN123" s="400"/>
      <c r="BO123" s="400"/>
      <c r="BP123" s="400"/>
      <c r="BQ123" s="400"/>
      <c r="BR123" s="400"/>
      <c r="BS123" s="400"/>
      <c r="BT123" s="400"/>
      <c r="BU123" s="400"/>
      <c r="BV123" s="400"/>
      <c r="BW123" s="400"/>
      <c r="BX123" s="400"/>
      <c r="BY123" s="400"/>
      <c r="BZ123" s="400"/>
      <c r="CA123" s="400"/>
      <c r="CB123" s="400"/>
      <c r="CC123" s="400"/>
      <c r="CD123" s="400"/>
      <c r="CE123" s="400"/>
      <c r="CF123" s="400"/>
      <c r="CG123" s="400"/>
      <c r="CH123" s="400"/>
      <c r="CI123" s="400"/>
      <c r="CJ123" s="400"/>
      <c r="CK123" s="400"/>
      <c r="CL123" s="400"/>
      <c r="CM123" s="400"/>
      <c r="CN123" s="400"/>
      <c r="CO123" s="400"/>
      <c r="CP123" s="400"/>
      <c r="CQ123" s="400"/>
      <c r="CR123" s="400"/>
      <c r="CS123" s="400"/>
      <c r="CT123" s="400"/>
      <c r="CU123" s="400"/>
      <c r="CV123" s="400"/>
      <c r="CW123" s="400"/>
      <c r="CX123" s="400"/>
      <c r="CY123" s="400"/>
      <c r="CZ123" s="362"/>
      <c r="DA123" s="900"/>
      <c r="DB123" s="899" t="s">
        <v>1285</v>
      </c>
      <c r="DC123" s="899"/>
      <c r="DD123" s="378" t="e">
        <f>ROUND(AVERAGE(DD77:DD85),10)</f>
        <v>#DIV/0!</v>
      </c>
      <c r="DE123" s="378" t="e">
        <f t="shared" ref="DE123:FP123" si="132">ROUND(AVERAGE(DE77:DE85),10)</f>
        <v>#DIV/0!</v>
      </c>
      <c r="DF123" s="378" t="e">
        <f t="shared" si="132"/>
        <v>#DIV/0!</v>
      </c>
      <c r="DG123" s="378" t="e">
        <f t="shared" si="132"/>
        <v>#DIV/0!</v>
      </c>
      <c r="DH123" s="378" t="e">
        <f t="shared" si="132"/>
        <v>#DIV/0!</v>
      </c>
      <c r="DI123" s="378" t="e">
        <f t="shared" si="132"/>
        <v>#DIV/0!</v>
      </c>
      <c r="DJ123" s="378" t="e">
        <f t="shared" si="132"/>
        <v>#DIV/0!</v>
      </c>
      <c r="DK123" s="378" t="e">
        <f t="shared" si="132"/>
        <v>#DIV/0!</v>
      </c>
      <c r="DL123" s="378" t="e">
        <f t="shared" si="132"/>
        <v>#DIV/0!</v>
      </c>
      <c r="DM123" s="378" t="e">
        <f t="shared" si="132"/>
        <v>#DIV/0!</v>
      </c>
      <c r="DN123" s="378" t="e">
        <f t="shared" si="132"/>
        <v>#DIV/0!</v>
      </c>
      <c r="DO123" s="378" t="e">
        <f t="shared" si="132"/>
        <v>#DIV/0!</v>
      </c>
      <c r="DP123" s="378" t="e">
        <f t="shared" si="132"/>
        <v>#DIV/0!</v>
      </c>
      <c r="DQ123" s="378" t="e">
        <f t="shared" si="132"/>
        <v>#DIV/0!</v>
      </c>
      <c r="DR123" s="378" t="e">
        <f t="shared" si="132"/>
        <v>#DIV/0!</v>
      </c>
      <c r="DS123" s="378" t="e">
        <f t="shared" si="132"/>
        <v>#DIV/0!</v>
      </c>
      <c r="DT123" s="378" t="e">
        <f t="shared" si="132"/>
        <v>#DIV/0!</v>
      </c>
      <c r="DU123" s="378" t="e">
        <f t="shared" si="132"/>
        <v>#DIV/0!</v>
      </c>
      <c r="DV123" s="378" t="e">
        <f t="shared" si="132"/>
        <v>#DIV/0!</v>
      </c>
      <c r="DW123" s="378" t="e">
        <f t="shared" si="132"/>
        <v>#DIV/0!</v>
      </c>
      <c r="DX123" s="378" t="e">
        <f t="shared" si="132"/>
        <v>#DIV/0!</v>
      </c>
      <c r="DY123" s="378" t="e">
        <f t="shared" si="132"/>
        <v>#DIV/0!</v>
      </c>
      <c r="DZ123" s="378" t="e">
        <f t="shared" si="132"/>
        <v>#DIV/0!</v>
      </c>
      <c r="EA123" s="378" t="e">
        <f t="shared" si="132"/>
        <v>#DIV/0!</v>
      </c>
      <c r="EB123" s="378" t="e">
        <f t="shared" si="132"/>
        <v>#DIV/0!</v>
      </c>
      <c r="EC123" s="378" t="e">
        <f t="shared" si="132"/>
        <v>#DIV/0!</v>
      </c>
      <c r="ED123" s="378" t="e">
        <f t="shared" si="132"/>
        <v>#DIV/0!</v>
      </c>
      <c r="EE123" s="378" t="e">
        <f t="shared" si="132"/>
        <v>#DIV/0!</v>
      </c>
      <c r="EF123" s="378" t="e">
        <f t="shared" si="132"/>
        <v>#DIV/0!</v>
      </c>
      <c r="EG123" s="378" t="e">
        <f t="shared" si="132"/>
        <v>#DIV/0!</v>
      </c>
      <c r="EH123" s="378" t="e">
        <f t="shared" si="132"/>
        <v>#DIV/0!</v>
      </c>
      <c r="EI123" s="378" t="e">
        <f t="shared" si="132"/>
        <v>#DIV/0!</v>
      </c>
      <c r="EJ123" s="378" t="e">
        <f t="shared" si="132"/>
        <v>#DIV/0!</v>
      </c>
      <c r="EK123" s="378" t="e">
        <f t="shared" si="132"/>
        <v>#DIV/0!</v>
      </c>
      <c r="EL123" s="378" t="e">
        <f t="shared" si="132"/>
        <v>#DIV/0!</v>
      </c>
      <c r="EM123" s="378" t="e">
        <f t="shared" si="132"/>
        <v>#DIV/0!</v>
      </c>
      <c r="EN123" s="378" t="e">
        <f t="shared" si="132"/>
        <v>#DIV/0!</v>
      </c>
      <c r="EO123" s="378" t="e">
        <f t="shared" si="132"/>
        <v>#DIV/0!</v>
      </c>
      <c r="EP123" s="378" t="e">
        <f t="shared" si="132"/>
        <v>#DIV/0!</v>
      </c>
      <c r="EQ123" s="378" t="e">
        <f t="shared" si="132"/>
        <v>#DIV/0!</v>
      </c>
      <c r="ER123" s="378" t="e">
        <f t="shared" si="132"/>
        <v>#DIV/0!</v>
      </c>
      <c r="ES123" s="378" t="e">
        <f t="shared" si="132"/>
        <v>#DIV/0!</v>
      </c>
      <c r="ET123" s="378" t="e">
        <f t="shared" si="132"/>
        <v>#DIV/0!</v>
      </c>
      <c r="EU123" s="378" t="e">
        <f t="shared" si="132"/>
        <v>#DIV/0!</v>
      </c>
      <c r="EV123" s="378" t="e">
        <f t="shared" si="132"/>
        <v>#DIV/0!</v>
      </c>
      <c r="EW123" s="378" t="e">
        <f t="shared" si="132"/>
        <v>#DIV/0!</v>
      </c>
      <c r="EX123" s="378" t="e">
        <f t="shared" si="132"/>
        <v>#DIV/0!</v>
      </c>
      <c r="EY123" s="378" t="e">
        <f t="shared" si="132"/>
        <v>#DIV/0!</v>
      </c>
      <c r="EZ123" s="378" t="e">
        <f t="shared" si="132"/>
        <v>#DIV/0!</v>
      </c>
      <c r="FA123" s="378" t="e">
        <f t="shared" si="132"/>
        <v>#DIV/0!</v>
      </c>
      <c r="FB123" s="378" t="e">
        <f t="shared" si="132"/>
        <v>#DIV/0!</v>
      </c>
      <c r="FC123" s="378" t="e">
        <f t="shared" si="132"/>
        <v>#DIV/0!</v>
      </c>
      <c r="FD123" s="378" t="e">
        <f t="shared" si="132"/>
        <v>#DIV/0!</v>
      </c>
      <c r="FE123" s="378" t="e">
        <f t="shared" si="132"/>
        <v>#DIV/0!</v>
      </c>
      <c r="FF123" s="378" t="e">
        <f t="shared" si="132"/>
        <v>#DIV/0!</v>
      </c>
      <c r="FG123" s="378" t="e">
        <f t="shared" si="132"/>
        <v>#DIV/0!</v>
      </c>
      <c r="FH123" s="378" t="e">
        <f t="shared" si="132"/>
        <v>#DIV/0!</v>
      </c>
      <c r="FI123" s="378" t="e">
        <f t="shared" si="132"/>
        <v>#DIV/0!</v>
      </c>
      <c r="FJ123" s="378" t="e">
        <f t="shared" si="132"/>
        <v>#DIV/0!</v>
      </c>
      <c r="FK123" s="378" t="e">
        <f t="shared" si="132"/>
        <v>#DIV/0!</v>
      </c>
      <c r="FL123" s="378" t="e">
        <f t="shared" si="132"/>
        <v>#DIV/0!</v>
      </c>
      <c r="FM123" s="378" t="e">
        <f t="shared" si="132"/>
        <v>#DIV/0!</v>
      </c>
      <c r="FN123" s="378" t="e">
        <f t="shared" si="132"/>
        <v>#DIV/0!</v>
      </c>
      <c r="FO123" s="378" t="e">
        <f t="shared" si="132"/>
        <v>#DIV/0!</v>
      </c>
      <c r="FP123" s="378" t="e">
        <f t="shared" si="132"/>
        <v>#DIV/0!</v>
      </c>
      <c r="FQ123" s="378" t="e">
        <f t="shared" ref="FQ123:IB123" si="133">ROUND(AVERAGE(FQ77:FQ85),10)</f>
        <v>#DIV/0!</v>
      </c>
      <c r="FR123" s="378" t="e">
        <f t="shared" si="133"/>
        <v>#DIV/0!</v>
      </c>
      <c r="FS123" s="378" t="e">
        <f t="shared" si="133"/>
        <v>#DIV/0!</v>
      </c>
      <c r="FT123" s="378" t="e">
        <f t="shared" si="133"/>
        <v>#DIV/0!</v>
      </c>
      <c r="FU123" s="378" t="e">
        <f t="shared" si="133"/>
        <v>#DIV/0!</v>
      </c>
      <c r="FV123" s="378" t="e">
        <f t="shared" si="133"/>
        <v>#DIV/0!</v>
      </c>
      <c r="FW123" s="378" t="e">
        <f t="shared" si="133"/>
        <v>#DIV/0!</v>
      </c>
      <c r="FX123" s="378" t="e">
        <f t="shared" si="133"/>
        <v>#DIV/0!</v>
      </c>
      <c r="FY123" s="378" t="e">
        <f t="shared" si="133"/>
        <v>#DIV/0!</v>
      </c>
      <c r="FZ123" s="378" t="e">
        <f t="shared" si="133"/>
        <v>#DIV/0!</v>
      </c>
      <c r="GA123" s="378" t="e">
        <f t="shared" si="133"/>
        <v>#DIV/0!</v>
      </c>
      <c r="GB123" s="378" t="e">
        <f t="shared" si="133"/>
        <v>#DIV/0!</v>
      </c>
      <c r="GC123" s="378" t="e">
        <f t="shared" si="133"/>
        <v>#DIV/0!</v>
      </c>
      <c r="GD123" s="378" t="e">
        <f t="shared" si="133"/>
        <v>#DIV/0!</v>
      </c>
      <c r="GE123" s="378" t="e">
        <f t="shared" si="133"/>
        <v>#DIV/0!</v>
      </c>
      <c r="GF123" s="378" t="e">
        <f t="shared" si="133"/>
        <v>#DIV/0!</v>
      </c>
      <c r="GG123" s="378" t="e">
        <f t="shared" si="133"/>
        <v>#DIV/0!</v>
      </c>
      <c r="GH123" s="378" t="e">
        <f t="shared" si="133"/>
        <v>#DIV/0!</v>
      </c>
      <c r="GI123" s="378" t="e">
        <f t="shared" si="133"/>
        <v>#DIV/0!</v>
      </c>
      <c r="GJ123" s="378" t="e">
        <f t="shared" si="133"/>
        <v>#DIV/0!</v>
      </c>
      <c r="GK123" s="378" t="e">
        <f t="shared" si="133"/>
        <v>#DIV/0!</v>
      </c>
      <c r="GL123" s="378" t="e">
        <f t="shared" si="133"/>
        <v>#DIV/0!</v>
      </c>
      <c r="GM123" s="378" t="e">
        <f t="shared" si="133"/>
        <v>#DIV/0!</v>
      </c>
      <c r="GN123" s="378" t="e">
        <f t="shared" si="133"/>
        <v>#DIV/0!</v>
      </c>
      <c r="GO123" s="378" t="e">
        <f t="shared" si="133"/>
        <v>#DIV/0!</v>
      </c>
      <c r="GP123" s="378" t="e">
        <f t="shared" si="133"/>
        <v>#DIV/0!</v>
      </c>
      <c r="GQ123" s="378" t="e">
        <f t="shared" si="133"/>
        <v>#DIV/0!</v>
      </c>
      <c r="GR123" s="378" t="e">
        <f t="shared" si="133"/>
        <v>#DIV/0!</v>
      </c>
      <c r="GS123" s="378" t="e">
        <f t="shared" si="133"/>
        <v>#DIV/0!</v>
      </c>
      <c r="GT123" s="378" t="e">
        <f t="shared" si="133"/>
        <v>#DIV/0!</v>
      </c>
      <c r="GU123" s="378" t="e">
        <f t="shared" si="133"/>
        <v>#DIV/0!</v>
      </c>
      <c r="GV123" s="378" t="e">
        <f t="shared" si="133"/>
        <v>#DIV/0!</v>
      </c>
      <c r="GW123" s="378" t="e">
        <f t="shared" si="133"/>
        <v>#DIV/0!</v>
      </c>
      <c r="GX123" s="378" t="e">
        <f t="shared" si="133"/>
        <v>#DIV/0!</v>
      </c>
      <c r="GY123" s="378" t="e">
        <f t="shared" si="133"/>
        <v>#DIV/0!</v>
      </c>
      <c r="GZ123" s="378" t="e">
        <f t="shared" si="133"/>
        <v>#DIV/0!</v>
      </c>
      <c r="HA123" s="378" t="e">
        <f t="shared" si="133"/>
        <v>#DIV/0!</v>
      </c>
      <c r="HB123" s="378" t="e">
        <f t="shared" si="133"/>
        <v>#DIV/0!</v>
      </c>
      <c r="HC123" s="378" t="e">
        <f t="shared" si="133"/>
        <v>#DIV/0!</v>
      </c>
      <c r="HD123" s="378" t="e">
        <f t="shared" si="133"/>
        <v>#DIV/0!</v>
      </c>
      <c r="HE123" s="378" t="e">
        <f t="shared" si="133"/>
        <v>#DIV/0!</v>
      </c>
      <c r="HF123" s="378" t="e">
        <f t="shared" si="133"/>
        <v>#DIV/0!</v>
      </c>
      <c r="HG123" s="378" t="e">
        <f t="shared" si="133"/>
        <v>#DIV/0!</v>
      </c>
      <c r="HH123" s="378" t="e">
        <f t="shared" si="133"/>
        <v>#DIV/0!</v>
      </c>
      <c r="HI123" s="378" t="e">
        <f t="shared" si="133"/>
        <v>#DIV/0!</v>
      </c>
      <c r="HJ123" s="378" t="e">
        <f t="shared" si="133"/>
        <v>#DIV/0!</v>
      </c>
      <c r="HK123" s="378" t="e">
        <f t="shared" si="133"/>
        <v>#DIV/0!</v>
      </c>
      <c r="HL123" s="378" t="e">
        <f t="shared" si="133"/>
        <v>#DIV/0!</v>
      </c>
      <c r="HM123" s="378" t="e">
        <f t="shared" si="133"/>
        <v>#DIV/0!</v>
      </c>
      <c r="HN123" s="378" t="e">
        <f t="shared" si="133"/>
        <v>#DIV/0!</v>
      </c>
      <c r="HO123" s="378" t="e">
        <f t="shared" si="133"/>
        <v>#DIV/0!</v>
      </c>
      <c r="HP123" s="378" t="e">
        <f t="shared" si="133"/>
        <v>#DIV/0!</v>
      </c>
      <c r="HQ123" s="378" t="e">
        <f t="shared" si="133"/>
        <v>#DIV/0!</v>
      </c>
      <c r="HR123" s="378" t="e">
        <f t="shared" si="133"/>
        <v>#DIV/0!</v>
      </c>
      <c r="HS123" s="378" t="e">
        <f t="shared" si="133"/>
        <v>#DIV/0!</v>
      </c>
      <c r="HT123" s="378" t="e">
        <f t="shared" si="133"/>
        <v>#DIV/0!</v>
      </c>
      <c r="HU123" s="378" t="e">
        <f t="shared" si="133"/>
        <v>#DIV/0!</v>
      </c>
      <c r="HV123" s="378" t="e">
        <f t="shared" si="133"/>
        <v>#DIV/0!</v>
      </c>
      <c r="HW123" s="378" t="e">
        <f t="shared" si="133"/>
        <v>#DIV/0!</v>
      </c>
      <c r="HX123" s="378" t="e">
        <f t="shared" si="133"/>
        <v>#DIV/0!</v>
      </c>
      <c r="HY123" s="378" t="e">
        <f t="shared" si="133"/>
        <v>#DIV/0!</v>
      </c>
      <c r="HZ123" s="378" t="e">
        <f t="shared" si="133"/>
        <v>#DIV/0!</v>
      </c>
      <c r="IA123" s="378" t="e">
        <f t="shared" si="133"/>
        <v>#DIV/0!</v>
      </c>
      <c r="IB123" s="378" t="e">
        <f t="shared" si="133"/>
        <v>#DIV/0!</v>
      </c>
      <c r="IC123" s="378" t="e">
        <f t="shared" ref="IC123:KN123" si="134">ROUND(AVERAGE(IC77:IC85),10)</f>
        <v>#DIV/0!</v>
      </c>
      <c r="ID123" s="378" t="e">
        <f t="shared" si="134"/>
        <v>#DIV/0!</v>
      </c>
      <c r="IE123" s="378" t="e">
        <f t="shared" si="134"/>
        <v>#DIV/0!</v>
      </c>
      <c r="IF123" s="378" t="e">
        <f t="shared" si="134"/>
        <v>#DIV/0!</v>
      </c>
      <c r="IG123" s="378" t="e">
        <f t="shared" si="134"/>
        <v>#DIV/0!</v>
      </c>
      <c r="IH123" s="378" t="e">
        <f t="shared" si="134"/>
        <v>#DIV/0!</v>
      </c>
      <c r="II123" s="378" t="e">
        <f t="shared" si="134"/>
        <v>#DIV/0!</v>
      </c>
      <c r="IJ123" s="378" t="e">
        <f t="shared" si="134"/>
        <v>#DIV/0!</v>
      </c>
      <c r="IK123" s="378" t="e">
        <f t="shared" si="134"/>
        <v>#DIV/0!</v>
      </c>
      <c r="IL123" s="378" t="e">
        <f t="shared" si="134"/>
        <v>#DIV/0!</v>
      </c>
      <c r="IM123" s="378" t="e">
        <f t="shared" si="134"/>
        <v>#DIV/0!</v>
      </c>
      <c r="IN123" s="378" t="e">
        <f t="shared" si="134"/>
        <v>#DIV/0!</v>
      </c>
      <c r="IO123" s="378" t="e">
        <f t="shared" si="134"/>
        <v>#DIV/0!</v>
      </c>
      <c r="IP123" s="378" t="e">
        <f t="shared" si="134"/>
        <v>#DIV/0!</v>
      </c>
      <c r="IQ123" s="378" t="e">
        <f t="shared" si="134"/>
        <v>#DIV/0!</v>
      </c>
      <c r="IR123" s="378" t="e">
        <f t="shared" si="134"/>
        <v>#DIV/0!</v>
      </c>
      <c r="IS123" s="378" t="e">
        <f t="shared" si="134"/>
        <v>#DIV/0!</v>
      </c>
      <c r="IT123" s="378" t="e">
        <f t="shared" si="134"/>
        <v>#DIV/0!</v>
      </c>
      <c r="IU123" s="378" t="e">
        <f t="shared" si="134"/>
        <v>#DIV/0!</v>
      </c>
      <c r="IV123" s="378" t="e">
        <f t="shared" si="134"/>
        <v>#DIV/0!</v>
      </c>
      <c r="IW123" s="378" t="e">
        <f t="shared" si="134"/>
        <v>#DIV/0!</v>
      </c>
      <c r="IX123" s="378" t="e">
        <f t="shared" si="134"/>
        <v>#DIV/0!</v>
      </c>
      <c r="IY123" s="378" t="e">
        <f t="shared" si="134"/>
        <v>#DIV/0!</v>
      </c>
      <c r="IZ123" s="378" t="e">
        <f t="shared" si="134"/>
        <v>#DIV/0!</v>
      </c>
      <c r="JA123" s="378" t="e">
        <f t="shared" si="134"/>
        <v>#DIV/0!</v>
      </c>
      <c r="JB123" s="378" t="e">
        <f t="shared" si="134"/>
        <v>#DIV/0!</v>
      </c>
      <c r="JC123" s="378" t="e">
        <f t="shared" si="134"/>
        <v>#DIV/0!</v>
      </c>
      <c r="JD123" s="378" t="e">
        <f t="shared" si="134"/>
        <v>#DIV/0!</v>
      </c>
      <c r="JE123" s="378" t="e">
        <f t="shared" si="134"/>
        <v>#DIV/0!</v>
      </c>
      <c r="JF123" s="378" t="e">
        <f t="shared" si="134"/>
        <v>#DIV/0!</v>
      </c>
      <c r="JG123" s="378" t="e">
        <f t="shared" si="134"/>
        <v>#DIV/0!</v>
      </c>
      <c r="JH123" s="378" t="e">
        <f t="shared" si="134"/>
        <v>#DIV/0!</v>
      </c>
      <c r="JI123" s="378" t="e">
        <f t="shared" si="134"/>
        <v>#DIV/0!</v>
      </c>
      <c r="JJ123" s="378" t="e">
        <f t="shared" si="134"/>
        <v>#DIV/0!</v>
      </c>
      <c r="JK123" s="378" t="e">
        <f t="shared" si="134"/>
        <v>#DIV/0!</v>
      </c>
      <c r="JL123" s="378" t="e">
        <f t="shared" si="134"/>
        <v>#DIV/0!</v>
      </c>
      <c r="JM123" s="378" t="e">
        <f t="shared" si="134"/>
        <v>#DIV/0!</v>
      </c>
      <c r="JN123" s="378" t="e">
        <f t="shared" si="134"/>
        <v>#DIV/0!</v>
      </c>
      <c r="JO123" s="378" t="e">
        <f t="shared" si="134"/>
        <v>#DIV/0!</v>
      </c>
      <c r="JP123" s="378" t="e">
        <f t="shared" si="134"/>
        <v>#DIV/0!</v>
      </c>
      <c r="JQ123" s="378" t="e">
        <f t="shared" si="134"/>
        <v>#DIV/0!</v>
      </c>
      <c r="JR123" s="378" t="e">
        <f t="shared" si="134"/>
        <v>#DIV/0!</v>
      </c>
      <c r="JS123" s="378" t="e">
        <f t="shared" si="134"/>
        <v>#DIV/0!</v>
      </c>
      <c r="JT123" s="378" t="e">
        <f t="shared" si="134"/>
        <v>#DIV/0!</v>
      </c>
      <c r="JU123" s="378" t="e">
        <f t="shared" si="134"/>
        <v>#DIV/0!</v>
      </c>
      <c r="JV123" s="378" t="e">
        <f t="shared" si="134"/>
        <v>#DIV/0!</v>
      </c>
      <c r="JW123" s="378" t="e">
        <f t="shared" si="134"/>
        <v>#DIV/0!</v>
      </c>
      <c r="JX123" s="378" t="e">
        <f t="shared" si="134"/>
        <v>#DIV/0!</v>
      </c>
      <c r="JY123" s="378" t="e">
        <f t="shared" si="134"/>
        <v>#DIV/0!</v>
      </c>
      <c r="JZ123" s="378" t="e">
        <f t="shared" si="134"/>
        <v>#DIV/0!</v>
      </c>
      <c r="KA123" s="378" t="e">
        <f t="shared" si="134"/>
        <v>#DIV/0!</v>
      </c>
      <c r="KB123" s="378" t="e">
        <f t="shared" si="134"/>
        <v>#DIV/0!</v>
      </c>
      <c r="KC123" s="378" t="e">
        <f t="shared" si="134"/>
        <v>#DIV/0!</v>
      </c>
      <c r="KD123" s="378" t="e">
        <f t="shared" si="134"/>
        <v>#DIV/0!</v>
      </c>
      <c r="KE123" s="378" t="e">
        <f t="shared" si="134"/>
        <v>#DIV/0!</v>
      </c>
      <c r="KF123" s="378" t="e">
        <f t="shared" si="134"/>
        <v>#DIV/0!</v>
      </c>
      <c r="KG123" s="378" t="e">
        <f t="shared" si="134"/>
        <v>#DIV/0!</v>
      </c>
      <c r="KH123" s="378" t="e">
        <f t="shared" si="134"/>
        <v>#DIV/0!</v>
      </c>
      <c r="KI123" s="378" t="e">
        <f t="shared" si="134"/>
        <v>#DIV/0!</v>
      </c>
      <c r="KJ123" s="378" t="e">
        <f t="shared" si="134"/>
        <v>#DIV/0!</v>
      </c>
      <c r="KK123" s="378" t="e">
        <f t="shared" si="134"/>
        <v>#DIV/0!</v>
      </c>
      <c r="KL123" s="378" t="e">
        <f t="shared" si="134"/>
        <v>#DIV/0!</v>
      </c>
      <c r="KM123" s="378" t="e">
        <f t="shared" si="134"/>
        <v>#DIV/0!</v>
      </c>
      <c r="KN123" s="378" t="e">
        <f t="shared" si="134"/>
        <v>#DIV/0!</v>
      </c>
      <c r="KO123" s="378" t="e">
        <f t="shared" ref="KO123:MZ123" si="135">ROUND(AVERAGE(KO77:KO85),10)</f>
        <v>#DIV/0!</v>
      </c>
      <c r="KP123" s="378" t="e">
        <f t="shared" si="135"/>
        <v>#DIV/0!</v>
      </c>
      <c r="KQ123" s="378" t="e">
        <f t="shared" si="135"/>
        <v>#DIV/0!</v>
      </c>
      <c r="KR123" s="378" t="e">
        <f t="shared" si="135"/>
        <v>#DIV/0!</v>
      </c>
      <c r="KS123" s="378" t="e">
        <f t="shared" si="135"/>
        <v>#DIV/0!</v>
      </c>
      <c r="KT123" s="378" t="e">
        <f t="shared" si="135"/>
        <v>#DIV/0!</v>
      </c>
      <c r="KU123" s="378" t="e">
        <f t="shared" si="135"/>
        <v>#DIV/0!</v>
      </c>
      <c r="KV123" s="378" t="e">
        <f t="shared" si="135"/>
        <v>#DIV/0!</v>
      </c>
      <c r="KW123" s="378" t="e">
        <f t="shared" si="135"/>
        <v>#DIV/0!</v>
      </c>
      <c r="KX123" s="378" t="e">
        <f t="shared" si="135"/>
        <v>#DIV/0!</v>
      </c>
      <c r="KY123" s="378" t="e">
        <f t="shared" si="135"/>
        <v>#DIV/0!</v>
      </c>
      <c r="KZ123" s="378" t="e">
        <f t="shared" si="135"/>
        <v>#DIV/0!</v>
      </c>
      <c r="LA123" s="378" t="e">
        <f t="shared" si="135"/>
        <v>#DIV/0!</v>
      </c>
      <c r="LB123" s="378" t="e">
        <f t="shared" si="135"/>
        <v>#DIV/0!</v>
      </c>
      <c r="LC123" s="378" t="e">
        <f t="shared" si="135"/>
        <v>#DIV/0!</v>
      </c>
      <c r="LD123" s="378" t="e">
        <f t="shared" si="135"/>
        <v>#DIV/0!</v>
      </c>
      <c r="LE123" s="378" t="e">
        <f t="shared" si="135"/>
        <v>#DIV/0!</v>
      </c>
      <c r="LF123" s="378" t="e">
        <f t="shared" si="135"/>
        <v>#DIV/0!</v>
      </c>
      <c r="LG123" s="378" t="e">
        <f t="shared" si="135"/>
        <v>#DIV/0!</v>
      </c>
      <c r="LH123" s="378" t="e">
        <f t="shared" si="135"/>
        <v>#DIV/0!</v>
      </c>
      <c r="LI123" s="378" t="e">
        <f t="shared" si="135"/>
        <v>#DIV/0!</v>
      </c>
      <c r="LJ123" s="378" t="e">
        <f t="shared" si="135"/>
        <v>#DIV/0!</v>
      </c>
      <c r="LK123" s="378" t="e">
        <f t="shared" si="135"/>
        <v>#DIV/0!</v>
      </c>
      <c r="LL123" s="378" t="e">
        <f t="shared" si="135"/>
        <v>#DIV/0!</v>
      </c>
      <c r="LM123" s="378" t="e">
        <f t="shared" si="135"/>
        <v>#DIV/0!</v>
      </c>
      <c r="LN123" s="378" t="e">
        <f t="shared" si="135"/>
        <v>#DIV/0!</v>
      </c>
      <c r="LO123" s="378" t="e">
        <f t="shared" si="135"/>
        <v>#DIV/0!</v>
      </c>
      <c r="LP123" s="378" t="e">
        <f t="shared" si="135"/>
        <v>#DIV/0!</v>
      </c>
      <c r="LQ123" s="378" t="e">
        <f t="shared" si="135"/>
        <v>#DIV/0!</v>
      </c>
      <c r="LR123" s="378" t="e">
        <f t="shared" si="135"/>
        <v>#DIV/0!</v>
      </c>
      <c r="LS123" s="378" t="e">
        <f t="shared" si="135"/>
        <v>#DIV/0!</v>
      </c>
      <c r="LT123" s="378" t="e">
        <f t="shared" si="135"/>
        <v>#DIV/0!</v>
      </c>
      <c r="LU123" s="378" t="e">
        <f t="shared" si="135"/>
        <v>#DIV/0!</v>
      </c>
      <c r="LV123" s="378" t="e">
        <f t="shared" si="135"/>
        <v>#DIV/0!</v>
      </c>
      <c r="LW123" s="378" t="e">
        <f t="shared" si="135"/>
        <v>#DIV/0!</v>
      </c>
      <c r="LX123" s="378" t="e">
        <f t="shared" si="135"/>
        <v>#DIV/0!</v>
      </c>
      <c r="LY123" s="378" t="e">
        <f t="shared" si="135"/>
        <v>#DIV/0!</v>
      </c>
      <c r="LZ123" s="378" t="e">
        <f t="shared" si="135"/>
        <v>#DIV/0!</v>
      </c>
      <c r="MA123" s="378" t="e">
        <f t="shared" si="135"/>
        <v>#DIV/0!</v>
      </c>
      <c r="MB123" s="378" t="e">
        <f t="shared" si="135"/>
        <v>#DIV/0!</v>
      </c>
      <c r="MC123" s="378" t="e">
        <f t="shared" si="135"/>
        <v>#DIV/0!</v>
      </c>
      <c r="MD123" s="378" t="e">
        <f t="shared" si="135"/>
        <v>#DIV/0!</v>
      </c>
      <c r="ME123" s="378" t="e">
        <f t="shared" si="135"/>
        <v>#DIV/0!</v>
      </c>
      <c r="MF123" s="378" t="e">
        <f t="shared" si="135"/>
        <v>#DIV/0!</v>
      </c>
      <c r="MG123" s="378" t="e">
        <f t="shared" si="135"/>
        <v>#DIV/0!</v>
      </c>
      <c r="MH123" s="378" t="e">
        <f t="shared" si="135"/>
        <v>#DIV/0!</v>
      </c>
      <c r="MI123" s="378" t="e">
        <f t="shared" si="135"/>
        <v>#DIV/0!</v>
      </c>
      <c r="MJ123" s="378" t="e">
        <f t="shared" si="135"/>
        <v>#DIV/0!</v>
      </c>
      <c r="MK123" s="378" t="e">
        <f t="shared" si="135"/>
        <v>#DIV/0!</v>
      </c>
      <c r="ML123" s="378" t="e">
        <f t="shared" si="135"/>
        <v>#DIV/0!</v>
      </c>
      <c r="MM123" s="378" t="e">
        <f t="shared" si="135"/>
        <v>#DIV/0!</v>
      </c>
      <c r="MN123" s="378" t="e">
        <f t="shared" si="135"/>
        <v>#DIV/0!</v>
      </c>
      <c r="MO123" s="378" t="e">
        <f t="shared" si="135"/>
        <v>#DIV/0!</v>
      </c>
      <c r="MP123" s="378" t="e">
        <f t="shared" si="135"/>
        <v>#DIV/0!</v>
      </c>
      <c r="MQ123" s="378" t="e">
        <f t="shared" si="135"/>
        <v>#DIV/0!</v>
      </c>
      <c r="MR123" s="378" t="e">
        <f t="shared" si="135"/>
        <v>#DIV/0!</v>
      </c>
      <c r="MS123" s="378" t="e">
        <f t="shared" si="135"/>
        <v>#DIV/0!</v>
      </c>
      <c r="MT123" s="378" t="e">
        <f t="shared" si="135"/>
        <v>#DIV/0!</v>
      </c>
      <c r="MU123" s="378" t="e">
        <f t="shared" si="135"/>
        <v>#DIV/0!</v>
      </c>
      <c r="MV123" s="378" t="e">
        <f t="shared" si="135"/>
        <v>#DIV/0!</v>
      </c>
      <c r="MW123" s="378" t="e">
        <f t="shared" si="135"/>
        <v>#DIV/0!</v>
      </c>
      <c r="MX123" s="378" t="e">
        <f t="shared" si="135"/>
        <v>#DIV/0!</v>
      </c>
      <c r="MY123" s="378" t="e">
        <f t="shared" si="135"/>
        <v>#DIV/0!</v>
      </c>
      <c r="MZ123" s="378" t="e">
        <f t="shared" si="135"/>
        <v>#DIV/0!</v>
      </c>
      <c r="NA123" s="378" t="e">
        <f t="shared" ref="NA123:PL123" si="136">ROUND(AVERAGE(NA77:NA85),10)</f>
        <v>#DIV/0!</v>
      </c>
      <c r="NB123" s="378" t="e">
        <f t="shared" si="136"/>
        <v>#DIV/0!</v>
      </c>
      <c r="NC123" s="378" t="e">
        <f t="shared" si="136"/>
        <v>#DIV/0!</v>
      </c>
      <c r="ND123" s="378" t="e">
        <f t="shared" si="136"/>
        <v>#DIV/0!</v>
      </c>
      <c r="NE123" s="378" t="e">
        <f t="shared" si="136"/>
        <v>#DIV/0!</v>
      </c>
      <c r="NF123" s="378" t="e">
        <f t="shared" si="136"/>
        <v>#DIV/0!</v>
      </c>
      <c r="NG123" s="378" t="e">
        <f t="shared" si="136"/>
        <v>#DIV/0!</v>
      </c>
      <c r="NH123" s="378" t="e">
        <f t="shared" si="136"/>
        <v>#DIV/0!</v>
      </c>
      <c r="NI123" s="378" t="e">
        <f t="shared" si="136"/>
        <v>#DIV/0!</v>
      </c>
      <c r="NJ123" s="378" t="e">
        <f t="shared" si="136"/>
        <v>#DIV/0!</v>
      </c>
      <c r="NK123" s="378" t="e">
        <f t="shared" si="136"/>
        <v>#DIV/0!</v>
      </c>
      <c r="NL123" s="378" t="e">
        <f t="shared" si="136"/>
        <v>#DIV/0!</v>
      </c>
      <c r="NM123" s="378" t="e">
        <f t="shared" si="136"/>
        <v>#DIV/0!</v>
      </c>
      <c r="NN123" s="378" t="e">
        <f t="shared" si="136"/>
        <v>#DIV/0!</v>
      </c>
      <c r="NO123" s="378" t="e">
        <f t="shared" si="136"/>
        <v>#DIV/0!</v>
      </c>
      <c r="NP123" s="378" t="e">
        <f t="shared" si="136"/>
        <v>#DIV/0!</v>
      </c>
      <c r="NQ123" s="378" t="e">
        <f t="shared" si="136"/>
        <v>#DIV/0!</v>
      </c>
      <c r="NR123" s="378" t="e">
        <f t="shared" si="136"/>
        <v>#DIV/0!</v>
      </c>
      <c r="NS123" s="378" t="e">
        <f t="shared" si="136"/>
        <v>#DIV/0!</v>
      </c>
      <c r="NT123" s="378" t="e">
        <f t="shared" si="136"/>
        <v>#DIV/0!</v>
      </c>
      <c r="NU123" s="378" t="e">
        <f t="shared" si="136"/>
        <v>#DIV/0!</v>
      </c>
      <c r="NV123" s="378" t="e">
        <f t="shared" si="136"/>
        <v>#DIV/0!</v>
      </c>
      <c r="NW123" s="378" t="e">
        <f t="shared" si="136"/>
        <v>#DIV/0!</v>
      </c>
      <c r="NX123" s="378" t="e">
        <f t="shared" si="136"/>
        <v>#DIV/0!</v>
      </c>
      <c r="NY123" s="378" t="e">
        <f t="shared" si="136"/>
        <v>#DIV/0!</v>
      </c>
      <c r="NZ123" s="378" t="e">
        <f t="shared" si="136"/>
        <v>#DIV/0!</v>
      </c>
      <c r="OA123" s="378" t="e">
        <f t="shared" si="136"/>
        <v>#DIV/0!</v>
      </c>
      <c r="OB123" s="378" t="e">
        <f t="shared" si="136"/>
        <v>#DIV/0!</v>
      </c>
      <c r="OC123" s="378" t="e">
        <f t="shared" si="136"/>
        <v>#DIV/0!</v>
      </c>
      <c r="OD123" s="378" t="e">
        <f t="shared" si="136"/>
        <v>#DIV/0!</v>
      </c>
      <c r="OE123" s="378" t="e">
        <f t="shared" si="136"/>
        <v>#DIV/0!</v>
      </c>
      <c r="OF123" s="378" t="e">
        <f t="shared" si="136"/>
        <v>#DIV/0!</v>
      </c>
      <c r="OG123" s="378" t="e">
        <f t="shared" si="136"/>
        <v>#DIV/0!</v>
      </c>
      <c r="OH123" s="378" t="e">
        <f t="shared" si="136"/>
        <v>#DIV/0!</v>
      </c>
      <c r="OI123" s="378" t="e">
        <f t="shared" si="136"/>
        <v>#DIV/0!</v>
      </c>
      <c r="OJ123" s="378" t="e">
        <f t="shared" si="136"/>
        <v>#DIV/0!</v>
      </c>
      <c r="OK123" s="378" t="e">
        <f t="shared" si="136"/>
        <v>#DIV/0!</v>
      </c>
      <c r="OL123" s="378" t="e">
        <f t="shared" si="136"/>
        <v>#DIV/0!</v>
      </c>
      <c r="OM123" s="378" t="e">
        <f t="shared" si="136"/>
        <v>#DIV/0!</v>
      </c>
      <c r="ON123" s="378" t="e">
        <f t="shared" si="136"/>
        <v>#DIV/0!</v>
      </c>
      <c r="OO123" s="378" t="e">
        <f t="shared" si="136"/>
        <v>#DIV/0!</v>
      </c>
      <c r="OP123" s="378" t="e">
        <f t="shared" si="136"/>
        <v>#DIV/0!</v>
      </c>
      <c r="OQ123" s="378" t="e">
        <f t="shared" si="136"/>
        <v>#DIV/0!</v>
      </c>
      <c r="OR123" s="378" t="e">
        <f t="shared" si="136"/>
        <v>#DIV/0!</v>
      </c>
      <c r="OS123" s="378" t="e">
        <f t="shared" si="136"/>
        <v>#DIV/0!</v>
      </c>
      <c r="OT123" s="378" t="e">
        <f t="shared" si="136"/>
        <v>#DIV/0!</v>
      </c>
      <c r="OU123" s="378" t="e">
        <f t="shared" si="136"/>
        <v>#DIV/0!</v>
      </c>
      <c r="OV123" s="378" t="e">
        <f t="shared" si="136"/>
        <v>#DIV/0!</v>
      </c>
      <c r="OW123" s="378" t="e">
        <f t="shared" si="136"/>
        <v>#DIV/0!</v>
      </c>
      <c r="OX123" s="378" t="e">
        <f t="shared" si="136"/>
        <v>#DIV/0!</v>
      </c>
      <c r="OY123" s="378" t="e">
        <f t="shared" si="136"/>
        <v>#DIV/0!</v>
      </c>
      <c r="OZ123" s="378" t="e">
        <f t="shared" si="136"/>
        <v>#DIV/0!</v>
      </c>
      <c r="PA123" s="378" t="e">
        <f t="shared" si="136"/>
        <v>#DIV/0!</v>
      </c>
      <c r="PB123" s="378" t="e">
        <f t="shared" si="136"/>
        <v>#DIV/0!</v>
      </c>
      <c r="PC123" s="378" t="e">
        <f t="shared" si="136"/>
        <v>#DIV/0!</v>
      </c>
      <c r="PD123" s="378" t="e">
        <f t="shared" si="136"/>
        <v>#DIV/0!</v>
      </c>
      <c r="PE123" s="378" t="e">
        <f t="shared" si="136"/>
        <v>#DIV/0!</v>
      </c>
      <c r="PF123" s="378" t="e">
        <f t="shared" si="136"/>
        <v>#DIV/0!</v>
      </c>
      <c r="PG123" s="378" t="e">
        <f t="shared" si="136"/>
        <v>#DIV/0!</v>
      </c>
      <c r="PH123" s="378" t="e">
        <f t="shared" si="136"/>
        <v>#DIV/0!</v>
      </c>
      <c r="PI123" s="378" t="e">
        <f t="shared" si="136"/>
        <v>#DIV/0!</v>
      </c>
      <c r="PJ123" s="378" t="e">
        <f t="shared" si="136"/>
        <v>#DIV/0!</v>
      </c>
      <c r="PK123" s="378" t="e">
        <f t="shared" si="136"/>
        <v>#DIV/0!</v>
      </c>
      <c r="PL123" s="378" t="e">
        <f t="shared" si="136"/>
        <v>#DIV/0!</v>
      </c>
      <c r="PM123" s="378" t="e">
        <f t="shared" ref="PM123:RX123" si="137">ROUND(AVERAGE(PM77:PM85),10)</f>
        <v>#DIV/0!</v>
      </c>
      <c r="PN123" s="378" t="e">
        <f t="shared" si="137"/>
        <v>#DIV/0!</v>
      </c>
      <c r="PO123" s="378" t="e">
        <f t="shared" si="137"/>
        <v>#DIV/0!</v>
      </c>
      <c r="PP123" s="378" t="e">
        <f t="shared" si="137"/>
        <v>#DIV/0!</v>
      </c>
      <c r="PQ123" s="378" t="e">
        <f t="shared" si="137"/>
        <v>#DIV/0!</v>
      </c>
      <c r="PR123" s="378" t="e">
        <f t="shared" si="137"/>
        <v>#DIV/0!</v>
      </c>
      <c r="PS123" s="378" t="e">
        <f t="shared" si="137"/>
        <v>#DIV/0!</v>
      </c>
      <c r="PT123" s="378" t="e">
        <f t="shared" si="137"/>
        <v>#DIV/0!</v>
      </c>
      <c r="PU123" s="378" t="e">
        <f t="shared" si="137"/>
        <v>#DIV/0!</v>
      </c>
      <c r="PV123" s="378" t="e">
        <f t="shared" si="137"/>
        <v>#DIV/0!</v>
      </c>
      <c r="PW123" s="378" t="e">
        <f t="shared" si="137"/>
        <v>#DIV/0!</v>
      </c>
      <c r="PX123" s="378" t="e">
        <f t="shared" si="137"/>
        <v>#DIV/0!</v>
      </c>
      <c r="PY123" s="378" t="e">
        <f t="shared" si="137"/>
        <v>#DIV/0!</v>
      </c>
      <c r="PZ123" s="378" t="e">
        <f t="shared" si="137"/>
        <v>#DIV/0!</v>
      </c>
      <c r="QA123" s="378" t="e">
        <f t="shared" si="137"/>
        <v>#DIV/0!</v>
      </c>
      <c r="QB123" s="378" t="e">
        <f t="shared" si="137"/>
        <v>#DIV/0!</v>
      </c>
      <c r="QC123" s="378" t="e">
        <f t="shared" si="137"/>
        <v>#DIV/0!</v>
      </c>
      <c r="QD123" s="378" t="e">
        <f t="shared" si="137"/>
        <v>#DIV/0!</v>
      </c>
      <c r="QE123" s="378" t="e">
        <f t="shared" si="137"/>
        <v>#DIV/0!</v>
      </c>
      <c r="QF123" s="378" t="e">
        <f t="shared" si="137"/>
        <v>#DIV/0!</v>
      </c>
      <c r="QG123" s="378" t="e">
        <f t="shared" si="137"/>
        <v>#DIV/0!</v>
      </c>
      <c r="QH123" s="378" t="e">
        <f t="shared" si="137"/>
        <v>#DIV/0!</v>
      </c>
      <c r="QI123" s="378" t="e">
        <f t="shared" si="137"/>
        <v>#DIV/0!</v>
      </c>
      <c r="QJ123" s="378" t="e">
        <f t="shared" si="137"/>
        <v>#DIV/0!</v>
      </c>
      <c r="QK123" s="378" t="e">
        <f t="shared" si="137"/>
        <v>#DIV/0!</v>
      </c>
      <c r="QL123" s="378" t="e">
        <f t="shared" si="137"/>
        <v>#DIV/0!</v>
      </c>
      <c r="QM123" s="378" t="e">
        <f t="shared" si="137"/>
        <v>#DIV/0!</v>
      </c>
      <c r="QN123" s="378" t="e">
        <f t="shared" si="137"/>
        <v>#DIV/0!</v>
      </c>
      <c r="QO123" s="378" t="e">
        <f t="shared" si="137"/>
        <v>#DIV/0!</v>
      </c>
      <c r="QP123" s="378" t="e">
        <f t="shared" si="137"/>
        <v>#DIV/0!</v>
      </c>
      <c r="QQ123" s="378" t="e">
        <f t="shared" si="137"/>
        <v>#DIV/0!</v>
      </c>
      <c r="QR123" s="378" t="e">
        <f t="shared" si="137"/>
        <v>#DIV/0!</v>
      </c>
      <c r="QS123" s="378" t="e">
        <f t="shared" si="137"/>
        <v>#DIV/0!</v>
      </c>
      <c r="QT123" s="378" t="e">
        <f t="shared" si="137"/>
        <v>#DIV/0!</v>
      </c>
      <c r="QU123" s="378" t="e">
        <f t="shared" si="137"/>
        <v>#DIV/0!</v>
      </c>
      <c r="QV123" s="378" t="e">
        <f t="shared" si="137"/>
        <v>#DIV/0!</v>
      </c>
      <c r="QW123" s="378" t="e">
        <f t="shared" si="137"/>
        <v>#DIV/0!</v>
      </c>
      <c r="QX123" s="378" t="e">
        <f t="shared" si="137"/>
        <v>#DIV/0!</v>
      </c>
      <c r="QY123" s="378" t="e">
        <f t="shared" si="137"/>
        <v>#DIV/0!</v>
      </c>
      <c r="QZ123" s="378" t="e">
        <f t="shared" si="137"/>
        <v>#DIV/0!</v>
      </c>
      <c r="RA123" s="378" t="e">
        <f t="shared" si="137"/>
        <v>#DIV/0!</v>
      </c>
      <c r="RB123" s="378" t="e">
        <f t="shared" si="137"/>
        <v>#DIV/0!</v>
      </c>
      <c r="RC123" s="378" t="e">
        <f t="shared" si="137"/>
        <v>#DIV/0!</v>
      </c>
      <c r="RD123" s="378" t="e">
        <f t="shared" si="137"/>
        <v>#DIV/0!</v>
      </c>
      <c r="RE123" s="378" t="e">
        <f t="shared" si="137"/>
        <v>#DIV/0!</v>
      </c>
      <c r="RF123" s="378" t="e">
        <f t="shared" si="137"/>
        <v>#DIV/0!</v>
      </c>
      <c r="RG123" s="378" t="e">
        <f t="shared" si="137"/>
        <v>#DIV/0!</v>
      </c>
      <c r="RH123" s="378" t="e">
        <f t="shared" si="137"/>
        <v>#DIV/0!</v>
      </c>
      <c r="RI123" s="378" t="e">
        <f t="shared" si="137"/>
        <v>#DIV/0!</v>
      </c>
      <c r="RJ123" s="378" t="e">
        <f t="shared" si="137"/>
        <v>#DIV/0!</v>
      </c>
      <c r="RK123" s="378" t="e">
        <f t="shared" si="137"/>
        <v>#DIV/0!</v>
      </c>
      <c r="RL123" s="378" t="e">
        <f t="shared" si="137"/>
        <v>#DIV/0!</v>
      </c>
      <c r="RM123" s="378" t="e">
        <f t="shared" si="137"/>
        <v>#DIV/0!</v>
      </c>
      <c r="RN123" s="378" t="e">
        <f t="shared" si="137"/>
        <v>#DIV/0!</v>
      </c>
      <c r="RO123" s="378" t="e">
        <f t="shared" si="137"/>
        <v>#DIV/0!</v>
      </c>
      <c r="RP123" s="378" t="e">
        <f t="shared" si="137"/>
        <v>#DIV/0!</v>
      </c>
      <c r="RQ123" s="378" t="e">
        <f t="shared" si="137"/>
        <v>#DIV/0!</v>
      </c>
      <c r="RR123" s="378" t="e">
        <f t="shared" si="137"/>
        <v>#DIV/0!</v>
      </c>
      <c r="RS123" s="378" t="e">
        <f t="shared" si="137"/>
        <v>#DIV/0!</v>
      </c>
      <c r="RT123" s="378" t="e">
        <f t="shared" si="137"/>
        <v>#DIV/0!</v>
      </c>
      <c r="RU123" s="378" t="e">
        <f t="shared" si="137"/>
        <v>#DIV/0!</v>
      </c>
      <c r="RV123" s="378" t="e">
        <f t="shared" si="137"/>
        <v>#DIV/0!</v>
      </c>
      <c r="RW123" s="378" t="e">
        <f t="shared" si="137"/>
        <v>#DIV/0!</v>
      </c>
      <c r="RX123" s="378" t="e">
        <f t="shared" si="137"/>
        <v>#DIV/0!</v>
      </c>
      <c r="RY123" s="378" t="e">
        <f t="shared" ref="RY123:UJ123" si="138">ROUND(AVERAGE(RY77:RY85),10)</f>
        <v>#DIV/0!</v>
      </c>
      <c r="RZ123" s="378" t="e">
        <f t="shared" si="138"/>
        <v>#DIV/0!</v>
      </c>
      <c r="SA123" s="378" t="e">
        <f t="shared" si="138"/>
        <v>#DIV/0!</v>
      </c>
      <c r="SB123" s="378" t="e">
        <f t="shared" si="138"/>
        <v>#DIV/0!</v>
      </c>
      <c r="SC123" s="378" t="e">
        <f t="shared" si="138"/>
        <v>#DIV/0!</v>
      </c>
      <c r="SD123" s="378" t="e">
        <f t="shared" si="138"/>
        <v>#DIV/0!</v>
      </c>
      <c r="SE123" s="378" t="e">
        <f t="shared" si="138"/>
        <v>#DIV/0!</v>
      </c>
      <c r="SF123" s="378" t="e">
        <f t="shared" si="138"/>
        <v>#DIV/0!</v>
      </c>
      <c r="SG123" s="378" t="e">
        <f t="shared" si="138"/>
        <v>#DIV/0!</v>
      </c>
      <c r="SH123" s="378" t="e">
        <f t="shared" si="138"/>
        <v>#DIV/0!</v>
      </c>
      <c r="SI123" s="378" t="e">
        <f t="shared" si="138"/>
        <v>#DIV/0!</v>
      </c>
      <c r="SJ123" s="378" t="e">
        <f t="shared" si="138"/>
        <v>#DIV/0!</v>
      </c>
      <c r="SK123" s="378" t="e">
        <f t="shared" si="138"/>
        <v>#DIV/0!</v>
      </c>
      <c r="SL123" s="378" t="e">
        <f t="shared" si="138"/>
        <v>#DIV/0!</v>
      </c>
      <c r="SM123" s="378" t="e">
        <f t="shared" si="138"/>
        <v>#DIV/0!</v>
      </c>
      <c r="SN123" s="378" t="e">
        <f t="shared" si="138"/>
        <v>#DIV/0!</v>
      </c>
      <c r="SO123" s="378" t="e">
        <f t="shared" si="138"/>
        <v>#DIV/0!</v>
      </c>
      <c r="SP123" s="378" t="e">
        <f t="shared" si="138"/>
        <v>#DIV/0!</v>
      </c>
      <c r="SQ123" s="378" t="e">
        <f t="shared" si="138"/>
        <v>#DIV/0!</v>
      </c>
      <c r="SR123" s="378" t="e">
        <f t="shared" si="138"/>
        <v>#DIV/0!</v>
      </c>
      <c r="SS123" s="378" t="e">
        <f t="shared" si="138"/>
        <v>#DIV/0!</v>
      </c>
      <c r="ST123" s="378" t="e">
        <f t="shared" si="138"/>
        <v>#DIV/0!</v>
      </c>
      <c r="SU123" s="378" t="e">
        <f t="shared" si="138"/>
        <v>#DIV/0!</v>
      </c>
      <c r="SV123" s="378" t="e">
        <f t="shared" si="138"/>
        <v>#DIV/0!</v>
      </c>
      <c r="SW123" s="378" t="e">
        <f t="shared" si="138"/>
        <v>#DIV/0!</v>
      </c>
      <c r="SX123" s="378" t="e">
        <f t="shared" si="138"/>
        <v>#DIV/0!</v>
      </c>
      <c r="SY123" s="378" t="e">
        <f t="shared" si="138"/>
        <v>#DIV/0!</v>
      </c>
      <c r="SZ123" s="378" t="e">
        <f t="shared" si="138"/>
        <v>#DIV/0!</v>
      </c>
      <c r="TA123" s="378" t="e">
        <f t="shared" si="138"/>
        <v>#DIV/0!</v>
      </c>
      <c r="TB123" s="378" t="e">
        <f t="shared" si="138"/>
        <v>#DIV/0!</v>
      </c>
      <c r="TC123" s="378" t="e">
        <f t="shared" si="138"/>
        <v>#DIV/0!</v>
      </c>
      <c r="TD123" s="378" t="e">
        <f t="shared" si="138"/>
        <v>#DIV/0!</v>
      </c>
      <c r="TE123" s="378" t="e">
        <f t="shared" si="138"/>
        <v>#DIV/0!</v>
      </c>
      <c r="TF123" s="378" t="e">
        <f t="shared" si="138"/>
        <v>#DIV/0!</v>
      </c>
      <c r="TG123" s="378" t="e">
        <f t="shared" si="138"/>
        <v>#DIV/0!</v>
      </c>
      <c r="TH123" s="378" t="e">
        <f t="shared" si="138"/>
        <v>#DIV/0!</v>
      </c>
      <c r="TI123" s="378" t="e">
        <f t="shared" si="138"/>
        <v>#DIV/0!</v>
      </c>
      <c r="TJ123" s="378" t="e">
        <f t="shared" si="138"/>
        <v>#DIV/0!</v>
      </c>
      <c r="TK123" s="378" t="e">
        <f t="shared" si="138"/>
        <v>#DIV/0!</v>
      </c>
      <c r="TL123" s="378" t="e">
        <f t="shared" si="138"/>
        <v>#DIV/0!</v>
      </c>
      <c r="TM123" s="378" t="e">
        <f t="shared" si="138"/>
        <v>#DIV/0!</v>
      </c>
      <c r="TN123" s="378" t="e">
        <f t="shared" si="138"/>
        <v>#DIV/0!</v>
      </c>
      <c r="TO123" s="378" t="e">
        <f t="shared" si="138"/>
        <v>#DIV/0!</v>
      </c>
      <c r="TP123" s="378" t="e">
        <f t="shared" si="138"/>
        <v>#DIV/0!</v>
      </c>
      <c r="TQ123" s="378" t="e">
        <f t="shared" si="138"/>
        <v>#DIV/0!</v>
      </c>
      <c r="TR123" s="378" t="e">
        <f t="shared" si="138"/>
        <v>#DIV/0!</v>
      </c>
      <c r="TS123" s="378" t="e">
        <f t="shared" si="138"/>
        <v>#DIV/0!</v>
      </c>
      <c r="TT123" s="378" t="e">
        <f t="shared" si="138"/>
        <v>#DIV/0!</v>
      </c>
      <c r="TU123" s="378" t="e">
        <f t="shared" si="138"/>
        <v>#DIV/0!</v>
      </c>
      <c r="TV123" s="378" t="e">
        <f t="shared" si="138"/>
        <v>#DIV/0!</v>
      </c>
      <c r="TW123" s="378" t="e">
        <f t="shared" si="138"/>
        <v>#DIV/0!</v>
      </c>
      <c r="TX123" s="378" t="e">
        <f t="shared" si="138"/>
        <v>#DIV/0!</v>
      </c>
      <c r="TY123" s="378" t="e">
        <f t="shared" si="138"/>
        <v>#DIV/0!</v>
      </c>
      <c r="TZ123" s="378" t="e">
        <f t="shared" si="138"/>
        <v>#DIV/0!</v>
      </c>
      <c r="UA123" s="378" t="e">
        <f t="shared" si="138"/>
        <v>#DIV/0!</v>
      </c>
      <c r="UB123" s="378" t="e">
        <f t="shared" si="138"/>
        <v>#DIV/0!</v>
      </c>
      <c r="UC123" s="378" t="e">
        <f t="shared" si="138"/>
        <v>#DIV/0!</v>
      </c>
      <c r="UD123" s="378" t="e">
        <f t="shared" si="138"/>
        <v>#DIV/0!</v>
      </c>
      <c r="UE123" s="378" t="e">
        <f t="shared" si="138"/>
        <v>#DIV/0!</v>
      </c>
      <c r="UF123" s="378" t="e">
        <f t="shared" si="138"/>
        <v>#DIV/0!</v>
      </c>
      <c r="UG123" s="378" t="e">
        <f t="shared" si="138"/>
        <v>#DIV/0!</v>
      </c>
      <c r="UH123" s="378" t="e">
        <f t="shared" si="138"/>
        <v>#DIV/0!</v>
      </c>
      <c r="UI123" s="378" t="e">
        <f t="shared" si="138"/>
        <v>#DIV/0!</v>
      </c>
      <c r="UJ123" s="378" t="e">
        <f t="shared" si="138"/>
        <v>#DIV/0!</v>
      </c>
      <c r="UK123" s="378" t="e">
        <f t="shared" ref="UK123:WI123" si="139">ROUND(AVERAGE(UK77:UK85),10)</f>
        <v>#DIV/0!</v>
      </c>
      <c r="UL123" s="378" t="e">
        <f t="shared" si="139"/>
        <v>#DIV/0!</v>
      </c>
      <c r="UM123" s="378" t="e">
        <f t="shared" si="139"/>
        <v>#DIV/0!</v>
      </c>
      <c r="UN123" s="378" t="e">
        <f t="shared" si="139"/>
        <v>#DIV/0!</v>
      </c>
      <c r="UO123" s="378" t="e">
        <f t="shared" si="139"/>
        <v>#DIV/0!</v>
      </c>
      <c r="UP123" s="378" t="e">
        <f t="shared" si="139"/>
        <v>#DIV/0!</v>
      </c>
      <c r="UQ123" s="378" t="e">
        <f t="shared" si="139"/>
        <v>#DIV/0!</v>
      </c>
      <c r="UR123" s="378" t="e">
        <f t="shared" si="139"/>
        <v>#DIV/0!</v>
      </c>
      <c r="US123" s="378" t="e">
        <f t="shared" si="139"/>
        <v>#DIV/0!</v>
      </c>
      <c r="UT123" s="378" t="e">
        <f t="shared" si="139"/>
        <v>#DIV/0!</v>
      </c>
      <c r="UU123" s="378" t="e">
        <f t="shared" si="139"/>
        <v>#DIV/0!</v>
      </c>
      <c r="UV123" s="378" t="e">
        <f t="shared" si="139"/>
        <v>#DIV/0!</v>
      </c>
      <c r="UW123" s="378" t="e">
        <f t="shared" si="139"/>
        <v>#DIV/0!</v>
      </c>
      <c r="UX123" s="378" t="e">
        <f t="shared" si="139"/>
        <v>#DIV/0!</v>
      </c>
      <c r="UY123" s="378" t="e">
        <f t="shared" si="139"/>
        <v>#DIV/0!</v>
      </c>
      <c r="UZ123" s="378" t="e">
        <f t="shared" si="139"/>
        <v>#DIV/0!</v>
      </c>
      <c r="VA123" s="378" t="e">
        <f t="shared" si="139"/>
        <v>#DIV/0!</v>
      </c>
      <c r="VB123" s="378" t="e">
        <f t="shared" si="139"/>
        <v>#DIV/0!</v>
      </c>
      <c r="VC123" s="378" t="e">
        <f t="shared" si="139"/>
        <v>#DIV/0!</v>
      </c>
      <c r="VD123" s="378" t="e">
        <f t="shared" si="139"/>
        <v>#DIV/0!</v>
      </c>
      <c r="VE123" s="378" t="e">
        <f t="shared" si="139"/>
        <v>#DIV/0!</v>
      </c>
      <c r="VF123" s="378" t="e">
        <f t="shared" si="139"/>
        <v>#DIV/0!</v>
      </c>
      <c r="VG123" s="378" t="e">
        <f t="shared" si="139"/>
        <v>#DIV/0!</v>
      </c>
      <c r="VH123" s="378" t="e">
        <f t="shared" si="139"/>
        <v>#DIV/0!</v>
      </c>
      <c r="VI123" s="378" t="e">
        <f t="shared" si="139"/>
        <v>#DIV/0!</v>
      </c>
      <c r="VJ123" s="378" t="e">
        <f t="shared" si="139"/>
        <v>#DIV/0!</v>
      </c>
      <c r="VK123" s="378" t="e">
        <f t="shared" si="139"/>
        <v>#DIV/0!</v>
      </c>
      <c r="VL123" s="378" t="e">
        <f t="shared" si="139"/>
        <v>#DIV/0!</v>
      </c>
      <c r="VM123" s="378" t="e">
        <f t="shared" si="139"/>
        <v>#DIV/0!</v>
      </c>
      <c r="VN123" s="378" t="e">
        <f t="shared" si="139"/>
        <v>#DIV/0!</v>
      </c>
      <c r="VO123" s="378" t="e">
        <f t="shared" si="139"/>
        <v>#DIV/0!</v>
      </c>
      <c r="VP123" s="378" t="e">
        <f t="shared" si="139"/>
        <v>#DIV/0!</v>
      </c>
      <c r="VQ123" s="378" t="e">
        <f t="shared" si="139"/>
        <v>#DIV/0!</v>
      </c>
      <c r="VR123" s="378" t="e">
        <f t="shared" si="139"/>
        <v>#DIV/0!</v>
      </c>
      <c r="VS123" s="378" t="e">
        <f t="shared" si="139"/>
        <v>#DIV/0!</v>
      </c>
      <c r="VT123" s="378" t="e">
        <f t="shared" si="139"/>
        <v>#DIV/0!</v>
      </c>
      <c r="VU123" s="378" t="e">
        <f t="shared" si="139"/>
        <v>#DIV/0!</v>
      </c>
      <c r="VV123" s="378" t="e">
        <f t="shared" si="139"/>
        <v>#DIV/0!</v>
      </c>
      <c r="VW123" s="378" t="e">
        <f t="shared" si="139"/>
        <v>#DIV/0!</v>
      </c>
      <c r="VX123" s="378" t="e">
        <f t="shared" si="139"/>
        <v>#DIV/0!</v>
      </c>
      <c r="VY123" s="378" t="e">
        <f t="shared" si="139"/>
        <v>#DIV/0!</v>
      </c>
      <c r="VZ123" s="378" t="e">
        <f t="shared" si="139"/>
        <v>#DIV/0!</v>
      </c>
      <c r="WA123" s="378" t="e">
        <f t="shared" si="139"/>
        <v>#DIV/0!</v>
      </c>
      <c r="WB123" s="378" t="e">
        <f t="shared" si="139"/>
        <v>#DIV/0!</v>
      </c>
      <c r="WC123" s="378" t="e">
        <f t="shared" si="139"/>
        <v>#DIV/0!</v>
      </c>
      <c r="WD123" s="378" t="e">
        <f t="shared" si="139"/>
        <v>#DIV/0!</v>
      </c>
      <c r="WE123" s="378" t="e">
        <f t="shared" si="139"/>
        <v>#DIV/0!</v>
      </c>
      <c r="WF123" s="378" t="e">
        <f t="shared" si="139"/>
        <v>#DIV/0!</v>
      </c>
      <c r="WG123" s="378" t="e">
        <f t="shared" si="139"/>
        <v>#DIV/0!</v>
      </c>
      <c r="WH123" s="378" t="e">
        <f t="shared" si="139"/>
        <v>#DIV/0!</v>
      </c>
      <c r="WI123" s="378" t="e">
        <f t="shared" si="139"/>
        <v>#DIV/0!</v>
      </c>
    </row>
    <row r="124" spans="1:607">
      <c r="A124" s="348"/>
      <c r="B124" s="360" t="s">
        <v>856</v>
      </c>
      <c r="C124" s="348"/>
      <c r="D124" s="348"/>
      <c r="E124" s="348"/>
      <c r="F124" s="348"/>
      <c r="G124" s="361" t="str">
        <f t="shared" si="2"/>
        <v/>
      </c>
      <c r="H124" s="361" t="str">
        <f t="shared" si="3"/>
        <v/>
      </c>
      <c r="I124" s="397"/>
      <c r="J124" s="348"/>
      <c r="K124" s="348"/>
      <c r="L124" s="348"/>
      <c r="M124" s="348"/>
      <c r="N124" s="400"/>
      <c r="O124" s="400"/>
      <c r="P124" s="400"/>
      <c r="Q124" s="400"/>
      <c r="R124" s="400"/>
      <c r="S124" s="400"/>
      <c r="T124" s="400"/>
      <c r="U124" s="400"/>
      <c r="V124" s="400"/>
      <c r="W124" s="400"/>
      <c r="X124" s="400"/>
      <c r="Y124" s="400"/>
      <c r="Z124" s="400"/>
      <c r="AA124" s="400"/>
      <c r="AB124" s="400"/>
      <c r="AC124" s="400"/>
      <c r="AD124" s="400"/>
      <c r="AE124" s="400"/>
      <c r="AF124" s="400"/>
      <c r="AG124" s="400"/>
      <c r="AH124" s="400"/>
      <c r="AI124" s="400"/>
      <c r="AJ124" s="400"/>
      <c r="AK124" s="400"/>
      <c r="AL124" s="400"/>
      <c r="AM124" s="400"/>
      <c r="AN124" s="400"/>
      <c r="AO124" s="400"/>
      <c r="AP124" s="400"/>
      <c r="AQ124" s="400"/>
      <c r="AR124" s="400"/>
      <c r="AS124" s="400"/>
      <c r="AT124" s="400"/>
      <c r="AU124" s="400"/>
      <c r="AV124" s="400"/>
      <c r="AW124" s="400"/>
      <c r="AX124" s="400"/>
      <c r="AY124" s="400"/>
      <c r="AZ124" s="400"/>
      <c r="BA124" s="400"/>
      <c r="BB124" s="400"/>
      <c r="BC124" s="400"/>
      <c r="BD124" s="400"/>
      <c r="BE124" s="400"/>
      <c r="BF124" s="400"/>
      <c r="BG124" s="400"/>
      <c r="BH124" s="400"/>
      <c r="BI124" s="400"/>
      <c r="BJ124" s="400"/>
      <c r="BK124" s="400"/>
      <c r="BL124" s="400"/>
      <c r="BM124" s="400"/>
      <c r="BN124" s="400"/>
      <c r="BO124" s="400"/>
      <c r="BP124" s="400"/>
      <c r="BQ124" s="400"/>
      <c r="BR124" s="400"/>
      <c r="BS124" s="400"/>
      <c r="BT124" s="400"/>
      <c r="BU124" s="400"/>
      <c r="BV124" s="400"/>
      <c r="BW124" s="400"/>
      <c r="BX124" s="400"/>
      <c r="BY124" s="400"/>
      <c r="BZ124" s="400"/>
      <c r="CA124" s="400"/>
      <c r="CB124" s="400"/>
      <c r="CC124" s="400"/>
      <c r="CD124" s="400"/>
      <c r="CE124" s="400"/>
      <c r="CF124" s="400"/>
      <c r="CG124" s="400"/>
      <c r="CH124" s="400"/>
      <c r="CI124" s="400"/>
      <c r="CJ124" s="400"/>
      <c r="CK124" s="400"/>
      <c r="CL124" s="400"/>
      <c r="CM124" s="400"/>
      <c r="CN124" s="400"/>
      <c r="CO124" s="400"/>
      <c r="CP124" s="400"/>
      <c r="CQ124" s="400"/>
      <c r="CR124" s="400"/>
      <c r="CS124" s="400"/>
      <c r="CT124" s="400"/>
      <c r="CU124" s="400"/>
      <c r="CV124" s="400"/>
      <c r="CW124" s="400"/>
      <c r="CX124" s="400"/>
      <c r="CY124" s="400"/>
      <c r="CZ124" s="362"/>
      <c r="DA124" s="900"/>
      <c r="DB124" s="899" t="s">
        <v>1286</v>
      </c>
      <c r="DC124" s="899"/>
      <c r="DD124" s="378" t="e">
        <f>ROUND(AVERAGE(DD86:DD94),10)</f>
        <v>#DIV/0!</v>
      </c>
      <c r="DE124" s="378" t="e">
        <f t="shared" ref="DE124:FP124" si="140">ROUND(AVERAGE(DE86:DE94),10)</f>
        <v>#DIV/0!</v>
      </c>
      <c r="DF124" s="378" t="e">
        <f t="shared" si="140"/>
        <v>#DIV/0!</v>
      </c>
      <c r="DG124" s="378" t="e">
        <f t="shared" si="140"/>
        <v>#DIV/0!</v>
      </c>
      <c r="DH124" s="378" t="e">
        <f t="shared" si="140"/>
        <v>#DIV/0!</v>
      </c>
      <c r="DI124" s="378" t="e">
        <f t="shared" si="140"/>
        <v>#DIV/0!</v>
      </c>
      <c r="DJ124" s="378" t="e">
        <f t="shared" si="140"/>
        <v>#DIV/0!</v>
      </c>
      <c r="DK124" s="378" t="e">
        <f t="shared" si="140"/>
        <v>#DIV/0!</v>
      </c>
      <c r="DL124" s="378" t="e">
        <f t="shared" si="140"/>
        <v>#DIV/0!</v>
      </c>
      <c r="DM124" s="378" t="e">
        <f t="shared" si="140"/>
        <v>#DIV/0!</v>
      </c>
      <c r="DN124" s="378" t="e">
        <f t="shared" si="140"/>
        <v>#DIV/0!</v>
      </c>
      <c r="DO124" s="378" t="e">
        <f t="shared" si="140"/>
        <v>#DIV/0!</v>
      </c>
      <c r="DP124" s="378" t="e">
        <f t="shared" si="140"/>
        <v>#DIV/0!</v>
      </c>
      <c r="DQ124" s="378" t="e">
        <f t="shared" si="140"/>
        <v>#DIV/0!</v>
      </c>
      <c r="DR124" s="378" t="e">
        <f t="shared" si="140"/>
        <v>#DIV/0!</v>
      </c>
      <c r="DS124" s="378" t="e">
        <f t="shared" si="140"/>
        <v>#DIV/0!</v>
      </c>
      <c r="DT124" s="378" t="e">
        <f t="shared" si="140"/>
        <v>#DIV/0!</v>
      </c>
      <c r="DU124" s="378" t="e">
        <f t="shared" si="140"/>
        <v>#DIV/0!</v>
      </c>
      <c r="DV124" s="378" t="e">
        <f t="shared" si="140"/>
        <v>#DIV/0!</v>
      </c>
      <c r="DW124" s="378" t="e">
        <f t="shared" si="140"/>
        <v>#DIV/0!</v>
      </c>
      <c r="DX124" s="378" t="e">
        <f t="shared" si="140"/>
        <v>#DIV/0!</v>
      </c>
      <c r="DY124" s="378" t="e">
        <f t="shared" si="140"/>
        <v>#DIV/0!</v>
      </c>
      <c r="DZ124" s="378" t="e">
        <f t="shared" si="140"/>
        <v>#DIV/0!</v>
      </c>
      <c r="EA124" s="378" t="e">
        <f t="shared" si="140"/>
        <v>#DIV/0!</v>
      </c>
      <c r="EB124" s="378" t="e">
        <f t="shared" si="140"/>
        <v>#DIV/0!</v>
      </c>
      <c r="EC124" s="378" t="e">
        <f t="shared" si="140"/>
        <v>#DIV/0!</v>
      </c>
      <c r="ED124" s="378" t="e">
        <f t="shared" si="140"/>
        <v>#DIV/0!</v>
      </c>
      <c r="EE124" s="378" t="e">
        <f t="shared" si="140"/>
        <v>#DIV/0!</v>
      </c>
      <c r="EF124" s="378" t="e">
        <f t="shared" si="140"/>
        <v>#DIV/0!</v>
      </c>
      <c r="EG124" s="378" t="e">
        <f t="shared" si="140"/>
        <v>#DIV/0!</v>
      </c>
      <c r="EH124" s="378" t="e">
        <f t="shared" si="140"/>
        <v>#DIV/0!</v>
      </c>
      <c r="EI124" s="378" t="e">
        <f t="shared" si="140"/>
        <v>#DIV/0!</v>
      </c>
      <c r="EJ124" s="378" t="e">
        <f t="shared" si="140"/>
        <v>#DIV/0!</v>
      </c>
      <c r="EK124" s="378" t="e">
        <f t="shared" si="140"/>
        <v>#DIV/0!</v>
      </c>
      <c r="EL124" s="378" t="e">
        <f t="shared" si="140"/>
        <v>#DIV/0!</v>
      </c>
      <c r="EM124" s="378" t="e">
        <f t="shared" si="140"/>
        <v>#DIV/0!</v>
      </c>
      <c r="EN124" s="378" t="e">
        <f t="shared" si="140"/>
        <v>#DIV/0!</v>
      </c>
      <c r="EO124" s="378" t="e">
        <f t="shared" si="140"/>
        <v>#DIV/0!</v>
      </c>
      <c r="EP124" s="378" t="e">
        <f t="shared" si="140"/>
        <v>#DIV/0!</v>
      </c>
      <c r="EQ124" s="378" t="e">
        <f t="shared" si="140"/>
        <v>#DIV/0!</v>
      </c>
      <c r="ER124" s="378" t="e">
        <f t="shared" si="140"/>
        <v>#DIV/0!</v>
      </c>
      <c r="ES124" s="378" t="e">
        <f t="shared" si="140"/>
        <v>#DIV/0!</v>
      </c>
      <c r="ET124" s="378" t="e">
        <f t="shared" si="140"/>
        <v>#DIV/0!</v>
      </c>
      <c r="EU124" s="378" t="e">
        <f t="shared" si="140"/>
        <v>#DIV/0!</v>
      </c>
      <c r="EV124" s="378" t="e">
        <f t="shared" si="140"/>
        <v>#DIV/0!</v>
      </c>
      <c r="EW124" s="378" t="e">
        <f t="shared" si="140"/>
        <v>#DIV/0!</v>
      </c>
      <c r="EX124" s="378" t="e">
        <f t="shared" si="140"/>
        <v>#DIV/0!</v>
      </c>
      <c r="EY124" s="378" t="e">
        <f t="shared" si="140"/>
        <v>#DIV/0!</v>
      </c>
      <c r="EZ124" s="378" t="e">
        <f t="shared" si="140"/>
        <v>#DIV/0!</v>
      </c>
      <c r="FA124" s="378" t="e">
        <f t="shared" si="140"/>
        <v>#DIV/0!</v>
      </c>
      <c r="FB124" s="378" t="e">
        <f t="shared" si="140"/>
        <v>#DIV/0!</v>
      </c>
      <c r="FC124" s="378" t="e">
        <f t="shared" si="140"/>
        <v>#DIV/0!</v>
      </c>
      <c r="FD124" s="378" t="e">
        <f t="shared" si="140"/>
        <v>#DIV/0!</v>
      </c>
      <c r="FE124" s="378" t="e">
        <f t="shared" si="140"/>
        <v>#DIV/0!</v>
      </c>
      <c r="FF124" s="378" t="e">
        <f t="shared" si="140"/>
        <v>#DIV/0!</v>
      </c>
      <c r="FG124" s="378" t="e">
        <f t="shared" si="140"/>
        <v>#DIV/0!</v>
      </c>
      <c r="FH124" s="378" t="e">
        <f t="shared" si="140"/>
        <v>#DIV/0!</v>
      </c>
      <c r="FI124" s="378" t="e">
        <f t="shared" si="140"/>
        <v>#DIV/0!</v>
      </c>
      <c r="FJ124" s="378" t="e">
        <f t="shared" si="140"/>
        <v>#DIV/0!</v>
      </c>
      <c r="FK124" s="378" t="e">
        <f t="shared" si="140"/>
        <v>#DIV/0!</v>
      </c>
      <c r="FL124" s="378" t="e">
        <f t="shared" si="140"/>
        <v>#DIV/0!</v>
      </c>
      <c r="FM124" s="378" t="e">
        <f t="shared" si="140"/>
        <v>#DIV/0!</v>
      </c>
      <c r="FN124" s="378" t="e">
        <f t="shared" si="140"/>
        <v>#DIV/0!</v>
      </c>
      <c r="FO124" s="378" t="e">
        <f t="shared" si="140"/>
        <v>#DIV/0!</v>
      </c>
      <c r="FP124" s="378" t="e">
        <f t="shared" si="140"/>
        <v>#DIV/0!</v>
      </c>
      <c r="FQ124" s="378" t="e">
        <f t="shared" ref="FQ124:IB124" si="141">ROUND(AVERAGE(FQ86:FQ94),10)</f>
        <v>#DIV/0!</v>
      </c>
      <c r="FR124" s="378" t="e">
        <f t="shared" si="141"/>
        <v>#DIV/0!</v>
      </c>
      <c r="FS124" s="378" t="e">
        <f t="shared" si="141"/>
        <v>#DIV/0!</v>
      </c>
      <c r="FT124" s="378" t="e">
        <f t="shared" si="141"/>
        <v>#DIV/0!</v>
      </c>
      <c r="FU124" s="378" t="e">
        <f t="shared" si="141"/>
        <v>#DIV/0!</v>
      </c>
      <c r="FV124" s="378" t="e">
        <f t="shared" si="141"/>
        <v>#DIV/0!</v>
      </c>
      <c r="FW124" s="378" t="e">
        <f t="shared" si="141"/>
        <v>#DIV/0!</v>
      </c>
      <c r="FX124" s="378" t="e">
        <f t="shared" si="141"/>
        <v>#DIV/0!</v>
      </c>
      <c r="FY124" s="378" t="e">
        <f t="shared" si="141"/>
        <v>#DIV/0!</v>
      </c>
      <c r="FZ124" s="378" t="e">
        <f t="shared" si="141"/>
        <v>#DIV/0!</v>
      </c>
      <c r="GA124" s="378" t="e">
        <f t="shared" si="141"/>
        <v>#DIV/0!</v>
      </c>
      <c r="GB124" s="378" t="e">
        <f t="shared" si="141"/>
        <v>#DIV/0!</v>
      </c>
      <c r="GC124" s="378" t="e">
        <f t="shared" si="141"/>
        <v>#DIV/0!</v>
      </c>
      <c r="GD124" s="378" t="e">
        <f t="shared" si="141"/>
        <v>#DIV/0!</v>
      </c>
      <c r="GE124" s="378" t="e">
        <f t="shared" si="141"/>
        <v>#DIV/0!</v>
      </c>
      <c r="GF124" s="378" t="e">
        <f t="shared" si="141"/>
        <v>#DIV/0!</v>
      </c>
      <c r="GG124" s="378" t="e">
        <f t="shared" si="141"/>
        <v>#DIV/0!</v>
      </c>
      <c r="GH124" s="378" t="e">
        <f t="shared" si="141"/>
        <v>#DIV/0!</v>
      </c>
      <c r="GI124" s="378" t="e">
        <f t="shared" si="141"/>
        <v>#DIV/0!</v>
      </c>
      <c r="GJ124" s="378" t="e">
        <f t="shared" si="141"/>
        <v>#DIV/0!</v>
      </c>
      <c r="GK124" s="378" t="e">
        <f t="shared" si="141"/>
        <v>#DIV/0!</v>
      </c>
      <c r="GL124" s="378" t="e">
        <f t="shared" si="141"/>
        <v>#DIV/0!</v>
      </c>
      <c r="GM124" s="378" t="e">
        <f t="shared" si="141"/>
        <v>#DIV/0!</v>
      </c>
      <c r="GN124" s="378" t="e">
        <f t="shared" si="141"/>
        <v>#DIV/0!</v>
      </c>
      <c r="GO124" s="378" t="e">
        <f t="shared" si="141"/>
        <v>#DIV/0!</v>
      </c>
      <c r="GP124" s="378" t="e">
        <f t="shared" si="141"/>
        <v>#DIV/0!</v>
      </c>
      <c r="GQ124" s="378" t="e">
        <f t="shared" si="141"/>
        <v>#DIV/0!</v>
      </c>
      <c r="GR124" s="378" t="e">
        <f t="shared" si="141"/>
        <v>#DIV/0!</v>
      </c>
      <c r="GS124" s="378" t="e">
        <f t="shared" si="141"/>
        <v>#DIV/0!</v>
      </c>
      <c r="GT124" s="378" t="e">
        <f t="shared" si="141"/>
        <v>#DIV/0!</v>
      </c>
      <c r="GU124" s="378" t="e">
        <f t="shared" si="141"/>
        <v>#DIV/0!</v>
      </c>
      <c r="GV124" s="378" t="e">
        <f t="shared" si="141"/>
        <v>#DIV/0!</v>
      </c>
      <c r="GW124" s="378" t="e">
        <f t="shared" si="141"/>
        <v>#DIV/0!</v>
      </c>
      <c r="GX124" s="378" t="e">
        <f t="shared" si="141"/>
        <v>#DIV/0!</v>
      </c>
      <c r="GY124" s="378" t="e">
        <f t="shared" si="141"/>
        <v>#DIV/0!</v>
      </c>
      <c r="GZ124" s="378" t="e">
        <f t="shared" si="141"/>
        <v>#DIV/0!</v>
      </c>
      <c r="HA124" s="378" t="e">
        <f t="shared" si="141"/>
        <v>#DIV/0!</v>
      </c>
      <c r="HB124" s="378" t="e">
        <f t="shared" si="141"/>
        <v>#DIV/0!</v>
      </c>
      <c r="HC124" s="378" t="e">
        <f t="shared" si="141"/>
        <v>#DIV/0!</v>
      </c>
      <c r="HD124" s="378" t="e">
        <f t="shared" si="141"/>
        <v>#DIV/0!</v>
      </c>
      <c r="HE124" s="378" t="e">
        <f t="shared" si="141"/>
        <v>#DIV/0!</v>
      </c>
      <c r="HF124" s="378" t="e">
        <f t="shared" si="141"/>
        <v>#DIV/0!</v>
      </c>
      <c r="HG124" s="378" t="e">
        <f t="shared" si="141"/>
        <v>#DIV/0!</v>
      </c>
      <c r="HH124" s="378" t="e">
        <f t="shared" si="141"/>
        <v>#DIV/0!</v>
      </c>
      <c r="HI124" s="378" t="e">
        <f t="shared" si="141"/>
        <v>#DIV/0!</v>
      </c>
      <c r="HJ124" s="378" t="e">
        <f t="shared" si="141"/>
        <v>#DIV/0!</v>
      </c>
      <c r="HK124" s="378" t="e">
        <f t="shared" si="141"/>
        <v>#DIV/0!</v>
      </c>
      <c r="HL124" s="378" t="e">
        <f t="shared" si="141"/>
        <v>#DIV/0!</v>
      </c>
      <c r="HM124" s="378" t="e">
        <f t="shared" si="141"/>
        <v>#DIV/0!</v>
      </c>
      <c r="HN124" s="378" t="e">
        <f t="shared" si="141"/>
        <v>#DIV/0!</v>
      </c>
      <c r="HO124" s="378" t="e">
        <f t="shared" si="141"/>
        <v>#DIV/0!</v>
      </c>
      <c r="HP124" s="378" t="e">
        <f t="shared" si="141"/>
        <v>#DIV/0!</v>
      </c>
      <c r="HQ124" s="378" t="e">
        <f t="shared" si="141"/>
        <v>#DIV/0!</v>
      </c>
      <c r="HR124" s="378" t="e">
        <f t="shared" si="141"/>
        <v>#DIV/0!</v>
      </c>
      <c r="HS124" s="378" t="e">
        <f t="shared" si="141"/>
        <v>#DIV/0!</v>
      </c>
      <c r="HT124" s="378" t="e">
        <f t="shared" si="141"/>
        <v>#DIV/0!</v>
      </c>
      <c r="HU124" s="378" t="e">
        <f t="shared" si="141"/>
        <v>#DIV/0!</v>
      </c>
      <c r="HV124" s="378" t="e">
        <f t="shared" si="141"/>
        <v>#DIV/0!</v>
      </c>
      <c r="HW124" s="378" t="e">
        <f t="shared" si="141"/>
        <v>#DIV/0!</v>
      </c>
      <c r="HX124" s="378" t="e">
        <f t="shared" si="141"/>
        <v>#DIV/0!</v>
      </c>
      <c r="HY124" s="378" t="e">
        <f t="shared" si="141"/>
        <v>#DIV/0!</v>
      </c>
      <c r="HZ124" s="378" t="e">
        <f t="shared" si="141"/>
        <v>#DIV/0!</v>
      </c>
      <c r="IA124" s="378" t="e">
        <f t="shared" si="141"/>
        <v>#DIV/0!</v>
      </c>
      <c r="IB124" s="378" t="e">
        <f t="shared" si="141"/>
        <v>#DIV/0!</v>
      </c>
      <c r="IC124" s="378" t="e">
        <f t="shared" ref="IC124:KN124" si="142">ROUND(AVERAGE(IC86:IC94),10)</f>
        <v>#DIV/0!</v>
      </c>
      <c r="ID124" s="378" t="e">
        <f t="shared" si="142"/>
        <v>#DIV/0!</v>
      </c>
      <c r="IE124" s="378" t="e">
        <f t="shared" si="142"/>
        <v>#DIV/0!</v>
      </c>
      <c r="IF124" s="378" t="e">
        <f t="shared" si="142"/>
        <v>#DIV/0!</v>
      </c>
      <c r="IG124" s="378" t="e">
        <f t="shared" si="142"/>
        <v>#DIV/0!</v>
      </c>
      <c r="IH124" s="378" t="e">
        <f t="shared" si="142"/>
        <v>#DIV/0!</v>
      </c>
      <c r="II124" s="378" t="e">
        <f t="shared" si="142"/>
        <v>#DIV/0!</v>
      </c>
      <c r="IJ124" s="378" t="e">
        <f t="shared" si="142"/>
        <v>#DIV/0!</v>
      </c>
      <c r="IK124" s="378" t="e">
        <f t="shared" si="142"/>
        <v>#DIV/0!</v>
      </c>
      <c r="IL124" s="378" t="e">
        <f t="shared" si="142"/>
        <v>#DIV/0!</v>
      </c>
      <c r="IM124" s="378" t="e">
        <f t="shared" si="142"/>
        <v>#DIV/0!</v>
      </c>
      <c r="IN124" s="378" t="e">
        <f t="shared" si="142"/>
        <v>#DIV/0!</v>
      </c>
      <c r="IO124" s="378" t="e">
        <f t="shared" si="142"/>
        <v>#DIV/0!</v>
      </c>
      <c r="IP124" s="378" t="e">
        <f t="shared" si="142"/>
        <v>#DIV/0!</v>
      </c>
      <c r="IQ124" s="378" t="e">
        <f t="shared" si="142"/>
        <v>#DIV/0!</v>
      </c>
      <c r="IR124" s="378" t="e">
        <f t="shared" si="142"/>
        <v>#DIV/0!</v>
      </c>
      <c r="IS124" s="378" t="e">
        <f t="shared" si="142"/>
        <v>#DIV/0!</v>
      </c>
      <c r="IT124" s="378" t="e">
        <f t="shared" si="142"/>
        <v>#DIV/0!</v>
      </c>
      <c r="IU124" s="378" t="e">
        <f t="shared" si="142"/>
        <v>#DIV/0!</v>
      </c>
      <c r="IV124" s="378" t="e">
        <f t="shared" si="142"/>
        <v>#DIV/0!</v>
      </c>
      <c r="IW124" s="378" t="e">
        <f t="shared" si="142"/>
        <v>#DIV/0!</v>
      </c>
      <c r="IX124" s="378" t="e">
        <f t="shared" si="142"/>
        <v>#DIV/0!</v>
      </c>
      <c r="IY124" s="378" t="e">
        <f t="shared" si="142"/>
        <v>#DIV/0!</v>
      </c>
      <c r="IZ124" s="378" t="e">
        <f t="shared" si="142"/>
        <v>#DIV/0!</v>
      </c>
      <c r="JA124" s="378" t="e">
        <f t="shared" si="142"/>
        <v>#DIV/0!</v>
      </c>
      <c r="JB124" s="378" t="e">
        <f t="shared" si="142"/>
        <v>#DIV/0!</v>
      </c>
      <c r="JC124" s="378" t="e">
        <f t="shared" si="142"/>
        <v>#DIV/0!</v>
      </c>
      <c r="JD124" s="378" t="e">
        <f t="shared" si="142"/>
        <v>#DIV/0!</v>
      </c>
      <c r="JE124" s="378" t="e">
        <f t="shared" si="142"/>
        <v>#DIV/0!</v>
      </c>
      <c r="JF124" s="378" t="e">
        <f t="shared" si="142"/>
        <v>#DIV/0!</v>
      </c>
      <c r="JG124" s="378" t="e">
        <f t="shared" si="142"/>
        <v>#DIV/0!</v>
      </c>
      <c r="JH124" s="378" t="e">
        <f t="shared" si="142"/>
        <v>#DIV/0!</v>
      </c>
      <c r="JI124" s="378" t="e">
        <f t="shared" si="142"/>
        <v>#DIV/0!</v>
      </c>
      <c r="JJ124" s="378" t="e">
        <f t="shared" si="142"/>
        <v>#DIV/0!</v>
      </c>
      <c r="JK124" s="378" t="e">
        <f t="shared" si="142"/>
        <v>#DIV/0!</v>
      </c>
      <c r="JL124" s="378" t="e">
        <f t="shared" si="142"/>
        <v>#DIV/0!</v>
      </c>
      <c r="JM124" s="378" t="e">
        <f t="shared" si="142"/>
        <v>#DIV/0!</v>
      </c>
      <c r="JN124" s="378" t="e">
        <f t="shared" si="142"/>
        <v>#DIV/0!</v>
      </c>
      <c r="JO124" s="378" t="e">
        <f t="shared" si="142"/>
        <v>#DIV/0!</v>
      </c>
      <c r="JP124" s="378" t="e">
        <f t="shared" si="142"/>
        <v>#DIV/0!</v>
      </c>
      <c r="JQ124" s="378" t="e">
        <f t="shared" si="142"/>
        <v>#DIV/0!</v>
      </c>
      <c r="JR124" s="378" t="e">
        <f t="shared" si="142"/>
        <v>#DIV/0!</v>
      </c>
      <c r="JS124" s="378" t="e">
        <f t="shared" si="142"/>
        <v>#DIV/0!</v>
      </c>
      <c r="JT124" s="378" t="e">
        <f t="shared" si="142"/>
        <v>#DIV/0!</v>
      </c>
      <c r="JU124" s="378" t="e">
        <f t="shared" si="142"/>
        <v>#DIV/0!</v>
      </c>
      <c r="JV124" s="378" t="e">
        <f t="shared" si="142"/>
        <v>#DIV/0!</v>
      </c>
      <c r="JW124" s="378" t="e">
        <f t="shared" si="142"/>
        <v>#DIV/0!</v>
      </c>
      <c r="JX124" s="378" t="e">
        <f t="shared" si="142"/>
        <v>#DIV/0!</v>
      </c>
      <c r="JY124" s="378" t="e">
        <f t="shared" si="142"/>
        <v>#DIV/0!</v>
      </c>
      <c r="JZ124" s="378" t="e">
        <f t="shared" si="142"/>
        <v>#DIV/0!</v>
      </c>
      <c r="KA124" s="378" t="e">
        <f t="shared" si="142"/>
        <v>#DIV/0!</v>
      </c>
      <c r="KB124" s="378" t="e">
        <f t="shared" si="142"/>
        <v>#DIV/0!</v>
      </c>
      <c r="KC124" s="378" t="e">
        <f t="shared" si="142"/>
        <v>#DIV/0!</v>
      </c>
      <c r="KD124" s="378" t="e">
        <f t="shared" si="142"/>
        <v>#DIV/0!</v>
      </c>
      <c r="KE124" s="378" t="e">
        <f t="shared" si="142"/>
        <v>#DIV/0!</v>
      </c>
      <c r="KF124" s="378" t="e">
        <f t="shared" si="142"/>
        <v>#DIV/0!</v>
      </c>
      <c r="KG124" s="378" t="e">
        <f t="shared" si="142"/>
        <v>#DIV/0!</v>
      </c>
      <c r="KH124" s="378" t="e">
        <f t="shared" si="142"/>
        <v>#DIV/0!</v>
      </c>
      <c r="KI124" s="378" t="e">
        <f t="shared" si="142"/>
        <v>#DIV/0!</v>
      </c>
      <c r="KJ124" s="378" t="e">
        <f t="shared" si="142"/>
        <v>#DIV/0!</v>
      </c>
      <c r="KK124" s="378" t="e">
        <f t="shared" si="142"/>
        <v>#DIV/0!</v>
      </c>
      <c r="KL124" s="378" t="e">
        <f t="shared" si="142"/>
        <v>#DIV/0!</v>
      </c>
      <c r="KM124" s="378" t="e">
        <f t="shared" si="142"/>
        <v>#DIV/0!</v>
      </c>
      <c r="KN124" s="378" t="e">
        <f t="shared" si="142"/>
        <v>#DIV/0!</v>
      </c>
      <c r="KO124" s="378" t="e">
        <f t="shared" ref="KO124:MZ124" si="143">ROUND(AVERAGE(KO86:KO94),10)</f>
        <v>#DIV/0!</v>
      </c>
      <c r="KP124" s="378" t="e">
        <f t="shared" si="143"/>
        <v>#DIV/0!</v>
      </c>
      <c r="KQ124" s="378" t="e">
        <f t="shared" si="143"/>
        <v>#DIV/0!</v>
      </c>
      <c r="KR124" s="378" t="e">
        <f t="shared" si="143"/>
        <v>#DIV/0!</v>
      </c>
      <c r="KS124" s="378" t="e">
        <f t="shared" si="143"/>
        <v>#DIV/0!</v>
      </c>
      <c r="KT124" s="378" t="e">
        <f t="shared" si="143"/>
        <v>#DIV/0!</v>
      </c>
      <c r="KU124" s="378" t="e">
        <f t="shared" si="143"/>
        <v>#DIV/0!</v>
      </c>
      <c r="KV124" s="378" t="e">
        <f t="shared" si="143"/>
        <v>#DIV/0!</v>
      </c>
      <c r="KW124" s="378" t="e">
        <f t="shared" si="143"/>
        <v>#DIV/0!</v>
      </c>
      <c r="KX124" s="378" t="e">
        <f t="shared" si="143"/>
        <v>#DIV/0!</v>
      </c>
      <c r="KY124" s="378" t="e">
        <f t="shared" si="143"/>
        <v>#DIV/0!</v>
      </c>
      <c r="KZ124" s="378" t="e">
        <f t="shared" si="143"/>
        <v>#DIV/0!</v>
      </c>
      <c r="LA124" s="378" t="e">
        <f t="shared" si="143"/>
        <v>#DIV/0!</v>
      </c>
      <c r="LB124" s="378" t="e">
        <f t="shared" si="143"/>
        <v>#DIV/0!</v>
      </c>
      <c r="LC124" s="378" t="e">
        <f t="shared" si="143"/>
        <v>#DIV/0!</v>
      </c>
      <c r="LD124" s="378" t="e">
        <f t="shared" si="143"/>
        <v>#DIV/0!</v>
      </c>
      <c r="LE124" s="378" t="e">
        <f t="shared" si="143"/>
        <v>#DIV/0!</v>
      </c>
      <c r="LF124" s="378" t="e">
        <f t="shared" si="143"/>
        <v>#DIV/0!</v>
      </c>
      <c r="LG124" s="378" t="e">
        <f t="shared" si="143"/>
        <v>#DIV/0!</v>
      </c>
      <c r="LH124" s="378" t="e">
        <f t="shared" si="143"/>
        <v>#DIV/0!</v>
      </c>
      <c r="LI124" s="378" t="e">
        <f t="shared" si="143"/>
        <v>#DIV/0!</v>
      </c>
      <c r="LJ124" s="378" t="e">
        <f t="shared" si="143"/>
        <v>#DIV/0!</v>
      </c>
      <c r="LK124" s="378" t="e">
        <f t="shared" si="143"/>
        <v>#DIV/0!</v>
      </c>
      <c r="LL124" s="378" t="e">
        <f t="shared" si="143"/>
        <v>#DIV/0!</v>
      </c>
      <c r="LM124" s="378" t="e">
        <f t="shared" si="143"/>
        <v>#DIV/0!</v>
      </c>
      <c r="LN124" s="378" t="e">
        <f t="shared" si="143"/>
        <v>#DIV/0!</v>
      </c>
      <c r="LO124" s="378" t="e">
        <f t="shared" si="143"/>
        <v>#DIV/0!</v>
      </c>
      <c r="LP124" s="378" t="e">
        <f t="shared" si="143"/>
        <v>#DIV/0!</v>
      </c>
      <c r="LQ124" s="378" t="e">
        <f t="shared" si="143"/>
        <v>#DIV/0!</v>
      </c>
      <c r="LR124" s="378" t="e">
        <f t="shared" si="143"/>
        <v>#DIV/0!</v>
      </c>
      <c r="LS124" s="378" t="e">
        <f t="shared" si="143"/>
        <v>#DIV/0!</v>
      </c>
      <c r="LT124" s="378" t="e">
        <f t="shared" si="143"/>
        <v>#DIV/0!</v>
      </c>
      <c r="LU124" s="378" t="e">
        <f t="shared" si="143"/>
        <v>#DIV/0!</v>
      </c>
      <c r="LV124" s="378" t="e">
        <f t="shared" si="143"/>
        <v>#DIV/0!</v>
      </c>
      <c r="LW124" s="378" t="e">
        <f t="shared" si="143"/>
        <v>#DIV/0!</v>
      </c>
      <c r="LX124" s="378" t="e">
        <f t="shared" si="143"/>
        <v>#DIV/0!</v>
      </c>
      <c r="LY124" s="378" t="e">
        <f t="shared" si="143"/>
        <v>#DIV/0!</v>
      </c>
      <c r="LZ124" s="378" t="e">
        <f t="shared" si="143"/>
        <v>#DIV/0!</v>
      </c>
      <c r="MA124" s="378" t="e">
        <f t="shared" si="143"/>
        <v>#DIV/0!</v>
      </c>
      <c r="MB124" s="378" t="e">
        <f t="shared" si="143"/>
        <v>#DIV/0!</v>
      </c>
      <c r="MC124" s="378" t="e">
        <f t="shared" si="143"/>
        <v>#DIV/0!</v>
      </c>
      <c r="MD124" s="378" t="e">
        <f t="shared" si="143"/>
        <v>#DIV/0!</v>
      </c>
      <c r="ME124" s="378" t="e">
        <f t="shared" si="143"/>
        <v>#DIV/0!</v>
      </c>
      <c r="MF124" s="378" t="e">
        <f t="shared" si="143"/>
        <v>#DIV/0!</v>
      </c>
      <c r="MG124" s="378" t="e">
        <f t="shared" si="143"/>
        <v>#DIV/0!</v>
      </c>
      <c r="MH124" s="378" t="e">
        <f t="shared" si="143"/>
        <v>#DIV/0!</v>
      </c>
      <c r="MI124" s="378" t="e">
        <f t="shared" si="143"/>
        <v>#DIV/0!</v>
      </c>
      <c r="MJ124" s="378" t="e">
        <f t="shared" si="143"/>
        <v>#DIV/0!</v>
      </c>
      <c r="MK124" s="378" t="e">
        <f t="shared" si="143"/>
        <v>#DIV/0!</v>
      </c>
      <c r="ML124" s="378" t="e">
        <f t="shared" si="143"/>
        <v>#DIV/0!</v>
      </c>
      <c r="MM124" s="378" t="e">
        <f t="shared" si="143"/>
        <v>#DIV/0!</v>
      </c>
      <c r="MN124" s="378" t="e">
        <f t="shared" si="143"/>
        <v>#DIV/0!</v>
      </c>
      <c r="MO124" s="378" t="e">
        <f t="shared" si="143"/>
        <v>#DIV/0!</v>
      </c>
      <c r="MP124" s="378" t="e">
        <f t="shared" si="143"/>
        <v>#DIV/0!</v>
      </c>
      <c r="MQ124" s="378" t="e">
        <f t="shared" si="143"/>
        <v>#DIV/0!</v>
      </c>
      <c r="MR124" s="378" t="e">
        <f t="shared" si="143"/>
        <v>#DIV/0!</v>
      </c>
      <c r="MS124" s="378" t="e">
        <f t="shared" si="143"/>
        <v>#DIV/0!</v>
      </c>
      <c r="MT124" s="378" t="e">
        <f t="shared" si="143"/>
        <v>#DIV/0!</v>
      </c>
      <c r="MU124" s="378" t="e">
        <f t="shared" si="143"/>
        <v>#DIV/0!</v>
      </c>
      <c r="MV124" s="378" t="e">
        <f t="shared" si="143"/>
        <v>#DIV/0!</v>
      </c>
      <c r="MW124" s="378" t="e">
        <f t="shared" si="143"/>
        <v>#DIV/0!</v>
      </c>
      <c r="MX124" s="378" t="e">
        <f t="shared" si="143"/>
        <v>#DIV/0!</v>
      </c>
      <c r="MY124" s="378" t="e">
        <f t="shared" si="143"/>
        <v>#DIV/0!</v>
      </c>
      <c r="MZ124" s="378" t="e">
        <f t="shared" si="143"/>
        <v>#DIV/0!</v>
      </c>
      <c r="NA124" s="378" t="e">
        <f t="shared" ref="NA124:PL124" si="144">ROUND(AVERAGE(NA86:NA94),10)</f>
        <v>#DIV/0!</v>
      </c>
      <c r="NB124" s="378" t="e">
        <f t="shared" si="144"/>
        <v>#DIV/0!</v>
      </c>
      <c r="NC124" s="378" t="e">
        <f t="shared" si="144"/>
        <v>#DIV/0!</v>
      </c>
      <c r="ND124" s="378" t="e">
        <f t="shared" si="144"/>
        <v>#DIV/0!</v>
      </c>
      <c r="NE124" s="378" t="e">
        <f t="shared" si="144"/>
        <v>#DIV/0!</v>
      </c>
      <c r="NF124" s="378" t="e">
        <f t="shared" si="144"/>
        <v>#DIV/0!</v>
      </c>
      <c r="NG124" s="378" t="e">
        <f t="shared" si="144"/>
        <v>#DIV/0!</v>
      </c>
      <c r="NH124" s="378" t="e">
        <f t="shared" si="144"/>
        <v>#DIV/0!</v>
      </c>
      <c r="NI124" s="378" t="e">
        <f t="shared" si="144"/>
        <v>#DIV/0!</v>
      </c>
      <c r="NJ124" s="378" t="e">
        <f t="shared" si="144"/>
        <v>#DIV/0!</v>
      </c>
      <c r="NK124" s="378" t="e">
        <f t="shared" si="144"/>
        <v>#DIV/0!</v>
      </c>
      <c r="NL124" s="378" t="e">
        <f t="shared" si="144"/>
        <v>#DIV/0!</v>
      </c>
      <c r="NM124" s="378" t="e">
        <f t="shared" si="144"/>
        <v>#DIV/0!</v>
      </c>
      <c r="NN124" s="378" t="e">
        <f t="shared" si="144"/>
        <v>#DIV/0!</v>
      </c>
      <c r="NO124" s="378" t="e">
        <f t="shared" si="144"/>
        <v>#DIV/0!</v>
      </c>
      <c r="NP124" s="378" t="e">
        <f t="shared" si="144"/>
        <v>#DIV/0!</v>
      </c>
      <c r="NQ124" s="378" t="e">
        <f t="shared" si="144"/>
        <v>#DIV/0!</v>
      </c>
      <c r="NR124" s="378" t="e">
        <f t="shared" si="144"/>
        <v>#DIV/0!</v>
      </c>
      <c r="NS124" s="378" t="e">
        <f t="shared" si="144"/>
        <v>#DIV/0!</v>
      </c>
      <c r="NT124" s="378" t="e">
        <f t="shared" si="144"/>
        <v>#DIV/0!</v>
      </c>
      <c r="NU124" s="378" t="e">
        <f t="shared" si="144"/>
        <v>#DIV/0!</v>
      </c>
      <c r="NV124" s="378" t="e">
        <f t="shared" si="144"/>
        <v>#DIV/0!</v>
      </c>
      <c r="NW124" s="378" t="e">
        <f t="shared" si="144"/>
        <v>#DIV/0!</v>
      </c>
      <c r="NX124" s="378" t="e">
        <f t="shared" si="144"/>
        <v>#DIV/0!</v>
      </c>
      <c r="NY124" s="378" t="e">
        <f t="shared" si="144"/>
        <v>#DIV/0!</v>
      </c>
      <c r="NZ124" s="378" t="e">
        <f t="shared" si="144"/>
        <v>#DIV/0!</v>
      </c>
      <c r="OA124" s="378" t="e">
        <f t="shared" si="144"/>
        <v>#DIV/0!</v>
      </c>
      <c r="OB124" s="378" t="e">
        <f t="shared" si="144"/>
        <v>#DIV/0!</v>
      </c>
      <c r="OC124" s="378" t="e">
        <f t="shared" si="144"/>
        <v>#DIV/0!</v>
      </c>
      <c r="OD124" s="378" t="e">
        <f t="shared" si="144"/>
        <v>#DIV/0!</v>
      </c>
      <c r="OE124" s="378" t="e">
        <f t="shared" si="144"/>
        <v>#DIV/0!</v>
      </c>
      <c r="OF124" s="378" t="e">
        <f t="shared" si="144"/>
        <v>#DIV/0!</v>
      </c>
      <c r="OG124" s="378" t="e">
        <f t="shared" si="144"/>
        <v>#DIV/0!</v>
      </c>
      <c r="OH124" s="378" t="e">
        <f t="shared" si="144"/>
        <v>#DIV/0!</v>
      </c>
      <c r="OI124" s="378" t="e">
        <f t="shared" si="144"/>
        <v>#DIV/0!</v>
      </c>
      <c r="OJ124" s="378" t="e">
        <f t="shared" si="144"/>
        <v>#DIV/0!</v>
      </c>
      <c r="OK124" s="378" t="e">
        <f t="shared" si="144"/>
        <v>#DIV/0!</v>
      </c>
      <c r="OL124" s="378" t="e">
        <f t="shared" si="144"/>
        <v>#DIV/0!</v>
      </c>
      <c r="OM124" s="378" t="e">
        <f t="shared" si="144"/>
        <v>#DIV/0!</v>
      </c>
      <c r="ON124" s="378" t="e">
        <f t="shared" si="144"/>
        <v>#DIV/0!</v>
      </c>
      <c r="OO124" s="378" t="e">
        <f t="shared" si="144"/>
        <v>#DIV/0!</v>
      </c>
      <c r="OP124" s="378" t="e">
        <f t="shared" si="144"/>
        <v>#DIV/0!</v>
      </c>
      <c r="OQ124" s="378" t="e">
        <f t="shared" si="144"/>
        <v>#DIV/0!</v>
      </c>
      <c r="OR124" s="378" t="e">
        <f t="shared" si="144"/>
        <v>#DIV/0!</v>
      </c>
      <c r="OS124" s="378" t="e">
        <f t="shared" si="144"/>
        <v>#DIV/0!</v>
      </c>
      <c r="OT124" s="378" t="e">
        <f t="shared" si="144"/>
        <v>#DIV/0!</v>
      </c>
      <c r="OU124" s="378" t="e">
        <f t="shared" si="144"/>
        <v>#DIV/0!</v>
      </c>
      <c r="OV124" s="378" t="e">
        <f t="shared" si="144"/>
        <v>#DIV/0!</v>
      </c>
      <c r="OW124" s="378" t="e">
        <f t="shared" si="144"/>
        <v>#DIV/0!</v>
      </c>
      <c r="OX124" s="378" t="e">
        <f t="shared" si="144"/>
        <v>#DIV/0!</v>
      </c>
      <c r="OY124" s="378" t="e">
        <f t="shared" si="144"/>
        <v>#DIV/0!</v>
      </c>
      <c r="OZ124" s="378" t="e">
        <f t="shared" si="144"/>
        <v>#DIV/0!</v>
      </c>
      <c r="PA124" s="378" t="e">
        <f t="shared" si="144"/>
        <v>#DIV/0!</v>
      </c>
      <c r="PB124" s="378" t="e">
        <f t="shared" si="144"/>
        <v>#DIV/0!</v>
      </c>
      <c r="PC124" s="378" t="e">
        <f t="shared" si="144"/>
        <v>#DIV/0!</v>
      </c>
      <c r="PD124" s="378" t="e">
        <f t="shared" si="144"/>
        <v>#DIV/0!</v>
      </c>
      <c r="PE124" s="378" t="e">
        <f t="shared" si="144"/>
        <v>#DIV/0!</v>
      </c>
      <c r="PF124" s="378" t="e">
        <f t="shared" si="144"/>
        <v>#DIV/0!</v>
      </c>
      <c r="PG124" s="378" t="e">
        <f t="shared" si="144"/>
        <v>#DIV/0!</v>
      </c>
      <c r="PH124" s="378" t="e">
        <f t="shared" si="144"/>
        <v>#DIV/0!</v>
      </c>
      <c r="PI124" s="378" t="e">
        <f t="shared" si="144"/>
        <v>#DIV/0!</v>
      </c>
      <c r="PJ124" s="378" t="e">
        <f t="shared" si="144"/>
        <v>#DIV/0!</v>
      </c>
      <c r="PK124" s="378" t="e">
        <f t="shared" si="144"/>
        <v>#DIV/0!</v>
      </c>
      <c r="PL124" s="378" t="e">
        <f t="shared" si="144"/>
        <v>#DIV/0!</v>
      </c>
      <c r="PM124" s="378" t="e">
        <f t="shared" ref="PM124:RX124" si="145">ROUND(AVERAGE(PM86:PM94),10)</f>
        <v>#DIV/0!</v>
      </c>
      <c r="PN124" s="378" t="e">
        <f t="shared" si="145"/>
        <v>#DIV/0!</v>
      </c>
      <c r="PO124" s="378" t="e">
        <f t="shared" si="145"/>
        <v>#DIV/0!</v>
      </c>
      <c r="PP124" s="378" t="e">
        <f t="shared" si="145"/>
        <v>#DIV/0!</v>
      </c>
      <c r="PQ124" s="378" t="e">
        <f t="shared" si="145"/>
        <v>#DIV/0!</v>
      </c>
      <c r="PR124" s="378" t="e">
        <f t="shared" si="145"/>
        <v>#DIV/0!</v>
      </c>
      <c r="PS124" s="378" t="e">
        <f t="shared" si="145"/>
        <v>#DIV/0!</v>
      </c>
      <c r="PT124" s="378" t="e">
        <f t="shared" si="145"/>
        <v>#DIV/0!</v>
      </c>
      <c r="PU124" s="378" t="e">
        <f t="shared" si="145"/>
        <v>#DIV/0!</v>
      </c>
      <c r="PV124" s="378" t="e">
        <f t="shared" si="145"/>
        <v>#DIV/0!</v>
      </c>
      <c r="PW124" s="378" t="e">
        <f t="shared" si="145"/>
        <v>#DIV/0!</v>
      </c>
      <c r="PX124" s="378" t="e">
        <f t="shared" si="145"/>
        <v>#DIV/0!</v>
      </c>
      <c r="PY124" s="378" t="e">
        <f t="shared" si="145"/>
        <v>#DIV/0!</v>
      </c>
      <c r="PZ124" s="378" t="e">
        <f t="shared" si="145"/>
        <v>#DIV/0!</v>
      </c>
      <c r="QA124" s="378" t="e">
        <f t="shared" si="145"/>
        <v>#DIV/0!</v>
      </c>
      <c r="QB124" s="378" t="e">
        <f t="shared" si="145"/>
        <v>#DIV/0!</v>
      </c>
      <c r="QC124" s="378" t="e">
        <f t="shared" si="145"/>
        <v>#DIV/0!</v>
      </c>
      <c r="QD124" s="378" t="e">
        <f t="shared" si="145"/>
        <v>#DIV/0!</v>
      </c>
      <c r="QE124" s="378" t="e">
        <f t="shared" si="145"/>
        <v>#DIV/0!</v>
      </c>
      <c r="QF124" s="378" t="e">
        <f t="shared" si="145"/>
        <v>#DIV/0!</v>
      </c>
      <c r="QG124" s="378" t="e">
        <f t="shared" si="145"/>
        <v>#DIV/0!</v>
      </c>
      <c r="QH124" s="378" t="e">
        <f t="shared" si="145"/>
        <v>#DIV/0!</v>
      </c>
      <c r="QI124" s="378" t="e">
        <f t="shared" si="145"/>
        <v>#DIV/0!</v>
      </c>
      <c r="QJ124" s="378" t="e">
        <f t="shared" si="145"/>
        <v>#DIV/0!</v>
      </c>
      <c r="QK124" s="378" t="e">
        <f t="shared" si="145"/>
        <v>#DIV/0!</v>
      </c>
      <c r="QL124" s="378" t="e">
        <f t="shared" si="145"/>
        <v>#DIV/0!</v>
      </c>
      <c r="QM124" s="378" t="e">
        <f t="shared" si="145"/>
        <v>#DIV/0!</v>
      </c>
      <c r="QN124" s="378" t="e">
        <f t="shared" si="145"/>
        <v>#DIV/0!</v>
      </c>
      <c r="QO124" s="378" t="e">
        <f t="shared" si="145"/>
        <v>#DIV/0!</v>
      </c>
      <c r="QP124" s="378" t="e">
        <f t="shared" si="145"/>
        <v>#DIV/0!</v>
      </c>
      <c r="QQ124" s="378" t="e">
        <f t="shared" si="145"/>
        <v>#DIV/0!</v>
      </c>
      <c r="QR124" s="378" t="e">
        <f t="shared" si="145"/>
        <v>#DIV/0!</v>
      </c>
      <c r="QS124" s="378" t="e">
        <f t="shared" si="145"/>
        <v>#DIV/0!</v>
      </c>
      <c r="QT124" s="378" t="e">
        <f t="shared" si="145"/>
        <v>#DIV/0!</v>
      </c>
      <c r="QU124" s="378" t="e">
        <f t="shared" si="145"/>
        <v>#DIV/0!</v>
      </c>
      <c r="QV124" s="378" t="e">
        <f t="shared" si="145"/>
        <v>#DIV/0!</v>
      </c>
      <c r="QW124" s="378" t="e">
        <f t="shared" si="145"/>
        <v>#DIV/0!</v>
      </c>
      <c r="QX124" s="378" t="e">
        <f t="shared" si="145"/>
        <v>#DIV/0!</v>
      </c>
      <c r="QY124" s="378" t="e">
        <f t="shared" si="145"/>
        <v>#DIV/0!</v>
      </c>
      <c r="QZ124" s="378" t="e">
        <f t="shared" si="145"/>
        <v>#DIV/0!</v>
      </c>
      <c r="RA124" s="378" t="e">
        <f t="shared" si="145"/>
        <v>#DIV/0!</v>
      </c>
      <c r="RB124" s="378" t="e">
        <f t="shared" si="145"/>
        <v>#DIV/0!</v>
      </c>
      <c r="RC124" s="378" t="e">
        <f t="shared" si="145"/>
        <v>#DIV/0!</v>
      </c>
      <c r="RD124" s="378" t="e">
        <f t="shared" si="145"/>
        <v>#DIV/0!</v>
      </c>
      <c r="RE124" s="378" t="e">
        <f t="shared" si="145"/>
        <v>#DIV/0!</v>
      </c>
      <c r="RF124" s="378" t="e">
        <f t="shared" si="145"/>
        <v>#DIV/0!</v>
      </c>
      <c r="RG124" s="378" t="e">
        <f t="shared" si="145"/>
        <v>#DIV/0!</v>
      </c>
      <c r="RH124" s="378" t="e">
        <f t="shared" si="145"/>
        <v>#DIV/0!</v>
      </c>
      <c r="RI124" s="378" t="e">
        <f t="shared" si="145"/>
        <v>#DIV/0!</v>
      </c>
      <c r="RJ124" s="378" t="e">
        <f t="shared" si="145"/>
        <v>#DIV/0!</v>
      </c>
      <c r="RK124" s="378" t="e">
        <f t="shared" si="145"/>
        <v>#DIV/0!</v>
      </c>
      <c r="RL124" s="378" t="e">
        <f t="shared" si="145"/>
        <v>#DIV/0!</v>
      </c>
      <c r="RM124" s="378" t="e">
        <f t="shared" si="145"/>
        <v>#DIV/0!</v>
      </c>
      <c r="RN124" s="378" t="e">
        <f t="shared" si="145"/>
        <v>#DIV/0!</v>
      </c>
      <c r="RO124" s="378" t="e">
        <f t="shared" si="145"/>
        <v>#DIV/0!</v>
      </c>
      <c r="RP124" s="378" t="e">
        <f t="shared" si="145"/>
        <v>#DIV/0!</v>
      </c>
      <c r="RQ124" s="378" t="e">
        <f t="shared" si="145"/>
        <v>#DIV/0!</v>
      </c>
      <c r="RR124" s="378" t="e">
        <f t="shared" si="145"/>
        <v>#DIV/0!</v>
      </c>
      <c r="RS124" s="378" t="e">
        <f t="shared" si="145"/>
        <v>#DIV/0!</v>
      </c>
      <c r="RT124" s="378" t="e">
        <f t="shared" si="145"/>
        <v>#DIV/0!</v>
      </c>
      <c r="RU124" s="378" t="e">
        <f t="shared" si="145"/>
        <v>#DIV/0!</v>
      </c>
      <c r="RV124" s="378" t="e">
        <f t="shared" si="145"/>
        <v>#DIV/0!</v>
      </c>
      <c r="RW124" s="378" t="e">
        <f t="shared" si="145"/>
        <v>#DIV/0!</v>
      </c>
      <c r="RX124" s="378" t="e">
        <f t="shared" si="145"/>
        <v>#DIV/0!</v>
      </c>
      <c r="RY124" s="378" t="e">
        <f t="shared" ref="RY124:UJ124" si="146">ROUND(AVERAGE(RY86:RY94),10)</f>
        <v>#DIV/0!</v>
      </c>
      <c r="RZ124" s="378" t="e">
        <f t="shared" si="146"/>
        <v>#DIV/0!</v>
      </c>
      <c r="SA124" s="378" t="e">
        <f t="shared" si="146"/>
        <v>#DIV/0!</v>
      </c>
      <c r="SB124" s="378" t="e">
        <f t="shared" si="146"/>
        <v>#DIV/0!</v>
      </c>
      <c r="SC124" s="378" t="e">
        <f t="shared" si="146"/>
        <v>#DIV/0!</v>
      </c>
      <c r="SD124" s="378" t="e">
        <f t="shared" si="146"/>
        <v>#DIV/0!</v>
      </c>
      <c r="SE124" s="378" t="e">
        <f t="shared" si="146"/>
        <v>#DIV/0!</v>
      </c>
      <c r="SF124" s="378" t="e">
        <f t="shared" si="146"/>
        <v>#DIV/0!</v>
      </c>
      <c r="SG124" s="378" t="e">
        <f t="shared" si="146"/>
        <v>#DIV/0!</v>
      </c>
      <c r="SH124" s="378" t="e">
        <f t="shared" si="146"/>
        <v>#DIV/0!</v>
      </c>
      <c r="SI124" s="378" t="e">
        <f t="shared" si="146"/>
        <v>#DIV/0!</v>
      </c>
      <c r="SJ124" s="378" t="e">
        <f t="shared" si="146"/>
        <v>#DIV/0!</v>
      </c>
      <c r="SK124" s="378" t="e">
        <f t="shared" si="146"/>
        <v>#DIV/0!</v>
      </c>
      <c r="SL124" s="378" t="e">
        <f t="shared" si="146"/>
        <v>#DIV/0!</v>
      </c>
      <c r="SM124" s="378" t="e">
        <f t="shared" si="146"/>
        <v>#DIV/0!</v>
      </c>
      <c r="SN124" s="378" t="e">
        <f t="shared" si="146"/>
        <v>#DIV/0!</v>
      </c>
      <c r="SO124" s="378" t="e">
        <f t="shared" si="146"/>
        <v>#DIV/0!</v>
      </c>
      <c r="SP124" s="378" t="e">
        <f t="shared" si="146"/>
        <v>#DIV/0!</v>
      </c>
      <c r="SQ124" s="378" t="e">
        <f t="shared" si="146"/>
        <v>#DIV/0!</v>
      </c>
      <c r="SR124" s="378" t="e">
        <f t="shared" si="146"/>
        <v>#DIV/0!</v>
      </c>
      <c r="SS124" s="378" t="e">
        <f t="shared" si="146"/>
        <v>#DIV/0!</v>
      </c>
      <c r="ST124" s="378" t="e">
        <f t="shared" si="146"/>
        <v>#DIV/0!</v>
      </c>
      <c r="SU124" s="378" t="e">
        <f t="shared" si="146"/>
        <v>#DIV/0!</v>
      </c>
      <c r="SV124" s="378" t="e">
        <f t="shared" si="146"/>
        <v>#DIV/0!</v>
      </c>
      <c r="SW124" s="378" t="e">
        <f t="shared" si="146"/>
        <v>#DIV/0!</v>
      </c>
      <c r="SX124" s="378" t="e">
        <f t="shared" si="146"/>
        <v>#DIV/0!</v>
      </c>
      <c r="SY124" s="378" t="e">
        <f t="shared" si="146"/>
        <v>#DIV/0!</v>
      </c>
      <c r="SZ124" s="378" t="e">
        <f t="shared" si="146"/>
        <v>#DIV/0!</v>
      </c>
      <c r="TA124" s="378" t="e">
        <f t="shared" si="146"/>
        <v>#DIV/0!</v>
      </c>
      <c r="TB124" s="378" t="e">
        <f t="shared" si="146"/>
        <v>#DIV/0!</v>
      </c>
      <c r="TC124" s="378" t="e">
        <f t="shared" si="146"/>
        <v>#DIV/0!</v>
      </c>
      <c r="TD124" s="378" t="e">
        <f t="shared" si="146"/>
        <v>#DIV/0!</v>
      </c>
      <c r="TE124" s="378" t="e">
        <f t="shared" si="146"/>
        <v>#DIV/0!</v>
      </c>
      <c r="TF124" s="378" t="e">
        <f t="shared" si="146"/>
        <v>#DIV/0!</v>
      </c>
      <c r="TG124" s="378" t="e">
        <f t="shared" si="146"/>
        <v>#DIV/0!</v>
      </c>
      <c r="TH124" s="378" t="e">
        <f t="shared" si="146"/>
        <v>#DIV/0!</v>
      </c>
      <c r="TI124" s="378" t="e">
        <f t="shared" si="146"/>
        <v>#DIV/0!</v>
      </c>
      <c r="TJ124" s="378" t="e">
        <f t="shared" si="146"/>
        <v>#DIV/0!</v>
      </c>
      <c r="TK124" s="378" t="e">
        <f t="shared" si="146"/>
        <v>#DIV/0!</v>
      </c>
      <c r="TL124" s="378" t="e">
        <f t="shared" si="146"/>
        <v>#DIV/0!</v>
      </c>
      <c r="TM124" s="378" t="e">
        <f t="shared" si="146"/>
        <v>#DIV/0!</v>
      </c>
      <c r="TN124" s="378" t="e">
        <f t="shared" si="146"/>
        <v>#DIV/0!</v>
      </c>
      <c r="TO124" s="378" t="e">
        <f t="shared" si="146"/>
        <v>#DIV/0!</v>
      </c>
      <c r="TP124" s="378" t="e">
        <f t="shared" si="146"/>
        <v>#DIV/0!</v>
      </c>
      <c r="TQ124" s="378" t="e">
        <f t="shared" si="146"/>
        <v>#DIV/0!</v>
      </c>
      <c r="TR124" s="378" t="e">
        <f t="shared" si="146"/>
        <v>#DIV/0!</v>
      </c>
      <c r="TS124" s="378" t="e">
        <f t="shared" si="146"/>
        <v>#DIV/0!</v>
      </c>
      <c r="TT124" s="378" t="e">
        <f t="shared" si="146"/>
        <v>#DIV/0!</v>
      </c>
      <c r="TU124" s="378" t="e">
        <f t="shared" si="146"/>
        <v>#DIV/0!</v>
      </c>
      <c r="TV124" s="378" t="e">
        <f t="shared" si="146"/>
        <v>#DIV/0!</v>
      </c>
      <c r="TW124" s="378" t="e">
        <f t="shared" si="146"/>
        <v>#DIV/0!</v>
      </c>
      <c r="TX124" s="378" t="e">
        <f t="shared" si="146"/>
        <v>#DIV/0!</v>
      </c>
      <c r="TY124" s="378" t="e">
        <f t="shared" si="146"/>
        <v>#DIV/0!</v>
      </c>
      <c r="TZ124" s="378" t="e">
        <f t="shared" si="146"/>
        <v>#DIV/0!</v>
      </c>
      <c r="UA124" s="378" t="e">
        <f t="shared" si="146"/>
        <v>#DIV/0!</v>
      </c>
      <c r="UB124" s="378" t="e">
        <f t="shared" si="146"/>
        <v>#DIV/0!</v>
      </c>
      <c r="UC124" s="378" t="e">
        <f t="shared" si="146"/>
        <v>#DIV/0!</v>
      </c>
      <c r="UD124" s="378" t="e">
        <f t="shared" si="146"/>
        <v>#DIV/0!</v>
      </c>
      <c r="UE124" s="378" t="e">
        <f t="shared" si="146"/>
        <v>#DIV/0!</v>
      </c>
      <c r="UF124" s="378" t="e">
        <f t="shared" si="146"/>
        <v>#DIV/0!</v>
      </c>
      <c r="UG124" s="378" t="e">
        <f t="shared" si="146"/>
        <v>#DIV/0!</v>
      </c>
      <c r="UH124" s="378" t="e">
        <f t="shared" si="146"/>
        <v>#DIV/0!</v>
      </c>
      <c r="UI124" s="378" t="e">
        <f t="shared" si="146"/>
        <v>#DIV/0!</v>
      </c>
      <c r="UJ124" s="378" t="e">
        <f t="shared" si="146"/>
        <v>#DIV/0!</v>
      </c>
      <c r="UK124" s="378" t="e">
        <f t="shared" ref="UK124:WI124" si="147">ROUND(AVERAGE(UK86:UK94),10)</f>
        <v>#DIV/0!</v>
      </c>
      <c r="UL124" s="378" t="e">
        <f t="shared" si="147"/>
        <v>#DIV/0!</v>
      </c>
      <c r="UM124" s="378" t="e">
        <f t="shared" si="147"/>
        <v>#DIV/0!</v>
      </c>
      <c r="UN124" s="378" t="e">
        <f t="shared" si="147"/>
        <v>#DIV/0!</v>
      </c>
      <c r="UO124" s="378" t="e">
        <f t="shared" si="147"/>
        <v>#DIV/0!</v>
      </c>
      <c r="UP124" s="378" t="e">
        <f t="shared" si="147"/>
        <v>#DIV/0!</v>
      </c>
      <c r="UQ124" s="378" t="e">
        <f t="shared" si="147"/>
        <v>#DIV/0!</v>
      </c>
      <c r="UR124" s="378" t="e">
        <f t="shared" si="147"/>
        <v>#DIV/0!</v>
      </c>
      <c r="US124" s="378" t="e">
        <f t="shared" si="147"/>
        <v>#DIV/0!</v>
      </c>
      <c r="UT124" s="378" t="e">
        <f t="shared" si="147"/>
        <v>#DIV/0!</v>
      </c>
      <c r="UU124" s="378" t="e">
        <f t="shared" si="147"/>
        <v>#DIV/0!</v>
      </c>
      <c r="UV124" s="378" t="e">
        <f t="shared" si="147"/>
        <v>#DIV/0!</v>
      </c>
      <c r="UW124" s="378" t="e">
        <f t="shared" si="147"/>
        <v>#DIV/0!</v>
      </c>
      <c r="UX124" s="378" t="e">
        <f t="shared" si="147"/>
        <v>#DIV/0!</v>
      </c>
      <c r="UY124" s="378" t="e">
        <f t="shared" si="147"/>
        <v>#DIV/0!</v>
      </c>
      <c r="UZ124" s="378" t="e">
        <f t="shared" si="147"/>
        <v>#DIV/0!</v>
      </c>
      <c r="VA124" s="378" t="e">
        <f t="shared" si="147"/>
        <v>#DIV/0!</v>
      </c>
      <c r="VB124" s="378" t="e">
        <f t="shared" si="147"/>
        <v>#DIV/0!</v>
      </c>
      <c r="VC124" s="378" t="e">
        <f t="shared" si="147"/>
        <v>#DIV/0!</v>
      </c>
      <c r="VD124" s="378" t="e">
        <f t="shared" si="147"/>
        <v>#DIV/0!</v>
      </c>
      <c r="VE124" s="378" t="e">
        <f t="shared" si="147"/>
        <v>#DIV/0!</v>
      </c>
      <c r="VF124" s="378" t="e">
        <f t="shared" si="147"/>
        <v>#DIV/0!</v>
      </c>
      <c r="VG124" s="378" t="e">
        <f t="shared" si="147"/>
        <v>#DIV/0!</v>
      </c>
      <c r="VH124" s="378" t="e">
        <f t="shared" si="147"/>
        <v>#DIV/0!</v>
      </c>
      <c r="VI124" s="378" t="e">
        <f t="shared" si="147"/>
        <v>#DIV/0!</v>
      </c>
      <c r="VJ124" s="378" t="e">
        <f t="shared" si="147"/>
        <v>#DIV/0!</v>
      </c>
      <c r="VK124" s="378" t="e">
        <f t="shared" si="147"/>
        <v>#DIV/0!</v>
      </c>
      <c r="VL124" s="378" t="e">
        <f t="shared" si="147"/>
        <v>#DIV/0!</v>
      </c>
      <c r="VM124" s="378" t="e">
        <f t="shared" si="147"/>
        <v>#DIV/0!</v>
      </c>
      <c r="VN124" s="378" t="e">
        <f t="shared" si="147"/>
        <v>#DIV/0!</v>
      </c>
      <c r="VO124" s="378" t="e">
        <f t="shared" si="147"/>
        <v>#DIV/0!</v>
      </c>
      <c r="VP124" s="378" t="e">
        <f t="shared" si="147"/>
        <v>#DIV/0!</v>
      </c>
      <c r="VQ124" s="378" t="e">
        <f t="shared" si="147"/>
        <v>#DIV/0!</v>
      </c>
      <c r="VR124" s="378" t="e">
        <f t="shared" si="147"/>
        <v>#DIV/0!</v>
      </c>
      <c r="VS124" s="378" t="e">
        <f t="shared" si="147"/>
        <v>#DIV/0!</v>
      </c>
      <c r="VT124" s="378" t="e">
        <f t="shared" si="147"/>
        <v>#DIV/0!</v>
      </c>
      <c r="VU124" s="378" t="e">
        <f t="shared" si="147"/>
        <v>#DIV/0!</v>
      </c>
      <c r="VV124" s="378" t="e">
        <f t="shared" si="147"/>
        <v>#DIV/0!</v>
      </c>
      <c r="VW124" s="378" t="e">
        <f t="shared" si="147"/>
        <v>#DIV/0!</v>
      </c>
      <c r="VX124" s="378" t="e">
        <f t="shared" si="147"/>
        <v>#DIV/0!</v>
      </c>
      <c r="VY124" s="378" t="e">
        <f t="shared" si="147"/>
        <v>#DIV/0!</v>
      </c>
      <c r="VZ124" s="378" t="e">
        <f t="shared" si="147"/>
        <v>#DIV/0!</v>
      </c>
      <c r="WA124" s="378" t="e">
        <f t="shared" si="147"/>
        <v>#DIV/0!</v>
      </c>
      <c r="WB124" s="378" t="e">
        <f t="shared" si="147"/>
        <v>#DIV/0!</v>
      </c>
      <c r="WC124" s="378" t="e">
        <f t="shared" si="147"/>
        <v>#DIV/0!</v>
      </c>
      <c r="WD124" s="378" t="e">
        <f t="shared" si="147"/>
        <v>#DIV/0!</v>
      </c>
      <c r="WE124" s="378" t="e">
        <f t="shared" si="147"/>
        <v>#DIV/0!</v>
      </c>
      <c r="WF124" s="378" t="e">
        <f t="shared" si="147"/>
        <v>#DIV/0!</v>
      </c>
      <c r="WG124" s="378" t="e">
        <f t="shared" si="147"/>
        <v>#DIV/0!</v>
      </c>
      <c r="WH124" s="378" t="e">
        <f t="shared" si="147"/>
        <v>#DIV/0!</v>
      </c>
      <c r="WI124" s="378" t="e">
        <f t="shared" si="147"/>
        <v>#DIV/0!</v>
      </c>
    </row>
    <row r="125" spans="1:607">
      <c r="A125" s="348"/>
      <c r="B125" s="360" t="s">
        <v>857</v>
      </c>
      <c r="C125" s="348"/>
      <c r="D125" s="348"/>
      <c r="E125" s="348"/>
      <c r="F125" s="348"/>
      <c r="G125" s="361" t="str">
        <f t="shared" si="2"/>
        <v/>
      </c>
      <c r="H125" s="361" t="str">
        <f t="shared" si="3"/>
        <v/>
      </c>
      <c r="I125" s="397"/>
      <c r="J125" s="348"/>
      <c r="K125" s="348"/>
      <c r="L125" s="348"/>
      <c r="M125" s="348"/>
      <c r="N125" s="400"/>
      <c r="O125" s="400"/>
      <c r="P125" s="400"/>
      <c r="Q125" s="400"/>
      <c r="R125" s="400"/>
      <c r="S125" s="400"/>
      <c r="T125" s="400"/>
      <c r="U125" s="400"/>
      <c r="V125" s="400"/>
      <c r="W125" s="400"/>
      <c r="X125" s="400"/>
      <c r="Y125" s="400"/>
      <c r="Z125" s="400"/>
      <c r="AA125" s="400"/>
      <c r="AB125" s="400"/>
      <c r="AC125" s="400"/>
      <c r="AD125" s="400"/>
      <c r="AE125" s="400"/>
      <c r="AF125" s="400"/>
      <c r="AG125" s="400"/>
      <c r="AH125" s="400"/>
      <c r="AI125" s="400"/>
      <c r="AJ125" s="400"/>
      <c r="AK125" s="400"/>
      <c r="AL125" s="400"/>
      <c r="AM125" s="400"/>
      <c r="AN125" s="400"/>
      <c r="AO125" s="400"/>
      <c r="AP125" s="400"/>
      <c r="AQ125" s="400"/>
      <c r="AR125" s="400"/>
      <c r="AS125" s="400"/>
      <c r="AT125" s="400"/>
      <c r="AU125" s="400"/>
      <c r="AV125" s="400"/>
      <c r="AW125" s="400"/>
      <c r="AX125" s="400"/>
      <c r="AY125" s="400"/>
      <c r="AZ125" s="400"/>
      <c r="BA125" s="400"/>
      <c r="BB125" s="400"/>
      <c r="BC125" s="400"/>
      <c r="BD125" s="400"/>
      <c r="BE125" s="400"/>
      <c r="BF125" s="400"/>
      <c r="BG125" s="400"/>
      <c r="BH125" s="400"/>
      <c r="BI125" s="400"/>
      <c r="BJ125" s="400"/>
      <c r="BK125" s="400"/>
      <c r="BL125" s="400"/>
      <c r="BM125" s="400"/>
      <c r="BN125" s="400"/>
      <c r="BO125" s="400"/>
      <c r="BP125" s="400"/>
      <c r="BQ125" s="400"/>
      <c r="BR125" s="400"/>
      <c r="BS125" s="400"/>
      <c r="BT125" s="400"/>
      <c r="BU125" s="400"/>
      <c r="BV125" s="400"/>
      <c r="BW125" s="400"/>
      <c r="BX125" s="400"/>
      <c r="BY125" s="400"/>
      <c r="BZ125" s="400"/>
      <c r="CA125" s="400"/>
      <c r="CB125" s="400"/>
      <c r="CC125" s="400"/>
      <c r="CD125" s="400"/>
      <c r="CE125" s="400"/>
      <c r="CF125" s="400"/>
      <c r="CG125" s="400"/>
      <c r="CH125" s="400"/>
      <c r="CI125" s="400"/>
      <c r="CJ125" s="400"/>
      <c r="CK125" s="400"/>
      <c r="CL125" s="400"/>
      <c r="CM125" s="400"/>
      <c r="CN125" s="400"/>
      <c r="CO125" s="400"/>
      <c r="CP125" s="400"/>
      <c r="CQ125" s="400"/>
      <c r="CR125" s="400"/>
      <c r="CS125" s="400"/>
      <c r="CT125" s="400"/>
      <c r="CU125" s="400"/>
      <c r="CV125" s="400"/>
      <c r="CW125" s="400"/>
      <c r="CX125" s="400"/>
      <c r="CY125" s="400"/>
      <c r="CZ125" s="362"/>
      <c r="DA125" s="900"/>
      <c r="DB125" s="899" t="s">
        <v>1287</v>
      </c>
      <c r="DC125" s="899"/>
      <c r="DD125" s="378" t="e">
        <f>ROUND(AVERAGE(DD95:DD103),10)</f>
        <v>#DIV/0!</v>
      </c>
      <c r="DE125" s="378" t="e">
        <f t="shared" ref="DE125:FP125" si="148">ROUND(AVERAGE(DE95:DE103),10)</f>
        <v>#DIV/0!</v>
      </c>
      <c r="DF125" s="378" t="e">
        <f t="shared" si="148"/>
        <v>#DIV/0!</v>
      </c>
      <c r="DG125" s="378" t="e">
        <f t="shared" si="148"/>
        <v>#DIV/0!</v>
      </c>
      <c r="DH125" s="378" t="e">
        <f t="shared" si="148"/>
        <v>#DIV/0!</v>
      </c>
      <c r="DI125" s="378" t="e">
        <f t="shared" si="148"/>
        <v>#DIV/0!</v>
      </c>
      <c r="DJ125" s="378" t="e">
        <f t="shared" si="148"/>
        <v>#DIV/0!</v>
      </c>
      <c r="DK125" s="378" t="e">
        <f t="shared" si="148"/>
        <v>#DIV/0!</v>
      </c>
      <c r="DL125" s="378" t="e">
        <f t="shared" si="148"/>
        <v>#DIV/0!</v>
      </c>
      <c r="DM125" s="378" t="e">
        <f t="shared" si="148"/>
        <v>#DIV/0!</v>
      </c>
      <c r="DN125" s="378" t="e">
        <f t="shared" si="148"/>
        <v>#DIV/0!</v>
      </c>
      <c r="DO125" s="378" t="e">
        <f t="shared" si="148"/>
        <v>#DIV/0!</v>
      </c>
      <c r="DP125" s="378" t="e">
        <f t="shared" si="148"/>
        <v>#DIV/0!</v>
      </c>
      <c r="DQ125" s="378" t="e">
        <f t="shared" si="148"/>
        <v>#DIV/0!</v>
      </c>
      <c r="DR125" s="378" t="e">
        <f t="shared" si="148"/>
        <v>#DIV/0!</v>
      </c>
      <c r="DS125" s="378" t="e">
        <f t="shared" si="148"/>
        <v>#DIV/0!</v>
      </c>
      <c r="DT125" s="378" t="e">
        <f t="shared" si="148"/>
        <v>#DIV/0!</v>
      </c>
      <c r="DU125" s="378" t="e">
        <f t="shared" si="148"/>
        <v>#DIV/0!</v>
      </c>
      <c r="DV125" s="378" t="e">
        <f t="shared" si="148"/>
        <v>#DIV/0!</v>
      </c>
      <c r="DW125" s="378" t="e">
        <f t="shared" si="148"/>
        <v>#DIV/0!</v>
      </c>
      <c r="DX125" s="378" t="e">
        <f t="shared" si="148"/>
        <v>#DIV/0!</v>
      </c>
      <c r="DY125" s="378" t="e">
        <f t="shared" si="148"/>
        <v>#DIV/0!</v>
      </c>
      <c r="DZ125" s="378" t="e">
        <f t="shared" si="148"/>
        <v>#DIV/0!</v>
      </c>
      <c r="EA125" s="378" t="e">
        <f t="shared" si="148"/>
        <v>#DIV/0!</v>
      </c>
      <c r="EB125" s="378" t="e">
        <f t="shared" si="148"/>
        <v>#DIV/0!</v>
      </c>
      <c r="EC125" s="378" t="e">
        <f t="shared" si="148"/>
        <v>#DIV/0!</v>
      </c>
      <c r="ED125" s="378" t="e">
        <f t="shared" si="148"/>
        <v>#DIV/0!</v>
      </c>
      <c r="EE125" s="378" t="e">
        <f t="shared" si="148"/>
        <v>#DIV/0!</v>
      </c>
      <c r="EF125" s="378" t="e">
        <f t="shared" si="148"/>
        <v>#DIV/0!</v>
      </c>
      <c r="EG125" s="378" t="e">
        <f t="shared" si="148"/>
        <v>#DIV/0!</v>
      </c>
      <c r="EH125" s="378" t="e">
        <f t="shared" si="148"/>
        <v>#DIV/0!</v>
      </c>
      <c r="EI125" s="378" t="e">
        <f t="shared" si="148"/>
        <v>#DIV/0!</v>
      </c>
      <c r="EJ125" s="378" t="e">
        <f t="shared" si="148"/>
        <v>#DIV/0!</v>
      </c>
      <c r="EK125" s="378" t="e">
        <f t="shared" si="148"/>
        <v>#DIV/0!</v>
      </c>
      <c r="EL125" s="378" t="e">
        <f t="shared" si="148"/>
        <v>#DIV/0!</v>
      </c>
      <c r="EM125" s="378" t="e">
        <f t="shared" si="148"/>
        <v>#DIV/0!</v>
      </c>
      <c r="EN125" s="378" t="e">
        <f t="shared" si="148"/>
        <v>#DIV/0!</v>
      </c>
      <c r="EO125" s="378" t="e">
        <f t="shared" si="148"/>
        <v>#DIV/0!</v>
      </c>
      <c r="EP125" s="378" t="e">
        <f t="shared" si="148"/>
        <v>#DIV/0!</v>
      </c>
      <c r="EQ125" s="378" t="e">
        <f t="shared" si="148"/>
        <v>#DIV/0!</v>
      </c>
      <c r="ER125" s="378" t="e">
        <f t="shared" si="148"/>
        <v>#DIV/0!</v>
      </c>
      <c r="ES125" s="378" t="e">
        <f t="shared" si="148"/>
        <v>#DIV/0!</v>
      </c>
      <c r="ET125" s="378" t="e">
        <f t="shared" si="148"/>
        <v>#DIV/0!</v>
      </c>
      <c r="EU125" s="378" t="e">
        <f t="shared" si="148"/>
        <v>#DIV/0!</v>
      </c>
      <c r="EV125" s="378" t="e">
        <f t="shared" si="148"/>
        <v>#DIV/0!</v>
      </c>
      <c r="EW125" s="378" t="e">
        <f t="shared" si="148"/>
        <v>#DIV/0!</v>
      </c>
      <c r="EX125" s="378" t="e">
        <f t="shared" si="148"/>
        <v>#DIV/0!</v>
      </c>
      <c r="EY125" s="378" t="e">
        <f t="shared" si="148"/>
        <v>#DIV/0!</v>
      </c>
      <c r="EZ125" s="378" t="e">
        <f t="shared" si="148"/>
        <v>#DIV/0!</v>
      </c>
      <c r="FA125" s="378" t="e">
        <f t="shared" si="148"/>
        <v>#DIV/0!</v>
      </c>
      <c r="FB125" s="378" t="e">
        <f t="shared" si="148"/>
        <v>#DIV/0!</v>
      </c>
      <c r="FC125" s="378" t="e">
        <f t="shared" si="148"/>
        <v>#DIV/0!</v>
      </c>
      <c r="FD125" s="378" t="e">
        <f t="shared" si="148"/>
        <v>#DIV/0!</v>
      </c>
      <c r="FE125" s="378" t="e">
        <f t="shared" si="148"/>
        <v>#DIV/0!</v>
      </c>
      <c r="FF125" s="378" t="e">
        <f t="shared" si="148"/>
        <v>#DIV/0!</v>
      </c>
      <c r="FG125" s="378" t="e">
        <f t="shared" si="148"/>
        <v>#DIV/0!</v>
      </c>
      <c r="FH125" s="378" t="e">
        <f t="shared" si="148"/>
        <v>#DIV/0!</v>
      </c>
      <c r="FI125" s="378" t="e">
        <f t="shared" si="148"/>
        <v>#DIV/0!</v>
      </c>
      <c r="FJ125" s="378" t="e">
        <f t="shared" si="148"/>
        <v>#DIV/0!</v>
      </c>
      <c r="FK125" s="378" t="e">
        <f t="shared" si="148"/>
        <v>#DIV/0!</v>
      </c>
      <c r="FL125" s="378" t="e">
        <f t="shared" si="148"/>
        <v>#DIV/0!</v>
      </c>
      <c r="FM125" s="378" t="e">
        <f t="shared" si="148"/>
        <v>#DIV/0!</v>
      </c>
      <c r="FN125" s="378" t="e">
        <f t="shared" si="148"/>
        <v>#DIV/0!</v>
      </c>
      <c r="FO125" s="378" t="e">
        <f t="shared" si="148"/>
        <v>#DIV/0!</v>
      </c>
      <c r="FP125" s="378" t="e">
        <f t="shared" si="148"/>
        <v>#DIV/0!</v>
      </c>
      <c r="FQ125" s="378" t="e">
        <f t="shared" ref="FQ125:IB125" si="149">ROUND(AVERAGE(FQ95:FQ103),10)</f>
        <v>#DIV/0!</v>
      </c>
      <c r="FR125" s="378" t="e">
        <f t="shared" si="149"/>
        <v>#DIV/0!</v>
      </c>
      <c r="FS125" s="378" t="e">
        <f t="shared" si="149"/>
        <v>#DIV/0!</v>
      </c>
      <c r="FT125" s="378" t="e">
        <f t="shared" si="149"/>
        <v>#DIV/0!</v>
      </c>
      <c r="FU125" s="378" t="e">
        <f t="shared" si="149"/>
        <v>#DIV/0!</v>
      </c>
      <c r="FV125" s="378" t="e">
        <f t="shared" si="149"/>
        <v>#DIV/0!</v>
      </c>
      <c r="FW125" s="378" t="e">
        <f t="shared" si="149"/>
        <v>#DIV/0!</v>
      </c>
      <c r="FX125" s="378" t="e">
        <f t="shared" si="149"/>
        <v>#DIV/0!</v>
      </c>
      <c r="FY125" s="378" t="e">
        <f t="shared" si="149"/>
        <v>#DIV/0!</v>
      </c>
      <c r="FZ125" s="378" t="e">
        <f t="shared" si="149"/>
        <v>#DIV/0!</v>
      </c>
      <c r="GA125" s="378" t="e">
        <f t="shared" si="149"/>
        <v>#DIV/0!</v>
      </c>
      <c r="GB125" s="378" t="e">
        <f t="shared" si="149"/>
        <v>#DIV/0!</v>
      </c>
      <c r="GC125" s="378" t="e">
        <f t="shared" si="149"/>
        <v>#DIV/0!</v>
      </c>
      <c r="GD125" s="378" t="e">
        <f t="shared" si="149"/>
        <v>#DIV/0!</v>
      </c>
      <c r="GE125" s="378" t="e">
        <f t="shared" si="149"/>
        <v>#DIV/0!</v>
      </c>
      <c r="GF125" s="378" t="e">
        <f t="shared" si="149"/>
        <v>#DIV/0!</v>
      </c>
      <c r="GG125" s="378" t="e">
        <f t="shared" si="149"/>
        <v>#DIV/0!</v>
      </c>
      <c r="GH125" s="378" t="e">
        <f t="shared" si="149"/>
        <v>#DIV/0!</v>
      </c>
      <c r="GI125" s="378" t="e">
        <f t="shared" si="149"/>
        <v>#DIV/0!</v>
      </c>
      <c r="GJ125" s="378" t="e">
        <f t="shared" si="149"/>
        <v>#DIV/0!</v>
      </c>
      <c r="GK125" s="378" t="e">
        <f t="shared" si="149"/>
        <v>#DIV/0!</v>
      </c>
      <c r="GL125" s="378" t="e">
        <f t="shared" si="149"/>
        <v>#DIV/0!</v>
      </c>
      <c r="GM125" s="378" t="e">
        <f t="shared" si="149"/>
        <v>#DIV/0!</v>
      </c>
      <c r="GN125" s="378" t="e">
        <f t="shared" si="149"/>
        <v>#DIV/0!</v>
      </c>
      <c r="GO125" s="378" t="e">
        <f t="shared" si="149"/>
        <v>#DIV/0!</v>
      </c>
      <c r="GP125" s="378" t="e">
        <f t="shared" si="149"/>
        <v>#DIV/0!</v>
      </c>
      <c r="GQ125" s="378" t="e">
        <f t="shared" si="149"/>
        <v>#DIV/0!</v>
      </c>
      <c r="GR125" s="378" t="e">
        <f t="shared" si="149"/>
        <v>#DIV/0!</v>
      </c>
      <c r="GS125" s="378" t="e">
        <f t="shared" si="149"/>
        <v>#DIV/0!</v>
      </c>
      <c r="GT125" s="378" t="e">
        <f t="shared" si="149"/>
        <v>#DIV/0!</v>
      </c>
      <c r="GU125" s="378" t="e">
        <f t="shared" si="149"/>
        <v>#DIV/0!</v>
      </c>
      <c r="GV125" s="378" t="e">
        <f t="shared" si="149"/>
        <v>#DIV/0!</v>
      </c>
      <c r="GW125" s="378" t="e">
        <f t="shared" si="149"/>
        <v>#DIV/0!</v>
      </c>
      <c r="GX125" s="378" t="e">
        <f t="shared" si="149"/>
        <v>#DIV/0!</v>
      </c>
      <c r="GY125" s="378" t="e">
        <f t="shared" si="149"/>
        <v>#DIV/0!</v>
      </c>
      <c r="GZ125" s="378" t="e">
        <f t="shared" si="149"/>
        <v>#DIV/0!</v>
      </c>
      <c r="HA125" s="378" t="e">
        <f t="shared" si="149"/>
        <v>#DIV/0!</v>
      </c>
      <c r="HB125" s="378" t="e">
        <f t="shared" si="149"/>
        <v>#DIV/0!</v>
      </c>
      <c r="HC125" s="378" t="e">
        <f t="shared" si="149"/>
        <v>#DIV/0!</v>
      </c>
      <c r="HD125" s="378" t="e">
        <f t="shared" si="149"/>
        <v>#DIV/0!</v>
      </c>
      <c r="HE125" s="378" t="e">
        <f t="shared" si="149"/>
        <v>#DIV/0!</v>
      </c>
      <c r="HF125" s="378" t="e">
        <f t="shared" si="149"/>
        <v>#DIV/0!</v>
      </c>
      <c r="HG125" s="378" t="e">
        <f t="shared" si="149"/>
        <v>#DIV/0!</v>
      </c>
      <c r="HH125" s="378" t="e">
        <f t="shared" si="149"/>
        <v>#DIV/0!</v>
      </c>
      <c r="HI125" s="378" t="e">
        <f t="shared" si="149"/>
        <v>#DIV/0!</v>
      </c>
      <c r="HJ125" s="378" t="e">
        <f t="shared" si="149"/>
        <v>#DIV/0!</v>
      </c>
      <c r="HK125" s="378" t="e">
        <f t="shared" si="149"/>
        <v>#DIV/0!</v>
      </c>
      <c r="HL125" s="378" t="e">
        <f t="shared" si="149"/>
        <v>#DIV/0!</v>
      </c>
      <c r="HM125" s="378" t="e">
        <f t="shared" si="149"/>
        <v>#DIV/0!</v>
      </c>
      <c r="HN125" s="378" t="e">
        <f t="shared" si="149"/>
        <v>#DIV/0!</v>
      </c>
      <c r="HO125" s="378" t="e">
        <f t="shared" si="149"/>
        <v>#DIV/0!</v>
      </c>
      <c r="HP125" s="378" t="e">
        <f t="shared" si="149"/>
        <v>#DIV/0!</v>
      </c>
      <c r="HQ125" s="378" t="e">
        <f t="shared" si="149"/>
        <v>#DIV/0!</v>
      </c>
      <c r="HR125" s="378" t="e">
        <f t="shared" si="149"/>
        <v>#DIV/0!</v>
      </c>
      <c r="HS125" s="378" t="e">
        <f t="shared" si="149"/>
        <v>#DIV/0!</v>
      </c>
      <c r="HT125" s="378" t="e">
        <f t="shared" si="149"/>
        <v>#DIV/0!</v>
      </c>
      <c r="HU125" s="378" t="e">
        <f t="shared" si="149"/>
        <v>#DIV/0!</v>
      </c>
      <c r="HV125" s="378" t="e">
        <f t="shared" si="149"/>
        <v>#DIV/0!</v>
      </c>
      <c r="HW125" s="378" t="e">
        <f t="shared" si="149"/>
        <v>#DIV/0!</v>
      </c>
      <c r="HX125" s="378" t="e">
        <f t="shared" si="149"/>
        <v>#DIV/0!</v>
      </c>
      <c r="HY125" s="378" t="e">
        <f t="shared" si="149"/>
        <v>#DIV/0!</v>
      </c>
      <c r="HZ125" s="378" t="e">
        <f t="shared" si="149"/>
        <v>#DIV/0!</v>
      </c>
      <c r="IA125" s="378" t="e">
        <f t="shared" si="149"/>
        <v>#DIV/0!</v>
      </c>
      <c r="IB125" s="378" t="e">
        <f t="shared" si="149"/>
        <v>#DIV/0!</v>
      </c>
      <c r="IC125" s="378" t="e">
        <f t="shared" ref="IC125:KN125" si="150">ROUND(AVERAGE(IC95:IC103),10)</f>
        <v>#DIV/0!</v>
      </c>
      <c r="ID125" s="378" t="e">
        <f t="shared" si="150"/>
        <v>#DIV/0!</v>
      </c>
      <c r="IE125" s="378" t="e">
        <f t="shared" si="150"/>
        <v>#DIV/0!</v>
      </c>
      <c r="IF125" s="378" t="e">
        <f t="shared" si="150"/>
        <v>#DIV/0!</v>
      </c>
      <c r="IG125" s="378" t="e">
        <f t="shared" si="150"/>
        <v>#DIV/0!</v>
      </c>
      <c r="IH125" s="378" t="e">
        <f t="shared" si="150"/>
        <v>#DIV/0!</v>
      </c>
      <c r="II125" s="378" t="e">
        <f t="shared" si="150"/>
        <v>#DIV/0!</v>
      </c>
      <c r="IJ125" s="378" t="e">
        <f t="shared" si="150"/>
        <v>#DIV/0!</v>
      </c>
      <c r="IK125" s="378" t="e">
        <f t="shared" si="150"/>
        <v>#DIV/0!</v>
      </c>
      <c r="IL125" s="378" t="e">
        <f t="shared" si="150"/>
        <v>#DIV/0!</v>
      </c>
      <c r="IM125" s="378" t="e">
        <f t="shared" si="150"/>
        <v>#DIV/0!</v>
      </c>
      <c r="IN125" s="378" t="e">
        <f t="shared" si="150"/>
        <v>#DIV/0!</v>
      </c>
      <c r="IO125" s="378" t="e">
        <f t="shared" si="150"/>
        <v>#DIV/0!</v>
      </c>
      <c r="IP125" s="378" t="e">
        <f t="shared" si="150"/>
        <v>#DIV/0!</v>
      </c>
      <c r="IQ125" s="378" t="e">
        <f t="shared" si="150"/>
        <v>#DIV/0!</v>
      </c>
      <c r="IR125" s="378" t="e">
        <f t="shared" si="150"/>
        <v>#DIV/0!</v>
      </c>
      <c r="IS125" s="378" t="e">
        <f t="shared" si="150"/>
        <v>#DIV/0!</v>
      </c>
      <c r="IT125" s="378" t="e">
        <f t="shared" si="150"/>
        <v>#DIV/0!</v>
      </c>
      <c r="IU125" s="378" t="e">
        <f t="shared" si="150"/>
        <v>#DIV/0!</v>
      </c>
      <c r="IV125" s="378" t="e">
        <f t="shared" si="150"/>
        <v>#DIV/0!</v>
      </c>
      <c r="IW125" s="378" t="e">
        <f t="shared" si="150"/>
        <v>#DIV/0!</v>
      </c>
      <c r="IX125" s="378" t="e">
        <f t="shared" si="150"/>
        <v>#DIV/0!</v>
      </c>
      <c r="IY125" s="378" t="e">
        <f t="shared" si="150"/>
        <v>#DIV/0!</v>
      </c>
      <c r="IZ125" s="378" t="e">
        <f t="shared" si="150"/>
        <v>#DIV/0!</v>
      </c>
      <c r="JA125" s="378" t="e">
        <f t="shared" si="150"/>
        <v>#DIV/0!</v>
      </c>
      <c r="JB125" s="378" t="e">
        <f t="shared" si="150"/>
        <v>#DIV/0!</v>
      </c>
      <c r="JC125" s="378" t="e">
        <f t="shared" si="150"/>
        <v>#DIV/0!</v>
      </c>
      <c r="JD125" s="378" t="e">
        <f t="shared" si="150"/>
        <v>#DIV/0!</v>
      </c>
      <c r="JE125" s="378" t="e">
        <f t="shared" si="150"/>
        <v>#DIV/0!</v>
      </c>
      <c r="JF125" s="378" t="e">
        <f t="shared" si="150"/>
        <v>#DIV/0!</v>
      </c>
      <c r="JG125" s="378" t="e">
        <f t="shared" si="150"/>
        <v>#DIV/0!</v>
      </c>
      <c r="JH125" s="378" t="e">
        <f t="shared" si="150"/>
        <v>#DIV/0!</v>
      </c>
      <c r="JI125" s="378" t="e">
        <f t="shared" si="150"/>
        <v>#DIV/0!</v>
      </c>
      <c r="JJ125" s="378" t="e">
        <f t="shared" si="150"/>
        <v>#DIV/0!</v>
      </c>
      <c r="JK125" s="378" t="e">
        <f t="shared" si="150"/>
        <v>#DIV/0!</v>
      </c>
      <c r="JL125" s="378" t="e">
        <f t="shared" si="150"/>
        <v>#DIV/0!</v>
      </c>
      <c r="JM125" s="378" t="e">
        <f t="shared" si="150"/>
        <v>#DIV/0!</v>
      </c>
      <c r="JN125" s="378" t="e">
        <f t="shared" si="150"/>
        <v>#DIV/0!</v>
      </c>
      <c r="JO125" s="378" t="e">
        <f t="shared" si="150"/>
        <v>#DIV/0!</v>
      </c>
      <c r="JP125" s="378" t="e">
        <f t="shared" si="150"/>
        <v>#DIV/0!</v>
      </c>
      <c r="JQ125" s="378" t="e">
        <f t="shared" si="150"/>
        <v>#DIV/0!</v>
      </c>
      <c r="JR125" s="378" t="e">
        <f t="shared" si="150"/>
        <v>#DIV/0!</v>
      </c>
      <c r="JS125" s="378" t="e">
        <f t="shared" si="150"/>
        <v>#DIV/0!</v>
      </c>
      <c r="JT125" s="378" t="e">
        <f t="shared" si="150"/>
        <v>#DIV/0!</v>
      </c>
      <c r="JU125" s="378" t="e">
        <f t="shared" si="150"/>
        <v>#DIV/0!</v>
      </c>
      <c r="JV125" s="378" t="e">
        <f t="shared" si="150"/>
        <v>#DIV/0!</v>
      </c>
      <c r="JW125" s="378" t="e">
        <f t="shared" si="150"/>
        <v>#DIV/0!</v>
      </c>
      <c r="JX125" s="378" t="e">
        <f t="shared" si="150"/>
        <v>#DIV/0!</v>
      </c>
      <c r="JY125" s="378" t="e">
        <f t="shared" si="150"/>
        <v>#DIV/0!</v>
      </c>
      <c r="JZ125" s="378" t="e">
        <f t="shared" si="150"/>
        <v>#DIV/0!</v>
      </c>
      <c r="KA125" s="378" t="e">
        <f t="shared" si="150"/>
        <v>#DIV/0!</v>
      </c>
      <c r="KB125" s="378" t="e">
        <f t="shared" si="150"/>
        <v>#DIV/0!</v>
      </c>
      <c r="KC125" s="378" t="e">
        <f t="shared" si="150"/>
        <v>#DIV/0!</v>
      </c>
      <c r="KD125" s="378" t="e">
        <f t="shared" si="150"/>
        <v>#DIV/0!</v>
      </c>
      <c r="KE125" s="378" t="e">
        <f t="shared" si="150"/>
        <v>#DIV/0!</v>
      </c>
      <c r="KF125" s="378" t="e">
        <f t="shared" si="150"/>
        <v>#DIV/0!</v>
      </c>
      <c r="KG125" s="378" t="e">
        <f t="shared" si="150"/>
        <v>#DIV/0!</v>
      </c>
      <c r="KH125" s="378" t="e">
        <f t="shared" si="150"/>
        <v>#DIV/0!</v>
      </c>
      <c r="KI125" s="378" t="e">
        <f t="shared" si="150"/>
        <v>#DIV/0!</v>
      </c>
      <c r="KJ125" s="378" t="e">
        <f t="shared" si="150"/>
        <v>#DIV/0!</v>
      </c>
      <c r="KK125" s="378" t="e">
        <f t="shared" si="150"/>
        <v>#DIV/0!</v>
      </c>
      <c r="KL125" s="378" t="e">
        <f t="shared" si="150"/>
        <v>#DIV/0!</v>
      </c>
      <c r="KM125" s="378" t="e">
        <f t="shared" si="150"/>
        <v>#DIV/0!</v>
      </c>
      <c r="KN125" s="378" t="e">
        <f t="shared" si="150"/>
        <v>#DIV/0!</v>
      </c>
      <c r="KO125" s="378" t="e">
        <f t="shared" ref="KO125:MZ125" si="151">ROUND(AVERAGE(KO95:KO103),10)</f>
        <v>#DIV/0!</v>
      </c>
      <c r="KP125" s="378" t="e">
        <f t="shared" si="151"/>
        <v>#DIV/0!</v>
      </c>
      <c r="KQ125" s="378" t="e">
        <f t="shared" si="151"/>
        <v>#DIV/0!</v>
      </c>
      <c r="KR125" s="378" t="e">
        <f t="shared" si="151"/>
        <v>#DIV/0!</v>
      </c>
      <c r="KS125" s="378" t="e">
        <f t="shared" si="151"/>
        <v>#DIV/0!</v>
      </c>
      <c r="KT125" s="378" t="e">
        <f t="shared" si="151"/>
        <v>#DIV/0!</v>
      </c>
      <c r="KU125" s="378" t="e">
        <f t="shared" si="151"/>
        <v>#DIV/0!</v>
      </c>
      <c r="KV125" s="378" t="e">
        <f t="shared" si="151"/>
        <v>#DIV/0!</v>
      </c>
      <c r="KW125" s="378" t="e">
        <f t="shared" si="151"/>
        <v>#DIV/0!</v>
      </c>
      <c r="KX125" s="378" t="e">
        <f t="shared" si="151"/>
        <v>#DIV/0!</v>
      </c>
      <c r="KY125" s="378" t="e">
        <f t="shared" si="151"/>
        <v>#DIV/0!</v>
      </c>
      <c r="KZ125" s="378" t="e">
        <f t="shared" si="151"/>
        <v>#DIV/0!</v>
      </c>
      <c r="LA125" s="378" t="e">
        <f t="shared" si="151"/>
        <v>#DIV/0!</v>
      </c>
      <c r="LB125" s="378" t="e">
        <f t="shared" si="151"/>
        <v>#DIV/0!</v>
      </c>
      <c r="LC125" s="378" t="e">
        <f t="shared" si="151"/>
        <v>#DIV/0!</v>
      </c>
      <c r="LD125" s="378" t="e">
        <f t="shared" si="151"/>
        <v>#DIV/0!</v>
      </c>
      <c r="LE125" s="378" t="e">
        <f t="shared" si="151"/>
        <v>#DIV/0!</v>
      </c>
      <c r="LF125" s="378" t="e">
        <f t="shared" si="151"/>
        <v>#DIV/0!</v>
      </c>
      <c r="LG125" s="378" t="e">
        <f t="shared" si="151"/>
        <v>#DIV/0!</v>
      </c>
      <c r="LH125" s="378" t="e">
        <f t="shared" si="151"/>
        <v>#DIV/0!</v>
      </c>
      <c r="LI125" s="378" t="e">
        <f t="shared" si="151"/>
        <v>#DIV/0!</v>
      </c>
      <c r="LJ125" s="378" t="e">
        <f t="shared" si="151"/>
        <v>#DIV/0!</v>
      </c>
      <c r="LK125" s="378" t="e">
        <f t="shared" si="151"/>
        <v>#DIV/0!</v>
      </c>
      <c r="LL125" s="378" t="e">
        <f t="shared" si="151"/>
        <v>#DIV/0!</v>
      </c>
      <c r="LM125" s="378" t="e">
        <f t="shared" si="151"/>
        <v>#DIV/0!</v>
      </c>
      <c r="LN125" s="378" t="e">
        <f t="shared" si="151"/>
        <v>#DIV/0!</v>
      </c>
      <c r="LO125" s="378" t="e">
        <f t="shared" si="151"/>
        <v>#DIV/0!</v>
      </c>
      <c r="LP125" s="378" t="e">
        <f t="shared" si="151"/>
        <v>#DIV/0!</v>
      </c>
      <c r="LQ125" s="378" t="e">
        <f t="shared" si="151"/>
        <v>#DIV/0!</v>
      </c>
      <c r="LR125" s="378" t="e">
        <f t="shared" si="151"/>
        <v>#DIV/0!</v>
      </c>
      <c r="LS125" s="378" t="e">
        <f t="shared" si="151"/>
        <v>#DIV/0!</v>
      </c>
      <c r="LT125" s="378" t="e">
        <f t="shared" si="151"/>
        <v>#DIV/0!</v>
      </c>
      <c r="LU125" s="378" t="e">
        <f t="shared" si="151"/>
        <v>#DIV/0!</v>
      </c>
      <c r="LV125" s="378" t="e">
        <f t="shared" si="151"/>
        <v>#DIV/0!</v>
      </c>
      <c r="LW125" s="378" t="e">
        <f t="shared" si="151"/>
        <v>#DIV/0!</v>
      </c>
      <c r="LX125" s="378" t="e">
        <f t="shared" si="151"/>
        <v>#DIV/0!</v>
      </c>
      <c r="LY125" s="378" t="e">
        <f t="shared" si="151"/>
        <v>#DIV/0!</v>
      </c>
      <c r="LZ125" s="378" t="e">
        <f t="shared" si="151"/>
        <v>#DIV/0!</v>
      </c>
      <c r="MA125" s="378" t="e">
        <f t="shared" si="151"/>
        <v>#DIV/0!</v>
      </c>
      <c r="MB125" s="378" t="e">
        <f t="shared" si="151"/>
        <v>#DIV/0!</v>
      </c>
      <c r="MC125" s="378" t="e">
        <f t="shared" si="151"/>
        <v>#DIV/0!</v>
      </c>
      <c r="MD125" s="378" t="e">
        <f t="shared" si="151"/>
        <v>#DIV/0!</v>
      </c>
      <c r="ME125" s="378" t="e">
        <f t="shared" si="151"/>
        <v>#DIV/0!</v>
      </c>
      <c r="MF125" s="378" t="e">
        <f t="shared" si="151"/>
        <v>#DIV/0!</v>
      </c>
      <c r="MG125" s="378" t="e">
        <f t="shared" si="151"/>
        <v>#DIV/0!</v>
      </c>
      <c r="MH125" s="378" t="e">
        <f t="shared" si="151"/>
        <v>#DIV/0!</v>
      </c>
      <c r="MI125" s="378" t="e">
        <f t="shared" si="151"/>
        <v>#DIV/0!</v>
      </c>
      <c r="MJ125" s="378" t="e">
        <f t="shared" si="151"/>
        <v>#DIV/0!</v>
      </c>
      <c r="MK125" s="378" t="e">
        <f t="shared" si="151"/>
        <v>#DIV/0!</v>
      </c>
      <c r="ML125" s="378" t="e">
        <f t="shared" si="151"/>
        <v>#DIV/0!</v>
      </c>
      <c r="MM125" s="378" t="e">
        <f t="shared" si="151"/>
        <v>#DIV/0!</v>
      </c>
      <c r="MN125" s="378" t="e">
        <f t="shared" si="151"/>
        <v>#DIV/0!</v>
      </c>
      <c r="MO125" s="378" t="e">
        <f t="shared" si="151"/>
        <v>#DIV/0!</v>
      </c>
      <c r="MP125" s="378" t="e">
        <f t="shared" si="151"/>
        <v>#DIV/0!</v>
      </c>
      <c r="MQ125" s="378" t="e">
        <f t="shared" si="151"/>
        <v>#DIV/0!</v>
      </c>
      <c r="MR125" s="378" t="e">
        <f t="shared" si="151"/>
        <v>#DIV/0!</v>
      </c>
      <c r="MS125" s="378" t="e">
        <f t="shared" si="151"/>
        <v>#DIV/0!</v>
      </c>
      <c r="MT125" s="378" t="e">
        <f t="shared" si="151"/>
        <v>#DIV/0!</v>
      </c>
      <c r="MU125" s="378" t="e">
        <f t="shared" si="151"/>
        <v>#DIV/0!</v>
      </c>
      <c r="MV125" s="378" t="e">
        <f t="shared" si="151"/>
        <v>#DIV/0!</v>
      </c>
      <c r="MW125" s="378" t="e">
        <f t="shared" si="151"/>
        <v>#DIV/0!</v>
      </c>
      <c r="MX125" s="378" t="e">
        <f t="shared" si="151"/>
        <v>#DIV/0!</v>
      </c>
      <c r="MY125" s="378" t="e">
        <f t="shared" si="151"/>
        <v>#DIV/0!</v>
      </c>
      <c r="MZ125" s="378" t="e">
        <f t="shared" si="151"/>
        <v>#DIV/0!</v>
      </c>
      <c r="NA125" s="378" t="e">
        <f t="shared" ref="NA125:PL125" si="152">ROUND(AVERAGE(NA95:NA103),10)</f>
        <v>#DIV/0!</v>
      </c>
      <c r="NB125" s="378" t="e">
        <f t="shared" si="152"/>
        <v>#DIV/0!</v>
      </c>
      <c r="NC125" s="378" t="e">
        <f t="shared" si="152"/>
        <v>#DIV/0!</v>
      </c>
      <c r="ND125" s="378" t="e">
        <f t="shared" si="152"/>
        <v>#DIV/0!</v>
      </c>
      <c r="NE125" s="378" t="e">
        <f t="shared" si="152"/>
        <v>#DIV/0!</v>
      </c>
      <c r="NF125" s="378" t="e">
        <f t="shared" si="152"/>
        <v>#DIV/0!</v>
      </c>
      <c r="NG125" s="378" t="e">
        <f t="shared" si="152"/>
        <v>#DIV/0!</v>
      </c>
      <c r="NH125" s="378" t="e">
        <f t="shared" si="152"/>
        <v>#DIV/0!</v>
      </c>
      <c r="NI125" s="378" t="e">
        <f t="shared" si="152"/>
        <v>#DIV/0!</v>
      </c>
      <c r="NJ125" s="378" t="e">
        <f t="shared" si="152"/>
        <v>#DIV/0!</v>
      </c>
      <c r="NK125" s="378" t="e">
        <f t="shared" si="152"/>
        <v>#DIV/0!</v>
      </c>
      <c r="NL125" s="378" t="e">
        <f t="shared" si="152"/>
        <v>#DIV/0!</v>
      </c>
      <c r="NM125" s="378" t="e">
        <f t="shared" si="152"/>
        <v>#DIV/0!</v>
      </c>
      <c r="NN125" s="378" t="e">
        <f t="shared" si="152"/>
        <v>#DIV/0!</v>
      </c>
      <c r="NO125" s="378" t="e">
        <f t="shared" si="152"/>
        <v>#DIV/0!</v>
      </c>
      <c r="NP125" s="378" t="e">
        <f t="shared" si="152"/>
        <v>#DIV/0!</v>
      </c>
      <c r="NQ125" s="378" t="e">
        <f t="shared" si="152"/>
        <v>#DIV/0!</v>
      </c>
      <c r="NR125" s="378" t="e">
        <f t="shared" si="152"/>
        <v>#DIV/0!</v>
      </c>
      <c r="NS125" s="378" t="e">
        <f t="shared" si="152"/>
        <v>#DIV/0!</v>
      </c>
      <c r="NT125" s="378" t="e">
        <f t="shared" si="152"/>
        <v>#DIV/0!</v>
      </c>
      <c r="NU125" s="378" t="e">
        <f t="shared" si="152"/>
        <v>#DIV/0!</v>
      </c>
      <c r="NV125" s="378" t="e">
        <f t="shared" si="152"/>
        <v>#DIV/0!</v>
      </c>
      <c r="NW125" s="378" t="e">
        <f t="shared" si="152"/>
        <v>#DIV/0!</v>
      </c>
      <c r="NX125" s="378" t="e">
        <f t="shared" si="152"/>
        <v>#DIV/0!</v>
      </c>
      <c r="NY125" s="378" t="e">
        <f t="shared" si="152"/>
        <v>#DIV/0!</v>
      </c>
      <c r="NZ125" s="378" t="e">
        <f t="shared" si="152"/>
        <v>#DIV/0!</v>
      </c>
      <c r="OA125" s="378" t="e">
        <f t="shared" si="152"/>
        <v>#DIV/0!</v>
      </c>
      <c r="OB125" s="378" t="e">
        <f t="shared" si="152"/>
        <v>#DIV/0!</v>
      </c>
      <c r="OC125" s="378" t="e">
        <f t="shared" si="152"/>
        <v>#DIV/0!</v>
      </c>
      <c r="OD125" s="378" t="e">
        <f t="shared" si="152"/>
        <v>#DIV/0!</v>
      </c>
      <c r="OE125" s="378" t="e">
        <f t="shared" si="152"/>
        <v>#DIV/0!</v>
      </c>
      <c r="OF125" s="378" t="e">
        <f t="shared" si="152"/>
        <v>#DIV/0!</v>
      </c>
      <c r="OG125" s="378" t="e">
        <f t="shared" si="152"/>
        <v>#DIV/0!</v>
      </c>
      <c r="OH125" s="378" t="e">
        <f t="shared" si="152"/>
        <v>#DIV/0!</v>
      </c>
      <c r="OI125" s="378" t="e">
        <f t="shared" si="152"/>
        <v>#DIV/0!</v>
      </c>
      <c r="OJ125" s="378" t="e">
        <f t="shared" si="152"/>
        <v>#DIV/0!</v>
      </c>
      <c r="OK125" s="378" t="e">
        <f t="shared" si="152"/>
        <v>#DIV/0!</v>
      </c>
      <c r="OL125" s="378" t="e">
        <f t="shared" si="152"/>
        <v>#DIV/0!</v>
      </c>
      <c r="OM125" s="378" t="e">
        <f t="shared" si="152"/>
        <v>#DIV/0!</v>
      </c>
      <c r="ON125" s="378" t="e">
        <f t="shared" si="152"/>
        <v>#DIV/0!</v>
      </c>
      <c r="OO125" s="378" t="e">
        <f t="shared" si="152"/>
        <v>#DIV/0!</v>
      </c>
      <c r="OP125" s="378" t="e">
        <f t="shared" si="152"/>
        <v>#DIV/0!</v>
      </c>
      <c r="OQ125" s="378" t="e">
        <f t="shared" si="152"/>
        <v>#DIV/0!</v>
      </c>
      <c r="OR125" s="378" t="e">
        <f t="shared" si="152"/>
        <v>#DIV/0!</v>
      </c>
      <c r="OS125" s="378" t="e">
        <f t="shared" si="152"/>
        <v>#DIV/0!</v>
      </c>
      <c r="OT125" s="378" t="e">
        <f t="shared" si="152"/>
        <v>#DIV/0!</v>
      </c>
      <c r="OU125" s="378" t="e">
        <f t="shared" si="152"/>
        <v>#DIV/0!</v>
      </c>
      <c r="OV125" s="378" t="e">
        <f t="shared" si="152"/>
        <v>#DIV/0!</v>
      </c>
      <c r="OW125" s="378" t="e">
        <f t="shared" si="152"/>
        <v>#DIV/0!</v>
      </c>
      <c r="OX125" s="378" t="e">
        <f t="shared" si="152"/>
        <v>#DIV/0!</v>
      </c>
      <c r="OY125" s="378" t="e">
        <f t="shared" si="152"/>
        <v>#DIV/0!</v>
      </c>
      <c r="OZ125" s="378" t="e">
        <f t="shared" si="152"/>
        <v>#DIV/0!</v>
      </c>
      <c r="PA125" s="378" t="e">
        <f t="shared" si="152"/>
        <v>#DIV/0!</v>
      </c>
      <c r="PB125" s="378" t="e">
        <f t="shared" si="152"/>
        <v>#DIV/0!</v>
      </c>
      <c r="PC125" s="378" t="e">
        <f t="shared" si="152"/>
        <v>#DIV/0!</v>
      </c>
      <c r="PD125" s="378" t="e">
        <f t="shared" si="152"/>
        <v>#DIV/0!</v>
      </c>
      <c r="PE125" s="378" t="e">
        <f t="shared" si="152"/>
        <v>#DIV/0!</v>
      </c>
      <c r="PF125" s="378" t="e">
        <f t="shared" si="152"/>
        <v>#DIV/0!</v>
      </c>
      <c r="PG125" s="378" t="e">
        <f t="shared" si="152"/>
        <v>#DIV/0!</v>
      </c>
      <c r="PH125" s="378" t="e">
        <f t="shared" si="152"/>
        <v>#DIV/0!</v>
      </c>
      <c r="PI125" s="378" t="e">
        <f t="shared" si="152"/>
        <v>#DIV/0!</v>
      </c>
      <c r="PJ125" s="378" t="e">
        <f t="shared" si="152"/>
        <v>#DIV/0!</v>
      </c>
      <c r="PK125" s="378" t="e">
        <f t="shared" si="152"/>
        <v>#DIV/0!</v>
      </c>
      <c r="PL125" s="378" t="e">
        <f t="shared" si="152"/>
        <v>#DIV/0!</v>
      </c>
      <c r="PM125" s="378" t="e">
        <f t="shared" ref="PM125:RX125" si="153">ROUND(AVERAGE(PM95:PM103),10)</f>
        <v>#DIV/0!</v>
      </c>
      <c r="PN125" s="378" t="e">
        <f t="shared" si="153"/>
        <v>#DIV/0!</v>
      </c>
      <c r="PO125" s="378" t="e">
        <f t="shared" si="153"/>
        <v>#DIV/0!</v>
      </c>
      <c r="PP125" s="378" t="e">
        <f t="shared" si="153"/>
        <v>#DIV/0!</v>
      </c>
      <c r="PQ125" s="378" t="e">
        <f t="shared" si="153"/>
        <v>#DIV/0!</v>
      </c>
      <c r="PR125" s="378" t="e">
        <f t="shared" si="153"/>
        <v>#DIV/0!</v>
      </c>
      <c r="PS125" s="378" t="e">
        <f t="shared" si="153"/>
        <v>#DIV/0!</v>
      </c>
      <c r="PT125" s="378" t="e">
        <f t="shared" si="153"/>
        <v>#DIV/0!</v>
      </c>
      <c r="PU125" s="378" t="e">
        <f t="shared" si="153"/>
        <v>#DIV/0!</v>
      </c>
      <c r="PV125" s="378" t="e">
        <f t="shared" si="153"/>
        <v>#DIV/0!</v>
      </c>
      <c r="PW125" s="378" t="e">
        <f t="shared" si="153"/>
        <v>#DIV/0!</v>
      </c>
      <c r="PX125" s="378" t="e">
        <f t="shared" si="153"/>
        <v>#DIV/0!</v>
      </c>
      <c r="PY125" s="378" t="e">
        <f t="shared" si="153"/>
        <v>#DIV/0!</v>
      </c>
      <c r="PZ125" s="378" t="e">
        <f t="shared" si="153"/>
        <v>#DIV/0!</v>
      </c>
      <c r="QA125" s="378" t="e">
        <f t="shared" si="153"/>
        <v>#DIV/0!</v>
      </c>
      <c r="QB125" s="378" t="e">
        <f t="shared" si="153"/>
        <v>#DIV/0!</v>
      </c>
      <c r="QC125" s="378" t="e">
        <f t="shared" si="153"/>
        <v>#DIV/0!</v>
      </c>
      <c r="QD125" s="378" t="e">
        <f t="shared" si="153"/>
        <v>#DIV/0!</v>
      </c>
      <c r="QE125" s="378" t="e">
        <f t="shared" si="153"/>
        <v>#DIV/0!</v>
      </c>
      <c r="QF125" s="378" t="e">
        <f t="shared" si="153"/>
        <v>#DIV/0!</v>
      </c>
      <c r="QG125" s="378" t="e">
        <f t="shared" si="153"/>
        <v>#DIV/0!</v>
      </c>
      <c r="QH125" s="378" t="e">
        <f t="shared" si="153"/>
        <v>#DIV/0!</v>
      </c>
      <c r="QI125" s="378" t="e">
        <f t="shared" si="153"/>
        <v>#DIV/0!</v>
      </c>
      <c r="QJ125" s="378" t="e">
        <f t="shared" si="153"/>
        <v>#DIV/0!</v>
      </c>
      <c r="QK125" s="378" t="e">
        <f t="shared" si="153"/>
        <v>#DIV/0!</v>
      </c>
      <c r="QL125" s="378" t="e">
        <f t="shared" si="153"/>
        <v>#DIV/0!</v>
      </c>
      <c r="QM125" s="378" t="e">
        <f t="shared" si="153"/>
        <v>#DIV/0!</v>
      </c>
      <c r="QN125" s="378" t="e">
        <f t="shared" si="153"/>
        <v>#DIV/0!</v>
      </c>
      <c r="QO125" s="378" t="e">
        <f t="shared" si="153"/>
        <v>#DIV/0!</v>
      </c>
      <c r="QP125" s="378" t="e">
        <f t="shared" si="153"/>
        <v>#DIV/0!</v>
      </c>
      <c r="QQ125" s="378" t="e">
        <f t="shared" si="153"/>
        <v>#DIV/0!</v>
      </c>
      <c r="QR125" s="378" t="e">
        <f t="shared" si="153"/>
        <v>#DIV/0!</v>
      </c>
      <c r="QS125" s="378" t="e">
        <f t="shared" si="153"/>
        <v>#DIV/0!</v>
      </c>
      <c r="QT125" s="378" t="e">
        <f t="shared" si="153"/>
        <v>#DIV/0!</v>
      </c>
      <c r="QU125" s="378" t="e">
        <f t="shared" si="153"/>
        <v>#DIV/0!</v>
      </c>
      <c r="QV125" s="378" t="e">
        <f t="shared" si="153"/>
        <v>#DIV/0!</v>
      </c>
      <c r="QW125" s="378" t="e">
        <f t="shared" si="153"/>
        <v>#DIV/0!</v>
      </c>
      <c r="QX125" s="378" t="e">
        <f t="shared" si="153"/>
        <v>#DIV/0!</v>
      </c>
      <c r="QY125" s="378" t="e">
        <f t="shared" si="153"/>
        <v>#DIV/0!</v>
      </c>
      <c r="QZ125" s="378" t="e">
        <f t="shared" si="153"/>
        <v>#DIV/0!</v>
      </c>
      <c r="RA125" s="378" t="e">
        <f t="shared" si="153"/>
        <v>#DIV/0!</v>
      </c>
      <c r="RB125" s="378" t="e">
        <f t="shared" si="153"/>
        <v>#DIV/0!</v>
      </c>
      <c r="RC125" s="378" t="e">
        <f t="shared" si="153"/>
        <v>#DIV/0!</v>
      </c>
      <c r="RD125" s="378" t="e">
        <f t="shared" si="153"/>
        <v>#DIV/0!</v>
      </c>
      <c r="RE125" s="378" t="e">
        <f t="shared" si="153"/>
        <v>#DIV/0!</v>
      </c>
      <c r="RF125" s="378" t="e">
        <f t="shared" si="153"/>
        <v>#DIV/0!</v>
      </c>
      <c r="RG125" s="378" t="e">
        <f t="shared" si="153"/>
        <v>#DIV/0!</v>
      </c>
      <c r="RH125" s="378" t="e">
        <f t="shared" si="153"/>
        <v>#DIV/0!</v>
      </c>
      <c r="RI125" s="378" t="e">
        <f t="shared" si="153"/>
        <v>#DIV/0!</v>
      </c>
      <c r="RJ125" s="378" t="e">
        <f t="shared" si="153"/>
        <v>#DIV/0!</v>
      </c>
      <c r="RK125" s="378" t="e">
        <f t="shared" si="153"/>
        <v>#DIV/0!</v>
      </c>
      <c r="RL125" s="378" t="e">
        <f t="shared" si="153"/>
        <v>#DIV/0!</v>
      </c>
      <c r="RM125" s="378" t="e">
        <f t="shared" si="153"/>
        <v>#DIV/0!</v>
      </c>
      <c r="RN125" s="378" t="e">
        <f t="shared" si="153"/>
        <v>#DIV/0!</v>
      </c>
      <c r="RO125" s="378" t="e">
        <f t="shared" si="153"/>
        <v>#DIV/0!</v>
      </c>
      <c r="RP125" s="378" t="e">
        <f t="shared" si="153"/>
        <v>#DIV/0!</v>
      </c>
      <c r="RQ125" s="378" t="e">
        <f t="shared" si="153"/>
        <v>#DIV/0!</v>
      </c>
      <c r="RR125" s="378" t="e">
        <f t="shared" si="153"/>
        <v>#DIV/0!</v>
      </c>
      <c r="RS125" s="378" t="e">
        <f t="shared" si="153"/>
        <v>#DIV/0!</v>
      </c>
      <c r="RT125" s="378" t="e">
        <f t="shared" si="153"/>
        <v>#DIV/0!</v>
      </c>
      <c r="RU125" s="378" t="e">
        <f t="shared" si="153"/>
        <v>#DIV/0!</v>
      </c>
      <c r="RV125" s="378" t="e">
        <f t="shared" si="153"/>
        <v>#DIV/0!</v>
      </c>
      <c r="RW125" s="378" t="e">
        <f t="shared" si="153"/>
        <v>#DIV/0!</v>
      </c>
      <c r="RX125" s="378" t="e">
        <f t="shared" si="153"/>
        <v>#DIV/0!</v>
      </c>
      <c r="RY125" s="378" t="e">
        <f t="shared" ref="RY125:UJ125" si="154">ROUND(AVERAGE(RY95:RY103),10)</f>
        <v>#DIV/0!</v>
      </c>
      <c r="RZ125" s="378" t="e">
        <f t="shared" si="154"/>
        <v>#DIV/0!</v>
      </c>
      <c r="SA125" s="378" t="e">
        <f t="shared" si="154"/>
        <v>#DIV/0!</v>
      </c>
      <c r="SB125" s="378" t="e">
        <f t="shared" si="154"/>
        <v>#DIV/0!</v>
      </c>
      <c r="SC125" s="378" t="e">
        <f t="shared" si="154"/>
        <v>#DIV/0!</v>
      </c>
      <c r="SD125" s="378" t="e">
        <f t="shared" si="154"/>
        <v>#DIV/0!</v>
      </c>
      <c r="SE125" s="378" t="e">
        <f t="shared" si="154"/>
        <v>#DIV/0!</v>
      </c>
      <c r="SF125" s="378" t="e">
        <f t="shared" si="154"/>
        <v>#DIV/0!</v>
      </c>
      <c r="SG125" s="378" t="e">
        <f t="shared" si="154"/>
        <v>#DIV/0!</v>
      </c>
      <c r="SH125" s="378" t="e">
        <f t="shared" si="154"/>
        <v>#DIV/0!</v>
      </c>
      <c r="SI125" s="378" t="e">
        <f t="shared" si="154"/>
        <v>#DIV/0!</v>
      </c>
      <c r="SJ125" s="378" t="e">
        <f t="shared" si="154"/>
        <v>#DIV/0!</v>
      </c>
      <c r="SK125" s="378" t="e">
        <f t="shared" si="154"/>
        <v>#DIV/0!</v>
      </c>
      <c r="SL125" s="378" t="e">
        <f t="shared" si="154"/>
        <v>#DIV/0!</v>
      </c>
      <c r="SM125" s="378" t="e">
        <f t="shared" si="154"/>
        <v>#DIV/0!</v>
      </c>
      <c r="SN125" s="378" t="e">
        <f t="shared" si="154"/>
        <v>#DIV/0!</v>
      </c>
      <c r="SO125" s="378" t="e">
        <f t="shared" si="154"/>
        <v>#DIV/0!</v>
      </c>
      <c r="SP125" s="378" t="e">
        <f t="shared" si="154"/>
        <v>#DIV/0!</v>
      </c>
      <c r="SQ125" s="378" t="e">
        <f t="shared" si="154"/>
        <v>#DIV/0!</v>
      </c>
      <c r="SR125" s="378" t="e">
        <f t="shared" si="154"/>
        <v>#DIV/0!</v>
      </c>
      <c r="SS125" s="378" t="e">
        <f t="shared" si="154"/>
        <v>#DIV/0!</v>
      </c>
      <c r="ST125" s="378" t="e">
        <f t="shared" si="154"/>
        <v>#DIV/0!</v>
      </c>
      <c r="SU125" s="378" t="e">
        <f t="shared" si="154"/>
        <v>#DIV/0!</v>
      </c>
      <c r="SV125" s="378" t="e">
        <f t="shared" si="154"/>
        <v>#DIV/0!</v>
      </c>
      <c r="SW125" s="378" t="e">
        <f t="shared" si="154"/>
        <v>#DIV/0!</v>
      </c>
      <c r="SX125" s="378" t="e">
        <f t="shared" si="154"/>
        <v>#DIV/0!</v>
      </c>
      <c r="SY125" s="378" t="e">
        <f t="shared" si="154"/>
        <v>#DIV/0!</v>
      </c>
      <c r="SZ125" s="378" t="e">
        <f t="shared" si="154"/>
        <v>#DIV/0!</v>
      </c>
      <c r="TA125" s="378" t="e">
        <f t="shared" si="154"/>
        <v>#DIV/0!</v>
      </c>
      <c r="TB125" s="378" t="e">
        <f t="shared" si="154"/>
        <v>#DIV/0!</v>
      </c>
      <c r="TC125" s="378" t="e">
        <f t="shared" si="154"/>
        <v>#DIV/0!</v>
      </c>
      <c r="TD125" s="378" t="e">
        <f t="shared" si="154"/>
        <v>#DIV/0!</v>
      </c>
      <c r="TE125" s="378" t="e">
        <f t="shared" si="154"/>
        <v>#DIV/0!</v>
      </c>
      <c r="TF125" s="378" t="e">
        <f t="shared" si="154"/>
        <v>#DIV/0!</v>
      </c>
      <c r="TG125" s="378" t="e">
        <f t="shared" si="154"/>
        <v>#DIV/0!</v>
      </c>
      <c r="TH125" s="378" t="e">
        <f t="shared" si="154"/>
        <v>#DIV/0!</v>
      </c>
      <c r="TI125" s="378" t="e">
        <f t="shared" si="154"/>
        <v>#DIV/0!</v>
      </c>
      <c r="TJ125" s="378" t="e">
        <f t="shared" si="154"/>
        <v>#DIV/0!</v>
      </c>
      <c r="TK125" s="378" t="e">
        <f t="shared" si="154"/>
        <v>#DIV/0!</v>
      </c>
      <c r="TL125" s="378" t="e">
        <f t="shared" si="154"/>
        <v>#DIV/0!</v>
      </c>
      <c r="TM125" s="378" t="e">
        <f t="shared" si="154"/>
        <v>#DIV/0!</v>
      </c>
      <c r="TN125" s="378" t="e">
        <f t="shared" si="154"/>
        <v>#DIV/0!</v>
      </c>
      <c r="TO125" s="378" t="e">
        <f t="shared" si="154"/>
        <v>#DIV/0!</v>
      </c>
      <c r="TP125" s="378" t="e">
        <f t="shared" si="154"/>
        <v>#DIV/0!</v>
      </c>
      <c r="TQ125" s="378" t="e">
        <f t="shared" si="154"/>
        <v>#DIV/0!</v>
      </c>
      <c r="TR125" s="378" t="e">
        <f t="shared" si="154"/>
        <v>#DIV/0!</v>
      </c>
      <c r="TS125" s="378" t="e">
        <f t="shared" si="154"/>
        <v>#DIV/0!</v>
      </c>
      <c r="TT125" s="378" t="e">
        <f t="shared" si="154"/>
        <v>#DIV/0!</v>
      </c>
      <c r="TU125" s="378" t="e">
        <f t="shared" si="154"/>
        <v>#DIV/0!</v>
      </c>
      <c r="TV125" s="378" t="e">
        <f t="shared" si="154"/>
        <v>#DIV/0!</v>
      </c>
      <c r="TW125" s="378" t="e">
        <f t="shared" si="154"/>
        <v>#DIV/0!</v>
      </c>
      <c r="TX125" s="378" t="e">
        <f t="shared" si="154"/>
        <v>#DIV/0!</v>
      </c>
      <c r="TY125" s="378" t="e">
        <f t="shared" si="154"/>
        <v>#DIV/0!</v>
      </c>
      <c r="TZ125" s="378" t="e">
        <f t="shared" si="154"/>
        <v>#DIV/0!</v>
      </c>
      <c r="UA125" s="378" t="e">
        <f t="shared" si="154"/>
        <v>#DIV/0!</v>
      </c>
      <c r="UB125" s="378" t="e">
        <f t="shared" si="154"/>
        <v>#DIV/0!</v>
      </c>
      <c r="UC125" s="378" t="e">
        <f t="shared" si="154"/>
        <v>#DIV/0!</v>
      </c>
      <c r="UD125" s="378" t="e">
        <f t="shared" si="154"/>
        <v>#DIV/0!</v>
      </c>
      <c r="UE125" s="378" t="e">
        <f t="shared" si="154"/>
        <v>#DIV/0!</v>
      </c>
      <c r="UF125" s="378" t="e">
        <f t="shared" si="154"/>
        <v>#DIV/0!</v>
      </c>
      <c r="UG125" s="378" t="e">
        <f t="shared" si="154"/>
        <v>#DIV/0!</v>
      </c>
      <c r="UH125" s="378" t="e">
        <f t="shared" si="154"/>
        <v>#DIV/0!</v>
      </c>
      <c r="UI125" s="378" t="e">
        <f t="shared" si="154"/>
        <v>#DIV/0!</v>
      </c>
      <c r="UJ125" s="378" t="e">
        <f t="shared" si="154"/>
        <v>#DIV/0!</v>
      </c>
      <c r="UK125" s="378" t="e">
        <f t="shared" ref="UK125:WI125" si="155">ROUND(AVERAGE(UK95:UK103),10)</f>
        <v>#DIV/0!</v>
      </c>
      <c r="UL125" s="378" t="e">
        <f t="shared" si="155"/>
        <v>#DIV/0!</v>
      </c>
      <c r="UM125" s="378" t="e">
        <f t="shared" si="155"/>
        <v>#DIV/0!</v>
      </c>
      <c r="UN125" s="378" t="e">
        <f t="shared" si="155"/>
        <v>#DIV/0!</v>
      </c>
      <c r="UO125" s="378" t="e">
        <f t="shared" si="155"/>
        <v>#DIV/0!</v>
      </c>
      <c r="UP125" s="378" t="e">
        <f t="shared" si="155"/>
        <v>#DIV/0!</v>
      </c>
      <c r="UQ125" s="378" t="e">
        <f t="shared" si="155"/>
        <v>#DIV/0!</v>
      </c>
      <c r="UR125" s="378" t="e">
        <f t="shared" si="155"/>
        <v>#DIV/0!</v>
      </c>
      <c r="US125" s="378" t="e">
        <f t="shared" si="155"/>
        <v>#DIV/0!</v>
      </c>
      <c r="UT125" s="378" t="e">
        <f t="shared" si="155"/>
        <v>#DIV/0!</v>
      </c>
      <c r="UU125" s="378" t="e">
        <f t="shared" si="155"/>
        <v>#DIV/0!</v>
      </c>
      <c r="UV125" s="378" t="e">
        <f t="shared" si="155"/>
        <v>#DIV/0!</v>
      </c>
      <c r="UW125" s="378" t="e">
        <f t="shared" si="155"/>
        <v>#DIV/0!</v>
      </c>
      <c r="UX125" s="378" t="e">
        <f t="shared" si="155"/>
        <v>#DIV/0!</v>
      </c>
      <c r="UY125" s="378" t="e">
        <f t="shared" si="155"/>
        <v>#DIV/0!</v>
      </c>
      <c r="UZ125" s="378" t="e">
        <f t="shared" si="155"/>
        <v>#DIV/0!</v>
      </c>
      <c r="VA125" s="378" t="e">
        <f t="shared" si="155"/>
        <v>#DIV/0!</v>
      </c>
      <c r="VB125" s="378" t="e">
        <f t="shared" si="155"/>
        <v>#DIV/0!</v>
      </c>
      <c r="VC125" s="378" t="e">
        <f t="shared" si="155"/>
        <v>#DIV/0!</v>
      </c>
      <c r="VD125" s="378" t="e">
        <f t="shared" si="155"/>
        <v>#DIV/0!</v>
      </c>
      <c r="VE125" s="378" t="e">
        <f t="shared" si="155"/>
        <v>#DIV/0!</v>
      </c>
      <c r="VF125" s="378" t="e">
        <f t="shared" si="155"/>
        <v>#DIV/0!</v>
      </c>
      <c r="VG125" s="378" t="e">
        <f t="shared" si="155"/>
        <v>#DIV/0!</v>
      </c>
      <c r="VH125" s="378" t="e">
        <f t="shared" si="155"/>
        <v>#DIV/0!</v>
      </c>
      <c r="VI125" s="378" t="e">
        <f t="shared" si="155"/>
        <v>#DIV/0!</v>
      </c>
      <c r="VJ125" s="378" t="e">
        <f t="shared" si="155"/>
        <v>#DIV/0!</v>
      </c>
      <c r="VK125" s="378" t="e">
        <f t="shared" si="155"/>
        <v>#DIV/0!</v>
      </c>
      <c r="VL125" s="378" t="e">
        <f t="shared" si="155"/>
        <v>#DIV/0!</v>
      </c>
      <c r="VM125" s="378" t="e">
        <f t="shared" si="155"/>
        <v>#DIV/0!</v>
      </c>
      <c r="VN125" s="378" t="e">
        <f t="shared" si="155"/>
        <v>#DIV/0!</v>
      </c>
      <c r="VO125" s="378" t="e">
        <f t="shared" si="155"/>
        <v>#DIV/0!</v>
      </c>
      <c r="VP125" s="378" t="e">
        <f t="shared" si="155"/>
        <v>#DIV/0!</v>
      </c>
      <c r="VQ125" s="378" t="e">
        <f t="shared" si="155"/>
        <v>#DIV/0!</v>
      </c>
      <c r="VR125" s="378" t="e">
        <f t="shared" si="155"/>
        <v>#DIV/0!</v>
      </c>
      <c r="VS125" s="378" t="e">
        <f t="shared" si="155"/>
        <v>#DIV/0!</v>
      </c>
      <c r="VT125" s="378" t="e">
        <f t="shared" si="155"/>
        <v>#DIV/0!</v>
      </c>
      <c r="VU125" s="378" t="e">
        <f t="shared" si="155"/>
        <v>#DIV/0!</v>
      </c>
      <c r="VV125" s="378" t="e">
        <f t="shared" si="155"/>
        <v>#DIV/0!</v>
      </c>
      <c r="VW125" s="378" t="e">
        <f t="shared" si="155"/>
        <v>#DIV/0!</v>
      </c>
      <c r="VX125" s="378" t="e">
        <f t="shared" si="155"/>
        <v>#DIV/0!</v>
      </c>
      <c r="VY125" s="378" t="e">
        <f t="shared" si="155"/>
        <v>#DIV/0!</v>
      </c>
      <c r="VZ125" s="378" t="e">
        <f t="shared" si="155"/>
        <v>#DIV/0!</v>
      </c>
      <c r="WA125" s="378" t="e">
        <f t="shared" si="155"/>
        <v>#DIV/0!</v>
      </c>
      <c r="WB125" s="378" t="e">
        <f t="shared" si="155"/>
        <v>#DIV/0!</v>
      </c>
      <c r="WC125" s="378" t="e">
        <f t="shared" si="155"/>
        <v>#DIV/0!</v>
      </c>
      <c r="WD125" s="378" t="e">
        <f t="shared" si="155"/>
        <v>#DIV/0!</v>
      </c>
      <c r="WE125" s="378" t="e">
        <f t="shared" si="155"/>
        <v>#DIV/0!</v>
      </c>
      <c r="WF125" s="378" t="e">
        <f t="shared" si="155"/>
        <v>#DIV/0!</v>
      </c>
      <c r="WG125" s="378" t="e">
        <f t="shared" si="155"/>
        <v>#DIV/0!</v>
      </c>
      <c r="WH125" s="378" t="e">
        <f t="shared" si="155"/>
        <v>#DIV/0!</v>
      </c>
      <c r="WI125" s="378" t="e">
        <f t="shared" si="155"/>
        <v>#DIV/0!</v>
      </c>
    </row>
    <row r="126" spans="1:607">
      <c r="A126" s="348"/>
      <c r="B126" s="360" t="s">
        <v>858</v>
      </c>
      <c r="C126" s="348"/>
      <c r="D126" s="348"/>
      <c r="E126" s="348"/>
      <c r="F126" s="348"/>
      <c r="G126" s="361" t="str">
        <f t="shared" si="2"/>
        <v/>
      </c>
      <c r="H126" s="361" t="str">
        <f t="shared" si="3"/>
        <v/>
      </c>
      <c r="I126" s="397"/>
      <c r="J126" s="348"/>
      <c r="K126" s="348"/>
      <c r="L126" s="348"/>
      <c r="M126" s="348"/>
      <c r="N126" s="400"/>
      <c r="O126" s="400"/>
      <c r="P126" s="400"/>
      <c r="Q126" s="400"/>
      <c r="R126" s="400"/>
      <c r="S126" s="400"/>
      <c r="T126" s="400"/>
      <c r="U126" s="400"/>
      <c r="V126" s="400"/>
      <c r="W126" s="400"/>
      <c r="X126" s="400"/>
      <c r="Y126" s="400"/>
      <c r="Z126" s="400"/>
      <c r="AA126" s="400"/>
      <c r="AB126" s="400"/>
      <c r="AC126" s="400"/>
      <c r="AD126" s="400"/>
      <c r="AE126" s="400"/>
      <c r="AF126" s="400"/>
      <c r="AG126" s="400"/>
      <c r="AH126" s="400"/>
      <c r="AI126" s="400"/>
      <c r="AJ126" s="400"/>
      <c r="AK126" s="400"/>
      <c r="AL126" s="400"/>
      <c r="AM126" s="400"/>
      <c r="AN126" s="400"/>
      <c r="AO126" s="400"/>
      <c r="AP126" s="400"/>
      <c r="AQ126" s="400"/>
      <c r="AR126" s="400"/>
      <c r="AS126" s="400"/>
      <c r="AT126" s="400"/>
      <c r="AU126" s="400"/>
      <c r="AV126" s="400"/>
      <c r="AW126" s="400"/>
      <c r="AX126" s="400"/>
      <c r="AY126" s="400"/>
      <c r="AZ126" s="400"/>
      <c r="BA126" s="400"/>
      <c r="BB126" s="400"/>
      <c r="BC126" s="400"/>
      <c r="BD126" s="400"/>
      <c r="BE126" s="400"/>
      <c r="BF126" s="400"/>
      <c r="BG126" s="400"/>
      <c r="BH126" s="400"/>
      <c r="BI126" s="400"/>
      <c r="BJ126" s="400"/>
      <c r="BK126" s="400"/>
      <c r="BL126" s="400"/>
      <c r="BM126" s="400"/>
      <c r="BN126" s="400"/>
      <c r="BO126" s="400"/>
      <c r="BP126" s="400"/>
      <c r="BQ126" s="400"/>
      <c r="BR126" s="400"/>
      <c r="BS126" s="400"/>
      <c r="BT126" s="400"/>
      <c r="BU126" s="400"/>
      <c r="BV126" s="400"/>
      <c r="BW126" s="400"/>
      <c r="BX126" s="400"/>
      <c r="BY126" s="400"/>
      <c r="BZ126" s="400"/>
      <c r="CA126" s="400"/>
      <c r="CB126" s="400"/>
      <c r="CC126" s="400"/>
      <c r="CD126" s="400"/>
      <c r="CE126" s="400"/>
      <c r="CF126" s="400"/>
      <c r="CG126" s="400"/>
      <c r="CH126" s="400"/>
      <c r="CI126" s="400"/>
      <c r="CJ126" s="400"/>
      <c r="CK126" s="400"/>
      <c r="CL126" s="400"/>
      <c r="CM126" s="400"/>
      <c r="CN126" s="400"/>
      <c r="CO126" s="400"/>
      <c r="CP126" s="400"/>
      <c r="CQ126" s="400"/>
      <c r="CR126" s="400"/>
      <c r="CS126" s="400"/>
      <c r="CT126" s="400"/>
      <c r="CU126" s="400"/>
      <c r="CV126" s="400"/>
      <c r="CW126" s="400"/>
      <c r="CX126" s="400"/>
      <c r="CY126" s="400"/>
      <c r="CZ126" s="362"/>
      <c r="DA126" s="900" t="s">
        <v>1288</v>
      </c>
      <c r="DB126" s="899" t="s">
        <v>1289</v>
      </c>
      <c r="DC126" s="899"/>
      <c r="DD126" s="378">
        <f>ROUND((MAX(DD14:DD16)-MIN(DD14:DD16)),10)</f>
        <v>0</v>
      </c>
      <c r="DE126" s="378">
        <f t="shared" ref="DE126:FP126" si="156">ROUND((MAX(DE14:DE16)-MIN(DE14:DE16)),10)</f>
        <v>0</v>
      </c>
      <c r="DF126" s="378">
        <f t="shared" si="156"/>
        <v>0</v>
      </c>
      <c r="DG126" s="378">
        <f t="shared" si="156"/>
        <v>0</v>
      </c>
      <c r="DH126" s="378">
        <f t="shared" si="156"/>
        <v>0</v>
      </c>
      <c r="DI126" s="378">
        <f t="shared" si="156"/>
        <v>0</v>
      </c>
      <c r="DJ126" s="378">
        <f t="shared" si="156"/>
        <v>0</v>
      </c>
      <c r="DK126" s="378">
        <f t="shared" si="156"/>
        <v>0</v>
      </c>
      <c r="DL126" s="378">
        <f t="shared" si="156"/>
        <v>0</v>
      </c>
      <c r="DM126" s="378">
        <f t="shared" si="156"/>
        <v>0</v>
      </c>
      <c r="DN126" s="378">
        <f t="shared" si="156"/>
        <v>0</v>
      </c>
      <c r="DO126" s="378">
        <f t="shared" si="156"/>
        <v>0</v>
      </c>
      <c r="DP126" s="378">
        <f t="shared" si="156"/>
        <v>0</v>
      </c>
      <c r="DQ126" s="378">
        <f t="shared" si="156"/>
        <v>0</v>
      </c>
      <c r="DR126" s="378">
        <f t="shared" si="156"/>
        <v>0</v>
      </c>
      <c r="DS126" s="378">
        <f t="shared" si="156"/>
        <v>0</v>
      </c>
      <c r="DT126" s="378">
        <f t="shared" si="156"/>
        <v>0</v>
      </c>
      <c r="DU126" s="378">
        <f t="shared" si="156"/>
        <v>0</v>
      </c>
      <c r="DV126" s="378">
        <f t="shared" si="156"/>
        <v>0</v>
      </c>
      <c r="DW126" s="378">
        <f t="shared" si="156"/>
        <v>0</v>
      </c>
      <c r="DX126" s="378">
        <f t="shared" si="156"/>
        <v>0</v>
      </c>
      <c r="DY126" s="378">
        <f t="shared" si="156"/>
        <v>0</v>
      </c>
      <c r="DZ126" s="378">
        <f t="shared" si="156"/>
        <v>0</v>
      </c>
      <c r="EA126" s="378">
        <f t="shared" si="156"/>
        <v>0</v>
      </c>
      <c r="EB126" s="378">
        <f t="shared" si="156"/>
        <v>0</v>
      </c>
      <c r="EC126" s="378">
        <f t="shared" si="156"/>
        <v>0</v>
      </c>
      <c r="ED126" s="378">
        <f t="shared" si="156"/>
        <v>0</v>
      </c>
      <c r="EE126" s="378">
        <f t="shared" si="156"/>
        <v>0</v>
      </c>
      <c r="EF126" s="378">
        <f t="shared" si="156"/>
        <v>0</v>
      </c>
      <c r="EG126" s="378">
        <f t="shared" si="156"/>
        <v>0</v>
      </c>
      <c r="EH126" s="378">
        <f t="shared" si="156"/>
        <v>0</v>
      </c>
      <c r="EI126" s="378">
        <f t="shared" si="156"/>
        <v>0</v>
      </c>
      <c r="EJ126" s="378">
        <f t="shared" si="156"/>
        <v>0</v>
      </c>
      <c r="EK126" s="378">
        <f t="shared" si="156"/>
        <v>0</v>
      </c>
      <c r="EL126" s="378">
        <f t="shared" si="156"/>
        <v>0</v>
      </c>
      <c r="EM126" s="378">
        <f t="shared" si="156"/>
        <v>0</v>
      </c>
      <c r="EN126" s="378">
        <f t="shared" si="156"/>
        <v>0</v>
      </c>
      <c r="EO126" s="378">
        <f t="shared" si="156"/>
        <v>0</v>
      </c>
      <c r="EP126" s="378">
        <f t="shared" si="156"/>
        <v>0</v>
      </c>
      <c r="EQ126" s="378">
        <f t="shared" si="156"/>
        <v>0</v>
      </c>
      <c r="ER126" s="378">
        <f t="shared" si="156"/>
        <v>0</v>
      </c>
      <c r="ES126" s="378">
        <f t="shared" si="156"/>
        <v>0</v>
      </c>
      <c r="ET126" s="378">
        <f t="shared" si="156"/>
        <v>0</v>
      </c>
      <c r="EU126" s="378">
        <f t="shared" si="156"/>
        <v>0</v>
      </c>
      <c r="EV126" s="378">
        <f t="shared" si="156"/>
        <v>0</v>
      </c>
      <c r="EW126" s="378">
        <f t="shared" si="156"/>
        <v>0</v>
      </c>
      <c r="EX126" s="378">
        <f t="shared" si="156"/>
        <v>0</v>
      </c>
      <c r="EY126" s="378">
        <f t="shared" si="156"/>
        <v>0</v>
      </c>
      <c r="EZ126" s="378">
        <f t="shared" si="156"/>
        <v>0</v>
      </c>
      <c r="FA126" s="378">
        <f t="shared" si="156"/>
        <v>0</v>
      </c>
      <c r="FB126" s="378">
        <f t="shared" si="156"/>
        <v>0</v>
      </c>
      <c r="FC126" s="378">
        <f t="shared" si="156"/>
        <v>0</v>
      </c>
      <c r="FD126" s="378">
        <f t="shared" si="156"/>
        <v>0</v>
      </c>
      <c r="FE126" s="378">
        <f t="shared" si="156"/>
        <v>0</v>
      </c>
      <c r="FF126" s="378">
        <f t="shared" si="156"/>
        <v>0</v>
      </c>
      <c r="FG126" s="378">
        <f t="shared" si="156"/>
        <v>0</v>
      </c>
      <c r="FH126" s="378">
        <f t="shared" si="156"/>
        <v>0</v>
      </c>
      <c r="FI126" s="378">
        <f t="shared" si="156"/>
        <v>0</v>
      </c>
      <c r="FJ126" s="378">
        <f t="shared" si="156"/>
        <v>0</v>
      </c>
      <c r="FK126" s="378">
        <f t="shared" si="156"/>
        <v>0</v>
      </c>
      <c r="FL126" s="378">
        <f t="shared" si="156"/>
        <v>0</v>
      </c>
      <c r="FM126" s="378">
        <f t="shared" si="156"/>
        <v>0</v>
      </c>
      <c r="FN126" s="378">
        <f t="shared" si="156"/>
        <v>0</v>
      </c>
      <c r="FO126" s="378">
        <f t="shared" si="156"/>
        <v>0</v>
      </c>
      <c r="FP126" s="378">
        <f t="shared" si="156"/>
        <v>0</v>
      </c>
      <c r="FQ126" s="378">
        <f t="shared" ref="FQ126:IB126" si="157">ROUND((MAX(FQ14:FQ16)-MIN(FQ14:FQ16)),10)</f>
        <v>0</v>
      </c>
      <c r="FR126" s="378">
        <f t="shared" si="157"/>
        <v>0</v>
      </c>
      <c r="FS126" s="378">
        <f t="shared" si="157"/>
        <v>0</v>
      </c>
      <c r="FT126" s="378">
        <f t="shared" si="157"/>
        <v>0</v>
      </c>
      <c r="FU126" s="378">
        <f t="shared" si="157"/>
        <v>0</v>
      </c>
      <c r="FV126" s="378">
        <f t="shared" si="157"/>
        <v>0</v>
      </c>
      <c r="FW126" s="378">
        <f t="shared" si="157"/>
        <v>0</v>
      </c>
      <c r="FX126" s="378">
        <f t="shared" si="157"/>
        <v>0</v>
      </c>
      <c r="FY126" s="378">
        <f t="shared" si="157"/>
        <v>0</v>
      </c>
      <c r="FZ126" s="378">
        <f t="shared" si="157"/>
        <v>0</v>
      </c>
      <c r="GA126" s="378">
        <f t="shared" si="157"/>
        <v>0</v>
      </c>
      <c r="GB126" s="378">
        <f t="shared" si="157"/>
        <v>0</v>
      </c>
      <c r="GC126" s="378">
        <f t="shared" si="157"/>
        <v>0</v>
      </c>
      <c r="GD126" s="378">
        <f t="shared" si="157"/>
        <v>0</v>
      </c>
      <c r="GE126" s="378">
        <f t="shared" si="157"/>
        <v>0</v>
      </c>
      <c r="GF126" s="378">
        <f t="shared" si="157"/>
        <v>0</v>
      </c>
      <c r="GG126" s="378">
        <f t="shared" si="157"/>
        <v>0</v>
      </c>
      <c r="GH126" s="378">
        <f t="shared" si="157"/>
        <v>0</v>
      </c>
      <c r="GI126" s="378">
        <f t="shared" si="157"/>
        <v>0</v>
      </c>
      <c r="GJ126" s="378">
        <f t="shared" si="157"/>
        <v>0</v>
      </c>
      <c r="GK126" s="378">
        <f t="shared" si="157"/>
        <v>0</v>
      </c>
      <c r="GL126" s="378">
        <f t="shared" si="157"/>
        <v>0</v>
      </c>
      <c r="GM126" s="378">
        <f t="shared" si="157"/>
        <v>0</v>
      </c>
      <c r="GN126" s="378">
        <f t="shared" si="157"/>
        <v>0</v>
      </c>
      <c r="GO126" s="378">
        <f t="shared" si="157"/>
        <v>0</v>
      </c>
      <c r="GP126" s="378">
        <f t="shared" si="157"/>
        <v>0</v>
      </c>
      <c r="GQ126" s="378">
        <f t="shared" si="157"/>
        <v>0</v>
      </c>
      <c r="GR126" s="378">
        <f t="shared" si="157"/>
        <v>0</v>
      </c>
      <c r="GS126" s="378">
        <f t="shared" si="157"/>
        <v>0</v>
      </c>
      <c r="GT126" s="378">
        <f t="shared" si="157"/>
        <v>0</v>
      </c>
      <c r="GU126" s="378">
        <f t="shared" si="157"/>
        <v>0</v>
      </c>
      <c r="GV126" s="378">
        <f t="shared" si="157"/>
        <v>0</v>
      </c>
      <c r="GW126" s="378">
        <f t="shared" si="157"/>
        <v>0</v>
      </c>
      <c r="GX126" s="378">
        <f t="shared" si="157"/>
        <v>0</v>
      </c>
      <c r="GY126" s="378">
        <f t="shared" si="157"/>
        <v>0</v>
      </c>
      <c r="GZ126" s="378">
        <f t="shared" si="157"/>
        <v>0</v>
      </c>
      <c r="HA126" s="378">
        <f t="shared" si="157"/>
        <v>0</v>
      </c>
      <c r="HB126" s="378">
        <f t="shared" si="157"/>
        <v>0</v>
      </c>
      <c r="HC126" s="378">
        <f t="shared" si="157"/>
        <v>0</v>
      </c>
      <c r="HD126" s="378">
        <f t="shared" si="157"/>
        <v>0</v>
      </c>
      <c r="HE126" s="378">
        <f t="shared" si="157"/>
        <v>0</v>
      </c>
      <c r="HF126" s="378">
        <f t="shared" si="157"/>
        <v>0</v>
      </c>
      <c r="HG126" s="378">
        <f t="shared" si="157"/>
        <v>0</v>
      </c>
      <c r="HH126" s="378">
        <f t="shared" si="157"/>
        <v>0</v>
      </c>
      <c r="HI126" s="378">
        <f t="shared" si="157"/>
        <v>0</v>
      </c>
      <c r="HJ126" s="378">
        <f t="shared" si="157"/>
        <v>0</v>
      </c>
      <c r="HK126" s="378">
        <f t="shared" si="157"/>
        <v>0</v>
      </c>
      <c r="HL126" s="378">
        <f t="shared" si="157"/>
        <v>0</v>
      </c>
      <c r="HM126" s="378">
        <f t="shared" si="157"/>
        <v>0</v>
      </c>
      <c r="HN126" s="378">
        <f t="shared" si="157"/>
        <v>0</v>
      </c>
      <c r="HO126" s="378">
        <f t="shared" si="157"/>
        <v>0</v>
      </c>
      <c r="HP126" s="378">
        <f t="shared" si="157"/>
        <v>0</v>
      </c>
      <c r="HQ126" s="378">
        <f t="shared" si="157"/>
        <v>0</v>
      </c>
      <c r="HR126" s="378">
        <f t="shared" si="157"/>
        <v>0</v>
      </c>
      <c r="HS126" s="378">
        <f t="shared" si="157"/>
        <v>0</v>
      </c>
      <c r="HT126" s="378">
        <f t="shared" si="157"/>
        <v>0</v>
      </c>
      <c r="HU126" s="378">
        <f t="shared" si="157"/>
        <v>0</v>
      </c>
      <c r="HV126" s="378">
        <f t="shared" si="157"/>
        <v>0</v>
      </c>
      <c r="HW126" s="378">
        <f t="shared" si="157"/>
        <v>0</v>
      </c>
      <c r="HX126" s="378">
        <f t="shared" si="157"/>
        <v>0</v>
      </c>
      <c r="HY126" s="378">
        <f t="shared" si="157"/>
        <v>0</v>
      </c>
      <c r="HZ126" s="378">
        <f t="shared" si="157"/>
        <v>0</v>
      </c>
      <c r="IA126" s="378">
        <f t="shared" si="157"/>
        <v>0</v>
      </c>
      <c r="IB126" s="378">
        <f t="shared" si="157"/>
        <v>0</v>
      </c>
      <c r="IC126" s="378">
        <f t="shared" ref="IC126:KN126" si="158">ROUND((MAX(IC14:IC16)-MIN(IC14:IC16)),10)</f>
        <v>0</v>
      </c>
      <c r="ID126" s="378">
        <f t="shared" si="158"/>
        <v>0</v>
      </c>
      <c r="IE126" s="378">
        <f t="shared" si="158"/>
        <v>0</v>
      </c>
      <c r="IF126" s="378">
        <f t="shared" si="158"/>
        <v>0</v>
      </c>
      <c r="IG126" s="378">
        <f t="shared" si="158"/>
        <v>0</v>
      </c>
      <c r="IH126" s="378">
        <f t="shared" si="158"/>
        <v>0</v>
      </c>
      <c r="II126" s="378">
        <f t="shared" si="158"/>
        <v>0</v>
      </c>
      <c r="IJ126" s="378">
        <f t="shared" si="158"/>
        <v>0</v>
      </c>
      <c r="IK126" s="378">
        <f t="shared" si="158"/>
        <v>0</v>
      </c>
      <c r="IL126" s="378">
        <f t="shared" si="158"/>
        <v>0</v>
      </c>
      <c r="IM126" s="378">
        <f t="shared" si="158"/>
        <v>0</v>
      </c>
      <c r="IN126" s="378">
        <f t="shared" si="158"/>
        <v>0</v>
      </c>
      <c r="IO126" s="378">
        <f t="shared" si="158"/>
        <v>0</v>
      </c>
      <c r="IP126" s="378">
        <f t="shared" si="158"/>
        <v>0</v>
      </c>
      <c r="IQ126" s="378">
        <f t="shared" si="158"/>
        <v>0</v>
      </c>
      <c r="IR126" s="378">
        <f t="shared" si="158"/>
        <v>0</v>
      </c>
      <c r="IS126" s="378">
        <f t="shared" si="158"/>
        <v>0</v>
      </c>
      <c r="IT126" s="378">
        <f t="shared" si="158"/>
        <v>0</v>
      </c>
      <c r="IU126" s="378">
        <f t="shared" si="158"/>
        <v>0</v>
      </c>
      <c r="IV126" s="378">
        <f t="shared" si="158"/>
        <v>0</v>
      </c>
      <c r="IW126" s="378">
        <f t="shared" si="158"/>
        <v>0</v>
      </c>
      <c r="IX126" s="378">
        <f t="shared" si="158"/>
        <v>0</v>
      </c>
      <c r="IY126" s="378">
        <f t="shared" si="158"/>
        <v>0</v>
      </c>
      <c r="IZ126" s="378">
        <f t="shared" si="158"/>
        <v>0</v>
      </c>
      <c r="JA126" s="378">
        <f t="shared" si="158"/>
        <v>0</v>
      </c>
      <c r="JB126" s="378">
        <f t="shared" si="158"/>
        <v>0</v>
      </c>
      <c r="JC126" s="378">
        <f t="shared" si="158"/>
        <v>0</v>
      </c>
      <c r="JD126" s="378">
        <f t="shared" si="158"/>
        <v>0</v>
      </c>
      <c r="JE126" s="378">
        <f t="shared" si="158"/>
        <v>0</v>
      </c>
      <c r="JF126" s="378">
        <f t="shared" si="158"/>
        <v>0</v>
      </c>
      <c r="JG126" s="378">
        <f t="shared" si="158"/>
        <v>0</v>
      </c>
      <c r="JH126" s="378">
        <f t="shared" si="158"/>
        <v>0</v>
      </c>
      <c r="JI126" s="378">
        <f t="shared" si="158"/>
        <v>0</v>
      </c>
      <c r="JJ126" s="378">
        <f t="shared" si="158"/>
        <v>0</v>
      </c>
      <c r="JK126" s="378">
        <f t="shared" si="158"/>
        <v>0</v>
      </c>
      <c r="JL126" s="378">
        <f t="shared" si="158"/>
        <v>0</v>
      </c>
      <c r="JM126" s="378">
        <f t="shared" si="158"/>
        <v>0</v>
      </c>
      <c r="JN126" s="378">
        <f t="shared" si="158"/>
        <v>0</v>
      </c>
      <c r="JO126" s="378">
        <f t="shared" si="158"/>
        <v>0</v>
      </c>
      <c r="JP126" s="378">
        <f t="shared" si="158"/>
        <v>0</v>
      </c>
      <c r="JQ126" s="378">
        <f t="shared" si="158"/>
        <v>0</v>
      </c>
      <c r="JR126" s="378">
        <f t="shared" si="158"/>
        <v>0</v>
      </c>
      <c r="JS126" s="378">
        <f t="shared" si="158"/>
        <v>0</v>
      </c>
      <c r="JT126" s="378">
        <f t="shared" si="158"/>
        <v>0</v>
      </c>
      <c r="JU126" s="378">
        <f t="shared" si="158"/>
        <v>0</v>
      </c>
      <c r="JV126" s="378">
        <f t="shared" si="158"/>
        <v>0</v>
      </c>
      <c r="JW126" s="378">
        <f t="shared" si="158"/>
        <v>0</v>
      </c>
      <c r="JX126" s="378">
        <f t="shared" si="158"/>
        <v>0</v>
      </c>
      <c r="JY126" s="378">
        <f t="shared" si="158"/>
        <v>0</v>
      </c>
      <c r="JZ126" s="378">
        <f t="shared" si="158"/>
        <v>0</v>
      </c>
      <c r="KA126" s="378">
        <f t="shared" si="158"/>
        <v>0</v>
      </c>
      <c r="KB126" s="378">
        <f t="shared" si="158"/>
        <v>0</v>
      </c>
      <c r="KC126" s="378">
        <f t="shared" si="158"/>
        <v>0</v>
      </c>
      <c r="KD126" s="378">
        <f t="shared" si="158"/>
        <v>0</v>
      </c>
      <c r="KE126" s="378">
        <f t="shared" si="158"/>
        <v>0</v>
      </c>
      <c r="KF126" s="378">
        <f t="shared" si="158"/>
        <v>0</v>
      </c>
      <c r="KG126" s="378">
        <f t="shared" si="158"/>
        <v>0</v>
      </c>
      <c r="KH126" s="378">
        <f t="shared" si="158"/>
        <v>0</v>
      </c>
      <c r="KI126" s="378">
        <f t="shared" si="158"/>
        <v>0</v>
      </c>
      <c r="KJ126" s="378">
        <f t="shared" si="158"/>
        <v>0</v>
      </c>
      <c r="KK126" s="378">
        <f t="shared" si="158"/>
        <v>0</v>
      </c>
      <c r="KL126" s="378">
        <f t="shared" si="158"/>
        <v>0</v>
      </c>
      <c r="KM126" s="378">
        <f t="shared" si="158"/>
        <v>0</v>
      </c>
      <c r="KN126" s="378">
        <f t="shared" si="158"/>
        <v>0</v>
      </c>
      <c r="KO126" s="378">
        <f t="shared" ref="KO126:MZ126" si="159">ROUND((MAX(KO14:KO16)-MIN(KO14:KO16)),10)</f>
        <v>0</v>
      </c>
      <c r="KP126" s="378">
        <f t="shared" si="159"/>
        <v>0</v>
      </c>
      <c r="KQ126" s="378">
        <f t="shared" si="159"/>
        <v>0</v>
      </c>
      <c r="KR126" s="378">
        <f t="shared" si="159"/>
        <v>0</v>
      </c>
      <c r="KS126" s="378">
        <f t="shared" si="159"/>
        <v>0</v>
      </c>
      <c r="KT126" s="378">
        <f t="shared" si="159"/>
        <v>0</v>
      </c>
      <c r="KU126" s="378">
        <f t="shared" si="159"/>
        <v>0</v>
      </c>
      <c r="KV126" s="378">
        <f t="shared" si="159"/>
        <v>0</v>
      </c>
      <c r="KW126" s="378">
        <f t="shared" si="159"/>
        <v>0</v>
      </c>
      <c r="KX126" s="378">
        <f t="shared" si="159"/>
        <v>0</v>
      </c>
      <c r="KY126" s="378">
        <f t="shared" si="159"/>
        <v>0</v>
      </c>
      <c r="KZ126" s="378">
        <f t="shared" si="159"/>
        <v>0</v>
      </c>
      <c r="LA126" s="378">
        <f t="shared" si="159"/>
        <v>0</v>
      </c>
      <c r="LB126" s="378">
        <f t="shared" si="159"/>
        <v>0</v>
      </c>
      <c r="LC126" s="378">
        <f t="shared" si="159"/>
        <v>0</v>
      </c>
      <c r="LD126" s="378">
        <f t="shared" si="159"/>
        <v>0</v>
      </c>
      <c r="LE126" s="378">
        <f t="shared" si="159"/>
        <v>0</v>
      </c>
      <c r="LF126" s="378">
        <f t="shared" si="159"/>
        <v>0</v>
      </c>
      <c r="LG126" s="378">
        <f t="shared" si="159"/>
        <v>0</v>
      </c>
      <c r="LH126" s="378">
        <f t="shared" si="159"/>
        <v>0</v>
      </c>
      <c r="LI126" s="378">
        <f t="shared" si="159"/>
        <v>0</v>
      </c>
      <c r="LJ126" s="378">
        <f t="shared" si="159"/>
        <v>0</v>
      </c>
      <c r="LK126" s="378">
        <f t="shared" si="159"/>
        <v>0</v>
      </c>
      <c r="LL126" s="378">
        <f t="shared" si="159"/>
        <v>0</v>
      </c>
      <c r="LM126" s="378">
        <f t="shared" si="159"/>
        <v>0</v>
      </c>
      <c r="LN126" s="378">
        <f t="shared" si="159"/>
        <v>0</v>
      </c>
      <c r="LO126" s="378">
        <f t="shared" si="159"/>
        <v>0</v>
      </c>
      <c r="LP126" s="378">
        <f t="shared" si="159"/>
        <v>0</v>
      </c>
      <c r="LQ126" s="378">
        <f t="shared" si="159"/>
        <v>0</v>
      </c>
      <c r="LR126" s="378">
        <f t="shared" si="159"/>
        <v>0</v>
      </c>
      <c r="LS126" s="378">
        <f t="shared" si="159"/>
        <v>0</v>
      </c>
      <c r="LT126" s="378">
        <f t="shared" si="159"/>
        <v>0</v>
      </c>
      <c r="LU126" s="378">
        <f t="shared" si="159"/>
        <v>0</v>
      </c>
      <c r="LV126" s="378">
        <f t="shared" si="159"/>
        <v>0</v>
      </c>
      <c r="LW126" s="378">
        <f t="shared" si="159"/>
        <v>0</v>
      </c>
      <c r="LX126" s="378">
        <f t="shared" si="159"/>
        <v>0</v>
      </c>
      <c r="LY126" s="378">
        <f t="shared" si="159"/>
        <v>0</v>
      </c>
      <c r="LZ126" s="378">
        <f t="shared" si="159"/>
        <v>0</v>
      </c>
      <c r="MA126" s="378">
        <f t="shared" si="159"/>
        <v>0</v>
      </c>
      <c r="MB126" s="378">
        <f t="shared" si="159"/>
        <v>0</v>
      </c>
      <c r="MC126" s="378">
        <f t="shared" si="159"/>
        <v>0</v>
      </c>
      <c r="MD126" s="378">
        <f t="shared" si="159"/>
        <v>0</v>
      </c>
      <c r="ME126" s="378">
        <f t="shared" si="159"/>
        <v>0</v>
      </c>
      <c r="MF126" s="378">
        <f t="shared" si="159"/>
        <v>0</v>
      </c>
      <c r="MG126" s="378">
        <f t="shared" si="159"/>
        <v>0</v>
      </c>
      <c r="MH126" s="378">
        <f t="shared" si="159"/>
        <v>0</v>
      </c>
      <c r="MI126" s="378">
        <f t="shared" si="159"/>
        <v>0</v>
      </c>
      <c r="MJ126" s="378">
        <f t="shared" si="159"/>
        <v>0</v>
      </c>
      <c r="MK126" s="378">
        <f t="shared" si="159"/>
        <v>0</v>
      </c>
      <c r="ML126" s="378">
        <f t="shared" si="159"/>
        <v>0</v>
      </c>
      <c r="MM126" s="378">
        <f t="shared" si="159"/>
        <v>0</v>
      </c>
      <c r="MN126" s="378">
        <f t="shared" si="159"/>
        <v>0</v>
      </c>
      <c r="MO126" s="378">
        <f t="shared" si="159"/>
        <v>0</v>
      </c>
      <c r="MP126" s="378">
        <f t="shared" si="159"/>
        <v>0</v>
      </c>
      <c r="MQ126" s="378">
        <f t="shared" si="159"/>
        <v>0</v>
      </c>
      <c r="MR126" s="378">
        <f t="shared" si="159"/>
        <v>0</v>
      </c>
      <c r="MS126" s="378">
        <f t="shared" si="159"/>
        <v>0</v>
      </c>
      <c r="MT126" s="378">
        <f t="shared" si="159"/>
        <v>0</v>
      </c>
      <c r="MU126" s="378">
        <f t="shared" si="159"/>
        <v>0</v>
      </c>
      <c r="MV126" s="378">
        <f t="shared" si="159"/>
        <v>0</v>
      </c>
      <c r="MW126" s="378">
        <f t="shared" si="159"/>
        <v>0</v>
      </c>
      <c r="MX126" s="378">
        <f t="shared" si="159"/>
        <v>0</v>
      </c>
      <c r="MY126" s="378">
        <f t="shared" si="159"/>
        <v>0</v>
      </c>
      <c r="MZ126" s="378">
        <f t="shared" si="159"/>
        <v>0</v>
      </c>
      <c r="NA126" s="378">
        <f t="shared" ref="NA126:PL126" si="160">ROUND((MAX(NA14:NA16)-MIN(NA14:NA16)),10)</f>
        <v>0</v>
      </c>
      <c r="NB126" s="378">
        <f t="shared" si="160"/>
        <v>0</v>
      </c>
      <c r="NC126" s="378">
        <f t="shared" si="160"/>
        <v>0</v>
      </c>
      <c r="ND126" s="378">
        <f t="shared" si="160"/>
        <v>0</v>
      </c>
      <c r="NE126" s="378">
        <f t="shared" si="160"/>
        <v>0</v>
      </c>
      <c r="NF126" s="378">
        <f t="shared" si="160"/>
        <v>0</v>
      </c>
      <c r="NG126" s="378">
        <f t="shared" si="160"/>
        <v>0</v>
      </c>
      <c r="NH126" s="378">
        <f t="shared" si="160"/>
        <v>0</v>
      </c>
      <c r="NI126" s="378">
        <f t="shared" si="160"/>
        <v>0</v>
      </c>
      <c r="NJ126" s="378">
        <f t="shared" si="160"/>
        <v>0</v>
      </c>
      <c r="NK126" s="378">
        <f t="shared" si="160"/>
        <v>0</v>
      </c>
      <c r="NL126" s="378">
        <f t="shared" si="160"/>
        <v>0</v>
      </c>
      <c r="NM126" s="378">
        <f t="shared" si="160"/>
        <v>0</v>
      </c>
      <c r="NN126" s="378">
        <f t="shared" si="160"/>
        <v>0</v>
      </c>
      <c r="NO126" s="378">
        <f t="shared" si="160"/>
        <v>0</v>
      </c>
      <c r="NP126" s="378">
        <f t="shared" si="160"/>
        <v>0</v>
      </c>
      <c r="NQ126" s="378">
        <f t="shared" si="160"/>
        <v>0</v>
      </c>
      <c r="NR126" s="378">
        <f t="shared" si="160"/>
        <v>0</v>
      </c>
      <c r="NS126" s="378">
        <f t="shared" si="160"/>
        <v>0</v>
      </c>
      <c r="NT126" s="378">
        <f t="shared" si="160"/>
        <v>0</v>
      </c>
      <c r="NU126" s="378">
        <f t="shared" si="160"/>
        <v>0</v>
      </c>
      <c r="NV126" s="378">
        <f t="shared" si="160"/>
        <v>0</v>
      </c>
      <c r="NW126" s="378">
        <f t="shared" si="160"/>
        <v>0</v>
      </c>
      <c r="NX126" s="378">
        <f t="shared" si="160"/>
        <v>0</v>
      </c>
      <c r="NY126" s="378">
        <f t="shared" si="160"/>
        <v>0</v>
      </c>
      <c r="NZ126" s="378">
        <f t="shared" si="160"/>
        <v>0</v>
      </c>
      <c r="OA126" s="378">
        <f t="shared" si="160"/>
        <v>0</v>
      </c>
      <c r="OB126" s="378">
        <f t="shared" si="160"/>
        <v>0</v>
      </c>
      <c r="OC126" s="378">
        <f t="shared" si="160"/>
        <v>0</v>
      </c>
      <c r="OD126" s="378">
        <f t="shared" si="160"/>
        <v>0</v>
      </c>
      <c r="OE126" s="378">
        <f t="shared" si="160"/>
        <v>0</v>
      </c>
      <c r="OF126" s="378">
        <f t="shared" si="160"/>
        <v>0</v>
      </c>
      <c r="OG126" s="378">
        <f t="shared" si="160"/>
        <v>0</v>
      </c>
      <c r="OH126" s="378">
        <f t="shared" si="160"/>
        <v>0</v>
      </c>
      <c r="OI126" s="378">
        <f t="shared" si="160"/>
        <v>0</v>
      </c>
      <c r="OJ126" s="378">
        <f t="shared" si="160"/>
        <v>0</v>
      </c>
      <c r="OK126" s="378">
        <f t="shared" si="160"/>
        <v>0</v>
      </c>
      <c r="OL126" s="378">
        <f t="shared" si="160"/>
        <v>0</v>
      </c>
      <c r="OM126" s="378">
        <f t="shared" si="160"/>
        <v>0</v>
      </c>
      <c r="ON126" s="378">
        <f t="shared" si="160"/>
        <v>0</v>
      </c>
      <c r="OO126" s="378">
        <f t="shared" si="160"/>
        <v>0</v>
      </c>
      <c r="OP126" s="378">
        <f t="shared" si="160"/>
        <v>0</v>
      </c>
      <c r="OQ126" s="378">
        <f t="shared" si="160"/>
        <v>0</v>
      </c>
      <c r="OR126" s="378">
        <f t="shared" si="160"/>
        <v>0</v>
      </c>
      <c r="OS126" s="378">
        <f t="shared" si="160"/>
        <v>0</v>
      </c>
      <c r="OT126" s="378">
        <f t="shared" si="160"/>
        <v>0</v>
      </c>
      <c r="OU126" s="378">
        <f t="shared" si="160"/>
        <v>0</v>
      </c>
      <c r="OV126" s="378">
        <f t="shared" si="160"/>
        <v>0</v>
      </c>
      <c r="OW126" s="378">
        <f t="shared" si="160"/>
        <v>0</v>
      </c>
      <c r="OX126" s="378">
        <f t="shared" si="160"/>
        <v>0</v>
      </c>
      <c r="OY126" s="378">
        <f t="shared" si="160"/>
        <v>0</v>
      </c>
      <c r="OZ126" s="378">
        <f t="shared" si="160"/>
        <v>0</v>
      </c>
      <c r="PA126" s="378">
        <f t="shared" si="160"/>
        <v>0</v>
      </c>
      <c r="PB126" s="378">
        <f t="shared" si="160"/>
        <v>0</v>
      </c>
      <c r="PC126" s="378">
        <f t="shared" si="160"/>
        <v>0</v>
      </c>
      <c r="PD126" s="378">
        <f t="shared" si="160"/>
        <v>0</v>
      </c>
      <c r="PE126" s="378">
        <f t="shared" si="160"/>
        <v>0</v>
      </c>
      <c r="PF126" s="378">
        <f t="shared" si="160"/>
        <v>0</v>
      </c>
      <c r="PG126" s="378">
        <f t="shared" si="160"/>
        <v>0</v>
      </c>
      <c r="PH126" s="378">
        <f t="shared" si="160"/>
        <v>0</v>
      </c>
      <c r="PI126" s="378">
        <f t="shared" si="160"/>
        <v>0</v>
      </c>
      <c r="PJ126" s="378">
        <f t="shared" si="160"/>
        <v>0</v>
      </c>
      <c r="PK126" s="378">
        <f t="shared" si="160"/>
        <v>0</v>
      </c>
      <c r="PL126" s="378">
        <f t="shared" si="160"/>
        <v>0</v>
      </c>
      <c r="PM126" s="378">
        <f t="shared" ref="PM126:RX126" si="161">ROUND((MAX(PM14:PM16)-MIN(PM14:PM16)),10)</f>
        <v>0</v>
      </c>
      <c r="PN126" s="378">
        <f t="shared" si="161"/>
        <v>0</v>
      </c>
      <c r="PO126" s="378">
        <f t="shared" si="161"/>
        <v>0</v>
      </c>
      <c r="PP126" s="378">
        <f t="shared" si="161"/>
        <v>0</v>
      </c>
      <c r="PQ126" s="378">
        <f t="shared" si="161"/>
        <v>0</v>
      </c>
      <c r="PR126" s="378">
        <f t="shared" si="161"/>
        <v>0</v>
      </c>
      <c r="PS126" s="378">
        <f t="shared" si="161"/>
        <v>0</v>
      </c>
      <c r="PT126" s="378">
        <f t="shared" si="161"/>
        <v>0</v>
      </c>
      <c r="PU126" s="378">
        <f t="shared" si="161"/>
        <v>0</v>
      </c>
      <c r="PV126" s="378">
        <f t="shared" si="161"/>
        <v>0</v>
      </c>
      <c r="PW126" s="378">
        <f t="shared" si="161"/>
        <v>0</v>
      </c>
      <c r="PX126" s="378">
        <f t="shared" si="161"/>
        <v>0</v>
      </c>
      <c r="PY126" s="378">
        <f t="shared" si="161"/>
        <v>0</v>
      </c>
      <c r="PZ126" s="378">
        <f t="shared" si="161"/>
        <v>0</v>
      </c>
      <c r="QA126" s="378">
        <f t="shared" si="161"/>
        <v>0</v>
      </c>
      <c r="QB126" s="378">
        <f t="shared" si="161"/>
        <v>0</v>
      </c>
      <c r="QC126" s="378">
        <f t="shared" si="161"/>
        <v>0</v>
      </c>
      <c r="QD126" s="378">
        <f t="shared" si="161"/>
        <v>0</v>
      </c>
      <c r="QE126" s="378">
        <f t="shared" si="161"/>
        <v>0</v>
      </c>
      <c r="QF126" s="378">
        <f t="shared" si="161"/>
        <v>0</v>
      </c>
      <c r="QG126" s="378">
        <f t="shared" si="161"/>
        <v>0</v>
      </c>
      <c r="QH126" s="378">
        <f t="shared" si="161"/>
        <v>0</v>
      </c>
      <c r="QI126" s="378">
        <f t="shared" si="161"/>
        <v>0</v>
      </c>
      <c r="QJ126" s="378">
        <f t="shared" si="161"/>
        <v>0</v>
      </c>
      <c r="QK126" s="378">
        <f t="shared" si="161"/>
        <v>0</v>
      </c>
      <c r="QL126" s="378">
        <f t="shared" si="161"/>
        <v>0</v>
      </c>
      <c r="QM126" s="378">
        <f t="shared" si="161"/>
        <v>0</v>
      </c>
      <c r="QN126" s="378">
        <f t="shared" si="161"/>
        <v>0</v>
      </c>
      <c r="QO126" s="378">
        <f t="shared" si="161"/>
        <v>0</v>
      </c>
      <c r="QP126" s="378">
        <f t="shared" si="161"/>
        <v>0</v>
      </c>
      <c r="QQ126" s="378">
        <f t="shared" si="161"/>
        <v>0</v>
      </c>
      <c r="QR126" s="378">
        <f t="shared" si="161"/>
        <v>0</v>
      </c>
      <c r="QS126" s="378">
        <f t="shared" si="161"/>
        <v>0</v>
      </c>
      <c r="QT126" s="378">
        <f t="shared" si="161"/>
        <v>0</v>
      </c>
      <c r="QU126" s="378">
        <f t="shared" si="161"/>
        <v>0</v>
      </c>
      <c r="QV126" s="378">
        <f t="shared" si="161"/>
        <v>0</v>
      </c>
      <c r="QW126" s="378">
        <f t="shared" si="161"/>
        <v>0</v>
      </c>
      <c r="QX126" s="378">
        <f t="shared" si="161"/>
        <v>0</v>
      </c>
      <c r="QY126" s="378">
        <f t="shared" si="161"/>
        <v>0</v>
      </c>
      <c r="QZ126" s="378">
        <f t="shared" si="161"/>
        <v>0</v>
      </c>
      <c r="RA126" s="378">
        <f t="shared" si="161"/>
        <v>0</v>
      </c>
      <c r="RB126" s="378">
        <f t="shared" si="161"/>
        <v>0</v>
      </c>
      <c r="RC126" s="378">
        <f t="shared" si="161"/>
        <v>0</v>
      </c>
      <c r="RD126" s="378">
        <f t="shared" si="161"/>
        <v>0</v>
      </c>
      <c r="RE126" s="378">
        <f t="shared" si="161"/>
        <v>0</v>
      </c>
      <c r="RF126" s="378">
        <f t="shared" si="161"/>
        <v>0</v>
      </c>
      <c r="RG126" s="378">
        <f t="shared" si="161"/>
        <v>0</v>
      </c>
      <c r="RH126" s="378">
        <f t="shared" si="161"/>
        <v>0</v>
      </c>
      <c r="RI126" s="378">
        <f t="shared" si="161"/>
        <v>0</v>
      </c>
      <c r="RJ126" s="378">
        <f t="shared" si="161"/>
        <v>0</v>
      </c>
      <c r="RK126" s="378">
        <f t="shared" si="161"/>
        <v>0</v>
      </c>
      <c r="RL126" s="378">
        <f t="shared" si="161"/>
        <v>0</v>
      </c>
      <c r="RM126" s="378">
        <f t="shared" si="161"/>
        <v>0</v>
      </c>
      <c r="RN126" s="378">
        <f t="shared" si="161"/>
        <v>0</v>
      </c>
      <c r="RO126" s="378">
        <f t="shared" si="161"/>
        <v>0</v>
      </c>
      <c r="RP126" s="378">
        <f t="shared" si="161"/>
        <v>0</v>
      </c>
      <c r="RQ126" s="378">
        <f t="shared" si="161"/>
        <v>0</v>
      </c>
      <c r="RR126" s="378">
        <f t="shared" si="161"/>
        <v>0</v>
      </c>
      <c r="RS126" s="378">
        <f t="shared" si="161"/>
        <v>0</v>
      </c>
      <c r="RT126" s="378">
        <f t="shared" si="161"/>
        <v>0</v>
      </c>
      <c r="RU126" s="378">
        <f t="shared" si="161"/>
        <v>0</v>
      </c>
      <c r="RV126" s="378">
        <f t="shared" si="161"/>
        <v>0</v>
      </c>
      <c r="RW126" s="378">
        <f t="shared" si="161"/>
        <v>0</v>
      </c>
      <c r="RX126" s="378">
        <f t="shared" si="161"/>
        <v>0</v>
      </c>
      <c r="RY126" s="378">
        <f t="shared" ref="RY126:UJ126" si="162">ROUND((MAX(RY14:RY16)-MIN(RY14:RY16)),10)</f>
        <v>0</v>
      </c>
      <c r="RZ126" s="378">
        <f t="shared" si="162"/>
        <v>0</v>
      </c>
      <c r="SA126" s="378">
        <f t="shared" si="162"/>
        <v>0</v>
      </c>
      <c r="SB126" s="378">
        <f t="shared" si="162"/>
        <v>0</v>
      </c>
      <c r="SC126" s="378">
        <f t="shared" si="162"/>
        <v>0</v>
      </c>
      <c r="SD126" s="378">
        <f t="shared" si="162"/>
        <v>0</v>
      </c>
      <c r="SE126" s="378">
        <f t="shared" si="162"/>
        <v>0</v>
      </c>
      <c r="SF126" s="378">
        <f t="shared" si="162"/>
        <v>0</v>
      </c>
      <c r="SG126" s="378">
        <f t="shared" si="162"/>
        <v>0</v>
      </c>
      <c r="SH126" s="378">
        <f t="shared" si="162"/>
        <v>0</v>
      </c>
      <c r="SI126" s="378">
        <f t="shared" si="162"/>
        <v>0</v>
      </c>
      <c r="SJ126" s="378">
        <f t="shared" si="162"/>
        <v>0</v>
      </c>
      <c r="SK126" s="378">
        <f t="shared" si="162"/>
        <v>0</v>
      </c>
      <c r="SL126" s="378">
        <f t="shared" si="162"/>
        <v>0</v>
      </c>
      <c r="SM126" s="378">
        <f t="shared" si="162"/>
        <v>0</v>
      </c>
      <c r="SN126" s="378">
        <f t="shared" si="162"/>
        <v>0</v>
      </c>
      <c r="SO126" s="378">
        <f t="shared" si="162"/>
        <v>0</v>
      </c>
      <c r="SP126" s="378">
        <f t="shared" si="162"/>
        <v>0</v>
      </c>
      <c r="SQ126" s="378">
        <f t="shared" si="162"/>
        <v>0</v>
      </c>
      <c r="SR126" s="378">
        <f t="shared" si="162"/>
        <v>0</v>
      </c>
      <c r="SS126" s="378">
        <f t="shared" si="162"/>
        <v>0</v>
      </c>
      <c r="ST126" s="378">
        <f t="shared" si="162"/>
        <v>0</v>
      </c>
      <c r="SU126" s="378">
        <f t="shared" si="162"/>
        <v>0</v>
      </c>
      <c r="SV126" s="378">
        <f t="shared" si="162"/>
        <v>0</v>
      </c>
      <c r="SW126" s="378">
        <f t="shared" si="162"/>
        <v>0</v>
      </c>
      <c r="SX126" s="378">
        <f t="shared" si="162"/>
        <v>0</v>
      </c>
      <c r="SY126" s="378">
        <f t="shared" si="162"/>
        <v>0</v>
      </c>
      <c r="SZ126" s="378">
        <f t="shared" si="162"/>
        <v>0</v>
      </c>
      <c r="TA126" s="378">
        <f t="shared" si="162"/>
        <v>0</v>
      </c>
      <c r="TB126" s="378">
        <f t="shared" si="162"/>
        <v>0</v>
      </c>
      <c r="TC126" s="378">
        <f t="shared" si="162"/>
        <v>0</v>
      </c>
      <c r="TD126" s="378">
        <f t="shared" si="162"/>
        <v>0</v>
      </c>
      <c r="TE126" s="378">
        <f t="shared" si="162"/>
        <v>0</v>
      </c>
      <c r="TF126" s="378">
        <f t="shared" si="162"/>
        <v>0</v>
      </c>
      <c r="TG126" s="378">
        <f t="shared" si="162"/>
        <v>0</v>
      </c>
      <c r="TH126" s="378">
        <f t="shared" si="162"/>
        <v>0</v>
      </c>
      <c r="TI126" s="378">
        <f t="shared" si="162"/>
        <v>0</v>
      </c>
      <c r="TJ126" s="378">
        <f t="shared" si="162"/>
        <v>0</v>
      </c>
      <c r="TK126" s="378">
        <f t="shared" si="162"/>
        <v>0</v>
      </c>
      <c r="TL126" s="378">
        <f t="shared" si="162"/>
        <v>0</v>
      </c>
      <c r="TM126" s="378">
        <f t="shared" si="162"/>
        <v>0</v>
      </c>
      <c r="TN126" s="378">
        <f t="shared" si="162"/>
        <v>0</v>
      </c>
      <c r="TO126" s="378">
        <f t="shared" si="162"/>
        <v>0</v>
      </c>
      <c r="TP126" s="378">
        <f t="shared" si="162"/>
        <v>0</v>
      </c>
      <c r="TQ126" s="378">
        <f t="shared" si="162"/>
        <v>0</v>
      </c>
      <c r="TR126" s="378">
        <f t="shared" si="162"/>
        <v>0</v>
      </c>
      <c r="TS126" s="378">
        <f t="shared" si="162"/>
        <v>0</v>
      </c>
      <c r="TT126" s="378">
        <f t="shared" si="162"/>
        <v>0</v>
      </c>
      <c r="TU126" s="378">
        <f t="shared" si="162"/>
        <v>0</v>
      </c>
      <c r="TV126" s="378">
        <f t="shared" si="162"/>
        <v>0</v>
      </c>
      <c r="TW126" s="378">
        <f t="shared" si="162"/>
        <v>0</v>
      </c>
      <c r="TX126" s="378">
        <f t="shared" si="162"/>
        <v>0</v>
      </c>
      <c r="TY126" s="378">
        <f t="shared" si="162"/>
        <v>0</v>
      </c>
      <c r="TZ126" s="378">
        <f t="shared" si="162"/>
        <v>0</v>
      </c>
      <c r="UA126" s="378">
        <f t="shared" si="162"/>
        <v>0</v>
      </c>
      <c r="UB126" s="378">
        <f t="shared" si="162"/>
        <v>0</v>
      </c>
      <c r="UC126" s="378">
        <f t="shared" si="162"/>
        <v>0</v>
      </c>
      <c r="UD126" s="378">
        <f t="shared" si="162"/>
        <v>0</v>
      </c>
      <c r="UE126" s="378">
        <f t="shared" si="162"/>
        <v>0</v>
      </c>
      <c r="UF126" s="378">
        <f t="shared" si="162"/>
        <v>0</v>
      </c>
      <c r="UG126" s="378">
        <f t="shared" si="162"/>
        <v>0</v>
      </c>
      <c r="UH126" s="378">
        <f t="shared" si="162"/>
        <v>0</v>
      </c>
      <c r="UI126" s="378">
        <f t="shared" si="162"/>
        <v>0</v>
      </c>
      <c r="UJ126" s="378">
        <f t="shared" si="162"/>
        <v>0</v>
      </c>
      <c r="UK126" s="378">
        <f t="shared" ref="UK126:WI126" si="163">ROUND((MAX(UK14:UK16)-MIN(UK14:UK16)),10)</f>
        <v>0</v>
      </c>
      <c r="UL126" s="378">
        <f t="shared" si="163"/>
        <v>0</v>
      </c>
      <c r="UM126" s="378">
        <f t="shared" si="163"/>
        <v>0</v>
      </c>
      <c r="UN126" s="378">
        <f t="shared" si="163"/>
        <v>0</v>
      </c>
      <c r="UO126" s="378">
        <f t="shared" si="163"/>
        <v>0</v>
      </c>
      <c r="UP126" s="378">
        <f t="shared" si="163"/>
        <v>0</v>
      </c>
      <c r="UQ126" s="378">
        <f t="shared" si="163"/>
        <v>0</v>
      </c>
      <c r="UR126" s="378">
        <f t="shared" si="163"/>
        <v>0</v>
      </c>
      <c r="US126" s="378">
        <f t="shared" si="163"/>
        <v>0</v>
      </c>
      <c r="UT126" s="378">
        <f t="shared" si="163"/>
        <v>0</v>
      </c>
      <c r="UU126" s="378">
        <f t="shared" si="163"/>
        <v>0</v>
      </c>
      <c r="UV126" s="378">
        <f t="shared" si="163"/>
        <v>0</v>
      </c>
      <c r="UW126" s="378">
        <f t="shared" si="163"/>
        <v>0</v>
      </c>
      <c r="UX126" s="378">
        <f t="shared" si="163"/>
        <v>0</v>
      </c>
      <c r="UY126" s="378">
        <f t="shared" si="163"/>
        <v>0</v>
      </c>
      <c r="UZ126" s="378">
        <f t="shared" si="163"/>
        <v>0</v>
      </c>
      <c r="VA126" s="378">
        <f t="shared" si="163"/>
        <v>0</v>
      </c>
      <c r="VB126" s="378">
        <f t="shared" si="163"/>
        <v>0</v>
      </c>
      <c r="VC126" s="378">
        <f t="shared" si="163"/>
        <v>0</v>
      </c>
      <c r="VD126" s="378">
        <f t="shared" si="163"/>
        <v>0</v>
      </c>
      <c r="VE126" s="378">
        <f t="shared" si="163"/>
        <v>0</v>
      </c>
      <c r="VF126" s="378">
        <f t="shared" si="163"/>
        <v>0</v>
      </c>
      <c r="VG126" s="378">
        <f t="shared" si="163"/>
        <v>0</v>
      </c>
      <c r="VH126" s="378">
        <f t="shared" si="163"/>
        <v>0</v>
      </c>
      <c r="VI126" s="378">
        <f t="shared" si="163"/>
        <v>0</v>
      </c>
      <c r="VJ126" s="378">
        <f t="shared" si="163"/>
        <v>0</v>
      </c>
      <c r="VK126" s="378">
        <f t="shared" si="163"/>
        <v>0</v>
      </c>
      <c r="VL126" s="378">
        <f t="shared" si="163"/>
        <v>0</v>
      </c>
      <c r="VM126" s="378">
        <f t="shared" si="163"/>
        <v>0</v>
      </c>
      <c r="VN126" s="378">
        <f t="shared" si="163"/>
        <v>0</v>
      </c>
      <c r="VO126" s="378">
        <f t="shared" si="163"/>
        <v>0</v>
      </c>
      <c r="VP126" s="378">
        <f t="shared" si="163"/>
        <v>0</v>
      </c>
      <c r="VQ126" s="378">
        <f t="shared" si="163"/>
        <v>0</v>
      </c>
      <c r="VR126" s="378">
        <f t="shared" si="163"/>
        <v>0</v>
      </c>
      <c r="VS126" s="378">
        <f t="shared" si="163"/>
        <v>0</v>
      </c>
      <c r="VT126" s="378">
        <f t="shared" si="163"/>
        <v>0</v>
      </c>
      <c r="VU126" s="378">
        <f t="shared" si="163"/>
        <v>0</v>
      </c>
      <c r="VV126" s="378">
        <f t="shared" si="163"/>
        <v>0</v>
      </c>
      <c r="VW126" s="378">
        <f t="shared" si="163"/>
        <v>0</v>
      </c>
      <c r="VX126" s="378">
        <f t="shared" si="163"/>
        <v>0</v>
      </c>
      <c r="VY126" s="378">
        <f t="shared" si="163"/>
        <v>0</v>
      </c>
      <c r="VZ126" s="378">
        <f t="shared" si="163"/>
        <v>0</v>
      </c>
      <c r="WA126" s="378">
        <f t="shared" si="163"/>
        <v>0</v>
      </c>
      <c r="WB126" s="378">
        <f t="shared" si="163"/>
        <v>0</v>
      </c>
      <c r="WC126" s="378">
        <f t="shared" si="163"/>
        <v>0</v>
      </c>
      <c r="WD126" s="378">
        <f t="shared" si="163"/>
        <v>0</v>
      </c>
      <c r="WE126" s="378">
        <f t="shared" si="163"/>
        <v>0</v>
      </c>
      <c r="WF126" s="378">
        <f t="shared" si="163"/>
        <v>0</v>
      </c>
      <c r="WG126" s="378">
        <f t="shared" si="163"/>
        <v>0</v>
      </c>
      <c r="WH126" s="378">
        <f t="shared" si="163"/>
        <v>0</v>
      </c>
      <c r="WI126" s="378">
        <f t="shared" si="163"/>
        <v>0</v>
      </c>
    </row>
    <row r="127" spans="1:607">
      <c r="A127" s="348"/>
      <c r="B127" s="360" t="s">
        <v>859</v>
      </c>
      <c r="C127" s="348"/>
      <c r="D127" s="348"/>
      <c r="E127" s="348"/>
      <c r="F127" s="348"/>
      <c r="G127" s="361" t="str">
        <f t="shared" si="2"/>
        <v/>
      </c>
      <c r="H127" s="361" t="str">
        <f t="shared" si="3"/>
        <v/>
      </c>
      <c r="I127" s="397"/>
      <c r="J127" s="348"/>
      <c r="K127" s="348"/>
      <c r="L127" s="348"/>
      <c r="M127" s="348"/>
      <c r="N127" s="400"/>
      <c r="O127" s="400"/>
      <c r="P127" s="400"/>
      <c r="Q127" s="400"/>
      <c r="R127" s="400"/>
      <c r="S127" s="400"/>
      <c r="T127" s="400"/>
      <c r="U127" s="400"/>
      <c r="V127" s="400"/>
      <c r="W127" s="400"/>
      <c r="X127" s="400"/>
      <c r="Y127" s="400"/>
      <c r="Z127" s="400"/>
      <c r="AA127" s="400"/>
      <c r="AB127" s="400"/>
      <c r="AC127" s="400"/>
      <c r="AD127" s="400"/>
      <c r="AE127" s="400"/>
      <c r="AF127" s="400"/>
      <c r="AG127" s="400"/>
      <c r="AH127" s="400"/>
      <c r="AI127" s="400"/>
      <c r="AJ127" s="400"/>
      <c r="AK127" s="400"/>
      <c r="AL127" s="400"/>
      <c r="AM127" s="400"/>
      <c r="AN127" s="400"/>
      <c r="AO127" s="400"/>
      <c r="AP127" s="400"/>
      <c r="AQ127" s="400"/>
      <c r="AR127" s="400"/>
      <c r="AS127" s="400"/>
      <c r="AT127" s="400"/>
      <c r="AU127" s="400"/>
      <c r="AV127" s="400"/>
      <c r="AW127" s="400"/>
      <c r="AX127" s="400"/>
      <c r="AY127" s="400"/>
      <c r="AZ127" s="400"/>
      <c r="BA127" s="400"/>
      <c r="BB127" s="400"/>
      <c r="BC127" s="400"/>
      <c r="BD127" s="400"/>
      <c r="BE127" s="400"/>
      <c r="BF127" s="400"/>
      <c r="BG127" s="400"/>
      <c r="BH127" s="400"/>
      <c r="BI127" s="400"/>
      <c r="BJ127" s="400"/>
      <c r="BK127" s="400"/>
      <c r="BL127" s="400"/>
      <c r="BM127" s="400"/>
      <c r="BN127" s="400"/>
      <c r="BO127" s="400"/>
      <c r="BP127" s="400"/>
      <c r="BQ127" s="400"/>
      <c r="BR127" s="400"/>
      <c r="BS127" s="400"/>
      <c r="BT127" s="400"/>
      <c r="BU127" s="400"/>
      <c r="BV127" s="400"/>
      <c r="BW127" s="400"/>
      <c r="BX127" s="400"/>
      <c r="BY127" s="400"/>
      <c r="BZ127" s="400"/>
      <c r="CA127" s="400"/>
      <c r="CB127" s="400"/>
      <c r="CC127" s="400"/>
      <c r="CD127" s="400"/>
      <c r="CE127" s="400"/>
      <c r="CF127" s="400"/>
      <c r="CG127" s="400"/>
      <c r="CH127" s="400"/>
      <c r="CI127" s="400"/>
      <c r="CJ127" s="400"/>
      <c r="CK127" s="400"/>
      <c r="CL127" s="400"/>
      <c r="CM127" s="400"/>
      <c r="CN127" s="400"/>
      <c r="CO127" s="400"/>
      <c r="CP127" s="400"/>
      <c r="CQ127" s="400"/>
      <c r="CR127" s="400"/>
      <c r="CS127" s="400"/>
      <c r="CT127" s="400"/>
      <c r="CU127" s="400"/>
      <c r="CV127" s="400"/>
      <c r="CW127" s="400"/>
      <c r="CX127" s="400"/>
      <c r="CY127" s="400"/>
      <c r="CZ127" s="362"/>
      <c r="DA127" s="900"/>
      <c r="DB127" s="899" t="s">
        <v>1290</v>
      </c>
      <c r="DC127" s="899"/>
      <c r="DD127" s="378">
        <f>ROUND((MAX(DD23:DD25)-MIN(DD23:DD25)),10)</f>
        <v>0</v>
      </c>
      <c r="DE127" s="378">
        <f t="shared" ref="DE127:FP127" si="164">ROUND((MAX(DE23:DE25)-MIN(DE23:DE25)),10)</f>
        <v>0</v>
      </c>
      <c r="DF127" s="378">
        <f t="shared" si="164"/>
        <v>0</v>
      </c>
      <c r="DG127" s="378">
        <f t="shared" si="164"/>
        <v>0</v>
      </c>
      <c r="DH127" s="378">
        <f t="shared" si="164"/>
        <v>0</v>
      </c>
      <c r="DI127" s="378">
        <f t="shared" si="164"/>
        <v>0</v>
      </c>
      <c r="DJ127" s="378">
        <f t="shared" si="164"/>
        <v>0</v>
      </c>
      <c r="DK127" s="378">
        <f t="shared" si="164"/>
        <v>0</v>
      </c>
      <c r="DL127" s="378">
        <f t="shared" si="164"/>
        <v>0</v>
      </c>
      <c r="DM127" s="378">
        <f t="shared" si="164"/>
        <v>0</v>
      </c>
      <c r="DN127" s="378">
        <f t="shared" si="164"/>
        <v>0</v>
      </c>
      <c r="DO127" s="378">
        <f t="shared" si="164"/>
        <v>0</v>
      </c>
      <c r="DP127" s="378">
        <f t="shared" si="164"/>
        <v>0</v>
      </c>
      <c r="DQ127" s="378">
        <f t="shared" si="164"/>
        <v>0</v>
      </c>
      <c r="DR127" s="378">
        <f t="shared" si="164"/>
        <v>0</v>
      </c>
      <c r="DS127" s="378">
        <f t="shared" si="164"/>
        <v>0</v>
      </c>
      <c r="DT127" s="378">
        <f t="shared" si="164"/>
        <v>0</v>
      </c>
      <c r="DU127" s="378">
        <f t="shared" si="164"/>
        <v>0</v>
      </c>
      <c r="DV127" s="378">
        <f t="shared" si="164"/>
        <v>0</v>
      </c>
      <c r="DW127" s="378">
        <f t="shared" si="164"/>
        <v>0</v>
      </c>
      <c r="DX127" s="378">
        <f t="shared" si="164"/>
        <v>0</v>
      </c>
      <c r="DY127" s="378">
        <f t="shared" si="164"/>
        <v>0</v>
      </c>
      <c r="DZ127" s="378">
        <f t="shared" si="164"/>
        <v>0</v>
      </c>
      <c r="EA127" s="378">
        <f t="shared" si="164"/>
        <v>0</v>
      </c>
      <c r="EB127" s="378">
        <f t="shared" si="164"/>
        <v>0</v>
      </c>
      <c r="EC127" s="378">
        <f t="shared" si="164"/>
        <v>0</v>
      </c>
      <c r="ED127" s="378">
        <f t="shared" si="164"/>
        <v>0</v>
      </c>
      <c r="EE127" s="378">
        <f t="shared" si="164"/>
        <v>0</v>
      </c>
      <c r="EF127" s="378">
        <f t="shared" si="164"/>
        <v>0</v>
      </c>
      <c r="EG127" s="378">
        <f t="shared" si="164"/>
        <v>0</v>
      </c>
      <c r="EH127" s="378">
        <f t="shared" si="164"/>
        <v>0</v>
      </c>
      <c r="EI127" s="378">
        <f t="shared" si="164"/>
        <v>0</v>
      </c>
      <c r="EJ127" s="378">
        <f t="shared" si="164"/>
        <v>0</v>
      </c>
      <c r="EK127" s="378">
        <f t="shared" si="164"/>
        <v>0</v>
      </c>
      <c r="EL127" s="378">
        <f t="shared" si="164"/>
        <v>0</v>
      </c>
      <c r="EM127" s="378">
        <f t="shared" si="164"/>
        <v>0</v>
      </c>
      <c r="EN127" s="378">
        <f t="shared" si="164"/>
        <v>0</v>
      </c>
      <c r="EO127" s="378">
        <f t="shared" si="164"/>
        <v>0</v>
      </c>
      <c r="EP127" s="378">
        <f t="shared" si="164"/>
        <v>0</v>
      </c>
      <c r="EQ127" s="378">
        <f t="shared" si="164"/>
        <v>0</v>
      </c>
      <c r="ER127" s="378">
        <f t="shared" si="164"/>
        <v>0</v>
      </c>
      <c r="ES127" s="378">
        <f t="shared" si="164"/>
        <v>0</v>
      </c>
      <c r="ET127" s="378">
        <f t="shared" si="164"/>
        <v>0</v>
      </c>
      <c r="EU127" s="378">
        <f t="shared" si="164"/>
        <v>0</v>
      </c>
      <c r="EV127" s="378">
        <f t="shared" si="164"/>
        <v>0</v>
      </c>
      <c r="EW127" s="378">
        <f t="shared" si="164"/>
        <v>0</v>
      </c>
      <c r="EX127" s="378">
        <f t="shared" si="164"/>
        <v>0</v>
      </c>
      <c r="EY127" s="378">
        <f t="shared" si="164"/>
        <v>0</v>
      </c>
      <c r="EZ127" s="378">
        <f t="shared" si="164"/>
        <v>0</v>
      </c>
      <c r="FA127" s="378">
        <f t="shared" si="164"/>
        <v>0</v>
      </c>
      <c r="FB127" s="378">
        <f t="shared" si="164"/>
        <v>0</v>
      </c>
      <c r="FC127" s="378">
        <f t="shared" si="164"/>
        <v>0</v>
      </c>
      <c r="FD127" s="378">
        <f t="shared" si="164"/>
        <v>0</v>
      </c>
      <c r="FE127" s="378">
        <f t="shared" si="164"/>
        <v>0</v>
      </c>
      <c r="FF127" s="378">
        <f t="shared" si="164"/>
        <v>0</v>
      </c>
      <c r="FG127" s="378">
        <f t="shared" si="164"/>
        <v>0</v>
      </c>
      <c r="FH127" s="378">
        <f t="shared" si="164"/>
        <v>0</v>
      </c>
      <c r="FI127" s="378">
        <f t="shared" si="164"/>
        <v>0</v>
      </c>
      <c r="FJ127" s="378">
        <f t="shared" si="164"/>
        <v>0</v>
      </c>
      <c r="FK127" s="378">
        <f t="shared" si="164"/>
        <v>0</v>
      </c>
      <c r="FL127" s="378">
        <f t="shared" si="164"/>
        <v>0</v>
      </c>
      <c r="FM127" s="378">
        <f t="shared" si="164"/>
        <v>0</v>
      </c>
      <c r="FN127" s="378">
        <f t="shared" si="164"/>
        <v>0</v>
      </c>
      <c r="FO127" s="378">
        <f t="shared" si="164"/>
        <v>0</v>
      </c>
      <c r="FP127" s="378">
        <f t="shared" si="164"/>
        <v>0</v>
      </c>
      <c r="FQ127" s="378">
        <f t="shared" ref="FQ127:IB127" si="165">ROUND((MAX(FQ23:FQ25)-MIN(FQ23:FQ25)),10)</f>
        <v>0</v>
      </c>
      <c r="FR127" s="378">
        <f t="shared" si="165"/>
        <v>0</v>
      </c>
      <c r="FS127" s="378">
        <f t="shared" si="165"/>
        <v>0</v>
      </c>
      <c r="FT127" s="378">
        <f t="shared" si="165"/>
        <v>0</v>
      </c>
      <c r="FU127" s="378">
        <f t="shared" si="165"/>
        <v>0</v>
      </c>
      <c r="FV127" s="378">
        <f t="shared" si="165"/>
        <v>0</v>
      </c>
      <c r="FW127" s="378">
        <f t="shared" si="165"/>
        <v>0</v>
      </c>
      <c r="FX127" s="378">
        <f t="shared" si="165"/>
        <v>0</v>
      </c>
      <c r="FY127" s="378">
        <f t="shared" si="165"/>
        <v>0</v>
      </c>
      <c r="FZ127" s="378">
        <f t="shared" si="165"/>
        <v>0</v>
      </c>
      <c r="GA127" s="378">
        <f t="shared" si="165"/>
        <v>0</v>
      </c>
      <c r="GB127" s="378">
        <f t="shared" si="165"/>
        <v>0</v>
      </c>
      <c r="GC127" s="378">
        <f t="shared" si="165"/>
        <v>0</v>
      </c>
      <c r="GD127" s="378">
        <f t="shared" si="165"/>
        <v>0</v>
      </c>
      <c r="GE127" s="378">
        <f t="shared" si="165"/>
        <v>0</v>
      </c>
      <c r="GF127" s="378">
        <f t="shared" si="165"/>
        <v>0</v>
      </c>
      <c r="GG127" s="378">
        <f t="shared" si="165"/>
        <v>0</v>
      </c>
      <c r="GH127" s="378">
        <f t="shared" si="165"/>
        <v>0</v>
      </c>
      <c r="GI127" s="378">
        <f t="shared" si="165"/>
        <v>0</v>
      </c>
      <c r="GJ127" s="378">
        <f t="shared" si="165"/>
        <v>0</v>
      </c>
      <c r="GK127" s="378">
        <f t="shared" si="165"/>
        <v>0</v>
      </c>
      <c r="GL127" s="378">
        <f t="shared" si="165"/>
        <v>0</v>
      </c>
      <c r="GM127" s="378">
        <f t="shared" si="165"/>
        <v>0</v>
      </c>
      <c r="GN127" s="378">
        <f t="shared" si="165"/>
        <v>0</v>
      </c>
      <c r="GO127" s="378">
        <f t="shared" si="165"/>
        <v>0</v>
      </c>
      <c r="GP127" s="378">
        <f t="shared" si="165"/>
        <v>0</v>
      </c>
      <c r="GQ127" s="378">
        <f t="shared" si="165"/>
        <v>0</v>
      </c>
      <c r="GR127" s="378">
        <f t="shared" si="165"/>
        <v>0</v>
      </c>
      <c r="GS127" s="378">
        <f t="shared" si="165"/>
        <v>0</v>
      </c>
      <c r="GT127" s="378">
        <f t="shared" si="165"/>
        <v>0</v>
      </c>
      <c r="GU127" s="378">
        <f t="shared" si="165"/>
        <v>0</v>
      </c>
      <c r="GV127" s="378">
        <f t="shared" si="165"/>
        <v>0</v>
      </c>
      <c r="GW127" s="378">
        <f t="shared" si="165"/>
        <v>0</v>
      </c>
      <c r="GX127" s="378">
        <f t="shared" si="165"/>
        <v>0</v>
      </c>
      <c r="GY127" s="378">
        <f t="shared" si="165"/>
        <v>0</v>
      </c>
      <c r="GZ127" s="378">
        <f t="shared" si="165"/>
        <v>0</v>
      </c>
      <c r="HA127" s="378">
        <f t="shared" si="165"/>
        <v>0</v>
      </c>
      <c r="HB127" s="378">
        <f t="shared" si="165"/>
        <v>0</v>
      </c>
      <c r="HC127" s="378">
        <f t="shared" si="165"/>
        <v>0</v>
      </c>
      <c r="HD127" s="378">
        <f t="shared" si="165"/>
        <v>0</v>
      </c>
      <c r="HE127" s="378">
        <f t="shared" si="165"/>
        <v>0</v>
      </c>
      <c r="HF127" s="378">
        <f t="shared" si="165"/>
        <v>0</v>
      </c>
      <c r="HG127" s="378">
        <f t="shared" si="165"/>
        <v>0</v>
      </c>
      <c r="HH127" s="378">
        <f t="shared" si="165"/>
        <v>0</v>
      </c>
      <c r="HI127" s="378">
        <f t="shared" si="165"/>
        <v>0</v>
      </c>
      <c r="HJ127" s="378">
        <f t="shared" si="165"/>
        <v>0</v>
      </c>
      <c r="HK127" s="378">
        <f t="shared" si="165"/>
        <v>0</v>
      </c>
      <c r="HL127" s="378">
        <f t="shared" si="165"/>
        <v>0</v>
      </c>
      <c r="HM127" s="378">
        <f t="shared" si="165"/>
        <v>0</v>
      </c>
      <c r="HN127" s="378">
        <f t="shared" si="165"/>
        <v>0</v>
      </c>
      <c r="HO127" s="378">
        <f t="shared" si="165"/>
        <v>0</v>
      </c>
      <c r="HP127" s="378">
        <f t="shared" si="165"/>
        <v>0</v>
      </c>
      <c r="HQ127" s="378">
        <f t="shared" si="165"/>
        <v>0</v>
      </c>
      <c r="HR127" s="378">
        <f t="shared" si="165"/>
        <v>0</v>
      </c>
      <c r="HS127" s="378">
        <f t="shared" si="165"/>
        <v>0</v>
      </c>
      <c r="HT127" s="378">
        <f t="shared" si="165"/>
        <v>0</v>
      </c>
      <c r="HU127" s="378">
        <f t="shared" si="165"/>
        <v>0</v>
      </c>
      <c r="HV127" s="378">
        <f t="shared" si="165"/>
        <v>0</v>
      </c>
      <c r="HW127" s="378">
        <f t="shared" si="165"/>
        <v>0</v>
      </c>
      <c r="HX127" s="378">
        <f t="shared" si="165"/>
        <v>0</v>
      </c>
      <c r="HY127" s="378">
        <f t="shared" si="165"/>
        <v>0</v>
      </c>
      <c r="HZ127" s="378">
        <f t="shared" si="165"/>
        <v>0</v>
      </c>
      <c r="IA127" s="378">
        <f t="shared" si="165"/>
        <v>0</v>
      </c>
      <c r="IB127" s="378">
        <f t="shared" si="165"/>
        <v>0</v>
      </c>
      <c r="IC127" s="378">
        <f t="shared" ref="IC127:KN127" si="166">ROUND((MAX(IC23:IC25)-MIN(IC23:IC25)),10)</f>
        <v>0</v>
      </c>
      <c r="ID127" s="378">
        <f t="shared" si="166"/>
        <v>0</v>
      </c>
      <c r="IE127" s="378">
        <f t="shared" si="166"/>
        <v>0</v>
      </c>
      <c r="IF127" s="378">
        <f t="shared" si="166"/>
        <v>0</v>
      </c>
      <c r="IG127" s="378">
        <f t="shared" si="166"/>
        <v>0</v>
      </c>
      <c r="IH127" s="378">
        <f t="shared" si="166"/>
        <v>0</v>
      </c>
      <c r="II127" s="378">
        <f t="shared" si="166"/>
        <v>0</v>
      </c>
      <c r="IJ127" s="378">
        <f t="shared" si="166"/>
        <v>0</v>
      </c>
      <c r="IK127" s="378">
        <f t="shared" si="166"/>
        <v>0</v>
      </c>
      <c r="IL127" s="378">
        <f t="shared" si="166"/>
        <v>0</v>
      </c>
      <c r="IM127" s="378">
        <f t="shared" si="166"/>
        <v>0</v>
      </c>
      <c r="IN127" s="378">
        <f t="shared" si="166"/>
        <v>0</v>
      </c>
      <c r="IO127" s="378">
        <f t="shared" si="166"/>
        <v>0</v>
      </c>
      <c r="IP127" s="378">
        <f t="shared" si="166"/>
        <v>0</v>
      </c>
      <c r="IQ127" s="378">
        <f t="shared" si="166"/>
        <v>0</v>
      </c>
      <c r="IR127" s="378">
        <f t="shared" si="166"/>
        <v>0</v>
      </c>
      <c r="IS127" s="378">
        <f t="shared" si="166"/>
        <v>0</v>
      </c>
      <c r="IT127" s="378">
        <f t="shared" si="166"/>
        <v>0</v>
      </c>
      <c r="IU127" s="378">
        <f t="shared" si="166"/>
        <v>0</v>
      </c>
      <c r="IV127" s="378">
        <f t="shared" si="166"/>
        <v>0</v>
      </c>
      <c r="IW127" s="378">
        <f t="shared" si="166"/>
        <v>0</v>
      </c>
      <c r="IX127" s="378">
        <f t="shared" si="166"/>
        <v>0</v>
      </c>
      <c r="IY127" s="378">
        <f t="shared" si="166"/>
        <v>0</v>
      </c>
      <c r="IZ127" s="378">
        <f t="shared" si="166"/>
        <v>0</v>
      </c>
      <c r="JA127" s="378">
        <f t="shared" si="166"/>
        <v>0</v>
      </c>
      <c r="JB127" s="378">
        <f t="shared" si="166"/>
        <v>0</v>
      </c>
      <c r="JC127" s="378">
        <f t="shared" si="166"/>
        <v>0</v>
      </c>
      <c r="JD127" s="378">
        <f t="shared" si="166"/>
        <v>0</v>
      </c>
      <c r="JE127" s="378">
        <f t="shared" si="166"/>
        <v>0</v>
      </c>
      <c r="JF127" s="378">
        <f t="shared" si="166"/>
        <v>0</v>
      </c>
      <c r="JG127" s="378">
        <f t="shared" si="166"/>
        <v>0</v>
      </c>
      <c r="JH127" s="378">
        <f t="shared" si="166"/>
        <v>0</v>
      </c>
      <c r="JI127" s="378">
        <f t="shared" si="166"/>
        <v>0</v>
      </c>
      <c r="JJ127" s="378">
        <f t="shared" si="166"/>
        <v>0</v>
      </c>
      <c r="JK127" s="378">
        <f t="shared" si="166"/>
        <v>0</v>
      </c>
      <c r="JL127" s="378">
        <f t="shared" si="166"/>
        <v>0</v>
      </c>
      <c r="JM127" s="378">
        <f t="shared" si="166"/>
        <v>0</v>
      </c>
      <c r="JN127" s="378">
        <f t="shared" si="166"/>
        <v>0</v>
      </c>
      <c r="JO127" s="378">
        <f t="shared" si="166"/>
        <v>0</v>
      </c>
      <c r="JP127" s="378">
        <f t="shared" si="166"/>
        <v>0</v>
      </c>
      <c r="JQ127" s="378">
        <f t="shared" si="166"/>
        <v>0</v>
      </c>
      <c r="JR127" s="378">
        <f t="shared" si="166"/>
        <v>0</v>
      </c>
      <c r="JS127" s="378">
        <f t="shared" si="166"/>
        <v>0</v>
      </c>
      <c r="JT127" s="378">
        <f t="shared" si="166"/>
        <v>0</v>
      </c>
      <c r="JU127" s="378">
        <f t="shared" si="166"/>
        <v>0</v>
      </c>
      <c r="JV127" s="378">
        <f t="shared" si="166"/>
        <v>0</v>
      </c>
      <c r="JW127" s="378">
        <f t="shared" si="166"/>
        <v>0</v>
      </c>
      <c r="JX127" s="378">
        <f t="shared" si="166"/>
        <v>0</v>
      </c>
      <c r="JY127" s="378">
        <f t="shared" si="166"/>
        <v>0</v>
      </c>
      <c r="JZ127" s="378">
        <f t="shared" si="166"/>
        <v>0</v>
      </c>
      <c r="KA127" s="378">
        <f t="shared" si="166"/>
        <v>0</v>
      </c>
      <c r="KB127" s="378">
        <f t="shared" si="166"/>
        <v>0</v>
      </c>
      <c r="KC127" s="378">
        <f t="shared" si="166"/>
        <v>0</v>
      </c>
      <c r="KD127" s="378">
        <f t="shared" si="166"/>
        <v>0</v>
      </c>
      <c r="KE127" s="378">
        <f t="shared" si="166"/>
        <v>0</v>
      </c>
      <c r="KF127" s="378">
        <f t="shared" si="166"/>
        <v>0</v>
      </c>
      <c r="KG127" s="378">
        <f t="shared" si="166"/>
        <v>0</v>
      </c>
      <c r="KH127" s="378">
        <f t="shared" si="166"/>
        <v>0</v>
      </c>
      <c r="KI127" s="378">
        <f t="shared" si="166"/>
        <v>0</v>
      </c>
      <c r="KJ127" s="378">
        <f t="shared" si="166"/>
        <v>0</v>
      </c>
      <c r="KK127" s="378">
        <f t="shared" si="166"/>
        <v>0</v>
      </c>
      <c r="KL127" s="378">
        <f t="shared" si="166"/>
        <v>0</v>
      </c>
      <c r="KM127" s="378">
        <f t="shared" si="166"/>
        <v>0</v>
      </c>
      <c r="KN127" s="378">
        <f t="shared" si="166"/>
        <v>0</v>
      </c>
      <c r="KO127" s="378">
        <f t="shared" ref="KO127:MZ127" si="167">ROUND((MAX(KO23:KO25)-MIN(KO23:KO25)),10)</f>
        <v>0</v>
      </c>
      <c r="KP127" s="378">
        <f t="shared" si="167"/>
        <v>0</v>
      </c>
      <c r="KQ127" s="378">
        <f t="shared" si="167"/>
        <v>0</v>
      </c>
      <c r="KR127" s="378">
        <f t="shared" si="167"/>
        <v>0</v>
      </c>
      <c r="KS127" s="378">
        <f t="shared" si="167"/>
        <v>0</v>
      </c>
      <c r="KT127" s="378">
        <f t="shared" si="167"/>
        <v>0</v>
      </c>
      <c r="KU127" s="378">
        <f t="shared" si="167"/>
        <v>0</v>
      </c>
      <c r="KV127" s="378">
        <f t="shared" si="167"/>
        <v>0</v>
      </c>
      <c r="KW127" s="378">
        <f t="shared" si="167"/>
        <v>0</v>
      </c>
      <c r="KX127" s="378">
        <f t="shared" si="167"/>
        <v>0</v>
      </c>
      <c r="KY127" s="378">
        <f t="shared" si="167"/>
        <v>0</v>
      </c>
      <c r="KZ127" s="378">
        <f t="shared" si="167"/>
        <v>0</v>
      </c>
      <c r="LA127" s="378">
        <f t="shared" si="167"/>
        <v>0</v>
      </c>
      <c r="LB127" s="378">
        <f t="shared" si="167"/>
        <v>0</v>
      </c>
      <c r="LC127" s="378">
        <f t="shared" si="167"/>
        <v>0</v>
      </c>
      <c r="LD127" s="378">
        <f t="shared" si="167"/>
        <v>0</v>
      </c>
      <c r="LE127" s="378">
        <f t="shared" si="167"/>
        <v>0</v>
      </c>
      <c r="LF127" s="378">
        <f t="shared" si="167"/>
        <v>0</v>
      </c>
      <c r="LG127" s="378">
        <f t="shared" si="167"/>
        <v>0</v>
      </c>
      <c r="LH127" s="378">
        <f t="shared" si="167"/>
        <v>0</v>
      </c>
      <c r="LI127" s="378">
        <f t="shared" si="167"/>
        <v>0</v>
      </c>
      <c r="LJ127" s="378">
        <f t="shared" si="167"/>
        <v>0</v>
      </c>
      <c r="LK127" s="378">
        <f t="shared" si="167"/>
        <v>0</v>
      </c>
      <c r="LL127" s="378">
        <f t="shared" si="167"/>
        <v>0</v>
      </c>
      <c r="LM127" s="378">
        <f t="shared" si="167"/>
        <v>0</v>
      </c>
      <c r="LN127" s="378">
        <f t="shared" si="167"/>
        <v>0</v>
      </c>
      <c r="LO127" s="378">
        <f t="shared" si="167"/>
        <v>0</v>
      </c>
      <c r="LP127" s="378">
        <f t="shared" si="167"/>
        <v>0</v>
      </c>
      <c r="LQ127" s="378">
        <f t="shared" si="167"/>
        <v>0</v>
      </c>
      <c r="LR127" s="378">
        <f t="shared" si="167"/>
        <v>0</v>
      </c>
      <c r="LS127" s="378">
        <f t="shared" si="167"/>
        <v>0</v>
      </c>
      <c r="LT127" s="378">
        <f t="shared" si="167"/>
        <v>0</v>
      </c>
      <c r="LU127" s="378">
        <f t="shared" si="167"/>
        <v>0</v>
      </c>
      <c r="LV127" s="378">
        <f t="shared" si="167"/>
        <v>0</v>
      </c>
      <c r="LW127" s="378">
        <f t="shared" si="167"/>
        <v>0</v>
      </c>
      <c r="LX127" s="378">
        <f t="shared" si="167"/>
        <v>0</v>
      </c>
      <c r="LY127" s="378">
        <f t="shared" si="167"/>
        <v>0</v>
      </c>
      <c r="LZ127" s="378">
        <f t="shared" si="167"/>
        <v>0</v>
      </c>
      <c r="MA127" s="378">
        <f t="shared" si="167"/>
        <v>0</v>
      </c>
      <c r="MB127" s="378">
        <f t="shared" si="167"/>
        <v>0</v>
      </c>
      <c r="MC127" s="378">
        <f t="shared" si="167"/>
        <v>0</v>
      </c>
      <c r="MD127" s="378">
        <f t="shared" si="167"/>
        <v>0</v>
      </c>
      <c r="ME127" s="378">
        <f t="shared" si="167"/>
        <v>0</v>
      </c>
      <c r="MF127" s="378">
        <f t="shared" si="167"/>
        <v>0</v>
      </c>
      <c r="MG127" s="378">
        <f t="shared" si="167"/>
        <v>0</v>
      </c>
      <c r="MH127" s="378">
        <f t="shared" si="167"/>
        <v>0</v>
      </c>
      <c r="MI127" s="378">
        <f t="shared" si="167"/>
        <v>0</v>
      </c>
      <c r="MJ127" s="378">
        <f t="shared" si="167"/>
        <v>0</v>
      </c>
      <c r="MK127" s="378">
        <f t="shared" si="167"/>
        <v>0</v>
      </c>
      <c r="ML127" s="378">
        <f t="shared" si="167"/>
        <v>0</v>
      </c>
      <c r="MM127" s="378">
        <f t="shared" si="167"/>
        <v>0</v>
      </c>
      <c r="MN127" s="378">
        <f t="shared" si="167"/>
        <v>0</v>
      </c>
      <c r="MO127" s="378">
        <f t="shared" si="167"/>
        <v>0</v>
      </c>
      <c r="MP127" s="378">
        <f t="shared" si="167"/>
        <v>0</v>
      </c>
      <c r="MQ127" s="378">
        <f t="shared" si="167"/>
        <v>0</v>
      </c>
      <c r="MR127" s="378">
        <f t="shared" si="167"/>
        <v>0</v>
      </c>
      <c r="MS127" s="378">
        <f t="shared" si="167"/>
        <v>0</v>
      </c>
      <c r="MT127" s="378">
        <f t="shared" si="167"/>
        <v>0</v>
      </c>
      <c r="MU127" s="378">
        <f t="shared" si="167"/>
        <v>0</v>
      </c>
      <c r="MV127" s="378">
        <f t="shared" si="167"/>
        <v>0</v>
      </c>
      <c r="MW127" s="378">
        <f t="shared" si="167"/>
        <v>0</v>
      </c>
      <c r="MX127" s="378">
        <f t="shared" si="167"/>
        <v>0</v>
      </c>
      <c r="MY127" s="378">
        <f t="shared" si="167"/>
        <v>0</v>
      </c>
      <c r="MZ127" s="378">
        <f t="shared" si="167"/>
        <v>0</v>
      </c>
      <c r="NA127" s="378">
        <f t="shared" ref="NA127:PL127" si="168">ROUND((MAX(NA23:NA25)-MIN(NA23:NA25)),10)</f>
        <v>0</v>
      </c>
      <c r="NB127" s="378">
        <f t="shared" si="168"/>
        <v>0</v>
      </c>
      <c r="NC127" s="378">
        <f t="shared" si="168"/>
        <v>0</v>
      </c>
      <c r="ND127" s="378">
        <f t="shared" si="168"/>
        <v>0</v>
      </c>
      <c r="NE127" s="378">
        <f t="shared" si="168"/>
        <v>0</v>
      </c>
      <c r="NF127" s="378">
        <f t="shared" si="168"/>
        <v>0</v>
      </c>
      <c r="NG127" s="378">
        <f t="shared" si="168"/>
        <v>0</v>
      </c>
      <c r="NH127" s="378">
        <f t="shared" si="168"/>
        <v>0</v>
      </c>
      <c r="NI127" s="378">
        <f t="shared" si="168"/>
        <v>0</v>
      </c>
      <c r="NJ127" s="378">
        <f t="shared" si="168"/>
        <v>0</v>
      </c>
      <c r="NK127" s="378">
        <f t="shared" si="168"/>
        <v>0</v>
      </c>
      <c r="NL127" s="378">
        <f t="shared" si="168"/>
        <v>0</v>
      </c>
      <c r="NM127" s="378">
        <f t="shared" si="168"/>
        <v>0</v>
      </c>
      <c r="NN127" s="378">
        <f t="shared" si="168"/>
        <v>0</v>
      </c>
      <c r="NO127" s="378">
        <f t="shared" si="168"/>
        <v>0</v>
      </c>
      <c r="NP127" s="378">
        <f t="shared" si="168"/>
        <v>0</v>
      </c>
      <c r="NQ127" s="378">
        <f t="shared" si="168"/>
        <v>0</v>
      </c>
      <c r="NR127" s="378">
        <f t="shared" si="168"/>
        <v>0</v>
      </c>
      <c r="NS127" s="378">
        <f t="shared" si="168"/>
        <v>0</v>
      </c>
      <c r="NT127" s="378">
        <f t="shared" si="168"/>
        <v>0</v>
      </c>
      <c r="NU127" s="378">
        <f t="shared" si="168"/>
        <v>0</v>
      </c>
      <c r="NV127" s="378">
        <f t="shared" si="168"/>
        <v>0</v>
      </c>
      <c r="NW127" s="378">
        <f t="shared" si="168"/>
        <v>0</v>
      </c>
      <c r="NX127" s="378">
        <f t="shared" si="168"/>
        <v>0</v>
      </c>
      <c r="NY127" s="378">
        <f t="shared" si="168"/>
        <v>0</v>
      </c>
      <c r="NZ127" s="378">
        <f t="shared" si="168"/>
        <v>0</v>
      </c>
      <c r="OA127" s="378">
        <f t="shared" si="168"/>
        <v>0</v>
      </c>
      <c r="OB127" s="378">
        <f t="shared" si="168"/>
        <v>0</v>
      </c>
      <c r="OC127" s="378">
        <f t="shared" si="168"/>
        <v>0</v>
      </c>
      <c r="OD127" s="378">
        <f t="shared" si="168"/>
        <v>0</v>
      </c>
      <c r="OE127" s="378">
        <f t="shared" si="168"/>
        <v>0</v>
      </c>
      <c r="OF127" s="378">
        <f t="shared" si="168"/>
        <v>0</v>
      </c>
      <c r="OG127" s="378">
        <f t="shared" si="168"/>
        <v>0</v>
      </c>
      <c r="OH127" s="378">
        <f t="shared" si="168"/>
        <v>0</v>
      </c>
      <c r="OI127" s="378">
        <f t="shared" si="168"/>
        <v>0</v>
      </c>
      <c r="OJ127" s="378">
        <f t="shared" si="168"/>
        <v>0</v>
      </c>
      <c r="OK127" s="378">
        <f t="shared" si="168"/>
        <v>0</v>
      </c>
      <c r="OL127" s="378">
        <f t="shared" si="168"/>
        <v>0</v>
      </c>
      <c r="OM127" s="378">
        <f t="shared" si="168"/>
        <v>0</v>
      </c>
      <c r="ON127" s="378">
        <f t="shared" si="168"/>
        <v>0</v>
      </c>
      <c r="OO127" s="378">
        <f t="shared" si="168"/>
        <v>0</v>
      </c>
      <c r="OP127" s="378">
        <f t="shared" si="168"/>
        <v>0</v>
      </c>
      <c r="OQ127" s="378">
        <f t="shared" si="168"/>
        <v>0</v>
      </c>
      <c r="OR127" s="378">
        <f t="shared" si="168"/>
        <v>0</v>
      </c>
      <c r="OS127" s="378">
        <f t="shared" si="168"/>
        <v>0</v>
      </c>
      <c r="OT127" s="378">
        <f t="shared" si="168"/>
        <v>0</v>
      </c>
      <c r="OU127" s="378">
        <f t="shared" si="168"/>
        <v>0</v>
      </c>
      <c r="OV127" s="378">
        <f t="shared" si="168"/>
        <v>0</v>
      </c>
      <c r="OW127" s="378">
        <f t="shared" si="168"/>
        <v>0</v>
      </c>
      <c r="OX127" s="378">
        <f t="shared" si="168"/>
        <v>0</v>
      </c>
      <c r="OY127" s="378">
        <f t="shared" si="168"/>
        <v>0</v>
      </c>
      <c r="OZ127" s="378">
        <f t="shared" si="168"/>
        <v>0</v>
      </c>
      <c r="PA127" s="378">
        <f t="shared" si="168"/>
        <v>0</v>
      </c>
      <c r="PB127" s="378">
        <f t="shared" si="168"/>
        <v>0</v>
      </c>
      <c r="PC127" s="378">
        <f t="shared" si="168"/>
        <v>0</v>
      </c>
      <c r="PD127" s="378">
        <f t="shared" si="168"/>
        <v>0</v>
      </c>
      <c r="PE127" s="378">
        <f t="shared" si="168"/>
        <v>0</v>
      </c>
      <c r="PF127" s="378">
        <f t="shared" si="168"/>
        <v>0</v>
      </c>
      <c r="PG127" s="378">
        <f t="shared" si="168"/>
        <v>0</v>
      </c>
      <c r="PH127" s="378">
        <f t="shared" si="168"/>
        <v>0</v>
      </c>
      <c r="PI127" s="378">
        <f t="shared" si="168"/>
        <v>0</v>
      </c>
      <c r="PJ127" s="378">
        <f t="shared" si="168"/>
        <v>0</v>
      </c>
      <c r="PK127" s="378">
        <f t="shared" si="168"/>
        <v>0</v>
      </c>
      <c r="PL127" s="378">
        <f t="shared" si="168"/>
        <v>0</v>
      </c>
      <c r="PM127" s="378">
        <f t="shared" ref="PM127:RX127" si="169">ROUND((MAX(PM23:PM25)-MIN(PM23:PM25)),10)</f>
        <v>0</v>
      </c>
      <c r="PN127" s="378">
        <f t="shared" si="169"/>
        <v>0</v>
      </c>
      <c r="PO127" s="378">
        <f t="shared" si="169"/>
        <v>0</v>
      </c>
      <c r="PP127" s="378">
        <f t="shared" si="169"/>
        <v>0</v>
      </c>
      <c r="PQ127" s="378">
        <f t="shared" si="169"/>
        <v>0</v>
      </c>
      <c r="PR127" s="378">
        <f t="shared" si="169"/>
        <v>0</v>
      </c>
      <c r="PS127" s="378">
        <f t="shared" si="169"/>
        <v>0</v>
      </c>
      <c r="PT127" s="378">
        <f t="shared" si="169"/>
        <v>0</v>
      </c>
      <c r="PU127" s="378">
        <f t="shared" si="169"/>
        <v>0</v>
      </c>
      <c r="PV127" s="378">
        <f t="shared" si="169"/>
        <v>0</v>
      </c>
      <c r="PW127" s="378">
        <f t="shared" si="169"/>
        <v>0</v>
      </c>
      <c r="PX127" s="378">
        <f t="shared" si="169"/>
        <v>0</v>
      </c>
      <c r="PY127" s="378">
        <f t="shared" si="169"/>
        <v>0</v>
      </c>
      <c r="PZ127" s="378">
        <f t="shared" si="169"/>
        <v>0</v>
      </c>
      <c r="QA127" s="378">
        <f t="shared" si="169"/>
        <v>0</v>
      </c>
      <c r="QB127" s="378">
        <f t="shared" si="169"/>
        <v>0</v>
      </c>
      <c r="QC127" s="378">
        <f t="shared" si="169"/>
        <v>0</v>
      </c>
      <c r="QD127" s="378">
        <f t="shared" si="169"/>
        <v>0</v>
      </c>
      <c r="QE127" s="378">
        <f t="shared" si="169"/>
        <v>0</v>
      </c>
      <c r="QF127" s="378">
        <f t="shared" si="169"/>
        <v>0</v>
      </c>
      <c r="QG127" s="378">
        <f t="shared" si="169"/>
        <v>0</v>
      </c>
      <c r="QH127" s="378">
        <f t="shared" si="169"/>
        <v>0</v>
      </c>
      <c r="QI127" s="378">
        <f t="shared" si="169"/>
        <v>0</v>
      </c>
      <c r="QJ127" s="378">
        <f t="shared" si="169"/>
        <v>0</v>
      </c>
      <c r="QK127" s="378">
        <f t="shared" si="169"/>
        <v>0</v>
      </c>
      <c r="QL127" s="378">
        <f t="shared" si="169"/>
        <v>0</v>
      </c>
      <c r="QM127" s="378">
        <f t="shared" si="169"/>
        <v>0</v>
      </c>
      <c r="QN127" s="378">
        <f t="shared" si="169"/>
        <v>0</v>
      </c>
      <c r="QO127" s="378">
        <f t="shared" si="169"/>
        <v>0</v>
      </c>
      <c r="QP127" s="378">
        <f t="shared" si="169"/>
        <v>0</v>
      </c>
      <c r="QQ127" s="378">
        <f t="shared" si="169"/>
        <v>0</v>
      </c>
      <c r="QR127" s="378">
        <f t="shared" si="169"/>
        <v>0</v>
      </c>
      <c r="QS127" s="378">
        <f t="shared" si="169"/>
        <v>0</v>
      </c>
      <c r="QT127" s="378">
        <f t="shared" si="169"/>
        <v>0</v>
      </c>
      <c r="QU127" s="378">
        <f t="shared" si="169"/>
        <v>0</v>
      </c>
      <c r="QV127" s="378">
        <f t="shared" si="169"/>
        <v>0</v>
      </c>
      <c r="QW127" s="378">
        <f t="shared" si="169"/>
        <v>0</v>
      </c>
      <c r="QX127" s="378">
        <f t="shared" si="169"/>
        <v>0</v>
      </c>
      <c r="QY127" s="378">
        <f t="shared" si="169"/>
        <v>0</v>
      </c>
      <c r="QZ127" s="378">
        <f t="shared" si="169"/>
        <v>0</v>
      </c>
      <c r="RA127" s="378">
        <f t="shared" si="169"/>
        <v>0</v>
      </c>
      <c r="RB127" s="378">
        <f t="shared" si="169"/>
        <v>0</v>
      </c>
      <c r="RC127" s="378">
        <f t="shared" si="169"/>
        <v>0</v>
      </c>
      <c r="RD127" s="378">
        <f t="shared" si="169"/>
        <v>0</v>
      </c>
      <c r="RE127" s="378">
        <f t="shared" si="169"/>
        <v>0</v>
      </c>
      <c r="RF127" s="378">
        <f t="shared" si="169"/>
        <v>0</v>
      </c>
      <c r="RG127" s="378">
        <f t="shared" si="169"/>
        <v>0</v>
      </c>
      <c r="RH127" s="378">
        <f t="shared" si="169"/>
        <v>0</v>
      </c>
      <c r="RI127" s="378">
        <f t="shared" si="169"/>
        <v>0</v>
      </c>
      <c r="RJ127" s="378">
        <f t="shared" si="169"/>
        <v>0</v>
      </c>
      <c r="RK127" s="378">
        <f t="shared" si="169"/>
        <v>0</v>
      </c>
      <c r="RL127" s="378">
        <f t="shared" si="169"/>
        <v>0</v>
      </c>
      <c r="RM127" s="378">
        <f t="shared" si="169"/>
        <v>0</v>
      </c>
      <c r="RN127" s="378">
        <f t="shared" si="169"/>
        <v>0</v>
      </c>
      <c r="RO127" s="378">
        <f t="shared" si="169"/>
        <v>0</v>
      </c>
      <c r="RP127" s="378">
        <f t="shared" si="169"/>
        <v>0</v>
      </c>
      <c r="RQ127" s="378">
        <f t="shared" si="169"/>
        <v>0</v>
      </c>
      <c r="RR127" s="378">
        <f t="shared" si="169"/>
        <v>0</v>
      </c>
      <c r="RS127" s="378">
        <f t="shared" si="169"/>
        <v>0</v>
      </c>
      <c r="RT127" s="378">
        <f t="shared" si="169"/>
        <v>0</v>
      </c>
      <c r="RU127" s="378">
        <f t="shared" si="169"/>
        <v>0</v>
      </c>
      <c r="RV127" s="378">
        <f t="shared" si="169"/>
        <v>0</v>
      </c>
      <c r="RW127" s="378">
        <f t="shared" si="169"/>
        <v>0</v>
      </c>
      <c r="RX127" s="378">
        <f t="shared" si="169"/>
        <v>0</v>
      </c>
      <c r="RY127" s="378">
        <f t="shared" ref="RY127:UJ127" si="170">ROUND((MAX(RY23:RY25)-MIN(RY23:RY25)),10)</f>
        <v>0</v>
      </c>
      <c r="RZ127" s="378">
        <f t="shared" si="170"/>
        <v>0</v>
      </c>
      <c r="SA127" s="378">
        <f t="shared" si="170"/>
        <v>0</v>
      </c>
      <c r="SB127" s="378">
        <f t="shared" si="170"/>
        <v>0</v>
      </c>
      <c r="SC127" s="378">
        <f t="shared" si="170"/>
        <v>0</v>
      </c>
      <c r="SD127" s="378">
        <f t="shared" si="170"/>
        <v>0</v>
      </c>
      <c r="SE127" s="378">
        <f t="shared" si="170"/>
        <v>0</v>
      </c>
      <c r="SF127" s="378">
        <f t="shared" si="170"/>
        <v>0</v>
      </c>
      <c r="SG127" s="378">
        <f t="shared" si="170"/>
        <v>0</v>
      </c>
      <c r="SH127" s="378">
        <f t="shared" si="170"/>
        <v>0</v>
      </c>
      <c r="SI127" s="378">
        <f t="shared" si="170"/>
        <v>0</v>
      </c>
      <c r="SJ127" s="378">
        <f t="shared" si="170"/>
        <v>0</v>
      </c>
      <c r="SK127" s="378">
        <f t="shared" si="170"/>
        <v>0</v>
      </c>
      <c r="SL127" s="378">
        <f t="shared" si="170"/>
        <v>0</v>
      </c>
      <c r="SM127" s="378">
        <f t="shared" si="170"/>
        <v>0</v>
      </c>
      <c r="SN127" s="378">
        <f t="shared" si="170"/>
        <v>0</v>
      </c>
      <c r="SO127" s="378">
        <f t="shared" si="170"/>
        <v>0</v>
      </c>
      <c r="SP127" s="378">
        <f t="shared" si="170"/>
        <v>0</v>
      </c>
      <c r="SQ127" s="378">
        <f t="shared" si="170"/>
        <v>0</v>
      </c>
      <c r="SR127" s="378">
        <f t="shared" si="170"/>
        <v>0</v>
      </c>
      <c r="SS127" s="378">
        <f t="shared" si="170"/>
        <v>0</v>
      </c>
      <c r="ST127" s="378">
        <f t="shared" si="170"/>
        <v>0</v>
      </c>
      <c r="SU127" s="378">
        <f t="shared" si="170"/>
        <v>0</v>
      </c>
      <c r="SV127" s="378">
        <f t="shared" si="170"/>
        <v>0</v>
      </c>
      <c r="SW127" s="378">
        <f t="shared" si="170"/>
        <v>0</v>
      </c>
      <c r="SX127" s="378">
        <f t="shared" si="170"/>
        <v>0</v>
      </c>
      <c r="SY127" s="378">
        <f t="shared" si="170"/>
        <v>0</v>
      </c>
      <c r="SZ127" s="378">
        <f t="shared" si="170"/>
        <v>0</v>
      </c>
      <c r="TA127" s="378">
        <f t="shared" si="170"/>
        <v>0</v>
      </c>
      <c r="TB127" s="378">
        <f t="shared" si="170"/>
        <v>0</v>
      </c>
      <c r="TC127" s="378">
        <f t="shared" si="170"/>
        <v>0</v>
      </c>
      <c r="TD127" s="378">
        <f t="shared" si="170"/>
        <v>0</v>
      </c>
      <c r="TE127" s="378">
        <f t="shared" si="170"/>
        <v>0</v>
      </c>
      <c r="TF127" s="378">
        <f t="shared" si="170"/>
        <v>0</v>
      </c>
      <c r="TG127" s="378">
        <f t="shared" si="170"/>
        <v>0</v>
      </c>
      <c r="TH127" s="378">
        <f t="shared" si="170"/>
        <v>0</v>
      </c>
      <c r="TI127" s="378">
        <f t="shared" si="170"/>
        <v>0</v>
      </c>
      <c r="TJ127" s="378">
        <f t="shared" si="170"/>
        <v>0</v>
      </c>
      <c r="TK127" s="378">
        <f t="shared" si="170"/>
        <v>0</v>
      </c>
      <c r="TL127" s="378">
        <f t="shared" si="170"/>
        <v>0</v>
      </c>
      <c r="TM127" s="378">
        <f t="shared" si="170"/>
        <v>0</v>
      </c>
      <c r="TN127" s="378">
        <f t="shared" si="170"/>
        <v>0</v>
      </c>
      <c r="TO127" s="378">
        <f t="shared" si="170"/>
        <v>0</v>
      </c>
      <c r="TP127" s="378">
        <f t="shared" si="170"/>
        <v>0</v>
      </c>
      <c r="TQ127" s="378">
        <f t="shared" si="170"/>
        <v>0</v>
      </c>
      <c r="TR127" s="378">
        <f t="shared" si="170"/>
        <v>0</v>
      </c>
      <c r="TS127" s="378">
        <f t="shared" si="170"/>
        <v>0</v>
      </c>
      <c r="TT127" s="378">
        <f t="shared" si="170"/>
        <v>0</v>
      </c>
      <c r="TU127" s="378">
        <f t="shared" si="170"/>
        <v>0</v>
      </c>
      <c r="TV127" s="378">
        <f t="shared" si="170"/>
        <v>0</v>
      </c>
      <c r="TW127" s="378">
        <f t="shared" si="170"/>
        <v>0</v>
      </c>
      <c r="TX127" s="378">
        <f t="shared" si="170"/>
        <v>0</v>
      </c>
      <c r="TY127" s="378">
        <f t="shared" si="170"/>
        <v>0</v>
      </c>
      <c r="TZ127" s="378">
        <f t="shared" si="170"/>
        <v>0</v>
      </c>
      <c r="UA127" s="378">
        <f t="shared" si="170"/>
        <v>0</v>
      </c>
      <c r="UB127" s="378">
        <f t="shared" si="170"/>
        <v>0</v>
      </c>
      <c r="UC127" s="378">
        <f t="shared" si="170"/>
        <v>0</v>
      </c>
      <c r="UD127" s="378">
        <f t="shared" si="170"/>
        <v>0</v>
      </c>
      <c r="UE127" s="378">
        <f t="shared" si="170"/>
        <v>0</v>
      </c>
      <c r="UF127" s="378">
        <f t="shared" si="170"/>
        <v>0</v>
      </c>
      <c r="UG127" s="378">
        <f t="shared" si="170"/>
        <v>0</v>
      </c>
      <c r="UH127" s="378">
        <f t="shared" si="170"/>
        <v>0</v>
      </c>
      <c r="UI127" s="378">
        <f t="shared" si="170"/>
        <v>0</v>
      </c>
      <c r="UJ127" s="378">
        <f t="shared" si="170"/>
        <v>0</v>
      </c>
      <c r="UK127" s="378">
        <f t="shared" ref="UK127:WI127" si="171">ROUND((MAX(UK23:UK25)-MIN(UK23:UK25)),10)</f>
        <v>0</v>
      </c>
      <c r="UL127" s="378">
        <f t="shared" si="171"/>
        <v>0</v>
      </c>
      <c r="UM127" s="378">
        <f t="shared" si="171"/>
        <v>0</v>
      </c>
      <c r="UN127" s="378">
        <f t="shared" si="171"/>
        <v>0</v>
      </c>
      <c r="UO127" s="378">
        <f t="shared" si="171"/>
        <v>0</v>
      </c>
      <c r="UP127" s="378">
        <f t="shared" si="171"/>
        <v>0</v>
      </c>
      <c r="UQ127" s="378">
        <f t="shared" si="171"/>
        <v>0</v>
      </c>
      <c r="UR127" s="378">
        <f t="shared" si="171"/>
        <v>0</v>
      </c>
      <c r="US127" s="378">
        <f t="shared" si="171"/>
        <v>0</v>
      </c>
      <c r="UT127" s="378">
        <f t="shared" si="171"/>
        <v>0</v>
      </c>
      <c r="UU127" s="378">
        <f t="shared" si="171"/>
        <v>0</v>
      </c>
      <c r="UV127" s="378">
        <f t="shared" si="171"/>
        <v>0</v>
      </c>
      <c r="UW127" s="378">
        <f t="shared" si="171"/>
        <v>0</v>
      </c>
      <c r="UX127" s="378">
        <f t="shared" si="171"/>
        <v>0</v>
      </c>
      <c r="UY127" s="378">
        <f t="shared" si="171"/>
        <v>0</v>
      </c>
      <c r="UZ127" s="378">
        <f t="shared" si="171"/>
        <v>0</v>
      </c>
      <c r="VA127" s="378">
        <f t="shared" si="171"/>
        <v>0</v>
      </c>
      <c r="VB127" s="378">
        <f t="shared" si="171"/>
        <v>0</v>
      </c>
      <c r="VC127" s="378">
        <f t="shared" si="171"/>
        <v>0</v>
      </c>
      <c r="VD127" s="378">
        <f t="shared" si="171"/>
        <v>0</v>
      </c>
      <c r="VE127" s="378">
        <f t="shared" si="171"/>
        <v>0</v>
      </c>
      <c r="VF127" s="378">
        <f t="shared" si="171"/>
        <v>0</v>
      </c>
      <c r="VG127" s="378">
        <f t="shared" si="171"/>
        <v>0</v>
      </c>
      <c r="VH127" s="378">
        <f t="shared" si="171"/>
        <v>0</v>
      </c>
      <c r="VI127" s="378">
        <f t="shared" si="171"/>
        <v>0</v>
      </c>
      <c r="VJ127" s="378">
        <f t="shared" si="171"/>
        <v>0</v>
      </c>
      <c r="VK127" s="378">
        <f t="shared" si="171"/>
        <v>0</v>
      </c>
      <c r="VL127" s="378">
        <f t="shared" si="171"/>
        <v>0</v>
      </c>
      <c r="VM127" s="378">
        <f t="shared" si="171"/>
        <v>0</v>
      </c>
      <c r="VN127" s="378">
        <f t="shared" si="171"/>
        <v>0</v>
      </c>
      <c r="VO127" s="378">
        <f t="shared" si="171"/>
        <v>0</v>
      </c>
      <c r="VP127" s="378">
        <f t="shared" si="171"/>
        <v>0</v>
      </c>
      <c r="VQ127" s="378">
        <f t="shared" si="171"/>
        <v>0</v>
      </c>
      <c r="VR127" s="378">
        <f t="shared" si="171"/>
        <v>0</v>
      </c>
      <c r="VS127" s="378">
        <f t="shared" si="171"/>
        <v>0</v>
      </c>
      <c r="VT127" s="378">
        <f t="shared" si="171"/>
        <v>0</v>
      </c>
      <c r="VU127" s="378">
        <f t="shared" si="171"/>
        <v>0</v>
      </c>
      <c r="VV127" s="378">
        <f t="shared" si="171"/>
        <v>0</v>
      </c>
      <c r="VW127" s="378">
        <f t="shared" si="171"/>
        <v>0</v>
      </c>
      <c r="VX127" s="378">
        <f t="shared" si="171"/>
        <v>0</v>
      </c>
      <c r="VY127" s="378">
        <f t="shared" si="171"/>
        <v>0</v>
      </c>
      <c r="VZ127" s="378">
        <f t="shared" si="171"/>
        <v>0</v>
      </c>
      <c r="WA127" s="378">
        <f t="shared" si="171"/>
        <v>0</v>
      </c>
      <c r="WB127" s="378">
        <f t="shared" si="171"/>
        <v>0</v>
      </c>
      <c r="WC127" s="378">
        <f t="shared" si="171"/>
        <v>0</v>
      </c>
      <c r="WD127" s="378">
        <f t="shared" si="171"/>
        <v>0</v>
      </c>
      <c r="WE127" s="378">
        <f t="shared" si="171"/>
        <v>0</v>
      </c>
      <c r="WF127" s="378">
        <f t="shared" si="171"/>
        <v>0</v>
      </c>
      <c r="WG127" s="378">
        <f t="shared" si="171"/>
        <v>0</v>
      </c>
      <c r="WH127" s="378">
        <f t="shared" si="171"/>
        <v>0</v>
      </c>
      <c r="WI127" s="378">
        <f t="shared" si="171"/>
        <v>0</v>
      </c>
    </row>
    <row r="128" spans="1:607">
      <c r="A128" s="348"/>
      <c r="B128" s="360" t="s">
        <v>860</v>
      </c>
      <c r="C128" s="348"/>
      <c r="D128" s="348"/>
      <c r="E128" s="348"/>
      <c r="F128" s="348"/>
      <c r="G128" s="361" t="str">
        <f t="shared" si="2"/>
        <v/>
      </c>
      <c r="H128" s="361" t="str">
        <f t="shared" si="3"/>
        <v/>
      </c>
      <c r="I128" s="397"/>
      <c r="J128" s="348"/>
      <c r="K128" s="348"/>
      <c r="L128" s="348"/>
      <c r="M128" s="348"/>
      <c r="N128" s="400"/>
      <c r="O128" s="400"/>
      <c r="P128" s="400"/>
      <c r="Q128" s="400"/>
      <c r="R128" s="400"/>
      <c r="S128" s="400"/>
      <c r="T128" s="400"/>
      <c r="U128" s="400"/>
      <c r="V128" s="400"/>
      <c r="W128" s="400"/>
      <c r="X128" s="400"/>
      <c r="Y128" s="400"/>
      <c r="Z128" s="400"/>
      <c r="AA128" s="400"/>
      <c r="AB128" s="400"/>
      <c r="AC128" s="400"/>
      <c r="AD128" s="400"/>
      <c r="AE128" s="400"/>
      <c r="AF128" s="400"/>
      <c r="AG128" s="400"/>
      <c r="AH128" s="400"/>
      <c r="AI128" s="400"/>
      <c r="AJ128" s="400"/>
      <c r="AK128" s="400"/>
      <c r="AL128" s="400"/>
      <c r="AM128" s="400"/>
      <c r="AN128" s="400"/>
      <c r="AO128" s="400"/>
      <c r="AP128" s="400"/>
      <c r="AQ128" s="400"/>
      <c r="AR128" s="400"/>
      <c r="AS128" s="400"/>
      <c r="AT128" s="400"/>
      <c r="AU128" s="400"/>
      <c r="AV128" s="400"/>
      <c r="AW128" s="400"/>
      <c r="AX128" s="400"/>
      <c r="AY128" s="400"/>
      <c r="AZ128" s="400"/>
      <c r="BA128" s="400"/>
      <c r="BB128" s="400"/>
      <c r="BC128" s="400"/>
      <c r="BD128" s="400"/>
      <c r="BE128" s="400"/>
      <c r="BF128" s="400"/>
      <c r="BG128" s="400"/>
      <c r="BH128" s="400"/>
      <c r="BI128" s="400"/>
      <c r="BJ128" s="400"/>
      <c r="BK128" s="400"/>
      <c r="BL128" s="400"/>
      <c r="BM128" s="400"/>
      <c r="BN128" s="400"/>
      <c r="BO128" s="400"/>
      <c r="BP128" s="400"/>
      <c r="BQ128" s="400"/>
      <c r="BR128" s="400"/>
      <c r="BS128" s="400"/>
      <c r="BT128" s="400"/>
      <c r="BU128" s="400"/>
      <c r="BV128" s="400"/>
      <c r="BW128" s="400"/>
      <c r="BX128" s="400"/>
      <c r="BY128" s="400"/>
      <c r="BZ128" s="400"/>
      <c r="CA128" s="400"/>
      <c r="CB128" s="400"/>
      <c r="CC128" s="400"/>
      <c r="CD128" s="400"/>
      <c r="CE128" s="400"/>
      <c r="CF128" s="400"/>
      <c r="CG128" s="400"/>
      <c r="CH128" s="400"/>
      <c r="CI128" s="400"/>
      <c r="CJ128" s="400"/>
      <c r="CK128" s="400"/>
      <c r="CL128" s="400"/>
      <c r="CM128" s="400"/>
      <c r="CN128" s="400"/>
      <c r="CO128" s="400"/>
      <c r="CP128" s="400"/>
      <c r="CQ128" s="400"/>
      <c r="CR128" s="400"/>
      <c r="CS128" s="400"/>
      <c r="CT128" s="400"/>
      <c r="CU128" s="400"/>
      <c r="CV128" s="400"/>
      <c r="CW128" s="400"/>
      <c r="CX128" s="400"/>
      <c r="CY128" s="400"/>
      <c r="CZ128" s="362"/>
      <c r="DA128" s="900"/>
      <c r="DB128" s="899" t="s">
        <v>1291</v>
      </c>
      <c r="DC128" s="899"/>
      <c r="DD128" s="378">
        <f>ROUND((MAX(DD32:DD34)-MIN(DD32:DD34)),10)</f>
        <v>0</v>
      </c>
      <c r="DE128" s="378">
        <f t="shared" ref="DE128:FP128" si="172">ROUND((MAX(DE32:DE34)-MIN(DE32:DE34)),10)</f>
        <v>0</v>
      </c>
      <c r="DF128" s="378">
        <f t="shared" si="172"/>
        <v>0</v>
      </c>
      <c r="DG128" s="378">
        <f t="shared" si="172"/>
        <v>0</v>
      </c>
      <c r="DH128" s="378">
        <f t="shared" si="172"/>
        <v>0</v>
      </c>
      <c r="DI128" s="378">
        <f t="shared" si="172"/>
        <v>0</v>
      </c>
      <c r="DJ128" s="378">
        <f t="shared" si="172"/>
        <v>0</v>
      </c>
      <c r="DK128" s="378">
        <f t="shared" si="172"/>
        <v>0</v>
      </c>
      <c r="DL128" s="378">
        <f t="shared" si="172"/>
        <v>0</v>
      </c>
      <c r="DM128" s="378">
        <f t="shared" si="172"/>
        <v>0</v>
      </c>
      <c r="DN128" s="378">
        <f t="shared" si="172"/>
        <v>0</v>
      </c>
      <c r="DO128" s="378">
        <f t="shared" si="172"/>
        <v>0</v>
      </c>
      <c r="DP128" s="378">
        <f t="shared" si="172"/>
        <v>0</v>
      </c>
      <c r="DQ128" s="378">
        <f t="shared" si="172"/>
        <v>0</v>
      </c>
      <c r="DR128" s="378">
        <f t="shared" si="172"/>
        <v>0</v>
      </c>
      <c r="DS128" s="378">
        <f t="shared" si="172"/>
        <v>0</v>
      </c>
      <c r="DT128" s="378">
        <f t="shared" si="172"/>
        <v>0</v>
      </c>
      <c r="DU128" s="378">
        <f t="shared" si="172"/>
        <v>0</v>
      </c>
      <c r="DV128" s="378">
        <f t="shared" si="172"/>
        <v>0</v>
      </c>
      <c r="DW128" s="378">
        <f t="shared" si="172"/>
        <v>0</v>
      </c>
      <c r="DX128" s="378">
        <f t="shared" si="172"/>
        <v>0</v>
      </c>
      <c r="DY128" s="378">
        <f t="shared" si="172"/>
        <v>0</v>
      </c>
      <c r="DZ128" s="378">
        <f t="shared" si="172"/>
        <v>0</v>
      </c>
      <c r="EA128" s="378">
        <f t="shared" si="172"/>
        <v>0</v>
      </c>
      <c r="EB128" s="378">
        <f t="shared" si="172"/>
        <v>0</v>
      </c>
      <c r="EC128" s="378">
        <f t="shared" si="172"/>
        <v>0</v>
      </c>
      <c r="ED128" s="378">
        <f t="shared" si="172"/>
        <v>0</v>
      </c>
      <c r="EE128" s="378">
        <f t="shared" si="172"/>
        <v>0</v>
      </c>
      <c r="EF128" s="378">
        <f t="shared" si="172"/>
        <v>0</v>
      </c>
      <c r="EG128" s="378">
        <f t="shared" si="172"/>
        <v>0</v>
      </c>
      <c r="EH128" s="378">
        <f t="shared" si="172"/>
        <v>0</v>
      </c>
      <c r="EI128" s="378">
        <f t="shared" si="172"/>
        <v>0</v>
      </c>
      <c r="EJ128" s="378">
        <f t="shared" si="172"/>
        <v>0</v>
      </c>
      <c r="EK128" s="378">
        <f t="shared" si="172"/>
        <v>0</v>
      </c>
      <c r="EL128" s="378">
        <f t="shared" si="172"/>
        <v>0</v>
      </c>
      <c r="EM128" s="378">
        <f t="shared" si="172"/>
        <v>0</v>
      </c>
      <c r="EN128" s="378">
        <f t="shared" si="172"/>
        <v>0</v>
      </c>
      <c r="EO128" s="378">
        <f t="shared" si="172"/>
        <v>0</v>
      </c>
      <c r="EP128" s="378">
        <f t="shared" si="172"/>
        <v>0</v>
      </c>
      <c r="EQ128" s="378">
        <f t="shared" si="172"/>
        <v>0</v>
      </c>
      <c r="ER128" s="378">
        <f t="shared" si="172"/>
        <v>0</v>
      </c>
      <c r="ES128" s="378">
        <f t="shared" si="172"/>
        <v>0</v>
      </c>
      <c r="ET128" s="378">
        <f t="shared" si="172"/>
        <v>0</v>
      </c>
      <c r="EU128" s="378">
        <f t="shared" si="172"/>
        <v>0</v>
      </c>
      <c r="EV128" s="378">
        <f t="shared" si="172"/>
        <v>0</v>
      </c>
      <c r="EW128" s="378">
        <f t="shared" si="172"/>
        <v>0</v>
      </c>
      <c r="EX128" s="378">
        <f t="shared" si="172"/>
        <v>0</v>
      </c>
      <c r="EY128" s="378">
        <f t="shared" si="172"/>
        <v>0</v>
      </c>
      <c r="EZ128" s="378">
        <f t="shared" si="172"/>
        <v>0</v>
      </c>
      <c r="FA128" s="378">
        <f t="shared" si="172"/>
        <v>0</v>
      </c>
      <c r="FB128" s="378">
        <f t="shared" si="172"/>
        <v>0</v>
      </c>
      <c r="FC128" s="378">
        <f t="shared" si="172"/>
        <v>0</v>
      </c>
      <c r="FD128" s="378">
        <f t="shared" si="172"/>
        <v>0</v>
      </c>
      <c r="FE128" s="378">
        <f t="shared" si="172"/>
        <v>0</v>
      </c>
      <c r="FF128" s="378">
        <f t="shared" si="172"/>
        <v>0</v>
      </c>
      <c r="FG128" s="378">
        <f t="shared" si="172"/>
        <v>0</v>
      </c>
      <c r="FH128" s="378">
        <f t="shared" si="172"/>
        <v>0</v>
      </c>
      <c r="FI128" s="378">
        <f t="shared" si="172"/>
        <v>0</v>
      </c>
      <c r="FJ128" s="378">
        <f t="shared" si="172"/>
        <v>0</v>
      </c>
      <c r="FK128" s="378">
        <f t="shared" si="172"/>
        <v>0</v>
      </c>
      <c r="FL128" s="378">
        <f t="shared" si="172"/>
        <v>0</v>
      </c>
      <c r="FM128" s="378">
        <f t="shared" si="172"/>
        <v>0</v>
      </c>
      <c r="FN128" s="378">
        <f t="shared" si="172"/>
        <v>0</v>
      </c>
      <c r="FO128" s="378">
        <f t="shared" si="172"/>
        <v>0</v>
      </c>
      <c r="FP128" s="378">
        <f t="shared" si="172"/>
        <v>0</v>
      </c>
      <c r="FQ128" s="378">
        <f t="shared" ref="FQ128:IB128" si="173">ROUND((MAX(FQ32:FQ34)-MIN(FQ32:FQ34)),10)</f>
        <v>0</v>
      </c>
      <c r="FR128" s="378">
        <f t="shared" si="173"/>
        <v>0</v>
      </c>
      <c r="FS128" s="378">
        <f t="shared" si="173"/>
        <v>0</v>
      </c>
      <c r="FT128" s="378">
        <f t="shared" si="173"/>
        <v>0</v>
      </c>
      <c r="FU128" s="378">
        <f t="shared" si="173"/>
        <v>0</v>
      </c>
      <c r="FV128" s="378">
        <f t="shared" si="173"/>
        <v>0</v>
      </c>
      <c r="FW128" s="378">
        <f t="shared" si="173"/>
        <v>0</v>
      </c>
      <c r="FX128" s="378">
        <f t="shared" si="173"/>
        <v>0</v>
      </c>
      <c r="FY128" s="378">
        <f t="shared" si="173"/>
        <v>0</v>
      </c>
      <c r="FZ128" s="378">
        <f t="shared" si="173"/>
        <v>0</v>
      </c>
      <c r="GA128" s="378">
        <f t="shared" si="173"/>
        <v>0</v>
      </c>
      <c r="GB128" s="378">
        <f t="shared" si="173"/>
        <v>0</v>
      </c>
      <c r="GC128" s="378">
        <f t="shared" si="173"/>
        <v>0</v>
      </c>
      <c r="GD128" s="378">
        <f t="shared" si="173"/>
        <v>0</v>
      </c>
      <c r="GE128" s="378">
        <f t="shared" si="173"/>
        <v>0</v>
      </c>
      <c r="GF128" s="378">
        <f t="shared" si="173"/>
        <v>0</v>
      </c>
      <c r="GG128" s="378">
        <f t="shared" si="173"/>
        <v>0</v>
      </c>
      <c r="GH128" s="378">
        <f t="shared" si="173"/>
        <v>0</v>
      </c>
      <c r="GI128" s="378">
        <f t="shared" si="173"/>
        <v>0</v>
      </c>
      <c r="GJ128" s="378">
        <f t="shared" si="173"/>
        <v>0</v>
      </c>
      <c r="GK128" s="378">
        <f t="shared" si="173"/>
        <v>0</v>
      </c>
      <c r="GL128" s="378">
        <f t="shared" si="173"/>
        <v>0</v>
      </c>
      <c r="GM128" s="378">
        <f t="shared" si="173"/>
        <v>0</v>
      </c>
      <c r="GN128" s="378">
        <f t="shared" si="173"/>
        <v>0</v>
      </c>
      <c r="GO128" s="378">
        <f t="shared" si="173"/>
        <v>0</v>
      </c>
      <c r="GP128" s="378">
        <f t="shared" si="173"/>
        <v>0</v>
      </c>
      <c r="GQ128" s="378">
        <f t="shared" si="173"/>
        <v>0</v>
      </c>
      <c r="GR128" s="378">
        <f t="shared" si="173"/>
        <v>0</v>
      </c>
      <c r="GS128" s="378">
        <f t="shared" si="173"/>
        <v>0</v>
      </c>
      <c r="GT128" s="378">
        <f t="shared" si="173"/>
        <v>0</v>
      </c>
      <c r="GU128" s="378">
        <f t="shared" si="173"/>
        <v>0</v>
      </c>
      <c r="GV128" s="378">
        <f t="shared" si="173"/>
        <v>0</v>
      </c>
      <c r="GW128" s="378">
        <f t="shared" si="173"/>
        <v>0</v>
      </c>
      <c r="GX128" s="378">
        <f t="shared" si="173"/>
        <v>0</v>
      </c>
      <c r="GY128" s="378">
        <f t="shared" si="173"/>
        <v>0</v>
      </c>
      <c r="GZ128" s="378">
        <f t="shared" si="173"/>
        <v>0</v>
      </c>
      <c r="HA128" s="378">
        <f t="shared" si="173"/>
        <v>0</v>
      </c>
      <c r="HB128" s="378">
        <f t="shared" si="173"/>
        <v>0</v>
      </c>
      <c r="HC128" s="378">
        <f t="shared" si="173"/>
        <v>0</v>
      </c>
      <c r="HD128" s="378">
        <f t="shared" si="173"/>
        <v>0</v>
      </c>
      <c r="HE128" s="378">
        <f t="shared" si="173"/>
        <v>0</v>
      </c>
      <c r="HF128" s="378">
        <f t="shared" si="173"/>
        <v>0</v>
      </c>
      <c r="HG128" s="378">
        <f t="shared" si="173"/>
        <v>0</v>
      </c>
      <c r="HH128" s="378">
        <f t="shared" si="173"/>
        <v>0</v>
      </c>
      <c r="HI128" s="378">
        <f t="shared" si="173"/>
        <v>0</v>
      </c>
      <c r="HJ128" s="378">
        <f t="shared" si="173"/>
        <v>0</v>
      </c>
      <c r="HK128" s="378">
        <f t="shared" si="173"/>
        <v>0</v>
      </c>
      <c r="HL128" s="378">
        <f t="shared" si="173"/>
        <v>0</v>
      </c>
      <c r="HM128" s="378">
        <f t="shared" si="173"/>
        <v>0</v>
      </c>
      <c r="HN128" s="378">
        <f t="shared" si="173"/>
        <v>0</v>
      </c>
      <c r="HO128" s="378">
        <f t="shared" si="173"/>
        <v>0</v>
      </c>
      <c r="HP128" s="378">
        <f t="shared" si="173"/>
        <v>0</v>
      </c>
      <c r="HQ128" s="378">
        <f t="shared" si="173"/>
        <v>0</v>
      </c>
      <c r="HR128" s="378">
        <f t="shared" si="173"/>
        <v>0</v>
      </c>
      <c r="HS128" s="378">
        <f t="shared" si="173"/>
        <v>0</v>
      </c>
      <c r="HT128" s="378">
        <f t="shared" si="173"/>
        <v>0</v>
      </c>
      <c r="HU128" s="378">
        <f t="shared" si="173"/>
        <v>0</v>
      </c>
      <c r="HV128" s="378">
        <f t="shared" si="173"/>
        <v>0</v>
      </c>
      <c r="HW128" s="378">
        <f t="shared" si="173"/>
        <v>0</v>
      </c>
      <c r="HX128" s="378">
        <f t="shared" si="173"/>
        <v>0</v>
      </c>
      <c r="HY128" s="378">
        <f t="shared" si="173"/>
        <v>0</v>
      </c>
      <c r="HZ128" s="378">
        <f t="shared" si="173"/>
        <v>0</v>
      </c>
      <c r="IA128" s="378">
        <f t="shared" si="173"/>
        <v>0</v>
      </c>
      <c r="IB128" s="378">
        <f t="shared" si="173"/>
        <v>0</v>
      </c>
      <c r="IC128" s="378">
        <f t="shared" ref="IC128:KN128" si="174">ROUND((MAX(IC32:IC34)-MIN(IC32:IC34)),10)</f>
        <v>0</v>
      </c>
      <c r="ID128" s="378">
        <f t="shared" si="174"/>
        <v>0</v>
      </c>
      <c r="IE128" s="378">
        <f t="shared" si="174"/>
        <v>0</v>
      </c>
      <c r="IF128" s="378">
        <f t="shared" si="174"/>
        <v>0</v>
      </c>
      <c r="IG128" s="378">
        <f t="shared" si="174"/>
        <v>0</v>
      </c>
      <c r="IH128" s="378">
        <f t="shared" si="174"/>
        <v>0</v>
      </c>
      <c r="II128" s="378">
        <f t="shared" si="174"/>
        <v>0</v>
      </c>
      <c r="IJ128" s="378">
        <f t="shared" si="174"/>
        <v>0</v>
      </c>
      <c r="IK128" s="378">
        <f t="shared" si="174"/>
        <v>0</v>
      </c>
      <c r="IL128" s="378">
        <f t="shared" si="174"/>
        <v>0</v>
      </c>
      <c r="IM128" s="378">
        <f t="shared" si="174"/>
        <v>0</v>
      </c>
      <c r="IN128" s="378">
        <f t="shared" si="174"/>
        <v>0</v>
      </c>
      <c r="IO128" s="378">
        <f t="shared" si="174"/>
        <v>0</v>
      </c>
      <c r="IP128" s="378">
        <f t="shared" si="174"/>
        <v>0</v>
      </c>
      <c r="IQ128" s="378">
        <f t="shared" si="174"/>
        <v>0</v>
      </c>
      <c r="IR128" s="378">
        <f t="shared" si="174"/>
        <v>0</v>
      </c>
      <c r="IS128" s="378">
        <f t="shared" si="174"/>
        <v>0</v>
      </c>
      <c r="IT128" s="378">
        <f t="shared" si="174"/>
        <v>0</v>
      </c>
      <c r="IU128" s="378">
        <f t="shared" si="174"/>
        <v>0</v>
      </c>
      <c r="IV128" s="378">
        <f t="shared" si="174"/>
        <v>0</v>
      </c>
      <c r="IW128" s="378">
        <f t="shared" si="174"/>
        <v>0</v>
      </c>
      <c r="IX128" s="378">
        <f t="shared" si="174"/>
        <v>0</v>
      </c>
      <c r="IY128" s="378">
        <f t="shared" si="174"/>
        <v>0</v>
      </c>
      <c r="IZ128" s="378">
        <f t="shared" si="174"/>
        <v>0</v>
      </c>
      <c r="JA128" s="378">
        <f t="shared" si="174"/>
        <v>0</v>
      </c>
      <c r="JB128" s="378">
        <f t="shared" si="174"/>
        <v>0</v>
      </c>
      <c r="JC128" s="378">
        <f t="shared" si="174"/>
        <v>0</v>
      </c>
      <c r="JD128" s="378">
        <f t="shared" si="174"/>
        <v>0</v>
      </c>
      <c r="JE128" s="378">
        <f t="shared" si="174"/>
        <v>0</v>
      </c>
      <c r="JF128" s="378">
        <f t="shared" si="174"/>
        <v>0</v>
      </c>
      <c r="JG128" s="378">
        <f t="shared" si="174"/>
        <v>0</v>
      </c>
      <c r="JH128" s="378">
        <f t="shared" si="174"/>
        <v>0</v>
      </c>
      <c r="JI128" s="378">
        <f t="shared" si="174"/>
        <v>0</v>
      </c>
      <c r="JJ128" s="378">
        <f t="shared" si="174"/>
        <v>0</v>
      </c>
      <c r="JK128" s="378">
        <f t="shared" si="174"/>
        <v>0</v>
      </c>
      <c r="JL128" s="378">
        <f t="shared" si="174"/>
        <v>0</v>
      </c>
      <c r="JM128" s="378">
        <f t="shared" si="174"/>
        <v>0</v>
      </c>
      <c r="JN128" s="378">
        <f t="shared" si="174"/>
        <v>0</v>
      </c>
      <c r="JO128" s="378">
        <f t="shared" si="174"/>
        <v>0</v>
      </c>
      <c r="JP128" s="378">
        <f t="shared" si="174"/>
        <v>0</v>
      </c>
      <c r="JQ128" s="378">
        <f t="shared" si="174"/>
        <v>0</v>
      </c>
      <c r="JR128" s="378">
        <f t="shared" si="174"/>
        <v>0</v>
      </c>
      <c r="JS128" s="378">
        <f t="shared" si="174"/>
        <v>0</v>
      </c>
      <c r="JT128" s="378">
        <f t="shared" si="174"/>
        <v>0</v>
      </c>
      <c r="JU128" s="378">
        <f t="shared" si="174"/>
        <v>0</v>
      </c>
      <c r="JV128" s="378">
        <f t="shared" si="174"/>
        <v>0</v>
      </c>
      <c r="JW128" s="378">
        <f t="shared" si="174"/>
        <v>0</v>
      </c>
      <c r="JX128" s="378">
        <f t="shared" si="174"/>
        <v>0</v>
      </c>
      <c r="JY128" s="378">
        <f t="shared" si="174"/>
        <v>0</v>
      </c>
      <c r="JZ128" s="378">
        <f t="shared" si="174"/>
        <v>0</v>
      </c>
      <c r="KA128" s="378">
        <f t="shared" si="174"/>
        <v>0</v>
      </c>
      <c r="KB128" s="378">
        <f t="shared" si="174"/>
        <v>0</v>
      </c>
      <c r="KC128" s="378">
        <f t="shared" si="174"/>
        <v>0</v>
      </c>
      <c r="KD128" s="378">
        <f t="shared" si="174"/>
        <v>0</v>
      </c>
      <c r="KE128" s="378">
        <f t="shared" si="174"/>
        <v>0</v>
      </c>
      <c r="KF128" s="378">
        <f t="shared" si="174"/>
        <v>0</v>
      </c>
      <c r="KG128" s="378">
        <f t="shared" si="174"/>
        <v>0</v>
      </c>
      <c r="KH128" s="378">
        <f t="shared" si="174"/>
        <v>0</v>
      </c>
      <c r="KI128" s="378">
        <f t="shared" si="174"/>
        <v>0</v>
      </c>
      <c r="KJ128" s="378">
        <f t="shared" si="174"/>
        <v>0</v>
      </c>
      <c r="KK128" s="378">
        <f t="shared" si="174"/>
        <v>0</v>
      </c>
      <c r="KL128" s="378">
        <f t="shared" si="174"/>
        <v>0</v>
      </c>
      <c r="KM128" s="378">
        <f t="shared" si="174"/>
        <v>0</v>
      </c>
      <c r="KN128" s="378">
        <f t="shared" si="174"/>
        <v>0</v>
      </c>
      <c r="KO128" s="378">
        <f t="shared" ref="KO128:MZ128" si="175">ROUND((MAX(KO32:KO34)-MIN(KO32:KO34)),10)</f>
        <v>0</v>
      </c>
      <c r="KP128" s="378">
        <f t="shared" si="175"/>
        <v>0</v>
      </c>
      <c r="KQ128" s="378">
        <f t="shared" si="175"/>
        <v>0</v>
      </c>
      <c r="KR128" s="378">
        <f t="shared" si="175"/>
        <v>0</v>
      </c>
      <c r="KS128" s="378">
        <f t="shared" si="175"/>
        <v>0</v>
      </c>
      <c r="KT128" s="378">
        <f t="shared" si="175"/>
        <v>0</v>
      </c>
      <c r="KU128" s="378">
        <f t="shared" si="175"/>
        <v>0</v>
      </c>
      <c r="KV128" s="378">
        <f t="shared" si="175"/>
        <v>0</v>
      </c>
      <c r="KW128" s="378">
        <f t="shared" si="175"/>
        <v>0</v>
      </c>
      <c r="KX128" s="378">
        <f t="shared" si="175"/>
        <v>0</v>
      </c>
      <c r="KY128" s="378">
        <f t="shared" si="175"/>
        <v>0</v>
      </c>
      <c r="KZ128" s="378">
        <f t="shared" si="175"/>
        <v>0</v>
      </c>
      <c r="LA128" s="378">
        <f t="shared" si="175"/>
        <v>0</v>
      </c>
      <c r="LB128" s="378">
        <f t="shared" si="175"/>
        <v>0</v>
      </c>
      <c r="LC128" s="378">
        <f t="shared" si="175"/>
        <v>0</v>
      </c>
      <c r="LD128" s="378">
        <f t="shared" si="175"/>
        <v>0</v>
      </c>
      <c r="LE128" s="378">
        <f t="shared" si="175"/>
        <v>0</v>
      </c>
      <c r="LF128" s="378">
        <f t="shared" si="175"/>
        <v>0</v>
      </c>
      <c r="LG128" s="378">
        <f t="shared" si="175"/>
        <v>0</v>
      </c>
      <c r="LH128" s="378">
        <f t="shared" si="175"/>
        <v>0</v>
      </c>
      <c r="LI128" s="378">
        <f t="shared" si="175"/>
        <v>0</v>
      </c>
      <c r="LJ128" s="378">
        <f t="shared" si="175"/>
        <v>0</v>
      </c>
      <c r="LK128" s="378">
        <f t="shared" si="175"/>
        <v>0</v>
      </c>
      <c r="LL128" s="378">
        <f t="shared" si="175"/>
        <v>0</v>
      </c>
      <c r="LM128" s="378">
        <f t="shared" si="175"/>
        <v>0</v>
      </c>
      <c r="LN128" s="378">
        <f t="shared" si="175"/>
        <v>0</v>
      </c>
      <c r="LO128" s="378">
        <f t="shared" si="175"/>
        <v>0</v>
      </c>
      <c r="LP128" s="378">
        <f t="shared" si="175"/>
        <v>0</v>
      </c>
      <c r="LQ128" s="378">
        <f t="shared" si="175"/>
        <v>0</v>
      </c>
      <c r="LR128" s="378">
        <f t="shared" si="175"/>
        <v>0</v>
      </c>
      <c r="LS128" s="378">
        <f t="shared" si="175"/>
        <v>0</v>
      </c>
      <c r="LT128" s="378">
        <f t="shared" si="175"/>
        <v>0</v>
      </c>
      <c r="LU128" s="378">
        <f t="shared" si="175"/>
        <v>0</v>
      </c>
      <c r="LV128" s="378">
        <f t="shared" si="175"/>
        <v>0</v>
      </c>
      <c r="LW128" s="378">
        <f t="shared" si="175"/>
        <v>0</v>
      </c>
      <c r="LX128" s="378">
        <f t="shared" si="175"/>
        <v>0</v>
      </c>
      <c r="LY128" s="378">
        <f t="shared" si="175"/>
        <v>0</v>
      </c>
      <c r="LZ128" s="378">
        <f t="shared" si="175"/>
        <v>0</v>
      </c>
      <c r="MA128" s="378">
        <f t="shared" si="175"/>
        <v>0</v>
      </c>
      <c r="MB128" s="378">
        <f t="shared" si="175"/>
        <v>0</v>
      </c>
      <c r="MC128" s="378">
        <f t="shared" si="175"/>
        <v>0</v>
      </c>
      <c r="MD128" s="378">
        <f t="shared" si="175"/>
        <v>0</v>
      </c>
      <c r="ME128" s="378">
        <f t="shared" si="175"/>
        <v>0</v>
      </c>
      <c r="MF128" s="378">
        <f t="shared" si="175"/>
        <v>0</v>
      </c>
      <c r="MG128" s="378">
        <f t="shared" si="175"/>
        <v>0</v>
      </c>
      <c r="MH128" s="378">
        <f t="shared" si="175"/>
        <v>0</v>
      </c>
      <c r="MI128" s="378">
        <f t="shared" si="175"/>
        <v>0</v>
      </c>
      <c r="MJ128" s="378">
        <f t="shared" si="175"/>
        <v>0</v>
      </c>
      <c r="MK128" s="378">
        <f t="shared" si="175"/>
        <v>0</v>
      </c>
      <c r="ML128" s="378">
        <f t="shared" si="175"/>
        <v>0</v>
      </c>
      <c r="MM128" s="378">
        <f t="shared" si="175"/>
        <v>0</v>
      </c>
      <c r="MN128" s="378">
        <f t="shared" si="175"/>
        <v>0</v>
      </c>
      <c r="MO128" s="378">
        <f t="shared" si="175"/>
        <v>0</v>
      </c>
      <c r="MP128" s="378">
        <f t="shared" si="175"/>
        <v>0</v>
      </c>
      <c r="MQ128" s="378">
        <f t="shared" si="175"/>
        <v>0</v>
      </c>
      <c r="MR128" s="378">
        <f t="shared" si="175"/>
        <v>0</v>
      </c>
      <c r="MS128" s="378">
        <f t="shared" si="175"/>
        <v>0</v>
      </c>
      <c r="MT128" s="378">
        <f t="shared" si="175"/>
        <v>0</v>
      </c>
      <c r="MU128" s="378">
        <f t="shared" si="175"/>
        <v>0</v>
      </c>
      <c r="MV128" s="378">
        <f t="shared" si="175"/>
        <v>0</v>
      </c>
      <c r="MW128" s="378">
        <f t="shared" si="175"/>
        <v>0</v>
      </c>
      <c r="MX128" s="378">
        <f t="shared" si="175"/>
        <v>0</v>
      </c>
      <c r="MY128" s="378">
        <f t="shared" si="175"/>
        <v>0</v>
      </c>
      <c r="MZ128" s="378">
        <f t="shared" si="175"/>
        <v>0</v>
      </c>
      <c r="NA128" s="378">
        <f t="shared" ref="NA128:PL128" si="176">ROUND((MAX(NA32:NA34)-MIN(NA32:NA34)),10)</f>
        <v>0</v>
      </c>
      <c r="NB128" s="378">
        <f t="shared" si="176"/>
        <v>0</v>
      </c>
      <c r="NC128" s="378">
        <f t="shared" si="176"/>
        <v>0</v>
      </c>
      <c r="ND128" s="378">
        <f t="shared" si="176"/>
        <v>0</v>
      </c>
      <c r="NE128" s="378">
        <f t="shared" si="176"/>
        <v>0</v>
      </c>
      <c r="NF128" s="378">
        <f t="shared" si="176"/>
        <v>0</v>
      </c>
      <c r="NG128" s="378">
        <f t="shared" si="176"/>
        <v>0</v>
      </c>
      <c r="NH128" s="378">
        <f t="shared" si="176"/>
        <v>0</v>
      </c>
      <c r="NI128" s="378">
        <f t="shared" si="176"/>
        <v>0</v>
      </c>
      <c r="NJ128" s="378">
        <f t="shared" si="176"/>
        <v>0</v>
      </c>
      <c r="NK128" s="378">
        <f t="shared" si="176"/>
        <v>0</v>
      </c>
      <c r="NL128" s="378">
        <f t="shared" si="176"/>
        <v>0</v>
      </c>
      <c r="NM128" s="378">
        <f t="shared" si="176"/>
        <v>0</v>
      </c>
      <c r="NN128" s="378">
        <f t="shared" si="176"/>
        <v>0</v>
      </c>
      <c r="NO128" s="378">
        <f t="shared" si="176"/>
        <v>0</v>
      </c>
      <c r="NP128" s="378">
        <f t="shared" si="176"/>
        <v>0</v>
      </c>
      <c r="NQ128" s="378">
        <f t="shared" si="176"/>
        <v>0</v>
      </c>
      <c r="NR128" s="378">
        <f t="shared" si="176"/>
        <v>0</v>
      </c>
      <c r="NS128" s="378">
        <f t="shared" si="176"/>
        <v>0</v>
      </c>
      <c r="NT128" s="378">
        <f t="shared" si="176"/>
        <v>0</v>
      </c>
      <c r="NU128" s="378">
        <f t="shared" si="176"/>
        <v>0</v>
      </c>
      <c r="NV128" s="378">
        <f t="shared" si="176"/>
        <v>0</v>
      </c>
      <c r="NW128" s="378">
        <f t="shared" si="176"/>
        <v>0</v>
      </c>
      <c r="NX128" s="378">
        <f t="shared" si="176"/>
        <v>0</v>
      </c>
      <c r="NY128" s="378">
        <f t="shared" si="176"/>
        <v>0</v>
      </c>
      <c r="NZ128" s="378">
        <f t="shared" si="176"/>
        <v>0</v>
      </c>
      <c r="OA128" s="378">
        <f t="shared" si="176"/>
        <v>0</v>
      </c>
      <c r="OB128" s="378">
        <f t="shared" si="176"/>
        <v>0</v>
      </c>
      <c r="OC128" s="378">
        <f t="shared" si="176"/>
        <v>0</v>
      </c>
      <c r="OD128" s="378">
        <f t="shared" si="176"/>
        <v>0</v>
      </c>
      <c r="OE128" s="378">
        <f t="shared" si="176"/>
        <v>0</v>
      </c>
      <c r="OF128" s="378">
        <f t="shared" si="176"/>
        <v>0</v>
      </c>
      <c r="OG128" s="378">
        <f t="shared" si="176"/>
        <v>0</v>
      </c>
      <c r="OH128" s="378">
        <f t="shared" si="176"/>
        <v>0</v>
      </c>
      <c r="OI128" s="378">
        <f t="shared" si="176"/>
        <v>0</v>
      </c>
      <c r="OJ128" s="378">
        <f t="shared" si="176"/>
        <v>0</v>
      </c>
      <c r="OK128" s="378">
        <f t="shared" si="176"/>
        <v>0</v>
      </c>
      <c r="OL128" s="378">
        <f t="shared" si="176"/>
        <v>0</v>
      </c>
      <c r="OM128" s="378">
        <f t="shared" si="176"/>
        <v>0</v>
      </c>
      <c r="ON128" s="378">
        <f t="shared" si="176"/>
        <v>0</v>
      </c>
      <c r="OO128" s="378">
        <f t="shared" si="176"/>
        <v>0</v>
      </c>
      <c r="OP128" s="378">
        <f t="shared" si="176"/>
        <v>0</v>
      </c>
      <c r="OQ128" s="378">
        <f t="shared" si="176"/>
        <v>0</v>
      </c>
      <c r="OR128" s="378">
        <f t="shared" si="176"/>
        <v>0</v>
      </c>
      <c r="OS128" s="378">
        <f t="shared" si="176"/>
        <v>0</v>
      </c>
      <c r="OT128" s="378">
        <f t="shared" si="176"/>
        <v>0</v>
      </c>
      <c r="OU128" s="378">
        <f t="shared" si="176"/>
        <v>0</v>
      </c>
      <c r="OV128" s="378">
        <f t="shared" si="176"/>
        <v>0</v>
      </c>
      <c r="OW128" s="378">
        <f t="shared" si="176"/>
        <v>0</v>
      </c>
      <c r="OX128" s="378">
        <f t="shared" si="176"/>
        <v>0</v>
      </c>
      <c r="OY128" s="378">
        <f t="shared" si="176"/>
        <v>0</v>
      </c>
      <c r="OZ128" s="378">
        <f t="shared" si="176"/>
        <v>0</v>
      </c>
      <c r="PA128" s="378">
        <f t="shared" si="176"/>
        <v>0</v>
      </c>
      <c r="PB128" s="378">
        <f t="shared" si="176"/>
        <v>0</v>
      </c>
      <c r="PC128" s="378">
        <f t="shared" si="176"/>
        <v>0</v>
      </c>
      <c r="PD128" s="378">
        <f t="shared" si="176"/>
        <v>0</v>
      </c>
      <c r="PE128" s="378">
        <f t="shared" si="176"/>
        <v>0</v>
      </c>
      <c r="PF128" s="378">
        <f t="shared" si="176"/>
        <v>0</v>
      </c>
      <c r="PG128" s="378">
        <f t="shared" si="176"/>
        <v>0</v>
      </c>
      <c r="PH128" s="378">
        <f t="shared" si="176"/>
        <v>0</v>
      </c>
      <c r="PI128" s="378">
        <f t="shared" si="176"/>
        <v>0</v>
      </c>
      <c r="PJ128" s="378">
        <f t="shared" si="176"/>
        <v>0</v>
      </c>
      <c r="PK128" s="378">
        <f t="shared" si="176"/>
        <v>0</v>
      </c>
      <c r="PL128" s="378">
        <f t="shared" si="176"/>
        <v>0</v>
      </c>
      <c r="PM128" s="378">
        <f t="shared" ref="PM128:RX128" si="177">ROUND((MAX(PM32:PM34)-MIN(PM32:PM34)),10)</f>
        <v>0</v>
      </c>
      <c r="PN128" s="378">
        <f t="shared" si="177"/>
        <v>0</v>
      </c>
      <c r="PO128" s="378">
        <f t="shared" si="177"/>
        <v>0</v>
      </c>
      <c r="PP128" s="378">
        <f t="shared" si="177"/>
        <v>0</v>
      </c>
      <c r="PQ128" s="378">
        <f t="shared" si="177"/>
        <v>0</v>
      </c>
      <c r="PR128" s="378">
        <f t="shared" si="177"/>
        <v>0</v>
      </c>
      <c r="PS128" s="378">
        <f t="shared" si="177"/>
        <v>0</v>
      </c>
      <c r="PT128" s="378">
        <f t="shared" si="177"/>
        <v>0</v>
      </c>
      <c r="PU128" s="378">
        <f t="shared" si="177"/>
        <v>0</v>
      </c>
      <c r="PV128" s="378">
        <f t="shared" si="177"/>
        <v>0</v>
      </c>
      <c r="PW128" s="378">
        <f t="shared" si="177"/>
        <v>0</v>
      </c>
      <c r="PX128" s="378">
        <f t="shared" si="177"/>
        <v>0</v>
      </c>
      <c r="PY128" s="378">
        <f t="shared" si="177"/>
        <v>0</v>
      </c>
      <c r="PZ128" s="378">
        <f t="shared" si="177"/>
        <v>0</v>
      </c>
      <c r="QA128" s="378">
        <f t="shared" si="177"/>
        <v>0</v>
      </c>
      <c r="QB128" s="378">
        <f t="shared" si="177"/>
        <v>0</v>
      </c>
      <c r="QC128" s="378">
        <f t="shared" si="177"/>
        <v>0</v>
      </c>
      <c r="QD128" s="378">
        <f t="shared" si="177"/>
        <v>0</v>
      </c>
      <c r="QE128" s="378">
        <f t="shared" si="177"/>
        <v>0</v>
      </c>
      <c r="QF128" s="378">
        <f t="shared" si="177"/>
        <v>0</v>
      </c>
      <c r="QG128" s="378">
        <f t="shared" si="177"/>
        <v>0</v>
      </c>
      <c r="QH128" s="378">
        <f t="shared" si="177"/>
        <v>0</v>
      </c>
      <c r="QI128" s="378">
        <f t="shared" si="177"/>
        <v>0</v>
      </c>
      <c r="QJ128" s="378">
        <f t="shared" si="177"/>
        <v>0</v>
      </c>
      <c r="QK128" s="378">
        <f t="shared" si="177"/>
        <v>0</v>
      </c>
      <c r="QL128" s="378">
        <f t="shared" si="177"/>
        <v>0</v>
      </c>
      <c r="QM128" s="378">
        <f t="shared" si="177"/>
        <v>0</v>
      </c>
      <c r="QN128" s="378">
        <f t="shared" si="177"/>
        <v>0</v>
      </c>
      <c r="QO128" s="378">
        <f t="shared" si="177"/>
        <v>0</v>
      </c>
      <c r="QP128" s="378">
        <f t="shared" si="177"/>
        <v>0</v>
      </c>
      <c r="QQ128" s="378">
        <f t="shared" si="177"/>
        <v>0</v>
      </c>
      <c r="QR128" s="378">
        <f t="shared" si="177"/>
        <v>0</v>
      </c>
      <c r="QS128" s="378">
        <f t="shared" si="177"/>
        <v>0</v>
      </c>
      <c r="QT128" s="378">
        <f t="shared" si="177"/>
        <v>0</v>
      </c>
      <c r="QU128" s="378">
        <f t="shared" si="177"/>
        <v>0</v>
      </c>
      <c r="QV128" s="378">
        <f t="shared" si="177"/>
        <v>0</v>
      </c>
      <c r="QW128" s="378">
        <f t="shared" si="177"/>
        <v>0</v>
      </c>
      <c r="QX128" s="378">
        <f t="shared" si="177"/>
        <v>0</v>
      </c>
      <c r="QY128" s="378">
        <f t="shared" si="177"/>
        <v>0</v>
      </c>
      <c r="QZ128" s="378">
        <f t="shared" si="177"/>
        <v>0</v>
      </c>
      <c r="RA128" s="378">
        <f t="shared" si="177"/>
        <v>0</v>
      </c>
      <c r="RB128" s="378">
        <f t="shared" si="177"/>
        <v>0</v>
      </c>
      <c r="RC128" s="378">
        <f t="shared" si="177"/>
        <v>0</v>
      </c>
      <c r="RD128" s="378">
        <f t="shared" si="177"/>
        <v>0</v>
      </c>
      <c r="RE128" s="378">
        <f t="shared" si="177"/>
        <v>0</v>
      </c>
      <c r="RF128" s="378">
        <f t="shared" si="177"/>
        <v>0</v>
      </c>
      <c r="RG128" s="378">
        <f t="shared" si="177"/>
        <v>0</v>
      </c>
      <c r="RH128" s="378">
        <f t="shared" si="177"/>
        <v>0</v>
      </c>
      <c r="RI128" s="378">
        <f t="shared" si="177"/>
        <v>0</v>
      </c>
      <c r="RJ128" s="378">
        <f t="shared" si="177"/>
        <v>0</v>
      </c>
      <c r="RK128" s="378">
        <f t="shared" si="177"/>
        <v>0</v>
      </c>
      <c r="RL128" s="378">
        <f t="shared" si="177"/>
        <v>0</v>
      </c>
      <c r="RM128" s="378">
        <f t="shared" si="177"/>
        <v>0</v>
      </c>
      <c r="RN128" s="378">
        <f t="shared" si="177"/>
        <v>0</v>
      </c>
      <c r="RO128" s="378">
        <f t="shared" si="177"/>
        <v>0</v>
      </c>
      <c r="RP128" s="378">
        <f t="shared" si="177"/>
        <v>0</v>
      </c>
      <c r="RQ128" s="378">
        <f t="shared" si="177"/>
        <v>0</v>
      </c>
      <c r="RR128" s="378">
        <f t="shared" si="177"/>
        <v>0</v>
      </c>
      <c r="RS128" s="378">
        <f t="shared" si="177"/>
        <v>0</v>
      </c>
      <c r="RT128" s="378">
        <f t="shared" si="177"/>
        <v>0</v>
      </c>
      <c r="RU128" s="378">
        <f t="shared" si="177"/>
        <v>0</v>
      </c>
      <c r="RV128" s="378">
        <f t="shared" si="177"/>
        <v>0</v>
      </c>
      <c r="RW128" s="378">
        <f t="shared" si="177"/>
        <v>0</v>
      </c>
      <c r="RX128" s="378">
        <f t="shared" si="177"/>
        <v>0</v>
      </c>
      <c r="RY128" s="378">
        <f t="shared" ref="RY128:UJ128" si="178">ROUND((MAX(RY32:RY34)-MIN(RY32:RY34)),10)</f>
        <v>0</v>
      </c>
      <c r="RZ128" s="378">
        <f t="shared" si="178"/>
        <v>0</v>
      </c>
      <c r="SA128" s="378">
        <f t="shared" si="178"/>
        <v>0</v>
      </c>
      <c r="SB128" s="378">
        <f t="shared" si="178"/>
        <v>0</v>
      </c>
      <c r="SC128" s="378">
        <f t="shared" si="178"/>
        <v>0</v>
      </c>
      <c r="SD128" s="378">
        <f t="shared" si="178"/>
        <v>0</v>
      </c>
      <c r="SE128" s="378">
        <f t="shared" si="178"/>
        <v>0</v>
      </c>
      <c r="SF128" s="378">
        <f t="shared" si="178"/>
        <v>0</v>
      </c>
      <c r="SG128" s="378">
        <f t="shared" si="178"/>
        <v>0</v>
      </c>
      <c r="SH128" s="378">
        <f t="shared" si="178"/>
        <v>0</v>
      </c>
      <c r="SI128" s="378">
        <f t="shared" si="178"/>
        <v>0</v>
      </c>
      <c r="SJ128" s="378">
        <f t="shared" si="178"/>
        <v>0</v>
      </c>
      <c r="SK128" s="378">
        <f t="shared" si="178"/>
        <v>0</v>
      </c>
      <c r="SL128" s="378">
        <f t="shared" si="178"/>
        <v>0</v>
      </c>
      <c r="SM128" s="378">
        <f t="shared" si="178"/>
        <v>0</v>
      </c>
      <c r="SN128" s="378">
        <f t="shared" si="178"/>
        <v>0</v>
      </c>
      <c r="SO128" s="378">
        <f t="shared" si="178"/>
        <v>0</v>
      </c>
      <c r="SP128" s="378">
        <f t="shared" si="178"/>
        <v>0</v>
      </c>
      <c r="SQ128" s="378">
        <f t="shared" si="178"/>
        <v>0</v>
      </c>
      <c r="SR128" s="378">
        <f t="shared" si="178"/>
        <v>0</v>
      </c>
      <c r="SS128" s="378">
        <f t="shared" si="178"/>
        <v>0</v>
      </c>
      <c r="ST128" s="378">
        <f t="shared" si="178"/>
        <v>0</v>
      </c>
      <c r="SU128" s="378">
        <f t="shared" si="178"/>
        <v>0</v>
      </c>
      <c r="SV128" s="378">
        <f t="shared" si="178"/>
        <v>0</v>
      </c>
      <c r="SW128" s="378">
        <f t="shared" si="178"/>
        <v>0</v>
      </c>
      <c r="SX128" s="378">
        <f t="shared" si="178"/>
        <v>0</v>
      </c>
      <c r="SY128" s="378">
        <f t="shared" si="178"/>
        <v>0</v>
      </c>
      <c r="SZ128" s="378">
        <f t="shared" si="178"/>
        <v>0</v>
      </c>
      <c r="TA128" s="378">
        <f t="shared" si="178"/>
        <v>0</v>
      </c>
      <c r="TB128" s="378">
        <f t="shared" si="178"/>
        <v>0</v>
      </c>
      <c r="TC128" s="378">
        <f t="shared" si="178"/>
        <v>0</v>
      </c>
      <c r="TD128" s="378">
        <f t="shared" si="178"/>
        <v>0</v>
      </c>
      <c r="TE128" s="378">
        <f t="shared" si="178"/>
        <v>0</v>
      </c>
      <c r="TF128" s="378">
        <f t="shared" si="178"/>
        <v>0</v>
      </c>
      <c r="TG128" s="378">
        <f t="shared" si="178"/>
        <v>0</v>
      </c>
      <c r="TH128" s="378">
        <f t="shared" si="178"/>
        <v>0</v>
      </c>
      <c r="TI128" s="378">
        <f t="shared" si="178"/>
        <v>0</v>
      </c>
      <c r="TJ128" s="378">
        <f t="shared" si="178"/>
        <v>0</v>
      </c>
      <c r="TK128" s="378">
        <f t="shared" si="178"/>
        <v>0</v>
      </c>
      <c r="TL128" s="378">
        <f t="shared" si="178"/>
        <v>0</v>
      </c>
      <c r="TM128" s="378">
        <f t="shared" si="178"/>
        <v>0</v>
      </c>
      <c r="TN128" s="378">
        <f t="shared" si="178"/>
        <v>0</v>
      </c>
      <c r="TO128" s="378">
        <f t="shared" si="178"/>
        <v>0</v>
      </c>
      <c r="TP128" s="378">
        <f t="shared" si="178"/>
        <v>0</v>
      </c>
      <c r="TQ128" s="378">
        <f t="shared" si="178"/>
        <v>0</v>
      </c>
      <c r="TR128" s="378">
        <f t="shared" si="178"/>
        <v>0</v>
      </c>
      <c r="TS128" s="378">
        <f t="shared" si="178"/>
        <v>0</v>
      </c>
      <c r="TT128" s="378">
        <f t="shared" si="178"/>
        <v>0</v>
      </c>
      <c r="TU128" s="378">
        <f t="shared" si="178"/>
        <v>0</v>
      </c>
      <c r="TV128" s="378">
        <f t="shared" si="178"/>
        <v>0</v>
      </c>
      <c r="TW128" s="378">
        <f t="shared" si="178"/>
        <v>0</v>
      </c>
      <c r="TX128" s="378">
        <f t="shared" si="178"/>
        <v>0</v>
      </c>
      <c r="TY128" s="378">
        <f t="shared" si="178"/>
        <v>0</v>
      </c>
      <c r="TZ128" s="378">
        <f t="shared" si="178"/>
        <v>0</v>
      </c>
      <c r="UA128" s="378">
        <f t="shared" si="178"/>
        <v>0</v>
      </c>
      <c r="UB128" s="378">
        <f t="shared" si="178"/>
        <v>0</v>
      </c>
      <c r="UC128" s="378">
        <f t="shared" si="178"/>
        <v>0</v>
      </c>
      <c r="UD128" s="378">
        <f t="shared" si="178"/>
        <v>0</v>
      </c>
      <c r="UE128" s="378">
        <f t="shared" si="178"/>
        <v>0</v>
      </c>
      <c r="UF128" s="378">
        <f t="shared" si="178"/>
        <v>0</v>
      </c>
      <c r="UG128" s="378">
        <f t="shared" si="178"/>
        <v>0</v>
      </c>
      <c r="UH128" s="378">
        <f t="shared" si="178"/>
        <v>0</v>
      </c>
      <c r="UI128" s="378">
        <f t="shared" si="178"/>
        <v>0</v>
      </c>
      <c r="UJ128" s="378">
        <f t="shared" si="178"/>
        <v>0</v>
      </c>
      <c r="UK128" s="378">
        <f t="shared" ref="UK128:WI128" si="179">ROUND((MAX(UK32:UK34)-MIN(UK32:UK34)),10)</f>
        <v>0</v>
      </c>
      <c r="UL128" s="378">
        <f t="shared" si="179"/>
        <v>0</v>
      </c>
      <c r="UM128" s="378">
        <f t="shared" si="179"/>
        <v>0</v>
      </c>
      <c r="UN128" s="378">
        <f t="shared" si="179"/>
        <v>0</v>
      </c>
      <c r="UO128" s="378">
        <f t="shared" si="179"/>
        <v>0</v>
      </c>
      <c r="UP128" s="378">
        <f t="shared" si="179"/>
        <v>0</v>
      </c>
      <c r="UQ128" s="378">
        <f t="shared" si="179"/>
        <v>0</v>
      </c>
      <c r="UR128" s="378">
        <f t="shared" si="179"/>
        <v>0</v>
      </c>
      <c r="US128" s="378">
        <f t="shared" si="179"/>
        <v>0</v>
      </c>
      <c r="UT128" s="378">
        <f t="shared" si="179"/>
        <v>0</v>
      </c>
      <c r="UU128" s="378">
        <f t="shared" si="179"/>
        <v>0</v>
      </c>
      <c r="UV128" s="378">
        <f t="shared" si="179"/>
        <v>0</v>
      </c>
      <c r="UW128" s="378">
        <f t="shared" si="179"/>
        <v>0</v>
      </c>
      <c r="UX128" s="378">
        <f t="shared" si="179"/>
        <v>0</v>
      </c>
      <c r="UY128" s="378">
        <f t="shared" si="179"/>
        <v>0</v>
      </c>
      <c r="UZ128" s="378">
        <f t="shared" si="179"/>
        <v>0</v>
      </c>
      <c r="VA128" s="378">
        <f t="shared" si="179"/>
        <v>0</v>
      </c>
      <c r="VB128" s="378">
        <f t="shared" si="179"/>
        <v>0</v>
      </c>
      <c r="VC128" s="378">
        <f t="shared" si="179"/>
        <v>0</v>
      </c>
      <c r="VD128" s="378">
        <f t="shared" si="179"/>
        <v>0</v>
      </c>
      <c r="VE128" s="378">
        <f t="shared" si="179"/>
        <v>0</v>
      </c>
      <c r="VF128" s="378">
        <f t="shared" si="179"/>
        <v>0</v>
      </c>
      <c r="VG128" s="378">
        <f t="shared" si="179"/>
        <v>0</v>
      </c>
      <c r="VH128" s="378">
        <f t="shared" si="179"/>
        <v>0</v>
      </c>
      <c r="VI128" s="378">
        <f t="shared" si="179"/>
        <v>0</v>
      </c>
      <c r="VJ128" s="378">
        <f t="shared" si="179"/>
        <v>0</v>
      </c>
      <c r="VK128" s="378">
        <f t="shared" si="179"/>
        <v>0</v>
      </c>
      <c r="VL128" s="378">
        <f t="shared" si="179"/>
        <v>0</v>
      </c>
      <c r="VM128" s="378">
        <f t="shared" si="179"/>
        <v>0</v>
      </c>
      <c r="VN128" s="378">
        <f t="shared" si="179"/>
        <v>0</v>
      </c>
      <c r="VO128" s="378">
        <f t="shared" si="179"/>
        <v>0</v>
      </c>
      <c r="VP128" s="378">
        <f t="shared" si="179"/>
        <v>0</v>
      </c>
      <c r="VQ128" s="378">
        <f t="shared" si="179"/>
        <v>0</v>
      </c>
      <c r="VR128" s="378">
        <f t="shared" si="179"/>
        <v>0</v>
      </c>
      <c r="VS128" s="378">
        <f t="shared" si="179"/>
        <v>0</v>
      </c>
      <c r="VT128" s="378">
        <f t="shared" si="179"/>
        <v>0</v>
      </c>
      <c r="VU128" s="378">
        <f t="shared" si="179"/>
        <v>0</v>
      </c>
      <c r="VV128" s="378">
        <f t="shared" si="179"/>
        <v>0</v>
      </c>
      <c r="VW128" s="378">
        <f t="shared" si="179"/>
        <v>0</v>
      </c>
      <c r="VX128" s="378">
        <f t="shared" si="179"/>
        <v>0</v>
      </c>
      <c r="VY128" s="378">
        <f t="shared" si="179"/>
        <v>0</v>
      </c>
      <c r="VZ128" s="378">
        <f t="shared" si="179"/>
        <v>0</v>
      </c>
      <c r="WA128" s="378">
        <f t="shared" si="179"/>
        <v>0</v>
      </c>
      <c r="WB128" s="378">
        <f t="shared" si="179"/>
        <v>0</v>
      </c>
      <c r="WC128" s="378">
        <f t="shared" si="179"/>
        <v>0</v>
      </c>
      <c r="WD128" s="378">
        <f t="shared" si="179"/>
        <v>0</v>
      </c>
      <c r="WE128" s="378">
        <f t="shared" si="179"/>
        <v>0</v>
      </c>
      <c r="WF128" s="378">
        <f t="shared" si="179"/>
        <v>0</v>
      </c>
      <c r="WG128" s="378">
        <f t="shared" si="179"/>
        <v>0</v>
      </c>
      <c r="WH128" s="378">
        <f t="shared" si="179"/>
        <v>0</v>
      </c>
      <c r="WI128" s="378">
        <f t="shared" si="179"/>
        <v>0</v>
      </c>
    </row>
    <row r="129" spans="1:607">
      <c r="A129" s="348"/>
      <c r="B129" s="360" t="s">
        <v>861</v>
      </c>
      <c r="C129" s="348"/>
      <c r="D129" s="348"/>
      <c r="E129" s="348"/>
      <c r="F129" s="348"/>
      <c r="G129" s="361" t="str">
        <f t="shared" si="2"/>
        <v/>
      </c>
      <c r="H129" s="361" t="str">
        <f t="shared" si="3"/>
        <v/>
      </c>
      <c r="I129" s="397"/>
      <c r="J129" s="348"/>
      <c r="K129" s="348"/>
      <c r="L129" s="348"/>
      <c r="M129" s="348"/>
      <c r="N129" s="400"/>
      <c r="O129" s="400"/>
      <c r="P129" s="400"/>
      <c r="Q129" s="400"/>
      <c r="R129" s="400"/>
      <c r="S129" s="400"/>
      <c r="T129" s="400"/>
      <c r="U129" s="400"/>
      <c r="V129" s="400"/>
      <c r="W129" s="400"/>
      <c r="X129" s="400"/>
      <c r="Y129" s="400"/>
      <c r="Z129" s="400"/>
      <c r="AA129" s="400"/>
      <c r="AB129" s="400"/>
      <c r="AC129" s="400"/>
      <c r="AD129" s="400"/>
      <c r="AE129" s="400"/>
      <c r="AF129" s="400"/>
      <c r="AG129" s="400"/>
      <c r="AH129" s="400"/>
      <c r="AI129" s="400"/>
      <c r="AJ129" s="400"/>
      <c r="AK129" s="400"/>
      <c r="AL129" s="400"/>
      <c r="AM129" s="400"/>
      <c r="AN129" s="400"/>
      <c r="AO129" s="400"/>
      <c r="AP129" s="400"/>
      <c r="AQ129" s="400"/>
      <c r="AR129" s="400"/>
      <c r="AS129" s="400"/>
      <c r="AT129" s="400"/>
      <c r="AU129" s="400"/>
      <c r="AV129" s="400"/>
      <c r="AW129" s="400"/>
      <c r="AX129" s="400"/>
      <c r="AY129" s="400"/>
      <c r="AZ129" s="400"/>
      <c r="BA129" s="400"/>
      <c r="BB129" s="400"/>
      <c r="BC129" s="400"/>
      <c r="BD129" s="400"/>
      <c r="BE129" s="400"/>
      <c r="BF129" s="400"/>
      <c r="BG129" s="400"/>
      <c r="BH129" s="400"/>
      <c r="BI129" s="400"/>
      <c r="BJ129" s="400"/>
      <c r="BK129" s="400"/>
      <c r="BL129" s="400"/>
      <c r="BM129" s="400"/>
      <c r="BN129" s="400"/>
      <c r="BO129" s="400"/>
      <c r="BP129" s="400"/>
      <c r="BQ129" s="400"/>
      <c r="BR129" s="400"/>
      <c r="BS129" s="400"/>
      <c r="BT129" s="400"/>
      <c r="BU129" s="400"/>
      <c r="BV129" s="400"/>
      <c r="BW129" s="400"/>
      <c r="BX129" s="400"/>
      <c r="BY129" s="400"/>
      <c r="BZ129" s="400"/>
      <c r="CA129" s="400"/>
      <c r="CB129" s="400"/>
      <c r="CC129" s="400"/>
      <c r="CD129" s="400"/>
      <c r="CE129" s="400"/>
      <c r="CF129" s="400"/>
      <c r="CG129" s="400"/>
      <c r="CH129" s="400"/>
      <c r="CI129" s="400"/>
      <c r="CJ129" s="400"/>
      <c r="CK129" s="400"/>
      <c r="CL129" s="400"/>
      <c r="CM129" s="400"/>
      <c r="CN129" s="400"/>
      <c r="CO129" s="400"/>
      <c r="CP129" s="400"/>
      <c r="CQ129" s="400"/>
      <c r="CR129" s="400"/>
      <c r="CS129" s="400"/>
      <c r="CT129" s="400"/>
      <c r="CU129" s="400"/>
      <c r="CV129" s="400"/>
      <c r="CW129" s="400"/>
      <c r="CX129" s="400"/>
      <c r="CY129" s="400"/>
      <c r="CZ129" s="362"/>
      <c r="DA129" s="900"/>
      <c r="DB129" s="899" t="s">
        <v>1292</v>
      </c>
      <c r="DC129" s="899"/>
      <c r="DD129" s="378">
        <f>ROUND((MAX(DD41:DD43)-MIN(DD41:DD43)),10)</f>
        <v>0</v>
      </c>
      <c r="DE129" s="378">
        <f t="shared" ref="DE129:FP129" si="180">ROUND((MAX(DE41:DE43)-MIN(DE41:DE43)),10)</f>
        <v>0</v>
      </c>
      <c r="DF129" s="378">
        <f t="shared" si="180"/>
        <v>0</v>
      </c>
      <c r="DG129" s="378">
        <f t="shared" si="180"/>
        <v>0</v>
      </c>
      <c r="DH129" s="378">
        <f t="shared" si="180"/>
        <v>0</v>
      </c>
      <c r="DI129" s="378">
        <f t="shared" si="180"/>
        <v>0</v>
      </c>
      <c r="DJ129" s="378">
        <f t="shared" si="180"/>
        <v>0</v>
      </c>
      <c r="DK129" s="378">
        <f t="shared" si="180"/>
        <v>0</v>
      </c>
      <c r="DL129" s="378">
        <f t="shared" si="180"/>
        <v>0</v>
      </c>
      <c r="DM129" s="378">
        <f t="shared" si="180"/>
        <v>0</v>
      </c>
      <c r="DN129" s="378">
        <f t="shared" si="180"/>
        <v>0</v>
      </c>
      <c r="DO129" s="378">
        <f t="shared" si="180"/>
        <v>0</v>
      </c>
      <c r="DP129" s="378">
        <f t="shared" si="180"/>
        <v>0</v>
      </c>
      <c r="DQ129" s="378">
        <f t="shared" si="180"/>
        <v>0</v>
      </c>
      <c r="DR129" s="378">
        <f t="shared" si="180"/>
        <v>0</v>
      </c>
      <c r="DS129" s="378">
        <f t="shared" si="180"/>
        <v>0</v>
      </c>
      <c r="DT129" s="378">
        <f t="shared" si="180"/>
        <v>0</v>
      </c>
      <c r="DU129" s="378">
        <f t="shared" si="180"/>
        <v>0</v>
      </c>
      <c r="DV129" s="378">
        <f t="shared" si="180"/>
        <v>0</v>
      </c>
      <c r="DW129" s="378">
        <f t="shared" si="180"/>
        <v>0</v>
      </c>
      <c r="DX129" s="378">
        <f t="shared" si="180"/>
        <v>0</v>
      </c>
      <c r="DY129" s="378">
        <f t="shared" si="180"/>
        <v>0</v>
      </c>
      <c r="DZ129" s="378">
        <f t="shared" si="180"/>
        <v>0</v>
      </c>
      <c r="EA129" s="378">
        <f t="shared" si="180"/>
        <v>0</v>
      </c>
      <c r="EB129" s="378">
        <f t="shared" si="180"/>
        <v>0</v>
      </c>
      <c r="EC129" s="378">
        <f t="shared" si="180"/>
        <v>0</v>
      </c>
      <c r="ED129" s="378">
        <f t="shared" si="180"/>
        <v>0</v>
      </c>
      <c r="EE129" s="378">
        <f t="shared" si="180"/>
        <v>0</v>
      </c>
      <c r="EF129" s="378">
        <f t="shared" si="180"/>
        <v>0</v>
      </c>
      <c r="EG129" s="378">
        <f t="shared" si="180"/>
        <v>0</v>
      </c>
      <c r="EH129" s="378">
        <f t="shared" si="180"/>
        <v>0</v>
      </c>
      <c r="EI129" s="378">
        <f t="shared" si="180"/>
        <v>0</v>
      </c>
      <c r="EJ129" s="378">
        <f t="shared" si="180"/>
        <v>0</v>
      </c>
      <c r="EK129" s="378">
        <f t="shared" si="180"/>
        <v>0</v>
      </c>
      <c r="EL129" s="378">
        <f t="shared" si="180"/>
        <v>0</v>
      </c>
      <c r="EM129" s="378">
        <f t="shared" si="180"/>
        <v>0</v>
      </c>
      <c r="EN129" s="378">
        <f t="shared" si="180"/>
        <v>0</v>
      </c>
      <c r="EO129" s="378">
        <f t="shared" si="180"/>
        <v>0</v>
      </c>
      <c r="EP129" s="378">
        <f t="shared" si="180"/>
        <v>0</v>
      </c>
      <c r="EQ129" s="378">
        <f t="shared" si="180"/>
        <v>0</v>
      </c>
      <c r="ER129" s="378">
        <f t="shared" si="180"/>
        <v>0</v>
      </c>
      <c r="ES129" s="378">
        <f t="shared" si="180"/>
        <v>0</v>
      </c>
      <c r="ET129" s="378">
        <f t="shared" si="180"/>
        <v>0</v>
      </c>
      <c r="EU129" s="378">
        <f t="shared" si="180"/>
        <v>0</v>
      </c>
      <c r="EV129" s="378">
        <f t="shared" si="180"/>
        <v>0</v>
      </c>
      <c r="EW129" s="378">
        <f t="shared" si="180"/>
        <v>0</v>
      </c>
      <c r="EX129" s="378">
        <f t="shared" si="180"/>
        <v>0</v>
      </c>
      <c r="EY129" s="378">
        <f t="shared" si="180"/>
        <v>0</v>
      </c>
      <c r="EZ129" s="378">
        <f t="shared" si="180"/>
        <v>0</v>
      </c>
      <c r="FA129" s="378">
        <f t="shared" si="180"/>
        <v>0</v>
      </c>
      <c r="FB129" s="378">
        <f t="shared" si="180"/>
        <v>0</v>
      </c>
      <c r="FC129" s="378">
        <f t="shared" si="180"/>
        <v>0</v>
      </c>
      <c r="FD129" s="378">
        <f t="shared" si="180"/>
        <v>0</v>
      </c>
      <c r="FE129" s="378">
        <f t="shared" si="180"/>
        <v>0</v>
      </c>
      <c r="FF129" s="378">
        <f t="shared" si="180"/>
        <v>0</v>
      </c>
      <c r="FG129" s="378">
        <f t="shared" si="180"/>
        <v>0</v>
      </c>
      <c r="FH129" s="378">
        <f t="shared" si="180"/>
        <v>0</v>
      </c>
      <c r="FI129" s="378">
        <f t="shared" si="180"/>
        <v>0</v>
      </c>
      <c r="FJ129" s="378">
        <f t="shared" si="180"/>
        <v>0</v>
      </c>
      <c r="FK129" s="378">
        <f t="shared" si="180"/>
        <v>0</v>
      </c>
      <c r="FL129" s="378">
        <f t="shared" si="180"/>
        <v>0</v>
      </c>
      <c r="FM129" s="378">
        <f t="shared" si="180"/>
        <v>0</v>
      </c>
      <c r="FN129" s="378">
        <f t="shared" si="180"/>
        <v>0</v>
      </c>
      <c r="FO129" s="378">
        <f t="shared" si="180"/>
        <v>0</v>
      </c>
      <c r="FP129" s="378">
        <f t="shared" si="180"/>
        <v>0</v>
      </c>
      <c r="FQ129" s="378">
        <f t="shared" ref="FQ129:IB129" si="181">ROUND((MAX(FQ41:FQ43)-MIN(FQ41:FQ43)),10)</f>
        <v>0</v>
      </c>
      <c r="FR129" s="378">
        <f t="shared" si="181"/>
        <v>0</v>
      </c>
      <c r="FS129" s="378">
        <f t="shared" si="181"/>
        <v>0</v>
      </c>
      <c r="FT129" s="378">
        <f t="shared" si="181"/>
        <v>0</v>
      </c>
      <c r="FU129" s="378">
        <f t="shared" si="181"/>
        <v>0</v>
      </c>
      <c r="FV129" s="378">
        <f t="shared" si="181"/>
        <v>0</v>
      </c>
      <c r="FW129" s="378">
        <f t="shared" si="181"/>
        <v>0</v>
      </c>
      <c r="FX129" s="378">
        <f t="shared" si="181"/>
        <v>0</v>
      </c>
      <c r="FY129" s="378">
        <f t="shared" si="181"/>
        <v>0</v>
      </c>
      <c r="FZ129" s="378">
        <f t="shared" si="181"/>
        <v>0</v>
      </c>
      <c r="GA129" s="378">
        <f t="shared" si="181"/>
        <v>0</v>
      </c>
      <c r="GB129" s="378">
        <f t="shared" si="181"/>
        <v>0</v>
      </c>
      <c r="GC129" s="378">
        <f t="shared" si="181"/>
        <v>0</v>
      </c>
      <c r="GD129" s="378">
        <f t="shared" si="181"/>
        <v>0</v>
      </c>
      <c r="GE129" s="378">
        <f t="shared" si="181"/>
        <v>0</v>
      </c>
      <c r="GF129" s="378">
        <f t="shared" si="181"/>
        <v>0</v>
      </c>
      <c r="GG129" s="378">
        <f t="shared" si="181"/>
        <v>0</v>
      </c>
      <c r="GH129" s="378">
        <f t="shared" si="181"/>
        <v>0</v>
      </c>
      <c r="GI129" s="378">
        <f t="shared" si="181"/>
        <v>0</v>
      </c>
      <c r="GJ129" s="378">
        <f t="shared" si="181"/>
        <v>0</v>
      </c>
      <c r="GK129" s="378">
        <f t="shared" si="181"/>
        <v>0</v>
      </c>
      <c r="GL129" s="378">
        <f t="shared" si="181"/>
        <v>0</v>
      </c>
      <c r="GM129" s="378">
        <f t="shared" si="181"/>
        <v>0</v>
      </c>
      <c r="GN129" s="378">
        <f t="shared" si="181"/>
        <v>0</v>
      </c>
      <c r="GO129" s="378">
        <f t="shared" si="181"/>
        <v>0</v>
      </c>
      <c r="GP129" s="378">
        <f t="shared" si="181"/>
        <v>0</v>
      </c>
      <c r="GQ129" s="378">
        <f t="shared" si="181"/>
        <v>0</v>
      </c>
      <c r="GR129" s="378">
        <f t="shared" si="181"/>
        <v>0</v>
      </c>
      <c r="GS129" s="378">
        <f t="shared" si="181"/>
        <v>0</v>
      </c>
      <c r="GT129" s="378">
        <f t="shared" si="181"/>
        <v>0</v>
      </c>
      <c r="GU129" s="378">
        <f t="shared" si="181"/>
        <v>0</v>
      </c>
      <c r="GV129" s="378">
        <f t="shared" si="181"/>
        <v>0</v>
      </c>
      <c r="GW129" s="378">
        <f t="shared" si="181"/>
        <v>0</v>
      </c>
      <c r="GX129" s="378">
        <f t="shared" si="181"/>
        <v>0</v>
      </c>
      <c r="GY129" s="378">
        <f t="shared" si="181"/>
        <v>0</v>
      </c>
      <c r="GZ129" s="378">
        <f t="shared" si="181"/>
        <v>0</v>
      </c>
      <c r="HA129" s="378">
        <f t="shared" si="181"/>
        <v>0</v>
      </c>
      <c r="HB129" s="378">
        <f t="shared" si="181"/>
        <v>0</v>
      </c>
      <c r="HC129" s="378">
        <f t="shared" si="181"/>
        <v>0</v>
      </c>
      <c r="HD129" s="378">
        <f t="shared" si="181"/>
        <v>0</v>
      </c>
      <c r="HE129" s="378">
        <f t="shared" si="181"/>
        <v>0</v>
      </c>
      <c r="HF129" s="378">
        <f t="shared" si="181"/>
        <v>0</v>
      </c>
      <c r="HG129" s="378">
        <f t="shared" si="181"/>
        <v>0</v>
      </c>
      <c r="HH129" s="378">
        <f t="shared" si="181"/>
        <v>0</v>
      </c>
      <c r="HI129" s="378">
        <f t="shared" si="181"/>
        <v>0</v>
      </c>
      <c r="HJ129" s="378">
        <f t="shared" si="181"/>
        <v>0</v>
      </c>
      <c r="HK129" s="378">
        <f t="shared" si="181"/>
        <v>0</v>
      </c>
      <c r="HL129" s="378">
        <f t="shared" si="181"/>
        <v>0</v>
      </c>
      <c r="HM129" s="378">
        <f t="shared" si="181"/>
        <v>0</v>
      </c>
      <c r="HN129" s="378">
        <f t="shared" si="181"/>
        <v>0</v>
      </c>
      <c r="HO129" s="378">
        <f t="shared" si="181"/>
        <v>0</v>
      </c>
      <c r="HP129" s="378">
        <f t="shared" si="181"/>
        <v>0</v>
      </c>
      <c r="HQ129" s="378">
        <f t="shared" si="181"/>
        <v>0</v>
      </c>
      <c r="HR129" s="378">
        <f t="shared" si="181"/>
        <v>0</v>
      </c>
      <c r="HS129" s="378">
        <f t="shared" si="181"/>
        <v>0</v>
      </c>
      <c r="HT129" s="378">
        <f t="shared" si="181"/>
        <v>0</v>
      </c>
      <c r="HU129" s="378">
        <f t="shared" si="181"/>
        <v>0</v>
      </c>
      <c r="HV129" s="378">
        <f t="shared" si="181"/>
        <v>0</v>
      </c>
      <c r="HW129" s="378">
        <f t="shared" si="181"/>
        <v>0</v>
      </c>
      <c r="HX129" s="378">
        <f t="shared" si="181"/>
        <v>0</v>
      </c>
      <c r="HY129" s="378">
        <f t="shared" si="181"/>
        <v>0</v>
      </c>
      <c r="HZ129" s="378">
        <f t="shared" si="181"/>
        <v>0</v>
      </c>
      <c r="IA129" s="378">
        <f t="shared" si="181"/>
        <v>0</v>
      </c>
      <c r="IB129" s="378">
        <f t="shared" si="181"/>
        <v>0</v>
      </c>
      <c r="IC129" s="378">
        <f t="shared" ref="IC129:KN129" si="182">ROUND((MAX(IC41:IC43)-MIN(IC41:IC43)),10)</f>
        <v>0</v>
      </c>
      <c r="ID129" s="378">
        <f t="shared" si="182"/>
        <v>0</v>
      </c>
      <c r="IE129" s="378">
        <f t="shared" si="182"/>
        <v>0</v>
      </c>
      <c r="IF129" s="378">
        <f t="shared" si="182"/>
        <v>0</v>
      </c>
      <c r="IG129" s="378">
        <f t="shared" si="182"/>
        <v>0</v>
      </c>
      <c r="IH129" s="378">
        <f t="shared" si="182"/>
        <v>0</v>
      </c>
      <c r="II129" s="378">
        <f t="shared" si="182"/>
        <v>0</v>
      </c>
      <c r="IJ129" s="378">
        <f t="shared" si="182"/>
        <v>0</v>
      </c>
      <c r="IK129" s="378">
        <f t="shared" si="182"/>
        <v>0</v>
      </c>
      <c r="IL129" s="378">
        <f t="shared" si="182"/>
        <v>0</v>
      </c>
      <c r="IM129" s="378">
        <f t="shared" si="182"/>
        <v>0</v>
      </c>
      <c r="IN129" s="378">
        <f t="shared" si="182"/>
        <v>0</v>
      </c>
      <c r="IO129" s="378">
        <f t="shared" si="182"/>
        <v>0</v>
      </c>
      <c r="IP129" s="378">
        <f t="shared" si="182"/>
        <v>0</v>
      </c>
      <c r="IQ129" s="378">
        <f t="shared" si="182"/>
        <v>0</v>
      </c>
      <c r="IR129" s="378">
        <f t="shared" si="182"/>
        <v>0</v>
      </c>
      <c r="IS129" s="378">
        <f t="shared" si="182"/>
        <v>0</v>
      </c>
      <c r="IT129" s="378">
        <f t="shared" si="182"/>
        <v>0</v>
      </c>
      <c r="IU129" s="378">
        <f t="shared" si="182"/>
        <v>0</v>
      </c>
      <c r="IV129" s="378">
        <f t="shared" si="182"/>
        <v>0</v>
      </c>
      <c r="IW129" s="378">
        <f t="shared" si="182"/>
        <v>0</v>
      </c>
      <c r="IX129" s="378">
        <f t="shared" si="182"/>
        <v>0</v>
      </c>
      <c r="IY129" s="378">
        <f t="shared" si="182"/>
        <v>0</v>
      </c>
      <c r="IZ129" s="378">
        <f t="shared" si="182"/>
        <v>0</v>
      </c>
      <c r="JA129" s="378">
        <f t="shared" si="182"/>
        <v>0</v>
      </c>
      <c r="JB129" s="378">
        <f t="shared" si="182"/>
        <v>0</v>
      </c>
      <c r="JC129" s="378">
        <f t="shared" si="182"/>
        <v>0</v>
      </c>
      <c r="JD129" s="378">
        <f t="shared" si="182"/>
        <v>0</v>
      </c>
      <c r="JE129" s="378">
        <f t="shared" si="182"/>
        <v>0</v>
      </c>
      <c r="JF129" s="378">
        <f t="shared" si="182"/>
        <v>0</v>
      </c>
      <c r="JG129" s="378">
        <f t="shared" si="182"/>
        <v>0</v>
      </c>
      <c r="JH129" s="378">
        <f t="shared" si="182"/>
        <v>0</v>
      </c>
      <c r="JI129" s="378">
        <f t="shared" si="182"/>
        <v>0</v>
      </c>
      <c r="JJ129" s="378">
        <f t="shared" si="182"/>
        <v>0</v>
      </c>
      <c r="JK129" s="378">
        <f t="shared" si="182"/>
        <v>0</v>
      </c>
      <c r="JL129" s="378">
        <f t="shared" si="182"/>
        <v>0</v>
      </c>
      <c r="JM129" s="378">
        <f t="shared" si="182"/>
        <v>0</v>
      </c>
      <c r="JN129" s="378">
        <f t="shared" si="182"/>
        <v>0</v>
      </c>
      <c r="JO129" s="378">
        <f t="shared" si="182"/>
        <v>0</v>
      </c>
      <c r="JP129" s="378">
        <f t="shared" si="182"/>
        <v>0</v>
      </c>
      <c r="JQ129" s="378">
        <f t="shared" si="182"/>
        <v>0</v>
      </c>
      <c r="JR129" s="378">
        <f t="shared" si="182"/>
        <v>0</v>
      </c>
      <c r="JS129" s="378">
        <f t="shared" si="182"/>
        <v>0</v>
      </c>
      <c r="JT129" s="378">
        <f t="shared" si="182"/>
        <v>0</v>
      </c>
      <c r="JU129" s="378">
        <f t="shared" si="182"/>
        <v>0</v>
      </c>
      <c r="JV129" s="378">
        <f t="shared" si="182"/>
        <v>0</v>
      </c>
      <c r="JW129" s="378">
        <f t="shared" si="182"/>
        <v>0</v>
      </c>
      <c r="JX129" s="378">
        <f t="shared" si="182"/>
        <v>0</v>
      </c>
      <c r="JY129" s="378">
        <f t="shared" si="182"/>
        <v>0</v>
      </c>
      <c r="JZ129" s="378">
        <f t="shared" si="182"/>
        <v>0</v>
      </c>
      <c r="KA129" s="378">
        <f t="shared" si="182"/>
        <v>0</v>
      </c>
      <c r="KB129" s="378">
        <f t="shared" si="182"/>
        <v>0</v>
      </c>
      <c r="KC129" s="378">
        <f t="shared" si="182"/>
        <v>0</v>
      </c>
      <c r="KD129" s="378">
        <f t="shared" si="182"/>
        <v>0</v>
      </c>
      <c r="KE129" s="378">
        <f t="shared" si="182"/>
        <v>0</v>
      </c>
      <c r="KF129" s="378">
        <f t="shared" si="182"/>
        <v>0</v>
      </c>
      <c r="KG129" s="378">
        <f t="shared" si="182"/>
        <v>0</v>
      </c>
      <c r="KH129" s="378">
        <f t="shared" si="182"/>
        <v>0</v>
      </c>
      <c r="KI129" s="378">
        <f t="shared" si="182"/>
        <v>0</v>
      </c>
      <c r="KJ129" s="378">
        <f t="shared" si="182"/>
        <v>0</v>
      </c>
      <c r="KK129" s="378">
        <f t="shared" si="182"/>
        <v>0</v>
      </c>
      <c r="KL129" s="378">
        <f t="shared" si="182"/>
        <v>0</v>
      </c>
      <c r="KM129" s="378">
        <f t="shared" si="182"/>
        <v>0</v>
      </c>
      <c r="KN129" s="378">
        <f t="shared" si="182"/>
        <v>0</v>
      </c>
      <c r="KO129" s="378">
        <f t="shared" ref="KO129:MZ129" si="183">ROUND((MAX(KO41:KO43)-MIN(KO41:KO43)),10)</f>
        <v>0</v>
      </c>
      <c r="KP129" s="378">
        <f t="shared" si="183"/>
        <v>0</v>
      </c>
      <c r="KQ129" s="378">
        <f t="shared" si="183"/>
        <v>0</v>
      </c>
      <c r="KR129" s="378">
        <f t="shared" si="183"/>
        <v>0</v>
      </c>
      <c r="KS129" s="378">
        <f t="shared" si="183"/>
        <v>0</v>
      </c>
      <c r="KT129" s="378">
        <f t="shared" si="183"/>
        <v>0</v>
      </c>
      <c r="KU129" s="378">
        <f t="shared" si="183"/>
        <v>0</v>
      </c>
      <c r="KV129" s="378">
        <f t="shared" si="183"/>
        <v>0</v>
      </c>
      <c r="KW129" s="378">
        <f t="shared" si="183"/>
        <v>0</v>
      </c>
      <c r="KX129" s="378">
        <f t="shared" si="183"/>
        <v>0</v>
      </c>
      <c r="KY129" s="378">
        <f t="shared" si="183"/>
        <v>0</v>
      </c>
      <c r="KZ129" s="378">
        <f t="shared" si="183"/>
        <v>0</v>
      </c>
      <c r="LA129" s="378">
        <f t="shared" si="183"/>
        <v>0</v>
      </c>
      <c r="LB129" s="378">
        <f t="shared" si="183"/>
        <v>0</v>
      </c>
      <c r="LC129" s="378">
        <f t="shared" si="183"/>
        <v>0</v>
      </c>
      <c r="LD129" s="378">
        <f t="shared" si="183"/>
        <v>0</v>
      </c>
      <c r="LE129" s="378">
        <f t="shared" si="183"/>
        <v>0</v>
      </c>
      <c r="LF129" s="378">
        <f t="shared" si="183"/>
        <v>0</v>
      </c>
      <c r="LG129" s="378">
        <f t="shared" si="183"/>
        <v>0</v>
      </c>
      <c r="LH129" s="378">
        <f t="shared" si="183"/>
        <v>0</v>
      </c>
      <c r="LI129" s="378">
        <f t="shared" si="183"/>
        <v>0</v>
      </c>
      <c r="LJ129" s="378">
        <f t="shared" si="183"/>
        <v>0</v>
      </c>
      <c r="LK129" s="378">
        <f t="shared" si="183"/>
        <v>0</v>
      </c>
      <c r="LL129" s="378">
        <f t="shared" si="183"/>
        <v>0</v>
      </c>
      <c r="LM129" s="378">
        <f t="shared" si="183"/>
        <v>0</v>
      </c>
      <c r="LN129" s="378">
        <f t="shared" si="183"/>
        <v>0</v>
      </c>
      <c r="LO129" s="378">
        <f t="shared" si="183"/>
        <v>0</v>
      </c>
      <c r="LP129" s="378">
        <f t="shared" si="183"/>
        <v>0</v>
      </c>
      <c r="LQ129" s="378">
        <f t="shared" si="183"/>
        <v>0</v>
      </c>
      <c r="LR129" s="378">
        <f t="shared" si="183"/>
        <v>0</v>
      </c>
      <c r="LS129" s="378">
        <f t="shared" si="183"/>
        <v>0</v>
      </c>
      <c r="LT129" s="378">
        <f t="shared" si="183"/>
        <v>0</v>
      </c>
      <c r="LU129" s="378">
        <f t="shared" si="183"/>
        <v>0</v>
      </c>
      <c r="LV129" s="378">
        <f t="shared" si="183"/>
        <v>0</v>
      </c>
      <c r="LW129" s="378">
        <f t="shared" si="183"/>
        <v>0</v>
      </c>
      <c r="LX129" s="378">
        <f t="shared" si="183"/>
        <v>0</v>
      </c>
      <c r="LY129" s="378">
        <f t="shared" si="183"/>
        <v>0</v>
      </c>
      <c r="LZ129" s="378">
        <f t="shared" si="183"/>
        <v>0</v>
      </c>
      <c r="MA129" s="378">
        <f t="shared" si="183"/>
        <v>0</v>
      </c>
      <c r="MB129" s="378">
        <f t="shared" si="183"/>
        <v>0</v>
      </c>
      <c r="MC129" s="378">
        <f t="shared" si="183"/>
        <v>0</v>
      </c>
      <c r="MD129" s="378">
        <f t="shared" si="183"/>
        <v>0</v>
      </c>
      <c r="ME129" s="378">
        <f t="shared" si="183"/>
        <v>0</v>
      </c>
      <c r="MF129" s="378">
        <f t="shared" si="183"/>
        <v>0</v>
      </c>
      <c r="MG129" s="378">
        <f t="shared" si="183"/>
        <v>0</v>
      </c>
      <c r="MH129" s="378">
        <f t="shared" si="183"/>
        <v>0</v>
      </c>
      <c r="MI129" s="378">
        <f t="shared" si="183"/>
        <v>0</v>
      </c>
      <c r="MJ129" s="378">
        <f t="shared" si="183"/>
        <v>0</v>
      </c>
      <c r="MK129" s="378">
        <f t="shared" si="183"/>
        <v>0</v>
      </c>
      <c r="ML129" s="378">
        <f t="shared" si="183"/>
        <v>0</v>
      </c>
      <c r="MM129" s="378">
        <f t="shared" si="183"/>
        <v>0</v>
      </c>
      <c r="MN129" s="378">
        <f t="shared" si="183"/>
        <v>0</v>
      </c>
      <c r="MO129" s="378">
        <f t="shared" si="183"/>
        <v>0</v>
      </c>
      <c r="MP129" s="378">
        <f t="shared" si="183"/>
        <v>0</v>
      </c>
      <c r="MQ129" s="378">
        <f t="shared" si="183"/>
        <v>0</v>
      </c>
      <c r="MR129" s="378">
        <f t="shared" si="183"/>
        <v>0</v>
      </c>
      <c r="MS129" s="378">
        <f t="shared" si="183"/>
        <v>0</v>
      </c>
      <c r="MT129" s="378">
        <f t="shared" si="183"/>
        <v>0</v>
      </c>
      <c r="MU129" s="378">
        <f t="shared" si="183"/>
        <v>0</v>
      </c>
      <c r="MV129" s="378">
        <f t="shared" si="183"/>
        <v>0</v>
      </c>
      <c r="MW129" s="378">
        <f t="shared" si="183"/>
        <v>0</v>
      </c>
      <c r="MX129" s="378">
        <f t="shared" si="183"/>
        <v>0</v>
      </c>
      <c r="MY129" s="378">
        <f t="shared" si="183"/>
        <v>0</v>
      </c>
      <c r="MZ129" s="378">
        <f t="shared" si="183"/>
        <v>0</v>
      </c>
      <c r="NA129" s="378">
        <f t="shared" ref="NA129:PL129" si="184">ROUND((MAX(NA41:NA43)-MIN(NA41:NA43)),10)</f>
        <v>0</v>
      </c>
      <c r="NB129" s="378">
        <f t="shared" si="184"/>
        <v>0</v>
      </c>
      <c r="NC129" s="378">
        <f t="shared" si="184"/>
        <v>0</v>
      </c>
      <c r="ND129" s="378">
        <f t="shared" si="184"/>
        <v>0</v>
      </c>
      <c r="NE129" s="378">
        <f t="shared" si="184"/>
        <v>0</v>
      </c>
      <c r="NF129" s="378">
        <f t="shared" si="184"/>
        <v>0</v>
      </c>
      <c r="NG129" s="378">
        <f t="shared" si="184"/>
        <v>0</v>
      </c>
      <c r="NH129" s="378">
        <f t="shared" si="184"/>
        <v>0</v>
      </c>
      <c r="NI129" s="378">
        <f t="shared" si="184"/>
        <v>0</v>
      </c>
      <c r="NJ129" s="378">
        <f t="shared" si="184"/>
        <v>0</v>
      </c>
      <c r="NK129" s="378">
        <f t="shared" si="184"/>
        <v>0</v>
      </c>
      <c r="NL129" s="378">
        <f t="shared" si="184"/>
        <v>0</v>
      </c>
      <c r="NM129" s="378">
        <f t="shared" si="184"/>
        <v>0</v>
      </c>
      <c r="NN129" s="378">
        <f t="shared" si="184"/>
        <v>0</v>
      </c>
      <c r="NO129" s="378">
        <f t="shared" si="184"/>
        <v>0</v>
      </c>
      <c r="NP129" s="378">
        <f t="shared" si="184"/>
        <v>0</v>
      </c>
      <c r="NQ129" s="378">
        <f t="shared" si="184"/>
        <v>0</v>
      </c>
      <c r="NR129" s="378">
        <f t="shared" si="184"/>
        <v>0</v>
      </c>
      <c r="NS129" s="378">
        <f t="shared" si="184"/>
        <v>0</v>
      </c>
      <c r="NT129" s="378">
        <f t="shared" si="184"/>
        <v>0</v>
      </c>
      <c r="NU129" s="378">
        <f t="shared" si="184"/>
        <v>0</v>
      </c>
      <c r="NV129" s="378">
        <f t="shared" si="184"/>
        <v>0</v>
      </c>
      <c r="NW129" s="378">
        <f t="shared" si="184"/>
        <v>0</v>
      </c>
      <c r="NX129" s="378">
        <f t="shared" si="184"/>
        <v>0</v>
      </c>
      <c r="NY129" s="378">
        <f t="shared" si="184"/>
        <v>0</v>
      </c>
      <c r="NZ129" s="378">
        <f t="shared" si="184"/>
        <v>0</v>
      </c>
      <c r="OA129" s="378">
        <f t="shared" si="184"/>
        <v>0</v>
      </c>
      <c r="OB129" s="378">
        <f t="shared" si="184"/>
        <v>0</v>
      </c>
      <c r="OC129" s="378">
        <f t="shared" si="184"/>
        <v>0</v>
      </c>
      <c r="OD129" s="378">
        <f t="shared" si="184"/>
        <v>0</v>
      </c>
      <c r="OE129" s="378">
        <f t="shared" si="184"/>
        <v>0</v>
      </c>
      <c r="OF129" s="378">
        <f t="shared" si="184"/>
        <v>0</v>
      </c>
      <c r="OG129" s="378">
        <f t="shared" si="184"/>
        <v>0</v>
      </c>
      <c r="OH129" s="378">
        <f t="shared" si="184"/>
        <v>0</v>
      </c>
      <c r="OI129" s="378">
        <f t="shared" si="184"/>
        <v>0</v>
      </c>
      <c r="OJ129" s="378">
        <f t="shared" si="184"/>
        <v>0</v>
      </c>
      <c r="OK129" s="378">
        <f t="shared" si="184"/>
        <v>0</v>
      </c>
      <c r="OL129" s="378">
        <f t="shared" si="184"/>
        <v>0</v>
      </c>
      <c r="OM129" s="378">
        <f t="shared" si="184"/>
        <v>0</v>
      </c>
      <c r="ON129" s="378">
        <f t="shared" si="184"/>
        <v>0</v>
      </c>
      <c r="OO129" s="378">
        <f t="shared" si="184"/>
        <v>0</v>
      </c>
      <c r="OP129" s="378">
        <f t="shared" si="184"/>
        <v>0</v>
      </c>
      <c r="OQ129" s="378">
        <f t="shared" si="184"/>
        <v>0</v>
      </c>
      <c r="OR129" s="378">
        <f t="shared" si="184"/>
        <v>0</v>
      </c>
      <c r="OS129" s="378">
        <f t="shared" si="184"/>
        <v>0</v>
      </c>
      <c r="OT129" s="378">
        <f t="shared" si="184"/>
        <v>0</v>
      </c>
      <c r="OU129" s="378">
        <f t="shared" si="184"/>
        <v>0</v>
      </c>
      <c r="OV129" s="378">
        <f t="shared" si="184"/>
        <v>0</v>
      </c>
      <c r="OW129" s="378">
        <f t="shared" si="184"/>
        <v>0</v>
      </c>
      <c r="OX129" s="378">
        <f t="shared" si="184"/>
        <v>0</v>
      </c>
      <c r="OY129" s="378">
        <f t="shared" si="184"/>
        <v>0</v>
      </c>
      <c r="OZ129" s="378">
        <f t="shared" si="184"/>
        <v>0</v>
      </c>
      <c r="PA129" s="378">
        <f t="shared" si="184"/>
        <v>0</v>
      </c>
      <c r="PB129" s="378">
        <f t="shared" si="184"/>
        <v>0</v>
      </c>
      <c r="PC129" s="378">
        <f t="shared" si="184"/>
        <v>0</v>
      </c>
      <c r="PD129" s="378">
        <f t="shared" si="184"/>
        <v>0</v>
      </c>
      <c r="PE129" s="378">
        <f t="shared" si="184"/>
        <v>0</v>
      </c>
      <c r="PF129" s="378">
        <f t="shared" si="184"/>
        <v>0</v>
      </c>
      <c r="PG129" s="378">
        <f t="shared" si="184"/>
        <v>0</v>
      </c>
      <c r="PH129" s="378">
        <f t="shared" si="184"/>
        <v>0</v>
      </c>
      <c r="PI129" s="378">
        <f t="shared" si="184"/>
        <v>0</v>
      </c>
      <c r="PJ129" s="378">
        <f t="shared" si="184"/>
        <v>0</v>
      </c>
      <c r="PK129" s="378">
        <f t="shared" si="184"/>
        <v>0</v>
      </c>
      <c r="PL129" s="378">
        <f t="shared" si="184"/>
        <v>0</v>
      </c>
      <c r="PM129" s="378">
        <f t="shared" ref="PM129:RX129" si="185">ROUND((MAX(PM41:PM43)-MIN(PM41:PM43)),10)</f>
        <v>0</v>
      </c>
      <c r="PN129" s="378">
        <f t="shared" si="185"/>
        <v>0</v>
      </c>
      <c r="PO129" s="378">
        <f t="shared" si="185"/>
        <v>0</v>
      </c>
      <c r="PP129" s="378">
        <f t="shared" si="185"/>
        <v>0</v>
      </c>
      <c r="PQ129" s="378">
        <f t="shared" si="185"/>
        <v>0</v>
      </c>
      <c r="PR129" s="378">
        <f t="shared" si="185"/>
        <v>0</v>
      </c>
      <c r="PS129" s="378">
        <f t="shared" si="185"/>
        <v>0</v>
      </c>
      <c r="PT129" s="378">
        <f t="shared" si="185"/>
        <v>0</v>
      </c>
      <c r="PU129" s="378">
        <f t="shared" si="185"/>
        <v>0</v>
      </c>
      <c r="PV129" s="378">
        <f t="shared" si="185"/>
        <v>0</v>
      </c>
      <c r="PW129" s="378">
        <f t="shared" si="185"/>
        <v>0</v>
      </c>
      <c r="PX129" s="378">
        <f t="shared" si="185"/>
        <v>0</v>
      </c>
      <c r="PY129" s="378">
        <f t="shared" si="185"/>
        <v>0</v>
      </c>
      <c r="PZ129" s="378">
        <f t="shared" si="185"/>
        <v>0</v>
      </c>
      <c r="QA129" s="378">
        <f t="shared" si="185"/>
        <v>0</v>
      </c>
      <c r="QB129" s="378">
        <f t="shared" si="185"/>
        <v>0</v>
      </c>
      <c r="QC129" s="378">
        <f t="shared" si="185"/>
        <v>0</v>
      </c>
      <c r="QD129" s="378">
        <f t="shared" si="185"/>
        <v>0</v>
      </c>
      <c r="QE129" s="378">
        <f t="shared" si="185"/>
        <v>0</v>
      </c>
      <c r="QF129" s="378">
        <f t="shared" si="185"/>
        <v>0</v>
      </c>
      <c r="QG129" s="378">
        <f t="shared" si="185"/>
        <v>0</v>
      </c>
      <c r="QH129" s="378">
        <f t="shared" si="185"/>
        <v>0</v>
      </c>
      <c r="QI129" s="378">
        <f t="shared" si="185"/>
        <v>0</v>
      </c>
      <c r="QJ129" s="378">
        <f t="shared" si="185"/>
        <v>0</v>
      </c>
      <c r="QK129" s="378">
        <f t="shared" si="185"/>
        <v>0</v>
      </c>
      <c r="QL129" s="378">
        <f t="shared" si="185"/>
        <v>0</v>
      </c>
      <c r="QM129" s="378">
        <f t="shared" si="185"/>
        <v>0</v>
      </c>
      <c r="QN129" s="378">
        <f t="shared" si="185"/>
        <v>0</v>
      </c>
      <c r="QO129" s="378">
        <f t="shared" si="185"/>
        <v>0</v>
      </c>
      <c r="QP129" s="378">
        <f t="shared" si="185"/>
        <v>0</v>
      </c>
      <c r="QQ129" s="378">
        <f t="shared" si="185"/>
        <v>0</v>
      </c>
      <c r="QR129" s="378">
        <f t="shared" si="185"/>
        <v>0</v>
      </c>
      <c r="QS129" s="378">
        <f t="shared" si="185"/>
        <v>0</v>
      </c>
      <c r="QT129" s="378">
        <f t="shared" si="185"/>
        <v>0</v>
      </c>
      <c r="QU129" s="378">
        <f t="shared" si="185"/>
        <v>0</v>
      </c>
      <c r="QV129" s="378">
        <f t="shared" si="185"/>
        <v>0</v>
      </c>
      <c r="QW129" s="378">
        <f t="shared" si="185"/>
        <v>0</v>
      </c>
      <c r="QX129" s="378">
        <f t="shared" si="185"/>
        <v>0</v>
      </c>
      <c r="QY129" s="378">
        <f t="shared" si="185"/>
        <v>0</v>
      </c>
      <c r="QZ129" s="378">
        <f t="shared" si="185"/>
        <v>0</v>
      </c>
      <c r="RA129" s="378">
        <f t="shared" si="185"/>
        <v>0</v>
      </c>
      <c r="RB129" s="378">
        <f t="shared" si="185"/>
        <v>0</v>
      </c>
      <c r="RC129" s="378">
        <f t="shared" si="185"/>
        <v>0</v>
      </c>
      <c r="RD129" s="378">
        <f t="shared" si="185"/>
        <v>0</v>
      </c>
      <c r="RE129" s="378">
        <f t="shared" si="185"/>
        <v>0</v>
      </c>
      <c r="RF129" s="378">
        <f t="shared" si="185"/>
        <v>0</v>
      </c>
      <c r="RG129" s="378">
        <f t="shared" si="185"/>
        <v>0</v>
      </c>
      <c r="RH129" s="378">
        <f t="shared" si="185"/>
        <v>0</v>
      </c>
      <c r="RI129" s="378">
        <f t="shared" si="185"/>
        <v>0</v>
      </c>
      <c r="RJ129" s="378">
        <f t="shared" si="185"/>
        <v>0</v>
      </c>
      <c r="RK129" s="378">
        <f t="shared" si="185"/>
        <v>0</v>
      </c>
      <c r="RL129" s="378">
        <f t="shared" si="185"/>
        <v>0</v>
      </c>
      <c r="RM129" s="378">
        <f t="shared" si="185"/>
        <v>0</v>
      </c>
      <c r="RN129" s="378">
        <f t="shared" si="185"/>
        <v>0</v>
      </c>
      <c r="RO129" s="378">
        <f t="shared" si="185"/>
        <v>0</v>
      </c>
      <c r="RP129" s="378">
        <f t="shared" si="185"/>
        <v>0</v>
      </c>
      <c r="RQ129" s="378">
        <f t="shared" si="185"/>
        <v>0</v>
      </c>
      <c r="RR129" s="378">
        <f t="shared" si="185"/>
        <v>0</v>
      </c>
      <c r="RS129" s="378">
        <f t="shared" si="185"/>
        <v>0</v>
      </c>
      <c r="RT129" s="378">
        <f t="shared" si="185"/>
        <v>0</v>
      </c>
      <c r="RU129" s="378">
        <f t="shared" si="185"/>
        <v>0</v>
      </c>
      <c r="RV129" s="378">
        <f t="shared" si="185"/>
        <v>0</v>
      </c>
      <c r="RW129" s="378">
        <f t="shared" si="185"/>
        <v>0</v>
      </c>
      <c r="RX129" s="378">
        <f t="shared" si="185"/>
        <v>0</v>
      </c>
      <c r="RY129" s="378">
        <f t="shared" ref="RY129:UJ129" si="186">ROUND((MAX(RY41:RY43)-MIN(RY41:RY43)),10)</f>
        <v>0</v>
      </c>
      <c r="RZ129" s="378">
        <f t="shared" si="186"/>
        <v>0</v>
      </c>
      <c r="SA129" s="378">
        <f t="shared" si="186"/>
        <v>0</v>
      </c>
      <c r="SB129" s="378">
        <f t="shared" si="186"/>
        <v>0</v>
      </c>
      <c r="SC129" s="378">
        <f t="shared" si="186"/>
        <v>0</v>
      </c>
      <c r="SD129" s="378">
        <f t="shared" si="186"/>
        <v>0</v>
      </c>
      <c r="SE129" s="378">
        <f t="shared" si="186"/>
        <v>0</v>
      </c>
      <c r="SF129" s="378">
        <f t="shared" si="186"/>
        <v>0</v>
      </c>
      <c r="SG129" s="378">
        <f t="shared" si="186"/>
        <v>0</v>
      </c>
      <c r="SH129" s="378">
        <f t="shared" si="186"/>
        <v>0</v>
      </c>
      <c r="SI129" s="378">
        <f t="shared" si="186"/>
        <v>0</v>
      </c>
      <c r="SJ129" s="378">
        <f t="shared" si="186"/>
        <v>0</v>
      </c>
      <c r="SK129" s="378">
        <f t="shared" si="186"/>
        <v>0</v>
      </c>
      <c r="SL129" s="378">
        <f t="shared" si="186"/>
        <v>0</v>
      </c>
      <c r="SM129" s="378">
        <f t="shared" si="186"/>
        <v>0</v>
      </c>
      <c r="SN129" s="378">
        <f t="shared" si="186"/>
        <v>0</v>
      </c>
      <c r="SO129" s="378">
        <f t="shared" si="186"/>
        <v>0</v>
      </c>
      <c r="SP129" s="378">
        <f t="shared" si="186"/>
        <v>0</v>
      </c>
      <c r="SQ129" s="378">
        <f t="shared" si="186"/>
        <v>0</v>
      </c>
      <c r="SR129" s="378">
        <f t="shared" si="186"/>
        <v>0</v>
      </c>
      <c r="SS129" s="378">
        <f t="shared" si="186"/>
        <v>0</v>
      </c>
      <c r="ST129" s="378">
        <f t="shared" si="186"/>
        <v>0</v>
      </c>
      <c r="SU129" s="378">
        <f t="shared" si="186"/>
        <v>0</v>
      </c>
      <c r="SV129" s="378">
        <f t="shared" si="186"/>
        <v>0</v>
      </c>
      <c r="SW129" s="378">
        <f t="shared" si="186"/>
        <v>0</v>
      </c>
      <c r="SX129" s="378">
        <f t="shared" si="186"/>
        <v>0</v>
      </c>
      <c r="SY129" s="378">
        <f t="shared" si="186"/>
        <v>0</v>
      </c>
      <c r="SZ129" s="378">
        <f t="shared" si="186"/>
        <v>0</v>
      </c>
      <c r="TA129" s="378">
        <f t="shared" si="186"/>
        <v>0</v>
      </c>
      <c r="TB129" s="378">
        <f t="shared" si="186"/>
        <v>0</v>
      </c>
      <c r="TC129" s="378">
        <f t="shared" si="186"/>
        <v>0</v>
      </c>
      <c r="TD129" s="378">
        <f t="shared" si="186"/>
        <v>0</v>
      </c>
      <c r="TE129" s="378">
        <f t="shared" si="186"/>
        <v>0</v>
      </c>
      <c r="TF129" s="378">
        <f t="shared" si="186"/>
        <v>0</v>
      </c>
      <c r="TG129" s="378">
        <f t="shared" si="186"/>
        <v>0</v>
      </c>
      <c r="TH129" s="378">
        <f t="shared" si="186"/>
        <v>0</v>
      </c>
      <c r="TI129" s="378">
        <f t="shared" si="186"/>
        <v>0</v>
      </c>
      <c r="TJ129" s="378">
        <f t="shared" si="186"/>
        <v>0</v>
      </c>
      <c r="TK129" s="378">
        <f t="shared" si="186"/>
        <v>0</v>
      </c>
      <c r="TL129" s="378">
        <f t="shared" si="186"/>
        <v>0</v>
      </c>
      <c r="TM129" s="378">
        <f t="shared" si="186"/>
        <v>0</v>
      </c>
      <c r="TN129" s="378">
        <f t="shared" si="186"/>
        <v>0</v>
      </c>
      <c r="TO129" s="378">
        <f t="shared" si="186"/>
        <v>0</v>
      </c>
      <c r="TP129" s="378">
        <f t="shared" si="186"/>
        <v>0</v>
      </c>
      <c r="TQ129" s="378">
        <f t="shared" si="186"/>
        <v>0</v>
      </c>
      <c r="TR129" s="378">
        <f t="shared" si="186"/>
        <v>0</v>
      </c>
      <c r="TS129" s="378">
        <f t="shared" si="186"/>
        <v>0</v>
      </c>
      <c r="TT129" s="378">
        <f t="shared" si="186"/>
        <v>0</v>
      </c>
      <c r="TU129" s="378">
        <f t="shared" si="186"/>
        <v>0</v>
      </c>
      <c r="TV129" s="378">
        <f t="shared" si="186"/>
        <v>0</v>
      </c>
      <c r="TW129" s="378">
        <f t="shared" si="186"/>
        <v>0</v>
      </c>
      <c r="TX129" s="378">
        <f t="shared" si="186"/>
        <v>0</v>
      </c>
      <c r="TY129" s="378">
        <f t="shared" si="186"/>
        <v>0</v>
      </c>
      <c r="TZ129" s="378">
        <f t="shared" si="186"/>
        <v>0</v>
      </c>
      <c r="UA129" s="378">
        <f t="shared" si="186"/>
        <v>0</v>
      </c>
      <c r="UB129" s="378">
        <f t="shared" si="186"/>
        <v>0</v>
      </c>
      <c r="UC129" s="378">
        <f t="shared" si="186"/>
        <v>0</v>
      </c>
      <c r="UD129" s="378">
        <f t="shared" si="186"/>
        <v>0</v>
      </c>
      <c r="UE129" s="378">
        <f t="shared" si="186"/>
        <v>0</v>
      </c>
      <c r="UF129" s="378">
        <f t="shared" si="186"/>
        <v>0</v>
      </c>
      <c r="UG129" s="378">
        <f t="shared" si="186"/>
        <v>0</v>
      </c>
      <c r="UH129" s="378">
        <f t="shared" si="186"/>
        <v>0</v>
      </c>
      <c r="UI129" s="378">
        <f t="shared" si="186"/>
        <v>0</v>
      </c>
      <c r="UJ129" s="378">
        <f t="shared" si="186"/>
        <v>0</v>
      </c>
      <c r="UK129" s="378">
        <f t="shared" ref="UK129:WI129" si="187">ROUND((MAX(UK41:UK43)-MIN(UK41:UK43)),10)</f>
        <v>0</v>
      </c>
      <c r="UL129" s="378">
        <f t="shared" si="187"/>
        <v>0</v>
      </c>
      <c r="UM129" s="378">
        <f t="shared" si="187"/>
        <v>0</v>
      </c>
      <c r="UN129" s="378">
        <f t="shared" si="187"/>
        <v>0</v>
      </c>
      <c r="UO129" s="378">
        <f t="shared" si="187"/>
        <v>0</v>
      </c>
      <c r="UP129" s="378">
        <f t="shared" si="187"/>
        <v>0</v>
      </c>
      <c r="UQ129" s="378">
        <f t="shared" si="187"/>
        <v>0</v>
      </c>
      <c r="UR129" s="378">
        <f t="shared" si="187"/>
        <v>0</v>
      </c>
      <c r="US129" s="378">
        <f t="shared" si="187"/>
        <v>0</v>
      </c>
      <c r="UT129" s="378">
        <f t="shared" si="187"/>
        <v>0</v>
      </c>
      <c r="UU129" s="378">
        <f t="shared" si="187"/>
        <v>0</v>
      </c>
      <c r="UV129" s="378">
        <f t="shared" si="187"/>
        <v>0</v>
      </c>
      <c r="UW129" s="378">
        <f t="shared" si="187"/>
        <v>0</v>
      </c>
      <c r="UX129" s="378">
        <f t="shared" si="187"/>
        <v>0</v>
      </c>
      <c r="UY129" s="378">
        <f t="shared" si="187"/>
        <v>0</v>
      </c>
      <c r="UZ129" s="378">
        <f t="shared" si="187"/>
        <v>0</v>
      </c>
      <c r="VA129" s="378">
        <f t="shared" si="187"/>
        <v>0</v>
      </c>
      <c r="VB129" s="378">
        <f t="shared" si="187"/>
        <v>0</v>
      </c>
      <c r="VC129" s="378">
        <f t="shared" si="187"/>
        <v>0</v>
      </c>
      <c r="VD129" s="378">
        <f t="shared" si="187"/>
        <v>0</v>
      </c>
      <c r="VE129" s="378">
        <f t="shared" si="187"/>
        <v>0</v>
      </c>
      <c r="VF129" s="378">
        <f t="shared" si="187"/>
        <v>0</v>
      </c>
      <c r="VG129" s="378">
        <f t="shared" si="187"/>
        <v>0</v>
      </c>
      <c r="VH129" s="378">
        <f t="shared" si="187"/>
        <v>0</v>
      </c>
      <c r="VI129" s="378">
        <f t="shared" si="187"/>
        <v>0</v>
      </c>
      <c r="VJ129" s="378">
        <f t="shared" si="187"/>
        <v>0</v>
      </c>
      <c r="VK129" s="378">
        <f t="shared" si="187"/>
        <v>0</v>
      </c>
      <c r="VL129" s="378">
        <f t="shared" si="187"/>
        <v>0</v>
      </c>
      <c r="VM129" s="378">
        <f t="shared" si="187"/>
        <v>0</v>
      </c>
      <c r="VN129" s="378">
        <f t="shared" si="187"/>
        <v>0</v>
      </c>
      <c r="VO129" s="378">
        <f t="shared" si="187"/>
        <v>0</v>
      </c>
      <c r="VP129" s="378">
        <f t="shared" si="187"/>
        <v>0</v>
      </c>
      <c r="VQ129" s="378">
        <f t="shared" si="187"/>
        <v>0</v>
      </c>
      <c r="VR129" s="378">
        <f t="shared" si="187"/>
        <v>0</v>
      </c>
      <c r="VS129" s="378">
        <f t="shared" si="187"/>
        <v>0</v>
      </c>
      <c r="VT129" s="378">
        <f t="shared" si="187"/>
        <v>0</v>
      </c>
      <c r="VU129" s="378">
        <f t="shared" si="187"/>
        <v>0</v>
      </c>
      <c r="VV129" s="378">
        <f t="shared" si="187"/>
        <v>0</v>
      </c>
      <c r="VW129" s="378">
        <f t="shared" si="187"/>
        <v>0</v>
      </c>
      <c r="VX129" s="378">
        <f t="shared" si="187"/>
        <v>0</v>
      </c>
      <c r="VY129" s="378">
        <f t="shared" si="187"/>
        <v>0</v>
      </c>
      <c r="VZ129" s="378">
        <f t="shared" si="187"/>
        <v>0</v>
      </c>
      <c r="WA129" s="378">
        <f t="shared" si="187"/>
        <v>0</v>
      </c>
      <c r="WB129" s="378">
        <f t="shared" si="187"/>
        <v>0</v>
      </c>
      <c r="WC129" s="378">
        <f t="shared" si="187"/>
        <v>0</v>
      </c>
      <c r="WD129" s="378">
        <f t="shared" si="187"/>
        <v>0</v>
      </c>
      <c r="WE129" s="378">
        <f t="shared" si="187"/>
        <v>0</v>
      </c>
      <c r="WF129" s="378">
        <f t="shared" si="187"/>
        <v>0</v>
      </c>
      <c r="WG129" s="378">
        <f t="shared" si="187"/>
        <v>0</v>
      </c>
      <c r="WH129" s="378">
        <f t="shared" si="187"/>
        <v>0</v>
      </c>
      <c r="WI129" s="378">
        <f t="shared" si="187"/>
        <v>0</v>
      </c>
    </row>
    <row r="130" spans="1:607">
      <c r="A130" s="348"/>
      <c r="B130" s="360" t="s">
        <v>862</v>
      </c>
      <c r="C130" s="348"/>
      <c r="D130" s="348"/>
      <c r="E130" s="348"/>
      <c r="F130" s="348"/>
      <c r="G130" s="361" t="str">
        <f t="shared" si="2"/>
        <v/>
      </c>
      <c r="H130" s="361" t="str">
        <f t="shared" si="3"/>
        <v/>
      </c>
      <c r="I130" s="397"/>
      <c r="J130" s="348"/>
      <c r="K130" s="348"/>
      <c r="L130" s="348"/>
      <c r="M130" s="348"/>
      <c r="N130" s="400"/>
      <c r="O130" s="400"/>
      <c r="P130" s="400"/>
      <c r="Q130" s="400"/>
      <c r="R130" s="400"/>
      <c r="S130" s="400"/>
      <c r="T130" s="400"/>
      <c r="U130" s="400"/>
      <c r="V130" s="400"/>
      <c r="W130" s="400"/>
      <c r="X130" s="400"/>
      <c r="Y130" s="400"/>
      <c r="Z130" s="400"/>
      <c r="AA130" s="400"/>
      <c r="AB130" s="400"/>
      <c r="AC130" s="400"/>
      <c r="AD130" s="400"/>
      <c r="AE130" s="400"/>
      <c r="AF130" s="400"/>
      <c r="AG130" s="400"/>
      <c r="AH130" s="400"/>
      <c r="AI130" s="400"/>
      <c r="AJ130" s="400"/>
      <c r="AK130" s="400"/>
      <c r="AL130" s="400"/>
      <c r="AM130" s="400"/>
      <c r="AN130" s="400"/>
      <c r="AO130" s="400"/>
      <c r="AP130" s="400"/>
      <c r="AQ130" s="400"/>
      <c r="AR130" s="400"/>
      <c r="AS130" s="400"/>
      <c r="AT130" s="400"/>
      <c r="AU130" s="400"/>
      <c r="AV130" s="400"/>
      <c r="AW130" s="400"/>
      <c r="AX130" s="400"/>
      <c r="AY130" s="400"/>
      <c r="AZ130" s="400"/>
      <c r="BA130" s="400"/>
      <c r="BB130" s="400"/>
      <c r="BC130" s="400"/>
      <c r="BD130" s="400"/>
      <c r="BE130" s="400"/>
      <c r="BF130" s="400"/>
      <c r="BG130" s="400"/>
      <c r="BH130" s="400"/>
      <c r="BI130" s="400"/>
      <c r="BJ130" s="400"/>
      <c r="BK130" s="400"/>
      <c r="BL130" s="400"/>
      <c r="BM130" s="400"/>
      <c r="BN130" s="400"/>
      <c r="BO130" s="400"/>
      <c r="BP130" s="400"/>
      <c r="BQ130" s="400"/>
      <c r="BR130" s="400"/>
      <c r="BS130" s="400"/>
      <c r="BT130" s="400"/>
      <c r="BU130" s="400"/>
      <c r="BV130" s="400"/>
      <c r="BW130" s="400"/>
      <c r="BX130" s="400"/>
      <c r="BY130" s="400"/>
      <c r="BZ130" s="400"/>
      <c r="CA130" s="400"/>
      <c r="CB130" s="400"/>
      <c r="CC130" s="400"/>
      <c r="CD130" s="400"/>
      <c r="CE130" s="400"/>
      <c r="CF130" s="400"/>
      <c r="CG130" s="400"/>
      <c r="CH130" s="400"/>
      <c r="CI130" s="400"/>
      <c r="CJ130" s="400"/>
      <c r="CK130" s="400"/>
      <c r="CL130" s="400"/>
      <c r="CM130" s="400"/>
      <c r="CN130" s="400"/>
      <c r="CO130" s="400"/>
      <c r="CP130" s="400"/>
      <c r="CQ130" s="400"/>
      <c r="CR130" s="400"/>
      <c r="CS130" s="400"/>
      <c r="CT130" s="400"/>
      <c r="CU130" s="400"/>
      <c r="CV130" s="400"/>
      <c r="CW130" s="400"/>
      <c r="CX130" s="400"/>
      <c r="CY130" s="400"/>
      <c r="CZ130" s="362"/>
      <c r="DA130" s="900"/>
      <c r="DB130" s="899" t="s">
        <v>1293</v>
      </c>
      <c r="DC130" s="899"/>
      <c r="DD130" s="378">
        <f>ROUND((MAX(DD50:DD52)-MIN(DD50:DD52)),10)</f>
        <v>0</v>
      </c>
      <c r="DE130" s="378">
        <f t="shared" ref="DE130:FP130" si="188">ROUND((MAX(DE50:DE52)-MIN(DE50:DE52)),10)</f>
        <v>0</v>
      </c>
      <c r="DF130" s="378">
        <f t="shared" si="188"/>
        <v>0</v>
      </c>
      <c r="DG130" s="378">
        <f t="shared" si="188"/>
        <v>0</v>
      </c>
      <c r="DH130" s="378">
        <f t="shared" si="188"/>
        <v>0</v>
      </c>
      <c r="DI130" s="378">
        <f t="shared" si="188"/>
        <v>0</v>
      </c>
      <c r="DJ130" s="378">
        <f t="shared" si="188"/>
        <v>0</v>
      </c>
      <c r="DK130" s="378">
        <f t="shared" si="188"/>
        <v>0</v>
      </c>
      <c r="DL130" s="378">
        <f t="shared" si="188"/>
        <v>0</v>
      </c>
      <c r="DM130" s="378">
        <f t="shared" si="188"/>
        <v>0</v>
      </c>
      <c r="DN130" s="378">
        <f t="shared" si="188"/>
        <v>0</v>
      </c>
      <c r="DO130" s="378">
        <f t="shared" si="188"/>
        <v>0</v>
      </c>
      <c r="DP130" s="378">
        <f t="shared" si="188"/>
        <v>0</v>
      </c>
      <c r="DQ130" s="378">
        <f t="shared" si="188"/>
        <v>0</v>
      </c>
      <c r="DR130" s="378">
        <f t="shared" si="188"/>
        <v>0</v>
      </c>
      <c r="DS130" s="378">
        <f t="shared" si="188"/>
        <v>0</v>
      </c>
      <c r="DT130" s="378">
        <f t="shared" si="188"/>
        <v>0</v>
      </c>
      <c r="DU130" s="378">
        <f t="shared" si="188"/>
        <v>0</v>
      </c>
      <c r="DV130" s="378">
        <f t="shared" si="188"/>
        <v>0</v>
      </c>
      <c r="DW130" s="378">
        <f t="shared" si="188"/>
        <v>0</v>
      </c>
      <c r="DX130" s="378">
        <f t="shared" si="188"/>
        <v>0</v>
      </c>
      <c r="DY130" s="378">
        <f t="shared" si="188"/>
        <v>0</v>
      </c>
      <c r="DZ130" s="378">
        <f t="shared" si="188"/>
        <v>0</v>
      </c>
      <c r="EA130" s="378">
        <f t="shared" si="188"/>
        <v>0</v>
      </c>
      <c r="EB130" s="378">
        <f t="shared" si="188"/>
        <v>0</v>
      </c>
      <c r="EC130" s="378">
        <f t="shared" si="188"/>
        <v>0</v>
      </c>
      <c r="ED130" s="378">
        <f t="shared" si="188"/>
        <v>0</v>
      </c>
      <c r="EE130" s="378">
        <f t="shared" si="188"/>
        <v>0</v>
      </c>
      <c r="EF130" s="378">
        <f t="shared" si="188"/>
        <v>0</v>
      </c>
      <c r="EG130" s="378">
        <f t="shared" si="188"/>
        <v>0</v>
      </c>
      <c r="EH130" s="378">
        <f t="shared" si="188"/>
        <v>0</v>
      </c>
      <c r="EI130" s="378">
        <f t="shared" si="188"/>
        <v>0</v>
      </c>
      <c r="EJ130" s="378">
        <f t="shared" si="188"/>
        <v>0</v>
      </c>
      <c r="EK130" s="378">
        <f t="shared" si="188"/>
        <v>0</v>
      </c>
      <c r="EL130" s="378">
        <f t="shared" si="188"/>
        <v>0</v>
      </c>
      <c r="EM130" s="378">
        <f t="shared" si="188"/>
        <v>0</v>
      </c>
      <c r="EN130" s="378">
        <f t="shared" si="188"/>
        <v>0</v>
      </c>
      <c r="EO130" s="378">
        <f t="shared" si="188"/>
        <v>0</v>
      </c>
      <c r="EP130" s="378">
        <f t="shared" si="188"/>
        <v>0</v>
      </c>
      <c r="EQ130" s="378">
        <f t="shared" si="188"/>
        <v>0</v>
      </c>
      <c r="ER130" s="378">
        <f t="shared" si="188"/>
        <v>0</v>
      </c>
      <c r="ES130" s="378">
        <f t="shared" si="188"/>
        <v>0</v>
      </c>
      <c r="ET130" s="378">
        <f t="shared" si="188"/>
        <v>0</v>
      </c>
      <c r="EU130" s="378">
        <f t="shared" si="188"/>
        <v>0</v>
      </c>
      <c r="EV130" s="378">
        <f t="shared" si="188"/>
        <v>0</v>
      </c>
      <c r="EW130" s="378">
        <f t="shared" si="188"/>
        <v>0</v>
      </c>
      <c r="EX130" s="378">
        <f t="shared" si="188"/>
        <v>0</v>
      </c>
      <c r="EY130" s="378">
        <f t="shared" si="188"/>
        <v>0</v>
      </c>
      <c r="EZ130" s="378">
        <f t="shared" si="188"/>
        <v>0</v>
      </c>
      <c r="FA130" s="378">
        <f t="shared" si="188"/>
        <v>0</v>
      </c>
      <c r="FB130" s="378">
        <f t="shared" si="188"/>
        <v>0</v>
      </c>
      <c r="FC130" s="378">
        <f t="shared" si="188"/>
        <v>0</v>
      </c>
      <c r="FD130" s="378">
        <f t="shared" si="188"/>
        <v>0</v>
      </c>
      <c r="FE130" s="378">
        <f t="shared" si="188"/>
        <v>0</v>
      </c>
      <c r="FF130" s="378">
        <f t="shared" si="188"/>
        <v>0</v>
      </c>
      <c r="FG130" s="378">
        <f t="shared" si="188"/>
        <v>0</v>
      </c>
      <c r="FH130" s="378">
        <f t="shared" si="188"/>
        <v>0</v>
      </c>
      <c r="FI130" s="378">
        <f t="shared" si="188"/>
        <v>0</v>
      </c>
      <c r="FJ130" s="378">
        <f t="shared" si="188"/>
        <v>0</v>
      </c>
      <c r="FK130" s="378">
        <f t="shared" si="188"/>
        <v>0</v>
      </c>
      <c r="FL130" s="378">
        <f t="shared" si="188"/>
        <v>0</v>
      </c>
      <c r="FM130" s="378">
        <f t="shared" si="188"/>
        <v>0</v>
      </c>
      <c r="FN130" s="378">
        <f t="shared" si="188"/>
        <v>0</v>
      </c>
      <c r="FO130" s="378">
        <f t="shared" si="188"/>
        <v>0</v>
      </c>
      <c r="FP130" s="378">
        <f t="shared" si="188"/>
        <v>0</v>
      </c>
      <c r="FQ130" s="378">
        <f t="shared" ref="FQ130:IB130" si="189">ROUND((MAX(FQ50:FQ52)-MIN(FQ50:FQ52)),10)</f>
        <v>0</v>
      </c>
      <c r="FR130" s="378">
        <f t="shared" si="189"/>
        <v>0</v>
      </c>
      <c r="FS130" s="378">
        <f t="shared" si="189"/>
        <v>0</v>
      </c>
      <c r="FT130" s="378">
        <f t="shared" si="189"/>
        <v>0</v>
      </c>
      <c r="FU130" s="378">
        <f t="shared" si="189"/>
        <v>0</v>
      </c>
      <c r="FV130" s="378">
        <f t="shared" si="189"/>
        <v>0</v>
      </c>
      <c r="FW130" s="378">
        <f t="shared" si="189"/>
        <v>0</v>
      </c>
      <c r="FX130" s="378">
        <f t="shared" si="189"/>
        <v>0</v>
      </c>
      <c r="FY130" s="378">
        <f t="shared" si="189"/>
        <v>0</v>
      </c>
      <c r="FZ130" s="378">
        <f t="shared" si="189"/>
        <v>0</v>
      </c>
      <c r="GA130" s="378">
        <f t="shared" si="189"/>
        <v>0</v>
      </c>
      <c r="GB130" s="378">
        <f t="shared" si="189"/>
        <v>0</v>
      </c>
      <c r="GC130" s="378">
        <f t="shared" si="189"/>
        <v>0</v>
      </c>
      <c r="GD130" s="378">
        <f t="shared" si="189"/>
        <v>0</v>
      </c>
      <c r="GE130" s="378">
        <f t="shared" si="189"/>
        <v>0</v>
      </c>
      <c r="GF130" s="378">
        <f t="shared" si="189"/>
        <v>0</v>
      </c>
      <c r="GG130" s="378">
        <f t="shared" si="189"/>
        <v>0</v>
      </c>
      <c r="GH130" s="378">
        <f t="shared" si="189"/>
        <v>0</v>
      </c>
      <c r="GI130" s="378">
        <f t="shared" si="189"/>
        <v>0</v>
      </c>
      <c r="GJ130" s="378">
        <f t="shared" si="189"/>
        <v>0</v>
      </c>
      <c r="GK130" s="378">
        <f t="shared" si="189"/>
        <v>0</v>
      </c>
      <c r="GL130" s="378">
        <f t="shared" si="189"/>
        <v>0</v>
      </c>
      <c r="GM130" s="378">
        <f t="shared" si="189"/>
        <v>0</v>
      </c>
      <c r="GN130" s="378">
        <f t="shared" si="189"/>
        <v>0</v>
      </c>
      <c r="GO130" s="378">
        <f t="shared" si="189"/>
        <v>0</v>
      </c>
      <c r="GP130" s="378">
        <f t="shared" si="189"/>
        <v>0</v>
      </c>
      <c r="GQ130" s="378">
        <f t="shared" si="189"/>
        <v>0</v>
      </c>
      <c r="GR130" s="378">
        <f t="shared" si="189"/>
        <v>0</v>
      </c>
      <c r="GS130" s="378">
        <f t="shared" si="189"/>
        <v>0</v>
      </c>
      <c r="GT130" s="378">
        <f t="shared" si="189"/>
        <v>0</v>
      </c>
      <c r="GU130" s="378">
        <f t="shared" si="189"/>
        <v>0</v>
      </c>
      <c r="GV130" s="378">
        <f t="shared" si="189"/>
        <v>0</v>
      </c>
      <c r="GW130" s="378">
        <f t="shared" si="189"/>
        <v>0</v>
      </c>
      <c r="GX130" s="378">
        <f t="shared" si="189"/>
        <v>0</v>
      </c>
      <c r="GY130" s="378">
        <f t="shared" si="189"/>
        <v>0</v>
      </c>
      <c r="GZ130" s="378">
        <f t="shared" si="189"/>
        <v>0</v>
      </c>
      <c r="HA130" s="378">
        <f t="shared" si="189"/>
        <v>0</v>
      </c>
      <c r="HB130" s="378">
        <f t="shared" si="189"/>
        <v>0</v>
      </c>
      <c r="HC130" s="378">
        <f t="shared" si="189"/>
        <v>0</v>
      </c>
      <c r="HD130" s="378">
        <f t="shared" si="189"/>
        <v>0</v>
      </c>
      <c r="HE130" s="378">
        <f t="shared" si="189"/>
        <v>0</v>
      </c>
      <c r="HF130" s="378">
        <f t="shared" si="189"/>
        <v>0</v>
      </c>
      <c r="HG130" s="378">
        <f t="shared" si="189"/>
        <v>0</v>
      </c>
      <c r="HH130" s="378">
        <f t="shared" si="189"/>
        <v>0</v>
      </c>
      <c r="HI130" s="378">
        <f t="shared" si="189"/>
        <v>0</v>
      </c>
      <c r="HJ130" s="378">
        <f t="shared" si="189"/>
        <v>0</v>
      </c>
      <c r="HK130" s="378">
        <f t="shared" si="189"/>
        <v>0</v>
      </c>
      <c r="HL130" s="378">
        <f t="shared" si="189"/>
        <v>0</v>
      </c>
      <c r="HM130" s="378">
        <f t="shared" si="189"/>
        <v>0</v>
      </c>
      <c r="HN130" s="378">
        <f t="shared" si="189"/>
        <v>0</v>
      </c>
      <c r="HO130" s="378">
        <f t="shared" si="189"/>
        <v>0</v>
      </c>
      <c r="HP130" s="378">
        <f t="shared" si="189"/>
        <v>0</v>
      </c>
      <c r="HQ130" s="378">
        <f t="shared" si="189"/>
        <v>0</v>
      </c>
      <c r="HR130" s="378">
        <f t="shared" si="189"/>
        <v>0</v>
      </c>
      <c r="HS130" s="378">
        <f t="shared" si="189"/>
        <v>0</v>
      </c>
      <c r="HT130" s="378">
        <f t="shared" si="189"/>
        <v>0</v>
      </c>
      <c r="HU130" s="378">
        <f t="shared" si="189"/>
        <v>0</v>
      </c>
      <c r="HV130" s="378">
        <f t="shared" si="189"/>
        <v>0</v>
      </c>
      <c r="HW130" s="378">
        <f t="shared" si="189"/>
        <v>0</v>
      </c>
      <c r="HX130" s="378">
        <f t="shared" si="189"/>
        <v>0</v>
      </c>
      <c r="HY130" s="378">
        <f t="shared" si="189"/>
        <v>0</v>
      </c>
      <c r="HZ130" s="378">
        <f t="shared" si="189"/>
        <v>0</v>
      </c>
      <c r="IA130" s="378">
        <f t="shared" si="189"/>
        <v>0</v>
      </c>
      <c r="IB130" s="378">
        <f t="shared" si="189"/>
        <v>0</v>
      </c>
      <c r="IC130" s="378">
        <f t="shared" ref="IC130:KN130" si="190">ROUND((MAX(IC50:IC52)-MIN(IC50:IC52)),10)</f>
        <v>0</v>
      </c>
      <c r="ID130" s="378">
        <f t="shared" si="190"/>
        <v>0</v>
      </c>
      <c r="IE130" s="378">
        <f t="shared" si="190"/>
        <v>0</v>
      </c>
      <c r="IF130" s="378">
        <f t="shared" si="190"/>
        <v>0</v>
      </c>
      <c r="IG130" s="378">
        <f t="shared" si="190"/>
        <v>0</v>
      </c>
      <c r="IH130" s="378">
        <f t="shared" si="190"/>
        <v>0</v>
      </c>
      <c r="II130" s="378">
        <f t="shared" si="190"/>
        <v>0</v>
      </c>
      <c r="IJ130" s="378">
        <f t="shared" si="190"/>
        <v>0</v>
      </c>
      <c r="IK130" s="378">
        <f t="shared" si="190"/>
        <v>0</v>
      </c>
      <c r="IL130" s="378">
        <f t="shared" si="190"/>
        <v>0</v>
      </c>
      <c r="IM130" s="378">
        <f t="shared" si="190"/>
        <v>0</v>
      </c>
      <c r="IN130" s="378">
        <f t="shared" si="190"/>
        <v>0</v>
      </c>
      <c r="IO130" s="378">
        <f t="shared" si="190"/>
        <v>0</v>
      </c>
      <c r="IP130" s="378">
        <f t="shared" si="190"/>
        <v>0</v>
      </c>
      <c r="IQ130" s="378">
        <f t="shared" si="190"/>
        <v>0</v>
      </c>
      <c r="IR130" s="378">
        <f t="shared" si="190"/>
        <v>0</v>
      </c>
      <c r="IS130" s="378">
        <f t="shared" si="190"/>
        <v>0</v>
      </c>
      <c r="IT130" s="378">
        <f t="shared" si="190"/>
        <v>0</v>
      </c>
      <c r="IU130" s="378">
        <f t="shared" si="190"/>
        <v>0</v>
      </c>
      <c r="IV130" s="378">
        <f t="shared" si="190"/>
        <v>0</v>
      </c>
      <c r="IW130" s="378">
        <f t="shared" si="190"/>
        <v>0</v>
      </c>
      <c r="IX130" s="378">
        <f t="shared" si="190"/>
        <v>0</v>
      </c>
      <c r="IY130" s="378">
        <f t="shared" si="190"/>
        <v>0</v>
      </c>
      <c r="IZ130" s="378">
        <f t="shared" si="190"/>
        <v>0</v>
      </c>
      <c r="JA130" s="378">
        <f t="shared" si="190"/>
        <v>0</v>
      </c>
      <c r="JB130" s="378">
        <f t="shared" si="190"/>
        <v>0</v>
      </c>
      <c r="JC130" s="378">
        <f t="shared" si="190"/>
        <v>0</v>
      </c>
      <c r="JD130" s="378">
        <f t="shared" si="190"/>
        <v>0</v>
      </c>
      <c r="JE130" s="378">
        <f t="shared" si="190"/>
        <v>0</v>
      </c>
      <c r="JF130" s="378">
        <f t="shared" si="190"/>
        <v>0</v>
      </c>
      <c r="JG130" s="378">
        <f t="shared" si="190"/>
        <v>0</v>
      </c>
      <c r="JH130" s="378">
        <f t="shared" si="190"/>
        <v>0</v>
      </c>
      <c r="JI130" s="378">
        <f t="shared" si="190"/>
        <v>0</v>
      </c>
      <c r="JJ130" s="378">
        <f t="shared" si="190"/>
        <v>0</v>
      </c>
      <c r="JK130" s="378">
        <f t="shared" si="190"/>
        <v>0</v>
      </c>
      <c r="JL130" s="378">
        <f t="shared" si="190"/>
        <v>0</v>
      </c>
      <c r="JM130" s="378">
        <f t="shared" si="190"/>
        <v>0</v>
      </c>
      <c r="JN130" s="378">
        <f t="shared" si="190"/>
        <v>0</v>
      </c>
      <c r="JO130" s="378">
        <f t="shared" si="190"/>
        <v>0</v>
      </c>
      <c r="JP130" s="378">
        <f t="shared" si="190"/>
        <v>0</v>
      </c>
      <c r="JQ130" s="378">
        <f t="shared" si="190"/>
        <v>0</v>
      </c>
      <c r="JR130" s="378">
        <f t="shared" si="190"/>
        <v>0</v>
      </c>
      <c r="JS130" s="378">
        <f t="shared" si="190"/>
        <v>0</v>
      </c>
      <c r="JT130" s="378">
        <f t="shared" si="190"/>
        <v>0</v>
      </c>
      <c r="JU130" s="378">
        <f t="shared" si="190"/>
        <v>0</v>
      </c>
      <c r="JV130" s="378">
        <f t="shared" si="190"/>
        <v>0</v>
      </c>
      <c r="JW130" s="378">
        <f t="shared" si="190"/>
        <v>0</v>
      </c>
      <c r="JX130" s="378">
        <f t="shared" si="190"/>
        <v>0</v>
      </c>
      <c r="JY130" s="378">
        <f t="shared" si="190"/>
        <v>0</v>
      </c>
      <c r="JZ130" s="378">
        <f t="shared" si="190"/>
        <v>0</v>
      </c>
      <c r="KA130" s="378">
        <f t="shared" si="190"/>
        <v>0</v>
      </c>
      <c r="KB130" s="378">
        <f t="shared" si="190"/>
        <v>0</v>
      </c>
      <c r="KC130" s="378">
        <f t="shared" si="190"/>
        <v>0</v>
      </c>
      <c r="KD130" s="378">
        <f t="shared" si="190"/>
        <v>0</v>
      </c>
      <c r="KE130" s="378">
        <f t="shared" si="190"/>
        <v>0</v>
      </c>
      <c r="KF130" s="378">
        <f t="shared" si="190"/>
        <v>0</v>
      </c>
      <c r="KG130" s="378">
        <f t="shared" si="190"/>
        <v>0</v>
      </c>
      <c r="KH130" s="378">
        <f t="shared" si="190"/>
        <v>0</v>
      </c>
      <c r="KI130" s="378">
        <f t="shared" si="190"/>
        <v>0</v>
      </c>
      <c r="KJ130" s="378">
        <f t="shared" si="190"/>
        <v>0</v>
      </c>
      <c r="KK130" s="378">
        <f t="shared" si="190"/>
        <v>0</v>
      </c>
      <c r="KL130" s="378">
        <f t="shared" si="190"/>
        <v>0</v>
      </c>
      <c r="KM130" s="378">
        <f t="shared" si="190"/>
        <v>0</v>
      </c>
      <c r="KN130" s="378">
        <f t="shared" si="190"/>
        <v>0</v>
      </c>
      <c r="KO130" s="378">
        <f t="shared" ref="KO130:MZ130" si="191">ROUND((MAX(KO50:KO52)-MIN(KO50:KO52)),10)</f>
        <v>0</v>
      </c>
      <c r="KP130" s="378">
        <f t="shared" si="191"/>
        <v>0</v>
      </c>
      <c r="KQ130" s="378">
        <f t="shared" si="191"/>
        <v>0</v>
      </c>
      <c r="KR130" s="378">
        <f t="shared" si="191"/>
        <v>0</v>
      </c>
      <c r="KS130" s="378">
        <f t="shared" si="191"/>
        <v>0</v>
      </c>
      <c r="KT130" s="378">
        <f t="shared" si="191"/>
        <v>0</v>
      </c>
      <c r="KU130" s="378">
        <f t="shared" si="191"/>
        <v>0</v>
      </c>
      <c r="KV130" s="378">
        <f t="shared" si="191"/>
        <v>0</v>
      </c>
      <c r="KW130" s="378">
        <f t="shared" si="191"/>
        <v>0</v>
      </c>
      <c r="KX130" s="378">
        <f t="shared" si="191"/>
        <v>0</v>
      </c>
      <c r="KY130" s="378">
        <f t="shared" si="191"/>
        <v>0</v>
      </c>
      <c r="KZ130" s="378">
        <f t="shared" si="191"/>
        <v>0</v>
      </c>
      <c r="LA130" s="378">
        <f t="shared" si="191"/>
        <v>0</v>
      </c>
      <c r="LB130" s="378">
        <f t="shared" si="191"/>
        <v>0</v>
      </c>
      <c r="LC130" s="378">
        <f t="shared" si="191"/>
        <v>0</v>
      </c>
      <c r="LD130" s="378">
        <f t="shared" si="191"/>
        <v>0</v>
      </c>
      <c r="LE130" s="378">
        <f t="shared" si="191"/>
        <v>0</v>
      </c>
      <c r="LF130" s="378">
        <f t="shared" si="191"/>
        <v>0</v>
      </c>
      <c r="LG130" s="378">
        <f t="shared" si="191"/>
        <v>0</v>
      </c>
      <c r="LH130" s="378">
        <f t="shared" si="191"/>
        <v>0</v>
      </c>
      <c r="LI130" s="378">
        <f t="shared" si="191"/>
        <v>0</v>
      </c>
      <c r="LJ130" s="378">
        <f t="shared" si="191"/>
        <v>0</v>
      </c>
      <c r="LK130" s="378">
        <f t="shared" si="191"/>
        <v>0</v>
      </c>
      <c r="LL130" s="378">
        <f t="shared" si="191"/>
        <v>0</v>
      </c>
      <c r="LM130" s="378">
        <f t="shared" si="191"/>
        <v>0</v>
      </c>
      <c r="LN130" s="378">
        <f t="shared" si="191"/>
        <v>0</v>
      </c>
      <c r="LO130" s="378">
        <f t="shared" si="191"/>
        <v>0</v>
      </c>
      <c r="LP130" s="378">
        <f t="shared" si="191"/>
        <v>0</v>
      </c>
      <c r="LQ130" s="378">
        <f t="shared" si="191"/>
        <v>0</v>
      </c>
      <c r="LR130" s="378">
        <f t="shared" si="191"/>
        <v>0</v>
      </c>
      <c r="LS130" s="378">
        <f t="shared" si="191"/>
        <v>0</v>
      </c>
      <c r="LT130" s="378">
        <f t="shared" si="191"/>
        <v>0</v>
      </c>
      <c r="LU130" s="378">
        <f t="shared" si="191"/>
        <v>0</v>
      </c>
      <c r="LV130" s="378">
        <f t="shared" si="191"/>
        <v>0</v>
      </c>
      <c r="LW130" s="378">
        <f t="shared" si="191"/>
        <v>0</v>
      </c>
      <c r="LX130" s="378">
        <f t="shared" si="191"/>
        <v>0</v>
      </c>
      <c r="LY130" s="378">
        <f t="shared" si="191"/>
        <v>0</v>
      </c>
      <c r="LZ130" s="378">
        <f t="shared" si="191"/>
        <v>0</v>
      </c>
      <c r="MA130" s="378">
        <f t="shared" si="191"/>
        <v>0</v>
      </c>
      <c r="MB130" s="378">
        <f t="shared" si="191"/>
        <v>0</v>
      </c>
      <c r="MC130" s="378">
        <f t="shared" si="191"/>
        <v>0</v>
      </c>
      <c r="MD130" s="378">
        <f t="shared" si="191"/>
        <v>0</v>
      </c>
      <c r="ME130" s="378">
        <f t="shared" si="191"/>
        <v>0</v>
      </c>
      <c r="MF130" s="378">
        <f t="shared" si="191"/>
        <v>0</v>
      </c>
      <c r="MG130" s="378">
        <f t="shared" si="191"/>
        <v>0</v>
      </c>
      <c r="MH130" s="378">
        <f t="shared" si="191"/>
        <v>0</v>
      </c>
      <c r="MI130" s="378">
        <f t="shared" si="191"/>
        <v>0</v>
      </c>
      <c r="MJ130" s="378">
        <f t="shared" si="191"/>
        <v>0</v>
      </c>
      <c r="MK130" s="378">
        <f t="shared" si="191"/>
        <v>0</v>
      </c>
      <c r="ML130" s="378">
        <f t="shared" si="191"/>
        <v>0</v>
      </c>
      <c r="MM130" s="378">
        <f t="shared" si="191"/>
        <v>0</v>
      </c>
      <c r="MN130" s="378">
        <f t="shared" si="191"/>
        <v>0</v>
      </c>
      <c r="MO130" s="378">
        <f t="shared" si="191"/>
        <v>0</v>
      </c>
      <c r="MP130" s="378">
        <f t="shared" si="191"/>
        <v>0</v>
      </c>
      <c r="MQ130" s="378">
        <f t="shared" si="191"/>
        <v>0</v>
      </c>
      <c r="MR130" s="378">
        <f t="shared" si="191"/>
        <v>0</v>
      </c>
      <c r="MS130" s="378">
        <f t="shared" si="191"/>
        <v>0</v>
      </c>
      <c r="MT130" s="378">
        <f t="shared" si="191"/>
        <v>0</v>
      </c>
      <c r="MU130" s="378">
        <f t="shared" si="191"/>
        <v>0</v>
      </c>
      <c r="MV130" s="378">
        <f t="shared" si="191"/>
        <v>0</v>
      </c>
      <c r="MW130" s="378">
        <f t="shared" si="191"/>
        <v>0</v>
      </c>
      <c r="MX130" s="378">
        <f t="shared" si="191"/>
        <v>0</v>
      </c>
      <c r="MY130" s="378">
        <f t="shared" si="191"/>
        <v>0</v>
      </c>
      <c r="MZ130" s="378">
        <f t="shared" si="191"/>
        <v>0</v>
      </c>
      <c r="NA130" s="378">
        <f t="shared" ref="NA130:PL130" si="192">ROUND((MAX(NA50:NA52)-MIN(NA50:NA52)),10)</f>
        <v>0</v>
      </c>
      <c r="NB130" s="378">
        <f t="shared" si="192"/>
        <v>0</v>
      </c>
      <c r="NC130" s="378">
        <f t="shared" si="192"/>
        <v>0</v>
      </c>
      <c r="ND130" s="378">
        <f t="shared" si="192"/>
        <v>0</v>
      </c>
      <c r="NE130" s="378">
        <f t="shared" si="192"/>
        <v>0</v>
      </c>
      <c r="NF130" s="378">
        <f t="shared" si="192"/>
        <v>0</v>
      </c>
      <c r="NG130" s="378">
        <f t="shared" si="192"/>
        <v>0</v>
      </c>
      <c r="NH130" s="378">
        <f t="shared" si="192"/>
        <v>0</v>
      </c>
      <c r="NI130" s="378">
        <f t="shared" si="192"/>
        <v>0</v>
      </c>
      <c r="NJ130" s="378">
        <f t="shared" si="192"/>
        <v>0</v>
      </c>
      <c r="NK130" s="378">
        <f t="shared" si="192"/>
        <v>0</v>
      </c>
      <c r="NL130" s="378">
        <f t="shared" si="192"/>
        <v>0</v>
      </c>
      <c r="NM130" s="378">
        <f t="shared" si="192"/>
        <v>0</v>
      </c>
      <c r="NN130" s="378">
        <f t="shared" si="192"/>
        <v>0</v>
      </c>
      <c r="NO130" s="378">
        <f t="shared" si="192"/>
        <v>0</v>
      </c>
      <c r="NP130" s="378">
        <f t="shared" si="192"/>
        <v>0</v>
      </c>
      <c r="NQ130" s="378">
        <f t="shared" si="192"/>
        <v>0</v>
      </c>
      <c r="NR130" s="378">
        <f t="shared" si="192"/>
        <v>0</v>
      </c>
      <c r="NS130" s="378">
        <f t="shared" si="192"/>
        <v>0</v>
      </c>
      <c r="NT130" s="378">
        <f t="shared" si="192"/>
        <v>0</v>
      </c>
      <c r="NU130" s="378">
        <f t="shared" si="192"/>
        <v>0</v>
      </c>
      <c r="NV130" s="378">
        <f t="shared" si="192"/>
        <v>0</v>
      </c>
      <c r="NW130" s="378">
        <f t="shared" si="192"/>
        <v>0</v>
      </c>
      <c r="NX130" s="378">
        <f t="shared" si="192"/>
        <v>0</v>
      </c>
      <c r="NY130" s="378">
        <f t="shared" si="192"/>
        <v>0</v>
      </c>
      <c r="NZ130" s="378">
        <f t="shared" si="192"/>
        <v>0</v>
      </c>
      <c r="OA130" s="378">
        <f t="shared" si="192"/>
        <v>0</v>
      </c>
      <c r="OB130" s="378">
        <f t="shared" si="192"/>
        <v>0</v>
      </c>
      <c r="OC130" s="378">
        <f t="shared" si="192"/>
        <v>0</v>
      </c>
      <c r="OD130" s="378">
        <f t="shared" si="192"/>
        <v>0</v>
      </c>
      <c r="OE130" s="378">
        <f t="shared" si="192"/>
        <v>0</v>
      </c>
      <c r="OF130" s="378">
        <f t="shared" si="192"/>
        <v>0</v>
      </c>
      <c r="OG130" s="378">
        <f t="shared" si="192"/>
        <v>0</v>
      </c>
      <c r="OH130" s="378">
        <f t="shared" si="192"/>
        <v>0</v>
      </c>
      <c r="OI130" s="378">
        <f t="shared" si="192"/>
        <v>0</v>
      </c>
      <c r="OJ130" s="378">
        <f t="shared" si="192"/>
        <v>0</v>
      </c>
      <c r="OK130" s="378">
        <f t="shared" si="192"/>
        <v>0</v>
      </c>
      <c r="OL130" s="378">
        <f t="shared" si="192"/>
        <v>0</v>
      </c>
      <c r="OM130" s="378">
        <f t="shared" si="192"/>
        <v>0</v>
      </c>
      <c r="ON130" s="378">
        <f t="shared" si="192"/>
        <v>0</v>
      </c>
      <c r="OO130" s="378">
        <f t="shared" si="192"/>
        <v>0</v>
      </c>
      <c r="OP130" s="378">
        <f t="shared" si="192"/>
        <v>0</v>
      </c>
      <c r="OQ130" s="378">
        <f t="shared" si="192"/>
        <v>0</v>
      </c>
      <c r="OR130" s="378">
        <f t="shared" si="192"/>
        <v>0</v>
      </c>
      <c r="OS130" s="378">
        <f t="shared" si="192"/>
        <v>0</v>
      </c>
      <c r="OT130" s="378">
        <f t="shared" si="192"/>
        <v>0</v>
      </c>
      <c r="OU130" s="378">
        <f t="shared" si="192"/>
        <v>0</v>
      </c>
      <c r="OV130" s="378">
        <f t="shared" si="192"/>
        <v>0</v>
      </c>
      <c r="OW130" s="378">
        <f t="shared" si="192"/>
        <v>0</v>
      </c>
      <c r="OX130" s="378">
        <f t="shared" si="192"/>
        <v>0</v>
      </c>
      <c r="OY130" s="378">
        <f t="shared" si="192"/>
        <v>0</v>
      </c>
      <c r="OZ130" s="378">
        <f t="shared" si="192"/>
        <v>0</v>
      </c>
      <c r="PA130" s="378">
        <f t="shared" si="192"/>
        <v>0</v>
      </c>
      <c r="PB130" s="378">
        <f t="shared" si="192"/>
        <v>0</v>
      </c>
      <c r="PC130" s="378">
        <f t="shared" si="192"/>
        <v>0</v>
      </c>
      <c r="PD130" s="378">
        <f t="shared" si="192"/>
        <v>0</v>
      </c>
      <c r="PE130" s="378">
        <f t="shared" si="192"/>
        <v>0</v>
      </c>
      <c r="PF130" s="378">
        <f t="shared" si="192"/>
        <v>0</v>
      </c>
      <c r="PG130" s="378">
        <f t="shared" si="192"/>
        <v>0</v>
      </c>
      <c r="PH130" s="378">
        <f t="shared" si="192"/>
        <v>0</v>
      </c>
      <c r="PI130" s="378">
        <f t="shared" si="192"/>
        <v>0</v>
      </c>
      <c r="PJ130" s="378">
        <f t="shared" si="192"/>
        <v>0</v>
      </c>
      <c r="PK130" s="378">
        <f t="shared" si="192"/>
        <v>0</v>
      </c>
      <c r="PL130" s="378">
        <f t="shared" si="192"/>
        <v>0</v>
      </c>
      <c r="PM130" s="378">
        <f t="shared" ref="PM130:RX130" si="193">ROUND((MAX(PM50:PM52)-MIN(PM50:PM52)),10)</f>
        <v>0</v>
      </c>
      <c r="PN130" s="378">
        <f t="shared" si="193"/>
        <v>0</v>
      </c>
      <c r="PO130" s="378">
        <f t="shared" si="193"/>
        <v>0</v>
      </c>
      <c r="PP130" s="378">
        <f t="shared" si="193"/>
        <v>0</v>
      </c>
      <c r="PQ130" s="378">
        <f t="shared" si="193"/>
        <v>0</v>
      </c>
      <c r="PR130" s="378">
        <f t="shared" si="193"/>
        <v>0</v>
      </c>
      <c r="PS130" s="378">
        <f t="shared" si="193"/>
        <v>0</v>
      </c>
      <c r="PT130" s="378">
        <f t="shared" si="193"/>
        <v>0</v>
      </c>
      <c r="PU130" s="378">
        <f t="shared" si="193"/>
        <v>0</v>
      </c>
      <c r="PV130" s="378">
        <f t="shared" si="193"/>
        <v>0</v>
      </c>
      <c r="PW130" s="378">
        <f t="shared" si="193"/>
        <v>0</v>
      </c>
      <c r="PX130" s="378">
        <f t="shared" si="193"/>
        <v>0</v>
      </c>
      <c r="PY130" s="378">
        <f t="shared" si="193"/>
        <v>0</v>
      </c>
      <c r="PZ130" s="378">
        <f t="shared" si="193"/>
        <v>0</v>
      </c>
      <c r="QA130" s="378">
        <f t="shared" si="193"/>
        <v>0</v>
      </c>
      <c r="QB130" s="378">
        <f t="shared" si="193"/>
        <v>0</v>
      </c>
      <c r="QC130" s="378">
        <f t="shared" si="193"/>
        <v>0</v>
      </c>
      <c r="QD130" s="378">
        <f t="shared" si="193"/>
        <v>0</v>
      </c>
      <c r="QE130" s="378">
        <f t="shared" si="193"/>
        <v>0</v>
      </c>
      <c r="QF130" s="378">
        <f t="shared" si="193"/>
        <v>0</v>
      </c>
      <c r="QG130" s="378">
        <f t="shared" si="193"/>
        <v>0</v>
      </c>
      <c r="QH130" s="378">
        <f t="shared" si="193"/>
        <v>0</v>
      </c>
      <c r="QI130" s="378">
        <f t="shared" si="193"/>
        <v>0</v>
      </c>
      <c r="QJ130" s="378">
        <f t="shared" si="193"/>
        <v>0</v>
      </c>
      <c r="QK130" s="378">
        <f t="shared" si="193"/>
        <v>0</v>
      </c>
      <c r="QL130" s="378">
        <f t="shared" si="193"/>
        <v>0</v>
      </c>
      <c r="QM130" s="378">
        <f t="shared" si="193"/>
        <v>0</v>
      </c>
      <c r="QN130" s="378">
        <f t="shared" si="193"/>
        <v>0</v>
      </c>
      <c r="QO130" s="378">
        <f t="shared" si="193"/>
        <v>0</v>
      </c>
      <c r="QP130" s="378">
        <f t="shared" si="193"/>
        <v>0</v>
      </c>
      <c r="QQ130" s="378">
        <f t="shared" si="193"/>
        <v>0</v>
      </c>
      <c r="QR130" s="378">
        <f t="shared" si="193"/>
        <v>0</v>
      </c>
      <c r="QS130" s="378">
        <f t="shared" si="193"/>
        <v>0</v>
      </c>
      <c r="QT130" s="378">
        <f t="shared" si="193"/>
        <v>0</v>
      </c>
      <c r="QU130" s="378">
        <f t="shared" si="193"/>
        <v>0</v>
      </c>
      <c r="QV130" s="378">
        <f t="shared" si="193"/>
        <v>0</v>
      </c>
      <c r="QW130" s="378">
        <f t="shared" si="193"/>
        <v>0</v>
      </c>
      <c r="QX130" s="378">
        <f t="shared" si="193"/>
        <v>0</v>
      </c>
      <c r="QY130" s="378">
        <f t="shared" si="193"/>
        <v>0</v>
      </c>
      <c r="QZ130" s="378">
        <f t="shared" si="193"/>
        <v>0</v>
      </c>
      <c r="RA130" s="378">
        <f t="shared" si="193"/>
        <v>0</v>
      </c>
      <c r="RB130" s="378">
        <f t="shared" si="193"/>
        <v>0</v>
      </c>
      <c r="RC130" s="378">
        <f t="shared" si="193"/>
        <v>0</v>
      </c>
      <c r="RD130" s="378">
        <f t="shared" si="193"/>
        <v>0</v>
      </c>
      <c r="RE130" s="378">
        <f t="shared" si="193"/>
        <v>0</v>
      </c>
      <c r="RF130" s="378">
        <f t="shared" si="193"/>
        <v>0</v>
      </c>
      <c r="RG130" s="378">
        <f t="shared" si="193"/>
        <v>0</v>
      </c>
      <c r="RH130" s="378">
        <f t="shared" si="193"/>
        <v>0</v>
      </c>
      <c r="RI130" s="378">
        <f t="shared" si="193"/>
        <v>0</v>
      </c>
      <c r="RJ130" s="378">
        <f t="shared" si="193"/>
        <v>0</v>
      </c>
      <c r="RK130" s="378">
        <f t="shared" si="193"/>
        <v>0</v>
      </c>
      <c r="RL130" s="378">
        <f t="shared" si="193"/>
        <v>0</v>
      </c>
      <c r="RM130" s="378">
        <f t="shared" si="193"/>
        <v>0</v>
      </c>
      <c r="RN130" s="378">
        <f t="shared" si="193"/>
        <v>0</v>
      </c>
      <c r="RO130" s="378">
        <f t="shared" si="193"/>
        <v>0</v>
      </c>
      <c r="RP130" s="378">
        <f t="shared" si="193"/>
        <v>0</v>
      </c>
      <c r="RQ130" s="378">
        <f t="shared" si="193"/>
        <v>0</v>
      </c>
      <c r="RR130" s="378">
        <f t="shared" si="193"/>
        <v>0</v>
      </c>
      <c r="RS130" s="378">
        <f t="shared" si="193"/>
        <v>0</v>
      </c>
      <c r="RT130" s="378">
        <f t="shared" si="193"/>
        <v>0</v>
      </c>
      <c r="RU130" s="378">
        <f t="shared" si="193"/>
        <v>0</v>
      </c>
      <c r="RV130" s="378">
        <f t="shared" si="193"/>
        <v>0</v>
      </c>
      <c r="RW130" s="378">
        <f t="shared" si="193"/>
        <v>0</v>
      </c>
      <c r="RX130" s="378">
        <f t="shared" si="193"/>
        <v>0</v>
      </c>
      <c r="RY130" s="378">
        <f t="shared" ref="RY130:UJ130" si="194">ROUND((MAX(RY50:RY52)-MIN(RY50:RY52)),10)</f>
        <v>0</v>
      </c>
      <c r="RZ130" s="378">
        <f t="shared" si="194"/>
        <v>0</v>
      </c>
      <c r="SA130" s="378">
        <f t="shared" si="194"/>
        <v>0</v>
      </c>
      <c r="SB130" s="378">
        <f t="shared" si="194"/>
        <v>0</v>
      </c>
      <c r="SC130" s="378">
        <f t="shared" si="194"/>
        <v>0</v>
      </c>
      <c r="SD130" s="378">
        <f t="shared" si="194"/>
        <v>0</v>
      </c>
      <c r="SE130" s="378">
        <f t="shared" si="194"/>
        <v>0</v>
      </c>
      <c r="SF130" s="378">
        <f t="shared" si="194"/>
        <v>0</v>
      </c>
      <c r="SG130" s="378">
        <f t="shared" si="194"/>
        <v>0</v>
      </c>
      <c r="SH130" s="378">
        <f t="shared" si="194"/>
        <v>0</v>
      </c>
      <c r="SI130" s="378">
        <f t="shared" si="194"/>
        <v>0</v>
      </c>
      <c r="SJ130" s="378">
        <f t="shared" si="194"/>
        <v>0</v>
      </c>
      <c r="SK130" s="378">
        <f t="shared" si="194"/>
        <v>0</v>
      </c>
      <c r="SL130" s="378">
        <f t="shared" si="194"/>
        <v>0</v>
      </c>
      <c r="SM130" s="378">
        <f t="shared" si="194"/>
        <v>0</v>
      </c>
      <c r="SN130" s="378">
        <f t="shared" si="194"/>
        <v>0</v>
      </c>
      <c r="SO130" s="378">
        <f t="shared" si="194"/>
        <v>0</v>
      </c>
      <c r="SP130" s="378">
        <f t="shared" si="194"/>
        <v>0</v>
      </c>
      <c r="SQ130" s="378">
        <f t="shared" si="194"/>
        <v>0</v>
      </c>
      <c r="SR130" s="378">
        <f t="shared" si="194"/>
        <v>0</v>
      </c>
      <c r="SS130" s="378">
        <f t="shared" si="194"/>
        <v>0</v>
      </c>
      <c r="ST130" s="378">
        <f t="shared" si="194"/>
        <v>0</v>
      </c>
      <c r="SU130" s="378">
        <f t="shared" si="194"/>
        <v>0</v>
      </c>
      <c r="SV130" s="378">
        <f t="shared" si="194"/>
        <v>0</v>
      </c>
      <c r="SW130" s="378">
        <f t="shared" si="194"/>
        <v>0</v>
      </c>
      <c r="SX130" s="378">
        <f t="shared" si="194"/>
        <v>0</v>
      </c>
      <c r="SY130" s="378">
        <f t="shared" si="194"/>
        <v>0</v>
      </c>
      <c r="SZ130" s="378">
        <f t="shared" si="194"/>
        <v>0</v>
      </c>
      <c r="TA130" s="378">
        <f t="shared" si="194"/>
        <v>0</v>
      </c>
      <c r="TB130" s="378">
        <f t="shared" si="194"/>
        <v>0</v>
      </c>
      <c r="TC130" s="378">
        <f t="shared" si="194"/>
        <v>0</v>
      </c>
      <c r="TD130" s="378">
        <f t="shared" si="194"/>
        <v>0</v>
      </c>
      <c r="TE130" s="378">
        <f t="shared" si="194"/>
        <v>0</v>
      </c>
      <c r="TF130" s="378">
        <f t="shared" si="194"/>
        <v>0</v>
      </c>
      <c r="TG130" s="378">
        <f t="shared" si="194"/>
        <v>0</v>
      </c>
      <c r="TH130" s="378">
        <f t="shared" si="194"/>
        <v>0</v>
      </c>
      <c r="TI130" s="378">
        <f t="shared" si="194"/>
        <v>0</v>
      </c>
      <c r="TJ130" s="378">
        <f t="shared" si="194"/>
        <v>0</v>
      </c>
      <c r="TK130" s="378">
        <f t="shared" si="194"/>
        <v>0</v>
      </c>
      <c r="TL130" s="378">
        <f t="shared" si="194"/>
        <v>0</v>
      </c>
      <c r="TM130" s="378">
        <f t="shared" si="194"/>
        <v>0</v>
      </c>
      <c r="TN130" s="378">
        <f t="shared" si="194"/>
        <v>0</v>
      </c>
      <c r="TO130" s="378">
        <f t="shared" si="194"/>
        <v>0</v>
      </c>
      <c r="TP130" s="378">
        <f t="shared" si="194"/>
        <v>0</v>
      </c>
      <c r="TQ130" s="378">
        <f t="shared" si="194"/>
        <v>0</v>
      </c>
      <c r="TR130" s="378">
        <f t="shared" si="194"/>
        <v>0</v>
      </c>
      <c r="TS130" s="378">
        <f t="shared" si="194"/>
        <v>0</v>
      </c>
      <c r="TT130" s="378">
        <f t="shared" si="194"/>
        <v>0</v>
      </c>
      <c r="TU130" s="378">
        <f t="shared" si="194"/>
        <v>0</v>
      </c>
      <c r="TV130" s="378">
        <f t="shared" si="194"/>
        <v>0</v>
      </c>
      <c r="TW130" s="378">
        <f t="shared" si="194"/>
        <v>0</v>
      </c>
      <c r="TX130" s="378">
        <f t="shared" si="194"/>
        <v>0</v>
      </c>
      <c r="TY130" s="378">
        <f t="shared" si="194"/>
        <v>0</v>
      </c>
      <c r="TZ130" s="378">
        <f t="shared" si="194"/>
        <v>0</v>
      </c>
      <c r="UA130" s="378">
        <f t="shared" si="194"/>
        <v>0</v>
      </c>
      <c r="UB130" s="378">
        <f t="shared" si="194"/>
        <v>0</v>
      </c>
      <c r="UC130" s="378">
        <f t="shared" si="194"/>
        <v>0</v>
      </c>
      <c r="UD130" s="378">
        <f t="shared" si="194"/>
        <v>0</v>
      </c>
      <c r="UE130" s="378">
        <f t="shared" si="194"/>
        <v>0</v>
      </c>
      <c r="UF130" s="378">
        <f t="shared" si="194"/>
        <v>0</v>
      </c>
      <c r="UG130" s="378">
        <f t="shared" si="194"/>
        <v>0</v>
      </c>
      <c r="UH130" s="378">
        <f t="shared" si="194"/>
        <v>0</v>
      </c>
      <c r="UI130" s="378">
        <f t="shared" si="194"/>
        <v>0</v>
      </c>
      <c r="UJ130" s="378">
        <f t="shared" si="194"/>
        <v>0</v>
      </c>
      <c r="UK130" s="378">
        <f t="shared" ref="UK130:WI130" si="195">ROUND((MAX(UK50:UK52)-MIN(UK50:UK52)),10)</f>
        <v>0</v>
      </c>
      <c r="UL130" s="378">
        <f t="shared" si="195"/>
        <v>0</v>
      </c>
      <c r="UM130" s="378">
        <f t="shared" si="195"/>
        <v>0</v>
      </c>
      <c r="UN130" s="378">
        <f t="shared" si="195"/>
        <v>0</v>
      </c>
      <c r="UO130" s="378">
        <f t="shared" si="195"/>
        <v>0</v>
      </c>
      <c r="UP130" s="378">
        <f t="shared" si="195"/>
        <v>0</v>
      </c>
      <c r="UQ130" s="378">
        <f t="shared" si="195"/>
        <v>0</v>
      </c>
      <c r="UR130" s="378">
        <f t="shared" si="195"/>
        <v>0</v>
      </c>
      <c r="US130" s="378">
        <f t="shared" si="195"/>
        <v>0</v>
      </c>
      <c r="UT130" s="378">
        <f t="shared" si="195"/>
        <v>0</v>
      </c>
      <c r="UU130" s="378">
        <f t="shared" si="195"/>
        <v>0</v>
      </c>
      <c r="UV130" s="378">
        <f t="shared" si="195"/>
        <v>0</v>
      </c>
      <c r="UW130" s="378">
        <f t="shared" si="195"/>
        <v>0</v>
      </c>
      <c r="UX130" s="378">
        <f t="shared" si="195"/>
        <v>0</v>
      </c>
      <c r="UY130" s="378">
        <f t="shared" si="195"/>
        <v>0</v>
      </c>
      <c r="UZ130" s="378">
        <f t="shared" si="195"/>
        <v>0</v>
      </c>
      <c r="VA130" s="378">
        <f t="shared" si="195"/>
        <v>0</v>
      </c>
      <c r="VB130" s="378">
        <f t="shared" si="195"/>
        <v>0</v>
      </c>
      <c r="VC130" s="378">
        <f t="shared" si="195"/>
        <v>0</v>
      </c>
      <c r="VD130" s="378">
        <f t="shared" si="195"/>
        <v>0</v>
      </c>
      <c r="VE130" s="378">
        <f t="shared" si="195"/>
        <v>0</v>
      </c>
      <c r="VF130" s="378">
        <f t="shared" si="195"/>
        <v>0</v>
      </c>
      <c r="VG130" s="378">
        <f t="shared" si="195"/>
        <v>0</v>
      </c>
      <c r="VH130" s="378">
        <f t="shared" si="195"/>
        <v>0</v>
      </c>
      <c r="VI130" s="378">
        <f t="shared" si="195"/>
        <v>0</v>
      </c>
      <c r="VJ130" s="378">
        <f t="shared" si="195"/>
        <v>0</v>
      </c>
      <c r="VK130" s="378">
        <f t="shared" si="195"/>
        <v>0</v>
      </c>
      <c r="VL130" s="378">
        <f t="shared" si="195"/>
        <v>0</v>
      </c>
      <c r="VM130" s="378">
        <f t="shared" si="195"/>
        <v>0</v>
      </c>
      <c r="VN130" s="378">
        <f t="shared" si="195"/>
        <v>0</v>
      </c>
      <c r="VO130" s="378">
        <f t="shared" si="195"/>
        <v>0</v>
      </c>
      <c r="VP130" s="378">
        <f t="shared" si="195"/>
        <v>0</v>
      </c>
      <c r="VQ130" s="378">
        <f t="shared" si="195"/>
        <v>0</v>
      </c>
      <c r="VR130" s="378">
        <f t="shared" si="195"/>
        <v>0</v>
      </c>
      <c r="VS130" s="378">
        <f t="shared" si="195"/>
        <v>0</v>
      </c>
      <c r="VT130" s="378">
        <f t="shared" si="195"/>
        <v>0</v>
      </c>
      <c r="VU130" s="378">
        <f t="shared" si="195"/>
        <v>0</v>
      </c>
      <c r="VV130" s="378">
        <f t="shared" si="195"/>
        <v>0</v>
      </c>
      <c r="VW130" s="378">
        <f t="shared" si="195"/>
        <v>0</v>
      </c>
      <c r="VX130" s="378">
        <f t="shared" si="195"/>
        <v>0</v>
      </c>
      <c r="VY130" s="378">
        <f t="shared" si="195"/>
        <v>0</v>
      </c>
      <c r="VZ130" s="378">
        <f t="shared" si="195"/>
        <v>0</v>
      </c>
      <c r="WA130" s="378">
        <f t="shared" si="195"/>
        <v>0</v>
      </c>
      <c r="WB130" s="378">
        <f t="shared" si="195"/>
        <v>0</v>
      </c>
      <c r="WC130" s="378">
        <f t="shared" si="195"/>
        <v>0</v>
      </c>
      <c r="WD130" s="378">
        <f t="shared" si="195"/>
        <v>0</v>
      </c>
      <c r="WE130" s="378">
        <f t="shared" si="195"/>
        <v>0</v>
      </c>
      <c r="WF130" s="378">
        <f t="shared" si="195"/>
        <v>0</v>
      </c>
      <c r="WG130" s="378">
        <f t="shared" si="195"/>
        <v>0</v>
      </c>
      <c r="WH130" s="378">
        <f t="shared" si="195"/>
        <v>0</v>
      </c>
      <c r="WI130" s="378">
        <f t="shared" si="195"/>
        <v>0</v>
      </c>
    </row>
    <row r="131" spans="1:607">
      <c r="A131" s="348"/>
      <c r="B131" s="360" t="s">
        <v>863</v>
      </c>
      <c r="C131" s="348"/>
      <c r="D131" s="348"/>
      <c r="E131" s="348"/>
      <c r="F131" s="348"/>
      <c r="G131" s="361" t="str">
        <f t="shared" si="2"/>
        <v/>
      </c>
      <c r="H131" s="361" t="str">
        <f t="shared" si="3"/>
        <v/>
      </c>
      <c r="I131" s="397"/>
      <c r="J131" s="348"/>
      <c r="K131" s="348"/>
      <c r="L131" s="348"/>
      <c r="M131" s="348"/>
      <c r="N131" s="400"/>
      <c r="O131" s="400"/>
      <c r="P131" s="400"/>
      <c r="Q131" s="400"/>
      <c r="R131" s="400"/>
      <c r="S131" s="400"/>
      <c r="T131" s="400"/>
      <c r="U131" s="400"/>
      <c r="V131" s="400"/>
      <c r="W131" s="400"/>
      <c r="X131" s="400"/>
      <c r="Y131" s="400"/>
      <c r="Z131" s="400"/>
      <c r="AA131" s="400"/>
      <c r="AB131" s="400"/>
      <c r="AC131" s="400"/>
      <c r="AD131" s="400"/>
      <c r="AE131" s="400"/>
      <c r="AF131" s="400"/>
      <c r="AG131" s="400"/>
      <c r="AH131" s="400"/>
      <c r="AI131" s="400"/>
      <c r="AJ131" s="400"/>
      <c r="AK131" s="400"/>
      <c r="AL131" s="400"/>
      <c r="AM131" s="400"/>
      <c r="AN131" s="400"/>
      <c r="AO131" s="400"/>
      <c r="AP131" s="400"/>
      <c r="AQ131" s="400"/>
      <c r="AR131" s="400"/>
      <c r="AS131" s="400"/>
      <c r="AT131" s="400"/>
      <c r="AU131" s="400"/>
      <c r="AV131" s="400"/>
      <c r="AW131" s="400"/>
      <c r="AX131" s="400"/>
      <c r="AY131" s="400"/>
      <c r="AZ131" s="400"/>
      <c r="BA131" s="400"/>
      <c r="BB131" s="400"/>
      <c r="BC131" s="400"/>
      <c r="BD131" s="400"/>
      <c r="BE131" s="400"/>
      <c r="BF131" s="400"/>
      <c r="BG131" s="400"/>
      <c r="BH131" s="400"/>
      <c r="BI131" s="400"/>
      <c r="BJ131" s="400"/>
      <c r="BK131" s="400"/>
      <c r="BL131" s="400"/>
      <c r="BM131" s="400"/>
      <c r="BN131" s="400"/>
      <c r="BO131" s="400"/>
      <c r="BP131" s="400"/>
      <c r="BQ131" s="400"/>
      <c r="BR131" s="400"/>
      <c r="BS131" s="400"/>
      <c r="BT131" s="400"/>
      <c r="BU131" s="400"/>
      <c r="BV131" s="400"/>
      <c r="BW131" s="400"/>
      <c r="BX131" s="400"/>
      <c r="BY131" s="400"/>
      <c r="BZ131" s="400"/>
      <c r="CA131" s="400"/>
      <c r="CB131" s="400"/>
      <c r="CC131" s="400"/>
      <c r="CD131" s="400"/>
      <c r="CE131" s="400"/>
      <c r="CF131" s="400"/>
      <c r="CG131" s="400"/>
      <c r="CH131" s="400"/>
      <c r="CI131" s="400"/>
      <c r="CJ131" s="400"/>
      <c r="CK131" s="400"/>
      <c r="CL131" s="400"/>
      <c r="CM131" s="400"/>
      <c r="CN131" s="400"/>
      <c r="CO131" s="400"/>
      <c r="CP131" s="400"/>
      <c r="CQ131" s="400"/>
      <c r="CR131" s="400"/>
      <c r="CS131" s="400"/>
      <c r="CT131" s="400"/>
      <c r="CU131" s="400"/>
      <c r="CV131" s="400"/>
      <c r="CW131" s="400"/>
      <c r="CX131" s="400"/>
      <c r="CY131" s="400"/>
      <c r="CZ131" s="362"/>
      <c r="DA131" s="900"/>
      <c r="DB131" s="899" t="s">
        <v>1294</v>
      </c>
      <c r="DC131" s="899"/>
      <c r="DD131" s="378">
        <f>ROUND((MAX(DD59:DD61)-MIN(DD59:DD61)),10)</f>
        <v>0</v>
      </c>
      <c r="DE131" s="378">
        <f t="shared" ref="DE131:FP131" si="196">ROUND((MAX(DE59:DE61)-MIN(DE59:DE61)),10)</f>
        <v>0</v>
      </c>
      <c r="DF131" s="378">
        <f t="shared" si="196"/>
        <v>0</v>
      </c>
      <c r="DG131" s="378">
        <f t="shared" si="196"/>
        <v>0</v>
      </c>
      <c r="DH131" s="378">
        <f t="shared" si="196"/>
        <v>0</v>
      </c>
      <c r="DI131" s="378">
        <f t="shared" si="196"/>
        <v>0</v>
      </c>
      <c r="DJ131" s="378">
        <f t="shared" si="196"/>
        <v>0</v>
      </c>
      <c r="DK131" s="378">
        <f t="shared" si="196"/>
        <v>0</v>
      </c>
      <c r="DL131" s="378">
        <f t="shared" si="196"/>
        <v>0</v>
      </c>
      <c r="DM131" s="378">
        <f t="shared" si="196"/>
        <v>0</v>
      </c>
      <c r="DN131" s="378">
        <f t="shared" si="196"/>
        <v>0</v>
      </c>
      <c r="DO131" s="378">
        <f t="shared" si="196"/>
        <v>0</v>
      </c>
      <c r="DP131" s="378">
        <f t="shared" si="196"/>
        <v>0</v>
      </c>
      <c r="DQ131" s="378">
        <f t="shared" si="196"/>
        <v>0</v>
      </c>
      <c r="DR131" s="378">
        <f t="shared" si="196"/>
        <v>0</v>
      </c>
      <c r="DS131" s="378">
        <f t="shared" si="196"/>
        <v>0</v>
      </c>
      <c r="DT131" s="378">
        <f t="shared" si="196"/>
        <v>0</v>
      </c>
      <c r="DU131" s="378">
        <f t="shared" si="196"/>
        <v>0</v>
      </c>
      <c r="DV131" s="378">
        <f t="shared" si="196"/>
        <v>0</v>
      </c>
      <c r="DW131" s="378">
        <f t="shared" si="196"/>
        <v>0</v>
      </c>
      <c r="DX131" s="378">
        <f t="shared" si="196"/>
        <v>0</v>
      </c>
      <c r="DY131" s="378">
        <f t="shared" si="196"/>
        <v>0</v>
      </c>
      <c r="DZ131" s="378">
        <f t="shared" si="196"/>
        <v>0</v>
      </c>
      <c r="EA131" s="378">
        <f t="shared" si="196"/>
        <v>0</v>
      </c>
      <c r="EB131" s="378">
        <f t="shared" si="196"/>
        <v>0</v>
      </c>
      <c r="EC131" s="378">
        <f t="shared" si="196"/>
        <v>0</v>
      </c>
      <c r="ED131" s="378">
        <f t="shared" si="196"/>
        <v>0</v>
      </c>
      <c r="EE131" s="378">
        <f t="shared" si="196"/>
        <v>0</v>
      </c>
      <c r="EF131" s="378">
        <f t="shared" si="196"/>
        <v>0</v>
      </c>
      <c r="EG131" s="378">
        <f t="shared" si="196"/>
        <v>0</v>
      </c>
      <c r="EH131" s="378">
        <f t="shared" si="196"/>
        <v>0</v>
      </c>
      <c r="EI131" s="378">
        <f t="shared" si="196"/>
        <v>0</v>
      </c>
      <c r="EJ131" s="378">
        <f t="shared" si="196"/>
        <v>0</v>
      </c>
      <c r="EK131" s="378">
        <f t="shared" si="196"/>
        <v>0</v>
      </c>
      <c r="EL131" s="378">
        <f t="shared" si="196"/>
        <v>0</v>
      </c>
      <c r="EM131" s="378">
        <f t="shared" si="196"/>
        <v>0</v>
      </c>
      <c r="EN131" s="378">
        <f t="shared" si="196"/>
        <v>0</v>
      </c>
      <c r="EO131" s="378">
        <f t="shared" si="196"/>
        <v>0</v>
      </c>
      <c r="EP131" s="378">
        <f t="shared" si="196"/>
        <v>0</v>
      </c>
      <c r="EQ131" s="378">
        <f t="shared" si="196"/>
        <v>0</v>
      </c>
      <c r="ER131" s="378">
        <f t="shared" si="196"/>
        <v>0</v>
      </c>
      <c r="ES131" s="378">
        <f t="shared" si="196"/>
        <v>0</v>
      </c>
      <c r="ET131" s="378">
        <f t="shared" si="196"/>
        <v>0</v>
      </c>
      <c r="EU131" s="378">
        <f t="shared" si="196"/>
        <v>0</v>
      </c>
      <c r="EV131" s="378">
        <f t="shared" si="196"/>
        <v>0</v>
      </c>
      <c r="EW131" s="378">
        <f t="shared" si="196"/>
        <v>0</v>
      </c>
      <c r="EX131" s="378">
        <f t="shared" si="196"/>
        <v>0</v>
      </c>
      <c r="EY131" s="378">
        <f t="shared" si="196"/>
        <v>0</v>
      </c>
      <c r="EZ131" s="378">
        <f t="shared" si="196"/>
        <v>0</v>
      </c>
      <c r="FA131" s="378">
        <f t="shared" si="196"/>
        <v>0</v>
      </c>
      <c r="FB131" s="378">
        <f t="shared" si="196"/>
        <v>0</v>
      </c>
      <c r="FC131" s="378">
        <f t="shared" si="196"/>
        <v>0</v>
      </c>
      <c r="FD131" s="378">
        <f t="shared" si="196"/>
        <v>0</v>
      </c>
      <c r="FE131" s="378">
        <f t="shared" si="196"/>
        <v>0</v>
      </c>
      <c r="FF131" s="378">
        <f t="shared" si="196"/>
        <v>0</v>
      </c>
      <c r="FG131" s="378">
        <f t="shared" si="196"/>
        <v>0</v>
      </c>
      <c r="FH131" s="378">
        <f t="shared" si="196"/>
        <v>0</v>
      </c>
      <c r="FI131" s="378">
        <f t="shared" si="196"/>
        <v>0</v>
      </c>
      <c r="FJ131" s="378">
        <f t="shared" si="196"/>
        <v>0</v>
      </c>
      <c r="FK131" s="378">
        <f t="shared" si="196"/>
        <v>0</v>
      </c>
      <c r="FL131" s="378">
        <f t="shared" si="196"/>
        <v>0</v>
      </c>
      <c r="FM131" s="378">
        <f t="shared" si="196"/>
        <v>0</v>
      </c>
      <c r="FN131" s="378">
        <f t="shared" si="196"/>
        <v>0</v>
      </c>
      <c r="FO131" s="378">
        <f t="shared" si="196"/>
        <v>0</v>
      </c>
      <c r="FP131" s="378">
        <f t="shared" si="196"/>
        <v>0</v>
      </c>
      <c r="FQ131" s="378">
        <f t="shared" ref="FQ131:IB131" si="197">ROUND((MAX(FQ59:FQ61)-MIN(FQ59:FQ61)),10)</f>
        <v>0</v>
      </c>
      <c r="FR131" s="378">
        <f t="shared" si="197"/>
        <v>0</v>
      </c>
      <c r="FS131" s="378">
        <f t="shared" si="197"/>
        <v>0</v>
      </c>
      <c r="FT131" s="378">
        <f t="shared" si="197"/>
        <v>0</v>
      </c>
      <c r="FU131" s="378">
        <f t="shared" si="197"/>
        <v>0</v>
      </c>
      <c r="FV131" s="378">
        <f t="shared" si="197"/>
        <v>0</v>
      </c>
      <c r="FW131" s="378">
        <f t="shared" si="197"/>
        <v>0</v>
      </c>
      <c r="FX131" s="378">
        <f t="shared" si="197"/>
        <v>0</v>
      </c>
      <c r="FY131" s="378">
        <f t="shared" si="197"/>
        <v>0</v>
      </c>
      <c r="FZ131" s="378">
        <f t="shared" si="197"/>
        <v>0</v>
      </c>
      <c r="GA131" s="378">
        <f t="shared" si="197"/>
        <v>0</v>
      </c>
      <c r="GB131" s="378">
        <f t="shared" si="197"/>
        <v>0</v>
      </c>
      <c r="GC131" s="378">
        <f t="shared" si="197"/>
        <v>0</v>
      </c>
      <c r="GD131" s="378">
        <f t="shared" si="197"/>
        <v>0</v>
      </c>
      <c r="GE131" s="378">
        <f t="shared" si="197"/>
        <v>0</v>
      </c>
      <c r="GF131" s="378">
        <f t="shared" si="197"/>
        <v>0</v>
      </c>
      <c r="GG131" s="378">
        <f t="shared" si="197"/>
        <v>0</v>
      </c>
      <c r="GH131" s="378">
        <f t="shared" si="197"/>
        <v>0</v>
      </c>
      <c r="GI131" s="378">
        <f t="shared" si="197"/>
        <v>0</v>
      </c>
      <c r="GJ131" s="378">
        <f t="shared" si="197"/>
        <v>0</v>
      </c>
      <c r="GK131" s="378">
        <f t="shared" si="197"/>
        <v>0</v>
      </c>
      <c r="GL131" s="378">
        <f t="shared" si="197"/>
        <v>0</v>
      </c>
      <c r="GM131" s="378">
        <f t="shared" si="197"/>
        <v>0</v>
      </c>
      <c r="GN131" s="378">
        <f t="shared" si="197"/>
        <v>0</v>
      </c>
      <c r="GO131" s="378">
        <f t="shared" si="197"/>
        <v>0</v>
      </c>
      <c r="GP131" s="378">
        <f t="shared" si="197"/>
        <v>0</v>
      </c>
      <c r="GQ131" s="378">
        <f t="shared" si="197"/>
        <v>0</v>
      </c>
      <c r="GR131" s="378">
        <f t="shared" si="197"/>
        <v>0</v>
      </c>
      <c r="GS131" s="378">
        <f t="shared" si="197"/>
        <v>0</v>
      </c>
      <c r="GT131" s="378">
        <f t="shared" si="197"/>
        <v>0</v>
      </c>
      <c r="GU131" s="378">
        <f t="shared" si="197"/>
        <v>0</v>
      </c>
      <c r="GV131" s="378">
        <f t="shared" si="197"/>
        <v>0</v>
      </c>
      <c r="GW131" s="378">
        <f t="shared" si="197"/>
        <v>0</v>
      </c>
      <c r="GX131" s="378">
        <f t="shared" si="197"/>
        <v>0</v>
      </c>
      <c r="GY131" s="378">
        <f t="shared" si="197"/>
        <v>0</v>
      </c>
      <c r="GZ131" s="378">
        <f t="shared" si="197"/>
        <v>0</v>
      </c>
      <c r="HA131" s="378">
        <f t="shared" si="197"/>
        <v>0</v>
      </c>
      <c r="HB131" s="378">
        <f t="shared" si="197"/>
        <v>0</v>
      </c>
      <c r="HC131" s="378">
        <f t="shared" si="197"/>
        <v>0</v>
      </c>
      <c r="HD131" s="378">
        <f t="shared" si="197"/>
        <v>0</v>
      </c>
      <c r="HE131" s="378">
        <f t="shared" si="197"/>
        <v>0</v>
      </c>
      <c r="HF131" s="378">
        <f t="shared" si="197"/>
        <v>0</v>
      </c>
      <c r="HG131" s="378">
        <f t="shared" si="197"/>
        <v>0</v>
      </c>
      <c r="HH131" s="378">
        <f t="shared" si="197"/>
        <v>0</v>
      </c>
      <c r="HI131" s="378">
        <f t="shared" si="197"/>
        <v>0</v>
      </c>
      <c r="HJ131" s="378">
        <f t="shared" si="197"/>
        <v>0</v>
      </c>
      <c r="HK131" s="378">
        <f t="shared" si="197"/>
        <v>0</v>
      </c>
      <c r="HL131" s="378">
        <f t="shared" si="197"/>
        <v>0</v>
      </c>
      <c r="HM131" s="378">
        <f t="shared" si="197"/>
        <v>0</v>
      </c>
      <c r="HN131" s="378">
        <f t="shared" si="197"/>
        <v>0</v>
      </c>
      <c r="HO131" s="378">
        <f t="shared" si="197"/>
        <v>0</v>
      </c>
      <c r="HP131" s="378">
        <f t="shared" si="197"/>
        <v>0</v>
      </c>
      <c r="HQ131" s="378">
        <f t="shared" si="197"/>
        <v>0</v>
      </c>
      <c r="HR131" s="378">
        <f t="shared" si="197"/>
        <v>0</v>
      </c>
      <c r="HS131" s="378">
        <f t="shared" si="197"/>
        <v>0</v>
      </c>
      <c r="HT131" s="378">
        <f t="shared" si="197"/>
        <v>0</v>
      </c>
      <c r="HU131" s="378">
        <f t="shared" si="197"/>
        <v>0</v>
      </c>
      <c r="HV131" s="378">
        <f t="shared" si="197"/>
        <v>0</v>
      </c>
      <c r="HW131" s="378">
        <f t="shared" si="197"/>
        <v>0</v>
      </c>
      <c r="HX131" s="378">
        <f t="shared" si="197"/>
        <v>0</v>
      </c>
      <c r="HY131" s="378">
        <f t="shared" si="197"/>
        <v>0</v>
      </c>
      <c r="HZ131" s="378">
        <f t="shared" si="197"/>
        <v>0</v>
      </c>
      <c r="IA131" s="378">
        <f t="shared" si="197"/>
        <v>0</v>
      </c>
      <c r="IB131" s="378">
        <f t="shared" si="197"/>
        <v>0</v>
      </c>
      <c r="IC131" s="378">
        <f t="shared" ref="IC131:KN131" si="198">ROUND((MAX(IC59:IC61)-MIN(IC59:IC61)),10)</f>
        <v>0</v>
      </c>
      <c r="ID131" s="378">
        <f t="shared" si="198"/>
        <v>0</v>
      </c>
      <c r="IE131" s="378">
        <f t="shared" si="198"/>
        <v>0</v>
      </c>
      <c r="IF131" s="378">
        <f t="shared" si="198"/>
        <v>0</v>
      </c>
      <c r="IG131" s="378">
        <f t="shared" si="198"/>
        <v>0</v>
      </c>
      <c r="IH131" s="378">
        <f t="shared" si="198"/>
        <v>0</v>
      </c>
      <c r="II131" s="378">
        <f t="shared" si="198"/>
        <v>0</v>
      </c>
      <c r="IJ131" s="378">
        <f t="shared" si="198"/>
        <v>0</v>
      </c>
      <c r="IK131" s="378">
        <f t="shared" si="198"/>
        <v>0</v>
      </c>
      <c r="IL131" s="378">
        <f t="shared" si="198"/>
        <v>0</v>
      </c>
      <c r="IM131" s="378">
        <f t="shared" si="198"/>
        <v>0</v>
      </c>
      <c r="IN131" s="378">
        <f t="shared" si="198"/>
        <v>0</v>
      </c>
      <c r="IO131" s="378">
        <f t="shared" si="198"/>
        <v>0</v>
      </c>
      <c r="IP131" s="378">
        <f t="shared" si="198"/>
        <v>0</v>
      </c>
      <c r="IQ131" s="378">
        <f t="shared" si="198"/>
        <v>0</v>
      </c>
      <c r="IR131" s="378">
        <f t="shared" si="198"/>
        <v>0</v>
      </c>
      <c r="IS131" s="378">
        <f t="shared" si="198"/>
        <v>0</v>
      </c>
      <c r="IT131" s="378">
        <f t="shared" si="198"/>
        <v>0</v>
      </c>
      <c r="IU131" s="378">
        <f t="shared" si="198"/>
        <v>0</v>
      </c>
      <c r="IV131" s="378">
        <f t="shared" si="198"/>
        <v>0</v>
      </c>
      <c r="IW131" s="378">
        <f t="shared" si="198"/>
        <v>0</v>
      </c>
      <c r="IX131" s="378">
        <f t="shared" si="198"/>
        <v>0</v>
      </c>
      <c r="IY131" s="378">
        <f t="shared" si="198"/>
        <v>0</v>
      </c>
      <c r="IZ131" s="378">
        <f t="shared" si="198"/>
        <v>0</v>
      </c>
      <c r="JA131" s="378">
        <f t="shared" si="198"/>
        <v>0</v>
      </c>
      <c r="JB131" s="378">
        <f t="shared" si="198"/>
        <v>0</v>
      </c>
      <c r="JC131" s="378">
        <f t="shared" si="198"/>
        <v>0</v>
      </c>
      <c r="JD131" s="378">
        <f t="shared" si="198"/>
        <v>0</v>
      </c>
      <c r="JE131" s="378">
        <f t="shared" si="198"/>
        <v>0</v>
      </c>
      <c r="JF131" s="378">
        <f t="shared" si="198"/>
        <v>0</v>
      </c>
      <c r="JG131" s="378">
        <f t="shared" si="198"/>
        <v>0</v>
      </c>
      <c r="JH131" s="378">
        <f t="shared" si="198"/>
        <v>0</v>
      </c>
      <c r="JI131" s="378">
        <f t="shared" si="198"/>
        <v>0</v>
      </c>
      <c r="JJ131" s="378">
        <f t="shared" si="198"/>
        <v>0</v>
      </c>
      <c r="JK131" s="378">
        <f t="shared" si="198"/>
        <v>0</v>
      </c>
      <c r="JL131" s="378">
        <f t="shared" si="198"/>
        <v>0</v>
      </c>
      <c r="JM131" s="378">
        <f t="shared" si="198"/>
        <v>0</v>
      </c>
      <c r="JN131" s="378">
        <f t="shared" si="198"/>
        <v>0</v>
      </c>
      <c r="JO131" s="378">
        <f t="shared" si="198"/>
        <v>0</v>
      </c>
      <c r="JP131" s="378">
        <f t="shared" si="198"/>
        <v>0</v>
      </c>
      <c r="JQ131" s="378">
        <f t="shared" si="198"/>
        <v>0</v>
      </c>
      <c r="JR131" s="378">
        <f t="shared" si="198"/>
        <v>0</v>
      </c>
      <c r="JS131" s="378">
        <f t="shared" si="198"/>
        <v>0</v>
      </c>
      <c r="JT131" s="378">
        <f t="shared" si="198"/>
        <v>0</v>
      </c>
      <c r="JU131" s="378">
        <f t="shared" si="198"/>
        <v>0</v>
      </c>
      <c r="JV131" s="378">
        <f t="shared" si="198"/>
        <v>0</v>
      </c>
      <c r="JW131" s="378">
        <f t="shared" si="198"/>
        <v>0</v>
      </c>
      <c r="JX131" s="378">
        <f t="shared" si="198"/>
        <v>0</v>
      </c>
      <c r="JY131" s="378">
        <f t="shared" si="198"/>
        <v>0</v>
      </c>
      <c r="JZ131" s="378">
        <f t="shared" si="198"/>
        <v>0</v>
      </c>
      <c r="KA131" s="378">
        <f t="shared" si="198"/>
        <v>0</v>
      </c>
      <c r="KB131" s="378">
        <f t="shared" si="198"/>
        <v>0</v>
      </c>
      <c r="KC131" s="378">
        <f t="shared" si="198"/>
        <v>0</v>
      </c>
      <c r="KD131" s="378">
        <f t="shared" si="198"/>
        <v>0</v>
      </c>
      <c r="KE131" s="378">
        <f t="shared" si="198"/>
        <v>0</v>
      </c>
      <c r="KF131" s="378">
        <f t="shared" si="198"/>
        <v>0</v>
      </c>
      <c r="KG131" s="378">
        <f t="shared" si="198"/>
        <v>0</v>
      </c>
      <c r="KH131" s="378">
        <f t="shared" si="198"/>
        <v>0</v>
      </c>
      <c r="KI131" s="378">
        <f t="shared" si="198"/>
        <v>0</v>
      </c>
      <c r="KJ131" s="378">
        <f t="shared" si="198"/>
        <v>0</v>
      </c>
      <c r="KK131" s="378">
        <f t="shared" si="198"/>
        <v>0</v>
      </c>
      <c r="KL131" s="378">
        <f t="shared" si="198"/>
        <v>0</v>
      </c>
      <c r="KM131" s="378">
        <f t="shared" si="198"/>
        <v>0</v>
      </c>
      <c r="KN131" s="378">
        <f t="shared" si="198"/>
        <v>0</v>
      </c>
      <c r="KO131" s="378">
        <f t="shared" ref="KO131:MZ131" si="199">ROUND((MAX(KO59:KO61)-MIN(KO59:KO61)),10)</f>
        <v>0</v>
      </c>
      <c r="KP131" s="378">
        <f t="shared" si="199"/>
        <v>0</v>
      </c>
      <c r="KQ131" s="378">
        <f t="shared" si="199"/>
        <v>0</v>
      </c>
      <c r="KR131" s="378">
        <f t="shared" si="199"/>
        <v>0</v>
      </c>
      <c r="KS131" s="378">
        <f t="shared" si="199"/>
        <v>0</v>
      </c>
      <c r="KT131" s="378">
        <f t="shared" si="199"/>
        <v>0</v>
      </c>
      <c r="KU131" s="378">
        <f t="shared" si="199"/>
        <v>0</v>
      </c>
      <c r="KV131" s="378">
        <f t="shared" si="199"/>
        <v>0</v>
      </c>
      <c r="KW131" s="378">
        <f t="shared" si="199"/>
        <v>0</v>
      </c>
      <c r="KX131" s="378">
        <f t="shared" si="199"/>
        <v>0</v>
      </c>
      <c r="KY131" s="378">
        <f t="shared" si="199"/>
        <v>0</v>
      </c>
      <c r="KZ131" s="378">
        <f t="shared" si="199"/>
        <v>0</v>
      </c>
      <c r="LA131" s="378">
        <f t="shared" si="199"/>
        <v>0</v>
      </c>
      <c r="LB131" s="378">
        <f t="shared" si="199"/>
        <v>0</v>
      </c>
      <c r="LC131" s="378">
        <f t="shared" si="199"/>
        <v>0</v>
      </c>
      <c r="LD131" s="378">
        <f t="shared" si="199"/>
        <v>0</v>
      </c>
      <c r="LE131" s="378">
        <f t="shared" si="199"/>
        <v>0</v>
      </c>
      <c r="LF131" s="378">
        <f t="shared" si="199"/>
        <v>0</v>
      </c>
      <c r="LG131" s="378">
        <f t="shared" si="199"/>
        <v>0</v>
      </c>
      <c r="LH131" s="378">
        <f t="shared" si="199"/>
        <v>0</v>
      </c>
      <c r="LI131" s="378">
        <f t="shared" si="199"/>
        <v>0</v>
      </c>
      <c r="LJ131" s="378">
        <f t="shared" si="199"/>
        <v>0</v>
      </c>
      <c r="LK131" s="378">
        <f t="shared" si="199"/>
        <v>0</v>
      </c>
      <c r="LL131" s="378">
        <f t="shared" si="199"/>
        <v>0</v>
      </c>
      <c r="LM131" s="378">
        <f t="shared" si="199"/>
        <v>0</v>
      </c>
      <c r="LN131" s="378">
        <f t="shared" si="199"/>
        <v>0</v>
      </c>
      <c r="LO131" s="378">
        <f t="shared" si="199"/>
        <v>0</v>
      </c>
      <c r="LP131" s="378">
        <f t="shared" si="199"/>
        <v>0</v>
      </c>
      <c r="LQ131" s="378">
        <f t="shared" si="199"/>
        <v>0</v>
      </c>
      <c r="LR131" s="378">
        <f t="shared" si="199"/>
        <v>0</v>
      </c>
      <c r="LS131" s="378">
        <f t="shared" si="199"/>
        <v>0</v>
      </c>
      <c r="LT131" s="378">
        <f t="shared" si="199"/>
        <v>0</v>
      </c>
      <c r="LU131" s="378">
        <f t="shared" si="199"/>
        <v>0</v>
      </c>
      <c r="LV131" s="378">
        <f t="shared" si="199"/>
        <v>0</v>
      </c>
      <c r="LW131" s="378">
        <f t="shared" si="199"/>
        <v>0</v>
      </c>
      <c r="LX131" s="378">
        <f t="shared" si="199"/>
        <v>0</v>
      </c>
      <c r="LY131" s="378">
        <f t="shared" si="199"/>
        <v>0</v>
      </c>
      <c r="LZ131" s="378">
        <f t="shared" si="199"/>
        <v>0</v>
      </c>
      <c r="MA131" s="378">
        <f t="shared" si="199"/>
        <v>0</v>
      </c>
      <c r="MB131" s="378">
        <f t="shared" si="199"/>
        <v>0</v>
      </c>
      <c r="MC131" s="378">
        <f t="shared" si="199"/>
        <v>0</v>
      </c>
      <c r="MD131" s="378">
        <f t="shared" si="199"/>
        <v>0</v>
      </c>
      <c r="ME131" s="378">
        <f t="shared" si="199"/>
        <v>0</v>
      </c>
      <c r="MF131" s="378">
        <f t="shared" si="199"/>
        <v>0</v>
      </c>
      <c r="MG131" s="378">
        <f t="shared" si="199"/>
        <v>0</v>
      </c>
      <c r="MH131" s="378">
        <f t="shared" si="199"/>
        <v>0</v>
      </c>
      <c r="MI131" s="378">
        <f t="shared" si="199"/>
        <v>0</v>
      </c>
      <c r="MJ131" s="378">
        <f t="shared" si="199"/>
        <v>0</v>
      </c>
      <c r="MK131" s="378">
        <f t="shared" si="199"/>
        <v>0</v>
      </c>
      <c r="ML131" s="378">
        <f t="shared" si="199"/>
        <v>0</v>
      </c>
      <c r="MM131" s="378">
        <f t="shared" si="199"/>
        <v>0</v>
      </c>
      <c r="MN131" s="378">
        <f t="shared" si="199"/>
        <v>0</v>
      </c>
      <c r="MO131" s="378">
        <f t="shared" si="199"/>
        <v>0</v>
      </c>
      <c r="MP131" s="378">
        <f t="shared" si="199"/>
        <v>0</v>
      </c>
      <c r="MQ131" s="378">
        <f t="shared" si="199"/>
        <v>0</v>
      </c>
      <c r="MR131" s="378">
        <f t="shared" si="199"/>
        <v>0</v>
      </c>
      <c r="MS131" s="378">
        <f t="shared" si="199"/>
        <v>0</v>
      </c>
      <c r="MT131" s="378">
        <f t="shared" si="199"/>
        <v>0</v>
      </c>
      <c r="MU131" s="378">
        <f t="shared" si="199"/>
        <v>0</v>
      </c>
      <c r="MV131" s="378">
        <f t="shared" si="199"/>
        <v>0</v>
      </c>
      <c r="MW131" s="378">
        <f t="shared" si="199"/>
        <v>0</v>
      </c>
      <c r="MX131" s="378">
        <f t="shared" si="199"/>
        <v>0</v>
      </c>
      <c r="MY131" s="378">
        <f t="shared" si="199"/>
        <v>0</v>
      </c>
      <c r="MZ131" s="378">
        <f t="shared" si="199"/>
        <v>0</v>
      </c>
      <c r="NA131" s="378">
        <f t="shared" ref="NA131:PL131" si="200">ROUND((MAX(NA59:NA61)-MIN(NA59:NA61)),10)</f>
        <v>0</v>
      </c>
      <c r="NB131" s="378">
        <f t="shared" si="200"/>
        <v>0</v>
      </c>
      <c r="NC131" s="378">
        <f t="shared" si="200"/>
        <v>0</v>
      </c>
      <c r="ND131" s="378">
        <f t="shared" si="200"/>
        <v>0</v>
      </c>
      <c r="NE131" s="378">
        <f t="shared" si="200"/>
        <v>0</v>
      </c>
      <c r="NF131" s="378">
        <f t="shared" si="200"/>
        <v>0</v>
      </c>
      <c r="NG131" s="378">
        <f t="shared" si="200"/>
        <v>0</v>
      </c>
      <c r="NH131" s="378">
        <f t="shared" si="200"/>
        <v>0</v>
      </c>
      <c r="NI131" s="378">
        <f t="shared" si="200"/>
        <v>0</v>
      </c>
      <c r="NJ131" s="378">
        <f t="shared" si="200"/>
        <v>0</v>
      </c>
      <c r="NK131" s="378">
        <f t="shared" si="200"/>
        <v>0</v>
      </c>
      <c r="NL131" s="378">
        <f t="shared" si="200"/>
        <v>0</v>
      </c>
      <c r="NM131" s="378">
        <f t="shared" si="200"/>
        <v>0</v>
      </c>
      <c r="NN131" s="378">
        <f t="shared" si="200"/>
        <v>0</v>
      </c>
      <c r="NO131" s="378">
        <f t="shared" si="200"/>
        <v>0</v>
      </c>
      <c r="NP131" s="378">
        <f t="shared" si="200"/>
        <v>0</v>
      </c>
      <c r="NQ131" s="378">
        <f t="shared" si="200"/>
        <v>0</v>
      </c>
      <c r="NR131" s="378">
        <f t="shared" si="200"/>
        <v>0</v>
      </c>
      <c r="NS131" s="378">
        <f t="shared" si="200"/>
        <v>0</v>
      </c>
      <c r="NT131" s="378">
        <f t="shared" si="200"/>
        <v>0</v>
      </c>
      <c r="NU131" s="378">
        <f t="shared" si="200"/>
        <v>0</v>
      </c>
      <c r="NV131" s="378">
        <f t="shared" si="200"/>
        <v>0</v>
      </c>
      <c r="NW131" s="378">
        <f t="shared" si="200"/>
        <v>0</v>
      </c>
      <c r="NX131" s="378">
        <f t="shared" si="200"/>
        <v>0</v>
      </c>
      <c r="NY131" s="378">
        <f t="shared" si="200"/>
        <v>0</v>
      </c>
      <c r="NZ131" s="378">
        <f t="shared" si="200"/>
        <v>0</v>
      </c>
      <c r="OA131" s="378">
        <f t="shared" si="200"/>
        <v>0</v>
      </c>
      <c r="OB131" s="378">
        <f t="shared" si="200"/>
        <v>0</v>
      </c>
      <c r="OC131" s="378">
        <f t="shared" si="200"/>
        <v>0</v>
      </c>
      <c r="OD131" s="378">
        <f t="shared" si="200"/>
        <v>0</v>
      </c>
      <c r="OE131" s="378">
        <f t="shared" si="200"/>
        <v>0</v>
      </c>
      <c r="OF131" s="378">
        <f t="shared" si="200"/>
        <v>0</v>
      </c>
      <c r="OG131" s="378">
        <f t="shared" si="200"/>
        <v>0</v>
      </c>
      <c r="OH131" s="378">
        <f t="shared" si="200"/>
        <v>0</v>
      </c>
      <c r="OI131" s="378">
        <f t="shared" si="200"/>
        <v>0</v>
      </c>
      <c r="OJ131" s="378">
        <f t="shared" si="200"/>
        <v>0</v>
      </c>
      <c r="OK131" s="378">
        <f t="shared" si="200"/>
        <v>0</v>
      </c>
      <c r="OL131" s="378">
        <f t="shared" si="200"/>
        <v>0</v>
      </c>
      <c r="OM131" s="378">
        <f t="shared" si="200"/>
        <v>0</v>
      </c>
      <c r="ON131" s="378">
        <f t="shared" si="200"/>
        <v>0</v>
      </c>
      <c r="OO131" s="378">
        <f t="shared" si="200"/>
        <v>0</v>
      </c>
      <c r="OP131" s="378">
        <f t="shared" si="200"/>
        <v>0</v>
      </c>
      <c r="OQ131" s="378">
        <f t="shared" si="200"/>
        <v>0</v>
      </c>
      <c r="OR131" s="378">
        <f t="shared" si="200"/>
        <v>0</v>
      </c>
      <c r="OS131" s="378">
        <f t="shared" si="200"/>
        <v>0</v>
      </c>
      <c r="OT131" s="378">
        <f t="shared" si="200"/>
        <v>0</v>
      </c>
      <c r="OU131" s="378">
        <f t="shared" si="200"/>
        <v>0</v>
      </c>
      <c r="OV131" s="378">
        <f t="shared" si="200"/>
        <v>0</v>
      </c>
      <c r="OW131" s="378">
        <f t="shared" si="200"/>
        <v>0</v>
      </c>
      <c r="OX131" s="378">
        <f t="shared" si="200"/>
        <v>0</v>
      </c>
      <c r="OY131" s="378">
        <f t="shared" si="200"/>
        <v>0</v>
      </c>
      <c r="OZ131" s="378">
        <f t="shared" si="200"/>
        <v>0</v>
      </c>
      <c r="PA131" s="378">
        <f t="shared" si="200"/>
        <v>0</v>
      </c>
      <c r="PB131" s="378">
        <f t="shared" si="200"/>
        <v>0</v>
      </c>
      <c r="PC131" s="378">
        <f t="shared" si="200"/>
        <v>0</v>
      </c>
      <c r="PD131" s="378">
        <f t="shared" si="200"/>
        <v>0</v>
      </c>
      <c r="PE131" s="378">
        <f t="shared" si="200"/>
        <v>0</v>
      </c>
      <c r="PF131" s="378">
        <f t="shared" si="200"/>
        <v>0</v>
      </c>
      <c r="PG131" s="378">
        <f t="shared" si="200"/>
        <v>0</v>
      </c>
      <c r="PH131" s="378">
        <f t="shared" si="200"/>
        <v>0</v>
      </c>
      <c r="PI131" s="378">
        <f t="shared" si="200"/>
        <v>0</v>
      </c>
      <c r="PJ131" s="378">
        <f t="shared" si="200"/>
        <v>0</v>
      </c>
      <c r="PK131" s="378">
        <f t="shared" si="200"/>
        <v>0</v>
      </c>
      <c r="PL131" s="378">
        <f t="shared" si="200"/>
        <v>0</v>
      </c>
      <c r="PM131" s="378">
        <f t="shared" ref="PM131:RX131" si="201">ROUND((MAX(PM59:PM61)-MIN(PM59:PM61)),10)</f>
        <v>0</v>
      </c>
      <c r="PN131" s="378">
        <f t="shared" si="201"/>
        <v>0</v>
      </c>
      <c r="PO131" s="378">
        <f t="shared" si="201"/>
        <v>0</v>
      </c>
      <c r="PP131" s="378">
        <f t="shared" si="201"/>
        <v>0</v>
      </c>
      <c r="PQ131" s="378">
        <f t="shared" si="201"/>
        <v>0</v>
      </c>
      <c r="PR131" s="378">
        <f t="shared" si="201"/>
        <v>0</v>
      </c>
      <c r="PS131" s="378">
        <f t="shared" si="201"/>
        <v>0</v>
      </c>
      <c r="PT131" s="378">
        <f t="shared" si="201"/>
        <v>0</v>
      </c>
      <c r="PU131" s="378">
        <f t="shared" si="201"/>
        <v>0</v>
      </c>
      <c r="PV131" s="378">
        <f t="shared" si="201"/>
        <v>0</v>
      </c>
      <c r="PW131" s="378">
        <f t="shared" si="201"/>
        <v>0</v>
      </c>
      <c r="PX131" s="378">
        <f t="shared" si="201"/>
        <v>0</v>
      </c>
      <c r="PY131" s="378">
        <f t="shared" si="201"/>
        <v>0</v>
      </c>
      <c r="PZ131" s="378">
        <f t="shared" si="201"/>
        <v>0</v>
      </c>
      <c r="QA131" s="378">
        <f t="shared" si="201"/>
        <v>0</v>
      </c>
      <c r="QB131" s="378">
        <f t="shared" si="201"/>
        <v>0</v>
      </c>
      <c r="QC131" s="378">
        <f t="shared" si="201"/>
        <v>0</v>
      </c>
      <c r="QD131" s="378">
        <f t="shared" si="201"/>
        <v>0</v>
      </c>
      <c r="QE131" s="378">
        <f t="shared" si="201"/>
        <v>0</v>
      </c>
      <c r="QF131" s="378">
        <f t="shared" si="201"/>
        <v>0</v>
      </c>
      <c r="QG131" s="378">
        <f t="shared" si="201"/>
        <v>0</v>
      </c>
      <c r="QH131" s="378">
        <f t="shared" si="201"/>
        <v>0</v>
      </c>
      <c r="QI131" s="378">
        <f t="shared" si="201"/>
        <v>0</v>
      </c>
      <c r="QJ131" s="378">
        <f t="shared" si="201"/>
        <v>0</v>
      </c>
      <c r="QK131" s="378">
        <f t="shared" si="201"/>
        <v>0</v>
      </c>
      <c r="QL131" s="378">
        <f t="shared" si="201"/>
        <v>0</v>
      </c>
      <c r="QM131" s="378">
        <f t="shared" si="201"/>
        <v>0</v>
      </c>
      <c r="QN131" s="378">
        <f t="shared" si="201"/>
        <v>0</v>
      </c>
      <c r="QO131" s="378">
        <f t="shared" si="201"/>
        <v>0</v>
      </c>
      <c r="QP131" s="378">
        <f t="shared" si="201"/>
        <v>0</v>
      </c>
      <c r="QQ131" s="378">
        <f t="shared" si="201"/>
        <v>0</v>
      </c>
      <c r="QR131" s="378">
        <f t="shared" si="201"/>
        <v>0</v>
      </c>
      <c r="QS131" s="378">
        <f t="shared" si="201"/>
        <v>0</v>
      </c>
      <c r="QT131" s="378">
        <f t="shared" si="201"/>
        <v>0</v>
      </c>
      <c r="QU131" s="378">
        <f t="shared" si="201"/>
        <v>0</v>
      </c>
      <c r="QV131" s="378">
        <f t="shared" si="201"/>
        <v>0</v>
      </c>
      <c r="QW131" s="378">
        <f t="shared" si="201"/>
        <v>0</v>
      </c>
      <c r="QX131" s="378">
        <f t="shared" si="201"/>
        <v>0</v>
      </c>
      <c r="QY131" s="378">
        <f t="shared" si="201"/>
        <v>0</v>
      </c>
      <c r="QZ131" s="378">
        <f t="shared" si="201"/>
        <v>0</v>
      </c>
      <c r="RA131" s="378">
        <f t="shared" si="201"/>
        <v>0</v>
      </c>
      <c r="RB131" s="378">
        <f t="shared" si="201"/>
        <v>0</v>
      </c>
      <c r="RC131" s="378">
        <f t="shared" si="201"/>
        <v>0</v>
      </c>
      <c r="RD131" s="378">
        <f t="shared" si="201"/>
        <v>0</v>
      </c>
      <c r="RE131" s="378">
        <f t="shared" si="201"/>
        <v>0</v>
      </c>
      <c r="RF131" s="378">
        <f t="shared" si="201"/>
        <v>0</v>
      </c>
      <c r="RG131" s="378">
        <f t="shared" si="201"/>
        <v>0</v>
      </c>
      <c r="RH131" s="378">
        <f t="shared" si="201"/>
        <v>0</v>
      </c>
      <c r="RI131" s="378">
        <f t="shared" si="201"/>
        <v>0</v>
      </c>
      <c r="RJ131" s="378">
        <f t="shared" si="201"/>
        <v>0</v>
      </c>
      <c r="RK131" s="378">
        <f t="shared" si="201"/>
        <v>0</v>
      </c>
      <c r="RL131" s="378">
        <f t="shared" si="201"/>
        <v>0</v>
      </c>
      <c r="RM131" s="378">
        <f t="shared" si="201"/>
        <v>0</v>
      </c>
      <c r="RN131" s="378">
        <f t="shared" si="201"/>
        <v>0</v>
      </c>
      <c r="RO131" s="378">
        <f t="shared" si="201"/>
        <v>0</v>
      </c>
      <c r="RP131" s="378">
        <f t="shared" si="201"/>
        <v>0</v>
      </c>
      <c r="RQ131" s="378">
        <f t="shared" si="201"/>
        <v>0</v>
      </c>
      <c r="RR131" s="378">
        <f t="shared" si="201"/>
        <v>0</v>
      </c>
      <c r="RS131" s="378">
        <f t="shared" si="201"/>
        <v>0</v>
      </c>
      <c r="RT131" s="378">
        <f t="shared" si="201"/>
        <v>0</v>
      </c>
      <c r="RU131" s="378">
        <f t="shared" si="201"/>
        <v>0</v>
      </c>
      <c r="RV131" s="378">
        <f t="shared" si="201"/>
        <v>0</v>
      </c>
      <c r="RW131" s="378">
        <f t="shared" si="201"/>
        <v>0</v>
      </c>
      <c r="RX131" s="378">
        <f t="shared" si="201"/>
        <v>0</v>
      </c>
      <c r="RY131" s="378">
        <f t="shared" ref="RY131:UJ131" si="202">ROUND((MAX(RY59:RY61)-MIN(RY59:RY61)),10)</f>
        <v>0</v>
      </c>
      <c r="RZ131" s="378">
        <f t="shared" si="202"/>
        <v>0</v>
      </c>
      <c r="SA131" s="378">
        <f t="shared" si="202"/>
        <v>0</v>
      </c>
      <c r="SB131" s="378">
        <f t="shared" si="202"/>
        <v>0</v>
      </c>
      <c r="SC131" s="378">
        <f t="shared" si="202"/>
        <v>0</v>
      </c>
      <c r="SD131" s="378">
        <f t="shared" si="202"/>
        <v>0</v>
      </c>
      <c r="SE131" s="378">
        <f t="shared" si="202"/>
        <v>0</v>
      </c>
      <c r="SF131" s="378">
        <f t="shared" si="202"/>
        <v>0</v>
      </c>
      <c r="SG131" s="378">
        <f t="shared" si="202"/>
        <v>0</v>
      </c>
      <c r="SH131" s="378">
        <f t="shared" si="202"/>
        <v>0</v>
      </c>
      <c r="SI131" s="378">
        <f t="shared" si="202"/>
        <v>0</v>
      </c>
      <c r="SJ131" s="378">
        <f t="shared" si="202"/>
        <v>0</v>
      </c>
      <c r="SK131" s="378">
        <f t="shared" si="202"/>
        <v>0</v>
      </c>
      <c r="SL131" s="378">
        <f t="shared" si="202"/>
        <v>0</v>
      </c>
      <c r="SM131" s="378">
        <f t="shared" si="202"/>
        <v>0</v>
      </c>
      <c r="SN131" s="378">
        <f t="shared" si="202"/>
        <v>0</v>
      </c>
      <c r="SO131" s="378">
        <f t="shared" si="202"/>
        <v>0</v>
      </c>
      <c r="SP131" s="378">
        <f t="shared" si="202"/>
        <v>0</v>
      </c>
      <c r="SQ131" s="378">
        <f t="shared" si="202"/>
        <v>0</v>
      </c>
      <c r="SR131" s="378">
        <f t="shared" si="202"/>
        <v>0</v>
      </c>
      <c r="SS131" s="378">
        <f t="shared" si="202"/>
        <v>0</v>
      </c>
      <c r="ST131" s="378">
        <f t="shared" si="202"/>
        <v>0</v>
      </c>
      <c r="SU131" s="378">
        <f t="shared" si="202"/>
        <v>0</v>
      </c>
      <c r="SV131" s="378">
        <f t="shared" si="202"/>
        <v>0</v>
      </c>
      <c r="SW131" s="378">
        <f t="shared" si="202"/>
        <v>0</v>
      </c>
      <c r="SX131" s="378">
        <f t="shared" si="202"/>
        <v>0</v>
      </c>
      <c r="SY131" s="378">
        <f t="shared" si="202"/>
        <v>0</v>
      </c>
      <c r="SZ131" s="378">
        <f t="shared" si="202"/>
        <v>0</v>
      </c>
      <c r="TA131" s="378">
        <f t="shared" si="202"/>
        <v>0</v>
      </c>
      <c r="TB131" s="378">
        <f t="shared" si="202"/>
        <v>0</v>
      </c>
      <c r="TC131" s="378">
        <f t="shared" si="202"/>
        <v>0</v>
      </c>
      <c r="TD131" s="378">
        <f t="shared" si="202"/>
        <v>0</v>
      </c>
      <c r="TE131" s="378">
        <f t="shared" si="202"/>
        <v>0</v>
      </c>
      <c r="TF131" s="378">
        <f t="shared" si="202"/>
        <v>0</v>
      </c>
      <c r="TG131" s="378">
        <f t="shared" si="202"/>
        <v>0</v>
      </c>
      <c r="TH131" s="378">
        <f t="shared" si="202"/>
        <v>0</v>
      </c>
      <c r="TI131" s="378">
        <f t="shared" si="202"/>
        <v>0</v>
      </c>
      <c r="TJ131" s="378">
        <f t="shared" si="202"/>
        <v>0</v>
      </c>
      <c r="TK131" s="378">
        <f t="shared" si="202"/>
        <v>0</v>
      </c>
      <c r="TL131" s="378">
        <f t="shared" si="202"/>
        <v>0</v>
      </c>
      <c r="TM131" s="378">
        <f t="shared" si="202"/>
        <v>0</v>
      </c>
      <c r="TN131" s="378">
        <f t="shared" si="202"/>
        <v>0</v>
      </c>
      <c r="TO131" s="378">
        <f t="shared" si="202"/>
        <v>0</v>
      </c>
      <c r="TP131" s="378">
        <f t="shared" si="202"/>
        <v>0</v>
      </c>
      <c r="TQ131" s="378">
        <f t="shared" si="202"/>
        <v>0</v>
      </c>
      <c r="TR131" s="378">
        <f t="shared" si="202"/>
        <v>0</v>
      </c>
      <c r="TS131" s="378">
        <f t="shared" si="202"/>
        <v>0</v>
      </c>
      <c r="TT131" s="378">
        <f t="shared" si="202"/>
        <v>0</v>
      </c>
      <c r="TU131" s="378">
        <f t="shared" si="202"/>
        <v>0</v>
      </c>
      <c r="TV131" s="378">
        <f t="shared" si="202"/>
        <v>0</v>
      </c>
      <c r="TW131" s="378">
        <f t="shared" si="202"/>
        <v>0</v>
      </c>
      <c r="TX131" s="378">
        <f t="shared" si="202"/>
        <v>0</v>
      </c>
      <c r="TY131" s="378">
        <f t="shared" si="202"/>
        <v>0</v>
      </c>
      <c r="TZ131" s="378">
        <f t="shared" si="202"/>
        <v>0</v>
      </c>
      <c r="UA131" s="378">
        <f t="shared" si="202"/>
        <v>0</v>
      </c>
      <c r="UB131" s="378">
        <f t="shared" si="202"/>
        <v>0</v>
      </c>
      <c r="UC131" s="378">
        <f t="shared" si="202"/>
        <v>0</v>
      </c>
      <c r="UD131" s="378">
        <f t="shared" si="202"/>
        <v>0</v>
      </c>
      <c r="UE131" s="378">
        <f t="shared" si="202"/>
        <v>0</v>
      </c>
      <c r="UF131" s="378">
        <f t="shared" si="202"/>
        <v>0</v>
      </c>
      <c r="UG131" s="378">
        <f t="shared" si="202"/>
        <v>0</v>
      </c>
      <c r="UH131" s="378">
        <f t="shared" si="202"/>
        <v>0</v>
      </c>
      <c r="UI131" s="378">
        <f t="shared" si="202"/>
        <v>0</v>
      </c>
      <c r="UJ131" s="378">
        <f t="shared" si="202"/>
        <v>0</v>
      </c>
      <c r="UK131" s="378">
        <f t="shared" ref="UK131:WI131" si="203">ROUND((MAX(UK59:UK61)-MIN(UK59:UK61)),10)</f>
        <v>0</v>
      </c>
      <c r="UL131" s="378">
        <f t="shared" si="203"/>
        <v>0</v>
      </c>
      <c r="UM131" s="378">
        <f t="shared" si="203"/>
        <v>0</v>
      </c>
      <c r="UN131" s="378">
        <f t="shared" si="203"/>
        <v>0</v>
      </c>
      <c r="UO131" s="378">
        <f t="shared" si="203"/>
        <v>0</v>
      </c>
      <c r="UP131" s="378">
        <f t="shared" si="203"/>
        <v>0</v>
      </c>
      <c r="UQ131" s="378">
        <f t="shared" si="203"/>
        <v>0</v>
      </c>
      <c r="UR131" s="378">
        <f t="shared" si="203"/>
        <v>0</v>
      </c>
      <c r="US131" s="378">
        <f t="shared" si="203"/>
        <v>0</v>
      </c>
      <c r="UT131" s="378">
        <f t="shared" si="203"/>
        <v>0</v>
      </c>
      <c r="UU131" s="378">
        <f t="shared" si="203"/>
        <v>0</v>
      </c>
      <c r="UV131" s="378">
        <f t="shared" si="203"/>
        <v>0</v>
      </c>
      <c r="UW131" s="378">
        <f t="shared" si="203"/>
        <v>0</v>
      </c>
      <c r="UX131" s="378">
        <f t="shared" si="203"/>
        <v>0</v>
      </c>
      <c r="UY131" s="378">
        <f t="shared" si="203"/>
        <v>0</v>
      </c>
      <c r="UZ131" s="378">
        <f t="shared" si="203"/>
        <v>0</v>
      </c>
      <c r="VA131" s="378">
        <f t="shared" si="203"/>
        <v>0</v>
      </c>
      <c r="VB131" s="378">
        <f t="shared" si="203"/>
        <v>0</v>
      </c>
      <c r="VC131" s="378">
        <f t="shared" si="203"/>
        <v>0</v>
      </c>
      <c r="VD131" s="378">
        <f t="shared" si="203"/>
        <v>0</v>
      </c>
      <c r="VE131" s="378">
        <f t="shared" si="203"/>
        <v>0</v>
      </c>
      <c r="VF131" s="378">
        <f t="shared" si="203"/>
        <v>0</v>
      </c>
      <c r="VG131" s="378">
        <f t="shared" si="203"/>
        <v>0</v>
      </c>
      <c r="VH131" s="378">
        <f t="shared" si="203"/>
        <v>0</v>
      </c>
      <c r="VI131" s="378">
        <f t="shared" si="203"/>
        <v>0</v>
      </c>
      <c r="VJ131" s="378">
        <f t="shared" si="203"/>
        <v>0</v>
      </c>
      <c r="VK131" s="378">
        <f t="shared" si="203"/>
        <v>0</v>
      </c>
      <c r="VL131" s="378">
        <f t="shared" si="203"/>
        <v>0</v>
      </c>
      <c r="VM131" s="378">
        <f t="shared" si="203"/>
        <v>0</v>
      </c>
      <c r="VN131" s="378">
        <f t="shared" si="203"/>
        <v>0</v>
      </c>
      <c r="VO131" s="378">
        <f t="shared" si="203"/>
        <v>0</v>
      </c>
      <c r="VP131" s="378">
        <f t="shared" si="203"/>
        <v>0</v>
      </c>
      <c r="VQ131" s="378">
        <f t="shared" si="203"/>
        <v>0</v>
      </c>
      <c r="VR131" s="378">
        <f t="shared" si="203"/>
        <v>0</v>
      </c>
      <c r="VS131" s="378">
        <f t="shared" si="203"/>
        <v>0</v>
      </c>
      <c r="VT131" s="378">
        <f t="shared" si="203"/>
        <v>0</v>
      </c>
      <c r="VU131" s="378">
        <f t="shared" si="203"/>
        <v>0</v>
      </c>
      <c r="VV131" s="378">
        <f t="shared" si="203"/>
        <v>0</v>
      </c>
      <c r="VW131" s="378">
        <f t="shared" si="203"/>
        <v>0</v>
      </c>
      <c r="VX131" s="378">
        <f t="shared" si="203"/>
        <v>0</v>
      </c>
      <c r="VY131" s="378">
        <f t="shared" si="203"/>
        <v>0</v>
      </c>
      <c r="VZ131" s="378">
        <f t="shared" si="203"/>
        <v>0</v>
      </c>
      <c r="WA131" s="378">
        <f t="shared" si="203"/>
        <v>0</v>
      </c>
      <c r="WB131" s="378">
        <f t="shared" si="203"/>
        <v>0</v>
      </c>
      <c r="WC131" s="378">
        <f t="shared" si="203"/>
        <v>0</v>
      </c>
      <c r="WD131" s="378">
        <f t="shared" si="203"/>
        <v>0</v>
      </c>
      <c r="WE131" s="378">
        <f t="shared" si="203"/>
        <v>0</v>
      </c>
      <c r="WF131" s="378">
        <f t="shared" si="203"/>
        <v>0</v>
      </c>
      <c r="WG131" s="378">
        <f t="shared" si="203"/>
        <v>0</v>
      </c>
      <c r="WH131" s="378">
        <f t="shared" si="203"/>
        <v>0</v>
      </c>
      <c r="WI131" s="378">
        <f t="shared" si="203"/>
        <v>0</v>
      </c>
    </row>
    <row r="132" spans="1:607">
      <c r="A132" s="348"/>
      <c r="B132" s="360" t="s">
        <v>864</v>
      </c>
      <c r="C132" s="348"/>
      <c r="D132" s="348"/>
      <c r="E132" s="348"/>
      <c r="F132" s="348"/>
      <c r="G132" s="361" t="str">
        <f t="shared" si="2"/>
        <v/>
      </c>
      <c r="H132" s="361" t="str">
        <f t="shared" si="3"/>
        <v/>
      </c>
      <c r="I132" s="397"/>
      <c r="J132" s="348"/>
      <c r="K132" s="348"/>
      <c r="L132" s="348"/>
      <c r="M132" s="348"/>
      <c r="N132" s="400"/>
      <c r="O132" s="400"/>
      <c r="P132" s="400"/>
      <c r="Q132" s="400"/>
      <c r="R132" s="400"/>
      <c r="S132" s="400"/>
      <c r="T132" s="400"/>
      <c r="U132" s="400"/>
      <c r="V132" s="400"/>
      <c r="W132" s="400"/>
      <c r="X132" s="400"/>
      <c r="Y132" s="400"/>
      <c r="Z132" s="400"/>
      <c r="AA132" s="400"/>
      <c r="AB132" s="400"/>
      <c r="AC132" s="400"/>
      <c r="AD132" s="400"/>
      <c r="AE132" s="400"/>
      <c r="AF132" s="400"/>
      <c r="AG132" s="400"/>
      <c r="AH132" s="400"/>
      <c r="AI132" s="400"/>
      <c r="AJ132" s="400"/>
      <c r="AK132" s="400"/>
      <c r="AL132" s="400"/>
      <c r="AM132" s="400"/>
      <c r="AN132" s="400"/>
      <c r="AO132" s="400"/>
      <c r="AP132" s="400"/>
      <c r="AQ132" s="400"/>
      <c r="AR132" s="400"/>
      <c r="AS132" s="400"/>
      <c r="AT132" s="400"/>
      <c r="AU132" s="400"/>
      <c r="AV132" s="400"/>
      <c r="AW132" s="400"/>
      <c r="AX132" s="400"/>
      <c r="AY132" s="400"/>
      <c r="AZ132" s="400"/>
      <c r="BA132" s="400"/>
      <c r="BB132" s="400"/>
      <c r="BC132" s="400"/>
      <c r="BD132" s="400"/>
      <c r="BE132" s="400"/>
      <c r="BF132" s="400"/>
      <c r="BG132" s="400"/>
      <c r="BH132" s="400"/>
      <c r="BI132" s="400"/>
      <c r="BJ132" s="400"/>
      <c r="BK132" s="400"/>
      <c r="BL132" s="400"/>
      <c r="BM132" s="400"/>
      <c r="BN132" s="400"/>
      <c r="BO132" s="400"/>
      <c r="BP132" s="400"/>
      <c r="BQ132" s="400"/>
      <c r="BR132" s="400"/>
      <c r="BS132" s="400"/>
      <c r="BT132" s="400"/>
      <c r="BU132" s="400"/>
      <c r="BV132" s="400"/>
      <c r="BW132" s="400"/>
      <c r="BX132" s="400"/>
      <c r="BY132" s="400"/>
      <c r="BZ132" s="400"/>
      <c r="CA132" s="400"/>
      <c r="CB132" s="400"/>
      <c r="CC132" s="400"/>
      <c r="CD132" s="400"/>
      <c r="CE132" s="400"/>
      <c r="CF132" s="400"/>
      <c r="CG132" s="400"/>
      <c r="CH132" s="400"/>
      <c r="CI132" s="400"/>
      <c r="CJ132" s="400"/>
      <c r="CK132" s="400"/>
      <c r="CL132" s="400"/>
      <c r="CM132" s="400"/>
      <c r="CN132" s="400"/>
      <c r="CO132" s="400"/>
      <c r="CP132" s="400"/>
      <c r="CQ132" s="400"/>
      <c r="CR132" s="400"/>
      <c r="CS132" s="400"/>
      <c r="CT132" s="400"/>
      <c r="CU132" s="400"/>
      <c r="CV132" s="400"/>
      <c r="CW132" s="400"/>
      <c r="CX132" s="400"/>
      <c r="CY132" s="400"/>
      <c r="CZ132" s="362"/>
      <c r="DA132" s="900"/>
      <c r="DB132" s="899" t="s">
        <v>1295</v>
      </c>
      <c r="DC132" s="899"/>
      <c r="DD132" s="378">
        <f>ROUND((MAX(DD68:DD70)-MIN(DD68:DD70)),10)</f>
        <v>0</v>
      </c>
      <c r="DE132" s="378">
        <f t="shared" ref="DE132:FP132" si="204">ROUND((MAX(DE68:DE70)-MIN(DE68:DE70)),10)</f>
        <v>0</v>
      </c>
      <c r="DF132" s="378">
        <f t="shared" si="204"/>
        <v>0</v>
      </c>
      <c r="DG132" s="378">
        <f t="shared" si="204"/>
        <v>0</v>
      </c>
      <c r="DH132" s="378">
        <f t="shared" si="204"/>
        <v>0</v>
      </c>
      <c r="DI132" s="378">
        <f t="shared" si="204"/>
        <v>0</v>
      </c>
      <c r="DJ132" s="378">
        <f t="shared" si="204"/>
        <v>0</v>
      </c>
      <c r="DK132" s="378">
        <f t="shared" si="204"/>
        <v>0</v>
      </c>
      <c r="DL132" s="378">
        <f t="shared" si="204"/>
        <v>0</v>
      </c>
      <c r="DM132" s="378">
        <f t="shared" si="204"/>
        <v>0</v>
      </c>
      <c r="DN132" s="378">
        <f t="shared" si="204"/>
        <v>0</v>
      </c>
      <c r="DO132" s="378">
        <f t="shared" si="204"/>
        <v>0</v>
      </c>
      <c r="DP132" s="378">
        <f t="shared" si="204"/>
        <v>0</v>
      </c>
      <c r="DQ132" s="378">
        <f t="shared" si="204"/>
        <v>0</v>
      </c>
      <c r="DR132" s="378">
        <f t="shared" si="204"/>
        <v>0</v>
      </c>
      <c r="DS132" s="378">
        <f t="shared" si="204"/>
        <v>0</v>
      </c>
      <c r="DT132" s="378">
        <f t="shared" si="204"/>
        <v>0</v>
      </c>
      <c r="DU132" s="378">
        <f t="shared" si="204"/>
        <v>0</v>
      </c>
      <c r="DV132" s="378">
        <f t="shared" si="204"/>
        <v>0</v>
      </c>
      <c r="DW132" s="378">
        <f t="shared" si="204"/>
        <v>0</v>
      </c>
      <c r="DX132" s="378">
        <f t="shared" si="204"/>
        <v>0</v>
      </c>
      <c r="DY132" s="378">
        <f t="shared" si="204"/>
        <v>0</v>
      </c>
      <c r="DZ132" s="378">
        <f t="shared" si="204"/>
        <v>0</v>
      </c>
      <c r="EA132" s="378">
        <f t="shared" si="204"/>
        <v>0</v>
      </c>
      <c r="EB132" s="378">
        <f t="shared" si="204"/>
        <v>0</v>
      </c>
      <c r="EC132" s="378">
        <f t="shared" si="204"/>
        <v>0</v>
      </c>
      <c r="ED132" s="378">
        <f t="shared" si="204"/>
        <v>0</v>
      </c>
      <c r="EE132" s="378">
        <f t="shared" si="204"/>
        <v>0</v>
      </c>
      <c r="EF132" s="378">
        <f t="shared" si="204"/>
        <v>0</v>
      </c>
      <c r="EG132" s="378">
        <f t="shared" si="204"/>
        <v>0</v>
      </c>
      <c r="EH132" s="378">
        <f t="shared" si="204"/>
        <v>0</v>
      </c>
      <c r="EI132" s="378">
        <f t="shared" si="204"/>
        <v>0</v>
      </c>
      <c r="EJ132" s="378">
        <f t="shared" si="204"/>
        <v>0</v>
      </c>
      <c r="EK132" s="378">
        <f t="shared" si="204"/>
        <v>0</v>
      </c>
      <c r="EL132" s="378">
        <f t="shared" si="204"/>
        <v>0</v>
      </c>
      <c r="EM132" s="378">
        <f t="shared" si="204"/>
        <v>0</v>
      </c>
      <c r="EN132" s="378">
        <f t="shared" si="204"/>
        <v>0</v>
      </c>
      <c r="EO132" s="378">
        <f t="shared" si="204"/>
        <v>0</v>
      </c>
      <c r="EP132" s="378">
        <f t="shared" si="204"/>
        <v>0</v>
      </c>
      <c r="EQ132" s="378">
        <f t="shared" si="204"/>
        <v>0</v>
      </c>
      <c r="ER132" s="378">
        <f t="shared" si="204"/>
        <v>0</v>
      </c>
      <c r="ES132" s="378">
        <f t="shared" si="204"/>
        <v>0</v>
      </c>
      <c r="ET132" s="378">
        <f t="shared" si="204"/>
        <v>0</v>
      </c>
      <c r="EU132" s="378">
        <f t="shared" si="204"/>
        <v>0</v>
      </c>
      <c r="EV132" s="378">
        <f t="shared" si="204"/>
        <v>0</v>
      </c>
      <c r="EW132" s="378">
        <f t="shared" si="204"/>
        <v>0</v>
      </c>
      <c r="EX132" s="378">
        <f t="shared" si="204"/>
        <v>0</v>
      </c>
      <c r="EY132" s="378">
        <f t="shared" si="204"/>
        <v>0</v>
      </c>
      <c r="EZ132" s="378">
        <f t="shared" si="204"/>
        <v>0</v>
      </c>
      <c r="FA132" s="378">
        <f t="shared" si="204"/>
        <v>0</v>
      </c>
      <c r="FB132" s="378">
        <f t="shared" si="204"/>
        <v>0</v>
      </c>
      <c r="FC132" s="378">
        <f t="shared" si="204"/>
        <v>0</v>
      </c>
      <c r="FD132" s="378">
        <f t="shared" si="204"/>
        <v>0</v>
      </c>
      <c r="FE132" s="378">
        <f t="shared" si="204"/>
        <v>0</v>
      </c>
      <c r="FF132" s="378">
        <f t="shared" si="204"/>
        <v>0</v>
      </c>
      <c r="FG132" s="378">
        <f t="shared" si="204"/>
        <v>0</v>
      </c>
      <c r="FH132" s="378">
        <f t="shared" si="204"/>
        <v>0</v>
      </c>
      <c r="FI132" s="378">
        <f t="shared" si="204"/>
        <v>0</v>
      </c>
      <c r="FJ132" s="378">
        <f t="shared" si="204"/>
        <v>0</v>
      </c>
      <c r="FK132" s="378">
        <f t="shared" si="204"/>
        <v>0</v>
      </c>
      <c r="FL132" s="378">
        <f t="shared" si="204"/>
        <v>0</v>
      </c>
      <c r="FM132" s="378">
        <f t="shared" si="204"/>
        <v>0</v>
      </c>
      <c r="FN132" s="378">
        <f t="shared" si="204"/>
        <v>0</v>
      </c>
      <c r="FO132" s="378">
        <f t="shared" si="204"/>
        <v>0</v>
      </c>
      <c r="FP132" s="378">
        <f t="shared" si="204"/>
        <v>0</v>
      </c>
      <c r="FQ132" s="378">
        <f t="shared" ref="FQ132:IB132" si="205">ROUND((MAX(FQ68:FQ70)-MIN(FQ68:FQ70)),10)</f>
        <v>0</v>
      </c>
      <c r="FR132" s="378">
        <f t="shared" si="205"/>
        <v>0</v>
      </c>
      <c r="FS132" s="378">
        <f t="shared" si="205"/>
        <v>0</v>
      </c>
      <c r="FT132" s="378">
        <f t="shared" si="205"/>
        <v>0</v>
      </c>
      <c r="FU132" s="378">
        <f t="shared" si="205"/>
        <v>0</v>
      </c>
      <c r="FV132" s="378">
        <f t="shared" si="205"/>
        <v>0</v>
      </c>
      <c r="FW132" s="378">
        <f t="shared" si="205"/>
        <v>0</v>
      </c>
      <c r="FX132" s="378">
        <f t="shared" si="205"/>
        <v>0</v>
      </c>
      <c r="FY132" s="378">
        <f t="shared" si="205"/>
        <v>0</v>
      </c>
      <c r="FZ132" s="378">
        <f t="shared" si="205"/>
        <v>0</v>
      </c>
      <c r="GA132" s="378">
        <f t="shared" si="205"/>
        <v>0</v>
      </c>
      <c r="GB132" s="378">
        <f t="shared" si="205"/>
        <v>0</v>
      </c>
      <c r="GC132" s="378">
        <f t="shared" si="205"/>
        <v>0</v>
      </c>
      <c r="GD132" s="378">
        <f t="shared" si="205"/>
        <v>0</v>
      </c>
      <c r="GE132" s="378">
        <f t="shared" si="205"/>
        <v>0</v>
      </c>
      <c r="GF132" s="378">
        <f t="shared" si="205"/>
        <v>0</v>
      </c>
      <c r="GG132" s="378">
        <f t="shared" si="205"/>
        <v>0</v>
      </c>
      <c r="GH132" s="378">
        <f t="shared" si="205"/>
        <v>0</v>
      </c>
      <c r="GI132" s="378">
        <f t="shared" si="205"/>
        <v>0</v>
      </c>
      <c r="GJ132" s="378">
        <f t="shared" si="205"/>
        <v>0</v>
      </c>
      <c r="GK132" s="378">
        <f t="shared" si="205"/>
        <v>0</v>
      </c>
      <c r="GL132" s="378">
        <f t="shared" si="205"/>
        <v>0</v>
      </c>
      <c r="GM132" s="378">
        <f t="shared" si="205"/>
        <v>0</v>
      </c>
      <c r="GN132" s="378">
        <f t="shared" si="205"/>
        <v>0</v>
      </c>
      <c r="GO132" s="378">
        <f t="shared" si="205"/>
        <v>0</v>
      </c>
      <c r="GP132" s="378">
        <f t="shared" si="205"/>
        <v>0</v>
      </c>
      <c r="GQ132" s="378">
        <f t="shared" si="205"/>
        <v>0</v>
      </c>
      <c r="GR132" s="378">
        <f t="shared" si="205"/>
        <v>0</v>
      </c>
      <c r="GS132" s="378">
        <f t="shared" si="205"/>
        <v>0</v>
      </c>
      <c r="GT132" s="378">
        <f t="shared" si="205"/>
        <v>0</v>
      </c>
      <c r="GU132" s="378">
        <f t="shared" si="205"/>
        <v>0</v>
      </c>
      <c r="GV132" s="378">
        <f t="shared" si="205"/>
        <v>0</v>
      </c>
      <c r="GW132" s="378">
        <f t="shared" si="205"/>
        <v>0</v>
      </c>
      <c r="GX132" s="378">
        <f t="shared" si="205"/>
        <v>0</v>
      </c>
      <c r="GY132" s="378">
        <f t="shared" si="205"/>
        <v>0</v>
      </c>
      <c r="GZ132" s="378">
        <f t="shared" si="205"/>
        <v>0</v>
      </c>
      <c r="HA132" s="378">
        <f t="shared" si="205"/>
        <v>0</v>
      </c>
      <c r="HB132" s="378">
        <f t="shared" si="205"/>
        <v>0</v>
      </c>
      <c r="HC132" s="378">
        <f t="shared" si="205"/>
        <v>0</v>
      </c>
      <c r="HD132" s="378">
        <f t="shared" si="205"/>
        <v>0</v>
      </c>
      <c r="HE132" s="378">
        <f t="shared" si="205"/>
        <v>0</v>
      </c>
      <c r="HF132" s="378">
        <f t="shared" si="205"/>
        <v>0</v>
      </c>
      <c r="HG132" s="378">
        <f t="shared" si="205"/>
        <v>0</v>
      </c>
      <c r="HH132" s="378">
        <f t="shared" si="205"/>
        <v>0</v>
      </c>
      <c r="HI132" s="378">
        <f t="shared" si="205"/>
        <v>0</v>
      </c>
      <c r="HJ132" s="378">
        <f t="shared" si="205"/>
        <v>0</v>
      </c>
      <c r="HK132" s="378">
        <f t="shared" si="205"/>
        <v>0</v>
      </c>
      <c r="HL132" s="378">
        <f t="shared" si="205"/>
        <v>0</v>
      </c>
      <c r="HM132" s="378">
        <f t="shared" si="205"/>
        <v>0</v>
      </c>
      <c r="HN132" s="378">
        <f t="shared" si="205"/>
        <v>0</v>
      </c>
      <c r="HO132" s="378">
        <f t="shared" si="205"/>
        <v>0</v>
      </c>
      <c r="HP132" s="378">
        <f t="shared" si="205"/>
        <v>0</v>
      </c>
      <c r="HQ132" s="378">
        <f t="shared" si="205"/>
        <v>0</v>
      </c>
      <c r="HR132" s="378">
        <f t="shared" si="205"/>
        <v>0</v>
      </c>
      <c r="HS132" s="378">
        <f t="shared" si="205"/>
        <v>0</v>
      </c>
      <c r="HT132" s="378">
        <f t="shared" si="205"/>
        <v>0</v>
      </c>
      <c r="HU132" s="378">
        <f t="shared" si="205"/>
        <v>0</v>
      </c>
      <c r="HV132" s="378">
        <f t="shared" si="205"/>
        <v>0</v>
      </c>
      <c r="HW132" s="378">
        <f t="shared" si="205"/>
        <v>0</v>
      </c>
      <c r="HX132" s="378">
        <f t="shared" si="205"/>
        <v>0</v>
      </c>
      <c r="HY132" s="378">
        <f t="shared" si="205"/>
        <v>0</v>
      </c>
      <c r="HZ132" s="378">
        <f t="shared" si="205"/>
        <v>0</v>
      </c>
      <c r="IA132" s="378">
        <f t="shared" si="205"/>
        <v>0</v>
      </c>
      <c r="IB132" s="378">
        <f t="shared" si="205"/>
        <v>0</v>
      </c>
      <c r="IC132" s="378">
        <f t="shared" ref="IC132:KN132" si="206">ROUND((MAX(IC68:IC70)-MIN(IC68:IC70)),10)</f>
        <v>0</v>
      </c>
      <c r="ID132" s="378">
        <f t="shared" si="206"/>
        <v>0</v>
      </c>
      <c r="IE132" s="378">
        <f t="shared" si="206"/>
        <v>0</v>
      </c>
      <c r="IF132" s="378">
        <f t="shared" si="206"/>
        <v>0</v>
      </c>
      <c r="IG132" s="378">
        <f t="shared" si="206"/>
        <v>0</v>
      </c>
      <c r="IH132" s="378">
        <f t="shared" si="206"/>
        <v>0</v>
      </c>
      <c r="II132" s="378">
        <f t="shared" si="206"/>
        <v>0</v>
      </c>
      <c r="IJ132" s="378">
        <f t="shared" si="206"/>
        <v>0</v>
      </c>
      <c r="IK132" s="378">
        <f t="shared" si="206"/>
        <v>0</v>
      </c>
      <c r="IL132" s="378">
        <f t="shared" si="206"/>
        <v>0</v>
      </c>
      <c r="IM132" s="378">
        <f t="shared" si="206"/>
        <v>0</v>
      </c>
      <c r="IN132" s="378">
        <f t="shared" si="206"/>
        <v>0</v>
      </c>
      <c r="IO132" s="378">
        <f t="shared" si="206"/>
        <v>0</v>
      </c>
      <c r="IP132" s="378">
        <f t="shared" si="206"/>
        <v>0</v>
      </c>
      <c r="IQ132" s="378">
        <f t="shared" si="206"/>
        <v>0</v>
      </c>
      <c r="IR132" s="378">
        <f t="shared" si="206"/>
        <v>0</v>
      </c>
      <c r="IS132" s="378">
        <f t="shared" si="206"/>
        <v>0</v>
      </c>
      <c r="IT132" s="378">
        <f t="shared" si="206"/>
        <v>0</v>
      </c>
      <c r="IU132" s="378">
        <f t="shared" si="206"/>
        <v>0</v>
      </c>
      <c r="IV132" s="378">
        <f t="shared" si="206"/>
        <v>0</v>
      </c>
      <c r="IW132" s="378">
        <f t="shared" si="206"/>
        <v>0</v>
      </c>
      <c r="IX132" s="378">
        <f t="shared" si="206"/>
        <v>0</v>
      </c>
      <c r="IY132" s="378">
        <f t="shared" si="206"/>
        <v>0</v>
      </c>
      <c r="IZ132" s="378">
        <f t="shared" si="206"/>
        <v>0</v>
      </c>
      <c r="JA132" s="378">
        <f t="shared" si="206"/>
        <v>0</v>
      </c>
      <c r="JB132" s="378">
        <f t="shared" si="206"/>
        <v>0</v>
      </c>
      <c r="JC132" s="378">
        <f t="shared" si="206"/>
        <v>0</v>
      </c>
      <c r="JD132" s="378">
        <f t="shared" si="206"/>
        <v>0</v>
      </c>
      <c r="JE132" s="378">
        <f t="shared" si="206"/>
        <v>0</v>
      </c>
      <c r="JF132" s="378">
        <f t="shared" si="206"/>
        <v>0</v>
      </c>
      <c r="JG132" s="378">
        <f t="shared" si="206"/>
        <v>0</v>
      </c>
      <c r="JH132" s="378">
        <f t="shared" si="206"/>
        <v>0</v>
      </c>
      <c r="JI132" s="378">
        <f t="shared" si="206"/>
        <v>0</v>
      </c>
      <c r="JJ132" s="378">
        <f t="shared" si="206"/>
        <v>0</v>
      </c>
      <c r="JK132" s="378">
        <f t="shared" si="206"/>
        <v>0</v>
      </c>
      <c r="JL132" s="378">
        <f t="shared" si="206"/>
        <v>0</v>
      </c>
      <c r="JM132" s="378">
        <f t="shared" si="206"/>
        <v>0</v>
      </c>
      <c r="JN132" s="378">
        <f t="shared" si="206"/>
        <v>0</v>
      </c>
      <c r="JO132" s="378">
        <f t="shared" si="206"/>
        <v>0</v>
      </c>
      <c r="JP132" s="378">
        <f t="shared" si="206"/>
        <v>0</v>
      </c>
      <c r="JQ132" s="378">
        <f t="shared" si="206"/>
        <v>0</v>
      </c>
      <c r="JR132" s="378">
        <f t="shared" si="206"/>
        <v>0</v>
      </c>
      <c r="JS132" s="378">
        <f t="shared" si="206"/>
        <v>0</v>
      </c>
      <c r="JT132" s="378">
        <f t="shared" si="206"/>
        <v>0</v>
      </c>
      <c r="JU132" s="378">
        <f t="shared" si="206"/>
        <v>0</v>
      </c>
      <c r="JV132" s="378">
        <f t="shared" si="206"/>
        <v>0</v>
      </c>
      <c r="JW132" s="378">
        <f t="shared" si="206"/>
        <v>0</v>
      </c>
      <c r="JX132" s="378">
        <f t="shared" si="206"/>
        <v>0</v>
      </c>
      <c r="JY132" s="378">
        <f t="shared" si="206"/>
        <v>0</v>
      </c>
      <c r="JZ132" s="378">
        <f t="shared" si="206"/>
        <v>0</v>
      </c>
      <c r="KA132" s="378">
        <f t="shared" si="206"/>
        <v>0</v>
      </c>
      <c r="KB132" s="378">
        <f t="shared" si="206"/>
        <v>0</v>
      </c>
      <c r="KC132" s="378">
        <f t="shared" si="206"/>
        <v>0</v>
      </c>
      <c r="KD132" s="378">
        <f t="shared" si="206"/>
        <v>0</v>
      </c>
      <c r="KE132" s="378">
        <f t="shared" si="206"/>
        <v>0</v>
      </c>
      <c r="KF132" s="378">
        <f t="shared" si="206"/>
        <v>0</v>
      </c>
      <c r="KG132" s="378">
        <f t="shared" si="206"/>
        <v>0</v>
      </c>
      <c r="KH132" s="378">
        <f t="shared" si="206"/>
        <v>0</v>
      </c>
      <c r="KI132" s="378">
        <f t="shared" si="206"/>
        <v>0</v>
      </c>
      <c r="KJ132" s="378">
        <f t="shared" si="206"/>
        <v>0</v>
      </c>
      <c r="KK132" s="378">
        <f t="shared" si="206"/>
        <v>0</v>
      </c>
      <c r="KL132" s="378">
        <f t="shared" si="206"/>
        <v>0</v>
      </c>
      <c r="KM132" s="378">
        <f t="shared" si="206"/>
        <v>0</v>
      </c>
      <c r="KN132" s="378">
        <f t="shared" si="206"/>
        <v>0</v>
      </c>
      <c r="KO132" s="378">
        <f t="shared" ref="KO132:MZ132" si="207">ROUND((MAX(KO68:KO70)-MIN(KO68:KO70)),10)</f>
        <v>0</v>
      </c>
      <c r="KP132" s="378">
        <f t="shared" si="207"/>
        <v>0</v>
      </c>
      <c r="KQ132" s="378">
        <f t="shared" si="207"/>
        <v>0</v>
      </c>
      <c r="KR132" s="378">
        <f t="shared" si="207"/>
        <v>0</v>
      </c>
      <c r="KS132" s="378">
        <f t="shared" si="207"/>
        <v>0</v>
      </c>
      <c r="KT132" s="378">
        <f t="shared" si="207"/>
        <v>0</v>
      </c>
      <c r="KU132" s="378">
        <f t="shared" si="207"/>
        <v>0</v>
      </c>
      <c r="KV132" s="378">
        <f t="shared" si="207"/>
        <v>0</v>
      </c>
      <c r="KW132" s="378">
        <f t="shared" si="207"/>
        <v>0</v>
      </c>
      <c r="KX132" s="378">
        <f t="shared" si="207"/>
        <v>0</v>
      </c>
      <c r="KY132" s="378">
        <f t="shared" si="207"/>
        <v>0</v>
      </c>
      <c r="KZ132" s="378">
        <f t="shared" si="207"/>
        <v>0</v>
      </c>
      <c r="LA132" s="378">
        <f t="shared" si="207"/>
        <v>0</v>
      </c>
      <c r="LB132" s="378">
        <f t="shared" si="207"/>
        <v>0</v>
      </c>
      <c r="LC132" s="378">
        <f t="shared" si="207"/>
        <v>0</v>
      </c>
      <c r="LD132" s="378">
        <f t="shared" si="207"/>
        <v>0</v>
      </c>
      <c r="LE132" s="378">
        <f t="shared" si="207"/>
        <v>0</v>
      </c>
      <c r="LF132" s="378">
        <f t="shared" si="207"/>
        <v>0</v>
      </c>
      <c r="LG132" s="378">
        <f t="shared" si="207"/>
        <v>0</v>
      </c>
      <c r="LH132" s="378">
        <f t="shared" si="207"/>
        <v>0</v>
      </c>
      <c r="LI132" s="378">
        <f t="shared" si="207"/>
        <v>0</v>
      </c>
      <c r="LJ132" s="378">
        <f t="shared" si="207"/>
        <v>0</v>
      </c>
      <c r="LK132" s="378">
        <f t="shared" si="207"/>
        <v>0</v>
      </c>
      <c r="LL132" s="378">
        <f t="shared" si="207"/>
        <v>0</v>
      </c>
      <c r="LM132" s="378">
        <f t="shared" si="207"/>
        <v>0</v>
      </c>
      <c r="LN132" s="378">
        <f t="shared" si="207"/>
        <v>0</v>
      </c>
      <c r="LO132" s="378">
        <f t="shared" si="207"/>
        <v>0</v>
      </c>
      <c r="LP132" s="378">
        <f t="shared" si="207"/>
        <v>0</v>
      </c>
      <c r="LQ132" s="378">
        <f t="shared" si="207"/>
        <v>0</v>
      </c>
      <c r="LR132" s="378">
        <f t="shared" si="207"/>
        <v>0</v>
      </c>
      <c r="LS132" s="378">
        <f t="shared" si="207"/>
        <v>0</v>
      </c>
      <c r="LT132" s="378">
        <f t="shared" si="207"/>
        <v>0</v>
      </c>
      <c r="LU132" s="378">
        <f t="shared" si="207"/>
        <v>0</v>
      </c>
      <c r="LV132" s="378">
        <f t="shared" si="207"/>
        <v>0</v>
      </c>
      <c r="LW132" s="378">
        <f t="shared" si="207"/>
        <v>0</v>
      </c>
      <c r="LX132" s="378">
        <f t="shared" si="207"/>
        <v>0</v>
      </c>
      <c r="LY132" s="378">
        <f t="shared" si="207"/>
        <v>0</v>
      </c>
      <c r="LZ132" s="378">
        <f t="shared" si="207"/>
        <v>0</v>
      </c>
      <c r="MA132" s="378">
        <f t="shared" si="207"/>
        <v>0</v>
      </c>
      <c r="MB132" s="378">
        <f t="shared" si="207"/>
        <v>0</v>
      </c>
      <c r="MC132" s="378">
        <f t="shared" si="207"/>
        <v>0</v>
      </c>
      <c r="MD132" s="378">
        <f t="shared" si="207"/>
        <v>0</v>
      </c>
      <c r="ME132" s="378">
        <f t="shared" si="207"/>
        <v>0</v>
      </c>
      <c r="MF132" s="378">
        <f t="shared" si="207"/>
        <v>0</v>
      </c>
      <c r="MG132" s="378">
        <f t="shared" si="207"/>
        <v>0</v>
      </c>
      <c r="MH132" s="378">
        <f t="shared" si="207"/>
        <v>0</v>
      </c>
      <c r="MI132" s="378">
        <f t="shared" si="207"/>
        <v>0</v>
      </c>
      <c r="MJ132" s="378">
        <f t="shared" si="207"/>
        <v>0</v>
      </c>
      <c r="MK132" s="378">
        <f t="shared" si="207"/>
        <v>0</v>
      </c>
      <c r="ML132" s="378">
        <f t="shared" si="207"/>
        <v>0</v>
      </c>
      <c r="MM132" s="378">
        <f t="shared" si="207"/>
        <v>0</v>
      </c>
      <c r="MN132" s="378">
        <f t="shared" si="207"/>
        <v>0</v>
      </c>
      <c r="MO132" s="378">
        <f t="shared" si="207"/>
        <v>0</v>
      </c>
      <c r="MP132" s="378">
        <f t="shared" si="207"/>
        <v>0</v>
      </c>
      <c r="MQ132" s="378">
        <f t="shared" si="207"/>
        <v>0</v>
      </c>
      <c r="MR132" s="378">
        <f t="shared" si="207"/>
        <v>0</v>
      </c>
      <c r="MS132" s="378">
        <f t="shared" si="207"/>
        <v>0</v>
      </c>
      <c r="MT132" s="378">
        <f t="shared" si="207"/>
        <v>0</v>
      </c>
      <c r="MU132" s="378">
        <f t="shared" si="207"/>
        <v>0</v>
      </c>
      <c r="MV132" s="378">
        <f t="shared" si="207"/>
        <v>0</v>
      </c>
      <c r="MW132" s="378">
        <f t="shared" si="207"/>
        <v>0</v>
      </c>
      <c r="MX132" s="378">
        <f t="shared" si="207"/>
        <v>0</v>
      </c>
      <c r="MY132" s="378">
        <f t="shared" si="207"/>
        <v>0</v>
      </c>
      <c r="MZ132" s="378">
        <f t="shared" si="207"/>
        <v>0</v>
      </c>
      <c r="NA132" s="378">
        <f t="shared" ref="NA132:PL132" si="208">ROUND((MAX(NA68:NA70)-MIN(NA68:NA70)),10)</f>
        <v>0</v>
      </c>
      <c r="NB132" s="378">
        <f t="shared" si="208"/>
        <v>0</v>
      </c>
      <c r="NC132" s="378">
        <f t="shared" si="208"/>
        <v>0</v>
      </c>
      <c r="ND132" s="378">
        <f t="shared" si="208"/>
        <v>0</v>
      </c>
      <c r="NE132" s="378">
        <f t="shared" si="208"/>
        <v>0</v>
      </c>
      <c r="NF132" s="378">
        <f t="shared" si="208"/>
        <v>0</v>
      </c>
      <c r="NG132" s="378">
        <f t="shared" si="208"/>
        <v>0</v>
      </c>
      <c r="NH132" s="378">
        <f t="shared" si="208"/>
        <v>0</v>
      </c>
      <c r="NI132" s="378">
        <f t="shared" si="208"/>
        <v>0</v>
      </c>
      <c r="NJ132" s="378">
        <f t="shared" si="208"/>
        <v>0</v>
      </c>
      <c r="NK132" s="378">
        <f t="shared" si="208"/>
        <v>0</v>
      </c>
      <c r="NL132" s="378">
        <f t="shared" si="208"/>
        <v>0</v>
      </c>
      <c r="NM132" s="378">
        <f t="shared" si="208"/>
        <v>0</v>
      </c>
      <c r="NN132" s="378">
        <f t="shared" si="208"/>
        <v>0</v>
      </c>
      <c r="NO132" s="378">
        <f t="shared" si="208"/>
        <v>0</v>
      </c>
      <c r="NP132" s="378">
        <f t="shared" si="208"/>
        <v>0</v>
      </c>
      <c r="NQ132" s="378">
        <f t="shared" si="208"/>
        <v>0</v>
      </c>
      <c r="NR132" s="378">
        <f t="shared" si="208"/>
        <v>0</v>
      </c>
      <c r="NS132" s="378">
        <f t="shared" si="208"/>
        <v>0</v>
      </c>
      <c r="NT132" s="378">
        <f t="shared" si="208"/>
        <v>0</v>
      </c>
      <c r="NU132" s="378">
        <f t="shared" si="208"/>
        <v>0</v>
      </c>
      <c r="NV132" s="378">
        <f t="shared" si="208"/>
        <v>0</v>
      </c>
      <c r="NW132" s="378">
        <f t="shared" si="208"/>
        <v>0</v>
      </c>
      <c r="NX132" s="378">
        <f t="shared" si="208"/>
        <v>0</v>
      </c>
      <c r="NY132" s="378">
        <f t="shared" si="208"/>
        <v>0</v>
      </c>
      <c r="NZ132" s="378">
        <f t="shared" si="208"/>
        <v>0</v>
      </c>
      <c r="OA132" s="378">
        <f t="shared" si="208"/>
        <v>0</v>
      </c>
      <c r="OB132" s="378">
        <f t="shared" si="208"/>
        <v>0</v>
      </c>
      <c r="OC132" s="378">
        <f t="shared" si="208"/>
        <v>0</v>
      </c>
      <c r="OD132" s="378">
        <f t="shared" si="208"/>
        <v>0</v>
      </c>
      <c r="OE132" s="378">
        <f t="shared" si="208"/>
        <v>0</v>
      </c>
      <c r="OF132" s="378">
        <f t="shared" si="208"/>
        <v>0</v>
      </c>
      <c r="OG132" s="378">
        <f t="shared" si="208"/>
        <v>0</v>
      </c>
      <c r="OH132" s="378">
        <f t="shared" si="208"/>
        <v>0</v>
      </c>
      <c r="OI132" s="378">
        <f t="shared" si="208"/>
        <v>0</v>
      </c>
      <c r="OJ132" s="378">
        <f t="shared" si="208"/>
        <v>0</v>
      </c>
      <c r="OK132" s="378">
        <f t="shared" si="208"/>
        <v>0</v>
      </c>
      <c r="OL132" s="378">
        <f t="shared" si="208"/>
        <v>0</v>
      </c>
      <c r="OM132" s="378">
        <f t="shared" si="208"/>
        <v>0</v>
      </c>
      <c r="ON132" s="378">
        <f t="shared" si="208"/>
        <v>0</v>
      </c>
      <c r="OO132" s="378">
        <f t="shared" si="208"/>
        <v>0</v>
      </c>
      <c r="OP132" s="378">
        <f t="shared" si="208"/>
        <v>0</v>
      </c>
      <c r="OQ132" s="378">
        <f t="shared" si="208"/>
        <v>0</v>
      </c>
      <c r="OR132" s="378">
        <f t="shared" si="208"/>
        <v>0</v>
      </c>
      <c r="OS132" s="378">
        <f t="shared" si="208"/>
        <v>0</v>
      </c>
      <c r="OT132" s="378">
        <f t="shared" si="208"/>
        <v>0</v>
      </c>
      <c r="OU132" s="378">
        <f t="shared" si="208"/>
        <v>0</v>
      </c>
      <c r="OV132" s="378">
        <f t="shared" si="208"/>
        <v>0</v>
      </c>
      <c r="OW132" s="378">
        <f t="shared" si="208"/>
        <v>0</v>
      </c>
      <c r="OX132" s="378">
        <f t="shared" si="208"/>
        <v>0</v>
      </c>
      <c r="OY132" s="378">
        <f t="shared" si="208"/>
        <v>0</v>
      </c>
      <c r="OZ132" s="378">
        <f t="shared" si="208"/>
        <v>0</v>
      </c>
      <c r="PA132" s="378">
        <f t="shared" si="208"/>
        <v>0</v>
      </c>
      <c r="PB132" s="378">
        <f t="shared" si="208"/>
        <v>0</v>
      </c>
      <c r="PC132" s="378">
        <f t="shared" si="208"/>
        <v>0</v>
      </c>
      <c r="PD132" s="378">
        <f t="shared" si="208"/>
        <v>0</v>
      </c>
      <c r="PE132" s="378">
        <f t="shared" si="208"/>
        <v>0</v>
      </c>
      <c r="PF132" s="378">
        <f t="shared" si="208"/>
        <v>0</v>
      </c>
      <c r="PG132" s="378">
        <f t="shared" si="208"/>
        <v>0</v>
      </c>
      <c r="PH132" s="378">
        <f t="shared" si="208"/>
        <v>0</v>
      </c>
      <c r="PI132" s="378">
        <f t="shared" si="208"/>
        <v>0</v>
      </c>
      <c r="PJ132" s="378">
        <f t="shared" si="208"/>
        <v>0</v>
      </c>
      <c r="PK132" s="378">
        <f t="shared" si="208"/>
        <v>0</v>
      </c>
      <c r="PL132" s="378">
        <f t="shared" si="208"/>
        <v>0</v>
      </c>
      <c r="PM132" s="378">
        <f t="shared" ref="PM132:RX132" si="209">ROUND((MAX(PM68:PM70)-MIN(PM68:PM70)),10)</f>
        <v>0</v>
      </c>
      <c r="PN132" s="378">
        <f t="shared" si="209"/>
        <v>0</v>
      </c>
      <c r="PO132" s="378">
        <f t="shared" si="209"/>
        <v>0</v>
      </c>
      <c r="PP132" s="378">
        <f t="shared" si="209"/>
        <v>0</v>
      </c>
      <c r="PQ132" s="378">
        <f t="shared" si="209"/>
        <v>0</v>
      </c>
      <c r="PR132" s="378">
        <f t="shared" si="209"/>
        <v>0</v>
      </c>
      <c r="PS132" s="378">
        <f t="shared" si="209"/>
        <v>0</v>
      </c>
      <c r="PT132" s="378">
        <f t="shared" si="209"/>
        <v>0</v>
      </c>
      <c r="PU132" s="378">
        <f t="shared" si="209"/>
        <v>0</v>
      </c>
      <c r="PV132" s="378">
        <f t="shared" si="209"/>
        <v>0</v>
      </c>
      <c r="PW132" s="378">
        <f t="shared" si="209"/>
        <v>0</v>
      </c>
      <c r="PX132" s="378">
        <f t="shared" si="209"/>
        <v>0</v>
      </c>
      <c r="PY132" s="378">
        <f t="shared" si="209"/>
        <v>0</v>
      </c>
      <c r="PZ132" s="378">
        <f t="shared" si="209"/>
        <v>0</v>
      </c>
      <c r="QA132" s="378">
        <f t="shared" si="209"/>
        <v>0</v>
      </c>
      <c r="QB132" s="378">
        <f t="shared" si="209"/>
        <v>0</v>
      </c>
      <c r="QC132" s="378">
        <f t="shared" si="209"/>
        <v>0</v>
      </c>
      <c r="QD132" s="378">
        <f t="shared" si="209"/>
        <v>0</v>
      </c>
      <c r="QE132" s="378">
        <f t="shared" si="209"/>
        <v>0</v>
      </c>
      <c r="QF132" s="378">
        <f t="shared" si="209"/>
        <v>0</v>
      </c>
      <c r="QG132" s="378">
        <f t="shared" si="209"/>
        <v>0</v>
      </c>
      <c r="QH132" s="378">
        <f t="shared" si="209"/>
        <v>0</v>
      </c>
      <c r="QI132" s="378">
        <f t="shared" si="209"/>
        <v>0</v>
      </c>
      <c r="QJ132" s="378">
        <f t="shared" si="209"/>
        <v>0</v>
      </c>
      <c r="QK132" s="378">
        <f t="shared" si="209"/>
        <v>0</v>
      </c>
      <c r="QL132" s="378">
        <f t="shared" si="209"/>
        <v>0</v>
      </c>
      <c r="QM132" s="378">
        <f t="shared" si="209"/>
        <v>0</v>
      </c>
      <c r="QN132" s="378">
        <f t="shared" si="209"/>
        <v>0</v>
      </c>
      <c r="QO132" s="378">
        <f t="shared" si="209"/>
        <v>0</v>
      </c>
      <c r="QP132" s="378">
        <f t="shared" si="209"/>
        <v>0</v>
      </c>
      <c r="QQ132" s="378">
        <f t="shared" si="209"/>
        <v>0</v>
      </c>
      <c r="QR132" s="378">
        <f t="shared" si="209"/>
        <v>0</v>
      </c>
      <c r="QS132" s="378">
        <f t="shared" si="209"/>
        <v>0</v>
      </c>
      <c r="QT132" s="378">
        <f t="shared" si="209"/>
        <v>0</v>
      </c>
      <c r="QU132" s="378">
        <f t="shared" si="209"/>
        <v>0</v>
      </c>
      <c r="QV132" s="378">
        <f t="shared" si="209"/>
        <v>0</v>
      </c>
      <c r="QW132" s="378">
        <f t="shared" si="209"/>
        <v>0</v>
      </c>
      <c r="QX132" s="378">
        <f t="shared" si="209"/>
        <v>0</v>
      </c>
      <c r="QY132" s="378">
        <f t="shared" si="209"/>
        <v>0</v>
      </c>
      <c r="QZ132" s="378">
        <f t="shared" si="209"/>
        <v>0</v>
      </c>
      <c r="RA132" s="378">
        <f t="shared" si="209"/>
        <v>0</v>
      </c>
      <c r="RB132" s="378">
        <f t="shared" si="209"/>
        <v>0</v>
      </c>
      <c r="RC132" s="378">
        <f t="shared" si="209"/>
        <v>0</v>
      </c>
      <c r="RD132" s="378">
        <f t="shared" si="209"/>
        <v>0</v>
      </c>
      <c r="RE132" s="378">
        <f t="shared" si="209"/>
        <v>0</v>
      </c>
      <c r="RF132" s="378">
        <f t="shared" si="209"/>
        <v>0</v>
      </c>
      <c r="RG132" s="378">
        <f t="shared" si="209"/>
        <v>0</v>
      </c>
      <c r="RH132" s="378">
        <f t="shared" si="209"/>
        <v>0</v>
      </c>
      <c r="RI132" s="378">
        <f t="shared" si="209"/>
        <v>0</v>
      </c>
      <c r="RJ132" s="378">
        <f t="shared" si="209"/>
        <v>0</v>
      </c>
      <c r="RK132" s="378">
        <f t="shared" si="209"/>
        <v>0</v>
      </c>
      <c r="RL132" s="378">
        <f t="shared" si="209"/>
        <v>0</v>
      </c>
      <c r="RM132" s="378">
        <f t="shared" si="209"/>
        <v>0</v>
      </c>
      <c r="RN132" s="378">
        <f t="shared" si="209"/>
        <v>0</v>
      </c>
      <c r="RO132" s="378">
        <f t="shared" si="209"/>
        <v>0</v>
      </c>
      <c r="RP132" s="378">
        <f t="shared" si="209"/>
        <v>0</v>
      </c>
      <c r="RQ132" s="378">
        <f t="shared" si="209"/>
        <v>0</v>
      </c>
      <c r="RR132" s="378">
        <f t="shared" si="209"/>
        <v>0</v>
      </c>
      <c r="RS132" s="378">
        <f t="shared" si="209"/>
        <v>0</v>
      </c>
      <c r="RT132" s="378">
        <f t="shared" si="209"/>
        <v>0</v>
      </c>
      <c r="RU132" s="378">
        <f t="shared" si="209"/>
        <v>0</v>
      </c>
      <c r="RV132" s="378">
        <f t="shared" si="209"/>
        <v>0</v>
      </c>
      <c r="RW132" s="378">
        <f t="shared" si="209"/>
        <v>0</v>
      </c>
      <c r="RX132" s="378">
        <f t="shared" si="209"/>
        <v>0</v>
      </c>
      <c r="RY132" s="378">
        <f t="shared" ref="RY132:UJ132" si="210">ROUND((MAX(RY68:RY70)-MIN(RY68:RY70)),10)</f>
        <v>0</v>
      </c>
      <c r="RZ132" s="378">
        <f t="shared" si="210"/>
        <v>0</v>
      </c>
      <c r="SA132" s="378">
        <f t="shared" si="210"/>
        <v>0</v>
      </c>
      <c r="SB132" s="378">
        <f t="shared" si="210"/>
        <v>0</v>
      </c>
      <c r="SC132" s="378">
        <f t="shared" si="210"/>
        <v>0</v>
      </c>
      <c r="SD132" s="378">
        <f t="shared" si="210"/>
        <v>0</v>
      </c>
      <c r="SE132" s="378">
        <f t="shared" si="210"/>
        <v>0</v>
      </c>
      <c r="SF132" s="378">
        <f t="shared" si="210"/>
        <v>0</v>
      </c>
      <c r="SG132" s="378">
        <f t="shared" si="210"/>
        <v>0</v>
      </c>
      <c r="SH132" s="378">
        <f t="shared" si="210"/>
        <v>0</v>
      </c>
      <c r="SI132" s="378">
        <f t="shared" si="210"/>
        <v>0</v>
      </c>
      <c r="SJ132" s="378">
        <f t="shared" si="210"/>
        <v>0</v>
      </c>
      <c r="SK132" s="378">
        <f t="shared" si="210"/>
        <v>0</v>
      </c>
      <c r="SL132" s="378">
        <f t="shared" si="210"/>
        <v>0</v>
      </c>
      <c r="SM132" s="378">
        <f t="shared" si="210"/>
        <v>0</v>
      </c>
      <c r="SN132" s="378">
        <f t="shared" si="210"/>
        <v>0</v>
      </c>
      <c r="SO132" s="378">
        <f t="shared" si="210"/>
        <v>0</v>
      </c>
      <c r="SP132" s="378">
        <f t="shared" si="210"/>
        <v>0</v>
      </c>
      <c r="SQ132" s="378">
        <f t="shared" si="210"/>
        <v>0</v>
      </c>
      <c r="SR132" s="378">
        <f t="shared" si="210"/>
        <v>0</v>
      </c>
      <c r="SS132" s="378">
        <f t="shared" si="210"/>
        <v>0</v>
      </c>
      <c r="ST132" s="378">
        <f t="shared" si="210"/>
        <v>0</v>
      </c>
      <c r="SU132" s="378">
        <f t="shared" si="210"/>
        <v>0</v>
      </c>
      <c r="SV132" s="378">
        <f t="shared" si="210"/>
        <v>0</v>
      </c>
      <c r="SW132" s="378">
        <f t="shared" si="210"/>
        <v>0</v>
      </c>
      <c r="SX132" s="378">
        <f t="shared" si="210"/>
        <v>0</v>
      </c>
      <c r="SY132" s="378">
        <f t="shared" si="210"/>
        <v>0</v>
      </c>
      <c r="SZ132" s="378">
        <f t="shared" si="210"/>
        <v>0</v>
      </c>
      <c r="TA132" s="378">
        <f t="shared" si="210"/>
        <v>0</v>
      </c>
      <c r="TB132" s="378">
        <f t="shared" si="210"/>
        <v>0</v>
      </c>
      <c r="TC132" s="378">
        <f t="shared" si="210"/>
        <v>0</v>
      </c>
      <c r="TD132" s="378">
        <f t="shared" si="210"/>
        <v>0</v>
      </c>
      <c r="TE132" s="378">
        <f t="shared" si="210"/>
        <v>0</v>
      </c>
      <c r="TF132" s="378">
        <f t="shared" si="210"/>
        <v>0</v>
      </c>
      <c r="TG132" s="378">
        <f t="shared" si="210"/>
        <v>0</v>
      </c>
      <c r="TH132" s="378">
        <f t="shared" si="210"/>
        <v>0</v>
      </c>
      <c r="TI132" s="378">
        <f t="shared" si="210"/>
        <v>0</v>
      </c>
      <c r="TJ132" s="378">
        <f t="shared" si="210"/>
        <v>0</v>
      </c>
      <c r="TK132" s="378">
        <f t="shared" si="210"/>
        <v>0</v>
      </c>
      <c r="TL132" s="378">
        <f t="shared" si="210"/>
        <v>0</v>
      </c>
      <c r="TM132" s="378">
        <f t="shared" si="210"/>
        <v>0</v>
      </c>
      <c r="TN132" s="378">
        <f t="shared" si="210"/>
        <v>0</v>
      </c>
      <c r="TO132" s="378">
        <f t="shared" si="210"/>
        <v>0</v>
      </c>
      <c r="TP132" s="378">
        <f t="shared" si="210"/>
        <v>0</v>
      </c>
      <c r="TQ132" s="378">
        <f t="shared" si="210"/>
        <v>0</v>
      </c>
      <c r="TR132" s="378">
        <f t="shared" si="210"/>
        <v>0</v>
      </c>
      <c r="TS132" s="378">
        <f t="shared" si="210"/>
        <v>0</v>
      </c>
      <c r="TT132" s="378">
        <f t="shared" si="210"/>
        <v>0</v>
      </c>
      <c r="TU132" s="378">
        <f t="shared" si="210"/>
        <v>0</v>
      </c>
      <c r="TV132" s="378">
        <f t="shared" si="210"/>
        <v>0</v>
      </c>
      <c r="TW132" s="378">
        <f t="shared" si="210"/>
        <v>0</v>
      </c>
      <c r="TX132" s="378">
        <f t="shared" si="210"/>
        <v>0</v>
      </c>
      <c r="TY132" s="378">
        <f t="shared" si="210"/>
        <v>0</v>
      </c>
      <c r="TZ132" s="378">
        <f t="shared" si="210"/>
        <v>0</v>
      </c>
      <c r="UA132" s="378">
        <f t="shared" si="210"/>
        <v>0</v>
      </c>
      <c r="UB132" s="378">
        <f t="shared" si="210"/>
        <v>0</v>
      </c>
      <c r="UC132" s="378">
        <f t="shared" si="210"/>
        <v>0</v>
      </c>
      <c r="UD132" s="378">
        <f t="shared" si="210"/>
        <v>0</v>
      </c>
      <c r="UE132" s="378">
        <f t="shared" si="210"/>
        <v>0</v>
      </c>
      <c r="UF132" s="378">
        <f t="shared" si="210"/>
        <v>0</v>
      </c>
      <c r="UG132" s="378">
        <f t="shared" si="210"/>
        <v>0</v>
      </c>
      <c r="UH132" s="378">
        <f t="shared" si="210"/>
        <v>0</v>
      </c>
      <c r="UI132" s="378">
        <f t="shared" si="210"/>
        <v>0</v>
      </c>
      <c r="UJ132" s="378">
        <f t="shared" si="210"/>
        <v>0</v>
      </c>
      <c r="UK132" s="378">
        <f t="shared" ref="UK132:WI132" si="211">ROUND((MAX(UK68:UK70)-MIN(UK68:UK70)),10)</f>
        <v>0</v>
      </c>
      <c r="UL132" s="378">
        <f t="shared" si="211"/>
        <v>0</v>
      </c>
      <c r="UM132" s="378">
        <f t="shared" si="211"/>
        <v>0</v>
      </c>
      <c r="UN132" s="378">
        <f t="shared" si="211"/>
        <v>0</v>
      </c>
      <c r="UO132" s="378">
        <f t="shared" si="211"/>
        <v>0</v>
      </c>
      <c r="UP132" s="378">
        <f t="shared" si="211"/>
        <v>0</v>
      </c>
      <c r="UQ132" s="378">
        <f t="shared" si="211"/>
        <v>0</v>
      </c>
      <c r="UR132" s="378">
        <f t="shared" si="211"/>
        <v>0</v>
      </c>
      <c r="US132" s="378">
        <f t="shared" si="211"/>
        <v>0</v>
      </c>
      <c r="UT132" s="378">
        <f t="shared" si="211"/>
        <v>0</v>
      </c>
      <c r="UU132" s="378">
        <f t="shared" si="211"/>
        <v>0</v>
      </c>
      <c r="UV132" s="378">
        <f t="shared" si="211"/>
        <v>0</v>
      </c>
      <c r="UW132" s="378">
        <f t="shared" si="211"/>
        <v>0</v>
      </c>
      <c r="UX132" s="378">
        <f t="shared" si="211"/>
        <v>0</v>
      </c>
      <c r="UY132" s="378">
        <f t="shared" si="211"/>
        <v>0</v>
      </c>
      <c r="UZ132" s="378">
        <f t="shared" si="211"/>
        <v>0</v>
      </c>
      <c r="VA132" s="378">
        <f t="shared" si="211"/>
        <v>0</v>
      </c>
      <c r="VB132" s="378">
        <f t="shared" si="211"/>
        <v>0</v>
      </c>
      <c r="VC132" s="378">
        <f t="shared" si="211"/>
        <v>0</v>
      </c>
      <c r="VD132" s="378">
        <f t="shared" si="211"/>
        <v>0</v>
      </c>
      <c r="VE132" s="378">
        <f t="shared" si="211"/>
        <v>0</v>
      </c>
      <c r="VF132" s="378">
        <f t="shared" si="211"/>
        <v>0</v>
      </c>
      <c r="VG132" s="378">
        <f t="shared" si="211"/>
        <v>0</v>
      </c>
      <c r="VH132" s="378">
        <f t="shared" si="211"/>
        <v>0</v>
      </c>
      <c r="VI132" s="378">
        <f t="shared" si="211"/>
        <v>0</v>
      </c>
      <c r="VJ132" s="378">
        <f t="shared" si="211"/>
        <v>0</v>
      </c>
      <c r="VK132" s="378">
        <f t="shared" si="211"/>
        <v>0</v>
      </c>
      <c r="VL132" s="378">
        <f t="shared" si="211"/>
        <v>0</v>
      </c>
      <c r="VM132" s="378">
        <f t="shared" si="211"/>
        <v>0</v>
      </c>
      <c r="VN132" s="378">
        <f t="shared" si="211"/>
        <v>0</v>
      </c>
      <c r="VO132" s="378">
        <f t="shared" si="211"/>
        <v>0</v>
      </c>
      <c r="VP132" s="378">
        <f t="shared" si="211"/>
        <v>0</v>
      </c>
      <c r="VQ132" s="378">
        <f t="shared" si="211"/>
        <v>0</v>
      </c>
      <c r="VR132" s="378">
        <f t="shared" si="211"/>
        <v>0</v>
      </c>
      <c r="VS132" s="378">
        <f t="shared" si="211"/>
        <v>0</v>
      </c>
      <c r="VT132" s="378">
        <f t="shared" si="211"/>
        <v>0</v>
      </c>
      <c r="VU132" s="378">
        <f t="shared" si="211"/>
        <v>0</v>
      </c>
      <c r="VV132" s="378">
        <f t="shared" si="211"/>
        <v>0</v>
      </c>
      <c r="VW132" s="378">
        <f t="shared" si="211"/>
        <v>0</v>
      </c>
      <c r="VX132" s="378">
        <f t="shared" si="211"/>
        <v>0</v>
      </c>
      <c r="VY132" s="378">
        <f t="shared" si="211"/>
        <v>0</v>
      </c>
      <c r="VZ132" s="378">
        <f t="shared" si="211"/>
        <v>0</v>
      </c>
      <c r="WA132" s="378">
        <f t="shared" si="211"/>
        <v>0</v>
      </c>
      <c r="WB132" s="378">
        <f t="shared" si="211"/>
        <v>0</v>
      </c>
      <c r="WC132" s="378">
        <f t="shared" si="211"/>
        <v>0</v>
      </c>
      <c r="WD132" s="378">
        <f t="shared" si="211"/>
        <v>0</v>
      </c>
      <c r="WE132" s="378">
        <f t="shared" si="211"/>
        <v>0</v>
      </c>
      <c r="WF132" s="378">
        <f t="shared" si="211"/>
        <v>0</v>
      </c>
      <c r="WG132" s="378">
        <f t="shared" si="211"/>
        <v>0</v>
      </c>
      <c r="WH132" s="378">
        <f t="shared" si="211"/>
        <v>0</v>
      </c>
      <c r="WI132" s="378">
        <f t="shared" si="211"/>
        <v>0</v>
      </c>
    </row>
    <row r="133" spans="1:607">
      <c r="A133" s="348"/>
      <c r="B133" s="360" t="s">
        <v>865</v>
      </c>
      <c r="C133" s="348"/>
      <c r="D133" s="348"/>
      <c r="E133" s="348"/>
      <c r="F133" s="348"/>
      <c r="G133" s="361" t="str">
        <f t="shared" si="2"/>
        <v/>
      </c>
      <c r="H133" s="361" t="str">
        <f t="shared" si="3"/>
        <v/>
      </c>
      <c r="I133" s="397"/>
      <c r="J133" s="348"/>
      <c r="K133" s="348"/>
      <c r="L133" s="348"/>
      <c r="M133" s="348"/>
      <c r="N133" s="400"/>
      <c r="O133" s="400"/>
      <c r="P133" s="400"/>
      <c r="Q133" s="400"/>
      <c r="R133" s="400"/>
      <c r="S133" s="400"/>
      <c r="T133" s="400"/>
      <c r="U133" s="400"/>
      <c r="V133" s="400"/>
      <c r="W133" s="400"/>
      <c r="X133" s="400"/>
      <c r="Y133" s="400"/>
      <c r="Z133" s="400"/>
      <c r="AA133" s="400"/>
      <c r="AB133" s="400"/>
      <c r="AC133" s="400"/>
      <c r="AD133" s="400"/>
      <c r="AE133" s="400"/>
      <c r="AF133" s="400"/>
      <c r="AG133" s="400"/>
      <c r="AH133" s="400"/>
      <c r="AI133" s="400"/>
      <c r="AJ133" s="400"/>
      <c r="AK133" s="400"/>
      <c r="AL133" s="400"/>
      <c r="AM133" s="400"/>
      <c r="AN133" s="400"/>
      <c r="AO133" s="400"/>
      <c r="AP133" s="400"/>
      <c r="AQ133" s="400"/>
      <c r="AR133" s="400"/>
      <c r="AS133" s="400"/>
      <c r="AT133" s="400"/>
      <c r="AU133" s="400"/>
      <c r="AV133" s="400"/>
      <c r="AW133" s="400"/>
      <c r="AX133" s="400"/>
      <c r="AY133" s="400"/>
      <c r="AZ133" s="400"/>
      <c r="BA133" s="400"/>
      <c r="BB133" s="400"/>
      <c r="BC133" s="400"/>
      <c r="BD133" s="400"/>
      <c r="BE133" s="400"/>
      <c r="BF133" s="400"/>
      <c r="BG133" s="400"/>
      <c r="BH133" s="400"/>
      <c r="BI133" s="400"/>
      <c r="BJ133" s="400"/>
      <c r="BK133" s="400"/>
      <c r="BL133" s="400"/>
      <c r="BM133" s="400"/>
      <c r="BN133" s="400"/>
      <c r="BO133" s="400"/>
      <c r="BP133" s="400"/>
      <c r="BQ133" s="400"/>
      <c r="BR133" s="400"/>
      <c r="BS133" s="400"/>
      <c r="BT133" s="400"/>
      <c r="BU133" s="400"/>
      <c r="BV133" s="400"/>
      <c r="BW133" s="400"/>
      <c r="BX133" s="400"/>
      <c r="BY133" s="400"/>
      <c r="BZ133" s="400"/>
      <c r="CA133" s="400"/>
      <c r="CB133" s="400"/>
      <c r="CC133" s="400"/>
      <c r="CD133" s="400"/>
      <c r="CE133" s="400"/>
      <c r="CF133" s="400"/>
      <c r="CG133" s="400"/>
      <c r="CH133" s="400"/>
      <c r="CI133" s="400"/>
      <c r="CJ133" s="400"/>
      <c r="CK133" s="400"/>
      <c r="CL133" s="400"/>
      <c r="CM133" s="400"/>
      <c r="CN133" s="400"/>
      <c r="CO133" s="400"/>
      <c r="CP133" s="400"/>
      <c r="CQ133" s="400"/>
      <c r="CR133" s="400"/>
      <c r="CS133" s="400"/>
      <c r="CT133" s="400"/>
      <c r="CU133" s="400"/>
      <c r="CV133" s="400"/>
      <c r="CW133" s="400"/>
      <c r="CX133" s="400"/>
      <c r="CY133" s="400"/>
      <c r="CZ133" s="362"/>
      <c r="DA133" s="900"/>
      <c r="DB133" s="899" t="s">
        <v>1296</v>
      </c>
      <c r="DC133" s="899"/>
      <c r="DD133" s="378">
        <f>ROUND((MAX(DD77:DD79)-MIN(DD77:DD79)),10)</f>
        <v>0</v>
      </c>
      <c r="DE133" s="378">
        <f t="shared" ref="DE133:FP133" si="212">ROUND((MAX(DE77:DE79)-MIN(DE77:DE79)),10)</f>
        <v>0</v>
      </c>
      <c r="DF133" s="378">
        <f t="shared" si="212"/>
        <v>0</v>
      </c>
      <c r="DG133" s="378">
        <f t="shared" si="212"/>
        <v>0</v>
      </c>
      <c r="DH133" s="378">
        <f t="shared" si="212"/>
        <v>0</v>
      </c>
      <c r="DI133" s="378">
        <f t="shared" si="212"/>
        <v>0</v>
      </c>
      <c r="DJ133" s="378">
        <f t="shared" si="212"/>
        <v>0</v>
      </c>
      <c r="DK133" s="378">
        <f t="shared" si="212"/>
        <v>0</v>
      </c>
      <c r="DL133" s="378">
        <f t="shared" si="212"/>
        <v>0</v>
      </c>
      <c r="DM133" s="378">
        <f t="shared" si="212"/>
        <v>0</v>
      </c>
      <c r="DN133" s="378">
        <f t="shared" si="212"/>
        <v>0</v>
      </c>
      <c r="DO133" s="378">
        <f t="shared" si="212"/>
        <v>0</v>
      </c>
      <c r="DP133" s="378">
        <f t="shared" si="212"/>
        <v>0</v>
      </c>
      <c r="DQ133" s="378">
        <f t="shared" si="212"/>
        <v>0</v>
      </c>
      <c r="DR133" s="378">
        <f t="shared" si="212"/>
        <v>0</v>
      </c>
      <c r="DS133" s="378">
        <f t="shared" si="212"/>
        <v>0</v>
      </c>
      <c r="DT133" s="378">
        <f t="shared" si="212"/>
        <v>0</v>
      </c>
      <c r="DU133" s="378">
        <f t="shared" si="212"/>
        <v>0</v>
      </c>
      <c r="DV133" s="378">
        <f t="shared" si="212"/>
        <v>0</v>
      </c>
      <c r="DW133" s="378">
        <f t="shared" si="212"/>
        <v>0</v>
      </c>
      <c r="DX133" s="378">
        <f t="shared" si="212"/>
        <v>0</v>
      </c>
      <c r="DY133" s="378">
        <f t="shared" si="212"/>
        <v>0</v>
      </c>
      <c r="DZ133" s="378">
        <f t="shared" si="212"/>
        <v>0</v>
      </c>
      <c r="EA133" s="378">
        <f t="shared" si="212"/>
        <v>0</v>
      </c>
      <c r="EB133" s="378">
        <f t="shared" si="212"/>
        <v>0</v>
      </c>
      <c r="EC133" s="378">
        <f t="shared" si="212"/>
        <v>0</v>
      </c>
      <c r="ED133" s="378">
        <f t="shared" si="212"/>
        <v>0</v>
      </c>
      <c r="EE133" s="378">
        <f t="shared" si="212"/>
        <v>0</v>
      </c>
      <c r="EF133" s="378">
        <f t="shared" si="212"/>
        <v>0</v>
      </c>
      <c r="EG133" s="378">
        <f t="shared" si="212"/>
        <v>0</v>
      </c>
      <c r="EH133" s="378">
        <f t="shared" si="212"/>
        <v>0</v>
      </c>
      <c r="EI133" s="378">
        <f t="shared" si="212"/>
        <v>0</v>
      </c>
      <c r="EJ133" s="378">
        <f t="shared" si="212"/>
        <v>0</v>
      </c>
      <c r="EK133" s="378">
        <f t="shared" si="212"/>
        <v>0</v>
      </c>
      <c r="EL133" s="378">
        <f t="shared" si="212"/>
        <v>0</v>
      </c>
      <c r="EM133" s="378">
        <f t="shared" si="212"/>
        <v>0</v>
      </c>
      <c r="EN133" s="378">
        <f t="shared" si="212"/>
        <v>0</v>
      </c>
      <c r="EO133" s="378">
        <f t="shared" si="212"/>
        <v>0</v>
      </c>
      <c r="EP133" s="378">
        <f t="shared" si="212"/>
        <v>0</v>
      </c>
      <c r="EQ133" s="378">
        <f t="shared" si="212"/>
        <v>0</v>
      </c>
      <c r="ER133" s="378">
        <f t="shared" si="212"/>
        <v>0</v>
      </c>
      <c r="ES133" s="378">
        <f t="shared" si="212"/>
        <v>0</v>
      </c>
      <c r="ET133" s="378">
        <f t="shared" si="212"/>
        <v>0</v>
      </c>
      <c r="EU133" s="378">
        <f t="shared" si="212"/>
        <v>0</v>
      </c>
      <c r="EV133" s="378">
        <f t="shared" si="212"/>
        <v>0</v>
      </c>
      <c r="EW133" s="378">
        <f t="shared" si="212"/>
        <v>0</v>
      </c>
      <c r="EX133" s="378">
        <f t="shared" si="212"/>
        <v>0</v>
      </c>
      <c r="EY133" s="378">
        <f t="shared" si="212"/>
        <v>0</v>
      </c>
      <c r="EZ133" s="378">
        <f t="shared" si="212"/>
        <v>0</v>
      </c>
      <c r="FA133" s="378">
        <f t="shared" si="212"/>
        <v>0</v>
      </c>
      <c r="FB133" s="378">
        <f t="shared" si="212"/>
        <v>0</v>
      </c>
      <c r="FC133" s="378">
        <f t="shared" si="212"/>
        <v>0</v>
      </c>
      <c r="FD133" s="378">
        <f t="shared" si="212"/>
        <v>0</v>
      </c>
      <c r="FE133" s="378">
        <f t="shared" si="212"/>
        <v>0</v>
      </c>
      <c r="FF133" s="378">
        <f t="shared" si="212"/>
        <v>0</v>
      </c>
      <c r="FG133" s="378">
        <f t="shared" si="212"/>
        <v>0</v>
      </c>
      <c r="FH133" s="378">
        <f t="shared" si="212"/>
        <v>0</v>
      </c>
      <c r="FI133" s="378">
        <f t="shared" si="212"/>
        <v>0</v>
      </c>
      <c r="FJ133" s="378">
        <f t="shared" si="212"/>
        <v>0</v>
      </c>
      <c r="FK133" s="378">
        <f t="shared" si="212"/>
        <v>0</v>
      </c>
      <c r="FL133" s="378">
        <f t="shared" si="212"/>
        <v>0</v>
      </c>
      <c r="FM133" s="378">
        <f t="shared" si="212"/>
        <v>0</v>
      </c>
      <c r="FN133" s="378">
        <f t="shared" si="212"/>
        <v>0</v>
      </c>
      <c r="FO133" s="378">
        <f t="shared" si="212"/>
        <v>0</v>
      </c>
      <c r="FP133" s="378">
        <f t="shared" si="212"/>
        <v>0</v>
      </c>
      <c r="FQ133" s="378">
        <f t="shared" ref="FQ133:IB133" si="213">ROUND((MAX(FQ77:FQ79)-MIN(FQ77:FQ79)),10)</f>
        <v>0</v>
      </c>
      <c r="FR133" s="378">
        <f t="shared" si="213"/>
        <v>0</v>
      </c>
      <c r="FS133" s="378">
        <f t="shared" si="213"/>
        <v>0</v>
      </c>
      <c r="FT133" s="378">
        <f t="shared" si="213"/>
        <v>0</v>
      </c>
      <c r="FU133" s="378">
        <f t="shared" si="213"/>
        <v>0</v>
      </c>
      <c r="FV133" s="378">
        <f t="shared" si="213"/>
        <v>0</v>
      </c>
      <c r="FW133" s="378">
        <f t="shared" si="213"/>
        <v>0</v>
      </c>
      <c r="FX133" s="378">
        <f t="shared" si="213"/>
        <v>0</v>
      </c>
      <c r="FY133" s="378">
        <f t="shared" si="213"/>
        <v>0</v>
      </c>
      <c r="FZ133" s="378">
        <f t="shared" si="213"/>
        <v>0</v>
      </c>
      <c r="GA133" s="378">
        <f t="shared" si="213"/>
        <v>0</v>
      </c>
      <c r="GB133" s="378">
        <f t="shared" si="213"/>
        <v>0</v>
      </c>
      <c r="GC133" s="378">
        <f t="shared" si="213"/>
        <v>0</v>
      </c>
      <c r="GD133" s="378">
        <f t="shared" si="213"/>
        <v>0</v>
      </c>
      <c r="GE133" s="378">
        <f t="shared" si="213"/>
        <v>0</v>
      </c>
      <c r="GF133" s="378">
        <f t="shared" si="213"/>
        <v>0</v>
      </c>
      <c r="GG133" s="378">
        <f t="shared" si="213"/>
        <v>0</v>
      </c>
      <c r="GH133" s="378">
        <f t="shared" si="213"/>
        <v>0</v>
      </c>
      <c r="GI133" s="378">
        <f t="shared" si="213"/>
        <v>0</v>
      </c>
      <c r="GJ133" s="378">
        <f t="shared" si="213"/>
        <v>0</v>
      </c>
      <c r="GK133" s="378">
        <f t="shared" si="213"/>
        <v>0</v>
      </c>
      <c r="GL133" s="378">
        <f t="shared" si="213"/>
        <v>0</v>
      </c>
      <c r="GM133" s="378">
        <f t="shared" si="213"/>
        <v>0</v>
      </c>
      <c r="GN133" s="378">
        <f t="shared" si="213"/>
        <v>0</v>
      </c>
      <c r="GO133" s="378">
        <f t="shared" si="213"/>
        <v>0</v>
      </c>
      <c r="GP133" s="378">
        <f t="shared" si="213"/>
        <v>0</v>
      </c>
      <c r="GQ133" s="378">
        <f t="shared" si="213"/>
        <v>0</v>
      </c>
      <c r="GR133" s="378">
        <f t="shared" si="213"/>
        <v>0</v>
      </c>
      <c r="GS133" s="378">
        <f t="shared" si="213"/>
        <v>0</v>
      </c>
      <c r="GT133" s="378">
        <f t="shared" si="213"/>
        <v>0</v>
      </c>
      <c r="GU133" s="378">
        <f t="shared" si="213"/>
        <v>0</v>
      </c>
      <c r="GV133" s="378">
        <f t="shared" si="213"/>
        <v>0</v>
      </c>
      <c r="GW133" s="378">
        <f t="shared" si="213"/>
        <v>0</v>
      </c>
      <c r="GX133" s="378">
        <f t="shared" si="213"/>
        <v>0</v>
      </c>
      <c r="GY133" s="378">
        <f t="shared" si="213"/>
        <v>0</v>
      </c>
      <c r="GZ133" s="378">
        <f t="shared" si="213"/>
        <v>0</v>
      </c>
      <c r="HA133" s="378">
        <f t="shared" si="213"/>
        <v>0</v>
      </c>
      <c r="HB133" s="378">
        <f t="shared" si="213"/>
        <v>0</v>
      </c>
      <c r="HC133" s="378">
        <f t="shared" si="213"/>
        <v>0</v>
      </c>
      <c r="HD133" s="378">
        <f t="shared" si="213"/>
        <v>0</v>
      </c>
      <c r="HE133" s="378">
        <f t="shared" si="213"/>
        <v>0</v>
      </c>
      <c r="HF133" s="378">
        <f t="shared" si="213"/>
        <v>0</v>
      </c>
      <c r="HG133" s="378">
        <f t="shared" si="213"/>
        <v>0</v>
      </c>
      <c r="HH133" s="378">
        <f t="shared" si="213"/>
        <v>0</v>
      </c>
      <c r="HI133" s="378">
        <f t="shared" si="213"/>
        <v>0</v>
      </c>
      <c r="HJ133" s="378">
        <f t="shared" si="213"/>
        <v>0</v>
      </c>
      <c r="HK133" s="378">
        <f t="shared" si="213"/>
        <v>0</v>
      </c>
      <c r="HL133" s="378">
        <f t="shared" si="213"/>
        <v>0</v>
      </c>
      <c r="HM133" s="378">
        <f t="shared" si="213"/>
        <v>0</v>
      </c>
      <c r="HN133" s="378">
        <f t="shared" si="213"/>
        <v>0</v>
      </c>
      <c r="HO133" s="378">
        <f t="shared" si="213"/>
        <v>0</v>
      </c>
      <c r="HP133" s="378">
        <f t="shared" si="213"/>
        <v>0</v>
      </c>
      <c r="HQ133" s="378">
        <f t="shared" si="213"/>
        <v>0</v>
      </c>
      <c r="HR133" s="378">
        <f t="shared" si="213"/>
        <v>0</v>
      </c>
      <c r="HS133" s="378">
        <f t="shared" si="213"/>
        <v>0</v>
      </c>
      <c r="HT133" s="378">
        <f t="shared" si="213"/>
        <v>0</v>
      </c>
      <c r="HU133" s="378">
        <f t="shared" si="213"/>
        <v>0</v>
      </c>
      <c r="HV133" s="378">
        <f t="shared" si="213"/>
        <v>0</v>
      </c>
      <c r="HW133" s="378">
        <f t="shared" si="213"/>
        <v>0</v>
      </c>
      <c r="HX133" s="378">
        <f t="shared" si="213"/>
        <v>0</v>
      </c>
      <c r="HY133" s="378">
        <f t="shared" si="213"/>
        <v>0</v>
      </c>
      <c r="HZ133" s="378">
        <f t="shared" si="213"/>
        <v>0</v>
      </c>
      <c r="IA133" s="378">
        <f t="shared" si="213"/>
        <v>0</v>
      </c>
      <c r="IB133" s="378">
        <f t="shared" si="213"/>
        <v>0</v>
      </c>
      <c r="IC133" s="378">
        <f t="shared" ref="IC133:KN133" si="214">ROUND((MAX(IC77:IC79)-MIN(IC77:IC79)),10)</f>
        <v>0</v>
      </c>
      <c r="ID133" s="378">
        <f t="shared" si="214"/>
        <v>0</v>
      </c>
      <c r="IE133" s="378">
        <f t="shared" si="214"/>
        <v>0</v>
      </c>
      <c r="IF133" s="378">
        <f t="shared" si="214"/>
        <v>0</v>
      </c>
      <c r="IG133" s="378">
        <f t="shared" si="214"/>
        <v>0</v>
      </c>
      <c r="IH133" s="378">
        <f t="shared" si="214"/>
        <v>0</v>
      </c>
      <c r="II133" s="378">
        <f t="shared" si="214"/>
        <v>0</v>
      </c>
      <c r="IJ133" s="378">
        <f t="shared" si="214"/>
        <v>0</v>
      </c>
      <c r="IK133" s="378">
        <f t="shared" si="214"/>
        <v>0</v>
      </c>
      <c r="IL133" s="378">
        <f t="shared" si="214"/>
        <v>0</v>
      </c>
      <c r="IM133" s="378">
        <f t="shared" si="214"/>
        <v>0</v>
      </c>
      <c r="IN133" s="378">
        <f t="shared" si="214"/>
        <v>0</v>
      </c>
      <c r="IO133" s="378">
        <f t="shared" si="214"/>
        <v>0</v>
      </c>
      <c r="IP133" s="378">
        <f t="shared" si="214"/>
        <v>0</v>
      </c>
      <c r="IQ133" s="378">
        <f t="shared" si="214"/>
        <v>0</v>
      </c>
      <c r="IR133" s="378">
        <f t="shared" si="214"/>
        <v>0</v>
      </c>
      <c r="IS133" s="378">
        <f t="shared" si="214"/>
        <v>0</v>
      </c>
      <c r="IT133" s="378">
        <f t="shared" si="214"/>
        <v>0</v>
      </c>
      <c r="IU133" s="378">
        <f t="shared" si="214"/>
        <v>0</v>
      </c>
      <c r="IV133" s="378">
        <f t="shared" si="214"/>
        <v>0</v>
      </c>
      <c r="IW133" s="378">
        <f t="shared" si="214"/>
        <v>0</v>
      </c>
      <c r="IX133" s="378">
        <f t="shared" si="214"/>
        <v>0</v>
      </c>
      <c r="IY133" s="378">
        <f t="shared" si="214"/>
        <v>0</v>
      </c>
      <c r="IZ133" s="378">
        <f t="shared" si="214"/>
        <v>0</v>
      </c>
      <c r="JA133" s="378">
        <f t="shared" si="214"/>
        <v>0</v>
      </c>
      <c r="JB133" s="378">
        <f t="shared" si="214"/>
        <v>0</v>
      </c>
      <c r="JC133" s="378">
        <f t="shared" si="214"/>
        <v>0</v>
      </c>
      <c r="JD133" s="378">
        <f t="shared" si="214"/>
        <v>0</v>
      </c>
      <c r="JE133" s="378">
        <f t="shared" si="214"/>
        <v>0</v>
      </c>
      <c r="JF133" s="378">
        <f t="shared" si="214"/>
        <v>0</v>
      </c>
      <c r="JG133" s="378">
        <f t="shared" si="214"/>
        <v>0</v>
      </c>
      <c r="JH133" s="378">
        <f t="shared" si="214"/>
        <v>0</v>
      </c>
      <c r="JI133" s="378">
        <f t="shared" si="214"/>
        <v>0</v>
      </c>
      <c r="JJ133" s="378">
        <f t="shared" si="214"/>
        <v>0</v>
      </c>
      <c r="JK133" s="378">
        <f t="shared" si="214"/>
        <v>0</v>
      </c>
      <c r="JL133" s="378">
        <f t="shared" si="214"/>
        <v>0</v>
      </c>
      <c r="JM133" s="378">
        <f t="shared" si="214"/>
        <v>0</v>
      </c>
      <c r="JN133" s="378">
        <f t="shared" si="214"/>
        <v>0</v>
      </c>
      <c r="JO133" s="378">
        <f t="shared" si="214"/>
        <v>0</v>
      </c>
      <c r="JP133" s="378">
        <f t="shared" si="214"/>
        <v>0</v>
      </c>
      <c r="JQ133" s="378">
        <f t="shared" si="214"/>
        <v>0</v>
      </c>
      <c r="JR133" s="378">
        <f t="shared" si="214"/>
        <v>0</v>
      </c>
      <c r="JS133" s="378">
        <f t="shared" si="214"/>
        <v>0</v>
      </c>
      <c r="JT133" s="378">
        <f t="shared" si="214"/>
        <v>0</v>
      </c>
      <c r="JU133" s="378">
        <f t="shared" si="214"/>
        <v>0</v>
      </c>
      <c r="JV133" s="378">
        <f t="shared" si="214"/>
        <v>0</v>
      </c>
      <c r="JW133" s="378">
        <f t="shared" si="214"/>
        <v>0</v>
      </c>
      <c r="JX133" s="378">
        <f t="shared" si="214"/>
        <v>0</v>
      </c>
      <c r="JY133" s="378">
        <f t="shared" si="214"/>
        <v>0</v>
      </c>
      <c r="JZ133" s="378">
        <f t="shared" si="214"/>
        <v>0</v>
      </c>
      <c r="KA133" s="378">
        <f t="shared" si="214"/>
        <v>0</v>
      </c>
      <c r="KB133" s="378">
        <f t="shared" si="214"/>
        <v>0</v>
      </c>
      <c r="KC133" s="378">
        <f t="shared" si="214"/>
        <v>0</v>
      </c>
      <c r="KD133" s="378">
        <f t="shared" si="214"/>
        <v>0</v>
      </c>
      <c r="KE133" s="378">
        <f t="shared" si="214"/>
        <v>0</v>
      </c>
      <c r="KF133" s="378">
        <f t="shared" si="214"/>
        <v>0</v>
      </c>
      <c r="KG133" s="378">
        <f t="shared" si="214"/>
        <v>0</v>
      </c>
      <c r="KH133" s="378">
        <f t="shared" si="214"/>
        <v>0</v>
      </c>
      <c r="KI133" s="378">
        <f t="shared" si="214"/>
        <v>0</v>
      </c>
      <c r="KJ133" s="378">
        <f t="shared" si="214"/>
        <v>0</v>
      </c>
      <c r="KK133" s="378">
        <f t="shared" si="214"/>
        <v>0</v>
      </c>
      <c r="KL133" s="378">
        <f t="shared" si="214"/>
        <v>0</v>
      </c>
      <c r="KM133" s="378">
        <f t="shared" si="214"/>
        <v>0</v>
      </c>
      <c r="KN133" s="378">
        <f t="shared" si="214"/>
        <v>0</v>
      </c>
      <c r="KO133" s="378">
        <f t="shared" ref="KO133:MZ133" si="215">ROUND((MAX(KO77:KO79)-MIN(KO77:KO79)),10)</f>
        <v>0</v>
      </c>
      <c r="KP133" s="378">
        <f t="shared" si="215"/>
        <v>0</v>
      </c>
      <c r="KQ133" s="378">
        <f t="shared" si="215"/>
        <v>0</v>
      </c>
      <c r="KR133" s="378">
        <f t="shared" si="215"/>
        <v>0</v>
      </c>
      <c r="KS133" s="378">
        <f t="shared" si="215"/>
        <v>0</v>
      </c>
      <c r="KT133" s="378">
        <f t="shared" si="215"/>
        <v>0</v>
      </c>
      <c r="KU133" s="378">
        <f t="shared" si="215"/>
        <v>0</v>
      </c>
      <c r="KV133" s="378">
        <f t="shared" si="215"/>
        <v>0</v>
      </c>
      <c r="KW133" s="378">
        <f t="shared" si="215"/>
        <v>0</v>
      </c>
      <c r="KX133" s="378">
        <f t="shared" si="215"/>
        <v>0</v>
      </c>
      <c r="KY133" s="378">
        <f t="shared" si="215"/>
        <v>0</v>
      </c>
      <c r="KZ133" s="378">
        <f t="shared" si="215"/>
        <v>0</v>
      </c>
      <c r="LA133" s="378">
        <f t="shared" si="215"/>
        <v>0</v>
      </c>
      <c r="LB133" s="378">
        <f t="shared" si="215"/>
        <v>0</v>
      </c>
      <c r="LC133" s="378">
        <f t="shared" si="215"/>
        <v>0</v>
      </c>
      <c r="LD133" s="378">
        <f t="shared" si="215"/>
        <v>0</v>
      </c>
      <c r="LE133" s="378">
        <f t="shared" si="215"/>
        <v>0</v>
      </c>
      <c r="LF133" s="378">
        <f t="shared" si="215"/>
        <v>0</v>
      </c>
      <c r="LG133" s="378">
        <f t="shared" si="215"/>
        <v>0</v>
      </c>
      <c r="LH133" s="378">
        <f t="shared" si="215"/>
        <v>0</v>
      </c>
      <c r="LI133" s="378">
        <f t="shared" si="215"/>
        <v>0</v>
      </c>
      <c r="LJ133" s="378">
        <f t="shared" si="215"/>
        <v>0</v>
      </c>
      <c r="LK133" s="378">
        <f t="shared" si="215"/>
        <v>0</v>
      </c>
      <c r="LL133" s="378">
        <f t="shared" si="215"/>
        <v>0</v>
      </c>
      <c r="LM133" s="378">
        <f t="shared" si="215"/>
        <v>0</v>
      </c>
      <c r="LN133" s="378">
        <f t="shared" si="215"/>
        <v>0</v>
      </c>
      <c r="LO133" s="378">
        <f t="shared" si="215"/>
        <v>0</v>
      </c>
      <c r="LP133" s="378">
        <f t="shared" si="215"/>
        <v>0</v>
      </c>
      <c r="LQ133" s="378">
        <f t="shared" si="215"/>
        <v>0</v>
      </c>
      <c r="LR133" s="378">
        <f t="shared" si="215"/>
        <v>0</v>
      </c>
      <c r="LS133" s="378">
        <f t="shared" si="215"/>
        <v>0</v>
      </c>
      <c r="LT133" s="378">
        <f t="shared" si="215"/>
        <v>0</v>
      </c>
      <c r="LU133" s="378">
        <f t="shared" si="215"/>
        <v>0</v>
      </c>
      <c r="LV133" s="378">
        <f t="shared" si="215"/>
        <v>0</v>
      </c>
      <c r="LW133" s="378">
        <f t="shared" si="215"/>
        <v>0</v>
      </c>
      <c r="LX133" s="378">
        <f t="shared" si="215"/>
        <v>0</v>
      </c>
      <c r="LY133" s="378">
        <f t="shared" si="215"/>
        <v>0</v>
      </c>
      <c r="LZ133" s="378">
        <f t="shared" si="215"/>
        <v>0</v>
      </c>
      <c r="MA133" s="378">
        <f t="shared" si="215"/>
        <v>0</v>
      </c>
      <c r="MB133" s="378">
        <f t="shared" si="215"/>
        <v>0</v>
      </c>
      <c r="MC133" s="378">
        <f t="shared" si="215"/>
        <v>0</v>
      </c>
      <c r="MD133" s="378">
        <f t="shared" si="215"/>
        <v>0</v>
      </c>
      <c r="ME133" s="378">
        <f t="shared" si="215"/>
        <v>0</v>
      </c>
      <c r="MF133" s="378">
        <f t="shared" si="215"/>
        <v>0</v>
      </c>
      <c r="MG133" s="378">
        <f t="shared" si="215"/>
        <v>0</v>
      </c>
      <c r="MH133" s="378">
        <f t="shared" si="215"/>
        <v>0</v>
      </c>
      <c r="MI133" s="378">
        <f t="shared" si="215"/>
        <v>0</v>
      </c>
      <c r="MJ133" s="378">
        <f t="shared" si="215"/>
        <v>0</v>
      </c>
      <c r="MK133" s="378">
        <f t="shared" si="215"/>
        <v>0</v>
      </c>
      <c r="ML133" s="378">
        <f t="shared" si="215"/>
        <v>0</v>
      </c>
      <c r="MM133" s="378">
        <f t="shared" si="215"/>
        <v>0</v>
      </c>
      <c r="MN133" s="378">
        <f t="shared" si="215"/>
        <v>0</v>
      </c>
      <c r="MO133" s="378">
        <f t="shared" si="215"/>
        <v>0</v>
      </c>
      <c r="MP133" s="378">
        <f t="shared" si="215"/>
        <v>0</v>
      </c>
      <c r="MQ133" s="378">
        <f t="shared" si="215"/>
        <v>0</v>
      </c>
      <c r="MR133" s="378">
        <f t="shared" si="215"/>
        <v>0</v>
      </c>
      <c r="MS133" s="378">
        <f t="shared" si="215"/>
        <v>0</v>
      </c>
      <c r="MT133" s="378">
        <f t="shared" si="215"/>
        <v>0</v>
      </c>
      <c r="MU133" s="378">
        <f t="shared" si="215"/>
        <v>0</v>
      </c>
      <c r="MV133" s="378">
        <f t="shared" si="215"/>
        <v>0</v>
      </c>
      <c r="MW133" s="378">
        <f t="shared" si="215"/>
        <v>0</v>
      </c>
      <c r="MX133" s="378">
        <f t="shared" si="215"/>
        <v>0</v>
      </c>
      <c r="MY133" s="378">
        <f t="shared" si="215"/>
        <v>0</v>
      </c>
      <c r="MZ133" s="378">
        <f t="shared" si="215"/>
        <v>0</v>
      </c>
      <c r="NA133" s="378">
        <f t="shared" ref="NA133:PL133" si="216">ROUND((MAX(NA77:NA79)-MIN(NA77:NA79)),10)</f>
        <v>0</v>
      </c>
      <c r="NB133" s="378">
        <f t="shared" si="216"/>
        <v>0</v>
      </c>
      <c r="NC133" s="378">
        <f t="shared" si="216"/>
        <v>0</v>
      </c>
      <c r="ND133" s="378">
        <f t="shared" si="216"/>
        <v>0</v>
      </c>
      <c r="NE133" s="378">
        <f t="shared" si="216"/>
        <v>0</v>
      </c>
      <c r="NF133" s="378">
        <f t="shared" si="216"/>
        <v>0</v>
      </c>
      <c r="NG133" s="378">
        <f t="shared" si="216"/>
        <v>0</v>
      </c>
      <c r="NH133" s="378">
        <f t="shared" si="216"/>
        <v>0</v>
      </c>
      <c r="NI133" s="378">
        <f t="shared" si="216"/>
        <v>0</v>
      </c>
      <c r="NJ133" s="378">
        <f t="shared" si="216"/>
        <v>0</v>
      </c>
      <c r="NK133" s="378">
        <f t="shared" si="216"/>
        <v>0</v>
      </c>
      <c r="NL133" s="378">
        <f t="shared" si="216"/>
        <v>0</v>
      </c>
      <c r="NM133" s="378">
        <f t="shared" si="216"/>
        <v>0</v>
      </c>
      <c r="NN133" s="378">
        <f t="shared" si="216"/>
        <v>0</v>
      </c>
      <c r="NO133" s="378">
        <f t="shared" si="216"/>
        <v>0</v>
      </c>
      <c r="NP133" s="378">
        <f t="shared" si="216"/>
        <v>0</v>
      </c>
      <c r="NQ133" s="378">
        <f t="shared" si="216"/>
        <v>0</v>
      </c>
      <c r="NR133" s="378">
        <f t="shared" si="216"/>
        <v>0</v>
      </c>
      <c r="NS133" s="378">
        <f t="shared" si="216"/>
        <v>0</v>
      </c>
      <c r="NT133" s="378">
        <f t="shared" si="216"/>
        <v>0</v>
      </c>
      <c r="NU133" s="378">
        <f t="shared" si="216"/>
        <v>0</v>
      </c>
      <c r="NV133" s="378">
        <f t="shared" si="216"/>
        <v>0</v>
      </c>
      <c r="NW133" s="378">
        <f t="shared" si="216"/>
        <v>0</v>
      </c>
      <c r="NX133" s="378">
        <f t="shared" si="216"/>
        <v>0</v>
      </c>
      <c r="NY133" s="378">
        <f t="shared" si="216"/>
        <v>0</v>
      </c>
      <c r="NZ133" s="378">
        <f t="shared" si="216"/>
        <v>0</v>
      </c>
      <c r="OA133" s="378">
        <f t="shared" si="216"/>
        <v>0</v>
      </c>
      <c r="OB133" s="378">
        <f t="shared" si="216"/>
        <v>0</v>
      </c>
      <c r="OC133" s="378">
        <f t="shared" si="216"/>
        <v>0</v>
      </c>
      <c r="OD133" s="378">
        <f t="shared" si="216"/>
        <v>0</v>
      </c>
      <c r="OE133" s="378">
        <f t="shared" si="216"/>
        <v>0</v>
      </c>
      <c r="OF133" s="378">
        <f t="shared" si="216"/>
        <v>0</v>
      </c>
      <c r="OG133" s="378">
        <f t="shared" si="216"/>
        <v>0</v>
      </c>
      <c r="OH133" s="378">
        <f t="shared" si="216"/>
        <v>0</v>
      </c>
      <c r="OI133" s="378">
        <f t="shared" si="216"/>
        <v>0</v>
      </c>
      <c r="OJ133" s="378">
        <f t="shared" si="216"/>
        <v>0</v>
      </c>
      <c r="OK133" s="378">
        <f t="shared" si="216"/>
        <v>0</v>
      </c>
      <c r="OL133" s="378">
        <f t="shared" si="216"/>
        <v>0</v>
      </c>
      <c r="OM133" s="378">
        <f t="shared" si="216"/>
        <v>0</v>
      </c>
      <c r="ON133" s="378">
        <f t="shared" si="216"/>
        <v>0</v>
      </c>
      <c r="OO133" s="378">
        <f t="shared" si="216"/>
        <v>0</v>
      </c>
      <c r="OP133" s="378">
        <f t="shared" si="216"/>
        <v>0</v>
      </c>
      <c r="OQ133" s="378">
        <f t="shared" si="216"/>
        <v>0</v>
      </c>
      <c r="OR133" s="378">
        <f t="shared" si="216"/>
        <v>0</v>
      </c>
      <c r="OS133" s="378">
        <f t="shared" si="216"/>
        <v>0</v>
      </c>
      <c r="OT133" s="378">
        <f t="shared" si="216"/>
        <v>0</v>
      </c>
      <c r="OU133" s="378">
        <f t="shared" si="216"/>
        <v>0</v>
      </c>
      <c r="OV133" s="378">
        <f t="shared" si="216"/>
        <v>0</v>
      </c>
      <c r="OW133" s="378">
        <f t="shared" si="216"/>
        <v>0</v>
      </c>
      <c r="OX133" s="378">
        <f t="shared" si="216"/>
        <v>0</v>
      </c>
      <c r="OY133" s="378">
        <f t="shared" si="216"/>
        <v>0</v>
      </c>
      <c r="OZ133" s="378">
        <f t="shared" si="216"/>
        <v>0</v>
      </c>
      <c r="PA133" s="378">
        <f t="shared" si="216"/>
        <v>0</v>
      </c>
      <c r="PB133" s="378">
        <f t="shared" si="216"/>
        <v>0</v>
      </c>
      <c r="PC133" s="378">
        <f t="shared" si="216"/>
        <v>0</v>
      </c>
      <c r="PD133" s="378">
        <f t="shared" si="216"/>
        <v>0</v>
      </c>
      <c r="PE133" s="378">
        <f t="shared" si="216"/>
        <v>0</v>
      </c>
      <c r="PF133" s="378">
        <f t="shared" si="216"/>
        <v>0</v>
      </c>
      <c r="PG133" s="378">
        <f t="shared" si="216"/>
        <v>0</v>
      </c>
      <c r="PH133" s="378">
        <f t="shared" si="216"/>
        <v>0</v>
      </c>
      <c r="PI133" s="378">
        <f t="shared" si="216"/>
        <v>0</v>
      </c>
      <c r="PJ133" s="378">
        <f t="shared" si="216"/>
        <v>0</v>
      </c>
      <c r="PK133" s="378">
        <f t="shared" si="216"/>
        <v>0</v>
      </c>
      <c r="PL133" s="378">
        <f t="shared" si="216"/>
        <v>0</v>
      </c>
      <c r="PM133" s="378">
        <f t="shared" ref="PM133:RX133" si="217">ROUND((MAX(PM77:PM79)-MIN(PM77:PM79)),10)</f>
        <v>0</v>
      </c>
      <c r="PN133" s="378">
        <f t="shared" si="217"/>
        <v>0</v>
      </c>
      <c r="PO133" s="378">
        <f t="shared" si="217"/>
        <v>0</v>
      </c>
      <c r="PP133" s="378">
        <f t="shared" si="217"/>
        <v>0</v>
      </c>
      <c r="PQ133" s="378">
        <f t="shared" si="217"/>
        <v>0</v>
      </c>
      <c r="PR133" s="378">
        <f t="shared" si="217"/>
        <v>0</v>
      </c>
      <c r="PS133" s="378">
        <f t="shared" si="217"/>
        <v>0</v>
      </c>
      <c r="PT133" s="378">
        <f t="shared" si="217"/>
        <v>0</v>
      </c>
      <c r="PU133" s="378">
        <f t="shared" si="217"/>
        <v>0</v>
      </c>
      <c r="PV133" s="378">
        <f t="shared" si="217"/>
        <v>0</v>
      </c>
      <c r="PW133" s="378">
        <f t="shared" si="217"/>
        <v>0</v>
      </c>
      <c r="PX133" s="378">
        <f t="shared" si="217"/>
        <v>0</v>
      </c>
      <c r="PY133" s="378">
        <f t="shared" si="217"/>
        <v>0</v>
      </c>
      <c r="PZ133" s="378">
        <f t="shared" si="217"/>
        <v>0</v>
      </c>
      <c r="QA133" s="378">
        <f t="shared" si="217"/>
        <v>0</v>
      </c>
      <c r="QB133" s="378">
        <f t="shared" si="217"/>
        <v>0</v>
      </c>
      <c r="QC133" s="378">
        <f t="shared" si="217"/>
        <v>0</v>
      </c>
      <c r="QD133" s="378">
        <f t="shared" si="217"/>
        <v>0</v>
      </c>
      <c r="QE133" s="378">
        <f t="shared" si="217"/>
        <v>0</v>
      </c>
      <c r="QF133" s="378">
        <f t="shared" si="217"/>
        <v>0</v>
      </c>
      <c r="QG133" s="378">
        <f t="shared" si="217"/>
        <v>0</v>
      </c>
      <c r="QH133" s="378">
        <f t="shared" si="217"/>
        <v>0</v>
      </c>
      <c r="QI133" s="378">
        <f t="shared" si="217"/>
        <v>0</v>
      </c>
      <c r="QJ133" s="378">
        <f t="shared" si="217"/>
        <v>0</v>
      </c>
      <c r="QK133" s="378">
        <f t="shared" si="217"/>
        <v>0</v>
      </c>
      <c r="QL133" s="378">
        <f t="shared" si="217"/>
        <v>0</v>
      </c>
      <c r="QM133" s="378">
        <f t="shared" si="217"/>
        <v>0</v>
      </c>
      <c r="QN133" s="378">
        <f t="shared" si="217"/>
        <v>0</v>
      </c>
      <c r="QO133" s="378">
        <f t="shared" si="217"/>
        <v>0</v>
      </c>
      <c r="QP133" s="378">
        <f t="shared" si="217"/>
        <v>0</v>
      </c>
      <c r="QQ133" s="378">
        <f t="shared" si="217"/>
        <v>0</v>
      </c>
      <c r="QR133" s="378">
        <f t="shared" si="217"/>
        <v>0</v>
      </c>
      <c r="QS133" s="378">
        <f t="shared" si="217"/>
        <v>0</v>
      </c>
      <c r="QT133" s="378">
        <f t="shared" si="217"/>
        <v>0</v>
      </c>
      <c r="QU133" s="378">
        <f t="shared" si="217"/>
        <v>0</v>
      </c>
      <c r="QV133" s="378">
        <f t="shared" si="217"/>
        <v>0</v>
      </c>
      <c r="QW133" s="378">
        <f t="shared" si="217"/>
        <v>0</v>
      </c>
      <c r="QX133" s="378">
        <f t="shared" si="217"/>
        <v>0</v>
      </c>
      <c r="QY133" s="378">
        <f t="shared" si="217"/>
        <v>0</v>
      </c>
      <c r="QZ133" s="378">
        <f t="shared" si="217"/>
        <v>0</v>
      </c>
      <c r="RA133" s="378">
        <f t="shared" si="217"/>
        <v>0</v>
      </c>
      <c r="RB133" s="378">
        <f t="shared" si="217"/>
        <v>0</v>
      </c>
      <c r="RC133" s="378">
        <f t="shared" si="217"/>
        <v>0</v>
      </c>
      <c r="RD133" s="378">
        <f t="shared" si="217"/>
        <v>0</v>
      </c>
      <c r="RE133" s="378">
        <f t="shared" si="217"/>
        <v>0</v>
      </c>
      <c r="RF133" s="378">
        <f t="shared" si="217"/>
        <v>0</v>
      </c>
      <c r="RG133" s="378">
        <f t="shared" si="217"/>
        <v>0</v>
      </c>
      <c r="RH133" s="378">
        <f t="shared" si="217"/>
        <v>0</v>
      </c>
      <c r="RI133" s="378">
        <f t="shared" si="217"/>
        <v>0</v>
      </c>
      <c r="RJ133" s="378">
        <f t="shared" si="217"/>
        <v>0</v>
      </c>
      <c r="RK133" s="378">
        <f t="shared" si="217"/>
        <v>0</v>
      </c>
      <c r="RL133" s="378">
        <f t="shared" si="217"/>
        <v>0</v>
      </c>
      <c r="RM133" s="378">
        <f t="shared" si="217"/>
        <v>0</v>
      </c>
      <c r="RN133" s="378">
        <f t="shared" si="217"/>
        <v>0</v>
      </c>
      <c r="RO133" s="378">
        <f t="shared" si="217"/>
        <v>0</v>
      </c>
      <c r="RP133" s="378">
        <f t="shared" si="217"/>
        <v>0</v>
      </c>
      <c r="RQ133" s="378">
        <f t="shared" si="217"/>
        <v>0</v>
      </c>
      <c r="RR133" s="378">
        <f t="shared" si="217"/>
        <v>0</v>
      </c>
      <c r="RS133" s="378">
        <f t="shared" si="217"/>
        <v>0</v>
      </c>
      <c r="RT133" s="378">
        <f t="shared" si="217"/>
        <v>0</v>
      </c>
      <c r="RU133" s="378">
        <f t="shared" si="217"/>
        <v>0</v>
      </c>
      <c r="RV133" s="378">
        <f t="shared" si="217"/>
        <v>0</v>
      </c>
      <c r="RW133" s="378">
        <f t="shared" si="217"/>
        <v>0</v>
      </c>
      <c r="RX133" s="378">
        <f t="shared" si="217"/>
        <v>0</v>
      </c>
      <c r="RY133" s="378">
        <f t="shared" ref="RY133:UJ133" si="218">ROUND((MAX(RY77:RY79)-MIN(RY77:RY79)),10)</f>
        <v>0</v>
      </c>
      <c r="RZ133" s="378">
        <f t="shared" si="218"/>
        <v>0</v>
      </c>
      <c r="SA133" s="378">
        <f t="shared" si="218"/>
        <v>0</v>
      </c>
      <c r="SB133" s="378">
        <f t="shared" si="218"/>
        <v>0</v>
      </c>
      <c r="SC133" s="378">
        <f t="shared" si="218"/>
        <v>0</v>
      </c>
      <c r="SD133" s="378">
        <f t="shared" si="218"/>
        <v>0</v>
      </c>
      <c r="SE133" s="378">
        <f t="shared" si="218"/>
        <v>0</v>
      </c>
      <c r="SF133" s="378">
        <f t="shared" si="218"/>
        <v>0</v>
      </c>
      <c r="SG133" s="378">
        <f t="shared" si="218"/>
        <v>0</v>
      </c>
      <c r="SH133" s="378">
        <f t="shared" si="218"/>
        <v>0</v>
      </c>
      <c r="SI133" s="378">
        <f t="shared" si="218"/>
        <v>0</v>
      </c>
      <c r="SJ133" s="378">
        <f t="shared" si="218"/>
        <v>0</v>
      </c>
      <c r="SK133" s="378">
        <f t="shared" si="218"/>
        <v>0</v>
      </c>
      <c r="SL133" s="378">
        <f t="shared" si="218"/>
        <v>0</v>
      </c>
      <c r="SM133" s="378">
        <f t="shared" si="218"/>
        <v>0</v>
      </c>
      <c r="SN133" s="378">
        <f t="shared" si="218"/>
        <v>0</v>
      </c>
      <c r="SO133" s="378">
        <f t="shared" si="218"/>
        <v>0</v>
      </c>
      <c r="SP133" s="378">
        <f t="shared" si="218"/>
        <v>0</v>
      </c>
      <c r="SQ133" s="378">
        <f t="shared" si="218"/>
        <v>0</v>
      </c>
      <c r="SR133" s="378">
        <f t="shared" si="218"/>
        <v>0</v>
      </c>
      <c r="SS133" s="378">
        <f t="shared" si="218"/>
        <v>0</v>
      </c>
      <c r="ST133" s="378">
        <f t="shared" si="218"/>
        <v>0</v>
      </c>
      <c r="SU133" s="378">
        <f t="shared" si="218"/>
        <v>0</v>
      </c>
      <c r="SV133" s="378">
        <f t="shared" si="218"/>
        <v>0</v>
      </c>
      <c r="SW133" s="378">
        <f t="shared" si="218"/>
        <v>0</v>
      </c>
      <c r="SX133" s="378">
        <f t="shared" si="218"/>
        <v>0</v>
      </c>
      <c r="SY133" s="378">
        <f t="shared" si="218"/>
        <v>0</v>
      </c>
      <c r="SZ133" s="378">
        <f t="shared" si="218"/>
        <v>0</v>
      </c>
      <c r="TA133" s="378">
        <f t="shared" si="218"/>
        <v>0</v>
      </c>
      <c r="TB133" s="378">
        <f t="shared" si="218"/>
        <v>0</v>
      </c>
      <c r="TC133" s="378">
        <f t="shared" si="218"/>
        <v>0</v>
      </c>
      <c r="TD133" s="378">
        <f t="shared" si="218"/>
        <v>0</v>
      </c>
      <c r="TE133" s="378">
        <f t="shared" si="218"/>
        <v>0</v>
      </c>
      <c r="TF133" s="378">
        <f t="shared" si="218"/>
        <v>0</v>
      </c>
      <c r="TG133" s="378">
        <f t="shared" si="218"/>
        <v>0</v>
      </c>
      <c r="TH133" s="378">
        <f t="shared" si="218"/>
        <v>0</v>
      </c>
      <c r="TI133" s="378">
        <f t="shared" si="218"/>
        <v>0</v>
      </c>
      <c r="TJ133" s="378">
        <f t="shared" si="218"/>
        <v>0</v>
      </c>
      <c r="TK133" s="378">
        <f t="shared" si="218"/>
        <v>0</v>
      </c>
      <c r="TL133" s="378">
        <f t="shared" si="218"/>
        <v>0</v>
      </c>
      <c r="TM133" s="378">
        <f t="shared" si="218"/>
        <v>0</v>
      </c>
      <c r="TN133" s="378">
        <f t="shared" si="218"/>
        <v>0</v>
      </c>
      <c r="TO133" s="378">
        <f t="shared" si="218"/>
        <v>0</v>
      </c>
      <c r="TP133" s="378">
        <f t="shared" si="218"/>
        <v>0</v>
      </c>
      <c r="TQ133" s="378">
        <f t="shared" si="218"/>
        <v>0</v>
      </c>
      <c r="TR133" s="378">
        <f t="shared" si="218"/>
        <v>0</v>
      </c>
      <c r="TS133" s="378">
        <f t="shared" si="218"/>
        <v>0</v>
      </c>
      <c r="TT133" s="378">
        <f t="shared" si="218"/>
        <v>0</v>
      </c>
      <c r="TU133" s="378">
        <f t="shared" si="218"/>
        <v>0</v>
      </c>
      <c r="TV133" s="378">
        <f t="shared" si="218"/>
        <v>0</v>
      </c>
      <c r="TW133" s="378">
        <f t="shared" si="218"/>
        <v>0</v>
      </c>
      <c r="TX133" s="378">
        <f t="shared" si="218"/>
        <v>0</v>
      </c>
      <c r="TY133" s="378">
        <f t="shared" si="218"/>
        <v>0</v>
      </c>
      <c r="TZ133" s="378">
        <f t="shared" si="218"/>
        <v>0</v>
      </c>
      <c r="UA133" s="378">
        <f t="shared" si="218"/>
        <v>0</v>
      </c>
      <c r="UB133" s="378">
        <f t="shared" si="218"/>
        <v>0</v>
      </c>
      <c r="UC133" s="378">
        <f t="shared" si="218"/>
        <v>0</v>
      </c>
      <c r="UD133" s="378">
        <f t="shared" si="218"/>
        <v>0</v>
      </c>
      <c r="UE133" s="378">
        <f t="shared" si="218"/>
        <v>0</v>
      </c>
      <c r="UF133" s="378">
        <f t="shared" si="218"/>
        <v>0</v>
      </c>
      <c r="UG133" s="378">
        <f t="shared" si="218"/>
        <v>0</v>
      </c>
      <c r="UH133" s="378">
        <f t="shared" si="218"/>
        <v>0</v>
      </c>
      <c r="UI133" s="378">
        <f t="shared" si="218"/>
        <v>0</v>
      </c>
      <c r="UJ133" s="378">
        <f t="shared" si="218"/>
        <v>0</v>
      </c>
      <c r="UK133" s="378">
        <f t="shared" ref="UK133:WI133" si="219">ROUND((MAX(UK77:UK79)-MIN(UK77:UK79)),10)</f>
        <v>0</v>
      </c>
      <c r="UL133" s="378">
        <f t="shared" si="219"/>
        <v>0</v>
      </c>
      <c r="UM133" s="378">
        <f t="shared" si="219"/>
        <v>0</v>
      </c>
      <c r="UN133" s="378">
        <f t="shared" si="219"/>
        <v>0</v>
      </c>
      <c r="UO133" s="378">
        <f t="shared" si="219"/>
        <v>0</v>
      </c>
      <c r="UP133" s="378">
        <f t="shared" si="219"/>
        <v>0</v>
      </c>
      <c r="UQ133" s="378">
        <f t="shared" si="219"/>
        <v>0</v>
      </c>
      <c r="UR133" s="378">
        <f t="shared" si="219"/>
        <v>0</v>
      </c>
      <c r="US133" s="378">
        <f t="shared" si="219"/>
        <v>0</v>
      </c>
      <c r="UT133" s="378">
        <f t="shared" si="219"/>
        <v>0</v>
      </c>
      <c r="UU133" s="378">
        <f t="shared" si="219"/>
        <v>0</v>
      </c>
      <c r="UV133" s="378">
        <f t="shared" si="219"/>
        <v>0</v>
      </c>
      <c r="UW133" s="378">
        <f t="shared" si="219"/>
        <v>0</v>
      </c>
      <c r="UX133" s="378">
        <f t="shared" si="219"/>
        <v>0</v>
      </c>
      <c r="UY133" s="378">
        <f t="shared" si="219"/>
        <v>0</v>
      </c>
      <c r="UZ133" s="378">
        <f t="shared" si="219"/>
        <v>0</v>
      </c>
      <c r="VA133" s="378">
        <f t="shared" si="219"/>
        <v>0</v>
      </c>
      <c r="VB133" s="378">
        <f t="shared" si="219"/>
        <v>0</v>
      </c>
      <c r="VC133" s="378">
        <f t="shared" si="219"/>
        <v>0</v>
      </c>
      <c r="VD133" s="378">
        <f t="shared" si="219"/>
        <v>0</v>
      </c>
      <c r="VE133" s="378">
        <f t="shared" si="219"/>
        <v>0</v>
      </c>
      <c r="VF133" s="378">
        <f t="shared" si="219"/>
        <v>0</v>
      </c>
      <c r="VG133" s="378">
        <f t="shared" si="219"/>
        <v>0</v>
      </c>
      <c r="VH133" s="378">
        <f t="shared" si="219"/>
        <v>0</v>
      </c>
      <c r="VI133" s="378">
        <f t="shared" si="219"/>
        <v>0</v>
      </c>
      <c r="VJ133" s="378">
        <f t="shared" si="219"/>
        <v>0</v>
      </c>
      <c r="VK133" s="378">
        <f t="shared" si="219"/>
        <v>0</v>
      </c>
      <c r="VL133" s="378">
        <f t="shared" si="219"/>
        <v>0</v>
      </c>
      <c r="VM133" s="378">
        <f t="shared" si="219"/>
        <v>0</v>
      </c>
      <c r="VN133" s="378">
        <f t="shared" si="219"/>
        <v>0</v>
      </c>
      <c r="VO133" s="378">
        <f t="shared" si="219"/>
        <v>0</v>
      </c>
      <c r="VP133" s="378">
        <f t="shared" si="219"/>
        <v>0</v>
      </c>
      <c r="VQ133" s="378">
        <f t="shared" si="219"/>
        <v>0</v>
      </c>
      <c r="VR133" s="378">
        <f t="shared" si="219"/>
        <v>0</v>
      </c>
      <c r="VS133" s="378">
        <f t="shared" si="219"/>
        <v>0</v>
      </c>
      <c r="VT133" s="378">
        <f t="shared" si="219"/>
        <v>0</v>
      </c>
      <c r="VU133" s="378">
        <f t="shared" si="219"/>
        <v>0</v>
      </c>
      <c r="VV133" s="378">
        <f t="shared" si="219"/>
        <v>0</v>
      </c>
      <c r="VW133" s="378">
        <f t="shared" si="219"/>
        <v>0</v>
      </c>
      <c r="VX133" s="378">
        <f t="shared" si="219"/>
        <v>0</v>
      </c>
      <c r="VY133" s="378">
        <f t="shared" si="219"/>
        <v>0</v>
      </c>
      <c r="VZ133" s="378">
        <f t="shared" si="219"/>
        <v>0</v>
      </c>
      <c r="WA133" s="378">
        <f t="shared" si="219"/>
        <v>0</v>
      </c>
      <c r="WB133" s="378">
        <f t="shared" si="219"/>
        <v>0</v>
      </c>
      <c r="WC133" s="378">
        <f t="shared" si="219"/>
        <v>0</v>
      </c>
      <c r="WD133" s="378">
        <f t="shared" si="219"/>
        <v>0</v>
      </c>
      <c r="WE133" s="378">
        <f t="shared" si="219"/>
        <v>0</v>
      </c>
      <c r="WF133" s="378">
        <f t="shared" si="219"/>
        <v>0</v>
      </c>
      <c r="WG133" s="378">
        <f t="shared" si="219"/>
        <v>0</v>
      </c>
      <c r="WH133" s="378">
        <f t="shared" si="219"/>
        <v>0</v>
      </c>
      <c r="WI133" s="378">
        <f t="shared" si="219"/>
        <v>0</v>
      </c>
    </row>
    <row r="134" spans="1:607">
      <c r="A134" s="348"/>
      <c r="B134" s="360" t="s">
        <v>866</v>
      </c>
      <c r="C134" s="348"/>
      <c r="D134" s="348"/>
      <c r="E134" s="348"/>
      <c r="F134" s="348"/>
      <c r="G134" s="361" t="str">
        <f t="shared" ref="G134:G197" si="220">IF(OR(D134="",E134=""),"",ROUND((D134+E134),10))</f>
        <v/>
      </c>
      <c r="H134" s="361" t="str">
        <f t="shared" ref="H134:H197" si="221">IF(OR(D134="",F134=""),"",ROUND((D134-F134),10))</f>
        <v/>
      </c>
      <c r="I134" s="397"/>
      <c r="J134" s="348"/>
      <c r="K134" s="348"/>
      <c r="L134" s="348"/>
      <c r="M134" s="348"/>
      <c r="N134" s="400"/>
      <c r="O134" s="400"/>
      <c r="P134" s="400"/>
      <c r="Q134" s="400"/>
      <c r="R134" s="400"/>
      <c r="S134" s="400"/>
      <c r="T134" s="400"/>
      <c r="U134" s="400"/>
      <c r="V134" s="400"/>
      <c r="W134" s="400"/>
      <c r="X134" s="400"/>
      <c r="Y134" s="400"/>
      <c r="Z134" s="400"/>
      <c r="AA134" s="400"/>
      <c r="AB134" s="400"/>
      <c r="AC134" s="400"/>
      <c r="AD134" s="400"/>
      <c r="AE134" s="400"/>
      <c r="AF134" s="400"/>
      <c r="AG134" s="400"/>
      <c r="AH134" s="400"/>
      <c r="AI134" s="400"/>
      <c r="AJ134" s="400"/>
      <c r="AK134" s="400"/>
      <c r="AL134" s="400"/>
      <c r="AM134" s="400"/>
      <c r="AN134" s="400"/>
      <c r="AO134" s="400"/>
      <c r="AP134" s="400"/>
      <c r="AQ134" s="400"/>
      <c r="AR134" s="400"/>
      <c r="AS134" s="400"/>
      <c r="AT134" s="400"/>
      <c r="AU134" s="400"/>
      <c r="AV134" s="400"/>
      <c r="AW134" s="400"/>
      <c r="AX134" s="400"/>
      <c r="AY134" s="400"/>
      <c r="AZ134" s="400"/>
      <c r="BA134" s="400"/>
      <c r="BB134" s="400"/>
      <c r="BC134" s="400"/>
      <c r="BD134" s="400"/>
      <c r="BE134" s="400"/>
      <c r="BF134" s="400"/>
      <c r="BG134" s="400"/>
      <c r="BH134" s="400"/>
      <c r="BI134" s="400"/>
      <c r="BJ134" s="400"/>
      <c r="BK134" s="400"/>
      <c r="BL134" s="400"/>
      <c r="BM134" s="400"/>
      <c r="BN134" s="400"/>
      <c r="BO134" s="400"/>
      <c r="BP134" s="400"/>
      <c r="BQ134" s="400"/>
      <c r="BR134" s="400"/>
      <c r="BS134" s="400"/>
      <c r="BT134" s="400"/>
      <c r="BU134" s="400"/>
      <c r="BV134" s="400"/>
      <c r="BW134" s="400"/>
      <c r="BX134" s="400"/>
      <c r="BY134" s="400"/>
      <c r="BZ134" s="400"/>
      <c r="CA134" s="400"/>
      <c r="CB134" s="400"/>
      <c r="CC134" s="400"/>
      <c r="CD134" s="400"/>
      <c r="CE134" s="400"/>
      <c r="CF134" s="400"/>
      <c r="CG134" s="400"/>
      <c r="CH134" s="400"/>
      <c r="CI134" s="400"/>
      <c r="CJ134" s="400"/>
      <c r="CK134" s="400"/>
      <c r="CL134" s="400"/>
      <c r="CM134" s="400"/>
      <c r="CN134" s="400"/>
      <c r="CO134" s="400"/>
      <c r="CP134" s="400"/>
      <c r="CQ134" s="400"/>
      <c r="CR134" s="400"/>
      <c r="CS134" s="400"/>
      <c r="CT134" s="400"/>
      <c r="CU134" s="400"/>
      <c r="CV134" s="400"/>
      <c r="CW134" s="400"/>
      <c r="CX134" s="400"/>
      <c r="CY134" s="400"/>
      <c r="CZ134" s="362"/>
      <c r="DA134" s="900"/>
      <c r="DB134" s="899" t="s">
        <v>1297</v>
      </c>
      <c r="DC134" s="899"/>
      <c r="DD134" s="378">
        <f>ROUND((MAX(DD86:DD88)-MIN(DD86:DD88)),10)</f>
        <v>0</v>
      </c>
      <c r="DE134" s="378">
        <f t="shared" ref="DE134:FP134" si="222">ROUND((MAX(DE86:DE88)-MIN(DE86:DE88)),10)</f>
        <v>0</v>
      </c>
      <c r="DF134" s="378">
        <f t="shared" si="222"/>
        <v>0</v>
      </c>
      <c r="DG134" s="378">
        <f t="shared" si="222"/>
        <v>0</v>
      </c>
      <c r="DH134" s="378">
        <f t="shared" si="222"/>
        <v>0</v>
      </c>
      <c r="DI134" s="378">
        <f t="shared" si="222"/>
        <v>0</v>
      </c>
      <c r="DJ134" s="378">
        <f t="shared" si="222"/>
        <v>0</v>
      </c>
      <c r="DK134" s="378">
        <f t="shared" si="222"/>
        <v>0</v>
      </c>
      <c r="DL134" s="378">
        <f t="shared" si="222"/>
        <v>0</v>
      </c>
      <c r="DM134" s="378">
        <f t="shared" si="222"/>
        <v>0</v>
      </c>
      <c r="DN134" s="378">
        <f t="shared" si="222"/>
        <v>0</v>
      </c>
      <c r="DO134" s="378">
        <f t="shared" si="222"/>
        <v>0</v>
      </c>
      <c r="DP134" s="378">
        <f t="shared" si="222"/>
        <v>0</v>
      </c>
      <c r="DQ134" s="378">
        <f t="shared" si="222"/>
        <v>0</v>
      </c>
      <c r="DR134" s="378">
        <f t="shared" si="222"/>
        <v>0</v>
      </c>
      <c r="DS134" s="378">
        <f t="shared" si="222"/>
        <v>0</v>
      </c>
      <c r="DT134" s="378">
        <f t="shared" si="222"/>
        <v>0</v>
      </c>
      <c r="DU134" s="378">
        <f t="shared" si="222"/>
        <v>0</v>
      </c>
      <c r="DV134" s="378">
        <f t="shared" si="222"/>
        <v>0</v>
      </c>
      <c r="DW134" s="378">
        <f t="shared" si="222"/>
        <v>0</v>
      </c>
      <c r="DX134" s="378">
        <f t="shared" si="222"/>
        <v>0</v>
      </c>
      <c r="DY134" s="378">
        <f t="shared" si="222"/>
        <v>0</v>
      </c>
      <c r="DZ134" s="378">
        <f t="shared" si="222"/>
        <v>0</v>
      </c>
      <c r="EA134" s="378">
        <f t="shared" si="222"/>
        <v>0</v>
      </c>
      <c r="EB134" s="378">
        <f t="shared" si="222"/>
        <v>0</v>
      </c>
      <c r="EC134" s="378">
        <f t="shared" si="222"/>
        <v>0</v>
      </c>
      <c r="ED134" s="378">
        <f t="shared" si="222"/>
        <v>0</v>
      </c>
      <c r="EE134" s="378">
        <f t="shared" si="222"/>
        <v>0</v>
      </c>
      <c r="EF134" s="378">
        <f t="shared" si="222"/>
        <v>0</v>
      </c>
      <c r="EG134" s="378">
        <f t="shared" si="222"/>
        <v>0</v>
      </c>
      <c r="EH134" s="378">
        <f t="shared" si="222"/>
        <v>0</v>
      </c>
      <c r="EI134" s="378">
        <f t="shared" si="222"/>
        <v>0</v>
      </c>
      <c r="EJ134" s="378">
        <f t="shared" si="222"/>
        <v>0</v>
      </c>
      <c r="EK134" s="378">
        <f t="shared" si="222"/>
        <v>0</v>
      </c>
      <c r="EL134" s="378">
        <f t="shared" si="222"/>
        <v>0</v>
      </c>
      <c r="EM134" s="378">
        <f t="shared" si="222"/>
        <v>0</v>
      </c>
      <c r="EN134" s="378">
        <f t="shared" si="222"/>
        <v>0</v>
      </c>
      <c r="EO134" s="378">
        <f t="shared" si="222"/>
        <v>0</v>
      </c>
      <c r="EP134" s="378">
        <f t="shared" si="222"/>
        <v>0</v>
      </c>
      <c r="EQ134" s="378">
        <f t="shared" si="222"/>
        <v>0</v>
      </c>
      <c r="ER134" s="378">
        <f t="shared" si="222"/>
        <v>0</v>
      </c>
      <c r="ES134" s="378">
        <f t="shared" si="222"/>
        <v>0</v>
      </c>
      <c r="ET134" s="378">
        <f t="shared" si="222"/>
        <v>0</v>
      </c>
      <c r="EU134" s="378">
        <f t="shared" si="222"/>
        <v>0</v>
      </c>
      <c r="EV134" s="378">
        <f t="shared" si="222"/>
        <v>0</v>
      </c>
      <c r="EW134" s="378">
        <f t="shared" si="222"/>
        <v>0</v>
      </c>
      <c r="EX134" s="378">
        <f t="shared" si="222"/>
        <v>0</v>
      </c>
      <c r="EY134" s="378">
        <f t="shared" si="222"/>
        <v>0</v>
      </c>
      <c r="EZ134" s="378">
        <f t="shared" si="222"/>
        <v>0</v>
      </c>
      <c r="FA134" s="378">
        <f t="shared" si="222"/>
        <v>0</v>
      </c>
      <c r="FB134" s="378">
        <f t="shared" si="222"/>
        <v>0</v>
      </c>
      <c r="FC134" s="378">
        <f t="shared" si="222"/>
        <v>0</v>
      </c>
      <c r="FD134" s="378">
        <f t="shared" si="222"/>
        <v>0</v>
      </c>
      <c r="FE134" s="378">
        <f t="shared" si="222"/>
        <v>0</v>
      </c>
      <c r="FF134" s="378">
        <f t="shared" si="222"/>
        <v>0</v>
      </c>
      <c r="FG134" s="378">
        <f t="shared" si="222"/>
        <v>0</v>
      </c>
      <c r="FH134" s="378">
        <f t="shared" si="222"/>
        <v>0</v>
      </c>
      <c r="FI134" s="378">
        <f t="shared" si="222"/>
        <v>0</v>
      </c>
      <c r="FJ134" s="378">
        <f t="shared" si="222"/>
        <v>0</v>
      </c>
      <c r="FK134" s="378">
        <f t="shared" si="222"/>
        <v>0</v>
      </c>
      <c r="FL134" s="378">
        <f t="shared" si="222"/>
        <v>0</v>
      </c>
      <c r="FM134" s="378">
        <f t="shared" si="222"/>
        <v>0</v>
      </c>
      <c r="FN134" s="378">
        <f t="shared" si="222"/>
        <v>0</v>
      </c>
      <c r="FO134" s="378">
        <f t="shared" si="222"/>
        <v>0</v>
      </c>
      <c r="FP134" s="378">
        <f t="shared" si="222"/>
        <v>0</v>
      </c>
      <c r="FQ134" s="378">
        <f t="shared" ref="FQ134:IB134" si="223">ROUND((MAX(FQ86:FQ88)-MIN(FQ86:FQ88)),10)</f>
        <v>0</v>
      </c>
      <c r="FR134" s="378">
        <f t="shared" si="223"/>
        <v>0</v>
      </c>
      <c r="FS134" s="378">
        <f t="shared" si="223"/>
        <v>0</v>
      </c>
      <c r="FT134" s="378">
        <f t="shared" si="223"/>
        <v>0</v>
      </c>
      <c r="FU134" s="378">
        <f t="shared" si="223"/>
        <v>0</v>
      </c>
      <c r="FV134" s="378">
        <f t="shared" si="223"/>
        <v>0</v>
      </c>
      <c r="FW134" s="378">
        <f t="shared" si="223"/>
        <v>0</v>
      </c>
      <c r="FX134" s="378">
        <f t="shared" si="223"/>
        <v>0</v>
      </c>
      <c r="FY134" s="378">
        <f t="shared" si="223"/>
        <v>0</v>
      </c>
      <c r="FZ134" s="378">
        <f t="shared" si="223"/>
        <v>0</v>
      </c>
      <c r="GA134" s="378">
        <f t="shared" si="223"/>
        <v>0</v>
      </c>
      <c r="GB134" s="378">
        <f t="shared" si="223"/>
        <v>0</v>
      </c>
      <c r="GC134" s="378">
        <f t="shared" si="223"/>
        <v>0</v>
      </c>
      <c r="GD134" s="378">
        <f t="shared" si="223"/>
        <v>0</v>
      </c>
      <c r="GE134" s="378">
        <f t="shared" si="223"/>
        <v>0</v>
      </c>
      <c r="GF134" s="378">
        <f t="shared" si="223"/>
        <v>0</v>
      </c>
      <c r="GG134" s="378">
        <f t="shared" si="223"/>
        <v>0</v>
      </c>
      <c r="GH134" s="378">
        <f t="shared" si="223"/>
        <v>0</v>
      </c>
      <c r="GI134" s="378">
        <f t="shared" si="223"/>
        <v>0</v>
      </c>
      <c r="GJ134" s="378">
        <f t="shared" si="223"/>
        <v>0</v>
      </c>
      <c r="GK134" s="378">
        <f t="shared" si="223"/>
        <v>0</v>
      </c>
      <c r="GL134" s="378">
        <f t="shared" si="223"/>
        <v>0</v>
      </c>
      <c r="GM134" s="378">
        <f t="shared" si="223"/>
        <v>0</v>
      </c>
      <c r="GN134" s="378">
        <f t="shared" si="223"/>
        <v>0</v>
      </c>
      <c r="GO134" s="378">
        <f t="shared" si="223"/>
        <v>0</v>
      </c>
      <c r="GP134" s="378">
        <f t="shared" si="223"/>
        <v>0</v>
      </c>
      <c r="GQ134" s="378">
        <f t="shared" si="223"/>
        <v>0</v>
      </c>
      <c r="GR134" s="378">
        <f t="shared" si="223"/>
        <v>0</v>
      </c>
      <c r="GS134" s="378">
        <f t="shared" si="223"/>
        <v>0</v>
      </c>
      <c r="GT134" s="378">
        <f t="shared" si="223"/>
        <v>0</v>
      </c>
      <c r="GU134" s="378">
        <f t="shared" si="223"/>
        <v>0</v>
      </c>
      <c r="GV134" s="378">
        <f t="shared" si="223"/>
        <v>0</v>
      </c>
      <c r="GW134" s="378">
        <f t="shared" si="223"/>
        <v>0</v>
      </c>
      <c r="GX134" s="378">
        <f t="shared" si="223"/>
        <v>0</v>
      </c>
      <c r="GY134" s="378">
        <f t="shared" si="223"/>
        <v>0</v>
      </c>
      <c r="GZ134" s="378">
        <f t="shared" si="223"/>
        <v>0</v>
      </c>
      <c r="HA134" s="378">
        <f t="shared" si="223"/>
        <v>0</v>
      </c>
      <c r="HB134" s="378">
        <f t="shared" si="223"/>
        <v>0</v>
      </c>
      <c r="HC134" s="378">
        <f t="shared" si="223"/>
        <v>0</v>
      </c>
      <c r="HD134" s="378">
        <f t="shared" si="223"/>
        <v>0</v>
      </c>
      <c r="HE134" s="378">
        <f t="shared" si="223"/>
        <v>0</v>
      </c>
      <c r="HF134" s="378">
        <f t="shared" si="223"/>
        <v>0</v>
      </c>
      <c r="HG134" s="378">
        <f t="shared" si="223"/>
        <v>0</v>
      </c>
      <c r="HH134" s="378">
        <f t="shared" si="223"/>
        <v>0</v>
      </c>
      <c r="HI134" s="378">
        <f t="shared" si="223"/>
        <v>0</v>
      </c>
      <c r="HJ134" s="378">
        <f t="shared" si="223"/>
        <v>0</v>
      </c>
      <c r="HK134" s="378">
        <f t="shared" si="223"/>
        <v>0</v>
      </c>
      <c r="HL134" s="378">
        <f t="shared" si="223"/>
        <v>0</v>
      </c>
      <c r="HM134" s="378">
        <f t="shared" si="223"/>
        <v>0</v>
      </c>
      <c r="HN134" s="378">
        <f t="shared" si="223"/>
        <v>0</v>
      </c>
      <c r="HO134" s="378">
        <f t="shared" si="223"/>
        <v>0</v>
      </c>
      <c r="HP134" s="378">
        <f t="shared" si="223"/>
        <v>0</v>
      </c>
      <c r="HQ134" s="378">
        <f t="shared" si="223"/>
        <v>0</v>
      </c>
      <c r="HR134" s="378">
        <f t="shared" si="223"/>
        <v>0</v>
      </c>
      <c r="HS134" s="378">
        <f t="shared" si="223"/>
        <v>0</v>
      </c>
      <c r="HT134" s="378">
        <f t="shared" si="223"/>
        <v>0</v>
      </c>
      <c r="HU134" s="378">
        <f t="shared" si="223"/>
        <v>0</v>
      </c>
      <c r="HV134" s="378">
        <f t="shared" si="223"/>
        <v>0</v>
      </c>
      <c r="HW134" s="378">
        <f t="shared" si="223"/>
        <v>0</v>
      </c>
      <c r="HX134" s="378">
        <f t="shared" si="223"/>
        <v>0</v>
      </c>
      <c r="HY134" s="378">
        <f t="shared" si="223"/>
        <v>0</v>
      </c>
      <c r="HZ134" s="378">
        <f t="shared" si="223"/>
        <v>0</v>
      </c>
      <c r="IA134" s="378">
        <f t="shared" si="223"/>
        <v>0</v>
      </c>
      <c r="IB134" s="378">
        <f t="shared" si="223"/>
        <v>0</v>
      </c>
      <c r="IC134" s="378">
        <f t="shared" ref="IC134:KN134" si="224">ROUND((MAX(IC86:IC88)-MIN(IC86:IC88)),10)</f>
        <v>0</v>
      </c>
      <c r="ID134" s="378">
        <f t="shared" si="224"/>
        <v>0</v>
      </c>
      <c r="IE134" s="378">
        <f t="shared" si="224"/>
        <v>0</v>
      </c>
      <c r="IF134" s="378">
        <f t="shared" si="224"/>
        <v>0</v>
      </c>
      <c r="IG134" s="378">
        <f t="shared" si="224"/>
        <v>0</v>
      </c>
      <c r="IH134" s="378">
        <f t="shared" si="224"/>
        <v>0</v>
      </c>
      <c r="II134" s="378">
        <f t="shared" si="224"/>
        <v>0</v>
      </c>
      <c r="IJ134" s="378">
        <f t="shared" si="224"/>
        <v>0</v>
      </c>
      <c r="IK134" s="378">
        <f t="shared" si="224"/>
        <v>0</v>
      </c>
      <c r="IL134" s="378">
        <f t="shared" si="224"/>
        <v>0</v>
      </c>
      <c r="IM134" s="378">
        <f t="shared" si="224"/>
        <v>0</v>
      </c>
      <c r="IN134" s="378">
        <f t="shared" si="224"/>
        <v>0</v>
      </c>
      <c r="IO134" s="378">
        <f t="shared" si="224"/>
        <v>0</v>
      </c>
      <c r="IP134" s="378">
        <f t="shared" si="224"/>
        <v>0</v>
      </c>
      <c r="IQ134" s="378">
        <f t="shared" si="224"/>
        <v>0</v>
      </c>
      <c r="IR134" s="378">
        <f t="shared" si="224"/>
        <v>0</v>
      </c>
      <c r="IS134" s="378">
        <f t="shared" si="224"/>
        <v>0</v>
      </c>
      <c r="IT134" s="378">
        <f t="shared" si="224"/>
        <v>0</v>
      </c>
      <c r="IU134" s="378">
        <f t="shared" si="224"/>
        <v>0</v>
      </c>
      <c r="IV134" s="378">
        <f t="shared" si="224"/>
        <v>0</v>
      </c>
      <c r="IW134" s="378">
        <f t="shared" si="224"/>
        <v>0</v>
      </c>
      <c r="IX134" s="378">
        <f t="shared" si="224"/>
        <v>0</v>
      </c>
      <c r="IY134" s="378">
        <f t="shared" si="224"/>
        <v>0</v>
      </c>
      <c r="IZ134" s="378">
        <f t="shared" si="224"/>
        <v>0</v>
      </c>
      <c r="JA134" s="378">
        <f t="shared" si="224"/>
        <v>0</v>
      </c>
      <c r="JB134" s="378">
        <f t="shared" si="224"/>
        <v>0</v>
      </c>
      <c r="JC134" s="378">
        <f t="shared" si="224"/>
        <v>0</v>
      </c>
      <c r="JD134" s="378">
        <f t="shared" si="224"/>
        <v>0</v>
      </c>
      <c r="JE134" s="378">
        <f t="shared" si="224"/>
        <v>0</v>
      </c>
      <c r="JF134" s="378">
        <f t="shared" si="224"/>
        <v>0</v>
      </c>
      <c r="JG134" s="378">
        <f t="shared" si="224"/>
        <v>0</v>
      </c>
      <c r="JH134" s="378">
        <f t="shared" si="224"/>
        <v>0</v>
      </c>
      <c r="JI134" s="378">
        <f t="shared" si="224"/>
        <v>0</v>
      </c>
      <c r="JJ134" s="378">
        <f t="shared" si="224"/>
        <v>0</v>
      </c>
      <c r="JK134" s="378">
        <f t="shared" si="224"/>
        <v>0</v>
      </c>
      <c r="JL134" s="378">
        <f t="shared" si="224"/>
        <v>0</v>
      </c>
      <c r="JM134" s="378">
        <f t="shared" si="224"/>
        <v>0</v>
      </c>
      <c r="JN134" s="378">
        <f t="shared" si="224"/>
        <v>0</v>
      </c>
      <c r="JO134" s="378">
        <f t="shared" si="224"/>
        <v>0</v>
      </c>
      <c r="JP134" s="378">
        <f t="shared" si="224"/>
        <v>0</v>
      </c>
      <c r="JQ134" s="378">
        <f t="shared" si="224"/>
        <v>0</v>
      </c>
      <c r="JR134" s="378">
        <f t="shared" si="224"/>
        <v>0</v>
      </c>
      <c r="JS134" s="378">
        <f t="shared" si="224"/>
        <v>0</v>
      </c>
      <c r="JT134" s="378">
        <f t="shared" si="224"/>
        <v>0</v>
      </c>
      <c r="JU134" s="378">
        <f t="shared" si="224"/>
        <v>0</v>
      </c>
      <c r="JV134" s="378">
        <f t="shared" si="224"/>
        <v>0</v>
      </c>
      <c r="JW134" s="378">
        <f t="shared" si="224"/>
        <v>0</v>
      </c>
      <c r="JX134" s="378">
        <f t="shared" si="224"/>
        <v>0</v>
      </c>
      <c r="JY134" s="378">
        <f t="shared" si="224"/>
        <v>0</v>
      </c>
      <c r="JZ134" s="378">
        <f t="shared" si="224"/>
        <v>0</v>
      </c>
      <c r="KA134" s="378">
        <f t="shared" si="224"/>
        <v>0</v>
      </c>
      <c r="KB134" s="378">
        <f t="shared" si="224"/>
        <v>0</v>
      </c>
      <c r="KC134" s="378">
        <f t="shared" si="224"/>
        <v>0</v>
      </c>
      <c r="KD134" s="378">
        <f t="shared" si="224"/>
        <v>0</v>
      </c>
      <c r="KE134" s="378">
        <f t="shared" si="224"/>
        <v>0</v>
      </c>
      <c r="KF134" s="378">
        <f t="shared" si="224"/>
        <v>0</v>
      </c>
      <c r="KG134" s="378">
        <f t="shared" si="224"/>
        <v>0</v>
      </c>
      <c r="KH134" s="378">
        <f t="shared" si="224"/>
        <v>0</v>
      </c>
      <c r="KI134" s="378">
        <f t="shared" si="224"/>
        <v>0</v>
      </c>
      <c r="KJ134" s="378">
        <f t="shared" si="224"/>
        <v>0</v>
      </c>
      <c r="KK134" s="378">
        <f t="shared" si="224"/>
        <v>0</v>
      </c>
      <c r="KL134" s="378">
        <f t="shared" si="224"/>
        <v>0</v>
      </c>
      <c r="KM134" s="378">
        <f t="shared" si="224"/>
        <v>0</v>
      </c>
      <c r="KN134" s="378">
        <f t="shared" si="224"/>
        <v>0</v>
      </c>
      <c r="KO134" s="378">
        <f t="shared" ref="KO134:MZ134" si="225">ROUND((MAX(KO86:KO88)-MIN(KO86:KO88)),10)</f>
        <v>0</v>
      </c>
      <c r="KP134" s="378">
        <f t="shared" si="225"/>
        <v>0</v>
      </c>
      <c r="KQ134" s="378">
        <f t="shared" si="225"/>
        <v>0</v>
      </c>
      <c r="KR134" s="378">
        <f t="shared" si="225"/>
        <v>0</v>
      </c>
      <c r="KS134" s="378">
        <f t="shared" si="225"/>
        <v>0</v>
      </c>
      <c r="KT134" s="378">
        <f t="shared" si="225"/>
        <v>0</v>
      </c>
      <c r="KU134" s="378">
        <f t="shared" si="225"/>
        <v>0</v>
      </c>
      <c r="KV134" s="378">
        <f t="shared" si="225"/>
        <v>0</v>
      </c>
      <c r="KW134" s="378">
        <f t="shared" si="225"/>
        <v>0</v>
      </c>
      <c r="KX134" s="378">
        <f t="shared" si="225"/>
        <v>0</v>
      </c>
      <c r="KY134" s="378">
        <f t="shared" si="225"/>
        <v>0</v>
      </c>
      <c r="KZ134" s="378">
        <f t="shared" si="225"/>
        <v>0</v>
      </c>
      <c r="LA134" s="378">
        <f t="shared" si="225"/>
        <v>0</v>
      </c>
      <c r="LB134" s="378">
        <f t="shared" si="225"/>
        <v>0</v>
      </c>
      <c r="LC134" s="378">
        <f t="shared" si="225"/>
        <v>0</v>
      </c>
      <c r="LD134" s="378">
        <f t="shared" si="225"/>
        <v>0</v>
      </c>
      <c r="LE134" s="378">
        <f t="shared" si="225"/>
        <v>0</v>
      </c>
      <c r="LF134" s="378">
        <f t="shared" si="225"/>
        <v>0</v>
      </c>
      <c r="LG134" s="378">
        <f t="shared" si="225"/>
        <v>0</v>
      </c>
      <c r="LH134" s="378">
        <f t="shared" si="225"/>
        <v>0</v>
      </c>
      <c r="LI134" s="378">
        <f t="shared" si="225"/>
        <v>0</v>
      </c>
      <c r="LJ134" s="378">
        <f t="shared" si="225"/>
        <v>0</v>
      </c>
      <c r="LK134" s="378">
        <f t="shared" si="225"/>
        <v>0</v>
      </c>
      <c r="LL134" s="378">
        <f t="shared" si="225"/>
        <v>0</v>
      </c>
      <c r="LM134" s="378">
        <f t="shared" si="225"/>
        <v>0</v>
      </c>
      <c r="LN134" s="378">
        <f t="shared" si="225"/>
        <v>0</v>
      </c>
      <c r="LO134" s="378">
        <f t="shared" si="225"/>
        <v>0</v>
      </c>
      <c r="LP134" s="378">
        <f t="shared" si="225"/>
        <v>0</v>
      </c>
      <c r="LQ134" s="378">
        <f t="shared" si="225"/>
        <v>0</v>
      </c>
      <c r="LR134" s="378">
        <f t="shared" si="225"/>
        <v>0</v>
      </c>
      <c r="LS134" s="378">
        <f t="shared" si="225"/>
        <v>0</v>
      </c>
      <c r="LT134" s="378">
        <f t="shared" si="225"/>
        <v>0</v>
      </c>
      <c r="LU134" s="378">
        <f t="shared" si="225"/>
        <v>0</v>
      </c>
      <c r="LV134" s="378">
        <f t="shared" si="225"/>
        <v>0</v>
      </c>
      <c r="LW134" s="378">
        <f t="shared" si="225"/>
        <v>0</v>
      </c>
      <c r="LX134" s="378">
        <f t="shared" si="225"/>
        <v>0</v>
      </c>
      <c r="LY134" s="378">
        <f t="shared" si="225"/>
        <v>0</v>
      </c>
      <c r="LZ134" s="378">
        <f t="shared" si="225"/>
        <v>0</v>
      </c>
      <c r="MA134" s="378">
        <f t="shared" si="225"/>
        <v>0</v>
      </c>
      <c r="MB134" s="378">
        <f t="shared" si="225"/>
        <v>0</v>
      </c>
      <c r="MC134" s="378">
        <f t="shared" si="225"/>
        <v>0</v>
      </c>
      <c r="MD134" s="378">
        <f t="shared" si="225"/>
        <v>0</v>
      </c>
      <c r="ME134" s="378">
        <f t="shared" si="225"/>
        <v>0</v>
      </c>
      <c r="MF134" s="378">
        <f t="shared" si="225"/>
        <v>0</v>
      </c>
      <c r="MG134" s="378">
        <f t="shared" si="225"/>
        <v>0</v>
      </c>
      <c r="MH134" s="378">
        <f t="shared" si="225"/>
        <v>0</v>
      </c>
      <c r="MI134" s="378">
        <f t="shared" si="225"/>
        <v>0</v>
      </c>
      <c r="MJ134" s="378">
        <f t="shared" si="225"/>
        <v>0</v>
      </c>
      <c r="MK134" s="378">
        <f t="shared" si="225"/>
        <v>0</v>
      </c>
      <c r="ML134" s="378">
        <f t="shared" si="225"/>
        <v>0</v>
      </c>
      <c r="MM134" s="378">
        <f t="shared" si="225"/>
        <v>0</v>
      </c>
      <c r="MN134" s="378">
        <f t="shared" si="225"/>
        <v>0</v>
      </c>
      <c r="MO134" s="378">
        <f t="shared" si="225"/>
        <v>0</v>
      </c>
      <c r="MP134" s="378">
        <f t="shared" si="225"/>
        <v>0</v>
      </c>
      <c r="MQ134" s="378">
        <f t="shared" si="225"/>
        <v>0</v>
      </c>
      <c r="MR134" s="378">
        <f t="shared" si="225"/>
        <v>0</v>
      </c>
      <c r="MS134" s="378">
        <f t="shared" si="225"/>
        <v>0</v>
      </c>
      <c r="MT134" s="378">
        <f t="shared" si="225"/>
        <v>0</v>
      </c>
      <c r="MU134" s="378">
        <f t="shared" si="225"/>
        <v>0</v>
      </c>
      <c r="MV134" s="378">
        <f t="shared" si="225"/>
        <v>0</v>
      </c>
      <c r="MW134" s="378">
        <f t="shared" si="225"/>
        <v>0</v>
      </c>
      <c r="MX134" s="378">
        <f t="shared" si="225"/>
        <v>0</v>
      </c>
      <c r="MY134" s="378">
        <f t="shared" si="225"/>
        <v>0</v>
      </c>
      <c r="MZ134" s="378">
        <f t="shared" si="225"/>
        <v>0</v>
      </c>
      <c r="NA134" s="378">
        <f t="shared" ref="NA134:PL134" si="226">ROUND((MAX(NA86:NA88)-MIN(NA86:NA88)),10)</f>
        <v>0</v>
      </c>
      <c r="NB134" s="378">
        <f t="shared" si="226"/>
        <v>0</v>
      </c>
      <c r="NC134" s="378">
        <f t="shared" si="226"/>
        <v>0</v>
      </c>
      <c r="ND134" s="378">
        <f t="shared" si="226"/>
        <v>0</v>
      </c>
      <c r="NE134" s="378">
        <f t="shared" si="226"/>
        <v>0</v>
      </c>
      <c r="NF134" s="378">
        <f t="shared" si="226"/>
        <v>0</v>
      </c>
      <c r="NG134" s="378">
        <f t="shared" si="226"/>
        <v>0</v>
      </c>
      <c r="NH134" s="378">
        <f t="shared" si="226"/>
        <v>0</v>
      </c>
      <c r="NI134" s="378">
        <f t="shared" si="226"/>
        <v>0</v>
      </c>
      <c r="NJ134" s="378">
        <f t="shared" si="226"/>
        <v>0</v>
      </c>
      <c r="NK134" s="378">
        <f t="shared" si="226"/>
        <v>0</v>
      </c>
      <c r="NL134" s="378">
        <f t="shared" si="226"/>
        <v>0</v>
      </c>
      <c r="NM134" s="378">
        <f t="shared" si="226"/>
        <v>0</v>
      </c>
      <c r="NN134" s="378">
        <f t="shared" si="226"/>
        <v>0</v>
      </c>
      <c r="NO134" s="378">
        <f t="shared" si="226"/>
        <v>0</v>
      </c>
      <c r="NP134" s="378">
        <f t="shared" si="226"/>
        <v>0</v>
      </c>
      <c r="NQ134" s="378">
        <f t="shared" si="226"/>
        <v>0</v>
      </c>
      <c r="NR134" s="378">
        <f t="shared" si="226"/>
        <v>0</v>
      </c>
      <c r="NS134" s="378">
        <f t="shared" si="226"/>
        <v>0</v>
      </c>
      <c r="NT134" s="378">
        <f t="shared" si="226"/>
        <v>0</v>
      </c>
      <c r="NU134" s="378">
        <f t="shared" si="226"/>
        <v>0</v>
      </c>
      <c r="NV134" s="378">
        <f t="shared" si="226"/>
        <v>0</v>
      </c>
      <c r="NW134" s="378">
        <f t="shared" si="226"/>
        <v>0</v>
      </c>
      <c r="NX134" s="378">
        <f t="shared" si="226"/>
        <v>0</v>
      </c>
      <c r="NY134" s="378">
        <f t="shared" si="226"/>
        <v>0</v>
      </c>
      <c r="NZ134" s="378">
        <f t="shared" si="226"/>
        <v>0</v>
      </c>
      <c r="OA134" s="378">
        <f t="shared" si="226"/>
        <v>0</v>
      </c>
      <c r="OB134" s="378">
        <f t="shared" si="226"/>
        <v>0</v>
      </c>
      <c r="OC134" s="378">
        <f t="shared" si="226"/>
        <v>0</v>
      </c>
      <c r="OD134" s="378">
        <f t="shared" si="226"/>
        <v>0</v>
      </c>
      <c r="OE134" s="378">
        <f t="shared" si="226"/>
        <v>0</v>
      </c>
      <c r="OF134" s="378">
        <f t="shared" si="226"/>
        <v>0</v>
      </c>
      <c r="OG134" s="378">
        <f t="shared" si="226"/>
        <v>0</v>
      </c>
      <c r="OH134" s="378">
        <f t="shared" si="226"/>
        <v>0</v>
      </c>
      <c r="OI134" s="378">
        <f t="shared" si="226"/>
        <v>0</v>
      </c>
      <c r="OJ134" s="378">
        <f t="shared" si="226"/>
        <v>0</v>
      </c>
      <c r="OK134" s="378">
        <f t="shared" si="226"/>
        <v>0</v>
      </c>
      <c r="OL134" s="378">
        <f t="shared" si="226"/>
        <v>0</v>
      </c>
      <c r="OM134" s="378">
        <f t="shared" si="226"/>
        <v>0</v>
      </c>
      <c r="ON134" s="378">
        <f t="shared" si="226"/>
        <v>0</v>
      </c>
      <c r="OO134" s="378">
        <f t="shared" si="226"/>
        <v>0</v>
      </c>
      <c r="OP134" s="378">
        <f t="shared" si="226"/>
        <v>0</v>
      </c>
      <c r="OQ134" s="378">
        <f t="shared" si="226"/>
        <v>0</v>
      </c>
      <c r="OR134" s="378">
        <f t="shared" si="226"/>
        <v>0</v>
      </c>
      <c r="OS134" s="378">
        <f t="shared" si="226"/>
        <v>0</v>
      </c>
      <c r="OT134" s="378">
        <f t="shared" si="226"/>
        <v>0</v>
      </c>
      <c r="OU134" s="378">
        <f t="shared" si="226"/>
        <v>0</v>
      </c>
      <c r="OV134" s="378">
        <f t="shared" si="226"/>
        <v>0</v>
      </c>
      <c r="OW134" s="378">
        <f t="shared" si="226"/>
        <v>0</v>
      </c>
      <c r="OX134" s="378">
        <f t="shared" si="226"/>
        <v>0</v>
      </c>
      <c r="OY134" s="378">
        <f t="shared" si="226"/>
        <v>0</v>
      </c>
      <c r="OZ134" s="378">
        <f t="shared" si="226"/>
        <v>0</v>
      </c>
      <c r="PA134" s="378">
        <f t="shared" si="226"/>
        <v>0</v>
      </c>
      <c r="PB134" s="378">
        <f t="shared" si="226"/>
        <v>0</v>
      </c>
      <c r="PC134" s="378">
        <f t="shared" si="226"/>
        <v>0</v>
      </c>
      <c r="PD134" s="378">
        <f t="shared" si="226"/>
        <v>0</v>
      </c>
      <c r="PE134" s="378">
        <f t="shared" si="226"/>
        <v>0</v>
      </c>
      <c r="PF134" s="378">
        <f t="shared" si="226"/>
        <v>0</v>
      </c>
      <c r="PG134" s="378">
        <f t="shared" si="226"/>
        <v>0</v>
      </c>
      <c r="PH134" s="378">
        <f t="shared" si="226"/>
        <v>0</v>
      </c>
      <c r="PI134" s="378">
        <f t="shared" si="226"/>
        <v>0</v>
      </c>
      <c r="PJ134" s="378">
        <f t="shared" si="226"/>
        <v>0</v>
      </c>
      <c r="PK134" s="378">
        <f t="shared" si="226"/>
        <v>0</v>
      </c>
      <c r="PL134" s="378">
        <f t="shared" si="226"/>
        <v>0</v>
      </c>
      <c r="PM134" s="378">
        <f t="shared" ref="PM134:RX134" si="227">ROUND((MAX(PM86:PM88)-MIN(PM86:PM88)),10)</f>
        <v>0</v>
      </c>
      <c r="PN134" s="378">
        <f t="shared" si="227"/>
        <v>0</v>
      </c>
      <c r="PO134" s="378">
        <f t="shared" si="227"/>
        <v>0</v>
      </c>
      <c r="PP134" s="378">
        <f t="shared" si="227"/>
        <v>0</v>
      </c>
      <c r="PQ134" s="378">
        <f t="shared" si="227"/>
        <v>0</v>
      </c>
      <c r="PR134" s="378">
        <f t="shared" si="227"/>
        <v>0</v>
      </c>
      <c r="PS134" s="378">
        <f t="shared" si="227"/>
        <v>0</v>
      </c>
      <c r="PT134" s="378">
        <f t="shared" si="227"/>
        <v>0</v>
      </c>
      <c r="PU134" s="378">
        <f t="shared" si="227"/>
        <v>0</v>
      </c>
      <c r="PV134" s="378">
        <f t="shared" si="227"/>
        <v>0</v>
      </c>
      <c r="PW134" s="378">
        <f t="shared" si="227"/>
        <v>0</v>
      </c>
      <c r="PX134" s="378">
        <f t="shared" si="227"/>
        <v>0</v>
      </c>
      <c r="PY134" s="378">
        <f t="shared" si="227"/>
        <v>0</v>
      </c>
      <c r="PZ134" s="378">
        <f t="shared" si="227"/>
        <v>0</v>
      </c>
      <c r="QA134" s="378">
        <f t="shared" si="227"/>
        <v>0</v>
      </c>
      <c r="QB134" s="378">
        <f t="shared" si="227"/>
        <v>0</v>
      </c>
      <c r="QC134" s="378">
        <f t="shared" si="227"/>
        <v>0</v>
      </c>
      <c r="QD134" s="378">
        <f t="shared" si="227"/>
        <v>0</v>
      </c>
      <c r="QE134" s="378">
        <f t="shared" si="227"/>
        <v>0</v>
      </c>
      <c r="QF134" s="378">
        <f t="shared" si="227"/>
        <v>0</v>
      </c>
      <c r="QG134" s="378">
        <f t="shared" si="227"/>
        <v>0</v>
      </c>
      <c r="QH134" s="378">
        <f t="shared" si="227"/>
        <v>0</v>
      </c>
      <c r="QI134" s="378">
        <f t="shared" si="227"/>
        <v>0</v>
      </c>
      <c r="QJ134" s="378">
        <f t="shared" si="227"/>
        <v>0</v>
      </c>
      <c r="QK134" s="378">
        <f t="shared" si="227"/>
        <v>0</v>
      </c>
      <c r="QL134" s="378">
        <f t="shared" si="227"/>
        <v>0</v>
      </c>
      <c r="QM134" s="378">
        <f t="shared" si="227"/>
        <v>0</v>
      </c>
      <c r="QN134" s="378">
        <f t="shared" si="227"/>
        <v>0</v>
      </c>
      <c r="QO134" s="378">
        <f t="shared" si="227"/>
        <v>0</v>
      </c>
      <c r="QP134" s="378">
        <f t="shared" si="227"/>
        <v>0</v>
      </c>
      <c r="QQ134" s="378">
        <f t="shared" si="227"/>
        <v>0</v>
      </c>
      <c r="QR134" s="378">
        <f t="shared" si="227"/>
        <v>0</v>
      </c>
      <c r="QS134" s="378">
        <f t="shared" si="227"/>
        <v>0</v>
      </c>
      <c r="QT134" s="378">
        <f t="shared" si="227"/>
        <v>0</v>
      </c>
      <c r="QU134" s="378">
        <f t="shared" si="227"/>
        <v>0</v>
      </c>
      <c r="QV134" s="378">
        <f t="shared" si="227"/>
        <v>0</v>
      </c>
      <c r="QW134" s="378">
        <f t="shared" si="227"/>
        <v>0</v>
      </c>
      <c r="QX134" s="378">
        <f t="shared" si="227"/>
        <v>0</v>
      </c>
      <c r="QY134" s="378">
        <f t="shared" si="227"/>
        <v>0</v>
      </c>
      <c r="QZ134" s="378">
        <f t="shared" si="227"/>
        <v>0</v>
      </c>
      <c r="RA134" s="378">
        <f t="shared" si="227"/>
        <v>0</v>
      </c>
      <c r="RB134" s="378">
        <f t="shared" si="227"/>
        <v>0</v>
      </c>
      <c r="RC134" s="378">
        <f t="shared" si="227"/>
        <v>0</v>
      </c>
      <c r="RD134" s="378">
        <f t="shared" si="227"/>
        <v>0</v>
      </c>
      <c r="RE134" s="378">
        <f t="shared" si="227"/>
        <v>0</v>
      </c>
      <c r="RF134" s="378">
        <f t="shared" si="227"/>
        <v>0</v>
      </c>
      <c r="RG134" s="378">
        <f t="shared" si="227"/>
        <v>0</v>
      </c>
      <c r="RH134" s="378">
        <f t="shared" si="227"/>
        <v>0</v>
      </c>
      <c r="RI134" s="378">
        <f t="shared" si="227"/>
        <v>0</v>
      </c>
      <c r="RJ134" s="378">
        <f t="shared" si="227"/>
        <v>0</v>
      </c>
      <c r="RK134" s="378">
        <f t="shared" si="227"/>
        <v>0</v>
      </c>
      <c r="RL134" s="378">
        <f t="shared" si="227"/>
        <v>0</v>
      </c>
      <c r="RM134" s="378">
        <f t="shared" si="227"/>
        <v>0</v>
      </c>
      <c r="RN134" s="378">
        <f t="shared" si="227"/>
        <v>0</v>
      </c>
      <c r="RO134" s="378">
        <f t="shared" si="227"/>
        <v>0</v>
      </c>
      <c r="RP134" s="378">
        <f t="shared" si="227"/>
        <v>0</v>
      </c>
      <c r="RQ134" s="378">
        <f t="shared" si="227"/>
        <v>0</v>
      </c>
      <c r="RR134" s="378">
        <f t="shared" si="227"/>
        <v>0</v>
      </c>
      <c r="RS134" s="378">
        <f t="shared" si="227"/>
        <v>0</v>
      </c>
      <c r="RT134" s="378">
        <f t="shared" si="227"/>
        <v>0</v>
      </c>
      <c r="RU134" s="378">
        <f t="shared" si="227"/>
        <v>0</v>
      </c>
      <c r="RV134" s="378">
        <f t="shared" si="227"/>
        <v>0</v>
      </c>
      <c r="RW134" s="378">
        <f t="shared" si="227"/>
        <v>0</v>
      </c>
      <c r="RX134" s="378">
        <f t="shared" si="227"/>
        <v>0</v>
      </c>
      <c r="RY134" s="378">
        <f t="shared" ref="RY134:UJ134" si="228">ROUND((MAX(RY86:RY88)-MIN(RY86:RY88)),10)</f>
        <v>0</v>
      </c>
      <c r="RZ134" s="378">
        <f t="shared" si="228"/>
        <v>0</v>
      </c>
      <c r="SA134" s="378">
        <f t="shared" si="228"/>
        <v>0</v>
      </c>
      <c r="SB134" s="378">
        <f t="shared" si="228"/>
        <v>0</v>
      </c>
      <c r="SC134" s="378">
        <f t="shared" si="228"/>
        <v>0</v>
      </c>
      <c r="SD134" s="378">
        <f t="shared" si="228"/>
        <v>0</v>
      </c>
      <c r="SE134" s="378">
        <f t="shared" si="228"/>
        <v>0</v>
      </c>
      <c r="SF134" s="378">
        <f t="shared" si="228"/>
        <v>0</v>
      </c>
      <c r="SG134" s="378">
        <f t="shared" si="228"/>
        <v>0</v>
      </c>
      <c r="SH134" s="378">
        <f t="shared" si="228"/>
        <v>0</v>
      </c>
      <c r="SI134" s="378">
        <f t="shared" si="228"/>
        <v>0</v>
      </c>
      <c r="SJ134" s="378">
        <f t="shared" si="228"/>
        <v>0</v>
      </c>
      <c r="SK134" s="378">
        <f t="shared" si="228"/>
        <v>0</v>
      </c>
      <c r="SL134" s="378">
        <f t="shared" si="228"/>
        <v>0</v>
      </c>
      <c r="SM134" s="378">
        <f t="shared" si="228"/>
        <v>0</v>
      </c>
      <c r="SN134" s="378">
        <f t="shared" si="228"/>
        <v>0</v>
      </c>
      <c r="SO134" s="378">
        <f t="shared" si="228"/>
        <v>0</v>
      </c>
      <c r="SP134" s="378">
        <f t="shared" si="228"/>
        <v>0</v>
      </c>
      <c r="SQ134" s="378">
        <f t="shared" si="228"/>
        <v>0</v>
      </c>
      <c r="SR134" s="378">
        <f t="shared" si="228"/>
        <v>0</v>
      </c>
      <c r="SS134" s="378">
        <f t="shared" si="228"/>
        <v>0</v>
      </c>
      <c r="ST134" s="378">
        <f t="shared" si="228"/>
        <v>0</v>
      </c>
      <c r="SU134" s="378">
        <f t="shared" si="228"/>
        <v>0</v>
      </c>
      <c r="SV134" s="378">
        <f t="shared" si="228"/>
        <v>0</v>
      </c>
      <c r="SW134" s="378">
        <f t="shared" si="228"/>
        <v>0</v>
      </c>
      <c r="SX134" s="378">
        <f t="shared" si="228"/>
        <v>0</v>
      </c>
      <c r="SY134" s="378">
        <f t="shared" si="228"/>
        <v>0</v>
      </c>
      <c r="SZ134" s="378">
        <f t="shared" si="228"/>
        <v>0</v>
      </c>
      <c r="TA134" s="378">
        <f t="shared" si="228"/>
        <v>0</v>
      </c>
      <c r="TB134" s="378">
        <f t="shared" si="228"/>
        <v>0</v>
      </c>
      <c r="TC134" s="378">
        <f t="shared" si="228"/>
        <v>0</v>
      </c>
      <c r="TD134" s="378">
        <f t="shared" si="228"/>
        <v>0</v>
      </c>
      <c r="TE134" s="378">
        <f t="shared" si="228"/>
        <v>0</v>
      </c>
      <c r="TF134" s="378">
        <f t="shared" si="228"/>
        <v>0</v>
      </c>
      <c r="TG134" s="378">
        <f t="shared" si="228"/>
        <v>0</v>
      </c>
      <c r="TH134" s="378">
        <f t="shared" si="228"/>
        <v>0</v>
      </c>
      <c r="TI134" s="378">
        <f t="shared" si="228"/>
        <v>0</v>
      </c>
      <c r="TJ134" s="378">
        <f t="shared" si="228"/>
        <v>0</v>
      </c>
      <c r="TK134" s="378">
        <f t="shared" si="228"/>
        <v>0</v>
      </c>
      <c r="TL134" s="378">
        <f t="shared" si="228"/>
        <v>0</v>
      </c>
      <c r="TM134" s="378">
        <f t="shared" si="228"/>
        <v>0</v>
      </c>
      <c r="TN134" s="378">
        <f t="shared" si="228"/>
        <v>0</v>
      </c>
      <c r="TO134" s="378">
        <f t="shared" si="228"/>
        <v>0</v>
      </c>
      <c r="TP134" s="378">
        <f t="shared" si="228"/>
        <v>0</v>
      </c>
      <c r="TQ134" s="378">
        <f t="shared" si="228"/>
        <v>0</v>
      </c>
      <c r="TR134" s="378">
        <f t="shared" si="228"/>
        <v>0</v>
      </c>
      <c r="TS134" s="378">
        <f t="shared" si="228"/>
        <v>0</v>
      </c>
      <c r="TT134" s="378">
        <f t="shared" si="228"/>
        <v>0</v>
      </c>
      <c r="TU134" s="378">
        <f t="shared" si="228"/>
        <v>0</v>
      </c>
      <c r="TV134" s="378">
        <f t="shared" si="228"/>
        <v>0</v>
      </c>
      <c r="TW134" s="378">
        <f t="shared" si="228"/>
        <v>0</v>
      </c>
      <c r="TX134" s="378">
        <f t="shared" si="228"/>
        <v>0</v>
      </c>
      <c r="TY134" s="378">
        <f t="shared" si="228"/>
        <v>0</v>
      </c>
      <c r="TZ134" s="378">
        <f t="shared" si="228"/>
        <v>0</v>
      </c>
      <c r="UA134" s="378">
        <f t="shared" si="228"/>
        <v>0</v>
      </c>
      <c r="UB134" s="378">
        <f t="shared" si="228"/>
        <v>0</v>
      </c>
      <c r="UC134" s="378">
        <f t="shared" si="228"/>
        <v>0</v>
      </c>
      <c r="UD134" s="378">
        <f t="shared" si="228"/>
        <v>0</v>
      </c>
      <c r="UE134" s="378">
        <f t="shared" si="228"/>
        <v>0</v>
      </c>
      <c r="UF134" s="378">
        <f t="shared" si="228"/>
        <v>0</v>
      </c>
      <c r="UG134" s="378">
        <f t="shared" si="228"/>
        <v>0</v>
      </c>
      <c r="UH134" s="378">
        <f t="shared" si="228"/>
        <v>0</v>
      </c>
      <c r="UI134" s="378">
        <f t="shared" si="228"/>
        <v>0</v>
      </c>
      <c r="UJ134" s="378">
        <f t="shared" si="228"/>
        <v>0</v>
      </c>
      <c r="UK134" s="378">
        <f t="shared" ref="UK134:WI134" si="229">ROUND((MAX(UK86:UK88)-MIN(UK86:UK88)),10)</f>
        <v>0</v>
      </c>
      <c r="UL134" s="378">
        <f t="shared" si="229"/>
        <v>0</v>
      </c>
      <c r="UM134" s="378">
        <f t="shared" si="229"/>
        <v>0</v>
      </c>
      <c r="UN134" s="378">
        <f t="shared" si="229"/>
        <v>0</v>
      </c>
      <c r="UO134" s="378">
        <f t="shared" si="229"/>
        <v>0</v>
      </c>
      <c r="UP134" s="378">
        <f t="shared" si="229"/>
        <v>0</v>
      </c>
      <c r="UQ134" s="378">
        <f t="shared" si="229"/>
        <v>0</v>
      </c>
      <c r="UR134" s="378">
        <f t="shared" si="229"/>
        <v>0</v>
      </c>
      <c r="US134" s="378">
        <f t="shared" si="229"/>
        <v>0</v>
      </c>
      <c r="UT134" s="378">
        <f t="shared" si="229"/>
        <v>0</v>
      </c>
      <c r="UU134" s="378">
        <f t="shared" si="229"/>
        <v>0</v>
      </c>
      <c r="UV134" s="378">
        <f t="shared" si="229"/>
        <v>0</v>
      </c>
      <c r="UW134" s="378">
        <f t="shared" si="229"/>
        <v>0</v>
      </c>
      <c r="UX134" s="378">
        <f t="shared" si="229"/>
        <v>0</v>
      </c>
      <c r="UY134" s="378">
        <f t="shared" si="229"/>
        <v>0</v>
      </c>
      <c r="UZ134" s="378">
        <f t="shared" si="229"/>
        <v>0</v>
      </c>
      <c r="VA134" s="378">
        <f t="shared" si="229"/>
        <v>0</v>
      </c>
      <c r="VB134" s="378">
        <f t="shared" si="229"/>
        <v>0</v>
      </c>
      <c r="VC134" s="378">
        <f t="shared" si="229"/>
        <v>0</v>
      </c>
      <c r="VD134" s="378">
        <f t="shared" si="229"/>
        <v>0</v>
      </c>
      <c r="VE134" s="378">
        <f t="shared" si="229"/>
        <v>0</v>
      </c>
      <c r="VF134" s="378">
        <f t="shared" si="229"/>
        <v>0</v>
      </c>
      <c r="VG134" s="378">
        <f t="shared" si="229"/>
        <v>0</v>
      </c>
      <c r="VH134" s="378">
        <f t="shared" si="229"/>
        <v>0</v>
      </c>
      <c r="VI134" s="378">
        <f t="shared" si="229"/>
        <v>0</v>
      </c>
      <c r="VJ134" s="378">
        <f t="shared" si="229"/>
        <v>0</v>
      </c>
      <c r="VK134" s="378">
        <f t="shared" si="229"/>
        <v>0</v>
      </c>
      <c r="VL134" s="378">
        <f t="shared" si="229"/>
        <v>0</v>
      </c>
      <c r="VM134" s="378">
        <f t="shared" si="229"/>
        <v>0</v>
      </c>
      <c r="VN134" s="378">
        <f t="shared" si="229"/>
        <v>0</v>
      </c>
      <c r="VO134" s="378">
        <f t="shared" si="229"/>
        <v>0</v>
      </c>
      <c r="VP134" s="378">
        <f t="shared" si="229"/>
        <v>0</v>
      </c>
      <c r="VQ134" s="378">
        <f t="shared" si="229"/>
        <v>0</v>
      </c>
      <c r="VR134" s="378">
        <f t="shared" si="229"/>
        <v>0</v>
      </c>
      <c r="VS134" s="378">
        <f t="shared" si="229"/>
        <v>0</v>
      </c>
      <c r="VT134" s="378">
        <f t="shared" si="229"/>
        <v>0</v>
      </c>
      <c r="VU134" s="378">
        <f t="shared" si="229"/>
        <v>0</v>
      </c>
      <c r="VV134" s="378">
        <f t="shared" si="229"/>
        <v>0</v>
      </c>
      <c r="VW134" s="378">
        <f t="shared" si="229"/>
        <v>0</v>
      </c>
      <c r="VX134" s="378">
        <f t="shared" si="229"/>
        <v>0</v>
      </c>
      <c r="VY134" s="378">
        <f t="shared" si="229"/>
        <v>0</v>
      </c>
      <c r="VZ134" s="378">
        <f t="shared" si="229"/>
        <v>0</v>
      </c>
      <c r="WA134" s="378">
        <f t="shared" si="229"/>
        <v>0</v>
      </c>
      <c r="WB134" s="378">
        <f t="shared" si="229"/>
        <v>0</v>
      </c>
      <c r="WC134" s="378">
        <f t="shared" si="229"/>
        <v>0</v>
      </c>
      <c r="WD134" s="378">
        <f t="shared" si="229"/>
        <v>0</v>
      </c>
      <c r="WE134" s="378">
        <f t="shared" si="229"/>
        <v>0</v>
      </c>
      <c r="WF134" s="378">
        <f t="shared" si="229"/>
        <v>0</v>
      </c>
      <c r="WG134" s="378">
        <f t="shared" si="229"/>
        <v>0</v>
      </c>
      <c r="WH134" s="378">
        <f t="shared" si="229"/>
        <v>0</v>
      </c>
      <c r="WI134" s="378">
        <f t="shared" si="229"/>
        <v>0</v>
      </c>
    </row>
    <row r="135" spans="1:607">
      <c r="A135" s="348"/>
      <c r="B135" s="360" t="s">
        <v>867</v>
      </c>
      <c r="C135" s="348"/>
      <c r="D135" s="348"/>
      <c r="E135" s="348"/>
      <c r="F135" s="348"/>
      <c r="G135" s="361" t="str">
        <f t="shared" si="220"/>
        <v/>
      </c>
      <c r="H135" s="361" t="str">
        <f t="shared" si="221"/>
        <v/>
      </c>
      <c r="I135" s="397"/>
      <c r="J135" s="348"/>
      <c r="K135" s="348"/>
      <c r="L135" s="348"/>
      <c r="M135" s="348"/>
      <c r="N135" s="400"/>
      <c r="O135" s="400"/>
      <c r="P135" s="400"/>
      <c r="Q135" s="400"/>
      <c r="R135" s="400"/>
      <c r="S135" s="400"/>
      <c r="T135" s="400"/>
      <c r="U135" s="400"/>
      <c r="V135" s="400"/>
      <c r="W135" s="400"/>
      <c r="X135" s="400"/>
      <c r="Y135" s="400"/>
      <c r="Z135" s="400"/>
      <c r="AA135" s="400"/>
      <c r="AB135" s="400"/>
      <c r="AC135" s="400"/>
      <c r="AD135" s="400"/>
      <c r="AE135" s="400"/>
      <c r="AF135" s="400"/>
      <c r="AG135" s="400"/>
      <c r="AH135" s="400"/>
      <c r="AI135" s="400"/>
      <c r="AJ135" s="400"/>
      <c r="AK135" s="400"/>
      <c r="AL135" s="400"/>
      <c r="AM135" s="400"/>
      <c r="AN135" s="400"/>
      <c r="AO135" s="400"/>
      <c r="AP135" s="400"/>
      <c r="AQ135" s="400"/>
      <c r="AR135" s="400"/>
      <c r="AS135" s="400"/>
      <c r="AT135" s="400"/>
      <c r="AU135" s="400"/>
      <c r="AV135" s="400"/>
      <c r="AW135" s="400"/>
      <c r="AX135" s="400"/>
      <c r="AY135" s="400"/>
      <c r="AZ135" s="400"/>
      <c r="BA135" s="400"/>
      <c r="BB135" s="400"/>
      <c r="BC135" s="400"/>
      <c r="BD135" s="400"/>
      <c r="BE135" s="400"/>
      <c r="BF135" s="400"/>
      <c r="BG135" s="400"/>
      <c r="BH135" s="400"/>
      <c r="BI135" s="400"/>
      <c r="BJ135" s="400"/>
      <c r="BK135" s="400"/>
      <c r="BL135" s="400"/>
      <c r="BM135" s="400"/>
      <c r="BN135" s="400"/>
      <c r="BO135" s="400"/>
      <c r="BP135" s="400"/>
      <c r="BQ135" s="400"/>
      <c r="BR135" s="400"/>
      <c r="BS135" s="400"/>
      <c r="BT135" s="400"/>
      <c r="BU135" s="400"/>
      <c r="BV135" s="400"/>
      <c r="BW135" s="400"/>
      <c r="BX135" s="400"/>
      <c r="BY135" s="400"/>
      <c r="BZ135" s="400"/>
      <c r="CA135" s="400"/>
      <c r="CB135" s="400"/>
      <c r="CC135" s="400"/>
      <c r="CD135" s="400"/>
      <c r="CE135" s="400"/>
      <c r="CF135" s="400"/>
      <c r="CG135" s="400"/>
      <c r="CH135" s="400"/>
      <c r="CI135" s="400"/>
      <c r="CJ135" s="400"/>
      <c r="CK135" s="400"/>
      <c r="CL135" s="400"/>
      <c r="CM135" s="400"/>
      <c r="CN135" s="400"/>
      <c r="CO135" s="400"/>
      <c r="CP135" s="400"/>
      <c r="CQ135" s="400"/>
      <c r="CR135" s="400"/>
      <c r="CS135" s="400"/>
      <c r="CT135" s="400"/>
      <c r="CU135" s="400"/>
      <c r="CV135" s="400"/>
      <c r="CW135" s="400"/>
      <c r="CX135" s="400"/>
      <c r="CY135" s="400"/>
      <c r="CZ135" s="362"/>
      <c r="DA135" s="900"/>
      <c r="DB135" s="899" t="s">
        <v>1298</v>
      </c>
      <c r="DC135" s="899"/>
      <c r="DD135" s="378">
        <f>ROUND((MAX(DD95:DD97)-MIN(DD95:DD97)),10)</f>
        <v>0</v>
      </c>
      <c r="DE135" s="378">
        <f t="shared" ref="DE135:FP135" si="230">ROUND((MAX(DE95:DE97)-MIN(DE95:DE97)),10)</f>
        <v>0</v>
      </c>
      <c r="DF135" s="378">
        <f t="shared" si="230"/>
        <v>0</v>
      </c>
      <c r="DG135" s="378">
        <f t="shared" si="230"/>
        <v>0</v>
      </c>
      <c r="DH135" s="378">
        <f t="shared" si="230"/>
        <v>0</v>
      </c>
      <c r="DI135" s="378">
        <f t="shared" si="230"/>
        <v>0</v>
      </c>
      <c r="DJ135" s="378">
        <f t="shared" si="230"/>
        <v>0</v>
      </c>
      <c r="DK135" s="378">
        <f t="shared" si="230"/>
        <v>0</v>
      </c>
      <c r="DL135" s="378">
        <f t="shared" si="230"/>
        <v>0</v>
      </c>
      <c r="DM135" s="378">
        <f t="shared" si="230"/>
        <v>0</v>
      </c>
      <c r="DN135" s="378">
        <f t="shared" si="230"/>
        <v>0</v>
      </c>
      <c r="DO135" s="378">
        <f t="shared" si="230"/>
        <v>0</v>
      </c>
      <c r="DP135" s="378">
        <f t="shared" si="230"/>
        <v>0</v>
      </c>
      <c r="DQ135" s="378">
        <f t="shared" si="230"/>
        <v>0</v>
      </c>
      <c r="DR135" s="378">
        <f t="shared" si="230"/>
        <v>0</v>
      </c>
      <c r="DS135" s="378">
        <f t="shared" si="230"/>
        <v>0</v>
      </c>
      <c r="DT135" s="378">
        <f t="shared" si="230"/>
        <v>0</v>
      </c>
      <c r="DU135" s="378">
        <f t="shared" si="230"/>
        <v>0</v>
      </c>
      <c r="DV135" s="378">
        <f t="shared" si="230"/>
        <v>0</v>
      </c>
      <c r="DW135" s="378">
        <f t="shared" si="230"/>
        <v>0</v>
      </c>
      <c r="DX135" s="378">
        <f t="shared" si="230"/>
        <v>0</v>
      </c>
      <c r="DY135" s="378">
        <f t="shared" si="230"/>
        <v>0</v>
      </c>
      <c r="DZ135" s="378">
        <f t="shared" si="230"/>
        <v>0</v>
      </c>
      <c r="EA135" s="378">
        <f t="shared" si="230"/>
        <v>0</v>
      </c>
      <c r="EB135" s="378">
        <f t="shared" si="230"/>
        <v>0</v>
      </c>
      <c r="EC135" s="378">
        <f t="shared" si="230"/>
        <v>0</v>
      </c>
      <c r="ED135" s="378">
        <f t="shared" si="230"/>
        <v>0</v>
      </c>
      <c r="EE135" s="378">
        <f t="shared" si="230"/>
        <v>0</v>
      </c>
      <c r="EF135" s="378">
        <f t="shared" si="230"/>
        <v>0</v>
      </c>
      <c r="EG135" s="378">
        <f t="shared" si="230"/>
        <v>0</v>
      </c>
      <c r="EH135" s="378">
        <f t="shared" si="230"/>
        <v>0</v>
      </c>
      <c r="EI135" s="378">
        <f t="shared" si="230"/>
        <v>0</v>
      </c>
      <c r="EJ135" s="378">
        <f t="shared" si="230"/>
        <v>0</v>
      </c>
      <c r="EK135" s="378">
        <f t="shared" si="230"/>
        <v>0</v>
      </c>
      <c r="EL135" s="378">
        <f t="shared" si="230"/>
        <v>0</v>
      </c>
      <c r="EM135" s="378">
        <f t="shared" si="230"/>
        <v>0</v>
      </c>
      <c r="EN135" s="378">
        <f t="shared" si="230"/>
        <v>0</v>
      </c>
      <c r="EO135" s="378">
        <f t="shared" si="230"/>
        <v>0</v>
      </c>
      <c r="EP135" s="378">
        <f t="shared" si="230"/>
        <v>0</v>
      </c>
      <c r="EQ135" s="378">
        <f t="shared" si="230"/>
        <v>0</v>
      </c>
      <c r="ER135" s="378">
        <f t="shared" si="230"/>
        <v>0</v>
      </c>
      <c r="ES135" s="378">
        <f t="shared" si="230"/>
        <v>0</v>
      </c>
      <c r="ET135" s="378">
        <f t="shared" si="230"/>
        <v>0</v>
      </c>
      <c r="EU135" s="378">
        <f t="shared" si="230"/>
        <v>0</v>
      </c>
      <c r="EV135" s="378">
        <f t="shared" si="230"/>
        <v>0</v>
      </c>
      <c r="EW135" s="378">
        <f t="shared" si="230"/>
        <v>0</v>
      </c>
      <c r="EX135" s="378">
        <f t="shared" si="230"/>
        <v>0</v>
      </c>
      <c r="EY135" s="378">
        <f t="shared" si="230"/>
        <v>0</v>
      </c>
      <c r="EZ135" s="378">
        <f t="shared" si="230"/>
        <v>0</v>
      </c>
      <c r="FA135" s="378">
        <f t="shared" si="230"/>
        <v>0</v>
      </c>
      <c r="FB135" s="378">
        <f t="shared" si="230"/>
        <v>0</v>
      </c>
      <c r="FC135" s="378">
        <f t="shared" si="230"/>
        <v>0</v>
      </c>
      <c r="FD135" s="378">
        <f t="shared" si="230"/>
        <v>0</v>
      </c>
      <c r="FE135" s="378">
        <f t="shared" si="230"/>
        <v>0</v>
      </c>
      <c r="FF135" s="378">
        <f t="shared" si="230"/>
        <v>0</v>
      </c>
      <c r="FG135" s="378">
        <f t="shared" si="230"/>
        <v>0</v>
      </c>
      <c r="FH135" s="378">
        <f t="shared" si="230"/>
        <v>0</v>
      </c>
      <c r="FI135" s="378">
        <f t="shared" si="230"/>
        <v>0</v>
      </c>
      <c r="FJ135" s="378">
        <f t="shared" si="230"/>
        <v>0</v>
      </c>
      <c r="FK135" s="378">
        <f t="shared" si="230"/>
        <v>0</v>
      </c>
      <c r="FL135" s="378">
        <f t="shared" si="230"/>
        <v>0</v>
      </c>
      <c r="FM135" s="378">
        <f t="shared" si="230"/>
        <v>0</v>
      </c>
      <c r="FN135" s="378">
        <f t="shared" si="230"/>
        <v>0</v>
      </c>
      <c r="FO135" s="378">
        <f t="shared" si="230"/>
        <v>0</v>
      </c>
      <c r="FP135" s="378">
        <f t="shared" si="230"/>
        <v>0</v>
      </c>
      <c r="FQ135" s="378">
        <f t="shared" ref="FQ135:IB135" si="231">ROUND((MAX(FQ95:FQ97)-MIN(FQ95:FQ97)),10)</f>
        <v>0</v>
      </c>
      <c r="FR135" s="378">
        <f t="shared" si="231"/>
        <v>0</v>
      </c>
      <c r="FS135" s="378">
        <f t="shared" si="231"/>
        <v>0</v>
      </c>
      <c r="FT135" s="378">
        <f t="shared" si="231"/>
        <v>0</v>
      </c>
      <c r="FU135" s="378">
        <f t="shared" si="231"/>
        <v>0</v>
      </c>
      <c r="FV135" s="378">
        <f t="shared" si="231"/>
        <v>0</v>
      </c>
      <c r="FW135" s="378">
        <f t="shared" si="231"/>
        <v>0</v>
      </c>
      <c r="FX135" s="378">
        <f t="shared" si="231"/>
        <v>0</v>
      </c>
      <c r="FY135" s="378">
        <f t="shared" si="231"/>
        <v>0</v>
      </c>
      <c r="FZ135" s="378">
        <f t="shared" si="231"/>
        <v>0</v>
      </c>
      <c r="GA135" s="378">
        <f t="shared" si="231"/>
        <v>0</v>
      </c>
      <c r="GB135" s="378">
        <f t="shared" si="231"/>
        <v>0</v>
      </c>
      <c r="GC135" s="378">
        <f t="shared" si="231"/>
        <v>0</v>
      </c>
      <c r="GD135" s="378">
        <f t="shared" si="231"/>
        <v>0</v>
      </c>
      <c r="GE135" s="378">
        <f t="shared" si="231"/>
        <v>0</v>
      </c>
      <c r="GF135" s="378">
        <f t="shared" si="231"/>
        <v>0</v>
      </c>
      <c r="GG135" s="378">
        <f t="shared" si="231"/>
        <v>0</v>
      </c>
      <c r="GH135" s="378">
        <f t="shared" si="231"/>
        <v>0</v>
      </c>
      <c r="GI135" s="378">
        <f t="shared" si="231"/>
        <v>0</v>
      </c>
      <c r="GJ135" s="378">
        <f t="shared" si="231"/>
        <v>0</v>
      </c>
      <c r="GK135" s="378">
        <f t="shared" si="231"/>
        <v>0</v>
      </c>
      <c r="GL135" s="378">
        <f t="shared" si="231"/>
        <v>0</v>
      </c>
      <c r="GM135" s="378">
        <f t="shared" si="231"/>
        <v>0</v>
      </c>
      <c r="GN135" s="378">
        <f t="shared" si="231"/>
        <v>0</v>
      </c>
      <c r="GO135" s="378">
        <f t="shared" si="231"/>
        <v>0</v>
      </c>
      <c r="GP135" s="378">
        <f t="shared" si="231"/>
        <v>0</v>
      </c>
      <c r="GQ135" s="378">
        <f t="shared" si="231"/>
        <v>0</v>
      </c>
      <c r="GR135" s="378">
        <f t="shared" si="231"/>
        <v>0</v>
      </c>
      <c r="GS135" s="378">
        <f t="shared" si="231"/>
        <v>0</v>
      </c>
      <c r="GT135" s="378">
        <f t="shared" si="231"/>
        <v>0</v>
      </c>
      <c r="GU135" s="378">
        <f t="shared" si="231"/>
        <v>0</v>
      </c>
      <c r="GV135" s="378">
        <f t="shared" si="231"/>
        <v>0</v>
      </c>
      <c r="GW135" s="378">
        <f t="shared" si="231"/>
        <v>0</v>
      </c>
      <c r="GX135" s="378">
        <f t="shared" si="231"/>
        <v>0</v>
      </c>
      <c r="GY135" s="378">
        <f t="shared" si="231"/>
        <v>0</v>
      </c>
      <c r="GZ135" s="378">
        <f t="shared" si="231"/>
        <v>0</v>
      </c>
      <c r="HA135" s="378">
        <f t="shared" si="231"/>
        <v>0</v>
      </c>
      <c r="HB135" s="378">
        <f t="shared" si="231"/>
        <v>0</v>
      </c>
      <c r="HC135" s="378">
        <f t="shared" si="231"/>
        <v>0</v>
      </c>
      <c r="HD135" s="378">
        <f t="shared" si="231"/>
        <v>0</v>
      </c>
      <c r="HE135" s="378">
        <f t="shared" si="231"/>
        <v>0</v>
      </c>
      <c r="HF135" s="378">
        <f t="shared" si="231"/>
        <v>0</v>
      </c>
      <c r="HG135" s="378">
        <f t="shared" si="231"/>
        <v>0</v>
      </c>
      <c r="HH135" s="378">
        <f t="shared" si="231"/>
        <v>0</v>
      </c>
      <c r="HI135" s="378">
        <f t="shared" si="231"/>
        <v>0</v>
      </c>
      <c r="HJ135" s="378">
        <f t="shared" si="231"/>
        <v>0</v>
      </c>
      <c r="HK135" s="378">
        <f t="shared" si="231"/>
        <v>0</v>
      </c>
      <c r="HL135" s="378">
        <f t="shared" si="231"/>
        <v>0</v>
      </c>
      <c r="HM135" s="378">
        <f t="shared" si="231"/>
        <v>0</v>
      </c>
      <c r="HN135" s="378">
        <f t="shared" si="231"/>
        <v>0</v>
      </c>
      <c r="HO135" s="378">
        <f t="shared" si="231"/>
        <v>0</v>
      </c>
      <c r="HP135" s="378">
        <f t="shared" si="231"/>
        <v>0</v>
      </c>
      <c r="HQ135" s="378">
        <f t="shared" si="231"/>
        <v>0</v>
      </c>
      <c r="HR135" s="378">
        <f t="shared" si="231"/>
        <v>0</v>
      </c>
      <c r="HS135" s="378">
        <f t="shared" si="231"/>
        <v>0</v>
      </c>
      <c r="HT135" s="378">
        <f t="shared" si="231"/>
        <v>0</v>
      </c>
      <c r="HU135" s="378">
        <f t="shared" si="231"/>
        <v>0</v>
      </c>
      <c r="HV135" s="378">
        <f t="shared" si="231"/>
        <v>0</v>
      </c>
      <c r="HW135" s="378">
        <f t="shared" si="231"/>
        <v>0</v>
      </c>
      <c r="HX135" s="378">
        <f t="shared" si="231"/>
        <v>0</v>
      </c>
      <c r="HY135" s="378">
        <f t="shared" si="231"/>
        <v>0</v>
      </c>
      <c r="HZ135" s="378">
        <f t="shared" si="231"/>
        <v>0</v>
      </c>
      <c r="IA135" s="378">
        <f t="shared" si="231"/>
        <v>0</v>
      </c>
      <c r="IB135" s="378">
        <f t="shared" si="231"/>
        <v>0</v>
      </c>
      <c r="IC135" s="378">
        <f t="shared" ref="IC135:KN135" si="232">ROUND((MAX(IC95:IC97)-MIN(IC95:IC97)),10)</f>
        <v>0</v>
      </c>
      <c r="ID135" s="378">
        <f t="shared" si="232"/>
        <v>0</v>
      </c>
      <c r="IE135" s="378">
        <f t="shared" si="232"/>
        <v>0</v>
      </c>
      <c r="IF135" s="378">
        <f t="shared" si="232"/>
        <v>0</v>
      </c>
      <c r="IG135" s="378">
        <f t="shared" si="232"/>
        <v>0</v>
      </c>
      <c r="IH135" s="378">
        <f t="shared" si="232"/>
        <v>0</v>
      </c>
      <c r="II135" s="378">
        <f t="shared" si="232"/>
        <v>0</v>
      </c>
      <c r="IJ135" s="378">
        <f t="shared" si="232"/>
        <v>0</v>
      </c>
      <c r="IK135" s="378">
        <f t="shared" si="232"/>
        <v>0</v>
      </c>
      <c r="IL135" s="378">
        <f t="shared" si="232"/>
        <v>0</v>
      </c>
      <c r="IM135" s="378">
        <f t="shared" si="232"/>
        <v>0</v>
      </c>
      <c r="IN135" s="378">
        <f t="shared" si="232"/>
        <v>0</v>
      </c>
      <c r="IO135" s="378">
        <f t="shared" si="232"/>
        <v>0</v>
      </c>
      <c r="IP135" s="378">
        <f t="shared" si="232"/>
        <v>0</v>
      </c>
      <c r="IQ135" s="378">
        <f t="shared" si="232"/>
        <v>0</v>
      </c>
      <c r="IR135" s="378">
        <f t="shared" si="232"/>
        <v>0</v>
      </c>
      <c r="IS135" s="378">
        <f t="shared" si="232"/>
        <v>0</v>
      </c>
      <c r="IT135" s="378">
        <f t="shared" si="232"/>
        <v>0</v>
      </c>
      <c r="IU135" s="378">
        <f t="shared" si="232"/>
        <v>0</v>
      </c>
      <c r="IV135" s="378">
        <f t="shared" si="232"/>
        <v>0</v>
      </c>
      <c r="IW135" s="378">
        <f t="shared" si="232"/>
        <v>0</v>
      </c>
      <c r="IX135" s="378">
        <f t="shared" si="232"/>
        <v>0</v>
      </c>
      <c r="IY135" s="378">
        <f t="shared" si="232"/>
        <v>0</v>
      </c>
      <c r="IZ135" s="378">
        <f t="shared" si="232"/>
        <v>0</v>
      </c>
      <c r="JA135" s="378">
        <f t="shared" si="232"/>
        <v>0</v>
      </c>
      <c r="JB135" s="378">
        <f t="shared" si="232"/>
        <v>0</v>
      </c>
      <c r="JC135" s="378">
        <f t="shared" si="232"/>
        <v>0</v>
      </c>
      <c r="JD135" s="378">
        <f t="shared" si="232"/>
        <v>0</v>
      </c>
      <c r="JE135" s="378">
        <f t="shared" si="232"/>
        <v>0</v>
      </c>
      <c r="JF135" s="378">
        <f t="shared" si="232"/>
        <v>0</v>
      </c>
      <c r="JG135" s="378">
        <f t="shared" si="232"/>
        <v>0</v>
      </c>
      <c r="JH135" s="378">
        <f t="shared" si="232"/>
        <v>0</v>
      </c>
      <c r="JI135" s="378">
        <f t="shared" si="232"/>
        <v>0</v>
      </c>
      <c r="JJ135" s="378">
        <f t="shared" si="232"/>
        <v>0</v>
      </c>
      <c r="JK135" s="378">
        <f t="shared" si="232"/>
        <v>0</v>
      </c>
      <c r="JL135" s="378">
        <f t="shared" si="232"/>
        <v>0</v>
      </c>
      <c r="JM135" s="378">
        <f t="shared" si="232"/>
        <v>0</v>
      </c>
      <c r="JN135" s="378">
        <f t="shared" si="232"/>
        <v>0</v>
      </c>
      <c r="JO135" s="378">
        <f t="shared" si="232"/>
        <v>0</v>
      </c>
      <c r="JP135" s="378">
        <f t="shared" si="232"/>
        <v>0</v>
      </c>
      <c r="JQ135" s="378">
        <f t="shared" si="232"/>
        <v>0</v>
      </c>
      <c r="JR135" s="378">
        <f t="shared" si="232"/>
        <v>0</v>
      </c>
      <c r="JS135" s="378">
        <f t="shared" si="232"/>
        <v>0</v>
      </c>
      <c r="JT135" s="378">
        <f t="shared" si="232"/>
        <v>0</v>
      </c>
      <c r="JU135" s="378">
        <f t="shared" si="232"/>
        <v>0</v>
      </c>
      <c r="JV135" s="378">
        <f t="shared" si="232"/>
        <v>0</v>
      </c>
      <c r="JW135" s="378">
        <f t="shared" si="232"/>
        <v>0</v>
      </c>
      <c r="JX135" s="378">
        <f t="shared" si="232"/>
        <v>0</v>
      </c>
      <c r="JY135" s="378">
        <f t="shared" si="232"/>
        <v>0</v>
      </c>
      <c r="JZ135" s="378">
        <f t="shared" si="232"/>
        <v>0</v>
      </c>
      <c r="KA135" s="378">
        <f t="shared" si="232"/>
        <v>0</v>
      </c>
      <c r="KB135" s="378">
        <f t="shared" si="232"/>
        <v>0</v>
      </c>
      <c r="KC135" s="378">
        <f t="shared" si="232"/>
        <v>0</v>
      </c>
      <c r="KD135" s="378">
        <f t="shared" si="232"/>
        <v>0</v>
      </c>
      <c r="KE135" s="378">
        <f t="shared" si="232"/>
        <v>0</v>
      </c>
      <c r="KF135" s="378">
        <f t="shared" si="232"/>
        <v>0</v>
      </c>
      <c r="KG135" s="378">
        <f t="shared" si="232"/>
        <v>0</v>
      </c>
      <c r="KH135" s="378">
        <f t="shared" si="232"/>
        <v>0</v>
      </c>
      <c r="KI135" s="378">
        <f t="shared" si="232"/>
        <v>0</v>
      </c>
      <c r="KJ135" s="378">
        <f t="shared" si="232"/>
        <v>0</v>
      </c>
      <c r="KK135" s="378">
        <f t="shared" si="232"/>
        <v>0</v>
      </c>
      <c r="KL135" s="378">
        <f t="shared" si="232"/>
        <v>0</v>
      </c>
      <c r="KM135" s="378">
        <f t="shared" si="232"/>
        <v>0</v>
      </c>
      <c r="KN135" s="378">
        <f t="shared" si="232"/>
        <v>0</v>
      </c>
      <c r="KO135" s="378">
        <f t="shared" ref="KO135:MZ135" si="233">ROUND((MAX(KO95:KO97)-MIN(KO95:KO97)),10)</f>
        <v>0</v>
      </c>
      <c r="KP135" s="378">
        <f t="shared" si="233"/>
        <v>0</v>
      </c>
      <c r="KQ135" s="378">
        <f t="shared" si="233"/>
        <v>0</v>
      </c>
      <c r="KR135" s="378">
        <f t="shared" si="233"/>
        <v>0</v>
      </c>
      <c r="KS135" s="378">
        <f t="shared" si="233"/>
        <v>0</v>
      </c>
      <c r="KT135" s="378">
        <f t="shared" si="233"/>
        <v>0</v>
      </c>
      <c r="KU135" s="378">
        <f t="shared" si="233"/>
        <v>0</v>
      </c>
      <c r="KV135" s="378">
        <f t="shared" si="233"/>
        <v>0</v>
      </c>
      <c r="KW135" s="378">
        <f t="shared" si="233"/>
        <v>0</v>
      </c>
      <c r="KX135" s="378">
        <f t="shared" si="233"/>
        <v>0</v>
      </c>
      <c r="KY135" s="378">
        <f t="shared" si="233"/>
        <v>0</v>
      </c>
      <c r="KZ135" s="378">
        <f t="shared" si="233"/>
        <v>0</v>
      </c>
      <c r="LA135" s="378">
        <f t="shared" si="233"/>
        <v>0</v>
      </c>
      <c r="LB135" s="378">
        <f t="shared" si="233"/>
        <v>0</v>
      </c>
      <c r="LC135" s="378">
        <f t="shared" si="233"/>
        <v>0</v>
      </c>
      <c r="LD135" s="378">
        <f t="shared" si="233"/>
        <v>0</v>
      </c>
      <c r="LE135" s="378">
        <f t="shared" si="233"/>
        <v>0</v>
      </c>
      <c r="LF135" s="378">
        <f t="shared" si="233"/>
        <v>0</v>
      </c>
      <c r="LG135" s="378">
        <f t="shared" si="233"/>
        <v>0</v>
      </c>
      <c r="LH135" s="378">
        <f t="shared" si="233"/>
        <v>0</v>
      </c>
      <c r="LI135" s="378">
        <f t="shared" si="233"/>
        <v>0</v>
      </c>
      <c r="LJ135" s="378">
        <f t="shared" si="233"/>
        <v>0</v>
      </c>
      <c r="LK135" s="378">
        <f t="shared" si="233"/>
        <v>0</v>
      </c>
      <c r="LL135" s="378">
        <f t="shared" si="233"/>
        <v>0</v>
      </c>
      <c r="LM135" s="378">
        <f t="shared" si="233"/>
        <v>0</v>
      </c>
      <c r="LN135" s="378">
        <f t="shared" si="233"/>
        <v>0</v>
      </c>
      <c r="LO135" s="378">
        <f t="shared" si="233"/>
        <v>0</v>
      </c>
      <c r="LP135" s="378">
        <f t="shared" si="233"/>
        <v>0</v>
      </c>
      <c r="LQ135" s="378">
        <f t="shared" si="233"/>
        <v>0</v>
      </c>
      <c r="LR135" s="378">
        <f t="shared" si="233"/>
        <v>0</v>
      </c>
      <c r="LS135" s="378">
        <f t="shared" si="233"/>
        <v>0</v>
      </c>
      <c r="LT135" s="378">
        <f t="shared" si="233"/>
        <v>0</v>
      </c>
      <c r="LU135" s="378">
        <f t="shared" si="233"/>
        <v>0</v>
      </c>
      <c r="LV135" s="378">
        <f t="shared" si="233"/>
        <v>0</v>
      </c>
      <c r="LW135" s="378">
        <f t="shared" si="233"/>
        <v>0</v>
      </c>
      <c r="LX135" s="378">
        <f t="shared" si="233"/>
        <v>0</v>
      </c>
      <c r="LY135" s="378">
        <f t="shared" si="233"/>
        <v>0</v>
      </c>
      <c r="LZ135" s="378">
        <f t="shared" si="233"/>
        <v>0</v>
      </c>
      <c r="MA135" s="378">
        <f t="shared" si="233"/>
        <v>0</v>
      </c>
      <c r="MB135" s="378">
        <f t="shared" si="233"/>
        <v>0</v>
      </c>
      <c r="MC135" s="378">
        <f t="shared" si="233"/>
        <v>0</v>
      </c>
      <c r="MD135" s="378">
        <f t="shared" si="233"/>
        <v>0</v>
      </c>
      <c r="ME135" s="378">
        <f t="shared" si="233"/>
        <v>0</v>
      </c>
      <c r="MF135" s="378">
        <f t="shared" si="233"/>
        <v>0</v>
      </c>
      <c r="MG135" s="378">
        <f t="shared" si="233"/>
        <v>0</v>
      </c>
      <c r="MH135" s="378">
        <f t="shared" si="233"/>
        <v>0</v>
      </c>
      <c r="MI135" s="378">
        <f t="shared" si="233"/>
        <v>0</v>
      </c>
      <c r="MJ135" s="378">
        <f t="shared" si="233"/>
        <v>0</v>
      </c>
      <c r="MK135" s="378">
        <f t="shared" si="233"/>
        <v>0</v>
      </c>
      <c r="ML135" s="378">
        <f t="shared" si="233"/>
        <v>0</v>
      </c>
      <c r="MM135" s="378">
        <f t="shared" si="233"/>
        <v>0</v>
      </c>
      <c r="MN135" s="378">
        <f t="shared" si="233"/>
        <v>0</v>
      </c>
      <c r="MO135" s="378">
        <f t="shared" si="233"/>
        <v>0</v>
      </c>
      <c r="MP135" s="378">
        <f t="shared" si="233"/>
        <v>0</v>
      </c>
      <c r="MQ135" s="378">
        <f t="shared" si="233"/>
        <v>0</v>
      </c>
      <c r="MR135" s="378">
        <f t="shared" si="233"/>
        <v>0</v>
      </c>
      <c r="MS135" s="378">
        <f t="shared" si="233"/>
        <v>0</v>
      </c>
      <c r="MT135" s="378">
        <f t="shared" si="233"/>
        <v>0</v>
      </c>
      <c r="MU135" s="378">
        <f t="shared" si="233"/>
        <v>0</v>
      </c>
      <c r="MV135" s="378">
        <f t="shared" si="233"/>
        <v>0</v>
      </c>
      <c r="MW135" s="378">
        <f t="shared" si="233"/>
        <v>0</v>
      </c>
      <c r="MX135" s="378">
        <f t="shared" si="233"/>
        <v>0</v>
      </c>
      <c r="MY135" s="378">
        <f t="shared" si="233"/>
        <v>0</v>
      </c>
      <c r="MZ135" s="378">
        <f t="shared" si="233"/>
        <v>0</v>
      </c>
      <c r="NA135" s="378">
        <f t="shared" ref="NA135:PL135" si="234">ROUND((MAX(NA95:NA97)-MIN(NA95:NA97)),10)</f>
        <v>0</v>
      </c>
      <c r="NB135" s="378">
        <f t="shared" si="234"/>
        <v>0</v>
      </c>
      <c r="NC135" s="378">
        <f t="shared" si="234"/>
        <v>0</v>
      </c>
      <c r="ND135" s="378">
        <f t="shared" si="234"/>
        <v>0</v>
      </c>
      <c r="NE135" s="378">
        <f t="shared" si="234"/>
        <v>0</v>
      </c>
      <c r="NF135" s="378">
        <f t="shared" si="234"/>
        <v>0</v>
      </c>
      <c r="NG135" s="378">
        <f t="shared" si="234"/>
        <v>0</v>
      </c>
      <c r="NH135" s="378">
        <f t="shared" si="234"/>
        <v>0</v>
      </c>
      <c r="NI135" s="378">
        <f t="shared" si="234"/>
        <v>0</v>
      </c>
      <c r="NJ135" s="378">
        <f t="shared" si="234"/>
        <v>0</v>
      </c>
      <c r="NK135" s="378">
        <f t="shared" si="234"/>
        <v>0</v>
      </c>
      <c r="NL135" s="378">
        <f t="shared" si="234"/>
        <v>0</v>
      </c>
      <c r="NM135" s="378">
        <f t="shared" si="234"/>
        <v>0</v>
      </c>
      <c r="NN135" s="378">
        <f t="shared" si="234"/>
        <v>0</v>
      </c>
      <c r="NO135" s="378">
        <f t="shared" si="234"/>
        <v>0</v>
      </c>
      <c r="NP135" s="378">
        <f t="shared" si="234"/>
        <v>0</v>
      </c>
      <c r="NQ135" s="378">
        <f t="shared" si="234"/>
        <v>0</v>
      </c>
      <c r="NR135" s="378">
        <f t="shared" si="234"/>
        <v>0</v>
      </c>
      <c r="NS135" s="378">
        <f t="shared" si="234"/>
        <v>0</v>
      </c>
      <c r="NT135" s="378">
        <f t="shared" si="234"/>
        <v>0</v>
      </c>
      <c r="NU135" s="378">
        <f t="shared" si="234"/>
        <v>0</v>
      </c>
      <c r="NV135" s="378">
        <f t="shared" si="234"/>
        <v>0</v>
      </c>
      <c r="NW135" s="378">
        <f t="shared" si="234"/>
        <v>0</v>
      </c>
      <c r="NX135" s="378">
        <f t="shared" si="234"/>
        <v>0</v>
      </c>
      <c r="NY135" s="378">
        <f t="shared" si="234"/>
        <v>0</v>
      </c>
      <c r="NZ135" s="378">
        <f t="shared" si="234"/>
        <v>0</v>
      </c>
      <c r="OA135" s="378">
        <f t="shared" si="234"/>
        <v>0</v>
      </c>
      <c r="OB135" s="378">
        <f t="shared" si="234"/>
        <v>0</v>
      </c>
      <c r="OC135" s="378">
        <f t="shared" si="234"/>
        <v>0</v>
      </c>
      <c r="OD135" s="378">
        <f t="shared" si="234"/>
        <v>0</v>
      </c>
      <c r="OE135" s="378">
        <f t="shared" si="234"/>
        <v>0</v>
      </c>
      <c r="OF135" s="378">
        <f t="shared" si="234"/>
        <v>0</v>
      </c>
      <c r="OG135" s="378">
        <f t="shared" si="234"/>
        <v>0</v>
      </c>
      <c r="OH135" s="378">
        <f t="shared" si="234"/>
        <v>0</v>
      </c>
      <c r="OI135" s="378">
        <f t="shared" si="234"/>
        <v>0</v>
      </c>
      <c r="OJ135" s="378">
        <f t="shared" si="234"/>
        <v>0</v>
      </c>
      <c r="OK135" s="378">
        <f t="shared" si="234"/>
        <v>0</v>
      </c>
      <c r="OL135" s="378">
        <f t="shared" si="234"/>
        <v>0</v>
      </c>
      <c r="OM135" s="378">
        <f t="shared" si="234"/>
        <v>0</v>
      </c>
      <c r="ON135" s="378">
        <f t="shared" si="234"/>
        <v>0</v>
      </c>
      <c r="OO135" s="378">
        <f t="shared" si="234"/>
        <v>0</v>
      </c>
      <c r="OP135" s="378">
        <f t="shared" si="234"/>
        <v>0</v>
      </c>
      <c r="OQ135" s="378">
        <f t="shared" si="234"/>
        <v>0</v>
      </c>
      <c r="OR135" s="378">
        <f t="shared" si="234"/>
        <v>0</v>
      </c>
      <c r="OS135" s="378">
        <f t="shared" si="234"/>
        <v>0</v>
      </c>
      <c r="OT135" s="378">
        <f t="shared" si="234"/>
        <v>0</v>
      </c>
      <c r="OU135" s="378">
        <f t="shared" si="234"/>
        <v>0</v>
      </c>
      <c r="OV135" s="378">
        <f t="shared" si="234"/>
        <v>0</v>
      </c>
      <c r="OW135" s="378">
        <f t="shared" si="234"/>
        <v>0</v>
      </c>
      <c r="OX135" s="378">
        <f t="shared" si="234"/>
        <v>0</v>
      </c>
      <c r="OY135" s="378">
        <f t="shared" si="234"/>
        <v>0</v>
      </c>
      <c r="OZ135" s="378">
        <f t="shared" si="234"/>
        <v>0</v>
      </c>
      <c r="PA135" s="378">
        <f t="shared" si="234"/>
        <v>0</v>
      </c>
      <c r="PB135" s="378">
        <f t="shared" si="234"/>
        <v>0</v>
      </c>
      <c r="PC135" s="378">
        <f t="shared" si="234"/>
        <v>0</v>
      </c>
      <c r="PD135" s="378">
        <f t="shared" si="234"/>
        <v>0</v>
      </c>
      <c r="PE135" s="378">
        <f t="shared" si="234"/>
        <v>0</v>
      </c>
      <c r="PF135" s="378">
        <f t="shared" si="234"/>
        <v>0</v>
      </c>
      <c r="PG135" s="378">
        <f t="shared" si="234"/>
        <v>0</v>
      </c>
      <c r="PH135" s="378">
        <f t="shared" si="234"/>
        <v>0</v>
      </c>
      <c r="PI135" s="378">
        <f t="shared" si="234"/>
        <v>0</v>
      </c>
      <c r="PJ135" s="378">
        <f t="shared" si="234"/>
        <v>0</v>
      </c>
      <c r="PK135" s="378">
        <f t="shared" si="234"/>
        <v>0</v>
      </c>
      <c r="PL135" s="378">
        <f t="shared" si="234"/>
        <v>0</v>
      </c>
      <c r="PM135" s="378">
        <f t="shared" ref="PM135:RX135" si="235">ROUND((MAX(PM95:PM97)-MIN(PM95:PM97)),10)</f>
        <v>0</v>
      </c>
      <c r="PN135" s="378">
        <f t="shared" si="235"/>
        <v>0</v>
      </c>
      <c r="PO135" s="378">
        <f t="shared" si="235"/>
        <v>0</v>
      </c>
      <c r="PP135" s="378">
        <f t="shared" si="235"/>
        <v>0</v>
      </c>
      <c r="PQ135" s="378">
        <f t="shared" si="235"/>
        <v>0</v>
      </c>
      <c r="PR135" s="378">
        <f t="shared" si="235"/>
        <v>0</v>
      </c>
      <c r="PS135" s="378">
        <f t="shared" si="235"/>
        <v>0</v>
      </c>
      <c r="PT135" s="378">
        <f t="shared" si="235"/>
        <v>0</v>
      </c>
      <c r="PU135" s="378">
        <f t="shared" si="235"/>
        <v>0</v>
      </c>
      <c r="PV135" s="378">
        <f t="shared" si="235"/>
        <v>0</v>
      </c>
      <c r="PW135" s="378">
        <f t="shared" si="235"/>
        <v>0</v>
      </c>
      <c r="PX135" s="378">
        <f t="shared" si="235"/>
        <v>0</v>
      </c>
      <c r="PY135" s="378">
        <f t="shared" si="235"/>
        <v>0</v>
      </c>
      <c r="PZ135" s="378">
        <f t="shared" si="235"/>
        <v>0</v>
      </c>
      <c r="QA135" s="378">
        <f t="shared" si="235"/>
        <v>0</v>
      </c>
      <c r="QB135" s="378">
        <f t="shared" si="235"/>
        <v>0</v>
      </c>
      <c r="QC135" s="378">
        <f t="shared" si="235"/>
        <v>0</v>
      </c>
      <c r="QD135" s="378">
        <f t="shared" si="235"/>
        <v>0</v>
      </c>
      <c r="QE135" s="378">
        <f t="shared" si="235"/>
        <v>0</v>
      </c>
      <c r="QF135" s="378">
        <f t="shared" si="235"/>
        <v>0</v>
      </c>
      <c r="QG135" s="378">
        <f t="shared" si="235"/>
        <v>0</v>
      </c>
      <c r="QH135" s="378">
        <f t="shared" si="235"/>
        <v>0</v>
      </c>
      <c r="QI135" s="378">
        <f t="shared" si="235"/>
        <v>0</v>
      </c>
      <c r="QJ135" s="378">
        <f t="shared" si="235"/>
        <v>0</v>
      </c>
      <c r="QK135" s="378">
        <f t="shared" si="235"/>
        <v>0</v>
      </c>
      <c r="QL135" s="378">
        <f t="shared" si="235"/>
        <v>0</v>
      </c>
      <c r="QM135" s="378">
        <f t="shared" si="235"/>
        <v>0</v>
      </c>
      <c r="QN135" s="378">
        <f t="shared" si="235"/>
        <v>0</v>
      </c>
      <c r="QO135" s="378">
        <f t="shared" si="235"/>
        <v>0</v>
      </c>
      <c r="QP135" s="378">
        <f t="shared" si="235"/>
        <v>0</v>
      </c>
      <c r="QQ135" s="378">
        <f t="shared" si="235"/>
        <v>0</v>
      </c>
      <c r="QR135" s="378">
        <f t="shared" si="235"/>
        <v>0</v>
      </c>
      <c r="QS135" s="378">
        <f t="shared" si="235"/>
        <v>0</v>
      </c>
      <c r="QT135" s="378">
        <f t="shared" si="235"/>
        <v>0</v>
      </c>
      <c r="QU135" s="378">
        <f t="shared" si="235"/>
        <v>0</v>
      </c>
      <c r="QV135" s="378">
        <f t="shared" si="235"/>
        <v>0</v>
      </c>
      <c r="QW135" s="378">
        <f t="shared" si="235"/>
        <v>0</v>
      </c>
      <c r="QX135" s="378">
        <f t="shared" si="235"/>
        <v>0</v>
      </c>
      <c r="QY135" s="378">
        <f t="shared" si="235"/>
        <v>0</v>
      </c>
      <c r="QZ135" s="378">
        <f t="shared" si="235"/>
        <v>0</v>
      </c>
      <c r="RA135" s="378">
        <f t="shared" si="235"/>
        <v>0</v>
      </c>
      <c r="RB135" s="378">
        <f t="shared" si="235"/>
        <v>0</v>
      </c>
      <c r="RC135" s="378">
        <f t="shared" si="235"/>
        <v>0</v>
      </c>
      <c r="RD135" s="378">
        <f t="shared" si="235"/>
        <v>0</v>
      </c>
      <c r="RE135" s="378">
        <f t="shared" si="235"/>
        <v>0</v>
      </c>
      <c r="RF135" s="378">
        <f t="shared" si="235"/>
        <v>0</v>
      </c>
      <c r="RG135" s="378">
        <f t="shared" si="235"/>
        <v>0</v>
      </c>
      <c r="RH135" s="378">
        <f t="shared" si="235"/>
        <v>0</v>
      </c>
      <c r="RI135" s="378">
        <f t="shared" si="235"/>
        <v>0</v>
      </c>
      <c r="RJ135" s="378">
        <f t="shared" si="235"/>
        <v>0</v>
      </c>
      <c r="RK135" s="378">
        <f t="shared" si="235"/>
        <v>0</v>
      </c>
      <c r="RL135" s="378">
        <f t="shared" si="235"/>
        <v>0</v>
      </c>
      <c r="RM135" s="378">
        <f t="shared" si="235"/>
        <v>0</v>
      </c>
      <c r="RN135" s="378">
        <f t="shared" si="235"/>
        <v>0</v>
      </c>
      <c r="RO135" s="378">
        <f t="shared" si="235"/>
        <v>0</v>
      </c>
      <c r="RP135" s="378">
        <f t="shared" si="235"/>
        <v>0</v>
      </c>
      <c r="RQ135" s="378">
        <f t="shared" si="235"/>
        <v>0</v>
      </c>
      <c r="RR135" s="378">
        <f t="shared" si="235"/>
        <v>0</v>
      </c>
      <c r="RS135" s="378">
        <f t="shared" si="235"/>
        <v>0</v>
      </c>
      <c r="RT135" s="378">
        <f t="shared" si="235"/>
        <v>0</v>
      </c>
      <c r="RU135" s="378">
        <f t="shared" si="235"/>
        <v>0</v>
      </c>
      <c r="RV135" s="378">
        <f t="shared" si="235"/>
        <v>0</v>
      </c>
      <c r="RW135" s="378">
        <f t="shared" si="235"/>
        <v>0</v>
      </c>
      <c r="RX135" s="378">
        <f t="shared" si="235"/>
        <v>0</v>
      </c>
      <c r="RY135" s="378">
        <f t="shared" ref="RY135:UJ135" si="236">ROUND((MAX(RY95:RY97)-MIN(RY95:RY97)),10)</f>
        <v>0</v>
      </c>
      <c r="RZ135" s="378">
        <f t="shared" si="236"/>
        <v>0</v>
      </c>
      <c r="SA135" s="378">
        <f t="shared" si="236"/>
        <v>0</v>
      </c>
      <c r="SB135" s="378">
        <f t="shared" si="236"/>
        <v>0</v>
      </c>
      <c r="SC135" s="378">
        <f t="shared" si="236"/>
        <v>0</v>
      </c>
      <c r="SD135" s="378">
        <f t="shared" si="236"/>
        <v>0</v>
      </c>
      <c r="SE135" s="378">
        <f t="shared" si="236"/>
        <v>0</v>
      </c>
      <c r="SF135" s="378">
        <f t="shared" si="236"/>
        <v>0</v>
      </c>
      <c r="SG135" s="378">
        <f t="shared" si="236"/>
        <v>0</v>
      </c>
      <c r="SH135" s="378">
        <f t="shared" si="236"/>
        <v>0</v>
      </c>
      <c r="SI135" s="378">
        <f t="shared" si="236"/>
        <v>0</v>
      </c>
      <c r="SJ135" s="378">
        <f t="shared" si="236"/>
        <v>0</v>
      </c>
      <c r="SK135" s="378">
        <f t="shared" si="236"/>
        <v>0</v>
      </c>
      <c r="SL135" s="378">
        <f t="shared" si="236"/>
        <v>0</v>
      </c>
      <c r="SM135" s="378">
        <f t="shared" si="236"/>
        <v>0</v>
      </c>
      <c r="SN135" s="378">
        <f t="shared" si="236"/>
        <v>0</v>
      </c>
      <c r="SO135" s="378">
        <f t="shared" si="236"/>
        <v>0</v>
      </c>
      <c r="SP135" s="378">
        <f t="shared" si="236"/>
        <v>0</v>
      </c>
      <c r="SQ135" s="378">
        <f t="shared" si="236"/>
        <v>0</v>
      </c>
      <c r="SR135" s="378">
        <f t="shared" si="236"/>
        <v>0</v>
      </c>
      <c r="SS135" s="378">
        <f t="shared" si="236"/>
        <v>0</v>
      </c>
      <c r="ST135" s="378">
        <f t="shared" si="236"/>
        <v>0</v>
      </c>
      <c r="SU135" s="378">
        <f t="shared" si="236"/>
        <v>0</v>
      </c>
      <c r="SV135" s="378">
        <f t="shared" si="236"/>
        <v>0</v>
      </c>
      <c r="SW135" s="378">
        <f t="shared" si="236"/>
        <v>0</v>
      </c>
      <c r="SX135" s="378">
        <f t="shared" si="236"/>
        <v>0</v>
      </c>
      <c r="SY135" s="378">
        <f t="shared" si="236"/>
        <v>0</v>
      </c>
      <c r="SZ135" s="378">
        <f t="shared" si="236"/>
        <v>0</v>
      </c>
      <c r="TA135" s="378">
        <f t="shared" si="236"/>
        <v>0</v>
      </c>
      <c r="TB135" s="378">
        <f t="shared" si="236"/>
        <v>0</v>
      </c>
      <c r="TC135" s="378">
        <f t="shared" si="236"/>
        <v>0</v>
      </c>
      <c r="TD135" s="378">
        <f t="shared" si="236"/>
        <v>0</v>
      </c>
      <c r="TE135" s="378">
        <f t="shared" si="236"/>
        <v>0</v>
      </c>
      <c r="TF135" s="378">
        <f t="shared" si="236"/>
        <v>0</v>
      </c>
      <c r="TG135" s="378">
        <f t="shared" si="236"/>
        <v>0</v>
      </c>
      <c r="TH135" s="378">
        <f t="shared" si="236"/>
        <v>0</v>
      </c>
      <c r="TI135" s="378">
        <f t="shared" si="236"/>
        <v>0</v>
      </c>
      <c r="TJ135" s="378">
        <f t="shared" si="236"/>
        <v>0</v>
      </c>
      <c r="TK135" s="378">
        <f t="shared" si="236"/>
        <v>0</v>
      </c>
      <c r="TL135" s="378">
        <f t="shared" si="236"/>
        <v>0</v>
      </c>
      <c r="TM135" s="378">
        <f t="shared" si="236"/>
        <v>0</v>
      </c>
      <c r="TN135" s="378">
        <f t="shared" si="236"/>
        <v>0</v>
      </c>
      <c r="TO135" s="378">
        <f t="shared" si="236"/>
        <v>0</v>
      </c>
      <c r="TP135" s="378">
        <f t="shared" si="236"/>
        <v>0</v>
      </c>
      <c r="TQ135" s="378">
        <f t="shared" si="236"/>
        <v>0</v>
      </c>
      <c r="TR135" s="378">
        <f t="shared" si="236"/>
        <v>0</v>
      </c>
      <c r="TS135" s="378">
        <f t="shared" si="236"/>
        <v>0</v>
      </c>
      <c r="TT135" s="378">
        <f t="shared" si="236"/>
        <v>0</v>
      </c>
      <c r="TU135" s="378">
        <f t="shared" si="236"/>
        <v>0</v>
      </c>
      <c r="TV135" s="378">
        <f t="shared" si="236"/>
        <v>0</v>
      </c>
      <c r="TW135" s="378">
        <f t="shared" si="236"/>
        <v>0</v>
      </c>
      <c r="TX135" s="378">
        <f t="shared" si="236"/>
        <v>0</v>
      </c>
      <c r="TY135" s="378">
        <f t="shared" si="236"/>
        <v>0</v>
      </c>
      <c r="TZ135" s="378">
        <f t="shared" si="236"/>
        <v>0</v>
      </c>
      <c r="UA135" s="378">
        <f t="shared" si="236"/>
        <v>0</v>
      </c>
      <c r="UB135" s="378">
        <f t="shared" si="236"/>
        <v>0</v>
      </c>
      <c r="UC135" s="378">
        <f t="shared" si="236"/>
        <v>0</v>
      </c>
      <c r="UD135" s="378">
        <f t="shared" si="236"/>
        <v>0</v>
      </c>
      <c r="UE135" s="378">
        <f t="shared" si="236"/>
        <v>0</v>
      </c>
      <c r="UF135" s="378">
        <f t="shared" si="236"/>
        <v>0</v>
      </c>
      <c r="UG135" s="378">
        <f t="shared" si="236"/>
        <v>0</v>
      </c>
      <c r="UH135" s="378">
        <f t="shared" si="236"/>
        <v>0</v>
      </c>
      <c r="UI135" s="378">
        <f t="shared" si="236"/>
        <v>0</v>
      </c>
      <c r="UJ135" s="378">
        <f t="shared" si="236"/>
        <v>0</v>
      </c>
      <c r="UK135" s="378">
        <f t="shared" ref="UK135:WI135" si="237">ROUND((MAX(UK95:UK97)-MIN(UK95:UK97)),10)</f>
        <v>0</v>
      </c>
      <c r="UL135" s="378">
        <f t="shared" si="237"/>
        <v>0</v>
      </c>
      <c r="UM135" s="378">
        <f t="shared" si="237"/>
        <v>0</v>
      </c>
      <c r="UN135" s="378">
        <f t="shared" si="237"/>
        <v>0</v>
      </c>
      <c r="UO135" s="378">
        <f t="shared" si="237"/>
        <v>0</v>
      </c>
      <c r="UP135" s="378">
        <f t="shared" si="237"/>
        <v>0</v>
      </c>
      <c r="UQ135" s="378">
        <f t="shared" si="237"/>
        <v>0</v>
      </c>
      <c r="UR135" s="378">
        <f t="shared" si="237"/>
        <v>0</v>
      </c>
      <c r="US135" s="378">
        <f t="shared" si="237"/>
        <v>0</v>
      </c>
      <c r="UT135" s="378">
        <f t="shared" si="237"/>
        <v>0</v>
      </c>
      <c r="UU135" s="378">
        <f t="shared" si="237"/>
        <v>0</v>
      </c>
      <c r="UV135" s="378">
        <f t="shared" si="237"/>
        <v>0</v>
      </c>
      <c r="UW135" s="378">
        <f t="shared" si="237"/>
        <v>0</v>
      </c>
      <c r="UX135" s="378">
        <f t="shared" si="237"/>
        <v>0</v>
      </c>
      <c r="UY135" s="378">
        <f t="shared" si="237"/>
        <v>0</v>
      </c>
      <c r="UZ135" s="378">
        <f t="shared" si="237"/>
        <v>0</v>
      </c>
      <c r="VA135" s="378">
        <f t="shared" si="237"/>
        <v>0</v>
      </c>
      <c r="VB135" s="378">
        <f t="shared" si="237"/>
        <v>0</v>
      </c>
      <c r="VC135" s="378">
        <f t="shared" si="237"/>
        <v>0</v>
      </c>
      <c r="VD135" s="378">
        <f t="shared" si="237"/>
        <v>0</v>
      </c>
      <c r="VE135" s="378">
        <f t="shared" si="237"/>
        <v>0</v>
      </c>
      <c r="VF135" s="378">
        <f t="shared" si="237"/>
        <v>0</v>
      </c>
      <c r="VG135" s="378">
        <f t="shared" si="237"/>
        <v>0</v>
      </c>
      <c r="VH135" s="378">
        <f t="shared" si="237"/>
        <v>0</v>
      </c>
      <c r="VI135" s="378">
        <f t="shared" si="237"/>
        <v>0</v>
      </c>
      <c r="VJ135" s="378">
        <f t="shared" si="237"/>
        <v>0</v>
      </c>
      <c r="VK135" s="378">
        <f t="shared" si="237"/>
        <v>0</v>
      </c>
      <c r="VL135" s="378">
        <f t="shared" si="237"/>
        <v>0</v>
      </c>
      <c r="VM135" s="378">
        <f t="shared" si="237"/>
        <v>0</v>
      </c>
      <c r="VN135" s="378">
        <f t="shared" si="237"/>
        <v>0</v>
      </c>
      <c r="VO135" s="378">
        <f t="shared" si="237"/>
        <v>0</v>
      </c>
      <c r="VP135" s="378">
        <f t="shared" si="237"/>
        <v>0</v>
      </c>
      <c r="VQ135" s="378">
        <f t="shared" si="237"/>
        <v>0</v>
      </c>
      <c r="VR135" s="378">
        <f t="shared" si="237"/>
        <v>0</v>
      </c>
      <c r="VS135" s="378">
        <f t="shared" si="237"/>
        <v>0</v>
      </c>
      <c r="VT135" s="378">
        <f t="shared" si="237"/>
        <v>0</v>
      </c>
      <c r="VU135" s="378">
        <f t="shared" si="237"/>
        <v>0</v>
      </c>
      <c r="VV135" s="378">
        <f t="shared" si="237"/>
        <v>0</v>
      </c>
      <c r="VW135" s="378">
        <f t="shared" si="237"/>
        <v>0</v>
      </c>
      <c r="VX135" s="378">
        <f t="shared" si="237"/>
        <v>0</v>
      </c>
      <c r="VY135" s="378">
        <f t="shared" si="237"/>
        <v>0</v>
      </c>
      <c r="VZ135" s="378">
        <f t="shared" si="237"/>
        <v>0</v>
      </c>
      <c r="WA135" s="378">
        <f t="shared" si="237"/>
        <v>0</v>
      </c>
      <c r="WB135" s="378">
        <f t="shared" si="237"/>
        <v>0</v>
      </c>
      <c r="WC135" s="378">
        <f t="shared" si="237"/>
        <v>0</v>
      </c>
      <c r="WD135" s="378">
        <f t="shared" si="237"/>
        <v>0</v>
      </c>
      <c r="WE135" s="378">
        <f t="shared" si="237"/>
        <v>0</v>
      </c>
      <c r="WF135" s="378">
        <f t="shared" si="237"/>
        <v>0</v>
      </c>
      <c r="WG135" s="378">
        <f t="shared" si="237"/>
        <v>0</v>
      </c>
      <c r="WH135" s="378">
        <f t="shared" si="237"/>
        <v>0</v>
      </c>
      <c r="WI135" s="378">
        <f t="shared" si="237"/>
        <v>0</v>
      </c>
    </row>
    <row r="136" spans="1:607">
      <c r="A136" s="348"/>
      <c r="B136" s="360" t="s">
        <v>868</v>
      </c>
      <c r="C136" s="348"/>
      <c r="D136" s="348"/>
      <c r="E136" s="348"/>
      <c r="F136" s="348"/>
      <c r="G136" s="361" t="str">
        <f t="shared" si="220"/>
        <v/>
      </c>
      <c r="H136" s="361" t="str">
        <f t="shared" si="221"/>
        <v/>
      </c>
      <c r="I136" s="397"/>
      <c r="J136" s="348"/>
      <c r="K136" s="348"/>
      <c r="L136" s="348"/>
      <c r="M136" s="348"/>
      <c r="N136" s="400"/>
      <c r="O136" s="400"/>
      <c r="P136" s="400"/>
      <c r="Q136" s="400"/>
      <c r="R136" s="400"/>
      <c r="S136" s="400"/>
      <c r="T136" s="400"/>
      <c r="U136" s="400"/>
      <c r="V136" s="400"/>
      <c r="W136" s="400"/>
      <c r="X136" s="400"/>
      <c r="Y136" s="400"/>
      <c r="Z136" s="400"/>
      <c r="AA136" s="400"/>
      <c r="AB136" s="400"/>
      <c r="AC136" s="400"/>
      <c r="AD136" s="400"/>
      <c r="AE136" s="400"/>
      <c r="AF136" s="400"/>
      <c r="AG136" s="400"/>
      <c r="AH136" s="400"/>
      <c r="AI136" s="400"/>
      <c r="AJ136" s="400"/>
      <c r="AK136" s="400"/>
      <c r="AL136" s="400"/>
      <c r="AM136" s="400"/>
      <c r="AN136" s="400"/>
      <c r="AO136" s="400"/>
      <c r="AP136" s="400"/>
      <c r="AQ136" s="400"/>
      <c r="AR136" s="400"/>
      <c r="AS136" s="400"/>
      <c r="AT136" s="400"/>
      <c r="AU136" s="400"/>
      <c r="AV136" s="400"/>
      <c r="AW136" s="400"/>
      <c r="AX136" s="400"/>
      <c r="AY136" s="400"/>
      <c r="AZ136" s="400"/>
      <c r="BA136" s="400"/>
      <c r="BB136" s="400"/>
      <c r="BC136" s="400"/>
      <c r="BD136" s="400"/>
      <c r="BE136" s="400"/>
      <c r="BF136" s="400"/>
      <c r="BG136" s="400"/>
      <c r="BH136" s="400"/>
      <c r="BI136" s="400"/>
      <c r="BJ136" s="400"/>
      <c r="BK136" s="400"/>
      <c r="BL136" s="400"/>
      <c r="BM136" s="400"/>
      <c r="BN136" s="400"/>
      <c r="BO136" s="400"/>
      <c r="BP136" s="400"/>
      <c r="BQ136" s="400"/>
      <c r="BR136" s="400"/>
      <c r="BS136" s="400"/>
      <c r="BT136" s="400"/>
      <c r="BU136" s="400"/>
      <c r="BV136" s="400"/>
      <c r="BW136" s="400"/>
      <c r="BX136" s="400"/>
      <c r="BY136" s="400"/>
      <c r="BZ136" s="400"/>
      <c r="CA136" s="400"/>
      <c r="CB136" s="400"/>
      <c r="CC136" s="400"/>
      <c r="CD136" s="400"/>
      <c r="CE136" s="400"/>
      <c r="CF136" s="400"/>
      <c r="CG136" s="400"/>
      <c r="CH136" s="400"/>
      <c r="CI136" s="400"/>
      <c r="CJ136" s="400"/>
      <c r="CK136" s="400"/>
      <c r="CL136" s="400"/>
      <c r="CM136" s="400"/>
      <c r="CN136" s="400"/>
      <c r="CO136" s="400"/>
      <c r="CP136" s="400"/>
      <c r="CQ136" s="400"/>
      <c r="CR136" s="400"/>
      <c r="CS136" s="400"/>
      <c r="CT136" s="400"/>
      <c r="CU136" s="400"/>
      <c r="CV136" s="400"/>
      <c r="CW136" s="400"/>
      <c r="CX136" s="400"/>
      <c r="CY136" s="400"/>
      <c r="CZ136" s="362"/>
      <c r="DA136" s="900" t="s">
        <v>1299</v>
      </c>
      <c r="DB136" s="899" t="s">
        <v>1300</v>
      </c>
      <c r="DC136" s="899"/>
      <c r="DD136" s="378">
        <f>ROUND((MAX(DD17:DD19)-MIN(DD17:DD19)),10)</f>
        <v>0</v>
      </c>
      <c r="DE136" s="378">
        <f t="shared" ref="DE136:FP136" si="238">ROUND((MAX(DE17:DE19)-MIN(DE17:DE19)),10)</f>
        <v>0</v>
      </c>
      <c r="DF136" s="378">
        <f t="shared" si="238"/>
        <v>0</v>
      </c>
      <c r="DG136" s="378">
        <f t="shared" si="238"/>
        <v>0</v>
      </c>
      <c r="DH136" s="378">
        <f t="shared" si="238"/>
        <v>0</v>
      </c>
      <c r="DI136" s="378">
        <f t="shared" si="238"/>
        <v>0</v>
      </c>
      <c r="DJ136" s="378">
        <f t="shared" si="238"/>
        <v>0</v>
      </c>
      <c r="DK136" s="378">
        <f t="shared" si="238"/>
        <v>0</v>
      </c>
      <c r="DL136" s="378">
        <f t="shared" si="238"/>
        <v>0</v>
      </c>
      <c r="DM136" s="378">
        <f t="shared" si="238"/>
        <v>0</v>
      </c>
      <c r="DN136" s="378">
        <f t="shared" si="238"/>
        <v>0</v>
      </c>
      <c r="DO136" s="378">
        <f t="shared" si="238"/>
        <v>0</v>
      </c>
      <c r="DP136" s="378">
        <f t="shared" si="238"/>
        <v>0</v>
      </c>
      <c r="DQ136" s="378">
        <f t="shared" si="238"/>
        <v>0</v>
      </c>
      <c r="DR136" s="378">
        <f t="shared" si="238"/>
        <v>0</v>
      </c>
      <c r="DS136" s="378">
        <f t="shared" si="238"/>
        <v>0</v>
      </c>
      <c r="DT136" s="378">
        <f t="shared" si="238"/>
        <v>0</v>
      </c>
      <c r="DU136" s="378">
        <f t="shared" si="238"/>
        <v>0</v>
      </c>
      <c r="DV136" s="378">
        <f t="shared" si="238"/>
        <v>0</v>
      </c>
      <c r="DW136" s="378">
        <f t="shared" si="238"/>
        <v>0</v>
      </c>
      <c r="DX136" s="378">
        <f t="shared" si="238"/>
        <v>0</v>
      </c>
      <c r="DY136" s="378">
        <f t="shared" si="238"/>
        <v>0</v>
      </c>
      <c r="DZ136" s="378">
        <f t="shared" si="238"/>
        <v>0</v>
      </c>
      <c r="EA136" s="378">
        <f t="shared" si="238"/>
        <v>0</v>
      </c>
      <c r="EB136" s="378">
        <f t="shared" si="238"/>
        <v>0</v>
      </c>
      <c r="EC136" s="378">
        <f t="shared" si="238"/>
        <v>0</v>
      </c>
      <c r="ED136" s="378">
        <f t="shared" si="238"/>
        <v>0</v>
      </c>
      <c r="EE136" s="378">
        <f t="shared" si="238"/>
        <v>0</v>
      </c>
      <c r="EF136" s="378">
        <f t="shared" si="238"/>
        <v>0</v>
      </c>
      <c r="EG136" s="378">
        <f t="shared" si="238"/>
        <v>0</v>
      </c>
      <c r="EH136" s="378">
        <f t="shared" si="238"/>
        <v>0</v>
      </c>
      <c r="EI136" s="378">
        <f t="shared" si="238"/>
        <v>0</v>
      </c>
      <c r="EJ136" s="378">
        <f t="shared" si="238"/>
        <v>0</v>
      </c>
      <c r="EK136" s="378">
        <f t="shared" si="238"/>
        <v>0</v>
      </c>
      <c r="EL136" s="378">
        <f t="shared" si="238"/>
        <v>0</v>
      </c>
      <c r="EM136" s="378">
        <f t="shared" si="238"/>
        <v>0</v>
      </c>
      <c r="EN136" s="378">
        <f t="shared" si="238"/>
        <v>0</v>
      </c>
      <c r="EO136" s="378">
        <f t="shared" si="238"/>
        <v>0</v>
      </c>
      <c r="EP136" s="378">
        <f t="shared" si="238"/>
        <v>0</v>
      </c>
      <c r="EQ136" s="378">
        <f t="shared" si="238"/>
        <v>0</v>
      </c>
      <c r="ER136" s="378">
        <f t="shared" si="238"/>
        <v>0</v>
      </c>
      <c r="ES136" s="378">
        <f t="shared" si="238"/>
        <v>0</v>
      </c>
      <c r="ET136" s="378">
        <f t="shared" si="238"/>
        <v>0</v>
      </c>
      <c r="EU136" s="378">
        <f t="shared" si="238"/>
        <v>0</v>
      </c>
      <c r="EV136" s="378">
        <f t="shared" si="238"/>
        <v>0</v>
      </c>
      <c r="EW136" s="378">
        <f t="shared" si="238"/>
        <v>0</v>
      </c>
      <c r="EX136" s="378">
        <f t="shared" si="238"/>
        <v>0</v>
      </c>
      <c r="EY136" s="378">
        <f t="shared" si="238"/>
        <v>0</v>
      </c>
      <c r="EZ136" s="378">
        <f t="shared" si="238"/>
        <v>0</v>
      </c>
      <c r="FA136" s="378">
        <f t="shared" si="238"/>
        <v>0</v>
      </c>
      <c r="FB136" s="378">
        <f t="shared" si="238"/>
        <v>0</v>
      </c>
      <c r="FC136" s="378">
        <f t="shared" si="238"/>
        <v>0</v>
      </c>
      <c r="FD136" s="378">
        <f t="shared" si="238"/>
        <v>0</v>
      </c>
      <c r="FE136" s="378">
        <f t="shared" si="238"/>
        <v>0</v>
      </c>
      <c r="FF136" s="378">
        <f t="shared" si="238"/>
        <v>0</v>
      </c>
      <c r="FG136" s="378">
        <f t="shared" si="238"/>
        <v>0</v>
      </c>
      <c r="FH136" s="378">
        <f t="shared" si="238"/>
        <v>0</v>
      </c>
      <c r="FI136" s="378">
        <f t="shared" si="238"/>
        <v>0</v>
      </c>
      <c r="FJ136" s="378">
        <f t="shared" si="238"/>
        <v>0</v>
      </c>
      <c r="FK136" s="378">
        <f t="shared" si="238"/>
        <v>0</v>
      </c>
      <c r="FL136" s="378">
        <f t="shared" si="238"/>
        <v>0</v>
      </c>
      <c r="FM136" s="378">
        <f t="shared" si="238"/>
        <v>0</v>
      </c>
      <c r="FN136" s="378">
        <f t="shared" si="238"/>
        <v>0</v>
      </c>
      <c r="FO136" s="378">
        <f t="shared" si="238"/>
        <v>0</v>
      </c>
      <c r="FP136" s="378">
        <f t="shared" si="238"/>
        <v>0</v>
      </c>
      <c r="FQ136" s="378">
        <f t="shared" ref="FQ136:IB136" si="239">ROUND((MAX(FQ17:FQ19)-MIN(FQ17:FQ19)),10)</f>
        <v>0</v>
      </c>
      <c r="FR136" s="378">
        <f t="shared" si="239"/>
        <v>0</v>
      </c>
      <c r="FS136" s="378">
        <f t="shared" si="239"/>
        <v>0</v>
      </c>
      <c r="FT136" s="378">
        <f t="shared" si="239"/>
        <v>0</v>
      </c>
      <c r="FU136" s="378">
        <f t="shared" si="239"/>
        <v>0</v>
      </c>
      <c r="FV136" s="378">
        <f t="shared" si="239"/>
        <v>0</v>
      </c>
      <c r="FW136" s="378">
        <f t="shared" si="239"/>
        <v>0</v>
      </c>
      <c r="FX136" s="378">
        <f t="shared" si="239"/>
        <v>0</v>
      </c>
      <c r="FY136" s="378">
        <f t="shared" si="239"/>
        <v>0</v>
      </c>
      <c r="FZ136" s="378">
        <f t="shared" si="239"/>
        <v>0</v>
      </c>
      <c r="GA136" s="378">
        <f t="shared" si="239"/>
        <v>0</v>
      </c>
      <c r="GB136" s="378">
        <f t="shared" si="239"/>
        <v>0</v>
      </c>
      <c r="GC136" s="378">
        <f t="shared" si="239"/>
        <v>0</v>
      </c>
      <c r="GD136" s="378">
        <f t="shared" si="239"/>
        <v>0</v>
      </c>
      <c r="GE136" s="378">
        <f t="shared" si="239"/>
        <v>0</v>
      </c>
      <c r="GF136" s="378">
        <f t="shared" si="239"/>
        <v>0</v>
      </c>
      <c r="GG136" s="378">
        <f t="shared" si="239"/>
        <v>0</v>
      </c>
      <c r="GH136" s="378">
        <f t="shared" si="239"/>
        <v>0</v>
      </c>
      <c r="GI136" s="378">
        <f t="shared" si="239"/>
        <v>0</v>
      </c>
      <c r="GJ136" s="378">
        <f t="shared" si="239"/>
        <v>0</v>
      </c>
      <c r="GK136" s="378">
        <f t="shared" si="239"/>
        <v>0</v>
      </c>
      <c r="GL136" s="378">
        <f t="shared" si="239"/>
        <v>0</v>
      </c>
      <c r="GM136" s="378">
        <f t="shared" si="239"/>
        <v>0</v>
      </c>
      <c r="GN136" s="378">
        <f t="shared" si="239"/>
        <v>0</v>
      </c>
      <c r="GO136" s="378">
        <f t="shared" si="239"/>
        <v>0</v>
      </c>
      <c r="GP136" s="378">
        <f t="shared" si="239"/>
        <v>0</v>
      </c>
      <c r="GQ136" s="378">
        <f t="shared" si="239"/>
        <v>0</v>
      </c>
      <c r="GR136" s="378">
        <f t="shared" si="239"/>
        <v>0</v>
      </c>
      <c r="GS136" s="378">
        <f t="shared" si="239"/>
        <v>0</v>
      </c>
      <c r="GT136" s="378">
        <f t="shared" si="239"/>
        <v>0</v>
      </c>
      <c r="GU136" s="378">
        <f t="shared" si="239"/>
        <v>0</v>
      </c>
      <c r="GV136" s="378">
        <f t="shared" si="239"/>
        <v>0</v>
      </c>
      <c r="GW136" s="378">
        <f t="shared" si="239"/>
        <v>0</v>
      </c>
      <c r="GX136" s="378">
        <f t="shared" si="239"/>
        <v>0</v>
      </c>
      <c r="GY136" s="378">
        <f t="shared" si="239"/>
        <v>0</v>
      </c>
      <c r="GZ136" s="378">
        <f t="shared" si="239"/>
        <v>0</v>
      </c>
      <c r="HA136" s="378">
        <f t="shared" si="239"/>
        <v>0</v>
      </c>
      <c r="HB136" s="378">
        <f t="shared" si="239"/>
        <v>0</v>
      </c>
      <c r="HC136" s="378">
        <f t="shared" si="239"/>
        <v>0</v>
      </c>
      <c r="HD136" s="378">
        <f t="shared" si="239"/>
        <v>0</v>
      </c>
      <c r="HE136" s="378">
        <f t="shared" si="239"/>
        <v>0</v>
      </c>
      <c r="HF136" s="378">
        <f t="shared" si="239"/>
        <v>0</v>
      </c>
      <c r="HG136" s="378">
        <f t="shared" si="239"/>
        <v>0</v>
      </c>
      <c r="HH136" s="378">
        <f t="shared" si="239"/>
        <v>0</v>
      </c>
      <c r="HI136" s="378">
        <f t="shared" si="239"/>
        <v>0</v>
      </c>
      <c r="HJ136" s="378">
        <f t="shared" si="239"/>
        <v>0</v>
      </c>
      <c r="HK136" s="378">
        <f t="shared" si="239"/>
        <v>0</v>
      </c>
      <c r="HL136" s="378">
        <f t="shared" si="239"/>
        <v>0</v>
      </c>
      <c r="HM136" s="378">
        <f t="shared" si="239"/>
        <v>0</v>
      </c>
      <c r="HN136" s="378">
        <f t="shared" si="239"/>
        <v>0</v>
      </c>
      <c r="HO136" s="378">
        <f t="shared" si="239"/>
        <v>0</v>
      </c>
      <c r="HP136" s="378">
        <f t="shared" si="239"/>
        <v>0</v>
      </c>
      <c r="HQ136" s="378">
        <f t="shared" si="239"/>
        <v>0</v>
      </c>
      <c r="HR136" s="378">
        <f t="shared" si="239"/>
        <v>0</v>
      </c>
      <c r="HS136" s="378">
        <f t="shared" si="239"/>
        <v>0</v>
      </c>
      <c r="HT136" s="378">
        <f t="shared" si="239"/>
        <v>0</v>
      </c>
      <c r="HU136" s="378">
        <f t="shared" si="239"/>
        <v>0</v>
      </c>
      <c r="HV136" s="378">
        <f t="shared" si="239"/>
        <v>0</v>
      </c>
      <c r="HW136" s="378">
        <f t="shared" si="239"/>
        <v>0</v>
      </c>
      <c r="HX136" s="378">
        <f t="shared" si="239"/>
        <v>0</v>
      </c>
      <c r="HY136" s="378">
        <f t="shared" si="239"/>
        <v>0</v>
      </c>
      <c r="HZ136" s="378">
        <f t="shared" si="239"/>
        <v>0</v>
      </c>
      <c r="IA136" s="378">
        <f t="shared" si="239"/>
        <v>0</v>
      </c>
      <c r="IB136" s="378">
        <f t="shared" si="239"/>
        <v>0</v>
      </c>
      <c r="IC136" s="378">
        <f t="shared" ref="IC136:KN136" si="240">ROUND((MAX(IC17:IC19)-MIN(IC17:IC19)),10)</f>
        <v>0</v>
      </c>
      <c r="ID136" s="378">
        <f t="shared" si="240"/>
        <v>0</v>
      </c>
      <c r="IE136" s="378">
        <f t="shared" si="240"/>
        <v>0</v>
      </c>
      <c r="IF136" s="378">
        <f t="shared" si="240"/>
        <v>0</v>
      </c>
      <c r="IG136" s="378">
        <f t="shared" si="240"/>
        <v>0</v>
      </c>
      <c r="IH136" s="378">
        <f t="shared" si="240"/>
        <v>0</v>
      </c>
      <c r="II136" s="378">
        <f t="shared" si="240"/>
        <v>0</v>
      </c>
      <c r="IJ136" s="378">
        <f t="shared" si="240"/>
        <v>0</v>
      </c>
      <c r="IK136" s="378">
        <f t="shared" si="240"/>
        <v>0</v>
      </c>
      <c r="IL136" s="378">
        <f t="shared" si="240"/>
        <v>0</v>
      </c>
      <c r="IM136" s="378">
        <f t="shared" si="240"/>
        <v>0</v>
      </c>
      <c r="IN136" s="378">
        <f t="shared" si="240"/>
        <v>0</v>
      </c>
      <c r="IO136" s="378">
        <f t="shared" si="240"/>
        <v>0</v>
      </c>
      <c r="IP136" s="378">
        <f t="shared" si="240"/>
        <v>0</v>
      </c>
      <c r="IQ136" s="378">
        <f t="shared" si="240"/>
        <v>0</v>
      </c>
      <c r="IR136" s="378">
        <f t="shared" si="240"/>
        <v>0</v>
      </c>
      <c r="IS136" s="378">
        <f t="shared" si="240"/>
        <v>0</v>
      </c>
      <c r="IT136" s="378">
        <f t="shared" si="240"/>
        <v>0</v>
      </c>
      <c r="IU136" s="378">
        <f t="shared" si="240"/>
        <v>0</v>
      </c>
      <c r="IV136" s="378">
        <f t="shared" si="240"/>
        <v>0</v>
      </c>
      <c r="IW136" s="378">
        <f t="shared" si="240"/>
        <v>0</v>
      </c>
      <c r="IX136" s="378">
        <f t="shared" si="240"/>
        <v>0</v>
      </c>
      <c r="IY136" s="378">
        <f t="shared" si="240"/>
        <v>0</v>
      </c>
      <c r="IZ136" s="378">
        <f t="shared" si="240"/>
        <v>0</v>
      </c>
      <c r="JA136" s="378">
        <f t="shared" si="240"/>
        <v>0</v>
      </c>
      <c r="JB136" s="378">
        <f t="shared" si="240"/>
        <v>0</v>
      </c>
      <c r="JC136" s="378">
        <f t="shared" si="240"/>
        <v>0</v>
      </c>
      <c r="JD136" s="378">
        <f t="shared" si="240"/>
        <v>0</v>
      </c>
      <c r="JE136" s="378">
        <f t="shared" si="240"/>
        <v>0</v>
      </c>
      <c r="JF136" s="378">
        <f t="shared" si="240"/>
        <v>0</v>
      </c>
      <c r="JG136" s="378">
        <f t="shared" si="240"/>
        <v>0</v>
      </c>
      <c r="JH136" s="378">
        <f t="shared" si="240"/>
        <v>0</v>
      </c>
      <c r="JI136" s="378">
        <f t="shared" si="240"/>
        <v>0</v>
      </c>
      <c r="JJ136" s="378">
        <f t="shared" si="240"/>
        <v>0</v>
      </c>
      <c r="JK136" s="378">
        <f t="shared" si="240"/>
        <v>0</v>
      </c>
      <c r="JL136" s="378">
        <f t="shared" si="240"/>
        <v>0</v>
      </c>
      <c r="JM136" s="378">
        <f t="shared" si="240"/>
        <v>0</v>
      </c>
      <c r="JN136" s="378">
        <f t="shared" si="240"/>
        <v>0</v>
      </c>
      <c r="JO136" s="378">
        <f t="shared" si="240"/>
        <v>0</v>
      </c>
      <c r="JP136" s="378">
        <f t="shared" si="240"/>
        <v>0</v>
      </c>
      <c r="JQ136" s="378">
        <f t="shared" si="240"/>
        <v>0</v>
      </c>
      <c r="JR136" s="378">
        <f t="shared" si="240"/>
        <v>0</v>
      </c>
      <c r="JS136" s="378">
        <f t="shared" si="240"/>
        <v>0</v>
      </c>
      <c r="JT136" s="378">
        <f t="shared" si="240"/>
        <v>0</v>
      </c>
      <c r="JU136" s="378">
        <f t="shared" si="240"/>
        <v>0</v>
      </c>
      <c r="JV136" s="378">
        <f t="shared" si="240"/>
        <v>0</v>
      </c>
      <c r="JW136" s="378">
        <f t="shared" si="240"/>
        <v>0</v>
      </c>
      <c r="JX136" s="378">
        <f t="shared" si="240"/>
        <v>0</v>
      </c>
      <c r="JY136" s="378">
        <f t="shared" si="240"/>
        <v>0</v>
      </c>
      <c r="JZ136" s="378">
        <f t="shared" si="240"/>
        <v>0</v>
      </c>
      <c r="KA136" s="378">
        <f t="shared" si="240"/>
        <v>0</v>
      </c>
      <c r="KB136" s="378">
        <f t="shared" si="240"/>
        <v>0</v>
      </c>
      <c r="KC136" s="378">
        <f t="shared" si="240"/>
        <v>0</v>
      </c>
      <c r="KD136" s="378">
        <f t="shared" si="240"/>
        <v>0</v>
      </c>
      <c r="KE136" s="378">
        <f t="shared" si="240"/>
        <v>0</v>
      </c>
      <c r="KF136" s="378">
        <f t="shared" si="240"/>
        <v>0</v>
      </c>
      <c r="KG136" s="378">
        <f t="shared" si="240"/>
        <v>0</v>
      </c>
      <c r="KH136" s="378">
        <f t="shared" si="240"/>
        <v>0</v>
      </c>
      <c r="KI136" s="378">
        <f t="shared" si="240"/>
        <v>0</v>
      </c>
      <c r="KJ136" s="378">
        <f t="shared" si="240"/>
        <v>0</v>
      </c>
      <c r="KK136" s="378">
        <f t="shared" si="240"/>
        <v>0</v>
      </c>
      <c r="KL136" s="378">
        <f t="shared" si="240"/>
        <v>0</v>
      </c>
      <c r="KM136" s="378">
        <f t="shared" si="240"/>
        <v>0</v>
      </c>
      <c r="KN136" s="378">
        <f t="shared" si="240"/>
        <v>0</v>
      </c>
      <c r="KO136" s="378">
        <f t="shared" ref="KO136:MZ136" si="241">ROUND((MAX(KO17:KO19)-MIN(KO17:KO19)),10)</f>
        <v>0</v>
      </c>
      <c r="KP136" s="378">
        <f t="shared" si="241"/>
        <v>0</v>
      </c>
      <c r="KQ136" s="378">
        <f t="shared" si="241"/>
        <v>0</v>
      </c>
      <c r="KR136" s="378">
        <f t="shared" si="241"/>
        <v>0</v>
      </c>
      <c r="KS136" s="378">
        <f t="shared" si="241"/>
        <v>0</v>
      </c>
      <c r="KT136" s="378">
        <f t="shared" si="241"/>
        <v>0</v>
      </c>
      <c r="KU136" s="378">
        <f t="shared" si="241"/>
        <v>0</v>
      </c>
      <c r="KV136" s="378">
        <f t="shared" si="241"/>
        <v>0</v>
      </c>
      <c r="KW136" s="378">
        <f t="shared" si="241"/>
        <v>0</v>
      </c>
      <c r="KX136" s="378">
        <f t="shared" si="241"/>
        <v>0</v>
      </c>
      <c r="KY136" s="378">
        <f t="shared" si="241"/>
        <v>0</v>
      </c>
      <c r="KZ136" s="378">
        <f t="shared" si="241"/>
        <v>0</v>
      </c>
      <c r="LA136" s="378">
        <f t="shared" si="241"/>
        <v>0</v>
      </c>
      <c r="LB136" s="378">
        <f t="shared" si="241"/>
        <v>0</v>
      </c>
      <c r="LC136" s="378">
        <f t="shared" si="241"/>
        <v>0</v>
      </c>
      <c r="LD136" s="378">
        <f t="shared" si="241"/>
        <v>0</v>
      </c>
      <c r="LE136" s="378">
        <f t="shared" si="241"/>
        <v>0</v>
      </c>
      <c r="LF136" s="378">
        <f t="shared" si="241"/>
        <v>0</v>
      </c>
      <c r="LG136" s="378">
        <f t="shared" si="241"/>
        <v>0</v>
      </c>
      <c r="LH136" s="378">
        <f t="shared" si="241"/>
        <v>0</v>
      </c>
      <c r="LI136" s="378">
        <f t="shared" si="241"/>
        <v>0</v>
      </c>
      <c r="LJ136" s="378">
        <f t="shared" si="241"/>
        <v>0</v>
      </c>
      <c r="LK136" s="378">
        <f t="shared" si="241"/>
        <v>0</v>
      </c>
      <c r="LL136" s="378">
        <f t="shared" si="241"/>
        <v>0</v>
      </c>
      <c r="LM136" s="378">
        <f t="shared" si="241"/>
        <v>0</v>
      </c>
      <c r="LN136" s="378">
        <f t="shared" si="241"/>
        <v>0</v>
      </c>
      <c r="LO136" s="378">
        <f t="shared" si="241"/>
        <v>0</v>
      </c>
      <c r="LP136" s="378">
        <f t="shared" si="241"/>
        <v>0</v>
      </c>
      <c r="LQ136" s="378">
        <f t="shared" si="241"/>
        <v>0</v>
      </c>
      <c r="LR136" s="378">
        <f t="shared" si="241"/>
        <v>0</v>
      </c>
      <c r="LS136" s="378">
        <f t="shared" si="241"/>
        <v>0</v>
      </c>
      <c r="LT136" s="378">
        <f t="shared" si="241"/>
        <v>0</v>
      </c>
      <c r="LU136" s="378">
        <f t="shared" si="241"/>
        <v>0</v>
      </c>
      <c r="LV136" s="378">
        <f t="shared" si="241"/>
        <v>0</v>
      </c>
      <c r="LW136" s="378">
        <f t="shared" si="241"/>
        <v>0</v>
      </c>
      <c r="LX136" s="378">
        <f t="shared" si="241"/>
        <v>0</v>
      </c>
      <c r="LY136" s="378">
        <f t="shared" si="241"/>
        <v>0</v>
      </c>
      <c r="LZ136" s="378">
        <f t="shared" si="241"/>
        <v>0</v>
      </c>
      <c r="MA136" s="378">
        <f t="shared" si="241"/>
        <v>0</v>
      </c>
      <c r="MB136" s="378">
        <f t="shared" si="241"/>
        <v>0</v>
      </c>
      <c r="MC136" s="378">
        <f t="shared" si="241"/>
        <v>0</v>
      </c>
      <c r="MD136" s="378">
        <f t="shared" si="241"/>
        <v>0</v>
      </c>
      <c r="ME136" s="378">
        <f t="shared" si="241"/>
        <v>0</v>
      </c>
      <c r="MF136" s="378">
        <f t="shared" si="241"/>
        <v>0</v>
      </c>
      <c r="MG136" s="378">
        <f t="shared" si="241"/>
        <v>0</v>
      </c>
      <c r="MH136" s="378">
        <f t="shared" si="241"/>
        <v>0</v>
      </c>
      <c r="MI136" s="378">
        <f t="shared" si="241"/>
        <v>0</v>
      </c>
      <c r="MJ136" s="378">
        <f t="shared" si="241"/>
        <v>0</v>
      </c>
      <c r="MK136" s="378">
        <f t="shared" si="241"/>
        <v>0</v>
      </c>
      <c r="ML136" s="378">
        <f t="shared" si="241"/>
        <v>0</v>
      </c>
      <c r="MM136" s="378">
        <f t="shared" si="241"/>
        <v>0</v>
      </c>
      <c r="MN136" s="378">
        <f t="shared" si="241"/>
        <v>0</v>
      </c>
      <c r="MO136" s="378">
        <f t="shared" si="241"/>
        <v>0</v>
      </c>
      <c r="MP136" s="378">
        <f t="shared" si="241"/>
        <v>0</v>
      </c>
      <c r="MQ136" s="378">
        <f t="shared" si="241"/>
        <v>0</v>
      </c>
      <c r="MR136" s="378">
        <f t="shared" si="241"/>
        <v>0</v>
      </c>
      <c r="MS136" s="378">
        <f t="shared" si="241"/>
        <v>0</v>
      </c>
      <c r="MT136" s="378">
        <f t="shared" si="241"/>
        <v>0</v>
      </c>
      <c r="MU136" s="378">
        <f t="shared" si="241"/>
        <v>0</v>
      </c>
      <c r="MV136" s="378">
        <f t="shared" si="241"/>
        <v>0</v>
      </c>
      <c r="MW136" s="378">
        <f t="shared" si="241"/>
        <v>0</v>
      </c>
      <c r="MX136" s="378">
        <f t="shared" si="241"/>
        <v>0</v>
      </c>
      <c r="MY136" s="378">
        <f t="shared" si="241"/>
        <v>0</v>
      </c>
      <c r="MZ136" s="378">
        <f t="shared" si="241"/>
        <v>0</v>
      </c>
      <c r="NA136" s="378">
        <f t="shared" ref="NA136:PL136" si="242">ROUND((MAX(NA17:NA19)-MIN(NA17:NA19)),10)</f>
        <v>0</v>
      </c>
      <c r="NB136" s="378">
        <f t="shared" si="242"/>
        <v>0</v>
      </c>
      <c r="NC136" s="378">
        <f t="shared" si="242"/>
        <v>0</v>
      </c>
      <c r="ND136" s="378">
        <f t="shared" si="242"/>
        <v>0</v>
      </c>
      <c r="NE136" s="378">
        <f t="shared" si="242"/>
        <v>0</v>
      </c>
      <c r="NF136" s="378">
        <f t="shared" si="242"/>
        <v>0</v>
      </c>
      <c r="NG136" s="378">
        <f t="shared" si="242"/>
        <v>0</v>
      </c>
      <c r="NH136" s="378">
        <f t="shared" si="242"/>
        <v>0</v>
      </c>
      <c r="NI136" s="378">
        <f t="shared" si="242"/>
        <v>0</v>
      </c>
      <c r="NJ136" s="378">
        <f t="shared" si="242"/>
        <v>0</v>
      </c>
      <c r="NK136" s="378">
        <f t="shared" si="242"/>
        <v>0</v>
      </c>
      <c r="NL136" s="378">
        <f t="shared" si="242"/>
        <v>0</v>
      </c>
      <c r="NM136" s="378">
        <f t="shared" si="242"/>
        <v>0</v>
      </c>
      <c r="NN136" s="378">
        <f t="shared" si="242"/>
        <v>0</v>
      </c>
      <c r="NO136" s="378">
        <f t="shared" si="242"/>
        <v>0</v>
      </c>
      <c r="NP136" s="378">
        <f t="shared" si="242"/>
        <v>0</v>
      </c>
      <c r="NQ136" s="378">
        <f t="shared" si="242"/>
        <v>0</v>
      </c>
      <c r="NR136" s="378">
        <f t="shared" si="242"/>
        <v>0</v>
      </c>
      <c r="NS136" s="378">
        <f t="shared" si="242"/>
        <v>0</v>
      </c>
      <c r="NT136" s="378">
        <f t="shared" si="242"/>
        <v>0</v>
      </c>
      <c r="NU136" s="378">
        <f t="shared" si="242"/>
        <v>0</v>
      </c>
      <c r="NV136" s="378">
        <f t="shared" si="242"/>
        <v>0</v>
      </c>
      <c r="NW136" s="378">
        <f t="shared" si="242"/>
        <v>0</v>
      </c>
      <c r="NX136" s="378">
        <f t="shared" si="242"/>
        <v>0</v>
      </c>
      <c r="NY136" s="378">
        <f t="shared" si="242"/>
        <v>0</v>
      </c>
      <c r="NZ136" s="378">
        <f t="shared" si="242"/>
        <v>0</v>
      </c>
      <c r="OA136" s="378">
        <f t="shared" si="242"/>
        <v>0</v>
      </c>
      <c r="OB136" s="378">
        <f t="shared" si="242"/>
        <v>0</v>
      </c>
      <c r="OC136" s="378">
        <f t="shared" si="242"/>
        <v>0</v>
      </c>
      <c r="OD136" s="378">
        <f t="shared" si="242"/>
        <v>0</v>
      </c>
      <c r="OE136" s="378">
        <f t="shared" si="242"/>
        <v>0</v>
      </c>
      <c r="OF136" s="378">
        <f t="shared" si="242"/>
        <v>0</v>
      </c>
      <c r="OG136" s="378">
        <f t="shared" si="242"/>
        <v>0</v>
      </c>
      <c r="OH136" s="378">
        <f t="shared" si="242"/>
        <v>0</v>
      </c>
      <c r="OI136" s="378">
        <f t="shared" si="242"/>
        <v>0</v>
      </c>
      <c r="OJ136" s="378">
        <f t="shared" si="242"/>
        <v>0</v>
      </c>
      <c r="OK136" s="378">
        <f t="shared" si="242"/>
        <v>0</v>
      </c>
      <c r="OL136" s="378">
        <f t="shared" si="242"/>
        <v>0</v>
      </c>
      <c r="OM136" s="378">
        <f t="shared" si="242"/>
        <v>0</v>
      </c>
      <c r="ON136" s="378">
        <f t="shared" si="242"/>
        <v>0</v>
      </c>
      <c r="OO136" s="378">
        <f t="shared" si="242"/>
        <v>0</v>
      </c>
      <c r="OP136" s="378">
        <f t="shared" si="242"/>
        <v>0</v>
      </c>
      <c r="OQ136" s="378">
        <f t="shared" si="242"/>
        <v>0</v>
      </c>
      <c r="OR136" s="378">
        <f t="shared" si="242"/>
        <v>0</v>
      </c>
      <c r="OS136" s="378">
        <f t="shared" si="242"/>
        <v>0</v>
      </c>
      <c r="OT136" s="378">
        <f t="shared" si="242"/>
        <v>0</v>
      </c>
      <c r="OU136" s="378">
        <f t="shared" si="242"/>
        <v>0</v>
      </c>
      <c r="OV136" s="378">
        <f t="shared" si="242"/>
        <v>0</v>
      </c>
      <c r="OW136" s="378">
        <f t="shared" si="242"/>
        <v>0</v>
      </c>
      <c r="OX136" s="378">
        <f t="shared" si="242"/>
        <v>0</v>
      </c>
      <c r="OY136" s="378">
        <f t="shared" si="242"/>
        <v>0</v>
      </c>
      <c r="OZ136" s="378">
        <f t="shared" si="242"/>
        <v>0</v>
      </c>
      <c r="PA136" s="378">
        <f t="shared" si="242"/>
        <v>0</v>
      </c>
      <c r="PB136" s="378">
        <f t="shared" si="242"/>
        <v>0</v>
      </c>
      <c r="PC136" s="378">
        <f t="shared" si="242"/>
        <v>0</v>
      </c>
      <c r="PD136" s="378">
        <f t="shared" si="242"/>
        <v>0</v>
      </c>
      <c r="PE136" s="378">
        <f t="shared" si="242"/>
        <v>0</v>
      </c>
      <c r="PF136" s="378">
        <f t="shared" si="242"/>
        <v>0</v>
      </c>
      <c r="PG136" s="378">
        <f t="shared" si="242"/>
        <v>0</v>
      </c>
      <c r="PH136" s="378">
        <f t="shared" si="242"/>
        <v>0</v>
      </c>
      <c r="PI136" s="378">
        <f t="shared" si="242"/>
        <v>0</v>
      </c>
      <c r="PJ136" s="378">
        <f t="shared" si="242"/>
        <v>0</v>
      </c>
      <c r="PK136" s="378">
        <f t="shared" si="242"/>
        <v>0</v>
      </c>
      <c r="PL136" s="378">
        <f t="shared" si="242"/>
        <v>0</v>
      </c>
      <c r="PM136" s="378">
        <f t="shared" ref="PM136:RX136" si="243">ROUND((MAX(PM17:PM19)-MIN(PM17:PM19)),10)</f>
        <v>0</v>
      </c>
      <c r="PN136" s="378">
        <f t="shared" si="243"/>
        <v>0</v>
      </c>
      <c r="PO136" s="378">
        <f t="shared" si="243"/>
        <v>0</v>
      </c>
      <c r="PP136" s="378">
        <f t="shared" si="243"/>
        <v>0</v>
      </c>
      <c r="PQ136" s="378">
        <f t="shared" si="243"/>
        <v>0</v>
      </c>
      <c r="PR136" s="378">
        <f t="shared" si="243"/>
        <v>0</v>
      </c>
      <c r="PS136" s="378">
        <f t="shared" si="243"/>
        <v>0</v>
      </c>
      <c r="PT136" s="378">
        <f t="shared" si="243"/>
        <v>0</v>
      </c>
      <c r="PU136" s="378">
        <f t="shared" si="243"/>
        <v>0</v>
      </c>
      <c r="PV136" s="378">
        <f t="shared" si="243"/>
        <v>0</v>
      </c>
      <c r="PW136" s="378">
        <f t="shared" si="243"/>
        <v>0</v>
      </c>
      <c r="PX136" s="378">
        <f t="shared" si="243"/>
        <v>0</v>
      </c>
      <c r="PY136" s="378">
        <f t="shared" si="243"/>
        <v>0</v>
      </c>
      <c r="PZ136" s="378">
        <f t="shared" si="243"/>
        <v>0</v>
      </c>
      <c r="QA136" s="378">
        <f t="shared" si="243"/>
        <v>0</v>
      </c>
      <c r="QB136" s="378">
        <f t="shared" si="243"/>
        <v>0</v>
      </c>
      <c r="QC136" s="378">
        <f t="shared" si="243"/>
        <v>0</v>
      </c>
      <c r="QD136" s="378">
        <f t="shared" si="243"/>
        <v>0</v>
      </c>
      <c r="QE136" s="378">
        <f t="shared" si="243"/>
        <v>0</v>
      </c>
      <c r="QF136" s="378">
        <f t="shared" si="243"/>
        <v>0</v>
      </c>
      <c r="QG136" s="378">
        <f t="shared" si="243"/>
        <v>0</v>
      </c>
      <c r="QH136" s="378">
        <f t="shared" si="243"/>
        <v>0</v>
      </c>
      <c r="QI136" s="378">
        <f t="shared" si="243"/>
        <v>0</v>
      </c>
      <c r="QJ136" s="378">
        <f t="shared" si="243"/>
        <v>0</v>
      </c>
      <c r="QK136" s="378">
        <f t="shared" si="243"/>
        <v>0</v>
      </c>
      <c r="QL136" s="378">
        <f t="shared" si="243"/>
        <v>0</v>
      </c>
      <c r="QM136" s="378">
        <f t="shared" si="243"/>
        <v>0</v>
      </c>
      <c r="QN136" s="378">
        <f t="shared" si="243"/>
        <v>0</v>
      </c>
      <c r="QO136" s="378">
        <f t="shared" si="243"/>
        <v>0</v>
      </c>
      <c r="QP136" s="378">
        <f t="shared" si="243"/>
        <v>0</v>
      </c>
      <c r="QQ136" s="378">
        <f t="shared" si="243"/>
        <v>0</v>
      </c>
      <c r="QR136" s="378">
        <f t="shared" si="243"/>
        <v>0</v>
      </c>
      <c r="QS136" s="378">
        <f t="shared" si="243"/>
        <v>0</v>
      </c>
      <c r="QT136" s="378">
        <f t="shared" si="243"/>
        <v>0</v>
      </c>
      <c r="QU136" s="378">
        <f t="shared" si="243"/>
        <v>0</v>
      </c>
      <c r="QV136" s="378">
        <f t="shared" si="243"/>
        <v>0</v>
      </c>
      <c r="QW136" s="378">
        <f t="shared" si="243"/>
        <v>0</v>
      </c>
      <c r="QX136" s="378">
        <f t="shared" si="243"/>
        <v>0</v>
      </c>
      <c r="QY136" s="378">
        <f t="shared" si="243"/>
        <v>0</v>
      </c>
      <c r="QZ136" s="378">
        <f t="shared" si="243"/>
        <v>0</v>
      </c>
      <c r="RA136" s="378">
        <f t="shared" si="243"/>
        <v>0</v>
      </c>
      <c r="RB136" s="378">
        <f t="shared" si="243"/>
        <v>0</v>
      </c>
      <c r="RC136" s="378">
        <f t="shared" si="243"/>
        <v>0</v>
      </c>
      <c r="RD136" s="378">
        <f t="shared" si="243"/>
        <v>0</v>
      </c>
      <c r="RE136" s="378">
        <f t="shared" si="243"/>
        <v>0</v>
      </c>
      <c r="RF136" s="378">
        <f t="shared" si="243"/>
        <v>0</v>
      </c>
      <c r="RG136" s="378">
        <f t="shared" si="243"/>
        <v>0</v>
      </c>
      <c r="RH136" s="378">
        <f t="shared" si="243"/>
        <v>0</v>
      </c>
      <c r="RI136" s="378">
        <f t="shared" si="243"/>
        <v>0</v>
      </c>
      <c r="RJ136" s="378">
        <f t="shared" si="243"/>
        <v>0</v>
      </c>
      <c r="RK136" s="378">
        <f t="shared" si="243"/>
        <v>0</v>
      </c>
      <c r="RL136" s="378">
        <f t="shared" si="243"/>
        <v>0</v>
      </c>
      <c r="RM136" s="378">
        <f t="shared" si="243"/>
        <v>0</v>
      </c>
      <c r="RN136" s="378">
        <f t="shared" si="243"/>
        <v>0</v>
      </c>
      <c r="RO136" s="378">
        <f t="shared" si="243"/>
        <v>0</v>
      </c>
      <c r="RP136" s="378">
        <f t="shared" si="243"/>
        <v>0</v>
      </c>
      <c r="RQ136" s="378">
        <f t="shared" si="243"/>
        <v>0</v>
      </c>
      <c r="RR136" s="378">
        <f t="shared" si="243"/>
        <v>0</v>
      </c>
      <c r="RS136" s="378">
        <f t="shared" si="243"/>
        <v>0</v>
      </c>
      <c r="RT136" s="378">
        <f t="shared" si="243"/>
        <v>0</v>
      </c>
      <c r="RU136" s="378">
        <f t="shared" si="243"/>
        <v>0</v>
      </c>
      <c r="RV136" s="378">
        <f t="shared" si="243"/>
        <v>0</v>
      </c>
      <c r="RW136" s="378">
        <f t="shared" si="243"/>
        <v>0</v>
      </c>
      <c r="RX136" s="378">
        <f t="shared" si="243"/>
        <v>0</v>
      </c>
      <c r="RY136" s="378">
        <f t="shared" ref="RY136:UJ136" si="244">ROUND((MAX(RY17:RY19)-MIN(RY17:RY19)),10)</f>
        <v>0</v>
      </c>
      <c r="RZ136" s="378">
        <f t="shared" si="244"/>
        <v>0</v>
      </c>
      <c r="SA136" s="378">
        <f t="shared" si="244"/>
        <v>0</v>
      </c>
      <c r="SB136" s="378">
        <f t="shared" si="244"/>
        <v>0</v>
      </c>
      <c r="SC136" s="378">
        <f t="shared" si="244"/>
        <v>0</v>
      </c>
      <c r="SD136" s="378">
        <f t="shared" si="244"/>
        <v>0</v>
      </c>
      <c r="SE136" s="378">
        <f t="shared" si="244"/>
        <v>0</v>
      </c>
      <c r="SF136" s="378">
        <f t="shared" si="244"/>
        <v>0</v>
      </c>
      <c r="SG136" s="378">
        <f t="shared" si="244"/>
        <v>0</v>
      </c>
      <c r="SH136" s="378">
        <f t="shared" si="244"/>
        <v>0</v>
      </c>
      <c r="SI136" s="378">
        <f t="shared" si="244"/>
        <v>0</v>
      </c>
      <c r="SJ136" s="378">
        <f t="shared" si="244"/>
        <v>0</v>
      </c>
      <c r="SK136" s="378">
        <f t="shared" si="244"/>
        <v>0</v>
      </c>
      <c r="SL136" s="378">
        <f t="shared" si="244"/>
        <v>0</v>
      </c>
      <c r="SM136" s="378">
        <f t="shared" si="244"/>
        <v>0</v>
      </c>
      <c r="SN136" s="378">
        <f t="shared" si="244"/>
        <v>0</v>
      </c>
      <c r="SO136" s="378">
        <f t="shared" si="244"/>
        <v>0</v>
      </c>
      <c r="SP136" s="378">
        <f t="shared" si="244"/>
        <v>0</v>
      </c>
      <c r="SQ136" s="378">
        <f t="shared" si="244"/>
        <v>0</v>
      </c>
      <c r="SR136" s="378">
        <f t="shared" si="244"/>
        <v>0</v>
      </c>
      <c r="SS136" s="378">
        <f t="shared" si="244"/>
        <v>0</v>
      </c>
      <c r="ST136" s="378">
        <f t="shared" si="244"/>
        <v>0</v>
      </c>
      <c r="SU136" s="378">
        <f t="shared" si="244"/>
        <v>0</v>
      </c>
      <c r="SV136" s="378">
        <f t="shared" si="244"/>
        <v>0</v>
      </c>
      <c r="SW136" s="378">
        <f t="shared" si="244"/>
        <v>0</v>
      </c>
      <c r="SX136" s="378">
        <f t="shared" si="244"/>
        <v>0</v>
      </c>
      <c r="SY136" s="378">
        <f t="shared" si="244"/>
        <v>0</v>
      </c>
      <c r="SZ136" s="378">
        <f t="shared" si="244"/>
        <v>0</v>
      </c>
      <c r="TA136" s="378">
        <f t="shared" si="244"/>
        <v>0</v>
      </c>
      <c r="TB136" s="378">
        <f t="shared" si="244"/>
        <v>0</v>
      </c>
      <c r="TC136" s="378">
        <f t="shared" si="244"/>
        <v>0</v>
      </c>
      <c r="TD136" s="378">
        <f t="shared" si="244"/>
        <v>0</v>
      </c>
      <c r="TE136" s="378">
        <f t="shared" si="244"/>
        <v>0</v>
      </c>
      <c r="TF136" s="378">
        <f t="shared" si="244"/>
        <v>0</v>
      </c>
      <c r="TG136" s="378">
        <f t="shared" si="244"/>
        <v>0</v>
      </c>
      <c r="TH136" s="378">
        <f t="shared" si="244"/>
        <v>0</v>
      </c>
      <c r="TI136" s="378">
        <f t="shared" si="244"/>
        <v>0</v>
      </c>
      <c r="TJ136" s="378">
        <f t="shared" si="244"/>
        <v>0</v>
      </c>
      <c r="TK136" s="378">
        <f t="shared" si="244"/>
        <v>0</v>
      </c>
      <c r="TL136" s="378">
        <f t="shared" si="244"/>
        <v>0</v>
      </c>
      <c r="TM136" s="378">
        <f t="shared" si="244"/>
        <v>0</v>
      </c>
      <c r="TN136" s="378">
        <f t="shared" si="244"/>
        <v>0</v>
      </c>
      <c r="TO136" s="378">
        <f t="shared" si="244"/>
        <v>0</v>
      </c>
      <c r="TP136" s="378">
        <f t="shared" si="244"/>
        <v>0</v>
      </c>
      <c r="TQ136" s="378">
        <f t="shared" si="244"/>
        <v>0</v>
      </c>
      <c r="TR136" s="378">
        <f t="shared" si="244"/>
        <v>0</v>
      </c>
      <c r="TS136" s="378">
        <f t="shared" si="244"/>
        <v>0</v>
      </c>
      <c r="TT136" s="378">
        <f t="shared" si="244"/>
        <v>0</v>
      </c>
      <c r="TU136" s="378">
        <f t="shared" si="244"/>
        <v>0</v>
      </c>
      <c r="TV136" s="378">
        <f t="shared" si="244"/>
        <v>0</v>
      </c>
      <c r="TW136" s="378">
        <f t="shared" si="244"/>
        <v>0</v>
      </c>
      <c r="TX136" s="378">
        <f t="shared" si="244"/>
        <v>0</v>
      </c>
      <c r="TY136" s="378">
        <f t="shared" si="244"/>
        <v>0</v>
      </c>
      <c r="TZ136" s="378">
        <f t="shared" si="244"/>
        <v>0</v>
      </c>
      <c r="UA136" s="378">
        <f t="shared" si="244"/>
        <v>0</v>
      </c>
      <c r="UB136" s="378">
        <f t="shared" si="244"/>
        <v>0</v>
      </c>
      <c r="UC136" s="378">
        <f t="shared" si="244"/>
        <v>0</v>
      </c>
      <c r="UD136" s="378">
        <f t="shared" si="244"/>
        <v>0</v>
      </c>
      <c r="UE136" s="378">
        <f t="shared" si="244"/>
        <v>0</v>
      </c>
      <c r="UF136" s="378">
        <f t="shared" si="244"/>
        <v>0</v>
      </c>
      <c r="UG136" s="378">
        <f t="shared" si="244"/>
        <v>0</v>
      </c>
      <c r="UH136" s="378">
        <f t="shared" si="244"/>
        <v>0</v>
      </c>
      <c r="UI136" s="378">
        <f t="shared" si="244"/>
        <v>0</v>
      </c>
      <c r="UJ136" s="378">
        <f t="shared" si="244"/>
        <v>0</v>
      </c>
      <c r="UK136" s="378">
        <f t="shared" ref="UK136:WI136" si="245">ROUND((MAX(UK17:UK19)-MIN(UK17:UK19)),10)</f>
        <v>0</v>
      </c>
      <c r="UL136" s="378">
        <f t="shared" si="245"/>
        <v>0</v>
      </c>
      <c r="UM136" s="378">
        <f t="shared" si="245"/>
        <v>0</v>
      </c>
      <c r="UN136" s="378">
        <f t="shared" si="245"/>
        <v>0</v>
      </c>
      <c r="UO136" s="378">
        <f t="shared" si="245"/>
        <v>0</v>
      </c>
      <c r="UP136" s="378">
        <f t="shared" si="245"/>
        <v>0</v>
      </c>
      <c r="UQ136" s="378">
        <f t="shared" si="245"/>
        <v>0</v>
      </c>
      <c r="UR136" s="378">
        <f t="shared" si="245"/>
        <v>0</v>
      </c>
      <c r="US136" s="378">
        <f t="shared" si="245"/>
        <v>0</v>
      </c>
      <c r="UT136" s="378">
        <f t="shared" si="245"/>
        <v>0</v>
      </c>
      <c r="UU136" s="378">
        <f t="shared" si="245"/>
        <v>0</v>
      </c>
      <c r="UV136" s="378">
        <f t="shared" si="245"/>
        <v>0</v>
      </c>
      <c r="UW136" s="378">
        <f t="shared" si="245"/>
        <v>0</v>
      </c>
      <c r="UX136" s="378">
        <f t="shared" si="245"/>
        <v>0</v>
      </c>
      <c r="UY136" s="378">
        <f t="shared" si="245"/>
        <v>0</v>
      </c>
      <c r="UZ136" s="378">
        <f t="shared" si="245"/>
        <v>0</v>
      </c>
      <c r="VA136" s="378">
        <f t="shared" si="245"/>
        <v>0</v>
      </c>
      <c r="VB136" s="378">
        <f t="shared" si="245"/>
        <v>0</v>
      </c>
      <c r="VC136" s="378">
        <f t="shared" si="245"/>
        <v>0</v>
      </c>
      <c r="VD136" s="378">
        <f t="shared" si="245"/>
        <v>0</v>
      </c>
      <c r="VE136" s="378">
        <f t="shared" si="245"/>
        <v>0</v>
      </c>
      <c r="VF136" s="378">
        <f t="shared" si="245"/>
        <v>0</v>
      </c>
      <c r="VG136" s="378">
        <f t="shared" si="245"/>
        <v>0</v>
      </c>
      <c r="VH136" s="378">
        <f t="shared" si="245"/>
        <v>0</v>
      </c>
      <c r="VI136" s="378">
        <f t="shared" si="245"/>
        <v>0</v>
      </c>
      <c r="VJ136" s="378">
        <f t="shared" si="245"/>
        <v>0</v>
      </c>
      <c r="VK136" s="378">
        <f t="shared" si="245"/>
        <v>0</v>
      </c>
      <c r="VL136" s="378">
        <f t="shared" si="245"/>
        <v>0</v>
      </c>
      <c r="VM136" s="378">
        <f t="shared" si="245"/>
        <v>0</v>
      </c>
      <c r="VN136" s="378">
        <f t="shared" si="245"/>
        <v>0</v>
      </c>
      <c r="VO136" s="378">
        <f t="shared" si="245"/>
        <v>0</v>
      </c>
      <c r="VP136" s="378">
        <f t="shared" si="245"/>
        <v>0</v>
      </c>
      <c r="VQ136" s="378">
        <f t="shared" si="245"/>
        <v>0</v>
      </c>
      <c r="VR136" s="378">
        <f t="shared" si="245"/>
        <v>0</v>
      </c>
      <c r="VS136" s="378">
        <f t="shared" si="245"/>
        <v>0</v>
      </c>
      <c r="VT136" s="378">
        <f t="shared" si="245"/>
        <v>0</v>
      </c>
      <c r="VU136" s="378">
        <f t="shared" si="245"/>
        <v>0</v>
      </c>
      <c r="VV136" s="378">
        <f t="shared" si="245"/>
        <v>0</v>
      </c>
      <c r="VW136" s="378">
        <f t="shared" si="245"/>
        <v>0</v>
      </c>
      <c r="VX136" s="378">
        <f t="shared" si="245"/>
        <v>0</v>
      </c>
      <c r="VY136" s="378">
        <f t="shared" si="245"/>
        <v>0</v>
      </c>
      <c r="VZ136" s="378">
        <f t="shared" si="245"/>
        <v>0</v>
      </c>
      <c r="WA136" s="378">
        <f t="shared" si="245"/>
        <v>0</v>
      </c>
      <c r="WB136" s="378">
        <f t="shared" si="245"/>
        <v>0</v>
      </c>
      <c r="WC136" s="378">
        <f t="shared" si="245"/>
        <v>0</v>
      </c>
      <c r="WD136" s="378">
        <f t="shared" si="245"/>
        <v>0</v>
      </c>
      <c r="WE136" s="378">
        <f t="shared" si="245"/>
        <v>0</v>
      </c>
      <c r="WF136" s="378">
        <f t="shared" si="245"/>
        <v>0</v>
      </c>
      <c r="WG136" s="378">
        <f t="shared" si="245"/>
        <v>0</v>
      </c>
      <c r="WH136" s="378">
        <f t="shared" si="245"/>
        <v>0</v>
      </c>
      <c r="WI136" s="378">
        <f t="shared" si="245"/>
        <v>0</v>
      </c>
    </row>
    <row r="137" spans="1:607">
      <c r="A137" s="348"/>
      <c r="B137" s="360" t="s">
        <v>869</v>
      </c>
      <c r="C137" s="348"/>
      <c r="D137" s="348"/>
      <c r="E137" s="348"/>
      <c r="F137" s="348"/>
      <c r="G137" s="361" t="str">
        <f t="shared" si="220"/>
        <v/>
      </c>
      <c r="H137" s="361" t="str">
        <f t="shared" si="221"/>
        <v/>
      </c>
      <c r="I137" s="397"/>
      <c r="J137" s="348"/>
      <c r="K137" s="348"/>
      <c r="L137" s="348"/>
      <c r="M137" s="348"/>
      <c r="N137" s="400"/>
      <c r="O137" s="400"/>
      <c r="P137" s="400"/>
      <c r="Q137" s="400"/>
      <c r="R137" s="400"/>
      <c r="S137" s="400"/>
      <c r="T137" s="400"/>
      <c r="U137" s="400"/>
      <c r="V137" s="400"/>
      <c r="W137" s="400"/>
      <c r="X137" s="400"/>
      <c r="Y137" s="400"/>
      <c r="Z137" s="400"/>
      <c r="AA137" s="400"/>
      <c r="AB137" s="400"/>
      <c r="AC137" s="400"/>
      <c r="AD137" s="400"/>
      <c r="AE137" s="400"/>
      <c r="AF137" s="400"/>
      <c r="AG137" s="400"/>
      <c r="AH137" s="400"/>
      <c r="AI137" s="400"/>
      <c r="AJ137" s="400"/>
      <c r="AK137" s="400"/>
      <c r="AL137" s="400"/>
      <c r="AM137" s="400"/>
      <c r="AN137" s="400"/>
      <c r="AO137" s="400"/>
      <c r="AP137" s="400"/>
      <c r="AQ137" s="400"/>
      <c r="AR137" s="400"/>
      <c r="AS137" s="400"/>
      <c r="AT137" s="400"/>
      <c r="AU137" s="400"/>
      <c r="AV137" s="400"/>
      <c r="AW137" s="400"/>
      <c r="AX137" s="400"/>
      <c r="AY137" s="400"/>
      <c r="AZ137" s="400"/>
      <c r="BA137" s="400"/>
      <c r="BB137" s="400"/>
      <c r="BC137" s="400"/>
      <c r="BD137" s="400"/>
      <c r="BE137" s="400"/>
      <c r="BF137" s="400"/>
      <c r="BG137" s="400"/>
      <c r="BH137" s="400"/>
      <c r="BI137" s="400"/>
      <c r="BJ137" s="400"/>
      <c r="BK137" s="400"/>
      <c r="BL137" s="400"/>
      <c r="BM137" s="400"/>
      <c r="BN137" s="400"/>
      <c r="BO137" s="400"/>
      <c r="BP137" s="400"/>
      <c r="BQ137" s="400"/>
      <c r="BR137" s="400"/>
      <c r="BS137" s="400"/>
      <c r="BT137" s="400"/>
      <c r="BU137" s="400"/>
      <c r="BV137" s="400"/>
      <c r="BW137" s="400"/>
      <c r="BX137" s="400"/>
      <c r="BY137" s="400"/>
      <c r="BZ137" s="400"/>
      <c r="CA137" s="400"/>
      <c r="CB137" s="400"/>
      <c r="CC137" s="400"/>
      <c r="CD137" s="400"/>
      <c r="CE137" s="400"/>
      <c r="CF137" s="400"/>
      <c r="CG137" s="400"/>
      <c r="CH137" s="400"/>
      <c r="CI137" s="400"/>
      <c r="CJ137" s="400"/>
      <c r="CK137" s="400"/>
      <c r="CL137" s="400"/>
      <c r="CM137" s="400"/>
      <c r="CN137" s="400"/>
      <c r="CO137" s="400"/>
      <c r="CP137" s="400"/>
      <c r="CQ137" s="400"/>
      <c r="CR137" s="400"/>
      <c r="CS137" s="400"/>
      <c r="CT137" s="400"/>
      <c r="CU137" s="400"/>
      <c r="CV137" s="400"/>
      <c r="CW137" s="400"/>
      <c r="CX137" s="400"/>
      <c r="CY137" s="400"/>
      <c r="CZ137" s="362"/>
      <c r="DA137" s="900"/>
      <c r="DB137" s="899" t="s">
        <v>1301</v>
      </c>
      <c r="DC137" s="899"/>
      <c r="DD137" s="378">
        <f>ROUND((MAX(DD26:DD28)-MIN(DD26:DD28)),10)</f>
        <v>0</v>
      </c>
      <c r="DE137" s="378">
        <f t="shared" ref="DE137:FP137" si="246">ROUND((MAX(DE26:DE28)-MIN(DE26:DE28)),10)</f>
        <v>0</v>
      </c>
      <c r="DF137" s="378">
        <f t="shared" si="246"/>
        <v>0</v>
      </c>
      <c r="DG137" s="378">
        <f t="shared" si="246"/>
        <v>0</v>
      </c>
      <c r="DH137" s="378">
        <f t="shared" si="246"/>
        <v>0</v>
      </c>
      <c r="DI137" s="378">
        <f t="shared" si="246"/>
        <v>0</v>
      </c>
      <c r="DJ137" s="378">
        <f t="shared" si="246"/>
        <v>0</v>
      </c>
      <c r="DK137" s="378">
        <f t="shared" si="246"/>
        <v>0</v>
      </c>
      <c r="DL137" s="378">
        <f t="shared" si="246"/>
        <v>0</v>
      </c>
      <c r="DM137" s="378">
        <f t="shared" si="246"/>
        <v>0</v>
      </c>
      <c r="DN137" s="378">
        <f t="shared" si="246"/>
        <v>0</v>
      </c>
      <c r="DO137" s="378">
        <f t="shared" si="246"/>
        <v>0</v>
      </c>
      <c r="DP137" s="378">
        <f t="shared" si="246"/>
        <v>0</v>
      </c>
      <c r="DQ137" s="378">
        <f t="shared" si="246"/>
        <v>0</v>
      </c>
      <c r="DR137" s="378">
        <f t="shared" si="246"/>
        <v>0</v>
      </c>
      <c r="DS137" s="378">
        <f t="shared" si="246"/>
        <v>0</v>
      </c>
      <c r="DT137" s="378">
        <f t="shared" si="246"/>
        <v>0</v>
      </c>
      <c r="DU137" s="378">
        <f t="shared" si="246"/>
        <v>0</v>
      </c>
      <c r="DV137" s="378">
        <f t="shared" si="246"/>
        <v>0</v>
      </c>
      <c r="DW137" s="378">
        <f t="shared" si="246"/>
        <v>0</v>
      </c>
      <c r="DX137" s="378">
        <f t="shared" si="246"/>
        <v>0</v>
      </c>
      <c r="DY137" s="378">
        <f t="shared" si="246"/>
        <v>0</v>
      </c>
      <c r="DZ137" s="378">
        <f t="shared" si="246"/>
        <v>0</v>
      </c>
      <c r="EA137" s="378">
        <f t="shared" si="246"/>
        <v>0</v>
      </c>
      <c r="EB137" s="378">
        <f t="shared" si="246"/>
        <v>0</v>
      </c>
      <c r="EC137" s="378">
        <f t="shared" si="246"/>
        <v>0</v>
      </c>
      <c r="ED137" s="378">
        <f t="shared" si="246"/>
        <v>0</v>
      </c>
      <c r="EE137" s="378">
        <f t="shared" si="246"/>
        <v>0</v>
      </c>
      <c r="EF137" s="378">
        <f t="shared" si="246"/>
        <v>0</v>
      </c>
      <c r="EG137" s="378">
        <f t="shared" si="246"/>
        <v>0</v>
      </c>
      <c r="EH137" s="378">
        <f t="shared" si="246"/>
        <v>0</v>
      </c>
      <c r="EI137" s="378">
        <f t="shared" si="246"/>
        <v>0</v>
      </c>
      <c r="EJ137" s="378">
        <f t="shared" si="246"/>
        <v>0</v>
      </c>
      <c r="EK137" s="378">
        <f t="shared" si="246"/>
        <v>0</v>
      </c>
      <c r="EL137" s="378">
        <f t="shared" si="246"/>
        <v>0</v>
      </c>
      <c r="EM137" s="378">
        <f t="shared" si="246"/>
        <v>0</v>
      </c>
      <c r="EN137" s="378">
        <f t="shared" si="246"/>
        <v>0</v>
      </c>
      <c r="EO137" s="378">
        <f t="shared" si="246"/>
        <v>0</v>
      </c>
      <c r="EP137" s="378">
        <f t="shared" si="246"/>
        <v>0</v>
      </c>
      <c r="EQ137" s="378">
        <f t="shared" si="246"/>
        <v>0</v>
      </c>
      <c r="ER137" s="378">
        <f t="shared" si="246"/>
        <v>0</v>
      </c>
      <c r="ES137" s="378">
        <f t="shared" si="246"/>
        <v>0</v>
      </c>
      <c r="ET137" s="378">
        <f t="shared" si="246"/>
        <v>0</v>
      </c>
      <c r="EU137" s="378">
        <f t="shared" si="246"/>
        <v>0</v>
      </c>
      <c r="EV137" s="378">
        <f t="shared" si="246"/>
        <v>0</v>
      </c>
      <c r="EW137" s="378">
        <f t="shared" si="246"/>
        <v>0</v>
      </c>
      <c r="EX137" s="378">
        <f t="shared" si="246"/>
        <v>0</v>
      </c>
      <c r="EY137" s="378">
        <f t="shared" si="246"/>
        <v>0</v>
      </c>
      <c r="EZ137" s="378">
        <f t="shared" si="246"/>
        <v>0</v>
      </c>
      <c r="FA137" s="378">
        <f t="shared" si="246"/>
        <v>0</v>
      </c>
      <c r="FB137" s="378">
        <f t="shared" si="246"/>
        <v>0</v>
      </c>
      <c r="FC137" s="378">
        <f t="shared" si="246"/>
        <v>0</v>
      </c>
      <c r="FD137" s="378">
        <f t="shared" si="246"/>
        <v>0</v>
      </c>
      <c r="FE137" s="378">
        <f t="shared" si="246"/>
        <v>0</v>
      </c>
      <c r="FF137" s="378">
        <f t="shared" si="246"/>
        <v>0</v>
      </c>
      <c r="FG137" s="378">
        <f t="shared" si="246"/>
        <v>0</v>
      </c>
      <c r="FH137" s="378">
        <f t="shared" si="246"/>
        <v>0</v>
      </c>
      <c r="FI137" s="378">
        <f t="shared" si="246"/>
        <v>0</v>
      </c>
      <c r="FJ137" s="378">
        <f t="shared" si="246"/>
        <v>0</v>
      </c>
      <c r="FK137" s="378">
        <f t="shared" si="246"/>
        <v>0</v>
      </c>
      <c r="FL137" s="378">
        <f t="shared" si="246"/>
        <v>0</v>
      </c>
      <c r="FM137" s="378">
        <f t="shared" si="246"/>
        <v>0</v>
      </c>
      <c r="FN137" s="378">
        <f t="shared" si="246"/>
        <v>0</v>
      </c>
      <c r="FO137" s="378">
        <f t="shared" si="246"/>
        <v>0</v>
      </c>
      <c r="FP137" s="378">
        <f t="shared" si="246"/>
        <v>0</v>
      </c>
      <c r="FQ137" s="378">
        <f t="shared" ref="FQ137:IB137" si="247">ROUND((MAX(FQ26:FQ28)-MIN(FQ26:FQ28)),10)</f>
        <v>0</v>
      </c>
      <c r="FR137" s="378">
        <f t="shared" si="247"/>
        <v>0</v>
      </c>
      <c r="FS137" s="378">
        <f t="shared" si="247"/>
        <v>0</v>
      </c>
      <c r="FT137" s="378">
        <f t="shared" si="247"/>
        <v>0</v>
      </c>
      <c r="FU137" s="378">
        <f t="shared" si="247"/>
        <v>0</v>
      </c>
      <c r="FV137" s="378">
        <f t="shared" si="247"/>
        <v>0</v>
      </c>
      <c r="FW137" s="378">
        <f t="shared" si="247"/>
        <v>0</v>
      </c>
      <c r="FX137" s="378">
        <f t="shared" si="247"/>
        <v>0</v>
      </c>
      <c r="FY137" s="378">
        <f t="shared" si="247"/>
        <v>0</v>
      </c>
      <c r="FZ137" s="378">
        <f t="shared" si="247"/>
        <v>0</v>
      </c>
      <c r="GA137" s="378">
        <f t="shared" si="247"/>
        <v>0</v>
      </c>
      <c r="GB137" s="378">
        <f t="shared" si="247"/>
        <v>0</v>
      </c>
      <c r="GC137" s="378">
        <f t="shared" si="247"/>
        <v>0</v>
      </c>
      <c r="GD137" s="378">
        <f t="shared" si="247"/>
        <v>0</v>
      </c>
      <c r="GE137" s="378">
        <f t="shared" si="247"/>
        <v>0</v>
      </c>
      <c r="GF137" s="378">
        <f t="shared" si="247"/>
        <v>0</v>
      </c>
      <c r="GG137" s="378">
        <f t="shared" si="247"/>
        <v>0</v>
      </c>
      <c r="GH137" s="378">
        <f t="shared" si="247"/>
        <v>0</v>
      </c>
      <c r="GI137" s="378">
        <f t="shared" si="247"/>
        <v>0</v>
      </c>
      <c r="GJ137" s="378">
        <f t="shared" si="247"/>
        <v>0</v>
      </c>
      <c r="GK137" s="378">
        <f t="shared" si="247"/>
        <v>0</v>
      </c>
      <c r="GL137" s="378">
        <f t="shared" si="247"/>
        <v>0</v>
      </c>
      <c r="GM137" s="378">
        <f t="shared" si="247"/>
        <v>0</v>
      </c>
      <c r="GN137" s="378">
        <f t="shared" si="247"/>
        <v>0</v>
      </c>
      <c r="GO137" s="378">
        <f t="shared" si="247"/>
        <v>0</v>
      </c>
      <c r="GP137" s="378">
        <f t="shared" si="247"/>
        <v>0</v>
      </c>
      <c r="GQ137" s="378">
        <f t="shared" si="247"/>
        <v>0</v>
      </c>
      <c r="GR137" s="378">
        <f t="shared" si="247"/>
        <v>0</v>
      </c>
      <c r="GS137" s="378">
        <f t="shared" si="247"/>
        <v>0</v>
      </c>
      <c r="GT137" s="378">
        <f t="shared" si="247"/>
        <v>0</v>
      </c>
      <c r="GU137" s="378">
        <f t="shared" si="247"/>
        <v>0</v>
      </c>
      <c r="GV137" s="378">
        <f t="shared" si="247"/>
        <v>0</v>
      </c>
      <c r="GW137" s="378">
        <f t="shared" si="247"/>
        <v>0</v>
      </c>
      <c r="GX137" s="378">
        <f t="shared" si="247"/>
        <v>0</v>
      </c>
      <c r="GY137" s="378">
        <f t="shared" si="247"/>
        <v>0</v>
      </c>
      <c r="GZ137" s="378">
        <f t="shared" si="247"/>
        <v>0</v>
      </c>
      <c r="HA137" s="378">
        <f t="shared" si="247"/>
        <v>0</v>
      </c>
      <c r="HB137" s="378">
        <f t="shared" si="247"/>
        <v>0</v>
      </c>
      <c r="HC137" s="378">
        <f t="shared" si="247"/>
        <v>0</v>
      </c>
      <c r="HD137" s="378">
        <f t="shared" si="247"/>
        <v>0</v>
      </c>
      <c r="HE137" s="378">
        <f t="shared" si="247"/>
        <v>0</v>
      </c>
      <c r="HF137" s="378">
        <f t="shared" si="247"/>
        <v>0</v>
      </c>
      <c r="HG137" s="378">
        <f t="shared" si="247"/>
        <v>0</v>
      </c>
      <c r="HH137" s="378">
        <f t="shared" si="247"/>
        <v>0</v>
      </c>
      <c r="HI137" s="378">
        <f t="shared" si="247"/>
        <v>0</v>
      </c>
      <c r="HJ137" s="378">
        <f t="shared" si="247"/>
        <v>0</v>
      </c>
      <c r="HK137" s="378">
        <f t="shared" si="247"/>
        <v>0</v>
      </c>
      <c r="HL137" s="378">
        <f t="shared" si="247"/>
        <v>0</v>
      </c>
      <c r="HM137" s="378">
        <f t="shared" si="247"/>
        <v>0</v>
      </c>
      <c r="HN137" s="378">
        <f t="shared" si="247"/>
        <v>0</v>
      </c>
      <c r="HO137" s="378">
        <f t="shared" si="247"/>
        <v>0</v>
      </c>
      <c r="HP137" s="378">
        <f t="shared" si="247"/>
        <v>0</v>
      </c>
      <c r="HQ137" s="378">
        <f t="shared" si="247"/>
        <v>0</v>
      </c>
      <c r="HR137" s="378">
        <f t="shared" si="247"/>
        <v>0</v>
      </c>
      <c r="HS137" s="378">
        <f t="shared" si="247"/>
        <v>0</v>
      </c>
      <c r="HT137" s="378">
        <f t="shared" si="247"/>
        <v>0</v>
      </c>
      <c r="HU137" s="378">
        <f t="shared" si="247"/>
        <v>0</v>
      </c>
      <c r="HV137" s="378">
        <f t="shared" si="247"/>
        <v>0</v>
      </c>
      <c r="HW137" s="378">
        <f t="shared" si="247"/>
        <v>0</v>
      </c>
      <c r="HX137" s="378">
        <f t="shared" si="247"/>
        <v>0</v>
      </c>
      <c r="HY137" s="378">
        <f t="shared" si="247"/>
        <v>0</v>
      </c>
      <c r="HZ137" s="378">
        <f t="shared" si="247"/>
        <v>0</v>
      </c>
      <c r="IA137" s="378">
        <f t="shared" si="247"/>
        <v>0</v>
      </c>
      <c r="IB137" s="378">
        <f t="shared" si="247"/>
        <v>0</v>
      </c>
      <c r="IC137" s="378">
        <f t="shared" ref="IC137:KN137" si="248">ROUND((MAX(IC26:IC28)-MIN(IC26:IC28)),10)</f>
        <v>0</v>
      </c>
      <c r="ID137" s="378">
        <f t="shared" si="248"/>
        <v>0</v>
      </c>
      <c r="IE137" s="378">
        <f t="shared" si="248"/>
        <v>0</v>
      </c>
      <c r="IF137" s="378">
        <f t="shared" si="248"/>
        <v>0</v>
      </c>
      <c r="IG137" s="378">
        <f t="shared" si="248"/>
        <v>0</v>
      </c>
      <c r="IH137" s="378">
        <f t="shared" si="248"/>
        <v>0</v>
      </c>
      <c r="II137" s="378">
        <f t="shared" si="248"/>
        <v>0</v>
      </c>
      <c r="IJ137" s="378">
        <f t="shared" si="248"/>
        <v>0</v>
      </c>
      <c r="IK137" s="378">
        <f t="shared" si="248"/>
        <v>0</v>
      </c>
      <c r="IL137" s="378">
        <f t="shared" si="248"/>
        <v>0</v>
      </c>
      <c r="IM137" s="378">
        <f t="shared" si="248"/>
        <v>0</v>
      </c>
      <c r="IN137" s="378">
        <f t="shared" si="248"/>
        <v>0</v>
      </c>
      <c r="IO137" s="378">
        <f t="shared" si="248"/>
        <v>0</v>
      </c>
      <c r="IP137" s="378">
        <f t="shared" si="248"/>
        <v>0</v>
      </c>
      <c r="IQ137" s="378">
        <f t="shared" si="248"/>
        <v>0</v>
      </c>
      <c r="IR137" s="378">
        <f t="shared" si="248"/>
        <v>0</v>
      </c>
      <c r="IS137" s="378">
        <f t="shared" si="248"/>
        <v>0</v>
      </c>
      <c r="IT137" s="378">
        <f t="shared" si="248"/>
        <v>0</v>
      </c>
      <c r="IU137" s="378">
        <f t="shared" si="248"/>
        <v>0</v>
      </c>
      <c r="IV137" s="378">
        <f t="shared" si="248"/>
        <v>0</v>
      </c>
      <c r="IW137" s="378">
        <f t="shared" si="248"/>
        <v>0</v>
      </c>
      <c r="IX137" s="378">
        <f t="shared" si="248"/>
        <v>0</v>
      </c>
      <c r="IY137" s="378">
        <f t="shared" si="248"/>
        <v>0</v>
      </c>
      <c r="IZ137" s="378">
        <f t="shared" si="248"/>
        <v>0</v>
      </c>
      <c r="JA137" s="378">
        <f t="shared" si="248"/>
        <v>0</v>
      </c>
      <c r="JB137" s="378">
        <f t="shared" si="248"/>
        <v>0</v>
      </c>
      <c r="JC137" s="378">
        <f t="shared" si="248"/>
        <v>0</v>
      </c>
      <c r="JD137" s="378">
        <f t="shared" si="248"/>
        <v>0</v>
      </c>
      <c r="JE137" s="378">
        <f t="shared" si="248"/>
        <v>0</v>
      </c>
      <c r="JF137" s="378">
        <f t="shared" si="248"/>
        <v>0</v>
      </c>
      <c r="JG137" s="378">
        <f t="shared" si="248"/>
        <v>0</v>
      </c>
      <c r="JH137" s="378">
        <f t="shared" si="248"/>
        <v>0</v>
      </c>
      <c r="JI137" s="378">
        <f t="shared" si="248"/>
        <v>0</v>
      </c>
      <c r="JJ137" s="378">
        <f t="shared" si="248"/>
        <v>0</v>
      </c>
      <c r="JK137" s="378">
        <f t="shared" si="248"/>
        <v>0</v>
      </c>
      <c r="JL137" s="378">
        <f t="shared" si="248"/>
        <v>0</v>
      </c>
      <c r="JM137" s="378">
        <f t="shared" si="248"/>
        <v>0</v>
      </c>
      <c r="JN137" s="378">
        <f t="shared" si="248"/>
        <v>0</v>
      </c>
      <c r="JO137" s="378">
        <f t="shared" si="248"/>
        <v>0</v>
      </c>
      <c r="JP137" s="378">
        <f t="shared" si="248"/>
        <v>0</v>
      </c>
      <c r="JQ137" s="378">
        <f t="shared" si="248"/>
        <v>0</v>
      </c>
      <c r="JR137" s="378">
        <f t="shared" si="248"/>
        <v>0</v>
      </c>
      <c r="JS137" s="378">
        <f t="shared" si="248"/>
        <v>0</v>
      </c>
      <c r="JT137" s="378">
        <f t="shared" si="248"/>
        <v>0</v>
      </c>
      <c r="JU137" s="378">
        <f t="shared" si="248"/>
        <v>0</v>
      </c>
      <c r="JV137" s="378">
        <f t="shared" si="248"/>
        <v>0</v>
      </c>
      <c r="JW137" s="378">
        <f t="shared" si="248"/>
        <v>0</v>
      </c>
      <c r="JX137" s="378">
        <f t="shared" si="248"/>
        <v>0</v>
      </c>
      <c r="JY137" s="378">
        <f t="shared" si="248"/>
        <v>0</v>
      </c>
      <c r="JZ137" s="378">
        <f t="shared" si="248"/>
        <v>0</v>
      </c>
      <c r="KA137" s="378">
        <f t="shared" si="248"/>
        <v>0</v>
      </c>
      <c r="KB137" s="378">
        <f t="shared" si="248"/>
        <v>0</v>
      </c>
      <c r="KC137" s="378">
        <f t="shared" si="248"/>
        <v>0</v>
      </c>
      <c r="KD137" s="378">
        <f t="shared" si="248"/>
        <v>0</v>
      </c>
      <c r="KE137" s="378">
        <f t="shared" si="248"/>
        <v>0</v>
      </c>
      <c r="KF137" s="378">
        <f t="shared" si="248"/>
        <v>0</v>
      </c>
      <c r="KG137" s="378">
        <f t="shared" si="248"/>
        <v>0</v>
      </c>
      <c r="KH137" s="378">
        <f t="shared" si="248"/>
        <v>0</v>
      </c>
      <c r="KI137" s="378">
        <f t="shared" si="248"/>
        <v>0</v>
      </c>
      <c r="KJ137" s="378">
        <f t="shared" si="248"/>
        <v>0</v>
      </c>
      <c r="KK137" s="378">
        <f t="shared" si="248"/>
        <v>0</v>
      </c>
      <c r="KL137" s="378">
        <f t="shared" si="248"/>
        <v>0</v>
      </c>
      <c r="KM137" s="378">
        <f t="shared" si="248"/>
        <v>0</v>
      </c>
      <c r="KN137" s="378">
        <f t="shared" si="248"/>
        <v>0</v>
      </c>
      <c r="KO137" s="378">
        <f t="shared" ref="KO137:MZ137" si="249">ROUND((MAX(KO26:KO28)-MIN(KO26:KO28)),10)</f>
        <v>0</v>
      </c>
      <c r="KP137" s="378">
        <f t="shared" si="249"/>
        <v>0</v>
      </c>
      <c r="KQ137" s="378">
        <f t="shared" si="249"/>
        <v>0</v>
      </c>
      <c r="KR137" s="378">
        <f t="shared" si="249"/>
        <v>0</v>
      </c>
      <c r="KS137" s="378">
        <f t="shared" si="249"/>
        <v>0</v>
      </c>
      <c r="KT137" s="378">
        <f t="shared" si="249"/>
        <v>0</v>
      </c>
      <c r="KU137" s="378">
        <f t="shared" si="249"/>
        <v>0</v>
      </c>
      <c r="KV137" s="378">
        <f t="shared" si="249"/>
        <v>0</v>
      </c>
      <c r="KW137" s="378">
        <f t="shared" si="249"/>
        <v>0</v>
      </c>
      <c r="KX137" s="378">
        <f t="shared" si="249"/>
        <v>0</v>
      </c>
      <c r="KY137" s="378">
        <f t="shared" si="249"/>
        <v>0</v>
      </c>
      <c r="KZ137" s="378">
        <f t="shared" si="249"/>
        <v>0</v>
      </c>
      <c r="LA137" s="378">
        <f t="shared" si="249"/>
        <v>0</v>
      </c>
      <c r="LB137" s="378">
        <f t="shared" si="249"/>
        <v>0</v>
      </c>
      <c r="LC137" s="378">
        <f t="shared" si="249"/>
        <v>0</v>
      </c>
      <c r="LD137" s="378">
        <f t="shared" si="249"/>
        <v>0</v>
      </c>
      <c r="LE137" s="378">
        <f t="shared" si="249"/>
        <v>0</v>
      </c>
      <c r="LF137" s="378">
        <f t="shared" si="249"/>
        <v>0</v>
      </c>
      <c r="LG137" s="378">
        <f t="shared" si="249"/>
        <v>0</v>
      </c>
      <c r="LH137" s="378">
        <f t="shared" si="249"/>
        <v>0</v>
      </c>
      <c r="LI137" s="378">
        <f t="shared" si="249"/>
        <v>0</v>
      </c>
      <c r="LJ137" s="378">
        <f t="shared" si="249"/>
        <v>0</v>
      </c>
      <c r="LK137" s="378">
        <f t="shared" si="249"/>
        <v>0</v>
      </c>
      <c r="LL137" s="378">
        <f t="shared" si="249"/>
        <v>0</v>
      </c>
      <c r="LM137" s="378">
        <f t="shared" si="249"/>
        <v>0</v>
      </c>
      <c r="LN137" s="378">
        <f t="shared" si="249"/>
        <v>0</v>
      </c>
      <c r="LO137" s="378">
        <f t="shared" si="249"/>
        <v>0</v>
      </c>
      <c r="LP137" s="378">
        <f t="shared" si="249"/>
        <v>0</v>
      </c>
      <c r="LQ137" s="378">
        <f t="shared" si="249"/>
        <v>0</v>
      </c>
      <c r="LR137" s="378">
        <f t="shared" si="249"/>
        <v>0</v>
      </c>
      <c r="LS137" s="378">
        <f t="shared" si="249"/>
        <v>0</v>
      </c>
      <c r="LT137" s="378">
        <f t="shared" si="249"/>
        <v>0</v>
      </c>
      <c r="LU137" s="378">
        <f t="shared" si="249"/>
        <v>0</v>
      </c>
      <c r="LV137" s="378">
        <f t="shared" si="249"/>
        <v>0</v>
      </c>
      <c r="LW137" s="378">
        <f t="shared" si="249"/>
        <v>0</v>
      </c>
      <c r="LX137" s="378">
        <f t="shared" si="249"/>
        <v>0</v>
      </c>
      <c r="LY137" s="378">
        <f t="shared" si="249"/>
        <v>0</v>
      </c>
      <c r="LZ137" s="378">
        <f t="shared" si="249"/>
        <v>0</v>
      </c>
      <c r="MA137" s="378">
        <f t="shared" si="249"/>
        <v>0</v>
      </c>
      <c r="MB137" s="378">
        <f t="shared" si="249"/>
        <v>0</v>
      </c>
      <c r="MC137" s="378">
        <f t="shared" si="249"/>
        <v>0</v>
      </c>
      <c r="MD137" s="378">
        <f t="shared" si="249"/>
        <v>0</v>
      </c>
      <c r="ME137" s="378">
        <f t="shared" si="249"/>
        <v>0</v>
      </c>
      <c r="MF137" s="378">
        <f t="shared" si="249"/>
        <v>0</v>
      </c>
      <c r="MG137" s="378">
        <f t="shared" si="249"/>
        <v>0</v>
      </c>
      <c r="MH137" s="378">
        <f t="shared" si="249"/>
        <v>0</v>
      </c>
      <c r="MI137" s="378">
        <f t="shared" si="249"/>
        <v>0</v>
      </c>
      <c r="MJ137" s="378">
        <f t="shared" si="249"/>
        <v>0</v>
      </c>
      <c r="MK137" s="378">
        <f t="shared" si="249"/>
        <v>0</v>
      </c>
      <c r="ML137" s="378">
        <f t="shared" si="249"/>
        <v>0</v>
      </c>
      <c r="MM137" s="378">
        <f t="shared" si="249"/>
        <v>0</v>
      </c>
      <c r="MN137" s="378">
        <f t="shared" si="249"/>
        <v>0</v>
      </c>
      <c r="MO137" s="378">
        <f t="shared" si="249"/>
        <v>0</v>
      </c>
      <c r="MP137" s="378">
        <f t="shared" si="249"/>
        <v>0</v>
      </c>
      <c r="MQ137" s="378">
        <f t="shared" si="249"/>
        <v>0</v>
      </c>
      <c r="MR137" s="378">
        <f t="shared" si="249"/>
        <v>0</v>
      </c>
      <c r="MS137" s="378">
        <f t="shared" si="249"/>
        <v>0</v>
      </c>
      <c r="MT137" s="378">
        <f t="shared" si="249"/>
        <v>0</v>
      </c>
      <c r="MU137" s="378">
        <f t="shared" si="249"/>
        <v>0</v>
      </c>
      <c r="MV137" s="378">
        <f t="shared" si="249"/>
        <v>0</v>
      </c>
      <c r="MW137" s="378">
        <f t="shared" si="249"/>
        <v>0</v>
      </c>
      <c r="MX137" s="378">
        <f t="shared" si="249"/>
        <v>0</v>
      </c>
      <c r="MY137" s="378">
        <f t="shared" si="249"/>
        <v>0</v>
      </c>
      <c r="MZ137" s="378">
        <f t="shared" si="249"/>
        <v>0</v>
      </c>
      <c r="NA137" s="378">
        <f t="shared" ref="NA137:PL137" si="250">ROUND((MAX(NA26:NA28)-MIN(NA26:NA28)),10)</f>
        <v>0</v>
      </c>
      <c r="NB137" s="378">
        <f t="shared" si="250"/>
        <v>0</v>
      </c>
      <c r="NC137" s="378">
        <f t="shared" si="250"/>
        <v>0</v>
      </c>
      <c r="ND137" s="378">
        <f t="shared" si="250"/>
        <v>0</v>
      </c>
      <c r="NE137" s="378">
        <f t="shared" si="250"/>
        <v>0</v>
      </c>
      <c r="NF137" s="378">
        <f t="shared" si="250"/>
        <v>0</v>
      </c>
      <c r="NG137" s="378">
        <f t="shared" si="250"/>
        <v>0</v>
      </c>
      <c r="NH137" s="378">
        <f t="shared" si="250"/>
        <v>0</v>
      </c>
      <c r="NI137" s="378">
        <f t="shared" si="250"/>
        <v>0</v>
      </c>
      <c r="NJ137" s="378">
        <f t="shared" si="250"/>
        <v>0</v>
      </c>
      <c r="NK137" s="378">
        <f t="shared" si="250"/>
        <v>0</v>
      </c>
      <c r="NL137" s="378">
        <f t="shared" si="250"/>
        <v>0</v>
      </c>
      <c r="NM137" s="378">
        <f t="shared" si="250"/>
        <v>0</v>
      </c>
      <c r="NN137" s="378">
        <f t="shared" si="250"/>
        <v>0</v>
      </c>
      <c r="NO137" s="378">
        <f t="shared" si="250"/>
        <v>0</v>
      </c>
      <c r="NP137" s="378">
        <f t="shared" si="250"/>
        <v>0</v>
      </c>
      <c r="NQ137" s="378">
        <f t="shared" si="250"/>
        <v>0</v>
      </c>
      <c r="NR137" s="378">
        <f t="shared" si="250"/>
        <v>0</v>
      </c>
      <c r="NS137" s="378">
        <f t="shared" si="250"/>
        <v>0</v>
      </c>
      <c r="NT137" s="378">
        <f t="shared" si="250"/>
        <v>0</v>
      </c>
      <c r="NU137" s="378">
        <f t="shared" si="250"/>
        <v>0</v>
      </c>
      <c r="NV137" s="378">
        <f t="shared" si="250"/>
        <v>0</v>
      </c>
      <c r="NW137" s="378">
        <f t="shared" si="250"/>
        <v>0</v>
      </c>
      <c r="NX137" s="378">
        <f t="shared" si="250"/>
        <v>0</v>
      </c>
      <c r="NY137" s="378">
        <f t="shared" si="250"/>
        <v>0</v>
      </c>
      <c r="NZ137" s="378">
        <f t="shared" si="250"/>
        <v>0</v>
      </c>
      <c r="OA137" s="378">
        <f t="shared" si="250"/>
        <v>0</v>
      </c>
      <c r="OB137" s="378">
        <f t="shared" si="250"/>
        <v>0</v>
      </c>
      <c r="OC137" s="378">
        <f t="shared" si="250"/>
        <v>0</v>
      </c>
      <c r="OD137" s="378">
        <f t="shared" si="250"/>
        <v>0</v>
      </c>
      <c r="OE137" s="378">
        <f t="shared" si="250"/>
        <v>0</v>
      </c>
      <c r="OF137" s="378">
        <f t="shared" si="250"/>
        <v>0</v>
      </c>
      <c r="OG137" s="378">
        <f t="shared" si="250"/>
        <v>0</v>
      </c>
      <c r="OH137" s="378">
        <f t="shared" si="250"/>
        <v>0</v>
      </c>
      <c r="OI137" s="378">
        <f t="shared" si="250"/>
        <v>0</v>
      </c>
      <c r="OJ137" s="378">
        <f t="shared" si="250"/>
        <v>0</v>
      </c>
      <c r="OK137" s="378">
        <f t="shared" si="250"/>
        <v>0</v>
      </c>
      <c r="OL137" s="378">
        <f t="shared" si="250"/>
        <v>0</v>
      </c>
      <c r="OM137" s="378">
        <f t="shared" si="250"/>
        <v>0</v>
      </c>
      <c r="ON137" s="378">
        <f t="shared" si="250"/>
        <v>0</v>
      </c>
      <c r="OO137" s="378">
        <f t="shared" si="250"/>
        <v>0</v>
      </c>
      <c r="OP137" s="378">
        <f t="shared" si="250"/>
        <v>0</v>
      </c>
      <c r="OQ137" s="378">
        <f t="shared" si="250"/>
        <v>0</v>
      </c>
      <c r="OR137" s="378">
        <f t="shared" si="250"/>
        <v>0</v>
      </c>
      <c r="OS137" s="378">
        <f t="shared" si="250"/>
        <v>0</v>
      </c>
      <c r="OT137" s="378">
        <f t="shared" si="250"/>
        <v>0</v>
      </c>
      <c r="OU137" s="378">
        <f t="shared" si="250"/>
        <v>0</v>
      </c>
      <c r="OV137" s="378">
        <f t="shared" si="250"/>
        <v>0</v>
      </c>
      <c r="OW137" s="378">
        <f t="shared" si="250"/>
        <v>0</v>
      </c>
      <c r="OX137" s="378">
        <f t="shared" si="250"/>
        <v>0</v>
      </c>
      <c r="OY137" s="378">
        <f t="shared" si="250"/>
        <v>0</v>
      </c>
      <c r="OZ137" s="378">
        <f t="shared" si="250"/>
        <v>0</v>
      </c>
      <c r="PA137" s="378">
        <f t="shared" si="250"/>
        <v>0</v>
      </c>
      <c r="PB137" s="378">
        <f t="shared" si="250"/>
        <v>0</v>
      </c>
      <c r="PC137" s="378">
        <f t="shared" si="250"/>
        <v>0</v>
      </c>
      <c r="PD137" s="378">
        <f t="shared" si="250"/>
        <v>0</v>
      </c>
      <c r="PE137" s="378">
        <f t="shared" si="250"/>
        <v>0</v>
      </c>
      <c r="PF137" s="378">
        <f t="shared" si="250"/>
        <v>0</v>
      </c>
      <c r="PG137" s="378">
        <f t="shared" si="250"/>
        <v>0</v>
      </c>
      <c r="PH137" s="378">
        <f t="shared" si="250"/>
        <v>0</v>
      </c>
      <c r="PI137" s="378">
        <f t="shared" si="250"/>
        <v>0</v>
      </c>
      <c r="PJ137" s="378">
        <f t="shared" si="250"/>
        <v>0</v>
      </c>
      <c r="PK137" s="378">
        <f t="shared" si="250"/>
        <v>0</v>
      </c>
      <c r="PL137" s="378">
        <f t="shared" si="250"/>
        <v>0</v>
      </c>
      <c r="PM137" s="378">
        <f t="shared" ref="PM137:RX137" si="251">ROUND((MAX(PM26:PM28)-MIN(PM26:PM28)),10)</f>
        <v>0</v>
      </c>
      <c r="PN137" s="378">
        <f t="shared" si="251"/>
        <v>0</v>
      </c>
      <c r="PO137" s="378">
        <f t="shared" si="251"/>
        <v>0</v>
      </c>
      <c r="PP137" s="378">
        <f t="shared" si="251"/>
        <v>0</v>
      </c>
      <c r="PQ137" s="378">
        <f t="shared" si="251"/>
        <v>0</v>
      </c>
      <c r="PR137" s="378">
        <f t="shared" si="251"/>
        <v>0</v>
      </c>
      <c r="PS137" s="378">
        <f t="shared" si="251"/>
        <v>0</v>
      </c>
      <c r="PT137" s="378">
        <f t="shared" si="251"/>
        <v>0</v>
      </c>
      <c r="PU137" s="378">
        <f t="shared" si="251"/>
        <v>0</v>
      </c>
      <c r="PV137" s="378">
        <f t="shared" si="251"/>
        <v>0</v>
      </c>
      <c r="PW137" s="378">
        <f t="shared" si="251"/>
        <v>0</v>
      </c>
      <c r="PX137" s="378">
        <f t="shared" si="251"/>
        <v>0</v>
      </c>
      <c r="PY137" s="378">
        <f t="shared" si="251"/>
        <v>0</v>
      </c>
      <c r="PZ137" s="378">
        <f t="shared" si="251"/>
        <v>0</v>
      </c>
      <c r="QA137" s="378">
        <f t="shared" si="251"/>
        <v>0</v>
      </c>
      <c r="QB137" s="378">
        <f t="shared" si="251"/>
        <v>0</v>
      </c>
      <c r="QC137" s="378">
        <f t="shared" si="251"/>
        <v>0</v>
      </c>
      <c r="QD137" s="378">
        <f t="shared" si="251"/>
        <v>0</v>
      </c>
      <c r="QE137" s="378">
        <f t="shared" si="251"/>
        <v>0</v>
      </c>
      <c r="QF137" s="378">
        <f t="shared" si="251"/>
        <v>0</v>
      </c>
      <c r="QG137" s="378">
        <f t="shared" si="251"/>
        <v>0</v>
      </c>
      <c r="QH137" s="378">
        <f t="shared" si="251"/>
        <v>0</v>
      </c>
      <c r="QI137" s="378">
        <f t="shared" si="251"/>
        <v>0</v>
      </c>
      <c r="QJ137" s="378">
        <f t="shared" si="251"/>
        <v>0</v>
      </c>
      <c r="QK137" s="378">
        <f t="shared" si="251"/>
        <v>0</v>
      </c>
      <c r="QL137" s="378">
        <f t="shared" si="251"/>
        <v>0</v>
      </c>
      <c r="QM137" s="378">
        <f t="shared" si="251"/>
        <v>0</v>
      </c>
      <c r="QN137" s="378">
        <f t="shared" si="251"/>
        <v>0</v>
      </c>
      <c r="QO137" s="378">
        <f t="shared" si="251"/>
        <v>0</v>
      </c>
      <c r="QP137" s="378">
        <f t="shared" si="251"/>
        <v>0</v>
      </c>
      <c r="QQ137" s="378">
        <f t="shared" si="251"/>
        <v>0</v>
      </c>
      <c r="QR137" s="378">
        <f t="shared" si="251"/>
        <v>0</v>
      </c>
      <c r="QS137" s="378">
        <f t="shared" si="251"/>
        <v>0</v>
      </c>
      <c r="QT137" s="378">
        <f t="shared" si="251"/>
        <v>0</v>
      </c>
      <c r="QU137" s="378">
        <f t="shared" si="251"/>
        <v>0</v>
      </c>
      <c r="QV137" s="378">
        <f t="shared" si="251"/>
        <v>0</v>
      </c>
      <c r="QW137" s="378">
        <f t="shared" si="251"/>
        <v>0</v>
      </c>
      <c r="QX137" s="378">
        <f t="shared" si="251"/>
        <v>0</v>
      </c>
      <c r="QY137" s="378">
        <f t="shared" si="251"/>
        <v>0</v>
      </c>
      <c r="QZ137" s="378">
        <f t="shared" si="251"/>
        <v>0</v>
      </c>
      <c r="RA137" s="378">
        <f t="shared" si="251"/>
        <v>0</v>
      </c>
      <c r="RB137" s="378">
        <f t="shared" si="251"/>
        <v>0</v>
      </c>
      <c r="RC137" s="378">
        <f t="shared" si="251"/>
        <v>0</v>
      </c>
      <c r="RD137" s="378">
        <f t="shared" si="251"/>
        <v>0</v>
      </c>
      <c r="RE137" s="378">
        <f t="shared" si="251"/>
        <v>0</v>
      </c>
      <c r="RF137" s="378">
        <f t="shared" si="251"/>
        <v>0</v>
      </c>
      <c r="RG137" s="378">
        <f t="shared" si="251"/>
        <v>0</v>
      </c>
      <c r="RH137" s="378">
        <f t="shared" si="251"/>
        <v>0</v>
      </c>
      <c r="RI137" s="378">
        <f t="shared" si="251"/>
        <v>0</v>
      </c>
      <c r="RJ137" s="378">
        <f t="shared" si="251"/>
        <v>0</v>
      </c>
      <c r="RK137" s="378">
        <f t="shared" si="251"/>
        <v>0</v>
      </c>
      <c r="RL137" s="378">
        <f t="shared" si="251"/>
        <v>0</v>
      </c>
      <c r="RM137" s="378">
        <f t="shared" si="251"/>
        <v>0</v>
      </c>
      <c r="RN137" s="378">
        <f t="shared" si="251"/>
        <v>0</v>
      </c>
      <c r="RO137" s="378">
        <f t="shared" si="251"/>
        <v>0</v>
      </c>
      <c r="RP137" s="378">
        <f t="shared" si="251"/>
        <v>0</v>
      </c>
      <c r="RQ137" s="378">
        <f t="shared" si="251"/>
        <v>0</v>
      </c>
      <c r="RR137" s="378">
        <f t="shared" si="251"/>
        <v>0</v>
      </c>
      <c r="RS137" s="378">
        <f t="shared" si="251"/>
        <v>0</v>
      </c>
      <c r="RT137" s="378">
        <f t="shared" si="251"/>
        <v>0</v>
      </c>
      <c r="RU137" s="378">
        <f t="shared" si="251"/>
        <v>0</v>
      </c>
      <c r="RV137" s="378">
        <f t="shared" si="251"/>
        <v>0</v>
      </c>
      <c r="RW137" s="378">
        <f t="shared" si="251"/>
        <v>0</v>
      </c>
      <c r="RX137" s="378">
        <f t="shared" si="251"/>
        <v>0</v>
      </c>
      <c r="RY137" s="378">
        <f t="shared" ref="RY137:UJ137" si="252">ROUND((MAX(RY26:RY28)-MIN(RY26:RY28)),10)</f>
        <v>0</v>
      </c>
      <c r="RZ137" s="378">
        <f t="shared" si="252"/>
        <v>0</v>
      </c>
      <c r="SA137" s="378">
        <f t="shared" si="252"/>
        <v>0</v>
      </c>
      <c r="SB137" s="378">
        <f t="shared" si="252"/>
        <v>0</v>
      </c>
      <c r="SC137" s="378">
        <f t="shared" si="252"/>
        <v>0</v>
      </c>
      <c r="SD137" s="378">
        <f t="shared" si="252"/>
        <v>0</v>
      </c>
      <c r="SE137" s="378">
        <f t="shared" si="252"/>
        <v>0</v>
      </c>
      <c r="SF137" s="378">
        <f t="shared" si="252"/>
        <v>0</v>
      </c>
      <c r="SG137" s="378">
        <f t="shared" si="252"/>
        <v>0</v>
      </c>
      <c r="SH137" s="378">
        <f t="shared" si="252"/>
        <v>0</v>
      </c>
      <c r="SI137" s="378">
        <f t="shared" si="252"/>
        <v>0</v>
      </c>
      <c r="SJ137" s="378">
        <f t="shared" si="252"/>
        <v>0</v>
      </c>
      <c r="SK137" s="378">
        <f t="shared" si="252"/>
        <v>0</v>
      </c>
      <c r="SL137" s="378">
        <f t="shared" si="252"/>
        <v>0</v>
      </c>
      <c r="SM137" s="378">
        <f t="shared" si="252"/>
        <v>0</v>
      </c>
      <c r="SN137" s="378">
        <f t="shared" si="252"/>
        <v>0</v>
      </c>
      <c r="SO137" s="378">
        <f t="shared" si="252"/>
        <v>0</v>
      </c>
      <c r="SP137" s="378">
        <f t="shared" si="252"/>
        <v>0</v>
      </c>
      <c r="SQ137" s="378">
        <f t="shared" si="252"/>
        <v>0</v>
      </c>
      <c r="SR137" s="378">
        <f t="shared" si="252"/>
        <v>0</v>
      </c>
      <c r="SS137" s="378">
        <f t="shared" si="252"/>
        <v>0</v>
      </c>
      <c r="ST137" s="378">
        <f t="shared" si="252"/>
        <v>0</v>
      </c>
      <c r="SU137" s="378">
        <f t="shared" si="252"/>
        <v>0</v>
      </c>
      <c r="SV137" s="378">
        <f t="shared" si="252"/>
        <v>0</v>
      </c>
      <c r="SW137" s="378">
        <f t="shared" si="252"/>
        <v>0</v>
      </c>
      <c r="SX137" s="378">
        <f t="shared" si="252"/>
        <v>0</v>
      </c>
      <c r="SY137" s="378">
        <f t="shared" si="252"/>
        <v>0</v>
      </c>
      <c r="SZ137" s="378">
        <f t="shared" si="252"/>
        <v>0</v>
      </c>
      <c r="TA137" s="378">
        <f t="shared" si="252"/>
        <v>0</v>
      </c>
      <c r="TB137" s="378">
        <f t="shared" si="252"/>
        <v>0</v>
      </c>
      <c r="TC137" s="378">
        <f t="shared" si="252"/>
        <v>0</v>
      </c>
      <c r="TD137" s="378">
        <f t="shared" si="252"/>
        <v>0</v>
      </c>
      <c r="TE137" s="378">
        <f t="shared" si="252"/>
        <v>0</v>
      </c>
      <c r="TF137" s="378">
        <f t="shared" si="252"/>
        <v>0</v>
      </c>
      <c r="TG137" s="378">
        <f t="shared" si="252"/>
        <v>0</v>
      </c>
      <c r="TH137" s="378">
        <f t="shared" si="252"/>
        <v>0</v>
      </c>
      <c r="TI137" s="378">
        <f t="shared" si="252"/>
        <v>0</v>
      </c>
      <c r="TJ137" s="378">
        <f t="shared" si="252"/>
        <v>0</v>
      </c>
      <c r="TK137" s="378">
        <f t="shared" si="252"/>
        <v>0</v>
      </c>
      <c r="TL137" s="378">
        <f t="shared" si="252"/>
        <v>0</v>
      </c>
      <c r="TM137" s="378">
        <f t="shared" si="252"/>
        <v>0</v>
      </c>
      <c r="TN137" s="378">
        <f t="shared" si="252"/>
        <v>0</v>
      </c>
      <c r="TO137" s="378">
        <f t="shared" si="252"/>
        <v>0</v>
      </c>
      <c r="TP137" s="378">
        <f t="shared" si="252"/>
        <v>0</v>
      </c>
      <c r="TQ137" s="378">
        <f t="shared" si="252"/>
        <v>0</v>
      </c>
      <c r="TR137" s="378">
        <f t="shared" si="252"/>
        <v>0</v>
      </c>
      <c r="TS137" s="378">
        <f t="shared" si="252"/>
        <v>0</v>
      </c>
      <c r="TT137" s="378">
        <f t="shared" si="252"/>
        <v>0</v>
      </c>
      <c r="TU137" s="378">
        <f t="shared" si="252"/>
        <v>0</v>
      </c>
      <c r="TV137" s="378">
        <f t="shared" si="252"/>
        <v>0</v>
      </c>
      <c r="TW137" s="378">
        <f t="shared" si="252"/>
        <v>0</v>
      </c>
      <c r="TX137" s="378">
        <f t="shared" si="252"/>
        <v>0</v>
      </c>
      <c r="TY137" s="378">
        <f t="shared" si="252"/>
        <v>0</v>
      </c>
      <c r="TZ137" s="378">
        <f t="shared" si="252"/>
        <v>0</v>
      </c>
      <c r="UA137" s="378">
        <f t="shared" si="252"/>
        <v>0</v>
      </c>
      <c r="UB137" s="378">
        <f t="shared" si="252"/>
        <v>0</v>
      </c>
      <c r="UC137" s="378">
        <f t="shared" si="252"/>
        <v>0</v>
      </c>
      <c r="UD137" s="378">
        <f t="shared" si="252"/>
        <v>0</v>
      </c>
      <c r="UE137" s="378">
        <f t="shared" si="252"/>
        <v>0</v>
      </c>
      <c r="UF137" s="378">
        <f t="shared" si="252"/>
        <v>0</v>
      </c>
      <c r="UG137" s="378">
        <f t="shared" si="252"/>
        <v>0</v>
      </c>
      <c r="UH137" s="378">
        <f t="shared" si="252"/>
        <v>0</v>
      </c>
      <c r="UI137" s="378">
        <f t="shared" si="252"/>
        <v>0</v>
      </c>
      <c r="UJ137" s="378">
        <f t="shared" si="252"/>
        <v>0</v>
      </c>
      <c r="UK137" s="378">
        <f t="shared" ref="UK137:WI137" si="253">ROUND((MAX(UK26:UK28)-MIN(UK26:UK28)),10)</f>
        <v>0</v>
      </c>
      <c r="UL137" s="378">
        <f t="shared" si="253"/>
        <v>0</v>
      </c>
      <c r="UM137" s="378">
        <f t="shared" si="253"/>
        <v>0</v>
      </c>
      <c r="UN137" s="378">
        <f t="shared" si="253"/>
        <v>0</v>
      </c>
      <c r="UO137" s="378">
        <f t="shared" si="253"/>
        <v>0</v>
      </c>
      <c r="UP137" s="378">
        <f t="shared" si="253"/>
        <v>0</v>
      </c>
      <c r="UQ137" s="378">
        <f t="shared" si="253"/>
        <v>0</v>
      </c>
      <c r="UR137" s="378">
        <f t="shared" si="253"/>
        <v>0</v>
      </c>
      <c r="US137" s="378">
        <f t="shared" si="253"/>
        <v>0</v>
      </c>
      <c r="UT137" s="378">
        <f t="shared" si="253"/>
        <v>0</v>
      </c>
      <c r="UU137" s="378">
        <f t="shared" si="253"/>
        <v>0</v>
      </c>
      <c r="UV137" s="378">
        <f t="shared" si="253"/>
        <v>0</v>
      </c>
      <c r="UW137" s="378">
        <f t="shared" si="253"/>
        <v>0</v>
      </c>
      <c r="UX137" s="378">
        <f t="shared" si="253"/>
        <v>0</v>
      </c>
      <c r="UY137" s="378">
        <f t="shared" si="253"/>
        <v>0</v>
      </c>
      <c r="UZ137" s="378">
        <f t="shared" si="253"/>
        <v>0</v>
      </c>
      <c r="VA137" s="378">
        <f t="shared" si="253"/>
        <v>0</v>
      </c>
      <c r="VB137" s="378">
        <f t="shared" si="253"/>
        <v>0</v>
      </c>
      <c r="VC137" s="378">
        <f t="shared" si="253"/>
        <v>0</v>
      </c>
      <c r="VD137" s="378">
        <f t="shared" si="253"/>
        <v>0</v>
      </c>
      <c r="VE137" s="378">
        <f t="shared" si="253"/>
        <v>0</v>
      </c>
      <c r="VF137" s="378">
        <f t="shared" si="253"/>
        <v>0</v>
      </c>
      <c r="VG137" s="378">
        <f t="shared" si="253"/>
        <v>0</v>
      </c>
      <c r="VH137" s="378">
        <f t="shared" si="253"/>
        <v>0</v>
      </c>
      <c r="VI137" s="378">
        <f t="shared" si="253"/>
        <v>0</v>
      </c>
      <c r="VJ137" s="378">
        <f t="shared" si="253"/>
        <v>0</v>
      </c>
      <c r="VK137" s="378">
        <f t="shared" si="253"/>
        <v>0</v>
      </c>
      <c r="VL137" s="378">
        <f t="shared" si="253"/>
        <v>0</v>
      </c>
      <c r="VM137" s="378">
        <f t="shared" si="253"/>
        <v>0</v>
      </c>
      <c r="VN137" s="378">
        <f t="shared" si="253"/>
        <v>0</v>
      </c>
      <c r="VO137" s="378">
        <f t="shared" si="253"/>
        <v>0</v>
      </c>
      <c r="VP137" s="378">
        <f t="shared" si="253"/>
        <v>0</v>
      </c>
      <c r="VQ137" s="378">
        <f t="shared" si="253"/>
        <v>0</v>
      </c>
      <c r="VR137" s="378">
        <f t="shared" si="253"/>
        <v>0</v>
      </c>
      <c r="VS137" s="378">
        <f t="shared" si="253"/>
        <v>0</v>
      </c>
      <c r="VT137" s="378">
        <f t="shared" si="253"/>
        <v>0</v>
      </c>
      <c r="VU137" s="378">
        <f t="shared" si="253"/>
        <v>0</v>
      </c>
      <c r="VV137" s="378">
        <f t="shared" si="253"/>
        <v>0</v>
      </c>
      <c r="VW137" s="378">
        <f t="shared" si="253"/>
        <v>0</v>
      </c>
      <c r="VX137" s="378">
        <f t="shared" si="253"/>
        <v>0</v>
      </c>
      <c r="VY137" s="378">
        <f t="shared" si="253"/>
        <v>0</v>
      </c>
      <c r="VZ137" s="378">
        <f t="shared" si="253"/>
        <v>0</v>
      </c>
      <c r="WA137" s="378">
        <f t="shared" si="253"/>
        <v>0</v>
      </c>
      <c r="WB137" s="378">
        <f t="shared" si="253"/>
        <v>0</v>
      </c>
      <c r="WC137" s="378">
        <f t="shared" si="253"/>
        <v>0</v>
      </c>
      <c r="WD137" s="378">
        <f t="shared" si="253"/>
        <v>0</v>
      </c>
      <c r="WE137" s="378">
        <f t="shared" si="253"/>
        <v>0</v>
      </c>
      <c r="WF137" s="378">
        <f t="shared" si="253"/>
        <v>0</v>
      </c>
      <c r="WG137" s="378">
        <f t="shared" si="253"/>
        <v>0</v>
      </c>
      <c r="WH137" s="378">
        <f t="shared" si="253"/>
        <v>0</v>
      </c>
      <c r="WI137" s="378">
        <f t="shared" si="253"/>
        <v>0</v>
      </c>
    </row>
    <row r="138" spans="1:607">
      <c r="A138" s="348"/>
      <c r="B138" s="360" t="s">
        <v>870</v>
      </c>
      <c r="C138" s="348"/>
      <c r="D138" s="348"/>
      <c r="E138" s="348"/>
      <c r="F138" s="348"/>
      <c r="G138" s="361" t="str">
        <f t="shared" si="220"/>
        <v/>
      </c>
      <c r="H138" s="361" t="str">
        <f t="shared" si="221"/>
        <v/>
      </c>
      <c r="I138" s="397"/>
      <c r="J138" s="348"/>
      <c r="K138" s="348"/>
      <c r="L138" s="348"/>
      <c r="M138" s="348"/>
      <c r="N138" s="400"/>
      <c r="O138" s="400"/>
      <c r="P138" s="400"/>
      <c r="Q138" s="400"/>
      <c r="R138" s="400"/>
      <c r="S138" s="400"/>
      <c r="T138" s="400"/>
      <c r="U138" s="400"/>
      <c r="V138" s="400"/>
      <c r="W138" s="400"/>
      <c r="X138" s="400"/>
      <c r="Y138" s="400"/>
      <c r="Z138" s="400"/>
      <c r="AA138" s="400"/>
      <c r="AB138" s="400"/>
      <c r="AC138" s="400"/>
      <c r="AD138" s="400"/>
      <c r="AE138" s="400"/>
      <c r="AF138" s="400"/>
      <c r="AG138" s="400"/>
      <c r="AH138" s="400"/>
      <c r="AI138" s="400"/>
      <c r="AJ138" s="400"/>
      <c r="AK138" s="400"/>
      <c r="AL138" s="400"/>
      <c r="AM138" s="400"/>
      <c r="AN138" s="400"/>
      <c r="AO138" s="400"/>
      <c r="AP138" s="400"/>
      <c r="AQ138" s="400"/>
      <c r="AR138" s="400"/>
      <c r="AS138" s="400"/>
      <c r="AT138" s="400"/>
      <c r="AU138" s="400"/>
      <c r="AV138" s="400"/>
      <c r="AW138" s="400"/>
      <c r="AX138" s="400"/>
      <c r="AY138" s="400"/>
      <c r="AZ138" s="400"/>
      <c r="BA138" s="400"/>
      <c r="BB138" s="400"/>
      <c r="BC138" s="400"/>
      <c r="BD138" s="400"/>
      <c r="BE138" s="400"/>
      <c r="BF138" s="400"/>
      <c r="BG138" s="400"/>
      <c r="BH138" s="400"/>
      <c r="BI138" s="400"/>
      <c r="BJ138" s="400"/>
      <c r="BK138" s="400"/>
      <c r="BL138" s="400"/>
      <c r="BM138" s="400"/>
      <c r="BN138" s="400"/>
      <c r="BO138" s="400"/>
      <c r="BP138" s="400"/>
      <c r="BQ138" s="400"/>
      <c r="BR138" s="400"/>
      <c r="BS138" s="400"/>
      <c r="BT138" s="400"/>
      <c r="BU138" s="400"/>
      <c r="BV138" s="400"/>
      <c r="BW138" s="400"/>
      <c r="BX138" s="400"/>
      <c r="BY138" s="400"/>
      <c r="BZ138" s="400"/>
      <c r="CA138" s="400"/>
      <c r="CB138" s="400"/>
      <c r="CC138" s="400"/>
      <c r="CD138" s="400"/>
      <c r="CE138" s="400"/>
      <c r="CF138" s="400"/>
      <c r="CG138" s="400"/>
      <c r="CH138" s="400"/>
      <c r="CI138" s="400"/>
      <c r="CJ138" s="400"/>
      <c r="CK138" s="400"/>
      <c r="CL138" s="400"/>
      <c r="CM138" s="400"/>
      <c r="CN138" s="400"/>
      <c r="CO138" s="400"/>
      <c r="CP138" s="400"/>
      <c r="CQ138" s="400"/>
      <c r="CR138" s="400"/>
      <c r="CS138" s="400"/>
      <c r="CT138" s="400"/>
      <c r="CU138" s="400"/>
      <c r="CV138" s="400"/>
      <c r="CW138" s="400"/>
      <c r="CX138" s="400"/>
      <c r="CY138" s="400"/>
      <c r="CZ138" s="362"/>
      <c r="DA138" s="900"/>
      <c r="DB138" s="899" t="s">
        <v>1302</v>
      </c>
      <c r="DC138" s="899"/>
      <c r="DD138" s="378">
        <f>ROUND((MAX(DD35:DD37)-MIN(DD35:DD37)),10)</f>
        <v>0</v>
      </c>
      <c r="DE138" s="378">
        <f t="shared" ref="DE138:FP138" si="254">ROUND((MAX(DE35:DE37)-MIN(DE35:DE37)),10)</f>
        <v>0</v>
      </c>
      <c r="DF138" s="378">
        <f t="shared" si="254"/>
        <v>0</v>
      </c>
      <c r="DG138" s="378">
        <f t="shared" si="254"/>
        <v>0</v>
      </c>
      <c r="DH138" s="378">
        <f t="shared" si="254"/>
        <v>0</v>
      </c>
      <c r="DI138" s="378">
        <f t="shared" si="254"/>
        <v>0</v>
      </c>
      <c r="DJ138" s="378">
        <f t="shared" si="254"/>
        <v>0</v>
      </c>
      <c r="DK138" s="378">
        <f t="shared" si="254"/>
        <v>0</v>
      </c>
      <c r="DL138" s="378">
        <f t="shared" si="254"/>
        <v>0</v>
      </c>
      <c r="DM138" s="378">
        <f t="shared" si="254"/>
        <v>0</v>
      </c>
      <c r="DN138" s="378">
        <f t="shared" si="254"/>
        <v>0</v>
      </c>
      <c r="DO138" s="378">
        <f t="shared" si="254"/>
        <v>0</v>
      </c>
      <c r="DP138" s="378">
        <f t="shared" si="254"/>
        <v>0</v>
      </c>
      <c r="DQ138" s="378">
        <f t="shared" si="254"/>
        <v>0</v>
      </c>
      <c r="DR138" s="378">
        <f t="shared" si="254"/>
        <v>0</v>
      </c>
      <c r="DS138" s="378">
        <f t="shared" si="254"/>
        <v>0</v>
      </c>
      <c r="DT138" s="378">
        <f t="shared" si="254"/>
        <v>0</v>
      </c>
      <c r="DU138" s="378">
        <f t="shared" si="254"/>
        <v>0</v>
      </c>
      <c r="DV138" s="378">
        <f t="shared" si="254"/>
        <v>0</v>
      </c>
      <c r="DW138" s="378">
        <f t="shared" si="254"/>
        <v>0</v>
      </c>
      <c r="DX138" s="378">
        <f t="shared" si="254"/>
        <v>0</v>
      </c>
      <c r="DY138" s="378">
        <f t="shared" si="254"/>
        <v>0</v>
      </c>
      <c r="DZ138" s="378">
        <f t="shared" si="254"/>
        <v>0</v>
      </c>
      <c r="EA138" s="378">
        <f t="shared" si="254"/>
        <v>0</v>
      </c>
      <c r="EB138" s="378">
        <f t="shared" si="254"/>
        <v>0</v>
      </c>
      <c r="EC138" s="378">
        <f t="shared" si="254"/>
        <v>0</v>
      </c>
      <c r="ED138" s="378">
        <f t="shared" si="254"/>
        <v>0</v>
      </c>
      <c r="EE138" s="378">
        <f t="shared" si="254"/>
        <v>0</v>
      </c>
      <c r="EF138" s="378">
        <f t="shared" si="254"/>
        <v>0</v>
      </c>
      <c r="EG138" s="378">
        <f t="shared" si="254"/>
        <v>0</v>
      </c>
      <c r="EH138" s="378">
        <f t="shared" si="254"/>
        <v>0</v>
      </c>
      <c r="EI138" s="378">
        <f t="shared" si="254"/>
        <v>0</v>
      </c>
      <c r="EJ138" s="378">
        <f t="shared" si="254"/>
        <v>0</v>
      </c>
      <c r="EK138" s="378">
        <f t="shared" si="254"/>
        <v>0</v>
      </c>
      <c r="EL138" s="378">
        <f t="shared" si="254"/>
        <v>0</v>
      </c>
      <c r="EM138" s="378">
        <f t="shared" si="254"/>
        <v>0</v>
      </c>
      <c r="EN138" s="378">
        <f t="shared" si="254"/>
        <v>0</v>
      </c>
      <c r="EO138" s="378">
        <f t="shared" si="254"/>
        <v>0</v>
      </c>
      <c r="EP138" s="378">
        <f t="shared" si="254"/>
        <v>0</v>
      </c>
      <c r="EQ138" s="378">
        <f t="shared" si="254"/>
        <v>0</v>
      </c>
      <c r="ER138" s="378">
        <f t="shared" si="254"/>
        <v>0</v>
      </c>
      <c r="ES138" s="378">
        <f t="shared" si="254"/>
        <v>0</v>
      </c>
      <c r="ET138" s="378">
        <f t="shared" si="254"/>
        <v>0</v>
      </c>
      <c r="EU138" s="378">
        <f t="shared" si="254"/>
        <v>0</v>
      </c>
      <c r="EV138" s="378">
        <f t="shared" si="254"/>
        <v>0</v>
      </c>
      <c r="EW138" s="378">
        <f t="shared" si="254"/>
        <v>0</v>
      </c>
      <c r="EX138" s="378">
        <f t="shared" si="254"/>
        <v>0</v>
      </c>
      <c r="EY138" s="378">
        <f t="shared" si="254"/>
        <v>0</v>
      </c>
      <c r="EZ138" s="378">
        <f t="shared" si="254"/>
        <v>0</v>
      </c>
      <c r="FA138" s="378">
        <f t="shared" si="254"/>
        <v>0</v>
      </c>
      <c r="FB138" s="378">
        <f t="shared" si="254"/>
        <v>0</v>
      </c>
      <c r="FC138" s="378">
        <f t="shared" si="254"/>
        <v>0</v>
      </c>
      <c r="FD138" s="378">
        <f t="shared" si="254"/>
        <v>0</v>
      </c>
      <c r="FE138" s="378">
        <f t="shared" si="254"/>
        <v>0</v>
      </c>
      <c r="FF138" s="378">
        <f t="shared" si="254"/>
        <v>0</v>
      </c>
      <c r="FG138" s="378">
        <f t="shared" si="254"/>
        <v>0</v>
      </c>
      <c r="FH138" s="378">
        <f t="shared" si="254"/>
        <v>0</v>
      </c>
      <c r="FI138" s="378">
        <f t="shared" si="254"/>
        <v>0</v>
      </c>
      <c r="FJ138" s="378">
        <f t="shared" si="254"/>
        <v>0</v>
      </c>
      <c r="FK138" s="378">
        <f t="shared" si="254"/>
        <v>0</v>
      </c>
      <c r="FL138" s="378">
        <f t="shared" si="254"/>
        <v>0</v>
      </c>
      <c r="FM138" s="378">
        <f t="shared" si="254"/>
        <v>0</v>
      </c>
      <c r="FN138" s="378">
        <f t="shared" si="254"/>
        <v>0</v>
      </c>
      <c r="FO138" s="378">
        <f t="shared" si="254"/>
        <v>0</v>
      </c>
      <c r="FP138" s="378">
        <f t="shared" si="254"/>
        <v>0</v>
      </c>
      <c r="FQ138" s="378">
        <f t="shared" ref="FQ138:IB138" si="255">ROUND((MAX(FQ35:FQ37)-MIN(FQ35:FQ37)),10)</f>
        <v>0</v>
      </c>
      <c r="FR138" s="378">
        <f t="shared" si="255"/>
        <v>0</v>
      </c>
      <c r="FS138" s="378">
        <f t="shared" si="255"/>
        <v>0</v>
      </c>
      <c r="FT138" s="378">
        <f t="shared" si="255"/>
        <v>0</v>
      </c>
      <c r="FU138" s="378">
        <f t="shared" si="255"/>
        <v>0</v>
      </c>
      <c r="FV138" s="378">
        <f t="shared" si="255"/>
        <v>0</v>
      </c>
      <c r="FW138" s="378">
        <f t="shared" si="255"/>
        <v>0</v>
      </c>
      <c r="FX138" s="378">
        <f t="shared" si="255"/>
        <v>0</v>
      </c>
      <c r="FY138" s="378">
        <f t="shared" si="255"/>
        <v>0</v>
      </c>
      <c r="FZ138" s="378">
        <f t="shared" si="255"/>
        <v>0</v>
      </c>
      <c r="GA138" s="378">
        <f t="shared" si="255"/>
        <v>0</v>
      </c>
      <c r="GB138" s="378">
        <f t="shared" si="255"/>
        <v>0</v>
      </c>
      <c r="GC138" s="378">
        <f t="shared" si="255"/>
        <v>0</v>
      </c>
      <c r="GD138" s="378">
        <f t="shared" si="255"/>
        <v>0</v>
      </c>
      <c r="GE138" s="378">
        <f t="shared" si="255"/>
        <v>0</v>
      </c>
      <c r="GF138" s="378">
        <f t="shared" si="255"/>
        <v>0</v>
      </c>
      <c r="GG138" s="378">
        <f t="shared" si="255"/>
        <v>0</v>
      </c>
      <c r="GH138" s="378">
        <f t="shared" si="255"/>
        <v>0</v>
      </c>
      <c r="GI138" s="378">
        <f t="shared" si="255"/>
        <v>0</v>
      </c>
      <c r="GJ138" s="378">
        <f t="shared" si="255"/>
        <v>0</v>
      </c>
      <c r="GK138" s="378">
        <f t="shared" si="255"/>
        <v>0</v>
      </c>
      <c r="GL138" s="378">
        <f t="shared" si="255"/>
        <v>0</v>
      </c>
      <c r="GM138" s="378">
        <f t="shared" si="255"/>
        <v>0</v>
      </c>
      <c r="GN138" s="378">
        <f t="shared" si="255"/>
        <v>0</v>
      </c>
      <c r="GO138" s="378">
        <f t="shared" si="255"/>
        <v>0</v>
      </c>
      <c r="GP138" s="378">
        <f t="shared" si="255"/>
        <v>0</v>
      </c>
      <c r="GQ138" s="378">
        <f t="shared" si="255"/>
        <v>0</v>
      </c>
      <c r="GR138" s="378">
        <f t="shared" si="255"/>
        <v>0</v>
      </c>
      <c r="GS138" s="378">
        <f t="shared" si="255"/>
        <v>0</v>
      </c>
      <c r="GT138" s="378">
        <f t="shared" si="255"/>
        <v>0</v>
      </c>
      <c r="GU138" s="378">
        <f t="shared" si="255"/>
        <v>0</v>
      </c>
      <c r="GV138" s="378">
        <f t="shared" si="255"/>
        <v>0</v>
      </c>
      <c r="GW138" s="378">
        <f t="shared" si="255"/>
        <v>0</v>
      </c>
      <c r="GX138" s="378">
        <f t="shared" si="255"/>
        <v>0</v>
      </c>
      <c r="GY138" s="378">
        <f t="shared" si="255"/>
        <v>0</v>
      </c>
      <c r="GZ138" s="378">
        <f t="shared" si="255"/>
        <v>0</v>
      </c>
      <c r="HA138" s="378">
        <f t="shared" si="255"/>
        <v>0</v>
      </c>
      <c r="HB138" s="378">
        <f t="shared" si="255"/>
        <v>0</v>
      </c>
      <c r="HC138" s="378">
        <f t="shared" si="255"/>
        <v>0</v>
      </c>
      <c r="HD138" s="378">
        <f t="shared" si="255"/>
        <v>0</v>
      </c>
      <c r="HE138" s="378">
        <f t="shared" si="255"/>
        <v>0</v>
      </c>
      <c r="HF138" s="378">
        <f t="shared" si="255"/>
        <v>0</v>
      </c>
      <c r="HG138" s="378">
        <f t="shared" si="255"/>
        <v>0</v>
      </c>
      <c r="HH138" s="378">
        <f t="shared" si="255"/>
        <v>0</v>
      </c>
      <c r="HI138" s="378">
        <f t="shared" si="255"/>
        <v>0</v>
      </c>
      <c r="HJ138" s="378">
        <f t="shared" si="255"/>
        <v>0</v>
      </c>
      <c r="HK138" s="378">
        <f t="shared" si="255"/>
        <v>0</v>
      </c>
      <c r="HL138" s="378">
        <f t="shared" si="255"/>
        <v>0</v>
      </c>
      <c r="HM138" s="378">
        <f t="shared" si="255"/>
        <v>0</v>
      </c>
      <c r="HN138" s="378">
        <f t="shared" si="255"/>
        <v>0</v>
      </c>
      <c r="HO138" s="378">
        <f t="shared" si="255"/>
        <v>0</v>
      </c>
      <c r="HP138" s="378">
        <f t="shared" si="255"/>
        <v>0</v>
      </c>
      <c r="HQ138" s="378">
        <f t="shared" si="255"/>
        <v>0</v>
      </c>
      <c r="HR138" s="378">
        <f t="shared" si="255"/>
        <v>0</v>
      </c>
      <c r="HS138" s="378">
        <f t="shared" si="255"/>
        <v>0</v>
      </c>
      <c r="HT138" s="378">
        <f t="shared" si="255"/>
        <v>0</v>
      </c>
      <c r="HU138" s="378">
        <f t="shared" si="255"/>
        <v>0</v>
      </c>
      <c r="HV138" s="378">
        <f t="shared" si="255"/>
        <v>0</v>
      </c>
      <c r="HW138" s="378">
        <f t="shared" si="255"/>
        <v>0</v>
      </c>
      <c r="HX138" s="378">
        <f t="shared" si="255"/>
        <v>0</v>
      </c>
      <c r="HY138" s="378">
        <f t="shared" si="255"/>
        <v>0</v>
      </c>
      <c r="HZ138" s="378">
        <f t="shared" si="255"/>
        <v>0</v>
      </c>
      <c r="IA138" s="378">
        <f t="shared" si="255"/>
        <v>0</v>
      </c>
      <c r="IB138" s="378">
        <f t="shared" si="255"/>
        <v>0</v>
      </c>
      <c r="IC138" s="378">
        <f t="shared" ref="IC138:KN138" si="256">ROUND((MAX(IC35:IC37)-MIN(IC35:IC37)),10)</f>
        <v>0</v>
      </c>
      <c r="ID138" s="378">
        <f t="shared" si="256"/>
        <v>0</v>
      </c>
      <c r="IE138" s="378">
        <f t="shared" si="256"/>
        <v>0</v>
      </c>
      <c r="IF138" s="378">
        <f t="shared" si="256"/>
        <v>0</v>
      </c>
      <c r="IG138" s="378">
        <f t="shared" si="256"/>
        <v>0</v>
      </c>
      <c r="IH138" s="378">
        <f t="shared" si="256"/>
        <v>0</v>
      </c>
      <c r="II138" s="378">
        <f t="shared" si="256"/>
        <v>0</v>
      </c>
      <c r="IJ138" s="378">
        <f t="shared" si="256"/>
        <v>0</v>
      </c>
      <c r="IK138" s="378">
        <f t="shared" si="256"/>
        <v>0</v>
      </c>
      <c r="IL138" s="378">
        <f t="shared" si="256"/>
        <v>0</v>
      </c>
      <c r="IM138" s="378">
        <f t="shared" si="256"/>
        <v>0</v>
      </c>
      <c r="IN138" s="378">
        <f t="shared" si="256"/>
        <v>0</v>
      </c>
      <c r="IO138" s="378">
        <f t="shared" si="256"/>
        <v>0</v>
      </c>
      <c r="IP138" s="378">
        <f t="shared" si="256"/>
        <v>0</v>
      </c>
      <c r="IQ138" s="378">
        <f t="shared" si="256"/>
        <v>0</v>
      </c>
      <c r="IR138" s="378">
        <f t="shared" si="256"/>
        <v>0</v>
      </c>
      <c r="IS138" s="378">
        <f t="shared" si="256"/>
        <v>0</v>
      </c>
      <c r="IT138" s="378">
        <f t="shared" si="256"/>
        <v>0</v>
      </c>
      <c r="IU138" s="378">
        <f t="shared" si="256"/>
        <v>0</v>
      </c>
      <c r="IV138" s="378">
        <f t="shared" si="256"/>
        <v>0</v>
      </c>
      <c r="IW138" s="378">
        <f t="shared" si="256"/>
        <v>0</v>
      </c>
      <c r="IX138" s="378">
        <f t="shared" si="256"/>
        <v>0</v>
      </c>
      <c r="IY138" s="378">
        <f t="shared" si="256"/>
        <v>0</v>
      </c>
      <c r="IZ138" s="378">
        <f t="shared" si="256"/>
        <v>0</v>
      </c>
      <c r="JA138" s="378">
        <f t="shared" si="256"/>
        <v>0</v>
      </c>
      <c r="JB138" s="378">
        <f t="shared" si="256"/>
        <v>0</v>
      </c>
      <c r="JC138" s="378">
        <f t="shared" si="256"/>
        <v>0</v>
      </c>
      <c r="JD138" s="378">
        <f t="shared" si="256"/>
        <v>0</v>
      </c>
      <c r="JE138" s="378">
        <f t="shared" si="256"/>
        <v>0</v>
      </c>
      <c r="JF138" s="378">
        <f t="shared" si="256"/>
        <v>0</v>
      </c>
      <c r="JG138" s="378">
        <f t="shared" si="256"/>
        <v>0</v>
      </c>
      <c r="JH138" s="378">
        <f t="shared" si="256"/>
        <v>0</v>
      </c>
      <c r="JI138" s="378">
        <f t="shared" si="256"/>
        <v>0</v>
      </c>
      <c r="JJ138" s="378">
        <f t="shared" si="256"/>
        <v>0</v>
      </c>
      <c r="JK138" s="378">
        <f t="shared" si="256"/>
        <v>0</v>
      </c>
      <c r="JL138" s="378">
        <f t="shared" si="256"/>
        <v>0</v>
      </c>
      <c r="JM138" s="378">
        <f t="shared" si="256"/>
        <v>0</v>
      </c>
      <c r="JN138" s="378">
        <f t="shared" si="256"/>
        <v>0</v>
      </c>
      <c r="JO138" s="378">
        <f t="shared" si="256"/>
        <v>0</v>
      </c>
      <c r="JP138" s="378">
        <f t="shared" si="256"/>
        <v>0</v>
      </c>
      <c r="JQ138" s="378">
        <f t="shared" si="256"/>
        <v>0</v>
      </c>
      <c r="JR138" s="378">
        <f t="shared" si="256"/>
        <v>0</v>
      </c>
      <c r="JS138" s="378">
        <f t="shared" si="256"/>
        <v>0</v>
      </c>
      <c r="JT138" s="378">
        <f t="shared" si="256"/>
        <v>0</v>
      </c>
      <c r="JU138" s="378">
        <f t="shared" si="256"/>
        <v>0</v>
      </c>
      <c r="JV138" s="378">
        <f t="shared" si="256"/>
        <v>0</v>
      </c>
      <c r="JW138" s="378">
        <f t="shared" si="256"/>
        <v>0</v>
      </c>
      <c r="JX138" s="378">
        <f t="shared" si="256"/>
        <v>0</v>
      </c>
      <c r="JY138" s="378">
        <f t="shared" si="256"/>
        <v>0</v>
      </c>
      <c r="JZ138" s="378">
        <f t="shared" si="256"/>
        <v>0</v>
      </c>
      <c r="KA138" s="378">
        <f t="shared" si="256"/>
        <v>0</v>
      </c>
      <c r="KB138" s="378">
        <f t="shared" si="256"/>
        <v>0</v>
      </c>
      <c r="KC138" s="378">
        <f t="shared" si="256"/>
        <v>0</v>
      </c>
      <c r="KD138" s="378">
        <f t="shared" si="256"/>
        <v>0</v>
      </c>
      <c r="KE138" s="378">
        <f t="shared" si="256"/>
        <v>0</v>
      </c>
      <c r="KF138" s="378">
        <f t="shared" si="256"/>
        <v>0</v>
      </c>
      <c r="KG138" s="378">
        <f t="shared" si="256"/>
        <v>0</v>
      </c>
      <c r="KH138" s="378">
        <f t="shared" si="256"/>
        <v>0</v>
      </c>
      <c r="KI138" s="378">
        <f t="shared" si="256"/>
        <v>0</v>
      </c>
      <c r="KJ138" s="378">
        <f t="shared" si="256"/>
        <v>0</v>
      </c>
      <c r="KK138" s="378">
        <f t="shared" si="256"/>
        <v>0</v>
      </c>
      <c r="KL138" s="378">
        <f t="shared" si="256"/>
        <v>0</v>
      </c>
      <c r="KM138" s="378">
        <f t="shared" si="256"/>
        <v>0</v>
      </c>
      <c r="KN138" s="378">
        <f t="shared" si="256"/>
        <v>0</v>
      </c>
      <c r="KO138" s="378">
        <f t="shared" ref="KO138:MZ138" si="257">ROUND((MAX(KO35:KO37)-MIN(KO35:KO37)),10)</f>
        <v>0</v>
      </c>
      <c r="KP138" s="378">
        <f t="shared" si="257"/>
        <v>0</v>
      </c>
      <c r="KQ138" s="378">
        <f t="shared" si="257"/>
        <v>0</v>
      </c>
      <c r="KR138" s="378">
        <f t="shared" si="257"/>
        <v>0</v>
      </c>
      <c r="KS138" s="378">
        <f t="shared" si="257"/>
        <v>0</v>
      </c>
      <c r="KT138" s="378">
        <f t="shared" si="257"/>
        <v>0</v>
      </c>
      <c r="KU138" s="378">
        <f t="shared" si="257"/>
        <v>0</v>
      </c>
      <c r="KV138" s="378">
        <f t="shared" si="257"/>
        <v>0</v>
      </c>
      <c r="KW138" s="378">
        <f t="shared" si="257"/>
        <v>0</v>
      </c>
      <c r="KX138" s="378">
        <f t="shared" si="257"/>
        <v>0</v>
      </c>
      <c r="KY138" s="378">
        <f t="shared" si="257"/>
        <v>0</v>
      </c>
      <c r="KZ138" s="378">
        <f t="shared" si="257"/>
        <v>0</v>
      </c>
      <c r="LA138" s="378">
        <f t="shared" si="257"/>
        <v>0</v>
      </c>
      <c r="LB138" s="378">
        <f t="shared" si="257"/>
        <v>0</v>
      </c>
      <c r="LC138" s="378">
        <f t="shared" si="257"/>
        <v>0</v>
      </c>
      <c r="LD138" s="378">
        <f t="shared" si="257"/>
        <v>0</v>
      </c>
      <c r="LE138" s="378">
        <f t="shared" si="257"/>
        <v>0</v>
      </c>
      <c r="LF138" s="378">
        <f t="shared" si="257"/>
        <v>0</v>
      </c>
      <c r="LG138" s="378">
        <f t="shared" si="257"/>
        <v>0</v>
      </c>
      <c r="LH138" s="378">
        <f t="shared" si="257"/>
        <v>0</v>
      </c>
      <c r="LI138" s="378">
        <f t="shared" si="257"/>
        <v>0</v>
      </c>
      <c r="LJ138" s="378">
        <f t="shared" si="257"/>
        <v>0</v>
      </c>
      <c r="LK138" s="378">
        <f t="shared" si="257"/>
        <v>0</v>
      </c>
      <c r="LL138" s="378">
        <f t="shared" si="257"/>
        <v>0</v>
      </c>
      <c r="LM138" s="378">
        <f t="shared" si="257"/>
        <v>0</v>
      </c>
      <c r="LN138" s="378">
        <f t="shared" si="257"/>
        <v>0</v>
      </c>
      <c r="LO138" s="378">
        <f t="shared" si="257"/>
        <v>0</v>
      </c>
      <c r="LP138" s="378">
        <f t="shared" si="257"/>
        <v>0</v>
      </c>
      <c r="LQ138" s="378">
        <f t="shared" si="257"/>
        <v>0</v>
      </c>
      <c r="LR138" s="378">
        <f t="shared" si="257"/>
        <v>0</v>
      </c>
      <c r="LS138" s="378">
        <f t="shared" si="257"/>
        <v>0</v>
      </c>
      <c r="LT138" s="378">
        <f t="shared" si="257"/>
        <v>0</v>
      </c>
      <c r="LU138" s="378">
        <f t="shared" si="257"/>
        <v>0</v>
      </c>
      <c r="LV138" s="378">
        <f t="shared" si="257"/>
        <v>0</v>
      </c>
      <c r="LW138" s="378">
        <f t="shared" si="257"/>
        <v>0</v>
      </c>
      <c r="LX138" s="378">
        <f t="shared" si="257"/>
        <v>0</v>
      </c>
      <c r="LY138" s="378">
        <f t="shared" si="257"/>
        <v>0</v>
      </c>
      <c r="LZ138" s="378">
        <f t="shared" si="257"/>
        <v>0</v>
      </c>
      <c r="MA138" s="378">
        <f t="shared" si="257"/>
        <v>0</v>
      </c>
      <c r="MB138" s="378">
        <f t="shared" si="257"/>
        <v>0</v>
      </c>
      <c r="MC138" s="378">
        <f t="shared" si="257"/>
        <v>0</v>
      </c>
      <c r="MD138" s="378">
        <f t="shared" si="257"/>
        <v>0</v>
      </c>
      <c r="ME138" s="378">
        <f t="shared" si="257"/>
        <v>0</v>
      </c>
      <c r="MF138" s="378">
        <f t="shared" si="257"/>
        <v>0</v>
      </c>
      <c r="MG138" s="378">
        <f t="shared" si="257"/>
        <v>0</v>
      </c>
      <c r="MH138" s="378">
        <f t="shared" si="257"/>
        <v>0</v>
      </c>
      <c r="MI138" s="378">
        <f t="shared" si="257"/>
        <v>0</v>
      </c>
      <c r="MJ138" s="378">
        <f t="shared" si="257"/>
        <v>0</v>
      </c>
      <c r="MK138" s="378">
        <f t="shared" si="257"/>
        <v>0</v>
      </c>
      <c r="ML138" s="378">
        <f t="shared" si="257"/>
        <v>0</v>
      </c>
      <c r="MM138" s="378">
        <f t="shared" si="257"/>
        <v>0</v>
      </c>
      <c r="MN138" s="378">
        <f t="shared" si="257"/>
        <v>0</v>
      </c>
      <c r="MO138" s="378">
        <f t="shared" si="257"/>
        <v>0</v>
      </c>
      <c r="MP138" s="378">
        <f t="shared" si="257"/>
        <v>0</v>
      </c>
      <c r="MQ138" s="378">
        <f t="shared" si="257"/>
        <v>0</v>
      </c>
      <c r="MR138" s="378">
        <f t="shared" si="257"/>
        <v>0</v>
      </c>
      <c r="MS138" s="378">
        <f t="shared" si="257"/>
        <v>0</v>
      </c>
      <c r="MT138" s="378">
        <f t="shared" si="257"/>
        <v>0</v>
      </c>
      <c r="MU138" s="378">
        <f t="shared" si="257"/>
        <v>0</v>
      </c>
      <c r="MV138" s="378">
        <f t="shared" si="257"/>
        <v>0</v>
      </c>
      <c r="MW138" s="378">
        <f t="shared" si="257"/>
        <v>0</v>
      </c>
      <c r="MX138" s="378">
        <f t="shared" si="257"/>
        <v>0</v>
      </c>
      <c r="MY138" s="378">
        <f t="shared" si="257"/>
        <v>0</v>
      </c>
      <c r="MZ138" s="378">
        <f t="shared" si="257"/>
        <v>0</v>
      </c>
      <c r="NA138" s="378">
        <f t="shared" ref="NA138:PL138" si="258">ROUND((MAX(NA35:NA37)-MIN(NA35:NA37)),10)</f>
        <v>0</v>
      </c>
      <c r="NB138" s="378">
        <f t="shared" si="258"/>
        <v>0</v>
      </c>
      <c r="NC138" s="378">
        <f t="shared" si="258"/>
        <v>0</v>
      </c>
      <c r="ND138" s="378">
        <f t="shared" si="258"/>
        <v>0</v>
      </c>
      <c r="NE138" s="378">
        <f t="shared" si="258"/>
        <v>0</v>
      </c>
      <c r="NF138" s="378">
        <f t="shared" si="258"/>
        <v>0</v>
      </c>
      <c r="NG138" s="378">
        <f t="shared" si="258"/>
        <v>0</v>
      </c>
      <c r="NH138" s="378">
        <f t="shared" si="258"/>
        <v>0</v>
      </c>
      <c r="NI138" s="378">
        <f t="shared" si="258"/>
        <v>0</v>
      </c>
      <c r="NJ138" s="378">
        <f t="shared" si="258"/>
        <v>0</v>
      </c>
      <c r="NK138" s="378">
        <f t="shared" si="258"/>
        <v>0</v>
      </c>
      <c r="NL138" s="378">
        <f t="shared" si="258"/>
        <v>0</v>
      </c>
      <c r="NM138" s="378">
        <f t="shared" si="258"/>
        <v>0</v>
      </c>
      <c r="NN138" s="378">
        <f t="shared" si="258"/>
        <v>0</v>
      </c>
      <c r="NO138" s="378">
        <f t="shared" si="258"/>
        <v>0</v>
      </c>
      <c r="NP138" s="378">
        <f t="shared" si="258"/>
        <v>0</v>
      </c>
      <c r="NQ138" s="378">
        <f t="shared" si="258"/>
        <v>0</v>
      </c>
      <c r="NR138" s="378">
        <f t="shared" si="258"/>
        <v>0</v>
      </c>
      <c r="NS138" s="378">
        <f t="shared" si="258"/>
        <v>0</v>
      </c>
      <c r="NT138" s="378">
        <f t="shared" si="258"/>
        <v>0</v>
      </c>
      <c r="NU138" s="378">
        <f t="shared" si="258"/>
        <v>0</v>
      </c>
      <c r="NV138" s="378">
        <f t="shared" si="258"/>
        <v>0</v>
      </c>
      <c r="NW138" s="378">
        <f t="shared" si="258"/>
        <v>0</v>
      </c>
      <c r="NX138" s="378">
        <f t="shared" si="258"/>
        <v>0</v>
      </c>
      <c r="NY138" s="378">
        <f t="shared" si="258"/>
        <v>0</v>
      </c>
      <c r="NZ138" s="378">
        <f t="shared" si="258"/>
        <v>0</v>
      </c>
      <c r="OA138" s="378">
        <f t="shared" si="258"/>
        <v>0</v>
      </c>
      <c r="OB138" s="378">
        <f t="shared" si="258"/>
        <v>0</v>
      </c>
      <c r="OC138" s="378">
        <f t="shared" si="258"/>
        <v>0</v>
      </c>
      <c r="OD138" s="378">
        <f t="shared" si="258"/>
        <v>0</v>
      </c>
      <c r="OE138" s="378">
        <f t="shared" si="258"/>
        <v>0</v>
      </c>
      <c r="OF138" s="378">
        <f t="shared" si="258"/>
        <v>0</v>
      </c>
      <c r="OG138" s="378">
        <f t="shared" si="258"/>
        <v>0</v>
      </c>
      <c r="OH138" s="378">
        <f t="shared" si="258"/>
        <v>0</v>
      </c>
      <c r="OI138" s="378">
        <f t="shared" si="258"/>
        <v>0</v>
      </c>
      <c r="OJ138" s="378">
        <f t="shared" si="258"/>
        <v>0</v>
      </c>
      <c r="OK138" s="378">
        <f t="shared" si="258"/>
        <v>0</v>
      </c>
      <c r="OL138" s="378">
        <f t="shared" si="258"/>
        <v>0</v>
      </c>
      <c r="OM138" s="378">
        <f t="shared" si="258"/>
        <v>0</v>
      </c>
      <c r="ON138" s="378">
        <f t="shared" si="258"/>
        <v>0</v>
      </c>
      <c r="OO138" s="378">
        <f t="shared" si="258"/>
        <v>0</v>
      </c>
      <c r="OP138" s="378">
        <f t="shared" si="258"/>
        <v>0</v>
      </c>
      <c r="OQ138" s="378">
        <f t="shared" si="258"/>
        <v>0</v>
      </c>
      <c r="OR138" s="378">
        <f t="shared" si="258"/>
        <v>0</v>
      </c>
      <c r="OS138" s="378">
        <f t="shared" si="258"/>
        <v>0</v>
      </c>
      <c r="OT138" s="378">
        <f t="shared" si="258"/>
        <v>0</v>
      </c>
      <c r="OU138" s="378">
        <f t="shared" si="258"/>
        <v>0</v>
      </c>
      <c r="OV138" s="378">
        <f t="shared" si="258"/>
        <v>0</v>
      </c>
      <c r="OW138" s="378">
        <f t="shared" si="258"/>
        <v>0</v>
      </c>
      <c r="OX138" s="378">
        <f t="shared" si="258"/>
        <v>0</v>
      </c>
      <c r="OY138" s="378">
        <f t="shared" si="258"/>
        <v>0</v>
      </c>
      <c r="OZ138" s="378">
        <f t="shared" si="258"/>
        <v>0</v>
      </c>
      <c r="PA138" s="378">
        <f t="shared" si="258"/>
        <v>0</v>
      </c>
      <c r="PB138" s="378">
        <f t="shared" si="258"/>
        <v>0</v>
      </c>
      <c r="PC138" s="378">
        <f t="shared" si="258"/>
        <v>0</v>
      </c>
      <c r="PD138" s="378">
        <f t="shared" si="258"/>
        <v>0</v>
      </c>
      <c r="PE138" s="378">
        <f t="shared" si="258"/>
        <v>0</v>
      </c>
      <c r="PF138" s="378">
        <f t="shared" si="258"/>
        <v>0</v>
      </c>
      <c r="PG138" s="378">
        <f t="shared" si="258"/>
        <v>0</v>
      </c>
      <c r="PH138" s="378">
        <f t="shared" si="258"/>
        <v>0</v>
      </c>
      <c r="PI138" s="378">
        <f t="shared" si="258"/>
        <v>0</v>
      </c>
      <c r="PJ138" s="378">
        <f t="shared" si="258"/>
        <v>0</v>
      </c>
      <c r="PK138" s="378">
        <f t="shared" si="258"/>
        <v>0</v>
      </c>
      <c r="PL138" s="378">
        <f t="shared" si="258"/>
        <v>0</v>
      </c>
      <c r="PM138" s="378">
        <f t="shared" ref="PM138:RX138" si="259">ROUND((MAX(PM35:PM37)-MIN(PM35:PM37)),10)</f>
        <v>0</v>
      </c>
      <c r="PN138" s="378">
        <f t="shared" si="259"/>
        <v>0</v>
      </c>
      <c r="PO138" s="378">
        <f t="shared" si="259"/>
        <v>0</v>
      </c>
      <c r="PP138" s="378">
        <f t="shared" si="259"/>
        <v>0</v>
      </c>
      <c r="PQ138" s="378">
        <f t="shared" si="259"/>
        <v>0</v>
      </c>
      <c r="PR138" s="378">
        <f t="shared" si="259"/>
        <v>0</v>
      </c>
      <c r="PS138" s="378">
        <f t="shared" si="259"/>
        <v>0</v>
      </c>
      <c r="PT138" s="378">
        <f t="shared" si="259"/>
        <v>0</v>
      </c>
      <c r="PU138" s="378">
        <f t="shared" si="259"/>
        <v>0</v>
      </c>
      <c r="PV138" s="378">
        <f t="shared" si="259"/>
        <v>0</v>
      </c>
      <c r="PW138" s="378">
        <f t="shared" si="259"/>
        <v>0</v>
      </c>
      <c r="PX138" s="378">
        <f t="shared" si="259"/>
        <v>0</v>
      </c>
      <c r="PY138" s="378">
        <f t="shared" si="259"/>
        <v>0</v>
      </c>
      <c r="PZ138" s="378">
        <f t="shared" si="259"/>
        <v>0</v>
      </c>
      <c r="QA138" s="378">
        <f t="shared" si="259"/>
        <v>0</v>
      </c>
      <c r="QB138" s="378">
        <f t="shared" si="259"/>
        <v>0</v>
      </c>
      <c r="QC138" s="378">
        <f t="shared" si="259"/>
        <v>0</v>
      </c>
      <c r="QD138" s="378">
        <f t="shared" si="259"/>
        <v>0</v>
      </c>
      <c r="QE138" s="378">
        <f t="shared" si="259"/>
        <v>0</v>
      </c>
      <c r="QF138" s="378">
        <f t="shared" si="259"/>
        <v>0</v>
      </c>
      <c r="QG138" s="378">
        <f t="shared" si="259"/>
        <v>0</v>
      </c>
      <c r="QH138" s="378">
        <f t="shared" si="259"/>
        <v>0</v>
      </c>
      <c r="QI138" s="378">
        <f t="shared" si="259"/>
        <v>0</v>
      </c>
      <c r="QJ138" s="378">
        <f t="shared" si="259"/>
        <v>0</v>
      </c>
      <c r="QK138" s="378">
        <f t="shared" si="259"/>
        <v>0</v>
      </c>
      <c r="QL138" s="378">
        <f t="shared" si="259"/>
        <v>0</v>
      </c>
      <c r="QM138" s="378">
        <f t="shared" si="259"/>
        <v>0</v>
      </c>
      <c r="QN138" s="378">
        <f t="shared" si="259"/>
        <v>0</v>
      </c>
      <c r="QO138" s="378">
        <f t="shared" si="259"/>
        <v>0</v>
      </c>
      <c r="QP138" s="378">
        <f t="shared" si="259"/>
        <v>0</v>
      </c>
      <c r="QQ138" s="378">
        <f t="shared" si="259"/>
        <v>0</v>
      </c>
      <c r="QR138" s="378">
        <f t="shared" si="259"/>
        <v>0</v>
      </c>
      <c r="QS138" s="378">
        <f t="shared" si="259"/>
        <v>0</v>
      </c>
      <c r="QT138" s="378">
        <f t="shared" si="259"/>
        <v>0</v>
      </c>
      <c r="QU138" s="378">
        <f t="shared" si="259"/>
        <v>0</v>
      </c>
      <c r="QV138" s="378">
        <f t="shared" si="259"/>
        <v>0</v>
      </c>
      <c r="QW138" s="378">
        <f t="shared" si="259"/>
        <v>0</v>
      </c>
      <c r="QX138" s="378">
        <f t="shared" si="259"/>
        <v>0</v>
      </c>
      <c r="QY138" s="378">
        <f t="shared" si="259"/>
        <v>0</v>
      </c>
      <c r="QZ138" s="378">
        <f t="shared" si="259"/>
        <v>0</v>
      </c>
      <c r="RA138" s="378">
        <f t="shared" si="259"/>
        <v>0</v>
      </c>
      <c r="RB138" s="378">
        <f t="shared" si="259"/>
        <v>0</v>
      </c>
      <c r="RC138" s="378">
        <f t="shared" si="259"/>
        <v>0</v>
      </c>
      <c r="RD138" s="378">
        <f t="shared" si="259"/>
        <v>0</v>
      </c>
      <c r="RE138" s="378">
        <f t="shared" si="259"/>
        <v>0</v>
      </c>
      <c r="RF138" s="378">
        <f t="shared" si="259"/>
        <v>0</v>
      </c>
      <c r="RG138" s="378">
        <f t="shared" si="259"/>
        <v>0</v>
      </c>
      <c r="RH138" s="378">
        <f t="shared" si="259"/>
        <v>0</v>
      </c>
      <c r="RI138" s="378">
        <f t="shared" si="259"/>
        <v>0</v>
      </c>
      <c r="RJ138" s="378">
        <f t="shared" si="259"/>
        <v>0</v>
      </c>
      <c r="RK138" s="378">
        <f t="shared" si="259"/>
        <v>0</v>
      </c>
      <c r="RL138" s="378">
        <f t="shared" si="259"/>
        <v>0</v>
      </c>
      <c r="RM138" s="378">
        <f t="shared" si="259"/>
        <v>0</v>
      </c>
      <c r="RN138" s="378">
        <f t="shared" si="259"/>
        <v>0</v>
      </c>
      <c r="RO138" s="378">
        <f t="shared" si="259"/>
        <v>0</v>
      </c>
      <c r="RP138" s="378">
        <f t="shared" si="259"/>
        <v>0</v>
      </c>
      <c r="RQ138" s="378">
        <f t="shared" si="259"/>
        <v>0</v>
      </c>
      <c r="RR138" s="378">
        <f t="shared" si="259"/>
        <v>0</v>
      </c>
      <c r="RS138" s="378">
        <f t="shared" si="259"/>
        <v>0</v>
      </c>
      <c r="RT138" s="378">
        <f t="shared" si="259"/>
        <v>0</v>
      </c>
      <c r="RU138" s="378">
        <f t="shared" si="259"/>
        <v>0</v>
      </c>
      <c r="RV138" s="378">
        <f t="shared" si="259"/>
        <v>0</v>
      </c>
      <c r="RW138" s="378">
        <f t="shared" si="259"/>
        <v>0</v>
      </c>
      <c r="RX138" s="378">
        <f t="shared" si="259"/>
        <v>0</v>
      </c>
      <c r="RY138" s="378">
        <f t="shared" ref="RY138:UJ138" si="260">ROUND((MAX(RY35:RY37)-MIN(RY35:RY37)),10)</f>
        <v>0</v>
      </c>
      <c r="RZ138" s="378">
        <f t="shared" si="260"/>
        <v>0</v>
      </c>
      <c r="SA138" s="378">
        <f t="shared" si="260"/>
        <v>0</v>
      </c>
      <c r="SB138" s="378">
        <f t="shared" si="260"/>
        <v>0</v>
      </c>
      <c r="SC138" s="378">
        <f t="shared" si="260"/>
        <v>0</v>
      </c>
      <c r="SD138" s="378">
        <f t="shared" si="260"/>
        <v>0</v>
      </c>
      <c r="SE138" s="378">
        <f t="shared" si="260"/>
        <v>0</v>
      </c>
      <c r="SF138" s="378">
        <f t="shared" si="260"/>
        <v>0</v>
      </c>
      <c r="SG138" s="378">
        <f t="shared" si="260"/>
        <v>0</v>
      </c>
      <c r="SH138" s="378">
        <f t="shared" si="260"/>
        <v>0</v>
      </c>
      <c r="SI138" s="378">
        <f t="shared" si="260"/>
        <v>0</v>
      </c>
      <c r="SJ138" s="378">
        <f t="shared" si="260"/>
        <v>0</v>
      </c>
      <c r="SK138" s="378">
        <f t="shared" si="260"/>
        <v>0</v>
      </c>
      <c r="SL138" s="378">
        <f t="shared" si="260"/>
        <v>0</v>
      </c>
      <c r="SM138" s="378">
        <f t="shared" si="260"/>
        <v>0</v>
      </c>
      <c r="SN138" s="378">
        <f t="shared" si="260"/>
        <v>0</v>
      </c>
      <c r="SO138" s="378">
        <f t="shared" si="260"/>
        <v>0</v>
      </c>
      <c r="SP138" s="378">
        <f t="shared" si="260"/>
        <v>0</v>
      </c>
      <c r="SQ138" s="378">
        <f t="shared" si="260"/>
        <v>0</v>
      </c>
      <c r="SR138" s="378">
        <f t="shared" si="260"/>
        <v>0</v>
      </c>
      <c r="SS138" s="378">
        <f t="shared" si="260"/>
        <v>0</v>
      </c>
      <c r="ST138" s="378">
        <f t="shared" si="260"/>
        <v>0</v>
      </c>
      <c r="SU138" s="378">
        <f t="shared" si="260"/>
        <v>0</v>
      </c>
      <c r="SV138" s="378">
        <f t="shared" si="260"/>
        <v>0</v>
      </c>
      <c r="SW138" s="378">
        <f t="shared" si="260"/>
        <v>0</v>
      </c>
      <c r="SX138" s="378">
        <f t="shared" si="260"/>
        <v>0</v>
      </c>
      <c r="SY138" s="378">
        <f t="shared" si="260"/>
        <v>0</v>
      </c>
      <c r="SZ138" s="378">
        <f t="shared" si="260"/>
        <v>0</v>
      </c>
      <c r="TA138" s="378">
        <f t="shared" si="260"/>
        <v>0</v>
      </c>
      <c r="TB138" s="378">
        <f t="shared" si="260"/>
        <v>0</v>
      </c>
      <c r="TC138" s="378">
        <f t="shared" si="260"/>
        <v>0</v>
      </c>
      <c r="TD138" s="378">
        <f t="shared" si="260"/>
        <v>0</v>
      </c>
      <c r="TE138" s="378">
        <f t="shared" si="260"/>
        <v>0</v>
      </c>
      <c r="TF138" s="378">
        <f t="shared" si="260"/>
        <v>0</v>
      </c>
      <c r="TG138" s="378">
        <f t="shared" si="260"/>
        <v>0</v>
      </c>
      <c r="TH138" s="378">
        <f t="shared" si="260"/>
        <v>0</v>
      </c>
      <c r="TI138" s="378">
        <f t="shared" si="260"/>
        <v>0</v>
      </c>
      <c r="TJ138" s="378">
        <f t="shared" si="260"/>
        <v>0</v>
      </c>
      <c r="TK138" s="378">
        <f t="shared" si="260"/>
        <v>0</v>
      </c>
      <c r="TL138" s="378">
        <f t="shared" si="260"/>
        <v>0</v>
      </c>
      <c r="TM138" s="378">
        <f t="shared" si="260"/>
        <v>0</v>
      </c>
      <c r="TN138" s="378">
        <f t="shared" si="260"/>
        <v>0</v>
      </c>
      <c r="TO138" s="378">
        <f t="shared" si="260"/>
        <v>0</v>
      </c>
      <c r="TP138" s="378">
        <f t="shared" si="260"/>
        <v>0</v>
      </c>
      <c r="TQ138" s="378">
        <f t="shared" si="260"/>
        <v>0</v>
      </c>
      <c r="TR138" s="378">
        <f t="shared" si="260"/>
        <v>0</v>
      </c>
      <c r="TS138" s="378">
        <f t="shared" si="260"/>
        <v>0</v>
      </c>
      <c r="TT138" s="378">
        <f t="shared" si="260"/>
        <v>0</v>
      </c>
      <c r="TU138" s="378">
        <f t="shared" si="260"/>
        <v>0</v>
      </c>
      <c r="TV138" s="378">
        <f t="shared" si="260"/>
        <v>0</v>
      </c>
      <c r="TW138" s="378">
        <f t="shared" si="260"/>
        <v>0</v>
      </c>
      <c r="TX138" s="378">
        <f t="shared" si="260"/>
        <v>0</v>
      </c>
      <c r="TY138" s="378">
        <f t="shared" si="260"/>
        <v>0</v>
      </c>
      <c r="TZ138" s="378">
        <f t="shared" si="260"/>
        <v>0</v>
      </c>
      <c r="UA138" s="378">
        <f t="shared" si="260"/>
        <v>0</v>
      </c>
      <c r="UB138" s="378">
        <f t="shared" si="260"/>
        <v>0</v>
      </c>
      <c r="UC138" s="378">
        <f t="shared" si="260"/>
        <v>0</v>
      </c>
      <c r="UD138" s="378">
        <f t="shared" si="260"/>
        <v>0</v>
      </c>
      <c r="UE138" s="378">
        <f t="shared" si="260"/>
        <v>0</v>
      </c>
      <c r="UF138" s="378">
        <f t="shared" si="260"/>
        <v>0</v>
      </c>
      <c r="UG138" s="378">
        <f t="shared" si="260"/>
        <v>0</v>
      </c>
      <c r="UH138" s="378">
        <f t="shared" si="260"/>
        <v>0</v>
      </c>
      <c r="UI138" s="378">
        <f t="shared" si="260"/>
        <v>0</v>
      </c>
      <c r="UJ138" s="378">
        <f t="shared" si="260"/>
        <v>0</v>
      </c>
      <c r="UK138" s="378">
        <f t="shared" ref="UK138:WI138" si="261">ROUND((MAX(UK35:UK37)-MIN(UK35:UK37)),10)</f>
        <v>0</v>
      </c>
      <c r="UL138" s="378">
        <f t="shared" si="261"/>
        <v>0</v>
      </c>
      <c r="UM138" s="378">
        <f t="shared" si="261"/>
        <v>0</v>
      </c>
      <c r="UN138" s="378">
        <f t="shared" si="261"/>
        <v>0</v>
      </c>
      <c r="UO138" s="378">
        <f t="shared" si="261"/>
        <v>0</v>
      </c>
      <c r="UP138" s="378">
        <f t="shared" si="261"/>
        <v>0</v>
      </c>
      <c r="UQ138" s="378">
        <f t="shared" si="261"/>
        <v>0</v>
      </c>
      <c r="UR138" s="378">
        <f t="shared" si="261"/>
        <v>0</v>
      </c>
      <c r="US138" s="378">
        <f t="shared" si="261"/>
        <v>0</v>
      </c>
      <c r="UT138" s="378">
        <f t="shared" si="261"/>
        <v>0</v>
      </c>
      <c r="UU138" s="378">
        <f t="shared" si="261"/>
        <v>0</v>
      </c>
      <c r="UV138" s="378">
        <f t="shared" si="261"/>
        <v>0</v>
      </c>
      <c r="UW138" s="378">
        <f t="shared" si="261"/>
        <v>0</v>
      </c>
      <c r="UX138" s="378">
        <f t="shared" si="261"/>
        <v>0</v>
      </c>
      <c r="UY138" s="378">
        <f t="shared" si="261"/>
        <v>0</v>
      </c>
      <c r="UZ138" s="378">
        <f t="shared" si="261"/>
        <v>0</v>
      </c>
      <c r="VA138" s="378">
        <f t="shared" si="261"/>
        <v>0</v>
      </c>
      <c r="VB138" s="378">
        <f t="shared" si="261"/>
        <v>0</v>
      </c>
      <c r="VC138" s="378">
        <f t="shared" si="261"/>
        <v>0</v>
      </c>
      <c r="VD138" s="378">
        <f t="shared" si="261"/>
        <v>0</v>
      </c>
      <c r="VE138" s="378">
        <f t="shared" si="261"/>
        <v>0</v>
      </c>
      <c r="VF138" s="378">
        <f t="shared" si="261"/>
        <v>0</v>
      </c>
      <c r="VG138" s="378">
        <f t="shared" si="261"/>
        <v>0</v>
      </c>
      <c r="VH138" s="378">
        <f t="shared" si="261"/>
        <v>0</v>
      </c>
      <c r="VI138" s="378">
        <f t="shared" si="261"/>
        <v>0</v>
      </c>
      <c r="VJ138" s="378">
        <f t="shared" si="261"/>
        <v>0</v>
      </c>
      <c r="VK138" s="378">
        <f t="shared" si="261"/>
        <v>0</v>
      </c>
      <c r="VL138" s="378">
        <f t="shared" si="261"/>
        <v>0</v>
      </c>
      <c r="VM138" s="378">
        <f t="shared" si="261"/>
        <v>0</v>
      </c>
      <c r="VN138" s="378">
        <f t="shared" si="261"/>
        <v>0</v>
      </c>
      <c r="VO138" s="378">
        <f t="shared" si="261"/>
        <v>0</v>
      </c>
      <c r="VP138" s="378">
        <f t="shared" si="261"/>
        <v>0</v>
      </c>
      <c r="VQ138" s="378">
        <f t="shared" si="261"/>
        <v>0</v>
      </c>
      <c r="VR138" s="378">
        <f t="shared" si="261"/>
        <v>0</v>
      </c>
      <c r="VS138" s="378">
        <f t="shared" si="261"/>
        <v>0</v>
      </c>
      <c r="VT138" s="378">
        <f t="shared" si="261"/>
        <v>0</v>
      </c>
      <c r="VU138" s="378">
        <f t="shared" si="261"/>
        <v>0</v>
      </c>
      <c r="VV138" s="378">
        <f t="shared" si="261"/>
        <v>0</v>
      </c>
      <c r="VW138" s="378">
        <f t="shared" si="261"/>
        <v>0</v>
      </c>
      <c r="VX138" s="378">
        <f t="shared" si="261"/>
        <v>0</v>
      </c>
      <c r="VY138" s="378">
        <f t="shared" si="261"/>
        <v>0</v>
      </c>
      <c r="VZ138" s="378">
        <f t="shared" si="261"/>
        <v>0</v>
      </c>
      <c r="WA138" s="378">
        <f t="shared" si="261"/>
        <v>0</v>
      </c>
      <c r="WB138" s="378">
        <f t="shared" si="261"/>
        <v>0</v>
      </c>
      <c r="WC138" s="378">
        <f t="shared" si="261"/>
        <v>0</v>
      </c>
      <c r="WD138" s="378">
        <f t="shared" si="261"/>
        <v>0</v>
      </c>
      <c r="WE138" s="378">
        <f t="shared" si="261"/>
        <v>0</v>
      </c>
      <c r="WF138" s="378">
        <f t="shared" si="261"/>
        <v>0</v>
      </c>
      <c r="WG138" s="378">
        <f t="shared" si="261"/>
        <v>0</v>
      </c>
      <c r="WH138" s="378">
        <f t="shared" si="261"/>
        <v>0</v>
      </c>
      <c r="WI138" s="378">
        <f t="shared" si="261"/>
        <v>0</v>
      </c>
    </row>
    <row r="139" spans="1:607">
      <c r="A139" s="348"/>
      <c r="B139" s="360" t="s">
        <v>871</v>
      </c>
      <c r="C139" s="348"/>
      <c r="D139" s="348"/>
      <c r="E139" s="348"/>
      <c r="F139" s="348"/>
      <c r="G139" s="361" t="str">
        <f t="shared" si="220"/>
        <v/>
      </c>
      <c r="H139" s="361" t="str">
        <f t="shared" si="221"/>
        <v/>
      </c>
      <c r="I139" s="397"/>
      <c r="J139" s="348"/>
      <c r="K139" s="348"/>
      <c r="L139" s="348"/>
      <c r="M139" s="348"/>
      <c r="N139" s="400"/>
      <c r="O139" s="400"/>
      <c r="P139" s="400"/>
      <c r="Q139" s="400"/>
      <c r="R139" s="400"/>
      <c r="S139" s="400"/>
      <c r="T139" s="400"/>
      <c r="U139" s="400"/>
      <c r="V139" s="400"/>
      <c r="W139" s="400"/>
      <c r="X139" s="400"/>
      <c r="Y139" s="400"/>
      <c r="Z139" s="400"/>
      <c r="AA139" s="400"/>
      <c r="AB139" s="400"/>
      <c r="AC139" s="400"/>
      <c r="AD139" s="400"/>
      <c r="AE139" s="400"/>
      <c r="AF139" s="400"/>
      <c r="AG139" s="400"/>
      <c r="AH139" s="400"/>
      <c r="AI139" s="400"/>
      <c r="AJ139" s="400"/>
      <c r="AK139" s="400"/>
      <c r="AL139" s="400"/>
      <c r="AM139" s="400"/>
      <c r="AN139" s="400"/>
      <c r="AO139" s="400"/>
      <c r="AP139" s="400"/>
      <c r="AQ139" s="400"/>
      <c r="AR139" s="400"/>
      <c r="AS139" s="400"/>
      <c r="AT139" s="400"/>
      <c r="AU139" s="400"/>
      <c r="AV139" s="400"/>
      <c r="AW139" s="400"/>
      <c r="AX139" s="400"/>
      <c r="AY139" s="400"/>
      <c r="AZ139" s="400"/>
      <c r="BA139" s="400"/>
      <c r="BB139" s="400"/>
      <c r="BC139" s="400"/>
      <c r="BD139" s="400"/>
      <c r="BE139" s="400"/>
      <c r="BF139" s="400"/>
      <c r="BG139" s="400"/>
      <c r="BH139" s="400"/>
      <c r="BI139" s="400"/>
      <c r="BJ139" s="400"/>
      <c r="BK139" s="400"/>
      <c r="BL139" s="400"/>
      <c r="BM139" s="400"/>
      <c r="BN139" s="400"/>
      <c r="BO139" s="400"/>
      <c r="BP139" s="400"/>
      <c r="BQ139" s="400"/>
      <c r="BR139" s="400"/>
      <c r="BS139" s="400"/>
      <c r="BT139" s="400"/>
      <c r="BU139" s="400"/>
      <c r="BV139" s="400"/>
      <c r="BW139" s="400"/>
      <c r="BX139" s="400"/>
      <c r="BY139" s="400"/>
      <c r="BZ139" s="400"/>
      <c r="CA139" s="400"/>
      <c r="CB139" s="400"/>
      <c r="CC139" s="400"/>
      <c r="CD139" s="400"/>
      <c r="CE139" s="400"/>
      <c r="CF139" s="400"/>
      <c r="CG139" s="400"/>
      <c r="CH139" s="400"/>
      <c r="CI139" s="400"/>
      <c r="CJ139" s="400"/>
      <c r="CK139" s="400"/>
      <c r="CL139" s="400"/>
      <c r="CM139" s="400"/>
      <c r="CN139" s="400"/>
      <c r="CO139" s="400"/>
      <c r="CP139" s="400"/>
      <c r="CQ139" s="400"/>
      <c r="CR139" s="400"/>
      <c r="CS139" s="400"/>
      <c r="CT139" s="400"/>
      <c r="CU139" s="400"/>
      <c r="CV139" s="400"/>
      <c r="CW139" s="400"/>
      <c r="CX139" s="400"/>
      <c r="CY139" s="400"/>
      <c r="CZ139" s="362"/>
      <c r="DA139" s="900"/>
      <c r="DB139" s="899" t="s">
        <v>1303</v>
      </c>
      <c r="DC139" s="899"/>
      <c r="DD139" s="378">
        <f>ROUND((MAX(DD44:DD46)-MIN(DD44:DD46)),10)</f>
        <v>0</v>
      </c>
      <c r="DE139" s="378">
        <f t="shared" ref="DE139:FP139" si="262">ROUND((MAX(DE44:DE46)-MIN(DE44:DE46)),10)</f>
        <v>0</v>
      </c>
      <c r="DF139" s="378">
        <f t="shared" si="262"/>
        <v>0</v>
      </c>
      <c r="DG139" s="378">
        <f t="shared" si="262"/>
        <v>0</v>
      </c>
      <c r="DH139" s="378">
        <f t="shared" si="262"/>
        <v>0</v>
      </c>
      <c r="DI139" s="378">
        <f t="shared" si="262"/>
        <v>0</v>
      </c>
      <c r="DJ139" s="378">
        <f t="shared" si="262"/>
        <v>0</v>
      </c>
      <c r="DK139" s="378">
        <f t="shared" si="262"/>
        <v>0</v>
      </c>
      <c r="DL139" s="378">
        <f t="shared" si="262"/>
        <v>0</v>
      </c>
      <c r="DM139" s="378">
        <f t="shared" si="262"/>
        <v>0</v>
      </c>
      <c r="DN139" s="378">
        <f t="shared" si="262"/>
        <v>0</v>
      </c>
      <c r="DO139" s="378">
        <f t="shared" si="262"/>
        <v>0</v>
      </c>
      <c r="DP139" s="378">
        <f t="shared" si="262"/>
        <v>0</v>
      </c>
      <c r="DQ139" s="378">
        <f t="shared" si="262"/>
        <v>0</v>
      </c>
      <c r="DR139" s="378">
        <f t="shared" si="262"/>
        <v>0</v>
      </c>
      <c r="DS139" s="378">
        <f t="shared" si="262"/>
        <v>0</v>
      </c>
      <c r="DT139" s="378">
        <f t="shared" si="262"/>
        <v>0</v>
      </c>
      <c r="DU139" s="378">
        <f t="shared" si="262"/>
        <v>0</v>
      </c>
      <c r="DV139" s="378">
        <f t="shared" si="262"/>
        <v>0</v>
      </c>
      <c r="DW139" s="378">
        <f t="shared" si="262"/>
        <v>0</v>
      </c>
      <c r="DX139" s="378">
        <f t="shared" si="262"/>
        <v>0</v>
      </c>
      <c r="DY139" s="378">
        <f t="shared" si="262"/>
        <v>0</v>
      </c>
      <c r="DZ139" s="378">
        <f t="shared" si="262"/>
        <v>0</v>
      </c>
      <c r="EA139" s="378">
        <f t="shared" si="262"/>
        <v>0</v>
      </c>
      <c r="EB139" s="378">
        <f t="shared" si="262"/>
        <v>0</v>
      </c>
      <c r="EC139" s="378">
        <f t="shared" si="262"/>
        <v>0</v>
      </c>
      <c r="ED139" s="378">
        <f t="shared" si="262"/>
        <v>0</v>
      </c>
      <c r="EE139" s="378">
        <f t="shared" si="262"/>
        <v>0</v>
      </c>
      <c r="EF139" s="378">
        <f t="shared" si="262"/>
        <v>0</v>
      </c>
      <c r="EG139" s="378">
        <f t="shared" si="262"/>
        <v>0</v>
      </c>
      <c r="EH139" s="378">
        <f t="shared" si="262"/>
        <v>0</v>
      </c>
      <c r="EI139" s="378">
        <f t="shared" si="262"/>
        <v>0</v>
      </c>
      <c r="EJ139" s="378">
        <f t="shared" si="262"/>
        <v>0</v>
      </c>
      <c r="EK139" s="378">
        <f t="shared" si="262"/>
        <v>0</v>
      </c>
      <c r="EL139" s="378">
        <f t="shared" si="262"/>
        <v>0</v>
      </c>
      <c r="EM139" s="378">
        <f t="shared" si="262"/>
        <v>0</v>
      </c>
      <c r="EN139" s="378">
        <f t="shared" si="262"/>
        <v>0</v>
      </c>
      <c r="EO139" s="378">
        <f t="shared" si="262"/>
        <v>0</v>
      </c>
      <c r="EP139" s="378">
        <f t="shared" si="262"/>
        <v>0</v>
      </c>
      <c r="EQ139" s="378">
        <f t="shared" si="262"/>
        <v>0</v>
      </c>
      <c r="ER139" s="378">
        <f t="shared" si="262"/>
        <v>0</v>
      </c>
      <c r="ES139" s="378">
        <f t="shared" si="262"/>
        <v>0</v>
      </c>
      <c r="ET139" s="378">
        <f t="shared" si="262"/>
        <v>0</v>
      </c>
      <c r="EU139" s="378">
        <f t="shared" si="262"/>
        <v>0</v>
      </c>
      <c r="EV139" s="378">
        <f t="shared" si="262"/>
        <v>0</v>
      </c>
      <c r="EW139" s="378">
        <f t="shared" si="262"/>
        <v>0</v>
      </c>
      <c r="EX139" s="378">
        <f t="shared" si="262"/>
        <v>0</v>
      </c>
      <c r="EY139" s="378">
        <f t="shared" si="262"/>
        <v>0</v>
      </c>
      <c r="EZ139" s="378">
        <f t="shared" si="262"/>
        <v>0</v>
      </c>
      <c r="FA139" s="378">
        <f t="shared" si="262"/>
        <v>0</v>
      </c>
      <c r="FB139" s="378">
        <f t="shared" si="262"/>
        <v>0</v>
      </c>
      <c r="FC139" s="378">
        <f t="shared" si="262"/>
        <v>0</v>
      </c>
      <c r="FD139" s="378">
        <f t="shared" si="262"/>
        <v>0</v>
      </c>
      <c r="FE139" s="378">
        <f t="shared" si="262"/>
        <v>0</v>
      </c>
      <c r="FF139" s="378">
        <f t="shared" si="262"/>
        <v>0</v>
      </c>
      <c r="FG139" s="378">
        <f t="shared" si="262"/>
        <v>0</v>
      </c>
      <c r="FH139" s="378">
        <f t="shared" si="262"/>
        <v>0</v>
      </c>
      <c r="FI139" s="378">
        <f t="shared" si="262"/>
        <v>0</v>
      </c>
      <c r="FJ139" s="378">
        <f t="shared" si="262"/>
        <v>0</v>
      </c>
      <c r="FK139" s="378">
        <f t="shared" si="262"/>
        <v>0</v>
      </c>
      <c r="FL139" s="378">
        <f t="shared" si="262"/>
        <v>0</v>
      </c>
      <c r="FM139" s="378">
        <f t="shared" si="262"/>
        <v>0</v>
      </c>
      <c r="FN139" s="378">
        <f t="shared" si="262"/>
        <v>0</v>
      </c>
      <c r="FO139" s="378">
        <f t="shared" si="262"/>
        <v>0</v>
      </c>
      <c r="FP139" s="378">
        <f t="shared" si="262"/>
        <v>0</v>
      </c>
      <c r="FQ139" s="378">
        <f t="shared" ref="FQ139:IB139" si="263">ROUND((MAX(FQ44:FQ46)-MIN(FQ44:FQ46)),10)</f>
        <v>0</v>
      </c>
      <c r="FR139" s="378">
        <f t="shared" si="263"/>
        <v>0</v>
      </c>
      <c r="FS139" s="378">
        <f t="shared" si="263"/>
        <v>0</v>
      </c>
      <c r="FT139" s="378">
        <f t="shared" si="263"/>
        <v>0</v>
      </c>
      <c r="FU139" s="378">
        <f t="shared" si="263"/>
        <v>0</v>
      </c>
      <c r="FV139" s="378">
        <f t="shared" si="263"/>
        <v>0</v>
      </c>
      <c r="FW139" s="378">
        <f t="shared" si="263"/>
        <v>0</v>
      </c>
      <c r="FX139" s="378">
        <f t="shared" si="263"/>
        <v>0</v>
      </c>
      <c r="FY139" s="378">
        <f t="shared" si="263"/>
        <v>0</v>
      </c>
      <c r="FZ139" s="378">
        <f t="shared" si="263"/>
        <v>0</v>
      </c>
      <c r="GA139" s="378">
        <f t="shared" si="263"/>
        <v>0</v>
      </c>
      <c r="GB139" s="378">
        <f t="shared" si="263"/>
        <v>0</v>
      </c>
      <c r="GC139" s="378">
        <f t="shared" si="263"/>
        <v>0</v>
      </c>
      <c r="GD139" s="378">
        <f t="shared" si="263"/>
        <v>0</v>
      </c>
      <c r="GE139" s="378">
        <f t="shared" si="263"/>
        <v>0</v>
      </c>
      <c r="GF139" s="378">
        <f t="shared" si="263"/>
        <v>0</v>
      </c>
      <c r="GG139" s="378">
        <f t="shared" si="263"/>
        <v>0</v>
      </c>
      <c r="GH139" s="378">
        <f t="shared" si="263"/>
        <v>0</v>
      </c>
      <c r="GI139" s="378">
        <f t="shared" si="263"/>
        <v>0</v>
      </c>
      <c r="GJ139" s="378">
        <f t="shared" si="263"/>
        <v>0</v>
      </c>
      <c r="GK139" s="378">
        <f t="shared" si="263"/>
        <v>0</v>
      </c>
      <c r="GL139" s="378">
        <f t="shared" si="263"/>
        <v>0</v>
      </c>
      <c r="GM139" s="378">
        <f t="shared" si="263"/>
        <v>0</v>
      </c>
      <c r="GN139" s="378">
        <f t="shared" si="263"/>
        <v>0</v>
      </c>
      <c r="GO139" s="378">
        <f t="shared" si="263"/>
        <v>0</v>
      </c>
      <c r="GP139" s="378">
        <f t="shared" si="263"/>
        <v>0</v>
      </c>
      <c r="GQ139" s="378">
        <f t="shared" si="263"/>
        <v>0</v>
      </c>
      <c r="GR139" s="378">
        <f t="shared" si="263"/>
        <v>0</v>
      </c>
      <c r="GS139" s="378">
        <f t="shared" si="263"/>
        <v>0</v>
      </c>
      <c r="GT139" s="378">
        <f t="shared" si="263"/>
        <v>0</v>
      </c>
      <c r="GU139" s="378">
        <f t="shared" si="263"/>
        <v>0</v>
      </c>
      <c r="GV139" s="378">
        <f t="shared" si="263"/>
        <v>0</v>
      </c>
      <c r="GW139" s="378">
        <f t="shared" si="263"/>
        <v>0</v>
      </c>
      <c r="GX139" s="378">
        <f t="shared" si="263"/>
        <v>0</v>
      </c>
      <c r="GY139" s="378">
        <f t="shared" si="263"/>
        <v>0</v>
      </c>
      <c r="GZ139" s="378">
        <f t="shared" si="263"/>
        <v>0</v>
      </c>
      <c r="HA139" s="378">
        <f t="shared" si="263"/>
        <v>0</v>
      </c>
      <c r="HB139" s="378">
        <f t="shared" si="263"/>
        <v>0</v>
      </c>
      <c r="HC139" s="378">
        <f t="shared" si="263"/>
        <v>0</v>
      </c>
      <c r="HD139" s="378">
        <f t="shared" si="263"/>
        <v>0</v>
      </c>
      <c r="HE139" s="378">
        <f t="shared" si="263"/>
        <v>0</v>
      </c>
      <c r="HF139" s="378">
        <f t="shared" si="263"/>
        <v>0</v>
      </c>
      <c r="HG139" s="378">
        <f t="shared" si="263"/>
        <v>0</v>
      </c>
      <c r="HH139" s="378">
        <f t="shared" si="263"/>
        <v>0</v>
      </c>
      <c r="HI139" s="378">
        <f t="shared" si="263"/>
        <v>0</v>
      </c>
      <c r="HJ139" s="378">
        <f t="shared" si="263"/>
        <v>0</v>
      </c>
      <c r="HK139" s="378">
        <f t="shared" si="263"/>
        <v>0</v>
      </c>
      <c r="HL139" s="378">
        <f t="shared" si="263"/>
        <v>0</v>
      </c>
      <c r="HM139" s="378">
        <f t="shared" si="263"/>
        <v>0</v>
      </c>
      <c r="HN139" s="378">
        <f t="shared" si="263"/>
        <v>0</v>
      </c>
      <c r="HO139" s="378">
        <f t="shared" si="263"/>
        <v>0</v>
      </c>
      <c r="HP139" s="378">
        <f t="shared" si="263"/>
        <v>0</v>
      </c>
      <c r="HQ139" s="378">
        <f t="shared" si="263"/>
        <v>0</v>
      </c>
      <c r="HR139" s="378">
        <f t="shared" si="263"/>
        <v>0</v>
      </c>
      <c r="HS139" s="378">
        <f t="shared" si="263"/>
        <v>0</v>
      </c>
      <c r="HT139" s="378">
        <f t="shared" si="263"/>
        <v>0</v>
      </c>
      <c r="HU139" s="378">
        <f t="shared" si="263"/>
        <v>0</v>
      </c>
      <c r="HV139" s="378">
        <f t="shared" si="263"/>
        <v>0</v>
      </c>
      <c r="HW139" s="378">
        <f t="shared" si="263"/>
        <v>0</v>
      </c>
      <c r="HX139" s="378">
        <f t="shared" si="263"/>
        <v>0</v>
      </c>
      <c r="HY139" s="378">
        <f t="shared" si="263"/>
        <v>0</v>
      </c>
      <c r="HZ139" s="378">
        <f t="shared" si="263"/>
        <v>0</v>
      </c>
      <c r="IA139" s="378">
        <f t="shared" si="263"/>
        <v>0</v>
      </c>
      <c r="IB139" s="378">
        <f t="shared" si="263"/>
        <v>0</v>
      </c>
      <c r="IC139" s="378">
        <f t="shared" ref="IC139:KN139" si="264">ROUND((MAX(IC44:IC46)-MIN(IC44:IC46)),10)</f>
        <v>0</v>
      </c>
      <c r="ID139" s="378">
        <f t="shared" si="264"/>
        <v>0</v>
      </c>
      <c r="IE139" s="378">
        <f t="shared" si="264"/>
        <v>0</v>
      </c>
      <c r="IF139" s="378">
        <f t="shared" si="264"/>
        <v>0</v>
      </c>
      <c r="IG139" s="378">
        <f t="shared" si="264"/>
        <v>0</v>
      </c>
      <c r="IH139" s="378">
        <f t="shared" si="264"/>
        <v>0</v>
      </c>
      <c r="II139" s="378">
        <f t="shared" si="264"/>
        <v>0</v>
      </c>
      <c r="IJ139" s="378">
        <f t="shared" si="264"/>
        <v>0</v>
      </c>
      <c r="IK139" s="378">
        <f t="shared" si="264"/>
        <v>0</v>
      </c>
      <c r="IL139" s="378">
        <f t="shared" si="264"/>
        <v>0</v>
      </c>
      <c r="IM139" s="378">
        <f t="shared" si="264"/>
        <v>0</v>
      </c>
      <c r="IN139" s="378">
        <f t="shared" si="264"/>
        <v>0</v>
      </c>
      <c r="IO139" s="378">
        <f t="shared" si="264"/>
        <v>0</v>
      </c>
      <c r="IP139" s="378">
        <f t="shared" si="264"/>
        <v>0</v>
      </c>
      <c r="IQ139" s="378">
        <f t="shared" si="264"/>
        <v>0</v>
      </c>
      <c r="IR139" s="378">
        <f t="shared" si="264"/>
        <v>0</v>
      </c>
      <c r="IS139" s="378">
        <f t="shared" si="264"/>
        <v>0</v>
      </c>
      <c r="IT139" s="378">
        <f t="shared" si="264"/>
        <v>0</v>
      </c>
      <c r="IU139" s="378">
        <f t="shared" si="264"/>
        <v>0</v>
      </c>
      <c r="IV139" s="378">
        <f t="shared" si="264"/>
        <v>0</v>
      </c>
      <c r="IW139" s="378">
        <f t="shared" si="264"/>
        <v>0</v>
      </c>
      <c r="IX139" s="378">
        <f t="shared" si="264"/>
        <v>0</v>
      </c>
      <c r="IY139" s="378">
        <f t="shared" si="264"/>
        <v>0</v>
      </c>
      <c r="IZ139" s="378">
        <f t="shared" si="264"/>
        <v>0</v>
      </c>
      <c r="JA139" s="378">
        <f t="shared" si="264"/>
        <v>0</v>
      </c>
      <c r="JB139" s="378">
        <f t="shared" si="264"/>
        <v>0</v>
      </c>
      <c r="JC139" s="378">
        <f t="shared" si="264"/>
        <v>0</v>
      </c>
      <c r="JD139" s="378">
        <f t="shared" si="264"/>
        <v>0</v>
      </c>
      <c r="JE139" s="378">
        <f t="shared" si="264"/>
        <v>0</v>
      </c>
      <c r="JF139" s="378">
        <f t="shared" si="264"/>
        <v>0</v>
      </c>
      <c r="JG139" s="378">
        <f t="shared" si="264"/>
        <v>0</v>
      </c>
      <c r="JH139" s="378">
        <f t="shared" si="264"/>
        <v>0</v>
      </c>
      <c r="JI139" s="378">
        <f t="shared" si="264"/>
        <v>0</v>
      </c>
      <c r="JJ139" s="378">
        <f t="shared" si="264"/>
        <v>0</v>
      </c>
      <c r="JK139" s="378">
        <f t="shared" si="264"/>
        <v>0</v>
      </c>
      <c r="JL139" s="378">
        <f t="shared" si="264"/>
        <v>0</v>
      </c>
      <c r="JM139" s="378">
        <f t="shared" si="264"/>
        <v>0</v>
      </c>
      <c r="JN139" s="378">
        <f t="shared" si="264"/>
        <v>0</v>
      </c>
      <c r="JO139" s="378">
        <f t="shared" si="264"/>
        <v>0</v>
      </c>
      <c r="JP139" s="378">
        <f t="shared" si="264"/>
        <v>0</v>
      </c>
      <c r="JQ139" s="378">
        <f t="shared" si="264"/>
        <v>0</v>
      </c>
      <c r="JR139" s="378">
        <f t="shared" si="264"/>
        <v>0</v>
      </c>
      <c r="JS139" s="378">
        <f t="shared" si="264"/>
        <v>0</v>
      </c>
      <c r="JT139" s="378">
        <f t="shared" si="264"/>
        <v>0</v>
      </c>
      <c r="JU139" s="378">
        <f t="shared" si="264"/>
        <v>0</v>
      </c>
      <c r="JV139" s="378">
        <f t="shared" si="264"/>
        <v>0</v>
      </c>
      <c r="JW139" s="378">
        <f t="shared" si="264"/>
        <v>0</v>
      </c>
      <c r="JX139" s="378">
        <f t="shared" si="264"/>
        <v>0</v>
      </c>
      <c r="JY139" s="378">
        <f t="shared" si="264"/>
        <v>0</v>
      </c>
      <c r="JZ139" s="378">
        <f t="shared" si="264"/>
        <v>0</v>
      </c>
      <c r="KA139" s="378">
        <f t="shared" si="264"/>
        <v>0</v>
      </c>
      <c r="KB139" s="378">
        <f t="shared" si="264"/>
        <v>0</v>
      </c>
      <c r="KC139" s="378">
        <f t="shared" si="264"/>
        <v>0</v>
      </c>
      <c r="KD139" s="378">
        <f t="shared" si="264"/>
        <v>0</v>
      </c>
      <c r="KE139" s="378">
        <f t="shared" si="264"/>
        <v>0</v>
      </c>
      <c r="KF139" s="378">
        <f t="shared" si="264"/>
        <v>0</v>
      </c>
      <c r="KG139" s="378">
        <f t="shared" si="264"/>
        <v>0</v>
      </c>
      <c r="KH139" s="378">
        <f t="shared" si="264"/>
        <v>0</v>
      </c>
      <c r="KI139" s="378">
        <f t="shared" si="264"/>
        <v>0</v>
      </c>
      <c r="KJ139" s="378">
        <f t="shared" si="264"/>
        <v>0</v>
      </c>
      <c r="KK139" s="378">
        <f t="shared" si="264"/>
        <v>0</v>
      </c>
      <c r="KL139" s="378">
        <f t="shared" si="264"/>
        <v>0</v>
      </c>
      <c r="KM139" s="378">
        <f t="shared" si="264"/>
        <v>0</v>
      </c>
      <c r="KN139" s="378">
        <f t="shared" si="264"/>
        <v>0</v>
      </c>
      <c r="KO139" s="378">
        <f t="shared" ref="KO139:MZ139" si="265">ROUND((MAX(KO44:KO46)-MIN(KO44:KO46)),10)</f>
        <v>0</v>
      </c>
      <c r="KP139" s="378">
        <f t="shared" si="265"/>
        <v>0</v>
      </c>
      <c r="KQ139" s="378">
        <f t="shared" si="265"/>
        <v>0</v>
      </c>
      <c r="KR139" s="378">
        <f t="shared" si="265"/>
        <v>0</v>
      </c>
      <c r="KS139" s="378">
        <f t="shared" si="265"/>
        <v>0</v>
      </c>
      <c r="KT139" s="378">
        <f t="shared" si="265"/>
        <v>0</v>
      </c>
      <c r="KU139" s="378">
        <f t="shared" si="265"/>
        <v>0</v>
      </c>
      <c r="KV139" s="378">
        <f t="shared" si="265"/>
        <v>0</v>
      </c>
      <c r="KW139" s="378">
        <f t="shared" si="265"/>
        <v>0</v>
      </c>
      <c r="KX139" s="378">
        <f t="shared" si="265"/>
        <v>0</v>
      </c>
      <c r="KY139" s="378">
        <f t="shared" si="265"/>
        <v>0</v>
      </c>
      <c r="KZ139" s="378">
        <f t="shared" si="265"/>
        <v>0</v>
      </c>
      <c r="LA139" s="378">
        <f t="shared" si="265"/>
        <v>0</v>
      </c>
      <c r="LB139" s="378">
        <f t="shared" si="265"/>
        <v>0</v>
      </c>
      <c r="LC139" s="378">
        <f t="shared" si="265"/>
        <v>0</v>
      </c>
      <c r="LD139" s="378">
        <f t="shared" si="265"/>
        <v>0</v>
      </c>
      <c r="LE139" s="378">
        <f t="shared" si="265"/>
        <v>0</v>
      </c>
      <c r="LF139" s="378">
        <f t="shared" si="265"/>
        <v>0</v>
      </c>
      <c r="LG139" s="378">
        <f t="shared" si="265"/>
        <v>0</v>
      </c>
      <c r="LH139" s="378">
        <f t="shared" si="265"/>
        <v>0</v>
      </c>
      <c r="LI139" s="378">
        <f t="shared" si="265"/>
        <v>0</v>
      </c>
      <c r="LJ139" s="378">
        <f t="shared" si="265"/>
        <v>0</v>
      </c>
      <c r="LK139" s="378">
        <f t="shared" si="265"/>
        <v>0</v>
      </c>
      <c r="LL139" s="378">
        <f t="shared" si="265"/>
        <v>0</v>
      </c>
      <c r="LM139" s="378">
        <f t="shared" si="265"/>
        <v>0</v>
      </c>
      <c r="LN139" s="378">
        <f t="shared" si="265"/>
        <v>0</v>
      </c>
      <c r="LO139" s="378">
        <f t="shared" si="265"/>
        <v>0</v>
      </c>
      <c r="LP139" s="378">
        <f t="shared" si="265"/>
        <v>0</v>
      </c>
      <c r="LQ139" s="378">
        <f t="shared" si="265"/>
        <v>0</v>
      </c>
      <c r="LR139" s="378">
        <f t="shared" si="265"/>
        <v>0</v>
      </c>
      <c r="LS139" s="378">
        <f t="shared" si="265"/>
        <v>0</v>
      </c>
      <c r="LT139" s="378">
        <f t="shared" si="265"/>
        <v>0</v>
      </c>
      <c r="LU139" s="378">
        <f t="shared" si="265"/>
        <v>0</v>
      </c>
      <c r="LV139" s="378">
        <f t="shared" si="265"/>
        <v>0</v>
      </c>
      <c r="LW139" s="378">
        <f t="shared" si="265"/>
        <v>0</v>
      </c>
      <c r="LX139" s="378">
        <f t="shared" si="265"/>
        <v>0</v>
      </c>
      <c r="LY139" s="378">
        <f t="shared" si="265"/>
        <v>0</v>
      </c>
      <c r="LZ139" s="378">
        <f t="shared" si="265"/>
        <v>0</v>
      </c>
      <c r="MA139" s="378">
        <f t="shared" si="265"/>
        <v>0</v>
      </c>
      <c r="MB139" s="378">
        <f t="shared" si="265"/>
        <v>0</v>
      </c>
      <c r="MC139" s="378">
        <f t="shared" si="265"/>
        <v>0</v>
      </c>
      <c r="MD139" s="378">
        <f t="shared" si="265"/>
        <v>0</v>
      </c>
      <c r="ME139" s="378">
        <f t="shared" si="265"/>
        <v>0</v>
      </c>
      <c r="MF139" s="378">
        <f t="shared" si="265"/>
        <v>0</v>
      </c>
      <c r="MG139" s="378">
        <f t="shared" si="265"/>
        <v>0</v>
      </c>
      <c r="MH139" s="378">
        <f t="shared" si="265"/>
        <v>0</v>
      </c>
      <c r="MI139" s="378">
        <f t="shared" si="265"/>
        <v>0</v>
      </c>
      <c r="MJ139" s="378">
        <f t="shared" si="265"/>
        <v>0</v>
      </c>
      <c r="MK139" s="378">
        <f t="shared" si="265"/>
        <v>0</v>
      </c>
      <c r="ML139" s="378">
        <f t="shared" si="265"/>
        <v>0</v>
      </c>
      <c r="MM139" s="378">
        <f t="shared" si="265"/>
        <v>0</v>
      </c>
      <c r="MN139" s="378">
        <f t="shared" si="265"/>
        <v>0</v>
      </c>
      <c r="MO139" s="378">
        <f t="shared" si="265"/>
        <v>0</v>
      </c>
      <c r="MP139" s="378">
        <f t="shared" si="265"/>
        <v>0</v>
      </c>
      <c r="MQ139" s="378">
        <f t="shared" si="265"/>
        <v>0</v>
      </c>
      <c r="MR139" s="378">
        <f t="shared" si="265"/>
        <v>0</v>
      </c>
      <c r="MS139" s="378">
        <f t="shared" si="265"/>
        <v>0</v>
      </c>
      <c r="MT139" s="378">
        <f t="shared" si="265"/>
        <v>0</v>
      </c>
      <c r="MU139" s="378">
        <f t="shared" si="265"/>
        <v>0</v>
      </c>
      <c r="MV139" s="378">
        <f t="shared" si="265"/>
        <v>0</v>
      </c>
      <c r="MW139" s="378">
        <f t="shared" si="265"/>
        <v>0</v>
      </c>
      <c r="MX139" s="378">
        <f t="shared" si="265"/>
        <v>0</v>
      </c>
      <c r="MY139" s="378">
        <f t="shared" si="265"/>
        <v>0</v>
      </c>
      <c r="MZ139" s="378">
        <f t="shared" si="265"/>
        <v>0</v>
      </c>
      <c r="NA139" s="378">
        <f t="shared" ref="NA139:PL139" si="266">ROUND((MAX(NA44:NA46)-MIN(NA44:NA46)),10)</f>
        <v>0</v>
      </c>
      <c r="NB139" s="378">
        <f t="shared" si="266"/>
        <v>0</v>
      </c>
      <c r="NC139" s="378">
        <f t="shared" si="266"/>
        <v>0</v>
      </c>
      <c r="ND139" s="378">
        <f t="shared" si="266"/>
        <v>0</v>
      </c>
      <c r="NE139" s="378">
        <f t="shared" si="266"/>
        <v>0</v>
      </c>
      <c r="NF139" s="378">
        <f t="shared" si="266"/>
        <v>0</v>
      </c>
      <c r="NG139" s="378">
        <f t="shared" si="266"/>
        <v>0</v>
      </c>
      <c r="NH139" s="378">
        <f t="shared" si="266"/>
        <v>0</v>
      </c>
      <c r="NI139" s="378">
        <f t="shared" si="266"/>
        <v>0</v>
      </c>
      <c r="NJ139" s="378">
        <f t="shared" si="266"/>
        <v>0</v>
      </c>
      <c r="NK139" s="378">
        <f t="shared" si="266"/>
        <v>0</v>
      </c>
      <c r="NL139" s="378">
        <f t="shared" si="266"/>
        <v>0</v>
      </c>
      <c r="NM139" s="378">
        <f t="shared" si="266"/>
        <v>0</v>
      </c>
      <c r="NN139" s="378">
        <f t="shared" si="266"/>
        <v>0</v>
      </c>
      <c r="NO139" s="378">
        <f t="shared" si="266"/>
        <v>0</v>
      </c>
      <c r="NP139" s="378">
        <f t="shared" si="266"/>
        <v>0</v>
      </c>
      <c r="NQ139" s="378">
        <f t="shared" si="266"/>
        <v>0</v>
      </c>
      <c r="NR139" s="378">
        <f t="shared" si="266"/>
        <v>0</v>
      </c>
      <c r="NS139" s="378">
        <f t="shared" si="266"/>
        <v>0</v>
      </c>
      <c r="NT139" s="378">
        <f t="shared" si="266"/>
        <v>0</v>
      </c>
      <c r="NU139" s="378">
        <f t="shared" si="266"/>
        <v>0</v>
      </c>
      <c r="NV139" s="378">
        <f t="shared" si="266"/>
        <v>0</v>
      </c>
      <c r="NW139" s="378">
        <f t="shared" si="266"/>
        <v>0</v>
      </c>
      <c r="NX139" s="378">
        <f t="shared" si="266"/>
        <v>0</v>
      </c>
      <c r="NY139" s="378">
        <f t="shared" si="266"/>
        <v>0</v>
      </c>
      <c r="NZ139" s="378">
        <f t="shared" si="266"/>
        <v>0</v>
      </c>
      <c r="OA139" s="378">
        <f t="shared" si="266"/>
        <v>0</v>
      </c>
      <c r="OB139" s="378">
        <f t="shared" si="266"/>
        <v>0</v>
      </c>
      <c r="OC139" s="378">
        <f t="shared" si="266"/>
        <v>0</v>
      </c>
      <c r="OD139" s="378">
        <f t="shared" si="266"/>
        <v>0</v>
      </c>
      <c r="OE139" s="378">
        <f t="shared" si="266"/>
        <v>0</v>
      </c>
      <c r="OF139" s="378">
        <f t="shared" si="266"/>
        <v>0</v>
      </c>
      <c r="OG139" s="378">
        <f t="shared" si="266"/>
        <v>0</v>
      </c>
      <c r="OH139" s="378">
        <f t="shared" si="266"/>
        <v>0</v>
      </c>
      <c r="OI139" s="378">
        <f t="shared" si="266"/>
        <v>0</v>
      </c>
      <c r="OJ139" s="378">
        <f t="shared" si="266"/>
        <v>0</v>
      </c>
      <c r="OK139" s="378">
        <f t="shared" si="266"/>
        <v>0</v>
      </c>
      <c r="OL139" s="378">
        <f t="shared" si="266"/>
        <v>0</v>
      </c>
      <c r="OM139" s="378">
        <f t="shared" si="266"/>
        <v>0</v>
      </c>
      <c r="ON139" s="378">
        <f t="shared" si="266"/>
        <v>0</v>
      </c>
      <c r="OO139" s="378">
        <f t="shared" si="266"/>
        <v>0</v>
      </c>
      <c r="OP139" s="378">
        <f t="shared" si="266"/>
        <v>0</v>
      </c>
      <c r="OQ139" s="378">
        <f t="shared" si="266"/>
        <v>0</v>
      </c>
      <c r="OR139" s="378">
        <f t="shared" si="266"/>
        <v>0</v>
      </c>
      <c r="OS139" s="378">
        <f t="shared" si="266"/>
        <v>0</v>
      </c>
      <c r="OT139" s="378">
        <f t="shared" si="266"/>
        <v>0</v>
      </c>
      <c r="OU139" s="378">
        <f t="shared" si="266"/>
        <v>0</v>
      </c>
      <c r="OV139" s="378">
        <f t="shared" si="266"/>
        <v>0</v>
      </c>
      <c r="OW139" s="378">
        <f t="shared" si="266"/>
        <v>0</v>
      </c>
      <c r="OX139" s="378">
        <f t="shared" si="266"/>
        <v>0</v>
      </c>
      <c r="OY139" s="378">
        <f t="shared" si="266"/>
        <v>0</v>
      </c>
      <c r="OZ139" s="378">
        <f t="shared" si="266"/>
        <v>0</v>
      </c>
      <c r="PA139" s="378">
        <f t="shared" si="266"/>
        <v>0</v>
      </c>
      <c r="PB139" s="378">
        <f t="shared" si="266"/>
        <v>0</v>
      </c>
      <c r="PC139" s="378">
        <f t="shared" si="266"/>
        <v>0</v>
      </c>
      <c r="PD139" s="378">
        <f t="shared" si="266"/>
        <v>0</v>
      </c>
      <c r="PE139" s="378">
        <f t="shared" si="266"/>
        <v>0</v>
      </c>
      <c r="PF139" s="378">
        <f t="shared" si="266"/>
        <v>0</v>
      </c>
      <c r="PG139" s="378">
        <f t="shared" si="266"/>
        <v>0</v>
      </c>
      <c r="PH139" s="378">
        <f t="shared" si="266"/>
        <v>0</v>
      </c>
      <c r="PI139" s="378">
        <f t="shared" si="266"/>
        <v>0</v>
      </c>
      <c r="PJ139" s="378">
        <f t="shared" si="266"/>
        <v>0</v>
      </c>
      <c r="PK139" s="378">
        <f t="shared" si="266"/>
        <v>0</v>
      </c>
      <c r="PL139" s="378">
        <f t="shared" si="266"/>
        <v>0</v>
      </c>
      <c r="PM139" s="378">
        <f t="shared" ref="PM139:RX139" si="267">ROUND((MAX(PM44:PM46)-MIN(PM44:PM46)),10)</f>
        <v>0</v>
      </c>
      <c r="PN139" s="378">
        <f t="shared" si="267"/>
        <v>0</v>
      </c>
      <c r="PO139" s="378">
        <f t="shared" si="267"/>
        <v>0</v>
      </c>
      <c r="PP139" s="378">
        <f t="shared" si="267"/>
        <v>0</v>
      </c>
      <c r="PQ139" s="378">
        <f t="shared" si="267"/>
        <v>0</v>
      </c>
      <c r="PR139" s="378">
        <f t="shared" si="267"/>
        <v>0</v>
      </c>
      <c r="PS139" s="378">
        <f t="shared" si="267"/>
        <v>0</v>
      </c>
      <c r="PT139" s="378">
        <f t="shared" si="267"/>
        <v>0</v>
      </c>
      <c r="PU139" s="378">
        <f t="shared" si="267"/>
        <v>0</v>
      </c>
      <c r="PV139" s="378">
        <f t="shared" si="267"/>
        <v>0</v>
      </c>
      <c r="PW139" s="378">
        <f t="shared" si="267"/>
        <v>0</v>
      </c>
      <c r="PX139" s="378">
        <f t="shared" si="267"/>
        <v>0</v>
      </c>
      <c r="PY139" s="378">
        <f t="shared" si="267"/>
        <v>0</v>
      </c>
      <c r="PZ139" s="378">
        <f t="shared" si="267"/>
        <v>0</v>
      </c>
      <c r="QA139" s="378">
        <f t="shared" si="267"/>
        <v>0</v>
      </c>
      <c r="QB139" s="378">
        <f t="shared" si="267"/>
        <v>0</v>
      </c>
      <c r="QC139" s="378">
        <f t="shared" si="267"/>
        <v>0</v>
      </c>
      <c r="QD139" s="378">
        <f t="shared" si="267"/>
        <v>0</v>
      </c>
      <c r="QE139" s="378">
        <f t="shared" si="267"/>
        <v>0</v>
      </c>
      <c r="QF139" s="378">
        <f t="shared" si="267"/>
        <v>0</v>
      </c>
      <c r="QG139" s="378">
        <f t="shared" si="267"/>
        <v>0</v>
      </c>
      <c r="QH139" s="378">
        <f t="shared" si="267"/>
        <v>0</v>
      </c>
      <c r="QI139" s="378">
        <f t="shared" si="267"/>
        <v>0</v>
      </c>
      <c r="QJ139" s="378">
        <f t="shared" si="267"/>
        <v>0</v>
      </c>
      <c r="QK139" s="378">
        <f t="shared" si="267"/>
        <v>0</v>
      </c>
      <c r="QL139" s="378">
        <f t="shared" si="267"/>
        <v>0</v>
      </c>
      <c r="QM139" s="378">
        <f t="shared" si="267"/>
        <v>0</v>
      </c>
      <c r="QN139" s="378">
        <f t="shared" si="267"/>
        <v>0</v>
      </c>
      <c r="QO139" s="378">
        <f t="shared" si="267"/>
        <v>0</v>
      </c>
      <c r="QP139" s="378">
        <f t="shared" si="267"/>
        <v>0</v>
      </c>
      <c r="QQ139" s="378">
        <f t="shared" si="267"/>
        <v>0</v>
      </c>
      <c r="QR139" s="378">
        <f t="shared" si="267"/>
        <v>0</v>
      </c>
      <c r="QS139" s="378">
        <f t="shared" si="267"/>
        <v>0</v>
      </c>
      <c r="QT139" s="378">
        <f t="shared" si="267"/>
        <v>0</v>
      </c>
      <c r="QU139" s="378">
        <f t="shared" si="267"/>
        <v>0</v>
      </c>
      <c r="QV139" s="378">
        <f t="shared" si="267"/>
        <v>0</v>
      </c>
      <c r="QW139" s="378">
        <f t="shared" si="267"/>
        <v>0</v>
      </c>
      <c r="QX139" s="378">
        <f t="shared" si="267"/>
        <v>0</v>
      </c>
      <c r="QY139" s="378">
        <f t="shared" si="267"/>
        <v>0</v>
      </c>
      <c r="QZ139" s="378">
        <f t="shared" si="267"/>
        <v>0</v>
      </c>
      <c r="RA139" s="378">
        <f t="shared" si="267"/>
        <v>0</v>
      </c>
      <c r="RB139" s="378">
        <f t="shared" si="267"/>
        <v>0</v>
      </c>
      <c r="RC139" s="378">
        <f t="shared" si="267"/>
        <v>0</v>
      </c>
      <c r="RD139" s="378">
        <f t="shared" si="267"/>
        <v>0</v>
      </c>
      <c r="RE139" s="378">
        <f t="shared" si="267"/>
        <v>0</v>
      </c>
      <c r="RF139" s="378">
        <f t="shared" si="267"/>
        <v>0</v>
      </c>
      <c r="RG139" s="378">
        <f t="shared" si="267"/>
        <v>0</v>
      </c>
      <c r="RH139" s="378">
        <f t="shared" si="267"/>
        <v>0</v>
      </c>
      <c r="RI139" s="378">
        <f t="shared" si="267"/>
        <v>0</v>
      </c>
      <c r="RJ139" s="378">
        <f t="shared" si="267"/>
        <v>0</v>
      </c>
      <c r="RK139" s="378">
        <f t="shared" si="267"/>
        <v>0</v>
      </c>
      <c r="RL139" s="378">
        <f t="shared" si="267"/>
        <v>0</v>
      </c>
      <c r="RM139" s="378">
        <f t="shared" si="267"/>
        <v>0</v>
      </c>
      <c r="RN139" s="378">
        <f t="shared" si="267"/>
        <v>0</v>
      </c>
      <c r="RO139" s="378">
        <f t="shared" si="267"/>
        <v>0</v>
      </c>
      <c r="RP139" s="378">
        <f t="shared" si="267"/>
        <v>0</v>
      </c>
      <c r="RQ139" s="378">
        <f t="shared" si="267"/>
        <v>0</v>
      </c>
      <c r="RR139" s="378">
        <f t="shared" si="267"/>
        <v>0</v>
      </c>
      <c r="RS139" s="378">
        <f t="shared" si="267"/>
        <v>0</v>
      </c>
      <c r="RT139" s="378">
        <f t="shared" si="267"/>
        <v>0</v>
      </c>
      <c r="RU139" s="378">
        <f t="shared" si="267"/>
        <v>0</v>
      </c>
      <c r="RV139" s="378">
        <f t="shared" si="267"/>
        <v>0</v>
      </c>
      <c r="RW139" s="378">
        <f t="shared" si="267"/>
        <v>0</v>
      </c>
      <c r="RX139" s="378">
        <f t="shared" si="267"/>
        <v>0</v>
      </c>
      <c r="RY139" s="378">
        <f t="shared" ref="RY139:UJ139" si="268">ROUND((MAX(RY44:RY46)-MIN(RY44:RY46)),10)</f>
        <v>0</v>
      </c>
      <c r="RZ139" s="378">
        <f t="shared" si="268"/>
        <v>0</v>
      </c>
      <c r="SA139" s="378">
        <f t="shared" si="268"/>
        <v>0</v>
      </c>
      <c r="SB139" s="378">
        <f t="shared" si="268"/>
        <v>0</v>
      </c>
      <c r="SC139" s="378">
        <f t="shared" si="268"/>
        <v>0</v>
      </c>
      <c r="SD139" s="378">
        <f t="shared" si="268"/>
        <v>0</v>
      </c>
      <c r="SE139" s="378">
        <f t="shared" si="268"/>
        <v>0</v>
      </c>
      <c r="SF139" s="378">
        <f t="shared" si="268"/>
        <v>0</v>
      </c>
      <c r="SG139" s="378">
        <f t="shared" si="268"/>
        <v>0</v>
      </c>
      <c r="SH139" s="378">
        <f t="shared" si="268"/>
        <v>0</v>
      </c>
      <c r="SI139" s="378">
        <f t="shared" si="268"/>
        <v>0</v>
      </c>
      <c r="SJ139" s="378">
        <f t="shared" si="268"/>
        <v>0</v>
      </c>
      <c r="SK139" s="378">
        <f t="shared" si="268"/>
        <v>0</v>
      </c>
      <c r="SL139" s="378">
        <f t="shared" si="268"/>
        <v>0</v>
      </c>
      <c r="SM139" s="378">
        <f t="shared" si="268"/>
        <v>0</v>
      </c>
      <c r="SN139" s="378">
        <f t="shared" si="268"/>
        <v>0</v>
      </c>
      <c r="SO139" s="378">
        <f t="shared" si="268"/>
        <v>0</v>
      </c>
      <c r="SP139" s="378">
        <f t="shared" si="268"/>
        <v>0</v>
      </c>
      <c r="SQ139" s="378">
        <f t="shared" si="268"/>
        <v>0</v>
      </c>
      <c r="SR139" s="378">
        <f t="shared" si="268"/>
        <v>0</v>
      </c>
      <c r="SS139" s="378">
        <f t="shared" si="268"/>
        <v>0</v>
      </c>
      <c r="ST139" s="378">
        <f t="shared" si="268"/>
        <v>0</v>
      </c>
      <c r="SU139" s="378">
        <f t="shared" si="268"/>
        <v>0</v>
      </c>
      <c r="SV139" s="378">
        <f t="shared" si="268"/>
        <v>0</v>
      </c>
      <c r="SW139" s="378">
        <f t="shared" si="268"/>
        <v>0</v>
      </c>
      <c r="SX139" s="378">
        <f t="shared" si="268"/>
        <v>0</v>
      </c>
      <c r="SY139" s="378">
        <f t="shared" si="268"/>
        <v>0</v>
      </c>
      <c r="SZ139" s="378">
        <f t="shared" si="268"/>
        <v>0</v>
      </c>
      <c r="TA139" s="378">
        <f t="shared" si="268"/>
        <v>0</v>
      </c>
      <c r="TB139" s="378">
        <f t="shared" si="268"/>
        <v>0</v>
      </c>
      <c r="TC139" s="378">
        <f t="shared" si="268"/>
        <v>0</v>
      </c>
      <c r="TD139" s="378">
        <f t="shared" si="268"/>
        <v>0</v>
      </c>
      <c r="TE139" s="378">
        <f t="shared" si="268"/>
        <v>0</v>
      </c>
      <c r="TF139" s="378">
        <f t="shared" si="268"/>
        <v>0</v>
      </c>
      <c r="TG139" s="378">
        <f t="shared" si="268"/>
        <v>0</v>
      </c>
      <c r="TH139" s="378">
        <f t="shared" si="268"/>
        <v>0</v>
      </c>
      <c r="TI139" s="378">
        <f t="shared" si="268"/>
        <v>0</v>
      </c>
      <c r="TJ139" s="378">
        <f t="shared" si="268"/>
        <v>0</v>
      </c>
      <c r="TK139" s="378">
        <f t="shared" si="268"/>
        <v>0</v>
      </c>
      <c r="TL139" s="378">
        <f t="shared" si="268"/>
        <v>0</v>
      </c>
      <c r="TM139" s="378">
        <f t="shared" si="268"/>
        <v>0</v>
      </c>
      <c r="TN139" s="378">
        <f t="shared" si="268"/>
        <v>0</v>
      </c>
      <c r="TO139" s="378">
        <f t="shared" si="268"/>
        <v>0</v>
      </c>
      <c r="TP139" s="378">
        <f t="shared" si="268"/>
        <v>0</v>
      </c>
      <c r="TQ139" s="378">
        <f t="shared" si="268"/>
        <v>0</v>
      </c>
      <c r="TR139" s="378">
        <f t="shared" si="268"/>
        <v>0</v>
      </c>
      <c r="TS139" s="378">
        <f t="shared" si="268"/>
        <v>0</v>
      </c>
      <c r="TT139" s="378">
        <f t="shared" si="268"/>
        <v>0</v>
      </c>
      <c r="TU139" s="378">
        <f t="shared" si="268"/>
        <v>0</v>
      </c>
      <c r="TV139" s="378">
        <f t="shared" si="268"/>
        <v>0</v>
      </c>
      <c r="TW139" s="378">
        <f t="shared" si="268"/>
        <v>0</v>
      </c>
      <c r="TX139" s="378">
        <f t="shared" si="268"/>
        <v>0</v>
      </c>
      <c r="TY139" s="378">
        <f t="shared" si="268"/>
        <v>0</v>
      </c>
      <c r="TZ139" s="378">
        <f t="shared" si="268"/>
        <v>0</v>
      </c>
      <c r="UA139" s="378">
        <f t="shared" si="268"/>
        <v>0</v>
      </c>
      <c r="UB139" s="378">
        <f t="shared" si="268"/>
        <v>0</v>
      </c>
      <c r="UC139" s="378">
        <f t="shared" si="268"/>
        <v>0</v>
      </c>
      <c r="UD139" s="378">
        <f t="shared" si="268"/>
        <v>0</v>
      </c>
      <c r="UE139" s="378">
        <f t="shared" si="268"/>
        <v>0</v>
      </c>
      <c r="UF139" s="378">
        <f t="shared" si="268"/>
        <v>0</v>
      </c>
      <c r="UG139" s="378">
        <f t="shared" si="268"/>
        <v>0</v>
      </c>
      <c r="UH139" s="378">
        <f t="shared" si="268"/>
        <v>0</v>
      </c>
      <c r="UI139" s="378">
        <f t="shared" si="268"/>
        <v>0</v>
      </c>
      <c r="UJ139" s="378">
        <f t="shared" si="268"/>
        <v>0</v>
      </c>
      <c r="UK139" s="378">
        <f t="shared" ref="UK139:WI139" si="269">ROUND((MAX(UK44:UK46)-MIN(UK44:UK46)),10)</f>
        <v>0</v>
      </c>
      <c r="UL139" s="378">
        <f t="shared" si="269"/>
        <v>0</v>
      </c>
      <c r="UM139" s="378">
        <f t="shared" si="269"/>
        <v>0</v>
      </c>
      <c r="UN139" s="378">
        <f t="shared" si="269"/>
        <v>0</v>
      </c>
      <c r="UO139" s="378">
        <f t="shared" si="269"/>
        <v>0</v>
      </c>
      <c r="UP139" s="378">
        <f t="shared" si="269"/>
        <v>0</v>
      </c>
      <c r="UQ139" s="378">
        <f t="shared" si="269"/>
        <v>0</v>
      </c>
      <c r="UR139" s="378">
        <f t="shared" si="269"/>
        <v>0</v>
      </c>
      <c r="US139" s="378">
        <f t="shared" si="269"/>
        <v>0</v>
      </c>
      <c r="UT139" s="378">
        <f t="shared" si="269"/>
        <v>0</v>
      </c>
      <c r="UU139" s="378">
        <f t="shared" si="269"/>
        <v>0</v>
      </c>
      <c r="UV139" s="378">
        <f t="shared" si="269"/>
        <v>0</v>
      </c>
      <c r="UW139" s="378">
        <f t="shared" si="269"/>
        <v>0</v>
      </c>
      <c r="UX139" s="378">
        <f t="shared" si="269"/>
        <v>0</v>
      </c>
      <c r="UY139" s="378">
        <f t="shared" si="269"/>
        <v>0</v>
      </c>
      <c r="UZ139" s="378">
        <f t="shared" si="269"/>
        <v>0</v>
      </c>
      <c r="VA139" s="378">
        <f t="shared" si="269"/>
        <v>0</v>
      </c>
      <c r="VB139" s="378">
        <f t="shared" si="269"/>
        <v>0</v>
      </c>
      <c r="VC139" s="378">
        <f t="shared" si="269"/>
        <v>0</v>
      </c>
      <c r="VD139" s="378">
        <f t="shared" si="269"/>
        <v>0</v>
      </c>
      <c r="VE139" s="378">
        <f t="shared" si="269"/>
        <v>0</v>
      </c>
      <c r="VF139" s="378">
        <f t="shared" si="269"/>
        <v>0</v>
      </c>
      <c r="VG139" s="378">
        <f t="shared" si="269"/>
        <v>0</v>
      </c>
      <c r="VH139" s="378">
        <f t="shared" si="269"/>
        <v>0</v>
      </c>
      <c r="VI139" s="378">
        <f t="shared" si="269"/>
        <v>0</v>
      </c>
      <c r="VJ139" s="378">
        <f t="shared" si="269"/>
        <v>0</v>
      </c>
      <c r="VK139" s="378">
        <f t="shared" si="269"/>
        <v>0</v>
      </c>
      <c r="VL139" s="378">
        <f t="shared" si="269"/>
        <v>0</v>
      </c>
      <c r="VM139" s="378">
        <f t="shared" si="269"/>
        <v>0</v>
      </c>
      <c r="VN139" s="378">
        <f t="shared" si="269"/>
        <v>0</v>
      </c>
      <c r="VO139" s="378">
        <f t="shared" si="269"/>
        <v>0</v>
      </c>
      <c r="VP139" s="378">
        <f t="shared" si="269"/>
        <v>0</v>
      </c>
      <c r="VQ139" s="378">
        <f t="shared" si="269"/>
        <v>0</v>
      </c>
      <c r="VR139" s="378">
        <f t="shared" si="269"/>
        <v>0</v>
      </c>
      <c r="VS139" s="378">
        <f t="shared" si="269"/>
        <v>0</v>
      </c>
      <c r="VT139" s="378">
        <f t="shared" si="269"/>
        <v>0</v>
      </c>
      <c r="VU139" s="378">
        <f t="shared" si="269"/>
        <v>0</v>
      </c>
      <c r="VV139" s="378">
        <f t="shared" si="269"/>
        <v>0</v>
      </c>
      <c r="VW139" s="378">
        <f t="shared" si="269"/>
        <v>0</v>
      </c>
      <c r="VX139" s="378">
        <f t="shared" si="269"/>
        <v>0</v>
      </c>
      <c r="VY139" s="378">
        <f t="shared" si="269"/>
        <v>0</v>
      </c>
      <c r="VZ139" s="378">
        <f t="shared" si="269"/>
        <v>0</v>
      </c>
      <c r="WA139" s="378">
        <f t="shared" si="269"/>
        <v>0</v>
      </c>
      <c r="WB139" s="378">
        <f t="shared" si="269"/>
        <v>0</v>
      </c>
      <c r="WC139" s="378">
        <f t="shared" si="269"/>
        <v>0</v>
      </c>
      <c r="WD139" s="378">
        <f t="shared" si="269"/>
        <v>0</v>
      </c>
      <c r="WE139" s="378">
        <f t="shared" si="269"/>
        <v>0</v>
      </c>
      <c r="WF139" s="378">
        <f t="shared" si="269"/>
        <v>0</v>
      </c>
      <c r="WG139" s="378">
        <f t="shared" si="269"/>
        <v>0</v>
      </c>
      <c r="WH139" s="378">
        <f t="shared" si="269"/>
        <v>0</v>
      </c>
      <c r="WI139" s="378">
        <f t="shared" si="269"/>
        <v>0</v>
      </c>
    </row>
    <row r="140" spans="1:607">
      <c r="A140" s="348"/>
      <c r="B140" s="360" t="s">
        <v>872</v>
      </c>
      <c r="C140" s="348"/>
      <c r="D140" s="348"/>
      <c r="E140" s="348"/>
      <c r="F140" s="348"/>
      <c r="G140" s="361" t="str">
        <f t="shared" si="220"/>
        <v/>
      </c>
      <c r="H140" s="361" t="str">
        <f t="shared" si="221"/>
        <v/>
      </c>
      <c r="I140" s="397"/>
      <c r="J140" s="348"/>
      <c r="K140" s="348"/>
      <c r="L140" s="348"/>
      <c r="M140" s="348"/>
      <c r="N140" s="400"/>
      <c r="O140" s="400"/>
      <c r="P140" s="400"/>
      <c r="Q140" s="400"/>
      <c r="R140" s="400"/>
      <c r="S140" s="400"/>
      <c r="T140" s="400"/>
      <c r="U140" s="400"/>
      <c r="V140" s="400"/>
      <c r="W140" s="400"/>
      <c r="X140" s="400"/>
      <c r="Y140" s="400"/>
      <c r="Z140" s="400"/>
      <c r="AA140" s="400"/>
      <c r="AB140" s="400"/>
      <c r="AC140" s="400"/>
      <c r="AD140" s="400"/>
      <c r="AE140" s="400"/>
      <c r="AF140" s="400"/>
      <c r="AG140" s="400"/>
      <c r="AH140" s="400"/>
      <c r="AI140" s="400"/>
      <c r="AJ140" s="400"/>
      <c r="AK140" s="400"/>
      <c r="AL140" s="400"/>
      <c r="AM140" s="400"/>
      <c r="AN140" s="400"/>
      <c r="AO140" s="400"/>
      <c r="AP140" s="400"/>
      <c r="AQ140" s="400"/>
      <c r="AR140" s="400"/>
      <c r="AS140" s="400"/>
      <c r="AT140" s="400"/>
      <c r="AU140" s="400"/>
      <c r="AV140" s="400"/>
      <c r="AW140" s="400"/>
      <c r="AX140" s="400"/>
      <c r="AY140" s="400"/>
      <c r="AZ140" s="400"/>
      <c r="BA140" s="400"/>
      <c r="BB140" s="400"/>
      <c r="BC140" s="400"/>
      <c r="BD140" s="400"/>
      <c r="BE140" s="400"/>
      <c r="BF140" s="400"/>
      <c r="BG140" s="400"/>
      <c r="BH140" s="400"/>
      <c r="BI140" s="400"/>
      <c r="BJ140" s="400"/>
      <c r="BK140" s="400"/>
      <c r="BL140" s="400"/>
      <c r="BM140" s="400"/>
      <c r="BN140" s="400"/>
      <c r="BO140" s="400"/>
      <c r="BP140" s="400"/>
      <c r="BQ140" s="400"/>
      <c r="BR140" s="400"/>
      <c r="BS140" s="400"/>
      <c r="BT140" s="400"/>
      <c r="BU140" s="400"/>
      <c r="BV140" s="400"/>
      <c r="BW140" s="400"/>
      <c r="BX140" s="400"/>
      <c r="BY140" s="400"/>
      <c r="BZ140" s="400"/>
      <c r="CA140" s="400"/>
      <c r="CB140" s="400"/>
      <c r="CC140" s="400"/>
      <c r="CD140" s="400"/>
      <c r="CE140" s="400"/>
      <c r="CF140" s="400"/>
      <c r="CG140" s="400"/>
      <c r="CH140" s="400"/>
      <c r="CI140" s="400"/>
      <c r="CJ140" s="400"/>
      <c r="CK140" s="400"/>
      <c r="CL140" s="400"/>
      <c r="CM140" s="400"/>
      <c r="CN140" s="400"/>
      <c r="CO140" s="400"/>
      <c r="CP140" s="400"/>
      <c r="CQ140" s="400"/>
      <c r="CR140" s="400"/>
      <c r="CS140" s="400"/>
      <c r="CT140" s="400"/>
      <c r="CU140" s="400"/>
      <c r="CV140" s="400"/>
      <c r="CW140" s="400"/>
      <c r="CX140" s="400"/>
      <c r="CY140" s="400"/>
      <c r="CZ140" s="362"/>
      <c r="DA140" s="900"/>
      <c r="DB140" s="899" t="s">
        <v>1304</v>
      </c>
      <c r="DC140" s="899"/>
      <c r="DD140" s="378">
        <f>ROUND((MAX(DD53:DD55)-MIN(DD53:DD55)),10)</f>
        <v>0</v>
      </c>
      <c r="DE140" s="378">
        <f t="shared" ref="DE140:FP140" si="270">ROUND((MAX(DE53:DE55)-MIN(DE53:DE55)),10)</f>
        <v>0</v>
      </c>
      <c r="DF140" s="378">
        <f t="shared" si="270"/>
        <v>0</v>
      </c>
      <c r="DG140" s="378">
        <f t="shared" si="270"/>
        <v>0</v>
      </c>
      <c r="DH140" s="378">
        <f t="shared" si="270"/>
        <v>0</v>
      </c>
      <c r="DI140" s="378">
        <f t="shared" si="270"/>
        <v>0</v>
      </c>
      <c r="DJ140" s="378">
        <f t="shared" si="270"/>
        <v>0</v>
      </c>
      <c r="DK140" s="378">
        <f t="shared" si="270"/>
        <v>0</v>
      </c>
      <c r="DL140" s="378">
        <f t="shared" si="270"/>
        <v>0</v>
      </c>
      <c r="DM140" s="378">
        <f t="shared" si="270"/>
        <v>0</v>
      </c>
      <c r="DN140" s="378">
        <f t="shared" si="270"/>
        <v>0</v>
      </c>
      <c r="DO140" s="378">
        <f t="shared" si="270"/>
        <v>0</v>
      </c>
      <c r="DP140" s="378">
        <f t="shared" si="270"/>
        <v>0</v>
      </c>
      <c r="DQ140" s="378">
        <f t="shared" si="270"/>
        <v>0</v>
      </c>
      <c r="DR140" s="378">
        <f t="shared" si="270"/>
        <v>0</v>
      </c>
      <c r="DS140" s="378">
        <f t="shared" si="270"/>
        <v>0</v>
      </c>
      <c r="DT140" s="378">
        <f t="shared" si="270"/>
        <v>0</v>
      </c>
      <c r="DU140" s="378">
        <f t="shared" si="270"/>
        <v>0</v>
      </c>
      <c r="DV140" s="378">
        <f t="shared" si="270"/>
        <v>0</v>
      </c>
      <c r="DW140" s="378">
        <f t="shared" si="270"/>
        <v>0</v>
      </c>
      <c r="DX140" s="378">
        <f t="shared" si="270"/>
        <v>0</v>
      </c>
      <c r="DY140" s="378">
        <f t="shared" si="270"/>
        <v>0</v>
      </c>
      <c r="DZ140" s="378">
        <f t="shared" si="270"/>
        <v>0</v>
      </c>
      <c r="EA140" s="378">
        <f t="shared" si="270"/>
        <v>0</v>
      </c>
      <c r="EB140" s="378">
        <f t="shared" si="270"/>
        <v>0</v>
      </c>
      <c r="EC140" s="378">
        <f t="shared" si="270"/>
        <v>0</v>
      </c>
      <c r="ED140" s="378">
        <f t="shared" si="270"/>
        <v>0</v>
      </c>
      <c r="EE140" s="378">
        <f t="shared" si="270"/>
        <v>0</v>
      </c>
      <c r="EF140" s="378">
        <f t="shared" si="270"/>
        <v>0</v>
      </c>
      <c r="EG140" s="378">
        <f t="shared" si="270"/>
        <v>0</v>
      </c>
      <c r="EH140" s="378">
        <f t="shared" si="270"/>
        <v>0</v>
      </c>
      <c r="EI140" s="378">
        <f t="shared" si="270"/>
        <v>0</v>
      </c>
      <c r="EJ140" s="378">
        <f t="shared" si="270"/>
        <v>0</v>
      </c>
      <c r="EK140" s="378">
        <f t="shared" si="270"/>
        <v>0</v>
      </c>
      <c r="EL140" s="378">
        <f t="shared" si="270"/>
        <v>0</v>
      </c>
      <c r="EM140" s="378">
        <f t="shared" si="270"/>
        <v>0</v>
      </c>
      <c r="EN140" s="378">
        <f t="shared" si="270"/>
        <v>0</v>
      </c>
      <c r="EO140" s="378">
        <f t="shared" si="270"/>
        <v>0</v>
      </c>
      <c r="EP140" s="378">
        <f t="shared" si="270"/>
        <v>0</v>
      </c>
      <c r="EQ140" s="378">
        <f t="shared" si="270"/>
        <v>0</v>
      </c>
      <c r="ER140" s="378">
        <f t="shared" si="270"/>
        <v>0</v>
      </c>
      <c r="ES140" s="378">
        <f t="shared" si="270"/>
        <v>0</v>
      </c>
      <c r="ET140" s="378">
        <f t="shared" si="270"/>
        <v>0</v>
      </c>
      <c r="EU140" s="378">
        <f t="shared" si="270"/>
        <v>0</v>
      </c>
      <c r="EV140" s="378">
        <f t="shared" si="270"/>
        <v>0</v>
      </c>
      <c r="EW140" s="378">
        <f t="shared" si="270"/>
        <v>0</v>
      </c>
      <c r="EX140" s="378">
        <f t="shared" si="270"/>
        <v>0</v>
      </c>
      <c r="EY140" s="378">
        <f t="shared" si="270"/>
        <v>0</v>
      </c>
      <c r="EZ140" s="378">
        <f t="shared" si="270"/>
        <v>0</v>
      </c>
      <c r="FA140" s="378">
        <f t="shared" si="270"/>
        <v>0</v>
      </c>
      <c r="FB140" s="378">
        <f t="shared" si="270"/>
        <v>0</v>
      </c>
      <c r="FC140" s="378">
        <f t="shared" si="270"/>
        <v>0</v>
      </c>
      <c r="FD140" s="378">
        <f t="shared" si="270"/>
        <v>0</v>
      </c>
      <c r="FE140" s="378">
        <f t="shared" si="270"/>
        <v>0</v>
      </c>
      <c r="FF140" s="378">
        <f t="shared" si="270"/>
        <v>0</v>
      </c>
      <c r="FG140" s="378">
        <f t="shared" si="270"/>
        <v>0</v>
      </c>
      <c r="FH140" s="378">
        <f t="shared" si="270"/>
        <v>0</v>
      </c>
      <c r="FI140" s="378">
        <f t="shared" si="270"/>
        <v>0</v>
      </c>
      <c r="FJ140" s="378">
        <f t="shared" si="270"/>
        <v>0</v>
      </c>
      <c r="FK140" s="378">
        <f t="shared" si="270"/>
        <v>0</v>
      </c>
      <c r="FL140" s="378">
        <f t="shared" si="270"/>
        <v>0</v>
      </c>
      <c r="FM140" s="378">
        <f t="shared" si="270"/>
        <v>0</v>
      </c>
      <c r="FN140" s="378">
        <f t="shared" si="270"/>
        <v>0</v>
      </c>
      <c r="FO140" s="378">
        <f t="shared" si="270"/>
        <v>0</v>
      </c>
      <c r="FP140" s="378">
        <f t="shared" si="270"/>
        <v>0</v>
      </c>
      <c r="FQ140" s="378">
        <f t="shared" ref="FQ140:IB140" si="271">ROUND((MAX(FQ53:FQ55)-MIN(FQ53:FQ55)),10)</f>
        <v>0</v>
      </c>
      <c r="FR140" s="378">
        <f t="shared" si="271"/>
        <v>0</v>
      </c>
      <c r="FS140" s="378">
        <f t="shared" si="271"/>
        <v>0</v>
      </c>
      <c r="FT140" s="378">
        <f t="shared" si="271"/>
        <v>0</v>
      </c>
      <c r="FU140" s="378">
        <f t="shared" si="271"/>
        <v>0</v>
      </c>
      <c r="FV140" s="378">
        <f t="shared" si="271"/>
        <v>0</v>
      </c>
      <c r="FW140" s="378">
        <f t="shared" si="271"/>
        <v>0</v>
      </c>
      <c r="FX140" s="378">
        <f t="shared" si="271"/>
        <v>0</v>
      </c>
      <c r="FY140" s="378">
        <f t="shared" si="271"/>
        <v>0</v>
      </c>
      <c r="FZ140" s="378">
        <f t="shared" si="271"/>
        <v>0</v>
      </c>
      <c r="GA140" s="378">
        <f t="shared" si="271"/>
        <v>0</v>
      </c>
      <c r="GB140" s="378">
        <f t="shared" si="271"/>
        <v>0</v>
      </c>
      <c r="GC140" s="378">
        <f t="shared" si="271"/>
        <v>0</v>
      </c>
      <c r="GD140" s="378">
        <f t="shared" si="271"/>
        <v>0</v>
      </c>
      <c r="GE140" s="378">
        <f t="shared" si="271"/>
        <v>0</v>
      </c>
      <c r="GF140" s="378">
        <f t="shared" si="271"/>
        <v>0</v>
      </c>
      <c r="GG140" s="378">
        <f t="shared" si="271"/>
        <v>0</v>
      </c>
      <c r="GH140" s="378">
        <f t="shared" si="271"/>
        <v>0</v>
      </c>
      <c r="GI140" s="378">
        <f t="shared" si="271"/>
        <v>0</v>
      </c>
      <c r="GJ140" s="378">
        <f t="shared" si="271"/>
        <v>0</v>
      </c>
      <c r="GK140" s="378">
        <f t="shared" si="271"/>
        <v>0</v>
      </c>
      <c r="GL140" s="378">
        <f t="shared" si="271"/>
        <v>0</v>
      </c>
      <c r="GM140" s="378">
        <f t="shared" si="271"/>
        <v>0</v>
      </c>
      <c r="GN140" s="378">
        <f t="shared" si="271"/>
        <v>0</v>
      </c>
      <c r="GO140" s="378">
        <f t="shared" si="271"/>
        <v>0</v>
      </c>
      <c r="GP140" s="378">
        <f t="shared" si="271"/>
        <v>0</v>
      </c>
      <c r="GQ140" s="378">
        <f t="shared" si="271"/>
        <v>0</v>
      </c>
      <c r="GR140" s="378">
        <f t="shared" si="271"/>
        <v>0</v>
      </c>
      <c r="GS140" s="378">
        <f t="shared" si="271"/>
        <v>0</v>
      </c>
      <c r="GT140" s="378">
        <f t="shared" si="271"/>
        <v>0</v>
      </c>
      <c r="GU140" s="378">
        <f t="shared" si="271"/>
        <v>0</v>
      </c>
      <c r="GV140" s="378">
        <f t="shared" si="271"/>
        <v>0</v>
      </c>
      <c r="GW140" s="378">
        <f t="shared" si="271"/>
        <v>0</v>
      </c>
      <c r="GX140" s="378">
        <f t="shared" si="271"/>
        <v>0</v>
      </c>
      <c r="GY140" s="378">
        <f t="shared" si="271"/>
        <v>0</v>
      </c>
      <c r="GZ140" s="378">
        <f t="shared" si="271"/>
        <v>0</v>
      </c>
      <c r="HA140" s="378">
        <f t="shared" si="271"/>
        <v>0</v>
      </c>
      <c r="HB140" s="378">
        <f t="shared" si="271"/>
        <v>0</v>
      </c>
      <c r="HC140" s="378">
        <f t="shared" si="271"/>
        <v>0</v>
      </c>
      <c r="HD140" s="378">
        <f t="shared" si="271"/>
        <v>0</v>
      </c>
      <c r="HE140" s="378">
        <f t="shared" si="271"/>
        <v>0</v>
      </c>
      <c r="HF140" s="378">
        <f t="shared" si="271"/>
        <v>0</v>
      </c>
      <c r="HG140" s="378">
        <f t="shared" si="271"/>
        <v>0</v>
      </c>
      <c r="HH140" s="378">
        <f t="shared" si="271"/>
        <v>0</v>
      </c>
      <c r="HI140" s="378">
        <f t="shared" si="271"/>
        <v>0</v>
      </c>
      <c r="HJ140" s="378">
        <f t="shared" si="271"/>
        <v>0</v>
      </c>
      <c r="HK140" s="378">
        <f t="shared" si="271"/>
        <v>0</v>
      </c>
      <c r="HL140" s="378">
        <f t="shared" si="271"/>
        <v>0</v>
      </c>
      <c r="HM140" s="378">
        <f t="shared" si="271"/>
        <v>0</v>
      </c>
      <c r="HN140" s="378">
        <f t="shared" si="271"/>
        <v>0</v>
      </c>
      <c r="HO140" s="378">
        <f t="shared" si="271"/>
        <v>0</v>
      </c>
      <c r="HP140" s="378">
        <f t="shared" si="271"/>
        <v>0</v>
      </c>
      <c r="HQ140" s="378">
        <f t="shared" si="271"/>
        <v>0</v>
      </c>
      <c r="HR140" s="378">
        <f t="shared" si="271"/>
        <v>0</v>
      </c>
      <c r="HS140" s="378">
        <f t="shared" si="271"/>
        <v>0</v>
      </c>
      <c r="HT140" s="378">
        <f t="shared" si="271"/>
        <v>0</v>
      </c>
      <c r="HU140" s="378">
        <f t="shared" si="271"/>
        <v>0</v>
      </c>
      <c r="HV140" s="378">
        <f t="shared" si="271"/>
        <v>0</v>
      </c>
      <c r="HW140" s="378">
        <f t="shared" si="271"/>
        <v>0</v>
      </c>
      <c r="HX140" s="378">
        <f t="shared" si="271"/>
        <v>0</v>
      </c>
      <c r="HY140" s="378">
        <f t="shared" si="271"/>
        <v>0</v>
      </c>
      <c r="HZ140" s="378">
        <f t="shared" si="271"/>
        <v>0</v>
      </c>
      <c r="IA140" s="378">
        <f t="shared" si="271"/>
        <v>0</v>
      </c>
      <c r="IB140" s="378">
        <f t="shared" si="271"/>
        <v>0</v>
      </c>
      <c r="IC140" s="378">
        <f t="shared" ref="IC140:KN140" si="272">ROUND((MAX(IC53:IC55)-MIN(IC53:IC55)),10)</f>
        <v>0</v>
      </c>
      <c r="ID140" s="378">
        <f t="shared" si="272"/>
        <v>0</v>
      </c>
      <c r="IE140" s="378">
        <f t="shared" si="272"/>
        <v>0</v>
      </c>
      <c r="IF140" s="378">
        <f t="shared" si="272"/>
        <v>0</v>
      </c>
      <c r="IG140" s="378">
        <f t="shared" si="272"/>
        <v>0</v>
      </c>
      <c r="IH140" s="378">
        <f t="shared" si="272"/>
        <v>0</v>
      </c>
      <c r="II140" s="378">
        <f t="shared" si="272"/>
        <v>0</v>
      </c>
      <c r="IJ140" s="378">
        <f t="shared" si="272"/>
        <v>0</v>
      </c>
      <c r="IK140" s="378">
        <f t="shared" si="272"/>
        <v>0</v>
      </c>
      <c r="IL140" s="378">
        <f t="shared" si="272"/>
        <v>0</v>
      </c>
      <c r="IM140" s="378">
        <f t="shared" si="272"/>
        <v>0</v>
      </c>
      <c r="IN140" s="378">
        <f t="shared" si="272"/>
        <v>0</v>
      </c>
      <c r="IO140" s="378">
        <f t="shared" si="272"/>
        <v>0</v>
      </c>
      <c r="IP140" s="378">
        <f t="shared" si="272"/>
        <v>0</v>
      </c>
      <c r="IQ140" s="378">
        <f t="shared" si="272"/>
        <v>0</v>
      </c>
      <c r="IR140" s="378">
        <f t="shared" si="272"/>
        <v>0</v>
      </c>
      <c r="IS140" s="378">
        <f t="shared" si="272"/>
        <v>0</v>
      </c>
      <c r="IT140" s="378">
        <f t="shared" si="272"/>
        <v>0</v>
      </c>
      <c r="IU140" s="378">
        <f t="shared" si="272"/>
        <v>0</v>
      </c>
      <c r="IV140" s="378">
        <f t="shared" si="272"/>
        <v>0</v>
      </c>
      <c r="IW140" s="378">
        <f t="shared" si="272"/>
        <v>0</v>
      </c>
      <c r="IX140" s="378">
        <f t="shared" si="272"/>
        <v>0</v>
      </c>
      <c r="IY140" s="378">
        <f t="shared" si="272"/>
        <v>0</v>
      </c>
      <c r="IZ140" s="378">
        <f t="shared" si="272"/>
        <v>0</v>
      </c>
      <c r="JA140" s="378">
        <f t="shared" si="272"/>
        <v>0</v>
      </c>
      <c r="JB140" s="378">
        <f t="shared" si="272"/>
        <v>0</v>
      </c>
      <c r="JC140" s="378">
        <f t="shared" si="272"/>
        <v>0</v>
      </c>
      <c r="JD140" s="378">
        <f t="shared" si="272"/>
        <v>0</v>
      </c>
      <c r="JE140" s="378">
        <f t="shared" si="272"/>
        <v>0</v>
      </c>
      <c r="JF140" s="378">
        <f t="shared" si="272"/>
        <v>0</v>
      </c>
      <c r="JG140" s="378">
        <f t="shared" si="272"/>
        <v>0</v>
      </c>
      <c r="JH140" s="378">
        <f t="shared" si="272"/>
        <v>0</v>
      </c>
      <c r="JI140" s="378">
        <f t="shared" si="272"/>
        <v>0</v>
      </c>
      <c r="JJ140" s="378">
        <f t="shared" si="272"/>
        <v>0</v>
      </c>
      <c r="JK140" s="378">
        <f t="shared" si="272"/>
        <v>0</v>
      </c>
      <c r="JL140" s="378">
        <f t="shared" si="272"/>
        <v>0</v>
      </c>
      <c r="JM140" s="378">
        <f t="shared" si="272"/>
        <v>0</v>
      </c>
      <c r="JN140" s="378">
        <f t="shared" si="272"/>
        <v>0</v>
      </c>
      <c r="JO140" s="378">
        <f t="shared" si="272"/>
        <v>0</v>
      </c>
      <c r="JP140" s="378">
        <f t="shared" si="272"/>
        <v>0</v>
      </c>
      <c r="JQ140" s="378">
        <f t="shared" si="272"/>
        <v>0</v>
      </c>
      <c r="JR140" s="378">
        <f t="shared" si="272"/>
        <v>0</v>
      </c>
      <c r="JS140" s="378">
        <f t="shared" si="272"/>
        <v>0</v>
      </c>
      <c r="JT140" s="378">
        <f t="shared" si="272"/>
        <v>0</v>
      </c>
      <c r="JU140" s="378">
        <f t="shared" si="272"/>
        <v>0</v>
      </c>
      <c r="JV140" s="378">
        <f t="shared" si="272"/>
        <v>0</v>
      </c>
      <c r="JW140" s="378">
        <f t="shared" si="272"/>
        <v>0</v>
      </c>
      <c r="JX140" s="378">
        <f t="shared" si="272"/>
        <v>0</v>
      </c>
      <c r="JY140" s="378">
        <f t="shared" si="272"/>
        <v>0</v>
      </c>
      <c r="JZ140" s="378">
        <f t="shared" si="272"/>
        <v>0</v>
      </c>
      <c r="KA140" s="378">
        <f t="shared" si="272"/>
        <v>0</v>
      </c>
      <c r="KB140" s="378">
        <f t="shared" si="272"/>
        <v>0</v>
      </c>
      <c r="KC140" s="378">
        <f t="shared" si="272"/>
        <v>0</v>
      </c>
      <c r="KD140" s="378">
        <f t="shared" si="272"/>
        <v>0</v>
      </c>
      <c r="KE140" s="378">
        <f t="shared" si="272"/>
        <v>0</v>
      </c>
      <c r="KF140" s="378">
        <f t="shared" si="272"/>
        <v>0</v>
      </c>
      <c r="KG140" s="378">
        <f t="shared" si="272"/>
        <v>0</v>
      </c>
      <c r="KH140" s="378">
        <f t="shared" si="272"/>
        <v>0</v>
      </c>
      <c r="KI140" s="378">
        <f t="shared" si="272"/>
        <v>0</v>
      </c>
      <c r="KJ140" s="378">
        <f t="shared" si="272"/>
        <v>0</v>
      </c>
      <c r="KK140" s="378">
        <f t="shared" si="272"/>
        <v>0</v>
      </c>
      <c r="KL140" s="378">
        <f t="shared" si="272"/>
        <v>0</v>
      </c>
      <c r="KM140" s="378">
        <f t="shared" si="272"/>
        <v>0</v>
      </c>
      <c r="KN140" s="378">
        <f t="shared" si="272"/>
        <v>0</v>
      </c>
      <c r="KO140" s="378">
        <f t="shared" ref="KO140:MZ140" si="273">ROUND((MAX(KO53:KO55)-MIN(KO53:KO55)),10)</f>
        <v>0</v>
      </c>
      <c r="KP140" s="378">
        <f t="shared" si="273"/>
        <v>0</v>
      </c>
      <c r="KQ140" s="378">
        <f t="shared" si="273"/>
        <v>0</v>
      </c>
      <c r="KR140" s="378">
        <f t="shared" si="273"/>
        <v>0</v>
      </c>
      <c r="KS140" s="378">
        <f t="shared" si="273"/>
        <v>0</v>
      </c>
      <c r="KT140" s="378">
        <f t="shared" si="273"/>
        <v>0</v>
      </c>
      <c r="KU140" s="378">
        <f t="shared" si="273"/>
        <v>0</v>
      </c>
      <c r="KV140" s="378">
        <f t="shared" si="273"/>
        <v>0</v>
      </c>
      <c r="KW140" s="378">
        <f t="shared" si="273"/>
        <v>0</v>
      </c>
      <c r="KX140" s="378">
        <f t="shared" si="273"/>
        <v>0</v>
      </c>
      <c r="KY140" s="378">
        <f t="shared" si="273"/>
        <v>0</v>
      </c>
      <c r="KZ140" s="378">
        <f t="shared" si="273"/>
        <v>0</v>
      </c>
      <c r="LA140" s="378">
        <f t="shared" si="273"/>
        <v>0</v>
      </c>
      <c r="LB140" s="378">
        <f t="shared" si="273"/>
        <v>0</v>
      </c>
      <c r="LC140" s="378">
        <f t="shared" si="273"/>
        <v>0</v>
      </c>
      <c r="LD140" s="378">
        <f t="shared" si="273"/>
        <v>0</v>
      </c>
      <c r="LE140" s="378">
        <f t="shared" si="273"/>
        <v>0</v>
      </c>
      <c r="LF140" s="378">
        <f t="shared" si="273"/>
        <v>0</v>
      </c>
      <c r="LG140" s="378">
        <f t="shared" si="273"/>
        <v>0</v>
      </c>
      <c r="LH140" s="378">
        <f t="shared" si="273"/>
        <v>0</v>
      </c>
      <c r="LI140" s="378">
        <f t="shared" si="273"/>
        <v>0</v>
      </c>
      <c r="LJ140" s="378">
        <f t="shared" si="273"/>
        <v>0</v>
      </c>
      <c r="LK140" s="378">
        <f t="shared" si="273"/>
        <v>0</v>
      </c>
      <c r="LL140" s="378">
        <f t="shared" si="273"/>
        <v>0</v>
      </c>
      <c r="LM140" s="378">
        <f t="shared" si="273"/>
        <v>0</v>
      </c>
      <c r="LN140" s="378">
        <f t="shared" si="273"/>
        <v>0</v>
      </c>
      <c r="LO140" s="378">
        <f t="shared" si="273"/>
        <v>0</v>
      </c>
      <c r="LP140" s="378">
        <f t="shared" si="273"/>
        <v>0</v>
      </c>
      <c r="LQ140" s="378">
        <f t="shared" si="273"/>
        <v>0</v>
      </c>
      <c r="LR140" s="378">
        <f t="shared" si="273"/>
        <v>0</v>
      </c>
      <c r="LS140" s="378">
        <f t="shared" si="273"/>
        <v>0</v>
      </c>
      <c r="LT140" s="378">
        <f t="shared" si="273"/>
        <v>0</v>
      </c>
      <c r="LU140" s="378">
        <f t="shared" si="273"/>
        <v>0</v>
      </c>
      <c r="LV140" s="378">
        <f t="shared" si="273"/>
        <v>0</v>
      </c>
      <c r="LW140" s="378">
        <f t="shared" si="273"/>
        <v>0</v>
      </c>
      <c r="LX140" s="378">
        <f t="shared" si="273"/>
        <v>0</v>
      </c>
      <c r="LY140" s="378">
        <f t="shared" si="273"/>
        <v>0</v>
      </c>
      <c r="LZ140" s="378">
        <f t="shared" si="273"/>
        <v>0</v>
      </c>
      <c r="MA140" s="378">
        <f t="shared" si="273"/>
        <v>0</v>
      </c>
      <c r="MB140" s="378">
        <f t="shared" si="273"/>
        <v>0</v>
      </c>
      <c r="MC140" s="378">
        <f t="shared" si="273"/>
        <v>0</v>
      </c>
      <c r="MD140" s="378">
        <f t="shared" si="273"/>
        <v>0</v>
      </c>
      <c r="ME140" s="378">
        <f t="shared" si="273"/>
        <v>0</v>
      </c>
      <c r="MF140" s="378">
        <f t="shared" si="273"/>
        <v>0</v>
      </c>
      <c r="MG140" s="378">
        <f t="shared" si="273"/>
        <v>0</v>
      </c>
      <c r="MH140" s="378">
        <f t="shared" si="273"/>
        <v>0</v>
      </c>
      <c r="MI140" s="378">
        <f t="shared" si="273"/>
        <v>0</v>
      </c>
      <c r="MJ140" s="378">
        <f t="shared" si="273"/>
        <v>0</v>
      </c>
      <c r="MK140" s="378">
        <f t="shared" si="273"/>
        <v>0</v>
      </c>
      <c r="ML140" s="378">
        <f t="shared" si="273"/>
        <v>0</v>
      </c>
      <c r="MM140" s="378">
        <f t="shared" si="273"/>
        <v>0</v>
      </c>
      <c r="MN140" s="378">
        <f t="shared" si="273"/>
        <v>0</v>
      </c>
      <c r="MO140" s="378">
        <f t="shared" si="273"/>
        <v>0</v>
      </c>
      <c r="MP140" s="378">
        <f t="shared" si="273"/>
        <v>0</v>
      </c>
      <c r="MQ140" s="378">
        <f t="shared" si="273"/>
        <v>0</v>
      </c>
      <c r="MR140" s="378">
        <f t="shared" si="273"/>
        <v>0</v>
      </c>
      <c r="MS140" s="378">
        <f t="shared" si="273"/>
        <v>0</v>
      </c>
      <c r="MT140" s="378">
        <f t="shared" si="273"/>
        <v>0</v>
      </c>
      <c r="MU140" s="378">
        <f t="shared" si="273"/>
        <v>0</v>
      </c>
      <c r="MV140" s="378">
        <f t="shared" si="273"/>
        <v>0</v>
      </c>
      <c r="MW140" s="378">
        <f t="shared" si="273"/>
        <v>0</v>
      </c>
      <c r="MX140" s="378">
        <f t="shared" si="273"/>
        <v>0</v>
      </c>
      <c r="MY140" s="378">
        <f t="shared" si="273"/>
        <v>0</v>
      </c>
      <c r="MZ140" s="378">
        <f t="shared" si="273"/>
        <v>0</v>
      </c>
      <c r="NA140" s="378">
        <f t="shared" ref="NA140:PL140" si="274">ROUND((MAX(NA53:NA55)-MIN(NA53:NA55)),10)</f>
        <v>0</v>
      </c>
      <c r="NB140" s="378">
        <f t="shared" si="274"/>
        <v>0</v>
      </c>
      <c r="NC140" s="378">
        <f t="shared" si="274"/>
        <v>0</v>
      </c>
      <c r="ND140" s="378">
        <f t="shared" si="274"/>
        <v>0</v>
      </c>
      <c r="NE140" s="378">
        <f t="shared" si="274"/>
        <v>0</v>
      </c>
      <c r="NF140" s="378">
        <f t="shared" si="274"/>
        <v>0</v>
      </c>
      <c r="NG140" s="378">
        <f t="shared" si="274"/>
        <v>0</v>
      </c>
      <c r="NH140" s="378">
        <f t="shared" si="274"/>
        <v>0</v>
      </c>
      <c r="NI140" s="378">
        <f t="shared" si="274"/>
        <v>0</v>
      </c>
      <c r="NJ140" s="378">
        <f t="shared" si="274"/>
        <v>0</v>
      </c>
      <c r="NK140" s="378">
        <f t="shared" si="274"/>
        <v>0</v>
      </c>
      <c r="NL140" s="378">
        <f t="shared" si="274"/>
        <v>0</v>
      </c>
      <c r="NM140" s="378">
        <f t="shared" si="274"/>
        <v>0</v>
      </c>
      <c r="NN140" s="378">
        <f t="shared" si="274"/>
        <v>0</v>
      </c>
      <c r="NO140" s="378">
        <f t="shared" si="274"/>
        <v>0</v>
      </c>
      <c r="NP140" s="378">
        <f t="shared" si="274"/>
        <v>0</v>
      </c>
      <c r="NQ140" s="378">
        <f t="shared" si="274"/>
        <v>0</v>
      </c>
      <c r="NR140" s="378">
        <f t="shared" si="274"/>
        <v>0</v>
      </c>
      <c r="NS140" s="378">
        <f t="shared" si="274"/>
        <v>0</v>
      </c>
      <c r="NT140" s="378">
        <f t="shared" si="274"/>
        <v>0</v>
      </c>
      <c r="NU140" s="378">
        <f t="shared" si="274"/>
        <v>0</v>
      </c>
      <c r="NV140" s="378">
        <f t="shared" si="274"/>
        <v>0</v>
      </c>
      <c r="NW140" s="378">
        <f t="shared" si="274"/>
        <v>0</v>
      </c>
      <c r="NX140" s="378">
        <f t="shared" si="274"/>
        <v>0</v>
      </c>
      <c r="NY140" s="378">
        <f t="shared" si="274"/>
        <v>0</v>
      </c>
      <c r="NZ140" s="378">
        <f t="shared" si="274"/>
        <v>0</v>
      </c>
      <c r="OA140" s="378">
        <f t="shared" si="274"/>
        <v>0</v>
      </c>
      <c r="OB140" s="378">
        <f t="shared" si="274"/>
        <v>0</v>
      </c>
      <c r="OC140" s="378">
        <f t="shared" si="274"/>
        <v>0</v>
      </c>
      <c r="OD140" s="378">
        <f t="shared" si="274"/>
        <v>0</v>
      </c>
      <c r="OE140" s="378">
        <f t="shared" si="274"/>
        <v>0</v>
      </c>
      <c r="OF140" s="378">
        <f t="shared" si="274"/>
        <v>0</v>
      </c>
      <c r="OG140" s="378">
        <f t="shared" si="274"/>
        <v>0</v>
      </c>
      <c r="OH140" s="378">
        <f t="shared" si="274"/>
        <v>0</v>
      </c>
      <c r="OI140" s="378">
        <f t="shared" si="274"/>
        <v>0</v>
      </c>
      <c r="OJ140" s="378">
        <f t="shared" si="274"/>
        <v>0</v>
      </c>
      <c r="OK140" s="378">
        <f t="shared" si="274"/>
        <v>0</v>
      </c>
      <c r="OL140" s="378">
        <f t="shared" si="274"/>
        <v>0</v>
      </c>
      <c r="OM140" s="378">
        <f t="shared" si="274"/>
        <v>0</v>
      </c>
      <c r="ON140" s="378">
        <f t="shared" si="274"/>
        <v>0</v>
      </c>
      <c r="OO140" s="378">
        <f t="shared" si="274"/>
        <v>0</v>
      </c>
      <c r="OP140" s="378">
        <f t="shared" si="274"/>
        <v>0</v>
      </c>
      <c r="OQ140" s="378">
        <f t="shared" si="274"/>
        <v>0</v>
      </c>
      <c r="OR140" s="378">
        <f t="shared" si="274"/>
        <v>0</v>
      </c>
      <c r="OS140" s="378">
        <f t="shared" si="274"/>
        <v>0</v>
      </c>
      <c r="OT140" s="378">
        <f t="shared" si="274"/>
        <v>0</v>
      </c>
      <c r="OU140" s="378">
        <f t="shared" si="274"/>
        <v>0</v>
      </c>
      <c r="OV140" s="378">
        <f t="shared" si="274"/>
        <v>0</v>
      </c>
      <c r="OW140" s="378">
        <f t="shared" si="274"/>
        <v>0</v>
      </c>
      <c r="OX140" s="378">
        <f t="shared" si="274"/>
        <v>0</v>
      </c>
      <c r="OY140" s="378">
        <f t="shared" si="274"/>
        <v>0</v>
      </c>
      <c r="OZ140" s="378">
        <f t="shared" si="274"/>
        <v>0</v>
      </c>
      <c r="PA140" s="378">
        <f t="shared" si="274"/>
        <v>0</v>
      </c>
      <c r="PB140" s="378">
        <f t="shared" si="274"/>
        <v>0</v>
      </c>
      <c r="PC140" s="378">
        <f t="shared" si="274"/>
        <v>0</v>
      </c>
      <c r="PD140" s="378">
        <f t="shared" si="274"/>
        <v>0</v>
      </c>
      <c r="PE140" s="378">
        <f t="shared" si="274"/>
        <v>0</v>
      </c>
      <c r="PF140" s="378">
        <f t="shared" si="274"/>
        <v>0</v>
      </c>
      <c r="PG140" s="378">
        <f t="shared" si="274"/>
        <v>0</v>
      </c>
      <c r="PH140" s="378">
        <f t="shared" si="274"/>
        <v>0</v>
      </c>
      <c r="PI140" s="378">
        <f t="shared" si="274"/>
        <v>0</v>
      </c>
      <c r="PJ140" s="378">
        <f t="shared" si="274"/>
        <v>0</v>
      </c>
      <c r="PK140" s="378">
        <f t="shared" si="274"/>
        <v>0</v>
      </c>
      <c r="PL140" s="378">
        <f t="shared" si="274"/>
        <v>0</v>
      </c>
      <c r="PM140" s="378">
        <f t="shared" ref="PM140:RX140" si="275">ROUND((MAX(PM53:PM55)-MIN(PM53:PM55)),10)</f>
        <v>0</v>
      </c>
      <c r="PN140" s="378">
        <f t="shared" si="275"/>
        <v>0</v>
      </c>
      <c r="PO140" s="378">
        <f t="shared" si="275"/>
        <v>0</v>
      </c>
      <c r="PP140" s="378">
        <f t="shared" si="275"/>
        <v>0</v>
      </c>
      <c r="PQ140" s="378">
        <f t="shared" si="275"/>
        <v>0</v>
      </c>
      <c r="PR140" s="378">
        <f t="shared" si="275"/>
        <v>0</v>
      </c>
      <c r="PS140" s="378">
        <f t="shared" si="275"/>
        <v>0</v>
      </c>
      <c r="PT140" s="378">
        <f t="shared" si="275"/>
        <v>0</v>
      </c>
      <c r="PU140" s="378">
        <f t="shared" si="275"/>
        <v>0</v>
      </c>
      <c r="PV140" s="378">
        <f t="shared" si="275"/>
        <v>0</v>
      </c>
      <c r="PW140" s="378">
        <f t="shared" si="275"/>
        <v>0</v>
      </c>
      <c r="PX140" s="378">
        <f t="shared" si="275"/>
        <v>0</v>
      </c>
      <c r="PY140" s="378">
        <f t="shared" si="275"/>
        <v>0</v>
      </c>
      <c r="PZ140" s="378">
        <f t="shared" si="275"/>
        <v>0</v>
      </c>
      <c r="QA140" s="378">
        <f t="shared" si="275"/>
        <v>0</v>
      </c>
      <c r="QB140" s="378">
        <f t="shared" si="275"/>
        <v>0</v>
      </c>
      <c r="QC140" s="378">
        <f t="shared" si="275"/>
        <v>0</v>
      </c>
      <c r="QD140" s="378">
        <f t="shared" si="275"/>
        <v>0</v>
      </c>
      <c r="QE140" s="378">
        <f t="shared" si="275"/>
        <v>0</v>
      </c>
      <c r="QF140" s="378">
        <f t="shared" si="275"/>
        <v>0</v>
      </c>
      <c r="QG140" s="378">
        <f t="shared" si="275"/>
        <v>0</v>
      </c>
      <c r="QH140" s="378">
        <f t="shared" si="275"/>
        <v>0</v>
      </c>
      <c r="QI140" s="378">
        <f t="shared" si="275"/>
        <v>0</v>
      </c>
      <c r="QJ140" s="378">
        <f t="shared" si="275"/>
        <v>0</v>
      </c>
      <c r="QK140" s="378">
        <f t="shared" si="275"/>
        <v>0</v>
      </c>
      <c r="QL140" s="378">
        <f t="shared" si="275"/>
        <v>0</v>
      </c>
      <c r="QM140" s="378">
        <f t="shared" si="275"/>
        <v>0</v>
      </c>
      <c r="QN140" s="378">
        <f t="shared" si="275"/>
        <v>0</v>
      </c>
      <c r="QO140" s="378">
        <f t="shared" si="275"/>
        <v>0</v>
      </c>
      <c r="QP140" s="378">
        <f t="shared" si="275"/>
        <v>0</v>
      </c>
      <c r="QQ140" s="378">
        <f t="shared" si="275"/>
        <v>0</v>
      </c>
      <c r="QR140" s="378">
        <f t="shared" si="275"/>
        <v>0</v>
      </c>
      <c r="QS140" s="378">
        <f t="shared" si="275"/>
        <v>0</v>
      </c>
      <c r="QT140" s="378">
        <f t="shared" si="275"/>
        <v>0</v>
      </c>
      <c r="QU140" s="378">
        <f t="shared" si="275"/>
        <v>0</v>
      </c>
      <c r="QV140" s="378">
        <f t="shared" si="275"/>
        <v>0</v>
      </c>
      <c r="QW140" s="378">
        <f t="shared" si="275"/>
        <v>0</v>
      </c>
      <c r="QX140" s="378">
        <f t="shared" si="275"/>
        <v>0</v>
      </c>
      <c r="QY140" s="378">
        <f t="shared" si="275"/>
        <v>0</v>
      </c>
      <c r="QZ140" s="378">
        <f t="shared" si="275"/>
        <v>0</v>
      </c>
      <c r="RA140" s="378">
        <f t="shared" si="275"/>
        <v>0</v>
      </c>
      <c r="RB140" s="378">
        <f t="shared" si="275"/>
        <v>0</v>
      </c>
      <c r="RC140" s="378">
        <f t="shared" si="275"/>
        <v>0</v>
      </c>
      <c r="RD140" s="378">
        <f t="shared" si="275"/>
        <v>0</v>
      </c>
      <c r="RE140" s="378">
        <f t="shared" si="275"/>
        <v>0</v>
      </c>
      <c r="RF140" s="378">
        <f t="shared" si="275"/>
        <v>0</v>
      </c>
      <c r="RG140" s="378">
        <f t="shared" si="275"/>
        <v>0</v>
      </c>
      <c r="RH140" s="378">
        <f t="shared" si="275"/>
        <v>0</v>
      </c>
      <c r="RI140" s="378">
        <f t="shared" si="275"/>
        <v>0</v>
      </c>
      <c r="RJ140" s="378">
        <f t="shared" si="275"/>
        <v>0</v>
      </c>
      <c r="RK140" s="378">
        <f t="shared" si="275"/>
        <v>0</v>
      </c>
      <c r="RL140" s="378">
        <f t="shared" si="275"/>
        <v>0</v>
      </c>
      <c r="RM140" s="378">
        <f t="shared" si="275"/>
        <v>0</v>
      </c>
      <c r="RN140" s="378">
        <f t="shared" si="275"/>
        <v>0</v>
      </c>
      <c r="RO140" s="378">
        <f t="shared" si="275"/>
        <v>0</v>
      </c>
      <c r="RP140" s="378">
        <f t="shared" si="275"/>
        <v>0</v>
      </c>
      <c r="RQ140" s="378">
        <f t="shared" si="275"/>
        <v>0</v>
      </c>
      <c r="RR140" s="378">
        <f t="shared" si="275"/>
        <v>0</v>
      </c>
      <c r="RS140" s="378">
        <f t="shared" si="275"/>
        <v>0</v>
      </c>
      <c r="RT140" s="378">
        <f t="shared" si="275"/>
        <v>0</v>
      </c>
      <c r="RU140" s="378">
        <f t="shared" si="275"/>
        <v>0</v>
      </c>
      <c r="RV140" s="378">
        <f t="shared" si="275"/>
        <v>0</v>
      </c>
      <c r="RW140" s="378">
        <f t="shared" si="275"/>
        <v>0</v>
      </c>
      <c r="RX140" s="378">
        <f t="shared" si="275"/>
        <v>0</v>
      </c>
      <c r="RY140" s="378">
        <f t="shared" ref="RY140:UJ140" si="276">ROUND((MAX(RY53:RY55)-MIN(RY53:RY55)),10)</f>
        <v>0</v>
      </c>
      <c r="RZ140" s="378">
        <f t="shared" si="276"/>
        <v>0</v>
      </c>
      <c r="SA140" s="378">
        <f t="shared" si="276"/>
        <v>0</v>
      </c>
      <c r="SB140" s="378">
        <f t="shared" si="276"/>
        <v>0</v>
      </c>
      <c r="SC140" s="378">
        <f t="shared" si="276"/>
        <v>0</v>
      </c>
      <c r="SD140" s="378">
        <f t="shared" si="276"/>
        <v>0</v>
      </c>
      <c r="SE140" s="378">
        <f t="shared" si="276"/>
        <v>0</v>
      </c>
      <c r="SF140" s="378">
        <f t="shared" si="276"/>
        <v>0</v>
      </c>
      <c r="SG140" s="378">
        <f t="shared" si="276"/>
        <v>0</v>
      </c>
      <c r="SH140" s="378">
        <f t="shared" si="276"/>
        <v>0</v>
      </c>
      <c r="SI140" s="378">
        <f t="shared" si="276"/>
        <v>0</v>
      </c>
      <c r="SJ140" s="378">
        <f t="shared" si="276"/>
        <v>0</v>
      </c>
      <c r="SK140" s="378">
        <f t="shared" si="276"/>
        <v>0</v>
      </c>
      <c r="SL140" s="378">
        <f t="shared" si="276"/>
        <v>0</v>
      </c>
      <c r="SM140" s="378">
        <f t="shared" si="276"/>
        <v>0</v>
      </c>
      <c r="SN140" s="378">
        <f t="shared" si="276"/>
        <v>0</v>
      </c>
      <c r="SO140" s="378">
        <f t="shared" si="276"/>
        <v>0</v>
      </c>
      <c r="SP140" s="378">
        <f t="shared" si="276"/>
        <v>0</v>
      </c>
      <c r="SQ140" s="378">
        <f t="shared" si="276"/>
        <v>0</v>
      </c>
      <c r="SR140" s="378">
        <f t="shared" si="276"/>
        <v>0</v>
      </c>
      <c r="SS140" s="378">
        <f t="shared" si="276"/>
        <v>0</v>
      </c>
      <c r="ST140" s="378">
        <f t="shared" si="276"/>
        <v>0</v>
      </c>
      <c r="SU140" s="378">
        <f t="shared" si="276"/>
        <v>0</v>
      </c>
      <c r="SV140" s="378">
        <f t="shared" si="276"/>
        <v>0</v>
      </c>
      <c r="SW140" s="378">
        <f t="shared" si="276"/>
        <v>0</v>
      </c>
      <c r="SX140" s="378">
        <f t="shared" si="276"/>
        <v>0</v>
      </c>
      <c r="SY140" s="378">
        <f t="shared" si="276"/>
        <v>0</v>
      </c>
      <c r="SZ140" s="378">
        <f t="shared" si="276"/>
        <v>0</v>
      </c>
      <c r="TA140" s="378">
        <f t="shared" si="276"/>
        <v>0</v>
      </c>
      <c r="TB140" s="378">
        <f t="shared" si="276"/>
        <v>0</v>
      </c>
      <c r="TC140" s="378">
        <f t="shared" si="276"/>
        <v>0</v>
      </c>
      <c r="TD140" s="378">
        <f t="shared" si="276"/>
        <v>0</v>
      </c>
      <c r="TE140" s="378">
        <f t="shared" si="276"/>
        <v>0</v>
      </c>
      <c r="TF140" s="378">
        <f t="shared" si="276"/>
        <v>0</v>
      </c>
      <c r="TG140" s="378">
        <f t="shared" si="276"/>
        <v>0</v>
      </c>
      <c r="TH140" s="378">
        <f t="shared" si="276"/>
        <v>0</v>
      </c>
      <c r="TI140" s="378">
        <f t="shared" si="276"/>
        <v>0</v>
      </c>
      <c r="TJ140" s="378">
        <f t="shared" si="276"/>
        <v>0</v>
      </c>
      <c r="TK140" s="378">
        <f t="shared" si="276"/>
        <v>0</v>
      </c>
      <c r="TL140" s="378">
        <f t="shared" si="276"/>
        <v>0</v>
      </c>
      <c r="TM140" s="378">
        <f t="shared" si="276"/>
        <v>0</v>
      </c>
      <c r="TN140" s="378">
        <f t="shared" si="276"/>
        <v>0</v>
      </c>
      <c r="TO140" s="378">
        <f t="shared" si="276"/>
        <v>0</v>
      </c>
      <c r="TP140" s="378">
        <f t="shared" si="276"/>
        <v>0</v>
      </c>
      <c r="TQ140" s="378">
        <f t="shared" si="276"/>
        <v>0</v>
      </c>
      <c r="TR140" s="378">
        <f t="shared" si="276"/>
        <v>0</v>
      </c>
      <c r="TS140" s="378">
        <f t="shared" si="276"/>
        <v>0</v>
      </c>
      <c r="TT140" s="378">
        <f t="shared" si="276"/>
        <v>0</v>
      </c>
      <c r="TU140" s="378">
        <f t="shared" si="276"/>
        <v>0</v>
      </c>
      <c r="TV140" s="378">
        <f t="shared" si="276"/>
        <v>0</v>
      </c>
      <c r="TW140" s="378">
        <f t="shared" si="276"/>
        <v>0</v>
      </c>
      <c r="TX140" s="378">
        <f t="shared" si="276"/>
        <v>0</v>
      </c>
      <c r="TY140" s="378">
        <f t="shared" si="276"/>
        <v>0</v>
      </c>
      <c r="TZ140" s="378">
        <f t="shared" si="276"/>
        <v>0</v>
      </c>
      <c r="UA140" s="378">
        <f t="shared" si="276"/>
        <v>0</v>
      </c>
      <c r="UB140" s="378">
        <f t="shared" si="276"/>
        <v>0</v>
      </c>
      <c r="UC140" s="378">
        <f t="shared" si="276"/>
        <v>0</v>
      </c>
      <c r="UD140" s="378">
        <f t="shared" si="276"/>
        <v>0</v>
      </c>
      <c r="UE140" s="378">
        <f t="shared" si="276"/>
        <v>0</v>
      </c>
      <c r="UF140" s="378">
        <f t="shared" si="276"/>
        <v>0</v>
      </c>
      <c r="UG140" s="378">
        <f t="shared" si="276"/>
        <v>0</v>
      </c>
      <c r="UH140" s="378">
        <f t="shared" si="276"/>
        <v>0</v>
      </c>
      <c r="UI140" s="378">
        <f t="shared" si="276"/>
        <v>0</v>
      </c>
      <c r="UJ140" s="378">
        <f t="shared" si="276"/>
        <v>0</v>
      </c>
      <c r="UK140" s="378">
        <f t="shared" ref="UK140:WI140" si="277">ROUND((MAX(UK53:UK55)-MIN(UK53:UK55)),10)</f>
        <v>0</v>
      </c>
      <c r="UL140" s="378">
        <f t="shared" si="277"/>
        <v>0</v>
      </c>
      <c r="UM140" s="378">
        <f t="shared" si="277"/>
        <v>0</v>
      </c>
      <c r="UN140" s="378">
        <f t="shared" si="277"/>
        <v>0</v>
      </c>
      <c r="UO140" s="378">
        <f t="shared" si="277"/>
        <v>0</v>
      </c>
      <c r="UP140" s="378">
        <f t="shared" si="277"/>
        <v>0</v>
      </c>
      <c r="UQ140" s="378">
        <f t="shared" si="277"/>
        <v>0</v>
      </c>
      <c r="UR140" s="378">
        <f t="shared" si="277"/>
        <v>0</v>
      </c>
      <c r="US140" s="378">
        <f t="shared" si="277"/>
        <v>0</v>
      </c>
      <c r="UT140" s="378">
        <f t="shared" si="277"/>
        <v>0</v>
      </c>
      <c r="UU140" s="378">
        <f t="shared" si="277"/>
        <v>0</v>
      </c>
      <c r="UV140" s="378">
        <f t="shared" si="277"/>
        <v>0</v>
      </c>
      <c r="UW140" s="378">
        <f t="shared" si="277"/>
        <v>0</v>
      </c>
      <c r="UX140" s="378">
        <f t="shared" si="277"/>
        <v>0</v>
      </c>
      <c r="UY140" s="378">
        <f t="shared" si="277"/>
        <v>0</v>
      </c>
      <c r="UZ140" s="378">
        <f t="shared" si="277"/>
        <v>0</v>
      </c>
      <c r="VA140" s="378">
        <f t="shared" si="277"/>
        <v>0</v>
      </c>
      <c r="VB140" s="378">
        <f t="shared" si="277"/>
        <v>0</v>
      </c>
      <c r="VC140" s="378">
        <f t="shared" si="277"/>
        <v>0</v>
      </c>
      <c r="VD140" s="378">
        <f t="shared" si="277"/>
        <v>0</v>
      </c>
      <c r="VE140" s="378">
        <f t="shared" si="277"/>
        <v>0</v>
      </c>
      <c r="VF140" s="378">
        <f t="shared" si="277"/>
        <v>0</v>
      </c>
      <c r="VG140" s="378">
        <f t="shared" si="277"/>
        <v>0</v>
      </c>
      <c r="VH140" s="378">
        <f t="shared" si="277"/>
        <v>0</v>
      </c>
      <c r="VI140" s="378">
        <f t="shared" si="277"/>
        <v>0</v>
      </c>
      <c r="VJ140" s="378">
        <f t="shared" si="277"/>
        <v>0</v>
      </c>
      <c r="VK140" s="378">
        <f t="shared" si="277"/>
        <v>0</v>
      </c>
      <c r="VL140" s="378">
        <f t="shared" si="277"/>
        <v>0</v>
      </c>
      <c r="VM140" s="378">
        <f t="shared" si="277"/>
        <v>0</v>
      </c>
      <c r="VN140" s="378">
        <f t="shared" si="277"/>
        <v>0</v>
      </c>
      <c r="VO140" s="378">
        <f t="shared" si="277"/>
        <v>0</v>
      </c>
      <c r="VP140" s="378">
        <f t="shared" si="277"/>
        <v>0</v>
      </c>
      <c r="VQ140" s="378">
        <f t="shared" si="277"/>
        <v>0</v>
      </c>
      <c r="VR140" s="378">
        <f t="shared" si="277"/>
        <v>0</v>
      </c>
      <c r="VS140" s="378">
        <f t="shared" si="277"/>
        <v>0</v>
      </c>
      <c r="VT140" s="378">
        <f t="shared" si="277"/>
        <v>0</v>
      </c>
      <c r="VU140" s="378">
        <f t="shared" si="277"/>
        <v>0</v>
      </c>
      <c r="VV140" s="378">
        <f t="shared" si="277"/>
        <v>0</v>
      </c>
      <c r="VW140" s="378">
        <f t="shared" si="277"/>
        <v>0</v>
      </c>
      <c r="VX140" s="378">
        <f t="shared" si="277"/>
        <v>0</v>
      </c>
      <c r="VY140" s="378">
        <f t="shared" si="277"/>
        <v>0</v>
      </c>
      <c r="VZ140" s="378">
        <f t="shared" si="277"/>
        <v>0</v>
      </c>
      <c r="WA140" s="378">
        <f t="shared" si="277"/>
        <v>0</v>
      </c>
      <c r="WB140" s="378">
        <f t="shared" si="277"/>
        <v>0</v>
      </c>
      <c r="WC140" s="378">
        <f t="shared" si="277"/>
        <v>0</v>
      </c>
      <c r="WD140" s="378">
        <f t="shared" si="277"/>
        <v>0</v>
      </c>
      <c r="WE140" s="378">
        <f t="shared" si="277"/>
        <v>0</v>
      </c>
      <c r="WF140" s="378">
        <f t="shared" si="277"/>
        <v>0</v>
      </c>
      <c r="WG140" s="378">
        <f t="shared" si="277"/>
        <v>0</v>
      </c>
      <c r="WH140" s="378">
        <f t="shared" si="277"/>
        <v>0</v>
      </c>
      <c r="WI140" s="378">
        <f t="shared" si="277"/>
        <v>0</v>
      </c>
    </row>
    <row r="141" spans="1:607">
      <c r="A141" s="348"/>
      <c r="B141" s="360" t="s">
        <v>873</v>
      </c>
      <c r="C141" s="348"/>
      <c r="D141" s="348"/>
      <c r="E141" s="348"/>
      <c r="F141" s="348"/>
      <c r="G141" s="361" t="str">
        <f t="shared" si="220"/>
        <v/>
      </c>
      <c r="H141" s="361" t="str">
        <f t="shared" si="221"/>
        <v/>
      </c>
      <c r="I141" s="397"/>
      <c r="J141" s="348"/>
      <c r="K141" s="348"/>
      <c r="L141" s="348"/>
      <c r="M141" s="348"/>
      <c r="N141" s="400"/>
      <c r="O141" s="400"/>
      <c r="P141" s="400"/>
      <c r="Q141" s="400"/>
      <c r="R141" s="400"/>
      <c r="S141" s="400"/>
      <c r="T141" s="400"/>
      <c r="U141" s="400"/>
      <c r="V141" s="400"/>
      <c r="W141" s="400"/>
      <c r="X141" s="400"/>
      <c r="Y141" s="400"/>
      <c r="Z141" s="400"/>
      <c r="AA141" s="400"/>
      <c r="AB141" s="400"/>
      <c r="AC141" s="400"/>
      <c r="AD141" s="400"/>
      <c r="AE141" s="400"/>
      <c r="AF141" s="400"/>
      <c r="AG141" s="400"/>
      <c r="AH141" s="400"/>
      <c r="AI141" s="400"/>
      <c r="AJ141" s="400"/>
      <c r="AK141" s="400"/>
      <c r="AL141" s="400"/>
      <c r="AM141" s="400"/>
      <c r="AN141" s="400"/>
      <c r="AO141" s="400"/>
      <c r="AP141" s="400"/>
      <c r="AQ141" s="400"/>
      <c r="AR141" s="400"/>
      <c r="AS141" s="400"/>
      <c r="AT141" s="400"/>
      <c r="AU141" s="400"/>
      <c r="AV141" s="400"/>
      <c r="AW141" s="400"/>
      <c r="AX141" s="400"/>
      <c r="AY141" s="400"/>
      <c r="AZ141" s="400"/>
      <c r="BA141" s="400"/>
      <c r="BB141" s="400"/>
      <c r="BC141" s="400"/>
      <c r="BD141" s="400"/>
      <c r="BE141" s="400"/>
      <c r="BF141" s="400"/>
      <c r="BG141" s="400"/>
      <c r="BH141" s="400"/>
      <c r="BI141" s="400"/>
      <c r="BJ141" s="400"/>
      <c r="BK141" s="400"/>
      <c r="BL141" s="400"/>
      <c r="BM141" s="400"/>
      <c r="BN141" s="400"/>
      <c r="BO141" s="400"/>
      <c r="BP141" s="400"/>
      <c r="BQ141" s="400"/>
      <c r="BR141" s="400"/>
      <c r="BS141" s="400"/>
      <c r="BT141" s="400"/>
      <c r="BU141" s="400"/>
      <c r="BV141" s="400"/>
      <c r="BW141" s="400"/>
      <c r="BX141" s="400"/>
      <c r="BY141" s="400"/>
      <c r="BZ141" s="400"/>
      <c r="CA141" s="400"/>
      <c r="CB141" s="400"/>
      <c r="CC141" s="400"/>
      <c r="CD141" s="400"/>
      <c r="CE141" s="400"/>
      <c r="CF141" s="400"/>
      <c r="CG141" s="400"/>
      <c r="CH141" s="400"/>
      <c r="CI141" s="400"/>
      <c r="CJ141" s="400"/>
      <c r="CK141" s="400"/>
      <c r="CL141" s="400"/>
      <c r="CM141" s="400"/>
      <c r="CN141" s="400"/>
      <c r="CO141" s="400"/>
      <c r="CP141" s="400"/>
      <c r="CQ141" s="400"/>
      <c r="CR141" s="400"/>
      <c r="CS141" s="400"/>
      <c r="CT141" s="400"/>
      <c r="CU141" s="400"/>
      <c r="CV141" s="400"/>
      <c r="CW141" s="400"/>
      <c r="CX141" s="400"/>
      <c r="CY141" s="400"/>
      <c r="CZ141" s="362"/>
      <c r="DA141" s="900"/>
      <c r="DB141" s="899" t="s">
        <v>1305</v>
      </c>
      <c r="DC141" s="899"/>
      <c r="DD141" s="378">
        <f>ROUND((MAX(DD62:DD64)-MIN(DD62:DD64)),10)</f>
        <v>0</v>
      </c>
      <c r="DE141" s="378">
        <f t="shared" ref="DE141:FP141" si="278">ROUND((MAX(DE62:DE64)-MIN(DE62:DE64)),10)</f>
        <v>0</v>
      </c>
      <c r="DF141" s="378">
        <f t="shared" si="278"/>
        <v>0</v>
      </c>
      <c r="DG141" s="378">
        <f t="shared" si="278"/>
        <v>0</v>
      </c>
      <c r="DH141" s="378">
        <f t="shared" si="278"/>
        <v>0</v>
      </c>
      <c r="DI141" s="378">
        <f t="shared" si="278"/>
        <v>0</v>
      </c>
      <c r="DJ141" s="378">
        <f t="shared" si="278"/>
        <v>0</v>
      </c>
      <c r="DK141" s="378">
        <f t="shared" si="278"/>
        <v>0</v>
      </c>
      <c r="DL141" s="378">
        <f t="shared" si="278"/>
        <v>0</v>
      </c>
      <c r="DM141" s="378">
        <f t="shared" si="278"/>
        <v>0</v>
      </c>
      <c r="DN141" s="378">
        <f t="shared" si="278"/>
        <v>0</v>
      </c>
      <c r="DO141" s="378">
        <f t="shared" si="278"/>
        <v>0</v>
      </c>
      <c r="DP141" s="378">
        <f t="shared" si="278"/>
        <v>0</v>
      </c>
      <c r="DQ141" s="378">
        <f t="shared" si="278"/>
        <v>0</v>
      </c>
      <c r="DR141" s="378">
        <f t="shared" si="278"/>
        <v>0</v>
      </c>
      <c r="DS141" s="378">
        <f t="shared" si="278"/>
        <v>0</v>
      </c>
      <c r="DT141" s="378">
        <f t="shared" si="278"/>
        <v>0</v>
      </c>
      <c r="DU141" s="378">
        <f t="shared" si="278"/>
        <v>0</v>
      </c>
      <c r="DV141" s="378">
        <f t="shared" si="278"/>
        <v>0</v>
      </c>
      <c r="DW141" s="378">
        <f t="shared" si="278"/>
        <v>0</v>
      </c>
      <c r="DX141" s="378">
        <f t="shared" si="278"/>
        <v>0</v>
      </c>
      <c r="DY141" s="378">
        <f t="shared" si="278"/>
        <v>0</v>
      </c>
      <c r="DZ141" s="378">
        <f t="shared" si="278"/>
        <v>0</v>
      </c>
      <c r="EA141" s="378">
        <f t="shared" si="278"/>
        <v>0</v>
      </c>
      <c r="EB141" s="378">
        <f t="shared" si="278"/>
        <v>0</v>
      </c>
      <c r="EC141" s="378">
        <f t="shared" si="278"/>
        <v>0</v>
      </c>
      <c r="ED141" s="378">
        <f t="shared" si="278"/>
        <v>0</v>
      </c>
      <c r="EE141" s="378">
        <f t="shared" si="278"/>
        <v>0</v>
      </c>
      <c r="EF141" s="378">
        <f t="shared" si="278"/>
        <v>0</v>
      </c>
      <c r="EG141" s="378">
        <f t="shared" si="278"/>
        <v>0</v>
      </c>
      <c r="EH141" s="378">
        <f t="shared" si="278"/>
        <v>0</v>
      </c>
      <c r="EI141" s="378">
        <f t="shared" si="278"/>
        <v>0</v>
      </c>
      <c r="EJ141" s="378">
        <f t="shared" si="278"/>
        <v>0</v>
      </c>
      <c r="EK141" s="378">
        <f t="shared" si="278"/>
        <v>0</v>
      </c>
      <c r="EL141" s="378">
        <f t="shared" si="278"/>
        <v>0</v>
      </c>
      <c r="EM141" s="378">
        <f t="shared" si="278"/>
        <v>0</v>
      </c>
      <c r="EN141" s="378">
        <f t="shared" si="278"/>
        <v>0</v>
      </c>
      <c r="EO141" s="378">
        <f t="shared" si="278"/>
        <v>0</v>
      </c>
      <c r="EP141" s="378">
        <f t="shared" si="278"/>
        <v>0</v>
      </c>
      <c r="EQ141" s="378">
        <f t="shared" si="278"/>
        <v>0</v>
      </c>
      <c r="ER141" s="378">
        <f t="shared" si="278"/>
        <v>0</v>
      </c>
      <c r="ES141" s="378">
        <f t="shared" si="278"/>
        <v>0</v>
      </c>
      <c r="ET141" s="378">
        <f t="shared" si="278"/>
        <v>0</v>
      </c>
      <c r="EU141" s="378">
        <f t="shared" si="278"/>
        <v>0</v>
      </c>
      <c r="EV141" s="378">
        <f t="shared" si="278"/>
        <v>0</v>
      </c>
      <c r="EW141" s="378">
        <f t="shared" si="278"/>
        <v>0</v>
      </c>
      <c r="EX141" s="378">
        <f t="shared" si="278"/>
        <v>0</v>
      </c>
      <c r="EY141" s="378">
        <f t="shared" si="278"/>
        <v>0</v>
      </c>
      <c r="EZ141" s="378">
        <f t="shared" si="278"/>
        <v>0</v>
      </c>
      <c r="FA141" s="378">
        <f t="shared" si="278"/>
        <v>0</v>
      </c>
      <c r="FB141" s="378">
        <f t="shared" si="278"/>
        <v>0</v>
      </c>
      <c r="FC141" s="378">
        <f t="shared" si="278"/>
        <v>0</v>
      </c>
      <c r="FD141" s="378">
        <f t="shared" si="278"/>
        <v>0</v>
      </c>
      <c r="FE141" s="378">
        <f t="shared" si="278"/>
        <v>0</v>
      </c>
      <c r="FF141" s="378">
        <f t="shared" si="278"/>
        <v>0</v>
      </c>
      <c r="FG141" s="378">
        <f t="shared" si="278"/>
        <v>0</v>
      </c>
      <c r="FH141" s="378">
        <f t="shared" si="278"/>
        <v>0</v>
      </c>
      <c r="FI141" s="378">
        <f t="shared" si="278"/>
        <v>0</v>
      </c>
      <c r="FJ141" s="378">
        <f t="shared" si="278"/>
        <v>0</v>
      </c>
      <c r="FK141" s="378">
        <f t="shared" si="278"/>
        <v>0</v>
      </c>
      <c r="FL141" s="378">
        <f t="shared" si="278"/>
        <v>0</v>
      </c>
      <c r="FM141" s="378">
        <f t="shared" si="278"/>
        <v>0</v>
      </c>
      <c r="FN141" s="378">
        <f t="shared" si="278"/>
        <v>0</v>
      </c>
      <c r="FO141" s="378">
        <f t="shared" si="278"/>
        <v>0</v>
      </c>
      <c r="FP141" s="378">
        <f t="shared" si="278"/>
        <v>0</v>
      </c>
      <c r="FQ141" s="378">
        <f t="shared" ref="FQ141:IB141" si="279">ROUND((MAX(FQ62:FQ64)-MIN(FQ62:FQ64)),10)</f>
        <v>0</v>
      </c>
      <c r="FR141" s="378">
        <f t="shared" si="279"/>
        <v>0</v>
      </c>
      <c r="FS141" s="378">
        <f t="shared" si="279"/>
        <v>0</v>
      </c>
      <c r="FT141" s="378">
        <f t="shared" si="279"/>
        <v>0</v>
      </c>
      <c r="FU141" s="378">
        <f t="shared" si="279"/>
        <v>0</v>
      </c>
      <c r="FV141" s="378">
        <f t="shared" si="279"/>
        <v>0</v>
      </c>
      <c r="FW141" s="378">
        <f t="shared" si="279"/>
        <v>0</v>
      </c>
      <c r="FX141" s="378">
        <f t="shared" si="279"/>
        <v>0</v>
      </c>
      <c r="FY141" s="378">
        <f t="shared" si="279"/>
        <v>0</v>
      </c>
      <c r="FZ141" s="378">
        <f t="shared" si="279"/>
        <v>0</v>
      </c>
      <c r="GA141" s="378">
        <f t="shared" si="279"/>
        <v>0</v>
      </c>
      <c r="GB141" s="378">
        <f t="shared" si="279"/>
        <v>0</v>
      </c>
      <c r="GC141" s="378">
        <f t="shared" si="279"/>
        <v>0</v>
      </c>
      <c r="GD141" s="378">
        <f t="shared" si="279"/>
        <v>0</v>
      </c>
      <c r="GE141" s="378">
        <f t="shared" si="279"/>
        <v>0</v>
      </c>
      <c r="GF141" s="378">
        <f t="shared" si="279"/>
        <v>0</v>
      </c>
      <c r="GG141" s="378">
        <f t="shared" si="279"/>
        <v>0</v>
      </c>
      <c r="GH141" s="378">
        <f t="shared" si="279"/>
        <v>0</v>
      </c>
      <c r="GI141" s="378">
        <f t="shared" si="279"/>
        <v>0</v>
      </c>
      <c r="GJ141" s="378">
        <f t="shared" si="279"/>
        <v>0</v>
      </c>
      <c r="GK141" s="378">
        <f t="shared" si="279"/>
        <v>0</v>
      </c>
      <c r="GL141" s="378">
        <f t="shared" si="279"/>
        <v>0</v>
      </c>
      <c r="GM141" s="378">
        <f t="shared" si="279"/>
        <v>0</v>
      </c>
      <c r="GN141" s="378">
        <f t="shared" si="279"/>
        <v>0</v>
      </c>
      <c r="GO141" s="378">
        <f t="shared" si="279"/>
        <v>0</v>
      </c>
      <c r="GP141" s="378">
        <f t="shared" si="279"/>
        <v>0</v>
      </c>
      <c r="GQ141" s="378">
        <f t="shared" si="279"/>
        <v>0</v>
      </c>
      <c r="GR141" s="378">
        <f t="shared" si="279"/>
        <v>0</v>
      </c>
      <c r="GS141" s="378">
        <f t="shared" si="279"/>
        <v>0</v>
      </c>
      <c r="GT141" s="378">
        <f t="shared" si="279"/>
        <v>0</v>
      </c>
      <c r="GU141" s="378">
        <f t="shared" si="279"/>
        <v>0</v>
      </c>
      <c r="GV141" s="378">
        <f t="shared" si="279"/>
        <v>0</v>
      </c>
      <c r="GW141" s="378">
        <f t="shared" si="279"/>
        <v>0</v>
      </c>
      <c r="GX141" s="378">
        <f t="shared" si="279"/>
        <v>0</v>
      </c>
      <c r="GY141" s="378">
        <f t="shared" si="279"/>
        <v>0</v>
      </c>
      <c r="GZ141" s="378">
        <f t="shared" si="279"/>
        <v>0</v>
      </c>
      <c r="HA141" s="378">
        <f t="shared" si="279"/>
        <v>0</v>
      </c>
      <c r="HB141" s="378">
        <f t="shared" si="279"/>
        <v>0</v>
      </c>
      <c r="HC141" s="378">
        <f t="shared" si="279"/>
        <v>0</v>
      </c>
      <c r="HD141" s="378">
        <f t="shared" si="279"/>
        <v>0</v>
      </c>
      <c r="HE141" s="378">
        <f t="shared" si="279"/>
        <v>0</v>
      </c>
      <c r="HF141" s="378">
        <f t="shared" si="279"/>
        <v>0</v>
      </c>
      <c r="HG141" s="378">
        <f t="shared" si="279"/>
        <v>0</v>
      </c>
      <c r="HH141" s="378">
        <f t="shared" si="279"/>
        <v>0</v>
      </c>
      <c r="HI141" s="378">
        <f t="shared" si="279"/>
        <v>0</v>
      </c>
      <c r="HJ141" s="378">
        <f t="shared" si="279"/>
        <v>0</v>
      </c>
      <c r="HK141" s="378">
        <f t="shared" si="279"/>
        <v>0</v>
      </c>
      <c r="HL141" s="378">
        <f t="shared" si="279"/>
        <v>0</v>
      </c>
      <c r="HM141" s="378">
        <f t="shared" si="279"/>
        <v>0</v>
      </c>
      <c r="HN141" s="378">
        <f t="shared" si="279"/>
        <v>0</v>
      </c>
      <c r="HO141" s="378">
        <f t="shared" si="279"/>
        <v>0</v>
      </c>
      <c r="HP141" s="378">
        <f t="shared" si="279"/>
        <v>0</v>
      </c>
      <c r="HQ141" s="378">
        <f t="shared" si="279"/>
        <v>0</v>
      </c>
      <c r="HR141" s="378">
        <f t="shared" si="279"/>
        <v>0</v>
      </c>
      <c r="HS141" s="378">
        <f t="shared" si="279"/>
        <v>0</v>
      </c>
      <c r="HT141" s="378">
        <f t="shared" si="279"/>
        <v>0</v>
      </c>
      <c r="HU141" s="378">
        <f t="shared" si="279"/>
        <v>0</v>
      </c>
      <c r="HV141" s="378">
        <f t="shared" si="279"/>
        <v>0</v>
      </c>
      <c r="HW141" s="378">
        <f t="shared" si="279"/>
        <v>0</v>
      </c>
      <c r="HX141" s="378">
        <f t="shared" si="279"/>
        <v>0</v>
      </c>
      <c r="HY141" s="378">
        <f t="shared" si="279"/>
        <v>0</v>
      </c>
      <c r="HZ141" s="378">
        <f t="shared" si="279"/>
        <v>0</v>
      </c>
      <c r="IA141" s="378">
        <f t="shared" si="279"/>
        <v>0</v>
      </c>
      <c r="IB141" s="378">
        <f t="shared" si="279"/>
        <v>0</v>
      </c>
      <c r="IC141" s="378">
        <f t="shared" ref="IC141:KN141" si="280">ROUND((MAX(IC62:IC64)-MIN(IC62:IC64)),10)</f>
        <v>0</v>
      </c>
      <c r="ID141" s="378">
        <f t="shared" si="280"/>
        <v>0</v>
      </c>
      <c r="IE141" s="378">
        <f t="shared" si="280"/>
        <v>0</v>
      </c>
      <c r="IF141" s="378">
        <f t="shared" si="280"/>
        <v>0</v>
      </c>
      <c r="IG141" s="378">
        <f t="shared" si="280"/>
        <v>0</v>
      </c>
      <c r="IH141" s="378">
        <f t="shared" si="280"/>
        <v>0</v>
      </c>
      <c r="II141" s="378">
        <f t="shared" si="280"/>
        <v>0</v>
      </c>
      <c r="IJ141" s="378">
        <f t="shared" si="280"/>
        <v>0</v>
      </c>
      <c r="IK141" s="378">
        <f t="shared" si="280"/>
        <v>0</v>
      </c>
      <c r="IL141" s="378">
        <f t="shared" si="280"/>
        <v>0</v>
      </c>
      <c r="IM141" s="378">
        <f t="shared" si="280"/>
        <v>0</v>
      </c>
      <c r="IN141" s="378">
        <f t="shared" si="280"/>
        <v>0</v>
      </c>
      <c r="IO141" s="378">
        <f t="shared" si="280"/>
        <v>0</v>
      </c>
      <c r="IP141" s="378">
        <f t="shared" si="280"/>
        <v>0</v>
      </c>
      <c r="IQ141" s="378">
        <f t="shared" si="280"/>
        <v>0</v>
      </c>
      <c r="IR141" s="378">
        <f t="shared" si="280"/>
        <v>0</v>
      </c>
      <c r="IS141" s="378">
        <f t="shared" si="280"/>
        <v>0</v>
      </c>
      <c r="IT141" s="378">
        <f t="shared" si="280"/>
        <v>0</v>
      </c>
      <c r="IU141" s="378">
        <f t="shared" si="280"/>
        <v>0</v>
      </c>
      <c r="IV141" s="378">
        <f t="shared" si="280"/>
        <v>0</v>
      </c>
      <c r="IW141" s="378">
        <f t="shared" si="280"/>
        <v>0</v>
      </c>
      <c r="IX141" s="378">
        <f t="shared" si="280"/>
        <v>0</v>
      </c>
      <c r="IY141" s="378">
        <f t="shared" si="280"/>
        <v>0</v>
      </c>
      <c r="IZ141" s="378">
        <f t="shared" si="280"/>
        <v>0</v>
      </c>
      <c r="JA141" s="378">
        <f t="shared" si="280"/>
        <v>0</v>
      </c>
      <c r="JB141" s="378">
        <f t="shared" si="280"/>
        <v>0</v>
      </c>
      <c r="JC141" s="378">
        <f t="shared" si="280"/>
        <v>0</v>
      </c>
      <c r="JD141" s="378">
        <f t="shared" si="280"/>
        <v>0</v>
      </c>
      <c r="JE141" s="378">
        <f t="shared" si="280"/>
        <v>0</v>
      </c>
      <c r="JF141" s="378">
        <f t="shared" si="280"/>
        <v>0</v>
      </c>
      <c r="JG141" s="378">
        <f t="shared" si="280"/>
        <v>0</v>
      </c>
      <c r="JH141" s="378">
        <f t="shared" si="280"/>
        <v>0</v>
      </c>
      <c r="JI141" s="378">
        <f t="shared" si="280"/>
        <v>0</v>
      </c>
      <c r="JJ141" s="378">
        <f t="shared" si="280"/>
        <v>0</v>
      </c>
      <c r="JK141" s="378">
        <f t="shared" si="280"/>
        <v>0</v>
      </c>
      <c r="JL141" s="378">
        <f t="shared" si="280"/>
        <v>0</v>
      </c>
      <c r="JM141" s="378">
        <f t="shared" si="280"/>
        <v>0</v>
      </c>
      <c r="JN141" s="378">
        <f t="shared" si="280"/>
        <v>0</v>
      </c>
      <c r="JO141" s="378">
        <f t="shared" si="280"/>
        <v>0</v>
      </c>
      <c r="JP141" s="378">
        <f t="shared" si="280"/>
        <v>0</v>
      </c>
      <c r="JQ141" s="378">
        <f t="shared" si="280"/>
        <v>0</v>
      </c>
      <c r="JR141" s="378">
        <f t="shared" si="280"/>
        <v>0</v>
      </c>
      <c r="JS141" s="378">
        <f t="shared" si="280"/>
        <v>0</v>
      </c>
      <c r="JT141" s="378">
        <f t="shared" si="280"/>
        <v>0</v>
      </c>
      <c r="JU141" s="378">
        <f t="shared" si="280"/>
        <v>0</v>
      </c>
      <c r="JV141" s="378">
        <f t="shared" si="280"/>
        <v>0</v>
      </c>
      <c r="JW141" s="378">
        <f t="shared" si="280"/>
        <v>0</v>
      </c>
      <c r="JX141" s="378">
        <f t="shared" si="280"/>
        <v>0</v>
      </c>
      <c r="JY141" s="378">
        <f t="shared" si="280"/>
        <v>0</v>
      </c>
      <c r="JZ141" s="378">
        <f t="shared" si="280"/>
        <v>0</v>
      </c>
      <c r="KA141" s="378">
        <f t="shared" si="280"/>
        <v>0</v>
      </c>
      <c r="KB141" s="378">
        <f t="shared" si="280"/>
        <v>0</v>
      </c>
      <c r="KC141" s="378">
        <f t="shared" si="280"/>
        <v>0</v>
      </c>
      <c r="KD141" s="378">
        <f t="shared" si="280"/>
        <v>0</v>
      </c>
      <c r="KE141" s="378">
        <f t="shared" si="280"/>
        <v>0</v>
      </c>
      <c r="KF141" s="378">
        <f t="shared" si="280"/>
        <v>0</v>
      </c>
      <c r="KG141" s="378">
        <f t="shared" si="280"/>
        <v>0</v>
      </c>
      <c r="KH141" s="378">
        <f t="shared" si="280"/>
        <v>0</v>
      </c>
      <c r="KI141" s="378">
        <f t="shared" si="280"/>
        <v>0</v>
      </c>
      <c r="KJ141" s="378">
        <f t="shared" si="280"/>
        <v>0</v>
      </c>
      <c r="KK141" s="378">
        <f t="shared" si="280"/>
        <v>0</v>
      </c>
      <c r="KL141" s="378">
        <f t="shared" si="280"/>
        <v>0</v>
      </c>
      <c r="KM141" s="378">
        <f t="shared" si="280"/>
        <v>0</v>
      </c>
      <c r="KN141" s="378">
        <f t="shared" si="280"/>
        <v>0</v>
      </c>
      <c r="KO141" s="378">
        <f t="shared" ref="KO141:MZ141" si="281">ROUND((MAX(KO62:KO64)-MIN(KO62:KO64)),10)</f>
        <v>0</v>
      </c>
      <c r="KP141" s="378">
        <f t="shared" si="281"/>
        <v>0</v>
      </c>
      <c r="KQ141" s="378">
        <f t="shared" si="281"/>
        <v>0</v>
      </c>
      <c r="KR141" s="378">
        <f t="shared" si="281"/>
        <v>0</v>
      </c>
      <c r="KS141" s="378">
        <f t="shared" si="281"/>
        <v>0</v>
      </c>
      <c r="KT141" s="378">
        <f t="shared" si="281"/>
        <v>0</v>
      </c>
      <c r="KU141" s="378">
        <f t="shared" si="281"/>
        <v>0</v>
      </c>
      <c r="KV141" s="378">
        <f t="shared" si="281"/>
        <v>0</v>
      </c>
      <c r="KW141" s="378">
        <f t="shared" si="281"/>
        <v>0</v>
      </c>
      <c r="KX141" s="378">
        <f t="shared" si="281"/>
        <v>0</v>
      </c>
      <c r="KY141" s="378">
        <f t="shared" si="281"/>
        <v>0</v>
      </c>
      <c r="KZ141" s="378">
        <f t="shared" si="281"/>
        <v>0</v>
      </c>
      <c r="LA141" s="378">
        <f t="shared" si="281"/>
        <v>0</v>
      </c>
      <c r="LB141" s="378">
        <f t="shared" si="281"/>
        <v>0</v>
      </c>
      <c r="LC141" s="378">
        <f t="shared" si="281"/>
        <v>0</v>
      </c>
      <c r="LD141" s="378">
        <f t="shared" si="281"/>
        <v>0</v>
      </c>
      <c r="LE141" s="378">
        <f t="shared" si="281"/>
        <v>0</v>
      </c>
      <c r="LF141" s="378">
        <f t="shared" si="281"/>
        <v>0</v>
      </c>
      <c r="LG141" s="378">
        <f t="shared" si="281"/>
        <v>0</v>
      </c>
      <c r="LH141" s="378">
        <f t="shared" si="281"/>
        <v>0</v>
      </c>
      <c r="LI141" s="378">
        <f t="shared" si="281"/>
        <v>0</v>
      </c>
      <c r="LJ141" s="378">
        <f t="shared" si="281"/>
        <v>0</v>
      </c>
      <c r="LK141" s="378">
        <f t="shared" si="281"/>
        <v>0</v>
      </c>
      <c r="LL141" s="378">
        <f t="shared" si="281"/>
        <v>0</v>
      </c>
      <c r="LM141" s="378">
        <f t="shared" si="281"/>
        <v>0</v>
      </c>
      <c r="LN141" s="378">
        <f t="shared" si="281"/>
        <v>0</v>
      </c>
      <c r="LO141" s="378">
        <f t="shared" si="281"/>
        <v>0</v>
      </c>
      <c r="LP141" s="378">
        <f t="shared" si="281"/>
        <v>0</v>
      </c>
      <c r="LQ141" s="378">
        <f t="shared" si="281"/>
        <v>0</v>
      </c>
      <c r="LR141" s="378">
        <f t="shared" si="281"/>
        <v>0</v>
      </c>
      <c r="LS141" s="378">
        <f t="shared" si="281"/>
        <v>0</v>
      </c>
      <c r="LT141" s="378">
        <f t="shared" si="281"/>
        <v>0</v>
      </c>
      <c r="LU141" s="378">
        <f t="shared" si="281"/>
        <v>0</v>
      </c>
      <c r="LV141" s="378">
        <f t="shared" si="281"/>
        <v>0</v>
      </c>
      <c r="LW141" s="378">
        <f t="shared" si="281"/>
        <v>0</v>
      </c>
      <c r="LX141" s="378">
        <f t="shared" si="281"/>
        <v>0</v>
      </c>
      <c r="LY141" s="378">
        <f t="shared" si="281"/>
        <v>0</v>
      </c>
      <c r="LZ141" s="378">
        <f t="shared" si="281"/>
        <v>0</v>
      </c>
      <c r="MA141" s="378">
        <f t="shared" si="281"/>
        <v>0</v>
      </c>
      <c r="MB141" s="378">
        <f t="shared" si="281"/>
        <v>0</v>
      </c>
      <c r="MC141" s="378">
        <f t="shared" si="281"/>
        <v>0</v>
      </c>
      <c r="MD141" s="378">
        <f t="shared" si="281"/>
        <v>0</v>
      </c>
      <c r="ME141" s="378">
        <f t="shared" si="281"/>
        <v>0</v>
      </c>
      <c r="MF141" s="378">
        <f t="shared" si="281"/>
        <v>0</v>
      </c>
      <c r="MG141" s="378">
        <f t="shared" si="281"/>
        <v>0</v>
      </c>
      <c r="MH141" s="378">
        <f t="shared" si="281"/>
        <v>0</v>
      </c>
      <c r="MI141" s="378">
        <f t="shared" si="281"/>
        <v>0</v>
      </c>
      <c r="MJ141" s="378">
        <f t="shared" si="281"/>
        <v>0</v>
      </c>
      <c r="MK141" s="378">
        <f t="shared" si="281"/>
        <v>0</v>
      </c>
      <c r="ML141" s="378">
        <f t="shared" si="281"/>
        <v>0</v>
      </c>
      <c r="MM141" s="378">
        <f t="shared" si="281"/>
        <v>0</v>
      </c>
      <c r="MN141" s="378">
        <f t="shared" si="281"/>
        <v>0</v>
      </c>
      <c r="MO141" s="378">
        <f t="shared" si="281"/>
        <v>0</v>
      </c>
      <c r="MP141" s="378">
        <f t="shared" si="281"/>
        <v>0</v>
      </c>
      <c r="MQ141" s="378">
        <f t="shared" si="281"/>
        <v>0</v>
      </c>
      <c r="MR141" s="378">
        <f t="shared" si="281"/>
        <v>0</v>
      </c>
      <c r="MS141" s="378">
        <f t="shared" si="281"/>
        <v>0</v>
      </c>
      <c r="MT141" s="378">
        <f t="shared" si="281"/>
        <v>0</v>
      </c>
      <c r="MU141" s="378">
        <f t="shared" si="281"/>
        <v>0</v>
      </c>
      <c r="MV141" s="378">
        <f t="shared" si="281"/>
        <v>0</v>
      </c>
      <c r="MW141" s="378">
        <f t="shared" si="281"/>
        <v>0</v>
      </c>
      <c r="MX141" s="378">
        <f t="shared" si="281"/>
        <v>0</v>
      </c>
      <c r="MY141" s="378">
        <f t="shared" si="281"/>
        <v>0</v>
      </c>
      <c r="MZ141" s="378">
        <f t="shared" si="281"/>
        <v>0</v>
      </c>
      <c r="NA141" s="378">
        <f t="shared" ref="NA141:PL141" si="282">ROUND((MAX(NA62:NA64)-MIN(NA62:NA64)),10)</f>
        <v>0</v>
      </c>
      <c r="NB141" s="378">
        <f t="shared" si="282"/>
        <v>0</v>
      </c>
      <c r="NC141" s="378">
        <f t="shared" si="282"/>
        <v>0</v>
      </c>
      <c r="ND141" s="378">
        <f t="shared" si="282"/>
        <v>0</v>
      </c>
      <c r="NE141" s="378">
        <f t="shared" si="282"/>
        <v>0</v>
      </c>
      <c r="NF141" s="378">
        <f t="shared" si="282"/>
        <v>0</v>
      </c>
      <c r="NG141" s="378">
        <f t="shared" si="282"/>
        <v>0</v>
      </c>
      <c r="NH141" s="378">
        <f t="shared" si="282"/>
        <v>0</v>
      </c>
      <c r="NI141" s="378">
        <f t="shared" si="282"/>
        <v>0</v>
      </c>
      <c r="NJ141" s="378">
        <f t="shared" si="282"/>
        <v>0</v>
      </c>
      <c r="NK141" s="378">
        <f t="shared" si="282"/>
        <v>0</v>
      </c>
      <c r="NL141" s="378">
        <f t="shared" si="282"/>
        <v>0</v>
      </c>
      <c r="NM141" s="378">
        <f t="shared" si="282"/>
        <v>0</v>
      </c>
      <c r="NN141" s="378">
        <f t="shared" si="282"/>
        <v>0</v>
      </c>
      <c r="NO141" s="378">
        <f t="shared" si="282"/>
        <v>0</v>
      </c>
      <c r="NP141" s="378">
        <f t="shared" si="282"/>
        <v>0</v>
      </c>
      <c r="NQ141" s="378">
        <f t="shared" si="282"/>
        <v>0</v>
      </c>
      <c r="NR141" s="378">
        <f t="shared" si="282"/>
        <v>0</v>
      </c>
      <c r="NS141" s="378">
        <f t="shared" si="282"/>
        <v>0</v>
      </c>
      <c r="NT141" s="378">
        <f t="shared" si="282"/>
        <v>0</v>
      </c>
      <c r="NU141" s="378">
        <f t="shared" si="282"/>
        <v>0</v>
      </c>
      <c r="NV141" s="378">
        <f t="shared" si="282"/>
        <v>0</v>
      </c>
      <c r="NW141" s="378">
        <f t="shared" si="282"/>
        <v>0</v>
      </c>
      <c r="NX141" s="378">
        <f t="shared" si="282"/>
        <v>0</v>
      </c>
      <c r="NY141" s="378">
        <f t="shared" si="282"/>
        <v>0</v>
      </c>
      <c r="NZ141" s="378">
        <f t="shared" si="282"/>
        <v>0</v>
      </c>
      <c r="OA141" s="378">
        <f t="shared" si="282"/>
        <v>0</v>
      </c>
      <c r="OB141" s="378">
        <f t="shared" si="282"/>
        <v>0</v>
      </c>
      <c r="OC141" s="378">
        <f t="shared" si="282"/>
        <v>0</v>
      </c>
      <c r="OD141" s="378">
        <f t="shared" si="282"/>
        <v>0</v>
      </c>
      <c r="OE141" s="378">
        <f t="shared" si="282"/>
        <v>0</v>
      </c>
      <c r="OF141" s="378">
        <f t="shared" si="282"/>
        <v>0</v>
      </c>
      <c r="OG141" s="378">
        <f t="shared" si="282"/>
        <v>0</v>
      </c>
      <c r="OH141" s="378">
        <f t="shared" si="282"/>
        <v>0</v>
      </c>
      <c r="OI141" s="378">
        <f t="shared" si="282"/>
        <v>0</v>
      </c>
      <c r="OJ141" s="378">
        <f t="shared" si="282"/>
        <v>0</v>
      </c>
      <c r="OK141" s="378">
        <f t="shared" si="282"/>
        <v>0</v>
      </c>
      <c r="OL141" s="378">
        <f t="shared" si="282"/>
        <v>0</v>
      </c>
      <c r="OM141" s="378">
        <f t="shared" si="282"/>
        <v>0</v>
      </c>
      <c r="ON141" s="378">
        <f t="shared" si="282"/>
        <v>0</v>
      </c>
      <c r="OO141" s="378">
        <f t="shared" si="282"/>
        <v>0</v>
      </c>
      <c r="OP141" s="378">
        <f t="shared" si="282"/>
        <v>0</v>
      </c>
      <c r="OQ141" s="378">
        <f t="shared" si="282"/>
        <v>0</v>
      </c>
      <c r="OR141" s="378">
        <f t="shared" si="282"/>
        <v>0</v>
      </c>
      <c r="OS141" s="378">
        <f t="shared" si="282"/>
        <v>0</v>
      </c>
      <c r="OT141" s="378">
        <f t="shared" si="282"/>
        <v>0</v>
      </c>
      <c r="OU141" s="378">
        <f t="shared" si="282"/>
        <v>0</v>
      </c>
      <c r="OV141" s="378">
        <f t="shared" si="282"/>
        <v>0</v>
      </c>
      <c r="OW141" s="378">
        <f t="shared" si="282"/>
        <v>0</v>
      </c>
      <c r="OX141" s="378">
        <f t="shared" si="282"/>
        <v>0</v>
      </c>
      <c r="OY141" s="378">
        <f t="shared" si="282"/>
        <v>0</v>
      </c>
      <c r="OZ141" s="378">
        <f t="shared" si="282"/>
        <v>0</v>
      </c>
      <c r="PA141" s="378">
        <f t="shared" si="282"/>
        <v>0</v>
      </c>
      <c r="PB141" s="378">
        <f t="shared" si="282"/>
        <v>0</v>
      </c>
      <c r="PC141" s="378">
        <f t="shared" si="282"/>
        <v>0</v>
      </c>
      <c r="PD141" s="378">
        <f t="shared" si="282"/>
        <v>0</v>
      </c>
      <c r="PE141" s="378">
        <f t="shared" si="282"/>
        <v>0</v>
      </c>
      <c r="PF141" s="378">
        <f t="shared" si="282"/>
        <v>0</v>
      </c>
      <c r="PG141" s="378">
        <f t="shared" si="282"/>
        <v>0</v>
      </c>
      <c r="PH141" s="378">
        <f t="shared" si="282"/>
        <v>0</v>
      </c>
      <c r="PI141" s="378">
        <f t="shared" si="282"/>
        <v>0</v>
      </c>
      <c r="PJ141" s="378">
        <f t="shared" si="282"/>
        <v>0</v>
      </c>
      <c r="PK141" s="378">
        <f t="shared" si="282"/>
        <v>0</v>
      </c>
      <c r="PL141" s="378">
        <f t="shared" si="282"/>
        <v>0</v>
      </c>
      <c r="PM141" s="378">
        <f t="shared" ref="PM141:RX141" si="283">ROUND((MAX(PM62:PM64)-MIN(PM62:PM64)),10)</f>
        <v>0</v>
      </c>
      <c r="PN141" s="378">
        <f t="shared" si="283"/>
        <v>0</v>
      </c>
      <c r="PO141" s="378">
        <f t="shared" si="283"/>
        <v>0</v>
      </c>
      <c r="PP141" s="378">
        <f t="shared" si="283"/>
        <v>0</v>
      </c>
      <c r="PQ141" s="378">
        <f t="shared" si="283"/>
        <v>0</v>
      </c>
      <c r="PR141" s="378">
        <f t="shared" si="283"/>
        <v>0</v>
      </c>
      <c r="PS141" s="378">
        <f t="shared" si="283"/>
        <v>0</v>
      </c>
      <c r="PT141" s="378">
        <f t="shared" si="283"/>
        <v>0</v>
      </c>
      <c r="PU141" s="378">
        <f t="shared" si="283"/>
        <v>0</v>
      </c>
      <c r="PV141" s="378">
        <f t="shared" si="283"/>
        <v>0</v>
      </c>
      <c r="PW141" s="378">
        <f t="shared" si="283"/>
        <v>0</v>
      </c>
      <c r="PX141" s="378">
        <f t="shared" si="283"/>
        <v>0</v>
      </c>
      <c r="PY141" s="378">
        <f t="shared" si="283"/>
        <v>0</v>
      </c>
      <c r="PZ141" s="378">
        <f t="shared" si="283"/>
        <v>0</v>
      </c>
      <c r="QA141" s="378">
        <f t="shared" si="283"/>
        <v>0</v>
      </c>
      <c r="QB141" s="378">
        <f t="shared" si="283"/>
        <v>0</v>
      </c>
      <c r="QC141" s="378">
        <f t="shared" si="283"/>
        <v>0</v>
      </c>
      <c r="QD141" s="378">
        <f t="shared" si="283"/>
        <v>0</v>
      </c>
      <c r="QE141" s="378">
        <f t="shared" si="283"/>
        <v>0</v>
      </c>
      <c r="QF141" s="378">
        <f t="shared" si="283"/>
        <v>0</v>
      </c>
      <c r="QG141" s="378">
        <f t="shared" si="283"/>
        <v>0</v>
      </c>
      <c r="QH141" s="378">
        <f t="shared" si="283"/>
        <v>0</v>
      </c>
      <c r="QI141" s="378">
        <f t="shared" si="283"/>
        <v>0</v>
      </c>
      <c r="QJ141" s="378">
        <f t="shared" si="283"/>
        <v>0</v>
      </c>
      <c r="QK141" s="378">
        <f t="shared" si="283"/>
        <v>0</v>
      </c>
      <c r="QL141" s="378">
        <f t="shared" si="283"/>
        <v>0</v>
      </c>
      <c r="QM141" s="378">
        <f t="shared" si="283"/>
        <v>0</v>
      </c>
      <c r="QN141" s="378">
        <f t="shared" si="283"/>
        <v>0</v>
      </c>
      <c r="QO141" s="378">
        <f t="shared" si="283"/>
        <v>0</v>
      </c>
      <c r="QP141" s="378">
        <f t="shared" si="283"/>
        <v>0</v>
      </c>
      <c r="QQ141" s="378">
        <f t="shared" si="283"/>
        <v>0</v>
      </c>
      <c r="QR141" s="378">
        <f t="shared" si="283"/>
        <v>0</v>
      </c>
      <c r="QS141" s="378">
        <f t="shared" si="283"/>
        <v>0</v>
      </c>
      <c r="QT141" s="378">
        <f t="shared" si="283"/>
        <v>0</v>
      </c>
      <c r="QU141" s="378">
        <f t="shared" si="283"/>
        <v>0</v>
      </c>
      <c r="QV141" s="378">
        <f t="shared" si="283"/>
        <v>0</v>
      </c>
      <c r="QW141" s="378">
        <f t="shared" si="283"/>
        <v>0</v>
      </c>
      <c r="QX141" s="378">
        <f t="shared" si="283"/>
        <v>0</v>
      </c>
      <c r="QY141" s="378">
        <f t="shared" si="283"/>
        <v>0</v>
      </c>
      <c r="QZ141" s="378">
        <f t="shared" si="283"/>
        <v>0</v>
      </c>
      <c r="RA141" s="378">
        <f t="shared" si="283"/>
        <v>0</v>
      </c>
      <c r="RB141" s="378">
        <f t="shared" si="283"/>
        <v>0</v>
      </c>
      <c r="RC141" s="378">
        <f t="shared" si="283"/>
        <v>0</v>
      </c>
      <c r="RD141" s="378">
        <f t="shared" si="283"/>
        <v>0</v>
      </c>
      <c r="RE141" s="378">
        <f t="shared" si="283"/>
        <v>0</v>
      </c>
      <c r="RF141" s="378">
        <f t="shared" si="283"/>
        <v>0</v>
      </c>
      <c r="RG141" s="378">
        <f t="shared" si="283"/>
        <v>0</v>
      </c>
      <c r="RH141" s="378">
        <f t="shared" si="283"/>
        <v>0</v>
      </c>
      <c r="RI141" s="378">
        <f t="shared" si="283"/>
        <v>0</v>
      </c>
      <c r="RJ141" s="378">
        <f t="shared" si="283"/>
        <v>0</v>
      </c>
      <c r="RK141" s="378">
        <f t="shared" si="283"/>
        <v>0</v>
      </c>
      <c r="RL141" s="378">
        <f t="shared" si="283"/>
        <v>0</v>
      </c>
      <c r="RM141" s="378">
        <f t="shared" si="283"/>
        <v>0</v>
      </c>
      <c r="RN141" s="378">
        <f t="shared" si="283"/>
        <v>0</v>
      </c>
      <c r="RO141" s="378">
        <f t="shared" si="283"/>
        <v>0</v>
      </c>
      <c r="RP141" s="378">
        <f t="shared" si="283"/>
        <v>0</v>
      </c>
      <c r="RQ141" s="378">
        <f t="shared" si="283"/>
        <v>0</v>
      </c>
      <c r="RR141" s="378">
        <f t="shared" si="283"/>
        <v>0</v>
      </c>
      <c r="RS141" s="378">
        <f t="shared" si="283"/>
        <v>0</v>
      </c>
      <c r="RT141" s="378">
        <f t="shared" si="283"/>
        <v>0</v>
      </c>
      <c r="RU141" s="378">
        <f t="shared" si="283"/>
        <v>0</v>
      </c>
      <c r="RV141" s="378">
        <f t="shared" si="283"/>
        <v>0</v>
      </c>
      <c r="RW141" s="378">
        <f t="shared" si="283"/>
        <v>0</v>
      </c>
      <c r="RX141" s="378">
        <f t="shared" si="283"/>
        <v>0</v>
      </c>
      <c r="RY141" s="378">
        <f t="shared" ref="RY141:UJ141" si="284">ROUND((MAX(RY62:RY64)-MIN(RY62:RY64)),10)</f>
        <v>0</v>
      </c>
      <c r="RZ141" s="378">
        <f t="shared" si="284"/>
        <v>0</v>
      </c>
      <c r="SA141" s="378">
        <f t="shared" si="284"/>
        <v>0</v>
      </c>
      <c r="SB141" s="378">
        <f t="shared" si="284"/>
        <v>0</v>
      </c>
      <c r="SC141" s="378">
        <f t="shared" si="284"/>
        <v>0</v>
      </c>
      <c r="SD141" s="378">
        <f t="shared" si="284"/>
        <v>0</v>
      </c>
      <c r="SE141" s="378">
        <f t="shared" si="284"/>
        <v>0</v>
      </c>
      <c r="SF141" s="378">
        <f t="shared" si="284"/>
        <v>0</v>
      </c>
      <c r="SG141" s="378">
        <f t="shared" si="284"/>
        <v>0</v>
      </c>
      <c r="SH141" s="378">
        <f t="shared" si="284"/>
        <v>0</v>
      </c>
      <c r="SI141" s="378">
        <f t="shared" si="284"/>
        <v>0</v>
      </c>
      <c r="SJ141" s="378">
        <f t="shared" si="284"/>
        <v>0</v>
      </c>
      <c r="SK141" s="378">
        <f t="shared" si="284"/>
        <v>0</v>
      </c>
      <c r="SL141" s="378">
        <f t="shared" si="284"/>
        <v>0</v>
      </c>
      <c r="SM141" s="378">
        <f t="shared" si="284"/>
        <v>0</v>
      </c>
      <c r="SN141" s="378">
        <f t="shared" si="284"/>
        <v>0</v>
      </c>
      <c r="SO141" s="378">
        <f t="shared" si="284"/>
        <v>0</v>
      </c>
      <c r="SP141" s="378">
        <f t="shared" si="284"/>
        <v>0</v>
      </c>
      <c r="SQ141" s="378">
        <f t="shared" si="284"/>
        <v>0</v>
      </c>
      <c r="SR141" s="378">
        <f t="shared" si="284"/>
        <v>0</v>
      </c>
      <c r="SS141" s="378">
        <f t="shared" si="284"/>
        <v>0</v>
      </c>
      <c r="ST141" s="378">
        <f t="shared" si="284"/>
        <v>0</v>
      </c>
      <c r="SU141" s="378">
        <f t="shared" si="284"/>
        <v>0</v>
      </c>
      <c r="SV141" s="378">
        <f t="shared" si="284"/>
        <v>0</v>
      </c>
      <c r="SW141" s="378">
        <f t="shared" si="284"/>
        <v>0</v>
      </c>
      <c r="SX141" s="378">
        <f t="shared" si="284"/>
        <v>0</v>
      </c>
      <c r="SY141" s="378">
        <f t="shared" si="284"/>
        <v>0</v>
      </c>
      <c r="SZ141" s="378">
        <f t="shared" si="284"/>
        <v>0</v>
      </c>
      <c r="TA141" s="378">
        <f t="shared" si="284"/>
        <v>0</v>
      </c>
      <c r="TB141" s="378">
        <f t="shared" si="284"/>
        <v>0</v>
      </c>
      <c r="TC141" s="378">
        <f t="shared" si="284"/>
        <v>0</v>
      </c>
      <c r="TD141" s="378">
        <f t="shared" si="284"/>
        <v>0</v>
      </c>
      <c r="TE141" s="378">
        <f t="shared" si="284"/>
        <v>0</v>
      </c>
      <c r="TF141" s="378">
        <f t="shared" si="284"/>
        <v>0</v>
      </c>
      <c r="TG141" s="378">
        <f t="shared" si="284"/>
        <v>0</v>
      </c>
      <c r="TH141" s="378">
        <f t="shared" si="284"/>
        <v>0</v>
      </c>
      <c r="TI141" s="378">
        <f t="shared" si="284"/>
        <v>0</v>
      </c>
      <c r="TJ141" s="378">
        <f t="shared" si="284"/>
        <v>0</v>
      </c>
      <c r="TK141" s="378">
        <f t="shared" si="284"/>
        <v>0</v>
      </c>
      <c r="TL141" s="378">
        <f t="shared" si="284"/>
        <v>0</v>
      </c>
      <c r="TM141" s="378">
        <f t="shared" si="284"/>
        <v>0</v>
      </c>
      <c r="TN141" s="378">
        <f t="shared" si="284"/>
        <v>0</v>
      </c>
      <c r="TO141" s="378">
        <f t="shared" si="284"/>
        <v>0</v>
      </c>
      <c r="TP141" s="378">
        <f t="shared" si="284"/>
        <v>0</v>
      </c>
      <c r="TQ141" s="378">
        <f t="shared" si="284"/>
        <v>0</v>
      </c>
      <c r="TR141" s="378">
        <f t="shared" si="284"/>
        <v>0</v>
      </c>
      <c r="TS141" s="378">
        <f t="shared" si="284"/>
        <v>0</v>
      </c>
      <c r="TT141" s="378">
        <f t="shared" si="284"/>
        <v>0</v>
      </c>
      <c r="TU141" s="378">
        <f t="shared" si="284"/>
        <v>0</v>
      </c>
      <c r="TV141" s="378">
        <f t="shared" si="284"/>
        <v>0</v>
      </c>
      <c r="TW141" s="378">
        <f t="shared" si="284"/>
        <v>0</v>
      </c>
      <c r="TX141" s="378">
        <f t="shared" si="284"/>
        <v>0</v>
      </c>
      <c r="TY141" s="378">
        <f t="shared" si="284"/>
        <v>0</v>
      </c>
      <c r="TZ141" s="378">
        <f t="shared" si="284"/>
        <v>0</v>
      </c>
      <c r="UA141" s="378">
        <f t="shared" si="284"/>
        <v>0</v>
      </c>
      <c r="UB141" s="378">
        <f t="shared" si="284"/>
        <v>0</v>
      </c>
      <c r="UC141" s="378">
        <f t="shared" si="284"/>
        <v>0</v>
      </c>
      <c r="UD141" s="378">
        <f t="shared" si="284"/>
        <v>0</v>
      </c>
      <c r="UE141" s="378">
        <f t="shared" si="284"/>
        <v>0</v>
      </c>
      <c r="UF141" s="378">
        <f t="shared" si="284"/>
        <v>0</v>
      </c>
      <c r="UG141" s="378">
        <f t="shared" si="284"/>
        <v>0</v>
      </c>
      <c r="UH141" s="378">
        <f t="shared" si="284"/>
        <v>0</v>
      </c>
      <c r="UI141" s="378">
        <f t="shared" si="284"/>
        <v>0</v>
      </c>
      <c r="UJ141" s="378">
        <f t="shared" si="284"/>
        <v>0</v>
      </c>
      <c r="UK141" s="378">
        <f t="shared" ref="UK141:WI141" si="285">ROUND((MAX(UK62:UK64)-MIN(UK62:UK64)),10)</f>
        <v>0</v>
      </c>
      <c r="UL141" s="378">
        <f t="shared" si="285"/>
        <v>0</v>
      </c>
      <c r="UM141" s="378">
        <f t="shared" si="285"/>
        <v>0</v>
      </c>
      <c r="UN141" s="378">
        <f t="shared" si="285"/>
        <v>0</v>
      </c>
      <c r="UO141" s="378">
        <f t="shared" si="285"/>
        <v>0</v>
      </c>
      <c r="UP141" s="378">
        <f t="shared" si="285"/>
        <v>0</v>
      </c>
      <c r="UQ141" s="378">
        <f t="shared" si="285"/>
        <v>0</v>
      </c>
      <c r="UR141" s="378">
        <f t="shared" si="285"/>
        <v>0</v>
      </c>
      <c r="US141" s="378">
        <f t="shared" si="285"/>
        <v>0</v>
      </c>
      <c r="UT141" s="378">
        <f t="shared" si="285"/>
        <v>0</v>
      </c>
      <c r="UU141" s="378">
        <f t="shared" si="285"/>
        <v>0</v>
      </c>
      <c r="UV141" s="378">
        <f t="shared" si="285"/>
        <v>0</v>
      </c>
      <c r="UW141" s="378">
        <f t="shared" si="285"/>
        <v>0</v>
      </c>
      <c r="UX141" s="378">
        <f t="shared" si="285"/>
        <v>0</v>
      </c>
      <c r="UY141" s="378">
        <f t="shared" si="285"/>
        <v>0</v>
      </c>
      <c r="UZ141" s="378">
        <f t="shared" si="285"/>
        <v>0</v>
      </c>
      <c r="VA141" s="378">
        <f t="shared" si="285"/>
        <v>0</v>
      </c>
      <c r="VB141" s="378">
        <f t="shared" si="285"/>
        <v>0</v>
      </c>
      <c r="VC141" s="378">
        <f t="shared" si="285"/>
        <v>0</v>
      </c>
      <c r="VD141" s="378">
        <f t="shared" si="285"/>
        <v>0</v>
      </c>
      <c r="VE141" s="378">
        <f t="shared" si="285"/>
        <v>0</v>
      </c>
      <c r="VF141" s="378">
        <f t="shared" si="285"/>
        <v>0</v>
      </c>
      <c r="VG141" s="378">
        <f t="shared" si="285"/>
        <v>0</v>
      </c>
      <c r="VH141" s="378">
        <f t="shared" si="285"/>
        <v>0</v>
      </c>
      <c r="VI141" s="378">
        <f t="shared" si="285"/>
        <v>0</v>
      </c>
      <c r="VJ141" s="378">
        <f t="shared" si="285"/>
        <v>0</v>
      </c>
      <c r="VK141" s="378">
        <f t="shared" si="285"/>
        <v>0</v>
      </c>
      <c r="VL141" s="378">
        <f t="shared" si="285"/>
        <v>0</v>
      </c>
      <c r="VM141" s="378">
        <f t="shared" si="285"/>
        <v>0</v>
      </c>
      <c r="VN141" s="378">
        <f t="shared" si="285"/>
        <v>0</v>
      </c>
      <c r="VO141" s="378">
        <f t="shared" si="285"/>
        <v>0</v>
      </c>
      <c r="VP141" s="378">
        <f t="shared" si="285"/>
        <v>0</v>
      </c>
      <c r="VQ141" s="378">
        <f t="shared" si="285"/>
        <v>0</v>
      </c>
      <c r="VR141" s="378">
        <f t="shared" si="285"/>
        <v>0</v>
      </c>
      <c r="VS141" s="378">
        <f t="shared" si="285"/>
        <v>0</v>
      </c>
      <c r="VT141" s="378">
        <f t="shared" si="285"/>
        <v>0</v>
      </c>
      <c r="VU141" s="378">
        <f t="shared" si="285"/>
        <v>0</v>
      </c>
      <c r="VV141" s="378">
        <f t="shared" si="285"/>
        <v>0</v>
      </c>
      <c r="VW141" s="378">
        <f t="shared" si="285"/>
        <v>0</v>
      </c>
      <c r="VX141" s="378">
        <f t="shared" si="285"/>
        <v>0</v>
      </c>
      <c r="VY141" s="378">
        <f t="shared" si="285"/>
        <v>0</v>
      </c>
      <c r="VZ141" s="378">
        <f t="shared" si="285"/>
        <v>0</v>
      </c>
      <c r="WA141" s="378">
        <f t="shared" si="285"/>
        <v>0</v>
      </c>
      <c r="WB141" s="378">
        <f t="shared" si="285"/>
        <v>0</v>
      </c>
      <c r="WC141" s="378">
        <f t="shared" si="285"/>
        <v>0</v>
      </c>
      <c r="WD141" s="378">
        <f t="shared" si="285"/>
        <v>0</v>
      </c>
      <c r="WE141" s="378">
        <f t="shared" si="285"/>
        <v>0</v>
      </c>
      <c r="WF141" s="378">
        <f t="shared" si="285"/>
        <v>0</v>
      </c>
      <c r="WG141" s="378">
        <f t="shared" si="285"/>
        <v>0</v>
      </c>
      <c r="WH141" s="378">
        <f t="shared" si="285"/>
        <v>0</v>
      </c>
      <c r="WI141" s="378">
        <f t="shared" si="285"/>
        <v>0</v>
      </c>
    </row>
    <row r="142" spans="1:607">
      <c r="A142" s="348"/>
      <c r="B142" s="360" t="s">
        <v>874</v>
      </c>
      <c r="C142" s="348"/>
      <c r="D142" s="348"/>
      <c r="E142" s="348"/>
      <c r="F142" s="348"/>
      <c r="G142" s="361" t="str">
        <f t="shared" si="220"/>
        <v/>
      </c>
      <c r="H142" s="361" t="str">
        <f t="shared" si="221"/>
        <v/>
      </c>
      <c r="I142" s="397"/>
      <c r="J142" s="348"/>
      <c r="K142" s="348"/>
      <c r="L142" s="348"/>
      <c r="M142" s="348"/>
      <c r="N142" s="400"/>
      <c r="O142" s="400"/>
      <c r="P142" s="400"/>
      <c r="Q142" s="400"/>
      <c r="R142" s="400"/>
      <c r="S142" s="400"/>
      <c r="T142" s="400"/>
      <c r="U142" s="400"/>
      <c r="V142" s="400"/>
      <c r="W142" s="400"/>
      <c r="X142" s="400"/>
      <c r="Y142" s="400"/>
      <c r="Z142" s="400"/>
      <c r="AA142" s="400"/>
      <c r="AB142" s="400"/>
      <c r="AC142" s="400"/>
      <c r="AD142" s="400"/>
      <c r="AE142" s="400"/>
      <c r="AF142" s="400"/>
      <c r="AG142" s="400"/>
      <c r="AH142" s="400"/>
      <c r="AI142" s="400"/>
      <c r="AJ142" s="400"/>
      <c r="AK142" s="400"/>
      <c r="AL142" s="400"/>
      <c r="AM142" s="400"/>
      <c r="AN142" s="400"/>
      <c r="AO142" s="400"/>
      <c r="AP142" s="400"/>
      <c r="AQ142" s="400"/>
      <c r="AR142" s="400"/>
      <c r="AS142" s="400"/>
      <c r="AT142" s="400"/>
      <c r="AU142" s="400"/>
      <c r="AV142" s="400"/>
      <c r="AW142" s="400"/>
      <c r="AX142" s="400"/>
      <c r="AY142" s="400"/>
      <c r="AZ142" s="400"/>
      <c r="BA142" s="400"/>
      <c r="BB142" s="400"/>
      <c r="BC142" s="400"/>
      <c r="BD142" s="400"/>
      <c r="BE142" s="400"/>
      <c r="BF142" s="400"/>
      <c r="BG142" s="400"/>
      <c r="BH142" s="400"/>
      <c r="BI142" s="400"/>
      <c r="BJ142" s="400"/>
      <c r="BK142" s="400"/>
      <c r="BL142" s="400"/>
      <c r="BM142" s="400"/>
      <c r="BN142" s="400"/>
      <c r="BO142" s="400"/>
      <c r="BP142" s="400"/>
      <c r="BQ142" s="400"/>
      <c r="BR142" s="400"/>
      <c r="BS142" s="400"/>
      <c r="BT142" s="400"/>
      <c r="BU142" s="400"/>
      <c r="BV142" s="400"/>
      <c r="BW142" s="400"/>
      <c r="BX142" s="400"/>
      <c r="BY142" s="400"/>
      <c r="BZ142" s="400"/>
      <c r="CA142" s="400"/>
      <c r="CB142" s="400"/>
      <c r="CC142" s="400"/>
      <c r="CD142" s="400"/>
      <c r="CE142" s="400"/>
      <c r="CF142" s="400"/>
      <c r="CG142" s="400"/>
      <c r="CH142" s="400"/>
      <c r="CI142" s="400"/>
      <c r="CJ142" s="400"/>
      <c r="CK142" s="400"/>
      <c r="CL142" s="400"/>
      <c r="CM142" s="400"/>
      <c r="CN142" s="400"/>
      <c r="CO142" s="400"/>
      <c r="CP142" s="400"/>
      <c r="CQ142" s="400"/>
      <c r="CR142" s="400"/>
      <c r="CS142" s="400"/>
      <c r="CT142" s="400"/>
      <c r="CU142" s="400"/>
      <c r="CV142" s="400"/>
      <c r="CW142" s="400"/>
      <c r="CX142" s="400"/>
      <c r="CY142" s="400"/>
      <c r="CZ142" s="362"/>
      <c r="DA142" s="900"/>
      <c r="DB142" s="899" t="s">
        <v>1306</v>
      </c>
      <c r="DC142" s="899"/>
      <c r="DD142" s="378">
        <f>ROUND((MAX(DD71:DD73)-MIN(DD71:DD73)),10)</f>
        <v>0</v>
      </c>
      <c r="DE142" s="378">
        <f t="shared" ref="DE142:FP142" si="286">ROUND((MAX(DE71:DE73)-MIN(DE71:DE73)),10)</f>
        <v>0</v>
      </c>
      <c r="DF142" s="378">
        <f t="shared" si="286"/>
        <v>0</v>
      </c>
      <c r="DG142" s="378">
        <f t="shared" si="286"/>
        <v>0</v>
      </c>
      <c r="DH142" s="378">
        <f t="shared" si="286"/>
        <v>0</v>
      </c>
      <c r="DI142" s="378">
        <f t="shared" si="286"/>
        <v>0</v>
      </c>
      <c r="DJ142" s="378">
        <f t="shared" si="286"/>
        <v>0</v>
      </c>
      <c r="DK142" s="378">
        <f t="shared" si="286"/>
        <v>0</v>
      </c>
      <c r="DL142" s="378">
        <f t="shared" si="286"/>
        <v>0</v>
      </c>
      <c r="DM142" s="378">
        <f t="shared" si="286"/>
        <v>0</v>
      </c>
      <c r="DN142" s="378">
        <f t="shared" si="286"/>
        <v>0</v>
      </c>
      <c r="DO142" s="378">
        <f t="shared" si="286"/>
        <v>0</v>
      </c>
      <c r="DP142" s="378">
        <f t="shared" si="286"/>
        <v>0</v>
      </c>
      <c r="DQ142" s="378">
        <f t="shared" si="286"/>
        <v>0</v>
      </c>
      <c r="DR142" s="378">
        <f t="shared" si="286"/>
        <v>0</v>
      </c>
      <c r="DS142" s="378">
        <f t="shared" si="286"/>
        <v>0</v>
      </c>
      <c r="DT142" s="378">
        <f t="shared" si="286"/>
        <v>0</v>
      </c>
      <c r="DU142" s="378">
        <f t="shared" si="286"/>
        <v>0</v>
      </c>
      <c r="DV142" s="378">
        <f t="shared" si="286"/>
        <v>0</v>
      </c>
      <c r="DW142" s="378">
        <f t="shared" si="286"/>
        <v>0</v>
      </c>
      <c r="DX142" s="378">
        <f t="shared" si="286"/>
        <v>0</v>
      </c>
      <c r="DY142" s="378">
        <f t="shared" si="286"/>
        <v>0</v>
      </c>
      <c r="DZ142" s="378">
        <f t="shared" si="286"/>
        <v>0</v>
      </c>
      <c r="EA142" s="378">
        <f t="shared" si="286"/>
        <v>0</v>
      </c>
      <c r="EB142" s="378">
        <f t="shared" si="286"/>
        <v>0</v>
      </c>
      <c r="EC142" s="378">
        <f t="shared" si="286"/>
        <v>0</v>
      </c>
      <c r="ED142" s="378">
        <f t="shared" si="286"/>
        <v>0</v>
      </c>
      <c r="EE142" s="378">
        <f t="shared" si="286"/>
        <v>0</v>
      </c>
      <c r="EF142" s="378">
        <f t="shared" si="286"/>
        <v>0</v>
      </c>
      <c r="EG142" s="378">
        <f t="shared" si="286"/>
        <v>0</v>
      </c>
      <c r="EH142" s="378">
        <f t="shared" si="286"/>
        <v>0</v>
      </c>
      <c r="EI142" s="378">
        <f t="shared" si="286"/>
        <v>0</v>
      </c>
      <c r="EJ142" s="378">
        <f t="shared" si="286"/>
        <v>0</v>
      </c>
      <c r="EK142" s="378">
        <f t="shared" si="286"/>
        <v>0</v>
      </c>
      <c r="EL142" s="378">
        <f t="shared" si="286"/>
        <v>0</v>
      </c>
      <c r="EM142" s="378">
        <f t="shared" si="286"/>
        <v>0</v>
      </c>
      <c r="EN142" s="378">
        <f t="shared" si="286"/>
        <v>0</v>
      </c>
      <c r="EO142" s="378">
        <f t="shared" si="286"/>
        <v>0</v>
      </c>
      <c r="EP142" s="378">
        <f t="shared" si="286"/>
        <v>0</v>
      </c>
      <c r="EQ142" s="378">
        <f t="shared" si="286"/>
        <v>0</v>
      </c>
      <c r="ER142" s="378">
        <f t="shared" si="286"/>
        <v>0</v>
      </c>
      <c r="ES142" s="378">
        <f t="shared" si="286"/>
        <v>0</v>
      </c>
      <c r="ET142" s="378">
        <f t="shared" si="286"/>
        <v>0</v>
      </c>
      <c r="EU142" s="378">
        <f t="shared" si="286"/>
        <v>0</v>
      </c>
      <c r="EV142" s="378">
        <f t="shared" si="286"/>
        <v>0</v>
      </c>
      <c r="EW142" s="378">
        <f t="shared" si="286"/>
        <v>0</v>
      </c>
      <c r="EX142" s="378">
        <f t="shared" si="286"/>
        <v>0</v>
      </c>
      <c r="EY142" s="378">
        <f t="shared" si="286"/>
        <v>0</v>
      </c>
      <c r="EZ142" s="378">
        <f t="shared" si="286"/>
        <v>0</v>
      </c>
      <c r="FA142" s="378">
        <f t="shared" si="286"/>
        <v>0</v>
      </c>
      <c r="FB142" s="378">
        <f t="shared" si="286"/>
        <v>0</v>
      </c>
      <c r="FC142" s="378">
        <f t="shared" si="286"/>
        <v>0</v>
      </c>
      <c r="FD142" s="378">
        <f t="shared" si="286"/>
        <v>0</v>
      </c>
      <c r="FE142" s="378">
        <f t="shared" si="286"/>
        <v>0</v>
      </c>
      <c r="FF142" s="378">
        <f t="shared" si="286"/>
        <v>0</v>
      </c>
      <c r="FG142" s="378">
        <f t="shared" si="286"/>
        <v>0</v>
      </c>
      <c r="FH142" s="378">
        <f t="shared" si="286"/>
        <v>0</v>
      </c>
      <c r="FI142" s="378">
        <f t="shared" si="286"/>
        <v>0</v>
      </c>
      <c r="FJ142" s="378">
        <f t="shared" si="286"/>
        <v>0</v>
      </c>
      <c r="FK142" s="378">
        <f t="shared" si="286"/>
        <v>0</v>
      </c>
      <c r="FL142" s="378">
        <f t="shared" si="286"/>
        <v>0</v>
      </c>
      <c r="FM142" s="378">
        <f t="shared" si="286"/>
        <v>0</v>
      </c>
      <c r="FN142" s="378">
        <f t="shared" si="286"/>
        <v>0</v>
      </c>
      <c r="FO142" s="378">
        <f t="shared" si="286"/>
        <v>0</v>
      </c>
      <c r="FP142" s="378">
        <f t="shared" si="286"/>
        <v>0</v>
      </c>
      <c r="FQ142" s="378">
        <f t="shared" ref="FQ142:IB142" si="287">ROUND((MAX(FQ71:FQ73)-MIN(FQ71:FQ73)),10)</f>
        <v>0</v>
      </c>
      <c r="FR142" s="378">
        <f t="shared" si="287"/>
        <v>0</v>
      </c>
      <c r="FS142" s="378">
        <f t="shared" si="287"/>
        <v>0</v>
      </c>
      <c r="FT142" s="378">
        <f t="shared" si="287"/>
        <v>0</v>
      </c>
      <c r="FU142" s="378">
        <f t="shared" si="287"/>
        <v>0</v>
      </c>
      <c r="FV142" s="378">
        <f t="shared" si="287"/>
        <v>0</v>
      </c>
      <c r="FW142" s="378">
        <f t="shared" si="287"/>
        <v>0</v>
      </c>
      <c r="FX142" s="378">
        <f t="shared" si="287"/>
        <v>0</v>
      </c>
      <c r="FY142" s="378">
        <f t="shared" si="287"/>
        <v>0</v>
      </c>
      <c r="FZ142" s="378">
        <f t="shared" si="287"/>
        <v>0</v>
      </c>
      <c r="GA142" s="378">
        <f t="shared" si="287"/>
        <v>0</v>
      </c>
      <c r="GB142" s="378">
        <f t="shared" si="287"/>
        <v>0</v>
      </c>
      <c r="GC142" s="378">
        <f t="shared" si="287"/>
        <v>0</v>
      </c>
      <c r="GD142" s="378">
        <f t="shared" si="287"/>
        <v>0</v>
      </c>
      <c r="GE142" s="378">
        <f t="shared" si="287"/>
        <v>0</v>
      </c>
      <c r="GF142" s="378">
        <f t="shared" si="287"/>
        <v>0</v>
      </c>
      <c r="GG142" s="378">
        <f t="shared" si="287"/>
        <v>0</v>
      </c>
      <c r="GH142" s="378">
        <f t="shared" si="287"/>
        <v>0</v>
      </c>
      <c r="GI142" s="378">
        <f t="shared" si="287"/>
        <v>0</v>
      </c>
      <c r="GJ142" s="378">
        <f t="shared" si="287"/>
        <v>0</v>
      </c>
      <c r="GK142" s="378">
        <f t="shared" si="287"/>
        <v>0</v>
      </c>
      <c r="GL142" s="378">
        <f t="shared" si="287"/>
        <v>0</v>
      </c>
      <c r="GM142" s="378">
        <f t="shared" si="287"/>
        <v>0</v>
      </c>
      <c r="GN142" s="378">
        <f t="shared" si="287"/>
        <v>0</v>
      </c>
      <c r="GO142" s="378">
        <f t="shared" si="287"/>
        <v>0</v>
      </c>
      <c r="GP142" s="378">
        <f t="shared" si="287"/>
        <v>0</v>
      </c>
      <c r="GQ142" s="378">
        <f t="shared" si="287"/>
        <v>0</v>
      </c>
      <c r="GR142" s="378">
        <f t="shared" si="287"/>
        <v>0</v>
      </c>
      <c r="GS142" s="378">
        <f t="shared" si="287"/>
        <v>0</v>
      </c>
      <c r="GT142" s="378">
        <f t="shared" si="287"/>
        <v>0</v>
      </c>
      <c r="GU142" s="378">
        <f t="shared" si="287"/>
        <v>0</v>
      </c>
      <c r="GV142" s="378">
        <f t="shared" si="287"/>
        <v>0</v>
      </c>
      <c r="GW142" s="378">
        <f t="shared" si="287"/>
        <v>0</v>
      </c>
      <c r="GX142" s="378">
        <f t="shared" si="287"/>
        <v>0</v>
      </c>
      <c r="GY142" s="378">
        <f t="shared" si="287"/>
        <v>0</v>
      </c>
      <c r="GZ142" s="378">
        <f t="shared" si="287"/>
        <v>0</v>
      </c>
      <c r="HA142" s="378">
        <f t="shared" si="287"/>
        <v>0</v>
      </c>
      <c r="HB142" s="378">
        <f t="shared" si="287"/>
        <v>0</v>
      </c>
      <c r="HC142" s="378">
        <f t="shared" si="287"/>
        <v>0</v>
      </c>
      <c r="HD142" s="378">
        <f t="shared" si="287"/>
        <v>0</v>
      </c>
      <c r="HE142" s="378">
        <f t="shared" si="287"/>
        <v>0</v>
      </c>
      <c r="HF142" s="378">
        <f t="shared" si="287"/>
        <v>0</v>
      </c>
      <c r="HG142" s="378">
        <f t="shared" si="287"/>
        <v>0</v>
      </c>
      <c r="HH142" s="378">
        <f t="shared" si="287"/>
        <v>0</v>
      </c>
      <c r="HI142" s="378">
        <f t="shared" si="287"/>
        <v>0</v>
      </c>
      <c r="HJ142" s="378">
        <f t="shared" si="287"/>
        <v>0</v>
      </c>
      <c r="HK142" s="378">
        <f t="shared" si="287"/>
        <v>0</v>
      </c>
      <c r="HL142" s="378">
        <f t="shared" si="287"/>
        <v>0</v>
      </c>
      <c r="HM142" s="378">
        <f t="shared" si="287"/>
        <v>0</v>
      </c>
      <c r="HN142" s="378">
        <f t="shared" si="287"/>
        <v>0</v>
      </c>
      <c r="HO142" s="378">
        <f t="shared" si="287"/>
        <v>0</v>
      </c>
      <c r="HP142" s="378">
        <f t="shared" si="287"/>
        <v>0</v>
      </c>
      <c r="HQ142" s="378">
        <f t="shared" si="287"/>
        <v>0</v>
      </c>
      <c r="HR142" s="378">
        <f t="shared" si="287"/>
        <v>0</v>
      </c>
      <c r="HS142" s="378">
        <f t="shared" si="287"/>
        <v>0</v>
      </c>
      <c r="HT142" s="378">
        <f t="shared" si="287"/>
        <v>0</v>
      </c>
      <c r="HU142" s="378">
        <f t="shared" si="287"/>
        <v>0</v>
      </c>
      <c r="HV142" s="378">
        <f t="shared" si="287"/>
        <v>0</v>
      </c>
      <c r="HW142" s="378">
        <f t="shared" si="287"/>
        <v>0</v>
      </c>
      <c r="HX142" s="378">
        <f t="shared" si="287"/>
        <v>0</v>
      </c>
      <c r="HY142" s="378">
        <f t="shared" si="287"/>
        <v>0</v>
      </c>
      <c r="HZ142" s="378">
        <f t="shared" si="287"/>
        <v>0</v>
      </c>
      <c r="IA142" s="378">
        <f t="shared" si="287"/>
        <v>0</v>
      </c>
      <c r="IB142" s="378">
        <f t="shared" si="287"/>
        <v>0</v>
      </c>
      <c r="IC142" s="378">
        <f t="shared" ref="IC142:KN142" si="288">ROUND((MAX(IC71:IC73)-MIN(IC71:IC73)),10)</f>
        <v>0</v>
      </c>
      <c r="ID142" s="378">
        <f t="shared" si="288"/>
        <v>0</v>
      </c>
      <c r="IE142" s="378">
        <f t="shared" si="288"/>
        <v>0</v>
      </c>
      <c r="IF142" s="378">
        <f t="shared" si="288"/>
        <v>0</v>
      </c>
      <c r="IG142" s="378">
        <f t="shared" si="288"/>
        <v>0</v>
      </c>
      <c r="IH142" s="378">
        <f t="shared" si="288"/>
        <v>0</v>
      </c>
      <c r="II142" s="378">
        <f t="shared" si="288"/>
        <v>0</v>
      </c>
      <c r="IJ142" s="378">
        <f t="shared" si="288"/>
        <v>0</v>
      </c>
      <c r="IK142" s="378">
        <f t="shared" si="288"/>
        <v>0</v>
      </c>
      <c r="IL142" s="378">
        <f t="shared" si="288"/>
        <v>0</v>
      </c>
      <c r="IM142" s="378">
        <f t="shared" si="288"/>
        <v>0</v>
      </c>
      <c r="IN142" s="378">
        <f t="shared" si="288"/>
        <v>0</v>
      </c>
      <c r="IO142" s="378">
        <f t="shared" si="288"/>
        <v>0</v>
      </c>
      <c r="IP142" s="378">
        <f t="shared" si="288"/>
        <v>0</v>
      </c>
      <c r="IQ142" s="378">
        <f t="shared" si="288"/>
        <v>0</v>
      </c>
      <c r="IR142" s="378">
        <f t="shared" si="288"/>
        <v>0</v>
      </c>
      <c r="IS142" s="378">
        <f t="shared" si="288"/>
        <v>0</v>
      </c>
      <c r="IT142" s="378">
        <f t="shared" si="288"/>
        <v>0</v>
      </c>
      <c r="IU142" s="378">
        <f t="shared" si="288"/>
        <v>0</v>
      </c>
      <c r="IV142" s="378">
        <f t="shared" si="288"/>
        <v>0</v>
      </c>
      <c r="IW142" s="378">
        <f t="shared" si="288"/>
        <v>0</v>
      </c>
      <c r="IX142" s="378">
        <f t="shared" si="288"/>
        <v>0</v>
      </c>
      <c r="IY142" s="378">
        <f t="shared" si="288"/>
        <v>0</v>
      </c>
      <c r="IZ142" s="378">
        <f t="shared" si="288"/>
        <v>0</v>
      </c>
      <c r="JA142" s="378">
        <f t="shared" si="288"/>
        <v>0</v>
      </c>
      <c r="JB142" s="378">
        <f t="shared" si="288"/>
        <v>0</v>
      </c>
      <c r="JC142" s="378">
        <f t="shared" si="288"/>
        <v>0</v>
      </c>
      <c r="JD142" s="378">
        <f t="shared" si="288"/>
        <v>0</v>
      </c>
      <c r="JE142" s="378">
        <f t="shared" si="288"/>
        <v>0</v>
      </c>
      <c r="JF142" s="378">
        <f t="shared" si="288"/>
        <v>0</v>
      </c>
      <c r="JG142" s="378">
        <f t="shared" si="288"/>
        <v>0</v>
      </c>
      <c r="JH142" s="378">
        <f t="shared" si="288"/>
        <v>0</v>
      </c>
      <c r="JI142" s="378">
        <f t="shared" si="288"/>
        <v>0</v>
      </c>
      <c r="JJ142" s="378">
        <f t="shared" si="288"/>
        <v>0</v>
      </c>
      <c r="JK142" s="378">
        <f t="shared" si="288"/>
        <v>0</v>
      </c>
      <c r="JL142" s="378">
        <f t="shared" si="288"/>
        <v>0</v>
      </c>
      <c r="JM142" s="378">
        <f t="shared" si="288"/>
        <v>0</v>
      </c>
      <c r="JN142" s="378">
        <f t="shared" si="288"/>
        <v>0</v>
      </c>
      <c r="JO142" s="378">
        <f t="shared" si="288"/>
        <v>0</v>
      </c>
      <c r="JP142" s="378">
        <f t="shared" si="288"/>
        <v>0</v>
      </c>
      <c r="JQ142" s="378">
        <f t="shared" si="288"/>
        <v>0</v>
      </c>
      <c r="JR142" s="378">
        <f t="shared" si="288"/>
        <v>0</v>
      </c>
      <c r="JS142" s="378">
        <f t="shared" si="288"/>
        <v>0</v>
      </c>
      <c r="JT142" s="378">
        <f t="shared" si="288"/>
        <v>0</v>
      </c>
      <c r="JU142" s="378">
        <f t="shared" si="288"/>
        <v>0</v>
      </c>
      <c r="JV142" s="378">
        <f t="shared" si="288"/>
        <v>0</v>
      </c>
      <c r="JW142" s="378">
        <f t="shared" si="288"/>
        <v>0</v>
      </c>
      <c r="JX142" s="378">
        <f t="shared" si="288"/>
        <v>0</v>
      </c>
      <c r="JY142" s="378">
        <f t="shared" si="288"/>
        <v>0</v>
      </c>
      <c r="JZ142" s="378">
        <f t="shared" si="288"/>
        <v>0</v>
      </c>
      <c r="KA142" s="378">
        <f t="shared" si="288"/>
        <v>0</v>
      </c>
      <c r="KB142" s="378">
        <f t="shared" si="288"/>
        <v>0</v>
      </c>
      <c r="KC142" s="378">
        <f t="shared" si="288"/>
        <v>0</v>
      </c>
      <c r="KD142" s="378">
        <f t="shared" si="288"/>
        <v>0</v>
      </c>
      <c r="KE142" s="378">
        <f t="shared" si="288"/>
        <v>0</v>
      </c>
      <c r="KF142" s="378">
        <f t="shared" si="288"/>
        <v>0</v>
      </c>
      <c r="KG142" s="378">
        <f t="shared" si="288"/>
        <v>0</v>
      </c>
      <c r="KH142" s="378">
        <f t="shared" si="288"/>
        <v>0</v>
      </c>
      <c r="KI142" s="378">
        <f t="shared" si="288"/>
        <v>0</v>
      </c>
      <c r="KJ142" s="378">
        <f t="shared" si="288"/>
        <v>0</v>
      </c>
      <c r="KK142" s="378">
        <f t="shared" si="288"/>
        <v>0</v>
      </c>
      <c r="KL142" s="378">
        <f t="shared" si="288"/>
        <v>0</v>
      </c>
      <c r="KM142" s="378">
        <f t="shared" si="288"/>
        <v>0</v>
      </c>
      <c r="KN142" s="378">
        <f t="shared" si="288"/>
        <v>0</v>
      </c>
      <c r="KO142" s="378">
        <f t="shared" ref="KO142:MZ142" si="289">ROUND((MAX(KO71:KO73)-MIN(KO71:KO73)),10)</f>
        <v>0</v>
      </c>
      <c r="KP142" s="378">
        <f t="shared" si="289"/>
        <v>0</v>
      </c>
      <c r="KQ142" s="378">
        <f t="shared" si="289"/>
        <v>0</v>
      </c>
      <c r="KR142" s="378">
        <f t="shared" si="289"/>
        <v>0</v>
      </c>
      <c r="KS142" s="378">
        <f t="shared" si="289"/>
        <v>0</v>
      </c>
      <c r="KT142" s="378">
        <f t="shared" si="289"/>
        <v>0</v>
      </c>
      <c r="KU142" s="378">
        <f t="shared" si="289"/>
        <v>0</v>
      </c>
      <c r="KV142" s="378">
        <f t="shared" si="289"/>
        <v>0</v>
      </c>
      <c r="KW142" s="378">
        <f t="shared" si="289"/>
        <v>0</v>
      </c>
      <c r="KX142" s="378">
        <f t="shared" si="289"/>
        <v>0</v>
      </c>
      <c r="KY142" s="378">
        <f t="shared" si="289"/>
        <v>0</v>
      </c>
      <c r="KZ142" s="378">
        <f t="shared" si="289"/>
        <v>0</v>
      </c>
      <c r="LA142" s="378">
        <f t="shared" si="289"/>
        <v>0</v>
      </c>
      <c r="LB142" s="378">
        <f t="shared" si="289"/>
        <v>0</v>
      </c>
      <c r="LC142" s="378">
        <f t="shared" si="289"/>
        <v>0</v>
      </c>
      <c r="LD142" s="378">
        <f t="shared" si="289"/>
        <v>0</v>
      </c>
      <c r="LE142" s="378">
        <f t="shared" si="289"/>
        <v>0</v>
      </c>
      <c r="LF142" s="378">
        <f t="shared" si="289"/>
        <v>0</v>
      </c>
      <c r="LG142" s="378">
        <f t="shared" si="289"/>
        <v>0</v>
      </c>
      <c r="LH142" s="378">
        <f t="shared" si="289"/>
        <v>0</v>
      </c>
      <c r="LI142" s="378">
        <f t="shared" si="289"/>
        <v>0</v>
      </c>
      <c r="LJ142" s="378">
        <f t="shared" si="289"/>
        <v>0</v>
      </c>
      <c r="LK142" s="378">
        <f t="shared" si="289"/>
        <v>0</v>
      </c>
      <c r="LL142" s="378">
        <f t="shared" si="289"/>
        <v>0</v>
      </c>
      <c r="LM142" s="378">
        <f t="shared" si="289"/>
        <v>0</v>
      </c>
      <c r="LN142" s="378">
        <f t="shared" si="289"/>
        <v>0</v>
      </c>
      <c r="LO142" s="378">
        <f t="shared" si="289"/>
        <v>0</v>
      </c>
      <c r="LP142" s="378">
        <f t="shared" si="289"/>
        <v>0</v>
      </c>
      <c r="LQ142" s="378">
        <f t="shared" si="289"/>
        <v>0</v>
      </c>
      <c r="LR142" s="378">
        <f t="shared" si="289"/>
        <v>0</v>
      </c>
      <c r="LS142" s="378">
        <f t="shared" si="289"/>
        <v>0</v>
      </c>
      <c r="LT142" s="378">
        <f t="shared" si="289"/>
        <v>0</v>
      </c>
      <c r="LU142" s="378">
        <f t="shared" si="289"/>
        <v>0</v>
      </c>
      <c r="LV142" s="378">
        <f t="shared" si="289"/>
        <v>0</v>
      </c>
      <c r="LW142" s="378">
        <f t="shared" si="289"/>
        <v>0</v>
      </c>
      <c r="LX142" s="378">
        <f t="shared" si="289"/>
        <v>0</v>
      </c>
      <c r="LY142" s="378">
        <f t="shared" si="289"/>
        <v>0</v>
      </c>
      <c r="LZ142" s="378">
        <f t="shared" si="289"/>
        <v>0</v>
      </c>
      <c r="MA142" s="378">
        <f t="shared" si="289"/>
        <v>0</v>
      </c>
      <c r="MB142" s="378">
        <f t="shared" si="289"/>
        <v>0</v>
      </c>
      <c r="MC142" s="378">
        <f t="shared" si="289"/>
        <v>0</v>
      </c>
      <c r="MD142" s="378">
        <f t="shared" si="289"/>
        <v>0</v>
      </c>
      <c r="ME142" s="378">
        <f t="shared" si="289"/>
        <v>0</v>
      </c>
      <c r="MF142" s="378">
        <f t="shared" si="289"/>
        <v>0</v>
      </c>
      <c r="MG142" s="378">
        <f t="shared" si="289"/>
        <v>0</v>
      </c>
      <c r="MH142" s="378">
        <f t="shared" si="289"/>
        <v>0</v>
      </c>
      <c r="MI142" s="378">
        <f t="shared" si="289"/>
        <v>0</v>
      </c>
      <c r="MJ142" s="378">
        <f t="shared" si="289"/>
        <v>0</v>
      </c>
      <c r="MK142" s="378">
        <f t="shared" si="289"/>
        <v>0</v>
      </c>
      <c r="ML142" s="378">
        <f t="shared" si="289"/>
        <v>0</v>
      </c>
      <c r="MM142" s="378">
        <f t="shared" si="289"/>
        <v>0</v>
      </c>
      <c r="MN142" s="378">
        <f t="shared" si="289"/>
        <v>0</v>
      </c>
      <c r="MO142" s="378">
        <f t="shared" si="289"/>
        <v>0</v>
      </c>
      <c r="MP142" s="378">
        <f t="shared" si="289"/>
        <v>0</v>
      </c>
      <c r="MQ142" s="378">
        <f t="shared" si="289"/>
        <v>0</v>
      </c>
      <c r="MR142" s="378">
        <f t="shared" si="289"/>
        <v>0</v>
      </c>
      <c r="MS142" s="378">
        <f t="shared" si="289"/>
        <v>0</v>
      </c>
      <c r="MT142" s="378">
        <f t="shared" si="289"/>
        <v>0</v>
      </c>
      <c r="MU142" s="378">
        <f t="shared" si="289"/>
        <v>0</v>
      </c>
      <c r="MV142" s="378">
        <f t="shared" si="289"/>
        <v>0</v>
      </c>
      <c r="MW142" s="378">
        <f t="shared" si="289"/>
        <v>0</v>
      </c>
      <c r="MX142" s="378">
        <f t="shared" si="289"/>
        <v>0</v>
      </c>
      <c r="MY142" s="378">
        <f t="shared" si="289"/>
        <v>0</v>
      </c>
      <c r="MZ142" s="378">
        <f t="shared" si="289"/>
        <v>0</v>
      </c>
      <c r="NA142" s="378">
        <f t="shared" ref="NA142:PL142" si="290">ROUND((MAX(NA71:NA73)-MIN(NA71:NA73)),10)</f>
        <v>0</v>
      </c>
      <c r="NB142" s="378">
        <f t="shared" si="290"/>
        <v>0</v>
      </c>
      <c r="NC142" s="378">
        <f t="shared" si="290"/>
        <v>0</v>
      </c>
      <c r="ND142" s="378">
        <f t="shared" si="290"/>
        <v>0</v>
      </c>
      <c r="NE142" s="378">
        <f t="shared" si="290"/>
        <v>0</v>
      </c>
      <c r="NF142" s="378">
        <f t="shared" si="290"/>
        <v>0</v>
      </c>
      <c r="NG142" s="378">
        <f t="shared" si="290"/>
        <v>0</v>
      </c>
      <c r="NH142" s="378">
        <f t="shared" si="290"/>
        <v>0</v>
      </c>
      <c r="NI142" s="378">
        <f t="shared" si="290"/>
        <v>0</v>
      </c>
      <c r="NJ142" s="378">
        <f t="shared" si="290"/>
        <v>0</v>
      </c>
      <c r="NK142" s="378">
        <f t="shared" si="290"/>
        <v>0</v>
      </c>
      <c r="NL142" s="378">
        <f t="shared" si="290"/>
        <v>0</v>
      </c>
      <c r="NM142" s="378">
        <f t="shared" si="290"/>
        <v>0</v>
      </c>
      <c r="NN142" s="378">
        <f t="shared" si="290"/>
        <v>0</v>
      </c>
      <c r="NO142" s="378">
        <f t="shared" si="290"/>
        <v>0</v>
      </c>
      <c r="NP142" s="378">
        <f t="shared" si="290"/>
        <v>0</v>
      </c>
      <c r="NQ142" s="378">
        <f t="shared" si="290"/>
        <v>0</v>
      </c>
      <c r="NR142" s="378">
        <f t="shared" si="290"/>
        <v>0</v>
      </c>
      <c r="NS142" s="378">
        <f t="shared" si="290"/>
        <v>0</v>
      </c>
      <c r="NT142" s="378">
        <f t="shared" si="290"/>
        <v>0</v>
      </c>
      <c r="NU142" s="378">
        <f t="shared" si="290"/>
        <v>0</v>
      </c>
      <c r="NV142" s="378">
        <f t="shared" si="290"/>
        <v>0</v>
      </c>
      <c r="NW142" s="378">
        <f t="shared" si="290"/>
        <v>0</v>
      </c>
      <c r="NX142" s="378">
        <f t="shared" si="290"/>
        <v>0</v>
      </c>
      <c r="NY142" s="378">
        <f t="shared" si="290"/>
        <v>0</v>
      </c>
      <c r="NZ142" s="378">
        <f t="shared" si="290"/>
        <v>0</v>
      </c>
      <c r="OA142" s="378">
        <f t="shared" si="290"/>
        <v>0</v>
      </c>
      <c r="OB142" s="378">
        <f t="shared" si="290"/>
        <v>0</v>
      </c>
      <c r="OC142" s="378">
        <f t="shared" si="290"/>
        <v>0</v>
      </c>
      <c r="OD142" s="378">
        <f t="shared" si="290"/>
        <v>0</v>
      </c>
      <c r="OE142" s="378">
        <f t="shared" si="290"/>
        <v>0</v>
      </c>
      <c r="OF142" s="378">
        <f t="shared" si="290"/>
        <v>0</v>
      </c>
      <c r="OG142" s="378">
        <f t="shared" si="290"/>
        <v>0</v>
      </c>
      <c r="OH142" s="378">
        <f t="shared" si="290"/>
        <v>0</v>
      </c>
      <c r="OI142" s="378">
        <f t="shared" si="290"/>
        <v>0</v>
      </c>
      <c r="OJ142" s="378">
        <f t="shared" si="290"/>
        <v>0</v>
      </c>
      <c r="OK142" s="378">
        <f t="shared" si="290"/>
        <v>0</v>
      </c>
      <c r="OL142" s="378">
        <f t="shared" si="290"/>
        <v>0</v>
      </c>
      <c r="OM142" s="378">
        <f t="shared" si="290"/>
        <v>0</v>
      </c>
      <c r="ON142" s="378">
        <f t="shared" si="290"/>
        <v>0</v>
      </c>
      <c r="OO142" s="378">
        <f t="shared" si="290"/>
        <v>0</v>
      </c>
      <c r="OP142" s="378">
        <f t="shared" si="290"/>
        <v>0</v>
      </c>
      <c r="OQ142" s="378">
        <f t="shared" si="290"/>
        <v>0</v>
      </c>
      <c r="OR142" s="378">
        <f t="shared" si="290"/>
        <v>0</v>
      </c>
      <c r="OS142" s="378">
        <f t="shared" si="290"/>
        <v>0</v>
      </c>
      <c r="OT142" s="378">
        <f t="shared" si="290"/>
        <v>0</v>
      </c>
      <c r="OU142" s="378">
        <f t="shared" si="290"/>
        <v>0</v>
      </c>
      <c r="OV142" s="378">
        <f t="shared" si="290"/>
        <v>0</v>
      </c>
      <c r="OW142" s="378">
        <f t="shared" si="290"/>
        <v>0</v>
      </c>
      <c r="OX142" s="378">
        <f t="shared" si="290"/>
        <v>0</v>
      </c>
      <c r="OY142" s="378">
        <f t="shared" si="290"/>
        <v>0</v>
      </c>
      <c r="OZ142" s="378">
        <f t="shared" si="290"/>
        <v>0</v>
      </c>
      <c r="PA142" s="378">
        <f t="shared" si="290"/>
        <v>0</v>
      </c>
      <c r="PB142" s="378">
        <f t="shared" si="290"/>
        <v>0</v>
      </c>
      <c r="PC142" s="378">
        <f t="shared" si="290"/>
        <v>0</v>
      </c>
      <c r="PD142" s="378">
        <f t="shared" si="290"/>
        <v>0</v>
      </c>
      <c r="PE142" s="378">
        <f t="shared" si="290"/>
        <v>0</v>
      </c>
      <c r="PF142" s="378">
        <f t="shared" si="290"/>
        <v>0</v>
      </c>
      <c r="PG142" s="378">
        <f t="shared" si="290"/>
        <v>0</v>
      </c>
      <c r="PH142" s="378">
        <f t="shared" si="290"/>
        <v>0</v>
      </c>
      <c r="PI142" s="378">
        <f t="shared" si="290"/>
        <v>0</v>
      </c>
      <c r="PJ142" s="378">
        <f t="shared" si="290"/>
        <v>0</v>
      </c>
      <c r="PK142" s="378">
        <f t="shared" si="290"/>
        <v>0</v>
      </c>
      <c r="PL142" s="378">
        <f t="shared" si="290"/>
        <v>0</v>
      </c>
      <c r="PM142" s="378">
        <f t="shared" ref="PM142:RX142" si="291">ROUND((MAX(PM71:PM73)-MIN(PM71:PM73)),10)</f>
        <v>0</v>
      </c>
      <c r="PN142" s="378">
        <f t="shared" si="291"/>
        <v>0</v>
      </c>
      <c r="PO142" s="378">
        <f t="shared" si="291"/>
        <v>0</v>
      </c>
      <c r="PP142" s="378">
        <f t="shared" si="291"/>
        <v>0</v>
      </c>
      <c r="PQ142" s="378">
        <f t="shared" si="291"/>
        <v>0</v>
      </c>
      <c r="PR142" s="378">
        <f t="shared" si="291"/>
        <v>0</v>
      </c>
      <c r="PS142" s="378">
        <f t="shared" si="291"/>
        <v>0</v>
      </c>
      <c r="PT142" s="378">
        <f t="shared" si="291"/>
        <v>0</v>
      </c>
      <c r="PU142" s="378">
        <f t="shared" si="291"/>
        <v>0</v>
      </c>
      <c r="PV142" s="378">
        <f t="shared" si="291"/>
        <v>0</v>
      </c>
      <c r="PW142" s="378">
        <f t="shared" si="291"/>
        <v>0</v>
      </c>
      <c r="PX142" s="378">
        <f t="shared" si="291"/>
        <v>0</v>
      </c>
      <c r="PY142" s="378">
        <f t="shared" si="291"/>
        <v>0</v>
      </c>
      <c r="PZ142" s="378">
        <f t="shared" si="291"/>
        <v>0</v>
      </c>
      <c r="QA142" s="378">
        <f t="shared" si="291"/>
        <v>0</v>
      </c>
      <c r="QB142" s="378">
        <f t="shared" si="291"/>
        <v>0</v>
      </c>
      <c r="QC142" s="378">
        <f t="shared" si="291"/>
        <v>0</v>
      </c>
      <c r="QD142" s="378">
        <f t="shared" si="291"/>
        <v>0</v>
      </c>
      <c r="QE142" s="378">
        <f t="shared" si="291"/>
        <v>0</v>
      </c>
      <c r="QF142" s="378">
        <f t="shared" si="291"/>
        <v>0</v>
      </c>
      <c r="QG142" s="378">
        <f t="shared" si="291"/>
        <v>0</v>
      </c>
      <c r="QH142" s="378">
        <f t="shared" si="291"/>
        <v>0</v>
      </c>
      <c r="QI142" s="378">
        <f t="shared" si="291"/>
        <v>0</v>
      </c>
      <c r="QJ142" s="378">
        <f t="shared" si="291"/>
        <v>0</v>
      </c>
      <c r="QK142" s="378">
        <f t="shared" si="291"/>
        <v>0</v>
      </c>
      <c r="QL142" s="378">
        <f t="shared" si="291"/>
        <v>0</v>
      </c>
      <c r="QM142" s="378">
        <f t="shared" si="291"/>
        <v>0</v>
      </c>
      <c r="QN142" s="378">
        <f t="shared" si="291"/>
        <v>0</v>
      </c>
      <c r="QO142" s="378">
        <f t="shared" si="291"/>
        <v>0</v>
      </c>
      <c r="QP142" s="378">
        <f t="shared" si="291"/>
        <v>0</v>
      </c>
      <c r="QQ142" s="378">
        <f t="shared" si="291"/>
        <v>0</v>
      </c>
      <c r="QR142" s="378">
        <f t="shared" si="291"/>
        <v>0</v>
      </c>
      <c r="QS142" s="378">
        <f t="shared" si="291"/>
        <v>0</v>
      </c>
      <c r="QT142" s="378">
        <f t="shared" si="291"/>
        <v>0</v>
      </c>
      <c r="QU142" s="378">
        <f t="shared" si="291"/>
        <v>0</v>
      </c>
      <c r="QV142" s="378">
        <f t="shared" si="291"/>
        <v>0</v>
      </c>
      <c r="QW142" s="378">
        <f t="shared" si="291"/>
        <v>0</v>
      </c>
      <c r="QX142" s="378">
        <f t="shared" si="291"/>
        <v>0</v>
      </c>
      <c r="QY142" s="378">
        <f t="shared" si="291"/>
        <v>0</v>
      </c>
      <c r="QZ142" s="378">
        <f t="shared" si="291"/>
        <v>0</v>
      </c>
      <c r="RA142" s="378">
        <f t="shared" si="291"/>
        <v>0</v>
      </c>
      <c r="RB142" s="378">
        <f t="shared" si="291"/>
        <v>0</v>
      </c>
      <c r="RC142" s="378">
        <f t="shared" si="291"/>
        <v>0</v>
      </c>
      <c r="RD142" s="378">
        <f t="shared" si="291"/>
        <v>0</v>
      </c>
      <c r="RE142" s="378">
        <f t="shared" si="291"/>
        <v>0</v>
      </c>
      <c r="RF142" s="378">
        <f t="shared" si="291"/>
        <v>0</v>
      </c>
      <c r="RG142" s="378">
        <f t="shared" si="291"/>
        <v>0</v>
      </c>
      <c r="RH142" s="378">
        <f t="shared" si="291"/>
        <v>0</v>
      </c>
      <c r="RI142" s="378">
        <f t="shared" si="291"/>
        <v>0</v>
      </c>
      <c r="RJ142" s="378">
        <f t="shared" si="291"/>
        <v>0</v>
      </c>
      <c r="RK142" s="378">
        <f t="shared" si="291"/>
        <v>0</v>
      </c>
      <c r="RL142" s="378">
        <f t="shared" si="291"/>
        <v>0</v>
      </c>
      <c r="RM142" s="378">
        <f t="shared" si="291"/>
        <v>0</v>
      </c>
      <c r="RN142" s="378">
        <f t="shared" si="291"/>
        <v>0</v>
      </c>
      <c r="RO142" s="378">
        <f t="shared" si="291"/>
        <v>0</v>
      </c>
      <c r="RP142" s="378">
        <f t="shared" si="291"/>
        <v>0</v>
      </c>
      <c r="RQ142" s="378">
        <f t="shared" si="291"/>
        <v>0</v>
      </c>
      <c r="RR142" s="378">
        <f t="shared" si="291"/>
        <v>0</v>
      </c>
      <c r="RS142" s="378">
        <f t="shared" si="291"/>
        <v>0</v>
      </c>
      <c r="RT142" s="378">
        <f t="shared" si="291"/>
        <v>0</v>
      </c>
      <c r="RU142" s="378">
        <f t="shared" si="291"/>
        <v>0</v>
      </c>
      <c r="RV142" s="378">
        <f t="shared" si="291"/>
        <v>0</v>
      </c>
      <c r="RW142" s="378">
        <f t="shared" si="291"/>
        <v>0</v>
      </c>
      <c r="RX142" s="378">
        <f t="shared" si="291"/>
        <v>0</v>
      </c>
      <c r="RY142" s="378">
        <f t="shared" ref="RY142:UJ142" si="292">ROUND((MAX(RY71:RY73)-MIN(RY71:RY73)),10)</f>
        <v>0</v>
      </c>
      <c r="RZ142" s="378">
        <f t="shared" si="292"/>
        <v>0</v>
      </c>
      <c r="SA142" s="378">
        <f t="shared" si="292"/>
        <v>0</v>
      </c>
      <c r="SB142" s="378">
        <f t="shared" si="292"/>
        <v>0</v>
      </c>
      <c r="SC142" s="378">
        <f t="shared" si="292"/>
        <v>0</v>
      </c>
      <c r="SD142" s="378">
        <f t="shared" si="292"/>
        <v>0</v>
      </c>
      <c r="SE142" s="378">
        <f t="shared" si="292"/>
        <v>0</v>
      </c>
      <c r="SF142" s="378">
        <f t="shared" si="292"/>
        <v>0</v>
      </c>
      <c r="SG142" s="378">
        <f t="shared" si="292"/>
        <v>0</v>
      </c>
      <c r="SH142" s="378">
        <f t="shared" si="292"/>
        <v>0</v>
      </c>
      <c r="SI142" s="378">
        <f t="shared" si="292"/>
        <v>0</v>
      </c>
      <c r="SJ142" s="378">
        <f t="shared" si="292"/>
        <v>0</v>
      </c>
      <c r="SK142" s="378">
        <f t="shared" si="292"/>
        <v>0</v>
      </c>
      <c r="SL142" s="378">
        <f t="shared" si="292"/>
        <v>0</v>
      </c>
      <c r="SM142" s="378">
        <f t="shared" si="292"/>
        <v>0</v>
      </c>
      <c r="SN142" s="378">
        <f t="shared" si="292"/>
        <v>0</v>
      </c>
      <c r="SO142" s="378">
        <f t="shared" si="292"/>
        <v>0</v>
      </c>
      <c r="SP142" s="378">
        <f t="shared" si="292"/>
        <v>0</v>
      </c>
      <c r="SQ142" s="378">
        <f t="shared" si="292"/>
        <v>0</v>
      </c>
      <c r="SR142" s="378">
        <f t="shared" si="292"/>
        <v>0</v>
      </c>
      <c r="SS142" s="378">
        <f t="shared" si="292"/>
        <v>0</v>
      </c>
      <c r="ST142" s="378">
        <f t="shared" si="292"/>
        <v>0</v>
      </c>
      <c r="SU142" s="378">
        <f t="shared" si="292"/>
        <v>0</v>
      </c>
      <c r="SV142" s="378">
        <f t="shared" si="292"/>
        <v>0</v>
      </c>
      <c r="SW142" s="378">
        <f t="shared" si="292"/>
        <v>0</v>
      </c>
      <c r="SX142" s="378">
        <f t="shared" si="292"/>
        <v>0</v>
      </c>
      <c r="SY142" s="378">
        <f t="shared" si="292"/>
        <v>0</v>
      </c>
      <c r="SZ142" s="378">
        <f t="shared" si="292"/>
        <v>0</v>
      </c>
      <c r="TA142" s="378">
        <f t="shared" si="292"/>
        <v>0</v>
      </c>
      <c r="TB142" s="378">
        <f t="shared" si="292"/>
        <v>0</v>
      </c>
      <c r="TC142" s="378">
        <f t="shared" si="292"/>
        <v>0</v>
      </c>
      <c r="TD142" s="378">
        <f t="shared" si="292"/>
        <v>0</v>
      </c>
      <c r="TE142" s="378">
        <f t="shared" si="292"/>
        <v>0</v>
      </c>
      <c r="TF142" s="378">
        <f t="shared" si="292"/>
        <v>0</v>
      </c>
      <c r="TG142" s="378">
        <f t="shared" si="292"/>
        <v>0</v>
      </c>
      <c r="TH142" s="378">
        <f t="shared" si="292"/>
        <v>0</v>
      </c>
      <c r="TI142" s="378">
        <f t="shared" si="292"/>
        <v>0</v>
      </c>
      <c r="TJ142" s="378">
        <f t="shared" si="292"/>
        <v>0</v>
      </c>
      <c r="TK142" s="378">
        <f t="shared" si="292"/>
        <v>0</v>
      </c>
      <c r="TL142" s="378">
        <f t="shared" si="292"/>
        <v>0</v>
      </c>
      <c r="TM142" s="378">
        <f t="shared" si="292"/>
        <v>0</v>
      </c>
      <c r="TN142" s="378">
        <f t="shared" si="292"/>
        <v>0</v>
      </c>
      <c r="TO142" s="378">
        <f t="shared" si="292"/>
        <v>0</v>
      </c>
      <c r="TP142" s="378">
        <f t="shared" si="292"/>
        <v>0</v>
      </c>
      <c r="TQ142" s="378">
        <f t="shared" si="292"/>
        <v>0</v>
      </c>
      <c r="TR142" s="378">
        <f t="shared" si="292"/>
        <v>0</v>
      </c>
      <c r="TS142" s="378">
        <f t="shared" si="292"/>
        <v>0</v>
      </c>
      <c r="TT142" s="378">
        <f t="shared" si="292"/>
        <v>0</v>
      </c>
      <c r="TU142" s="378">
        <f t="shared" si="292"/>
        <v>0</v>
      </c>
      <c r="TV142" s="378">
        <f t="shared" si="292"/>
        <v>0</v>
      </c>
      <c r="TW142" s="378">
        <f t="shared" si="292"/>
        <v>0</v>
      </c>
      <c r="TX142" s="378">
        <f t="shared" si="292"/>
        <v>0</v>
      </c>
      <c r="TY142" s="378">
        <f t="shared" si="292"/>
        <v>0</v>
      </c>
      <c r="TZ142" s="378">
        <f t="shared" si="292"/>
        <v>0</v>
      </c>
      <c r="UA142" s="378">
        <f t="shared" si="292"/>
        <v>0</v>
      </c>
      <c r="UB142" s="378">
        <f t="shared" si="292"/>
        <v>0</v>
      </c>
      <c r="UC142" s="378">
        <f t="shared" si="292"/>
        <v>0</v>
      </c>
      <c r="UD142" s="378">
        <f t="shared" si="292"/>
        <v>0</v>
      </c>
      <c r="UE142" s="378">
        <f t="shared" si="292"/>
        <v>0</v>
      </c>
      <c r="UF142" s="378">
        <f t="shared" si="292"/>
        <v>0</v>
      </c>
      <c r="UG142" s="378">
        <f t="shared" si="292"/>
        <v>0</v>
      </c>
      <c r="UH142" s="378">
        <f t="shared" si="292"/>
        <v>0</v>
      </c>
      <c r="UI142" s="378">
        <f t="shared" si="292"/>
        <v>0</v>
      </c>
      <c r="UJ142" s="378">
        <f t="shared" si="292"/>
        <v>0</v>
      </c>
      <c r="UK142" s="378">
        <f t="shared" ref="UK142:WI142" si="293">ROUND((MAX(UK71:UK73)-MIN(UK71:UK73)),10)</f>
        <v>0</v>
      </c>
      <c r="UL142" s="378">
        <f t="shared" si="293"/>
        <v>0</v>
      </c>
      <c r="UM142" s="378">
        <f t="shared" si="293"/>
        <v>0</v>
      </c>
      <c r="UN142" s="378">
        <f t="shared" si="293"/>
        <v>0</v>
      </c>
      <c r="UO142" s="378">
        <f t="shared" si="293"/>
        <v>0</v>
      </c>
      <c r="UP142" s="378">
        <f t="shared" si="293"/>
        <v>0</v>
      </c>
      <c r="UQ142" s="378">
        <f t="shared" si="293"/>
        <v>0</v>
      </c>
      <c r="UR142" s="378">
        <f t="shared" si="293"/>
        <v>0</v>
      </c>
      <c r="US142" s="378">
        <f t="shared" si="293"/>
        <v>0</v>
      </c>
      <c r="UT142" s="378">
        <f t="shared" si="293"/>
        <v>0</v>
      </c>
      <c r="UU142" s="378">
        <f t="shared" si="293"/>
        <v>0</v>
      </c>
      <c r="UV142" s="378">
        <f t="shared" si="293"/>
        <v>0</v>
      </c>
      <c r="UW142" s="378">
        <f t="shared" si="293"/>
        <v>0</v>
      </c>
      <c r="UX142" s="378">
        <f t="shared" si="293"/>
        <v>0</v>
      </c>
      <c r="UY142" s="378">
        <f t="shared" si="293"/>
        <v>0</v>
      </c>
      <c r="UZ142" s="378">
        <f t="shared" si="293"/>
        <v>0</v>
      </c>
      <c r="VA142" s="378">
        <f t="shared" si="293"/>
        <v>0</v>
      </c>
      <c r="VB142" s="378">
        <f t="shared" si="293"/>
        <v>0</v>
      </c>
      <c r="VC142" s="378">
        <f t="shared" si="293"/>
        <v>0</v>
      </c>
      <c r="VD142" s="378">
        <f t="shared" si="293"/>
        <v>0</v>
      </c>
      <c r="VE142" s="378">
        <f t="shared" si="293"/>
        <v>0</v>
      </c>
      <c r="VF142" s="378">
        <f t="shared" si="293"/>
        <v>0</v>
      </c>
      <c r="VG142" s="378">
        <f t="shared" si="293"/>
        <v>0</v>
      </c>
      <c r="VH142" s="378">
        <f t="shared" si="293"/>
        <v>0</v>
      </c>
      <c r="VI142" s="378">
        <f t="shared" si="293"/>
        <v>0</v>
      </c>
      <c r="VJ142" s="378">
        <f t="shared" si="293"/>
        <v>0</v>
      </c>
      <c r="VK142" s="378">
        <f t="shared" si="293"/>
        <v>0</v>
      </c>
      <c r="VL142" s="378">
        <f t="shared" si="293"/>
        <v>0</v>
      </c>
      <c r="VM142" s="378">
        <f t="shared" si="293"/>
        <v>0</v>
      </c>
      <c r="VN142" s="378">
        <f t="shared" si="293"/>
        <v>0</v>
      </c>
      <c r="VO142" s="378">
        <f t="shared" si="293"/>
        <v>0</v>
      </c>
      <c r="VP142" s="378">
        <f t="shared" si="293"/>
        <v>0</v>
      </c>
      <c r="VQ142" s="378">
        <f t="shared" si="293"/>
        <v>0</v>
      </c>
      <c r="VR142" s="378">
        <f t="shared" si="293"/>
        <v>0</v>
      </c>
      <c r="VS142" s="378">
        <f t="shared" si="293"/>
        <v>0</v>
      </c>
      <c r="VT142" s="378">
        <f t="shared" si="293"/>
        <v>0</v>
      </c>
      <c r="VU142" s="378">
        <f t="shared" si="293"/>
        <v>0</v>
      </c>
      <c r="VV142" s="378">
        <f t="shared" si="293"/>
        <v>0</v>
      </c>
      <c r="VW142" s="378">
        <f t="shared" si="293"/>
        <v>0</v>
      </c>
      <c r="VX142" s="378">
        <f t="shared" si="293"/>
        <v>0</v>
      </c>
      <c r="VY142" s="378">
        <f t="shared" si="293"/>
        <v>0</v>
      </c>
      <c r="VZ142" s="378">
        <f t="shared" si="293"/>
        <v>0</v>
      </c>
      <c r="WA142" s="378">
        <f t="shared" si="293"/>
        <v>0</v>
      </c>
      <c r="WB142" s="378">
        <f t="shared" si="293"/>
        <v>0</v>
      </c>
      <c r="WC142" s="378">
        <f t="shared" si="293"/>
        <v>0</v>
      </c>
      <c r="WD142" s="378">
        <f t="shared" si="293"/>
        <v>0</v>
      </c>
      <c r="WE142" s="378">
        <f t="shared" si="293"/>
        <v>0</v>
      </c>
      <c r="WF142" s="378">
        <f t="shared" si="293"/>
        <v>0</v>
      </c>
      <c r="WG142" s="378">
        <f t="shared" si="293"/>
        <v>0</v>
      </c>
      <c r="WH142" s="378">
        <f t="shared" si="293"/>
        <v>0</v>
      </c>
      <c r="WI142" s="378">
        <f t="shared" si="293"/>
        <v>0</v>
      </c>
    </row>
    <row r="143" spans="1:607">
      <c r="A143" s="348"/>
      <c r="B143" s="360" t="s">
        <v>875</v>
      </c>
      <c r="C143" s="348"/>
      <c r="D143" s="348"/>
      <c r="E143" s="348"/>
      <c r="F143" s="348"/>
      <c r="G143" s="361" t="str">
        <f t="shared" si="220"/>
        <v/>
      </c>
      <c r="H143" s="361" t="str">
        <f t="shared" si="221"/>
        <v/>
      </c>
      <c r="I143" s="397"/>
      <c r="J143" s="348"/>
      <c r="K143" s="348"/>
      <c r="L143" s="348"/>
      <c r="M143" s="348"/>
      <c r="N143" s="400"/>
      <c r="O143" s="400"/>
      <c r="P143" s="400"/>
      <c r="Q143" s="400"/>
      <c r="R143" s="400"/>
      <c r="S143" s="400"/>
      <c r="T143" s="400"/>
      <c r="U143" s="400"/>
      <c r="V143" s="400"/>
      <c r="W143" s="400"/>
      <c r="X143" s="400"/>
      <c r="Y143" s="400"/>
      <c r="Z143" s="400"/>
      <c r="AA143" s="400"/>
      <c r="AB143" s="400"/>
      <c r="AC143" s="400"/>
      <c r="AD143" s="400"/>
      <c r="AE143" s="400"/>
      <c r="AF143" s="400"/>
      <c r="AG143" s="400"/>
      <c r="AH143" s="400"/>
      <c r="AI143" s="400"/>
      <c r="AJ143" s="400"/>
      <c r="AK143" s="400"/>
      <c r="AL143" s="400"/>
      <c r="AM143" s="400"/>
      <c r="AN143" s="400"/>
      <c r="AO143" s="400"/>
      <c r="AP143" s="400"/>
      <c r="AQ143" s="400"/>
      <c r="AR143" s="400"/>
      <c r="AS143" s="400"/>
      <c r="AT143" s="400"/>
      <c r="AU143" s="400"/>
      <c r="AV143" s="400"/>
      <c r="AW143" s="400"/>
      <c r="AX143" s="400"/>
      <c r="AY143" s="400"/>
      <c r="AZ143" s="400"/>
      <c r="BA143" s="400"/>
      <c r="BB143" s="400"/>
      <c r="BC143" s="400"/>
      <c r="BD143" s="400"/>
      <c r="BE143" s="400"/>
      <c r="BF143" s="400"/>
      <c r="BG143" s="400"/>
      <c r="BH143" s="400"/>
      <c r="BI143" s="400"/>
      <c r="BJ143" s="400"/>
      <c r="BK143" s="400"/>
      <c r="BL143" s="400"/>
      <c r="BM143" s="400"/>
      <c r="BN143" s="400"/>
      <c r="BO143" s="400"/>
      <c r="BP143" s="400"/>
      <c r="BQ143" s="400"/>
      <c r="BR143" s="400"/>
      <c r="BS143" s="400"/>
      <c r="BT143" s="400"/>
      <c r="BU143" s="400"/>
      <c r="BV143" s="400"/>
      <c r="BW143" s="400"/>
      <c r="BX143" s="400"/>
      <c r="BY143" s="400"/>
      <c r="BZ143" s="400"/>
      <c r="CA143" s="400"/>
      <c r="CB143" s="400"/>
      <c r="CC143" s="400"/>
      <c r="CD143" s="400"/>
      <c r="CE143" s="400"/>
      <c r="CF143" s="400"/>
      <c r="CG143" s="400"/>
      <c r="CH143" s="400"/>
      <c r="CI143" s="400"/>
      <c r="CJ143" s="400"/>
      <c r="CK143" s="400"/>
      <c r="CL143" s="400"/>
      <c r="CM143" s="400"/>
      <c r="CN143" s="400"/>
      <c r="CO143" s="400"/>
      <c r="CP143" s="400"/>
      <c r="CQ143" s="400"/>
      <c r="CR143" s="400"/>
      <c r="CS143" s="400"/>
      <c r="CT143" s="400"/>
      <c r="CU143" s="400"/>
      <c r="CV143" s="400"/>
      <c r="CW143" s="400"/>
      <c r="CX143" s="400"/>
      <c r="CY143" s="400"/>
      <c r="CZ143" s="362"/>
      <c r="DA143" s="900"/>
      <c r="DB143" s="899" t="s">
        <v>1307</v>
      </c>
      <c r="DC143" s="899"/>
      <c r="DD143" s="378">
        <f>ROUND((MAX(DD80:DD82)-MIN(DD80:DD82)),10)</f>
        <v>0</v>
      </c>
      <c r="DE143" s="378">
        <f t="shared" ref="DE143:FP143" si="294">ROUND((MAX(DE80:DE82)-MIN(DE80:DE82)),10)</f>
        <v>0</v>
      </c>
      <c r="DF143" s="378">
        <f t="shared" si="294"/>
        <v>0</v>
      </c>
      <c r="DG143" s="378">
        <f t="shared" si="294"/>
        <v>0</v>
      </c>
      <c r="DH143" s="378">
        <f t="shared" si="294"/>
        <v>0</v>
      </c>
      <c r="DI143" s="378">
        <f t="shared" si="294"/>
        <v>0</v>
      </c>
      <c r="DJ143" s="378">
        <f t="shared" si="294"/>
        <v>0</v>
      </c>
      <c r="DK143" s="378">
        <f t="shared" si="294"/>
        <v>0</v>
      </c>
      <c r="DL143" s="378">
        <f t="shared" si="294"/>
        <v>0</v>
      </c>
      <c r="DM143" s="378">
        <f t="shared" si="294"/>
        <v>0</v>
      </c>
      <c r="DN143" s="378">
        <f t="shared" si="294"/>
        <v>0</v>
      </c>
      <c r="DO143" s="378">
        <f t="shared" si="294"/>
        <v>0</v>
      </c>
      <c r="DP143" s="378">
        <f t="shared" si="294"/>
        <v>0</v>
      </c>
      <c r="DQ143" s="378">
        <f t="shared" si="294"/>
        <v>0</v>
      </c>
      <c r="DR143" s="378">
        <f t="shared" si="294"/>
        <v>0</v>
      </c>
      <c r="DS143" s="378">
        <f t="shared" si="294"/>
        <v>0</v>
      </c>
      <c r="DT143" s="378">
        <f t="shared" si="294"/>
        <v>0</v>
      </c>
      <c r="DU143" s="378">
        <f t="shared" si="294"/>
        <v>0</v>
      </c>
      <c r="DV143" s="378">
        <f t="shared" si="294"/>
        <v>0</v>
      </c>
      <c r="DW143" s="378">
        <f t="shared" si="294"/>
        <v>0</v>
      </c>
      <c r="DX143" s="378">
        <f t="shared" si="294"/>
        <v>0</v>
      </c>
      <c r="DY143" s="378">
        <f t="shared" si="294"/>
        <v>0</v>
      </c>
      <c r="DZ143" s="378">
        <f t="shared" si="294"/>
        <v>0</v>
      </c>
      <c r="EA143" s="378">
        <f t="shared" si="294"/>
        <v>0</v>
      </c>
      <c r="EB143" s="378">
        <f t="shared" si="294"/>
        <v>0</v>
      </c>
      <c r="EC143" s="378">
        <f t="shared" si="294"/>
        <v>0</v>
      </c>
      <c r="ED143" s="378">
        <f t="shared" si="294"/>
        <v>0</v>
      </c>
      <c r="EE143" s="378">
        <f t="shared" si="294"/>
        <v>0</v>
      </c>
      <c r="EF143" s="378">
        <f t="shared" si="294"/>
        <v>0</v>
      </c>
      <c r="EG143" s="378">
        <f t="shared" si="294"/>
        <v>0</v>
      </c>
      <c r="EH143" s="378">
        <f t="shared" si="294"/>
        <v>0</v>
      </c>
      <c r="EI143" s="378">
        <f t="shared" si="294"/>
        <v>0</v>
      </c>
      <c r="EJ143" s="378">
        <f t="shared" si="294"/>
        <v>0</v>
      </c>
      <c r="EK143" s="378">
        <f t="shared" si="294"/>
        <v>0</v>
      </c>
      <c r="EL143" s="378">
        <f t="shared" si="294"/>
        <v>0</v>
      </c>
      <c r="EM143" s="378">
        <f t="shared" si="294"/>
        <v>0</v>
      </c>
      <c r="EN143" s="378">
        <f t="shared" si="294"/>
        <v>0</v>
      </c>
      <c r="EO143" s="378">
        <f t="shared" si="294"/>
        <v>0</v>
      </c>
      <c r="EP143" s="378">
        <f t="shared" si="294"/>
        <v>0</v>
      </c>
      <c r="EQ143" s="378">
        <f t="shared" si="294"/>
        <v>0</v>
      </c>
      <c r="ER143" s="378">
        <f t="shared" si="294"/>
        <v>0</v>
      </c>
      <c r="ES143" s="378">
        <f t="shared" si="294"/>
        <v>0</v>
      </c>
      <c r="ET143" s="378">
        <f t="shared" si="294"/>
        <v>0</v>
      </c>
      <c r="EU143" s="378">
        <f t="shared" si="294"/>
        <v>0</v>
      </c>
      <c r="EV143" s="378">
        <f t="shared" si="294"/>
        <v>0</v>
      </c>
      <c r="EW143" s="378">
        <f t="shared" si="294"/>
        <v>0</v>
      </c>
      <c r="EX143" s="378">
        <f t="shared" si="294"/>
        <v>0</v>
      </c>
      <c r="EY143" s="378">
        <f t="shared" si="294"/>
        <v>0</v>
      </c>
      <c r="EZ143" s="378">
        <f t="shared" si="294"/>
        <v>0</v>
      </c>
      <c r="FA143" s="378">
        <f t="shared" si="294"/>
        <v>0</v>
      </c>
      <c r="FB143" s="378">
        <f t="shared" si="294"/>
        <v>0</v>
      </c>
      <c r="FC143" s="378">
        <f t="shared" si="294"/>
        <v>0</v>
      </c>
      <c r="FD143" s="378">
        <f t="shared" si="294"/>
        <v>0</v>
      </c>
      <c r="FE143" s="378">
        <f t="shared" si="294"/>
        <v>0</v>
      </c>
      <c r="FF143" s="378">
        <f t="shared" si="294"/>
        <v>0</v>
      </c>
      <c r="FG143" s="378">
        <f t="shared" si="294"/>
        <v>0</v>
      </c>
      <c r="FH143" s="378">
        <f t="shared" si="294"/>
        <v>0</v>
      </c>
      <c r="FI143" s="378">
        <f t="shared" si="294"/>
        <v>0</v>
      </c>
      <c r="FJ143" s="378">
        <f t="shared" si="294"/>
        <v>0</v>
      </c>
      <c r="FK143" s="378">
        <f t="shared" si="294"/>
        <v>0</v>
      </c>
      <c r="FL143" s="378">
        <f t="shared" si="294"/>
        <v>0</v>
      </c>
      <c r="FM143" s="378">
        <f t="shared" si="294"/>
        <v>0</v>
      </c>
      <c r="FN143" s="378">
        <f t="shared" si="294"/>
        <v>0</v>
      </c>
      <c r="FO143" s="378">
        <f t="shared" si="294"/>
        <v>0</v>
      </c>
      <c r="FP143" s="378">
        <f t="shared" si="294"/>
        <v>0</v>
      </c>
      <c r="FQ143" s="378">
        <f t="shared" ref="FQ143:IB143" si="295">ROUND((MAX(FQ80:FQ82)-MIN(FQ80:FQ82)),10)</f>
        <v>0</v>
      </c>
      <c r="FR143" s="378">
        <f t="shared" si="295"/>
        <v>0</v>
      </c>
      <c r="FS143" s="378">
        <f t="shared" si="295"/>
        <v>0</v>
      </c>
      <c r="FT143" s="378">
        <f t="shared" si="295"/>
        <v>0</v>
      </c>
      <c r="FU143" s="378">
        <f t="shared" si="295"/>
        <v>0</v>
      </c>
      <c r="FV143" s="378">
        <f t="shared" si="295"/>
        <v>0</v>
      </c>
      <c r="FW143" s="378">
        <f t="shared" si="295"/>
        <v>0</v>
      </c>
      <c r="FX143" s="378">
        <f t="shared" si="295"/>
        <v>0</v>
      </c>
      <c r="FY143" s="378">
        <f t="shared" si="295"/>
        <v>0</v>
      </c>
      <c r="FZ143" s="378">
        <f t="shared" si="295"/>
        <v>0</v>
      </c>
      <c r="GA143" s="378">
        <f t="shared" si="295"/>
        <v>0</v>
      </c>
      <c r="GB143" s="378">
        <f t="shared" si="295"/>
        <v>0</v>
      </c>
      <c r="GC143" s="378">
        <f t="shared" si="295"/>
        <v>0</v>
      </c>
      <c r="GD143" s="378">
        <f t="shared" si="295"/>
        <v>0</v>
      </c>
      <c r="GE143" s="378">
        <f t="shared" si="295"/>
        <v>0</v>
      </c>
      <c r="GF143" s="378">
        <f t="shared" si="295"/>
        <v>0</v>
      </c>
      <c r="GG143" s="378">
        <f t="shared" si="295"/>
        <v>0</v>
      </c>
      <c r="GH143" s="378">
        <f t="shared" si="295"/>
        <v>0</v>
      </c>
      <c r="GI143" s="378">
        <f t="shared" si="295"/>
        <v>0</v>
      </c>
      <c r="GJ143" s="378">
        <f t="shared" si="295"/>
        <v>0</v>
      </c>
      <c r="GK143" s="378">
        <f t="shared" si="295"/>
        <v>0</v>
      </c>
      <c r="GL143" s="378">
        <f t="shared" si="295"/>
        <v>0</v>
      </c>
      <c r="GM143" s="378">
        <f t="shared" si="295"/>
        <v>0</v>
      </c>
      <c r="GN143" s="378">
        <f t="shared" si="295"/>
        <v>0</v>
      </c>
      <c r="GO143" s="378">
        <f t="shared" si="295"/>
        <v>0</v>
      </c>
      <c r="GP143" s="378">
        <f t="shared" si="295"/>
        <v>0</v>
      </c>
      <c r="GQ143" s="378">
        <f t="shared" si="295"/>
        <v>0</v>
      </c>
      <c r="GR143" s="378">
        <f t="shared" si="295"/>
        <v>0</v>
      </c>
      <c r="GS143" s="378">
        <f t="shared" si="295"/>
        <v>0</v>
      </c>
      <c r="GT143" s="378">
        <f t="shared" si="295"/>
        <v>0</v>
      </c>
      <c r="GU143" s="378">
        <f t="shared" si="295"/>
        <v>0</v>
      </c>
      <c r="GV143" s="378">
        <f t="shared" si="295"/>
        <v>0</v>
      </c>
      <c r="GW143" s="378">
        <f t="shared" si="295"/>
        <v>0</v>
      </c>
      <c r="GX143" s="378">
        <f t="shared" si="295"/>
        <v>0</v>
      </c>
      <c r="GY143" s="378">
        <f t="shared" si="295"/>
        <v>0</v>
      </c>
      <c r="GZ143" s="378">
        <f t="shared" si="295"/>
        <v>0</v>
      </c>
      <c r="HA143" s="378">
        <f t="shared" si="295"/>
        <v>0</v>
      </c>
      <c r="HB143" s="378">
        <f t="shared" si="295"/>
        <v>0</v>
      </c>
      <c r="HC143" s="378">
        <f t="shared" si="295"/>
        <v>0</v>
      </c>
      <c r="HD143" s="378">
        <f t="shared" si="295"/>
        <v>0</v>
      </c>
      <c r="HE143" s="378">
        <f t="shared" si="295"/>
        <v>0</v>
      </c>
      <c r="HF143" s="378">
        <f t="shared" si="295"/>
        <v>0</v>
      </c>
      <c r="HG143" s="378">
        <f t="shared" si="295"/>
        <v>0</v>
      </c>
      <c r="HH143" s="378">
        <f t="shared" si="295"/>
        <v>0</v>
      </c>
      <c r="HI143" s="378">
        <f t="shared" si="295"/>
        <v>0</v>
      </c>
      <c r="HJ143" s="378">
        <f t="shared" si="295"/>
        <v>0</v>
      </c>
      <c r="HK143" s="378">
        <f t="shared" si="295"/>
        <v>0</v>
      </c>
      <c r="HL143" s="378">
        <f t="shared" si="295"/>
        <v>0</v>
      </c>
      <c r="HM143" s="378">
        <f t="shared" si="295"/>
        <v>0</v>
      </c>
      <c r="HN143" s="378">
        <f t="shared" si="295"/>
        <v>0</v>
      </c>
      <c r="HO143" s="378">
        <f t="shared" si="295"/>
        <v>0</v>
      </c>
      <c r="HP143" s="378">
        <f t="shared" si="295"/>
        <v>0</v>
      </c>
      <c r="HQ143" s="378">
        <f t="shared" si="295"/>
        <v>0</v>
      </c>
      <c r="HR143" s="378">
        <f t="shared" si="295"/>
        <v>0</v>
      </c>
      <c r="HS143" s="378">
        <f t="shared" si="295"/>
        <v>0</v>
      </c>
      <c r="HT143" s="378">
        <f t="shared" si="295"/>
        <v>0</v>
      </c>
      <c r="HU143" s="378">
        <f t="shared" si="295"/>
        <v>0</v>
      </c>
      <c r="HV143" s="378">
        <f t="shared" si="295"/>
        <v>0</v>
      </c>
      <c r="HW143" s="378">
        <f t="shared" si="295"/>
        <v>0</v>
      </c>
      <c r="HX143" s="378">
        <f t="shared" si="295"/>
        <v>0</v>
      </c>
      <c r="HY143" s="378">
        <f t="shared" si="295"/>
        <v>0</v>
      </c>
      <c r="HZ143" s="378">
        <f t="shared" si="295"/>
        <v>0</v>
      </c>
      <c r="IA143" s="378">
        <f t="shared" si="295"/>
        <v>0</v>
      </c>
      <c r="IB143" s="378">
        <f t="shared" si="295"/>
        <v>0</v>
      </c>
      <c r="IC143" s="378">
        <f t="shared" ref="IC143:KN143" si="296">ROUND((MAX(IC80:IC82)-MIN(IC80:IC82)),10)</f>
        <v>0</v>
      </c>
      <c r="ID143" s="378">
        <f t="shared" si="296"/>
        <v>0</v>
      </c>
      <c r="IE143" s="378">
        <f t="shared" si="296"/>
        <v>0</v>
      </c>
      <c r="IF143" s="378">
        <f t="shared" si="296"/>
        <v>0</v>
      </c>
      <c r="IG143" s="378">
        <f t="shared" si="296"/>
        <v>0</v>
      </c>
      <c r="IH143" s="378">
        <f t="shared" si="296"/>
        <v>0</v>
      </c>
      <c r="II143" s="378">
        <f t="shared" si="296"/>
        <v>0</v>
      </c>
      <c r="IJ143" s="378">
        <f t="shared" si="296"/>
        <v>0</v>
      </c>
      <c r="IK143" s="378">
        <f t="shared" si="296"/>
        <v>0</v>
      </c>
      <c r="IL143" s="378">
        <f t="shared" si="296"/>
        <v>0</v>
      </c>
      <c r="IM143" s="378">
        <f t="shared" si="296"/>
        <v>0</v>
      </c>
      <c r="IN143" s="378">
        <f t="shared" si="296"/>
        <v>0</v>
      </c>
      <c r="IO143" s="378">
        <f t="shared" si="296"/>
        <v>0</v>
      </c>
      <c r="IP143" s="378">
        <f t="shared" si="296"/>
        <v>0</v>
      </c>
      <c r="IQ143" s="378">
        <f t="shared" si="296"/>
        <v>0</v>
      </c>
      <c r="IR143" s="378">
        <f t="shared" si="296"/>
        <v>0</v>
      </c>
      <c r="IS143" s="378">
        <f t="shared" si="296"/>
        <v>0</v>
      </c>
      <c r="IT143" s="378">
        <f t="shared" si="296"/>
        <v>0</v>
      </c>
      <c r="IU143" s="378">
        <f t="shared" si="296"/>
        <v>0</v>
      </c>
      <c r="IV143" s="378">
        <f t="shared" si="296"/>
        <v>0</v>
      </c>
      <c r="IW143" s="378">
        <f t="shared" si="296"/>
        <v>0</v>
      </c>
      <c r="IX143" s="378">
        <f t="shared" si="296"/>
        <v>0</v>
      </c>
      <c r="IY143" s="378">
        <f t="shared" si="296"/>
        <v>0</v>
      </c>
      <c r="IZ143" s="378">
        <f t="shared" si="296"/>
        <v>0</v>
      </c>
      <c r="JA143" s="378">
        <f t="shared" si="296"/>
        <v>0</v>
      </c>
      <c r="JB143" s="378">
        <f t="shared" si="296"/>
        <v>0</v>
      </c>
      <c r="JC143" s="378">
        <f t="shared" si="296"/>
        <v>0</v>
      </c>
      <c r="JD143" s="378">
        <f t="shared" si="296"/>
        <v>0</v>
      </c>
      <c r="JE143" s="378">
        <f t="shared" si="296"/>
        <v>0</v>
      </c>
      <c r="JF143" s="378">
        <f t="shared" si="296"/>
        <v>0</v>
      </c>
      <c r="JG143" s="378">
        <f t="shared" si="296"/>
        <v>0</v>
      </c>
      <c r="JH143" s="378">
        <f t="shared" si="296"/>
        <v>0</v>
      </c>
      <c r="JI143" s="378">
        <f t="shared" si="296"/>
        <v>0</v>
      </c>
      <c r="JJ143" s="378">
        <f t="shared" si="296"/>
        <v>0</v>
      </c>
      <c r="JK143" s="378">
        <f t="shared" si="296"/>
        <v>0</v>
      </c>
      <c r="JL143" s="378">
        <f t="shared" si="296"/>
        <v>0</v>
      </c>
      <c r="JM143" s="378">
        <f t="shared" si="296"/>
        <v>0</v>
      </c>
      <c r="JN143" s="378">
        <f t="shared" si="296"/>
        <v>0</v>
      </c>
      <c r="JO143" s="378">
        <f t="shared" si="296"/>
        <v>0</v>
      </c>
      <c r="JP143" s="378">
        <f t="shared" si="296"/>
        <v>0</v>
      </c>
      <c r="JQ143" s="378">
        <f t="shared" si="296"/>
        <v>0</v>
      </c>
      <c r="JR143" s="378">
        <f t="shared" si="296"/>
        <v>0</v>
      </c>
      <c r="JS143" s="378">
        <f t="shared" si="296"/>
        <v>0</v>
      </c>
      <c r="JT143" s="378">
        <f t="shared" si="296"/>
        <v>0</v>
      </c>
      <c r="JU143" s="378">
        <f t="shared" si="296"/>
        <v>0</v>
      </c>
      <c r="JV143" s="378">
        <f t="shared" si="296"/>
        <v>0</v>
      </c>
      <c r="JW143" s="378">
        <f t="shared" si="296"/>
        <v>0</v>
      </c>
      <c r="JX143" s="378">
        <f t="shared" si="296"/>
        <v>0</v>
      </c>
      <c r="JY143" s="378">
        <f t="shared" si="296"/>
        <v>0</v>
      </c>
      <c r="JZ143" s="378">
        <f t="shared" si="296"/>
        <v>0</v>
      </c>
      <c r="KA143" s="378">
        <f t="shared" si="296"/>
        <v>0</v>
      </c>
      <c r="KB143" s="378">
        <f t="shared" si="296"/>
        <v>0</v>
      </c>
      <c r="KC143" s="378">
        <f t="shared" si="296"/>
        <v>0</v>
      </c>
      <c r="KD143" s="378">
        <f t="shared" si="296"/>
        <v>0</v>
      </c>
      <c r="KE143" s="378">
        <f t="shared" si="296"/>
        <v>0</v>
      </c>
      <c r="KF143" s="378">
        <f t="shared" si="296"/>
        <v>0</v>
      </c>
      <c r="KG143" s="378">
        <f t="shared" si="296"/>
        <v>0</v>
      </c>
      <c r="KH143" s="378">
        <f t="shared" si="296"/>
        <v>0</v>
      </c>
      <c r="KI143" s="378">
        <f t="shared" si="296"/>
        <v>0</v>
      </c>
      <c r="KJ143" s="378">
        <f t="shared" si="296"/>
        <v>0</v>
      </c>
      <c r="KK143" s="378">
        <f t="shared" si="296"/>
        <v>0</v>
      </c>
      <c r="KL143" s="378">
        <f t="shared" si="296"/>
        <v>0</v>
      </c>
      <c r="KM143" s="378">
        <f t="shared" si="296"/>
        <v>0</v>
      </c>
      <c r="KN143" s="378">
        <f t="shared" si="296"/>
        <v>0</v>
      </c>
      <c r="KO143" s="378">
        <f t="shared" ref="KO143:MZ143" si="297">ROUND((MAX(KO80:KO82)-MIN(KO80:KO82)),10)</f>
        <v>0</v>
      </c>
      <c r="KP143" s="378">
        <f t="shared" si="297"/>
        <v>0</v>
      </c>
      <c r="KQ143" s="378">
        <f t="shared" si="297"/>
        <v>0</v>
      </c>
      <c r="KR143" s="378">
        <f t="shared" si="297"/>
        <v>0</v>
      </c>
      <c r="KS143" s="378">
        <f t="shared" si="297"/>
        <v>0</v>
      </c>
      <c r="KT143" s="378">
        <f t="shared" si="297"/>
        <v>0</v>
      </c>
      <c r="KU143" s="378">
        <f t="shared" si="297"/>
        <v>0</v>
      </c>
      <c r="KV143" s="378">
        <f t="shared" si="297"/>
        <v>0</v>
      </c>
      <c r="KW143" s="378">
        <f t="shared" si="297"/>
        <v>0</v>
      </c>
      <c r="KX143" s="378">
        <f t="shared" si="297"/>
        <v>0</v>
      </c>
      <c r="KY143" s="378">
        <f t="shared" si="297"/>
        <v>0</v>
      </c>
      <c r="KZ143" s="378">
        <f t="shared" si="297"/>
        <v>0</v>
      </c>
      <c r="LA143" s="378">
        <f t="shared" si="297"/>
        <v>0</v>
      </c>
      <c r="LB143" s="378">
        <f t="shared" si="297"/>
        <v>0</v>
      </c>
      <c r="LC143" s="378">
        <f t="shared" si="297"/>
        <v>0</v>
      </c>
      <c r="LD143" s="378">
        <f t="shared" si="297"/>
        <v>0</v>
      </c>
      <c r="LE143" s="378">
        <f t="shared" si="297"/>
        <v>0</v>
      </c>
      <c r="LF143" s="378">
        <f t="shared" si="297"/>
        <v>0</v>
      </c>
      <c r="LG143" s="378">
        <f t="shared" si="297"/>
        <v>0</v>
      </c>
      <c r="LH143" s="378">
        <f t="shared" si="297"/>
        <v>0</v>
      </c>
      <c r="LI143" s="378">
        <f t="shared" si="297"/>
        <v>0</v>
      </c>
      <c r="LJ143" s="378">
        <f t="shared" si="297"/>
        <v>0</v>
      </c>
      <c r="LK143" s="378">
        <f t="shared" si="297"/>
        <v>0</v>
      </c>
      <c r="LL143" s="378">
        <f t="shared" si="297"/>
        <v>0</v>
      </c>
      <c r="LM143" s="378">
        <f t="shared" si="297"/>
        <v>0</v>
      </c>
      <c r="LN143" s="378">
        <f t="shared" si="297"/>
        <v>0</v>
      </c>
      <c r="LO143" s="378">
        <f t="shared" si="297"/>
        <v>0</v>
      </c>
      <c r="LP143" s="378">
        <f t="shared" si="297"/>
        <v>0</v>
      </c>
      <c r="LQ143" s="378">
        <f t="shared" si="297"/>
        <v>0</v>
      </c>
      <c r="LR143" s="378">
        <f t="shared" si="297"/>
        <v>0</v>
      </c>
      <c r="LS143" s="378">
        <f t="shared" si="297"/>
        <v>0</v>
      </c>
      <c r="LT143" s="378">
        <f t="shared" si="297"/>
        <v>0</v>
      </c>
      <c r="LU143" s="378">
        <f t="shared" si="297"/>
        <v>0</v>
      </c>
      <c r="LV143" s="378">
        <f t="shared" si="297"/>
        <v>0</v>
      </c>
      <c r="LW143" s="378">
        <f t="shared" si="297"/>
        <v>0</v>
      </c>
      <c r="LX143" s="378">
        <f t="shared" si="297"/>
        <v>0</v>
      </c>
      <c r="LY143" s="378">
        <f t="shared" si="297"/>
        <v>0</v>
      </c>
      <c r="LZ143" s="378">
        <f t="shared" si="297"/>
        <v>0</v>
      </c>
      <c r="MA143" s="378">
        <f t="shared" si="297"/>
        <v>0</v>
      </c>
      <c r="MB143" s="378">
        <f t="shared" si="297"/>
        <v>0</v>
      </c>
      <c r="MC143" s="378">
        <f t="shared" si="297"/>
        <v>0</v>
      </c>
      <c r="MD143" s="378">
        <f t="shared" si="297"/>
        <v>0</v>
      </c>
      <c r="ME143" s="378">
        <f t="shared" si="297"/>
        <v>0</v>
      </c>
      <c r="MF143" s="378">
        <f t="shared" si="297"/>
        <v>0</v>
      </c>
      <c r="MG143" s="378">
        <f t="shared" si="297"/>
        <v>0</v>
      </c>
      <c r="MH143" s="378">
        <f t="shared" si="297"/>
        <v>0</v>
      </c>
      <c r="MI143" s="378">
        <f t="shared" si="297"/>
        <v>0</v>
      </c>
      <c r="MJ143" s="378">
        <f t="shared" si="297"/>
        <v>0</v>
      </c>
      <c r="MK143" s="378">
        <f t="shared" si="297"/>
        <v>0</v>
      </c>
      <c r="ML143" s="378">
        <f t="shared" si="297"/>
        <v>0</v>
      </c>
      <c r="MM143" s="378">
        <f t="shared" si="297"/>
        <v>0</v>
      </c>
      <c r="MN143" s="378">
        <f t="shared" si="297"/>
        <v>0</v>
      </c>
      <c r="MO143" s="378">
        <f t="shared" si="297"/>
        <v>0</v>
      </c>
      <c r="MP143" s="378">
        <f t="shared" si="297"/>
        <v>0</v>
      </c>
      <c r="MQ143" s="378">
        <f t="shared" si="297"/>
        <v>0</v>
      </c>
      <c r="MR143" s="378">
        <f t="shared" si="297"/>
        <v>0</v>
      </c>
      <c r="MS143" s="378">
        <f t="shared" si="297"/>
        <v>0</v>
      </c>
      <c r="MT143" s="378">
        <f t="shared" si="297"/>
        <v>0</v>
      </c>
      <c r="MU143" s="378">
        <f t="shared" si="297"/>
        <v>0</v>
      </c>
      <c r="MV143" s="378">
        <f t="shared" si="297"/>
        <v>0</v>
      </c>
      <c r="MW143" s="378">
        <f t="shared" si="297"/>
        <v>0</v>
      </c>
      <c r="MX143" s="378">
        <f t="shared" si="297"/>
        <v>0</v>
      </c>
      <c r="MY143" s="378">
        <f t="shared" si="297"/>
        <v>0</v>
      </c>
      <c r="MZ143" s="378">
        <f t="shared" si="297"/>
        <v>0</v>
      </c>
      <c r="NA143" s="378">
        <f t="shared" ref="NA143:PL143" si="298">ROUND((MAX(NA80:NA82)-MIN(NA80:NA82)),10)</f>
        <v>0</v>
      </c>
      <c r="NB143" s="378">
        <f t="shared" si="298"/>
        <v>0</v>
      </c>
      <c r="NC143" s="378">
        <f t="shared" si="298"/>
        <v>0</v>
      </c>
      <c r="ND143" s="378">
        <f t="shared" si="298"/>
        <v>0</v>
      </c>
      <c r="NE143" s="378">
        <f t="shared" si="298"/>
        <v>0</v>
      </c>
      <c r="NF143" s="378">
        <f t="shared" si="298"/>
        <v>0</v>
      </c>
      <c r="NG143" s="378">
        <f t="shared" si="298"/>
        <v>0</v>
      </c>
      <c r="NH143" s="378">
        <f t="shared" si="298"/>
        <v>0</v>
      </c>
      <c r="NI143" s="378">
        <f t="shared" si="298"/>
        <v>0</v>
      </c>
      <c r="NJ143" s="378">
        <f t="shared" si="298"/>
        <v>0</v>
      </c>
      <c r="NK143" s="378">
        <f t="shared" si="298"/>
        <v>0</v>
      </c>
      <c r="NL143" s="378">
        <f t="shared" si="298"/>
        <v>0</v>
      </c>
      <c r="NM143" s="378">
        <f t="shared" si="298"/>
        <v>0</v>
      </c>
      <c r="NN143" s="378">
        <f t="shared" si="298"/>
        <v>0</v>
      </c>
      <c r="NO143" s="378">
        <f t="shared" si="298"/>
        <v>0</v>
      </c>
      <c r="NP143" s="378">
        <f t="shared" si="298"/>
        <v>0</v>
      </c>
      <c r="NQ143" s="378">
        <f t="shared" si="298"/>
        <v>0</v>
      </c>
      <c r="NR143" s="378">
        <f t="shared" si="298"/>
        <v>0</v>
      </c>
      <c r="NS143" s="378">
        <f t="shared" si="298"/>
        <v>0</v>
      </c>
      <c r="NT143" s="378">
        <f t="shared" si="298"/>
        <v>0</v>
      </c>
      <c r="NU143" s="378">
        <f t="shared" si="298"/>
        <v>0</v>
      </c>
      <c r="NV143" s="378">
        <f t="shared" si="298"/>
        <v>0</v>
      </c>
      <c r="NW143" s="378">
        <f t="shared" si="298"/>
        <v>0</v>
      </c>
      <c r="NX143" s="378">
        <f t="shared" si="298"/>
        <v>0</v>
      </c>
      <c r="NY143" s="378">
        <f t="shared" si="298"/>
        <v>0</v>
      </c>
      <c r="NZ143" s="378">
        <f t="shared" si="298"/>
        <v>0</v>
      </c>
      <c r="OA143" s="378">
        <f t="shared" si="298"/>
        <v>0</v>
      </c>
      <c r="OB143" s="378">
        <f t="shared" si="298"/>
        <v>0</v>
      </c>
      <c r="OC143" s="378">
        <f t="shared" si="298"/>
        <v>0</v>
      </c>
      <c r="OD143" s="378">
        <f t="shared" si="298"/>
        <v>0</v>
      </c>
      <c r="OE143" s="378">
        <f t="shared" si="298"/>
        <v>0</v>
      </c>
      <c r="OF143" s="378">
        <f t="shared" si="298"/>
        <v>0</v>
      </c>
      <c r="OG143" s="378">
        <f t="shared" si="298"/>
        <v>0</v>
      </c>
      <c r="OH143" s="378">
        <f t="shared" si="298"/>
        <v>0</v>
      </c>
      <c r="OI143" s="378">
        <f t="shared" si="298"/>
        <v>0</v>
      </c>
      <c r="OJ143" s="378">
        <f t="shared" si="298"/>
        <v>0</v>
      </c>
      <c r="OK143" s="378">
        <f t="shared" si="298"/>
        <v>0</v>
      </c>
      <c r="OL143" s="378">
        <f t="shared" si="298"/>
        <v>0</v>
      </c>
      <c r="OM143" s="378">
        <f t="shared" si="298"/>
        <v>0</v>
      </c>
      <c r="ON143" s="378">
        <f t="shared" si="298"/>
        <v>0</v>
      </c>
      <c r="OO143" s="378">
        <f t="shared" si="298"/>
        <v>0</v>
      </c>
      <c r="OP143" s="378">
        <f t="shared" si="298"/>
        <v>0</v>
      </c>
      <c r="OQ143" s="378">
        <f t="shared" si="298"/>
        <v>0</v>
      </c>
      <c r="OR143" s="378">
        <f t="shared" si="298"/>
        <v>0</v>
      </c>
      <c r="OS143" s="378">
        <f t="shared" si="298"/>
        <v>0</v>
      </c>
      <c r="OT143" s="378">
        <f t="shared" si="298"/>
        <v>0</v>
      </c>
      <c r="OU143" s="378">
        <f t="shared" si="298"/>
        <v>0</v>
      </c>
      <c r="OV143" s="378">
        <f t="shared" si="298"/>
        <v>0</v>
      </c>
      <c r="OW143" s="378">
        <f t="shared" si="298"/>
        <v>0</v>
      </c>
      <c r="OX143" s="378">
        <f t="shared" si="298"/>
        <v>0</v>
      </c>
      <c r="OY143" s="378">
        <f t="shared" si="298"/>
        <v>0</v>
      </c>
      <c r="OZ143" s="378">
        <f t="shared" si="298"/>
        <v>0</v>
      </c>
      <c r="PA143" s="378">
        <f t="shared" si="298"/>
        <v>0</v>
      </c>
      <c r="PB143" s="378">
        <f t="shared" si="298"/>
        <v>0</v>
      </c>
      <c r="PC143" s="378">
        <f t="shared" si="298"/>
        <v>0</v>
      </c>
      <c r="PD143" s="378">
        <f t="shared" si="298"/>
        <v>0</v>
      </c>
      <c r="PE143" s="378">
        <f t="shared" si="298"/>
        <v>0</v>
      </c>
      <c r="PF143" s="378">
        <f t="shared" si="298"/>
        <v>0</v>
      </c>
      <c r="PG143" s="378">
        <f t="shared" si="298"/>
        <v>0</v>
      </c>
      <c r="PH143" s="378">
        <f t="shared" si="298"/>
        <v>0</v>
      </c>
      <c r="PI143" s="378">
        <f t="shared" si="298"/>
        <v>0</v>
      </c>
      <c r="PJ143" s="378">
        <f t="shared" si="298"/>
        <v>0</v>
      </c>
      <c r="PK143" s="378">
        <f t="shared" si="298"/>
        <v>0</v>
      </c>
      <c r="PL143" s="378">
        <f t="shared" si="298"/>
        <v>0</v>
      </c>
      <c r="PM143" s="378">
        <f t="shared" ref="PM143:RX143" si="299">ROUND((MAX(PM80:PM82)-MIN(PM80:PM82)),10)</f>
        <v>0</v>
      </c>
      <c r="PN143" s="378">
        <f t="shared" si="299"/>
        <v>0</v>
      </c>
      <c r="PO143" s="378">
        <f t="shared" si="299"/>
        <v>0</v>
      </c>
      <c r="PP143" s="378">
        <f t="shared" si="299"/>
        <v>0</v>
      </c>
      <c r="PQ143" s="378">
        <f t="shared" si="299"/>
        <v>0</v>
      </c>
      <c r="PR143" s="378">
        <f t="shared" si="299"/>
        <v>0</v>
      </c>
      <c r="PS143" s="378">
        <f t="shared" si="299"/>
        <v>0</v>
      </c>
      <c r="PT143" s="378">
        <f t="shared" si="299"/>
        <v>0</v>
      </c>
      <c r="PU143" s="378">
        <f t="shared" si="299"/>
        <v>0</v>
      </c>
      <c r="PV143" s="378">
        <f t="shared" si="299"/>
        <v>0</v>
      </c>
      <c r="PW143" s="378">
        <f t="shared" si="299"/>
        <v>0</v>
      </c>
      <c r="PX143" s="378">
        <f t="shared" si="299"/>
        <v>0</v>
      </c>
      <c r="PY143" s="378">
        <f t="shared" si="299"/>
        <v>0</v>
      </c>
      <c r="PZ143" s="378">
        <f t="shared" si="299"/>
        <v>0</v>
      </c>
      <c r="QA143" s="378">
        <f t="shared" si="299"/>
        <v>0</v>
      </c>
      <c r="QB143" s="378">
        <f t="shared" si="299"/>
        <v>0</v>
      </c>
      <c r="QC143" s="378">
        <f t="shared" si="299"/>
        <v>0</v>
      </c>
      <c r="QD143" s="378">
        <f t="shared" si="299"/>
        <v>0</v>
      </c>
      <c r="QE143" s="378">
        <f t="shared" si="299"/>
        <v>0</v>
      </c>
      <c r="QF143" s="378">
        <f t="shared" si="299"/>
        <v>0</v>
      </c>
      <c r="QG143" s="378">
        <f t="shared" si="299"/>
        <v>0</v>
      </c>
      <c r="QH143" s="378">
        <f t="shared" si="299"/>
        <v>0</v>
      </c>
      <c r="QI143" s="378">
        <f t="shared" si="299"/>
        <v>0</v>
      </c>
      <c r="QJ143" s="378">
        <f t="shared" si="299"/>
        <v>0</v>
      </c>
      <c r="QK143" s="378">
        <f t="shared" si="299"/>
        <v>0</v>
      </c>
      <c r="QL143" s="378">
        <f t="shared" si="299"/>
        <v>0</v>
      </c>
      <c r="QM143" s="378">
        <f t="shared" si="299"/>
        <v>0</v>
      </c>
      <c r="QN143" s="378">
        <f t="shared" si="299"/>
        <v>0</v>
      </c>
      <c r="QO143" s="378">
        <f t="shared" si="299"/>
        <v>0</v>
      </c>
      <c r="QP143" s="378">
        <f t="shared" si="299"/>
        <v>0</v>
      </c>
      <c r="QQ143" s="378">
        <f t="shared" si="299"/>
        <v>0</v>
      </c>
      <c r="QR143" s="378">
        <f t="shared" si="299"/>
        <v>0</v>
      </c>
      <c r="QS143" s="378">
        <f t="shared" si="299"/>
        <v>0</v>
      </c>
      <c r="QT143" s="378">
        <f t="shared" si="299"/>
        <v>0</v>
      </c>
      <c r="QU143" s="378">
        <f t="shared" si="299"/>
        <v>0</v>
      </c>
      <c r="QV143" s="378">
        <f t="shared" si="299"/>
        <v>0</v>
      </c>
      <c r="QW143" s="378">
        <f t="shared" si="299"/>
        <v>0</v>
      </c>
      <c r="QX143" s="378">
        <f t="shared" si="299"/>
        <v>0</v>
      </c>
      <c r="QY143" s="378">
        <f t="shared" si="299"/>
        <v>0</v>
      </c>
      <c r="QZ143" s="378">
        <f t="shared" si="299"/>
        <v>0</v>
      </c>
      <c r="RA143" s="378">
        <f t="shared" si="299"/>
        <v>0</v>
      </c>
      <c r="RB143" s="378">
        <f t="shared" si="299"/>
        <v>0</v>
      </c>
      <c r="RC143" s="378">
        <f t="shared" si="299"/>
        <v>0</v>
      </c>
      <c r="RD143" s="378">
        <f t="shared" si="299"/>
        <v>0</v>
      </c>
      <c r="RE143" s="378">
        <f t="shared" si="299"/>
        <v>0</v>
      </c>
      <c r="RF143" s="378">
        <f t="shared" si="299"/>
        <v>0</v>
      </c>
      <c r="RG143" s="378">
        <f t="shared" si="299"/>
        <v>0</v>
      </c>
      <c r="RH143" s="378">
        <f t="shared" si="299"/>
        <v>0</v>
      </c>
      <c r="RI143" s="378">
        <f t="shared" si="299"/>
        <v>0</v>
      </c>
      <c r="RJ143" s="378">
        <f t="shared" si="299"/>
        <v>0</v>
      </c>
      <c r="RK143" s="378">
        <f t="shared" si="299"/>
        <v>0</v>
      </c>
      <c r="RL143" s="378">
        <f t="shared" si="299"/>
        <v>0</v>
      </c>
      <c r="RM143" s="378">
        <f t="shared" si="299"/>
        <v>0</v>
      </c>
      <c r="RN143" s="378">
        <f t="shared" si="299"/>
        <v>0</v>
      </c>
      <c r="RO143" s="378">
        <f t="shared" si="299"/>
        <v>0</v>
      </c>
      <c r="RP143" s="378">
        <f t="shared" si="299"/>
        <v>0</v>
      </c>
      <c r="RQ143" s="378">
        <f t="shared" si="299"/>
        <v>0</v>
      </c>
      <c r="RR143" s="378">
        <f t="shared" si="299"/>
        <v>0</v>
      </c>
      <c r="RS143" s="378">
        <f t="shared" si="299"/>
        <v>0</v>
      </c>
      <c r="RT143" s="378">
        <f t="shared" si="299"/>
        <v>0</v>
      </c>
      <c r="RU143" s="378">
        <f t="shared" si="299"/>
        <v>0</v>
      </c>
      <c r="RV143" s="378">
        <f t="shared" si="299"/>
        <v>0</v>
      </c>
      <c r="RW143" s="378">
        <f t="shared" si="299"/>
        <v>0</v>
      </c>
      <c r="RX143" s="378">
        <f t="shared" si="299"/>
        <v>0</v>
      </c>
      <c r="RY143" s="378">
        <f t="shared" ref="RY143:UJ143" si="300">ROUND((MAX(RY80:RY82)-MIN(RY80:RY82)),10)</f>
        <v>0</v>
      </c>
      <c r="RZ143" s="378">
        <f t="shared" si="300"/>
        <v>0</v>
      </c>
      <c r="SA143" s="378">
        <f t="shared" si="300"/>
        <v>0</v>
      </c>
      <c r="SB143" s="378">
        <f t="shared" si="300"/>
        <v>0</v>
      </c>
      <c r="SC143" s="378">
        <f t="shared" si="300"/>
        <v>0</v>
      </c>
      <c r="SD143" s="378">
        <f t="shared" si="300"/>
        <v>0</v>
      </c>
      <c r="SE143" s="378">
        <f t="shared" si="300"/>
        <v>0</v>
      </c>
      <c r="SF143" s="378">
        <f t="shared" si="300"/>
        <v>0</v>
      </c>
      <c r="SG143" s="378">
        <f t="shared" si="300"/>
        <v>0</v>
      </c>
      <c r="SH143" s="378">
        <f t="shared" si="300"/>
        <v>0</v>
      </c>
      <c r="SI143" s="378">
        <f t="shared" si="300"/>
        <v>0</v>
      </c>
      <c r="SJ143" s="378">
        <f t="shared" si="300"/>
        <v>0</v>
      </c>
      <c r="SK143" s="378">
        <f t="shared" si="300"/>
        <v>0</v>
      </c>
      <c r="SL143" s="378">
        <f t="shared" si="300"/>
        <v>0</v>
      </c>
      <c r="SM143" s="378">
        <f t="shared" si="300"/>
        <v>0</v>
      </c>
      <c r="SN143" s="378">
        <f t="shared" si="300"/>
        <v>0</v>
      </c>
      <c r="SO143" s="378">
        <f t="shared" si="300"/>
        <v>0</v>
      </c>
      <c r="SP143" s="378">
        <f t="shared" si="300"/>
        <v>0</v>
      </c>
      <c r="SQ143" s="378">
        <f t="shared" si="300"/>
        <v>0</v>
      </c>
      <c r="SR143" s="378">
        <f t="shared" si="300"/>
        <v>0</v>
      </c>
      <c r="SS143" s="378">
        <f t="shared" si="300"/>
        <v>0</v>
      </c>
      <c r="ST143" s="378">
        <f t="shared" si="300"/>
        <v>0</v>
      </c>
      <c r="SU143" s="378">
        <f t="shared" si="300"/>
        <v>0</v>
      </c>
      <c r="SV143" s="378">
        <f t="shared" si="300"/>
        <v>0</v>
      </c>
      <c r="SW143" s="378">
        <f t="shared" si="300"/>
        <v>0</v>
      </c>
      <c r="SX143" s="378">
        <f t="shared" si="300"/>
        <v>0</v>
      </c>
      <c r="SY143" s="378">
        <f t="shared" si="300"/>
        <v>0</v>
      </c>
      <c r="SZ143" s="378">
        <f t="shared" si="300"/>
        <v>0</v>
      </c>
      <c r="TA143" s="378">
        <f t="shared" si="300"/>
        <v>0</v>
      </c>
      <c r="TB143" s="378">
        <f t="shared" si="300"/>
        <v>0</v>
      </c>
      <c r="TC143" s="378">
        <f t="shared" si="300"/>
        <v>0</v>
      </c>
      <c r="TD143" s="378">
        <f t="shared" si="300"/>
        <v>0</v>
      </c>
      <c r="TE143" s="378">
        <f t="shared" si="300"/>
        <v>0</v>
      </c>
      <c r="TF143" s="378">
        <f t="shared" si="300"/>
        <v>0</v>
      </c>
      <c r="TG143" s="378">
        <f t="shared" si="300"/>
        <v>0</v>
      </c>
      <c r="TH143" s="378">
        <f t="shared" si="300"/>
        <v>0</v>
      </c>
      <c r="TI143" s="378">
        <f t="shared" si="300"/>
        <v>0</v>
      </c>
      <c r="TJ143" s="378">
        <f t="shared" si="300"/>
        <v>0</v>
      </c>
      <c r="TK143" s="378">
        <f t="shared" si="300"/>
        <v>0</v>
      </c>
      <c r="TL143" s="378">
        <f t="shared" si="300"/>
        <v>0</v>
      </c>
      <c r="TM143" s="378">
        <f t="shared" si="300"/>
        <v>0</v>
      </c>
      <c r="TN143" s="378">
        <f t="shared" si="300"/>
        <v>0</v>
      </c>
      <c r="TO143" s="378">
        <f t="shared" si="300"/>
        <v>0</v>
      </c>
      <c r="TP143" s="378">
        <f t="shared" si="300"/>
        <v>0</v>
      </c>
      <c r="TQ143" s="378">
        <f t="shared" si="300"/>
        <v>0</v>
      </c>
      <c r="TR143" s="378">
        <f t="shared" si="300"/>
        <v>0</v>
      </c>
      <c r="TS143" s="378">
        <f t="shared" si="300"/>
        <v>0</v>
      </c>
      <c r="TT143" s="378">
        <f t="shared" si="300"/>
        <v>0</v>
      </c>
      <c r="TU143" s="378">
        <f t="shared" si="300"/>
        <v>0</v>
      </c>
      <c r="TV143" s="378">
        <f t="shared" si="300"/>
        <v>0</v>
      </c>
      <c r="TW143" s="378">
        <f t="shared" si="300"/>
        <v>0</v>
      </c>
      <c r="TX143" s="378">
        <f t="shared" si="300"/>
        <v>0</v>
      </c>
      <c r="TY143" s="378">
        <f t="shared" si="300"/>
        <v>0</v>
      </c>
      <c r="TZ143" s="378">
        <f t="shared" si="300"/>
        <v>0</v>
      </c>
      <c r="UA143" s="378">
        <f t="shared" si="300"/>
        <v>0</v>
      </c>
      <c r="UB143" s="378">
        <f t="shared" si="300"/>
        <v>0</v>
      </c>
      <c r="UC143" s="378">
        <f t="shared" si="300"/>
        <v>0</v>
      </c>
      <c r="UD143" s="378">
        <f t="shared" si="300"/>
        <v>0</v>
      </c>
      <c r="UE143" s="378">
        <f t="shared" si="300"/>
        <v>0</v>
      </c>
      <c r="UF143" s="378">
        <f t="shared" si="300"/>
        <v>0</v>
      </c>
      <c r="UG143" s="378">
        <f t="shared" si="300"/>
        <v>0</v>
      </c>
      <c r="UH143" s="378">
        <f t="shared" si="300"/>
        <v>0</v>
      </c>
      <c r="UI143" s="378">
        <f t="shared" si="300"/>
        <v>0</v>
      </c>
      <c r="UJ143" s="378">
        <f t="shared" si="300"/>
        <v>0</v>
      </c>
      <c r="UK143" s="378">
        <f t="shared" ref="UK143:WI143" si="301">ROUND((MAX(UK80:UK82)-MIN(UK80:UK82)),10)</f>
        <v>0</v>
      </c>
      <c r="UL143" s="378">
        <f t="shared" si="301"/>
        <v>0</v>
      </c>
      <c r="UM143" s="378">
        <f t="shared" si="301"/>
        <v>0</v>
      </c>
      <c r="UN143" s="378">
        <f t="shared" si="301"/>
        <v>0</v>
      </c>
      <c r="UO143" s="378">
        <f t="shared" si="301"/>
        <v>0</v>
      </c>
      <c r="UP143" s="378">
        <f t="shared" si="301"/>
        <v>0</v>
      </c>
      <c r="UQ143" s="378">
        <f t="shared" si="301"/>
        <v>0</v>
      </c>
      <c r="UR143" s="378">
        <f t="shared" si="301"/>
        <v>0</v>
      </c>
      <c r="US143" s="378">
        <f t="shared" si="301"/>
        <v>0</v>
      </c>
      <c r="UT143" s="378">
        <f t="shared" si="301"/>
        <v>0</v>
      </c>
      <c r="UU143" s="378">
        <f t="shared" si="301"/>
        <v>0</v>
      </c>
      <c r="UV143" s="378">
        <f t="shared" si="301"/>
        <v>0</v>
      </c>
      <c r="UW143" s="378">
        <f t="shared" si="301"/>
        <v>0</v>
      </c>
      <c r="UX143" s="378">
        <f t="shared" si="301"/>
        <v>0</v>
      </c>
      <c r="UY143" s="378">
        <f t="shared" si="301"/>
        <v>0</v>
      </c>
      <c r="UZ143" s="378">
        <f t="shared" si="301"/>
        <v>0</v>
      </c>
      <c r="VA143" s="378">
        <f t="shared" si="301"/>
        <v>0</v>
      </c>
      <c r="VB143" s="378">
        <f t="shared" si="301"/>
        <v>0</v>
      </c>
      <c r="VC143" s="378">
        <f t="shared" si="301"/>
        <v>0</v>
      </c>
      <c r="VD143" s="378">
        <f t="shared" si="301"/>
        <v>0</v>
      </c>
      <c r="VE143" s="378">
        <f t="shared" si="301"/>
        <v>0</v>
      </c>
      <c r="VF143" s="378">
        <f t="shared" si="301"/>
        <v>0</v>
      </c>
      <c r="VG143" s="378">
        <f t="shared" si="301"/>
        <v>0</v>
      </c>
      <c r="VH143" s="378">
        <f t="shared" si="301"/>
        <v>0</v>
      </c>
      <c r="VI143" s="378">
        <f t="shared" si="301"/>
        <v>0</v>
      </c>
      <c r="VJ143" s="378">
        <f t="shared" si="301"/>
        <v>0</v>
      </c>
      <c r="VK143" s="378">
        <f t="shared" si="301"/>
        <v>0</v>
      </c>
      <c r="VL143" s="378">
        <f t="shared" si="301"/>
        <v>0</v>
      </c>
      <c r="VM143" s="378">
        <f t="shared" si="301"/>
        <v>0</v>
      </c>
      <c r="VN143" s="378">
        <f t="shared" si="301"/>
        <v>0</v>
      </c>
      <c r="VO143" s="378">
        <f t="shared" si="301"/>
        <v>0</v>
      </c>
      <c r="VP143" s="378">
        <f t="shared" si="301"/>
        <v>0</v>
      </c>
      <c r="VQ143" s="378">
        <f t="shared" si="301"/>
        <v>0</v>
      </c>
      <c r="VR143" s="378">
        <f t="shared" si="301"/>
        <v>0</v>
      </c>
      <c r="VS143" s="378">
        <f t="shared" si="301"/>
        <v>0</v>
      </c>
      <c r="VT143" s="378">
        <f t="shared" si="301"/>
        <v>0</v>
      </c>
      <c r="VU143" s="378">
        <f t="shared" si="301"/>
        <v>0</v>
      </c>
      <c r="VV143" s="378">
        <f t="shared" si="301"/>
        <v>0</v>
      </c>
      <c r="VW143" s="378">
        <f t="shared" si="301"/>
        <v>0</v>
      </c>
      <c r="VX143" s="378">
        <f t="shared" si="301"/>
        <v>0</v>
      </c>
      <c r="VY143" s="378">
        <f t="shared" si="301"/>
        <v>0</v>
      </c>
      <c r="VZ143" s="378">
        <f t="shared" si="301"/>
        <v>0</v>
      </c>
      <c r="WA143" s="378">
        <f t="shared" si="301"/>
        <v>0</v>
      </c>
      <c r="WB143" s="378">
        <f t="shared" si="301"/>
        <v>0</v>
      </c>
      <c r="WC143" s="378">
        <f t="shared" si="301"/>
        <v>0</v>
      </c>
      <c r="WD143" s="378">
        <f t="shared" si="301"/>
        <v>0</v>
      </c>
      <c r="WE143" s="378">
        <f t="shared" si="301"/>
        <v>0</v>
      </c>
      <c r="WF143" s="378">
        <f t="shared" si="301"/>
        <v>0</v>
      </c>
      <c r="WG143" s="378">
        <f t="shared" si="301"/>
        <v>0</v>
      </c>
      <c r="WH143" s="378">
        <f t="shared" si="301"/>
        <v>0</v>
      </c>
      <c r="WI143" s="378">
        <f t="shared" si="301"/>
        <v>0</v>
      </c>
    </row>
    <row r="144" spans="1:607">
      <c r="A144" s="348"/>
      <c r="B144" s="360" t="s">
        <v>876</v>
      </c>
      <c r="C144" s="348"/>
      <c r="D144" s="348"/>
      <c r="E144" s="348"/>
      <c r="F144" s="348"/>
      <c r="G144" s="361" t="str">
        <f t="shared" si="220"/>
        <v/>
      </c>
      <c r="H144" s="361" t="str">
        <f t="shared" si="221"/>
        <v/>
      </c>
      <c r="I144" s="397"/>
      <c r="J144" s="348"/>
      <c r="K144" s="348"/>
      <c r="L144" s="348"/>
      <c r="M144" s="348"/>
      <c r="N144" s="400"/>
      <c r="O144" s="400"/>
      <c r="P144" s="400"/>
      <c r="Q144" s="400"/>
      <c r="R144" s="400"/>
      <c r="S144" s="400"/>
      <c r="T144" s="400"/>
      <c r="U144" s="400"/>
      <c r="V144" s="400"/>
      <c r="W144" s="400"/>
      <c r="X144" s="400"/>
      <c r="Y144" s="400"/>
      <c r="Z144" s="400"/>
      <c r="AA144" s="400"/>
      <c r="AB144" s="400"/>
      <c r="AC144" s="400"/>
      <c r="AD144" s="400"/>
      <c r="AE144" s="400"/>
      <c r="AF144" s="400"/>
      <c r="AG144" s="400"/>
      <c r="AH144" s="400"/>
      <c r="AI144" s="400"/>
      <c r="AJ144" s="400"/>
      <c r="AK144" s="400"/>
      <c r="AL144" s="400"/>
      <c r="AM144" s="400"/>
      <c r="AN144" s="400"/>
      <c r="AO144" s="400"/>
      <c r="AP144" s="400"/>
      <c r="AQ144" s="400"/>
      <c r="AR144" s="400"/>
      <c r="AS144" s="400"/>
      <c r="AT144" s="400"/>
      <c r="AU144" s="400"/>
      <c r="AV144" s="400"/>
      <c r="AW144" s="400"/>
      <c r="AX144" s="400"/>
      <c r="AY144" s="400"/>
      <c r="AZ144" s="400"/>
      <c r="BA144" s="400"/>
      <c r="BB144" s="400"/>
      <c r="BC144" s="400"/>
      <c r="BD144" s="400"/>
      <c r="BE144" s="400"/>
      <c r="BF144" s="400"/>
      <c r="BG144" s="400"/>
      <c r="BH144" s="400"/>
      <c r="BI144" s="400"/>
      <c r="BJ144" s="400"/>
      <c r="BK144" s="400"/>
      <c r="BL144" s="400"/>
      <c r="BM144" s="400"/>
      <c r="BN144" s="400"/>
      <c r="BO144" s="400"/>
      <c r="BP144" s="400"/>
      <c r="BQ144" s="400"/>
      <c r="BR144" s="400"/>
      <c r="BS144" s="400"/>
      <c r="BT144" s="400"/>
      <c r="BU144" s="400"/>
      <c r="BV144" s="400"/>
      <c r="BW144" s="400"/>
      <c r="BX144" s="400"/>
      <c r="BY144" s="400"/>
      <c r="BZ144" s="400"/>
      <c r="CA144" s="400"/>
      <c r="CB144" s="400"/>
      <c r="CC144" s="400"/>
      <c r="CD144" s="400"/>
      <c r="CE144" s="400"/>
      <c r="CF144" s="400"/>
      <c r="CG144" s="400"/>
      <c r="CH144" s="400"/>
      <c r="CI144" s="400"/>
      <c r="CJ144" s="400"/>
      <c r="CK144" s="400"/>
      <c r="CL144" s="400"/>
      <c r="CM144" s="400"/>
      <c r="CN144" s="400"/>
      <c r="CO144" s="400"/>
      <c r="CP144" s="400"/>
      <c r="CQ144" s="400"/>
      <c r="CR144" s="400"/>
      <c r="CS144" s="400"/>
      <c r="CT144" s="400"/>
      <c r="CU144" s="400"/>
      <c r="CV144" s="400"/>
      <c r="CW144" s="400"/>
      <c r="CX144" s="400"/>
      <c r="CY144" s="400"/>
      <c r="CZ144" s="362"/>
      <c r="DA144" s="900"/>
      <c r="DB144" s="899" t="s">
        <v>1308</v>
      </c>
      <c r="DC144" s="899"/>
      <c r="DD144" s="378">
        <f>ROUND((MAX(DD89:DD91)-MIN(DD89:DD91)),10)</f>
        <v>0</v>
      </c>
      <c r="DE144" s="378">
        <f t="shared" ref="DE144:FP144" si="302">ROUND((MAX(DE89:DE91)-MIN(DE89:DE91)),10)</f>
        <v>0</v>
      </c>
      <c r="DF144" s="378">
        <f t="shared" si="302"/>
        <v>0</v>
      </c>
      <c r="DG144" s="378">
        <f t="shared" si="302"/>
        <v>0</v>
      </c>
      <c r="DH144" s="378">
        <f t="shared" si="302"/>
        <v>0</v>
      </c>
      <c r="DI144" s="378">
        <f t="shared" si="302"/>
        <v>0</v>
      </c>
      <c r="DJ144" s="378">
        <f t="shared" si="302"/>
        <v>0</v>
      </c>
      <c r="DK144" s="378">
        <f t="shared" si="302"/>
        <v>0</v>
      </c>
      <c r="DL144" s="378">
        <f t="shared" si="302"/>
        <v>0</v>
      </c>
      <c r="DM144" s="378">
        <f t="shared" si="302"/>
        <v>0</v>
      </c>
      <c r="DN144" s="378">
        <f t="shared" si="302"/>
        <v>0</v>
      </c>
      <c r="DO144" s="378">
        <f t="shared" si="302"/>
        <v>0</v>
      </c>
      <c r="DP144" s="378">
        <f t="shared" si="302"/>
        <v>0</v>
      </c>
      <c r="DQ144" s="378">
        <f t="shared" si="302"/>
        <v>0</v>
      </c>
      <c r="DR144" s="378">
        <f t="shared" si="302"/>
        <v>0</v>
      </c>
      <c r="DS144" s="378">
        <f t="shared" si="302"/>
        <v>0</v>
      </c>
      <c r="DT144" s="378">
        <f t="shared" si="302"/>
        <v>0</v>
      </c>
      <c r="DU144" s="378">
        <f t="shared" si="302"/>
        <v>0</v>
      </c>
      <c r="DV144" s="378">
        <f t="shared" si="302"/>
        <v>0</v>
      </c>
      <c r="DW144" s="378">
        <f t="shared" si="302"/>
        <v>0</v>
      </c>
      <c r="DX144" s="378">
        <f t="shared" si="302"/>
        <v>0</v>
      </c>
      <c r="DY144" s="378">
        <f t="shared" si="302"/>
        <v>0</v>
      </c>
      <c r="DZ144" s="378">
        <f t="shared" si="302"/>
        <v>0</v>
      </c>
      <c r="EA144" s="378">
        <f t="shared" si="302"/>
        <v>0</v>
      </c>
      <c r="EB144" s="378">
        <f t="shared" si="302"/>
        <v>0</v>
      </c>
      <c r="EC144" s="378">
        <f t="shared" si="302"/>
        <v>0</v>
      </c>
      <c r="ED144" s="378">
        <f t="shared" si="302"/>
        <v>0</v>
      </c>
      <c r="EE144" s="378">
        <f t="shared" si="302"/>
        <v>0</v>
      </c>
      <c r="EF144" s="378">
        <f t="shared" si="302"/>
        <v>0</v>
      </c>
      <c r="EG144" s="378">
        <f t="shared" si="302"/>
        <v>0</v>
      </c>
      <c r="EH144" s="378">
        <f t="shared" si="302"/>
        <v>0</v>
      </c>
      <c r="EI144" s="378">
        <f t="shared" si="302"/>
        <v>0</v>
      </c>
      <c r="EJ144" s="378">
        <f t="shared" si="302"/>
        <v>0</v>
      </c>
      <c r="EK144" s="378">
        <f t="shared" si="302"/>
        <v>0</v>
      </c>
      <c r="EL144" s="378">
        <f t="shared" si="302"/>
        <v>0</v>
      </c>
      <c r="EM144" s="378">
        <f t="shared" si="302"/>
        <v>0</v>
      </c>
      <c r="EN144" s="378">
        <f t="shared" si="302"/>
        <v>0</v>
      </c>
      <c r="EO144" s="378">
        <f t="shared" si="302"/>
        <v>0</v>
      </c>
      <c r="EP144" s="378">
        <f t="shared" si="302"/>
        <v>0</v>
      </c>
      <c r="EQ144" s="378">
        <f t="shared" si="302"/>
        <v>0</v>
      </c>
      <c r="ER144" s="378">
        <f t="shared" si="302"/>
        <v>0</v>
      </c>
      <c r="ES144" s="378">
        <f t="shared" si="302"/>
        <v>0</v>
      </c>
      <c r="ET144" s="378">
        <f t="shared" si="302"/>
        <v>0</v>
      </c>
      <c r="EU144" s="378">
        <f t="shared" si="302"/>
        <v>0</v>
      </c>
      <c r="EV144" s="378">
        <f t="shared" si="302"/>
        <v>0</v>
      </c>
      <c r="EW144" s="378">
        <f t="shared" si="302"/>
        <v>0</v>
      </c>
      <c r="EX144" s="378">
        <f t="shared" si="302"/>
        <v>0</v>
      </c>
      <c r="EY144" s="378">
        <f t="shared" si="302"/>
        <v>0</v>
      </c>
      <c r="EZ144" s="378">
        <f t="shared" si="302"/>
        <v>0</v>
      </c>
      <c r="FA144" s="378">
        <f t="shared" si="302"/>
        <v>0</v>
      </c>
      <c r="FB144" s="378">
        <f t="shared" si="302"/>
        <v>0</v>
      </c>
      <c r="FC144" s="378">
        <f t="shared" si="302"/>
        <v>0</v>
      </c>
      <c r="FD144" s="378">
        <f t="shared" si="302"/>
        <v>0</v>
      </c>
      <c r="FE144" s="378">
        <f t="shared" si="302"/>
        <v>0</v>
      </c>
      <c r="FF144" s="378">
        <f t="shared" si="302"/>
        <v>0</v>
      </c>
      <c r="FG144" s="378">
        <f t="shared" si="302"/>
        <v>0</v>
      </c>
      <c r="FH144" s="378">
        <f t="shared" si="302"/>
        <v>0</v>
      </c>
      <c r="FI144" s="378">
        <f t="shared" si="302"/>
        <v>0</v>
      </c>
      <c r="FJ144" s="378">
        <f t="shared" si="302"/>
        <v>0</v>
      </c>
      <c r="FK144" s="378">
        <f t="shared" si="302"/>
        <v>0</v>
      </c>
      <c r="FL144" s="378">
        <f t="shared" si="302"/>
        <v>0</v>
      </c>
      <c r="FM144" s="378">
        <f t="shared" si="302"/>
        <v>0</v>
      </c>
      <c r="FN144" s="378">
        <f t="shared" si="302"/>
        <v>0</v>
      </c>
      <c r="FO144" s="378">
        <f t="shared" si="302"/>
        <v>0</v>
      </c>
      <c r="FP144" s="378">
        <f t="shared" si="302"/>
        <v>0</v>
      </c>
      <c r="FQ144" s="378">
        <f t="shared" ref="FQ144:IB144" si="303">ROUND((MAX(FQ89:FQ91)-MIN(FQ89:FQ91)),10)</f>
        <v>0</v>
      </c>
      <c r="FR144" s="378">
        <f t="shared" si="303"/>
        <v>0</v>
      </c>
      <c r="FS144" s="378">
        <f t="shared" si="303"/>
        <v>0</v>
      </c>
      <c r="FT144" s="378">
        <f t="shared" si="303"/>
        <v>0</v>
      </c>
      <c r="FU144" s="378">
        <f t="shared" si="303"/>
        <v>0</v>
      </c>
      <c r="FV144" s="378">
        <f t="shared" si="303"/>
        <v>0</v>
      </c>
      <c r="FW144" s="378">
        <f t="shared" si="303"/>
        <v>0</v>
      </c>
      <c r="FX144" s="378">
        <f t="shared" si="303"/>
        <v>0</v>
      </c>
      <c r="FY144" s="378">
        <f t="shared" si="303"/>
        <v>0</v>
      </c>
      <c r="FZ144" s="378">
        <f t="shared" si="303"/>
        <v>0</v>
      </c>
      <c r="GA144" s="378">
        <f t="shared" si="303"/>
        <v>0</v>
      </c>
      <c r="GB144" s="378">
        <f t="shared" si="303"/>
        <v>0</v>
      </c>
      <c r="GC144" s="378">
        <f t="shared" si="303"/>
        <v>0</v>
      </c>
      <c r="GD144" s="378">
        <f t="shared" si="303"/>
        <v>0</v>
      </c>
      <c r="GE144" s="378">
        <f t="shared" si="303"/>
        <v>0</v>
      </c>
      <c r="GF144" s="378">
        <f t="shared" si="303"/>
        <v>0</v>
      </c>
      <c r="GG144" s="378">
        <f t="shared" si="303"/>
        <v>0</v>
      </c>
      <c r="GH144" s="378">
        <f t="shared" si="303"/>
        <v>0</v>
      </c>
      <c r="GI144" s="378">
        <f t="shared" si="303"/>
        <v>0</v>
      </c>
      <c r="GJ144" s="378">
        <f t="shared" si="303"/>
        <v>0</v>
      </c>
      <c r="GK144" s="378">
        <f t="shared" si="303"/>
        <v>0</v>
      </c>
      <c r="GL144" s="378">
        <f t="shared" si="303"/>
        <v>0</v>
      </c>
      <c r="GM144" s="378">
        <f t="shared" si="303"/>
        <v>0</v>
      </c>
      <c r="GN144" s="378">
        <f t="shared" si="303"/>
        <v>0</v>
      </c>
      <c r="GO144" s="378">
        <f t="shared" si="303"/>
        <v>0</v>
      </c>
      <c r="GP144" s="378">
        <f t="shared" si="303"/>
        <v>0</v>
      </c>
      <c r="GQ144" s="378">
        <f t="shared" si="303"/>
        <v>0</v>
      </c>
      <c r="GR144" s="378">
        <f t="shared" si="303"/>
        <v>0</v>
      </c>
      <c r="GS144" s="378">
        <f t="shared" si="303"/>
        <v>0</v>
      </c>
      <c r="GT144" s="378">
        <f t="shared" si="303"/>
        <v>0</v>
      </c>
      <c r="GU144" s="378">
        <f t="shared" si="303"/>
        <v>0</v>
      </c>
      <c r="GV144" s="378">
        <f t="shared" si="303"/>
        <v>0</v>
      </c>
      <c r="GW144" s="378">
        <f t="shared" si="303"/>
        <v>0</v>
      </c>
      <c r="GX144" s="378">
        <f t="shared" si="303"/>
        <v>0</v>
      </c>
      <c r="GY144" s="378">
        <f t="shared" si="303"/>
        <v>0</v>
      </c>
      <c r="GZ144" s="378">
        <f t="shared" si="303"/>
        <v>0</v>
      </c>
      <c r="HA144" s="378">
        <f t="shared" si="303"/>
        <v>0</v>
      </c>
      <c r="HB144" s="378">
        <f t="shared" si="303"/>
        <v>0</v>
      </c>
      <c r="HC144" s="378">
        <f t="shared" si="303"/>
        <v>0</v>
      </c>
      <c r="HD144" s="378">
        <f t="shared" si="303"/>
        <v>0</v>
      </c>
      <c r="HE144" s="378">
        <f t="shared" si="303"/>
        <v>0</v>
      </c>
      <c r="HF144" s="378">
        <f t="shared" si="303"/>
        <v>0</v>
      </c>
      <c r="HG144" s="378">
        <f t="shared" si="303"/>
        <v>0</v>
      </c>
      <c r="HH144" s="378">
        <f t="shared" si="303"/>
        <v>0</v>
      </c>
      <c r="HI144" s="378">
        <f t="shared" si="303"/>
        <v>0</v>
      </c>
      <c r="HJ144" s="378">
        <f t="shared" si="303"/>
        <v>0</v>
      </c>
      <c r="HK144" s="378">
        <f t="shared" si="303"/>
        <v>0</v>
      </c>
      <c r="HL144" s="378">
        <f t="shared" si="303"/>
        <v>0</v>
      </c>
      <c r="HM144" s="378">
        <f t="shared" si="303"/>
        <v>0</v>
      </c>
      <c r="HN144" s="378">
        <f t="shared" si="303"/>
        <v>0</v>
      </c>
      <c r="HO144" s="378">
        <f t="shared" si="303"/>
        <v>0</v>
      </c>
      <c r="HP144" s="378">
        <f t="shared" si="303"/>
        <v>0</v>
      </c>
      <c r="HQ144" s="378">
        <f t="shared" si="303"/>
        <v>0</v>
      </c>
      <c r="HR144" s="378">
        <f t="shared" si="303"/>
        <v>0</v>
      </c>
      <c r="HS144" s="378">
        <f t="shared" si="303"/>
        <v>0</v>
      </c>
      <c r="HT144" s="378">
        <f t="shared" si="303"/>
        <v>0</v>
      </c>
      <c r="HU144" s="378">
        <f t="shared" si="303"/>
        <v>0</v>
      </c>
      <c r="HV144" s="378">
        <f t="shared" si="303"/>
        <v>0</v>
      </c>
      <c r="HW144" s="378">
        <f t="shared" si="303"/>
        <v>0</v>
      </c>
      <c r="HX144" s="378">
        <f t="shared" si="303"/>
        <v>0</v>
      </c>
      <c r="HY144" s="378">
        <f t="shared" si="303"/>
        <v>0</v>
      </c>
      <c r="HZ144" s="378">
        <f t="shared" si="303"/>
        <v>0</v>
      </c>
      <c r="IA144" s="378">
        <f t="shared" si="303"/>
        <v>0</v>
      </c>
      <c r="IB144" s="378">
        <f t="shared" si="303"/>
        <v>0</v>
      </c>
      <c r="IC144" s="378">
        <f t="shared" ref="IC144:KN144" si="304">ROUND((MAX(IC89:IC91)-MIN(IC89:IC91)),10)</f>
        <v>0</v>
      </c>
      <c r="ID144" s="378">
        <f t="shared" si="304"/>
        <v>0</v>
      </c>
      <c r="IE144" s="378">
        <f t="shared" si="304"/>
        <v>0</v>
      </c>
      <c r="IF144" s="378">
        <f t="shared" si="304"/>
        <v>0</v>
      </c>
      <c r="IG144" s="378">
        <f t="shared" si="304"/>
        <v>0</v>
      </c>
      <c r="IH144" s="378">
        <f t="shared" si="304"/>
        <v>0</v>
      </c>
      <c r="II144" s="378">
        <f t="shared" si="304"/>
        <v>0</v>
      </c>
      <c r="IJ144" s="378">
        <f t="shared" si="304"/>
        <v>0</v>
      </c>
      <c r="IK144" s="378">
        <f t="shared" si="304"/>
        <v>0</v>
      </c>
      <c r="IL144" s="378">
        <f t="shared" si="304"/>
        <v>0</v>
      </c>
      <c r="IM144" s="378">
        <f t="shared" si="304"/>
        <v>0</v>
      </c>
      <c r="IN144" s="378">
        <f t="shared" si="304"/>
        <v>0</v>
      </c>
      <c r="IO144" s="378">
        <f t="shared" si="304"/>
        <v>0</v>
      </c>
      <c r="IP144" s="378">
        <f t="shared" si="304"/>
        <v>0</v>
      </c>
      <c r="IQ144" s="378">
        <f t="shared" si="304"/>
        <v>0</v>
      </c>
      <c r="IR144" s="378">
        <f t="shared" si="304"/>
        <v>0</v>
      </c>
      <c r="IS144" s="378">
        <f t="shared" si="304"/>
        <v>0</v>
      </c>
      <c r="IT144" s="378">
        <f t="shared" si="304"/>
        <v>0</v>
      </c>
      <c r="IU144" s="378">
        <f t="shared" si="304"/>
        <v>0</v>
      </c>
      <c r="IV144" s="378">
        <f t="shared" si="304"/>
        <v>0</v>
      </c>
      <c r="IW144" s="378">
        <f t="shared" si="304"/>
        <v>0</v>
      </c>
      <c r="IX144" s="378">
        <f t="shared" si="304"/>
        <v>0</v>
      </c>
      <c r="IY144" s="378">
        <f t="shared" si="304"/>
        <v>0</v>
      </c>
      <c r="IZ144" s="378">
        <f t="shared" si="304"/>
        <v>0</v>
      </c>
      <c r="JA144" s="378">
        <f t="shared" si="304"/>
        <v>0</v>
      </c>
      <c r="JB144" s="378">
        <f t="shared" si="304"/>
        <v>0</v>
      </c>
      <c r="JC144" s="378">
        <f t="shared" si="304"/>
        <v>0</v>
      </c>
      <c r="JD144" s="378">
        <f t="shared" si="304"/>
        <v>0</v>
      </c>
      <c r="JE144" s="378">
        <f t="shared" si="304"/>
        <v>0</v>
      </c>
      <c r="JF144" s="378">
        <f t="shared" si="304"/>
        <v>0</v>
      </c>
      <c r="JG144" s="378">
        <f t="shared" si="304"/>
        <v>0</v>
      </c>
      <c r="JH144" s="378">
        <f t="shared" si="304"/>
        <v>0</v>
      </c>
      <c r="JI144" s="378">
        <f t="shared" si="304"/>
        <v>0</v>
      </c>
      <c r="JJ144" s="378">
        <f t="shared" si="304"/>
        <v>0</v>
      </c>
      <c r="JK144" s="378">
        <f t="shared" si="304"/>
        <v>0</v>
      </c>
      <c r="JL144" s="378">
        <f t="shared" si="304"/>
        <v>0</v>
      </c>
      <c r="JM144" s="378">
        <f t="shared" si="304"/>
        <v>0</v>
      </c>
      <c r="JN144" s="378">
        <f t="shared" si="304"/>
        <v>0</v>
      </c>
      <c r="JO144" s="378">
        <f t="shared" si="304"/>
        <v>0</v>
      </c>
      <c r="JP144" s="378">
        <f t="shared" si="304"/>
        <v>0</v>
      </c>
      <c r="JQ144" s="378">
        <f t="shared" si="304"/>
        <v>0</v>
      </c>
      <c r="JR144" s="378">
        <f t="shared" si="304"/>
        <v>0</v>
      </c>
      <c r="JS144" s="378">
        <f t="shared" si="304"/>
        <v>0</v>
      </c>
      <c r="JT144" s="378">
        <f t="shared" si="304"/>
        <v>0</v>
      </c>
      <c r="JU144" s="378">
        <f t="shared" si="304"/>
        <v>0</v>
      </c>
      <c r="JV144" s="378">
        <f t="shared" si="304"/>
        <v>0</v>
      </c>
      <c r="JW144" s="378">
        <f t="shared" si="304"/>
        <v>0</v>
      </c>
      <c r="JX144" s="378">
        <f t="shared" si="304"/>
        <v>0</v>
      </c>
      <c r="JY144" s="378">
        <f t="shared" si="304"/>
        <v>0</v>
      </c>
      <c r="JZ144" s="378">
        <f t="shared" si="304"/>
        <v>0</v>
      </c>
      <c r="KA144" s="378">
        <f t="shared" si="304"/>
        <v>0</v>
      </c>
      <c r="KB144" s="378">
        <f t="shared" si="304"/>
        <v>0</v>
      </c>
      <c r="KC144" s="378">
        <f t="shared" si="304"/>
        <v>0</v>
      </c>
      <c r="KD144" s="378">
        <f t="shared" si="304"/>
        <v>0</v>
      </c>
      <c r="KE144" s="378">
        <f t="shared" si="304"/>
        <v>0</v>
      </c>
      <c r="KF144" s="378">
        <f t="shared" si="304"/>
        <v>0</v>
      </c>
      <c r="KG144" s="378">
        <f t="shared" si="304"/>
        <v>0</v>
      </c>
      <c r="KH144" s="378">
        <f t="shared" si="304"/>
        <v>0</v>
      </c>
      <c r="KI144" s="378">
        <f t="shared" si="304"/>
        <v>0</v>
      </c>
      <c r="KJ144" s="378">
        <f t="shared" si="304"/>
        <v>0</v>
      </c>
      <c r="KK144" s="378">
        <f t="shared" si="304"/>
        <v>0</v>
      </c>
      <c r="KL144" s="378">
        <f t="shared" si="304"/>
        <v>0</v>
      </c>
      <c r="KM144" s="378">
        <f t="shared" si="304"/>
        <v>0</v>
      </c>
      <c r="KN144" s="378">
        <f t="shared" si="304"/>
        <v>0</v>
      </c>
      <c r="KO144" s="378">
        <f t="shared" ref="KO144:MZ144" si="305">ROUND((MAX(KO89:KO91)-MIN(KO89:KO91)),10)</f>
        <v>0</v>
      </c>
      <c r="KP144" s="378">
        <f t="shared" si="305"/>
        <v>0</v>
      </c>
      <c r="KQ144" s="378">
        <f t="shared" si="305"/>
        <v>0</v>
      </c>
      <c r="KR144" s="378">
        <f t="shared" si="305"/>
        <v>0</v>
      </c>
      <c r="KS144" s="378">
        <f t="shared" si="305"/>
        <v>0</v>
      </c>
      <c r="KT144" s="378">
        <f t="shared" si="305"/>
        <v>0</v>
      </c>
      <c r="KU144" s="378">
        <f t="shared" si="305"/>
        <v>0</v>
      </c>
      <c r="KV144" s="378">
        <f t="shared" si="305"/>
        <v>0</v>
      </c>
      <c r="KW144" s="378">
        <f t="shared" si="305"/>
        <v>0</v>
      </c>
      <c r="KX144" s="378">
        <f t="shared" si="305"/>
        <v>0</v>
      </c>
      <c r="KY144" s="378">
        <f t="shared" si="305"/>
        <v>0</v>
      </c>
      <c r="KZ144" s="378">
        <f t="shared" si="305"/>
        <v>0</v>
      </c>
      <c r="LA144" s="378">
        <f t="shared" si="305"/>
        <v>0</v>
      </c>
      <c r="LB144" s="378">
        <f t="shared" si="305"/>
        <v>0</v>
      </c>
      <c r="LC144" s="378">
        <f t="shared" si="305"/>
        <v>0</v>
      </c>
      <c r="LD144" s="378">
        <f t="shared" si="305"/>
        <v>0</v>
      </c>
      <c r="LE144" s="378">
        <f t="shared" si="305"/>
        <v>0</v>
      </c>
      <c r="LF144" s="378">
        <f t="shared" si="305"/>
        <v>0</v>
      </c>
      <c r="LG144" s="378">
        <f t="shared" si="305"/>
        <v>0</v>
      </c>
      <c r="LH144" s="378">
        <f t="shared" si="305"/>
        <v>0</v>
      </c>
      <c r="LI144" s="378">
        <f t="shared" si="305"/>
        <v>0</v>
      </c>
      <c r="LJ144" s="378">
        <f t="shared" si="305"/>
        <v>0</v>
      </c>
      <c r="LK144" s="378">
        <f t="shared" si="305"/>
        <v>0</v>
      </c>
      <c r="LL144" s="378">
        <f t="shared" si="305"/>
        <v>0</v>
      </c>
      <c r="LM144" s="378">
        <f t="shared" si="305"/>
        <v>0</v>
      </c>
      <c r="LN144" s="378">
        <f t="shared" si="305"/>
        <v>0</v>
      </c>
      <c r="LO144" s="378">
        <f t="shared" si="305"/>
        <v>0</v>
      </c>
      <c r="LP144" s="378">
        <f t="shared" si="305"/>
        <v>0</v>
      </c>
      <c r="LQ144" s="378">
        <f t="shared" si="305"/>
        <v>0</v>
      </c>
      <c r="LR144" s="378">
        <f t="shared" si="305"/>
        <v>0</v>
      </c>
      <c r="LS144" s="378">
        <f t="shared" si="305"/>
        <v>0</v>
      </c>
      <c r="LT144" s="378">
        <f t="shared" si="305"/>
        <v>0</v>
      </c>
      <c r="LU144" s="378">
        <f t="shared" si="305"/>
        <v>0</v>
      </c>
      <c r="LV144" s="378">
        <f t="shared" si="305"/>
        <v>0</v>
      </c>
      <c r="LW144" s="378">
        <f t="shared" si="305"/>
        <v>0</v>
      </c>
      <c r="LX144" s="378">
        <f t="shared" si="305"/>
        <v>0</v>
      </c>
      <c r="LY144" s="378">
        <f t="shared" si="305"/>
        <v>0</v>
      </c>
      <c r="LZ144" s="378">
        <f t="shared" si="305"/>
        <v>0</v>
      </c>
      <c r="MA144" s="378">
        <f t="shared" si="305"/>
        <v>0</v>
      </c>
      <c r="MB144" s="378">
        <f t="shared" si="305"/>
        <v>0</v>
      </c>
      <c r="MC144" s="378">
        <f t="shared" si="305"/>
        <v>0</v>
      </c>
      <c r="MD144" s="378">
        <f t="shared" si="305"/>
        <v>0</v>
      </c>
      <c r="ME144" s="378">
        <f t="shared" si="305"/>
        <v>0</v>
      </c>
      <c r="MF144" s="378">
        <f t="shared" si="305"/>
        <v>0</v>
      </c>
      <c r="MG144" s="378">
        <f t="shared" si="305"/>
        <v>0</v>
      </c>
      <c r="MH144" s="378">
        <f t="shared" si="305"/>
        <v>0</v>
      </c>
      <c r="MI144" s="378">
        <f t="shared" si="305"/>
        <v>0</v>
      </c>
      <c r="MJ144" s="378">
        <f t="shared" si="305"/>
        <v>0</v>
      </c>
      <c r="MK144" s="378">
        <f t="shared" si="305"/>
        <v>0</v>
      </c>
      <c r="ML144" s="378">
        <f t="shared" si="305"/>
        <v>0</v>
      </c>
      <c r="MM144" s="378">
        <f t="shared" si="305"/>
        <v>0</v>
      </c>
      <c r="MN144" s="378">
        <f t="shared" si="305"/>
        <v>0</v>
      </c>
      <c r="MO144" s="378">
        <f t="shared" si="305"/>
        <v>0</v>
      </c>
      <c r="MP144" s="378">
        <f t="shared" si="305"/>
        <v>0</v>
      </c>
      <c r="MQ144" s="378">
        <f t="shared" si="305"/>
        <v>0</v>
      </c>
      <c r="MR144" s="378">
        <f t="shared" si="305"/>
        <v>0</v>
      </c>
      <c r="MS144" s="378">
        <f t="shared" si="305"/>
        <v>0</v>
      </c>
      <c r="MT144" s="378">
        <f t="shared" si="305"/>
        <v>0</v>
      </c>
      <c r="MU144" s="378">
        <f t="shared" si="305"/>
        <v>0</v>
      </c>
      <c r="MV144" s="378">
        <f t="shared" si="305"/>
        <v>0</v>
      </c>
      <c r="MW144" s="378">
        <f t="shared" si="305"/>
        <v>0</v>
      </c>
      <c r="MX144" s="378">
        <f t="shared" si="305"/>
        <v>0</v>
      </c>
      <c r="MY144" s="378">
        <f t="shared" si="305"/>
        <v>0</v>
      </c>
      <c r="MZ144" s="378">
        <f t="shared" si="305"/>
        <v>0</v>
      </c>
      <c r="NA144" s="378">
        <f t="shared" ref="NA144:PL144" si="306">ROUND((MAX(NA89:NA91)-MIN(NA89:NA91)),10)</f>
        <v>0</v>
      </c>
      <c r="NB144" s="378">
        <f t="shared" si="306"/>
        <v>0</v>
      </c>
      <c r="NC144" s="378">
        <f t="shared" si="306"/>
        <v>0</v>
      </c>
      <c r="ND144" s="378">
        <f t="shared" si="306"/>
        <v>0</v>
      </c>
      <c r="NE144" s="378">
        <f t="shared" si="306"/>
        <v>0</v>
      </c>
      <c r="NF144" s="378">
        <f t="shared" si="306"/>
        <v>0</v>
      </c>
      <c r="NG144" s="378">
        <f t="shared" si="306"/>
        <v>0</v>
      </c>
      <c r="NH144" s="378">
        <f t="shared" si="306"/>
        <v>0</v>
      </c>
      <c r="NI144" s="378">
        <f t="shared" si="306"/>
        <v>0</v>
      </c>
      <c r="NJ144" s="378">
        <f t="shared" si="306"/>
        <v>0</v>
      </c>
      <c r="NK144" s="378">
        <f t="shared" si="306"/>
        <v>0</v>
      </c>
      <c r="NL144" s="378">
        <f t="shared" si="306"/>
        <v>0</v>
      </c>
      <c r="NM144" s="378">
        <f t="shared" si="306"/>
        <v>0</v>
      </c>
      <c r="NN144" s="378">
        <f t="shared" si="306"/>
        <v>0</v>
      </c>
      <c r="NO144" s="378">
        <f t="shared" si="306"/>
        <v>0</v>
      </c>
      <c r="NP144" s="378">
        <f t="shared" si="306"/>
        <v>0</v>
      </c>
      <c r="NQ144" s="378">
        <f t="shared" si="306"/>
        <v>0</v>
      </c>
      <c r="NR144" s="378">
        <f t="shared" si="306"/>
        <v>0</v>
      </c>
      <c r="NS144" s="378">
        <f t="shared" si="306"/>
        <v>0</v>
      </c>
      <c r="NT144" s="378">
        <f t="shared" si="306"/>
        <v>0</v>
      </c>
      <c r="NU144" s="378">
        <f t="shared" si="306"/>
        <v>0</v>
      </c>
      <c r="NV144" s="378">
        <f t="shared" si="306"/>
        <v>0</v>
      </c>
      <c r="NW144" s="378">
        <f t="shared" si="306"/>
        <v>0</v>
      </c>
      <c r="NX144" s="378">
        <f t="shared" si="306"/>
        <v>0</v>
      </c>
      <c r="NY144" s="378">
        <f t="shared" si="306"/>
        <v>0</v>
      </c>
      <c r="NZ144" s="378">
        <f t="shared" si="306"/>
        <v>0</v>
      </c>
      <c r="OA144" s="378">
        <f t="shared" si="306"/>
        <v>0</v>
      </c>
      <c r="OB144" s="378">
        <f t="shared" si="306"/>
        <v>0</v>
      </c>
      <c r="OC144" s="378">
        <f t="shared" si="306"/>
        <v>0</v>
      </c>
      <c r="OD144" s="378">
        <f t="shared" si="306"/>
        <v>0</v>
      </c>
      <c r="OE144" s="378">
        <f t="shared" si="306"/>
        <v>0</v>
      </c>
      <c r="OF144" s="378">
        <f t="shared" si="306"/>
        <v>0</v>
      </c>
      <c r="OG144" s="378">
        <f t="shared" si="306"/>
        <v>0</v>
      </c>
      <c r="OH144" s="378">
        <f t="shared" si="306"/>
        <v>0</v>
      </c>
      <c r="OI144" s="378">
        <f t="shared" si="306"/>
        <v>0</v>
      </c>
      <c r="OJ144" s="378">
        <f t="shared" si="306"/>
        <v>0</v>
      </c>
      <c r="OK144" s="378">
        <f t="shared" si="306"/>
        <v>0</v>
      </c>
      <c r="OL144" s="378">
        <f t="shared" si="306"/>
        <v>0</v>
      </c>
      <c r="OM144" s="378">
        <f t="shared" si="306"/>
        <v>0</v>
      </c>
      <c r="ON144" s="378">
        <f t="shared" si="306"/>
        <v>0</v>
      </c>
      <c r="OO144" s="378">
        <f t="shared" si="306"/>
        <v>0</v>
      </c>
      <c r="OP144" s="378">
        <f t="shared" si="306"/>
        <v>0</v>
      </c>
      <c r="OQ144" s="378">
        <f t="shared" si="306"/>
        <v>0</v>
      </c>
      <c r="OR144" s="378">
        <f t="shared" si="306"/>
        <v>0</v>
      </c>
      <c r="OS144" s="378">
        <f t="shared" si="306"/>
        <v>0</v>
      </c>
      <c r="OT144" s="378">
        <f t="shared" si="306"/>
        <v>0</v>
      </c>
      <c r="OU144" s="378">
        <f t="shared" si="306"/>
        <v>0</v>
      </c>
      <c r="OV144" s="378">
        <f t="shared" si="306"/>
        <v>0</v>
      </c>
      <c r="OW144" s="378">
        <f t="shared" si="306"/>
        <v>0</v>
      </c>
      <c r="OX144" s="378">
        <f t="shared" si="306"/>
        <v>0</v>
      </c>
      <c r="OY144" s="378">
        <f t="shared" si="306"/>
        <v>0</v>
      </c>
      <c r="OZ144" s="378">
        <f t="shared" si="306"/>
        <v>0</v>
      </c>
      <c r="PA144" s="378">
        <f t="shared" si="306"/>
        <v>0</v>
      </c>
      <c r="PB144" s="378">
        <f t="shared" si="306"/>
        <v>0</v>
      </c>
      <c r="PC144" s="378">
        <f t="shared" si="306"/>
        <v>0</v>
      </c>
      <c r="PD144" s="378">
        <f t="shared" si="306"/>
        <v>0</v>
      </c>
      <c r="PE144" s="378">
        <f t="shared" si="306"/>
        <v>0</v>
      </c>
      <c r="PF144" s="378">
        <f t="shared" si="306"/>
        <v>0</v>
      </c>
      <c r="PG144" s="378">
        <f t="shared" si="306"/>
        <v>0</v>
      </c>
      <c r="PH144" s="378">
        <f t="shared" si="306"/>
        <v>0</v>
      </c>
      <c r="PI144" s="378">
        <f t="shared" si="306"/>
        <v>0</v>
      </c>
      <c r="PJ144" s="378">
        <f t="shared" si="306"/>
        <v>0</v>
      </c>
      <c r="PK144" s="378">
        <f t="shared" si="306"/>
        <v>0</v>
      </c>
      <c r="PL144" s="378">
        <f t="shared" si="306"/>
        <v>0</v>
      </c>
      <c r="PM144" s="378">
        <f t="shared" ref="PM144:RX144" si="307">ROUND((MAX(PM89:PM91)-MIN(PM89:PM91)),10)</f>
        <v>0</v>
      </c>
      <c r="PN144" s="378">
        <f t="shared" si="307"/>
        <v>0</v>
      </c>
      <c r="PO144" s="378">
        <f t="shared" si="307"/>
        <v>0</v>
      </c>
      <c r="PP144" s="378">
        <f t="shared" si="307"/>
        <v>0</v>
      </c>
      <c r="PQ144" s="378">
        <f t="shared" si="307"/>
        <v>0</v>
      </c>
      <c r="PR144" s="378">
        <f t="shared" si="307"/>
        <v>0</v>
      </c>
      <c r="PS144" s="378">
        <f t="shared" si="307"/>
        <v>0</v>
      </c>
      <c r="PT144" s="378">
        <f t="shared" si="307"/>
        <v>0</v>
      </c>
      <c r="PU144" s="378">
        <f t="shared" si="307"/>
        <v>0</v>
      </c>
      <c r="PV144" s="378">
        <f t="shared" si="307"/>
        <v>0</v>
      </c>
      <c r="PW144" s="378">
        <f t="shared" si="307"/>
        <v>0</v>
      </c>
      <c r="PX144" s="378">
        <f t="shared" si="307"/>
        <v>0</v>
      </c>
      <c r="PY144" s="378">
        <f t="shared" si="307"/>
        <v>0</v>
      </c>
      <c r="PZ144" s="378">
        <f t="shared" si="307"/>
        <v>0</v>
      </c>
      <c r="QA144" s="378">
        <f t="shared" si="307"/>
        <v>0</v>
      </c>
      <c r="QB144" s="378">
        <f t="shared" si="307"/>
        <v>0</v>
      </c>
      <c r="QC144" s="378">
        <f t="shared" si="307"/>
        <v>0</v>
      </c>
      <c r="QD144" s="378">
        <f t="shared" si="307"/>
        <v>0</v>
      </c>
      <c r="QE144" s="378">
        <f t="shared" si="307"/>
        <v>0</v>
      </c>
      <c r="QF144" s="378">
        <f t="shared" si="307"/>
        <v>0</v>
      </c>
      <c r="QG144" s="378">
        <f t="shared" si="307"/>
        <v>0</v>
      </c>
      <c r="QH144" s="378">
        <f t="shared" si="307"/>
        <v>0</v>
      </c>
      <c r="QI144" s="378">
        <f t="shared" si="307"/>
        <v>0</v>
      </c>
      <c r="QJ144" s="378">
        <f t="shared" si="307"/>
        <v>0</v>
      </c>
      <c r="QK144" s="378">
        <f t="shared" si="307"/>
        <v>0</v>
      </c>
      <c r="QL144" s="378">
        <f t="shared" si="307"/>
        <v>0</v>
      </c>
      <c r="QM144" s="378">
        <f t="shared" si="307"/>
        <v>0</v>
      </c>
      <c r="QN144" s="378">
        <f t="shared" si="307"/>
        <v>0</v>
      </c>
      <c r="QO144" s="378">
        <f t="shared" si="307"/>
        <v>0</v>
      </c>
      <c r="QP144" s="378">
        <f t="shared" si="307"/>
        <v>0</v>
      </c>
      <c r="QQ144" s="378">
        <f t="shared" si="307"/>
        <v>0</v>
      </c>
      <c r="QR144" s="378">
        <f t="shared" si="307"/>
        <v>0</v>
      </c>
      <c r="QS144" s="378">
        <f t="shared" si="307"/>
        <v>0</v>
      </c>
      <c r="QT144" s="378">
        <f t="shared" si="307"/>
        <v>0</v>
      </c>
      <c r="QU144" s="378">
        <f t="shared" si="307"/>
        <v>0</v>
      </c>
      <c r="QV144" s="378">
        <f t="shared" si="307"/>
        <v>0</v>
      </c>
      <c r="QW144" s="378">
        <f t="shared" si="307"/>
        <v>0</v>
      </c>
      <c r="QX144" s="378">
        <f t="shared" si="307"/>
        <v>0</v>
      </c>
      <c r="QY144" s="378">
        <f t="shared" si="307"/>
        <v>0</v>
      </c>
      <c r="QZ144" s="378">
        <f t="shared" si="307"/>
        <v>0</v>
      </c>
      <c r="RA144" s="378">
        <f t="shared" si="307"/>
        <v>0</v>
      </c>
      <c r="RB144" s="378">
        <f t="shared" si="307"/>
        <v>0</v>
      </c>
      <c r="RC144" s="378">
        <f t="shared" si="307"/>
        <v>0</v>
      </c>
      <c r="RD144" s="378">
        <f t="shared" si="307"/>
        <v>0</v>
      </c>
      <c r="RE144" s="378">
        <f t="shared" si="307"/>
        <v>0</v>
      </c>
      <c r="RF144" s="378">
        <f t="shared" si="307"/>
        <v>0</v>
      </c>
      <c r="RG144" s="378">
        <f t="shared" si="307"/>
        <v>0</v>
      </c>
      <c r="RH144" s="378">
        <f t="shared" si="307"/>
        <v>0</v>
      </c>
      <c r="RI144" s="378">
        <f t="shared" si="307"/>
        <v>0</v>
      </c>
      <c r="RJ144" s="378">
        <f t="shared" si="307"/>
        <v>0</v>
      </c>
      <c r="RK144" s="378">
        <f t="shared" si="307"/>
        <v>0</v>
      </c>
      <c r="RL144" s="378">
        <f t="shared" si="307"/>
        <v>0</v>
      </c>
      <c r="RM144" s="378">
        <f t="shared" si="307"/>
        <v>0</v>
      </c>
      <c r="RN144" s="378">
        <f t="shared" si="307"/>
        <v>0</v>
      </c>
      <c r="RO144" s="378">
        <f t="shared" si="307"/>
        <v>0</v>
      </c>
      <c r="RP144" s="378">
        <f t="shared" si="307"/>
        <v>0</v>
      </c>
      <c r="RQ144" s="378">
        <f t="shared" si="307"/>
        <v>0</v>
      </c>
      <c r="RR144" s="378">
        <f t="shared" si="307"/>
        <v>0</v>
      </c>
      <c r="RS144" s="378">
        <f t="shared" si="307"/>
        <v>0</v>
      </c>
      <c r="RT144" s="378">
        <f t="shared" si="307"/>
        <v>0</v>
      </c>
      <c r="RU144" s="378">
        <f t="shared" si="307"/>
        <v>0</v>
      </c>
      <c r="RV144" s="378">
        <f t="shared" si="307"/>
        <v>0</v>
      </c>
      <c r="RW144" s="378">
        <f t="shared" si="307"/>
        <v>0</v>
      </c>
      <c r="RX144" s="378">
        <f t="shared" si="307"/>
        <v>0</v>
      </c>
      <c r="RY144" s="378">
        <f t="shared" ref="RY144:UJ144" si="308">ROUND((MAX(RY89:RY91)-MIN(RY89:RY91)),10)</f>
        <v>0</v>
      </c>
      <c r="RZ144" s="378">
        <f t="shared" si="308"/>
        <v>0</v>
      </c>
      <c r="SA144" s="378">
        <f t="shared" si="308"/>
        <v>0</v>
      </c>
      <c r="SB144" s="378">
        <f t="shared" si="308"/>
        <v>0</v>
      </c>
      <c r="SC144" s="378">
        <f t="shared" si="308"/>
        <v>0</v>
      </c>
      <c r="SD144" s="378">
        <f t="shared" si="308"/>
        <v>0</v>
      </c>
      <c r="SE144" s="378">
        <f t="shared" si="308"/>
        <v>0</v>
      </c>
      <c r="SF144" s="378">
        <f t="shared" si="308"/>
        <v>0</v>
      </c>
      <c r="SG144" s="378">
        <f t="shared" si="308"/>
        <v>0</v>
      </c>
      <c r="SH144" s="378">
        <f t="shared" si="308"/>
        <v>0</v>
      </c>
      <c r="SI144" s="378">
        <f t="shared" si="308"/>
        <v>0</v>
      </c>
      <c r="SJ144" s="378">
        <f t="shared" si="308"/>
        <v>0</v>
      </c>
      <c r="SK144" s="378">
        <f t="shared" si="308"/>
        <v>0</v>
      </c>
      <c r="SL144" s="378">
        <f t="shared" si="308"/>
        <v>0</v>
      </c>
      <c r="SM144" s="378">
        <f t="shared" si="308"/>
        <v>0</v>
      </c>
      <c r="SN144" s="378">
        <f t="shared" si="308"/>
        <v>0</v>
      </c>
      <c r="SO144" s="378">
        <f t="shared" si="308"/>
        <v>0</v>
      </c>
      <c r="SP144" s="378">
        <f t="shared" si="308"/>
        <v>0</v>
      </c>
      <c r="SQ144" s="378">
        <f t="shared" si="308"/>
        <v>0</v>
      </c>
      <c r="SR144" s="378">
        <f t="shared" si="308"/>
        <v>0</v>
      </c>
      <c r="SS144" s="378">
        <f t="shared" si="308"/>
        <v>0</v>
      </c>
      <c r="ST144" s="378">
        <f t="shared" si="308"/>
        <v>0</v>
      </c>
      <c r="SU144" s="378">
        <f t="shared" si="308"/>
        <v>0</v>
      </c>
      <c r="SV144" s="378">
        <f t="shared" si="308"/>
        <v>0</v>
      </c>
      <c r="SW144" s="378">
        <f t="shared" si="308"/>
        <v>0</v>
      </c>
      <c r="SX144" s="378">
        <f t="shared" si="308"/>
        <v>0</v>
      </c>
      <c r="SY144" s="378">
        <f t="shared" si="308"/>
        <v>0</v>
      </c>
      <c r="SZ144" s="378">
        <f t="shared" si="308"/>
        <v>0</v>
      </c>
      <c r="TA144" s="378">
        <f t="shared" si="308"/>
        <v>0</v>
      </c>
      <c r="TB144" s="378">
        <f t="shared" si="308"/>
        <v>0</v>
      </c>
      <c r="TC144" s="378">
        <f t="shared" si="308"/>
        <v>0</v>
      </c>
      <c r="TD144" s="378">
        <f t="shared" si="308"/>
        <v>0</v>
      </c>
      <c r="TE144" s="378">
        <f t="shared" si="308"/>
        <v>0</v>
      </c>
      <c r="TF144" s="378">
        <f t="shared" si="308"/>
        <v>0</v>
      </c>
      <c r="TG144" s="378">
        <f t="shared" si="308"/>
        <v>0</v>
      </c>
      <c r="TH144" s="378">
        <f t="shared" si="308"/>
        <v>0</v>
      </c>
      <c r="TI144" s="378">
        <f t="shared" si="308"/>
        <v>0</v>
      </c>
      <c r="TJ144" s="378">
        <f t="shared" si="308"/>
        <v>0</v>
      </c>
      <c r="TK144" s="378">
        <f t="shared" si="308"/>
        <v>0</v>
      </c>
      <c r="TL144" s="378">
        <f t="shared" si="308"/>
        <v>0</v>
      </c>
      <c r="TM144" s="378">
        <f t="shared" si="308"/>
        <v>0</v>
      </c>
      <c r="TN144" s="378">
        <f t="shared" si="308"/>
        <v>0</v>
      </c>
      <c r="TO144" s="378">
        <f t="shared" si="308"/>
        <v>0</v>
      </c>
      <c r="TP144" s="378">
        <f t="shared" si="308"/>
        <v>0</v>
      </c>
      <c r="TQ144" s="378">
        <f t="shared" si="308"/>
        <v>0</v>
      </c>
      <c r="TR144" s="378">
        <f t="shared" si="308"/>
        <v>0</v>
      </c>
      <c r="TS144" s="378">
        <f t="shared" si="308"/>
        <v>0</v>
      </c>
      <c r="TT144" s="378">
        <f t="shared" si="308"/>
        <v>0</v>
      </c>
      <c r="TU144" s="378">
        <f t="shared" si="308"/>
        <v>0</v>
      </c>
      <c r="TV144" s="378">
        <f t="shared" si="308"/>
        <v>0</v>
      </c>
      <c r="TW144" s="378">
        <f t="shared" si="308"/>
        <v>0</v>
      </c>
      <c r="TX144" s="378">
        <f t="shared" si="308"/>
        <v>0</v>
      </c>
      <c r="TY144" s="378">
        <f t="shared" si="308"/>
        <v>0</v>
      </c>
      <c r="TZ144" s="378">
        <f t="shared" si="308"/>
        <v>0</v>
      </c>
      <c r="UA144" s="378">
        <f t="shared" si="308"/>
        <v>0</v>
      </c>
      <c r="UB144" s="378">
        <f t="shared" si="308"/>
        <v>0</v>
      </c>
      <c r="UC144" s="378">
        <f t="shared" si="308"/>
        <v>0</v>
      </c>
      <c r="UD144" s="378">
        <f t="shared" si="308"/>
        <v>0</v>
      </c>
      <c r="UE144" s="378">
        <f t="shared" si="308"/>
        <v>0</v>
      </c>
      <c r="UF144" s="378">
        <f t="shared" si="308"/>
        <v>0</v>
      </c>
      <c r="UG144" s="378">
        <f t="shared" si="308"/>
        <v>0</v>
      </c>
      <c r="UH144" s="378">
        <f t="shared" si="308"/>
        <v>0</v>
      </c>
      <c r="UI144" s="378">
        <f t="shared" si="308"/>
        <v>0</v>
      </c>
      <c r="UJ144" s="378">
        <f t="shared" si="308"/>
        <v>0</v>
      </c>
      <c r="UK144" s="378">
        <f t="shared" ref="UK144:WI144" si="309">ROUND((MAX(UK89:UK91)-MIN(UK89:UK91)),10)</f>
        <v>0</v>
      </c>
      <c r="UL144" s="378">
        <f t="shared" si="309"/>
        <v>0</v>
      </c>
      <c r="UM144" s="378">
        <f t="shared" si="309"/>
        <v>0</v>
      </c>
      <c r="UN144" s="378">
        <f t="shared" si="309"/>
        <v>0</v>
      </c>
      <c r="UO144" s="378">
        <f t="shared" si="309"/>
        <v>0</v>
      </c>
      <c r="UP144" s="378">
        <f t="shared" si="309"/>
        <v>0</v>
      </c>
      <c r="UQ144" s="378">
        <f t="shared" si="309"/>
        <v>0</v>
      </c>
      <c r="UR144" s="378">
        <f t="shared" si="309"/>
        <v>0</v>
      </c>
      <c r="US144" s="378">
        <f t="shared" si="309"/>
        <v>0</v>
      </c>
      <c r="UT144" s="378">
        <f t="shared" si="309"/>
        <v>0</v>
      </c>
      <c r="UU144" s="378">
        <f t="shared" si="309"/>
        <v>0</v>
      </c>
      <c r="UV144" s="378">
        <f t="shared" si="309"/>
        <v>0</v>
      </c>
      <c r="UW144" s="378">
        <f t="shared" si="309"/>
        <v>0</v>
      </c>
      <c r="UX144" s="378">
        <f t="shared" si="309"/>
        <v>0</v>
      </c>
      <c r="UY144" s="378">
        <f t="shared" si="309"/>
        <v>0</v>
      </c>
      <c r="UZ144" s="378">
        <f t="shared" si="309"/>
        <v>0</v>
      </c>
      <c r="VA144" s="378">
        <f t="shared" si="309"/>
        <v>0</v>
      </c>
      <c r="VB144" s="378">
        <f t="shared" si="309"/>
        <v>0</v>
      </c>
      <c r="VC144" s="378">
        <f t="shared" si="309"/>
        <v>0</v>
      </c>
      <c r="VD144" s="378">
        <f t="shared" si="309"/>
        <v>0</v>
      </c>
      <c r="VE144" s="378">
        <f t="shared" si="309"/>
        <v>0</v>
      </c>
      <c r="VF144" s="378">
        <f t="shared" si="309"/>
        <v>0</v>
      </c>
      <c r="VG144" s="378">
        <f t="shared" si="309"/>
        <v>0</v>
      </c>
      <c r="VH144" s="378">
        <f t="shared" si="309"/>
        <v>0</v>
      </c>
      <c r="VI144" s="378">
        <f t="shared" si="309"/>
        <v>0</v>
      </c>
      <c r="VJ144" s="378">
        <f t="shared" si="309"/>
        <v>0</v>
      </c>
      <c r="VK144" s="378">
        <f t="shared" si="309"/>
        <v>0</v>
      </c>
      <c r="VL144" s="378">
        <f t="shared" si="309"/>
        <v>0</v>
      </c>
      <c r="VM144" s="378">
        <f t="shared" si="309"/>
        <v>0</v>
      </c>
      <c r="VN144" s="378">
        <f t="shared" si="309"/>
        <v>0</v>
      </c>
      <c r="VO144" s="378">
        <f t="shared" si="309"/>
        <v>0</v>
      </c>
      <c r="VP144" s="378">
        <f t="shared" si="309"/>
        <v>0</v>
      </c>
      <c r="VQ144" s="378">
        <f t="shared" si="309"/>
        <v>0</v>
      </c>
      <c r="VR144" s="378">
        <f t="shared" si="309"/>
        <v>0</v>
      </c>
      <c r="VS144" s="378">
        <f t="shared" si="309"/>
        <v>0</v>
      </c>
      <c r="VT144" s="378">
        <f t="shared" si="309"/>
        <v>0</v>
      </c>
      <c r="VU144" s="378">
        <f t="shared" si="309"/>
        <v>0</v>
      </c>
      <c r="VV144" s="378">
        <f t="shared" si="309"/>
        <v>0</v>
      </c>
      <c r="VW144" s="378">
        <f t="shared" si="309"/>
        <v>0</v>
      </c>
      <c r="VX144" s="378">
        <f t="shared" si="309"/>
        <v>0</v>
      </c>
      <c r="VY144" s="378">
        <f t="shared" si="309"/>
        <v>0</v>
      </c>
      <c r="VZ144" s="378">
        <f t="shared" si="309"/>
        <v>0</v>
      </c>
      <c r="WA144" s="378">
        <f t="shared" si="309"/>
        <v>0</v>
      </c>
      <c r="WB144" s="378">
        <f t="shared" si="309"/>
        <v>0</v>
      </c>
      <c r="WC144" s="378">
        <f t="shared" si="309"/>
        <v>0</v>
      </c>
      <c r="WD144" s="378">
        <f t="shared" si="309"/>
        <v>0</v>
      </c>
      <c r="WE144" s="378">
        <f t="shared" si="309"/>
        <v>0</v>
      </c>
      <c r="WF144" s="378">
        <f t="shared" si="309"/>
        <v>0</v>
      </c>
      <c r="WG144" s="378">
        <f t="shared" si="309"/>
        <v>0</v>
      </c>
      <c r="WH144" s="378">
        <f t="shared" si="309"/>
        <v>0</v>
      </c>
      <c r="WI144" s="378">
        <f t="shared" si="309"/>
        <v>0</v>
      </c>
    </row>
    <row r="145" spans="1:607">
      <c r="A145" s="348"/>
      <c r="B145" s="360" t="s">
        <v>877</v>
      </c>
      <c r="C145" s="348"/>
      <c r="D145" s="348"/>
      <c r="E145" s="348"/>
      <c r="F145" s="348"/>
      <c r="G145" s="361" t="str">
        <f t="shared" si="220"/>
        <v/>
      </c>
      <c r="H145" s="361" t="str">
        <f t="shared" si="221"/>
        <v/>
      </c>
      <c r="I145" s="397"/>
      <c r="J145" s="348"/>
      <c r="K145" s="348"/>
      <c r="L145" s="348"/>
      <c r="M145" s="348"/>
      <c r="N145" s="400"/>
      <c r="O145" s="400"/>
      <c r="P145" s="400"/>
      <c r="Q145" s="400"/>
      <c r="R145" s="400"/>
      <c r="S145" s="400"/>
      <c r="T145" s="400"/>
      <c r="U145" s="400"/>
      <c r="V145" s="400"/>
      <c r="W145" s="400"/>
      <c r="X145" s="400"/>
      <c r="Y145" s="400"/>
      <c r="Z145" s="400"/>
      <c r="AA145" s="400"/>
      <c r="AB145" s="400"/>
      <c r="AC145" s="400"/>
      <c r="AD145" s="400"/>
      <c r="AE145" s="400"/>
      <c r="AF145" s="400"/>
      <c r="AG145" s="400"/>
      <c r="AH145" s="400"/>
      <c r="AI145" s="400"/>
      <c r="AJ145" s="400"/>
      <c r="AK145" s="400"/>
      <c r="AL145" s="400"/>
      <c r="AM145" s="400"/>
      <c r="AN145" s="400"/>
      <c r="AO145" s="400"/>
      <c r="AP145" s="400"/>
      <c r="AQ145" s="400"/>
      <c r="AR145" s="400"/>
      <c r="AS145" s="400"/>
      <c r="AT145" s="400"/>
      <c r="AU145" s="400"/>
      <c r="AV145" s="400"/>
      <c r="AW145" s="400"/>
      <c r="AX145" s="400"/>
      <c r="AY145" s="400"/>
      <c r="AZ145" s="400"/>
      <c r="BA145" s="400"/>
      <c r="BB145" s="400"/>
      <c r="BC145" s="400"/>
      <c r="BD145" s="400"/>
      <c r="BE145" s="400"/>
      <c r="BF145" s="400"/>
      <c r="BG145" s="400"/>
      <c r="BH145" s="400"/>
      <c r="BI145" s="400"/>
      <c r="BJ145" s="400"/>
      <c r="BK145" s="400"/>
      <c r="BL145" s="400"/>
      <c r="BM145" s="400"/>
      <c r="BN145" s="400"/>
      <c r="BO145" s="400"/>
      <c r="BP145" s="400"/>
      <c r="BQ145" s="400"/>
      <c r="BR145" s="400"/>
      <c r="BS145" s="400"/>
      <c r="BT145" s="400"/>
      <c r="BU145" s="400"/>
      <c r="BV145" s="400"/>
      <c r="BW145" s="400"/>
      <c r="BX145" s="400"/>
      <c r="BY145" s="400"/>
      <c r="BZ145" s="400"/>
      <c r="CA145" s="400"/>
      <c r="CB145" s="400"/>
      <c r="CC145" s="400"/>
      <c r="CD145" s="400"/>
      <c r="CE145" s="400"/>
      <c r="CF145" s="400"/>
      <c r="CG145" s="400"/>
      <c r="CH145" s="400"/>
      <c r="CI145" s="400"/>
      <c r="CJ145" s="400"/>
      <c r="CK145" s="400"/>
      <c r="CL145" s="400"/>
      <c r="CM145" s="400"/>
      <c r="CN145" s="400"/>
      <c r="CO145" s="400"/>
      <c r="CP145" s="400"/>
      <c r="CQ145" s="400"/>
      <c r="CR145" s="400"/>
      <c r="CS145" s="400"/>
      <c r="CT145" s="400"/>
      <c r="CU145" s="400"/>
      <c r="CV145" s="400"/>
      <c r="CW145" s="400"/>
      <c r="CX145" s="400"/>
      <c r="CY145" s="400"/>
      <c r="CZ145" s="362"/>
      <c r="DA145" s="900"/>
      <c r="DB145" s="899" t="s">
        <v>1309</v>
      </c>
      <c r="DC145" s="899"/>
      <c r="DD145" s="378">
        <f>ROUND((MAX(DD98:DD100)-MIN(DD98:DD100)),10)</f>
        <v>0</v>
      </c>
      <c r="DE145" s="378">
        <f t="shared" ref="DE145:FP145" si="310">ROUND((MAX(DE98:DE100)-MIN(DE98:DE100)),10)</f>
        <v>0</v>
      </c>
      <c r="DF145" s="378">
        <f t="shared" si="310"/>
        <v>0</v>
      </c>
      <c r="DG145" s="378">
        <f t="shared" si="310"/>
        <v>0</v>
      </c>
      <c r="DH145" s="378">
        <f t="shared" si="310"/>
        <v>0</v>
      </c>
      <c r="DI145" s="378">
        <f t="shared" si="310"/>
        <v>0</v>
      </c>
      <c r="DJ145" s="378">
        <f t="shared" si="310"/>
        <v>0</v>
      </c>
      <c r="DK145" s="378">
        <f t="shared" si="310"/>
        <v>0</v>
      </c>
      <c r="DL145" s="378">
        <f t="shared" si="310"/>
        <v>0</v>
      </c>
      <c r="DM145" s="378">
        <f t="shared" si="310"/>
        <v>0</v>
      </c>
      <c r="DN145" s="378">
        <f t="shared" si="310"/>
        <v>0</v>
      </c>
      <c r="DO145" s="378">
        <f t="shared" si="310"/>
        <v>0</v>
      </c>
      <c r="DP145" s="378">
        <f t="shared" si="310"/>
        <v>0</v>
      </c>
      <c r="DQ145" s="378">
        <f t="shared" si="310"/>
        <v>0</v>
      </c>
      <c r="DR145" s="378">
        <f t="shared" si="310"/>
        <v>0</v>
      </c>
      <c r="DS145" s="378">
        <f t="shared" si="310"/>
        <v>0</v>
      </c>
      <c r="DT145" s="378">
        <f t="shared" si="310"/>
        <v>0</v>
      </c>
      <c r="DU145" s="378">
        <f t="shared" si="310"/>
        <v>0</v>
      </c>
      <c r="DV145" s="378">
        <f t="shared" si="310"/>
        <v>0</v>
      </c>
      <c r="DW145" s="378">
        <f t="shared" si="310"/>
        <v>0</v>
      </c>
      <c r="DX145" s="378">
        <f t="shared" si="310"/>
        <v>0</v>
      </c>
      <c r="DY145" s="378">
        <f t="shared" si="310"/>
        <v>0</v>
      </c>
      <c r="DZ145" s="378">
        <f t="shared" si="310"/>
        <v>0</v>
      </c>
      <c r="EA145" s="378">
        <f t="shared" si="310"/>
        <v>0</v>
      </c>
      <c r="EB145" s="378">
        <f t="shared" si="310"/>
        <v>0</v>
      </c>
      <c r="EC145" s="378">
        <f t="shared" si="310"/>
        <v>0</v>
      </c>
      <c r="ED145" s="378">
        <f t="shared" si="310"/>
        <v>0</v>
      </c>
      <c r="EE145" s="378">
        <f t="shared" si="310"/>
        <v>0</v>
      </c>
      <c r="EF145" s="378">
        <f t="shared" si="310"/>
        <v>0</v>
      </c>
      <c r="EG145" s="378">
        <f t="shared" si="310"/>
        <v>0</v>
      </c>
      <c r="EH145" s="378">
        <f t="shared" si="310"/>
        <v>0</v>
      </c>
      <c r="EI145" s="378">
        <f t="shared" si="310"/>
        <v>0</v>
      </c>
      <c r="EJ145" s="378">
        <f t="shared" si="310"/>
        <v>0</v>
      </c>
      <c r="EK145" s="378">
        <f t="shared" si="310"/>
        <v>0</v>
      </c>
      <c r="EL145" s="378">
        <f t="shared" si="310"/>
        <v>0</v>
      </c>
      <c r="EM145" s="378">
        <f t="shared" si="310"/>
        <v>0</v>
      </c>
      <c r="EN145" s="378">
        <f t="shared" si="310"/>
        <v>0</v>
      </c>
      <c r="EO145" s="378">
        <f t="shared" si="310"/>
        <v>0</v>
      </c>
      <c r="EP145" s="378">
        <f t="shared" si="310"/>
        <v>0</v>
      </c>
      <c r="EQ145" s="378">
        <f t="shared" si="310"/>
        <v>0</v>
      </c>
      <c r="ER145" s="378">
        <f t="shared" si="310"/>
        <v>0</v>
      </c>
      <c r="ES145" s="378">
        <f t="shared" si="310"/>
        <v>0</v>
      </c>
      <c r="ET145" s="378">
        <f t="shared" si="310"/>
        <v>0</v>
      </c>
      <c r="EU145" s="378">
        <f t="shared" si="310"/>
        <v>0</v>
      </c>
      <c r="EV145" s="378">
        <f t="shared" si="310"/>
        <v>0</v>
      </c>
      <c r="EW145" s="378">
        <f t="shared" si="310"/>
        <v>0</v>
      </c>
      <c r="EX145" s="378">
        <f t="shared" si="310"/>
        <v>0</v>
      </c>
      <c r="EY145" s="378">
        <f t="shared" si="310"/>
        <v>0</v>
      </c>
      <c r="EZ145" s="378">
        <f t="shared" si="310"/>
        <v>0</v>
      </c>
      <c r="FA145" s="378">
        <f t="shared" si="310"/>
        <v>0</v>
      </c>
      <c r="FB145" s="378">
        <f t="shared" si="310"/>
        <v>0</v>
      </c>
      <c r="FC145" s="378">
        <f t="shared" si="310"/>
        <v>0</v>
      </c>
      <c r="FD145" s="378">
        <f t="shared" si="310"/>
        <v>0</v>
      </c>
      <c r="FE145" s="378">
        <f t="shared" si="310"/>
        <v>0</v>
      </c>
      <c r="FF145" s="378">
        <f t="shared" si="310"/>
        <v>0</v>
      </c>
      <c r="FG145" s="378">
        <f t="shared" si="310"/>
        <v>0</v>
      </c>
      <c r="FH145" s="378">
        <f t="shared" si="310"/>
        <v>0</v>
      </c>
      <c r="FI145" s="378">
        <f t="shared" si="310"/>
        <v>0</v>
      </c>
      <c r="FJ145" s="378">
        <f t="shared" si="310"/>
        <v>0</v>
      </c>
      <c r="FK145" s="378">
        <f t="shared" si="310"/>
        <v>0</v>
      </c>
      <c r="FL145" s="378">
        <f t="shared" si="310"/>
        <v>0</v>
      </c>
      <c r="FM145" s="378">
        <f t="shared" si="310"/>
        <v>0</v>
      </c>
      <c r="FN145" s="378">
        <f t="shared" si="310"/>
        <v>0</v>
      </c>
      <c r="FO145" s="378">
        <f t="shared" si="310"/>
        <v>0</v>
      </c>
      <c r="FP145" s="378">
        <f t="shared" si="310"/>
        <v>0</v>
      </c>
      <c r="FQ145" s="378">
        <f t="shared" ref="FQ145:IB145" si="311">ROUND((MAX(FQ98:FQ100)-MIN(FQ98:FQ100)),10)</f>
        <v>0</v>
      </c>
      <c r="FR145" s="378">
        <f t="shared" si="311"/>
        <v>0</v>
      </c>
      <c r="FS145" s="378">
        <f t="shared" si="311"/>
        <v>0</v>
      </c>
      <c r="FT145" s="378">
        <f t="shared" si="311"/>
        <v>0</v>
      </c>
      <c r="FU145" s="378">
        <f t="shared" si="311"/>
        <v>0</v>
      </c>
      <c r="FV145" s="378">
        <f t="shared" si="311"/>
        <v>0</v>
      </c>
      <c r="FW145" s="378">
        <f t="shared" si="311"/>
        <v>0</v>
      </c>
      <c r="FX145" s="378">
        <f t="shared" si="311"/>
        <v>0</v>
      </c>
      <c r="FY145" s="378">
        <f t="shared" si="311"/>
        <v>0</v>
      </c>
      <c r="FZ145" s="378">
        <f t="shared" si="311"/>
        <v>0</v>
      </c>
      <c r="GA145" s="378">
        <f t="shared" si="311"/>
        <v>0</v>
      </c>
      <c r="GB145" s="378">
        <f t="shared" si="311"/>
        <v>0</v>
      </c>
      <c r="GC145" s="378">
        <f t="shared" si="311"/>
        <v>0</v>
      </c>
      <c r="GD145" s="378">
        <f t="shared" si="311"/>
        <v>0</v>
      </c>
      <c r="GE145" s="378">
        <f t="shared" si="311"/>
        <v>0</v>
      </c>
      <c r="GF145" s="378">
        <f t="shared" si="311"/>
        <v>0</v>
      </c>
      <c r="GG145" s="378">
        <f t="shared" si="311"/>
        <v>0</v>
      </c>
      <c r="GH145" s="378">
        <f t="shared" si="311"/>
        <v>0</v>
      </c>
      <c r="GI145" s="378">
        <f t="shared" si="311"/>
        <v>0</v>
      </c>
      <c r="GJ145" s="378">
        <f t="shared" si="311"/>
        <v>0</v>
      </c>
      <c r="GK145" s="378">
        <f t="shared" si="311"/>
        <v>0</v>
      </c>
      <c r="GL145" s="378">
        <f t="shared" si="311"/>
        <v>0</v>
      </c>
      <c r="GM145" s="378">
        <f t="shared" si="311"/>
        <v>0</v>
      </c>
      <c r="GN145" s="378">
        <f t="shared" si="311"/>
        <v>0</v>
      </c>
      <c r="GO145" s="378">
        <f t="shared" si="311"/>
        <v>0</v>
      </c>
      <c r="GP145" s="378">
        <f t="shared" si="311"/>
        <v>0</v>
      </c>
      <c r="GQ145" s="378">
        <f t="shared" si="311"/>
        <v>0</v>
      </c>
      <c r="GR145" s="378">
        <f t="shared" si="311"/>
        <v>0</v>
      </c>
      <c r="GS145" s="378">
        <f t="shared" si="311"/>
        <v>0</v>
      </c>
      <c r="GT145" s="378">
        <f t="shared" si="311"/>
        <v>0</v>
      </c>
      <c r="GU145" s="378">
        <f t="shared" si="311"/>
        <v>0</v>
      </c>
      <c r="GV145" s="378">
        <f t="shared" si="311"/>
        <v>0</v>
      </c>
      <c r="GW145" s="378">
        <f t="shared" si="311"/>
        <v>0</v>
      </c>
      <c r="GX145" s="378">
        <f t="shared" si="311"/>
        <v>0</v>
      </c>
      <c r="GY145" s="378">
        <f t="shared" si="311"/>
        <v>0</v>
      </c>
      <c r="GZ145" s="378">
        <f t="shared" si="311"/>
        <v>0</v>
      </c>
      <c r="HA145" s="378">
        <f t="shared" si="311"/>
        <v>0</v>
      </c>
      <c r="HB145" s="378">
        <f t="shared" si="311"/>
        <v>0</v>
      </c>
      <c r="HC145" s="378">
        <f t="shared" si="311"/>
        <v>0</v>
      </c>
      <c r="HD145" s="378">
        <f t="shared" si="311"/>
        <v>0</v>
      </c>
      <c r="HE145" s="378">
        <f t="shared" si="311"/>
        <v>0</v>
      </c>
      <c r="HF145" s="378">
        <f t="shared" si="311"/>
        <v>0</v>
      </c>
      <c r="HG145" s="378">
        <f t="shared" si="311"/>
        <v>0</v>
      </c>
      <c r="HH145" s="378">
        <f t="shared" si="311"/>
        <v>0</v>
      </c>
      <c r="HI145" s="378">
        <f t="shared" si="311"/>
        <v>0</v>
      </c>
      <c r="HJ145" s="378">
        <f t="shared" si="311"/>
        <v>0</v>
      </c>
      <c r="HK145" s="378">
        <f t="shared" si="311"/>
        <v>0</v>
      </c>
      <c r="HL145" s="378">
        <f t="shared" si="311"/>
        <v>0</v>
      </c>
      <c r="HM145" s="378">
        <f t="shared" si="311"/>
        <v>0</v>
      </c>
      <c r="HN145" s="378">
        <f t="shared" si="311"/>
        <v>0</v>
      </c>
      <c r="HO145" s="378">
        <f t="shared" si="311"/>
        <v>0</v>
      </c>
      <c r="HP145" s="378">
        <f t="shared" si="311"/>
        <v>0</v>
      </c>
      <c r="HQ145" s="378">
        <f t="shared" si="311"/>
        <v>0</v>
      </c>
      <c r="HR145" s="378">
        <f t="shared" si="311"/>
        <v>0</v>
      </c>
      <c r="HS145" s="378">
        <f t="shared" si="311"/>
        <v>0</v>
      </c>
      <c r="HT145" s="378">
        <f t="shared" si="311"/>
        <v>0</v>
      </c>
      <c r="HU145" s="378">
        <f t="shared" si="311"/>
        <v>0</v>
      </c>
      <c r="HV145" s="378">
        <f t="shared" si="311"/>
        <v>0</v>
      </c>
      <c r="HW145" s="378">
        <f t="shared" si="311"/>
        <v>0</v>
      </c>
      <c r="HX145" s="378">
        <f t="shared" si="311"/>
        <v>0</v>
      </c>
      <c r="HY145" s="378">
        <f t="shared" si="311"/>
        <v>0</v>
      </c>
      <c r="HZ145" s="378">
        <f t="shared" si="311"/>
        <v>0</v>
      </c>
      <c r="IA145" s="378">
        <f t="shared" si="311"/>
        <v>0</v>
      </c>
      <c r="IB145" s="378">
        <f t="shared" si="311"/>
        <v>0</v>
      </c>
      <c r="IC145" s="378">
        <f t="shared" ref="IC145:KN145" si="312">ROUND((MAX(IC98:IC100)-MIN(IC98:IC100)),10)</f>
        <v>0</v>
      </c>
      <c r="ID145" s="378">
        <f t="shared" si="312"/>
        <v>0</v>
      </c>
      <c r="IE145" s="378">
        <f t="shared" si="312"/>
        <v>0</v>
      </c>
      <c r="IF145" s="378">
        <f t="shared" si="312"/>
        <v>0</v>
      </c>
      <c r="IG145" s="378">
        <f t="shared" si="312"/>
        <v>0</v>
      </c>
      <c r="IH145" s="378">
        <f t="shared" si="312"/>
        <v>0</v>
      </c>
      <c r="II145" s="378">
        <f t="shared" si="312"/>
        <v>0</v>
      </c>
      <c r="IJ145" s="378">
        <f t="shared" si="312"/>
        <v>0</v>
      </c>
      <c r="IK145" s="378">
        <f t="shared" si="312"/>
        <v>0</v>
      </c>
      <c r="IL145" s="378">
        <f t="shared" si="312"/>
        <v>0</v>
      </c>
      <c r="IM145" s="378">
        <f t="shared" si="312"/>
        <v>0</v>
      </c>
      <c r="IN145" s="378">
        <f t="shared" si="312"/>
        <v>0</v>
      </c>
      <c r="IO145" s="378">
        <f t="shared" si="312"/>
        <v>0</v>
      </c>
      <c r="IP145" s="378">
        <f t="shared" si="312"/>
        <v>0</v>
      </c>
      <c r="IQ145" s="378">
        <f t="shared" si="312"/>
        <v>0</v>
      </c>
      <c r="IR145" s="378">
        <f t="shared" si="312"/>
        <v>0</v>
      </c>
      <c r="IS145" s="378">
        <f t="shared" si="312"/>
        <v>0</v>
      </c>
      <c r="IT145" s="378">
        <f t="shared" si="312"/>
        <v>0</v>
      </c>
      <c r="IU145" s="378">
        <f t="shared" si="312"/>
        <v>0</v>
      </c>
      <c r="IV145" s="378">
        <f t="shared" si="312"/>
        <v>0</v>
      </c>
      <c r="IW145" s="378">
        <f t="shared" si="312"/>
        <v>0</v>
      </c>
      <c r="IX145" s="378">
        <f t="shared" si="312"/>
        <v>0</v>
      </c>
      <c r="IY145" s="378">
        <f t="shared" si="312"/>
        <v>0</v>
      </c>
      <c r="IZ145" s="378">
        <f t="shared" si="312"/>
        <v>0</v>
      </c>
      <c r="JA145" s="378">
        <f t="shared" si="312"/>
        <v>0</v>
      </c>
      <c r="JB145" s="378">
        <f t="shared" si="312"/>
        <v>0</v>
      </c>
      <c r="JC145" s="378">
        <f t="shared" si="312"/>
        <v>0</v>
      </c>
      <c r="JD145" s="378">
        <f t="shared" si="312"/>
        <v>0</v>
      </c>
      <c r="JE145" s="378">
        <f t="shared" si="312"/>
        <v>0</v>
      </c>
      <c r="JF145" s="378">
        <f t="shared" si="312"/>
        <v>0</v>
      </c>
      <c r="JG145" s="378">
        <f t="shared" si="312"/>
        <v>0</v>
      </c>
      <c r="JH145" s="378">
        <f t="shared" si="312"/>
        <v>0</v>
      </c>
      <c r="JI145" s="378">
        <f t="shared" si="312"/>
        <v>0</v>
      </c>
      <c r="JJ145" s="378">
        <f t="shared" si="312"/>
        <v>0</v>
      </c>
      <c r="JK145" s="378">
        <f t="shared" si="312"/>
        <v>0</v>
      </c>
      <c r="JL145" s="378">
        <f t="shared" si="312"/>
        <v>0</v>
      </c>
      <c r="JM145" s="378">
        <f t="shared" si="312"/>
        <v>0</v>
      </c>
      <c r="JN145" s="378">
        <f t="shared" si="312"/>
        <v>0</v>
      </c>
      <c r="JO145" s="378">
        <f t="shared" si="312"/>
        <v>0</v>
      </c>
      <c r="JP145" s="378">
        <f t="shared" si="312"/>
        <v>0</v>
      </c>
      <c r="JQ145" s="378">
        <f t="shared" si="312"/>
        <v>0</v>
      </c>
      <c r="JR145" s="378">
        <f t="shared" si="312"/>
        <v>0</v>
      </c>
      <c r="JS145" s="378">
        <f t="shared" si="312"/>
        <v>0</v>
      </c>
      <c r="JT145" s="378">
        <f t="shared" si="312"/>
        <v>0</v>
      </c>
      <c r="JU145" s="378">
        <f t="shared" si="312"/>
        <v>0</v>
      </c>
      <c r="JV145" s="378">
        <f t="shared" si="312"/>
        <v>0</v>
      </c>
      <c r="JW145" s="378">
        <f t="shared" si="312"/>
        <v>0</v>
      </c>
      <c r="JX145" s="378">
        <f t="shared" si="312"/>
        <v>0</v>
      </c>
      <c r="JY145" s="378">
        <f t="shared" si="312"/>
        <v>0</v>
      </c>
      <c r="JZ145" s="378">
        <f t="shared" si="312"/>
        <v>0</v>
      </c>
      <c r="KA145" s="378">
        <f t="shared" si="312"/>
        <v>0</v>
      </c>
      <c r="KB145" s="378">
        <f t="shared" si="312"/>
        <v>0</v>
      </c>
      <c r="KC145" s="378">
        <f t="shared" si="312"/>
        <v>0</v>
      </c>
      <c r="KD145" s="378">
        <f t="shared" si="312"/>
        <v>0</v>
      </c>
      <c r="KE145" s="378">
        <f t="shared" si="312"/>
        <v>0</v>
      </c>
      <c r="KF145" s="378">
        <f t="shared" si="312"/>
        <v>0</v>
      </c>
      <c r="KG145" s="378">
        <f t="shared" si="312"/>
        <v>0</v>
      </c>
      <c r="KH145" s="378">
        <f t="shared" si="312"/>
        <v>0</v>
      </c>
      <c r="KI145" s="378">
        <f t="shared" si="312"/>
        <v>0</v>
      </c>
      <c r="KJ145" s="378">
        <f t="shared" si="312"/>
        <v>0</v>
      </c>
      <c r="KK145" s="378">
        <f t="shared" si="312"/>
        <v>0</v>
      </c>
      <c r="KL145" s="378">
        <f t="shared" si="312"/>
        <v>0</v>
      </c>
      <c r="KM145" s="378">
        <f t="shared" si="312"/>
        <v>0</v>
      </c>
      <c r="KN145" s="378">
        <f t="shared" si="312"/>
        <v>0</v>
      </c>
      <c r="KO145" s="378">
        <f t="shared" ref="KO145:MZ145" si="313">ROUND((MAX(KO98:KO100)-MIN(KO98:KO100)),10)</f>
        <v>0</v>
      </c>
      <c r="KP145" s="378">
        <f t="shared" si="313"/>
        <v>0</v>
      </c>
      <c r="KQ145" s="378">
        <f t="shared" si="313"/>
        <v>0</v>
      </c>
      <c r="KR145" s="378">
        <f t="shared" si="313"/>
        <v>0</v>
      </c>
      <c r="KS145" s="378">
        <f t="shared" si="313"/>
        <v>0</v>
      </c>
      <c r="KT145" s="378">
        <f t="shared" si="313"/>
        <v>0</v>
      </c>
      <c r="KU145" s="378">
        <f t="shared" si="313"/>
        <v>0</v>
      </c>
      <c r="KV145" s="378">
        <f t="shared" si="313"/>
        <v>0</v>
      </c>
      <c r="KW145" s="378">
        <f t="shared" si="313"/>
        <v>0</v>
      </c>
      <c r="KX145" s="378">
        <f t="shared" si="313"/>
        <v>0</v>
      </c>
      <c r="KY145" s="378">
        <f t="shared" si="313"/>
        <v>0</v>
      </c>
      <c r="KZ145" s="378">
        <f t="shared" si="313"/>
        <v>0</v>
      </c>
      <c r="LA145" s="378">
        <f t="shared" si="313"/>
        <v>0</v>
      </c>
      <c r="LB145" s="378">
        <f t="shared" si="313"/>
        <v>0</v>
      </c>
      <c r="LC145" s="378">
        <f t="shared" si="313"/>
        <v>0</v>
      </c>
      <c r="LD145" s="378">
        <f t="shared" si="313"/>
        <v>0</v>
      </c>
      <c r="LE145" s="378">
        <f t="shared" si="313"/>
        <v>0</v>
      </c>
      <c r="LF145" s="378">
        <f t="shared" si="313"/>
        <v>0</v>
      </c>
      <c r="LG145" s="378">
        <f t="shared" si="313"/>
        <v>0</v>
      </c>
      <c r="LH145" s="378">
        <f t="shared" si="313"/>
        <v>0</v>
      </c>
      <c r="LI145" s="378">
        <f t="shared" si="313"/>
        <v>0</v>
      </c>
      <c r="LJ145" s="378">
        <f t="shared" si="313"/>
        <v>0</v>
      </c>
      <c r="LK145" s="378">
        <f t="shared" si="313"/>
        <v>0</v>
      </c>
      <c r="LL145" s="378">
        <f t="shared" si="313"/>
        <v>0</v>
      </c>
      <c r="LM145" s="378">
        <f t="shared" si="313"/>
        <v>0</v>
      </c>
      <c r="LN145" s="378">
        <f t="shared" si="313"/>
        <v>0</v>
      </c>
      <c r="LO145" s="378">
        <f t="shared" si="313"/>
        <v>0</v>
      </c>
      <c r="LP145" s="378">
        <f t="shared" si="313"/>
        <v>0</v>
      </c>
      <c r="LQ145" s="378">
        <f t="shared" si="313"/>
        <v>0</v>
      </c>
      <c r="LR145" s="378">
        <f t="shared" si="313"/>
        <v>0</v>
      </c>
      <c r="LS145" s="378">
        <f t="shared" si="313"/>
        <v>0</v>
      </c>
      <c r="LT145" s="378">
        <f t="shared" si="313"/>
        <v>0</v>
      </c>
      <c r="LU145" s="378">
        <f t="shared" si="313"/>
        <v>0</v>
      </c>
      <c r="LV145" s="378">
        <f t="shared" si="313"/>
        <v>0</v>
      </c>
      <c r="LW145" s="378">
        <f t="shared" si="313"/>
        <v>0</v>
      </c>
      <c r="LX145" s="378">
        <f t="shared" si="313"/>
        <v>0</v>
      </c>
      <c r="LY145" s="378">
        <f t="shared" si="313"/>
        <v>0</v>
      </c>
      <c r="LZ145" s="378">
        <f t="shared" si="313"/>
        <v>0</v>
      </c>
      <c r="MA145" s="378">
        <f t="shared" si="313"/>
        <v>0</v>
      </c>
      <c r="MB145" s="378">
        <f t="shared" si="313"/>
        <v>0</v>
      </c>
      <c r="MC145" s="378">
        <f t="shared" si="313"/>
        <v>0</v>
      </c>
      <c r="MD145" s="378">
        <f t="shared" si="313"/>
        <v>0</v>
      </c>
      <c r="ME145" s="378">
        <f t="shared" si="313"/>
        <v>0</v>
      </c>
      <c r="MF145" s="378">
        <f t="shared" si="313"/>
        <v>0</v>
      </c>
      <c r="MG145" s="378">
        <f t="shared" si="313"/>
        <v>0</v>
      </c>
      <c r="MH145" s="378">
        <f t="shared" si="313"/>
        <v>0</v>
      </c>
      <c r="MI145" s="378">
        <f t="shared" si="313"/>
        <v>0</v>
      </c>
      <c r="MJ145" s="378">
        <f t="shared" si="313"/>
        <v>0</v>
      </c>
      <c r="MK145" s="378">
        <f t="shared" si="313"/>
        <v>0</v>
      </c>
      <c r="ML145" s="378">
        <f t="shared" si="313"/>
        <v>0</v>
      </c>
      <c r="MM145" s="378">
        <f t="shared" si="313"/>
        <v>0</v>
      </c>
      <c r="MN145" s="378">
        <f t="shared" si="313"/>
        <v>0</v>
      </c>
      <c r="MO145" s="378">
        <f t="shared" si="313"/>
        <v>0</v>
      </c>
      <c r="MP145" s="378">
        <f t="shared" si="313"/>
        <v>0</v>
      </c>
      <c r="MQ145" s="378">
        <f t="shared" si="313"/>
        <v>0</v>
      </c>
      <c r="MR145" s="378">
        <f t="shared" si="313"/>
        <v>0</v>
      </c>
      <c r="MS145" s="378">
        <f t="shared" si="313"/>
        <v>0</v>
      </c>
      <c r="MT145" s="378">
        <f t="shared" si="313"/>
        <v>0</v>
      </c>
      <c r="MU145" s="378">
        <f t="shared" si="313"/>
        <v>0</v>
      </c>
      <c r="MV145" s="378">
        <f t="shared" si="313"/>
        <v>0</v>
      </c>
      <c r="MW145" s="378">
        <f t="shared" si="313"/>
        <v>0</v>
      </c>
      <c r="MX145" s="378">
        <f t="shared" si="313"/>
        <v>0</v>
      </c>
      <c r="MY145" s="378">
        <f t="shared" si="313"/>
        <v>0</v>
      </c>
      <c r="MZ145" s="378">
        <f t="shared" si="313"/>
        <v>0</v>
      </c>
      <c r="NA145" s="378">
        <f t="shared" ref="NA145:PL145" si="314">ROUND((MAX(NA98:NA100)-MIN(NA98:NA100)),10)</f>
        <v>0</v>
      </c>
      <c r="NB145" s="378">
        <f t="shared" si="314"/>
        <v>0</v>
      </c>
      <c r="NC145" s="378">
        <f t="shared" si="314"/>
        <v>0</v>
      </c>
      <c r="ND145" s="378">
        <f t="shared" si="314"/>
        <v>0</v>
      </c>
      <c r="NE145" s="378">
        <f t="shared" si="314"/>
        <v>0</v>
      </c>
      <c r="NF145" s="378">
        <f t="shared" si="314"/>
        <v>0</v>
      </c>
      <c r="NG145" s="378">
        <f t="shared" si="314"/>
        <v>0</v>
      </c>
      <c r="NH145" s="378">
        <f t="shared" si="314"/>
        <v>0</v>
      </c>
      <c r="NI145" s="378">
        <f t="shared" si="314"/>
        <v>0</v>
      </c>
      <c r="NJ145" s="378">
        <f t="shared" si="314"/>
        <v>0</v>
      </c>
      <c r="NK145" s="378">
        <f t="shared" si="314"/>
        <v>0</v>
      </c>
      <c r="NL145" s="378">
        <f t="shared" si="314"/>
        <v>0</v>
      </c>
      <c r="NM145" s="378">
        <f t="shared" si="314"/>
        <v>0</v>
      </c>
      <c r="NN145" s="378">
        <f t="shared" si="314"/>
        <v>0</v>
      </c>
      <c r="NO145" s="378">
        <f t="shared" si="314"/>
        <v>0</v>
      </c>
      <c r="NP145" s="378">
        <f t="shared" si="314"/>
        <v>0</v>
      </c>
      <c r="NQ145" s="378">
        <f t="shared" si="314"/>
        <v>0</v>
      </c>
      <c r="NR145" s="378">
        <f t="shared" si="314"/>
        <v>0</v>
      </c>
      <c r="NS145" s="378">
        <f t="shared" si="314"/>
        <v>0</v>
      </c>
      <c r="NT145" s="378">
        <f t="shared" si="314"/>
        <v>0</v>
      </c>
      <c r="NU145" s="378">
        <f t="shared" si="314"/>
        <v>0</v>
      </c>
      <c r="NV145" s="378">
        <f t="shared" si="314"/>
        <v>0</v>
      </c>
      <c r="NW145" s="378">
        <f t="shared" si="314"/>
        <v>0</v>
      </c>
      <c r="NX145" s="378">
        <f t="shared" si="314"/>
        <v>0</v>
      </c>
      <c r="NY145" s="378">
        <f t="shared" si="314"/>
        <v>0</v>
      </c>
      <c r="NZ145" s="378">
        <f t="shared" si="314"/>
        <v>0</v>
      </c>
      <c r="OA145" s="378">
        <f t="shared" si="314"/>
        <v>0</v>
      </c>
      <c r="OB145" s="378">
        <f t="shared" si="314"/>
        <v>0</v>
      </c>
      <c r="OC145" s="378">
        <f t="shared" si="314"/>
        <v>0</v>
      </c>
      <c r="OD145" s="378">
        <f t="shared" si="314"/>
        <v>0</v>
      </c>
      <c r="OE145" s="378">
        <f t="shared" si="314"/>
        <v>0</v>
      </c>
      <c r="OF145" s="378">
        <f t="shared" si="314"/>
        <v>0</v>
      </c>
      <c r="OG145" s="378">
        <f t="shared" si="314"/>
        <v>0</v>
      </c>
      <c r="OH145" s="378">
        <f t="shared" si="314"/>
        <v>0</v>
      </c>
      <c r="OI145" s="378">
        <f t="shared" si="314"/>
        <v>0</v>
      </c>
      <c r="OJ145" s="378">
        <f t="shared" si="314"/>
        <v>0</v>
      </c>
      <c r="OK145" s="378">
        <f t="shared" si="314"/>
        <v>0</v>
      </c>
      <c r="OL145" s="378">
        <f t="shared" si="314"/>
        <v>0</v>
      </c>
      <c r="OM145" s="378">
        <f t="shared" si="314"/>
        <v>0</v>
      </c>
      <c r="ON145" s="378">
        <f t="shared" si="314"/>
        <v>0</v>
      </c>
      <c r="OO145" s="378">
        <f t="shared" si="314"/>
        <v>0</v>
      </c>
      <c r="OP145" s="378">
        <f t="shared" si="314"/>
        <v>0</v>
      </c>
      <c r="OQ145" s="378">
        <f t="shared" si="314"/>
        <v>0</v>
      </c>
      <c r="OR145" s="378">
        <f t="shared" si="314"/>
        <v>0</v>
      </c>
      <c r="OS145" s="378">
        <f t="shared" si="314"/>
        <v>0</v>
      </c>
      <c r="OT145" s="378">
        <f t="shared" si="314"/>
        <v>0</v>
      </c>
      <c r="OU145" s="378">
        <f t="shared" si="314"/>
        <v>0</v>
      </c>
      <c r="OV145" s="378">
        <f t="shared" si="314"/>
        <v>0</v>
      </c>
      <c r="OW145" s="378">
        <f t="shared" si="314"/>
        <v>0</v>
      </c>
      <c r="OX145" s="378">
        <f t="shared" si="314"/>
        <v>0</v>
      </c>
      <c r="OY145" s="378">
        <f t="shared" si="314"/>
        <v>0</v>
      </c>
      <c r="OZ145" s="378">
        <f t="shared" si="314"/>
        <v>0</v>
      </c>
      <c r="PA145" s="378">
        <f t="shared" si="314"/>
        <v>0</v>
      </c>
      <c r="PB145" s="378">
        <f t="shared" si="314"/>
        <v>0</v>
      </c>
      <c r="PC145" s="378">
        <f t="shared" si="314"/>
        <v>0</v>
      </c>
      <c r="PD145" s="378">
        <f t="shared" si="314"/>
        <v>0</v>
      </c>
      <c r="PE145" s="378">
        <f t="shared" si="314"/>
        <v>0</v>
      </c>
      <c r="PF145" s="378">
        <f t="shared" si="314"/>
        <v>0</v>
      </c>
      <c r="PG145" s="378">
        <f t="shared" si="314"/>
        <v>0</v>
      </c>
      <c r="PH145" s="378">
        <f t="shared" si="314"/>
        <v>0</v>
      </c>
      <c r="PI145" s="378">
        <f t="shared" si="314"/>
        <v>0</v>
      </c>
      <c r="PJ145" s="378">
        <f t="shared" si="314"/>
        <v>0</v>
      </c>
      <c r="PK145" s="378">
        <f t="shared" si="314"/>
        <v>0</v>
      </c>
      <c r="PL145" s="378">
        <f t="shared" si="314"/>
        <v>0</v>
      </c>
      <c r="PM145" s="378">
        <f t="shared" ref="PM145:RX145" si="315">ROUND((MAX(PM98:PM100)-MIN(PM98:PM100)),10)</f>
        <v>0</v>
      </c>
      <c r="PN145" s="378">
        <f t="shared" si="315"/>
        <v>0</v>
      </c>
      <c r="PO145" s="378">
        <f t="shared" si="315"/>
        <v>0</v>
      </c>
      <c r="PP145" s="378">
        <f t="shared" si="315"/>
        <v>0</v>
      </c>
      <c r="PQ145" s="378">
        <f t="shared" si="315"/>
        <v>0</v>
      </c>
      <c r="PR145" s="378">
        <f t="shared" si="315"/>
        <v>0</v>
      </c>
      <c r="PS145" s="378">
        <f t="shared" si="315"/>
        <v>0</v>
      </c>
      <c r="PT145" s="378">
        <f t="shared" si="315"/>
        <v>0</v>
      </c>
      <c r="PU145" s="378">
        <f t="shared" si="315"/>
        <v>0</v>
      </c>
      <c r="PV145" s="378">
        <f t="shared" si="315"/>
        <v>0</v>
      </c>
      <c r="PW145" s="378">
        <f t="shared" si="315"/>
        <v>0</v>
      </c>
      <c r="PX145" s="378">
        <f t="shared" si="315"/>
        <v>0</v>
      </c>
      <c r="PY145" s="378">
        <f t="shared" si="315"/>
        <v>0</v>
      </c>
      <c r="PZ145" s="378">
        <f t="shared" si="315"/>
        <v>0</v>
      </c>
      <c r="QA145" s="378">
        <f t="shared" si="315"/>
        <v>0</v>
      </c>
      <c r="QB145" s="378">
        <f t="shared" si="315"/>
        <v>0</v>
      </c>
      <c r="QC145" s="378">
        <f t="shared" si="315"/>
        <v>0</v>
      </c>
      <c r="QD145" s="378">
        <f t="shared" si="315"/>
        <v>0</v>
      </c>
      <c r="QE145" s="378">
        <f t="shared" si="315"/>
        <v>0</v>
      </c>
      <c r="QF145" s="378">
        <f t="shared" si="315"/>
        <v>0</v>
      </c>
      <c r="QG145" s="378">
        <f t="shared" si="315"/>
        <v>0</v>
      </c>
      <c r="QH145" s="378">
        <f t="shared" si="315"/>
        <v>0</v>
      </c>
      <c r="QI145" s="378">
        <f t="shared" si="315"/>
        <v>0</v>
      </c>
      <c r="QJ145" s="378">
        <f t="shared" si="315"/>
        <v>0</v>
      </c>
      <c r="QK145" s="378">
        <f t="shared" si="315"/>
        <v>0</v>
      </c>
      <c r="QL145" s="378">
        <f t="shared" si="315"/>
        <v>0</v>
      </c>
      <c r="QM145" s="378">
        <f t="shared" si="315"/>
        <v>0</v>
      </c>
      <c r="QN145" s="378">
        <f t="shared" si="315"/>
        <v>0</v>
      </c>
      <c r="QO145" s="378">
        <f t="shared" si="315"/>
        <v>0</v>
      </c>
      <c r="QP145" s="378">
        <f t="shared" si="315"/>
        <v>0</v>
      </c>
      <c r="QQ145" s="378">
        <f t="shared" si="315"/>
        <v>0</v>
      </c>
      <c r="QR145" s="378">
        <f t="shared" si="315"/>
        <v>0</v>
      </c>
      <c r="QS145" s="378">
        <f t="shared" si="315"/>
        <v>0</v>
      </c>
      <c r="QT145" s="378">
        <f t="shared" si="315"/>
        <v>0</v>
      </c>
      <c r="QU145" s="378">
        <f t="shared" si="315"/>
        <v>0</v>
      </c>
      <c r="QV145" s="378">
        <f t="shared" si="315"/>
        <v>0</v>
      </c>
      <c r="QW145" s="378">
        <f t="shared" si="315"/>
        <v>0</v>
      </c>
      <c r="QX145" s="378">
        <f t="shared" si="315"/>
        <v>0</v>
      </c>
      <c r="QY145" s="378">
        <f t="shared" si="315"/>
        <v>0</v>
      </c>
      <c r="QZ145" s="378">
        <f t="shared" si="315"/>
        <v>0</v>
      </c>
      <c r="RA145" s="378">
        <f t="shared" si="315"/>
        <v>0</v>
      </c>
      <c r="RB145" s="378">
        <f t="shared" si="315"/>
        <v>0</v>
      </c>
      <c r="RC145" s="378">
        <f t="shared" si="315"/>
        <v>0</v>
      </c>
      <c r="RD145" s="378">
        <f t="shared" si="315"/>
        <v>0</v>
      </c>
      <c r="RE145" s="378">
        <f t="shared" si="315"/>
        <v>0</v>
      </c>
      <c r="RF145" s="378">
        <f t="shared" si="315"/>
        <v>0</v>
      </c>
      <c r="RG145" s="378">
        <f t="shared" si="315"/>
        <v>0</v>
      </c>
      <c r="RH145" s="378">
        <f t="shared" si="315"/>
        <v>0</v>
      </c>
      <c r="RI145" s="378">
        <f t="shared" si="315"/>
        <v>0</v>
      </c>
      <c r="RJ145" s="378">
        <f t="shared" si="315"/>
        <v>0</v>
      </c>
      <c r="RK145" s="378">
        <f t="shared" si="315"/>
        <v>0</v>
      </c>
      <c r="RL145" s="378">
        <f t="shared" si="315"/>
        <v>0</v>
      </c>
      <c r="RM145" s="378">
        <f t="shared" si="315"/>
        <v>0</v>
      </c>
      <c r="RN145" s="378">
        <f t="shared" si="315"/>
        <v>0</v>
      </c>
      <c r="RO145" s="378">
        <f t="shared" si="315"/>
        <v>0</v>
      </c>
      <c r="RP145" s="378">
        <f t="shared" si="315"/>
        <v>0</v>
      </c>
      <c r="RQ145" s="378">
        <f t="shared" si="315"/>
        <v>0</v>
      </c>
      <c r="RR145" s="378">
        <f t="shared" si="315"/>
        <v>0</v>
      </c>
      <c r="RS145" s="378">
        <f t="shared" si="315"/>
        <v>0</v>
      </c>
      <c r="RT145" s="378">
        <f t="shared" si="315"/>
        <v>0</v>
      </c>
      <c r="RU145" s="378">
        <f t="shared" si="315"/>
        <v>0</v>
      </c>
      <c r="RV145" s="378">
        <f t="shared" si="315"/>
        <v>0</v>
      </c>
      <c r="RW145" s="378">
        <f t="shared" si="315"/>
        <v>0</v>
      </c>
      <c r="RX145" s="378">
        <f t="shared" si="315"/>
        <v>0</v>
      </c>
      <c r="RY145" s="378">
        <f t="shared" ref="RY145:UJ145" si="316">ROUND((MAX(RY98:RY100)-MIN(RY98:RY100)),10)</f>
        <v>0</v>
      </c>
      <c r="RZ145" s="378">
        <f t="shared" si="316"/>
        <v>0</v>
      </c>
      <c r="SA145" s="378">
        <f t="shared" si="316"/>
        <v>0</v>
      </c>
      <c r="SB145" s="378">
        <f t="shared" si="316"/>
        <v>0</v>
      </c>
      <c r="SC145" s="378">
        <f t="shared" si="316"/>
        <v>0</v>
      </c>
      <c r="SD145" s="378">
        <f t="shared" si="316"/>
        <v>0</v>
      </c>
      <c r="SE145" s="378">
        <f t="shared" si="316"/>
        <v>0</v>
      </c>
      <c r="SF145" s="378">
        <f t="shared" si="316"/>
        <v>0</v>
      </c>
      <c r="SG145" s="378">
        <f t="shared" si="316"/>
        <v>0</v>
      </c>
      <c r="SH145" s="378">
        <f t="shared" si="316"/>
        <v>0</v>
      </c>
      <c r="SI145" s="378">
        <f t="shared" si="316"/>
        <v>0</v>
      </c>
      <c r="SJ145" s="378">
        <f t="shared" si="316"/>
        <v>0</v>
      </c>
      <c r="SK145" s="378">
        <f t="shared" si="316"/>
        <v>0</v>
      </c>
      <c r="SL145" s="378">
        <f t="shared" si="316"/>
        <v>0</v>
      </c>
      <c r="SM145" s="378">
        <f t="shared" si="316"/>
        <v>0</v>
      </c>
      <c r="SN145" s="378">
        <f t="shared" si="316"/>
        <v>0</v>
      </c>
      <c r="SO145" s="378">
        <f t="shared" si="316"/>
        <v>0</v>
      </c>
      <c r="SP145" s="378">
        <f t="shared" si="316"/>
        <v>0</v>
      </c>
      <c r="SQ145" s="378">
        <f t="shared" si="316"/>
        <v>0</v>
      </c>
      <c r="SR145" s="378">
        <f t="shared" si="316"/>
        <v>0</v>
      </c>
      <c r="SS145" s="378">
        <f t="shared" si="316"/>
        <v>0</v>
      </c>
      <c r="ST145" s="378">
        <f t="shared" si="316"/>
        <v>0</v>
      </c>
      <c r="SU145" s="378">
        <f t="shared" si="316"/>
        <v>0</v>
      </c>
      <c r="SV145" s="378">
        <f t="shared" si="316"/>
        <v>0</v>
      </c>
      <c r="SW145" s="378">
        <f t="shared" si="316"/>
        <v>0</v>
      </c>
      <c r="SX145" s="378">
        <f t="shared" si="316"/>
        <v>0</v>
      </c>
      <c r="SY145" s="378">
        <f t="shared" si="316"/>
        <v>0</v>
      </c>
      <c r="SZ145" s="378">
        <f t="shared" si="316"/>
        <v>0</v>
      </c>
      <c r="TA145" s="378">
        <f t="shared" si="316"/>
        <v>0</v>
      </c>
      <c r="TB145" s="378">
        <f t="shared" si="316"/>
        <v>0</v>
      </c>
      <c r="TC145" s="378">
        <f t="shared" si="316"/>
        <v>0</v>
      </c>
      <c r="TD145" s="378">
        <f t="shared" si="316"/>
        <v>0</v>
      </c>
      <c r="TE145" s="378">
        <f t="shared" si="316"/>
        <v>0</v>
      </c>
      <c r="TF145" s="378">
        <f t="shared" si="316"/>
        <v>0</v>
      </c>
      <c r="TG145" s="378">
        <f t="shared" si="316"/>
        <v>0</v>
      </c>
      <c r="TH145" s="378">
        <f t="shared" si="316"/>
        <v>0</v>
      </c>
      <c r="TI145" s="378">
        <f t="shared" si="316"/>
        <v>0</v>
      </c>
      <c r="TJ145" s="378">
        <f t="shared" si="316"/>
        <v>0</v>
      </c>
      <c r="TK145" s="378">
        <f t="shared" si="316"/>
        <v>0</v>
      </c>
      <c r="TL145" s="378">
        <f t="shared" si="316"/>
        <v>0</v>
      </c>
      <c r="TM145" s="378">
        <f t="shared" si="316"/>
        <v>0</v>
      </c>
      <c r="TN145" s="378">
        <f t="shared" si="316"/>
        <v>0</v>
      </c>
      <c r="TO145" s="378">
        <f t="shared" si="316"/>
        <v>0</v>
      </c>
      <c r="TP145" s="378">
        <f t="shared" si="316"/>
        <v>0</v>
      </c>
      <c r="TQ145" s="378">
        <f t="shared" si="316"/>
        <v>0</v>
      </c>
      <c r="TR145" s="378">
        <f t="shared" si="316"/>
        <v>0</v>
      </c>
      <c r="TS145" s="378">
        <f t="shared" si="316"/>
        <v>0</v>
      </c>
      <c r="TT145" s="378">
        <f t="shared" si="316"/>
        <v>0</v>
      </c>
      <c r="TU145" s="378">
        <f t="shared" si="316"/>
        <v>0</v>
      </c>
      <c r="TV145" s="378">
        <f t="shared" si="316"/>
        <v>0</v>
      </c>
      <c r="TW145" s="378">
        <f t="shared" si="316"/>
        <v>0</v>
      </c>
      <c r="TX145" s="378">
        <f t="shared" si="316"/>
        <v>0</v>
      </c>
      <c r="TY145" s="378">
        <f t="shared" si="316"/>
        <v>0</v>
      </c>
      <c r="TZ145" s="378">
        <f t="shared" si="316"/>
        <v>0</v>
      </c>
      <c r="UA145" s="378">
        <f t="shared" si="316"/>
        <v>0</v>
      </c>
      <c r="UB145" s="378">
        <f t="shared" si="316"/>
        <v>0</v>
      </c>
      <c r="UC145" s="378">
        <f t="shared" si="316"/>
        <v>0</v>
      </c>
      <c r="UD145" s="378">
        <f t="shared" si="316"/>
        <v>0</v>
      </c>
      <c r="UE145" s="378">
        <f t="shared" si="316"/>
        <v>0</v>
      </c>
      <c r="UF145" s="378">
        <f t="shared" si="316"/>
        <v>0</v>
      </c>
      <c r="UG145" s="378">
        <f t="shared" si="316"/>
        <v>0</v>
      </c>
      <c r="UH145" s="378">
        <f t="shared" si="316"/>
        <v>0</v>
      </c>
      <c r="UI145" s="378">
        <f t="shared" si="316"/>
        <v>0</v>
      </c>
      <c r="UJ145" s="378">
        <f t="shared" si="316"/>
        <v>0</v>
      </c>
      <c r="UK145" s="378">
        <f t="shared" ref="UK145:WI145" si="317">ROUND((MAX(UK98:UK100)-MIN(UK98:UK100)),10)</f>
        <v>0</v>
      </c>
      <c r="UL145" s="378">
        <f t="shared" si="317"/>
        <v>0</v>
      </c>
      <c r="UM145" s="378">
        <f t="shared" si="317"/>
        <v>0</v>
      </c>
      <c r="UN145" s="378">
        <f t="shared" si="317"/>
        <v>0</v>
      </c>
      <c r="UO145" s="378">
        <f t="shared" si="317"/>
        <v>0</v>
      </c>
      <c r="UP145" s="378">
        <f t="shared" si="317"/>
        <v>0</v>
      </c>
      <c r="UQ145" s="378">
        <f t="shared" si="317"/>
        <v>0</v>
      </c>
      <c r="UR145" s="378">
        <f t="shared" si="317"/>
        <v>0</v>
      </c>
      <c r="US145" s="378">
        <f t="shared" si="317"/>
        <v>0</v>
      </c>
      <c r="UT145" s="378">
        <f t="shared" si="317"/>
        <v>0</v>
      </c>
      <c r="UU145" s="378">
        <f t="shared" si="317"/>
        <v>0</v>
      </c>
      <c r="UV145" s="378">
        <f t="shared" si="317"/>
        <v>0</v>
      </c>
      <c r="UW145" s="378">
        <f t="shared" si="317"/>
        <v>0</v>
      </c>
      <c r="UX145" s="378">
        <f t="shared" si="317"/>
        <v>0</v>
      </c>
      <c r="UY145" s="378">
        <f t="shared" si="317"/>
        <v>0</v>
      </c>
      <c r="UZ145" s="378">
        <f t="shared" si="317"/>
        <v>0</v>
      </c>
      <c r="VA145" s="378">
        <f t="shared" si="317"/>
        <v>0</v>
      </c>
      <c r="VB145" s="378">
        <f t="shared" si="317"/>
        <v>0</v>
      </c>
      <c r="VC145" s="378">
        <f t="shared" si="317"/>
        <v>0</v>
      </c>
      <c r="VD145" s="378">
        <f t="shared" si="317"/>
        <v>0</v>
      </c>
      <c r="VE145" s="378">
        <f t="shared" si="317"/>
        <v>0</v>
      </c>
      <c r="VF145" s="378">
        <f t="shared" si="317"/>
        <v>0</v>
      </c>
      <c r="VG145" s="378">
        <f t="shared" si="317"/>
        <v>0</v>
      </c>
      <c r="VH145" s="378">
        <f t="shared" si="317"/>
        <v>0</v>
      </c>
      <c r="VI145" s="378">
        <f t="shared" si="317"/>
        <v>0</v>
      </c>
      <c r="VJ145" s="378">
        <f t="shared" si="317"/>
        <v>0</v>
      </c>
      <c r="VK145" s="378">
        <f t="shared" si="317"/>
        <v>0</v>
      </c>
      <c r="VL145" s="378">
        <f t="shared" si="317"/>
        <v>0</v>
      </c>
      <c r="VM145" s="378">
        <f t="shared" si="317"/>
        <v>0</v>
      </c>
      <c r="VN145" s="378">
        <f t="shared" si="317"/>
        <v>0</v>
      </c>
      <c r="VO145" s="378">
        <f t="shared" si="317"/>
        <v>0</v>
      </c>
      <c r="VP145" s="378">
        <f t="shared" si="317"/>
        <v>0</v>
      </c>
      <c r="VQ145" s="378">
        <f t="shared" si="317"/>
        <v>0</v>
      </c>
      <c r="VR145" s="378">
        <f t="shared" si="317"/>
        <v>0</v>
      </c>
      <c r="VS145" s="378">
        <f t="shared" si="317"/>
        <v>0</v>
      </c>
      <c r="VT145" s="378">
        <f t="shared" si="317"/>
        <v>0</v>
      </c>
      <c r="VU145" s="378">
        <f t="shared" si="317"/>
        <v>0</v>
      </c>
      <c r="VV145" s="378">
        <f t="shared" si="317"/>
        <v>0</v>
      </c>
      <c r="VW145" s="378">
        <f t="shared" si="317"/>
        <v>0</v>
      </c>
      <c r="VX145" s="378">
        <f t="shared" si="317"/>
        <v>0</v>
      </c>
      <c r="VY145" s="378">
        <f t="shared" si="317"/>
        <v>0</v>
      </c>
      <c r="VZ145" s="378">
        <f t="shared" si="317"/>
        <v>0</v>
      </c>
      <c r="WA145" s="378">
        <f t="shared" si="317"/>
        <v>0</v>
      </c>
      <c r="WB145" s="378">
        <f t="shared" si="317"/>
        <v>0</v>
      </c>
      <c r="WC145" s="378">
        <f t="shared" si="317"/>
        <v>0</v>
      </c>
      <c r="WD145" s="378">
        <f t="shared" si="317"/>
        <v>0</v>
      </c>
      <c r="WE145" s="378">
        <f t="shared" si="317"/>
        <v>0</v>
      </c>
      <c r="WF145" s="378">
        <f t="shared" si="317"/>
        <v>0</v>
      </c>
      <c r="WG145" s="378">
        <f t="shared" si="317"/>
        <v>0</v>
      </c>
      <c r="WH145" s="378">
        <f t="shared" si="317"/>
        <v>0</v>
      </c>
      <c r="WI145" s="378">
        <f t="shared" si="317"/>
        <v>0</v>
      </c>
    </row>
    <row r="146" spans="1:607">
      <c r="A146" s="348"/>
      <c r="B146" s="360" t="s">
        <v>878</v>
      </c>
      <c r="C146" s="348"/>
      <c r="D146" s="348"/>
      <c r="E146" s="348"/>
      <c r="F146" s="348"/>
      <c r="G146" s="361" t="str">
        <f t="shared" si="220"/>
        <v/>
      </c>
      <c r="H146" s="361" t="str">
        <f t="shared" si="221"/>
        <v/>
      </c>
      <c r="I146" s="397"/>
      <c r="J146" s="348"/>
      <c r="K146" s="348"/>
      <c r="L146" s="348"/>
      <c r="M146" s="348"/>
      <c r="N146" s="400"/>
      <c r="O146" s="400"/>
      <c r="P146" s="400"/>
      <c r="Q146" s="400"/>
      <c r="R146" s="400"/>
      <c r="S146" s="400"/>
      <c r="T146" s="400"/>
      <c r="U146" s="400"/>
      <c r="V146" s="400"/>
      <c r="W146" s="400"/>
      <c r="X146" s="400"/>
      <c r="Y146" s="400"/>
      <c r="Z146" s="400"/>
      <c r="AA146" s="400"/>
      <c r="AB146" s="400"/>
      <c r="AC146" s="400"/>
      <c r="AD146" s="400"/>
      <c r="AE146" s="400"/>
      <c r="AF146" s="400"/>
      <c r="AG146" s="400"/>
      <c r="AH146" s="400"/>
      <c r="AI146" s="400"/>
      <c r="AJ146" s="400"/>
      <c r="AK146" s="400"/>
      <c r="AL146" s="400"/>
      <c r="AM146" s="400"/>
      <c r="AN146" s="400"/>
      <c r="AO146" s="400"/>
      <c r="AP146" s="400"/>
      <c r="AQ146" s="400"/>
      <c r="AR146" s="400"/>
      <c r="AS146" s="400"/>
      <c r="AT146" s="400"/>
      <c r="AU146" s="400"/>
      <c r="AV146" s="400"/>
      <c r="AW146" s="400"/>
      <c r="AX146" s="400"/>
      <c r="AY146" s="400"/>
      <c r="AZ146" s="400"/>
      <c r="BA146" s="400"/>
      <c r="BB146" s="400"/>
      <c r="BC146" s="400"/>
      <c r="BD146" s="400"/>
      <c r="BE146" s="400"/>
      <c r="BF146" s="400"/>
      <c r="BG146" s="400"/>
      <c r="BH146" s="400"/>
      <c r="BI146" s="400"/>
      <c r="BJ146" s="400"/>
      <c r="BK146" s="400"/>
      <c r="BL146" s="400"/>
      <c r="BM146" s="400"/>
      <c r="BN146" s="400"/>
      <c r="BO146" s="400"/>
      <c r="BP146" s="400"/>
      <c r="BQ146" s="400"/>
      <c r="BR146" s="400"/>
      <c r="BS146" s="400"/>
      <c r="BT146" s="400"/>
      <c r="BU146" s="400"/>
      <c r="BV146" s="400"/>
      <c r="BW146" s="400"/>
      <c r="BX146" s="400"/>
      <c r="BY146" s="400"/>
      <c r="BZ146" s="400"/>
      <c r="CA146" s="400"/>
      <c r="CB146" s="400"/>
      <c r="CC146" s="400"/>
      <c r="CD146" s="400"/>
      <c r="CE146" s="400"/>
      <c r="CF146" s="400"/>
      <c r="CG146" s="400"/>
      <c r="CH146" s="400"/>
      <c r="CI146" s="400"/>
      <c r="CJ146" s="400"/>
      <c r="CK146" s="400"/>
      <c r="CL146" s="400"/>
      <c r="CM146" s="400"/>
      <c r="CN146" s="400"/>
      <c r="CO146" s="400"/>
      <c r="CP146" s="400"/>
      <c r="CQ146" s="400"/>
      <c r="CR146" s="400"/>
      <c r="CS146" s="400"/>
      <c r="CT146" s="400"/>
      <c r="CU146" s="400"/>
      <c r="CV146" s="400"/>
      <c r="CW146" s="400"/>
      <c r="CX146" s="400"/>
      <c r="CY146" s="400"/>
      <c r="CZ146" s="362"/>
      <c r="DA146" s="900" t="s">
        <v>1310</v>
      </c>
      <c r="DB146" s="899" t="s">
        <v>1311</v>
      </c>
      <c r="DC146" s="899"/>
      <c r="DD146" s="378">
        <f>ROUND((MAX(DD20:DD22)-MIN(DD20:DD22)),10)</f>
        <v>0</v>
      </c>
      <c r="DE146" s="378">
        <f t="shared" ref="DE146:FP146" si="318">ROUND((MAX(DE20:DE22)-MIN(DE20:DE22)),10)</f>
        <v>0</v>
      </c>
      <c r="DF146" s="378">
        <f t="shared" si="318"/>
        <v>0</v>
      </c>
      <c r="DG146" s="378">
        <f t="shared" si="318"/>
        <v>0</v>
      </c>
      <c r="DH146" s="378">
        <f t="shared" si="318"/>
        <v>0</v>
      </c>
      <c r="DI146" s="378">
        <f t="shared" si="318"/>
        <v>0</v>
      </c>
      <c r="DJ146" s="378">
        <f t="shared" si="318"/>
        <v>0</v>
      </c>
      <c r="DK146" s="378">
        <f t="shared" si="318"/>
        <v>0</v>
      </c>
      <c r="DL146" s="378">
        <f t="shared" si="318"/>
        <v>0</v>
      </c>
      <c r="DM146" s="378">
        <f t="shared" si="318"/>
        <v>0</v>
      </c>
      <c r="DN146" s="378">
        <f t="shared" si="318"/>
        <v>0</v>
      </c>
      <c r="DO146" s="378">
        <f t="shared" si="318"/>
        <v>0</v>
      </c>
      <c r="DP146" s="378">
        <f t="shared" si="318"/>
        <v>0</v>
      </c>
      <c r="DQ146" s="378">
        <f t="shared" si="318"/>
        <v>0</v>
      </c>
      <c r="DR146" s="378">
        <f t="shared" si="318"/>
        <v>0</v>
      </c>
      <c r="DS146" s="378">
        <f t="shared" si="318"/>
        <v>0</v>
      </c>
      <c r="DT146" s="378">
        <f t="shared" si="318"/>
        <v>0</v>
      </c>
      <c r="DU146" s="378">
        <f t="shared" si="318"/>
        <v>0</v>
      </c>
      <c r="DV146" s="378">
        <f t="shared" si="318"/>
        <v>0</v>
      </c>
      <c r="DW146" s="378">
        <f t="shared" si="318"/>
        <v>0</v>
      </c>
      <c r="DX146" s="378">
        <f t="shared" si="318"/>
        <v>0</v>
      </c>
      <c r="DY146" s="378">
        <f t="shared" si="318"/>
        <v>0</v>
      </c>
      <c r="DZ146" s="378">
        <f t="shared" si="318"/>
        <v>0</v>
      </c>
      <c r="EA146" s="378">
        <f t="shared" si="318"/>
        <v>0</v>
      </c>
      <c r="EB146" s="378">
        <f t="shared" si="318"/>
        <v>0</v>
      </c>
      <c r="EC146" s="378">
        <f t="shared" si="318"/>
        <v>0</v>
      </c>
      <c r="ED146" s="378">
        <f t="shared" si="318"/>
        <v>0</v>
      </c>
      <c r="EE146" s="378">
        <f t="shared" si="318"/>
        <v>0</v>
      </c>
      <c r="EF146" s="378">
        <f t="shared" si="318"/>
        <v>0</v>
      </c>
      <c r="EG146" s="378">
        <f t="shared" si="318"/>
        <v>0</v>
      </c>
      <c r="EH146" s="378">
        <f t="shared" si="318"/>
        <v>0</v>
      </c>
      <c r="EI146" s="378">
        <f t="shared" si="318"/>
        <v>0</v>
      </c>
      <c r="EJ146" s="378">
        <f t="shared" si="318"/>
        <v>0</v>
      </c>
      <c r="EK146" s="378">
        <f t="shared" si="318"/>
        <v>0</v>
      </c>
      <c r="EL146" s="378">
        <f t="shared" si="318"/>
        <v>0</v>
      </c>
      <c r="EM146" s="378">
        <f t="shared" si="318"/>
        <v>0</v>
      </c>
      <c r="EN146" s="378">
        <f t="shared" si="318"/>
        <v>0</v>
      </c>
      <c r="EO146" s="378">
        <f t="shared" si="318"/>
        <v>0</v>
      </c>
      <c r="EP146" s="378">
        <f t="shared" si="318"/>
        <v>0</v>
      </c>
      <c r="EQ146" s="378">
        <f t="shared" si="318"/>
        <v>0</v>
      </c>
      <c r="ER146" s="378">
        <f t="shared" si="318"/>
        <v>0</v>
      </c>
      <c r="ES146" s="378">
        <f t="shared" si="318"/>
        <v>0</v>
      </c>
      <c r="ET146" s="378">
        <f t="shared" si="318"/>
        <v>0</v>
      </c>
      <c r="EU146" s="378">
        <f t="shared" si="318"/>
        <v>0</v>
      </c>
      <c r="EV146" s="378">
        <f t="shared" si="318"/>
        <v>0</v>
      </c>
      <c r="EW146" s="378">
        <f t="shared" si="318"/>
        <v>0</v>
      </c>
      <c r="EX146" s="378">
        <f t="shared" si="318"/>
        <v>0</v>
      </c>
      <c r="EY146" s="378">
        <f t="shared" si="318"/>
        <v>0</v>
      </c>
      <c r="EZ146" s="378">
        <f t="shared" si="318"/>
        <v>0</v>
      </c>
      <c r="FA146" s="378">
        <f t="shared" si="318"/>
        <v>0</v>
      </c>
      <c r="FB146" s="378">
        <f t="shared" si="318"/>
        <v>0</v>
      </c>
      <c r="FC146" s="378">
        <f t="shared" si="318"/>
        <v>0</v>
      </c>
      <c r="FD146" s="378">
        <f t="shared" si="318"/>
        <v>0</v>
      </c>
      <c r="FE146" s="378">
        <f t="shared" si="318"/>
        <v>0</v>
      </c>
      <c r="FF146" s="378">
        <f t="shared" si="318"/>
        <v>0</v>
      </c>
      <c r="FG146" s="378">
        <f t="shared" si="318"/>
        <v>0</v>
      </c>
      <c r="FH146" s="378">
        <f t="shared" si="318"/>
        <v>0</v>
      </c>
      <c r="FI146" s="378">
        <f t="shared" si="318"/>
        <v>0</v>
      </c>
      <c r="FJ146" s="378">
        <f t="shared" si="318"/>
        <v>0</v>
      </c>
      <c r="FK146" s="378">
        <f t="shared" si="318"/>
        <v>0</v>
      </c>
      <c r="FL146" s="378">
        <f t="shared" si="318"/>
        <v>0</v>
      </c>
      <c r="FM146" s="378">
        <f t="shared" si="318"/>
        <v>0</v>
      </c>
      <c r="FN146" s="378">
        <f t="shared" si="318"/>
        <v>0</v>
      </c>
      <c r="FO146" s="378">
        <f t="shared" si="318"/>
        <v>0</v>
      </c>
      <c r="FP146" s="378">
        <f t="shared" si="318"/>
        <v>0</v>
      </c>
      <c r="FQ146" s="378">
        <f t="shared" ref="FQ146:IB146" si="319">ROUND((MAX(FQ20:FQ22)-MIN(FQ20:FQ22)),10)</f>
        <v>0</v>
      </c>
      <c r="FR146" s="378">
        <f t="shared" si="319"/>
        <v>0</v>
      </c>
      <c r="FS146" s="378">
        <f t="shared" si="319"/>
        <v>0</v>
      </c>
      <c r="FT146" s="378">
        <f t="shared" si="319"/>
        <v>0</v>
      </c>
      <c r="FU146" s="378">
        <f t="shared" si="319"/>
        <v>0</v>
      </c>
      <c r="FV146" s="378">
        <f t="shared" si="319"/>
        <v>0</v>
      </c>
      <c r="FW146" s="378">
        <f t="shared" si="319"/>
        <v>0</v>
      </c>
      <c r="FX146" s="378">
        <f t="shared" si="319"/>
        <v>0</v>
      </c>
      <c r="FY146" s="378">
        <f t="shared" si="319"/>
        <v>0</v>
      </c>
      <c r="FZ146" s="378">
        <f t="shared" si="319"/>
        <v>0</v>
      </c>
      <c r="GA146" s="378">
        <f t="shared" si="319"/>
        <v>0</v>
      </c>
      <c r="GB146" s="378">
        <f t="shared" si="319"/>
        <v>0</v>
      </c>
      <c r="GC146" s="378">
        <f t="shared" si="319"/>
        <v>0</v>
      </c>
      <c r="GD146" s="378">
        <f t="shared" si="319"/>
        <v>0</v>
      </c>
      <c r="GE146" s="378">
        <f t="shared" si="319"/>
        <v>0</v>
      </c>
      <c r="GF146" s="378">
        <f t="shared" si="319"/>
        <v>0</v>
      </c>
      <c r="GG146" s="378">
        <f t="shared" si="319"/>
        <v>0</v>
      </c>
      <c r="GH146" s="378">
        <f t="shared" si="319"/>
        <v>0</v>
      </c>
      <c r="GI146" s="378">
        <f t="shared" si="319"/>
        <v>0</v>
      </c>
      <c r="GJ146" s="378">
        <f t="shared" si="319"/>
        <v>0</v>
      </c>
      <c r="GK146" s="378">
        <f t="shared" si="319"/>
        <v>0</v>
      </c>
      <c r="GL146" s="378">
        <f t="shared" si="319"/>
        <v>0</v>
      </c>
      <c r="GM146" s="378">
        <f t="shared" si="319"/>
        <v>0</v>
      </c>
      <c r="GN146" s="378">
        <f t="shared" si="319"/>
        <v>0</v>
      </c>
      <c r="GO146" s="378">
        <f t="shared" si="319"/>
        <v>0</v>
      </c>
      <c r="GP146" s="378">
        <f t="shared" si="319"/>
        <v>0</v>
      </c>
      <c r="GQ146" s="378">
        <f t="shared" si="319"/>
        <v>0</v>
      </c>
      <c r="GR146" s="378">
        <f t="shared" si="319"/>
        <v>0</v>
      </c>
      <c r="GS146" s="378">
        <f t="shared" si="319"/>
        <v>0</v>
      </c>
      <c r="GT146" s="378">
        <f t="shared" si="319"/>
        <v>0</v>
      </c>
      <c r="GU146" s="378">
        <f t="shared" si="319"/>
        <v>0</v>
      </c>
      <c r="GV146" s="378">
        <f t="shared" si="319"/>
        <v>0</v>
      </c>
      <c r="GW146" s="378">
        <f t="shared" si="319"/>
        <v>0</v>
      </c>
      <c r="GX146" s="378">
        <f t="shared" si="319"/>
        <v>0</v>
      </c>
      <c r="GY146" s="378">
        <f t="shared" si="319"/>
        <v>0</v>
      </c>
      <c r="GZ146" s="378">
        <f t="shared" si="319"/>
        <v>0</v>
      </c>
      <c r="HA146" s="378">
        <f t="shared" si="319"/>
        <v>0</v>
      </c>
      <c r="HB146" s="378">
        <f t="shared" si="319"/>
        <v>0</v>
      </c>
      <c r="HC146" s="378">
        <f t="shared" si="319"/>
        <v>0</v>
      </c>
      <c r="HD146" s="378">
        <f t="shared" si="319"/>
        <v>0</v>
      </c>
      <c r="HE146" s="378">
        <f t="shared" si="319"/>
        <v>0</v>
      </c>
      <c r="HF146" s="378">
        <f t="shared" si="319"/>
        <v>0</v>
      </c>
      <c r="HG146" s="378">
        <f t="shared" si="319"/>
        <v>0</v>
      </c>
      <c r="HH146" s="378">
        <f t="shared" si="319"/>
        <v>0</v>
      </c>
      <c r="HI146" s="378">
        <f t="shared" si="319"/>
        <v>0</v>
      </c>
      <c r="HJ146" s="378">
        <f t="shared" si="319"/>
        <v>0</v>
      </c>
      <c r="HK146" s="378">
        <f t="shared" si="319"/>
        <v>0</v>
      </c>
      <c r="HL146" s="378">
        <f t="shared" si="319"/>
        <v>0</v>
      </c>
      <c r="HM146" s="378">
        <f t="shared" si="319"/>
        <v>0</v>
      </c>
      <c r="HN146" s="378">
        <f t="shared" si="319"/>
        <v>0</v>
      </c>
      <c r="HO146" s="378">
        <f t="shared" si="319"/>
        <v>0</v>
      </c>
      <c r="HP146" s="378">
        <f t="shared" si="319"/>
        <v>0</v>
      </c>
      <c r="HQ146" s="378">
        <f t="shared" si="319"/>
        <v>0</v>
      </c>
      <c r="HR146" s="378">
        <f t="shared" si="319"/>
        <v>0</v>
      </c>
      <c r="HS146" s="378">
        <f t="shared" si="319"/>
        <v>0</v>
      </c>
      <c r="HT146" s="378">
        <f t="shared" si="319"/>
        <v>0</v>
      </c>
      <c r="HU146" s="378">
        <f t="shared" si="319"/>
        <v>0</v>
      </c>
      <c r="HV146" s="378">
        <f t="shared" si="319"/>
        <v>0</v>
      </c>
      <c r="HW146" s="378">
        <f t="shared" si="319"/>
        <v>0</v>
      </c>
      <c r="HX146" s="378">
        <f t="shared" si="319"/>
        <v>0</v>
      </c>
      <c r="HY146" s="378">
        <f t="shared" si="319"/>
        <v>0</v>
      </c>
      <c r="HZ146" s="378">
        <f t="shared" si="319"/>
        <v>0</v>
      </c>
      <c r="IA146" s="378">
        <f t="shared" si="319"/>
        <v>0</v>
      </c>
      <c r="IB146" s="378">
        <f t="shared" si="319"/>
        <v>0</v>
      </c>
      <c r="IC146" s="378">
        <f t="shared" ref="IC146:KN146" si="320">ROUND((MAX(IC20:IC22)-MIN(IC20:IC22)),10)</f>
        <v>0</v>
      </c>
      <c r="ID146" s="378">
        <f t="shared" si="320"/>
        <v>0</v>
      </c>
      <c r="IE146" s="378">
        <f t="shared" si="320"/>
        <v>0</v>
      </c>
      <c r="IF146" s="378">
        <f t="shared" si="320"/>
        <v>0</v>
      </c>
      <c r="IG146" s="378">
        <f t="shared" si="320"/>
        <v>0</v>
      </c>
      <c r="IH146" s="378">
        <f t="shared" si="320"/>
        <v>0</v>
      </c>
      <c r="II146" s="378">
        <f t="shared" si="320"/>
        <v>0</v>
      </c>
      <c r="IJ146" s="378">
        <f t="shared" si="320"/>
        <v>0</v>
      </c>
      <c r="IK146" s="378">
        <f t="shared" si="320"/>
        <v>0</v>
      </c>
      <c r="IL146" s="378">
        <f t="shared" si="320"/>
        <v>0</v>
      </c>
      <c r="IM146" s="378">
        <f t="shared" si="320"/>
        <v>0</v>
      </c>
      <c r="IN146" s="378">
        <f t="shared" si="320"/>
        <v>0</v>
      </c>
      <c r="IO146" s="378">
        <f t="shared" si="320"/>
        <v>0</v>
      </c>
      <c r="IP146" s="378">
        <f t="shared" si="320"/>
        <v>0</v>
      </c>
      <c r="IQ146" s="378">
        <f t="shared" si="320"/>
        <v>0</v>
      </c>
      <c r="IR146" s="378">
        <f t="shared" si="320"/>
        <v>0</v>
      </c>
      <c r="IS146" s="378">
        <f t="shared" si="320"/>
        <v>0</v>
      </c>
      <c r="IT146" s="378">
        <f t="shared" si="320"/>
        <v>0</v>
      </c>
      <c r="IU146" s="378">
        <f t="shared" si="320"/>
        <v>0</v>
      </c>
      <c r="IV146" s="378">
        <f t="shared" si="320"/>
        <v>0</v>
      </c>
      <c r="IW146" s="378">
        <f t="shared" si="320"/>
        <v>0</v>
      </c>
      <c r="IX146" s="378">
        <f t="shared" si="320"/>
        <v>0</v>
      </c>
      <c r="IY146" s="378">
        <f t="shared" si="320"/>
        <v>0</v>
      </c>
      <c r="IZ146" s="378">
        <f t="shared" si="320"/>
        <v>0</v>
      </c>
      <c r="JA146" s="378">
        <f t="shared" si="320"/>
        <v>0</v>
      </c>
      <c r="JB146" s="378">
        <f t="shared" si="320"/>
        <v>0</v>
      </c>
      <c r="JC146" s="378">
        <f t="shared" si="320"/>
        <v>0</v>
      </c>
      <c r="JD146" s="378">
        <f t="shared" si="320"/>
        <v>0</v>
      </c>
      <c r="JE146" s="378">
        <f t="shared" si="320"/>
        <v>0</v>
      </c>
      <c r="JF146" s="378">
        <f t="shared" si="320"/>
        <v>0</v>
      </c>
      <c r="JG146" s="378">
        <f t="shared" si="320"/>
        <v>0</v>
      </c>
      <c r="JH146" s="378">
        <f t="shared" si="320"/>
        <v>0</v>
      </c>
      <c r="JI146" s="378">
        <f t="shared" si="320"/>
        <v>0</v>
      </c>
      <c r="JJ146" s="378">
        <f t="shared" si="320"/>
        <v>0</v>
      </c>
      <c r="JK146" s="378">
        <f t="shared" si="320"/>
        <v>0</v>
      </c>
      <c r="JL146" s="378">
        <f t="shared" si="320"/>
        <v>0</v>
      </c>
      <c r="JM146" s="378">
        <f t="shared" si="320"/>
        <v>0</v>
      </c>
      <c r="JN146" s="378">
        <f t="shared" si="320"/>
        <v>0</v>
      </c>
      <c r="JO146" s="378">
        <f t="shared" si="320"/>
        <v>0</v>
      </c>
      <c r="JP146" s="378">
        <f t="shared" si="320"/>
        <v>0</v>
      </c>
      <c r="JQ146" s="378">
        <f t="shared" si="320"/>
        <v>0</v>
      </c>
      <c r="JR146" s="378">
        <f t="shared" si="320"/>
        <v>0</v>
      </c>
      <c r="JS146" s="378">
        <f t="shared" si="320"/>
        <v>0</v>
      </c>
      <c r="JT146" s="378">
        <f t="shared" si="320"/>
        <v>0</v>
      </c>
      <c r="JU146" s="378">
        <f t="shared" si="320"/>
        <v>0</v>
      </c>
      <c r="JV146" s="378">
        <f t="shared" si="320"/>
        <v>0</v>
      </c>
      <c r="JW146" s="378">
        <f t="shared" si="320"/>
        <v>0</v>
      </c>
      <c r="JX146" s="378">
        <f t="shared" si="320"/>
        <v>0</v>
      </c>
      <c r="JY146" s="378">
        <f t="shared" si="320"/>
        <v>0</v>
      </c>
      <c r="JZ146" s="378">
        <f t="shared" si="320"/>
        <v>0</v>
      </c>
      <c r="KA146" s="378">
        <f t="shared" si="320"/>
        <v>0</v>
      </c>
      <c r="KB146" s="378">
        <f t="shared" si="320"/>
        <v>0</v>
      </c>
      <c r="KC146" s="378">
        <f t="shared" si="320"/>
        <v>0</v>
      </c>
      <c r="KD146" s="378">
        <f t="shared" si="320"/>
        <v>0</v>
      </c>
      <c r="KE146" s="378">
        <f t="shared" si="320"/>
        <v>0</v>
      </c>
      <c r="KF146" s="378">
        <f t="shared" si="320"/>
        <v>0</v>
      </c>
      <c r="KG146" s="378">
        <f t="shared" si="320"/>
        <v>0</v>
      </c>
      <c r="KH146" s="378">
        <f t="shared" si="320"/>
        <v>0</v>
      </c>
      <c r="KI146" s="378">
        <f t="shared" si="320"/>
        <v>0</v>
      </c>
      <c r="KJ146" s="378">
        <f t="shared" si="320"/>
        <v>0</v>
      </c>
      <c r="KK146" s="378">
        <f t="shared" si="320"/>
        <v>0</v>
      </c>
      <c r="KL146" s="378">
        <f t="shared" si="320"/>
        <v>0</v>
      </c>
      <c r="KM146" s="378">
        <f t="shared" si="320"/>
        <v>0</v>
      </c>
      <c r="KN146" s="378">
        <f t="shared" si="320"/>
        <v>0</v>
      </c>
      <c r="KO146" s="378">
        <f t="shared" ref="KO146:MZ146" si="321">ROUND((MAX(KO20:KO22)-MIN(KO20:KO22)),10)</f>
        <v>0</v>
      </c>
      <c r="KP146" s="378">
        <f t="shared" si="321"/>
        <v>0</v>
      </c>
      <c r="KQ146" s="378">
        <f t="shared" si="321"/>
        <v>0</v>
      </c>
      <c r="KR146" s="378">
        <f t="shared" si="321"/>
        <v>0</v>
      </c>
      <c r="KS146" s="378">
        <f t="shared" si="321"/>
        <v>0</v>
      </c>
      <c r="KT146" s="378">
        <f t="shared" si="321"/>
        <v>0</v>
      </c>
      <c r="KU146" s="378">
        <f t="shared" si="321"/>
        <v>0</v>
      </c>
      <c r="KV146" s="378">
        <f t="shared" si="321"/>
        <v>0</v>
      </c>
      <c r="KW146" s="378">
        <f t="shared" si="321"/>
        <v>0</v>
      </c>
      <c r="KX146" s="378">
        <f t="shared" si="321"/>
        <v>0</v>
      </c>
      <c r="KY146" s="378">
        <f t="shared" si="321"/>
        <v>0</v>
      </c>
      <c r="KZ146" s="378">
        <f t="shared" si="321"/>
        <v>0</v>
      </c>
      <c r="LA146" s="378">
        <f t="shared" si="321"/>
        <v>0</v>
      </c>
      <c r="LB146" s="378">
        <f t="shared" si="321"/>
        <v>0</v>
      </c>
      <c r="LC146" s="378">
        <f t="shared" si="321"/>
        <v>0</v>
      </c>
      <c r="LD146" s="378">
        <f t="shared" si="321"/>
        <v>0</v>
      </c>
      <c r="LE146" s="378">
        <f t="shared" si="321"/>
        <v>0</v>
      </c>
      <c r="LF146" s="378">
        <f t="shared" si="321"/>
        <v>0</v>
      </c>
      <c r="LG146" s="378">
        <f t="shared" si="321"/>
        <v>0</v>
      </c>
      <c r="LH146" s="378">
        <f t="shared" si="321"/>
        <v>0</v>
      </c>
      <c r="LI146" s="378">
        <f t="shared" si="321"/>
        <v>0</v>
      </c>
      <c r="LJ146" s="378">
        <f t="shared" si="321"/>
        <v>0</v>
      </c>
      <c r="LK146" s="378">
        <f t="shared" si="321"/>
        <v>0</v>
      </c>
      <c r="LL146" s="378">
        <f t="shared" si="321"/>
        <v>0</v>
      </c>
      <c r="LM146" s="378">
        <f t="shared" si="321"/>
        <v>0</v>
      </c>
      <c r="LN146" s="378">
        <f t="shared" si="321"/>
        <v>0</v>
      </c>
      <c r="LO146" s="378">
        <f t="shared" si="321"/>
        <v>0</v>
      </c>
      <c r="LP146" s="378">
        <f t="shared" si="321"/>
        <v>0</v>
      </c>
      <c r="LQ146" s="378">
        <f t="shared" si="321"/>
        <v>0</v>
      </c>
      <c r="LR146" s="378">
        <f t="shared" si="321"/>
        <v>0</v>
      </c>
      <c r="LS146" s="378">
        <f t="shared" si="321"/>
        <v>0</v>
      </c>
      <c r="LT146" s="378">
        <f t="shared" si="321"/>
        <v>0</v>
      </c>
      <c r="LU146" s="378">
        <f t="shared" si="321"/>
        <v>0</v>
      </c>
      <c r="LV146" s="378">
        <f t="shared" si="321"/>
        <v>0</v>
      </c>
      <c r="LW146" s="378">
        <f t="shared" si="321"/>
        <v>0</v>
      </c>
      <c r="LX146" s="378">
        <f t="shared" si="321"/>
        <v>0</v>
      </c>
      <c r="LY146" s="378">
        <f t="shared" si="321"/>
        <v>0</v>
      </c>
      <c r="LZ146" s="378">
        <f t="shared" si="321"/>
        <v>0</v>
      </c>
      <c r="MA146" s="378">
        <f t="shared" si="321"/>
        <v>0</v>
      </c>
      <c r="MB146" s="378">
        <f t="shared" si="321"/>
        <v>0</v>
      </c>
      <c r="MC146" s="378">
        <f t="shared" si="321"/>
        <v>0</v>
      </c>
      <c r="MD146" s="378">
        <f t="shared" si="321"/>
        <v>0</v>
      </c>
      <c r="ME146" s="378">
        <f t="shared" si="321"/>
        <v>0</v>
      </c>
      <c r="MF146" s="378">
        <f t="shared" si="321"/>
        <v>0</v>
      </c>
      <c r="MG146" s="378">
        <f t="shared" si="321"/>
        <v>0</v>
      </c>
      <c r="MH146" s="378">
        <f t="shared" si="321"/>
        <v>0</v>
      </c>
      <c r="MI146" s="378">
        <f t="shared" si="321"/>
        <v>0</v>
      </c>
      <c r="MJ146" s="378">
        <f t="shared" si="321"/>
        <v>0</v>
      </c>
      <c r="MK146" s="378">
        <f t="shared" si="321"/>
        <v>0</v>
      </c>
      <c r="ML146" s="378">
        <f t="shared" si="321"/>
        <v>0</v>
      </c>
      <c r="MM146" s="378">
        <f t="shared" si="321"/>
        <v>0</v>
      </c>
      <c r="MN146" s="378">
        <f t="shared" si="321"/>
        <v>0</v>
      </c>
      <c r="MO146" s="378">
        <f t="shared" si="321"/>
        <v>0</v>
      </c>
      <c r="MP146" s="378">
        <f t="shared" si="321"/>
        <v>0</v>
      </c>
      <c r="MQ146" s="378">
        <f t="shared" si="321"/>
        <v>0</v>
      </c>
      <c r="MR146" s="378">
        <f t="shared" si="321"/>
        <v>0</v>
      </c>
      <c r="MS146" s="378">
        <f t="shared" si="321"/>
        <v>0</v>
      </c>
      <c r="MT146" s="378">
        <f t="shared" si="321"/>
        <v>0</v>
      </c>
      <c r="MU146" s="378">
        <f t="shared" si="321"/>
        <v>0</v>
      </c>
      <c r="MV146" s="378">
        <f t="shared" si="321"/>
        <v>0</v>
      </c>
      <c r="MW146" s="378">
        <f t="shared" si="321"/>
        <v>0</v>
      </c>
      <c r="MX146" s="378">
        <f t="shared" si="321"/>
        <v>0</v>
      </c>
      <c r="MY146" s="378">
        <f t="shared" si="321"/>
        <v>0</v>
      </c>
      <c r="MZ146" s="378">
        <f t="shared" si="321"/>
        <v>0</v>
      </c>
      <c r="NA146" s="378">
        <f t="shared" ref="NA146:PL146" si="322">ROUND((MAX(NA20:NA22)-MIN(NA20:NA22)),10)</f>
        <v>0</v>
      </c>
      <c r="NB146" s="378">
        <f t="shared" si="322"/>
        <v>0</v>
      </c>
      <c r="NC146" s="378">
        <f t="shared" si="322"/>
        <v>0</v>
      </c>
      <c r="ND146" s="378">
        <f t="shared" si="322"/>
        <v>0</v>
      </c>
      <c r="NE146" s="378">
        <f t="shared" si="322"/>
        <v>0</v>
      </c>
      <c r="NF146" s="378">
        <f t="shared" si="322"/>
        <v>0</v>
      </c>
      <c r="NG146" s="378">
        <f t="shared" si="322"/>
        <v>0</v>
      </c>
      <c r="NH146" s="378">
        <f t="shared" si="322"/>
        <v>0</v>
      </c>
      <c r="NI146" s="378">
        <f t="shared" si="322"/>
        <v>0</v>
      </c>
      <c r="NJ146" s="378">
        <f t="shared" si="322"/>
        <v>0</v>
      </c>
      <c r="NK146" s="378">
        <f t="shared" si="322"/>
        <v>0</v>
      </c>
      <c r="NL146" s="378">
        <f t="shared" si="322"/>
        <v>0</v>
      </c>
      <c r="NM146" s="378">
        <f t="shared" si="322"/>
        <v>0</v>
      </c>
      <c r="NN146" s="378">
        <f t="shared" si="322"/>
        <v>0</v>
      </c>
      <c r="NO146" s="378">
        <f t="shared" si="322"/>
        <v>0</v>
      </c>
      <c r="NP146" s="378">
        <f t="shared" si="322"/>
        <v>0</v>
      </c>
      <c r="NQ146" s="378">
        <f t="shared" si="322"/>
        <v>0</v>
      </c>
      <c r="NR146" s="378">
        <f t="shared" si="322"/>
        <v>0</v>
      </c>
      <c r="NS146" s="378">
        <f t="shared" si="322"/>
        <v>0</v>
      </c>
      <c r="NT146" s="378">
        <f t="shared" si="322"/>
        <v>0</v>
      </c>
      <c r="NU146" s="378">
        <f t="shared" si="322"/>
        <v>0</v>
      </c>
      <c r="NV146" s="378">
        <f t="shared" si="322"/>
        <v>0</v>
      </c>
      <c r="NW146" s="378">
        <f t="shared" si="322"/>
        <v>0</v>
      </c>
      <c r="NX146" s="378">
        <f t="shared" si="322"/>
        <v>0</v>
      </c>
      <c r="NY146" s="378">
        <f t="shared" si="322"/>
        <v>0</v>
      </c>
      <c r="NZ146" s="378">
        <f t="shared" si="322"/>
        <v>0</v>
      </c>
      <c r="OA146" s="378">
        <f t="shared" si="322"/>
        <v>0</v>
      </c>
      <c r="OB146" s="378">
        <f t="shared" si="322"/>
        <v>0</v>
      </c>
      <c r="OC146" s="378">
        <f t="shared" si="322"/>
        <v>0</v>
      </c>
      <c r="OD146" s="378">
        <f t="shared" si="322"/>
        <v>0</v>
      </c>
      <c r="OE146" s="378">
        <f t="shared" si="322"/>
        <v>0</v>
      </c>
      <c r="OF146" s="378">
        <f t="shared" si="322"/>
        <v>0</v>
      </c>
      <c r="OG146" s="378">
        <f t="shared" si="322"/>
        <v>0</v>
      </c>
      <c r="OH146" s="378">
        <f t="shared" si="322"/>
        <v>0</v>
      </c>
      <c r="OI146" s="378">
        <f t="shared" si="322"/>
        <v>0</v>
      </c>
      <c r="OJ146" s="378">
        <f t="shared" si="322"/>
        <v>0</v>
      </c>
      <c r="OK146" s="378">
        <f t="shared" si="322"/>
        <v>0</v>
      </c>
      <c r="OL146" s="378">
        <f t="shared" si="322"/>
        <v>0</v>
      </c>
      <c r="OM146" s="378">
        <f t="shared" si="322"/>
        <v>0</v>
      </c>
      <c r="ON146" s="378">
        <f t="shared" si="322"/>
        <v>0</v>
      </c>
      <c r="OO146" s="378">
        <f t="shared" si="322"/>
        <v>0</v>
      </c>
      <c r="OP146" s="378">
        <f t="shared" si="322"/>
        <v>0</v>
      </c>
      <c r="OQ146" s="378">
        <f t="shared" si="322"/>
        <v>0</v>
      </c>
      <c r="OR146" s="378">
        <f t="shared" si="322"/>
        <v>0</v>
      </c>
      <c r="OS146" s="378">
        <f t="shared" si="322"/>
        <v>0</v>
      </c>
      <c r="OT146" s="378">
        <f t="shared" si="322"/>
        <v>0</v>
      </c>
      <c r="OU146" s="378">
        <f t="shared" si="322"/>
        <v>0</v>
      </c>
      <c r="OV146" s="378">
        <f t="shared" si="322"/>
        <v>0</v>
      </c>
      <c r="OW146" s="378">
        <f t="shared" si="322"/>
        <v>0</v>
      </c>
      <c r="OX146" s="378">
        <f t="shared" si="322"/>
        <v>0</v>
      </c>
      <c r="OY146" s="378">
        <f t="shared" si="322"/>
        <v>0</v>
      </c>
      <c r="OZ146" s="378">
        <f t="shared" si="322"/>
        <v>0</v>
      </c>
      <c r="PA146" s="378">
        <f t="shared" si="322"/>
        <v>0</v>
      </c>
      <c r="PB146" s="378">
        <f t="shared" si="322"/>
        <v>0</v>
      </c>
      <c r="PC146" s="378">
        <f t="shared" si="322"/>
        <v>0</v>
      </c>
      <c r="PD146" s="378">
        <f t="shared" si="322"/>
        <v>0</v>
      </c>
      <c r="PE146" s="378">
        <f t="shared" si="322"/>
        <v>0</v>
      </c>
      <c r="PF146" s="378">
        <f t="shared" si="322"/>
        <v>0</v>
      </c>
      <c r="PG146" s="378">
        <f t="shared" si="322"/>
        <v>0</v>
      </c>
      <c r="PH146" s="378">
        <f t="shared" si="322"/>
        <v>0</v>
      </c>
      <c r="PI146" s="378">
        <f t="shared" si="322"/>
        <v>0</v>
      </c>
      <c r="PJ146" s="378">
        <f t="shared" si="322"/>
        <v>0</v>
      </c>
      <c r="PK146" s="378">
        <f t="shared" si="322"/>
        <v>0</v>
      </c>
      <c r="PL146" s="378">
        <f t="shared" si="322"/>
        <v>0</v>
      </c>
      <c r="PM146" s="378">
        <f t="shared" ref="PM146:RX146" si="323">ROUND((MAX(PM20:PM22)-MIN(PM20:PM22)),10)</f>
        <v>0</v>
      </c>
      <c r="PN146" s="378">
        <f t="shared" si="323"/>
        <v>0</v>
      </c>
      <c r="PO146" s="378">
        <f t="shared" si="323"/>
        <v>0</v>
      </c>
      <c r="PP146" s="378">
        <f t="shared" si="323"/>
        <v>0</v>
      </c>
      <c r="PQ146" s="378">
        <f t="shared" si="323"/>
        <v>0</v>
      </c>
      <c r="PR146" s="378">
        <f t="shared" si="323"/>
        <v>0</v>
      </c>
      <c r="PS146" s="378">
        <f t="shared" si="323"/>
        <v>0</v>
      </c>
      <c r="PT146" s="378">
        <f t="shared" si="323"/>
        <v>0</v>
      </c>
      <c r="PU146" s="378">
        <f t="shared" si="323"/>
        <v>0</v>
      </c>
      <c r="PV146" s="378">
        <f t="shared" si="323"/>
        <v>0</v>
      </c>
      <c r="PW146" s="378">
        <f t="shared" si="323"/>
        <v>0</v>
      </c>
      <c r="PX146" s="378">
        <f t="shared" si="323"/>
        <v>0</v>
      </c>
      <c r="PY146" s="378">
        <f t="shared" si="323"/>
        <v>0</v>
      </c>
      <c r="PZ146" s="378">
        <f t="shared" si="323"/>
        <v>0</v>
      </c>
      <c r="QA146" s="378">
        <f t="shared" si="323"/>
        <v>0</v>
      </c>
      <c r="QB146" s="378">
        <f t="shared" si="323"/>
        <v>0</v>
      </c>
      <c r="QC146" s="378">
        <f t="shared" si="323"/>
        <v>0</v>
      </c>
      <c r="QD146" s="378">
        <f t="shared" si="323"/>
        <v>0</v>
      </c>
      <c r="QE146" s="378">
        <f t="shared" si="323"/>
        <v>0</v>
      </c>
      <c r="QF146" s="378">
        <f t="shared" si="323"/>
        <v>0</v>
      </c>
      <c r="QG146" s="378">
        <f t="shared" si="323"/>
        <v>0</v>
      </c>
      <c r="QH146" s="378">
        <f t="shared" si="323"/>
        <v>0</v>
      </c>
      <c r="QI146" s="378">
        <f t="shared" si="323"/>
        <v>0</v>
      </c>
      <c r="QJ146" s="378">
        <f t="shared" si="323"/>
        <v>0</v>
      </c>
      <c r="QK146" s="378">
        <f t="shared" si="323"/>
        <v>0</v>
      </c>
      <c r="QL146" s="378">
        <f t="shared" si="323"/>
        <v>0</v>
      </c>
      <c r="QM146" s="378">
        <f t="shared" si="323"/>
        <v>0</v>
      </c>
      <c r="QN146" s="378">
        <f t="shared" si="323"/>
        <v>0</v>
      </c>
      <c r="QO146" s="378">
        <f t="shared" si="323"/>
        <v>0</v>
      </c>
      <c r="QP146" s="378">
        <f t="shared" si="323"/>
        <v>0</v>
      </c>
      <c r="QQ146" s="378">
        <f t="shared" si="323"/>
        <v>0</v>
      </c>
      <c r="QR146" s="378">
        <f t="shared" si="323"/>
        <v>0</v>
      </c>
      <c r="QS146" s="378">
        <f t="shared" si="323"/>
        <v>0</v>
      </c>
      <c r="QT146" s="378">
        <f t="shared" si="323"/>
        <v>0</v>
      </c>
      <c r="QU146" s="378">
        <f t="shared" si="323"/>
        <v>0</v>
      </c>
      <c r="QV146" s="378">
        <f t="shared" si="323"/>
        <v>0</v>
      </c>
      <c r="QW146" s="378">
        <f t="shared" si="323"/>
        <v>0</v>
      </c>
      <c r="QX146" s="378">
        <f t="shared" si="323"/>
        <v>0</v>
      </c>
      <c r="QY146" s="378">
        <f t="shared" si="323"/>
        <v>0</v>
      </c>
      <c r="QZ146" s="378">
        <f t="shared" si="323"/>
        <v>0</v>
      </c>
      <c r="RA146" s="378">
        <f t="shared" si="323"/>
        <v>0</v>
      </c>
      <c r="RB146" s="378">
        <f t="shared" si="323"/>
        <v>0</v>
      </c>
      <c r="RC146" s="378">
        <f t="shared" si="323"/>
        <v>0</v>
      </c>
      <c r="RD146" s="378">
        <f t="shared" si="323"/>
        <v>0</v>
      </c>
      <c r="RE146" s="378">
        <f t="shared" si="323"/>
        <v>0</v>
      </c>
      <c r="RF146" s="378">
        <f t="shared" si="323"/>
        <v>0</v>
      </c>
      <c r="RG146" s="378">
        <f t="shared" si="323"/>
        <v>0</v>
      </c>
      <c r="RH146" s="378">
        <f t="shared" si="323"/>
        <v>0</v>
      </c>
      <c r="RI146" s="378">
        <f t="shared" si="323"/>
        <v>0</v>
      </c>
      <c r="RJ146" s="378">
        <f t="shared" si="323"/>
        <v>0</v>
      </c>
      <c r="RK146" s="378">
        <f t="shared" si="323"/>
        <v>0</v>
      </c>
      <c r="RL146" s="378">
        <f t="shared" si="323"/>
        <v>0</v>
      </c>
      <c r="RM146" s="378">
        <f t="shared" si="323"/>
        <v>0</v>
      </c>
      <c r="RN146" s="378">
        <f t="shared" si="323"/>
        <v>0</v>
      </c>
      <c r="RO146" s="378">
        <f t="shared" si="323"/>
        <v>0</v>
      </c>
      <c r="RP146" s="378">
        <f t="shared" si="323"/>
        <v>0</v>
      </c>
      <c r="RQ146" s="378">
        <f t="shared" si="323"/>
        <v>0</v>
      </c>
      <c r="RR146" s="378">
        <f t="shared" si="323"/>
        <v>0</v>
      </c>
      <c r="RS146" s="378">
        <f t="shared" si="323"/>
        <v>0</v>
      </c>
      <c r="RT146" s="378">
        <f t="shared" si="323"/>
        <v>0</v>
      </c>
      <c r="RU146" s="378">
        <f t="shared" si="323"/>
        <v>0</v>
      </c>
      <c r="RV146" s="378">
        <f t="shared" si="323"/>
        <v>0</v>
      </c>
      <c r="RW146" s="378">
        <f t="shared" si="323"/>
        <v>0</v>
      </c>
      <c r="RX146" s="378">
        <f t="shared" si="323"/>
        <v>0</v>
      </c>
      <c r="RY146" s="378">
        <f t="shared" ref="RY146:UJ146" si="324">ROUND((MAX(RY20:RY22)-MIN(RY20:RY22)),10)</f>
        <v>0</v>
      </c>
      <c r="RZ146" s="378">
        <f t="shared" si="324"/>
        <v>0</v>
      </c>
      <c r="SA146" s="378">
        <f t="shared" si="324"/>
        <v>0</v>
      </c>
      <c r="SB146" s="378">
        <f t="shared" si="324"/>
        <v>0</v>
      </c>
      <c r="SC146" s="378">
        <f t="shared" si="324"/>
        <v>0</v>
      </c>
      <c r="SD146" s="378">
        <f t="shared" si="324"/>
        <v>0</v>
      </c>
      <c r="SE146" s="378">
        <f t="shared" si="324"/>
        <v>0</v>
      </c>
      <c r="SF146" s="378">
        <f t="shared" si="324"/>
        <v>0</v>
      </c>
      <c r="SG146" s="378">
        <f t="shared" si="324"/>
        <v>0</v>
      </c>
      <c r="SH146" s="378">
        <f t="shared" si="324"/>
        <v>0</v>
      </c>
      <c r="SI146" s="378">
        <f t="shared" si="324"/>
        <v>0</v>
      </c>
      <c r="SJ146" s="378">
        <f t="shared" si="324"/>
        <v>0</v>
      </c>
      <c r="SK146" s="378">
        <f t="shared" si="324"/>
        <v>0</v>
      </c>
      <c r="SL146" s="378">
        <f t="shared" si="324"/>
        <v>0</v>
      </c>
      <c r="SM146" s="378">
        <f t="shared" si="324"/>
        <v>0</v>
      </c>
      <c r="SN146" s="378">
        <f t="shared" si="324"/>
        <v>0</v>
      </c>
      <c r="SO146" s="378">
        <f t="shared" si="324"/>
        <v>0</v>
      </c>
      <c r="SP146" s="378">
        <f t="shared" si="324"/>
        <v>0</v>
      </c>
      <c r="SQ146" s="378">
        <f t="shared" si="324"/>
        <v>0</v>
      </c>
      <c r="SR146" s="378">
        <f t="shared" si="324"/>
        <v>0</v>
      </c>
      <c r="SS146" s="378">
        <f t="shared" si="324"/>
        <v>0</v>
      </c>
      <c r="ST146" s="378">
        <f t="shared" si="324"/>
        <v>0</v>
      </c>
      <c r="SU146" s="378">
        <f t="shared" si="324"/>
        <v>0</v>
      </c>
      <c r="SV146" s="378">
        <f t="shared" si="324"/>
        <v>0</v>
      </c>
      <c r="SW146" s="378">
        <f t="shared" si="324"/>
        <v>0</v>
      </c>
      <c r="SX146" s="378">
        <f t="shared" si="324"/>
        <v>0</v>
      </c>
      <c r="SY146" s="378">
        <f t="shared" si="324"/>
        <v>0</v>
      </c>
      <c r="SZ146" s="378">
        <f t="shared" si="324"/>
        <v>0</v>
      </c>
      <c r="TA146" s="378">
        <f t="shared" si="324"/>
        <v>0</v>
      </c>
      <c r="TB146" s="378">
        <f t="shared" si="324"/>
        <v>0</v>
      </c>
      <c r="TC146" s="378">
        <f t="shared" si="324"/>
        <v>0</v>
      </c>
      <c r="TD146" s="378">
        <f t="shared" si="324"/>
        <v>0</v>
      </c>
      <c r="TE146" s="378">
        <f t="shared" si="324"/>
        <v>0</v>
      </c>
      <c r="TF146" s="378">
        <f t="shared" si="324"/>
        <v>0</v>
      </c>
      <c r="TG146" s="378">
        <f t="shared" si="324"/>
        <v>0</v>
      </c>
      <c r="TH146" s="378">
        <f t="shared" si="324"/>
        <v>0</v>
      </c>
      <c r="TI146" s="378">
        <f t="shared" si="324"/>
        <v>0</v>
      </c>
      <c r="TJ146" s="378">
        <f t="shared" si="324"/>
        <v>0</v>
      </c>
      <c r="TK146" s="378">
        <f t="shared" si="324"/>
        <v>0</v>
      </c>
      <c r="TL146" s="378">
        <f t="shared" si="324"/>
        <v>0</v>
      </c>
      <c r="TM146" s="378">
        <f t="shared" si="324"/>
        <v>0</v>
      </c>
      <c r="TN146" s="378">
        <f t="shared" si="324"/>
        <v>0</v>
      </c>
      <c r="TO146" s="378">
        <f t="shared" si="324"/>
        <v>0</v>
      </c>
      <c r="TP146" s="378">
        <f t="shared" si="324"/>
        <v>0</v>
      </c>
      <c r="TQ146" s="378">
        <f t="shared" si="324"/>
        <v>0</v>
      </c>
      <c r="TR146" s="378">
        <f t="shared" si="324"/>
        <v>0</v>
      </c>
      <c r="TS146" s="378">
        <f t="shared" si="324"/>
        <v>0</v>
      </c>
      <c r="TT146" s="378">
        <f t="shared" si="324"/>
        <v>0</v>
      </c>
      <c r="TU146" s="378">
        <f t="shared" si="324"/>
        <v>0</v>
      </c>
      <c r="TV146" s="378">
        <f t="shared" si="324"/>
        <v>0</v>
      </c>
      <c r="TW146" s="378">
        <f t="shared" si="324"/>
        <v>0</v>
      </c>
      <c r="TX146" s="378">
        <f t="shared" si="324"/>
        <v>0</v>
      </c>
      <c r="TY146" s="378">
        <f t="shared" si="324"/>
        <v>0</v>
      </c>
      <c r="TZ146" s="378">
        <f t="shared" si="324"/>
        <v>0</v>
      </c>
      <c r="UA146" s="378">
        <f t="shared" si="324"/>
        <v>0</v>
      </c>
      <c r="UB146" s="378">
        <f t="shared" si="324"/>
        <v>0</v>
      </c>
      <c r="UC146" s="378">
        <f t="shared" si="324"/>
        <v>0</v>
      </c>
      <c r="UD146" s="378">
        <f t="shared" si="324"/>
        <v>0</v>
      </c>
      <c r="UE146" s="378">
        <f t="shared" si="324"/>
        <v>0</v>
      </c>
      <c r="UF146" s="378">
        <f t="shared" si="324"/>
        <v>0</v>
      </c>
      <c r="UG146" s="378">
        <f t="shared" si="324"/>
        <v>0</v>
      </c>
      <c r="UH146" s="378">
        <f t="shared" si="324"/>
        <v>0</v>
      </c>
      <c r="UI146" s="378">
        <f t="shared" si="324"/>
        <v>0</v>
      </c>
      <c r="UJ146" s="378">
        <f t="shared" si="324"/>
        <v>0</v>
      </c>
      <c r="UK146" s="378">
        <f t="shared" ref="UK146:WI146" si="325">ROUND((MAX(UK20:UK22)-MIN(UK20:UK22)),10)</f>
        <v>0</v>
      </c>
      <c r="UL146" s="378">
        <f t="shared" si="325"/>
        <v>0</v>
      </c>
      <c r="UM146" s="378">
        <f t="shared" si="325"/>
        <v>0</v>
      </c>
      <c r="UN146" s="378">
        <f t="shared" si="325"/>
        <v>0</v>
      </c>
      <c r="UO146" s="378">
        <f t="shared" si="325"/>
        <v>0</v>
      </c>
      <c r="UP146" s="378">
        <f t="shared" si="325"/>
        <v>0</v>
      </c>
      <c r="UQ146" s="378">
        <f t="shared" si="325"/>
        <v>0</v>
      </c>
      <c r="UR146" s="378">
        <f t="shared" si="325"/>
        <v>0</v>
      </c>
      <c r="US146" s="378">
        <f t="shared" si="325"/>
        <v>0</v>
      </c>
      <c r="UT146" s="378">
        <f t="shared" si="325"/>
        <v>0</v>
      </c>
      <c r="UU146" s="378">
        <f t="shared" si="325"/>
        <v>0</v>
      </c>
      <c r="UV146" s="378">
        <f t="shared" si="325"/>
        <v>0</v>
      </c>
      <c r="UW146" s="378">
        <f t="shared" si="325"/>
        <v>0</v>
      </c>
      <c r="UX146" s="378">
        <f t="shared" si="325"/>
        <v>0</v>
      </c>
      <c r="UY146" s="378">
        <f t="shared" si="325"/>
        <v>0</v>
      </c>
      <c r="UZ146" s="378">
        <f t="shared" si="325"/>
        <v>0</v>
      </c>
      <c r="VA146" s="378">
        <f t="shared" si="325"/>
        <v>0</v>
      </c>
      <c r="VB146" s="378">
        <f t="shared" si="325"/>
        <v>0</v>
      </c>
      <c r="VC146" s="378">
        <f t="shared" si="325"/>
        <v>0</v>
      </c>
      <c r="VD146" s="378">
        <f t="shared" si="325"/>
        <v>0</v>
      </c>
      <c r="VE146" s="378">
        <f t="shared" si="325"/>
        <v>0</v>
      </c>
      <c r="VF146" s="378">
        <f t="shared" si="325"/>
        <v>0</v>
      </c>
      <c r="VG146" s="378">
        <f t="shared" si="325"/>
        <v>0</v>
      </c>
      <c r="VH146" s="378">
        <f t="shared" si="325"/>
        <v>0</v>
      </c>
      <c r="VI146" s="378">
        <f t="shared" si="325"/>
        <v>0</v>
      </c>
      <c r="VJ146" s="378">
        <f t="shared" si="325"/>
        <v>0</v>
      </c>
      <c r="VK146" s="378">
        <f t="shared" si="325"/>
        <v>0</v>
      </c>
      <c r="VL146" s="378">
        <f t="shared" si="325"/>
        <v>0</v>
      </c>
      <c r="VM146" s="378">
        <f t="shared" si="325"/>
        <v>0</v>
      </c>
      <c r="VN146" s="378">
        <f t="shared" si="325"/>
        <v>0</v>
      </c>
      <c r="VO146" s="378">
        <f t="shared" si="325"/>
        <v>0</v>
      </c>
      <c r="VP146" s="378">
        <f t="shared" si="325"/>
        <v>0</v>
      </c>
      <c r="VQ146" s="378">
        <f t="shared" si="325"/>
        <v>0</v>
      </c>
      <c r="VR146" s="378">
        <f t="shared" si="325"/>
        <v>0</v>
      </c>
      <c r="VS146" s="378">
        <f t="shared" si="325"/>
        <v>0</v>
      </c>
      <c r="VT146" s="378">
        <f t="shared" si="325"/>
        <v>0</v>
      </c>
      <c r="VU146" s="378">
        <f t="shared" si="325"/>
        <v>0</v>
      </c>
      <c r="VV146" s="378">
        <f t="shared" si="325"/>
        <v>0</v>
      </c>
      <c r="VW146" s="378">
        <f t="shared" si="325"/>
        <v>0</v>
      </c>
      <c r="VX146" s="378">
        <f t="shared" si="325"/>
        <v>0</v>
      </c>
      <c r="VY146" s="378">
        <f t="shared" si="325"/>
        <v>0</v>
      </c>
      <c r="VZ146" s="378">
        <f t="shared" si="325"/>
        <v>0</v>
      </c>
      <c r="WA146" s="378">
        <f t="shared" si="325"/>
        <v>0</v>
      </c>
      <c r="WB146" s="378">
        <f t="shared" si="325"/>
        <v>0</v>
      </c>
      <c r="WC146" s="378">
        <f t="shared" si="325"/>
        <v>0</v>
      </c>
      <c r="WD146" s="378">
        <f t="shared" si="325"/>
        <v>0</v>
      </c>
      <c r="WE146" s="378">
        <f t="shared" si="325"/>
        <v>0</v>
      </c>
      <c r="WF146" s="378">
        <f t="shared" si="325"/>
        <v>0</v>
      </c>
      <c r="WG146" s="378">
        <f t="shared" si="325"/>
        <v>0</v>
      </c>
      <c r="WH146" s="378">
        <f t="shared" si="325"/>
        <v>0</v>
      </c>
      <c r="WI146" s="378">
        <f t="shared" si="325"/>
        <v>0</v>
      </c>
    </row>
    <row r="147" spans="1:607">
      <c r="A147" s="348"/>
      <c r="B147" s="360" t="s">
        <v>879</v>
      </c>
      <c r="C147" s="348"/>
      <c r="D147" s="348"/>
      <c r="E147" s="348"/>
      <c r="F147" s="348"/>
      <c r="G147" s="361" t="str">
        <f t="shared" si="220"/>
        <v/>
      </c>
      <c r="H147" s="361" t="str">
        <f t="shared" si="221"/>
        <v/>
      </c>
      <c r="I147" s="397"/>
      <c r="J147" s="348"/>
      <c r="K147" s="348"/>
      <c r="L147" s="348"/>
      <c r="M147" s="348"/>
      <c r="N147" s="400"/>
      <c r="O147" s="400"/>
      <c r="P147" s="400"/>
      <c r="Q147" s="400"/>
      <c r="R147" s="400"/>
      <c r="S147" s="400"/>
      <c r="T147" s="400"/>
      <c r="U147" s="400"/>
      <c r="V147" s="400"/>
      <c r="W147" s="400"/>
      <c r="X147" s="400"/>
      <c r="Y147" s="400"/>
      <c r="Z147" s="400"/>
      <c r="AA147" s="400"/>
      <c r="AB147" s="400"/>
      <c r="AC147" s="400"/>
      <c r="AD147" s="400"/>
      <c r="AE147" s="400"/>
      <c r="AF147" s="400"/>
      <c r="AG147" s="400"/>
      <c r="AH147" s="400"/>
      <c r="AI147" s="400"/>
      <c r="AJ147" s="400"/>
      <c r="AK147" s="400"/>
      <c r="AL147" s="400"/>
      <c r="AM147" s="400"/>
      <c r="AN147" s="400"/>
      <c r="AO147" s="400"/>
      <c r="AP147" s="400"/>
      <c r="AQ147" s="400"/>
      <c r="AR147" s="400"/>
      <c r="AS147" s="400"/>
      <c r="AT147" s="400"/>
      <c r="AU147" s="400"/>
      <c r="AV147" s="400"/>
      <c r="AW147" s="400"/>
      <c r="AX147" s="400"/>
      <c r="AY147" s="400"/>
      <c r="AZ147" s="400"/>
      <c r="BA147" s="400"/>
      <c r="BB147" s="400"/>
      <c r="BC147" s="400"/>
      <c r="BD147" s="400"/>
      <c r="BE147" s="400"/>
      <c r="BF147" s="400"/>
      <c r="BG147" s="400"/>
      <c r="BH147" s="400"/>
      <c r="BI147" s="400"/>
      <c r="BJ147" s="400"/>
      <c r="BK147" s="400"/>
      <c r="BL147" s="400"/>
      <c r="BM147" s="400"/>
      <c r="BN147" s="400"/>
      <c r="BO147" s="400"/>
      <c r="BP147" s="400"/>
      <c r="BQ147" s="400"/>
      <c r="BR147" s="400"/>
      <c r="BS147" s="400"/>
      <c r="BT147" s="400"/>
      <c r="BU147" s="400"/>
      <c r="BV147" s="400"/>
      <c r="BW147" s="400"/>
      <c r="BX147" s="400"/>
      <c r="BY147" s="400"/>
      <c r="BZ147" s="400"/>
      <c r="CA147" s="400"/>
      <c r="CB147" s="400"/>
      <c r="CC147" s="400"/>
      <c r="CD147" s="400"/>
      <c r="CE147" s="400"/>
      <c r="CF147" s="400"/>
      <c r="CG147" s="400"/>
      <c r="CH147" s="400"/>
      <c r="CI147" s="400"/>
      <c r="CJ147" s="400"/>
      <c r="CK147" s="400"/>
      <c r="CL147" s="400"/>
      <c r="CM147" s="400"/>
      <c r="CN147" s="400"/>
      <c r="CO147" s="400"/>
      <c r="CP147" s="400"/>
      <c r="CQ147" s="400"/>
      <c r="CR147" s="400"/>
      <c r="CS147" s="400"/>
      <c r="CT147" s="400"/>
      <c r="CU147" s="400"/>
      <c r="CV147" s="400"/>
      <c r="CW147" s="400"/>
      <c r="CX147" s="400"/>
      <c r="CY147" s="400"/>
      <c r="CZ147" s="362"/>
      <c r="DA147" s="900"/>
      <c r="DB147" s="899" t="s">
        <v>1312</v>
      </c>
      <c r="DC147" s="899"/>
      <c r="DD147" s="378">
        <f>ROUND((MAX(DD29:DD31)-MIN(DD29:DD31)),10)</f>
        <v>0</v>
      </c>
      <c r="DE147" s="378">
        <f t="shared" ref="DE147:FP147" si="326">ROUND((MAX(DE29:DE31)-MIN(DE29:DE31)),10)</f>
        <v>0</v>
      </c>
      <c r="DF147" s="378">
        <f t="shared" si="326"/>
        <v>0</v>
      </c>
      <c r="DG147" s="378">
        <f t="shared" si="326"/>
        <v>0</v>
      </c>
      <c r="DH147" s="378">
        <f t="shared" si="326"/>
        <v>0</v>
      </c>
      <c r="DI147" s="378">
        <f t="shared" si="326"/>
        <v>0</v>
      </c>
      <c r="DJ147" s="378">
        <f t="shared" si="326"/>
        <v>0</v>
      </c>
      <c r="DK147" s="378">
        <f t="shared" si="326"/>
        <v>0</v>
      </c>
      <c r="DL147" s="378">
        <f t="shared" si="326"/>
        <v>0</v>
      </c>
      <c r="DM147" s="378">
        <f t="shared" si="326"/>
        <v>0</v>
      </c>
      <c r="DN147" s="378">
        <f t="shared" si="326"/>
        <v>0</v>
      </c>
      <c r="DO147" s="378">
        <f t="shared" si="326"/>
        <v>0</v>
      </c>
      <c r="DP147" s="378">
        <f t="shared" si="326"/>
        <v>0</v>
      </c>
      <c r="DQ147" s="378">
        <f t="shared" si="326"/>
        <v>0</v>
      </c>
      <c r="DR147" s="378">
        <f t="shared" si="326"/>
        <v>0</v>
      </c>
      <c r="DS147" s="378">
        <f t="shared" si="326"/>
        <v>0</v>
      </c>
      <c r="DT147" s="378">
        <f t="shared" si="326"/>
        <v>0</v>
      </c>
      <c r="DU147" s="378">
        <f t="shared" si="326"/>
        <v>0</v>
      </c>
      <c r="DV147" s="378">
        <f t="shared" si="326"/>
        <v>0</v>
      </c>
      <c r="DW147" s="378">
        <f t="shared" si="326"/>
        <v>0</v>
      </c>
      <c r="DX147" s="378">
        <f t="shared" si="326"/>
        <v>0</v>
      </c>
      <c r="DY147" s="378">
        <f t="shared" si="326"/>
        <v>0</v>
      </c>
      <c r="DZ147" s="378">
        <f t="shared" si="326"/>
        <v>0</v>
      </c>
      <c r="EA147" s="378">
        <f t="shared" si="326"/>
        <v>0</v>
      </c>
      <c r="EB147" s="378">
        <f t="shared" si="326"/>
        <v>0</v>
      </c>
      <c r="EC147" s="378">
        <f t="shared" si="326"/>
        <v>0</v>
      </c>
      <c r="ED147" s="378">
        <f t="shared" si="326"/>
        <v>0</v>
      </c>
      <c r="EE147" s="378">
        <f t="shared" si="326"/>
        <v>0</v>
      </c>
      <c r="EF147" s="378">
        <f t="shared" si="326"/>
        <v>0</v>
      </c>
      <c r="EG147" s="378">
        <f t="shared" si="326"/>
        <v>0</v>
      </c>
      <c r="EH147" s="378">
        <f t="shared" si="326"/>
        <v>0</v>
      </c>
      <c r="EI147" s="378">
        <f t="shared" si="326"/>
        <v>0</v>
      </c>
      <c r="EJ147" s="378">
        <f t="shared" si="326"/>
        <v>0</v>
      </c>
      <c r="EK147" s="378">
        <f t="shared" si="326"/>
        <v>0</v>
      </c>
      <c r="EL147" s="378">
        <f t="shared" si="326"/>
        <v>0</v>
      </c>
      <c r="EM147" s="378">
        <f t="shared" si="326"/>
        <v>0</v>
      </c>
      <c r="EN147" s="378">
        <f t="shared" si="326"/>
        <v>0</v>
      </c>
      <c r="EO147" s="378">
        <f t="shared" si="326"/>
        <v>0</v>
      </c>
      <c r="EP147" s="378">
        <f t="shared" si="326"/>
        <v>0</v>
      </c>
      <c r="EQ147" s="378">
        <f t="shared" si="326"/>
        <v>0</v>
      </c>
      <c r="ER147" s="378">
        <f t="shared" si="326"/>
        <v>0</v>
      </c>
      <c r="ES147" s="378">
        <f t="shared" si="326"/>
        <v>0</v>
      </c>
      <c r="ET147" s="378">
        <f t="shared" si="326"/>
        <v>0</v>
      </c>
      <c r="EU147" s="378">
        <f t="shared" si="326"/>
        <v>0</v>
      </c>
      <c r="EV147" s="378">
        <f t="shared" si="326"/>
        <v>0</v>
      </c>
      <c r="EW147" s="378">
        <f t="shared" si="326"/>
        <v>0</v>
      </c>
      <c r="EX147" s="378">
        <f t="shared" si="326"/>
        <v>0</v>
      </c>
      <c r="EY147" s="378">
        <f t="shared" si="326"/>
        <v>0</v>
      </c>
      <c r="EZ147" s="378">
        <f t="shared" si="326"/>
        <v>0</v>
      </c>
      <c r="FA147" s="378">
        <f t="shared" si="326"/>
        <v>0</v>
      </c>
      <c r="FB147" s="378">
        <f t="shared" si="326"/>
        <v>0</v>
      </c>
      <c r="FC147" s="378">
        <f t="shared" si="326"/>
        <v>0</v>
      </c>
      <c r="FD147" s="378">
        <f t="shared" si="326"/>
        <v>0</v>
      </c>
      <c r="FE147" s="378">
        <f t="shared" si="326"/>
        <v>0</v>
      </c>
      <c r="FF147" s="378">
        <f t="shared" si="326"/>
        <v>0</v>
      </c>
      <c r="FG147" s="378">
        <f t="shared" si="326"/>
        <v>0</v>
      </c>
      <c r="FH147" s="378">
        <f t="shared" si="326"/>
        <v>0</v>
      </c>
      <c r="FI147" s="378">
        <f t="shared" si="326"/>
        <v>0</v>
      </c>
      <c r="FJ147" s="378">
        <f t="shared" si="326"/>
        <v>0</v>
      </c>
      <c r="FK147" s="378">
        <f t="shared" si="326"/>
        <v>0</v>
      </c>
      <c r="FL147" s="378">
        <f t="shared" si="326"/>
        <v>0</v>
      </c>
      <c r="FM147" s="378">
        <f t="shared" si="326"/>
        <v>0</v>
      </c>
      <c r="FN147" s="378">
        <f t="shared" si="326"/>
        <v>0</v>
      </c>
      <c r="FO147" s="378">
        <f t="shared" si="326"/>
        <v>0</v>
      </c>
      <c r="FP147" s="378">
        <f t="shared" si="326"/>
        <v>0</v>
      </c>
      <c r="FQ147" s="378">
        <f t="shared" ref="FQ147:IB147" si="327">ROUND((MAX(FQ29:FQ31)-MIN(FQ29:FQ31)),10)</f>
        <v>0</v>
      </c>
      <c r="FR147" s="378">
        <f t="shared" si="327"/>
        <v>0</v>
      </c>
      <c r="FS147" s="378">
        <f t="shared" si="327"/>
        <v>0</v>
      </c>
      <c r="FT147" s="378">
        <f t="shared" si="327"/>
        <v>0</v>
      </c>
      <c r="FU147" s="378">
        <f t="shared" si="327"/>
        <v>0</v>
      </c>
      <c r="FV147" s="378">
        <f t="shared" si="327"/>
        <v>0</v>
      </c>
      <c r="FW147" s="378">
        <f t="shared" si="327"/>
        <v>0</v>
      </c>
      <c r="FX147" s="378">
        <f t="shared" si="327"/>
        <v>0</v>
      </c>
      <c r="FY147" s="378">
        <f t="shared" si="327"/>
        <v>0</v>
      </c>
      <c r="FZ147" s="378">
        <f t="shared" si="327"/>
        <v>0</v>
      </c>
      <c r="GA147" s="378">
        <f t="shared" si="327"/>
        <v>0</v>
      </c>
      <c r="GB147" s="378">
        <f t="shared" si="327"/>
        <v>0</v>
      </c>
      <c r="GC147" s="378">
        <f t="shared" si="327"/>
        <v>0</v>
      </c>
      <c r="GD147" s="378">
        <f t="shared" si="327"/>
        <v>0</v>
      </c>
      <c r="GE147" s="378">
        <f t="shared" si="327"/>
        <v>0</v>
      </c>
      <c r="GF147" s="378">
        <f t="shared" si="327"/>
        <v>0</v>
      </c>
      <c r="GG147" s="378">
        <f t="shared" si="327"/>
        <v>0</v>
      </c>
      <c r="GH147" s="378">
        <f t="shared" si="327"/>
        <v>0</v>
      </c>
      <c r="GI147" s="378">
        <f t="shared" si="327"/>
        <v>0</v>
      </c>
      <c r="GJ147" s="378">
        <f t="shared" si="327"/>
        <v>0</v>
      </c>
      <c r="GK147" s="378">
        <f t="shared" si="327"/>
        <v>0</v>
      </c>
      <c r="GL147" s="378">
        <f t="shared" si="327"/>
        <v>0</v>
      </c>
      <c r="GM147" s="378">
        <f t="shared" si="327"/>
        <v>0</v>
      </c>
      <c r="GN147" s="378">
        <f t="shared" si="327"/>
        <v>0</v>
      </c>
      <c r="GO147" s="378">
        <f t="shared" si="327"/>
        <v>0</v>
      </c>
      <c r="GP147" s="378">
        <f t="shared" si="327"/>
        <v>0</v>
      </c>
      <c r="GQ147" s="378">
        <f t="shared" si="327"/>
        <v>0</v>
      </c>
      <c r="GR147" s="378">
        <f t="shared" si="327"/>
        <v>0</v>
      </c>
      <c r="GS147" s="378">
        <f t="shared" si="327"/>
        <v>0</v>
      </c>
      <c r="GT147" s="378">
        <f t="shared" si="327"/>
        <v>0</v>
      </c>
      <c r="GU147" s="378">
        <f t="shared" si="327"/>
        <v>0</v>
      </c>
      <c r="GV147" s="378">
        <f t="shared" si="327"/>
        <v>0</v>
      </c>
      <c r="GW147" s="378">
        <f t="shared" si="327"/>
        <v>0</v>
      </c>
      <c r="GX147" s="378">
        <f t="shared" si="327"/>
        <v>0</v>
      </c>
      <c r="GY147" s="378">
        <f t="shared" si="327"/>
        <v>0</v>
      </c>
      <c r="GZ147" s="378">
        <f t="shared" si="327"/>
        <v>0</v>
      </c>
      <c r="HA147" s="378">
        <f t="shared" si="327"/>
        <v>0</v>
      </c>
      <c r="HB147" s="378">
        <f t="shared" si="327"/>
        <v>0</v>
      </c>
      <c r="HC147" s="378">
        <f t="shared" si="327"/>
        <v>0</v>
      </c>
      <c r="HD147" s="378">
        <f t="shared" si="327"/>
        <v>0</v>
      </c>
      <c r="HE147" s="378">
        <f t="shared" si="327"/>
        <v>0</v>
      </c>
      <c r="HF147" s="378">
        <f t="shared" si="327"/>
        <v>0</v>
      </c>
      <c r="HG147" s="378">
        <f t="shared" si="327"/>
        <v>0</v>
      </c>
      <c r="HH147" s="378">
        <f t="shared" si="327"/>
        <v>0</v>
      </c>
      <c r="HI147" s="378">
        <f t="shared" si="327"/>
        <v>0</v>
      </c>
      <c r="HJ147" s="378">
        <f t="shared" si="327"/>
        <v>0</v>
      </c>
      <c r="HK147" s="378">
        <f t="shared" si="327"/>
        <v>0</v>
      </c>
      <c r="HL147" s="378">
        <f t="shared" si="327"/>
        <v>0</v>
      </c>
      <c r="HM147" s="378">
        <f t="shared" si="327"/>
        <v>0</v>
      </c>
      <c r="HN147" s="378">
        <f t="shared" si="327"/>
        <v>0</v>
      </c>
      <c r="HO147" s="378">
        <f t="shared" si="327"/>
        <v>0</v>
      </c>
      <c r="HP147" s="378">
        <f t="shared" si="327"/>
        <v>0</v>
      </c>
      <c r="HQ147" s="378">
        <f t="shared" si="327"/>
        <v>0</v>
      </c>
      <c r="HR147" s="378">
        <f t="shared" si="327"/>
        <v>0</v>
      </c>
      <c r="HS147" s="378">
        <f t="shared" si="327"/>
        <v>0</v>
      </c>
      <c r="HT147" s="378">
        <f t="shared" si="327"/>
        <v>0</v>
      </c>
      <c r="HU147" s="378">
        <f t="shared" si="327"/>
        <v>0</v>
      </c>
      <c r="HV147" s="378">
        <f t="shared" si="327"/>
        <v>0</v>
      </c>
      <c r="HW147" s="378">
        <f t="shared" si="327"/>
        <v>0</v>
      </c>
      <c r="HX147" s="378">
        <f t="shared" si="327"/>
        <v>0</v>
      </c>
      <c r="HY147" s="378">
        <f t="shared" si="327"/>
        <v>0</v>
      </c>
      <c r="HZ147" s="378">
        <f t="shared" si="327"/>
        <v>0</v>
      </c>
      <c r="IA147" s="378">
        <f t="shared" si="327"/>
        <v>0</v>
      </c>
      <c r="IB147" s="378">
        <f t="shared" si="327"/>
        <v>0</v>
      </c>
      <c r="IC147" s="378">
        <f t="shared" ref="IC147:KN147" si="328">ROUND((MAX(IC29:IC31)-MIN(IC29:IC31)),10)</f>
        <v>0</v>
      </c>
      <c r="ID147" s="378">
        <f t="shared" si="328"/>
        <v>0</v>
      </c>
      <c r="IE147" s="378">
        <f t="shared" si="328"/>
        <v>0</v>
      </c>
      <c r="IF147" s="378">
        <f t="shared" si="328"/>
        <v>0</v>
      </c>
      <c r="IG147" s="378">
        <f t="shared" si="328"/>
        <v>0</v>
      </c>
      <c r="IH147" s="378">
        <f t="shared" si="328"/>
        <v>0</v>
      </c>
      <c r="II147" s="378">
        <f t="shared" si="328"/>
        <v>0</v>
      </c>
      <c r="IJ147" s="378">
        <f t="shared" si="328"/>
        <v>0</v>
      </c>
      <c r="IK147" s="378">
        <f t="shared" si="328"/>
        <v>0</v>
      </c>
      <c r="IL147" s="378">
        <f t="shared" si="328"/>
        <v>0</v>
      </c>
      <c r="IM147" s="378">
        <f t="shared" si="328"/>
        <v>0</v>
      </c>
      <c r="IN147" s="378">
        <f t="shared" si="328"/>
        <v>0</v>
      </c>
      <c r="IO147" s="378">
        <f t="shared" si="328"/>
        <v>0</v>
      </c>
      <c r="IP147" s="378">
        <f t="shared" si="328"/>
        <v>0</v>
      </c>
      <c r="IQ147" s="378">
        <f t="shared" si="328"/>
        <v>0</v>
      </c>
      <c r="IR147" s="378">
        <f t="shared" si="328"/>
        <v>0</v>
      </c>
      <c r="IS147" s="378">
        <f t="shared" si="328"/>
        <v>0</v>
      </c>
      <c r="IT147" s="378">
        <f t="shared" si="328"/>
        <v>0</v>
      </c>
      <c r="IU147" s="378">
        <f t="shared" si="328"/>
        <v>0</v>
      </c>
      <c r="IV147" s="378">
        <f t="shared" si="328"/>
        <v>0</v>
      </c>
      <c r="IW147" s="378">
        <f t="shared" si="328"/>
        <v>0</v>
      </c>
      <c r="IX147" s="378">
        <f t="shared" si="328"/>
        <v>0</v>
      </c>
      <c r="IY147" s="378">
        <f t="shared" si="328"/>
        <v>0</v>
      </c>
      <c r="IZ147" s="378">
        <f t="shared" si="328"/>
        <v>0</v>
      </c>
      <c r="JA147" s="378">
        <f t="shared" si="328"/>
        <v>0</v>
      </c>
      <c r="JB147" s="378">
        <f t="shared" si="328"/>
        <v>0</v>
      </c>
      <c r="JC147" s="378">
        <f t="shared" si="328"/>
        <v>0</v>
      </c>
      <c r="JD147" s="378">
        <f t="shared" si="328"/>
        <v>0</v>
      </c>
      <c r="JE147" s="378">
        <f t="shared" si="328"/>
        <v>0</v>
      </c>
      <c r="JF147" s="378">
        <f t="shared" si="328"/>
        <v>0</v>
      </c>
      <c r="JG147" s="378">
        <f t="shared" si="328"/>
        <v>0</v>
      </c>
      <c r="JH147" s="378">
        <f t="shared" si="328"/>
        <v>0</v>
      </c>
      <c r="JI147" s="378">
        <f t="shared" si="328"/>
        <v>0</v>
      </c>
      <c r="JJ147" s="378">
        <f t="shared" si="328"/>
        <v>0</v>
      </c>
      <c r="JK147" s="378">
        <f t="shared" si="328"/>
        <v>0</v>
      </c>
      <c r="JL147" s="378">
        <f t="shared" si="328"/>
        <v>0</v>
      </c>
      <c r="JM147" s="378">
        <f t="shared" si="328"/>
        <v>0</v>
      </c>
      <c r="JN147" s="378">
        <f t="shared" si="328"/>
        <v>0</v>
      </c>
      <c r="JO147" s="378">
        <f t="shared" si="328"/>
        <v>0</v>
      </c>
      <c r="JP147" s="378">
        <f t="shared" si="328"/>
        <v>0</v>
      </c>
      <c r="JQ147" s="378">
        <f t="shared" si="328"/>
        <v>0</v>
      </c>
      <c r="JR147" s="378">
        <f t="shared" si="328"/>
        <v>0</v>
      </c>
      <c r="JS147" s="378">
        <f t="shared" si="328"/>
        <v>0</v>
      </c>
      <c r="JT147" s="378">
        <f t="shared" si="328"/>
        <v>0</v>
      </c>
      <c r="JU147" s="378">
        <f t="shared" si="328"/>
        <v>0</v>
      </c>
      <c r="JV147" s="378">
        <f t="shared" si="328"/>
        <v>0</v>
      </c>
      <c r="JW147" s="378">
        <f t="shared" si="328"/>
        <v>0</v>
      </c>
      <c r="JX147" s="378">
        <f t="shared" si="328"/>
        <v>0</v>
      </c>
      <c r="JY147" s="378">
        <f t="shared" si="328"/>
        <v>0</v>
      </c>
      <c r="JZ147" s="378">
        <f t="shared" si="328"/>
        <v>0</v>
      </c>
      <c r="KA147" s="378">
        <f t="shared" si="328"/>
        <v>0</v>
      </c>
      <c r="KB147" s="378">
        <f t="shared" si="328"/>
        <v>0</v>
      </c>
      <c r="KC147" s="378">
        <f t="shared" si="328"/>
        <v>0</v>
      </c>
      <c r="KD147" s="378">
        <f t="shared" si="328"/>
        <v>0</v>
      </c>
      <c r="KE147" s="378">
        <f t="shared" si="328"/>
        <v>0</v>
      </c>
      <c r="KF147" s="378">
        <f t="shared" si="328"/>
        <v>0</v>
      </c>
      <c r="KG147" s="378">
        <f t="shared" si="328"/>
        <v>0</v>
      </c>
      <c r="KH147" s="378">
        <f t="shared" si="328"/>
        <v>0</v>
      </c>
      <c r="KI147" s="378">
        <f t="shared" si="328"/>
        <v>0</v>
      </c>
      <c r="KJ147" s="378">
        <f t="shared" si="328"/>
        <v>0</v>
      </c>
      <c r="KK147" s="378">
        <f t="shared" si="328"/>
        <v>0</v>
      </c>
      <c r="KL147" s="378">
        <f t="shared" si="328"/>
        <v>0</v>
      </c>
      <c r="KM147" s="378">
        <f t="shared" si="328"/>
        <v>0</v>
      </c>
      <c r="KN147" s="378">
        <f t="shared" si="328"/>
        <v>0</v>
      </c>
      <c r="KO147" s="378">
        <f t="shared" ref="KO147:MZ147" si="329">ROUND((MAX(KO29:KO31)-MIN(KO29:KO31)),10)</f>
        <v>0</v>
      </c>
      <c r="KP147" s="378">
        <f t="shared" si="329"/>
        <v>0</v>
      </c>
      <c r="KQ147" s="378">
        <f t="shared" si="329"/>
        <v>0</v>
      </c>
      <c r="KR147" s="378">
        <f t="shared" si="329"/>
        <v>0</v>
      </c>
      <c r="KS147" s="378">
        <f t="shared" si="329"/>
        <v>0</v>
      </c>
      <c r="KT147" s="378">
        <f t="shared" si="329"/>
        <v>0</v>
      </c>
      <c r="KU147" s="378">
        <f t="shared" si="329"/>
        <v>0</v>
      </c>
      <c r="KV147" s="378">
        <f t="shared" si="329"/>
        <v>0</v>
      </c>
      <c r="KW147" s="378">
        <f t="shared" si="329"/>
        <v>0</v>
      </c>
      <c r="KX147" s="378">
        <f t="shared" si="329"/>
        <v>0</v>
      </c>
      <c r="KY147" s="378">
        <f t="shared" si="329"/>
        <v>0</v>
      </c>
      <c r="KZ147" s="378">
        <f t="shared" si="329"/>
        <v>0</v>
      </c>
      <c r="LA147" s="378">
        <f t="shared" si="329"/>
        <v>0</v>
      </c>
      <c r="LB147" s="378">
        <f t="shared" si="329"/>
        <v>0</v>
      </c>
      <c r="LC147" s="378">
        <f t="shared" si="329"/>
        <v>0</v>
      </c>
      <c r="LD147" s="378">
        <f t="shared" si="329"/>
        <v>0</v>
      </c>
      <c r="LE147" s="378">
        <f t="shared" si="329"/>
        <v>0</v>
      </c>
      <c r="LF147" s="378">
        <f t="shared" si="329"/>
        <v>0</v>
      </c>
      <c r="LG147" s="378">
        <f t="shared" si="329"/>
        <v>0</v>
      </c>
      <c r="LH147" s="378">
        <f t="shared" si="329"/>
        <v>0</v>
      </c>
      <c r="LI147" s="378">
        <f t="shared" si="329"/>
        <v>0</v>
      </c>
      <c r="LJ147" s="378">
        <f t="shared" si="329"/>
        <v>0</v>
      </c>
      <c r="LK147" s="378">
        <f t="shared" si="329"/>
        <v>0</v>
      </c>
      <c r="LL147" s="378">
        <f t="shared" si="329"/>
        <v>0</v>
      </c>
      <c r="LM147" s="378">
        <f t="shared" si="329"/>
        <v>0</v>
      </c>
      <c r="LN147" s="378">
        <f t="shared" si="329"/>
        <v>0</v>
      </c>
      <c r="LO147" s="378">
        <f t="shared" si="329"/>
        <v>0</v>
      </c>
      <c r="LP147" s="378">
        <f t="shared" si="329"/>
        <v>0</v>
      </c>
      <c r="LQ147" s="378">
        <f t="shared" si="329"/>
        <v>0</v>
      </c>
      <c r="LR147" s="378">
        <f t="shared" si="329"/>
        <v>0</v>
      </c>
      <c r="LS147" s="378">
        <f t="shared" si="329"/>
        <v>0</v>
      </c>
      <c r="LT147" s="378">
        <f t="shared" si="329"/>
        <v>0</v>
      </c>
      <c r="LU147" s="378">
        <f t="shared" si="329"/>
        <v>0</v>
      </c>
      <c r="LV147" s="378">
        <f t="shared" si="329"/>
        <v>0</v>
      </c>
      <c r="LW147" s="378">
        <f t="shared" si="329"/>
        <v>0</v>
      </c>
      <c r="LX147" s="378">
        <f t="shared" si="329"/>
        <v>0</v>
      </c>
      <c r="LY147" s="378">
        <f t="shared" si="329"/>
        <v>0</v>
      </c>
      <c r="LZ147" s="378">
        <f t="shared" si="329"/>
        <v>0</v>
      </c>
      <c r="MA147" s="378">
        <f t="shared" si="329"/>
        <v>0</v>
      </c>
      <c r="MB147" s="378">
        <f t="shared" si="329"/>
        <v>0</v>
      </c>
      <c r="MC147" s="378">
        <f t="shared" si="329"/>
        <v>0</v>
      </c>
      <c r="MD147" s="378">
        <f t="shared" si="329"/>
        <v>0</v>
      </c>
      <c r="ME147" s="378">
        <f t="shared" si="329"/>
        <v>0</v>
      </c>
      <c r="MF147" s="378">
        <f t="shared" si="329"/>
        <v>0</v>
      </c>
      <c r="MG147" s="378">
        <f t="shared" si="329"/>
        <v>0</v>
      </c>
      <c r="MH147" s="378">
        <f t="shared" si="329"/>
        <v>0</v>
      </c>
      <c r="MI147" s="378">
        <f t="shared" si="329"/>
        <v>0</v>
      </c>
      <c r="MJ147" s="378">
        <f t="shared" si="329"/>
        <v>0</v>
      </c>
      <c r="MK147" s="378">
        <f t="shared" si="329"/>
        <v>0</v>
      </c>
      <c r="ML147" s="378">
        <f t="shared" si="329"/>
        <v>0</v>
      </c>
      <c r="MM147" s="378">
        <f t="shared" si="329"/>
        <v>0</v>
      </c>
      <c r="MN147" s="378">
        <f t="shared" si="329"/>
        <v>0</v>
      </c>
      <c r="MO147" s="378">
        <f t="shared" si="329"/>
        <v>0</v>
      </c>
      <c r="MP147" s="378">
        <f t="shared" si="329"/>
        <v>0</v>
      </c>
      <c r="MQ147" s="378">
        <f t="shared" si="329"/>
        <v>0</v>
      </c>
      <c r="MR147" s="378">
        <f t="shared" si="329"/>
        <v>0</v>
      </c>
      <c r="MS147" s="378">
        <f t="shared" si="329"/>
        <v>0</v>
      </c>
      <c r="MT147" s="378">
        <f t="shared" si="329"/>
        <v>0</v>
      </c>
      <c r="MU147" s="378">
        <f t="shared" si="329"/>
        <v>0</v>
      </c>
      <c r="MV147" s="378">
        <f t="shared" si="329"/>
        <v>0</v>
      </c>
      <c r="MW147" s="378">
        <f t="shared" si="329"/>
        <v>0</v>
      </c>
      <c r="MX147" s="378">
        <f t="shared" si="329"/>
        <v>0</v>
      </c>
      <c r="MY147" s="378">
        <f t="shared" si="329"/>
        <v>0</v>
      </c>
      <c r="MZ147" s="378">
        <f t="shared" si="329"/>
        <v>0</v>
      </c>
      <c r="NA147" s="378">
        <f t="shared" ref="NA147:PL147" si="330">ROUND((MAX(NA29:NA31)-MIN(NA29:NA31)),10)</f>
        <v>0</v>
      </c>
      <c r="NB147" s="378">
        <f t="shared" si="330"/>
        <v>0</v>
      </c>
      <c r="NC147" s="378">
        <f t="shared" si="330"/>
        <v>0</v>
      </c>
      <c r="ND147" s="378">
        <f t="shared" si="330"/>
        <v>0</v>
      </c>
      <c r="NE147" s="378">
        <f t="shared" si="330"/>
        <v>0</v>
      </c>
      <c r="NF147" s="378">
        <f t="shared" si="330"/>
        <v>0</v>
      </c>
      <c r="NG147" s="378">
        <f t="shared" si="330"/>
        <v>0</v>
      </c>
      <c r="NH147" s="378">
        <f t="shared" si="330"/>
        <v>0</v>
      </c>
      <c r="NI147" s="378">
        <f t="shared" si="330"/>
        <v>0</v>
      </c>
      <c r="NJ147" s="378">
        <f t="shared" si="330"/>
        <v>0</v>
      </c>
      <c r="NK147" s="378">
        <f t="shared" si="330"/>
        <v>0</v>
      </c>
      <c r="NL147" s="378">
        <f t="shared" si="330"/>
        <v>0</v>
      </c>
      <c r="NM147" s="378">
        <f t="shared" si="330"/>
        <v>0</v>
      </c>
      <c r="NN147" s="378">
        <f t="shared" si="330"/>
        <v>0</v>
      </c>
      <c r="NO147" s="378">
        <f t="shared" si="330"/>
        <v>0</v>
      </c>
      <c r="NP147" s="378">
        <f t="shared" si="330"/>
        <v>0</v>
      </c>
      <c r="NQ147" s="378">
        <f t="shared" si="330"/>
        <v>0</v>
      </c>
      <c r="NR147" s="378">
        <f t="shared" si="330"/>
        <v>0</v>
      </c>
      <c r="NS147" s="378">
        <f t="shared" si="330"/>
        <v>0</v>
      </c>
      <c r="NT147" s="378">
        <f t="shared" si="330"/>
        <v>0</v>
      </c>
      <c r="NU147" s="378">
        <f t="shared" si="330"/>
        <v>0</v>
      </c>
      <c r="NV147" s="378">
        <f t="shared" si="330"/>
        <v>0</v>
      </c>
      <c r="NW147" s="378">
        <f t="shared" si="330"/>
        <v>0</v>
      </c>
      <c r="NX147" s="378">
        <f t="shared" si="330"/>
        <v>0</v>
      </c>
      <c r="NY147" s="378">
        <f t="shared" si="330"/>
        <v>0</v>
      </c>
      <c r="NZ147" s="378">
        <f t="shared" si="330"/>
        <v>0</v>
      </c>
      <c r="OA147" s="378">
        <f t="shared" si="330"/>
        <v>0</v>
      </c>
      <c r="OB147" s="378">
        <f t="shared" si="330"/>
        <v>0</v>
      </c>
      <c r="OC147" s="378">
        <f t="shared" si="330"/>
        <v>0</v>
      </c>
      <c r="OD147" s="378">
        <f t="shared" si="330"/>
        <v>0</v>
      </c>
      <c r="OE147" s="378">
        <f t="shared" si="330"/>
        <v>0</v>
      </c>
      <c r="OF147" s="378">
        <f t="shared" si="330"/>
        <v>0</v>
      </c>
      <c r="OG147" s="378">
        <f t="shared" si="330"/>
        <v>0</v>
      </c>
      <c r="OH147" s="378">
        <f t="shared" si="330"/>
        <v>0</v>
      </c>
      <c r="OI147" s="378">
        <f t="shared" si="330"/>
        <v>0</v>
      </c>
      <c r="OJ147" s="378">
        <f t="shared" si="330"/>
        <v>0</v>
      </c>
      <c r="OK147" s="378">
        <f t="shared" si="330"/>
        <v>0</v>
      </c>
      <c r="OL147" s="378">
        <f t="shared" si="330"/>
        <v>0</v>
      </c>
      <c r="OM147" s="378">
        <f t="shared" si="330"/>
        <v>0</v>
      </c>
      <c r="ON147" s="378">
        <f t="shared" si="330"/>
        <v>0</v>
      </c>
      <c r="OO147" s="378">
        <f t="shared" si="330"/>
        <v>0</v>
      </c>
      <c r="OP147" s="378">
        <f t="shared" si="330"/>
        <v>0</v>
      </c>
      <c r="OQ147" s="378">
        <f t="shared" si="330"/>
        <v>0</v>
      </c>
      <c r="OR147" s="378">
        <f t="shared" si="330"/>
        <v>0</v>
      </c>
      <c r="OS147" s="378">
        <f t="shared" si="330"/>
        <v>0</v>
      </c>
      <c r="OT147" s="378">
        <f t="shared" si="330"/>
        <v>0</v>
      </c>
      <c r="OU147" s="378">
        <f t="shared" si="330"/>
        <v>0</v>
      </c>
      <c r="OV147" s="378">
        <f t="shared" si="330"/>
        <v>0</v>
      </c>
      <c r="OW147" s="378">
        <f t="shared" si="330"/>
        <v>0</v>
      </c>
      <c r="OX147" s="378">
        <f t="shared" si="330"/>
        <v>0</v>
      </c>
      <c r="OY147" s="378">
        <f t="shared" si="330"/>
        <v>0</v>
      </c>
      <c r="OZ147" s="378">
        <f t="shared" si="330"/>
        <v>0</v>
      </c>
      <c r="PA147" s="378">
        <f t="shared" si="330"/>
        <v>0</v>
      </c>
      <c r="PB147" s="378">
        <f t="shared" si="330"/>
        <v>0</v>
      </c>
      <c r="PC147" s="378">
        <f t="shared" si="330"/>
        <v>0</v>
      </c>
      <c r="PD147" s="378">
        <f t="shared" si="330"/>
        <v>0</v>
      </c>
      <c r="PE147" s="378">
        <f t="shared" si="330"/>
        <v>0</v>
      </c>
      <c r="PF147" s="378">
        <f t="shared" si="330"/>
        <v>0</v>
      </c>
      <c r="PG147" s="378">
        <f t="shared" si="330"/>
        <v>0</v>
      </c>
      <c r="PH147" s="378">
        <f t="shared" si="330"/>
        <v>0</v>
      </c>
      <c r="PI147" s="378">
        <f t="shared" si="330"/>
        <v>0</v>
      </c>
      <c r="PJ147" s="378">
        <f t="shared" si="330"/>
        <v>0</v>
      </c>
      <c r="PK147" s="378">
        <f t="shared" si="330"/>
        <v>0</v>
      </c>
      <c r="PL147" s="378">
        <f t="shared" si="330"/>
        <v>0</v>
      </c>
      <c r="PM147" s="378">
        <f t="shared" ref="PM147:RX147" si="331">ROUND((MAX(PM29:PM31)-MIN(PM29:PM31)),10)</f>
        <v>0</v>
      </c>
      <c r="PN147" s="378">
        <f t="shared" si="331"/>
        <v>0</v>
      </c>
      <c r="PO147" s="378">
        <f t="shared" si="331"/>
        <v>0</v>
      </c>
      <c r="PP147" s="378">
        <f t="shared" si="331"/>
        <v>0</v>
      </c>
      <c r="PQ147" s="378">
        <f t="shared" si="331"/>
        <v>0</v>
      </c>
      <c r="PR147" s="378">
        <f t="shared" si="331"/>
        <v>0</v>
      </c>
      <c r="PS147" s="378">
        <f t="shared" si="331"/>
        <v>0</v>
      </c>
      <c r="PT147" s="378">
        <f t="shared" si="331"/>
        <v>0</v>
      </c>
      <c r="PU147" s="378">
        <f t="shared" si="331"/>
        <v>0</v>
      </c>
      <c r="PV147" s="378">
        <f t="shared" si="331"/>
        <v>0</v>
      </c>
      <c r="PW147" s="378">
        <f t="shared" si="331"/>
        <v>0</v>
      </c>
      <c r="PX147" s="378">
        <f t="shared" si="331"/>
        <v>0</v>
      </c>
      <c r="PY147" s="378">
        <f t="shared" si="331"/>
        <v>0</v>
      </c>
      <c r="PZ147" s="378">
        <f t="shared" si="331"/>
        <v>0</v>
      </c>
      <c r="QA147" s="378">
        <f t="shared" si="331"/>
        <v>0</v>
      </c>
      <c r="QB147" s="378">
        <f t="shared" si="331"/>
        <v>0</v>
      </c>
      <c r="QC147" s="378">
        <f t="shared" si="331"/>
        <v>0</v>
      </c>
      <c r="QD147" s="378">
        <f t="shared" si="331"/>
        <v>0</v>
      </c>
      <c r="QE147" s="378">
        <f t="shared" si="331"/>
        <v>0</v>
      </c>
      <c r="QF147" s="378">
        <f t="shared" si="331"/>
        <v>0</v>
      </c>
      <c r="QG147" s="378">
        <f t="shared" si="331"/>
        <v>0</v>
      </c>
      <c r="QH147" s="378">
        <f t="shared" si="331"/>
        <v>0</v>
      </c>
      <c r="QI147" s="378">
        <f t="shared" si="331"/>
        <v>0</v>
      </c>
      <c r="QJ147" s="378">
        <f t="shared" si="331"/>
        <v>0</v>
      </c>
      <c r="QK147" s="378">
        <f t="shared" si="331"/>
        <v>0</v>
      </c>
      <c r="QL147" s="378">
        <f t="shared" si="331"/>
        <v>0</v>
      </c>
      <c r="QM147" s="378">
        <f t="shared" si="331"/>
        <v>0</v>
      </c>
      <c r="QN147" s="378">
        <f t="shared" si="331"/>
        <v>0</v>
      </c>
      <c r="QO147" s="378">
        <f t="shared" si="331"/>
        <v>0</v>
      </c>
      <c r="QP147" s="378">
        <f t="shared" si="331"/>
        <v>0</v>
      </c>
      <c r="QQ147" s="378">
        <f t="shared" si="331"/>
        <v>0</v>
      </c>
      <c r="QR147" s="378">
        <f t="shared" si="331"/>
        <v>0</v>
      </c>
      <c r="QS147" s="378">
        <f t="shared" si="331"/>
        <v>0</v>
      </c>
      <c r="QT147" s="378">
        <f t="shared" si="331"/>
        <v>0</v>
      </c>
      <c r="QU147" s="378">
        <f t="shared" si="331"/>
        <v>0</v>
      </c>
      <c r="QV147" s="378">
        <f t="shared" si="331"/>
        <v>0</v>
      </c>
      <c r="QW147" s="378">
        <f t="shared" si="331"/>
        <v>0</v>
      </c>
      <c r="QX147" s="378">
        <f t="shared" si="331"/>
        <v>0</v>
      </c>
      <c r="QY147" s="378">
        <f t="shared" si="331"/>
        <v>0</v>
      </c>
      <c r="QZ147" s="378">
        <f t="shared" si="331"/>
        <v>0</v>
      </c>
      <c r="RA147" s="378">
        <f t="shared" si="331"/>
        <v>0</v>
      </c>
      <c r="RB147" s="378">
        <f t="shared" si="331"/>
        <v>0</v>
      </c>
      <c r="RC147" s="378">
        <f t="shared" si="331"/>
        <v>0</v>
      </c>
      <c r="RD147" s="378">
        <f t="shared" si="331"/>
        <v>0</v>
      </c>
      <c r="RE147" s="378">
        <f t="shared" si="331"/>
        <v>0</v>
      </c>
      <c r="RF147" s="378">
        <f t="shared" si="331"/>
        <v>0</v>
      </c>
      <c r="RG147" s="378">
        <f t="shared" si="331"/>
        <v>0</v>
      </c>
      <c r="RH147" s="378">
        <f t="shared" si="331"/>
        <v>0</v>
      </c>
      <c r="RI147" s="378">
        <f t="shared" si="331"/>
        <v>0</v>
      </c>
      <c r="RJ147" s="378">
        <f t="shared" si="331"/>
        <v>0</v>
      </c>
      <c r="RK147" s="378">
        <f t="shared" si="331"/>
        <v>0</v>
      </c>
      <c r="RL147" s="378">
        <f t="shared" si="331"/>
        <v>0</v>
      </c>
      <c r="RM147" s="378">
        <f t="shared" si="331"/>
        <v>0</v>
      </c>
      <c r="RN147" s="378">
        <f t="shared" si="331"/>
        <v>0</v>
      </c>
      <c r="RO147" s="378">
        <f t="shared" si="331"/>
        <v>0</v>
      </c>
      <c r="RP147" s="378">
        <f t="shared" si="331"/>
        <v>0</v>
      </c>
      <c r="RQ147" s="378">
        <f t="shared" si="331"/>
        <v>0</v>
      </c>
      <c r="RR147" s="378">
        <f t="shared" si="331"/>
        <v>0</v>
      </c>
      <c r="RS147" s="378">
        <f t="shared" si="331"/>
        <v>0</v>
      </c>
      <c r="RT147" s="378">
        <f t="shared" si="331"/>
        <v>0</v>
      </c>
      <c r="RU147" s="378">
        <f t="shared" si="331"/>
        <v>0</v>
      </c>
      <c r="RV147" s="378">
        <f t="shared" si="331"/>
        <v>0</v>
      </c>
      <c r="RW147" s="378">
        <f t="shared" si="331"/>
        <v>0</v>
      </c>
      <c r="RX147" s="378">
        <f t="shared" si="331"/>
        <v>0</v>
      </c>
      <c r="RY147" s="378">
        <f t="shared" ref="RY147:UJ147" si="332">ROUND((MAX(RY29:RY31)-MIN(RY29:RY31)),10)</f>
        <v>0</v>
      </c>
      <c r="RZ147" s="378">
        <f t="shared" si="332"/>
        <v>0</v>
      </c>
      <c r="SA147" s="378">
        <f t="shared" si="332"/>
        <v>0</v>
      </c>
      <c r="SB147" s="378">
        <f t="shared" si="332"/>
        <v>0</v>
      </c>
      <c r="SC147" s="378">
        <f t="shared" si="332"/>
        <v>0</v>
      </c>
      <c r="SD147" s="378">
        <f t="shared" si="332"/>
        <v>0</v>
      </c>
      <c r="SE147" s="378">
        <f t="shared" si="332"/>
        <v>0</v>
      </c>
      <c r="SF147" s="378">
        <f t="shared" si="332"/>
        <v>0</v>
      </c>
      <c r="SG147" s="378">
        <f t="shared" si="332"/>
        <v>0</v>
      </c>
      <c r="SH147" s="378">
        <f t="shared" si="332"/>
        <v>0</v>
      </c>
      <c r="SI147" s="378">
        <f t="shared" si="332"/>
        <v>0</v>
      </c>
      <c r="SJ147" s="378">
        <f t="shared" si="332"/>
        <v>0</v>
      </c>
      <c r="SK147" s="378">
        <f t="shared" si="332"/>
        <v>0</v>
      </c>
      <c r="SL147" s="378">
        <f t="shared" si="332"/>
        <v>0</v>
      </c>
      <c r="SM147" s="378">
        <f t="shared" si="332"/>
        <v>0</v>
      </c>
      <c r="SN147" s="378">
        <f t="shared" si="332"/>
        <v>0</v>
      </c>
      <c r="SO147" s="378">
        <f t="shared" si="332"/>
        <v>0</v>
      </c>
      <c r="SP147" s="378">
        <f t="shared" si="332"/>
        <v>0</v>
      </c>
      <c r="SQ147" s="378">
        <f t="shared" si="332"/>
        <v>0</v>
      </c>
      <c r="SR147" s="378">
        <f t="shared" si="332"/>
        <v>0</v>
      </c>
      <c r="SS147" s="378">
        <f t="shared" si="332"/>
        <v>0</v>
      </c>
      <c r="ST147" s="378">
        <f t="shared" si="332"/>
        <v>0</v>
      </c>
      <c r="SU147" s="378">
        <f t="shared" si="332"/>
        <v>0</v>
      </c>
      <c r="SV147" s="378">
        <f t="shared" si="332"/>
        <v>0</v>
      </c>
      <c r="SW147" s="378">
        <f t="shared" si="332"/>
        <v>0</v>
      </c>
      <c r="SX147" s="378">
        <f t="shared" si="332"/>
        <v>0</v>
      </c>
      <c r="SY147" s="378">
        <f t="shared" si="332"/>
        <v>0</v>
      </c>
      <c r="SZ147" s="378">
        <f t="shared" si="332"/>
        <v>0</v>
      </c>
      <c r="TA147" s="378">
        <f t="shared" si="332"/>
        <v>0</v>
      </c>
      <c r="TB147" s="378">
        <f t="shared" si="332"/>
        <v>0</v>
      </c>
      <c r="TC147" s="378">
        <f t="shared" si="332"/>
        <v>0</v>
      </c>
      <c r="TD147" s="378">
        <f t="shared" si="332"/>
        <v>0</v>
      </c>
      <c r="TE147" s="378">
        <f t="shared" si="332"/>
        <v>0</v>
      </c>
      <c r="TF147" s="378">
        <f t="shared" si="332"/>
        <v>0</v>
      </c>
      <c r="TG147" s="378">
        <f t="shared" si="332"/>
        <v>0</v>
      </c>
      <c r="TH147" s="378">
        <f t="shared" si="332"/>
        <v>0</v>
      </c>
      <c r="TI147" s="378">
        <f t="shared" si="332"/>
        <v>0</v>
      </c>
      <c r="TJ147" s="378">
        <f t="shared" si="332"/>
        <v>0</v>
      </c>
      <c r="TK147" s="378">
        <f t="shared" si="332"/>
        <v>0</v>
      </c>
      <c r="TL147" s="378">
        <f t="shared" si="332"/>
        <v>0</v>
      </c>
      <c r="TM147" s="378">
        <f t="shared" si="332"/>
        <v>0</v>
      </c>
      <c r="TN147" s="378">
        <f t="shared" si="332"/>
        <v>0</v>
      </c>
      <c r="TO147" s="378">
        <f t="shared" si="332"/>
        <v>0</v>
      </c>
      <c r="TP147" s="378">
        <f t="shared" si="332"/>
        <v>0</v>
      </c>
      <c r="TQ147" s="378">
        <f t="shared" si="332"/>
        <v>0</v>
      </c>
      <c r="TR147" s="378">
        <f t="shared" si="332"/>
        <v>0</v>
      </c>
      <c r="TS147" s="378">
        <f t="shared" si="332"/>
        <v>0</v>
      </c>
      <c r="TT147" s="378">
        <f t="shared" si="332"/>
        <v>0</v>
      </c>
      <c r="TU147" s="378">
        <f t="shared" si="332"/>
        <v>0</v>
      </c>
      <c r="TV147" s="378">
        <f t="shared" si="332"/>
        <v>0</v>
      </c>
      <c r="TW147" s="378">
        <f t="shared" si="332"/>
        <v>0</v>
      </c>
      <c r="TX147" s="378">
        <f t="shared" si="332"/>
        <v>0</v>
      </c>
      <c r="TY147" s="378">
        <f t="shared" si="332"/>
        <v>0</v>
      </c>
      <c r="TZ147" s="378">
        <f t="shared" si="332"/>
        <v>0</v>
      </c>
      <c r="UA147" s="378">
        <f t="shared" si="332"/>
        <v>0</v>
      </c>
      <c r="UB147" s="378">
        <f t="shared" si="332"/>
        <v>0</v>
      </c>
      <c r="UC147" s="378">
        <f t="shared" si="332"/>
        <v>0</v>
      </c>
      <c r="UD147" s="378">
        <f t="shared" si="332"/>
        <v>0</v>
      </c>
      <c r="UE147" s="378">
        <f t="shared" si="332"/>
        <v>0</v>
      </c>
      <c r="UF147" s="378">
        <f t="shared" si="332"/>
        <v>0</v>
      </c>
      <c r="UG147" s="378">
        <f t="shared" si="332"/>
        <v>0</v>
      </c>
      <c r="UH147" s="378">
        <f t="shared" si="332"/>
        <v>0</v>
      </c>
      <c r="UI147" s="378">
        <f t="shared" si="332"/>
        <v>0</v>
      </c>
      <c r="UJ147" s="378">
        <f t="shared" si="332"/>
        <v>0</v>
      </c>
      <c r="UK147" s="378">
        <f t="shared" ref="UK147:WI147" si="333">ROUND((MAX(UK29:UK31)-MIN(UK29:UK31)),10)</f>
        <v>0</v>
      </c>
      <c r="UL147" s="378">
        <f t="shared" si="333"/>
        <v>0</v>
      </c>
      <c r="UM147" s="378">
        <f t="shared" si="333"/>
        <v>0</v>
      </c>
      <c r="UN147" s="378">
        <f t="shared" si="333"/>
        <v>0</v>
      </c>
      <c r="UO147" s="378">
        <f t="shared" si="333"/>
        <v>0</v>
      </c>
      <c r="UP147" s="378">
        <f t="shared" si="333"/>
        <v>0</v>
      </c>
      <c r="UQ147" s="378">
        <f t="shared" si="333"/>
        <v>0</v>
      </c>
      <c r="UR147" s="378">
        <f t="shared" si="333"/>
        <v>0</v>
      </c>
      <c r="US147" s="378">
        <f t="shared" si="333"/>
        <v>0</v>
      </c>
      <c r="UT147" s="378">
        <f t="shared" si="333"/>
        <v>0</v>
      </c>
      <c r="UU147" s="378">
        <f t="shared" si="333"/>
        <v>0</v>
      </c>
      <c r="UV147" s="378">
        <f t="shared" si="333"/>
        <v>0</v>
      </c>
      <c r="UW147" s="378">
        <f t="shared" si="333"/>
        <v>0</v>
      </c>
      <c r="UX147" s="378">
        <f t="shared" si="333"/>
        <v>0</v>
      </c>
      <c r="UY147" s="378">
        <f t="shared" si="333"/>
        <v>0</v>
      </c>
      <c r="UZ147" s="378">
        <f t="shared" si="333"/>
        <v>0</v>
      </c>
      <c r="VA147" s="378">
        <f t="shared" si="333"/>
        <v>0</v>
      </c>
      <c r="VB147" s="378">
        <f t="shared" si="333"/>
        <v>0</v>
      </c>
      <c r="VC147" s="378">
        <f t="shared" si="333"/>
        <v>0</v>
      </c>
      <c r="VD147" s="378">
        <f t="shared" si="333"/>
        <v>0</v>
      </c>
      <c r="VE147" s="378">
        <f t="shared" si="333"/>
        <v>0</v>
      </c>
      <c r="VF147" s="378">
        <f t="shared" si="333"/>
        <v>0</v>
      </c>
      <c r="VG147" s="378">
        <f t="shared" si="333"/>
        <v>0</v>
      </c>
      <c r="VH147" s="378">
        <f t="shared" si="333"/>
        <v>0</v>
      </c>
      <c r="VI147" s="378">
        <f t="shared" si="333"/>
        <v>0</v>
      </c>
      <c r="VJ147" s="378">
        <f t="shared" si="333"/>
        <v>0</v>
      </c>
      <c r="VK147" s="378">
        <f t="shared" si="333"/>
        <v>0</v>
      </c>
      <c r="VL147" s="378">
        <f t="shared" si="333"/>
        <v>0</v>
      </c>
      <c r="VM147" s="378">
        <f t="shared" si="333"/>
        <v>0</v>
      </c>
      <c r="VN147" s="378">
        <f t="shared" si="333"/>
        <v>0</v>
      </c>
      <c r="VO147" s="378">
        <f t="shared" si="333"/>
        <v>0</v>
      </c>
      <c r="VP147" s="378">
        <f t="shared" si="333"/>
        <v>0</v>
      </c>
      <c r="VQ147" s="378">
        <f t="shared" si="333"/>
        <v>0</v>
      </c>
      <c r="VR147" s="378">
        <f t="shared" si="333"/>
        <v>0</v>
      </c>
      <c r="VS147" s="378">
        <f t="shared" si="333"/>
        <v>0</v>
      </c>
      <c r="VT147" s="378">
        <f t="shared" si="333"/>
        <v>0</v>
      </c>
      <c r="VU147" s="378">
        <f t="shared" si="333"/>
        <v>0</v>
      </c>
      <c r="VV147" s="378">
        <f t="shared" si="333"/>
        <v>0</v>
      </c>
      <c r="VW147" s="378">
        <f t="shared" si="333"/>
        <v>0</v>
      </c>
      <c r="VX147" s="378">
        <f t="shared" si="333"/>
        <v>0</v>
      </c>
      <c r="VY147" s="378">
        <f t="shared" si="333"/>
        <v>0</v>
      </c>
      <c r="VZ147" s="378">
        <f t="shared" si="333"/>
        <v>0</v>
      </c>
      <c r="WA147" s="378">
        <f t="shared" si="333"/>
        <v>0</v>
      </c>
      <c r="WB147" s="378">
        <f t="shared" si="333"/>
        <v>0</v>
      </c>
      <c r="WC147" s="378">
        <f t="shared" si="333"/>
        <v>0</v>
      </c>
      <c r="WD147" s="378">
        <f t="shared" si="333"/>
        <v>0</v>
      </c>
      <c r="WE147" s="378">
        <f t="shared" si="333"/>
        <v>0</v>
      </c>
      <c r="WF147" s="378">
        <f t="shared" si="333"/>
        <v>0</v>
      </c>
      <c r="WG147" s="378">
        <f t="shared" si="333"/>
        <v>0</v>
      </c>
      <c r="WH147" s="378">
        <f t="shared" si="333"/>
        <v>0</v>
      </c>
      <c r="WI147" s="378">
        <f t="shared" si="333"/>
        <v>0</v>
      </c>
    </row>
    <row r="148" spans="1:607">
      <c r="A148" s="348"/>
      <c r="B148" s="360" t="s">
        <v>880</v>
      </c>
      <c r="C148" s="348"/>
      <c r="D148" s="348"/>
      <c r="E148" s="348"/>
      <c r="F148" s="348"/>
      <c r="G148" s="361" t="str">
        <f t="shared" si="220"/>
        <v/>
      </c>
      <c r="H148" s="361" t="str">
        <f t="shared" si="221"/>
        <v/>
      </c>
      <c r="I148" s="397"/>
      <c r="J148" s="348"/>
      <c r="K148" s="348"/>
      <c r="L148" s="348"/>
      <c r="M148" s="348"/>
      <c r="N148" s="400"/>
      <c r="O148" s="400"/>
      <c r="P148" s="400"/>
      <c r="Q148" s="400"/>
      <c r="R148" s="400"/>
      <c r="S148" s="400"/>
      <c r="T148" s="400"/>
      <c r="U148" s="400"/>
      <c r="V148" s="400"/>
      <c r="W148" s="400"/>
      <c r="X148" s="400"/>
      <c r="Y148" s="400"/>
      <c r="Z148" s="400"/>
      <c r="AA148" s="400"/>
      <c r="AB148" s="400"/>
      <c r="AC148" s="400"/>
      <c r="AD148" s="400"/>
      <c r="AE148" s="400"/>
      <c r="AF148" s="400"/>
      <c r="AG148" s="400"/>
      <c r="AH148" s="400"/>
      <c r="AI148" s="400"/>
      <c r="AJ148" s="400"/>
      <c r="AK148" s="400"/>
      <c r="AL148" s="400"/>
      <c r="AM148" s="400"/>
      <c r="AN148" s="400"/>
      <c r="AO148" s="400"/>
      <c r="AP148" s="400"/>
      <c r="AQ148" s="400"/>
      <c r="AR148" s="400"/>
      <c r="AS148" s="400"/>
      <c r="AT148" s="400"/>
      <c r="AU148" s="400"/>
      <c r="AV148" s="400"/>
      <c r="AW148" s="400"/>
      <c r="AX148" s="400"/>
      <c r="AY148" s="400"/>
      <c r="AZ148" s="400"/>
      <c r="BA148" s="400"/>
      <c r="BB148" s="400"/>
      <c r="BC148" s="400"/>
      <c r="BD148" s="400"/>
      <c r="BE148" s="400"/>
      <c r="BF148" s="400"/>
      <c r="BG148" s="400"/>
      <c r="BH148" s="400"/>
      <c r="BI148" s="400"/>
      <c r="BJ148" s="400"/>
      <c r="BK148" s="400"/>
      <c r="BL148" s="400"/>
      <c r="BM148" s="400"/>
      <c r="BN148" s="400"/>
      <c r="BO148" s="400"/>
      <c r="BP148" s="400"/>
      <c r="BQ148" s="400"/>
      <c r="BR148" s="400"/>
      <c r="BS148" s="400"/>
      <c r="BT148" s="400"/>
      <c r="BU148" s="400"/>
      <c r="BV148" s="400"/>
      <c r="BW148" s="400"/>
      <c r="BX148" s="400"/>
      <c r="BY148" s="400"/>
      <c r="BZ148" s="400"/>
      <c r="CA148" s="400"/>
      <c r="CB148" s="400"/>
      <c r="CC148" s="400"/>
      <c r="CD148" s="400"/>
      <c r="CE148" s="400"/>
      <c r="CF148" s="400"/>
      <c r="CG148" s="400"/>
      <c r="CH148" s="400"/>
      <c r="CI148" s="400"/>
      <c r="CJ148" s="400"/>
      <c r="CK148" s="400"/>
      <c r="CL148" s="400"/>
      <c r="CM148" s="400"/>
      <c r="CN148" s="400"/>
      <c r="CO148" s="400"/>
      <c r="CP148" s="400"/>
      <c r="CQ148" s="400"/>
      <c r="CR148" s="400"/>
      <c r="CS148" s="400"/>
      <c r="CT148" s="400"/>
      <c r="CU148" s="400"/>
      <c r="CV148" s="400"/>
      <c r="CW148" s="400"/>
      <c r="CX148" s="400"/>
      <c r="CY148" s="400"/>
      <c r="CZ148" s="362"/>
      <c r="DA148" s="900"/>
      <c r="DB148" s="899" t="s">
        <v>1313</v>
      </c>
      <c r="DC148" s="899"/>
      <c r="DD148" s="378">
        <f>ROUND((MAX(DD38:DD40)-MIN(DD38:DD40)),10)</f>
        <v>0</v>
      </c>
      <c r="DE148" s="378">
        <f t="shared" ref="DE148:FP148" si="334">ROUND((MAX(DE38:DE40)-MIN(DE38:DE40)),10)</f>
        <v>0</v>
      </c>
      <c r="DF148" s="378">
        <f t="shared" si="334"/>
        <v>0</v>
      </c>
      <c r="DG148" s="378">
        <f t="shared" si="334"/>
        <v>0</v>
      </c>
      <c r="DH148" s="378">
        <f t="shared" si="334"/>
        <v>0</v>
      </c>
      <c r="DI148" s="378">
        <f t="shared" si="334"/>
        <v>0</v>
      </c>
      <c r="DJ148" s="378">
        <f t="shared" si="334"/>
        <v>0</v>
      </c>
      <c r="DK148" s="378">
        <f t="shared" si="334"/>
        <v>0</v>
      </c>
      <c r="DL148" s="378">
        <f t="shared" si="334"/>
        <v>0</v>
      </c>
      <c r="DM148" s="378">
        <f t="shared" si="334"/>
        <v>0</v>
      </c>
      <c r="DN148" s="378">
        <f t="shared" si="334"/>
        <v>0</v>
      </c>
      <c r="DO148" s="378">
        <f t="shared" si="334"/>
        <v>0</v>
      </c>
      <c r="DP148" s="378">
        <f t="shared" si="334"/>
        <v>0</v>
      </c>
      <c r="DQ148" s="378">
        <f t="shared" si="334"/>
        <v>0</v>
      </c>
      <c r="DR148" s="378">
        <f t="shared" si="334"/>
        <v>0</v>
      </c>
      <c r="DS148" s="378">
        <f t="shared" si="334"/>
        <v>0</v>
      </c>
      <c r="DT148" s="378">
        <f t="shared" si="334"/>
        <v>0</v>
      </c>
      <c r="DU148" s="378">
        <f t="shared" si="334"/>
        <v>0</v>
      </c>
      <c r="DV148" s="378">
        <f t="shared" si="334"/>
        <v>0</v>
      </c>
      <c r="DW148" s="378">
        <f t="shared" si="334"/>
        <v>0</v>
      </c>
      <c r="DX148" s="378">
        <f t="shared" si="334"/>
        <v>0</v>
      </c>
      <c r="DY148" s="378">
        <f t="shared" si="334"/>
        <v>0</v>
      </c>
      <c r="DZ148" s="378">
        <f t="shared" si="334"/>
        <v>0</v>
      </c>
      <c r="EA148" s="378">
        <f t="shared" si="334"/>
        <v>0</v>
      </c>
      <c r="EB148" s="378">
        <f t="shared" si="334"/>
        <v>0</v>
      </c>
      <c r="EC148" s="378">
        <f t="shared" si="334"/>
        <v>0</v>
      </c>
      <c r="ED148" s="378">
        <f t="shared" si="334"/>
        <v>0</v>
      </c>
      <c r="EE148" s="378">
        <f t="shared" si="334"/>
        <v>0</v>
      </c>
      <c r="EF148" s="378">
        <f t="shared" si="334"/>
        <v>0</v>
      </c>
      <c r="EG148" s="378">
        <f t="shared" si="334"/>
        <v>0</v>
      </c>
      <c r="EH148" s="378">
        <f t="shared" si="334"/>
        <v>0</v>
      </c>
      <c r="EI148" s="378">
        <f t="shared" si="334"/>
        <v>0</v>
      </c>
      <c r="EJ148" s="378">
        <f t="shared" si="334"/>
        <v>0</v>
      </c>
      <c r="EK148" s="378">
        <f t="shared" si="334"/>
        <v>0</v>
      </c>
      <c r="EL148" s="378">
        <f t="shared" si="334"/>
        <v>0</v>
      </c>
      <c r="EM148" s="378">
        <f t="shared" si="334"/>
        <v>0</v>
      </c>
      <c r="EN148" s="378">
        <f t="shared" si="334"/>
        <v>0</v>
      </c>
      <c r="EO148" s="378">
        <f t="shared" si="334"/>
        <v>0</v>
      </c>
      <c r="EP148" s="378">
        <f t="shared" si="334"/>
        <v>0</v>
      </c>
      <c r="EQ148" s="378">
        <f t="shared" si="334"/>
        <v>0</v>
      </c>
      <c r="ER148" s="378">
        <f t="shared" si="334"/>
        <v>0</v>
      </c>
      <c r="ES148" s="378">
        <f t="shared" si="334"/>
        <v>0</v>
      </c>
      <c r="ET148" s="378">
        <f t="shared" si="334"/>
        <v>0</v>
      </c>
      <c r="EU148" s="378">
        <f t="shared" si="334"/>
        <v>0</v>
      </c>
      <c r="EV148" s="378">
        <f t="shared" si="334"/>
        <v>0</v>
      </c>
      <c r="EW148" s="378">
        <f t="shared" si="334"/>
        <v>0</v>
      </c>
      <c r="EX148" s="378">
        <f t="shared" si="334"/>
        <v>0</v>
      </c>
      <c r="EY148" s="378">
        <f t="shared" si="334"/>
        <v>0</v>
      </c>
      <c r="EZ148" s="378">
        <f t="shared" si="334"/>
        <v>0</v>
      </c>
      <c r="FA148" s="378">
        <f t="shared" si="334"/>
        <v>0</v>
      </c>
      <c r="FB148" s="378">
        <f t="shared" si="334"/>
        <v>0</v>
      </c>
      <c r="FC148" s="378">
        <f t="shared" si="334"/>
        <v>0</v>
      </c>
      <c r="FD148" s="378">
        <f t="shared" si="334"/>
        <v>0</v>
      </c>
      <c r="FE148" s="378">
        <f t="shared" si="334"/>
        <v>0</v>
      </c>
      <c r="FF148" s="378">
        <f t="shared" si="334"/>
        <v>0</v>
      </c>
      <c r="FG148" s="378">
        <f t="shared" si="334"/>
        <v>0</v>
      </c>
      <c r="FH148" s="378">
        <f t="shared" si="334"/>
        <v>0</v>
      </c>
      <c r="FI148" s="378">
        <f t="shared" si="334"/>
        <v>0</v>
      </c>
      <c r="FJ148" s="378">
        <f t="shared" si="334"/>
        <v>0</v>
      </c>
      <c r="FK148" s="378">
        <f t="shared" si="334"/>
        <v>0</v>
      </c>
      <c r="FL148" s="378">
        <f t="shared" si="334"/>
        <v>0</v>
      </c>
      <c r="FM148" s="378">
        <f t="shared" si="334"/>
        <v>0</v>
      </c>
      <c r="FN148" s="378">
        <f t="shared" si="334"/>
        <v>0</v>
      </c>
      <c r="FO148" s="378">
        <f t="shared" si="334"/>
        <v>0</v>
      </c>
      <c r="FP148" s="378">
        <f t="shared" si="334"/>
        <v>0</v>
      </c>
      <c r="FQ148" s="378">
        <f t="shared" ref="FQ148:IB148" si="335">ROUND((MAX(FQ38:FQ40)-MIN(FQ38:FQ40)),10)</f>
        <v>0</v>
      </c>
      <c r="FR148" s="378">
        <f t="shared" si="335"/>
        <v>0</v>
      </c>
      <c r="FS148" s="378">
        <f t="shared" si="335"/>
        <v>0</v>
      </c>
      <c r="FT148" s="378">
        <f t="shared" si="335"/>
        <v>0</v>
      </c>
      <c r="FU148" s="378">
        <f t="shared" si="335"/>
        <v>0</v>
      </c>
      <c r="FV148" s="378">
        <f t="shared" si="335"/>
        <v>0</v>
      </c>
      <c r="FW148" s="378">
        <f t="shared" si="335"/>
        <v>0</v>
      </c>
      <c r="FX148" s="378">
        <f t="shared" si="335"/>
        <v>0</v>
      </c>
      <c r="FY148" s="378">
        <f t="shared" si="335"/>
        <v>0</v>
      </c>
      <c r="FZ148" s="378">
        <f t="shared" si="335"/>
        <v>0</v>
      </c>
      <c r="GA148" s="378">
        <f t="shared" si="335"/>
        <v>0</v>
      </c>
      <c r="GB148" s="378">
        <f t="shared" si="335"/>
        <v>0</v>
      </c>
      <c r="GC148" s="378">
        <f t="shared" si="335"/>
        <v>0</v>
      </c>
      <c r="GD148" s="378">
        <f t="shared" si="335"/>
        <v>0</v>
      </c>
      <c r="GE148" s="378">
        <f t="shared" si="335"/>
        <v>0</v>
      </c>
      <c r="GF148" s="378">
        <f t="shared" si="335"/>
        <v>0</v>
      </c>
      <c r="GG148" s="378">
        <f t="shared" si="335"/>
        <v>0</v>
      </c>
      <c r="GH148" s="378">
        <f t="shared" si="335"/>
        <v>0</v>
      </c>
      <c r="GI148" s="378">
        <f t="shared" si="335"/>
        <v>0</v>
      </c>
      <c r="GJ148" s="378">
        <f t="shared" si="335"/>
        <v>0</v>
      </c>
      <c r="GK148" s="378">
        <f t="shared" si="335"/>
        <v>0</v>
      </c>
      <c r="GL148" s="378">
        <f t="shared" si="335"/>
        <v>0</v>
      </c>
      <c r="GM148" s="378">
        <f t="shared" si="335"/>
        <v>0</v>
      </c>
      <c r="GN148" s="378">
        <f t="shared" si="335"/>
        <v>0</v>
      </c>
      <c r="GO148" s="378">
        <f t="shared" si="335"/>
        <v>0</v>
      </c>
      <c r="GP148" s="378">
        <f t="shared" si="335"/>
        <v>0</v>
      </c>
      <c r="GQ148" s="378">
        <f t="shared" si="335"/>
        <v>0</v>
      </c>
      <c r="GR148" s="378">
        <f t="shared" si="335"/>
        <v>0</v>
      </c>
      <c r="GS148" s="378">
        <f t="shared" si="335"/>
        <v>0</v>
      </c>
      <c r="GT148" s="378">
        <f t="shared" si="335"/>
        <v>0</v>
      </c>
      <c r="GU148" s="378">
        <f t="shared" si="335"/>
        <v>0</v>
      </c>
      <c r="GV148" s="378">
        <f t="shared" si="335"/>
        <v>0</v>
      </c>
      <c r="GW148" s="378">
        <f t="shared" si="335"/>
        <v>0</v>
      </c>
      <c r="GX148" s="378">
        <f t="shared" si="335"/>
        <v>0</v>
      </c>
      <c r="GY148" s="378">
        <f t="shared" si="335"/>
        <v>0</v>
      </c>
      <c r="GZ148" s="378">
        <f t="shared" si="335"/>
        <v>0</v>
      </c>
      <c r="HA148" s="378">
        <f t="shared" si="335"/>
        <v>0</v>
      </c>
      <c r="HB148" s="378">
        <f t="shared" si="335"/>
        <v>0</v>
      </c>
      <c r="HC148" s="378">
        <f t="shared" si="335"/>
        <v>0</v>
      </c>
      <c r="HD148" s="378">
        <f t="shared" si="335"/>
        <v>0</v>
      </c>
      <c r="HE148" s="378">
        <f t="shared" si="335"/>
        <v>0</v>
      </c>
      <c r="HF148" s="378">
        <f t="shared" si="335"/>
        <v>0</v>
      </c>
      <c r="HG148" s="378">
        <f t="shared" si="335"/>
        <v>0</v>
      </c>
      <c r="HH148" s="378">
        <f t="shared" si="335"/>
        <v>0</v>
      </c>
      <c r="HI148" s="378">
        <f t="shared" si="335"/>
        <v>0</v>
      </c>
      <c r="HJ148" s="378">
        <f t="shared" si="335"/>
        <v>0</v>
      </c>
      <c r="HK148" s="378">
        <f t="shared" si="335"/>
        <v>0</v>
      </c>
      <c r="HL148" s="378">
        <f t="shared" si="335"/>
        <v>0</v>
      </c>
      <c r="HM148" s="378">
        <f t="shared" si="335"/>
        <v>0</v>
      </c>
      <c r="HN148" s="378">
        <f t="shared" si="335"/>
        <v>0</v>
      </c>
      <c r="HO148" s="378">
        <f t="shared" si="335"/>
        <v>0</v>
      </c>
      <c r="HP148" s="378">
        <f t="shared" si="335"/>
        <v>0</v>
      </c>
      <c r="HQ148" s="378">
        <f t="shared" si="335"/>
        <v>0</v>
      </c>
      <c r="HR148" s="378">
        <f t="shared" si="335"/>
        <v>0</v>
      </c>
      <c r="HS148" s="378">
        <f t="shared" si="335"/>
        <v>0</v>
      </c>
      <c r="HT148" s="378">
        <f t="shared" si="335"/>
        <v>0</v>
      </c>
      <c r="HU148" s="378">
        <f t="shared" si="335"/>
        <v>0</v>
      </c>
      <c r="HV148" s="378">
        <f t="shared" si="335"/>
        <v>0</v>
      </c>
      <c r="HW148" s="378">
        <f t="shared" si="335"/>
        <v>0</v>
      </c>
      <c r="HX148" s="378">
        <f t="shared" si="335"/>
        <v>0</v>
      </c>
      <c r="HY148" s="378">
        <f t="shared" si="335"/>
        <v>0</v>
      </c>
      <c r="HZ148" s="378">
        <f t="shared" si="335"/>
        <v>0</v>
      </c>
      <c r="IA148" s="378">
        <f t="shared" si="335"/>
        <v>0</v>
      </c>
      <c r="IB148" s="378">
        <f t="shared" si="335"/>
        <v>0</v>
      </c>
      <c r="IC148" s="378">
        <f t="shared" ref="IC148:KN148" si="336">ROUND((MAX(IC38:IC40)-MIN(IC38:IC40)),10)</f>
        <v>0</v>
      </c>
      <c r="ID148" s="378">
        <f t="shared" si="336"/>
        <v>0</v>
      </c>
      <c r="IE148" s="378">
        <f t="shared" si="336"/>
        <v>0</v>
      </c>
      <c r="IF148" s="378">
        <f t="shared" si="336"/>
        <v>0</v>
      </c>
      <c r="IG148" s="378">
        <f t="shared" si="336"/>
        <v>0</v>
      </c>
      <c r="IH148" s="378">
        <f t="shared" si="336"/>
        <v>0</v>
      </c>
      <c r="II148" s="378">
        <f t="shared" si="336"/>
        <v>0</v>
      </c>
      <c r="IJ148" s="378">
        <f t="shared" si="336"/>
        <v>0</v>
      </c>
      <c r="IK148" s="378">
        <f t="shared" si="336"/>
        <v>0</v>
      </c>
      <c r="IL148" s="378">
        <f t="shared" si="336"/>
        <v>0</v>
      </c>
      <c r="IM148" s="378">
        <f t="shared" si="336"/>
        <v>0</v>
      </c>
      <c r="IN148" s="378">
        <f t="shared" si="336"/>
        <v>0</v>
      </c>
      <c r="IO148" s="378">
        <f t="shared" si="336"/>
        <v>0</v>
      </c>
      <c r="IP148" s="378">
        <f t="shared" si="336"/>
        <v>0</v>
      </c>
      <c r="IQ148" s="378">
        <f t="shared" si="336"/>
        <v>0</v>
      </c>
      <c r="IR148" s="378">
        <f t="shared" si="336"/>
        <v>0</v>
      </c>
      <c r="IS148" s="378">
        <f t="shared" si="336"/>
        <v>0</v>
      </c>
      <c r="IT148" s="378">
        <f t="shared" si="336"/>
        <v>0</v>
      </c>
      <c r="IU148" s="378">
        <f t="shared" si="336"/>
        <v>0</v>
      </c>
      <c r="IV148" s="378">
        <f t="shared" si="336"/>
        <v>0</v>
      </c>
      <c r="IW148" s="378">
        <f t="shared" si="336"/>
        <v>0</v>
      </c>
      <c r="IX148" s="378">
        <f t="shared" si="336"/>
        <v>0</v>
      </c>
      <c r="IY148" s="378">
        <f t="shared" si="336"/>
        <v>0</v>
      </c>
      <c r="IZ148" s="378">
        <f t="shared" si="336"/>
        <v>0</v>
      </c>
      <c r="JA148" s="378">
        <f t="shared" si="336"/>
        <v>0</v>
      </c>
      <c r="JB148" s="378">
        <f t="shared" si="336"/>
        <v>0</v>
      </c>
      <c r="JC148" s="378">
        <f t="shared" si="336"/>
        <v>0</v>
      </c>
      <c r="JD148" s="378">
        <f t="shared" si="336"/>
        <v>0</v>
      </c>
      <c r="JE148" s="378">
        <f t="shared" si="336"/>
        <v>0</v>
      </c>
      <c r="JF148" s="378">
        <f t="shared" si="336"/>
        <v>0</v>
      </c>
      <c r="JG148" s="378">
        <f t="shared" si="336"/>
        <v>0</v>
      </c>
      <c r="JH148" s="378">
        <f t="shared" si="336"/>
        <v>0</v>
      </c>
      <c r="JI148" s="378">
        <f t="shared" si="336"/>
        <v>0</v>
      </c>
      <c r="JJ148" s="378">
        <f t="shared" si="336"/>
        <v>0</v>
      </c>
      <c r="JK148" s="378">
        <f t="shared" si="336"/>
        <v>0</v>
      </c>
      <c r="JL148" s="378">
        <f t="shared" si="336"/>
        <v>0</v>
      </c>
      <c r="JM148" s="378">
        <f t="shared" si="336"/>
        <v>0</v>
      </c>
      <c r="JN148" s="378">
        <f t="shared" si="336"/>
        <v>0</v>
      </c>
      <c r="JO148" s="378">
        <f t="shared" si="336"/>
        <v>0</v>
      </c>
      <c r="JP148" s="378">
        <f t="shared" si="336"/>
        <v>0</v>
      </c>
      <c r="JQ148" s="378">
        <f t="shared" si="336"/>
        <v>0</v>
      </c>
      <c r="JR148" s="378">
        <f t="shared" si="336"/>
        <v>0</v>
      </c>
      <c r="JS148" s="378">
        <f t="shared" si="336"/>
        <v>0</v>
      </c>
      <c r="JT148" s="378">
        <f t="shared" si="336"/>
        <v>0</v>
      </c>
      <c r="JU148" s="378">
        <f t="shared" si="336"/>
        <v>0</v>
      </c>
      <c r="JV148" s="378">
        <f t="shared" si="336"/>
        <v>0</v>
      </c>
      <c r="JW148" s="378">
        <f t="shared" si="336"/>
        <v>0</v>
      </c>
      <c r="JX148" s="378">
        <f t="shared" si="336"/>
        <v>0</v>
      </c>
      <c r="JY148" s="378">
        <f t="shared" si="336"/>
        <v>0</v>
      </c>
      <c r="JZ148" s="378">
        <f t="shared" si="336"/>
        <v>0</v>
      </c>
      <c r="KA148" s="378">
        <f t="shared" si="336"/>
        <v>0</v>
      </c>
      <c r="KB148" s="378">
        <f t="shared" si="336"/>
        <v>0</v>
      </c>
      <c r="KC148" s="378">
        <f t="shared" si="336"/>
        <v>0</v>
      </c>
      <c r="KD148" s="378">
        <f t="shared" si="336"/>
        <v>0</v>
      </c>
      <c r="KE148" s="378">
        <f t="shared" si="336"/>
        <v>0</v>
      </c>
      <c r="KF148" s="378">
        <f t="shared" si="336"/>
        <v>0</v>
      </c>
      <c r="KG148" s="378">
        <f t="shared" si="336"/>
        <v>0</v>
      </c>
      <c r="KH148" s="378">
        <f t="shared" si="336"/>
        <v>0</v>
      </c>
      <c r="KI148" s="378">
        <f t="shared" si="336"/>
        <v>0</v>
      </c>
      <c r="KJ148" s="378">
        <f t="shared" si="336"/>
        <v>0</v>
      </c>
      <c r="KK148" s="378">
        <f t="shared" si="336"/>
        <v>0</v>
      </c>
      <c r="KL148" s="378">
        <f t="shared" si="336"/>
        <v>0</v>
      </c>
      <c r="KM148" s="378">
        <f t="shared" si="336"/>
        <v>0</v>
      </c>
      <c r="KN148" s="378">
        <f t="shared" si="336"/>
        <v>0</v>
      </c>
      <c r="KO148" s="378">
        <f t="shared" ref="KO148:MZ148" si="337">ROUND((MAX(KO38:KO40)-MIN(KO38:KO40)),10)</f>
        <v>0</v>
      </c>
      <c r="KP148" s="378">
        <f t="shared" si="337"/>
        <v>0</v>
      </c>
      <c r="KQ148" s="378">
        <f t="shared" si="337"/>
        <v>0</v>
      </c>
      <c r="KR148" s="378">
        <f t="shared" si="337"/>
        <v>0</v>
      </c>
      <c r="KS148" s="378">
        <f t="shared" si="337"/>
        <v>0</v>
      </c>
      <c r="KT148" s="378">
        <f t="shared" si="337"/>
        <v>0</v>
      </c>
      <c r="KU148" s="378">
        <f t="shared" si="337"/>
        <v>0</v>
      </c>
      <c r="KV148" s="378">
        <f t="shared" si="337"/>
        <v>0</v>
      </c>
      <c r="KW148" s="378">
        <f t="shared" si="337"/>
        <v>0</v>
      </c>
      <c r="KX148" s="378">
        <f t="shared" si="337"/>
        <v>0</v>
      </c>
      <c r="KY148" s="378">
        <f t="shared" si="337"/>
        <v>0</v>
      </c>
      <c r="KZ148" s="378">
        <f t="shared" si="337"/>
        <v>0</v>
      </c>
      <c r="LA148" s="378">
        <f t="shared" si="337"/>
        <v>0</v>
      </c>
      <c r="LB148" s="378">
        <f t="shared" si="337"/>
        <v>0</v>
      </c>
      <c r="LC148" s="378">
        <f t="shared" si="337"/>
        <v>0</v>
      </c>
      <c r="LD148" s="378">
        <f t="shared" si="337"/>
        <v>0</v>
      </c>
      <c r="LE148" s="378">
        <f t="shared" si="337"/>
        <v>0</v>
      </c>
      <c r="LF148" s="378">
        <f t="shared" si="337"/>
        <v>0</v>
      </c>
      <c r="LG148" s="378">
        <f t="shared" si="337"/>
        <v>0</v>
      </c>
      <c r="LH148" s="378">
        <f t="shared" si="337"/>
        <v>0</v>
      </c>
      <c r="LI148" s="378">
        <f t="shared" si="337"/>
        <v>0</v>
      </c>
      <c r="LJ148" s="378">
        <f t="shared" si="337"/>
        <v>0</v>
      </c>
      <c r="LK148" s="378">
        <f t="shared" si="337"/>
        <v>0</v>
      </c>
      <c r="LL148" s="378">
        <f t="shared" si="337"/>
        <v>0</v>
      </c>
      <c r="LM148" s="378">
        <f t="shared" si="337"/>
        <v>0</v>
      </c>
      <c r="LN148" s="378">
        <f t="shared" si="337"/>
        <v>0</v>
      </c>
      <c r="LO148" s="378">
        <f t="shared" si="337"/>
        <v>0</v>
      </c>
      <c r="LP148" s="378">
        <f t="shared" si="337"/>
        <v>0</v>
      </c>
      <c r="LQ148" s="378">
        <f t="shared" si="337"/>
        <v>0</v>
      </c>
      <c r="LR148" s="378">
        <f t="shared" si="337"/>
        <v>0</v>
      </c>
      <c r="LS148" s="378">
        <f t="shared" si="337"/>
        <v>0</v>
      </c>
      <c r="LT148" s="378">
        <f t="shared" si="337"/>
        <v>0</v>
      </c>
      <c r="LU148" s="378">
        <f t="shared" si="337"/>
        <v>0</v>
      </c>
      <c r="LV148" s="378">
        <f t="shared" si="337"/>
        <v>0</v>
      </c>
      <c r="LW148" s="378">
        <f t="shared" si="337"/>
        <v>0</v>
      </c>
      <c r="LX148" s="378">
        <f t="shared" si="337"/>
        <v>0</v>
      </c>
      <c r="LY148" s="378">
        <f t="shared" si="337"/>
        <v>0</v>
      </c>
      <c r="LZ148" s="378">
        <f t="shared" si="337"/>
        <v>0</v>
      </c>
      <c r="MA148" s="378">
        <f t="shared" si="337"/>
        <v>0</v>
      </c>
      <c r="MB148" s="378">
        <f t="shared" si="337"/>
        <v>0</v>
      </c>
      <c r="MC148" s="378">
        <f t="shared" si="337"/>
        <v>0</v>
      </c>
      <c r="MD148" s="378">
        <f t="shared" si="337"/>
        <v>0</v>
      </c>
      <c r="ME148" s="378">
        <f t="shared" si="337"/>
        <v>0</v>
      </c>
      <c r="MF148" s="378">
        <f t="shared" si="337"/>
        <v>0</v>
      </c>
      <c r="MG148" s="378">
        <f t="shared" si="337"/>
        <v>0</v>
      </c>
      <c r="MH148" s="378">
        <f t="shared" si="337"/>
        <v>0</v>
      </c>
      <c r="MI148" s="378">
        <f t="shared" si="337"/>
        <v>0</v>
      </c>
      <c r="MJ148" s="378">
        <f t="shared" si="337"/>
        <v>0</v>
      </c>
      <c r="MK148" s="378">
        <f t="shared" si="337"/>
        <v>0</v>
      </c>
      <c r="ML148" s="378">
        <f t="shared" si="337"/>
        <v>0</v>
      </c>
      <c r="MM148" s="378">
        <f t="shared" si="337"/>
        <v>0</v>
      </c>
      <c r="MN148" s="378">
        <f t="shared" si="337"/>
        <v>0</v>
      </c>
      <c r="MO148" s="378">
        <f t="shared" si="337"/>
        <v>0</v>
      </c>
      <c r="MP148" s="378">
        <f t="shared" si="337"/>
        <v>0</v>
      </c>
      <c r="MQ148" s="378">
        <f t="shared" si="337"/>
        <v>0</v>
      </c>
      <c r="MR148" s="378">
        <f t="shared" si="337"/>
        <v>0</v>
      </c>
      <c r="MS148" s="378">
        <f t="shared" si="337"/>
        <v>0</v>
      </c>
      <c r="MT148" s="378">
        <f t="shared" si="337"/>
        <v>0</v>
      </c>
      <c r="MU148" s="378">
        <f t="shared" si="337"/>
        <v>0</v>
      </c>
      <c r="MV148" s="378">
        <f t="shared" si="337"/>
        <v>0</v>
      </c>
      <c r="MW148" s="378">
        <f t="shared" si="337"/>
        <v>0</v>
      </c>
      <c r="MX148" s="378">
        <f t="shared" si="337"/>
        <v>0</v>
      </c>
      <c r="MY148" s="378">
        <f t="shared" si="337"/>
        <v>0</v>
      </c>
      <c r="MZ148" s="378">
        <f t="shared" si="337"/>
        <v>0</v>
      </c>
      <c r="NA148" s="378">
        <f t="shared" ref="NA148:PL148" si="338">ROUND((MAX(NA38:NA40)-MIN(NA38:NA40)),10)</f>
        <v>0</v>
      </c>
      <c r="NB148" s="378">
        <f t="shared" si="338"/>
        <v>0</v>
      </c>
      <c r="NC148" s="378">
        <f t="shared" si="338"/>
        <v>0</v>
      </c>
      <c r="ND148" s="378">
        <f t="shared" si="338"/>
        <v>0</v>
      </c>
      <c r="NE148" s="378">
        <f t="shared" si="338"/>
        <v>0</v>
      </c>
      <c r="NF148" s="378">
        <f t="shared" si="338"/>
        <v>0</v>
      </c>
      <c r="NG148" s="378">
        <f t="shared" si="338"/>
        <v>0</v>
      </c>
      <c r="NH148" s="378">
        <f t="shared" si="338"/>
        <v>0</v>
      </c>
      <c r="NI148" s="378">
        <f t="shared" si="338"/>
        <v>0</v>
      </c>
      <c r="NJ148" s="378">
        <f t="shared" si="338"/>
        <v>0</v>
      </c>
      <c r="NK148" s="378">
        <f t="shared" si="338"/>
        <v>0</v>
      </c>
      <c r="NL148" s="378">
        <f t="shared" si="338"/>
        <v>0</v>
      </c>
      <c r="NM148" s="378">
        <f t="shared" si="338"/>
        <v>0</v>
      </c>
      <c r="NN148" s="378">
        <f t="shared" si="338"/>
        <v>0</v>
      </c>
      <c r="NO148" s="378">
        <f t="shared" si="338"/>
        <v>0</v>
      </c>
      <c r="NP148" s="378">
        <f t="shared" si="338"/>
        <v>0</v>
      </c>
      <c r="NQ148" s="378">
        <f t="shared" si="338"/>
        <v>0</v>
      </c>
      <c r="NR148" s="378">
        <f t="shared" si="338"/>
        <v>0</v>
      </c>
      <c r="NS148" s="378">
        <f t="shared" si="338"/>
        <v>0</v>
      </c>
      <c r="NT148" s="378">
        <f t="shared" si="338"/>
        <v>0</v>
      </c>
      <c r="NU148" s="378">
        <f t="shared" si="338"/>
        <v>0</v>
      </c>
      <c r="NV148" s="378">
        <f t="shared" si="338"/>
        <v>0</v>
      </c>
      <c r="NW148" s="378">
        <f t="shared" si="338"/>
        <v>0</v>
      </c>
      <c r="NX148" s="378">
        <f t="shared" si="338"/>
        <v>0</v>
      </c>
      <c r="NY148" s="378">
        <f t="shared" si="338"/>
        <v>0</v>
      </c>
      <c r="NZ148" s="378">
        <f t="shared" si="338"/>
        <v>0</v>
      </c>
      <c r="OA148" s="378">
        <f t="shared" si="338"/>
        <v>0</v>
      </c>
      <c r="OB148" s="378">
        <f t="shared" si="338"/>
        <v>0</v>
      </c>
      <c r="OC148" s="378">
        <f t="shared" si="338"/>
        <v>0</v>
      </c>
      <c r="OD148" s="378">
        <f t="shared" si="338"/>
        <v>0</v>
      </c>
      <c r="OE148" s="378">
        <f t="shared" si="338"/>
        <v>0</v>
      </c>
      <c r="OF148" s="378">
        <f t="shared" si="338"/>
        <v>0</v>
      </c>
      <c r="OG148" s="378">
        <f t="shared" si="338"/>
        <v>0</v>
      </c>
      <c r="OH148" s="378">
        <f t="shared" si="338"/>
        <v>0</v>
      </c>
      <c r="OI148" s="378">
        <f t="shared" si="338"/>
        <v>0</v>
      </c>
      <c r="OJ148" s="378">
        <f t="shared" si="338"/>
        <v>0</v>
      </c>
      <c r="OK148" s="378">
        <f t="shared" si="338"/>
        <v>0</v>
      </c>
      <c r="OL148" s="378">
        <f t="shared" si="338"/>
        <v>0</v>
      </c>
      <c r="OM148" s="378">
        <f t="shared" si="338"/>
        <v>0</v>
      </c>
      <c r="ON148" s="378">
        <f t="shared" si="338"/>
        <v>0</v>
      </c>
      <c r="OO148" s="378">
        <f t="shared" si="338"/>
        <v>0</v>
      </c>
      <c r="OP148" s="378">
        <f t="shared" si="338"/>
        <v>0</v>
      </c>
      <c r="OQ148" s="378">
        <f t="shared" si="338"/>
        <v>0</v>
      </c>
      <c r="OR148" s="378">
        <f t="shared" si="338"/>
        <v>0</v>
      </c>
      <c r="OS148" s="378">
        <f t="shared" si="338"/>
        <v>0</v>
      </c>
      <c r="OT148" s="378">
        <f t="shared" si="338"/>
        <v>0</v>
      </c>
      <c r="OU148" s="378">
        <f t="shared" si="338"/>
        <v>0</v>
      </c>
      <c r="OV148" s="378">
        <f t="shared" si="338"/>
        <v>0</v>
      </c>
      <c r="OW148" s="378">
        <f t="shared" si="338"/>
        <v>0</v>
      </c>
      <c r="OX148" s="378">
        <f t="shared" si="338"/>
        <v>0</v>
      </c>
      <c r="OY148" s="378">
        <f t="shared" si="338"/>
        <v>0</v>
      </c>
      <c r="OZ148" s="378">
        <f t="shared" si="338"/>
        <v>0</v>
      </c>
      <c r="PA148" s="378">
        <f t="shared" si="338"/>
        <v>0</v>
      </c>
      <c r="PB148" s="378">
        <f t="shared" si="338"/>
        <v>0</v>
      </c>
      <c r="PC148" s="378">
        <f t="shared" si="338"/>
        <v>0</v>
      </c>
      <c r="PD148" s="378">
        <f t="shared" si="338"/>
        <v>0</v>
      </c>
      <c r="PE148" s="378">
        <f t="shared" si="338"/>
        <v>0</v>
      </c>
      <c r="PF148" s="378">
        <f t="shared" si="338"/>
        <v>0</v>
      </c>
      <c r="PG148" s="378">
        <f t="shared" si="338"/>
        <v>0</v>
      </c>
      <c r="PH148" s="378">
        <f t="shared" si="338"/>
        <v>0</v>
      </c>
      <c r="PI148" s="378">
        <f t="shared" si="338"/>
        <v>0</v>
      </c>
      <c r="PJ148" s="378">
        <f t="shared" si="338"/>
        <v>0</v>
      </c>
      <c r="PK148" s="378">
        <f t="shared" si="338"/>
        <v>0</v>
      </c>
      <c r="PL148" s="378">
        <f t="shared" si="338"/>
        <v>0</v>
      </c>
      <c r="PM148" s="378">
        <f t="shared" ref="PM148:RX148" si="339">ROUND((MAX(PM38:PM40)-MIN(PM38:PM40)),10)</f>
        <v>0</v>
      </c>
      <c r="PN148" s="378">
        <f t="shared" si="339"/>
        <v>0</v>
      </c>
      <c r="PO148" s="378">
        <f t="shared" si="339"/>
        <v>0</v>
      </c>
      <c r="PP148" s="378">
        <f t="shared" si="339"/>
        <v>0</v>
      </c>
      <c r="PQ148" s="378">
        <f t="shared" si="339"/>
        <v>0</v>
      </c>
      <c r="PR148" s="378">
        <f t="shared" si="339"/>
        <v>0</v>
      </c>
      <c r="PS148" s="378">
        <f t="shared" si="339"/>
        <v>0</v>
      </c>
      <c r="PT148" s="378">
        <f t="shared" si="339"/>
        <v>0</v>
      </c>
      <c r="PU148" s="378">
        <f t="shared" si="339"/>
        <v>0</v>
      </c>
      <c r="PV148" s="378">
        <f t="shared" si="339"/>
        <v>0</v>
      </c>
      <c r="PW148" s="378">
        <f t="shared" si="339"/>
        <v>0</v>
      </c>
      <c r="PX148" s="378">
        <f t="shared" si="339"/>
        <v>0</v>
      </c>
      <c r="PY148" s="378">
        <f t="shared" si="339"/>
        <v>0</v>
      </c>
      <c r="PZ148" s="378">
        <f t="shared" si="339"/>
        <v>0</v>
      </c>
      <c r="QA148" s="378">
        <f t="shared" si="339"/>
        <v>0</v>
      </c>
      <c r="QB148" s="378">
        <f t="shared" si="339"/>
        <v>0</v>
      </c>
      <c r="QC148" s="378">
        <f t="shared" si="339"/>
        <v>0</v>
      </c>
      <c r="QD148" s="378">
        <f t="shared" si="339"/>
        <v>0</v>
      </c>
      <c r="QE148" s="378">
        <f t="shared" si="339"/>
        <v>0</v>
      </c>
      <c r="QF148" s="378">
        <f t="shared" si="339"/>
        <v>0</v>
      </c>
      <c r="QG148" s="378">
        <f t="shared" si="339"/>
        <v>0</v>
      </c>
      <c r="QH148" s="378">
        <f t="shared" si="339"/>
        <v>0</v>
      </c>
      <c r="QI148" s="378">
        <f t="shared" si="339"/>
        <v>0</v>
      </c>
      <c r="QJ148" s="378">
        <f t="shared" si="339"/>
        <v>0</v>
      </c>
      <c r="QK148" s="378">
        <f t="shared" si="339"/>
        <v>0</v>
      </c>
      <c r="QL148" s="378">
        <f t="shared" si="339"/>
        <v>0</v>
      </c>
      <c r="QM148" s="378">
        <f t="shared" si="339"/>
        <v>0</v>
      </c>
      <c r="QN148" s="378">
        <f t="shared" si="339"/>
        <v>0</v>
      </c>
      <c r="QO148" s="378">
        <f t="shared" si="339"/>
        <v>0</v>
      </c>
      <c r="QP148" s="378">
        <f t="shared" si="339"/>
        <v>0</v>
      </c>
      <c r="QQ148" s="378">
        <f t="shared" si="339"/>
        <v>0</v>
      </c>
      <c r="QR148" s="378">
        <f t="shared" si="339"/>
        <v>0</v>
      </c>
      <c r="QS148" s="378">
        <f t="shared" si="339"/>
        <v>0</v>
      </c>
      <c r="QT148" s="378">
        <f t="shared" si="339"/>
        <v>0</v>
      </c>
      <c r="QU148" s="378">
        <f t="shared" si="339"/>
        <v>0</v>
      </c>
      <c r="QV148" s="378">
        <f t="shared" si="339"/>
        <v>0</v>
      </c>
      <c r="QW148" s="378">
        <f t="shared" si="339"/>
        <v>0</v>
      </c>
      <c r="QX148" s="378">
        <f t="shared" si="339"/>
        <v>0</v>
      </c>
      <c r="QY148" s="378">
        <f t="shared" si="339"/>
        <v>0</v>
      </c>
      <c r="QZ148" s="378">
        <f t="shared" si="339"/>
        <v>0</v>
      </c>
      <c r="RA148" s="378">
        <f t="shared" si="339"/>
        <v>0</v>
      </c>
      <c r="RB148" s="378">
        <f t="shared" si="339"/>
        <v>0</v>
      </c>
      <c r="RC148" s="378">
        <f t="shared" si="339"/>
        <v>0</v>
      </c>
      <c r="RD148" s="378">
        <f t="shared" si="339"/>
        <v>0</v>
      </c>
      <c r="RE148" s="378">
        <f t="shared" si="339"/>
        <v>0</v>
      </c>
      <c r="RF148" s="378">
        <f t="shared" si="339"/>
        <v>0</v>
      </c>
      <c r="RG148" s="378">
        <f t="shared" si="339"/>
        <v>0</v>
      </c>
      <c r="RH148" s="378">
        <f t="shared" si="339"/>
        <v>0</v>
      </c>
      <c r="RI148" s="378">
        <f t="shared" si="339"/>
        <v>0</v>
      </c>
      <c r="RJ148" s="378">
        <f t="shared" si="339"/>
        <v>0</v>
      </c>
      <c r="RK148" s="378">
        <f t="shared" si="339"/>
        <v>0</v>
      </c>
      <c r="RL148" s="378">
        <f t="shared" si="339"/>
        <v>0</v>
      </c>
      <c r="RM148" s="378">
        <f t="shared" si="339"/>
        <v>0</v>
      </c>
      <c r="RN148" s="378">
        <f t="shared" si="339"/>
        <v>0</v>
      </c>
      <c r="RO148" s="378">
        <f t="shared" si="339"/>
        <v>0</v>
      </c>
      <c r="RP148" s="378">
        <f t="shared" si="339"/>
        <v>0</v>
      </c>
      <c r="RQ148" s="378">
        <f t="shared" si="339"/>
        <v>0</v>
      </c>
      <c r="RR148" s="378">
        <f t="shared" si="339"/>
        <v>0</v>
      </c>
      <c r="RS148" s="378">
        <f t="shared" si="339"/>
        <v>0</v>
      </c>
      <c r="RT148" s="378">
        <f t="shared" si="339"/>
        <v>0</v>
      </c>
      <c r="RU148" s="378">
        <f t="shared" si="339"/>
        <v>0</v>
      </c>
      <c r="RV148" s="378">
        <f t="shared" si="339"/>
        <v>0</v>
      </c>
      <c r="RW148" s="378">
        <f t="shared" si="339"/>
        <v>0</v>
      </c>
      <c r="RX148" s="378">
        <f t="shared" si="339"/>
        <v>0</v>
      </c>
      <c r="RY148" s="378">
        <f t="shared" ref="RY148:UJ148" si="340">ROUND((MAX(RY38:RY40)-MIN(RY38:RY40)),10)</f>
        <v>0</v>
      </c>
      <c r="RZ148" s="378">
        <f t="shared" si="340"/>
        <v>0</v>
      </c>
      <c r="SA148" s="378">
        <f t="shared" si="340"/>
        <v>0</v>
      </c>
      <c r="SB148" s="378">
        <f t="shared" si="340"/>
        <v>0</v>
      </c>
      <c r="SC148" s="378">
        <f t="shared" si="340"/>
        <v>0</v>
      </c>
      <c r="SD148" s="378">
        <f t="shared" si="340"/>
        <v>0</v>
      </c>
      <c r="SE148" s="378">
        <f t="shared" si="340"/>
        <v>0</v>
      </c>
      <c r="SF148" s="378">
        <f t="shared" si="340"/>
        <v>0</v>
      </c>
      <c r="SG148" s="378">
        <f t="shared" si="340"/>
        <v>0</v>
      </c>
      <c r="SH148" s="378">
        <f t="shared" si="340"/>
        <v>0</v>
      </c>
      <c r="SI148" s="378">
        <f t="shared" si="340"/>
        <v>0</v>
      </c>
      <c r="SJ148" s="378">
        <f t="shared" si="340"/>
        <v>0</v>
      </c>
      <c r="SK148" s="378">
        <f t="shared" si="340"/>
        <v>0</v>
      </c>
      <c r="SL148" s="378">
        <f t="shared" si="340"/>
        <v>0</v>
      </c>
      <c r="SM148" s="378">
        <f t="shared" si="340"/>
        <v>0</v>
      </c>
      <c r="SN148" s="378">
        <f t="shared" si="340"/>
        <v>0</v>
      </c>
      <c r="SO148" s="378">
        <f t="shared" si="340"/>
        <v>0</v>
      </c>
      <c r="SP148" s="378">
        <f t="shared" si="340"/>
        <v>0</v>
      </c>
      <c r="SQ148" s="378">
        <f t="shared" si="340"/>
        <v>0</v>
      </c>
      <c r="SR148" s="378">
        <f t="shared" si="340"/>
        <v>0</v>
      </c>
      <c r="SS148" s="378">
        <f t="shared" si="340"/>
        <v>0</v>
      </c>
      <c r="ST148" s="378">
        <f t="shared" si="340"/>
        <v>0</v>
      </c>
      <c r="SU148" s="378">
        <f t="shared" si="340"/>
        <v>0</v>
      </c>
      <c r="SV148" s="378">
        <f t="shared" si="340"/>
        <v>0</v>
      </c>
      <c r="SW148" s="378">
        <f t="shared" si="340"/>
        <v>0</v>
      </c>
      <c r="SX148" s="378">
        <f t="shared" si="340"/>
        <v>0</v>
      </c>
      <c r="SY148" s="378">
        <f t="shared" si="340"/>
        <v>0</v>
      </c>
      <c r="SZ148" s="378">
        <f t="shared" si="340"/>
        <v>0</v>
      </c>
      <c r="TA148" s="378">
        <f t="shared" si="340"/>
        <v>0</v>
      </c>
      <c r="TB148" s="378">
        <f t="shared" si="340"/>
        <v>0</v>
      </c>
      <c r="TC148" s="378">
        <f t="shared" si="340"/>
        <v>0</v>
      </c>
      <c r="TD148" s="378">
        <f t="shared" si="340"/>
        <v>0</v>
      </c>
      <c r="TE148" s="378">
        <f t="shared" si="340"/>
        <v>0</v>
      </c>
      <c r="TF148" s="378">
        <f t="shared" si="340"/>
        <v>0</v>
      </c>
      <c r="TG148" s="378">
        <f t="shared" si="340"/>
        <v>0</v>
      </c>
      <c r="TH148" s="378">
        <f t="shared" si="340"/>
        <v>0</v>
      </c>
      <c r="TI148" s="378">
        <f t="shared" si="340"/>
        <v>0</v>
      </c>
      <c r="TJ148" s="378">
        <f t="shared" si="340"/>
        <v>0</v>
      </c>
      <c r="TK148" s="378">
        <f t="shared" si="340"/>
        <v>0</v>
      </c>
      <c r="TL148" s="378">
        <f t="shared" si="340"/>
        <v>0</v>
      </c>
      <c r="TM148" s="378">
        <f t="shared" si="340"/>
        <v>0</v>
      </c>
      <c r="TN148" s="378">
        <f t="shared" si="340"/>
        <v>0</v>
      </c>
      <c r="TO148" s="378">
        <f t="shared" si="340"/>
        <v>0</v>
      </c>
      <c r="TP148" s="378">
        <f t="shared" si="340"/>
        <v>0</v>
      </c>
      <c r="TQ148" s="378">
        <f t="shared" si="340"/>
        <v>0</v>
      </c>
      <c r="TR148" s="378">
        <f t="shared" si="340"/>
        <v>0</v>
      </c>
      <c r="TS148" s="378">
        <f t="shared" si="340"/>
        <v>0</v>
      </c>
      <c r="TT148" s="378">
        <f t="shared" si="340"/>
        <v>0</v>
      </c>
      <c r="TU148" s="378">
        <f t="shared" si="340"/>
        <v>0</v>
      </c>
      <c r="TV148" s="378">
        <f t="shared" si="340"/>
        <v>0</v>
      </c>
      <c r="TW148" s="378">
        <f t="shared" si="340"/>
        <v>0</v>
      </c>
      <c r="TX148" s="378">
        <f t="shared" si="340"/>
        <v>0</v>
      </c>
      <c r="TY148" s="378">
        <f t="shared" si="340"/>
        <v>0</v>
      </c>
      <c r="TZ148" s="378">
        <f t="shared" si="340"/>
        <v>0</v>
      </c>
      <c r="UA148" s="378">
        <f t="shared" si="340"/>
        <v>0</v>
      </c>
      <c r="UB148" s="378">
        <f t="shared" si="340"/>
        <v>0</v>
      </c>
      <c r="UC148" s="378">
        <f t="shared" si="340"/>
        <v>0</v>
      </c>
      <c r="UD148" s="378">
        <f t="shared" si="340"/>
        <v>0</v>
      </c>
      <c r="UE148" s="378">
        <f t="shared" si="340"/>
        <v>0</v>
      </c>
      <c r="UF148" s="378">
        <f t="shared" si="340"/>
        <v>0</v>
      </c>
      <c r="UG148" s="378">
        <f t="shared" si="340"/>
        <v>0</v>
      </c>
      <c r="UH148" s="378">
        <f t="shared" si="340"/>
        <v>0</v>
      </c>
      <c r="UI148" s="378">
        <f t="shared" si="340"/>
        <v>0</v>
      </c>
      <c r="UJ148" s="378">
        <f t="shared" si="340"/>
        <v>0</v>
      </c>
      <c r="UK148" s="378">
        <f t="shared" ref="UK148:WI148" si="341">ROUND((MAX(UK38:UK40)-MIN(UK38:UK40)),10)</f>
        <v>0</v>
      </c>
      <c r="UL148" s="378">
        <f t="shared" si="341"/>
        <v>0</v>
      </c>
      <c r="UM148" s="378">
        <f t="shared" si="341"/>
        <v>0</v>
      </c>
      <c r="UN148" s="378">
        <f t="shared" si="341"/>
        <v>0</v>
      </c>
      <c r="UO148" s="378">
        <f t="shared" si="341"/>
        <v>0</v>
      </c>
      <c r="UP148" s="378">
        <f t="shared" si="341"/>
        <v>0</v>
      </c>
      <c r="UQ148" s="378">
        <f t="shared" si="341"/>
        <v>0</v>
      </c>
      <c r="UR148" s="378">
        <f t="shared" si="341"/>
        <v>0</v>
      </c>
      <c r="US148" s="378">
        <f t="shared" si="341"/>
        <v>0</v>
      </c>
      <c r="UT148" s="378">
        <f t="shared" si="341"/>
        <v>0</v>
      </c>
      <c r="UU148" s="378">
        <f t="shared" si="341"/>
        <v>0</v>
      </c>
      <c r="UV148" s="378">
        <f t="shared" si="341"/>
        <v>0</v>
      </c>
      <c r="UW148" s="378">
        <f t="shared" si="341"/>
        <v>0</v>
      </c>
      <c r="UX148" s="378">
        <f t="shared" si="341"/>
        <v>0</v>
      </c>
      <c r="UY148" s="378">
        <f t="shared" si="341"/>
        <v>0</v>
      </c>
      <c r="UZ148" s="378">
        <f t="shared" si="341"/>
        <v>0</v>
      </c>
      <c r="VA148" s="378">
        <f t="shared" si="341"/>
        <v>0</v>
      </c>
      <c r="VB148" s="378">
        <f t="shared" si="341"/>
        <v>0</v>
      </c>
      <c r="VC148" s="378">
        <f t="shared" si="341"/>
        <v>0</v>
      </c>
      <c r="VD148" s="378">
        <f t="shared" si="341"/>
        <v>0</v>
      </c>
      <c r="VE148" s="378">
        <f t="shared" si="341"/>
        <v>0</v>
      </c>
      <c r="VF148" s="378">
        <f t="shared" si="341"/>
        <v>0</v>
      </c>
      <c r="VG148" s="378">
        <f t="shared" si="341"/>
        <v>0</v>
      </c>
      <c r="VH148" s="378">
        <f t="shared" si="341"/>
        <v>0</v>
      </c>
      <c r="VI148" s="378">
        <f t="shared" si="341"/>
        <v>0</v>
      </c>
      <c r="VJ148" s="378">
        <f t="shared" si="341"/>
        <v>0</v>
      </c>
      <c r="VK148" s="378">
        <f t="shared" si="341"/>
        <v>0</v>
      </c>
      <c r="VL148" s="378">
        <f t="shared" si="341"/>
        <v>0</v>
      </c>
      <c r="VM148" s="378">
        <f t="shared" si="341"/>
        <v>0</v>
      </c>
      <c r="VN148" s="378">
        <f t="shared" si="341"/>
        <v>0</v>
      </c>
      <c r="VO148" s="378">
        <f t="shared" si="341"/>
        <v>0</v>
      </c>
      <c r="VP148" s="378">
        <f t="shared" si="341"/>
        <v>0</v>
      </c>
      <c r="VQ148" s="378">
        <f t="shared" si="341"/>
        <v>0</v>
      </c>
      <c r="VR148" s="378">
        <f t="shared" si="341"/>
        <v>0</v>
      </c>
      <c r="VS148" s="378">
        <f t="shared" si="341"/>
        <v>0</v>
      </c>
      <c r="VT148" s="378">
        <f t="shared" si="341"/>
        <v>0</v>
      </c>
      <c r="VU148" s="378">
        <f t="shared" si="341"/>
        <v>0</v>
      </c>
      <c r="VV148" s="378">
        <f t="shared" si="341"/>
        <v>0</v>
      </c>
      <c r="VW148" s="378">
        <f t="shared" si="341"/>
        <v>0</v>
      </c>
      <c r="VX148" s="378">
        <f t="shared" si="341"/>
        <v>0</v>
      </c>
      <c r="VY148" s="378">
        <f t="shared" si="341"/>
        <v>0</v>
      </c>
      <c r="VZ148" s="378">
        <f t="shared" si="341"/>
        <v>0</v>
      </c>
      <c r="WA148" s="378">
        <f t="shared" si="341"/>
        <v>0</v>
      </c>
      <c r="WB148" s="378">
        <f t="shared" si="341"/>
        <v>0</v>
      </c>
      <c r="WC148" s="378">
        <f t="shared" si="341"/>
        <v>0</v>
      </c>
      <c r="WD148" s="378">
        <f t="shared" si="341"/>
        <v>0</v>
      </c>
      <c r="WE148" s="378">
        <f t="shared" si="341"/>
        <v>0</v>
      </c>
      <c r="WF148" s="378">
        <f t="shared" si="341"/>
        <v>0</v>
      </c>
      <c r="WG148" s="378">
        <f t="shared" si="341"/>
        <v>0</v>
      </c>
      <c r="WH148" s="378">
        <f t="shared" si="341"/>
        <v>0</v>
      </c>
      <c r="WI148" s="378">
        <f t="shared" si="341"/>
        <v>0</v>
      </c>
    </row>
    <row r="149" spans="1:607">
      <c r="A149" s="348"/>
      <c r="B149" s="360" t="s">
        <v>881</v>
      </c>
      <c r="C149" s="348"/>
      <c r="D149" s="348"/>
      <c r="E149" s="348"/>
      <c r="F149" s="348"/>
      <c r="G149" s="361" t="str">
        <f t="shared" si="220"/>
        <v/>
      </c>
      <c r="H149" s="361" t="str">
        <f t="shared" si="221"/>
        <v/>
      </c>
      <c r="I149" s="397"/>
      <c r="J149" s="348"/>
      <c r="K149" s="348"/>
      <c r="L149" s="348"/>
      <c r="M149" s="348"/>
      <c r="N149" s="400"/>
      <c r="O149" s="400"/>
      <c r="P149" s="400"/>
      <c r="Q149" s="400"/>
      <c r="R149" s="400"/>
      <c r="S149" s="400"/>
      <c r="T149" s="400"/>
      <c r="U149" s="400"/>
      <c r="V149" s="400"/>
      <c r="W149" s="400"/>
      <c r="X149" s="400"/>
      <c r="Y149" s="400"/>
      <c r="Z149" s="400"/>
      <c r="AA149" s="400"/>
      <c r="AB149" s="400"/>
      <c r="AC149" s="400"/>
      <c r="AD149" s="400"/>
      <c r="AE149" s="400"/>
      <c r="AF149" s="400"/>
      <c r="AG149" s="400"/>
      <c r="AH149" s="400"/>
      <c r="AI149" s="400"/>
      <c r="AJ149" s="400"/>
      <c r="AK149" s="400"/>
      <c r="AL149" s="400"/>
      <c r="AM149" s="400"/>
      <c r="AN149" s="400"/>
      <c r="AO149" s="400"/>
      <c r="AP149" s="400"/>
      <c r="AQ149" s="400"/>
      <c r="AR149" s="400"/>
      <c r="AS149" s="400"/>
      <c r="AT149" s="400"/>
      <c r="AU149" s="400"/>
      <c r="AV149" s="400"/>
      <c r="AW149" s="400"/>
      <c r="AX149" s="400"/>
      <c r="AY149" s="400"/>
      <c r="AZ149" s="400"/>
      <c r="BA149" s="400"/>
      <c r="BB149" s="400"/>
      <c r="BC149" s="400"/>
      <c r="BD149" s="400"/>
      <c r="BE149" s="400"/>
      <c r="BF149" s="400"/>
      <c r="BG149" s="400"/>
      <c r="BH149" s="400"/>
      <c r="BI149" s="400"/>
      <c r="BJ149" s="400"/>
      <c r="BK149" s="400"/>
      <c r="BL149" s="400"/>
      <c r="BM149" s="400"/>
      <c r="BN149" s="400"/>
      <c r="BO149" s="400"/>
      <c r="BP149" s="400"/>
      <c r="BQ149" s="400"/>
      <c r="BR149" s="400"/>
      <c r="BS149" s="400"/>
      <c r="BT149" s="400"/>
      <c r="BU149" s="400"/>
      <c r="BV149" s="400"/>
      <c r="BW149" s="400"/>
      <c r="BX149" s="400"/>
      <c r="BY149" s="400"/>
      <c r="BZ149" s="400"/>
      <c r="CA149" s="400"/>
      <c r="CB149" s="400"/>
      <c r="CC149" s="400"/>
      <c r="CD149" s="400"/>
      <c r="CE149" s="400"/>
      <c r="CF149" s="400"/>
      <c r="CG149" s="400"/>
      <c r="CH149" s="400"/>
      <c r="CI149" s="400"/>
      <c r="CJ149" s="400"/>
      <c r="CK149" s="400"/>
      <c r="CL149" s="400"/>
      <c r="CM149" s="400"/>
      <c r="CN149" s="400"/>
      <c r="CO149" s="400"/>
      <c r="CP149" s="400"/>
      <c r="CQ149" s="400"/>
      <c r="CR149" s="400"/>
      <c r="CS149" s="400"/>
      <c r="CT149" s="400"/>
      <c r="CU149" s="400"/>
      <c r="CV149" s="400"/>
      <c r="CW149" s="400"/>
      <c r="CX149" s="400"/>
      <c r="CY149" s="400"/>
      <c r="CZ149" s="362"/>
      <c r="DA149" s="900"/>
      <c r="DB149" s="899" t="s">
        <v>1314</v>
      </c>
      <c r="DC149" s="899"/>
      <c r="DD149" s="378">
        <f>ROUND((MAX(DD47:DD49)-MIN(DD47:DD49)),10)</f>
        <v>0</v>
      </c>
      <c r="DE149" s="378">
        <f t="shared" ref="DE149:FP149" si="342">ROUND((MAX(DE47:DE49)-MIN(DE47:DE49)),10)</f>
        <v>0</v>
      </c>
      <c r="DF149" s="378">
        <f t="shared" si="342"/>
        <v>0</v>
      </c>
      <c r="DG149" s="378">
        <f t="shared" si="342"/>
        <v>0</v>
      </c>
      <c r="DH149" s="378">
        <f t="shared" si="342"/>
        <v>0</v>
      </c>
      <c r="DI149" s="378">
        <f t="shared" si="342"/>
        <v>0</v>
      </c>
      <c r="DJ149" s="378">
        <f t="shared" si="342"/>
        <v>0</v>
      </c>
      <c r="DK149" s="378">
        <f t="shared" si="342"/>
        <v>0</v>
      </c>
      <c r="DL149" s="378">
        <f t="shared" si="342"/>
        <v>0</v>
      </c>
      <c r="DM149" s="378">
        <f t="shared" si="342"/>
        <v>0</v>
      </c>
      <c r="DN149" s="378">
        <f t="shared" si="342"/>
        <v>0</v>
      </c>
      <c r="DO149" s="378">
        <f t="shared" si="342"/>
        <v>0</v>
      </c>
      <c r="DP149" s="378">
        <f t="shared" si="342"/>
        <v>0</v>
      </c>
      <c r="DQ149" s="378">
        <f t="shared" si="342"/>
        <v>0</v>
      </c>
      <c r="DR149" s="378">
        <f t="shared" si="342"/>
        <v>0</v>
      </c>
      <c r="DS149" s="378">
        <f t="shared" si="342"/>
        <v>0</v>
      </c>
      <c r="DT149" s="378">
        <f t="shared" si="342"/>
        <v>0</v>
      </c>
      <c r="DU149" s="378">
        <f t="shared" si="342"/>
        <v>0</v>
      </c>
      <c r="DV149" s="378">
        <f t="shared" si="342"/>
        <v>0</v>
      </c>
      <c r="DW149" s="378">
        <f t="shared" si="342"/>
        <v>0</v>
      </c>
      <c r="DX149" s="378">
        <f t="shared" si="342"/>
        <v>0</v>
      </c>
      <c r="DY149" s="378">
        <f t="shared" si="342"/>
        <v>0</v>
      </c>
      <c r="DZ149" s="378">
        <f t="shared" si="342"/>
        <v>0</v>
      </c>
      <c r="EA149" s="378">
        <f t="shared" si="342"/>
        <v>0</v>
      </c>
      <c r="EB149" s="378">
        <f t="shared" si="342"/>
        <v>0</v>
      </c>
      <c r="EC149" s="378">
        <f t="shared" si="342"/>
        <v>0</v>
      </c>
      <c r="ED149" s="378">
        <f t="shared" si="342"/>
        <v>0</v>
      </c>
      <c r="EE149" s="378">
        <f t="shared" si="342"/>
        <v>0</v>
      </c>
      <c r="EF149" s="378">
        <f t="shared" si="342"/>
        <v>0</v>
      </c>
      <c r="EG149" s="378">
        <f t="shared" si="342"/>
        <v>0</v>
      </c>
      <c r="EH149" s="378">
        <f t="shared" si="342"/>
        <v>0</v>
      </c>
      <c r="EI149" s="378">
        <f t="shared" si="342"/>
        <v>0</v>
      </c>
      <c r="EJ149" s="378">
        <f t="shared" si="342"/>
        <v>0</v>
      </c>
      <c r="EK149" s="378">
        <f t="shared" si="342"/>
        <v>0</v>
      </c>
      <c r="EL149" s="378">
        <f t="shared" si="342"/>
        <v>0</v>
      </c>
      <c r="EM149" s="378">
        <f t="shared" si="342"/>
        <v>0</v>
      </c>
      <c r="EN149" s="378">
        <f t="shared" si="342"/>
        <v>0</v>
      </c>
      <c r="EO149" s="378">
        <f t="shared" si="342"/>
        <v>0</v>
      </c>
      <c r="EP149" s="378">
        <f t="shared" si="342"/>
        <v>0</v>
      </c>
      <c r="EQ149" s="378">
        <f t="shared" si="342"/>
        <v>0</v>
      </c>
      <c r="ER149" s="378">
        <f t="shared" si="342"/>
        <v>0</v>
      </c>
      <c r="ES149" s="378">
        <f t="shared" si="342"/>
        <v>0</v>
      </c>
      <c r="ET149" s="378">
        <f t="shared" si="342"/>
        <v>0</v>
      </c>
      <c r="EU149" s="378">
        <f t="shared" si="342"/>
        <v>0</v>
      </c>
      <c r="EV149" s="378">
        <f t="shared" si="342"/>
        <v>0</v>
      </c>
      <c r="EW149" s="378">
        <f t="shared" si="342"/>
        <v>0</v>
      </c>
      <c r="EX149" s="378">
        <f t="shared" si="342"/>
        <v>0</v>
      </c>
      <c r="EY149" s="378">
        <f t="shared" si="342"/>
        <v>0</v>
      </c>
      <c r="EZ149" s="378">
        <f t="shared" si="342"/>
        <v>0</v>
      </c>
      <c r="FA149" s="378">
        <f t="shared" si="342"/>
        <v>0</v>
      </c>
      <c r="FB149" s="378">
        <f t="shared" si="342"/>
        <v>0</v>
      </c>
      <c r="FC149" s="378">
        <f t="shared" si="342"/>
        <v>0</v>
      </c>
      <c r="FD149" s="378">
        <f t="shared" si="342"/>
        <v>0</v>
      </c>
      <c r="FE149" s="378">
        <f t="shared" si="342"/>
        <v>0</v>
      </c>
      <c r="FF149" s="378">
        <f t="shared" si="342"/>
        <v>0</v>
      </c>
      <c r="FG149" s="378">
        <f t="shared" si="342"/>
        <v>0</v>
      </c>
      <c r="FH149" s="378">
        <f t="shared" si="342"/>
        <v>0</v>
      </c>
      <c r="FI149" s="378">
        <f t="shared" si="342"/>
        <v>0</v>
      </c>
      <c r="FJ149" s="378">
        <f t="shared" si="342"/>
        <v>0</v>
      </c>
      <c r="FK149" s="378">
        <f t="shared" si="342"/>
        <v>0</v>
      </c>
      <c r="FL149" s="378">
        <f t="shared" si="342"/>
        <v>0</v>
      </c>
      <c r="FM149" s="378">
        <f t="shared" si="342"/>
        <v>0</v>
      </c>
      <c r="FN149" s="378">
        <f t="shared" si="342"/>
        <v>0</v>
      </c>
      <c r="FO149" s="378">
        <f t="shared" si="342"/>
        <v>0</v>
      </c>
      <c r="FP149" s="378">
        <f t="shared" si="342"/>
        <v>0</v>
      </c>
      <c r="FQ149" s="378">
        <f t="shared" ref="FQ149:IB149" si="343">ROUND((MAX(FQ47:FQ49)-MIN(FQ47:FQ49)),10)</f>
        <v>0</v>
      </c>
      <c r="FR149" s="378">
        <f t="shared" si="343"/>
        <v>0</v>
      </c>
      <c r="FS149" s="378">
        <f t="shared" si="343"/>
        <v>0</v>
      </c>
      <c r="FT149" s="378">
        <f t="shared" si="343"/>
        <v>0</v>
      </c>
      <c r="FU149" s="378">
        <f t="shared" si="343"/>
        <v>0</v>
      </c>
      <c r="FV149" s="378">
        <f t="shared" si="343"/>
        <v>0</v>
      </c>
      <c r="FW149" s="378">
        <f t="shared" si="343"/>
        <v>0</v>
      </c>
      <c r="FX149" s="378">
        <f t="shared" si="343"/>
        <v>0</v>
      </c>
      <c r="FY149" s="378">
        <f t="shared" si="343"/>
        <v>0</v>
      </c>
      <c r="FZ149" s="378">
        <f t="shared" si="343"/>
        <v>0</v>
      </c>
      <c r="GA149" s="378">
        <f t="shared" si="343"/>
        <v>0</v>
      </c>
      <c r="GB149" s="378">
        <f t="shared" si="343"/>
        <v>0</v>
      </c>
      <c r="GC149" s="378">
        <f t="shared" si="343"/>
        <v>0</v>
      </c>
      <c r="GD149" s="378">
        <f t="shared" si="343"/>
        <v>0</v>
      </c>
      <c r="GE149" s="378">
        <f t="shared" si="343"/>
        <v>0</v>
      </c>
      <c r="GF149" s="378">
        <f t="shared" si="343"/>
        <v>0</v>
      </c>
      <c r="GG149" s="378">
        <f t="shared" si="343"/>
        <v>0</v>
      </c>
      <c r="GH149" s="378">
        <f t="shared" si="343"/>
        <v>0</v>
      </c>
      <c r="GI149" s="378">
        <f t="shared" si="343"/>
        <v>0</v>
      </c>
      <c r="GJ149" s="378">
        <f t="shared" si="343"/>
        <v>0</v>
      </c>
      <c r="GK149" s="378">
        <f t="shared" si="343"/>
        <v>0</v>
      </c>
      <c r="GL149" s="378">
        <f t="shared" si="343"/>
        <v>0</v>
      </c>
      <c r="GM149" s="378">
        <f t="shared" si="343"/>
        <v>0</v>
      </c>
      <c r="GN149" s="378">
        <f t="shared" si="343"/>
        <v>0</v>
      </c>
      <c r="GO149" s="378">
        <f t="shared" si="343"/>
        <v>0</v>
      </c>
      <c r="GP149" s="378">
        <f t="shared" si="343"/>
        <v>0</v>
      </c>
      <c r="GQ149" s="378">
        <f t="shared" si="343"/>
        <v>0</v>
      </c>
      <c r="GR149" s="378">
        <f t="shared" si="343"/>
        <v>0</v>
      </c>
      <c r="GS149" s="378">
        <f t="shared" si="343"/>
        <v>0</v>
      </c>
      <c r="GT149" s="378">
        <f t="shared" si="343"/>
        <v>0</v>
      </c>
      <c r="GU149" s="378">
        <f t="shared" si="343"/>
        <v>0</v>
      </c>
      <c r="GV149" s="378">
        <f t="shared" si="343"/>
        <v>0</v>
      </c>
      <c r="GW149" s="378">
        <f t="shared" si="343"/>
        <v>0</v>
      </c>
      <c r="GX149" s="378">
        <f t="shared" si="343"/>
        <v>0</v>
      </c>
      <c r="GY149" s="378">
        <f t="shared" si="343"/>
        <v>0</v>
      </c>
      <c r="GZ149" s="378">
        <f t="shared" si="343"/>
        <v>0</v>
      </c>
      <c r="HA149" s="378">
        <f t="shared" si="343"/>
        <v>0</v>
      </c>
      <c r="HB149" s="378">
        <f t="shared" si="343"/>
        <v>0</v>
      </c>
      <c r="HC149" s="378">
        <f t="shared" si="343"/>
        <v>0</v>
      </c>
      <c r="HD149" s="378">
        <f t="shared" si="343"/>
        <v>0</v>
      </c>
      <c r="HE149" s="378">
        <f t="shared" si="343"/>
        <v>0</v>
      </c>
      <c r="HF149" s="378">
        <f t="shared" si="343"/>
        <v>0</v>
      </c>
      <c r="HG149" s="378">
        <f t="shared" si="343"/>
        <v>0</v>
      </c>
      <c r="HH149" s="378">
        <f t="shared" si="343"/>
        <v>0</v>
      </c>
      <c r="HI149" s="378">
        <f t="shared" si="343"/>
        <v>0</v>
      </c>
      <c r="HJ149" s="378">
        <f t="shared" si="343"/>
        <v>0</v>
      </c>
      <c r="HK149" s="378">
        <f t="shared" si="343"/>
        <v>0</v>
      </c>
      <c r="HL149" s="378">
        <f t="shared" si="343"/>
        <v>0</v>
      </c>
      <c r="HM149" s="378">
        <f t="shared" si="343"/>
        <v>0</v>
      </c>
      <c r="HN149" s="378">
        <f t="shared" si="343"/>
        <v>0</v>
      </c>
      <c r="HO149" s="378">
        <f t="shared" si="343"/>
        <v>0</v>
      </c>
      <c r="HP149" s="378">
        <f t="shared" si="343"/>
        <v>0</v>
      </c>
      <c r="HQ149" s="378">
        <f t="shared" si="343"/>
        <v>0</v>
      </c>
      <c r="HR149" s="378">
        <f t="shared" si="343"/>
        <v>0</v>
      </c>
      <c r="HS149" s="378">
        <f t="shared" si="343"/>
        <v>0</v>
      </c>
      <c r="HT149" s="378">
        <f t="shared" si="343"/>
        <v>0</v>
      </c>
      <c r="HU149" s="378">
        <f t="shared" si="343"/>
        <v>0</v>
      </c>
      <c r="HV149" s="378">
        <f t="shared" si="343"/>
        <v>0</v>
      </c>
      <c r="HW149" s="378">
        <f t="shared" si="343"/>
        <v>0</v>
      </c>
      <c r="HX149" s="378">
        <f t="shared" si="343"/>
        <v>0</v>
      </c>
      <c r="HY149" s="378">
        <f t="shared" si="343"/>
        <v>0</v>
      </c>
      <c r="HZ149" s="378">
        <f t="shared" si="343"/>
        <v>0</v>
      </c>
      <c r="IA149" s="378">
        <f t="shared" si="343"/>
        <v>0</v>
      </c>
      <c r="IB149" s="378">
        <f t="shared" si="343"/>
        <v>0</v>
      </c>
      <c r="IC149" s="378">
        <f t="shared" ref="IC149:KN149" si="344">ROUND((MAX(IC47:IC49)-MIN(IC47:IC49)),10)</f>
        <v>0</v>
      </c>
      <c r="ID149" s="378">
        <f t="shared" si="344"/>
        <v>0</v>
      </c>
      <c r="IE149" s="378">
        <f t="shared" si="344"/>
        <v>0</v>
      </c>
      <c r="IF149" s="378">
        <f t="shared" si="344"/>
        <v>0</v>
      </c>
      <c r="IG149" s="378">
        <f t="shared" si="344"/>
        <v>0</v>
      </c>
      <c r="IH149" s="378">
        <f t="shared" si="344"/>
        <v>0</v>
      </c>
      <c r="II149" s="378">
        <f t="shared" si="344"/>
        <v>0</v>
      </c>
      <c r="IJ149" s="378">
        <f t="shared" si="344"/>
        <v>0</v>
      </c>
      <c r="IK149" s="378">
        <f t="shared" si="344"/>
        <v>0</v>
      </c>
      <c r="IL149" s="378">
        <f t="shared" si="344"/>
        <v>0</v>
      </c>
      <c r="IM149" s="378">
        <f t="shared" si="344"/>
        <v>0</v>
      </c>
      <c r="IN149" s="378">
        <f t="shared" si="344"/>
        <v>0</v>
      </c>
      <c r="IO149" s="378">
        <f t="shared" si="344"/>
        <v>0</v>
      </c>
      <c r="IP149" s="378">
        <f t="shared" si="344"/>
        <v>0</v>
      </c>
      <c r="IQ149" s="378">
        <f t="shared" si="344"/>
        <v>0</v>
      </c>
      <c r="IR149" s="378">
        <f t="shared" si="344"/>
        <v>0</v>
      </c>
      <c r="IS149" s="378">
        <f t="shared" si="344"/>
        <v>0</v>
      </c>
      <c r="IT149" s="378">
        <f t="shared" si="344"/>
        <v>0</v>
      </c>
      <c r="IU149" s="378">
        <f t="shared" si="344"/>
        <v>0</v>
      </c>
      <c r="IV149" s="378">
        <f t="shared" si="344"/>
        <v>0</v>
      </c>
      <c r="IW149" s="378">
        <f t="shared" si="344"/>
        <v>0</v>
      </c>
      <c r="IX149" s="378">
        <f t="shared" si="344"/>
        <v>0</v>
      </c>
      <c r="IY149" s="378">
        <f t="shared" si="344"/>
        <v>0</v>
      </c>
      <c r="IZ149" s="378">
        <f t="shared" si="344"/>
        <v>0</v>
      </c>
      <c r="JA149" s="378">
        <f t="shared" si="344"/>
        <v>0</v>
      </c>
      <c r="JB149" s="378">
        <f t="shared" si="344"/>
        <v>0</v>
      </c>
      <c r="JC149" s="378">
        <f t="shared" si="344"/>
        <v>0</v>
      </c>
      <c r="JD149" s="378">
        <f t="shared" si="344"/>
        <v>0</v>
      </c>
      <c r="JE149" s="378">
        <f t="shared" si="344"/>
        <v>0</v>
      </c>
      <c r="JF149" s="378">
        <f t="shared" si="344"/>
        <v>0</v>
      </c>
      <c r="JG149" s="378">
        <f t="shared" si="344"/>
        <v>0</v>
      </c>
      <c r="JH149" s="378">
        <f t="shared" si="344"/>
        <v>0</v>
      </c>
      <c r="JI149" s="378">
        <f t="shared" si="344"/>
        <v>0</v>
      </c>
      <c r="JJ149" s="378">
        <f t="shared" si="344"/>
        <v>0</v>
      </c>
      <c r="JK149" s="378">
        <f t="shared" si="344"/>
        <v>0</v>
      </c>
      <c r="JL149" s="378">
        <f t="shared" si="344"/>
        <v>0</v>
      </c>
      <c r="JM149" s="378">
        <f t="shared" si="344"/>
        <v>0</v>
      </c>
      <c r="JN149" s="378">
        <f t="shared" si="344"/>
        <v>0</v>
      </c>
      <c r="JO149" s="378">
        <f t="shared" si="344"/>
        <v>0</v>
      </c>
      <c r="JP149" s="378">
        <f t="shared" si="344"/>
        <v>0</v>
      </c>
      <c r="JQ149" s="378">
        <f t="shared" si="344"/>
        <v>0</v>
      </c>
      <c r="JR149" s="378">
        <f t="shared" si="344"/>
        <v>0</v>
      </c>
      <c r="JS149" s="378">
        <f t="shared" si="344"/>
        <v>0</v>
      </c>
      <c r="JT149" s="378">
        <f t="shared" si="344"/>
        <v>0</v>
      </c>
      <c r="JU149" s="378">
        <f t="shared" si="344"/>
        <v>0</v>
      </c>
      <c r="JV149" s="378">
        <f t="shared" si="344"/>
        <v>0</v>
      </c>
      <c r="JW149" s="378">
        <f t="shared" si="344"/>
        <v>0</v>
      </c>
      <c r="JX149" s="378">
        <f t="shared" si="344"/>
        <v>0</v>
      </c>
      <c r="JY149" s="378">
        <f t="shared" si="344"/>
        <v>0</v>
      </c>
      <c r="JZ149" s="378">
        <f t="shared" si="344"/>
        <v>0</v>
      </c>
      <c r="KA149" s="378">
        <f t="shared" si="344"/>
        <v>0</v>
      </c>
      <c r="KB149" s="378">
        <f t="shared" si="344"/>
        <v>0</v>
      </c>
      <c r="KC149" s="378">
        <f t="shared" si="344"/>
        <v>0</v>
      </c>
      <c r="KD149" s="378">
        <f t="shared" si="344"/>
        <v>0</v>
      </c>
      <c r="KE149" s="378">
        <f t="shared" si="344"/>
        <v>0</v>
      </c>
      <c r="KF149" s="378">
        <f t="shared" si="344"/>
        <v>0</v>
      </c>
      <c r="KG149" s="378">
        <f t="shared" si="344"/>
        <v>0</v>
      </c>
      <c r="KH149" s="378">
        <f t="shared" si="344"/>
        <v>0</v>
      </c>
      <c r="KI149" s="378">
        <f t="shared" si="344"/>
        <v>0</v>
      </c>
      <c r="KJ149" s="378">
        <f t="shared" si="344"/>
        <v>0</v>
      </c>
      <c r="KK149" s="378">
        <f t="shared" si="344"/>
        <v>0</v>
      </c>
      <c r="KL149" s="378">
        <f t="shared" si="344"/>
        <v>0</v>
      </c>
      <c r="KM149" s="378">
        <f t="shared" si="344"/>
        <v>0</v>
      </c>
      <c r="KN149" s="378">
        <f t="shared" si="344"/>
        <v>0</v>
      </c>
      <c r="KO149" s="378">
        <f t="shared" ref="KO149:MZ149" si="345">ROUND((MAX(KO47:KO49)-MIN(KO47:KO49)),10)</f>
        <v>0</v>
      </c>
      <c r="KP149" s="378">
        <f t="shared" si="345"/>
        <v>0</v>
      </c>
      <c r="KQ149" s="378">
        <f t="shared" si="345"/>
        <v>0</v>
      </c>
      <c r="KR149" s="378">
        <f t="shared" si="345"/>
        <v>0</v>
      </c>
      <c r="KS149" s="378">
        <f t="shared" si="345"/>
        <v>0</v>
      </c>
      <c r="KT149" s="378">
        <f t="shared" si="345"/>
        <v>0</v>
      </c>
      <c r="KU149" s="378">
        <f t="shared" si="345"/>
        <v>0</v>
      </c>
      <c r="KV149" s="378">
        <f t="shared" si="345"/>
        <v>0</v>
      </c>
      <c r="KW149" s="378">
        <f t="shared" si="345"/>
        <v>0</v>
      </c>
      <c r="KX149" s="378">
        <f t="shared" si="345"/>
        <v>0</v>
      </c>
      <c r="KY149" s="378">
        <f t="shared" si="345"/>
        <v>0</v>
      </c>
      <c r="KZ149" s="378">
        <f t="shared" si="345"/>
        <v>0</v>
      </c>
      <c r="LA149" s="378">
        <f t="shared" si="345"/>
        <v>0</v>
      </c>
      <c r="LB149" s="378">
        <f t="shared" si="345"/>
        <v>0</v>
      </c>
      <c r="LC149" s="378">
        <f t="shared" si="345"/>
        <v>0</v>
      </c>
      <c r="LD149" s="378">
        <f t="shared" si="345"/>
        <v>0</v>
      </c>
      <c r="LE149" s="378">
        <f t="shared" si="345"/>
        <v>0</v>
      </c>
      <c r="LF149" s="378">
        <f t="shared" si="345"/>
        <v>0</v>
      </c>
      <c r="LG149" s="378">
        <f t="shared" si="345"/>
        <v>0</v>
      </c>
      <c r="LH149" s="378">
        <f t="shared" si="345"/>
        <v>0</v>
      </c>
      <c r="LI149" s="378">
        <f t="shared" si="345"/>
        <v>0</v>
      </c>
      <c r="LJ149" s="378">
        <f t="shared" si="345"/>
        <v>0</v>
      </c>
      <c r="LK149" s="378">
        <f t="shared" si="345"/>
        <v>0</v>
      </c>
      <c r="LL149" s="378">
        <f t="shared" si="345"/>
        <v>0</v>
      </c>
      <c r="LM149" s="378">
        <f t="shared" si="345"/>
        <v>0</v>
      </c>
      <c r="LN149" s="378">
        <f t="shared" si="345"/>
        <v>0</v>
      </c>
      <c r="LO149" s="378">
        <f t="shared" si="345"/>
        <v>0</v>
      </c>
      <c r="LP149" s="378">
        <f t="shared" si="345"/>
        <v>0</v>
      </c>
      <c r="LQ149" s="378">
        <f t="shared" si="345"/>
        <v>0</v>
      </c>
      <c r="LR149" s="378">
        <f t="shared" si="345"/>
        <v>0</v>
      </c>
      <c r="LS149" s="378">
        <f t="shared" si="345"/>
        <v>0</v>
      </c>
      <c r="LT149" s="378">
        <f t="shared" si="345"/>
        <v>0</v>
      </c>
      <c r="LU149" s="378">
        <f t="shared" si="345"/>
        <v>0</v>
      </c>
      <c r="LV149" s="378">
        <f t="shared" si="345"/>
        <v>0</v>
      </c>
      <c r="LW149" s="378">
        <f t="shared" si="345"/>
        <v>0</v>
      </c>
      <c r="LX149" s="378">
        <f t="shared" si="345"/>
        <v>0</v>
      </c>
      <c r="LY149" s="378">
        <f t="shared" si="345"/>
        <v>0</v>
      </c>
      <c r="LZ149" s="378">
        <f t="shared" si="345"/>
        <v>0</v>
      </c>
      <c r="MA149" s="378">
        <f t="shared" si="345"/>
        <v>0</v>
      </c>
      <c r="MB149" s="378">
        <f t="shared" si="345"/>
        <v>0</v>
      </c>
      <c r="MC149" s="378">
        <f t="shared" si="345"/>
        <v>0</v>
      </c>
      <c r="MD149" s="378">
        <f t="shared" si="345"/>
        <v>0</v>
      </c>
      <c r="ME149" s="378">
        <f t="shared" si="345"/>
        <v>0</v>
      </c>
      <c r="MF149" s="378">
        <f t="shared" si="345"/>
        <v>0</v>
      </c>
      <c r="MG149" s="378">
        <f t="shared" si="345"/>
        <v>0</v>
      </c>
      <c r="MH149" s="378">
        <f t="shared" si="345"/>
        <v>0</v>
      </c>
      <c r="MI149" s="378">
        <f t="shared" si="345"/>
        <v>0</v>
      </c>
      <c r="MJ149" s="378">
        <f t="shared" si="345"/>
        <v>0</v>
      </c>
      <c r="MK149" s="378">
        <f t="shared" si="345"/>
        <v>0</v>
      </c>
      <c r="ML149" s="378">
        <f t="shared" si="345"/>
        <v>0</v>
      </c>
      <c r="MM149" s="378">
        <f t="shared" si="345"/>
        <v>0</v>
      </c>
      <c r="MN149" s="378">
        <f t="shared" si="345"/>
        <v>0</v>
      </c>
      <c r="MO149" s="378">
        <f t="shared" si="345"/>
        <v>0</v>
      </c>
      <c r="MP149" s="378">
        <f t="shared" si="345"/>
        <v>0</v>
      </c>
      <c r="MQ149" s="378">
        <f t="shared" si="345"/>
        <v>0</v>
      </c>
      <c r="MR149" s="378">
        <f t="shared" si="345"/>
        <v>0</v>
      </c>
      <c r="MS149" s="378">
        <f t="shared" si="345"/>
        <v>0</v>
      </c>
      <c r="MT149" s="378">
        <f t="shared" si="345"/>
        <v>0</v>
      </c>
      <c r="MU149" s="378">
        <f t="shared" si="345"/>
        <v>0</v>
      </c>
      <c r="MV149" s="378">
        <f t="shared" si="345"/>
        <v>0</v>
      </c>
      <c r="MW149" s="378">
        <f t="shared" si="345"/>
        <v>0</v>
      </c>
      <c r="MX149" s="378">
        <f t="shared" si="345"/>
        <v>0</v>
      </c>
      <c r="MY149" s="378">
        <f t="shared" si="345"/>
        <v>0</v>
      </c>
      <c r="MZ149" s="378">
        <f t="shared" si="345"/>
        <v>0</v>
      </c>
      <c r="NA149" s="378">
        <f t="shared" ref="NA149:PL149" si="346">ROUND((MAX(NA47:NA49)-MIN(NA47:NA49)),10)</f>
        <v>0</v>
      </c>
      <c r="NB149" s="378">
        <f t="shared" si="346"/>
        <v>0</v>
      </c>
      <c r="NC149" s="378">
        <f t="shared" si="346"/>
        <v>0</v>
      </c>
      <c r="ND149" s="378">
        <f t="shared" si="346"/>
        <v>0</v>
      </c>
      <c r="NE149" s="378">
        <f t="shared" si="346"/>
        <v>0</v>
      </c>
      <c r="NF149" s="378">
        <f t="shared" si="346"/>
        <v>0</v>
      </c>
      <c r="NG149" s="378">
        <f t="shared" si="346"/>
        <v>0</v>
      </c>
      <c r="NH149" s="378">
        <f t="shared" si="346"/>
        <v>0</v>
      </c>
      <c r="NI149" s="378">
        <f t="shared" si="346"/>
        <v>0</v>
      </c>
      <c r="NJ149" s="378">
        <f t="shared" si="346"/>
        <v>0</v>
      </c>
      <c r="NK149" s="378">
        <f t="shared" si="346"/>
        <v>0</v>
      </c>
      <c r="NL149" s="378">
        <f t="shared" si="346"/>
        <v>0</v>
      </c>
      <c r="NM149" s="378">
        <f t="shared" si="346"/>
        <v>0</v>
      </c>
      <c r="NN149" s="378">
        <f t="shared" si="346"/>
        <v>0</v>
      </c>
      <c r="NO149" s="378">
        <f t="shared" si="346"/>
        <v>0</v>
      </c>
      <c r="NP149" s="378">
        <f t="shared" si="346"/>
        <v>0</v>
      </c>
      <c r="NQ149" s="378">
        <f t="shared" si="346"/>
        <v>0</v>
      </c>
      <c r="NR149" s="378">
        <f t="shared" si="346"/>
        <v>0</v>
      </c>
      <c r="NS149" s="378">
        <f t="shared" si="346"/>
        <v>0</v>
      </c>
      <c r="NT149" s="378">
        <f t="shared" si="346"/>
        <v>0</v>
      </c>
      <c r="NU149" s="378">
        <f t="shared" si="346"/>
        <v>0</v>
      </c>
      <c r="NV149" s="378">
        <f t="shared" si="346"/>
        <v>0</v>
      </c>
      <c r="NW149" s="378">
        <f t="shared" si="346"/>
        <v>0</v>
      </c>
      <c r="NX149" s="378">
        <f t="shared" si="346"/>
        <v>0</v>
      </c>
      <c r="NY149" s="378">
        <f t="shared" si="346"/>
        <v>0</v>
      </c>
      <c r="NZ149" s="378">
        <f t="shared" si="346"/>
        <v>0</v>
      </c>
      <c r="OA149" s="378">
        <f t="shared" si="346"/>
        <v>0</v>
      </c>
      <c r="OB149" s="378">
        <f t="shared" si="346"/>
        <v>0</v>
      </c>
      <c r="OC149" s="378">
        <f t="shared" si="346"/>
        <v>0</v>
      </c>
      <c r="OD149" s="378">
        <f t="shared" si="346"/>
        <v>0</v>
      </c>
      <c r="OE149" s="378">
        <f t="shared" si="346"/>
        <v>0</v>
      </c>
      <c r="OF149" s="378">
        <f t="shared" si="346"/>
        <v>0</v>
      </c>
      <c r="OG149" s="378">
        <f t="shared" si="346"/>
        <v>0</v>
      </c>
      <c r="OH149" s="378">
        <f t="shared" si="346"/>
        <v>0</v>
      </c>
      <c r="OI149" s="378">
        <f t="shared" si="346"/>
        <v>0</v>
      </c>
      <c r="OJ149" s="378">
        <f t="shared" si="346"/>
        <v>0</v>
      </c>
      <c r="OK149" s="378">
        <f t="shared" si="346"/>
        <v>0</v>
      </c>
      <c r="OL149" s="378">
        <f t="shared" si="346"/>
        <v>0</v>
      </c>
      <c r="OM149" s="378">
        <f t="shared" si="346"/>
        <v>0</v>
      </c>
      <c r="ON149" s="378">
        <f t="shared" si="346"/>
        <v>0</v>
      </c>
      <c r="OO149" s="378">
        <f t="shared" si="346"/>
        <v>0</v>
      </c>
      <c r="OP149" s="378">
        <f t="shared" si="346"/>
        <v>0</v>
      </c>
      <c r="OQ149" s="378">
        <f t="shared" si="346"/>
        <v>0</v>
      </c>
      <c r="OR149" s="378">
        <f t="shared" si="346"/>
        <v>0</v>
      </c>
      <c r="OS149" s="378">
        <f t="shared" si="346"/>
        <v>0</v>
      </c>
      <c r="OT149" s="378">
        <f t="shared" si="346"/>
        <v>0</v>
      </c>
      <c r="OU149" s="378">
        <f t="shared" si="346"/>
        <v>0</v>
      </c>
      <c r="OV149" s="378">
        <f t="shared" si="346"/>
        <v>0</v>
      </c>
      <c r="OW149" s="378">
        <f t="shared" si="346"/>
        <v>0</v>
      </c>
      <c r="OX149" s="378">
        <f t="shared" si="346"/>
        <v>0</v>
      </c>
      <c r="OY149" s="378">
        <f t="shared" si="346"/>
        <v>0</v>
      </c>
      <c r="OZ149" s="378">
        <f t="shared" si="346"/>
        <v>0</v>
      </c>
      <c r="PA149" s="378">
        <f t="shared" si="346"/>
        <v>0</v>
      </c>
      <c r="PB149" s="378">
        <f t="shared" si="346"/>
        <v>0</v>
      </c>
      <c r="PC149" s="378">
        <f t="shared" si="346"/>
        <v>0</v>
      </c>
      <c r="PD149" s="378">
        <f t="shared" si="346"/>
        <v>0</v>
      </c>
      <c r="PE149" s="378">
        <f t="shared" si="346"/>
        <v>0</v>
      </c>
      <c r="PF149" s="378">
        <f t="shared" si="346"/>
        <v>0</v>
      </c>
      <c r="PG149" s="378">
        <f t="shared" si="346"/>
        <v>0</v>
      </c>
      <c r="PH149" s="378">
        <f t="shared" si="346"/>
        <v>0</v>
      </c>
      <c r="PI149" s="378">
        <f t="shared" si="346"/>
        <v>0</v>
      </c>
      <c r="PJ149" s="378">
        <f t="shared" si="346"/>
        <v>0</v>
      </c>
      <c r="PK149" s="378">
        <f t="shared" si="346"/>
        <v>0</v>
      </c>
      <c r="PL149" s="378">
        <f t="shared" si="346"/>
        <v>0</v>
      </c>
      <c r="PM149" s="378">
        <f t="shared" ref="PM149:RX149" si="347">ROUND((MAX(PM47:PM49)-MIN(PM47:PM49)),10)</f>
        <v>0</v>
      </c>
      <c r="PN149" s="378">
        <f t="shared" si="347"/>
        <v>0</v>
      </c>
      <c r="PO149" s="378">
        <f t="shared" si="347"/>
        <v>0</v>
      </c>
      <c r="PP149" s="378">
        <f t="shared" si="347"/>
        <v>0</v>
      </c>
      <c r="PQ149" s="378">
        <f t="shared" si="347"/>
        <v>0</v>
      </c>
      <c r="PR149" s="378">
        <f t="shared" si="347"/>
        <v>0</v>
      </c>
      <c r="PS149" s="378">
        <f t="shared" si="347"/>
        <v>0</v>
      </c>
      <c r="PT149" s="378">
        <f t="shared" si="347"/>
        <v>0</v>
      </c>
      <c r="PU149" s="378">
        <f t="shared" si="347"/>
        <v>0</v>
      </c>
      <c r="PV149" s="378">
        <f t="shared" si="347"/>
        <v>0</v>
      </c>
      <c r="PW149" s="378">
        <f t="shared" si="347"/>
        <v>0</v>
      </c>
      <c r="PX149" s="378">
        <f t="shared" si="347"/>
        <v>0</v>
      </c>
      <c r="PY149" s="378">
        <f t="shared" si="347"/>
        <v>0</v>
      </c>
      <c r="PZ149" s="378">
        <f t="shared" si="347"/>
        <v>0</v>
      </c>
      <c r="QA149" s="378">
        <f t="shared" si="347"/>
        <v>0</v>
      </c>
      <c r="QB149" s="378">
        <f t="shared" si="347"/>
        <v>0</v>
      </c>
      <c r="QC149" s="378">
        <f t="shared" si="347"/>
        <v>0</v>
      </c>
      <c r="QD149" s="378">
        <f t="shared" si="347"/>
        <v>0</v>
      </c>
      <c r="QE149" s="378">
        <f t="shared" si="347"/>
        <v>0</v>
      </c>
      <c r="QF149" s="378">
        <f t="shared" si="347"/>
        <v>0</v>
      </c>
      <c r="QG149" s="378">
        <f t="shared" si="347"/>
        <v>0</v>
      </c>
      <c r="QH149" s="378">
        <f t="shared" si="347"/>
        <v>0</v>
      </c>
      <c r="QI149" s="378">
        <f t="shared" si="347"/>
        <v>0</v>
      </c>
      <c r="QJ149" s="378">
        <f t="shared" si="347"/>
        <v>0</v>
      </c>
      <c r="QK149" s="378">
        <f t="shared" si="347"/>
        <v>0</v>
      </c>
      <c r="QL149" s="378">
        <f t="shared" si="347"/>
        <v>0</v>
      </c>
      <c r="QM149" s="378">
        <f t="shared" si="347"/>
        <v>0</v>
      </c>
      <c r="QN149" s="378">
        <f t="shared" si="347"/>
        <v>0</v>
      </c>
      <c r="QO149" s="378">
        <f t="shared" si="347"/>
        <v>0</v>
      </c>
      <c r="QP149" s="378">
        <f t="shared" si="347"/>
        <v>0</v>
      </c>
      <c r="QQ149" s="378">
        <f t="shared" si="347"/>
        <v>0</v>
      </c>
      <c r="QR149" s="378">
        <f t="shared" si="347"/>
        <v>0</v>
      </c>
      <c r="QS149" s="378">
        <f t="shared" si="347"/>
        <v>0</v>
      </c>
      <c r="QT149" s="378">
        <f t="shared" si="347"/>
        <v>0</v>
      </c>
      <c r="QU149" s="378">
        <f t="shared" si="347"/>
        <v>0</v>
      </c>
      <c r="QV149" s="378">
        <f t="shared" si="347"/>
        <v>0</v>
      </c>
      <c r="QW149" s="378">
        <f t="shared" si="347"/>
        <v>0</v>
      </c>
      <c r="QX149" s="378">
        <f t="shared" si="347"/>
        <v>0</v>
      </c>
      <c r="QY149" s="378">
        <f t="shared" si="347"/>
        <v>0</v>
      </c>
      <c r="QZ149" s="378">
        <f t="shared" si="347"/>
        <v>0</v>
      </c>
      <c r="RA149" s="378">
        <f t="shared" si="347"/>
        <v>0</v>
      </c>
      <c r="RB149" s="378">
        <f t="shared" si="347"/>
        <v>0</v>
      </c>
      <c r="RC149" s="378">
        <f t="shared" si="347"/>
        <v>0</v>
      </c>
      <c r="RD149" s="378">
        <f t="shared" si="347"/>
        <v>0</v>
      </c>
      <c r="RE149" s="378">
        <f t="shared" si="347"/>
        <v>0</v>
      </c>
      <c r="RF149" s="378">
        <f t="shared" si="347"/>
        <v>0</v>
      </c>
      <c r="RG149" s="378">
        <f t="shared" si="347"/>
        <v>0</v>
      </c>
      <c r="RH149" s="378">
        <f t="shared" si="347"/>
        <v>0</v>
      </c>
      <c r="RI149" s="378">
        <f t="shared" si="347"/>
        <v>0</v>
      </c>
      <c r="RJ149" s="378">
        <f t="shared" si="347"/>
        <v>0</v>
      </c>
      <c r="RK149" s="378">
        <f t="shared" si="347"/>
        <v>0</v>
      </c>
      <c r="RL149" s="378">
        <f t="shared" si="347"/>
        <v>0</v>
      </c>
      <c r="RM149" s="378">
        <f t="shared" si="347"/>
        <v>0</v>
      </c>
      <c r="RN149" s="378">
        <f t="shared" si="347"/>
        <v>0</v>
      </c>
      <c r="RO149" s="378">
        <f t="shared" si="347"/>
        <v>0</v>
      </c>
      <c r="RP149" s="378">
        <f t="shared" si="347"/>
        <v>0</v>
      </c>
      <c r="RQ149" s="378">
        <f t="shared" si="347"/>
        <v>0</v>
      </c>
      <c r="RR149" s="378">
        <f t="shared" si="347"/>
        <v>0</v>
      </c>
      <c r="RS149" s="378">
        <f t="shared" si="347"/>
        <v>0</v>
      </c>
      <c r="RT149" s="378">
        <f t="shared" si="347"/>
        <v>0</v>
      </c>
      <c r="RU149" s="378">
        <f t="shared" si="347"/>
        <v>0</v>
      </c>
      <c r="RV149" s="378">
        <f t="shared" si="347"/>
        <v>0</v>
      </c>
      <c r="RW149" s="378">
        <f t="shared" si="347"/>
        <v>0</v>
      </c>
      <c r="RX149" s="378">
        <f t="shared" si="347"/>
        <v>0</v>
      </c>
      <c r="RY149" s="378">
        <f t="shared" ref="RY149:UJ149" si="348">ROUND((MAX(RY47:RY49)-MIN(RY47:RY49)),10)</f>
        <v>0</v>
      </c>
      <c r="RZ149" s="378">
        <f t="shared" si="348"/>
        <v>0</v>
      </c>
      <c r="SA149" s="378">
        <f t="shared" si="348"/>
        <v>0</v>
      </c>
      <c r="SB149" s="378">
        <f t="shared" si="348"/>
        <v>0</v>
      </c>
      <c r="SC149" s="378">
        <f t="shared" si="348"/>
        <v>0</v>
      </c>
      <c r="SD149" s="378">
        <f t="shared" si="348"/>
        <v>0</v>
      </c>
      <c r="SE149" s="378">
        <f t="shared" si="348"/>
        <v>0</v>
      </c>
      <c r="SF149" s="378">
        <f t="shared" si="348"/>
        <v>0</v>
      </c>
      <c r="SG149" s="378">
        <f t="shared" si="348"/>
        <v>0</v>
      </c>
      <c r="SH149" s="378">
        <f t="shared" si="348"/>
        <v>0</v>
      </c>
      <c r="SI149" s="378">
        <f t="shared" si="348"/>
        <v>0</v>
      </c>
      <c r="SJ149" s="378">
        <f t="shared" si="348"/>
        <v>0</v>
      </c>
      <c r="SK149" s="378">
        <f t="shared" si="348"/>
        <v>0</v>
      </c>
      <c r="SL149" s="378">
        <f t="shared" si="348"/>
        <v>0</v>
      </c>
      <c r="SM149" s="378">
        <f t="shared" si="348"/>
        <v>0</v>
      </c>
      <c r="SN149" s="378">
        <f t="shared" si="348"/>
        <v>0</v>
      </c>
      <c r="SO149" s="378">
        <f t="shared" si="348"/>
        <v>0</v>
      </c>
      <c r="SP149" s="378">
        <f t="shared" si="348"/>
        <v>0</v>
      </c>
      <c r="SQ149" s="378">
        <f t="shared" si="348"/>
        <v>0</v>
      </c>
      <c r="SR149" s="378">
        <f t="shared" si="348"/>
        <v>0</v>
      </c>
      <c r="SS149" s="378">
        <f t="shared" si="348"/>
        <v>0</v>
      </c>
      <c r="ST149" s="378">
        <f t="shared" si="348"/>
        <v>0</v>
      </c>
      <c r="SU149" s="378">
        <f t="shared" si="348"/>
        <v>0</v>
      </c>
      <c r="SV149" s="378">
        <f t="shared" si="348"/>
        <v>0</v>
      </c>
      <c r="SW149" s="378">
        <f t="shared" si="348"/>
        <v>0</v>
      </c>
      <c r="SX149" s="378">
        <f t="shared" si="348"/>
        <v>0</v>
      </c>
      <c r="SY149" s="378">
        <f t="shared" si="348"/>
        <v>0</v>
      </c>
      <c r="SZ149" s="378">
        <f t="shared" si="348"/>
        <v>0</v>
      </c>
      <c r="TA149" s="378">
        <f t="shared" si="348"/>
        <v>0</v>
      </c>
      <c r="TB149" s="378">
        <f t="shared" si="348"/>
        <v>0</v>
      </c>
      <c r="TC149" s="378">
        <f t="shared" si="348"/>
        <v>0</v>
      </c>
      <c r="TD149" s="378">
        <f t="shared" si="348"/>
        <v>0</v>
      </c>
      <c r="TE149" s="378">
        <f t="shared" si="348"/>
        <v>0</v>
      </c>
      <c r="TF149" s="378">
        <f t="shared" si="348"/>
        <v>0</v>
      </c>
      <c r="TG149" s="378">
        <f t="shared" si="348"/>
        <v>0</v>
      </c>
      <c r="TH149" s="378">
        <f t="shared" si="348"/>
        <v>0</v>
      </c>
      <c r="TI149" s="378">
        <f t="shared" si="348"/>
        <v>0</v>
      </c>
      <c r="TJ149" s="378">
        <f t="shared" si="348"/>
        <v>0</v>
      </c>
      <c r="TK149" s="378">
        <f t="shared" si="348"/>
        <v>0</v>
      </c>
      <c r="TL149" s="378">
        <f t="shared" si="348"/>
        <v>0</v>
      </c>
      <c r="TM149" s="378">
        <f t="shared" si="348"/>
        <v>0</v>
      </c>
      <c r="TN149" s="378">
        <f t="shared" si="348"/>
        <v>0</v>
      </c>
      <c r="TO149" s="378">
        <f t="shared" si="348"/>
        <v>0</v>
      </c>
      <c r="TP149" s="378">
        <f t="shared" si="348"/>
        <v>0</v>
      </c>
      <c r="TQ149" s="378">
        <f t="shared" si="348"/>
        <v>0</v>
      </c>
      <c r="TR149" s="378">
        <f t="shared" si="348"/>
        <v>0</v>
      </c>
      <c r="TS149" s="378">
        <f t="shared" si="348"/>
        <v>0</v>
      </c>
      <c r="TT149" s="378">
        <f t="shared" si="348"/>
        <v>0</v>
      </c>
      <c r="TU149" s="378">
        <f t="shared" si="348"/>
        <v>0</v>
      </c>
      <c r="TV149" s="378">
        <f t="shared" si="348"/>
        <v>0</v>
      </c>
      <c r="TW149" s="378">
        <f t="shared" si="348"/>
        <v>0</v>
      </c>
      <c r="TX149" s="378">
        <f t="shared" si="348"/>
        <v>0</v>
      </c>
      <c r="TY149" s="378">
        <f t="shared" si="348"/>
        <v>0</v>
      </c>
      <c r="TZ149" s="378">
        <f t="shared" si="348"/>
        <v>0</v>
      </c>
      <c r="UA149" s="378">
        <f t="shared" si="348"/>
        <v>0</v>
      </c>
      <c r="UB149" s="378">
        <f t="shared" si="348"/>
        <v>0</v>
      </c>
      <c r="UC149" s="378">
        <f t="shared" si="348"/>
        <v>0</v>
      </c>
      <c r="UD149" s="378">
        <f t="shared" si="348"/>
        <v>0</v>
      </c>
      <c r="UE149" s="378">
        <f t="shared" si="348"/>
        <v>0</v>
      </c>
      <c r="UF149" s="378">
        <f t="shared" si="348"/>
        <v>0</v>
      </c>
      <c r="UG149" s="378">
        <f t="shared" si="348"/>
        <v>0</v>
      </c>
      <c r="UH149" s="378">
        <f t="shared" si="348"/>
        <v>0</v>
      </c>
      <c r="UI149" s="378">
        <f t="shared" si="348"/>
        <v>0</v>
      </c>
      <c r="UJ149" s="378">
        <f t="shared" si="348"/>
        <v>0</v>
      </c>
      <c r="UK149" s="378">
        <f t="shared" ref="UK149:WI149" si="349">ROUND((MAX(UK47:UK49)-MIN(UK47:UK49)),10)</f>
        <v>0</v>
      </c>
      <c r="UL149" s="378">
        <f t="shared" si="349"/>
        <v>0</v>
      </c>
      <c r="UM149" s="378">
        <f t="shared" si="349"/>
        <v>0</v>
      </c>
      <c r="UN149" s="378">
        <f t="shared" si="349"/>
        <v>0</v>
      </c>
      <c r="UO149" s="378">
        <f t="shared" si="349"/>
        <v>0</v>
      </c>
      <c r="UP149" s="378">
        <f t="shared" si="349"/>
        <v>0</v>
      </c>
      <c r="UQ149" s="378">
        <f t="shared" si="349"/>
        <v>0</v>
      </c>
      <c r="UR149" s="378">
        <f t="shared" si="349"/>
        <v>0</v>
      </c>
      <c r="US149" s="378">
        <f t="shared" si="349"/>
        <v>0</v>
      </c>
      <c r="UT149" s="378">
        <f t="shared" si="349"/>
        <v>0</v>
      </c>
      <c r="UU149" s="378">
        <f t="shared" si="349"/>
        <v>0</v>
      </c>
      <c r="UV149" s="378">
        <f t="shared" si="349"/>
        <v>0</v>
      </c>
      <c r="UW149" s="378">
        <f t="shared" si="349"/>
        <v>0</v>
      </c>
      <c r="UX149" s="378">
        <f t="shared" si="349"/>
        <v>0</v>
      </c>
      <c r="UY149" s="378">
        <f t="shared" si="349"/>
        <v>0</v>
      </c>
      <c r="UZ149" s="378">
        <f t="shared" si="349"/>
        <v>0</v>
      </c>
      <c r="VA149" s="378">
        <f t="shared" si="349"/>
        <v>0</v>
      </c>
      <c r="VB149" s="378">
        <f t="shared" si="349"/>
        <v>0</v>
      </c>
      <c r="VC149" s="378">
        <f t="shared" si="349"/>
        <v>0</v>
      </c>
      <c r="VD149" s="378">
        <f t="shared" si="349"/>
        <v>0</v>
      </c>
      <c r="VE149" s="378">
        <f t="shared" si="349"/>
        <v>0</v>
      </c>
      <c r="VF149" s="378">
        <f t="shared" si="349"/>
        <v>0</v>
      </c>
      <c r="VG149" s="378">
        <f t="shared" si="349"/>
        <v>0</v>
      </c>
      <c r="VH149" s="378">
        <f t="shared" si="349"/>
        <v>0</v>
      </c>
      <c r="VI149" s="378">
        <f t="shared" si="349"/>
        <v>0</v>
      </c>
      <c r="VJ149" s="378">
        <f t="shared" si="349"/>
        <v>0</v>
      </c>
      <c r="VK149" s="378">
        <f t="shared" si="349"/>
        <v>0</v>
      </c>
      <c r="VL149" s="378">
        <f t="shared" si="349"/>
        <v>0</v>
      </c>
      <c r="VM149" s="378">
        <f t="shared" si="349"/>
        <v>0</v>
      </c>
      <c r="VN149" s="378">
        <f t="shared" si="349"/>
        <v>0</v>
      </c>
      <c r="VO149" s="378">
        <f t="shared" si="349"/>
        <v>0</v>
      </c>
      <c r="VP149" s="378">
        <f t="shared" si="349"/>
        <v>0</v>
      </c>
      <c r="VQ149" s="378">
        <f t="shared" si="349"/>
        <v>0</v>
      </c>
      <c r="VR149" s="378">
        <f t="shared" si="349"/>
        <v>0</v>
      </c>
      <c r="VS149" s="378">
        <f t="shared" si="349"/>
        <v>0</v>
      </c>
      <c r="VT149" s="378">
        <f t="shared" si="349"/>
        <v>0</v>
      </c>
      <c r="VU149" s="378">
        <f t="shared" si="349"/>
        <v>0</v>
      </c>
      <c r="VV149" s="378">
        <f t="shared" si="349"/>
        <v>0</v>
      </c>
      <c r="VW149" s="378">
        <f t="shared" si="349"/>
        <v>0</v>
      </c>
      <c r="VX149" s="378">
        <f t="shared" si="349"/>
        <v>0</v>
      </c>
      <c r="VY149" s="378">
        <f t="shared" si="349"/>
        <v>0</v>
      </c>
      <c r="VZ149" s="378">
        <f t="shared" si="349"/>
        <v>0</v>
      </c>
      <c r="WA149" s="378">
        <f t="shared" si="349"/>
        <v>0</v>
      </c>
      <c r="WB149" s="378">
        <f t="shared" si="349"/>
        <v>0</v>
      </c>
      <c r="WC149" s="378">
        <f t="shared" si="349"/>
        <v>0</v>
      </c>
      <c r="WD149" s="378">
        <f t="shared" si="349"/>
        <v>0</v>
      </c>
      <c r="WE149" s="378">
        <f t="shared" si="349"/>
        <v>0</v>
      </c>
      <c r="WF149" s="378">
        <f t="shared" si="349"/>
        <v>0</v>
      </c>
      <c r="WG149" s="378">
        <f t="shared" si="349"/>
        <v>0</v>
      </c>
      <c r="WH149" s="378">
        <f t="shared" si="349"/>
        <v>0</v>
      </c>
      <c r="WI149" s="378">
        <f t="shared" si="349"/>
        <v>0</v>
      </c>
    </row>
    <row r="150" spans="1:607">
      <c r="A150" s="348"/>
      <c r="B150" s="360" t="s">
        <v>882</v>
      </c>
      <c r="C150" s="348"/>
      <c r="D150" s="348"/>
      <c r="E150" s="348"/>
      <c r="F150" s="348"/>
      <c r="G150" s="361" t="str">
        <f t="shared" si="220"/>
        <v/>
      </c>
      <c r="H150" s="361" t="str">
        <f t="shared" si="221"/>
        <v/>
      </c>
      <c r="I150" s="397"/>
      <c r="J150" s="348"/>
      <c r="K150" s="348"/>
      <c r="L150" s="348"/>
      <c r="M150" s="348"/>
      <c r="N150" s="400"/>
      <c r="O150" s="400"/>
      <c r="P150" s="400"/>
      <c r="Q150" s="400"/>
      <c r="R150" s="400"/>
      <c r="S150" s="400"/>
      <c r="T150" s="400"/>
      <c r="U150" s="400"/>
      <c r="V150" s="400"/>
      <c r="W150" s="400"/>
      <c r="X150" s="400"/>
      <c r="Y150" s="400"/>
      <c r="Z150" s="400"/>
      <c r="AA150" s="400"/>
      <c r="AB150" s="400"/>
      <c r="AC150" s="400"/>
      <c r="AD150" s="400"/>
      <c r="AE150" s="400"/>
      <c r="AF150" s="400"/>
      <c r="AG150" s="400"/>
      <c r="AH150" s="400"/>
      <c r="AI150" s="400"/>
      <c r="AJ150" s="400"/>
      <c r="AK150" s="400"/>
      <c r="AL150" s="400"/>
      <c r="AM150" s="400"/>
      <c r="AN150" s="400"/>
      <c r="AO150" s="400"/>
      <c r="AP150" s="400"/>
      <c r="AQ150" s="400"/>
      <c r="AR150" s="400"/>
      <c r="AS150" s="400"/>
      <c r="AT150" s="400"/>
      <c r="AU150" s="400"/>
      <c r="AV150" s="400"/>
      <c r="AW150" s="400"/>
      <c r="AX150" s="400"/>
      <c r="AY150" s="400"/>
      <c r="AZ150" s="400"/>
      <c r="BA150" s="400"/>
      <c r="BB150" s="400"/>
      <c r="BC150" s="400"/>
      <c r="BD150" s="400"/>
      <c r="BE150" s="400"/>
      <c r="BF150" s="400"/>
      <c r="BG150" s="400"/>
      <c r="BH150" s="400"/>
      <c r="BI150" s="400"/>
      <c r="BJ150" s="400"/>
      <c r="BK150" s="400"/>
      <c r="BL150" s="400"/>
      <c r="BM150" s="400"/>
      <c r="BN150" s="400"/>
      <c r="BO150" s="400"/>
      <c r="BP150" s="400"/>
      <c r="BQ150" s="400"/>
      <c r="BR150" s="400"/>
      <c r="BS150" s="400"/>
      <c r="BT150" s="400"/>
      <c r="BU150" s="400"/>
      <c r="BV150" s="400"/>
      <c r="BW150" s="400"/>
      <c r="BX150" s="400"/>
      <c r="BY150" s="400"/>
      <c r="BZ150" s="400"/>
      <c r="CA150" s="400"/>
      <c r="CB150" s="400"/>
      <c r="CC150" s="400"/>
      <c r="CD150" s="400"/>
      <c r="CE150" s="400"/>
      <c r="CF150" s="400"/>
      <c r="CG150" s="400"/>
      <c r="CH150" s="400"/>
      <c r="CI150" s="400"/>
      <c r="CJ150" s="400"/>
      <c r="CK150" s="400"/>
      <c r="CL150" s="400"/>
      <c r="CM150" s="400"/>
      <c r="CN150" s="400"/>
      <c r="CO150" s="400"/>
      <c r="CP150" s="400"/>
      <c r="CQ150" s="400"/>
      <c r="CR150" s="400"/>
      <c r="CS150" s="400"/>
      <c r="CT150" s="400"/>
      <c r="CU150" s="400"/>
      <c r="CV150" s="400"/>
      <c r="CW150" s="400"/>
      <c r="CX150" s="400"/>
      <c r="CY150" s="400"/>
      <c r="CZ150" s="362"/>
      <c r="DA150" s="900"/>
      <c r="DB150" s="899" t="s">
        <v>1315</v>
      </c>
      <c r="DC150" s="899"/>
      <c r="DD150" s="378">
        <f>ROUND((MAX(DD56:DD58)-MIN(DD56:DD58)),10)</f>
        <v>0</v>
      </c>
      <c r="DE150" s="378">
        <f t="shared" ref="DE150:FP150" si="350">ROUND((MAX(DE56:DE58)-MIN(DE56:DE58)),10)</f>
        <v>0</v>
      </c>
      <c r="DF150" s="378">
        <f t="shared" si="350"/>
        <v>0</v>
      </c>
      <c r="DG150" s="378">
        <f t="shared" si="350"/>
        <v>0</v>
      </c>
      <c r="DH150" s="378">
        <f t="shared" si="350"/>
        <v>0</v>
      </c>
      <c r="DI150" s="378">
        <f t="shared" si="350"/>
        <v>0</v>
      </c>
      <c r="DJ150" s="378">
        <f t="shared" si="350"/>
        <v>0</v>
      </c>
      <c r="DK150" s="378">
        <f t="shared" si="350"/>
        <v>0</v>
      </c>
      <c r="DL150" s="378">
        <f t="shared" si="350"/>
        <v>0</v>
      </c>
      <c r="DM150" s="378">
        <f t="shared" si="350"/>
        <v>0</v>
      </c>
      <c r="DN150" s="378">
        <f t="shared" si="350"/>
        <v>0</v>
      </c>
      <c r="DO150" s="378">
        <f t="shared" si="350"/>
        <v>0</v>
      </c>
      <c r="DP150" s="378">
        <f t="shared" si="350"/>
        <v>0</v>
      </c>
      <c r="DQ150" s="378">
        <f t="shared" si="350"/>
        <v>0</v>
      </c>
      <c r="DR150" s="378">
        <f t="shared" si="350"/>
        <v>0</v>
      </c>
      <c r="DS150" s="378">
        <f t="shared" si="350"/>
        <v>0</v>
      </c>
      <c r="DT150" s="378">
        <f t="shared" si="350"/>
        <v>0</v>
      </c>
      <c r="DU150" s="378">
        <f t="shared" si="350"/>
        <v>0</v>
      </c>
      <c r="DV150" s="378">
        <f t="shared" si="350"/>
        <v>0</v>
      </c>
      <c r="DW150" s="378">
        <f t="shared" si="350"/>
        <v>0</v>
      </c>
      <c r="DX150" s="378">
        <f t="shared" si="350"/>
        <v>0</v>
      </c>
      <c r="DY150" s="378">
        <f t="shared" si="350"/>
        <v>0</v>
      </c>
      <c r="DZ150" s="378">
        <f t="shared" si="350"/>
        <v>0</v>
      </c>
      <c r="EA150" s="378">
        <f t="shared" si="350"/>
        <v>0</v>
      </c>
      <c r="EB150" s="378">
        <f t="shared" si="350"/>
        <v>0</v>
      </c>
      <c r="EC150" s="378">
        <f t="shared" si="350"/>
        <v>0</v>
      </c>
      <c r="ED150" s="378">
        <f t="shared" si="350"/>
        <v>0</v>
      </c>
      <c r="EE150" s="378">
        <f t="shared" si="350"/>
        <v>0</v>
      </c>
      <c r="EF150" s="378">
        <f t="shared" si="350"/>
        <v>0</v>
      </c>
      <c r="EG150" s="378">
        <f t="shared" si="350"/>
        <v>0</v>
      </c>
      <c r="EH150" s="378">
        <f t="shared" si="350"/>
        <v>0</v>
      </c>
      <c r="EI150" s="378">
        <f t="shared" si="350"/>
        <v>0</v>
      </c>
      <c r="EJ150" s="378">
        <f t="shared" si="350"/>
        <v>0</v>
      </c>
      <c r="EK150" s="378">
        <f t="shared" si="350"/>
        <v>0</v>
      </c>
      <c r="EL150" s="378">
        <f t="shared" si="350"/>
        <v>0</v>
      </c>
      <c r="EM150" s="378">
        <f t="shared" si="350"/>
        <v>0</v>
      </c>
      <c r="EN150" s="378">
        <f t="shared" si="350"/>
        <v>0</v>
      </c>
      <c r="EO150" s="378">
        <f t="shared" si="350"/>
        <v>0</v>
      </c>
      <c r="EP150" s="378">
        <f t="shared" si="350"/>
        <v>0</v>
      </c>
      <c r="EQ150" s="378">
        <f t="shared" si="350"/>
        <v>0</v>
      </c>
      <c r="ER150" s="378">
        <f t="shared" si="350"/>
        <v>0</v>
      </c>
      <c r="ES150" s="378">
        <f t="shared" si="350"/>
        <v>0</v>
      </c>
      <c r="ET150" s="378">
        <f t="shared" si="350"/>
        <v>0</v>
      </c>
      <c r="EU150" s="378">
        <f t="shared" si="350"/>
        <v>0</v>
      </c>
      <c r="EV150" s="378">
        <f t="shared" si="350"/>
        <v>0</v>
      </c>
      <c r="EW150" s="378">
        <f t="shared" si="350"/>
        <v>0</v>
      </c>
      <c r="EX150" s="378">
        <f t="shared" si="350"/>
        <v>0</v>
      </c>
      <c r="EY150" s="378">
        <f t="shared" si="350"/>
        <v>0</v>
      </c>
      <c r="EZ150" s="378">
        <f t="shared" si="350"/>
        <v>0</v>
      </c>
      <c r="FA150" s="378">
        <f t="shared" si="350"/>
        <v>0</v>
      </c>
      <c r="FB150" s="378">
        <f t="shared" si="350"/>
        <v>0</v>
      </c>
      <c r="FC150" s="378">
        <f t="shared" si="350"/>
        <v>0</v>
      </c>
      <c r="FD150" s="378">
        <f t="shared" si="350"/>
        <v>0</v>
      </c>
      <c r="FE150" s="378">
        <f t="shared" si="350"/>
        <v>0</v>
      </c>
      <c r="FF150" s="378">
        <f t="shared" si="350"/>
        <v>0</v>
      </c>
      <c r="FG150" s="378">
        <f t="shared" si="350"/>
        <v>0</v>
      </c>
      <c r="FH150" s="378">
        <f t="shared" si="350"/>
        <v>0</v>
      </c>
      <c r="FI150" s="378">
        <f t="shared" si="350"/>
        <v>0</v>
      </c>
      <c r="FJ150" s="378">
        <f t="shared" si="350"/>
        <v>0</v>
      </c>
      <c r="FK150" s="378">
        <f t="shared" si="350"/>
        <v>0</v>
      </c>
      <c r="FL150" s="378">
        <f t="shared" si="350"/>
        <v>0</v>
      </c>
      <c r="FM150" s="378">
        <f t="shared" si="350"/>
        <v>0</v>
      </c>
      <c r="FN150" s="378">
        <f t="shared" si="350"/>
        <v>0</v>
      </c>
      <c r="FO150" s="378">
        <f t="shared" si="350"/>
        <v>0</v>
      </c>
      <c r="FP150" s="378">
        <f t="shared" si="350"/>
        <v>0</v>
      </c>
      <c r="FQ150" s="378">
        <f t="shared" ref="FQ150:IB150" si="351">ROUND((MAX(FQ56:FQ58)-MIN(FQ56:FQ58)),10)</f>
        <v>0</v>
      </c>
      <c r="FR150" s="378">
        <f t="shared" si="351"/>
        <v>0</v>
      </c>
      <c r="FS150" s="378">
        <f t="shared" si="351"/>
        <v>0</v>
      </c>
      <c r="FT150" s="378">
        <f t="shared" si="351"/>
        <v>0</v>
      </c>
      <c r="FU150" s="378">
        <f t="shared" si="351"/>
        <v>0</v>
      </c>
      <c r="FV150" s="378">
        <f t="shared" si="351"/>
        <v>0</v>
      </c>
      <c r="FW150" s="378">
        <f t="shared" si="351"/>
        <v>0</v>
      </c>
      <c r="FX150" s="378">
        <f t="shared" si="351"/>
        <v>0</v>
      </c>
      <c r="FY150" s="378">
        <f t="shared" si="351"/>
        <v>0</v>
      </c>
      <c r="FZ150" s="378">
        <f t="shared" si="351"/>
        <v>0</v>
      </c>
      <c r="GA150" s="378">
        <f t="shared" si="351"/>
        <v>0</v>
      </c>
      <c r="GB150" s="378">
        <f t="shared" si="351"/>
        <v>0</v>
      </c>
      <c r="GC150" s="378">
        <f t="shared" si="351"/>
        <v>0</v>
      </c>
      <c r="GD150" s="378">
        <f t="shared" si="351"/>
        <v>0</v>
      </c>
      <c r="GE150" s="378">
        <f t="shared" si="351"/>
        <v>0</v>
      </c>
      <c r="GF150" s="378">
        <f t="shared" si="351"/>
        <v>0</v>
      </c>
      <c r="GG150" s="378">
        <f t="shared" si="351"/>
        <v>0</v>
      </c>
      <c r="GH150" s="378">
        <f t="shared" si="351"/>
        <v>0</v>
      </c>
      <c r="GI150" s="378">
        <f t="shared" si="351"/>
        <v>0</v>
      </c>
      <c r="GJ150" s="378">
        <f t="shared" si="351"/>
        <v>0</v>
      </c>
      <c r="GK150" s="378">
        <f t="shared" si="351"/>
        <v>0</v>
      </c>
      <c r="GL150" s="378">
        <f t="shared" si="351"/>
        <v>0</v>
      </c>
      <c r="GM150" s="378">
        <f t="shared" si="351"/>
        <v>0</v>
      </c>
      <c r="GN150" s="378">
        <f t="shared" si="351"/>
        <v>0</v>
      </c>
      <c r="GO150" s="378">
        <f t="shared" si="351"/>
        <v>0</v>
      </c>
      <c r="GP150" s="378">
        <f t="shared" si="351"/>
        <v>0</v>
      </c>
      <c r="GQ150" s="378">
        <f t="shared" si="351"/>
        <v>0</v>
      </c>
      <c r="GR150" s="378">
        <f t="shared" si="351"/>
        <v>0</v>
      </c>
      <c r="GS150" s="378">
        <f t="shared" si="351"/>
        <v>0</v>
      </c>
      <c r="GT150" s="378">
        <f t="shared" si="351"/>
        <v>0</v>
      </c>
      <c r="GU150" s="378">
        <f t="shared" si="351"/>
        <v>0</v>
      </c>
      <c r="GV150" s="378">
        <f t="shared" si="351"/>
        <v>0</v>
      </c>
      <c r="GW150" s="378">
        <f t="shared" si="351"/>
        <v>0</v>
      </c>
      <c r="GX150" s="378">
        <f t="shared" si="351"/>
        <v>0</v>
      </c>
      <c r="GY150" s="378">
        <f t="shared" si="351"/>
        <v>0</v>
      </c>
      <c r="GZ150" s="378">
        <f t="shared" si="351"/>
        <v>0</v>
      </c>
      <c r="HA150" s="378">
        <f t="shared" si="351"/>
        <v>0</v>
      </c>
      <c r="HB150" s="378">
        <f t="shared" si="351"/>
        <v>0</v>
      </c>
      <c r="HC150" s="378">
        <f t="shared" si="351"/>
        <v>0</v>
      </c>
      <c r="HD150" s="378">
        <f t="shared" si="351"/>
        <v>0</v>
      </c>
      <c r="HE150" s="378">
        <f t="shared" si="351"/>
        <v>0</v>
      </c>
      <c r="HF150" s="378">
        <f t="shared" si="351"/>
        <v>0</v>
      </c>
      <c r="HG150" s="378">
        <f t="shared" si="351"/>
        <v>0</v>
      </c>
      <c r="HH150" s="378">
        <f t="shared" si="351"/>
        <v>0</v>
      </c>
      <c r="HI150" s="378">
        <f t="shared" si="351"/>
        <v>0</v>
      </c>
      <c r="HJ150" s="378">
        <f t="shared" si="351"/>
        <v>0</v>
      </c>
      <c r="HK150" s="378">
        <f t="shared" si="351"/>
        <v>0</v>
      </c>
      <c r="HL150" s="378">
        <f t="shared" si="351"/>
        <v>0</v>
      </c>
      <c r="HM150" s="378">
        <f t="shared" si="351"/>
        <v>0</v>
      </c>
      <c r="HN150" s="378">
        <f t="shared" si="351"/>
        <v>0</v>
      </c>
      <c r="HO150" s="378">
        <f t="shared" si="351"/>
        <v>0</v>
      </c>
      <c r="HP150" s="378">
        <f t="shared" si="351"/>
        <v>0</v>
      </c>
      <c r="HQ150" s="378">
        <f t="shared" si="351"/>
        <v>0</v>
      </c>
      <c r="HR150" s="378">
        <f t="shared" si="351"/>
        <v>0</v>
      </c>
      <c r="HS150" s="378">
        <f t="shared" si="351"/>
        <v>0</v>
      </c>
      <c r="HT150" s="378">
        <f t="shared" si="351"/>
        <v>0</v>
      </c>
      <c r="HU150" s="378">
        <f t="shared" si="351"/>
        <v>0</v>
      </c>
      <c r="HV150" s="378">
        <f t="shared" si="351"/>
        <v>0</v>
      </c>
      <c r="HW150" s="378">
        <f t="shared" si="351"/>
        <v>0</v>
      </c>
      <c r="HX150" s="378">
        <f t="shared" si="351"/>
        <v>0</v>
      </c>
      <c r="HY150" s="378">
        <f t="shared" si="351"/>
        <v>0</v>
      </c>
      <c r="HZ150" s="378">
        <f t="shared" si="351"/>
        <v>0</v>
      </c>
      <c r="IA150" s="378">
        <f t="shared" si="351"/>
        <v>0</v>
      </c>
      <c r="IB150" s="378">
        <f t="shared" si="351"/>
        <v>0</v>
      </c>
      <c r="IC150" s="378">
        <f t="shared" ref="IC150:KN150" si="352">ROUND((MAX(IC56:IC58)-MIN(IC56:IC58)),10)</f>
        <v>0</v>
      </c>
      <c r="ID150" s="378">
        <f t="shared" si="352"/>
        <v>0</v>
      </c>
      <c r="IE150" s="378">
        <f t="shared" si="352"/>
        <v>0</v>
      </c>
      <c r="IF150" s="378">
        <f t="shared" si="352"/>
        <v>0</v>
      </c>
      <c r="IG150" s="378">
        <f t="shared" si="352"/>
        <v>0</v>
      </c>
      <c r="IH150" s="378">
        <f t="shared" si="352"/>
        <v>0</v>
      </c>
      <c r="II150" s="378">
        <f t="shared" si="352"/>
        <v>0</v>
      </c>
      <c r="IJ150" s="378">
        <f t="shared" si="352"/>
        <v>0</v>
      </c>
      <c r="IK150" s="378">
        <f t="shared" si="352"/>
        <v>0</v>
      </c>
      <c r="IL150" s="378">
        <f t="shared" si="352"/>
        <v>0</v>
      </c>
      <c r="IM150" s="378">
        <f t="shared" si="352"/>
        <v>0</v>
      </c>
      <c r="IN150" s="378">
        <f t="shared" si="352"/>
        <v>0</v>
      </c>
      <c r="IO150" s="378">
        <f t="shared" si="352"/>
        <v>0</v>
      </c>
      <c r="IP150" s="378">
        <f t="shared" si="352"/>
        <v>0</v>
      </c>
      <c r="IQ150" s="378">
        <f t="shared" si="352"/>
        <v>0</v>
      </c>
      <c r="IR150" s="378">
        <f t="shared" si="352"/>
        <v>0</v>
      </c>
      <c r="IS150" s="378">
        <f t="shared" si="352"/>
        <v>0</v>
      </c>
      <c r="IT150" s="378">
        <f t="shared" si="352"/>
        <v>0</v>
      </c>
      <c r="IU150" s="378">
        <f t="shared" si="352"/>
        <v>0</v>
      </c>
      <c r="IV150" s="378">
        <f t="shared" si="352"/>
        <v>0</v>
      </c>
      <c r="IW150" s="378">
        <f t="shared" si="352"/>
        <v>0</v>
      </c>
      <c r="IX150" s="378">
        <f t="shared" si="352"/>
        <v>0</v>
      </c>
      <c r="IY150" s="378">
        <f t="shared" si="352"/>
        <v>0</v>
      </c>
      <c r="IZ150" s="378">
        <f t="shared" si="352"/>
        <v>0</v>
      </c>
      <c r="JA150" s="378">
        <f t="shared" si="352"/>
        <v>0</v>
      </c>
      <c r="JB150" s="378">
        <f t="shared" si="352"/>
        <v>0</v>
      </c>
      <c r="JC150" s="378">
        <f t="shared" si="352"/>
        <v>0</v>
      </c>
      <c r="JD150" s="378">
        <f t="shared" si="352"/>
        <v>0</v>
      </c>
      <c r="JE150" s="378">
        <f t="shared" si="352"/>
        <v>0</v>
      </c>
      <c r="JF150" s="378">
        <f t="shared" si="352"/>
        <v>0</v>
      </c>
      <c r="JG150" s="378">
        <f t="shared" si="352"/>
        <v>0</v>
      </c>
      <c r="JH150" s="378">
        <f t="shared" si="352"/>
        <v>0</v>
      </c>
      <c r="JI150" s="378">
        <f t="shared" si="352"/>
        <v>0</v>
      </c>
      <c r="JJ150" s="378">
        <f t="shared" si="352"/>
        <v>0</v>
      </c>
      <c r="JK150" s="378">
        <f t="shared" si="352"/>
        <v>0</v>
      </c>
      <c r="JL150" s="378">
        <f t="shared" si="352"/>
        <v>0</v>
      </c>
      <c r="JM150" s="378">
        <f t="shared" si="352"/>
        <v>0</v>
      </c>
      <c r="JN150" s="378">
        <f t="shared" si="352"/>
        <v>0</v>
      </c>
      <c r="JO150" s="378">
        <f t="shared" si="352"/>
        <v>0</v>
      </c>
      <c r="JP150" s="378">
        <f t="shared" si="352"/>
        <v>0</v>
      </c>
      <c r="JQ150" s="378">
        <f t="shared" si="352"/>
        <v>0</v>
      </c>
      <c r="JR150" s="378">
        <f t="shared" si="352"/>
        <v>0</v>
      </c>
      <c r="JS150" s="378">
        <f t="shared" si="352"/>
        <v>0</v>
      </c>
      <c r="JT150" s="378">
        <f t="shared" si="352"/>
        <v>0</v>
      </c>
      <c r="JU150" s="378">
        <f t="shared" si="352"/>
        <v>0</v>
      </c>
      <c r="JV150" s="378">
        <f t="shared" si="352"/>
        <v>0</v>
      </c>
      <c r="JW150" s="378">
        <f t="shared" si="352"/>
        <v>0</v>
      </c>
      <c r="JX150" s="378">
        <f t="shared" si="352"/>
        <v>0</v>
      </c>
      <c r="JY150" s="378">
        <f t="shared" si="352"/>
        <v>0</v>
      </c>
      <c r="JZ150" s="378">
        <f t="shared" si="352"/>
        <v>0</v>
      </c>
      <c r="KA150" s="378">
        <f t="shared" si="352"/>
        <v>0</v>
      </c>
      <c r="KB150" s="378">
        <f t="shared" si="352"/>
        <v>0</v>
      </c>
      <c r="KC150" s="378">
        <f t="shared" si="352"/>
        <v>0</v>
      </c>
      <c r="KD150" s="378">
        <f t="shared" si="352"/>
        <v>0</v>
      </c>
      <c r="KE150" s="378">
        <f t="shared" si="352"/>
        <v>0</v>
      </c>
      <c r="KF150" s="378">
        <f t="shared" si="352"/>
        <v>0</v>
      </c>
      <c r="KG150" s="378">
        <f t="shared" si="352"/>
        <v>0</v>
      </c>
      <c r="KH150" s="378">
        <f t="shared" si="352"/>
        <v>0</v>
      </c>
      <c r="KI150" s="378">
        <f t="shared" si="352"/>
        <v>0</v>
      </c>
      <c r="KJ150" s="378">
        <f t="shared" si="352"/>
        <v>0</v>
      </c>
      <c r="KK150" s="378">
        <f t="shared" si="352"/>
        <v>0</v>
      </c>
      <c r="KL150" s="378">
        <f t="shared" si="352"/>
        <v>0</v>
      </c>
      <c r="KM150" s="378">
        <f t="shared" si="352"/>
        <v>0</v>
      </c>
      <c r="KN150" s="378">
        <f t="shared" si="352"/>
        <v>0</v>
      </c>
      <c r="KO150" s="378">
        <f t="shared" ref="KO150:MZ150" si="353">ROUND((MAX(KO56:KO58)-MIN(KO56:KO58)),10)</f>
        <v>0</v>
      </c>
      <c r="KP150" s="378">
        <f t="shared" si="353"/>
        <v>0</v>
      </c>
      <c r="KQ150" s="378">
        <f t="shared" si="353"/>
        <v>0</v>
      </c>
      <c r="KR150" s="378">
        <f t="shared" si="353"/>
        <v>0</v>
      </c>
      <c r="KS150" s="378">
        <f t="shared" si="353"/>
        <v>0</v>
      </c>
      <c r="KT150" s="378">
        <f t="shared" si="353"/>
        <v>0</v>
      </c>
      <c r="KU150" s="378">
        <f t="shared" si="353"/>
        <v>0</v>
      </c>
      <c r="KV150" s="378">
        <f t="shared" si="353"/>
        <v>0</v>
      </c>
      <c r="KW150" s="378">
        <f t="shared" si="353"/>
        <v>0</v>
      </c>
      <c r="KX150" s="378">
        <f t="shared" si="353"/>
        <v>0</v>
      </c>
      <c r="KY150" s="378">
        <f t="shared" si="353"/>
        <v>0</v>
      </c>
      <c r="KZ150" s="378">
        <f t="shared" si="353"/>
        <v>0</v>
      </c>
      <c r="LA150" s="378">
        <f t="shared" si="353"/>
        <v>0</v>
      </c>
      <c r="LB150" s="378">
        <f t="shared" si="353"/>
        <v>0</v>
      </c>
      <c r="LC150" s="378">
        <f t="shared" si="353"/>
        <v>0</v>
      </c>
      <c r="LD150" s="378">
        <f t="shared" si="353"/>
        <v>0</v>
      </c>
      <c r="LE150" s="378">
        <f t="shared" si="353"/>
        <v>0</v>
      </c>
      <c r="LF150" s="378">
        <f t="shared" si="353"/>
        <v>0</v>
      </c>
      <c r="LG150" s="378">
        <f t="shared" si="353"/>
        <v>0</v>
      </c>
      <c r="LH150" s="378">
        <f t="shared" si="353"/>
        <v>0</v>
      </c>
      <c r="LI150" s="378">
        <f t="shared" si="353"/>
        <v>0</v>
      </c>
      <c r="LJ150" s="378">
        <f t="shared" si="353"/>
        <v>0</v>
      </c>
      <c r="LK150" s="378">
        <f t="shared" si="353"/>
        <v>0</v>
      </c>
      <c r="LL150" s="378">
        <f t="shared" si="353"/>
        <v>0</v>
      </c>
      <c r="LM150" s="378">
        <f t="shared" si="353"/>
        <v>0</v>
      </c>
      <c r="LN150" s="378">
        <f t="shared" si="353"/>
        <v>0</v>
      </c>
      <c r="LO150" s="378">
        <f t="shared" si="353"/>
        <v>0</v>
      </c>
      <c r="LP150" s="378">
        <f t="shared" si="353"/>
        <v>0</v>
      </c>
      <c r="LQ150" s="378">
        <f t="shared" si="353"/>
        <v>0</v>
      </c>
      <c r="LR150" s="378">
        <f t="shared" si="353"/>
        <v>0</v>
      </c>
      <c r="LS150" s="378">
        <f t="shared" si="353"/>
        <v>0</v>
      </c>
      <c r="LT150" s="378">
        <f t="shared" si="353"/>
        <v>0</v>
      </c>
      <c r="LU150" s="378">
        <f t="shared" si="353"/>
        <v>0</v>
      </c>
      <c r="LV150" s="378">
        <f t="shared" si="353"/>
        <v>0</v>
      </c>
      <c r="LW150" s="378">
        <f t="shared" si="353"/>
        <v>0</v>
      </c>
      <c r="LX150" s="378">
        <f t="shared" si="353"/>
        <v>0</v>
      </c>
      <c r="LY150" s="378">
        <f t="shared" si="353"/>
        <v>0</v>
      </c>
      <c r="LZ150" s="378">
        <f t="shared" si="353"/>
        <v>0</v>
      </c>
      <c r="MA150" s="378">
        <f t="shared" si="353"/>
        <v>0</v>
      </c>
      <c r="MB150" s="378">
        <f t="shared" si="353"/>
        <v>0</v>
      </c>
      <c r="MC150" s="378">
        <f t="shared" si="353"/>
        <v>0</v>
      </c>
      <c r="MD150" s="378">
        <f t="shared" si="353"/>
        <v>0</v>
      </c>
      <c r="ME150" s="378">
        <f t="shared" si="353"/>
        <v>0</v>
      </c>
      <c r="MF150" s="378">
        <f t="shared" si="353"/>
        <v>0</v>
      </c>
      <c r="MG150" s="378">
        <f t="shared" si="353"/>
        <v>0</v>
      </c>
      <c r="MH150" s="378">
        <f t="shared" si="353"/>
        <v>0</v>
      </c>
      <c r="MI150" s="378">
        <f t="shared" si="353"/>
        <v>0</v>
      </c>
      <c r="MJ150" s="378">
        <f t="shared" si="353"/>
        <v>0</v>
      </c>
      <c r="MK150" s="378">
        <f t="shared" si="353"/>
        <v>0</v>
      </c>
      <c r="ML150" s="378">
        <f t="shared" si="353"/>
        <v>0</v>
      </c>
      <c r="MM150" s="378">
        <f t="shared" si="353"/>
        <v>0</v>
      </c>
      <c r="MN150" s="378">
        <f t="shared" si="353"/>
        <v>0</v>
      </c>
      <c r="MO150" s="378">
        <f t="shared" si="353"/>
        <v>0</v>
      </c>
      <c r="MP150" s="378">
        <f t="shared" si="353"/>
        <v>0</v>
      </c>
      <c r="MQ150" s="378">
        <f t="shared" si="353"/>
        <v>0</v>
      </c>
      <c r="MR150" s="378">
        <f t="shared" si="353"/>
        <v>0</v>
      </c>
      <c r="MS150" s="378">
        <f t="shared" si="353"/>
        <v>0</v>
      </c>
      <c r="MT150" s="378">
        <f t="shared" si="353"/>
        <v>0</v>
      </c>
      <c r="MU150" s="378">
        <f t="shared" si="353"/>
        <v>0</v>
      </c>
      <c r="MV150" s="378">
        <f t="shared" si="353"/>
        <v>0</v>
      </c>
      <c r="MW150" s="378">
        <f t="shared" si="353"/>
        <v>0</v>
      </c>
      <c r="MX150" s="378">
        <f t="shared" si="353"/>
        <v>0</v>
      </c>
      <c r="MY150" s="378">
        <f t="shared" si="353"/>
        <v>0</v>
      </c>
      <c r="MZ150" s="378">
        <f t="shared" si="353"/>
        <v>0</v>
      </c>
      <c r="NA150" s="378">
        <f t="shared" ref="NA150:PL150" si="354">ROUND((MAX(NA56:NA58)-MIN(NA56:NA58)),10)</f>
        <v>0</v>
      </c>
      <c r="NB150" s="378">
        <f t="shared" si="354"/>
        <v>0</v>
      </c>
      <c r="NC150" s="378">
        <f t="shared" si="354"/>
        <v>0</v>
      </c>
      <c r="ND150" s="378">
        <f t="shared" si="354"/>
        <v>0</v>
      </c>
      <c r="NE150" s="378">
        <f t="shared" si="354"/>
        <v>0</v>
      </c>
      <c r="NF150" s="378">
        <f t="shared" si="354"/>
        <v>0</v>
      </c>
      <c r="NG150" s="378">
        <f t="shared" si="354"/>
        <v>0</v>
      </c>
      <c r="NH150" s="378">
        <f t="shared" si="354"/>
        <v>0</v>
      </c>
      <c r="NI150" s="378">
        <f t="shared" si="354"/>
        <v>0</v>
      </c>
      <c r="NJ150" s="378">
        <f t="shared" si="354"/>
        <v>0</v>
      </c>
      <c r="NK150" s="378">
        <f t="shared" si="354"/>
        <v>0</v>
      </c>
      <c r="NL150" s="378">
        <f t="shared" si="354"/>
        <v>0</v>
      </c>
      <c r="NM150" s="378">
        <f t="shared" si="354"/>
        <v>0</v>
      </c>
      <c r="NN150" s="378">
        <f t="shared" si="354"/>
        <v>0</v>
      </c>
      <c r="NO150" s="378">
        <f t="shared" si="354"/>
        <v>0</v>
      </c>
      <c r="NP150" s="378">
        <f t="shared" si="354"/>
        <v>0</v>
      </c>
      <c r="NQ150" s="378">
        <f t="shared" si="354"/>
        <v>0</v>
      </c>
      <c r="NR150" s="378">
        <f t="shared" si="354"/>
        <v>0</v>
      </c>
      <c r="NS150" s="378">
        <f t="shared" si="354"/>
        <v>0</v>
      </c>
      <c r="NT150" s="378">
        <f t="shared" si="354"/>
        <v>0</v>
      </c>
      <c r="NU150" s="378">
        <f t="shared" si="354"/>
        <v>0</v>
      </c>
      <c r="NV150" s="378">
        <f t="shared" si="354"/>
        <v>0</v>
      </c>
      <c r="NW150" s="378">
        <f t="shared" si="354"/>
        <v>0</v>
      </c>
      <c r="NX150" s="378">
        <f t="shared" si="354"/>
        <v>0</v>
      </c>
      <c r="NY150" s="378">
        <f t="shared" si="354"/>
        <v>0</v>
      </c>
      <c r="NZ150" s="378">
        <f t="shared" si="354"/>
        <v>0</v>
      </c>
      <c r="OA150" s="378">
        <f t="shared" si="354"/>
        <v>0</v>
      </c>
      <c r="OB150" s="378">
        <f t="shared" si="354"/>
        <v>0</v>
      </c>
      <c r="OC150" s="378">
        <f t="shared" si="354"/>
        <v>0</v>
      </c>
      <c r="OD150" s="378">
        <f t="shared" si="354"/>
        <v>0</v>
      </c>
      <c r="OE150" s="378">
        <f t="shared" si="354"/>
        <v>0</v>
      </c>
      <c r="OF150" s="378">
        <f t="shared" si="354"/>
        <v>0</v>
      </c>
      <c r="OG150" s="378">
        <f t="shared" si="354"/>
        <v>0</v>
      </c>
      <c r="OH150" s="378">
        <f t="shared" si="354"/>
        <v>0</v>
      </c>
      <c r="OI150" s="378">
        <f t="shared" si="354"/>
        <v>0</v>
      </c>
      <c r="OJ150" s="378">
        <f t="shared" si="354"/>
        <v>0</v>
      </c>
      <c r="OK150" s="378">
        <f t="shared" si="354"/>
        <v>0</v>
      </c>
      <c r="OL150" s="378">
        <f t="shared" si="354"/>
        <v>0</v>
      </c>
      <c r="OM150" s="378">
        <f t="shared" si="354"/>
        <v>0</v>
      </c>
      <c r="ON150" s="378">
        <f t="shared" si="354"/>
        <v>0</v>
      </c>
      <c r="OO150" s="378">
        <f t="shared" si="354"/>
        <v>0</v>
      </c>
      <c r="OP150" s="378">
        <f t="shared" si="354"/>
        <v>0</v>
      </c>
      <c r="OQ150" s="378">
        <f t="shared" si="354"/>
        <v>0</v>
      </c>
      <c r="OR150" s="378">
        <f t="shared" si="354"/>
        <v>0</v>
      </c>
      <c r="OS150" s="378">
        <f t="shared" si="354"/>
        <v>0</v>
      </c>
      <c r="OT150" s="378">
        <f t="shared" si="354"/>
        <v>0</v>
      </c>
      <c r="OU150" s="378">
        <f t="shared" si="354"/>
        <v>0</v>
      </c>
      <c r="OV150" s="378">
        <f t="shared" si="354"/>
        <v>0</v>
      </c>
      <c r="OW150" s="378">
        <f t="shared" si="354"/>
        <v>0</v>
      </c>
      <c r="OX150" s="378">
        <f t="shared" si="354"/>
        <v>0</v>
      </c>
      <c r="OY150" s="378">
        <f t="shared" si="354"/>
        <v>0</v>
      </c>
      <c r="OZ150" s="378">
        <f t="shared" si="354"/>
        <v>0</v>
      </c>
      <c r="PA150" s="378">
        <f t="shared" si="354"/>
        <v>0</v>
      </c>
      <c r="PB150" s="378">
        <f t="shared" si="354"/>
        <v>0</v>
      </c>
      <c r="PC150" s="378">
        <f t="shared" si="354"/>
        <v>0</v>
      </c>
      <c r="PD150" s="378">
        <f t="shared" si="354"/>
        <v>0</v>
      </c>
      <c r="PE150" s="378">
        <f t="shared" si="354"/>
        <v>0</v>
      </c>
      <c r="PF150" s="378">
        <f t="shared" si="354"/>
        <v>0</v>
      </c>
      <c r="PG150" s="378">
        <f t="shared" si="354"/>
        <v>0</v>
      </c>
      <c r="PH150" s="378">
        <f t="shared" si="354"/>
        <v>0</v>
      </c>
      <c r="PI150" s="378">
        <f t="shared" si="354"/>
        <v>0</v>
      </c>
      <c r="PJ150" s="378">
        <f t="shared" si="354"/>
        <v>0</v>
      </c>
      <c r="PK150" s="378">
        <f t="shared" si="354"/>
        <v>0</v>
      </c>
      <c r="PL150" s="378">
        <f t="shared" si="354"/>
        <v>0</v>
      </c>
      <c r="PM150" s="378">
        <f t="shared" ref="PM150:RX150" si="355">ROUND((MAX(PM56:PM58)-MIN(PM56:PM58)),10)</f>
        <v>0</v>
      </c>
      <c r="PN150" s="378">
        <f t="shared" si="355"/>
        <v>0</v>
      </c>
      <c r="PO150" s="378">
        <f t="shared" si="355"/>
        <v>0</v>
      </c>
      <c r="PP150" s="378">
        <f t="shared" si="355"/>
        <v>0</v>
      </c>
      <c r="PQ150" s="378">
        <f t="shared" si="355"/>
        <v>0</v>
      </c>
      <c r="PR150" s="378">
        <f t="shared" si="355"/>
        <v>0</v>
      </c>
      <c r="PS150" s="378">
        <f t="shared" si="355"/>
        <v>0</v>
      </c>
      <c r="PT150" s="378">
        <f t="shared" si="355"/>
        <v>0</v>
      </c>
      <c r="PU150" s="378">
        <f t="shared" si="355"/>
        <v>0</v>
      </c>
      <c r="PV150" s="378">
        <f t="shared" si="355"/>
        <v>0</v>
      </c>
      <c r="PW150" s="378">
        <f t="shared" si="355"/>
        <v>0</v>
      </c>
      <c r="PX150" s="378">
        <f t="shared" si="355"/>
        <v>0</v>
      </c>
      <c r="PY150" s="378">
        <f t="shared" si="355"/>
        <v>0</v>
      </c>
      <c r="PZ150" s="378">
        <f t="shared" si="355"/>
        <v>0</v>
      </c>
      <c r="QA150" s="378">
        <f t="shared" si="355"/>
        <v>0</v>
      </c>
      <c r="QB150" s="378">
        <f t="shared" si="355"/>
        <v>0</v>
      </c>
      <c r="QC150" s="378">
        <f t="shared" si="355"/>
        <v>0</v>
      </c>
      <c r="QD150" s="378">
        <f t="shared" si="355"/>
        <v>0</v>
      </c>
      <c r="QE150" s="378">
        <f t="shared" si="355"/>
        <v>0</v>
      </c>
      <c r="QF150" s="378">
        <f t="shared" si="355"/>
        <v>0</v>
      </c>
      <c r="QG150" s="378">
        <f t="shared" si="355"/>
        <v>0</v>
      </c>
      <c r="QH150" s="378">
        <f t="shared" si="355"/>
        <v>0</v>
      </c>
      <c r="QI150" s="378">
        <f t="shared" si="355"/>
        <v>0</v>
      </c>
      <c r="QJ150" s="378">
        <f t="shared" si="355"/>
        <v>0</v>
      </c>
      <c r="QK150" s="378">
        <f t="shared" si="355"/>
        <v>0</v>
      </c>
      <c r="QL150" s="378">
        <f t="shared" si="355"/>
        <v>0</v>
      </c>
      <c r="QM150" s="378">
        <f t="shared" si="355"/>
        <v>0</v>
      </c>
      <c r="QN150" s="378">
        <f t="shared" si="355"/>
        <v>0</v>
      </c>
      <c r="QO150" s="378">
        <f t="shared" si="355"/>
        <v>0</v>
      </c>
      <c r="QP150" s="378">
        <f t="shared" si="355"/>
        <v>0</v>
      </c>
      <c r="QQ150" s="378">
        <f t="shared" si="355"/>
        <v>0</v>
      </c>
      <c r="QR150" s="378">
        <f t="shared" si="355"/>
        <v>0</v>
      </c>
      <c r="QS150" s="378">
        <f t="shared" si="355"/>
        <v>0</v>
      </c>
      <c r="QT150" s="378">
        <f t="shared" si="355"/>
        <v>0</v>
      </c>
      <c r="QU150" s="378">
        <f t="shared" si="355"/>
        <v>0</v>
      </c>
      <c r="QV150" s="378">
        <f t="shared" si="355"/>
        <v>0</v>
      </c>
      <c r="QW150" s="378">
        <f t="shared" si="355"/>
        <v>0</v>
      </c>
      <c r="QX150" s="378">
        <f t="shared" si="355"/>
        <v>0</v>
      </c>
      <c r="QY150" s="378">
        <f t="shared" si="355"/>
        <v>0</v>
      </c>
      <c r="QZ150" s="378">
        <f t="shared" si="355"/>
        <v>0</v>
      </c>
      <c r="RA150" s="378">
        <f t="shared" si="355"/>
        <v>0</v>
      </c>
      <c r="RB150" s="378">
        <f t="shared" si="355"/>
        <v>0</v>
      </c>
      <c r="RC150" s="378">
        <f t="shared" si="355"/>
        <v>0</v>
      </c>
      <c r="RD150" s="378">
        <f t="shared" si="355"/>
        <v>0</v>
      </c>
      <c r="RE150" s="378">
        <f t="shared" si="355"/>
        <v>0</v>
      </c>
      <c r="RF150" s="378">
        <f t="shared" si="355"/>
        <v>0</v>
      </c>
      <c r="RG150" s="378">
        <f t="shared" si="355"/>
        <v>0</v>
      </c>
      <c r="RH150" s="378">
        <f t="shared" si="355"/>
        <v>0</v>
      </c>
      <c r="RI150" s="378">
        <f t="shared" si="355"/>
        <v>0</v>
      </c>
      <c r="RJ150" s="378">
        <f t="shared" si="355"/>
        <v>0</v>
      </c>
      <c r="RK150" s="378">
        <f t="shared" si="355"/>
        <v>0</v>
      </c>
      <c r="RL150" s="378">
        <f t="shared" si="355"/>
        <v>0</v>
      </c>
      <c r="RM150" s="378">
        <f t="shared" si="355"/>
        <v>0</v>
      </c>
      <c r="RN150" s="378">
        <f t="shared" si="355"/>
        <v>0</v>
      </c>
      <c r="RO150" s="378">
        <f t="shared" si="355"/>
        <v>0</v>
      </c>
      <c r="RP150" s="378">
        <f t="shared" si="355"/>
        <v>0</v>
      </c>
      <c r="RQ150" s="378">
        <f t="shared" si="355"/>
        <v>0</v>
      </c>
      <c r="RR150" s="378">
        <f t="shared" si="355"/>
        <v>0</v>
      </c>
      <c r="RS150" s="378">
        <f t="shared" si="355"/>
        <v>0</v>
      </c>
      <c r="RT150" s="378">
        <f t="shared" si="355"/>
        <v>0</v>
      </c>
      <c r="RU150" s="378">
        <f t="shared" si="355"/>
        <v>0</v>
      </c>
      <c r="RV150" s="378">
        <f t="shared" si="355"/>
        <v>0</v>
      </c>
      <c r="RW150" s="378">
        <f t="shared" si="355"/>
        <v>0</v>
      </c>
      <c r="RX150" s="378">
        <f t="shared" si="355"/>
        <v>0</v>
      </c>
      <c r="RY150" s="378">
        <f t="shared" ref="RY150:UJ150" si="356">ROUND((MAX(RY56:RY58)-MIN(RY56:RY58)),10)</f>
        <v>0</v>
      </c>
      <c r="RZ150" s="378">
        <f t="shared" si="356"/>
        <v>0</v>
      </c>
      <c r="SA150" s="378">
        <f t="shared" si="356"/>
        <v>0</v>
      </c>
      <c r="SB150" s="378">
        <f t="shared" si="356"/>
        <v>0</v>
      </c>
      <c r="SC150" s="378">
        <f t="shared" si="356"/>
        <v>0</v>
      </c>
      <c r="SD150" s="378">
        <f t="shared" si="356"/>
        <v>0</v>
      </c>
      <c r="SE150" s="378">
        <f t="shared" si="356"/>
        <v>0</v>
      </c>
      <c r="SF150" s="378">
        <f t="shared" si="356"/>
        <v>0</v>
      </c>
      <c r="SG150" s="378">
        <f t="shared" si="356"/>
        <v>0</v>
      </c>
      <c r="SH150" s="378">
        <f t="shared" si="356"/>
        <v>0</v>
      </c>
      <c r="SI150" s="378">
        <f t="shared" si="356"/>
        <v>0</v>
      </c>
      <c r="SJ150" s="378">
        <f t="shared" si="356"/>
        <v>0</v>
      </c>
      <c r="SK150" s="378">
        <f t="shared" si="356"/>
        <v>0</v>
      </c>
      <c r="SL150" s="378">
        <f t="shared" si="356"/>
        <v>0</v>
      </c>
      <c r="SM150" s="378">
        <f t="shared" si="356"/>
        <v>0</v>
      </c>
      <c r="SN150" s="378">
        <f t="shared" si="356"/>
        <v>0</v>
      </c>
      <c r="SO150" s="378">
        <f t="shared" si="356"/>
        <v>0</v>
      </c>
      <c r="SP150" s="378">
        <f t="shared" si="356"/>
        <v>0</v>
      </c>
      <c r="SQ150" s="378">
        <f t="shared" si="356"/>
        <v>0</v>
      </c>
      <c r="SR150" s="378">
        <f t="shared" si="356"/>
        <v>0</v>
      </c>
      <c r="SS150" s="378">
        <f t="shared" si="356"/>
        <v>0</v>
      </c>
      <c r="ST150" s="378">
        <f t="shared" si="356"/>
        <v>0</v>
      </c>
      <c r="SU150" s="378">
        <f t="shared" si="356"/>
        <v>0</v>
      </c>
      <c r="SV150" s="378">
        <f t="shared" si="356"/>
        <v>0</v>
      </c>
      <c r="SW150" s="378">
        <f t="shared" si="356"/>
        <v>0</v>
      </c>
      <c r="SX150" s="378">
        <f t="shared" si="356"/>
        <v>0</v>
      </c>
      <c r="SY150" s="378">
        <f t="shared" si="356"/>
        <v>0</v>
      </c>
      <c r="SZ150" s="378">
        <f t="shared" si="356"/>
        <v>0</v>
      </c>
      <c r="TA150" s="378">
        <f t="shared" si="356"/>
        <v>0</v>
      </c>
      <c r="TB150" s="378">
        <f t="shared" si="356"/>
        <v>0</v>
      </c>
      <c r="TC150" s="378">
        <f t="shared" si="356"/>
        <v>0</v>
      </c>
      <c r="TD150" s="378">
        <f t="shared" si="356"/>
        <v>0</v>
      </c>
      <c r="TE150" s="378">
        <f t="shared" si="356"/>
        <v>0</v>
      </c>
      <c r="TF150" s="378">
        <f t="shared" si="356"/>
        <v>0</v>
      </c>
      <c r="TG150" s="378">
        <f t="shared" si="356"/>
        <v>0</v>
      </c>
      <c r="TH150" s="378">
        <f t="shared" si="356"/>
        <v>0</v>
      </c>
      <c r="TI150" s="378">
        <f t="shared" si="356"/>
        <v>0</v>
      </c>
      <c r="TJ150" s="378">
        <f t="shared" si="356"/>
        <v>0</v>
      </c>
      <c r="TK150" s="378">
        <f t="shared" si="356"/>
        <v>0</v>
      </c>
      <c r="TL150" s="378">
        <f t="shared" si="356"/>
        <v>0</v>
      </c>
      <c r="TM150" s="378">
        <f t="shared" si="356"/>
        <v>0</v>
      </c>
      <c r="TN150" s="378">
        <f t="shared" si="356"/>
        <v>0</v>
      </c>
      <c r="TO150" s="378">
        <f t="shared" si="356"/>
        <v>0</v>
      </c>
      <c r="TP150" s="378">
        <f t="shared" si="356"/>
        <v>0</v>
      </c>
      <c r="TQ150" s="378">
        <f t="shared" si="356"/>
        <v>0</v>
      </c>
      <c r="TR150" s="378">
        <f t="shared" si="356"/>
        <v>0</v>
      </c>
      <c r="TS150" s="378">
        <f t="shared" si="356"/>
        <v>0</v>
      </c>
      <c r="TT150" s="378">
        <f t="shared" si="356"/>
        <v>0</v>
      </c>
      <c r="TU150" s="378">
        <f t="shared" si="356"/>
        <v>0</v>
      </c>
      <c r="TV150" s="378">
        <f t="shared" si="356"/>
        <v>0</v>
      </c>
      <c r="TW150" s="378">
        <f t="shared" si="356"/>
        <v>0</v>
      </c>
      <c r="TX150" s="378">
        <f t="shared" si="356"/>
        <v>0</v>
      </c>
      <c r="TY150" s="378">
        <f t="shared" si="356"/>
        <v>0</v>
      </c>
      <c r="TZ150" s="378">
        <f t="shared" si="356"/>
        <v>0</v>
      </c>
      <c r="UA150" s="378">
        <f t="shared" si="356"/>
        <v>0</v>
      </c>
      <c r="UB150" s="378">
        <f t="shared" si="356"/>
        <v>0</v>
      </c>
      <c r="UC150" s="378">
        <f t="shared" si="356"/>
        <v>0</v>
      </c>
      <c r="UD150" s="378">
        <f t="shared" si="356"/>
        <v>0</v>
      </c>
      <c r="UE150" s="378">
        <f t="shared" si="356"/>
        <v>0</v>
      </c>
      <c r="UF150" s="378">
        <f t="shared" si="356"/>
        <v>0</v>
      </c>
      <c r="UG150" s="378">
        <f t="shared" si="356"/>
        <v>0</v>
      </c>
      <c r="UH150" s="378">
        <f t="shared" si="356"/>
        <v>0</v>
      </c>
      <c r="UI150" s="378">
        <f t="shared" si="356"/>
        <v>0</v>
      </c>
      <c r="UJ150" s="378">
        <f t="shared" si="356"/>
        <v>0</v>
      </c>
      <c r="UK150" s="378">
        <f t="shared" ref="UK150:WI150" si="357">ROUND((MAX(UK56:UK58)-MIN(UK56:UK58)),10)</f>
        <v>0</v>
      </c>
      <c r="UL150" s="378">
        <f t="shared" si="357"/>
        <v>0</v>
      </c>
      <c r="UM150" s="378">
        <f t="shared" si="357"/>
        <v>0</v>
      </c>
      <c r="UN150" s="378">
        <f t="shared" si="357"/>
        <v>0</v>
      </c>
      <c r="UO150" s="378">
        <f t="shared" si="357"/>
        <v>0</v>
      </c>
      <c r="UP150" s="378">
        <f t="shared" si="357"/>
        <v>0</v>
      </c>
      <c r="UQ150" s="378">
        <f t="shared" si="357"/>
        <v>0</v>
      </c>
      <c r="UR150" s="378">
        <f t="shared" si="357"/>
        <v>0</v>
      </c>
      <c r="US150" s="378">
        <f t="shared" si="357"/>
        <v>0</v>
      </c>
      <c r="UT150" s="378">
        <f t="shared" si="357"/>
        <v>0</v>
      </c>
      <c r="UU150" s="378">
        <f t="shared" si="357"/>
        <v>0</v>
      </c>
      <c r="UV150" s="378">
        <f t="shared" si="357"/>
        <v>0</v>
      </c>
      <c r="UW150" s="378">
        <f t="shared" si="357"/>
        <v>0</v>
      </c>
      <c r="UX150" s="378">
        <f t="shared" si="357"/>
        <v>0</v>
      </c>
      <c r="UY150" s="378">
        <f t="shared" si="357"/>
        <v>0</v>
      </c>
      <c r="UZ150" s="378">
        <f t="shared" si="357"/>
        <v>0</v>
      </c>
      <c r="VA150" s="378">
        <f t="shared" si="357"/>
        <v>0</v>
      </c>
      <c r="VB150" s="378">
        <f t="shared" si="357"/>
        <v>0</v>
      </c>
      <c r="VC150" s="378">
        <f t="shared" si="357"/>
        <v>0</v>
      </c>
      <c r="VD150" s="378">
        <f t="shared" si="357"/>
        <v>0</v>
      </c>
      <c r="VE150" s="378">
        <f t="shared" si="357"/>
        <v>0</v>
      </c>
      <c r="VF150" s="378">
        <f t="shared" si="357"/>
        <v>0</v>
      </c>
      <c r="VG150" s="378">
        <f t="shared" si="357"/>
        <v>0</v>
      </c>
      <c r="VH150" s="378">
        <f t="shared" si="357"/>
        <v>0</v>
      </c>
      <c r="VI150" s="378">
        <f t="shared" si="357"/>
        <v>0</v>
      </c>
      <c r="VJ150" s="378">
        <f t="shared" si="357"/>
        <v>0</v>
      </c>
      <c r="VK150" s="378">
        <f t="shared" si="357"/>
        <v>0</v>
      </c>
      <c r="VL150" s="378">
        <f t="shared" si="357"/>
        <v>0</v>
      </c>
      <c r="VM150" s="378">
        <f t="shared" si="357"/>
        <v>0</v>
      </c>
      <c r="VN150" s="378">
        <f t="shared" si="357"/>
        <v>0</v>
      </c>
      <c r="VO150" s="378">
        <f t="shared" si="357"/>
        <v>0</v>
      </c>
      <c r="VP150" s="378">
        <f t="shared" si="357"/>
        <v>0</v>
      </c>
      <c r="VQ150" s="378">
        <f t="shared" si="357"/>
        <v>0</v>
      </c>
      <c r="VR150" s="378">
        <f t="shared" si="357"/>
        <v>0</v>
      </c>
      <c r="VS150" s="378">
        <f t="shared" si="357"/>
        <v>0</v>
      </c>
      <c r="VT150" s="378">
        <f t="shared" si="357"/>
        <v>0</v>
      </c>
      <c r="VU150" s="378">
        <f t="shared" si="357"/>
        <v>0</v>
      </c>
      <c r="VV150" s="378">
        <f t="shared" si="357"/>
        <v>0</v>
      </c>
      <c r="VW150" s="378">
        <f t="shared" si="357"/>
        <v>0</v>
      </c>
      <c r="VX150" s="378">
        <f t="shared" si="357"/>
        <v>0</v>
      </c>
      <c r="VY150" s="378">
        <f t="shared" si="357"/>
        <v>0</v>
      </c>
      <c r="VZ150" s="378">
        <f t="shared" si="357"/>
        <v>0</v>
      </c>
      <c r="WA150" s="378">
        <f t="shared" si="357"/>
        <v>0</v>
      </c>
      <c r="WB150" s="378">
        <f t="shared" si="357"/>
        <v>0</v>
      </c>
      <c r="WC150" s="378">
        <f t="shared" si="357"/>
        <v>0</v>
      </c>
      <c r="WD150" s="378">
        <f t="shared" si="357"/>
        <v>0</v>
      </c>
      <c r="WE150" s="378">
        <f t="shared" si="357"/>
        <v>0</v>
      </c>
      <c r="WF150" s="378">
        <f t="shared" si="357"/>
        <v>0</v>
      </c>
      <c r="WG150" s="378">
        <f t="shared" si="357"/>
        <v>0</v>
      </c>
      <c r="WH150" s="378">
        <f t="shared" si="357"/>
        <v>0</v>
      </c>
      <c r="WI150" s="378">
        <f t="shared" si="357"/>
        <v>0</v>
      </c>
    </row>
    <row r="151" spans="1:607">
      <c r="A151" s="348"/>
      <c r="B151" s="360" t="s">
        <v>883</v>
      </c>
      <c r="C151" s="348"/>
      <c r="D151" s="348"/>
      <c r="E151" s="348"/>
      <c r="F151" s="348"/>
      <c r="G151" s="361" t="str">
        <f t="shared" si="220"/>
        <v/>
      </c>
      <c r="H151" s="361" t="str">
        <f t="shared" si="221"/>
        <v/>
      </c>
      <c r="I151" s="397"/>
      <c r="J151" s="348"/>
      <c r="K151" s="348"/>
      <c r="L151" s="348"/>
      <c r="M151" s="348"/>
      <c r="N151" s="400"/>
      <c r="O151" s="400"/>
      <c r="P151" s="400"/>
      <c r="Q151" s="400"/>
      <c r="R151" s="400"/>
      <c r="S151" s="400"/>
      <c r="T151" s="400"/>
      <c r="U151" s="400"/>
      <c r="V151" s="400"/>
      <c r="W151" s="400"/>
      <c r="X151" s="400"/>
      <c r="Y151" s="400"/>
      <c r="Z151" s="400"/>
      <c r="AA151" s="400"/>
      <c r="AB151" s="400"/>
      <c r="AC151" s="400"/>
      <c r="AD151" s="400"/>
      <c r="AE151" s="400"/>
      <c r="AF151" s="400"/>
      <c r="AG151" s="400"/>
      <c r="AH151" s="400"/>
      <c r="AI151" s="400"/>
      <c r="AJ151" s="400"/>
      <c r="AK151" s="400"/>
      <c r="AL151" s="400"/>
      <c r="AM151" s="400"/>
      <c r="AN151" s="400"/>
      <c r="AO151" s="400"/>
      <c r="AP151" s="400"/>
      <c r="AQ151" s="400"/>
      <c r="AR151" s="400"/>
      <c r="AS151" s="400"/>
      <c r="AT151" s="400"/>
      <c r="AU151" s="400"/>
      <c r="AV151" s="400"/>
      <c r="AW151" s="400"/>
      <c r="AX151" s="400"/>
      <c r="AY151" s="400"/>
      <c r="AZ151" s="400"/>
      <c r="BA151" s="400"/>
      <c r="BB151" s="400"/>
      <c r="BC151" s="400"/>
      <c r="BD151" s="400"/>
      <c r="BE151" s="400"/>
      <c r="BF151" s="400"/>
      <c r="BG151" s="400"/>
      <c r="BH151" s="400"/>
      <c r="BI151" s="400"/>
      <c r="BJ151" s="400"/>
      <c r="BK151" s="400"/>
      <c r="BL151" s="400"/>
      <c r="BM151" s="400"/>
      <c r="BN151" s="400"/>
      <c r="BO151" s="400"/>
      <c r="BP151" s="400"/>
      <c r="BQ151" s="400"/>
      <c r="BR151" s="400"/>
      <c r="BS151" s="400"/>
      <c r="BT151" s="400"/>
      <c r="BU151" s="400"/>
      <c r="BV151" s="400"/>
      <c r="BW151" s="400"/>
      <c r="BX151" s="400"/>
      <c r="BY151" s="400"/>
      <c r="BZ151" s="400"/>
      <c r="CA151" s="400"/>
      <c r="CB151" s="400"/>
      <c r="CC151" s="400"/>
      <c r="CD151" s="400"/>
      <c r="CE151" s="400"/>
      <c r="CF151" s="400"/>
      <c r="CG151" s="400"/>
      <c r="CH151" s="400"/>
      <c r="CI151" s="400"/>
      <c r="CJ151" s="400"/>
      <c r="CK151" s="400"/>
      <c r="CL151" s="400"/>
      <c r="CM151" s="400"/>
      <c r="CN151" s="400"/>
      <c r="CO151" s="400"/>
      <c r="CP151" s="400"/>
      <c r="CQ151" s="400"/>
      <c r="CR151" s="400"/>
      <c r="CS151" s="400"/>
      <c r="CT151" s="400"/>
      <c r="CU151" s="400"/>
      <c r="CV151" s="400"/>
      <c r="CW151" s="400"/>
      <c r="CX151" s="400"/>
      <c r="CY151" s="400"/>
      <c r="CZ151" s="362"/>
      <c r="DA151" s="900"/>
      <c r="DB151" s="899" t="s">
        <v>1316</v>
      </c>
      <c r="DC151" s="899"/>
      <c r="DD151" s="378">
        <f>ROUND((MAX(DD65:DD67)-MIN(DD65:DD67)),10)</f>
        <v>0</v>
      </c>
      <c r="DE151" s="378">
        <f t="shared" ref="DE151:FP151" si="358">ROUND((MAX(DE65:DE67)-MIN(DE65:DE67)),10)</f>
        <v>0</v>
      </c>
      <c r="DF151" s="378">
        <f t="shared" si="358"/>
        <v>0</v>
      </c>
      <c r="DG151" s="378">
        <f t="shared" si="358"/>
        <v>0</v>
      </c>
      <c r="DH151" s="378">
        <f t="shared" si="358"/>
        <v>0</v>
      </c>
      <c r="DI151" s="378">
        <f t="shared" si="358"/>
        <v>0</v>
      </c>
      <c r="DJ151" s="378">
        <f t="shared" si="358"/>
        <v>0</v>
      </c>
      <c r="DK151" s="378">
        <f t="shared" si="358"/>
        <v>0</v>
      </c>
      <c r="DL151" s="378">
        <f t="shared" si="358"/>
        <v>0</v>
      </c>
      <c r="DM151" s="378">
        <f t="shared" si="358"/>
        <v>0</v>
      </c>
      <c r="DN151" s="378">
        <f t="shared" si="358"/>
        <v>0</v>
      </c>
      <c r="DO151" s="378">
        <f t="shared" si="358"/>
        <v>0</v>
      </c>
      <c r="DP151" s="378">
        <f t="shared" si="358"/>
        <v>0</v>
      </c>
      <c r="DQ151" s="378">
        <f t="shared" si="358"/>
        <v>0</v>
      </c>
      <c r="DR151" s="378">
        <f t="shared" si="358"/>
        <v>0</v>
      </c>
      <c r="DS151" s="378">
        <f t="shared" si="358"/>
        <v>0</v>
      </c>
      <c r="DT151" s="378">
        <f t="shared" si="358"/>
        <v>0</v>
      </c>
      <c r="DU151" s="378">
        <f t="shared" si="358"/>
        <v>0</v>
      </c>
      <c r="DV151" s="378">
        <f t="shared" si="358"/>
        <v>0</v>
      </c>
      <c r="DW151" s="378">
        <f t="shared" si="358"/>
        <v>0</v>
      </c>
      <c r="DX151" s="378">
        <f t="shared" si="358"/>
        <v>0</v>
      </c>
      <c r="DY151" s="378">
        <f t="shared" si="358"/>
        <v>0</v>
      </c>
      <c r="DZ151" s="378">
        <f t="shared" si="358"/>
        <v>0</v>
      </c>
      <c r="EA151" s="378">
        <f t="shared" si="358"/>
        <v>0</v>
      </c>
      <c r="EB151" s="378">
        <f t="shared" si="358"/>
        <v>0</v>
      </c>
      <c r="EC151" s="378">
        <f t="shared" si="358"/>
        <v>0</v>
      </c>
      <c r="ED151" s="378">
        <f t="shared" si="358"/>
        <v>0</v>
      </c>
      <c r="EE151" s="378">
        <f t="shared" si="358"/>
        <v>0</v>
      </c>
      <c r="EF151" s="378">
        <f t="shared" si="358"/>
        <v>0</v>
      </c>
      <c r="EG151" s="378">
        <f t="shared" si="358"/>
        <v>0</v>
      </c>
      <c r="EH151" s="378">
        <f t="shared" si="358"/>
        <v>0</v>
      </c>
      <c r="EI151" s="378">
        <f t="shared" si="358"/>
        <v>0</v>
      </c>
      <c r="EJ151" s="378">
        <f t="shared" si="358"/>
        <v>0</v>
      </c>
      <c r="EK151" s="378">
        <f t="shared" si="358"/>
        <v>0</v>
      </c>
      <c r="EL151" s="378">
        <f t="shared" si="358"/>
        <v>0</v>
      </c>
      <c r="EM151" s="378">
        <f t="shared" si="358"/>
        <v>0</v>
      </c>
      <c r="EN151" s="378">
        <f t="shared" si="358"/>
        <v>0</v>
      </c>
      <c r="EO151" s="378">
        <f t="shared" si="358"/>
        <v>0</v>
      </c>
      <c r="EP151" s="378">
        <f t="shared" si="358"/>
        <v>0</v>
      </c>
      <c r="EQ151" s="378">
        <f t="shared" si="358"/>
        <v>0</v>
      </c>
      <c r="ER151" s="378">
        <f t="shared" si="358"/>
        <v>0</v>
      </c>
      <c r="ES151" s="378">
        <f t="shared" si="358"/>
        <v>0</v>
      </c>
      <c r="ET151" s="378">
        <f t="shared" si="358"/>
        <v>0</v>
      </c>
      <c r="EU151" s="378">
        <f t="shared" si="358"/>
        <v>0</v>
      </c>
      <c r="EV151" s="378">
        <f t="shared" si="358"/>
        <v>0</v>
      </c>
      <c r="EW151" s="378">
        <f t="shared" si="358"/>
        <v>0</v>
      </c>
      <c r="EX151" s="378">
        <f t="shared" si="358"/>
        <v>0</v>
      </c>
      <c r="EY151" s="378">
        <f t="shared" si="358"/>
        <v>0</v>
      </c>
      <c r="EZ151" s="378">
        <f t="shared" si="358"/>
        <v>0</v>
      </c>
      <c r="FA151" s="378">
        <f t="shared" si="358"/>
        <v>0</v>
      </c>
      <c r="FB151" s="378">
        <f t="shared" si="358"/>
        <v>0</v>
      </c>
      <c r="FC151" s="378">
        <f t="shared" si="358"/>
        <v>0</v>
      </c>
      <c r="FD151" s="378">
        <f t="shared" si="358"/>
        <v>0</v>
      </c>
      <c r="FE151" s="378">
        <f t="shared" si="358"/>
        <v>0</v>
      </c>
      <c r="FF151" s="378">
        <f t="shared" si="358"/>
        <v>0</v>
      </c>
      <c r="FG151" s="378">
        <f t="shared" si="358"/>
        <v>0</v>
      </c>
      <c r="FH151" s="378">
        <f t="shared" si="358"/>
        <v>0</v>
      </c>
      <c r="FI151" s="378">
        <f t="shared" si="358"/>
        <v>0</v>
      </c>
      <c r="FJ151" s="378">
        <f t="shared" si="358"/>
        <v>0</v>
      </c>
      <c r="FK151" s="378">
        <f t="shared" si="358"/>
        <v>0</v>
      </c>
      <c r="FL151" s="378">
        <f t="shared" si="358"/>
        <v>0</v>
      </c>
      <c r="FM151" s="378">
        <f t="shared" si="358"/>
        <v>0</v>
      </c>
      <c r="FN151" s="378">
        <f t="shared" si="358"/>
        <v>0</v>
      </c>
      <c r="FO151" s="378">
        <f t="shared" si="358"/>
        <v>0</v>
      </c>
      <c r="FP151" s="378">
        <f t="shared" si="358"/>
        <v>0</v>
      </c>
      <c r="FQ151" s="378">
        <f t="shared" ref="FQ151:IB151" si="359">ROUND((MAX(FQ65:FQ67)-MIN(FQ65:FQ67)),10)</f>
        <v>0</v>
      </c>
      <c r="FR151" s="378">
        <f t="shared" si="359"/>
        <v>0</v>
      </c>
      <c r="FS151" s="378">
        <f t="shared" si="359"/>
        <v>0</v>
      </c>
      <c r="FT151" s="378">
        <f t="shared" si="359"/>
        <v>0</v>
      </c>
      <c r="FU151" s="378">
        <f t="shared" si="359"/>
        <v>0</v>
      </c>
      <c r="FV151" s="378">
        <f t="shared" si="359"/>
        <v>0</v>
      </c>
      <c r="FW151" s="378">
        <f t="shared" si="359"/>
        <v>0</v>
      </c>
      <c r="FX151" s="378">
        <f t="shared" si="359"/>
        <v>0</v>
      </c>
      <c r="FY151" s="378">
        <f t="shared" si="359"/>
        <v>0</v>
      </c>
      <c r="FZ151" s="378">
        <f t="shared" si="359"/>
        <v>0</v>
      </c>
      <c r="GA151" s="378">
        <f t="shared" si="359"/>
        <v>0</v>
      </c>
      <c r="GB151" s="378">
        <f t="shared" si="359"/>
        <v>0</v>
      </c>
      <c r="GC151" s="378">
        <f t="shared" si="359"/>
        <v>0</v>
      </c>
      <c r="GD151" s="378">
        <f t="shared" si="359"/>
        <v>0</v>
      </c>
      <c r="GE151" s="378">
        <f t="shared" si="359"/>
        <v>0</v>
      </c>
      <c r="GF151" s="378">
        <f t="shared" si="359"/>
        <v>0</v>
      </c>
      <c r="GG151" s="378">
        <f t="shared" si="359"/>
        <v>0</v>
      </c>
      <c r="GH151" s="378">
        <f t="shared" si="359"/>
        <v>0</v>
      </c>
      <c r="GI151" s="378">
        <f t="shared" si="359"/>
        <v>0</v>
      </c>
      <c r="GJ151" s="378">
        <f t="shared" si="359"/>
        <v>0</v>
      </c>
      <c r="GK151" s="378">
        <f t="shared" si="359"/>
        <v>0</v>
      </c>
      <c r="GL151" s="378">
        <f t="shared" si="359"/>
        <v>0</v>
      </c>
      <c r="GM151" s="378">
        <f t="shared" si="359"/>
        <v>0</v>
      </c>
      <c r="GN151" s="378">
        <f t="shared" si="359"/>
        <v>0</v>
      </c>
      <c r="GO151" s="378">
        <f t="shared" si="359"/>
        <v>0</v>
      </c>
      <c r="GP151" s="378">
        <f t="shared" si="359"/>
        <v>0</v>
      </c>
      <c r="GQ151" s="378">
        <f t="shared" si="359"/>
        <v>0</v>
      </c>
      <c r="GR151" s="378">
        <f t="shared" si="359"/>
        <v>0</v>
      </c>
      <c r="GS151" s="378">
        <f t="shared" si="359"/>
        <v>0</v>
      </c>
      <c r="GT151" s="378">
        <f t="shared" si="359"/>
        <v>0</v>
      </c>
      <c r="GU151" s="378">
        <f t="shared" si="359"/>
        <v>0</v>
      </c>
      <c r="GV151" s="378">
        <f t="shared" si="359"/>
        <v>0</v>
      </c>
      <c r="GW151" s="378">
        <f t="shared" si="359"/>
        <v>0</v>
      </c>
      <c r="GX151" s="378">
        <f t="shared" si="359"/>
        <v>0</v>
      </c>
      <c r="GY151" s="378">
        <f t="shared" si="359"/>
        <v>0</v>
      </c>
      <c r="GZ151" s="378">
        <f t="shared" si="359"/>
        <v>0</v>
      </c>
      <c r="HA151" s="378">
        <f t="shared" si="359"/>
        <v>0</v>
      </c>
      <c r="HB151" s="378">
        <f t="shared" si="359"/>
        <v>0</v>
      </c>
      <c r="HC151" s="378">
        <f t="shared" si="359"/>
        <v>0</v>
      </c>
      <c r="HD151" s="378">
        <f t="shared" si="359"/>
        <v>0</v>
      </c>
      <c r="HE151" s="378">
        <f t="shared" si="359"/>
        <v>0</v>
      </c>
      <c r="HF151" s="378">
        <f t="shared" si="359"/>
        <v>0</v>
      </c>
      <c r="HG151" s="378">
        <f t="shared" si="359"/>
        <v>0</v>
      </c>
      <c r="HH151" s="378">
        <f t="shared" si="359"/>
        <v>0</v>
      </c>
      <c r="HI151" s="378">
        <f t="shared" si="359"/>
        <v>0</v>
      </c>
      <c r="HJ151" s="378">
        <f t="shared" si="359"/>
        <v>0</v>
      </c>
      <c r="HK151" s="378">
        <f t="shared" si="359"/>
        <v>0</v>
      </c>
      <c r="HL151" s="378">
        <f t="shared" si="359"/>
        <v>0</v>
      </c>
      <c r="HM151" s="378">
        <f t="shared" si="359"/>
        <v>0</v>
      </c>
      <c r="HN151" s="378">
        <f t="shared" si="359"/>
        <v>0</v>
      </c>
      <c r="HO151" s="378">
        <f t="shared" si="359"/>
        <v>0</v>
      </c>
      <c r="HP151" s="378">
        <f t="shared" si="359"/>
        <v>0</v>
      </c>
      <c r="HQ151" s="378">
        <f t="shared" si="359"/>
        <v>0</v>
      </c>
      <c r="HR151" s="378">
        <f t="shared" si="359"/>
        <v>0</v>
      </c>
      <c r="HS151" s="378">
        <f t="shared" si="359"/>
        <v>0</v>
      </c>
      <c r="HT151" s="378">
        <f t="shared" si="359"/>
        <v>0</v>
      </c>
      <c r="HU151" s="378">
        <f t="shared" si="359"/>
        <v>0</v>
      </c>
      <c r="HV151" s="378">
        <f t="shared" si="359"/>
        <v>0</v>
      </c>
      <c r="HW151" s="378">
        <f t="shared" si="359"/>
        <v>0</v>
      </c>
      <c r="HX151" s="378">
        <f t="shared" si="359"/>
        <v>0</v>
      </c>
      <c r="HY151" s="378">
        <f t="shared" si="359"/>
        <v>0</v>
      </c>
      <c r="HZ151" s="378">
        <f t="shared" si="359"/>
        <v>0</v>
      </c>
      <c r="IA151" s="378">
        <f t="shared" si="359"/>
        <v>0</v>
      </c>
      <c r="IB151" s="378">
        <f t="shared" si="359"/>
        <v>0</v>
      </c>
      <c r="IC151" s="378">
        <f t="shared" ref="IC151:KN151" si="360">ROUND((MAX(IC65:IC67)-MIN(IC65:IC67)),10)</f>
        <v>0</v>
      </c>
      <c r="ID151" s="378">
        <f t="shared" si="360"/>
        <v>0</v>
      </c>
      <c r="IE151" s="378">
        <f t="shared" si="360"/>
        <v>0</v>
      </c>
      <c r="IF151" s="378">
        <f t="shared" si="360"/>
        <v>0</v>
      </c>
      <c r="IG151" s="378">
        <f t="shared" si="360"/>
        <v>0</v>
      </c>
      <c r="IH151" s="378">
        <f t="shared" si="360"/>
        <v>0</v>
      </c>
      <c r="II151" s="378">
        <f t="shared" si="360"/>
        <v>0</v>
      </c>
      <c r="IJ151" s="378">
        <f t="shared" si="360"/>
        <v>0</v>
      </c>
      <c r="IK151" s="378">
        <f t="shared" si="360"/>
        <v>0</v>
      </c>
      <c r="IL151" s="378">
        <f t="shared" si="360"/>
        <v>0</v>
      </c>
      <c r="IM151" s="378">
        <f t="shared" si="360"/>
        <v>0</v>
      </c>
      <c r="IN151" s="378">
        <f t="shared" si="360"/>
        <v>0</v>
      </c>
      <c r="IO151" s="378">
        <f t="shared" si="360"/>
        <v>0</v>
      </c>
      <c r="IP151" s="378">
        <f t="shared" si="360"/>
        <v>0</v>
      </c>
      <c r="IQ151" s="378">
        <f t="shared" si="360"/>
        <v>0</v>
      </c>
      <c r="IR151" s="378">
        <f t="shared" si="360"/>
        <v>0</v>
      </c>
      <c r="IS151" s="378">
        <f t="shared" si="360"/>
        <v>0</v>
      </c>
      <c r="IT151" s="378">
        <f t="shared" si="360"/>
        <v>0</v>
      </c>
      <c r="IU151" s="378">
        <f t="shared" si="360"/>
        <v>0</v>
      </c>
      <c r="IV151" s="378">
        <f t="shared" si="360"/>
        <v>0</v>
      </c>
      <c r="IW151" s="378">
        <f t="shared" si="360"/>
        <v>0</v>
      </c>
      <c r="IX151" s="378">
        <f t="shared" si="360"/>
        <v>0</v>
      </c>
      <c r="IY151" s="378">
        <f t="shared" si="360"/>
        <v>0</v>
      </c>
      <c r="IZ151" s="378">
        <f t="shared" si="360"/>
        <v>0</v>
      </c>
      <c r="JA151" s="378">
        <f t="shared" si="360"/>
        <v>0</v>
      </c>
      <c r="JB151" s="378">
        <f t="shared" si="360"/>
        <v>0</v>
      </c>
      <c r="JC151" s="378">
        <f t="shared" si="360"/>
        <v>0</v>
      </c>
      <c r="JD151" s="378">
        <f t="shared" si="360"/>
        <v>0</v>
      </c>
      <c r="JE151" s="378">
        <f t="shared" si="360"/>
        <v>0</v>
      </c>
      <c r="JF151" s="378">
        <f t="shared" si="360"/>
        <v>0</v>
      </c>
      <c r="JG151" s="378">
        <f t="shared" si="360"/>
        <v>0</v>
      </c>
      <c r="JH151" s="378">
        <f t="shared" si="360"/>
        <v>0</v>
      </c>
      <c r="JI151" s="378">
        <f t="shared" si="360"/>
        <v>0</v>
      </c>
      <c r="JJ151" s="378">
        <f t="shared" si="360"/>
        <v>0</v>
      </c>
      <c r="JK151" s="378">
        <f t="shared" si="360"/>
        <v>0</v>
      </c>
      <c r="JL151" s="378">
        <f t="shared" si="360"/>
        <v>0</v>
      </c>
      <c r="JM151" s="378">
        <f t="shared" si="360"/>
        <v>0</v>
      </c>
      <c r="JN151" s="378">
        <f t="shared" si="360"/>
        <v>0</v>
      </c>
      <c r="JO151" s="378">
        <f t="shared" si="360"/>
        <v>0</v>
      </c>
      <c r="JP151" s="378">
        <f t="shared" si="360"/>
        <v>0</v>
      </c>
      <c r="JQ151" s="378">
        <f t="shared" si="360"/>
        <v>0</v>
      </c>
      <c r="JR151" s="378">
        <f t="shared" si="360"/>
        <v>0</v>
      </c>
      <c r="JS151" s="378">
        <f t="shared" si="360"/>
        <v>0</v>
      </c>
      <c r="JT151" s="378">
        <f t="shared" si="360"/>
        <v>0</v>
      </c>
      <c r="JU151" s="378">
        <f t="shared" si="360"/>
        <v>0</v>
      </c>
      <c r="JV151" s="378">
        <f t="shared" si="360"/>
        <v>0</v>
      </c>
      <c r="JW151" s="378">
        <f t="shared" si="360"/>
        <v>0</v>
      </c>
      <c r="JX151" s="378">
        <f t="shared" si="360"/>
        <v>0</v>
      </c>
      <c r="JY151" s="378">
        <f t="shared" si="360"/>
        <v>0</v>
      </c>
      <c r="JZ151" s="378">
        <f t="shared" si="360"/>
        <v>0</v>
      </c>
      <c r="KA151" s="378">
        <f t="shared" si="360"/>
        <v>0</v>
      </c>
      <c r="KB151" s="378">
        <f t="shared" si="360"/>
        <v>0</v>
      </c>
      <c r="KC151" s="378">
        <f t="shared" si="360"/>
        <v>0</v>
      </c>
      <c r="KD151" s="378">
        <f t="shared" si="360"/>
        <v>0</v>
      </c>
      <c r="KE151" s="378">
        <f t="shared" si="360"/>
        <v>0</v>
      </c>
      <c r="KF151" s="378">
        <f t="shared" si="360"/>
        <v>0</v>
      </c>
      <c r="KG151" s="378">
        <f t="shared" si="360"/>
        <v>0</v>
      </c>
      <c r="KH151" s="378">
        <f t="shared" si="360"/>
        <v>0</v>
      </c>
      <c r="KI151" s="378">
        <f t="shared" si="360"/>
        <v>0</v>
      </c>
      <c r="KJ151" s="378">
        <f t="shared" si="360"/>
        <v>0</v>
      </c>
      <c r="KK151" s="378">
        <f t="shared" si="360"/>
        <v>0</v>
      </c>
      <c r="KL151" s="378">
        <f t="shared" si="360"/>
        <v>0</v>
      </c>
      <c r="KM151" s="378">
        <f t="shared" si="360"/>
        <v>0</v>
      </c>
      <c r="KN151" s="378">
        <f t="shared" si="360"/>
        <v>0</v>
      </c>
      <c r="KO151" s="378">
        <f t="shared" ref="KO151:MZ151" si="361">ROUND((MAX(KO65:KO67)-MIN(KO65:KO67)),10)</f>
        <v>0</v>
      </c>
      <c r="KP151" s="378">
        <f t="shared" si="361"/>
        <v>0</v>
      </c>
      <c r="KQ151" s="378">
        <f t="shared" si="361"/>
        <v>0</v>
      </c>
      <c r="KR151" s="378">
        <f t="shared" si="361"/>
        <v>0</v>
      </c>
      <c r="KS151" s="378">
        <f t="shared" si="361"/>
        <v>0</v>
      </c>
      <c r="KT151" s="378">
        <f t="shared" si="361"/>
        <v>0</v>
      </c>
      <c r="KU151" s="378">
        <f t="shared" si="361"/>
        <v>0</v>
      </c>
      <c r="KV151" s="378">
        <f t="shared" si="361"/>
        <v>0</v>
      </c>
      <c r="KW151" s="378">
        <f t="shared" si="361"/>
        <v>0</v>
      </c>
      <c r="KX151" s="378">
        <f t="shared" si="361"/>
        <v>0</v>
      </c>
      <c r="KY151" s="378">
        <f t="shared" si="361"/>
        <v>0</v>
      </c>
      <c r="KZ151" s="378">
        <f t="shared" si="361"/>
        <v>0</v>
      </c>
      <c r="LA151" s="378">
        <f t="shared" si="361"/>
        <v>0</v>
      </c>
      <c r="LB151" s="378">
        <f t="shared" si="361"/>
        <v>0</v>
      </c>
      <c r="LC151" s="378">
        <f t="shared" si="361"/>
        <v>0</v>
      </c>
      <c r="LD151" s="378">
        <f t="shared" si="361"/>
        <v>0</v>
      </c>
      <c r="LE151" s="378">
        <f t="shared" si="361"/>
        <v>0</v>
      </c>
      <c r="LF151" s="378">
        <f t="shared" si="361"/>
        <v>0</v>
      </c>
      <c r="LG151" s="378">
        <f t="shared" si="361"/>
        <v>0</v>
      </c>
      <c r="LH151" s="378">
        <f t="shared" si="361"/>
        <v>0</v>
      </c>
      <c r="LI151" s="378">
        <f t="shared" si="361"/>
        <v>0</v>
      </c>
      <c r="LJ151" s="378">
        <f t="shared" si="361"/>
        <v>0</v>
      </c>
      <c r="LK151" s="378">
        <f t="shared" si="361"/>
        <v>0</v>
      </c>
      <c r="LL151" s="378">
        <f t="shared" si="361"/>
        <v>0</v>
      </c>
      <c r="LM151" s="378">
        <f t="shared" si="361"/>
        <v>0</v>
      </c>
      <c r="LN151" s="378">
        <f t="shared" si="361"/>
        <v>0</v>
      </c>
      <c r="LO151" s="378">
        <f t="shared" si="361"/>
        <v>0</v>
      </c>
      <c r="LP151" s="378">
        <f t="shared" si="361"/>
        <v>0</v>
      </c>
      <c r="LQ151" s="378">
        <f t="shared" si="361"/>
        <v>0</v>
      </c>
      <c r="LR151" s="378">
        <f t="shared" si="361"/>
        <v>0</v>
      </c>
      <c r="LS151" s="378">
        <f t="shared" si="361"/>
        <v>0</v>
      </c>
      <c r="LT151" s="378">
        <f t="shared" si="361"/>
        <v>0</v>
      </c>
      <c r="LU151" s="378">
        <f t="shared" si="361"/>
        <v>0</v>
      </c>
      <c r="LV151" s="378">
        <f t="shared" si="361"/>
        <v>0</v>
      </c>
      <c r="LW151" s="378">
        <f t="shared" si="361"/>
        <v>0</v>
      </c>
      <c r="LX151" s="378">
        <f t="shared" si="361"/>
        <v>0</v>
      </c>
      <c r="LY151" s="378">
        <f t="shared" si="361"/>
        <v>0</v>
      </c>
      <c r="LZ151" s="378">
        <f t="shared" si="361"/>
        <v>0</v>
      </c>
      <c r="MA151" s="378">
        <f t="shared" si="361"/>
        <v>0</v>
      </c>
      <c r="MB151" s="378">
        <f t="shared" si="361"/>
        <v>0</v>
      </c>
      <c r="MC151" s="378">
        <f t="shared" si="361"/>
        <v>0</v>
      </c>
      <c r="MD151" s="378">
        <f t="shared" si="361"/>
        <v>0</v>
      </c>
      <c r="ME151" s="378">
        <f t="shared" si="361"/>
        <v>0</v>
      </c>
      <c r="MF151" s="378">
        <f t="shared" si="361"/>
        <v>0</v>
      </c>
      <c r="MG151" s="378">
        <f t="shared" si="361"/>
        <v>0</v>
      </c>
      <c r="MH151" s="378">
        <f t="shared" si="361"/>
        <v>0</v>
      </c>
      <c r="MI151" s="378">
        <f t="shared" si="361"/>
        <v>0</v>
      </c>
      <c r="MJ151" s="378">
        <f t="shared" si="361"/>
        <v>0</v>
      </c>
      <c r="MK151" s="378">
        <f t="shared" si="361"/>
        <v>0</v>
      </c>
      <c r="ML151" s="378">
        <f t="shared" si="361"/>
        <v>0</v>
      </c>
      <c r="MM151" s="378">
        <f t="shared" si="361"/>
        <v>0</v>
      </c>
      <c r="MN151" s="378">
        <f t="shared" si="361"/>
        <v>0</v>
      </c>
      <c r="MO151" s="378">
        <f t="shared" si="361"/>
        <v>0</v>
      </c>
      <c r="MP151" s="378">
        <f t="shared" si="361"/>
        <v>0</v>
      </c>
      <c r="MQ151" s="378">
        <f t="shared" si="361"/>
        <v>0</v>
      </c>
      <c r="MR151" s="378">
        <f t="shared" si="361"/>
        <v>0</v>
      </c>
      <c r="MS151" s="378">
        <f t="shared" si="361"/>
        <v>0</v>
      </c>
      <c r="MT151" s="378">
        <f t="shared" si="361"/>
        <v>0</v>
      </c>
      <c r="MU151" s="378">
        <f t="shared" si="361"/>
        <v>0</v>
      </c>
      <c r="MV151" s="378">
        <f t="shared" si="361"/>
        <v>0</v>
      </c>
      <c r="MW151" s="378">
        <f t="shared" si="361"/>
        <v>0</v>
      </c>
      <c r="MX151" s="378">
        <f t="shared" si="361"/>
        <v>0</v>
      </c>
      <c r="MY151" s="378">
        <f t="shared" si="361"/>
        <v>0</v>
      </c>
      <c r="MZ151" s="378">
        <f t="shared" si="361"/>
        <v>0</v>
      </c>
      <c r="NA151" s="378">
        <f t="shared" ref="NA151:PL151" si="362">ROUND((MAX(NA65:NA67)-MIN(NA65:NA67)),10)</f>
        <v>0</v>
      </c>
      <c r="NB151" s="378">
        <f t="shared" si="362"/>
        <v>0</v>
      </c>
      <c r="NC151" s="378">
        <f t="shared" si="362"/>
        <v>0</v>
      </c>
      <c r="ND151" s="378">
        <f t="shared" si="362"/>
        <v>0</v>
      </c>
      <c r="NE151" s="378">
        <f t="shared" si="362"/>
        <v>0</v>
      </c>
      <c r="NF151" s="378">
        <f t="shared" si="362"/>
        <v>0</v>
      </c>
      <c r="NG151" s="378">
        <f t="shared" si="362"/>
        <v>0</v>
      </c>
      <c r="NH151" s="378">
        <f t="shared" si="362"/>
        <v>0</v>
      </c>
      <c r="NI151" s="378">
        <f t="shared" si="362"/>
        <v>0</v>
      </c>
      <c r="NJ151" s="378">
        <f t="shared" si="362"/>
        <v>0</v>
      </c>
      <c r="NK151" s="378">
        <f t="shared" si="362"/>
        <v>0</v>
      </c>
      <c r="NL151" s="378">
        <f t="shared" si="362"/>
        <v>0</v>
      </c>
      <c r="NM151" s="378">
        <f t="shared" si="362"/>
        <v>0</v>
      </c>
      <c r="NN151" s="378">
        <f t="shared" si="362"/>
        <v>0</v>
      </c>
      <c r="NO151" s="378">
        <f t="shared" si="362"/>
        <v>0</v>
      </c>
      <c r="NP151" s="378">
        <f t="shared" si="362"/>
        <v>0</v>
      </c>
      <c r="NQ151" s="378">
        <f t="shared" si="362"/>
        <v>0</v>
      </c>
      <c r="NR151" s="378">
        <f t="shared" si="362"/>
        <v>0</v>
      </c>
      <c r="NS151" s="378">
        <f t="shared" si="362"/>
        <v>0</v>
      </c>
      <c r="NT151" s="378">
        <f t="shared" si="362"/>
        <v>0</v>
      </c>
      <c r="NU151" s="378">
        <f t="shared" si="362"/>
        <v>0</v>
      </c>
      <c r="NV151" s="378">
        <f t="shared" si="362"/>
        <v>0</v>
      </c>
      <c r="NW151" s="378">
        <f t="shared" si="362"/>
        <v>0</v>
      </c>
      <c r="NX151" s="378">
        <f t="shared" si="362"/>
        <v>0</v>
      </c>
      <c r="NY151" s="378">
        <f t="shared" si="362"/>
        <v>0</v>
      </c>
      <c r="NZ151" s="378">
        <f t="shared" si="362"/>
        <v>0</v>
      </c>
      <c r="OA151" s="378">
        <f t="shared" si="362"/>
        <v>0</v>
      </c>
      <c r="OB151" s="378">
        <f t="shared" si="362"/>
        <v>0</v>
      </c>
      <c r="OC151" s="378">
        <f t="shared" si="362"/>
        <v>0</v>
      </c>
      <c r="OD151" s="378">
        <f t="shared" si="362"/>
        <v>0</v>
      </c>
      <c r="OE151" s="378">
        <f t="shared" si="362"/>
        <v>0</v>
      </c>
      <c r="OF151" s="378">
        <f t="shared" si="362"/>
        <v>0</v>
      </c>
      <c r="OG151" s="378">
        <f t="shared" si="362"/>
        <v>0</v>
      </c>
      <c r="OH151" s="378">
        <f t="shared" si="362"/>
        <v>0</v>
      </c>
      <c r="OI151" s="378">
        <f t="shared" si="362"/>
        <v>0</v>
      </c>
      <c r="OJ151" s="378">
        <f t="shared" si="362"/>
        <v>0</v>
      </c>
      <c r="OK151" s="378">
        <f t="shared" si="362"/>
        <v>0</v>
      </c>
      <c r="OL151" s="378">
        <f t="shared" si="362"/>
        <v>0</v>
      </c>
      <c r="OM151" s="378">
        <f t="shared" si="362"/>
        <v>0</v>
      </c>
      <c r="ON151" s="378">
        <f t="shared" si="362"/>
        <v>0</v>
      </c>
      <c r="OO151" s="378">
        <f t="shared" si="362"/>
        <v>0</v>
      </c>
      <c r="OP151" s="378">
        <f t="shared" si="362"/>
        <v>0</v>
      </c>
      <c r="OQ151" s="378">
        <f t="shared" si="362"/>
        <v>0</v>
      </c>
      <c r="OR151" s="378">
        <f t="shared" si="362"/>
        <v>0</v>
      </c>
      <c r="OS151" s="378">
        <f t="shared" si="362"/>
        <v>0</v>
      </c>
      <c r="OT151" s="378">
        <f t="shared" si="362"/>
        <v>0</v>
      </c>
      <c r="OU151" s="378">
        <f t="shared" si="362"/>
        <v>0</v>
      </c>
      <c r="OV151" s="378">
        <f t="shared" si="362"/>
        <v>0</v>
      </c>
      <c r="OW151" s="378">
        <f t="shared" si="362"/>
        <v>0</v>
      </c>
      <c r="OX151" s="378">
        <f t="shared" si="362"/>
        <v>0</v>
      </c>
      <c r="OY151" s="378">
        <f t="shared" si="362"/>
        <v>0</v>
      </c>
      <c r="OZ151" s="378">
        <f t="shared" si="362"/>
        <v>0</v>
      </c>
      <c r="PA151" s="378">
        <f t="shared" si="362"/>
        <v>0</v>
      </c>
      <c r="PB151" s="378">
        <f t="shared" si="362"/>
        <v>0</v>
      </c>
      <c r="PC151" s="378">
        <f t="shared" si="362"/>
        <v>0</v>
      </c>
      <c r="PD151" s="378">
        <f t="shared" si="362"/>
        <v>0</v>
      </c>
      <c r="PE151" s="378">
        <f t="shared" si="362"/>
        <v>0</v>
      </c>
      <c r="PF151" s="378">
        <f t="shared" si="362"/>
        <v>0</v>
      </c>
      <c r="PG151" s="378">
        <f t="shared" si="362"/>
        <v>0</v>
      </c>
      <c r="PH151" s="378">
        <f t="shared" si="362"/>
        <v>0</v>
      </c>
      <c r="PI151" s="378">
        <f t="shared" si="362"/>
        <v>0</v>
      </c>
      <c r="PJ151" s="378">
        <f t="shared" si="362"/>
        <v>0</v>
      </c>
      <c r="PK151" s="378">
        <f t="shared" si="362"/>
        <v>0</v>
      </c>
      <c r="PL151" s="378">
        <f t="shared" si="362"/>
        <v>0</v>
      </c>
      <c r="PM151" s="378">
        <f t="shared" ref="PM151:RX151" si="363">ROUND((MAX(PM65:PM67)-MIN(PM65:PM67)),10)</f>
        <v>0</v>
      </c>
      <c r="PN151" s="378">
        <f t="shared" si="363"/>
        <v>0</v>
      </c>
      <c r="PO151" s="378">
        <f t="shared" si="363"/>
        <v>0</v>
      </c>
      <c r="PP151" s="378">
        <f t="shared" si="363"/>
        <v>0</v>
      </c>
      <c r="PQ151" s="378">
        <f t="shared" si="363"/>
        <v>0</v>
      </c>
      <c r="PR151" s="378">
        <f t="shared" si="363"/>
        <v>0</v>
      </c>
      <c r="PS151" s="378">
        <f t="shared" si="363"/>
        <v>0</v>
      </c>
      <c r="PT151" s="378">
        <f t="shared" si="363"/>
        <v>0</v>
      </c>
      <c r="PU151" s="378">
        <f t="shared" si="363"/>
        <v>0</v>
      </c>
      <c r="PV151" s="378">
        <f t="shared" si="363"/>
        <v>0</v>
      </c>
      <c r="PW151" s="378">
        <f t="shared" si="363"/>
        <v>0</v>
      </c>
      <c r="PX151" s="378">
        <f t="shared" si="363"/>
        <v>0</v>
      </c>
      <c r="PY151" s="378">
        <f t="shared" si="363"/>
        <v>0</v>
      </c>
      <c r="PZ151" s="378">
        <f t="shared" si="363"/>
        <v>0</v>
      </c>
      <c r="QA151" s="378">
        <f t="shared" si="363"/>
        <v>0</v>
      </c>
      <c r="QB151" s="378">
        <f t="shared" si="363"/>
        <v>0</v>
      </c>
      <c r="QC151" s="378">
        <f t="shared" si="363"/>
        <v>0</v>
      </c>
      <c r="QD151" s="378">
        <f t="shared" si="363"/>
        <v>0</v>
      </c>
      <c r="QE151" s="378">
        <f t="shared" si="363"/>
        <v>0</v>
      </c>
      <c r="QF151" s="378">
        <f t="shared" si="363"/>
        <v>0</v>
      </c>
      <c r="QG151" s="378">
        <f t="shared" si="363"/>
        <v>0</v>
      </c>
      <c r="QH151" s="378">
        <f t="shared" si="363"/>
        <v>0</v>
      </c>
      <c r="QI151" s="378">
        <f t="shared" si="363"/>
        <v>0</v>
      </c>
      <c r="QJ151" s="378">
        <f t="shared" si="363"/>
        <v>0</v>
      </c>
      <c r="QK151" s="378">
        <f t="shared" si="363"/>
        <v>0</v>
      </c>
      <c r="QL151" s="378">
        <f t="shared" si="363"/>
        <v>0</v>
      </c>
      <c r="QM151" s="378">
        <f t="shared" si="363"/>
        <v>0</v>
      </c>
      <c r="QN151" s="378">
        <f t="shared" si="363"/>
        <v>0</v>
      </c>
      <c r="QO151" s="378">
        <f t="shared" si="363"/>
        <v>0</v>
      </c>
      <c r="QP151" s="378">
        <f t="shared" si="363"/>
        <v>0</v>
      </c>
      <c r="QQ151" s="378">
        <f t="shared" si="363"/>
        <v>0</v>
      </c>
      <c r="QR151" s="378">
        <f t="shared" si="363"/>
        <v>0</v>
      </c>
      <c r="QS151" s="378">
        <f t="shared" si="363"/>
        <v>0</v>
      </c>
      <c r="QT151" s="378">
        <f t="shared" si="363"/>
        <v>0</v>
      </c>
      <c r="QU151" s="378">
        <f t="shared" si="363"/>
        <v>0</v>
      </c>
      <c r="QV151" s="378">
        <f t="shared" si="363"/>
        <v>0</v>
      </c>
      <c r="QW151" s="378">
        <f t="shared" si="363"/>
        <v>0</v>
      </c>
      <c r="QX151" s="378">
        <f t="shared" si="363"/>
        <v>0</v>
      </c>
      <c r="QY151" s="378">
        <f t="shared" si="363"/>
        <v>0</v>
      </c>
      <c r="QZ151" s="378">
        <f t="shared" si="363"/>
        <v>0</v>
      </c>
      <c r="RA151" s="378">
        <f t="shared" si="363"/>
        <v>0</v>
      </c>
      <c r="RB151" s="378">
        <f t="shared" si="363"/>
        <v>0</v>
      </c>
      <c r="RC151" s="378">
        <f t="shared" si="363"/>
        <v>0</v>
      </c>
      <c r="RD151" s="378">
        <f t="shared" si="363"/>
        <v>0</v>
      </c>
      <c r="RE151" s="378">
        <f t="shared" si="363"/>
        <v>0</v>
      </c>
      <c r="RF151" s="378">
        <f t="shared" si="363"/>
        <v>0</v>
      </c>
      <c r="RG151" s="378">
        <f t="shared" si="363"/>
        <v>0</v>
      </c>
      <c r="RH151" s="378">
        <f t="shared" si="363"/>
        <v>0</v>
      </c>
      <c r="RI151" s="378">
        <f t="shared" si="363"/>
        <v>0</v>
      </c>
      <c r="RJ151" s="378">
        <f t="shared" si="363"/>
        <v>0</v>
      </c>
      <c r="RK151" s="378">
        <f t="shared" si="363"/>
        <v>0</v>
      </c>
      <c r="RL151" s="378">
        <f t="shared" si="363"/>
        <v>0</v>
      </c>
      <c r="RM151" s="378">
        <f t="shared" si="363"/>
        <v>0</v>
      </c>
      <c r="RN151" s="378">
        <f t="shared" si="363"/>
        <v>0</v>
      </c>
      <c r="RO151" s="378">
        <f t="shared" si="363"/>
        <v>0</v>
      </c>
      <c r="RP151" s="378">
        <f t="shared" si="363"/>
        <v>0</v>
      </c>
      <c r="RQ151" s="378">
        <f t="shared" si="363"/>
        <v>0</v>
      </c>
      <c r="RR151" s="378">
        <f t="shared" si="363"/>
        <v>0</v>
      </c>
      <c r="RS151" s="378">
        <f t="shared" si="363"/>
        <v>0</v>
      </c>
      <c r="RT151" s="378">
        <f t="shared" si="363"/>
        <v>0</v>
      </c>
      <c r="RU151" s="378">
        <f t="shared" si="363"/>
        <v>0</v>
      </c>
      <c r="RV151" s="378">
        <f t="shared" si="363"/>
        <v>0</v>
      </c>
      <c r="RW151" s="378">
        <f t="shared" si="363"/>
        <v>0</v>
      </c>
      <c r="RX151" s="378">
        <f t="shared" si="363"/>
        <v>0</v>
      </c>
      <c r="RY151" s="378">
        <f t="shared" ref="RY151:UJ151" si="364">ROUND((MAX(RY65:RY67)-MIN(RY65:RY67)),10)</f>
        <v>0</v>
      </c>
      <c r="RZ151" s="378">
        <f t="shared" si="364"/>
        <v>0</v>
      </c>
      <c r="SA151" s="378">
        <f t="shared" si="364"/>
        <v>0</v>
      </c>
      <c r="SB151" s="378">
        <f t="shared" si="364"/>
        <v>0</v>
      </c>
      <c r="SC151" s="378">
        <f t="shared" si="364"/>
        <v>0</v>
      </c>
      <c r="SD151" s="378">
        <f t="shared" si="364"/>
        <v>0</v>
      </c>
      <c r="SE151" s="378">
        <f t="shared" si="364"/>
        <v>0</v>
      </c>
      <c r="SF151" s="378">
        <f t="shared" si="364"/>
        <v>0</v>
      </c>
      <c r="SG151" s="378">
        <f t="shared" si="364"/>
        <v>0</v>
      </c>
      <c r="SH151" s="378">
        <f t="shared" si="364"/>
        <v>0</v>
      </c>
      <c r="SI151" s="378">
        <f t="shared" si="364"/>
        <v>0</v>
      </c>
      <c r="SJ151" s="378">
        <f t="shared" si="364"/>
        <v>0</v>
      </c>
      <c r="SK151" s="378">
        <f t="shared" si="364"/>
        <v>0</v>
      </c>
      <c r="SL151" s="378">
        <f t="shared" si="364"/>
        <v>0</v>
      </c>
      <c r="SM151" s="378">
        <f t="shared" si="364"/>
        <v>0</v>
      </c>
      <c r="SN151" s="378">
        <f t="shared" si="364"/>
        <v>0</v>
      </c>
      <c r="SO151" s="378">
        <f t="shared" si="364"/>
        <v>0</v>
      </c>
      <c r="SP151" s="378">
        <f t="shared" si="364"/>
        <v>0</v>
      </c>
      <c r="SQ151" s="378">
        <f t="shared" si="364"/>
        <v>0</v>
      </c>
      <c r="SR151" s="378">
        <f t="shared" si="364"/>
        <v>0</v>
      </c>
      <c r="SS151" s="378">
        <f t="shared" si="364"/>
        <v>0</v>
      </c>
      <c r="ST151" s="378">
        <f t="shared" si="364"/>
        <v>0</v>
      </c>
      <c r="SU151" s="378">
        <f t="shared" si="364"/>
        <v>0</v>
      </c>
      <c r="SV151" s="378">
        <f t="shared" si="364"/>
        <v>0</v>
      </c>
      <c r="SW151" s="378">
        <f t="shared" si="364"/>
        <v>0</v>
      </c>
      <c r="SX151" s="378">
        <f t="shared" si="364"/>
        <v>0</v>
      </c>
      <c r="SY151" s="378">
        <f t="shared" si="364"/>
        <v>0</v>
      </c>
      <c r="SZ151" s="378">
        <f t="shared" si="364"/>
        <v>0</v>
      </c>
      <c r="TA151" s="378">
        <f t="shared" si="364"/>
        <v>0</v>
      </c>
      <c r="TB151" s="378">
        <f t="shared" si="364"/>
        <v>0</v>
      </c>
      <c r="TC151" s="378">
        <f t="shared" si="364"/>
        <v>0</v>
      </c>
      <c r="TD151" s="378">
        <f t="shared" si="364"/>
        <v>0</v>
      </c>
      <c r="TE151" s="378">
        <f t="shared" si="364"/>
        <v>0</v>
      </c>
      <c r="TF151" s="378">
        <f t="shared" si="364"/>
        <v>0</v>
      </c>
      <c r="TG151" s="378">
        <f t="shared" si="364"/>
        <v>0</v>
      </c>
      <c r="TH151" s="378">
        <f t="shared" si="364"/>
        <v>0</v>
      </c>
      <c r="TI151" s="378">
        <f t="shared" si="364"/>
        <v>0</v>
      </c>
      <c r="TJ151" s="378">
        <f t="shared" si="364"/>
        <v>0</v>
      </c>
      <c r="TK151" s="378">
        <f t="shared" si="364"/>
        <v>0</v>
      </c>
      <c r="TL151" s="378">
        <f t="shared" si="364"/>
        <v>0</v>
      </c>
      <c r="TM151" s="378">
        <f t="shared" si="364"/>
        <v>0</v>
      </c>
      <c r="TN151" s="378">
        <f t="shared" si="364"/>
        <v>0</v>
      </c>
      <c r="TO151" s="378">
        <f t="shared" si="364"/>
        <v>0</v>
      </c>
      <c r="TP151" s="378">
        <f t="shared" si="364"/>
        <v>0</v>
      </c>
      <c r="TQ151" s="378">
        <f t="shared" si="364"/>
        <v>0</v>
      </c>
      <c r="TR151" s="378">
        <f t="shared" si="364"/>
        <v>0</v>
      </c>
      <c r="TS151" s="378">
        <f t="shared" si="364"/>
        <v>0</v>
      </c>
      <c r="TT151" s="378">
        <f t="shared" si="364"/>
        <v>0</v>
      </c>
      <c r="TU151" s="378">
        <f t="shared" si="364"/>
        <v>0</v>
      </c>
      <c r="TV151" s="378">
        <f t="shared" si="364"/>
        <v>0</v>
      </c>
      <c r="TW151" s="378">
        <f t="shared" si="364"/>
        <v>0</v>
      </c>
      <c r="TX151" s="378">
        <f t="shared" si="364"/>
        <v>0</v>
      </c>
      <c r="TY151" s="378">
        <f t="shared" si="364"/>
        <v>0</v>
      </c>
      <c r="TZ151" s="378">
        <f t="shared" si="364"/>
        <v>0</v>
      </c>
      <c r="UA151" s="378">
        <f t="shared" si="364"/>
        <v>0</v>
      </c>
      <c r="UB151" s="378">
        <f t="shared" si="364"/>
        <v>0</v>
      </c>
      <c r="UC151" s="378">
        <f t="shared" si="364"/>
        <v>0</v>
      </c>
      <c r="UD151" s="378">
        <f t="shared" si="364"/>
        <v>0</v>
      </c>
      <c r="UE151" s="378">
        <f t="shared" si="364"/>
        <v>0</v>
      </c>
      <c r="UF151" s="378">
        <f t="shared" si="364"/>
        <v>0</v>
      </c>
      <c r="UG151" s="378">
        <f t="shared" si="364"/>
        <v>0</v>
      </c>
      <c r="UH151" s="378">
        <f t="shared" si="364"/>
        <v>0</v>
      </c>
      <c r="UI151" s="378">
        <f t="shared" si="364"/>
        <v>0</v>
      </c>
      <c r="UJ151" s="378">
        <f t="shared" si="364"/>
        <v>0</v>
      </c>
      <c r="UK151" s="378">
        <f t="shared" ref="UK151:WI151" si="365">ROUND((MAX(UK65:UK67)-MIN(UK65:UK67)),10)</f>
        <v>0</v>
      </c>
      <c r="UL151" s="378">
        <f t="shared" si="365"/>
        <v>0</v>
      </c>
      <c r="UM151" s="378">
        <f t="shared" si="365"/>
        <v>0</v>
      </c>
      <c r="UN151" s="378">
        <f t="shared" si="365"/>
        <v>0</v>
      </c>
      <c r="UO151" s="378">
        <f t="shared" si="365"/>
        <v>0</v>
      </c>
      <c r="UP151" s="378">
        <f t="shared" si="365"/>
        <v>0</v>
      </c>
      <c r="UQ151" s="378">
        <f t="shared" si="365"/>
        <v>0</v>
      </c>
      <c r="UR151" s="378">
        <f t="shared" si="365"/>
        <v>0</v>
      </c>
      <c r="US151" s="378">
        <f t="shared" si="365"/>
        <v>0</v>
      </c>
      <c r="UT151" s="378">
        <f t="shared" si="365"/>
        <v>0</v>
      </c>
      <c r="UU151" s="378">
        <f t="shared" si="365"/>
        <v>0</v>
      </c>
      <c r="UV151" s="378">
        <f t="shared" si="365"/>
        <v>0</v>
      </c>
      <c r="UW151" s="378">
        <f t="shared" si="365"/>
        <v>0</v>
      </c>
      <c r="UX151" s="378">
        <f t="shared" si="365"/>
        <v>0</v>
      </c>
      <c r="UY151" s="378">
        <f t="shared" si="365"/>
        <v>0</v>
      </c>
      <c r="UZ151" s="378">
        <f t="shared" si="365"/>
        <v>0</v>
      </c>
      <c r="VA151" s="378">
        <f t="shared" si="365"/>
        <v>0</v>
      </c>
      <c r="VB151" s="378">
        <f t="shared" si="365"/>
        <v>0</v>
      </c>
      <c r="VC151" s="378">
        <f t="shared" si="365"/>
        <v>0</v>
      </c>
      <c r="VD151" s="378">
        <f t="shared" si="365"/>
        <v>0</v>
      </c>
      <c r="VE151" s="378">
        <f t="shared" si="365"/>
        <v>0</v>
      </c>
      <c r="VF151" s="378">
        <f t="shared" si="365"/>
        <v>0</v>
      </c>
      <c r="VG151" s="378">
        <f t="shared" si="365"/>
        <v>0</v>
      </c>
      <c r="VH151" s="378">
        <f t="shared" si="365"/>
        <v>0</v>
      </c>
      <c r="VI151" s="378">
        <f t="shared" si="365"/>
        <v>0</v>
      </c>
      <c r="VJ151" s="378">
        <f t="shared" si="365"/>
        <v>0</v>
      </c>
      <c r="VK151" s="378">
        <f t="shared" si="365"/>
        <v>0</v>
      </c>
      <c r="VL151" s="378">
        <f t="shared" si="365"/>
        <v>0</v>
      </c>
      <c r="VM151" s="378">
        <f t="shared" si="365"/>
        <v>0</v>
      </c>
      <c r="VN151" s="378">
        <f t="shared" si="365"/>
        <v>0</v>
      </c>
      <c r="VO151" s="378">
        <f t="shared" si="365"/>
        <v>0</v>
      </c>
      <c r="VP151" s="378">
        <f t="shared" si="365"/>
        <v>0</v>
      </c>
      <c r="VQ151" s="378">
        <f t="shared" si="365"/>
        <v>0</v>
      </c>
      <c r="VR151" s="378">
        <f t="shared" si="365"/>
        <v>0</v>
      </c>
      <c r="VS151" s="378">
        <f t="shared" si="365"/>
        <v>0</v>
      </c>
      <c r="VT151" s="378">
        <f t="shared" si="365"/>
        <v>0</v>
      </c>
      <c r="VU151" s="378">
        <f t="shared" si="365"/>
        <v>0</v>
      </c>
      <c r="VV151" s="378">
        <f t="shared" si="365"/>
        <v>0</v>
      </c>
      <c r="VW151" s="378">
        <f t="shared" si="365"/>
        <v>0</v>
      </c>
      <c r="VX151" s="378">
        <f t="shared" si="365"/>
        <v>0</v>
      </c>
      <c r="VY151" s="378">
        <f t="shared" si="365"/>
        <v>0</v>
      </c>
      <c r="VZ151" s="378">
        <f t="shared" si="365"/>
        <v>0</v>
      </c>
      <c r="WA151" s="378">
        <f t="shared" si="365"/>
        <v>0</v>
      </c>
      <c r="WB151" s="378">
        <f t="shared" si="365"/>
        <v>0</v>
      </c>
      <c r="WC151" s="378">
        <f t="shared" si="365"/>
        <v>0</v>
      </c>
      <c r="WD151" s="378">
        <f t="shared" si="365"/>
        <v>0</v>
      </c>
      <c r="WE151" s="378">
        <f t="shared" si="365"/>
        <v>0</v>
      </c>
      <c r="WF151" s="378">
        <f t="shared" si="365"/>
        <v>0</v>
      </c>
      <c r="WG151" s="378">
        <f t="shared" si="365"/>
        <v>0</v>
      </c>
      <c r="WH151" s="378">
        <f t="shared" si="365"/>
        <v>0</v>
      </c>
      <c r="WI151" s="378">
        <f t="shared" si="365"/>
        <v>0</v>
      </c>
    </row>
    <row r="152" spans="1:607">
      <c r="A152" s="348"/>
      <c r="B152" s="360" t="s">
        <v>884</v>
      </c>
      <c r="C152" s="348"/>
      <c r="D152" s="348"/>
      <c r="E152" s="348"/>
      <c r="F152" s="348"/>
      <c r="G152" s="361" t="str">
        <f t="shared" si="220"/>
        <v/>
      </c>
      <c r="H152" s="361" t="str">
        <f t="shared" si="221"/>
        <v/>
      </c>
      <c r="I152" s="397"/>
      <c r="J152" s="348"/>
      <c r="K152" s="348"/>
      <c r="L152" s="348"/>
      <c r="M152" s="348"/>
      <c r="N152" s="400"/>
      <c r="O152" s="400"/>
      <c r="P152" s="400"/>
      <c r="Q152" s="400"/>
      <c r="R152" s="400"/>
      <c r="S152" s="400"/>
      <c r="T152" s="400"/>
      <c r="U152" s="400"/>
      <c r="V152" s="400"/>
      <c r="W152" s="400"/>
      <c r="X152" s="400"/>
      <c r="Y152" s="400"/>
      <c r="Z152" s="400"/>
      <c r="AA152" s="400"/>
      <c r="AB152" s="400"/>
      <c r="AC152" s="400"/>
      <c r="AD152" s="400"/>
      <c r="AE152" s="400"/>
      <c r="AF152" s="400"/>
      <c r="AG152" s="400"/>
      <c r="AH152" s="400"/>
      <c r="AI152" s="400"/>
      <c r="AJ152" s="400"/>
      <c r="AK152" s="400"/>
      <c r="AL152" s="400"/>
      <c r="AM152" s="400"/>
      <c r="AN152" s="400"/>
      <c r="AO152" s="400"/>
      <c r="AP152" s="400"/>
      <c r="AQ152" s="400"/>
      <c r="AR152" s="400"/>
      <c r="AS152" s="400"/>
      <c r="AT152" s="400"/>
      <c r="AU152" s="400"/>
      <c r="AV152" s="400"/>
      <c r="AW152" s="400"/>
      <c r="AX152" s="400"/>
      <c r="AY152" s="400"/>
      <c r="AZ152" s="400"/>
      <c r="BA152" s="400"/>
      <c r="BB152" s="400"/>
      <c r="BC152" s="400"/>
      <c r="BD152" s="400"/>
      <c r="BE152" s="400"/>
      <c r="BF152" s="400"/>
      <c r="BG152" s="400"/>
      <c r="BH152" s="400"/>
      <c r="BI152" s="400"/>
      <c r="BJ152" s="400"/>
      <c r="BK152" s="400"/>
      <c r="BL152" s="400"/>
      <c r="BM152" s="400"/>
      <c r="BN152" s="400"/>
      <c r="BO152" s="400"/>
      <c r="BP152" s="400"/>
      <c r="BQ152" s="400"/>
      <c r="BR152" s="400"/>
      <c r="BS152" s="400"/>
      <c r="BT152" s="400"/>
      <c r="BU152" s="400"/>
      <c r="BV152" s="400"/>
      <c r="BW152" s="400"/>
      <c r="BX152" s="400"/>
      <c r="BY152" s="400"/>
      <c r="BZ152" s="400"/>
      <c r="CA152" s="400"/>
      <c r="CB152" s="400"/>
      <c r="CC152" s="400"/>
      <c r="CD152" s="400"/>
      <c r="CE152" s="400"/>
      <c r="CF152" s="400"/>
      <c r="CG152" s="400"/>
      <c r="CH152" s="400"/>
      <c r="CI152" s="400"/>
      <c r="CJ152" s="400"/>
      <c r="CK152" s="400"/>
      <c r="CL152" s="400"/>
      <c r="CM152" s="400"/>
      <c r="CN152" s="400"/>
      <c r="CO152" s="400"/>
      <c r="CP152" s="400"/>
      <c r="CQ152" s="400"/>
      <c r="CR152" s="400"/>
      <c r="CS152" s="400"/>
      <c r="CT152" s="400"/>
      <c r="CU152" s="400"/>
      <c r="CV152" s="400"/>
      <c r="CW152" s="400"/>
      <c r="CX152" s="400"/>
      <c r="CY152" s="400"/>
      <c r="CZ152" s="362"/>
      <c r="DA152" s="900"/>
      <c r="DB152" s="899" t="s">
        <v>1317</v>
      </c>
      <c r="DC152" s="899"/>
      <c r="DD152" s="378">
        <f>ROUND((MAX(DD74:DD76)-MIN(DD74:DD76)),10)</f>
        <v>0</v>
      </c>
      <c r="DE152" s="378">
        <f t="shared" ref="DE152:FP152" si="366">ROUND((MAX(DE74:DE76)-MIN(DE74:DE76)),10)</f>
        <v>0</v>
      </c>
      <c r="DF152" s="378">
        <f t="shared" si="366"/>
        <v>0</v>
      </c>
      <c r="DG152" s="378">
        <f t="shared" si="366"/>
        <v>0</v>
      </c>
      <c r="DH152" s="378">
        <f t="shared" si="366"/>
        <v>0</v>
      </c>
      <c r="DI152" s="378">
        <f t="shared" si="366"/>
        <v>0</v>
      </c>
      <c r="DJ152" s="378">
        <f t="shared" si="366"/>
        <v>0</v>
      </c>
      <c r="DK152" s="378">
        <f t="shared" si="366"/>
        <v>0</v>
      </c>
      <c r="DL152" s="378">
        <f t="shared" si="366"/>
        <v>0</v>
      </c>
      <c r="DM152" s="378">
        <f t="shared" si="366"/>
        <v>0</v>
      </c>
      <c r="DN152" s="378">
        <f t="shared" si="366"/>
        <v>0</v>
      </c>
      <c r="DO152" s="378">
        <f t="shared" si="366"/>
        <v>0</v>
      </c>
      <c r="DP152" s="378">
        <f t="shared" si="366"/>
        <v>0</v>
      </c>
      <c r="DQ152" s="378">
        <f t="shared" si="366"/>
        <v>0</v>
      </c>
      <c r="DR152" s="378">
        <f t="shared" si="366"/>
        <v>0</v>
      </c>
      <c r="DS152" s="378">
        <f t="shared" si="366"/>
        <v>0</v>
      </c>
      <c r="DT152" s="378">
        <f t="shared" si="366"/>
        <v>0</v>
      </c>
      <c r="DU152" s="378">
        <f t="shared" si="366"/>
        <v>0</v>
      </c>
      <c r="DV152" s="378">
        <f t="shared" si="366"/>
        <v>0</v>
      </c>
      <c r="DW152" s="378">
        <f t="shared" si="366"/>
        <v>0</v>
      </c>
      <c r="DX152" s="378">
        <f t="shared" si="366"/>
        <v>0</v>
      </c>
      <c r="DY152" s="378">
        <f t="shared" si="366"/>
        <v>0</v>
      </c>
      <c r="DZ152" s="378">
        <f t="shared" si="366"/>
        <v>0</v>
      </c>
      <c r="EA152" s="378">
        <f t="shared" si="366"/>
        <v>0</v>
      </c>
      <c r="EB152" s="378">
        <f t="shared" si="366"/>
        <v>0</v>
      </c>
      <c r="EC152" s="378">
        <f t="shared" si="366"/>
        <v>0</v>
      </c>
      <c r="ED152" s="378">
        <f t="shared" si="366"/>
        <v>0</v>
      </c>
      <c r="EE152" s="378">
        <f t="shared" si="366"/>
        <v>0</v>
      </c>
      <c r="EF152" s="378">
        <f t="shared" si="366"/>
        <v>0</v>
      </c>
      <c r="EG152" s="378">
        <f t="shared" si="366"/>
        <v>0</v>
      </c>
      <c r="EH152" s="378">
        <f t="shared" si="366"/>
        <v>0</v>
      </c>
      <c r="EI152" s="378">
        <f t="shared" si="366"/>
        <v>0</v>
      </c>
      <c r="EJ152" s="378">
        <f t="shared" si="366"/>
        <v>0</v>
      </c>
      <c r="EK152" s="378">
        <f t="shared" si="366"/>
        <v>0</v>
      </c>
      <c r="EL152" s="378">
        <f t="shared" si="366"/>
        <v>0</v>
      </c>
      <c r="EM152" s="378">
        <f t="shared" si="366"/>
        <v>0</v>
      </c>
      <c r="EN152" s="378">
        <f t="shared" si="366"/>
        <v>0</v>
      </c>
      <c r="EO152" s="378">
        <f t="shared" si="366"/>
        <v>0</v>
      </c>
      <c r="EP152" s="378">
        <f t="shared" si="366"/>
        <v>0</v>
      </c>
      <c r="EQ152" s="378">
        <f t="shared" si="366"/>
        <v>0</v>
      </c>
      <c r="ER152" s="378">
        <f t="shared" si="366"/>
        <v>0</v>
      </c>
      <c r="ES152" s="378">
        <f t="shared" si="366"/>
        <v>0</v>
      </c>
      <c r="ET152" s="378">
        <f t="shared" si="366"/>
        <v>0</v>
      </c>
      <c r="EU152" s="378">
        <f t="shared" si="366"/>
        <v>0</v>
      </c>
      <c r="EV152" s="378">
        <f t="shared" si="366"/>
        <v>0</v>
      </c>
      <c r="EW152" s="378">
        <f t="shared" si="366"/>
        <v>0</v>
      </c>
      <c r="EX152" s="378">
        <f t="shared" si="366"/>
        <v>0</v>
      </c>
      <c r="EY152" s="378">
        <f t="shared" si="366"/>
        <v>0</v>
      </c>
      <c r="EZ152" s="378">
        <f t="shared" si="366"/>
        <v>0</v>
      </c>
      <c r="FA152" s="378">
        <f t="shared" si="366"/>
        <v>0</v>
      </c>
      <c r="FB152" s="378">
        <f t="shared" si="366"/>
        <v>0</v>
      </c>
      <c r="FC152" s="378">
        <f t="shared" si="366"/>
        <v>0</v>
      </c>
      <c r="FD152" s="378">
        <f t="shared" si="366"/>
        <v>0</v>
      </c>
      <c r="FE152" s="378">
        <f t="shared" si="366"/>
        <v>0</v>
      </c>
      <c r="FF152" s="378">
        <f t="shared" si="366"/>
        <v>0</v>
      </c>
      <c r="FG152" s="378">
        <f t="shared" si="366"/>
        <v>0</v>
      </c>
      <c r="FH152" s="378">
        <f t="shared" si="366"/>
        <v>0</v>
      </c>
      <c r="FI152" s="378">
        <f t="shared" si="366"/>
        <v>0</v>
      </c>
      <c r="FJ152" s="378">
        <f t="shared" si="366"/>
        <v>0</v>
      </c>
      <c r="FK152" s="378">
        <f t="shared" si="366"/>
        <v>0</v>
      </c>
      <c r="FL152" s="378">
        <f t="shared" si="366"/>
        <v>0</v>
      </c>
      <c r="FM152" s="378">
        <f t="shared" si="366"/>
        <v>0</v>
      </c>
      <c r="FN152" s="378">
        <f t="shared" si="366"/>
        <v>0</v>
      </c>
      <c r="FO152" s="378">
        <f t="shared" si="366"/>
        <v>0</v>
      </c>
      <c r="FP152" s="378">
        <f t="shared" si="366"/>
        <v>0</v>
      </c>
      <c r="FQ152" s="378">
        <f t="shared" ref="FQ152:IB152" si="367">ROUND((MAX(FQ74:FQ76)-MIN(FQ74:FQ76)),10)</f>
        <v>0</v>
      </c>
      <c r="FR152" s="378">
        <f t="shared" si="367"/>
        <v>0</v>
      </c>
      <c r="FS152" s="378">
        <f t="shared" si="367"/>
        <v>0</v>
      </c>
      <c r="FT152" s="378">
        <f t="shared" si="367"/>
        <v>0</v>
      </c>
      <c r="FU152" s="378">
        <f t="shared" si="367"/>
        <v>0</v>
      </c>
      <c r="FV152" s="378">
        <f t="shared" si="367"/>
        <v>0</v>
      </c>
      <c r="FW152" s="378">
        <f t="shared" si="367"/>
        <v>0</v>
      </c>
      <c r="FX152" s="378">
        <f t="shared" si="367"/>
        <v>0</v>
      </c>
      <c r="FY152" s="378">
        <f t="shared" si="367"/>
        <v>0</v>
      </c>
      <c r="FZ152" s="378">
        <f t="shared" si="367"/>
        <v>0</v>
      </c>
      <c r="GA152" s="378">
        <f t="shared" si="367"/>
        <v>0</v>
      </c>
      <c r="GB152" s="378">
        <f t="shared" si="367"/>
        <v>0</v>
      </c>
      <c r="GC152" s="378">
        <f t="shared" si="367"/>
        <v>0</v>
      </c>
      <c r="GD152" s="378">
        <f t="shared" si="367"/>
        <v>0</v>
      </c>
      <c r="GE152" s="378">
        <f t="shared" si="367"/>
        <v>0</v>
      </c>
      <c r="GF152" s="378">
        <f t="shared" si="367"/>
        <v>0</v>
      </c>
      <c r="GG152" s="378">
        <f t="shared" si="367"/>
        <v>0</v>
      </c>
      <c r="GH152" s="378">
        <f t="shared" si="367"/>
        <v>0</v>
      </c>
      <c r="GI152" s="378">
        <f t="shared" si="367"/>
        <v>0</v>
      </c>
      <c r="GJ152" s="378">
        <f t="shared" si="367"/>
        <v>0</v>
      </c>
      <c r="GK152" s="378">
        <f t="shared" si="367"/>
        <v>0</v>
      </c>
      <c r="GL152" s="378">
        <f t="shared" si="367"/>
        <v>0</v>
      </c>
      <c r="GM152" s="378">
        <f t="shared" si="367"/>
        <v>0</v>
      </c>
      <c r="GN152" s="378">
        <f t="shared" si="367"/>
        <v>0</v>
      </c>
      <c r="GO152" s="378">
        <f t="shared" si="367"/>
        <v>0</v>
      </c>
      <c r="GP152" s="378">
        <f t="shared" si="367"/>
        <v>0</v>
      </c>
      <c r="GQ152" s="378">
        <f t="shared" si="367"/>
        <v>0</v>
      </c>
      <c r="GR152" s="378">
        <f t="shared" si="367"/>
        <v>0</v>
      </c>
      <c r="GS152" s="378">
        <f t="shared" si="367"/>
        <v>0</v>
      </c>
      <c r="GT152" s="378">
        <f t="shared" si="367"/>
        <v>0</v>
      </c>
      <c r="GU152" s="378">
        <f t="shared" si="367"/>
        <v>0</v>
      </c>
      <c r="GV152" s="378">
        <f t="shared" si="367"/>
        <v>0</v>
      </c>
      <c r="GW152" s="378">
        <f t="shared" si="367"/>
        <v>0</v>
      </c>
      <c r="GX152" s="378">
        <f t="shared" si="367"/>
        <v>0</v>
      </c>
      <c r="GY152" s="378">
        <f t="shared" si="367"/>
        <v>0</v>
      </c>
      <c r="GZ152" s="378">
        <f t="shared" si="367"/>
        <v>0</v>
      </c>
      <c r="HA152" s="378">
        <f t="shared" si="367"/>
        <v>0</v>
      </c>
      <c r="HB152" s="378">
        <f t="shared" si="367"/>
        <v>0</v>
      </c>
      <c r="HC152" s="378">
        <f t="shared" si="367"/>
        <v>0</v>
      </c>
      <c r="HD152" s="378">
        <f t="shared" si="367"/>
        <v>0</v>
      </c>
      <c r="HE152" s="378">
        <f t="shared" si="367"/>
        <v>0</v>
      </c>
      <c r="HF152" s="378">
        <f t="shared" si="367"/>
        <v>0</v>
      </c>
      <c r="HG152" s="378">
        <f t="shared" si="367"/>
        <v>0</v>
      </c>
      <c r="HH152" s="378">
        <f t="shared" si="367"/>
        <v>0</v>
      </c>
      <c r="HI152" s="378">
        <f t="shared" si="367"/>
        <v>0</v>
      </c>
      <c r="HJ152" s="378">
        <f t="shared" si="367"/>
        <v>0</v>
      </c>
      <c r="HK152" s="378">
        <f t="shared" si="367"/>
        <v>0</v>
      </c>
      <c r="HL152" s="378">
        <f t="shared" si="367"/>
        <v>0</v>
      </c>
      <c r="HM152" s="378">
        <f t="shared" si="367"/>
        <v>0</v>
      </c>
      <c r="HN152" s="378">
        <f t="shared" si="367"/>
        <v>0</v>
      </c>
      <c r="HO152" s="378">
        <f t="shared" si="367"/>
        <v>0</v>
      </c>
      <c r="HP152" s="378">
        <f t="shared" si="367"/>
        <v>0</v>
      </c>
      <c r="HQ152" s="378">
        <f t="shared" si="367"/>
        <v>0</v>
      </c>
      <c r="HR152" s="378">
        <f t="shared" si="367"/>
        <v>0</v>
      </c>
      <c r="HS152" s="378">
        <f t="shared" si="367"/>
        <v>0</v>
      </c>
      <c r="HT152" s="378">
        <f t="shared" si="367"/>
        <v>0</v>
      </c>
      <c r="HU152" s="378">
        <f t="shared" si="367"/>
        <v>0</v>
      </c>
      <c r="HV152" s="378">
        <f t="shared" si="367"/>
        <v>0</v>
      </c>
      <c r="HW152" s="378">
        <f t="shared" si="367"/>
        <v>0</v>
      </c>
      <c r="HX152" s="378">
        <f t="shared" si="367"/>
        <v>0</v>
      </c>
      <c r="HY152" s="378">
        <f t="shared" si="367"/>
        <v>0</v>
      </c>
      <c r="HZ152" s="378">
        <f t="shared" si="367"/>
        <v>0</v>
      </c>
      <c r="IA152" s="378">
        <f t="shared" si="367"/>
        <v>0</v>
      </c>
      <c r="IB152" s="378">
        <f t="shared" si="367"/>
        <v>0</v>
      </c>
      <c r="IC152" s="378">
        <f t="shared" ref="IC152:KN152" si="368">ROUND((MAX(IC74:IC76)-MIN(IC74:IC76)),10)</f>
        <v>0</v>
      </c>
      <c r="ID152" s="378">
        <f t="shared" si="368"/>
        <v>0</v>
      </c>
      <c r="IE152" s="378">
        <f t="shared" si="368"/>
        <v>0</v>
      </c>
      <c r="IF152" s="378">
        <f t="shared" si="368"/>
        <v>0</v>
      </c>
      <c r="IG152" s="378">
        <f t="shared" si="368"/>
        <v>0</v>
      </c>
      <c r="IH152" s="378">
        <f t="shared" si="368"/>
        <v>0</v>
      </c>
      <c r="II152" s="378">
        <f t="shared" si="368"/>
        <v>0</v>
      </c>
      <c r="IJ152" s="378">
        <f t="shared" si="368"/>
        <v>0</v>
      </c>
      <c r="IK152" s="378">
        <f t="shared" si="368"/>
        <v>0</v>
      </c>
      <c r="IL152" s="378">
        <f t="shared" si="368"/>
        <v>0</v>
      </c>
      <c r="IM152" s="378">
        <f t="shared" si="368"/>
        <v>0</v>
      </c>
      <c r="IN152" s="378">
        <f t="shared" si="368"/>
        <v>0</v>
      </c>
      <c r="IO152" s="378">
        <f t="shared" si="368"/>
        <v>0</v>
      </c>
      <c r="IP152" s="378">
        <f t="shared" si="368"/>
        <v>0</v>
      </c>
      <c r="IQ152" s="378">
        <f t="shared" si="368"/>
        <v>0</v>
      </c>
      <c r="IR152" s="378">
        <f t="shared" si="368"/>
        <v>0</v>
      </c>
      <c r="IS152" s="378">
        <f t="shared" si="368"/>
        <v>0</v>
      </c>
      <c r="IT152" s="378">
        <f t="shared" si="368"/>
        <v>0</v>
      </c>
      <c r="IU152" s="378">
        <f t="shared" si="368"/>
        <v>0</v>
      </c>
      <c r="IV152" s="378">
        <f t="shared" si="368"/>
        <v>0</v>
      </c>
      <c r="IW152" s="378">
        <f t="shared" si="368"/>
        <v>0</v>
      </c>
      <c r="IX152" s="378">
        <f t="shared" si="368"/>
        <v>0</v>
      </c>
      <c r="IY152" s="378">
        <f t="shared" si="368"/>
        <v>0</v>
      </c>
      <c r="IZ152" s="378">
        <f t="shared" si="368"/>
        <v>0</v>
      </c>
      <c r="JA152" s="378">
        <f t="shared" si="368"/>
        <v>0</v>
      </c>
      <c r="JB152" s="378">
        <f t="shared" si="368"/>
        <v>0</v>
      </c>
      <c r="JC152" s="378">
        <f t="shared" si="368"/>
        <v>0</v>
      </c>
      <c r="JD152" s="378">
        <f t="shared" si="368"/>
        <v>0</v>
      </c>
      <c r="JE152" s="378">
        <f t="shared" si="368"/>
        <v>0</v>
      </c>
      <c r="JF152" s="378">
        <f t="shared" si="368"/>
        <v>0</v>
      </c>
      <c r="JG152" s="378">
        <f t="shared" si="368"/>
        <v>0</v>
      </c>
      <c r="JH152" s="378">
        <f t="shared" si="368"/>
        <v>0</v>
      </c>
      <c r="JI152" s="378">
        <f t="shared" si="368"/>
        <v>0</v>
      </c>
      <c r="JJ152" s="378">
        <f t="shared" si="368"/>
        <v>0</v>
      </c>
      <c r="JK152" s="378">
        <f t="shared" si="368"/>
        <v>0</v>
      </c>
      <c r="JL152" s="378">
        <f t="shared" si="368"/>
        <v>0</v>
      </c>
      <c r="JM152" s="378">
        <f t="shared" si="368"/>
        <v>0</v>
      </c>
      <c r="JN152" s="378">
        <f t="shared" si="368"/>
        <v>0</v>
      </c>
      <c r="JO152" s="378">
        <f t="shared" si="368"/>
        <v>0</v>
      </c>
      <c r="JP152" s="378">
        <f t="shared" si="368"/>
        <v>0</v>
      </c>
      <c r="JQ152" s="378">
        <f t="shared" si="368"/>
        <v>0</v>
      </c>
      <c r="JR152" s="378">
        <f t="shared" si="368"/>
        <v>0</v>
      </c>
      <c r="JS152" s="378">
        <f t="shared" si="368"/>
        <v>0</v>
      </c>
      <c r="JT152" s="378">
        <f t="shared" si="368"/>
        <v>0</v>
      </c>
      <c r="JU152" s="378">
        <f t="shared" si="368"/>
        <v>0</v>
      </c>
      <c r="JV152" s="378">
        <f t="shared" si="368"/>
        <v>0</v>
      </c>
      <c r="JW152" s="378">
        <f t="shared" si="368"/>
        <v>0</v>
      </c>
      <c r="JX152" s="378">
        <f t="shared" si="368"/>
        <v>0</v>
      </c>
      <c r="JY152" s="378">
        <f t="shared" si="368"/>
        <v>0</v>
      </c>
      <c r="JZ152" s="378">
        <f t="shared" si="368"/>
        <v>0</v>
      </c>
      <c r="KA152" s="378">
        <f t="shared" si="368"/>
        <v>0</v>
      </c>
      <c r="KB152" s="378">
        <f t="shared" si="368"/>
        <v>0</v>
      </c>
      <c r="KC152" s="378">
        <f t="shared" si="368"/>
        <v>0</v>
      </c>
      <c r="KD152" s="378">
        <f t="shared" si="368"/>
        <v>0</v>
      </c>
      <c r="KE152" s="378">
        <f t="shared" si="368"/>
        <v>0</v>
      </c>
      <c r="KF152" s="378">
        <f t="shared" si="368"/>
        <v>0</v>
      </c>
      <c r="KG152" s="378">
        <f t="shared" si="368"/>
        <v>0</v>
      </c>
      <c r="KH152" s="378">
        <f t="shared" si="368"/>
        <v>0</v>
      </c>
      <c r="KI152" s="378">
        <f t="shared" si="368"/>
        <v>0</v>
      </c>
      <c r="KJ152" s="378">
        <f t="shared" si="368"/>
        <v>0</v>
      </c>
      <c r="KK152" s="378">
        <f t="shared" si="368"/>
        <v>0</v>
      </c>
      <c r="KL152" s="378">
        <f t="shared" si="368"/>
        <v>0</v>
      </c>
      <c r="KM152" s="378">
        <f t="shared" si="368"/>
        <v>0</v>
      </c>
      <c r="KN152" s="378">
        <f t="shared" si="368"/>
        <v>0</v>
      </c>
      <c r="KO152" s="378">
        <f t="shared" ref="KO152:MZ152" si="369">ROUND((MAX(KO74:KO76)-MIN(KO74:KO76)),10)</f>
        <v>0</v>
      </c>
      <c r="KP152" s="378">
        <f t="shared" si="369"/>
        <v>0</v>
      </c>
      <c r="KQ152" s="378">
        <f t="shared" si="369"/>
        <v>0</v>
      </c>
      <c r="KR152" s="378">
        <f t="shared" si="369"/>
        <v>0</v>
      </c>
      <c r="KS152" s="378">
        <f t="shared" si="369"/>
        <v>0</v>
      </c>
      <c r="KT152" s="378">
        <f t="shared" si="369"/>
        <v>0</v>
      </c>
      <c r="KU152" s="378">
        <f t="shared" si="369"/>
        <v>0</v>
      </c>
      <c r="KV152" s="378">
        <f t="shared" si="369"/>
        <v>0</v>
      </c>
      <c r="KW152" s="378">
        <f t="shared" si="369"/>
        <v>0</v>
      </c>
      <c r="KX152" s="378">
        <f t="shared" si="369"/>
        <v>0</v>
      </c>
      <c r="KY152" s="378">
        <f t="shared" si="369"/>
        <v>0</v>
      </c>
      <c r="KZ152" s="378">
        <f t="shared" si="369"/>
        <v>0</v>
      </c>
      <c r="LA152" s="378">
        <f t="shared" si="369"/>
        <v>0</v>
      </c>
      <c r="LB152" s="378">
        <f t="shared" si="369"/>
        <v>0</v>
      </c>
      <c r="LC152" s="378">
        <f t="shared" si="369"/>
        <v>0</v>
      </c>
      <c r="LD152" s="378">
        <f t="shared" si="369"/>
        <v>0</v>
      </c>
      <c r="LE152" s="378">
        <f t="shared" si="369"/>
        <v>0</v>
      </c>
      <c r="LF152" s="378">
        <f t="shared" si="369"/>
        <v>0</v>
      </c>
      <c r="LG152" s="378">
        <f t="shared" si="369"/>
        <v>0</v>
      </c>
      <c r="LH152" s="378">
        <f t="shared" si="369"/>
        <v>0</v>
      </c>
      <c r="LI152" s="378">
        <f t="shared" si="369"/>
        <v>0</v>
      </c>
      <c r="LJ152" s="378">
        <f t="shared" si="369"/>
        <v>0</v>
      </c>
      <c r="LK152" s="378">
        <f t="shared" si="369"/>
        <v>0</v>
      </c>
      <c r="LL152" s="378">
        <f t="shared" si="369"/>
        <v>0</v>
      </c>
      <c r="LM152" s="378">
        <f t="shared" si="369"/>
        <v>0</v>
      </c>
      <c r="LN152" s="378">
        <f t="shared" si="369"/>
        <v>0</v>
      </c>
      <c r="LO152" s="378">
        <f t="shared" si="369"/>
        <v>0</v>
      </c>
      <c r="LP152" s="378">
        <f t="shared" si="369"/>
        <v>0</v>
      </c>
      <c r="LQ152" s="378">
        <f t="shared" si="369"/>
        <v>0</v>
      </c>
      <c r="LR152" s="378">
        <f t="shared" si="369"/>
        <v>0</v>
      </c>
      <c r="LS152" s="378">
        <f t="shared" si="369"/>
        <v>0</v>
      </c>
      <c r="LT152" s="378">
        <f t="shared" si="369"/>
        <v>0</v>
      </c>
      <c r="LU152" s="378">
        <f t="shared" si="369"/>
        <v>0</v>
      </c>
      <c r="LV152" s="378">
        <f t="shared" si="369"/>
        <v>0</v>
      </c>
      <c r="LW152" s="378">
        <f t="shared" si="369"/>
        <v>0</v>
      </c>
      <c r="LX152" s="378">
        <f t="shared" si="369"/>
        <v>0</v>
      </c>
      <c r="LY152" s="378">
        <f t="shared" si="369"/>
        <v>0</v>
      </c>
      <c r="LZ152" s="378">
        <f t="shared" si="369"/>
        <v>0</v>
      </c>
      <c r="MA152" s="378">
        <f t="shared" si="369"/>
        <v>0</v>
      </c>
      <c r="MB152" s="378">
        <f t="shared" si="369"/>
        <v>0</v>
      </c>
      <c r="MC152" s="378">
        <f t="shared" si="369"/>
        <v>0</v>
      </c>
      <c r="MD152" s="378">
        <f t="shared" si="369"/>
        <v>0</v>
      </c>
      <c r="ME152" s="378">
        <f t="shared" si="369"/>
        <v>0</v>
      </c>
      <c r="MF152" s="378">
        <f t="shared" si="369"/>
        <v>0</v>
      </c>
      <c r="MG152" s="378">
        <f t="shared" si="369"/>
        <v>0</v>
      </c>
      <c r="MH152" s="378">
        <f t="shared" si="369"/>
        <v>0</v>
      </c>
      <c r="MI152" s="378">
        <f t="shared" si="369"/>
        <v>0</v>
      </c>
      <c r="MJ152" s="378">
        <f t="shared" si="369"/>
        <v>0</v>
      </c>
      <c r="MK152" s="378">
        <f t="shared" si="369"/>
        <v>0</v>
      </c>
      <c r="ML152" s="378">
        <f t="shared" si="369"/>
        <v>0</v>
      </c>
      <c r="MM152" s="378">
        <f t="shared" si="369"/>
        <v>0</v>
      </c>
      <c r="MN152" s="378">
        <f t="shared" si="369"/>
        <v>0</v>
      </c>
      <c r="MO152" s="378">
        <f t="shared" si="369"/>
        <v>0</v>
      </c>
      <c r="MP152" s="378">
        <f t="shared" si="369"/>
        <v>0</v>
      </c>
      <c r="MQ152" s="378">
        <f t="shared" si="369"/>
        <v>0</v>
      </c>
      <c r="MR152" s="378">
        <f t="shared" si="369"/>
        <v>0</v>
      </c>
      <c r="MS152" s="378">
        <f t="shared" si="369"/>
        <v>0</v>
      </c>
      <c r="MT152" s="378">
        <f t="shared" si="369"/>
        <v>0</v>
      </c>
      <c r="MU152" s="378">
        <f t="shared" si="369"/>
        <v>0</v>
      </c>
      <c r="MV152" s="378">
        <f t="shared" si="369"/>
        <v>0</v>
      </c>
      <c r="MW152" s="378">
        <f t="shared" si="369"/>
        <v>0</v>
      </c>
      <c r="MX152" s="378">
        <f t="shared" si="369"/>
        <v>0</v>
      </c>
      <c r="MY152" s="378">
        <f t="shared" si="369"/>
        <v>0</v>
      </c>
      <c r="MZ152" s="378">
        <f t="shared" si="369"/>
        <v>0</v>
      </c>
      <c r="NA152" s="378">
        <f t="shared" ref="NA152:PL152" si="370">ROUND((MAX(NA74:NA76)-MIN(NA74:NA76)),10)</f>
        <v>0</v>
      </c>
      <c r="NB152" s="378">
        <f t="shared" si="370"/>
        <v>0</v>
      </c>
      <c r="NC152" s="378">
        <f t="shared" si="370"/>
        <v>0</v>
      </c>
      <c r="ND152" s="378">
        <f t="shared" si="370"/>
        <v>0</v>
      </c>
      <c r="NE152" s="378">
        <f t="shared" si="370"/>
        <v>0</v>
      </c>
      <c r="NF152" s="378">
        <f t="shared" si="370"/>
        <v>0</v>
      </c>
      <c r="NG152" s="378">
        <f t="shared" si="370"/>
        <v>0</v>
      </c>
      <c r="NH152" s="378">
        <f t="shared" si="370"/>
        <v>0</v>
      </c>
      <c r="NI152" s="378">
        <f t="shared" si="370"/>
        <v>0</v>
      </c>
      <c r="NJ152" s="378">
        <f t="shared" si="370"/>
        <v>0</v>
      </c>
      <c r="NK152" s="378">
        <f t="shared" si="370"/>
        <v>0</v>
      </c>
      <c r="NL152" s="378">
        <f t="shared" si="370"/>
        <v>0</v>
      </c>
      <c r="NM152" s="378">
        <f t="shared" si="370"/>
        <v>0</v>
      </c>
      <c r="NN152" s="378">
        <f t="shared" si="370"/>
        <v>0</v>
      </c>
      <c r="NO152" s="378">
        <f t="shared" si="370"/>
        <v>0</v>
      </c>
      <c r="NP152" s="378">
        <f t="shared" si="370"/>
        <v>0</v>
      </c>
      <c r="NQ152" s="378">
        <f t="shared" si="370"/>
        <v>0</v>
      </c>
      <c r="NR152" s="378">
        <f t="shared" si="370"/>
        <v>0</v>
      </c>
      <c r="NS152" s="378">
        <f t="shared" si="370"/>
        <v>0</v>
      </c>
      <c r="NT152" s="378">
        <f t="shared" si="370"/>
        <v>0</v>
      </c>
      <c r="NU152" s="378">
        <f t="shared" si="370"/>
        <v>0</v>
      </c>
      <c r="NV152" s="378">
        <f t="shared" si="370"/>
        <v>0</v>
      </c>
      <c r="NW152" s="378">
        <f t="shared" si="370"/>
        <v>0</v>
      </c>
      <c r="NX152" s="378">
        <f t="shared" si="370"/>
        <v>0</v>
      </c>
      <c r="NY152" s="378">
        <f t="shared" si="370"/>
        <v>0</v>
      </c>
      <c r="NZ152" s="378">
        <f t="shared" si="370"/>
        <v>0</v>
      </c>
      <c r="OA152" s="378">
        <f t="shared" si="370"/>
        <v>0</v>
      </c>
      <c r="OB152" s="378">
        <f t="shared" si="370"/>
        <v>0</v>
      </c>
      <c r="OC152" s="378">
        <f t="shared" si="370"/>
        <v>0</v>
      </c>
      <c r="OD152" s="378">
        <f t="shared" si="370"/>
        <v>0</v>
      </c>
      <c r="OE152" s="378">
        <f t="shared" si="370"/>
        <v>0</v>
      </c>
      <c r="OF152" s="378">
        <f t="shared" si="370"/>
        <v>0</v>
      </c>
      <c r="OG152" s="378">
        <f t="shared" si="370"/>
        <v>0</v>
      </c>
      <c r="OH152" s="378">
        <f t="shared" si="370"/>
        <v>0</v>
      </c>
      <c r="OI152" s="378">
        <f t="shared" si="370"/>
        <v>0</v>
      </c>
      <c r="OJ152" s="378">
        <f t="shared" si="370"/>
        <v>0</v>
      </c>
      <c r="OK152" s="378">
        <f t="shared" si="370"/>
        <v>0</v>
      </c>
      <c r="OL152" s="378">
        <f t="shared" si="370"/>
        <v>0</v>
      </c>
      <c r="OM152" s="378">
        <f t="shared" si="370"/>
        <v>0</v>
      </c>
      <c r="ON152" s="378">
        <f t="shared" si="370"/>
        <v>0</v>
      </c>
      <c r="OO152" s="378">
        <f t="shared" si="370"/>
        <v>0</v>
      </c>
      <c r="OP152" s="378">
        <f t="shared" si="370"/>
        <v>0</v>
      </c>
      <c r="OQ152" s="378">
        <f t="shared" si="370"/>
        <v>0</v>
      </c>
      <c r="OR152" s="378">
        <f t="shared" si="370"/>
        <v>0</v>
      </c>
      <c r="OS152" s="378">
        <f t="shared" si="370"/>
        <v>0</v>
      </c>
      <c r="OT152" s="378">
        <f t="shared" si="370"/>
        <v>0</v>
      </c>
      <c r="OU152" s="378">
        <f t="shared" si="370"/>
        <v>0</v>
      </c>
      <c r="OV152" s="378">
        <f t="shared" si="370"/>
        <v>0</v>
      </c>
      <c r="OW152" s="378">
        <f t="shared" si="370"/>
        <v>0</v>
      </c>
      <c r="OX152" s="378">
        <f t="shared" si="370"/>
        <v>0</v>
      </c>
      <c r="OY152" s="378">
        <f t="shared" si="370"/>
        <v>0</v>
      </c>
      <c r="OZ152" s="378">
        <f t="shared" si="370"/>
        <v>0</v>
      </c>
      <c r="PA152" s="378">
        <f t="shared" si="370"/>
        <v>0</v>
      </c>
      <c r="PB152" s="378">
        <f t="shared" si="370"/>
        <v>0</v>
      </c>
      <c r="PC152" s="378">
        <f t="shared" si="370"/>
        <v>0</v>
      </c>
      <c r="PD152" s="378">
        <f t="shared" si="370"/>
        <v>0</v>
      </c>
      <c r="PE152" s="378">
        <f t="shared" si="370"/>
        <v>0</v>
      </c>
      <c r="PF152" s="378">
        <f t="shared" si="370"/>
        <v>0</v>
      </c>
      <c r="PG152" s="378">
        <f t="shared" si="370"/>
        <v>0</v>
      </c>
      <c r="PH152" s="378">
        <f t="shared" si="370"/>
        <v>0</v>
      </c>
      <c r="PI152" s="378">
        <f t="shared" si="370"/>
        <v>0</v>
      </c>
      <c r="PJ152" s="378">
        <f t="shared" si="370"/>
        <v>0</v>
      </c>
      <c r="PK152" s="378">
        <f t="shared" si="370"/>
        <v>0</v>
      </c>
      <c r="PL152" s="378">
        <f t="shared" si="370"/>
        <v>0</v>
      </c>
      <c r="PM152" s="378">
        <f t="shared" ref="PM152:RX152" si="371">ROUND((MAX(PM74:PM76)-MIN(PM74:PM76)),10)</f>
        <v>0</v>
      </c>
      <c r="PN152" s="378">
        <f t="shared" si="371"/>
        <v>0</v>
      </c>
      <c r="PO152" s="378">
        <f t="shared" si="371"/>
        <v>0</v>
      </c>
      <c r="PP152" s="378">
        <f t="shared" si="371"/>
        <v>0</v>
      </c>
      <c r="PQ152" s="378">
        <f t="shared" si="371"/>
        <v>0</v>
      </c>
      <c r="PR152" s="378">
        <f t="shared" si="371"/>
        <v>0</v>
      </c>
      <c r="PS152" s="378">
        <f t="shared" si="371"/>
        <v>0</v>
      </c>
      <c r="PT152" s="378">
        <f t="shared" si="371"/>
        <v>0</v>
      </c>
      <c r="PU152" s="378">
        <f t="shared" si="371"/>
        <v>0</v>
      </c>
      <c r="PV152" s="378">
        <f t="shared" si="371"/>
        <v>0</v>
      </c>
      <c r="PW152" s="378">
        <f t="shared" si="371"/>
        <v>0</v>
      </c>
      <c r="PX152" s="378">
        <f t="shared" si="371"/>
        <v>0</v>
      </c>
      <c r="PY152" s="378">
        <f t="shared" si="371"/>
        <v>0</v>
      </c>
      <c r="PZ152" s="378">
        <f t="shared" si="371"/>
        <v>0</v>
      </c>
      <c r="QA152" s="378">
        <f t="shared" si="371"/>
        <v>0</v>
      </c>
      <c r="QB152" s="378">
        <f t="shared" si="371"/>
        <v>0</v>
      </c>
      <c r="QC152" s="378">
        <f t="shared" si="371"/>
        <v>0</v>
      </c>
      <c r="QD152" s="378">
        <f t="shared" si="371"/>
        <v>0</v>
      </c>
      <c r="QE152" s="378">
        <f t="shared" si="371"/>
        <v>0</v>
      </c>
      <c r="QF152" s="378">
        <f t="shared" si="371"/>
        <v>0</v>
      </c>
      <c r="QG152" s="378">
        <f t="shared" si="371"/>
        <v>0</v>
      </c>
      <c r="QH152" s="378">
        <f t="shared" si="371"/>
        <v>0</v>
      </c>
      <c r="QI152" s="378">
        <f t="shared" si="371"/>
        <v>0</v>
      </c>
      <c r="QJ152" s="378">
        <f t="shared" si="371"/>
        <v>0</v>
      </c>
      <c r="QK152" s="378">
        <f t="shared" si="371"/>
        <v>0</v>
      </c>
      <c r="QL152" s="378">
        <f t="shared" si="371"/>
        <v>0</v>
      </c>
      <c r="QM152" s="378">
        <f t="shared" si="371"/>
        <v>0</v>
      </c>
      <c r="QN152" s="378">
        <f t="shared" si="371"/>
        <v>0</v>
      </c>
      <c r="QO152" s="378">
        <f t="shared" si="371"/>
        <v>0</v>
      </c>
      <c r="QP152" s="378">
        <f t="shared" si="371"/>
        <v>0</v>
      </c>
      <c r="QQ152" s="378">
        <f t="shared" si="371"/>
        <v>0</v>
      </c>
      <c r="QR152" s="378">
        <f t="shared" si="371"/>
        <v>0</v>
      </c>
      <c r="QS152" s="378">
        <f t="shared" si="371"/>
        <v>0</v>
      </c>
      <c r="QT152" s="378">
        <f t="shared" si="371"/>
        <v>0</v>
      </c>
      <c r="QU152" s="378">
        <f t="shared" si="371"/>
        <v>0</v>
      </c>
      <c r="QV152" s="378">
        <f t="shared" si="371"/>
        <v>0</v>
      </c>
      <c r="QW152" s="378">
        <f t="shared" si="371"/>
        <v>0</v>
      </c>
      <c r="QX152" s="378">
        <f t="shared" si="371"/>
        <v>0</v>
      </c>
      <c r="QY152" s="378">
        <f t="shared" si="371"/>
        <v>0</v>
      </c>
      <c r="QZ152" s="378">
        <f t="shared" si="371"/>
        <v>0</v>
      </c>
      <c r="RA152" s="378">
        <f t="shared" si="371"/>
        <v>0</v>
      </c>
      <c r="RB152" s="378">
        <f t="shared" si="371"/>
        <v>0</v>
      </c>
      <c r="RC152" s="378">
        <f t="shared" si="371"/>
        <v>0</v>
      </c>
      <c r="RD152" s="378">
        <f t="shared" si="371"/>
        <v>0</v>
      </c>
      <c r="RE152" s="378">
        <f t="shared" si="371"/>
        <v>0</v>
      </c>
      <c r="RF152" s="378">
        <f t="shared" si="371"/>
        <v>0</v>
      </c>
      <c r="RG152" s="378">
        <f t="shared" si="371"/>
        <v>0</v>
      </c>
      <c r="RH152" s="378">
        <f t="shared" si="371"/>
        <v>0</v>
      </c>
      <c r="RI152" s="378">
        <f t="shared" si="371"/>
        <v>0</v>
      </c>
      <c r="RJ152" s="378">
        <f t="shared" si="371"/>
        <v>0</v>
      </c>
      <c r="RK152" s="378">
        <f t="shared" si="371"/>
        <v>0</v>
      </c>
      <c r="RL152" s="378">
        <f t="shared" si="371"/>
        <v>0</v>
      </c>
      <c r="RM152" s="378">
        <f t="shared" si="371"/>
        <v>0</v>
      </c>
      <c r="RN152" s="378">
        <f t="shared" si="371"/>
        <v>0</v>
      </c>
      <c r="RO152" s="378">
        <f t="shared" si="371"/>
        <v>0</v>
      </c>
      <c r="RP152" s="378">
        <f t="shared" si="371"/>
        <v>0</v>
      </c>
      <c r="RQ152" s="378">
        <f t="shared" si="371"/>
        <v>0</v>
      </c>
      <c r="RR152" s="378">
        <f t="shared" si="371"/>
        <v>0</v>
      </c>
      <c r="RS152" s="378">
        <f t="shared" si="371"/>
        <v>0</v>
      </c>
      <c r="RT152" s="378">
        <f t="shared" si="371"/>
        <v>0</v>
      </c>
      <c r="RU152" s="378">
        <f t="shared" si="371"/>
        <v>0</v>
      </c>
      <c r="RV152" s="378">
        <f t="shared" si="371"/>
        <v>0</v>
      </c>
      <c r="RW152" s="378">
        <f t="shared" si="371"/>
        <v>0</v>
      </c>
      <c r="RX152" s="378">
        <f t="shared" si="371"/>
        <v>0</v>
      </c>
      <c r="RY152" s="378">
        <f t="shared" ref="RY152:UJ152" si="372">ROUND((MAX(RY74:RY76)-MIN(RY74:RY76)),10)</f>
        <v>0</v>
      </c>
      <c r="RZ152" s="378">
        <f t="shared" si="372"/>
        <v>0</v>
      </c>
      <c r="SA152" s="378">
        <f t="shared" si="372"/>
        <v>0</v>
      </c>
      <c r="SB152" s="378">
        <f t="shared" si="372"/>
        <v>0</v>
      </c>
      <c r="SC152" s="378">
        <f t="shared" si="372"/>
        <v>0</v>
      </c>
      <c r="SD152" s="378">
        <f t="shared" si="372"/>
        <v>0</v>
      </c>
      <c r="SE152" s="378">
        <f t="shared" si="372"/>
        <v>0</v>
      </c>
      <c r="SF152" s="378">
        <f t="shared" si="372"/>
        <v>0</v>
      </c>
      <c r="SG152" s="378">
        <f t="shared" si="372"/>
        <v>0</v>
      </c>
      <c r="SH152" s="378">
        <f t="shared" si="372"/>
        <v>0</v>
      </c>
      <c r="SI152" s="378">
        <f t="shared" si="372"/>
        <v>0</v>
      </c>
      <c r="SJ152" s="378">
        <f t="shared" si="372"/>
        <v>0</v>
      </c>
      <c r="SK152" s="378">
        <f t="shared" si="372"/>
        <v>0</v>
      </c>
      <c r="SL152" s="378">
        <f t="shared" si="372"/>
        <v>0</v>
      </c>
      <c r="SM152" s="378">
        <f t="shared" si="372"/>
        <v>0</v>
      </c>
      <c r="SN152" s="378">
        <f t="shared" si="372"/>
        <v>0</v>
      </c>
      <c r="SO152" s="378">
        <f t="shared" si="372"/>
        <v>0</v>
      </c>
      <c r="SP152" s="378">
        <f t="shared" si="372"/>
        <v>0</v>
      </c>
      <c r="SQ152" s="378">
        <f t="shared" si="372"/>
        <v>0</v>
      </c>
      <c r="SR152" s="378">
        <f t="shared" si="372"/>
        <v>0</v>
      </c>
      <c r="SS152" s="378">
        <f t="shared" si="372"/>
        <v>0</v>
      </c>
      <c r="ST152" s="378">
        <f t="shared" si="372"/>
        <v>0</v>
      </c>
      <c r="SU152" s="378">
        <f t="shared" si="372"/>
        <v>0</v>
      </c>
      <c r="SV152" s="378">
        <f t="shared" si="372"/>
        <v>0</v>
      </c>
      <c r="SW152" s="378">
        <f t="shared" si="372"/>
        <v>0</v>
      </c>
      <c r="SX152" s="378">
        <f t="shared" si="372"/>
        <v>0</v>
      </c>
      <c r="SY152" s="378">
        <f t="shared" si="372"/>
        <v>0</v>
      </c>
      <c r="SZ152" s="378">
        <f t="shared" si="372"/>
        <v>0</v>
      </c>
      <c r="TA152" s="378">
        <f t="shared" si="372"/>
        <v>0</v>
      </c>
      <c r="TB152" s="378">
        <f t="shared" si="372"/>
        <v>0</v>
      </c>
      <c r="TC152" s="378">
        <f t="shared" si="372"/>
        <v>0</v>
      </c>
      <c r="TD152" s="378">
        <f t="shared" si="372"/>
        <v>0</v>
      </c>
      <c r="TE152" s="378">
        <f t="shared" si="372"/>
        <v>0</v>
      </c>
      <c r="TF152" s="378">
        <f t="shared" si="372"/>
        <v>0</v>
      </c>
      <c r="TG152" s="378">
        <f t="shared" si="372"/>
        <v>0</v>
      </c>
      <c r="TH152" s="378">
        <f t="shared" si="372"/>
        <v>0</v>
      </c>
      <c r="TI152" s="378">
        <f t="shared" si="372"/>
        <v>0</v>
      </c>
      <c r="TJ152" s="378">
        <f t="shared" si="372"/>
        <v>0</v>
      </c>
      <c r="TK152" s="378">
        <f t="shared" si="372"/>
        <v>0</v>
      </c>
      <c r="TL152" s="378">
        <f t="shared" si="372"/>
        <v>0</v>
      </c>
      <c r="TM152" s="378">
        <f t="shared" si="372"/>
        <v>0</v>
      </c>
      <c r="TN152" s="378">
        <f t="shared" si="372"/>
        <v>0</v>
      </c>
      <c r="TO152" s="378">
        <f t="shared" si="372"/>
        <v>0</v>
      </c>
      <c r="TP152" s="378">
        <f t="shared" si="372"/>
        <v>0</v>
      </c>
      <c r="TQ152" s="378">
        <f t="shared" si="372"/>
        <v>0</v>
      </c>
      <c r="TR152" s="378">
        <f t="shared" si="372"/>
        <v>0</v>
      </c>
      <c r="TS152" s="378">
        <f t="shared" si="372"/>
        <v>0</v>
      </c>
      <c r="TT152" s="378">
        <f t="shared" si="372"/>
        <v>0</v>
      </c>
      <c r="TU152" s="378">
        <f t="shared" si="372"/>
        <v>0</v>
      </c>
      <c r="TV152" s="378">
        <f t="shared" si="372"/>
        <v>0</v>
      </c>
      <c r="TW152" s="378">
        <f t="shared" si="372"/>
        <v>0</v>
      </c>
      <c r="TX152" s="378">
        <f t="shared" si="372"/>
        <v>0</v>
      </c>
      <c r="TY152" s="378">
        <f t="shared" si="372"/>
        <v>0</v>
      </c>
      <c r="TZ152" s="378">
        <f t="shared" si="372"/>
        <v>0</v>
      </c>
      <c r="UA152" s="378">
        <f t="shared" si="372"/>
        <v>0</v>
      </c>
      <c r="UB152" s="378">
        <f t="shared" si="372"/>
        <v>0</v>
      </c>
      <c r="UC152" s="378">
        <f t="shared" si="372"/>
        <v>0</v>
      </c>
      <c r="UD152" s="378">
        <f t="shared" si="372"/>
        <v>0</v>
      </c>
      <c r="UE152" s="378">
        <f t="shared" si="372"/>
        <v>0</v>
      </c>
      <c r="UF152" s="378">
        <f t="shared" si="372"/>
        <v>0</v>
      </c>
      <c r="UG152" s="378">
        <f t="shared" si="372"/>
        <v>0</v>
      </c>
      <c r="UH152" s="378">
        <f t="shared" si="372"/>
        <v>0</v>
      </c>
      <c r="UI152" s="378">
        <f t="shared" si="372"/>
        <v>0</v>
      </c>
      <c r="UJ152" s="378">
        <f t="shared" si="372"/>
        <v>0</v>
      </c>
      <c r="UK152" s="378">
        <f t="shared" ref="UK152:WI152" si="373">ROUND((MAX(UK74:UK76)-MIN(UK74:UK76)),10)</f>
        <v>0</v>
      </c>
      <c r="UL152" s="378">
        <f t="shared" si="373"/>
        <v>0</v>
      </c>
      <c r="UM152" s="378">
        <f t="shared" si="373"/>
        <v>0</v>
      </c>
      <c r="UN152" s="378">
        <f t="shared" si="373"/>
        <v>0</v>
      </c>
      <c r="UO152" s="378">
        <f t="shared" si="373"/>
        <v>0</v>
      </c>
      <c r="UP152" s="378">
        <f t="shared" si="373"/>
        <v>0</v>
      </c>
      <c r="UQ152" s="378">
        <f t="shared" si="373"/>
        <v>0</v>
      </c>
      <c r="UR152" s="378">
        <f t="shared" si="373"/>
        <v>0</v>
      </c>
      <c r="US152" s="378">
        <f t="shared" si="373"/>
        <v>0</v>
      </c>
      <c r="UT152" s="378">
        <f t="shared" si="373"/>
        <v>0</v>
      </c>
      <c r="UU152" s="378">
        <f t="shared" si="373"/>
        <v>0</v>
      </c>
      <c r="UV152" s="378">
        <f t="shared" si="373"/>
        <v>0</v>
      </c>
      <c r="UW152" s="378">
        <f t="shared" si="373"/>
        <v>0</v>
      </c>
      <c r="UX152" s="378">
        <f t="shared" si="373"/>
        <v>0</v>
      </c>
      <c r="UY152" s="378">
        <f t="shared" si="373"/>
        <v>0</v>
      </c>
      <c r="UZ152" s="378">
        <f t="shared" si="373"/>
        <v>0</v>
      </c>
      <c r="VA152" s="378">
        <f t="shared" si="373"/>
        <v>0</v>
      </c>
      <c r="VB152" s="378">
        <f t="shared" si="373"/>
        <v>0</v>
      </c>
      <c r="VC152" s="378">
        <f t="shared" si="373"/>
        <v>0</v>
      </c>
      <c r="VD152" s="378">
        <f t="shared" si="373"/>
        <v>0</v>
      </c>
      <c r="VE152" s="378">
        <f t="shared" si="373"/>
        <v>0</v>
      </c>
      <c r="VF152" s="378">
        <f t="shared" si="373"/>
        <v>0</v>
      </c>
      <c r="VG152" s="378">
        <f t="shared" si="373"/>
        <v>0</v>
      </c>
      <c r="VH152" s="378">
        <f t="shared" si="373"/>
        <v>0</v>
      </c>
      <c r="VI152" s="378">
        <f t="shared" si="373"/>
        <v>0</v>
      </c>
      <c r="VJ152" s="378">
        <f t="shared" si="373"/>
        <v>0</v>
      </c>
      <c r="VK152" s="378">
        <f t="shared" si="373"/>
        <v>0</v>
      </c>
      <c r="VL152" s="378">
        <f t="shared" si="373"/>
        <v>0</v>
      </c>
      <c r="VM152" s="378">
        <f t="shared" si="373"/>
        <v>0</v>
      </c>
      <c r="VN152" s="378">
        <f t="shared" si="373"/>
        <v>0</v>
      </c>
      <c r="VO152" s="378">
        <f t="shared" si="373"/>
        <v>0</v>
      </c>
      <c r="VP152" s="378">
        <f t="shared" si="373"/>
        <v>0</v>
      </c>
      <c r="VQ152" s="378">
        <f t="shared" si="373"/>
        <v>0</v>
      </c>
      <c r="VR152" s="378">
        <f t="shared" si="373"/>
        <v>0</v>
      </c>
      <c r="VS152" s="378">
        <f t="shared" si="373"/>
        <v>0</v>
      </c>
      <c r="VT152" s="378">
        <f t="shared" si="373"/>
        <v>0</v>
      </c>
      <c r="VU152" s="378">
        <f t="shared" si="373"/>
        <v>0</v>
      </c>
      <c r="VV152" s="378">
        <f t="shared" si="373"/>
        <v>0</v>
      </c>
      <c r="VW152" s="378">
        <f t="shared" si="373"/>
        <v>0</v>
      </c>
      <c r="VX152" s="378">
        <f t="shared" si="373"/>
        <v>0</v>
      </c>
      <c r="VY152" s="378">
        <f t="shared" si="373"/>
        <v>0</v>
      </c>
      <c r="VZ152" s="378">
        <f t="shared" si="373"/>
        <v>0</v>
      </c>
      <c r="WA152" s="378">
        <f t="shared" si="373"/>
        <v>0</v>
      </c>
      <c r="WB152" s="378">
        <f t="shared" si="373"/>
        <v>0</v>
      </c>
      <c r="WC152" s="378">
        <f t="shared" si="373"/>
        <v>0</v>
      </c>
      <c r="WD152" s="378">
        <f t="shared" si="373"/>
        <v>0</v>
      </c>
      <c r="WE152" s="378">
        <f t="shared" si="373"/>
        <v>0</v>
      </c>
      <c r="WF152" s="378">
        <f t="shared" si="373"/>
        <v>0</v>
      </c>
      <c r="WG152" s="378">
        <f t="shared" si="373"/>
        <v>0</v>
      </c>
      <c r="WH152" s="378">
        <f t="shared" si="373"/>
        <v>0</v>
      </c>
      <c r="WI152" s="378">
        <f t="shared" si="373"/>
        <v>0</v>
      </c>
    </row>
    <row r="153" spans="1:607">
      <c r="A153" s="348"/>
      <c r="B153" s="360" t="s">
        <v>885</v>
      </c>
      <c r="C153" s="348"/>
      <c r="D153" s="348"/>
      <c r="E153" s="348"/>
      <c r="F153" s="348"/>
      <c r="G153" s="361" t="str">
        <f t="shared" si="220"/>
        <v/>
      </c>
      <c r="H153" s="361" t="str">
        <f t="shared" si="221"/>
        <v/>
      </c>
      <c r="I153" s="397"/>
      <c r="J153" s="348"/>
      <c r="K153" s="348"/>
      <c r="L153" s="348"/>
      <c r="M153" s="348"/>
      <c r="N153" s="400"/>
      <c r="O153" s="400"/>
      <c r="P153" s="400"/>
      <c r="Q153" s="400"/>
      <c r="R153" s="400"/>
      <c r="S153" s="400"/>
      <c r="T153" s="400"/>
      <c r="U153" s="400"/>
      <c r="V153" s="400"/>
      <c r="W153" s="400"/>
      <c r="X153" s="400"/>
      <c r="Y153" s="400"/>
      <c r="Z153" s="400"/>
      <c r="AA153" s="400"/>
      <c r="AB153" s="400"/>
      <c r="AC153" s="400"/>
      <c r="AD153" s="400"/>
      <c r="AE153" s="400"/>
      <c r="AF153" s="400"/>
      <c r="AG153" s="400"/>
      <c r="AH153" s="400"/>
      <c r="AI153" s="400"/>
      <c r="AJ153" s="400"/>
      <c r="AK153" s="400"/>
      <c r="AL153" s="400"/>
      <c r="AM153" s="400"/>
      <c r="AN153" s="400"/>
      <c r="AO153" s="400"/>
      <c r="AP153" s="400"/>
      <c r="AQ153" s="400"/>
      <c r="AR153" s="400"/>
      <c r="AS153" s="400"/>
      <c r="AT153" s="400"/>
      <c r="AU153" s="400"/>
      <c r="AV153" s="400"/>
      <c r="AW153" s="400"/>
      <c r="AX153" s="400"/>
      <c r="AY153" s="400"/>
      <c r="AZ153" s="400"/>
      <c r="BA153" s="400"/>
      <c r="BB153" s="400"/>
      <c r="BC153" s="400"/>
      <c r="BD153" s="400"/>
      <c r="BE153" s="400"/>
      <c r="BF153" s="400"/>
      <c r="BG153" s="400"/>
      <c r="BH153" s="400"/>
      <c r="BI153" s="400"/>
      <c r="BJ153" s="400"/>
      <c r="BK153" s="400"/>
      <c r="BL153" s="400"/>
      <c r="BM153" s="400"/>
      <c r="BN153" s="400"/>
      <c r="BO153" s="400"/>
      <c r="BP153" s="400"/>
      <c r="BQ153" s="400"/>
      <c r="BR153" s="400"/>
      <c r="BS153" s="400"/>
      <c r="BT153" s="400"/>
      <c r="BU153" s="400"/>
      <c r="BV153" s="400"/>
      <c r="BW153" s="400"/>
      <c r="BX153" s="400"/>
      <c r="BY153" s="400"/>
      <c r="BZ153" s="400"/>
      <c r="CA153" s="400"/>
      <c r="CB153" s="400"/>
      <c r="CC153" s="400"/>
      <c r="CD153" s="400"/>
      <c r="CE153" s="400"/>
      <c r="CF153" s="400"/>
      <c r="CG153" s="400"/>
      <c r="CH153" s="400"/>
      <c r="CI153" s="400"/>
      <c r="CJ153" s="400"/>
      <c r="CK153" s="400"/>
      <c r="CL153" s="400"/>
      <c r="CM153" s="400"/>
      <c r="CN153" s="400"/>
      <c r="CO153" s="400"/>
      <c r="CP153" s="400"/>
      <c r="CQ153" s="400"/>
      <c r="CR153" s="400"/>
      <c r="CS153" s="400"/>
      <c r="CT153" s="400"/>
      <c r="CU153" s="400"/>
      <c r="CV153" s="400"/>
      <c r="CW153" s="400"/>
      <c r="CX153" s="400"/>
      <c r="CY153" s="400"/>
      <c r="CZ153" s="362"/>
      <c r="DA153" s="900"/>
      <c r="DB153" s="899" t="s">
        <v>1318</v>
      </c>
      <c r="DC153" s="899"/>
      <c r="DD153" s="378">
        <f>ROUND((MAX(DD83:DD85)-MIN(DD83:DD85)),10)</f>
        <v>0</v>
      </c>
      <c r="DE153" s="378">
        <f t="shared" ref="DE153:FP153" si="374">ROUND((MAX(DE83:DE85)-MIN(DE83:DE85)),10)</f>
        <v>0</v>
      </c>
      <c r="DF153" s="378">
        <f t="shared" si="374"/>
        <v>0</v>
      </c>
      <c r="DG153" s="378">
        <f t="shared" si="374"/>
        <v>0</v>
      </c>
      <c r="DH153" s="378">
        <f t="shared" si="374"/>
        <v>0</v>
      </c>
      <c r="DI153" s="378">
        <f t="shared" si="374"/>
        <v>0</v>
      </c>
      <c r="DJ153" s="378">
        <f t="shared" si="374"/>
        <v>0</v>
      </c>
      <c r="DK153" s="378">
        <f t="shared" si="374"/>
        <v>0</v>
      </c>
      <c r="DL153" s="378">
        <f t="shared" si="374"/>
        <v>0</v>
      </c>
      <c r="DM153" s="378">
        <f t="shared" si="374"/>
        <v>0</v>
      </c>
      <c r="DN153" s="378">
        <f t="shared" si="374"/>
        <v>0</v>
      </c>
      <c r="DO153" s="378">
        <f t="shared" si="374"/>
        <v>0</v>
      </c>
      <c r="DP153" s="378">
        <f t="shared" si="374"/>
        <v>0</v>
      </c>
      <c r="DQ153" s="378">
        <f t="shared" si="374"/>
        <v>0</v>
      </c>
      <c r="DR153" s="378">
        <f t="shared" si="374"/>
        <v>0</v>
      </c>
      <c r="DS153" s="378">
        <f t="shared" si="374"/>
        <v>0</v>
      </c>
      <c r="DT153" s="378">
        <f t="shared" si="374"/>
        <v>0</v>
      </c>
      <c r="DU153" s="378">
        <f t="shared" si="374"/>
        <v>0</v>
      </c>
      <c r="DV153" s="378">
        <f t="shared" si="374"/>
        <v>0</v>
      </c>
      <c r="DW153" s="378">
        <f t="shared" si="374"/>
        <v>0</v>
      </c>
      <c r="DX153" s="378">
        <f t="shared" si="374"/>
        <v>0</v>
      </c>
      <c r="DY153" s="378">
        <f t="shared" si="374"/>
        <v>0</v>
      </c>
      <c r="DZ153" s="378">
        <f t="shared" si="374"/>
        <v>0</v>
      </c>
      <c r="EA153" s="378">
        <f t="shared" si="374"/>
        <v>0</v>
      </c>
      <c r="EB153" s="378">
        <f t="shared" si="374"/>
        <v>0</v>
      </c>
      <c r="EC153" s="378">
        <f t="shared" si="374"/>
        <v>0</v>
      </c>
      <c r="ED153" s="378">
        <f t="shared" si="374"/>
        <v>0</v>
      </c>
      <c r="EE153" s="378">
        <f t="shared" si="374"/>
        <v>0</v>
      </c>
      <c r="EF153" s="378">
        <f t="shared" si="374"/>
        <v>0</v>
      </c>
      <c r="EG153" s="378">
        <f t="shared" si="374"/>
        <v>0</v>
      </c>
      <c r="EH153" s="378">
        <f t="shared" si="374"/>
        <v>0</v>
      </c>
      <c r="EI153" s="378">
        <f t="shared" si="374"/>
        <v>0</v>
      </c>
      <c r="EJ153" s="378">
        <f t="shared" si="374"/>
        <v>0</v>
      </c>
      <c r="EK153" s="378">
        <f t="shared" si="374"/>
        <v>0</v>
      </c>
      <c r="EL153" s="378">
        <f t="shared" si="374"/>
        <v>0</v>
      </c>
      <c r="EM153" s="378">
        <f t="shared" si="374"/>
        <v>0</v>
      </c>
      <c r="EN153" s="378">
        <f t="shared" si="374"/>
        <v>0</v>
      </c>
      <c r="EO153" s="378">
        <f t="shared" si="374"/>
        <v>0</v>
      </c>
      <c r="EP153" s="378">
        <f t="shared" si="374"/>
        <v>0</v>
      </c>
      <c r="EQ153" s="378">
        <f t="shared" si="374"/>
        <v>0</v>
      </c>
      <c r="ER153" s="378">
        <f t="shared" si="374"/>
        <v>0</v>
      </c>
      <c r="ES153" s="378">
        <f t="shared" si="374"/>
        <v>0</v>
      </c>
      <c r="ET153" s="378">
        <f t="shared" si="374"/>
        <v>0</v>
      </c>
      <c r="EU153" s="378">
        <f t="shared" si="374"/>
        <v>0</v>
      </c>
      <c r="EV153" s="378">
        <f t="shared" si="374"/>
        <v>0</v>
      </c>
      <c r="EW153" s="378">
        <f t="shared" si="374"/>
        <v>0</v>
      </c>
      <c r="EX153" s="378">
        <f t="shared" si="374"/>
        <v>0</v>
      </c>
      <c r="EY153" s="378">
        <f t="shared" si="374"/>
        <v>0</v>
      </c>
      <c r="EZ153" s="378">
        <f t="shared" si="374"/>
        <v>0</v>
      </c>
      <c r="FA153" s="378">
        <f t="shared" si="374"/>
        <v>0</v>
      </c>
      <c r="FB153" s="378">
        <f t="shared" si="374"/>
        <v>0</v>
      </c>
      <c r="FC153" s="378">
        <f t="shared" si="374"/>
        <v>0</v>
      </c>
      <c r="FD153" s="378">
        <f t="shared" si="374"/>
        <v>0</v>
      </c>
      <c r="FE153" s="378">
        <f t="shared" si="374"/>
        <v>0</v>
      </c>
      <c r="FF153" s="378">
        <f t="shared" si="374"/>
        <v>0</v>
      </c>
      <c r="FG153" s="378">
        <f t="shared" si="374"/>
        <v>0</v>
      </c>
      <c r="FH153" s="378">
        <f t="shared" si="374"/>
        <v>0</v>
      </c>
      <c r="FI153" s="378">
        <f t="shared" si="374"/>
        <v>0</v>
      </c>
      <c r="FJ153" s="378">
        <f t="shared" si="374"/>
        <v>0</v>
      </c>
      <c r="FK153" s="378">
        <f t="shared" si="374"/>
        <v>0</v>
      </c>
      <c r="FL153" s="378">
        <f t="shared" si="374"/>
        <v>0</v>
      </c>
      <c r="FM153" s="378">
        <f t="shared" si="374"/>
        <v>0</v>
      </c>
      <c r="FN153" s="378">
        <f t="shared" si="374"/>
        <v>0</v>
      </c>
      <c r="FO153" s="378">
        <f t="shared" si="374"/>
        <v>0</v>
      </c>
      <c r="FP153" s="378">
        <f t="shared" si="374"/>
        <v>0</v>
      </c>
      <c r="FQ153" s="378">
        <f t="shared" ref="FQ153:IB153" si="375">ROUND((MAX(FQ83:FQ85)-MIN(FQ83:FQ85)),10)</f>
        <v>0</v>
      </c>
      <c r="FR153" s="378">
        <f t="shared" si="375"/>
        <v>0</v>
      </c>
      <c r="FS153" s="378">
        <f t="shared" si="375"/>
        <v>0</v>
      </c>
      <c r="FT153" s="378">
        <f t="shared" si="375"/>
        <v>0</v>
      </c>
      <c r="FU153" s="378">
        <f t="shared" si="375"/>
        <v>0</v>
      </c>
      <c r="FV153" s="378">
        <f t="shared" si="375"/>
        <v>0</v>
      </c>
      <c r="FW153" s="378">
        <f t="shared" si="375"/>
        <v>0</v>
      </c>
      <c r="FX153" s="378">
        <f t="shared" si="375"/>
        <v>0</v>
      </c>
      <c r="FY153" s="378">
        <f t="shared" si="375"/>
        <v>0</v>
      </c>
      <c r="FZ153" s="378">
        <f t="shared" si="375"/>
        <v>0</v>
      </c>
      <c r="GA153" s="378">
        <f t="shared" si="375"/>
        <v>0</v>
      </c>
      <c r="GB153" s="378">
        <f t="shared" si="375"/>
        <v>0</v>
      </c>
      <c r="GC153" s="378">
        <f t="shared" si="375"/>
        <v>0</v>
      </c>
      <c r="GD153" s="378">
        <f t="shared" si="375"/>
        <v>0</v>
      </c>
      <c r="GE153" s="378">
        <f t="shared" si="375"/>
        <v>0</v>
      </c>
      <c r="GF153" s="378">
        <f t="shared" si="375"/>
        <v>0</v>
      </c>
      <c r="GG153" s="378">
        <f t="shared" si="375"/>
        <v>0</v>
      </c>
      <c r="GH153" s="378">
        <f t="shared" si="375"/>
        <v>0</v>
      </c>
      <c r="GI153" s="378">
        <f t="shared" si="375"/>
        <v>0</v>
      </c>
      <c r="GJ153" s="378">
        <f t="shared" si="375"/>
        <v>0</v>
      </c>
      <c r="GK153" s="378">
        <f t="shared" si="375"/>
        <v>0</v>
      </c>
      <c r="GL153" s="378">
        <f t="shared" si="375"/>
        <v>0</v>
      </c>
      <c r="GM153" s="378">
        <f t="shared" si="375"/>
        <v>0</v>
      </c>
      <c r="GN153" s="378">
        <f t="shared" si="375"/>
        <v>0</v>
      </c>
      <c r="GO153" s="378">
        <f t="shared" si="375"/>
        <v>0</v>
      </c>
      <c r="GP153" s="378">
        <f t="shared" si="375"/>
        <v>0</v>
      </c>
      <c r="GQ153" s="378">
        <f t="shared" si="375"/>
        <v>0</v>
      </c>
      <c r="GR153" s="378">
        <f t="shared" si="375"/>
        <v>0</v>
      </c>
      <c r="GS153" s="378">
        <f t="shared" si="375"/>
        <v>0</v>
      </c>
      <c r="GT153" s="378">
        <f t="shared" si="375"/>
        <v>0</v>
      </c>
      <c r="GU153" s="378">
        <f t="shared" si="375"/>
        <v>0</v>
      </c>
      <c r="GV153" s="378">
        <f t="shared" si="375"/>
        <v>0</v>
      </c>
      <c r="GW153" s="378">
        <f t="shared" si="375"/>
        <v>0</v>
      </c>
      <c r="GX153" s="378">
        <f t="shared" si="375"/>
        <v>0</v>
      </c>
      <c r="GY153" s="378">
        <f t="shared" si="375"/>
        <v>0</v>
      </c>
      <c r="GZ153" s="378">
        <f t="shared" si="375"/>
        <v>0</v>
      </c>
      <c r="HA153" s="378">
        <f t="shared" si="375"/>
        <v>0</v>
      </c>
      <c r="HB153" s="378">
        <f t="shared" si="375"/>
        <v>0</v>
      </c>
      <c r="HC153" s="378">
        <f t="shared" si="375"/>
        <v>0</v>
      </c>
      <c r="HD153" s="378">
        <f t="shared" si="375"/>
        <v>0</v>
      </c>
      <c r="HE153" s="378">
        <f t="shared" si="375"/>
        <v>0</v>
      </c>
      <c r="HF153" s="378">
        <f t="shared" si="375"/>
        <v>0</v>
      </c>
      <c r="HG153" s="378">
        <f t="shared" si="375"/>
        <v>0</v>
      </c>
      <c r="HH153" s="378">
        <f t="shared" si="375"/>
        <v>0</v>
      </c>
      <c r="HI153" s="378">
        <f t="shared" si="375"/>
        <v>0</v>
      </c>
      <c r="HJ153" s="378">
        <f t="shared" si="375"/>
        <v>0</v>
      </c>
      <c r="HK153" s="378">
        <f t="shared" si="375"/>
        <v>0</v>
      </c>
      <c r="HL153" s="378">
        <f t="shared" si="375"/>
        <v>0</v>
      </c>
      <c r="HM153" s="378">
        <f t="shared" si="375"/>
        <v>0</v>
      </c>
      <c r="HN153" s="378">
        <f t="shared" si="375"/>
        <v>0</v>
      </c>
      <c r="HO153" s="378">
        <f t="shared" si="375"/>
        <v>0</v>
      </c>
      <c r="HP153" s="378">
        <f t="shared" si="375"/>
        <v>0</v>
      </c>
      <c r="HQ153" s="378">
        <f t="shared" si="375"/>
        <v>0</v>
      </c>
      <c r="HR153" s="378">
        <f t="shared" si="375"/>
        <v>0</v>
      </c>
      <c r="HS153" s="378">
        <f t="shared" si="375"/>
        <v>0</v>
      </c>
      <c r="HT153" s="378">
        <f t="shared" si="375"/>
        <v>0</v>
      </c>
      <c r="HU153" s="378">
        <f t="shared" si="375"/>
        <v>0</v>
      </c>
      <c r="HV153" s="378">
        <f t="shared" si="375"/>
        <v>0</v>
      </c>
      <c r="HW153" s="378">
        <f t="shared" si="375"/>
        <v>0</v>
      </c>
      <c r="HX153" s="378">
        <f t="shared" si="375"/>
        <v>0</v>
      </c>
      <c r="HY153" s="378">
        <f t="shared" si="375"/>
        <v>0</v>
      </c>
      <c r="HZ153" s="378">
        <f t="shared" si="375"/>
        <v>0</v>
      </c>
      <c r="IA153" s="378">
        <f t="shared" si="375"/>
        <v>0</v>
      </c>
      <c r="IB153" s="378">
        <f t="shared" si="375"/>
        <v>0</v>
      </c>
      <c r="IC153" s="378">
        <f t="shared" ref="IC153:KN153" si="376">ROUND((MAX(IC83:IC85)-MIN(IC83:IC85)),10)</f>
        <v>0</v>
      </c>
      <c r="ID153" s="378">
        <f t="shared" si="376"/>
        <v>0</v>
      </c>
      <c r="IE153" s="378">
        <f t="shared" si="376"/>
        <v>0</v>
      </c>
      <c r="IF153" s="378">
        <f t="shared" si="376"/>
        <v>0</v>
      </c>
      <c r="IG153" s="378">
        <f t="shared" si="376"/>
        <v>0</v>
      </c>
      <c r="IH153" s="378">
        <f t="shared" si="376"/>
        <v>0</v>
      </c>
      <c r="II153" s="378">
        <f t="shared" si="376"/>
        <v>0</v>
      </c>
      <c r="IJ153" s="378">
        <f t="shared" si="376"/>
        <v>0</v>
      </c>
      <c r="IK153" s="378">
        <f t="shared" si="376"/>
        <v>0</v>
      </c>
      <c r="IL153" s="378">
        <f t="shared" si="376"/>
        <v>0</v>
      </c>
      <c r="IM153" s="378">
        <f t="shared" si="376"/>
        <v>0</v>
      </c>
      <c r="IN153" s="378">
        <f t="shared" si="376"/>
        <v>0</v>
      </c>
      <c r="IO153" s="378">
        <f t="shared" si="376"/>
        <v>0</v>
      </c>
      <c r="IP153" s="378">
        <f t="shared" si="376"/>
        <v>0</v>
      </c>
      <c r="IQ153" s="378">
        <f t="shared" si="376"/>
        <v>0</v>
      </c>
      <c r="IR153" s="378">
        <f t="shared" si="376"/>
        <v>0</v>
      </c>
      <c r="IS153" s="378">
        <f t="shared" si="376"/>
        <v>0</v>
      </c>
      <c r="IT153" s="378">
        <f t="shared" si="376"/>
        <v>0</v>
      </c>
      <c r="IU153" s="378">
        <f t="shared" si="376"/>
        <v>0</v>
      </c>
      <c r="IV153" s="378">
        <f t="shared" si="376"/>
        <v>0</v>
      </c>
      <c r="IW153" s="378">
        <f t="shared" si="376"/>
        <v>0</v>
      </c>
      <c r="IX153" s="378">
        <f t="shared" si="376"/>
        <v>0</v>
      </c>
      <c r="IY153" s="378">
        <f t="shared" si="376"/>
        <v>0</v>
      </c>
      <c r="IZ153" s="378">
        <f t="shared" si="376"/>
        <v>0</v>
      </c>
      <c r="JA153" s="378">
        <f t="shared" si="376"/>
        <v>0</v>
      </c>
      <c r="JB153" s="378">
        <f t="shared" si="376"/>
        <v>0</v>
      </c>
      <c r="JC153" s="378">
        <f t="shared" si="376"/>
        <v>0</v>
      </c>
      <c r="JD153" s="378">
        <f t="shared" si="376"/>
        <v>0</v>
      </c>
      <c r="JE153" s="378">
        <f t="shared" si="376"/>
        <v>0</v>
      </c>
      <c r="JF153" s="378">
        <f t="shared" si="376"/>
        <v>0</v>
      </c>
      <c r="JG153" s="378">
        <f t="shared" si="376"/>
        <v>0</v>
      </c>
      <c r="JH153" s="378">
        <f t="shared" si="376"/>
        <v>0</v>
      </c>
      <c r="JI153" s="378">
        <f t="shared" si="376"/>
        <v>0</v>
      </c>
      <c r="JJ153" s="378">
        <f t="shared" si="376"/>
        <v>0</v>
      </c>
      <c r="JK153" s="378">
        <f t="shared" si="376"/>
        <v>0</v>
      </c>
      <c r="JL153" s="378">
        <f t="shared" si="376"/>
        <v>0</v>
      </c>
      <c r="JM153" s="378">
        <f t="shared" si="376"/>
        <v>0</v>
      </c>
      <c r="JN153" s="378">
        <f t="shared" si="376"/>
        <v>0</v>
      </c>
      <c r="JO153" s="378">
        <f t="shared" si="376"/>
        <v>0</v>
      </c>
      <c r="JP153" s="378">
        <f t="shared" si="376"/>
        <v>0</v>
      </c>
      <c r="JQ153" s="378">
        <f t="shared" si="376"/>
        <v>0</v>
      </c>
      <c r="JR153" s="378">
        <f t="shared" si="376"/>
        <v>0</v>
      </c>
      <c r="JS153" s="378">
        <f t="shared" si="376"/>
        <v>0</v>
      </c>
      <c r="JT153" s="378">
        <f t="shared" si="376"/>
        <v>0</v>
      </c>
      <c r="JU153" s="378">
        <f t="shared" si="376"/>
        <v>0</v>
      </c>
      <c r="JV153" s="378">
        <f t="shared" si="376"/>
        <v>0</v>
      </c>
      <c r="JW153" s="378">
        <f t="shared" si="376"/>
        <v>0</v>
      </c>
      <c r="JX153" s="378">
        <f t="shared" si="376"/>
        <v>0</v>
      </c>
      <c r="JY153" s="378">
        <f t="shared" si="376"/>
        <v>0</v>
      </c>
      <c r="JZ153" s="378">
        <f t="shared" si="376"/>
        <v>0</v>
      </c>
      <c r="KA153" s="378">
        <f t="shared" si="376"/>
        <v>0</v>
      </c>
      <c r="KB153" s="378">
        <f t="shared" si="376"/>
        <v>0</v>
      </c>
      <c r="KC153" s="378">
        <f t="shared" si="376"/>
        <v>0</v>
      </c>
      <c r="KD153" s="378">
        <f t="shared" si="376"/>
        <v>0</v>
      </c>
      <c r="KE153" s="378">
        <f t="shared" si="376"/>
        <v>0</v>
      </c>
      <c r="KF153" s="378">
        <f t="shared" si="376"/>
        <v>0</v>
      </c>
      <c r="KG153" s="378">
        <f t="shared" si="376"/>
        <v>0</v>
      </c>
      <c r="KH153" s="378">
        <f t="shared" si="376"/>
        <v>0</v>
      </c>
      <c r="KI153" s="378">
        <f t="shared" si="376"/>
        <v>0</v>
      </c>
      <c r="KJ153" s="378">
        <f t="shared" si="376"/>
        <v>0</v>
      </c>
      <c r="KK153" s="378">
        <f t="shared" si="376"/>
        <v>0</v>
      </c>
      <c r="KL153" s="378">
        <f t="shared" si="376"/>
        <v>0</v>
      </c>
      <c r="KM153" s="378">
        <f t="shared" si="376"/>
        <v>0</v>
      </c>
      <c r="KN153" s="378">
        <f t="shared" si="376"/>
        <v>0</v>
      </c>
      <c r="KO153" s="378">
        <f t="shared" ref="KO153:MZ153" si="377">ROUND((MAX(KO83:KO85)-MIN(KO83:KO85)),10)</f>
        <v>0</v>
      </c>
      <c r="KP153" s="378">
        <f t="shared" si="377"/>
        <v>0</v>
      </c>
      <c r="KQ153" s="378">
        <f t="shared" si="377"/>
        <v>0</v>
      </c>
      <c r="KR153" s="378">
        <f t="shared" si="377"/>
        <v>0</v>
      </c>
      <c r="KS153" s="378">
        <f t="shared" si="377"/>
        <v>0</v>
      </c>
      <c r="KT153" s="378">
        <f t="shared" si="377"/>
        <v>0</v>
      </c>
      <c r="KU153" s="378">
        <f t="shared" si="377"/>
        <v>0</v>
      </c>
      <c r="KV153" s="378">
        <f t="shared" si="377"/>
        <v>0</v>
      </c>
      <c r="KW153" s="378">
        <f t="shared" si="377"/>
        <v>0</v>
      </c>
      <c r="KX153" s="378">
        <f t="shared" si="377"/>
        <v>0</v>
      </c>
      <c r="KY153" s="378">
        <f t="shared" si="377"/>
        <v>0</v>
      </c>
      <c r="KZ153" s="378">
        <f t="shared" si="377"/>
        <v>0</v>
      </c>
      <c r="LA153" s="378">
        <f t="shared" si="377"/>
        <v>0</v>
      </c>
      <c r="LB153" s="378">
        <f t="shared" si="377"/>
        <v>0</v>
      </c>
      <c r="LC153" s="378">
        <f t="shared" si="377"/>
        <v>0</v>
      </c>
      <c r="LD153" s="378">
        <f t="shared" si="377"/>
        <v>0</v>
      </c>
      <c r="LE153" s="378">
        <f t="shared" si="377"/>
        <v>0</v>
      </c>
      <c r="LF153" s="378">
        <f t="shared" si="377"/>
        <v>0</v>
      </c>
      <c r="LG153" s="378">
        <f t="shared" si="377"/>
        <v>0</v>
      </c>
      <c r="LH153" s="378">
        <f t="shared" si="377"/>
        <v>0</v>
      </c>
      <c r="LI153" s="378">
        <f t="shared" si="377"/>
        <v>0</v>
      </c>
      <c r="LJ153" s="378">
        <f t="shared" si="377"/>
        <v>0</v>
      </c>
      <c r="LK153" s="378">
        <f t="shared" si="377"/>
        <v>0</v>
      </c>
      <c r="LL153" s="378">
        <f t="shared" si="377"/>
        <v>0</v>
      </c>
      <c r="LM153" s="378">
        <f t="shared" si="377"/>
        <v>0</v>
      </c>
      <c r="LN153" s="378">
        <f t="shared" si="377"/>
        <v>0</v>
      </c>
      <c r="LO153" s="378">
        <f t="shared" si="377"/>
        <v>0</v>
      </c>
      <c r="LP153" s="378">
        <f t="shared" si="377"/>
        <v>0</v>
      </c>
      <c r="LQ153" s="378">
        <f t="shared" si="377"/>
        <v>0</v>
      </c>
      <c r="LR153" s="378">
        <f t="shared" si="377"/>
        <v>0</v>
      </c>
      <c r="LS153" s="378">
        <f t="shared" si="377"/>
        <v>0</v>
      </c>
      <c r="LT153" s="378">
        <f t="shared" si="377"/>
        <v>0</v>
      </c>
      <c r="LU153" s="378">
        <f t="shared" si="377"/>
        <v>0</v>
      </c>
      <c r="LV153" s="378">
        <f t="shared" si="377"/>
        <v>0</v>
      </c>
      <c r="LW153" s="378">
        <f t="shared" si="377"/>
        <v>0</v>
      </c>
      <c r="LX153" s="378">
        <f t="shared" si="377"/>
        <v>0</v>
      </c>
      <c r="LY153" s="378">
        <f t="shared" si="377"/>
        <v>0</v>
      </c>
      <c r="LZ153" s="378">
        <f t="shared" si="377"/>
        <v>0</v>
      </c>
      <c r="MA153" s="378">
        <f t="shared" si="377"/>
        <v>0</v>
      </c>
      <c r="MB153" s="378">
        <f t="shared" si="377"/>
        <v>0</v>
      </c>
      <c r="MC153" s="378">
        <f t="shared" si="377"/>
        <v>0</v>
      </c>
      <c r="MD153" s="378">
        <f t="shared" si="377"/>
        <v>0</v>
      </c>
      <c r="ME153" s="378">
        <f t="shared" si="377"/>
        <v>0</v>
      </c>
      <c r="MF153" s="378">
        <f t="shared" si="377"/>
        <v>0</v>
      </c>
      <c r="MG153" s="378">
        <f t="shared" si="377"/>
        <v>0</v>
      </c>
      <c r="MH153" s="378">
        <f t="shared" si="377"/>
        <v>0</v>
      </c>
      <c r="MI153" s="378">
        <f t="shared" si="377"/>
        <v>0</v>
      </c>
      <c r="MJ153" s="378">
        <f t="shared" si="377"/>
        <v>0</v>
      </c>
      <c r="MK153" s="378">
        <f t="shared" si="377"/>
        <v>0</v>
      </c>
      <c r="ML153" s="378">
        <f t="shared" si="377"/>
        <v>0</v>
      </c>
      <c r="MM153" s="378">
        <f t="shared" si="377"/>
        <v>0</v>
      </c>
      <c r="MN153" s="378">
        <f t="shared" si="377"/>
        <v>0</v>
      </c>
      <c r="MO153" s="378">
        <f t="shared" si="377"/>
        <v>0</v>
      </c>
      <c r="MP153" s="378">
        <f t="shared" si="377"/>
        <v>0</v>
      </c>
      <c r="MQ153" s="378">
        <f t="shared" si="377"/>
        <v>0</v>
      </c>
      <c r="MR153" s="378">
        <f t="shared" si="377"/>
        <v>0</v>
      </c>
      <c r="MS153" s="378">
        <f t="shared" si="377"/>
        <v>0</v>
      </c>
      <c r="MT153" s="378">
        <f t="shared" si="377"/>
        <v>0</v>
      </c>
      <c r="MU153" s="378">
        <f t="shared" si="377"/>
        <v>0</v>
      </c>
      <c r="MV153" s="378">
        <f t="shared" si="377"/>
        <v>0</v>
      </c>
      <c r="MW153" s="378">
        <f t="shared" si="377"/>
        <v>0</v>
      </c>
      <c r="MX153" s="378">
        <f t="shared" si="377"/>
        <v>0</v>
      </c>
      <c r="MY153" s="378">
        <f t="shared" si="377"/>
        <v>0</v>
      </c>
      <c r="MZ153" s="378">
        <f t="shared" si="377"/>
        <v>0</v>
      </c>
      <c r="NA153" s="378">
        <f t="shared" ref="NA153:PL153" si="378">ROUND((MAX(NA83:NA85)-MIN(NA83:NA85)),10)</f>
        <v>0</v>
      </c>
      <c r="NB153" s="378">
        <f t="shared" si="378"/>
        <v>0</v>
      </c>
      <c r="NC153" s="378">
        <f t="shared" si="378"/>
        <v>0</v>
      </c>
      <c r="ND153" s="378">
        <f t="shared" si="378"/>
        <v>0</v>
      </c>
      <c r="NE153" s="378">
        <f t="shared" si="378"/>
        <v>0</v>
      </c>
      <c r="NF153" s="378">
        <f t="shared" si="378"/>
        <v>0</v>
      </c>
      <c r="NG153" s="378">
        <f t="shared" si="378"/>
        <v>0</v>
      </c>
      <c r="NH153" s="378">
        <f t="shared" si="378"/>
        <v>0</v>
      </c>
      <c r="NI153" s="378">
        <f t="shared" si="378"/>
        <v>0</v>
      </c>
      <c r="NJ153" s="378">
        <f t="shared" si="378"/>
        <v>0</v>
      </c>
      <c r="NK153" s="378">
        <f t="shared" si="378"/>
        <v>0</v>
      </c>
      <c r="NL153" s="378">
        <f t="shared" si="378"/>
        <v>0</v>
      </c>
      <c r="NM153" s="378">
        <f t="shared" si="378"/>
        <v>0</v>
      </c>
      <c r="NN153" s="378">
        <f t="shared" si="378"/>
        <v>0</v>
      </c>
      <c r="NO153" s="378">
        <f t="shared" si="378"/>
        <v>0</v>
      </c>
      <c r="NP153" s="378">
        <f t="shared" si="378"/>
        <v>0</v>
      </c>
      <c r="NQ153" s="378">
        <f t="shared" si="378"/>
        <v>0</v>
      </c>
      <c r="NR153" s="378">
        <f t="shared" si="378"/>
        <v>0</v>
      </c>
      <c r="NS153" s="378">
        <f t="shared" si="378"/>
        <v>0</v>
      </c>
      <c r="NT153" s="378">
        <f t="shared" si="378"/>
        <v>0</v>
      </c>
      <c r="NU153" s="378">
        <f t="shared" si="378"/>
        <v>0</v>
      </c>
      <c r="NV153" s="378">
        <f t="shared" si="378"/>
        <v>0</v>
      </c>
      <c r="NW153" s="378">
        <f t="shared" si="378"/>
        <v>0</v>
      </c>
      <c r="NX153" s="378">
        <f t="shared" si="378"/>
        <v>0</v>
      </c>
      <c r="NY153" s="378">
        <f t="shared" si="378"/>
        <v>0</v>
      </c>
      <c r="NZ153" s="378">
        <f t="shared" si="378"/>
        <v>0</v>
      </c>
      <c r="OA153" s="378">
        <f t="shared" si="378"/>
        <v>0</v>
      </c>
      <c r="OB153" s="378">
        <f t="shared" si="378"/>
        <v>0</v>
      </c>
      <c r="OC153" s="378">
        <f t="shared" si="378"/>
        <v>0</v>
      </c>
      <c r="OD153" s="378">
        <f t="shared" si="378"/>
        <v>0</v>
      </c>
      <c r="OE153" s="378">
        <f t="shared" si="378"/>
        <v>0</v>
      </c>
      <c r="OF153" s="378">
        <f t="shared" si="378"/>
        <v>0</v>
      </c>
      <c r="OG153" s="378">
        <f t="shared" si="378"/>
        <v>0</v>
      </c>
      <c r="OH153" s="378">
        <f t="shared" si="378"/>
        <v>0</v>
      </c>
      <c r="OI153" s="378">
        <f t="shared" si="378"/>
        <v>0</v>
      </c>
      <c r="OJ153" s="378">
        <f t="shared" si="378"/>
        <v>0</v>
      </c>
      <c r="OK153" s="378">
        <f t="shared" si="378"/>
        <v>0</v>
      </c>
      <c r="OL153" s="378">
        <f t="shared" si="378"/>
        <v>0</v>
      </c>
      <c r="OM153" s="378">
        <f t="shared" si="378"/>
        <v>0</v>
      </c>
      <c r="ON153" s="378">
        <f t="shared" si="378"/>
        <v>0</v>
      </c>
      <c r="OO153" s="378">
        <f t="shared" si="378"/>
        <v>0</v>
      </c>
      <c r="OP153" s="378">
        <f t="shared" si="378"/>
        <v>0</v>
      </c>
      <c r="OQ153" s="378">
        <f t="shared" si="378"/>
        <v>0</v>
      </c>
      <c r="OR153" s="378">
        <f t="shared" si="378"/>
        <v>0</v>
      </c>
      <c r="OS153" s="378">
        <f t="shared" si="378"/>
        <v>0</v>
      </c>
      <c r="OT153" s="378">
        <f t="shared" si="378"/>
        <v>0</v>
      </c>
      <c r="OU153" s="378">
        <f t="shared" si="378"/>
        <v>0</v>
      </c>
      <c r="OV153" s="378">
        <f t="shared" si="378"/>
        <v>0</v>
      </c>
      <c r="OW153" s="378">
        <f t="shared" si="378"/>
        <v>0</v>
      </c>
      <c r="OX153" s="378">
        <f t="shared" si="378"/>
        <v>0</v>
      </c>
      <c r="OY153" s="378">
        <f t="shared" si="378"/>
        <v>0</v>
      </c>
      <c r="OZ153" s="378">
        <f t="shared" si="378"/>
        <v>0</v>
      </c>
      <c r="PA153" s="378">
        <f t="shared" si="378"/>
        <v>0</v>
      </c>
      <c r="PB153" s="378">
        <f t="shared" si="378"/>
        <v>0</v>
      </c>
      <c r="PC153" s="378">
        <f t="shared" si="378"/>
        <v>0</v>
      </c>
      <c r="PD153" s="378">
        <f t="shared" si="378"/>
        <v>0</v>
      </c>
      <c r="PE153" s="378">
        <f t="shared" si="378"/>
        <v>0</v>
      </c>
      <c r="PF153" s="378">
        <f t="shared" si="378"/>
        <v>0</v>
      </c>
      <c r="PG153" s="378">
        <f t="shared" si="378"/>
        <v>0</v>
      </c>
      <c r="PH153" s="378">
        <f t="shared" si="378"/>
        <v>0</v>
      </c>
      <c r="PI153" s="378">
        <f t="shared" si="378"/>
        <v>0</v>
      </c>
      <c r="PJ153" s="378">
        <f t="shared" si="378"/>
        <v>0</v>
      </c>
      <c r="PK153" s="378">
        <f t="shared" si="378"/>
        <v>0</v>
      </c>
      <c r="PL153" s="378">
        <f t="shared" si="378"/>
        <v>0</v>
      </c>
      <c r="PM153" s="378">
        <f t="shared" ref="PM153:RX153" si="379">ROUND((MAX(PM83:PM85)-MIN(PM83:PM85)),10)</f>
        <v>0</v>
      </c>
      <c r="PN153" s="378">
        <f t="shared" si="379"/>
        <v>0</v>
      </c>
      <c r="PO153" s="378">
        <f t="shared" si="379"/>
        <v>0</v>
      </c>
      <c r="PP153" s="378">
        <f t="shared" si="379"/>
        <v>0</v>
      </c>
      <c r="PQ153" s="378">
        <f t="shared" si="379"/>
        <v>0</v>
      </c>
      <c r="PR153" s="378">
        <f t="shared" si="379"/>
        <v>0</v>
      </c>
      <c r="PS153" s="378">
        <f t="shared" si="379"/>
        <v>0</v>
      </c>
      <c r="PT153" s="378">
        <f t="shared" si="379"/>
        <v>0</v>
      </c>
      <c r="PU153" s="378">
        <f t="shared" si="379"/>
        <v>0</v>
      </c>
      <c r="PV153" s="378">
        <f t="shared" si="379"/>
        <v>0</v>
      </c>
      <c r="PW153" s="378">
        <f t="shared" si="379"/>
        <v>0</v>
      </c>
      <c r="PX153" s="378">
        <f t="shared" si="379"/>
        <v>0</v>
      </c>
      <c r="PY153" s="378">
        <f t="shared" si="379"/>
        <v>0</v>
      </c>
      <c r="PZ153" s="378">
        <f t="shared" si="379"/>
        <v>0</v>
      </c>
      <c r="QA153" s="378">
        <f t="shared" si="379"/>
        <v>0</v>
      </c>
      <c r="QB153" s="378">
        <f t="shared" si="379"/>
        <v>0</v>
      </c>
      <c r="QC153" s="378">
        <f t="shared" si="379"/>
        <v>0</v>
      </c>
      <c r="QD153" s="378">
        <f t="shared" si="379"/>
        <v>0</v>
      </c>
      <c r="QE153" s="378">
        <f t="shared" si="379"/>
        <v>0</v>
      </c>
      <c r="QF153" s="378">
        <f t="shared" si="379"/>
        <v>0</v>
      </c>
      <c r="QG153" s="378">
        <f t="shared" si="379"/>
        <v>0</v>
      </c>
      <c r="QH153" s="378">
        <f t="shared" si="379"/>
        <v>0</v>
      </c>
      <c r="QI153" s="378">
        <f t="shared" si="379"/>
        <v>0</v>
      </c>
      <c r="QJ153" s="378">
        <f t="shared" si="379"/>
        <v>0</v>
      </c>
      <c r="QK153" s="378">
        <f t="shared" si="379"/>
        <v>0</v>
      </c>
      <c r="QL153" s="378">
        <f t="shared" si="379"/>
        <v>0</v>
      </c>
      <c r="QM153" s="378">
        <f t="shared" si="379"/>
        <v>0</v>
      </c>
      <c r="QN153" s="378">
        <f t="shared" si="379"/>
        <v>0</v>
      </c>
      <c r="QO153" s="378">
        <f t="shared" si="379"/>
        <v>0</v>
      </c>
      <c r="QP153" s="378">
        <f t="shared" si="379"/>
        <v>0</v>
      </c>
      <c r="QQ153" s="378">
        <f t="shared" si="379"/>
        <v>0</v>
      </c>
      <c r="QR153" s="378">
        <f t="shared" si="379"/>
        <v>0</v>
      </c>
      <c r="QS153" s="378">
        <f t="shared" si="379"/>
        <v>0</v>
      </c>
      <c r="QT153" s="378">
        <f t="shared" si="379"/>
        <v>0</v>
      </c>
      <c r="QU153" s="378">
        <f t="shared" si="379"/>
        <v>0</v>
      </c>
      <c r="QV153" s="378">
        <f t="shared" si="379"/>
        <v>0</v>
      </c>
      <c r="QW153" s="378">
        <f t="shared" si="379"/>
        <v>0</v>
      </c>
      <c r="QX153" s="378">
        <f t="shared" si="379"/>
        <v>0</v>
      </c>
      <c r="QY153" s="378">
        <f t="shared" si="379"/>
        <v>0</v>
      </c>
      <c r="QZ153" s="378">
        <f t="shared" si="379"/>
        <v>0</v>
      </c>
      <c r="RA153" s="378">
        <f t="shared" si="379"/>
        <v>0</v>
      </c>
      <c r="RB153" s="378">
        <f t="shared" si="379"/>
        <v>0</v>
      </c>
      <c r="RC153" s="378">
        <f t="shared" si="379"/>
        <v>0</v>
      </c>
      <c r="RD153" s="378">
        <f t="shared" si="379"/>
        <v>0</v>
      </c>
      <c r="RE153" s="378">
        <f t="shared" si="379"/>
        <v>0</v>
      </c>
      <c r="RF153" s="378">
        <f t="shared" si="379"/>
        <v>0</v>
      </c>
      <c r="RG153" s="378">
        <f t="shared" si="379"/>
        <v>0</v>
      </c>
      <c r="RH153" s="378">
        <f t="shared" si="379"/>
        <v>0</v>
      </c>
      <c r="RI153" s="378">
        <f t="shared" si="379"/>
        <v>0</v>
      </c>
      <c r="RJ153" s="378">
        <f t="shared" si="379"/>
        <v>0</v>
      </c>
      <c r="RK153" s="378">
        <f t="shared" si="379"/>
        <v>0</v>
      </c>
      <c r="RL153" s="378">
        <f t="shared" si="379"/>
        <v>0</v>
      </c>
      <c r="RM153" s="378">
        <f t="shared" si="379"/>
        <v>0</v>
      </c>
      <c r="RN153" s="378">
        <f t="shared" si="379"/>
        <v>0</v>
      </c>
      <c r="RO153" s="378">
        <f t="shared" si="379"/>
        <v>0</v>
      </c>
      <c r="RP153" s="378">
        <f t="shared" si="379"/>
        <v>0</v>
      </c>
      <c r="RQ153" s="378">
        <f t="shared" si="379"/>
        <v>0</v>
      </c>
      <c r="RR153" s="378">
        <f t="shared" si="379"/>
        <v>0</v>
      </c>
      <c r="RS153" s="378">
        <f t="shared" si="379"/>
        <v>0</v>
      </c>
      <c r="RT153" s="378">
        <f t="shared" si="379"/>
        <v>0</v>
      </c>
      <c r="RU153" s="378">
        <f t="shared" si="379"/>
        <v>0</v>
      </c>
      <c r="RV153" s="378">
        <f t="shared" si="379"/>
        <v>0</v>
      </c>
      <c r="RW153" s="378">
        <f t="shared" si="379"/>
        <v>0</v>
      </c>
      <c r="RX153" s="378">
        <f t="shared" si="379"/>
        <v>0</v>
      </c>
      <c r="RY153" s="378">
        <f t="shared" ref="RY153:UJ153" si="380">ROUND((MAX(RY83:RY85)-MIN(RY83:RY85)),10)</f>
        <v>0</v>
      </c>
      <c r="RZ153" s="378">
        <f t="shared" si="380"/>
        <v>0</v>
      </c>
      <c r="SA153" s="378">
        <f t="shared" si="380"/>
        <v>0</v>
      </c>
      <c r="SB153" s="378">
        <f t="shared" si="380"/>
        <v>0</v>
      </c>
      <c r="SC153" s="378">
        <f t="shared" si="380"/>
        <v>0</v>
      </c>
      <c r="SD153" s="378">
        <f t="shared" si="380"/>
        <v>0</v>
      </c>
      <c r="SE153" s="378">
        <f t="shared" si="380"/>
        <v>0</v>
      </c>
      <c r="SF153" s="378">
        <f t="shared" si="380"/>
        <v>0</v>
      </c>
      <c r="SG153" s="378">
        <f t="shared" si="380"/>
        <v>0</v>
      </c>
      <c r="SH153" s="378">
        <f t="shared" si="380"/>
        <v>0</v>
      </c>
      <c r="SI153" s="378">
        <f t="shared" si="380"/>
        <v>0</v>
      </c>
      <c r="SJ153" s="378">
        <f t="shared" si="380"/>
        <v>0</v>
      </c>
      <c r="SK153" s="378">
        <f t="shared" si="380"/>
        <v>0</v>
      </c>
      <c r="SL153" s="378">
        <f t="shared" si="380"/>
        <v>0</v>
      </c>
      <c r="SM153" s="378">
        <f t="shared" si="380"/>
        <v>0</v>
      </c>
      <c r="SN153" s="378">
        <f t="shared" si="380"/>
        <v>0</v>
      </c>
      <c r="SO153" s="378">
        <f t="shared" si="380"/>
        <v>0</v>
      </c>
      <c r="SP153" s="378">
        <f t="shared" si="380"/>
        <v>0</v>
      </c>
      <c r="SQ153" s="378">
        <f t="shared" si="380"/>
        <v>0</v>
      </c>
      <c r="SR153" s="378">
        <f t="shared" si="380"/>
        <v>0</v>
      </c>
      <c r="SS153" s="378">
        <f t="shared" si="380"/>
        <v>0</v>
      </c>
      <c r="ST153" s="378">
        <f t="shared" si="380"/>
        <v>0</v>
      </c>
      <c r="SU153" s="378">
        <f t="shared" si="380"/>
        <v>0</v>
      </c>
      <c r="SV153" s="378">
        <f t="shared" si="380"/>
        <v>0</v>
      </c>
      <c r="SW153" s="378">
        <f t="shared" si="380"/>
        <v>0</v>
      </c>
      <c r="SX153" s="378">
        <f t="shared" si="380"/>
        <v>0</v>
      </c>
      <c r="SY153" s="378">
        <f t="shared" si="380"/>
        <v>0</v>
      </c>
      <c r="SZ153" s="378">
        <f t="shared" si="380"/>
        <v>0</v>
      </c>
      <c r="TA153" s="378">
        <f t="shared" si="380"/>
        <v>0</v>
      </c>
      <c r="TB153" s="378">
        <f t="shared" si="380"/>
        <v>0</v>
      </c>
      <c r="TC153" s="378">
        <f t="shared" si="380"/>
        <v>0</v>
      </c>
      <c r="TD153" s="378">
        <f t="shared" si="380"/>
        <v>0</v>
      </c>
      <c r="TE153" s="378">
        <f t="shared" si="380"/>
        <v>0</v>
      </c>
      <c r="TF153" s="378">
        <f t="shared" si="380"/>
        <v>0</v>
      </c>
      <c r="TG153" s="378">
        <f t="shared" si="380"/>
        <v>0</v>
      </c>
      <c r="TH153" s="378">
        <f t="shared" si="380"/>
        <v>0</v>
      </c>
      <c r="TI153" s="378">
        <f t="shared" si="380"/>
        <v>0</v>
      </c>
      <c r="TJ153" s="378">
        <f t="shared" si="380"/>
        <v>0</v>
      </c>
      <c r="TK153" s="378">
        <f t="shared" si="380"/>
        <v>0</v>
      </c>
      <c r="TL153" s="378">
        <f t="shared" si="380"/>
        <v>0</v>
      </c>
      <c r="TM153" s="378">
        <f t="shared" si="380"/>
        <v>0</v>
      </c>
      <c r="TN153" s="378">
        <f t="shared" si="380"/>
        <v>0</v>
      </c>
      <c r="TO153" s="378">
        <f t="shared" si="380"/>
        <v>0</v>
      </c>
      <c r="TP153" s="378">
        <f t="shared" si="380"/>
        <v>0</v>
      </c>
      <c r="TQ153" s="378">
        <f t="shared" si="380"/>
        <v>0</v>
      </c>
      <c r="TR153" s="378">
        <f t="shared" si="380"/>
        <v>0</v>
      </c>
      <c r="TS153" s="378">
        <f t="shared" si="380"/>
        <v>0</v>
      </c>
      <c r="TT153" s="378">
        <f t="shared" si="380"/>
        <v>0</v>
      </c>
      <c r="TU153" s="378">
        <f t="shared" si="380"/>
        <v>0</v>
      </c>
      <c r="TV153" s="378">
        <f t="shared" si="380"/>
        <v>0</v>
      </c>
      <c r="TW153" s="378">
        <f t="shared" si="380"/>
        <v>0</v>
      </c>
      <c r="TX153" s="378">
        <f t="shared" si="380"/>
        <v>0</v>
      </c>
      <c r="TY153" s="378">
        <f t="shared" si="380"/>
        <v>0</v>
      </c>
      <c r="TZ153" s="378">
        <f t="shared" si="380"/>
        <v>0</v>
      </c>
      <c r="UA153" s="378">
        <f t="shared" si="380"/>
        <v>0</v>
      </c>
      <c r="UB153" s="378">
        <f t="shared" si="380"/>
        <v>0</v>
      </c>
      <c r="UC153" s="378">
        <f t="shared" si="380"/>
        <v>0</v>
      </c>
      <c r="UD153" s="378">
        <f t="shared" si="380"/>
        <v>0</v>
      </c>
      <c r="UE153" s="378">
        <f t="shared" si="380"/>
        <v>0</v>
      </c>
      <c r="UF153" s="378">
        <f t="shared" si="380"/>
        <v>0</v>
      </c>
      <c r="UG153" s="378">
        <f t="shared" si="380"/>
        <v>0</v>
      </c>
      <c r="UH153" s="378">
        <f t="shared" si="380"/>
        <v>0</v>
      </c>
      <c r="UI153" s="378">
        <f t="shared" si="380"/>
        <v>0</v>
      </c>
      <c r="UJ153" s="378">
        <f t="shared" si="380"/>
        <v>0</v>
      </c>
      <c r="UK153" s="378">
        <f t="shared" ref="UK153:WI153" si="381">ROUND((MAX(UK83:UK85)-MIN(UK83:UK85)),10)</f>
        <v>0</v>
      </c>
      <c r="UL153" s="378">
        <f t="shared" si="381"/>
        <v>0</v>
      </c>
      <c r="UM153" s="378">
        <f t="shared" si="381"/>
        <v>0</v>
      </c>
      <c r="UN153" s="378">
        <f t="shared" si="381"/>
        <v>0</v>
      </c>
      <c r="UO153" s="378">
        <f t="shared" si="381"/>
        <v>0</v>
      </c>
      <c r="UP153" s="378">
        <f t="shared" si="381"/>
        <v>0</v>
      </c>
      <c r="UQ153" s="378">
        <f t="shared" si="381"/>
        <v>0</v>
      </c>
      <c r="UR153" s="378">
        <f t="shared" si="381"/>
        <v>0</v>
      </c>
      <c r="US153" s="378">
        <f t="shared" si="381"/>
        <v>0</v>
      </c>
      <c r="UT153" s="378">
        <f t="shared" si="381"/>
        <v>0</v>
      </c>
      <c r="UU153" s="378">
        <f t="shared" si="381"/>
        <v>0</v>
      </c>
      <c r="UV153" s="378">
        <f t="shared" si="381"/>
        <v>0</v>
      </c>
      <c r="UW153" s="378">
        <f t="shared" si="381"/>
        <v>0</v>
      </c>
      <c r="UX153" s="378">
        <f t="shared" si="381"/>
        <v>0</v>
      </c>
      <c r="UY153" s="378">
        <f t="shared" si="381"/>
        <v>0</v>
      </c>
      <c r="UZ153" s="378">
        <f t="shared" si="381"/>
        <v>0</v>
      </c>
      <c r="VA153" s="378">
        <f t="shared" si="381"/>
        <v>0</v>
      </c>
      <c r="VB153" s="378">
        <f t="shared" si="381"/>
        <v>0</v>
      </c>
      <c r="VC153" s="378">
        <f t="shared" si="381"/>
        <v>0</v>
      </c>
      <c r="VD153" s="378">
        <f t="shared" si="381"/>
        <v>0</v>
      </c>
      <c r="VE153" s="378">
        <f t="shared" si="381"/>
        <v>0</v>
      </c>
      <c r="VF153" s="378">
        <f t="shared" si="381"/>
        <v>0</v>
      </c>
      <c r="VG153" s="378">
        <f t="shared" si="381"/>
        <v>0</v>
      </c>
      <c r="VH153" s="378">
        <f t="shared" si="381"/>
        <v>0</v>
      </c>
      <c r="VI153" s="378">
        <f t="shared" si="381"/>
        <v>0</v>
      </c>
      <c r="VJ153" s="378">
        <f t="shared" si="381"/>
        <v>0</v>
      </c>
      <c r="VK153" s="378">
        <f t="shared" si="381"/>
        <v>0</v>
      </c>
      <c r="VL153" s="378">
        <f t="shared" si="381"/>
        <v>0</v>
      </c>
      <c r="VM153" s="378">
        <f t="shared" si="381"/>
        <v>0</v>
      </c>
      <c r="VN153" s="378">
        <f t="shared" si="381"/>
        <v>0</v>
      </c>
      <c r="VO153" s="378">
        <f t="shared" si="381"/>
        <v>0</v>
      </c>
      <c r="VP153" s="378">
        <f t="shared" si="381"/>
        <v>0</v>
      </c>
      <c r="VQ153" s="378">
        <f t="shared" si="381"/>
        <v>0</v>
      </c>
      <c r="VR153" s="378">
        <f t="shared" si="381"/>
        <v>0</v>
      </c>
      <c r="VS153" s="378">
        <f t="shared" si="381"/>
        <v>0</v>
      </c>
      <c r="VT153" s="378">
        <f t="shared" si="381"/>
        <v>0</v>
      </c>
      <c r="VU153" s="378">
        <f t="shared" si="381"/>
        <v>0</v>
      </c>
      <c r="VV153" s="378">
        <f t="shared" si="381"/>
        <v>0</v>
      </c>
      <c r="VW153" s="378">
        <f t="shared" si="381"/>
        <v>0</v>
      </c>
      <c r="VX153" s="378">
        <f t="shared" si="381"/>
        <v>0</v>
      </c>
      <c r="VY153" s="378">
        <f t="shared" si="381"/>
        <v>0</v>
      </c>
      <c r="VZ153" s="378">
        <f t="shared" si="381"/>
        <v>0</v>
      </c>
      <c r="WA153" s="378">
        <f t="shared" si="381"/>
        <v>0</v>
      </c>
      <c r="WB153" s="378">
        <f t="shared" si="381"/>
        <v>0</v>
      </c>
      <c r="WC153" s="378">
        <f t="shared" si="381"/>
        <v>0</v>
      </c>
      <c r="WD153" s="378">
        <f t="shared" si="381"/>
        <v>0</v>
      </c>
      <c r="WE153" s="378">
        <f t="shared" si="381"/>
        <v>0</v>
      </c>
      <c r="WF153" s="378">
        <f t="shared" si="381"/>
        <v>0</v>
      </c>
      <c r="WG153" s="378">
        <f t="shared" si="381"/>
        <v>0</v>
      </c>
      <c r="WH153" s="378">
        <f t="shared" si="381"/>
        <v>0</v>
      </c>
      <c r="WI153" s="378">
        <f t="shared" si="381"/>
        <v>0</v>
      </c>
    </row>
    <row r="154" spans="1:607">
      <c r="A154" s="348"/>
      <c r="B154" s="360" t="s">
        <v>886</v>
      </c>
      <c r="C154" s="348"/>
      <c r="D154" s="348"/>
      <c r="E154" s="348"/>
      <c r="F154" s="348"/>
      <c r="G154" s="361" t="str">
        <f t="shared" si="220"/>
        <v/>
      </c>
      <c r="H154" s="361" t="str">
        <f t="shared" si="221"/>
        <v/>
      </c>
      <c r="I154" s="397"/>
      <c r="J154" s="348"/>
      <c r="K154" s="348"/>
      <c r="L154" s="348"/>
      <c r="M154" s="348"/>
      <c r="N154" s="400"/>
      <c r="O154" s="400"/>
      <c r="P154" s="400"/>
      <c r="Q154" s="400"/>
      <c r="R154" s="400"/>
      <c r="S154" s="400"/>
      <c r="T154" s="400"/>
      <c r="U154" s="400"/>
      <c r="V154" s="400"/>
      <c r="W154" s="400"/>
      <c r="X154" s="400"/>
      <c r="Y154" s="400"/>
      <c r="Z154" s="400"/>
      <c r="AA154" s="400"/>
      <c r="AB154" s="400"/>
      <c r="AC154" s="400"/>
      <c r="AD154" s="400"/>
      <c r="AE154" s="400"/>
      <c r="AF154" s="400"/>
      <c r="AG154" s="400"/>
      <c r="AH154" s="400"/>
      <c r="AI154" s="400"/>
      <c r="AJ154" s="400"/>
      <c r="AK154" s="400"/>
      <c r="AL154" s="400"/>
      <c r="AM154" s="400"/>
      <c r="AN154" s="400"/>
      <c r="AO154" s="400"/>
      <c r="AP154" s="400"/>
      <c r="AQ154" s="400"/>
      <c r="AR154" s="400"/>
      <c r="AS154" s="400"/>
      <c r="AT154" s="400"/>
      <c r="AU154" s="400"/>
      <c r="AV154" s="400"/>
      <c r="AW154" s="400"/>
      <c r="AX154" s="400"/>
      <c r="AY154" s="400"/>
      <c r="AZ154" s="400"/>
      <c r="BA154" s="400"/>
      <c r="BB154" s="400"/>
      <c r="BC154" s="400"/>
      <c r="BD154" s="400"/>
      <c r="BE154" s="400"/>
      <c r="BF154" s="400"/>
      <c r="BG154" s="400"/>
      <c r="BH154" s="400"/>
      <c r="BI154" s="400"/>
      <c r="BJ154" s="400"/>
      <c r="BK154" s="400"/>
      <c r="BL154" s="400"/>
      <c r="BM154" s="400"/>
      <c r="BN154" s="400"/>
      <c r="BO154" s="400"/>
      <c r="BP154" s="400"/>
      <c r="BQ154" s="400"/>
      <c r="BR154" s="400"/>
      <c r="BS154" s="400"/>
      <c r="BT154" s="400"/>
      <c r="BU154" s="400"/>
      <c r="BV154" s="400"/>
      <c r="BW154" s="400"/>
      <c r="BX154" s="400"/>
      <c r="BY154" s="400"/>
      <c r="BZ154" s="400"/>
      <c r="CA154" s="400"/>
      <c r="CB154" s="400"/>
      <c r="CC154" s="400"/>
      <c r="CD154" s="400"/>
      <c r="CE154" s="400"/>
      <c r="CF154" s="400"/>
      <c r="CG154" s="400"/>
      <c r="CH154" s="400"/>
      <c r="CI154" s="400"/>
      <c r="CJ154" s="400"/>
      <c r="CK154" s="400"/>
      <c r="CL154" s="400"/>
      <c r="CM154" s="400"/>
      <c r="CN154" s="400"/>
      <c r="CO154" s="400"/>
      <c r="CP154" s="400"/>
      <c r="CQ154" s="400"/>
      <c r="CR154" s="400"/>
      <c r="CS154" s="400"/>
      <c r="CT154" s="400"/>
      <c r="CU154" s="400"/>
      <c r="CV154" s="400"/>
      <c r="CW154" s="400"/>
      <c r="CX154" s="400"/>
      <c r="CY154" s="400"/>
      <c r="CZ154" s="362"/>
      <c r="DA154" s="900"/>
      <c r="DB154" s="899" t="s">
        <v>1319</v>
      </c>
      <c r="DC154" s="899"/>
      <c r="DD154" s="378">
        <f>ROUND((MAX(DD92:DD94)-MIN(DD92:DD94)),10)</f>
        <v>0</v>
      </c>
      <c r="DE154" s="378">
        <f t="shared" ref="DE154:FP154" si="382">ROUND((MAX(DE92:DE94)-MIN(DE92:DE94)),10)</f>
        <v>0</v>
      </c>
      <c r="DF154" s="378">
        <f t="shared" si="382"/>
        <v>0</v>
      </c>
      <c r="DG154" s="378">
        <f t="shared" si="382"/>
        <v>0</v>
      </c>
      <c r="DH154" s="378">
        <f t="shared" si="382"/>
        <v>0</v>
      </c>
      <c r="DI154" s="378">
        <f t="shared" si="382"/>
        <v>0</v>
      </c>
      <c r="DJ154" s="378">
        <f t="shared" si="382"/>
        <v>0</v>
      </c>
      <c r="DK154" s="378">
        <f t="shared" si="382"/>
        <v>0</v>
      </c>
      <c r="DL154" s="378">
        <f t="shared" si="382"/>
        <v>0</v>
      </c>
      <c r="DM154" s="378">
        <f t="shared" si="382"/>
        <v>0</v>
      </c>
      <c r="DN154" s="378">
        <f t="shared" si="382"/>
        <v>0</v>
      </c>
      <c r="DO154" s="378">
        <f t="shared" si="382"/>
        <v>0</v>
      </c>
      <c r="DP154" s="378">
        <f t="shared" si="382"/>
        <v>0</v>
      </c>
      <c r="DQ154" s="378">
        <f t="shared" si="382"/>
        <v>0</v>
      </c>
      <c r="DR154" s="378">
        <f t="shared" si="382"/>
        <v>0</v>
      </c>
      <c r="DS154" s="378">
        <f t="shared" si="382"/>
        <v>0</v>
      </c>
      <c r="DT154" s="378">
        <f t="shared" si="382"/>
        <v>0</v>
      </c>
      <c r="DU154" s="378">
        <f t="shared" si="382"/>
        <v>0</v>
      </c>
      <c r="DV154" s="378">
        <f t="shared" si="382"/>
        <v>0</v>
      </c>
      <c r="DW154" s="378">
        <f t="shared" si="382"/>
        <v>0</v>
      </c>
      <c r="DX154" s="378">
        <f t="shared" si="382"/>
        <v>0</v>
      </c>
      <c r="DY154" s="378">
        <f t="shared" si="382"/>
        <v>0</v>
      </c>
      <c r="DZ154" s="378">
        <f t="shared" si="382"/>
        <v>0</v>
      </c>
      <c r="EA154" s="378">
        <f t="shared" si="382"/>
        <v>0</v>
      </c>
      <c r="EB154" s="378">
        <f t="shared" si="382"/>
        <v>0</v>
      </c>
      <c r="EC154" s="378">
        <f t="shared" si="382"/>
        <v>0</v>
      </c>
      <c r="ED154" s="378">
        <f t="shared" si="382"/>
        <v>0</v>
      </c>
      <c r="EE154" s="378">
        <f t="shared" si="382"/>
        <v>0</v>
      </c>
      <c r="EF154" s="378">
        <f t="shared" si="382"/>
        <v>0</v>
      </c>
      <c r="EG154" s="378">
        <f t="shared" si="382"/>
        <v>0</v>
      </c>
      <c r="EH154" s="378">
        <f t="shared" si="382"/>
        <v>0</v>
      </c>
      <c r="EI154" s="378">
        <f t="shared" si="382"/>
        <v>0</v>
      </c>
      <c r="EJ154" s="378">
        <f t="shared" si="382"/>
        <v>0</v>
      </c>
      <c r="EK154" s="378">
        <f t="shared" si="382"/>
        <v>0</v>
      </c>
      <c r="EL154" s="378">
        <f t="shared" si="382"/>
        <v>0</v>
      </c>
      <c r="EM154" s="378">
        <f t="shared" si="382"/>
        <v>0</v>
      </c>
      <c r="EN154" s="378">
        <f t="shared" si="382"/>
        <v>0</v>
      </c>
      <c r="EO154" s="378">
        <f t="shared" si="382"/>
        <v>0</v>
      </c>
      <c r="EP154" s="378">
        <f t="shared" si="382"/>
        <v>0</v>
      </c>
      <c r="EQ154" s="378">
        <f t="shared" si="382"/>
        <v>0</v>
      </c>
      <c r="ER154" s="378">
        <f t="shared" si="382"/>
        <v>0</v>
      </c>
      <c r="ES154" s="378">
        <f t="shared" si="382"/>
        <v>0</v>
      </c>
      <c r="ET154" s="378">
        <f t="shared" si="382"/>
        <v>0</v>
      </c>
      <c r="EU154" s="378">
        <f t="shared" si="382"/>
        <v>0</v>
      </c>
      <c r="EV154" s="378">
        <f t="shared" si="382"/>
        <v>0</v>
      </c>
      <c r="EW154" s="378">
        <f t="shared" si="382"/>
        <v>0</v>
      </c>
      <c r="EX154" s="378">
        <f t="shared" si="382"/>
        <v>0</v>
      </c>
      <c r="EY154" s="378">
        <f t="shared" si="382"/>
        <v>0</v>
      </c>
      <c r="EZ154" s="378">
        <f t="shared" si="382"/>
        <v>0</v>
      </c>
      <c r="FA154" s="378">
        <f t="shared" si="382"/>
        <v>0</v>
      </c>
      <c r="FB154" s="378">
        <f t="shared" si="382"/>
        <v>0</v>
      </c>
      <c r="FC154" s="378">
        <f t="shared" si="382"/>
        <v>0</v>
      </c>
      <c r="FD154" s="378">
        <f t="shared" si="382"/>
        <v>0</v>
      </c>
      <c r="FE154" s="378">
        <f t="shared" si="382"/>
        <v>0</v>
      </c>
      <c r="FF154" s="378">
        <f t="shared" si="382"/>
        <v>0</v>
      </c>
      <c r="FG154" s="378">
        <f t="shared" si="382"/>
        <v>0</v>
      </c>
      <c r="FH154" s="378">
        <f t="shared" si="382"/>
        <v>0</v>
      </c>
      <c r="FI154" s="378">
        <f t="shared" si="382"/>
        <v>0</v>
      </c>
      <c r="FJ154" s="378">
        <f t="shared" si="382"/>
        <v>0</v>
      </c>
      <c r="FK154" s="378">
        <f t="shared" si="382"/>
        <v>0</v>
      </c>
      <c r="FL154" s="378">
        <f t="shared" si="382"/>
        <v>0</v>
      </c>
      <c r="FM154" s="378">
        <f t="shared" si="382"/>
        <v>0</v>
      </c>
      <c r="FN154" s="378">
        <f t="shared" si="382"/>
        <v>0</v>
      </c>
      <c r="FO154" s="378">
        <f t="shared" si="382"/>
        <v>0</v>
      </c>
      <c r="FP154" s="378">
        <f t="shared" si="382"/>
        <v>0</v>
      </c>
      <c r="FQ154" s="378">
        <f t="shared" ref="FQ154:IB154" si="383">ROUND((MAX(FQ92:FQ94)-MIN(FQ92:FQ94)),10)</f>
        <v>0</v>
      </c>
      <c r="FR154" s="378">
        <f t="shared" si="383"/>
        <v>0</v>
      </c>
      <c r="FS154" s="378">
        <f t="shared" si="383"/>
        <v>0</v>
      </c>
      <c r="FT154" s="378">
        <f t="shared" si="383"/>
        <v>0</v>
      </c>
      <c r="FU154" s="378">
        <f t="shared" si="383"/>
        <v>0</v>
      </c>
      <c r="FV154" s="378">
        <f t="shared" si="383"/>
        <v>0</v>
      </c>
      <c r="FW154" s="378">
        <f t="shared" si="383"/>
        <v>0</v>
      </c>
      <c r="FX154" s="378">
        <f t="shared" si="383"/>
        <v>0</v>
      </c>
      <c r="FY154" s="378">
        <f t="shared" si="383"/>
        <v>0</v>
      </c>
      <c r="FZ154" s="378">
        <f t="shared" si="383"/>
        <v>0</v>
      </c>
      <c r="GA154" s="378">
        <f t="shared" si="383"/>
        <v>0</v>
      </c>
      <c r="GB154" s="378">
        <f t="shared" si="383"/>
        <v>0</v>
      </c>
      <c r="GC154" s="378">
        <f t="shared" si="383"/>
        <v>0</v>
      </c>
      <c r="GD154" s="378">
        <f t="shared" si="383"/>
        <v>0</v>
      </c>
      <c r="GE154" s="378">
        <f t="shared" si="383"/>
        <v>0</v>
      </c>
      <c r="GF154" s="378">
        <f t="shared" si="383"/>
        <v>0</v>
      </c>
      <c r="GG154" s="378">
        <f t="shared" si="383"/>
        <v>0</v>
      </c>
      <c r="GH154" s="378">
        <f t="shared" si="383"/>
        <v>0</v>
      </c>
      <c r="GI154" s="378">
        <f t="shared" si="383"/>
        <v>0</v>
      </c>
      <c r="GJ154" s="378">
        <f t="shared" si="383"/>
        <v>0</v>
      </c>
      <c r="GK154" s="378">
        <f t="shared" si="383"/>
        <v>0</v>
      </c>
      <c r="GL154" s="378">
        <f t="shared" si="383"/>
        <v>0</v>
      </c>
      <c r="GM154" s="378">
        <f t="shared" si="383"/>
        <v>0</v>
      </c>
      <c r="GN154" s="378">
        <f t="shared" si="383"/>
        <v>0</v>
      </c>
      <c r="GO154" s="378">
        <f t="shared" si="383"/>
        <v>0</v>
      </c>
      <c r="GP154" s="378">
        <f t="shared" si="383"/>
        <v>0</v>
      </c>
      <c r="GQ154" s="378">
        <f t="shared" si="383"/>
        <v>0</v>
      </c>
      <c r="GR154" s="378">
        <f t="shared" si="383"/>
        <v>0</v>
      </c>
      <c r="GS154" s="378">
        <f t="shared" si="383"/>
        <v>0</v>
      </c>
      <c r="GT154" s="378">
        <f t="shared" si="383"/>
        <v>0</v>
      </c>
      <c r="GU154" s="378">
        <f t="shared" si="383"/>
        <v>0</v>
      </c>
      <c r="GV154" s="378">
        <f t="shared" si="383"/>
        <v>0</v>
      </c>
      <c r="GW154" s="378">
        <f t="shared" si="383"/>
        <v>0</v>
      </c>
      <c r="GX154" s="378">
        <f t="shared" si="383"/>
        <v>0</v>
      </c>
      <c r="GY154" s="378">
        <f t="shared" si="383"/>
        <v>0</v>
      </c>
      <c r="GZ154" s="378">
        <f t="shared" si="383"/>
        <v>0</v>
      </c>
      <c r="HA154" s="378">
        <f t="shared" si="383"/>
        <v>0</v>
      </c>
      <c r="HB154" s="378">
        <f t="shared" si="383"/>
        <v>0</v>
      </c>
      <c r="HC154" s="378">
        <f t="shared" si="383"/>
        <v>0</v>
      </c>
      <c r="HD154" s="378">
        <f t="shared" si="383"/>
        <v>0</v>
      </c>
      <c r="HE154" s="378">
        <f t="shared" si="383"/>
        <v>0</v>
      </c>
      <c r="HF154" s="378">
        <f t="shared" si="383"/>
        <v>0</v>
      </c>
      <c r="HG154" s="378">
        <f t="shared" si="383"/>
        <v>0</v>
      </c>
      <c r="HH154" s="378">
        <f t="shared" si="383"/>
        <v>0</v>
      </c>
      <c r="HI154" s="378">
        <f t="shared" si="383"/>
        <v>0</v>
      </c>
      <c r="HJ154" s="378">
        <f t="shared" si="383"/>
        <v>0</v>
      </c>
      <c r="HK154" s="378">
        <f t="shared" si="383"/>
        <v>0</v>
      </c>
      <c r="HL154" s="378">
        <f t="shared" si="383"/>
        <v>0</v>
      </c>
      <c r="HM154" s="378">
        <f t="shared" si="383"/>
        <v>0</v>
      </c>
      <c r="HN154" s="378">
        <f t="shared" si="383"/>
        <v>0</v>
      </c>
      <c r="HO154" s="378">
        <f t="shared" si="383"/>
        <v>0</v>
      </c>
      <c r="HP154" s="378">
        <f t="shared" si="383"/>
        <v>0</v>
      </c>
      <c r="HQ154" s="378">
        <f t="shared" si="383"/>
        <v>0</v>
      </c>
      <c r="HR154" s="378">
        <f t="shared" si="383"/>
        <v>0</v>
      </c>
      <c r="HS154" s="378">
        <f t="shared" si="383"/>
        <v>0</v>
      </c>
      <c r="HT154" s="378">
        <f t="shared" si="383"/>
        <v>0</v>
      </c>
      <c r="HU154" s="378">
        <f t="shared" si="383"/>
        <v>0</v>
      </c>
      <c r="HV154" s="378">
        <f t="shared" si="383"/>
        <v>0</v>
      </c>
      <c r="HW154" s="378">
        <f t="shared" si="383"/>
        <v>0</v>
      </c>
      <c r="HX154" s="378">
        <f t="shared" si="383"/>
        <v>0</v>
      </c>
      <c r="HY154" s="378">
        <f t="shared" si="383"/>
        <v>0</v>
      </c>
      <c r="HZ154" s="378">
        <f t="shared" si="383"/>
        <v>0</v>
      </c>
      <c r="IA154" s="378">
        <f t="shared" si="383"/>
        <v>0</v>
      </c>
      <c r="IB154" s="378">
        <f t="shared" si="383"/>
        <v>0</v>
      </c>
      <c r="IC154" s="378">
        <f t="shared" ref="IC154:KN154" si="384">ROUND((MAX(IC92:IC94)-MIN(IC92:IC94)),10)</f>
        <v>0</v>
      </c>
      <c r="ID154" s="378">
        <f t="shared" si="384"/>
        <v>0</v>
      </c>
      <c r="IE154" s="378">
        <f t="shared" si="384"/>
        <v>0</v>
      </c>
      <c r="IF154" s="378">
        <f t="shared" si="384"/>
        <v>0</v>
      </c>
      <c r="IG154" s="378">
        <f t="shared" si="384"/>
        <v>0</v>
      </c>
      <c r="IH154" s="378">
        <f t="shared" si="384"/>
        <v>0</v>
      </c>
      <c r="II154" s="378">
        <f t="shared" si="384"/>
        <v>0</v>
      </c>
      <c r="IJ154" s="378">
        <f t="shared" si="384"/>
        <v>0</v>
      </c>
      <c r="IK154" s="378">
        <f t="shared" si="384"/>
        <v>0</v>
      </c>
      <c r="IL154" s="378">
        <f t="shared" si="384"/>
        <v>0</v>
      </c>
      <c r="IM154" s="378">
        <f t="shared" si="384"/>
        <v>0</v>
      </c>
      <c r="IN154" s="378">
        <f t="shared" si="384"/>
        <v>0</v>
      </c>
      <c r="IO154" s="378">
        <f t="shared" si="384"/>
        <v>0</v>
      </c>
      <c r="IP154" s="378">
        <f t="shared" si="384"/>
        <v>0</v>
      </c>
      <c r="IQ154" s="378">
        <f t="shared" si="384"/>
        <v>0</v>
      </c>
      <c r="IR154" s="378">
        <f t="shared" si="384"/>
        <v>0</v>
      </c>
      <c r="IS154" s="378">
        <f t="shared" si="384"/>
        <v>0</v>
      </c>
      <c r="IT154" s="378">
        <f t="shared" si="384"/>
        <v>0</v>
      </c>
      <c r="IU154" s="378">
        <f t="shared" si="384"/>
        <v>0</v>
      </c>
      <c r="IV154" s="378">
        <f t="shared" si="384"/>
        <v>0</v>
      </c>
      <c r="IW154" s="378">
        <f t="shared" si="384"/>
        <v>0</v>
      </c>
      <c r="IX154" s="378">
        <f t="shared" si="384"/>
        <v>0</v>
      </c>
      <c r="IY154" s="378">
        <f t="shared" si="384"/>
        <v>0</v>
      </c>
      <c r="IZ154" s="378">
        <f t="shared" si="384"/>
        <v>0</v>
      </c>
      <c r="JA154" s="378">
        <f t="shared" si="384"/>
        <v>0</v>
      </c>
      <c r="JB154" s="378">
        <f t="shared" si="384"/>
        <v>0</v>
      </c>
      <c r="JC154" s="378">
        <f t="shared" si="384"/>
        <v>0</v>
      </c>
      <c r="JD154" s="378">
        <f t="shared" si="384"/>
        <v>0</v>
      </c>
      <c r="JE154" s="378">
        <f t="shared" si="384"/>
        <v>0</v>
      </c>
      <c r="JF154" s="378">
        <f t="shared" si="384"/>
        <v>0</v>
      </c>
      <c r="JG154" s="378">
        <f t="shared" si="384"/>
        <v>0</v>
      </c>
      <c r="JH154" s="378">
        <f t="shared" si="384"/>
        <v>0</v>
      </c>
      <c r="JI154" s="378">
        <f t="shared" si="384"/>
        <v>0</v>
      </c>
      <c r="JJ154" s="378">
        <f t="shared" si="384"/>
        <v>0</v>
      </c>
      <c r="JK154" s="378">
        <f t="shared" si="384"/>
        <v>0</v>
      </c>
      <c r="JL154" s="378">
        <f t="shared" si="384"/>
        <v>0</v>
      </c>
      <c r="JM154" s="378">
        <f t="shared" si="384"/>
        <v>0</v>
      </c>
      <c r="JN154" s="378">
        <f t="shared" si="384"/>
        <v>0</v>
      </c>
      <c r="JO154" s="378">
        <f t="shared" si="384"/>
        <v>0</v>
      </c>
      <c r="JP154" s="378">
        <f t="shared" si="384"/>
        <v>0</v>
      </c>
      <c r="JQ154" s="378">
        <f t="shared" si="384"/>
        <v>0</v>
      </c>
      <c r="JR154" s="378">
        <f t="shared" si="384"/>
        <v>0</v>
      </c>
      <c r="JS154" s="378">
        <f t="shared" si="384"/>
        <v>0</v>
      </c>
      <c r="JT154" s="378">
        <f t="shared" si="384"/>
        <v>0</v>
      </c>
      <c r="JU154" s="378">
        <f t="shared" si="384"/>
        <v>0</v>
      </c>
      <c r="JV154" s="378">
        <f t="shared" si="384"/>
        <v>0</v>
      </c>
      <c r="JW154" s="378">
        <f t="shared" si="384"/>
        <v>0</v>
      </c>
      <c r="JX154" s="378">
        <f t="shared" si="384"/>
        <v>0</v>
      </c>
      <c r="JY154" s="378">
        <f t="shared" si="384"/>
        <v>0</v>
      </c>
      <c r="JZ154" s="378">
        <f t="shared" si="384"/>
        <v>0</v>
      </c>
      <c r="KA154" s="378">
        <f t="shared" si="384"/>
        <v>0</v>
      </c>
      <c r="KB154" s="378">
        <f t="shared" si="384"/>
        <v>0</v>
      </c>
      <c r="KC154" s="378">
        <f t="shared" si="384"/>
        <v>0</v>
      </c>
      <c r="KD154" s="378">
        <f t="shared" si="384"/>
        <v>0</v>
      </c>
      <c r="KE154" s="378">
        <f t="shared" si="384"/>
        <v>0</v>
      </c>
      <c r="KF154" s="378">
        <f t="shared" si="384"/>
        <v>0</v>
      </c>
      <c r="KG154" s="378">
        <f t="shared" si="384"/>
        <v>0</v>
      </c>
      <c r="KH154" s="378">
        <f t="shared" si="384"/>
        <v>0</v>
      </c>
      <c r="KI154" s="378">
        <f t="shared" si="384"/>
        <v>0</v>
      </c>
      <c r="KJ154" s="378">
        <f t="shared" si="384"/>
        <v>0</v>
      </c>
      <c r="KK154" s="378">
        <f t="shared" si="384"/>
        <v>0</v>
      </c>
      <c r="KL154" s="378">
        <f t="shared" si="384"/>
        <v>0</v>
      </c>
      <c r="KM154" s="378">
        <f t="shared" si="384"/>
        <v>0</v>
      </c>
      <c r="KN154" s="378">
        <f t="shared" si="384"/>
        <v>0</v>
      </c>
      <c r="KO154" s="378">
        <f t="shared" ref="KO154:MZ154" si="385">ROUND((MAX(KO92:KO94)-MIN(KO92:KO94)),10)</f>
        <v>0</v>
      </c>
      <c r="KP154" s="378">
        <f t="shared" si="385"/>
        <v>0</v>
      </c>
      <c r="KQ154" s="378">
        <f t="shared" si="385"/>
        <v>0</v>
      </c>
      <c r="KR154" s="378">
        <f t="shared" si="385"/>
        <v>0</v>
      </c>
      <c r="KS154" s="378">
        <f t="shared" si="385"/>
        <v>0</v>
      </c>
      <c r="KT154" s="378">
        <f t="shared" si="385"/>
        <v>0</v>
      </c>
      <c r="KU154" s="378">
        <f t="shared" si="385"/>
        <v>0</v>
      </c>
      <c r="KV154" s="378">
        <f t="shared" si="385"/>
        <v>0</v>
      </c>
      <c r="KW154" s="378">
        <f t="shared" si="385"/>
        <v>0</v>
      </c>
      <c r="KX154" s="378">
        <f t="shared" si="385"/>
        <v>0</v>
      </c>
      <c r="KY154" s="378">
        <f t="shared" si="385"/>
        <v>0</v>
      </c>
      <c r="KZ154" s="378">
        <f t="shared" si="385"/>
        <v>0</v>
      </c>
      <c r="LA154" s="378">
        <f t="shared" si="385"/>
        <v>0</v>
      </c>
      <c r="LB154" s="378">
        <f t="shared" si="385"/>
        <v>0</v>
      </c>
      <c r="LC154" s="378">
        <f t="shared" si="385"/>
        <v>0</v>
      </c>
      <c r="LD154" s="378">
        <f t="shared" si="385"/>
        <v>0</v>
      </c>
      <c r="LE154" s="378">
        <f t="shared" si="385"/>
        <v>0</v>
      </c>
      <c r="LF154" s="378">
        <f t="shared" si="385"/>
        <v>0</v>
      </c>
      <c r="LG154" s="378">
        <f t="shared" si="385"/>
        <v>0</v>
      </c>
      <c r="LH154" s="378">
        <f t="shared" si="385"/>
        <v>0</v>
      </c>
      <c r="LI154" s="378">
        <f t="shared" si="385"/>
        <v>0</v>
      </c>
      <c r="LJ154" s="378">
        <f t="shared" si="385"/>
        <v>0</v>
      </c>
      <c r="LK154" s="378">
        <f t="shared" si="385"/>
        <v>0</v>
      </c>
      <c r="LL154" s="378">
        <f t="shared" si="385"/>
        <v>0</v>
      </c>
      <c r="LM154" s="378">
        <f t="shared" si="385"/>
        <v>0</v>
      </c>
      <c r="LN154" s="378">
        <f t="shared" si="385"/>
        <v>0</v>
      </c>
      <c r="LO154" s="378">
        <f t="shared" si="385"/>
        <v>0</v>
      </c>
      <c r="LP154" s="378">
        <f t="shared" si="385"/>
        <v>0</v>
      </c>
      <c r="LQ154" s="378">
        <f t="shared" si="385"/>
        <v>0</v>
      </c>
      <c r="LR154" s="378">
        <f t="shared" si="385"/>
        <v>0</v>
      </c>
      <c r="LS154" s="378">
        <f t="shared" si="385"/>
        <v>0</v>
      </c>
      <c r="LT154" s="378">
        <f t="shared" si="385"/>
        <v>0</v>
      </c>
      <c r="LU154" s="378">
        <f t="shared" si="385"/>
        <v>0</v>
      </c>
      <c r="LV154" s="378">
        <f t="shared" si="385"/>
        <v>0</v>
      </c>
      <c r="LW154" s="378">
        <f t="shared" si="385"/>
        <v>0</v>
      </c>
      <c r="LX154" s="378">
        <f t="shared" si="385"/>
        <v>0</v>
      </c>
      <c r="LY154" s="378">
        <f t="shared" si="385"/>
        <v>0</v>
      </c>
      <c r="LZ154" s="378">
        <f t="shared" si="385"/>
        <v>0</v>
      </c>
      <c r="MA154" s="378">
        <f t="shared" si="385"/>
        <v>0</v>
      </c>
      <c r="MB154" s="378">
        <f t="shared" si="385"/>
        <v>0</v>
      </c>
      <c r="MC154" s="378">
        <f t="shared" si="385"/>
        <v>0</v>
      </c>
      <c r="MD154" s="378">
        <f t="shared" si="385"/>
        <v>0</v>
      </c>
      <c r="ME154" s="378">
        <f t="shared" si="385"/>
        <v>0</v>
      </c>
      <c r="MF154" s="378">
        <f t="shared" si="385"/>
        <v>0</v>
      </c>
      <c r="MG154" s="378">
        <f t="shared" si="385"/>
        <v>0</v>
      </c>
      <c r="MH154" s="378">
        <f t="shared" si="385"/>
        <v>0</v>
      </c>
      <c r="MI154" s="378">
        <f t="shared" si="385"/>
        <v>0</v>
      </c>
      <c r="MJ154" s="378">
        <f t="shared" si="385"/>
        <v>0</v>
      </c>
      <c r="MK154" s="378">
        <f t="shared" si="385"/>
        <v>0</v>
      </c>
      <c r="ML154" s="378">
        <f t="shared" si="385"/>
        <v>0</v>
      </c>
      <c r="MM154" s="378">
        <f t="shared" si="385"/>
        <v>0</v>
      </c>
      <c r="MN154" s="378">
        <f t="shared" si="385"/>
        <v>0</v>
      </c>
      <c r="MO154" s="378">
        <f t="shared" si="385"/>
        <v>0</v>
      </c>
      <c r="MP154" s="378">
        <f t="shared" si="385"/>
        <v>0</v>
      </c>
      <c r="MQ154" s="378">
        <f t="shared" si="385"/>
        <v>0</v>
      </c>
      <c r="MR154" s="378">
        <f t="shared" si="385"/>
        <v>0</v>
      </c>
      <c r="MS154" s="378">
        <f t="shared" si="385"/>
        <v>0</v>
      </c>
      <c r="MT154" s="378">
        <f t="shared" si="385"/>
        <v>0</v>
      </c>
      <c r="MU154" s="378">
        <f t="shared" si="385"/>
        <v>0</v>
      </c>
      <c r="MV154" s="378">
        <f t="shared" si="385"/>
        <v>0</v>
      </c>
      <c r="MW154" s="378">
        <f t="shared" si="385"/>
        <v>0</v>
      </c>
      <c r="MX154" s="378">
        <f t="shared" si="385"/>
        <v>0</v>
      </c>
      <c r="MY154" s="378">
        <f t="shared" si="385"/>
        <v>0</v>
      </c>
      <c r="MZ154" s="378">
        <f t="shared" si="385"/>
        <v>0</v>
      </c>
      <c r="NA154" s="378">
        <f t="shared" ref="NA154:PL154" si="386">ROUND((MAX(NA92:NA94)-MIN(NA92:NA94)),10)</f>
        <v>0</v>
      </c>
      <c r="NB154" s="378">
        <f t="shared" si="386"/>
        <v>0</v>
      </c>
      <c r="NC154" s="378">
        <f t="shared" si="386"/>
        <v>0</v>
      </c>
      <c r="ND154" s="378">
        <f t="shared" si="386"/>
        <v>0</v>
      </c>
      <c r="NE154" s="378">
        <f t="shared" si="386"/>
        <v>0</v>
      </c>
      <c r="NF154" s="378">
        <f t="shared" si="386"/>
        <v>0</v>
      </c>
      <c r="NG154" s="378">
        <f t="shared" si="386"/>
        <v>0</v>
      </c>
      <c r="NH154" s="378">
        <f t="shared" si="386"/>
        <v>0</v>
      </c>
      <c r="NI154" s="378">
        <f t="shared" si="386"/>
        <v>0</v>
      </c>
      <c r="NJ154" s="378">
        <f t="shared" si="386"/>
        <v>0</v>
      </c>
      <c r="NK154" s="378">
        <f t="shared" si="386"/>
        <v>0</v>
      </c>
      <c r="NL154" s="378">
        <f t="shared" si="386"/>
        <v>0</v>
      </c>
      <c r="NM154" s="378">
        <f t="shared" si="386"/>
        <v>0</v>
      </c>
      <c r="NN154" s="378">
        <f t="shared" si="386"/>
        <v>0</v>
      </c>
      <c r="NO154" s="378">
        <f t="shared" si="386"/>
        <v>0</v>
      </c>
      <c r="NP154" s="378">
        <f t="shared" si="386"/>
        <v>0</v>
      </c>
      <c r="NQ154" s="378">
        <f t="shared" si="386"/>
        <v>0</v>
      </c>
      <c r="NR154" s="378">
        <f t="shared" si="386"/>
        <v>0</v>
      </c>
      <c r="NS154" s="378">
        <f t="shared" si="386"/>
        <v>0</v>
      </c>
      <c r="NT154" s="378">
        <f t="shared" si="386"/>
        <v>0</v>
      </c>
      <c r="NU154" s="378">
        <f t="shared" si="386"/>
        <v>0</v>
      </c>
      <c r="NV154" s="378">
        <f t="shared" si="386"/>
        <v>0</v>
      </c>
      <c r="NW154" s="378">
        <f t="shared" si="386"/>
        <v>0</v>
      </c>
      <c r="NX154" s="378">
        <f t="shared" si="386"/>
        <v>0</v>
      </c>
      <c r="NY154" s="378">
        <f t="shared" si="386"/>
        <v>0</v>
      </c>
      <c r="NZ154" s="378">
        <f t="shared" si="386"/>
        <v>0</v>
      </c>
      <c r="OA154" s="378">
        <f t="shared" si="386"/>
        <v>0</v>
      </c>
      <c r="OB154" s="378">
        <f t="shared" si="386"/>
        <v>0</v>
      </c>
      <c r="OC154" s="378">
        <f t="shared" si="386"/>
        <v>0</v>
      </c>
      <c r="OD154" s="378">
        <f t="shared" si="386"/>
        <v>0</v>
      </c>
      <c r="OE154" s="378">
        <f t="shared" si="386"/>
        <v>0</v>
      </c>
      <c r="OF154" s="378">
        <f t="shared" si="386"/>
        <v>0</v>
      </c>
      <c r="OG154" s="378">
        <f t="shared" si="386"/>
        <v>0</v>
      </c>
      <c r="OH154" s="378">
        <f t="shared" si="386"/>
        <v>0</v>
      </c>
      <c r="OI154" s="378">
        <f t="shared" si="386"/>
        <v>0</v>
      </c>
      <c r="OJ154" s="378">
        <f t="shared" si="386"/>
        <v>0</v>
      </c>
      <c r="OK154" s="378">
        <f t="shared" si="386"/>
        <v>0</v>
      </c>
      <c r="OL154" s="378">
        <f t="shared" si="386"/>
        <v>0</v>
      </c>
      <c r="OM154" s="378">
        <f t="shared" si="386"/>
        <v>0</v>
      </c>
      <c r="ON154" s="378">
        <f t="shared" si="386"/>
        <v>0</v>
      </c>
      <c r="OO154" s="378">
        <f t="shared" si="386"/>
        <v>0</v>
      </c>
      <c r="OP154" s="378">
        <f t="shared" si="386"/>
        <v>0</v>
      </c>
      <c r="OQ154" s="378">
        <f t="shared" si="386"/>
        <v>0</v>
      </c>
      <c r="OR154" s="378">
        <f t="shared" si="386"/>
        <v>0</v>
      </c>
      <c r="OS154" s="378">
        <f t="shared" si="386"/>
        <v>0</v>
      </c>
      <c r="OT154" s="378">
        <f t="shared" si="386"/>
        <v>0</v>
      </c>
      <c r="OU154" s="378">
        <f t="shared" si="386"/>
        <v>0</v>
      </c>
      <c r="OV154" s="378">
        <f t="shared" si="386"/>
        <v>0</v>
      </c>
      <c r="OW154" s="378">
        <f t="shared" si="386"/>
        <v>0</v>
      </c>
      <c r="OX154" s="378">
        <f t="shared" si="386"/>
        <v>0</v>
      </c>
      <c r="OY154" s="378">
        <f t="shared" si="386"/>
        <v>0</v>
      </c>
      <c r="OZ154" s="378">
        <f t="shared" si="386"/>
        <v>0</v>
      </c>
      <c r="PA154" s="378">
        <f t="shared" si="386"/>
        <v>0</v>
      </c>
      <c r="PB154" s="378">
        <f t="shared" si="386"/>
        <v>0</v>
      </c>
      <c r="PC154" s="378">
        <f t="shared" si="386"/>
        <v>0</v>
      </c>
      <c r="PD154" s="378">
        <f t="shared" si="386"/>
        <v>0</v>
      </c>
      <c r="PE154" s="378">
        <f t="shared" si="386"/>
        <v>0</v>
      </c>
      <c r="PF154" s="378">
        <f t="shared" si="386"/>
        <v>0</v>
      </c>
      <c r="PG154" s="378">
        <f t="shared" si="386"/>
        <v>0</v>
      </c>
      <c r="PH154" s="378">
        <f t="shared" si="386"/>
        <v>0</v>
      </c>
      <c r="PI154" s="378">
        <f t="shared" si="386"/>
        <v>0</v>
      </c>
      <c r="PJ154" s="378">
        <f t="shared" si="386"/>
        <v>0</v>
      </c>
      <c r="PK154" s="378">
        <f t="shared" si="386"/>
        <v>0</v>
      </c>
      <c r="PL154" s="378">
        <f t="shared" si="386"/>
        <v>0</v>
      </c>
      <c r="PM154" s="378">
        <f t="shared" ref="PM154:RX154" si="387">ROUND((MAX(PM92:PM94)-MIN(PM92:PM94)),10)</f>
        <v>0</v>
      </c>
      <c r="PN154" s="378">
        <f t="shared" si="387"/>
        <v>0</v>
      </c>
      <c r="PO154" s="378">
        <f t="shared" si="387"/>
        <v>0</v>
      </c>
      <c r="PP154" s="378">
        <f t="shared" si="387"/>
        <v>0</v>
      </c>
      <c r="PQ154" s="378">
        <f t="shared" si="387"/>
        <v>0</v>
      </c>
      <c r="PR154" s="378">
        <f t="shared" si="387"/>
        <v>0</v>
      </c>
      <c r="PS154" s="378">
        <f t="shared" si="387"/>
        <v>0</v>
      </c>
      <c r="PT154" s="378">
        <f t="shared" si="387"/>
        <v>0</v>
      </c>
      <c r="PU154" s="378">
        <f t="shared" si="387"/>
        <v>0</v>
      </c>
      <c r="PV154" s="378">
        <f t="shared" si="387"/>
        <v>0</v>
      </c>
      <c r="PW154" s="378">
        <f t="shared" si="387"/>
        <v>0</v>
      </c>
      <c r="PX154" s="378">
        <f t="shared" si="387"/>
        <v>0</v>
      </c>
      <c r="PY154" s="378">
        <f t="shared" si="387"/>
        <v>0</v>
      </c>
      <c r="PZ154" s="378">
        <f t="shared" si="387"/>
        <v>0</v>
      </c>
      <c r="QA154" s="378">
        <f t="shared" si="387"/>
        <v>0</v>
      </c>
      <c r="QB154" s="378">
        <f t="shared" si="387"/>
        <v>0</v>
      </c>
      <c r="QC154" s="378">
        <f t="shared" si="387"/>
        <v>0</v>
      </c>
      <c r="QD154" s="378">
        <f t="shared" si="387"/>
        <v>0</v>
      </c>
      <c r="QE154" s="378">
        <f t="shared" si="387"/>
        <v>0</v>
      </c>
      <c r="QF154" s="378">
        <f t="shared" si="387"/>
        <v>0</v>
      </c>
      <c r="QG154" s="378">
        <f t="shared" si="387"/>
        <v>0</v>
      </c>
      <c r="QH154" s="378">
        <f t="shared" si="387"/>
        <v>0</v>
      </c>
      <c r="QI154" s="378">
        <f t="shared" si="387"/>
        <v>0</v>
      </c>
      <c r="QJ154" s="378">
        <f t="shared" si="387"/>
        <v>0</v>
      </c>
      <c r="QK154" s="378">
        <f t="shared" si="387"/>
        <v>0</v>
      </c>
      <c r="QL154" s="378">
        <f t="shared" si="387"/>
        <v>0</v>
      </c>
      <c r="QM154" s="378">
        <f t="shared" si="387"/>
        <v>0</v>
      </c>
      <c r="QN154" s="378">
        <f t="shared" si="387"/>
        <v>0</v>
      </c>
      <c r="QO154" s="378">
        <f t="shared" si="387"/>
        <v>0</v>
      </c>
      <c r="QP154" s="378">
        <f t="shared" si="387"/>
        <v>0</v>
      </c>
      <c r="QQ154" s="378">
        <f t="shared" si="387"/>
        <v>0</v>
      </c>
      <c r="QR154" s="378">
        <f t="shared" si="387"/>
        <v>0</v>
      </c>
      <c r="QS154" s="378">
        <f t="shared" si="387"/>
        <v>0</v>
      </c>
      <c r="QT154" s="378">
        <f t="shared" si="387"/>
        <v>0</v>
      </c>
      <c r="QU154" s="378">
        <f t="shared" si="387"/>
        <v>0</v>
      </c>
      <c r="QV154" s="378">
        <f t="shared" si="387"/>
        <v>0</v>
      </c>
      <c r="QW154" s="378">
        <f t="shared" si="387"/>
        <v>0</v>
      </c>
      <c r="QX154" s="378">
        <f t="shared" si="387"/>
        <v>0</v>
      </c>
      <c r="QY154" s="378">
        <f t="shared" si="387"/>
        <v>0</v>
      </c>
      <c r="QZ154" s="378">
        <f t="shared" si="387"/>
        <v>0</v>
      </c>
      <c r="RA154" s="378">
        <f t="shared" si="387"/>
        <v>0</v>
      </c>
      <c r="RB154" s="378">
        <f t="shared" si="387"/>
        <v>0</v>
      </c>
      <c r="RC154" s="378">
        <f t="shared" si="387"/>
        <v>0</v>
      </c>
      <c r="RD154" s="378">
        <f t="shared" si="387"/>
        <v>0</v>
      </c>
      <c r="RE154" s="378">
        <f t="shared" si="387"/>
        <v>0</v>
      </c>
      <c r="RF154" s="378">
        <f t="shared" si="387"/>
        <v>0</v>
      </c>
      <c r="RG154" s="378">
        <f t="shared" si="387"/>
        <v>0</v>
      </c>
      <c r="RH154" s="378">
        <f t="shared" si="387"/>
        <v>0</v>
      </c>
      <c r="RI154" s="378">
        <f t="shared" si="387"/>
        <v>0</v>
      </c>
      <c r="RJ154" s="378">
        <f t="shared" si="387"/>
        <v>0</v>
      </c>
      <c r="RK154" s="378">
        <f t="shared" si="387"/>
        <v>0</v>
      </c>
      <c r="RL154" s="378">
        <f t="shared" si="387"/>
        <v>0</v>
      </c>
      <c r="RM154" s="378">
        <f t="shared" si="387"/>
        <v>0</v>
      </c>
      <c r="RN154" s="378">
        <f t="shared" si="387"/>
        <v>0</v>
      </c>
      <c r="RO154" s="378">
        <f t="shared" si="387"/>
        <v>0</v>
      </c>
      <c r="RP154" s="378">
        <f t="shared" si="387"/>
        <v>0</v>
      </c>
      <c r="RQ154" s="378">
        <f t="shared" si="387"/>
        <v>0</v>
      </c>
      <c r="RR154" s="378">
        <f t="shared" si="387"/>
        <v>0</v>
      </c>
      <c r="RS154" s="378">
        <f t="shared" si="387"/>
        <v>0</v>
      </c>
      <c r="RT154" s="378">
        <f t="shared" si="387"/>
        <v>0</v>
      </c>
      <c r="RU154" s="378">
        <f t="shared" si="387"/>
        <v>0</v>
      </c>
      <c r="RV154" s="378">
        <f t="shared" si="387"/>
        <v>0</v>
      </c>
      <c r="RW154" s="378">
        <f t="shared" si="387"/>
        <v>0</v>
      </c>
      <c r="RX154" s="378">
        <f t="shared" si="387"/>
        <v>0</v>
      </c>
      <c r="RY154" s="378">
        <f t="shared" ref="RY154:UJ154" si="388">ROUND((MAX(RY92:RY94)-MIN(RY92:RY94)),10)</f>
        <v>0</v>
      </c>
      <c r="RZ154" s="378">
        <f t="shared" si="388"/>
        <v>0</v>
      </c>
      <c r="SA154" s="378">
        <f t="shared" si="388"/>
        <v>0</v>
      </c>
      <c r="SB154" s="378">
        <f t="shared" si="388"/>
        <v>0</v>
      </c>
      <c r="SC154" s="378">
        <f t="shared" si="388"/>
        <v>0</v>
      </c>
      <c r="SD154" s="378">
        <f t="shared" si="388"/>
        <v>0</v>
      </c>
      <c r="SE154" s="378">
        <f t="shared" si="388"/>
        <v>0</v>
      </c>
      <c r="SF154" s="378">
        <f t="shared" si="388"/>
        <v>0</v>
      </c>
      <c r="SG154" s="378">
        <f t="shared" si="388"/>
        <v>0</v>
      </c>
      <c r="SH154" s="378">
        <f t="shared" si="388"/>
        <v>0</v>
      </c>
      <c r="SI154" s="378">
        <f t="shared" si="388"/>
        <v>0</v>
      </c>
      <c r="SJ154" s="378">
        <f t="shared" si="388"/>
        <v>0</v>
      </c>
      <c r="SK154" s="378">
        <f t="shared" si="388"/>
        <v>0</v>
      </c>
      <c r="SL154" s="378">
        <f t="shared" si="388"/>
        <v>0</v>
      </c>
      <c r="SM154" s="378">
        <f t="shared" si="388"/>
        <v>0</v>
      </c>
      <c r="SN154" s="378">
        <f t="shared" si="388"/>
        <v>0</v>
      </c>
      <c r="SO154" s="378">
        <f t="shared" si="388"/>
        <v>0</v>
      </c>
      <c r="SP154" s="378">
        <f t="shared" si="388"/>
        <v>0</v>
      </c>
      <c r="SQ154" s="378">
        <f t="shared" si="388"/>
        <v>0</v>
      </c>
      <c r="SR154" s="378">
        <f t="shared" si="388"/>
        <v>0</v>
      </c>
      <c r="SS154" s="378">
        <f t="shared" si="388"/>
        <v>0</v>
      </c>
      <c r="ST154" s="378">
        <f t="shared" si="388"/>
        <v>0</v>
      </c>
      <c r="SU154" s="378">
        <f t="shared" si="388"/>
        <v>0</v>
      </c>
      <c r="SV154" s="378">
        <f t="shared" si="388"/>
        <v>0</v>
      </c>
      <c r="SW154" s="378">
        <f t="shared" si="388"/>
        <v>0</v>
      </c>
      <c r="SX154" s="378">
        <f t="shared" si="388"/>
        <v>0</v>
      </c>
      <c r="SY154" s="378">
        <f t="shared" si="388"/>
        <v>0</v>
      </c>
      <c r="SZ154" s="378">
        <f t="shared" si="388"/>
        <v>0</v>
      </c>
      <c r="TA154" s="378">
        <f t="shared" si="388"/>
        <v>0</v>
      </c>
      <c r="TB154" s="378">
        <f t="shared" si="388"/>
        <v>0</v>
      </c>
      <c r="TC154" s="378">
        <f t="shared" si="388"/>
        <v>0</v>
      </c>
      <c r="TD154" s="378">
        <f t="shared" si="388"/>
        <v>0</v>
      </c>
      <c r="TE154" s="378">
        <f t="shared" si="388"/>
        <v>0</v>
      </c>
      <c r="TF154" s="378">
        <f t="shared" si="388"/>
        <v>0</v>
      </c>
      <c r="TG154" s="378">
        <f t="shared" si="388"/>
        <v>0</v>
      </c>
      <c r="TH154" s="378">
        <f t="shared" si="388"/>
        <v>0</v>
      </c>
      <c r="TI154" s="378">
        <f t="shared" si="388"/>
        <v>0</v>
      </c>
      <c r="TJ154" s="378">
        <f t="shared" si="388"/>
        <v>0</v>
      </c>
      <c r="TK154" s="378">
        <f t="shared" si="388"/>
        <v>0</v>
      </c>
      <c r="TL154" s="378">
        <f t="shared" si="388"/>
        <v>0</v>
      </c>
      <c r="TM154" s="378">
        <f t="shared" si="388"/>
        <v>0</v>
      </c>
      <c r="TN154" s="378">
        <f t="shared" si="388"/>
        <v>0</v>
      </c>
      <c r="TO154" s="378">
        <f t="shared" si="388"/>
        <v>0</v>
      </c>
      <c r="TP154" s="378">
        <f t="shared" si="388"/>
        <v>0</v>
      </c>
      <c r="TQ154" s="378">
        <f t="shared" si="388"/>
        <v>0</v>
      </c>
      <c r="TR154" s="378">
        <f t="shared" si="388"/>
        <v>0</v>
      </c>
      <c r="TS154" s="378">
        <f t="shared" si="388"/>
        <v>0</v>
      </c>
      <c r="TT154" s="378">
        <f t="shared" si="388"/>
        <v>0</v>
      </c>
      <c r="TU154" s="378">
        <f t="shared" si="388"/>
        <v>0</v>
      </c>
      <c r="TV154" s="378">
        <f t="shared" si="388"/>
        <v>0</v>
      </c>
      <c r="TW154" s="378">
        <f t="shared" si="388"/>
        <v>0</v>
      </c>
      <c r="TX154" s="378">
        <f t="shared" si="388"/>
        <v>0</v>
      </c>
      <c r="TY154" s="378">
        <f t="shared" si="388"/>
        <v>0</v>
      </c>
      <c r="TZ154" s="378">
        <f t="shared" si="388"/>
        <v>0</v>
      </c>
      <c r="UA154" s="378">
        <f t="shared" si="388"/>
        <v>0</v>
      </c>
      <c r="UB154" s="378">
        <f t="shared" si="388"/>
        <v>0</v>
      </c>
      <c r="UC154" s="378">
        <f t="shared" si="388"/>
        <v>0</v>
      </c>
      <c r="UD154" s="378">
        <f t="shared" si="388"/>
        <v>0</v>
      </c>
      <c r="UE154" s="378">
        <f t="shared" si="388"/>
        <v>0</v>
      </c>
      <c r="UF154" s="378">
        <f t="shared" si="388"/>
        <v>0</v>
      </c>
      <c r="UG154" s="378">
        <f t="shared" si="388"/>
        <v>0</v>
      </c>
      <c r="UH154" s="378">
        <f t="shared" si="388"/>
        <v>0</v>
      </c>
      <c r="UI154" s="378">
        <f t="shared" si="388"/>
        <v>0</v>
      </c>
      <c r="UJ154" s="378">
        <f t="shared" si="388"/>
        <v>0</v>
      </c>
      <c r="UK154" s="378">
        <f t="shared" ref="UK154:WI154" si="389">ROUND((MAX(UK92:UK94)-MIN(UK92:UK94)),10)</f>
        <v>0</v>
      </c>
      <c r="UL154" s="378">
        <f t="shared" si="389"/>
        <v>0</v>
      </c>
      <c r="UM154" s="378">
        <f t="shared" si="389"/>
        <v>0</v>
      </c>
      <c r="UN154" s="378">
        <f t="shared" si="389"/>
        <v>0</v>
      </c>
      <c r="UO154" s="378">
        <f t="shared" si="389"/>
        <v>0</v>
      </c>
      <c r="UP154" s="378">
        <f t="shared" si="389"/>
        <v>0</v>
      </c>
      <c r="UQ154" s="378">
        <f t="shared" si="389"/>
        <v>0</v>
      </c>
      <c r="UR154" s="378">
        <f t="shared" si="389"/>
        <v>0</v>
      </c>
      <c r="US154" s="378">
        <f t="shared" si="389"/>
        <v>0</v>
      </c>
      <c r="UT154" s="378">
        <f t="shared" si="389"/>
        <v>0</v>
      </c>
      <c r="UU154" s="378">
        <f t="shared" si="389"/>
        <v>0</v>
      </c>
      <c r="UV154" s="378">
        <f t="shared" si="389"/>
        <v>0</v>
      </c>
      <c r="UW154" s="378">
        <f t="shared" si="389"/>
        <v>0</v>
      </c>
      <c r="UX154" s="378">
        <f t="shared" si="389"/>
        <v>0</v>
      </c>
      <c r="UY154" s="378">
        <f t="shared" si="389"/>
        <v>0</v>
      </c>
      <c r="UZ154" s="378">
        <f t="shared" si="389"/>
        <v>0</v>
      </c>
      <c r="VA154" s="378">
        <f t="shared" si="389"/>
        <v>0</v>
      </c>
      <c r="VB154" s="378">
        <f t="shared" si="389"/>
        <v>0</v>
      </c>
      <c r="VC154" s="378">
        <f t="shared" si="389"/>
        <v>0</v>
      </c>
      <c r="VD154" s="378">
        <f t="shared" si="389"/>
        <v>0</v>
      </c>
      <c r="VE154" s="378">
        <f t="shared" si="389"/>
        <v>0</v>
      </c>
      <c r="VF154" s="378">
        <f t="shared" si="389"/>
        <v>0</v>
      </c>
      <c r="VG154" s="378">
        <f t="shared" si="389"/>
        <v>0</v>
      </c>
      <c r="VH154" s="378">
        <f t="shared" si="389"/>
        <v>0</v>
      </c>
      <c r="VI154" s="378">
        <f t="shared" si="389"/>
        <v>0</v>
      </c>
      <c r="VJ154" s="378">
        <f t="shared" si="389"/>
        <v>0</v>
      </c>
      <c r="VK154" s="378">
        <f t="shared" si="389"/>
        <v>0</v>
      </c>
      <c r="VL154" s="378">
        <f t="shared" si="389"/>
        <v>0</v>
      </c>
      <c r="VM154" s="378">
        <f t="shared" si="389"/>
        <v>0</v>
      </c>
      <c r="VN154" s="378">
        <f t="shared" si="389"/>
        <v>0</v>
      </c>
      <c r="VO154" s="378">
        <f t="shared" si="389"/>
        <v>0</v>
      </c>
      <c r="VP154" s="378">
        <f t="shared" si="389"/>
        <v>0</v>
      </c>
      <c r="VQ154" s="378">
        <f t="shared" si="389"/>
        <v>0</v>
      </c>
      <c r="VR154" s="378">
        <f t="shared" si="389"/>
        <v>0</v>
      </c>
      <c r="VS154" s="378">
        <f t="shared" si="389"/>
        <v>0</v>
      </c>
      <c r="VT154" s="378">
        <f t="shared" si="389"/>
        <v>0</v>
      </c>
      <c r="VU154" s="378">
        <f t="shared" si="389"/>
        <v>0</v>
      </c>
      <c r="VV154" s="378">
        <f t="shared" si="389"/>
        <v>0</v>
      </c>
      <c r="VW154" s="378">
        <f t="shared" si="389"/>
        <v>0</v>
      </c>
      <c r="VX154" s="378">
        <f t="shared" si="389"/>
        <v>0</v>
      </c>
      <c r="VY154" s="378">
        <f t="shared" si="389"/>
        <v>0</v>
      </c>
      <c r="VZ154" s="378">
        <f t="shared" si="389"/>
        <v>0</v>
      </c>
      <c r="WA154" s="378">
        <f t="shared" si="389"/>
        <v>0</v>
      </c>
      <c r="WB154" s="378">
        <f t="shared" si="389"/>
        <v>0</v>
      </c>
      <c r="WC154" s="378">
        <f t="shared" si="389"/>
        <v>0</v>
      </c>
      <c r="WD154" s="378">
        <f t="shared" si="389"/>
        <v>0</v>
      </c>
      <c r="WE154" s="378">
        <f t="shared" si="389"/>
        <v>0</v>
      </c>
      <c r="WF154" s="378">
        <f t="shared" si="389"/>
        <v>0</v>
      </c>
      <c r="WG154" s="378">
        <f t="shared" si="389"/>
        <v>0</v>
      </c>
      <c r="WH154" s="378">
        <f t="shared" si="389"/>
        <v>0</v>
      </c>
      <c r="WI154" s="378">
        <f t="shared" si="389"/>
        <v>0</v>
      </c>
    </row>
    <row r="155" spans="1:607">
      <c r="A155" s="348"/>
      <c r="B155" s="360" t="s">
        <v>887</v>
      </c>
      <c r="C155" s="348"/>
      <c r="D155" s="348"/>
      <c r="E155" s="348"/>
      <c r="F155" s="348"/>
      <c r="G155" s="361" t="str">
        <f t="shared" si="220"/>
        <v/>
      </c>
      <c r="H155" s="361" t="str">
        <f t="shared" si="221"/>
        <v/>
      </c>
      <c r="I155" s="397"/>
      <c r="J155" s="348"/>
      <c r="K155" s="348"/>
      <c r="L155" s="348"/>
      <c r="M155" s="348"/>
      <c r="N155" s="400"/>
      <c r="O155" s="400"/>
      <c r="P155" s="400"/>
      <c r="Q155" s="400"/>
      <c r="R155" s="400"/>
      <c r="S155" s="400"/>
      <c r="T155" s="400"/>
      <c r="U155" s="400"/>
      <c r="V155" s="400"/>
      <c r="W155" s="400"/>
      <c r="X155" s="400"/>
      <c r="Y155" s="400"/>
      <c r="Z155" s="400"/>
      <c r="AA155" s="400"/>
      <c r="AB155" s="400"/>
      <c r="AC155" s="400"/>
      <c r="AD155" s="400"/>
      <c r="AE155" s="400"/>
      <c r="AF155" s="400"/>
      <c r="AG155" s="400"/>
      <c r="AH155" s="400"/>
      <c r="AI155" s="400"/>
      <c r="AJ155" s="400"/>
      <c r="AK155" s="400"/>
      <c r="AL155" s="400"/>
      <c r="AM155" s="400"/>
      <c r="AN155" s="400"/>
      <c r="AO155" s="400"/>
      <c r="AP155" s="400"/>
      <c r="AQ155" s="400"/>
      <c r="AR155" s="400"/>
      <c r="AS155" s="400"/>
      <c r="AT155" s="400"/>
      <c r="AU155" s="400"/>
      <c r="AV155" s="400"/>
      <c r="AW155" s="400"/>
      <c r="AX155" s="400"/>
      <c r="AY155" s="400"/>
      <c r="AZ155" s="400"/>
      <c r="BA155" s="400"/>
      <c r="BB155" s="400"/>
      <c r="BC155" s="400"/>
      <c r="BD155" s="400"/>
      <c r="BE155" s="400"/>
      <c r="BF155" s="400"/>
      <c r="BG155" s="400"/>
      <c r="BH155" s="400"/>
      <c r="BI155" s="400"/>
      <c r="BJ155" s="400"/>
      <c r="BK155" s="400"/>
      <c r="BL155" s="400"/>
      <c r="BM155" s="400"/>
      <c r="BN155" s="400"/>
      <c r="BO155" s="400"/>
      <c r="BP155" s="400"/>
      <c r="BQ155" s="400"/>
      <c r="BR155" s="400"/>
      <c r="BS155" s="400"/>
      <c r="BT155" s="400"/>
      <c r="BU155" s="400"/>
      <c r="BV155" s="400"/>
      <c r="BW155" s="400"/>
      <c r="BX155" s="400"/>
      <c r="BY155" s="400"/>
      <c r="BZ155" s="400"/>
      <c r="CA155" s="400"/>
      <c r="CB155" s="400"/>
      <c r="CC155" s="400"/>
      <c r="CD155" s="400"/>
      <c r="CE155" s="400"/>
      <c r="CF155" s="400"/>
      <c r="CG155" s="400"/>
      <c r="CH155" s="400"/>
      <c r="CI155" s="400"/>
      <c r="CJ155" s="400"/>
      <c r="CK155" s="400"/>
      <c r="CL155" s="400"/>
      <c r="CM155" s="400"/>
      <c r="CN155" s="400"/>
      <c r="CO155" s="400"/>
      <c r="CP155" s="400"/>
      <c r="CQ155" s="400"/>
      <c r="CR155" s="400"/>
      <c r="CS155" s="400"/>
      <c r="CT155" s="400"/>
      <c r="CU155" s="400"/>
      <c r="CV155" s="400"/>
      <c r="CW155" s="400"/>
      <c r="CX155" s="400"/>
      <c r="CY155" s="400"/>
      <c r="CZ155" s="362"/>
      <c r="DA155" s="900"/>
      <c r="DB155" s="899" t="s">
        <v>1320</v>
      </c>
      <c r="DC155" s="899"/>
      <c r="DD155" s="378">
        <f>ROUND((MAX(DD101:DD103)-MIN(DD101:DD103)),10)</f>
        <v>0</v>
      </c>
      <c r="DE155" s="378">
        <f t="shared" ref="DE155:FP155" si="390">ROUND((MAX(DE101:DE103)-MIN(DE101:DE103)),10)</f>
        <v>0</v>
      </c>
      <c r="DF155" s="378">
        <f t="shared" si="390"/>
        <v>0</v>
      </c>
      <c r="DG155" s="378">
        <f t="shared" si="390"/>
        <v>0</v>
      </c>
      <c r="DH155" s="378">
        <f t="shared" si="390"/>
        <v>0</v>
      </c>
      <c r="DI155" s="378">
        <f t="shared" si="390"/>
        <v>0</v>
      </c>
      <c r="DJ155" s="378">
        <f t="shared" si="390"/>
        <v>0</v>
      </c>
      <c r="DK155" s="378">
        <f t="shared" si="390"/>
        <v>0</v>
      </c>
      <c r="DL155" s="378">
        <f t="shared" si="390"/>
        <v>0</v>
      </c>
      <c r="DM155" s="378">
        <f t="shared" si="390"/>
        <v>0</v>
      </c>
      <c r="DN155" s="378">
        <f t="shared" si="390"/>
        <v>0</v>
      </c>
      <c r="DO155" s="378">
        <f t="shared" si="390"/>
        <v>0</v>
      </c>
      <c r="DP155" s="378">
        <f t="shared" si="390"/>
        <v>0</v>
      </c>
      <c r="DQ155" s="378">
        <f t="shared" si="390"/>
        <v>0</v>
      </c>
      <c r="DR155" s="378">
        <f t="shared" si="390"/>
        <v>0</v>
      </c>
      <c r="DS155" s="378">
        <f t="shared" si="390"/>
        <v>0</v>
      </c>
      <c r="DT155" s="378">
        <f t="shared" si="390"/>
        <v>0</v>
      </c>
      <c r="DU155" s="378">
        <f t="shared" si="390"/>
        <v>0</v>
      </c>
      <c r="DV155" s="378">
        <f t="shared" si="390"/>
        <v>0</v>
      </c>
      <c r="DW155" s="378">
        <f t="shared" si="390"/>
        <v>0</v>
      </c>
      <c r="DX155" s="378">
        <f t="shared" si="390"/>
        <v>0</v>
      </c>
      <c r="DY155" s="378">
        <f t="shared" si="390"/>
        <v>0</v>
      </c>
      <c r="DZ155" s="378">
        <f t="shared" si="390"/>
        <v>0</v>
      </c>
      <c r="EA155" s="378">
        <f t="shared" si="390"/>
        <v>0</v>
      </c>
      <c r="EB155" s="378">
        <f t="shared" si="390"/>
        <v>0</v>
      </c>
      <c r="EC155" s="378">
        <f t="shared" si="390"/>
        <v>0</v>
      </c>
      <c r="ED155" s="378">
        <f t="shared" si="390"/>
        <v>0</v>
      </c>
      <c r="EE155" s="378">
        <f t="shared" si="390"/>
        <v>0</v>
      </c>
      <c r="EF155" s="378">
        <f t="shared" si="390"/>
        <v>0</v>
      </c>
      <c r="EG155" s="378">
        <f t="shared" si="390"/>
        <v>0</v>
      </c>
      <c r="EH155" s="378">
        <f t="shared" si="390"/>
        <v>0</v>
      </c>
      <c r="EI155" s="378">
        <f t="shared" si="390"/>
        <v>0</v>
      </c>
      <c r="EJ155" s="378">
        <f t="shared" si="390"/>
        <v>0</v>
      </c>
      <c r="EK155" s="378">
        <f t="shared" si="390"/>
        <v>0</v>
      </c>
      <c r="EL155" s="378">
        <f t="shared" si="390"/>
        <v>0</v>
      </c>
      <c r="EM155" s="378">
        <f t="shared" si="390"/>
        <v>0</v>
      </c>
      <c r="EN155" s="378">
        <f t="shared" si="390"/>
        <v>0</v>
      </c>
      <c r="EO155" s="378">
        <f t="shared" si="390"/>
        <v>0</v>
      </c>
      <c r="EP155" s="378">
        <f t="shared" si="390"/>
        <v>0</v>
      </c>
      <c r="EQ155" s="378">
        <f t="shared" si="390"/>
        <v>0</v>
      </c>
      <c r="ER155" s="378">
        <f t="shared" si="390"/>
        <v>0</v>
      </c>
      <c r="ES155" s="378">
        <f t="shared" si="390"/>
        <v>0</v>
      </c>
      <c r="ET155" s="378">
        <f t="shared" si="390"/>
        <v>0</v>
      </c>
      <c r="EU155" s="378">
        <f t="shared" si="390"/>
        <v>0</v>
      </c>
      <c r="EV155" s="378">
        <f t="shared" si="390"/>
        <v>0</v>
      </c>
      <c r="EW155" s="378">
        <f t="shared" si="390"/>
        <v>0</v>
      </c>
      <c r="EX155" s="378">
        <f t="shared" si="390"/>
        <v>0</v>
      </c>
      <c r="EY155" s="378">
        <f t="shared" si="390"/>
        <v>0</v>
      </c>
      <c r="EZ155" s="378">
        <f t="shared" si="390"/>
        <v>0</v>
      </c>
      <c r="FA155" s="378">
        <f t="shared" si="390"/>
        <v>0</v>
      </c>
      <c r="FB155" s="378">
        <f t="shared" si="390"/>
        <v>0</v>
      </c>
      <c r="FC155" s="378">
        <f t="shared" si="390"/>
        <v>0</v>
      </c>
      <c r="FD155" s="378">
        <f t="shared" si="390"/>
        <v>0</v>
      </c>
      <c r="FE155" s="378">
        <f t="shared" si="390"/>
        <v>0</v>
      </c>
      <c r="FF155" s="378">
        <f t="shared" si="390"/>
        <v>0</v>
      </c>
      <c r="FG155" s="378">
        <f t="shared" si="390"/>
        <v>0</v>
      </c>
      <c r="FH155" s="378">
        <f t="shared" si="390"/>
        <v>0</v>
      </c>
      <c r="FI155" s="378">
        <f t="shared" si="390"/>
        <v>0</v>
      </c>
      <c r="FJ155" s="378">
        <f t="shared" si="390"/>
        <v>0</v>
      </c>
      <c r="FK155" s="378">
        <f t="shared" si="390"/>
        <v>0</v>
      </c>
      <c r="FL155" s="378">
        <f t="shared" si="390"/>
        <v>0</v>
      </c>
      <c r="FM155" s="378">
        <f t="shared" si="390"/>
        <v>0</v>
      </c>
      <c r="FN155" s="378">
        <f t="shared" si="390"/>
        <v>0</v>
      </c>
      <c r="FO155" s="378">
        <f t="shared" si="390"/>
        <v>0</v>
      </c>
      <c r="FP155" s="378">
        <f t="shared" si="390"/>
        <v>0</v>
      </c>
      <c r="FQ155" s="378">
        <f t="shared" ref="FQ155:IB155" si="391">ROUND((MAX(FQ101:FQ103)-MIN(FQ101:FQ103)),10)</f>
        <v>0</v>
      </c>
      <c r="FR155" s="378">
        <f t="shared" si="391"/>
        <v>0</v>
      </c>
      <c r="FS155" s="378">
        <f t="shared" si="391"/>
        <v>0</v>
      </c>
      <c r="FT155" s="378">
        <f t="shared" si="391"/>
        <v>0</v>
      </c>
      <c r="FU155" s="378">
        <f t="shared" si="391"/>
        <v>0</v>
      </c>
      <c r="FV155" s="378">
        <f t="shared" si="391"/>
        <v>0</v>
      </c>
      <c r="FW155" s="378">
        <f t="shared" si="391"/>
        <v>0</v>
      </c>
      <c r="FX155" s="378">
        <f t="shared" si="391"/>
        <v>0</v>
      </c>
      <c r="FY155" s="378">
        <f t="shared" si="391"/>
        <v>0</v>
      </c>
      <c r="FZ155" s="378">
        <f t="shared" si="391"/>
        <v>0</v>
      </c>
      <c r="GA155" s="378">
        <f t="shared" si="391"/>
        <v>0</v>
      </c>
      <c r="GB155" s="378">
        <f t="shared" si="391"/>
        <v>0</v>
      </c>
      <c r="GC155" s="378">
        <f t="shared" si="391"/>
        <v>0</v>
      </c>
      <c r="GD155" s="378">
        <f t="shared" si="391"/>
        <v>0</v>
      </c>
      <c r="GE155" s="378">
        <f t="shared" si="391"/>
        <v>0</v>
      </c>
      <c r="GF155" s="378">
        <f t="shared" si="391"/>
        <v>0</v>
      </c>
      <c r="GG155" s="378">
        <f t="shared" si="391"/>
        <v>0</v>
      </c>
      <c r="GH155" s="378">
        <f t="shared" si="391"/>
        <v>0</v>
      </c>
      <c r="GI155" s="378">
        <f t="shared" si="391"/>
        <v>0</v>
      </c>
      <c r="GJ155" s="378">
        <f t="shared" si="391"/>
        <v>0</v>
      </c>
      <c r="GK155" s="378">
        <f t="shared" si="391"/>
        <v>0</v>
      </c>
      <c r="GL155" s="378">
        <f t="shared" si="391"/>
        <v>0</v>
      </c>
      <c r="GM155" s="378">
        <f t="shared" si="391"/>
        <v>0</v>
      </c>
      <c r="GN155" s="378">
        <f t="shared" si="391"/>
        <v>0</v>
      </c>
      <c r="GO155" s="378">
        <f t="shared" si="391"/>
        <v>0</v>
      </c>
      <c r="GP155" s="378">
        <f t="shared" si="391"/>
        <v>0</v>
      </c>
      <c r="GQ155" s="378">
        <f t="shared" si="391"/>
        <v>0</v>
      </c>
      <c r="GR155" s="378">
        <f t="shared" si="391"/>
        <v>0</v>
      </c>
      <c r="GS155" s="378">
        <f t="shared" si="391"/>
        <v>0</v>
      </c>
      <c r="GT155" s="378">
        <f t="shared" si="391"/>
        <v>0</v>
      </c>
      <c r="GU155" s="378">
        <f t="shared" si="391"/>
        <v>0</v>
      </c>
      <c r="GV155" s="378">
        <f t="shared" si="391"/>
        <v>0</v>
      </c>
      <c r="GW155" s="378">
        <f t="shared" si="391"/>
        <v>0</v>
      </c>
      <c r="GX155" s="378">
        <f t="shared" si="391"/>
        <v>0</v>
      </c>
      <c r="GY155" s="378">
        <f t="shared" si="391"/>
        <v>0</v>
      </c>
      <c r="GZ155" s="378">
        <f t="shared" si="391"/>
        <v>0</v>
      </c>
      <c r="HA155" s="378">
        <f t="shared" si="391"/>
        <v>0</v>
      </c>
      <c r="HB155" s="378">
        <f t="shared" si="391"/>
        <v>0</v>
      </c>
      <c r="HC155" s="378">
        <f t="shared" si="391"/>
        <v>0</v>
      </c>
      <c r="HD155" s="378">
        <f t="shared" si="391"/>
        <v>0</v>
      </c>
      <c r="HE155" s="378">
        <f t="shared" si="391"/>
        <v>0</v>
      </c>
      <c r="HF155" s="378">
        <f t="shared" si="391"/>
        <v>0</v>
      </c>
      <c r="HG155" s="378">
        <f t="shared" si="391"/>
        <v>0</v>
      </c>
      <c r="HH155" s="378">
        <f t="shared" si="391"/>
        <v>0</v>
      </c>
      <c r="HI155" s="378">
        <f t="shared" si="391"/>
        <v>0</v>
      </c>
      <c r="HJ155" s="378">
        <f t="shared" si="391"/>
        <v>0</v>
      </c>
      <c r="HK155" s="378">
        <f t="shared" si="391"/>
        <v>0</v>
      </c>
      <c r="HL155" s="378">
        <f t="shared" si="391"/>
        <v>0</v>
      </c>
      <c r="HM155" s="378">
        <f t="shared" si="391"/>
        <v>0</v>
      </c>
      <c r="HN155" s="378">
        <f t="shared" si="391"/>
        <v>0</v>
      </c>
      <c r="HO155" s="378">
        <f t="shared" si="391"/>
        <v>0</v>
      </c>
      <c r="HP155" s="378">
        <f t="shared" si="391"/>
        <v>0</v>
      </c>
      <c r="HQ155" s="378">
        <f t="shared" si="391"/>
        <v>0</v>
      </c>
      <c r="HR155" s="378">
        <f t="shared" si="391"/>
        <v>0</v>
      </c>
      <c r="HS155" s="378">
        <f t="shared" si="391"/>
        <v>0</v>
      </c>
      <c r="HT155" s="378">
        <f t="shared" si="391"/>
        <v>0</v>
      </c>
      <c r="HU155" s="378">
        <f t="shared" si="391"/>
        <v>0</v>
      </c>
      <c r="HV155" s="378">
        <f t="shared" si="391"/>
        <v>0</v>
      </c>
      <c r="HW155" s="378">
        <f t="shared" si="391"/>
        <v>0</v>
      </c>
      <c r="HX155" s="378">
        <f t="shared" si="391"/>
        <v>0</v>
      </c>
      <c r="HY155" s="378">
        <f t="shared" si="391"/>
        <v>0</v>
      </c>
      <c r="HZ155" s="378">
        <f t="shared" si="391"/>
        <v>0</v>
      </c>
      <c r="IA155" s="378">
        <f t="shared" si="391"/>
        <v>0</v>
      </c>
      <c r="IB155" s="378">
        <f t="shared" si="391"/>
        <v>0</v>
      </c>
      <c r="IC155" s="378">
        <f t="shared" ref="IC155:KN155" si="392">ROUND((MAX(IC101:IC103)-MIN(IC101:IC103)),10)</f>
        <v>0</v>
      </c>
      <c r="ID155" s="378">
        <f t="shared" si="392"/>
        <v>0</v>
      </c>
      <c r="IE155" s="378">
        <f t="shared" si="392"/>
        <v>0</v>
      </c>
      <c r="IF155" s="378">
        <f t="shared" si="392"/>
        <v>0</v>
      </c>
      <c r="IG155" s="378">
        <f t="shared" si="392"/>
        <v>0</v>
      </c>
      <c r="IH155" s="378">
        <f t="shared" si="392"/>
        <v>0</v>
      </c>
      <c r="II155" s="378">
        <f t="shared" si="392"/>
        <v>0</v>
      </c>
      <c r="IJ155" s="378">
        <f t="shared" si="392"/>
        <v>0</v>
      </c>
      <c r="IK155" s="378">
        <f t="shared" si="392"/>
        <v>0</v>
      </c>
      <c r="IL155" s="378">
        <f t="shared" si="392"/>
        <v>0</v>
      </c>
      <c r="IM155" s="378">
        <f t="shared" si="392"/>
        <v>0</v>
      </c>
      <c r="IN155" s="378">
        <f t="shared" si="392"/>
        <v>0</v>
      </c>
      <c r="IO155" s="378">
        <f t="shared" si="392"/>
        <v>0</v>
      </c>
      <c r="IP155" s="378">
        <f t="shared" si="392"/>
        <v>0</v>
      </c>
      <c r="IQ155" s="378">
        <f t="shared" si="392"/>
        <v>0</v>
      </c>
      <c r="IR155" s="378">
        <f t="shared" si="392"/>
        <v>0</v>
      </c>
      <c r="IS155" s="378">
        <f t="shared" si="392"/>
        <v>0</v>
      </c>
      <c r="IT155" s="378">
        <f t="shared" si="392"/>
        <v>0</v>
      </c>
      <c r="IU155" s="378">
        <f t="shared" si="392"/>
        <v>0</v>
      </c>
      <c r="IV155" s="378">
        <f t="shared" si="392"/>
        <v>0</v>
      </c>
      <c r="IW155" s="378">
        <f t="shared" si="392"/>
        <v>0</v>
      </c>
      <c r="IX155" s="378">
        <f t="shared" si="392"/>
        <v>0</v>
      </c>
      <c r="IY155" s="378">
        <f t="shared" si="392"/>
        <v>0</v>
      </c>
      <c r="IZ155" s="378">
        <f t="shared" si="392"/>
        <v>0</v>
      </c>
      <c r="JA155" s="378">
        <f t="shared" si="392"/>
        <v>0</v>
      </c>
      <c r="JB155" s="378">
        <f t="shared" si="392"/>
        <v>0</v>
      </c>
      <c r="JC155" s="378">
        <f t="shared" si="392"/>
        <v>0</v>
      </c>
      <c r="JD155" s="378">
        <f t="shared" si="392"/>
        <v>0</v>
      </c>
      <c r="JE155" s="378">
        <f t="shared" si="392"/>
        <v>0</v>
      </c>
      <c r="JF155" s="378">
        <f t="shared" si="392"/>
        <v>0</v>
      </c>
      <c r="JG155" s="378">
        <f t="shared" si="392"/>
        <v>0</v>
      </c>
      <c r="JH155" s="378">
        <f t="shared" si="392"/>
        <v>0</v>
      </c>
      <c r="JI155" s="378">
        <f t="shared" si="392"/>
        <v>0</v>
      </c>
      <c r="JJ155" s="378">
        <f t="shared" si="392"/>
        <v>0</v>
      </c>
      <c r="JK155" s="378">
        <f t="shared" si="392"/>
        <v>0</v>
      </c>
      <c r="JL155" s="378">
        <f t="shared" si="392"/>
        <v>0</v>
      </c>
      <c r="JM155" s="378">
        <f t="shared" si="392"/>
        <v>0</v>
      </c>
      <c r="JN155" s="378">
        <f t="shared" si="392"/>
        <v>0</v>
      </c>
      <c r="JO155" s="378">
        <f t="shared" si="392"/>
        <v>0</v>
      </c>
      <c r="JP155" s="378">
        <f t="shared" si="392"/>
        <v>0</v>
      </c>
      <c r="JQ155" s="378">
        <f t="shared" si="392"/>
        <v>0</v>
      </c>
      <c r="JR155" s="378">
        <f t="shared" si="392"/>
        <v>0</v>
      </c>
      <c r="JS155" s="378">
        <f t="shared" si="392"/>
        <v>0</v>
      </c>
      <c r="JT155" s="378">
        <f t="shared" si="392"/>
        <v>0</v>
      </c>
      <c r="JU155" s="378">
        <f t="shared" si="392"/>
        <v>0</v>
      </c>
      <c r="JV155" s="378">
        <f t="shared" si="392"/>
        <v>0</v>
      </c>
      <c r="JW155" s="378">
        <f t="shared" si="392"/>
        <v>0</v>
      </c>
      <c r="JX155" s="378">
        <f t="shared" si="392"/>
        <v>0</v>
      </c>
      <c r="JY155" s="378">
        <f t="shared" si="392"/>
        <v>0</v>
      </c>
      <c r="JZ155" s="378">
        <f t="shared" si="392"/>
        <v>0</v>
      </c>
      <c r="KA155" s="378">
        <f t="shared" si="392"/>
        <v>0</v>
      </c>
      <c r="KB155" s="378">
        <f t="shared" si="392"/>
        <v>0</v>
      </c>
      <c r="KC155" s="378">
        <f t="shared" si="392"/>
        <v>0</v>
      </c>
      <c r="KD155" s="378">
        <f t="shared" si="392"/>
        <v>0</v>
      </c>
      <c r="KE155" s="378">
        <f t="shared" si="392"/>
        <v>0</v>
      </c>
      <c r="KF155" s="378">
        <f t="shared" si="392"/>
        <v>0</v>
      </c>
      <c r="KG155" s="378">
        <f t="shared" si="392"/>
        <v>0</v>
      </c>
      <c r="KH155" s="378">
        <f t="shared" si="392"/>
        <v>0</v>
      </c>
      <c r="KI155" s="378">
        <f t="shared" si="392"/>
        <v>0</v>
      </c>
      <c r="KJ155" s="378">
        <f t="shared" si="392"/>
        <v>0</v>
      </c>
      <c r="KK155" s="378">
        <f t="shared" si="392"/>
        <v>0</v>
      </c>
      <c r="KL155" s="378">
        <f t="shared" si="392"/>
        <v>0</v>
      </c>
      <c r="KM155" s="378">
        <f t="shared" si="392"/>
        <v>0</v>
      </c>
      <c r="KN155" s="378">
        <f t="shared" si="392"/>
        <v>0</v>
      </c>
      <c r="KO155" s="378">
        <f t="shared" ref="KO155:MZ155" si="393">ROUND((MAX(KO101:KO103)-MIN(KO101:KO103)),10)</f>
        <v>0</v>
      </c>
      <c r="KP155" s="378">
        <f t="shared" si="393"/>
        <v>0</v>
      </c>
      <c r="KQ155" s="378">
        <f t="shared" si="393"/>
        <v>0</v>
      </c>
      <c r="KR155" s="378">
        <f t="shared" si="393"/>
        <v>0</v>
      </c>
      <c r="KS155" s="378">
        <f t="shared" si="393"/>
        <v>0</v>
      </c>
      <c r="KT155" s="378">
        <f t="shared" si="393"/>
        <v>0</v>
      </c>
      <c r="KU155" s="378">
        <f t="shared" si="393"/>
        <v>0</v>
      </c>
      <c r="KV155" s="378">
        <f t="shared" si="393"/>
        <v>0</v>
      </c>
      <c r="KW155" s="378">
        <f t="shared" si="393"/>
        <v>0</v>
      </c>
      <c r="KX155" s="378">
        <f t="shared" si="393"/>
        <v>0</v>
      </c>
      <c r="KY155" s="378">
        <f t="shared" si="393"/>
        <v>0</v>
      </c>
      <c r="KZ155" s="378">
        <f t="shared" si="393"/>
        <v>0</v>
      </c>
      <c r="LA155" s="378">
        <f t="shared" si="393"/>
        <v>0</v>
      </c>
      <c r="LB155" s="378">
        <f t="shared" si="393"/>
        <v>0</v>
      </c>
      <c r="LC155" s="378">
        <f t="shared" si="393"/>
        <v>0</v>
      </c>
      <c r="LD155" s="378">
        <f t="shared" si="393"/>
        <v>0</v>
      </c>
      <c r="LE155" s="378">
        <f t="shared" si="393"/>
        <v>0</v>
      </c>
      <c r="LF155" s="378">
        <f t="shared" si="393"/>
        <v>0</v>
      </c>
      <c r="LG155" s="378">
        <f t="shared" si="393"/>
        <v>0</v>
      </c>
      <c r="LH155" s="378">
        <f t="shared" si="393"/>
        <v>0</v>
      </c>
      <c r="LI155" s="378">
        <f t="shared" si="393"/>
        <v>0</v>
      </c>
      <c r="LJ155" s="378">
        <f t="shared" si="393"/>
        <v>0</v>
      </c>
      <c r="LK155" s="378">
        <f t="shared" si="393"/>
        <v>0</v>
      </c>
      <c r="LL155" s="378">
        <f t="shared" si="393"/>
        <v>0</v>
      </c>
      <c r="LM155" s="378">
        <f t="shared" si="393"/>
        <v>0</v>
      </c>
      <c r="LN155" s="378">
        <f t="shared" si="393"/>
        <v>0</v>
      </c>
      <c r="LO155" s="378">
        <f t="shared" si="393"/>
        <v>0</v>
      </c>
      <c r="LP155" s="378">
        <f t="shared" si="393"/>
        <v>0</v>
      </c>
      <c r="LQ155" s="378">
        <f t="shared" si="393"/>
        <v>0</v>
      </c>
      <c r="LR155" s="378">
        <f t="shared" si="393"/>
        <v>0</v>
      </c>
      <c r="LS155" s="378">
        <f t="shared" si="393"/>
        <v>0</v>
      </c>
      <c r="LT155" s="378">
        <f t="shared" si="393"/>
        <v>0</v>
      </c>
      <c r="LU155" s="378">
        <f t="shared" si="393"/>
        <v>0</v>
      </c>
      <c r="LV155" s="378">
        <f t="shared" si="393"/>
        <v>0</v>
      </c>
      <c r="LW155" s="378">
        <f t="shared" si="393"/>
        <v>0</v>
      </c>
      <c r="LX155" s="378">
        <f t="shared" si="393"/>
        <v>0</v>
      </c>
      <c r="LY155" s="378">
        <f t="shared" si="393"/>
        <v>0</v>
      </c>
      <c r="LZ155" s="378">
        <f t="shared" si="393"/>
        <v>0</v>
      </c>
      <c r="MA155" s="378">
        <f t="shared" si="393"/>
        <v>0</v>
      </c>
      <c r="MB155" s="378">
        <f t="shared" si="393"/>
        <v>0</v>
      </c>
      <c r="MC155" s="378">
        <f t="shared" si="393"/>
        <v>0</v>
      </c>
      <c r="MD155" s="378">
        <f t="shared" si="393"/>
        <v>0</v>
      </c>
      <c r="ME155" s="378">
        <f t="shared" si="393"/>
        <v>0</v>
      </c>
      <c r="MF155" s="378">
        <f t="shared" si="393"/>
        <v>0</v>
      </c>
      <c r="MG155" s="378">
        <f t="shared" si="393"/>
        <v>0</v>
      </c>
      <c r="MH155" s="378">
        <f t="shared" si="393"/>
        <v>0</v>
      </c>
      <c r="MI155" s="378">
        <f t="shared" si="393"/>
        <v>0</v>
      </c>
      <c r="MJ155" s="378">
        <f t="shared" si="393"/>
        <v>0</v>
      </c>
      <c r="MK155" s="378">
        <f t="shared" si="393"/>
        <v>0</v>
      </c>
      <c r="ML155" s="378">
        <f t="shared" si="393"/>
        <v>0</v>
      </c>
      <c r="MM155" s="378">
        <f t="shared" si="393"/>
        <v>0</v>
      </c>
      <c r="MN155" s="378">
        <f t="shared" si="393"/>
        <v>0</v>
      </c>
      <c r="MO155" s="378">
        <f t="shared" si="393"/>
        <v>0</v>
      </c>
      <c r="MP155" s="378">
        <f t="shared" si="393"/>
        <v>0</v>
      </c>
      <c r="MQ155" s="378">
        <f t="shared" si="393"/>
        <v>0</v>
      </c>
      <c r="MR155" s="378">
        <f t="shared" si="393"/>
        <v>0</v>
      </c>
      <c r="MS155" s="378">
        <f t="shared" si="393"/>
        <v>0</v>
      </c>
      <c r="MT155" s="378">
        <f t="shared" si="393"/>
        <v>0</v>
      </c>
      <c r="MU155" s="378">
        <f t="shared" si="393"/>
        <v>0</v>
      </c>
      <c r="MV155" s="378">
        <f t="shared" si="393"/>
        <v>0</v>
      </c>
      <c r="MW155" s="378">
        <f t="shared" si="393"/>
        <v>0</v>
      </c>
      <c r="MX155" s="378">
        <f t="shared" si="393"/>
        <v>0</v>
      </c>
      <c r="MY155" s="378">
        <f t="shared" si="393"/>
        <v>0</v>
      </c>
      <c r="MZ155" s="378">
        <f t="shared" si="393"/>
        <v>0</v>
      </c>
      <c r="NA155" s="378">
        <f t="shared" ref="NA155:PL155" si="394">ROUND((MAX(NA101:NA103)-MIN(NA101:NA103)),10)</f>
        <v>0</v>
      </c>
      <c r="NB155" s="378">
        <f t="shared" si="394"/>
        <v>0</v>
      </c>
      <c r="NC155" s="378">
        <f t="shared" si="394"/>
        <v>0</v>
      </c>
      <c r="ND155" s="378">
        <f t="shared" si="394"/>
        <v>0</v>
      </c>
      <c r="NE155" s="378">
        <f t="shared" si="394"/>
        <v>0</v>
      </c>
      <c r="NF155" s="378">
        <f t="shared" si="394"/>
        <v>0</v>
      </c>
      <c r="NG155" s="378">
        <f t="shared" si="394"/>
        <v>0</v>
      </c>
      <c r="NH155" s="378">
        <f t="shared" si="394"/>
        <v>0</v>
      </c>
      <c r="NI155" s="378">
        <f t="shared" si="394"/>
        <v>0</v>
      </c>
      <c r="NJ155" s="378">
        <f t="shared" si="394"/>
        <v>0</v>
      </c>
      <c r="NK155" s="378">
        <f t="shared" si="394"/>
        <v>0</v>
      </c>
      <c r="NL155" s="378">
        <f t="shared" si="394"/>
        <v>0</v>
      </c>
      <c r="NM155" s="378">
        <f t="shared" si="394"/>
        <v>0</v>
      </c>
      <c r="NN155" s="378">
        <f t="shared" si="394"/>
        <v>0</v>
      </c>
      <c r="NO155" s="378">
        <f t="shared" si="394"/>
        <v>0</v>
      </c>
      <c r="NP155" s="378">
        <f t="shared" si="394"/>
        <v>0</v>
      </c>
      <c r="NQ155" s="378">
        <f t="shared" si="394"/>
        <v>0</v>
      </c>
      <c r="NR155" s="378">
        <f t="shared" si="394"/>
        <v>0</v>
      </c>
      <c r="NS155" s="378">
        <f t="shared" si="394"/>
        <v>0</v>
      </c>
      <c r="NT155" s="378">
        <f t="shared" si="394"/>
        <v>0</v>
      </c>
      <c r="NU155" s="378">
        <f t="shared" si="394"/>
        <v>0</v>
      </c>
      <c r="NV155" s="378">
        <f t="shared" si="394"/>
        <v>0</v>
      </c>
      <c r="NW155" s="378">
        <f t="shared" si="394"/>
        <v>0</v>
      </c>
      <c r="NX155" s="378">
        <f t="shared" si="394"/>
        <v>0</v>
      </c>
      <c r="NY155" s="378">
        <f t="shared" si="394"/>
        <v>0</v>
      </c>
      <c r="NZ155" s="378">
        <f t="shared" si="394"/>
        <v>0</v>
      </c>
      <c r="OA155" s="378">
        <f t="shared" si="394"/>
        <v>0</v>
      </c>
      <c r="OB155" s="378">
        <f t="shared" si="394"/>
        <v>0</v>
      </c>
      <c r="OC155" s="378">
        <f t="shared" si="394"/>
        <v>0</v>
      </c>
      <c r="OD155" s="378">
        <f t="shared" si="394"/>
        <v>0</v>
      </c>
      <c r="OE155" s="378">
        <f t="shared" si="394"/>
        <v>0</v>
      </c>
      <c r="OF155" s="378">
        <f t="shared" si="394"/>
        <v>0</v>
      </c>
      <c r="OG155" s="378">
        <f t="shared" si="394"/>
        <v>0</v>
      </c>
      <c r="OH155" s="378">
        <f t="shared" si="394"/>
        <v>0</v>
      </c>
      <c r="OI155" s="378">
        <f t="shared" si="394"/>
        <v>0</v>
      </c>
      <c r="OJ155" s="378">
        <f t="shared" si="394"/>
        <v>0</v>
      </c>
      <c r="OK155" s="378">
        <f t="shared" si="394"/>
        <v>0</v>
      </c>
      <c r="OL155" s="378">
        <f t="shared" si="394"/>
        <v>0</v>
      </c>
      <c r="OM155" s="378">
        <f t="shared" si="394"/>
        <v>0</v>
      </c>
      <c r="ON155" s="378">
        <f t="shared" si="394"/>
        <v>0</v>
      </c>
      <c r="OO155" s="378">
        <f t="shared" si="394"/>
        <v>0</v>
      </c>
      <c r="OP155" s="378">
        <f t="shared" si="394"/>
        <v>0</v>
      </c>
      <c r="OQ155" s="378">
        <f t="shared" si="394"/>
        <v>0</v>
      </c>
      <c r="OR155" s="378">
        <f t="shared" si="394"/>
        <v>0</v>
      </c>
      <c r="OS155" s="378">
        <f t="shared" si="394"/>
        <v>0</v>
      </c>
      <c r="OT155" s="378">
        <f t="shared" si="394"/>
        <v>0</v>
      </c>
      <c r="OU155" s="378">
        <f t="shared" si="394"/>
        <v>0</v>
      </c>
      <c r="OV155" s="378">
        <f t="shared" si="394"/>
        <v>0</v>
      </c>
      <c r="OW155" s="378">
        <f t="shared" si="394"/>
        <v>0</v>
      </c>
      <c r="OX155" s="378">
        <f t="shared" si="394"/>
        <v>0</v>
      </c>
      <c r="OY155" s="378">
        <f t="shared" si="394"/>
        <v>0</v>
      </c>
      <c r="OZ155" s="378">
        <f t="shared" si="394"/>
        <v>0</v>
      </c>
      <c r="PA155" s="378">
        <f t="shared" si="394"/>
        <v>0</v>
      </c>
      <c r="PB155" s="378">
        <f t="shared" si="394"/>
        <v>0</v>
      </c>
      <c r="PC155" s="378">
        <f t="shared" si="394"/>
        <v>0</v>
      </c>
      <c r="PD155" s="378">
        <f t="shared" si="394"/>
        <v>0</v>
      </c>
      <c r="PE155" s="378">
        <f t="shared" si="394"/>
        <v>0</v>
      </c>
      <c r="PF155" s="378">
        <f t="shared" si="394"/>
        <v>0</v>
      </c>
      <c r="PG155" s="378">
        <f t="shared" si="394"/>
        <v>0</v>
      </c>
      <c r="PH155" s="378">
        <f t="shared" si="394"/>
        <v>0</v>
      </c>
      <c r="PI155" s="378">
        <f t="shared" si="394"/>
        <v>0</v>
      </c>
      <c r="PJ155" s="378">
        <f t="shared" si="394"/>
        <v>0</v>
      </c>
      <c r="PK155" s="378">
        <f t="shared" si="394"/>
        <v>0</v>
      </c>
      <c r="PL155" s="378">
        <f t="shared" si="394"/>
        <v>0</v>
      </c>
      <c r="PM155" s="378">
        <f t="shared" ref="PM155:RX155" si="395">ROUND((MAX(PM101:PM103)-MIN(PM101:PM103)),10)</f>
        <v>0</v>
      </c>
      <c r="PN155" s="378">
        <f t="shared" si="395"/>
        <v>0</v>
      </c>
      <c r="PO155" s="378">
        <f t="shared" si="395"/>
        <v>0</v>
      </c>
      <c r="PP155" s="378">
        <f t="shared" si="395"/>
        <v>0</v>
      </c>
      <c r="PQ155" s="378">
        <f t="shared" si="395"/>
        <v>0</v>
      </c>
      <c r="PR155" s="378">
        <f t="shared" si="395"/>
        <v>0</v>
      </c>
      <c r="PS155" s="378">
        <f t="shared" si="395"/>
        <v>0</v>
      </c>
      <c r="PT155" s="378">
        <f t="shared" si="395"/>
        <v>0</v>
      </c>
      <c r="PU155" s="378">
        <f t="shared" si="395"/>
        <v>0</v>
      </c>
      <c r="PV155" s="378">
        <f t="shared" si="395"/>
        <v>0</v>
      </c>
      <c r="PW155" s="378">
        <f t="shared" si="395"/>
        <v>0</v>
      </c>
      <c r="PX155" s="378">
        <f t="shared" si="395"/>
        <v>0</v>
      </c>
      <c r="PY155" s="378">
        <f t="shared" si="395"/>
        <v>0</v>
      </c>
      <c r="PZ155" s="378">
        <f t="shared" si="395"/>
        <v>0</v>
      </c>
      <c r="QA155" s="378">
        <f t="shared" si="395"/>
        <v>0</v>
      </c>
      <c r="QB155" s="378">
        <f t="shared" si="395"/>
        <v>0</v>
      </c>
      <c r="QC155" s="378">
        <f t="shared" si="395"/>
        <v>0</v>
      </c>
      <c r="QD155" s="378">
        <f t="shared" si="395"/>
        <v>0</v>
      </c>
      <c r="QE155" s="378">
        <f t="shared" si="395"/>
        <v>0</v>
      </c>
      <c r="QF155" s="378">
        <f t="shared" si="395"/>
        <v>0</v>
      </c>
      <c r="QG155" s="378">
        <f t="shared" si="395"/>
        <v>0</v>
      </c>
      <c r="QH155" s="378">
        <f t="shared" si="395"/>
        <v>0</v>
      </c>
      <c r="QI155" s="378">
        <f t="shared" si="395"/>
        <v>0</v>
      </c>
      <c r="QJ155" s="378">
        <f t="shared" si="395"/>
        <v>0</v>
      </c>
      <c r="QK155" s="378">
        <f t="shared" si="395"/>
        <v>0</v>
      </c>
      <c r="QL155" s="378">
        <f t="shared" si="395"/>
        <v>0</v>
      </c>
      <c r="QM155" s="378">
        <f t="shared" si="395"/>
        <v>0</v>
      </c>
      <c r="QN155" s="378">
        <f t="shared" si="395"/>
        <v>0</v>
      </c>
      <c r="QO155" s="378">
        <f t="shared" si="395"/>
        <v>0</v>
      </c>
      <c r="QP155" s="378">
        <f t="shared" si="395"/>
        <v>0</v>
      </c>
      <c r="QQ155" s="378">
        <f t="shared" si="395"/>
        <v>0</v>
      </c>
      <c r="QR155" s="378">
        <f t="shared" si="395"/>
        <v>0</v>
      </c>
      <c r="QS155" s="378">
        <f t="shared" si="395"/>
        <v>0</v>
      </c>
      <c r="QT155" s="378">
        <f t="shared" si="395"/>
        <v>0</v>
      </c>
      <c r="QU155" s="378">
        <f t="shared" si="395"/>
        <v>0</v>
      </c>
      <c r="QV155" s="378">
        <f t="shared" si="395"/>
        <v>0</v>
      </c>
      <c r="QW155" s="378">
        <f t="shared" si="395"/>
        <v>0</v>
      </c>
      <c r="QX155" s="378">
        <f t="shared" si="395"/>
        <v>0</v>
      </c>
      <c r="QY155" s="378">
        <f t="shared" si="395"/>
        <v>0</v>
      </c>
      <c r="QZ155" s="378">
        <f t="shared" si="395"/>
        <v>0</v>
      </c>
      <c r="RA155" s="378">
        <f t="shared" si="395"/>
        <v>0</v>
      </c>
      <c r="RB155" s="378">
        <f t="shared" si="395"/>
        <v>0</v>
      </c>
      <c r="RC155" s="378">
        <f t="shared" si="395"/>
        <v>0</v>
      </c>
      <c r="RD155" s="378">
        <f t="shared" si="395"/>
        <v>0</v>
      </c>
      <c r="RE155" s="378">
        <f t="shared" si="395"/>
        <v>0</v>
      </c>
      <c r="RF155" s="378">
        <f t="shared" si="395"/>
        <v>0</v>
      </c>
      <c r="RG155" s="378">
        <f t="shared" si="395"/>
        <v>0</v>
      </c>
      <c r="RH155" s="378">
        <f t="shared" si="395"/>
        <v>0</v>
      </c>
      <c r="RI155" s="378">
        <f t="shared" si="395"/>
        <v>0</v>
      </c>
      <c r="RJ155" s="378">
        <f t="shared" si="395"/>
        <v>0</v>
      </c>
      <c r="RK155" s="378">
        <f t="shared" si="395"/>
        <v>0</v>
      </c>
      <c r="RL155" s="378">
        <f t="shared" si="395"/>
        <v>0</v>
      </c>
      <c r="RM155" s="378">
        <f t="shared" si="395"/>
        <v>0</v>
      </c>
      <c r="RN155" s="378">
        <f t="shared" si="395"/>
        <v>0</v>
      </c>
      <c r="RO155" s="378">
        <f t="shared" si="395"/>
        <v>0</v>
      </c>
      <c r="RP155" s="378">
        <f t="shared" si="395"/>
        <v>0</v>
      </c>
      <c r="RQ155" s="378">
        <f t="shared" si="395"/>
        <v>0</v>
      </c>
      <c r="RR155" s="378">
        <f t="shared" si="395"/>
        <v>0</v>
      </c>
      <c r="RS155" s="378">
        <f t="shared" si="395"/>
        <v>0</v>
      </c>
      <c r="RT155" s="378">
        <f t="shared" si="395"/>
        <v>0</v>
      </c>
      <c r="RU155" s="378">
        <f t="shared" si="395"/>
        <v>0</v>
      </c>
      <c r="RV155" s="378">
        <f t="shared" si="395"/>
        <v>0</v>
      </c>
      <c r="RW155" s="378">
        <f t="shared" si="395"/>
        <v>0</v>
      </c>
      <c r="RX155" s="378">
        <f t="shared" si="395"/>
        <v>0</v>
      </c>
      <c r="RY155" s="378">
        <f t="shared" ref="RY155:UJ155" si="396">ROUND((MAX(RY101:RY103)-MIN(RY101:RY103)),10)</f>
        <v>0</v>
      </c>
      <c r="RZ155" s="378">
        <f t="shared" si="396"/>
        <v>0</v>
      </c>
      <c r="SA155" s="378">
        <f t="shared" si="396"/>
        <v>0</v>
      </c>
      <c r="SB155" s="378">
        <f t="shared" si="396"/>
        <v>0</v>
      </c>
      <c r="SC155" s="378">
        <f t="shared" si="396"/>
        <v>0</v>
      </c>
      <c r="SD155" s="378">
        <f t="shared" si="396"/>
        <v>0</v>
      </c>
      <c r="SE155" s="378">
        <f t="shared" si="396"/>
        <v>0</v>
      </c>
      <c r="SF155" s="378">
        <f t="shared" si="396"/>
        <v>0</v>
      </c>
      <c r="SG155" s="378">
        <f t="shared" si="396"/>
        <v>0</v>
      </c>
      <c r="SH155" s="378">
        <f t="shared" si="396"/>
        <v>0</v>
      </c>
      <c r="SI155" s="378">
        <f t="shared" si="396"/>
        <v>0</v>
      </c>
      <c r="SJ155" s="378">
        <f t="shared" si="396"/>
        <v>0</v>
      </c>
      <c r="SK155" s="378">
        <f t="shared" si="396"/>
        <v>0</v>
      </c>
      <c r="SL155" s="378">
        <f t="shared" si="396"/>
        <v>0</v>
      </c>
      <c r="SM155" s="378">
        <f t="shared" si="396"/>
        <v>0</v>
      </c>
      <c r="SN155" s="378">
        <f t="shared" si="396"/>
        <v>0</v>
      </c>
      <c r="SO155" s="378">
        <f t="shared" si="396"/>
        <v>0</v>
      </c>
      <c r="SP155" s="378">
        <f t="shared" si="396"/>
        <v>0</v>
      </c>
      <c r="SQ155" s="378">
        <f t="shared" si="396"/>
        <v>0</v>
      </c>
      <c r="SR155" s="378">
        <f t="shared" si="396"/>
        <v>0</v>
      </c>
      <c r="SS155" s="378">
        <f t="shared" si="396"/>
        <v>0</v>
      </c>
      <c r="ST155" s="378">
        <f t="shared" si="396"/>
        <v>0</v>
      </c>
      <c r="SU155" s="378">
        <f t="shared" si="396"/>
        <v>0</v>
      </c>
      <c r="SV155" s="378">
        <f t="shared" si="396"/>
        <v>0</v>
      </c>
      <c r="SW155" s="378">
        <f t="shared" si="396"/>
        <v>0</v>
      </c>
      <c r="SX155" s="378">
        <f t="shared" si="396"/>
        <v>0</v>
      </c>
      <c r="SY155" s="378">
        <f t="shared" si="396"/>
        <v>0</v>
      </c>
      <c r="SZ155" s="378">
        <f t="shared" si="396"/>
        <v>0</v>
      </c>
      <c r="TA155" s="378">
        <f t="shared" si="396"/>
        <v>0</v>
      </c>
      <c r="TB155" s="378">
        <f t="shared" si="396"/>
        <v>0</v>
      </c>
      <c r="TC155" s="378">
        <f t="shared" si="396"/>
        <v>0</v>
      </c>
      <c r="TD155" s="378">
        <f t="shared" si="396"/>
        <v>0</v>
      </c>
      <c r="TE155" s="378">
        <f t="shared" si="396"/>
        <v>0</v>
      </c>
      <c r="TF155" s="378">
        <f t="shared" si="396"/>
        <v>0</v>
      </c>
      <c r="TG155" s="378">
        <f t="shared" si="396"/>
        <v>0</v>
      </c>
      <c r="TH155" s="378">
        <f t="shared" si="396"/>
        <v>0</v>
      </c>
      <c r="TI155" s="378">
        <f t="shared" si="396"/>
        <v>0</v>
      </c>
      <c r="TJ155" s="378">
        <f t="shared" si="396"/>
        <v>0</v>
      </c>
      <c r="TK155" s="378">
        <f t="shared" si="396"/>
        <v>0</v>
      </c>
      <c r="TL155" s="378">
        <f t="shared" si="396"/>
        <v>0</v>
      </c>
      <c r="TM155" s="378">
        <f t="shared" si="396"/>
        <v>0</v>
      </c>
      <c r="TN155" s="378">
        <f t="shared" si="396"/>
        <v>0</v>
      </c>
      <c r="TO155" s="378">
        <f t="shared" si="396"/>
        <v>0</v>
      </c>
      <c r="TP155" s="378">
        <f t="shared" si="396"/>
        <v>0</v>
      </c>
      <c r="TQ155" s="378">
        <f t="shared" si="396"/>
        <v>0</v>
      </c>
      <c r="TR155" s="378">
        <f t="shared" si="396"/>
        <v>0</v>
      </c>
      <c r="TS155" s="378">
        <f t="shared" si="396"/>
        <v>0</v>
      </c>
      <c r="TT155" s="378">
        <f t="shared" si="396"/>
        <v>0</v>
      </c>
      <c r="TU155" s="378">
        <f t="shared" si="396"/>
        <v>0</v>
      </c>
      <c r="TV155" s="378">
        <f t="shared" si="396"/>
        <v>0</v>
      </c>
      <c r="TW155" s="378">
        <f t="shared" si="396"/>
        <v>0</v>
      </c>
      <c r="TX155" s="378">
        <f t="shared" si="396"/>
        <v>0</v>
      </c>
      <c r="TY155" s="378">
        <f t="shared" si="396"/>
        <v>0</v>
      </c>
      <c r="TZ155" s="378">
        <f t="shared" si="396"/>
        <v>0</v>
      </c>
      <c r="UA155" s="378">
        <f t="shared" si="396"/>
        <v>0</v>
      </c>
      <c r="UB155" s="378">
        <f t="shared" si="396"/>
        <v>0</v>
      </c>
      <c r="UC155" s="378">
        <f t="shared" si="396"/>
        <v>0</v>
      </c>
      <c r="UD155" s="378">
        <f t="shared" si="396"/>
        <v>0</v>
      </c>
      <c r="UE155" s="378">
        <f t="shared" si="396"/>
        <v>0</v>
      </c>
      <c r="UF155" s="378">
        <f t="shared" si="396"/>
        <v>0</v>
      </c>
      <c r="UG155" s="378">
        <f t="shared" si="396"/>
        <v>0</v>
      </c>
      <c r="UH155" s="378">
        <f t="shared" si="396"/>
        <v>0</v>
      </c>
      <c r="UI155" s="378">
        <f t="shared" si="396"/>
        <v>0</v>
      </c>
      <c r="UJ155" s="378">
        <f t="shared" si="396"/>
        <v>0</v>
      </c>
      <c r="UK155" s="378">
        <f t="shared" ref="UK155:WI155" si="397">ROUND((MAX(UK101:UK103)-MIN(UK101:UK103)),10)</f>
        <v>0</v>
      </c>
      <c r="UL155" s="378">
        <f t="shared" si="397"/>
        <v>0</v>
      </c>
      <c r="UM155" s="378">
        <f t="shared" si="397"/>
        <v>0</v>
      </c>
      <c r="UN155" s="378">
        <f t="shared" si="397"/>
        <v>0</v>
      </c>
      <c r="UO155" s="378">
        <f t="shared" si="397"/>
        <v>0</v>
      </c>
      <c r="UP155" s="378">
        <f t="shared" si="397"/>
        <v>0</v>
      </c>
      <c r="UQ155" s="378">
        <f t="shared" si="397"/>
        <v>0</v>
      </c>
      <c r="UR155" s="378">
        <f t="shared" si="397"/>
        <v>0</v>
      </c>
      <c r="US155" s="378">
        <f t="shared" si="397"/>
        <v>0</v>
      </c>
      <c r="UT155" s="378">
        <f t="shared" si="397"/>
        <v>0</v>
      </c>
      <c r="UU155" s="378">
        <f t="shared" si="397"/>
        <v>0</v>
      </c>
      <c r="UV155" s="378">
        <f t="shared" si="397"/>
        <v>0</v>
      </c>
      <c r="UW155" s="378">
        <f t="shared" si="397"/>
        <v>0</v>
      </c>
      <c r="UX155" s="378">
        <f t="shared" si="397"/>
        <v>0</v>
      </c>
      <c r="UY155" s="378">
        <f t="shared" si="397"/>
        <v>0</v>
      </c>
      <c r="UZ155" s="378">
        <f t="shared" si="397"/>
        <v>0</v>
      </c>
      <c r="VA155" s="378">
        <f t="shared" si="397"/>
        <v>0</v>
      </c>
      <c r="VB155" s="378">
        <f t="shared" si="397"/>
        <v>0</v>
      </c>
      <c r="VC155" s="378">
        <f t="shared" si="397"/>
        <v>0</v>
      </c>
      <c r="VD155" s="378">
        <f t="shared" si="397"/>
        <v>0</v>
      </c>
      <c r="VE155" s="378">
        <f t="shared" si="397"/>
        <v>0</v>
      </c>
      <c r="VF155" s="378">
        <f t="shared" si="397"/>
        <v>0</v>
      </c>
      <c r="VG155" s="378">
        <f t="shared" si="397"/>
        <v>0</v>
      </c>
      <c r="VH155" s="378">
        <f t="shared" si="397"/>
        <v>0</v>
      </c>
      <c r="VI155" s="378">
        <f t="shared" si="397"/>
        <v>0</v>
      </c>
      <c r="VJ155" s="378">
        <f t="shared" si="397"/>
        <v>0</v>
      </c>
      <c r="VK155" s="378">
        <f t="shared" si="397"/>
        <v>0</v>
      </c>
      <c r="VL155" s="378">
        <f t="shared" si="397"/>
        <v>0</v>
      </c>
      <c r="VM155" s="378">
        <f t="shared" si="397"/>
        <v>0</v>
      </c>
      <c r="VN155" s="378">
        <f t="shared" si="397"/>
        <v>0</v>
      </c>
      <c r="VO155" s="378">
        <f t="shared" si="397"/>
        <v>0</v>
      </c>
      <c r="VP155" s="378">
        <f t="shared" si="397"/>
        <v>0</v>
      </c>
      <c r="VQ155" s="378">
        <f t="shared" si="397"/>
        <v>0</v>
      </c>
      <c r="VR155" s="378">
        <f t="shared" si="397"/>
        <v>0</v>
      </c>
      <c r="VS155" s="378">
        <f t="shared" si="397"/>
        <v>0</v>
      </c>
      <c r="VT155" s="378">
        <f t="shared" si="397"/>
        <v>0</v>
      </c>
      <c r="VU155" s="378">
        <f t="shared" si="397"/>
        <v>0</v>
      </c>
      <c r="VV155" s="378">
        <f t="shared" si="397"/>
        <v>0</v>
      </c>
      <c r="VW155" s="378">
        <f t="shared" si="397"/>
        <v>0</v>
      </c>
      <c r="VX155" s="378">
        <f t="shared" si="397"/>
        <v>0</v>
      </c>
      <c r="VY155" s="378">
        <f t="shared" si="397"/>
        <v>0</v>
      </c>
      <c r="VZ155" s="378">
        <f t="shared" si="397"/>
        <v>0</v>
      </c>
      <c r="WA155" s="378">
        <f t="shared" si="397"/>
        <v>0</v>
      </c>
      <c r="WB155" s="378">
        <f t="shared" si="397"/>
        <v>0</v>
      </c>
      <c r="WC155" s="378">
        <f t="shared" si="397"/>
        <v>0</v>
      </c>
      <c r="WD155" s="378">
        <f t="shared" si="397"/>
        <v>0</v>
      </c>
      <c r="WE155" s="378">
        <f t="shared" si="397"/>
        <v>0</v>
      </c>
      <c r="WF155" s="378">
        <f t="shared" si="397"/>
        <v>0</v>
      </c>
      <c r="WG155" s="378">
        <f t="shared" si="397"/>
        <v>0</v>
      </c>
      <c r="WH155" s="378">
        <f t="shared" si="397"/>
        <v>0</v>
      </c>
      <c r="WI155" s="378">
        <f t="shared" si="397"/>
        <v>0</v>
      </c>
    </row>
    <row r="156" spans="1:607">
      <c r="A156" s="348"/>
      <c r="B156" s="360" t="s">
        <v>888</v>
      </c>
      <c r="C156" s="348"/>
      <c r="D156" s="348"/>
      <c r="E156" s="348"/>
      <c r="F156" s="348"/>
      <c r="G156" s="361" t="str">
        <f t="shared" si="220"/>
        <v/>
      </c>
      <c r="H156" s="361" t="str">
        <f t="shared" si="221"/>
        <v/>
      </c>
      <c r="I156" s="397"/>
      <c r="J156" s="348"/>
      <c r="K156" s="348"/>
      <c r="L156" s="348"/>
      <c r="M156" s="348"/>
      <c r="N156" s="400"/>
      <c r="O156" s="400"/>
      <c r="P156" s="400"/>
      <c r="Q156" s="400"/>
      <c r="R156" s="400"/>
      <c r="S156" s="400"/>
      <c r="T156" s="400"/>
      <c r="U156" s="400"/>
      <c r="V156" s="400"/>
      <c r="W156" s="400"/>
      <c r="X156" s="400"/>
      <c r="Y156" s="400"/>
      <c r="Z156" s="400"/>
      <c r="AA156" s="400"/>
      <c r="AB156" s="400"/>
      <c r="AC156" s="400"/>
      <c r="AD156" s="400"/>
      <c r="AE156" s="400"/>
      <c r="AF156" s="400"/>
      <c r="AG156" s="400"/>
      <c r="AH156" s="400"/>
      <c r="AI156" s="400"/>
      <c r="AJ156" s="400"/>
      <c r="AK156" s="400"/>
      <c r="AL156" s="400"/>
      <c r="AM156" s="400"/>
      <c r="AN156" s="400"/>
      <c r="AO156" s="400"/>
      <c r="AP156" s="400"/>
      <c r="AQ156" s="400"/>
      <c r="AR156" s="400"/>
      <c r="AS156" s="400"/>
      <c r="AT156" s="400"/>
      <c r="AU156" s="400"/>
      <c r="AV156" s="400"/>
      <c r="AW156" s="400"/>
      <c r="AX156" s="400"/>
      <c r="AY156" s="400"/>
      <c r="AZ156" s="400"/>
      <c r="BA156" s="400"/>
      <c r="BB156" s="400"/>
      <c r="BC156" s="400"/>
      <c r="BD156" s="400"/>
      <c r="BE156" s="400"/>
      <c r="BF156" s="400"/>
      <c r="BG156" s="400"/>
      <c r="BH156" s="400"/>
      <c r="BI156" s="400"/>
      <c r="BJ156" s="400"/>
      <c r="BK156" s="400"/>
      <c r="BL156" s="400"/>
      <c r="BM156" s="400"/>
      <c r="BN156" s="400"/>
      <c r="BO156" s="400"/>
      <c r="BP156" s="400"/>
      <c r="BQ156" s="400"/>
      <c r="BR156" s="400"/>
      <c r="BS156" s="400"/>
      <c r="BT156" s="400"/>
      <c r="BU156" s="400"/>
      <c r="BV156" s="400"/>
      <c r="BW156" s="400"/>
      <c r="BX156" s="400"/>
      <c r="BY156" s="400"/>
      <c r="BZ156" s="400"/>
      <c r="CA156" s="400"/>
      <c r="CB156" s="400"/>
      <c r="CC156" s="400"/>
      <c r="CD156" s="400"/>
      <c r="CE156" s="400"/>
      <c r="CF156" s="400"/>
      <c r="CG156" s="400"/>
      <c r="CH156" s="400"/>
      <c r="CI156" s="400"/>
      <c r="CJ156" s="400"/>
      <c r="CK156" s="400"/>
      <c r="CL156" s="400"/>
      <c r="CM156" s="400"/>
      <c r="CN156" s="400"/>
      <c r="CO156" s="400"/>
      <c r="CP156" s="400"/>
      <c r="CQ156" s="400"/>
      <c r="CR156" s="400"/>
      <c r="CS156" s="400"/>
      <c r="CT156" s="400"/>
      <c r="CU156" s="400"/>
      <c r="CV156" s="400"/>
      <c r="CW156" s="400"/>
      <c r="CX156" s="400"/>
      <c r="CY156" s="400"/>
      <c r="CZ156" s="362"/>
      <c r="DA156" s="381"/>
      <c r="DB156" s="899" t="s">
        <v>1321</v>
      </c>
      <c r="DC156" s="899"/>
      <c r="DD156" s="378">
        <f>ROUND((AVERAGE(DD126:DD155)),10)</f>
        <v>0</v>
      </c>
      <c r="DE156" s="378">
        <f t="shared" ref="DE156:FP156" si="398">ROUND((AVERAGE(DE126:DE155)),10)</f>
        <v>0</v>
      </c>
      <c r="DF156" s="378">
        <f t="shared" si="398"/>
        <v>0</v>
      </c>
      <c r="DG156" s="378">
        <f t="shared" si="398"/>
        <v>0</v>
      </c>
      <c r="DH156" s="378">
        <f t="shared" si="398"/>
        <v>0</v>
      </c>
      <c r="DI156" s="378">
        <f t="shared" si="398"/>
        <v>0</v>
      </c>
      <c r="DJ156" s="378">
        <f t="shared" si="398"/>
        <v>0</v>
      </c>
      <c r="DK156" s="378">
        <f t="shared" si="398"/>
        <v>0</v>
      </c>
      <c r="DL156" s="378">
        <f t="shared" si="398"/>
        <v>0</v>
      </c>
      <c r="DM156" s="378">
        <f t="shared" si="398"/>
        <v>0</v>
      </c>
      <c r="DN156" s="378">
        <f t="shared" si="398"/>
        <v>0</v>
      </c>
      <c r="DO156" s="378">
        <f t="shared" si="398"/>
        <v>0</v>
      </c>
      <c r="DP156" s="378">
        <f t="shared" si="398"/>
        <v>0</v>
      </c>
      <c r="DQ156" s="378">
        <f t="shared" si="398"/>
        <v>0</v>
      </c>
      <c r="DR156" s="378">
        <f t="shared" si="398"/>
        <v>0</v>
      </c>
      <c r="DS156" s="378">
        <f t="shared" si="398"/>
        <v>0</v>
      </c>
      <c r="DT156" s="378">
        <f t="shared" si="398"/>
        <v>0</v>
      </c>
      <c r="DU156" s="378">
        <f t="shared" si="398"/>
        <v>0</v>
      </c>
      <c r="DV156" s="378">
        <f t="shared" si="398"/>
        <v>0</v>
      </c>
      <c r="DW156" s="378">
        <f t="shared" si="398"/>
        <v>0</v>
      </c>
      <c r="DX156" s="378">
        <f t="shared" si="398"/>
        <v>0</v>
      </c>
      <c r="DY156" s="378">
        <f t="shared" si="398"/>
        <v>0</v>
      </c>
      <c r="DZ156" s="378">
        <f t="shared" si="398"/>
        <v>0</v>
      </c>
      <c r="EA156" s="378">
        <f t="shared" si="398"/>
        <v>0</v>
      </c>
      <c r="EB156" s="378">
        <f t="shared" si="398"/>
        <v>0</v>
      </c>
      <c r="EC156" s="378">
        <f t="shared" si="398"/>
        <v>0</v>
      </c>
      <c r="ED156" s="378">
        <f t="shared" si="398"/>
        <v>0</v>
      </c>
      <c r="EE156" s="378">
        <f t="shared" si="398"/>
        <v>0</v>
      </c>
      <c r="EF156" s="378">
        <f t="shared" si="398"/>
        <v>0</v>
      </c>
      <c r="EG156" s="378">
        <f t="shared" si="398"/>
        <v>0</v>
      </c>
      <c r="EH156" s="378">
        <f t="shared" si="398"/>
        <v>0</v>
      </c>
      <c r="EI156" s="378">
        <f t="shared" si="398"/>
        <v>0</v>
      </c>
      <c r="EJ156" s="378">
        <f t="shared" si="398"/>
        <v>0</v>
      </c>
      <c r="EK156" s="378">
        <f t="shared" si="398"/>
        <v>0</v>
      </c>
      <c r="EL156" s="378">
        <f t="shared" si="398"/>
        <v>0</v>
      </c>
      <c r="EM156" s="378">
        <f t="shared" si="398"/>
        <v>0</v>
      </c>
      <c r="EN156" s="378">
        <f t="shared" si="398"/>
        <v>0</v>
      </c>
      <c r="EO156" s="378">
        <f t="shared" si="398"/>
        <v>0</v>
      </c>
      <c r="EP156" s="378">
        <f t="shared" si="398"/>
        <v>0</v>
      </c>
      <c r="EQ156" s="378">
        <f t="shared" si="398"/>
        <v>0</v>
      </c>
      <c r="ER156" s="378">
        <f t="shared" si="398"/>
        <v>0</v>
      </c>
      <c r="ES156" s="378">
        <f t="shared" si="398"/>
        <v>0</v>
      </c>
      <c r="ET156" s="378">
        <f t="shared" si="398"/>
        <v>0</v>
      </c>
      <c r="EU156" s="378">
        <f t="shared" si="398"/>
        <v>0</v>
      </c>
      <c r="EV156" s="378">
        <f t="shared" si="398"/>
        <v>0</v>
      </c>
      <c r="EW156" s="378">
        <f t="shared" si="398"/>
        <v>0</v>
      </c>
      <c r="EX156" s="378">
        <f t="shared" si="398"/>
        <v>0</v>
      </c>
      <c r="EY156" s="378">
        <f t="shared" si="398"/>
        <v>0</v>
      </c>
      <c r="EZ156" s="378">
        <f t="shared" si="398"/>
        <v>0</v>
      </c>
      <c r="FA156" s="378">
        <f t="shared" si="398"/>
        <v>0</v>
      </c>
      <c r="FB156" s="378">
        <f t="shared" si="398"/>
        <v>0</v>
      </c>
      <c r="FC156" s="378">
        <f t="shared" si="398"/>
        <v>0</v>
      </c>
      <c r="FD156" s="378">
        <f t="shared" si="398"/>
        <v>0</v>
      </c>
      <c r="FE156" s="378">
        <f t="shared" si="398"/>
        <v>0</v>
      </c>
      <c r="FF156" s="378">
        <f t="shared" si="398"/>
        <v>0</v>
      </c>
      <c r="FG156" s="378">
        <f t="shared" si="398"/>
        <v>0</v>
      </c>
      <c r="FH156" s="378">
        <f t="shared" si="398"/>
        <v>0</v>
      </c>
      <c r="FI156" s="378">
        <f t="shared" si="398"/>
        <v>0</v>
      </c>
      <c r="FJ156" s="378">
        <f t="shared" si="398"/>
        <v>0</v>
      </c>
      <c r="FK156" s="378">
        <f t="shared" si="398"/>
        <v>0</v>
      </c>
      <c r="FL156" s="378">
        <f t="shared" si="398"/>
        <v>0</v>
      </c>
      <c r="FM156" s="378">
        <f t="shared" si="398"/>
        <v>0</v>
      </c>
      <c r="FN156" s="378">
        <f t="shared" si="398"/>
        <v>0</v>
      </c>
      <c r="FO156" s="378">
        <f t="shared" si="398"/>
        <v>0</v>
      </c>
      <c r="FP156" s="378">
        <f t="shared" si="398"/>
        <v>0</v>
      </c>
      <c r="FQ156" s="378">
        <f t="shared" ref="FQ156:IB156" si="399">ROUND((AVERAGE(FQ126:FQ155)),10)</f>
        <v>0</v>
      </c>
      <c r="FR156" s="378">
        <f t="shared" si="399"/>
        <v>0</v>
      </c>
      <c r="FS156" s="378">
        <f t="shared" si="399"/>
        <v>0</v>
      </c>
      <c r="FT156" s="378">
        <f t="shared" si="399"/>
        <v>0</v>
      </c>
      <c r="FU156" s="378">
        <f t="shared" si="399"/>
        <v>0</v>
      </c>
      <c r="FV156" s="378">
        <f t="shared" si="399"/>
        <v>0</v>
      </c>
      <c r="FW156" s="378">
        <f t="shared" si="399"/>
        <v>0</v>
      </c>
      <c r="FX156" s="378">
        <f t="shared" si="399"/>
        <v>0</v>
      </c>
      <c r="FY156" s="378">
        <f t="shared" si="399"/>
        <v>0</v>
      </c>
      <c r="FZ156" s="378">
        <f t="shared" si="399"/>
        <v>0</v>
      </c>
      <c r="GA156" s="378">
        <f t="shared" si="399"/>
        <v>0</v>
      </c>
      <c r="GB156" s="378">
        <f t="shared" si="399"/>
        <v>0</v>
      </c>
      <c r="GC156" s="378">
        <f t="shared" si="399"/>
        <v>0</v>
      </c>
      <c r="GD156" s="378">
        <f t="shared" si="399"/>
        <v>0</v>
      </c>
      <c r="GE156" s="378">
        <f t="shared" si="399"/>
        <v>0</v>
      </c>
      <c r="GF156" s="378">
        <f t="shared" si="399"/>
        <v>0</v>
      </c>
      <c r="GG156" s="378">
        <f t="shared" si="399"/>
        <v>0</v>
      </c>
      <c r="GH156" s="378">
        <f t="shared" si="399"/>
        <v>0</v>
      </c>
      <c r="GI156" s="378">
        <f t="shared" si="399"/>
        <v>0</v>
      </c>
      <c r="GJ156" s="378">
        <f t="shared" si="399"/>
        <v>0</v>
      </c>
      <c r="GK156" s="378">
        <f t="shared" si="399"/>
        <v>0</v>
      </c>
      <c r="GL156" s="378">
        <f t="shared" si="399"/>
        <v>0</v>
      </c>
      <c r="GM156" s="378">
        <f t="shared" si="399"/>
        <v>0</v>
      </c>
      <c r="GN156" s="378">
        <f t="shared" si="399"/>
        <v>0</v>
      </c>
      <c r="GO156" s="378">
        <f t="shared" si="399"/>
        <v>0</v>
      </c>
      <c r="GP156" s="378">
        <f t="shared" si="399"/>
        <v>0</v>
      </c>
      <c r="GQ156" s="378">
        <f t="shared" si="399"/>
        <v>0</v>
      </c>
      <c r="GR156" s="378">
        <f t="shared" si="399"/>
        <v>0</v>
      </c>
      <c r="GS156" s="378">
        <f t="shared" si="399"/>
        <v>0</v>
      </c>
      <c r="GT156" s="378">
        <f t="shared" si="399"/>
        <v>0</v>
      </c>
      <c r="GU156" s="378">
        <f t="shared" si="399"/>
        <v>0</v>
      </c>
      <c r="GV156" s="378">
        <f t="shared" si="399"/>
        <v>0</v>
      </c>
      <c r="GW156" s="378">
        <f t="shared" si="399"/>
        <v>0</v>
      </c>
      <c r="GX156" s="378">
        <f t="shared" si="399"/>
        <v>0</v>
      </c>
      <c r="GY156" s="378">
        <f t="shared" si="399"/>
        <v>0</v>
      </c>
      <c r="GZ156" s="378">
        <f t="shared" si="399"/>
        <v>0</v>
      </c>
      <c r="HA156" s="378">
        <f t="shared" si="399"/>
        <v>0</v>
      </c>
      <c r="HB156" s="378">
        <f t="shared" si="399"/>
        <v>0</v>
      </c>
      <c r="HC156" s="378">
        <f t="shared" si="399"/>
        <v>0</v>
      </c>
      <c r="HD156" s="378">
        <f t="shared" si="399"/>
        <v>0</v>
      </c>
      <c r="HE156" s="378">
        <f t="shared" si="399"/>
        <v>0</v>
      </c>
      <c r="HF156" s="378">
        <f t="shared" si="399"/>
        <v>0</v>
      </c>
      <c r="HG156" s="378">
        <f t="shared" si="399"/>
        <v>0</v>
      </c>
      <c r="HH156" s="378">
        <f t="shared" si="399"/>
        <v>0</v>
      </c>
      <c r="HI156" s="378">
        <f t="shared" si="399"/>
        <v>0</v>
      </c>
      <c r="HJ156" s="378">
        <f t="shared" si="399"/>
        <v>0</v>
      </c>
      <c r="HK156" s="378">
        <f t="shared" si="399"/>
        <v>0</v>
      </c>
      <c r="HL156" s="378">
        <f t="shared" si="399"/>
        <v>0</v>
      </c>
      <c r="HM156" s="378">
        <f t="shared" si="399"/>
        <v>0</v>
      </c>
      <c r="HN156" s="378">
        <f t="shared" si="399"/>
        <v>0</v>
      </c>
      <c r="HO156" s="378">
        <f t="shared" si="399"/>
        <v>0</v>
      </c>
      <c r="HP156" s="378">
        <f t="shared" si="399"/>
        <v>0</v>
      </c>
      <c r="HQ156" s="378">
        <f t="shared" si="399"/>
        <v>0</v>
      </c>
      <c r="HR156" s="378">
        <f t="shared" si="399"/>
        <v>0</v>
      </c>
      <c r="HS156" s="378">
        <f t="shared" si="399"/>
        <v>0</v>
      </c>
      <c r="HT156" s="378">
        <f t="shared" si="399"/>
        <v>0</v>
      </c>
      <c r="HU156" s="378">
        <f t="shared" si="399"/>
        <v>0</v>
      </c>
      <c r="HV156" s="378">
        <f t="shared" si="399"/>
        <v>0</v>
      </c>
      <c r="HW156" s="378">
        <f t="shared" si="399"/>
        <v>0</v>
      </c>
      <c r="HX156" s="378">
        <f t="shared" si="399"/>
        <v>0</v>
      </c>
      <c r="HY156" s="378">
        <f t="shared" si="399"/>
        <v>0</v>
      </c>
      <c r="HZ156" s="378">
        <f t="shared" si="399"/>
        <v>0</v>
      </c>
      <c r="IA156" s="378">
        <f t="shared" si="399"/>
        <v>0</v>
      </c>
      <c r="IB156" s="378">
        <f t="shared" si="399"/>
        <v>0</v>
      </c>
      <c r="IC156" s="378">
        <f t="shared" ref="IC156:KN156" si="400">ROUND((AVERAGE(IC126:IC155)),10)</f>
        <v>0</v>
      </c>
      <c r="ID156" s="378">
        <f t="shared" si="400"/>
        <v>0</v>
      </c>
      <c r="IE156" s="378">
        <f t="shared" si="400"/>
        <v>0</v>
      </c>
      <c r="IF156" s="378">
        <f t="shared" si="400"/>
        <v>0</v>
      </c>
      <c r="IG156" s="378">
        <f t="shared" si="400"/>
        <v>0</v>
      </c>
      <c r="IH156" s="378">
        <f t="shared" si="400"/>
        <v>0</v>
      </c>
      <c r="II156" s="378">
        <f t="shared" si="400"/>
        <v>0</v>
      </c>
      <c r="IJ156" s="378">
        <f t="shared" si="400"/>
        <v>0</v>
      </c>
      <c r="IK156" s="378">
        <f t="shared" si="400"/>
        <v>0</v>
      </c>
      <c r="IL156" s="378">
        <f t="shared" si="400"/>
        <v>0</v>
      </c>
      <c r="IM156" s="378">
        <f t="shared" si="400"/>
        <v>0</v>
      </c>
      <c r="IN156" s="378">
        <f t="shared" si="400"/>
        <v>0</v>
      </c>
      <c r="IO156" s="378">
        <f t="shared" si="400"/>
        <v>0</v>
      </c>
      <c r="IP156" s="378">
        <f t="shared" si="400"/>
        <v>0</v>
      </c>
      <c r="IQ156" s="378">
        <f t="shared" si="400"/>
        <v>0</v>
      </c>
      <c r="IR156" s="378">
        <f t="shared" si="400"/>
        <v>0</v>
      </c>
      <c r="IS156" s="378">
        <f t="shared" si="400"/>
        <v>0</v>
      </c>
      <c r="IT156" s="378">
        <f t="shared" si="400"/>
        <v>0</v>
      </c>
      <c r="IU156" s="378">
        <f t="shared" si="400"/>
        <v>0</v>
      </c>
      <c r="IV156" s="378">
        <f t="shared" si="400"/>
        <v>0</v>
      </c>
      <c r="IW156" s="378">
        <f t="shared" si="400"/>
        <v>0</v>
      </c>
      <c r="IX156" s="378">
        <f t="shared" si="400"/>
        <v>0</v>
      </c>
      <c r="IY156" s="378">
        <f t="shared" si="400"/>
        <v>0</v>
      </c>
      <c r="IZ156" s="378">
        <f t="shared" si="400"/>
        <v>0</v>
      </c>
      <c r="JA156" s="378">
        <f t="shared" si="400"/>
        <v>0</v>
      </c>
      <c r="JB156" s="378">
        <f t="shared" si="400"/>
        <v>0</v>
      </c>
      <c r="JC156" s="378">
        <f t="shared" si="400"/>
        <v>0</v>
      </c>
      <c r="JD156" s="378">
        <f t="shared" si="400"/>
        <v>0</v>
      </c>
      <c r="JE156" s="378">
        <f t="shared" si="400"/>
        <v>0</v>
      </c>
      <c r="JF156" s="378">
        <f t="shared" si="400"/>
        <v>0</v>
      </c>
      <c r="JG156" s="378">
        <f t="shared" si="400"/>
        <v>0</v>
      </c>
      <c r="JH156" s="378">
        <f t="shared" si="400"/>
        <v>0</v>
      </c>
      <c r="JI156" s="378">
        <f t="shared" si="400"/>
        <v>0</v>
      </c>
      <c r="JJ156" s="378">
        <f t="shared" si="400"/>
        <v>0</v>
      </c>
      <c r="JK156" s="378">
        <f t="shared" si="400"/>
        <v>0</v>
      </c>
      <c r="JL156" s="378">
        <f t="shared" si="400"/>
        <v>0</v>
      </c>
      <c r="JM156" s="378">
        <f t="shared" si="400"/>
        <v>0</v>
      </c>
      <c r="JN156" s="378">
        <f t="shared" si="400"/>
        <v>0</v>
      </c>
      <c r="JO156" s="378">
        <f t="shared" si="400"/>
        <v>0</v>
      </c>
      <c r="JP156" s="378">
        <f t="shared" si="400"/>
        <v>0</v>
      </c>
      <c r="JQ156" s="378">
        <f t="shared" si="400"/>
        <v>0</v>
      </c>
      <c r="JR156" s="378">
        <f t="shared" si="400"/>
        <v>0</v>
      </c>
      <c r="JS156" s="378">
        <f t="shared" si="400"/>
        <v>0</v>
      </c>
      <c r="JT156" s="378">
        <f t="shared" si="400"/>
        <v>0</v>
      </c>
      <c r="JU156" s="378">
        <f t="shared" si="400"/>
        <v>0</v>
      </c>
      <c r="JV156" s="378">
        <f t="shared" si="400"/>
        <v>0</v>
      </c>
      <c r="JW156" s="378">
        <f t="shared" si="400"/>
        <v>0</v>
      </c>
      <c r="JX156" s="378">
        <f t="shared" si="400"/>
        <v>0</v>
      </c>
      <c r="JY156" s="378">
        <f t="shared" si="400"/>
        <v>0</v>
      </c>
      <c r="JZ156" s="378">
        <f t="shared" si="400"/>
        <v>0</v>
      </c>
      <c r="KA156" s="378">
        <f t="shared" si="400"/>
        <v>0</v>
      </c>
      <c r="KB156" s="378">
        <f t="shared" si="400"/>
        <v>0</v>
      </c>
      <c r="KC156" s="378">
        <f t="shared" si="400"/>
        <v>0</v>
      </c>
      <c r="KD156" s="378">
        <f t="shared" si="400"/>
        <v>0</v>
      </c>
      <c r="KE156" s="378">
        <f t="shared" si="400"/>
        <v>0</v>
      </c>
      <c r="KF156" s="378">
        <f t="shared" si="400"/>
        <v>0</v>
      </c>
      <c r="KG156" s="378">
        <f t="shared" si="400"/>
        <v>0</v>
      </c>
      <c r="KH156" s="378">
        <f t="shared" si="400"/>
        <v>0</v>
      </c>
      <c r="KI156" s="378">
        <f t="shared" si="400"/>
        <v>0</v>
      </c>
      <c r="KJ156" s="378">
        <f t="shared" si="400"/>
        <v>0</v>
      </c>
      <c r="KK156" s="378">
        <f t="shared" si="400"/>
        <v>0</v>
      </c>
      <c r="KL156" s="378">
        <f t="shared" si="400"/>
        <v>0</v>
      </c>
      <c r="KM156" s="378">
        <f t="shared" si="400"/>
        <v>0</v>
      </c>
      <c r="KN156" s="378">
        <f t="shared" si="400"/>
        <v>0</v>
      </c>
      <c r="KO156" s="378">
        <f t="shared" ref="KO156:MZ156" si="401">ROUND((AVERAGE(KO126:KO155)),10)</f>
        <v>0</v>
      </c>
      <c r="KP156" s="378">
        <f t="shared" si="401"/>
        <v>0</v>
      </c>
      <c r="KQ156" s="378">
        <f t="shared" si="401"/>
        <v>0</v>
      </c>
      <c r="KR156" s="378">
        <f t="shared" si="401"/>
        <v>0</v>
      </c>
      <c r="KS156" s="378">
        <f t="shared" si="401"/>
        <v>0</v>
      </c>
      <c r="KT156" s="378">
        <f t="shared" si="401"/>
        <v>0</v>
      </c>
      <c r="KU156" s="378">
        <f t="shared" si="401"/>
        <v>0</v>
      </c>
      <c r="KV156" s="378">
        <f t="shared" si="401"/>
        <v>0</v>
      </c>
      <c r="KW156" s="378">
        <f t="shared" si="401"/>
        <v>0</v>
      </c>
      <c r="KX156" s="378">
        <f t="shared" si="401"/>
        <v>0</v>
      </c>
      <c r="KY156" s="378">
        <f t="shared" si="401"/>
        <v>0</v>
      </c>
      <c r="KZ156" s="378">
        <f t="shared" si="401"/>
        <v>0</v>
      </c>
      <c r="LA156" s="378">
        <f t="shared" si="401"/>
        <v>0</v>
      </c>
      <c r="LB156" s="378">
        <f t="shared" si="401"/>
        <v>0</v>
      </c>
      <c r="LC156" s="378">
        <f t="shared" si="401"/>
        <v>0</v>
      </c>
      <c r="LD156" s="378">
        <f t="shared" si="401"/>
        <v>0</v>
      </c>
      <c r="LE156" s="378">
        <f t="shared" si="401"/>
        <v>0</v>
      </c>
      <c r="LF156" s="378">
        <f t="shared" si="401"/>
        <v>0</v>
      </c>
      <c r="LG156" s="378">
        <f t="shared" si="401"/>
        <v>0</v>
      </c>
      <c r="LH156" s="378">
        <f t="shared" si="401"/>
        <v>0</v>
      </c>
      <c r="LI156" s="378">
        <f t="shared" si="401"/>
        <v>0</v>
      </c>
      <c r="LJ156" s="378">
        <f t="shared" si="401"/>
        <v>0</v>
      </c>
      <c r="LK156" s="378">
        <f t="shared" si="401"/>
        <v>0</v>
      </c>
      <c r="LL156" s="378">
        <f t="shared" si="401"/>
        <v>0</v>
      </c>
      <c r="LM156" s="378">
        <f t="shared" si="401"/>
        <v>0</v>
      </c>
      <c r="LN156" s="378">
        <f t="shared" si="401"/>
        <v>0</v>
      </c>
      <c r="LO156" s="378">
        <f t="shared" si="401"/>
        <v>0</v>
      </c>
      <c r="LP156" s="378">
        <f t="shared" si="401"/>
        <v>0</v>
      </c>
      <c r="LQ156" s="378">
        <f t="shared" si="401"/>
        <v>0</v>
      </c>
      <c r="LR156" s="378">
        <f t="shared" si="401"/>
        <v>0</v>
      </c>
      <c r="LS156" s="378">
        <f t="shared" si="401"/>
        <v>0</v>
      </c>
      <c r="LT156" s="378">
        <f t="shared" si="401"/>
        <v>0</v>
      </c>
      <c r="LU156" s="378">
        <f t="shared" si="401"/>
        <v>0</v>
      </c>
      <c r="LV156" s="378">
        <f t="shared" si="401"/>
        <v>0</v>
      </c>
      <c r="LW156" s="378">
        <f t="shared" si="401"/>
        <v>0</v>
      </c>
      <c r="LX156" s="378">
        <f t="shared" si="401"/>
        <v>0</v>
      </c>
      <c r="LY156" s="378">
        <f t="shared" si="401"/>
        <v>0</v>
      </c>
      <c r="LZ156" s="378">
        <f t="shared" si="401"/>
        <v>0</v>
      </c>
      <c r="MA156" s="378">
        <f t="shared" si="401"/>
        <v>0</v>
      </c>
      <c r="MB156" s="378">
        <f t="shared" si="401"/>
        <v>0</v>
      </c>
      <c r="MC156" s="378">
        <f t="shared" si="401"/>
        <v>0</v>
      </c>
      <c r="MD156" s="378">
        <f t="shared" si="401"/>
        <v>0</v>
      </c>
      <c r="ME156" s="378">
        <f t="shared" si="401"/>
        <v>0</v>
      </c>
      <c r="MF156" s="378">
        <f t="shared" si="401"/>
        <v>0</v>
      </c>
      <c r="MG156" s="378">
        <f t="shared" si="401"/>
        <v>0</v>
      </c>
      <c r="MH156" s="378">
        <f t="shared" si="401"/>
        <v>0</v>
      </c>
      <c r="MI156" s="378">
        <f t="shared" si="401"/>
        <v>0</v>
      </c>
      <c r="MJ156" s="378">
        <f t="shared" si="401"/>
        <v>0</v>
      </c>
      <c r="MK156" s="378">
        <f t="shared" si="401"/>
        <v>0</v>
      </c>
      <c r="ML156" s="378">
        <f t="shared" si="401"/>
        <v>0</v>
      </c>
      <c r="MM156" s="378">
        <f t="shared" si="401"/>
        <v>0</v>
      </c>
      <c r="MN156" s="378">
        <f t="shared" si="401"/>
        <v>0</v>
      </c>
      <c r="MO156" s="378">
        <f t="shared" si="401"/>
        <v>0</v>
      </c>
      <c r="MP156" s="378">
        <f t="shared" si="401"/>
        <v>0</v>
      </c>
      <c r="MQ156" s="378">
        <f t="shared" si="401"/>
        <v>0</v>
      </c>
      <c r="MR156" s="378">
        <f t="shared" si="401"/>
        <v>0</v>
      </c>
      <c r="MS156" s="378">
        <f t="shared" si="401"/>
        <v>0</v>
      </c>
      <c r="MT156" s="378">
        <f t="shared" si="401"/>
        <v>0</v>
      </c>
      <c r="MU156" s="378">
        <f t="shared" si="401"/>
        <v>0</v>
      </c>
      <c r="MV156" s="378">
        <f t="shared" si="401"/>
        <v>0</v>
      </c>
      <c r="MW156" s="378">
        <f t="shared" si="401"/>
        <v>0</v>
      </c>
      <c r="MX156" s="378">
        <f t="shared" si="401"/>
        <v>0</v>
      </c>
      <c r="MY156" s="378">
        <f t="shared" si="401"/>
        <v>0</v>
      </c>
      <c r="MZ156" s="378">
        <f t="shared" si="401"/>
        <v>0</v>
      </c>
      <c r="NA156" s="378">
        <f t="shared" ref="NA156:PL156" si="402">ROUND((AVERAGE(NA126:NA155)),10)</f>
        <v>0</v>
      </c>
      <c r="NB156" s="378">
        <f t="shared" si="402"/>
        <v>0</v>
      </c>
      <c r="NC156" s="378">
        <f t="shared" si="402"/>
        <v>0</v>
      </c>
      <c r="ND156" s="378">
        <f t="shared" si="402"/>
        <v>0</v>
      </c>
      <c r="NE156" s="378">
        <f t="shared" si="402"/>
        <v>0</v>
      </c>
      <c r="NF156" s="378">
        <f t="shared" si="402"/>
        <v>0</v>
      </c>
      <c r="NG156" s="378">
        <f t="shared" si="402"/>
        <v>0</v>
      </c>
      <c r="NH156" s="378">
        <f t="shared" si="402"/>
        <v>0</v>
      </c>
      <c r="NI156" s="378">
        <f t="shared" si="402"/>
        <v>0</v>
      </c>
      <c r="NJ156" s="378">
        <f t="shared" si="402"/>
        <v>0</v>
      </c>
      <c r="NK156" s="378">
        <f t="shared" si="402"/>
        <v>0</v>
      </c>
      <c r="NL156" s="378">
        <f t="shared" si="402"/>
        <v>0</v>
      </c>
      <c r="NM156" s="378">
        <f t="shared" si="402"/>
        <v>0</v>
      </c>
      <c r="NN156" s="378">
        <f t="shared" si="402"/>
        <v>0</v>
      </c>
      <c r="NO156" s="378">
        <f t="shared" si="402"/>
        <v>0</v>
      </c>
      <c r="NP156" s="378">
        <f t="shared" si="402"/>
        <v>0</v>
      </c>
      <c r="NQ156" s="378">
        <f t="shared" si="402"/>
        <v>0</v>
      </c>
      <c r="NR156" s="378">
        <f t="shared" si="402"/>
        <v>0</v>
      </c>
      <c r="NS156" s="378">
        <f t="shared" si="402"/>
        <v>0</v>
      </c>
      <c r="NT156" s="378">
        <f t="shared" si="402"/>
        <v>0</v>
      </c>
      <c r="NU156" s="378">
        <f t="shared" si="402"/>
        <v>0</v>
      </c>
      <c r="NV156" s="378">
        <f t="shared" si="402"/>
        <v>0</v>
      </c>
      <c r="NW156" s="378">
        <f t="shared" si="402"/>
        <v>0</v>
      </c>
      <c r="NX156" s="378">
        <f t="shared" si="402"/>
        <v>0</v>
      </c>
      <c r="NY156" s="378">
        <f t="shared" si="402"/>
        <v>0</v>
      </c>
      <c r="NZ156" s="378">
        <f t="shared" si="402"/>
        <v>0</v>
      </c>
      <c r="OA156" s="378">
        <f t="shared" si="402"/>
        <v>0</v>
      </c>
      <c r="OB156" s="378">
        <f t="shared" si="402"/>
        <v>0</v>
      </c>
      <c r="OC156" s="378">
        <f t="shared" si="402"/>
        <v>0</v>
      </c>
      <c r="OD156" s="378">
        <f t="shared" si="402"/>
        <v>0</v>
      </c>
      <c r="OE156" s="378">
        <f t="shared" si="402"/>
        <v>0</v>
      </c>
      <c r="OF156" s="378">
        <f t="shared" si="402"/>
        <v>0</v>
      </c>
      <c r="OG156" s="378">
        <f t="shared" si="402"/>
        <v>0</v>
      </c>
      <c r="OH156" s="378">
        <f t="shared" si="402"/>
        <v>0</v>
      </c>
      <c r="OI156" s="378">
        <f t="shared" si="402"/>
        <v>0</v>
      </c>
      <c r="OJ156" s="378">
        <f t="shared" si="402"/>
        <v>0</v>
      </c>
      <c r="OK156" s="378">
        <f t="shared" si="402"/>
        <v>0</v>
      </c>
      <c r="OL156" s="378">
        <f t="shared" si="402"/>
        <v>0</v>
      </c>
      <c r="OM156" s="378">
        <f t="shared" si="402"/>
        <v>0</v>
      </c>
      <c r="ON156" s="378">
        <f t="shared" si="402"/>
        <v>0</v>
      </c>
      <c r="OO156" s="378">
        <f t="shared" si="402"/>
        <v>0</v>
      </c>
      <c r="OP156" s="378">
        <f t="shared" si="402"/>
        <v>0</v>
      </c>
      <c r="OQ156" s="378">
        <f t="shared" si="402"/>
        <v>0</v>
      </c>
      <c r="OR156" s="378">
        <f t="shared" si="402"/>
        <v>0</v>
      </c>
      <c r="OS156" s="378">
        <f t="shared" si="402"/>
        <v>0</v>
      </c>
      <c r="OT156" s="378">
        <f t="shared" si="402"/>
        <v>0</v>
      </c>
      <c r="OU156" s="378">
        <f t="shared" si="402"/>
        <v>0</v>
      </c>
      <c r="OV156" s="378">
        <f t="shared" si="402"/>
        <v>0</v>
      </c>
      <c r="OW156" s="378">
        <f t="shared" si="402"/>
        <v>0</v>
      </c>
      <c r="OX156" s="378">
        <f t="shared" si="402"/>
        <v>0</v>
      </c>
      <c r="OY156" s="378">
        <f t="shared" si="402"/>
        <v>0</v>
      </c>
      <c r="OZ156" s="378">
        <f t="shared" si="402"/>
        <v>0</v>
      </c>
      <c r="PA156" s="378">
        <f t="shared" si="402"/>
        <v>0</v>
      </c>
      <c r="PB156" s="378">
        <f t="shared" si="402"/>
        <v>0</v>
      </c>
      <c r="PC156" s="378">
        <f t="shared" si="402"/>
        <v>0</v>
      </c>
      <c r="PD156" s="378">
        <f t="shared" si="402"/>
        <v>0</v>
      </c>
      <c r="PE156" s="378">
        <f t="shared" si="402"/>
        <v>0</v>
      </c>
      <c r="PF156" s="378">
        <f t="shared" si="402"/>
        <v>0</v>
      </c>
      <c r="PG156" s="378">
        <f t="shared" si="402"/>
        <v>0</v>
      </c>
      <c r="PH156" s="378">
        <f t="shared" si="402"/>
        <v>0</v>
      </c>
      <c r="PI156" s="378">
        <f t="shared" si="402"/>
        <v>0</v>
      </c>
      <c r="PJ156" s="378">
        <f t="shared" si="402"/>
        <v>0</v>
      </c>
      <c r="PK156" s="378">
        <f t="shared" si="402"/>
        <v>0</v>
      </c>
      <c r="PL156" s="378">
        <f t="shared" si="402"/>
        <v>0</v>
      </c>
      <c r="PM156" s="378">
        <f t="shared" ref="PM156:RX156" si="403">ROUND((AVERAGE(PM126:PM155)),10)</f>
        <v>0</v>
      </c>
      <c r="PN156" s="378">
        <f t="shared" si="403"/>
        <v>0</v>
      </c>
      <c r="PO156" s="378">
        <f t="shared" si="403"/>
        <v>0</v>
      </c>
      <c r="PP156" s="378">
        <f t="shared" si="403"/>
        <v>0</v>
      </c>
      <c r="PQ156" s="378">
        <f t="shared" si="403"/>
        <v>0</v>
      </c>
      <c r="PR156" s="378">
        <f t="shared" si="403"/>
        <v>0</v>
      </c>
      <c r="PS156" s="378">
        <f t="shared" si="403"/>
        <v>0</v>
      </c>
      <c r="PT156" s="378">
        <f t="shared" si="403"/>
        <v>0</v>
      </c>
      <c r="PU156" s="378">
        <f t="shared" si="403"/>
        <v>0</v>
      </c>
      <c r="PV156" s="378">
        <f t="shared" si="403"/>
        <v>0</v>
      </c>
      <c r="PW156" s="378">
        <f t="shared" si="403"/>
        <v>0</v>
      </c>
      <c r="PX156" s="378">
        <f t="shared" si="403"/>
        <v>0</v>
      </c>
      <c r="PY156" s="378">
        <f t="shared" si="403"/>
        <v>0</v>
      </c>
      <c r="PZ156" s="378">
        <f t="shared" si="403"/>
        <v>0</v>
      </c>
      <c r="QA156" s="378">
        <f t="shared" si="403"/>
        <v>0</v>
      </c>
      <c r="QB156" s="378">
        <f t="shared" si="403"/>
        <v>0</v>
      </c>
      <c r="QC156" s="378">
        <f t="shared" si="403"/>
        <v>0</v>
      </c>
      <c r="QD156" s="378">
        <f t="shared" si="403"/>
        <v>0</v>
      </c>
      <c r="QE156" s="378">
        <f t="shared" si="403"/>
        <v>0</v>
      </c>
      <c r="QF156" s="378">
        <f t="shared" si="403"/>
        <v>0</v>
      </c>
      <c r="QG156" s="378">
        <f t="shared" si="403"/>
        <v>0</v>
      </c>
      <c r="QH156" s="378">
        <f t="shared" si="403"/>
        <v>0</v>
      </c>
      <c r="QI156" s="378">
        <f t="shared" si="403"/>
        <v>0</v>
      </c>
      <c r="QJ156" s="378">
        <f t="shared" si="403"/>
        <v>0</v>
      </c>
      <c r="QK156" s="378">
        <f t="shared" si="403"/>
        <v>0</v>
      </c>
      <c r="QL156" s="378">
        <f t="shared" si="403"/>
        <v>0</v>
      </c>
      <c r="QM156" s="378">
        <f t="shared" si="403"/>
        <v>0</v>
      </c>
      <c r="QN156" s="378">
        <f t="shared" si="403"/>
        <v>0</v>
      </c>
      <c r="QO156" s="378">
        <f t="shared" si="403"/>
        <v>0</v>
      </c>
      <c r="QP156" s="378">
        <f t="shared" si="403"/>
        <v>0</v>
      </c>
      <c r="QQ156" s="378">
        <f t="shared" si="403"/>
        <v>0</v>
      </c>
      <c r="QR156" s="378">
        <f t="shared" si="403"/>
        <v>0</v>
      </c>
      <c r="QS156" s="378">
        <f t="shared" si="403"/>
        <v>0</v>
      </c>
      <c r="QT156" s="378">
        <f t="shared" si="403"/>
        <v>0</v>
      </c>
      <c r="QU156" s="378">
        <f t="shared" si="403"/>
        <v>0</v>
      </c>
      <c r="QV156" s="378">
        <f t="shared" si="403"/>
        <v>0</v>
      </c>
      <c r="QW156" s="378">
        <f t="shared" si="403"/>
        <v>0</v>
      </c>
      <c r="QX156" s="378">
        <f t="shared" si="403"/>
        <v>0</v>
      </c>
      <c r="QY156" s="378">
        <f t="shared" si="403"/>
        <v>0</v>
      </c>
      <c r="QZ156" s="378">
        <f t="shared" si="403"/>
        <v>0</v>
      </c>
      <c r="RA156" s="378">
        <f t="shared" si="403"/>
        <v>0</v>
      </c>
      <c r="RB156" s="378">
        <f t="shared" si="403"/>
        <v>0</v>
      </c>
      <c r="RC156" s="378">
        <f t="shared" si="403"/>
        <v>0</v>
      </c>
      <c r="RD156" s="378">
        <f t="shared" si="403"/>
        <v>0</v>
      </c>
      <c r="RE156" s="378">
        <f t="shared" si="403"/>
        <v>0</v>
      </c>
      <c r="RF156" s="378">
        <f t="shared" si="403"/>
        <v>0</v>
      </c>
      <c r="RG156" s="378">
        <f t="shared" si="403"/>
        <v>0</v>
      </c>
      <c r="RH156" s="378">
        <f t="shared" si="403"/>
        <v>0</v>
      </c>
      <c r="RI156" s="378">
        <f t="shared" si="403"/>
        <v>0</v>
      </c>
      <c r="RJ156" s="378">
        <f t="shared" si="403"/>
        <v>0</v>
      </c>
      <c r="RK156" s="378">
        <f t="shared" si="403"/>
        <v>0</v>
      </c>
      <c r="RL156" s="378">
        <f t="shared" si="403"/>
        <v>0</v>
      </c>
      <c r="RM156" s="378">
        <f t="shared" si="403"/>
        <v>0</v>
      </c>
      <c r="RN156" s="378">
        <f t="shared" si="403"/>
        <v>0</v>
      </c>
      <c r="RO156" s="378">
        <f t="shared" si="403"/>
        <v>0</v>
      </c>
      <c r="RP156" s="378">
        <f t="shared" si="403"/>
        <v>0</v>
      </c>
      <c r="RQ156" s="378">
        <f t="shared" si="403"/>
        <v>0</v>
      </c>
      <c r="RR156" s="378">
        <f t="shared" si="403"/>
        <v>0</v>
      </c>
      <c r="RS156" s="378">
        <f t="shared" si="403"/>
        <v>0</v>
      </c>
      <c r="RT156" s="378">
        <f t="shared" si="403"/>
        <v>0</v>
      </c>
      <c r="RU156" s="378">
        <f t="shared" si="403"/>
        <v>0</v>
      </c>
      <c r="RV156" s="378">
        <f t="shared" si="403"/>
        <v>0</v>
      </c>
      <c r="RW156" s="378">
        <f t="shared" si="403"/>
        <v>0</v>
      </c>
      <c r="RX156" s="378">
        <f t="shared" si="403"/>
        <v>0</v>
      </c>
      <c r="RY156" s="378">
        <f t="shared" ref="RY156:UJ156" si="404">ROUND((AVERAGE(RY126:RY155)),10)</f>
        <v>0</v>
      </c>
      <c r="RZ156" s="378">
        <f t="shared" si="404"/>
        <v>0</v>
      </c>
      <c r="SA156" s="378">
        <f t="shared" si="404"/>
        <v>0</v>
      </c>
      <c r="SB156" s="378">
        <f t="shared" si="404"/>
        <v>0</v>
      </c>
      <c r="SC156" s="378">
        <f t="shared" si="404"/>
        <v>0</v>
      </c>
      <c r="SD156" s="378">
        <f t="shared" si="404"/>
        <v>0</v>
      </c>
      <c r="SE156" s="378">
        <f t="shared" si="404"/>
        <v>0</v>
      </c>
      <c r="SF156" s="378">
        <f t="shared" si="404"/>
        <v>0</v>
      </c>
      <c r="SG156" s="378">
        <f t="shared" si="404"/>
        <v>0</v>
      </c>
      <c r="SH156" s="378">
        <f t="shared" si="404"/>
        <v>0</v>
      </c>
      <c r="SI156" s="378">
        <f t="shared" si="404"/>
        <v>0</v>
      </c>
      <c r="SJ156" s="378">
        <f t="shared" si="404"/>
        <v>0</v>
      </c>
      <c r="SK156" s="378">
        <f t="shared" si="404"/>
        <v>0</v>
      </c>
      <c r="SL156" s="378">
        <f t="shared" si="404"/>
        <v>0</v>
      </c>
      <c r="SM156" s="378">
        <f t="shared" si="404"/>
        <v>0</v>
      </c>
      <c r="SN156" s="378">
        <f t="shared" si="404"/>
        <v>0</v>
      </c>
      <c r="SO156" s="378">
        <f t="shared" si="404"/>
        <v>0</v>
      </c>
      <c r="SP156" s="378">
        <f t="shared" si="404"/>
        <v>0</v>
      </c>
      <c r="SQ156" s="378">
        <f t="shared" si="404"/>
        <v>0</v>
      </c>
      <c r="SR156" s="378">
        <f t="shared" si="404"/>
        <v>0</v>
      </c>
      <c r="SS156" s="378">
        <f t="shared" si="404"/>
        <v>0</v>
      </c>
      <c r="ST156" s="378">
        <f t="shared" si="404"/>
        <v>0</v>
      </c>
      <c r="SU156" s="378">
        <f t="shared" si="404"/>
        <v>0</v>
      </c>
      <c r="SV156" s="378">
        <f t="shared" si="404"/>
        <v>0</v>
      </c>
      <c r="SW156" s="378">
        <f t="shared" si="404"/>
        <v>0</v>
      </c>
      <c r="SX156" s="378">
        <f t="shared" si="404"/>
        <v>0</v>
      </c>
      <c r="SY156" s="378">
        <f t="shared" si="404"/>
        <v>0</v>
      </c>
      <c r="SZ156" s="378">
        <f t="shared" si="404"/>
        <v>0</v>
      </c>
      <c r="TA156" s="378">
        <f t="shared" si="404"/>
        <v>0</v>
      </c>
      <c r="TB156" s="378">
        <f t="shared" si="404"/>
        <v>0</v>
      </c>
      <c r="TC156" s="378">
        <f t="shared" si="404"/>
        <v>0</v>
      </c>
      <c r="TD156" s="378">
        <f t="shared" si="404"/>
        <v>0</v>
      </c>
      <c r="TE156" s="378">
        <f t="shared" si="404"/>
        <v>0</v>
      </c>
      <c r="TF156" s="378">
        <f t="shared" si="404"/>
        <v>0</v>
      </c>
      <c r="TG156" s="378">
        <f t="shared" si="404"/>
        <v>0</v>
      </c>
      <c r="TH156" s="378">
        <f t="shared" si="404"/>
        <v>0</v>
      </c>
      <c r="TI156" s="378">
        <f t="shared" si="404"/>
        <v>0</v>
      </c>
      <c r="TJ156" s="378">
        <f t="shared" si="404"/>
        <v>0</v>
      </c>
      <c r="TK156" s="378">
        <f t="shared" si="404"/>
        <v>0</v>
      </c>
      <c r="TL156" s="378">
        <f t="shared" si="404"/>
        <v>0</v>
      </c>
      <c r="TM156" s="378">
        <f t="shared" si="404"/>
        <v>0</v>
      </c>
      <c r="TN156" s="378">
        <f t="shared" si="404"/>
        <v>0</v>
      </c>
      <c r="TO156" s="378">
        <f t="shared" si="404"/>
        <v>0</v>
      </c>
      <c r="TP156" s="378">
        <f t="shared" si="404"/>
        <v>0</v>
      </c>
      <c r="TQ156" s="378">
        <f t="shared" si="404"/>
        <v>0</v>
      </c>
      <c r="TR156" s="378">
        <f t="shared" si="404"/>
        <v>0</v>
      </c>
      <c r="TS156" s="378">
        <f t="shared" si="404"/>
        <v>0</v>
      </c>
      <c r="TT156" s="378">
        <f t="shared" si="404"/>
        <v>0</v>
      </c>
      <c r="TU156" s="378">
        <f t="shared" si="404"/>
        <v>0</v>
      </c>
      <c r="TV156" s="378">
        <f t="shared" si="404"/>
        <v>0</v>
      </c>
      <c r="TW156" s="378">
        <f t="shared" si="404"/>
        <v>0</v>
      </c>
      <c r="TX156" s="378">
        <f t="shared" si="404"/>
        <v>0</v>
      </c>
      <c r="TY156" s="378">
        <f t="shared" si="404"/>
        <v>0</v>
      </c>
      <c r="TZ156" s="378">
        <f t="shared" si="404"/>
        <v>0</v>
      </c>
      <c r="UA156" s="378">
        <f t="shared" si="404"/>
        <v>0</v>
      </c>
      <c r="UB156" s="378">
        <f t="shared" si="404"/>
        <v>0</v>
      </c>
      <c r="UC156" s="378">
        <f t="shared" si="404"/>
        <v>0</v>
      </c>
      <c r="UD156" s="378">
        <f t="shared" si="404"/>
        <v>0</v>
      </c>
      <c r="UE156" s="378">
        <f t="shared" si="404"/>
        <v>0</v>
      </c>
      <c r="UF156" s="378">
        <f t="shared" si="404"/>
        <v>0</v>
      </c>
      <c r="UG156" s="378">
        <f t="shared" si="404"/>
        <v>0</v>
      </c>
      <c r="UH156" s="378">
        <f t="shared" si="404"/>
        <v>0</v>
      </c>
      <c r="UI156" s="378">
        <f t="shared" si="404"/>
        <v>0</v>
      </c>
      <c r="UJ156" s="378">
        <f t="shared" si="404"/>
        <v>0</v>
      </c>
      <c r="UK156" s="378">
        <f t="shared" ref="UK156:WI156" si="405">ROUND((AVERAGE(UK126:UK155)),10)</f>
        <v>0</v>
      </c>
      <c r="UL156" s="378">
        <f t="shared" si="405"/>
        <v>0</v>
      </c>
      <c r="UM156" s="378">
        <f t="shared" si="405"/>
        <v>0</v>
      </c>
      <c r="UN156" s="378">
        <f t="shared" si="405"/>
        <v>0</v>
      </c>
      <c r="UO156" s="378">
        <f t="shared" si="405"/>
        <v>0</v>
      </c>
      <c r="UP156" s="378">
        <f t="shared" si="405"/>
        <v>0</v>
      </c>
      <c r="UQ156" s="378">
        <f t="shared" si="405"/>
        <v>0</v>
      </c>
      <c r="UR156" s="378">
        <f t="shared" si="405"/>
        <v>0</v>
      </c>
      <c r="US156" s="378">
        <f t="shared" si="405"/>
        <v>0</v>
      </c>
      <c r="UT156" s="378">
        <f t="shared" si="405"/>
        <v>0</v>
      </c>
      <c r="UU156" s="378">
        <f t="shared" si="405"/>
        <v>0</v>
      </c>
      <c r="UV156" s="378">
        <f t="shared" si="405"/>
        <v>0</v>
      </c>
      <c r="UW156" s="378">
        <f t="shared" si="405"/>
        <v>0</v>
      </c>
      <c r="UX156" s="378">
        <f t="shared" si="405"/>
        <v>0</v>
      </c>
      <c r="UY156" s="378">
        <f t="shared" si="405"/>
        <v>0</v>
      </c>
      <c r="UZ156" s="378">
        <f t="shared" si="405"/>
        <v>0</v>
      </c>
      <c r="VA156" s="378">
        <f t="shared" si="405"/>
        <v>0</v>
      </c>
      <c r="VB156" s="378">
        <f t="shared" si="405"/>
        <v>0</v>
      </c>
      <c r="VC156" s="378">
        <f t="shared" si="405"/>
        <v>0</v>
      </c>
      <c r="VD156" s="378">
        <f t="shared" si="405"/>
        <v>0</v>
      </c>
      <c r="VE156" s="378">
        <f t="shared" si="405"/>
        <v>0</v>
      </c>
      <c r="VF156" s="378">
        <f t="shared" si="405"/>
        <v>0</v>
      </c>
      <c r="VG156" s="378">
        <f t="shared" si="405"/>
        <v>0</v>
      </c>
      <c r="VH156" s="378">
        <f t="shared" si="405"/>
        <v>0</v>
      </c>
      <c r="VI156" s="378">
        <f t="shared" si="405"/>
        <v>0</v>
      </c>
      <c r="VJ156" s="378">
        <f t="shared" si="405"/>
        <v>0</v>
      </c>
      <c r="VK156" s="378">
        <f t="shared" si="405"/>
        <v>0</v>
      </c>
      <c r="VL156" s="378">
        <f t="shared" si="405"/>
        <v>0</v>
      </c>
      <c r="VM156" s="378">
        <f t="shared" si="405"/>
        <v>0</v>
      </c>
      <c r="VN156" s="378">
        <f t="shared" si="405"/>
        <v>0</v>
      </c>
      <c r="VO156" s="378">
        <f t="shared" si="405"/>
        <v>0</v>
      </c>
      <c r="VP156" s="378">
        <f t="shared" si="405"/>
        <v>0</v>
      </c>
      <c r="VQ156" s="378">
        <f t="shared" si="405"/>
        <v>0</v>
      </c>
      <c r="VR156" s="378">
        <f t="shared" si="405"/>
        <v>0</v>
      </c>
      <c r="VS156" s="378">
        <f t="shared" si="405"/>
        <v>0</v>
      </c>
      <c r="VT156" s="378">
        <f t="shared" si="405"/>
        <v>0</v>
      </c>
      <c r="VU156" s="378">
        <f t="shared" si="405"/>
        <v>0</v>
      </c>
      <c r="VV156" s="378">
        <f t="shared" si="405"/>
        <v>0</v>
      </c>
      <c r="VW156" s="378">
        <f t="shared" si="405"/>
        <v>0</v>
      </c>
      <c r="VX156" s="378">
        <f t="shared" si="405"/>
        <v>0</v>
      </c>
      <c r="VY156" s="378">
        <f t="shared" si="405"/>
        <v>0</v>
      </c>
      <c r="VZ156" s="378">
        <f t="shared" si="405"/>
        <v>0</v>
      </c>
      <c r="WA156" s="378">
        <f t="shared" si="405"/>
        <v>0</v>
      </c>
      <c r="WB156" s="378">
        <f t="shared" si="405"/>
        <v>0</v>
      </c>
      <c r="WC156" s="378">
        <f t="shared" si="405"/>
        <v>0</v>
      </c>
      <c r="WD156" s="378">
        <f t="shared" si="405"/>
        <v>0</v>
      </c>
      <c r="WE156" s="378">
        <f t="shared" si="405"/>
        <v>0</v>
      </c>
      <c r="WF156" s="378">
        <f t="shared" si="405"/>
        <v>0</v>
      </c>
      <c r="WG156" s="378">
        <f t="shared" si="405"/>
        <v>0</v>
      </c>
      <c r="WH156" s="378">
        <f t="shared" si="405"/>
        <v>0</v>
      </c>
      <c r="WI156" s="378">
        <f t="shared" si="405"/>
        <v>0</v>
      </c>
    </row>
    <row r="157" spans="1:607">
      <c r="A157" s="348"/>
      <c r="B157" s="360" t="s">
        <v>889</v>
      </c>
      <c r="C157" s="348"/>
      <c r="D157" s="348"/>
      <c r="E157" s="348"/>
      <c r="F157" s="348"/>
      <c r="G157" s="361" t="str">
        <f t="shared" si="220"/>
        <v/>
      </c>
      <c r="H157" s="361" t="str">
        <f t="shared" si="221"/>
        <v/>
      </c>
      <c r="I157" s="397"/>
      <c r="J157" s="348"/>
      <c r="K157" s="348"/>
      <c r="L157" s="348"/>
      <c r="M157" s="348"/>
      <c r="N157" s="400"/>
      <c r="O157" s="400"/>
      <c r="P157" s="400"/>
      <c r="Q157" s="400"/>
      <c r="R157" s="400"/>
      <c r="S157" s="400"/>
      <c r="T157" s="400"/>
      <c r="U157" s="400"/>
      <c r="V157" s="400"/>
      <c r="W157" s="400"/>
      <c r="X157" s="400"/>
      <c r="Y157" s="400"/>
      <c r="Z157" s="400"/>
      <c r="AA157" s="400"/>
      <c r="AB157" s="400"/>
      <c r="AC157" s="400"/>
      <c r="AD157" s="400"/>
      <c r="AE157" s="400"/>
      <c r="AF157" s="400"/>
      <c r="AG157" s="400"/>
      <c r="AH157" s="400"/>
      <c r="AI157" s="400"/>
      <c r="AJ157" s="400"/>
      <c r="AK157" s="400"/>
      <c r="AL157" s="400"/>
      <c r="AM157" s="400"/>
      <c r="AN157" s="400"/>
      <c r="AO157" s="400"/>
      <c r="AP157" s="400"/>
      <c r="AQ157" s="400"/>
      <c r="AR157" s="400"/>
      <c r="AS157" s="400"/>
      <c r="AT157" s="400"/>
      <c r="AU157" s="400"/>
      <c r="AV157" s="400"/>
      <c r="AW157" s="400"/>
      <c r="AX157" s="400"/>
      <c r="AY157" s="400"/>
      <c r="AZ157" s="400"/>
      <c r="BA157" s="400"/>
      <c r="BB157" s="400"/>
      <c r="BC157" s="400"/>
      <c r="BD157" s="400"/>
      <c r="BE157" s="400"/>
      <c r="BF157" s="400"/>
      <c r="BG157" s="400"/>
      <c r="BH157" s="400"/>
      <c r="BI157" s="400"/>
      <c r="BJ157" s="400"/>
      <c r="BK157" s="400"/>
      <c r="BL157" s="400"/>
      <c r="BM157" s="400"/>
      <c r="BN157" s="400"/>
      <c r="BO157" s="400"/>
      <c r="BP157" s="400"/>
      <c r="BQ157" s="400"/>
      <c r="BR157" s="400"/>
      <c r="BS157" s="400"/>
      <c r="BT157" s="400"/>
      <c r="BU157" s="400"/>
      <c r="BV157" s="400"/>
      <c r="BW157" s="400"/>
      <c r="BX157" s="400"/>
      <c r="BY157" s="400"/>
      <c r="BZ157" s="400"/>
      <c r="CA157" s="400"/>
      <c r="CB157" s="400"/>
      <c r="CC157" s="400"/>
      <c r="CD157" s="400"/>
      <c r="CE157" s="400"/>
      <c r="CF157" s="400"/>
      <c r="CG157" s="400"/>
      <c r="CH157" s="400"/>
      <c r="CI157" s="400"/>
      <c r="CJ157" s="400"/>
      <c r="CK157" s="400"/>
      <c r="CL157" s="400"/>
      <c r="CM157" s="400"/>
      <c r="CN157" s="400"/>
      <c r="CO157" s="400"/>
      <c r="CP157" s="400"/>
      <c r="CQ157" s="400"/>
      <c r="CR157" s="400"/>
      <c r="CS157" s="400"/>
      <c r="CT157" s="400"/>
      <c r="CU157" s="400"/>
      <c r="CV157" s="400"/>
      <c r="CW157" s="400"/>
      <c r="CX157" s="400"/>
      <c r="CY157" s="400"/>
      <c r="CZ157" s="362"/>
      <c r="DA157" s="901" t="s">
        <v>1322</v>
      </c>
      <c r="DB157" s="899" t="s">
        <v>1323</v>
      </c>
      <c r="DC157" s="899"/>
      <c r="DD157" s="378" t="str">
        <f>IF(COUNT(DD14:DD16)=0,"",SUM(DD14:DD16,)^2)</f>
        <v/>
      </c>
      <c r="DE157" s="378" t="str">
        <f t="shared" ref="DE157:FP157" si="406">IF(COUNT(DE14:DE16)=0,"",SUM(DE14:DE16,)^2)</f>
        <v/>
      </c>
      <c r="DF157" s="378" t="str">
        <f t="shared" si="406"/>
        <v/>
      </c>
      <c r="DG157" s="378" t="str">
        <f t="shared" si="406"/>
        <v/>
      </c>
      <c r="DH157" s="378" t="str">
        <f t="shared" si="406"/>
        <v/>
      </c>
      <c r="DI157" s="378" t="str">
        <f t="shared" si="406"/>
        <v/>
      </c>
      <c r="DJ157" s="378" t="str">
        <f t="shared" si="406"/>
        <v/>
      </c>
      <c r="DK157" s="378" t="str">
        <f t="shared" si="406"/>
        <v/>
      </c>
      <c r="DL157" s="378" t="str">
        <f t="shared" si="406"/>
        <v/>
      </c>
      <c r="DM157" s="378" t="str">
        <f t="shared" si="406"/>
        <v/>
      </c>
      <c r="DN157" s="378" t="str">
        <f t="shared" si="406"/>
        <v/>
      </c>
      <c r="DO157" s="378" t="str">
        <f t="shared" si="406"/>
        <v/>
      </c>
      <c r="DP157" s="378" t="str">
        <f t="shared" si="406"/>
        <v/>
      </c>
      <c r="DQ157" s="378" t="str">
        <f t="shared" si="406"/>
        <v/>
      </c>
      <c r="DR157" s="378" t="str">
        <f t="shared" si="406"/>
        <v/>
      </c>
      <c r="DS157" s="378" t="str">
        <f t="shared" si="406"/>
        <v/>
      </c>
      <c r="DT157" s="378" t="str">
        <f t="shared" si="406"/>
        <v/>
      </c>
      <c r="DU157" s="378" t="str">
        <f t="shared" si="406"/>
        <v/>
      </c>
      <c r="DV157" s="378" t="str">
        <f t="shared" si="406"/>
        <v/>
      </c>
      <c r="DW157" s="378" t="str">
        <f t="shared" si="406"/>
        <v/>
      </c>
      <c r="DX157" s="379" t="str">
        <f t="shared" si="406"/>
        <v/>
      </c>
      <c r="DY157" s="378" t="str">
        <f t="shared" si="406"/>
        <v/>
      </c>
      <c r="DZ157" s="378" t="str">
        <f t="shared" si="406"/>
        <v/>
      </c>
      <c r="EA157" s="378" t="str">
        <f t="shared" si="406"/>
        <v/>
      </c>
      <c r="EB157" s="378" t="str">
        <f t="shared" si="406"/>
        <v/>
      </c>
      <c r="EC157" s="378" t="str">
        <f t="shared" si="406"/>
        <v/>
      </c>
      <c r="ED157" s="378" t="str">
        <f t="shared" si="406"/>
        <v/>
      </c>
      <c r="EE157" s="378" t="str">
        <f t="shared" si="406"/>
        <v/>
      </c>
      <c r="EF157" s="378" t="str">
        <f t="shared" si="406"/>
        <v/>
      </c>
      <c r="EG157" s="378" t="str">
        <f t="shared" si="406"/>
        <v/>
      </c>
      <c r="EH157" s="378" t="str">
        <f t="shared" si="406"/>
        <v/>
      </c>
      <c r="EI157" s="378" t="str">
        <f t="shared" si="406"/>
        <v/>
      </c>
      <c r="EJ157" s="378" t="str">
        <f t="shared" si="406"/>
        <v/>
      </c>
      <c r="EK157" s="378" t="str">
        <f t="shared" si="406"/>
        <v/>
      </c>
      <c r="EL157" s="378" t="str">
        <f t="shared" si="406"/>
        <v/>
      </c>
      <c r="EM157" s="378" t="str">
        <f t="shared" si="406"/>
        <v/>
      </c>
      <c r="EN157" s="378" t="str">
        <f t="shared" si="406"/>
        <v/>
      </c>
      <c r="EO157" s="378" t="str">
        <f t="shared" si="406"/>
        <v/>
      </c>
      <c r="EP157" s="378" t="str">
        <f t="shared" si="406"/>
        <v/>
      </c>
      <c r="EQ157" s="378" t="str">
        <f t="shared" si="406"/>
        <v/>
      </c>
      <c r="ER157" s="378" t="str">
        <f t="shared" si="406"/>
        <v/>
      </c>
      <c r="ES157" s="378" t="str">
        <f t="shared" si="406"/>
        <v/>
      </c>
      <c r="ET157" s="378" t="str">
        <f t="shared" si="406"/>
        <v/>
      </c>
      <c r="EU157" s="378" t="str">
        <f t="shared" si="406"/>
        <v/>
      </c>
      <c r="EV157" s="378" t="str">
        <f t="shared" si="406"/>
        <v/>
      </c>
      <c r="EW157" s="378" t="str">
        <f t="shared" si="406"/>
        <v/>
      </c>
      <c r="EX157" s="378" t="str">
        <f t="shared" si="406"/>
        <v/>
      </c>
      <c r="EY157" s="378" t="str">
        <f t="shared" si="406"/>
        <v/>
      </c>
      <c r="EZ157" s="378" t="str">
        <f t="shared" si="406"/>
        <v/>
      </c>
      <c r="FA157" s="378" t="str">
        <f t="shared" si="406"/>
        <v/>
      </c>
      <c r="FB157" s="378" t="str">
        <f t="shared" si="406"/>
        <v/>
      </c>
      <c r="FC157" s="378" t="str">
        <f t="shared" si="406"/>
        <v/>
      </c>
      <c r="FD157" s="378" t="str">
        <f t="shared" si="406"/>
        <v/>
      </c>
      <c r="FE157" s="378" t="str">
        <f t="shared" si="406"/>
        <v/>
      </c>
      <c r="FF157" s="378" t="str">
        <f t="shared" si="406"/>
        <v/>
      </c>
      <c r="FG157" s="378" t="str">
        <f t="shared" si="406"/>
        <v/>
      </c>
      <c r="FH157" s="378" t="str">
        <f t="shared" si="406"/>
        <v/>
      </c>
      <c r="FI157" s="378" t="str">
        <f t="shared" si="406"/>
        <v/>
      </c>
      <c r="FJ157" s="378" t="str">
        <f t="shared" si="406"/>
        <v/>
      </c>
      <c r="FK157" s="378" t="str">
        <f t="shared" si="406"/>
        <v/>
      </c>
      <c r="FL157" s="378" t="str">
        <f t="shared" si="406"/>
        <v/>
      </c>
      <c r="FM157" s="378" t="str">
        <f t="shared" si="406"/>
        <v/>
      </c>
      <c r="FN157" s="378" t="str">
        <f t="shared" si="406"/>
        <v/>
      </c>
      <c r="FO157" s="378" t="str">
        <f t="shared" si="406"/>
        <v/>
      </c>
      <c r="FP157" s="378" t="str">
        <f t="shared" si="406"/>
        <v/>
      </c>
      <c r="FQ157" s="378" t="str">
        <f t="shared" ref="FQ157:IB157" si="407">IF(COUNT(FQ14:FQ16)=0,"",SUM(FQ14:FQ16,)^2)</f>
        <v/>
      </c>
      <c r="FR157" s="378" t="str">
        <f t="shared" si="407"/>
        <v/>
      </c>
      <c r="FS157" s="378" t="str">
        <f t="shared" si="407"/>
        <v/>
      </c>
      <c r="FT157" s="378" t="str">
        <f t="shared" si="407"/>
        <v/>
      </c>
      <c r="FU157" s="378" t="str">
        <f t="shared" si="407"/>
        <v/>
      </c>
      <c r="FV157" s="378" t="str">
        <f t="shared" si="407"/>
        <v/>
      </c>
      <c r="FW157" s="378" t="str">
        <f t="shared" si="407"/>
        <v/>
      </c>
      <c r="FX157" s="378" t="str">
        <f t="shared" si="407"/>
        <v/>
      </c>
      <c r="FY157" s="378" t="str">
        <f t="shared" si="407"/>
        <v/>
      </c>
      <c r="FZ157" s="378" t="str">
        <f t="shared" si="407"/>
        <v/>
      </c>
      <c r="GA157" s="378" t="str">
        <f t="shared" si="407"/>
        <v/>
      </c>
      <c r="GB157" s="378" t="str">
        <f t="shared" si="407"/>
        <v/>
      </c>
      <c r="GC157" s="378" t="str">
        <f t="shared" si="407"/>
        <v/>
      </c>
      <c r="GD157" s="378" t="str">
        <f t="shared" si="407"/>
        <v/>
      </c>
      <c r="GE157" s="378" t="str">
        <f t="shared" si="407"/>
        <v/>
      </c>
      <c r="GF157" s="378" t="str">
        <f t="shared" si="407"/>
        <v/>
      </c>
      <c r="GG157" s="378" t="str">
        <f t="shared" si="407"/>
        <v/>
      </c>
      <c r="GH157" s="378" t="str">
        <f t="shared" si="407"/>
        <v/>
      </c>
      <c r="GI157" s="378" t="str">
        <f t="shared" si="407"/>
        <v/>
      </c>
      <c r="GJ157" s="378" t="str">
        <f t="shared" si="407"/>
        <v/>
      </c>
      <c r="GK157" s="378" t="str">
        <f t="shared" si="407"/>
        <v/>
      </c>
      <c r="GL157" s="378" t="str">
        <f t="shared" si="407"/>
        <v/>
      </c>
      <c r="GM157" s="378" t="str">
        <f t="shared" si="407"/>
        <v/>
      </c>
      <c r="GN157" s="378" t="str">
        <f t="shared" si="407"/>
        <v/>
      </c>
      <c r="GO157" s="378" t="str">
        <f t="shared" si="407"/>
        <v/>
      </c>
      <c r="GP157" s="378" t="str">
        <f t="shared" si="407"/>
        <v/>
      </c>
      <c r="GQ157" s="378" t="str">
        <f t="shared" si="407"/>
        <v/>
      </c>
      <c r="GR157" s="378" t="str">
        <f t="shared" si="407"/>
        <v/>
      </c>
      <c r="GS157" s="378" t="str">
        <f t="shared" si="407"/>
        <v/>
      </c>
      <c r="GT157" s="378" t="str">
        <f t="shared" si="407"/>
        <v/>
      </c>
      <c r="GU157" s="378" t="str">
        <f t="shared" si="407"/>
        <v/>
      </c>
      <c r="GV157" s="378" t="str">
        <f t="shared" si="407"/>
        <v/>
      </c>
      <c r="GW157" s="378" t="str">
        <f t="shared" si="407"/>
        <v/>
      </c>
      <c r="GX157" s="378" t="str">
        <f t="shared" si="407"/>
        <v/>
      </c>
      <c r="GY157" s="378" t="str">
        <f t="shared" si="407"/>
        <v/>
      </c>
      <c r="GZ157" s="378" t="str">
        <f t="shared" si="407"/>
        <v/>
      </c>
      <c r="HA157" s="378" t="str">
        <f t="shared" si="407"/>
        <v/>
      </c>
      <c r="HB157" s="378" t="str">
        <f t="shared" si="407"/>
        <v/>
      </c>
      <c r="HC157" s="378" t="str">
        <f t="shared" si="407"/>
        <v/>
      </c>
      <c r="HD157" s="378" t="str">
        <f t="shared" si="407"/>
        <v/>
      </c>
      <c r="HE157" s="378" t="str">
        <f t="shared" si="407"/>
        <v/>
      </c>
      <c r="HF157" s="378" t="str">
        <f t="shared" si="407"/>
        <v/>
      </c>
      <c r="HG157" s="378" t="str">
        <f t="shared" si="407"/>
        <v/>
      </c>
      <c r="HH157" s="378" t="str">
        <f t="shared" si="407"/>
        <v/>
      </c>
      <c r="HI157" s="378" t="str">
        <f t="shared" si="407"/>
        <v/>
      </c>
      <c r="HJ157" s="378" t="str">
        <f t="shared" si="407"/>
        <v/>
      </c>
      <c r="HK157" s="378" t="str">
        <f t="shared" si="407"/>
        <v/>
      </c>
      <c r="HL157" s="378" t="str">
        <f t="shared" si="407"/>
        <v/>
      </c>
      <c r="HM157" s="378" t="str">
        <f t="shared" si="407"/>
        <v/>
      </c>
      <c r="HN157" s="378" t="str">
        <f t="shared" si="407"/>
        <v/>
      </c>
      <c r="HO157" s="378" t="str">
        <f t="shared" si="407"/>
        <v/>
      </c>
      <c r="HP157" s="378" t="str">
        <f t="shared" si="407"/>
        <v/>
      </c>
      <c r="HQ157" s="378" t="str">
        <f t="shared" si="407"/>
        <v/>
      </c>
      <c r="HR157" s="378" t="str">
        <f t="shared" si="407"/>
        <v/>
      </c>
      <c r="HS157" s="378" t="str">
        <f t="shared" si="407"/>
        <v/>
      </c>
      <c r="HT157" s="378" t="str">
        <f t="shared" si="407"/>
        <v/>
      </c>
      <c r="HU157" s="378" t="str">
        <f t="shared" si="407"/>
        <v/>
      </c>
      <c r="HV157" s="378" t="str">
        <f t="shared" si="407"/>
        <v/>
      </c>
      <c r="HW157" s="378" t="str">
        <f t="shared" si="407"/>
        <v/>
      </c>
      <c r="HX157" s="378" t="str">
        <f t="shared" si="407"/>
        <v/>
      </c>
      <c r="HY157" s="378" t="str">
        <f t="shared" si="407"/>
        <v/>
      </c>
      <c r="HZ157" s="378" t="str">
        <f t="shared" si="407"/>
        <v/>
      </c>
      <c r="IA157" s="378" t="str">
        <f t="shared" si="407"/>
        <v/>
      </c>
      <c r="IB157" s="378" t="str">
        <f t="shared" si="407"/>
        <v/>
      </c>
      <c r="IC157" s="378" t="str">
        <f t="shared" ref="IC157:KN157" si="408">IF(COUNT(IC14:IC16)=0,"",SUM(IC14:IC16,)^2)</f>
        <v/>
      </c>
      <c r="ID157" s="378" t="str">
        <f t="shared" si="408"/>
        <v/>
      </c>
      <c r="IE157" s="378" t="str">
        <f t="shared" si="408"/>
        <v/>
      </c>
      <c r="IF157" s="378" t="str">
        <f t="shared" si="408"/>
        <v/>
      </c>
      <c r="IG157" s="378" t="str">
        <f t="shared" si="408"/>
        <v/>
      </c>
      <c r="IH157" s="378" t="str">
        <f t="shared" si="408"/>
        <v/>
      </c>
      <c r="II157" s="378" t="str">
        <f t="shared" si="408"/>
        <v/>
      </c>
      <c r="IJ157" s="378" t="str">
        <f t="shared" si="408"/>
        <v/>
      </c>
      <c r="IK157" s="378" t="str">
        <f t="shared" si="408"/>
        <v/>
      </c>
      <c r="IL157" s="378" t="str">
        <f t="shared" si="408"/>
        <v/>
      </c>
      <c r="IM157" s="378" t="str">
        <f t="shared" si="408"/>
        <v/>
      </c>
      <c r="IN157" s="378" t="str">
        <f t="shared" si="408"/>
        <v/>
      </c>
      <c r="IO157" s="378" t="str">
        <f t="shared" si="408"/>
        <v/>
      </c>
      <c r="IP157" s="378" t="str">
        <f t="shared" si="408"/>
        <v/>
      </c>
      <c r="IQ157" s="378" t="str">
        <f t="shared" si="408"/>
        <v/>
      </c>
      <c r="IR157" s="378" t="str">
        <f t="shared" si="408"/>
        <v/>
      </c>
      <c r="IS157" s="378" t="str">
        <f t="shared" si="408"/>
        <v/>
      </c>
      <c r="IT157" s="378" t="str">
        <f t="shared" si="408"/>
        <v/>
      </c>
      <c r="IU157" s="378" t="str">
        <f t="shared" si="408"/>
        <v/>
      </c>
      <c r="IV157" s="378" t="str">
        <f t="shared" si="408"/>
        <v/>
      </c>
      <c r="IW157" s="378" t="str">
        <f t="shared" si="408"/>
        <v/>
      </c>
      <c r="IX157" s="378" t="str">
        <f t="shared" si="408"/>
        <v/>
      </c>
      <c r="IY157" s="378" t="str">
        <f t="shared" si="408"/>
        <v/>
      </c>
      <c r="IZ157" s="378" t="str">
        <f t="shared" si="408"/>
        <v/>
      </c>
      <c r="JA157" s="378" t="str">
        <f t="shared" si="408"/>
        <v/>
      </c>
      <c r="JB157" s="378" t="str">
        <f t="shared" si="408"/>
        <v/>
      </c>
      <c r="JC157" s="378" t="str">
        <f t="shared" si="408"/>
        <v/>
      </c>
      <c r="JD157" s="378" t="str">
        <f t="shared" si="408"/>
        <v/>
      </c>
      <c r="JE157" s="378" t="str">
        <f t="shared" si="408"/>
        <v/>
      </c>
      <c r="JF157" s="378" t="str">
        <f t="shared" si="408"/>
        <v/>
      </c>
      <c r="JG157" s="378" t="str">
        <f t="shared" si="408"/>
        <v/>
      </c>
      <c r="JH157" s="378" t="str">
        <f t="shared" si="408"/>
        <v/>
      </c>
      <c r="JI157" s="378" t="str">
        <f t="shared" si="408"/>
        <v/>
      </c>
      <c r="JJ157" s="378" t="str">
        <f t="shared" si="408"/>
        <v/>
      </c>
      <c r="JK157" s="378" t="str">
        <f t="shared" si="408"/>
        <v/>
      </c>
      <c r="JL157" s="378" t="str">
        <f t="shared" si="408"/>
        <v/>
      </c>
      <c r="JM157" s="378" t="str">
        <f t="shared" si="408"/>
        <v/>
      </c>
      <c r="JN157" s="378" t="str">
        <f t="shared" si="408"/>
        <v/>
      </c>
      <c r="JO157" s="378" t="str">
        <f t="shared" si="408"/>
        <v/>
      </c>
      <c r="JP157" s="378" t="str">
        <f t="shared" si="408"/>
        <v/>
      </c>
      <c r="JQ157" s="378" t="str">
        <f t="shared" si="408"/>
        <v/>
      </c>
      <c r="JR157" s="378" t="str">
        <f t="shared" si="408"/>
        <v/>
      </c>
      <c r="JS157" s="378" t="str">
        <f t="shared" si="408"/>
        <v/>
      </c>
      <c r="JT157" s="378" t="str">
        <f t="shared" si="408"/>
        <v/>
      </c>
      <c r="JU157" s="378" t="str">
        <f t="shared" si="408"/>
        <v/>
      </c>
      <c r="JV157" s="378" t="str">
        <f t="shared" si="408"/>
        <v/>
      </c>
      <c r="JW157" s="378" t="str">
        <f t="shared" si="408"/>
        <v/>
      </c>
      <c r="JX157" s="378" t="str">
        <f t="shared" si="408"/>
        <v/>
      </c>
      <c r="JY157" s="378" t="str">
        <f t="shared" si="408"/>
        <v/>
      </c>
      <c r="JZ157" s="378" t="str">
        <f t="shared" si="408"/>
        <v/>
      </c>
      <c r="KA157" s="378" t="str">
        <f t="shared" si="408"/>
        <v/>
      </c>
      <c r="KB157" s="378" t="str">
        <f t="shared" si="408"/>
        <v/>
      </c>
      <c r="KC157" s="378" t="str">
        <f t="shared" si="408"/>
        <v/>
      </c>
      <c r="KD157" s="378" t="str">
        <f t="shared" si="408"/>
        <v/>
      </c>
      <c r="KE157" s="378" t="str">
        <f t="shared" si="408"/>
        <v/>
      </c>
      <c r="KF157" s="378" t="str">
        <f t="shared" si="408"/>
        <v/>
      </c>
      <c r="KG157" s="378" t="str">
        <f t="shared" si="408"/>
        <v/>
      </c>
      <c r="KH157" s="378" t="str">
        <f t="shared" si="408"/>
        <v/>
      </c>
      <c r="KI157" s="378" t="str">
        <f t="shared" si="408"/>
        <v/>
      </c>
      <c r="KJ157" s="378" t="str">
        <f t="shared" si="408"/>
        <v/>
      </c>
      <c r="KK157" s="378" t="str">
        <f t="shared" si="408"/>
        <v/>
      </c>
      <c r="KL157" s="378" t="str">
        <f t="shared" si="408"/>
        <v/>
      </c>
      <c r="KM157" s="378" t="str">
        <f t="shared" si="408"/>
        <v/>
      </c>
      <c r="KN157" s="378" t="str">
        <f t="shared" si="408"/>
        <v/>
      </c>
      <c r="KO157" s="378" t="str">
        <f t="shared" ref="KO157:MZ157" si="409">IF(COUNT(KO14:KO16)=0,"",SUM(KO14:KO16,)^2)</f>
        <v/>
      </c>
      <c r="KP157" s="378" t="str">
        <f t="shared" si="409"/>
        <v/>
      </c>
      <c r="KQ157" s="378" t="str">
        <f t="shared" si="409"/>
        <v/>
      </c>
      <c r="KR157" s="378" t="str">
        <f t="shared" si="409"/>
        <v/>
      </c>
      <c r="KS157" s="378" t="str">
        <f t="shared" si="409"/>
        <v/>
      </c>
      <c r="KT157" s="378" t="str">
        <f t="shared" si="409"/>
        <v/>
      </c>
      <c r="KU157" s="378" t="str">
        <f t="shared" si="409"/>
        <v/>
      </c>
      <c r="KV157" s="378" t="str">
        <f t="shared" si="409"/>
        <v/>
      </c>
      <c r="KW157" s="378" t="str">
        <f t="shared" si="409"/>
        <v/>
      </c>
      <c r="KX157" s="378" t="str">
        <f t="shared" si="409"/>
        <v/>
      </c>
      <c r="KY157" s="378" t="str">
        <f t="shared" si="409"/>
        <v/>
      </c>
      <c r="KZ157" s="378" t="str">
        <f t="shared" si="409"/>
        <v/>
      </c>
      <c r="LA157" s="378" t="str">
        <f t="shared" si="409"/>
        <v/>
      </c>
      <c r="LB157" s="378" t="str">
        <f t="shared" si="409"/>
        <v/>
      </c>
      <c r="LC157" s="378" t="str">
        <f t="shared" si="409"/>
        <v/>
      </c>
      <c r="LD157" s="378" t="str">
        <f t="shared" si="409"/>
        <v/>
      </c>
      <c r="LE157" s="378" t="str">
        <f t="shared" si="409"/>
        <v/>
      </c>
      <c r="LF157" s="378" t="str">
        <f t="shared" si="409"/>
        <v/>
      </c>
      <c r="LG157" s="378" t="str">
        <f t="shared" si="409"/>
        <v/>
      </c>
      <c r="LH157" s="378" t="str">
        <f t="shared" si="409"/>
        <v/>
      </c>
      <c r="LI157" s="378" t="str">
        <f t="shared" si="409"/>
        <v/>
      </c>
      <c r="LJ157" s="378" t="str">
        <f t="shared" si="409"/>
        <v/>
      </c>
      <c r="LK157" s="378" t="str">
        <f t="shared" si="409"/>
        <v/>
      </c>
      <c r="LL157" s="378" t="str">
        <f t="shared" si="409"/>
        <v/>
      </c>
      <c r="LM157" s="378" t="str">
        <f t="shared" si="409"/>
        <v/>
      </c>
      <c r="LN157" s="378" t="str">
        <f t="shared" si="409"/>
        <v/>
      </c>
      <c r="LO157" s="378" t="str">
        <f t="shared" si="409"/>
        <v/>
      </c>
      <c r="LP157" s="378" t="str">
        <f t="shared" si="409"/>
        <v/>
      </c>
      <c r="LQ157" s="378" t="str">
        <f t="shared" si="409"/>
        <v/>
      </c>
      <c r="LR157" s="378" t="str">
        <f t="shared" si="409"/>
        <v/>
      </c>
      <c r="LS157" s="378" t="str">
        <f t="shared" si="409"/>
        <v/>
      </c>
      <c r="LT157" s="378" t="str">
        <f t="shared" si="409"/>
        <v/>
      </c>
      <c r="LU157" s="378" t="str">
        <f t="shared" si="409"/>
        <v/>
      </c>
      <c r="LV157" s="378" t="str">
        <f t="shared" si="409"/>
        <v/>
      </c>
      <c r="LW157" s="378" t="str">
        <f t="shared" si="409"/>
        <v/>
      </c>
      <c r="LX157" s="378" t="str">
        <f t="shared" si="409"/>
        <v/>
      </c>
      <c r="LY157" s="378" t="str">
        <f t="shared" si="409"/>
        <v/>
      </c>
      <c r="LZ157" s="378" t="str">
        <f t="shared" si="409"/>
        <v/>
      </c>
      <c r="MA157" s="378" t="str">
        <f t="shared" si="409"/>
        <v/>
      </c>
      <c r="MB157" s="378" t="str">
        <f t="shared" si="409"/>
        <v/>
      </c>
      <c r="MC157" s="378" t="str">
        <f t="shared" si="409"/>
        <v/>
      </c>
      <c r="MD157" s="378" t="str">
        <f t="shared" si="409"/>
        <v/>
      </c>
      <c r="ME157" s="378" t="str">
        <f t="shared" si="409"/>
        <v/>
      </c>
      <c r="MF157" s="378" t="str">
        <f t="shared" si="409"/>
        <v/>
      </c>
      <c r="MG157" s="378" t="str">
        <f t="shared" si="409"/>
        <v/>
      </c>
      <c r="MH157" s="378" t="str">
        <f t="shared" si="409"/>
        <v/>
      </c>
      <c r="MI157" s="378" t="str">
        <f t="shared" si="409"/>
        <v/>
      </c>
      <c r="MJ157" s="378" t="str">
        <f t="shared" si="409"/>
        <v/>
      </c>
      <c r="MK157" s="378" t="str">
        <f t="shared" si="409"/>
        <v/>
      </c>
      <c r="ML157" s="378" t="str">
        <f t="shared" si="409"/>
        <v/>
      </c>
      <c r="MM157" s="378" t="str">
        <f t="shared" si="409"/>
        <v/>
      </c>
      <c r="MN157" s="378" t="str">
        <f t="shared" si="409"/>
        <v/>
      </c>
      <c r="MO157" s="378" t="str">
        <f t="shared" si="409"/>
        <v/>
      </c>
      <c r="MP157" s="378" t="str">
        <f t="shared" si="409"/>
        <v/>
      </c>
      <c r="MQ157" s="378" t="str">
        <f t="shared" si="409"/>
        <v/>
      </c>
      <c r="MR157" s="378" t="str">
        <f t="shared" si="409"/>
        <v/>
      </c>
      <c r="MS157" s="378" t="str">
        <f t="shared" si="409"/>
        <v/>
      </c>
      <c r="MT157" s="378" t="str">
        <f t="shared" si="409"/>
        <v/>
      </c>
      <c r="MU157" s="378" t="str">
        <f t="shared" si="409"/>
        <v/>
      </c>
      <c r="MV157" s="378" t="str">
        <f t="shared" si="409"/>
        <v/>
      </c>
      <c r="MW157" s="378" t="str">
        <f t="shared" si="409"/>
        <v/>
      </c>
      <c r="MX157" s="378" t="str">
        <f t="shared" si="409"/>
        <v/>
      </c>
      <c r="MY157" s="378" t="str">
        <f t="shared" si="409"/>
        <v/>
      </c>
      <c r="MZ157" s="378" t="str">
        <f t="shared" si="409"/>
        <v/>
      </c>
      <c r="NA157" s="378" t="str">
        <f t="shared" ref="NA157:PL157" si="410">IF(COUNT(NA14:NA16)=0,"",SUM(NA14:NA16,)^2)</f>
        <v/>
      </c>
      <c r="NB157" s="378" t="str">
        <f t="shared" si="410"/>
        <v/>
      </c>
      <c r="NC157" s="378" t="str">
        <f t="shared" si="410"/>
        <v/>
      </c>
      <c r="ND157" s="378" t="str">
        <f t="shared" si="410"/>
        <v/>
      </c>
      <c r="NE157" s="378" t="str">
        <f t="shared" si="410"/>
        <v/>
      </c>
      <c r="NF157" s="378" t="str">
        <f t="shared" si="410"/>
        <v/>
      </c>
      <c r="NG157" s="378" t="str">
        <f t="shared" si="410"/>
        <v/>
      </c>
      <c r="NH157" s="378" t="str">
        <f t="shared" si="410"/>
        <v/>
      </c>
      <c r="NI157" s="378" t="str">
        <f t="shared" si="410"/>
        <v/>
      </c>
      <c r="NJ157" s="378" t="str">
        <f t="shared" si="410"/>
        <v/>
      </c>
      <c r="NK157" s="378" t="str">
        <f t="shared" si="410"/>
        <v/>
      </c>
      <c r="NL157" s="378" t="str">
        <f t="shared" si="410"/>
        <v/>
      </c>
      <c r="NM157" s="378" t="str">
        <f t="shared" si="410"/>
        <v/>
      </c>
      <c r="NN157" s="378" t="str">
        <f t="shared" si="410"/>
        <v/>
      </c>
      <c r="NO157" s="378" t="str">
        <f t="shared" si="410"/>
        <v/>
      </c>
      <c r="NP157" s="378" t="str">
        <f t="shared" si="410"/>
        <v/>
      </c>
      <c r="NQ157" s="378" t="str">
        <f t="shared" si="410"/>
        <v/>
      </c>
      <c r="NR157" s="378" t="str">
        <f t="shared" si="410"/>
        <v/>
      </c>
      <c r="NS157" s="378" t="str">
        <f t="shared" si="410"/>
        <v/>
      </c>
      <c r="NT157" s="378" t="str">
        <f t="shared" si="410"/>
        <v/>
      </c>
      <c r="NU157" s="378" t="str">
        <f t="shared" si="410"/>
        <v/>
      </c>
      <c r="NV157" s="378" t="str">
        <f t="shared" si="410"/>
        <v/>
      </c>
      <c r="NW157" s="378" t="str">
        <f t="shared" si="410"/>
        <v/>
      </c>
      <c r="NX157" s="378" t="str">
        <f t="shared" si="410"/>
        <v/>
      </c>
      <c r="NY157" s="378" t="str">
        <f t="shared" si="410"/>
        <v/>
      </c>
      <c r="NZ157" s="378" t="str">
        <f t="shared" si="410"/>
        <v/>
      </c>
      <c r="OA157" s="378" t="str">
        <f t="shared" si="410"/>
        <v/>
      </c>
      <c r="OB157" s="378" t="str">
        <f t="shared" si="410"/>
        <v/>
      </c>
      <c r="OC157" s="378" t="str">
        <f t="shared" si="410"/>
        <v/>
      </c>
      <c r="OD157" s="378" t="str">
        <f t="shared" si="410"/>
        <v/>
      </c>
      <c r="OE157" s="378" t="str">
        <f t="shared" si="410"/>
        <v/>
      </c>
      <c r="OF157" s="378" t="str">
        <f t="shared" si="410"/>
        <v/>
      </c>
      <c r="OG157" s="378" t="str">
        <f t="shared" si="410"/>
        <v/>
      </c>
      <c r="OH157" s="378" t="str">
        <f t="shared" si="410"/>
        <v/>
      </c>
      <c r="OI157" s="378" t="str">
        <f t="shared" si="410"/>
        <v/>
      </c>
      <c r="OJ157" s="378" t="str">
        <f t="shared" si="410"/>
        <v/>
      </c>
      <c r="OK157" s="378" t="str">
        <f t="shared" si="410"/>
        <v/>
      </c>
      <c r="OL157" s="378" t="str">
        <f t="shared" si="410"/>
        <v/>
      </c>
      <c r="OM157" s="378" t="str">
        <f t="shared" si="410"/>
        <v/>
      </c>
      <c r="ON157" s="378" t="str">
        <f t="shared" si="410"/>
        <v/>
      </c>
      <c r="OO157" s="378" t="str">
        <f t="shared" si="410"/>
        <v/>
      </c>
      <c r="OP157" s="378" t="str">
        <f t="shared" si="410"/>
        <v/>
      </c>
      <c r="OQ157" s="380" t="str">
        <f t="shared" si="410"/>
        <v/>
      </c>
      <c r="OR157" s="380" t="str">
        <f t="shared" si="410"/>
        <v/>
      </c>
      <c r="OS157" s="380" t="str">
        <f t="shared" si="410"/>
        <v/>
      </c>
      <c r="OT157" s="380" t="str">
        <f t="shared" si="410"/>
        <v/>
      </c>
      <c r="OU157" s="380" t="str">
        <f t="shared" si="410"/>
        <v/>
      </c>
      <c r="OV157" s="380" t="str">
        <f t="shared" si="410"/>
        <v/>
      </c>
      <c r="OW157" s="380" t="str">
        <f t="shared" si="410"/>
        <v/>
      </c>
      <c r="OX157" s="380" t="str">
        <f t="shared" si="410"/>
        <v/>
      </c>
      <c r="OY157" s="380" t="str">
        <f t="shared" si="410"/>
        <v/>
      </c>
      <c r="OZ157" s="380" t="str">
        <f t="shared" si="410"/>
        <v/>
      </c>
      <c r="PA157" s="380" t="str">
        <f t="shared" si="410"/>
        <v/>
      </c>
      <c r="PB157" s="380" t="str">
        <f t="shared" si="410"/>
        <v/>
      </c>
      <c r="PC157" s="380" t="str">
        <f t="shared" si="410"/>
        <v/>
      </c>
      <c r="PD157" s="380" t="str">
        <f t="shared" si="410"/>
        <v/>
      </c>
      <c r="PE157" s="380" t="str">
        <f t="shared" si="410"/>
        <v/>
      </c>
      <c r="PF157" s="380" t="str">
        <f t="shared" si="410"/>
        <v/>
      </c>
      <c r="PG157" s="380" t="str">
        <f t="shared" si="410"/>
        <v/>
      </c>
      <c r="PH157" s="380" t="str">
        <f t="shared" si="410"/>
        <v/>
      </c>
      <c r="PI157" s="380" t="str">
        <f t="shared" si="410"/>
        <v/>
      </c>
      <c r="PJ157" s="380" t="str">
        <f t="shared" si="410"/>
        <v/>
      </c>
      <c r="PK157" s="380" t="str">
        <f t="shared" si="410"/>
        <v/>
      </c>
      <c r="PL157" s="380" t="str">
        <f t="shared" si="410"/>
        <v/>
      </c>
      <c r="PM157" s="380" t="str">
        <f t="shared" ref="PM157:RX157" si="411">IF(COUNT(PM14:PM16)=0,"",SUM(PM14:PM16,)^2)</f>
        <v/>
      </c>
      <c r="PN157" s="380" t="str">
        <f t="shared" si="411"/>
        <v/>
      </c>
      <c r="PO157" s="380" t="str">
        <f t="shared" si="411"/>
        <v/>
      </c>
      <c r="PP157" s="380" t="str">
        <f t="shared" si="411"/>
        <v/>
      </c>
      <c r="PQ157" s="380" t="str">
        <f t="shared" si="411"/>
        <v/>
      </c>
      <c r="PR157" s="380" t="str">
        <f t="shared" si="411"/>
        <v/>
      </c>
      <c r="PS157" s="380" t="str">
        <f t="shared" si="411"/>
        <v/>
      </c>
      <c r="PT157" s="380" t="str">
        <f t="shared" si="411"/>
        <v/>
      </c>
      <c r="PU157" s="380" t="str">
        <f t="shared" si="411"/>
        <v/>
      </c>
      <c r="PV157" s="380" t="str">
        <f t="shared" si="411"/>
        <v/>
      </c>
      <c r="PW157" s="380" t="str">
        <f t="shared" si="411"/>
        <v/>
      </c>
      <c r="PX157" s="380" t="str">
        <f t="shared" si="411"/>
        <v/>
      </c>
      <c r="PY157" s="380" t="str">
        <f t="shared" si="411"/>
        <v/>
      </c>
      <c r="PZ157" s="380" t="str">
        <f t="shared" si="411"/>
        <v/>
      </c>
      <c r="QA157" s="380" t="str">
        <f t="shared" si="411"/>
        <v/>
      </c>
      <c r="QB157" s="380" t="str">
        <f t="shared" si="411"/>
        <v/>
      </c>
      <c r="QC157" s="380" t="str">
        <f t="shared" si="411"/>
        <v/>
      </c>
      <c r="QD157" s="380" t="str">
        <f t="shared" si="411"/>
        <v/>
      </c>
      <c r="QE157" s="380" t="str">
        <f t="shared" si="411"/>
        <v/>
      </c>
      <c r="QF157" s="380" t="str">
        <f t="shared" si="411"/>
        <v/>
      </c>
      <c r="QG157" s="380" t="str">
        <f t="shared" si="411"/>
        <v/>
      </c>
      <c r="QH157" s="380" t="str">
        <f t="shared" si="411"/>
        <v/>
      </c>
      <c r="QI157" s="380" t="str">
        <f t="shared" si="411"/>
        <v/>
      </c>
      <c r="QJ157" s="380" t="str">
        <f t="shared" si="411"/>
        <v/>
      </c>
      <c r="QK157" s="380" t="str">
        <f t="shared" si="411"/>
        <v/>
      </c>
      <c r="QL157" s="380" t="str">
        <f t="shared" si="411"/>
        <v/>
      </c>
      <c r="QM157" s="380" t="str">
        <f t="shared" si="411"/>
        <v/>
      </c>
      <c r="QN157" s="380" t="str">
        <f t="shared" si="411"/>
        <v/>
      </c>
      <c r="QO157" s="380" t="str">
        <f t="shared" si="411"/>
        <v/>
      </c>
      <c r="QP157" s="380" t="str">
        <f t="shared" si="411"/>
        <v/>
      </c>
      <c r="QQ157" s="380" t="str">
        <f t="shared" si="411"/>
        <v/>
      </c>
      <c r="QR157" s="380" t="str">
        <f t="shared" si="411"/>
        <v/>
      </c>
      <c r="QS157" s="380" t="str">
        <f t="shared" si="411"/>
        <v/>
      </c>
      <c r="QT157" s="380" t="str">
        <f t="shared" si="411"/>
        <v/>
      </c>
      <c r="QU157" s="380" t="str">
        <f t="shared" si="411"/>
        <v/>
      </c>
      <c r="QV157" s="380" t="str">
        <f t="shared" si="411"/>
        <v/>
      </c>
      <c r="QW157" s="380" t="str">
        <f t="shared" si="411"/>
        <v/>
      </c>
      <c r="QX157" s="380" t="str">
        <f t="shared" si="411"/>
        <v/>
      </c>
      <c r="QY157" s="380" t="str">
        <f t="shared" si="411"/>
        <v/>
      </c>
      <c r="QZ157" s="380" t="str">
        <f t="shared" si="411"/>
        <v/>
      </c>
      <c r="RA157" s="380" t="str">
        <f t="shared" si="411"/>
        <v/>
      </c>
      <c r="RB157" s="380" t="str">
        <f t="shared" si="411"/>
        <v/>
      </c>
      <c r="RC157" s="380" t="str">
        <f t="shared" si="411"/>
        <v/>
      </c>
      <c r="RD157" s="380" t="str">
        <f t="shared" si="411"/>
        <v/>
      </c>
      <c r="RE157" s="380" t="str">
        <f t="shared" si="411"/>
        <v/>
      </c>
      <c r="RF157" s="380" t="str">
        <f t="shared" si="411"/>
        <v/>
      </c>
      <c r="RG157" s="380" t="str">
        <f t="shared" si="411"/>
        <v/>
      </c>
      <c r="RH157" s="380" t="str">
        <f t="shared" si="411"/>
        <v/>
      </c>
      <c r="RI157" s="380" t="str">
        <f t="shared" si="411"/>
        <v/>
      </c>
      <c r="RJ157" s="380" t="str">
        <f t="shared" si="411"/>
        <v/>
      </c>
      <c r="RK157" s="380" t="str">
        <f t="shared" si="411"/>
        <v/>
      </c>
      <c r="RL157" s="380" t="str">
        <f t="shared" si="411"/>
        <v/>
      </c>
      <c r="RM157" s="380" t="str">
        <f t="shared" si="411"/>
        <v/>
      </c>
      <c r="RN157" s="380" t="str">
        <f t="shared" si="411"/>
        <v/>
      </c>
      <c r="RO157" s="380" t="str">
        <f t="shared" si="411"/>
        <v/>
      </c>
      <c r="RP157" s="380" t="str">
        <f t="shared" si="411"/>
        <v/>
      </c>
      <c r="RQ157" s="380" t="str">
        <f t="shared" si="411"/>
        <v/>
      </c>
      <c r="RR157" s="380" t="str">
        <f t="shared" si="411"/>
        <v/>
      </c>
      <c r="RS157" s="380" t="str">
        <f t="shared" si="411"/>
        <v/>
      </c>
      <c r="RT157" s="380" t="str">
        <f t="shared" si="411"/>
        <v/>
      </c>
      <c r="RU157" s="380" t="str">
        <f t="shared" si="411"/>
        <v/>
      </c>
      <c r="RV157" s="380" t="str">
        <f t="shared" si="411"/>
        <v/>
      </c>
      <c r="RW157" s="380" t="str">
        <f t="shared" si="411"/>
        <v/>
      </c>
      <c r="RX157" s="380" t="str">
        <f t="shared" si="411"/>
        <v/>
      </c>
      <c r="RY157" s="380" t="str">
        <f t="shared" ref="RY157:UJ157" si="412">IF(COUNT(RY14:RY16)=0,"",SUM(RY14:RY16,)^2)</f>
        <v/>
      </c>
      <c r="RZ157" s="380" t="str">
        <f t="shared" si="412"/>
        <v/>
      </c>
      <c r="SA157" s="380" t="str">
        <f t="shared" si="412"/>
        <v/>
      </c>
      <c r="SB157" s="380" t="str">
        <f t="shared" si="412"/>
        <v/>
      </c>
      <c r="SC157" s="380" t="str">
        <f t="shared" si="412"/>
        <v/>
      </c>
      <c r="SD157" s="380" t="str">
        <f t="shared" si="412"/>
        <v/>
      </c>
      <c r="SE157" s="380" t="str">
        <f t="shared" si="412"/>
        <v/>
      </c>
      <c r="SF157" s="380" t="str">
        <f t="shared" si="412"/>
        <v/>
      </c>
      <c r="SG157" s="380" t="str">
        <f t="shared" si="412"/>
        <v/>
      </c>
      <c r="SH157" s="380" t="str">
        <f t="shared" si="412"/>
        <v/>
      </c>
      <c r="SI157" s="380" t="str">
        <f t="shared" si="412"/>
        <v/>
      </c>
      <c r="SJ157" s="380" t="str">
        <f t="shared" si="412"/>
        <v/>
      </c>
      <c r="SK157" s="380" t="str">
        <f t="shared" si="412"/>
        <v/>
      </c>
      <c r="SL157" s="380" t="str">
        <f t="shared" si="412"/>
        <v/>
      </c>
      <c r="SM157" s="380" t="str">
        <f t="shared" si="412"/>
        <v/>
      </c>
      <c r="SN157" s="380" t="str">
        <f t="shared" si="412"/>
        <v/>
      </c>
      <c r="SO157" s="380" t="str">
        <f t="shared" si="412"/>
        <v/>
      </c>
      <c r="SP157" s="380" t="str">
        <f t="shared" si="412"/>
        <v/>
      </c>
      <c r="SQ157" s="380" t="str">
        <f t="shared" si="412"/>
        <v/>
      </c>
      <c r="SR157" s="380" t="str">
        <f t="shared" si="412"/>
        <v/>
      </c>
      <c r="SS157" s="380" t="str">
        <f t="shared" si="412"/>
        <v/>
      </c>
      <c r="ST157" s="380" t="str">
        <f t="shared" si="412"/>
        <v/>
      </c>
      <c r="SU157" s="380" t="str">
        <f t="shared" si="412"/>
        <v/>
      </c>
      <c r="SV157" s="380" t="str">
        <f t="shared" si="412"/>
        <v/>
      </c>
      <c r="SW157" s="380" t="str">
        <f t="shared" si="412"/>
        <v/>
      </c>
      <c r="SX157" s="380" t="str">
        <f t="shared" si="412"/>
        <v/>
      </c>
      <c r="SY157" s="380" t="str">
        <f t="shared" si="412"/>
        <v/>
      </c>
      <c r="SZ157" s="380" t="str">
        <f t="shared" si="412"/>
        <v/>
      </c>
      <c r="TA157" s="380" t="str">
        <f t="shared" si="412"/>
        <v/>
      </c>
      <c r="TB157" s="380" t="str">
        <f t="shared" si="412"/>
        <v/>
      </c>
      <c r="TC157" s="380" t="str">
        <f t="shared" si="412"/>
        <v/>
      </c>
      <c r="TD157" s="380" t="str">
        <f t="shared" si="412"/>
        <v/>
      </c>
      <c r="TE157" s="380" t="str">
        <f t="shared" si="412"/>
        <v/>
      </c>
      <c r="TF157" s="380" t="str">
        <f t="shared" si="412"/>
        <v/>
      </c>
      <c r="TG157" s="380" t="str">
        <f t="shared" si="412"/>
        <v/>
      </c>
      <c r="TH157" s="380" t="str">
        <f t="shared" si="412"/>
        <v/>
      </c>
      <c r="TI157" s="380" t="str">
        <f t="shared" si="412"/>
        <v/>
      </c>
      <c r="TJ157" s="380" t="str">
        <f t="shared" si="412"/>
        <v/>
      </c>
      <c r="TK157" s="380" t="str">
        <f t="shared" si="412"/>
        <v/>
      </c>
      <c r="TL157" s="380" t="str">
        <f t="shared" si="412"/>
        <v/>
      </c>
      <c r="TM157" s="380" t="str">
        <f t="shared" si="412"/>
        <v/>
      </c>
      <c r="TN157" s="380" t="str">
        <f t="shared" si="412"/>
        <v/>
      </c>
      <c r="TO157" s="380" t="str">
        <f t="shared" si="412"/>
        <v/>
      </c>
      <c r="TP157" s="380" t="str">
        <f t="shared" si="412"/>
        <v/>
      </c>
      <c r="TQ157" s="380" t="str">
        <f t="shared" si="412"/>
        <v/>
      </c>
      <c r="TR157" s="380" t="str">
        <f t="shared" si="412"/>
        <v/>
      </c>
      <c r="TS157" s="380" t="str">
        <f t="shared" si="412"/>
        <v/>
      </c>
      <c r="TT157" s="380" t="str">
        <f t="shared" si="412"/>
        <v/>
      </c>
      <c r="TU157" s="380" t="str">
        <f t="shared" si="412"/>
        <v/>
      </c>
      <c r="TV157" s="380" t="str">
        <f t="shared" si="412"/>
        <v/>
      </c>
      <c r="TW157" s="380" t="str">
        <f t="shared" si="412"/>
        <v/>
      </c>
      <c r="TX157" s="380" t="str">
        <f t="shared" si="412"/>
        <v/>
      </c>
      <c r="TY157" s="380" t="str">
        <f t="shared" si="412"/>
        <v/>
      </c>
      <c r="TZ157" s="380" t="str">
        <f t="shared" si="412"/>
        <v/>
      </c>
      <c r="UA157" s="380" t="str">
        <f t="shared" si="412"/>
        <v/>
      </c>
      <c r="UB157" s="380" t="str">
        <f t="shared" si="412"/>
        <v/>
      </c>
      <c r="UC157" s="380" t="str">
        <f t="shared" si="412"/>
        <v/>
      </c>
      <c r="UD157" s="380" t="str">
        <f t="shared" si="412"/>
        <v/>
      </c>
      <c r="UE157" s="380" t="str">
        <f t="shared" si="412"/>
        <v/>
      </c>
      <c r="UF157" s="380" t="str">
        <f t="shared" si="412"/>
        <v/>
      </c>
      <c r="UG157" s="380" t="str">
        <f t="shared" si="412"/>
        <v/>
      </c>
      <c r="UH157" s="380" t="str">
        <f t="shared" si="412"/>
        <v/>
      </c>
      <c r="UI157" s="380" t="str">
        <f t="shared" si="412"/>
        <v/>
      </c>
      <c r="UJ157" s="380" t="str">
        <f t="shared" si="412"/>
        <v/>
      </c>
      <c r="UK157" s="380" t="str">
        <f t="shared" ref="UK157:WI157" si="413">IF(COUNT(UK14:UK16)=0,"",SUM(UK14:UK16,)^2)</f>
        <v/>
      </c>
      <c r="UL157" s="380" t="str">
        <f t="shared" si="413"/>
        <v/>
      </c>
      <c r="UM157" s="380" t="str">
        <f t="shared" si="413"/>
        <v/>
      </c>
      <c r="UN157" s="380" t="str">
        <f t="shared" si="413"/>
        <v/>
      </c>
      <c r="UO157" s="380" t="str">
        <f t="shared" si="413"/>
        <v/>
      </c>
      <c r="UP157" s="380" t="str">
        <f t="shared" si="413"/>
        <v/>
      </c>
      <c r="UQ157" s="380" t="str">
        <f t="shared" si="413"/>
        <v/>
      </c>
      <c r="UR157" s="380" t="str">
        <f t="shared" si="413"/>
        <v/>
      </c>
      <c r="US157" s="380" t="str">
        <f t="shared" si="413"/>
        <v/>
      </c>
      <c r="UT157" s="380" t="str">
        <f t="shared" si="413"/>
        <v/>
      </c>
      <c r="UU157" s="380" t="str">
        <f t="shared" si="413"/>
        <v/>
      </c>
      <c r="UV157" s="380" t="str">
        <f t="shared" si="413"/>
        <v/>
      </c>
      <c r="UW157" s="380" t="str">
        <f t="shared" si="413"/>
        <v/>
      </c>
      <c r="UX157" s="380" t="str">
        <f t="shared" si="413"/>
        <v/>
      </c>
      <c r="UY157" s="380" t="str">
        <f t="shared" si="413"/>
        <v/>
      </c>
      <c r="UZ157" s="380" t="str">
        <f t="shared" si="413"/>
        <v/>
      </c>
      <c r="VA157" s="380" t="str">
        <f t="shared" si="413"/>
        <v/>
      </c>
      <c r="VB157" s="380" t="str">
        <f t="shared" si="413"/>
        <v/>
      </c>
      <c r="VC157" s="380" t="str">
        <f t="shared" si="413"/>
        <v/>
      </c>
      <c r="VD157" s="380" t="str">
        <f t="shared" si="413"/>
        <v/>
      </c>
      <c r="VE157" s="380" t="str">
        <f t="shared" si="413"/>
        <v/>
      </c>
      <c r="VF157" s="380" t="str">
        <f t="shared" si="413"/>
        <v/>
      </c>
      <c r="VG157" s="380" t="str">
        <f t="shared" si="413"/>
        <v/>
      </c>
      <c r="VH157" s="380" t="str">
        <f t="shared" si="413"/>
        <v/>
      </c>
      <c r="VI157" s="380" t="str">
        <f t="shared" si="413"/>
        <v/>
      </c>
      <c r="VJ157" s="380" t="str">
        <f t="shared" si="413"/>
        <v/>
      </c>
      <c r="VK157" s="380" t="str">
        <f t="shared" si="413"/>
        <v/>
      </c>
      <c r="VL157" s="380" t="str">
        <f t="shared" si="413"/>
        <v/>
      </c>
      <c r="VM157" s="380" t="str">
        <f t="shared" si="413"/>
        <v/>
      </c>
      <c r="VN157" s="380" t="str">
        <f t="shared" si="413"/>
        <v/>
      </c>
      <c r="VO157" s="380" t="str">
        <f t="shared" si="413"/>
        <v/>
      </c>
      <c r="VP157" s="380" t="str">
        <f t="shared" si="413"/>
        <v/>
      </c>
      <c r="VQ157" s="380" t="str">
        <f t="shared" si="413"/>
        <v/>
      </c>
      <c r="VR157" s="380" t="str">
        <f t="shared" si="413"/>
        <v/>
      </c>
      <c r="VS157" s="380" t="str">
        <f t="shared" si="413"/>
        <v/>
      </c>
      <c r="VT157" s="380" t="str">
        <f t="shared" si="413"/>
        <v/>
      </c>
      <c r="VU157" s="380" t="str">
        <f t="shared" si="413"/>
        <v/>
      </c>
      <c r="VV157" s="380" t="str">
        <f t="shared" si="413"/>
        <v/>
      </c>
      <c r="VW157" s="380" t="str">
        <f t="shared" si="413"/>
        <v/>
      </c>
      <c r="VX157" s="380" t="str">
        <f t="shared" si="413"/>
        <v/>
      </c>
      <c r="VY157" s="380" t="str">
        <f t="shared" si="413"/>
        <v/>
      </c>
      <c r="VZ157" s="380" t="str">
        <f t="shared" si="413"/>
        <v/>
      </c>
      <c r="WA157" s="380" t="str">
        <f t="shared" si="413"/>
        <v/>
      </c>
      <c r="WB157" s="380" t="str">
        <f t="shared" si="413"/>
        <v/>
      </c>
      <c r="WC157" s="380" t="str">
        <f t="shared" si="413"/>
        <v/>
      </c>
      <c r="WD157" s="380" t="str">
        <f t="shared" si="413"/>
        <v/>
      </c>
      <c r="WE157" s="380" t="str">
        <f t="shared" si="413"/>
        <v/>
      </c>
      <c r="WF157" s="380" t="str">
        <f t="shared" si="413"/>
        <v/>
      </c>
      <c r="WG157" s="380" t="str">
        <f t="shared" si="413"/>
        <v/>
      </c>
      <c r="WH157" s="380" t="str">
        <f t="shared" si="413"/>
        <v/>
      </c>
      <c r="WI157" s="378" t="str">
        <f t="shared" si="413"/>
        <v/>
      </c>
    </row>
    <row r="158" spans="1:607">
      <c r="A158" s="348"/>
      <c r="B158" s="360" t="s">
        <v>890</v>
      </c>
      <c r="C158" s="348"/>
      <c r="D158" s="348"/>
      <c r="E158" s="348"/>
      <c r="F158" s="348"/>
      <c r="G158" s="361" t="str">
        <f t="shared" si="220"/>
        <v/>
      </c>
      <c r="H158" s="361" t="str">
        <f t="shared" si="221"/>
        <v/>
      </c>
      <c r="I158" s="397"/>
      <c r="J158" s="348"/>
      <c r="K158" s="348"/>
      <c r="L158" s="348"/>
      <c r="M158" s="348"/>
      <c r="N158" s="400"/>
      <c r="O158" s="400"/>
      <c r="P158" s="400"/>
      <c r="Q158" s="400"/>
      <c r="R158" s="400"/>
      <c r="S158" s="400"/>
      <c r="T158" s="400"/>
      <c r="U158" s="400"/>
      <c r="V158" s="400"/>
      <c r="W158" s="400"/>
      <c r="X158" s="400"/>
      <c r="Y158" s="400"/>
      <c r="Z158" s="400"/>
      <c r="AA158" s="400"/>
      <c r="AB158" s="400"/>
      <c r="AC158" s="400"/>
      <c r="AD158" s="400"/>
      <c r="AE158" s="400"/>
      <c r="AF158" s="400"/>
      <c r="AG158" s="400"/>
      <c r="AH158" s="400"/>
      <c r="AI158" s="400"/>
      <c r="AJ158" s="400"/>
      <c r="AK158" s="400"/>
      <c r="AL158" s="400"/>
      <c r="AM158" s="400"/>
      <c r="AN158" s="400"/>
      <c r="AO158" s="400"/>
      <c r="AP158" s="400"/>
      <c r="AQ158" s="400"/>
      <c r="AR158" s="400"/>
      <c r="AS158" s="400"/>
      <c r="AT158" s="400"/>
      <c r="AU158" s="400"/>
      <c r="AV158" s="400"/>
      <c r="AW158" s="400"/>
      <c r="AX158" s="400"/>
      <c r="AY158" s="400"/>
      <c r="AZ158" s="400"/>
      <c r="BA158" s="400"/>
      <c r="BB158" s="400"/>
      <c r="BC158" s="400"/>
      <c r="BD158" s="400"/>
      <c r="BE158" s="400"/>
      <c r="BF158" s="400"/>
      <c r="BG158" s="400"/>
      <c r="BH158" s="400"/>
      <c r="BI158" s="400"/>
      <c r="BJ158" s="400"/>
      <c r="BK158" s="400"/>
      <c r="BL158" s="400"/>
      <c r="BM158" s="400"/>
      <c r="BN158" s="400"/>
      <c r="BO158" s="400"/>
      <c r="BP158" s="400"/>
      <c r="BQ158" s="400"/>
      <c r="BR158" s="400"/>
      <c r="BS158" s="400"/>
      <c r="BT158" s="400"/>
      <c r="BU158" s="400"/>
      <c r="BV158" s="400"/>
      <c r="BW158" s="400"/>
      <c r="BX158" s="400"/>
      <c r="BY158" s="400"/>
      <c r="BZ158" s="400"/>
      <c r="CA158" s="400"/>
      <c r="CB158" s="400"/>
      <c r="CC158" s="400"/>
      <c r="CD158" s="400"/>
      <c r="CE158" s="400"/>
      <c r="CF158" s="400"/>
      <c r="CG158" s="400"/>
      <c r="CH158" s="400"/>
      <c r="CI158" s="400"/>
      <c r="CJ158" s="400"/>
      <c r="CK158" s="400"/>
      <c r="CL158" s="400"/>
      <c r="CM158" s="400"/>
      <c r="CN158" s="400"/>
      <c r="CO158" s="400"/>
      <c r="CP158" s="400"/>
      <c r="CQ158" s="400"/>
      <c r="CR158" s="400"/>
      <c r="CS158" s="400"/>
      <c r="CT158" s="400"/>
      <c r="CU158" s="400"/>
      <c r="CV158" s="400"/>
      <c r="CW158" s="400"/>
      <c r="CX158" s="400"/>
      <c r="CY158" s="400"/>
      <c r="CZ158" s="362"/>
      <c r="DA158" s="901"/>
      <c r="DB158" s="899" t="s">
        <v>1324</v>
      </c>
      <c r="DC158" s="899"/>
      <c r="DD158" s="378" t="str">
        <f>IF(COUNT(DD23:DD25)=0,"",SUM(DD23:DD25,)^2)</f>
        <v/>
      </c>
      <c r="DE158" s="378" t="str">
        <f t="shared" ref="DE158:FP158" si="414">IF(COUNT(DE23:DE25)=0,"",SUM(DE23:DE25,)^2)</f>
        <v/>
      </c>
      <c r="DF158" s="378" t="str">
        <f t="shared" si="414"/>
        <v/>
      </c>
      <c r="DG158" s="378" t="str">
        <f t="shared" si="414"/>
        <v/>
      </c>
      <c r="DH158" s="378" t="str">
        <f t="shared" si="414"/>
        <v/>
      </c>
      <c r="DI158" s="378" t="str">
        <f t="shared" si="414"/>
        <v/>
      </c>
      <c r="DJ158" s="378" t="str">
        <f t="shared" si="414"/>
        <v/>
      </c>
      <c r="DK158" s="378" t="str">
        <f t="shared" si="414"/>
        <v/>
      </c>
      <c r="DL158" s="378" t="str">
        <f t="shared" si="414"/>
        <v/>
      </c>
      <c r="DM158" s="378" t="str">
        <f t="shared" si="414"/>
        <v/>
      </c>
      <c r="DN158" s="378" t="str">
        <f t="shared" si="414"/>
        <v/>
      </c>
      <c r="DO158" s="378" t="str">
        <f t="shared" si="414"/>
        <v/>
      </c>
      <c r="DP158" s="378" t="str">
        <f t="shared" si="414"/>
        <v/>
      </c>
      <c r="DQ158" s="378" t="str">
        <f t="shared" si="414"/>
        <v/>
      </c>
      <c r="DR158" s="378" t="str">
        <f t="shared" si="414"/>
        <v/>
      </c>
      <c r="DS158" s="378" t="str">
        <f t="shared" si="414"/>
        <v/>
      </c>
      <c r="DT158" s="378" t="str">
        <f t="shared" si="414"/>
        <v/>
      </c>
      <c r="DU158" s="378" t="str">
        <f t="shared" si="414"/>
        <v/>
      </c>
      <c r="DV158" s="378" t="str">
        <f t="shared" si="414"/>
        <v/>
      </c>
      <c r="DW158" s="378" t="str">
        <f t="shared" si="414"/>
        <v/>
      </c>
      <c r="DX158" s="379" t="str">
        <f t="shared" si="414"/>
        <v/>
      </c>
      <c r="DY158" s="378" t="str">
        <f t="shared" si="414"/>
        <v/>
      </c>
      <c r="DZ158" s="378" t="str">
        <f t="shared" si="414"/>
        <v/>
      </c>
      <c r="EA158" s="378" t="str">
        <f t="shared" si="414"/>
        <v/>
      </c>
      <c r="EB158" s="378" t="str">
        <f t="shared" si="414"/>
        <v/>
      </c>
      <c r="EC158" s="378" t="str">
        <f t="shared" si="414"/>
        <v/>
      </c>
      <c r="ED158" s="378" t="str">
        <f t="shared" si="414"/>
        <v/>
      </c>
      <c r="EE158" s="378" t="str">
        <f t="shared" si="414"/>
        <v/>
      </c>
      <c r="EF158" s="378" t="str">
        <f t="shared" si="414"/>
        <v/>
      </c>
      <c r="EG158" s="378" t="str">
        <f t="shared" si="414"/>
        <v/>
      </c>
      <c r="EH158" s="378" t="str">
        <f t="shared" si="414"/>
        <v/>
      </c>
      <c r="EI158" s="378" t="str">
        <f t="shared" si="414"/>
        <v/>
      </c>
      <c r="EJ158" s="378" t="str">
        <f t="shared" si="414"/>
        <v/>
      </c>
      <c r="EK158" s="378" t="str">
        <f t="shared" si="414"/>
        <v/>
      </c>
      <c r="EL158" s="378" t="str">
        <f t="shared" si="414"/>
        <v/>
      </c>
      <c r="EM158" s="378" t="str">
        <f t="shared" si="414"/>
        <v/>
      </c>
      <c r="EN158" s="378" t="str">
        <f t="shared" si="414"/>
        <v/>
      </c>
      <c r="EO158" s="378" t="str">
        <f t="shared" si="414"/>
        <v/>
      </c>
      <c r="EP158" s="378" t="str">
        <f t="shared" si="414"/>
        <v/>
      </c>
      <c r="EQ158" s="378" t="str">
        <f t="shared" si="414"/>
        <v/>
      </c>
      <c r="ER158" s="378" t="str">
        <f t="shared" si="414"/>
        <v/>
      </c>
      <c r="ES158" s="378" t="str">
        <f t="shared" si="414"/>
        <v/>
      </c>
      <c r="ET158" s="378" t="str">
        <f t="shared" si="414"/>
        <v/>
      </c>
      <c r="EU158" s="378" t="str">
        <f t="shared" si="414"/>
        <v/>
      </c>
      <c r="EV158" s="378" t="str">
        <f t="shared" si="414"/>
        <v/>
      </c>
      <c r="EW158" s="378" t="str">
        <f t="shared" si="414"/>
        <v/>
      </c>
      <c r="EX158" s="378" t="str">
        <f t="shared" si="414"/>
        <v/>
      </c>
      <c r="EY158" s="378" t="str">
        <f t="shared" si="414"/>
        <v/>
      </c>
      <c r="EZ158" s="378" t="str">
        <f t="shared" si="414"/>
        <v/>
      </c>
      <c r="FA158" s="378" t="str">
        <f t="shared" si="414"/>
        <v/>
      </c>
      <c r="FB158" s="378" t="str">
        <f t="shared" si="414"/>
        <v/>
      </c>
      <c r="FC158" s="378" t="str">
        <f t="shared" si="414"/>
        <v/>
      </c>
      <c r="FD158" s="378" t="str">
        <f t="shared" si="414"/>
        <v/>
      </c>
      <c r="FE158" s="378" t="str">
        <f t="shared" si="414"/>
        <v/>
      </c>
      <c r="FF158" s="378" t="str">
        <f t="shared" si="414"/>
        <v/>
      </c>
      <c r="FG158" s="378" t="str">
        <f t="shared" si="414"/>
        <v/>
      </c>
      <c r="FH158" s="378" t="str">
        <f t="shared" si="414"/>
        <v/>
      </c>
      <c r="FI158" s="378" t="str">
        <f t="shared" si="414"/>
        <v/>
      </c>
      <c r="FJ158" s="378" t="str">
        <f t="shared" si="414"/>
        <v/>
      </c>
      <c r="FK158" s="378" t="str">
        <f t="shared" si="414"/>
        <v/>
      </c>
      <c r="FL158" s="378" t="str">
        <f t="shared" si="414"/>
        <v/>
      </c>
      <c r="FM158" s="378" t="str">
        <f t="shared" si="414"/>
        <v/>
      </c>
      <c r="FN158" s="378" t="str">
        <f t="shared" si="414"/>
        <v/>
      </c>
      <c r="FO158" s="378" t="str">
        <f t="shared" si="414"/>
        <v/>
      </c>
      <c r="FP158" s="378" t="str">
        <f t="shared" si="414"/>
        <v/>
      </c>
      <c r="FQ158" s="378" t="str">
        <f t="shared" ref="FQ158:IB158" si="415">IF(COUNT(FQ23:FQ25)=0,"",SUM(FQ23:FQ25,)^2)</f>
        <v/>
      </c>
      <c r="FR158" s="378" t="str">
        <f t="shared" si="415"/>
        <v/>
      </c>
      <c r="FS158" s="378" t="str">
        <f t="shared" si="415"/>
        <v/>
      </c>
      <c r="FT158" s="378" t="str">
        <f t="shared" si="415"/>
        <v/>
      </c>
      <c r="FU158" s="378" t="str">
        <f t="shared" si="415"/>
        <v/>
      </c>
      <c r="FV158" s="378" t="str">
        <f t="shared" si="415"/>
        <v/>
      </c>
      <c r="FW158" s="378" t="str">
        <f t="shared" si="415"/>
        <v/>
      </c>
      <c r="FX158" s="378" t="str">
        <f t="shared" si="415"/>
        <v/>
      </c>
      <c r="FY158" s="378" t="str">
        <f t="shared" si="415"/>
        <v/>
      </c>
      <c r="FZ158" s="378" t="str">
        <f t="shared" si="415"/>
        <v/>
      </c>
      <c r="GA158" s="378" t="str">
        <f t="shared" si="415"/>
        <v/>
      </c>
      <c r="GB158" s="378" t="str">
        <f t="shared" si="415"/>
        <v/>
      </c>
      <c r="GC158" s="378" t="str">
        <f t="shared" si="415"/>
        <v/>
      </c>
      <c r="GD158" s="378" t="str">
        <f t="shared" si="415"/>
        <v/>
      </c>
      <c r="GE158" s="378" t="str">
        <f t="shared" si="415"/>
        <v/>
      </c>
      <c r="GF158" s="378" t="str">
        <f t="shared" si="415"/>
        <v/>
      </c>
      <c r="GG158" s="378" t="str">
        <f t="shared" si="415"/>
        <v/>
      </c>
      <c r="GH158" s="378" t="str">
        <f t="shared" si="415"/>
        <v/>
      </c>
      <c r="GI158" s="378" t="str">
        <f t="shared" si="415"/>
        <v/>
      </c>
      <c r="GJ158" s="378" t="str">
        <f t="shared" si="415"/>
        <v/>
      </c>
      <c r="GK158" s="378" t="str">
        <f t="shared" si="415"/>
        <v/>
      </c>
      <c r="GL158" s="378" t="str">
        <f t="shared" si="415"/>
        <v/>
      </c>
      <c r="GM158" s="378" t="str">
        <f t="shared" si="415"/>
        <v/>
      </c>
      <c r="GN158" s="378" t="str">
        <f t="shared" si="415"/>
        <v/>
      </c>
      <c r="GO158" s="378" t="str">
        <f t="shared" si="415"/>
        <v/>
      </c>
      <c r="GP158" s="378" t="str">
        <f t="shared" si="415"/>
        <v/>
      </c>
      <c r="GQ158" s="378" t="str">
        <f t="shared" si="415"/>
        <v/>
      </c>
      <c r="GR158" s="378" t="str">
        <f t="shared" si="415"/>
        <v/>
      </c>
      <c r="GS158" s="378" t="str">
        <f t="shared" si="415"/>
        <v/>
      </c>
      <c r="GT158" s="378" t="str">
        <f t="shared" si="415"/>
        <v/>
      </c>
      <c r="GU158" s="378" t="str">
        <f t="shared" si="415"/>
        <v/>
      </c>
      <c r="GV158" s="378" t="str">
        <f t="shared" si="415"/>
        <v/>
      </c>
      <c r="GW158" s="378" t="str">
        <f t="shared" si="415"/>
        <v/>
      </c>
      <c r="GX158" s="378" t="str">
        <f t="shared" si="415"/>
        <v/>
      </c>
      <c r="GY158" s="378" t="str">
        <f t="shared" si="415"/>
        <v/>
      </c>
      <c r="GZ158" s="378" t="str">
        <f t="shared" si="415"/>
        <v/>
      </c>
      <c r="HA158" s="378" t="str">
        <f t="shared" si="415"/>
        <v/>
      </c>
      <c r="HB158" s="378" t="str">
        <f t="shared" si="415"/>
        <v/>
      </c>
      <c r="HC158" s="378" t="str">
        <f t="shared" si="415"/>
        <v/>
      </c>
      <c r="HD158" s="378" t="str">
        <f t="shared" si="415"/>
        <v/>
      </c>
      <c r="HE158" s="378" t="str">
        <f t="shared" si="415"/>
        <v/>
      </c>
      <c r="HF158" s="378" t="str">
        <f t="shared" si="415"/>
        <v/>
      </c>
      <c r="HG158" s="378" t="str">
        <f t="shared" si="415"/>
        <v/>
      </c>
      <c r="HH158" s="378" t="str">
        <f t="shared" si="415"/>
        <v/>
      </c>
      <c r="HI158" s="378" t="str">
        <f t="shared" si="415"/>
        <v/>
      </c>
      <c r="HJ158" s="378" t="str">
        <f t="shared" si="415"/>
        <v/>
      </c>
      <c r="HK158" s="378" t="str">
        <f t="shared" si="415"/>
        <v/>
      </c>
      <c r="HL158" s="378" t="str">
        <f t="shared" si="415"/>
        <v/>
      </c>
      <c r="HM158" s="378" t="str">
        <f t="shared" si="415"/>
        <v/>
      </c>
      <c r="HN158" s="378" t="str">
        <f t="shared" si="415"/>
        <v/>
      </c>
      <c r="HO158" s="378" t="str">
        <f t="shared" si="415"/>
        <v/>
      </c>
      <c r="HP158" s="378" t="str">
        <f t="shared" si="415"/>
        <v/>
      </c>
      <c r="HQ158" s="378" t="str">
        <f t="shared" si="415"/>
        <v/>
      </c>
      <c r="HR158" s="378" t="str">
        <f t="shared" si="415"/>
        <v/>
      </c>
      <c r="HS158" s="378" t="str">
        <f t="shared" si="415"/>
        <v/>
      </c>
      <c r="HT158" s="378" t="str">
        <f t="shared" si="415"/>
        <v/>
      </c>
      <c r="HU158" s="378" t="str">
        <f t="shared" si="415"/>
        <v/>
      </c>
      <c r="HV158" s="378" t="str">
        <f t="shared" si="415"/>
        <v/>
      </c>
      <c r="HW158" s="378" t="str">
        <f t="shared" si="415"/>
        <v/>
      </c>
      <c r="HX158" s="378" t="str">
        <f t="shared" si="415"/>
        <v/>
      </c>
      <c r="HY158" s="378" t="str">
        <f t="shared" si="415"/>
        <v/>
      </c>
      <c r="HZ158" s="378" t="str">
        <f t="shared" si="415"/>
        <v/>
      </c>
      <c r="IA158" s="378" t="str">
        <f t="shared" si="415"/>
        <v/>
      </c>
      <c r="IB158" s="378" t="str">
        <f t="shared" si="415"/>
        <v/>
      </c>
      <c r="IC158" s="378" t="str">
        <f t="shared" ref="IC158:KN158" si="416">IF(COUNT(IC23:IC25)=0,"",SUM(IC23:IC25,)^2)</f>
        <v/>
      </c>
      <c r="ID158" s="378" t="str">
        <f t="shared" si="416"/>
        <v/>
      </c>
      <c r="IE158" s="378" t="str">
        <f t="shared" si="416"/>
        <v/>
      </c>
      <c r="IF158" s="378" t="str">
        <f t="shared" si="416"/>
        <v/>
      </c>
      <c r="IG158" s="378" t="str">
        <f t="shared" si="416"/>
        <v/>
      </c>
      <c r="IH158" s="378" t="str">
        <f t="shared" si="416"/>
        <v/>
      </c>
      <c r="II158" s="378" t="str">
        <f t="shared" si="416"/>
        <v/>
      </c>
      <c r="IJ158" s="378" t="str">
        <f t="shared" si="416"/>
        <v/>
      </c>
      <c r="IK158" s="378" t="str">
        <f t="shared" si="416"/>
        <v/>
      </c>
      <c r="IL158" s="378" t="str">
        <f t="shared" si="416"/>
        <v/>
      </c>
      <c r="IM158" s="378" t="str">
        <f t="shared" si="416"/>
        <v/>
      </c>
      <c r="IN158" s="378" t="str">
        <f t="shared" si="416"/>
        <v/>
      </c>
      <c r="IO158" s="378" t="str">
        <f t="shared" si="416"/>
        <v/>
      </c>
      <c r="IP158" s="378" t="str">
        <f t="shared" si="416"/>
        <v/>
      </c>
      <c r="IQ158" s="378" t="str">
        <f t="shared" si="416"/>
        <v/>
      </c>
      <c r="IR158" s="378" t="str">
        <f t="shared" si="416"/>
        <v/>
      </c>
      <c r="IS158" s="378" t="str">
        <f t="shared" si="416"/>
        <v/>
      </c>
      <c r="IT158" s="378" t="str">
        <f t="shared" si="416"/>
        <v/>
      </c>
      <c r="IU158" s="378" t="str">
        <f t="shared" si="416"/>
        <v/>
      </c>
      <c r="IV158" s="378" t="str">
        <f t="shared" si="416"/>
        <v/>
      </c>
      <c r="IW158" s="378" t="str">
        <f t="shared" si="416"/>
        <v/>
      </c>
      <c r="IX158" s="378" t="str">
        <f t="shared" si="416"/>
        <v/>
      </c>
      <c r="IY158" s="378" t="str">
        <f t="shared" si="416"/>
        <v/>
      </c>
      <c r="IZ158" s="378" t="str">
        <f t="shared" si="416"/>
        <v/>
      </c>
      <c r="JA158" s="378" t="str">
        <f t="shared" si="416"/>
        <v/>
      </c>
      <c r="JB158" s="378" t="str">
        <f t="shared" si="416"/>
        <v/>
      </c>
      <c r="JC158" s="378" t="str">
        <f t="shared" si="416"/>
        <v/>
      </c>
      <c r="JD158" s="378" t="str">
        <f t="shared" si="416"/>
        <v/>
      </c>
      <c r="JE158" s="378" t="str">
        <f t="shared" si="416"/>
        <v/>
      </c>
      <c r="JF158" s="378" t="str">
        <f t="shared" si="416"/>
        <v/>
      </c>
      <c r="JG158" s="378" t="str">
        <f t="shared" si="416"/>
        <v/>
      </c>
      <c r="JH158" s="378" t="str">
        <f t="shared" si="416"/>
        <v/>
      </c>
      <c r="JI158" s="378" t="str">
        <f t="shared" si="416"/>
        <v/>
      </c>
      <c r="JJ158" s="378" t="str">
        <f t="shared" si="416"/>
        <v/>
      </c>
      <c r="JK158" s="378" t="str">
        <f t="shared" si="416"/>
        <v/>
      </c>
      <c r="JL158" s="378" t="str">
        <f t="shared" si="416"/>
        <v/>
      </c>
      <c r="JM158" s="378" t="str">
        <f t="shared" si="416"/>
        <v/>
      </c>
      <c r="JN158" s="378" t="str">
        <f t="shared" si="416"/>
        <v/>
      </c>
      <c r="JO158" s="378" t="str">
        <f t="shared" si="416"/>
        <v/>
      </c>
      <c r="JP158" s="378" t="str">
        <f t="shared" si="416"/>
        <v/>
      </c>
      <c r="JQ158" s="378" t="str">
        <f t="shared" si="416"/>
        <v/>
      </c>
      <c r="JR158" s="378" t="str">
        <f t="shared" si="416"/>
        <v/>
      </c>
      <c r="JS158" s="378" t="str">
        <f t="shared" si="416"/>
        <v/>
      </c>
      <c r="JT158" s="378" t="str">
        <f t="shared" si="416"/>
        <v/>
      </c>
      <c r="JU158" s="378" t="str">
        <f t="shared" si="416"/>
        <v/>
      </c>
      <c r="JV158" s="378" t="str">
        <f t="shared" si="416"/>
        <v/>
      </c>
      <c r="JW158" s="378" t="str">
        <f t="shared" si="416"/>
        <v/>
      </c>
      <c r="JX158" s="378" t="str">
        <f t="shared" si="416"/>
        <v/>
      </c>
      <c r="JY158" s="378" t="str">
        <f t="shared" si="416"/>
        <v/>
      </c>
      <c r="JZ158" s="378" t="str">
        <f t="shared" si="416"/>
        <v/>
      </c>
      <c r="KA158" s="378" t="str">
        <f t="shared" si="416"/>
        <v/>
      </c>
      <c r="KB158" s="378" t="str">
        <f t="shared" si="416"/>
        <v/>
      </c>
      <c r="KC158" s="378" t="str">
        <f t="shared" si="416"/>
        <v/>
      </c>
      <c r="KD158" s="378" t="str">
        <f t="shared" si="416"/>
        <v/>
      </c>
      <c r="KE158" s="378" t="str">
        <f t="shared" si="416"/>
        <v/>
      </c>
      <c r="KF158" s="378" t="str">
        <f t="shared" si="416"/>
        <v/>
      </c>
      <c r="KG158" s="378" t="str">
        <f t="shared" si="416"/>
        <v/>
      </c>
      <c r="KH158" s="378" t="str">
        <f t="shared" si="416"/>
        <v/>
      </c>
      <c r="KI158" s="378" t="str">
        <f t="shared" si="416"/>
        <v/>
      </c>
      <c r="KJ158" s="378" t="str">
        <f t="shared" si="416"/>
        <v/>
      </c>
      <c r="KK158" s="378" t="str">
        <f t="shared" si="416"/>
        <v/>
      </c>
      <c r="KL158" s="378" t="str">
        <f t="shared" si="416"/>
        <v/>
      </c>
      <c r="KM158" s="378" t="str">
        <f t="shared" si="416"/>
        <v/>
      </c>
      <c r="KN158" s="378" t="str">
        <f t="shared" si="416"/>
        <v/>
      </c>
      <c r="KO158" s="378" t="str">
        <f t="shared" ref="KO158:MZ158" si="417">IF(COUNT(KO23:KO25)=0,"",SUM(KO23:KO25,)^2)</f>
        <v/>
      </c>
      <c r="KP158" s="378" t="str">
        <f t="shared" si="417"/>
        <v/>
      </c>
      <c r="KQ158" s="378" t="str">
        <f t="shared" si="417"/>
        <v/>
      </c>
      <c r="KR158" s="378" t="str">
        <f t="shared" si="417"/>
        <v/>
      </c>
      <c r="KS158" s="378" t="str">
        <f t="shared" si="417"/>
        <v/>
      </c>
      <c r="KT158" s="378" t="str">
        <f t="shared" si="417"/>
        <v/>
      </c>
      <c r="KU158" s="378" t="str">
        <f t="shared" si="417"/>
        <v/>
      </c>
      <c r="KV158" s="378" t="str">
        <f t="shared" si="417"/>
        <v/>
      </c>
      <c r="KW158" s="378" t="str">
        <f t="shared" si="417"/>
        <v/>
      </c>
      <c r="KX158" s="378" t="str">
        <f t="shared" si="417"/>
        <v/>
      </c>
      <c r="KY158" s="378" t="str">
        <f t="shared" si="417"/>
        <v/>
      </c>
      <c r="KZ158" s="378" t="str">
        <f t="shared" si="417"/>
        <v/>
      </c>
      <c r="LA158" s="378" t="str">
        <f t="shared" si="417"/>
        <v/>
      </c>
      <c r="LB158" s="378" t="str">
        <f t="shared" si="417"/>
        <v/>
      </c>
      <c r="LC158" s="378" t="str">
        <f t="shared" si="417"/>
        <v/>
      </c>
      <c r="LD158" s="378" t="str">
        <f t="shared" si="417"/>
        <v/>
      </c>
      <c r="LE158" s="378" t="str">
        <f t="shared" si="417"/>
        <v/>
      </c>
      <c r="LF158" s="378" t="str">
        <f t="shared" si="417"/>
        <v/>
      </c>
      <c r="LG158" s="378" t="str">
        <f t="shared" si="417"/>
        <v/>
      </c>
      <c r="LH158" s="378" t="str">
        <f t="shared" si="417"/>
        <v/>
      </c>
      <c r="LI158" s="378" t="str">
        <f t="shared" si="417"/>
        <v/>
      </c>
      <c r="LJ158" s="378" t="str">
        <f t="shared" si="417"/>
        <v/>
      </c>
      <c r="LK158" s="378" t="str">
        <f t="shared" si="417"/>
        <v/>
      </c>
      <c r="LL158" s="378" t="str">
        <f t="shared" si="417"/>
        <v/>
      </c>
      <c r="LM158" s="378" t="str">
        <f t="shared" si="417"/>
        <v/>
      </c>
      <c r="LN158" s="378" t="str">
        <f t="shared" si="417"/>
        <v/>
      </c>
      <c r="LO158" s="378" t="str">
        <f t="shared" si="417"/>
        <v/>
      </c>
      <c r="LP158" s="378" t="str">
        <f t="shared" si="417"/>
        <v/>
      </c>
      <c r="LQ158" s="378" t="str">
        <f t="shared" si="417"/>
        <v/>
      </c>
      <c r="LR158" s="378" t="str">
        <f t="shared" si="417"/>
        <v/>
      </c>
      <c r="LS158" s="378" t="str">
        <f t="shared" si="417"/>
        <v/>
      </c>
      <c r="LT158" s="378" t="str">
        <f t="shared" si="417"/>
        <v/>
      </c>
      <c r="LU158" s="378" t="str">
        <f t="shared" si="417"/>
        <v/>
      </c>
      <c r="LV158" s="378" t="str">
        <f t="shared" si="417"/>
        <v/>
      </c>
      <c r="LW158" s="378" t="str">
        <f t="shared" si="417"/>
        <v/>
      </c>
      <c r="LX158" s="378" t="str">
        <f t="shared" si="417"/>
        <v/>
      </c>
      <c r="LY158" s="378" t="str">
        <f t="shared" si="417"/>
        <v/>
      </c>
      <c r="LZ158" s="378" t="str">
        <f t="shared" si="417"/>
        <v/>
      </c>
      <c r="MA158" s="378" t="str">
        <f t="shared" si="417"/>
        <v/>
      </c>
      <c r="MB158" s="378" t="str">
        <f t="shared" si="417"/>
        <v/>
      </c>
      <c r="MC158" s="378" t="str">
        <f t="shared" si="417"/>
        <v/>
      </c>
      <c r="MD158" s="378" t="str">
        <f t="shared" si="417"/>
        <v/>
      </c>
      <c r="ME158" s="378" t="str">
        <f t="shared" si="417"/>
        <v/>
      </c>
      <c r="MF158" s="378" t="str">
        <f t="shared" si="417"/>
        <v/>
      </c>
      <c r="MG158" s="378" t="str">
        <f t="shared" si="417"/>
        <v/>
      </c>
      <c r="MH158" s="378" t="str">
        <f t="shared" si="417"/>
        <v/>
      </c>
      <c r="MI158" s="378" t="str">
        <f t="shared" si="417"/>
        <v/>
      </c>
      <c r="MJ158" s="378" t="str">
        <f t="shared" si="417"/>
        <v/>
      </c>
      <c r="MK158" s="378" t="str">
        <f t="shared" si="417"/>
        <v/>
      </c>
      <c r="ML158" s="378" t="str">
        <f t="shared" si="417"/>
        <v/>
      </c>
      <c r="MM158" s="378" t="str">
        <f t="shared" si="417"/>
        <v/>
      </c>
      <c r="MN158" s="378" t="str">
        <f t="shared" si="417"/>
        <v/>
      </c>
      <c r="MO158" s="378" t="str">
        <f t="shared" si="417"/>
        <v/>
      </c>
      <c r="MP158" s="378" t="str">
        <f t="shared" si="417"/>
        <v/>
      </c>
      <c r="MQ158" s="378" t="str">
        <f t="shared" si="417"/>
        <v/>
      </c>
      <c r="MR158" s="378" t="str">
        <f t="shared" si="417"/>
        <v/>
      </c>
      <c r="MS158" s="378" t="str">
        <f t="shared" si="417"/>
        <v/>
      </c>
      <c r="MT158" s="378" t="str">
        <f t="shared" si="417"/>
        <v/>
      </c>
      <c r="MU158" s="378" t="str">
        <f t="shared" si="417"/>
        <v/>
      </c>
      <c r="MV158" s="378" t="str">
        <f t="shared" si="417"/>
        <v/>
      </c>
      <c r="MW158" s="378" t="str">
        <f t="shared" si="417"/>
        <v/>
      </c>
      <c r="MX158" s="378" t="str">
        <f t="shared" si="417"/>
        <v/>
      </c>
      <c r="MY158" s="378" t="str">
        <f t="shared" si="417"/>
        <v/>
      </c>
      <c r="MZ158" s="378" t="str">
        <f t="shared" si="417"/>
        <v/>
      </c>
      <c r="NA158" s="378" t="str">
        <f t="shared" ref="NA158:PL158" si="418">IF(COUNT(NA23:NA25)=0,"",SUM(NA23:NA25,)^2)</f>
        <v/>
      </c>
      <c r="NB158" s="378" t="str">
        <f t="shared" si="418"/>
        <v/>
      </c>
      <c r="NC158" s="378" t="str">
        <f t="shared" si="418"/>
        <v/>
      </c>
      <c r="ND158" s="378" t="str">
        <f t="shared" si="418"/>
        <v/>
      </c>
      <c r="NE158" s="378" t="str">
        <f t="shared" si="418"/>
        <v/>
      </c>
      <c r="NF158" s="378" t="str">
        <f t="shared" si="418"/>
        <v/>
      </c>
      <c r="NG158" s="378" t="str">
        <f t="shared" si="418"/>
        <v/>
      </c>
      <c r="NH158" s="378" t="str">
        <f t="shared" si="418"/>
        <v/>
      </c>
      <c r="NI158" s="378" t="str">
        <f t="shared" si="418"/>
        <v/>
      </c>
      <c r="NJ158" s="378" t="str">
        <f t="shared" si="418"/>
        <v/>
      </c>
      <c r="NK158" s="378" t="str">
        <f t="shared" si="418"/>
        <v/>
      </c>
      <c r="NL158" s="378" t="str">
        <f t="shared" si="418"/>
        <v/>
      </c>
      <c r="NM158" s="378" t="str">
        <f t="shared" si="418"/>
        <v/>
      </c>
      <c r="NN158" s="378" t="str">
        <f t="shared" si="418"/>
        <v/>
      </c>
      <c r="NO158" s="378" t="str">
        <f t="shared" si="418"/>
        <v/>
      </c>
      <c r="NP158" s="378" t="str">
        <f t="shared" si="418"/>
        <v/>
      </c>
      <c r="NQ158" s="378" t="str">
        <f t="shared" si="418"/>
        <v/>
      </c>
      <c r="NR158" s="378" t="str">
        <f t="shared" si="418"/>
        <v/>
      </c>
      <c r="NS158" s="378" t="str">
        <f t="shared" si="418"/>
        <v/>
      </c>
      <c r="NT158" s="378" t="str">
        <f t="shared" si="418"/>
        <v/>
      </c>
      <c r="NU158" s="378" t="str">
        <f t="shared" si="418"/>
        <v/>
      </c>
      <c r="NV158" s="378" t="str">
        <f t="shared" si="418"/>
        <v/>
      </c>
      <c r="NW158" s="378" t="str">
        <f t="shared" si="418"/>
        <v/>
      </c>
      <c r="NX158" s="378" t="str">
        <f t="shared" si="418"/>
        <v/>
      </c>
      <c r="NY158" s="378" t="str">
        <f t="shared" si="418"/>
        <v/>
      </c>
      <c r="NZ158" s="378" t="str">
        <f t="shared" si="418"/>
        <v/>
      </c>
      <c r="OA158" s="378" t="str">
        <f t="shared" si="418"/>
        <v/>
      </c>
      <c r="OB158" s="378" t="str">
        <f t="shared" si="418"/>
        <v/>
      </c>
      <c r="OC158" s="378" t="str">
        <f t="shared" si="418"/>
        <v/>
      </c>
      <c r="OD158" s="378" t="str">
        <f t="shared" si="418"/>
        <v/>
      </c>
      <c r="OE158" s="378" t="str">
        <f t="shared" si="418"/>
        <v/>
      </c>
      <c r="OF158" s="378" t="str">
        <f t="shared" si="418"/>
        <v/>
      </c>
      <c r="OG158" s="378" t="str">
        <f t="shared" si="418"/>
        <v/>
      </c>
      <c r="OH158" s="378" t="str">
        <f t="shared" si="418"/>
        <v/>
      </c>
      <c r="OI158" s="378" t="str">
        <f t="shared" si="418"/>
        <v/>
      </c>
      <c r="OJ158" s="378" t="str">
        <f t="shared" si="418"/>
        <v/>
      </c>
      <c r="OK158" s="378" t="str">
        <f t="shared" si="418"/>
        <v/>
      </c>
      <c r="OL158" s="378" t="str">
        <f t="shared" si="418"/>
        <v/>
      </c>
      <c r="OM158" s="378" t="str">
        <f t="shared" si="418"/>
        <v/>
      </c>
      <c r="ON158" s="378" t="str">
        <f t="shared" si="418"/>
        <v/>
      </c>
      <c r="OO158" s="378" t="str">
        <f t="shared" si="418"/>
        <v/>
      </c>
      <c r="OP158" s="378" t="str">
        <f t="shared" si="418"/>
        <v/>
      </c>
      <c r="OQ158" s="380" t="str">
        <f t="shared" si="418"/>
        <v/>
      </c>
      <c r="OR158" s="380" t="str">
        <f t="shared" si="418"/>
        <v/>
      </c>
      <c r="OS158" s="380" t="str">
        <f t="shared" si="418"/>
        <v/>
      </c>
      <c r="OT158" s="380" t="str">
        <f t="shared" si="418"/>
        <v/>
      </c>
      <c r="OU158" s="380" t="str">
        <f t="shared" si="418"/>
        <v/>
      </c>
      <c r="OV158" s="380" t="str">
        <f t="shared" si="418"/>
        <v/>
      </c>
      <c r="OW158" s="380" t="str">
        <f t="shared" si="418"/>
        <v/>
      </c>
      <c r="OX158" s="380" t="str">
        <f t="shared" si="418"/>
        <v/>
      </c>
      <c r="OY158" s="380" t="str">
        <f t="shared" si="418"/>
        <v/>
      </c>
      <c r="OZ158" s="380" t="str">
        <f t="shared" si="418"/>
        <v/>
      </c>
      <c r="PA158" s="380" t="str">
        <f t="shared" si="418"/>
        <v/>
      </c>
      <c r="PB158" s="380" t="str">
        <f t="shared" si="418"/>
        <v/>
      </c>
      <c r="PC158" s="380" t="str">
        <f t="shared" si="418"/>
        <v/>
      </c>
      <c r="PD158" s="380" t="str">
        <f t="shared" si="418"/>
        <v/>
      </c>
      <c r="PE158" s="380" t="str">
        <f t="shared" si="418"/>
        <v/>
      </c>
      <c r="PF158" s="380" t="str">
        <f t="shared" si="418"/>
        <v/>
      </c>
      <c r="PG158" s="380" t="str">
        <f t="shared" si="418"/>
        <v/>
      </c>
      <c r="PH158" s="380" t="str">
        <f t="shared" si="418"/>
        <v/>
      </c>
      <c r="PI158" s="380" t="str">
        <f t="shared" si="418"/>
        <v/>
      </c>
      <c r="PJ158" s="380" t="str">
        <f t="shared" si="418"/>
        <v/>
      </c>
      <c r="PK158" s="380" t="str">
        <f t="shared" si="418"/>
        <v/>
      </c>
      <c r="PL158" s="380" t="str">
        <f t="shared" si="418"/>
        <v/>
      </c>
      <c r="PM158" s="380" t="str">
        <f t="shared" ref="PM158:RX158" si="419">IF(COUNT(PM23:PM25)=0,"",SUM(PM23:PM25,)^2)</f>
        <v/>
      </c>
      <c r="PN158" s="380" t="str">
        <f t="shared" si="419"/>
        <v/>
      </c>
      <c r="PO158" s="380" t="str">
        <f t="shared" si="419"/>
        <v/>
      </c>
      <c r="PP158" s="380" t="str">
        <f t="shared" si="419"/>
        <v/>
      </c>
      <c r="PQ158" s="380" t="str">
        <f t="shared" si="419"/>
        <v/>
      </c>
      <c r="PR158" s="380" t="str">
        <f t="shared" si="419"/>
        <v/>
      </c>
      <c r="PS158" s="380" t="str">
        <f t="shared" si="419"/>
        <v/>
      </c>
      <c r="PT158" s="380" t="str">
        <f t="shared" si="419"/>
        <v/>
      </c>
      <c r="PU158" s="380" t="str">
        <f t="shared" si="419"/>
        <v/>
      </c>
      <c r="PV158" s="380" t="str">
        <f t="shared" si="419"/>
        <v/>
      </c>
      <c r="PW158" s="380" t="str">
        <f t="shared" si="419"/>
        <v/>
      </c>
      <c r="PX158" s="380" t="str">
        <f t="shared" si="419"/>
        <v/>
      </c>
      <c r="PY158" s="380" t="str">
        <f t="shared" si="419"/>
        <v/>
      </c>
      <c r="PZ158" s="380" t="str">
        <f t="shared" si="419"/>
        <v/>
      </c>
      <c r="QA158" s="380" t="str">
        <f t="shared" si="419"/>
        <v/>
      </c>
      <c r="QB158" s="380" t="str">
        <f t="shared" si="419"/>
        <v/>
      </c>
      <c r="QC158" s="380" t="str">
        <f t="shared" si="419"/>
        <v/>
      </c>
      <c r="QD158" s="380" t="str">
        <f t="shared" si="419"/>
        <v/>
      </c>
      <c r="QE158" s="380" t="str">
        <f t="shared" si="419"/>
        <v/>
      </c>
      <c r="QF158" s="380" t="str">
        <f t="shared" si="419"/>
        <v/>
      </c>
      <c r="QG158" s="380" t="str">
        <f t="shared" si="419"/>
        <v/>
      </c>
      <c r="QH158" s="380" t="str">
        <f t="shared" si="419"/>
        <v/>
      </c>
      <c r="QI158" s="380" t="str">
        <f t="shared" si="419"/>
        <v/>
      </c>
      <c r="QJ158" s="380" t="str">
        <f t="shared" si="419"/>
        <v/>
      </c>
      <c r="QK158" s="380" t="str">
        <f t="shared" si="419"/>
        <v/>
      </c>
      <c r="QL158" s="380" t="str">
        <f t="shared" si="419"/>
        <v/>
      </c>
      <c r="QM158" s="380" t="str">
        <f t="shared" si="419"/>
        <v/>
      </c>
      <c r="QN158" s="380" t="str">
        <f t="shared" si="419"/>
        <v/>
      </c>
      <c r="QO158" s="380" t="str">
        <f t="shared" si="419"/>
        <v/>
      </c>
      <c r="QP158" s="380" t="str">
        <f t="shared" si="419"/>
        <v/>
      </c>
      <c r="QQ158" s="380" t="str">
        <f t="shared" si="419"/>
        <v/>
      </c>
      <c r="QR158" s="380" t="str">
        <f t="shared" si="419"/>
        <v/>
      </c>
      <c r="QS158" s="380" t="str">
        <f t="shared" si="419"/>
        <v/>
      </c>
      <c r="QT158" s="380" t="str">
        <f t="shared" si="419"/>
        <v/>
      </c>
      <c r="QU158" s="380" t="str">
        <f t="shared" si="419"/>
        <v/>
      </c>
      <c r="QV158" s="380" t="str">
        <f t="shared" si="419"/>
        <v/>
      </c>
      <c r="QW158" s="380" t="str">
        <f t="shared" si="419"/>
        <v/>
      </c>
      <c r="QX158" s="380" t="str">
        <f t="shared" si="419"/>
        <v/>
      </c>
      <c r="QY158" s="380" t="str">
        <f t="shared" si="419"/>
        <v/>
      </c>
      <c r="QZ158" s="380" t="str">
        <f t="shared" si="419"/>
        <v/>
      </c>
      <c r="RA158" s="380" t="str">
        <f t="shared" si="419"/>
        <v/>
      </c>
      <c r="RB158" s="380" t="str">
        <f t="shared" si="419"/>
        <v/>
      </c>
      <c r="RC158" s="380" t="str">
        <f t="shared" si="419"/>
        <v/>
      </c>
      <c r="RD158" s="380" t="str">
        <f t="shared" si="419"/>
        <v/>
      </c>
      <c r="RE158" s="380" t="str">
        <f t="shared" si="419"/>
        <v/>
      </c>
      <c r="RF158" s="380" t="str">
        <f t="shared" si="419"/>
        <v/>
      </c>
      <c r="RG158" s="380" t="str">
        <f t="shared" si="419"/>
        <v/>
      </c>
      <c r="RH158" s="380" t="str">
        <f t="shared" si="419"/>
        <v/>
      </c>
      <c r="RI158" s="380" t="str">
        <f t="shared" si="419"/>
        <v/>
      </c>
      <c r="RJ158" s="380" t="str">
        <f t="shared" si="419"/>
        <v/>
      </c>
      <c r="RK158" s="380" t="str">
        <f t="shared" si="419"/>
        <v/>
      </c>
      <c r="RL158" s="380" t="str">
        <f t="shared" si="419"/>
        <v/>
      </c>
      <c r="RM158" s="380" t="str">
        <f t="shared" si="419"/>
        <v/>
      </c>
      <c r="RN158" s="380" t="str">
        <f t="shared" si="419"/>
        <v/>
      </c>
      <c r="RO158" s="380" t="str">
        <f t="shared" si="419"/>
        <v/>
      </c>
      <c r="RP158" s="380" t="str">
        <f t="shared" si="419"/>
        <v/>
      </c>
      <c r="RQ158" s="380" t="str">
        <f t="shared" si="419"/>
        <v/>
      </c>
      <c r="RR158" s="380" t="str">
        <f t="shared" si="419"/>
        <v/>
      </c>
      <c r="RS158" s="380" t="str">
        <f t="shared" si="419"/>
        <v/>
      </c>
      <c r="RT158" s="380" t="str">
        <f t="shared" si="419"/>
        <v/>
      </c>
      <c r="RU158" s="380" t="str">
        <f t="shared" si="419"/>
        <v/>
      </c>
      <c r="RV158" s="380" t="str">
        <f t="shared" si="419"/>
        <v/>
      </c>
      <c r="RW158" s="380" t="str">
        <f t="shared" si="419"/>
        <v/>
      </c>
      <c r="RX158" s="380" t="str">
        <f t="shared" si="419"/>
        <v/>
      </c>
      <c r="RY158" s="380" t="str">
        <f t="shared" ref="RY158:UJ158" si="420">IF(COUNT(RY23:RY25)=0,"",SUM(RY23:RY25,)^2)</f>
        <v/>
      </c>
      <c r="RZ158" s="380" t="str">
        <f t="shared" si="420"/>
        <v/>
      </c>
      <c r="SA158" s="380" t="str">
        <f t="shared" si="420"/>
        <v/>
      </c>
      <c r="SB158" s="380" t="str">
        <f t="shared" si="420"/>
        <v/>
      </c>
      <c r="SC158" s="380" t="str">
        <f t="shared" si="420"/>
        <v/>
      </c>
      <c r="SD158" s="380" t="str">
        <f t="shared" si="420"/>
        <v/>
      </c>
      <c r="SE158" s="380" t="str">
        <f t="shared" si="420"/>
        <v/>
      </c>
      <c r="SF158" s="380" t="str">
        <f t="shared" si="420"/>
        <v/>
      </c>
      <c r="SG158" s="380" t="str">
        <f t="shared" si="420"/>
        <v/>
      </c>
      <c r="SH158" s="380" t="str">
        <f t="shared" si="420"/>
        <v/>
      </c>
      <c r="SI158" s="380" t="str">
        <f t="shared" si="420"/>
        <v/>
      </c>
      <c r="SJ158" s="380" t="str">
        <f t="shared" si="420"/>
        <v/>
      </c>
      <c r="SK158" s="380" t="str">
        <f t="shared" si="420"/>
        <v/>
      </c>
      <c r="SL158" s="380" t="str">
        <f t="shared" si="420"/>
        <v/>
      </c>
      <c r="SM158" s="380" t="str">
        <f t="shared" si="420"/>
        <v/>
      </c>
      <c r="SN158" s="380" t="str">
        <f t="shared" si="420"/>
        <v/>
      </c>
      <c r="SO158" s="380" t="str">
        <f t="shared" si="420"/>
        <v/>
      </c>
      <c r="SP158" s="380" t="str">
        <f t="shared" si="420"/>
        <v/>
      </c>
      <c r="SQ158" s="380" t="str">
        <f t="shared" si="420"/>
        <v/>
      </c>
      <c r="SR158" s="380" t="str">
        <f t="shared" si="420"/>
        <v/>
      </c>
      <c r="SS158" s="380" t="str">
        <f t="shared" si="420"/>
        <v/>
      </c>
      <c r="ST158" s="380" t="str">
        <f t="shared" si="420"/>
        <v/>
      </c>
      <c r="SU158" s="380" t="str">
        <f t="shared" si="420"/>
        <v/>
      </c>
      <c r="SV158" s="380" t="str">
        <f t="shared" si="420"/>
        <v/>
      </c>
      <c r="SW158" s="380" t="str">
        <f t="shared" si="420"/>
        <v/>
      </c>
      <c r="SX158" s="380" t="str">
        <f t="shared" si="420"/>
        <v/>
      </c>
      <c r="SY158" s="380" t="str">
        <f t="shared" si="420"/>
        <v/>
      </c>
      <c r="SZ158" s="380" t="str">
        <f t="shared" si="420"/>
        <v/>
      </c>
      <c r="TA158" s="380" t="str">
        <f t="shared" si="420"/>
        <v/>
      </c>
      <c r="TB158" s="380" t="str">
        <f t="shared" si="420"/>
        <v/>
      </c>
      <c r="TC158" s="380" t="str">
        <f t="shared" si="420"/>
        <v/>
      </c>
      <c r="TD158" s="380" t="str">
        <f t="shared" si="420"/>
        <v/>
      </c>
      <c r="TE158" s="380" t="str">
        <f t="shared" si="420"/>
        <v/>
      </c>
      <c r="TF158" s="380" t="str">
        <f t="shared" si="420"/>
        <v/>
      </c>
      <c r="TG158" s="380" t="str">
        <f t="shared" si="420"/>
        <v/>
      </c>
      <c r="TH158" s="380" t="str">
        <f t="shared" si="420"/>
        <v/>
      </c>
      <c r="TI158" s="380" t="str">
        <f t="shared" si="420"/>
        <v/>
      </c>
      <c r="TJ158" s="380" t="str">
        <f t="shared" si="420"/>
        <v/>
      </c>
      <c r="TK158" s="380" t="str">
        <f t="shared" si="420"/>
        <v/>
      </c>
      <c r="TL158" s="380" t="str">
        <f t="shared" si="420"/>
        <v/>
      </c>
      <c r="TM158" s="380" t="str">
        <f t="shared" si="420"/>
        <v/>
      </c>
      <c r="TN158" s="380" t="str">
        <f t="shared" si="420"/>
        <v/>
      </c>
      <c r="TO158" s="380" t="str">
        <f t="shared" si="420"/>
        <v/>
      </c>
      <c r="TP158" s="380" t="str">
        <f t="shared" si="420"/>
        <v/>
      </c>
      <c r="TQ158" s="380" t="str">
        <f t="shared" si="420"/>
        <v/>
      </c>
      <c r="TR158" s="380" t="str">
        <f t="shared" si="420"/>
        <v/>
      </c>
      <c r="TS158" s="380" t="str">
        <f t="shared" si="420"/>
        <v/>
      </c>
      <c r="TT158" s="380" t="str">
        <f t="shared" si="420"/>
        <v/>
      </c>
      <c r="TU158" s="380" t="str">
        <f t="shared" si="420"/>
        <v/>
      </c>
      <c r="TV158" s="380" t="str">
        <f t="shared" si="420"/>
        <v/>
      </c>
      <c r="TW158" s="380" t="str">
        <f t="shared" si="420"/>
        <v/>
      </c>
      <c r="TX158" s="380" t="str">
        <f t="shared" si="420"/>
        <v/>
      </c>
      <c r="TY158" s="380" t="str">
        <f t="shared" si="420"/>
        <v/>
      </c>
      <c r="TZ158" s="380" t="str">
        <f t="shared" si="420"/>
        <v/>
      </c>
      <c r="UA158" s="380" t="str">
        <f t="shared" si="420"/>
        <v/>
      </c>
      <c r="UB158" s="380" t="str">
        <f t="shared" si="420"/>
        <v/>
      </c>
      <c r="UC158" s="380" t="str">
        <f t="shared" si="420"/>
        <v/>
      </c>
      <c r="UD158" s="380" t="str">
        <f t="shared" si="420"/>
        <v/>
      </c>
      <c r="UE158" s="380" t="str">
        <f t="shared" si="420"/>
        <v/>
      </c>
      <c r="UF158" s="380" t="str">
        <f t="shared" si="420"/>
        <v/>
      </c>
      <c r="UG158" s="380" t="str">
        <f t="shared" si="420"/>
        <v/>
      </c>
      <c r="UH158" s="380" t="str">
        <f t="shared" si="420"/>
        <v/>
      </c>
      <c r="UI158" s="380" t="str">
        <f t="shared" si="420"/>
        <v/>
      </c>
      <c r="UJ158" s="380" t="str">
        <f t="shared" si="420"/>
        <v/>
      </c>
      <c r="UK158" s="380" t="str">
        <f t="shared" ref="UK158:WI158" si="421">IF(COUNT(UK23:UK25)=0,"",SUM(UK23:UK25,)^2)</f>
        <v/>
      </c>
      <c r="UL158" s="380" t="str">
        <f t="shared" si="421"/>
        <v/>
      </c>
      <c r="UM158" s="380" t="str">
        <f t="shared" si="421"/>
        <v/>
      </c>
      <c r="UN158" s="380" t="str">
        <f t="shared" si="421"/>
        <v/>
      </c>
      <c r="UO158" s="380" t="str">
        <f t="shared" si="421"/>
        <v/>
      </c>
      <c r="UP158" s="380" t="str">
        <f t="shared" si="421"/>
        <v/>
      </c>
      <c r="UQ158" s="380" t="str">
        <f t="shared" si="421"/>
        <v/>
      </c>
      <c r="UR158" s="380" t="str">
        <f t="shared" si="421"/>
        <v/>
      </c>
      <c r="US158" s="380" t="str">
        <f t="shared" si="421"/>
        <v/>
      </c>
      <c r="UT158" s="380" t="str">
        <f t="shared" si="421"/>
        <v/>
      </c>
      <c r="UU158" s="380" t="str">
        <f t="shared" si="421"/>
        <v/>
      </c>
      <c r="UV158" s="380" t="str">
        <f t="shared" si="421"/>
        <v/>
      </c>
      <c r="UW158" s="380" t="str">
        <f t="shared" si="421"/>
        <v/>
      </c>
      <c r="UX158" s="380" t="str">
        <f t="shared" si="421"/>
        <v/>
      </c>
      <c r="UY158" s="380" t="str">
        <f t="shared" si="421"/>
        <v/>
      </c>
      <c r="UZ158" s="380" t="str">
        <f t="shared" si="421"/>
        <v/>
      </c>
      <c r="VA158" s="380" t="str">
        <f t="shared" si="421"/>
        <v/>
      </c>
      <c r="VB158" s="380" t="str">
        <f t="shared" si="421"/>
        <v/>
      </c>
      <c r="VC158" s="380" t="str">
        <f t="shared" si="421"/>
        <v/>
      </c>
      <c r="VD158" s="380" t="str">
        <f t="shared" si="421"/>
        <v/>
      </c>
      <c r="VE158" s="380" t="str">
        <f t="shared" si="421"/>
        <v/>
      </c>
      <c r="VF158" s="380" t="str">
        <f t="shared" si="421"/>
        <v/>
      </c>
      <c r="VG158" s="380" t="str">
        <f t="shared" si="421"/>
        <v/>
      </c>
      <c r="VH158" s="380" t="str">
        <f t="shared" si="421"/>
        <v/>
      </c>
      <c r="VI158" s="380" t="str">
        <f t="shared" si="421"/>
        <v/>
      </c>
      <c r="VJ158" s="380" t="str">
        <f t="shared" si="421"/>
        <v/>
      </c>
      <c r="VK158" s="380" t="str">
        <f t="shared" si="421"/>
        <v/>
      </c>
      <c r="VL158" s="380" t="str">
        <f t="shared" si="421"/>
        <v/>
      </c>
      <c r="VM158" s="380" t="str">
        <f t="shared" si="421"/>
        <v/>
      </c>
      <c r="VN158" s="380" t="str">
        <f t="shared" si="421"/>
        <v/>
      </c>
      <c r="VO158" s="380" t="str">
        <f t="shared" si="421"/>
        <v/>
      </c>
      <c r="VP158" s="380" t="str">
        <f t="shared" si="421"/>
        <v/>
      </c>
      <c r="VQ158" s="380" t="str">
        <f t="shared" si="421"/>
        <v/>
      </c>
      <c r="VR158" s="380" t="str">
        <f t="shared" si="421"/>
        <v/>
      </c>
      <c r="VS158" s="380" t="str">
        <f t="shared" si="421"/>
        <v/>
      </c>
      <c r="VT158" s="380" t="str">
        <f t="shared" si="421"/>
        <v/>
      </c>
      <c r="VU158" s="380" t="str">
        <f t="shared" si="421"/>
        <v/>
      </c>
      <c r="VV158" s="380" t="str">
        <f t="shared" si="421"/>
        <v/>
      </c>
      <c r="VW158" s="380" t="str">
        <f t="shared" si="421"/>
        <v/>
      </c>
      <c r="VX158" s="380" t="str">
        <f t="shared" si="421"/>
        <v/>
      </c>
      <c r="VY158" s="380" t="str">
        <f t="shared" si="421"/>
        <v/>
      </c>
      <c r="VZ158" s="380" t="str">
        <f t="shared" si="421"/>
        <v/>
      </c>
      <c r="WA158" s="380" t="str">
        <f t="shared" si="421"/>
        <v/>
      </c>
      <c r="WB158" s="380" t="str">
        <f t="shared" si="421"/>
        <v/>
      </c>
      <c r="WC158" s="380" t="str">
        <f t="shared" si="421"/>
        <v/>
      </c>
      <c r="WD158" s="380" t="str">
        <f t="shared" si="421"/>
        <v/>
      </c>
      <c r="WE158" s="380" t="str">
        <f t="shared" si="421"/>
        <v/>
      </c>
      <c r="WF158" s="380" t="str">
        <f t="shared" si="421"/>
        <v/>
      </c>
      <c r="WG158" s="380" t="str">
        <f t="shared" si="421"/>
        <v/>
      </c>
      <c r="WH158" s="380" t="str">
        <f t="shared" si="421"/>
        <v/>
      </c>
      <c r="WI158" s="378" t="str">
        <f t="shared" si="421"/>
        <v/>
      </c>
    </row>
    <row r="159" spans="1:607">
      <c r="A159" s="348"/>
      <c r="B159" s="360" t="s">
        <v>891</v>
      </c>
      <c r="C159" s="348"/>
      <c r="D159" s="348"/>
      <c r="E159" s="348"/>
      <c r="F159" s="348"/>
      <c r="G159" s="361" t="str">
        <f t="shared" si="220"/>
        <v/>
      </c>
      <c r="H159" s="361" t="str">
        <f t="shared" si="221"/>
        <v/>
      </c>
      <c r="I159" s="397"/>
      <c r="J159" s="348"/>
      <c r="K159" s="348"/>
      <c r="L159" s="348"/>
      <c r="M159" s="348"/>
      <c r="N159" s="400"/>
      <c r="O159" s="400"/>
      <c r="P159" s="400"/>
      <c r="Q159" s="400"/>
      <c r="R159" s="400"/>
      <c r="S159" s="400"/>
      <c r="T159" s="400"/>
      <c r="U159" s="400"/>
      <c r="V159" s="400"/>
      <c r="W159" s="400"/>
      <c r="X159" s="400"/>
      <c r="Y159" s="400"/>
      <c r="Z159" s="400"/>
      <c r="AA159" s="400"/>
      <c r="AB159" s="400"/>
      <c r="AC159" s="400"/>
      <c r="AD159" s="400"/>
      <c r="AE159" s="400"/>
      <c r="AF159" s="400"/>
      <c r="AG159" s="400"/>
      <c r="AH159" s="400"/>
      <c r="AI159" s="400"/>
      <c r="AJ159" s="400"/>
      <c r="AK159" s="400"/>
      <c r="AL159" s="400"/>
      <c r="AM159" s="400"/>
      <c r="AN159" s="400"/>
      <c r="AO159" s="400"/>
      <c r="AP159" s="400"/>
      <c r="AQ159" s="400"/>
      <c r="AR159" s="400"/>
      <c r="AS159" s="400"/>
      <c r="AT159" s="400"/>
      <c r="AU159" s="400"/>
      <c r="AV159" s="400"/>
      <c r="AW159" s="400"/>
      <c r="AX159" s="400"/>
      <c r="AY159" s="400"/>
      <c r="AZ159" s="400"/>
      <c r="BA159" s="400"/>
      <c r="BB159" s="400"/>
      <c r="BC159" s="400"/>
      <c r="BD159" s="400"/>
      <c r="BE159" s="400"/>
      <c r="BF159" s="400"/>
      <c r="BG159" s="400"/>
      <c r="BH159" s="400"/>
      <c r="BI159" s="400"/>
      <c r="BJ159" s="400"/>
      <c r="BK159" s="400"/>
      <c r="BL159" s="400"/>
      <c r="BM159" s="400"/>
      <c r="BN159" s="400"/>
      <c r="BO159" s="400"/>
      <c r="BP159" s="400"/>
      <c r="BQ159" s="400"/>
      <c r="BR159" s="400"/>
      <c r="BS159" s="400"/>
      <c r="BT159" s="400"/>
      <c r="BU159" s="400"/>
      <c r="BV159" s="400"/>
      <c r="BW159" s="400"/>
      <c r="BX159" s="400"/>
      <c r="BY159" s="400"/>
      <c r="BZ159" s="400"/>
      <c r="CA159" s="400"/>
      <c r="CB159" s="400"/>
      <c r="CC159" s="400"/>
      <c r="CD159" s="400"/>
      <c r="CE159" s="400"/>
      <c r="CF159" s="400"/>
      <c r="CG159" s="400"/>
      <c r="CH159" s="400"/>
      <c r="CI159" s="400"/>
      <c r="CJ159" s="400"/>
      <c r="CK159" s="400"/>
      <c r="CL159" s="400"/>
      <c r="CM159" s="400"/>
      <c r="CN159" s="400"/>
      <c r="CO159" s="400"/>
      <c r="CP159" s="400"/>
      <c r="CQ159" s="400"/>
      <c r="CR159" s="400"/>
      <c r="CS159" s="400"/>
      <c r="CT159" s="400"/>
      <c r="CU159" s="400"/>
      <c r="CV159" s="400"/>
      <c r="CW159" s="400"/>
      <c r="CX159" s="400"/>
      <c r="CY159" s="400"/>
      <c r="CZ159" s="362"/>
      <c r="DA159" s="901"/>
      <c r="DB159" s="899" t="s">
        <v>1325</v>
      </c>
      <c r="DC159" s="899"/>
      <c r="DD159" s="378" t="str">
        <f>IF(COUNT(DD32:DD34)=0,"",SUM(DD32:DD34,)^2)</f>
        <v/>
      </c>
      <c r="DE159" s="378" t="str">
        <f t="shared" ref="DE159:FP159" si="422">IF(COUNT(DE32:DE34)=0,"",SUM(DE32:DE34,)^2)</f>
        <v/>
      </c>
      <c r="DF159" s="378" t="str">
        <f t="shared" si="422"/>
        <v/>
      </c>
      <c r="DG159" s="378" t="str">
        <f t="shared" si="422"/>
        <v/>
      </c>
      <c r="DH159" s="378" t="str">
        <f t="shared" si="422"/>
        <v/>
      </c>
      <c r="DI159" s="378" t="str">
        <f t="shared" si="422"/>
        <v/>
      </c>
      <c r="DJ159" s="378" t="str">
        <f t="shared" si="422"/>
        <v/>
      </c>
      <c r="DK159" s="378" t="str">
        <f t="shared" si="422"/>
        <v/>
      </c>
      <c r="DL159" s="378" t="str">
        <f t="shared" si="422"/>
        <v/>
      </c>
      <c r="DM159" s="378" t="str">
        <f t="shared" si="422"/>
        <v/>
      </c>
      <c r="DN159" s="378" t="str">
        <f t="shared" si="422"/>
        <v/>
      </c>
      <c r="DO159" s="378" t="str">
        <f t="shared" si="422"/>
        <v/>
      </c>
      <c r="DP159" s="378" t="str">
        <f t="shared" si="422"/>
        <v/>
      </c>
      <c r="DQ159" s="378" t="str">
        <f t="shared" si="422"/>
        <v/>
      </c>
      <c r="DR159" s="378" t="str">
        <f t="shared" si="422"/>
        <v/>
      </c>
      <c r="DS159" s="378" t="str">
        <f t="shared" si="422"/>
        <v/>
      </c>
      <c r="DT159" s="378" t="str">
        <f t="shared" si="422"/>
        <v/>
      </c>
      <c r="DU159" s="378" t="str">
        <f t="shared" si="422"/>
        <v/>
      </c>
      <c r="DV159" s="378" t="str">
        <f t="shared" si="422"/>
        <v/>
      </c>
      <c r="DW159" s="378" t="str">
        <f t="shared" si="422"/>
        <v/>
      </c>
      <c r="DX159" s="379" t="str">
        <f t="shared" si="422"/>
        <v/>
      </c>
      <c r="DY159" s="378" t="str">
        <f t="shared" si="422"/>
        <v/>
      </c>
      <c r="DZ159" s="378" t="str">
        <f t="shared" si="422"/>
        <v/>
      </c>
      <c r="EA159" s="378" t="str">
        <f t="shared" si="422"/>
        <v/>
      </c>
      <c r="EB159" s="378" t="str">
        <f t="shared" si="422"/>
        <v/>
      </c>
      <c r="EC159" s="378" t="str">
        <f t="shared" si="422"/>
        <v/>
      </c>
      <c r="ED159" s="378" t="str">
        <f t="shared" si="422"/>
        <v/>
      </c>
      <c r="EE159" s="378" t="str">
        <f t="shared" si="422"/>
        <v/>
      </c>
      <c r="EF159" s="378" t="str">
        <f t="shared" si="422"/>
        <v/>
      </c>
      <c r="EG159" s="378" t="str">
        <f t="shared" si="422"/>
        <v/>
      </c>
      <c r="EH159" s="378" t="str">
        <f t="shared" si="422"/>
        <v/>
      </c>
      <c r="EI159" s="378" t="str">
        <f t="shared" si="422"/>
        <v/>
      </c>
      <c r="EJ159" s="378" t="str">
        <f t="shared" si="422"/>
        <v/>
      </c>
      <c r="EK159" s="378" t="str">
        <f t="shared" si="422"/>
        <v/>
      </c>
      <c r="EL159" s="378" t="str">
        <f t="shared" si="422"/>
        <v/>
      </c>
      <c r="EM159" s="378" t="str">
        <f t="shared" si="422"/>
        <v/>
      </c>
      <c r="EN159" s="378" t="str">
        <f t="shared" si="422"/>
        <v/>
      </c>
      <c r="EO159" s="378" t="str">
        <f t="shared" si="422"/>
        <v/>
      </c>
      <c r="EP159" s="378" t="str">
        <f t="shared" si="422"/>
        <v/>
      </c>
      <c r="EQ159" s="378" t="str">
        <f t="shared" si="422"/>
        <v/>
      </c>
      <c r="ER159" s="378" t="str">
        <f t="shared" si="422"/>
        <v/>
      </c>
      <c r="ES159" s="378" t="str">
        <f t="shared" si="422"/>
        <v/>
      </c>
      <c r="ET159" s="378" t="str">
        <f t="shared" si="422"/>
        <v/>
      </c>
      <c r="EU159" s="378" t="str">
        <f t="shared" si="422"/>
        <v/>
      </c>
      <c r="EV159" s="378" t="str">
        <f t="shared" si="422"/>
        <v/>
      </c>
      <c r="EW159" s="378" t="str">
        <f t="shared" si="422"/>
        <v/>
      </c>
      <c r="EX159" s="378" t="str">
        <f t="shared" si="422"/>
        <v/>
      </c>
      <c r="EY159" s="378" t="str">
        <f t="shared" si="422"/>
        <v/>
      </c>
      <c r="EZ159" s="378" t="str">
        <f t="shared" si="422"/>
        <v/>
      </c>
      <c r="FA159" s="378" t="str">
        <f t="shared" si="422"/>
        <v/>
      </c>
      <c r="FB159" s="378" t="str">
        <f t="shared" si="422"/>
        <v/>
      </c>
      <c r="FC159" s="378" t="str">
        <f t="shared" si="422"/>
        <v/>
      </c>
      <c r="FD159" s="378" t="str">
        <f t="shared" si="422"/>
        <v/>
      </c>
      <c r="FE159" s="378" t="str">
        <f t="shared" si="422"/>
        <v/>
      </c>
      <c r="FF159" s="378" t="str">
        <f t="shared" si="422"/>
        <v/>
      </c>
      <c r="FG159" s="378" t="str">
        <f t="shared" si="422"/>
        <v/>
      </c>
      <c r="FH159" s="378" t="str">
        <f t="shared" si="422"/>
        <v/>
      </c>
      <c r="FI159" s="378" t="str">
        <f t="shared" si="422"/>
        <v/>
      </c>
      <c r="FJ159" s="378" t="str">
        <f t="shared" si="422"/>
        <v/>
      </c>
      <c r="FK159" s="378" t="str">
        <f t="shared" si="422"/>
        <v/>
      </c>
      <c r="FL159" s="378" t="str">
        <f t="shared" si="422"/>
        <v/>
      </c>
      <c r="FM159" s="378" t="str">
        <f t="shared" si="422"/>
        <v/>
      </c>
      <c r="FN159" s="378" t="str">
        <f t="shared" si="422"/>
        <v/>
      </c>
      <c r="FO159" s="378" t="str">
        <f t="shared" si="422"/>
        <v/>
      </c>
      <c r="FP159" s="378" t="str">
        <f t="shared" si="422"/>
        <v/>
      </c>
      <c r="FQ159" s="378" t="str">
        <f t="shared" ref="FQ159:IB159" si="423">IF(COUNT(FQ32:FQ34)=0,"",SUM(FQ32:FQ34,)^2)</f>
        <v/>
      </c>
      <c r="FR159" s="378" t="str">
        <f t="shared" si="423"/>
        <v/>
      </c>
      <c r="FS159" s="378" t="str">
        <f t="shared" si="423"/>
        <v/>
      </c>
      <c r="FT159" s="378" t="str">
        <f t="shared" si="423"/>
        <v/>
      </c>
      <c r="FU159" s="378" t="str">
        <f t="shared" si="423"/>
        <v/>
      </c>
      <c r="FV159" s="378" t="str">
        <f t="shared" si="423"/>
        <v/>
      </c>
      <c r="FW159" s="378" t="str">
        <f t="shared" si="423"/>
        <v/>
      </c>
      <c r="FX159" s="378" t="str">
        <f t="shared" si="423"/>
        <v/>
      </c>
      <c r="FY159" s="378" t="str">
        <f t="shared" si="423"/>
        <v/>
      </c>
      <c r="FZ159" s="378" t="str">
        <f t="shared" si="423"/>
        <v/>
      </c>
      <c r="GA159" s="378" t="str">
        <f t="shared" si="423"/>
        <v/>
      </c>
      <c r="GB159" s="378" t="str">
        <f t="shared" si="423"/>
        <v/>
      </c>
      <c r="GC159" s="378" t="str">
        <f t="shared" si="423"/>
        <v/>
      </c>
      <c r="GD159" s="378" t="str">
        <f t="shared" si="423"/>
        <v/>
      </c>
      <c r="GE159" s="378" t="str">
        <f t="shared" si="423"/>
        <v/>
      </c>
      <c r="GF159" s="378" t="str">
        <f t="shared" si="423"/>
        <v/>
      </c>
      <c r="GG159" s="378" t="str">
        <f t="shared" si="423"/>
        <v/>
      </c>
      <c r="GH159" s="378" t="str">
        <f t="shared" si="423"/>
        <v/>
      </c>
      <c r="GI159" s="378" t="str">
        <f t="shared" si="423"/>
        <v/>
      </c>
      <c r="GJ159" s="378" t="str">
        <f t="shared" si="423"/>
        <v/>
      </c>
      <c r="GK159" s="378" t="str">
        <f t="shared" si="423"/>
        <v/>
      </c>
      <c r="GL159" s="378" t="str">
        <f t="shared" si="423"/>
        <v/>
      </c>
      <c r="GM159" s="378" t="str">
        <f t="shared" si="423"/>
        <v/>
      </c>
      <c r="GN159" s="378" t="str">
        <f t="shared" si="423"/>
        <v/>
      </c>
      <c r="GO159" s="378" t="str">
        <f t="shared" si="423"/>
        <v/>
      </c>
      <c r="GP159" s="378" t="str">
        <f t="shared" si="423"/>
        <v/>
      </c>
      <c r="GQ159" s="378" t="str">
        <f t="shared" si="423"/>
        <v/>
      </c>
      <c r="GR159" s="378" t="str">
        <f t="shared" si="423"/>
        <v/>
      </c>
      <c r="GS159" s="378" t="str">
        <f t="shared" si="423"/>
        <v/>
      </c>
      <c r="GT159" s="378" t="str">
        <f t="shared" si="423"/>
        <v/>
      </c>
      <c r="GU159" s="378" t="str">
        <f t="shared" si="423"/>
        <v/>
      </c>
      <c r="GV159" s="378" t="str">
        <f t="shared" si="423"/>
        <v/>
      </c>
      <c r="GW159" s="378" t="str">
        <f t="shared" si="423"/>
        <v/>
      </c>
      <c r="GX159" s="378" t="str">
        <f t="shared" si="423"/>
        <v/>
      </c>
      <c r="GY159" s="378" t="str">
        <f t="shared" si="423"/>
        <v/>
      </c>
      <c r="GZ159" s="378" t="str">
        <f t="shared" si="423"/>
        <v/>
      </c>
      <c r="HA159" s="378" t="str">
        <f t="shared" si="423"/>
        <v/>
      </c>
      <c r="HB159" s="378" t="str">
        <f t="shared" si="423"/>
        <v/>
      </c>
      <c r="HC159" s="378" t="str">
        <f t="shared" si="423"/>
        <v/>
      </c>
      <c r="HD159" s="378" t="str">
        <f t="shared" si="423"/>
        <v/>
      </c>
      <c r="HE159" s="378" t="str">
        <f t="shared" si="423"/>
        <v/>
      </c>
      <c r="HF159" s="378" t="str">
        <f t="shared" si="423"/>
        <v/>
      </c>
      <c r="HG159" s="378" t="str">
        <f t="shared" si="423"/>
        <v/>
      </c>
      <c r="HH159" s="378" t="str">
        <f t="shared" si="423"/>
        <v/>
      </c>
      <c r="HI159" s="378" t="str">
        <f t="shared" si="423"/>
        <v/>
      </c>
      <c r="HJ159" s="378" t="str">
        <f t="shared" si="423"/>
        <v/>
      </c>
      <c r="HK159" s="378" t="str">
        <f t="shared" si="423"/>
        <v/>
      </c>
      <c r="HL159" s="378" t="str">
        <f t="shared" si="423"/>
        <v/>
      </c>
      <c r="HM159" s="378" t="str">
        <f t="shared" si="423"/>
        <v/>
      </c>
      <c r="HN159" s="378" t="str">
        <f t="shared" si="423"/>
        <v/>
      </c>
      <c r="HO159" s="378" t="str">
        <f t="shared" si="423"/>
        <v/>
      </c>
      <c r="HP159" s="378" t="str">
        <f t="shared" si="423"/>
        <v/>
      </c>
      <c r="HQ159" s="378" t="str">
        <f t="shared" si="423"/>
        <v/>
      </c>
      <c r="HR159" s="378" t="str">
        <f t="shared" si="423"/>
        <v/>
      </c>
      <c r="HS159" s="378" t="str">
        <f t="shared" si="423"/>
        <v/>
      </c>
      <c r="HT159" s="378" t="str">
        <f t="shared" si="423"/>
        <v/>
      </c>
      <c r="HU159" s="378" t="str">
        <f t="shared" si="423"/>
        <v/>
      </c>
      <c r="HV159" s="378" t="str">
        <f t="shared" si="423"/>
        <v/>
      </c>
      <c r="HW159" s="378" t="str">
        <f t="shared" si="423"/>
        <v/>
      </c>
      <c r="HX159" s="378" t="str">
        <f t="shared" si="423"/>
        <v/>
      </c>
      <c r="HY159" s="378" t="str">
        <f t="shared" si="423"/>
        <v/>
      </c>
      <c r="HZ159" s="378" t="str">
        <f t="shared" si="423"/>
        <v/>
      </c>
      <c r="IA159" s="378" t="str">
        <f t="shared" si="423"/>
        <v/>
      </c>
      <c r="IB159" s="378" t="str">
        <f t="shared" si="423"/>
        <v/>
      </c>
      <c r="IC159" s="378" t="str">
        <f t="shared" ref="IC159:KN159" si="424">IF(COUNT(IC32:IC34)=0,"",SUM(IC32:IC34,)^2)</f>
        <v/>
      </c>
      <c r="ID159" s="378" t="str">
        <f t="shared" si="424"/>
        <v/>
      </c>
      <c r="IE159" s="378" t="str">
        <f t="shared" si="424"/>
        <v/>
      </c>
      <c r="IF159" s="378" t="str">
        <f t="shared" si="424"/>
        <v/>
      </c>
      <c r="IG159" s="378" t="str">
        <f t="shared" si="424"/>
        <v/>
      </c>
      <c r="IH159" s="378" t="str">
        <f t="shared" si="424"/>
        <v/>
      </c>
      <c r="II159" s="378" t="str">
        <f t="shared" si="424"/>
        <v/>
      </c>
      <c r="IJ159" s="378" t="str">
        <f t="shared" si="424"/>
        <v/>
      </c>
      <c r="IK159" s="378" t="str">
        <f t="shared" si="424"/>
        <v/>
      </c>
      <c r="IL159" s="378" t="str">
        <f t="shared" si="424"/>
        <v/>
      </c>
      <c r="IM159" s="378" t="str">
        <f t="shared" si="424"/>
        <v/>
      </c>
      <c r="IN159" s="378" t="str">
        <f t="shared" si="424"/>
        <v/>
      </c>
      <c r="IO159" s="378" t="str">
        <f t="shared" si="424"/>
        <v/>
      </c>
      <c r="IP159" s="378" t="str">
        <f t="shared" si="424"/>
        <v/>
      </c>
      <c r="IQ159" s="378" t="str">
        <f t="shared" si="424"/>
        <v/>
      </c>
      <c r="IR159" s="378" t="str">
        <f t="shared" si="424"/>
        <v/>
      </c>
      <c r="IS159" s="378" t="str">
        <f t="shared" si="424"/>
        <v/>
      </c>
      <c r="IT159" s="378" t="str">
        <f t="shared" si="424"/>
        <v/>
      </c>
      <c r="IU159" s="378" t="str">
        <f t="shared" si="424"/>
        <v/>
      </c>
      <c r="IV159" s="378" t="str">
        <f t="shared" si="424"/>
        <v/>
      </c>
      <c r="IW159" s="378" t="str">
        <f t="shared" si="424"/>
        <v/>
      </c>
      <c r="IX159" s="378" t="str">
        <f t="shared" si="424"/>
        <v/>
      </c>
      <c r="IY159" s="378" t="str">
        <f t="shared" si="424"/>
        <v/>
      </c>
      <c r="IZ159" s="378" t="str">
        <f t="shared" si="424"/>
        <v/>
      </c>
      <c r="JA159" s="378" t="str">
        <f t="shared" si="424"/>
        <v/>
      </c>
      <c r="JB159" s="378" t="str">
        <f t="shared" si="424"/>
        <v/>
      </c>
      <c r="JC159" s="378" t="str">
        <f t="shared" si="424"/>
        <v/>
      </c>
      <c r="JD159" s="378" t="str">
        <f t="shared" si="424"/>
        <v/>
      </c>
      <c r="JE159" s="378" t="str">
        <f t="shared" si="424"/>
        <v/>
      </c>
      <c r="JF159" s="378" t="str">
        <f t="shared" si="424"/>
        <v/>
      </c>
      <c r="JG159" s="378" t="str">
        <f t="shared" si="424"/>
        <v/>
      </c>
      <c r="JH159" s="378" t="str">
        <f t="shared" si="424"/>
        <v/>
      </c>
      <c r="JI159" s="378" t="str">
        <f t="shared" si="424"/>
        <v/>
      </c>
      <c r="JJ159" s="378" t="str">
        <f t="shared" si="424"/>
        <v/>
      </c>
      <c r="JK159" s="378" t="str">
        <f t="shared" si="424"/>
        <v/>
      </c>
      <c r="JL159" s="378" t="str">
        <f t="shared" si="424"/>
        <v/>
      </c>
      <c r="JM159" s="378" t="str">
        <f t="shared" si="424"/>
        <v/>
      </c>
      <c r="JN159" s="378" t="str">
        <f t="shared" si="424"/>
        <v/>
      </c>
      <c r="JO159" s="378" t="str">
        <f t="shared" si="424"/>
        <v/>
      </c>
      <c r="JP159" s="378" t="str">
        <f t="shared" si="424"/>
        <v/>
      </c>
      <c r="JQ159" s="378" t="str">
        <f t="shared" si="424"/>
        <v/>
      </c>
      <c r="JR159" s="378" t="str">
        <f t="shared" si="424"/>
        <v/>
      </c>
      <c r="JS159" s="378" t="str">
        <f t="shared" si="424"/>
        <v/>
      </c>
      <c r="JT159" s="378" t="str">
        <f t="shared" si="424"/>
        <v/>
      </c>
      <c r="JU159" s="378" t="str">
        <f t="shared" si="424"/>
        <v/>
      </c>
      <c r="JV159" s="378" t="str">
        <f t="shared" si="424"/>
        <v/>
      </c>
      <c r="JW159" s="378" t="str">
        <f t="shared" si="424"/>
        <v/>
      </c>
      <c r="JX159" s="378" t="str">
        <f t="shared" si="424"/>
        <v/>
      </c>
      <c r="JY159" s="378" t="str">
        <f t="shared" si="424"/>
        <v/>
      </c>
      <c r="JZ159" s="378" t="str">
        <f t="shared" si="424"/>
        <v/>
      </c>
      <c r="KA159" s="378" t="str">
        <f t="shared" si="424"/>
        <v/>
      </c>
      <c r="KB159" s="378" t="str">
        <f t="shared" si="424"/>
        <v/>
      </c>
      <c r="KC159" s="378" t="str">
        <f t="shared" si="424"/>
        <v/>
      </c>
      <c r="KD159" s="378" t="str">
        <f t="shared" si="424"/>
        <v/>
      </c>
      <c r="KE159" s="378" t="str">
        <f t="shared" si="424"/>
        <v/>
      </c>
      <c r="KF159" s="378" t="str">
        <f t="shared" si="424"/>
        <v/>
      </c>
      <c r="KG159" s="378" t="str">
        <f t="shared" si="424"/>
        <v/>
      </c>
      <c r="KH159" s="378" t="str">
        <f t="shared" si="424"/>
        <v/>
      </c>
      <c r="KI159" s="378" t="str">
        <f t="shared" si="424"/>
        <v/>
      </c>
      <c r="KJ159" s="378" t="str">
        <f t="shared" si="424"/>
        <v/>
      </c>
      <c r="KK159" s="378" t="str">
        <f t="shared" si="424"/>
        <v/>
      </c>
      <c r="KL159" s="378" t="str">
        <f t="shared" si="424"/>
        <v/>
      </c>
      <c r="KM159" s="378" t="str">
        <f t="shared" si="424"/>
        <v/>
      </c>
      <c r="KN159" s="378" t="str">
        <f t="shared" si="424"/>
        <v/>
      </c>
      <c r="KO159" s="378" t="str">
        <f t="shared" ref="KO159:MZ159" si="425">IF(COUNT(KO32:KO34)=0,"",SUM(KO32:KO34,)^2)</f>
        <v/>
      </c>
      <c r="KP159" s="378" t="str">
        <f t="shared" si="425"/>
        <v/>
      </c>
      <c r="KQ159" s="378" t="str">
        <f t="shared" si="425"/>
        <v/>
      </c>
      <c r="KR159" s="378" t="str">
        <f t="shared" si="425"/>
        <v/>
      </c>
      <c r="KS159" s="378" t="str">
        <f t="shared" si="425"/>
        <v/>
      </c>
      <c r="KT159" s="378" t="str">
        <f t="shared" si="425"/>
        <v/>
      </c>
      <c r="KU159" s="378" t="str">
        <f t="shared" si="425"/>
        <v/>
      </c>
      <c r="KV159" s="378" t="str">
        <f t="shared" si="425"/>
        <v/>
      </c>
      <c r="KW159" s="378" t="str">
        <f t="shared" si="425"/>
        <v/>
      </c>
      <c r="KX159" s="378" t="str">
        <f t="shared" si="425"/>
        <v/>
      </c>
      <c r="KY159" s="378" t="str">
        <f t="shared" si="425"/>
        <v/>
      </c>
      <c r="KZ159" s="378" t="str">
        <f t="shared" si="425"/>
        <v/>
      </c>
      <c r="LA159" s="378" t="str">
        <f t="shared" si="425"/>
        <v/>
      </c>
      <c r="LB159" s="378" t="str">
        <f t="shared" si="425"/>
        <v/>
      </c>
      <c r="LC159" s="378" t="str">
        <f t="shared" si="425"/>
        <v/>
      </c>
      <c r="LD159" s="378" t="str">
        <f t="shared" si="425"/>
        <v/>
      </c>
      <c r="LE159" s="378" t="str">
        <f t="shared" si="425"/>
        <v/>
      </c>
      <c r="LF159" s="378" t="str">
        <f t="shared" si="425"/>
        <v/>
      </c>
      <c r="LG159" s="378" t="str">
        <f t="shared" si="425"/>
        <v/>
      </c>
      <c r="LH159" s="378" t="str">
        <f t="shared" si="425"/>
        <v/>
      </c>
      <c r="LI159" s="378" t="str">
        <f t="shared" si="425"/>
        <v/>
      </c>
      <c r="LJ159" s="378" t="str">
        <f t="shared" si="425"/>
        <v/>
      </c>
      <c r="LK159" s="378" t="str">
        <f t="shared" si="425"/>
        <v/>
      </c>
      <c r="LL159" s="378" t="str">
        <f t="shared" si="425"/>
        <v/>
      </c>
      <c r="LM159" s="378" t="str">
        <f t="shared" si="425"/>
        <v/>
      </c>
      <c r="LN159" s="378" t="str">
        <f t="shared" si="425"/>
        <v/>
      </c>
      <c r="LO159" s="378" t="str">
        <f t="shared" si="425"/>
        <v/>
      </c>
      <c r="LP159" s="378" t="str">
        <f t="shared" si="425"/>
        <v/>
      </c>
      <c r="LQ159" s="378" t="str">
        <f t="shared" si="425"/>
        <v/>
      </c>
      <c r="LR159" s="378" t="str">
        <f t="shared" si="425"/>
        <v/>
      </c>
      <c r="LS159" s="378" t="str">
        <f t="shared" si="425"/>
        <v/>
      </c>
      <c r="LT159" s="378" t="str">
        <f t="shared" si="425"/>
        <v/>
      </c>
      <c r="LU159" s="378" t="str">
        <f t="shared" si="425"/>
        <v/>
      </c>
      <c r="LV159" s="378" t="str">
        <f t="shared" si="425"/>
        <v/>
      </c>
      <c r="LW159" s="378" t="str">
        <f t="shared" si="425"/>
        <v/>
      </c>
      <c r="LX159" s="378" t="str">
        <f t="shared" si="425"/>
        <v/>
      </c>
      <c r="LY159" s="378" t="str">
        <f t="shared" si="425"/>
        <v/>
      </c>
      <c r="LZ159" s="378" t="str">
        <f t="shared" si="425"/>
        <v/>
      </c>
      <c r="MA159" s="378" t="str">
        <f t="shared" si="425"/>
        <v/>
      </c>
      <c r="MB159" s="378" t="str">
        <f t="shared" si="425"/>
        <v/>
      </c>
      <c r="MC159" s="378" t="str">
        <f t="shared" si="425"/>
        <v/>
      </c>
      <c r="MD159" s="378" t="str">
        <f t="shared" si="425"/>
        <v/>
      </c>
      <c r="ME159" s="378" t="str">
        <f t="shared" si="425"/>
        <v/>
      </c>
      <c r="MF159" s="378" t="str">
        <f t="shared" si="425"/>
        <v/>
      </c>
      <c r="MG159" s="378" t="str">
        <f t="shared" si="425"/>
        <v/>
      </c>
      <c r="MH159" s="378" t="str">
        <f t="shared" si="425"/>
        <v/>
      </c>
      <c r="MI159" s="378" t="str">
        <f t="shared" si="425"/>
        <v/>
      </c>
      <c r="MJ159" s="378" t="str">
        <f t="shared" si="425"/>
        <v/>
      </c>
      <c r="MK159" s="378" t="str">
        <f t="shared" si="425"/>
        <v/>
      </c>
      <c r="ML159" s="378" t="str">
        <f t="shared" si="425"/>
        <v/>
      </c>
      <c r="MM159" s="378" t="str">
        <f t="shared" si="425"/>
        <v/>
      </c>
      <c r="MN159" s="378" t="str">
        <f t="shared" si="425"/>
        <v/>
      </c>
      <c r="MO159" s="378" t="str">
        <f t="shared" si="425"/>
        <v/>
      </c>
      <c r="MP159" s="378" t="str">
        <f t="shared" si="425"/>
        <v/>
      </c>
      <c r="MQ159" s="378" t="str">
        <f t="shared" si="425"/>
        <v/>
      </c>
      <c r="MR159" s="378" t="str">
        <f t="shared" si="425"/>
        <v/>
      </c>
      <c r="MS159" s="378" t="str">
        <f t="shared" si="425"/>
        <v/>
      </c>
      <c r="MT159" s="378" t="str">
        <f t="shared" si="425"/>
        <v/>
      </c>
      <c r="MU159" s="378" t="str">
        <f t="shared" si="425"/>
        <v/>
      </c>
      <c r="MV159" s="378" t="str">
        <f t="shared" si="425"/>
        <v/>
      </c>
      <c r="MW159" s="378" t="str">
        <f t="shared" si="425"/>
        <v/>
      </c>
      <c r="MX159" s="378" t="str">
        <f t="shared" si="425"/>
        <v/>
      </c>
      <c r="MY159" s="378" t="str">
        <f t="shared" si="425"/>
        <v/>
      </c>
      <c r="MZ159" s="378" t="str">
        <f t="shared" si="425"/>
        <v/>
      </c>
      <c r="NA159" s="378" t="str">
        <f t="shared" ref="NA159:PL159" si="426">IF(COUNT(NA32:NA34)=0,"",SUM(NA32:NA34,)^2)</f>
        <v/>
      </c>
      <c r="NB159" s="378" t="str">
        <f t="shared" si="426"/>
        <v/>
      </c>
      <c r="NC159" s="378" t="str">
        <f t="shared" si="426"/>
        <v/>
      </c>
      <c r="ND159" s="378" t="str">
        <f t="shared" si="426"/>
        <v/>
      </c>
      <c r="NE159" s="378" t="str">
        <f t="shared" si="426"/>
        <v/>
      </c>
      <c r="NF159" s="378" t="str">
        <f t="shared" si="426"/>
        <v/>
      </c>
      <c r="NG159" s="378" t="str">
        <f t="shared" si="426"/>
        <v/>
      </c>
      <c r="NH159" s="378" t="str">
        <f t="shared" si="426"/>
        <v/>
      </c>
      <c r="NI159" s="378" t="str">
        <f t="shared" si="426"/>
        <v/>
      </c>
      <c r="NJ159" s="378" t="str">
        <f t="shared" si="426"/>
        <v/>
      </c>
      <c r="NK159" s="378" t="str">
        <f t="shared" si="426"/>
        <v/>
      </c>
      <c r="NL159" s="378" t="str">
        <f t="shared" si="426"/>
        <v/>
      </c>
      <c r="NM159" s="378" t="str">
        <f t="shared" si="426"/>
        <v/>
      </c>
      <c r="NN159" s="378" t="str">
        <f t="shared" si="426"/>
        <v/>
      </c>
      <c r="NO159" s="378" t="str">
        <f t="shared" si="426"/>
        <v/>
      </c>
      <c r="NP159" s="378" t="str">
        <f t="shared" si="426"/>
        <v/>
      </c>
      <c r="NQ159" s="378" t="str">
        <f t="shared" si="426"/>
        <v/>
      </c>
      <c r="NR159" s="378" t="str">
        <f t="shared" si="426"/>
        <v/>
      </c>
      <c r="NS159" s="378" t="str">
        <f t="shared" si="426"/>
        <v/>
      </c>
      <c r="NT159" s="378" t="str">
        <f t="shared" si="426"/>
        <v/>
      </c>
      <c r="NU159" s="378" t="str">
        <f t="shared" si="426"/>
        <v/>
      </c>
      <c r="NV159" s="378" t="str">
        <f t="shared" si="426"/>
        <v/>
      </c>
      <c r="NW159" s="378" t="str">
        <f t="shared" si="426"/>
        <v/>
      </c>
      <c r="NX159" s="378" t="str">
        <f t="shared" si="426"/>
        <v/>
      </c>
      <c r="NY159" s="378" t="str">
        <f t="shared" si="426"/>
        <v/>
      </c>
      <c r="NZ159" s="378" t="str">
        <f t="shared" si="426"/>
        <v/>
      </c>
      <c r="OA159" s="378" t="str">
        <f t="shared" si="426"/>
        <v/>
      </c>
      <c r="OB159" s="378" t="str">
        <f t="shared" si="426"/>
        <v/>
      </c>
      <c r="OC159" s="378" t="str">
        <f t="shared" si="426"/>
        <v/>
      </c>
      <c r="OD159" s="378" t="str">
        <f t="shared" si="426"/>
        <v/>
      </c>
      <c r="OE159" s="378" t="str">
        <f t="shared" si="426"/>
        <v/>
      </c>
      <c r="OF159" s="378" t="str">
        <f t="shared" si="426"/>
        <v/>
      </c>
      <c r="OG159" s="378" t="str">
        <f t="shared" si="426"/>
        <v/>
      </c>
      <c r="OH159" s="378" t="str">
        <f t="shared" si="426"/>
        <v/>
      </c>
      <c r="OI159" s="378" t="str">
        <f t="shared" si="426"/>
        <v/>
      </c>
      <c r="OJ159" s="378" t="str">
        <f t="shared" si="426"/>
        <v/>
      </c>
      <c r="OK159" s="378" t="str">
        <f t="shared" si="426"/>
        <v/>
      </c>
      <c r="OL159" s="378" t="str">
        <f t="shared" si="426"/>
        <v/>
      </c>
      <c r="OM159" s="378" t="str">
        <f t="shared" si="426"/>
        <v/>
      </c>
      <c r="ON159" s="378" t="str">
        <f t="shared" si="426"/>
        <v/>
      </c>
      <c r="OO159" s="378" t="str">
        <f t="shared" si="426"/>
        <v/>
      </c>
      <c r="OP159" s="378" t="str">
        <f t="shared" si="426"/>
        <v/>
      </c>
      <c r="OQ159" s="380" t="str">
        <f t="shared" si="426"/>
        <v/>
      </c>
      <c r="OR159" s="380" t="str">
        <f t="shared" si="426"/>
        <v/>
      </c>
      <c r="OS159" s="380" t="str">
        <f t="shared" si="426"/>
        <v/>
      </c>
      <c r="OT159" s="380" t="str">
        <f t="shared" si="426"/>
        <v/>
      </c>
      <c r="OU159" s="380" t="str">
        <f t="shared" si="426"/>
        <v/>
      </c>
      <c r="OV159" s="380" t="str">
        <f t="shared" si="426"/>
        <v/>
      </c>
      <c r="OW159" s="380" t="str">
        <f t="shared" si="426"/>
        <v/>
      </c>
      <c r="OX159" s="380" t="str">
        <f t="shared" si="426"/>
        <v/>
      </c>
      <c r="OY159" s="380" t="str">
        <f t="shared" si="426"/>
        <v/>
      </c>
      <c r="OZ159" s="380" t="str">
        <f t="shared" si="426"/>
        <v/>
      </c>
      <c r="PA159" s="380" t="str">
        <f t="shared" si="426"/>
        <v/>
      </c>
      <c r="PB159" s="380" t="str">
        <f t="shared" si="426"/>
        <v/>
      </c>
      <c r="PC159" s="380" t="str">
        <f t="shared" si="426"/>
        <v/>
      </c>
      <c r="PD159" s="380" t="str">
        <f t="shared" si="426"/>
        <v/>
      </c>
      <c r="PE159" s="380" t="str">
        <f t="shared" si="426"/>
        <v/>
      </c>
      <c r="PF159" s="380" t="str">
        <f t="shared" si="426"/>
        <v/>
      </c>
      <c r="PG159" s="380" t="str">
        <f t="shared" si="426"/>
        <v/>
      </c>
      <c r="PH159" s="380" t="str">
        <f t="shared" si="426"/>
        <v/>
      </c>
      <c r="PI159" s="380" t="str">
        <f t="shared" si="426"/>
        <v/>
      </c>
      <c r="PJ159" s="380" t="str">
        <f t="shared" si="426"/>
        <v/>
      </c>
      <c r="PK159" s="380" t="str">
        <f t="shared" si="426"/>
        <v/>
      </c>
      <c r="PL159" s="380" t="str">
        <f t="shared" si="426"/>
        <v/>
      </c>
      <c r="PM159" s="380" t="str">
        <f t="shared" ref="PM159:RX159" si="427">IF(COUNT(PM32:PM34)=0,"",SUM(PM32:PM34,)^2)</f>
        <v/>
      </c>
      <c r="PN159" s="380" t="str">
        <f t="shared" si="427"/>
        <v/>
      </c>
      <c r="PO159" s="380" t="str">
        <f t="shared" si="427"/>
        <v/>
      </c>
      <c r="PP159" s="380" t="str">
        <f t="shared" si="427"/>
        <v/>
      </c>
      <c r="PQ159" s="380" t="str">
        <f t="shared" si="427"/>
        <v/>
      </c>
      <c r="PR159" s="380" t="str">
        <f t="shared" si="427"/>
        <v/>
      </c>
      <c r="PS159" s="380" t="str">
        <f t="shared" si="427"/>
        <v/>
      </c>
      <c r="PT159" s="380" t="str">
        <f t="shared" si="427"/>
        <v/>
      </c>
      <c r="PU159" s="380" t="str">
        <f t="shared" si="427"/>
        <v/>
      </c>
      <c r="PV159" s="380" t="str">
        <f t="shared" si="427"/>
        <v/>
      </c>
      <c r="PW159" s="380" t="str">
        <f t="shared" si="427"/>
        <v/>
      </c>
      <c r="PX159" s="380" t="str">
        <f t="shared" si="427"/>
        <v/>
      </c>
      <c r="PY159" s="380" t="str">
        <f t="shared" si="427"/>
        <v/>
      </c>
      <c r="PZ159" s="380" t="str">
        <f t="shared" si="427"/>
        <v/>
      </c>
      <c r="QA159" s="380" t="str">
        <f t="shared" si="427"/>
        <v/>
      </c>
      <c r="QB159" s="380" t="str">
        <f t="shared" si="427"/>
        <v/>
      </c>
      <c r="QC159" s="380" t="str">
        <f t="shared" si="427"/>
        <v/>
      </c>
      <c r="QD159" s="380" t="str">
        <f t="shared" si="427"/>
        <v/>
      </c>
      <c r="QE159" s="380" t="str">
        <f t="shared" si="427"/>
        <v/>
      </c>
      <c r="QF159" s="380" t="str">
        <f t="shared" si="427"/>
        <v/>
      </c>
      <c r="QG159" s="380" t="str">
        <f t="shared" si="427"/>
        <v/>
      </c>
      <c r="QH159" s="380" t="str">
        <f t="shared" si="427"/>
        <v/>
      </c>
      <c r="QI159" s="380" t="str">
        <f t="shared" si="427"/>
        <v/>
      </c>
      <c r="QJ159" s="380" t="str">
        <f t="shared" si="427"/>
        <v/>
      </c>
      <c r="QK159" s="380" t="str">
        <f t="shared" si="427"/>
        <v/>
      </c>
      <c r="QL159" s="380" t="str">
        <f t="shared" si="427"/>
        <v/>
      </c>
      <c r="QM159" s="380" t="str">
        <f t="shared" si="427"/>
        <v/>
      </c>
      <c r="QN159" s="380" t="str">
        <f t="shared" si="427"/>
        <v/>
      </c>
      <c r="QO159" s="380" t="str">
        <f t="shared" si="427"/>
        <v/>
      </c>
      <c r="QP159" s="380" t="str">
        <f t="shared" si="427"/>
        <v/>
      </c>
      <c r="QQ159" s="380" t="str">
        <f t="shared" si="427"/>
        <v/>
      </c>
      <c r="QR159" s="380" t="str">
        <f t="shared" si="427"/>
        <v/>
      </c>
      <c r="QS159" s="380" t="str">
        <f t="shared" si="427"/>
        <v/>
      </c>
      <c r="QT159" s="380" t="str">
        <f t="shared" si="427"/>
        <v/>
      </c>
      <c r="QU159" s="380" t="str">
        <f t="shared" si="427"/>
        <v/>
      </c>
      <c r="QV159" s="380" t="str">
        <f t="shared" si="427"/>
        <v/>
      </c>
      <c r="QW159" s="380" t="str">
        <f t="shared" si="427"/>
        <v/>
      </c>
      <c r="QX159" s="380" t="str">
        <f t="shared" si="427"/>
        <v/>
      </c>
      <c r="QY159" s="380" t="str">
        <f t="shared" si="427"/>
        <v/>
      </c>
      <c r="QZ159" s="380" t="str">
        <f t="shared" si="427"/>
        <v/>
      </c>
      <c r="RA159" s="380" t="str">
        <f t="shared" si="427"/>
        <v/>
      </c>
      <c r="RB159" s="380" t="str">
        <f t="shared" si="427"/>
        <v/>
      </c>
      <c r="RC159" s="380" t="str">
        <f t="shared" si="427"/>
        <v/>
      </c>
      <c r="RD159" s="380" t="str">
        <f t="shared" si="427"/>
        <v/>
      </c>
      <c r="RE159" s="380" t="str">
        <f t="shared" si="427"/>
        <v/>
      </c>
      <c r="RF159" s="380" t="str">
        <f t="shared" si="427"/>
        <v/>
      </c>
      <c r="RG159" s="380" t="str">
        <f t="shared" si="427"/>
        <v/>
      </c>
      <c r="RH159" s="380" t="str">
        <f t="shared" si="427"/>
        <v/>
      </c>
      <c r="RI159" s="380" t="str">
        <f t="shared" si="427"/>
        <v/>
      </c>
      <c r="RJ159" s="380" t="str">
        <f t="shared" si="427"/>
        <v/>
      </c>
      <c r="RK159" s="380" t="str">
        <f t="shared" si="427"/>
        <v/>
      </c>
      <c r="RL159" s="380" t="str">
        <f t="shared" si="427"/>
        <v/>
      </c>
      <c r="RM159" s="380" t="str">
        <f t="shared" si="427"/>
        <v/>
      </c>
      <c r="RN159" s="380" t="str">
        <f t="shared" si="427"/>
        <v/>
      </c>
      <c r="RO159" s="380" t="str">
        <f t="shared" si="427"/>
        <v/>
      </c>
      <c r="RP159" s="380" t="str">
        <f t="shared" si="427"/>
        <v/>
      </c>
      <c r="RQ159" s="380" t="str">
        <f t="shared" si="427"/>
        <v/>
      </c>
      <c r="RR159" s="380" t="str">
        <f t="shared" si="427"/>
        <v/>
      </c>
      <c r="RS159" s="380" t="str">
        <f t="shared" si="427"/>
        <v/>
      </c>
      <c r="RT159" s="380" t="str">
        <f t="shared" si="427"/>
        <v/>
      </c>
      <c r="RU159" s="380" t="str">
        <f t="shared" si="427"/>
        <v/>
      </c>
      <c r="RV159" s="380" t="str">
        <f t="shared" si="427"/>
        <v/>
      </c>
      <c r="RW159" s="380" t="str">
        <f t="shared" si="427"/>
        <v/>
      </c>
      <c r="RX159" s="380" t="str">
        <f t="shared" si="427"/>
        <v/>
      </c>
      <c r="RY159" s="380" t="str">
        <f t="shared" ref="RY159:UJ159" si="428">IF(COUNT(RY32:RY34)=0,"",SUM(RY32:RY34,)^2)</f>
        <v/>
      </c>
      <c r="RZ159" s="380" t="str">
        <f t="shared" si="428"/>
        <v/>
      </c>
      <c r="SA159" s="380" t="str">
        <f t="shared" si="428"/>
        <v/>
      </c>
      <c r="SB159" s="380" t="str">
        <f t="shared" si="428"/>
        <v/>
      </c>
      <c r="SC159" s="380" t="str">
        <f t="shared" si="428"/>
        <v/>
      </c>
      <c r="SD159" s="380" t="str">
        <f t="shared" si="428"/>
        <v/>
      </c>
      <c r="SE159" s="380" t="str">
        <f t="shared" si="428"/>
        <v/>
      </c>
      <c r="SF159" s="380" t="str">
        <f t="shared" si="428"/>
        <v/>
      </c>
      <c r="SG159" s="380" t="str">
        <f t="shared" si="428"/>
        <v/>
      </c>
      <c r="SH159" s="380" t="str">
        <f t="shared" si="428"/>
        <v/>
      </c>
      <c r="SI159" s="380" t="str">
        <f t="shared" si="428"/>
        <v/>
      </c>
      <c r="SJ159" s="380" t="str">
        <f t="shared" si="428"/>
        <v/>
      </c>
      <c r="SK159" s="380" t="str">
        <f t="shared" si="428"/>
        <v/>
      </c>
      <c r="SL159" s="380" t="str">
        <f t="shared" si="428"/>
        <v/>
      </c>
      <c r="SM159" s="380" t="str">
        <f t="shared" si="428"/>
        <v/>
      </c>
      <c r="SN159" s="380" t="str">
        <f t="shared" si="428"/>
        <v/>
      </c>
      <c r="SO159" s="380" t="str">
        <f t="shared" si="428"/>
        <v/>
      </c>
      <c r="SP159" s="380" t="str">
        <f t="shared" si="428"/>
        <v/>
      </c>
      <c r="SQ159" s="380" t="str">
        <f t="shared" si="428"/>
        <v/>
      </c>
      <c r="SR159" s="380" t="str">
        <f t="shared" si="428"/>
        <v/>
      </c>
      <c r="SS159" s="380" t="str">
        <f t="shared" si="428"/>
        <v/>
      </c>
      <c r="ST159" s="380" t="str">
        <f t="shared" si="428"/>
        <v/>
      </c>
      <c r="SU159" s="380" t="str">
        <f t="shared" si="428"/>
        <v/>
      </c>
      <c r="SV159" s="380" t="str">
        <f t="shared" si="428"/>
        <v/>
      </c>
      <c r="SW159" s="380" t="str">
        <f t="shared" si="428"/>
        <v/>
      </c>
      <c r="SX159" s="380" t="str">
        <f t="shared" si="428"/>
        <v/>
      </c>
      <c r="SY159" s="380" t="str">
        <f t="shared" si="428"/>
        <v/>
      </c>
      <c r="SZ159" s="380" t="str">
        <f t="shared" si="428"/>
        <v/>
      </c>
      <c r="TA159" s="380" t="str">
        <f t="shared" si="428"/>
        <v/>
      </c>
      <c r="TB159" s="380" t="str">
        <f t="shared" si="428"/>
        <v/>
      </c>
      <c r="TC159" s="380" t="str">
        <f t="shared" si="428"/>
        <v/>
      </c>
      <c r="TD159" s="380" t="str">
        <f t="shared" si="428"/>
        <v/>
      </c>
      <c r="TE159" s="380" t="str">
        <f t="shared" si="428"/>
        <v/>
      </c>
      <c r="TF159" s="380" t="str">
        <f t="shared" si="428"/>
        <v/>
      </c>
      <c r="TG159" s="380" t="str">
        <f t="shared" si="428"/>
        <v/>
      </c>
      <c r="TH159" s="380" t="str">
        <f t="shared" si="428"/>
        <v/>
      </c>
      <c r="TI159" s="380" t="str">
        <f t="shared" si="428"/>
        <v/>
      </c>
      <c r="TJ159" s="380" t="str">
        <f t="shared" si="428"/>
        <v/>
      </c>
      <c r="TK159" s="380" t="str">
        <f t="shared" si="428"/>
        <v/>
      </c>
      <c r="TL159" s="380" t="str">
        <f t="shared" si="428"/>
        <v/>
      </c>
      <c r="TM159" s="380" t="str">
        <f t="shared" si="428"/>
        <v/>
      </c>
      <c r="TN159" s="380" t="str">
        <f t="shared" si="428"/>
        <v/>
      </c>
      <c r="TO159" s="380" t="str">
        <f t="shared" si="428"/>
        <v/>
      </c>
      <c r="TP159" s="380" t="str">
        <f t="shared" si="428"/>
        <v/>
      </c>
      <c r="TQ159" s="380" t="str">
        <f t="shared" si="428"/>
        <v/>
      </c>
      <c r="TR159" s="380" t="str">
        <f t="shared" si="428"/>
        <v/>
      </c>
      <c r="TS159" s="380" t="str">
        <f t="shared" si="428"/>
        <v/>
      </c>
      <c r="TT159" s="380" t="str">
        <f t="shared" si="428"/>
        <v/>
      </c>
      <c r="TU159" s="380" t="str">
        <f t="shared" si="428"/>
        <v/>
      </c>
      <c r="TV159" s="380" t="str">
        <f t="shared" si="428"/>
        <v/>
      </c>
      <c r="TW159" s="380" t="str">
        <f t="shared" si="428"/>
        <v/>
      </c>
      <c r="TX159" s="380" t="str">
        <f t="shared" si="428"/>
        <v/>
      </c>
      <c r="TY159" s="380" t="str">
        <f t="shared" si="428"/>
        <v/>
      </c>
      <c r="TZ159" s="380" t="str">
        <f t="shared" si="428"/>
        <v/>
      </c>
      <c r="UA159" s="380" t="str">
        <f t="shared" si="428"/>
        <v/>
      </c>
      <c r="UB159" s="380" t="str">
        <f t="shared" si="428"/>
        <v/>
      </c>
      <c r="UC159" s="380" t="str">
        <f t="shared" si="428"/>
        <v/>
      </c>
      <c r="UD159" s="380" t="str">
        <f t="shared" si="428"/>
        <v/>
      </c>
      <c r="UE159" s="380" t="str">
        <f t="shared" si="428"/>
        <v/>
      </c>
      <c r="UF159" s="380" t="str">
        <f t="shared" si="428"/>
        <v/>
      </c>
      <c r="UG159" s="380" t="str">
        <f t="shared" si="428"/>
        <v/>
      </c>
      <c r="UH159" s="380" t="str">
        <f t="shared" si="428"/>
        <v/>
      </c>
      <c r="UI159" s="380" t="str">
        <f t="shared" si="428"/>
        <v/>
      </c>
      <c r="UJ159" s="380" t="str">
        <f t="shared" si="428"/>
        <v/>
      </c>
      <c r="UK159" s="380" t="str">
        <f t="shared" ref="UK159:WI159" si="429">IF(COUNT(UK32:UK34)=0,"",SUM(UK32:UK34,)^2)</f>
        <v/>
      </c>
      <c r="UL159" s="380" t="str">
        <f t="shared" si="429"/>
        <v/>
      </c>
      <c r="UM159" s="380" t="str">
        <f t="shared" si="429"/>
        <v/>
      </c>
      <c r="UN159" s="380" t="str">
        <f t="shared" si="429"/>
        <v/>
      </c>
      <c r="UO159" s="380" t="str">
        <f t="shared" si="429"/>
        <v/>
      </c>
      <c r="UP159" s="380" t="str">
        <f t="shared" si="429"/>
        <v/>
      </c>
      <c r="UQ159" s="380" t="str">
        <f t="shared" si="429"/>
        <v/>
      </c>
      <c r="UR159" s="380" t="str">
        <f t="shared" si="429"/>
        <v/>
      </c>
      <c r="US159" s="380" t="str">
        <f t="shared" si="429"/>
        <v/>
      </c>
      <c r="UT159" s="380" t="str">
        <f t="shared" si="429"/>
        <v/>
      </c>
      <c r="UU159" s="380" t="str">
        <f t="shared" si="429"/>
        <v/>
      </c>
      <c r="UV159" s="380" t="str">
        <f t="shared" si="429"/>
        <v/>
      </c>
      <c r="UW159" s="380" t="str">
        <f t="shared" si="429"/>
        <v/>
      </c>
      <c r="UX159" s="380" t="str">
        <f t="shared" si="429"/>
        <v/>
      </c>
      <c r="UY159" s="380" t="str">
        <f t="shared" si="429"/>
        <v/>
      </c>
      <c r="UZ159" s="380" t="str">
        <f t="shared" si="429"/>
        <v/>
      </c>
      <c r="VA159" s="380" t="str">
        <f t="shared" si="429"/>
        <v/>
      </c>
      <c r="VB159" s="380" t="str">
        <f t="shared" si="429"/>
        <v/>
      </c>
      <c r="VC159" s="380" t="str">
        <f t="shared" si="429"/>
        <v/>
      </c>
      <c r="VD159" s="380" t="str">
        <f t="shared" si="429"/>
        <v/>
      </c>
      <c r="VE159" s="380" t="str">
        <f t="shared" si="429"/>
        <v/>
      </c>
      <c r="VF159" s="380" t="str">
        <f t="shared" si="429"/>
        <v/>
      </c>
      <c r="VG159" s="380" t="str">
        <f t="shared" si="429"/>
        <v/>
      </c>
      <c r="VH159" s="380" t="str">
        <f t="shared" si="429"/>
        <v/>
      </c>
      <c r="VI159" s="380" t="str">
        <f t="shared" si="429"/>
        <v/>
      </c>
      <c r="VJ159" s="380" t="str">
        <f t="shared" si="429"/>
        <v/>
      </c>
      <c r="VK159" s="380" t="str">
        <f t="shared" si="429"/>
        <v/>
      </c>
      <c r="VL159" s="380" t="str">
        <f t="shared" si="429"/>
        <v/>
      </c>
      <c r="VM159" s="380" t="str">
        <f t="shared" si="429"/>
        <v/>
      </c>
      <c r="VN159" s="380" t="str">
        <f t="shared" si="429"/>
        <v/>
      </c>
      <c r="VO159" s="380" t="str">
        <f t="shared" si="429"/>
        <v/>
      </c>
      <c r="VP159" s="380" t="str">
        <f t="shared" si="429"/>
        <v/>
      </c>
      <c r="VQ159" s="380" t="str">
        <f t="shared" si="429"/>
        <v/>
      </c>
      <c r="VR159" s="380" t="str">
        <f t="shared" si="429"/>
        <v/>
      </c>
      <c r="VS159" s="380" t="str">
        <f t="shared" si="429"/>
        <v/>
      </c>
      <c r="VT159" s="380" t="str">
        <f t="shared" si="429"/>
        <v/>
      </c>
      <c r="VU159" s="380" t="str">
        <f t="shared" si="429"/>
        <v/>
      </c>
      <c r="VV159" s="380" t="str">
        <f t="shared" si="429"/>
        <v/>
      </c>
      <c r="VW159" s="380" t="str">
        <f t="shared" si="429"/>
        <v/>
      </c>
      <c r="VX159" s="380" t="str">
        <f t="shared" si="429"/>
        <v/>
      </c>
      <c r="VY159" s="380" t="str">
        <f t="shared" si="429"/>
        <v/>
      </c>
      <c r="VZ159" s="380" t="str">
        <f t="shared" si="429"/>
        <v/>
      </c>
      <c r="WA159" s="380" t="str">
        <f t="shared" si="429"/>
        <v/>
      </c>
      <c r="WB159" s="380" t="str">
        <f t="shared" si="429"/>
        <v/>
      </c>
      <c r="WC159" s="380" t="str">
        <f t="shared" si="429"/>
        <v/>
      </c>
      <c r="WD159" s="380" t="str">
        <f t="shared" si="429"/>
        <v/>
      </c>
      <c r="WE159" s="380" t="str">
        <f t="shared" si="429"/>
        <v/>
      </c>
      <c r="WF159" s="380" t="str">
        <f t="shared" si="429"/>
        <v/>
      </c>
      <c r="WG159" s="380" t="str">
        <f t="shared" si="429"/>
        <v/>
      </c>
      <c r="WH159" s="380" t="str">
        <f t="shared" si="429"/>
        <v/>
      </c>
      <c r="WI159" s="378" t="str">
        <f t="shared" si="429"/>
        <v/>
      </c>
    </row>
    <row r="160" spans="1:607">
      <c r="A160" s="348"/>
      <c r="B160" s="360" t="s">
        <v>892</v>
      </c>
      <c r="C160" s="348"/>
      <c r="D160" s="348"/>
      <c r="E160" s="348"/>
      <c r="F160" s="348"/>
      <c r="G160" s="361" t="str">
        <f t="shared" si="220"/>
        <v/>
      </c>
      <c r="H160" s="361" t="str">
        <f t="shared" si="221"/>
        <v/>
      </c>
      <c r="I160" s="397"/>
      <c r="J160" s="348"/>
      <c r="K160" s="348"/>
      <c r="L160" s="348"/>
      <c r="M160" s="348"/>
      <c r="N160" s="400"/>
      <c r="O160" s="400"/>
      <c r="P160" s="400"/>
      <c r="Q160" s="400"/>
      <c r="R160" s="400"/>
      <c r="S160" s="400"/>
      <c r="T160" s="400"/>
      <c r="U160" s="400"/>
      <c r="V160" s="400"/>
      <c r="W160" s="400"/>
      <c r="X160" s="400"/>
      <c r="Y160" s="400"/>
      <c r="Z160" s="400"/>
      <c r="AA160" s="400"/>
      <c r="AB160" s="400"/>
      <c r="AC160" s="400"/>
      <c r="AD160" s="400"/>
      <c r="AE160" s="400"/>
      <c r="AF160" s="400"/>
      <c r="AG160" s="400"/>
      <c r="AH160" s="400"/>
      <c r="AI160" s="400"/>
      <c r="AJ160" s="400"/>
      <c r="AK160" s="400"/>
      <c r="AL160" s="400"/>
      <c r="AM160" s="400"/>
      <c r="AN160" s="400"/>
      <c r="AO160" s="400"/>
      <c r="AP160" s="400"/>
      <c r="AQ160" s="400"/>
      <c r="AR160" s="400"/>
      <c r="AS160" s="400"/>
      <c r="AT160" s="400"/>
      <c r="AU160" s="400"/>
      <c r="AV160" s="400"/>
      <c r="AW160" s="400"/>
      <c r="AX160" s="400"/>
      <c r="AY160" s="400"/>
      <c r="AZ160" s="400"/>
      <c r="BA160" s="400"/>
      <c r="BB160" s="400"/>
      <c r="BC160" s="400"/>
      <c r="BD160" s="400"/>
      <c r="BE160" s="400"/>
      <c r="BF160" s="400"/>
      <c r="BG160" s="400"/>
      <c r="BH160" s="400"/>
      <c r="BI160" s="400"/>
      <c r="BJ160" s="400"/>
      <c r="BK160" s="400"/>
      <c r="BL160" s="400"/>
      <c r="BM160" s="400"/>
      <c r="BN160" s="400"/>
      <c r="BO160" s="400"/>
      <c r="BP160" s="400"/>
      <c r="BQ160" s="400"/>
      <c r="BR160" s="400"/>
      <c r="BS160" s="400"/>
      <c r="BT160" s="400"/>
      <c r="BU160" s="400"/>
      <c r="BV160" s="400"/>
      <c r="BW160" s="400"/>
      <c r="BX160" s="400"/>
      <c r="BY160" s="400"/>
      <c r="BZ160" s="400"/>
      <c r="CA160" s="400"/>
      <c r="CB160" s="400"/>
      <c r="CC160" s="400"/>
      <c r="CD160" s="400"/>
      <c r="CE160" s="400"/>
      <c r="CF160" s="400"/>
      <c r="CG160" s="400"/>
      <c r="CH160" s="400"/>
      <c r="CI160" s="400"/>
      <c r="CJ160" s="400"/>
      <c r="CK160" s="400"/>
      <c r="CL160" s="400"/>
      <c r="CM160" s="400"/>
      <c r="CN160" s="400"/>
      <c r="CO160" s="400"/>
      <c r="CP160" s="400"/>
      <c r="CQ160" s="400"/>
      <c r="CR160" s="400"/>
      <c r="CS160" s="400"/>
      <c r="CT160" s="400"/>
      <c r="CU160" s="400"/>
      <c r="CV160" s="400"/>
      <c r="CW160" s="400"/>
      <c r="CX160" s="400"/>
      <c r="CY160" s="400"/>
      <c r="CZ160" s="362"/>
      <c r="DA160" s="901"/>
      <c r="DB160" s="899" t="s">
        <v>1326</v>
      </c>
      <c r="DC160" s="899"/>
      <c r="DD160" s="378" t="str">
        <f>IF(COUNT(DD41:DD43)=0,"",SUM(DD41:DD43,)^2)</f>
        <v/>
      </c>
      <c r="DE160" s="378" t="str">
        <f t="shared" ref="DE160:FP160" si="430">IF(COUNT(DE41:DE43)=0,"",SUM(DE41:DE43,)^2)</f>
        <v/>
      </c>
      <c r="DF160" s="378" t="str">
        <f t="shared" si="430"/>
        <v/>
      </c>
      <c r="DG160" s="378" t="str">
        <f t="shared" si="430"/>
        <v/>
      </c>
      <c r="DH160" s="378" t="str">
        <f t="shared" si="430"/>
        <v/>
      </c>
      <c r="DI160" s="378" t="str">
        <f t="shared" si="430"/>
        <v/>
      </c>
      <c r="DJ160" s="378" t="str">
        <f t="shared" si="430"/>
        <v/>
      </c>
      <c r="DK160" s="378" t="str">
        <f t="shared" si="430"/>
        <v/>
      </c>
      <c r="DL160" s="378" t="str">
        <f t="shared" si="430"/>
        <v/>
      </c>
      <c r="DM160" s="378" t="str">
        <f t="shared" si="430"/>
        <v/>
      </c>
      <c r="DN160" s="378" t="str">
        <f t="shared" si="430"/>
        <v/>
      </c>
      <c r="DO160" s="378" t="str">
        <f t="shared" si="430"/>
        <v/>
      </c>
      <c r="DP160" s="378" t="str">
        <f t="shared" si="430"/>
        <v/>
      </c>
      <c r="DQ160" s="378" t="str">
        <f t="shared" si="430"/>
        <v/>
      </c>
      <c r="DR160" s="378" t="str">
        <f t="shared" si="430"/>
        <v/>
      </c>
      <c r="DS160" s="378" t="str">
        <f t="shared" si="430"/>
        <v/>
      </c>
      <c r="DT160" s="378" t="str">
        <f t="shared" si="430"/>
        <v/>
      </c>
      <c r="DU160" s="378" t="str">
        <f t="shared" si="430"/>
        <v/>
      </c>
      <c r="DV160" s="378" t="str">
        <f t="shared" si="430"/>
        <v/>
      </c>
      <c r="DW160" s="378" t="str">
        <f t="shared" si="430"/>
        <v/>
      </c>
      <c r="DX160" s="379" t="str">
        <f t="shared" si="430"/>
        <v/>
      </c>
      <c r="DY160" s="378" t="str">
        <f t="shared" si="430"/>
        <v/>
      </c>
      <c r="DZ160" s="378" t="str">
        <f t="shared" si="430"/>
        <v/>
      </c>
      <c r="EA160" s="378" t="str">
        <f t="shared" si="430"/>
        <v/>
      </c>
      <c r="EB160" s="378" t="str">
        <f t="shared" si="430"/>
        <v/>
      </c>
      <c r="EC160" s="378" t="str">
        <f t="shared" si="430"/>
        <v/>
      </c>
      <c r="ED160" s="378" t="str">
        <f t="shared" si="430"/>
        <v/>
      </c>
      <c r="EE160" s="378" t="str">
        <f t="shared" si="430"/>
        <v/>
      </c>
      <c r="EF160" s="378" t="str">
        <f t="shared" si="430"/>
        <v/>
      </c>
      <c r="EG160" s="378" t="str">
        <f t="shared" si="430"/>
        <v/>
      </c>
      <c r="EH160" s="378" t="str">
        <f t="shared" si="430"/>
        <v/>
      </c>
      <c r="EI160" s="378" t="str">
        <f t="shared" si="430"/>
        <v/>
      </c>
      <c r="EJ160" s="378" t="str">
        <f t="shared" si="430"/>
        <v/>
      </c>
      <c r="EK160" s="378" t="str">
        <f t="shared" si="430"/>
        <v/>
      </c>
      <c r="EL160" s="378" t="str">
        <f t="shared" si="430"/>
        <v/>
      </c>
      <c r="EM160" s="378" t="str">
        <f t="shared" si="430"/>
        <v/>
      </c>
      <c r="EN160" s="378" t="str">
        <f t="shared" si="430"/>
        <v/>
      </c>
      <c r="EO160" s="378" t="str">
        <f t="shared" si="430"/>
        <v/>
      </c>
      <c r="EP160" s="378" t="str">
        <f t="shared" si="430"/>
        <v/>
      </c>
      <c r="EQ160" s="378" t="str">
        <f t="shared" si="430"/>
        <v/>
      </c>
      <c r="ER160" s="378" t="str">
        <f t="shared" si="430"/>
        <v/>
      </c>
      <c r="ES160" s="378" t="str">
        <f t="shared" si="430"/>
        <v/>
      </c>
      <c r="ET160" s="378" t="str">
        <f t="shared" si="430"/>
        <v/>
      </c>
      <c r="EU160" s="378" t="str">
        <f t="shared" si="430"/>
        <v/>
      </c>
      <c r="EV160" s="378" t="str">
        <f t="shared" si="430"/>
        <v/>
      </c>
      <c r="EW160" s="378" t="str">
        <f t="shared" si="430"/>
        <v/>
      </c>
      <c r="EX160" s="378" t="str">
        <f t="shared" si="430"/>
        <v/>
      </c>
      <c r="EY160" s="378" t="str">
        <f t="shared" si="430"/>
        <v/>
      </c>
      <c r="EZ160" s="378" t="str">
        <f t="shared" si="430"/>
        <v/>
      </c>
      <c r="FA160" s="378" t="str">
        <f t="shared" si="430"/>
        <v/>
      </c>
      <c r="FB160" s="378" t="str">
        <f t="shared" si="430"/>
        <v/>
      </c>
      <c r="FC160" s="378" t="str">
        <f t="shared" si="430"/>
        <v/>
      </c>
      <c r="FD160" s="378" t="str">
        <f t="shared" si="430"/>
        <v/>
      </c>
      <c r="FE160" s="378" t="str">
        <f t="shared" si="430"/>
        <v/>
      </c>
      <c r="FF160" s="378" t="str">
        <f t="shared" si="430"/>
        <v/>
      </c>
      <c r="FG160" s="378" t="str">
        <f t="shared" si="430"/>
        <v/>
      </c>
      <c r="FH160" s="378" t="str">
        <f t="shared" si="430"/>
        <v/>
      </c>
      <c r="FI160" s="378" t="str">
        <f t="shared" si="430"/>
        <v/>
      </c>
      <c r="FJ160" s="378" t="str">
        <f t="shared" si="430"/>
        <v/>
      </c>
      <c r="FK160" s="378" t="str">
        <f t="shared" si="430"/>
        <v/>
      </c>
      <c r="FL160" s="378" t="str">
        <f t="shared" si="430"/>
        <v/>
      </c>
      <c r="FM160" s="378" t="str">
        <f t="shared" si="430"/>
        <v/>
      </c>
      <c r="FN160" s="378" t="str">
        <f t="shared" si="430"/>
        <v/>
      </c>
      <c r="FO160" s="378" t="str">
        <f t="shared" si="430"/>
        <v/>
      </c>
      <c r="FP160" s="378" t="str">
        <f t="shared" si="430"/>
        <v/>
      </c>
      <c r="FQ160" s="378" t="str">
        <f t="shared" ref="FQ160:IB160" si="431">IF(COUNT(FQ41:FQ43)=0,"",SUM(FQ41:FQ43,)^2)</f>
        <v/>
      </c>
      <c r="FR160" s="378" t="str">
        <f t="shared" si="431"/>
        <v/>
      </c>
      <c r="FS160" s="378" t="str">
        <f t="shared" si="431"/>
        <v/>
      </c>
      <c r="FT160" s="378" t="str">
        <f t="shared" si="431"/>
        <v/>
      </c>
      <c r="FU160" s="378" t="str">
        <f t="shared" si="431"/>
        <v/>
      </c>
      <c r="FV160" s="378" t="str">
        <f t="shared" si="431"/>
        <v/>
      </c>
      <c r="FW160" s="378" t="str">
        <f t="shared" si="431"/>
        <v/>
      </c>
      <c r="FX160" s="378" t="str">
        <f t="shared" si="431"/>
        <v/>
      </c>
      <c r="FY160" s="378" t="str">
        <f t="shared" si="431"/>
        <v/>
      </c>
      <c r="FZ160" s="378" t="str">
        <f t="shared" si="431"/>
        <v/>
      </c>
      <c r="GA160" s="378" t="str">
        <f t="shared" si="431"/>
        <v/>
      </c>
      <c r="GB160" s="378" t="str">
        <f t="shared" si="431"/>
        <v/>
      </c>
      <c r="GC160" s="378" t="str">
        <f t="shared" si="431"/>
        <v/>
      </c>
      <c r="GD160" s="378" t="str">
        <f t="shared" si="431"/>
        <v/>
      </c>
      <c r="GE160" s="378" t="str">
        <f t="shared" si="431"/>
        <v/>
      </c>
      <c r="GF160" s="378" t="str">
        <f t="shared" si="431"/>
        <v/>
      </c>
      <c r="GG160" s="378" t="str">
        <f t="shared" si="431"/>
        <v/>
      </c>
      <c r="GH160" s="378" t="str">
        <f t="shared" si="431"/>
        <v/>
      </c>
      <c r="GI160" s="378" t="str">
        <f t="shared" si="431"/>
        <v/>
      </c>
      <c r="GJ160" s="378" t="str">
        <f t="shared" si="431"/>
        <v/>
      </c>
      <c r="GK160" s="378" t="str">
        <f t="shared" si="431"/>
        <v/>
      </c>
      <c r="GL160" s="378" t="str">
        <f t="shared" si="431"/>
        <v/>
      </c>
      <c r="GM160" s="378" t="str">
        <f t="shared" si="431"/>
        <v/>
      </c>
      <c r="GN160" s="378" t="str">
        <f t="shared" si="431"/>
        <v/>
      </c>
      <c r="GO160" s="378" t="str">
        <f t="shared" si="431"/>
        <v/>
      </c>
      <c r="GP160" s="378" t="str">
        <f t="shared" si="431"/>
        <v/>
      </c>
      <c r="GQ160" s="378" t="str">
        <f t="shared" si="431"/>
        <v/>
      </c>
      <c r="GR160" s="378" t="str">
        <f t="shared" si="431"/>
        <v/>
      </c>
      <c r="GS160" s="378" t="str">
        <f t="shared" si="431"/>
        <v/>
      </c>
      <c r="GT160" s="378" t="str">
        <f t="shared" si="431"/>
        <v/>
      </c>
      <c r="GU160" s="378" t="str">
        <f t="shared" si="431"/>
        <v/>
      </c>
      <c r="GV160" s="378" t="str">
        <f t="shared" si="431"/>
        <v/>
      </c>
      <c r="GW160" s="378" t="str">
        <f t="shared" si="431"/>
        <v/>
      </c>
      <c r="GX160" s="378" t="str">
        <f t="shared" si="431"/>
        <v/>
      </c>
      <c r="GY160" s="378" t="str">
        <f t="shared" si="431"/>
        <v/>
      </c>
      <c r="GZ160" s="378" t="str">
        <f t="shared" si="431"/>
        <v/>
      </c>
      <c r="HA160" s="378" t="str">
        <f t="shared" si="431"/>
        <v/>
      </c>
      <c r="HB160" s="378" t="str">
        <f t="shared" si="431"/>
        <v/>
      </c>
      <c r="HC160" s="378" t="str">
        <f t="shared" si="431"/>
        <v/>
      </c>
      <c r="HD160" s="378" t="str">
        <f t="shared" si="431"/>
        <v/>
      </c>
      <c r="HE160" s="378" t="str">
        <f t="shared" si="431"/>
        <v/>
      </c>
      <c r="HF160" s="378" t="str">
        <f t="shared" si="431"/>
        <v/>
      </c>
      <c r="HG160" s="378" t="str">
        <f t="shared" si="431"/>
        <v/>
      </c>
      <c r="HH160" s="378" t="str">
        <f t="shared" si="431"/>
        <v/>
      </c>
      <c r="HI160" s="378" t="str">
        <f t="shared" si="431"/>
        <v/>
      </c>
      <c r="HJ160" s="378" t="str">
        <f t="shared" si="431"/>
        <v/>
      </c>
      <c r="HK160" s="378" t="str">
        <f t="shared" si="431"/>
        <v/>
      </c>
      <c r="HL160" s="378" t="str">
        <f t="shared" si="431"/>
        <v/>
      </c>
      <c r="HM160" s="378" t="str">
        <f t="shared" si="431"/>
        <v/>
      </c>
      <c r="HN160" s="378" t="str">
        <f t="shared" si="431"/>
        <v/>
      </c>
      <c r="HO160" s="378" t="str">
        <f t="shared" si="431"/>
        <v/>
      </c>
      <c r="HP160" s="378" t="str">
        <f t="shared" si="431"/>
        <v/>
      </c>
      <c r="HQ160" s="378" t="str">
        <f t="shared" si="431"/>
        <v/>
      </c>
      <c r="HR160" s="378" t="str">
        <f t="shared" si="431"/>
        <v/>
      </c>
      <c r="HS160" s="378" t="str">
        <f t="shared" si="431"/>
        <v/>
      </c>
      <c r="HT160" s="378" t="str">
        <f t="shared" si="431"/>
        <v/>
      </c>
      <c r="HU160" s="378" t="str">
        <f t="shared" si="431"/>
        <v/>
      </c>
      <c r="HV160" s="378" t="str">
        <f t="shared" si="431"/>
        <v/>
      </c>
      <c r="HW160" s="378" t="str">
        <f t="shared" si="431"/>
        <v/>
      </c>
      <c r="HX160" s="378" t="str">
        <f t="shared" si="431"/>
        <v/>
      </c>
      <c r="HY160" s="378" t="str">
        <f t="shared" si="431"/>
        <v/>
      </c>
      <c r="HZ160" s="378" t="str">
        <f t="shared" si="431"/>
        <v/>
      </c>
      <c r="IA160" s="378" t="str">
        <f t="shared" si="431"/>
        <v/>
      </c>
      <c r="IB160" s="378" t="str">
        <f t="shared" si="431"/>
        <v/>
      </c>
      <c r="IC160" s="378" t="str">
        <f t="shared" ref="IC160:KN160" si="432">IF(COUNT(IC41:IC43)=0,"",SUM(IC41:IC43,)^2)</f>
        <v/>
      </c>
      <c r="ID160" s="378" t="str">
        <f t="shared" si="432"/>
        <v/>
      </c>
      <c r="IE160" s="378" t="str">
        <f t="shared" si="432"/>
        <v/>
      </c>
      <c r="IF160" s="378" t="str">
        <f t="shared" si="432"/>
        <v/>
      </c>
      <c r="IG160" s="378" t="str">
        <f t="shared" si="432"/>
        <v/>
      </c>
      <c r="IH160" s="378" t="str">
        <f t="shared" si="432"/>
        <v/>
      </c>
      <c r="II160" s="378" t="str">
        <f t="shared" si="432"/>
        <v/>
      </c>
      <c r="IJ160" s="378" t="str">
        <f t="shared" si="432"/>
        <v/>
      </c>
      <c r="IK160" s="378" t="str">
        <f t="shared" si="432"/>
        <v/>
      </c>
      <c r="IL160" s="378" t="str">
        <f t="shared" si="432"/>
        <v/>
      </c>
      <c r="IM160" s="378" t="str">
        <f t="shared" si="432"/>
        <v/>
      </c>
      <c r="IN160" s="378" t="str">
        <f t="shared" si="432"/>
        <v/>
      </c>
      <c r="IO160" s="378" t="str">
        <f t="shared" si="432"/>
        <v/>
      </c>
      <c r="IP160" s="378" t="str">
        <f t="shared" si="432"/>
        <v/>
      </c>
      <c r="IQ160" s="378" t="str">
        <f t="shared" si="432"/>
        <v/>
      </c>
      <c r="IR160" s="378" t="str">
        <f t="shared" si="432"/>
        <v/>
      </c>
      <c r="IS160" s="378" t="str">
        <f t="shared" si="432"/>
        <v/>
      </c>
      <c r="IT160" s="378" t="str">
        <f t="shared" si="432"/>
        <v/>
      </c>
      <c r="IU160" s="378" t="str">
        <f t="shared" si="432"/>
        <v/>
      </c>
      <c r="IV160" s="378" t="str">
        <f t="shared" si="432"/>
        <v/>
      </c>
      <c r="IW160" s="378" t="str">
        <f t="shared" si="432"/>
        <v/>
      </c>
      <c r="IX160" s="378" t="str">
        <f t="shared" si="432"/>
        <v/>
      </c>
      <c r="IY160" s="378" t="str">
        <f t="shared" si="432"/>
        <v/>
      </c>
      <c r="IZ160" s="378" t="str">
        <f t="shared" si="432"/>
        <v/>
      </c>
      <c r="JA160" s="378" t="str">
        <f t="shared" si="432"/>
        <v/>
      </c>
      <c r="JB160" s="378" t="str">
        <f t="shared" si="432"/>
        <v/>
      </c>
      <c r="JC160" s="378" t="str">
        <f t="shared" si="432"/>
        <v/>
      </c>
      <c r="JD160" s="378" t="str">
        <f t="shared" si="432"/>
        <v/>
      </c>
      <c r="JE160" s="378" t="str">
        <f t="shared" si="432"/>
        <v/>
      </c>
      <c r="JF160" s="378" t="str">
        <f t="shared" si="432"/>
        <v/>
      </c>
      <c r="JG160" s="378" t="str">
        <f t="shared" si="432"/>
        <v/>
      </c>
      <c r="JH160" s="378" t="str">
        <f t="shared" si="432"/>
        <v/>
      </c>
      <c r="JI160" s="378" t="str">
        <f t="shared" si="432"/>
        <v/>
      </c>
      <c r="JJ160" s="378" t="str">
        <f t="shared" si="432"/>
        <v/>
      </c>
      <c r="JK160" s="378" t="str">
        <f t="shared" si="432"/>
        <v/>
      </c>
      <c r="JL160" s="378" t="str">
        <f t="shared" si="432"/>
        <v/>
      </c>
      <c r="JM160" s="378" t="str">
        <f t="shared" si="432"/>
        <v/>
      </c>
      <c r="JN160" s="378" t="str">
        <f t="shared" si="432"/>
        <v/>
      </c>
      <c r="JO160" s="378" t="str">
        <f t="shared" si="432"/>
        <v/>
      </c>
      <c r="JP160" s="378" t="str">
        <f t="shared" si="432"/>
        <v/>
      </c>
      <c r="JQ160" s="378" t="str">
        <f t="shared" si="432"/>
        <v/>
      </c>
      <c r="JR160" s="378" t="str">
        <f t="shared" si="432"/>
        <v/>
      </c>
      <c r="JS160" s="378" t="str">
        <f t="shared" si="432"/>
        <v/>
      </c>
      <c r="JT160" s="378" t="str">
        <f t="shared" si="432"/>
        <v/>
      </c>
      <c r="JU160" s="378" t="str">
        <f t="shared" si="432"/>
        <v/>
      </c>
      <c r="JV160" s="378" t="str">
        <f t="shared" si="432"/>
        <v/>
      </c>
      <c r="JW160" s="378" t="str">
        <f t="shared" si="432"/>
        <v/>
      </c>
      <c r="JX160" s="378" t="str">
        <f t="shared" si="432"/>
        <v/>
      </c>
      <c r="JY160" s="378" t="str">
        <f t="shared" si="432"/>
        <v/>
      </c>
      <c r="JZ160" s="378" t="str">
        <f t="shared" si="432"/>
        <v/>
      </c>
      <c r="KA160" s="378" t="str">
        <f t="shared" si="432"/>
        <v/>
      </c>
      <c r="KB160" s="378" t="str">
        <f t="shared" si="432"/>
        <v/>
      </c>
      <c r="KC160" s="378" t="str">
        <f t="shared" si="432"/>
        <v/>
      </c>
      <c r="KD160" s="378" t="str">
        <f t="shared" si="432"/>
        <v/>
      </c>
      <c r="KE160" s="378" t="str">
        <f t="shared" si="432"/>
        <v/>
      </c>
      <c r="KF160" s="378" t="str">
        <f t="shared" si="432"/>
        <v/>
      </c>
      <c r="KG160" s="378" t="str">
        <f t="shared" si="432"/>
        <v/>
      </c>
      <c r="KH160" s="378" t="str">
        <f t="shared" si="432"/>
        <v/>
      </c>
      <c r="KI160" s="378" t="str">
        <f t="shared" si="432"/>
        <v/>
      </c>
      <c r="KJ160" s="378" t="str">
        <f t="shared" si="432"/>
        <v/>
      </c>
      <c r="KK160" s="378" t="str">
        <f t="shared" si="432"/>
        <v/>
      </c>
      <c r="KL160" s="378" t="str">
        <f t="shared" si="432"/>
        <v/>
      </c>
      <c r="KM160" s="378" t="str">
        <f t="shared" si="432"/>
        <v/>
      </c>
      <c r="KN160" s="378" t="str">
        <f t="shared" si="432"/>
        <v/>
      </c>
      <c r="KO160" s="378" t="str">
        <f t="shared" ref="KO160:MZ160" si="433">IF(COUNT(KO41:KO43)=0,"",SUM(KO41:KO43,)^2)</f>
        <v/>
      </c>
      <c r="KP160" s="378" t="str">
        <f t="shared" si="433"/>
        <v/>
      </c>
      <c r="KQ160" s="378" t="str">
        <f t="shared" si="433"/>
        <v/>
      </c>
      <c r="KR160" s="378" t="str">
        <f t="shared" si="433"/>
        <v/>
      </c>
      <c r="KS160" s="378" t="str">
        <f t="shared" si="433"/>
        <v/>
      </c>
      <c r="KT160" s="378" t="str">
        <f t="shared" si="433"/>
        <v/>
      </c>
      <c r="KU160" s="378" t="str">
        <f t="shared" si="433"/>
        <v/>
      </c>
      <c r="KV160" s="378" t="str">
        <f t="shared" si="433"/>
        <v/>
      </c>
      <c r="KW160" s="378" t="str">
        <f t="shared" si="433"/>
        <v/>
      </c>
      <c r="KX160" s="378" t="str">
        <f t="shared" si="433"/>
        <v/>
      </c>
      <c r="KY160" s="378" t="str">
        <f t="shared" si="433"/>
        <v/>
      </c>
      <c r="KZ160" s="378" t="str">
        <f t="shared" si="433"/>
        <v/>
      </c>
      <c r="LA160" s="378" t="str">
        <f t="shared" si="433"/>
        <v/>
      </c>
      <c r="LB160" s="378" t="str">
        <f t="shared" si="433"/>
        <v/>
      </c>
      <c r="LC160" s="378" t="str">
        <f t="shared" si="433"/>
        <v/>
      </c>
      <c r="LD160" s="378" t="str">
        <f t="shared" si="433"/>
        <v/>
      </c>
      <c r="LE160" s="378" t="str">
        <f t="shared" si="433"/>
        <v/>
      </c>
      <c r="LF160" s="378" t="str">
        <f t="shared" si="433"/>
        <v/>
      </c>
      <c r="LG160" s="378" t="str">
        <f t="shared" si="433"/>
        <v/>
      </c>
      <c r="LH160" s="378" t="str">
        <f t="shared" si="433"/>
        <v/>
      </c>
      <c r="LI160" s="378" t="str">
        <f t="shared" si="433"/>
        <v/>
      </c>
      <c r="LJ160" s="378" t="str">
        <f t="shared" si="433"/>
        <v/>
      </c>
      <c r="LK160" s="378" t="str">
        <f t="shared" si="433"/>
        <v/>
      </c>
      <c r="LL160" s="378" t="str">
        <f t="shared" si="433"/>
        <v/>
      </c>
      <c r="LM160" s="378" t="str">
        <f t="shared" si="433"/>
        <v/>
      </c>
      <c r="LN160" s="378" t="str">
        <f t="shared" si="433"/>
        <v/>
      </c>
      <c r="LO160" s="378" t="str">
        <f t="shared" si="433"/>
        <v/>
      </c>
      <c r="LP160" s="378" t="str">
        <f t="shared" si="433"/>
        <v/>
      </c>
      <c r="LQ160" s="378" t="str">
        <f t="shared" si="433"/>
        <v/>
      </c>
      <c r="LR160" s="378" t="str">
        <f t="shared" si="433"/>
        <v/>
      </c>
      <c r="LS160" s="378" t="str">
        <f t="shared" si="433"/>
        <v/>
      </c>
      <c r="LT160" s="378" t="str">
        <f t="shared" si="433"/>
        <v/>
      </c>
      <c r="LU160" s="378" t="str">
        <f t="shared" si="433"/>
        <v/>
      </c>
      <c r="LV160" s="378" t="str">
        <f t="shared" si="433"/>
        <v/>
      </c>
      <c r="LW160" s="378" t="str">
        <f t="shared" si="433"/>
        <v/>
      </c>
      <c r="LX160" s="378" t="str">
        <f t="shared" si="433"/>
        <v/>
      </c>
      <c r="LY160" s="378" t="str">
        <f t="shared" si="433"/>
        <v/>
      </c>
      <c r="LZ160" s="378" t="str">
        <f t="shared" si="433"/>
        <v/>
      </c>
      <c r="MA160" s="378" t="str">
        <f t="shared" si="433"/>
        <v/>
      </c>
      <c r="MB160" s="378" t="str">
        <f t="shared" si="433"/>
        <v/>
      </c>
      <c r="MC160" s="378" t="str">
        <f t="shared" si="433"/>
        <v/>
      </c>
      <c r="MD160" s="378" t="str">
        <f t="shared" si="433"/>
        <v/>
      </c>
      <c r="ME160" s="378" t="str">
        <f t="shared" si="433"/>
        <v/>
      </c>
      <c r="MF160" s="378" t="str">
        <f t="shared" si="433"/>
        <v/>
      </c>
      <c r="MG160" s="378" t="str">
        <f t="shared" si="433"/>
        <v/>
      </c>
      <c r="MH160" s="378" t="str">
        <f t="shared" si="433"/>
        <v/>
      </c>
      <c r="MI160" s="378" t="str">
        <f t="shared" si="433"/>
        <v/>
      </c>
      <c r="MJ160" s="378" t="str">
        <f t="shared" si="433"/>
        <v/>
      </c>
      <c r="MK160" s="378" t="str">
        <f t="shared" si="433"/>
        <v/>
      </c>
      <c r="ML160" s="378" t="str">
        <f t="shared" si="433"/>
        <v/>
      </c>
      <c r="MM160" s="378" t="str">
        <f t="shared" si="433"/>
        <v/>
      </c>
      <c r="MN160" s="378" t="str">
        <f t="shared" si="433"/>
        <v/>
      </c>
      <c r="MO160" s="378" t="str">
        <f t="shared" si="433"/>
        <v/>
      </c>
      <c r="MP160" s="378" t="str">
        <f t="shared" si="433"/>
        <v/>
      </c>
      <c r="MQ160" s="378" t="str">
        <f t="shared" si="433"/>
        <v/>
      </c>
      <c r="MR160" s="378" t="str">
        <f t="shared" si="433"/>
        <v/>
      </c>
      <c r="MS160" s="378" t="str">
        <f t="shared" si="433"/>
        <v/>
      </c>
      <c r="MT160" s="378" t="str">
        <f t="shared" si="433"/>
        <v/>
      </c>
      <c r="MU160" s="378" t="str">
        <f t="shared" si="433"/>
        <v/>
      </c>
      <c r="MV160" s="378" t="str">
        <f t="shared" si="433"/>
        <v/>
      </c>
      <c r="MW160" s="378" t="str">
        <f t="shared" si="433"/>
        <v/>
      </c>
      <c r="MX160" s="378" t="str">
        <f t="shared" si="433"/>
        <v/>
      </c>
      <c r="MY160" s="378" t="str">
        <f t="shared" si="433"/>
        <v/>
      </c>
      <c r="MZ160" s="378" t="str">
        <f t="shared" si="433"/>
        <v/>
      </c>
      <c r="NA160" s="378" t="str">
        <f t="shared" ref="NA160:PL160" si="434">IF(COUNT(NA41:NA43)=0,"",SUM(NA41:NA43,)^2)</f>
        <v/>
      </c>
      <c r="NB160" s="378" t="str">
        <f t="shared" si="434"/>
        <v/>
      </c>
      <c r="NC160" s="378" t="str">
        <f t="shared" si="434"/>
        <v/>
      </c>
      <c r="ND160" s="378" t="str">
        <f t="shared" si="434"/>
        <v/>
      </c>
      <c r="NE160" s="378" t="str">
        <f t="shared" si="434"/>
        <v/>
      </c>
      <c r="NF160" s="378" t="str">
        <f t="shared" si="434"/>
        <v/>
      </c>
      <c r="NG160" s="378" t="str">
        <f t="shared" si="434"/>
        <v/>
      </c>
      <c r="NH160" s="378" t="str">
        <f t="shared" si="434"/>
        <v/>
      </c>
      <c r="NI160" s="378" t="str">
        <f t="shared" si="434"/>
        <v/>
      </c>
      <c r="NJ160" s="378" t="str">
        <f t="shared" si="434"/>
        <v/>
      </c>
      <c r="NK160" s="378" t="str">
        <f t="shared" si="434"/>
        <v/>
      </c>
      <c r="NL160" s="378" t="str">
        <f t="shared" si="434"/>
        <v/>
      </c>
      <c r="NM160" s="378" t="str">
        <f t="shared" si="434"/>
        <v/>
      </c>
      <c r="NN160" s="378" t="str">
        <f t="shared" si="434"/>
        <v/>
      </c>
      <c r="NO160" s="378" t="str">
        <f t="shared" si="434"/>
        <v/>
      </c>
      <c r="NP160" s="378" t="str">
        <f t="shared" si="434"/>
        <v/>
      </c>
      <c r="NQ160" s="378" t="str">
        <f t="shared" si="434"/>
        <v/>
      </c>
      <c r="NR160" s="378" t="str">
        <f t="shared" si="434"/>
        <v/>
      </c>
      <c r="NS160" s="378" t="str">
        <f t="shared" si="434"/>
        <v/>
      </c>
      <c r="NT160" s="378" t="str">
        <f t="shared" si="434"/>
        <v/>
      </c>
      <c r="NU160" s="378" t="str">
        <f t="shared" si="434"/>
        <v/>
      </c>
      <c r="NV160" s="378" t="str">
        <f t="shared" si="434"/>
        <v/>
      </c>
      <c r="NW160" s="378" t="str">
        <f t="shared" si="434"/>
        <v/>
      </c>
      <c r="NX160" s="378" t="str">
        <f t="shared" si="434"/>
        <v/>
      </c>
      <c r="NY160" s="378" t="str">
        <f t="shared" si="434"/>
        <v/>
      </c>
      <c r="NZ160" s="378" t="str">
        <f t="shared" si="434"/>
        <v/>
      </c>
      <c r="OA160" s="378" t="str">
        <f t="shared" si="434"/>
        <v/>
      </c>
      <c r="OB160" s="378" t="str">
        <f t="shared" si="434"/>
        <v/>
      </c>
      <c r="OC160" s="378" t="str">
        <f t="shared" si="434"/>
        <v/>
      </c>
      <c r="OD160" s="378" t="str">
        <f t="shared" si="434"/>
        <v/>
      </c>
      <c r="OE160" s="378" t="str">
        <f t="shared" si="434"/>
        <v/>
      </c>
      <c r="OF160" s="378" t="str">
        <f t="shared" si="434"/>
        <v/>
      </c>
      <c r="OG160" s="378" t="str">
        <f t="shared" si="434"/>
        <v/>
      </c>
      <c r="OH160" s="378" t="str">
        <f t="shared" si="434"/>
        <v/>
      </c>
      <c r="OI160" s="378" t="str">
        <f t="shared" si="434"/>
        <v/>
      </c>
      <c r="OJ160" s="378" t="str">
        <f t="shared" si="434"/>
        <v/>
      </c>
      <c r="OK160" s="378" t="str">
        <f t="shared" si="434"/>
        <v/>
      </c>
      <c r="OL160" s="378" t="str">
        <f t="shared" si="434"/>
        <v/>
      </c>
      <c r="OM160" s="378" t="str">
        <f t="shared" si="434"/>
        <v/>
      </c>
      <c r="ON160" s="378" t="str">
        <f t="shared" si="434"/>
        <v/>
      </c>
      <c r="OO160" s="378" t="str">
        <f t="shared" si="434"/>
        <v/>
      </c>
      <c r="OP160" s="378" t="str">
        <f t="shared" si="434"/>
        <v/>
      </c>
      <c r="OQ160" s="380" t="str">
        <f t="shared" si="434"/>
        <v/>
      </c>
      <c r="OR160" s="380" t="str">
        <f t="shared" si="434"/>
        <v/>
      </c>
      <c r="OS160" s="380" t="str">
        <f t="shared" si="434"/>
        <v/>
      </c>
      <c r="OT160" s="380" t="str">
        <f t="shared" si="434"/>
        <v/>
      </c>
      <c r="OU160" s="380" t="str">
        <f t="shared" si="434"/>
        <v/>
      </c>
      <c r="OV160" s="380" t="str">
        <f t="shared" si="434"/>
        <v/>
      </c>
      <c r="OW160" s="380" t="str">
        <f t="shared" si="434"/>
        <v/>
      </c>
      <c r="OX160" s="380" t="str">
        <f t="shared" si="434"/>
        <v/>
      </c>
      <c r="OY160" s="380" t="str">
        <f t="shared" si="434"/>
        <v/>
      </c>
      <c r="OZ160" s="380" t="str">
        <f t="shared" si="434"/>
        <v/>
      </c>
      <c r="PA160" s="380" t="str">
        <f t="shared" si="434"/>
        <v/>
      </c>
      <c r="PB160" s="380" t="str">
        <f t="shared" si="434"/>
        <v/>
      </c>
      <c r="PC160" s="380" t="str">
        <f t="shared" si="434"/>
        <v/>
      </c>
      <c r="PD160" s="380" t="str">
        <f t="shared" si="434"/>
        <v/>
      </c>
      <c r="PE160" s="380" t="str">
        <f t="shared" si="434"/>
        <v/>
      </c>
      <c r="PF160" s="380" t="str">
        <f t="shared" si="434"/>
        <v/>
      </c>
      <c r="PG160" s="380" t="str">
        <f t="shared" si="434"/>
        <v/>
      </c>
      <c r="PH160" s="380" t="str">
        <f t="shared" si="434"/>
        <v/>
      </c>
      <c r="PI160" s="380" t="str">
        <f t="shared" si="434"/>
        <v/>
      </c>
      <c r="PJ160" s="380" t="str">
        <f t="shared" si="434"/>
        <v/>
      </c>
      <c r="PK160" s="380" t="str">
        <f t="shared" si="434"/>
        <v/>
      </c>
      <c r="PL160" s="380" t="str">
        <f t="shared" si="434"/>
        <v/>
      </c>
      <c r="PM160" s="380" t="str">
        <f t="shared" ref="PM160:RX160" si="435">IF(COUNT(PM41:PM43)=0,"",SUM(PM41:PM43,)^2)</f>
        <v/>
      </c>
      <c r="PN160" s="380" t="str">
        <f t="shared" si="435"/>
        <v/>
      </c>
      <c r="PO160" s="380" t="str">
        <f t="shared" si="435"/>
        <v/>
      </c>
      <c r="PP160" s="380" t="str">
        <f t="shared" si="435"/>
        <v/>
      </c>
      <c r="PQ160" s="380" t="str">
        <f t="shared" si="435"/>
        <v/>
      </c>
      <c r="PR160" s="380" t="str">
        <f t="shared" si="435"/>
        <v/>
      </c>
      <c r="PS160" s="380" t="str">
        <f t="shared" si="435"/>
        <v/>
      </c>
      <c r="PT160" s="380" t="str">
        <f t="shared" si="435"/>
        <v/>
      </c>
      <c r="PU160" s="380" t="str">
        <f t="shared" si="435"/>
        <v/>
      </c>
      <c r="PV160" s="380" t="str">
        <f t="shared" si="435"/>
        <v/>
      </c>
      <c r="PW160" s="380" t="str">
        <f t="shared" si="435"/>
        <v/>
      </c>
      <c r="PX160" s="380" t="str">
        <f t="shared" si="435"/>
        <v/>
      </c>
      <c r="PY160" s="380" t="str">
        <f t="shared" si="435"/>
        <v/>
      </c>
      <c r="PZ160" s="380" t="str">
        <f t="shared" si="435"/>
        <v/>
      </c>
      <c r="QA160" s="380" t="str">
        <f t="shared" si="435"/>
        <v/>
      </c>
      <c r="QB160" s="380" t="str">
        <f t="shared" si="435"/>
        <v/>
      </c>
      <c r="QC160" s="380" t="str">
        <f t="shared" si="435"/>
        <v/>
      </c>
      <c r="QD160" s="380" t="str">
        <f t="shared" si="435"/>
        <v/>
      </c>
      <c r="QE160" s="380" t="str">
        <f t="shared" si="435"/>
        <v/>
      </c>
      <c r="QF160" s="380" t="str">
        <f t="shared" si="435"/>
        <v/>
      </c>
      <c r="QG160" s="380" t="str">
        <f t="shared" si="435"/>
        <v/>
      </c>
      <c r="QH160" s="380" t="str">
        <f t="shared" si="435"/>
        <v/>
      </c>
      <c r="QI160" s="380" t="str">
        <f t="shared" si="435"/>
        <v/>
      </c>
      <c r="QJ160" s="380" t="str">
        <f t="shared" si="435"/>
        <v/>
      </c>
      <c r="QK160" s="380" t="str">
        <f t="shared" si="435"/>
        <v/>
      </c>
      <c r="QL160" s="380" t="str">
        <f t="shared" si="435"/>
        <v/>
      </c>
      <c r="QM160" s="380" t="str">
        <f t="shared" si="435"/>
        <v/>
      </c>
      <c r="QN160" s="380" t="str">
        <f t="shared" si="435"/>
        <v/>
      </c>
      <c r="QO160" s="380" t="str">
        <f t="shared" si="435"/>
        <v/>
      </c>
      <c r="QP160" s="380" t="str">
        <f t="shared" si="435"/>
        <v/>
      </c>
      <c r="QQ160" s="380" t="str">
        <f t="shared" si="435"/>
        <v/>
      </c>
      <c r="QR160" s="380" t="str">
        <f t="shared" si="435"/>
        <v/>
      </c>
      <c r="QS160" s="380" t="str">
        <f t="shared" si="435"/>
        <v/>
      </c>
      <c r="QT160" s="380" t="str">
        <f t="shared" si="435"/>
        <v/>
      </c>
      <c r="QU160" s="380" t="str">
        <f t="shared" si="435"/>
        <v/>
      </c>
      <c r="QV160" s="380" t="str">
        <f t="shared" si="435"/>
        <v/>
      </c>
      <c r="QW160" s="380" t="str">
        <f t="shared" si="435"/>
        <v/>
      </c>
      <c r="QX160" s="380" t="str">
        <f t="shared" si="435"/>
        <v/>
      </c>
      <c r="QY160" s="380" t="str">
        <f t="shared" si="435"/>
        <v/>
      </c>
      <c r="QZ160" s="380" t="str">
        <f t="shared" si="435"/>
        <v/>
      </c>
      <c r="RA160" s="380" t="str">
        <f t="shared" si="435"/>
        <v/>
      </c>
      <c r="RB160" s="380" t="str">
        <f t="shared" si="435"/>
        <v/>
      </c>
      <c r="RC160" s="380" t="str">
        <f t="shared" si="435"/>
        <v/>
      </c>
      <c r="RD160" s="380" t="str">
        <f t="shared" si="435"/>
        <v/>
      </c>
      <c r="RE160" s="380" t="str">
        <f t="shared" si="435"/>
        <v/>
      </c>
      <c r="RF160" s="380" t="str">
        <f t="shared" si="435"/>
        <v/>
      </c>
      <c r="RG160" s="380" t="str">
        <f t="shared" si="435"/>
        <v/>
      </c>
      <c r="RH160" s="380" t="str">
        <f t="shared" si="435"/>
        <v/>
      </c>
      <c r="RI160" s="380" t="str">
        <f t="shared" si="435"/>
        <v/>
      </c>
      <c r="RJ160" s="380" t="str">
        <f t="shared" si="435"/>
        <v/>
      </c>
      <c r="RK160" s="380" t="str">
        <f t="shared" si="435"/>
        <v/>
      </c>
      <c r="RL160" s="380" t="str">
        <f t="shared" si="435"/>
        <v/>
      </c>
      <c r="RM160" s="380" t="str">
        <f t="shared" si="435"/>
        <v/>
      </c>
      <c r="RN160" s="380" t="str">
        <f t="shared" si="435"/>
        <v/>
      </c>
      <c r="RO160" s="380" t="str">
        <f t="shared" si="435"/>
        <v/>
      </c>
      <c r="RP160" s="380" t="str">
        <f t="shared" si="435"/>
        <v/>
      </c>
      <c r="RQ160" s="380" t="str">
        <f t="shared" si="435"/>
        <v/>
      </c>
      <c r="RR160" s="380" t="str">
        <f t="shared" si="435"/>
        <v/>
      </c>
      <c r="RS160" s="380" t="str">
        <f t="shared" si="435"/>
        <v/>
      </c>
      <c r="RT160" s="380" t="str">
        <f t="shared" si="435"/>
        <v/>
      </c>
      <c r="RU160" s="380" t="str">
        <f t="shared" si="435"/>
        <v/>
      </c>
      <c r="RV160" s="380" t="str">
        <f t="shared" si="435"/>
        <v/>
      </c>
      <c r="RW160" s="380" t="str">
        <f t="shared" si="435"/>
        <v/>
      </c>
      <c r="RX160" s="380" t="str">
        <f t="shared" si="435"/>
        <v/>
      </c>
      <c r="RY160" s="380" t="str">
        <f t="shared" ref="RY160:UJ160" si="436">IF(COUNT(RY41:RY43)=0,"",SUM(RY41:RY43,)^2)</f>
        <v/>
      </c>
      <c r="RZ160" s="380" t="str">
        <f t="shared" si="436"/>
        <v/>
      </c>
      <c r="SA160" s="380" t="str">
        <f t="shared" si="436"/>
        <v/>
      </c>
      <c r="SB160" s="380" t="str">
        <f t="shared" si="436"/>
        <v/>
      </c>
      <c r="SC160" s="380" t="str">
        <f t="shared" si="436"/>
        <v/>
      </c>
      <c r="SD160" s="380" t="str">
        <f t="shared" si="436"/>
        <v/>
      </c>
      <c r="SE160" s="380" t="str">
        <f t="shared" si="436"/>
        <v/>
      </c>
      <c r="SF160" s="380" t="str">
        <f t="shared" si="436"/>
        <v/>
      </c>
      <c r="SG160" s="380" t="str">
        <f t="shared" si="436"/>
        <v/>
      </c>
      <c r="SH160" s="380" t="str">
        <f t="shared" si="436"/>
        <v/>
      </c>
      <c r="SI160" s="380" t="str">
        <f t="shared" si="436"/>
        <v/>
      </c>
      <c r="SJ160" s="380" t="str">
        <f t="shared" si="436"/>
        <v/>
      </c>
      <c r="SK160" s="380" t="str">
        <f t="shared" si="436"/>
        <v/>
      </c>
      <c r="SL160" s="380" t="str">
        <f t="shared" si="436"/>
        <v/>
      </c>
      <c r="SM160" s="380" t="str">
        <f t="shared" si="436"/>
        <v/>
      </c>
      <c r="SN160" s="380" t="str">
        <f t="shared" si="436"/>
        <v/>
      </c>
      <c r="SO160" s="380" t="str">
        <f t="shared" si="436"/>
        <v/>
      </c>
      <c r="SP160" s="380" t="str">
        <f t="shared" si="436"/>
        <v/>
      </c>
      <c r="SQ160" s="380" t="str">
        <f t="shared" si="436"/>
        <v/>
      </c>
      <c r="SR160" s="380" t="str">
        <f t="shared" si="436"/>
        <v/>
      </c>
      <c r="SS160" s="380" t="str">
        <f t="shared" si="436"/>
        <v/>
      </c>
      <c r="ST160" s="380" t="str">
        <f t="shared" si="436"/>
        <v/>
      </c>
      <c r="SU160" s="380" t="str">
        <f t="shared" si="436"/>
        <v/>
      </c>
      <c r="SV160" s="380" t="str">
        <f t="shared" si="436"/>
        <v/>
      </c>
      <c r="SW160" s="380" t="str">
        <f t="shared" si="436"/>
        <v/>
      </c>
      <c r="SX160" s="380" t="str">
        <f t="shared" si="436"/>
        <v/>
      </c>
      <c r="SY160" s="380" t="str">
        <f t="shared" si="436"/>
        <v/>
      </c>
      <c r="SZ160" s="380" t="str">
        <f t="shared" si="436"/>
        <v/>
      </c>
      <c r="TA160" s="380" t="str">
        <f t="shared" si="436"/>
        <v/>
      </c>
      <c r="TB160" s="380" t="str">
        <f t="shared" si="436"/>
        <v/>
      </c>
      <c r="TC160" s="380" t="str">
        <f t="shared" si="436"/>
        <v/>
      </c>
      <c r="TD160" s="380" t="str">
        <f t="shared" si="436"/>
        <v/>
      </c>
      <c r="TE160" s="380" t="str">
        <f t="shared" si="436"/>
        <v/>
      </c>
      <c r="TF160" s="380" t="str">
        <f t="shared" si="436"/>
        <v/>
      </c>
      <c r="TG160" s="380" t="str">
        <f t="shared" si="436"/>
        <v/>
      </c>
      <c r="TH160" s="380" t="str">
        <f t="shared" si="436"/>
        <v/>
      </c>
      <c r="TI160" s="380" t="str">
        <f t="shared" si="436"/>
        <v/>
      </c>
      <c r="TJ160" s="380" t="str">
        <f t="shared" si="436"/>
        <v/>
      </c>
      <c r="TK160" s="380" t="str">
        <f t="shared" si="436"/>
        <v/>
      </c>
      <c r="TL160" s="380" t="str">
        <f t="shared" si="436"/>
        <v/>
      </c>
      <c r="TM160" s="380" t="str">
        <f t="shared" si="436"/>
        <v/>
      </c>
      <c r="TN160" s="380" t="str">
        <f t="shared" si="436"/>
        <v/>
      </c>
      <c r="TO160" s="380" t="str">
        <f t="shared" si="436"/>
        <v/>
      </c>
      <c r="TP160" s="380" t="str">
        <f t="shared" si="436"/>
        <v/>
      </c>
      <c r="TQ160" s="380" t="str">
        <f t="shared" si="436"/>
        <v/>
      </c>
      <c r="TR160" s="380" t="str">
        <f t="shared" si="436"/>
        <v/>
      </c>
      <c r="TS160" s="380" t="str">
        <f t="shared" si="436"/>
        <v/>
      </c>
      <c r="TT160" s="380" t="str">
        <f t="shared" si="436"/>
        <v/>
      </c>
      <c r="TU160" s="380" t="str">
        <f t="shared" si="436"/>
        <v/>
      </c>
      <c r="TV160" s="380" t="str">
        <f t="shared" si="436"/>
        <v/>
      </c>
      <c r="TW160" s="380" t="str">
        <f t="shared" si="436"/>
        <v/>
      </c>
      <c r="TX160" s="380" t="str">
        <f t="shared" si="436"/>
        <v/>
      </c>
      <c r="TY160" s="380" t="str">
        <f t="shared" si="436"/>
        <v/>
      </c>
      <c r="TZ160" s="380" t="str">
        <f t="shared" si="436"/>
        <v/>
      </c>
      <c r="UA160" s="380" t="str">
        <f t="shared" si="436"/>
        <v/>
      </c>
      <c r="UB160" s="380" t="str">
        <f t="shared" si="436"/>
        <v/>
      </c>
      <c r="UC160" s="380" t="str">
        <f t="shared" si="436"/>
        <v/>
      </c>
      <c r="UD160" s="380" t="str">
        <f t="shared" si="436"/>
        <v/>
      </c>
      <c r="UE160" s="380" t="str">
        <f t="shared" si="436"/>
        <v/>
      </c>
      <c r="UF160" s="380" t="str">
        <f t="shared" si="436"/>
        <v/>
      </c>
      <c r="UG160" s="380" t="str">
        <f t="shared" si="436"/>
        <v/>
      </c>
      <c r="UH160" s="380" t="str">
        <f t="shared" si="436"/>
        <v/>
      </c>
      <c r="UI160" s="380" t="str">
        <f t="shared" si="436"/>
        <v/>
      </c>
      <c r="UJ160" s="380" t="str">
        <f t="shared" si="436"/>
        <v/>
      </c>
      <c r="UK160" s="380" t="str">
        <f t="shared" ref="UK160:WI160" si="437">IF(COUNT(UK41:UK43)=0,"",SUM(UK41:UK43,)^2)</f>
        <v/>
      </c>
      <c r="UL160" s="380" t="str">
        <f t="shared" si="437"/>
        <v/>
      </c>
      <c r="UM160" s="380" t="str">
        <f t="shared" si="437"/>
        <v/>
      </c>
      <c r="UN160" s="380" t="str">
        <f t="shared" si="437"/>
        <v/>
      </c>
      <c r="UO160" s="380" t="str">
        <f t="shared" si="437"/>
        <v/>
      </c>
      <c r="UP160" s="380" t="str">
        <f t="shared" si="437"/>
        <v/>
      </c>
      <c r="UQ160" s="380" t="str">
        <f t="shared" si="437"/>
        <v/>
      </c>
      <c r="UR160" s="380" t="str">
        <f t="shared" si="437"/>
        <v/>
      </c>
      <c r="US160" s="380" t="str">
        <f t="shared" si="437"/>
        <v/>
      </c>
      <c r="UT160" s="380" t="str">
        <f t="shared" si="437"/>
        <v/>
      </c>
      <c r="UU160" s="380" t="str">
        <f t="shared" si="437"/>
        <v/>
      </c>
      <c r="UV160" s="380" t="str">
        <f t="shared" si="437"/>
        <v/>
      </c>
      <c r="UW160" s="380" t="str">
        <f t="shared" si="437"/>
        <v/>
      </c>
      <c r="UX160" s="380" t="str">
        <f t="shared" si="437"/>
        <v/>
      </c>
      <c r="UY160" s="380" t="str">
        <f t="shared" si="437"/>
        <v/>
      </c>
      <c r="UZ160" s="380" t="str">
        <f t="shared" si="437"/>
        <v/>
      </c>
      <c r="VA160" s="380" t="str">
        <f t="shared" si="437"/>
        <v/>
      </c>
      <c r="VB160" s="380" t="str">
        <f t="shared" si="437"/>
        <v/>
      </c>
      <c r="VC160" s="380" t="str">
        <f t="shared" si="437"/>
        <v/>
      </c>
      <c r="VD160" s="380" t="str">
        <f t="shared" si="437"/>
        <v/>
      </c>
      <c r="VE160" s="380" t="str">
        <f t="shared" si="437"/>
        <v/>
      </c>
      <c r="VF160" s="380" t="str">
        <f t="shared" si="437"/>
        <v/>
      </c>
      <c r="VG160" s="380" t="str">
        <f t="shared" si="437"/>
        <v/>
      </c>
      <c r="VH160" s="380" t="str">
        <f t="shared" si="437"/>
        <v/>
      </c>
      <c r="VI160" s="380" t="str">
        <f t="shared" si="437"/>
        <v/>
      </c>
      <c r="VJ160" s="380" t="str">
        <f t="shared" si="437"/>
        <v/>
      </c>
      <c r="VK160" s="380" t="str">
        <f t="shared" si="437"/>
        <v/>
      </c>
      <c r="VL160" s="380" t="str">
        <f t="shared" si="437"/>
        <v/>
      </c>
      <c r="VM160" s="380" t="str">
        <f t="shared" si="437"/>
        <v/>
      </c>
      <c r="VN160" s="380" t="str">
        <f t="shared" si="437"/>
        <v/>
      </c>
      <c r="VO160" s="380" t="str">
        <f t="shared" si="437"/>
        <v/>
      </c>
      <c r="VP160" s="380" t="str">
        <f t="shared" si="437"/>
        <v/>
      </c>
      <c r="VQ160" s="380" t="str">
        <f t="shared" si="437"/>
        <v/>
      </c>
      <c r="VR160" s="380" t="str">
        <f t="shared" si="437"/>
        <v/>
      </c>
      <c r="VS160" s="380" t="str">
        <f t="shared" si="437"/>
        <v/>
      </c>
      <c r="VT160" s="380" t="str">
        <f t="shared" si="437"/>
        <v/>
      </c>
      <c r="VU160" s="380" t="str">
        <f t="shared" si="437"/>
        <v/>
      </c>
      <c r="VV160" s="380" t="str">
        <f t="shared" si="437"/>
        <v/>
      </c>
      <c r="VW160" s="380" t="str">
        <f t="shared" si="437"/>
        <v/>
      </c>
      <c r="VX160" s="380" t="str">
        <f t="shared" si="437"/>
        <v/>
      </c>
      <c r="VY160" s="380" t="str">
        <f t="shared" si="437"/>
        <v/>
      </c>
      <c r="VZ160" s="380" t="str">
        <f t="shared" si="437"/>
        <v/>
      </c>
      <c r="WA160" s="380" t="str">
        <f t="shared" si="437"/>
        <v/>
      </c>
      <c r="WB160" s="380" t="str">
        <f t="shared" si="437"/>
        <v/>
      </c>
      <c r="WC160" s="380" t="str">
        <f t="shared" si="437"/>
        <v/>
      </c>
      <c r="WD160" s="380" t="str">
        <f t="shared" si="437"/>
        <v/>
      </c>
      <c r="WE160" s="380" t="str">
        <f t="shared" si="437"/>
        <v/>
      </c>
      <c r="WF160" s="380" t="str">
        <f t="shared" si="437"/>
        <v/>
      </c>
      <c r="WG160" s="380" t="str">
        <f t="shared" si="437"/>
        <v/>
      </c>
      <c r="WH160" s="380" t="str">
        <f t="shared" si="437"/>
        <v/>
      </c>
      <c r="WI160" s="378" t="str">
        <f t="shared" si="437"/>
        <v/>
      </c>
    </row>
    <row r="161" spans="1:607">
      <c r="A161" s="348"/>
      <c r="B161" s="360" t="s">
        <v>893</v>
      </c>
      <c r="C161" s="348"/>
      <c r="D161" s="348"/>
      <c r="E161" s="348"/>
      <c r="F161" s="348"/>
      <c r="G161" s="361" t="str">
        <f t="shared" si="220"/>
        <v/>
      </c>
      <c r="H161" s="361" t="str">
        <f t="shared" si="221"/>
        <v/>
      </c>
      <c r="I161" s="397"/>
      <c r="J161" s="348"/>
      <c r="K161" s="348"/>
      <c r="L161" s="348"/>
      <c r="M161" s="348"/>
      <c r="N161" s="400"/>
      <c r="O161" s="400"/>
      <c r="P161" s="400"/>
      <c r="Q161" s="400"/>
      <c r="R161" s="400"/>
      <c r="S161" s="400"/>
      <c r="T161" s="400"/>
      <c r="U161" s="400"/>
      <c r="V161" s="400"/>
      <c r="W161" s="400"/>
      <c r="X161" s="400"/>
      <c r="Y161" s="400"/>
      <c r="Z161" s="400"/>
      <c r="AA161" s="400"/>
      <c r="AB161" s="400"/>
      <c r="AC161" s="400"/>
      <c r="AD161" s="400"/>
      <c r="AE161" s="400"/>
      <c r="AF161" s="400"/>
      <c r="AG161" s="400"/>
      <c r="AH161" s="400"/>
      <c r="AI161" s="400"/>
      <c r="AJ161" s="400"/>
      <c r="AK161" s="400"/>
      <c r="AL161" s="400"/>
      <c r="AM161" s="400"/>
      <c r="AN161" s="400"/>
      <c r="AO161" s="400"/>
      <c r="AP161" s="400"/>
      <c r="AQ161" s="400"/>
      <c r="AR161" s="400"/>
      <c r="AS161" s="400"/>
      <c r="AT161" s="400"/>
      <c r="AU161" s="400"/>
      <c r="AV161" s="400"/>
      <c r="AW161" s="400"/>
      <c r="AX161" s="400"/>
      <c r="AY161" s="400"/>
      <c r="AZ161" s="400"/>
      <c r="BA161" s="400"/>
      <c r="BB161" s="400"/>
      <c r="BC161" s="400"/>
      <c r="BD161" s="400"/>
      <c r="BE161" s="400"/>
      <c r="BF161" s="400"/>
      <c r="BG161" s="400"/>
      <c r="BH161" s="400"/>
      <c r="BI161" s="400"/>
      <c r="BJ161" s="400"/>
      <c r="BK161" s="400"/>
      <c r="BL161" s="400"/>
      <c r="BM161" s="400"/>
      <c r="BN161" s="400"/>
      <c r="BO161" s="400"/>
      <c r="BP161" s="400"/>
      <c r="BQ161" s="400"/>
      <c r="BR161" s="400"/>
      <c r="BS161" s="400"/>
      <c r="BT161" s="400"/>
      <c r="BU161" s="400"/>
      <c r="BV161" s="400"/>
      <c r="BW161" s="400"/>
      <c r="BX161" s="400"/>
      <c r="BY161" s="400"/>
      <c r="BZ161" s="400"/>
      <c r="CA161" s="400"/>
      <c r="CB161" s="400"/>
      <c r="CC161" s="400"/>
      <c r="CD161" s="400"/>
      <c r="CE161" s="400"/>
      <c r="CF161" s="400"/>
      <c r="CG161" s="400"/>
      <c r="CH161" s="400"/>
      <c r="CI161" s="400"/>
      <c r="CJ161" s="400"/>
      <c r="CK161" s="400"/>
      <c r="CL161" s="400"/>
      <c r="CM161" s="400"/>
      <c r="CN161" s="400"/>
      <c r="CO161" s="400"/>
      <c r="CP161" s="400"/>
      <c r="CQ161" s="400"/>
      <c r="CR161" s="400"/>
      <c r="CS161" s="400"/>
      <c r="CT161" s="400"/>
      <c r="CU161" s="400"/>
      <c r="CV161" s="400"/>
      <c r="CW161" s="400"/>
      <c r="CX161" s="400"/>
      <c r="CY161" s="400"/>
      <c r="CZ161" s="362"/>
      <c r="DA161" s="901"/>
      <c r="DB161" s="899" t="s">
        <v>1327</v>
      </c>
      <c r="DC161" s="899"/>
      <c r="DD161" s="378" t="str">
        <f>IF(COUNT(DD50:DD52)=0,"",SUM(DD50:DD52,)^2)</f>
        <v/>
      </c>
      <c r="DE161" s="378" t="str">
        <f t="shared" ref="DE161:FP161" si="438">IF(COUNT(DE50:DE52)=0,"",SUM(DE50:DE52,)^2)</f>
        <v/>
      </c>
      <c r="DF161" s="378" t="str">
        <f t="shared" si="438"/>
        <v/>
      </c>
      <c r="DG161" s="378" t="str">
        <f t="shared" si="438"/>
        <v/>
      </c>
      <c r="DH161" s="378" t="str">
        <f t="shared" si="438"/>
        <v/>
      </c>
      <c r="DI161" s="378" t="str">
        <f t="shared" si="438"/>
        <v/>
      </c>
      <c r="DJ161" s="378" t="str">
        <f t="shared" si="438"/>
        <v/>
      </c>
      <c r="DK161" s="378" t="str">
        <f t="shared" si="438"/>
        <v/>
      </c>
      <c r="DL161" s="378" t="str">
        <f t="shared" si="438"/>
        <v/>
      </c>
      <c r="DM161" s="378" t="str">
        <f t="shared" si="438"/>
        <v/>
      </c>
      <c r="DN161" s="378" t="str">
        <f t="shared" si="438"/>
        <v/>
      </c>
      <c r="DO161" s="378" t="str">
        <f t="shared" si="438"/>
        <v/>
      </c>
      <c r="DP161" s="378" t="str">
        <f t="shared" si="438"/>
        <v/>
      </c>
      <c r="DQ161" s="378" t="str">
        <f t="shared" si="438"/>
        <v/>
      </c>
      <c r="DR161" s="378" t="str">
        <f t="shared" si="438"/>
        <v/>
      </c>
      <c r="DS161" s="378" t="str">
        <f t="shared" si="438"/>
        <v/>
      </c>
      <c r="DT161" s="378" t="str">
        <f t="shared" si="438"/>
        <v/>
      </c>
      <c r="DU161" s="378" t="str">
        <f t="shared" si="438"/>
        <v/>
      </c>
      <c r="DV161" s="378" t="str">
        <f t="shared" si="438"/>
        <v/>
      </c>
      <c r="DW161" s="378" t="str">
        <f t="shared" si="438"/>
        <v/>
      </c>
      <c r="DX161" s="379" t="str">
        <f t="shared" si="438"/>
        <v/>
      </c>
      <c r="DY161" s="378" t="str">
        <f t="shared" si="438"/>
        <v/>
      </c>
      <c r="DZ161" s="378" t="str">
        <f t="shared" si="438"/>
        <v/>
      </c>
      <c r="EA161" s="378" t="str">
        <f t="shared" si="438"/>
        <v/>
      </c>
      <c r="EB161" s="378" t="str">
        <f t="shared" si="438"/>
        <v/>
      </c>
      <c r="EC161" s="378" t="str">
        <f t="shared" si="438"/>
        <v/>
      </c>
      <c r="ED161" s="378" t="str">
        <f t="shared" si="438"/>
        <v/>
      </c>
      <c r="EE161" s="378" t="str">
        <f t="shared" si="438"/>
        <v/>
      </c>
      <c r="EF161" s="378" t="str">
        <f t="shared" si="438"/>
        <v/>
      </c>
      <c r="EG161" s="378" t="str">
        <f t="shared" si="438"/>
        <v/>
      </c>
      <c r="EH161" s="378" t="str">
        <f t="shared" si="438"/>
        <v/>
      </c>
      <c r="EI161" s="378" t="str">
        <f t="shared" si="438"/>
        <v/>
      </c>
      <c r="EJ161" s="378" t="str">
        <f t="shared" si="438"/>
        <v/>
      </c>
      <c r="EK161" s="378" t="str">
        <f t="shared" si="438"/>
        <v/>
      </c>
      <c r="EL161" s="378" t="str">
        <f t="shared" si="438"/>
        <v/>
      </c>
      <c r="EM161" s="378" t="str">
        <f t="shared" si="438"/>
        <v/>
      </c>
      <c r="EN161" s="378" t="str">
        <f t="shared" si="438"/>
        <v/>
      </c>
      <c r="EO161" s="378" t="str">
        <f t="shared" si="438"/>
        <v/>
      </c>
      <c r="EP161" s="378" t="str">
        <f t="shared" si="438"/>
        <v/>
      </c>
      <c r="EQ161" s="378" t="str">
        <f t="shared" si="438"/>
        <v/>
      </c>
      <c r="ER161" s="378" t="str">
        <f t="shared" si="438"/>
        <v/>
      </c>
      <c r="ES161" s="378" t="str">
        <f t="shared" si="438"/>
        <v/>
      </c>
      <c r="ET161" s="378" t="str">
        <f t="shared" si="438"/>
        <v/>
      </c>
      <c r="EU161" s="378" t="str">
        <f t="shared" si="438"/>
        <v/>
      </c>
      <c r="EV161" s="378" t="str">
        <f t="shared" si="438"/>
        <v/>
      </c>
      <c r="EW161" s="378" t="str">
        <f t="shared" si="438"/>
        <v/>
      </c>
      <c r="EX161" s="378" t="str">
        <f t="shared" si="438"/>
        <v/>
      </c>
      <c r="EY161" s="378" t="str">
        <f t="shared" si="438"/>
        <v/>
      </c>
      <c r="EZ161" s="378" t="str">
        <f t="shared" si="438"/>
        <v/>
      </c>
      <c r="FA161" s="378" t="str">
        <f t="shared" si="438"/>
        <v/>
      </c>
      <c r="FB161" s="378" t="str">
        <f t="shared" si="438"/>
        <v/>
      </c>
      <c r="FC161" s="378" t="str">
        <f t="shared" si="438"/>
        <v/>
      </c>
      <c r="FD161" s="378" t="str">
        <f t="shared" si="438"/>
        <v/>
      </c>
      <c r="FE161" s="378" t="str">
        <f t="shared" si="438"/>
        <v/>
      </c>
      <c r="FF161" s="378" t="str">
        <f t="shared" si="438"/>
        <v/>
      </c>
      <c r="FG161" s="378" t="str">
        <f t="shared" si="438"/>
        <v/>
      </c>
      <c r="FH161" s="378" t="str">
        <f t="shared" si="438"/>
        <v/>
      </c>
      <c r="FI161" s="378" t="str">
        <f t="shared" si="438"/>
        <v/>
      </c>
      <c r="FJ161" s="378" t="str">
        <f t="shared" si="438"/>
        <v/>
      </c>
      <c r="FK161" s="378" t="str">
        <f t="shared" si="438"/>
        <v/>
      </c>
      <c r="FL161" s="378" t="str">
        <f t="shared" si="438"/>
        <v/>
      </c>
      <c r="FM161" s="378" t="str">
        <f t="shared" si="438"/>
        <v/>
      </c>
      <c r="FN161" s="378" t="str">
        <f t="shared" si="438"/>
        <v/>
      </c>
      <c r="FO161" s="378" t="str">
        <f t="shared" si="438"/>
        <v/>
      </c>
      <c r="FP161" s="378" t="str">
        <f t="shared" si="438"/>
        <v/>
      </c>
      <c r="FQ161" s="378" t="str">
        <f t="shared" ref="FQ161:IB161" si="439">IF(COUNT(FQ50:FQ52)=0,"",SUM(FQ50:FQ52,)^2)</f>
        <v/>
      </c>
      <c r="FR161" s="378" t="str">
        <f t="shared" si="439"/>
        <v/>
      </c>
      <c r="FS161" s="378" t="str">
        <f t="shared" si="439"/>
        <v/>
      </c>
      <c r="FT161" s="378" t="str">
        <f t="shared" si="439"/>
        <v/>
      </c>
      <c r="FU161" s="378" t="str">
        <f t="shared" si="439"/>
        <v/>
      </c>
      <c r="FV161" s="378" t="str">
        <f t="shared" si="439"/>
        <v/>
      </c>
      <c r="FW161" s="378" t="str">
        <f t="shared" si="439"/>
        <v/>
      </c>
      <c r="FX161" s="378" t="str">
        <f t="shared" si="439"/>
        <v/>
      </c>
      <c r="FY161" s="378" t="str">
        <f t="shared" si="439"/>
        <v/>
      </c>
      <c r="FZ161" s="378" t="str">
        <f t="shared" si="439"/>
        <v/>
      </c>
      <c r="GA161" s="378" t="str">
        <f t="shared" si="439"/>
        <v/>
      </c>
      <c r="GB161" s="378" t="str">
        <f t="shared" si="439"/>
        <v/>
      </c>
      <c r="GC161" s="378" t="str">
        <f t="shared" si="439"/>
        <v/>
      </c>
      <c r="GD161" s="378" t="str">
        <f t="shared" si="439"/>
        <v/>
      </c>
      <c r="GE161" s="378" t="str">
        <f t="shared" si="439"/>
        <v/>
      </c>
      <c r="GF161" s="378" t="str">
        <f t="shared" si="439"/>
        <v/>
      </c>
      <c r="GG161" s="378" t="str">
        <f t="shared" si="439"/>
        <v/>
      </c>
      <c r="GH161" s="378" t="str">
        <f t="shared" si="439"/>
        <v/>
      </c>
      <c r="GI161" s="378" t="str">
        <f t="shared" si="439"/>
        <v/>
      </c>
      <c r="GJ161" s="378" t="str">
        <f t="shared" si="439"/>
        <v/>
      </c>
      <c r="GK161" s="378" t="str">
        <f t="shared" si="439"/>
        <v/>
      </c>
      <c r="GL161" s="378" t="str">
        <f t="shared" si="439"/>
        <v/>
      </c>
      <c r="GM161" s="378" t="str">
        <f t="shared" si="439"/>
        <v/>
      </c>
      <c r="GN161" s="378" t="str">
        <f t="shared" si="439"/>
        <v/>
      </c>
      <c r="GO161" s="378" t="str">
        <f t="shared" si="439"/>
        <v/>
      </c>
      <c r="GP161" s="378" t="str">
        <f t="shared" si="439"/>
        <v/>
      </c>
      <c r="GQ161" s="378" t="str">
        <f t="shared" si="439"/>
        <v/>
      </c>
      <c r="GR161" s="378" t="str">
        <f t="shared" si="439"/>
        <v/>
      </c>
      <c r="GS161" s="378" t="str">
        <f t="shared" si="439"/>
        <v/>
      </c>
      <c r="GT161" s="378" t="str">
        <f t="shared" si="439"/>
        <v/>
      </c>
      <c r="GU161" s="378" t="str">
        <f t="shared" si="439"/>
        <v/>
      </c>
      <c r="GV161" s="378" t="str">
        <f t="shared" si="439"/>
        <v/>
      </c>
      <c r="GW161" s="378" t="str">
        <f t="shared" si="439"/>
        <v/>
      </c>
      <c r="GX161" s="378" t="str">
        <f t="shared" si="439"/>
        <v/>
      </c>
      <c r="GY161" s="378" t="str">
        <f t="shared" si="439"/>
        <v/>
      </c>
      <c r="GZ161" s="378" t="str">
        <f t="shared" si="439"/>
        <v/>
      </c>
      <c r="HA161" s="378" t="str">
        <f t="shared" si="439"/>
        <v/>
      </c>
      <c r="HB161" s="378" t="str">
        <f t="shared" si="439"/>
        <v/>
      </c>
      <c r="HC161" s="378" t="str">
        <f t="shared" si="439"/>
        <v/>
      </c>
      <c r="HD161" s="378" t="str">
        <f t="shared" si="439"/>
        <v/>
      </c>
      <c r="HE161" s="378" t="str">
        <f t="shared" si="439"/>
        <v/>
      </c>
      <c r="HF161" s="378" t="str">
        <f t="shared" si="439"/>
        <v/>
      </c>
      <c r="HG161" s="378" t="str">
        <f t="shared" si="439"/>
        <v/>
      </c>
      <c r="HH161" s="378" t="str">
        <f t="shared" si="439"/>
        <v/>
      </c>
      <c r="HI161" s="378" t="str">
        <f t="shared" si="439"/>
        <v/>
      </c>
      <c r="HJ161" s="378" t="str">
        <f t="shared" si="439"/>
        <v/>
      </c>
      <c r="HK161" s="378" t="str">
        <f t="shared" si="439"/>
        <v/>
      </c>
      <c r="HL161" s="378" t="str">
        <f t="shared" si="439"/>
        <v/>
      </c>
      <c r="HM161" s="378" t="str">
        <f t="shared" si="439"/>
        <v/>
      </c>
      <c r="HN161" s="378" t="str">
        <f t="shared" si="439"/>
        <v/>
      </c>
      <c r="HO161" s="378" t="str">
        <f t="shared" si="439"/>
        <v/>
      </c>
      <c r="HP161" s="378" t="str">
        <f t="shared" si="439"/>
        <v/>
      </c>
      <c r="HQ161" s="378" t="str">
        <f t="shared" si="439"/>
        <v/>
      </c>
      <c r="HR161" s="378" t="str">
        <f t="shared" si="439"/>
        <v/>
      </c>
      <c r="HS161" s="378" t="str">
        <f t="shared" si="439"/>
        <v/>
      </c>
      <c r="HT161" s="378" t="str">
        <f t="shared" si="439"/>
        <v/>
      </c>
      <c r="HU161" s="378" t="str">
        <f t="shared" si="439"/>
        <v/>
      </c>
      <c r="HV161" s="378" t="str">
        <f t="shared" si="439"/>
        <v/>
      </c>
      <c r="HW161" s="378" t="str">
        <f t="shared" si="439"/>
        <v/>
      </c>
      <c r="HX161" s="378" t="str">
        <f t="shared" si="439"/>
        <v/>
      </c>
      <c r="HY161" s="378" t="str">
        <f t="shared" si="439"/>
        <v/>
      </c>
      <c r="HZ161" s="378" t="str">
        <f t="shared" si="439"/>
        <v/>
      </c>
      <c r="IA161" s="378" t="str">
        <f t="shared" si="439"/>
        <v/>
      </c>
      <c r="IB161" s="378" t="str">
        <f t="shared" si="439"/>
        <v/>
      </c>
      <c r="IC161" s="378" t="str">
        <f t="shared" ref="IC161:KN161" si="440">IF(COUNT(IC50:IC52)=0,"",SUM(IC50:IC52,)^2)</f>
        <v/>
      </c>
      <c r="ID161" s="378" t="str">
        <f t="shared" si="440"/>
        <v/>
      </c>
      <c r="IE161" s="378" t="str">
        <f t="shared" si="440"/>
        <v/>
      </c>
      <c r="IF161" s="378" t="str">
        <f t="shared" si="440"/>
        <v/>
      </c>
      <c r="IG161" s="378" t="str">
        <f t="shared" si="440"/>
        <v/>
      </c>
      <c r="IH161" s="378" t="str">
        <f t="shared" si="440"/>
        <v/>
      </c>
      <c r="II161" s="378" t="str">
        <f t="shared" si="440"/>
        <v/>
      </c>
      <c r="IJ161" s="378" t="str">
        <f t="shared" si="440"/>
        <v/>
      </c>
      <c r="IK161" s="378" t="str">
        <f t="shared" si="440"/>
        <v/>
      </c>
      <c r="IL161" s="378" t="str">
        <f t="shared" si="440"/>
        <v/>
      </c>
      <c r="IM161" s="378" t="str">
        <f t="shared" si="440"/>
        <v/>
      </c>
      <c r="IN161" s="378" t="str">
        <f t="shared" si="440"/>
        <v/>
      </c>
      <c r="IO161" s="378" t="str">
        <f t="shared" si="440"/>
        <v/>
      </c>
      <c r="IP161" s="378" t="str">
        <f t="shared" si="440"/>
        <v/>
      </c>
      <c r="IQ161" s="378" t="str">
        <f t="shared" si="440"/>
        <v/>
      </c>
      <c r="IR161" s="378" t="str">
        <f t="shared" si="440"/>
        <v/>
      </c>
      <c r="IS161" s="378" t="str">
        <f t="shared" si="440"/>
        <v/>
      </c>
      <c r="IT161" s="378" t="str">
        <f t="shared" si="440"/>
        <v/>
      </c>
      <c r="IU161" s="378" t="str">
        <f t="shared" si="440"/>
        <v/>
      </c>
      <c r="IV161" s="378" t="str">
        <f t="shared" si="440"/>
        <v/>
      </c>
      <c r="IW161" s="378" t="str">
        <f t="shared" si="440"/>
        <v/>
      </c>
      <c r="IX161" s="378" t="str">
        <f t="shared" si="440"/>
        <v/>
      </c>
      <c r="IY161" s="378" t="str">
        <f t="shared" si="440"/>
        <v/>
      </c>
      <c r="IZ161" s="378" t="str">
        <f t="shared" si="440"/>
        <v/>
      </c>
      <c r="JA161" s="378" t="str">
        <f t="shared" si="440"/>
        <v/>
      </c>
      <c r="JB161" s="378" t="str">
        <f t="shared" si="440"/>
        <v/>
      </c>
      <c r="JC161" s="378" t="str">
        <f t="shared" si="440"/>
        <v/>
      </c>
      <c r="JD161" s="378" t="str">
        <f t="shared" si="440"/>
        <v/>
      </c>
      <c r="JE161" s="378" t="str">
        <f t="shared" si="440"/>
        <v/>
      </c>
      <c r="JF161" s="378" t="str">
        <f t="shared" si="440"/>
        <v/>
      </c>
      <c r="JG161" s="378" t="str">
        <f t="shared" si="440"/>
        <v/>
      </c>
      <c r="JH161" s="378" t="str">
        <f t="shared" si="440"/>
        <v/>
      </c>
      <c r="JI161" s="378" t="str">
        <f t="shared" si="440"/>
        <v/>
      </c>
      <c r="JJ161" s="378" t="str">
        <f t="shared" si="440"/>
        <v/>
      </c>
      <c r="JK161" s="378" t="str">
        <f t="shared" si="440"/>
        <v/>
      </c>
      <c r="JL161" s="378" t="str">
        <f t="shared" si="440"/>
        <v/>
      </c>
      <c r="JM161" s="378" t="str">
        <f t="shared" si="440"/>
        <v/>
      </c>
      <c r="JN161" s="378" t="str">
        <f t="shared" si="440"/>
        <v/>
      </c>
      <c r="JO161" s="378" t="str">
        <f t="shared" si="440"/>
        <v/>
      </c>
      <c r="JP161" s="378" t="str">
        <f t="shared" si="440"/>
        <v/>
      </c>
      <c r="JQ161" s="378" t="str">
        <f t="shared" si="440"/>
        <v/>
      </c>
      <c r="JR161" s="378" t="str">
        <f t="shared" si="440"/>
        <v/>
      </c>
      <c r="JS161" s="378" t="str">
        <f t="shared" si="440"/>
        <v/>
      </c>
      <c r="JT161" s="378" t="str">
        <f t="shared" si="440"/>
        <v/>
      </c>
      <c r="JU161" s="378" t="str">
        <f t="shared" si="440"/>
        <v/>
      </c>
      <c r="JV161" s="378" t="str">
        <f t="shared" si="440"/>
        <v/>
      </c>
      <c r="JW161" s="378" t="str">
        <f t="shared" si="440"/>
        <v/>
      </c>
      <c r="JX161" s="378" t="str">
        <f t="shared" si="440"/>
        <v/>
      </c>
      <c r="JY161" s="378" t="str">
        <f t="shared" si="440"/>
        <v/>
      </c>
      <c r="JZ161" s="378" t="str">
        <f t="shared" si="440"/>
        <v/>
      </c>
      <c r="KA161" s="378" t="str">
        <f t="shared" si="440"/>
        <v/>
      </c>
      <c r="KB161" s="378" t="str">
        <f t="shared" si="440"/>
        <v/>
      </c>
      <c r="KC161" s="378" t="str">
        <f t="shared" si="440"/>
        <v/>
      </c>
      <c r="KD161" s="378" t="str">
        <f t="shared" si="440"/>
        <v/>
      </c>
      <c r="KE161" s="378" t="str">
        <f t="shared" si="440"/>
        <v/>
      </c>
      <c r="KF161" s="378" t="str">
        <f t="shared" si="440"/>
        <v/>
      </c>
      <c r="KG161" s="378" t="str">
        <f t="shared" si="440"/>
        <v/>
      </c>
      <c r="KH161" s="378" t="str">
        <f t="shared" si="440"/>
        <v/>
      </c>
      <c r="KI161" s="378" t="str">
        <f t="shared" si="440"/>
        <v/>
      </c>
      <c r="KJ161" s="378" t="str">
        <f t="shared" si="440"/>
        <v/>
      </c>
      <c r="KK161" s="378" t="str">
        <f t="shared" si="440"/>
        <v/>
      </c>
      <c r="KL161" s="378" t="str">
        <f t="shared" si="440"/>
        <v/>
      </c>
      <c r="KM161" s="378" t="str">
        <f t="shared" si="440"/>
        <v/>
      </c>
      <c r="KN161" s="378" t="str">
        <f t="shared" si="440"/>
        <v/>
      </c>
      <c r="KO161" s="378" t="str">
        <f t="shared" ref="KO161:MZ161" si="441">IF(COUNT(KO50:KO52)=0,"",SUM(KO50:KO52,)^2)</f>
        <v/>
      </c>
      <c r="KP161" s="378" t="str">
        <f t="shared" si="441"/>
        <v/>
      </c>
      <c r="KQ161" s="378" t="str">
        <f t="shared" si="441"/>
        <v/>
      </c>
      <c r="KR161" s="378" t="str">
        <f t="shared" si="441"/>
        <v/>
      </c>
      <c r="KS161" s="378" t="str">
        <f t="shared" si="441"/>
        <v/>
      </c>
      <c r="KT161" s="378" t="str">
        <f t="shared" si="441"/>
        <v/>
      </c>
      <c r="KU161" s="378" t="str">
        <f t="shared" si="441"/>
        <v/>
      </c>
      <c r="KV161" s="378" t="str">
        <f t="shared" si="441"/>
        <v/>
      </c>
      <c r="KW161" s="378" t="str">
        <f t="shared" si="441"/>
        <v/>
      </c>
      <c r="KX161" s="378" t="str">
        <f t="shared" si="441"/>
        <v/>
      </c>
      <c r="KY161" s="378" t="str">
        <f t="shared" si="441"/>
        <v/>
      </c>
      <c r="KZ161" s="378" t="str">
        <f t="shared" si="441"/>
        <v/>
      </c>
      <c r="LA161" s="378" t="str">
        <f t="shared" si="441"/>
        <v/>
      </c>
      <c r="LB161" s="378" t="str">
        <f t="shared" si="441"/>
        <v/>
      </c>
      <c r="LC161" s="378" t="str">
        <f t="shared" si="441"/>
        <v/>
      </c>
      <c r="LD161" s="378" t="str">
        <f t="shared" si="441"/>
        <v/>
      </c>
      <c r="LE161" s="378" t="str">
        <f t="shared" si="441"/>
        <v/>
      </c>
      <c r="LF161" s="378" t="str">
        <f t="shared" si="441"/>
        <v/>
      </c>
      <c r="LG161" s="378" t="str">
        <f t="shared" si="441"/>
        <v/>
      </c>
      <c r="LH161" s="378" t="str">
        <f t="shared" si="441"/>
        <v/>
      </c>
      <c r="LI161" s="378" t="str">
        <f t="shared" si="441"/>
        <v/>
      </c>
      <c r="LJ161" s="378" t="str">
        <f t="shared" si="441"/>
        <v/>
      </c>
      <c r="LK161" s="378" t="str">
        <f t="shared" si="441"/>
        <v/>
      </c>
      <c r="LL161" s="378" t="str">
        <f t="shared" si="441"/>
        <v/>
      </c>
      <c r="LM161" s="378" t="str">
        <f t="shared" si="441"/>
        <v/>
      </c>
      <c r="LN161" s="378" t="str">
        <f t="shared" si="441"/>
        <v/>
      </c>
      <c r="LO161" s="378" t="str">
        <f t="shared" si="441"/>
        <v/>
      </c>
      <c r="LP161" s="378" t="str">
        <f t="shared" si="441"/>
        <v/>
      </c>
      <c r="LQ161" s="378" t="str">
        <f t="shared" si="441"/>
        <v/>
      </c>
      <c r="LR161" s="378" t="str">
        <f t="shared" si="441"/>
        <v/>
      </c>
      <c r="LS161" s="378" t="str">
        <f t="shared" si="441"/>
        <v/>
      </c>
      <c r="LT161" s="378" t="str">
        <f t="shared" si="441"/>
        <v/>
      </c>
      <c r="LU161" s="378" t="str">
        <f t="shared" si="441"/>
        <v/>
      </c>
      <c r="LV161" s="378" t="str">
        <f t="shared" si="441"/>
        <v/>
      </c>
      <c r="LW161" s="378" t="str">
        <f t="shared" si="441"/>
        <v/>
      </c>
      <c r="LX161" s="378" t="str">
        <f t="shared" si="441"/>
        <v/>
      </c>
      <c r="LY161" s="378" t="str">
        <f t="shared" si="441"/>
        <v/>
      </c>
      <c r="LZ161" s="378" t="str">
        <f t="shared" si="441"/>
        <v/>
      </c>
      <c r="MA161" s="378" t="str">
        <f t="shared" si="441"/>
        <v/>
      </c>
      <c r="MB161" s="378" t="str">
        <f t="shared" si="441"/>
        <v/>
      </c>
      <c r="MC161" s="378" t="str">
        <f t="shared" si="441"/>
        <v/>
      </c>
      <c r="MD161" s="378" t="str">
        <f t="shared" si="441"/>
        <v/>
      </c>
      <c r="ME161" s="378" t="str">
        <f t="shared" si="441"/>
        <v/>
      </c>
      <c r="MF161" s="378" t="str">
        <f t="shared" si="441"/>
        <v/>
      </c>
      <c r="MG161" s="378" t="str">
        <f t="shared" si="441"/>
        <v/>
      </c>
      <c r="MH161" s="378" t="str">
        <f t="shared" si="441"/>
        <v/>
      </c>
      <c r="MI161" s="378" t="str">
        <f t="shared" si="441"/>
        <v/>
      </c>
      <c r="MJ161" s="378" t="str">
        <f t="shared" si="441"/>
        <v/>
      </c>
      <c r="MK161" s="378" t="str">
        <f t="shared" si="441"/>
        <v/>
      </c>
      <c r="ML161" s="378" t="str">
        <f t="shared" si="441"/>
        <v/>
      </c>
      <c r="MM161" s="378" t="str">
        <f t="shared" si="441"/>
        <v/>
      </c>
      <c r="MN161" s="378" t="str">
        <f t="shared" si="441"/>
        <v/>
      </c>
      <c r="MO161" s="378" t="str">
        <f t="shared" si="441"/>
        <v/>
      </c>
      <c r="MP161" s="378" t="str">
        <f t="shared" si="441"/>
        <v/>
      </c>
      <c r="MQ161" s="378" t="str">
        <f t="shared" si="441"/>
        <v/>
      </c>
      <c r="MR161" s="378" t="str">
        <f t="shared" si="441"/>
        <v/>
      </c>
      <c r="MS161" s="378" t="str">
        <f t="shared" si="441"/>
        <v/>
      </c>
      <c r="MT161" s="378" t="str">
        <f t="shared" si="441"/>
        <v/>
      </c>
      <c r="MU161" s="378" t="str">
        <f t="shared" si="441"/>
        <v/>
      </c>
      <c r="MV161" s="378" t="str">
        <f t="shared" si="441"/>
        <v/>
      </c>
      <c r="MW161" s="378" t="str">
        <f t="shared" si="441"/>
        <v/>
      </c>
      <c r="MX161" s="378" t="str">
        <f t="shared" si="441"/>
        <v/>
      </c>
      <c r="MY161" s="378" t="str">
        <f t="shared" si="441"/>
        <v/>
      </c>
      <c r="MZ161" s="378" t="str">
        <f t="shared" si="441"/>
        <v/>
      </c>
      <c r="NA161" s="378" t="str">
        <f t="shared" ref="NA161:PL161" si="442">IF(COUNT(NA50:NA52)=0,"",SUM(NA50:NA52,)^2)</f>
        <v/>
      </c>
      <c r="NB161" s="378" t="str">
        <f t="shared" si="442"/>
        <v/>
      </c>
      <c r="NC161" s="378" t="str">
        <f t="shared" si="442"/>
        <v/>
      </c>
      <c r="ND161" s="378" t="str">
        <f t="shared" si="442"/>
        <v/>
      </c>
      <c r="NE161" s="378" t="str">
        <f t="shared" si="442"/>
        <v/>
      </c>
      <c r="NF161" s="378" t="str">
        <f t="shared" si="442"/>
        <v/>
      </c>
      <c r="NG161" s="378" t="str">
        <f t="shared" si="442"/>
        <v/>
      </c>
      <c r="NH161" s="378" t="str">
        <f t="shared" si="442"/>
        <v/>
      </c>
      <c r="NI161" s="378" t="str">
        <f t="shared" si="442"/>
        <v/>
      </c>
      <c r="NJ161" s="378" t="str">
        <f t="shared" si="442"/>
        <v/>
      </c>
      <c r="NK161" s="378" t="str">
        <f t="shared" si="442"/>
        <v/>
      </c>
      <c r="NL161" s="378" t="str">
        <f t="shared" si="442"/>
        <v/>
      </c>
      <c r="NM161" s="378" t="str">
        <f t="shared" si="442"/>
        <v/>
      </c>
      <c r="NN161" s="378" t="str">
        <f t="shared" si="442"/>
        <v/>
      </c>
      <c r="NO161" s="378" t="str">
        <f t="shared" si="442"/>
        <v/>
      </c>
      <c r="NP161" s="378" t="str">
        <f t="shared" si="442"/>
        <v/>
      </c>
      <c r="NQ161" s="378" t="str">
        <f t="shared" si="442"/>
        <v/>
      </c>
      <c r="NR161" s="378" t="str">
        <f t="shared" si="442"/>
        <v/>
      </c>
      <c r="NS161" s="378" t="str">
        <f t="shared" si="442"/>
        <v/>
      </c>
      <c r="NT161" s="378" t="str">
        <f t="shared" si="442"/>
        <v/>
      </c>
      <c r="NU161" s="378" t="str">
        <f t="shared" si="442"/>
        <v/>
      </c>
      <c r="NV161" s="378" t="str">
        <f t="shared" si="442"/>
        <v/>
      </c>
      <c r="NW161" s="378" t="str">
        <f t="shared" si="442"/>
        <v/>
      </c>
      <c r="NX161" s="378" t="str">
        <f t="shared" si="442"/>
        <v/>
      </c>
      <c r="NY161" s="378" t="str">
        <f t="shared" si="442"/>
        <v/>
      </c>
      <c r="NZ161" s="378" t="str">
        <f t="shared" si="442"/>
        <v/>
      </c>
      <c r="OA161" s="378" t="str">
        <f t="shared" si="442"/>
        <v/>
      </c>
      <c r="OB161" s="378" t="str">
        <f t="shared" si="442"/>
        <v/>
      </c>
      <c r="OC161" s="378" t="str">
        <f t="shared" si="442"/>
        <v/>
      </c>
      <c r="OD161" s="378" t="str">
        <f t="shared" si="442"/>
        <v/>
      </c>
      <c r="OE161" s="378" t="str">
        <f t="shared" si="442"/>
        <v/>
      </c>
      <c r="OF161" s="378" t="str">
        <f t="shared" si="442"/>
        <v/>
      </c>
      <c r="OG161" s="378" t="str">
        <f t="shared" si="442"/>
        <v/>
      </c>
      <c r="OH161" s="378" t="str">
        <f t="shared" si="442"/>
        <v/>
      </c>
      <c r="OI161" s="378" t="str">
        <f t="shared" si="442"/>
        <v/>
      </c>
      <c r="OJ161" s="378" t="str">
        <f t="shared" si="442"/>
        <v/>
      </c>
      <c r="OK161" s="378" t="str">
        <f t="shared" si="442"/>
        <v/>
      </c>
      <c r="OL161" s="378" t="str">
        <f t="shared" si="442"/>
        <v/>
      </c>
      <c r="OM161" s="378" t="str">
        <f t="shared" si="442"/>
        <v/>
      </c>
      <c r="ON161" s="378" t="str">
        <f t="shared" si="442"/>
        <v/>
      </c>
      <c r="OO161" s="378" t="str">
        <f t="shared" si="442"/>
        <v/>
      </c>
      <c r="OP161" s="378" t="str">
        <f t="shared" si="442"/>
        <v/>
      </c>
      <c r="OQ161" s="380" t="str">
        <f t="shared" si="442"/>
        <v/>
      </c>
      <c r="OR161" s="380" t="str">
        <f t="shared" si="442"/>
        <v/>
      </c>
      <c r="OS161" s="380" t="str">
        <f t="shared" si="442"/>
        <v/>
      </c>
      <c r="OT161" s="380" t="str">
        <f t="shared" si="442"/>
        <v/>
      </c>
      <c r="OU161" s="380" t="str">
        <f t="shared" si="442"/>
        <v/>
      </c>
      <c r="OV161" s="380" t="str">
        <f t="shared" si="442"/>
        <v/>
      </c>
      <c r="OW161" s="380" t="str">
        <f t="shared" si="442"/>
        <v/>
      </c>
      <c r="OX161" s="380" t="str">
        <f t="shared" si="442"/>
        <v/>
      </c>
      <c r="OY161" s="380" t="str">
        <f t="shared" si="442"/>
        <v/>
      </c>
      <c r="OZ161" s="380" t="str">
        <f t="shared" si="442"/>
        <v/>
      </c>
      <c r="PA161" s="380" t="str">
        <f t="shared" si="442"/>
        <v/>
      </c>
      <c r="PB161" s="380" t="str">
        <f t="shared" si="442"/>
        <v/>
      </c>
      <c r="PC161" s="380" t="str">
        <f t="shared" si="442"/>
        <v/>
      </c>
      <c r="PD161" s="380" t="str">
        <f t="shared" si="442"/>
        <v/>
      </c>
      <c r="PE161" s="380" t="str">
        <f t="shared" si="442"/>
        <v/>
      </c>
      <c r="PF161" s="380" t="str">
        <f t="shared" si="442"/>
        <v/>
      </c>
      <c r="PG161" s="380" t="str">
        <f t="shared" si="442"/>
        <v/>
      </c>
      <c r="PH161" s="380" t="str">
        <f t="shared" si="442"/>
        <v/>
      </c>
      <c r="PI161" s="380" t="str">
        <f t="shared" si="442"/>
        <v/>
      </c>
      <c r="PJ161" s="380" t="str">
        <f t="shared" si="442"/>
        <v/>
      </c>
      <c r="PK161" s="380" t="str">
        <f t="shared" si="442"/>
        <v/>
      </c>
      <c r="PL161" s="380" t="str">
        <f t="shared" si="442"/>
        <v/>
      </c>
      <c r="PM161" s="380" t="str">
        <f t="shared" ref="PM161:RX161" si="443">IF(COUNT(PM50:PM52)=0,"",SUM(PM50:PM52,)^2)</f>
        <v/>
      </c>
      <c r="PN161" s="380" t="str">
        <f t="shared" si="443"/>
        <v/>
      </c>
      <c r="PO161" s="380" t="str">
        <f t="shared" si="443"/>
        <v/>
      </c>
      <c r="PP161" s="380" t="str">
        <f t="shared" si="443"/>
        <v/>
      </c>
      <c r="PQ161" s="380" t="str">
        <f t="shared" si="443"/>
        <v/>
      </c>
      <c r="PR161" s="380" t="str">
        <f t="shared" si="443"/>
        <v/>
      </c>
      <c r="PS161" s="380" t="str">
        <f t="shared" si="443"/>
        <v/>
      </c>
      <c r="PT161" s="380" t="str">
        <f t="shared" si="443"/>
        <v/>
      </c>
      <c r="PU161" s="380" t="str">
        <f t="shared" si="443"/>
        <v/>
      </c>
      <c r="PV161" s="380" t="str">
        <f t="shared" si="443"/>
        <v/>
      </c>
      <c r="PW161" s="380" t="str">
        <f t="shared" si="443"/>
        <v/>
      </c>
      <c r="PX161" s="380" t="str">
        <f t="shared" si="443"/>
        <v/>
      </c>
      <c r="PY161" s="380" t="str">
        <f t="shared" si="443"/>
        <v/>
      </c>
      <c r="PZ161" s="380" t="str">
        <f t="shared" si="443"/>
        <v/>
      </c>
      <c r="QA161" s="380" t="str">
        <f t="shared" si="443"/>
        <v/>
      </c>
      <c r="QB161" s="380" t="str">
        <f t="shared" si="443"/>
        <v/>
      </c>
      <c r="QC161" s="380" t="str">
        <f t="shared" si="443"/>
        <v/>
      </c>
      <c r="QD161" s="380" t="str">
        <f t="shared" si="443"/>
        <v/>
      </c>
      <c r="QE161" s="380" t="str">
        <f t="shared" si="443"/>
        <v/>
      </c>
      <c r="QF161" s="380" t="str">
        <f t="shared" si="443"/>
        <v/>
      </c>
      <c r="QG161" s="380" t="str">
        <f t="shared" si="443"/>
        <v/>
      </c>
      <c r="QH161" s="380" t="str">
        <f t="shared" si="443"/>
        <v/>
      </c>
      <c r="QI161" s="380" t="str">
        <f t="shared" si="443"/>
        <v/>
      </c>
      <c r="QJ161" s="380" t="str">
        <f t="shared" si="443"/>
        <v/>
      </c>
      <c r="QK161" s="380" t="str">
        <f t="shared" si="443"/>
        <v/>
      </c>
      <c r="QL161" s="380" t="str">
        <f t="shared" si="443"/>
        <v/>
      </c>
      <c r="QM161" s="380" t="str">
        <f t="shared" si="443"/>
        <v/>
      </c>
      <c r="QN161" s="380" t="str">
        <f t="shared" si="443"/>
        <v/>
      </c>
      <c r="QO161" s="380" t="str">
        <f t="shared" si="443"/>
        <v/>
      </c>
      <c r="QP161" s="380" t="str">
        <f t="shared" si="443"/>
        <v/>
      </c>
      <c r="QQ161" s="380" t="str">
        <f t="shared" si="443"/>
        <v/>
      </c>
      <c r="QR161" s="380" t="str">
        <f t="shared" si="443"/>
        <v/>
      </c>
      <c r="QS161" s="380" t="str">
        <f t="shared" si="443"/>
        <v/>
      </c>
      <c r="QT161" s="380" t="str">
        <f t="shared" si="443"/>
        <v/>
      </c>
      <c r="QU161" s="380" t="str">
        <f t="shared" si="443"/>
        <v/>
      </c>
      <c r="QV161" s="380" t="str">
        <f t="shared" si="443"/>
        <v/>
      </c>
      <c r="QW161" s="380" t="str">
        <f t="shared" si="443"/>
        <v/>
      </c>
      <c r="QX161" s="380" t="str">
        <f t="shared" si="443"/>
        <v/>
      </c>
      <c r="QY161" s="380" t="str">
        <f t="shared" si="443"/>
        <v/>
      </c>
      <c r="QZ161" s="380" t="str">
        <f t="shared" si="443"/>
        <v/>
      </c>
      <c r="RA161" s="380" t="str">
        <f t="shared" si="443"/>
        <v/>
      </c>
      <c r="RB161" s="380" t="str">
        <f t="shared" si="443"/>
        <v/>
      </c>
      <c r="RC161" s="380" t="str">
        <f t="shared" si="443"/>
        <v/>
      </c>
      <c r="RD161" s="380" t="str">
        <f t="shared" si="443"/>
        <v/>
      </c>
      <c r="RE161" s="380" t="str">
        <f t="shared" si="443"/>
        <v/>
      </c>
      <c r="RF161" s="380" t="str">
        <f t="shared" si="443"/>
        <v/>
      </c>
      <c r="RG161" s="380" t="str">
        <f t="shared" si="443"/>
        <v/>
      </c>
      <c r="RH161" s="380" t="str">
        <f t="shared" si="443"/>
        <v/>
      </c>
      <c r="RI161" s="380" t="str">
        <f t="shared" si="443"/>
        <v/>
      </c>
      <c r="RJ161" s="380" t="str">
        <f t="shared" si="443"/>
        <v/>
      </c>
      <c r="RK161" s="380" t="str">
        <f t="shared" si="443"/>
        <v/>
      </c>
      <c r="RL161" s="380" t="str">
        <f t="shared" si="443"/>
        <v/>
      </c>
      <c r="RM161" s="380" t="str">
        <f t="shared" si="443"/>
        <v/>
      </c>
      <c r="RN161" s="380" t="str">
        <f t="shared" si="443"/>
        <v/>
      </c>
      <c r="RO161" s="380" t="str">
        <f t="shared" si="443"/>
        <v/>
      </c>
      <c r="RP161" s="380" t="str">
        <f t="shared" si="443"/>
        <v/>
      </c>
      <c r="RQ161" s="380" t="str">
        <f t="shared" si="443"/>
        <v/>
      </c>
      <c r="RR161" s="380" t="str">
        <f t="shared" si="443"/>
        <v/>
      </c>
      <c r="RS161" s="380" t="str">
        <f t="shared" si="443"/>
        <v/>
      </c>
      <c r="RT161" s="380" t="str">
        <f t="shared" si="443"/>
        <v/>
      </c>
      <c r="RU161" s="380" t="str">
        <f t="shared" si="443"/>
        <v/>
      </c>
      <c r="RV161" s="380" t="str">
        <f t="shared" si="443"/>
        <v/>
      </c>
      <c r="RW161" s="380" t="str">
        <f t="shared" si="443"/>
        <v/>
      </c>
      <c r="RX161" s="380" t="str">
        <f t="shared" si="443"/>
        <v/>
      </c>
      <c r="RY161" s="380" t="str">
        <f t="shared" ref="RY161:UJ161" si="444">IF(COUNT(RY50:RY52)=0,"",SUM(RY50:RY52,)^2)</f>
        <v/>
      </c>
      <c r="RZ161" s="380" t="str">
        <f t="shared" si="444"/>
        <v/>
      </c>
      <c r="SA161" s="380" t="str">
        <f t="shared" si="444"/>
        <v/>
      </c>
      <c r="SB161" s="380" t="str">
        <f t="shared" si="444"/>
        <v/>
      </c>
      <c r="SC161" s="380" t="str">
        <f t="shared" si="444"/>
        <v/>
      </c>
      <c r="SD161" s="380" t="str">
        <f t="shared" si="444"/>
        <v/>
      </c>
      <c r="SE161" s="380" t="str">
        <f t="shared" si="444"/>
        <v/>
      </c>
      <c r="SF161" s="380" t="str">
        <f t="shared" si="444"/>
        <v/>
      </c>
      <c r="SG161" s="380" t="str">
        <f t="shared" si="444"/>
        <v/>
      </c>
      <c r="SH161" s="380" t="str">
        <f t="shared" si="444"/>
        <v/>
      </c>
      <c r="SI161" s="380" t="str">
        <f t="shared" si="444"/>
        <v/>
      </c>
      <c r="SJ161" s="380" t="str">
        <f t="shared" si="444"/>
        <v/>
      </c>
      <c r="SK161" s="380" t="str">
        <f t="shared" si="444"/>
        <v/>
      </c>
      <c r="SL161" s="380" t="str">
        <f t="shared" si="444"/>
        <v/>
      </c>
      <c r="SM161" s="380" t="str">
        <f t="shared" si="444"/>
        <v/>
      </c>
      <c r="SN161" s="380" t="str">
        <f t="shared" si="444"/>
        <v/>
      </c>
      <c r="SO161" s="380" t="str">
        <f t="shared" si="444"/>
        <v/>
      </c>
      <c r="SP161" s="380" t="str">
        <f t="shared" si="444"/>
        <v/>
      </c>
      <c r="SQ161" s="380" t="str">
        <f t="shared" si="444"/>
        <v/>
      </c>
      <c r="SR161" s="380" t="str">
        <f t="shared" si="444"/>
        <v/>
      </c>
      <c r="SS161" s="380" t="str">
        <f t="shared" si="444"/>
        <v/>
      </c>
      <c r="ST161" s="380" t="str">
        <f t="shared" si="444"/>
        <v/>
      </c>
      <c r="SU161" s="380" t="str">
        <f t="shared" si="444"/>
        <v/>
      </c>
      <c r="SV161" s="380" t="str">
        <f t="shared" si="444"/>
        <v/>
      </c>
      <c r="SW161" s="380" t="str">
        <f t="shared" si="444"/>
        <v/>
      </c>
      <c r="SX161" s="380" t="str">
        <f t="shared" si="444"/>
        <v/>
      </c>
      <c r="SY161" s="380" t="str">
        <f t="shared" si="444"/>
        <v/>
      </c>
      <c r="SZ161" s="380" t="str">
        <f t="shared" si="444"/>
        <v/>
      </c>
      <c r="TA161" s="380" t="str">
        <f t="shared" si="444"/>
        <v/>
      </c>
      <c r="TB161" s="380" t="str">
        <f t="shared" si="444"/>
        <v/>
      </c>
      <c r="TC161" s="380" t="str">
        <f t="shared" si="444"/>
        <v/>
      </c>
      <c r="TD161" s="380" t="str">
        <f t="shared" si="444"/>
        <v/>
      </c>
      <c r="TE161" s="380" t="str">
        <f t="shared" si="444"/>
        <v/>
      </c>
      <c r="TF161" s="380" t="str">
        <f t="shared" si="444"/>
        <v/>
      </c>
      <c r="TG161" s="380" t="str">
        <f t="shared" si="444"/>
        <v/>
      </c>
      <c r="TH161" s="380" t="str">
        <f t="shared" si="444"/>
        <v/>
      </c>
      <c r="TI161" s="380" t="str">
        <f t="shared" si="444"/>
        <v/>
      </c>
      <c r="TJ161" s="380" t="str">
        <f t="shared" si="444"/>
        <v/>
      </c>
      <c r="TK161" s="380" t="str">
        <f t="shared" si="444"/>
        <v/>
      </c>
      <c r="TL161" s="380" t="str">
        <f t="shared" si="444"/>
        <v/>
      </c>
      <c r="TM161" s="380" t="str">
        <f t="shared" si="444"/>
        <v/>
      </c>
      <c r="TN161" s="380" t="str">
        <f t="shared" si="444"/>
        <v/>
      </c>
      <c r="TO161" s="380" t="str">
        <f t="shared" si="444"/>
        <v/>
      </c>
      <c r="TP161" s="380" t="str">
        <f t="shared" si="444"/>
        <v/>
      </c>
      <c r="TQ161" s="380" t="str">
        <f t="shared" si="444"/>
        <v/>
      </c>
      <c r="TR161" s="380" t="str">
        <f t="shared" si="444"/>
        <v/>
      </c>
      <c r="TS161" s="380" t="str">
        <f t="shared" si="444"/>
        <v/>
      </c>
      <c r="TT161" s="380" t="str">
        <f t="shared" si="444"/>
        <v/>
      </c>
      <c r="TU161" s="380" t="str">
        <f t="shared" si="444"/>
        <v/>
      </c>
      <c r="TV161" s="380" t="str">
        <f t="shared" si="444"/>
        <v/>
      </c>
      <c r="TW161" s="380" t="str">
        <f t="shared" si="444"/>
        <v/>
      </c>
      <c r="TX161" s="380" t="str">
        <f t="shared" si="444"/>
        <v/>
      </c>
      <c r="TY161" s="380" t="str">
        <f t="shared" si="444"/>
        <v/>
      </c>
      <c r="TZ161" s="380" t="str">
        <f t="shared" si="444"/>
        <v/>
      </c>
      <c r="UA161" s="380" t="str">
        <f t="shared" si="444"/>
        <v/>
      </c>
      <c r="UB161" s="380" t="str">
        <f t="shared" si="444"/>
        <v/>
      </c>
      <c r="UC161" s="380" t="str">
        <f t="shared" si="444"/>
        <v/>
      </c>
      <c r="UD161" s="380" t="str">
        <f t="shared" si="444"/>
        <v/>
      </c>
      <c r="UE161" s="380" t="str">
        <f t="shared" si="444"/>
        <v/>
      </c>
      <c r="UF161" s="380" t="str">
        <f t="shared" si="444"/>
        <v/>
      </c>
      <c r="UG161" s="380" t="str">
        <f t="shared" si="444"/>
        <v/>
      </c>
      <c r="UH161" s="380" t="str">
        <f t="shared" si="444"/>
        <v/>
      </c>
      <c r="UI161" s="380" t="str">
        <f t="shared" si="444"/>
        <v/>
      </c>
      <c r="UJ161" s="380" t="str">
        <f t="shared" si="444"/>
        <v/>
      </c>
      <c r="UK161" s="380" t="str">
        <f t="shared" ref="UK161:WI161" si="445">IF(COUNT(UK50:UK52)=0,"",SUM(UK50:UK52,)^2)</f>
        <v/>
      </c>
      <c r="UL161" s="380" t="str">
        <f t="shared" si="445"/>
        <v/>
      </c>
      <c r="UM161" s="380" t="str">
        <f t="shared" si="445"/>
        <v/>
      </c>
      <c r="UN161" s="380" t="str">
        <f t="shared" si="445"/>
        <v/>
      </c>
      <c r="UO161" s="380" t="str">
        <f t="shared" si="445"/>
        <v/>
      </c>
      <c r="UP161" s="380" t="str">
        <f t="shared" si="445"/>
        <v/>
      </c>
      <c r="UQ161" s="380" t="str">
        <f t="shared" si="445"/>
        <v/>
      </c>
      <c r="UR161" s="380" t="str">
        <f t="shared" si="445"/>
        <v/>
      </c>
      <c r="US161" s="380" t="str">
        <f t="shared" si="445"/>
        <v/>
      </c>
      <c r="UT161" s="380" t="str">
        <f t="shared" si="445"/>
        <v/>
      </c>
      <c r="UU161" s="380" t="str">
        <f t="shared" si="445"/>
        <v/>
      </c>
      <c r="UV161" s="380" t="str">
        <f t="shared" si="445"/>
        <v/>
      </c>
      <c r="UW161" s="380" t="str">
        <f t="shared" si="445"/>
        <v/>
      </c>
      <c r="UX161" s="380" t="str">
        <f t="shared" si="445"/>
        <v/>
      </c>
      <c r="UY161" s="380" t="str">
        <f t="shared" si="445"/>
        <v/>
      </c>
      <c r="UZ161" s="380" t="str">
        <f t="shared" si="445"/>
        <v/>
      </c>
      <c r="VA161" s="380" t="str">
        <f t="shared" si="445"/>
        <v/>
      </c>
      <c r="VB161" s="380" t="str">
        <f t="shared" si="445"/>
        <v/>
      </c>
      <c r="VC161" s="380" t="str">
        <f t="shared" si="445"/>
        <v/>
      </c>
      <c r="VD161" s="380" t="str">
        <f t="shared" si="445"/>
        <v/>
      </c>
      <c r="VE161" s="380" t="str">
        <f t="shared" si="445"/>
        <v/>
      </c>
      <c r="VF161" s="380" t="str">
        <f t="shared" si="445"/>
        <v/>
      </c>
      <c r="VG161" s="380" t="str">
        <f t="shared" si="445"/>
        <v/>
      </c>
      <c r="VH161" s="380" t="str">
        <f t="shared" si="445"/>
        <v/>
      </c>
      <c r="VI161" s="380" t="str">
        <f t="shared" si="445"/>
        <v/>
      </c>
      <c r="VJ161" s="380" t="str">
        <f t="shared" si="445"/>
        <v/>
      </c>
      <c r="VK161" s="380" t="str">
        <f t="shared" si="445"/>
        <v/>
      </c>
      <c r="VL161" s="380" t="str">
        <f t="shared" si="445"/>
        <v/>
      </c>
      <c r="VM161" s="380" t="str">
        <f t="shared" si="445"/>
        <v/>
      </c>
      <c r="VN161" s="380" t="str">
        <f t="shared" si="445"/>
        <v/>
      </c>
      <c r="VO161" s="380" t="str">
        <f t="shared" si="445"/>
        <v/>
      </c>
      <c r="VP161" s="380" t="str">
        <f t="shared" si="445"/>
        <v/>
      </c>
      <c r="VQ161" s="380" t="str">
        <f t="shared" si="445"/>
        <v/>
      </c>
      <c r="VR161" s="380" t="str">
        <f t="shared" si="445"/>
        <v/>
      </c>
      <c r="VS161" s="380" t="str">
        <f t="shared" si="445"/>
        <v/>
      </c>
      <c r="VT161" s="380" t="str">
        <f t="shared" si="445"/>
        <v/>
      </c>
      <c r="VU161" s="380" t="str">
        <f t="shared" si="445"/>
        <v/>
      </c>
      <c r="VV161" s="380" t="str">
        <f t="shared" si="445"/>
        <v/>
      </c>
      <c r="VW161" s="380" t="str">
        <f t="shared" si="445"/>
        <v/>
      </c>
      <c r="VX161" s="380" t="str">
        <f t="shared" si="445"/>
        <v/>
      </c>
      <c r="VY161" s="380" t="str">
        <f t="shared" si="445"/>
        <v/>
      </c>
      <c r="VZ161" s="380" t="str">
        <f t="shared" si="445"/>
        <v/>
      </c>
      <c r="WA161" s="380" t="str">
        <f t="shared" si="445"/>
        <v/>
      </c>
      <c r="WB161" s="380" t="str">
        <f t="shared" si="445"/>
        <v/>
      </c>
      <c r="WC161" s="380" t="str">
        <f t="shared" si="445"/>
        <v/>
      </c>
      <c r="WD161" s="380" t="str">
        <f t="shared" si="445"/>
        <v/>
      </c>
      <c r="WE161" s="380" t="str">
        <f t="shared" si="445"/>
        <v/>
      </c>
      <c r="WF161" s="380" t="str">
        <f t="shared" si="445"/>
        <v/>
      </c>
      <c r="WG161" s="380" t="str">
        <f t="shared" si="445"/>
        <v/>
      </c>
      <c r="WH161" s="380" t="str">
        <f t="shared" si="445"/>
        <v/>
      </c>
      <c r="WI161" s="378" t="str">
        <f t="shared" si="445"/>
        <v/>
      </c>
    </row>
    <row r="162" spans="1:607">
      <c r="A162" s="348"/>
      <c r="B162" s="360" t="s">
        <v>894</v>
      </c>
      <c r="C162" s="348"/>
      <c r="D162" s="348"/>
      <c r="E162" s="348"/>
      <c r="F162" s="348"/>
      <c r="G162" s="361" t="str">
        <f t="shared" si="220"/>
        <v/>
      </c>
      <c r="H162" s="361" t="str">
        <f t="shared" si="221"/>
        <v/>
      </c>
      <c r="I162" s="397"/>
      <c r="J162" s="348"/>
      <c r="K162" s="348"/>
      <c r="L162" s="348"/>
      <c r="M162" s="348"/>
      <c r="N162" s="400"/>
      <c r="O162" s="400"/>
      <c r="P162" s="400"/>
      <c r="Q162" s="400"/>
      <c r="R162" s="400"/>
      <c r="S162" s="400"/>
      <c r="T162" s="400"/>
      <c r="U162" s="400"/>
      <c r="V162" s="400"/>
      <c r="W162" s="400"/>
      <c r="X162" s="400"/>
      <c r="Y162" s="400"/>
      <c r="Z162" s="400"/>
      <c r="AA162" s="400"/>
      <c r="AB162" s="400"/>
      <c r="AC162" s="400"/>
      <c r="AD162" s="400"/>
      <c r="AE162" s="400"/>
      <c r="AF162" s="400"/>
      <c r="AG162" s="400"/>
      <c r="AH162" s="400"/>
      <c r="AI162" s="400"/>
      <c r="AJ162" s="400"/>
      <c r="AK162" s="400"/>
      <c r="AL162" s="400"/>
      <c r="AM162" s="400"/>
      <c r="AN162" s="400"/>
      <c r="AO162" s="400"/>
      <c r="AP162" s="400"/>
      <c r="AQ162" s="400"/>
      <c r="AR162" s="400"/>
      <c r="AS162" s="400"/>
      <c r="AT162" s="400"/>
      <c r="AU162" s="400"/>
      <c r="AV162" s="400"/>
      <c r="AW162" s="400"/>
      <c r="AX162" s="400"/>
      <c r="AY162" s="400"/>
      <c r="AZ162" s="400"/>
      <c r="BA162" s="400"/>
      <c r="BB162" s="400"/>
      <c r="BC162" s="400"/>
      <c r="BD162" s="400"/>
      <c r="BE162" s="400"/>
      <c r="BF162" s="400"/>
      <c r="BG162" s="400"/>
      <c r="BH162" s="400"/>
      <c r="BI162" s="400"/>
      <c r="BJ162" s="400"/>
      <c r="BK162" s="400"/>
      <c r="BL162" s="400"/>
      <c r="BM162" s="400"/>
      <c r="BN162" s="400"/>
      <c r="BO162" s="400"/>
      <c r="BP162" s="400"/>
      <c r="BQ162" s="400"/>
      <c r="BR162" s="400"/>
      <c r="BS162" s="400"/>
      <c r="BT162" s="400"/>
      <c r="BU162" s="400"/>
      <c r="BV162" s="400"/>
      <c r="BW162" s="400"/>
      <c r="BX162" s="400"/>
      <c r="BY162" s="400"/>
      <c r="BZ162" s="400"/>
      <c r="CA162" s="400"/>
      <c r="CB162" s="400"/>
      <c r="CC162" s="400"/>
      <c r="CD162" s="400"/>
      <c r="CE162" s="400"/>
      <c r="CF162" s="400"/>
      <c r="CG162" s="400"/>
      <c r="CH162" s="400"/>
      <c r="CI162" s="400"/>
      <c r="CJ162" s="400"/>
      <c r="CK162" s="400"/>
      <c r="CL162" s="400"/>
      <c r="CM162" s="400"/>
      <c r="CN162" s="400"/>
      <c r="CO162" s="400"/>
      <c r="CP162" s="400"/>
      <c r="CQ162" s="400"/>
      <c r="CR162" s="400"/>
      <c r="CS162" s="400"/>
      <c r="CT162" s="400"/>
      <c r="CU162" s="400"/>
      <c r="CV162" s="400"/>
      <c r="CW162" s="400"/>
      <c r="CX162" s="400"/>
      <c r="CY162" s="400"/>
      <c r="CZ162" s="362"/>
      <c r="DA162" s="901"/>
      <c r="DB162" s="899" t="s">
        <v>1328</v>
      </c>
      <c r="DC162" s="899"/>
      <c r="DD162" s="378" t="str">
        <f>IF(COUNT(DD59:DD61)=0,"",SUM(DD59:DD61,)^2)</f>
        <v/>
      </c>
      <c r="DE162" s="378" t="str">
        <f t="shared" ref="DE162:FP162" si="446">IF(COUNT(DE59:DE61)=0,"",SUM(DE59:DE61,)^2)</f>
        <v/>
      </c>
      <c r="DF162" s="378" t="str">
        <f t="shared" si="446"/>
        <v/>
      </c>
      <c r="DG162" s="378" t="str">
        <f t="shared" si="446"/>
        <v/>
      </c>
      <c r="DH162" s="378" t="str">
        <f t="shared" si="446"/>
        <v/>
      </c>
      <c r="DI162" s="378" t="str">
        <f t="shared" si="446"/>
        <v/>
      </c>
      <c r="DJ162" s="378" t="str">
        <f t="shared" si="446"/>
        <v/>
      </c>
      <c r="DK162" s="378" t="str">
        <f t="shared" si="446"/>
        <v/>
      </c>
      <c r="DL162" s="378" t="str">
        <f t="shared" si="446"/>
        <v/>
      </c>
      <c r="DM162" s="378" t="str">
        <f t="shared" si="446"/>
        <v/>
      </c>
      <c r="DN162" s="378" t="str">
        <f t="shared" si="446"/>
        <v/>
      </c>
      <c r="DO162" s="378" t="str">
        <f t="shared" si="446"/>
        <v/>
      </c>
      <c r="DP162" s="378" t="str">
        <f t="shared" si="446"/>
        <v/>
      </c>
      <c r="DQ162" s="378" t="str">
        <f t="shared" si="446"/>
        <v/>
      </c>
      <c r="DR162" s="378" t="str">
        <f t="shared" si="446"/>
        <v/>
      </c>
      <c r="DS162" s="378" t="str">
        <f t="shared" si="446"/>
        <v/>
      </c>
      <c r="DT162" s="378" t="str">
        <f t="shared" si="446"/>
        <v/>
      </c>
      <c r="DU162" s="378" t="str">
        <f t="shared" si="446"/>
        <v/>
      </c>
      <c r="DV162" s="378" t="str">
        <f t="shared" si="446"/>
        <v/>
      </c>
      <c r="DW162" s="378" t="str">
        <f t="shared" si="446"/>
        <v/>
      </c>
      <c r="DX162" s="379" t="str">
        <f t="shared" si="446"/>
        <v/>
      </c>
      <c r="DY162" s="378" t="str">
        <f t="shared" si="446"/>
        <v/>
      </c>
      <c r="DZ162" s="378" t="str">
        <f t="shared" si="446"/>
        <v/>
      </c>
      <c r="EA162" s="378" t="str">
        <f t="shared" si="446"/>
        <v/>
      </c>
      <c r="EB162" s="378" t="str">
        <f t="shared" si="446"/>
        <v/>
      </c>
      <c r="EC162" s="378" t="str">
        <f t="shared" si="446"/>
        <v/>
      </c>
      <c r="ED162" s="378" t="str">
        <f t="shared" si="446"/>
        <v/>
      </c>
      <c r="EE162" s="378" t="str">
        <f t="shared" si="446"/>
        <v/>
      </c>
      <c r="EF162" s="378" t="str">
        <f t="shared" si="446"/>
        <v/>
      </c>
      <c r="EG162" s="378" t="str">
        <f t="shared" si="446"/>
        <v/>
      </c>
      <c r="EH162" s="378" t="str">
        <f t="shared" si="446"/>
        <v/>
      </c>
      <c r="EI162" s="378" t="str">
        <f t="shared" si="446"/>
        <v/>
      </c>
      <c r="EJ162" s="378" t="str">
        <f t="shared" si="446"/>
        <v/>
      </c>
      <c r="EK162" s="378" t="str">
        <f t="shared" si="446"/>
        <v/>
      </c>
      <c r="EL162" s="378" t="str">
        <f t="shared" si="446"/>
        <v/>
      </c>
      <c r="EM162" s="378" t="str">
        <f t="shared" si="446"/>
        <v/>
      </c>
      <c r="EN162" s="378" t="str">
        <f t="shared" si="446"/>
        <v/>
      </c>
      <c r="EO162" s="378" t="str">
        <f t="shared" si="446"/>
        <v/>
      </c>
      <c r="EP162" s="378" t="str">
        <f t="shared" si="446"/>
        <v/>
      </c>
      <c r="EQ162" s="378" t="str">
        <f t="shared" si="446"/>
        <v/>
      </c>
      <c r="ER162" s="378" t="str">
        <f t="shared" si="446"/>
        <v/>
      </c>
      <c r="ES162" s="378" t="str">
        <f t="shared" si="446"/>
        <v/>
      </c>
      <c r="ET162" s="378" t="str">
        <f t="shared" si="446"/>
        <v/>
      </c>
      <c r="EU162" s="378" t="str">
        <f t="shared" si="446"/>
        <v/>
      </c>
      <c r="EV162" s="378" t="str">
        <f t="shared" si="446"/>
        <v/>
      </c>
      <c r="EW162" s="378" t="str">
        <f t="shared" si="446"/>
        <v/>
      </c>
      <c r="EX162" s="378" t="str">
        <f t="shared" si="446"/>
        <v/>
      </c>
      <c r="EY162" s="378" t="str">
        <f t="shared" si="446"/>
        <v/>
      </c>
      <c r="EZ162" s="378" t="str">
        <f t="shared" si="446"/>
        <v/>
      </c>
      <c r="FA162" s="378" t="str">
        <f t="shared" si="446"/>
        <v/>
      </c>
      <c r="FB162" s="378" t="str">
        <f t="shared" si="446"/>
        <v/>
      </c>
      <c r="FC162" s="378" t="str">
        <f t="shared" si="446"/>
        <v/>
      </c>
      <c r="FD162" s="378" t="str">
        <f t="shared" si="446"/>
        <v/>
      </c>
      <c r="FE162" s="378" t="str">
        <f t="shared" si="446"/>
        <v/>
      </c>
      <c r="FF162" s="378" t="str">
        <f t="shared" si="446"/>
        <v/>
      </c>
      <c r="FG162" s="378" t="str">
        <f t="shared" si="446"/>
        <v/>
      </c>
      <c r="FH162" s="378" t="str">
        <f t="shared" si="446"/>
        <v/>
      </c>
      <c r="FI162" s="378" t="str">
        <f t="shared" si="446"/>
        <v/>
      </c>
      <c r="FJ162" s="378" t="str">
        <f t="shared" si="446"/>
        <v/>
      </c>
      <c r="FK162" s="378" t="str">
        <f t="shared" si="446"/>
        <v/>
      </c>
      <c r="FL162" s="378" t="str">
        <f t="shared" si="446"/>
        <v/>
      </c>
      <c r="FM162" s="378" t="str">
        <f t="shared" si="446"/>
        <v/>
      </c>
      <c r="FN162" s="378" t="str">
        <f t="shared" si="446"/>
        <v/>
      </c>
      <c r="FO162" s="378" t="str">
        <f t="shared" si="446"/>
        <v/>
      </c>
      <c r="FP162" s="378" t="str">
        <f t="shared" si="446"/>
        <v/>
      </c>
      <c r="FQ162" s="378" t="str">
        <f t="shared" ref="FQ162:IB162" si="447">IF(COUNT(FQ59:FQ61)=0,"",SUM(FQ59:FQ61,)^2)</f>
        <v/>
      </c>
      <c r="FR162" s="378" t="str">
        <f t="shared" si="447"/>
        <v/>
      </c>
      <c r="FS162" s="378" t="str">
        <f t="shared" si="447"/>
        <v/>
      </c>
      <c r="FT162" s="378" t="str">
        <f t="shared" si="447"/>
        <v/>
      </c>
      <c r="FU162" s="378" t="str">
        <f t="shared" si="447"/>
        <v/>
      </c>
      <c r="FV162" s="378" t="str">
        <f t="shared" si="447"/>
        <v/>
      </c>
      <c r="FW162" s="378" t="str">
        <f t="shared" si="447"/>
        <v/>
      </c>
      <c r="FX162" s="378" t="str">
        <f t="shared" si="447"/>
        <v/>
      </c>
      <c r="FY162" s="378" t="str">
        <f t="shared" si="447"/>
        <v/>
      </c>
      <c r="FZ162" s="378" t="str">
        <f t="shared" si="447"/>
        <v/>
      </c>
      <c r="GA162" s="378" t="str">
        <f t="shared" si="447"/>
        <v/>
      </c>
      <c r="GB162" s="378" t="str">
        <f t="shared" si="447"/>
        <v/>
      </c>
      <c r="GC162" s="378" t="str">
        <f t="shared" si="447"/>
        <v/>
      </c>
      <c r="GD162" s="378" t="str">
        <f t="shared" si="447"/>
        <v/>
      </c>
      <c r="GE162" s="378" t="str">
        <f t="shared" si="447"/>
        <v/>
      </c>
      <c r="GF162" s="378" t="str">
        <f t="shared" si="447"/>
        <v/>
      </c>
      <c r="GG162" s="378" t="str">
        <f t="shared" si="447"/>
        <v/>
      </c>
      <c r="GH162" s="378" t="str">
        <f t="shared" si="447"/>
        <v/>
      </c>
      <c r="GI162" s="378" t="str">
        <f t="shared" si="447"/>
        <v/>
      </c>
      <c r="GJ162" s="378" t="str">
        <f t="shared" si="447"/>
        <v/>
      </c>
      <c r="GK162" s="378" t="str">
        <f t="shared" si="447"/>
        <v/>
      </c>
      <c r="GL162" s="378" t="str">
        <f t="shared" si="447"/>
        <v/>
      </c>
      <c r="GM162" s="378" t="str">
        <f t="shared" si="447"/>
        <v/>
      </c>
      <c r="GN162" s="378" t="str">
        <f t="shared" si="447"/>
        <v/>
      </c>
      <c r="GO162" s="378" t="str">
        <f t="shared" si="447"/>
        <v/>
      </c>
      <c r="GP162" s="378" t="str">
        <f t="shared" si="447"/>
        <v/>
      </c>
      <c r="GQ162" s="378" t="str">
        <f t="shared" si="447"/>
        <v/>
      </c>
      <c r="GR162" s="378" t="str">
        <f t="shared" si="447"/>
        <v/>
      </c>
      <c r="GS162" s="378" t="str">
        <f t="shared" si="447"/>
        <v/>
      </c>
      <c r="GT162" s="378" t="str">
        <f t="shared" si="447"/>
        <v/>
      </c>
      <c r="GU162" s="378" t="str">
        <f t="shared" si="447"/>
        <v/>
      </c>
      <c r="GV162" s="378" t="str">
        <f t="shared" si="447"/>
        <v/>
      </c>
      <c r="GW162" s="378" t="str">
        <f t="shared" si="447"/>
        <v/>
      </c>
      <c r="GX162" s="378" t="str">
        <f t="shared" si="447"/>
        <v/>
      </c>
      <c r="GY162" s="378" t="str">
        <f t="shared" si="447"/>
        <v/>
      </c>
      <c r="GZ162" s="378" t="str">
        <f t="shared" si="447"/>
        <v/>
      </c>
      <c r="HA162" s="378" t="str">
        <f t="shared" si="447"/>
        <v/>
      </c>
      <c r="HB162" s="378" t="str">
        <f t="shared" si="447"/>
        <v/>
      </c>
      <c r="HC162" s="378" t="str">
        <f t="shared" si="447"/>
        <v/>
      </c>
      <c r="HD162" s="378" t="str">
        <f t="shared" si="447"/>
        <v/>
      </c>
      <c r="HE162" s="378" t="str">
        <f t="shared" si="447"/>
        <v/>
      </c>
      <c r="HF162" s="378" t="str">
        <f t="shared" si="447"/>
        <v/>
      </c>
      <c r="HG162" s="378" t="str">
        <f t="shared" si="447"/>
        <v/>
      </c>
      <c r="HH162" s="378" t="str">
        <f t="shared" si="447"/>
        <v/>
      </c>
      <c r="HI162" s="378" t="str">
        <f t="shared" si="447"/>
        <v/>
      </c>
      <c r="HJ162" s="378" t="str">
        <f t="shared" si="447"/>
        <v/>
      </c>
      <c r="HK162" s="378" t="str">
        <f t="shared" si="447"/>
        <v/>
      </c>
      <c r="HL162" s="378" t="str">
        <f t="shared" si="447"/>
        <v/>
      </c>
      <c r="HM162" s="378" t="str">
        <f t="shared" si="447"/>
        <v/>
      </c>
      <c r="HN162" s="378" t="str">
        <f t="shared" si="447"/>
        <v/>
      </c>
      <c r="HO162" s="378" t="str">
        <f t="shared" si="447"/>
        <v/>
      </c>
      <c r="HP162" s="378" t="str">
        <f t="shared" si="447"/>
        <v/>
      </c>
      <c r="HQ162" s="378" t="str">
        <f t="shared" si="447"/>
        <v/>
      </c>
      <c r="HR162" s="378" t="str">
        <f t="shared" si="447"/>
        <v/>
      </c>
      <c r="HS162" s="378" t="str">
        <f t="shared" si="447"/>
        <v/>
      </c>
      <c r="HT162" s="378" t="str">
        <f t="shared" si="447"/>
        <v/>
      </c>
      <c r="HU162" s="378" t="str">
        <f t="shared" si="447"/>
        <v/>
      </c>
      <c r="HV162" s="378" t="str">
        <f t="shared" si="447"/>
        <v/>
      </c>
      <c r="HW162" s="378" t="str">
        <f t="shared" si="447"/>
        <v/>
      </c>
      <c r="HX162" s="378" t="str">
        <f t="shared" si="447"/>
        <v/>
      </c>
      <c r="HY162" s="378" t="str">
        <f t="shared" si="447"/>
        <v/>
      </c>
      <c r="HZ162" s="378" t="str">
        <f t="shared" si="447"/>
        <v/>
      </c>
      <c r="IA162" s="378" t="str">
        <f t="shared" si="447"/>
        <v/>
      </c>
      <c r="IB162" s="378" t="str">
        <f t="shared" si="447"/>
        <v/>
      </c>
      <c r="IC162" s="378" t="str">
        <f t="shared" ref="IC162:KN162" si="448">IF(COUNT(IC59:IC61)=0,"",SUM(IC59:IC61,)^2)</f>
        <v/>
      </c>
      <c r="ID162" s="378" t="str">
        <f t="shared" si="448"/>
        <v/>
      </c>
      <c r="IE162" s="378" t="str">
        <f t="shared" si="448"/>
        <v/>
      </c>
      <c r="IF162" s="378" t="str">
        <f t="shared" si="448"/>
        <v/>
      </c>
      <c r="IG162" s="378" t="str">
        <f t="shared" si="448"/>
        <v/>
      </c>
      <c r="IH162" s="378" t="str">
        <f t="shared" si="448"/>
        <v/>
      </c>
      <c r="II162" s="378" t="str">
        <f t="shared" si="448"/>
        <v/>
      </c>
      <c r="IJ162" s="378" t="str">
        <f t="shared" si="448"/>
        <v/>
      </c>
      <c r="IK162" s="378" t="str">
        <f t="shared" si="448"/>
        <v/>
      </c>
      <c r="IL162" s="378" t="str">
        <f t="shared" si="448"/>
        <v/>
      </c>
      <c r="IM162" s="378" t="str">
        <f t="shared" si="448"/>
        <v/>
      </c>
      <c r="IN162" s="378" t="str">
        <f t="shared" si="448"/>
        <v/>
      </c>
      <c r="IO162" s="378" t="str">
        <f t="shared" si="448"/>
        <v/>
      </c>
      <c r="IP162" s="378" t="str">
        <f t="shared" si="448"/>
        <v/>
      </c>
      <c r="IQ162" s="378" t="str">
        <f t="shared" si="448"/>
        <v/>
      </c>
      <c r="IR162" s="378" t="str">
        <f t="shared" si="448"/>
        <v/>
      </c>
      <c r="IS162" s="378" t="str">
        <f t="shared" si="448"/>
        <v/>
      </c>
      <c r="IT162" s="378" t="str">
        <f t="shared" si="448"/>
        <v/>
      </c>
      <c r="IU162" s="378" t="str">
        <f t="shared" si="448"/>
        <v/>
      </c>
      <c r="IV162" s="378" t="str">
        <f t="shared" si="448"/>
        <v/>
      </c>
      <c r="IW162" s="378" t="str">
        <f t="shared" si="448"/>
        <v/>
      </c>
      <c r="IX162" s="378" t="str">
        <f t="shared" si="448"/>
        <v/>
      </c>
      <c r="IY162" s="378" t="str">
        <f t="shared" si="448"/>
        <v/>
      </c>
      <c r="IZ162" s="378" t="str">
        <f t="shared" si="448"/>
        <v/>
      </c>
      <c r="JA162" s="378" t="str">
        <f t="shared" si="448"/>
        <v/>
      </c>
      <c r="JB162" s="378" t="str">
        <f t="shared" si="448"/>
        <v/>
      </c>
      <c r="JC162" s="378" t="str">
        <f t="shared" si="448"/>
        <v/>
      </c>
      <c r="JD162" s="378" t="str">
        <f t="shared" si="448"/>
        <v/>
      </c>
      <c r="JE162" s="378" t="str">
        <f t="shared" si="448"/>
        <v/>
      </c>
      <c r="JF162" s="378" t="str">
        <f t="shared" si="448"/>
        <v/>
      </c>
      <c r="JG162" s="378" t="str">
        <f t="shared" si="448"/>
        <v/>
      </c>
      <c r="JH162" s="378" t="str">
        <f t="shared" si="448"/>
        <v/>
      </c>
      <c r="JI162" s="378" t="str">
        <f t="shared" si="448"/>
        <v/>
      </c>
      <c r="JJ162" s="378" t="str">
        <f t="shared" si="448"/>
        <v/>
      </c>
      <c r="JK162" s="378" t="str">
        <f t="shared" si="448"/>
        <v/>
      </c>
      <c r="JL162" s="378" t="str">
        <f t="shared" si="448"/>
        <v/>
      </c>
      <c r="JM162" s="378" t="str">
        <f t="shared" si="448"/>
        <v/>
      </c>
      <c r="JN162" s="378" t="str">
        <f t="shared" si="448"/>
        <v/>
      </c>
      <c r="JO162" s="378" t="str">
        <f t="shared" si="448"/>
        <v/>
      </c>
      <c r="JP162" s="378" t="str">
        <f t="shared" si="448"/>
        <v/>
      </c>
      <c r="JQ162" s="378" t="str">
        <f t="shared" si="448"/>
        <v/>
      </c>
      <c r="JR162" s="378" t="str">
        <f t="shared" si="448"/>
        <v/>
      </c>
      <c r="JS162" s="378" t="str">
        <f t="shared" si="448"/>
        <v/>
      </c>
      <c r="JT162" s="378" t="str">
        <f t="shared" si="448"/>
        <v/>
      </c>
      <c r="JU162" s="378" t="str">
        <f t="shared" si="448"/>
        <v/>
      </c>
      <c r="JV162" s="378" t="str">
        <f t="shared" si="448"/>
        <v/>
      </c>
      <c r="JW162" s="378" t="str">
        <f t="shared" si="448"/>
        <v/>
      </c>
      <c r="JX162" s="378" t="str">
        <f t="shared" si="448"/>
        <v/>
      </c>
      <c r="JY162" s="378" t="str">
        <f t="shared" si="448"/>
        <v/>
      </c>
      <c r="JZ162" s="378" t="str">
        <f t="shared" si="448"/>
        <v/>
      </c>
      <c r="KA162" s="378" t="str">
        <f t="shared" si="448"/>
        <v/>
      </c>
      <c r="KB162" s="378" t="str">
        <f t="shared" si="448"/>
        <v/>
      </c>
      <c r="KC162" s="378" t="str">
        <f t="shared" si="448"/>
        <v/>
      </c>
      <c r="KD162" s="378" t="str">
        <f t="shared" si="448"/>
        <v/>
      </c>
      <c r="KE162" s="378" t="str">
        <f t="shared" si="448"/>
        <v/>
      </c>
      <c r="KF162" s="378" t="str">
        <f t="shared" si="448"/>
        <v/>
      </c>
      <c r="KG162" s="378" t="str">
        <f t="shared" si="448"/>
        <v/>
      </c>
      <c r="KH162" s="378" t="str">
        <f t="shared" si="448"/>
        <v/>
      </c>
      <c r="KI162" s="378" t="str">
        <f t="shared" si="448"/>
        <v/>
      </c>
      <c r="KJ162" s="378" t="str">
        <f t="shared" si="448"/>
        <v/>
      </c>
      <c r="KK162" s="378" t="str">
        <f t="shared" si="448"/>
        <v/>
      </c>
      <c r="KL162" s="378" t="str">
        <f t="shared" si="448"/>
        <v/>
      </c>
      <c r="KM162" s="378" t="str">
        <f t="shared" si="448"/>
        <v/>
      </c>
      <c r="KN162" s="378" t="str">
        <f t="shared" si="448"/>
        <v/>
      </c>
      <c r="KO162" s="378" t="str">
        <f t="shared" ref="KO162:MZ162" si="449">IF(COUNT(KO59:KO61)=0,"",SUM(KO59:KO61,)^2)</f>
        <v/>
      </c>
      <c r="KP162" s="378" t="str">
        <f t="shared" si="449"/>
        <v/>
      </c>
      <c r="KQ162" s="378" t="str">
        <f t="shared" si="449"/>
        <v/>
      </c>
      <c r="KR162" s="378" t="str">
        <f t="shared" si="449"/>
        <v/>
      </c>
      <c r="KS162" s="378" t="str">
        <f t="shared" si="449"/>
        <v/>
      </c>
      <c r="KT162" s="378" t="str">
        <f t="shared" si="449"/>
        <v/>
      </c>
      <c r="KU162" s="378" t="str">
        <f t="shared" si="449"/>
        <v/>
      </c>
      <c r="KV162" s="378" t="str">
        <f t="shared" si="449"/>
        <v/>
      </c>
      <c r="KW162" s="378" t="str">
        <f t="shared" si="449"/>
        <v/>
      </c>
      <c r="KX162" s="378" t="str">
        <f t="shared" si="449"/>
        <v/>
      </c>
      <c r="KY162" s="378" t="str">
        <f t="shared" si="449"/>
        <v/>
      </c>
      <c r="KZ162" s="378" t="str">
        <f t="shared" si="449"/>
        <v/>
      </c>
      <c r="LA162" s="378" t="str">
        <f t="shared" si="449"/>
        <v/>
      </c>
      <c r="LB162" s="378" t="str">
        <f t="shared" si="449"/>
        <v/>
      </c>
      <c r="LC162" s="378" t="str">
        <f t="shared" si="449"/>
        <v/>
      </c>
      <c r="LD162" s="378" t="str">
        <f t="shared" si="449"/>
        <v/>
      </c>
      <c r="LE162" s="378" t="str">
        <f t="shared" si="449"/>
        <v/>
      </c>
      <c r="LF162" s="378" t="str">
        <f t="shared" si="449"/>
        <v/>
      </c>
      <c r="LG162" s="378" t="str">
        <f t="shared" si="449"/>
        <v/>
      </c>
      <c r="LH162" s="378" t="str">
        <f t="shared" si="449"/>
        <v/>
      </c>
      <c r="LI162" s="378" t="str">
        <f t="shared" si="449"/>
        <v/>
      </c>
      <c r="LJ162" s="378" t="str">
        <f t="shared" si="449"/>
        <v/>
      </c>
      <c r="LK162" s="378" t="str">
        <f t="shared" si="449"/>
        <v/>
      </c>
      <c r="LL162" s="378" t="str">
        <f t="shared" si="449"/>
        <v/>
      </c>
      <c r="LM162" s="378" t="str">
        <f t="shared" si="449"/>
        <v/>
      </c>
      <c r="LN162" s="378" t="str">
        <f t="shared" si="449"/>
        <v/>
      </c>
      <c r="LO162" s="378" t="str">
        <f t="shared" si="449"/>
        <v/>
      </c>
      <c r="LP162" s="378" t="str">
        <f t="shared" si="449"/>
        <v/>
      </c>
      <c r="LQ162" s="378" t="str">
        <f t="shared" si="449"/>
        <v/>
      </c>
      <c r="LR162" s="378" t="str">
        <f t="shared" si="449"/>
        <v/>
      </c>
      <c r="LS162" s="378" t="str">
        <f t="shared" si="449"/>
        <v/>
      </c>
      <c r="LT162" s="378" t="str">
        <f t="shared" si="449"/>
        <v/>
      </c>
      <c r="LU162" s="378" t="str">
        <f t="shared" si="449"/>
        <v/>
      </c>
      <c r="LV162" s="378" t="str">
        <f t="shared" si="449"/>
        <v/>
      </c>
      <c r="LW162" s="378" t="str">
        <f t="shared" si="449"/>
        <v/>
      </c>
      <c r="LX162" s="378" t="str">
        <f t="shared" si="449"/>
        <v/>
      </c>
      <c r="LY162" s="378" t="str">
        <f t="shared" si="449"/>
        <v/>
      </c>
      <c r="LZ162" s="378" t="str">
        <f t="shared" si="449"/>
        <v/>
      </c>
      <c r="MA162" s="378" t="str">
        <f t="shared" si="449"/>
        <v/>
      </c>
      <c r="MB162" s="378" t="str">
        <f t="shared" si="449"/>
        <v/>
      </c>
      <c r="MC162" s="378" t="str">
        <f t="shared" si="449"/>
        <v/>
      </c>
      <c r="MD162" s="378" t="str">
        <f t="shared" si="449"/>
        <v/>
      </c>
      <c r="ME162" s="378" t="str">
        <f t="shared" si="449"/>
        <v/>
      </c>
      <c r="MF162" s="378" t="str">
        <f t="shared" si="449"/>
        <v/>
      </c>
      <c r="MG162" s="378" t="str">
        <f t="shared" si="449"/>
        <v/>
      </c>
      <c r="MH162" s="378" t="str">
        <f t="shared" si="449"/>
        <v/>
      </c>
      <c r="MI162" s="378" t="str">
        <f t="shared" si="449"/>
        <v/>
      </c>
      <c r="MJ162" s="378" t="str">
        <f t="shared" si="449"/>
        <v/>
      </c>
      <c r="MK162" s="378" t="str">
        <f t="shared" si="449"/>
        <v/>
      </c>
      <c r="ML162" s="378" t="str">
        <f t="shared" si="449"/>
        <v/>
      </c>
      <c r="MM162" s="378" t="str">
        <f t="shared" si="449"/>
        <v/>
      </c>
      <c r="MN162" s="378" t="str">
        <f t="shared" si="449"/>
        <v/>
      </c>
      <c r="MO162" s="378" t="str">
        <f t="shared" si="449"/>
        <v/>
      </c>
      <c r="MP162" s="378" t="str">
        <f t="shared" si="449"/>
        <v/>
      </c>
      <c r="MQ162" s="378" t="str">
        <f t="shared" si="449"/>
        <v/>
      </c>
      <c r="MR162" s="378" t="str">
        <f t="shared" si="449"/>
        <v/>
      </c>
      <c r="MS162" s="378" t="str">
        <f t="shared" si="449"/>
        <v/>
      </c>
      <c r="MT162" s="378" t="str">
        <f t="shared" si="449"/>
        <v/>
      </c>
      <c r="MU162" s="378" t="str">
        <f t="shared" si="449"/>
        <v/>
      </c>
      <c r="MV162" s="378" t="str">
        <f t="shared" si="449"/>
        <v/>
      </c>
      <c r="MW162" s="378" t="str">
        <f t="shared" si="449"/>
        <v/>
      </c>
      <c r="MX162" s="378" t="str">
        <f t="shared" si="449"/>
        <v/>
      </c>
      <c r="MY162" s="378" t="str">
        <f t="shared" si="449"/>
        <v/>
      </c>
      <c r="MZ162" s="378" t="str">
        <f t="shared" si="449"/>
        <v/>
      </c>
      <c r="NA162" s="378" t="str">
        <f t="shared" ref="NA162:PL162" si="450">IF(COUNT(NA59:NA61)=0,"",SUM(NA59:NA61,)^2)</f>
        <v/>
      </c>
      <c r="NB162" s="378" t="str">
        <f t="shared" si="450"/>
        <v/>
      </c>
      <c r="NC162" s="378" t="str">
        <f t="shared" si="450"/>
        <v/>
      </c>
      <c r="ND162" s="378" t="str">
        <f t="shared" si="450"/>
        <v/>
      </c>
      <c r="NE162" s="378" t="str">
        <f t="shared" si="450"/>
        <v/>
      </c>
      <c r="NF162" s="378" t="str">
        <f t="shared" si="450"/>
        <v/>
      </c>
      <c r="NG162" s="378" t="str">
        <f t="shared" si="450"/>
        <v/>
      </c>
      <c r="NH162" s="378" t="str">
        <f t="shared" si="450"/>
        <v/>
      </c>
      <c r="NI162" s="378" t="str">
        <f t="shared" si="450"/>
        <v/>
      </c>
      <c r="NJ162" s="378" t="str">
        <f t="shared" si="450"/>
        <v/>
      </c>
      <c r="NK162" s="378" t="str">
        <f t="shared" si="450"/>
        <v/>
      </c>
      <c r="NL162" s="378" t="str">
        <f t="shared" si="450"/>
        <v/>
      </c>
      <c r="NM162" s="378" t="str">
        <f t="shared" si="450"/>
        <v/>
      </c>
      <c r="NN162" s="378" t="str">
        <f t="shared" si="450"/>
        <v/>
      </c>
      <c r="NO162" s="378" t="str">
        <f t="shared" si="450"/>
        <v/>
      </c>
      <c r="NP162" s="378" t="str">
        <f t="shared" si="450"/>
        <v/>
      </c>
      <c r="NQ162" s="378" t="str">
        <f t="shared" si="450"/>
        <v/>
      </c>
      <c r="NR162" s="378" t="str">
        <f t="shared" si="450"/>
        <v/>
      </c>
      <c r="NS162" s="378" t="str">
        <f t="shared" si="450"/>
        <v/>
      </c>
      <c r="NT162" s="378" t="str">
        <f t="shared" si="450"/>
        <v/>
      </c>
      <c r="NU162" s="378" t="str">
        <f t="shared" si="450"/>
        <v/>
      </c>
      <c r="NV162" s="378" t="str">
        <f t="shared" si="450"/>
        <v/>
      </c>
      <c r="NW162" s="378" t="str">
        <f t="shared" si="450"/>
        <v/>
      </c>
      <c r="NX162" s="378" t="str">
        <f t="shared" si="450"/>
        <v/>
      </c>
      <c r="NY162" s="378" t="str">
        <f t="shared" si="450"/>
        <v/>
      </c>
      <c r="NZ162" s="378" t="str">
        <f t="shared" si="450"/>
        <v/>
      </c>
      <c r="OA162" s="378" t="str">
        <f t="shared" si="450"/>
        <v/>
      </c>
      <c r="OB162" s="378" t="str">
        <f t="shared" si="450"/>
        <v/>
      </c>
      <c r="OC162" s="378" t="str">
        <f t="shared" si="450"/>
        <v/>
      </c>
      <c r="OD162" s="378" t="str">
        <f t="shared" si="450"/>
        <v/>
      </c>
      <c r="OE162" s="378" t="str">
        <f t="shared" si="450"/>
        <v/>
      </c>
      <c r="OF162" s="378" t="str">
        <f t="shared" si="450"/>
        <v/>
      </c>
      <c r="OG162" s="378" t="str">
        <f t="shared" si="450"/>
        <v/>
      </c>
      <c r="OH162" s="378" t="str">
        <f t="shared" si="450"/>
        <v/>
      </c>
      <c r="OI162" s="378" t="str">
        <f t="shared" si="450"/>
        <v/>
      </c>
      <c r="OJ162" s="378" t="str">
        <f t="shared" si="450"/>
        <v/>
      </c>
      <c r="OK162" s="378" t="str">
        <f t="shared" si="450"/>
        <v/>
      </c>
      <c r="OL162" s="378" t="str">
        <f t="shared" si="450"/>
        <v/>
      </c>
      <c r="OM162" s="378" t="str">
        <f t="shared" si="450"/>
        <v/>
      </c>
      <c r="ON162" s="378" t="str">
        <f t="shared" si="450"/>
        <v/>
      </c>
      <c r="OO162" s="378" t="str">
        <f t="shared" si="450"/>
        <v/>
      </c>
      <c r="OP162" s="378" t="str">
        <f t="shared" si="450"/>
        <v/>
      </c>
      <c r="OQ162" s="380" t="str">
        <f t="shared" si="450"/>
        <v/>
      </c>
      <c r="OR162" s="380" t="str">
        <f t="shared" si="450"/>
        <v/>
      </c>
      <c r="OS162" s="380" t="str">
        <f t="shared" si="450"/>
        <v/>
      </c>
      <c r="OT162" s="380" t="str">
        <f t="shared" si="450"/>
        <v/>
      </c>
      <c r="OU162" s="380" t="str">
        <f t="shared" si="450"/>
        <v/>
      </c>
      <c r="OV162" s="380" t="str">
        <f t="shared" si="450"/>
        <v/>
      </c>
      <c r="OW162" s="380" t="str">
        <f t="shared" si="450"/>
        <v/>
      </c>
      <c r="OX162" s="380" t="str">
        <f t="shared" si="450"/>
        <v/>
      </c>
      <c r="OY162" s="380" t="str">
        <f t="shared" si="450"/>
        <v/>
      </c>
      <c r="OZ162" s="380" t="str">
        <f t="shared" si="450"/>
        <v/>
      </c>
      <c r="PA162" s="380" t="str">
        <f t="shared" si="450"/>
        <v/>
      </c>
      <c r="PB162" s="380" t="str">
        <f t="shared" si="450"/>
        <v/>
      </c>
      <c r="PC162" s="380" t="str">
        <f t="shared" si="450"/>
        <v/>
      </c>
      <c r="PD162" s="380" t="str">
        <f t="shared" si="450"/>
        <v/>
      </c>
      <c r="PE162" s="380" t="str">
        <f t="shared" si="450"/>
        <v/>
      </c>
      <c r="PF162" s="380" t="str">
        <f t="shared" si="450"/>
        <v/>
      </c>
      <c r="PG162" s="380" t="str">
        <f t="shared" si="450"/>
        <v/>
      </c>
      <c r="PH162" s="380" t="str">
        <f t="shared" si="450"/>
        <v/>
      </c>
      <c r="PI162" s="380" t="str">
        <f t="shared" si="450"/>
        <v/>
      </c>
      <c r="PJ162" s="380" t="str">
        <f t="shared" si="450"/>
        <v/>
      </c>
      <c r="PK162" s="380" t="str">
        <f t="shared" si="450"/>
        <v/>
      </c>
      <c r="PL162" s="380" t="str">
        <f t="shared" si="450"/>
        <v/>
      </c>
      <c r="PM162" s="380" t="str">
        <f t="shared" ref="PM162:RX162" si="451">IF(COUNT(PM59:PM61)=0,"",SUM(PM59:PM61,)^2)</f>
        <v/>
      </c>
      <c r="PN162" s="380" t="str">
        <f t="shared" si="451"/>
        <v/>
      </c>
      <c r="PO162" s="380" t="str">
        <f t="shared" si="451"/>
        <v/>
      </c>
      <c r="PP162" s="380" t="str">
        <f t="shared" si="451"/>
        <v/>
      </c>
      <c r="PQ162" s="380" t="str">
        <f t="shared" si="451"/>
        <v/>
      </c>
      <c r="PR162" s="380" t="str">
        <f t="shared" si="451"/>
        <v/>
      </c>
      <c r="PS162" s="380" t="str">
        <f t="shared" si="451"/>
        <v/>
      </c>
      <c r="PT162" s="380" t="str">
        <f t="shared" si="451"/>
        <v/>
      </c>
      <c r="PU162" s="380" t="str">
        <f t="shared" si="451"/>
        <v/>
      </c>
      <c r="PV162" s="380" t="str">
        <f t="shared" si="451"/>
        <v/>
      </c>
      <c r="PW162" s="380" t="str">
        <f t="shared" si="451"/>
        <v/>
      </c>
      <c r="PX162" s="380" t="str">
        <f t="shared" si="451"/>
        <v/>
      </c>
      <c r="PY162" s="380" t="str">
        <f t="shared" si="451"/>
        <v/>
      </c>
      <c r="PZ162" s="380" t="str">
        <f t="shared" si="451"/>
        <v/>
      </c>
      <c r="QA162" s="380" t="str">
        <f t="shared" si="451"/>
        <v/>
      </c>
      <c r="QB162" s="380" t="str">
        <f t="shared" si="451"/>
        <v/>
      </c>
      <c r="QC162" s="380" t="str">
        <f t="shared" si="451"/>
        <v/>
      </c>
      <c r="QD162" s="380" t="str">
        <f t="shared" si="451"/>
        <v/>
      </c>
      <c r="QE162" s="380" t="str">
        <f t="shared" si="451"/>
        <v/>
      </c>
      <c r="QF162" s="380" t="str">
        <f t="shared" si="451"/>
        <v/>
      </c>
      <c r="QG162" s="380" t="str">
        <f t="shared" si="451"/>
        <v/>
      </c>
      <c r="QH162" s="380" t="str">
        <f t="shared" si="451"/>
        <v/>
      </c>
      <c r="QI162" s="380" t="str">
        <f t="shared" si="451"/>
        <v/>
      </c>
      <c r="QJ162" s="380" t="str">
        <f t="shared" si="451"/>
        <v/>
      </c>
      <c r="QK162" s="380" t="str">
        <f t="shared" si="451"/>
        <v/>
      </c>
      <c r="QL162" s="380" t="str">
        <f t="shared" si="451"/>
        <v/>
      </c>
      <c r="QM162" s="380" t="str">
        <f t="shared" si="451"/>
        <v/>
      </c>
      <c r="QN162" s="380" t="str">
        <f t="shared" si="451"/>
        <v/>
      </c>
      <c r="QO162" s="380" t="str">
        <f t="shared" si="451"/>
        <v/>
      </c>
      <c r="QP162" s="380" t="str">
        <f t="shared" si="451"/>
        <v/>
      </c>
      <c r="QQ162" s="380" t="str">
        <f t="shared" si="451"/>
        <v/>
      </c>
      <c r="QR162" s="380" t="str">
        <f t="shared" si="451"/>
        <v/>
      </c>
      <c r="QS162" s="380" t="str">
        <f t="shared" si="451"/>
        <v/>
      </c>
      <c r="QT162" s="380" t="str">
        <f t="shared" si="451"/>
        <v/>
      </c>
      <c r="QU162" s="380" t="str">
        <f t="shared" si="451"/>
        <v/>
      </c>
      <c r="QV162" s="380" t="str">
        <f t="shared" si="451"/>
        <v/>
      </c>
      <c r="QW162" s="380" t="str">
        <f t="shared" si="451"/>
        <v/>
      </c>
      <c r="QX162" s="380" t="str">
        <f t="shared" si="451"/>
        <v/>
      </c>
      <c r="QY162" s="380" t="str">
        <f t="shared" si="451"/>
        <v/>
      </c>
      <c r="QZ162" s="380" t="str">
        <f t="shared" si="451"/>
        <v/>
      </c>
      <c r="RA162" s="380" t="str">
        <f t="shared" si="451"/>
        <v/>
      </c>
      <c r="RB162" s="380" t="str">
        <f t="shared" si="451"/>
        <v/>
      </c>
      <c r="RC162" s="380" t="str">
        <f t="shared" si="451"/>
        <v/>
      </c>
      <c r="RD162" s="380" t="str">
        <f t="shared" si="451"/>
        <v/>
      </c>
      <c r="RE162" s="380" t="str">
        <f t="shared" si="451"/>
        <v/>
      </c>
      <c r="RF162" s="380" t="str">
        <f t="shared" si="451"/>
        <v/>
      </c>
      <c r="RG162" s="380" t="str">
        <f t="shared" si="451"/>
        <v/>
      </c>
      <c r="RH162" s="380" t="str">
        <f t="shared" si="451"/>
        <v/>
      </c>
      <c r="RI162" s="380" t="str">
        <f t="shared" si="451"/>
        <v/>
      </c>
      <c r="RJ162" s="380" t="str">
        <f t="shared" si="451"/>
        <v/>
      </c>
      <c r="RK162" s="380" t="str">
        <f t="shared" si="451"/>
        <v/>
      </c>
      <c r="RL162" s="380" t="str">
        <f t="shared" si="451"/>
        <v/>
      </c>
      <c r="RM162" s="380" t="str">
        <f t="shared" si="451"/>
        <v/>
      </c>
      <c r="RN162" s="380" t="str">
        <f t="shared" si="451"/>
        <v/>
      </c>
      <c r="RO162" s="380" t="str">
        <f t="shared" si="451"/>
        <v/>
      </c>
      <c r="RP162" s="380" t="str">
        <f t="shared" si="451"/>
        <v/>
      </c>
      <c r="RQ162" s="380" t="str">
        <f t="shared" si="451"/>
        <v/>
      </c>
      <c r="RR162" s="380" t="str">
        <f t="shared" si="451"/>
        <v/>
      </c>
      <c r="RS162" s="380" t="str">
        <f t="shared" si="451"/>
        <v/>
      </c>
      <c r="RT162" s="380" t="str">
        <f t="shared" si="451"/>
        <v/>
      </c>
      <c r="RU162" s="380" t="str">
        <f t="shared" si="451"/>
        <v/>
      </c>
      <c r="RV162" s="380" t="str">
        <f t="shared" si="451"/>
        <v/>
      </c>
      <c r="RW162" s="380" t="str">
        <f t="shared" si="451"/>
        <v/>
      </c>
      <c r="RX162" s="380" t="str">
        <f t="shared" si="451"/>
        <v/>
      </c>
      <c r="RY162" s="380" t="str">
        <f t="shared" ref="RY162:UJ162" si="452">IF(COUNT(RY59:RY61)=0,"",SUM(RY59:RY61,)^2)</f>
        <v/>
      </c>
      <c r="RZ162" s="380" t="str">
        <f t="shared" si="452"/>
        <v/>
      </c>
      <c r="SA162" s="380" t="str">
        <f t="shared" si="452"/>
        <v/>
      </c>
      <c r="SB162" s="380" t="str">
        <f t="shared" si="452"/>
        <v/>
      </c>
      <c r="SC162" s="380" t="str">
        <f t="shared" si="452"/>
        <v/>
      </c>
      <c r="SD162" s="380" t="str">
        <f t="shared" si="452"/>
        <v/>
      </c>
      <c r="SE162" s="380" t="str">
        <f t="shared" si="452"/>
        <v/>
      </c>
      <c r="SF162" s="380" t="str">
        <f t="shared" si="452"/>
        <v/>
      </c>
      <c r="SG162" s="380" t="str">
        <f t="shared" si="452"/>
        <v/>
      </c>
      <c r="SH162" s="380" t="str">
        <f t="shared" si="452"/>
        <v/>
      </c>
      <c r="SI162" s="380" t="str">
        <f t="shared" si="452"/>
        <v/>
      </c>
      <c r="SJ162" s="380" t="str">
        <f t="shared" si="452"/>
        <v/>
      </c>
      <c r="SK162" s="380" t="str">
        <f t="shared" si="452"/>
        <v/>
      </c>
      <c r="SL162" s="380" t="str">
        <f t="shared" si="452"/>
        <v/>
      </c>
      <c r="SM162" s="380" t="str">
        <f t="shared" si="452"/>
        <v/>
      </c>
      <c r="SN162" s="380" t="str">
        <f t="shared" si="452"/>
        <v/>
      </c>
      <c r="SO162" s="380" t="str">
        <f t="shared" si="452"/>
        <v/>
      </c>
      <c r="SP162" s="380" t="str">
        <f t="shared" si="452"/>
        <v/>
      </c>
      <c r="SQ162" s="380" t="str">
        <f t="shared" si="452"/>
        <v/>
      </c>
      <c r="SR162" s="380" t="str">
        <f t="shared" si="452"/>
        <v/>
      </c>
      <c r="SS162" s="380" t="str">
        <f t="shared" si="452"/>
        <v/>
      </c>
      <c r="ST162" s="380" t="str">
        <f t="shared" si="452"/>
        <v/>
      </c>
      <c r="SU162" s="380" t="str">
        <f t="shared" si="452"/>
        <v/>
      </c>
      <c r="SV162" s="380" t="str">
        <f t="shared" si="452"/>
        <v/>
      </c>
      <c r="SW162" s="380" t="str">
        <f t="shared" si="452"/>
        <v/>
      </c>
      <c r="SX162" s="380" t="str">
        <f t="shared" si="452"/>
        <v/>
      </c>
      <c r="SY162" s="380" t="str">
        <f t="shared" si="452"/>
        <v/>
      </c>
      <c r="SZ162" s="380" t="str">
        <f t="shared" si="452"/>
        <v/>
      </c>
      <c r="TA162" s="380" t="str">
        <f t="shared" si="452"/>
        <v/>
      </c>
      <c r="TB162" s="380" t="str">
        <f t="shared" si="452"/>
        <v/>
      </c>
      <c r="TC162" s="380" t="str">
        <f t="shared" si="452"/>
        <v/>
      </c>
      <c r="TD162" s="380" t="str">
        <f t="shared" si="452"/>
        <v/>
      </c>
      <c r="TE162" s="380" t="str">
        <f t="shared" si="452"/>
        <v/>
      </c>
      <c r="TF162" s="380" t="str">
        <f t="shared" si="452"/>
        <v/>
      </c>
      <c r="TG162" s="380" t="str">
        <f t="shared" si="452"/>
        <v/>
      </c>
      <c r="TH162" s="380" t="str">
        <f t="shared" si="452"/>
        <v/>
      </c>
      <c r="TI162" s="380" t="str">
        <f t="shared" si="452"/>
        <v/>
      </c>
      <c r="TJ162" s="380" t="str">
        <f t="shared" si="452"/>
        <v/>
      </c>
      <c r="TK162" s="380" t="str">
        <f t="shared" si="452"/>
        <v/>
      </c>
      <c r="TL162" s="380" t="str">
        <f t="shared" si="452"/>
        <v/>
      </c>
      <c r="TM162" s="380" t="str">
        <f t="shared" si="452"/>
        <v/>
      </c>
      <c r="TN162" s="380" t="str">
        <f t="shared" si="452"/>
        <v/>
      </c>
      <c r="TO162" s="380" t="str">
        <f t="shared" si="452"/>
        <v/>
      </c>
      <c r="TP162" s="380" t="str">
        <f t="shared" si="452"/>
        <v/>
      </c>
      <c r="TQ162" s="380" t="str">
        <f t="shared" si="452"/>
        <v/>
      </c>
      <c r="TR162" s="380" t="str">
        <f t="shared" si="452"/>
        <v/>
      </c>
      <c r="TS162" s="380" t="str">
        <f t="shared" si="452"/>
        <v/>
      </c>
      <c r="TT162" s="380" t="str">
        <f t="shared" si="452"/>
        <v/>
      </c>
      <c r="TU162" s="380" t="str">
        <f t="shared" si="452"/>
        <v/>
      </c>
      <c r="TV162" s="380" t="str">
        <f t="shared" si="452"/>
        <v/>
      </c>
      <c r="TW162" s="380" t="str">
        <f t="shared" si="452"/>
        <v/>
      </c>
      <c r="TX162" s="380" t="str">
        <f t="shared" si="452"/>
        <v/>
      </c>
      <c r="TY162" s="380" t="str">
        <f t="shared" si="452"/>
        <v/>
      </c>
      <c r="TZ162" s="380" t="str">
        <f t="shared" si="452"/>
        <v/>
      </c>
      <c r="UA162" s="380" t="str">
        <f t="shared" si="452"/>
        <v/>
      </c>
      <c r="UB162" s="380" t="str">
        <f t="shared" si="452"/>
        <v/>
      </c>
      <c r="UC162" s="380" t="str">
        <f t="shared" si="452"/>
        <v/>
      </c>
      <c r="UD162" s="380" t="str">
        <f t="shared" si="452"/>
        <v/>
      </c>
      <c r="UE162" s="380" t="str">
        <f t="shared" si="452"/>
        <v/>
      </c>
      <c r="UF162" s="380" t="str">
        <f t="shared" si="452"/>
        <v/>
      </c>
      <c r="UG162" s="380" t="str">
        <f t="shared" si="452"/>
        <v/>
      </c>
      <c r="UH162" s="380" t="str">
        <f t="shared" si="452"/>
        <v/>
      </c>
      <c r="UI162" s="380" t="str">
        <f t="shared" si="452"/>
        <v/>
      </c>
      <c r="UJ162" s="380" t="str">
        <f t="shared" si="452"/>
        <v/>
      </c>
      <c r="UK162" s="380" t="str">
        <f t="shared" ref="UK162:WI162" si="453">IF(COUNT(UK59:UK61)=0,"",SUM(UK59:UK61,)^2)</f>
        <v/>
      </c>
      <c r="UL162" s="380" t="str">
        <f t="shared" si="453"/>
        <v/>
      </c>
      <c r="UM162" s="380" t="str">
        <f t="shared" si="453"/>
        <v/>
      </c>
      <c r="UN162" s="380" t="str">
        <f t="shared" si="453"/>
        <v/>
      </c>
      <c r="UO162" s="380" t="str">
        <f t="shared" si="453"/>
        <v/>
      </c>
      <c r="UP162" s="380" t="str">
        <f t="shared" si="453"/>
        <v/>
      </c>
      <c r="UQ162" s="380" t="str">
        <f t="shared" si="453"/>
        <v/>
      </c>
      <c r="UR162" s="380" t="str">
        <f t="shared" si="453"/>
        <v/>
      </c>
      <c r="US162" s="380" t="str">
        <f t="shared" si="453"/>
        <v/>
      </c>
      <c r="UT162" s="380" t="str">
        <f t="shared" si="453"/>
        <v/>
      </c>
      <c r="UU162" s="380" t="str">
        <f t="shared" si="453"/>
        <v/>
      </c>
      <c r="UV162" s="380" t="str">
        <f t="shared" si="453"/>
        <v/>
      </c>
      <c r="UW162" s="380" t="str">
        <f t="shared" si="453"/>
        <v/>
      </c>
      <c r="UX162" s="380" t="str">
        <f t="shared" si="453"/>
        <v/>
      </c>
      <c r="UY162" s="380" t="str">
        <f t="shared" si="453"/>
        <v/>
      </c>
      <c r="UZ162" s="380" t="str">
        <f t="shared" si="453"/>
        <v/>
      </c>
      <c r="VA162" s="380" t="str">
        <f t="shared" si="453"/>
        <v/>
      </c>
      <c r="VB162" s="380" t="str">
        <f t="shared" si="453"/>
        <v/>
      </c>
      <c r="VC162" s="380" t="str">
        <f t="shared" si="453"/>
        <v/>
      </c>
      <c r="VD162" s="380" t="str">
        <f t="shared" si="453"/>
        <v/>
      </c>
      <c r="VE162" s="380" t="str">
        <f t="shared" si="453"/>
        <v/>
      </c>
      <c r="VF162" s="380" t="str">
        <f t="shared" si="453"/>
        <v/>
      </c>
      <c r="VG162" s="380" t="str">
        <f t="shared" si="453"/>
        <v/>
      </c>
      <c r="VH162" s="380" t="str">
        <f t="shared" si="453"/>
        <v/>
      </c>
      <c r="VI162" s="380" t="str">
        <f t="shared" si="453"/>
        <v/>
      </c>
      <c r="VJ162" s="380" t="str">
        <f t="shared" si="453"/>
        <v/>
      </c>
      <c r="VK162" s="380" t="str">
        <f t="shared" si="453"/>
        <v/>
      </c>
      <c r="VL162" s="380" t="str">
        <f t="shared" si="453"/>
        <v/>
      </c>
      <c r="VM162" s="380" t="str">
        <f t="shared" si="453"/>
        <v/>
      </c>
      <c r="VN162" s="380" t="str">
        <f t="shared" si="453"/>
        <v/>
      </c>
      <c r="VO162" s="380" t="str">
        <f t="shared" si="453"/>
        <v/>
      </c>
      <c r="VP162" s="380" t="str">
        <f t="shared" si="453"/>
        <v/>
      </c>
      <c r="VQ162" s="380" t="str">
        <f t="shared" si="453"/>
        <v/>
      </c>
      <c r="VR162" s="380" t="str">
        <f t="shared" si="453"/>
        <v/>
      </c>
      <c r="VS162" s="380" t="str">
        <f t="shared" si="453"/>
        <v/>
      </c>
      <c r="VT162" s="380" t="str">
        <f t="shared" si="453"/>
        <v/>
      </c>
      <c r="VU162" s="380" t="str">
        <f t="shared" si="453"/>
        <v/>
      </c>
      <c r="VV162" s="380" t="str">
        <f t="shared" si="453"/>
        <v/>
      </c>
      <c r="VW162" s="380" t="str">
        <f t="shared" si="453"/>
        <v/>
      </c>
      <c r="VX162" s="380" t="str">
        <f t="shared" si="453"/>
        <v/>
      </c>
      <c r="VY162" s="380" t="str">
        <f t="shared" si="453"/>
        <v/>
      </c>
      <c r="VZ162" s="380" t="str">
        <f t="shared" si="453"/>
        <v/>
      </c>
      <c r="WA162" s="380" t="str">
        <f t="shared" si="453"/>
        <v/>
      </c>
      <c r="WB162" s="380" t="str">
        <f t="shared" si="453"/>
        <v/>
      </c>
      <c r="WC162" s="380" t="str">
        <f t="shared" si="453"/>
        <v/>
      </c>
      <c r="WD162" s="380" t="str">
        <f t="shared" si="453"/>
        <v/>
      </c>
      <c r="WE162" s="380" t="str">
        <f t="shared" si="453"/>
        <v/>
      </c>
      <c r="WF162" s="380" t="str">
        <f t="shared" si="453"/>
        <v/>
      </c>
      <c r="WG162" s="380" t="str">
        <f t="shared" si="453"/>
        <v/>
      </c>
      <c r="WH162" s="380" t="str">
        <f t="shared" si="453"/>
        <v/>
      </c>
      <c r="WI162" s="378" t="str">
        <f t="shared" si="453"/>
        <v/>
      </c>
    </row>
    <row r="163" spans="1:607">
      <c r="A163" s="348"/>
      <c r="B163" s="360" t="s">
        <v>895</v>
      </c>
      <c r="C163" s="348"/>
      <c r="D163" s="348"/>
      <c r="E163" s="348"/>
      <c r="F163" s="348"/>
      <c r="G163" s="361" t="str">
        <f t="shared" si="220"/>
        <v/>
      </c>
      <c r="H163" s="361" t="str">
        <f t="shared" si="221"/>
        <v/>
      </c>
      <c r="I163" s="397"/>
      <c r="J163" s="348"/>
      <c r="K163" s="348"/>
      <c r="L163" s="348"/>
      <c r="M163" s="348"/>
      <c r="N163" s="400"/>
      <c r="O163" s="400"/>
      <c r="P163" s="400"/>
      <c r="Q163" s="400"/>
      <c r="R163" s="400"/>
      <c r="S163" s="400"/>
      <c r="T163" s="400"/>
      <c r="U163" s="400"/>
      <c r="V163" s="400"/>
      <c r="W163" s="400"/>
      <c r="X163" s="400"/>
      <c r="Y163" s="400"/>
      <c r="Z163" s="400"/>
      <c r="AA163" s="400"/>
      <c r="AB163" s="400"/>
      <c r="AC163" s="400"/>
      <c r="AD163" s="400"/>
      <c r="AE163" s="400"/>
      <c r="AF163" s="400"/>
      <c r="AG163" s="400"/>
      <c r="AH163" s="400"/>
      <c r="AI163" s="400"/>
      <c r="AJ163" s="400"/>
      <c r="AK163" s="400"/>
      <c r="AL163" s="400"/>
      <c r="AM163" s="400"/>
      <c r="AN163" s="400"/>
      <c r="AO163" s="400"/>
      <c r="AP163" s="400"/>
      <c r="AQ163" s="400"/>
      <c r="AR163" s="400"/>
      <c r="AS163" s="400"/>
      <c r="AT163" s="400"/>
      <c r="AU163" s="400"/>
      <c r="AV163" s="400"/>
      <c r="AW163" s="400"/>
      <c r="AX163" s="400"/>
      <c r="AY163" s="400"/>
      <c r="AZ163" s="400"/>
      <c r="BA163" s="400"/>
      <c r="BB163" s="400"/>
      <c r="BC163" s="400"/>
      <c r="BD163" s="400"/>
      <c r="BE163" s="400"/>
      <c r="BF163" s="400"/>
      <c r="BG163" s="400"/>
      <c r="BH163" s="400"/>
      <c r="BI163" s="400"/>
      <c r="BJ163" s="400"/>
      <c r="BK163" s="400"/>
      <c r="BL163" s="400"/>
      <c r="BM163" s="400"/>
      <c r="BN163" s="400"/>
      <c r="BO163" s="400"/>
      <c r="BP163" s="400"/>
      <c r="BQ163" s="400"/>
      <c r="BR163" s="400"/>
      <c r="BS163" s="400"/>
      <c r="BT163" s="400"/>
      <c r="BU163" s="400"/>
      <c r="BV163" s="400"/>
      <c r="BW163" s="400"/>
      <c r="BX163" s="400"/>
      <c r="BY163" s="400"/>
      <c r="BZ163" s="400"/>
      <c r="CA163" s="400"/>
      <c r="CB163" s="400"/>
      <c r="CC163" s="400"/>
      <c r="CD163" s="400"/>
      <c r="CE163" s="400"/>
      <c r="CF163" s="400"/>
      <c r="CG163" s="400"/>
      <c r="CH163" s="400"/>
      <c r="CI163" s="400"/>
      <c r="CJ163" s="400"/>
      <c r="CK163" s="400"/>
      <c r="CL163" s="400"/>
      <c r="CM163" s="400"/>
      <c r="CN163" s="400"/>
      <c r="CO163" s="400"/>
      <c r="CP163" s="400"/>
      <c r="CQ163" s="400"/>
      <c r="CR163" s="400"/>
      <c r="CS163" s="400"/>
      <c r="CT163" s="400"/>
      <c r="CU163" s="400"/>
      <c r="CV163" s="400"/>
      <c r="CW163" s="400"/>
      <c r="CX163" s="400"/>
      <c r="CY163" s="400"/>
      <c r="CZ163" s="362"/>
      <c r="DA163" s="901"/>
      <c r="DB163" s="899" t="s">
        <v>1329</v>
      </c>
      <c r="DC163" s="899"/>
      <c r="DD163" s="378" t="str">
        <f>IF(COUNT(DD68:DD70)=0,"",SUM(DD68:DD70,)^2)</f>
        <v/>
      </c>
      <c r="DE163" s="378" t="str">
        <f t="shared" ref="DE163:FP163" si="454">IF(COUNT(DE68:DE70)=0,"",SUM(DE68:DE70,)^2)</f>
        <v/>
      </c>
      <c r="DF163" s="378" t="str">
        <f t="shared" si="454"/>
        <v/>
      </c>
      <c r="DG163" s="378" t="str">
        <f t="shared" si="454"/>
        <v/>
      </c>
      <c r="DH163" s="378" t="str">
        <f t="shared" si="454"/>
        <v/>
      </c>
      <c r="DI163" s="378" t="str">
        <f t="shared" si="454"/>
        <v/>
      </c>
      <c r="DJ163" s="378" t="str">
        <f t="shared" si="454"/>
        <v/>
      </c>
      <c r="DK163" s="378" t="str">
        <f t="shared" si="454"/>
        <v/>
      </c>
      <c r="DL163" s="378" t="str">
        <f t="shared" si="454"/>
        <v/>
      </c>
      <c r="DM163" s="378" t="str">
        <f t="shared" si="454"/>
        <v/>
      </c>
      <c r="DN163" s="378" t="str">
        <f t="shared" si="454"/>
        <v/>
      </c>
      <c r="DO163" s="378" t="str">
        <f t="shared" si="454"/>
        <v/>
      </c>
      <c r="DP163" s="378" t="str">
        <f t="shared" si="454"/>
        <v/>
      </c>
      <c r="DQ163" s="378" t="str">
        <f t="shared" si="454"/>
        <v/>
      </c>
      <c r="DR163" s="378" t="str">
        <f t="shared" si="454"/>
        <v/>
      </c>
      <c r="DS163" s="378" t="str">
        <f t="shared" si="454"/>
        <v/>
      </c>
      <c r="DT163" s="378" t="str">
        <f t="shared" si="454"/>
        <v/>
      </c>
      <c r="DU163" s="378" t="str">
        <f t="shared" si="454"/>
        <v/>
      </c>
      <c r="DV163" s="378" t="str">
        <f t="shared" si="454"/>
        <v/>
      </c>
      <c r="DW163" s="378" t="str">
        <f t="shared" si="454"/>
        <v/>
      </c>
      <c r="DX163" s="379" t="str">
        <f t="shared" si="454"/>
        <v/>
      </c>
      <c r="DY163" s="378" t="str">
        <f t="shared" si="454"/>
        <v/>
      </c>
      <c r="DZ163" s="378" t="str">
        <f t="shared" si="454"/>
        <v/>
      </c>
      <c r="EA163" s="378" t="str">
        <f t="shared" si="454"/>
        <v/>
      </c>
      <c r="EB163" s="378" t="str">
        <f t="shared" si="454"/>
        <v/>
      </c>
      <c r="EC163" s="378" t="str">
        <f t="shared" si="454"/>
        <v/>
      </c>
      <c r="ED163" s="378" t="str">
        <f t="shared" si="454"/>
        <v/>
      </c>
      <c r="EE163" s="378" t="str">
        <f t="shared" si="454"/>
        <v/>
      </c>
      <c r="EF163" s="378" t="str">
        <f t="shared" si="454"/>
        <v/>
      </c>
      <c r="EG163" s="378" t="str">
        <f t="shared" si="454"/>
        <v/>
      </c>
      <c r="EH163" s="378" t="str">
        <f t="shared" si="454"/>
        <v/>
      </c>
      <c r="EI163" s="378" t="str">
        <f t="shared" si="454"/>
        <v/>
      </c>
      <c r="EJ163" s="378" t="str">
        <f t="shared" si="454"/>
        <v/>
      </c>
      <c r="EK163" s="378" t="str">
        <f t="shared" si="454"/>
        <v/>
      </c>
      <c r="EL163" s="378" t="str">
        <f t="shared" si="454"/>
        <v/>
      </c>
      <c r="EM163" s="378" t="str">
        <f t="shared" si="454"/>
        <v/>
      </c>
      <c r="EN163" s="378" t="str">
        <f t="shared" si="454"/>
        <v/>
      </c>
      <c r="EO163" s="378" t="str">
        <f t="shared" si="454"/>
        <v/>
      </c>
      <c r="EP163" s="378" t="str">
        <f t="shared" si="454"/>
        <v/>
      </c>
      <c r="EQ163" s="378" t="str">
        <f t="shared" si="454"/>
        <v/>
      </c>
      <c r="ER163" s="378" t="str">
        <f t="shared" si="454"/>
        <v/>
      </c>
      <c r="ES163" s="378" t="str">
        <f t="shared" si="454"/>
        <v/>
      </c>
      <c r="ET163" s="378" t="str">
        <f t="shared" si="454"/>
        <v/>
      </c>
      <c r="EU163" s="378" t="str">
        <f t="shared" si="454"/>
        <v/>
      </c>
      <c r="EV163" s="378" t="str">
        <f t="shared" si="454"/>
        <v/>
      </c>
      <c r="EW163" s="378" t="str">
        <f t="shared" si="454"/>
        <v/>
      </c>
      <c r="EX163" s="378" t="str">
        <f t="shared" si="454"/>
        <v/>
      </c>
      <c r="EY163" s="378" t="str">
        <f t="shared" si="454"/>
        <v/>
      </c>
      <c r="EZ163" s="378" t="str">
        <f t="shared" si="454"/>
        <v/>
      </c>
      <c r="FA163" s="378" t="str">
        <f t="shared" si="454"/>
        <v/>
      </c>
      <c r="FB163" s="378" t="str">
        <f t="shared" si="454"/>
        <v/>
      </c>
      <c r="FC163" s="378" t="str">
        <f t="shared" si="454"/>
        <v/>
      </c>
      <c r="FD163" s="378" t="str">
        <f t="shared" si="454"/>
        <v/>
      </c>
      <c r="FE163" s="378" t="str">
        <f t="shared" si="454"/>
        <v/>
      </c>
      <c r="FF163" s="378" t="str">
        <f t="shared" si="454"/>
        <v/>
      </c>
      <c r="FG163" s="378" t="str">
        <f t="shared" si="454"/>
        <v/>
      </c>
      <c r="FH163" s="378" t="str">
        <f t="shared" si="454"/>
        <v/>
      </c>
      <c r="FI163" s="378" t="str">
        <f t="shared" si="454"/>
        <v/>
      </c>
      <c r="FJ163" s="378" t="str">
        <f t="shared" si="454"/>
        <v/>
      </c>
      <c r="FK163" s="378" t="str">
        <f t="shared" si="454"/>
        <v/>
      </c>
      <c r="FL163" s="378" t="str">
        <f t="shared" si="454"/>
        <v/>
      </c>
      <c r="FM163" s="378" t="str">
        <f t="shared" si="454"/>
        <v/>
      </c>
      <c r="FN163" s="378" t="str">
        <f t="shared" si="454"/>
        <v/>
      </c>
      <c r="FO163" s="378" t="str">
        <f t="shared" si="454"/>
        <v/>
      </c>
      <c r="FP163" s="378" t="str">
        <f t="shared" si="454"/>
        <v/>
      </c>
      <c r="FQ163" s="378" t="str">
        <f t="shared" ref="FQ163:IB163" si="455">IF(COUNT(FQ68:FQ70)=0,"",SUM(FQ68:FQ70,)^2)</f>
        <v/>
      </c>
      <c r="FR163" s="378" t="str">
        <f t="shared" si="455"/>
        <v/>
      </c>
      <c r="FS163" s="378" t="str">
        <f t="shared" si="455"/>
        <v/>
      </c>
      <c r="FT163" s="378" t="str">
        <f t="shared" si="455"/>
        <v/>
      </c>
      <c r="FU163" s="378" t="str">
        <f t="shared" si="455"/>
        <v/>
      </c>
      <c r="FV163" s="378" t="str">
        <f t="shared" si="455"/>
        <v/>
      </c>
      <c r="FW163" s="378" t="str">
        <f t="shared" si="455"/>
        <v/>
      </c>
      <c r="FX163" s="378" t="str">
        <f t="shared" si="455"/>
        <v/>
      </c>
      <c r="FY163" s="378" t="str">
        <f t="shared" si="455"/>
        <v/>
      </c>
      <c r="FZ163" s="378" t="str">
        <f t="shared" si="455"/>
        <v/>
      </c>
      <c r="GA163" s="378" t="str">
        <f t="shared" si="455"/>
        <v/>
      </c>
      <c r="GB163" s="378" t="str">
        <f t="shared" si="455"/>
        <v/>
      </c>
      <c r="GC163" s="378" t="str">
        <f t="shared" si="455"/>
        <v/>
      </c>
      <c r="GD163" s="378" t="str">
        <f t="shared" si="455"/>
        <v/>
      </c>
      <c r="GE163" s="378" t="str">
        <f t="shared" si="455"/>
        <v/>
      </c>
      <c r="GF163" s="378" t="str">
        <f t="shared" si="455"/>
        <v/>
      </c>
      <c r="GG163" s="378" t="str">
        <f t="shared" si="455"/>
        <v/>
      </c>
      <c r="GH163" s="378" t="str">
        <f t="shared" si="455"/>
        <v/>
      </c>
      <c r="GI163" s="378" t="str">
        <f t="shared" si="455"/>
        <v/>
      </c>
      <c r="GJ163" s="378" t="str">
        <f t="shared" si="455"/>
        <v/>
      </c>
      <c r="GK163" s="378" t="str">
        <f t="shared" si="455"/>
        <v/>
      </c>
      <c r="GL163" s="378" t="str">
        <f t="shared" si="455"/>
        <v/>
      </c>
      <c r="GM163" s="378" t="str">
        <f t="shared" si="455"/>
        <v/>
      </c>
      <c r="GN163" s="378" t="str">
        <f t="shared" si="455"/>
        <v/>
      </c>
      <c r="GO163" s="378" t="str">
        <f t="shared" si="455"/>
        <v/>
      </c>
      <c r="GP163" s="378" t="str">
        <f t="shared" si="455"/>
        <v/>
      </c>
      <c r="GQ163" s="378" t="str">
        <f t="shared" si="455"/>
        <v/>
      </c>
      <c r="GR163" s="378" t="str">
        <f t="shared" si="455"/>
        <v/>
      </c>
      <c r="GS163" s="378" t="str">
        <f t="shared" si="455"/>
        <v/>
      </c>
      <c r="GT163" s="378" t="str">
        <f t="shared" si="455"/>
        <v/>
      </c>
      <c r="GU163" s="378" t="str">
        <f t="shared" si="455"/>
        <v/>
      </c>
      <c r="GV163" s="378" t="str">
        <f t="shared" si="455"/>
        <v/>
      </c>
      <c r="GW163" s="378" t="str">
        <f t="shared" si="455"/>
        <v/>
      </c>
      <c r="GX163" s="378" t="str">
        <f t="shared" si="455"/>
        <v/>
      </c>
      <c r="GY163" s="378" t="str">
        <f t="shared" si="455"/>
        <v/>
      </c>
      <c r="GZ163" s="378" t="str">
        <f t="shared" si="455"/>
        <v/>
      </c>
      <c r="HA163" s="378" t="str">
        <f t="shared" si="455"/>
        <v/>
      </c>
      <c r="HB163" s="378" t="str">
        <f t="shared" si="455"/>
        <v/>
      </c>
      <c r="HC163" s="378" t="str">
        <f t="shared" si="455"/>
        <v/>
      </c>
      <c r="HD163" s="378" t="str">
        <f t="shared" si="455"/>
        <v/>
      </c>
      <c r="HE163" s="378" t="str">
        <f t="shared" si="455"/>
        <v/>
      </c>
      <c r="HF163" s="378" t="str">
        <f t="shared" si="455"/>
        <v/>
      </c>
      <c r="HG163" s="378" t="str">
        <f t="shared" si="455"/>
        <v/>
      </c>
      <c r="HH163" s="378" t="str">
        <f t="shared" si="455"/>
        <v/>
      </c>
      <c r="HI163" s="378" t="str">
        <f t="shared" si="455"/>
        <v/>
      </c>
      <c r="HJ163" s="378" t="str">
        <f t="shared" si="455"/>
        <v/>
      </c>
      <c r="HK163" s="378" t="str">
        <f t="shared" si="455"/>
        <v/>
      </c>
      <c r="HL163" s="378" t="str">
        <f t="shared" si="455"/>
        <v/>
      </c>
      <c r="HM163" s="378" t="str">
        <f t="shared" si="455"/>
        <v/>
      </c>
      <c r="HN163" s="378" t="str">
        <f t="shared" si="455"/>
        <v/>
      </c>
      <c r="HO163" s="378" t="str">
        <f t="shared" si="455"/>
        <v/>
      </c>
      <c r="HP163" s="378" t="str">
        <f t="shared" si="455"/>
        <v/>
      </c>
      <c r="HQ163" s="378" t="str">
        <f t="shared" si="455"/>
        <v/>
      </c>
      <c r="HR163" s="378" t="str">
        <f t="shared" si="455"/>
        <v/>
      </c>
      <c r="HS163" s="378" t="str">
        <f t="shared" si="455"/>
        <v/>
      </c>
      <c r="HT163" s="378" t="str">
        <f t="shared" si="455"/>
        <v/>
      </c>
      <c r="HU163" s="378" t="str">
        <f t="shared" si="455"/>
        <v/>
      </c>
      <c r="HV163" s="378" t="str">
        <f t="shared" si="455"/>
        <v/>
      </c>
      <c r="HW163" s="378" t="str">
        <f t="shared" si="455"/>
        <v/>
      </c>
      <c r="HX163" s="378" t="str">
        <f t="shared" si="455"/>
        <v/>
      </c>
      <c r="HY163" s="378" t="str">
        <f t="shared" si="455"/>
        <v/>
      </c>
      <c r="HZ163" s="378" t="str">
        <f t="shared" si="455"/>
        <v/>
      </c>
      <c r="IA163" s="378" t="str">
        <f t="shared" si="455"/>
        <v/>
      </c>
      <c r="IB163" s="378" t="str">
        <f t="shared" si="455"/>
        <v/>
      </c>
      <c r="IC163" s="378" t="str">
        <f t="shared" ref="IC163:KN163" si="456">IF(COUNT(IC68:IC70)=0,"",SUM(IC68:IC70,)^2)</f>
        <v/>
      </c>
      <c r="ID163" s="378" t="str">
        <f t="shared" si="456"/>
        <v/>
      </c>
      <c r="IE163" s="378" t="str">
        <f t="shared" si="456"/>
        <v/>
      </c>
      <c r="IF163" s="378" t="str">
        <f t="shared" si="456"/>
        <v/>
      </c>
      <c r="IG163" s="378" t="str">
        <f t="shared" si="456"/>
        <v/>
      </c>
      <c r="IH163" s="378" t="str">
        <f t="shared" si="456"/>
        <v/>
      </c>
      <c r="II163" s="378" t="str">
        <f t="shared" si="456"/>
        <v/>
      </c>
      <c r="IJ163" s="378" t="str">
        <f t="shared" si="456"/>
        <v/>
      </c>
      <c r="IK163" s="378" t="str">
        <f t="shared" si="456"/>
        <v/>
      </c>
      <c r="IL163" s="378" t="str">
        <f t="shared" si="456"/>
        <v/>
      </c>
      <c r="IM163" s="378" t="str">
        <f t="shared" si="456"/>
        <v/>
      </c>
      <c r="IN163" s="378" t="str">
        <f t="shared" si="456"/>
        <v/>
      </c>
      <c r="IO163" s="378" t="str">
        <f t="shared" si="456"/>
        <v/>
      </c>
      <c r="IP163" s="378" t="str">
        <f t="shared" si="456"/>
        <v/>
      </c>
      <c r="IQ163" s="378" t="str">
        <f t="shared" si="456"/>
        <v/>
      </c>
      <c r="IR163" s="378" t="str">
        <f t="shared" si="456"/>
        <v/>
      </c>
      <c r="IS163" s="378" t="str">
        <f t="shared" si="456"/>
        <v/>
      </c>
      <c r="IT163" s="378" t="str">
        <f t="shared" si="456"/>
        <v/>
      </c>
      <c r="IU163" s="378" t="str">
        <f t="shared" si="456"/>
        <v/>
      </c>
      <c r="IV163" s="378" t="str">
        <f t="shared" si="456"/>
        <v/>
      </c>
      <c r="IW163" s="378" t="str">
        <f t="shared" si="456"/>
        <v/>
      </c>
      <c r="IX163" s="378" t="str">
        <f t="shared" si="456"/>
        <v/>
      </c>
      <c r="IY163" s="378" t="str">
        <f t="shared" si="456"/>
        <v/>
      </c>
      <c r="IZ163" s="378" t="str">
        <f t="shared" si="456"/>
        <v/>
      </c>
      <c r="JA163" s="378" t="str">
        <f t="shared" si="456"/>
        <v/>
      </c>
      <c r="JB163" s="378" t="str">
        <f t="shared" si="456"/>
        <v/>
      </c>
      <c r="JC163" s="378" t="str">
        <f t="shared" si="456"/>
        <v/>
      </c>
      <c r="JD163" s="378" t="str">
        <f t="shared" si="456"/>
        <v/>
      </c>
      <c r="JE163" s="378" t="str">
        <f t="shared" si="456"/>
        <v/>
      </c>
      <c r="JF163" s="378" t="str">
        <f t="shared" si="456"/>
        <v/>
      </c>
      <c r="JG163" s="378" t="str">
        <f t="shared" si="456"/>
        <v/>
      </c>
      <c r="JH163" s="378" t="str">
        <f t="shared" si="456"/>
        <v/>
      </c>
      <c r="JI163" s="378" t="str">
        <f t="shared" si="456"/>
        <v/>
      </c>
      <c r="JJ163" s="378" t="str">
        <f t="shared" si="456"/>
        <v/>
      </c>
      <c r="JK163" s="378" t="str">
        <f t="shared" si="456"/>
        <v/>
      </c>
      <c r="JL163" s="378" t="str">
        <f t="shared" si="456"/>
        <v/>
      </c>
      <c r="JM163" s="378" t="str">
        <f t="shared" si="456"/>
        <v/>
      </c>
      <c r="JN163" s="378" t="str">
        <f t="shared" si="456"/>
        <v/>
      </c>
      <c r="JO163" s="378" t="str">
        <f t="shared" si="456"/>
        <v/>
      </c>
      <c r="JP163" s="378" t="str">
        <f t="shared" si="456"/>
        <v/>
      </c>
      <c r="JQ163" s="378" t="str">
        <f t="shared" si="456"/>
        <v/>
      </c>
      <c r="JR163" s="378" t="str">
        <f t="shared" si="456"/>
        <v/>
      </c>
      <c r="JS163" s="378" t="str">
        <f t="shared" si="456"/>
        <v/>
      </c>
      <c r="JT163" s="378" t="str">
        <f t="shared" si="456"/>
        <v/>
      </c>
      <c r="JU163" s="378" t="str">
        <f t="shared" si="456"/>
        <v/>
      </c>
      <c r="JV163" s="378" t="str">
        <f t="shared" si="456"/>
        <v/>
      </c>
      <c r="JW163" s="378" t="str">
        <f t="shared" si="456"/>
        <v/>
      </c>
      <c r="JX163" s="378" t="str">
        <f t="shared" si="456"/>
        <v/>
      </c>
      <c r="JY163" s="378" t="str">
        <f t="shared" si="456"/>
        <v/>
      </c>
      <c r="JZ163" s="378" t="str">
        <f t="shared" si="456"/>
        <v/>
      </c>
      <c r="KA163" s="378" t="str">
        <f t="shared" si="456"/>
        <v/>
      </c>
      <c r="KB163" s="378" t="str">
        <f t="shared" si="456"/>
        <v/>
      </c>
      <c r="KC163" s="378" t="str">
        <f t="shared" si="456"/>
        <v/>
      </c>
      <c r="KD163" s="378" t="str">
        <f t="shared" si="456"/>
        <v/>
      </c>
      <c r="KE163" s="378" t="str">
        <f t="shared" si="456"/>
        <v/>
      </c>
      <c r="KF163" s="378" t="str">
        <f t="shared" si="456"/>
        <v/>
      </c>
      <c r="KG163" s="378" t="str">
        <f t="shared" si="456"/>
        <v/>
      </c>
      <c r="KH163" s="378" t="str">
        <f t="shared" si="456"/>
        <v/>
      </c>
      <c r="KI163" s="378" t="str">
        <f t="shared" si="456"/>
        <v/>
      </c>
      <c r="KJ163" s="378" t="str">
        <f t="shared" si="456"/>
        <v/>
      </c>
      <c r="KK163" s="378" t="str">
        <f t="shared" si="456"/>
        <v/>
      </c>
      <c r="KL163" s="378" t="str">
        <f t="shared" si="456"/>
        <v/>
      </c>
      <c r="KM163" s="378" t="str">
        <f t="shared" si="456"/>
        <v/>
      </c>
      <c r="KN163" s="378" t="str">
        <f t="shared" si="456"/>
        <v/>
      </c>
      <c r="KO163" s="378" t="str">
        <f t="shared" ref="KO163:MZ163" si="457">IF(COUNT(KO68:KO70)=0,"",SUM(KO68:KO70,)^2)</f>
        <v/>
      </c>
      <c r="KP163" s="378" t="str">
        <f t="shared" si="457"/>
        <v/>
      </c>
      <c r="KQ163" s="378" t="str">
        <f t="shared" si="457"/>
        <v/>
      </c>
      <c r="KR163" s="378" t="str">
        <f t="shared" si="457"/>
        <v/>
      </c>
      <c r="KS163" s="378" t="str">
        <f t="shared" si="457"/>
        <v/>
      </c>
      <c r="KT163" s="378" t="str">
        <f t="shared" si="457"/>
        <v/>
      </c>
      <c r="KU163" s="378" t="str">
        <f t="shared" si="457"/>
        <v/>
      </c>
      <c r="KV163" s="378" t="str">
        <f t="shared" si="457"/>
        <v/>
      </c>
      <c r="KW163" s="378" t="str">
        <f t="shared" si="457"/>
        <v/>
      </c>
      <c r="KX163" s="378" t="str">
        <f t="shared" si="457"/>
        <v/>
      </c>
      <c r="KY163" s="378" t="str">
        <f t="shared" si="457"/>
        <v/>
      </c>
      <c r="KZ163" s="378" t="str">
        <f t="shared" si="457"/>
        <v/>
      </c>
      <c r="LA163" s="378" t="str">
        <f t="shared" si="457"/>
        <v/>
      </c>
      <c r="LB163" s="378" t="str">
        <f t="shared" si="457"/>
        <v/>
      </c>
      <c r="LC163" s="378" t="str">
        <f t="shared" si="457"/>
        <v/>
      </c>
      <c r="LD163" s="378" t="str">
        <f t="shared" si="457"/>
        <v/>
      </c>
      <c r="LE163" s="378" t="str">
        <f t="shared" si="457"/>
        <v/>
      </c>
      <c r="LF163" s="378" t="str">
        <f t="shared" si="457"/>
        <v/>
      </c>
      <c r="LG163" s="378" t="str">
        <f t="shared" si="457"/>
        <v/>
      </c>
      <c r="LH163" s="378" t="str">
        <f t="shared" si="457"/>
        <v/>
      </c>
      <c r="LI163" s="378" t="str">
        <f t="shared" si="457"/>
        <v/>
      </c>
      <c r="LJ163" s="378" t="str">
        <f t="shared" si="457"/>
        <v/>
      </c>
      <c r="LK163" s="378" t="str">
        <f t="shared" si="457"/>
        <v/>
      </c>
      <c r="LL163" s="378" t="str">
        <f t="shared" si="457"/>
        <v/>
      </c>
      <c r="LM163" s="378" t="str">
        <f t="shared" si="457"/>
        <v/>
      </c>
      <c r="LN163" s="378" t="str">
        <f t="shared" si="457"/>
        <v/>
      </c>
      <c r="LO163" s="378" t="str">
        <f t="shared" si="457"/>
        <v/>
      </c>
      <c r="LP163" s="378" t="str">
        <f t="shared" si="457"/>
        <v/>
      </c>
      <c r="LQ163" s="378" t="str">
        <f t="shared" si="457"/>
        <v/>
      </c>
      <c r="LR163" s="378" t="str">
        <f t="shared" si="457"/>
        <v/>
      </c>
      <c r="LS163" s="378" t="str">
        <f t="shared" si="457"/>
        <v/>
      </c>
      <c r="LT163" s="378" t="str">
        <f t="shared" si="457"/>
        <v/>
      </c>
      <c r="LU163" s="378" t="str">
        <f t="shared" si="457"/>
        <v/>
      </c>
      <c r="LV163" s="378" t="str">
        <f t="shared" si="457"/>
        <v/>
      </c>
      <c r="LW163" s="378" t="str">
        <f t="shared" si="457"/>
        <v/>
      </c>
      <c r="LX163" s="378" t="str">
        <f t="shared" si="457"/>
        <v/>
      </c>
      <c r="LY163" s="378" t="str">
        <f t="shared" si="457"/>
        <v/>
      </c>
      <c r="LZ163" s="378" t="str">
        <f t="shared" si="457"/>
        <v/>
      </c>
      <c r="MA163" s="378" t="str">
        <f t="shared" si="457"/>
        <v/>
      </c>
      <c r="MB163" s="378" t="str">
        <f t="shared" si="457"/>
        <v/>
      </c>
      <c r="MC163" s="378" t="str">
        <f t="shared" si="457"/>
        <v/>
      </c>
      <c r="MD163" s="378" t="str">
        <f t="shared" si="457"/>
        <v/>
      </c>
      <c r="ME163" s="378" t="str">
        <f t="shared" si="457"/>
        <v/>
      </c>
      <c r="MF163" s="378" t="str">
        <f t="shared" si="457"/>
        <v/>
      </c>
      <c r="MG163" s="378" t="str">
        <f t="shared" si="457"/>
        <v/>
      </c>
      <c r="MH163" s="378" t="str">
        <f t="shared" si="457"/>
        <v/>
      </c>
      <c r="MI163" s="378" t="str">
        <f t="shared" si="457"/>
        <v/>
      </c>
      <c r="MJ163" s="378" t="str">
        <f t="shared" si="457"/>
        <v/>
      </c>
      <c r="MK163" s="378" t="str">
        <f t="shared" si="457"/>
        <v/>
      </c>
      <c r="ML163" s="378" t="str">
        <f t="shared" si="457"/>
        <v/>
      </c>
      <c r="MM163" s="378" t="str">
        <f t="shared" si="457"/>
        <v/>
      </c>
      <c r="MN163" s="378" t="str">
        <f t="shared" si="457"/>
        <v/>
      </c>
      <c r="MO163" s="378" t="str">
        <f t="shared" si="457"/>
        <v/>
      </c>
      <c r="MP163" s="378" t="str">
        <f t="shared" si="457"/>
        <v/>
      </c>
      <c r="MQ163" s="378" t="str">
        <f t="shared" si="457"/>
        <v/>
      </c>
      <c r="MR163" s="378" t="str">
        <f t="shared" si="457"/>
        <v/>
      </c>
      <c r="MS163" s="378" t="str">
        <f t="shared" si="457"/>
        <v/>
      </c>
      <c r="MT163" s="378" t="str">
        <f t="shared" si="457"/>
        <v/>
      </c>
      <c r="MU163" s="378" t="str">
        <f t="shared" si="457"/>
        <v/>
      </c>
      <c r="MV163" s="378" t="str">
        <f t="shared" si="457"/>
        <v/>
      </c>
      <c r="MW163" s="378" t="str">
        <f t="shared" si="457"/>
        <v/>
      </c>
      <c r="MX163" s="378" t="str">
        <f t="shared" si="457"/>
        <v/>
      </c>
      <c r="MY163" s="378" t="str">
        <f t="shared" si="457"/>
        <v/>
      </c>
      <c r="MZ163" s="378" t="str">
        <f t="shared" si="457"/>
        <v/>
      </c>
      <c r="NA163" s="378" t="str">
        <f t="shared" ref="NA163:PL163" si="458">IF(COUNT(NA68:NA70)=0,"",SUM(NA68:NA70,)^2)</f>
        <v/>
      </c>
      <c r="NB163" s="378" t="str">
        <f t="shared" si="458"/>
        <v/>
      </c>
      <c r="NC163" s="378" t="str">
        <f t="shared" si="458"/>
        <v/>
      </c>
      <c r="ND163" s="378" t="str">
        <f t="shared" si="458"/>
        <v/>
      </c>
      <c r="NE163" s="378" t="str">
        <f t="shared" si="458"/>
        <v/>
      </c>
      <c r="NF163" s="378" t="str">
        <f t="shared" si="458"/>
        <v/>
      </c>
      <c r="NG163" s="378" t="str">
        <f t="shared" si="458"/>
        <v/>
      </c>
      <c r="NH163" s="378" t="str">
        <f t="shared" si="458"/>
        <v/>
      </c>
      <c r="NI163" s="378" t="str">
        <f t="shared" si="458"/>
        <v/>
      </c>
      <c r="NJ163" s="378" t="str">
        <f t="shared" si="458"/>
        <v/>
      </c>
      <c r="NK163" s="378" t="str">
        <f t="shared" si="458"/>
        <v/>
      </c>
      <c r="NL163" s="378" t="str">
        <f t="shared" si="458"/>
        <v/>
      </c>
      <c r="NM163" s="378" t="str">
        <f t="shared" si="458"/>
        <v/>
      </c>
      <c r="NN163" s="378" t="str">
        <f t="shared" si="458"/>
        <v/>
      </c>
      <c r="NO163" s="378" t="str">
        <f t="shared" si="458"/>
        <v/>
      </c>
      <c r="NP163" s="378" t="str">
        <f t="shared" si="458"/>
        <v/>
      </c>
      <c r="NQ163" s="378" t="str">
        <f t="shared" si="458"/>
        <v/>
      </c>
      <c r="NR163" s="378" t="str">
        <f t="shared" si="458"/>
        <v/>
      </c>
      <c r="NS163" s="378" t="str">
        <f t="shared" si="458"/>
        <v/>
      </c>
      <c r="NT163" s="378" t="str">
        <f t="shared" si="458"/>
        <v/>
      </c>
      <c r="NU163" s="378" t="str">
        <f t="shared" si="458"/>
        <v/>
      </c>
      <c r="NV163" s="378" t="str">
        <f t="shared" si="458"/>
        <v/>
      </c>
      <c r="NW163" s="378" t="str">
        <f t="shared" si="458"/>
        <v/>
      </c>
      <c r="NX163" s="378" t="str">
        <f t="shared" si="458"/>
        <v/>
      </c>
      <c r="NY163" s="378" t="str">
        <f t="shared" si="458"/>
        <v/>
      </c>
      <c r="NZ163" s="378" t="str">
        <f t="shared" si="458"/>
        <v/>
      </c>
      <c r="OA163" s="378" t="str">
        <f t="shared" si="458"/>
        <v/>
      </c>
      <c r="OB163" s="378" t="str">
        <f t="shared" si="458"/>
        <v/>
      </c>
      <c r="OC163" s="378" t="str">
        <f t="shared" si="458"/>
        <v/>
      </c>
      <c r="OD163" s="378" t="str">
        <f t="shared" si="458"/>
        <v/>
      </c>
      <c r="OE163" s="378" t="str">
        <f t="shared" si="458"/>
        <v/>
      </c>
      <c r="OF163" s="378" t="str">
        <f t="shared" si="458"/>
        <v/>
      </c>
      <c r="OG163" s="378" t="str">
        <f t="shared" si="458"/>
        <v/>
      </c>
      <c r="OH163" s="378" t="str">
        <f t="shared" si="458"/>
        <v/>
      </c>
      <c r="OI163" s="378" t="str">
        <f t="shared" si="458"/>
        <v/>
      </c>
      <c r="OJ163" s="378" t="str">
        <f t="shared" si="458"/>
        <v/>
      </c>
      <c r="OK163" s="378" t="str">
        <f t="shared" si="458"/>
        <v/>
      </c>
      <c r="OL163" s="378" t="str">
        <f t="shared" si="458"/>
        <v/>
      </c>
      <c r="OM163" s="378" t="str">
        <f t="shared" si="458"/>
        <v/>
      </c>
      <c r="ON163" s="378" t="str">
        <f t="shared" si="458"/>
        <v/>
      </c>
      <c r="OO163" s="378" t="str">
        <f t="shared" si="458"/>
        <v/>
      </c>
      <c r="OP163" s="378" t="str">
        <f t="shared" si="458"/>
        <v/>
      </c>
      <c r="OQ163" s="380" t="str">
        <f t="shared" si="458"/>
        <v/>
      </c>
      <c r="OR163" s="380" t="str">
        <f t="shared" si="458"/>
        <v/>
      </c>
      <c r="OS163" s="380" t="str">
        <f t="shared" si="458"/>
        <v/>
      </c>
      <c r="OT163" s="380" t="str">
        <f t="shared" si="458"/>
        <v/>
      </c>
      <c r="OU163" s="380" t="str">
        <f t="shared" si="458"/>
        <v/>
      </c>
      <c r="OV163" s="380" t="str">
        <f t="shared" si="458"/>
        <v/>
      </c>
      <c r="OW163" s="380" t="str">
        <f t="shared" si="458"/>
        <v/>
      </c>
      <c r="OX163" s="380" t="str">
        <f t="shared" si="458"/>
        <v/>
      </c>
      <c r="OY163" s="380" t="str">
        <f t="shared" si="458"/>
        <v/>
      </c>
      <c r="OZ163" s="380" t="str">
        <f t="shared" si="458"/>
        <v/>
      </c>
      <c r="PA163" s="380" t="str">
        <f t="shared" si="458"/>
        <v/>
      </c>
      <c r="PB163" s="380" t="str">
        <f t="shared" si="458"/>
        <v/>
      </c>
      <c r="PC163" s="380" t="str">
        <f t="shared" si="458"/>
        <v/>
      </c>
      <c r="PD163" s="380" t="str">
        <f t="shared" si="458"/>
        <v/>
      </c>
      <c r="PE163" s="380" t="str">
        <f t="shared" si="458"/>
        <v/>
      </c>
      <c r="PF163" s="380" t="str">
        <f t="shared" si="458"/>
        <v/>
      </c>
      <c r="PG163" s="380" t="str">
        <f t="shared" si="458"/>
        <v/>
      </c>
      <c r="PH163" s="380" t="str">
        <f t="shared" si="458"/>
        <v/>
      </c>
      <c r="PI163" s="380" t="str">
        <f t="shared" si="458"/>
        <v/>
      </c>
      <c r="PJ163" s="380" t="str">
        <f t="shared" si="458"/>
        <v/>
      </c>
      <c r="PK163" s="380" t="str">
        <f t="shared" si="458"/>
        <v/>
      </c>
      <c r="PL163" s="380" t="str">
        <f t="shared" si="458"/>
        <v/>
      </c>
      <c r="PM163" s="380" t="str">
        <f t="shared" ref="PM163:RX163" si="459">IF(COUNT(PM68:PM70)=0,"",SUM(PM68:PM70,)^2)</f>
        <v/>
      </c>
      <c r="PN163" s="380" t="str">
        <f t="shared" si="459"/>
        <v/>
      </c>
      <c r="PO163" s="380" t="str">
        <f t="shared" si="459"/>
        <v/>
      </c>
      <c r="PP163" s="380" t="str">
        <f t="shared" si="459"/>
        <v/>
      </c>
      <c r="PQ163" s="380" t="str">
        <f t="shared" si="459"/>
        <v/>
      </c>
      <c r="PR163" s="380" t="str">
        <f t="shared" si="459"/>
        <v/>
      </c>
      <c r="PS163" s="380" t="str">
        <f t="shared" si="459"/>
        <v/>
      </c>
      <c r="PT163" s="380" t="str">
        <f t="shared" si="459"/>
        <v/>
      </c>
      <c r="PU163" s="380" t="str">
        <f t="shared" si="459"/>
        <v/>
      </c>
      <c r="PV163" s="380" t="str">
        <f t="shared" si="459"/>
        <v/>
      </c>
      <c r="PW163" s="380" t="str">
        <f t="shared" si="459"/>
        <v/>
      </c>
      <c r="PX163" s="380" t="str">
        <f t="shared" si="459"/>
        <v/>
      </c>
      <c r="PY163" s="380" t="str">
        <f t="shared" si="459"/>
        <v/>
      </c>
      <c r="PZ163" s="380" t="str">
        <f t="shared" si="459"/>
        <v/>
      </c>
      <c r="QA163" s="380" t="str">
        <f t="shared" si="459"/>
        <v/>
      </c>
      <c r="QB163" s="380" t="str">
        <f t="shared" si="459"/>
        <v/>
      </c>
      <c r="QC163" s="380" t="str">
        <f t="shared" si="459"/>
        <v/>
      </c>
      <c r="QD163" s="380" t="str">
        <f t="shared" si="459"/>
        <v/>
      </c>
      <c r="QE163" s="380" t="str">
        <f t="shared" si="459"/>
        <v/>
      </c>
      <c r="QF163" s="380" t="str">
        <f t="shared" si="459"/>
        <v/>
      </c>
      <c r="QG163" s="380" t="str">
        <f t="shared" si="459"/>
        <v/>
      </c>
      <c r="QH163" s="380" t="str">
        <f t="shared" si="459"/>
        <v/>
      </c>
      <c r="QI163" s="380" t="str">
        <f t="shared" si="459"/>
        <v/>
      </c>
      <c r="QJ163" s="380" t="str">
        <f t="shared" si="459"/>
        <v/>
      </c>
      <c r="QK163" s="380" t="str">
        <f t="shared" si="459"/>
        <v/>
      </c>
      <c r="QL163" s="380" t="str">
        <f t="shared" si="459"/>
        <v/>
      </c>
      <c r="QM163" s="380" t="str">
        <f t="shared" si="459"/>
        <v/>
      </c>
      <c r="QN163" s="380" t="str">
        <f t="shared" si="459"/>
        <v/>
      </c>
      <c r="QO163" s="380" t="str">
        <f t="shared" si="459"/>
        <v/>
      </c>
      <c r="QP163" s="380" t="str">
        <f t="shared" si="459"/>
        <v/>
      </c>
      <c r="QQ163" s="380" t="str">
        <f t="shared" si="459"/>
        <v/>
      </c>
      <c r="QR163" s="380" t="str">
        <f t="shared" si="459"/>
        <v/>
      </c>
      <c r="QS163" s="380" t="str">
        <f t="shared" si="459"/>
        <v/>
      </c>
      <c r="QT163" s="380" t="str">
        <f t="shared" si="459"/>
        <v/>
      </c>
      <c r="QU163" s="380" t="str">
        <f t="shared" si="459"/>
        <v/>
      </c>
      <c r="QV163" s="380" t="str">
        <f t="shared" si="459"/>
        <v/>
      </c>
      <c r="QW163" s="380" t="str">
        <f t="shared" si="459"/>
        <v/>
      </c>
      <c r="QX163" s="380" t="str">
        <f t="shared" si="459"/>
        <v/>
      </c>
      <c r="QY163" s="380" t="str">
        <f t="shared" si="459"/>
        <v/>
      </c>
      <c r="QZ163" s="380" t="str">
        <f t="shared" si="459"/>
        <v/>
      </c>
      <c r="RA163" s="380" t="str">
        <f t="shared" si="459"/>
        <v/>
      </c>
      <c r="RB163" s="380" t="str">
        <f t="shared" si="459"/>
        <v/>
      </c>
      <c r="RC163" s="380" t="str">
        <f t="shared" si="459"/>
        <v/>
      </c>
      <c r="RD163" s="380" t="str">
        <f t="shared" si="459"/>
        <v/>
      </c>
      <c r="RE163" s="380" t="str">
        <f t="shared" si="459"/>
        <v/>
      </c>
      <c r="RF163" s="380" t="str">
        <f t="shared" si="459"/>
        <v/>
      </c>
      <c r="RG163" s="380" t="str">
        <f t="shared" si="459"/>
        <v/>
      </c>
      <c r="RH163" s="380" t="str">
        <f t="shared" si="459"/>
        <v/>
      </c>
      <c r="RI163" s="380" t="str">
        <f t="shared" si="459"/>
        <v/>
      </c>
      <c r="RJ163" s="380" t="str">
        <f t="shared" si="459"/>
        <v/>
      </c>
      <c r="RK163" s="380" t="str">
        <f t="shared" si="459"/>
        <v/>
      </c>
      <c r="RL163" s="380" t="str">
        <f t="shared" si="459"/>
        <v/>
      </c>
      <c r="RM163" s="380" t="str">
        <f t="shared" si="459"/>
        <v/>
      </c>
      <c r="RN163" s="380" t="str">
        <f t="shared" si="459"/>
        <v/>
      </c>
      <c r="RO163" s="380" t="str">
        <f t="shared" si="459"/>
        <v/>
      </c>
      <c r="RP163" s="380" t="str">
        <f t="shared" si="459"/>
        <v/>
      </c>
      <c r="RQ163" s="380" t="str">
        <f t="shared" si="459"/>
        <v/>
      </c>
      <c r="RR163" s="380" t="str">
        <f t="shared" si="459"/>
        <v/>
      </c>
      <c r="RS163" s="380" t="str">
        <f t="shared" si="459"/>
        <v/>
      </c>
      <c r="RT163" s="380" t="str">
        <f t="shared" si="459"/>
        <v/>
      </c>
      <c r="RU163" s="380" t="str">
        <f t="shared" si="459"/>
        <v/>
      </c>
      <c r="RV163" s="380" t="str">
        <f t="shared" si="459"/>
        <v/>
      </c>
      <c r="RW163" s="380" t="str">
        <f t="shared" si="459"/>
        <v/>
      </c>
      <c r="RX163" s="380" t="str">
        <f t="shared" si="459"/>
        <v/>
      </c>
      <c r="RY163" s="380" t="str">
        <f t="shared" ref="RY163:UJ163" si="460">IF(COUNT(RY68:RY70)=0,"",SUM(RY68:RY70,)^2)</f>
        <v/>
      </c>
      <c r="RZ163" s="380" t="str">
        <f t="shared" si="460"/>
        <v/>
      </c>
      <c r="SA163" s="380" t="str">
        <f t="shared" si="460"/>
        <v/>
      </c>
      <c r="SB163" s="380" t="str">
        <f t="shared" si="460"/>
        <v/>
      </c>
      <c r="SC163" s="380" t="str">
        <f t="shared" si="460"/>
        <v/>
      </c>
      <c r="SD163" s="380" t="str">
        <f t="shared" si="460"/>
        <v/>
      </c>
      <c r="SE163" s="380" t="str">
        <f t="shared" si="460"/>
        <v/>
      </c>
      <c r="SF163" s="380" t="str">
        <f t="shared" si="460"/>
        <v/>
      </c>
      <c r="SG163" s="380" t="str">
        <f t="shared" si="460"/>
        <v/>
      </c>
      <c r="SH163" s="380" t="str">
        <f t="shared" si="460"/>
        <v/>
      </c>
      <c r="SI163" s="380" t="str">
        <f t="shared" si="460"/>
        <v/>
      </c>
      <c r="SJ163" s="380" t="str">
        <f t="shared" si="460"/>
        <v/>
      </c>
      <c r="SK163" s="380" t="str">
        <f t="shared" si="460"/>
        <v/>
      </c>
      <c r="SL163" s="380" t="str">
        <f t="shared" si="460"/>
        <v/>
      </c>
      <c r="SM163" s="380" t="str">
        <f t="shared" si="460"/>
        <v/>
      </c>
      <c r="SN163" s="380" t="str">
        <f t="shared" si="460"/>
        <v/>
      </c>
      <c r="SO163" s="380" t="str">
        <f t="shared" si="460"/>
        <v/>
      </c>
      <c r="SP163" s="380" t="str">
        <f t="shared" si="460"/>
        <v/>
      </c>
      <c r="SQ163" s="380" t="str">
        <f t="shared" si="460"/>
        <v/>
      </c>
      <c r="SR163" s="380" t="str">
        <f t="shared" si="460"/>
        <v/>
      </c>
      <c r="SS163" s="380" t="str">
        <f t="shared" si="460"/>
        <v/>
      </c>
      <c r="ST163" s="380" t="str">
        <f t="shared" si="460"/>
        <v/>
      </c>
      <c r="SU163" s="380" t="str">
        <f t="shared" si="460"/>
        <v/>
      </c>
      <c r="SV163" s="380" t="str">
        <f t="shared" si="460"/>
        <v/>
      </c>
      <c r="SW163" s="380" t="str">
        <f t="shared" si="460"/>
        <v/>
      </c>
      <c r="SX163" s="380" t="str">
        <f t="shared" si="460"/>
        <v/>
      </c>
      <c r="SY163" s="380" t="str">
        <f t="shared" si="460"/>
        <v/>
      </c>
      <c r="SZ163" s="380" t="str">
        <f t="shared" si="460"/>
        <v/>
      </c>
      <c r="TA163" s="380" t="str">
        <f t="shared" si="460"/>
        <v/>
      </c>
      <c r="TB163" s="380" t="str">
        <f t="shared" si="460"/>
        <v/>
      </c>
      <c r="TC163" s="380" t="str">
        <f t="shared" si="460"/>
        <v/>
      </c>
      <c r="TD163" s="380" t="str">
        <f t="shared" si="460"/>
        <v/>
      </c>
      <c r="TE163" s="380" t="str">
        <f t="shared" si="460"/>
        <v/>
      </c>
      <c r="TF163" s="380" t="str">
        <f t="shared" si="460"/>
        <v/>
      </c>
      <c r="TG163" s="380" t="str">
        <f t="shared" si="460"/>
        <v/>
      </c>
      <c r="TH163" s="380" t="str">
        <f t="shared" si="460"/>
        <v/>
      </c>
      <c r="TI163" s="380" t="str">
        <f t="shared" si="460"/>
        <v/>
      </c>
      <c r="TJ163" s="380" t="str">
        <f t="shared" si="460"/>
        <v/>
      </c>
      <c r="TK163" s="380" t="str">
        <f t="shared" si="460"/>
        <v/>
      </c>
      <c r="TL163" s="380" t="str">
        <f t="shared" si="460"/>
        <v/>
      </c>
      <c r="TM163" s="380" t="str">
        <f t="shared" si="460"/>
        <v/>
      </c>
      <c r="TN163" s="380" t="str">
        <f t="shared" si="460"/>
        <v/>
      </c>
      <c r="TO163" s="380" t="str">
        <f t="shared" si="460"/>
        <v/>
      </c>
      <c r="TP163" s="380" t="str">
        <f t="shared" si="460"/>
        <v/>
      </c>
      <c r="TQ163" s="380" t="str">
        <f t="shared" si="460"/>
        <v/>
      </c>
      <c r="TR163" s="380" t="str">
        <f t="shared" si="460"/>
        <v/>
      </c>
      <c r="TS163" s="380" t="str">
        <f t="shared" si="460"/>
        <v/>
      </c>
      <c r="TT163" s="380" t="str">
        <f t="shared" si="460"/>
        <v/>
      </c>
      <c r="TU163" s="380" t="str">
        <f t="shared" si="460"/>
        <v/>
      </c>
      <c r="TV163" s="380" t="str">
        <f t="shared" si="460"/>
        <v/>
      </c>
      <c r="TW163" s="380" t="str">
        <f t="shared" si="460"/>
        <v/>
      </c>
      <c r="TX163" s="380" t="str">
        <f t="shared" si="460"/>
        <v/>
      </c>
      <c r="TY163" s="380" t="str">
        <f t="shared" si="460"/>
        <v/>
      </c>
      <c r="TZ163" s="380" t="str">
        <f t="shared" si="460"/>
        <v/>
      </c>
      <c r="UA163" s="380" t="str">
        <f t="shared" si="460"/>
        <v/>
      </c>
      <c r="UB163" s="380" t="str">
        <f t="shared" si="460"/>
        <v/>
      </c>
      <c r="UC163" s="380" t="str">
        <f t="shared" si="460"/>
        <v/>
      </c>
      <c r="UD163" s="380" t="str">
        <f t="shared" si="460"/>
        <v/>
      </c>
      <c r="UE163" s="380" t="str">
        <f t="shared" si="460"/>
        <v/>
      </c>
      <c r="UF163" s="380" t="str">
        <f t="shared" si="460"/>
        <v/>
      </c>
      <c r="UG163" s="380" t="str">
        <f t="shared" si="460"/>
        <v/>
      </c>
      <c r="UH163" s="380" t="str">
        <f t="shared" si="460"/>
        <v/>
      </c>
      <c r="UI163" s="380" t="str">
        <f t="shared" si="460"/>
        <v/>
      </c>
      <c r="UJ163" s="380" t="str">
        <f t="shared" si="460"/>
        <v/>
      </c>
      <c r="UK163" s="380" t="str">
        <f t="shared" ref="UK163:WI163" si="461">IF(COUNT(UK68:UK70)=0,"",SUM(UK68:UK70,)^2)</f>
        <v/>
      </c>
      <c r="UL163" s="380" t="str">
        <f t="shared" si="461"/>
        <v/>
      </c>
      <c r="UM163" s="380" t="str">
        <f t="shared" si="461"/>
        <v/>
      </c>
      <c r="UN163" s="380" t="str">
        <f t="shared" si="461"/>
        <v/>
      </c>
      <c r="UO163" s="380" t="str">
        <f t="shared" si="461"/>
        <v/>
      </c>
      <c r="UP163" s="380" t="str">
        <f t="shared" si="461"/>
        <v/>
      </c>
      <c r="UQ163" s="380" t="str">
        <f t="shared" si="461"/>
        <v/>
      </c>
      <c r="UR163" s="380" t="str">
        <f t="shared" si="461"/>
        <v/>
      </c>
      <c r="US163" s="380" t="str">
        <f t="shared" si="461"/>
        <v/>
      </c>
      <c r="UT163" s="380" t="str">
        <f t="shared" si="461"/>
        <v/>
      </c>
      <c r="UU163" s="380" t="str">
        <f t="shared" si="461"/>
        <v/>
      </c>
      <c r="UV163" s="380" t="str">
        <f t="shared" si="461"/>
        <v/>
      </c>
      <c r="UW163" s="380" t="str">
        <f t="shared" si="461"/>
        <v/>
      </c>
      <c r="UX163" s="380" t="str">
        <f t="shared" si="461"/>
        <v/>
      </c>
      <c r="UY163" s="380" t="str">
        <f t="shared" si="461"/>
        <v/>
      </c>
      <c r="UZ163" s="380" t="str">
        <f t="shared" si="461"/>
        <v/>
      </c>
      <c r="VA163" s="380" t="str">
        <f t="shared" si="461"/>
        <v/>
      </c>
      <c r="VB163" s="380" t="str">
        <f t="shared" si="461"/>
        <v/>
      </c>
      <c r="VC163" s="380" t="str">
        <f t="shared" si="461"/>
        <v/>
      </c>
      <c r="VD163" s="380" t="str">
        <f t="shared" si="461"/>
        <v/>
      </c>
      <c r="VE163" s="380" t="str">
        <f t="shared" si="461"/>
        <v/>
      </c>
      <c r="VF163" s="380" t="str">
        <f t="shared" si="461"/>
        <v/>
      </c>
      <c r="VG163" s="380" t="str">
        <f t="shared" si="461"/>
        <v/>
      </c>
      <c r="VH163" s="380" t="str">
        <f t="shared" si="461"/>
        <v/>
      </c>
      <c r="VI163" s="380" t="str">
        <f t="shared" si="461"/>
        <v/>
      </c>
      <c r="VJ163" s="380" t="str">
        <f t="shared" si="461"/>
        <v/>
      </c>
      <c r="VK163" s="380" t="str">
        <f t="shared" si="461"/>
        <v/>
      </c>
      <c r="VL163" s="380" t="str">
        <f t="shared" si="461"/>
        <v/>
      </c>
      <c r="VM163" s="380" t="str">
        <f t="shared" si="461"/>
        <v/>
      </c>
      <c r="VN163" s="380" t="str">
        <f t="shared" si="461"/>
        <v/>
      </c>
      <c r="VO163" s="380" t="str">
        <f t="shared" si="461"/>
        <v/>
      </c>
      <c r="VP163" s="380" t="str">
        <f t="shared" si="461"/>
        <v/>
      </c>
      <c r="VQ163" s="380" t="str">
        <f t="shared" si="461"/>
        <v/>
      </c>
      <c r="VR163" s="380" t="str">
        <f t="shared" si="461"/>
        <v/>
      </c>
      <c r="VS163" s="380" t="str">
        <f t="shared" si="461"/>
        <v/>
      </c>
      <c r="VT163" s="380" t="str">
        <f t="shared" si="461"/>
        <v/>
      </c>
      <c r="VU163" s="380" t="str">
        <f t="shared" si="461"/>
        <v/>
      </c>
      <c r="VV163" s="380" t="str">
        <f t="shared" si="461"/>
        <v/>
      </c>
      <c r="VW163" s="380" t="str">
        <f t="shared" si="461"/>
        <v/>
      </c>
      <c r="VX163" s="380" t="str">
        <f t="shared" si="461"/>
        <v/>
      </c>
      <c r="VY163" s="380" t="str">
        <f t="shared" si="461"/>
        <v/>
      </c>
      <c r="VZ163" s="380" t="str">
        <f t="shared" si="461"/>
        <v/>
      </c>
      <c r="WA163" s="380" t="str">
        <f t="shared" si="461"/>
        <v/>
      </c>
      <c r="WB163" s="380" t="str">
        <f t="shared" si="461"/>
        <v/>
      </c>
      <c r="WC163" s="380" t="str">
        <f t="shared" si="461"/>
        <v/>
      </c>
      <c r="WD163" s="380" t="str">
        <f t="shared" si="461"/>
        <v/>
      </c>
      <c r="WE163" s="380" t="str">
        <f t="shared" si="461"/>
        <v/>
      </c>
      <c r="WF163" s="380" t="str">
        <f t="shared" si="461"/>
        <v/>
      </c>
      <c r="WG163" s="380" t="str">
        <f t="shared" si="461"/>
        <v/>
      </c>
      <c r="WH163" s="380" t="str">
        <f t="shared" si="461"/>
        <v/>
      </c>
      <c r="WI163" s="378" t="str">
        <f t="shared" si="461"/>
        <v/>
      </c>
    </row>
    <row r="164" spans="1:607">
      <c r="A164" s="348"/>
      <c r="B164" s="360" t="s">
        <v>896</v>
      </c>
      <c r="C164" s="348"/>
      <c r="D164" s="348"/>
      <c r="E164" s="348"/>
      <c r="F164" s="348"/>
      <c r="G164" s="361" t="str">
        <f t="shared" si="220"/>
        <v/>
      </c>
      <c r="H164" s="361" t="str">
        <f t="shared" si="221"/>
        <v/>
      </c>
      <c r="I164" s="397"/>
      <c r="J164" s="348"/>
      <c r="K164" s="348"/>
      <c r="L164" s="348"/>
      <c r="M164" s="348"/>
      <c r="N164" s="400"/>
      <c r="O164" s="400"/>
      <c r="P164" s="400"/>
      <c r="Q164" s="400"/>
      <c r="R164" s="400"/>
      <c r="S164" s="400"/>
      <c r="T164" s="400"/>
      <c r="U164" s="400"/>
      <c r="V164" s="400"/>
      <c r="W164" s="400"/>
      <c r="X164" s="400"/>
      <c r="Y164" s="400"/>
      <c r="Z164" s="400"/>
      <c r="AA164" s="400"/>
      <c r="AB164" s="400"/>
      <c r="AC164" s="400"/>
      <c r="AD164" s="400"/>
      <c r="AE164" s="400"/>
      <c r="AF164" s="400"/>
      <c r="AG164" s="400"/>
      <c r="AH164" s="400"/>
      <c r="AI164" s="400"/>
      <c r="AJ164" s="400"/>
      <c r="AK164" s="400"/>
      <c r="AL164" s="400"/>
      <c r="AM164" s="400"/>
      <c r="AN164" s="400"/>
      <c r="AO164" s="400"/>
      <c r="AP164" s="400"/>
      <c r="AQ164" s="400"/>
      <c r="AR164" s="400"/>
      <c r="AS164" s="400"/>
      <c r="AT164" s="400"/>
      <c r="AU164" s="400"/>
      <c r="AV164" s="400"/>
      <c r="AW164" s="400"/>
      <c r="AX164" s="400"/>
      <c r="AY164" s="400"/>
      <c r="AZ164" s="400"/>
      <c r="BA164" s="400"/>
      <c r="BB164" s="400"/>
      <c r="BC164" s="400"/>
      <c r="BD164" s="400"/>
      <c r="BE164" s="400"/>
      <c r="BF164" s="400"/>
      <c r="BG164" s="400"/>
      <c r="BH164" s="400"/>
      <c r="BI164" s="400"/>
      <c r="BJ164" s="400"/>
      <c r="BK164" s="400"/>
      <c r="BL164" s="400"/>
      <c r="BM164" s="400"/>
      <c r="BN164" s="400"/>
      <c r="BO164" s="400"/>
      <c r="BP164" s="400"/>
      <c r="BQ164" s="400"/>
      <c r="BR164" s="400"/>
      <c r="BS164" s="400"/>
      <c r="BT164" s="400"/>
      <c r="BU164" s="400"/>
      <c r="BV164" s="400"/>
      <c r="BW164" s="400"/>
      <c r="BX164" s="400"/>
      <c r="BY164" s="400"/>
      <c r="BZ164" s="400"/>
      <c r="CA164" s="400"/>
      <c r="CB164" s="400"/>
      <c r="CC164" s="400"/>
      <c r="CD164" s="400"/>
      <c r="CE164" s="400"/>
      <c r="CF164" s="400"/>
      <c r="CG164" s="400"/>
      <c r="CH164" s="400"/>
      <c r="CI164" s="400"/>
      <c r="CJ164" s="400"/>
      <c r="CK164" s="400"/>
      <c r="CL164" s="400"/>
      <c r="CM164" s="400"/>
      <c r="CN164" s="400"/>
      <c r="CO164" s="400"/>
      <c r="CP164" s="400"/>
      <c r="CQ164" s="400"/>
      <c r="CR164" s="400"/>
      <c r="CS164" s="400"/>
      <c r="CT164" s="400"/>
      <c r="CU164" s="400"/>
      <c r="CV164" s="400"/>
      <c r="CW164" s="400"/>
      <c r="CX164" s="400"/>
      <c r="CY164" s="400"/>
      <c r="CZ164" s="362"/>
      <c r="DA164" s="901"/>
      <c r="DB164" s="899" t="s">
        <v>1330</v>
      </c>
      <c r="DC164" s="899"/>
      <c r="DD164" s="378" t="str">
        <f>IF(COUNT(DD77:DD79)=0,"",SUM(DD77:DD79,)^2)</f>
        <v/>
      </c>
      <c r="DE164" s="378" t="str">
        <f t="shared" ref="DE164:FP164" si="462">IF(COUNT(DE77:DE79)=0,"",SUM(DE77:DE79,)^2)</f>
        <v/>
      </c>
      <c r="DF164" s="378" t="str">
        <f t="shared" si="462"/>
        <v/>
      </c>
      <c r="DG164" s="378" t="str">
        <f t="shared" si="462"/>
        <v/>
      </c>
      <c r="DH164" s="378" t="str">
        <f t="shared" si="462"/>
        <v/>
      </c>
      <c r="DI164" s="378" t="str">
        <f t="shared" si="462"/>
        <v/>
      </c>
      <c r="DJ164" s="378" t="str">
        <f t="shared" si="462"/>
        <v/>
      </c>
      <c r="DK164" s="378" t="str">
        <f t="shared" si="462"/>
        <v/>
      </c>
      <c r="DL164" s="378" t="str">
        <f t="shared" si="462"/>
        <v/>
      </c>
      <c r="DM164" s="378" t="str">
        <f t="shared" si="462"/>
        <v/>
      </c>
      <c r="DN164" s="378" t="str">
        <f t="shared" si="462"/>
        <v/>
      </c>
      <c r="DO164" s="378" t="str">
        <f t="shared" si="462"/>
        <v/>
      </c>
      <c r="DP164" s="378" t="str">
        <f t="shared" si="462"/>
        <v/>
      </c>
      <c r="DQ164" s="378" t="str">
        <f t="shared" si="462"/>
        <v/>
      </c>
      <c r="DR164" s="378" t="str">
        <f t="shared" si="462"/>
        <v/>
      </c>
      <c r="DS164" s="378" t="str">
        <f t="shared" si="462"/>
        <v/>
      </c>
      <c r="DT164" s="378" t="str">
        <f t="shared" si="462"/>
        <v/>
      </c>
      <c r="DU164" s="378" t="str">
        <f t="shared" si="462"/>
        <v/>
      </c>
      <c r="DV164" s="378" t="str">
        <f t="shared" si="462"/>
        <v/>
      </c>
      <c r="DW164" s="378" t="str">
        <f t="shared" si="462"/>
        <v/>
      </c>
      <c r="DX164" s="379" t="str">
        <f t="shared" si="462"/>
        <v/>
      </c>
      <c r="DY164" s="378" t="str">
        <f t="shared" si="462"/>
        <v/>
      </c>
      <c r="DZ164" s="378" t="str">
        <f t="shared" si="462"/>
        <v/>
      </c>
      <c r="EA164" s="378" t="str">
        <f t="shared" si="462"/>
        <v/>
      </c>
      <c r="EB164" s="378" t="str">
        <f t="shared" si="462"/>
        <v/>
      </c>
      <c r="EC164" s="378" t="str">
        <f t="shared" si="462"/>
        <v/>
      </c>
      <c r="ED164" s="378" t="str">
        <f t="shared" si="462"/>
        <v/>
      </c>
      <c r="EE164" s="378" t="str">
        <f t="shared" si="462"/>
        <v/>
      </c>
      <c r="EF164" s="378" t="str">
        <f t="shared" si="462"/>
        <v/>
      </c>
      <c r="EG164" s="378" t="str">
        <f t="shared" si="462"/>
        <v/>
      </c>
      <c r="EH164" s="378" t="str">
        <f t="shared" si="462"/>
        <v/>
      </c>
      <c r="EI164" s="378" t="str">
        <f t="shared" si="462"/>
        <v/>
      </c>
      <c r="EJ164" s="378" t="str">
        <f t="shared" si="462"/>
        <v/>
      </c>
      <c r="EK164" s="378" t="str">
        <f t="shared" si="462"/>
        <v/>
      </c>
      <c r="EL164" s="378" t="str">
        <f t="shared" si="462"/>
        <v/>
      </c>
      <c r="EM164" s="378" t="str">
        <f t="shared" si="462"/>
        <v/>
      </c>
      <c r="EN164" s="378" t="str">
        <f t="shared" si="462"/>
        <v/>
      </c>
      <c r="EO164" s="378" t="str">
        <f t="shared" si="462"/>
        <v/>
      </c>
      <c r="EP164" s="378" t="str">
        <f t="shared" si="462"/>
        <v/>
      </c>
      <c r="EQ164" s="378" t="str">
        <f t="shared" si="462"/>
        <v/>
      </c>
      <c r="ER164" s="378" t="str">
        <f t="shared" si="462"/>
        <v/>
      </c>
      <c r="ES164" s="378" t="str">
        <f t="shared" si="462"/>
        <v/>
      </c>
      <c r="ET164" s="378" t="str">
        <f t="shared" si="462"/>
        <v/>
      </c>
      <c r="EU164" s="378" t="str">
        <f t="shared" si="462"/>
        <v/>
      </c>
      <c r="EV164" s="378" t="str">
        <f t="shared" si="462"/>
        <v/>
      </c>
      <c r="EW164" s="378" t="str">
        <f t="shared" si="462"/>
        <v/>
      </c>
      <c r="EX164" s="378" t="str">
        <f t="shared" si="462"/>
        <v/>
      </c>
      <c r="EY164" s="378" t="str">
        <f t="shared" si="462"/>
        <v/>
      </c>
      <c r="EZ164" s="378" t="str">
        <f t="shared" si="462"/>
        <v/>
      </c>
      <c r="FA164" s="378" t="str">
        <f t="shared" si="462"/>
        <v/>
      </c>
      <c r="FB164" s="378" t="str">
        <f t="shared" si="462"/>
        <v/>
      </c>
      <c r="FC164" s="378" t="str">
        <f t="shared" si="462"/>
        <v/>
      </c>
      <c r="FD164" s="378" t="str">
        <f t="shared" si="462"/>
        <v/>
      </c>
      <c r="FE164" s="378" t="str">
        <f t="shared" si="462"/>
        <v/>
      </c>
      <c r="FF164" s="378" t="str">
        <f t="shared" si="462"/>
        <v/>
      </c>
      <c r="FG164" s="378" t="str">
        <f t="shared" si="462"/>
        <v/>
      </c>
      <c r="FH164" s="378" t="str">
        <f t="shared" si="462"/>
        <v/>
      </c>
      <c r="FI164" s="378" t="str">
        <f t="shared" si="462"/>
        <v/>
      </c>
      <c r="FJ164" s="378" t="str">
        <f t="shared" si="462"/>
        <v/>
      </c>
      <c r="FK164" s="378" t="str">
        <f t="shared" si="462"/>
        <v/>
      </c>
      <c r="FL164" s="378" t="str">
        <f t="shared" si="462"/>
        <v/>
      </c>
      <c r="FM164" s="378" t="str">
        <f t="shared" si="462"/>
        <v/>
      </c>
      <c r="FN164" s="378" t="str">
        <f t="shared" si="462"/>
        <v/>
      </c>
      <c r="FO164" s="378" t="str">
        <f t="shared" si="462"/>
        <v/>
      </c>
      <c r="FP164" s="378" t="str">
        <f t="shared" si="462"/>
        <v/>
      </c>
      <c r="FQ164" s="378" t="str">
        <f t="shared" ref="FQ164:IB164" si="463">IF(COUNT(FQ77:FQ79)=0,"",SUM(FQ77:FQ79,)^2)</f>
        <v/>
      </c>
      <c r="FR164" s="378" t="str">
        <f t="shared" si="463"/>
        <v/>
      </c>
      <c r="FS164" s="378" t="str">
        <f t="shared" si="463"/>
        <v/>
      </c>
      <c r="FT164" s="378" t="str">
        <f t="shared" si="463"/>
        <v/>
      </c>
      <c r="FU164" s="378" t="str">
        <f t="shared" si="463"/>
        <v/>
      </c>
      <c r="FV164" s="378" t="str">
        <f t="shared" si="463"/>
        <v/>
      </c>
      <c r="FW164" s="378" t="str">
        <f t="shared" si="463"/>
        <v/>
      </c>
      <c r="FX164" s="378" t="str">
        <f t="shared" si="463"/>
        <v/>
      </c>
      <c r="FY164" s="378" t="str">
        <f t="shared" si="463"/>
        <v/>
      </c>
      <c r="FZ164" s="378" t="str">
        <f t="shared" si="463"/>
        <v/>
      </c>
      <c r="GA164" s="378" t="str">
        <f t="shared" si="463"/>
        <v/>
      </c>
      <c r="GB164" s="378" t="str">
        <f t="shared" si="463"/>
        <v/>
      </c>
      <c r="GC164" s="378" t="str">
        <f t="shared" si="463"/>
        <v/>
      </c>
      <c r="GD164" s="378" t="str">
        <f t="shared" si="463"/>
        <v/>
      </c>
      <c r="GE164" s="378" t="str">
        <f t="shared" si="463"/>
        <v/>
      </c>
      <c r="GF164" s="378" t="str">
        <f t="shared" si="463"/>
        <v/>
      </c>
      <c r="GG164" s="378" t="str">
        <f t="shared" si="463"/>
        <v/>
      </c>
      <c r="GH164" s="378" t="str">
        <f t="shared" si="463"/>
        <v/>
      </c>
      <c r="GI164" s="378" t="str">
        <f t="shared" si="463"/>
        <v/>
      </c>
      <c r="GJ164" s="378" t="str">
        <f t="shared" si="463"/>
        <v/>
      </c>
      <c r="GK164" s="378" t="str">
        <f t="shared" si="463"/>
        <v/>
      </c>
      <c r="GL164" s="378" t="str">
        <f t="shared" si="463"/>
        <v/>
      </c>
      <c r="GM164" s="378" t="str">
        <f t="shared" si="463"/>
        <v/>
      </c>
      <c r="GN164" s="378" t="str">
        <f t="shared" si="463"/>
        <v/>
      </c>
      <c r="GO164" s="378" t="str">
        <f t="shared" si="463"/>
        <v/>
      </c>
      <c r="GP164" s="378" t="str">
        <f t="shared" si="463"/>
        <v/>
      </c>
      <c r="GQ164" s="378" t="str">
        <f t="shared" si="463"/>
        <v/>
      </c>
      <c r="GR164" s="378" t="str">
        <f t="shared" si="463"/>
        <v/>
      </c>
      <c r="GS164" s="378" t="str">
        <f t="shared" si="463"/>
        <v/>
      </c>
      <c r="GT164" s="378" t="str">
        <f t="shared" si="463"/>
        <v/>
      </c>
      <c r="GU164" s="378" t="str">
        <f t="shared" si="463"/>
        <v/>
      </c>
      <c r="GV164" s="378" t="str">
        <f t="shared" si="463"/>
        <v/>
      </c>
      <c r="GW164" s="378" t="str">
        <f t="shared" si="463"/>
        <v/>
      </c>
      <c r="GX164" s="378" t="str">
        <f t="shared" si="463"/>
        <v/>
      </c>
      <c r="GY164" s="378" t="str">
        <f t="shared" si="463"/>
        <v/>
      </c>
      <c r="GZ164" s="378" t="str">
        <f t="shared" si="463"/>
        <v/>
      </c>
      <c r="HA164" s="378" t="str">
        <f t="shared" si="463"/>
        <v/>
      </c>
      <c r="HB164" s="378" t="str">
        <f t="shared" si="463"/>
        <v/>
      </c>
      <c r="HC164" s="378" t="str">
        <f t="shared" si="463"/>
        <v/>
      </c>
      <c r="HD164" s="378" t="str">
        <f t="shared" si="463"/>
        <v/>
      </c>
      <c r="HE164" s="378" t="str">
        <f t="shared" si="463"/>
        <v/>
      </c>
      <c r="HF164" s="378" t="str">
        <f t="shared" si="463"/>
        <v/>
      </c>
      <c r="HG164" s="378" t="str">
        <f t="shared" si="463"/>
        <v/>
      </c>
      <c r="HH164" s="378" t="str">
        <f t="shared" si="463"/>
        <v/>
      </c>
      <c r="HI164" s="378" t="str">
        <f t="shared" si="463"/>
        <v/>
      </c>
      <c r="HJ164" s="378" t="str">
        <f t="shared" si="463"/>
        <v/>
      </c>
      <c r="HK164" s="378" t="str">
        <f t="shared" si="463"/>
        <v/>
      </c>
      <c r="HL164" s="378" t="str">
        <f t="shared" si="463"/>
        <v/>
      </c>
      <c r="HM164" s="378" t="str">
        <f t="shared" si="463"/>
        <v/>
      </c>
      <c r="HN164" s="378" t="str">
        <f t="shared" si="463"/>
        <v/>
      </c>
      <c r="HO164" s="378" t="str">
        <f t="shared" si="463"/>
        <v/>
      </c>
      <c r="HP164" s="378" t="str">
        <f t="shared" si="463"/>
        <v/>
      </c>
      <c r="HQ164" s="378" t="str">
        <f t="shared" si="463"/>
        <v/>
      </c>
      <c r="HR164" s="378" t="str">
        <f t="shared" si="463"/>
        <v/>
      </c>
      <c r="HS164" s="378" t="str">
        <f t="shared" si="463"/>
        <v/>
      </c>
      <c r="HT164" s="378" t="str">
        <f t="shared" si="463"/>
        <v/>
      </c>
      <c r="HU164" s="378" t="str">
        <f t="shared" si="463"/>
        <v/>
      </c>
      <c r="HV164" s="378" t="str">
        <f t="shared" si="463"/>
        <v/>
      </c>
      <c r="HW164" s="378" t="str">
        <f t="shared" si="463"/>
        <v/>
      </c>
      <c r="HX164" s="378" t="str">
        <f t="shared" si="463"/>
        <v/>
      </c>
      <c r="HY164" s="378" t="str">
        <f t="shared" si="463"/>
        <v/>
      </c>
      <c r="HZ164" s="378" t="str">
        <f t="shared" si="463"/>
        <v/>
      </c>
      <c r="IA164" s="378" t="str">
        <f t="shared" si="463"/>
        <v/>
      </c>
      <c r="IB164" s="378" t="str">
        <f t="shared" si="463"/>
        <v/>
      </c>
      <c r="IC164" s="378" t="str">
        <f t="shared" ref="IC164:KN164" si="464">IF(COUNT(IC77:IC79)=0,"",SUM(IC77:IC79,)^2)</f>
        <v/>
      </c>
      <c r="ID164" s="378" t="str">
        <f t="shared" si="464"/>
        <v/>
      </c>
      <c r="IE164" s="378" t="str">
        <f t="shared" si="464"/>
        <v/>
      </c>
      <c r="IF164" s="378" t="str">
        <f t="shared" si="464"/>
        <v/>
      </c>
      <c r="IG164" s="378" t="str">
        <f t="shared" si="464"/>
        <v/>
      </c>
      <c r="IH164" s="378" t="str">
        <f t="shared" si="464"/>
        <v/>
      </c>
      <c r="II164" s="378" t="str">
        <f t="shared" si="464"/>
        <v/>
      </c>
      <c r="IJ164" s="378" t="str">
        <f t="shared" si="464"/>
        <v/>
      </c>
      <c r="IK164" s="378" t="str">
        <f t="shared" si="464"/>
        <v/>
      </c>
      <c r="IL164" s="378" t="str">
        <f t="shared" si="464"/>
        <v/>
      </c>
      <c r="IM164" s="378" t="str">
        <f t="shared" si="464"/>
        <v/>
      </c>
      <c r="IN164" s="378" t="str">
        <f t="shared" si="464"/>
        <v/>
      </c>
      <c r="IO164" s="378" t="str">
        <f t="shared" si="464"/>
        <v/>
      </c>
      <c r="IP164" s="378" t="str">
        <f t="shared" si="464"/>
        <v/>
      </c>
      <c r="IQ164" s="378" t="str">
        <f t="shared" si="464"/>
        <v/>
      </c>
      <c r="IR164" s="378" t="str">
        <f t="shared" si="464"/>
        <v/>
      </c>
      <c r="IS164" s="378" t="str">
        <f t="shared" si="464"/>
        <v/>
      </c>
      <c r="IT164" s="378" t="str">
        <f t="shared" si="464"/>
        <v/>
      </c>
      <c r="IU164" s="378" t="str">
        <f t="shared" si="464"/>
        <v/>
      </c>
      <c r="IV164" s="378" t="str">
        <f t="shared" si="464"/>
        <v/>
      </c>
      <c r="IW164" s="378" t="str">
        <f t="shared" si="464"/>
        <v/>
      </c>
      <c r="IX164" s="378" t="str">
        <f t="shared" si="464"/>
        <v/>
      </c>
      <c r="IY164" s="378" t="str">
        <f t="shared" si="464"/>
        <v/>
      </c>
      <c r="IZ164" s="378" t="str">
        <f t="shared" si="464"/>
        <v/>
      </c>
      <c r="JA164" s="378" t="str">
        <f t="shared" si="464"/>
        <v/>
      </c>
      <c r="JB164" s="378" t="str">
        <f t="shared" si="464"/>
        <v/>
      </c>
      <c r="JC164" s="378" t="str">
        <f t="shared" si="464"/>
        <v/>
      </c>
      <c r="JD164" s="378" t="str">
        <f t="shared" si="464"/>
        <v/>
      </c>
      <c r="JE164" s="378" t="str">
        <f t="shared" si="464"/>
        <v/>
      </c>
      <c r="JF164" s="378" t="str">
        <f t="shared" si="464"/>
        <v/>
      </c>
      <c r="JG164" s="378" t="str">
        <f t="shared" si="464"/>
        <v/>
      </c>
      <c r="JH164" s="378" t="str">
        <f t="shared" si="464"/>
        <v/>
      </c>
      <c r="JI164" s="378" t="str">
        <f t="shared" si="464"/>
        <v/>
      </c>
      <c r="JJ164" s="378" t="str">
        <f t="shared" si="464"/>
        <v/>
      </c>
      <c r="JK164" s="378" t="str">
        <f t="shared" si="464"/>
        <v/>
      </c>
      <c r="JL164" s="378" t="str">
        <f t="shared" si="464"/>
        <v/>
      </c>
      <c r="JM164" s="378" t="str">
        <f t="shared" si="464"/>
        <v/>
      </c>
      <c r="JN164" s="378" t="str">
        <f t="shared" si="464"/>
        <v/>
      </c>
      <c r="JO164" s="378" t="str">
        <f t="shared" si="464"/>
        <v/>
      </c>
      <c r="JP164" s="378" t="str">
        <f t="shared" si="464"/>
        <v/>
      </c>
      <c r="JQ164" s="378" t="str">
        <f t="shared" si="464"/>
        <v/>
      </c>
      <c r="JR164" s="378" t="str">
        <f t="shared" si="464"/>
        <v/>
      </c>
      <c r="JS164" s="378" t="str">
        <f t="shared" si="464"/>
        <v/>
      </c>
      <c r="JT164" s="378" t="str">
        <f t="shared" si="464"/>
        <v/>
      </c>
      <c r="JU164" s="378" t="str">
        <f t="shared" si="464"/>
        <v/>
      </c>
      <c r="JV164" s="378" t="str">
        <f t="shared" si="464"/>
        <v/>
      </c>
      <c r="JW164" s="378" t="str">
        <f t="shared" si="464"/>
        <v/>
      </c>
      <c r="JX164" s="378" t="str">
        <f t="shared" si="464"/>
        <v/>
      </c>
      <c r="JY164" s="378" t="str">
        <f t="shared" si="464"/>
        <v/>
      </c>
      <c r="JZ164" s="378" t="str">
        <f t="shared" si="464"/>
        <v/>
      </c>
      <c r="KA164" s="378" t="str">
        <f t="shared" si="464"/>
        <v/>
      </c>
      <c r="KB164" s="378" t="str">
        <f t="shared" si="464"/>
        <v/>
      </c>
      <c r="KC164" s="378" t="str">
        <f t="shared" si="464"/>
        <v/>
      </c>
      <c r="KD164" s="378" t="str">
        <f t="shared" si="464"/>
        <v/>
      </c>
      <c r="KE164" s="378" t="str">
        <f t="shared" si="464"/>
        <v/>
      </c>
      <c r="KF164" s="378" t="str">
        <f t="shared" si="464"/>
        <v/>
      </c>
      <c r="KG164" s="378" t="str">
        <f t="shared" si="464"/>
        <v/>
      </c>
      <c r="KH164" s="378" t="str">
        <f t="shared" si="464"/>
        <v/>
      </c>
      <c r="KI164" s="378" t="str">
        <f t="shared" si="464"/>
        <v/>
      </c>
      <c r="KJ164" s="378" t="str">
        <f t="shared" si="464"/>
        <v/>
      </c>
      <c r="KK164" s="378" t="str">
        <f t="shared" si="464"/>
        <v/>
      </c>
      <c r="KL164" s="378" t="str">
        <f t="shared" si="464"/>
        <v/>
      </c>
      <c r="KM164" s="378" t="str">
        <f t="shared" si="464"/>
        <v/>
      </c>
      <c r="KN164" s="378" t="str">
        <f t="shared" si="464"/>
        <v/>
      </c>
      <c r="KO164" s="378" t="str">
        <f t="shared" ref="KO164:MZ164" si="465">IF(COUNT(KO77:KO79)=0,"",SUM(KO77:KO79,)^2)</f>
        <v/>
      </c>
      <c r="KP164" s="378" t="str">
        <f t="shared" si="465"/>
        <v/>
      </c>
      <c r="KQ164" s="378" t="str">
        <f t="shared" si="465"/>
        <v/>
      </c>
      <c r="KR164" s="378" t="str">
        <f t="shared" si="465"/>
        <v/>
      </c>
      <c r="KS164" s="378" t="str">
        <f t="shared" si="465"/>
        <v/>
      </c>
      <c r="KT164" s="378" t="str">
        <f t="shared" si="465"/>
        <v/>
      </c>
      <c r="KU164" s="378" t="str">
        <f t="shared" si="465"/>
        <v/>
      </c>
      <c r="KV164" s="378" t="str">
        <f t="shared" si="465"/>
        <v/>
      </c>
      <c r="KW164" s="378" t="str">
        <f t="shared" si="465"/>
        <v/>
      </c>
      <c r="KX164" s="378" t="str">
        <f t="shared" si="465"/>
        <v/>
      </c>
      <c r="KY164" s="378" t="str">
        <f t="shared" si="465"/>
        <v/>
      </c>
      <c r="KZ164" s="378" t="str">
        <f t="shared" si="465"/>
        <v/>
      </c>
      <c r="LA164" s="378" t="str">
        <f t="shared" si="465"/>
        <v/>
      </c>
      <c r="LB164" s="378" t="str">
        <f t="shared" si="465"/>
        <v/>
      </c>
      <c r="LC164" s="378" t="str">
        <f t="shared" si="465"/>
        <v/>
      </c>
      <c r="LD164" s="378" t="str">
        <f t="shared" si="465"/>
        <v/>
      </c>
      <c r="LE164" s="378" t="str">
        <f t="shared" si="465"/>
        <v/>
      </c>
      <c r="LF164" s="378" t="str">
        <f t="shared" si="465"/>
        <v/>
      </c>
      <c r="LG164" s="378" t="str">
        <f t="shared" si="465"/>
        <v/>
      </c>
      <c r="LH164" s="378" t="str">
        <f t="shared" si="465"/>
        <v/>
      </c>
      <c r="LI164" s="378" t="str">
        <f t="shared" si="465"/>
        <v/>
      </c>
      <c r="LJ164" s="378" t="str">
        <f t="shared" si="465"/>
        <v/>
      </c>
      <c r="LK164" s="378" t="str">
        <f t="shared" si="465"/>
        <v/>
      </c>
      <c r="LL164" s="378" t="str">
        <f t="shared" si="465"/>
        <v/>
      </c>
      <c r="LM164" s="378" t="str">
        <f t="shared" si="465"/>
        <v/>
      </c>
      <c r="LN164" s="378" t="str">
        <f t="shared" si="465"/>
        <v/>
      </c>
      <c r="LO164" s="378" t="str">
        <f t="shared" si="465"/>
        <v/>
      </c>
      <c r="LP164" s="378" t="str">
        <f t="shared" si="465"/>
        <v/>
      </c>
      <c r="LQ164" s="378" t="str">
        <f t="shared" si="465"/>
        <v/>
      </c>
      <c r="LR164" s="378" t="str">
        <f t="shared" si="465"/>
        <v/>
      </c>
      <c r="LS164" s="378" t="str">
        <f t="shared" si="465"/>
        <v/>
      </c>
      <c r="LT164" s="378" t="str">
        <f t="shared" si="465"/>
        <v/>
      </c>
      <c r="LU164" s="378" t="str">
        <f t="shared" si="465"/>
        <v/>
      </c>
      <c r="LV164" s="378" t="str">
        <f t="shared" si="465"/>
        <v/>
      </c>
      <c r="LW164" s="378" t="str">
        <f t="shared" si="465"/>
        <v/>
      </c>
      <c r="LX164" s="378" t="str">
        <f t="shared" si="465"/>
        <v/>
      </c>
      <c r="LY164" s="378" t="str">
        <f t="shared" si="465"/>
        <v/>
      </c>
      <c r="LZ164" s="378" t="str">
        <f t="shared" si="465"/>
        <v/>
      </c>
      <c r="MA164" s="378" t="str">
        <f t="shared" si="465"/>
        <v/>
      </c>
      <c r="MB164" s="378" t="str">
        <f t="shared" si="465"/>
        <v/>
      </c>
      <c r="MC164" s="378" t="str">
        <f t="shared" si="465"/>
        <v/>
      </c>
      <c r="MD164" s="378" t="str">
        <f t="shared" si="465"/>
        <v/>
      </c>
      <c r="ME164" s="378" t="str">
        <f t="shared" si="465"/>
        <v/>
      </c>
      <c r="MF164" s="378" t="str">
        <f t="shared" si="465"/>
        <v/>
      </c>
      <c r="MG164" s="378" t="str">
        <f t="shared" si="465"/>
        <v/>
      </c>
      <c r="MH164" s="378" t="str">
        <f t="shared" si="465"/>
        <v/>
      </c>
      <c r="MI164" s="378" t="str">
        <f t="shared" si="465"/>
        <v/>
      </c>
      <c r="MJ164" s="378" t="str">
        <f t="shared" si="465"/>
        <v/>
      </c>
      <c r="MK164" s="378" t="str">
        <f t="shared" si="465"/>
        <v/>
      </c>
      <c r="ML164" s="378" t="str">
        <f t="shared" si="465"/>
        <v/>
      </c>
      <c r="MM164" s="378" t="str">
        <f t="shared" si="465"/>
        <v/>
      </c>
      <c r="MN164" s="378" t="str">
        <f t="shared" si="465"/>
        <v/>
      </c>
      <c r="MO164" s="378" t="str">
        <f t="shared" si="465"/>
        <v/>
      </c>
      <c r="MP164" s="378" t="str">
        <f t="shared" si="465"/>
        <v/>
      </c>
      <c r="MQ164" s="378" t="str">
        <f t="shared" si="465"/>
        <v/>
      </c>
      <c r="MR164" s="378" t="str">
        <f t="shared" si="465"/>
        <v/>
      </c>
      <c r="MS164" s="378" t="str">
        <f t="shared" si="465"/>
        <v/>
      </c>
      <c r="MT164" s="378" t="str">
        <f t="shared" si="465"/>
        <v/>
      </c>
      <c r="MU164" s="378" t="str">
        <f t="shared" si="465"/>
        <v/>
      </c>
      <c r="MV164" s="378" t="str">
        <f t="shared" si="465"/>
        <v/>
      </c>
      <c r="MW164" s="378" t="str">
        <f t="shared" si="465"/>
        <v/>
      </c>
      <c r="MX164" s="378" t="str">
        <f t="shared" si="465"/>
        <v/>
      </c>
      <c r="MY164" s="378" t="str">
        <f t="shared" si="465"/>
        <v/>
      </c>
      <c r="MZ164" s="378" t="str">
        <f t="shared" si="465"/>
        <v/>
      </c>
      <c r="NA164" s="378" t="str">
        <f t="shared" ref="NA164:PL164" si="466">IF(COUNT(NA77:NA79)=0,"",SUM(NA77:NA79,)^2)</f>
        <v/>
      </c>
      <c r="NB164" s="378" t="str">
        <f t="shared" si="466"/>
        <v/>
      </c>
      <c r="NC164" s="378" t="str">
        <f t="shared" si="466"/>
        <v/>
      </c>
      <c r="ND164" s="378" t="str">
        <f t="shared" si="466"/>
        <v/>
      </c>
      <c r="NE164" s="378" t="str">
        <f t="shared" si="466"/>
        <v/>
      </c>
      <c r="NF164" s="378" t="str">
        <f t="shared" si="466"/>
        <v/>
      </c>
      <c r="NG164" s="378" t="str">
        <f t="shared" si="466"/>
        <v/>
      </c>
      <c r="NH164" s="378" t="str">
        <f t="shared" si="466"/>
        <v/>
      </c>
      <c r="NI164" s="378" t="str">
        <f t="shared" si="466"/>
        <v/>
      </c>
      <c r="NJ164" s="378" t="str">
        <f t="shared" si="466"/>
        <v/>
      </c>
      <c r="NK164" s="378" t="str">
        <f t="shared" si="466"/>
        <v/>
      </c>
      <c r="NL164" s="378" t="str">
        <f t="shared" si="466"/>
        <v/>
      </c>
      <c r="NM164" s="378" t="str">
        <f t="shared" si="466"/>
        <v/>
      </c>
      <c r="NN164" s="378" t="str">
        <f t="shared" si="466"/>
        <v/>
      </c>
      <c r="NO164" s="378" t="str">
        <f t="shared" si="466"/>
        <v/>
      </c>
      <c r="NP164" s="378" t="str">
        <f t="shared" si="466"/>
        <v/>
      </c>
      <c r="NQ164" s="378" t="str">
        <f t="shared" si="466"/>
        <v/>
      </c>
      <c r="NR164" s="378" t="str">
        <f t="shared" si="466"/>
        <v/>
      </c>
      <c r="NS164" s="378" t="str">
        <f t="shared" si="466"/>
        <v/>
      </c>
      <c r="NT164" s="378" t="str">
        <f t="shared" si="466"/>
        <v/>
      </c>
      <c r="NU164" s="378" t="str">
        <f t="shared" si="466"/>
        <v/>
      </c>
      <c r="NV164" s="378" t="str">
        <f t="shared" si="466"/>
        <v/>
      </c>
      <c r="NW164" s="378" t="str">
        <f t="shared" si="466"/>
        <v/>
      </c>
      <c r="NX164" s="378" t="str">
        <f t="shared" si="466"/>
        <v/>
      </c>
      <c r="NY164" s="378" t="str">
        <f t="shared" si="466"/>
        <v/>
      </c>
      <c r="NZ164" s="378" t="str">
        <f t="shared" si="466"/>
        <v/>
      </c>
      <c r="OA164" s="378" t="str">
        <f t="shared" si="466"/>
        <v/>
      </c>
      <c r="OB164" s="378" t="str">
        <f t="shared" si="466"/>
        <v/>
      </c>
      <c r="OC164" s="378" t="str">
        <f t="shared" si="466"/>
        <v/>
      </c>
      <c r="OD164" s="378" t="str">
        <f t="shared" si="466"/>
        <v/>
      </c>
      <c r="OE164" s="378" t="str">
        <f t="shared" si="466"/>
        <v/>
      </c>
      <c r="OF164" s="378" t="str">
        <f t="shared" si="466"/>
        <v/>
      </c>
      <c r="OG164" s="378" t="str">
        <f t="shared" si="466"/>
        <v/>
      </c>
      <c r="OH164" s="378" t="str">
        <f t="shared" si="466"/>
        <v/>
      </c>
      <c r="OI164" s="378" t="str">
        <f t="shared" si="466"/>
        <v/>
      </c>
      <c r="OJ164" s="378" t="str">
        <f t="shared" si="466"/>
        <v/>
      </c>
      <c r="OK164" s="378" t="str">
        <f t="shared" si="466"/>
        <v/>
      </c>
      <c r="OL164" s="378" t="str">
        <f t="shared" si="466"/>
        <v/>
      </c>
      <c r="OM164" s="378" t="str">
        <f t="shared" si="466"/>
        <v/>
      </c>
      <c r="ON164" s="378" t="str">
        <f t="shared" si="466"/>
        <v/>
      </c>
      <c r="OO164" s="378" t="str">
        <f t="shared" si="466"/>
        <v/>
      </c>
      <c r="OP164" s="378" t="str">
        <f t="shared" si="466"/>
        <v/>
      </c>
      <c r="OQ164" s="380" t="str">
        <f t="shared" si="466"/>
        <v/>
      </c>
      <c r="OR164" s="380" t="str">
        <f t="shared" si="466"/>
        <v/>
      </c>
      <c r="OS164" s="380" t="str">
        <f t="shared" si="466"/>
        <v/>
      </c>
      <c r="OT164" s="380" t="str">
        <f t="shared" si="466"/>
        <v/>
      </c>
      <c r="OU164" s="380" t="str">
        <f t="shared" si="466"/>
        <v/>
      </c>
      <c r="OV164" s="380" t="str">
        <f t="shared" si="466"/>
        <v/>
      </c>
      <c r="OW164" s="380" t="str">
        <f t="shared" si="466"/>
        <v/>
      </c>
      <c r="OX164" s="380" t="str">
        <f t="shared" si="466"/>
        <v/>
      </c>
      <c r="OY164" s="380" t="str">
        <f t="shared" si="466"/>
        <v/>
      </c>
      <c r="OZ164" s="380" t="str">
        <f t="shared" si="466"/>
        <v/>
      </c>
      <c r="PA164" s="380" t="str">
        <f t="shared" si="466"/>
        <v/>
      </c>
      <c r="PB164" s="380" t="str">
        <f t="shared" si="466"/>
        <v/>
      </c>
      <c r="PC164" s="380" t="str">
        <f t="shared" si="466"/>
        <v/>
      </c>
      <c r="PD164" s="380" t="str">
        <f t="shared" si="466"/>
        <v/>
      </c>
      <c r="PE164" s="380" t="str">
        <f t="shared" si="466"/>
        <v/>
      </c>
      <c r="PF164" s="380" t="str">
        <f t="shared" si="466"/>
        <v/>
      </c>
      <c r="PG164" s="380" t="str">
        <f t="shared" si="466"/>
        <v/>
      </c>
      <c r="PH164" s="380" t="str">
        <f t="shared" si="466"/>
        <v/>
      </c>
      <c r="PI164" s="380" t="str">
        <f t="shared" si="466"/>
        <v/>
      </c>
      <c r="PJ164" s="380" t="str">
        <f t="shared" si="466"/>
        <v/>
      </c>
      <c r="PK164" s="380" t="str">
        <f t="shared" si="466"/>
        <v/>
      </c>
      <c r="PL164" s="380" t="str">
        <f t="shared" si="466"/>
        <v/>
      </c>
      <c r="PM164" s="380" t="str">
        <f t="shared" ref="PM164:RX164" si="467">IF(COUNT(PM77:PM79)=0,"",SUM(PM77:PM79,)^2)</f>
        <v/>
      </c>
      <c r="PN164" s="380" t="str">
        <f t="shared" si="467"/>
        <v/>
      </c>
      <c r="PO164" s="380" t="str">
        <f t="shared" si="467"/>
        <v/>
      </c>
      <c r="PP164" s="380" t="str">
        <f t="shared" si="467"/>
        <v/>
      </c>
      <c r="PQ164" s="380" t="str">
        <f t="shared" si="467"/>
        <v/>
      </c>
      <c r="PR164" s="380" t="str">
        <f t="shared" si="467"/>
        <v/>
      </c>
      <c r="PS164" s="380" t="str">
        <f t="shared" si="467"/>
        <v/>
      </c>
      <c r="PT164" s="380" t="str">
        <f t="shared" si="467"/>
        <v/>
      </c>
      <c r="PU164" s="380" t="str">
        <f t="shared" si="467"/>
        <v/>
      </c>
      <c r="PV164" s="380" t="str">
        <f t="shared" si="467"/>
        <v/>
      </c>
      <c r="PW164" s="380" t="str">
        <f t="shared" si="467"/>
        <v/>
      </c>
      <c r="PX164" s="380" t="str">
        <f t="shared" si="467"/>
        <v/>
      </c>
      <c r="PY164" s="380" t="str">
        <f t="shared" si="467"/>
        <v/>
      </c>
      <c r="PZ164" s="380" t="str">
        <f t="shared" si="467"/>
        <v/>
      </c>
      <c r="QA164" s="380" t="str">
        <f t="shared" si="467"/>
        <v/>
      </c>
      <c r="QB164" s="380" t="str">
        <f t="shared" si="467"/>
        <v/>
      </c>
      <c r="QC164" s="380" t="str">
        <f t="shared" si="467"/>
        <v/>
      </c>
      <c r="QD164" s="380" t="str">
        <f t="shared" si="467"/>
        <v/>
      </c>
      <c r="QE164" s="380" t="str">
        <f t="shared" si="467"/>
        <v/>
      </c>
      <c r="QF164" s="380" t="str">
        <f t="shared" si="467"/>
        <v/>
      </c>
      <c r="QG164" s="380" t="str">
        <f t="shared" si="467"/>
        <v/>
      </c>
      <c r="QH164" s="380" t="str">
        <f t="shared" si="467"/>
        <v/>
      </c>
      <c r="QI164" s="380" t="str">
        <f t="shared" si="467"/>
        <v/>
      </c>
      <c r="QJ164" s="380" t="str">
        <f t="shared" si="467"/>
        <v/>
      </c>
      <c r="QK164" s="380" t="str">
        <f t="shared" si="467"/>
        <v/>
      </c>
      <c r="QL164" s="380" t="str">
        <f t="shared" si="467"/>
        <v/>
      </c>
      <c r="QM164" s="380" t="str">
        <f t="shared" si="467"/>
        <v/>
      </c>
      <c r="QN164" s="380" t="str">
        <f t="shared" si="467"/>
        <v/>
      </c>
      <c r="QO164" s="380" t="str">
        <f t="shared" si="467"/>
        <v/>
      </c>
      <c r="QP164" s="380" t="str">
        <f t="shared" si="467"/>
        <v/>
      </c>
      <c r="QQ164" s="380" t="str">
        <f t="shared" si="467"/>
        <v/>
      </c>
      <c r="QR164" s="380" t="str">
        <f t="shared" si="467"/>
        <v/>
      </c>
      <c r="QS164" s="380" t="str">
        <f t="shared" si="467"/>
        <v/>
      </c>
      <c r="QT164" s="380" t="str">
        <f t="shared" si="467"/>
        <v/>
      </c>
      <c r="QU164" s="380" t="str">
        <f t="shared" si="467"/>
        <v/>
      </c>
      <c r="QV164" s="380" t="str">
        <f t="shared" si="467"/>
        <v/>
      </c>
      <c r="QW164" s="380" t="str">
        <f t="shared" si="467"/>
        <v/>
      </c>
      <c r="QX164" s="380" t="str">
        <f t="shared" si="467"/>
        <v/>
      </c>
      <c r="QY164" s="380" t="str">
        <f t="shared" si="467"/>
        <v/>
      </c>
      <c r="QZ164" s="380" t="str">
        <f t="shared" si="467"/>
        <v/>
      </c>
      <c r="RA164" s="380" t="str">
        <f t="shared" si="467"/>
        <v/>
      </c>
      <c r="RB164" s="380" t="str">
        <f t="shared" si="467"/>
        <v/>
      </c>
      <c r="RC164" s="380" t="str">
        <f t="shared" si="467"/>
        <v/>
      </c>
      <c r="RD164" s="380" t="str">
        <f t="shared" si="467"/>
        <v/>
      </c>
      <c r="RE164" s="380" t="str">
        <f t="shared" si="467"/>
        <v/>
      </c>
      <c r="RF164" s="380" t="str">
        <f t="shared" si="467"/>
        <v/>
      </c>
      <c r="RG164" s="380" t="str">
        <f t="shared" si="467"/>
        <v/>
      </c>
      <c r="RH164" s="380" t="str">
        <f t="shared" si="467"/>
        <v/>
      </c>
      <c r="RI164" s="380" t="str">
        <f t="shared" si="467"/>
        <v/>
      </c>
      <c r="RJ164" s="380" t="str">
        <f t="shared" si="467"/>
        <v/>
      </c>
      <c r="RK164" s="380" t="str">
        <f t="shared" si="467"/>
        <v/>
      </c>
      <c r="RL164" s="380" t="str">
        <f t="shared" si="467"/>
        <v/>
      </c>
      <c r="RM164" s="380" t="str">
        <f t="shared" si="467"/>
        <v/>
      </c>
      <c r="RN164" s="380" t="str">
        <f t="shared" si="467"/>
        <v/>
      </c>
      <c r="RO164" s="380" t="str">
        <f t="shared" si="467"/>
        <v/>
      </c>
      <c r="RP164" s="380" t="str">
        <f t="shared" si="467"/>
        <v/>
      </c>
      <c r="RQ164" s="380" t="str">
        <f t="shared" si="467"/>
        <v/>
      </c>
      <c r="RR164" s="380" t="str">
        <f t="shared" si="467"/>
        <v/>
      </c>
      <c r="RS164" s="380" t="str">
        <f t="shared" si="467"/>
        <v/>
      </c>
      <c r="RT164" s="380" t="str">
        <f t="shared" si="467"/>
        <v/>
      </c>
      <c r="RU164" s="380" t="str">
        <f t="shared" si="467"/>
        <v/>
      </c>
      <c r="RV164" s="380" t="str">
        <f t="shared" si="467"/>
        <v/>
      </c>
      <c r="RW164" s="380" t="str">
        <f t="shared" si="467"/>
        <v/>
      </c>
      <c r="RX164" s="380" t="str">
        <f t="shared" si="467"/>
        <v/>
      </c>
      <c r="RY164" s="380" t="str">
        <f t="shared" ref="RY164:UJ164" si="468">IF(COUNT(RY77:RY79)=0,"",SUM(RY77:RY79,)^2)</f>
        <v/>
      </c>
      <c r="RZ164" s="380" t="str">
        <f t="shared" si="468"/>
        <v/>
      </c>
      <c r="SA164" s="380" t="str">
        <f t="shared" si="468"/>
        <v/>
      </c>
      <c r="SB164" s="380" t="str">
        <f t="shared" si="468"/>
        <v/>
      </c>
      <c r="SC164" s="380" t="str">
        <f t="shared" si="468"/>
        <v/>
      </c>
      <c r="SD164" s="380" t="str">
        <f t="shared" si="468"/>
        <v/>
      </c>
      <c r="SE164" s="380" t="str">
        <f t="shared" si="468"/>
        <v/>
      </c>
      <c r="SF164" s="380" t="str">
        <f t="shared" si="468"/>
        <v/>
      </c>
      <c r="SG164" s="380" t="str">
        <f t="shared" si="468"/>
        <v/>
      </c>
      <c r="SH164" s="380" t="str">
        <f t="shared" si="468"/>
        <v/>
      </c>
      <c r="SI164" s="380" t="str">
        <f t="shared" si="468"/>
        <v/>
      </c>
      <c r="SJ164" s="380" t="str">
        <f t="shared" si="468"/>
        <v/>
      </c>
      <c r="SK164" s="380" t="str">
        <f t="shared" si="468"/>
        <v/>
      </c>
      <c r="SL164" s="380" t="str">
        <f t="shared" si="468"/>
        <v/>
      </c>
      <c r="SM164" s="380" t="str">
        <f t="shared" si="468"/>
        <v/>
      </c>
      <c r="SN164" s="380" t="str">
        <f t="shared" si="468"/>
        <v/>
      </c>
      <c r="SO164" s="380" t="str">
        <f t="shared" si="468"/>
        <v/>
      </c>
      <c r="SP164" s="380" t="str">
        <f t="shared" si="468"/>
        <v/>
      </c>
      <c r="SQ164" s="380" t="str">
        <f t="shared" si="468"/>
        <v/>
      </c>
      <c r="SR164" s="380" t="str">
        <f t="shared" si="468"/>
        <v/>
      </c>
      <c r="SS164" s="380" t="str">
        <f t="shared" si="468"/>
        <v/>
      </c>
      <c r="ST164" s="380" t="str">
        <f t="shared" si="468"/>
        <v/>
      </c>
      <c r="SU164" s="380" t="str">
        <f t="shared" si="468"/>
        <v/>
      </c>
      <c r="SV164" s="380" t="str">
        <f t="shared" si="468"/>
        <v/>
      </c>
      <c r="SW164" s="380" t="str">
        <f t="shared" si="468"/>
        <v/>
      </c>
      <c r="SX164" s="380" t="str">
        <f t="shared" si="468"/>
        <v/>
      </c>
      <c r="SY164" s="380" t="str">
        <f t="shared" si="468"/>
        <v/>
      </c>
      <c r="SZ164" s="380" t="str">
        <f t="shared" si="468"/>
        <v/>
      </c>
      <c r="TA164" s="380" t="str">
        <f t="shared" si="468"/>
        <v/>
      </c>
      <c r="TB164" s="380" t="str">
        <f t="shared" si="468"/>
        <v/>
      </c>
      <c r="TC164" s="380" t="str">
        <f t="shared" si="468"/>
        <v/>
      </c>
      <c r="TD164" s="380" t="str">
        <f t="shared" si="468"/>
        <v/>
      </c>
      <c r="TE164" s="380" t="str">
        <f t="shared" si="468"/>
        <v/>
      </c>
      <c r="TF164" s="380" t="str">
        <f t="shared" si="468"/>
        <v/>
      </c>
      <c r="TG164" s="380" t="str">
        <f t="shared" si="468"/>
        <v/>
      </c>
      <c r="TH164" s="380" t="str">
        <f t="shared" si="468"/>
        <v/>
      </c>
      <c r="TI164" s="380" t="str">
        <f t="shared" si="468"/>
        <v/>
      </c>
      <c r="TJ164" s="380" t="str">
        <f t="shared" si="468"/>
        <v/>
      </c>
      <c r="TK164" s="380" t="str">
        <f t="shared" si="468"/>
        <v/>
      </c>
      <c r="TL164" s="380" t="str">
        <f t="shared" si="468"/>
        <v/>
      </c>
      <c r="TM164" s="380" t="str">
        <f t="shared" si="468"/>
        <v/>
      </c>
      <c r="TN164" s="380" t="str">
        <f t="shared" si="468"/>
        <v/>
      </c>
      <c r="TO164" s="380" t="str">
        <f t="shared" si="468"/>
        <v/>
      </c>
      <c r="TP164" s="380" t="str">
        <f t="shared" si="468"/>
        <v/>
      </c>
      <c r="TQ164" s="380" t="str">
        <f t="shared" si="468"/>
        <v/>
      </c>
      <c r="TR164" s="380" t="str">
        <f t="shared" si="468"/>
        <v/>
      </c>
      <c r="TS164" s="380" t="str">
        <f t="shared" si="468"/>
        <v/>
      </c>
      <c r="TT164" s="380" t="str">
        <f t="shared" si="468"/>
        <v/>
      </c>
      <c r="TU164" s="380" t="str">
        <f t="shared" si="468"/>
        <v/>
      </c>
      <c r="TV164" s="380" t="str">
        <f t="shared" si="468"/>
        <v/>
      </c>
      <c r="TW164" s="380" t="str">
        <f t="shared" si="468"/>
        <v/>
      </c>
      <c r="TX164" s="380" t="str">
        <f t="shared" si="468"/>
        <v/>
      </c>
      <c r="TY164" s="380" t="str">
        <f t="shared" si="468"/>
        <v/>
      </c>
      <c r="TZ164" s="380" t="str">
        <f t="shared" si="468"/>
        <v/>
      </c>
      <c r="UA164" s="380" t="str">
        <f t="shared" si="468"/>
        <v/>
      </c>
      <c r="UB164" s="380" t="str">
        <f t="shared" si="468"/>
        <v/>
      </c>
      <c r="UC164" s="380" t="str">
        <f t="shared" si="468"/>
        <v/>
      </c>
      <c r="UD164" s="380" t="str">
        <f t="shared" si="468"/>
        <v/>
      </c>
      <c r="UE164" s="380" t="str">
        <f t="shared" si="468"/>
        <v/>
      </c>
      <c r="UF164" s="380" t="str">
        <f t="shared" si="468"/>
        <v/>
      </c>
      <c r="UG164" s="380" t="str">
        <f t="shared" si="468"/>
        <v/>
      </c>
      <c r="UH164" s="380" t="str">
        <f t="shared" si="468"/>
        <v/>
      </c>
      <c r="UI164" s="380" t="str">
        <f t="shared" si="468"/>
        <v/>
      </c>
      <c r="UJ164" s="380" t="str">
        <f t="shared" si="468"/>
        <v/>
      </c>
      <c r="UK164" s="380" t="str">
        <f t="shared" ref="UK164:WI164" si="469">IF(COUNT(UK77:UK79)=0,"",SUM(UK77:UK79,)^2)</f>
        <v/>
      </c>
      <c r="UL164" s="380" t="str">
        <f t="shared" si="469"/>
        <v/>
      </c>
      <c r="UM164" s="380" t="str">
        <f t="shared" si="469"/>
        <v/>
      </c>
      <c r="UN164" s="380" t="str">
        <f t="shared" si="469"/>
        <v/>
      </c>
      <c r="UO164" s="380" t="str">
        <f t="shared" si="469"/>
        <v/>
      </c>
      <c r="UP164" s="380" t="str">
        <f t="shared" si="469"/>
        <v/>
      </c>
      <c r="UQ164" s="380" t="str">
        <f t="shared" si="469"/>
        <v/>
      </c>
      <c r="UR164" s="380" t="str">
        <f t="shared" si="469"/>
        <v/>
      </c>
      <c r="US164" s="380" t="str">
        <f t="shared" si="469"/>
        <v/>
      </c>
      <c r="UT164" s="380" t="str">
        <f t="shared" si="469"/>
        <v/>
      </c>
      <c r="UU164" s="380" t="str">
        <f t="shared" si="469"/>
        <v/>
      </c>
      <c r="UV164" s="380" t="str">
        <f t="shared" si="469"/>
        <v/>
      </c>
      <c r="UW164" s="380" t="str">
        <f t="shared" si="469"/>
        <v/>
      </c>
      <c r="UX164" s="380" t="str">
        <f t="shared" si="469"/>
        <v/>
      </c>
      <c r="UY164" s="380" t="str">
        <f t="shared" si="469"/>
        <v/>
      </c>
      <c r="UZ164" s="380" t="str">
        <f t="shared" si="469"/>
        <v/>
      </c>
      <c r="VA164" s="380" t="str">
        <f t="shared" si="469"/>
        <v/>
      </c>
      <c r="VB164" s="380" t="str">
        <f t="shared" si="469"/>
        <v/>
      </c>
      <c r="VC164" s="380" t="str">
        <f t="shared" si="469"/>
        <v/>
      </c>
      <c r="VD164" s="380" t="str">
        <f t="shared" si="469"/>
        <v/>
      </c>
      <c r="VE164" s="380" t="str">
        <f t="shared" si="469"/>
        <v/>
      </c>
      <c r="VF164" s="380" t="str">
        <f t="shared" si="469"/>
        <v/>
      </c>
      <c r="VG164" s="380" t="str">
        <f t="shared" si="469"/>
        <v/>
      </c>
      <c r="VH164" s="380" t="str">
        <f t="shared" si="469"/>
        <v/>
      </c>
      <c r="VI164" s="380" t="str">
        <f t="shared" si="469"/>
        <v/>
      </c>
      <c r="VJ164" s="380" t="str">
        <f t="shared" si="469"/>
        <v/>
      </c>
      <c r="VK164" s="380" t="str">
        <f t="shared" si="469"/>
        <v/>
      </c>
      <c r="VL164" s="380" t="str">
        <f t="shared" si="469"/>
        <v/>
      </c>
      <c r="VM164" s="380" t="str">
        <f t="shared" si="469"/>
        <v/>
      </c>
      <c r="VN164" s="380" t="str">
        <f t="shared" si="469"/>
        <v/>
      </c>
      <c r="VO164" s="380" t="str">
        <f t="shared" si="469"/>
        <v/>
      </c>
      <c r="VP164" s="380" t="str">
        <f t="shared" si="469"/>
        <v/>
      </c>
      <c r="VQ164" s="380" t="str">
        <f t="shared" si="469"/>
        <v/>
      </c>
      <c r="VR164" s="380" t="str">
        <f t="shared" si="469"/>
        <v/>
      </c>
      <c r="VS164" s="380" t="str">
        <f t="shared" si="469"/>
        <v/>
      </c>
      <c r="VT164" s="380" t="str">
        <f t="shared" si="469"/>
        <v/>
      </c>
      <c r="VU164" s="380" t="str">
        <f t="shared" si="469"/>
        <v/>
      </c>
      <c r="VV164" s="380" t="str">
        <f t="shared" si="469"/>
        <v/>
      </c>
      <c r="VW164" s="380" t="str">
        <f t="shared" si="469"/>
        <v/>
      </c>
      <c r="VX164" s="380" t="str">
        <f t="shared" si="469"/>
        <v/>
      </c>
      <c r="VY164" s="380" t="str">
        <f t="shared" si="469"/>
        <v/>
      </c>
      <c r="VZ164" s="380" t="str">
        <f t="shared" si="469"/>
        <v/>
      </c>
      <c r="WA164" s="380" t="str">
        <f t="shared" si="469"/>
        <v/>
      </c>
      <c r="WB164" s="380" t="str">
        <f t="shared" si="469"/>
        <v/>
      </c>
      <c r="WC164" s="380" t="str">
        <f t="shared" si="469"/>
        <v/>
      </c>
      <c r="WD164" s="380" t="str">
        <f t="shared" si="469"/>
        <v/>
      </c>
      <c r="WE164" s="380" t="str">
        <f t="shared" si="469"/>
        <v/>
      </c>
      <c r="WF164" s="380" t="str">
        <f t="shared" si="469"/>
        <v/>
      </c>
      <c r="WG164" s="380" t="str">
        <f t="shared" si="469"/>
        <v/>
      </c>
      <c r="WH164" s="380" t="str">
        <f t="shared" si="469"/>
        <v/>
      </c>
      <c r="WI164" s="378" t="str">
        <f t="shared" si="469"/>
        <v/>
      </c>
    </row>
    <row r="165" spans="1:607">
      <c r="A165" s="348"/>
      <c r="B165" s="360" t="s">
        <v>897</v>
      </c>
      <c r="C165" s="348"/>
      <c r="D165" s="348"/>
      <c r="E165" s="348"/>
      <c r="F165" s="348"/>
      <c r="G165" s="361" t="str">
        <f t="shared" si="220"/>
        <v/>
      </c>
      <c r="H165" s="361" t="str">
        <f t="shared" si="221"/>
        <v/>
      </c>
      <c r="I165" s="397"/>
      <c r="J165" s="348"/>
      <c r="K165" s="348"/>
      <c r="L165" s="348"/>
      <c r="M165" s="348"/>
      <c r="N165" s="400"/>
      <c r="O165" s="400"/>
      <c r="P165" s="400"/>
      <c r="Q165" s="400"/>
      <c r="R165" s="400"/>
      <c r="S165" s="400"/>
      <c r="T165" s="400"/>
      <c r="U165" s="400"/>
      <c r="V165" s="400"/>
      <c r="W165" s="400"/>
      <c r="X165" s="400"/>
      <c r="Y165" s="400"/>
      <c r="Z165" s="400"/>
      <c r="AA165" s="400"/>
      <c r="AB165" s="400"/>
      <c r="AC165" s="400"/>
      <c r="AD165" s="400"/>
      <c r="AE165" s="400"/>
      <c r="AF165" s="400"/>
      <c r="AG165" s="400"/>
      <c r="AH165" s="400"/>
      <c r="AI165" s="400"/>
      <c r="AJ165" s="400"/>
      <c r="AK165" s="400"/>
      <c r="AL165" s="400"/>
      <c r="AM165" s="400"/>
      <c r="AN165" s="400"/>
      <c r="AO165" s="400"/>
      <c r="AP165" s="400"/>
      <c r="AQ165" s="400"/>
      <c r="AR165" s="400"/>
      <c r="AS165" s="400"/>
      <c r="AT165" s="400"/>
      <c r="AU165" s="400"/>
      <c r="AV165" s="400"/>
      <c r="AW165" s="400"/>
      <c r="AX165" s="400"/>
      <c r="AY165" s="400"/>
      <c r="AZ165" s="400"/>
      <c r="BA165" s="400"/>
      <c r="BB165" s="400"/>
      <c r="BC165" s="400"/>
      <c r="BD165" s="400"/>
      <c r="BE165" s="400"/>
      <c r="BF165" s="400"/>
      <c r="BG165" s="400"/>
      <c r="BH165" s="400"/>
      <c r="BI165" s="400"/>
      <c r="BJ165" s="400"/>
      <c r="BK165" s="400"/>
      <c r="BL165" s="400"/>
      <c r="BM165" s="400"/>
      <c r="BN165" s="400"/>
      <c r="BO165" s="400"/>
      <c r="BP165" s="400"/>
      <c r="BQ165" s="400"/>
      <c r="BR165" s="400"/>
      <c r="BS165" s="400"/>
      <c r="BT165" s="400"/>
      <c r="BU165" s="400"/>
      <c r="BV165" s="400"/>
      <c r="BW165" s="400"/>
      <c r="BX165" s="400"/>
      <c r="BY165" s="400"/>
      <c r="BZ165" s="400"/>
      <c r="CA165" s="400"/>
      <c r="CB165" s="400"/>
      <c r="CC165" s="400"/>
      <c r="CD165" s="400"/>
      <c r="CE165" s="400"/>
      <c r="CF165" s="400"/>
      <c r="CG165" s="400"/>
      <c r="CH165" s="400"/>
      <c r="CI165" s="400"/>
      <c r="CJ165" s="400"/>
      <c r="CK165" s="400"/>
      <c r="CL165" s="400"/>
      <c r="CM165" s="400"/>
      <c r="CN165" s="400"/>
      <c r="CO165" s="400"/>
      <c r="CP165" s="400"/>
      <c r="CQ165" s="400"/>
      <c r="CR165" s="400"/>
      <c r="CS165" s="400"/>
      <c r="CT165" s="400"/>
      <c r="CU165" s="400"/>
      <c r="CV165" s="400"/>
      <c r="CW165" s="400"/>
      <c r="CX165" s="400"/>
      <c r="CY165" s="400"/>
      <c r="CZ165" s="362"/>
      <c r="DA165" s="901"/>
      <c r="DB165" s="899" t="s">
        <v>1331</v>
      </c>
      <c r="DC165" s="899"/>
      <c r="DD165" s="378" t="str">
        <f>IF(COUNT(DD86:DD88)=0,"",SUM(DD86:DD88,)^2)</f>
        <v/>
      </c>
      <c r="DE165" s="378" t="str">
        <f t="shared" ref="DE165:FP165" si="470">IF(COUNT(DE86:DE88)=0,"",SUM(DE86:DE88,)^2)</f>
        <v/>
      </c>
      <c r="DF165" s="378" t="str">
        <f t="shared" si="470"/>
        <v/>
      </c>
      <c r="DG165" s="378" t="str">
        <f t="shared" si="470"/>
        <v/>
      </c>
      <c r="DH165" s="378" t="str">
        <f t="shared" si="470"/>
        <v/>
      </c>
      <c r="DI165" s="378" t="str">
        <f t="shared" si="470"/>
        <v/>
      </c>
      <c r="DJ165" s="378" t="str">
        <f t="shared" si="470"/>
        <v/>
      </c>
      <c r="DK165" s="378" t="str">
        <f t="shared" si="470"/>
        <v/>
      </c>
      <c r="DL165" s="378" t="str">
        <f t="shared" si="470"/>
        <v/>
      </c>
      <c r="DM165" s="378" t="str">
        <f t="shared" si="470"/>
        <v/>
      </c>
      <c r="DN165" s="378" t="str">
        <f t="shared" si="470"/>
        <v/>
      </c>
      <c r="DO165" s="378" t="str">
        <f t="shared" si="470"/>
        <v/>
      </c>
      <c r="DP165" s="378" t="str">
        <f t="shared" si="470"/>
        <v/>
      </c>
      <c r="DQ165" s="378" t="str">
        <f t="shared" si="470"/>
        <v/>
      </c>
      <c r="DR165" s="378" t="str">
        <f t="shared" si="470"/>
        <v/>
      </c>
      <c r="DS165" s="378" t="str">
        <f t="shared" si="470"/>
        <v/>
      </c>
      <c r="DT165" s="378" t="str">
        <f t="shared" si="470"/>
        <v/>
      </c>
      <c r="DU165" s="378" t="str">
        <f t="shared" si="470"/>
        <v/>
      </c>
      <c r="DV165" s="378" t="str">
        <f t="shared" si="470"/>
        <v/>
      </c>
      <c r="DW165" s="378" t="str">
        <f t="shared" si="470"/>
        <v/>
      </c>
      <c r="DX165" s="379" t="str">
        <f t="shared" si="470"/>
        <v/>
      </c>
      <c r="DY165" s="378" t="str">
        <f t="shared" si="470"/>
        <v/>
      </c>
      <c r="DZ165" s="378" t="str">
        <f t="shared" si="470"/>
        <v/>
      </c>
      <c r="EA165" s="378" t="str">
        <f t="shared" si="470"/>
        <v/>
      </c>
      <c r="EB165" s="378" t="str">
        <f t="shared" si="470"/>
        <v/>
      </c>
      <c r="EC165" s="378" t="str">
        <f t="shared" si="470"/>
        <v/>
      </c>
      <c r="ED165" s="378" t="str">
        <f t="shared" si="470"/>
        <v/>
      </c>
      <c r="EE165" s="378" t="str">
        <f t="shared" si="470"/>
        <v/>
      </c>
      <c r="EF165" s="378" t="str">
        <f t="shared" si="470"/>
        <v/>
      </c>
      <c r="EG165" s="378" t="str">
        <f t="shared" si="470"/>
        <v/>
      </c>
      <c r="EH165" s="378" t="str">
        <f t="shared" si="470"/>
        <v/>
      </c>
      <c r="EI165" s="378" t="str">
        <f t="shared" si="470"/>
        <v/>
      </c>
      <c r="EJ165" s="378" t="str">
        <f t="shared" si="470"/>
        <v/>
      </c>
      <c r="EK165" s="378" t="str">
        <f t="shared" si="470"/>
        <v/>
      </c>
      <c r="EL165" s="378" t="str">
        <f t="shared" si="470"/>
        <v/>
      </c>
      <c r="EM165" s="378" t="str">
        <f t="shared" si="470"/>
        <v/>
      </c>
      <c r="EN165" s="378" t="str">
        <f t="shared" si="470"/>
        <v/>
      </c>
      <c r="EO165" s="378" t="str">
        <f t="shared" si="470"/>
        <v/>
      </c>
      <c r="EP165" s="378" t="str">
        <f t="shared" si="470"/>
        <v/>
      </c>
      <c r="EQ165" s="378" t="str">
        <f t="shared" si="470"/>
        <v/>
      </c>
      <c r="ER165" s="378" t="str">
        <f t="shared" si="470"/>
        <v/>
      </c>
      <c r="ES165" s="378" t="str">
        <f t="shared" si="470"/>
        <v/>
      </c>
      <c r="ET165" s="378" t="str">
        <f t="shared" si="470"/>
        <v/>
      </c>
      <c r="EU165" s="378" t="str">
        <f t="shared" si="470"/>
        <v/>
      </c>
      <c r="EV165" s="378" t="str">
        <f t="shared" si="470"/>
        <v/>
      </c>
      <c r="EW165" s="378" t="str">
        <f t="shared" si="470"/>
        <v/>
      </c>
      <c r="EX165" s="378" t="str">
        <f t="shared" si="470"/>
        <v/>
      </c>
      <c r="EY165" s="378" t="str">
        <f t="shared" si="470"/>
        <v/>
      </c>
      <c r="EZ165" s="378" t="str">
        <f t="shared" si="470"/>
        <v/>
      </c>
      <c r="FA165" s="378" t="str">
        <f t="shared" si="470"/>
        <v/>
      </c>
      <c r="FB165" s="378" t="str">
        <f t="shared" si="470"/>
        <v/>
      </c>
      <c r="FC165" s="378" t="str">
        <f t="shared" si="470"/>
        <v/>
      </c>
      <c r="FD165" s="378" t="str">
        <f t="shared" si="470"/>
        <v/>
      </c>
      <c r="FE165" s="378" t="str">
        <f t="shared" si="470"/>
        <v/>
      </c>
      <c r="FF165" s="378" t="str">
        <f t="shared" si="470"/>
        <v/>
      </c>
      <c r="FG165" s="378" t="str">
        <f t="shared" si="470"/>
        <v/>
      </c>
      <c r="FH165" s="378" t="str">
        <f t="shared" si="470"/>
        <v/>
      </c>
      <c r="FI165" s="378" t="str">
        <f t="shared" si="470"/>
        <v/>
      </c>
      <c r="FJ165" s="378" t="str">
        <f t="shared" si="470"/>
        <v/>
      </c>
      <c r="FK165" s="378" t="str">
        <f t="shared" si="470"/>
        <v/>
      </c>
      <c r="FL165" s="378" t="str">
        <f t="shared" si="470"/>
        <v/>
      </c>
      <c r="FM165" s="378" t="str">
        <f t="shared" si="470"/>
        <v/>
      </c>
      <c r="FN165" s="378" t="str">
        <f t="shared" si="470"/>
        <v/>
      </c>
      <c r="FO165" s="378" t="str">
        <f t="shared" si="470"/>
        <v/>
      </c>
      <c r="FP165" s="378" t="str">
        <f t="shared" si="470"/>
        <v/>
      </c>
      <c r="FQ165" s="378" t="str">
        <f t="shared" ref="FQ165:IB165" si="471">IF(COUNT(FQ86:FQ88)=0,"",SUM(FQ86:FQ88,)^2)</f>
        <v/>
      </c>
      <c r="FR165" s="378" t="str">
        <f t="shared" si="471"/>
        <v/>
      </c>
      <c r="FS165" s="378" t="str">
        <f t="shared" si="471"/>
        <v/>
      </c>
      <c r="FT165" s="378" t="str">
        <f t="shared" si="471"/>
        <v/>
      </c>
      <c r="FU165" s="378" t="str">
        <f t="shared" si="471"/>
        <v/>
      </c>
      <c r="FV165" s="378" t="str">
        <f t="shared" si="471"/>
        <v/>
      </c>
      <c r="FW165" s="378" t="str">
        <f t="shared" si="471"/>
        <v/>
      </c>
      <c r="FX165" s="378" t="str">
        <f t="shared" si="471"/>
        <v/>
      </c>
      <c r="FY165" s="378" t="str">
        <f t="shared" si="471"/>
        <v/>
      </c>
      <c r="FZ165" s="378" t="str">
        <f t="shared" si="471"/>
        <v/>
      </c>
      <c r="GA165" s="378" t="str">
        <f t="shared" si="471"/>
        <v/>
      </c>
      <c r="GB165" s="378" t="str">
        <f t="shared" si="471"/>
        <v/>
      </c>
      <c r="GC165" s="378" t="str">
        <f t="shared" si="471"/>
        <v/>
      </c>
      <c r="GD165" s="378" t="str">
        <f t="shared" si="471"/>
        <v/>
      </c>
      <c r="GE165" s="378" t="str">
        <f t="shared" si="471"/>
        <v/>
      </c>
      <c r="GF165" s="378" t="str">
        <f t="shared" si="471"/>
        <v/>
      </c>
      <c r="GG165" s="378" t="str">
        <f t="shared" si="471"/>
        <v/>
      </c>
      <c r="GH165" s="378" t="str">
        <f t="shared" si="471"/>
        <v/>
      </c>
      <c r="GI165" s="378" t="str">
        <f t="shared" si="471"/>
        <v/>
      </c>
      <c r="GJ165" s="378" t="str">
        <f t="shared" si="471"/>
        <v/>
      </c>
      <c r="GK165" s="378" t="str">
        <f t="shared" si="471"/>
        <v/>
      </c>
      <c r="GL165" s="378" t="str">
        <f t="shared" si="471"/>
        <v/>
      </c>
      <c r="GM165" s="378" t="str">
        <f t="shared" si="471"/>
        <v/>
      </c>
      <c r="GN165" s="378" t="str">
        <f t="shared" si="471"/>
        <v/>
      </c>
      <c r="GO165" s="378" t="str">
        <f t="shared" si="471"/>
        <v/>
      </c>
      <c r="GP165" s="378" t="str">
        <f t="shared" si="471"/>
        <v/>
      </c>
      <c r="GQ165" s="378" t="str">
        <f t="shared" si="471"/>
        <v/>
      </c>
      <c r="GR165" s="378" t="str">
        <f t="shared" si="471"/>
        <v/>
      </c>
      <c r="GS165" s="378" t="str">
        <f t="shared" si="471"/>
        <v/>
      </c>
      <c r="GT165" s="378" t="str">
        <f t="shared" si="471"/>
        <v/>
      </c>
      <c r="GU165" s="378" t="str">
        <f t="shared" si="471"/>
        <v/>
      </c>
      <c r="GV165" s="378" t="str">
        <f t="shared" si="471"/>
        <v/>
      </c>
      <c r="GW165" s="378" t="str">
        <f t="shared" si="471"/>
        <v/>
      </c>
      <c r="GX165" s="378" t="str">
        <f t="shared" si="471"/>
        <v/>
      </c>
      <c r="GY165" s="378" t="str">
        <f t="shared" si="471"/>
        <v/>
      </c>
      <c r="GZ165" s="378" t="str">
        <f t="shared" si="471"/>
        <v/>
      </c>
      <c r="HA165" s="378" t="str">
        <f t="shared" si="471"/>
        <v/>
      </c>
      <c r="HB165" s="378" t="str">
        <f t="shared" si="471"/>
        <v/>
      </c>
      <c r="HC165" s="378" t="str">
        <f t="shared" si="471"/>
        <v/>
      </c>
      <c r="HD165" s="378" t="str">
        <f t="shared" si="471"/>
        <v/>
      </c>
      <c r="HE165" s="378" t="str">
        <f t="shared" si="471"/>
        <v/>
      </c>
      <c r="HF165" s="378" t="str">
        <f t="shared" si="471"/>
        <v/>
      </c>
      <c r="HG165" s="378" t="str">
        <f t="shared" si="471"/>
        <v/>
      </c>
      <c r="HH165" s="378" t="str">
        <f t="shared" si="471"/>
        <v/>
      </c>
      <c r="HI165" s="378" t="str">
        <f t="shared" si="471"/>
        <v/>
      </c>
      <c r="HJ165" s="378" t="str">
        <f t="shared" si="471"/>
        <v/>
      </c>
      <c r="HK165" s="378" t="str">
        <f t="shared" si="471"/>
        <v/>
      </c>
      <c r="HL165" s="378" t="str">
        <f t="shared" si="471"/>
        <v/>
      </c>
      <c r="HM165" s="378" t="str">
        <f t="shared" si="471"/>
        <v/>
      </c>
      <c r="HN165" s="378" t="str">
        <f t="shared" si="471"/>
        <v/>
      </c>
      <c r="HO165" s="378" t="str">
        <f t="shared" si="471"/>
        <v/>
      </c>
      <c r="HP165" s="378" t="str">
        <f t="shared" si="471"/>
        <v/>
      </c>
      <c r="HQ165" s="378" t="str">
        <f t="shared" si="471"/>
        <v/>
      </c>
      <c r="HR165" s="378" t="str">
        <f t="shared" si="471"/>
        <v/>
      </c>
      <c r="HS165" s="378" t="str">
        <f t="shared" si="471"/>
        <v/>
      </c>
      <c r="HT165" s="378" t="str">
        <f t="shared" si="471"/>
        <v/>
      </c>
      <c r="HU165" s="378" t="str">
        <f t="shared" si="471"/>
        <v/>
      </c>
      <c r="HV165" s="378" t="str">
        <f t="shared" si="471"/>
        <v/>
      </c>
      <c r="HW165" s="378" t="str">
        <f t="shared" si="471"/>
        <v/>
      </c>
      <c r="HX165" s="378" t="str">
        <f t="shared" si="471"/>
        <v/>
      </c>
      <c r="HY165" s="378" t="str">
        <f t="shared" si="471"/>
        <v/>
      </c>
      <c r="HZ165" s="378" t="str">
        <f t="shared" si="471"/>
        <v/>
      </c>
      <c r="IA165" s="378" t="str">
        <f t="shared" si="471"/>
        <v/>
      </c>
      <c r="IB165" s="378" t="str">
        <f t="shared" si="471"/>
        <v/>
      </c>
      <c r="IC165" s="378" t="str">
        <f t="shared" ref="IC165:KN165" si="472">IF(COUNT(IC86:IC88)=0,"",SUM(IC86:IC88,)^2)</f>
        <v/>
      </c>
      <c r="ID165" s="378" t="str">
        <f t="shared" si="472"/>
        <v/>
      </c>
      <c r="IE165" s="378" t="str">
        <f t="shared" si="472"/>
        <v/>
      </c>
      <c r="IF165" s="378" t="str">
        <f t="shared" si="472"/>
        <v/>
      </c>
      <c r="IG165" s="378" t="str">
        <f t="shared" si="472"/>
        <v/>
      </c>
      <c r="IH165" s="378" t="str">
        <f t="shared" si="472"/>
        <v/>
      </c>
      <c r="II165" s="378" t="str">
        <f t="shared" si="472"/>
        <v/>
      </c>
      <c r="IJ165" s="378" t="str">
        <f t="shared" si="472"/>
        <v/>
      </c>
      <c r="IK165" s="378" t="str">
        <f t="shared" si="472"/>
        <v/>
      </c>
      <c r="IL165" s="378" t="str">
        <f t="shared" si="472"/>
        <v/>
      </c>
      <c r="IM165" s="378" t="str">
        <f t="shared" si="472"/>
        <v/>
      </c>
      <c r="IN165" s="378" t="str">
        <f t="shared" si="472"/>
        <v/>
      </c>
      <c r="IO165" s="378" t="str">
        <f t="shared" si="472"/>
        <v/>
      </c>
      <c r="IP165" s="378" t="str">
        <f t="shared" si="472"/>
        <v/>
      </c>
      <c r="IQ165" s="378" t="str">
        <f t="shared" si="472"/>
        <v/>
      </c>
      <c r="IR165" s="378" t="str">
        <f t="shared" si="472"/>
        <v/>
      </c>
      <c r="IS165" s="378" t="str">
        <f t="shared" si="472"/>
        <v/>
      </c>
      <c r="IT165" s="378" t="str">
        <f t="shared" si="472"/>
        <v/>
      </c>
      <c r="IU165" s="378" t="str">
        <f t="shared" si="472"/>
        <v/>
      </c>
      <c r="IV165" s="378" t="str">
        <f t="shared" si="472"/>
        <v/>
      </c>
      <c r="IW165" s="378" t="str">
        <f t="shared" si="472"/>
        <v/>
      </c>
      <c r="IX165" s="378" t="str">
        <f t="shared" si="472"/>
        <v/>
      </c>
      <c r="IY165" s="378" t="str">
        <f t="shared" si="472"/>
        <v/>
      </c>
      <c r="IZ165" s="378" t="str">
        <f t="shared" si="472"/>
        <v/>
      </c>
      <c r="JA165" s="378" t="str">
        <f t="shared" si="472"/>
        <v/>
      </c>
      <c r="JB165" s="378" t="str">
        <f t="shared" si="472"/>
        <v/>
      </c>
      <c r="JC165" s="378" t="str">
        <f t="shared" si="472"/>
        <v/>
      </c>
      <c r="JD165" s="378" t="str">
        <f t="shared" si="472"/>
        <v/>
      </c>
      <c r="JE165" s="378" t="str">
        <f t="shared" si="472"/>
        <v/>
      </c>
      <c r="JF165" s="378" t="str">
        <f t="shared" si="472"/>
        <v/>
      </c>
      <c r="JG165" s="378" t="str">
        <f t="shared" si="472"/>
        <v/>
      </c>
      <c r="JH165" s="378" t="str">
        <f t="shared" si="472"/>
        <v/>
      </c>
      <c r="JI165" s="378" t="str">
        <f t="shared" si="472"/>
        <v/>
      </c>
      <c r="JJ165" s="378" t="str">
        <f t="shared" si="472"/>
        <v/>
      </c>
      <c r="JK165" s="378" t="str">
        <f t="shared" si="472"/>
        <v/>
      </c>
      <c r="JL165" s="378" t="str">
        <f t="shared" si="472"/>
        <v/>
      </c>
      <c r="JM165" s="378" t="str">
        <f t="shared" si="472"/>
        <v/>
      </c>
      <c r="JN165" s="378" t="str">
        <f t="shared" si="472"/>
        <v/>
      </c>
      <c r="JO165" s="378" t="str">
        <f t="shared" si="472"/>
        <v/>
      </c>
      <c r="JP165" s="378" t="str">
        <f t="shared" si="472"/>
        <v/>
      </c>
      <c r="JQ165" s="378" t="str">
        <f t="shared" si="472"/>
        <v/>
      </c>
      <c r="JR165" s="378" t="str">
        <f t="shared" si="472"/>
        <v/>
      </c>
      <c r="JS165" s="378" t="str">
        <f t="shared" si="472"/>
        <v/>
      </c>
      <c r="JT165" s="378" t="str">
        <f t="shared" si="472"/>
        <v/>
      </c>
      <c r="JU165" s="378" t="str">
        <f t="shared" si="472"/>
        <v/>
      </c>
      <c r="JV165" s="378" t="str">
        <f t="shared" si="472"/>
        <v/>
      </c>
      <c r="JW165" s="378" t="str">
        <f t="shared" si="472"/>
        <v/>
      </c>
      <c r="JX165" s="378" t="str">
        <f t="shared" si="472"/>
        <v/>
      </c>
      <c r="JY165" s="378" t="str">
        <f t="shared" si="472"/>
        <v/>
      </c>
      <c r="JZ165" s="378" t="str">
        <f t="shared" si="472"/>
        <v/>
      </c>
      <c r="KA165" s="378" t="str">
        <f t="shared" si="472"/>
        <v/>
      </c>
      <c r="KB165" s="378" t="str">
        <f t="shared" si="472"/>
        <v/>
      </c>
      <c r="KC165" s="378" t="str">
        <f t="shared" si="472"/>
        <v/>
      </c>
      <c r="KD165" s="378" t="str">
        <f t="shared" si="472"/>
        <v/>
      </c>
      <c r="KE165" s="378" t="str">
        <f t="shared" si="472"/>
        <v/>
      </c>
      <c r="KF165" s="378" t="str">
        <f t="shared" si="472"/>
        <v/>
      </c>
      <c r="KG165" s="378" t="str">
        <f t="shared" si="472"/>
        <v/>
      </c>
      <c r="KH165" s="378" t="str">
        <f t="shared" si="472"/>
        <v/>
      </c>
      <c r="KI165" s="378" t="str">
        <f t="shared" si="472"/>
        <v/>
      </c>
      <c r="KJ165" s="378" t="str">
        <f t="shared" si="472"/>
        <v/>
      </c>
      <c r="KK165" s="378" t="str">
        <f t="shared" si="472"/>
        <v/>
      </c>
      <c r="KL165" s="378" t="str">
        <f t="shared" si="472"/>
        <v/>
      </c>
      <c r="KM165" s="378" t="str">
        <f t="shared" si="472"/>
        <v/>
      </c>
      <c r="KN165" s="378" t="str">
        <f t="shared" si="472"/>
        <v/>
      </c>
      <c r="KO165" s="378" t="str">
        <f t="shared" ref="KO165:MZ165" si="473">IF(COUNT(KO86:KO88)=0,"",SUM(KO86:KO88,)^2)</f>
        <v/>
      </c>
      <c r="KP165" s="378" t="str">
        <f t="shared" si="473"/>
        <v/>
      </c>
      <c r="KQ165" s="378" t="str">
        <f t="shared" si="473"/>
        <v/>
      </c>
      <c r="KR165" s="378" t="str">
        <f t="shared" si="473"/>
        <v/>
      </c>
      <c r="KS165" s="378" t="str">
        <f t="shared" si="473"/>
        <v/>
      </c>
      <c r="KT165" s="378" t="str">
        <f t="shared" si="473"/>
        <v/>
      </c>
      <c r="KU165" s="378" t="str">
        <f t="shared" si="473"/>
        <v/>
      </c>
      <c r="KV165" s="378" t="str">
        <f t="shared" si="473"/>
        <v/>
      </c>
      <c r="KW165" s="378" t="str">
        <f t="shared" si="473"/>
        <v/>
      </c>
      <c r="KX165" s="378" t="str">
        <f t="shared" si="473"/>
        <v/>
      </c>
      <c r="KY165" s="378" t="str">
        <f t="shared" si="473"/>
        <v/>
      </c>
      <c r="KZ165" s="378" t="str">
        <f t="shared" si="473"/>
        <v/>
      </c>
      <c r="LA165" s="378" t="str">
        <f t="shared" si="473"/>
        <v/>
      </c>
      <c r="LB165" s="378" t="str">
        <f t="shared" si="473"/>
        <v/>
      </c>
      <c r="LC165" s="378" t="str">
        <f t="shared" si="473"/>
        <v/>
      </c>
      <c r="LD165" s="378" t="str">
        <f t="shared" si="473"/>
        <v/>
      </c>
      <c r="LE165" s="378" t="str">
        <f t="shared" si="473"/>
        <v/>
      </c>
      <c r="LF165" s="378" t="str">
        <f t="shared" si="473"/>
        <v/>
      </c>
      <c r="LG165" s="378" t="str">
        <f t="shared" si="473"/>
        <v/>
      </c>
      <c r="LH165" s="378" t="str">
        <f t="shared" si="473"/>
        <v/>
      </c>
      <c r="LI165" s="378" t="str">
        <f t="shared" si="473"/>
        <v/>
      </c>
      <c r="LJ165" s="378" t="str">
        <f t="shared" si="473"/>
        <v/>
      </c>
      <c r="LK165" s="378" t="str">
        <f t="shared" si="473"/>
        <v/>
      </c>
      <c r="LL165" s="378" t="str">
        <f t="shared" si="473"/>
        <v/>
      </c>
      <c r="LM165" s="378" t="str">
        <f t="shared" si="473"/>
        <v/>
      </c>
      <c r="LN165" s="378" t="str">
        <f t="shared" si="473"/>
        <v/>
      </c>
      <c r="LO165" s="378" t="str">
        <f t="shared" si="473"/>
        <v/>
      </c>
      <c r="LP165" s="378" t="str">
        <f t="shared" si="473"/>
        <v/>
      </c>
      <c r="LQ165" s="378" t="str">
        <f t="shared" si="473"/>
        <v/>
      </c>
      <c r="LR165" s="378" t="str">
        <f t="shared" si="473"/>
        <v/>
      </c>
      <c r="LS165" s="378" t="str">
        <f t="shared" si="473"/>
        <v/>
      </c>
      <c r="LT165" s="378" t="str">
        <f t="shared" si="473"/>
        <v/>
      </c>
      <c r="LU165" s="378" t="str">
        <f t="shared" si="473"/>
        <v/>
      </c>
      <c r="LV165" s="378" t="str">
        <f t="shared" si="473"/>
        <v/>
      </c>
      <c r="LW165" s="378" t="str">
        <f t="shared" si="473"/>
        <v/>
      </c>
      <c r="LX165" s="378" t="str">
        <f t="shared" si="473"/>
        <v/>
      </c>
      <c r="LY165" s="378" t="str">
        <f t="shared" si="473"/>
        <v/>
      </c>
      <c r="LZ165" s="378" t="str">
        <f t="shared" si="473"/>
        <v/>
      </c>
      <c r="MA165" s="378" t="str">
        <f t="shared" si="473"/>
        <v/>
      </c>
      <c r="MB165" s="378" t="str">
        <f t="shared" si="473"/>
        <v/>
      </c>
      <c r="MC165" s="378" t="str">
        <f t="shared" si="473"/>
        <v/>
      </c>
      <c r="MD165" s="378" t="str">
        <f t="shared" si="473"/>
        <v/>
      </c>
      <c r="ME165" s="378" t="str">
        <f t="shared" si="473"/>
        <v/>
      </c>
      <c r="MF165" s="378" t="str">
        <f t="shared" si="473"/>
        <v/>
      </c>
      <c r="MG165" s="378" t="str">
        <f t="shared" si="473"/>
        <v/>
      </c>
      <c r="MH165" s="378" t="str">
        <f t="shared" si="473"/>
        <v/>
      </c>
      <c r="MI165" s="378" t="str">
        <f t="shared" si="473"/>
        <v/>
      </c>
      <c r="MJ165" s="378" t="str">
        <f t="shared" si="473"/>
        <v/>
      </c>
      <c r="MK165" s="378" t="str">
        <f t="shared" si="473"/>
        <v/>
      </c>
      <c r="ML165" s="378" t="str">
        <f t="shared" si="473"/>
        <v/>
      </c>
      <c r="MM165" s="378" t="str">
        <f t="shared" si="473"/>
        <v/>
      </c>
      <c r="MN165" s="378" t="str">
        <f t="shared" si="473"/>
        <v/>
      </c>
      <c r="MO165" s="378" t="str">
        <f t="shared" si="473"/>
        <v/>
      </c>
      <c r="MP165" s="378" t="str">
        <f t="shared" si="473"/>
        <v/>
      </c>
      <c r="MQ165" s="378" t="str">
        <f t="shared" si="473"/>
        <v/>
      </c>
      <c r="MR165" s="378" t="str">
        <f t="shared" si="473"/>
        <v/>
      </c>
      <c r="MS165" s="378" t="str">
        <f t="shared" si="473"/>
        <v/>
      </c>
      <c r="MT165" s="378" t="str">
        <f t="shared" si="473"/>
        <v/>
      </c>
      <c r="MU165" s="378" t="str">
        <f t="shared" si="473"/>
        <v/>
      </c>
      <c r="MV165" s="378" t="str">
        <f t="shared" si="473"/>
        <v/>
      </c>
      <c r="MW165" s="378" t="str">
        <f t="shared" si="473"/>
        <v/>
      </c>
      <c r="MX165" s="378" t="str">
        <f t="shared" si="473"/>
        <v/>
      </c>
      <c r="MY165" s="378" t="str">
        <f t="shared" si="473"/>
        <v/>
      </c>
      <c r="MZ165" s="378" t="str">
        <f t="shared" si="473"/>
        <v/>
      </c>
      <c r="NA165" s="378" t="str">
        <f t="shared" ref="NA165:PL165" si="474">IF(COUNT(NA86:NA88)=0,"",SUM(NA86:NA88,)^2)</f>
        <v/>
      </c>
      <c r="NB165" s="378" t="str">
        <f t="shared" si="474"/>
        <v/>
      </c>
      <c r="NC165" s="378" t="str">
        <f t="shared" si="474"/>
        <v/>
      </c>
      <c r="ND165" s="378" t="str">
        <f t="shared" si="474"/>
        <v/>
      </c>
      <c r="NE165" s="378" t="str">
        <f t="shared" si="474"/>
        <v/>
      </c>
      <c r="NF165" s="378" t="str">
        <f t="shared" si="474"/>
        <v/>
      </c>
      <c r="NG165" s="378" t="str">
        <f t="shared" si="474"/>
        <v/>
      </c>
      <c r="NH165" s="378" t="str">
        <f t="shared" si="474"/>
        <v/>
      </c>
      <c r="NI165" s="378" t="str">
        <f t="shared" si="474"/>
        <v/>
      </c>
      <c r="NJ165" s="378" t="str">
        <f t="shared" si="474"/>
        <v/>
      </c>
      <c r="NK165" s="378" t="str">
        <f t="shared" si="474"/>
        <v/>
      </c>
      <c r="NL165" s="378" t="str">
        <f t="shared" si="474"/>
        <v/>
      </c>
      <c r="NM165" s="378" t="str">
        <f t="shared" si="474"/>
        <v/>
      </c>
      <c r="NN165" s="378" t="str">
        <f t="shared" si="474"/>
        <v/>
      </c>
      <c r="NO165" s="378" t="str">
        <f t="shared" si="474"/>
        <v/>
      </c>
      <c r="NP165" s="378" t="str">
        <f t="shared" si="474"/>
        <v/>
      </c>
      <c r="NQ165" s="378" t="str">
        <f t="shared" si="474"/>
        <v/>
      </c>
      <c r="NR165" s="378" t="str">
        <f t="shared" si="474"/>
        <v/>
      </c>
      <c r="NS165" s="378" t="str">
        <f t="shared" si="474"/>
        <v/>
      </c>
      <c r="NT165" s="378" t="str">
        <f t="shared" si="474"/>
        <v/>
      </c>
      <c r="NU165" s="378" t="str">
        <f t="shared" si="474"/>
        <v/>
      </c>
      <c r="NV165" s="378" t="str">
        <f t="shared" si="474"/>
        <v/>
      </c>
      <c r="NW165" s="378" t="str">
        <f t="shared" si="474"/>
        <v/>
      </c>
      <c r="NX165" s="378" t="str">
        <f t="shared" si="474"/>
        <v/>
      </c>
      <c r="NY165" s="378" t="str">
        <f t="shared" si="474"/>
        <v/>
      </c>
      <c r="NZ165" s="378" t="str">
        <f t="shared" si="474"/>
        <v/>
      </c>
      <c r="OA165" s="378" t="str">
        <f t="shared" si="474"/>
        <v/>
      </c>
      <c r="OB165" s="378" t="str">
        <f t="shared" si="474"/>
        <v/>
      </c>
      <c r="OC165" s="378" t="str">
        <f t="shared" si="474"/>
        <v/>
      </c>
      <c r="OD165" s="378" t="str">
        <f t="shared" si="474"/>
        <v/>
      </c>
      <c r="OE165" s="378" t="str">
        <f t="shared" si="474"/>
        <v/>
      </c>
      <c r="OF165" s="378" t="str">
        <f t="shared" si="474"/>
        <v/>
      </c>
      <c r="OG165" s="378" t="str">
        <f t="shared" si="474"/>
        <v/>
      </c>
      <c r="OH165" s="378" t="str">
        <f t="shared" si="474"/>
        <v/>
      </c>
      <c r="OI165" s="378" t="str">
        <f t="shared" si="474"/>
        <v/>
      </c>
      <c r="OJ165" s="378" t="str">
        <f t="shared" si="474"/>
        <v/>
      </c>
      <c r="OK165" s="378" t="str">
        <f t="shared" si="474"/>
        <v/>
      </c>
      <c r="OL165" s="378" t="str">
        <f t="shared" si="474"/>
        <v/>
      </c>
      <c r="OM165" s="378" t="str">
        <f t="shared" si="474"/>
        <v/>
      </c>
      <c r="ON165" s="378" t="str">
        <f t="shared" si="474"/>
        <v/>
      </c>
      <c r="OO165" s="378" t="str">
        <f t="shared" si="474"/>
        <v/>
      </c>
      <c r="OP165" s="378" t="str">
        <f t="shared" si="474"/>
        <v/>
      </c>
      <c r="OQ165" s="380" t="str">
        <f t="shared" si="474"/>
        <v/>
      </c>
      <c r="OR165" s="380" t="str">
        <f t="shared" si="474"/>
        <v/>
      </c>
      <c r="OS165" s="380" t="str">
        <f t="shared" si="474"/>
        <v/>
      </c>
      <c r="OT165" s="380" t="str">
        <f t="shared" si="474"/>
        <v/>
      </c>
      <c r="OU165" s="380" t="str">
        <f t="shared" si="474"/>
        <v/>
      </c>
      <c r="OV165" s="380" t="str">
        <f t="shared" si="474"/>
        <v/>
      </c>
      <c r="OW165" s="380" t="str">
        <f t="shared" si="474"/>
        <v/>
      </c>
      <c r="OX165" s="380" t="str">
        <f t="shared" si="474"/>
        <v/>
      </c>
      <c r="OY165" s="380" t="str">
        <f t="shared" si="474"/>
        <v/>
      </c>
      <c r="OZ165" s="380" t="str">
        <f t="shared" si="474"/>
        <v/>
      </c>
      <c r="PA165" s="380" t="str">
        <f t="shared" si="474"/>
        <v/>
      </c>
      <c r="PB165" s="380" t="str">
        <f t="shared" si="474"/>
        <v/>
      </c>
      <c r="PC165" s="380" t="str">
        <f t="shared" si="474"/>
        <v/>
      </c>
      <c r="PD165" s="380" t="str">
        <f t="shared" si="474"/>
        <v/>
      </c>
      <c r="PE165" s="380" t="str">
        <f t="shared" si="474"/>
        <v/>
      </c>
      <c r="PF165" s="380" t="str">
        <f t="shared" si="474"/>
        <v/>
      </c>
      <c r="PG165" s="380" t="str">
        <f t="shared" si="474"/>
        <v/>
      </c>
      <c r="PH165" s="380" t="str">
        <f t="shared" si="474"/>
        <v/>
      </c>
      <c r="PI165" s="380" t="str">
        <f t="shared" si="474"/>
        <v/>
      </c>
      <c r="PJ165" s="380" t="str">
        <f t="shared" si="474"/>
        <v/>
      </c>
      <c r="PK165" s="380" t="str">
        <f t="shared" si="474"/>
        <v/>
      </c>
      <c r="PL165" s="380" t="str">
        <f t="shared" si="474"/>
        <v/>
      </c>
      <c r="PM165" s="380" t="str">
        <f t="shared" ref="PM165:RX165" si="475">IF(COUNT(PM86:PM88)=0,"",SUM(PM86:PM88,)^2)</f>
        <v/>
      </c>
      <c r="PN165" s="380" t="str">
        <f t="shared" si="475"/>
        <v/>
      </c>
      <c r="PO165" s="380" t="str">
        <f t="shared" si="475"/>
        <v/>
      </c>
      <c r="PP165" s="380" t="str">
        <f t="shared" si="475"/>
        <v/>
      </c>
      <c r="PQ165" s="380" t="str">
        <f t="shared" si="475"/>
        <v/>
      </c>
      <c r="PR165" s="380" t="str">
        <f t="shared" si="475"/>
        <v/>
      </c>
      <c r="PS165" s="380" t="str">
        <f t="shared" si="475"/>
        <v/>
      </c>
      <c r="PT165" s="380" t="str">
        <f t="shared" si="475"/>
        <v/>
      </c>
      <c r="PU165" s="380" t="str">
        <f t="shared" si="475"/>
        <v/>
      </c>
      <c r="PV165" s="380" t="str">
        <f t="shared" si="475"/>
        <v/>
      </c>
      <c r="PW165" s="380" t="str">
        <f t="shared" si="475"/>
        <v/>
      </c>
      <c r="PX165" s="380" t="str">
        <f t="shared" si="475"/>
        <v/>
      </c>
      <c r="PY165" s="380" t="str">
        <f t="shared" si="475"/>
        <v/>
      </c>
      <c r="PZ165" s="380" t="str">
        <f t="shared" si="475"/>
        <v/>
      </c>
      <c r="QA165" s="380" t="str">
        <f t="shared" si="475"/>
        <v/>
      </c>
      <c r="QB165" s="380" t="str">
        <f t="shared" si="475"/>
        <v/>
      </c>
      <c r="QC165" s="380" t="str">
        <f t="shared" si="475"/>
        <v/>
      </c>
      <c r="QD165" s="380" t="str">
        <f t="shared" si="475"/>
        <v/>
      </c>
      <c r="QE165" s="380" t="str">
        <f t="shared" si="475"/>
        <v/>
      </c>
      <c r="QF165" s="380" t="str">
        <f t="shared" si="475"/>
        <v/>
      </c>
      <c r="QG165" s="380" t="str">
        <f t="shared" si="475"/>
        <v/>
      </c>
      <c r="QH165" s="380" t="str">
        <f t="shared" si="475"/>
        <v/>
      </c>
      <c r="QI165" s="380" t="str">
        <f t="shared" si="475"/>
        <v/>
      </c>
      <c r="QJ165" s="380" t="str">
        <f t="shared" si="475"/>
        <v/>
      </c>
      <c r="QK165" s="380" t="str">
        <f t="shared" si="475"/>
        <v/>
      </c>
      <c r="QL165" s="380" t="str">
        <f t="shared" si="475"/>
        <v/>
      </c>
      <c r="QM165" s="380" t="str">
        <f t="shared" si="475"/>
        <v/>
      </c>
      <c r="QN165" s="380" t="str">
        <f t="shared" si="475"/>
        <v/>
      </c>
      <c r="QO165" s="380" t="str">
        <f t="shared" si="475"/>
        <v/>
      </c>
      <c r="QP165" s="380" t="str">
        <f t="shared" si="475"/>
        <v/>
      </c>
      <c r="QQ165" s="380" t="str">
        <f t="shared" si="475"/>
        <v/>
      </c>
      <c r="QR165" s="380" t="str">
        <f t="shared" si="475"/>
        <v/>
      </c>
      <c r="QS165" s="380" t="str">
        <f t="shared" si="475"/>
        <v/>
      </c>
      <c r="QT165" s="380" t="str">
        <f t="shared" si="475"/>
        <v/>
      </c>
      <c r="QU165" s="380" t="str">
        <f t="shared" si="475"/>
        <v/>
      </c>
      <c r="QV165" s="380" t="str">
        <f t="shared" si="475"/>
        <v/>
      </c>
      <c r="QW165" s="380" t="str">
        <f t="shared" si="475"/>
        <v/>
      </c>
      <c r="QX165" s="380" t="str">
        <f t="shared" si="475"/>
        <v/>
      </c>
      <c r="QY165" s="380" t="str">
        <f t="shared" si="475"/>
        <v/>
      </c>
      <c r="QZ165" s="380" t="str">
        <f t="shared" si="475"/>
        <v/>
      </c>
      <c r="RA165" s="380" t="str">
        <f t="shared" si="475"/>
        <v/>
      </c>
      <c r="RB165" s="380" t="str">
        <f t="shared" si="475"/>
        <v/>
      </c>
      <c r="RC165" s="380" t="str">
        <f t="shared" si="475"/>
        <v/>
      </c>
      <c r="RD165" s="380" t="str">
        <f t="shared" si="475"/>
        <v/>
      </c>
      <c r="RE165" s="380" t="str">
        <f t="shared" si="475"/>
        <v/>
      </c>
      <c r="RF165" s="380" t="str">
        <f t="shared" si="475"/>
        <v/>
      </c>
      <c r="RG165" s="380" t="str">
        <f t="shared" si="475"/>
        <v/>
      </c>
      <c r="RH165" s="380" t="str">
        <f t="shared" si="475"/>
        <v/>
      </c>
      <c r="RI165" s="380" t="str">
        <f t="shared" si="475"/>
        <v/>
      </c>
      <c r="RJ165" s="380" t="str">
        <f t="shared" si="475"/>
        <v/>
      </c>
      <c r="RK165" s="380" t="str">
        <f t="shared" si="475"/>
        <v/>
      </c>
      <c r="RL165" s="380" t="str">
        <f t="shared" si="475"/>
        <v/>
      </c>
      <c r="RM165" s="380" t="str">
        <f t="shared" si="475"/>
        <v/>
      </c>
      <c r="RN165" s="380" t="str">
        <f t="shared" si="475"/>
        <v/>
      </c>
      <c r="RO165" s="380" t="str">
        <f t="shared" si="475"/>
        <v/>
      </c>
      <c r="RP165" s="380" t="str">
        <f t="shared" si="475"/>
        <v/>
      </c>
      <c r="RQ165" s="380" t="str">
        <f t="shared" si="475"/>
        <v/>
      </c>
      <c r="RR165" s="380" t="str">
        <f t="shared" si="475"/>
        <v/>
      </c>
      <c r="RS165" s="380" t="str">
        <f t="shared" si="475"/>
        <v/>
      </c>
      <c r="RT165" s="380" t="str">
        <f t="shared" si="475"/>
        <v/>
      </c>
      <c r="RU165" s="380" t="str">
        <f t="shared" si="475"/>
        <v/>
      </c>
      <c r="RV165" s="380" t="str">
        <f t="shared" si="475"/>
        <v/>
      </c>
      <c r="RW165" s="380" t="str">
        <f t="shared" si="475"/>
        <v/>
      </c>
      <c r="RX165" s="380" t="str">
        <f t="shared" si="475"/>
        <v/>
      </c>
      <c r="RY165" s="380" t="str">
        <f t="shared" ref="RY165:UJ165" si="476">IF(COUNT(RY86:RY88)=0,"",SUM(RY86:RY88,)^2)</f>
        <v/>
      </c>
      <c r="RZ165" s="380" t="str">
        <f t="shared" si="476"/>
        <v/>
      </c>
      <c r="SA165" s="380" t="str">
        <f t="shared" si="476"/>
        <v/>
      </c>
      <c r="SB165" s="380" t="str">
        <f t="shared" si="476"/>
        <v/>
      </c>
      <c r="SC165" s="380" t="str">
        <f t="shared" si="476"/>
        <v/>
      </c>
      <c r="SD165" s="380" t="str">
        <f t="shared" si="476"/>
        <v/>
      </c>
      <c r="SE165" s="380" t="str">
        <f t="shared" si="476"/>
        <v/>
      </c>
      <c r="SF165" s="380" t="str">
        <f t="shared" si="476"/>
        <v/>
      </c>
      <c r="SG165" s="380" t="str">
        <f t="shared" si="476"/>
        <v/>
      </c>
      <c r="SH165" s="380" t="str">
        <f t="shared" si="476"/>
        <v/>
      </c>
      <c r="SI165" s="380" t="str">
        <f t="shared" si="476"/>
        <v/>
      </c>
      <c r="SJ165" s="380" t="str">
        <f t="shared" si="476"/>
        <v/>
      </c>
      <c r="SK165" s="380" t="str">
        <f t="shared" si="476"/>
        <v/>
      </c>
      <c r="SL165" s="380" t="str">
        <f t="shared" si="476"/>
        <v/>
      </c>
      <c r="SM165" s="380" t="str">
        <f t="shared" si="476"/>
        <v/>
      </c>
      <c r="SN165" s="380" t="str">
        <f t="shared" si="476"/>
        <v/>
      </c>
      <c r="SO165" s="380" t="str">
        <f t="shared" si="476"/>
        <v/>
      </c>
      <c r="SP165" s="380" t="str">
        <f t="shared" si="476"/>
        <v/>
      </c>
      <c r="SQ165" s="380" t="str">
        <f t="shared" si="476"/>
        <v/>
      </c>
      <c r="SR165" s="380" t="str">
        <f t="shared" si="476"/>
        <v/>
      </c>
      <c r="SS165" s="380" t="str">
        <f t="shared" si="476"/>
        <v/>
      </c>
      <c r="ST165" s="380" t="str">
        <f t="shared" si="476"/>
        <v/>
      </c>
      <c r="SU165" s="380" t="str">
        <f t="shared" si="476"/>
        <v/>
      </c>
      <c r="SV165" s="380" t="str">
        <f t="shared" si="476"/>
        <v/>
      </c>
      <c r="SW165" s="380" t="str">
        <f t="shared" si="476"/>
        <v/>
      </c>
      <c r="SX165" s="380" t="str">
        <f t="shared" si="476"/>
        <v/>
      </c>
      <c r="SY165" s="380" t="str">
        <f t="shared" si="476"/>
        <v/>
      </c>
      <c r="SZ165" s="380" t="str">
        <f t="shared" si="476"/>
        <v/>
      </c>
      <c r="TA165" s="380" t="str">
        <f t="shared" si="476"/>
        <v/>
      </c>
      <c r="TB165" s="380" t="str">
        <f t="shared" si="476"/>
        <v/>
      </c>
      <c r="TC165" s="380" t="str">
        <f t="shared" si="476"/>
        <v/>
      </c>
      <c r="TD165" s="380" t="str">
        <f t="shared" si="476"/>
        <v/>
      </c>
      <c r="TE165" s="380" t="str">
        <f t="shared" si="476"/>
        <v/>
      </c>
      <c r="TF165" s="380" t="str">
        <f t="shared" si="476"/>
        <v/>
      </c>
      <c r="TG165" s="380" t="str">
        <f t="shared" si="476"/>
        <v/>
      </c>
      <c r="TH165" s="380" t="str">
        <f t="shared" si="476"/>
        <v/>
      </c>
      <c r="TI165" s="380" t="str">
        <f t="shared" si="476"/>
        <v/>
      </c>
      <c r="TJ165" s="380" t="str">
        <f t="shared" si="476"/>
        <v/>
      </c>
      <c r="TK165" s="380" t="str">
        <f t="shared" si="476"/>
        <v/>
      </c>
      <c r="TL165" s="380" t="str">
        <f t="shared" si="476"/>
        <v/>
      </c>
      <c r="TM165" s="380" t="str">
        <f t="shared" si="476"/>
        <v/>
      </c>
      <c r="TN165" s="380" t="str">
        <f t="shared" si="476"/>
        <v/>
      </c>
      <c r="TO165" s="380" t="str">
        <f t="shared" si="476"/>
        <v/>
      </c>
      <c r="TP165" s="380" t="str">
        <f t="shared" si="476"/>
        <v/>
      </c>
      <c r="TQ165" s="380" t="str">
        <f t="shared" si="476"/>
        <v/>
      </c>
      <c r="TR165" s="380" t="str">
        <f t="shared" si="476"/>
        <v/>
      </c>
      <c r="TS165" s="380" t="str">
        <f t="shared" si="476"/>
        <v/>
      </c>
      <c r="TT165" s="380" t="str">
        <f t="shared" si="476"/>
        <v/>
      </c>
      <c r="TU165" s="380" t="str">
        <f t="shared" si="476"/>
        <v/>
      </c>
      <c r="TV165" s="380" t="str">
        <f t="shared" si="476"/>
        <v/>
      </c>
      <c r="TW165" s="380" t="str">
        <f t="shared" si="476"/>
        <v/>
      </c>
      <c r="TX165" s="380" t="str">
        <f t="shared" si="476"/>
        <v/>
      </c>
      <c r="TY165" s="380" t="str">
        <f t="shared" si="476"/>
        <v/>
      </c>
      <c r="TZ165" s="380" t="str">
        <f t="shared" si="476"/>
        <v/>
      </c>
      <c r="UA165" s="380" t="str">
        <f t="shared" si="476"/>
        <v/>
      </c>
      <c r="UB165" s="380" t="str">
        <f t="shared" si="476"/>
        <v/>
      </c>
      <c r="UC165" s="380" t="str">
        <f t="shared" si="476"/>
        <v/>
      </c>
      <c r="UD165" s="380" t="str">
        <f t="shared" si="476"/>
        <v/>
      </c>
      <c r="UE165" s="380" t="str">
        <f t="shared" si="476"/>
        <v/>
      </c>
      <c r="UF165" s="380" t="str">
        <f t="shared" si="476"/>
        <v/>
      </c>
      <c r="UG165" s="380" t="str">
        <f t="shared" si="476"/>
        <v/>
      </c>
      <c r="UH165" s="380" t="str">
        <f t="shared" si="476"/>
        <v/>
      </c>
      <c r="UI165" s="380" t="str">
        <f t="shared" si="476"/>
        <v/>
      </c>
      <c r="UJ165" s="380" t="str">
        <f t="shared" si="476"/>
        <v/>
      </c>
      <c r="UK165" s="380" t="str">
        <f t="shared" ref="UK165:WI165" si="477">IF(COUNT(UK86:UK88)=0,"",SUM(UK86:UK88,)^2)</f>
        <v/>
      </c>
      <c r="UL165" s="380" t="str">
        <f t="shared" si="477"/>
        <v/>
      </c>
      <c r="UM165" s="380" t="str">
        <f t="shared" si="477"/>
        <v/>
      </c>
      <c r="UN165" s="380" t="str">
        <f t="shared" si="477"/>
        <v/>
      </c>
      <c r="UO165" s="380" t="str">
        <f t="shared" si="477"/>
        <v/>
      </c>
      <c r="UP165" s="380" t="str">
        <f t="shared" si="477"/>
        <v/>
      </c>
      <c r="UQ165" s="380" t="str">
        <f t="shared" si="477"/>
        <v/>
      </c>
      <c r="UR165" s="380" t="str">
        <f t="shared" si="477"/>
        <v/>
      </c>
      <c r="US165" s="380" t="str">
        <f t="shared" si="477"/>
        <v/>
      </c>
      <c r="UT165" s="380" t="str">
        <f t="shared" si="477"/>
        <v/>
      </c>
      <c r="UU165" s="380" t="str">
        <f t="shared" si="477"/>
        <v/>
      </c>
      <c r="UV165" s="380" t="str">
        <f t="shared" si="477"/>
        <v/>
      </c>
      <c r="UW165" s="380" t="str">
        <f t="shared" si="477"/>
        <v/>
      </c>
      <c r="UX165" s="380" t="str">
        <f t="shared" si="477"/>
        <v/>
      </c>
      <c r="UY165" s="380" t="str">
        <f t="shared" si="477"/>
        <v/>
      </c>
      <c r="UZ165" s="380" t="str">
        <f t="shared" si="477"/>
        <v/>
      </c>
      <c r="VA165" s="380" t="str">
        <f t="shared" si="477"/>
        <v/>
      </c>
      <c r="VB165" s="380" t="str">
        <f t="shared" si="477"/>
        <v/>
      </c>
      <c r="VC165" s="380" t="str">
        <f t="shared" si="477"/>
        <v/>
      </c>
      <c r="VD165" s="380" t="str">
        <f t="shared" si="477"/>
        <v/>
      </c>
      <c r="VE165" s="380" t="str">
        <f t="shared" si="477"/>
        <v/>
      </c>
      <c r="VF165" s="380" t="str">
        <f t="shared" si="477"/>
        <v/>
      </c>
      <c r="VG165" s="380" t="str">
        <f t="shared" si="477"/>
        <v/>
      </c>
      <c r="VH165" s="380" t="str">
        <f t="shared" si="477"/>
        <v/>
      </c>
      <c r="VI165" s="380" t="str">
        <f t="shared" si="477"/>
        <v/>
      </c>
      <c r="VJ165" s="380" t="str">
        <f t="shared" si="477"/>
        <v/>
      </c>
      <c r="VK165" s="380" t="str">
        <f t="shared" si="477"/>
        <v/>
      </c>
      <c r="VL165" s="380" t="str">
        <f t="shared" si="477"/>
        <v/>
      </c>
      <c r="VM165" s="380" t="str">
        <f t="shared" si="477"/>
        <v/>
      </c>
      <c r="VN165" s="380" t="str">
        <f t="shared" si="477"/>
        <v/>
      </c>
      <c r="VO165" s="380" t="str">
        <f t="shared" si="477"/>
        <v/>
      </c>
      <c r="VP165" s="380" t="str">
        <f t="shared" si="477"/>
        <v/>
      </c>
      <c r="VQ165" s="380" t="str">
        <f t="shared" si="477"/>
        <v/>
      </c>
      <c r="VR165" s="380" t="str">
        <f t="shared" si="477"/>
        <v/>
      </c>
      <c r="VS165" s="380" t="str">
        <f t="shared" si="477"/>
        <v/>
      </c>
      <c r="VT165" s="380" t="str">
        <f t="shared" si="477"/>
        <v/>
      </c>
      <c r="VU165" s="380" t="str">
        <f t="shared" si="477"/>
        <v/>
      </c>
      <c r="VV165" s="380" t="str">
        <f t="shared" si="477"/>
        <v/>
      </c>
      <c r="VW165" s="380" t="str">
        <f t="shared" si="477"/>
        <v/>
      </c>
      <c r="VX165" s="380" t="str">
        <f t="shared" si="477"/>
        <v/>
      </c>
      <c r="VY165" s="380" t="str">
        <f t="shared" si="477"/>
        <v/>
      </c>
      <c r="VZ165" s="380" t="str">
        <f t="shared" si="477"/>
        <v/>
      </c>
      <c r="WA165" s="380" t="str">
        <f t="shared" si="477"/>
        <v/>
      </c>
      <c r="WB165" s="380" t="str">
        <f t="shared" si="477"/>
        <v/>
      </c>
      <c r="WC165" s="380" t="str">
        <f t="shared" si="477"/>
        <v/>
      </c>
      <c r="WD165" s="380" t="str">
        <f t="shared" si="477"/>
        <v/>
      </c>
      <c r="WE165" s="380" t="str">
        <f t="shared" si="477"/>
        <v/>
      </c>
      <c r="WF165" s="380" t="str">
        <f t="shared" si="477"/>
        <v/>
      </c>
      <c r="WG165" s="380" t="str">
        <f t="shared" si="477"/>
        <v/>
      </c>
      <c r="WH165" s="380" t="str">
        <f t="shared" si="477"/>
        <v/>
      </c>
      <c r="WI165" s="378" t="str">
        <f t="shared" si="477"/>
        <v/>
      </c>
    </row>
    <row r="166" spans="1:607">
      <c r="A166" s="348"/>
      <c r="B166" s="360" t="s">
        <v>898</v>
      </c>
      <c r="C166" s="348"/>
      <c r="D166" s="348"/>
      <c r="E166" s="348"/>
      <c r="F166" s="348"/>
      <c r="G166" s="361" t="str">
        <f t="shared" si="220"/>
        <v/>
      </c>
      <c r="H166" s="361" t="str">
        <f t="shared" si="221"/>
        <v/>
      </c>
      <c r="I166" s="397"/>
      <c r="J166" s="348"/>
      <c r="K166" s="348"/>
      <c r="L166" s="348"/>
      <c r="M166" s="348"/>
      <c r="N166" s="400"/>
      <c r="O166" s="400"/>
      <c r="P166" s="400"/>
      <c r="Q166" s="400"/>
      <c r="R166" s="400"/>
      <c r="S166" s="400"/>
      <c r="T166" s="400"/>
      <c r="U166" s="400"/>
      <c r="V166" s="400"/>
      <c r="W166" s="400"/>
      <c r="X166" s="400"/>
      <c r="Y166" s="400"/>
      <c r="Z166" s="400"/>
      <c r="AA166" s="400"/>
      <c r="AB166" s="400"/>
      <c r="AC166" s="400"/>
      <c r="AD166" s="400"/>
      <c r="AE166" s="400"/>
      <c r="AF166" s="400"/>
      <c r="AG166" s="400"/>
      <c r="AH166" s="400"/>
      <c r="AI166" s="400"/>
      <c r="AJ166" s="400"/>
      <c r="AK166" s="400"/>
      <c r="AL166" s="400"/>
      <c r="AM166" s="400"/>
      <c r="AN166" s="400"/>
      <c r="AO166" s="400"/>
      <c r="AP166" s="400"/>
      <c r="AQ166" s="400"/>
      <c r="AR166" s="400"/>
      <c r="AS166" s="400"/>
      <c r="AT166" s="400"/>
      <c r="AU166" s="400"/>
      <c r="AV166" s="400"/>
      <c r="AW166" s="400"/>
      <c r="AX166" s="400"/>
      <c r="AY166" s="400"/>
      <c r="AZ166" s="400"/>
      <c r="BA166" s="400"/>
      <c r="BB166" s="400"/>
      <c r="BC166" s="400"/>
      <c r="BD166" s="400"/>
      <c r="BE166" s="400"/>
      <c r="BF166" s="400"/>
      <c r="BG166" s="400"/>
      <c r="BH166" s="400"/>
      <c r="BI166" s="400"/>
      <c r="BJ166" s="400"/>
      <c r="BK166" s="400"/>
      <c r="BL166" s="400"/>
      <c r="BM166" s="400"/>
      <c r="BN166" s="400"/>
      <c r="BO166" s="400"/>
      <c r="BP166" s="400"/>
      <c r="BQ166" s="400"/>
      <c r="BR166" s="400"/>
      <c r="BS166" s="400"/>
      <c r="BT166" s="400"/>
      <c r="BU166" s="400"/>
      <c r="BV166" s="400"/>
      <c r="BW166" s="400"/>
      <c r="BX166" s="400"/>
      <c r="BY166" s="400"/>
      <c r="BZ166" s="400"/>
      <c r="CA166" s="400"/>
      <c r="CB166" s="400"/>
      <c r="CC166" s="400"/>
      <c r="CD166" s="400"/>
      <c r="CE166" s="400"/>
      <c r="CF166" s="400"/>
      <c r="CG166" s="400"/>
      <c r="CH166" s="400"/>
      <c r="CI166" s="400"/>
      <c r="CJ166" s="400"/>
      <c r="CK166" s="400"/>
      <c r="CL166" s="400"/>
      <c r="CM166" s="400"/>
      <c r="CN166" s="400"/>
      <c r="CO166" s="400"/>
      <c r="CP166" s="400"/>
      <c r="CQ166" s="400"/>
      <c r="CR166" s="400"/>
      <c r="CS166" s="400"/>
      <c r="CT166" s="400"/>
      <c r="CU166" s="400"/>
      <c r="CV166" s="400"/>
      <c r="CW166" s="400"/>
      <c r="CX166" s="400"/>
      <c r="CY166" s="400"/>
      <c r="CZ166" s="362"/>
      <c r="DA166" s="901"/>
      <c r="DB166" s="899" t="s">
        <v>1332</v>
      </c>
      <c r="DC166" s="899"/>
      <c r="DD166" s="378" t="str">
        <f>IF(COUNT(DD95:DD97)=0,"",SUM(DD95:DD97,)^2)</f>
        <v/>
      </c>
      <c r="DE166" s="378" t="str">
        <f t="shared" ref="DE166:FP166" si="478">IF(COUNT(DE95:DE97)=0,"",SUM(DE95:DE97,)^2)</f>
        <v/>
      </c>
      <c r="DF166" s="378" t="str">
        <f t="shared" si="478"/>
        <v/>
      </c>
      <c r="DG166" s="378" t="str">
        <f t="shared" si="478"/>
        <v/>
      </c>
      <c r="DH166" s="378" t="str">
        <f t="shared" si="478"/>
        <v/>
      </c>
      <c r="DI166" s="378" t="str">
        <f t="shared" si="478"/>
        <v/>
      </c>
      <c r="DJ166" s="378" t="str">
        <f t="shared" si="478"/>
        <v/>
      </c>
      <c r="DK166" s="378" t="str">
        <f t="shared" si="478"/>
        <v/>
      </c>
      <c r="DL166" s="378" t="str">
        <f t="shared" si="478"/>
        <v/>
      </c>
      <c r="DM166" s="378" t="str">
        <f t="shared" si="478"/>
        <v/>
      </c>
      <c r="DN166" s="378" t="str">
        <f t="shared" si="478"/>
        <v/>
      </c>
      <c r="DO166" s="378" t="str">
        <f t="shared" si="478"/>
        <v/>
      </c>
      <c r="DP166" s="378" t="str">
        <f t="shared" si="478"/>
        <v/>
      </c>
      <c r="DQ166" s="378" t="str">
        <f t="shared" si="478"/>
        <v/>
      </c>
      <c r="DR166" s="378" t="str">
        <f t="shared" si="478"/>
        <v/>
      </c>
      <c r="DS166" s="378" t="str">
        <f t="shared" si="478"/>
        <v/>
      </c>
      <c r="DT166" s="378" t="str">
        <f t="shared" si="478"/>
        <v/>
      </c>
      <c r="DU166" s="378" t="str">
        <f t="shared" si="478"/>
        <v/>
      </c>
      <c r="DV166" s="378" t="str">
        <f t="shared" si="478"/>
        <v/>
      </c>
      <c r="DW166" s="378" t="str">
        <f t="shared" si="478"/>
        <v/>
      </c>
      <c r="DX166" s="379" t="str">
        <f t="shared" si="478"/>
        <v/>
      </c>
      <c r="DY166" s="378" t="str">
        <f t="shared" si="478"/>
        <v/>
      </c>
      <c r="DZ166" s="378" t="str">
        <f t="shared" si="478"/>
        <v/>
      </c>
      <c r="EA166" s="378" t="str">
        <f t="shared" si="478"/>
        <v/>
      </c>
      <c r="EB166" s="378" t="str">
        <f t="shared" si="478"/>
        <v/>
      </c>
      <c r="EC166" s="378" t="str">
        <f t="shared" si="478"/>
        <v/>
      </c>
      <c r="ED166" s="378" t="str">
        <f t="shared" si="478"/>
        <v/>
      </c>
      <c r="EE166" s="378" t="str">
        <f t="shared" si="478"/>
        <v/>
      </c>
      <c r="EF166" s="378" t="str">
        <f t="shared" si="478"/>
        <v/>
      </c>
      <c r="EG166" s="378" t="str">
        <f t="shared" si="478"/>
        <v/>
      </c>
      <c r="EH166" s="378" t="str">
        <f t="shared" si="478"/>
        <v/>
      </c>
      <c r="EI166" s="378" t="str">
        <f t="shared" si="478"/>
        <v/>
      </c>
      <c r="EJ166" s="378" t="str">
        <f t="shared" si="478"/>
        <v/>
      </c>
      <c r="EK166" s="378" t="str">
        <f t="shared" si="478"/>
        <v/>
      </c>
      <c r="EL166" s="378" t="str">
        <f t="shared" si="478"/>
        <v/>
      </c>
      <c r="EM166" s="378" t="str">
        <f t="shared" si="478"/>
        <v/>
      </c>
      <c r="EN166" s="378" t="str">
        <f t="shared" si="478"/>
        <v/>
      </c>
      <c r="EO166" s="378" t="str">
        <f t="shared" si="478"/>
        <v/>
      </c>
      <c r="EP166" s="378" t="str">
        <f t="shared" si="478"/>
        <v/>
      </c>
      <c r="EQ166" s="378" t="str">
        <f t="shared" si="478"/>
        <v/>
      </c>
      <c r="ER166" s="378" t="str">
        <f t="shared" si="478"/>
        <v/>
      </c>
      <c r="ES166" s="378" t="str">
        <f t="shared" si="478"/>
        <v/>
      </c>
      <c r="ET166" s="378" t="str">
        <f t="shared" si="478"/>
        <v/>
      </c>
      <c r="EU166" s="378" t="str">
        <f t="shared" si="478"/>
        <v/>
      </c>
      <c r="EV166" s="378" t="str">
        <f t="shared" si="478"/>
        <v/>
      </c>
      <c r="EW166" s="378" t="str">
        <f t="shared" si="478"/>
        <v/>
      </c>
      <c r="EX166" s="378" t="str">
        <f t="shared" si="478"/>
        <v/>
      </c>
      <c r="EY166" s="378" t="str">
        <f t="shared" si="478"/>
        <v/>
      </c>
      <c r="EZ166" s="378" t="str">
        <f t="shared" si="478"/>
        <v/>
      </c>
      <c r="FA166" s="378" t="str">
        <f t="shared" si="478"/>
        <v/>
      </c>
      <c r="FB166" s="378" t="str">
        <f t="shared" si="478"/>
        <v/>
      </c>
      <c r="FC166" s="378" t="str">
        <f t="shared" si="478"/>
        <v/>
      </c>
      <c r="FD166" s="378" t="str">
        <f t="shared" si="478"/>
        <v/>
      </c>
      <c r="FE166" s="378" t="str">
        <f t="shared" si="478"/>
        <v/>
      </c>
      <c r="FF166" s="378" t="str">
        <f t="shared" si="478"/>
        <v/>
      </c>
      <c r="FG166" s="378" t="str">
        <f t="shared" si="478"/>
        <v/>
      </c>
      <c r="FH166" s="378" t="str">
        <f t="shared" si="478"/>
        <v/>
      </c>
      <c r="FI166" s="378" t="str">
        <f t="shared" si="478"/>
        <v/>
      </c>
      <c r="FJ166" s="378" t="str">
        <f t="shared" si="478"/>
        <v/>
      </c>
      <c r="FK166" s="378" t="str">
        <f t="shared" si="478"/>
        <v/>
      </c>
      <c r="FL166" s="378" t="str">
        <f t="shared" si="478"/>
        <v/>
      </c>
      <c r="FM166" s="378" t="str">
        <f t="shared" si="478"/>
        <v/>
      </c>
      <c r="FN166" s="378" t="str">
        <f t="shared" si="478"/>
        <v/>
      </c>
      <c r="FO166" s="378" t="str">
        <f t="shared" si="478"/>
        <v/>
      </c>
      <c r="FP166" s="378" t="str">
        <f t="shared" si="478"/>
        <v/>
      </c>
      <c r="FQ166" s="378" t="str">
        <f t="shared" ref="FQ166:IB166" si="479">IF(COUNT(FQ95:FQ97)=0,"",SUM(FQ95:FQ97,)^2)</f>
        <v/>
      </c>
      <c r="FR166" s="378" t="str">
        <f t="shared" si="479"/>
        <v/>
      </c>
      <c r="FS166" s="378" t="str">
        <f t="shared" si="479"/>
        <v/>
      </c>
      <c r="FT166" s="378" t="str">
        <f t="shared" si="479"/>
        <v/>
      </c>
      <c r="FU166" s="378" t="str">
        <f t="shared" si="479"/>
        <v/>
      </c>
      <c r="FV166" s="378" t="str">
        <f t="shared" si="479"/>
        <v/>
      </c>
      <c r="FW166" s="378" t="str">
        <f t="shared" si="479"/>
        <v/>
      </c>
      <c r="FX166" s="378" t="str">
        <f t="shared" si="479"/>
        <v/>
      </c>
      <c r="FY166" s="378" t="str">
        <f t="shared" si="479"/>
        <v/>
      </c>
      <c r="FZ166" s="378" t="str">
        <f t="shared" si="479"/>
        <v/>
      </c>
      <c r="GA166" s="378" t="str">
        <f t="shared" si="479"/>
        <v/>
      </c>
      <c r="GB166" s="378" t="str">
        <f t="shared" si="479"/>
        <v/>
      </c>
      <c r="GC166" s="378" t="str">
        <f t="shared" si="479"/>
        <v/>
      </c>
      <c r="GD166" s="378" t="str">
        <f t="shared" si="479"/>
        <v/>
      </c>
      <c r="GE166" s="378" t="str">
        <f t="shared" si="479"/>
        <v/>
      </c>
      <c r="GF166" s="378" t="str">
        <f t="shared" si="479"/>
        <v/>
      </c>
      <c r="GG166" s="378" t="str">
        <f t="shared" si="479"/>
        <v/>
      </c>
      <c r="GH166" s="378" t="str">
        <f t="shared" si="479"/>
        <v/>
      </c>
      <c r="GI166" s="378" t="str">
        <f t="shared" si="479"/>
        <v/>
      </c>
      <c r="GJ166" s="378" t="str">
        <f t="shared" si="479"/>
        <v/>
      </c>
      <c r="GK166" s="378" t="str">
        <f t="shared" si="479"/>
        <v/>
      </c>
      <c r="GL166" s="378" t="str">
        <f t="shared" si="479"/>
        <v/>
      </c>
      <c r="GM166" s="378" t="str">
        <f t="shared" si="479"/>
        <v/>
      </c>
      <c r="GN166" s="378" t="str">
        <f t="shared" si="479"/>
        <v/>
      </c>
      <c r="GO166" s="378" t="str">
        <f t="shared" si="479"/>
        <v/>
      </c>
      <c r="GP166" s="378" t="str">
        <f t="shared" si="479"/>
        <v/>
      </c>
      <c r="GQ166" s="378" t="str">
        <f t="shared" si="479"/>
        <v/>
      </c>
      <c r="GR166" s="378" t="str">
        <f t="shared" si="479"/>
        <v/>
      </c>
      <c r="GS166" s="378" t="str">
        <f t="shared" si="479"/>
        <v/>
      </c>
      <c r="GT166" s="378" t="str">
        <f t="shared" si="479"/>
        <v/>
      </c>
      <c r="GU166" s="378" t="str">
        <f t="shared" si="479"/>
        <v/>
      </c>
      <c r="GV166" s="378" t="str">
        <f t="shared" si="479"/>
        <v/>
      </c>
      <c r="GW166" s="378" t="str">
        <f t="shared" si="479"/>
        <v/>
      </c>
      <c r="GX166" s="378" t="str">
        <f t="shared" si="479"/>
        <v/>
      </c>
      <c r="GY166" s="378" t="str">
        <f t="shared" si="479"/>
        <v/>
      </c>
      <c r="GZ166" s="378" t="str">
        <f t="shared" si="479"/>
        <v/>
      </c>
      <c r="HA166" s="378" t="str">
        <f t="shared" si="479"/>
        <v/>
      </c>
      <c r="HB166" s="378" t="str">
        <f t="shared" si="479"/>
        <v/>
      </c>
      <c r="HC166" s="378" t="str">
        <f t="shared" si="479"/>
        <v/>
      </c>
      <c r="HD166" s="378" t="str">
        <f t="shared" si="479"/>
        <v/>
      </c>
      <c r="HE166" s="378" t="str">
        <f t="shared" si="479"/>
        <v/>
      </c>
      <c r="HF166" s="378" t="str">
        <f t="shared" si="479"/>
        <v/>
      </c>
      <c r="HG166" s="378" t="str">
        <f t="shared" si="479"/>
        <v/>
      </c>
      <c r="HH166" s="378" t="str">
        <f t="shared" si="479"/>
        <v/>
      </c>
      <c r="HI166" s="378" t="str">
        <f t="shared" si="479"/>
        <v/>
      </c>
      <c r="HJ166" s="378" t="str">
        <f t="shared" si="479"/>
        <v/>
      </c>
      <c r="HK166" s="378" t="str">
        <f t="shared" si="479"/>
        <v/>
      </c>
      <c r="HL166" s="378" t="str">
        <f t="shared" si="479"/>
        <v/>
      </c>
      <c r="HM166" s="378" t="str">
        <f t="shared" si="479"/>
        <v/>
      </c>
      <c r="HN166" s="378" t="str">
        <f t="shared" si="479"/>
        <v/>
      </c>
      <c r="HO166" s="378" t="str">
        <f t="shared" si="479"/>
        <v/>
      </c>
      <c r="HP166" s="378" t="str">
        <f t="shared" si="479"/>
        <v/>
      </c>
      <c r="HQ166" s="378" t="str">
        <f t="shared" si="479"/>
        <v/>
      </c>
      <c r="HR166" s="378" t="str">
        <f t="shared" si="479"/>
        <v/>
      </c>
      <c r="HS166" s="378" t="str">
        <f t="shared" si="479"/>
        <v/>
      </c>
      <c r="HT166" s="378" t="str">
        <f t="shared" si="479"/>
        <v/>
      </c>
      <c r="HU166" s="378" t="str">
        <f t="shared" si="479"/>
        <v/>
      </c>
      <c r="HV166" s="378" t="str">
        <f t="shared" si="479"/>
        <v/>
      </c>
      <c r="HW166" s="378" t="str">
        <f t="shared" si="479"/>
        <v/>
      </c>
      <c r="HX166" s="378" t="str">
        <f t="shared" si="479"/>
        <v/>
      </c>
      <c r="HY166" s="378" t="str">
        <f t="shared" si="479"/>
        <v/>
      </c>
      <c r="HZ166" s="378" t="str">
        <f t="shared" si="479"/>
        <v/>
      </c>
      <c r="IA166" s="378" t="str">
        <f t="shared" si="479"/>
        <v/>
      </c>
      <c r="IB166" s="378" t="str">
        <f t="shared" si="479"/>
        <v/>
      </c>
      <c r="IC166" s="378" t="str">
        <f t="shared" ref="IC166:KN166" si="480">IF(COUNT(IC95:IC97)=0,"",SUM(IC95:IC97,)^2)</f>
        <v/>
      </c>
      <c r="ID166" s="378" t="str">
        <f t="shared" si="480"/>
        <v/>
      </c>
      <c r="IE166" s="378" t="str">
        <f t="shared" si="480"/>
        <v/>
      </c>
      <c r="IF166" s="378" t="str">
        <f t="shared" si="480"/>
        <v/>
      </c>
      <c r="IG166" s="378" t="str">
        <f t="shared" si="480"/>
        <v/>
      </c>
      <c r="IH166" s="378" t="str">
        <f t="shared" si="480"/>
        <v/>
      </c>
      <c r="II166" s="378" t="str">
        <f t="shared" si="480"/>
        <v/>
      </c>
      <c r="IJ166" s="378" t="str">
        <f t="shared" si="480"/>
        <v/>
      </c>
      <c r="IK166" s="378" t="str">
        <f t="shared" si="480"/>
        <v/>
      </c>
      <c r="IL166" s="378" t="str">
        <f t="shared" si="480"/>
        <v/>
      </c>
      <c r="IM166" s="378" t="str">
        <f t="shared" si="480"/>
        <v/>
      </c>
      <c r="IN166" s="378" t="str">
        <f t="shared" si="480"/>
        <v/>
      </c>
      <c r="IO166" s="378" t="str">
        <f t="shared" si="480"/>
        <v/>
      </c>
      <c r="IP166" s="378" t="str">
        <f t="shared" si="480"/>
        <v/>
      </c>
      <c r="IQ166" s="378" t="str">
        <f t="shared" si="480"/>
        <v/>
      </c>
      <c r="IR166" s="378" t="str">
        <f t="shared" si="480"/>
        <v/>
      </c>
      <c r="IS166" s="378" t="str">
        <f t="shared" si="480"/>
        <v/>
      </c>
      <c r="IT166" s="378" t="str">
        <f t="shared" si="480"/>
        <v/>
      </c>
      <c r="IU166" s="378" t="str">
        <f t="shared" si="480"/>
        <v/>
      </c>
      <c r="IV166" s="378" t="str">
        <f t="shared" si="480"/>
        <v/>
      </c>
      <c r="IW166" s="378" t="str">
        <f t="shared" si="480"/>
        <v/>
      </c>
      <c r="IX166" s="378" t="str">
        <f t="shared" si="480"/>
        <v/>
      </c>
      <c r="IY166" s="378" t="str">
        <f t="shared" si="480"/>
        <v/>
      </c>
      <c r="IZ166" s="378" t="str">
        <f t="shared" si="480"/>
        <v/>
      </c>
      <c r="JA166" s="378" t="str">
        <f t="shared" si="480"/>
        <v/>
      </c>
      <c r="JB166" s="378" t="str">
        <f t="shared" si="480"/>
        <v/>
      </c>
      <c r="JC166" s="378" t="str">
        <f t="shared" si="480"/>
        <v/>
      </c>
      <c r="JD166" s="378" t="str">
        <f t="shared" si="480"/>
        <v/>
      </c>
      <c r="JE166" s="378" t="str">
        <f t="shared" si="480"/>
        <v/>
      </c>
      <c r="JF166" s="378" t="str">
        <f t="shared" si="480"/>
        <v/>
      </c>
      <c r="JG166" s="378" t="str">
        <f t="shared" si="480"/>
        <v/>
      </c>
      <c r="JH166" s="378" t="str">
        <f t="shared" si="480"/>
        <v/>
      </c>
      <c r="JI166" s="378" t="str">
        <f t="shared" si="480"/>
        <v/>
      </c>
      <c r="JJ166" s="378" t="str">
        <f t="shared" si="480"/>
        <v/>
      </c>
      <c r="JK166" s="378" t="str">
        <f t="shared" si="480"/>
        <v/>
      </c>
      <c r="JL166" s="378" t="str">
        <f t="shared" si="480"/>
        <v/>
      </c>
      <c r="JM166" s="378" t="str">
        <f t="shared" si="480"/>
        <v/>
      </c>
      <c r="JN166" s="378" t="str">
        <f t="shared" si="480"/>
        <v/>
      </c>
      <c r="JO166" s="378" t="str">
        <f t="shared" si="480"/>
        <v/>
      </c>
      <c r="JP166" s="378" t="str">
        <f t="shared" si="480"/>
        <v/>
      </c>
      <c r="JQ166" s="378" t="str">
        <f t="shared" si="480"/>
        <v/>
      </c>
      <c r="JR166" s="378" t="str">
        <f t="shared" si="480"/>
        <v/>
      </c>
      <c r="JS166" s="378" t="str">
        <f t="shared" si="480"/>
        <v/>
      </c>
      <c r="JT166" s="378" t="str">
        <f t="shared" si="480"/>
        <v/>
      </c>
      <c r="JU166" s="378" t="str">
        <f t="shared" si="480"/>
        <v/>
      </c>
      <c r="JV166" s="378" t="str">
        <f t="shared" si="480"/>
        <v/>
      </c>
      <c r="JW166" s="378" t="str">
        <f t="shared" si="480"/>
        <v/>
      </c>
      <c r="JX166" s="378" t="str">
        <f t="shared" si="480"/>
        <v/>
      </c>
      <c r="JY166" s="378" t="str">
        <f t="shared" si="480"/>
        <v/>
      </c>
      <c r="JZ166" s="378" t="str">
        <f t="shared" si="480"/>
        <v/>
      </c>
      <c r="KA166" s="378" t="str">
        <f t="shared" si="480"/>
        <v/>
      </c>
      <c r="KB166" s="378" t="str">
        <f t="shared" si="480"/>
        <v/>
      </c>
      <c r="KC166" s="378" t="str">
        <f t="shared" si="480"/>
        <v/>
      </c>
      <c r="KD166" s="378" t="str">
        <f t="shared" si="480"/>
        <v/>
      </c>
      <c r="KE166" s="378" t="str">
        <f t="shared" si="480"/>
        <v/>
      </c>
      <c r="KF166" s="378" t="str">
        <f t="shared" si="480"/>
        <v/>
      </c>
      <c r="KG166" s="378" t="str">
        <f t="shared" si="480"/>
        <v/>
      </c>
      <c r="KH166" s="378" t="str">
        <f t="shared" si="480"/>
        <v/>
      </c>
      <c r="KI166" s="378" t="str">
        <f t="shared" si="480"/>
        <v/>
      </c>
      <c r="KJ166" s="378" t="str">
        <f t="shared" si="480"/>
        <v/>
      </c>
      <c r="KK166" s="378" t="str">
        <f t="shared" si="480"/>
        <v/>
      </c>
      <c r="KL166" s="378" t="str">
        <f t="shared" si="480"/>
        <v/>
      </c>
      <c r="KM166" s="378" t="str">
        <f t="shared" si="480"/>
        <v/>
      </c>
      <c r="KN166" s="378" t="str">
        <f t="shared" si="480"/>
        <v/>
      </c>
      <c r="KO166" s="378" t="str">
        <f t="shared" ref="KO166:MZ166" si="481">IF(COUNT(KO95:KO97)=0,"",SUM(KO95:KO97,)^2)</f>
        <v/>
      </c>
      <c r="KP166" s="378" t="str">
        <f t="shared" si="481"/>
        <v/>
      </c>
      <c r="KQ166" s="378" t="str">
        <f t="shared" si="481"/>
        <v/>
      </c>
      <c r="KR166" s="378" t="str">
        <f t="shared" si="481"/>
        <v/>
      </c>
      <c r="KS166" s="378" t="str">
        <f t="shared" si="481"/>
        <v/>
      </c>
      <c r="KT166" s="378" t="str">
        <f t="shared" si="481"/>
        <v/>
      </c>
      <c r="KU166" s="378" t="str">
        <f t="shared" si="481"/>
        <v/>
      </c>
      <c r="KV166" s="378" t="str">
        <f t="shared" si="481"/>
        <v/>
      </c>
      <c r="KW166" s="378" t="str">
        <f t="shared" si="481"/>
        <v/>
      </c>
      <c r="KX166" s="378" t="str">
        <f t="shared" si="481"/>
        <v/>
      </c>
      <c r="KY166" s="378" t="str">
        <f t="shared" si="481"/>
        <v/>
      </c>
      <c r="KZ166" s="378" t="str">
        <f t="shared" si="481"/>
        <v/>
      </c>
      <c r="LA166" s="378" t="str">
        <f t="shared" si="481"/>
        <v/>
      </c>
      <c r="LB166" s="378" t="str">
        <f t="shared" si="481"/>
        <v/>
      </c>
      <c r="LC166" s="378" t="str">
        <f t="shared" si="481"/>
        <v/>
      </c>
      <c r="LD166" s="378" t="str">
        <f t="shared" si="481"/>
        <v/>
      </c>
      <c r="LE166" s="378" t="str">
        <f t="shared" si="481"/>
        <v/>
      </c>
      <c r="LF166" s="378" t="str">
        <f t="shared" si="481"/>
        <v/>
      </c>
      <c r="LG166" s="378" t="str">
        <f t="shared" si="481"/>
        <v/>
      </c>
      <c r="LH166" s="378" t="str">
        <f t="shared" si="481"/>
        <v/>
      </c>
      <c r="LI166" s="378" t="str">
        <f t="shared" si="481"/>
        <v/>
      </c>
      <c r="LJ166" s="378" t="str">
        <f t="shared" si="481"/>
        <v/>
      </c>
      <c r="LK166" s="378" t="str">
        <f t="shared" si="481"/>
        <v/>
      </c>
      <c r="LL166" s="378" t="str">
        <f t="shared" si="481"/>
        <v/>
      </c>
      <c r="LM166" s="378" t="str">
        <f t="shared" si="481"/>
        <v/>
      </c>
      <c r="LN166" s="378" t="str">
        <f t="shared" si="481"/>
        <v/>
      </c>
      <c r="LO166" s="378" t="str">
        <f t="shared" si="481"/>
        <v/>
      </c>
      <c r="LP166" s="378" t="str">
        <f t="shared" si="481"/>
        <v/>
      </c>
      <c r="LQ166" s="378" t="str">
        <f t="shared" si="481"/>
        <v/>
      </c>
      <c r="LR166" s="378" t="str">
        <f t="shared" si="481"/>
        <v/>
      </c>
      <c r="LS166" s="378" t="str">
        <f t="shared" si="481"/>
        <v/>
      </c>
      <c r="LT166" s="378" t="str">
        <f t="shared" si="481"/>
        <v/>
      </c>
      <c r="LU166" s="378" t="str">
        <f t="shared" si="481"/>
        <v/>
      </c>
      <c r="LV166" s="378" t="str">
        <f t="shared" si="481"/>
        <v/>
      </c>
      <c r="LW166" s="378" t="str">
        <f t="shared" si="481"/>
        <v/>
      </c>
      <c r="LX166" s="378" t="str">
        <f t="shared" si="481"/>
        <v/>
      </c>
      <c r="LY166" s="378" t="str">
        <f t="shared" si="481"/>
        <v/>
      </c>
      <c r="LZ166" s="378" t="str">
        <f t="shared" si="481"/>
        <v/>
      </c>
      <c r="MA166" s="378" t="str">
        <f t="shared" si="481"/>
        <v/>
      </c>
      <c r="MB166" s="378" t="str">
        <f t="shared" si="481"/>
        <v/>
      </c>
      <c r="MC166" s="378" t="str">
        <f t="shared" si="481"/>
        <v/>
      </c>
      <c r="MD166" s="378" t="str">
        <f t="shared" si="481"/>
        <v/>
      </c>
      <c r="ME166" s="378" t="str">
        <f t="shared" si="481"/>
        <v/>
      </c>
      <c r="MF166" s="378" t="str">
        <f t="shared" si="481"/>
        <v/>
      </c>
      <c r="MG166" s="378" t="str">
        <f t="shared" si="481"/>
        <v/>
      </c>
      <c r="MH166" s="378" t="str">
        <f t="shared" si="481"/>
        <v/>
      </c>
      <c r="MI166" s="378" t="str">
        <f t="shared" si="481"/>
        <v/>
      </c>
      <c r="MJ166" s="378" t="str">
        <f t="shared" si="481"/>
        <v/>
      </c>
      <c r="MK166" s="378" t="str">
        <f t="shared" si="481"/>
        <v/>
      </c>
      <c r="ML166" s="378" t="str">
        <f t="shared" si="481"/>
        <v/>
      </c>
      <c r="MM166" s="378" t="str">
        <f t="shared" si="481"/>
        <v/>
      </c>
      <c r="MN166" s="378" t="str">
        <f t="shared" si="481"/>
        <v/>
      </c>
      <c r="MO166" s="378" t="str">
        <f t="shared" si="481"/>
        <v/>
      </c>
      <c r="MP166" s="378" t="str">
        <f t="shared" si="481"/>
        <v/>
      </c>
      <c r="MQ166" s="378" t="str">
        <f t="shared" si="481"/>
        <v/>
      </c>
      <c r="MR166" s="378" t="str">
        <f t="shared" si="481"/>
        <v/>
      </c>
      <c r="MS166" s="378" t="str">
        <f t="shared" si="481"/>
        <v/>
      </c>
      <c r="MT166" s="378" t="str">
        <f t="shared" si="481"/>
        <v/>
      </c>
      <c r="MU166" s="378" t="str">
        <f t="shared" si="481"/>
        <v/>
      </c>
      <c r="MV166" s="378" t="str">
        <f t="shared" si="481"/>
        <v/>
      </c>
      <c r="MW166" s="378" t="str">
        <f t="shared" si="481"/>
        <v/>
      </c>
      <c r="MX166" s="378" t="str">
        <f t="shared" si="481"/>
        <v/>
      </c>
      <c r="MY166" s="378" t="str">
        <f t="shared" si="481"/>
        <v/>
      </c>
      <c r="MZ166" s="378" t="str">
        <f t="shared" si="481"/>
        <v/>
      </c>
      <c r="NA166" s="378" t="str">
        <f t="shared" ref="NA166:PL166" si="482">IF(COUNT(NA95:NA97)=0,"",SUM(NA95:NA97,)^2)</f>
        <v/>
      </c>
      <c r="NB166" s="378" t="str">
        <f t="shared" si="482"/>
        <v/>
      </c>
      <c r="NC166" s="378" t="str">
        <f t="shared" si="482"/>
        <v/>
      </c>
      <c r="ND166" s="378" t="str">
        <f t="shared" si="482"/>
        <v/>
      </c>
      <c r="NE166" s="378" t="str">
        <f t="shared" si="482"/>
        <v/>
      </c>
      <c r="NF166" s="378" t="str">
        <f t="shared" si="482"/>
        <v/>
      </c>
      <c r="NG166" s="378" t="str">
        <f t="shared" si="482"/>
        <v/>
      </c>
      <c r="NH166" s="378" t="str">
        <f t="shared" si="482"/>
        <v/>
      </c>
      <c r="NI166" s="378" t="str">
        <f t="shared" si="482"/>
        <v/>
      </c>
      <c r="NJ166" s="378" t="str">
        <f t="shared" si="482"/>
        <v/>
      </c>
      <c r="NK166" s="378" t="str">
        <f t="shared" si="482"/>
        <v/>
      </c>
      <c r="NL166" s="378" t="str">
        <f t="shared" si="482"/>
        <v/>
      </c>
      <c r="NM166" s="378" t="str">
        <f t="shared" si="482"/>
        <v/>
      </c>
      <c r="NN166" s="378" t="str">
        <f t="shared" si="482"/>
        <v/>
      </c>
      <c r="NO166" s="378" t="str">
        <f t="shared" si="482"/>
        <v/>
      </c>
      <c r="NP166" s="378" t="str">
        <f t="shared" si="482"/>
        <v/>
      </c>
      <c r="NQ166" s="378" t="str">
        <f t="shared" si="482"/>
        <v/>
      </c>
      <c r="NR166" s="378" t="str">
        <f t="shared" si="482"/>
        <v/>
      </c>
      <c r="NS166" s="378" t="str">
        <f t="shared" si="482"/>
        <v/>
      </c>
      <c r="NT166" s="378" t="str">
        <f t="shared" si="482"/>
        <v/>
      </c>
      <c r="NU166" s="378" t="str">
        <f t="shared" si="482"/>
        <v/>
      </c>
      <c r="NV166" s="378" t="str">
        <f t="shared" si="482"/>
        <v/>
      </c>
      <c r="NW166" s="378" t="str">
        <f t="shared" si="482"/>
        <v/>
      </c>
      <c r="NX166" s="378" t="str">
        <f t="shared" si="482"/>
        <v/>
      </c>
      <c r="NY166" s="378" t="str">
        <f t="shared" si="482"/>
        <v/>
      </c>
      <c r="NZ166" s="378" t="str">
        <f t="shared" si="482"/>
        <v/>
      </c>
      <c r="OA166" s="378" t="str">
        <f t="shared" si="482"/>
        <v/>
      </c>
      <c r="OB166" s="378" t="str">
        <f t="shared" si="482"/>
        <v/>
      </c>
      <c r="OC166" s="378" t="str">
        <f t="shared" si="482"/>
        <v/>
      </c>
      <c r="OD166" s="378" t="str">
        <f t="shared" si="482"/>
        <v/>
      </c>
      <c r="OE166" s="378" t="str">
        <f t="shared" si="482"/>
        <v/>
      </c>
      <c r="OF166" s="378" t="str">
        <f t="shared" si="482"/>
        <v/>
      </c>
      <c r="OG166" s="378" t="str">
        <f t="shared" si="482"/>
        <v/>
      </c>
      <c r="OH166" s="378" t="str">
        <f t="shared" si="482"/>
        <v/>
      </c>
      <c r="OI166" s="378" t="str">
        <f t="shared" si="482"/>
        <v/>
      </c>
      <c r="OJ166" s="378" t="str">
        <f t="shared" si="482"/>
        <v/>
      </c>
      <c r="OK166" s="378" t="str">
        <f t="shared" si="482"/>
        <v/>
      </c>
      <c r="OL166" s="378" t="str">
        <f t="shared" si="482"/>
        <v/>
      </c>
      <c r="OM166" s="378" t="str">
        <f t="shared" si="482"/>
        <v/>
      </c>
      <c r="ON166" s="378" t="str">
        <f t="shared" si="482"/>
        <v/>
      </c>
      <c r="OO166" s="378" t="str">
        <f t="shared" si="482"/>
        <v/>
      </c>
      <c r="OP166" s="378" t="str">
        <f t="shared" si="482"/>
        <v/>
      </c>
      <c r="OQ166" s="380" t="str">
        <f t="shared" si="482"/>
        <v/>
      </c>
      <c r="OR166" s="380" t="str">
        <f t="shared" si="482"/>
        <v/>
      </c>
      <c r="OS166" s="380" t="str">
        <f t="shared" si="482"/>
        <v/>
      </c>
      <c r="OT166" s="380" t="str">
        <f t="shared" si="482"/>
        <v/>
      </c>
      <c r="OU166" s="380" t="str">
        <f t="shared" si="482"/>
        <v/>
      </c>
      <c r="OV166" s="380" t="str">
        <f t="shared" si="482"/>
        <v/>
      </c>
      <c r="OW166" s="380" t="str">
        <f t="shared" si="482"/>
        <v/>
      </c>
      <c r="OX166" s="380" t="str">
        <f t="shared" si="482"/>
        <v/>
      </c>
      <c r="OY166" s="380" t="str">
        <f t="shared" si="482"/>
        <v/>
      </c>
      <c r="OZ166" s="380" t="str">
        <f t="shared" si="482"/>
        <v/>
      </c>
      <c r="PA166" s="380" t="str">
        <f t="shared" si="482"/>
        <v/>
      </c>
      <c r="PB166" s="380" t="str">
        <f t="shared" si="482"/>
        <v/>
      </c>
      <c r="PC166" s="380" t="str">
        <f t="shared" si="482"/>
        <v/>
      </c>
      <c r="PD166" s="380" t="str">
        <f t="shared" si="482"/>
        <v/>
      </c>
      <c r="PE166" s="380" t="str">
        <f t="shared" si="482"/>
        <v/>
      </c>
      <c r="PF166" s="380" t="str">
        <f t="shared" si="482"/>
        <v/>
      </c>
      <c r="PG166" s="380" t="str">
        <f t="shared" si="482"/>
        <v/>
      </c>
      <c r="PH166" s="380" t="str">
        <f t="shared" si="482"/>
        <v/>
      </c>
      <c r="PI166" s="380" t="str">
        <f t="shared" si="482"/>
        <v/>
      </c>
      <c r="PJ166" s="380" t="str">
        <f t="shared" si="482"/>
        <v/>
      </c>
      <c r="PK166" s="380" t="str">
        <f t="shared" si="482"/>
        <v/>
      </c>
      <c r="PL166" s="380" t="str">
        <f t="shared" si="482"/>
        <v/>
      </c>
      <c r="PM166" s="380" t="str">
        <f t="shared" ref="PM166:RX166" si="483">IF(COUNT(PM95:PM97)=0,"",SUM(PM95:PM97,)^2)</f>
        <v/>
      </c>
      <c r="PN166" s="380" t="str">
        <f t="shared" si="483"/>
        <v/>
      </c>
      <c r="PO166" s="380" t="str">
        <f t="shared" si="483"/>
        <v/>
      </c>
      <c r="PP166" s="380" t="str">
        <f t="shared" si="483"/>
        <v/>
      </c>
      <c r="PQ166" s="380" t="str">
        <f t="shared" si="483"/>
        <v/>
      </c>
      <c r="PR166" s="380" t="str">
        <f t="shared" si="483"/>
        <v/>
      </c>
      <c r="PS166" s="380" t="str">
        <f t="shared" si="483"/>
        <v/>
      </c>
      <c r="PT166" s="380" t="str">
        <f t="shared" si="483"/>
        <v/>
      </c>
      <c r="PU166" s="380" t="str">
        <f t="shared" si="483"/>
        <v/>
      </c>
      <c r="PV166" s="380" t="str">
        <f t="shared" si="483"/>
        <v/>
      </c>
      <c r="PW166" s="380" t="str">
        <f t="shared" si="483"/>
        <v/>
      </c>
      <c r="PX166" s="380" t="str">
        <f t="shared" si="483"/>
        <v/>
      </c>
      <c r="PY166" s="380" t="str">
        <f t="shared" si="483"/>
        <v/>
      </c>
      <c r="PZ166" s="380" t="str">
        <f t="shared" si="483"/>
        <v/>
      </c>
      <c r="QA166" s="380" t="str">
        <f t="shared" si="483"/>
        <v/>
      </c>
      <c r="QB166" s="380" t="str">
        <f t="shared" si="483"/>
        <v/>
      </c>
      <c r="QC166" s="380" t="str">
        <f t="shared" si="483"/>
        <v/>
      </c>
      <c r="QD166" s="380" t="str">
        <f t="shared" si="483"/>
        <v/>
      </c>
      <c r="QE166" s="380" t="str">
        <f t="shared" si="483"/>
        <v/>
      </c>
      <c r="QF166" s="380" t="str">
        <f t="shared" si="483"/>
        <v/>
      </c>
      <c r="QG166" s="380" t="str">
        <f t="shared" si="483"/>
        <v/>
      </c>
      <c r="QH166" s="380" t="str">
        <f t="shared" si="483"/>
        <v/>
      </c>
      <c r="QI166" s="380" t="str">
        <f t="shared" si="483"/>
        <v/>
      </c>
      <c r="QJ166" s="380" t="str">
        <f t="shared" si="483"/>
        <v/>
      </c>
      <c r="QK166" s="380" t="str">
        <f t="shared" si="483"/>
        <v/>
      </c>
      <c r="QL166" s="380" t="str">
        <f t="shared" si="483"/>
        <v/>
      </c>
      <c r="QM166" s="380" t="str">
        <f t="shared" si="483"/>
        <v/>
      </c>
      <c r="QN166" s="380" t="str">
        <f t="shared" si="483"/>
        <v/>
      </c>
      <c r="QO166" s="380" t="str">
        <f t="shared" si="483"/>
        <v/>
      </c>
      <c r="QP166" s="380" t="str">
        <f t="shared" si="483"/>
        <v/>
      </c>
      <c r="QQ166" s="380" t="str">
        <f t="shared" si="483"/>
        <v/>
      </c>
      <c r="QR166" s="380" t="str">
        <f t="shared" si="483"/>
        <v/>
      </c>
      <c r="QS166" s="380" t="str">
        <f t="shared" si="483"/>
        <v/>
      </c>
      <c r="QT166" s="380" t="str">
        <f t="shared" si="483"/>
        <v/>
      </c>
      <c r="QU166" s="380" t="str">
        <f t="shared" si="483"/>
        <v/>
      </c>
      <c r="QV166" s="380" t="str">
        <f t="shared" si="483"/>
        <v/>
      </c>
      <c r="QW166" s="380" t="str">
        <f t="shared" si="483"/>
        <v/>
      </c>
      <c r="QX166" s="380" t="str">
        <f t="shared" si="483"/>
        <v/>
      </c>
      <c r="QY166" s="380" t="str">
        <f t="shared" si="483"/>
        <v/>
      </c>
      <c r="QZ166" s="380" t="str">
        <f t="shared" si="483"/>
        <v/>
      </c>
      <c r="RA166" s="380" t="str">
        <f t="shared" si="483"/>
        <v/>
      </c>
      <c r="RB166" s="380" t="str">
        <f t="shared" si="483"/>
        <v/>
      </c>
      <c r="RC166" s="380" t="str">
        <f t="shared" si="483"/>
        <v/>
      </c>
      <c r="RD166" s="380" t="str">
        <f t="shared" si="483"/>
        <v/>
      </c>
      <c r="RE166" s="380" t="str">
        <f t="shared" si="483"/>
        <v/>
      </c>
      <c r="RF166" s="380" t="str">
        <f t="shared" si="483"/>
        <v/>
      </c>
      <c r="RG166" s="380" t="str">
        <f t="shared" si="483"/>
        <v/>
      </c>
      <c r="RH166" s="380" t="str">
        <f t="shared" si="483"/>
        <v/>
      </c>
      <c r="RI166" s="380" t="str">
        <f t="shared" si="483"/>
        <v/>
      </c>
      <c r="RJ166" s="380" t="str">
        <f t="shared" si="483"/>
        <v/>
      </c>
      <c r="RK166" s="380" t="str">
        <f t="shared" si="483"/>
        <v/>
      </c>
      <c r="RL166" s="380" t="str">
        <f t="shared" si="483"/>
        <v/>
      </c>
      <c r="RM166" s="380" t="str">
        <f t="shared" si="483"/>
        <v/>
      </c>
      <c r="RN166" s="380" t="str">
        <f t="shared" si="483"/>
        <v/>
      </c>
      <c r="RO166" s="380" t="str">
        <f t="shared" si="483"/>
        <v/>
      </c>
      <c r="RP166" s="380" t="str">
        <f t="shared" si="483"/>
        <v/>
      </c>
      <c r="RQ166" s="380" t="str">
        <f t="shared" si="483"/>
        <v/>
      </c>
      <c r="RR166" s="380" t="str">
        <f t="shared" si="483"/>
        <v/>
      </c>
      <c r="RS166" s="380" t="str">
        <f t="shared" si="483"/>
        <v/>
      </c>
      <c r="RT166" s="380" t="str">
        <f t="shared" si="483"/>
        <v/>
      </c>
      <c r="RU166" s="380" t="str">
        <f t="shared" si="483"/>
        <v/>
      </c>
      <c r="RV166" s="380" t="str">
        <f t="shared" si="483"/>
        <v/>
      </c>
      <c r="RW166" s="380" t="str">
        <f t="shared" si="483"/>
        <v/>
      </c>
      <c r="RX166" s="380" t="str">
        <f t="shared" si="483"/>
        <v/>
      </c>
      <c r="RY166" s="380" t="str">
        <f t="shared" ref="RY166:UJ166" si="484">IF(COUNT(RY95:RY97)=0,"",SUM(RY95:RY97,)^2)</f>
        <v/>
      </c>
      <c r="RZ166" s="380" t="str">
        <f t="shared" si="484"/>
        <v/>
      </c>
      <c r="SA166" s="380" t="str">
        <f t="shared" si="484"/>
        <v/>
      </c>
      <c r="SB166" s="380" t="str">
        <f t="shared" si="484"/>
        <v/>
      </c>
      <c r="SC166" s="380" t="str">
        <f t="shared" si="484"/>
        <v/>
      </c>
      <c r="SD166" s="380" t="str">
        <f t="shared" si="484"/>
        <v/>
      </c>
      <c r="SE166" s="380" t="str">
        <f t="shared" si="484"/>
        <v/>
      </c>
      <c r="SF166" s="380" t="str">
        <f t="shared" si="484"/>
        <v/>
      </c>
      <c r="SG166" s="380" t="str">
        <f t="shared" si="484"/>
        <v/>
      </c>
      <c r="SH166" s="380" t="str">
        <f t="shared" si="484"/>
        <v/>
      </c>
      <c r="SI166" s="380" t="str">
        <f t="shared" si="484"/>
        <v/>
      </c>
      <c r="SJ166" s="380" t="str">
        <f t="shared" si="484"/>
        <v/>
      </c>
      <c r="SK166" s="380" t="str">
        <f t="shared" si="484"/>
        <v/>
      </c>
      <c r="SL166" s="380" t="str">
        <f t="shared" si="484"/>
        <v/>
      </c>
      <c r="SM166" s="380" t="str">
        <f t="shared" si="484"/>
        <v/>
      </c>
      <c r="SN166" s="380" t="str">
        <f t="shared" si="484"/>
        <v/>
      </c>
      <c r="SO166" s="380" t="str">
        <f t="shared" si="484"/>
        <v/>
      </c>
      <c r="SP166" s="380" t="str">
        <f t="shared" si="484"/>
        <v/>
      </c>
      <c r="SQ166" s="380" t="str">
        <f t="shared" si="484"/>
        <v/>
      </c>
      <c r="SR166" s="380" t="str">
        <f t="shared" si="484"/>
        <v/>
      </c>
      <c r="SS166" s="380" t="str">
        <f t="shared" si="484"/>
        <v/>
      </c>
      <c r="ST166" s="380" t="str">
        <f t="shared" si="484"/>
        <v/>
      </c>
      <c r="SU166" s="380" t="str">
        <f t="shared" si="484"/>
        <v/>
      </c>
      <c r="SV166" s="380" t="str">
        <f t="shared" si="484"/>
        <v/>
      </c>
      <c r="SW166" s="380" t="str">
        <f t="shared" si="484"/>
        <v/>
      </c>
      <c r="SX166" s="380" t="str">
        <f t="shared" si="484"/>
        <v/>
      </c>
      <c r="SY166" s="380" t="str">
        <f t="shared" si="484"/>
        <v/>
      </c>
      <c r="SZ166" s="380" t="str">
        <f t="shared" si="484"/>
        <v/>
      </c>
      <c r="TA166" s="380" t="str">
        <f t="shared" si="484"/>
        <v/>
      </c>
      <c r="TB166" s="380" t="str">
        <f t="shared" si="484"/>
        <v/>
      </c>
      <c r="TC166" s="380" t="str">
        <f t="shared" si="484"/>
        <v/>
      </c>
      <c r="TD166" s="380" t="str">
        <f t="shared" si="484"/>
        <v/>
      </c>
      <c r="TE166" s="380" t="str">
        <f t="shared" si="484"/>
        <v/>
      </c>
      <c r="TF166" s="380" t="str">
        <f t="shared" si="484"/>
        <v/>
      </c>
      <c r="TG166" s="380" t="str">
        <f t="shared" si="484"/>
        <v/>
      </c>
      <c r="TH166" s="380" t="str">
        <f t="shared" si="484"/>
        <v/>
      </c>
      <c r="TI166" s="380" t="str">
        <f t="shared" si="484"/>
        <v/>
      </c>
      <c r="TJ166" s="380" t="str">
        <f t="shared" si="484"/>
        <v/>
      </c>
      <c r="TK166" s="380" t="str">
        <f t="shared" si="484"/>
        <v/>
      </c>
      <c r="TL166" s="380" t="str">
        <f t="shared" si="484"/>
        <v/>
      </c>
      <c r="TM166" s="380" t="str">
        <f t="shared" si="484"/>
        <v/>
      </c>
      <c r="TN166" s="380" t="str">
        <f t="shared" si="484"/>
        <v/>
      </c>
      <c r="TO166" s="380" t="str">
        <f t="shared" si="484"/>
        <v/>
      </c>
      <c r="TP166" s="380" t="str">
        <f t="shared" si="484"/>
        <v/>
      </c>
      <c r="TQ166" s="380" t="str">
        <f t="shared" si="484"/>
        <v/>
      </c>
      <c r="TR166" s="380" t="str">
        <f t="shared" si="484"/>
        <v/>
      </c>
      <c r="TS166" s="380" t="str">
        <f t="shared" si="484"/>
        <v/>
      </c>
      <c r="TT166" s="380" t="str">
        <f t="shared" si="484"/>
        <v/>
      </c>
      <c r="TU166" s="380" t="str">
        <f t="shared" si="484"/>
        <v/>
      </c>
      <c r="TV166" s="380" t="str">
        <f t="shared" si="484"/>
        <v/>
      </c>
      <c r="TW166" s="380" t="str">
        <f t="shared" si="484"/>
        <v/>
      </c>
      <c r="TX166" s="380" t="str">
        <f t="shared" si="484"/>
        <v/>
      </c>
      <c r="TY166" s="380" t="str">
        <f t="shared" si="484"/>
        <v/>
      </c>
      <c r="TZ166" s="380" t="str">
        <f t="shared" si="484"/>
        <v/>
      </c>
      <c r="UA166" s="380" t="str">
        <f t="shared" si="484"/>
        <v/>
      </c>
      <c r="UB166" s="380" t="str">
        <f t="shared" si="484"/>
        <v/>
      </c>
      <c r="UC166" s="380" t="str">
        <f t="shared" si="484"/>
        <v/>
      </c>
      <c r="UD166" s="380" t="str">
        <f t="shared" si="484"/>
        <v/>
      </c>
      <c r="UE166" s="380" t="str">
        <f t="shared" si="484"/>
        <v/>
      </c>
      <c r="UF166" s="380" t="str">
        <f t="shared" si="484"/>
        <v/>
      </c>
      <c r="UG166" s="380" t="str">
        <f t="shared" si="484"/>
        <v/>
      </c>
      <c r="UH166" s="380" t="str">
        <f t="shared" si="484"/>
        <v/>
      </c>
      <c r="UI166" s="380" t="str">
        <f t="shared" si="484"/>
        <v/>
      </c>
      <c r="UJ166" s="380" t="str">
        <f t="shared" si="484"/>
        <v/>
      </c>
      <c r="UK166" s="380" t="str">
        <f t="shared" ref="UK166:WI166" si="485">IF(COUNT(UK95:UK97)=0,"",SUM(UK95:UK97,)^2)</f>
        <v/>
      </c>
      <c r="UL166" s="380" t="str">
        <f t="shared" si="485"/>
        <v/>
      </c>
      <c r="UM166" s="380" t="str">
        <f t="shared" si="485"/>
        <v/>
      </c>
      <c r="UN166" s="380" t="str">
        <f t="shared" si="485"/>
        <v/>
      </c>
      <c r="UO166" s="380" t="str">
        <f t="shared" si="485"/>
        <v/>
      </c>
      <c r="UP166" s="380" t="str">
        <f t="shared" si="485"/>
        <v/>
      </c>
      <c r="UQ166" s="380" t="str">
        <f t="shared" si="485"/>
        <v/>
      </c>
      <c r="UR166" s="380" t="str">
        <f t="shared" si="485"/>
        <v/>
      </c>
      <c r="US166" s="380" t="str">
        <f t="shared" si="485"/>
        <v/>
      </c>
      <c r="UT166" s="380" t="str">
        <f t="shared" si="485"/>
        <v/>
      </c>
      <c r="UU166" s="380" t="str">
        <f t="shared" si="485"/>
        <v/>
      </c>
      <c r="UV166" s="380" t="str">
        <f t="shared" si="485"/>
        <v/>
      </c>
      <c r="UW166" s="380" t="str">
        <f t="shared" si="485"/>
        <v/>
      </c>
      <c r="UX166" s="380" t="str">
        <f t="shared" si="485"/>
        <v/>
      </c>
      <c r="UY166" s="380" t="str">
        <f t="shared" si="485"/>
        <v/>
      </c>
      <c r="UZ166" s="380" t="str">
        <f t="shared" si="485"/>
        <v/>
      </c>
      <c r="VA166" s="380" t="str">
        <f t="shared" si="485"/>
        <v/>
      </c>
      <c r="VB166" s="380" t="str">
        <f t="shared" si="485"/>
        <v/>
      </c>
      <c r="VC166" s="380" t="str">
        <f t="shared" si="485"/>
        <v/>
      </c>
      <c r="VD166" s="380" t="str">
        <f t="shared" si="485"/>
        <v/>
      </c>
      <c r="VE166" s="380" t="str">
        <f t="shared" si="485"/>
        <v/>
      </c>
      <c r="VF166" s="380" t="str">
        <f t="shared" si="485"/>
        <v/>
      </c>
      <c r="VG166" s="380" t="str">
        <f t="shared" si="485"/>
        <v/>
      </c>
      <c r="VH166" s="380" t="str">
        <f t="shared" si="485"/>
        <v/>
      </c>
      <c r="VI166" s="380" t="str">
        <f t="shared" si="485"/>
        <v/>
      </c>
      <c r="VJ166" s="380" t="str">
        <f t="shared" si="485"/>
        <v/>
      </c>
      <c r="VK166" s="380" t="str">
        <f t="shared" si="485"/>
        <v/>
      </c>
      <c r="VL166" s="380" t="str">
        <f t="shared" si="485"/>
        <v/>
      </c>
      <c r="VM166" s="380" t="str">
        <f t="shared" si="485"/>
        <v/>
      </c>
      <c r="VN166" s="380" t="str">
        <f t="shared" si="485"/>
        <v/>
      </c>
      <c r="VO166" s="380" t="str">
        <f t="shared" si="485"/>
        <v/>
      </c>
      <c r="VP166" s="380" t="str">
        <f t="shared" si="485"/>
        <v/>
      </c>
      <c r="VQ166" s="380" t="str">
        <f t="shared" si="485"/>
        <v/>
      </c>
      <c r="VR166" s="380" t="str">
        <f t="shared" si="485"/>
        <v/>
      </c>
      <c r="VS166" s="380" t="str">
        <f t="shared" si="485"/>
        <v/>
      </c>
      <c r="VT166" s="380" t="str">
        <f t="shared" si="485"/>
        <v/>
      </c>
      <c r="VU166" s="380" t="str">
        <f t="shared" si="485"/>
        <v/>
      </c>
      <c r="VV166" s="380" t="str">
        <f t="shared" si="485"/>
        <v/>
      </c>
      <c r="VW166" s="380" t="str">
        <f t="shared" si="485"/>
        <v/>
      </c>
      <c r="VX166" s="380" t="str">
        <f t="shared" si="485"/>
        <v/>
      </c>
      <c r="VY166" s="380" t="str">
        <f t="shared" si="485"/>
        <v/>
      </c>
      <c r="VZ166" s="380" t="str">
        <f t="shared" si="485"/>
        <v/>
      </c>
      <c r="WA166" s="380" t="str">
        <f t="shared" si="485"/>
        <v/>
      </c>
      <c r="WB166" s="380" t="str">
        <f t="shared" si="485"/>
        <v/>
      </c>
      <c r="WC166" s="380" t="str">
        <f t="shared" si="485"/>
        <v/>
      </c>
      <c r="WD166" s="380" t="str">
        <f t="shared" si="485"/>
        <v/>
      </c>
      <c r="WE166" s="380" t="str">
        <f t="shared" si="485"/>
        <v/>
      </c>
      <c r="WF166" s="380" t="str">
        <f t="shared" si="485"/>
        <v/>
      </c>
      <c r="WG166" s="380" t="str">
        <f t="shared" si="485"/>
        <v/>
      </c>
      <c r="WH166" s="380" t="str">
        <f t="shared" si="485"/>
        <v/>
      </c>
      <c r="WI166" s="378" t="str">
        <f t="shared" si="485"/>
        <v/>
      </c>
    </row>
    <row r="167" spans="1:607">
      <c r="A167" s="348"/>
      <c r="B167" s="360" t="s">
        <v>899</v>
      </c>
      <c r="C167" s="348"/>
      <c r="D167" s="348"/>
      <c r="E167" s="348"/>
      <c r="F167" s="348"/>
      <c r="G167" s="361" t="str">
        <f t="shared" si="220"/>
        <v/>
      </c>
      <c r="H167" s="361" t="str">
        <f t="shared" si="221"/>
        <v/>
      </c>
      <c r="I167" s="397"/>
      <c r="J167" s="348"/>
      <c r="K167" s="348"/>
      <c r="L167" s="348"/>
      <c r="M167" s="348"/>
      <c r="N167" s="400"/>
      <c r="O167" s="400"/>
      <c r="P167" s="400"/>
      <c r="Q167" s="400"/>
      <c r="R167" s="400"/>
      <c r="S167" s="400"/>
      <c r="T167" s="400"/>
      <c r="U167" s="400"/>
      <c r="V167" s="400"/>
      <c r="W167" s="400"/>
      <c r="X167" s="400"/>
      <c r="Y167" s="400"/>
      <c r="Z167" s="400"/>
      <c r="AA167" s="400"/>
      <c r="AB167" s="400"/>
      <c r="AC167" s="400"/>
      <c r="AD167" s="400"/>
      <c r="AE167" s="400"/>
      <c r="AF167" s="400"/>
      <c r="AG167" s="400"/>
      <c r="AH167" s="400"/>
      <c r="AI167" s="400"/>
      <c r="AJ167" s="400"/>
      <c r="AK167" s="400"/>
      <c r="AL167" s="400"/>
      <c r="AM167" s="400"/>
      <c r="AN167" s="400"/>
      <c r="AO167" s="400"/>
      <c r="AP167" s="400"/>
      <c r="AQ167" s="400"/>
      <c r="AR167" s="400"/>
      <c r="AS167" s="400"/>
      <c r="AT167" s="400"/>
      <c r="AU167" s="400"/>
      <c r="AV167" s="400"/>
      <c r="AW167" s="400"/>
      <c r="AX167" s="400"/>
      <c r="AY167" s="400"/>
      <c r="AZ167" s="400"/>
      <c r="BA167" s="400"/>
      <c r="BB167" s="400"/>
      <c r="BC167" s="400"/>
      <c r="BD167" s="400"/>
      <c r="BE167" s="400"/>
      <c r="BF167" s="400"/>
      <c r="BG167" s="400"/>
      <c r="BH167" s="400"/>
      <c r="BI167" s="400"/>
      <c r="BJ167" s="400"/>
      <c r="BK167" s="400"/>
      <c r="BL167" s="400"/>
      <c r="BM167" s="400"/>
      <c r="BN167" s="400"/>
      <c r="BO167" s="400"/>
      <c r="BP167" s="400"/>
      <c r="BQ167" s="400"/>
      <c r="BR167" s="400"/>
      <c r="BS167" s="400"/>
      <c r="BT167" s="400"/>
      <c r="BU167" s="400"/>
      <c r="BV167" s="400"/>
      <c r="BW167" s="400"/>
      <c r="BX167" s="400"/>
      <c r="BY167" s="400"/>
      <c r="BZ167" s="400"/>
      <c r="CA167" s="400"/>
      <c r="CB167" s="400"/>
      <c r="CC167" s="400"/>
      <c r="CD167" s="400"/>
      <c r="CE167" s="400"/>
      <c r="CF167" s="400"/>
      <c r="CG167" s="400"/>
      <c r="CH167" s="400"/>
      <c r="CI167" s="400"/>
      <c r="CJ167" s="400"/>
      <c r="CK167" s="400"/>
      <c r="CL167" s="400"/>
      <c r="CM167" s="400"/>
      <c r="CN167" s="400"/>
      <c r="CO167" s="400"/>
      <c r="CP167" s="400"/>
      <c r="CQ167" s="400"/>
      <c r="CR167" s="400"/>
      <c r="CS167" s="400"/>
      <c r="CT167" s="400"/>
      <c r="CU167" s="400"/>
      <c r="CV167" s="400"/>
      <c r="CW167" s="400"/>
      <c r="CX167" s="400"/>
      <c r="CY167" s="400"/>
      <c r="CZ167" s="362"/>
      <c r="DA167" s="901" t="s">
        <v>1333</v>
      </c>
      <c r="DB167" s="899" t="s">
        <v>1334</v>
      </c>
      <c r="DC167" s="899"/>
      <c r="DD167" s="378" t="str">
        <f>IF(COUNT(DD17:DD19)=0,"",SUM(DD17:DD19,)^2)</f>
        <v/>
      </c>
      <c r="DE167" s="378" t="str">
        <f t="shared" ref="DE167:FP167" si="486">IF(COUNT(DE17:DE19)=0,"",SUM(DE17:DE19,)^2)</f>
        <v/>
      </c>
      <c r="DF167" s="378" t="str">
        <f t="shared" si="486"/>
        <v/>
      </c>
      <c r="DG167" s="378" t="str">
        <f t="shared" si="486"/>
        <v/>
      </c>
      <c r="DH167" s="378" t="str">
        <f t="shared" si="486"/>
        <v/>
      </c>
      <c r="DI167" s="378" t="str">
        <f t="shared" si="486"/>
        <v/>
      </c>
      <c r="DJ167" s="378" t="str">
        <f t="shared" si="486"/>
        <v/>
      </c>
      <c r="DK167" s="378" t="str">
        <f t="shared" si="486"/>
        <v/>
      </c>
      <c r="DL167" s="378" t="str">
        <f t="shared" si="486"/>
        <v/>
      </c>
      <c r="DM167" s="378" t="str">
        <f t="shared" si="486"/>
        <v/>
      </c>
      <c r="DN167" s="378" t="str">
        <f t="shared" si="486"/>
        <v/>
      </c>
      <c r="DO167" s="378" t="str">
        <f t="shared" si="486"/>
        <v/>
      </c>
      <c r="DP167" s="378" t="str">
        <f t="shared" si="486"/>
        <v/>
      </c>
      <c r="DQ167" s="378" t="str">
        <f t="shared" si="486"/>
        <v/>
      </c>
      <c r="DR167" s="378" t="str">
        <f t="shared" si="486"/>
        <v/>
      </c>
      <c r="DS167" s="378" t="str">
        <f t="shared" si="486"/>
        <v/>
      </c>
      <c r="DT167" s="378" t="str">
        <f t="shared" si="486"/>
        <v/>
      </c>
      <c r="DU167" s="378" t="str">
        <f t="shared" si="486"/>
        <v/>
      </c>
      <c r="DV167" s="378" t="str">
        <f t="shared" si="486"/>
        <v/>
      </c>
      <c r="DW167" s="378" t="str">
        <f t="shared" si="486"/>
        <v/>
      </c>
      <c r="DX167" s="379" t="str">
        <f t="shared" si="486"/>
        <v/>
      </c>
      <c r="DY167" s="378" t="str">
        <f t="shared" si="486"/>
        <v/>
      </c>
      <c r="DZ167" s="378" t="str">
        <f t="shared" si="486"/>
        <v/>
      </c>
      <c r="EA167" s="378" t="str">
        <f t="shared" si="486"/>
        <v/>
      </c>
      <c r="EB167" s="378" t="str">
        <f t="shared" si="486"/>
        <v/>
      </c>
      <c r="EC167" s="378" t="str">
        <f t="shared" si="486"/>
        <v/>
      </c>
      <c r="ED167" s="378" t="str">
        <f t="shared" si="486"/>
        <v/>
      </c>
      <c r="EE167" s="378" t="str">
        <f t="shared" si="486"/>
        <v/>
      </c>
      <c r="EF167" s="378" t="str">
        <f t="shared" si="486"/>
        <v/>
      </c>
      <c r="EG167" s="378" t="str">
        <f t="shared" si="486"/>
        <v/>
      </c>
      <c r="EH167" s="378" t="str">
        <f t="shared" si="486"/>
        <v/>
      </c>
      <c r="EI167" s="378" t="str">
        <f t="shared" si="486"/>
        <v/>
      </c>
      <c r="EJ167" s="378" t="str">
        <f t="shared" si="486"/>
        <v/>
      </c>
      <c r="EK167" s="378" t="str">
        <f t="shared" si="486"/>
        <v/>
      </c>
      <c r="EL167" s="378" t="str">
        <f t="shared" si="486"/>
        <v/>
      </c>
      <c r="EM167" s="378" t="str">
        <f t="shared" si="486"/>
        <v/>
      </c>
      <c r="EN167" s="378" t="str">
        <f t="shared" si="486"/>
        <v/>
      </c>
      <c r="EO167" s="378" t="str">
        <f t="shared" si="486"/>
        <v/>
      </c>
      <c r="EP167" s="378" t="str">
        <f t="shared" si="486"/>
        <v/>
      </c>
      <c r="EQ167" s="378" t="str">
        <f t="shared" si="486"/>
        <v/>
      </c>
      <c r="ER167" s="378" t="str">
        <f t="shared" si="486"/>
        <v/>
      </c>
      <c r="ES167" s="378" t="str">
        <f t="shared" si="486"/>
        <v/>
      </c>
      <c r="ET167" s="378" t="str">
        <f t="shared" si="486"/>
        <v/>
      </c>
      <c r="EU167" s="378" t="str">
        <f t="shared" si="486"/>
        <v/>
      </c>
      <c r="EV167" s="378" t="str">
        <f t="shared" si="486"/>
        <v/>
      </c>
      <c r="EW167" s="378" t="str">
        <f t="shared" si="486"/>
        <v/>
      </c>
      <c r="EX167" s="378" t="str">
        <f t="shared" si="486"/>
        <v/>
      </c>
      <c r="EY167" s="378" t="str">
        <f t="shared" si="486"/>
        <v/>
      </c>
      <c r="EZ167" s="378" t="str">
        <f t="shared" si="486"/>
        <v/>
      </c>
      <c r="FA167" s="378" t="str">
        <f t="shared" si="486"/>
        <v/>
      </c>
      <c r="FB167" s="378" t="str">
        <f t="shared" si="486"/>
        <v/>
      </c>
      <c r="FC167" s="378" t="str">
        <f t="shared" si="486"/>
        <v/>
      </c>
      <c r="FD167" s="378" t="str">
        <f t="shared" si="486"/>
        <v/>
      </c>
      <c r="FE167" s="378" t="str">
        <f t="shared" si="486"/>
        <v/>
      </c>
      <c r="FF167" s="378" t="str">
        <f t="shared" si="486"/>
        <v/>
      </c>
      <c r="FG167" s="378" t="str">
        <f t="shared" si="486"/>
        <v/>
      </c>
      <c r="FH167" s="378" t="str">
        <f t="shared" si="486"/>
        <v/>
      </c>
      <c r="FI167" s="378" t="str">
        <f t="shared" si="486"/>
        <v/>
      </c>
      <c r="FJ167" s="378" t="str">
        <f t="shared" si="486"/>
        <v/>
      </c>
      <c r="FK167" s="378" t="str">
        <f t="shared" si="486"/>
        <v/>
      </c>
      <c r="FL167" s="378" t="str">
        <f t="shared" si="486"/>
        <v/>
      </c>
      <c r="FM167" s="378" t="str">
        <f t="shared" si="486"/>
        <v/>
      </c>
      <c r="FN167" s="378" t="str">
        <f t="shared" si="486"/>
        <v/>
      </c>
      <c r="FO167" s="378" t="str">
        <f t="shared" si="486"/>
        <v/>
      </c>
      <c r="FP167" s="378" t="str">
        <f t="shared" si="486"/>
        <v/>
      </c>
      <c r="FQ167" s="378" t="str">
        <f t="shared" ref="FQ167:IB167" si="487">IF(COUNT(FQ17:FQ19)=0,"",SUM(FQ17:FQ19,)^2)</f>
        <v/>
      </c>
      <c r="FR167" s="378" t="str">
        <f t="shared" si="487"/>
        <v/>
      </c>
      <c r="FS167" s="378" t="str">
        <f t="shared" si="487"/>
        <v/>
      </c>
      <c r="FT167" s="378" t="str">
        <f t="shared" si="487"/>
        <v/>
      </c>
      <c r="FU167" s="378" t="str">
        <f t="shared" si="487"/>
        <v/>
      </c>
      <c r="FV167" s="378" t="str">
        <f t="shared" si="487"/>
        <v/>
      </c>
      <c r="FW167" s="378" t="str">
        <f t="shared" si="487"/>
        <v/>
      </c>
      <c r="FX167" s="378" t="str">
        <f t="shared" si="487"/>
        <v/>
      </c>
      <c r="FY167" s="378" t="str">
        <f t="shared" si="487"/>
        <v/>
      </c>
      <c r="FZ167" s="378" t="str">
        <f t="shared" si="487"/>
        <v/>
      </c>
      <c r="GA167" s="378" t="str">
        <f t="shared" si="487"/>
        <v/>
      </c>
      <c r="GB167" s="378" t="str">
        <f t="shared" si="487"/>
        <v/>
      </c>
      <c r="GC167" s="378" t="str">
        <f t="shared" si="487"/>
        <v/>
      </c>
      <c r="GD167" s="378" t="str">
        <f t="shared" si="487"/>
        <v/>
      </c>
      <c r="GE167" s="378" t="str">
        <f t="shared" si="487"/>
        <v/>
      </c>
      <c r="GF167" s="378" t="str">
        <f t="shared" si="487"/>
        <v/>
      </c>
      <c r="GG167" s="378" t="str">
        <f t="shared" si="487"/>
        <v/>
      </c>
      <c r="GH167" s="378" t="str">
        <f t="shared" si="487"/>
        <v/>
      </c>
      <c r="GI167" s="378" t="str">
        <f t="shared" si="487"/>
        <v/>
      </c>
      <c r="GJ167" s="378" t="str">
        <f t="shared" si="487"/>
        <v/>
      </c>
      <c r="GK167" s="378" t="str">
        <f t="shared" si="487"/>
        <v/>
      </c>
      <c r="GL167" s="378" t="str">
        <f t="shared" si="487"/>
        <v/>
      </c>
      <c r="GM167" s="378" t="str">
        <f t="shared" si="487"/>
        <v/>
      </c>
      <c r="GN167" s="378" t="str">
        <f t="shared" si="487"/>
        <v/>
      </c>
      <c r="GO167" s="378" t="str">
        <f t="shared" si="487"/>
        <v/>
      </c>
      <c r="GP167" s="378" t="str">
        <f t="shared" si="487"/>
        <v/>
      </c>
      <c r="GQ167" s="378" t="str">
        <f t="shared" si="487"/>
        <v/>
      </c>
      <c r="GR167" s="378" t="str">
        <f t="shared" si="487"/>
        <v/>
      </c>
      <c r="GS167" s="378" t="str">
        <f t="shared" si="487"/>
        <v/>
      </c>
      <c r="GT167" s="378" t="str">
        <f t="shared" si="487"/>
        <v/>
      </c>
      <c r="GU167" s="378" t="str">
        <f t="shared" si="487"/>
        <v/>
      </c>
      <c r="GV167" s="378" t="str">
        <f t="shared" si="487"/>
        <v/>
      </c>
      <c r="GW167" s="378" t="str">
        <f t="shared" si="487"/>
        <v/>
      </c>
      <c r="GX167" s="378" t="str">
        <f t="shared" si="487"/>
        <v/>
      </c>
      <c r="GY167" s="378" t="str">
        <f t="shared" si="487"/>
        <v/>
      </c>
      <c r="GZ167" s="378" t="str">
        <f t="shared" si="487"/>
        <v/>
      </c>
      <c r="HA167" s="378" t="str">
        <f t="shared" si="487"/>
        <v/>
      </c>
      <c r="HB167" s="378" t="str">
        <f t="shared" si="487"/>
        <v/>
      </c>
      <c r="HC167" s="378" t="str">
        <f t="shared" si="487"/>
        <v/>
      </c>
      <c r="HD167" s="378" t="str">
        <f t="shared" si="487"/>
        <v/>
      </c>
      <c r="HE167" s="378" t="str">
        <f t="shared" si="487"/>
        <v/>
      </c>
      <c r="HF167" s="378" t="str">
        <f t="shared" si="487"/>
        <v/>
      </c>
      <c r="HG167" s="378" t="str">
        <f t="shared" si="487"/>
        <v/>
      </c>
      <c r="HH167" s="378" t="str">
        <f t="shared" si="487"/>
        <v/>
      </c>
      <c r="HI167" s="378" t="str">
        <f t="shared" si="487"/>
        <v/>
      </c>
      <c r="HJ167" s="378" t="str">
        <f t="shared" si="487"/>
        <v/>
      </c>
      <c r="HK167" s="378" t="str">
        <f t="shared" si="487"/>
        <v/>
      </c>
      <c r="HL167" s="378" t="str">
        <f t="shared" si="487"/>
        <v/>
      </c>
      <c r="HM167" s="378" t="str">
        <f t="shared" si="487"/>
        <v/>
      </c>
      <c r="HN167" s="378" t="str">
        <f t="shared" si="487"/>
        <v/>
      </c>
      <c r="HO167" s="378" t="str">
        <f t="shared" si="487"/>
        <v/>
      </c>
      <c r="HP167" s="378" t="str">
        <f t="shared" si="487"/>
        <v/>
      </c>
      <c r="HQ167" s="378" t="str">
        <f t="shared" si="487"/>
        <v/>
      </c>
      <c r="HR167" s="378" t="str">
        <f t="shared" si="487"/>
        <v/>
      </c>
      <c r="HS167" s="378" t="str">
        <f t="shared" si="487"/>
        <v/>
      </c>
      <c r="HT167" s="378" t="str">
        <f t="shared" si="487"/>
        <v/>
      </c>
      <c r="HU167" s="378" t="str">
        <f t="shared" si="487"/>
        <v/>
      </c>
      <c r="HV167" s="378" t="str">
        <f t="shared" si="487"/>
        <v/>
      </c>
      <c r="HW167" s="378" t="str">
        <f t="shared" si="487"/>
        <v/>
      </c>
      <c r="HX167" s="378" t="str">
        <f t="shared" si="487"/>
        <v/>
      </c>
      <c r="HY167" s="378" t="str">
        <f t="shared" si="487"/>
        <v/>
      </c>
      <c r="HZ167" s="378" t="str">
        <f t="shared" si="487"/>
        <v/>
      </c>
      <c r="IA167" s="378" t="str">
        <f t="shared" si="487"/>
        <v/>
      </c>
      <c r="IB167" s="378" t="str">
        <f t="shared" si="487"/>
        <v/>
      </c>
      <c r="IC167" s="378" t="str">
        <f t="shared" ref="IC167:KN167" si="488">IF(COUNT(IC17:IC19)=0,"",SUM(IC17:IC19,)^2)</f>
        <v/>
      </c>
      <c r="ID167" s="378" t="str">
        <f t="shared" si="488"/>
        <v/>
      </c>
      <c r="IE167" s="378" t="str">
        <f t="shared" si="488"/>
        <v/>
      </c>
      <c r="IF167" s="378" t="str">
        <f t="shared" si="488"/>
        <v/>
      </c>
      <c r="IG167" s="378" t="str">
        <f t="shared" si="488"/>
        <v/>
      </c>
      <c r="IH167" s="378" t="str">
        <f t="shared" si="488"/>
        <v/>
      </c>
      <c r="II167" s="378" t="str">
        <f t="shared" si="488"/>
        <v/>
      </c>
      <c r="IJ167" s="378" t="str">
        <f t="shared" si="488"/>
        <v/>
      </c>
      <c r="IK167" s="378" t="str">
        <f t="shared" si="488"/>
        <v/>
      </c>
      <c r="IL167" s="378" t="str">
        <f t="shared" si="488"/>
        <v/>
      </c>
      <c r="IM167" s="378" t="str">
        <f t="shared" si="488"/>
        <v/>
      </c>
      <c r="IN167" s="378" t="str">
        <f t="shared" si="488"/>
        <v/>
      </c>
      <c r="IO167" s="378" t="str">
        <f t="shared" si="488"/>
        <v/>
      </c>
      <c r="IP167" s="378" t="str">
        <f t="shared" si="488"/>
        <v/>
      </c>
      <c r="IQ167" s="378" t="str">
        <f t="shared" si="488"/>
        <v/>
      </c>
      <c r="IR167" s="378" t="str">
        <f t="shared" si="488"/>
        <v/>
      </c>
      <c r="IS167" s="378" t="str">
        <f t="shared" si="488"/>
        <v/>
      </c>
      <c r="IT167" s="378" t="str">
        <f t="shared" si="488"/>
        <v/>
      </c>
      <c r="IU167" s="378" t="str">
        <f t="shared" si="488"/>
        <v/>
      </c>
      <c r="IV167" s="378" t="str">
        <f t="shared" si="488"/>
        <v/>
      </c>
      <c r="IW167" s="378" t="str">
        <f t="shared" si="488"/>
        <v/>
      </c>
      <c r="IX167" s="378" t="str">
        <f t="shared" si="488"/>
        <v/>
      </c>
      <c r="IY167" s="378" t="str">
        <f t="shared" si="488"/>
        <v/>
      </c>
      <c r="IZ167" s="378" t="str">
        <f t="shared" si="488"/>
        <v/>
      </c>
      <c r="JA167" s="378" t="str">
        <f t="shared" si="488"/>
        <v/>
      </c>
      <c r="JB167" s="378" t="str">
        <f t="shared" si="488"/>
        <v/>
      </c>
      <c r="JC167" s="378" t="str">
        <f t="shared" si="488"/>
        <v/>
      </c>
      <c r="JD167" s="378" t="str">
        <f t="shared" si="488"/>
        <v/>
      </c>
      <c r="JE167" s="378" t="str">
        <f t="shared" si="488"/>
        <v/>
      </c>
      <c r="JF167" s="378" t="str">
        <f t="shared" si="488"/>
        <v/>
      </c>
      <c r="JG167" s="378" t="str">
        <f t="shared" si="488"/>
        <v/>
      </c>
      <c r="JH167" s="378" t="str">
        <f t="shared" si="488"/>
        <v/>
      </c>
      <c r="JI167" s="378" t="str">
        <f t="shared" si="488"/>
        <v/>
      </c>
      <c r="JJ167" s="378" t="str">
        <f t="shared" si="488"/>
        <v/>
      </c>
      <c r="JK167" s="378" t="str">
        <f t="shared" si="488"/>
        <v/>
      </c>
      <c r="JL167" s="378" t="str">
        <f t="shared" si="488"/>
        <v/>
      </c>
      <c r="JM167" s="378" t="str">
        <f t="shared" si="488"/>
        <v/>
      </c>
      <c r="JN167" s="378" t="str">
        <f t="shared" si="488"/>
        <v/>
      </c>
      <c r="JO167" s="378" t="str">
        <f t="shared" si="488"/>
        <v/>
      </c>
      <c r="JP167" s="378" t="str">
        <f t="shared" si="488"/>
        <v/>
      </c>
      <c r="JQ167" s="378" t="str">
        <f t="shared" si="488"/>
        <v/>
      </c>
      <c r="JR167" s="378" t="str">
        <f t="shared" si="488"/>
        <v/>
      </c>
      <c r="JS167" s="378" t="str">
        <f t="shared" si="488"/>
        <v/>
      </c>
      <c r="JT167" s="378" t="str">
        <f t="shared" si="488"/>
        <v/>
      </c>
      <c r="JU167" s="378" t="str">
        <f t="shared" si="488"/>
        <v/>
      </c>
      <c r="JV167" s="378" t="str">
        <f t="shared" si="488"/>
        <v/>
      </c>
      <c r="JW167" s="378" t="str">
        <f t="shared" si="488"/>
        <v/>
      </c>
      <c r="JX167" s="378" t="str">
        <f t="shared" si="488"/>
        <v/>
      </c>
      <c r="JY167" s="378" t="str">
        <f t="shared" si="488"/>
        <v/>
      </c>
      <c r="JZ167" s="378" t="str">
        <f t="shared" si="488"/>
        <v/>
      </c>
      <c r="KA167" s="378" t="str">
        <f t="shared" si="488"/>
        <v/>
      </c>
      <c r="KB167" s="378" t="str">
        <f t="shared" si="488"/>
        <v/>
      </c>
      <c r="KC167" s="378" t="str">
        <f t="shared" si="488"/>
        <v/>
      </c>
      <c r="KD167" s="378" t="str">
        <f t="shared" si="488"/>
        <v/>
      </c>
      <c r="KE167" s="378" t="str">
        <f t="shared" si="488"/>
        <v/>
      </c>
      <c r="KF167" s="378" t="str">
        <f t="shared" si="488"/>
        <v/>
      </c>
      <c r="KG167" s="378" t="str">
        <f t="shared" si="488"/>
        <v/>
      </c>
      <c r="KH167" s="378" t="str">
        <f t="shared" si="488"/>
        <v/>
      </c>
      <c r="KI167" s="378" t="str">
        <f t="shared" si="488"/>
        <v/>
      </c>
      <c r="KJ167" s="378" t="str">
        <f t="shared" si="488"/>
        <v/>
      </c>
      <c r="KK167" s="378" t="str">
        <f t="shared" si="488"/>
        <v/>
      </c>
      <c r="KL167" s="378" t="str">
        <f t="shared" si="488"/>
        <v/>
      </c>
      <c r="KM167" s="378" t="str">
        <f t="shared" si="488"/>
        <v/>
      </c>
      <c r="KN167" s="378" t="str">
        <f t="shared" si="488"/>
        <v/>
      </c>
      <c r="KO167" s="378" t="str">
        <f t="shared" ref="KO167:MZ167" si="489">IF(COUNT(KO17:KO19)=0,"",SUM(KO17:KO19,)^2)</f>
        <v/>
      </c>
      <c r="KP167" s="378" t="str">
        <f t="shared" si="489"/>
        <v/>
      </c>
      <c r="KQ167" s="378" t="str">
        <f t="shared" si="489"/>
        <v/>
      </c>
      <c r="KR167" s="378" t="str">
        <f t="shared" si="489"/>
        <v/>
      </c>
      <c r="KS167" s="378" t="str">
        <f t="shared" si="489"/>
        <v/>
      </c>
      <c r="KT167" s="378" t="str">
        <f t="shared" si="489"/>
        <v/>
      </c>
      <c r="KU167" s="378" t="str">
        <f t="shared" si="489"/>
        <v/>
      </c>
      <c r="KV167" s="378" t="str">
        <f t="shared" si="489"/>
        <v/>
      </c>
      <c r="KW167" s="378" t="str">
        <f t="shared" si="489"/>
        <v/>
      </c>
      <c r="KX167" s="378" t="str">
        <f t="shared" si="489"/>
        <v/>
      </c>
      <c r="KY167" s="378" t="str">
        <f t="shared" si="489"/>
        <v/>
      </c>
      <c r="KZ167" s="378" t="str">
        <f t="shared" si="489"/>
        <v/>
      </c>
      <c r="LA167" s="378" t="str">
        <f t="shared" si="489"/>
        <v/>
      </c>
      <c r="LB167" s="378" t="str">
        <f t="shared" si="489"/>
        <v/>
      </c>
      <c r="LC167" s="378" t="str">
        <f t="shared" si="489"/>
        <v/>
      </c>
      <c r="LD167" s="378" t="str">
        <f t="shared" si="489"/>
        <v/>
      </c>
      <c r="LE167" s="378" t="str">
        <f t="shared" si="489"/>
        <v/>
      </c>
      <c r="LF167" s="378" t="str">
        <f t="shared" si="489"/>
        <v/>
      </c>
      <c r="LG167" s="378" t="str">
        <f t="shared" si="489"/>
        <v/>
      </c>
      <c r="LH167" s="378" t="str">
        <f t="shared" si="489"/>
        <v/>
      </c>
      <c r="LI167" s="378" t="str">
        <f t="shared" si="489"/>
        <v/>
      </c>
      <c r="LJ167" s="378" t="str">
        <f t="shared" si="489"/>
        <v/>
      </c>
      <c r="LK167" s="378" t="str">
        <f t="shared" si="489"/>
        <v/>
      </c>
      <c r="LL167" s="378" t="str">
        <f t="shared" si="489"/>
        <v/>
      </c>
      <c r="LM167" s="378" t="str">
        <f t="shared" si="489"/>
        <v/>
      </c>
      <c r="LN167" s="378" t="str">
        <f t="shared" si="489"/>
        <v/>
      </c>
      <c r="LO167" s="378" t="str">
        <f t="shared" si="489"/>
        <v/>
      </c>
      <c r="LP167" s="378" t="str">
        <f t="shared" si="489"/>
        <v/>
      </c>
      <c r="LQ167" s="378" t="str">
        <f t="shared" si="489"/>
        <v/>
      </c>
      <c r="LR167" s="378" t="str">
        <f t="shared" si="489"/>
        <v/>
      </c>
      <c r="LS167" s="378" t="str">
        <f t="shared" si="489"/>
        <v/>
      </c>
      <c r="LT167" s="378" t="str">
        <f t="shared" si="489"/>
        <v/>
      </c>
      <c r="LU167" s="378" t="str">
        <f t="shared" si="489"/>
        <v/>
      </c>
      <c r="LV167" s="378" t="str">
        <f t="shared" si="489"/>
        <v/>
      </c>
      <c r="LW167" s="378" t="str">
        <f t="shared" si="489"/>
        <v/>
      </c>
      <c r="LX167" s="378" t="str">
        <f t="shared" si="489"/>
        <v/>
      </c>
      <c r="LY167" s="378" t="str">
        <f t="shared" si="489"/>
        <v/>
      </c>
      <c r="LZ167" s="378" t="str">
        <f t="shared" si="489"/>
        <v/>
      </c>
      <c r="MA167" s="378" t="str">
        <f t="shared" si="489"/>
        <v/>
      </c>
      <c r="MB167" s="378" t="str">
        <f t="shared" si="489"/>
        <v/>
      </c>
      <c r="MC167" s="378" t="str">
        <f t="shared" si="489"/>
        <v/>
      </c>
      <c r="MD167" s="378" t="str">
        <f t="shared" si="489"/>
        <v/>
      </c>
      <c r="ME167" s="378" t="str">
        <f t="shared" si="489"/>
        <v/>
      </c>
      <c r="MF167" s="378" t="str">
        <f t="shared" si="489"/>
        <v/>
      </c>
      <c r="MG167" s="378" t="str">
        <f t="shared" si="489"/>
        <v/>
      </c>
      <c r="MH167" s="378" t="str">
        <f t="shared" si="489"/>
        <v/>
      </c>
      <c r="MI167" s="378" t="str">
        <f t="shared" si="489"/>
        <v/>
      </c>
      <c r="MJ167" s="378" t="str">
        <f t="shared" si="489"/>
        <v/>
      </c>
      <c r="MK167" s="378" t="str">
        <f t="shared" si="489"/>
        <v/>
      </c>
      <c r="ML167" s="378" t="str">
        <f t="shared" si="489"/>
        <v/>
      </c>
      <c r="MM167" s="378" t="str">
        <f t="shared" si="489"/>
        <v/>
      </c>
      <c r="MN167" s="378" t="str">
        <f t="shared" si="489"/>
        <v/>
      </c>
      <c r="MO167" s="378" t="str">
        <f t="shared" si="489"/>
        <v/>
      </c>
      <c r="MP167" s="378" t="str">
        <f t="shared" si="489"/>
        <v/>
      </c>
      <c r="MQ167" s="378" t="str">
        <f t="shared" si="489"/>
        <v/>
      </c>
      <c r="MR167" s="378" t="str">
        <f t="shared" si="489"/>
        <v/>
      </c>
      <c r="MS167" s="378" t="str">
        <f t="shared" si="489"/>
        <v/>
      </c>
      <c r="MT167" s="378" t="str">
        <f t="shared" si="489"/>
        <v/>
      </c>
      <c r="MU167" s="378" t="str">
        <f t="shared" si="489"/>
        <v/>
      </c>
      <c r="MV167" s="378" t="str">
        <f t="shared" si="489"/>
        <v/>
      </c>
      <c r="MW167" s="378" t="str">
        <f t="shared" si="489"/>
        <v/>
      </c>
      <c r="MX167" s="378" t="str">
        <f t="shared" si="489"/>
        <v/>
      </c>
      <c r="MY167" s="378" t="str">
        <f t="shared" si="489"/>
        <v/>
      </c>
      <c r="MZ167" s="378" t="str">
        <f t="shared" si="489"/>
        <v/>
      </c>
      <c r="NA167" s="378" t="str">
        <f t="shared" ref="NA167:PL167" si="490">IF(COUNT(NA17:NA19)=0,"",SUM(NA17:NA19,)^2)</f>
        <v/>
      </c>
      <c r="NB167" s="378" t="str">
        <f t="shared" si="490"/>
        <v/>
      </c>
      <c r="NC167" s="378" t="str">
        <f t="shared" si="490"/>
        <v/>
      </c>
      <c r="ND167" s="378" t="str">
        <f t="shared" si="490"/>
        <v/>
      </c>
      <c r="NE167" s="378" t="str">
        <f t="shared" si="490"/>
        <v/>
      </c>
      <c r="NF167" s="378" t="str">
        <f t="shared" si="490"/>
        <v/>
      </c>
      <c r="NG167" s="378" t="str">
        <f t="shared" si="490"/>
        <v/>
      </c>
      <c r="NH167" s="378" t="str">
        <f t="shared" si="490"/>
        <v/>
      </c>
      <c r="NI167" s="378" t="str">
        <f t="shared" si="490"/>
        <v/>
      </c>
      <c r="NJ167" s="378" t="str">
        <f t="shared" si="490"/>
        <v/>
      </c>
      <c r="NK167" s="378" t="str">
        <f t="shared" si="490"/>
        <v/>
      </c>
      <c r="NL167" s="378" t="str">
        <f t="shared" si="490"/>
        <v/>
      </c>
      <c r="NM167" s="378" t="str">
        <f t="shared" si="490"/>
        <v/>
      </c>
      <c r="NN167" s="378" t="str">
        <f t="shared" si="490"/>
        <v/>
      </c>
      <c r="NO167" s="378" t="str">
        <f t="shared" si="490"/>
        <v/>
      </c>
      <c r="NP167" s="378" t="str">
        <f t="shared" si="490"/>
        <v/>
      </c>
      <c r="NQ167" s="378" t="str">
        <f t="shared" si="490"/>
        <v/>
      </c>
      <c r="NR167" s="378" t="str">
        <f t="shared" si="490"/>
        <v/>
      </c>
      <c r="NS167" s="378" t="str">
        <f t="shared" si="490"/>
        <v/>
      </c>
      <c r="NT167" s="378" t="str">
        <f t="shared" si="490"/>
        <v/>
      </c>
      <c r="NU167" s="378" t="str">
        <f t="shared" si="490"/>
        <v/>
      </c>
      <c r="NV167" s="378" t="str">
        <f t="shared" si="490"/>
        <v/>
      </c>
      <c r="NW167" s="378" t="str">
        <f t="shared" si="490"/>
        <v/>
      </c>
      <c r="NX167" s="378" t="str">
        <f t="shared" si="490"/>
        <v/>
      </c>
      <c r="NY167" s="378" t="str">
        <f t="shared" si="490"/>
        <v/>
      </c>
      <c r="NZ167" s="378" t="str">
        <f t="shared" si="490"/>
        <v/>
      </c>
      <c r="OA167" s="378" t="str">
        <f t="shared" si="490"/>
        <v/>
      </c>
      <c r="OB167" s="378" t="str">
        <f t="shared" si="490"/>
        <v/>
      </c>
      <c r="OC167" s="378" t="str">
        <f t="shared" si="490"/>
        <v/>
      </c>
      <c r="OD167" s="378" t="str">
        <f t="shared" si="490"/>
        <v/>
      </c>
      <c r="OE167" s="378" t="str">
        <f t="shared" si="490"/>
        <v/>
      </c>
      <c r="OF167" s="378" t="str">
        <f t="shared" si="490"/>
        <v/>
      </c>
      <c r="OG167" s="378" t="str">
        <f t="shared" si="490"/>
        <v/>
      </c>
      <c r="OH167" s="378" t="str">
        <f t="shared" si="490"/>
        <v/>
      </c>
      <c r="OI167" s="378" t="str">
        <f t="shared" si="490"/>
        <v/>
      </c>
      <c r="OJ167" s="378" t="str">
        <f t="shared" si="490"/>
        <v/>
      </c>
      <c r="OK167" s="378" t="str">
        <f t="shared" si="490"/>
        <v/>
      </c>
      <c r="OL167" s="378" t="str">
        <f t="shared" si="490"/>
        <v/>
      </c>
      <c r="OM167" s="378" t="str">
        <f t="shared" si="490"/>
        <v/>
      </c>
      <c r="ON167" s="378" t="str">
        <f t="shared" si="490"/>
        <v/>
      </c>
      <c r="OO167" s="378" t="str">
        <f t="shared" si="490"/>
        <v/>
      </c>
      <c r="OP167" s="378" t="str">
        <f t="shared" si="490"/>
        <v/>
      </c>
      <c r="OQ167" s="380" t="str">
        <f t="shared" si="490"/>
        <v/>
      </c>
      <c r="OR167" s="380" t="str">
        <f t="shared" si="490"/>
        <v/>
      </c>
      <c r="OS167" s="380" t="str">
        <f t="shared" si="490"/>
        <v/>
      </c>
      <c r="OT167" s="380" t="str">
        <f t="shared" si="490"/>
        <v/>
      </c>
      <c r="OU167" s="380" t="str">
        <f t="shared" si="490"/>
        <v/>
      </c>
      <c r="OV167" s="380" t="str">
        <f t="shared" si="490"/>
        <v/>
      </c>
      <c r="OW167" s="380" t="str">
        <f t="shared" si="490"/>
        <v/>
      </c>
      <c r="OX167" s="380" t="str">
        <f t="shared" si="490"/>
        <v/>
      </c>
      <c r="OY167" s="380" t="str">
        <f t="shared" si="490"/>
        <v/>
      </c>
      <c r="OZ167" s="380" t="str">
        <f t="shared" si="490"/>
        <v/>
      </c>
      <c r="PA167" s="380" t="str">
        <f t="shared" si="490"/>
        <v/>
      </c>
      <c r="PB167" s="380" t="str">
        <f t="shared" si="490"/>
        <v/>
      </c>
      <c r="PC167" s="380" t="str">
        <f t="shared" si="490"/>
        <v/>
      </c>
      <c r="PD167" s="380" t="str">
        <f t="shared" si="490"/>
        <v/>
      </c>
      <c r="PE167" s="380" t="str">
        <f t="shared" si="490"/>
        <v/>
      </c>
      <c r="PF167" s="380" t="str">
        <f t="shared" si="490"/>
        <v/>
      </c>
      <c r="PG167" s="380" t="str">
        <f t="shared" si="490"/>
        <v/>
      </c>
      <c r="PH167" s="380" t="str">
        <f t="shared" si="490"/>
        <v/>
      </c>
      <c r="PI167" s="380" t="str">
        <f t="shared" si="490"/>
        <v/>
      </c>
      <c r="PJ167" s="380" t="str">
        <f t="shared" si="490"/>
        <v/>
      </c>
      <c r="PK167" s="380" t="str">
        <f t="shared" si="490"/>
        <v/>
      </c>
      <c r="PL167" s="380" t="str">
        <f t="shared" si="490"/>
        <v/>
      </c>
      <c r="PM167" s="380" t="str">
        <f t="shared" ref="PM167:RX167" si="491">IF(COUNT(PM17:PM19)=0,"",SUM(PM17:PM19,)^2)</f>
        <v/>
      </c>
      <c r="PN167" s="380" t="str">
        <f t="shared" si="491"/>
        <v/>
      </c>
      <c r="PO167" s="380" t="str">
        <f t="shared" si="491"/>
        <v/>
      </c>
      <c r="PP167" s="380" t="str">
        <f t="shared" si="491"/>
        <v/>
      </c>
      <c r="PQ167" s="380" t="str">
        <f t="shared" si="491"/>
        <v/>
      </c>
      <c r="PR167" s="380" t="str">
        <f t="shared" si="491"/>
        <v/>
      </c>
      <c r="PS167" s="380" t="str">
        <f t="shared" si="491"/>
        <v/>
      </c>
      <c r="PT167" s="380" t="str">
        <f t="shared" si="491"/>
        <v/>
      </c>
      <c r="PU167" s="380" t="str">
        <f t="shared" si="491"/>
        <v/>
      </c>
      <c r="PV167" s="380" t="str">
        <f t="shared" si="491"/>
        <v/>
      </c>
      <c r="PW167" s="380" t="str">
        <f t="shared" si="491"/>
        <v/>
      </c>
      <c r="PX167" s="380" t="str">
        <f t="shared" si="491"/>
        <v/>
      </c>
      <c r="PY167" s="380" t="str">
        <f t="shared" si="491"/>
        <v/>
      </c>
      <c r="PZ167" s="380" t="str">
        <f t="shared" si="491"/>
        <v/>
      </c>
      <c r="QA167" s="380" t="str">
        <f t="shared" si="491"/>
        <v/>
      </c>
      <c r="QB167" s="380" t="str">
        <f t="shared" si="491"/>
        <v/>
      </c>
      <c r="QC167" s="380" t="str">
        <f t="shared" si="491"/>
        <v/>
      </c>
      <c r="QD167" s="380" t="str">
        <f t="shared" si="491"/>
        <v/>
      </c>
      <c r="QE167" s="380" t="str">
        <f t="shared" si="491"/>
        <v/>
      </c>
      <c r="QF167" s="380" t="str">
        <f t="shared" si="491"/>
        <v/>
      </c>
      <c r="QG167" s="380" t="str">
        <f t="shared" si="491"/>
        <v/>
      </c>
      <c r="QH167" s="380" t="str">
        <f t="shared" si="491"/>
        <v/>
      </c>
      <c r="QI167" s="380" t="str">
        <f t="shared" si="491"/>
        <v/>
      </c>
      <c r="QJ167" s="380" t="str">
        <f t="shared" si="491"/>
        <v/>
      </c>
      <c r="QK167" s="380" t="str">
        <f t="shared" si="491"/>
        <v/>
      </c>
      <c r="QL167" s="380" t="str">
        <f t="shared" si="491"/>
        <v/>
      </c>
      <c r="QM167" s="380" t="str">
        <f t="shared" si="491"/>
        <v/>
      </c>
      <c r="QN167" s="380" t="str">
        <f t="shared" si="491"/>
        <v/>
      </c>
      <c r="QO167" s="380" t="str">
        <f t="shared" si="491"/>
        <v/>
      </c>
      <c r="QP167" s="380" t="str">
        <f t="shared" si="491"/>
        <v/>
      </c>
      <c r="QQ167" s="380" t="str">
        <f t="shared" si="491"/>
        <v/>
      </c>
      <c r="QR167" s="380" t="str">
        <f t="shared" si="491"/>
        <v/>
      </c>
      <c r="QS167" s="380" t="str">
        <f t="shared" si="491"/>
        <v/>
      </c>
      <c r="QT167" s="380" t="str">
        <f t="shared" si="491"/>
        <v/>
      </c>
      <c r="QU167" s="380" t="str">
        <f t="shared" si="491"/>
        <v/>
      </c>
      <c r="QV167" s="380" t="str">
        <f t="shared" si="491"/>
        <v/>
      </c>
      <c r="QW167" s="380" t="str">
        <f t="shared" si="491"/>
        <v/>
      </c>
      <c r="QX167" s="380" t="str">
        <f t="shared" si="491"/>
        <v/>
      </c>
      <c r="QY167" s="380" t="str">
        <f t="shared" si="491"/>
        <v/>
      </c>
      <c r="QZ167" s="380" t="str">
        <f t="shared" si="491"/>
        <v/>
      </c>
      <c r="RA167" s="380" t="str">
        <f t="shared" si="491"/>
        <v/>
      </c>
      <c r="RB167" s="380" t="str">
        <f t="shared" si="491"/>
        <v/>
      </c>
      <c r="RC167" s="380" t="str">
        <f t="shared" si="491"/>
        <v/>
      </c>
      <c r="RD167" s="380" t="str">
        <f t="shared" si="491"/>
        <v/>
      </c>
      <c r="RE167" s="380" t="str">
        <f t="shared" si="491"/>
        <v/>
      </c>
      <c r="RF167" s="380" t="str">
        <f t="shared" si="491"/>
        <v/>
      </c>
      <c r="RG167" s="380" t="str">
        <f t="shared" si="491"/>
        <v/>
      </c>
      <c r="RH167" s="380" t="str">
        <f t="shared" si="491"/>
        <v/>
      </c>
      <c r="RI167" s="380" t="str">
        <f t="shared" si="491"/>
        <v/>
      </c>
      <c r="RJ167" s="380" t="str">
        <f t="shared" si="491"/>
        <v/>
      </c>
      <c r="RK167" s="380" t="str">
        <f t="shared" si="491"/>
        <v/>
      </c>
      <c r="RL167" s="380" t="str">
        <f t="shared" si="491"/>
        <v/>
      </c>
      <c r="RM167" s="380" t="str">
        <f t="shared" si="491"/>
        <v/>
      </c>
      <c r="RN167" s="380" t="str">
        <f t="shared" si="491"/>
        <v/>
      </c>
      <c r="RO167" s="380" t="str">
        <f t="shared" si="491"/>
        <v/>
      </c>
      <c r="RP167" s="380" t="str">
        <f t="shared" si="491"/>
        <v/>
      </c>
      <c r="RQ167" s="380" t="str">
        <f t="shared" si="491"/>
        <v/>
      </c>
      <c r="RR167" s="380" t="str">
        <f t="shared" si="491"/>
        <v/>
      </c>
      <c r="RS167" s="380" t="str">
        <f t="shared" si="491"/>
        <v/>
      </c>
      <c r="RT167" s="380" t="str">
        <f t="shared" si="491"/>
        <v/>
      </c>
      <c r="RU167" s="380" t="str">
        <f t="shared" si="491"/>
        <v/>
      </c>
      <c r="RV167" s="380" t="str">
        <f t="shared" si="491"/>
        <v/>
      </c>
      <c r="RW167" s="380" t="str">
        <f t="shared" si="491"/>
        <v/>
      </c>
      <c r="RX167" s="380" t="str">
        <f t="shared" si="491"/>
        <v/>
      </c>
      <c r="RY167" s="380" t="str">
        <f t="shared" ref="RY167:UJ167" si="492">IF(COUNT(RY17:RY19)=0,"",SUM(RY17:RY19,)^2)</f>
        <v/>
      </c>
      <c r="RZ167" s="380" t="str">
        <f t="shared" si="492"/>
        <v/>
      </c>
      <c r="SA167" s="380" t="str">
        <f t="shared" si="492"/>
        <v/>
      </c>
      <c r="SB167" s="380" t="str">
        <f t="shared" si="492"/>
        <v/>
      </c>
      <c r="SC167" s="380" t="str">
        <f t="shared" si="492"/>
        <v/>
      </c>
      <c r="SD167" s="380" t="str">
        <f t="shared" si="492"/>
        <v/>
      </c>
      <c r="SE167" s="380" t="str">
        <f t="shared" si="492"/>
        <v/>
      </c>
      <c r="SF167" s="380" t="str">
        <f t="shared" si="492"/>
        <v/>
      </c>
      <c r="SG167" s="380" t="str">
        <f t="shared" si="492"/>
        <v/>
      </c>
      <c r="SH167" s="380" t="str">
        <f t="shared" si="492"/>
        <v/>
      </c>
      <c r="SI167" s="380" t="str">
        <f t="shared" si="492"/>
        <v/>
      </c>
      <c r="SJ167" s="380" t="str">
        <f t="shared" si="492"/>
        <v/>
      </c>
      <c r="SK167" s="380" t="str">
        <f t="shared" si="492"/>
        <v/>
      </c>
      <c r="SL167" s="380" t="str">
        <f t="shared" si="492"/>
        <v/>
      </c>
      <c r="SM167" s="380" t="str">
        <f t="shared" si="492"/>
        <v/>
      </c>
      <c r="SN167" s="380" t="str">
        <f t="shared" si="492"/>
        <v/>
      </c>
      <c r="SO167" s="380" t="str">
        <f t="shared" si="492"/>
        <v/>
      </c>
      <c r="SP167" s="380" t="str">
        <f t="shared" si="492"/>
        <v/>
      </c>
      <c r="SQ167" s="380" t="str">
        <f t="shared" si="492"/>
        <v/>
      </c>
      <c r="SR167" s="380" t="str">
        <f t="shared" si="492"/>
        <v/>
      </c>
      <c r="SS167" s="380" t="str">
        <f t="shared" si="492"/>
        <v/>
      </c>
      <c r="ST167" s="380" t="str">
        <f t="shared" si="492"/>
        <v/>
      </c>
      <c r="SU167" s="380" t="str">
        <f t="shared" si="492"/>
        <v/>
      </c>
      <c r="SV167" s="380" t="str">
        <f t="shared" si="492"/>
        <v/>
      </c>
      <c r="SW167" s="380" t="str">
        <f t="shared" si="492"/>
        <v/>
      </c>
      <c r="SX167" s="380" t="str">
        <f t="shared" si="492"/>
        <v/>
      </c>
      <c r="SY167" s="380" t="str">
        <f t="shared" si="492"/>
        <v/>
      </c>
      <c r="SZ167" s="380" t="str">
        <f t="shared" si="492"/>
        <v/>
      </c>
      <c r="TA167" s="380" t="str">
        <f t="shared" si="492"/>
        <v/>
      </c>
      <c r="TB167" s="380" t="str">
        <f t="shared" si="492"/>
        <v/>
      </c>
      <c r="TC167" s="380" t="str">
        <f t="shared" si="492"/>
        <v/>
      </c>
      <c r="TD167" s="380" t="str">
        <f t="shared" si="492"/>
        <v/>
      </c>
      <c r="TE167" s="380" t="str">
        <f t="shared" si="492"/>
        <v/>
      </c>
      <c r="TF167" s="380" t="str">
        <f t="shared" si="492"/>
        <v/>
      </c>
      <c r="TG167" s="380" t="str">
        <f t="shared" si="492"/>
        <v/>
      </c>
      <c r="TH167" s="380" t="str">
        <f t="shared" si="492"/>
        <v/>
      </c>
      <c r="TI167" s="380" t="str">
        <f t="shared" si="492"/>
        <v/>
      </c>
      <c r="TJ167" s="380" t="str">
        <f t="shared" si="492"/>
        <v/>
      </c>
      <c r="TK167" s="380" t="str">
        <f t="shared" si="492"/>
        <v/>
      </c>
      <c r="TL167" s="380" t="str">
        <f t="shared" si="492"/>
        <v/>
      </c>
      <c r="TM167" s="380" t="str">
        <f t="shared" si="492"/>
        <v/>
      </c>
      <c r="TN167" s="380" t="str">
        <f t="shared" si="492"/>
        <v/>
      </c>
      <c r="TO167" s="380" t="str">
        <f t="shared" si="492"/>
        <v/>
      </c>
      <c r="TP167" s="380" t="str">
        <f t="shared" si="492"/>
        <v/>
      </c>
      <c r="TQ167" s="380" t="str">
        <f t="shared" si="492"/>
        <v/>
      </c>
      <c r="TR167" s="380" t="str">
        <f t="shared" si="492"/>
        <v/>
      </c>
      <c r="TS167" s="380" t="str">
        <f t="shared" si="492"/>
        <v/>
      </c>
      <c r="TT167" s="380" t="str">
        <f t="shared" si="492"/>
        <v/>
      </c>
      <c r="TU167" s="380" t="str">
        <f t="shared" si="492"/>
        <v/>
      </c>
      <c r="TV167" s="380" t="str">
        <f t="shared" si="492"/>
        <v/>
      </c>
      <c r="TW167" s="380" t="str">
        <f t="shared" si="492"/>
        <v/>
      </c>
      <c r="TX167" s="380" t="str">
        <f t="shared" si="492"/>
        <v/>
      </c>
      <c r="TY167" s="380" t="str">
        <f t="shared" si="492"/>
        <v/>
      </c>
      <c r="TZ167" s="380" t="str">
        <f t="shared" si="492"/>
        <v/>
      </c>
      <c r="UA167" s="380" t="str">
        <f t="shared" si="492"/>
        <v/>
      </c>
      <c r="UB167" s="380" t="str">
        <f t="shared" si="492"/>
        <v/>
      </c>
      <c r="UC167" s="380" t="str">
        <f t="shared" si="492"/>
        <v/>
      </c>
      <c r="UD167" s="380" t="str">
        <f t="shared" si="492"/>
        <v/>
      </c>
      <c r="UE167" s="380" t="str">
        <f t="shared" si="492"/>
        <v/>
      </c>
      <c r="UF167" s="380" t="str">
        <f t="shared" si="492"/>
        <v/>
      </c>
      <c r="UG167" s="380" t="str">
        <f t="shared" si="492"/>
        <v/>
      </c>
      <c r="UH167" s="380" t="str">
        <f t="shared" si="492"/>
        <v/>
      </c>
      <c r="UI167" s="380" t="str">
        <f t="shared" si="492"/>
        <v/>
      </c>
      <c r="UJ167" s="380" t="str">
        <f t="shared" si="492"/>
        <v/>
      </c>
      <c r="UK167" s="380" t="str">
        <f t="shared" ref="UK167:WI167" si="493">IF(COUNT(UK17:UK19)=0,"",SUM(UK17:UK19,)^2)</f>
        <v/>
      </c>
      <c r="UL167" s="380" t="str">
        <f t="shared" si="493"/>
        <v/>
      </c>
      <c r="UM167" s="380" t="str">
        <f t="shared" si="493"/>
        <v/>
      </c>
      <c r="UN167" s="380" t="str">
        <f t="shared" si="493"/>
        <v/>
      </c>
      <c r="UO167" s="380" t="str">
        <f t="shared" si="493"/>
        <v/>
      </c>
      <c r="UP167" s="380" t="str">
        <f t="shared" si="493"/>
        <v/>
      </c>
      <c r="UQ167" s="380" t="str">
        <f t="shared" si="493"/>
        <v/>
      </c>
      <c r="UR167" s="380" t="str">
        <f t="shared" si="493"/>
        <v/>
      </c>
      <c r="US167" s="380" t="str">
        <f t="shared" si="493"/>
        <v/>
      </c>
      <c r="UT167" s="380" t="str">
        <f t="shared" si="493"/>
        <v/>
      </c>
      <c r="UU167" s="380" t="str">
        <f t="shared" si="493"/>
        <v/>
      </c>
      <c r="UV167" s="380" t="str">
        <f t="shared" si="493"/>
        <v/>
      </c>
      <c r="UW167" s="380" t="str">
        <f t="shared" si="493"/>
        <v/>
      </c>
      <c r="UX167" s="380" t="str">
        <f t="shared" si="493"/>
        <v/>
      </c>
      <c r="UY167" s="380" t="str">
        <f t="shared" si="493"/>
        <v/>
      </c>
      <c r="UZ167" s="380" t="str">
        <f t="shared" si="493"/>
        <v/>
      </c>
      <c r="VA167" s="380" t="str">
        <f t="shared" si="493"/>
        <v/>
      </c>
      <c r="VB167" s="380" t="str">
        <f t="shared" si="493"/>
        <v/>
      </c>
      <c r="VC167" s="380" t="str">
        <f t="shared" si="493"/>
        <v/>
      </c>
      <c r="VD167" s="380" t="str">
        <f t="shared" si="493"/>
        <v/>
      </c>
      <c r="VE167" s="380" t="str">
        <f t="shared" si="493"/>
        <v/>
      </c>
      <c r="VF167" s="380" t="str">
        <f t="shared" si="493"/>
        <v/>
      </c>
      <c r="VG167" s="380" t="str">
        <f t="shared" si="493"/>
        <v/>
      </c>
      <c r="VH167" s="380" t="str">
        <f t="shared" si="493"/>
        <v/>
      </c>
      <c r="VI167" s="380" t="str">
        <f t="shared" si="493"/>
        <v/>
      </c>
      <c r="VJ167" s="380" t="str">
        <f t="shared" si="493"/>
        <v/>
      </c>
      <c r="VK167" s="380" t="str">
        <f t="shared" si="493"/>
        <v/>
      </c>
      <c r="VL167" s="380" t="str">
        <f t="shared" si="493"/>
        <v/>
      </c>
      <c r="VM167" s="380" t="str">
        <f t="shared" si="493"/>
        <v/>
      </c>
      <c r="VN167" s="380" t="str">
        <f t="shared" si="493"/>
        <v/>
      </c>
      <c r="VO167" s="380" t="str">
        <f t="shared" si="493"/>
        <v/>
      </c>
      <c r="VP167" s="380" t="str">
        <f t="shared" si="493"/>
        <v/>
      </c>
      <c r="VQ167" s="380" t="str">
        <f t="shared" si="493"/>
        <v/>
      </c>
      <c r="VR167" s="380" t="str">
        <f t="shared" si="493"/>
        <v/>
      </c>
      <c r="VS167" s="380" t="str">
        <f t="shared" si="493"/>
        <v/>
      </c>
      <c r="VT167" s="380" t="str">
        <f t="shared" si="493"/>
        <v/>
      </c>
      <c r="VU167" s="380" t="str">
        <f t="shared" si="493"/>
        <v/>
      </c>
      <c r="VV167" s="380" t="str">
        <f t="shared" si="493"/>
        <v/>
      </c>
      <c r="VW167" s="380" t="str">
        <f t="shared" si="493"/>
        <v/>
      </c>
      <c r="VX167" s="380" t="str">
        <f t="shared" si="493"/>
        <v/>
      </c>
      <c r="VY167" s="380" t="str">
        <f t="shared" si="493"/>
        <v/>
      </c>
      <c r="VZ167" s="380" t="str">
        <f t="shared" si="493"/>
        <v/>
      </c>
      <c r="WA167" s="380" t="str">
        <f t="shared" si="493"/>
        <v/>
      </c>
      <c r="WB167" s="380" t="str">
        <f t="shared" si="493"/>
        <v/>
      </c>
      <c r="WC167" s="380" t="str">
        <f t="shared" si="493"/>
        <v/>
      </c>
      <c r="WD167" s="380" t="str">
        <f t="shared" si="493"/>
        <v/>
      </c>
      <c r="WE167" s="380" t="str">
        <f t="shared" si="493"/>
        <v/>
      </c>
      <c r="WF167" s="380" t="str">
        <f t="shared" si="493"/>
        <v/>
      </c>
      <c r="WG167" s="380" t="str">
        <f t="shared" si="493"/>
        <v/>
      </c>
      <c r="WH167" s="380" t="str">
        <f t="shared" si="493"/>
        <v/>
      </c>
      <c r="WI167" s="378" t="str">
        <f t="shared" si="493"/>
        <v/>
      </c>
    </row>
    <row r="168" spans="1:607">
      <c r="A168" s="348"/>
      <c r="B168" s="360" t="s">
        <v>900</v>
      </c>
      <c r="C168" s="348"/>
      <c r="D168" s="348"/>
      <c r="E168" s="348"/>
      <c r="F168" s="348"/>
      <c r="G168" s="361" t="str">
        <f t="shared" si="220"/>
        <v/>
      </c>
      <c r="H168" s="361" t="str">
        <f t="shared" si="221"/>
        <v/>
      </c>
      <c r="I168" s="397"/>
      <c r="J168" s="348"/>
      <c r="K168" s="348"/>
      <c r="L168" s="348"/>
      <c r="M168" s="348"/>
      <c r="N168" s="400"/>
      <c r="O168" s="400"/>
      <c r="P168" s="400"/>
      <c r="Q168" s="400"/>
      <c r="R168" s="400"/>
      <c r="S168" s="400"/>
      <c r="T168" s="400"/>
      <c r="U168" s="400"/>
      <c r="V168" s="400"/>
      <c r="W168" s="400"/>
      <c r="X168" s="400"/>
      <c r="Y168" s="400"/>
      <c r="Z168" s="400"/>
      <c r="AA168" s="400"/>
      <c r="AB168" s="400"/>
      <c r="AC168" s="400"/>
      <c r="AD168" s="400"/>
      <c r="AE168" s="400"/>
      <c r="AF168" s="400"/>
      <c r="AG168" s="400"/>
      <c r="AH168" s="400"/>
      <c r="AI168" s="400"/>
      <c r="AJ168" s="400"/>
      <c r="AK168" s="400"/>
      <c r="AL168" s="400"/>
      <c r="AM168" s="400"/>
      <c r="AN168" s="400"/>
      <c r="AO168" s="400"/>
      <c r="AP168" s="400"/>
      <c r="AQ168" s="400"/>
      <c r="AR168" s="400"/>
      <c r="AS168" s="400"/>
      <c r="AT168" s="400"/>
      <c r="AU168" s="400"/>
      <c r="AV168" s="400"/>
      <c r="AW168" s="400"/>
      <c r="AX168" s="400"/>
      <c r="AY168" s="400"/>
      <c r="AZ168" s="400"/>
      <c r="BA168" s="400"/>
      <c r="BB168" s="400"/>
      <c r="BC168" s="400"/>
      <c r="BD168" s="400"/>
      <c r="BE168" s="400"/>
      <c r="BF168" s="400"/>
      <c r="BG168" s="400"/>
      <c r="BH168" s="400"/>
      <c r="BI168" s="400"/>
      <c r="BJ168" s="400"/>
      <c r="BK168" s="400"/>
      <c r="BL168" s="400"/>
      <c r="BM168" s="400"/>
      <c r="BN168" s="400"/>
      <c r="BO168" s="400"/>
      <c r="BP168" s="400"/>
      <c r="BQ168" s="400"/>
      <c r="BR168" s="400"/>
      <c r="BS168" s="400"/>
      <c r="BT168" s="400"/>
      <c r="BU168" s="400"/>
      <c r="BV168" s="400"/>
      <c r="BW168" s="400"/>
      <c r="BX168" s="400"/>
      <c r="BY168" s="400"/>
      <c r="BZ168" s="400"/>
      <c r="CA168" s="400"/>
      <c r="CB168" s="400"/>
      <c r="CC168" s="400"/>
      <c r="CD168" s="400"/>
      <c r="CE168" s="400"/>
      <c r="CF168" s="400"/>
      <c r="CG168" s="400"/>
      <c r="CH168" s="400"/>
      <c r="CI168" s="400"/>
      <c r="CJ168" s="400"/>
      <c r="CK168" s="400"/>
      <c r="CL168" s="400"/>
      <c r="CM168" s="400"/>
      <c r="CN168" s="400"/>
      <c r="CO168" s="400"/>
      <c r="CP168" s="400"/>
      <c r="CQ168" s="400"/>
      <c r="CR168" s="400"/>
      <c r="CS168" s="400"/>
      <c r="CT168" s="400"/>
      <c r="CU168" s="400"/>
      <c r="CV168" s="400"/>
      <c r="CW168" s="400"/>
      <c r="CX168" s="400"/>
      <c r="CY168" s="400"/>
      <c r="CZ168" s="362"/>
      <c r="DA168" s="901"/>
      <c r="DB168" s="899" t="s">
        <v>1335</v>
      </c>
      <c r="DC168" s="899"/>
      <c r="DD168" s="378" t="str">
        <f>IF(COUNT(DD26:DD28)=0,"",SUM(DD26:DD28,)^2)</f>
        <v/>
      </c>
      <c r="DE168" s="378" t="str">
        <f t="shared" ref="DE168:FP168" si="494">IF(COUNT(DE26:DE28)=0,"",SUM(DE26:DE28,)^2)</f>
        <v/>
      </c>
      <c r="DF168" s="378" t="str">
        <f t="shared" si="494"/>
        <v/>
      </c>
      <c r="DG168" s="378" t="str">
        <f t="shared" si="494"/>
        <v/>
      </c>
      <c r="DH168" s="378" t="str">
        <f t="shared" si="494"/>
        <v/>
      </c>
      <c r="DI168" s="378" t="str">
        <f t="shared" si="494"/>
        <v/>
      </c>
      <c r="DJ168" s="378" t="str">
        <f t="shared" si="494"/>
        <v/>
      </c>
      <c r="DK168" s="378" t="str">
        <f t="shared" si="494"/>
        <v/>
      </c>
      <c r="DL168" s="378" t="str">
        <f t="shared" si="494"/>
        <v/>
      </c>
      <c r="DM168" s="378" t="str">
        <f t="shared" si="494"/>
        <v/>
      </c>
      <c r="DN168" s="378" t="str">
        <f t="shared" si="494"/>
        <v/>
      </c>
      <c r="DO168" s="378" t="str">
        <f t="shared" si="494"/>
        <v/>
      </c>
      <c r="DP168" s="378" t="str">
        <f t="shared" si="494"/>
        <v/>
      </c>
      <c r="DQ168" s="378" t="str">
        <f t="shared" si="494"/>
        <v/>
      </c>
      <c r="DR168" s="378" t="str">
        <f t="shared" si="494"/>
        <v/>
      </c>
      <c r="DS168" s="378" t="str">
        <f t="shared" si="494"/>
        <v/>
      </c>
      <c r="DT168" s="378" t="str">
        <f t="shared" si="494"/>
        <v/>
      </c>
      <c r="DU168" s="378" t="str">
        <f t="shared" si="494"/>
        <v/>
      </c>
      <c r="DV168" s="378" t="str">
        <f t="shared" si="494"/>
        <v/>
      </c>
      <c r="DW168" s="378" t="str">
        <f t="shared" si="494"/>
        <v/>
      </c>
      <c r="DX168" s="379" t="str">
        <f t="shared" si="494"/>
        <v/>
      </c>
      <c r="DY168" s="378" t="str">
        <f t="shared" si="494"/>
        <v/>
      </c>
      <c r="DZ168" s="378" t="str">
        <f t="shared" si="494"/>
        <v/>
      </c>
      <c r="EA168" s="378" t="str">
        <f t="shared" si="494"/>
        <v/>
      </c>
      <c r="EB168" s="378" t="str">
        <f t="shared" si="494"/>
        <v/>
      </c>
      <c r="EC168" s="378" t="str">
        <f t="shared" si="494"/>
        <v/>
      </c>
      <c r="ED168" s="378" t="str">
        <f t="shared" si="494"/>
        <v/>
      </c>
      <c r="EE168" s="378" t="str">
        <f t="shared" si="494"/>
        <v/>
      </c>
      <c r="EF168" s="378" t="str">
        <f t="shared" si="494"/>
        <v/>
      </c>
      <c r="EG168" s="378" t="str">
        <f t="shared" si="494"/>
        <v/>
      </c>
      <c r="EH168" s="378" t="str">
        <f t="shared" si="494"/>
        <v/>
      </c>
      <c r="EI168" s="378" t="str">
        <f t="shared" si="494"/>
        <v/>
      </c>
      <c r="EJ168" s="378" t="str">
        <f t="shared" si="494"/>
        <v/>
      </c>
      <c r="EK168" s="378" t="str">
        <f t="shared" si="494"/>
        <v/>
      </c>
      <c r="EL168" s="378" t="str">
        <f t="shared" si="494"/>
        <v/>
      </c>
      <c r="EM168" s="378" t="str">
        <f t="shared" si="494"/>
        <v/>
      </c>
      <c r="EN168" s="378" t="str">
        <f t="shared" si="494"/>
        <v/>
      </c>
      <c r="EO168" s="378" t="str">
        <f t="shared" si="494"/>
        <v/>
      </c>
      <c r="EP168" s="378" t="str">
        <f t="shared" si="494"/>
        <v/>
      </c>
      <c r="EQ168" s="378" t="str">
        <f t="shared" si="494"/>
        <v/>
      </c>
      <c r="ER168" s="378" t="str">
        <f t="shared" si="494"/>
        <v/>
      </c>
      <c r="ES168" s="378" t="str">
        <f t="shared" si="494"/>
        <v/>
      </c>
      <c r="ET168" s="378" t="str">
        <f t="shared" si="494"/>
        <v/>
      </c>
      <c r="EU168" s="378" t="str">
        <f t="shared" si="494"/>
        <v/>
      </c>
      <c r="EV168" s="378" t="str">
        <f t="shared" si="494"/>
        <v/>
      </c>
      <c r="EW168" s="378" t="str">
        <f t="shared" si="494"/>
        <v/>
      </c>
      <c r="EX168" s="378" t="str">
        <f t="shared" si="494"/>
        <v/>
      </c>
      <c r="EY168" s="378" t="str">
        <f t="shared" si="494"/>
        <v/>
      </c>
      <c r="EZ168" s="378" t="str">
        <f t="shared" si="494"/>
        <v/>
      </c>
      <c r="FA168" s="378" t="str">
        <f t="shared" si="494"/>
        <v/>
      </c>
      <c r="FB168" s="378" t="str">
        <f t="shared" si="494"/>
        <v/>
      </c>
      <c r="FC168" s="378" t="str">
        <f t="shared" si="494"/>
        <v/>
      </c>
      <c r="FD168" s="378" t="str">
        <f t="shared" si="494"/>
        <v/>
      </c>
      <c r="FE168" s="378" t="str">
        <f t="shared" si="494"/>
        <v/>
      </c>
      <c r="FF168" s="378" t="str">
        <f t="shared" si="494"/>
        <v/>
      </c>
      <c r="FG168" s="378" t="str">
        <f t="shared" si="494"/>
        <v/>
      </c>
      <c r="FH168" s="378" t="str">
        <f t="shared" si="494"/>
        <v/>
      </c>
      <c r="FI168" s="378" t="str">
        <f t="shared" si="494"/>
        <v/>
      </c>
      <c r="FJ168" s="378" t="str">
        <f t="shared" si="494"/>
        <v/>
      </c>
      <c r="FK168" s="378" t="str">
        <f t="shared" si="494"/>
        <v/>
      </c>
      <c r="FL168" s="378" t="str">
        <f t="shared" si="494"/>
        <v/>
      </c>
      <c r="FM168" s="378" t="str">
        <f t="shared" si="494"/>
        <v/>
      </c>
      <c r="FN168" s="378" t="str">
        <f t="shared" si="494"/>
        <v/>
      </c>
      <c r="FO168" s="378" t="str">
        <f t="shared" si="494"/>
        <v/>
      </c>
      <c r="FP168" s="378" t="str">
        <f t="shared" si="494"/>
        <v/>
      </c>
      <c r="FQ168" s="378" t="str">
        <f t="shared" ref="FQ168:IB168" si="495">IF(COUNT(FQ26:FQ28)=0,"",SUM(FQ26:FQ28,)^2)</f>
        <v/>
      </c>
      <c r="FR168" s="378" t="str">
        <f t="shared" si="495"/>
        <v/>
      </c>
      <c r="FS168" s="378" t="str">
        <f t="shared" si="495"/>
        <v/>
      </c>
      <c r="FT168" s="378" t="str">
        <f t="shared" si="495"/>
        <v/>
      </c>
      <c r="FU168" s="378" t="str">
        <f t="shared" si="495"/>
        <v/>
      </c>
      <c r="FV168" s="378" t="str">
        <f t="shared" si="495"/>
        <v/>
      </c>
      <c r="FW168" s="378" t="str">
        <f t="shared" si="495"/>
        <v/>
      </c>
      <c r="FX168" s="378" t="str">
        <f t="shared" si="495"/>
        <v/>
      </c>
      <c r="FY168" s="378" t="str">
        <f t="shared" si="495"/>
        <v/>
      </c>
      <c r="FZ168" s="378" t="str">
        <f t="shared" si="495"/>
        <v/>
      </c>
      <c r="GA168" s="378" t="str">
        <f t="shared" si="495"/>
        <v/>
      </c>
      <c r="GB168" s="378" t="str">
        <f t="shared" si="495"/>
        <v/>
      </c>
      <c r="GC168" s="378" t="str">
        <f t="shared" si="495"/>
        <v/>
      </c>
      <c r="GD168" s="378" t="str">
        <f t="shared" si="495"/>
        <v/>
      </c>
      <c r="GE168" s="378" t="str">
        <f t="shared" si="495"/>
        <v/>
      </c>
      <c r="GF168" s="378" t="str">
        <f t="shared" si="495"/>
        <v/>
      </c>
      <c r="GG168" s="378" t="str">
        <f t="shared" si="495"/>
        <v/>
      </c>
      <c r="GH168" s="378" t="str">
        <f t="shared" si="495"/>
        <v/>
      </c>
      <c r="GI168" s="378" t="str">
        <f t="shared" si="495"/>
        <v/>
      </c>
      <c r="GJ168" s="378" t="str">
        <f t="shared" si="495"/>
        <v/>
      </c>
      <c r="GK168" s="378" t="str">
        <f t="shared" si="495"/>
        <v/>
      </c>
      <c r="GL168" s="378" t="str">
        <f t="shared" si="495"/>
        <v/>
      </c>
      <c r="GM168" s="378" t="str">
        <f t="shared" si="495"/>
        <v/>
      </c>
      <c r="GN168" s="378" t="str">
        <f t="shared" si="495"/>
        <v/>
      </c>
      <c r="GO168" s="378" t="str">
        <f t="shared" si="495"/>
        <v/>
      </c>
      <c r="GP168" s="378" t="str">
        <f t="shared" si="495"/>
        <v/>
      </c>
      <c r="GQ168" s="378" t="str">
        <f t="shared" si="495"/>
        <v/>
      </c>
      <c r="GR168" s="378" t="str">
        <f t="shared" si="495"/>
        <v/>
      </c>
      <c r="GS168" s="378" t="str">
        <f t="shared" si="495"/>
        <v/>
      </c>
      <c r="GT168" s="378" t="str">
        <f t="shared" si="495"/>
        <v/>
      </c>
      <c r="GU168" s="378" t="str">
        <f t="shared" si="495"/>
        <v/>
      </c>
      <c r="GV168" s="378" t="str">
        <f t="shared" si="495"/>
        <v/>
      </c>
      <c r="GW168" s="378" t="str">
        <f t="shared" si="495"/>
        <v/>
      </c>
      <c r="GX168" s="378" t="str">
        <f t="shared" si="495"/>
        <v/>
      </c>
      <c r="GY168" s="378" t="str">
        <f t="shared" si="495"/>
        <v/>
      </c>
      <c r="GZ168" s="378" t="str">
        <f t="shared" si="495"/>
        <v/>
      </c>
      <c r="HA168" s="378" t="str">
        <f t="shared" si="495"/>
        <v/>
      </c>
      <c r="HB168" s="378" t="str">
        <f t="shared" si="495"/>
        <v/>
      </c>
      <c r="HC168" s="378" t="str">
        <f t="shared" si="495"/>
        <v/>
      </c>
      <c r="HD168" s="378" t="str">
        <f t="shared" si="495"/>
        <v/>
      </c>
      <c r="HE168" s="378" t="str">
        <f t="shared" si="495"/>
        <v/>
      </c>
      <c r="HF168" s="378" t="str">
        <f t="shared" si="495"/>
        <v/>
      </c>
      <c r="HG168" s="378" t="str">
        <f t="shared" si="495"/>
        <v/>
      </c>
      <c r="HH168" s="378" t="str">
        <f t="shared" si="495"/>
        <v/>
      </c>
      <c r="HI168" s="378" t="str">
        <f t="shared" si="495"/>
        <v/>
      </c>
      <c r="HJ168" s="378" t="str">
        <f t="shared" si="495"/>
        <v/>
      </c>
      <c r="HK168" s="378" t="str">
        <f t="shared" si="495"/>
        <v/>
      </c>
      <c r="HL168" s="378" t="str">
        <f t="shared" si="495"/>
        <v/>
      </c>
      <c r="HM168" s="378" t="str">
        <f t="shared" si="495"/>
        <v/>
      </c>
      <c r="HN168" s="378" t="str">
        <f t="shared" si="495"/>
        <v/>
      </c>
      <c r="HO168" s="378" t="str">
        <f t="shared" si="495"/>
        <v/>
      </c>
      <c r="HP168" s="378" t="str">
        <f t="shared" si="495"/>
        <v/>
      </c>
      <c r="HQ168" s="378" t="str">
        <f t="shared" si="495"/>
        <v/>
      </c>
      <c r="HR168" s="378" t="str">
        <f t="shared" si="495"/>
        <v/>
      </c>
      <c r="HS168" s="378" t="str">
        <f t="shared" si="495"/>
        <v/>
      </c>
      <c r="HT168" s="378" t="str">
        <f t="shared" si="495"/>
        <v/>
      </c>
      <c r="HU168" s="378" t="str">
        <f t="shared" si="495"/>
        <v/>
      </c>
      <c r="HV168" s="378" t="str">
        <f t="shared" si="495"/>
        <v/>
      </c>
      <c r="HW168" s="378" t="str">
        <f t="shared" si="495"/>
        <v/>
      </c>
      <c r="HX168" s="378" t="str">
        <f t="shared" si="495"/>
        <v/>
      </c>
      <c r="HY168" s="378" t="str">
        <f t="shared" si="495"/>
        <v/>
      </c>
      <c r="HZ168" s="378" t="str">
        <f t="shared" si="495"/>
        <v/>
      </c>
      <c r="IA168" s="378" t="str">
        <f t="shared" si="495"/>
        <v/>
      </c>
      <c r="IB168" s="378" t="str">
        <f t="shared" si="495"/>
        <v/>
      </c>
      <c r="IC168" s="378" t="str">
        <f t="shared" ref="IC168:KN168" si="496">IF(COUNT(IC26:IC28)=0,"",SUM(IC26:IC28,)^2)</f>
        <v/>
      </c>
      <c r="ID168" s="378" t="str">
        <f t="shared" si="496"/>
        <v/>
      </c>
      <c r="IE168" s="378" t="str">
        <f t="shared" si="496"/>
        <v/>
      </c>
      <c r="IF168" s="378" t="str">
        <f t="shared" si="496"/>
        <v/>
      </c>
      <c r="IG168" s="378" t="str">
        <f t="shared" si="496"/>
        <v/>
      </c>
      <c r="IH168" s="378" t="str">
        <f t="shared" si="496"/>
        <v/>
      </c>
      <c r="II168" s="378" t="str">
        <f t="shared" si="496"/>
        <v/>
      </c>
      <c r="IJ168" s="378" t="str">
        <f t="shared" si="496"/>
        <v/>
      </c>
      <c r="IK168" s="378" t="str">
        <f t="shared" si="496"/>
        <v/>
      </c>
      <c r="IL168" s="378" t="str">
        <f t="shared" si="496"/>
        <v/>
      </c>
      <c r="IM168" s="378" t="str">
        <f t="shared" si="496"/>
        <v/>
      </c>
      <c r="IN168" s="378" t="str">
        <f t="shared" si="496"/>
        <v/>
      </c>
      <c r="IO168" s="378" t="str">
        <f t="shared" si="496"/>
        <v/>
      </c>
      <c r="IP168" s="378" t="str">
        <f t="shared" si="496"/>
        <v/>
      </c>
      <c r="IQ168" s="378" t="str">
        <f t="shared" si="496"/>
        <v/>
      </c>
      <c r="IR168" s="378" t="str">
        <f t="shared" si="496"/>
        <v/>
      </c>
      <c r="IS168" s="378" t="str">
        <f t="shared" si="496"/>
        <v/>
      </c>
      <c r="IT168" s="378" t="str">
        <f t="shared" si="496"/>
        <v/>
      </c>
      <c r="IU168" s="378" t="str">
        <f t="shared" si="496"/>
        <v/>
      </c>
      <c r="IV168" s="378" t="str">
        <f t="shared" si="496"/>
        <v/>
      </c>
      <c r="IW168" s="378" t="str">
        <f t="shared" si="496"/>
        <v/>
      </c>
      <c r="IX168" s="378" t="str">
        <f t="shared" si="496"/>
        <v/>
      </c>
      <c r="IY168" s="378" t="str">
        <f t="shared" si="496"/>
        <v/>
      </c>
      <c r="IZ168" s="378" t="str">
        <f t="shared" si="496"/>
        <v/>
      </c>
      <c r="JA168" s="378" t="str">
        <f t="shared" si="496"/>
        <v/>
      </c>
      <c r="JB168" s="378" t="str">
        <f t="shared" si="496"/>
        <v/>
      </c>
      <c r="JC168" s="378" t="str">
        <f t="shared" si="496"/>
        <v/>
      </c>
      <c r="JD168" s="378" t="str">
        <f t="shared" si="496"/>
        <v/>
      </c>
      <c r="JE168" s="378" t="str">
        <f t="shared" si="496"/>
        <v/>
      </c>
      <c r="JF168" s="378" t="str">
        <f t="shared" si="496"/>
        <v/>
      </c>
      <c r="JG168" s="378" t="str">
        <f t="shared" si="496"/>
        <v/>
      </c>
      <c r="JH168" s="378" t="str">
        <f t="shared" si="496"/>
        <v/>
      </c>
      <c r="JI168" s="378" t="str">
        <f t="shared" si="496"/>
        <v/>
      </c>
      <c r="JJ168" s="378" t="str">
        <f t="shared" si="496"/>
        <v/>
      </c>
      <c r="JK168" s="378" t="str">
        <f t="shared" si="496"/>
        <v/>
      </c>
      <c r="JL168" s="378" t="str">
        <f t="shared" si="496"/>
        <v/>
      </c>
      <c r="JM168" s="378" t="str">
        <f t="shared" si="496"/>
        <v/>
      </c>
      <c r="JN168" s="378" t="str">
        <f t="shared" si="496"/>
        <v/>
      </c>
      <c r="JO168" s="378" t="str">
        <f t="shared" si="496"/>
        <v/>
      </c>
      <c r="JP168" s="378" t="str">
        <f t="shared" si="496"/>
        <v/>
      </c>
      <c r="JQ168" s="378" t="str">
        <f t="shared" si="496"/>
        <v/>
      </c>
      <c r="JR168" s="378" t="str">
        <f t="shared" si="496"/>
        <v/>
      </c>
      <c r="JS168" s="378" t="str">
        <f t="shared" si="496"/>
        <v/>
      </c>
      <c r="JT168" s="378" t="str">
        <f t="shared" si="496"/>
        <v/>
      </c>
      <c r="JU168" s="378" t="str">
        <f t="shared" si="496"/>
        <v/>
      </c>
      <c r="JV168" s="378" t="str">
        <f t="shared" si="496"/>
        <v/>
      </c>
      <c r="JW168" s="378" t="str">
        <f t="shared" si="496"/>
        <v/>
      </c>
      <c r="JX168" s="378" t="str">
        <f t="shared" si="496"/>
        <v/>
      </c>
      <c r="JY168" s="378" t="str">
        <f t="shared" si="496"/>
        <v/>
      </c>
      <c r="JZ168" s="378" t="str">
        <f t="shared" si="496"/>
        <v/>
      </c>
      <c r="KA168" s="378" t="str">
        <f t="shared" si="496"/>
        <v/>
      </c>
      <c r="KB168" s="378" t="str">
        <f t="shared" si="496"/>
        <v/>
      </c>
      <c r="KC168" s="378" t="str">
        <f t="shared" si="496"/>
        <v/>
      </c>
      <c r="KD168" s="378" t="str">
        <f t="shared" si="496"/>
        <v/>
      </c>
      <c r="KE168" s="378" t="str">
        <f t="shared" si="496"/>
        <v/>
      </c>
      <c r="KF168" s="378" t="str">
        <f t="shared" si="496"/>
        <v/>
      </c>
      <c r="KG168" s="378" t="str">
        <f t="shared" si="496"/>
        <v/>
      </c>
      <c r="KH168" s="378" t="str">
        <f t="shared" si="496"/>
        <v/>
      </c>
      <c r="KI168" s="378" t="str">
        <f t="shared" si="496"/>
        <v/>
      </c>
      <c r="KJ168" s="378" t="str">
        <f t="shared" si="496"/>
        <v/>
      </c>
      <c r="KK168" s="378" t="str">
        <f t="shared" si="496"/>
        <v/>
      </c>
      <c r="KL168" s="378" t="str">
        <f t="shared" si="496"/>
        <v/>
      </c>
      <c r="KM168" s="378" t="str">
        <f t="shared" si="496"/>
        <v/>
      </c>
      <c r="KN168" s="378" t="str">
        <f t="shared" si="496"/>
        <v/>
      </c>
      <c r="KO168" s="378" t="str">
        <f t="shared" ref="KO168:MZ168" si="497">IF(COUNT(KO26:KO28)=0,"",SUM(KO26:KO28,)^2)</f>
        <v/>
      </c>
      <c r="KP168" s="378" t="str">
        <f t="shared" si="497"/>
        <v/>
      </c>
      <c r="KQ168" s="378" t="str">
        <f t="shared" si="497"/>
        <v/>
      </c>
      <c r="KR168" s="378" t="str">
        <f t="shared" si="497"/>
        <v/>
      </c>
      <c r="KS168" s="378" t="str">
        <f t="shared" si="497"/>
        <v/>
      </c>
      <c r="KT168" s="378" t="str">
        <f t="shared" si="497"/>
        <v/>
      </c>
      <c r="KU168" s="378" t="str">
        <f t="shared" si="497"/>
        <v/>
      </c>
      <c r="KV168" s="378" t="str">
        <f t="shared" si="497"/>
        <v/>
      </c>
      <c r="KW168" s="378" t="str">
        <f t="shared" si="497"/>
        <v/>
      </c>
      <c r="KX168" s="378" t="str">
        <f t="shared" si="497"/>
        <v/>
      </c>
      <c r="KY168" s="378" t="str">
        <f t="shared" si="497"/>
        <v/>
      </c>
      <c r="KZ168" s="378" t="str">
        <f t="shared" si="497"/>
        <v/>
      </c>
      <c r="LA168" s="378" t="str">
        <f t="shared" si="497"/>
        <v/>
      </c>
      <c r="LB168" s="378" t="str">
        <f t="shared" si="497"/>
        <v/>
      </c>
      <c r="LC168" s="378" t="str">
        <f t="shared" si="497"/>
        <v/>
      </c>
      <c r="LD168" s="378" t="str">
        <f t="shared" si="497"/>
        <v/>
      </c>
      <c r="LE168" s="378" t="str">
        <f t="shared" si="497"/>
        <v/>
      </c>
      <c r="LF168" s="378" t="str">
        <f t="shared" si="497"/>
        <v/>
      </c>
      <c r="LG168" s="378" t="str">
        <f t="shared" si="497"/>
        <v/>
      </c>
      <c r="LH168" s="378" t="str">
        <f t="shared" si="497"/>
        <v/>
      </c>
      <c r="LI168" s="378" t="str">
        <f t="shared" si="497"/>
        <v/>
      </c>
      <c r="LJ168" s="378" t="str">
        <f t="shared" si="497"/>
        <v/>
      </c>
      <c r="LK168" s="378" t="str">
        <f t="shared" si="497"/>
        <v/>
      </c>
      <c r="LL168" s="378" t="str">
        <f t="shared" si="497"/>
        <v/>
      </c>
      <c r="LM168" s="378" t="str">
        <f t="shared" si="497"/>
        <v/>
      </c>
      <c r="LN168" s="378" t="str">
        <f t="shared" si="497"/>
        <v/>
      </c>
      <c r="LO168" s="378" t="str">
        <f t="shared" si="497"/>
        <v/>
      </c>
      <c r="LP168" s="378" t="str">
        <f t="shared" si="497"/>
        <v/>
      </c>
      <c r="LQ168" s="378" t="str">
        <f t="shared" si="497"/>
        <v/>
      </c>
      <c r="LR168" s="378" t="str">
        <f t="shared" si="497"/>
        <v/>
      </c>
      <c r="LS168" s="378" t="str">
        <f t="shared" si="497"/>
        <v/>
      </c>
      <c r="LT168" s="378" t="str">
        <f t="shared" si="497"/>
        <v/>
      </c>
      <c r="LU168" s="378" t="str">
        <f t="shared" si="497"/>
        <v/>
      </c>
      <c r="LV168" s="378" t="str">
        <f t="shared" si="497"/>
        <v/>
      </c>
      <c r="LW168" s="378" t="str">
        <f t="shared" si="497"/>
        <v/>
      </c>
      <c r="LX168" s="378" t="str">
        <f t="shared" si="497"/>
        <v/>
      </c>
      <c r="LY168" s="378" t="str">
        <f t="shared" si="497"/>
        <v/>
      </c>
      <c r="LZ168" s="378" t="str">
        <f t="shared" si="497"/>
        <v/>
      </c>
      <c r="MA168" s="378" t="str">
        <f t="shared" si="497"/>
        <v/>
      </c>
      <c r="MB168" s="378" t="str">
        <f t="shared" si="497"/>
        <v/>
      </c>
      <c r="MC168" s="378" t="str">
        <f t="shared" si="497"/>
        <v/>
      </c>
      <c r="MD168" s="378" t="str">
        <f t="shared" si="497"/>
        <v/>
      </c>
      <c r="ME168" s="378" t="str">
        <f t="shared" si="497"/>
        <v/>
      </c>
      <c r="MF168" s="378" t="str">
        <f t="shared" si="497"/>
        <v/>
      </c>
      <c r="MG168" s="378" t="str">
        <f t="shared" si="497"/>
        <v/>
      </c>
      <c r="MH168" s="378" t="str">
        <f t="shared" si="497"/>
        <v/>
      </c>
      <c r="MI168" s="378" t="str">
        <f t="shared" si="497"/>
        <v/>
      </c>
      <c r="MJ168" s="378" t="str">
        <f t="shared" si="497"/>
        <v/>
      </c>
      <c r="MK168" s="378" t="str">
        <f t="shared" si="497"/>
        <v/>
      </c>
      <c r="ML168" s="378" t="str">
        <f t="shared" si="497"/>
        <v/>
      </c>
      <c r="MM168" s="378" t="str">
        <f t="shared" si="497"/>
        <v/>
      </c>
      <c r="MN168" s="378" t="str">
        <f t="shared" si="497"/>
        <v/>
      </c>
      <c r="MO168" s="378" t="str">
        <f t="shared" si="497"/>
        <v/>
      </c>
      <c r="MP168" s="378" t="str">
        <f t="shared" si="497"/>
        <v/>
      </c>
      <c r="MQ168" s="378" t="str">
        <f t="shared" si="497"/>
        <v/>
      </c>
      <c r="MR168" s="378" t="str">
        <f t="shared" si="497"/>
        <v/>
      </c>
      <c r="MS168" s="378" t="str">
        <f t="shared" si="497"/>
        <v/>
      </c>
      <c r="MT168" s="378" t="str">
        <f t="shared" si="497"/>
        <v/>
      </c>
      <c r="MU168" s="378" t="str">
        <f t="shared" si="497"/>
        <v/>
      </c>
      <c r="MV168" s="378" t="str">
        <f t="shared" si="497"/>
        <v/>
      </c>
      <c r="MW168" s="378" t="str">
        <f t="shared" si="497"/>
        <v/>
      </c>
      <c r="MX168" s="378" t="str">
        <f t="shared" si="497"/>
        <v/>
      </c>
      <c r="MY168" s="378" t="str">
        <f t="shared" si="497"/>
        <v/>
      </c>
      <c r="MZ168" s="378" t="str">
        <f t="shared" si="497"/>
        <v/>
      </c>
      <c r="NA168" s="378" t="str">
        <f t="shared" ref="NA168:PL168" si="498">IF(COUNT(NA26:NA28)=0,"",SUM(NA26:NA28,)^2)</f>
        <v/>
      </c>
      <c r="NB168" s="378" t="str">
        <f t="shared" si="498"/>
        <v/>
      </c>
      <c r="NC168" s="378" t="str">
        <f t="shared" si="498"/>
        <v/>
      </c>
      <c r="ND168" s="378" t="str">
        <f t="shared" si="498"/>
        <v/>
      </c>
      <c r="NE168" s="378" t="str">
        <f t="shared" si="498"/>
        <v/>
      </c>
      <c r="NF168" s="378" t="str">
        <f t="shared" si="498"/>
        <v/>
      </c>
      <c r="NG168" s="378" t="str">
        <f t="shared" si="498"/>
        <v/>
      </c>
      <c r="NH168" s="378" t="str">
        <f t="shared" si="498"/>
        <v/>
      </c>
      <c r="NI168" s="378" t="str">
        <f t="shared" si="498"/>
        <v/>
      </c>
      <c r="NJ168" s="378" t="str">
        <f t="shared" si="498"/>
        <v/>
      </c>
      <c r="NK168" s="378" t="str">
        <f t="shared" si="498"/>
        <v/>
      </c>
      <c r="NL168" s="378" t="str">
        <f t="shared" si="498"/>
        <v/>
      </c>
      <c r="NM168" s="378" t="str">
        <f t="shared" si="498"/>
        <v/>
      </c>
      <c r="NN168" s="378" t="str">
        <f t="shared" si="498"/>
        <v/>
      </c>
      <c r="NO168" s="378" t="str">
        <f t="shared" si="498"/>
        <v/>
      </c>
      <c r="NP168" s="378" t="str">
        <f t="shared" si="498"/>
        <v/>
      </c>
      <c r="NQ168" s="378" t="str">
        <f t="shared" si="498"/>
        <v/>
      </c>
      <c r="NR168" s="378" t="str">
        <f t="shared" si="498"/>
        <v/>
      </c>
      <c r="NS168" s="378" t="str">
        <f t="shared" si="498"/>
        <v/>
      </c>
      <c r="NT168" s="378" t="str">
        <f t="shared" si="498"/>
        <v/>
      </c>
      <c r="NU168" s="378" t="str">
        <f t="shared" si="498"/>
        <v/>
      </c>
      <c r="NV168" s="378" t="str">
        <f t="shared" si="498"/>
        <v/>
      </c>
      <c r="NW168" s="378" t="str">
        <f t="shared" si="498"/>
        <v/>
      </c>
      <c r="NX168" s="378" t="str">
        <f t="shared" si="498"/>
        <v/>
      </c>
      <c r="NY168" s="378" t="str">
        <f t="shared" si="498"/>
        <v/>
      </c>
      <c r="NZ168" s="378" t="str">
        <f t="shared" si="498"/>
        <v/>
      </c>
      <c r="OA168" s="378" t="str">
        <f t="shared" si="498"/>
        <v/>
      </c>
      <c r="OB168" s="378" t="str">
        <f t="shared" si="498"/>
        <v/>
      </c>
      <c r="OC168" s="378" t="str">
        <f t="shared" si="498"/>
        <v/>
      </c>
      <c r="OD168" s="378" t="str">
        <f t="shared" si="498"/>
        <v/>
      </c>
      <c r="OE168" s="378" t="str">
        <f t="shared" si="498"/>
        <v/>
      </c>
      <c r="OF168" s="378" t="str">
        <f t="shared" si="498"/>
        <v/>
      </c>
      <c r="OG168" s="378" t="str">
        <f t="shared" si="498"/>
        <v/>
      </c>
      <c r="OH168" s="378" t="str">
        <f t="shared" si="498"/>
        <v/>
      </c>
      <c r="OI168" s="378" t="str">
        <f t="shared" si="498"/>
        <v/>
      </c>
      <c r="OJ168" s="378" t="str">
        <f t="shared" si="498"/>
        <v/>
      </c>
      <c r="OK168" s="378" t="str">
        <f t="shared" si="498"/>
        <v/>
      </c>
      <c r="OL168" s="378" t="str">
        <f t="shared" si="498"/>
        <v/>
      </c>
      <c r="OM168" s="378" t="str">
        <f t="shared" si="498"/>
        <v/>
      </c>
      <c r="ON168" s="378" t="str">
        <f t="shared" si="498"/>
        <v/>
      </c>
      <c r="OO168" s="378" t="str">
        <f t="shared" si="498"/>
        <v/>
      </c>
      <c r="OP168" s="378" t="str">
        <f t="shared" si="498"/>
        <v/>
      </c>
      <c r="OQ168" s="380" t="str">
        <f t="shared" si="498"/>
        <v/>
      </c>
      <c r="OR168" s="380" t="str">
        <f t="shared" si="498"/>
        <v/>
      </c>
      <c r="OS168" s="380" t="str">
        <f t="shared" si="498"/>
        <v/>
      </c>
      <c r="OT168" s="380" t="str">
        <f t="shared" si="498"/>
        <v/>
      </c>
      <c r="OU168" s="380" t="str">
        <f t="shared" si="498"/>
        <v/>
      </c>
      <c r="OV168" s="380" t="str">
        <f t="shared" si="498"/>
        <v/>
      </c>
      <c r="OW168" s="380" t="str">
        <f t="shared" si="498"/>
        <v/>
      </c>
      <c r="OX168" s="380" t="str">
        <f t="shared" si="498"/>
        <v/>
      </c>
      <c r="OY168" s="380" t="str">
        <f t="shared" si="498"/>
        <v/>
      </c>
      <c r="OZ168" s="380" t="str">
        <f t="shared" si="498"/>
        <v/>
      </c>
      <c r="PA168" s="380" t="str">
        <f t="shared" si="498"/>
        <v/>
      </c>
      <c r="PB168" s="380" t="str">
        <f t="shared" si="498"/>
        <v/>
      </c>
      <c r="PC168" s="380" t="str">
        <f t="shared" si="498"/>
        <v/>
      </c>
      <c r="PD168" s="380" t="str">
        <f t="shared" si="498"/>
        <v/>
      </c>
      <c r="PE168" s="380" t="str">
        <f t="shared" si="498"/>
        <v/>
      </c>
      <c r="PF168" s="380" t="str">
        <f t="shared" si="498"/>
        <v/>
      </c>
      <c r="PG168" s="380" t="str">
        <f t="shared" si="498"/>
        <v/>
      </c>
      <c r="PH168" s="380" t="str">
        <f t="shared" si="498"/>
        <v/>
      </c>
      <c r="PI168" s="380" t="str">
        <f t="shared" si="498"/>
        <v/>
      </c>
      <c r="PJ168" s="380" t="str">
        <f t="shared" si="498"/>
        <v/>
      </c>
      <c r="PK168" s="380" t="str">
        <f t="shared" si="498"/>
        <v/>
      </c>
      <c r="PL168" s="380" t="str">
        <f t="shared" si="498"/>
        <v/>
      </c>
      <c r="PM168" s="380" t="str">
        <f t="shared" ref="PM168:RX168" si="499">IF(COUNT(PM26:PM28)=0,"",SUM(PM26:PM28,)^2)</f>
        <v/>
      </c>
      <c r="PN168" s="380" t="str">
        <f t="shared" si="499"/>
        <v/>
      </c>
      <c r="PO168" s="380" t="str">
        <f t="shared" si="499"/>
        <v/>
      </c>
      <c r="PP168" s="380" t="str">
        <f t="shared" si="499"/>
        <v/>
      </c>
      <c r="PQ168" s="380" t="str">
        <f t="shared" si="499"/>
        <v/>
      </c>
      <c r="PR168" s="380" t="str">
        <f t="shared" si="499"/>
        <v/>
      </c>
      <c r="PS168" s="380" t="str">
        <f t="shared" si="499"/>
        <v/>
      </c>
      <c r="PT168" s="380" t="str">
        <f t="shared" si="499"/>
        <v/>
      </c>
      <c r="PU168" s="380" t="str">
        <f t="shared" si="499"/>
        <v/>
      </c>
      <c r="PV168" s="380" t="str">
        <f t="shared" si="499"/>
        <v/>
      </c>
      <c r="PW168" s="380" t="str">
        <f t="shared" si="499"/>
        <v/>
      </c>
      <c r="PX168" s="380" t="str">
        <f t="shared" si="499"/>
        <v/>
      </c>
      <c r="PY168" s="380" t="str">
        <f t="shared" si="499"/>
        <v/>
      </c>
      <c r="PZ168" s="380" t="str">
        <f t="shared" si="499"/>
        <v/>
      </c>
      <c r="QA168" s="380" t="str">
        <f t="shared" si="499"/>
        <v/>
      </c>
      <c r="QB168" s="380" t="str">
        <f t="shared" si="499"/>
        <v/>
      </c>
      <c r="QC168" s="380" t="str">
        <f t="shared" si="499"/>
        <v/>
      </c>
      <c r="QD168" s="380" t="str">
        <f t="shared" si="499"/>
        <v/>
      </c>
      <c r="QE168" s="380" t="str">
        <f t="shared" si="499"/>
        <v/>
      </c>
      <c r="QF168" s="380" t="str">
        <f t="shared" si="499"/>
        <v/>
      </c>
      <c r="QG168" s="380" t="str">
        <f t="shared" si="499"/>
        <v/>
      </c>
      <c r="QH168" s="380" t="str">
        <f t="shared" si="499"/>
        <v/>
      </c>
      <c r="QI168" s="380" t="str">
        <f t="shared" si="499"/>
        <v/>
      </c>
      <c r="QJ168" s="380" t="str">
        <f t="shared" si="499"/>
        <v/>
      </c>
      <c r="QK168" s="380" t="str">
        <f t="shared" si="499"/>
        <v/>
      </c>
      <c r="QL168" s="380" t="str">
        <f t="shared" si="499"/>
        <v/>
      </c>
      <c r="QM168" s="380" t="str">
        <f t="shared" si="499"/>
        <v/>
      </c>
      <c r="QN168" s="380" t="str">
        <f t="shared" si="499"/>
        <v/>
      </c>
      <c r="QO168" s="380" t="str">
        <f t="shared" si="499"/>
        <v/>
      </c>
      <c r="QP168" s="380" t="str">
        <f t="shared" si="499"/>
        <v/>
      </c>
      <c r="QQ168" s="380" t="str">
        <f t="shared" si="499"/>
        <v/>
      </c>
      <c r="QR168" s="380" t="str">
        <f t="shared" si="499"/>
        <v/>
      </c>
      <c r="QS168" s="380" t="str">
        <f t="shared" si="499"/>
        <v/>
      </c>
      <c r="QT168" s="380" t="str">
        <f t="shared" si="499"/>
        <v/>
      </c>
      <c r="QU168" s="380" t="str">
        <f t="shared" si="499"/>
        <v/>
      </c>
      <c r="QV168" s="380" t="str">
        <f t="shared" si="499"/>
        <v/>
      </c>
      <c r="QW168" s="380" t="str">
        <f t="shared" si="499"/>
        <v/>
      </c>
      <c r="QX168" s="380" t="str">
        <f t="shared" si="499"/>
        <v/>
      </c>
      <c r="QY168" s="380" t="str">
        <f t="shared" si="499"/>
        <v/>
      </c>
      <c r="QZ168" s="380" t="str">
        <f t="shared" si="499"/>
        <v/>
      </c>
      <c r="RA168" s="380" t="str">
        <f t="shared" si="499"/>
        <v/>
      </c>
      <c r="RB168" s="380" t="str">
        <f t="shared" si="499"/>
        <v/>
      </c>
      <c r="RC168" s="380" t="str">
        <f t="shared" si="499"/>
        <v/>
      </c>
      <c r="RD168" s="380" t="str">
        <f t="shared" si="499"/>
        <v/>
      </c>
      <c r="RE168" s="380" t="str">
        <f t="shared" si="499"/>
        <v/>
      </c>
      <c r="RF168" s="380" t="str">
        <f t="shared" si="499"/>
        <v/>
      </c>
      <c r="RG168" s="380" t="str">
        <f t="shared" si="499"/>
        <v/>
      </c>
      <c r="RH168" s="380" t="str">
        <f t="shared" si="499"/>
        <v/>
      </c>
      <c r="RI168" s="380" t="str">
        <f t="shared" si="499"/>
        <v/>
      </c>
      <c r="RJ168" s="380" t="str">
        <f t="shared" si="499"/>
        <v/>
      </c>
      <c r="RK168" s="380" t="str">
        <f t="shared" si="499"/>
        <v/>
      </c>
      <c r="RL168" s="380" t="str">
        <f t="shared" si="499"/>
        <v/>
      </c>
      <c r="RM168" s="380" t="str">
        <f t="shared" si="499"/>
        <v/>
      </c>
      <c r="RN168" s="380" t="str">
        <f t="shared" si="499"/>
        <v/>
      </c>
      <c r="RO168" s="380" t="str">
        <f t="shared" si="499"/>
        <v/>
      </c>
      <c r="RP168" s="380" t="str">
        <f t="shared" si="499"/>
        <v/>
      </c>
      <c r="RQ168" s="380" t="str">
        <f t="shared" si="499"/>
        <v/>
      </c>
      <c r="RR168" s="380" t="str">
        <f t="shared" si="499"/>
        <v/>
      </c>
      <c r="RS168" s="380" t="str">
        <f t="shared" si="499"/>
        <v/>
      </c>
      <c r="RT168" s="380" t="str">
        <f t="shared" si="499"/>
        <v/>
      </c>
      <c r="RU168" s="380" t="str">
        <f t="shared" si="499"/>
        <v/>
      </c>
      <c r="RV168" s="380" t="str">
        <f t="shared" si="499"/>
        <v/>
      </c>
      <c r="RW168" s="380" t="str">
        <f t="shared" si="499"/>
        <v/>
      </c>
      <c r="RX168" s="380" t="str">
        <f t="shared" si="499"/>
        <v/>
      </c>
      <c r="RY168" s="380" t="str">
        <f t="shared" ref="RY168:UJ168" si="500">IF(COUNT(RY26:RY28)=0,"",SUM(RY26:RY28,)^2)</f>
        <v/>
      </c>
      <c r="RZ168" s="380" t="str">
        <f t="shared" si="500"/>
        <v/>
      </c>
      <c r="SA168" s="380" t="str">
        <f t="shared" si="500"/>
        <v/>
      </c>
      <c r="SB168" s="380" t="str">
        <f t="shared" si="500"/>
        <v/>
      </c>
      <c r="SC168" s="380" t="str">
        <f t="shared" si="500"/>
        <v/>
      </c>
      <c r="SD168" s="380" t="str">
        <f t="shared" si="500"/>
        <v/>
      </c>
      <c r="SE168" s="380" t="str">
        <f t="shared" si="500"/>
        <v/>
      </c>
      <c r="SF168" s="380" t="str">
        <f t="shared" si="500"/>
        <v/>
      </c>
      <c r="SG168" s="380" t="str">
        <f t="shared" si="500"/>
        <v/>
      </c>
      <c r="SH168" s="380" t="str">
        <f t="shared" si="500"/>
        <v/>
      </c>
      <c r="SI168" s="380" t="str">
        <f t="shared" si="500"/>
        <v/>
      </c>
      <c r="SJ168" s="380" t="str">
        <f t="shared" si="500"/>
        <v/>
      </c>
      <c r="SK168" s="380" t="str">
        <f t="shared" si="500"/>
        <v/>
      </c>
      <c r="SL168" s="380" t="str">
        <f t="shared" si="500"/>
        <v/>
      </c>
      <c r="SM168" s="380" t="str">
        <f t="shared" si="500"/>
        <v/>
      </c>
      <c r="SN168" s="380" t="str">
        <f t="shared" si="500"/>
        <v/>
      </c>
      <c r="SO168" s="380" t="str">
        <f t="shared" si="500"/>
        <v/>
      </c>
      <c r="SP168" s="380" t="str">
        <f t="shared" si="500"/>
        <v/>
      </c>
      <c r="SQ168" s="380" t="str">
        <f t="shared" si="500"/>
        <v/>
      </c>
      <c r="SR168" s="380" t="str">
        <f t="shared" si="500"/>
        <v/>
      </c>
      <c r="SS168" s="380" t="str">
        <f t="shared" si="500"/>
        <v/>
      </c>
      <c r="ST168" s="380" t="str">
        <f t="shared" si="500"/>
        <v/>
      </c>
      <c r="SU168" s="380" t="str">
        <f t="shared" si="500"/>
        <v/>
      </c>
      <c r="SV168" s="380" t="str">
        <f t="shared" si="500"/>
        <v/>
      </c>
      <c r="SW168" s="380" t="str">
        <f t="shared" si="500"/>
        <v/>
      </c>
      <c r="SX168" s="380" t="str">
        <f t="shared" si="500"/>
        <v/>
      </c>
      <c r="SY168" s="380" t="str">
        <f t="shared" si="500"/>
        <v/>
      </c>
      <c r="SZ168" s="380" t="str">
        <f t="shared" si="500"/>
        <v/>
      </c>
      <c r="TA168" s="380" t="str">
        <f t="shared" si="500"/>
        <v/>
      </c>
      <c r="TB168" s="380" t="str">
        <f t="shared" si="500"/>
        <v/>
      </c>
      <c r="TC168" s="380" t="str">
        <f t="shared" si="500"/>
        <v/>
      </c>
      <c r="TD168" s="380" t="str">
        <f t="shared" si="500"/>
        <v/>
      </c>
      <c r="TE168" s="380" t="str">
        <f t="shared" si="500"/>
        <v/>
      </c>
      <c r="TF168" s="380" t="str">
        <f t="shared" si="500"/>
        <v/>
      </c>
      <c r="TG168" s="380" t="str">
        <f t="shared" si="500"/>
        <v/>
      </c>
      <c r="TH168" s="380" t="str">
        <f t="shared" si="500"/>
        <v/>
      </c>
      <c r="TI168" s="380" t="str">
        <f t="shared" si="500"/>
        <v/>
      </c>
      <c r="TJ168" s="380" t="str">
        <f t="shared" si="500"/>
        <v/>
      </c>
      <c r="TK168" s="380" t="str">
        <f t="shared" si="500"/>
        <v/>
      </c>
      <c r="TL168" s="380" t="str">
        <f t="shared" si="500"/>
        <v/>
      </c>
      <c r="TM168" s="380" t="str">
        <f t="shared" si="500"/>
        <v/>
      </c>
      <c r="TN168" s="380" t="str">
        <f t="shared" si="500"/>
        <v/>
      </c>
      <c r="TO168" s="380" t="str">
        <f t="shared" si="500"/>
        <v/>
      </c>
      <c r="TP168" s="380" t="str">
        <f t="shared" si="500"/>
        <v/>
      </c>
      <c r="TQ168" s="380" t="str">
        <f t="shared" si="500"/>
        <v/>
      </c>
      <c r="TR168" s="380" t="str">
        <f t="shared" si="500"/>
        <v/>
      </c>
      <c r="TS168" s="380" t="str">
        <f t="shared" si="500"/>
        <v/>
      </c>
      <c r="TT168" s="380" t="str">
        <f t="shared" si="500"/>
        <v/>
      </c>
      <c r="TU168" s="380" t="str">
        <f t="shared" si="500"/>
        <v/>
      </c>
      <c r="TV168" s="380" t="str">
        <f t="shared" si="500"/>
        <v/>
      </c>
      <c r="TW168" s="380" t="str">
        <f t="shared" si="500"/>
        <v/>
      </c>
      <c r="TX168" s="380" t="str">
        <f t="shared" si="500"/>
        <v/>
      </c>
      <c r="TY168" s="380" t="str">
        <f t="shared" si="500"/>
        <v/>
      </c>
      <c r="TZ168" s="380" t="str">
        <f t="shared" si="500"/>
        <v/>
      </c>
      <c r="UA168" s="380" t="str">
        <f t="shared" si="500"/>
        <v/>
      </c>
      <c r="UB168" s="380" t="str">
        <f t="shared" si="500"/>
        <v/>
      </c>
      <c r="UC168" s="380" t="str">
        <f t="shared" si="500"/>
        <v/>
      </c>
      <c r="UD168" s="380" t="str">
        <f t="shared" si="500"/>
        <v/>
      </c>
      <c r="UE168" s="380" t="str">
        <f t="shared" si="500"/>
        <v/>
      </c>
      <c r="UF168" s="380" t="str">
        <f t="shared" si="500"/>
        <v/>
      </c>
      <c r="UG168" s="380" t="str">
        <f t="shared" si="500"/>
        <v/>
      </c>
      <c r="UH168" s="380" t="str">
        <f t="shared" si="500"/>
        <v/>
      </c>
      <c r="UI168" s="380" t="str">
        <f t="shared" si="500"/>
        <v/>
      </c>
      <c r="UJ168" s="380" t="str">
        <f t="shared" si="500"/>
        <v/>
      </c>
      <c r="UK168" s="380" t="str">
        <f t="shared" ref="UK168:WI168" si="501">IF(COUNT(UK26:UK28)=0,"",SUM(UK26:UK28,)^2)</f>
        <v/>
      </c>
      <c r="UL168" s="380" t="str">
        <f t="shared" si="501"/>
        <v/>
      </c>
      <c r="UM168" s="380" t="str">
        <f t="shared" si="501"/>
        <v/>
      </c>
      <c r="UN168" s="380" t="str">
        <f t="shared" si="501"/>
        <v/>
      </c>
      <c r="UO168" s="380" t="str">
        <f t="shared" si="501"/>
        <v/>
      </c>
      <c r="UP168" s="380" t="str">
        <f t="shared" si="501"/>
        <v/>
      </c>
      <c r="UQ168" s="380" t="str">
        <f t="shared" si="501"/>
        <v/>
      </c>
      <c r="UR168" s="380" t="str">
        <f t="shared" si="501"/>
        <v/>
      </c>
      <c r="US168" s="380" t="str">
        <f t="shared" si="501"/>
        <v/>
      </c>
      <c r="UT168" s="380" t="str">
        <f t="shared" si="501"/>
        <v/>
      </c>
      <c r="UU168" s="380" t="str">
        <f t="shared" si="501"/>
        <v/>
      </c>
      <c r="UV168" s="380" t="str">
        <f t="shared" si="501"/>
        <v/>
      </c>
      <c r="UW168" s="380" t="str">
        <f t="shared" si="501"/>
        <v/>
      </c>
      <c r="UX168" s="380" t="str">
        <f t="shared" si="501"/>
        <v/>
      </c>
      <c r="UY168" s="380" t="str">
        <f t="shared" si="501"/>
        <v/>
      </c>
      <c r="UZ168" s="380" t="str">
        <f t="shared" si="501"/>
        <v/>
      </c>
      <c r="VA168" s="380" t="str">
        <f t="shared" si="501"/>
        <v/>
      </c>
      <c r="VB168" s="380" t="str">
        <f t="shared" si="501"/>
        <v/>
      </c>
      <c r="VC168" s="380" t="str">
        <f t="shared" si="501"/>
        <v/>
      </c>
      <c r="VD168" s="380" t="str">
        <f t="shared" si="501"/>
        <v/>
      </c>
      <c r="VE168" s="380" t="str">
        <f t="shared" si="501"/>
        <v/>
      </c>
      <c r="VF168" s="380" t="str">
        <f t="shared" si="501"/>
        <v/>
      </c>
      <c r="VG168" s="380" t="str">
        <f t="shared" si="501"/>
        <v/>
      </c>
      <c r="VH168" s="380" t="str">
        <f t="shared" si="501"/>
        <v/>
      </c>
      <c r="VI168" s="380" t="str">
        <f t="shared" si="501"/>
        <v/>
      </c>
      <c r="VJ168" s="380" t="str">
        <f t="shared" si="501"/>
        <v/>
      </c>
      <c r="VK168" s="380" t="str">
        <f t="shared" si="501"/>
        <v/>
      </c>
      <c r="VL168" s="380" t="str">
        <f t="shared" si="501"/>
        <v/>
      </c>
      <c r="VM168" s="380" t="str">
        <f t="shared" si="501"/>
        <v/>
      </c>
      <c r="VN168" s="380" t="str">
        <f t="shared" si="501"/>
        <v/>
      </c>
      <c r="VO168" s="380" t="str">
        <f t="shared" si="501"/>
        <v/>
      </c>
      <c r="VP168" s="380" t="str">
        <f t="shared" si="501"/>
        <v/>
      </c>
      <c r="VQ168" s="380" t="str">
        <f t="shared" si="501"/>
        <v/>
      </c>
      <c r="VR168" s="380" t="str">
        <f t="shared" si="501"/>
        <v/>
      </c>
      <c r="VS168" s="380" t="str">
        <f t="shared" si="501"/>
        <v/>
      </c>
      <c r="VT168" s="380" t="str">
        <f t="shared" si="501"/>
        <v/>
      </c>
      <c r="VU168" s="380" t="str">
        <f t="shared" si="501"/>
        <v/>
      </c>
      <c r="VV168" s="380" t="str">
        <f t="shared" si="501"/>
        <v/>
      </c>
      <c r="VW168" s="380" t="str">
        <f t="shared" si="501"/>
        <v/>
      </c>
      <c r="VX168" s="380" t="str">
        <f t="shared" si="501"/>
        <v/>
      </c>
      <c r="VY168" s="380" t="str">
        <f t="shared" si="501"/>
        <v/>
      </c>
      <c r="VZ168" s="380" t="str">
        <f t="shared" si="501"/>
        <v/>
      </c>
      <c r="WA168" s="380" t="str">
        <f t="shared" si="501"/>
        <v/>
      </c>
      <c r="WB168" s="380" t="str">
        <f t="shared" si="501"/>
        <v/>
      </c>
      <c r="WC168" s="380" t="str">
        <f t="shared" si="501"/>
        <v/>
      </c>
      <c r="WD168" s="380" t="str">
        <f t="shared" si="501"/>
        <v/>
      </c>
      <c r="WE168" s="380" t="str">
        <f t="shared" si="501"/>
        <v/>
      </c>
      <c r="WF168" s="380" t="str">
        <f t="shared" si="501"/>
        <v/>
      </c>
      <c r="WG168" s="380" t="str">
        <f t="shared" si="501"/>
        <v/>
      </c>
      <c r="WH168" s="380" t="str">
        <f t="shared" si="501"/>
        <v/>
      </c>
      <c r="WI168" s="378" t="str">
        <f t="shared" si="501"/>
        <v/>
      </c>
    </row>
    <row r="169" spans="1:607">
      <c r="A169" s="348"/>
      <c r="B169" s="360" t="s">
        <v>901</v>
      </c>
      <c r="C169" s="348"/>
      <c r="D169" s="348"/>
      <c r="E169" s="348"/>
      <c r="F169" s="348"/>
      <c r="G169" s="361" t="str">
        <f t="shared" si="220"/>
        <v/>
      </c>
      <c r="H169" s="361" t="str">
        <f t="shared" si="221"/>
        <v/>
      </c>
      <c r="I169" s="397"/>
      <c r="J169" s="348"/>
      <c r="K169" s="348"/>
      <c r="L169" s="348"/>
      <c r="M169" s="348"/>
      <c r="N169" s="400"/>
      <c r="O169" s="400"/>
      <c r="P169" s="400"/>
      <c r="Q169" s="400"/>
      <c r="R169" s="400"/>
      <c r="S169" s="400"/>
      <c r="T169" s="400"/>
      <c r="U169" s="400"/>
      <c r="V169" s="400"/>
      <c r="W169" s="400"/>
      <c r="X169" s="400"/>
      <c r="Y169" s="400"/>
      <c r="Z169" s="400"/>
      <c r="AA169" s="400"/>
      <c r="AB169" s="400"/>
      <c r="AC169" s="400"/>
      <c r="AD169" s="400"/>
      <c r="AE169" s="400"/>
      <c r="AF169" s="400"/>
      <c r="AG169" s="400"/>
      <c r="AH169" s="400"/>
      <c r="AI169" s="400"/>
      <c r="AJ169" s="400"/>
      <c r="AK169" s="400"/>
      <c r="AL169" s="400"/>
      <c r="AM169" s="400"/>
      <c r="AN169" s="400"/>
      <c r="AO169" s="400"/>
      <c r="AP169" s="400"/>
      <c r="AQ169" s="400"/>
      <c r="AR169" s="400"/>
      <c r="AS169" s="400"/>
      <c r="AT169" s="400"/>
      <c r="AU169" s="400"/>
      <c r="AV169" s="400"/>
      <c r="AW169" s="400"/>
      <c r="AX169" s="400"/>
      <c r="AY169" s="400"/>
      <c r="AZ169" s="400"/>
      <c r="BA169" s="400"/>
      <c r="BB169" s="400"/>
      <c r="BC169" s="400"/>
      <c r="BD169" s="400"/>
      <c r="BE169" s="400"/>
      <c r="BF169" s="400"/>
      <c r="BG169" s="400"/>
      <c r="BH169" s="400"/>
      <c r="BI169" s="400"/>
      <c r="BJ169" s="400"/>
      <c r="BK169" s="400"/>
      <c r="BL169" s="400"/>
      <c r="BM169" s="400"/>
      <c r="BN169" s="400"/>
      <c r="BO169" s="400"/>
      <c r="BP169" s="400"/>
      <c r="BQ169" s="400"/>
      <c r="BR169" s="400"/>
      <c r="BS169" s="400"/>
      <c r="BT169" s="400"/>
      <c r="BU169" s="400"/>
      <c r="BV169" s="400"/>
      <c r="BW169" s="400"/>
      <c r="BX169" s="400"/>
      <c r="BY169" s="400"/>
      <c r="BZ169" s="400"/>
      <c r="CA169" s="400"/>
      <c r="CB169" s="400"/>
      <c r="CC169" s="400"/>
      <c r="CD169" s="400"/>
      <c r="CE169" s="400"/>
      <c r="CF169" s="400"/>
      <c r="CG169" s="400"/>
      <c r="CH169" s="400"/>
      <c r="CI169" s="400"/>
      <c r="CJ169" s="400"/>
      <c r="CK169" s="400"/>
      <c r="CL169" s="400"/>
      <c r="CM169" s="400"/>
      <c r="CN169" s="400"/>
      <c r="CO169" s="400"/>
      <c r="CP169" s="400"/>
      <c r="CQ169" s="400"/>
      <c r="CR169" s="400"/>
      <c r="CS169" s="400"/>
      <c r="CT169" s="400"/>
      <c r="CU169" s="400"/>
      <c r="CV169" s="400"/>
      <c r="CW169" s="400"/>
      <c r="CX169" s="400"/>
      <c r="CY169" s="400"/>
      <c r="CZ169" s="362"/>
      <c r="DA169" s="901"/>
      <c r="DB169" s="899" t="s">
        <v>1336</v>
      </c>
      <c r="DC169" s="899"/>
      <c r="DD169" s="378" t="str">
        <f>IF(COUNT(DD35:DD37)=0,"",SUM(DD35:DD37,)^2)</f>
        <v/>
      </c>
      <c r="DE169" s="378" t="str">
        <f t="shared" ref="DE169:FP169" si="502">IF(COUNT(DE35:DE37)=0,"",SUM(DE35:DE37,)^2)</f>
        <v/>
      </c>
      <c r="DF169" s="378" t="str">
        <f t="shared" si="502"/>
        <v/>
      </c>
      <c r="DG169" s="378" t="str">
        <f t="shared" si="502"/>
        <v/>
      </c>
      <c r="DH169" s="378" t="str">
        <f t="shared" si="502"/>
        <v/>
      </c>
      <c r="DI169" s="378" t="str">
        <f t="shared" si="502"/>
        <v/>
      </c>
      <c r="DJ169" s="378" t="str">
        <f t="shared" si="502"/>
        <v/>
      </c>
      <c r="DK169" s="378" t="str">
        <f t="shared" si="502"/>
        <v/>
      </c>
      <c r="DL169" s="378" t="str">
        <f t="shared" si="502"/>
        <v/>
      </c>
      <c r="DM169" s="378" t="str">
        <f t="shared" si="502"/>
        <v/>
      </c>
      <c r="DN169" s="378" t="str">
        <f t="shared" si="502"/>
        <v/>
      </c>
      <c r="DO169" s="378" t="str">
        <f t="shared" si="502"/>
        <v/>
      </c>
      <c r="DP169" s="378" t="str">
        <f t="shared" si="502"/>
        <v/>
      </c>
      <c r="DQ169" s="378" t="str">
        <f t="shared" si="502"/>
        <v/>
      </c>
      <c r="DR169" s="378" t="str">
        <f t="shared" si="502"/>
        <v/>
      </c>
      <c r="DS169" s="378" t="str">
        <f t="shared" si="502"/>
        <v/>
      </c>
      <c r="DT169" s="378" t="str">
        <f t="shared" si="502"/>
        <v/>
      </c>
      <c r="DU169" s="378" t="str">
        <f t="shared" si="502"/>
        <v/>
      </c>
      <c r="DV169" s="378" t="str">
        <f t="shared" si="502"/>
        <v/>
      </c>
      <c r="DW169" s="378" t="str">
        <f t="shared" si="502"/>
        <v/>
      </c>
      <c r="DX169" s="379" t="str">
        <f t="shared" si="502"/>
        <v/>
      </c>
      <c r="DY169" s="378" t="str">
        <f t="shared" si="502"/>
        <v/>
      </c>
      <c r="DZ169" s="378" t="str">
        <f t="shared" si="502"/>
        <v/>
      </c>
      <c r="EA169" s="378" t="str">
        <f t="shared" si="502"/>
        <v/>
      </c>
      <c r="EB169" s="378" t="str">
        <f t="shared" si="502"/>
        <v/>
      </c>
      <c r="EC169" s="378" t="str">
        <f t="shared" si="502"/>
        <v/>
      </c>
      <c r="ED169" s="378" t="str">
        <f t="shared" si="502"/>
        <v/>
      </c>
      <c r="EE169" s="378" t="str">
        <f t="shared" si="502"/>
        <v/>
      </c>
      <c r="EF169" s="378" t="str">
        <f t="shared" si="502"/>
        <v/>
      </c>
      <c r="EG169" s="378" t="str">
        <f t="shared" si="502"/>
        <v/>
      </c>
      <c r="EH169" s="378" t="str">
        <f t="shared" si="502"/>
        <v/>
      </c>
      <c r="EI169" s="378" t="str">
        <f t="shared" si="502"/>
        <v/>
      </c>
      <c r="EJ169" s="378" t="str">
        <f t="shared" si="502"/>
        <v/>
      </c>
      <c r="EK169" s="378" t="str">
        <f t="shared" si="502"/>
        <v/>
      </c>
      <c r="EL169" s="378" t="str">
        <f t="shared" si="502"/>
        <v/>
      </c>
      <c r="EM169" s="378" t="str">
        <f t="shared" si="502"/>
        <v/>
      </c>
      <c r="EN169" s="378" t="str">
        <f t="shared" si="502"/>
        <v/>
      </c>
      <c r="EO169" s="378" t="str">
        <f t="shared" si="502"/>
        <v/>
      </c>
      <c r="EP169" s="378" t="str">
        <f t="shared" si="502"/>
        <v/>
      </c>
      <c r="EQ169" s="378" t="str">
        <f t="shared" si="502"/>
        <v/>
      </c>
      <c r="ER169" s="378" t="str">
        <f t="shared" si="502"/>
        <v/>
      </c>
      <c r="ES169" s="378" t="str">
        <f t="shared" si="502"/>
        <v/>
      </c>
      <c r="ET169" s="378" t="str">
        <f t="shared" si="502"/>
        <v/>
      </c>
      <c r="EU169" s="378" t="str">
        <f t="shared" si="502"/>
        <v/>
      </c>
      <c r="EV169" s="378" t="str">
        <f t="shared" si="502"/>
        <v/>
      </c>
      <c r="EW169" s="378" t="str">
        <f t="shared" si="502"/>
        <v/>
      </c>
      <c r="EX169" s="378" t="str">
        <f t="shared" si="502"/>
        <v/>
      </c>
      <c r="EY169" s="378" t="str">
        <f t="shared" si="502"/>
        <v/>
      </c>
      <c r="EZ169" s="378" t="str">
        <f t="shared" si="502"/>
        <v/>
      </c>
      <c r="FA169" s="378" t="str">
        <f t="shared" si="502"/>
        <v/>
      </c>
      <c r="FB169" s="378" t="str">
        <f t="shared" si="502"/>
        <v/>
      </c>
      <c r="FC169" s="378" t="str">
        <f t="shared" si="502"/>
        <v/>
      </c>
      <c r="FD169" s="378" t="str">
        <f t="shared" si="502"/>
        <v/>
      </c>
      <c r="FE169" s="378" t="str">
        <f t="shared" si="502"/>
        <v/>
      </c>
      <c r="FF169" s="378" t="str">
        <f t="shared" si="502"/>
        <v/>
      </c>
      <c r="FG169" s="378" t="str">
        <f t="shared" si="502"/>
        <v/>
      </c>
      <c r="FH169" s="378" t="str">
        <f t="shared" si="502"/>
        <v/>
      </c>
      <c r="FI169" s="378" t="str">
        <f t="shared" si="502"/>
        <v/>
      </c>
      <c r="FJ169" s="378" t="str">
        <f t="shared" si="502"/>
        <v/>
      </c>
      <c r="FK169" s="378" t="str">
        <f t="shared" si="502"/>
        <v/>
      </c>
      <c r="FL169" s="378" t="str">
        <f t="shared" si="502"/>
        <v/>
      </c>
      <c r="FM169" s="378" t="str">
        <f t="shared" si="502"/>
        <v/>
      </c>
      <c r="FN169" s="378" t="str">
        <f t="shared" si="502"/>
        <v/>
      </c>
      <c r="FO169" s="378" t="str">
        <f t="shared" si="502"/>
        <v/>
      </c>
      <c r="FP169" s="378" t="str">
        <f t="shared" si="502"/>
        <v/>
      </c>
      <c r="FQ169" s="378" t="str">
        <f t="shared" ref="FQ169:IB169" si="503">IF(COUNT(FQ35:FQ37)=0,"",SUM(FQ35:FQ37,)^2)</f>
        <v/>
      </c>
      <c r="FR169" s="378" t="str">
        <f t="shared" si="503"/>
        <v/>
      </c>
      <c r="FS169" s="378" t="str">
        <f t="shared" si="503"/>
        <v/>
      </c>
      <c r="FT169" s="378" t="str">
        <f t="shared" si="503"/>
        <v/>
      </c>
      <c r="FU169" s="378" t="str">
        <f t="shared" si="503"/>
        <v/>
      </c>
      <c r="FV169" s="378" t="str">
        <f t="shared" si="503"/>
        <v/>
      </c>
      <c r="FW169" s="378" t="str">
        <f t="shared" si="503"/>
        <v/>
      </c>
      <c r="FX169" s="378" t="str">
        <f t="shared" si="503"/>
        <v/>
      </c>
      <c r="FY169" s="378" t="str">
        <f t="shared" si="503"/>
        <v/>
      </c>
      <c r="FZ169" s="378" t="str">
        <f t="shared" si="503"/>
        <v/>
      </c>
      <c r="GA169" s="378" t="str">
        <f t="shared" si="503"/>
        <v/>
      </c>
      <c r="GB169" s="378" t="str">
        <f t="shared" si="503"/>
        <v/>
      </c>
      <c r="GC169" s="378" t="str">
        <f t="shared" si="503"/>
        <v/>
      </c>
      <c r="GD169" s="378" t="str">
        <f t="shared" si="503"/>
        <v/>
      </c>
      <c r="GE169" s="378" t="str">
        <f t="shared" si="503"/>
        <v/>
      </c>
      <c r="GF169" s="378" t="str">
        <f t="shared" si="503"/>
        <v/>
      </c>
      <c r="GG169" s="378" t="str">
        <f t="shared" si="503"/>
        <v/>
      </c>
      <c r="GH169" s="378" t="str">
        <f t="shared" si="503"/>
        <v/>
      </c>
      <c r="GI169" s="378" t="str">
        <f t="shared" si="503"/>
        <v/>
      </c>
      <c r="GJ169" s="378" t="str">
        <f t="shared" si="503"/>
        <v/>
      </c>
      <c r="GK169" s="378" t="str">
        <f t="shared" si="503"/>
        <v/>
      </c>
      <c r="GL169" s="378" t="str">
        <f t="shared" si="503"/>
        <v/>
      </c>
      <c r="GM169" s="378" t="str">
        <f t="shared" si="503"/>
        <v/>
      </c>
      <c r="GN169" s="378" t="str">
        <f t="shared" si="503"/>
        <v/>
      </c>
      <c r="GO169" s="378" t="str">
        <f t="shared" si="503"/>
        <v/>
      </c>
      <c r="GP169" s="378" t="str">
        <f t="shared" si="503"/>
        <v/>
      </c>
      <c r="GQ169" s="378" t="str">
        <f t="shared" si="503"/>
        <v/>
      </c>
      <c r="GR169" s="378" t="str">
        <f t="shared" si="503"/>
        <v/>
      </c>
      <c r="GS169" s="378" t="str">
        <f t="shared" si="503"/>
        <v/>
      </c>
      <c r="GT169" s="378" t="str">
        <f t="shared" si="503"/>
        <v/>
      </c>
      <c r="GU169" s="378" t="str">
        <f t="shared" si="503"/>
        <v/>
      </c>
      <c r="GV169" s="378" t="str">
        <f t="shared" si="503"/>
        <v/>
      </c>
      <c r="GW169" s="378" t="str">
        <f t="shared" si="503"/>
        <v/>
      </c>
      <c r="GX169" s="378" t="str">
        <f t="shared" si="503"/>
        <v/>
      </c>
      <c r="GY169" s="378" t="str">
        <f t="shared" si="503"/>
        <v/>
      </c>
      <c r="GZ169" s="378" t="str">
        <f t="shared" si="503"/>
        <v/>
      </c>
      <c r="HA169" s="378" t="str">
        <f t="shared" si="503"/>
        <v/>
      </c>
      <c r="HB169" s="378" t="str">
        <f t="shared" si="503"/>
        <v/>
      </c>
      <c r="HC169" s="378" t="str">
        <f t="shared" si="503"/>
        <v/>
      </c>
      <c r="HD169" s="378" t="str">
        <f t="shared" si="503"/>
        <v/>
      </c>
      <c r="HE169" s="378" t="str">
        <f t="shared" si="503"/>
        <v/>
      </c>
      <c r="HF169" s="378" t="str">
        <f t="shared" si="503"/>
        <v/>
      </c>
      <c r="HG169" s="378" t="str">
        <f t="shared" si="503"/>
        <v/>
      </c>
      <c r="HH169" s="378" t="str">
        <f t="shared" si="503"/>
        <v/>
      </c>
      <c r="HI169" s="378" t="str">
        <f t="shared" si="503"/>
        <v/>
      </c>
      <c r="HJ169" s="378" t="str">
        <f t="shared" si="503"/>
        <v/>
      </c>
      <c r="HK169" s="378" t="str">
        <f t="shared" si="503"/>
        <v/>
      </c>
      <c r="HL169" s="378" t="str">
        <f t="shared" si="503"/>
        <v/>
      </c>
      <c r="HM169" s="378" t="str">
        <f t="shared" si="503"/>
        <v/>
      </c>
      <c r="HN169" s="378" t="str">
        <f t="shared" si="503"/>
        <v/>
      </c>
      <c r="HO169" s="378" t="str">
        <f t="shared" si="503"/>
        <v/>
      </c>
      <c r="HP169" s="378" t="str">
        <f t="shared" si="503"/>
        <v/>
      </c>
      <c r="HQ169" s="378" t="str">
        <f t="shared" si="503"/>
        <v/>
      </c>
      <c r="HR169" s="378" t="str">
        <f t="shared" si="503"/>
        <v/>
      </c>
      <c r="HS169" s="378" t="str">
        <f t="shared" si="503"/>
        <v/>
      </c>
      <c r="HT169" s="378" t="str">
        <f t="shared" si="503"/>
        <v/>
      </c>
      <c r="HU169" s="378" t="str">
        <f t="shared" si="503"/>
        <v/>
      </c>
      <c r="HV169" s="378" t="str">
        <f t="shared" si="503"/>
        <v/>
      </c>
      <c r="HW169" s="378" t="str">
        <f t="shared" si="503"/>
        <v/>
      </c>
      <c r="HX169" s="378" t="str">
        <f t="shared" si="503"/>
        <v/>
      </c>
      <c r="HY169" s="378" t="str">
        <f t="shared" si="503"/>
        <v/>
      </c>
      <c r="HZ169" s="378" t="str">
        <f t="shared" si="503"/>
        <v/>
      </c>
      <c r="IA169" s="378" t="str">
        <f t="shared" si="503"/>
        <v/>
      </c>
      <c r="IB169" s="378" t="str">
        <f t="shared" si="503"/>
        <v/>
      </c>
      <c r="IC169" s="378" t="str">
        <f t="shared" ref="IC169:KN169" si="504">IF(COUNT(IC35:IC37)=0,"",SUM(IC35:IC37,)^2)</f>
        <v/>
      </c>
      <c r="ID169" s="378" t="str">
        <f t="shared" si="504"/>
        <v/>
      </c>
      <c r="IE169" s="378" t="str">
        <f t="shared" si="504"/>
        <v/>
      </c>
      <c r="IF169" s="378" t="str">
        <f t="shared" si="504"/>
        <v/>
      </c>
      <c r="IG169" s="378" t="str">
        <f t="shared" si="504"/>
        <v/>
      </c>
      <c r="IH169" s="378" t="str">
        <f t="shared" si="504"/>
        <v/>
      </c>
      <c r="II169" s="378" t="str">
        <f t="shared" si="504"/>
        <v/>
      </c>
      <c r="IJ169" s="378" t="str">
        <f t="shared" si="504"/>
        <v/>
      </c>
      <c r="IK169" s="378" t="str">
        <f t="shared" si="504"/>
        <v/>
      </c>
      <c r="IL169" s="378" t="str">
        <f t="shared" si="504"/>
        <v/>
      </c>
      <c r="IM169" s="378" t="str">
        <f t="shared" si="504"/>
        <v/>
      </c>
      <c r="IN169" s="378" t="str">
        <f t="shared" si="504"/>
        <v/>
      </c>
      <c r="IO169" s="378" t="str">
        <f t="shared" si="504"/>
        <v/>
      </c>
      <c r="IP169" s="378" t="str">
        <f t="shared" si="504"/>
        <v/>
      </c>
      <c r="IQ169" s="378" t="str">
        <f t="shared" si="504"/>
        <v/>
      </c>
      <c r="IR169" s="378" t="str">
        <f t="shared" si="504"/>
        <v/>
      </c>
      <c r="IS169" s="378" t="str">
        <f t="shared" si="504"/>
        <v/>
      </c>
      <c r="IT169" s="378" t="str">
        <f t="shared" si="504"/>
        <v/>
      </c>
      <c r="IU169" s="378" t="str">
        <f t="shared" si="504"/>
        <v/>
      </c>
      <c r="IV169" s="378" t="str">
        <f t="shared" si="504"/>
        <v/>
      </c>
      <c r="IW169" s="378" t="str">
        <f t="shared" si="504"/>
        <v/>
      </c>
      <c r="IX169" s="378" t="str">
        <f t="shared" si="504"/>
        <v/>
      </c>
      <c r="IY169" s="378" t="str">
        <f t="shared" si="504"/>
        <v/>
      </c>
      <c r="IZ169" s="378" t="str">
        <f t="shared" si="504"/>
        <v/>
      </c>
      <c r="JA169" s="378" t="str">
        <f t="shared" si="504"/>
        <v/>
      </c>
      <c r="JB169" s="378" t="str">
        <f t="shared" si="504"/>
        <v/>
      </c>
      <c r="JC169" s="378" t="str">
        <f t="shared" si="504"/>
        <v/>
      </c>
      <c r="JD169" s="378" t="str">
        <f t="shared" si="504"/>
        <v/>
      </c>
      <c r="JE169" s="378" t="str">
        <f t="shared" si="504"/>
        <v/>
      </c>
      <c r="JF169" s="378" t="str">
        <f t="shared" si="504"/>
        <v/>
      </c>
      <c r="JG169" s="378" t="str">
        <f t="shared" si="504"/>
        <v/>
      </c>
      <c r="JH169" s="378" t="str">
        <f t="shared" si="504"/>
        <v/>
      </c>
      <c r="JI169" s="378" t="str">
        <f t="shared" si="504"/>
        <v/>
      </c>
      <c r="JJ169" s="378" t="str">
        <f t="shared" si="504"/>
        <v/>
      </c>
      <c r="JK169" s="378" t="str">
        <f t="shared" si="504"/>
        <v/>
      </c>
      <c r="JL169" s="378" t="str">
        <f t="shared" si="504"/>
        <v/>
      </c>
      <c r="JM169" s="378" t="str">
        <f t="shared" si="504"/>
        <v/>
      </c>
      <c r="JN169" s="378" t="str">
        <f t="shared" si="504"/>
        <v/>
      </c>
      <c r="JO169" s="378" t="str">
        <f t="shared" si="504"/>
        <v/>
      </c>
      <c r="JP169" s="378" t="str">
        <f t="shared" si="504"/>
        <v/>
      </c>
      <c r="JQ169" s="378" t="str">
        <f t="shared" si="504"/>
        <v/>
      </c>
      <c r="JR169" s="378" t="str">
        <f t="shared" si="504"/>
        <v/>
      </c>
      <c r="JS169" s="378" t="str">
        <f t="shared" si="504"/>
        <v/>
      </c>
      <c r="JT169" s="378" t="str">
        <f t="shared" si="504"/>
        <v/>
      </c>
      <c r="JU169" s="378" t="str">
        <f t="shared" si="504"/>
        <v/>
      </c>
      <c r="JV169" s="378" t="str">
        <f t="shared" si="504"/>
        <v/>
      </c>
      <c r="JW169" s="378" t="str">
        <f t="shared" si="504"/>
        <v/>
      </c>
      <c r="JX169" s="378" t="str">
        <f t="shared" si="504"/>
        <v/>
      </c>
      <c r="JY169" s="378" t="str">
        <f t="shared" si="504"/>
        <v/>
      </c>
      <c r="JZ169" s="378" t="str">
        <f t="shared" si="504"/>
        <v/>
      </c>
      <c r="KA169" s="378" t="str">
        <f t="shared" si="504"/>
        <v/>
      </c>
      <c r="KB169" s="378" t="str">
        <f t="shared" si="504"/>
        <v/>
      </c>
      <c r="KC169" s="378" t="str">
        <f t="shared" si="504"/>
        <v/>
      </c>
      <c r="KD169" s="378" t="str">
        <f t="shared" si="504"/>
        <v/>
      </c>
      <c r="KE169" s="378" t="str">
        <f t="shared" si="504"/>
        <v/>
      </c>
      <c r="KF169" s="378" t="str">
        <f t="shared" si="504"/>
        <v/>
      </c>
      <c r="KG169" s="378" t="str">
        <f t="shared" si="504"/>
        <v/>
      </c>
      <c r="KH169" s="378" t="str">
        <f t="shared" si="504"/>
        <v/>
      </c>
      <c r="KI169" s="378" t="str">
        <f t="shared" si="504"/>
        <v/>
      </c>
      <c r="KJ169" s="378" t="str">
        <f t="shared" si="504"/>
        <v/>
      </c>
      <c r="KK169" s="378" t="str">
        <f t="shared" si="504"/>
        <v/>
      </c>
      <c r="KL169" s="378" t="str">
        <f t="shared" si="504"/>
        <v/>
      </c>
      <c r="KM169" s="378" t="str">
        <f t="shared" si="504"/>
        <v/>
      </c>
      <c r="KN169" s="378" t="str">
        <f t="shared" si="504"/>
        <v/>
      </c>
      <c r="KO169" s="378" t="str">
        <f t="shared" ref="KO169:MZ169" si="505">IF(COUNT(KO35:KO37)=0,"",SUM(KO35:KO37,)^2)</f>
        <v/>
      </c>
      <c r="KP169" s="378" t="str">
        <f t="shared" si="505"/>
        <v/>
      </c>
      <c r="KQ169" s="378" t="str">
        <f t="shared" si="505"/>
        <v/>
      </c>
      <c r="KR169" s="378" t="str">
        <f t="shared" si="505"/>
        <v/>
      </c>
      <c r="KS169" s="378" t="str">
        <f t="shared" si="505"/>
        <v/>
      </c>
      <c r="KT169" s="378" t="str">
        <f t="shared" si="505"/>
        <v/>
      </c>
      <c r="KU169" s="378" t="str">
        <f t="shared" si="505"/>
        <v/>
      </c>
      <c r="KV169" s="378" t="str">
        <f t="shared" si="505"/>
        <v/>
      </c>
      <c r="KW169" s="378" t="str">
        <f t="shared" si="505"/>
        <v/>
      </c>
      <c r="KX169" s="378" t="str">
        <f t="shared" si="505"/>
        <v/>
      </c>
      <c r="KY169" s="378" t="str">
        <f t="shared" si="505"/>
        <v/>
      </c>
      <c r="KZ169" s="378" t="str">
        <f t="shared" si="505"/>
        <v/>
      </c>
      <c r="LA169" s="378" t="str">
        <f t="shared" si="505"/>
        <v/>
      </c>
      <c r="LB169" s="378" t="str">
        <f t="shared" si="505"/>
        <v/>
      </c>
      <c r="LC169" s="378" t="str">
        <f t="shared" si="505"/>
        <v/>
      </c>
      <c r="LD169" s="378" t="str">
        <f t="shared" si="505"/>
        <v/>
      </c>
      <c r="LE169" s="378" t="str">
        <f t="shared" si="505"/>
        <v/>
      </c>
      <c r="LF169" s="378" t="str">
        <f t="shared" si="505"/>
        <v/>
      </c>
      <c r="LG169" s="378" t="str">
        <f t="shared" si="505"/>
        <v/>
      </c>
      <c r="LH169" s="378" t="str">
        <f t="shared" si="505"/>
        <v/>
      </c>
      <c r="LI169" s="378" t="str">
        <f t="shared" si="505"/>
        <v/>
      </c>
      <c r="LJ169" s="378" t="str">
        <f t="shared" si="505"/>
        <v/>
      </c>
      <c r="LK169" s="378" t="str">
        <f t="shared" si="505"/>
        <v/>
      </c>
      <c r="LL169" s="378" t="str">
        <f t="shared" si="505"/>
        <v/>
      </c>
      <c r="LM169" s="378" t="str">
        <f t="shared" si="505"/>
        <v/>
      </c>
      <c r="LN169" s="378" t="str">
        <f t="shared" si="505"/>
        <v/>
      </c>
      <c r="LO169" s="378" t="str">
        <f t="shared" si="505"/>
        <v/>
      </c>
      <c r="LP169" s="378" t="str">
        <f t="shared" si="505"/>
        <v/>
      </c>
      <c r="LQ169" s="378" t="str">
        <f t="shared" si="505"/>
        <v/>
      </c>
      <c r="LR169" s="378" t="str">
        <f t="shared" si="505"/>
        <v/>
      </c>
      <c r="LS169" s="378" t="str">
        <f t="shared" si="505"/>
        <v/>
      </c>
      <c r="LT169" s="378" t="str">
        <f t="shared" si="505"/>
        <v/>
      </c>
      <c r="LU169" s="378" t="str">
        <f t="shared" si="505"/>
        <v/>
      </c>
      <c r="LV169" s="378" t="str">
        <f t="shared" si="505"/>
        <v/>
      </c>
      <c r="LW169" s="378" t="str">
        <f t="shared" si="505"/>
        <v/>
      </c>
      <c r="LX169" s="378" t="str">
        <f t="shared" si="505"/>
        <v/>
      </c>
      <c r="LY169" s="378" t="str">
        <f t="shared" si="505"/>
        <v/>
      </c>
      <c r="LZ169" s="378" t="str">
        <f t="shared" si="505"/>
        <v/>
      </c>
      <c r="MA169" s="378" t="str">
        <f t="shared" si="505"/>
        <v/>
      </c>
      <c r="MB169" s="378" t="str">
        <f t="shared" si="505"/>
        <v/>
      </c>
      <c r="MC169" s="378" t="str">
        <f t="shared" si="505"/>
        <v/>
      </c>
      <c r="MD169" s="378" t="str">
        <f t="shared" si="505"/>
        <v/>
      </c>
      <c r="ME169" s="378" t="str">
        <f t="shared" si="505"/>
        <v/>
      </c>
      <c r="MF169" s="378" t="str">
        <f t="shared" si="505"/>
        <v/>
      </c>
      <c r="MG169" s="378" t="str">
        <f t="shared" si="505"/>
        <v/>
      </c>
      <c r="MH169" s="378" t="str">
        <f t="shared" si="505"/>
        <v/>
      </c>
      <c r="MI169" s="378" t="str">
        <f t="shared" si="505"/>
        <v/>
      </c>
      <c r="MJ169" s="378" t="str">
        <f t="shared" si="505"/>
        <v/>
      </c>
      <c r="MK169" s="378" t="str">
        <f t="shared" si="505"/>
        <v/>
      </c>
      <c r="ML169" s="378" t="str">
        <f t="shared" si="505"/>
        <v/>
      </c>
      <c r="MM169" s="378" t="str">
        <f t="shared" si="505"/>
        <v/>
      </c>
      <c r="MN169" s="378" t="str">
        <f t="shared" si="505"/>
        <v/>
      </c>
      <c r="MO169" s="378" t="str">
        <f t="shared" si="505"/>
        <v/>
      </c>
      <c r="MP169" s="378" t="str">
        <f t="shared" si="505"/>
        <v/>
      </c>
      <c r="MQ169" s="378" t="str">
        <f t="shared" si="505"/>
        <v/>
      </c>
      <c r="MR169" s="378" t="str">
        <f t="shared" si="505"/>
        <v/>
      </c>
      <c r="MS169" s="378" t="str">
        <f t="shared" si="505"/>
        <v/>
      </c>
      <c r="MT169" s="378" t="str">
        <f t="shared" si="505"/>
        <v/>
      </c>
      <c r="MU169" s="378" t="str">
        <f t="shared" si="505"/>
        <v/>
      </c>
      <c r="MV169" s="378" t="str">
        <f t="shared" si="505"/>
        <v/>
      </c>
      <c r="MW169" s="378" t="str">
        <f t="shared" si="505"/>
        <v/>
      </c>
      <c r="MX169" s="378" t="str">
        <f t="shared" si="505"/>
        <v/>
      </c>
      <c r="MY169" s="378" t="str">
        <f t="shared" si="505"/>
        <v/>
      </c>
      <c r="MZ169" s="378" t="str">
        <f t="shared" si="505"/>
        <v/>
      </c>
      <c r="NA169" s="378" t="str">
        <f t="shared" ref="NA169:PL169" si="506">IF(COUNT(NA35:NA37)=0,"",SUM(NA35:NA37,)^2)</f>
        <v/>
      </c>
      <c r="NB169" s="378" t="str">
        <f t="shared" si="506"/>
        <v/>
      </c>
      <c r="NC169" s="378" t="str">
        <f t="shared" si="506"/>
        <v/>
      </c>
      <c r="ND169" s="378" t="str">
        <f t="shared" si="506"/>
        <v/>
      </c>
      <c r="NE169" s="378" t="str">
        <f t="shared" si="506"/>
        <v/>
      </c>
      <c r="NF169" s="378" t="str">
        <f t="shared" si="506"/>
        <v/>
      </c>
      <c r="NG169" s="378" t="str">
        <f t="shared" si="506"/>
        <v/>
      </c>
      <c r="NH169" s="378" t="str">
        <f t="shared" si="506"/>
        <v/>
      </c>
      <c r="NI169" s="378" t="str">
        <f t="shared" si="506"/>
        <v/>
      </c>
      <c r="NJ169" s="378" t="str">
        <f t="shared" si="506"/>
        <v/>
      </c>
      <c r="NK169" s="378" t="str">
        <f t="shared" si="506"/>
        <v/>
      </c>
      <c r="NL169" s="378" t="str">
        <f t="shared" si="506"/>
        <v/>
      </c>
      <c r="NM169" s="378" t="str">
        <f t="shared" si="506"/>
        <v/>
      </c>
      <c r="NN169" s="378" t="str">
        <f t="shared" si="506"/>
        <v/>
      </c>
      <c r="NO169" s="378" t="str">
        <f t="shared" si="506"/>
        <v/>
      </c>
      <c r="NP169" s="378" t="str">
        <f t="shared" si="506"/>
        <v/>
      </c>
      <c r="NQ169" s="378" t="str">
        <f t="shared" si="506"/>
        <v/>
      </c>
      <c r="NR169" s="378" t="str">
        <f t="shared" si="506"/>
        <v/>
      </c>
      <c r="NS169" s="378" t="str">
        <f t="shared" si="506"/>
        <v/>
      </c>
      <c r="NT169" s="378" t="str">
        <f t="shared" si="506"/>
        <v/>
      </c>
      <c r="NU169" s="378" t="str">
        <f t="shared" si="506"/>
        <v/>
      </c>
      <c r="NV169" s="378" t="str">
        <f t="shared" si="506"/>
        <v/>
      </c>
      <c r="NW169" s="378" t="str">
        <f t="shared" si="506"/>
        <v/>
      </c>
      <c r="NX169" s="378" t="str">
        <f t="shared" si="506"/>
        <v/>
      </c>
      <c r="NY169" s="378" t="str">
        <f t="shared" si="506"/>
        <v/>
      </c>
      <c r="NZ169" s="378" t="str">
        <f t="shared" si="506"/>
        <v/>
      </c>
      <c r="OA169" s="378" t="str">
        <f t="shared" si="506"/>
        <v/>
      </c>
      <c r="OB169" s="378" t="str">
        <f t="shared" si="506"/>
        <v/>
      </c>
      <c r="OC169" s="378" t="str">
        <f t="shared" si="506"/>
        <v/>
      </c>
      <c r="OD169" s="378" t="str">
        <f t="shared" si="506"/>
        <v/>
      </c>
      <c r="OE169" s="378" t="str">
        <f t="shared" si="506"/>
        <v/>
      </c>
      <c r="OF169" s="378" t="str">
        <f t="shared" si="506"/>
        <v/>
      </c>
      <c r="OG169" s="378" t="str">
        <f t="shared" si="506"/>
        <v/>
      </c>
      <c r="OH169" s="378" t="str">
        <f t="shared" si="506"/>
        <v/>
      </c>
      <c r="OI169" s="378" t="str">
        <f t="shared" si="506"/>
        <v/>
      </c>
      <c r="OJ169" s="378" t="str">
        <f t="shared" si="506"/>
        <v/>
      </c>
      <c r="OK169" s="378" t="str">
        <f t="shared" si="506"/>
        <v/>
      </c>
      <c r="OL169" s="378" t="str">
        <f t="shared" si="506"/>
        <v/>
      </c>
      <c r="OM169" s="378" t="str">
        <f t="shared" si="506"/>
        <v/>
      </c>
      <c r="ON169" s="378" t="str">
        <f t="shared" si="506"/>
        <v/>
      </c>
      <c r="OO169" s="378" t="str">
        <f t="shared" si="506"/>
        <v/>
      </c>
      <c r="OP169" s="378" t="str">
        <f t="shared" si="506"/>
        <v/>
      </c>
      <c r="OQ169" s="380" t="str">
        <f t="shared" si="506"/>
        <v/>
      </c>
      <c r="OR169" s="380" t="str">
        <f t="shared" si="506"/>
        <v/>
      </c>
      <c r="OS169" s="380" t="str">
        <f t="shared" si="506"/>
        <v/>
      </c>
      <c r="OT169" s="380" t="str">
        <f t="shared" si="506"/>
        <v/>
      </c>
      <c r="OU169" s="380" t="str">
        <f t="shared" si="506"/>
        <v/>
      </c>
      <c r="OV169" s="380" t="str">
        <f t="shared" si="506"/>
        <v/>
      </c>
      <c r="OW169" s="380" t="str">
        <f t="shared" si="506"/>
        <v/>
      </c>
      <c r="OX169" s="380" t="str">
        <f t="shared" si="506"/>
        <v/>
      </c>
      <c r="OY169" s="380" t="str">
        <f t="shared" si="506"/>
        <v/>
      </c>
      <c r="OZ169" s="380" t="str">
        <f t="shared" si="506"/>
        <v/>
      </c>
      <c r="PA169" s="380" t="str">
        <f t="shared" si="506"/>
        <v/>
      </c>
      <c r="PB169" s="380" t="str">
        <f t="shared" si="506"/>
        <v/>
      </c>
      <c r="PC169" s="380" t="str">
        <f t="shared" si="506"/>
        <v/>
      </c>
      <c r="PD169" s="380" t="str">
        <f t="shared" si="506"/>
        <v/>
      </c>
      <c r="PE169" s="380" t="str">
        <f t="shared" si="506"/>
        <v/>
      </c>
      <c r="PF169" s="380" t="str">
        <f t="shared" si="506"/>
        <v/>
      </c>
      <c r="PG169" s="380" t="str">
        <f t="shared" si="506"/>
        <v/>
      </c>
      <c r="PH169" s="380" t="str">
        <f t="shared" si="506"/>
        <v/>
      </c>
      <c r="PI169" s="380" t="str">
        <f t="shared" si="506"/>
        <v/>
      </c>
      <c r="PJ169" s="380" t="str">
        <f t="shared" si="506"/>
        <v/>
      </c>
      <c r="PK169" s="380" t="str">
        <f t="shared" si="506"/>
        <v/>
      </c>
      <c r="PL169" s="380" t="str">
        <f t="shared" si="506"/>
        <v/>
      </c>
      <c r="PM169" s="380" t="str">
        <f t="shared" ref="PM169:RX169" si="507">IF(COUNT(PM35:PM37)=0,"",SUM(PM35:PM37,)^2)</f>
        <v/>
      </c>
      <c r="PN169" s="380" t="str">
        <f t="shared" si="507"/>
        <v/>
      </c>
      <c r="PO169" s="380" t="str">
        <f t="shared" si="507"/>
        <v/>
      </c>
      <c r="PP169" s="380" t="str">
        <f t="shared" si="507"/>
        <v/>
      </c>
      <c r="PQ169" s="380" t="str">
        <f t="shared" si="507"/>
        <v/>
      </c>
      <c r="PR169" s="380" t="str">
        <f t="shared" si="507"/>
        <v/>
      </c>
      <c r="PS169" s="380" t="str">
        <f t="shared" si="507"/>
        <v/>
      </c>
      <c r="PT169" s="380" t="str">
        <f t="shared" si="507"/>
        <v/>
      </c>
      <c r="PU169" s="380" t="str">
        <f t="shared" si="507"/>
        <v/>
      </c>
      <c r="PV169" s="380" t="str">
        <f t="shared" si="507"/>
        <v/>
      </c>
      <c r="PW169" s="380" t="str">
        <f t="shared" si="507"/>
        <v/>
      </c>
      <c r="PX169" s="380" t="str">
        <f t="shared" si="507"/>
        <v/>
      </c>
      <c r="PY169" s="380" t="str">
        <f t="shared" si="507"/>
        <v/>
      </c>
      <c r="PZ169" s="380" t="str">
        <f t="shared" si="507"/>
        <v/>
      </c>
      <c r="QA169" s="380" t="str">
        <f t="shared" si="507"/>
        <v/>
      </c>
      <c r="QB169" s="380" t="str">
        <f t="shared" si="507"/>
        <v/>
      </c>
      <c r="QC169" s="380" t="str">
        <f t="shared" si="507"/>
        <v/>
      </c>
      <c r="QD169" s="380" t="str">
        <f t="shared" si="507"/>
        <v/>
      </c>
      <c r="QE169" s="380" t="str">
        <f t="shared" si="507"/>
        <v/>
      </c>
      <c r="QF169" s="380" t="str">
        <f t="shared" si="507"/>
        <v/>
      </c>
      <c r="QG169" s="380" t="str">
        <f t="shared" si="507"/>
        <v/>
      </c>
      <c r="QH169" s="380" t="str">
        <f t="shared" si="507"/>
        <v/>
      </c>
      <c r="QI169" s="380" t="str">
        <f t="shared" si="507"/>
        <v/>
      </c>
      <c r="QJ169" s="380" t="str">
        <f t="shared" si="507"/>
        <v/>
      </c>
      <c r="QK169" s="380" t="str">
        <f t="shared" si="507"/>
        <v/>
      </c>
      <c r="QL169" s="380" t="str">
        <f t="shared" si="507"/>
        <v/>
      </c>
      <c r="QM169" s="380" t="str">
        <f t="shared" si="507"/>
        <v/>
      </c>
      <c r="QN169" s="380" t="str">
        <f t="shared" si="507"/>
        <v/>
      </c>
      <c r="QO169" s="380" t="str">
        <f t="shared" si="507"/>
        <v/>
      </c>
      <c r="QP169" s="380" t="str">
        <f t="shared" si="507"/>
        <v/>
      </c>
      <c r="QQ169" s="380" t="str">
        <f t="shared" si="507"/>
        <v/>
      </c>
      <c r="QR169" s="380" t="str">
        <f t="shared" si="507"/>
        <v/>
      </c>
      <c r="QS169" s="380" t="str">
        <f t="shared" si="507"/>
        <v/>
      </c>
      <c r="QT169" s="380" t="str">
        <f t="shared" si="507"/>
        <v/>
      </c>
      <c r="QU169" s="380" t="str">
        <f t="shared" si="507"/>
        <v/>
      </c>
      <c r="QV169" s="380" t="str">
        <f t="shared" si="507"/>
        <v/>
      </c>
      <c r="QW169" s="380" t="str">
        <f t="shared" si="507"/>
        <v/>
      </c>
      <c r="QX169" s="380" t="str">
        <f t="shared" si="507"/>
        <v/>
      </c>
      <c r="QY169" s="380" t="str">
        <f t="shared" si="507"/>
        <v/>
      </c>
      <c r="QZ169" s="380" t="str">
        <f t="shared" si="507"/>
        <v/>
      </c>
      <c r="RA169" s="380" t="str">
        <f t="shared" si="507"/>
        <v/>
      </c>
      <c r="RB169" s="380" t="str">
        <f t="shared" si="507"/>
        <v/>
      </c>
      <c r="RC169" s="380" t="str">
        <f t="shared" si="507"/>
        <v/>
      </c>
      <c r="RD169" s="380" t="str">
        <f t="shared" si="507"/>
        <v/>
      </c>
      <c r="RE169" s="380" t="str">
        <f t="shared" si="507"/>
        <v/>
      </c>
      <c r="RF169" s="380" t="str">
        <f t="shared" si="507"/>
        <v/>
      </c>
      <c r="RG169" s="380" t="str">
        <f t="shared" si="507"/>
        <v/>
      </c>
      <c r="RH169" s="380" t="str">
        <f t="shared" si="507"/>
        <v/>
      </c>
      <c r="RI169" s="380" t="str">
        <f t="shared" si="507"/>
        <v/>
      </c>
      <c r="RJ169" s="380" t="str">
        <f t="shared" si="507"/>
        <v/>
      </c>
      <c r="RK169" s="380" t="str">
        <f t="shared" si="507"/>
        <v/>
      </c>
      <c r="RL169" s="380" t="str">
        <f t="shared" si="507"/>
        <v/>
      </c>
      <c r="RM169" s="380" t="str">
        <f t="shared" si="507"/>
        <v/>
      </c>
      <c r="RN169" s="380" t="str">
        <f t="shared" si="507"/>
        <v/>
      </c>
      <c r="RO169" s="380" t="str">
        <f t="shared" si="507"/>
        <v/>
      </c>
      <c r="RP169" s="380" t="str">
        <f t="shared" si="507"/>
        <v/>
      </c>
      <c r="RQ169" s="380" t="str">
        <f t="shared" si="507"/>
        <v/>
      </c>
      <c r="RR169" s="380" t="str">
        <f t="shared" si="507"/>
        <v/>
      </c>
      <c r="RS169" s="380" t="str">
        <f t="shared" si="507"/>
        <v/>
      </c>
      <c r="RT169" s="380" t="str">
        <f t="shared" si="507"/>
        <v/>
      </c>
      <c r="RU169" s="380" t="str">
        <f t="shared" si="507"/>
        <v/>
      </c>
      <c r="RV169" s="380" t="str">
        <f t="shared" si="507"/>
        <v/>
      </c>
      <c r="RW169" s="380" t="str">
        <f t="shared" si="507"/>
        <v/>
      </c>
      <c r="RX169" s="380" t="str">
        <f t="shared" si="507"/>
        <v/>
      </c>
      <c r="RY169" s="380" t="str">
        <f t="shared" ref="RY169:UJ169" si="508">IF(COUNT(RY35:RY37)=0,"",SUM(RY35:RY37,)^2)</f>
        <v/>
      </c>
      <c r="RZ169" s="380" t="str">
        <f t="shared" si="508"/>
        <v/>
      </c>
      <c r="SA169" s="380" t="str">
        <f t="shared" si="508"/>
        <v/>
      </c>
      <c r="SB169" s="380" t="str">
        <f t="shared" si="508"/>
        <v/>
      </c>
      <c r="SC169" s="380" t="str">
        <f t="shared" si="508"/>
        <v/>
      </c>
      <c r="SD169" s="380" t="str">
        <f t="shared" si="508"/>
        <v/>
      </c>
      <c r="SE169" s="380" t="str">
        <f t="shared" si="508"/>
        <v/>
      </c>
      <c r="SF169" s="380" t="str">
        <f t="shared" si="508"/>
        <v/>
      </c>
      <c r="SG169" s="380" t="str">
        <f t="shared" si="508"/>
        <v/>
      </c>
      <c r="SH169" s="380" t="str">
        <f t="shared" si="508"/>
        <v/>
      </c>
      <c r="SI169" s="380" t="str">
        <f t="shared" si="508"/>
        <v/>
      </c>
      <c r="SJ169" s="380" t="str">
        <f t="shared" si="508"/>
        <v/>
      </c>
      <c r="SK169" s="380" t="str">
        <f t="shared" si="508"/>
        <v/>
      </c>
      <c r="SL169" s="380" t="str">
        <f t="shared" si="508"/>
        <v/>
      </c>
      <c r="SM169" s="380" t="str">
        <f t="shared" si="508"/>
        <v/>
      </c>
      <c r="SN169" s="380" t="str">
        <f t="shared" si="508"/>
        <v/>
      </c>
      <c r="SO169" s="380" t="str">
        <f t="shared" si="508"/>
        <v/>
      </c>
      <c r="SP169" s="380" t="str">
        <f t="shared" si="508"/>
        <v/>
      </c>
      <c r="SQ169" s="380" t="str">
        <f t="shared" si="508"/>
        <v/>
      </c>
      <c r="SR169" s="380" t="str">
        <f t="shared" si="508"/>
        <v/>
      </c>
      <c r="SS169" s="380" t="str">
        <f t="shared" si="508"/>
        <v/>
      </c>
      <c r="ST169" s="380" t="str">
        <f t="shared" si="508"/>
        <v/>
      </c>
      <c r="SU169" s="380" t="str">
        <f t="shared" si="508"/>
        <v/>
      </c>
      <c r="SV169" s="380" t="str">
        <f t="shared" si="508"/>
        <v/>
      </c>
      <c r="SW169" s="380" t="str">
        <f t="shared" si="508"/>
        <v/>
      </c>
      <c r="SX169" s="380" t="str">
        <f t="shared" si="508"/>
        <v/>
      </c>
      <c r="SY169" s="380" t="str">
        <f t="shared" si="508"/>
        <v/>
      </c>
      <c r="SZ169" s="380" t="str">
        <f t="shared" si="508"/>
        <v/>
      </c>
      <c r="TA169" s="380" t="str">
        <f t="shared" si="508"/>
        <v/>
      </c>
      <c r="TB169" s="380" t="str">
        <f t="shared" si="508"/>
        <v/>
      </c>
      <c r="TC169" s="380" t="str">
        <f t="shared" si="508"/>
        <v/>
      </c>
      <c r="TD169" s="380" t="str">
        <f t="shared" si="508"/>
        <v/>
      </c>
      <c r="TE169" s="380" t="str">
        <f t="shared" si="508"/>
        <v/>
      </c>
      <c r="TF169" s="380" t="str">
        <f t="shared" si="508"/>
        <v/>
      </c>
      <c r="TG169" s="380" t="str">
        <f t="shared" si="508"/>
        <v/>
      </c>
      <c r="TH169" s="380" t="str">
        <f t="shared" si="508"/>
        <v/>
      </c>
      <c r="TI169" s="380" t="str">
        <f t="shared" si="508"/>
        <v/>
      </c>
      <c r="TJ169" s="380" t="str">
        <f t="shared" si="508"/>
        <v/>
      </c>
      <c r="TK169" s="380" t="str">
        <f t="shared" si="508"/>
        <v/>
      </c>
      <c r="TL169" s="380" t="str">
        <f t="shared" si="508"/>
        <v/>
      </c>
      <c r="TM169" s="380" t="str">
        <f t="shared" si="508"/>
        <v/>
      </c>
      <c r="TN169" s="380" t="str">
        <f t="shared" si="508"/>
        <v/>
      </c>
      <c r="TO169" s="380" t="str">
        <f t="shared" si="508"/>
        <v/>
      </c>
      <c r="TP169" s="380" t="str">
        <f t="shared" si="508"/>
        <v/>
      </c>
      <c r="TQ169" s="380" t="str">
        <f t="shared" si="508"/>
        <v/>
      </c>
      <c r="TR169" s="380" t="str">
        <f t="shared" si="508"/>
        <v/>
      </c>
      <c r="TS169" s="380" t="str">
        <f t="shared" si="508"/>
        <v/>
      </c>
      <c r="TT169" s="380" t="str">
        <f t="shared" si="508"/>
        <v/>
      </c>
      <c r="TU169" s="380" t="str">
        <f t="shared" si="508"/>
        <v/>
      </c>
      <c r="TV169" s="380" t="str">
        <f t="shared" si="508"/>
        <v/>
      </c>
      <c r="TW169" s="380" t="str">
        <f t="shared" si="508"/>
        <v/>
      </c>
      <c r="TX169" s="380" t="str">
        <f t="shared" si="508"/>
        <v/>
      </c>
      <c r="TY169" s="380" t="str">
        <f t="shared" si="508"/>
        <v/>
      </c>
      <c r="TZ169" s="380" t="str">
        <f t="shared" si="508"/>
        <v/>
      </c>
      <c r="UA169" s="380" t="str">
        <f t="shared" si="508"/>
        <v/>
      </c>
      <c r="UB169" s="380" t="str">
        <f t="shared" si="508"/>
        <v/>
      </c>
      <c r="UC169" s="380" t="str">
        <f t="shared" si="508"/>
        <v/>
      </c>
      <c r="UD169" s="380" t="str">
        <f t="shared" si="508"/>
        <v/>
      </c>
      <c r="UE169" s="380" t="str">
        <f t="shared" si="508"/>
        <v/>
      </c>
      <c r="UF169" s="380" t="str">
        <f t="shared" si="508"/>
        <v/>
      </c>
      <c r="UG169" s="380" t="str">
        <f t="shared" si="508"/>
        <v/>
      </c>
      <c r="UH169" s="380" t="str">
        <f t="shared" si="508"/>
        <v/>
      </c>
      <c r="UI169" s="380" t="str">
        <f t="shared" si="508"/>
        <v/>
      </c>
      <c r="UJ169" s="380" t="str">
        <f t="shared" si="508"/>
        <v/>
      </c>
      <c r="UK169" s="380" t="str">
        <f t="shared" ref="UK169:WI169" si="509">IF(COUNT(UK35:UK37)=0,"",SUM(UK35:UK37,)^2)</f>
        <v/>
      </c>
      <c r="UL169" s="380" t="str">
        <f t="shared" si="509"/>
        <v/>
      </c>
      <c r="UM169" s="380" t="str">
        <f t="shared" si="509"/>
        <v/>
      </c>
      <c r="UN169" s="380" t="str">
        <f t="shared" si="509"/>
        <v/>
      </c>
      <c r="UO169" s="380" t="str">
        <f t="shared" si="509"/>
        <v/>
      </c>
      <c r="UP169" s="380" t="str">
        <f t="shared" si="509"/>
        <v/>
      </c>
      <c r="UQ169" s="380" t="str">
        <f t="shared" si="509"/>
        <v/>
      </c>
      <c r="UR169" s="380" t="str">
        <f t="shared" si="509"/>
        <v/>
      </c>
      <c r="US169" s="380" t="str">
        <f t="shared" si="509"/>
        <v/>
      </c>
      <c r="UT169" s="380" t="str">
        <f t="shared" si="509"/>
        <v/>
      </c>
      <c r="UU169" s="380" t="str">
        <f t="shared" si="509"/>
        <v/>
      </c>
      <c r="UV169" s="380" t="str">
        <f t="shared" si="509"/>
        <v/>
      </c>
      <c r="UW169" s="380" t="str">
        <f t="shared" si="509"/>
        <v/>
      </c>
      <c r="UX169" s="380" t="str">
        <f t="shared" si="509"/>
        <v/>
      </c>
      <c r="UY169" s="380" t="str">
        <f t="shared" si="509"/>
        <v/>
      </c>
      <c r="UZ169" s="380" t="str">
        <f t="shared" si="509"/>
        <v/>
      </c>
      <c r="VA169" s="380" t="str">
        <f t="shared" si="509"/>
        <v/>
      </c>
      <c r="VB169" s="380" t="str">
        <f t="shared" si="509"/>
        <v/>
      </c>
      <c r="VC169" s="380" t="str">
        <f t="shared" si="509"/>
        <v/>
      </c>
      <c r="VD169" s="380" t="str">
        <f t="shared" si="509"/>
        <v/>
      </c>
      <c r="VE169" s="380" t="str">
        <f t="shared" si="509"/>
        <v/>
      </c>
      <c r="VF169" s="380" t="str">
        <f t="shared" si="509"/>
        <v/>
      </c>
      <c r="VG169" s="380" t="str">
        <f t="shared" si="509"/>
        <v/>
      </c>
      <c r="VH169" s="380" t="str">
        <f t="shared" si="509"/>
        <v/>
      </c>
      <c r="VI169" s="380" t="str">
        <f t="shared" si="509"/>
        <v/>
      </c>
      <c r="VJ169" s="380" t="str">
        <f t="shared" si="509"/>
        <v/>
      </c>
      <c r="VK169" s="380" t="str">
        <f t="shared" si="509"/>
        <v/>
      </c>
      <c r="VL169" s="380" t="str">
        <f t="shared" si="509"/>
        <v/>
      </c>
      <c r="VM169" s="380" t="str">
        <f t="shared" si="509"/>
        <v/>
      </c>
      <c r="VN169" s="380" t="str">
        <f t="shared" si="509"/>
        <v/>
      </c>
      <c r="VO169" s="380" t="str">
        <f t="shared" si="509"/>
        <v/>
      </c>
      <c r="VP169" s="380" t="str">
        <f t="shared" si="509"/>
        <v/>
      </c>
      <c r="VQ169" s="380" t="str">
        <f t="shared" si="509"/>
        <v/>
      </c>
      <c r="VR169" s="380" t="str">
        <f t="shared" si="509"/>
        <v/>
      </c>
      <c r="VS169" s="380" t="str">
        <f t="shared" si="509"/>
        <v/>
      </c>
      <c r="VT169" s="380" t="str">
        <f t="shared" si="509"/>
        <v/>
      </c>
      <c r="VU169" s="380" t="str">
        <f t="shared" si="509"/>
        <v/>
      </c>
      <c r="VV169" s="380" t="str">
        <f t="shared" si="509"/>
        <v/>
      </c>
      <c r="VW169" s="380" t="str">
        <f t="shared" si="509"/>
        <v/>
      </c>
      <c r="VX169" s="380" t="str">
        <f t="shared" si="509"/>
        <v/>
      </c>
      <c r="VY169" s="380" t="str">
        <f t="shared" si="509"/>
        <v/>
      </c>
      <c r="VZ169" s="380" t="str">
        <f t="shared" si="509"/>
        <v/>
      </c>
      <c r="WA169" s="380" t="str">
        <f t="shared" si="509"/>
        <v/>
      </c>
      <c r="WB169" s="380" t="str">
        <f t="shared" si="509"/>
        <v/>
      </c>
      <c r="WC169" s="380" t="str">
        <f t="shared" si="509"/>
        <v/>
      </c>
      <c r="WD169" s="380" t="str">
        <f t="shared" si="509"/>
        <v/>
      </c>
      <c r="WE169" s="380" t="str">
        <f t="shared" si="509"/>
        <v/>
      </c>
      <c r="WF169" s="380" t="str">
        <f t="shared" si="509"/>
        <v/>
      </c>
      <c r="WG169" s="380" t="str">
        <f t="shared" si="509"/>
        <v/>
      </c>
      <c r="WH169" s="380" t="str">
        <f t="shared" si="509"/>
        <v/>
      </c>
      <c r="WI169" s="378" t="str">
        <f t="shared" si="509"/>
        <v/>
      </c>
    </row>
    <row r="170" spans="1:607">
      <c r="A170" s="348"/>
      <c r="B170" s="360" t="s">
        <v>902</v>
      </c>
      <c r="C170" s="348"/>
      <c r="D170" s="348"/>
      <c r="E170" s="348"/>
      <c r="F170" s="348"/>
      <c r="G170" s="361" t="str">
        <f t="shared" si="220"/>
        <v/>
      </c>
      <c r="H170" s="361" t="str">
        <f t="shared" si="221"/>
        <v/>
      </c>
      <c r="I170" s="397"/>
      <c r="J170" s="348"/>
      <c r="K170" s="348"/>
      <c r="L170" s="348"/>
      <c r="M170" s="348"/>
      <c r="N170" s="400"/>
      <c r="O170" s="400"/>
      <c r="P170" s="400"/>
      <c r="Q170" s="400"/>
      <c r="R170" s="400"/>
      <c r="S170" s="400"/>
      <c r="T170" s="400"/>
      <c r="U170" s="400"/>
      <c r="V170" s="400"/>
      <c r="W170" s="400"/>
      <c r="X170" s="400"/>
      <c r="Y170" s="400"/>
      <c r="Z170" s="400"/>
      <c r="AA170" s="400"/>
      <c r="AB170" s="400"/>
      <c r="AC170" s="400"/>
      <c r="AD170" s="400"/>
      <c r="AE170" s="400"/>
      <c r="AF170" s="400"/>
      <c r="AG170" s="400"/>
      <c r="AH170" s="400"/>
      <c r="AI170" s="400"/>
      <c r="AJ170" s="400"/>
      <c r="AK170" s="400"/>
      <c r="AL170" s="400"/>
      <c r="AM170" s="400"/>
      <c r="AN170" s="400"/>
      <c r="AO170" s="400"/>
      <c r="AP170" s="400"/>
      <c r="AQ170" s="400"/>
      <c r="AR170" s="400"/>
      <c r="AS170" s="400"/>
      <c r="AT170" s="400"/>
      <c r="AU170" s="400"/>
      <c r="AV170" s="400"/>
      <c r="AW170" s="400"/>
      <c r="AX170" s="400"/>
      <c r="AY170" s="400"/>
      <c r="AZ170" s="400"/>
      <c r="BA170" s="400"/>
      <c r="BB170" s="400"/>
      <c r="BC170" s="400"/>
      <c r="BD170" s="400"/>
      <c r="BE170" s="400"/>
      <c r="BF170" s="400"/>
      <c r="BG170" s="400"/>
      <c r="BH170" s="400"/>
      <c r="BI170" s="400"/>
      <c r="BJ170" s="400"/>
      <c r="BK170" s="400"/>
      <c r="BL170" s="400"/>
      <c r="BM170" s="400"/>
      <c r="BN170" s="400"/>
      <c r="BO170" s="400"/>
      <c r="BP170" s="400"/>
      <c r="BQ170" s="400"/>
      <c r="BR170" s="400"/>
      <c r="BS170" s="400"/>
      <c r="BT170" s="400"/>
      <c r="BU170" s="400"/>
      <c r="BV170" s="400"/>
      <c r="BW170" s="400"/>
      <c r="BX170" s="400"/>
      <c r="BY170" s="400"/>
      <c r="BZ170" s="400"/>
      <c r="CA170" s="400"/>
      <c r="CB170" s="400"/>
      <c r="CC170" s="400"/>
      <c r="CD170" s="400"/>
      <c r="CE170" s="400"/>
      <c r="CF170" s="400"/>
      <c r="CG170" s="400"/>
      <c r="CH170" s="400"/>
      <c r="CI170" s="400"/>
      <c r="CJ170" s="400"/>
      <c r="CK170" s="400"/>
      <c r="CL170" s="400"/>
      <c r="CM170" s="400"/>
      <c r="CN170" s="400"/>
      <c r="CO170" s="400"/>
      <c r="CP170" s="400"/>
      <c r="CQ170" s="400"/>
      <c r="CR170" s="400"/>
      <c r="CS170" s="400"/>
      <c r="CT170" s="400"/>
      <c r="CU170" s="400"/>
      <c r="CV170" s="400"/>
      <c r="CW170" s="400"/>
      <c r="CX170" s="400"/>
      <c r="CY170" s="400"/>
      <c r="CZ170" s="362"/>
      <c r="DA170" s="901"/>
      <c r="DB170" s="899" t="s">
        <v>1337</v>
      </c>
      <c r="DC170" s="899"/>
      <c r="DD170" s="378" t="str">
        <f>IF(COUNT(DD44:DD46)=0,"",SUM(DD44:DD46,)^2)</f>
        <v/>
      </c>
      <c r="DE170" s="378" t="str">
        <f t="shared" ref="DE170:FP170" si="510">IF(COUNT(DE44:DE46)=0,"",SUM(DE44:DE46,)^2)</f>
        <v/>
      </c>
      <c r="DF170" s="378" t="str">
        <f t="shared" si="510"/>
        <v/>
      </c>
      <c r="DG170" s="378" t="str">
        <f t="shared" si="510"/>
        <v/>
      </c>
      <c r="DH170" s="378" t="str">
        <f t="shared" si="510"/>
        <v/>
      </c>
      <c r="DI170" s="378" t="str">
        <f t="shared" si="510"/>
        <v/>
      </c>
      <c r="DJ170" s="378" t="str">
        <f t="shared" si="510"/>
        <v/>
      </c>
      <c r="DK170" s="378" t="str">
        <f t="shared" si="510"/>
        <v/>
      </c>
      <c r="DL170" s="378" t="str">
        <f t="shared" si="510"/>
        <v/>
      </c>
      <c r="DM170" s="378" t="str">
        <f t="shared" si="510"/>
        <v/>
      </c>
      <c r="DN170" s="378" t="str">
        <f t="shared" si="510"/>
        <v/>
      </c>
      <c r="DO170" s="378" t="str">
        <f t="shared" si="510"/>
        <v/>
      </c>
      <c r="DP170" s="378" t="str">
        <f t="shared" si="510"/>
        <v/>
      </c>
      <c r="DQ170" s="378" t="str">
        <f t="shared" si="510"/>
        <v/>
      </c>
      <c r="DR170" s="378" t="str">
        <f t="shared" si="510"/>
        <v/>
      </c>
      <c r="DS170" s="378" t="str">
        <f t="shared" si="510"/>
        <v/>
      </c>
      <c r="DT170" s="378" t="str">
        <f t="shared" si="510"/>
        <v/>
      </c>
      <c r="DU170" s="378" t="str">
        <f t="shared" si="510"/>
        <v/>
      </c>
      <c r="DV170" s="378" t="str">
        <f t="shared" si="510"/>
        <v/>
      </c>
      <c r="DW170" s="378" t="str">
        <f t="shared" si="510"/>
        <v/>
      </c>
      <c r="DX170" s="379" t="str">
        <f t="shared" si="510"/>
        <v/>
      </c>
      <c r="DY170" s="378" t="str">
        <f t="shared" si="510"/>
        <v/>
      </c>
      <c r="DZ170" s="378" t="str">
        <f t="shared" si="510"/>
        <v/>
      </c>
      <c r="EA170" s="378" t="str">
        <f t="shared" si="510"/>
        <v/>
      </c>
      <c r="EB170" s="378" t="str">
        <f t="shared" si="510"/>
        <v/>
      </c>
      <c r="EC170" s="378" t="str">
        <f t="shared" si="510"/>
        <v/>
      </c>
      <c r="ED170" s="378" t="str">
        <f t="shared" si="510"/>
        <v/>
      </c>
      <c r="EE170" s="378" t="str">
        <f t="shared" si="510"/>
        <v/>
      </c>
      <c r="EF170" s="378" t="str">
        <f t="shared" si="510"/>
        <v/>
      </c>
      <c r="EG170" s="378" t="str">
        <f t="shared" si="510"/>
        <v/>
      </c>
      <c r="EH170" s="378" t="str">
        <f t="shared" si="510"/>
        <v/>
      </c>
      <c r="EI170" s="378" t="str">
        <f t="shared" si="510"/>
        <v/>
      </c>
      <c r="EJ170" s="378" t="str">
        <f t="shared" si="510"/>
        <v/>
      </c>
      <c r="EK170" s="378" t="str">
        <f t="shared" si="510"/>
        <v/>
      </c>
      <c r="EL170" s="378" t="str">
        <f t="shared" si="510"/>
        <v/>
      </c>
      <c r="EM170" s="378" t="str">
        <f t="shared" si="510"/>
        <v/>
      </c>
      <c r="EN170" s="378" t="str">
        <f t="shared" si="510"/>
        <v/>
      </c>
      <c r="EO170" s="378" t="str">
        <f t="shared" si="510"/>
        <v/>
      </c>
      <c r="EP170" s="378" t="str">
        <f t="shared" si="510"/>
        <v/>
      </c>
      <c r="EQ170" s="378" t="str">
        <f t="shared" si="510"/>
        <v/>
      </c>
      <c r="ER170" s="378" t="str">
        <f t="shared" si="510"/>
        <v/>
      </c>
      <c r="ES170" s="378" t="str">
        <f t="shared" si="510"/>
        <v/>
      </c>
      <c r="ET170" s="378" t="str">
        <f t="shared" si="510"/>
        <v/>
      </c>
      <c r="EU170" s="378" t="str">
        <f t="shared" si="510"/>
        <v/>
      </c>
      <c r="EV170" s="378" t="str">
        <f t="shared" si="510"/>
        <v/>
      </c>
      <c r="EW170" s="378" t="str">
        <f t="shared" si="510"/>
        <v/>
      </c>
      <c r="EX170" s="378" t="str">
        <f t="shared" si="510"/>
        <v/>
      </c>
      <c r="EY170" s="378" t="str">
        <f t="shared" si="510"/>
        <v/>
      </c>
      <c r="EZ170" s="378" t="str">
        <f t="shared" si="510"/>
        <v/>
      </c>
      <c r="FA170" s="378" t="str">
        <f t="shared" si="510"/>
        <v/>
      </c>
      <c r="FB170" s="378" t="str">
        <f t="shared" si="510"/>
        <v/>
      </c>
      <c r="FC170" s="378" t="str">
        <f t="shared" si="510"/>
        <v/>
      </c>
      <c r="FD170" s="378" t="str">
        <f t="shared" si="510"/>
        <v/>
      </c>
      <c r="FE170" s="378" t="str">
        <f t="shared" si="510"/>
        <v/>
      </c>
      <c r="FF170" s="378" t="str">
        <f t="shared" si="510"/>
        <v/>
      </c>
      <c r="FG170" s="378" t="str">
        <f t="shared" si="510"/>
        <v/>
      </c>
      <c r="FH170" s="378" t="str">
        <f t="shared" si="510"/>
        <v/>
      </c>
      <c r="FI170" s="378" t="str">
        <f t="shared" si="510"/>
        <v/>
      </c>
      <c r="FJ170" s="378" t="str">
        <f t="shared" si="510"/>
        <v/>
      </c>
      <c r="FK170" s="378" t="str">
        <f t="shared" si="510"/>
        <v/>
      </c>
      <c r="FL170" s="378" t="str">
        <f t="shared" si="510"/>
        <v/>
      </c>
      <c r="FM170" s="378" t="str">
        <f t="shared" si="510"/>
        <v/>
      </c>
      <c r="FN170" s="378" t="str">
        <f t="shared" si="510"/>
        <v/>
      </c>
      <c r="FO170" s="378" t="str">
        <f t="shared" si="510"/>
        <v/>
      </c>
      <c r="FP170" s="378" t="str">
        <f t="shared" si="510"/>
        <v/>
      </c>
      <c r="FQ170" s="378" t="str">
        <f t="shared" ref="FQ170:IB170" si="511">IF(COUNT(FQ44:FQ46)=0,"",SUM(FQ44:FQ46,)^2)</f>
        <v/>
      </c>
      <c r="FR170" s="378" t="str">
        <f t="shared" si="511"/>
        <v/>
      </c>
      <c r="FS170" s="378" t="str">
        <f t="shared" si="511"/>
        <v/>
      </c>
      <c r="FT170" s="378" t="str">
        <f t="shared" si="511"/>
        <v/>
      </c>
      <c r="FU170" s="378" t="str">
        <f t="shared" si="511"/>
        <v/>
      </c>
      <c r="FV170" s="378" t="str">
        <f t="shared" si="511"/>
        <v/>
      </c>
      <c r="FW170" s="378" t="str">
        <f t="shared" si="511"/>
        <v/>
      </c>
      <c r="FX170" s="378" t="str">
        <f t="shared" si="511"/>
        <v/>
      </c>
      <c r="FY170" s="378" t="str">
        <f t="shared" si="511"/>
        <v/>
      </c>
      <c r="FZ170" s="378" t="str">
        <f t="shared" si="511"/>
        <v/>
      </c>
      <c r="GA170" s="378" t="str">
        <f t="shared" si="511"/>
        <v/>
      </c>
      <c r="GB170" s="378" t="str">
        <f t="shared" si="511"/>
        <v/>
      </c>
      <c r="GC170" s="378" t="str">
        <f t="shared" si="511"/>
        <v/>
      </c>
      <c r="GD170" s="378" t="str">
        <f t="shared" si="511"/>
        <v/>
      </c>
      <c r="GE170" s="378" t="str">
        <f t="shared" si="511"/>
        <v/>
      </c>
      <c r="GF170" s="378" t="str">
        <f t="shared" si="511"/>
        <v/>
      </c>
      <c r="GG170" s="378" t="str">
        <f t="shared" si="511"/>
        <v/>
      </c>
      <c r="GH170" s="378" t="str">
        <f t="shared" si="511"/>
        <v/>
      </c>
      <c r="GI170" s="378" t="str">
        <f t="shared" si="511"/>
        <v/>
      </c>
      <c r="GJ170" s="378" t="str">
        <f t="shared" si="511"/>
        <v/>
      </c>
      <c r="GK170" s="378" t="str">
        <f t="shared" si="511"/>
        <v/>
      </c>
      <c r="GL170" s="378" t="str">
        <f t="shared" si="511"/>
        <v/>
      </c>
      <c r="GM170" s="378" t="str">
        <f t="shared" si="511"/>
        <v/>
      </c>
      <c r="GN170" s="378" t="str">
        <f t="shared" si="511"/>
        <v/>
      </c>
      <c r="GO170" s="378" t="str">
        <f t="shared" si="511"/>
        <v/>
      </c>
      <c r="GP170" s="378" t="str">
        <f t="shared" si="511"/>
        <v/>
      </c>
      <c r="GQ170" s="378" t="str">
        <f t="shared" si="511"/>
        <v/>
      </c>
      <c r="GR170" s="378" t="str">
        <f t="shared" si="511"/>
        <v/>
      </c>
      <c r="GS170" s="378" t="str">
        <f t="shared" si="511"/>
        <v/>
      </c>
      <c r="GT170" s="378" t="str">
        <f t="shared" si="511"/>
        <v/>
      </c>
      <c r="GU170" s="378" t="str">
        <f t="shared" si="511"/>
        <v/>
      </c>
      <c r="GV170" s="378" t="str">
        <f t="shared" si="511"/>
        <v/>
      </c>
      <c r="GW170" s="378" t="str">
        <f t="shared" si="511"/>
        <v/>
      </c>
      <c r="GX170" s="378" t="str">
        <f t="shared" si="511"/>
        <v/>
      </c>
      <c r="GY170" s="378" t="str">
        <f t="shared" si="511"/>
        <v/>
      </c>
      <c r="GZ170" s="378" t="str">
        <f t="shared" si="511"/>
        <v/>
      </c>
      <c r="HA170" s="378" t="str">
        <f t="shared" si="511"/>
        <v/>
      </c>
      <c r="HB170" s="378" t="str">
        <f t="shared" si="511"/>
        <v/>
      </c>
      <c r="HC170" s="378" t="str">
        <f t="shared" si="511"/>
        <v/>
      </c>
      <c r="HD170" s="378" t="str">
        <f t="shared" si="511"/>
        <v/>
      </c>
      <c r="HE170" s="378" t="str">
        <f t="shared" si="511"/>
        <v/>
      </c>
      <c r="HF170" s="378" t="str">
        <f t="shared" si="511"/>
        <v/>
      </c>
      <c r="HG170" s="378" t="str">
        <f t="shared" si="511"/>
        <v/>
      </c>
      <c r="HH170" s="378" t="str">
        <f t="shared" si="511"/>
        <v/>
      </c>
      <c r="HI170" s="378" t="str">
        <f t="shared" si="511"/>
        <v/>
      </c>
      <c r="HJ170" s="378" t="str">
        <f t="shared" si="511"/>
        <v/>
      </c>
      <c r="HK170" s="378" t="str">
        <f t="shared" si="511"/>
        <v/>
      </c>
      <c r="HL170" s="378" t="str">
        <f t="shared" si="511"/>
        <v/>
      </c>
      <c r="HM170" s="378" t="str">
        <f t="shared" si="511"/>
        <v/>
      </c>
      <c r="HN170" s="378" t="str">
        <f t="shared" si="511"/>
        <v/>
      </c>
      <c r="HO170" s="378" t="str">
        <f t="shared" si="511"/>
        <v/>
      </c>
      <c r="HP170" s="378" t="str">
        <f t="shared" si="511"/>
        <v/>
      </c>
      <c r="HQ170" s="378" t="str">
        <f t="shared" si="511"/>
        <v/>
      </c>
      <c r="HR170" s="378" t="str">
        <f t="shared" si="511"/>
        <v/>
      </c>
      <c r="HS170" s="378" t="str">
        <f t="shared" si="511"/>
        <v/>
      </c>
      <c r="HT170" s="378" t="str">
        <f t="shared" si="511"/>
        <v/>
      </c>
      <c r="HU170" s="378" t="str">
        <f t="shared" si="511"/>
        <v/>
      </c>
      <c r="HV170" s="378" t="str">
        <f t="shared" si="511"/>
        <v/>
      </c>
      <c r="HW170" s="378" t="str">
        <f t="shared" si="511"/>
        <v/>
      </c>
      <c r="HX170" s="378" t="str">
        <f t="shared" si="511"/>
        <v/>
      </c>
      <c r="HY170" s="378" t="str">
        <f t="shared" si="511"/>
        <v/>
      </c>
      <c r="HZ170" s="378" t="str">
        <f t="shared" si="511"/>
        <v/>
      </c>
      <c r="IA170" s="378" t="str">
        <f t="shared" si="511"/>
        <v/>
      </c>
      <c r="IB170" s="378" t="str">
        <f t="shared" si="511"/>
        <v/>
      </c>
      <c r="IC170" s="378" t="str">
        <f t="shared" ref="IC170:KN170" si="512">IF(COUNT(IC44:IC46)=0,"",SUM(IC44:IC46,)^2)</f>
        <v/>
      </c>
      <c r="ID170" s="378" t="str">
        <f t="shared" si="512"/>
        <v/>
      </c>
      <c r="IE170" s="378" t="str">
        <f t="shared" si="512"/>
        <v/>
      </c>
      <c r="IF170" s="378" t="str">
        <f t="shared" si="512"/>
        <v/>
      </c>
      <c r="IG170" s="378" t="str">
        <f t="shared" si="512"/>
        <v/>
      </c>
      <c r="IH170" s="378" t="str">
        <f t="shared" si="512"/>
        <v/>
      </c>
      <c r="II170" s="378" t="str">
        <f t="shared" si="512"/>
        <v/>
      </c>
      <c r="IJ170" s="378" t="str">
        <f t="shared" si="512"/>
        <v/>
      </c>
      <c r="IK170" s="378" t="str">
        <f t="shared" si="512"/>
        <v/>
      </c>
      <c r="IL170" s="378" t="str">
        <f t="shared" si="512"/>
        <v/>
      </c>
      <c r="IM170" s="378" t="str">
        <f t="shared" si="512"/>
        <v/>
      </c>
      <c r="IN170" s="378" t="str">
        <f t="shared" si="512"/>
        <v/>
      </c>
      <c r="IO170" s="378" t="str">
        <f t="shared" si="512"/>
        <v/>
      </c>
      <c r="IP170" s="378" t="str">
        <f t="shared" si="512"/>
        <v/>
      </c>
      <c r="IQ170" s="378" t="str">
        <f t="shared" si="512"/>
        <v/>
      </c>
      <c r="IR170" s="378" t="str">
        <f t="shared" si="512"/>
        <v/>
      </c>
      <c r="IS170" s="378" t="str">
        <f t="shared" si="512"/>
        <v/>
      </c>
      <c r="IT170" s="378" t="str">
        <f t="shared" si="512"/>
        <v/>
      </c>
      <c r="IU170" s="378" t="str">
        <f t="shared" si="512"/>
        <v/>
      </c>
      <c r="IV170" s="378" t="str">
        <f t="shared" si="512"/>
        <v/>
      </c>
      <c r="IW170" s="378" t="str">
        <f t="shared" si="512"/>
        <v/>
      </c>
      <c r="IX170" s="378" t="str">
        <f t="shared" si="512"/>
        <v/>
      </c>
      <c r="IY170" s="378" t="str">
        <f t="shared" si="512"/>
        <v/>
      </c>
      <c r="IZ170" s="378" t="str">
        <f t="shared" si="512"/>
        <v/>
      </c>
      <c r="JA170" s="378" t="str">
        <f t="shared" si="512"/>
        <v/>
      </c>
      <c r="JB170" s="378" t="str">
        <f t="shared" si="512"/>
        <v/>
      </c>
      <c r="JC170" s="378" t="str">
        <f t="shared" si="512"/>
        <v/>
      </c>
      <c r="JD170" s="378" t="str">
        <f t="shared" si="512"/>
        <v/>
      </c>
      <c r="JE170" s="378" t="str">
        <f t="shared" si="512"/>
        <v/>
      </c>
      <c r="JF170" s="378" t="str">
        <f t="shared" si="512"/>
        <v/>
      </c>
      <c r="JG170" s="378" t="str">
        <f t="shared" si="512"/>
        <v/>
      </c>
      <c r="JH170" s="378" t="str">
        <f t="shared" si="512"/>
        <v/>
      </c>
      <c r="JI170" s="378" t="str">
        <f t="shared" si="512"/>
        <v/>
      </c>
      <c r="JJ170" s="378" t="str">
        <f t="shared" si="512"/>
        <v/>
      </c>
      <c r="JK170" s="378" t="str">
        <f t="shared" si="512"/>
        <v/>
      </c>
      <c r="JL170" s="378" t="str">
        <f t="shared" si="512"/>
        <v/>
      </c>
      <c r="JM170" s="378" t="str">
        <f t="shared" si="512"/>
        <v/>
      </c>
      <c r="JN170" s="378" t="str">
        <f t="shared" si="512"/>
        <v/>
      </c>
      <c r="JO170" s="378" t="str">
        <f t="shared" si="512"/>
        <v/>
      </c>
      <c r="JP170" s="378" t="str">
        <f t="shared" si="512"/>
        <v/>
      </c>
      <c r="JQ170" s="378" t="str">
        <f t="shared" si="512"/>
        <v/>
      </c>
      <c r="JR170" s="378" t="str">
        <f t="shared" si="512"/>
        <v/>
      </c>
      <c r="JS170" s="378" t="str">
        <f t="shared" si="512"/>
        <v/>
      </c>
      <c r="JT170" s="378" t="str">
        <f t="shared" si="512"/>
        <v/>
      </c>
      <c r="JU170" s="378" t="str">
        <f t="shared" si="512"/>
        <v/>
      </c>
      <c r="JV170" s="378" t="str">
        <f t="shared" si="512"/>
        <v/>
      </c>
      <c r="JW170" s="378" t="str">
        <f t="shared" si="512"/>
        <v/>
      </c>
      <c r="JX170" s="378" t="str">
        <f t="shared" si="512"/>
        <v/>
      </c>
      <c r="JY170" s="378" t="str">
        <f t="shared" si="512"/>
        <v/>
      </c>
      <c r="JZ170" s="378" t="str">
        <f t="shared" si="512"/>
        <v/>
      </c>
      <c r="KA170" s="378" t="str">
        <f t="shared" si="512"/>
        <v/>
      </c>
      <c r="KB170" s="378" t="str">
        <f t="shared" si="512"/>
        <v/>
      </c>
      <c r="KC170" s="378" t="str">
        <f t="shared" si="512"/>
        <v/>
      </c>
      <c r="KD170" s="378" t="str">
        <f t="shared" si="512"/>
        <v/>
      </c>
      <c r="KE170" s="378" t="str">
        <f t="shared" si="512"/>
        <v/>
      </c>
      <c r="KF170" s="378" t="str">
        <f t="shared" si="512"/>
        <v/>
      </c>
      <c r="KG170" s="378" t="str">
        <f t="shared" si="512"/>
        <v/>
      </c>
      <c r="KH170" s="378" t="str">
        <f t="shared" si="512"/>
        <v/>
      </c>
      <c r="KI170" s="378" t="str">
        <f t="shared" si="512"/>
        <v/>
      </c>
      <c r="KJ170" s="378" t="str">
        <f t="shared" si="512"/>
        <v/>
      </c>
      <c r="KK170" s="378" t="str">
        <f t="shared" si="512"/>
        <v/>
      </c>
      <c r="KL170" s="378" t="str">
        <f t="shared" si="512"/>
        <v/>
      </c>
      <c r="KM170" s="378" t="str">
        <f t="shared" si="512"/>
        <v/>
      </c>
      <c r="KN170" s="378" t="str">
        <f t="shared" si="512"/>
        <v/>
      </c>
      <c r="KO170" s="378" t="str">
        <f t="shared" ref="KO170:MZ170" si="513">IF(COUNT(KO44:KO46)=0,"",SUM(KO44:KO46,)^2)</f>
        <v/>
      </c>
      <c r="KP170" s="378" t="str">
        <f t="shared" si="513"/>
        <v/>
      </c>
      <c r="KQ170" s="378" t="str">
        <f t="shared" si="513"/>
        <v/>
      </c>
      <c r="KR170" s="378" t="str">
        <f t="shared" si="513"/>
        <v/>
      </c>
      <c r="KS170" s="378" t="str">
        <f t="shared" si="513"/>
        <v/>
      </c>
      <c r="KT170" s="378" t="str">
        <f t="shared" si="513"/>
        <v/>
      </c>
      <c r="KU170" s="378" t="str">
        <f t="shared" si="513"/>
        <v/>
      </c>
      <c r="KV170" s="378" t="str">
        <f t="shared" si="513"/>
        <v/>
      </c>
      <c r="KW170" s="378" t="str">
        <f t="shared" si="513"/>
        <v/>
      </c>
      <c r="KX170" s="378" t="str">
        <f t="shared" si="513"/>
        <v/>
      </c>
      <c r="KY170" s="378" t="str">
        <f t="shared" si="513"/>
        <v/>
      </c>
      <c r="KZ170" s="378" t="str">
        <f t="shared" si="513"/>
        <v/>
      </c>
      <c r="LA170" s="378" t="str">
        <f t="shared" si="513"/>
        <v/>
      </c>
      <c r="LB170" s="378" t="str">
        <f t="shared" si="513"/>
        <v/>
      </c>
      <c r="LC170" s="378" t="str">
        <f t="shared" si="513"/>
        <v/>
      </c>
      <c r="LD170" s="378" t="str">
        <f t="shared" si="513"/>
        <v/>
      </c>
      <c r="LE170" s="378" t="str">
        <f t="shared" si="513"/>
        <v/>
      </c>
      <c r="LF170" s="378" t="str">
        <f t="shared" si="513"/>
        <v/>
      </c>
      <c r="LG170" s="378" t="str">
        <f t="shared" si="513"/>
        <v/>
      </c>
      <c r="LH170" s="378" t="str">
        <f t="shared" si="513"/>
        <v/>
      </c>
      <c r="LI170" s="378" t="str">
        <f t="shared" si="513"/>
        <v/>
      </c>
      <c r="LJ170" s="378" t="str">
        <f t="shared" si="513"/>
        <v/>
      </c>
      <c r="LK170" s="378" t="str">
        <f t="shared" si="513"/>
        <v/>
      </c>
      <c r="LL170" s="378" t="str">
        <f t="shared" si="513"/>
        <v/>
      </c>
      <c r="LM170" s="378" t="str">
        <f t="shared" si="513"/>
        <v/>
      </c>
      <c r="LN170" s="378" t="str">
        <f t="shared" si="513"/>
        <v/>
      </c>
      <c r="LO170" s="378" t="str">
        <f t="shared" si="513"/>
        <v/>
      </c>
      <c r="LP170" s="378" t="str">
        <f t="shared" si="513"/>
        <v/>
      </c>
      <c r="LQ170" s="378" t="str">
        <f t="shared" si="513"/>
        <v/>
      </c>
      <c r="LR170" s="378" t="str">
        <f t="shared" si="513"/>
        <v/>
      </c>
      <c r="LS170" s="378" t="str">
        <f t="shared" si="513"/>
        <v/>
      </c>
      <c r="LT170" s="378" t="str">
        <f t="shared" si="513"/>
        <v/>
      </c>
      <c r="LU170" s="378" t="str">
        <f t="shared" si="513"/>
        <v/>
      </c>
      <c r="LV170" s="378" t="str">
        <f t="shared" si="513"/>
        <v/>
      </c>
      <c r="LW170" s="378" t="str">
        <f t="shared" si="513"/>
        <v/>
      </c>
      <c r="LX170" s="378" t="str">
        <f t="shared" si="513"/>
        <v/>
      </c>
      <c r="LY170" s="378" t="str">
        <f t="shared" si="513"/>
        <v/>
      </c>
      <c r="LZ170" s="378" t="str">
        <f t="shared" si="513"/>
        <v/>
      </c>
      <c r="MA170" s="378" t="str">
        <f t="shared" si="513"/>
        <v/>
      </c>
      <c r="MB170" s="378" t="str">
        <f t="shared" si="513"/>
        <v/>
      </c>
      <c r="MC170" s="378" t="str">
        <f t="shared" si="513"/>
        <v/>
      </c>
      <c r="MD170" s="378" t="str">
        <f t="shared" si="513"/>
        <v/>
      </c>
      <c r="ME170" s="378" t="str">
        <f t="shared" si="513"/>
        <v/>
      </c>
      <c r="MF170" s="378" t="str">
        <f t="shared" si="513"/>
        <v/>
      </c>
      <c r="MG170" s="378" t="str">
        <f t="shared" si="513"/>
        <v/>
      </c>
      <c r="MH170" s="378" t="str">
        <f t="shared" si="513"/>
        <v/>
      </c>
      <c r="MI170" s="378" t="str">
        <f t="shared" si="513"/>
        <v/>
      </c>
      <c r="MJ170" s="378" t="str">
        <f t="shared" si="513"/>
        <v/>
      </c>
      <c r="MK170" s="378" t="str">
        <f t="shared" si="513"/>
        <v/>
      </c>
      <c r="ML170" s="378" t="str">
        <f t="shared" si="513"/>
        <v/>
      </c>
      <c r="MM170" s="378" t="str">
        <f t="shared" si="513"/>
        <v/>
      </c>
      <c r="MN170" s="378" t="str">
        <f t="shared" si="513"/>
        <v/>
      </c>
      <c r="MO170" s="378" t="str">
        <f t="shared" si="513"/>
        <v/>
      </c>
      <c r="MP170" s="378" t="str">
        <f t="shared" si="513"/>
        <v/>
      </c>
      <c r="MQ170" s="378" t="str">
        <f t="shared" si="513"/>
        <v/>
      </c>
      <c r="MR170" s="378" t="str">
        <f t="shared" si="513"/>
        <v/>
      </c>
      <c r="MS170" s="378" t="str">
        <f t="shared" si="513"/>
        <v/>
      </c>
      <c r="MT170" s="378" t="str">
        <f t="shared" si="513"/>
        <v/>
      </c>
      <c r="MU170" s="378" t="str">
        <f t="shared" si="513"/>
        <v/>
      </c>
      <c r="MV170" s="378" t="str">
        <f t="shared" si="513"/>
        <v/>
      </c>
      <c r="MW170" s="378" t="str">
        <f t="shared" si="513"/>
        <v/>
      </c>
      <c r="MX170" s="378" t="str">
        <f t="shared" si="513"/>
        <v/>
      </c>
      <c r="MY170" s="378" t="str">
        <f t="shared" si="513"/>
        <v/>
      </c>
      <c r="MZ170" s="378" t="str">
        <f t="shared" si="513"/>
        <v/>
      </c>
      <c r="NA170" s="378" t="str">
        <f t="shared" ref="NA170:PL170" si="514">IF(COUNT(NA44:NA46)=0,"",SUM(NA44:NA46,)^2)</f>
        <v/>
      </c>
      <c r="NB170" s="378" t="str">
        <f t="shared" si="514"/>
        <v/>
      </c>
      <c r="NC170" s="378" t="str">
        <f t="shared" si="514"/>
        <v/>
      </c>
      <c r="ND170" s="378" t="str">
        <f t="shared" si="514"/>
        <v/>
      </c>
      <c r="NE170" s="378" t="str">
        <f t="shared" si="514"/>
        <v/>
      </c>
      <c r="NF170" s="378" t="str">
        <f t="shared" si="514"/>
        <v/>
      </c>
      <c r="NG170" s="378" t="str">
        <f t="shared" si="514"/>
        <v/>
      </c>
      <c r="NH170" s="378" t="str">
        <f t="shared" si="514"/>
        <v/>
      </c>
      <c r="NI170" s="378" t="str">
        <f t="shared" si="514"/>
        <v/>
      </c>
      <c r="NJ170" s="378" t="str">
        <f t="shared" si="514"/>
        <v/>
      </c>
      <c r="NK170" s="378" t="str">
        <f t="shared" si="514"/>
        <v/>
      </c>
      <c r="NL170" s="378" t="str">
        <f t="shared" si="514"/>
        <v/>
      </c>
      <c r="NM170" s="378" t="str">
        <f t="shared" si="514"/>
        <v/>
      </c>
      <c r="NN170" s="378" t="str">
        <f t="shared" si="514"/>
        <v/>
      </c>
      <c r="NO170" s="378" t="str">
        <f t="shared" si="514"/>
        <v/>
      </c>
      <c r="NP170" s="378" t="str">
        <f t="shared" si="514"/>
        <v/>
      </c>
      <c r="NQ170" s="378" t="str">
        <f t="shared" si="514"/>
        <v/>
      </c>
      <c r="NR170" s="378" t="str">
        <f t="shared" si="514"/>
        <v/>
      </c>
      <c r="NS170" s="378" t="str">
        <f t="shared" si="514"/>
        <v/>
      </c>
      <c r="NT170" s="378" t="str">
        <f t="shared" si="514"/>
        <v/>
      </c>
      <c r="NU170" s="378" t="str">
        <f t="shared" si="514"/>
        <v/>
      </c>
      <c r="NV170" s="378" t="str">
        <f t="shared" si="514"/>
        <v/>
      </c>
      <c r="NW170" s="378" t="str">
        <f t="shared" si="514"/>
        <v/>
      </c>
      <c r="NX170" s="378" t="str">
        <f t="shared" si="514"/>
        <v/>
      </c>
      <c r="NY170" s="378" t="str">
        <f t="shared" si="514"/>
        <v/>
      </c>
      <c r="NZ170" s="378" t="str">
        <f t="shared" si="514"/>
        <v/>
      </c>
      <c r="OA170" s="378" t="str">
        <f t="shared" si="514"/>
        <v/>
      </c>
      <c r="OB170" s="378" t="str">
        <f t="shared" si="514"/>
        <v/>
      </c>
      <c r="OC170" s="378" t="str">
        <f t="shared" si="514"/>
        <v/>
      </c>
      <c r="OD170" s="378" t="str">
        <f t="shared" si="514"/>
        <v/>
      </c>
      <c r="OE170" s="378" t="str">
        <f t="shared" si="514"/>
        <v/>
      </c>
      <c r="OF170" s="378" t="str">
        <f t="shared" si="514"/>
        <v/>
      </c>
      <c r="OG170" s="378" t="str">
        <f t="shared" si="514"/>
        <v/>
      </c>
      <c r="OH170" s="378" t="str">
        <f t="shared" si="514"/>
        <v/>
      </c>
      <c r="OI170" s="378" t="str">
        <f t="shared" si="514"/>
        <v/>
      </c>
      <c r="OJ170" s="378" t="str">
        <f t="shared" si="514"/>
        <v/>
      </c>
      <c r="OK170" s="378" t="str">
        <f t="shared" si="514"/>
        <v/>
      </c>
      <c r="OL170" s="378" t="str">
        <f t="shared" si="514"/>
        <v/>
      </c>
      <c r="OM170" s="378" t="str">
        <f t="shared" si="514"/>
        <v/>
      </c>
      <c r="ON170" s="378" t="str">
        <f t="shared" si="514"/>
        <v/>
      </c>
      <c r="OO170" s="378" t="str">
        <f t="shared" si="514"/>
        <v/>
      </c>
      <c r="OP170" s="378" t="str">
        <f t="shared" si="514"/>
        <v/>
      </c>
      <c r="OQ170" s="380" t="str">
        <f t="shared" si="514"/>
        <v/>
      </c>
      <c r="OR170" s="380" t="str">
        <f t="shared" si="514"/>
        <v/>
      </c>
      <c r="OS170" s="380" t="str">
        <f t="shared" si="514"/>
        <v/>
      </c>
      <c r="OT170" s="380" t="str">
        <f t="shared" si="514"/>
        <v/>
      </c>
      <c r="OU170" s="380" t="str">
        <f t="shared" si="514"/>
        <v/>
      </c>
      <c r="OV170" s="380" t="str">
        <f t="shared" si="514"/>
        <v/>
      </c>
      <c r="OW170" s="380" t="str">
        <f t="shared" si="514"/>
        <v/>
      </c>
      <c r="OX170" s="380" t="str">
        <f t="shared" si="514"/>
        <v/>
      </c>
      <c r="OY170" s="380" t="str">
        <f t="shared" si="514"/>
        <v/>
      </c>
      <c r="OZ170" s="380" t="str">
        <f t="shared" si="514"/>
        <v/>
      </c>
      <c r="PA170" s="380" t="str">
        <f t="shared" si="514"/>
        <v/>
      </c>
      <c r="PB170" s="380" t="str">
        <f t="shared" si="514"/>
        <v/>
      </c>
      <c r="PC170" s="380" t="str">
        <f t="shared" si="514"/>
        <v/>
      </c>
      <c r="PD170" s="380" t="str">
        <f t="shared" si="514"/>
        <v/>
      </c>
      <c r="PE170" s="380" t="str">
        <f t="shared" si="514"/>
        <v/>
      </c>
      <c r="PF170" s="380" t="str">
        <f t="shared" si="514"/>
        <v/>
      </c>
      <c r="PG170" s="380" t="str">
        <f t="shared" si="514"/>
        <v/>
      </c>
      <c r="PH170" s="380" t="str">
        <f t="shared" si="514"/>
        <v/>
      </c>
      <c r="PI170" s="380" t="str">
        <f t="shared" si="514"/>
        <v/>
      </c>
      <c r="PJ170" s="380" t="str">
        <f t="shared" si="514"/>
        <v/>
      </c>
      <c r="PK170" s="380" t="str">
        <f t="shared" si="514"/>
        <v/>
      </c>
      <c r="PL170" s="380" t="str">
        <f t="shared" si="514"/>
        <v/>
      </c>
      <c r="PM170" s="380" t="str">
        <f t="shared" ref="PM170:RX170" si="515">IF(COUNT(PM44:PM46)=0,"",SUM(PM44:PM46,)^2)</f>
        <v/>
      </c>
      <c r="PN170" s="380" t="str">
        <f t="shared" si="515"/>
        <v/>
      </c>
      <c r="PO170" s="380" t="str">
        <f t="shared" si="515"/>
        <v/>
      </c>
      <c r="PP170" s="380" t="str">
        <f t="shared" si="515"/>
        <v/>
      </c>
      <c r="PQ170" s="380" t="str">
        <f t="shared" si="515"/>
        <v/>
      </c>
      <c r="PR170" s="380" t="str">
        <f t="shared" si="515"/>
        <v/>
      </c>
      <c r="PS170" s="380" t="str">
        <f t="shared" si="515"/>
        <v/>
      </c>
      <c r="PT170" s="380" t="str">
        <f t="shared" si="515"/>
        <v/>
      </c>
      <c r="PU170" s="380" t="str">
        <f t="shared" si="515"/>
        <v/>
      </c>
      <c r="PV170" s="380" t="str">
        <f t="shared" si="515"/>
        <v/>
      </c>
      <c r="PW170" s="380" t="str">
        <f t="shared" si="515"/>
        <v/>
      </c>
      <c r="PX170" s="380" t="str">
        <f t="shared" si="515"/>
        <v/>
      </c>
      <c r="PY170" s="380" t="str">
        <f t="shared" si="515"/>
        <v/>
      </c>
      <c r="PZ170" s="380" t="str">
        <f t="shared" si="515"/>
        <v/>
      </c>
      <c r="QA170" s="380" t="str">
        <f t="shared" si="515"/>
        <v/>
      </c>
      <c r="QB170" s="380" t="str">
        <f t="shared" si="515"/>
        <v/>
      </c>
      <c r="QC170" s="380" t="str">
        <f t="shared" si="515"/>
        <v/>
      </c>
      <c r="QD170" s="380" t="str">
        <f t="shared" si="515"/>
        <v/>
      </c>
      <c r="QE170" s="380" t="str">
        <f t="shared" si="515"/>
        <v/>
      </c>
      <c r="QF170" s="380" t="str">
        <f t="shared" si="515"/>
        <v/>
      </c>
      <c r="QG170" s="380" t="str">
        <f t="shared" si="515"/>
        <v/>
      </c>
      <c r="QH170" s="380" t="str">
        <f t="shared" si="515"/>
        <v/>
      </c>
      <c r="QI170" s="380" t="str">
        <f t="shared" si="515"/>
        <v/>
      </c>
      <c r="QJ170" s="380" t="str">
        <f t="shared" si="515"/>
        <v/>
      </c>
      <c r="QK170" s="380" t="str">
        <f t="shared" si="515"/>
        <v/>
      </c>
      <c r="QL170" s="380" t="str">
        <f t="shared" si="515"/>
        <v/>
      </c>
      <c r="QM170" s="380" t="str">
        <f t="shared" si="515"/>
        <v/>
      </c>
      <c r="QN170" s="380" t="str">
        <f t="shared" si="515"/>
        <v/>
      </c>
      <c r="QO170" s="380" t="str">
        <f t="shared" si="515"/>
        <v/>
      </c>
      <c r="QP170" s="380" t="str">
        <f t="shared" si="515"/>
        <v/>
      </c>
      <c r="QQ170" s="380" t="str">
        <f t="shared" si="515"/>
        <v/>
      </c>
      <c r="QR170" s="380" t="str">
        <f t="shared" si="515"/>
        <v/>
      </c>
      <c r="QS170" s="380" t="str">
        <f t="shared" si="515"/>
        <v/>
      </c>
      <c r="QT170" s="380" t="str">
        <f t="shared" si="515"/>
        <v/>
      </c>
      <c r="QU170" s="380" t="str">
        <f t="shared" si="515"/>
        <v/>
      </c>
      <c r="QV170" s="380" t="str">
        <f t="shared" si="515"/>
        <v/>
      </c>
      <c r="QW170" s="380" t="str">
        <f t="shared" si="515"/>
        <v/>
      </c>
      <c r="QX170" s="380" t="str">
        <f t="shared" si="515"/>
        <v/>
      </c>
      <c r="QY170" s="380" t="str">
        <f t="shared" si="515"/>
        <v/>
      </c>
      <c r="QZ170" s="380" t="str">
        <f t="shared" si="515"/>
        <v/>
      </c>
      <c r="RA170" s="380" t="str">
        <f t="shared" si="515"/>
        <v/>
      </c>
      <c r="RB170" s="380" t="str">
        <f t="shared" si="515"/>
        <v/>
      </c>
      <c r="RC170" s="380" t="str">
        <f t="shared" si="515"/>
        <v/>
      </c>
      <c r="RD170" s="380" t="str">
        <f t="shared" si="515"/>
        <v/>
      </c>
      <c r="RE170" s="380" t="str">
        <f t="shared" si="515"/>
        <v/>
      </c>
      <c r="RF170" s="380" t="str">
        <f t="shared" si="515"/>
        <v/>
      </c>
      <c r="RG170" s="380" t="str">
        <f t="shared" si="515"/>
        <v/>
      </c>
      <c r="RH170" s="380" t="str">
        <f t="shared" si="515"/>
        <v/>
      </c>
      <c r="RI170" s="380" t="str">
        <f t="shared" si="515"/>
        <v/>
      </c>
      <c r="RJ170" s="380" t="str">
        <f t="shared" si="515"/>
        <v/>
      </c>
      <c r="RK170" s="380" t="str">
        <f t="shared" si="515"/>
        <v/>
      </c>
      <c r="RL170" s="380" t="str">
        <f t="shared" si="515"/>
        <v/>
      </c>
      <c r="RM170" s="380" t="str">
        <f t="shared" si="515"/>
        <v/>
      </c>
      <c r="RN170" s="380" t="str">
        <f t="shared" si="515"/>
        <v/>
      </c>
      <c r="RO170" s="380" t="str">
        <f t="shared" si="515"/>
        <v/>
      </c>
      <c r="RP170" s="380" t="str">
        <f t="shared" si="515"/>
        <v/>
      </c>
      <c r="RQ170" s="380" t="str">
        <f t="shared" si="515"/>
        <v/>
      </c>
      <c r="RR170" s="380" t="str">
        <f t="shared" si="515"/>
        <v/>
      </c>
      <c r="RS170" s="380" t="str">
        <f t="shared" si="515"/>
        <v/>
      </c>
      <c r="RT170" s="380" t="str">
        <f t="shared" si="515"/>
        <v/>
      </c>
      <c r="RU170" s="380" t="str">
        <f t="shared" si="515"/>
        <v/>
      </c>
      <c r="RV170" s="380" t="str">
        <f t="shared" si="515"/>
        <v/>
      </c>
      <c r="RW170" s="380" t="str">
        <f t="shared" si="515"/>
        <v/>
      </c>
      <c r="RX170" s="380" t="str">
        <f t="shared" si="515"/>
        <v/>
      </c>
      <c r="RY170" s="380" t="str">
        <f t="shared" ref="RY170:UJ170" si="516">IF(COUNT(RY44:RY46)=0,"",SUM(RY44:RY46,)^2)</f>
        <v/>
      </c>
      <c r="RZ170" s="380" t="str">
        <f t="shared" si="516"/>
        <v/>
      </c>
      <c r="SA170" s="380" t="str">
        <f t="shared" si="516"/>
        <v/>
      </c>
      <c r="SB170" s="380" t="str">
        <f t="shared" si="516"/>
        <v/>
      </c>
      <c r="SC170" s="380" t="str">
        <f t="shared" si="516"/>
        <v/>
      </c>
      <c r="SD170" s="380" t="str">
        <f t="shared" si="516"/>
        <v/>
      </c>
      <c r="SE170" s="380" t="str">
        <f t="shared" si="516"/>
        <v/>
      </c>
      <c r="SF170" s="380" t="str">
        <f t="shared" si="516"/>
        <v/>
      </c>
      <c r="SG170" s="380" t="str">
        <f t="shared" si="516"/>
        <v/>
      </c>
      <c r="SH170" s="380" t="str">
        <f t="shared" si="516"/>
        <v/>
      </c>
      <c r="SI170" s="380" t="str">
        <f t="shared" si="516"/>
        <v/>
      </c>
      <c r="SJ170" s="380" t="str">
        <f t="shared" si="516"/>
        <v/>
      </c>
      <c r="SK170" s="380" t="str">
        <f t="shared" si="516"/>
        <v/>
      </c>
      <c r="SL170" s="380" t="str">
        <f t="shared" si="516"/>
        <v/>
      </c>
      <c r="SM170" s="380" t="str">
        <f t="shared" si="516"/>
        <v/>
      </c>
      <c r="SN170" s="380" t="str">
        <f t="shared" si="516"/>
        <v/>
      </c>
      <c r="SO170" s="380" t="str">
        <f t="shared" si="516"/>
        <v/>
      </c>
      <c r="SP170" s="380" t="str">
        <f t="shared" si="516"/>
        <v/>
      </c>
      <c r="SQ170" s="380" t="str">
        <f t="shared" si="516"/>
        <v/>
      </c>
      <c r="SR170" s="380" t="str">
        <f t="shared" si="516"/>
        <v/>
      </c>
      <c r="SS170" s="380" t="str">
        <f t="shared" si="516"/>
        <v/>
      </c>
      <c r="ST170" s="380" t="str">
        <f t="shared" si="516"/>
        <v/>
      </c>
      <c r="SU170" s="380" t="str">
        <f t="shared" si="516"/>
        <v/>
      </c>
      <c r="SV170" s="380" t="str">
        <f t="shared" si="516"/>
        <v/>
      </c>
      <c r="SW170" s="380" t="str">
        <f t="shared" si="516"/>
        <v/>
      </c>
      <c r="SX170" s="380" t="str">
        <f t="shared" si="516"/>
        <v/>
      </c>
      <c r="SY170" s="380" t="str">
        <f t="shared" si="516"/>
        <v/>
      </c>
      <c r="SZ170" s="380" t="str">
        <f t="shared" si="516"/>
        <v/>
      </c>
      <c r="TA170" s="380" t="str">
        <f t="shared" si="516"/>
        <v/>
      </c>
      <c r="TB170" s="380" t="str">
        <f t="shared" si="516"/>
        <v/>
      </c>
      <c r="TC170" s="380" t="str">
        <f t="shared" si="516"/>
        <v/>
      </c>
      <c r="TD170" s="380" t="str">
        <f t="shared" si="516"/>
        <v/>
      </c>
      <c r="TE170" s="380" t="str">
        <f t="shared" si="516"/>
        <v/>
      </c>
      <c r="TF170" s="380" t="str">
        <f t="shared" si="516"/>
        <v/>
      </c>
      <c r="TG170" s="380" t="str">
        <f t="shared" si="516"/>
        <v/>
      </c>
      <c r="TH170" s="380" t="str">
        <f t="shared" si="516"/>
        <v/>
      </c>
      <c r="TI170" s="380" t="str">
        <f t="shared" si="516"/>
        <v/>
      </c>
      <c r="TJ170" s="380" t="str">
        <f t="shared" si="516"/>
        <v/>
      </c>
      <c r="TK170" s="380" t="str">
        <f t="shared" si="516"/>
        <v/>
      </c>
      <c r="TL170" s="380" t="str">
        <f t="shared" si="516"/>
        <v/>
      </c>
      <c r="TM170" s="380" t="str">
        <f t="shared" si="516"/>
        <v/>
      </c>
      <c r="TN170" s="380" t="str">
        <f t="shared" si="516"/>
        <v/>
      </c>
      <c r="TO170" s="380" t="str">
        <f t="shared" si="516"/>
        <v/>
      </c>
      <c r="TP170" s="380" t="str">
        <f t="shared" si="516"/>
        <v/>
      </c>
      <c r="TQ170" s="380" t="str">
        <f t="shared" si="516"/>
        <v/>
      </c>
      <c r="TR170" s="380" t="str">
        <f t="shared" si="516"/>
        <v/>
      </c>
      <c r="TS170" s="380" t="str">
        <f t="shared" si="516"/>
        <v/>
      </c>
      <c r="TT170" s="380" t="str">
        <f t="shared" si="516"/>
        <v/>
      </c>
      <c r="TU170" s="380" t="str">
        <f t="shared" si="516"/>
        <v/>
      </c>
      <c r="TV170" s="380" t="str">
        <f t="shared" si="516"/>
        <v/>
      </c>
      <c r="TW170" s="380" t="str">
        <f t="shared" si="516"/>
        <v/>
      </c>
      <c r="TX170" s="380" t="str">
        <f t="shared" si="516"/>
        <v/>
      </c>
      <c r="TY170" s="380" t="str">
        <f t="shared" si="516"/>
        <v/>
      </c>
      <c r="TZ170" s="380" t="str">
        <f t="shared" si="516"/>
        <v/>
      </c>
      <c r="UA170" s="380" t="str">
        <f t="shared" si="516"/>
        <v/>
      </c>
      <c r="UB170" s="380" t="str">
        <f t="shared" si="516"/>
        <v/>
      </c>
      <c r="UC170" s="380" t="str">
        <f t="shared" si="516"/>
        <v/>
      </c>
      <c r="UD170" s="380" t="str">
        <f t="shared" si="516"/>
        <v/>
      </c>
      <c r="UE170" s="380" t="str">
        <f t="shared" si="516"/>
        <v/>
      </c>
      <c r="UF170" s="380" t="str">
        <f t="shared" si="516"/>
        <v/>
      </c>
      <c r="UG170" s="380" t="str">
        <f t="shared" si="516"/>
        <v/>
      </c>
      <c r="UH170" s="380" t="str">
        <f t="shared" si="516"/>
        <v/>
      </c>
      <c r="UI170" s="380" t="str">
        <f t="shared" si="516"/>
        <v/>
      </c>
      <c r="UJ170" s="380" t="str">
        <f t="shared" si="516"/>
        <v/>
      </c>
      <c r="UK170" s="380" t="str">
        <f t="shared" ref="UK170:WI170" si="517">IF(COUNT(UK44:UK46)=0,"",SUM(UK44:UK46,)^2)</f>
        <v/>
      </c>
      <c r="UL170" s="380" t="str">
        <f t="shared" si="517"/>
        <v/>
      </c>
      <c r="UM170" s="380" t="str">
        <f t="shared" si="517"/>
        <v/>
      </c>
      <c r="UN170" s="380" t="str">
        <f t="shared" si="517"/>
        <v/>
      </c>
      <c r="UO170" s="380" t="str">
        <f t="shared" si="517"/>
        <v/>
      </c>
      <c r="UP170" s="380" t="str">
        <f t="shared" si="517"/>
        <v/>
      </c>
      <c r="UQ170" s="380" t="str">
        <f t="shared" si="517"/>
        <v/>
      </c>
      <c r="UR170" s="380" t="str">
        <f t="shared" si="517"/>
        <v/>
      </c>
      <c r="US170" s="380" t="str">
        <f t="shared" si="517"/>
        <v/>
      </c>
      <c r="UT170" s="380" t="str">
        <f t="shared" si="517"/>
        <v/>
      </c>
      <c r="UU170" s="380" t="str">
        <f t="shared" si="517"/>
        <v/>
      </c>
      <c r="UV170" s="380" t="str">
        <f t="shared" si="517"/>
        <v/>
      </c>
      <c r="UW170" s="380" t="str">
        <f t="shared" si="517"/>
        <v/>
      </c>
      <c r="UX170" s="380" t="str">
        <f t="shared" si="517"/>
        <v/>
      </c>
      <c r="UY170" s="380" t="str">
        <f t="shared" si="517"/>
        <v/>
      </c>
      <c r="UZ170" s="380" t="str">
        <f t="shared" si="517"/>
        <v/>
      </c>
      <c r="VA170" s="380" t="str">
        <f t="shared" si="517"/>
        <v/>
      </c>
      <c r="VB170" s="380" t="str">
        <f t="shared" si="517"/>
        <v/>
      </c>
      <c r="VC170" s="380" t="str">
        <f t="shared" si="517"/>
        <v/>
      </c>
      <c r="VD170" s="380" t="str">
        <f t="shared" si="517"/>
        <v/>
      </c>
      <c r="VE170" s="380" t="str">
        <f t="shared" si="517"/>
        <v/>
      </c>
      <c r="VF170" s="380" t="str">
        <f t="shared" si="517"/>
        <v/>
      </c>
      <c r="VG170" s="380" t="str">
        <f t="shared" si="517"/>
        <v/>
      </c>
      <c r="VH170" s="380" t="str">
        <f t="shared" si="517"/>
        <v/>
      </c>
      <c r="VI170" s="380" t="str">
        <f t="shared" si="517"/>
        <v/>
      </c>
      <c r="VJ170" s="380" t="str">
        <f t="shared" si="517"/>
        <v/>
      </c>
      <c r="VK170" s="380" t="str">
        <f t="shared" si="517"/>
        <v/>
      </c>
      <c r="VL170" s="380" t="str">
        <f t="shared" si="517"/>
        <v/>
      </c>
      <c r="VM170" s="380" t="str">
        <f t="shared" si="517"/>
        <v/>
      </c>
      <c r="VN170" s="380" t="str">
        <f t="shared" si="517"/>
        <v/>
      </c>
      <c r="VO170" s="380" t="str">
        <f t="shared" si="517"/>
        <v/>
      </c>
      <c r="VP170" s="380" t="str">
        <f t="shared" si="517"/>
        <v/>
      </c>
      <c r="VQ170" s="380" t="str">
        <f t="shared" si="517"/>
        <v/>
      </c>
      <c r="VR170" s="380" t="str">
        <f t="shared" si="517"/>
        <v/>
      </c>
      <c r="VS170" s="380" t="str">
        <f t="shared" si="517"/>
        <v/>
      </c>
      <c r="VT170" s="380" t="str">
        <f t="shared" si="517"/>
        <v/>
      </c>
      <c r="VU170" s="380" t="str">
        <f t="shared" si="517"/>
        <v/>
      </c>
      <c r="VV170" s="380" t="str">
        <f t="shared" si="517"/>
        <v/>
      </c>
      <c r="VW170" s="380" t="str">
        <f t="shared" si="517"/>
        <v/>
      </c>
      <c r="VX170" s="380" t="str">
        <f t="shared" si="517"/>
        <v/>
      </c>
      <c r="VY170" s="380" t="str">
        <f t="shared" si="517"/>
        <v/>
      </c>
      <c r="VZ170" s="380" t="str">
        <f t="shared" si="517"/>
        <v/>
      </c>
      <c r="WA170" s="380" t="str">
        <f t="shared" si="517"/>
        <v/>
      </c>
      <c r="WB170" s="380" t="str">
        <f t="shared" si="517"/>
        <v/>
      </c>
      <c r="WC170" s="380" t="str">
        <f t="shared" si="517"/>
        <v/>
      </c>
      <c r="WD170" s="380" t="str">
        <f t="shared" si="517"/>
        <v/>
      </c>
      <c r="WE170" s="380" t="str">
        <f t="shared" si="517"/>
        <v/>
      </c>
      <c r="WF170" s="380" t="str">
        <f t="shared" si="517"/>
        <v/>
      </c>
      <c r="WG170" s="380" t="str">
        <f t="shared" si="517"/>
        <v/>
      </c>
      <c r="WH170" s="380" t="str">
        <f t="shared" si="517"/>
        <v/>
      </c>
      <c r="WI170" s="378" t="str">
        <f t="shared" si="517"/>
        <v/>
      </c>
    </row>
    <row r="171" spans="1:607">
      <c r="A171" s="348"/>
      <c r="B171" s="360" t="s">
        <v>903</v>
      </c>
      <c r="C171" s="348"/>
      <c r="D171" s="348"/>
      <c r="E171" s="348"/>
      <c r="F171" s="348"/>
      <c r="G171" s="361" t="str">
        <f t="shared" si="220"/>
        <v/>
      </c>
      <c r="H171" s="361" t="str">
        <f t="shared" si="221"/>
        <v/>
      </c>
      <c r="I171" s="397"/>
      <c r="J171" s="348"/>
      <c r="K171" s="348"/>
      <c r="L171" s="348"/>
      <c r="M171" s="348"/>
      <c r="N171" s="400"/>
      <c r="O171" s="400"/>
      <c r="P171" s="400"/>
      <c r="Q171" s="400"/>
      <c r="R171" s="400"/>
      <c r="S171" s="400"/>
      <c r="T171" s="400"/>
      <c r="U171" s="400"/>
      <c r="V171" s="400"/>
      <c r="W171" s="400"/>
      <c r="X171" s="400"/>
      <c r="Y171" s="400"/>
      <c r="Z171" s="400"/>
      <c r="AA171" s="400"/>
      <c r="AB171" s="400"/>
      <c r="AC171" s="400"/>
      <c r="AD171" s="400"/>
      <c r="AE171" s="400"/>
      <c r="AF171" s="400"/>
      <c r="AG171" s="400"/>
      <c r="AH171" s="400"/>
      <c r="AI171" s="400"/>
      <c r="AJ171" s="400"/>
      <c r="AK171" s="400"/>
      <c r="AL171" s="400"/>
      <c r="AM171" s="400"/>
      <c r="AN171" s="400"/>
      <c r="AO171" s="400"/>
      <c r="AP171" s="400"/>
      <c r="AQ171" s="400"/>
      <c r="AR171" s="400"/>
      <c r="AS171" s="400"/>
      <c r="AT171" s="400"/>
      <c r="AU171" s="400"/>
      <c r="AV171" s="400"/>
      <c r="AW171" s="400"/>
      <c r="AX171" s="400"/>
      <c r="AY171" s="400"/>
      <c r="AZ171" s="400"/>
      <c r="BA171" s="400"/>
      <c r="BB171" s="400"/>
      <c r="BC171" s="400"/>
      <c r="BD171" s="400"/>
      <c r="BE171" s="400"/>
      <c r="BF171" s="400"/>
      <c r="BG171" s="400"/>
      <c r="BH171" s="400"/>
      <c r="BI171" s="400"/>
      <c r="BJ171" s="400"/>
      <c r="BK171" s="400"/>
      <c r="BL171" s="400"/>
      <c r="BM171" s="400"/>
      <c r="BN171" s="400"/>
      <c r="BO171" s="400"/>
      <c r="BP171" s="400"/>
      <c r="BQ171" s="400"/>
      <c r="BR171" s="400"/>
      <c r="BS171" s="400"/>
      <c r="BT171" s="400"/>
      <c r="BU171" s="400"/>
      <c r="BV171" s="400"/>
      <c r="BW171" s="400"/>
      <c r="BX171" s="400"/>
      <c r="BY171" s="400"/>
      <c r="BZ171" s="400"/>
      <c r="CA171" s="400"/>
      <c r="CB171" s="400"/>
      <c r="CC171" s="400"/>
      <c r="CD171" s="400"/>
      <c r="CE171" s="400"/>
      <c r="CF171" s="400"/>
      <c r="CG171" s="400"/>
      <c r="CH171" s="400"/>
      <c r="CI171" s="400"/>
      <c r="CJ171" s="400"/>
      <c r="CK171" s="400"/>
      <c r="CL171" s="400"/>
      <c r="CM171" s="400"/>
      <c r="CN171" s="400"/>
      <c r="CO171" s="400"/>
      <c r="CP171" s="400"/>
      <c r="CQ171" s="400"/>
      <c r="CR171" s="400"/>
      <c r="CS171" s="400"/>
      <c r="CT171" s="400"/>
      <c r="CU171" s="400"/>
      <c r="CV171" s="400"/>
      <c r="CW171" s="400"/>
      <c r="CX171" s="400"/>
      <c r="CY171" s="400"/>
      <c r="CZ171" s="362"/>
      <c r="DA171" s="901"/>
      <c r="DB171" s="899" t="s">
        <v>1338</v>
      </c>
      <c r="DC171" s="899"/>
      <c r="DD171" s="378" t="str">
        <f>IF(COUNT(DD53:DD55)=0,"",SUM(DD53:DD55,)^2)</f>
        <v/>
      </c>
      <c r="DE171" s="378" t="str">
        <f t="shared" ref="DE171:FP171" si="518">IF(COUNT(DE53:DE55)=0,"",SUM(DE53:DE55,)^2)</f>
        <v/>
      </c>
      <c r="DF171" s="378" t="str">
        <f t="shared" si="518"/>
        <v/>
      </c>
      <c r="DG171" s="378" t="str">
        <f t="shared" si="518"/>
        <v/>
      </c>
      <c r="DH171" s="378" t="str">
        <f t="shared" si="518"/>
        <v/>
      </c>
      <c r="DI171" s="378" t="str">
        <f t="shared" si="518"/>
        <v/>
      </c>
      <c r="DJ171" s="378" t="str">
        <f t="shared" si="518"/>
        <v/>
      </c>
      <c r="DK171" s="378" t="str">
        <f t="shared" si="518"/>
        <v/>
      </c>
      <c r="DL171" s="378" t="str">
        <f t="shared" si="518"/>
        <v/>
      </c>
      <c r="DM171" s="378" t="str">
        <f t="shared" si="518"/>
        <v/>
      </c>
      <c r="DN171" s="378" t="str">
        <f t="shared" si="518"/>
        <v/>
      </c>
      <c r="DO171" s="378" t="str">
        <f t="shared" si="518"/>
        <v/>
      </c>
      <c r="DP171" s="378" t="str">
        <f t="shared" si="518"/>
        <v/>
      </c>
      <c r="DQ171" s="378" t="str">
        <f t="shared" si="518"/>
        <v/>
      </c>
      <c r="DR171" s="378" t="str">
        <f t="shared" si="518"/>
        <v/>
      </c>
      <c r="DS171" s="378" t="str">
        <f t="shared" si="518"/>
        <v/>
      </c>
      <c r="DT171" s="378" t="str">
        <f t="shared" si="518"/>
        <v/>
      </c>
      <c r="DU171" s="378" t="str">
        <f t="shared" si="518"/>
        <v/>
      </c>
      <c r="DV171" s="378" t="str">
        <f t="shared" si="518"/>
        <v/>
      </c>
      <c r="DW171" s="378" t="str">
        <f t="shared" si="518"/>
        <v/>
      </c>
      <c r="DX171" s="379" t="str">
        <f t="shared" si="518"/>
        <v/>
      </c>
      <c r="DY171" s="378" t="str">
        <f t="shared" si="518"/>
        <v/>
      </c>
      <c r="DZ171" s="378" t="str">
        <f t="shared" si="518"/>
        <v/>
      </c>
      <c r="EA171" s="378" t="str">
        <f t="shared" si="518"/>
        <v/>
      </c>
      <c r="EB171" s="378" t="str">
        <f t="shared" si="518"/>
        <v/>
      </c>
      <c r="EC171" s="378" t="str">
        <f t="shared" si="518"/>
        <v/>
      </c>
      <c r="ED171" s="378" t="str">
        <f t="shared" si="518"/>
        <v/>
      </c>
      <c r="EE171" s="378" t="str">
        <f t="shared" si="518"/>
        <v/>
      </c>
      <c r="EF171" s="378" t="str">
        <f t="shared" si="518"/>
        <v/>
      </c>
      <c r="EG171" s="378" t="str">
        <f t="shared" si="518"/>
        <v/>
      </c>
      <c r="EH171" s="378" t="str">
        <f t="shared" si="518"/>
        <v/>
      </c>
      <c r="EI171" s="378" t="str">
        <f t="shared" si="518"/>
        <v/>
      </c>
      <c r="EJ171" s="378" t="str">
        <f t="shared" si="518"/>
        <v/>
      </c>
      <c r="EK171" s="378" t="str">
        <f t="shared" si="518"/>
        <v/>
      </c>
      <c r="EL171" s="378" t="str">
        <f t="shared" si="518"/>
        <v/>
      </c>
      <c r="EM171" s="378" t="str">
        <f t="shared" si="518"/>
        <v/>
      </c>
      <c r="EN171" s="378" t="str">
        <f t="shared" si="518"/>
        <v/>
      </c>
      <c r="EO171" s="378" t="str">
        <f t="shared" si="518"/>
        <v/>
      </c>
      <c r="EP171" s="378" t="str">
        <f t="shared" si="518"/>
        <v/>
      </c>
      <c r="EQ171" s="378" t="str">
        <f t="shared" si="518"/>
        <v/>
      </c>
      <c r="ER171" s="378" t="str">
        <f t="shared" si="518"/>
        <v/>
      </c>
      <c r="ES171" s="378" t="str">
        <f t="shared" si="518"/>
        <v/>
      </c>
      <c r="ET171" s="378" t="str">
        <f t="shared" si="518"/>
        <v/>
      </c>
      <c r="EU171" s="378" t="str">
        <f t="shared" si="518"/>
        <v/>
      </c>
      <c r="EV171" s="378" t="str">
        <f t="shared" si="518"/>
        <v/>
      </c>
      <c r="EW171" s="378" t="str">
        <f t="shared" si="518"/>
        <v/>
      </c>
      <c r="EX171" s="378" t="str">
        <f t="shared" si="518"/>
        <v/>
      </c>
      <c r="EY171" s="378" t="str">
        <f t="shared" si="518"/>
        <v/>
      </c>
      <c r="EZ171" s="378" t="str">
        <f t="shared" si="518"/>
        <v/>
      </c>
      <c r="FA171" s="378" t="str">
        <f t="shared" si="518"/>
        <v/>
      </c>
      <c r="FB171" s="378" t="str">
        <f t="shared" si="518"/>
        <v/>
      </c>
      <c r="FC171" s="378" t="str">
        <f t="shared" si="518"/>
        <v/>
      </c>
      <c r="FD171" s="378" t="str">
        <f t="shared" si="518"/>
        <v/>
      </c>
      <c r="FE171" s="378" t="str">
        <f t="shared" si="518"/>
        <v/>
      </c>
      <c r="FF171" s="378" t="str">
        <f t="shared" si="518"/>
        <v/>
      </c>
      <c r="FG171" s="378" t="str">
        <f t="shared" si="518"/>
        <v/>
      </c>
      <c r="FH171" s="378" t="str">
        <f t="shared" si="518"/>
        <v/>
      </c>
      <c r="FI171" s="378" t="str">
        <f t="shared" si="518"/>
        <v/>
      </c>
      <c r="FJ171" s="378" t="str">
        <f t="shared" si="518"/>
        <v/>
      </c>
      <c r="FK171" s="378" t="str">
        <f t="shared" si="518"/>
        <v/>
      </c>
      <c r="FL171" s="378" t="str">
        <f t="shared" si="518"/>
        <v/>
      </c>
      <c r="FM171" s="378" t="str">
        <f t="shared" si="518"/>
        <v/>
      </c>
      <c r="FN171" s="378" t="str">
        <f t="shared" si="518"/>
        <v/>
      </c>
      <c r="FO171" s="378" t="str">
        <f t="shared" si="518"/>
        <v/>
      </c>
      <c r="FP171" s="378" t="str">
        <f t="shared" si="518"/>
        <v/>
      </c>
      <c r="FQ171" s="378" t="str">
        <f t="shared" ref="FQ171:IB171" si="519">IF(COUNT(FQ53:FQ55)=0,"",SUM(FQ53:FQ55,)^2)</f>
        <v/>
      </c>
      <c r="FR171" s="378" t="str">
        <f t="shared" si="519"/>
        <v/>
      </c>
      <c r="FS171" s="378" t="str">
        <f t="shared" si="519"/>
        <v/>
      </c>
      <c r="FT171" s="378" t="str">
        <f t="shared" si="519"/>
        <v/>
      </c>
      <c r="FU171" s="378" t="str">
        <f t="shared" si="519"/>
        <v/>
      </c>
      <c r="FV171" s="378" t="str">
        <f t="shared" si="519"/>
        <v/>
      </c>
      <c r="FW171" s="378" t="str">
        <f t="shared" si="519"/>
        <v/>
      </c>
      <c r="FX171" s="378" t="str">
        <f t="shared" si="519"/>
        <v/>
      </c>
      <c r="FY171" s="378" t="str">
        <f t="shared" si="519"/>
        <v/>
      </c>
      <c r="FZ171" s="378" t="str">
        <f t="shared" si="519"/>
        <v/>
      </c>
      <c r="GA171" s="378" t="str">
        <f t="shared" si="519"/>
        <v/>
      </c>
      <c r="GB171" s="378" t="str">
        <f t="shared" si="519"/>
        <v/>
      </c>
      <c r="GC171" s="378" t="str">
        <f t="shared" si="519"/>
        <v/>
      </c>
      <c r="GD171" s="378" t="str">
        <f t="shared" si="519"/>
        <v/>
      </c>
      <c r="GE171" s="378" t="str">
        <f t="shared" si="519"/>
        <v/>
      </c>
      <c r="GF171" s="378" t="str">
        <f t="shared" si="519"/>
        <v/>
      </c>
      <c r="GG171" s="378" t="str">
        <f t="shared" si="519"/>
        <v/>
      </c>
      <c r="GH171" s="378" t="str">
        <f t="shared" si="519"/>
        <v/>
      </c>
      <c r="GI171" s="378" t="str">
        <f t="shared" si="519"/>
        <v/>
      </c>
      <c r="GJ171" s="378" t="str">
        <f t="shared" si="519"/>
        <v/>
      </c>
      <c r="GK171" s="378" t="str">
        <f t="shared" si="519"/>
        <v/>
      </c>
      <c r="GL171" s="378" t="str">
        <f t="shared" si="519"/>
        <v/>
      </c>
      <c r="GM171" s="378" t="str">
        <f t="shared" si="519"/>
        <v/>
      </c>
      <c r="GN171" s="378" t="str">
        <f t="shared" si="519"/>
        <v/>
      </c>
      <c r="GO171" s="378" t="str">
        <f t="shared" si="519"/>
        <v/>
      </c>
      <c r="GP171" s="378" t="str">
        <f t="shared" si="519"/>
        <v/>
      </c>
      <c r="GQ171" s="378" t="str">
        <f t="shared" si="519"/>
        <v/>
      </c>
      <c r="GR171" s="378" t="str">
        <f t="shared" si="519"/>
        <v/>
      </c>
      <c r="GS171" s="378" t="str">
        <f t="shared" si="519"/>
        <v/>
      </c>
      <c r="GT171" s="378" t="str">
        <f t="shared" si="519"/>
        <v/>
      </c>
      <c r="GU171" s="378" t="str">
        <f t="shared" si="519"/>
        <v/>
      </c>
      <c r="GV171" s="378" t="str">
        <f t="shared" si="519"/>
        <v/>
      </c>
      <c r="GW171" s="378" t="str">
        <f t="shared" si="519"/>
        <v/>
      </c>
      <c r="GX171" s="378" t="str">
        <f t="shared" si="519"/>
        <v/>
      </c>
      <c r="GY171" s="378" t="str">
        <f t="shared" si="519"/>
        <v/>
      </c>
      <c r="GZ171" s="378" t="str">
        <f t="shared" si="519"/>
        <v/>
      </c>
      <c r="HA171" s="378" t="str">
        <f t="shared" si="519"/>
        <v/>
      </c>
      <c r="HB171" s="378" t="str">
        <f t="shared" si="519"/>
        <v/>
      </c>
      <c r="HC171" s="378" t="str">
        <f t="shared" si="519"/>
        <v/>
      </c>
      <c r="HD171" s="378" t="str">
        <f t="shared" si="519"/>
        <v/>
      </c>
      <c r="HE171" s="378" t="str">
        <f t="shared" si="519"/>
        <v/>
      </c>
      <c r="HF171" s="378" t="str">
        <f t="shared" si="519"/>
        <v/>
      </c>
      <c r="HG171" s="378" t="str">
        <f t="shared" si="519"/>
        <v/>
      </c>
      <c r="HH171" s="378" t="str">
        <f t="shared" si="519"/>
        <v/>
      </c>
      <c r="HI171" s="378" t="str">
        <f t="shared" si="519"/>
        <v/>
      </c>
      <c r="HJ171" s="378" t="str">
        <f t="shared" si="519"/>
        <v/>
      </c>
      <c r="HK171" s="378" t="str">
        <f t="shared" si="519"/>
        <v/>
      </c>
      <c r="HL171" s="378" t="str">
        <f t="shared" si="519"/>
        <v/>
      </c>
      <c r="HM171" s="378" t="str">
        <f t="shared" si="519"/>
        <v/>
      </c>
      <c r="HN171" s="378" t="str">
        <f t="shared" si="519"/>
        <v/>
      </c>
      <c r="HO171" s="378" t="str">
        <f t="shared" si="519"/>
        <v/>
      </c>
      <c r="HP171" s="378" t="str">
        <f t="shared" si="519"/>
        <v/>
      </c>
      <c r="HQ171" s="378" t="str">
        <f t="shared" si="519"/>
        <v/>
      </c>
      <c r="HR171" s="378" t="str">
        <f t="shared" si="519"/>
        <v/>
      </c>
      <c r="HS171" s="378" t="str">
        <f t="shared" si="519"/>
        <v/>
      </c>
      <c r="HT171" s="378" t="str">
        <f t="shared" si="519"/>
        <v/>
      </c>
      <c r="HU171" s="378" t="str">
        <f t="shared" si="519"/>
        <v/>
      </c>
      <c r="HV171" s="378" t="str">
        <f t="shared" si="519"/>
        <v/>
      </c>
      <c r="HW171" s="378" t="str">
        <f t="shared" si="519"/>
        <v/>
      </c>
      <c r="HX171" s="378" t="str">
        <f t="shared" si="519"/>
        <v/>
      </c>
      <c r="HY171" s="378" t="str">
        <f t="shared" si="519"/>
        <v/>
      </c>
      <c r="HZ171" s="378" t="str">
        <f t="shared" si="519"/>
        <v/>
      </c>
      <c r="IA171" s="378" t="str">
        <f t="shared" si="519"/>
        <v/>
      </c>
      <c r="IB171" s="378" t="str">
        <f t="shared" si="519"/>
        <v/>
      </c>
      <c r="IC171" s="378" t="str">
        <f t="shared" ref="IC171:KN171" si="520">IF(COUNT(IC53:IC55)=0,"",SUM(IC53:IC55,)^2)</f>
        <v/>
      </c>
      <c r="ID171" s="378" t="str">
        <f t="shared" si="520"/>
        <v/>
      </c>
      <c r="IE171" s="378" t="str">
        <f t="shared" si="520"/>
        <v/>
      </c>
      <c r="IF171" s="378" t="str">
        <f t="shared" si="520"/>
        <v/>
      </c>
      <c r="IG171" s="378" t="str">
        <f t="shared" si="520"/>
        <v/>
      </c>
      <c r="IH171" s="378" t="str">
        <f t="shared" si="520"/>
        <v/>
      </c>
      <c r="II171" s="378" t="str">
        <f t="shared" si="520"/>
        <v/>
      </c>
      <c r="IJ171" s="378" t="str">
        <f t="shared" si="520"/>
        <v/>
      </c>
      <c r="IK171" s="378" t="str">
        <f t="shared" si="520"/>
        <v/>
      </c>
      <c r="IL171" s="378" t="str">
        <f t="shared" si="520"/>
        <v/>
      </c>
      <c r="IM171" s="378" t="str">
        <f t="shared" si="520"/>
        <v/>
      </c>
      <c r="IN171" s="378" t="str">
        <f t="shared" si="520"/>
        <v/>
      </c>
      <c r="IO171" s="378" t="str">
        <f t="shared" si="520"/>
        <v/>
      </c>
      <c r="IP171" s="378" t="str">
        <f t="shared" si="520"/>
        <v/>
      </c>
      <c r="IQ171" s="378" t="str">
        <f t="shared" si="520"/>
        <v/>
      </c>
      <c r="IR171" s="378" t="str">
        <f t="shared" si="520"/>
        <v/>
      </c>
      <c r="IS171" s="378" t="str">
        <f t="shared" si="520"/>
        <v/>
      </c>
      <c r="IT171" s="378" t="str">
        <f t="shared" si="520"/>
        <v/>
      </c>
      <c r="IU171" s="378" t="str">
        <f t="shared" si="520"/>
        <v/>
      </c>
      <c r="IV171" s="378" t="str">
        <f t="shared" si="520"/>
        <v/>
      </c>
      <c r="IW171" s="378" t="str">
        <f t="shared" si="520"/>
        <v/>
      </c>
      <c r="IX171" s="378" t="str">
        <f t="shared" si="520"/>
        <v/>
      </c>
      <c r="IY171" s="378" t="str">
        <f t="shared" si="520"/>
        <v/>
      </c>
      <c r="IZ171" s="378" t="str">
        <f t="shared" si="520"/>
        <v/>
      </c>
      <c r="JA171" s="378" t="str">
        <f t="shared" si="520"/>
        <v/>
      </c>
      <c r="JB171" s="378" t="str">
        <f t="shared" si="520"/>
        <v/>
      </c>
      <c r="JC171" s="378" t="str">
        <f t="shared" si="520"/>
        <v/>
      </c>
      <c r="JD171" s="378" t="str">
        <f t="shared" si="520"/>
        <v/>
      </c>
      <c r="JE171" s="378" t="str">
        <f t="shared" si="520"/>
        <v/>
      </c>
      <c r="JF171" s="378" t="str">
        <f t="shared" si="520"/>
        <v/>
      </c>
      <c r="JG171" s="378" t="str">
        <f t="shared" si="520"/>
        <v/>
      </c>
      <c r="JH171" s="378" t="str">
        <f t="shared" si="520"/>
        <v/>
      </c>
      <c r="JI171" s="378" t="str">
        <f t="shared" si="520"/>
        <v/>
      </c>
      <c r="JJ171" s="378" t="str">
        <f t="shared" si="520"/>
        <v/>
      </c>
      <c r="JK171" s="378" t="str">
        <f t="shared" si="520"/>
        <v/>
      </c>
      <c r="JL171" s="378" t="str">
        <f t="shared" si="520"/>
        <v/>
      </c>
      <c r="JM171" s="378" t="str">
        <f t="shared" si="520"/>
        <v/>
      </c>
      <c r="JN171" s="378" t="str">
        <f t="shared" si="520"/>
        <v/>
      </c>
      <c r="JO171" s="378" t="str">
        <f t="shared" si="520"/>
        <v/>
      </c>
      <c r="JP171" s="378" t="str">
        <f t="shared" si="520"/>
        <v/>
      </c>
      <c r="JQ171" s="378" t="str">
        <f t="shared" si="520"/>
        <v/>
      </c>
      <c r="JR171" s="378" t="str">
        <f t="shared" si="520"/>
        <v/>
      </c>
      <c r="JS171" s="378" t="str">
        <f t="shared" si="520"/>
        <v/>
      </c>
      <c r="JT171" s="378" t="str">
        <f t="shared" si="520"/>
        <v/>
      </c>
      <c r="JU171" s="378" t="str">
        <f t="shared" si="520"/>
        <v/>
      </c>
      <c r="JV171" s="378" t="str">
        <f t="shared" si="520"/>
        <v/>
      </c>
      <c r="JW171" s="378" t="str">
        <f t="shared" si="520"/>
        <v/>
      </c>
      <c r="JX171" s="378" t="str">
        <f t="shared" si="520"/>
        <v/>
      </c>
      <c r="JY171" s="378" t="str">
        <f t="shared" si="520"/>
        <v/>
      </c>
      <c r="JZ171" s="378" t="str">
        <f t="shared" si="520"/>
        <v/>
      </c>
      <c r="KA171" s="378" t="str">
        <f t="shared" si="520"/>
        <v/>
      </c>
      <c r="KB171" s="378" t="str">
        <f t="shared" si="520"/>
        <v/>
      </c>
      <c r="KC171" s="378" t="str">
        <f t="shared" si="520"/>
        <v/>
      </c>
      <c r="KD171" s="378" t="str">
        <f t="shared" si="520"/>
        <v/>
      </c>
      <c r="KE171" s="378" t="str">
        <f t="shared" si="520"/>
        <v/>
      </c>
      <c r="KF171" s="378" t="str">
        <f t="shared" si="520"/>
        <v/>
      </c>
      <c r="KG171" s="378" t="str">
        <f t="shared" si="520"/>
        <v/>
      </c>
      <c r="KH171" s="378" t="str">
        <f t="shared" si="520"/>
        <v/>
      </c>
      <c r="KI171" s="378" t="str">
        <f t="shared" si="520"/>
        <v/>
      </c>
      <c r="KJ171" s="378" t="str">
        <f t="shared" si="520"/>
        <v/>
      </c>
      <c r="KK171" s="378" t="str">
        <f t="shared" si="520"/>
        <v/>
      </c>
      <c r="KL171" s="378" t="str">
        <f t="shared" si="520"/>
        <v/>
      </c>
      <c r="KM171" s="378" t="str">
        <f t="shared" si="520"/>
        <v/>
      </c>
      <c r="KN171" s="378" t="str">
        <f t="shared" si="520"/>
        <v/>
      </c>
      <c r="KO171" s="378" t="str">
        <f t="shared" ref="KO171:MZ171" si="521">IF(COUNT(KO53:KO55)=0,"",SUM(KO53:KO55,)^2)</f>
        <v/>
      </c>
      <c r="KP171" s="378" t="str">
        <f t="shared" si="521"/>
        <v/>
      </c>
      <c r="KQ171" s="378" t="str">
        <f t="shared" si="521"/>
        <v/>
      </c>
      <c r="KR171" s="378" t="str">
        <f t="shared" si="521"/>
        <v/>
      </c>
      <c r="KS171" s="378" t="str">
        <f t="shared" si="521"/>
        <v/>
      </c>
      <c r="KT171" s="378" t="str">
        <f t="shared" si="521"/>
        <v/>
      </c>
      <c r="KU171" s="378" t="str">
        <f t="shared" si="521"/>
        <v/>
      </c>
      <c r="KV171" s="378" t="str">
        <f t="shared" si="521"/>
        <v/>
      </c>
      <c r="KW171" s="378" t="str">
        <f t="shared" si="521"/>
        <v/>
      </c>
      <c r="KX171" s="378" t="str">
        <f t="shared" si="521"/>
        <v/>
      </c>
      <c r="KY171" s="378" t="str">
        <f t="shared" si="521"/>
        <v/>
      </c>
      <c r="KZ171" s="378" t="str">
        <f t="shared" si="521"/>
        <v/>
      </c>
      <c r="LA171" s="378" t="str">
        <f t="shared" si="521"/>
        <v/>
      </c>
      <c r="LB171" s="378" t="str">
        <f t="shared" si="521"/>
        <v/>
      </c>
      <c r="LC171" s="378" t="str">
        <f t="shared" si="521"/>
        <v/>
      </c>
      <c r="LD171" s="378" t="str">
        <f t="shared" si="521"/>
        <v/>
      </c>
      <c r="LE171" s="378" t="str">
        <f t="shared" si="521"/>
        <v/>
      </c>
      <c r="LF171" s="378" t="str">
        <f t="shared" si="521"/>
        <v/>
      </c>
      <c r="LG171" s="378" t="str">
        <f t="shared" si="521"/>
        <v/>
      </c>
      <c r="LH171" s="378" t="str">
        <f t="shared" si="521"/>
        <v/>
      </c>
      <c r="LI171" s="378" t="str">
        <f t="shared" si="521"/>
        <v/>
      </c>
      <c r="LJ171" s="378" t="str">
        <f t="shared" si="521"/>
        <v/>
      </c>
      <c r="LK171" s="378" t="str">
        <f t="shared" si="521"/>
        <v/>
      </c>
      <c r="LL171" s="378" t="str">
        <f t="shared" si="521"/>
        <v/>
      </c>
      <c r="LM171" s="378" t="str">
        <f t="shared" si="521"/>
        <v/>
      </c>
      <c r="LN171" s="378" t="str">
        <f t="shared" si="521"/>
        <v/>
      </c>
      <c r="LO171" s="378" t="str">
        <f t="shared" si="521"/>
        <v/>
      </c>
      <c r="LP171" s="378" t="str">
        <f t="shared" si="521"/>
        <v/>
      </c>
      <c r="LQ171" s="378" t="str">
        <f t="shared" si="521"/>
        <v/>
      </c>
      <c r="LR171" s="378" t="str">
        <f t="shared" si="521"/>
        <v/>
      </c>
      <c r="LS171" s="378" t="str">
        <f t="shared" si="521"/>
        <v/>
      </c>
      <c r="LT171" s="378" t="str">
        <f t="shared" si="521"/>
        <v/>
      </c>
      <c r="LU171" s="378" t="str">
        <f t="shared" si="521"/>
        <v/>
      </c>
      <c r="LV171" s="378" t="str">
        <f t="shared" si="521"/>
        <v/>
      </c>
      <c r="LW171" s="378" t="str">
        <f t="shared" si="521"/>
        <v/>
      </c>
      <c r="LX171" s="378" t="str">
        <f t="shared" si="521"/>
        <v/>
      </c>
      <c r="LY171" s="378" t="str">
        <f t="shared" si="521"/>
        <v/>
      </c>
      <c r="LZ171" s="378" t="str">
        <f t="shared" si="521"/>
        <v/>
      </c>
      <c r="MA171" s="378" t="str">
        <f t="shared" si="521"/>
        <v/>
      </c>
      <c r="MB171" s="378" t="str">
        <f t="shared" si="521"/>
        <v/>
      </c>
      <c r="MC171" s="378" t="str">
        <f t="shared" si="521"/>
        <v/>
      </c>
      <c r="MD171" s="378" t="str">
        <f t="shared" si="521"/>
        <v/>
      </c>
      <c r="ME171" s="378" t="str">
        <f t="shared" si="521"/>
        <v/>
      </c>
      <c r="MF171" s="378" t="str">
        <f t="shared" si="521"/>
        <v/>
      </c>
      <c r="MG171" s="378" t="str">
        <f t="shared" si="521"/>
        <v/>
      </c>
      <c r="MH171" s="378" t="str">
        <f t="shared" si="521"/>
        <v/>
      </c>
      <c r="MI171" s="378" t="str">
        <f t="shared" si="521"/>
        <v/>
      </c>
      <c r="MJ171" s="378" t="str">
        <f t="shared" si="521"/>
        <v/>
      </c>
      <c r="MK171" s="378" t="str">
        <f t="shared" si="521"/>
        <v/>
      </c>
      <c r="ML171" s="378" t="str">
        <f t="shared" si="521"/>
        <v/>
      </c>
      <c r="MM171" s="378" t="str">
        <f t="shared" si="521"/>
        <v/>
      </c>
      <c r="MN171" s="378" t="str">
        <f t="shared" si="521"/>
        <v/>
      </c>
      <c r="MO171" s="378" t="str">
        <f t="shared" si="521"/>
        <v/>
      </c>
      <c r="MP171" s="378" t="str">
        <f t="shared" si="521"/>
        <v/>
      </c>
      <c r="MQ171" s="378" t="str">
        <f t="shared" si="521"/>
        <v/>
      </c>
      <c r="MR171" s="378" t="str">
        <f t="shared" si="521"/>
        <v/>
      </c>
      <c r="MS171" s="378" t="str">
        <f t="shared" si="521"/>
        <v/>
      </c>
      <c r="MT171" s="378" t="str">
        <f t="shared" si="521"/>
        <v/>
      </c>
      <c r="MU171" s="378" t="str">
        <f t="shared" si="521"/>
        <v/>
      </c>
      <c r="MV171" s="378" t="str">
        <f t="shared" si="521"/>
        <v/>
      </c>
      <c r="MW171" s="378" t="str">
        <f t="shared" si="521"/>
        <v/>
      </c>
      <c r="MX171" s="378" t="str">
        <f t="shared" si="521"/>
        <v/>
      </c>
      <c r="MY171" s="378" t="str">
        <f t="shared" si="521"/>
        <v/>
      </c>
      <c r="MZ171" s="378" t="str">
        <f t="shared" si="521"/>
        <v/>
      </c>
      <c r="NA171" s="378" t="str">
        <f t="shared" ref="NA171:PL171" si="522">IF(COUNT(NA53:NA55)=0,"",SUM(NA53:NA55,)^2)</f>
        <v/>
      </c>
      <c r="NB171" s="378" t="str">
        <f t="shared" si="522"/>
        <v/>
      </c>
      <c r="NC171" s="378" t="str">
        <f t="shared" si="522"/>
        <v/>
      </c>
      <c r="ND171" s="378" t="str">
        <f t="shared" si="522"/>
        <v/>
      </c>
      <c r="NE171" s="378" t="str">
        <f t="shared" si="522"/>
        <v/>
      </c>
      <c r="NF171" s="378" t="str">
        <f t="shared" si="522"/>
        <v/>
      </c>
      <c r="NG171" s="378" t="str">
        <f t="shared" si="522"/>
        <v/>
      </c>
      <c r="NH171" s="378" t="str">
        <f t="shared" si="522"/>
        <v/>
      </c>
      <c r="NI171" s="378" t="str">
        <f t="shared" si="522"/>
        <v/>
      </c>
      <c r="NJ171" s="378" t="str">
        <f t="shared" si="522"/>
        <v/>
      </c>
      <c r="NK171" s="378" t="str">
        <f t="shared" si="522"/>
        <v/>
      </c>
      <c r="NL171" s="378" t="str">
        <f t="shared" si="522"/>
        <v/>
      </c>
      <c r="NM171" s="378" t="str">
        <f t="shared" si="522"/>
        <v/>
      </c>
      <c r="NN171" s="378" t="str">
        <f t="shared" si="522"/>
        <v/>
      </c>
      <c r="NO171" s="378" t="str">
        <f t="shared" si="522"/>
        <v/>
      </c>
      <c r="NP171" s="378" t="str">
        <f t="shared" si="522"/>
        <v/>
      </c>
      <c r="NQ171" s="378" t="str">
        <f t="shared" si="522"/>
        <v/>
      </c>
      <c r="NR171" s="378" t="str">
        <f t="shared" si="522"/>
        <v/>
      </c>
      <c r="NS171" s="378" t="str">
        <f t="shared" si="522"/>
        <v/>
      </c>
      <c r="NT171" s="378" t="str">
        <f t="shared" si="522"/>
        <v/>
      </c>
      <c r="NU171" s="378" t="str">
        <f t="shared" si="522"/>
        <v/>
      </c>
      <c r="NV171" s="378" t="str">
        <f t="shared" si="522"/>
        <v/>
      </c>
      <c r="NW171" s="378" t="str">
        <f t="shared" si="522"/>
        <v/>
      </c>
      <c r="NX171" s="378" t="str">
        <f t="shared" si="522"/>
        <v/>
      </c>
      <c r="NY171" s="378" t="str">
        <f t="shared" si="522"/>
        <v/>
      </c>
      <c r="NZ171" s="378" t="str">
        <f t="shared" si="522"/>
        <v/>
      </c>
      <c r="OA171" s="378" t="str">
        <f t="shared" si="522"/>
        <v/>
      </c>
      <c r="OB171" s="378" t="str">
        <f t="shared" si="522"/>
        <v/>
      </c>
      <c r="OC171" s="378" t="str">
        <f t="shared" si="522"/>
        <v/>
      </c>
      <c r="OD171" s="378" t="str">
        <f t="shared" si="522"/>
        <v/>
      </c>
      <c r="OE171" s="378" t="str">
        <f t="shared" si="522"/>
        <v/>
      </c>
      <c r="OF171" s="378" t="str">
        <f t="shared" si="522"/>
        <v/>
      </c>
      <c r="OG171" s="378" t="str">
        <f t="shared" si="522"/>
        <v/>
      </c>
      <c r="OH171" s="378" t="str">
        <f t="shared" si="522"/>
        <v/>
      </c>
      <c r="OI171" s="378" t="str">
        <f t="shared" si="522"/>
        <v/>
      </c>
      <c r="OJ171" s="378" t="str">
        <f t="shared" si="522"/>
        <v/>
      </c>
      <c r="OK171" s="378" t="str">
        <f t="shared" si="522"/>
        <v/>
      </c>
      <c r="OL171" s="378" t="str">
        <f t="shared" si="522"/>
        <v/>
      </c>
      <c r="OM171" s="378" t="str">
        <f t="shared" si="522"/>
        <v/>
      </c>
      <c r="ON171" s="378" t="str">
        <f t="shared" si="522"/>
        <v/>
      </c>
      <c r="OO171" s="378" t="str">
        <f t="shared" si="522"/>
        <v/>
      </c>
      <c r="OP171" s="378" t="str">
        <f t="shared" si="522"/>
        <v/>
      </c>
      <c r="OQ171" s="380" t="str">
        <f t="shared" si="522"/>
        <v/>
      </c>
      <c r="OR171" s="380" t="str">
        <f t="shared" si="522"/>
        <v/>
      </c>
      <c r="OS171" s="380" t="str">
        <f t="shared" si="522"/>
        <v/>
      </c>
      <c r="OT171" s="380" t="str">
        <f t="shared" si="522"/>
        <v/>
      </c>
      <c r="OU171" s="380" t="str">
        <f t="shared" si="522"/>
        <v/>
      </c>
      <c r="OV171" s="380" t="str">
        <f t="shared" si="522"/>
        <v/>
      </c>
      <c r="OW171" s="380" t="str">
        <f t="shared" si="522"/>
        <v/>
      </c>
      <c r="OX171" s="380" t="str">
        <f t="shared" si="522"/>
        <v/>
      </c>
      <c r="OY171" s="380" t="str">
        <f t="shared" si="522"/>
        <v/>
      </c>
      <c r="OZ171" s="380" t="str">
        <f t="shared" si="522"/>
        <v/>
      </c>
      <c r="PA171" s="380" t="str">
        <f t="shared" si="522"/>
        <v/>
      </c>
      <c r="PB171" s="380" t="str">
        <f t="shared" si="522"/>
        <v/>
      </c>
      <c r="PC171" s="380" t="str">
        <f t="shared" si="522"/>
        <v/>
      </c>
      <c r="PD171" s="380" t="str">
        <f t="shared" si="522"/>
        <v/>
      </c>
      <c r="PE171" s="380" t="str">
        <f t="shared" si="522"/>
        <v/>
      </c>
      <c r="PF171" s="380" t="str">
        <f t="shared" si="522"/>
        <v/>
      </c>
      <c r="PG171" s="380" t="str">
        <f t="shared" si="522"/>
        <v/>
      </c>
      <c r="PH171" s="380" t="str">
        <f t="shared" si="522"/>
        <v/>
      </c>
      <c r="PI171" s="380" t="str">
        <f t="shared" si="522"/>
        <v/>
      </c>
      <c r="PJ171" s="380" t="str">
        <f t="shared" si="522"/>
        <v/>
      </c>
      <c r="PK171" s="380" t="str">
        <f t="shared" si="522"/>
        <v/>
      </c>
      <c r="PL171" s="380" t="str">
        <f t="shared" si="522"/>
        <v/>
      </c>
      <c r="PM171" s="380" t="str">
        <f t="shared" ref="PM171:RX171" si="523">IF(COUNT(PM53:PM55)=0,"",SUM(PM53:PM55,)^2)</f>
        <v/>
      </c>
      <c r="PN171" s="380" t="str">
        <f t="shared" si="523"/>
        <v/>
      </c>
      <c r="PO171" s="380" t="str">
        <f t="shared" si="523"/>
        <v/>
      </c>
      <c r="PP171" s="380" t="str">
        <f t="shared" si="523"/>
        <v/>
      </c>
      <c r="PQ171" s="380" t="str">
        <f t="shared" si="523"/>
        <v/>
      </c>
      <c r="PR171" s="380" t="str">
        <f t="shared" si="523"/>
        <v/>
      </c>
      <c r="PS171" s="380" t="str">
        <f t="shared" si="523"/>
        <v/>
      </c>
      <c r="PT171" s="380" t="str">
        <f t="shared" si="523"/>
        <v/>
      </c>
      <c r="PU171" s="380" t="str">
        <f t="shared" si="523"/>
        <v/>
      </c>
      <c r="PV171" s="380" t="str">
        <f t="shared" si="523"/>
        <v/>
      </c>
      <c r="PW171" s="380" t="str">
        <f t="shared" si="523"/>
        <v/>
      </c>
      <c r="PX171" s="380" t="str">
        <f t="shared" si="523"/>
        <v/>
      </c>
      <c r="PY171" s="380" t="str">
        <f t="shared" si="523"/>
        <v/>
      </c>
      <c r="PZ171" s="380" t="str">
        <f t="shared" si="523"/>
        <v/>
      </c>
      <c r="QA171" s="380" t="str">
        <f t="shared" si="523"/>
        <v/>
      </c>
      <c r="QB171" s="380" t="str">
        <f t="shared" si="523"/>
        <v/>
      </c>
      <c r="QC171" s="380" t="str">
        <f t="shared" si="523"/>
        <v/>
      </c>
      <c r="QD171" s="380" t="str">
        <f t="shared" si="523"/>
        <v/>
      </c>
      <c r="QE171" s="380" t="str">
        <f t="shared" si="523"/>
        <v/>
      </c>
      <c r="QF171" s="380" t="str">
        <f t="shared" si="523"/>
        <v/>
      </c>
      <c r="QG171" s="380" t="str">
        <f t="shared" si="523"/>
        <v/>
      </c>
      <c r="QH171" s="380" t="str">
        <f t="shared" si="523"/>
        <v/>
      </c>
      <c r="QI171" s="380" t="str">
        <f t="shared" si="523"/>
        <v/>
      </c>
      <c r="QJ171" s="380" t="str">
        <f t="shared" si="523"/>
        <v/>
      </c>
      <c r="QK171" s="380" t="str">
        <f t="shared" si="523"/>
        <v/>
      </c>
      <c r="QL171" s="380" t="str">
        <f t="shared" si="523"/>
        <v/>
      </c>
      <c r="QM171" s="380" t="str">
        <f t="shared" si="523"/>
        <v/>
      </c>
      <c r="QN171" s="380" t="str">
        <f t="shared" si="523"/>
        <v/>
      </c>
      <c r="QO171" s="380" t="str">
        <f t="shared" si="523"/>
        <v/>
      </c>
      <c r="QP171" s="380" t="str">
        <f t="shared" si="523"/>
        <v/>
      </c>
      <c r="QQ171" s="380" t="str">
        <f t="shared" si="523"/>
        <v/>
      </c>
      <c r="QR171" s="380" t="str">
        <f t="shared" si="523"/>
        <v/>
      </c>
      <c r="QS171" s="380" t="str">
        <f t="shared" si="523"/>
        <v/>
      </c>
      <c r="QT171" s="380" t="str">
        <f t="shared" si="523"/>
        <v/>
      </c>
      <c r="QU171" s="380" t="str">
        <f t="shared" si="523"/>
        <v/>
      </c>
      <c r="QV171" s="380" t="str">
        <f t="shared" si="523"/>
        <v/>
      </c>
      <c r="QW171" s="380" t="str">
        <f t="shared" si="523"/>
        <v/>
      </c>
      <c r="QX171" s="380" t="str">
        <f t="shared" si="523"/>
        <v/>
      </c>
      <c r="QY171" s="380" t="str">
        <f t="shared" si="523"/>
        <v/>
      </c>
      <c r="QZ171" s="380" t="str">
        <f t="shared" si="523"/>
        <v/>
      </c>
      <c r="RA171" s="380" t="str">
        <f t="shared" si="523"/>
        <v/>
      </c>
      <c r="RB171" s="380" t="str">
        <f t="shared" si="523"/>
        <v/>
      </c>
      <c r="RC171" s="380" t="str">
        <f t="shared" si="523"/>
        <v/>
      </c>
      <c r="RD171" s="380" t="str">
        <f t="shared" si="523"/>
        <v/>
      </c>
      <c r="RE171" s="380" t="str">
        <f t="shared" si="523"/>
        <v/>
      </c>
      <c r="RF171" s="380" t="str">
        <f t="shared" si="523"/>
        <v/>
      </c>
      <c r="RG171" s="380" t="str">
        <f t="shared" si="523"/>
        <v/>
      </c>
      <c r="RH171" s="380" t="str">
        <f t="shared" si="523"/>
        <v/>
      </c>
      <c r="RI171" s="380" t="str">
        <f t="shared" si="523"/>
        <v/>
      </c>
      <c r="RJ171" s="380" t="str">
        <f t="shared" si="523"/>
        <v/>
      </c>
      <c r="RK171" s="380" t="str">
        <f t="shared" si="523"/>
        <v/>
      </c>
      <c r="RL171" s="380" t="str">
        <f t="shared" si="523"/>
        <v/>
      </c>
      <c r="RM171" s="380" t="str">
        <f t="shared" si="523"/>
        <v/>
      </c>
      <c r="RN171" s="380" t="str">
        <f t="shared" si="523"/>
        <v/>
      </c>
      <c r="RO171" s="380" t="str">
        <f t="shared" si="523"/>
        <v/>
      </c>
      <c r="RP171" s="380" t="str">
        <f t="shared" si="523"/>
        <v/>
      </c>
      <c r="RQ171" s="380" t="str">
        <f t="shared" si="523"/>
        <v/>
      </c>
      <c r="RR171" s="380" t="str">
        <f t="shared" si="523"/>
        <v/>
      </c>
      <c r="RS171" s="380" t="str">
        <f t="shared" si="523"/>
        <v/>
      </c>
      <c r="RT171" s="380" t="str">
        <f t="shared" si="523"/>
        <v/>
      </c>
      <c r="RU171" s="380" t="str">
        <f t="shared" si="523"/>
        <v/>
      </c>
      <c r="RV171" s="380" t="str">
        <f t="shared" si="523"/>
        <v/>
      </c>
      <c r="RW171" s="380" t="str">
        <f t="shared" si="523"/>
        <v/>
      </c>
      <c r="RX171" s="380" t="str">
        <f t="shared" si="523"/>
        <v/>
      </c>
      <c r="RY171" s="380" t="str">
        <f t="shared" ref="RY171:UJ171" si="524">IF(COUNT(RY53:RY55)=0,"",SUM(RY53:RY55,)^2)</f>
        <v/>
      </c>
      <c r="RZ171" s="380" t="str">
        <f t="shared" si="524"/>
        <v/>
      </c>
      <c r="SA171" s="380" t="str">
        <f t="shared" si="524"/>
        <v/>
      </c>
      <c r="SB171" s="380" t="str">
        <f t="shared" si="524"/>
        <v/>
      </c>
      <c r="SC171" s="380" t="str">
        <f t="shared" si="524"/>
        <v/>
      </c>
      <c r="SD171" s="380" t="str">
        <f t="shared" si="524"/>
        <v/>
      </c>
      <c r="SE171" s="380" t="str">
        <f t="shared" si="524"/>
        <v/>
      </c>
      <c r="SF171" s="380" t="str">
        <f t="shared" si="524"/>
        <v/>
      </c>
      <c r="SG171" s="380" t="str">
        <f t="shared" si="524"/>
        <v/>
      </c>
      <c r="SH171" s="380" t="str">
        <f t="shared" si="524"/>
        <v/>
      </c>
      <c r="SI171" s="380" t="str">
        <f t="shared" si="524"/>
        <v/>
      </c>
      <c r="SJ171" s="380" t="str">
        <f t="shared" si="524"/>
        <v/>
      </c>
      <c r="SK171" s="380" t="str">
        <f t="shared" si="524"/>
        <v/>
      </c>
      <c r="SL171" s="380" t="str">
        <f t="shared" si="524"/>
        <v/>
      </c>
      <c r="SM171" s="380" t="str">
        <f t="shared" si="524"/>
        <v/>
      </c>
      <c r="SN171" s="380" t="str">
        <f t="shared" si="524"/>
        <v/>
      </c>
      <c r="SO171" s="380" t="str">
        <f t="shared" si="524"/>
        <v/>
      </c>
      <c r="SP171" s="380" t="str">
        <f t="shared" si="524"/>
        <v/>
      </c>
      <c r="SQ171" s="380" t="str">
        <f t="shared" si="524"/>
        <v/>
      </c>
      <c r="SR171" s="380" t="str">
        <f t="shared" si="524"/>
        <v/>
      </c>
      <c r="SS171" s="380" t="str">
        <f t="shared" si="524"/>
        <v/>
      </c>
      <c r="ST171" s="380" t="str">
        <f t="shared" si="524"/>
        <v/>
      </c>
      <c r="SU171" s="380" t="str">
        <f t="shared" si="524"/>
        <v/>
      </c>
      <c r="SV171" s="380" t="str">
        <f t="shared" si="524"/>
        <v/>
      </c>
      <c r="SW171" s="380" t="str">
        <f t="shared" si="524"/>
        <v/>
      </c>
      <c r="SX171" s="380" t="str">
        <f t="shared" si="524"/>
        <v/>
      </c>
      <c r="SY171" s="380" t="str">
        <f t="shared" si="524"/>
        <v/>
      </c>
      <c r="SZ171" s="380" t="str">
        <f t="shared" si="524"/>
        <v/>
      </c>
      <c r="TA171" s="380" t="str">
        <f t="shared" si="524"/>
        <v/>
      </c>
      <c r="TB171" s="380" t="str">
        <f t="shared" si="524"/>
        <v/>
      </c>
      <c r="TC171" s="380" t="str">
        <f t="shared" si="524"/>
        <v/>
      </c>
      <c r="TD171" s="380" t="str">
        <f t="shared" si="524"/>
        <v/>
      </c>
      <c r="TE171" s="380" t="str">
        <f t="shared" si="524"/>
        <v/>
      </c>
      <c r="TF171" s="380" t="str">
        <f t="shared" si="524"/>
        <v/>
      </c>
      <c r="TG171" s="380" t="str">
        <f t="shared" si="524"/>
        <v/>
      </c>
      <c r="TH171" s="380" t="str">
        <f t="shared" si="524"/>
        <v/>
      </c>
      <c r="TI171" s="380" t="str">
        <f t="shared" si="524"/>
        <v/>
      </c>
      <c r="TJ171" s="380" t="str">
        <f t="shared" si="524"/>
        <v/>
      </c>
      <c r="TK171" s="380" t="str">
        <f t="shared" si="524"/>
        <v/>
      </c>
      <c r="TL171" s="380" t="str">
        <f t="shared" si="524"/>
        <v/>
      </c>
      <c r="TM171" s="380" t="str">
        <f t="shared" si="524"/>
        <v/>
      </c>
      <c r="TN171" s="380" t="str">
        <f t="shared" si="524"/>
        <v/>
      </c>
      <c r="TO171" s="380" t="str">
        <f t="shared" si="524"/>
        <v/>
      </c>
      <c r="TP171" s="380" t="str">
        <f t="shared" si="524"/>
        <v/>
      </c>
      <c r="TQ171" s="380" t="str">
        <f t="shared" si="524"/>
        <v/>
      </c>
      <c r="TR171" s="380" t="str">
        <f t="shared" si="524"/>
        <v/>
      </c>
      <c r="TS171" s="380" t="str">
        <f t="shared" si="524"/>
        <v/>
      </c>
      <c r="TT171" s="380" t="str">
        <f t="shared" si="524"/>
        <v/>
      </c>
      <c r="TU171" s="380" t="str">
        <f t="shared" si="524"/>
        <v/>
      </c>
      <c r="TV171" s="380" t="str">
        <f t="shared" si="524"/>
        <v/>
      </c>
      <c r="TW171" s="380" t="str">
        <f t="shared" si="524"/>
        <v/>
      </c>
      <c r="TX171" s="380" t="str">
        <f t="shared" si="524"/>
        <v/>
      </c>
      <c r="TY171" s="380" t="str">
        <f t="shared" si="524"/>
        <v/>
      </c>
      <c r="TZ171" s="380" t="str">
        <f t="shared" si="524"/>
        <v/>
      </c>
      <c r="UA171" s="380" t="str">
        <f t="shared" si="524"/>
        <v/>
      </c>
      <c r="UB171" s="380" t="str">
        <f t="shared" si="524"/>
        <v/>
      </c>
      <c r="UC171" s="380" t="str">
        <f t="shared" si="524"/>
        <v/>
      </c>
      <c r="UD171" s="380" t="str">
        <f t="shared" si="524"/>
        <v/>
      </c>
      <c r="UE171" s="380" t="str">
        <f t="shared" si="524"/>
        <v/>
      </c>
      <c r="UF171" s="380" t="str">
        <f t="shared" si="524"/>
        <v/>
      </c>
      <c r="UG171" s="380" t="str">
        <f t="shared" si="524"/>
        <v/>
      </c>
      <c r="UH171" s="380" t="str">
        <f t="shared" si="524"/>
        <v/>
      </c>
      <c r="UI171" s="380" t="str">
        <f t="shared" si="524"/>
        <v/>
      </c>
      <c r="UJ171" s="380" t="str">
        <f t="shared" si="524"/>
        <v/>
      </c>
      <c r="UK171" s="380" t="str">
        <f t="shared" ref="UK171:WI171" si="525">IF(COUNT(UK53:UK55)=0,"",SUM(UK53:UK55,)^2)</f>
        <v/>
      </c>
      <c r="UL171" s="380" t="str">
        <f t="shared" si="525"/>
        <v/>
      </c>
      <c r="UM171" s="380" t="str">
        <f t="shared" si="525"/>
        <v/>
      </c>
      <c r="UN171" s="380" t="str">
        <f t="shared" si="525"/>
        <v/>
      </c>
      <c r="UO171" s="380" t="str">
        <f t="shared" si="525"/>
        <v/>
      </c>
      <c r="UP171" s="380" t="str">
        <f t="shared" si="525"/>
        <v/>
      </c>
      <c r="UQ171" s="380" t="str">
        <f t="shared" si="525"/>
        <v/>
      </c>
      <c r="UR171" s="380" t="str">
        <f t="shared" si="525"/>
        <v/>
      </c>
      <c r="US171" s="380" t="str">
        <f t="shared" si="525"/>
        <v/>
      </c>
      <c r="UT171" s="380" t="str">
        <f t="shared" si="525"/>
        <v/>
      </c>
      <c r="UU171" s="380" t="str">
        <f t="shared" si="525"/>
        <v/>
      </c>
      <c r="UV171" s="380" t="str">
        <f t="shared" si="525"/>
        <v/>
      </c>
      <c r="UW171" s="380" t="str">
        <f t="shared" si="525"/>
        <v/>
      </c>
      <c r="UX171" s="380" t="str">
        <f t="shared" si="525"/>
        <v/>
      </c>
      <c r="UY171" s="380" t="str">
        <f t="shared" si="525"/>
        <v/>
      </c>
      <c r="UZ171" s="380" t="str">
        <f t="shared" si="525"/>
        <v/>
      </c>
      <c r="VA171" s="380" t="str">
        <f t="shared" si="525"/>
        <v/>
      </c>
      <c r="VB171" s="380" t="str">
        <f t="shared" si="525"/>
        <v/>
      </c>
      <c r="VC171" s="380" t="str">
        <f t="shared" si="525"/>
        <v/>
      </c>
      <c r="VD171" s="380" t="str">
        <f t="shared" si="525"/>
        <v/>
      </c>
      <c r="VE171" s="380" t="str">
        <f t="shared" si="525"/>
        <v/>
      </c>
      <c r="VF171" s="380" t="str">
        <f t="shared" si="525"/>
        <v/>
      </c>
      <c r="VG171" s="380" t="str">
        <f t="shared" si="525"/>
        <v/>
      </c>
      <c r="VH171" s="380" t="str">
        <f t="shared" si="525"/>
        <v/>
      </c>
      <c r="VI171" s="380" t="str">
        <f t="shared" si="525"/>
        <v/>
      </c>
      <c r="VJ171" s="380" t="str">
        <f t="shared" si="525"/>
        <v/>
      </c>
      <c r="VK171" s="380" t="str">
        <f t="shared" si="525"/>
        <v/>
      </c>
      <c r="VL171" s="380" t="str">
        <f t="shared" si="525"/>
        <v/>
      </c>
      <c r="VM171" s="380" t="str">
        <f t="shared" si="525"/>
        <v/>
      </c>
      <c r="VN171" s="380" t="str">
        <f t="shared" si="525"/>
        <v/>
      </c>
      <c r="VO171" s="380" t="str">
        <f t="shared" si="525"/>
        <v/>
      </c>
      <c r="VP171" s="380" t="str">
        <f t="shared" si="525"/>
        <v/>
      </c>
      <c r="VQ171" s="380" t="str">
        <f t="shared" si="525"/>
        <v/>
      </c>
      <c r="VR171" s="380" t="str">
        <f t="shared" si="525"/>
        <v/>
      </c>
      <c r="VS171" s="380" t="str">
        <f t="shared" si="525"/>
        <v/>
      </c>
      <c r="VT171" s="380" t="str">
        <f t="shared" si="525"/>
        <v/>
      </c>
      <c r="VU171" s="380" t="str">
        <f t="shared" si="525"/>
        <v/>
      </c>
      <c r="VV171" s="380" t="str">
        <f t="shared" si="525"/>
        <v/>
      </c>
      <c r="VW171" s="380" t="str">
        <f t="shared" si="525"/>
        <v/>
      </c>
      <c r="VX171" s="380" t="str">
        <f t="shared" si="525"/>
        <v/>
      </c>
      <c r="VY171" s="380" t="str">
        <f t="shared" si="525"/>
        <v/>
      </c>
      <c r="VZ171" s="380" t="str">
        <f t="shared" si="525"/>
        <v/>
      </c>
      <c r="WA171" s="380" t="str">
        <f t="shared" si="525"/>
        <v/>
      </c>
      <c r="WB171" s="380" t="str">
        <f t="shared" si="525"/>
        <v/>
      </c>
      <c r="WC171" s="380" t="str">
        <f t="shared" si="525"/>
        <v/>
      </c>
      <c r="WD171" s="380" t="str">
        <f t="shared" si="525"/>
        <v/>
      </c>
      <c r="WE171" s="380" t="str">
        <f t="shared" si="525"/>
        <v/>
      </c>
      <c r="WF171" s="380" t="str">
        <f t="shared" si="525"/>
        <v/>
      </c>
      <c r="WG171" s="380" t="str">
        <f t="shared" si="525"/>
        <v/>
      </c>
      <c r="WH171" s="380" t="str">
        <f t="shared" si="525"/>
        <v/>
      </c>
      <c r="WI171" s="378" t="str">
        <f t="shared" si="525"/>
        <v/>
      </c>
    </row>
    <row r="172" spans="1:607">
      <c r="A172" s="348"/>
      <c r="B172" s="360" t="s">
        <v>904</v>
      </c>
      <c r="C172" s="348"/>
      <c r="D172" s="348"/>
      <c r="E172" s="348"/>
      <c r="F172" s="348"/>
      <c r="G172" s="361" t="str">
        <f t="shared" si="220"/>
        <v/>
      </c>
      <c r="H172" s="361" t="str">
        <f t="shared" si="221"/>
        <v/>
      </c>
      <c r="I172" s="397"/>
      <c r="J172" s="348"/>
      <c r="K172" s="348"/>
      <c r="L172" s="348"/>
      <c r="M172" s="348"/>
      <c r="N172" s="400"/>
      <c r="O172" s="400"/>
      <c r="P172" s="400"/>
      <c r="Q172" s="400"/>
      <c r="R172" s="400"/>
      <c r="S172" s="400"/>
      <c r="T172" s="400"/>
      <c r="U172" s="400"/>
      <c r="V172" s="400"/>
      <c r="W172" s="400"/>
      <c r="X172" s="400"/>
      <c r="Y172" s="400"/>
      <c r="Z172" s="400"/>
      <c r="AA172" s="400"/>
      <c r="AB172" s="400"/>
      <c r="AC172" s="400"/>
      <c r="AD172" s="400"/>
      <c r="AE172" s="400"/>
      <c r="AF172" s="400"/>
      <c r="AG172" s="400"/>
      <c r="AH172" s="400"/>
      <c r="AI172" s="400"/>
      <c r="AJ172" s="400"/>
      <c r="AK172" s="400"/>
      <c r="AL172" s="400"/>
      <c r="AM172" s="400"/>
      <c r="AN172" s="400"/>
      <c r="AO172" s="400"/>
      <c r="AP172" s="400"/>
      <c r="AQ172" s="400"/>
      <c r="AR172" s="400"/>
      <c r="AS172" s="400"/>
      <c r="AT172" s="400"/>
      <c r="AU172" s="400"/>
      <c r="AV172" s="400"/>
      <c r="AW172" s="400"/>
      <c r="AX172" s="400"/>
      <c r="AY172" s="400"/>
      <c r="AZ172" s="400"/>
      <c r="BA172" s="400"/>
      <c r="BB172" s="400"/>
      <c r="BC172" s="400"/>
      <c r="BD172" s="400"/>
      <c r="BE172" s="400"/>
      <c r="BF172" s="400"/>
      <c r="BG172" s="400"/>
      <c r="BH172" s="400"/>
      <c r="BI172" s="400"/>
      <c r="BJ172" s="400"/>
      <c r="BK172" s="400"/>
      <c r="BL172" s="400"/>
      <c r="BM172" s="400"/>
      <c r="BN172" s="400"/>
      <c r="BO172" s="400"/>
      <c r="BP172" s="400"/>
      <c r="BQ172" s="400"/>
      <c r="BR172" s="400"/>
      <c r="BS172" s="400"/>
      <c r="BT172" s="400"/>
      <c r="BU172" s="400"/>
      <c r="BV172" s="400"/>
      <c r="BW172" s="400"/>
      <c r="BX172" s="400"/>
      <c r="BY172" s="400"/>
      <c r="BZ172" s="400"/>
      <c r="CA172" s="400"/>
      <c r="CB172" s="400"/>
      <c r="CC172" s="400"/>
      <c r="CD172" s="400"/>
      <c r="CE172" s="400"/>
      <c r="CF172" s="400"/>
      <c r="CG172" s="400"/>
      <c r="CH172" s="400"/>
      <c r="CI172" s="400"/>
      <c r="CJ172" s="400"/>
      <c r="CK172" s="400"/>
      <c r="CL172" s="400"/>
      <c r="CM172" s="400"/>
      <c r="CN172" s="400"/>
      <c r="CO172" s="400"/>
      <c r="CP172" s="400"/>
      <c r="CQ172" s="400"/>
      <c r="CR172" s="400"/>
      <c r="CS172" s="400"/>
      <c r="CT172" s="400"/>
      <c r="CU172" s="400"/>
      <c r="CV172" s="400"/>
      <c r="CW172" s="400"/>
      <c r="CX172" s="400"/>
      <c r="CY172" s="400"/>
      <c r="CZ172" s="362"/>
      <c r="DA172" s="901"/>
      <c r="DB172" s="899" t="s">
        <v>1339</v>
      </c>
      <c r="DC172" s="899"/>
      <c r="DD172" s="378" t="str">
        <f>IF(COUNT(DD62:DD64)=0,"",SUM(DD62:DD64,)^2)</f>
        <v/>
      </c>
      <c r="DE172" s="378" t="str">
        <f t="shared" ref="DE172:FP172" si="526">IF(COUNT(DE62:DE64)=0,"",SUM(DE62:DE64,)^2)</f>
        <v/>
      </c>
      <c r="DF172" s="378" t="str">
        <f t="shared" si="526"/>
        <v/>
      </c>
      <c r="DG172" s="378" t="str">
        <f t="shared" si="526"/>
        <v/>
      </c>
      <c r="DH172" s="378" t="str">
        <f t="shared" si="526"/>
        <v/>
      </c>
      <c r="DI172" s="378" t="str">
        <f t="shared" si="526"/>
        <v/>
      </c>
      <c r="DJ172" s="378" t="str">
        <f t="shared" si="526"/>
        <v/>
      </c>
      <c r="DK172" s="378" t="str">
        <f t="shared" si="526"/>
        <v/>
      </c>
      <c r="DL172" s="378" t="str">
        <f t="shared" si="526"/>
        <v/>
      </c>
      <c r="DM172" s="378" t="str">
        <f t="shared" si="526"/>
        <v/>
      </c>
      <c r="DN172" s="378" t="str">
        <f t="shared" si="526"/>
        <v/>
      </c>
      <c r="DO172" s="378" t="str">
        <f t="shared" si="526"/>
        <v/>
      </c>
      <c r="DP172" s="378" t="str">
        <f t="shared" si="526"/>
        <v/>
      </c>
      <c r="DQ172" s="378" t="str">
        <f t="shared" si="526"/>
        <v/>
      </c>
      <c r="DR172" s="378" t="str">
        <f t="shared" si="526"/>
        <v/>
      </c>
      <c r="DS172" s="378" t="str">
        <f t="shared" si="526"/>
        <v/>
      </c>
      <c r="DT172" s="378" t="str">
        <f t="shared" si="526"/>
        <v/>
      </c>
      <c r="DU172" s="378" t="str">
        <f t="shared" si="526"/>
        <v/>
      </c>
      <c r="DV172" s="378" t="str">
        <f t="shared" si="526"/>
        <v/>
      </c>
      <c r="DW172" s="378" t="str">
        <f t="shared" si="526"/>
        <v/>
      </c>
      <c r="DX172" s="379" t="str">
        <f t="shared" si="526"/>
        <v/>
      </c>
      <c r="DY172" s="378" t="str">
        <f t="shared" si="526"/>
        <v/>
      </c>
      <c r="DZ172" s="378" t="str">
        <f t="shared" si="526"/>
        <v/>
      </c>
      <c r="EA172" s="378" t="str">
        <f t="shared" si="526"/>
        <v/>
      </c>
      <c r="EB172" s="378" t="str">
        <f t="shared" si="526"/>
        <v/>
      </c>
      <c r="EC172" s="378" t="str">
        <f t="shared" si="526"/>
        <v/>
      </c>
      <c r="ED172" s="378" t="str">
        <f t="shared" si="526"/>
        <v/>
      </c>
      <c r="EE172" s="378" t="str">
        <f t="shared" si="526"/>
        <v/>
      </c>
      <c r="EF172" s="378" t="str">
        <f t="shared" si="526"/>
        <v/>
      </c>
      <c r="EG172" s="378" t="str">
        <f t="shared" si="526"/>
        <v/>
      </c>
      <c r="EH172" s="378" t="str">
        <f t="shared" si="526"/>
        <v/>
      </c>
      <c r="EI172" s="378" t="str">
        <f t="shared" si="526"/>
        <v/>
      </c>
      <c r="EJ172" s="378" t="str">
        <f t="shared" si="526"/>
        <v/>
      </c>
      <c r="EK172" s="378" t="str">
        <f t="shared" si="526"/>
        <v/>
      </c>
      <c r="EL172" s="378" t="str">
        <f t="shared" si="526"/>
        <v/>
      </c>
      <c r="EM172" s="378" t="str">
        <f t="shared" si="526"/>
        <v/>
      </c>
      <c r="EN172" s="378" t="str">
        <f t="shared" si="526"/>
        <v/>
      </c>
      <c r="EO172" s="378" t="str">
        <f t="shared" si="526"/>
        <v/>
      </c>
      <c r="EP172" s="378" t="str">
        <f t="shared" si="526"/>
        <v/>
      </c>
      <c r="EQ172" s="378" t="str">
        <f t="shared" si="526"/>
        <v/>
      </c>
      <c r="ER172" s="378" t="str">
        <f t="shared" si="526"/>
        <v/>
      </c>
      <c r="ES172" s="378" t="str">
        <f t="shared" si="526"/>
        <v/>
      </c>
      <c r="ET172" s="378" t="str">
        <f t="shared" si="526"/>
        <v/>
      </c>
      <c r="EU172" s="378" t="str">
        <f t="shared" si="526"/>
        <v/>
      </c>
      <c r="EV172" s="378" t="str">
        <f t="shared" si="526"/>
        <v/>
      </c>
      <c r="EW172" s="378" t="str">
        <f t="shared" si="526"/>
        <v/>
      </c>
      <c r="EX172" s="378" t="str">
        <f t="shared" si="526"/>
        <v/>
      </c>
      <c r="EY172" s="378" t="str">
        <f t="shared" si="526"/>
        <v/>
      </c>
      <c r="EZ172" s="378" t="str">
        <f t="shared" si="526"/>
        <v/>
      </c>
      <c r="FA172" s="378" t="str">
        <f t="shared" si="526"/>
        <v/>
      </c>
      <c r="FB172" s="378" t="str">
        <f t="shared" si="526"/>
        <v/>
      </c>
      <c r="FC172" s="378" t="str">
        <f t="shared" si="526"/>
        <v/>
      </c>
      <c r="FD172" s="378" t="str">
        <f t="shared" si="526"/>
        <v/>
      </c>
      <c r="FE172" s="378" t="str">
        <f t="shared" si="526"/>
        <v/>
      </c>
      <c r="FF172" s="378" t="str">
        <f t="shared" si="526"/>
        <v/>
      </c>
      <c r="FG172" s="378" t="str">
        <f t="shared" si="526"/>
        <v/>
      </c>
      <c r="FH172" s="378" t="str">
        <f t="shared" si="526"/>
        <v/>
      </c>
      <c r="FI172" s="378" t="str">
        <f t="shared" si="526"/>
        <v/>
      </c>
      <c r="FJ172" s="378" t="str">
        <f t="shared" si="526"/>
        <v/>
      </c>
      <c r="FK172" s="378" t="str">
        <f t="shared" si="526"/>
        <v/>
      </c>
      <c r="FL172" s="378" t="str">
        <f t="shared" si="526"/>
        <v/>
      </c>
      <c r="FM172" s="378" t="str">
        <f t="shared" si="526"/>
        <v/>
      </c>
      <c r="FN172" s="378" t="str">
        <f t="shared" si="526"/>
        <v/>
      </c>
      <c r="FO172" s="378" t="str">
        <f t="shared" si="526"/>
        <v/>
      </c>
      <c r="FP172" s="378" t="str">
        <f t="shared" si="526"/>
        <v/>
      </c>
      <c r="FQ172" s="378" t="str">
        <f t="shared" ref="FQ172:IB172" si="527">IF(COUNT(FQ62:FQ64)=0,"",SUM(FQ62:FQ64,)^2)</f>
        <v/>
      </c>
      <c r="FR172" s="378" t="str">
        <f t="shared" si="527"/>
        <v/>
      </c>
      <c r="FS172" s="378" t="str">
        <f t="shared" si="527"/>
        <v/>
      </c>
      <c r="FT172" s="378" t="str">
        <f t="shared" si="527"/>
        <v/>
      </c>
      <c r="FU172" s="378" t="str">
        <f t="shared" si="527"/>
        <v/>
      </c>
      <c r="FV172" s="378" t="str">
        <f t="shared" si="527"/>
        <v/>
      </c>
      <c r="FW172" s="378" t="str">
        <f t="shared" si="527"/>
        <v/>
      </c>
      <c r="FX172" s="378" t="str">
        <f t="shared" si="527"/>
        <v/>
      </c>
      <c r="FY172" s="378" t="str">
        <f t="shared" si="527"/>
        <v/>
      </c>
      <c r="FZ172" s="378" t="str">
        <f t="shared" si="527"/>
        <v/>
      </c>
      <c r="GA172" s="378" t="str">
        <f t="shared" si="527"/>
        <v/>
      </c>
      <c r="GB172" s="378" t="str">
        <f t="shared" si="527"/>
        <v/>
      </c>
      <c r="GC172" s="378" t="str">
        <f t="shared" si="527"/>
        <v/>
      </c>
      <c r="GD172" s="378" t="str">
        <f t="shared" si="527"/>
        <v/>
      </c>
      <c r="GE172" s="378" t="str">
        <f t="shared" si="527"/>
        <v/>
      </c>
      <c r="GF172" s="378" t="str">
        <f t="shared" si="527"/>
        <v/>
      </c>
      <c r="GG172" s="378" t="str">
        <f t="shared" si="527"/>
        <v/>
      </c>
      <c r="GH172" s="378" t="str">
        <f t="shared" si="527"/>
        <v/>
      </c>
      <c r="GI172" s="378" t="str">
        <f t="shared" si="527"/>
        <v/>
      </c>
      <c r="GJ172" s="378" t="str">
        <f t="shared" si="527"/>
        <v/>
      </c>
      <c r="GK172" s="378" t="str">
        <f t="shared" si="527"/>
        <v/>
      </c>
      <c r="GL172" s="378" t="str">
        <f t="shared" si="527"/>
        <v/>
      </c>
      <c r="GM172" s="378" t="str">
        <f t="shared" si="527"/>
        <v/>
      </c>
      <c r="GN172" s="378" t="str">
        <f t="shared" si="527"/>
        <v/>
      </c>
      <c r="GO172" s="378" t="str">
        <f t="shared" si="527"/>
        <v/>
      </c>
      <c r="GP172" s="378" t="str">
        <f t="shared" si="527"/>
        <v/>
      </c>
      <c r="GQ172" s="378" t="str">
        <f t="shared" si="527"/>
        <v/>
      </c>
      <c r="GR172" s="378" t="str">
        <f t="shared" si="527"/>
        <v/>
      </c>
      <c r="GS172" s="378" t="str">
        <f t="shared" si="527"/>
        <v/>
      </c>
      <c r="GT172" s="378" t="str">
        <f t="shared" si="527"/>
        <v/>
      </c>
      <c r="GU172" s="378" t="str">
        <f t="shared" si="527"/>
        <v/>
      </c>
      <c r="GV172" s="378" t="str">
        <f t="shared" si="527"/>
        <v/>
      </c>
      <c r="GW172" s="378" t="str">
        <f t="shared" si="527"/>
        <v/>
      </c>
      <c r="GX172" s="378" t="str">
        <f t="shared" si="527"/>
        <v/>
      </c>
      <c r="GY172" s="378" t="str">
        <f t="shared" si="527"/>
        <v/>
      </c>
      <c r="GZ172" s="378" t="str">
        <f t="shared" si="527"/>
        <v/>
      </c>
      <c r="HA172" s="378" t="str">
        <f t="shared" si="527"/>
        <v/>
      </c>
      <c r="HB172" s="378" t="str">
        <f t="shared" si="527"/>
        <v/>
      </c>
      <c r="HC172" s="378" t="str">
        <f t="shared" si="527"/>
        <v/>
      </c>
      <c r="HD172" s="378" t="str">
        <f t="shared" si="527"/>
        <v/>
      </c>
      <c r="HE172" s="378" t="str">
        <f t="shared" si="527"/>
        <v/>
      </c>
      <c r="HF172" s="378" t="str">
        <f t="shared" si="527"/>
        <v/>
      </c>
      <c r="HG172" s="378" t="str">
        <f t="shared" si="527"/>
        <v/>
      </c>
      <c r="HH172" s="378" t="str">
        <f t="shared" si="527"/>
        <v/>
      </c>
      <c r="HI172" s="378" t="str">
        <f t="shared" si="527"/>
        <v/>
      </c>
      <c r="HJ172" s="378" t="str">
        <f t="shared" si="527"/>
        <v/>
      </c>
      <c r="HK172" s="378" t="str">
        <f t="shared" si="527"/>
        <v/>
      </c>
      <c r="HL172" s="378" t="str">
        <f t="shared" si="527"/>
        <v/>
      </c>
      <c r="HM172" s="378" t="str">
        <f t="shared" si="527"/>
        <v/>
      </c>
      <c r="HN172" s="378" t="str">
        <f t="shared" si="527"/>
        <v/>
      </c>
      <c r="HO172" s="378" t="str">
        <f t="shared" si="527"/>
        <v/>
      </c>
      <c r="HP172" s="378" t="str">
        <f t="shared" si="527"/>
        <v/>
      </c>
      <c r="HQ172" s="378" t="str">
        <f t="shared" si="527"/>
        <v/>
      </c>
      <c r="HR172" s="378" t="str">
        <f t="shared" si="527"/>
        <v/>
      </c>
      <c r="HS172" s="378" t="str">
        <f t="shared" si="527"/>
        <v/>
      </c>
      <c r="HT172" s="378" t="str">
        <f t="shared" si="527"/>
        <v/>
      </c>
      <c r="HU172" s="378" t="str">
        <f t="shared" si="527"/>
        <v/>
      </c>
      <c r="HV172" s="378" t="str">
        <f t="shared" si="527"/>
        <v/>
      </c>
      <c r="HW172" s="378" t="str">
        <f t="shared" si="527"/>
        <v/>
      </c>
      <c r="HX172" s="378" t="str">
        <f t="shared" si="527"/>
        <v/>
      </c>
      <c r="HY172" s="378" t="str">
        <f t="shared" si="527"/>
        <v/>
      </c>
      <c r="HZ172" s="378" t="str">
        <f t="shared" si="527"/>
        <v/>
      </c>
      <c r="IA172" s="378" t="str">
        <f t="shared" si="527"/>
        <v/>
      </c>
      <c r="IB172" s="378" t="str">
        <f t="shared" si="527"/>
        <v/>
      </c>
      <c r="IC172" s="378" t="str">
        <f t="shared" ref="IC172:KN172" si="528">IF(COUNT(IC62:IC64)=0,"",SUM(IC62:IC64,)^2)</f>
        <v/>
      </c>
      <c r="ID172" s="378" t="str">
        <f t="shared" si="528"/>
        <v/>
      </c>
      <c r="IE172" s="378" t="str">
        <f t="shared" si="528"/>
        <v/>
      </c>
      <c r="IF172" s="378" t="str">
        <f t="shared" si="528"/>
        <v/>
      </c>
      <c r="IG172" s="378" t="str">
        <f t="shared" si="528"/>
        <v/>
      </c>
      <c r="IH172" s="378" t="str">
        <f t="shared" si="528"/>
        <v/>
      </c>
      <c r="II172" s="378" t="str">
        <f t="shared" si="528"/>
        <v/>
      </c>
      <c r="IJ172" s="378" t="str">
        <f t="shared" si="528"/>
        <v/>
      </c>
      <c r="IK172" s="378" t="str">
        <f t="shared" si="528"/>
        <v/>
      </c>
      <c r="IL172" s="378" t="str">
        <f t="shared" si="528"/>
        <v/>
      </c>
      <c r="IM172" s="378" t="str">
        <f t="shared" si="528"/>
        <v/>
      </c>
      <c r="IN172" s="378" t="str">
        <f t="shared" si="528"/>
        <v/>
      </c>
      <c r="IO172" s="378" t="str">
        <f t="shared" si="528"/>
        <v/>
      </c>
      <c r="IP172" s="378" t="str">
        <f t="shared" si="528"/>
        <v/>
      </c>
      <c r="IQ172" s="378" t="str">
        <f t="shared" si="528"/>
        <v/>
      </c>
      <c r="IR172" s="378" t="str">
        <f t="shared" si="528"/>
        <v/>
      </c>
      <c r="IS172" s="378" t="str">
        <f t="shared" si="528"/>
        <v/>
      </c>
      <c r="IT172" s="378" t="str">
        <f t="shared" si="528"/>
        <v/>
      </c>
      <c r="IU172" s="378" t="str">
        <f t="shared" si="528"/>
        <v/>
      </c>
      <c r="IV172" s="378" t="str">
        <f t="shared" si="528"/>
        <v/>
      </c>
      <c r="IW172" s="378" t="str">
        <f t="shared" si="528"/>
        <v/>
      </c>
      <c r="IX172" s="378" t="str">
        <f t="shared" si="528"/>
        <v/>
      </c>
      <c r="IY172" s="378" t="str">
        <f t="shared" si="528"/>
        <v/>
      </c>
      <c r="IZ172" s="378" t="str">
        <f t="shared" si="528"/>
        <v/>
      </c>
      <c r="JA172" s="378" t="str">
        <f t="shared" si="528"/>
        <v/>
      </c>
      <c r="JB172" s="378" t="str">
        <f t="shared" si="528"/>
        <v/>
      </c>
      <c r="JC172" s="378" t="str">
        <f t="shared" si="528"/>
        <v/>
      </c>
      <c r="JD172" s="378" t="str">
        <f t="shared" si="528"/>
        <v/>
      </c>
      <c r="JE172" s="378" t="str">
        <f t="shared" si="528"/>
        <v/>
      </c>
      <c r="JF172" s="378" t="str">
        <f t="shared" si="528"/>
        <v/>
      </c>
      <c r="JG172" s="378" t="str">
        <f t="shared" si="528"/>
        <v/>
      </c>
      <c r="JH172" s="378" t="str">
        <f t="shared" si="528"/>
        <v/>
      </c>
      <c r="JI172" s="378" t="str">
        <f t="shared" si="528"/>
        <v/>
      </c>
      <c r="JJ172" s="378" t="str">
        <f t="shared" si="528"/>
        <v/>
      </c>
      <c r="JK172" s="378" t="str">
        <f t="shared" si="528"/>
        <v/>
      </c>
      <c r="JL172" s="378" t="str">
        <f t="shared" si="528"/>
        <v/>
      </c>
      <c r="JM172" s="378" t="str">
        <f t="shared" si="528"/>
        <v/>
      </c>
      <c r="JN172" s="378" t="str">
        <f t="shared" si="528"/>
        <v/>
      </c>
      <c r="JO172" s="378" t="str">
        <f t="shared" si="528"/>
        <v/>
      </c>
      <c r="JP172" s="378" t="str">
        <f t="shared" si="528"/>
        <v/>
      </c>
      <c r="JQ172" s="378" t="str">
        <f t="shared" si="528"/>
        <v/>
      </c>
      <c r="JR172" s="378" t="str">
        <f t="shared" si="528"/>
        <v/>
      </c>
      <c r="JS172" s="378" t="str">
        <f t="shared" si="528"/>
        <v/>
      </c>
      <c r="JT172" s="378" t="str">
        <f t="shared" si="528"/>
        <v/>
      </c>
      <c r="JU172" s="378" t="str">
        <f t="shared" si="528"/>
        <v/>
      </c>
      <c r="JV172" s="378" t="str">
        <f t="shared" si="528"/>
        <v/>
      </c>
      <c r="JW172" s="378" t="str">
        <f t="shared" si="528"/>
        <v/>
      </c>
      <c r="JX172" s="378" t="str">
        <f t="shared" si="528"/>
        <v/>
      </c>
      <c r="JY172" s="378" t="str">
        <f t="shared" si="528"/>
        <v/>
      </c>
      <c r="JZ172" s="378" t="str">
        <f t="shared" si="528"/>
        <v/>
      </c>
      <c r="KA172" s="378" t="str">
        <f t="shared" si="528"/>
        <v/>
      </c>
      <c r="KB172" s="378" t="str">
        <f t="shared" si="528"/>
        <v/>
      </c>
      <c r="KC172" s="378" t="str">
        <f t="shared" si="528"/>
        <v/>
      </c>
      <c r="KD172" s="378" t="str">
        <f t="shared" si="528"/>
        <v/>
      </c>
      <c r="KE172" s="378" t="str">
        <f t="shared" si="528"/>
        <v/>
      </c>
      <c r="KF172" s="378" t="str">
        <f t="shared" si="528"/>
        <v/>
      </c>
      <c r="KG172" s="378" t="str">
        <f t="shared" si="528"/>
        <v/>
      </c>
      <c r="KH172" s="378" t="str">
        <f t="shared" si="528"/>
        <v/>
      </c>
      <c r="KI172" s="378" t="str">
        <f t="shared" si="528"/>
        <v/>
      </c>
      <c r="KJ172" s="378" t="str">
        <f t="shared" si="528"/>
        <v/>
      </c>
      <c r="KK172" s="378" t="str">
        <f t="shared" si="528"/>
        <v/>
      </c>
      <c r="KL172" s="378" t="str">
        <f t="shared" si="528"/>
        <v/>
      </c>
      <c r="KM172" s="378" t="str">
        <f t="shared" si="528"/>
        <v/>
      </c>
      <c r="KN172" s="378" t="str">
        <f t="shared" si="528"/>
        <v/>
      </c>
      <c r="KO172" s="378" t="str">
        <f t="shared" ref="KO172:MZ172" si="529">IF(COUNT(KO62:KO64)=0,"",SUM(KO62:KO64,)^2)</f>
        <v/>
      </c>
      <c r="KP172" s="378" t="str">
        <f t="shared" si="529"/>
        <v/>
      </c>
      <c r="KQ172" s="378" t="str">
        <f t="shared" si="529"/>
        <v/>
      </c>
      <c r="KR172" s="378" t="str">
        <f t="shared" si="529"/>
        <v/>
      </c>
      <c r="KS172" s="378" t="str">
        <f t="shared" si="529"/>
        <v/>
      </c>
      <c r="KT172" s="378" t="str">
        <f t="shared" si="529"/>
        <v/>
      </c>
      <c r="KU172" s="378" t="str">
        <f t="shared" si="529"/>
        <v/>
      </c>
      <c r="KV172" s="378" t="str">
        <f t="shared" si="529"/>
        <v/>
      </c>
      <c r="KW172" s="378" t="str">
        <f t="shared" si="529"/>
        <v/>
      </c>
      <c r="KX172" s="378" t="str">
        <f t="shared" si="529"/>
        <v/>
      </c>
      <c r="KY172" s="378" t="str">
        <f t="shared" si="529"/>
        <v/>
      </c>
      <c r="KZ172" s="378" t="str">
        <f t="shared" si="529"/>
        <v/>
      </c>
      <c r="LA172" s="378" t="str">
        <f t="shared" si="529"/>
        <v/>
      </c>
      <c r="LB172" s="378" t="str">
        <f t="shared" si="529"/>
        <v/>
      </c>
      <c r="LC172" s="378" t="str">
        <f t="shared" si="529"/>
        <v/>
      </c>
      <c r="LD172" s="378" t="str">
        <f t="shared" si="529"/>
        <v/>
      </c>
      <c r="LE172" s="378" t="str">
        <f t="shared" si="529"/>
        <v/>
      </c>
      <c r="LF172" s="378" t="str">
        <f t="shared" si="529"/>
        <v/>
      </c>
      <c r="LG172" s="378" t="str">
        <f t="shared" si="529"/>
        <v/>
      </c>
      <c r="LH172" s="378" t="str">
        <f t="shared" si="529"/>
        <v/>
      </c>
      <c r="LI172" s="378" t="str">
        <f t="shared" si="529"/>
        <v/>
      </c>
      <c r="LJ172" s="378" t="str">
        <f t="shared" si="529"/>
        <v/>
      </c>
      <c r="LK172" s="378" t="str">
        <f t="shared" si="529"/>
        <v/>
      </c>
      <c r="LL172" s="378" t="str">
        <f t="shared" si="529"/>
        <v/>
      </c>
      <c r="LM172" s="378" t="str">
        <f t="shared" si="529"/>
        <v/>
      </c>
      <c r="LN172" s="378" t="str">
        <f t="shared" si="529"/>
        <v/>
      </c>
      <c r="LO172" s="378" t="str">
        <f t="shared" si="529"/>
        <v/>
      </c>
      <c r="LP172" s="378" t="str">
        <f t="shared" si="529"/>
        <v/>
      </c>
      <c r="LQ172" s="378" t="str">
        <f t="shared" si="529"/>
        <v/>
      </c>
      <c r="LR172" s="378" t="str">
        <f t="shared" si="529"/>
        <v/>
      </c>
      <c r="LS172" s="378" t="str">
        <f t="shared" si="529"/>
        <v/>
      </c>
      <c r="LT172" s="378" t="str">
        <f t="shared" si="529"/>
        <v/>
      </c>
      <c r="LU172" s="378" t="str">
        <f t="shared" si="529"/>
        <v/>
      </c>
      <c r="LV172" s="378" t="str">
        <f t="shared" si="529"/>
        <v/>
      </c>
      <c r="LW172" s="378" t="str">
        <f t="shared" si="529"/>
        <v/>
      </c>
      <c r="LX172" s="378" t="str">
        <f t="shared" si="529"/>
        <v/>
      </c>
      <c r="LY172" s="378" t="str">
        <f t="shared" si="529"/>
        <v/>
      </c>
      <c r="LZ172" s="378" t="str">
        <f t="shared" si="529"/>
        <v/>
      </c>
      <c r="MA172" s="378" t="str">
        <f t="shared" si="529"/>
        <v/>
      </c>
      <c r="MB172" s="378" t="str">
        <f t="shared" si="529"/>
        <v/>
      </c>
      <c r="MC172" s="378" t="str">
        <f t="shared" si="529"/>
        <v/>
      </c>
      <c r="MD172" s="378" t="str">
        <f t="shared" si="529"/>
        <v/>
      </c>
      <c r="ME172" s="378" t="str">
        <f t="shared" si="529"/>
        <v/>
      </c>
      <c r="MF172" s="378" t="str">
        <f t="shared" si="529"/>
        <v/>
      </c>
      <c r="MG172" s="378" t="str">
        <f t="shared" si="529"/>
        <v/>
      </c>
      <c r="MH172" s="378" t="str">
        <f t="shared" si="529"/>
        <v/>
      </c>
      <c r="MI172" s="378" t="str">
        <f t="shared" si="529"/>
        <v/>
      </c>
      <c r="MJ172" s="378" t="str">
        <f t="shared" si="529"/>
        <v/>
      </c>
      <c r="MK172" s="378" t="str">
        <f t="shared" si="529"/>
        <v/>
      </c>
      <c r="ML172" s="378" t="str">
        <f t="shared" si="529"/>
        <v/>
      </c>
      <c r="MM172" s="378" t="str">
        <f t="shared" si="529"/>
        <v/>
      </c>
      <c r="MN172" s="378" t="str">
        <f t="shared" si="529"/>
        <v/>
      </c>
      <c r="MO172" s="378" t="str">
        <f t="shared" si="529"/>
        <v/>
      </c>
      <c r="MP172" s="378" t="str">
        <f t="shared" si="529"/>
        <v/>
      </c>
      <c r="MQ172" s="378" t="str">
        <f t="shared" si="529"/>
        <v/>
      </c>
      <c r="MR172" s="378" t="str">
        <f t="shared" si="529"/>
        <v/>
      </c>
      <c r="MS172" s="378" t="str">
        <f t="shared" si="529"/>
        <v/>
      </c>
      <c r="MT172" s="378" t="str">
        <f t="shared" si="529"/>
        <v/>
      </c>
      <c r="MU172" s="378" t="str">
        <f t="shared" si="529"/>
        <v/>
      </c>
      <c r="MV172" s="378" t="str">
        <f t="shared" si="529"/>
        <v/>
      </c>
      <c r="MW172" s="378" t="str">
        <f t="shared" si="529"/>
        <v/>
      </c>
      <c r="MX172" s="378" t="str">
        <f t="shared" si="529"/>
        <v/>
      </c>
      <c r="MY172" s="378" t="str">
        <f t="shared" si="529"/>
        <v/>
      </c>
      <c r="MZ172" s="378" t="str">
        <f t="shared" si="529"/>
        <v/>
      </c>
      <c r="NA172" s="378" t="str">
        <f t="shared" ref="NA172:PL172" si="530">IF(COUNT(NA62:NA64)=0,"",SUM(NA62:NA64,)^2)</f>
        <v/>
      </c>
      <c r="NB172" s="378" t="str">
        <f t="shared" si="530"/>
        <v/>
      </c>
      <c r="NC172" s="378" t="str">
        <f t="shared" si="530"/>
        <v/>
      </c>
      <c r="ND172" s="378" t="str">
        <f t="shared" si="530"/>
        <v/>
      </c>
      <c r="NE172" s="378" t="str">
        <f t="shared" si="530"/>
        <v/>
      </c>
      <c r="NF172" s="378" t="str">
        <f t="shared" si="530"/>
        <v/>
      </c>
      <c r="NG172" s="378" t="str">
        <f t="shared" si="530"/>
        <v/>
      </c>
      <c r="NH172" s="378" t="str">
        <f t="shared" si="530"/>
        <v/>
      </c>
      <c r="NI172" s="378" t="str">
        <f t="shared" si="530"/>
        <v/>
      </c>
      <c r="NJ172" s="378" t="str">
        <f t="shared" si="530"/>
        <v/>
      </c>
      <c r="NK172" s="378" t="str">
        <f t="shared" si="530"/>
        <v/>
      </c>
      <c r="NL172" s="378" t="str">
        <f t="shared" si="530"/>
        <v/>
      </c>
      <c r="NM172" s="378" t="str">
        <f t="shared" si="530"/>
        <v/>
      </c>
      <c r="NN172" s="378" t="str">
        <f t="shared" si="530"/>
        <v/>
      </c>
      <c r="NO172" s="378" t="str">
        <f t="shared" si="530"/>
        <v/>
      </c>
      <c r="NP172" s="378" t="str">
        <f t="shared" si="530"/>
        <v/>
      </c>
      <c r="NQ172" s="378" t="str">
        <f t="shared" si="530"/>
        <v/>
      </c>
      <c r="NR172" s="378" t="str">
        <f t="shared" si="530"/>
        <v/>
      </c>
      <c r="NS172" s="378" t="str">
        <f t="shared" si="530"/>
        <v/>
      </c>
      <c r="NT172" s="378" t="str">
        <f t="shared" si="530"/>
        <v/>
      </c>
      <c r="NU172" s="378" t="str">
        <f t="shared" si="530"/>
        <v/>
      </c>
      <c r="NV172" s="378" t="str">
        <f t="shared" si="530"/>
        <v/>
      </c>
      <c r="NW172" s="378" t="str">
        <f t="shared" si="530"/>
        <v/>
      </c>
      <c r="NX172" s="378" t="str">
        <f t="shared" si="530"/>
        <v/>
      </c>
      <c r="NY172" s="378" t="str">
        <f t="shared" si="530"/>
        <v/>
      </c>
      <c r="NZ172" s="378" t="str">
        <f t="shared" si="530"/>
        <v/>
      </c>
      <c r="OA172" s="378" t="str">
        <f t="shared" si="530"/>
        <v/>
      </c>
      <c r="OB172" s="378" t="str">
        <f t="shared" si="530"/>
        <v/>
      </c>
      <c r="OC172" s="378" t="str">
        <f t="shared" si="530"/>
        <v/>
      </c>
      <c r="OD172" s="378" t="str">
        <f t="shared" si="530"/>
        <v/>
      </c>
      <c r="OE172" s="378" t="str">
        <f t="shared" si="530"/>
        <v/>
      </c>
      <c r="OF172" s="378" t="str">
        <f t="shared" si="530"/>
        <v/>
      </c>
      <c r="OG172" s="378" t="str">
        <f t="shared" si="530"/>
        <v/>
      </c>
      <c r="OH172" s="378" t="str">
        <f t="shared" si="530"/>
        <v/>
      </c>
      <c r="OI172" s="378" t="str">
        <f t="shared" si="530"/>
        <v/>
      </c>
      <c r="OJ172" s="378" t="str">
        <f t="shared" si="530"/>
        <v/>
      </c>
      <c r="OK172" s="378" t="str">
        <f t="shared" si="530"/>
        <v/>
      </c>
      <c r="OL172" s="378" t="str">
        <f t="shared" si="530"/>
        <v/>
      </c>
      <c r="OM172" s="378" t="str">
        <f t="shared" si="530"/>
        <v/>
      </c>
      <c r="ON172" s="378" t="str">
        <f t="shared" si="530"/>
        <v/>
      </c>
      <c r="OO172" s="378" t="str">
        <f t="shared" si="530"/>
        <v/>
      </c>
      <c r="OP172" s="378" t="str">
        <f t="shared" si="530"/>
        <v/>
      </c>
      <c r="OQ172" s="380" t="str">
        <f t="shared" si="530"/>
        <v/>
      </c>
      <c r="OR172" s="380" t="str">
        <f t="shared" si="530"/>
        <v/>
      </c>
      <c r="OS172" s="380" t="str">
        <f t="shared" si="530"/>
        <v/>
      </c>
      <c r="OT172" s="380" t="str">
        <f t="shared" si="530"/>
        <v/>
      </c>
      <c r="OU172" s="380" t="str">
        <f t="shared" si="530"/>
        <v/>
      </c>
      <c r="OV172" s="380" t="str">
        <f t="shared" si="530"/>
        <v/>
      </c>
      <c r="OW172" s="380" t="str">
        <f t="shared" si="530"/>
        <v/>
      </c>
      <c r="OX172" s="380" t="str">
        <f t="shared" si="530"/>
        <v/>
      </c>
      <c r="OY172" s="380" t="str">
        <f t="shared" si="530"/>
        <v/>
      </c>
      <c r="OZ172" s="380" t="str">
        <f t="shared" si="530"/>
        <v/>
      </c>
      <c r="PA172" s="380" t="str">
        <f t="shared" si="530"/>
        <v/>
      </c>
      <c r="PB172" s="380" t="str">
        <f t="shared" si="530"/>
        <v/>
      </c>
      <c r="PC172" s="380" t="str">
        <f t="shared" si="530"/>
        <v/>
      </c>
      <c r="PD172" s="380" t="str">
        <f t="shared" si="530"/>
        <v/>
      </c>
      <c r="PE172" s="380" t="str">
        <f t="shared" si="530"/>
        <v/>
      </c>
      <c r="PF172" s="380" t="str">
        <f t="shared" si="530"/>
        <v/>
      </c>
      <c r="PG172" s="380" t="str">
        <f t="shared" si="530"/>
        <v/>
      </c>
      <c r="PH172" s="380" t="str">
        <f t="shared" si="530"/>
        <v/>
      </c>
      <c r="PI172" s="380" t="str">
        <f t="shared" si="530"/>
        <v/>
      </c>
      <c r="PJ172" s="380" t="str">
        <f t="shared" si="530"/>
        <v/>
      </c>
      <c r="PK172" s="380" t="str">
        <f t="shared" si="530"/>
        <v/>
      </c>
      <c r="PL172" s="380" t="str">
        <f t="shared" si="530"/>
        <v/>
      </c>
      <c r="PM172" s="380" t="str">
        <f t="shared" ref="PM172:RX172" si="531">IF(COUNT(PM62:PM64)=0,"",SUM(PM62:PM64,)^2)</f>
        <v/>
      </c>
      <c r="PN172" s="380" t="str">
        <f t="shared" si="531"/>
        <v/>
      </c>
      <c r="PO172" s="380" t="str">
        <f t="shared" si="531"/>
        <v/>
      </c>
      <c r="PP172" s="380" t="str">
        <f t="shared" si="531"/>
        <v/>
      </c>
      <c r="PQ172" s="380" t="str">
        <f t="shared" si="531"/>
        <v/>
      </c>
      <c r="PR172" s="380" t="str">
        <f t="shared" si="531"/>
        <v/>
      </c>
      <c r="PS172" s="380" t="str">
        <f t="shared" si="531"/>
        <v/>
      </c>
      <c r="PT172" s="380" t="str">
        <f t="shared" si="531"/>
        <v/>
      </c>
      <c r="PU172" s="380" t="str">
        <f t="shared" si="531"/>
        <v/>
      </c>
      <c r="PV172" s="380" t="str">
        <f t="shared" si="531"/>
        <v/>
      </c>
      <c r="PW172" s="380" t="str">
        <f t="shared" si="531"/>
        <v/>
      </c>
      <c r="PX172" s="380" t="str">
        <f t="shared" si="531"/>
        <v/>
      </c>
      <c r="PY172" s="380" t="str">
        <f t="shared" si="531"/>
        <v/>
      </c>
      <c r="PZ172" s="380" t="str">
        <f t="shared" si="531"/>
        <v/>
      </c>
      <c r="QA172" s="380" t="str">
        <f t="shared" si="531"/>
        <v/>
      </c>
      <c r="QB172" s="380" t="str">
        <f t="shared" si="531"/>
        <v/>
      </c>
      <c r="QC172" s="380" t="str">
        <f t="shared" si="531"/>
        <v/>
      </c>
      <c r="QD172" s="380" t="str">
        <f t="shared" si="531"/>
        <v/>
      </c>
      <c r="QE172" s="380" t="str">
        <f t="shared" si="531"/>
        <v/>
      </c>
      <c r="QF172" s="380" t="str">
        <f t="shared" si="531"/>
        <v/>
      </c>
      <c r="QG172" s="380" t="str">
        <f t="shared" si="531"/>
        <v/>
      </c>
      <c r="QH172" s="380" t="str">
        <f t="shared" si="531"/>
        <v/>
      </c>
      <c r="QI172" s="380" t="str">
        <f t="shared" si="531"/>
        <v/>
      </c>
      <c r="QJ172" s="380" t="str">
        <f t="shared" si="531"/>
        <v/>
      </c>
      <c r="QK172" s="380" t="str">
        <f t="shared" si="531"/>
        <v/>
      </c>
      <c r="QL172" s="380" t="str">
        <f t="shared" si="531"/>
        <v/>
      </c>
      <c r="QM172" s="380" t="str">
        <f t="shared" si="531"/>
        <v/>
      </c>
      <c r="QN172" s="380" t="str">
        <f t="shared" si="531"/>
        <v/>
      </c>
      <c r="QO172" s="380" t="str">
        <f t="shared" si="531"/>
        <v/>
      </c>
      <c r="QP172" s="380" t="str">
        <f t="shared" si="531"/>
        <v/>
      </c>
      <c r="QQ172" s="380" t="str">
        <f t="shared" si="531"/>
        <v/>
      </c>
      <c r="QR172" s="380" t="str">
        <f t="shared" si="531"/>
        <v/>
      </c>
      <c r="QS172" s="380" t="str">
        <f t="shared" si="531"/>
        <v/>
      </c>
      <c r="QT172" s="380" t="str">
        <f t="shared" si="531"/>
        <v/>
      </c>
      <c r="QU172" s="380" t="str">
        <f t="shared" si="531"/>
        <v/>
      </c>
      <c r="QV172" s="380" t="str">
        <f t="shared" si="531"/>
        <v/>
      </c>
      <c r="QW172" s="380" t="str">
        <f t="shared" si="531"/>
        <v/>
      </c>
      <c r="QX172" s="380" t="str">
        <f t="shared" si="531"/>
        <v/>
      </c>
      <c r="QY172" s="380" t="str">
        <f t="shared" si="531"/>
        <v/>
      </c>
      <c r="QZ172" s="380" t="str">
        <f t="shared" si="531"/>
        <v/>
      </c>
      <c r="RA172" s="380" t="str">
        <f t="shared" si="531"/>
        <v/>
      </c>
      <c r="RB172" s="380" t="str">
        <f t="shared" si="531"/>
        <v/>
      </c>
      <c r="RC172" s="380" t="str">
        <f t="shared" si="531"/>
        <v/>
      </c>
      <c r="RD172" s="380" t="str">
        <f t="shared" si="531"/>
        <v/>
      </c>
      <c r="RE172" s="380" t="str">
        <f t="shared" si="531"/>
        <v/>
      </c>
      <c r="RF172" s="380" t="str">
        <f t="shared" si="531"/>
        <v/>
      </c>
      <c r="RG172" s="380" t="str">
        <f t="shared" si="531"/>
        <v/>
      </c>
      <c r="RH172" s="380" t="str">
        <f t="shared" si="531"/>
        <v/>
      </c>
      <c r="RI172" s="380" t="str">
        <f t="shared" si="531"/>
        <v/>
      </c>
      <c r="RJ172" s="380" t="str">
        <f t="shared" si="531"/>
        <v/>
      </c>
      <c r="RK172" s="380" t="str">
        <f t="shared" si="531"/>
        <v/>
      </c>
      <c r="RL172" s="380" t="str">
        <f t="shared" si="531"/>
        <v/>
      </c>
      <c r="RM172" s="380" t="str">
        <f t="shared" si="531"/>
        <v/>
      </c>
      <c r="RN172" s="380" t="str">
        <f t="shared" si="531"/>
        <v/>
      </c>
      <c r="RO172" s="380" t="str">
        <f t="shared" si="531"/>
        <v/>
      </c>
      <c r="RP172" s="380" t="str">
        <f t="shared" si="531"/>
        <v/>
      </c>
      <c r="RQ172" s="380" t="str">
        <f t="shared" si="531"/>
        <v/>
      </c>
      <c r="RR172" s="380" t="str">
        <f t="shared" si="531"/>
        <v/>
      </c>
      <c r="RS172" s="380" t="str">
        <f t="shared" si="531"/>
        <v/>
      </c>
      <c r="RT172" s="380" t="str">
        <f t="shared" si="531"/>
        <v/>
      </c>
      <c r="RU172" s="380" t="str">
        <f t="shared" si="531"/>
        <v/>
      </c>
      <c r="RV172" s="380" t="str">
        <f t="shared" si="531"/>
        <v/>
      </c>
      <c r="RW172" s="380" t="str">
        <f t="shared" si="531"/>
        <v/>
      </c>
      <c r="RX172" s="380" t="str">
        <f t="shared" si="531"/>
        <v/>
      </c>
      <c r="RY172" s="380" t="str">
        <f t="shared" ref="RY172:UJ172" si="532">IF(COUNT(RY62:RY64)=0,"",SUM(RY62:RY64,)^2)</f>
        <v/>
      </c>
      <c r="RZ172" s="380" t="str">
        <f t="shared" si="532"/>
        <v/>
      </c>
      <c r="SA172" s="380" t="str">
        <f t="shared" si="532"/>
        <v/>
      </c>
      <c r="SB172" s="380" t="str">
        <f t="shared" si="532"/>
        <v/>
      </c>
      <c r="SC172" s="380" t="str">
        <f t="shared" si="532"/>
        <v/>
      </c>
      <c r="SD172" s="380" t="str">
        <f t="shared" si="532"/>
        <v/>
      </c>
      <c r="SE172" s="380" t="str">
        <f t="shared" si="532"/>
        <v/>
      </c>
      <c r="SF172" s="380" t="str">
        <f t="shared" si="532"/>
        <v/>
      </c>
      <c r="SG172" s="380" t="str">
        <f t="shared" si="532"/>
        <v/>
      </c>
      <c r="SH172" s="380" t="str">
        <f t="shared" si="532"/>
        <v/>
      </c>
      <c r="SI172" s="380" t="str">
        <f t="shared" si="532"/>
        <v/>
      </c>
      <c r="SJ172" s="380" t="str">
        <f t="shared" si="532"/>
        <v/>
      </c>
      <c r="SK172" s="380" t="str">
        <f t="shared" si="532"/>
        <v/>
      </c>
      <c r="SL172" s="380" t="str">
        <f t="shared" si="532"/>
        <v/>
      </c>
      <c r="SM172" s="380" t="str">
        <f t="shared" si="532"/>
        <v/>
      </c>
      <c r="SN172" s="380" t="str">
        <f t="shared" si="532"/>
        <v/>
      </c>
      <c r="SO172" s="380" t="str">
        <f t="shared" si="532"/>
        <v/>
      </c>
      <c r="SP172" s="380" t="str">
        <f t="shared" si="532"/>
        <v/>
      </c>
      <c r="SQ172" s="380" t="str">
        <f t="shared" si="532"/>
        <v/>
      </c>
      <c r="SR172" s="380" t="str">
        <f t="shared" si="532"/>
        <v/>
      </c>
      <c r="SS172" s="380" t="str">
        <f t="shared" si="532"/>
        <v/>
      </c>
      <c r="ST172" s="380" t="str">
        <f t="shared" si="532"/>
        <v/>
      </c>
      <c r="SU172" s="380" t="str">
        <f t="shared" si="532"/>
        <v/>
      </c>
      <c r="SV172" s="380" t="str">
        <f t="shared" si="532"/>
        <v/>
      </c>
      <c r="SW172" s="380" t="str">
        <f t="shared" si="532"/>
        <v/>
      </c>
      <c r="SX172" s="380" t="str">
        <f t="shared" si="532"/>
        <v/>
      </c>
      <c r="SY172" s="380" t="str">
        <f t="shared" si="532"/>
        <v/>
      </c>
      <c r="SZ172" s="380" t="str">
        <f t="shared" si="532"/>
        <v/>
      </c>
      <c r="TA172" s="380" t="str">
        <f t="shared" si="532"/>
        <v/>
      </c>
      <c r="TB172" s="380" t="str">
        <f t="shared" si="532"/>
        <v/>
      </c>
      <c r="TC172" s="380" t="str">
        <f t="shared" si="532"/>
        <v/>
      </c>
      <c r="TD172" s="380" t="str">
        <f t="shared" si="532"/>
        <v/>
      </c>
      <c r="TE172" s="380" t="str">
        <f t="shared" si="532"/>
        <v/>
      </c>
      <c r="TF172" s="380" t="str">
        <f t="shared" si="532"/>
        <v/>
      </c>
      <c r="TG172" s="380" t="str">
        <f t="shared" si="532"/>
        <v/>
      </c>
      <c r="TH172" s="380" t="str">
        <f t="shared" si="532"/>
        <v/>
      </c>
      <c r="TI172" s="380" t="str">
        <f t="shared" si="532"/>
        <v/>
      </c>
      <c r="TJ172" s="380" t="str">
        <f t="shared" si="532"/>
        <v/>
      </c>
      <c r="TK172" s="380" t="str">
        <f t="shared" si="532"/>
        <v/>
      </c>
      <c r="TL172" s="380" t="str">
        <f t="shared" si="532"/>
        <v/>
      </c>
      <c r="TM172" s="380" t="str">
        <f t="shared" si="532"/>
        <v/>
      </c>
      <c r="TN172" s="380" t="str">
        <f t="shared" si="532"/>
        <v/>
      </c>
      <c r="TO172" s="380" t="str">
        <f t="shared" si="532"/>
        <v/>
      </c>
      <c r="TP172" s="380" t="str">
        <f t="shared" si="532"/>
        <v/>
      </c>
      <c r="TQ172" s="380" t="str">
        <f t="shared" si="532"/>
        <v/>
      </c>
      <c r="TR172" s="380" t="str">
        <f t="shared" si="532"/>
        <v/>
      </c>
      <c r="TS172" s="380" t="str">
        <f t="shared" si="532"/>
        <v/>
      </c>
      <c r="TT172" s="380" t="str">
        <f t="shared" si="532"/>
        <v/>
      </c>
      <c r="TU172" s="380" t="str">
        <f t="shared" si="532"/>
        <v/>
      </c>
      <c r="TV172" s="380" t="str">
        <f t="shared" si="532"/>
        <v/>
      </c>
      <c r="TW172" s="380" t="str">
        <f t="shared" si="532"/>
        <v/>
      </c>
      <c r="TX172" s="380" t="str">
        <f t="shared" si="532"/>
        <v/>
      </c>
      <c r="TY172" s="380" t="str">
        <f t="shared" si="532"/>
        <v/>
      </c>
      <c r="TZ172" s="380" t="str">
        <f t="shared" si="532"/>
        <v/>
      </c>
      <c r="UA172" s="380" t="str">
        <f t="shared" si="532"/>
        <v/>
      </c>
      <c r="UB172" s="380" t="str">
        <f t="shared" si="532"/>
        <v/>
      </c>
      <c r="UC172" s="380" t="str">
        <f t="shared" si="532"/>
        <v/>
      </c>
      <c r="UD172" s="380" t="str">
        <f t="shared" si="532"/>
        <v/>
      </c>
      <c r="UE172" s="380" t="str">
        <f t="shared" si="532"/>
        <v/>
      </c>
      <c r="UF172" s="380" t="str">
        <f t="shared" si="532"/>
        <v/>
      </c>
      <c r="UG172" s="380" t="str">
        <f t="shared" si="532"/>
        <v/>
      </c>
      <c r="UH172" s="380" t="str">
        <f t="shared" si="532"/>
        <v/>
      </c>
      <c r="UI172" s="380" t="str">
        <f t="shared" si="532"/>
        <v/>
      </c>
      <c r="UJ172" s="380" t="str">
        <f t="shared" si="532"/>
        <v/>
      </c>
      <c r="UK172" s="380" t="str">
        <f t="shared" ref="UK172:WI172" si="533">IF(COUNT(UK62:UK64)=0,"",SUM(UK62:UK64,)^2)</f>
        <v/>
      </c>
      <c r="UL172" s="380" t="str">
        <f t="shared" si="533"/>
        <v/>
      </c>
      <c r="UM172" s="380" t="str">
        <f t="shared" si="533"/>
        <v/>
      </c>
      <c r="UN172" s="380" t="str">
        <f t="shared" si="533"/>
        <v/>
      </c>
      <c r="UO172" s="380" t="str">
        <f t="shared" si="533"/>
        <v/>
      </c>
      <c r="UP172" s="380" t="str">
        <f t="shared" si="533"/>
        <v/>
      </c>
      <c r="UQ172" s="380" t="str">
        <f t="shared" si="533"/>
        <v/>
      </c>
      <c r="UR172" s="380" t="str">
        <f t="shared" si="533"/>
        <v/>
      </c>
      <c r="US172" s="380" t="str">
        <f t="shared" si="533"/>
        <v/>
      </c>
      <c r="UT172" s="380" t="str">
        <f t="shared" si="533"/>
        <v/>
      </c>
      <c r="UU172" s="380" t="str">
        <f t="shared" si="533"/>
        <v/>
      </c>
      <c r="UV172" s="380" t="str">
        <f t="shared" si="533"/>
        <v/>
      </c>
      <c r="UW172" s="380" t="str">
        <f t="shared" si="533"/>
        <v/>
      </c>
      <c r="UX172" s="380" t="str">
        <f t="shared" si="533"/>
        <v/>
      </c>
      <c r="UY172" s="380" t="str">
        <f t="shared" si="533"/>
        <v/>
      </c>
      <c r="UZ172" s="380" t="str">
        <f t="shared" si="533"/>
        <v/>
      </c>
      <c r="VA172" s="380" t="str">
        <f t="shared" si="533"/>
        <v/>
      </c>
      <c r="VB172" s="380" t="str">
        <f t="shared" si="533"/>
        <v/>
      </c>
      <c r="VC172" s="380" t="str">
        <f t="shared" si="533"/>
        <v/>
      </c>
      <c r="VD172" s="380" t="str">
        <f t="shared" si="533"/>
        <v/>
      </c>
      <c r="VE172" s="380" t="str">
        <f t="shared" si="533"/>
        <v/>
      </c>
      <c r="VF172" s="380" t="str">
        <f t="shared" si="533"/>
        <v/>
      </c>
      <c r="VG172" s="380" t="str">
        <f t="shared" si="533"/>
        <v/>
      </c>
      <c r="VH172" s="380" t="str">
        <f t="shared" si="533"/>
        <v/>
      </c>
      <c r="VI172" s="380" t="str">
        <f t="shared" si="533"/>
        <v/>
      </c>
      <c r="VJ172" s="380" t="str">
        <f t="shared" si="533"/>
        <v/>
      </c>
      <c r="VK172" s="380" t="str">
        <f t="shared" si="533"/>
        <v/>
      </c>
      <c r="VL172" s="380" t="str">
        <f t="shared" si="533"/>
        <v/>
      </c>
      <c r="VM172" s="380" t="str">
        <f t="shared" si="533"/>
        <v/>
      </c>
      <c r="VN172" s="380" t="str">
        <f t="shared" si="533"/>
        <v/>
      </c>
      <c r="VO172" s="380" t="str">
        <f t="shared" si="533"/>
        <v/>
      </c>
      <c r="VP172" s="380" t="str">
        <f t="shared" si="533"/>
        <v/>
      </c>
      <c r="VQ172" s="380" t="str">
        <f t="shared" si="533"/>
        <v/>
      </c>
      <c r="VR172" s="380" t="str">
        <f t="shared" si="533"/>
        <v/>
      </c>
      <c r="VS172" s="380" t="str">
        <f t="shared" si="533"/>
        <v/>
      </c>
      <c r="VT172" s="380" t="str">
        <f t="shared" si="533"/>
        <v/>
      </c>
      <c r="VU172" s="380" t="str">
        <f t="shared" si="533"/>
        <v/>
      </c>
      <c r="VV172" s="380" t="str">
        <f t="shared" si="533"/>
        <v/>
      </c>
      <c r="VW172" s="380" t="str">
        <f t="shared" si="533"/>
        <v/>
      </c>
      <c r="VX172" s="380" t="str">
        <f t="shared" si="533"/>
        <v/>
      </c>
      <c r="VY172" s="380" t="str">
        <f t="shared" si="533"/>
        <v/>
      </c>
      <c r="VZ172" s="380" t="str">
        <f t="shared" si="533"/>
        <v/>
      </c>
      <c r="WA172" s="380" t="str">
        <f t="shared" si="533"/>
        <v/>
      </c>
      <c r="WB172" s="380" t="str">
        <f t="shared" si="533"/>
        <v/>
      </c>
      <c r="WC172" s="380" t="str">
        <f t="shared" si="533"/>
        <v/>
      </c>
      <c r="WD172" s="380" t="str">
        <f t="shared" si="533"/>
        <v/>
      </c>
      <c r="WE172" s="380" t="str">
        <f t="shared" si="533"/>
        <v/>
      </c>
      <c r="WF172" s="380" t="str">
        <f t="shared" si="533"/>
        <v/>
      </c>
      <c r="WG172" s="380" t="str">
        <f t="shared" si="533"/>
        <v/>
      </c>
      <c r="WH172" s="380" t="str">
        <f t="shared" si="533"/>
        <v/>
      </c>
      <c r="WI172" s="378" t="str">
        <f t="shared" si="533"/>
        <v/>
      </c>
    </row>
    <row r="173" spans="1:607">
      <c r="A173" s="348"/>
      <c r="B173" s="360" t="s">
        <v>905</v>
      </c>
      <c r="C173" s="348"/>
      <c r="D173" s="348"/>
      <c r="E173" s="348"/>
      <c r="F173" s="348"/>
      <c r="G173" s="361" t="str">
        <f t="shared" si="220"/>
        <v/>
      </c>
      <c r="H173" s="361" t="str">
        <f t="shared" si="221"/>
        <v/>
      </c>
      <c r="I173" s="397"/>
      <c r="J173" s="348"/>
      <c r="K173" s="348"/>
      <c r="L173" s="348"/>
      <c r="M173" s="348"/>
      <c r="N173" s="400"/>
      <c r="O173" s="400"/>
      <c r="P173" s="400"/>
      <c r="Q173" s="400"/>
      <c r="R173" s="400"/>
      <c r="S173" s="400"/>
      <c r="T173" s="400"/>
      <c r="U173" s="400"/>
      <c r="V173" s="400"/>
      <c r="W173" s="400"/>
      <c r="X173" s="400"/>
      <c r="Y173" s="400"/>
      <c r="Z173" s="400"/>
      <c r="AA173" s="400"/>
      <c r="AB173" s="400"/>
      <c r="AC173" s="400"/>
      <c r="AD173" s="400"/>
      <c r="AE173" s="400"/>
      <c r="AF173" s="400"/>
      <c r="AG173" s="400"/>
      <c r="AH173" s="400"/>
      <c r="AI173" s="400"/>
      <c r="AJ173" s="400"/>
      <c r="AK173" s="400"/>
      <c r="AL173" s="400"/>
      <c r="AM173" s="400"/>
      <c r="AN173" s="400"/>
      <c r="AO173" s="400"/>
      <c r="AP173" s="400"/>
      <c r="AQ173" s="400"/>
      <c r="AR173" s="400"/>
      <c r="AS173" s="400"/>
      <c r="AT173" s="400"/>
      <c r="AU173" s="400"/>
      <c r="AV173" s="400"/>
      <c r="AW173" s="400"/>
      <c r="AX173" s="400"/>
      <c r="AY173" s="400"/>
      <c r="AZ173" s="400"/>
      <c r="BA173" s="400"/>
      <c r="BB173" s="400"/>
      <c r="BC173" s="400"/>
      <c r="BD173" s="400"/>
      <c r="BE173" s="400"/>
      <c r="BF173" s="400"/>
      <c r="BG173" s="400"/>
      <c r="BH173" s="400"/>
      <c r="BI173" s="400"/>
      <c r="BJ173" s="400"/>
      <c r="BK173" s="400"/>
      <c r="BL173" s="400"/>
      <c r="BM173" s="400"/>
      <c r="BN173" s="400"/>
      <c r="BO173" s="400"/>
      <c r="BP173" s="400"/>
      <c r="BQ173" s="400"/>
      <c r="BR173" s="400"/>
      <c r="BS173" s="400"/>
      <c r="BT173" s="400"/>
      <c r="BU173" s="400"/>
      <c r="BV173" s="400"/>
      <c r="BW173" s="400"/>
      <c r="BX173" s="400"/>
      <c r="BY173" s="400"/>
      <c r="BZ173" s="400"/>
      <c r="CA173" s="400"/>
      <c r="CB173" s="400"/>
      <c r="CC173" s="400"/>
      <c r="CD173" s="400"/>
      <c r="CE173" s="400"/>
      <c r="CF173" s="400"/>
      <c r="CG173" s="400"/>
      <c r="CH173" s="400"/>
      <c r="CI173" s="400"/>
      <c r="CJ173" s="400"/>
      <c r="CK173" s="400"/>
      <c r="CL173" s="400"/>
      <c r="CM173" s="400"/>
      <c r="CN173" s="400"/>
      <c r="CO173" s="400"/>
      <c r="CP173" s="400"/>
      <c r="CQ173" s="400"/>
      <c r="CR173" s="400"/>
      <c r="CS173" s="400"/>
      <c r="CT173" s="400"/>
      <c r="CU173" s="400"/>
      <c r="CV173" s="400"/>
      <c r="CW173" s="400"/>
      <c r="CX173" s="400"/>
      <c r="CY173" s="400"/>
      <c r="CZ173" s="362"/>
      <c r="DA173" s="901"/>
      <c r="DB173" s="899" t="s">
        <v>1340</v>
      </c>
      <c r="DC173" s="899"/>
      <c r="DD173" s="378" t="str">
        <f>IF(COUNT(DD71:DD73)=0,"",SUM(DD71:DD73,)^2)</f>
        <v/>
      </c>
      <c r="DE173" s="378" t="str">
        <f t="shared" ref="DE173:FP173" si="534">IF(COUNT(DE71:DE73)=0,"",SUM(DE71:DE73,)^2)</f>
        <v/>
      </c>
      <c r="DF173" s="378" t="str">
        <f t="shared" si="534"/>
        <v/>
      </c>
      <c r="DG173" s="378" t="str">
        <f t="shared" si="534"/>
        <v/>
      </c>
      <c r="DH173" s="378" t="str">
        <f t="shared" si="534"/>
        <v/>
      </c>
      <c r="DI173" s="378" t="str">
        <f t="shared" si="534"/>
        <v/>
      </c>
      <c r="DJ173" s="378" t="str">
        <f t="shared" si="534"/>
        <v/>
      </c>
      <c r="DK173" s="378" t="str">
        <f t="shared" si="534"/>
        <v/>
      </c>
      <c r="DL173" s="378" t="str">
        <f t="shared" si="534"/>
        <v/>
      </c>
      <c r="DM173" s="378" t="str">
        <f t="shared" si="534"/>
        <v/>
      </c>
      <c r="DN173" s="378" t="str">
        <f t="shared" si="534"/>
        <v/>
      </c>
      <c r="DO173" s="378" t="str">
        <f t="shared" si="534"/>
        <v/>
      </c>
      <c r="DP173" s="378" t="str">
        <f t="shared" si="534"/>
        <v/>
      </c>
      <c r="DQ173" s="378" t="str">
        <f t="shared" si="534"/>
        <v/>
      </c>
      <c r="DR173" s="378" t="str">
        <f t="shared" si="534"/>
        <v/>
      </c>
      <c r="DS173" s="378" t="str">
        <f t="shared" si="534"/>
        <v/>
      </c>
      <c r="DT173" s="378" t="str">
        <f t="shared" si="534"/>
        <v/>
      </c>
      <c r="DU173" s="378" t="str">
        <f t="shared" si="534"/>
        <v/>
      </c>
      <c r="DV173" s="378" t="str">
        <f t="shared" si="534"/>
        <v/>
      </c>
      <c r="DW173" s="378" t="str">
        <f t="shared" si="534"/>
        <v/>
      </c>
      <c r="DX173" s="379" t="str">
        <f t="shared" si="534"/>
        <v/>
      </c>
      <c r="DY173" s="378" t="str">
        <f t="shared" si="534"/>
        <v/>
      </c>
      <c r="DZ173" s="378" t="str">
        <f t="shared" si="534"/>
        <v/>
      </c>
      <c r="EA173" s="378" t="str">
        <f t="shared" si="534"/>
        <v/>
      </c>
      <c r="EB173" s="378" t="str">
        <f t="shared" si="534"/>
        <v/>
      </c>
      <c r="EC173" s="378" t="str">
        <f t="shared" si="534"/>
        <v/>
      </c>
      <c r="ED173" s="378" t="str">
        <f t="shared" si="534"/>
        <v/>
      </c>
      <c r="EE173" s="378" t="str">
        <f t="shared" si="534"/>
        <v/>
      </c>
      <c r="EF173" s="378" t="str">
        <f t="shared" si="534"/>
        <v/>
      </c>
      <c r="EG173" s="378" t="str">
        <f t="shared" si="534"/>
        <v/>
      </c>
      <c r="EH173" s="378" t="str">
        <f t="shared" si="534"/>
        <v/>
      </c>
      <c r="EI173" s="378" t="str">
        <f t="shared" si="534"/>
        <v/>
      </c>
      <c r="EJ173" s="378" t="str">
        <f t="shared" si="534"/>
        <v/>
      </c>
      <c r="EK173" s="378" t="str">
        <f t="shared" si="534"/>
        <v/>
      </c>
      <c r="EL173" s="378" t="str">
        <f t="shared" si="534"/>
        <v/>
      </c>
      <c r="EM173" s="378" t="str">
        <f t="shared" si="534"/>
        <v/>
      </c>
      <c r="EN173" s="378" t="str">
        <f t="shared" si="534"/>
        <v/>
      </c>
      <c r="EO173" s="378" t="str">
        <f t="shared" si="534"/>
        <v/>
      </c>
      <c r="EP173" s="378" t="str">
        <f t="shared" si="534"/>
        <v/>
      </c>
      <c r="EQ173" s="378" t="str">
        <f t="shared" si="534"/>
        <v/>
      </c>
      <c r="ER173" s="378" t="str">
        <f t="shared" si="534"/>
        <v/>
      </c>
      <c r="ES173" s="378" t="str">
        <f t="shared" si="534"/>
        <v/>
      </c>
      <c r="ET173" s="378" t="str">
        <f t="shared" si="534"/>
        <v/>
      </c>
      <c r="EU173" s="378" t="str">
        <f t="shared" si="534"/>
        <v/>
      </c>
      <c r="EV173" s="378" t="str">
        <f t="shared" si="534"/>
        <v/>
      </c>
      <c r="EW173" s="378" t="str">
        <f t="shared" si="534"/>
        <v/>
      </c>
      <c r="EX173" s="378" t="str">
        <f t="shared" si="534"/>
        <v/>
      </c>
      <c r="EY173" s="378" t="str">
        <f t="shared" si="534"/>
        <v/>
      </c>
      <c r="EZ173" s="378" t="str">
        <f t="shared" si="534"/>
        <v/>
      </c>
      <c r="FA173" s="378" t="str">
        <f t="shared" si="534"/>
        <v/>
      </c>
      <c r="FB173" s="378" t="str">
        <f t="shared" si="534"/>
        <v/>
      </c>
      <c r="FC173" s="378" t="str">
        <f t="shared" si="534"/>
        <v/>
      </c>
      <c r="FD173" s="378" t="str">
        <f t="shared" si="534"/>
        <v/>
      </c>
      <c r="FE173" s="378" t="str">
        <f t="shared" si="534"/>
        <v/>
      </c>
      <c r="FF173" s="378" t="str">
        <f t="shared" si="534"/>
        <v/>
      </c>
      <c r="FG173" s="378" t="str">
        <f t="shared" si="534"/>
        <v/>
      </c>
      <c r="FH173" s="378" t="str">
        <f t="shared" si="534"/>
        <v/>
      </c>
      <c r="FI173" s="378" t="str">
        <f t="shared" si="534"/>
        <v/>
      </c>
      <c r="FJ173" s="378" t="str">
        <f t="shared" si="534"/>
        <v/>
      </c>
      <c r="FK173" s="378" t="str">
        <f t="shared" si="534"/>
        <v/>
      </c>
      <c r="FL173" s="378" t="str">
        <f t="shared" si="534"/>
        <v/>
      </c>
      <c r="FM173" s="378" t="str">
        <f t="shared" si="534"/>
        <v/>
      </c>
      <c r="FN173" s="378" t="str">
        <f t="shared" si="534"/>
        <v/>
      </c>
      <c r="FO173" s="378" t="str">
        <f t="shared" si="534"/>
        <v/>
      </c>
      <c r="FP173" s="378" t="str">
        <f t="shared" si="534"/>
        <v/>
      </c>
      <c r="FQ173" s="378" t="str">
        <f t="shared" ref="FQ173:IB173" si="535">IF(COUNT(FQ71:FQ73)=0,"",SUM(FQ71:FQ73,)^2)</f>
        <v/>
      </c>
      <c r="FR173" s="378" t="str">
        <f t="shared" si="535"/>
        <v/>
      </c>
      <c r="FS173" s="378" t="str">
        <f t="shared" si="535"/>
        <v/>
      </c>
      <c r="FT173" s="378" t="str">
        <f t="shared" si="535"/>
        <v/>
      </c>
      <c r="FU173" s="378" t="str">
        <f t="shared" si="535"/>
        <v/>
      </c>
      <c r="FV173" s="378" t="str">
        <f t="shared" si="535"/>
        <v/>
      </c>
      <c r="FW173" s="378" t="str">
        <f t="shared" si="535"/>
        <v/>
      </c>
      <c r="FX173" s="378" t="str">
        <f t="shared" si="535"/>
        <v/>
      </c>
      <c r="FY173" s="378" t="str">
        <f t="shared" si="535"/>
        <v/>
      </c>
      <c r="FZ173" s="378" t="str">
        <f t="shared" si="535"/>
        <v/>
      </c>
      <c r="GA173" s="378" t="str">
        <f t="shared" si="535"/>
        <v/>
      </c>
      <c r="GB173" s="378" t="str">
        <f t="shared" si="535"/>
        <v/>
      </c>
      <c r="GC173" s="378" t="str">
        <f t="shared" si="535"/>
        <v/>
      </c>
      <c r="GD173" s="378" t="str">
        <f t="shared" si="535"/>
        <v/>
      </c>
      <c r="GE173" s="378" t="str">
        <f t="shared" si="535"/>
        <v/>
      </c>
      <c r="GF173" s="378" t="str">
        <f t="shared" si="535"/>
        <v/>
      </c>
      <c r="GG173" s="378" t="str">
        <f t="shared" si="535"/>
        <v/>
      </c>
      <c r="GH173" s="378" t="str">
        <f t="shared" si="535"/>
        <v/>
      </c>
      <c r="GI173" s="378" t="str">
        <f t="shared" si="535"/>
        <v/>
      </c>
      <c r="GJ173" s="378" t="str">
        <f t="shared" si="535"/>
        <v/>
      </c>
      <c r="GK173" s="378" t="str">
        <f t="shared" si="535"/>
        <v/>
      </c>
      <c r="GL173" s="378" t="str">
        <f t="shared" si="535"/>
        <v/>
      </c>
      <c r="GM173" s="378" t="str">
        <f t="shared" si="535"/>
        <v/>
      </c>
      <c r="GN173" s="378" t="str">
        <f t="shared" si="535"/>
        <v/>
      </c>
      <c r="GO173" s="378" t="str">
        <f t="shared" si="535"/>
        <v/>
      </c>
      <c r="GP173" s="378" t="str">
        <f t="shared" si="535"/>
        <v/>
      </c>
      <c r="GQ173" s="378" t="str">
        <f t="shared" si="535"/>
        <v/>
      </c>
      <c r="GR173" s="378" t="str">
        <f t="shared" si="535"/>
        <v/>
      </c>
      <c r="GS173" s="378" t="str">
        <f t="shared" si="535"/>
        <v/>
      </c>
      <c r="GT173" s="378" t="str">
        <f t="shared" si="535"/>
        <v/>
      </c>
      <c r="GU173" s="378" t="str">
        <f t="shared" si="535"/>
        <v/>
      </c>
      <c r="GV173" s="378" t="str">
        <f t="shared" si="535"/>
        <v/>
      </c>
      <c r="GW173" s="378" t="str">
        <f t="shared" si="535"/>
        <v/>
      </c>
      <c r="GX173" s="378" t="str">
        <f t="shared" si="535"/>
        <v/>
      </c>
      <c r="GY173" s="378" t="str">
        <f t="shared" si="535"/>
        <v/>
      </c>
      <c r="GZ173" s="378" t="str">
        <f t="shared" si="535"/>
        <v/>
      </c>
      <c r="HA173" s="378" t="str">
        <f t="shared" si="535"/>
        <v/>
      </c>
      <c r="HB173" s="378" t="str">
        <f t="shared" si="535"/>
        <v/>
      </c>
      <c r="HC173" s="378" t="str">
        <f t="shared" si="535"/>
        <v/>
      </c>
      <c r="HD173" s="378" t="str">
        <f t="shared" si="535"/>
        <v/>
      </c>
      <c r="HE173" s="378" t="str">
        <f t="shared" si="535"/>
        <v/>
      </c>
      <c r="HF173" s="378" t="str">
        <f t="shared" si="535"/>
        <v/>
      </c>
      <c r="HG173" s="378" t="str">
        <f t="shared" si="535"/>
        <v/>
      </c>
      <c r="HH173" s="378" t="str">
        <f t="shared" si="535"/>
        <v/>
      </c>
      <c r="HI173" s="378" t="str">
        <f t="shared" si="535"/>
        <v/>
      </c>
      <c r="HJ173" s="378" t="str">
        <f t="shared" si="535"/>
        <v/>
      </c>
      <c r="HK173" s="378" t="str">
        <f t="shared" si="535"/>
        <v/>
      </c>
      <c r="HL173" s="378" t="str">
        <f t="shared" si="535"/>
        <v/>
      </c>
      <c r="HM173" s="378" t="str">
        <f t="shared" si="535"/>
        <v/>
      </c>
      <c r="HN173" s="378" t="str">
        <f t="shared" si="535"/>
        <v/>
      </c>
      <c r="HO173" s="378" t="str">
        <f t="shared" si="535"/>
        <v/>
      </c>
      <c r="HP173" s="378" t="str">
        <f t="shared" si="535"/>
        <v/>
      </c>
      <c r="HQ173" s="378" t="str">
        <f t="shared" si="535"/>
        <v/>
      </c>
      <c r="HR173" s="378" t="str">
        <f t="shared" si="535"/>
        <v/>
      </c>
      <c r="HS173" s="378" t="str">
        <f t="shared" si="535"/>
        <v/>
      </c>
      <c r="HT173" s="378" t="str">
        <f t="shared" si="535"/>
        <v/>
      </c>
      <c r="HU173" s="378" t="str">
        <f t="shared" si="535"/>
        <v/>
      </c>
      <c r="HV173" s="378" t="str">
        <f t="shared" si="535"/>
        <v/>
      </c>
      <c r="HW173" s="378" t="str">
        <f t="shared" si="535"/>
        <v/>
      </c>
      <c r="HX173" s="378" t="str">
        <f t="shared" si="535"/>
        <v/>
      </c>
      <c r="HY173" s="378" t="str">
        <f t="shared" si="535"/>
        <v/>
      </c>
      <c r="HZ173" s="378" t="str">
        <f t="shared" si="535"/>
        <v/>
      </c>
      <c r="IA173" s="378" t="str">
        <f t="shared" si="535"/>
        <v/>
      </c>
      <c r="IB173" s="378" t="str">
        <f t="shared" si="535"/>
        <v/>
      </c>
      <c r="IC173" s="378" t="str">
        <f t="shared" ref="IC173:KN173" si="536">IF(COUNT(IC71:IC73)=0,"",SUM(IC71:IC73,)^2)</f>
        <v/>
      </c>
      <c r="ID173" s="378" t="str">
        <f t="shared" si="536"/>
        <v/>
      </c>
      <c r="IE173" s="378" t="str">
        <f t="shared" si="536"/>
        <v/>
      </c>
      <c r="IF173" s="378" t="str">
        <f t="shared" si="536"/>
        <v/>
      </c>
      <c r="IG173" s="378" t="str">
        <f t="shared" si="536"/>
        <v/>
      </c>
      <c r="IH173" s="378" t="str">
        <f t="shared" si="536"/>
        <v/>
      </c>
      <c r="II173" s="378" t="str">
        <f t="shared" si="536"/>
        <v/>
      </c>
      <c r="IJ173" s="378" t="str">
        <f t="shared" si="536"/>
        <v/>
      </c>
      <c r="IK173" s="378" t="str">
        <f t="shared" si="536"/>
        <v/>
      </c>
      <c r="IL173" s="378" t="str">
        <f t="shared" si="536"/>
        <v/>
      </c>
      <c r="IM173" s="378" t="str">
        <f t="shared" si="536"/>
        <v/>
      </c>
      <c r="IN173" s="378" t="str">
        <f t="shared" si="536"/>
        <v/>
      </c>
      <c r="IO173" s="378" t="str">
        <f t="shared" si="536"/>
        <v/>
      </c>
      <c r="IP173" s="378" t="str">
        <f t="shared" si="536"/>
        <v/>
      </c>
      <c r="IQ173" s="378" t="str">
        <f t="shared" si="536"/>
        <v/>
      </c>
      <c r="IR173" s="378" t="str">
        <f t="shared" si="536"/>
        <v/>
      </c>
      <c r="IS173" s="378" t="str">
        <f t="shared" si="536"/>
        <v/>
      </c>
      <c r="IT173" s="378" t="str">
        <f t="shared" si="536"/>
        <v/>
      </c>
      <c r="IU173" s="378" t="str">
        <f t="shared" si="536"/>
        <v/>
      </c>
      <c r="IV173" s="378" t="str">
        <f t="shared" si="536"/>
        <v/>
      </c>
      <c r="IW173" s="378" t="str">
        <f t="shared" si="536"/>
        <v/>
      </c>
      <c r="IX173" s="378" t="str">
        <f t="shared" si="536"/>
        <v/>
      </c>
      <c r="IY173" s="378" t="str">
        <f t="shared" si="536"/>
        <v/>
      </c>
      <c r="IZ173" s="378" t="str">
        <f t="shared" si="536"/>
        <v/>
      </c>
      <c r="JA173" s="378" t="str">
        <f t="shared" si="536"/>
        <v/>
      </c>
      <c r="JB173" s="378" t="str">
        <f t="shared" si="536"/>
        <v/>
      </c>
      <c r="JC173" s="378" t="str">
        <f t="shared" si="536"/>
        <v/>
      </c>
      <c r="JD173" s="378" t="str">
        <f t="shared" si="536"/>
        <v/>
      </c>
      <c r="JE173" s="378" t="str">
        <f t="shared" si="536"/>
        <v/>
      </c>
      <c r="JF173" s="378" t="str">
        <f t="shared" si="536"/>
        <v/>
      </c>
      <c r="JG173" s="378" t="str">
        <f t="shared" si="536"/>
        <v/>
      </c>
      <c r="JH173" s="378" t="str">
        <f t="shared" si="536"/>
        <v/>
      </c>
      <c r="JI173" s="378" t="str">
        <f t="shared" si="536"/>
        <v/>
      </c>
      <c r="JJ173" s="378" t="str">
        <f t="shared" si="536"/>
        <v/>
      </c>
      <c r="JK173" s="378" t="str">
        <f t="shared" si="536"/>
        <v/>
      </c>
      <c r="JL173" s="378" t="str">
        <f t="shared" si="536"/>
        <v/>
      </c>
      <c r="JM173" s="378" t="str">
        <f t="shared" si="536"/>
        <v/>
      </c>
      <c r="JN173" s="378" t="str">
        <f t="shared" si="536"/>
        <v/>
      </c>
      <c r="JO173" s="378" t="str">
        <f t="shared" si="536"/>
        <v/>
      </c>
      <c r="JP173" s="378" t="str">
        <f t="shared" si="536"/>
        <v/>
      </c>
      <c r="JQ173" s="378" t="str">
        <f t="shared" si="536"/>
        <v/>
      </c>
      <c r="JR173" s="378" t="str">
        <f t="shared" si="536"/>
        <v/>
      </c>
      <c r="JS173" s="378" t="str">
        <f t="shared" si="536"/>
        <v/>
      </c>
      <c r="JT173" s="378" t="str">
        <f t="shared" si="536"/>
        <v/>
      </c>
      <c r="JU173" s="378" t="str">
        <f t="shared" si="536"/>
        <v/>
      </c>
      <c r="JV173" s="378" t="str">
        <f t="shared" si="536"/>
        <v/>
      </c>
      <c r="JW173" s="378" t="str">
        <f t="shared" si="536"/>
        <v/>
      </c>
      <c r="JX173" s="378" t="str">
        <f t="shared" si="536"/>
        <v/>
      </c>
      <c r="JY173" s="378" t="str">
        <f t="shared" si="536"/>
        <v/>
      </c>
      <c r="JZ173" s="378" t="str">
        <f t="shared" si="536"/>
        <v/>
      </c>
      <c r="KA173" s="378" t="str">
        <f t="shared" si="536"/>
        <v/>
      </c>
      <c r="KB173" s="378" t="str">
        <f t="shared" si="536"/>
        <v/>
      </c>
      <c r="KC173" s="378" t="str">
        <f t="shared" si="536"/>
        <v/>
      </c>
      <c r="KD173" s="378" t="str">
        <f t="shared" si="536"/>
        <v/>
      </c>
      <c r="KE173" s="378" t="str">
        <f t="shared" si="536"/>
        <v/>
      </c>
      <c r="KF173" s="378" t="str">
        <f t="shared" si="536"/>
        <v/>
      </c>
      <c r="KG173" s="378" t="str">
        <f t="shared" si="536"/>
        <v/>
      </c>
      <c r="KH173" s="378" t="str">
        <f t="shared" si="536"/>
        <v/>
      </c>
      <c r="KI173" s="378" t="str">
        <f t="shared" si="536"/>
        <v/>
      </c>
      <c r="KJ173" s="378" t="str">
        <f t="shared" si="536"/>
        <v/>
      </c>
      <c r="KK173" s="378" t="str">
        <f t="shared" si="536"/>
        <v/>
      </c>
      <c r="KL173" s="378" t="str">
        <f t="shared" si="536"/>
        <v/>
      </c>
      <c r="KM173" s="378" t="str">
        <f t="shared" si="536"/>
        <v/>
      </c>
      <c r="KN173" s="378" t="str">
        <f t="shared" si="536"/>
        <v/>
      </c>
      <c r="KO173" s="378" t="str">
        <f t="shared" ref="KO173:MZ173" si="537">IF(COUNT(KO71:KO73)=0,"",SUM(KO71:KO73,)^2)</f>
        <v/>
      </c>
      <c r="KP173" s="378" t="str">
        <f t="shared" si="537"/>
        <v/>
      </c>
      <c r="KQ173" s="378" t="str">
        <f t="shared" si="537"/>
        <v/>
      </c>
      <c r="KR173" s="378" t="str">
        <f t="shared" si="537"/>
        <v/>
      </c>
      <c r="KS173" s="378" t="str">
        <f t="shared" si="537"/>
        <v/>
      </c>
      <c r="KT173" s="378" t="str">
        <f t="shared" si="537"/>
        <v/>
      </c>
      <c r="KU173" s="378" t="str">
        <f t="shared" si="537"/>
        <v/>
      </c>
      <c r="KV173" s="378" t="str">
        <f t="shared" si="537"/>
        <v/>
      </c>
      <c r="KW173" s="378" t="str">
        <f t="shared" si="537"/>
        <v/>
      </c>
      <c r="KX173" s="378" t="str">
        <f t="shared" si="537"/>
        <v/>
      </c>
      <c r="KY173" s="378" t="str">
        <f t="shared" si="537"/>
        <v/>
      </c>
      <c r="KZ173" s="378" t="str">
        <f t="shared" si="537"/>
        <v/>
      </c>
      <c r="LA173" s="378" t="str">
        <f t="shared" si="537"/>
        <v/>
      </c>
      <c r="LB173" s="378" t="str">
        <f t="shared" si="537"/>
        <v/>
      </c>
      <c r="LC173" s="378" t="str">
        <f t="shared" si="537"/>
        <v/>
      </c>
      <c r="LD173" s="378" t="str">
        <f t="shared" si="537"/>
        <v/>
      </c>
      <c r="LE173" s="378" t="str">
        <f t="shared" si="537"/>
        <v/>
      </c>
      <c r="LF173" s="378" t="str">
        <f t="shared" si="537"/>
        <v/>
      </c>
      <c r="LG173" s="378" t="str">
        <f t="shared" si="537"/>
        <v/>
      </c>
      <c r="LH173" s="378" t="str">
        <f t="shared" si="537"/>
        <v/>
      </c>
      <c r="LI173" s="378" t="str">
        <f t="shared" si="537"/>
        <v/>
      </c>
      <c r="LJ173" s="378" t="str">
        <f t="shared" si="537"/>
        <v/>
      </c>
      <c r="LK173" s="378" t="str">
        <f t="shared" si="537"/>
        <v/>
      </c>
      <c r="LL173" s="378" t="str">
        <f t="shared" si="537"/>
        <v/>
      </c>
      <c r="LM173" s="378" t="str">
        <f t="shared" si="537"/>
        <v/>
      </c>
      <c r="LN173" s="378" t="str">
        <f t="shared" si="537"/>
        <v/>
      </c>
      <c r="LO173" s="378" t="str">
        <f t="shared" si="537"/>
        <v/>
      </c>
      <c r="LP173" s="378" t="str">
        <f t="shared" si="537"/>
        <v/>
      </c>
      <c r="LQ173" s="378" t="str">
        <f t="shared" si="537"/>
        <v/>
      </c>
      <c r="LR173" s="378" t="str">
        <f t="shared" si="537"/>
        <v/>
      </c>
      <c r="LS173" s="378" t="str">
        <f t="shared" si="537"/>
        <v/>
      </c>
      <c r="LT173" s="378" t="str">
        <f t="shared" si="537"/>
        <v/>
      </c>
      <c r="LU173" s="378" t="str">
        <f t="shared" si="537"/>
        <v/>
      </c>
      <c r="LV173" s="378" t="str">
        <f t="shared" si="537"/>
        <v/>
      </c>
      <c r="LW173" s="378" t="str">
        <f t="shared" si="537"/>
        <v/>
      </c>
      <c r="LX173" s="378" t="str">
        <f t="shared" si="537"/>
        <v/>
      </c>
      <c r="LY173" s="378" t="str">
        <f t="shared" si="537"/>
        <v/>
      </c>
      <c r="LZ173" s="378" t="str">
        <f t="shared" si="537"/>
        <v/>
      </c>
      <c r="MA173" s="378" t="str">
        <f t="shared" si="537"/>
        <v/>
      </c>
      <c r="MB173" s="378" t="str">
        <f t="shared" si="537"/>
        <v/>
      </c>
      <c r="MC173" s="378" t="str">
        <f t="shared" si="537"/>
        <v/>
      </c>
      <c r="MD173" s="378" t="str">
        <f t="shared" si="537"/>
        <v/>
      </c>
      <c r="ME173" s="378" t="str">
        <f t="shared" si="537"/>
        <v/>
      </c>
      <c r="MF173" s="378" t="str">
        <f t="shared" si="537"/>
        <v/>
      </c>
      <c r="MG173" s="378" t="str">
        <f t="shared" si="537"/>
        <v/>
      </c>
      <c r="MH173" s="378" t="str">
        <f t="shared" si="537"/>
        <v/>
      </c>
      <c r="MI173" s="378" t="str">
        <f t="shared" si="537"/>
        <v/>
      </c>
      <c r="MJ173" s="378" t="str">
        <f t="shared" si="537"/>
        <v/>
      </c>
      <c r="MK173" s="378" t="str">
        <f t="shared" si="537"/>
        <v/>
      </c>
      <c r="ML173" s="378" t="str">
        <f t="shared" si="537"/>
        <v/>
      </c>
      <c r="MM173" s="378" t="str">
        <f t="shared" si="537"/>
        <v/>
      </c>
      <c r="MN173" s="378" t="str">
        <f t="shared" si="537"/>
        <v/>
      </c>
      <c r="MO173" s="378" t="str">
        <f t="shared" si="537"/>
        <v/>
      </c>
      <c r="MP173" s="378" t="str">
        <f t="shared" si="537"/>
        <v/>
      </c>
      <c r="MQ173" s="378" t="str">
        <f t="shared" si="537"/>
        <v/>
      </c>
      <c r="MR173" s="378" t="str">
        <f t="shared" si="537"/>
        <v/>
      </c>
      <c r="MS173" s="378" t="str">
        <f t="shared" si="537"/>
        <v/>
      </c>
      <c r="MT173" s="378" t="str">
        <f t="shared" si="537"/>
        <v/>
      </c>
      <c r="MU173" s="378" t="str">
        <f t="shared" si="537"/>
        <v/>
      </c>
      <c r="MV173" s="378" t="str">
        <f t="shared" si="537"/>
        <v/>
      </c>
      <c r="MW173" s="378" t="str">
        <f t="shared" si="537"/>
        <v/>
      </c>
      <c r="MX173" s="378" t="str">
        <f t="shared" si="537"/>
        <v/>
      </c>
      <c r="MY173" s="378" t="str">
        <f t="shared" si="537"/>
        <v/>
      </c>
      <c r="MZ173" s="378" t="str">
        <f t="shared" si="537"/>
        <v/>
      </c>
      <c r="NA173" s="378" t="str">
        <f t="shared" ref="NA173:PL173" si="538">IF(COUNT(NA71:NA73)=0,"",SUM(NA71:NA73,)^2)</f>
        <v/>
      </c>
      <c r="NB173" s="378" t="str">
        <f t="shared" si="538"/>
        <v/>
      </c>
      <c r="NC173" s="378" t="str">
        <f t="shared" si="538"/>
        <v/>
      </c>
      <c r="ND173" s="378" t="str">
        <f t="shared" si="538"/>
        <v/>
      </c>
      <c r="NE173" s="378" t="str">
        <f t="shared" si="538"/>
        <v/>
      </c>
      <c r="NF173" s="378" t="str">
        <f t="shared" si="538"/>
        <v/>
      </c>
      <c r="NG173" s="378" t="str">
        <f t="shared" si="538"/>
        <v/>
      </c>
      <c r="NH173" s="378" t="str">
        <f t="shared" si="538"/>
        <v/>
      </c>
      <c r="NI173" s="378" t="str">
        <f t="shared" si="538"/>
        <v/>
      </c>
      <c r="NJ173" s="378" t="str">
        <f t="shared" si="538"/>
        <v/>
      </c>
      <c r="NK173" s="378" t="str">
        <f t="shared" si="538"/>
        <v/>
      </c>
      <c r="NL173" s="378" t="str">
        <f t="shared" si="538"/>
        <v/>
      </c>
      <c r="NM173" s="378" t="str">
        <f t="shared" si="538"/>
        <v/>
      </c>
      <c r="NN173" s="378" t="str">
        <f t="shared" si="538"/>
        <v/>
      </c>
      <c r="NO173" s="378" t="str">
        <f t="shared" si="538"/>
        <v/>
      </c>
      <c r="NP173" s="378" t="str">
        <f t="shared" si="538"/>
        <v/>
      </c>
      <c r="NQ173" s="378" t="str">
        <f t="shared" si="538"/>
        <v/>
      </c>
      <c r="NR173" s="378" t="str">
        <f t="shared" si="538"/>
        <v/>
      </c>
      <c r="NS173" s="378" t="str">
        <f t="shared" si="538"/>
        <v/>
      </c>
      <c r="NT173" s="378" t="str">
        <f t="shared" si="538"/>
        <v/>
      </c>
      <c r="NU173" s="378" t="str">
        <f t="shared" si="538"/>
        <v/>
      </c>
      <c r="NV173" s="378" t="str">
        <f t="shared" si="538"/>
        <v/>
      </c>
      <c r="NW173" s="378" t="str">
        <f t="shared" si="538"/>
        <v/>
      </c>
      <c r="NX173" s="378" t="str">
        <f t="shared" si="538"/>
        <v/>
      </c>
      <c r="NY173" s="378" t="str">
        <f t="shared" si="538"/>
        <v/>
      </c>
      <c r="NZ173" s="378" t="str">
        <f t="shared" si="538"/>
        <v/>
      </c>
      <c r="OA173" s="378" t="str">
        <f t="shared" si="538"/>
        <v/>
      </c>
      <c r="OB173" s="378" t="str">
        <f t="shared" si="538"/>
        <v/>
      </c>
      <c r="OC173" s="378" t="str">
        <f t="shared" si="538"/>
        <v/>
      </c>
      <c r="OD173" s="378" t="str">
        <f t="shared" si="538"/>
        <v/>
      </c>
      <c r="OE173" s="378" t="str">
        <f t="shared" si="538"/>
        <v/>
      </c>
      <c r="OF173" s="378" t="str">
        <f t="shared" si="538"/>
        <v/>
      </c>
      <c r="OG173" s="378" t="str">
        <f t="shared" si="538"/>
        <v/>
      </c>
      <c r="OH173" s="378" t="str">
        <f t="shared" si="538"/>
        <v/>
      </c>
      <c r="OI173" s="378" t="str">
        <f t="shared" si="538"/>
        <v/>
      </c>
      <c r="OJ173" s="378" t="str">
        <f t="shared" si="538"/>
        <v/>
      </c>
      <c r="OK173" s="378" t="str">
        <f t="shared" si="538"/>
        <v/>
      </c>
      <c r="OL173" s="378" t="str">
        <f t="shared" si="538"/>
        <v/>
      </c>
      <c r="OM173" s="378" t="str">
        <f t="shared" si="538"/>
        <v/>
      </c>
      <c r="ON173" s="378" t="str">
        <f t="shared" si="538"/>
        <v/>
      </c>
      <c r="OO173" s="378" t="str">
        <f t="shared" si="538"/>
        <v/>
      </c>
      <c r="OP173" s="378" t="str">
        <f t="shared" si="538"/>
        <v/>
      </c>
      <c r="OQ173" s="380" t="str">
        <f t="shared" si="538"/>
        <v/>
      </c>
      <c r="OR173" s="380" t="str">
        <f t="shared" si="538"/>
        <v/>
      </c>
      <c r="OS173" s="380" t="str">
        <f t="shared" si="538"/>
        <v/>
      </c>
      <c r="OT173" s="380" t="str">
        <f t="shared" si="538"/>
        <v/>
      </c>
      <c r="OU173" s="380" t="str">
        <f t="shared" si="538"/>
        <v/>
      </c>
      <c r="OV173" s="380" t="str">
        <f t="shared" si="538"/>
        <v/>
      </c>
      <c r="OW173" s="380" t="str">
        <f t="shared" si="538"/>
        <v/>
      </c>
      <c r="OX173" s="380" t="str">
        <f t="shared" si="538"/>
        <v/>
      </c>
      <c r="OY173" s="380" t="str">
        <f t="shared" si="538"/>
        <v/>
      </c>
      <c r="OZ173" s="380" t="str">
        <f t="shared" si="538"/>
        <v/>
      </c>
      <c r="PA173" s="380" t="str">
        <f t="shared" si="538"/>
        <v/>
      </c>
      <c r="PB173" s="380" t="str">
        <f t="shared" si="538"/>
        <v/>
      </c>
      <c r="PC173" s="380" t="str">
        <f t="shared" si="538"/>
        <v/>
      </c>
      <c r="PD173" s="380" t="str">
        <f t="shared" si="538"/>
        <v/>
      </c>
      <c r="PE173" s="380" t="str">
        <f t="shared" si="538"/>
        <v/>
      </c>
      <c r="PF173" s="380" t="str">
        <f t="shared" si="538"/>
        <v/>
      </c>
      <c r="PG173" s="380" t="str">
        <f t="shared" si="538"/>
        <v/>
      </c>
      <c r="PH173" s="380" t="str">
        <f t="shared" si="538"/>
        <v/>
      </c>
      <c r="PI173" s="380" t="str">
        <f t="shared" si="538"/>
        <v/>
      </c>
      <c r="PJ173" s="380" t="str">
        <f t="shared" si="538"/>
        <v/>
      </c>
      <c r="PK173" s="380" t="str">
        <f t="shared" si="538"/>
        <v/>
      </c>
      <c r="PL173" s="380" t="str">
        <f t="shared" si="538"/>
        <v/>
      </c>
      <c r="PM173" s="380" t="str">
        <f t="shared" ref="PM173:RX173" si="539">IF(COUNT(PM71:PM73)=0,"",SUM(PM71:PM73,)^2)</f>
        <v/>
      </c>
      <c r="PN173" s="380" t="str">
        <f t="shared" si="539"/>
        <v/>
      </c>
      <c r="PO173" s="380" t="str">
        <f t="shared" si="539"/>
        <v/>
      </c>
      <c r="PP173" s="380" t="str">
        <f t="shared" si="539"/>
        <v/>
      </c>
      <c r="PQ173" s="380" t="str">
        <f t="shared" si="539"/>
        <v/>
      </c>
      <c r="PR173" s="380" t="str">
        <f t="shared" si="539"/>
        <v/>
      </c>
      <c r="PS173" s="380" t="str">
        <f t="shared" si="539"/>
        <v/>
      </c>
      <c r="PT173" s="380" t="str">
        <f t="shared" si="539"/>
        <v/>
      </c>
      <c r="PU173" s="380" t="str">
        <f t="shared" si="539"/>
        <v/>
      </c>
      <c r="PV173" s="380" t="str">
        <f t="shared" si="539"/>
        <v/>
      </c>
      <c r="PW173" s="380" t="str">
        <f t="shared" si="539"/>
        <v/>
      </c>
      <c r="PX173" s="380" t="str">
        <f t="shared" si="539"/>
        <v/>
      </c>
      <c r="PY173" s="380" t="str">
        <f t="shared" si="539"/>
        <v/>
      </c>
      <c r="PZ173" s="380" t="str">
        <f t="shared" si="539"/>
        <v/>
      </c>
      <c r="QA173" s="380" t="str">
        <f t="shared" si="539"/>
        <v/>
      </c>
      <c r="QB173" s="380" t="str">
        <f t="shared" si="539"/>
        <v/>
      </c>
      <c r="QC173" s="380" t="str">
        <f t="shared" si="539"/>
        <v/>
      </c>
      <c r="QD173" s="380" t="str">
        <f t="shared" si="539"/>
        <v/>
      </c>
      <c r="QE173" s="380" t="str">
        <f t="shared" si="539"/>
        <v/>
      </c>
      <c r="QF173" s="380" t="str">
        <f t="shared" si="539"/>
        <v/>
      </c>
      <c r="QG173" s="380" t="str">
        <f t="shared" si="539"/>
        <v/>
      </c>
      <c r="QH173" s="380" t="str">
        <f t="shared" si="539"/>
        <v/>
      </c>
      <c r="QI173" s="380" t="str">
        <f t="shared" si="539"/>
        <v/>
      </c>
      <c r="QJ173" s="380" t="str">
        <f t="shared" si="539"/>
        <v/>
      </c>
      <c r="QK173" s="380" t="str">
        <f t="shared" si="539"/>
        <v/>
      </c>
      <c r="QL173" s="380" t="str">
        <f t="shared" si="539"/>
        <v/>
      </c>
      <c r="QM173" s="380" t="str">
        <f t="shared" si="539"/>
        <v/>
      </c>
      <c r="QN173" s="380" t="str">
        <f t="shared" si="539"/>
        <v/>
      </c>
      <c r="QO173" s="380" t="str">
        <f t="shared" si="539"/>
        <v/>
      </c>
      <c r="QP173" s="380" t="str">
        <f t="shared" si="539"/>
        <v/>
      </c>
      <c r="QQ173" s="380" t="str">
        <f t="shared" si="539"/>
        <v/>
      </c>
      <c r="QR173" s="380" t="str">
        <f t="shared" si="539"/>
        <v/>
      </c>
      <c r="QS173" s="380" t="str">
        <f t="shared" si="539"/>
        <v/>
      </c>
      <c r="QT173" s="380" t="str">
        <f t="shared" si="539"/>
        <v/>
      </c>
      <c r="QU173" s="380" t="str">
        <f t="shared" si="539"/>
        <v/>
      </c>
      <c r="QV173" s="380" t="str">
        <f t="shared" si="539"/>
        <v/>
      </c>
      <c r="QW173" s="380" t="str">
        <f t="shared" si="539"/>
        <v/>
      </c>
      <c r="QX173" s="380" t="str">
        <f t="shared" si="539"/>
        <v/>
      </c>
      <c r="QY173" s="380" t="str">
        <f t="shared" si="539"/>
        <v/>
      </c>
      <c r="QZ173" s="380" t="str">
        <f t="shared" si="539"/>
        <v/>
      </c>
      <c r="RA173" s="380" t="str">
        <f t="shared" si="539"/>
        <v/>
      </c>
      <c r="RB173" s="380" t="str">
        <f t="shared" si="539"/>
        <v/>
      </c>
      <c r="RC173" s="380" t="str">
        <f t="shared" si="539"/>
        <v/>
      </c>
      <c r="RD173" s="380" t="str">
        <f t="shared" si="539"/>
        <v/>
      </c>
      <c r="RE173" s="380" t="str">
        <f t="shared" si="539"/>
        <v/>
      </c>
      <c r="RF173" s="380" t="str">
        <f t="shared" si="539"/>
        <v/>
      </c>
      <c r="RG173" s="380" t="str">
        <f t="shared" si="539"/>
        <v/>
      </c>
      <c r="RH173" s="380" t="str">
        <f t="shared" si="539"/>
        <v/>
      </c>
      <c r="RI173" s="380" t="str">
        <f t="shared" si="539"/>
        <v/>
      </c>
      <c r="RJ173" s="380" t="str">
        <f t="shared" si="539"/>
        <v/>
      </c>
      <c r="RK173" s="380" t="str">
        <f t="shared" si="539"/>
        <v/>
      </c>
      <c r="RL173" s="380" t="str">
        <f t="shared" si="539"/>
        <v/>
      </c>
      <c r="RM173" s="380" t="str">
        <f t="shared" si="539"/>
        <v/>
      </c>
      <c r="RN173" s="380" t="str">
        <f t="shared" si="539"/>
        <v/>
      </c>
      <c r="RO173" s="380" t="str">
        <f t="shared" si="539"/>
        <v/>
      </c>
      <c r="RP173" s="380" t="str">
        <f t="shared" si="539"/>
        <v/>
      </c>
      <c r="RQ173" s="380" t="str">
        <f t="shared" si="539"/>
        <v/>
      </c>
      <c r="RR173" s="380" t="str">
        <f t="shared" si="539"/>
        <v/>
      </c>
      <c r="RS173" s="380" t="str">
        <f t="shared" si="539"/>
        <v/>
      </c>
      <c r="RT173" s="380" t="str">
        <f t="shared" si="539"/>
        <v/>
      </c>
      <c r="RU173" s="380" t="str">
        <f t="shared" si="539"/>
        <v/>
      </c>
      <c r="RV173" s="380" t="str">
        <f t="shared" si="539"/>
        <v/>
      </c>
      <c r="RW173" s="380" t="str">
        <f t="shared" si="539"/>
        <v/>
      </c>
      <c r="RX173" s="380" t="str">
        <f t="shared" si="539"/>
        <v/>
      </c>
      <c r="RY173" s="380" t="str">
        <f t="shared" ref="RY173:UJ173" si="540">IF(COUNT(RY71:RY73)=0,"",SUM(RY71:RY73,)^2)</f>
        <v/>
      </c>
      <c r="RZ173" s="380" t="str">
        <f t="shared" si="540"/>
        <v/>
      </c>
      <c r="SA173" s="380" t="str">
        <f t="shared" si="540"/>
        <v/>
      </c>
      <c r="SB173" s="380" t="str">
        <f t="shared" si="540"/>
        <v/>
      </c>
      <c r="SC173" s="380" t="str">
        <f t="shared" si="540"/>
        <v/>
      </c>
      <c r="SD173" s="380" t="str">
        <f t="shared" si="540"/>
        <v/>
      </c>
      <c r="SE173" s="380" t="str">
        <f t="shared" si="540"/>
        <v/>
      </c>
      <c r="SF173" s="380" t="str">
        <f t="shared" si="540"/>
        <v/>
      </c>
      <c r="SG173" s="380" t="str">
        <f t="shared" si="540"/>
        <v/>
      </c>
      <c r="SH173" s="380" t="str">
        <f t="shared" si="540"/>
        <v/>
      </c>
      <c r="SI173" s="380" t="str">
        <f t="shared" si="540"/>
        <v/>
      </c>
      <c r="SJ173" s="380" t="str">
        <f t="shared" si="540"/>
        <v/>
      </c>
      <c r="SK173" s="380" t="str">
        <f t="shared" si="540"/>
        <v/>
      </c>
      <c r="SL173" s="380" t="str">
        <f t="shared" si="540"/>
        <v/>
      </c>
      <c r="SM173" s="380" t="str">
        <f t="shared" si="540"/>
        <v/>
      </c>
      <c r="SN173" s="380" t="str">
        <f t="shared" si="540"/>
        <v/>
      </c>
      <c r="SO173" s="380" t="str">
        <f t="shared" si="540"/>
        <v/>
      </c>
      <c r="SP173" s="380" t="str">
        <f t="shared" si="540"/>
        <v/>
      </c>
      <c r="SQ173" s="380" t="str">
        <f t="shared" si="540"/>
        <v/>
      </c>
      <c r="SR173" s="380" t="str">
        <f t="shared" si="540"/>
        <v/>
      </c>
      <c r="SS173" s="380" t="str">
        <f t="shared" si="540"/>
        <v/>
      </c>
      <c r="ST173" s="380" t="str">
        <f t="shared" si="540"/>
        <v/>
      </c>
      <c r="SU173" s="380" t="str">
        <f t="shared" si="540"/>
        <v/>
      </c>
      <c r="SV173" s="380" t="str">
        <f t="shared" si="540"/>
        <v/>
      </c>
      <c r="SW173" s="380" t="str">
        <f t="shared" si="540"/>
        <v/>
      </c>
      <c r="SX173" s="380" t="str">
        <f t="shared" si="540"/>
        <v/>
      </c>
      <c r="SY173" s="380" t="str">
        <f t="shared" si="540"/>
        <v/>
      </c>
      <c r="SZ173" s="380" t="str">
        <f t="shared" si="540"/>
        <v/>
      </c>
      <c r="TA173" s="380" t="str">
        <f t="shared" si="540"/>
        <v/>
      </c>
      <c r="TB173" s="380" t="str">
        <f t="shared" si="540"/>
        <v/>
      </c>
      <c r="TC173" s="380" t="str">
        <f t="shared" si="540"/>
        <v/>
      </c>
      <c r="TD173" s="380" t="str">
        <f t="shared" si="540"/>
        <v/>
      </c>
      <c r="TE173" s="380" t="str">
        <f t="shared" si="540"/>
        <v/>
      </c>
      <c r="TF173" s="380" t="str">
        <f t="shared" si="540"/>
        <v/>
      </c>
      <c r="TG173" s="380" t="str">
        <f t="shared" si="540"/>
        <v/>
      </c>
      <c r="TH173" s="380" t="str">
        <f t="shared" si="540"/>
        <v/>
      </c>
      <c r="TI173" s="380" t="str">
        <f t="shared" si="540"/>
        <v/>
      </c>
      <c r="TJ173" s="380" t="str">
        <f t="shared" si="540"/>
        <v/>
      </c>
      <c r="TK173" s="380" t="str">
        <f t="shared" si="540"/>
        <v/>
      </c>
      <c r="TL173" s="380" t="str">
        <f t="shared" si="540"/>
        <v/>
      </c>
      <c r="TM173" s="380" t="str">
        <f t="shared" si="540"/>
        <v/>
      </c>
      <c r="TN173" s="380" t="str">
        <f t="shared" si="540"/>
        <v/>
      </c>
      <c r="TO173" s="380" t="str">
        <f t="shared" si="540"/>
        <v/>
      </c>
      <c r="TP173" s="380" t="str">
        <f t="shared" si="540"/>
        <v/>
      </c>
      <c r="TQ173" s="380" t="str">
        <f t="shared" si="540"/>
        <v/>
      </c>
      <c r="TR173" s="380" t="str">
        <f t="shared" si="540"/>
        <v/>
      </c>
      <c r="TS173" s="380" t="str">
        <f t="shared" si="540"/>
        <v/>
      </c>
      <c r="TT173" s="380" t="str">
        <f t="shared" si="540"/>
        <v/>
      </c>
      <c r="TU173" s="380" t="str">
        <f t="shared" si="540"/>
        <v/>
      </c>
      <c r="TV173" s="380" t="str">
        <f t="shared" si="540"/>
        <v/>
      </c>
      <c r="TW173" s="380" t="str">
        <f t="shared" si="540"/>
        <v/>
      </c>
      <c r="TX173" s="380" t="str">
        <f t="shared" si="540"/>
        <v/>
      </c>
      <c r="TY173" s="380" t="str">
        <f t="shared" si="540"/>
        <v/>
      </c>
      <c r="TZ173" s="380" t="str">
        <f t="shared" si="540"/>
        <v/>
      </c>
      <c r="UA173" s="380" t="str">
        <f t="shared" si="540"/>
        <v/>
      </c>
      <c r="UB173" s="380" t="str">
        <f t="shared" si="540"/>
        <v/>
      </c>
      <c r="UC173" s="380" t="str">
        <f t="shared" si="540"/>
        <v/>
      </c>
      <c r="UD173" s="380" t="str">
        <f t="shared" si="540"/>
        <v/>
      </c>
      <c r="UE173" s="380" t="str">
        <f t="shared" si="540"/>
        <v/>
      </c>
      <c r="UF173" s="380" t="str">
        <f t="shared" si="540"/>
        <v/>
      </c>
      <c r="UG173" s="380" t="str">
        <f t="shared" si="540"/>
        <v/>
      </c>
      <c r="UH173" s="380" t="str">
        <f t="shared" si="540"/>
        <v/>
      </c>
      <c r="UI173" s="380" t="str">
        <f t="shared" si="540"/>
        <v/>
      </c>
      <c r="UJ173" s="380" t="str">
        <f t="shared" si="540"/>
        <v/>
      </c>
      <c r="UK173" s="380" t="str">
        <f t="shared" ref="UK173:WI173" si="541">IF(COUNT(UK71:UK73)=0,"",SUM(UK71:UK73,)^2)</f>
        <v/>
      </c>
      <c r="UL173" s="380" t="str">
        <f t="shared" si="541"/>
        <v/>
      </c>
      <c r="UM173" s="380" t="str">
        <f t="shared" si="541"/>
        <v/>
      </c>
      <c r="UN173" s="380" t="str">
        <f t="shared" si="541"/>
        <v/>
      </c>
      <c r="UO173" s="380" t="str">
        <f t="shared" si="541"/>
        <v/>
      </c>
      <c r="UP173" s="380" t="str">
        <f t="shared" si="541"/>
        <v/>
      </c>
      <c r="UQ173" s="380" t="str">
        <f t="shared" si="541"/>
        <v/>
      </c>
      <c r="UR173" s="380" t="str">
        <f t="shared" si="541"/>
        <v/>
      </c>
      <c r="US173" s="380" t="str">
        <f t="shared" si="541"/>
        <v/>
      </c>
      <c r="UT173" s="380" t="str">
        <f t="shared" si="541"/>
        <v/>
      </c>
      <c r="UU173" s="380" t="str">
        <f t="shared" si="541"/>
        <v/>
      </c>
      <c r="UV173" s="380" t="str">
        <f t="shared" si="541"/>
        <v/>
      </c>
      <c r="UW173" s="380" t="str">
        <f t="shared" si="541"/>
        <v/>
      </c>
      <c r="UX173" s="380" t="str">
        <f t="shared" si="541"/>
        <v/>
      </c>
      <c r="UY173" s="380" t="str">
        <f t="shared" si="541"/>
        <v/>
      </c>
      <c r="UZ173" s="380" t="str">
        <f t="shared" si="541"/>
        <v/>
      </c>
      <c r="VA173" s="380" t="str">
        <f t="shared" si="541"/>
        <v/>
      </c>
      <c r="VB173" s="380" t="str">
        <f t="shared" si="541"/>
        <v/>
      </c>
      <c r="VC173" s="380" t="str">
        <f t="shared" si="541"/>
        <v/>
      </c>
      <c r="VD173" s="380" t="str">
        <f t="shared" si="541"/>
        <v/>
      </c>
      <c r="VE173" s="380" t="str">
        <f t="shared" si="541"/>
        <v/>
      </c>
      <c r="VF173" s="380" t="str">
        <f t="shared" si="541"/>
        <v/>
      </c>
      <c r="VG173" s="380" t="str">
        <f t="shared" si="541"/>
        <v/>
      </c>
      <c r="VH173" s="380" t="str">
        <f t="shared" si="541"/>
        <v/>
      </c>
      <c r="VI173" s="380" t="str">
        <f t="shared" si="541"/>
        <v/>
      </c>
      <c r="VJ173" s="380" t="str">
        <f t="shared" si="541"/>
        <v/>
      </c>
      <c r="VK173" s="380" t="str">
        <f t="shared" si="541"/>
        <v/>
      </c>
      <c r="VL173" s="380" t="str">
        <f t="shared" si="541"/>
        <v/>
      </c>
      <c r="VM173" s="380" t="str">
        <f t="shared" si="541"/>
        <v/>
      </c>
      <c r="VN173" s="380" t="str">
        <f t="shared" si="541"/>
        <v/>
      </c>
      <c r="VO173" s="380" t="str">
        <f t="shared" si="541"/>
        <v/>
      </c>
      <c r="VP173" s="380" t="str">
        <f t="shared" si="541"/>
        <v/>
      </c>
      <c r="VQ173" s="380" t="str">
        <f t="shared" si="541"/>
        <v/>
      </c>
      <c r="VR173" s="380" t="str">
        <f t="shared" si="541"/>
        <v/>
      </c>
      <c r="VS173" s="380" t="str">
        <f t="shared" si="541"/>
        <v/>
      </c>
      <c r="VT173" s="380" t="str">
        <f t="shared" si="541"/>
        <v/>
      </c>
      <c r="VU173" s="380" t="str">
        <f t="shared" si="541"/>
        <v/>
      </c>
      <c r="VV173" s="380" t="str">
        <f t="shared" si="541"/>
        <v/>
      </c>
      <c r="VW173" s="380" t="str">
        <f t="shared" si="541"/>
        <v/>
      </c>
      <c r="VX173" s="380" t="str">
        <f t="shared" si="541"/>
        <v/>
      </c>
      <c r="VY173" s="380" t="str">
        <f t="shared" si="541"/>
        <v/>
      </c>
      <c r="VZ173" s="380" t="str">
        <f t="shared" si="541"/>
        <v/>
      </c>
      <c r="WA173" s="380" t="str">
        <f t="shared" si="541"/>
        <v/>
      </c>
      <c r="WB173" s="380" t="str">
        <f t="shared" si="541"/>
        <v/>
      </c>
      <c r="WC173" s="380" t="str">
        <f t="shared" si="541"/>
        <v/>
      </c>
      <c r="WD173" s="380" t="str">
        <f t="shared" si="541"/>
        <v/>
      </c>
      <c r="WE173" s="380" t="str">
        <f t="shared" si="541"/>
        <v/>
      </c>
      <c r="WF173" s="380" t="str">
        <f t="shared" si="541"/>
        <v/>
      </c>
      <c r="WG173" s="380" t="str">
        <f t="shared" si="541"/>
        <v/>
      </c>
      <c r="WH173" s="380" t="str">
        <f t="shared" si="541"/>
        <v/>
      </c>
      <c r="WI173" s="378" t="str">
        <f t="shared" si="541"/>
        <v/>
      </c>
    </row>
    <row r="174" spans="1:607">
      <c r="A174" s="348"/>
      <c r="B174" s="360" t="s">
        <v>906</v>
      </c>
      <c r="C174" s="348"/>
      <c r="D174" s="348"/>
      <c r="E174" s="348"/>
      <c r="F174" s="348"/>
      <c r="G174" s="361" t="str">
        <f t="shared" si="220"/>
        <v/>
      </c>
      <c r="H174" s="361" t="str">
        <f t="shared" si="221"/>
        <v/>
      </c>
      <c r="I174" s="397"/>
      <c r="J174" s="348"/>
      <c r="K174" s="348"/>
      <c r="L174" s="348"/>
      <c r="M174" s="348"/>
      <c r="N174" s="400"/>
      <c r="O174" s="400"/>
      <c r="P174" s="400"/>
      <c r="Q174" s="400"/>
      <c r="R174" s="400"/>
      <c r="S174" s="400"/>
      <c r="T174" s="400"/>
      <c r="U174" s="400"/>
      <c r="V174" s="400"/>
      <c r="W174" s="400"/>
      <c r="X174" s="400"/>
      <c r="Y174" s="400"/>
      <c r="Z174" s="400"/>
      <c r="AA174" s="400"/>
      <c r="AB174" s="400"/>
      <c r="AC174" s="400"/>
      <c r="AD174" s="400"/>
      <c r="AE174" s="400"/>
      <c r="AF174" s="400"/>
      <c r="AG174" s="400"/>
      <c r="AH174" s="400"/>
      <c r="AI174" s="400"/>
      <c r="AJ174" s="400"/>
      <c r="AK174" s="400"/>
      <c r="AL174" s="400"/>
      <c r="AM174" s="400"/>
      <c r="AN174" s="400"/>
      <c r="AO174" s="400"/>
      <c r="AP174" s="400"/>
      <c r="AQ174" s="400"/>
      <c r="AR174" s="400"/>
      <c r="AS174" s="400"/>
      <c r="AT174" s="400"/>
      <c r="AU174" s="400"/>
      <c r="AV174" s="400"/>
      <c r="AW174" s="400"/>
      <c r="AX174" s="400"/>
      <c r="AY174" s="400"/>
      <c r="AZ174" s="400"/>
      <c r="BA174" s="400"/>
      <c r="BB174" s="400"/>
      <c r="BC174" s="400"/>
      <c r="BD174" s="400"/>
      <c r="BE174" s="400"/>
      <c r="BF174" s="400"/>
      <c r="BG174" s="400"/>
      <c r="BH174" s="400"/>
      <c r="BI174" s="400"/>
      <c r="BJ174" s="400"/>
      <c r="BK174" s="400"/>
      <c r="BL174" s="400"/>
      <c r="BM174" s="400"/>
      <c r="BN174" s="400"/>
      <c r="BO174" s="400"/>
      <c r="BP174" s="400"/>
      <c r="BQ174" s="400"/>
      <c r="BR174" s="400"/>
      <c r="BS174" s="400"/>
      <c r="BT174" s="400"/>
      <c r="BU174" s="400"/>
      <c r="BV174" s="400"/>
      <c r="BW174" s="400"/>
      <c r="BX174" s="400"/>
      <c r="BY174" s="400"/>
      <c r="BZ174" s="400"/>
      <c r="CA174" s="400"/>
      <c r="CB174" s="400"/>
      <c r="CC174" s="400"/>
      <c r="CD174" s="400"/>
      <c r="CE174" s="400"/>
      <c r="CF174" s="400"/>
      <c r="CG174" s="400"/>
      <c r="CH174" s="400"/>
      <c r="CI174" s="400"/>
      <c r="CJ174" s="400"/>
      <c r="CK174" s="400"/>
      <c r="CL174" s="400"/>
      <c r="CM174" s="400"/>
      <c r="CN174" s="400"/>
      <c r="CO174" s="400"/>
      <c r="CP174" s="400"/>
      <c r="CQ174" s="400"/>
      <c r="CR174" s="400"/>
      <c r="CS174" s="400"/>
      <c r="CT174" s="400"/>
      <c r="CU174" s="400"/>
      <c r="CV174" s="400"/>
      <c r="CW174" s="400"/>
      <c r="CX174" s="400"/>
      <c r="CY174" s="400"/>
      <c r="CZ174" s="362"/>
      <c r="DA174" s="901"/>
      <c r="DB174" s="899" t="s">
        <v>1341</v>
      </c>
      <c r="DC174" s="899"/>
      <c r="DD174" s="378" t="str">
        <f>IF(COUNT(DD80:DD82)=0,"",SUM(DD80:DD82,)^2)</f>
        <v/>
      </c>
      <c r="DE174" s="378" t="str">
        <f t="shared" ref="DE174:FP174" si="542">IF(COUNT(DE80:DE82)=0,"",SUM(DE80:DE82,)^2)</f>
        <v/>
      </c>
      <c r="DF174" s="378" t="str">
        <f t="shared" si="542"/>
        <v/>
      </c>
      <c r="DG174" s="378" t="str">
        <f t="shared" si="542"/>
        <v/>
      </c>
      <c r="DH174" s="378" t="str">
        <f t="shared" si="542"/>
        <v/>
      </c>
      <c r="DI174" s="378" t="str">
        <f t="shared" si="542"/>
        <v/>
      </c>
      <c r="DJ174" s="378" t="str">
        <f t="shared" si="542"/>
        <v/>
      </c>
      <c r="DK174" s="378" t="str">
        <f t="shared" si="542"/>
        <v/>
      </c>
      <c r="DL174" s="378" t="str">
        <f t="shared" si="542"/>
        <v/>
      </c>
      <c r="DM174" s="378" t="str">
        <f t="shared" si="542"/>
        <v/>
      </c>
      <c r="DN174" s="378" t="str">
        <f t="shared" si="542"/>
        <v/>
      </c>
      <c r="DO174" s="378" t="str">
        <f t="shared" si="542"/>
        <v/>
      </c>
      <c r="DP174" s="378" t="str">
        <f t="shared" si="542"/>
        <v/>
      </c>
      <c r="DQ174" s="378" t="str">
        <f t="shared" si="542"/>
        <v/>
      </c>
      <c r="DR174" s="378" t="str">
        <f t="shared" si="542"/>
        <v/>
      </c>
      <c r="DS174" s="378" t="str">
        <f t="shared" si="542"/>
        <v/>
      </c>
      <c r="DT174" s="378" t="str">
        <f t="shared" si="542"/>
        <v/>
      </c>
      <c r="DU174" s="378" t="str">
        <f t="shared" si="542"/>
        <v/>
      </c>
      <c r="DV174" s="378" t="str">
        <f t="shared" si="542"/>
        <v/>
      </c>
      <c r="DW174" s="378" t="str">
        <f t="shared" si="542"/>
        <v/>
      </c>
      <c r="DX174" s="379" t="str">
        <f t="shared" si="542"/>
        <v/>
      </c>
      <c r="DY174" s="378" t="str">
        <f t="shared" si="542"/>
        <v/>
      </c>
      <c r="DZ174" s="378" t="str">
        <f t="shared" si="542"/>
        <v/>
      </c>
      <c r="EA174" s="378" t="str">
        <f t="shared" si="542"/>
        <v/>
      </c>
      <c r="EB174" s="378" t="str">
        <f t="shared" si="542"/>
        <v/>
      </c>
      <c r="EC174" s="378" t="str">
        <f t="shared" si="542"/>
        <v/>
      </c>
      <c r="ED174" s="378" t="str">
        <f t="shared" si="542"/>
        <v/>
      </c>
      <c r="EE174" s="378" t="str">
        <f t="shared" si="542"/>
        <v/>
      </c>
      <c r="EF174" s="378" t="str">
        <f t="shared" si="542"/>
        <v/>
      </c>
      <c r="EG174" s="378" t="str">
        <f t="shared" si="542"/>
        <v/>
      </c>
      <c r="EH174" s="378" t="str">
        <f t="shared" si="542"/>
        <v/>
      </c>
      <c r="EI174" s="378" t="str">
        <f t="shared" si="542"/>
        <v/>
      </c>
      <c r="EJ174" s="378" t="str">
        <f t="shared" si="542"/>
        <v/>
      </c>
      <c r="EK174" s="378" t="str">
        <f t="shared" si="542"/>
        <v/>
      </c>
      <c r="EL174" s="378" t="str">
        <f t="shared" si="542"/>
        <v/>
      </c>
      <c r="EM174" s="378" t="str">
        <f t="shared" si="542"/>
        <v/>
      </c>
      <c r="EN174" s="378" t="str">
        <f t="shared" si="542"/>
        <v/>
      </c>
      <c r="EO174" s="378" t="str">
        <f t="shared" si="542"/>
        <v/>
      </c>
      <c r="EP174" s="378" t="str">
        <f t="shared" si="542"/>
        <v/>
      </c>
      <c r="EQ174" s="378" t="str">
        <f t="shared" si="542"/>
        <v/>
      </c>
      <c r="ER174" s="378" t="str">
        <f t="shared" si="542"/>
        <v/>
      </c>
      <c r="ES174" s="378" t="str">
        <f t="shared" si="542"/>
        <v/>
      </c>
      <c r="ET174" s="378" t="str">
        <f t="shared" si="542"/>
        <v/>
      </c>
      <c r="EU174" s="378" t="str">
        <f t="shared" si="542"/>
        <v/>
      </c>
      <c r="EV174" s="378" t="str">
        <f t="shared" si="542"/>
        <v/>
      </c>
      <c r="EW174" s="378" t="str">
        <f t="shared" si="542"/>
        <v/>
      </c>
      <c r="EX174" s="378" t="str">
        <f t="shared" si="542"/>
        <v/>
      </c>
      <c r="EY174" s="378" t="str">
        <f t="shared" si="542"/>
        <v/>
      </c>
      <c r="EZ174" s="378" t="str">
        <f t="shared" si="542"/>
        <v/>
      </c>
      <c r="FA174" s="378" t="str">
        <f t="shared" si="542"/>
        <v/>
      </c>
      <c r="FB174" s="378" t="str">
        <f t="shared" si="542"/>
        <v/>
      </c>
      <c r="FC174" s="378" t="str">
        <f t="shared" si="542"/>
        <v/>
      </c>
      <c r="FD174" s="378" t="str">
        <f t="shared" si="542"/>
        <v/>
      </c>
      <c r="FE174" s="378" t="str">
        <f t="shared" si="542"/>
        <v/>
      </c>
      <c r="FF174" s="378" t="str">
        <f t="shared" si="542"/>
        <v/>
      </c>
      <c r="FG174" s="378" t="str">
        <f t="shared" si="542"/>
        <v/>
      </c>
      <c r="FH174" s="378" t="str">
        <f t="shared" si="542"/>
        <v/>
      </c>
      <c r="FI174" s="378" t="str">
        <f t="shared" si="542"/>
        <v/>
      </c>
      <c r="FJ174" s="378" t="str">
        <f t="shared" si="542"/>
        <v/>
      </c>
      <c r="FK174" s="378" t="str">
        <f t="shared" si="542"/>
        <v/>
      </c>
      <c r="FL174" s="378" t="str">
        <f t="shared" si="542"/>
        <v/>
      </c>
      <c r="FM174" s="378" t="str">
        <f t="shared" si="542"/>
        <v/>
      </c>
      <c r="FN174" s="378" t="str">
        <f t="shared" si="542"/>
        <v/>
      </c>
      <c r="FO174" s="378" t="str">
        <f t="shared" si="542"/>
        <v/>
      </c>
      <c r="FP174" s="378" t="str">
        <f t="shared" si="542"/>
        <v/>
      </c>
      <c r="FQ174" s="378" t="str">
        <f t="shared" ref="FQ174:IB174" si="543">IF(COUNT(FQ80:FQ82)=0,"",SUM(FQ80:FQ82,)^2)</f>
        <v/>
      </c>
      <c r="FR174" s="378" t="str">
        <f t="shared" si="543"/>
        <v/>
      </c>
      <c r="FS174" s="378" t="str">
        <f t="shared" si="543"/>
        <v/>
      </c>
      <c r="FT174" s="378" t="str">
        <f t="shared" si="543"/>
        <v/>
      </c>
      <c r="FU174" s="378" t="str">
        <f t="shared" si="543"/>
        <v/>
      </c>
      <c r="FV174" s="378" t="str">
        <f t="shared" si="543"/>
        <v/>
      </c>
      <c r="FW174" s="378" t="str">
        <f t="shared" si="543"/>
        <v/>
      </c>
      <c r="FX174" s="378" t="str">
        <f t="shared" si="543"/>
        <v/>
      </c>
      <c r="FY174" s="378" t="str">
        <f t="shared" si="543"/>
        <v/>
      </c>
      <c r="FZ174" s="378" t="str">
        <f t="shared" si="543"/>
        <v/>
      </c>
      <c r="GA174" s="378" t="str">
        <f t="shared" si="543"/>
        <v/>
      </c>
      <c r="GB174" s="378" t="str">
        <f t="shared" si="543"/>
        <v/>
      </c>
      <c r="GC174" s="378" t="str">
        <f t="shared" si="543"/>
        <v/>
      </c>
      <c r="GD174" s="378" t="str">
        <f t="shared" si="543"/>
        <v/>
      </c>
      <c r="GE174" s="378" t="str">
        <f t="shared" si="543"/>
        <v/>
      </c>
      <c r="GF174" s="378" t="str">
        <f t="shared" si="543"/>
        <v/>
      </c>
      <c r="GG174" s="378" t="str">
        <f t="shared" si="543"/>
        <v/>
      </c>
      <c r="GH174" s="378" t="str">
        <f t="shared" si="543"/>
        <v/>
      </c>
      <c r="GI174" s="378" t="str">
        <f t="shared" si="543"/>
        <v/>
      </c>
      <c r="GJ174" s="378" t="str">
        <f t="shared" si="543"/>
        <v/>
      </c>
      <c r="GK174" s="378" t="str">
        <f t="shared" si="543"/>
        <v/>
      </c>
      <c r="GL174" s="378" t="str">
        <f t="shared" si="543"/>
        <v/>
      </c>
      <c r="GM174" s="378" t="str">
        <f t="shared" si="543"/>
        <v/>
      </c>
      <c r="GN174" s="378" t="str">
        <f t="shared" si="543"/>
        <v/>
      </c>
      <c r="GO174" s="378" t="str">
        <f t="shared" si="543"/>
        <v/>
      </c>
      <c r="GP174" s="378" t="str">
        <f t="shared" si="543"/>
        <v/>
      </c>
      <c r="GQ174" s="378" t="str">
        <f t="shared" si="543"/>
        <v/>
      </c>
      <c r="GR174" s="378" t="str">
        <f t="shared" si="543"/>
        <v/>
      </c>
      <c r="GS174" s="378" t="str">
        <f t="shared" si="543"/>
        <v/>
      </c>
      <c r="GT174" s="378" t="str">
        <f t="shared" si="543"/>
        <v/>
      </c>
      <c r="GU174" s="378" t="str">
        <f t="shared" si="543"/>
        <v/>
      </c>
      <c r="GV174" s="378" t="str">
        <f t="shared" si="543"/>
        <v/>
      </c>
      <c r="GW174" s="378" t="str">
        <f t="shared" si="543"/>
        <v/>
      </c>
      <c r="GX174" s="378" t="str">
        <f t="shared" si="543"/>
        <v/>
      </c>
      <c r="GY174" s="378" t="str">
        <f t="shared" si="543"/>
        <v/>
      </c>
      <c r="GZ174" s="378" t="str">
        <f t="shared" si="543"/>
        <v/>
      </c>
      <c r="HA174" s="378" t="str">
        <f t="shared" si="543"/>
        <v/>
      </c>
      <c r="HB174" s="378" t="str">
        <f t="shared" si="543"/>
        <v/>
      </c>
      <c r="HC174" s="378" t="str">
        <f t="shared" si="543"/>
        <v/>
      </c>
      <c r="HD174" s="378" t="str">
        <f t="shared" si="543"/>
        <v/>
      </c>
      <c r="HE174" s="378" t="str">
        <f t="shared" si="543"/>
        <v/>
      </c>
      <c r="HF174" s="378" t="str">
        <f t="shared" si="543"/>
        <v/>
      </c>
      <c r="HG174" s="378" t="str">
        <f t="shared" si="543"/>
        <v/>
      </c>
      <c r="HH174" s="378" t="str">
        <f t="shared" si="543"/>
        <v/>
      </c>
      <c r="HI174" s="378" t="str">
        <f t="shared" si="543"/>
        <v/>
      </c>
      <c r="HJ174" s="378" t="str">
        <f t="shared" si="543"/>
        <v/>
      </c>
      <c r="HK174" s="378" t="str">
        <f t="shared" si="543"/>
        <v/>
      </c>
      <c r="HL174" s="378" t="str">
        <f t="shared" si="543"/>
        <v/>
      </c>
      <c r="HM174" s="378" t="str">
        <f t="shared" si="543"/>
        <v/>
      </c>
      <c r="HN174" s="378" t="str">
        <f t="shared" si="543"/>
        <v/>
      </c>
      <c r="HO174" s="378" t="str">
        <f t="shared" si="543"/>
        <v/>
      </c>
      <c r="HP174" s="378" t="str">
        <f t="shared" si="543"/>
        <v/>
      </c>
      <c r="HQ174" s="378" t="str">
        <f t="shared" si="543"/>
        <v/>
      </c>
      <c r="HR174" s="378" t="str">
        <f t="shared" si="543"/>
        <v/>
      </c>
      <c r="HS174" s="378" t="str">
        <f t="shared" si="543"/>
        <v/>
      </c>
      <c r="HT174" s="378" t="str">
        <f t="shared" si="543"/>
        <v/>
      </c>
      <c r="HU174" s="378" t="str">
        <f t="shared" si="543"/>
        <v/>
      </c>
      <c r="HV174" s="378" t="str">
        <f t="shared" si="543"/>
        <v/>
      </c>
      <c r="HW174" s="378" t="str">
        <f t="shared" si="543"/>
        <v/>
      </c>
      <c r="HX174" s="378" t="str">
        <f t="shared" si="543"/>
        <v/>
      </c>
      <c r="HY174" s="378" t="str">
        <f t="shared" si="543"/>
        <v/>
      </c>
      <c r="HZ174" s="378" t="str">
        <f t="shared" si="543"/>
        <v/>
      </c>
      <c r="IA174" s="378" t="str">
        <f t="shared" si="543"/>
        <v/>
      </c>
      <c r="IB174" s="378" t="str">
        <f t="shared" si="543"/>
        <v/>
      </c>
      <c r="IC174" s="378" t="str">
        <f t="shared" ref="IC174:KN174" si="544">IF(COUNT(IC80:IC82)=0,"",SUM(IC80:IC82,)^2)</f>
        <v/>
      </c>
      <c r="ID174" s="378" t="str">
        <f t="shared" si="544"/>
        <v/>
      </c>
      <c r="IE174" s="378" t="str">
        <f t="shared" si="544"/>
        <v/>
      </c>
      <c r="IF174" s="378" t="str">
        <f t="shared" si="544"/>
        <v/>
      </c>
      <c r="IG174" s="378" t="str">
        <f t="shared" si="544"/>
        <v/>
      </c>
      <c r="IH174" s="378" t="str">
        <f t="shared" si="544"/>
        <v/>
      </c>
      <c r="II174" s="378" t="str">
        <f t="shared" si="544"/>
        <v/>
      </c>
      <c r="IJ174" s="378" t="str">
        <f t="shared" si="544"/>
        <v/>
      </c>
      <c r="IK174" s="378" t="str">
        <f t="shared" si="544"/>
        <v/>
      </c>
      <c r="IL174" s="378" t="str">
        <f t="shared" si="544"/>
        <v/>
      </c>
      <c r="IM174" s="378" t="str">
        <f t="shared" si="544"/>
        <v/>
      </c>
      <c r="IN174" s="378" t="str">
        <f t="shared" si="544"/>
        <v/>
      </c>
      <c r="IO174" s="378" t="str">
        <f t="shared" si="544"/>
        <v/>
      </c>
      <c r="IP174" s="378" t="str">
        <f t="shared" si="544"/>
        <v/>
      </c>
      <c r="IQ174" s="378" t="str">
        <f t="shared" si="544"/>
        <v/>
      </c>
      <c r="IR174" s="378" t="str">
        <f t="shared" si="544"/>
        <v/>
      </c>
      <c r="IS174" s="378" t="str">
        <f t="shared" si="544"/>
        <v/>
      </c>
      <c r="IT174" s="378" t="str">
        <f t="shared" si="544"/>
        <v/>
      </c>
      <c r="IU174" s="378" t="str">
        <f t="shared" si="544"/>
        <v/>
      </c>
      <c r="IV174" s="378" t="str">
        <f t="shared" si="544"/>
        <v/>
      </c>
      <c r="IW174" s="378" t="str">
        <f t="shared" si="544"/>
        <v/>
      </c>
      <c r="IX174" s="378" t="str">
        <f t="shared" si="544"/>
        <v/>
      </c>
      <c r="IY174" s="378" t="str">
        <f t="shared" si="544"/>
        <v/>
      </c>
      <c r="IZ174" s="378" t="str">
        <f t="shared" si="544"/>
        <v/>
      </c>
      <c r="JA174" s="378" t="str">
        <f t="shared" si="544"/>
        <v/>
      </c>
      <c r="JB174" s="378" t="str">
        <f t="shared" si="544"/>
        <v/>
      </c>
      <c r="JC174" s="378" t="str">
        <f t="shared" si="544"/>
        <v/>
      </c>
      <c r="JD174" s="378" t="str">
        <f t="shared" si="544"/>
        <v/>
      </c>
      <c r="JE174" s="378" t="str">
        <f t="shared" si="544"/>
        <v/>
      </c>
      <c r="JF174" s="378" t="str">
        <f t="shared" si="544"/>
        <v/>
      </c>
      <c r="JG174" s="378" t="str">
        <f t="shared" si="544"/>
        <v/>
      </c>
      <c r="JH174" s="378" t="str">
        <f t="shared" si="544"/>
        <v/>
      </c>
      <c r="JI174" s="378" t="str">
        <f t="shared" si="544"/>
        <v/>
      </c>
      <c r="JJ174" s="378" t="str">
        <f t="shared" si="544"/>
        <v/>
      </c>
      <c r="JK174" s="378" t="str">
        <f t="shared" si="544"/>
        <v/>
      </c>
      <c r="JL174" s="378" t="str">
        <f t="shared" si="544"/>
        <v/>
      </c>
      <c r="JM174" s="378" t="str">
        <f t="shared" si="544"/>
        <v/>
      </c>
      <c r="JN174" s="378" t="str">
        <f t="shared" si="544"/>
        <v/>
      </c>
      <c r="JO174" s="378" t="str">
        <f t="shared" si="544"/>
        <v/>
      </c>
      <c r="JP174" s="378" t="str">
        <f t="shared" si="544"/>
        <v/>
      </c>
      <c r="JQ174" s="378" t="str">
        <f t="shared" si="544"/>
        <v/>
      </c>
      <c r="JR174" s="378" t="str">
        <f t="shared" si="544"/>
        <v/>
      </c>
      <c r="JS174" s="378" t="str">
        <f t="shared" si="544"/>
        <v/>
      </c>
      <c r="JT174" s="378" t="str">
        <f t="shared" si="544"/>
        <v/>
      </c>
      <c r="JU174" s="378" t="str">
        <f t="shared" si="544"/>
        <v/>
      </c>
      <c r="JV174" s="378" t="str">
        <f t="shared" si="544"/>
        <v/>
      </c>
      <c r="JW174" s="378" t="str">
        <f t="shared" si="544"/>
        <v/>
      </c>
      <c r="JX174" s="378" t="str">
        <f t="shared" si="544"/>
        <v/>
      </c>
      <c r="JY174" s="378" t="str">
        <f t="shared" si="544"/>
        <v/>
      </c>
      <c r="JZ174" s="378" t="str">
        <f t="shared" si="544"/>
        <v/>
      </c>
      <c r="KA174" s="378" t="str">
        <f t="shared" si="544"/>
        <v/>
      </c>
      <c r="KB174" s="378" t="str">
        <f t="shared" si="544"/>
        <v/>
      </c>
      <c r="KC174" s="378" t="str">
        <f t="shared" si="544"/>
        <v/>
      </c>
      <c r="KD174" s="378" t="str">
        <f t="shared" si="544"/>
        <v/>
      </c>
      <c r="KE174" s="378" t="str">
        <f t="shared" si="544"/>
        <v/>
      </c>
      <c r="KF174" s="378" t="str">
        <f t="shared" si="544"/>
        <v/>
      </c>
      <c r="KG174" s="378" t="str">
        <f t="shared" si="544"/>
        <v/>
      </c>
      <c r="KH174" s="378" t="str">
        <f t="shared" si="544"/>
        <v/>
      </c>
      <c r="KI174" s="378" t="str">
        <f t="shared" si="544"/>
        <v/>
      </c>
      <c r="KJ174" s="378" t="str">
        <f t="shared" si="544"/>
        <v/>
      </c>
      <c r="KK174" s="378" t="str">
        <f t="shared" si="544"/>
        <v/>
      </c>
      <c r="KL174" s="378" t="str">
        <f t="shared" si="544"/>
        <v/>
      </c>
      <c r="KM174" s="378" t="str">
        <f t="shared" si="544"/>
        <v/>
      </c>
      <c r="KN174" s="378" t="str">
        <f t="shared" si="544"/>
        <v/>
      </c>
      <c r="KO174" s="378" t="str">
        <f t="shared" ref="KO174:MZ174" si="545">IF(COUNT(KO80:KO82)=0,"",SUM(KO80:KO82,)^2)</f>
        <v/>
      </c>
      <c r="KP174" s="378" t="str">
        <f t="shared" si="545"/>
        <v/>
      </c>
      <c r="KQ174" s="378" t="str">
        <f t="shared" si="545"/>
        <v/>
      </c>
      <c r="KR174" s="378" t="str">
        <f t="shared" si="545"/>
        <v/>
      </c>
      <c r="KS174" s="378" t="str">
        <f t="shared" si="545"/>
        <v/>
      </c>
      <c r="KT174" s="378" t="str">
        <f t="shared" si="545"/>
        <v/>
      </c>
      <c r="KU174" s="378" t="str">
        <f t="shared" si="545"/>
        <v/>
      </c>
      <c r="KV174" s="378" t="str">
        <f t="shared" si="545"/>
        <v/>
      </c>
      <c r="KW174" s="378" t="str">
        <f t="shared" si="545"/>
        <v/>
      </c>
      <c r="KX174" s="378" t="str">
        <f t="shared" si="545"/>
        <v/>
      </c>
      <c r="KY174" s="378" t="str">
        <f t="shared" si="545"/>
        <v/>
      </c>
      <c r="KZ174" s="378" t="str">
        <f t="shared" si="545"/>
        <v/>
      </c>
      <c r="LA174" s="378" t="str">
        <f t="shared" si="545"/>
        <v/>
      </c>
      <c r="LB174" s="378" t="str">
        <f t="shared" si="545"/>
        <v/>
      </c>
      <c r="LC174" s="378" t="str">
        <f t="shared" si="545"/>
        <v/>
      </c>
      <c r="LD174" s="378" t="str">
        <f t="shared" si="545"/>
        <v/>
      </c>
      <c r="LE174" s="378" t="str">
        <f t="shared" si="545"/>
        <v/>
      </c>
      <c r="LF174" s="378" t="str">
        <f t="shared" si="545"/>
        <v/>
      </c>
      <c r="LG174" s="378" t="str">
        <f t="shared" si="545"/>
        <v/>
      </c>
      <c r="LH174" s="378" t="str">
        <f t="shared" si="545"/>
        <v/>
      </c>
      <c r="LI174" s="378" t="str">
        <f t="shared" si="545"/>
        <v/>
      </c>
      <c r="LJ174" s="378" t="str">
        <f t="shared" si="545"/>
        <v/>
      </c>
      <c r="LK174" s="378" t="str">
        <f t="shared" si="545"/>
        <v/>
      </c>
      <c r="LL174" s="378" t="str">
        <f t="shared" si="545"/>
        <v/>
      </c>
      <c r="LM174" s="378" t="str">
        <f t="shared" si="545"/>
        <v/>
      </c>
      <c r="LN174" s="378" t="str">
        <f t="shared" si="545"/>
        <v/>
      </c>
      <c r="LO174" s="378" t="str">
        <f t="shared" si="545"/>
        <v/>
      </c>
      <c r="LP174" s="378" t="str">
        <f t="shared" si="545"/>
        <v/>
      </c>
      <c r="LQ174" s="378" t="str">
        <f t="shared" si="545"/>
        <v/>
      </c>
      <c r="LR174" s="378" t="str">
        <f t="shared" si="545"/>
        <v/>
      </c>
      <c r="LS174" s="378" t="str">
        <f t="shared" si="545"/>
        <v/>
      </c>
      <c r="LT174" s="378" t="str">
        <f t="shared" si="545"/>
        <v/>
      </c>
      <c r="LU174" s="378" t="str">
        <f t="shared" si="545"/>
        <v/>
      </c>
      <c r="LV174" s="378" t="str">
        <f t="shared" si="545"/>
        <v/>
      </c>
      <c r="LW174" s="378" t="str">
        <f t="shared" si="545"/>
        <v/>
      </c>
      <c r="LX174" s="378" t="str">
        <f t="shared" si="545"/>
        <v/>
      </c>
      <c r="LY174" s="378" t="str">
        <f t="shared" si="545"/>
        <v/>
      </c>
      <c r="LZ174" s="378" t="str">
        <f t="shared" si="545"/>
        <v/>
      </c>
      <c r="MA174" s="378" t="str">
        <f t="shared" si="545"/>
        <v/>
      </c>
      <c r="MB174" s="378" t="str">
        <f t="shared" si="545"/>
        <v/>
      </c>
      <c r="MC174" s="378" t="str">
        <f t="shared" si="545"/>
        <v/>
      </c>
      <c r="MD174" s="378" t="str">
        <f t="shared" si="545"/>
        <v/>
      </c>
      <c r="ME174" s="378" t="str">
        <f t="shared" si="545"/>
        <v/>
      </c>
      <c r="MF174" s="378" t="str">
        <f t="shared" si="545"/>
        <v/>
      </c>
      <c r="MG174" s="378" t="str">
        <f t="shared" si="545"/>
        <v/>
      </c>
      <c r="MH174" s="378" t="str">
        <f t="shared" si="545"/>
        <v/>
      </c>
      <c r="MI174" s="378" t="str">
        <f t="shared" si="545"/>
        <v/>
      </c>
      <c r="MJ174" s="378" t="str">
        <f t="shared" si="545"/>
        <v/>
      </c>
      <c r="MK174" s="378" t="str">
        <f t="shared" si="545"/>
        <v/>
      </c>
      <c r="ML174" s="378" t="str">
        <f t="shared" si="545"/>
        <v/>
      </c>
      <c r="MM174" s="378" t="str">
        <f t="shared" si="545"/>
        <v/>
      </c>
      <c r="MN174" s="378" t="str">
        <f t="shared" si="545"/>
        <v/>
      </c>
      <c r="MO174" s="378" t="str">
        <f t="shared" si="545"/>
        <v/>
      </c>
      <c r="MP174" s="378" t="str">
        <f t="shared" si="545"/>
        <v/>
      </c>
      <c r="MQ174" s="378" t="str">
        <f t="shared" si="545"/>
        <v/>
      </c>
      <c r="MR174" s="378" t="str">
        <f t="shared" si="545"/>
        <v/>
      </c>
      <c r="MS174" s="378" t="str">
        <f t="shared" si="545"/>
        <v/>
      </c>
      <c r="MT174" s="378" t="str">
        <f t="shared" si="545"/>
        <v/>
      </c>
      <c r="MU174" s="378" t="str">
        <f t="shared" si="545"/>
        <v/>
      </c>
      <c r="MV174" s="378" t="str">
        <f t="shared" si="545"/>
        <v/>
      </c>
      <c r="MW174" s="378" t="str">
        <f t="shared" si="545"/>
        <v/>
      </c>
      <c r="MX174" s="378" t="str">
        <f t="shared" si="545"/>
        <v/>
      </c>
      <c r="MY174" s="378" t="str">
        <f t="shared" si="545"/>
        <v/>
      </c>
      <c r="MZ174" s="378" t="str">
        <f t="shared" si="545"/>
        <v/>
      </c>
      <c r="NA174" s="378" t="str">
        <f t="shared" ref="NA174:PL174" si="546">IF(COUNT(NA80:NA82)=0,"",SUM(NA80:NA82,)^2)</f>
        <v/>
      </c>
      <c r="NB174" s="378" t="str">
        <f t="shared" si="546"/>
        <v/>
      </c>
      <c r="NC174" s="378" t="str">
        <f t="shared" si="546"/>
        <v/>
      </c>
      <c r="ND174" s="378" t="str">
        <f t="shared" si="546"/>
        <v/>
      </c>
      <c r="NE174" s="378" t="str">
        <f t="shared" si="546"/>
        <v/>
      </c>
      <c r="NF174" s="378" t="str">
        <f t="shared" si="546"/>
        <v/>
      </c>
      <c r="NG174" s="378" t="str">
        <f t="shared" si="546"/>
        <v/>
      </c>
      <c r="NH174" s="378" t="str">
        <f t="shared" si="546"/>
        <v/>
      </c>
      <c r="NI174" s="378" t="str">
        <f t="shared" si="546"/>
        <v/>
      </c>
      <c r="NJ174" s="378" t="str">
        <f t="shared" si="546"/>
        <v/>
      </c>
      <c r="NK174" s="378" t="str">
        <f t="shared" si="546"/>
        <v/>
      </c>
      <c r="NL174" s="378" t="str">
        <f t="shared" si="546"/>
        <v/>
      </c>
      <c r="NM174" s="378" t="str">
        <f t="shared" si="546"/>
        <v/>
      </c>
      <c r="NN174" s="378" t="str">
        <f t="shared" si="546"/>
        <v/>
      </c>
      <c r="NO174" s="378" t="str">
        <f t="shared" si="546"/>
        <v/>
      </c>
      <c r="NP174" s="378" t="str">
        <f t="shared" si="546"/>
        <v/>
      </c>
      <c r="NQ174" s="378" t="str">
        <f t="shared" si="546"/>
        <v/>
      </c>
      <c r="NR174" s="378" t="str">
        <f t="shared" si="546"/>
        <v/>
      </c>
      <c r="NS174" s="378" t="str">
        <f t="shared" si="546"/>
        <v/>
      </c>
      <c r="NT174" s="378" t="str">
        <f t="shared" si="546"/>
        <v/>
      </c>
      <c r="NU174" s="378" t="str">
        <f t="shared" si="546"/>
        <v/>
      </c>
      <c r="NV174" s="378" t="str">
        <f t="shared" si="546"/>
        <v/>
      </c>
      <c r="NW174" s="378" t="str">
        <f t="shared" si="546"/>
        <v/>
      </c>
      <c r="NX174" s="378" t="str">
        <f t="shared" si="546"/>
        <v/>
      </c>
      <c r="NY174" s="378" t="str">
        <f t="shared" si="546"/>
        <v/>
      </c>
      <c r="NZ174" s="378" t="str">
        <f t="shared" si="546"/>
        <v/>
      </c>
      <c r="OA174" s="378" t="str">
        <f t="shared" si="546"/>
        <v/>
      </c>
      <c r="OB174" s="378" t="str">
        <f t="shared" si="546"/>
        <v/>
      </c>
      <c r="OC174" s="378" t="str">
        <f t="shared" si="546"/>
        <v/>
      </c>
      <c r="OD174" s="378" t="str">
        <f t="shared" si="546"/>
        <v/>
      </c>
      <c r="OE174" s="378" t="str">
        <f t="shared" si="546"/>
        <v/>
      </c>
      <c r="OF174" s="378" t="str">
        <f t="shared" si="546"/>
        <v/>
      </c>
      <c r="OG174" s="378" t="str">
        <f t="shared" si="546"/>
        <v/>
      </c>
      <c r="OH174" s="378" t="str">
        <f t="shared" si="546"/>
        <v/>
      </c>
      <c r="OI174" s="378" t="str">
        <f t="shared" si="546"/>
        <v/>
      </c>
      <c r="OJ174" s="378" t="str">
        <f t="shared" si="546"/>
        <v/>
      </c>
      <c r="OK174" s="378" t="str">
        <f t="shared" si="546"/>
        <v/>
      </c>
      <c r="OL174" s="378" t="str">
        <f t="shared" si="546"/>
        <v/>
      </c>
      <c r="OM174" s="378" t="str">
        <f t="shared" si="546"/>
        <v/>
      </c>
      <c r="ON174" s="378" t="str">
        <f t="shared" si="546"/>
        <v/>
      </c>
      <c r="OO174" s="378" t="str">
        <f t="shared" si="546"/>
        <v/>
      </c>
      <c r="OP174" s="378" t="str">
        <f t="shared" si="546"/>
        <v/>
      </c>
      <c r="OQ174" s="380" t="str">
        <f t="shared" si="546"/>
        <v/>
      </c>
      <c r="OR174" s="380" t="str">
        <f t="shared" si="546"/>
        <v/>
      </c>
      <c r="OS174" s="380" t="str">
        <f t="shared" si="546"/>
        <v/>
      </c>
      <c r="OT174" s="380" t="str">
        <f t="shared" si="546"/>
        <v/>
      </c>
      <c r="OU174" s="380" t="str">
        <f t="shared" si="546"/>
        <v/>
      </c>
      <c r="OV174" s="380" t="str">
        <f t="shared" si="546"/>
        <v/>
      </c>
      <c r="OW174" s="380" t="str">
        <f t="shared" si="546"/>
        <v/>
      </c>
      <c r="OX174" s="380" t="str">
        <f t="shared" si="546"/>
        <v/>
      </c>
      <c r="OY174" s="380" t="str">
        <f t="shared" si="546"/>
        <v/>
      </c>
      <c r="OZ174" s="380" t="str">
        <f t="shared" si="546"/>
        <v/>
      </c>
      <c r="PA174" s="380" t="str">
        <f t="shared" si="546"/>
        <v/>
      </c>
      <c r="PB174" s="380" t="str">
        <f t="shared" si="546"/>
        <v/>
      </c>
      <c r="PC174" s="380" t="str">
        <f t="shared" si="546"/>
        <v/>
      </c>
      <c r="PD174" s="380" t="str">
        <f t="shared" si="546"/>
        <v/>
      </c>
      <c r="PE174" s="380" t="str">
        <f t="shared" si="546"/>
        <v/>
      </c>
      <c r="PF174" s="380" t="str">
        <f t="shared" si="546"/>
        <v/>
      </c>
      <c r="PG174" s="380" t="str">
        <f t="shared" si="546"/>
        <v/>
      </c>
      <c r="PH174" s="380" t="str">
        <f t="shared" si="546"/>
        <v/>
      </c>
      <c r="PI174" s="380" t="str">
        <f t="shared" si="546"/>
        <v/>
      </c>
      <c r="PJ174" s="380" t="str">
        <f t="shared" si="546"/>
        <v/>
      </c>
      <c r="PK174" s="380" t="str">
        <f t="shared" si="546"/>
        <v/>
      </c>
      <c r="PL174" s="380" t="str">
        <f t="shared" si="546"/>
        <v/>
      </c>
      <c r="PM174" s="380" t="str">
        <f t="shared" ref="PM174:RX174" si="547">IF(COUNT(PM80:PM82)=0,"",SUM(PM80:PM82,)^2)</f>
        <v/>
      </c>
      <c r="PN174" s="380" t="str">
        <f t="shared" si="547"/>
        <v/>
      </c>
      <c r="PO174" s="380" t="str">
        <f t="shared" si="547"/>
        <v/>
      </c>
      <c r="PP174" s="380" t="str">
        <f t="shared" si="547"/>
        <v/>
      </c>
      <c r="PQ174" s="380" t="str">
        <f t="shared" si="547"/>
        <v/>
      </c>
      <c r="PR174" s="380" t="str">
        <f t="shared" si="547"/>
        <v/>
      </c>
      <c r="PS174" s="380" t="str">
        <f t="shared" si="547"/>
        <v/>
      </c>
      <c r="PT174" s="380" t="str">
        <f t="shared" si="547"/>
        <v/>
      </c>
      <c r="PU174" s="380" t="str">
        <f t="shared" si="547"/>
        <v/>
      </c>
      <c r="PV174" s="380" t="str">
        <f t="shared" si="547"/>
        <v/>
      </c>
      <c r="PW174" s="380" t="str">
        <f t="shared" si="547"/>
        <v/>
      </c>
      <c r="PX174" s="380" t="str">
        <f t="shared" si="547"/>
        <v/>
      </c>
      <c r="PY174" s="380" t="str">
        <f t="shared" si="547"/>
        <v/>
      </c>
      <c r="PZ174" s="380" t="str">
        <f t="shared" si="547"/>
        <v/>
      </c>
      <c r="QA174" s="380" t="str">
        <f t="shared" si="547"/>
        <v/>
      </c>
      <c r="QB174" s="380" t="str">
        <f t="shared" si="547"/>
        <v/>
      </c>
      <c r="QC174" s="380" t="str">
        <f t="shared" si="547"/>
        <v/>
      </c>
      <c r="QD174" s="380" t="str">
        <f t="shared" si="547"/>
        <v/>
      </c>
      <c r="QE174" s="380" t="str">
        <f t="shared" si="547"/>
        <v/>
      </c>
      <c r="QF174" s="380" t="str">
        <f t="shared" si="547"/>
        <v/>
      </c>
      <c r="QG174" s="380" t="str">
        <f t="shared" si="547"/>
        <v/>
      </c>
      <c r="QH174" s="380" t="str">
        <f t="shared" si="547"/>
        <v/>
      </c>
      <c r="QI174" s="380" t="str">
        <f t="shared" si="547"/>
        <v/>
      </c>
      <c r="QJ174" s="380" t="str">
        <f t="shared" si="547"/>
        <v/>
      </c>
      <c r="QK174" s="380" t="str">
        <f t="shared" si="547"/>
        <v/>
      </c>
      <c r="QL174" s="380" t="str">
        <f t="shared" si="547"/>
        <v/>
      </c>
      <c r="QM174" s="380" t="str">
        <f t="shared" si="547"/>
        <v/>
      </c>
      <c r="QN174" s="380" t="str">
        <f t="shared" si="547"/>
        <v/>
      </c>
      <c r="QO174" s="380" t="str">
        <f t="shared" si="547"/>
        <v/>
      </c>
      <c r="QP174" s="380" t="str">
        <f t="shared" si="547"/>
        <v/>
      </c>
      <c r="QQ174" s="380" t="str">
        <f t="shared" si="547"/>
        <v/>
      </c>
      <c r="QR174" s="380" t="str">
        <f t="shared" si="547"/>
        <v/>
      </c>
      <c r="QS174" s="380" t="str">
        <f t="shared" si="547"/>
        <v/>
      </c>
      <c r="QT174" s="380" t="str">
        <f t="shared" si="547"/>
        <v/>
      </c>
      <c r="QU174" s="380" t="str">
        <f t="shared" si="547"/>
        <v/>
      </c>
      <c r="QV174" s="380" t="str">
        <f t="shared" si="547"/>
        <v/>
      </c>
      <c r="QW174" s="380" t="str">
        <f t="shared" si="547"/>
        <v/>
      </c>
      <c r="QX174" s="380" t="str">
        <f t="shared" si="547"/>
        <v/>
      </c>
      <c r="QY174" s="380" t="str">
        <f t="shared" si="547"/>
        <v/>
      </c>
      <c r="QZ174" s="380" t="str">
        <f t="shared" si="547"/>
        <v/>
      </c>
      <c r="RA174" s="380" t="str">
        <f t="shared" si="547"/>
        <v/>
      </c>
      <c r="RB174" s="380" t="str">
        <f t="shared" si="547"/>
        <v/>
      </c>
      <c r="RC174" s="380" t="str">
        <f t="shared" si="547"/>
        <v/>
      </c>
      <c r="RD174" s="380" t="str">
        <f t="shared" si="547"/>
        <v/>
      </c>
      <c r="RE174" s="380" t="str">
        <f t="shared" si="547"/>
        <v/>
      </c>
      <c r="RF174" s="380" t="str">
        <f t="shared" si="547"/>
        <v/>
      </c>
      <c r="RG174" s="380" t="str">
        <f t="shared" si="547"/>
        <v/>
      </c>
      <c r="RH174" s="380" t="str">
        <f t="shared" si="547"/>
        <v/>
      </c>
      <c r="RI174" s="380" t="str">
        <f t="shared" si="547"/>
        <v/>
      </c>
      <c r="RJ174" s="380" t="str">
        <f t="shared" si="547"/>
        <v/>
      </c>
      <c r="RK174" s="380" t="str">
        <f t="shared" si="547"/>
        <v/>
      </c>
      <c r="RL174" s="380" t="str">
        <f t="shared" si="547"/>
        <v/>
      </c>
      <c r="RM174" s="380" t="str">
        <f t="shared" si="547"/>
        <v/>
      </c>
      <c r="RN174" s="380" t="str">
        <f t="shared" si="547"/>
        <v/>
      </c>
      <c r="RO174" s="380" t="str">
        <f t="shared" si="547"/>
        <v/>
      </c>
      <c r="RP174" s="380" t="str">
        <f t="shared" si="547"/>
        <v/>
      </c>
      <c r="RQ174" s="380" t="str">
        <f t="shared" si="547"/>
        <v/>
      </c>
      <c r="RR174" s="380" t="str">
        <f t="shared" si="547"/>
        <v/>
      </c>
      <c r="RS174" s="380" t="str">
        <f t="shared" si="547"/>
        <v/>
      </c>
      <c r="RT174" s="380" t="str">
        <f t="shared" si="547"/>
        <v/>
      </c>
      <c r="RU174" s="380" t="str">
        <f t="shared" si="547"/>
        <v/>
      </c>
      <c r="RV174" s="380" t="str">
        <f t="shared" si="547"/>
        <v/>
      </c>
      <c r="RW174" s="380" t="str">
        <f t="shared" si="547"/>
        <v/>
      </c>
      <c r="RX174" s="380" t="str">
        <f t="shared" si="547"/>
        <v/>
      </c>
      <c r="RY174" s="380" t="str">
        <f t="shared" ref="RY174:UJ174" si="548">IF(COUNT(RY80:RY82)=0,"",SUM(RY80:RY82,)^2)</f>
        <v/>
      </c>
      <c r="RZ174" s="380" t="str">
        <f t="shared" si="548"/>
        <v/>
      </c>
      <c r="SA174" s="380" t="str">
        <f t="shared" si="548"/>
        <v/>
      </c>
      <c r="SB174" s="380" t="str">
        <f t="shared" si="548"/>
        <v/>
      </c>
      <c r="SC174" s="380" t="str">
        <f t="shared" si="548"/>
        <v/>
      </c>
      <c r="SD174" s="380" t="str">
        <f t="shared" si="548"/>
        <v/>
      </c>
      <c r="SE174" s="380" t="str">
        <f t="shared" si="548"/>
        <v/>
      </c>
      <c r="SF174" s="380" t="str">
        <f t="shared" si="548"/>
        <v/>
      </c>
      <c r="SG174" s="380" t="str">
        <f t="shared" si="548"/>
        <v/>
      </c>
      <c r="SH174" s="380" t="str">
        <f t="shared" si="548"/>
        <v/>
      </c>
      <c r="SI174" s="380" t="str">
        <f t="shared" si="548"/>
        <v/>
      </c>
      <c r="SJ174" s="380" t="str">
        <f t="shared" si="548"/>
        <v/>
      </c>
      <c r="SK174" s="380" t="str">
        <f t="shared" si="548"/>
        <v/>
      </c>
      <c r="SL174" s="380" t="str">
        <f t="shared" si="548"/>
        <v/>
      </c>
      <c r="SM174" s="380" t="str">
        <f t="shared" si="548"/>
        <v/>
      </c>
      <c r="SN174" s="380" t="str">
        <f t="shared" si="548"/>
        <v/>
      </c>
      <c r="SO174" s="380" t="str">
        <f t="shared" si="548"/>
        <v/>
      </c>
      <c r="SP174" s="380" t="str">
        <f t="shared" si="548"/>
        <v/>
      </c>
      <c r="SQ174" s="380" t="str">
        <f t="shared" si="548"/>
        <v/>
      </c>
      <c r="SR174" s="380" t="str">
        <f t="shared" si="548"/>
        <v/>
      </c>
      <c r="SS174" s="380" t="str">
        <f t="shared" si="548"/>
        <v/>
      </c>
      <c r="ST174" s="380" t="str">
        <f t="shared" si="548"/>
        <v/>
      </c>
      <c r="SU174" s="380" t="str">
        <f t="shared" si="548"/>
        <v/>
      </c>
      <c r="SV174" s="380" t="str">
        <f t="shared" si="548"/>
        <v/>
      </c>
      <c r="SW174" s="380" t="str">
        <f t="shared" si="548"/>
        <v/>
      </c>
      <c r="SX174" s="380" t="str">
        <f t="shared" si="548"/>
        <v/>
      </c>
      <c r="SY174" s="380" t="str">
        <f t="shared" si="548"/>
        <v/>
      </c>
      <c r="SZ174" s="380" t="str">
        <f t="shared" si="548"/>
        <v/>
      </c>
      <c r="TA174" s="380" t="str">
        <f t="shared" si="548"/>
        <v/>
      </c>
      <c r="TB174" s="380" t="str">
        <f t="shared" si="548"/>
        <v/>
      </c>
      <c r="TC174" s="380" t="str">
        <f t="shared" si="548"/>
        <v/>
      </c>
      <c r="TD174" s="380" t="str">
        <f t="shared" si="548"/>
        <v/>
      </c>
      <c r="TE174" s="380" t="str">
        <f t="shared" si="548"/>
        <v/>
      </c>
      <c r="TF174" s="380" t="str">
        <f t="shared" si="548"/>
        <v/>
      </c>
      <c r="TG174" s="380" t="str">
        <f t="shared" si="548"/>
        <v/>
      </c>
      <c r="TH174" s="380" t="str">
        <f t="shared" si="548"/>
        <v/>
      </c>
      <c r="TI174" s="380" t="str">
        <f t="shared" si="548"/>
        <v/>
      </c>
      <c r="TJ174" s="380" t="str">
        <f t="shared" si="548"/>
        <v/>
      </c>
      <c r="TK174" s="380" t="str">
        <f t="shared" si="548"/>
        <v/>
      </c>
      <c r="TL174" s="380" t="str">
        <f t="shared" si="548"/>
        <v/>
      </c>
      <c r="TM174" s="380" t="str">
        <f t="shared" si="548"/>
        <v/>
      </c>
      <c r="TN174" s="380" t="str">
        <f t="shared" si="548"/>
        <v/>
      </c>
      <c r="TO174" s="380" t="str">
        <f t="shared" si="548"/>
        <v/>
      </c>
      <c r="TP174" s="380" t="str">
        <f t="shared" si="548"/>
        <v/>
      </c>
      <c r="TQ174" s="380" t="str">
        <f t="shared" si="548"/>
        <v/>
      </c>
      <c r="TR174" s="380" t="str">
        <f t="shared" si="548"/>
        <v/>
      </c>
      <c r="TS174" s="380" t="str">
        <f t="shared" si="548"/>
        <v/>
      </c>
      <c r="TT174" s="380" t="str">
        <f t="shared" si="548"/>
        <v/>
      </c>
      <c r="TU174" s="380" t="str">
        <f t="shared" si="548"/>
        <v/>
      </c>
      <c r="TV174" s="380" t="str">
        <f t="shared" si="548"/>
        <v/>
      </c>
      <c r="TW174" s="380" t="str">
        <f t="shared" si="548"/>
        <v/>
      </c>
      <c r="TX174" s="380" t="str">
        <f t="shared" si="548"/>
        <v/>
      </c>
      <c r="TY174" s="380" t="str">
        <f t="shared" si="548"/>
        <v/>
      </c>
      <c r="TZ174" s="380" t="str">
        <f t="shared" si="548"/>
        <v/>
      </c>
      <c r="UA174" s="380" t="str">
        <f t="shared" si="548"/>
        <v/>
      </c>
      <c r="UB174" s="380" t="str">
        <f t="shared" si="548"/>
        <v/>
      </c>
      <c r="UC174" s="380" t="str">
        <f t="shared" si="548"/>
        <v/>
      </c>
      <c r="UD174" s="380" t="str">
        <f t="shared" si="548"/>
        <v/>
      </c>
      <c r="UE174" s="380" t="str">
        <f t="shared" si="548"/>
        <v/>
      </c>
      <c r="UF174" s="380" t="str">
        <f t="shared" si="548"/>
        <v/>
      </c>
      <c r="UG174" s="380" t="str">
        <f t="shared" si="548"/>
        <v/>
      </c>
      <c r="UH174" s="380" t="str">
        <f t="shared" si="548"/>
        <v/>
      </c>
      <c r="UI174" s="380" t="str">
        <f t="shared" si="548"/>
        <v/>
      </c>
      <c r="UJ174" s="380" t="str">
        <f t="shared" si="548"/>
        <v/>
      </c>
      <c r="UK174" s="380" t="str">
        <f t="shared" ref="UK174:WI174" si="549">IF(COUNT(UK80:UK82)=0,"",SUM(UK80:UK82,)^2)</f>
        <v/>
      </c>
      <c r="UL174" s="380" t="str">
        <f t="shared" si="549"/>
        <v/>
      </c>
      <c r="UM174" s="380" t="str">
        <f t="shared" si="549"/>
        <v/>
      </c>
      <c r="UN174" s="380" t="str">
        <f t="shared" si="549"/>
        <v/>
      </c>
      <c r="UO174" s="380" t="str">
        <f t="shared" si="549"/>
        <v/>
      </c>
      <c r="UP174" s="380" t="str">
        <f t="shared" si="549"/>
        <v/>
      </c>
      <c r="UQ174" s="380" t="str">
        <f t="shared" si="549"/>
        <v/>
      </c>
      <c r="UR174" s="380" t="str">
        <f t="shared" si="549"/>
        <v/>
      </c>
      <c r="US174" s="380" t="str">
        <f t="shared" si="549"/>
        <v/>
      </c>
      <c r="UT174" s="380" t="str">
        <f t="shared" si="549"/>
        <v/>
      </c>
      <c r="UU174" s="380" t="str">
        <f t="shared" si="549"/>
        <v/>
      </c>
      <c r="UV174" s="380" t="str">
        <f t="shared" si="549"/>
        <v/>
      </c>
      <c r="UW174" s="380" t="str">
        <f t="shared" si="549"/>
        <v/>
      </c>
      <c r="UX174" s="380" t="str">
        <f t="shared" si="549"/>
        <v/>
      </c>
      <c r="UY174" s="380" t="str">
        <f t="shared" si="549"/>
        <v/>
      </c>
      <c r="UZ174" s="380" t="str">
        <f t="shared" si="549"/>
        <v/>
      </c>
      <c r="VA174" s="380" t="str">
        <f t="shared" si="549"/>
        <v/>
      </c>
      <c r="VB174" s="380" t="str">
        <f t="shared" si="549"/>
        <v/>
      </c>
      <c r="VC174" s="380" t="str">
        <f t="shared" si="549"/>
        <v/>
      </c>
      <c r="VD174" s="380" t="str">
        <f t="shared" si="549"/>
        <v/>
      </c>
      <c r="VE174" s="380" t="str">
        <f t="shared" si="549"/>
        <v/>
      </c>
      <c r="VF174" s="380" t="str">
        <f t="shared" si="549"/>
        <v/>
      </c>
      <c r="VG174" s="380" t="str">
        <f t="shared" si="549"/>
        <v/>
      </c>
      <c r="VH174" s="380" t="str">
        <f t="shared" si="549"/>
        <v/>
      </c>
      <c r="VI174" s="380" t="str">
        <f t="shared" si="549"/>
        <v/>
      </c>
      <c r="VJ174" s="380" t="str">
        <f t="shared" si="549"/>
        <v/>
      </c>
      <c r="VK174" s="380" t="str">
        <f t="shared" si="549"/>
        <v/>
      </c>
      <c r="VL174" s="380" t="str">
        <f t="shared" si="549"/>
        <v/>
      </c>
      <c r="VM174" s="380" t="str">
        <f t="shared" si="549"/>
        <v/>
      </c>
      <c r="VN174" s="380" t="str">
        <f t="shared" si="549"/>
        <v/>
      </c>
      <c r="VO174" s="380" t="str">
        <f t="shared" si="549"/>
        <v/>
      </c>
      <c r="VP174" s="380" t="str">
        <f t="shared" si="549"/>
        <v/>
      </c>
      <c r="VQ174" s="380" t="str">
        <f t="shared" si="549"/>
        <v/>
      </c>
      <c r="VR174" s="380" t="str">
        <f t="shared" si="549"/>
        <v/>
      </c>
      <c r="VS174" s="380" t="str">
        <f t="shared" si="549"/>
        <v/>
      </c>
      <c r="VT174" s="380" t="str">
        <f t="shared" si="549"/>
        <v/>
      </c>
      <c r="VU174" s="380" t="str">
        <f t="shared" si="549"/>
        <v/>
      </c>
      <c r="VV174" s="380" t="str">
        <f t="shared" si="549"/>
        <v/>
      </c>
      <c r="VW174" s="380" t="str">
        <f t="shared" si="549"/>
        <v/>
      </c>
      <c r="VX174" s="380" t="str">
        <f t="shared" si="549"/>
        <v/>
      </c>
      <c r="VY174" s="380" t="str">
        <f t="shared" si="549"/>
        <v/>
      </c>
      <c r="VZ174" s="380" t="str">
        <f t="shared" si="549"/>
        <v/>
      </c>
      <c r="WA174" s="380" t="str">
        <f t="shared" si="549"/>
        <v/>
      </c>
      <c r="WB174" s="380" t="str">
        <f t="shared" si="549"/>
        <v/>
      </c>
      <c r="WC174" s="380" t="str">
        <f t="shared" si="549"/>
        <v/>
      </c>
      <c r="WD174" s="380" t="str">
        <f t="shared" si="549"/>
        <v/>
      </c>
      <c r="WE174" s="380" t="str">
        <f t="shared" si="549"/>
        <v/>
      </c>
      <c r="WF174" s="380" t="str">
        <f t="shared" si="549"/>
        <v/>
      </c>
      <c r="WG174" s="380" t="str">
        <f t="shared" si="549"/>
        <v/>
      </c>
      <c r="WH174" s="380" t="str">
        <f t="shared" si="549"/>
        <v/>
      </c>
      <c r="WI174" s="378" t="str">
        <f t="shared" si="549"/>
        <v/>
      </c>
    </row>
    <row r="175" spans="1:607">
      <c r="A175" s="348"/>
      <c r="B175" s="360" t="s">
        <v>907</v>
      </c>
      <c r="C175" s="348"/>
      <c r="D175" s="348"/>
      <c r="E175" s="348"/>
      <c r="F175" s="348"/>
      <c r="G175" s="361" t="str">
        <f t="shared" si="220"/>
        <v/>
      </c>
      <c r="H175" s="361" t="str">
        <f t="shared" si="221"/>
        <v/>
      </c>
      <c r="I175" s="397"/>
      <c r="J175" s="348"/>
      <c r="K175" s="348"/>
      <c r="L175" s="348"/>
      <c r="M175" s="348"/>
      <c r="N175" s="400"/>
      <c r="O175" s="400"/>
      <c r="P175" s="400"/>
      <c r="Q175" s="400"/>
      <c r="R175" s="400"/>
      <c r="S175" s="400"/>
      <c r="T175" s="400"/>
      <c r="U175" s="400"/>
      <c r="V175" s="400"/>
      <c r="W175" s="400"/>
      <c r="X175" s="400"/>
      <c r="Y175" s="400"/>
      <c r="Z175" s="400"/>
      <c r="AA175" s="400"/>
      <c r="AB175" s="400"/>
      <c r="AC175" s="400"/>
      <c r="AD175" s="400"/>
      <c r="AE175" s="400"/>
      <c r="AF175" s="400"/>
      <c r="AG175" s="400"/>
      <c r="AH175" s="400"/>
      <c r="AI175" s="400"/>
      <c r="AJ175" s="400"/>
      <c r="AK175" s="400"/>
      <c r="AL175" s="400"/>
      <c r="AM175" s="400"/>
      <c r="AN175" s="400"/>
      <c r="AO175" s="400"/>
      <c r="AP175" s="400"/>
      <c r="AQ175" s="400"/>
      <c r="AR175" s="400"/>
      <c r="AS175" s="400"/>
      <c r="AT175" s="400"/>
      <c r="AU175" s="400"/>
      <c r="AV175" s="400"/>
      <c r="AW175" s="400"/>
      <c r="AX175" s="400"/>
      <c r="AY175" s="400"/>
      <c r="AZ175" s="400"/>
      <c r="BA175" s="400"/>
      <c r="BB175" s="400"/>
      <c r="BC175" s="400"/>
      <c r="BD175" s="400"/>
      <c r="BE175" s="400"/>
      <c r="BF175" s="400"/>
      <c r="BG175" s="400"/>
      <c r="BH175" s="400"/>
      <c r="BI175" s="400"/>
      <c r="BJ175" s="400"/>
      <c r="BK175" s="400"/>
      <c r="BL175" s="400"/>
      <c r="BM175" s="400"/>
      <c r="BN175" s="400"/>
      <c r="BO175" s="400"/>
      <c r="BP175" s="400"/>
      <c r="BQ175" s="400"/>
      <c r="BR175" s="400"/>
      <c r="BS175" s="400"/>
      <c r="BT175" s="400"/>
      <c r="BU175" s="400"/>
      <c r="BV175" s="400"/>
      <c r="BW175" s="400"/>
      <c r="BX175" s="400"/>
      <c r="BY175" s="400"/>
      <c r="BZ175" s="400"/>
      <c r="CA175" s="400"/>
      <c r="CB175" s="400"/>
      <c r="CC175" s="400"/>
      <c r="CD175" s="400"/>
      <c r="CE175" s="400"/>
      <c r="CF175" s="400"/>
      <c r="CG175" s="400"/>
      <c r="CH175" s="400"/>
      <c r="CI175" s="400"/>
      <c r="CJ175" s="400"/>
      <c r="CK175" s="400"/>
      <c r="CL175" s="400"/>
      <c r="CM175" s="400"/>
      <c r="CN175" s="400"/>
      <c r="CO175" s="400"/>
      <c r="CP175" s="400"/>
      <c r="CQ175" s="400"/>
      <c r="CR175" s="400"/>
      <c r="CS175" s="400"/>
      <c r="CT175" s="400"/>
      <c r="CU175" s="400"/>
      <c r="CV175" s="400"/>
      <c r="CW175" s="400"/>
      <c r="CX175" s="400"/>
      <c r="CY175" s="400"/>
      <c r="CZ175" s="362"/>
      <c r="DA175" s="901"/>
      <c r="DB175" s="899" t="s">
        <v>1342</v>
      </c>
      <c r="DC175" s="899"/>
      <c r="DD175" s="378" t="str">
        <f>IF(COUNT(DD89:DD91)=0,"",SUM(DD89:DD91,)^2)</f>
        <v/>
      </c>
      <c r="DE175" s="378" t="str">
        <f t="shared" ref="DE175:FP175" si="550">IF(COUNT(DE89:DE91)=0,"",SUM(DE89:DE91,)^2)</f>
        <v/>
      </c>
      <c r="DF175" s="378" t="str">
        <f t="shared" si="550"/>
        <v/>
      </c>
      <c r="DG175" s="378" t="str">
        <f t="shared" si="550"/>
        <v/>
      </c>
      <c r="DH175" s="378" t="str">
        <f t="shared" si="550"/>
        <v/>
      </c>
      <c r="DI175" s="378" t="str">
        <f t="shared" si="550"/>
        <v/>
      </c>
      <c r="DJ175" s="378" t="str">
        <f t="shared" si="550"/>
        <v/>
      </c>
      <c r="DK175" s="378" t="str">
        <f t="shared" si="550"/>
        <v/>
      </c>
      <c r="DL175" s="378" t="str">
        <f t="shared" si="550"/>
        <v/>
      </c>
      <c r="DM175" s="378" t="str">
        <f t="shared" si="550"/>
        <v/>
      </c>
      <c r="DN175" s="378" t="str">
        <f t="shared" si="550"/>
        <v/>
      </c>
      <c r="DO175" s="378" t="str">
        <f t="shared" si="550"/>
        <v/>
      </c>
      <c r="DP175" s="378" t="str">
        <f t="shared" si="550"/>
        <v/>
      </c>
      <c r="DQ175" s="378" t="str">
        <f t="shared" si="550"/>
        <v/>
      </c>
      <c r="DR175" s="378" t="str">
        <f t="shared" si="550"/>
        <v/>
      </c>
      <c r="DS175" s="378" t="str">
        <f t="shared" si="550"/>
        <v/>
      </c>
      <c r="DT175" s="378" t="str">
        <f t="shared" si="550"/>
        <v/>
      </c>
      <c r="DU175" s="378" t="str">
        <f t="shared" si="550"/>
        <v/>
      </c>
      <c r="DV175" s="378" t="str">
        <f t="shared" si="550"/>
        <v/>
      </c>
      <c r="DW175" s="378" t="str">
        <f t="shared" si="550"/>
        <v/>
      </c>
      <c r="DX175" s="379" t="str">
        <f t="shared" si="550"/>
        <v/>
      </c>
      <c r="DY175" s="378" t="str">
        <f t="shared" si="550"/>
        <v/>
      </c>
      <c r="DZ175" s="378" t="str">
        <f t="shared" si="550"/>
        <v/>
      </c>
      <c r="EA175" s="378" t="str">
        <f t="shared" si="550"/>
        <v/>
      </c>
      <c r="EB175" s="378" t="str">
        <f t="shared" si="550"/>
        <v/>
      </c>
      <c r="EC175" s="378" t="str">
        <f t="shared" si="550"/>
        <v/>
      </c>
      <c r="ED175" s="378" t="str">
        <f t="shared" si="550"/>
        <v/>
      </c>
      <c r="EE175" s="378" t="str">
        <f t="shared" si="550"/>
        <v/>
      </c>
      <c r="EF175" s="378" t="str">
        <f t="shared" si="550"/>
        <v/>
      </c>
      <c r="EG175" s="378" t="str">
        <f t="shared" si="550"/>
        <v/>
      </c>
      <c r="EH175" s="378" t="str">
        <f t="shared" si="550"/>
        <v/>
      </c>
      <c r="EI175" s="378" t="str">
        <f t="shared" si="550"/>
        <v/>
      </c>
      <c r="EJ175" s="378" t="str">
        <f t="shared" si="550"/>
        <v/>
      </c>
      <c r="EK175" s="378" t="str">
        <f t="shared" si="550"/>
        <v/>
      </c>
      <c r="EL175" s="378" t="str">
        <f t="shared" si="550"/>
        <v/>
      </c>
      <c r="EM175" s="378" t="str">
        <f t="shared" si="550"/>
        <v/>
      </c>
      <c r="EN175" s="378" t="str">
        <f t="shared" si="550"/>
        <v/>
      </c>
      <c r="EO175" s="378" t="str">
        <f t="shared" si="550"/>
        <v/>
      </c>
      <c r="EP175" s="378" t="str">
        <f t="shared" si="550"/>
        <v/>
      </c>
      <c r="EQ175" s="378" t="str">
        <f t="shared" si="550"/>
        <v/>
      </c>
      <c r="ER175" s="378" t="str">
        <f t="shared" si="550"/>
        <v/>
      </c>
      <c r="ES175" s="378" t="str">
        <f t="shared" si="550"/>
        <v/>
      </c>
      <c r="ET175" s="378" t="str">
        <f t="shared" si="550"/>
        <v/>
      </c>
      <c r="EU175" s="378" t="str">
        <f t="shared" si="550"/>
        <v/>
      </c>
      <c r="EV175" s="378" t="str">
        <f t="shared" si="550"/>
        <v/>
      </c>
      <c r="EW175" s="378" t="str">
        <f t="shared" si="550"/>
        <v/>
      </c>
      <c r="EX175" s="378" t="str">
        <f t="shared" si="550"/>
        <v/>
      </c>
      <c r="EY175" s="378" t="str">
        <f t="shared" si="550"/>
        <v/>
      </c>
      <c r="EZ175" s="378" t="str">
        <f t="shared" si="550"/>
        <v/>
      </c>
      <c r="FA175" s="378" t="str">
        <f t="shared" si="550"/>
        <v/>
      </c>
      <c r="FB175" s="378" t="str">
        <f t="shared" si="550"/>
        <v/>
      </c>
      <c r="FC175" s="378" t="str">
        <f t="shared" si="550"/>
        <v/>
      </c>
      <c r="FD175" s="378" t="str">
        <f t="shared" si="550"/>
        <v/>
      </c>
      <c r="FE175" s="378" t="str">
        <f t="shared" si="550"/>
        <v/>
      </c>
      <c r="FF175" s="378" t="str">
        <f t="shared" si="550"/>
        <v/>
      </c>
      <c r="FG175" s="378" t="str">
        <f t="shared" si="550"/>
        <v/>
      </c>
      <c r="FH175" s="378" t="str">
        <f t="shared" si="550"/>
        <v/>
      </c>
      <c r="FI175" s="378" t="str">
        <f t="shared" si="550"/>
        <v/>
      </c>
      <c r="FJ175" s="378" t="str">
        <f t="shared" si="550"/>
        <v/>
      </c>
      <c r="FK175" s="378" t="str">
        <f t="shared" si="550"/>
        <v/>
      </c>
      <c r="FL175" s="378" t="str">
        <f t="shared" si="550"/>
        <v/>
      </c>
      <c r="FM175" s="378" t="str">
        <f t="shared" si="550"/>
        <v/>
      </c>
      <c r="FN175" s="378" t="str">
        <f t="shared" si="550"/>
        <v/>
      </c>
      <c r="FO175" s="378" t="str">
        <f t="shared" si="550"/>
        <v/>
      </c>
      <c r="FP175" s="378" t="str">
        <f t="shared" si="550"/>
        <v/>
      </c>
      <c r="FQ175" s="378" t="str">
        <f t="shared" ref="FQ175:IB175" si="551">IF(COUNT(FQ89:FQ91)=0,"",SUM(FQ89:FQ91,)^2)</f>
        <v/>
      </c>
      <c r="FR175" s="378" t="str">
        <f t="shared" si="551"/>
        <v/>
      </c>
      <c r="FS175" s="378" t="str">
        <f t="shared" si="551"/>
        <v/>
      </c>
      <c r="FT175" s="378" t="str">
        <f t="shared" si="551"/>
        <v/>
      </c>
      <c r="FU175" s="378" t="str">
        <f t="shared" si="551"/>
        <v/>
      </c>
      <c r="FV175" s="378" t="str">
        <f t="shared" si="551"/>
        <v/>
      </c>
      <c r="FW175" s="378" t="str">
        <f t="shared" si="551"/>
        <v/>
      </c>
      <c r="FX175" s="378" t="str">
        <f t="shared" si="551"/>
        <v/>
      </c>
      <c r="FY175" s="378" t="str">
        <f t="shared" si="551"/>
        <v/>
      </c>
      <c r="FZ175" s="378" t="str">
        <f t="shared" si="551"/>
        <v/>
      </c>
      <c r="GA175" s="378" t="str">
        <f t="shared" si="551"/>
        <v/>
      </c>
      <c r="GB175" s="378" t="str">
        <f t="shared" si="551"/>
        <v/>
      </c>
      <c r="GC175" s="378" t="str">
        <f t="shared" si="551"/>
        <v/>
      </c>
      <c r="GD175" s="378" t="str">
        <f t="shared" si="551"/>
        <v/>
      </c>
      <c r="GE175" s="378" t="str">
        <f t="shared" si="551"/>
        <v/>
      </c>
      <c r="GF175" s="378" t="str">
        <f t="shared" si="551"/>
        <v/>
      </c>
      <c r="GG175" s="378" t="str">
        <f t="shared" si="551"/>
        <v/>
      </c>
      <c r="GH175" s="378" t="str">
        <f t="shared" si="551"/>
        <v/>
      </c>
      <c r="GI175" s="378" t="str">
        <f t="shared" si="551"/>
        <v/>
      </c>
      <c r="GJ175" s="378" t="str">
        <f t="shared" si="551"/>
        <v/>
      </c>
      <c r="GK175" s="378" t="str">
        <f t="shared" si="551"/>
        <v/>
      </c>
      <c r="GL175" s="378" t="str">
        <f t="shared" si="551"/>
        <v/>
      </c>
      <c r="GM175" s="378" t="str">
        <f t="shared" si="551"/>
        <v/>
      </c>
      <c r="GN175" s="378" t="str">
        <f t="shared" si="551"/>
        <v/>
      </c>
      <c r="GO175" s="378" t="str">
        <f t="shared" si="551"/>
        <v/>
      </c>
      <c r="GP175" s="378" t="str">
        <f t="shared" si="551"/>
        <v/>
      </c>
      <c r="GQ175" s="378" t="str">
        <f t="shared" si="551"/>
        <v/>
      </c>
      <c r="GR175" s="378" t="str">
        <f t="shared" si="551"/>
        <v/>
      </c>
      <c r="GS175" s="378" t="str">
        <f t="shared" si="551"/>
        <v/>
      </c>
      <c r="GT175" s="378" t="str">
        <f t="shared" si="551"/>
        <v/>
      </c>
      <c r="GU175" s="378" t="str">
        <f t="shared" si="551"/>
        <v/>
      </c>
      <c r="GV175" s="378" t="str">
        <f t="shared" si="551"/>
        <v/>
      </c>
      <c r="GW175" s="378" t="str">
        <f t="shared" si="551"/>
        <v/>
      </c>
      <c r="GX175" s="378" t="str">
        <f t="shared" si="551"/>
        <v/>
      </c>
      <c r="GY175" s="378" t="str">
        <f t="shared" si="551"/>
        <v/>
      </c>
      <c r="GZ175" s="378" t="str">
        <f t="shared" si="551"/>
        <v/>
      </c>
      <c r="HA175" s="378" t="str">
        <f t="shared" si="551"/>
        <v/>
      </c>
      <c r="HB175" s="378" t="str">
        <f t="shared" si="551"/>
        <v/>
      </c>
      <c r="HC175" s="378" t="str">
        <f t="shared" si="551"/>
        <v/>
      </c>
      <c r="HD175" s="378" t="str">
        <f t="shared" si="551"/>
        <v/>
      </c>
      <c r="HE175" s="378" t="str">
        <f t="shared" si="551"/>
        <v/>
      </c>
      <c r="HF175" s="378" t="str">
        <f t="shared" si="551"/>
        <v/>
      </c>
      <c r="HG175" s="378" t="str">
        <f t="shared" si="551"/>
        <v/>
      </c>
      <c r="HH175" s="378" t="str">
        <f t="shared" si="551"/>
        <v/>
      </c>
      <c r="HI175" s="378" t="str">
        <f t="shared" si="551"/>
        <v/>
      </c>
      <c r="HJ175" s="378" t="str">
        <f t="shared" si="551"/>
        <v/>
      </c>
      <c r="HK175" s="378" t="str">
        <f t="shared" si="551"/>
        <v/>
      </c>
      <c r="HL175" s="378" t="str">
        <f t="shared" si="551"/>
        <v/>
      </c>
      <c r="HM175" s="378" t="str">
        <f t="shared" si="551"/>
        <v/>
      </c>
      <c r="HN175" s="378" t="str">
        <f t="shared" si="551"/>
        <v/>
      </c>
      <c r="HO175" s="378" t="str">
        <f t="shared" si="551"/>
        <v/>
      </c>
      <c r="HP175" s="378" t="str">
        <f t="shared" si="551"/>
        <v/>
      </c>
      <c r="HQ175" s="378" t="str">
        <f t="shared" si="551"/>
        <v/>
      </c>
      <c r="HR175" s="378" t="str">
        <f t="shared" si="551"/>
        <v/>
      </c>
      <c r="HS175" s="378" t="str">
        <f t="shared" si="551"/>
        <v/>
      </c>
      <c r="HT175" s="378" t="str">
        <f t="shared" si="551"/>
        <v/>
      </c>
      <c r="HU175" s="378" t="str">
        <f t="shared" si="551"/>
        <v/>
      </c>
      <c r="HV175" s="378" t="str">
        <f t="shared" si="551"/>
        <v/>
      </c>
      <c r="HW175" s="378" t="str">
        <f t="shared" si="551"/>
        <v/>
      </c>
      <c r="HX175" s="378" t="str">
        <f t="shared" si="551"/>
        <v/>
      </c>
      <c r="HY175" s="378" t="str">
        <f t="shared" si="551"/>
        <v/>
      </c>
      <c r="HZ175" s="378" t="str">
        <f t="shared" si="551"/>
        <v/>
      </c>
      <c r="IA175" s="378" t="str">
        <f t="shared" si="551"/>
        <v/>
      </c>
      <c r="IB175" s="378" t="str">
        <f t="shared" si="551"/>
        <v/>
      </c>
      <c r="IC175" s="378" t="str">
        <f t="shared" ref="IC175:KN175" si="552">IF(COUNT(IC89:IC91)=0,"",SUM(IC89:IC91,)^2)</f>
        <v/>
      </c>
      <c r="ID175" s="378" t="str">
        <f t="shared" si="552"/>
        <v/>
      </c>
      <c r="IE175" s="378" t="str">
        <f t="shared" si="552"/>
        <v/>
      </c>
      <c r="IF175" s="378" t="str">
        <f t="shared" si="552"/>
        <v/>
      </c>
      <c r="IG175" s="378" t="str">
        <f t="shared" si="552"/>
        <v/>
      </c>
      <c r="IH175" s="378" t="str">
        <f t="shared" si="552"/>
        <v/>
      </c>
      <c r="II175" s="378" t="str">
        <f t="shared" si="552"/>
        <v/>
      </c>
      <c r="IJ175" s="378" t="str">
        <f t="shared" si="552"/>
        <v/>
      </c>
      <c r="IK175" s="378" t="str">
        <f t="shared" si="552"/>
        <v/>
      </c>
      <c r="IL175" s="378" t="str">
        <f t="shared" si="552"/>
        <v/>
      </c>
      <c r="IM175" s="378" t="str">
        <f t="shared" si="552"/>
        <v/>
      </c>
      <c r="IN175" s="378" t="str">
        <f t="shared" si="552"/>
        <v/>
      </c>
      <c r="IO175" s="378" t="str">
        <f t="shared" si="552"/>
        <v/>
      </c>
      <c r="IP175" s="378" t="str">
        <f t="shared" si="552"/>
        <v/>
      </c>
      <c r="IQ175" s="378" t="str">
        <f t="shared" si="552"/>
        <v/>
      </c>
      <c r="IR175" s="378" t="str">
        <f t="shared" si="552"/>
        <v/>
      </c>
      <c r="IS175" s="378" t="str">
        <f t="shared" si="552"/>
        <v/>
      </c>
      <c r="IT175" s="378" t="str">
        <f t="shared" si="552"/>
        <v/>
      </c>
      <c r="IU175" s="378" t="str">
        <f t="shared" si="552"/>
        <v/>
      </c>
      <c r="IV175" s="378" t="str">
        <f t="shared" si="552"/>
        <v/>
      </c>
      <c r="IW175" s="378" t="str">
        <f t="shared" si="552"/>
        <v/>
      </c>
      <c r="IX175" s="378" t="str">
        <f t="shared" si="552"/>
        <v/>
      </c>
      <c r="IY175" s="378" t="str">
        <f t="shared" si="552"/>
        <v/>
      </c>
      <c r="IZ175" s="378" t="str">
        <f t="shared" si="552"/>
        <v/>
      </c>
      <c r="JA175" s="378" t="str">
        <f t="shared" si="552"/>
        <v/>
      </c>
      <c r="JB175" s="378" t="str">
        <f t="shared" si="552"/>
        <v/>
      </c>
      <c r="JC175" s="378" t="str">
        <f t="shared" si="552"/>
        <v/>
      </c>
      <c r="JD175" s="378" t="str">
        <f t="shared" si="552"/>
        <v/>
      </c>
      <c r="JE175" s="378" t="str">
        <f t="shared" si="552"/>
        <v/>
      </c>
      <c r="JF175" s="378" t="str">
        <f t="shared" si="552"/>
        <v/>
      </c>
      <c r="JG175" s="378" t="str">
        <f t="shared" si="552"/>
        <v/>
      </c>
      <c r="JH175" s="378" t="str">
        <f t="shared" si="552"/>
        <v/>
      </c>
      <c r="JI175" s="378" t="str">
        <f t="shared" si="552"/>
        <v/>
      </c>
      <c r="JJ175" s="378" t="str">
        <f t="shared" si="552"/>
        <v/>
      </c>
      <c r="JK175" s="378" t="str">
        <f t="shared" si="552"/>
        <v/>
      </c>
      <c r="JL175" s="378" t="str">
        <f t="shared" si="552"/>
        <v/>
      </c>
      <c r="JM175" s="378" t="str">
        <f t="shared" si="552"/>
        <v/>
      </c>
      <c r="JN175" s="378" t="str">
        <f t="shared" si="552"/>
        <v/>
      </c>
      <c r="JO175" s="378" t="str">
        <f t="shared" si="552"/>
        <v/>
      </c>
      <c r="JP175" s="378" t="str">
        <f t="shared" si="552"/>
        <v/>
      </c>
      <c r="JQ175" s="378" t="str">
        <f t="shared" si="552"/>
        <v/>
      </c>
      <c r="JR175" s="378" t="str">
        <f t="shared" si="552"/>
        <v/>
      </c>
      <c r="JS175" s="378" t="str">
        <f t="shared" si="552"/>
        <v/>
      </c>
      <c r="JT175" s="378" t="str">
        <f t="shared" si="552"/>
        <v/>
      </c>
      <c r="JU175" s="378" t="str">
        <f t="shared" si="552"/>
        <v/>
      </c>
      <c r="JV175" s="378" t="str">
        <f t="shared" si="552"/>
        <v/>
      </c>
      <c r="JW175" s="378" t="str">
        <f t="shared" si="552"/>
        <v/>
      </c>
      <c r="JX175" s="378" t="str">
        <f t="shared" si="552"/>
        <v/>
      </c>
      <c r="JY175" s="378" t="str">
        <f t="shared" si="552"/>
        <v/>
      </c>
      <c r="JZ175" s="378" t="str">
        <f t="shared" si="552"/>
        <v/>
      </c>
      <c r="KA175" s="378" t="str">
        <f t="shared" si="552"/>
        <v/>
      </c>
      <c r="KB175" s="378" t="str">
        <f t="shared" si="552"/>
        <v/>
      </c>
      <c r="KC175" s="378" t="str">
        <f t="shared" si="552"/>
        <v/>
      </c>
      <c r="KD175" s="378" t="str">
        <f t="shared" si="552"/>
        <v/>
      </c>
      <c r="KE175" s="378" t="str">
        <f t="shared" si="552"/>
        <v/>
      </c>
      <c r="KF175" s="378" t="str">
        <f t="shared" si="552"/>
        <v/>
      </c>
      <c r="KG175" s="378" t="str">
        <f t="shared" si="552"/>
        <v/>
      </c>
      <c r="KH175" s="378" t="str">
        <f t="shared" si="552"/>
        <v/>
      </c>
      <c r="KI175" s="378" t="str">
        <f t="shared" si="552"/>
        <v/>
      </c>
      <c r="KJ175" s="378" t="str">
        <f t="shared" si="552"/>
        <v/>
      </c>
      <c r="KK175" s="378" t="str">
        <f t="shared" si="552"/>
        <v/>
      </c>
      <c r="KL175" s="378" t="str">
        <f t="shared" si="552"/>
        <v/>
      </c>
      <c r="KM175" s="378" t="str">
        <f t="shared" si="552"/>
        <v/>
      </c>
      <c r="KN175" s="378" t="str">
        <f t="shared" si="552"/>
        <v/>
      </c>
      <c r="KO175" s="378" t="str">
        <f t="shared" ref="KO175:MZ175" si="553">IF(COUNT(KO89:KO91)=0,"",SUM(KO89:KO91,)^2)</f>
        <v/>
      </c>
      <c r="KP175" s="378" t="str">
        <f t="shared" si="553"/>
        <v/>
      </c>
      <c r="KQ175" s="378" t="str">
        <f t="shared" si="553"/>
        <v/>
      </c>
      <c r="KR175" s="378" t="str">
        <f t="shared" si="553"/>
        <v/>
      </c>
      <c r="KS175" s="378" t="str">
        <f t="shared" si="553"/>
        <v/>
      </c>
      <c r="KT175" s="378" t="str">
        <f t="shared" si="553"/>
        <v/>
      </c>
      <c r="KU175" s="378" t="str">
        <f t="shared" si="553"/>
        <v/>
      </c>
      <c r="KV175" s="378" t="str">
        <f t="shared" si="553"/>
        <v/>
      </c>
      <c r="KW175" s="378" t="str">
        <f t="shared" si="553"/>
        <v/>
      </c>
      <c r="KX175" s="378" t="str">
        <f t="shared" si="553"/>
        <v/>
      </c>
      <c r="KY175" s="378" t="str">
        <f t="shared" si="553"/>
        <v/>
      </c>
      <c r="KZ175" s="378" t="str">
        <f t="shared" si="553"/>
        <v/>
      </c>
      <c r="LA175" s="378" t="str">
        <f t="shared" si="553"/>
        <v/>
      </c>
      <c r="LB175" s="378" t="str">
        <f t="shared" si="553"/>
        <v/>
      </c>
      <c r="LC175" s="378" t="str">
        <f t="shared" si="553"/>
        <v/>
      </c>
      <c r="LD175" s="378" t="str">
        <f t="shared" si="553"/>
        <v/>
      </c>
      <c r="LE175" s="378" t="str">
        <f t="shared" si="553"/>
        <v/>
      </c>
      <c r="LF175" s="378" t="str">
        <f t="shared" si="553"/>
        <v/>
      </c>
      <c r="LG175" s="378" t="str">
        <f t="shared" si="553"/>
        <v/>
      </c>
      <c r="LH175" s="378" t="str">
        <f t="shared" si="553"/>
        <v/>
      </c>
      <c r="LI175" s="378" t="str">
        <f t="shared" si="553"/>
        <v/>
      </c>
      <c r="LJ175" s="378" t="str">
        <f t="shared" si="553"/>
        <v/>
      </c>
      <c r="LK175" s="378" t="str">
        <f t="shared" si="553"/>
        <v/>
      </c>
      <c r="LL175" s="378" t="str">
        <f t="shared" si="553"/>
        <v/>
      </c>
      <c r="LM175" s="378" t="str">
        <f t="shared" si="553"/>
        <v/>
      </c>
      <c r="LN175" s="378" t="str">
        <f t="shared" si="553"/>
        <v/>
      </c>
      <c r="LO175" s="378" t="str">
        <f t="shared" si="553"/>
        <v/>
      </c>
      <c r="LP175" s="378" t="str">
        <f t="shared" si="553"/>
        <v/>
      </c>
      <c r="LQ175" s="378" t="str">
        <f t="shared" si="553"/>
        <v/>
      </c>
      <c r="LR175" s="378" t="str">
        <f t="shared" si="553"/>
        <v/>
      </c>
      <c r="LS175" s="378" t="str">
        <f t="shared" si="553"/>
        <v/>
      </c>
      <c r="LT175" s="378" t="str">
        <f t="shared" si="553"/>
        <v/>
      </c>
      <c r="LU175" s="378" t="str">
        <f t="shared" si="553"/>
        <v/>
      </c>
      <c r="LV175" s="378" t="str">
        <f t="shared" si="553"/>
        <v/>
      </c>
      <c r="LW175" s="378" t="str">
        <f t="shared" si="553"/>
        <v/>
      </c>
      <c r="LX175" s="378" t="str">
        <f t="shared" si="553"/>
        <v/>
      </c>
      <c r="LY175" s="378" t="str">
        <f t="shared" si="553"/>
        <v/>
      </c>
      <c r="LZ175" s="378" t="str">
        <f t="shared" si="553"/>
        <v/>
      </c>
      <c r="MA175" s="378" t="str">
        <f t="shared" si="553"/>
        <v/>
      </c>
      <c r="MB175" s="378" t="str">
        <f t="shared" si="553"/>
        <v/>
      </c>
      <c r="MC175" s="378" t="str">
        <f t="shared" si="553"/>
        <v/>
      </c>
      <c r="MD175" s="378" t="str">
        <f t="shared" si="553"/>
        <v/>
      </c>
      <c r="ME175" s="378" t="str">
        <f t="shared" si="553"/>
        <v/>
      </c>
      <c r="MF175" s="378" t="str">
        <f t="shared" si="553"/>
        <v/>
      </c>
      <c r="MG175" s="378" t="str">
        <f t="shared" si="553"/>
        <v/>
      </c>
      <c r="MH175" s="378" t="str">
        <f t="shared" si="553"/>
        <v/>
      </c>
      <c r="MI175" s="378" t="str">
        <f t="shared" si="553"/>
        <v/>
      </c>
      <c r="MJ175" s="378" t="str">
        <f t="shared" si="553"/>
        <v/>
      </c>
      <c r="MK175" s="378" t="str">
        <f t="shared" si="553"/>
        <v/>
      </c>
      <c r="ML175" s="378" t="str">
        <f t="shared" si="553"/>
        <v/>
      </c>
      <c r="MM175" s="378" t="str">
        <f t="shared" si="553"/>
        <v/>
      </c>
      <c r="MN175" s="378" t="str">
        <f t="shared" si="553"/>
        <v/>
      </c>
      <c r="MO175" s="378" t="str">
        <f t="shared" si="553"/>
        <v/>
      </c>
      <c r="MP175" s="378" t="str">
        <f t="shared" si="553"/>
        <v/>
      </c>
      <c r="MQ175" s="378" t="str">
        <f t="shared" si="553"/>
        <v/>
      </c>
      <c r="MR175" s="378" t="str">
        <f t="shared" si="553"/>
        <v/>
      </c>
      <c r="MS175" s="378" t="str">
        <f t="shared" si="553"/>
        <v/>
      </c>
      <c r="MT175" s="378" t="str">
        <f t="shared" si="553"/>
        <v/>
      </c>
      <c r="MU175" s="378" t="str">
        <f t="shared" si="553"/>
        <v/>
      </c>
      <c r="MV175" s="378" t="str">
        <f t="shared" si="553"/>
        <v/>
      </c>
      <c r="MW175" s="378" t="str">
        <f t="shared" si="553"/>
        <v/>
      </c>
      <c r="MX175" s="378" t="str">
        <f t="shared" si="553"/>
        <v/>
      </c>
      <c r="MY175" s="378" t="str">
        <f t="shared" si="553"/>
        <v/>
      </c>
      <c r="MZ175" s="378" t="str">
        <f t="shared" si="553"/>
        <v/>
      </c>
      <c r="NA175" s="378" t="str">
        <f t="shared" ref="NA175:PL175" si="554">IF(COUNT(NA89:NA91)=0,"",SUM(NA89:NA91,)^2)</f>
        <v/>
      </c>
      <c r="NB175" s="378" t="str">
        <f t="shared" si="554"/>
        <v/>
      </c>
      <c r="NC175" s="378" t="str">
        <f t="shared" si="554"/>
        <v/>
      </c>
      <c r="ND175" s="378" t="str">
        <f t="shared" si="554"/>
        <v/>
      </c>
      <c r="NE175" s="378" t="str">
        <f t="shared" si="554"/>
        <v/>
      </c>
      <c r="NF175" s="378" t="str">
        <f t="shared" si="554"/>
        <v/>
      </c>
      <c r="NG175" s="378" t="str">
        <f t="shared" si="554"/>
        <v/>
      </c>
      <c r="NH175" s="378" t="str">
        <f t="shared" si="554"/>
        <v/>
      </c>
      <c r="NI175" s="378" t="str">
        <f t="shared" si="554"/>
        <v/>
      </c>
      <c r="NJ175" s="378" t="str">
        <f t="shared" si="554"/>
        <v/>
      </c>
      <c r="NK175" s="378" t="str">
        <f t="shared" si="554"/>
        <v/>
      </c>
      <c r="NL175" s="378" t="str">
        <f t="shared" si="554"/>
        <v/>
      </c>
      <c r="NM175" s="378" t="str">
        <f t="shared" si="554"/>
        <v/>
      </c>
      <c r="NN175" s="378" t="str">
        <f t="shared" si="554"/>
        <v/>
      </c>
      <c r="NO175" s="378" t="str">
        <f t="shared" si="554"/>
        <v/>
      </c>
      <c r="NP175" s="378" t="str">
        <f t="shared" si="554"/>
        <v/>
      </c>
      <c r="NQ175" s="378" t="str">
        <f t="shared" si="554"/>
        <v/>
      </c>
      <c r="NR175" s="378" t="str">
        <f t="shared" si="554"/>
        <v/>
      </c>
      <c r="NS175" s="378" t="str">
        <f t="shared" si="554"/>
        <v/>
      </c>
      <c r="NT175" s="378" t="str">
        <f t="shared" si="554"/>
        <v/>
      </c>
      <c r="NU175" s="378" t="str">
        <f t="shared" si="554"/>
        <v/>
      </c>
      <c r="NV175" s="378" t="str">
        <f t="shared" si="554"/>
        <v/>
      </c>
      <c r="NW175" s="378" t="str">
        <f t="shared" si="554"/>
        <v/>
      </c>
      <c r="NX175" s="378" t="str">
        <f t="shared" si="554"/>
        <v/>
      </c>
      <c r="NY175" s="378" t="str">
        <f t="shared" si="554"/>
        <v/>
      </c>
      <c r="NZ175" s="378" t="str">
        <f t="shared" si="554"/>
        <v/>
      </c>
      <c r="OA175" s="378" t="str">
        <f t="shared" si="554"/>
        <v/>
      </c>
      <c r="OB175" s="378" t="str">
        <f t="shared" si="554"/>
        <v/>
      </c>
      <c r="OC175" s="378" t="str">
        <f t="shared" si="554"/>
        <v/>
      </c>
      <c r="OD175" s="378" t="str">
        <f t="shared" si="554"/>
        <v/>
      </c>
      <c r="OE175" s="378" t="str">
        <f t="shared" si="554"/>
        <v/>
      </c>
      <c r="OF175" s="378" t="str">
        <f t="shared" si="554"/>
        <v/>
      </c>
      <c r="OG175" s="378" t="str">
        <f t="shared" si="554"/>
        <v/>
      </c>
      <c r="OH175" s="378" t="str">
        <f t="shared" si="554"/>
        <v/>
      </c>
      <c r="OI175" s="378" t="str">
        <f t="shared" si="554"/>
        <v/>
      </c>
      <c r="OJ175" s="378" t="str">
        <f t="shared" si="554"/>
        <v/>
      </c>
      <c r="OK175" s="378" t="str">
        <f t="shared" si="554"/>
        <v/>
      </c>
      <c r="OL175" s="378" t="str">
        <f t="shared" si="554"/>
        <v/>
      </c>
      <c r="OM175" s="378" t="str">
        <f t="shared" si="554"/>
        <v/>
      </c>
      <c r="ON175" s="378" t="str">
        <f t="shared" si="554"/>
        <v/>
      </c>
      <c r="OO175" s="378" t="str">
        <f t="shared" si="554"/>
        <v/>
      </c>
      <c r="OP175" s="378" t="str">
        <f t="shared" si="554"/>
        <v/>
      </c>
      <c r="OQ175" s="380" t="str">
        <f t="shared" si="554"/>
        <v/>
      </c>
      <c r="OR175" s="380" t="str">
        <f t="shared" si="554"/>
        <v/>
      </c>
      <c r="OS175" s="380" t="str">
        <f t="shared" si="554"/>
        <v/>
      </c>
      <c r="OT175" s="380" t="str">
        <f t="shared" si="554"/>
        <v/>
      </c>
      <c r="OU175" s="380" t="str">
        <f t="shared" si="554"/>
        <v/>
      </c>
      <c r="OV175" s="380" t="str">
        <f t="shared" si="554"/>
        <v/>
      </c>
      <c r="OW175" s="380" t="str">
        <f t="shared" si="554"/>
        <v/>
      </c>
      <c r="OX175" s="380" t="str">
        <f t="shared" si="554"/>
        <v/>
      </c>
      <c r="OY175" s="380" t="str">
        <f t="shared" si="554"/>
        <v/>
      </c>
      <c r="OZ175" s="380" t="str">
        <f t="shared" si="554"/>
        <v/>
      </c>
      <c r="PA175" s="380" t="str">
        <f t="shared" si="554"/>
        <v/>
      </c>
      <c r="PB175" s="380" t="str">
        <f t="shared" si="554"/>
        <v/>
      </c>
      <c r="PC175" s="380" t="str">
        <f t="shared" si="554"/>
        <v/>
      </c>
      <c r="PD175" s="380" t="str">
        <f t="shared" si="554"/>
        <v/>
      </c>
      <c r="PE175" s="380" t="str">
        <f t="shared" si="554"/>
        <v/>
      </c>
      <c r="PF175" s="380" t="str">
        <f t="shared" si="554"/>
        <v/>
      </c>
      <c r="PG175" s="380" t="str">
        <f t="shared" si="554"/>
        <v/>
      </c>
      <c r="PH175" s="380" t="str">
        <f t="shared" si="554"/>
        <v/>
      </c>
      <c r="PI175" s="380" t="str">
        <f t="shared" si="554"/>
        <v/>
      </c>
      <c r="PJ175" s="380" t="str">
        <f t="shared" si="554"/>
        <v/>
      </c>
      <c r="PK175" s="380" t="str">
        <f t="shared" si="554"/>
        <v/>
      </c>
      <c r="PL175" s="380" t="str">
        <f t="shared" si="554"/>
        <v/>
      </c>
      <c r="PM175" s="380" t="str">
        <f t="shared" ref="PM175:RX175" si="555">IF(COUNT(PM89:PM91)=0,"",SUM(PM89:PM91,)^2)</f>
        <v/>
      </c>
      <c r="PN175" s="380" t="str">
        <f t="shared" si="555"/>
        <v/>
      </c>
      <c r="PO175" s="380" t="str">
        <f t="shared" si="555"/>
        <v/>
      </c>
      <c r="PP175" s="380" t="str">
        <f t="shared" si="555"/>
        <v/>
      </c>
      <c r="PQ175" s="380" t="str">
        <f t="shared" si="555"/>
        <v/>
      </c>
      <c r="PR175" s="380" t="str">
        <f t="shared" si="555"/>
        <v/>
      </c>
      <c r="PS175" s="380" t="str">
        <f t="shared" si="555"/>
        <v/>
      </c>
      <c r="PT175" s="380" t="str">
        <f t="shared" si="555"/>
        <v/>
      </c>
      <c r="PU175" s="380" t="str">
        <f t="shared" si="555"/>
        <v/>
      </c>
      <c r="PV175" s="380" t="str">
        <f t="shared" si="555"/>
        <v/>
      </c>
      <c r="PW175" s="380" t="str">
        <f t="shared" si="555"/>
        <v/>
      </c>
      <c r="PX175" s="380" t="str">
        <f t="shared" si="555"/>
        <v/>
      </c>
      <c r="PY175" s="380" t="str">
        <f t="shared" si="555"/>
        <v/>
      </c>
      <c r="PZ175" s="380" t="str">
        <f t="shared" si="555"/>
        <v/>
      </c>
      <c r="QA175" s="380" t="str">
        <f t="shared" si="555"/>
        <v/>
      </c>
      <c r="QB175" s="380" t="str">
        <f t="shared" si="555"/>
        <v/>
      </c>
      <c r="QC175" s="380" t="str">
        <f t="shared" si="555"/>
        <v/>
      </c>
      <c r="QD175" s="380" t="str">
        <f t="shared" si="555"/>
        <v/>
      </c>
      <c r="QE175" s="380" t="str">
        <f t="shared" si="555"/>
        <v/>
      </c>
      <c r="QF175" s="380" t="str">
        <f t="shared" si="555"/>
        <v/>
      </c>
      <c r="QG175" s="380" t="str">
        <f t="shared" si="555"/>
        <v/>
      </c>
      <c r="QH175" s="380" t="str">
        <f t="shared" si="555"/>
        <v/>
      </c>
      <c r="QI175" s="380" t="str">
        <f t="shared" si="555"/>
        <v/>
      </c>
      <c r="QJ175" s="380" t="str">
        <f t="shared" si="555"/>
        <v/>
      </c>
      <c r="QK175" s="380" t="str">
        <f t="shared" si="555"/>
        <v/>
      </c>
      <c r="QL175" s="380" t="str">
        <f t="shared" si="555"/>
        <v/>
      </c>
      <c r="QM175" s="380" t="str">
        <f t="shared" si="555"/>
        <v/>
      </c>
      <c r="QN175" s="380" t="str">
        <f t="shared" si="555"/>
        <v/>
      </c>
      <c r="QO175" s="380" t="str">
        <f t="shared" si="555"/>
        <v/>
      </c>
      <c r="QP175" s="380" t="str">
        <f t="shared" si="555"/>
        <v/>
      </c>
      <c r="QQ175" s="380" t="str">
        <f t="shared" si="555"/>
        <v/>
      </c>
      <c r="QR175" s="380" t="str">
        <f t="shared" si="555"/>
        <v/>
      </c>
      <c r="QS175" s="380" t="str">
        <f t="shared" si="555"/>
        <v/>
      </c>
      <c r="QT175" s="380" t="str">
        <f t="shared" si="555"/>
        <v/>
      </c>
      <c r="QU175" s="380" t="str">
        <f t="shared" si="555"/>
        <v/>
      </c>
      <c r="QV175" s="380" t="str">
        <f t="shared" si="555"/>
        <v/>
      </c>
      <c r="QW175" s="380" t="str">
        <f t="shared" si="555"/>
        <v/>
      </c>
      <c r="QX175" s="380" t="str">
        <f t="shared" si="555"/>
        <v/>
      </c>
      <c r="QY175" s="380" t="str">
        <f t="shared" si="555"/>
        <v/>
      </c>
      <c r="QZ175" s="380" t="str">
        <f t="shared" si="555"/>
        <v/>
      </c>
      <c r="RA175" s="380" t="str">
        <f t="shared" si="555"/>
        <v/>
      </c>
      <c r="RB175" s="380" t="str">
        <f t="shared" si="555"/>
        <v/>
      </c>
      <c r="RC175" s="380" t="str">
        <f t="shared" si="555"/>
        <v/>
      </c>
      <c r="RD175" s="380" t="str">
        <f t="shared" si="555"/>
        <v/>
      </c>
      <c r="RE175" s="380" t="str">
        <f t="shared" si="555"/>
        <v/>
      </c>
      <c r="RF175" s="380" t="str">
        <f t="shared" si="555"/>
        <v/>
      </c>
      <c r="RG175" s="380" t="str">
        <f t="shared" si="555"/>
        <v/>
      </c>
      <c r="RH175" s="380" t="str">
        <f t="shared" si="555"/>
        <v/>
      </c>
      <c r="RI175" s="380" t="str">
        <f t="shared" si="555"/>
        <v/>
      </c>
      <c r="RJ175" s="380" t="str">
        <f t="shared" si="555"/>
        <v/>
      </c>
      <c r="RK175" s="380" t="str">
        <f t="shared" si="555"/>
        <v/>
      </c>
      <c r="RL175" s="380" t="str">
        <f t="shared" si="555"/>
        <v/>
      </c>
      <c r="RM175" s="380" t="str">
        <f t="shared" si="555"/>
        <v/>
      </c>
      <c r="RN175" s="380" t="str">
        <f t="shared" si="555"/>
        <v/>
      </c>
      <c r="RO175" s="380" t="str">
        <f t="shared" si="555"/>
        <v/>
      </c>
      <c r="RP175" s="380" t="str">
        <f t="shared" si="555"/>
        <v/>
      </c>
      <c r="RQ175" s="380" t="str">
        <f t="shared" si="555"/>
        <v/>
      </c>
      <c r="RR175" s="380" t="str">
        <f t="shared" si="555"/>
        <v/>
      </c>
      <c r="RS175" s="380" t="str">
        <f t="shared" si="555"/>
        <v/>
      </c>
      <c r="RT175" s="380" t="str">
        <f t="shared" si="555"/>
        <v/>
      </c>
      <c r="RU175" s="380" t="str">
        <f t="shared" si="555"/>
        <v/>
      </c>
      <c r="RV175" s="380" t="str">
        <f t="shared" si="555"/>
        <v/>
      </c>
      <c r="RW175" s="380" t="str">
        <f t="shared" si="555"/>
        <v/>
      </c>
      <c r="RX175" s="380" t="str">
        <f t="shared" si="555"/>
        <v/>
      </c>
      <c r="RY175" s="380" t="str">
        <f t="shared" ref="RY175:UJ175" si="556">IF(COUNT(RY89:RY91)=0,"",SUM(RY89:RY91,)^2)</f>
        <v/>
      </c>
      <c r="RZ175" s="380" t="str">
        <f t="shared" si="556"/>
        <v/>
      </c>
      <c r="SA175" s="380" t="str">
        <f t="shared" si="556"/>
        <v/>
      </c>
      <c r="SB175" s="380" t="str">
        <f t="shared" si="556"/>
        <v/>
      </c>
      <c r="SC175" s="380" t="str">
        <f t="shared" si="556"/>
        <v/>
      </c>
      <c r="SD175" s="380" t="str">
        <f t="shared" si="556"/>
        <v/>
      </c>
      <c r="SE175" s="380" t="str">
        <f t="shared" si="556"/>
        <v/>
      </c>
      <c r="SF175" s="380" t="str">
        <f t="shared" si="556"/>
        <v/>
      </c>
      <c r="SG175" s="380" t="str">
        <f t="shared" si="556"/>
        <v/>
      </c>
      <c r="SH175" s="380" t="str">
        <f t="shared" si="556"/>
        <v/>
      </c>
      <c r="SI175" s="380" t="str">
        <f t="shared" si="556"/>
        <v/>
      </c>
      <c r="SJ175" s="380" t="str">
        <f t="shared" si="556"/>
        <v/>
      </c>
      <c r="SK175" s="380" t="str">
        <f t="shared" si="556"/>
        <v/>
      </c>
      <c r="SL175" s="380" t="str">
        <f t="shared" si="556"/>
        <v/>
      </c>
      <c r="SM175" s="380" t="str">
        <f t="shared" si="556"/>
        <v/>
      </c>
      <c r="SN175" s="380" t="str">
        <f t="shared" si="556"/>
        <v/>
      </c>
      <c r="SO175" s="380" t="str">
        <f t="shared" si="556"/>
        <v/>
      </c>
      <c r="SP175" s="380" t="str">
        <f t="shared" si="556"/>
        <v/>
      </c>
      <c r="SQ175" s="380" t="str">
        <f t="shared" si="556"/>
        <v/>
      </c>
      <c r="SR175" s="380" t="str">
        <f t="shared" si="556"/>
        <v/>
      </c>
      <c r="SS175" s="380" t="str">
        <f t="shared" si="556"/>
        <v/>
      </c>
      <c r="ST175" s="380" t="str">
        <f t="shared" si="556"/>
        <v/>
      </c>
      <c r="SU175" s="380" t="str">
        <f t="shared" si="556"/>
        <v/>
      </c>
      <c r="SV175" s="380" t="str">
        <f t="shared" si="556"/>
        <v/>
      </c>
      <c r="SW175" s="380" t="str">
        <f t="shared" si="556"/>
        <v/>
      </c>
      <c r="SX175" s="380" t="str">
        <f t="shared" si="556"/>
        <v/>
      </c>
      <c r="SY175" s="380" t="str">
        <f t="shared" si="556"/>
        <v/>
      </c>
      <c r="SZ175" s="380" t="str">
        <f t="shared" si="556"/>
        <v/>
      </c>
      <c r="TA175" s="380" t="str">
        <f t="shared" si="556"/>
        <v/>
      </c>
      <c r="TB175" s="380" t="str">
        <f t="shared" si="556"/>
        <v/>
      </c>
      <c r="TC175" s="380" t="str">
        <f t="shared" si="556"/>
        <v/>
      </c>
      <c r="TD175" s="380" t="str">
        <f t="shared" si="556"/>
        <v/>
      </c>
      <c r="TE175" s="380" t="str">
        <f t="shared" si="556"/>
        <v/>
      </c>
      <c r="TF175" s="380" t="str">
        <f t="shared" si="556"/>
        <v/>
      </c>
      <c r="TG175" s="380" t="str">
        <f t="shared" si="556"/>
        <v/>
      </c>
      <c r="TH175" s="380" t="str">
        <f t="shared" si="556"/>
        <v/>
      </c>
      <c r="TI175" s="380" t="str">
        <f t="shared" si="556"/>
        <v/>
      </c>
      <c r="TJ175" s="380" t="str">
        <f t="shared" si="556"/>
        <v/>
      </c>
      <c r="TK175" s="380" t="str">
        <f t="shared" si="556"/>
        <v/>
      </c>
      <c r="TL175" s="380" t="str">
        <f t="shared" si="556"/>
        <v/>
      </c>
      <c r="TM175" s="380" t="str">
        <f t="shared" si="556"/>
        <v/>
      </c>
      <c r="TN175" s="380" t="str">
        <f t="shared" si="556"/>
        <v/>
      </c>
      <c r="TO175" s="380" t="str">
        <f t="shared" si="556"/>
        <v/>
      </c>
      <c r="TP175" s="380" t="str">
        <f t="shared" si="556"/>
        <v/>
      </c>
      <c r="TQ175" s="380" t="str">
        <f t="shared" si="556"/>
        <v/>
      </c>
      <c r="TR175" s="380" t="str">
        <f t="shared" si="556"/>
        <v/>
      </c>
      <c r="TS175" s="380" t="str">
        <f t="shared" si="556"/>
        <v/>
      </c>
      <c r="TT175" s="380" t="str">
        <f t="shared" si="556"/>
        <v/>
      </c>
      <c r="TU175" s="380" t="str">
        <f t="shared" si="556"/>
        <v/>
      </c>
      <c r="TV175" s="380" t="str">
        <f t="shared" si="556"/>
        <v/>
      </c>
      <c r="TW175" s="380" t="str">
        <f t="shared" si="556"/>
        <v/>
      </c>
      <c r="TX175" s="380" t="str">
        <f t="shared" si="556"/>
        <v/>
      </c>
      <c r="TY175" s="380" t="str">
        <f t="shared" si="556"/>
        <v/>
      </c>
      <c r="TZ175" s="380" t="str">
        <f t="shared" si="556"/>
        <v/>
      </c>
      <c r="UA175" s="380" t="str">
        <f t="shared" si="556"/>
        <v/>
      </c>
      <c r="UB175" s="380" t="str">
        <f t="shared" si="556"/>
        <v/>
      </c>
      <c r="UC175" s="380" t="str">
        <f t="shared" si="556"/>
        <v/>
      </c>
      <c r="UD175" s="380" t="str">
        <f t="shared" si="556"/>
        <v/>
      </c>
      <c r="UE175" s="380" t="str">
        <f t="shared" si="556"/>
        <v/>
      </c>
      <c r="UF175" s="380" t="str">
        <f t="shared" si="556"/>
        <v/>
      </c>
      <c r="UG175" s="380" t="str">
        <f t="shared" si="556"/>
        <v/>
      </c>
      <c r="UH175" s="380" t="str">
        <f t="shared" si="556"/>
        <v/>
      </c>
      <c r="UI175" s="380" t="str">
        <f t="shared" si="556"/>
        <v/>
      </c>
      <c r="UJ175" s="380" t="str">
        <f t="shared" si="556"/>
        <v/>
      </c>
      <c r="UK175" s="380" t="str">
        <f t="shared" ref="UK175:WI175" si="557">IF(COUNT(UK89:UK91)=0,"",SUM(UK89:UK91,)^2)</f>
        <v/>
      </c>
      <c r="UL175" s="380" t="str">
        <f t="shared" si="557"/>
        <v/>
      </c>
      <c r="UM175" s="380" t="str">
        <f t="shared" si="557"/>
        <v/>
      </c>
      <c r="UN175" s="380" t="str">
        <f t="shared" si="557"/>
        <v/>
      </c>
      <c r="UO175" s="380" t="str">
        <f t="shared" si="557"/>
        <v/>
      </c>
      <c r="UP175" s="380" t="str">
        <f t="shared" si="557"/>
        <v/>
      </c>
      <c r="UQ175" s="380" t="str">
        <f t="shared" si="557"/>
        <v/>
      </c>
      <c r="UR175" s="380" t="str">
        <f t="shared" si="557"/>
        <v/>
      </c>
      <c r="US175" s="380" t="str">
        <f t="shared" si="557"/>
        <v/>
      </c>
      <c r="UT175" s="380" t="str">
        <f t="shared" si="557"/>
        <v/>
      </c>
      <c r="UU175" s="380" t="str">
        <f t="shared" si="557"/>
        <v/>
      </c>
      <c r="UV175" s="380" t="str">
        <f t="shared" si="557"/>
        <v/>
      </c>
      <c r="UW175" s="380" t="str">
        <f t="shared" si="557"/>
        <v/>
      </c>
      <c r="UX175" s="380" t="str">
        <f t="shared" si="557"/>
        <v/>
      </c>
      <c r="UY175" s="380" t="str">
        <f t="shared" si="557"/>
        <v/>
      </c>
      <c r="UZ175" s="380" t="str">
        <f t="shared" si="557"/>
        <v/>
      </c>
      <c r="VA175" s="380" t="str">
        <f t="shared" si="557"/>
        <v/>
      </c>
      <c r="VB175" s="380" t="str">
        <f t="shared" si="557"/>
        <v/>
      </c>
      <c r="VC175" s="380" t="str">
        <f t="shared" si="557"/>
        <v/>
      </c>
      <c r="VD175" s="380" t="str">
        <f t="shared" si="557"/>
        <v/>
      </c>
      <c r="VE175" s="380" t="str">
        <f t="shared" si="557"/>
        <v/>
      </c>
      <c r="VF175" s="380" t="str">
        <f t="shared" si="557"/>
        <v/>
      </c>
      <c r="VG175" s="380" t="str">
        <f t="shared" si="557"/>
        <v/>
      </c>
      <c r="VH175" s="380" t="str">
        <f t="shared" si="557"/>
        <v/>
      </c>
      <c r="VI175" s="380" t="str">
        <f t="shared" si="557"/>
        <v/>
      </c>
      <c r="VJ175" s="380" t="str">
        <f t="shared" si="557"/>
        <v/>
      </c>
      <c r="VK175" s="380" t="str">
        <f t="shared" si="557"/>
        <v/>
      </c>
      <c r="VL175" s="380" t="str">
        <f t="shared" si="557"/>
        <v/>
      </c>
      <c r="VM175" s="380" t="str">
        <f t="shared" si="557"/>
        <v/>
      </c>
      <c r="VN175" s="380" t="str">
        <f t="shared" si="557"/>
        <v/>
      </c>
      <c r="VO175" s="380" t="str">
        <f t="shared" si="557"/>
        <v/>
      </c>
      <c r="VP175" s="380" t="str">
        <f t="shared" si="557"/>
        <v/>
      </c>
      <c r="VQ175" s="380" t="str">
        <f t="shared" si="557"/>
        <v/>
      </c>
      <c r="VR175" s="380" t="str">
        <f t="shared" si="557"/>
        <v/>
      </c>
      <c r="VS175" s="380" t="str">
        <f t="shared" si="557"/>
        <v/>
      </c>
      <c r="VT175" s="380" t="str">
        <f t="shared" si="557"/>
        <v/>
      </c>
      <c r="VU175" s="380" t="str">
        <f t="shared" si="557"/>
        <v/>
      </c>
      <c r="VV175" s="380" t="str">
        <f t="shared" si="557"/>
        <v/>
      </c>
      <c r="VW175" s="380" t="str">
        <f t="shared" si="557"/>
        <v/>
      </c>
      <c r="VX175" s="380" t="str">
        <f t="shared" si="557"/>
        <v/>
      </c>
      <c r="VY175" s="380" t="str">
        <f t="shared" si="557"/>
        <v/>
      </c>
      <c r="VZ175" s="380" t="str">
        <f t="shared" si="557"/>
        <v/>
      </c>
      <c r="WA175" s="380" t="str">
        <f t="shared" si="557"/>
        <v/>
      </c>
      <c r="WB175" s="380" t="str">
        <f t="shared" si="557"/>
        <v/>
      </c>
      <c r="WC175" s="380" t="str">
        <f t="shared" si="557"/>
        <v/>
      </c>
      <c r="WD175" s="380" t="str">
        <f t="shared" si="557"/>
        <v/>
      </c>
      <c r="WE175" s="380" t="str">
        <f t="shared" si="557"/>
        <v/>
      </c>
      <c r="WF175" s="380" t="str">
        <f t="shared" si="557"/>
        <v/>
      </c>
      <c r="WG175" s="380" t="str">
        <f t="shared" si="557"/>
        <v/>
      </c>
      <c r="WH175" s="380" t="str">
        <f t="shared" si="557"/>
        <v/>
      </c>
      <c r="WI175" s="378" t="str">
        <f t="shared" si="557"/>
        <v/>
      </c>
    </row>
    <row r="176" spans="1:607">
      <c r="A176" s="348"/>
      <c r="B176" s="360" t="s">
        <v>908</v>
      </c>
      <c r="C176" s="348"/>
      <c r="D176" s="348"/>
      <c r="E176" s="348"/>
      <c r="F176" s="348"/>
      <c r="G176" s="361" t="str">
        <f t="shared" si="220"/>
        <v/>
      </c>
      <c r="H176" s="361" t="str">
        <f t="shared" si="221"/>
        <v/>
      </c>
      <c r="I176" s="397"/>
      <c r="J176" s="348"/>
      <c r="K176" s="348"/>
      <c r="L176" s="348"/>
      <c r="M176" s="348"/>
      <c r="N176" s="400"/>
      <c r="O176" s="400"/>
      <c r="P176" s="400"/>
      <c r="Q176" s="400"/>
      <c r="R176" s="400"/>
      <c r="S176" s="400"/>
      <c r="T176" s="400"/>
      <c r="U176" s="400"/>
      <c r="V176" s="400"/>
      <c r="W176" s="400"/>
      <c r="X176" s="400"/>
      <c r="Y176" s="400"/>
      <c r="Z176" s="400"/>
      <c r="AA176" s="400"/>
      <c r="AB176" s="400"/>
      <c r="AC176" s="400"/>
      <c r="AD176" s="400"/>
      <c r="AE176" s="400"/>
      <c r="AF176" s="400"/>
      <c r="AG176" s="400"/>
      <c r="AH176" s="400"/>
      <c r="AI176" s="400"/>
      <c r="AJ176" s="400"/>
      <c r="AK176" s="400"/>
      <c r="AL176" s="400"/>
      <c r="AM176" s="400"/>
      <c r="AN176" s="400"/>
      <c r="AO176" s="400"/>
      <c r="AP176" s="400"/>
      <c r="AQ176" s="400"/>
      <c r="AR176" s="400"/>
      <c r="AS176" s="400"/>
      <c r="AT176" s="400"/>
      <c r="AU176" s="400"/>
      <c r="AV176" s="400"/>
      <c r="AW176" s="400"/>
      <c r="AX176" s="400"/>
      <c r="AY176" s="400"/>
      <c r="AZ176" s="400"/>
      <c r="BA176" s="400"/>
      <c r="BB176" s="400"/>
      <c r="BC176" s="400"/>
      <c r="BD176" s="400"/>
      <c r="BE176" s="400"/>
      <c r="BF176" s="400"/>
      <c r="BG176" s="400"/>
      <c r="BH176" s="400"/>
      <c r="BI176" s="400"/>
      <c r="BJ176" s="400"/>
      <c r="BK176" s="400"/>
      <c r="BL176" s="400"/>
      <c r="BM176" s="400"/>
      <c r="BN176" s="400"/>
      <c r="BO176" s="400"/>
      <c r="BP176" s="400"/>
      <c r="BQ176" s="400"/>
      <c r="BR176" s="400"/>
      <c r="BS176" s="400"/>
      <c r="BT176" s="400"/>
      <c r="BU176" s="400"/>
      <c r="BV176" s="400"/>
      <c r="BW176" s="400"/>
      <c r="BX176" s="400"/>
      <c r="BY176" s="400"/>
      <c r="BZ176" s="400"/>
      <c r="CA176" s="400"/>
      <c r="CB176" s="400"/>
      <c r="CC176" s="400"/>
      <c r="CD176" s="400"/>
      <c r="CE176" s="400"/>
      <c r="CF176" s="400"/>
      <c r="CG176" s="400"/>
      <c r="CH176" s="400"/>
      <c r="CI176" s="400"/>
      <c r="CJ176" s="400"/>
      <c r="CK176" s="400"/>
      <c r="CL176" s="400"/>
      <c r="CM176" s="400"/>
      <c r="CN176" s="400"/>
      <c r="CO176" s="400"/>
      <c r="CP176" s="400"/>
      <c r="CQ176" s="400"/>
      <c r="CR176" s="400"/>
      <c r="CS176" s="400"/>
      <c r="CT176" s="400"/>
      <c r="CU176" s="400"/>
      <c r="CV176" s="400"/>
      <c r="CW176" s="400"/>
      <c r="CX176" s="400"/>
      <c r="CY176" s="400"/>
      <c r="CZ176" s="362"/>
      <c r="DA176" s="901"/>
      <c r="DB176" s="899" t="s">
        <v>1343</v>
      </c>
      <c r="DC176" s="899"/>
      <c r="DD176" s="378" t="str">
        <f>IF(COUNT(DD98:DD100)=0,"",SUM(DD98:DD100,)^2)</f>
        <v/>
      </c>
      <c r="DE176" s="378" t="str">
        <f t="shared" ref="DE176:FP176" si="558">IF(COUNT(DE98:DE100)=0,"",SUM(DE98:DE100,)^2)</f>
        <v/>
      </c>
      <c r="DF176" s="378" t="str">
        <f t="shared" si="558"/>
        <v/>
      </c>
      <c r="DG176" s="378" t="str">
        <f t="shared" si="558"/>
        <v/>
      </c>
      <c r="DH176" s="378" t="str">
        <f t="shared" si="558"/>
        <v/>
      </c>
      <c r="DI176" s="378" t="str">
        <f t="shared" si="558"/>
        <v/>
      </c>
      <c r="DJ176" s="378" t="str">
        <f t="shared" si="558"/>
        <v/>
      </c>
      <c r="DK176" s="378" t="str">
        <f t="shared" si="558"/>
        <v/>
      </c>
      <c r="DL176" s="378" t="str">
        <f t="shared" si="558"/>
        <v/>
      </c>
      <c r="DM176" s="378" t="str">
        <f t="shared" si="558"/>
        <v/>
      </c>
      <c r="DN176" s="378" t="str">
        <f t="shared" si="558"/>
        <v/>
      </c>
      <c r="DO176" s="378" t="str">
        <f t="shared" si="558"/>
        <v/>
      </c>
      <c r="DP176" s="378" t="str">
        <f t="shared" si="558"/>
        <v/>
      </c>
      <c r="DQ176" s="378" t="str">
        <f t="shared" si="558"/>
        <v/>
      </c>
      <c r="DR176" s="378" t="str">
        <f t="shared" si="558"/>
        <v/>
      </c>
      <c r="DS176" s="378" t="str">
        <f t="shared" si="558"/>
        <v/>
      </c>
      <c r="DT176" s="378" t="str">
        <f t="shared" si="558"/>
        <v/>
      </c>
      <c r="DU176" s="378" t="str">
        <f t="shared" si="558"/>
        <v/>
      </c>
      <c r="DV176" s="378" t="str">
        <f t="shared" si="558"/>
        <v/>
      </c>
      <c r="DW176" s="378" t="str">
        <f t="shared" si="558"/>
        <v/>
      </c>
      <c r="DX176" s="379" t="str">
        <f t="shared" si="558"/>
        <v/>
      </c>
      <c r="DY176" s="378" t="str">
        <f t="shared" si="558"/>
        <v/>
      </c>
      <c r="DZ176" s="378" t="str">
        <f t="shared" si="558"/>
        <v/>
      </c>
      <c r="EA176" s="378" t="str">
        <f t="shared" si="558"/>
        <v/>
      </c>
      <c r="EB176" s="378" t="str">
        <f t="shared" si="558"/>
        <v/>
      </c>
      <c r="EC176" s="378" t="str">
        <f t="shared" si="558"/>
        <v/>
      </c>
      <c r="ED176" s="378" t="str">
        <f t="shared" si="558"/>
        <v/>
      </c>
      <c r="EE176" s="378" t="str">
        <f t="shared" si="558"/>
        <v/>
      </c>
      <c r="EF176" s="378" t="str">
        <f t="shared" si="558"/>
        <v/>
      </c>
      <c r="EG176" s="378" t="str">
        <f t="shared" si="558"/>
        <v/>
      </c>
      <c r="EH176" s="378" t="str">
        <f t="shared" si="558"/>
        <v/>
      </c>
      <c r="EI176" s="378" t="str">
        <f t="shared" si="558"/>
        <v/>
      </c>
      <c r="EJ176" s="378" t="str">
        <f t="shared" si="558"/>
        <v/>
      </c>
      <c r="EK176" s="378" t="str">
        <f t="shared" si="558"/>
        <v/>
      </c>
      <c r="EL176" s="378" t="str">
        <f t="shared" si="558"/>
        <v/>
      </c>
      <c r="EM176" s="378" t="str">
        <f t="shared" si="558"/>
        <v/>
      </c>
      <c r="EN176" s="378" t="str">
        <f t="shared" si="558"/>
        <v/>
      </c>
      <c r="EO176" s="378" t="str">
        <f t="shared" si="558"/>
        <v/>
      </c>
      <c r="EP176" s="378" t="str">
        <f t="shared" si="558"/>
        <v/>
      </c>
      <c r="EQ176" s="378" t="str">
        <f t="shared" si="558"/>
        <v/>
      </c>
      <c r="ER176" s="378" t="str">
        <f t="shared" si="558"/>
        <v/>
      </c>
      <c r="ES176" s="378" t="str">
        <f t="shared" si="558"/>
        <v/>
      </c>
      <c r="ET176" s="378" t="str">
        <f t="shared" si="558"/>
        <v/>
      </c>
      <c r="EU176" s="378" t="str">
        <f t="shared" si="558"/>
        <v/>
      </c>
      <c r="EV176" s="378" t="str">
        <f t="shared" si="558"/>
        <v/>
      </c>
      <c r="EW176" s="378" t="str">
        <f t="shared" si="558"/>
        <v/>
      </c>
      <c r="EX176" s="378" t="str">
        <f t="shared" si="558"/>
        <v/>
      </c>
      <c r="EY176" s="378" t="str">
        <f t="shared" si="558"/>
        <v/>
      </c>
      <c r="EZ176" s="378" t="str">
        <f t="shared" si="558"/>
        <v/>
      </c>
      <c r="FA176" s="378" t="str">
        <f t="shared" si="558"/>
        <v/>
      </c>
      <c r="FB176" s="378" t="str">
        <f t="shared" si="558"/>
        <v/>
      </c>
      <c r="FC176" s="378" t="str">
        <f t="shared" si="558"/>
        <v/>
      </c>
      <c r="FD176" s="378" t="str">
        <f t="shared" si="558"/>
        <v/>
      </c>
      <c r="FE176" s="378" t="str">
        <f t="shared" si="558"/>
        <v/>
      </c>
      <c r="FF176" s="378" t="str">
        <f t="shared" si="558"/>
        <v/>
      </c>
      <c r="FG176" s="378" t="str">
        <f t="shared" si="558"/>
        <v/>
      </c>
      <c r="FH176" s="378" t="str">
        <f t="shared" si="558"/>
        <v/>
      </c>
      <c r="FI176" s="378" t="str">
        <f t="shared" si="558"/>
        <v/>
      </c>
      <c r="FJ176" s="378" t="str">
        <f t="shared" si="558"/>
        <v/>
      </c>
      <c r="FK176" s="378" t="str">
        <f t="shared" si="558"/>
        <v/>
      </c>
      <c r="FL176" s="378" t="str">
        <f t="shared" si="558"/>
        <v/>
      </c>
      <c r="FM176" s="378" t="str">
        <f t="shared" si="558"/>
        <v/>
      </c>
      <c r="FN176" s="378" t="str">
        <f t="shared" si="558"/>
        <v/>
      </c>
      <c r="FO176" s="378" t="str">
        <f t="shared" si="558"/>
        <v/>
      </c>
      <c r="FP176" s="378" t="str">
        <f t="shared" si="558"/>
        <v/>
      </c>
      <c r="FQ176" s="378" t="str">
        <f t="shared" ref="FQ176:IB176" si="559">IF(COUNT(FQ98:FQ100)=0,"",SUM(FQ98:FQ100,)^2)</f>
        <v/>
      </c>
      <c r="FR176" s="378" t="str">
        <f t="shared" si="559"/>
        <v/>
      </c>
      <c r="FS176" s="378" t="str">
        <f t="shared" si="559"/>
        <v/>
      </c>
      <c r="FT176" s="378" t="str">
        <f t="shared" si="559"/>
        <v/>
      </c>
      <c r="FU176" s="378" t="str">
        <f t="shared" si="559"/>
        <v/>
      </c>
      <c r="FV176" s="378" t="str">
        <f t="shared" si="559"/>
        <v/>
      </c>
      <c r="FW176" s="378" t="str">
        <f t="shared" si="559"/>
        <v/>
      </c>
      <c r="FX176" s="378" t="str">
        <f t="shared" si="559"/>
        <v/>
      </c>
      <c r="FY176" s="378" t="str">
        <f t="shared" si="559"/>
        <v/>
      </c>
      <c r="FZ176" s="378" t="str">
        <f t="shared" si="559"/>
        <v/>
      </c>
      <c r="GA176" s="378" t="str">
        <f t="shared" si="559"/>
        <v/>
      </c>
      <c r="GB176" s="378" t="str">
        <f t="shared" si="559"/>
        <v/>
      </c>
      <c r="GC176" s="378" t="str">
        <f t="shared" si="559"/>
        <v/>
      </c>
      <c r="GD176" s="378" t="str">
        <f t="shared" si="559"/>
        <v/>
      </c>
      <c r="GE176" s="378" t="str">
        <f t="shared" si="559"/>
        <v/>
      </c>
      <c r="GF176" s="378" t="str">
        <f t="shared" si="559"/>
        <v/>
      </c>
      <c r="GG176" s="378" t="str">
        <f t="shared" si="559"/>
        <v/>
      </c>
      <c r="GH176" s="378" t="str">
        <f t="shared" si="559"/>
        <v/>
      </c>
      <c r="GI176" s="378" t="str">
        <f t="shared" si="559"/>
        <v/>
      </c>
      <c r="GJ176" s="378" t="str">
        <f t="shared" si="559"/>
        <v/>
      </c>
      <c r="GK176" s="378" t="str">
        <f t="shared" si="559"/>
        <v/>
      </c>
      <c r="GL176" s="378" t="str">
        <f t="shared" si="559"/>
        <v/>
      </c>
      <c r="GM176" s="378" t="str">
        <f t="shared" si="559"/>
        <v/>
      </c>
      <c r="GN176" s="378" t="str">
        <f t="shared" si="559"/>
        <v/>
      </c>
      <c r="GO176" s="378" t="str">
        <f t="shared" si="559"/>
        <v/>
      </c>
      <c r="GP176" s="378" t="str">
        <f t="shared" si="559"/>
        <v/>
      </c>
      <c r="GQ176" s="378" t="str">
        <f t="shared" si="559"/>
        <v/>
      </c>
      <c r="GR176" s="378" t="str">
        <f t="shared" si="559"/>
        <v/>
      </c>
      <c r="GS176" s="378" t="str">
        <f t="shared" si="559"/>
        <v/>
      </c>
      <c r="GT176" s="378" t="str">
        <f t="shared" si="559"/>
        <v/>
      </c>
      <c r="GU176" s="378" t="str">
        <f t="shared" si="559"/>
        <v/>
      </c>
      <c r="GV176" s="378" t="str">
        <f t="shared" si="559"/>
        <v/>
      </c>
      <c r="GW176" s="378" t="str">
        <f t="shared" si="559"/>
        <v/>
      </c>
      <c r="GX176" s="378" t="str">
        <f t="shared" si="559"/>
        <v/>
      </c>
      <c r="GY176" s="378" t="str">
        <f t="shared" si="559"/>
        <v/>
      </c>
      <c r="GZ176" s="378" t="str">
        <f t="shared" si="559"/>
        <v/>
      </c>
      <c r="HA176" s="378" t="str">
        <f t="shared" si="559"/>
        <v/>
      </c>
      <c r="HB176" s="378" t="str">
        <f t="shared" si="559"/>
        <v/>
      </c>
      <c r="HC176" s="378" t="str">
        <f t="shared" si="559"/>
        <v/>
      </c>
      <c r="HD176" s="378" t="str">
        <f t="shared" si="559"/>
        <v/>
      </c>
      <c r="HE176" s="378" t="str">
        <f t="shared" si="559"/>
        <v/>
      </c>
      <c r="HF176" s="378" t="str">
        <f t="shared" si="559"/>
        <v/>
      </c>
      <c r="HG176" s="378" t="str">
        <f t="shared" si="559"/>
        <v/>
      </c>
      <c r="HH176" s="378" t="str">
        <f t="shared" si="559"/>
        <v/>
      </c>
      <c r="HI176" s="378" t="str">
        <f t="shared" si="559"/>
        <v/>
      </c>
      <c r="HJ176" s="378" t="str">
        <f t="shared" si="559"/>
        <v/>
      </c>
      <c r="HK176" s="378" t="str">
        <f t="shared" si="559"/>
        <v/>
      </c>
      <c r="HL176" s="378" t="str">
        <f t="shared" si="559"/>
        <v/>
      </c>
      <c r="HM176" s="378" t="str">
        <f t="shared" si="559"/>
        <v/>
      </c>
      <c r="HN176" s="378" t="str">
        <f t="shared" si="559"/>
        <v/>
      </c>
      <c r="HO176" s="378" t="str">
        <f t="shared" si="559"/>
        <v/>
      </c>
      <c r="HP176" s="378" t="str">
        <f t="shared" si="559"/>
        <v/>
      </c>
      <c r="HQ176" s="378" t="str">
        <f t="shared" si="559"/>
        <v/>
      </c>
      <c r="HR176" s="378" t="str">
        <f t="shared" si="559"/>
        <v/>
      </c>
      <c r="HS176" s="378" t="str">
        <f t="shared" si="559"/>
        <v/>
      </c>
      <c r="HT176" s="378" t="str">
        <f t="shared" si="559"/>
        <v/>
      </c>
      <c r="HU176" s="378" t="str">
        <f t="shared" si="559"/>
        <v/>
      </c>
      <c r="HV176" s="378" t="str">
        <f t="shared" si="559"/>
        <v/>
      </c>
      <c r="HW176" s="378" t="str">
        <f t="shared" si="559"/>
        <v/>
      </c>
      <c r="HX176" s="378" t="str">
        <f t="shared" si="559"/>
        <v/>
      </c>
      <c r="HY176" s="378" t="str">
        <f t="shared" si="559"/>
        <v/>
      </c>
      <c r="HZ176" s="378" t="str">
        <f t="shared" si="559"/>
        <v/>
      </c>
      <c r="IA176" s="378" t="str">
        <f t="shared" si="559"/>
        <v/>
      </c>
      <c r="IB176" s="378" t="str">
        <f t="shared" si="559"/>
        <v/>
      </c>
      <c r="IC176" s="378" t="str">
        <f t="shared" ref="IC176:KN176" si="560">IF(COUNT(IC98:IC100)=0,"",SUM(IC98:IC100,)^2)</f>
        <v/>
      </c>
      <c r="ID176" s="378" t="str">
        <f t="shared" si="560"/>
        <v/>
      </c>
      <c r="IE176" s="378" t="str">
        <f t="shared" si="560"/>
        <v/>
      </c>
      <c r="IF176" s="378" t="str">
        <f t="shared" si="560"/>
        <v/>
      </c>
      <c r="IG176" s="378" t="str">
        <f t="shared" si="560"/>
        <v/>
      </c>
      <c r="IH176" s="378" t="str">
        <f t="shared" si="560"/>
        <v/>
      </c>
      <c r="II176" s="378" t="str">
        <f t="shared" si="560"/>
        <v/>
      </c>
      <c r="IJ176" s="378" t="str">
        <f t="shared" si="560"/>
        <v/>
      </c>
      <c r="IK176" s="378" t="str">
        <f t="shared" si="560"/>
        <v/>
      </c>
      <c r="IL176" s="378" t="str">
        <f t="shared" si="560"/>
        <v/>
      </c>
      <c r="IM176" s="378" t="str">
        <f t="shared" si="560"/>
        <v/>
      </c>
      <c r="IN176" s="378" t="str">
        <f t="shared" si="560"/>
        <v/>
      </c>
      <c r="IO176" s="378" t="str">
        <f t="shared" si="560"/>
        <v/>
      </c>
      <c r="IP176" s="378" t="str">
        <f t="shared" si="560"/>
        <v/>
      </c>
      <c r="IQ176" s="378" t="str">
        <f t="shared" si="560"/>
        <v/>
      </c>
      <c r="IR176" s="378" t="str">
        <f t="shared" si="560"/>
        <v/>
      </c>
      <c r="IS176" s="378" t="str">
        <f t="shared" si="560"/>
        <v/>
      </c>
      <c r="IT176" s="378" t="str">
        <f t="shared" si="560"/>
        <v/>
      </c>
      <c r="IU176" s="378" t="str">
        <f t="shared" si="560"/>
        <v/>
      </c>
      <c r="IV176" s="378" t="str">
        <f t="shared" si="560"/>
        <v/>
      </c>
      <c r="IW176" s="378" t="str">
        <f t="shared" si="560"/>
        <v/>
      </c>
      <c r="IX176" s="378" t="str">
        <f t="shared" si="560"/>
        <v/>
      </c>
      <c r="IY176" s="378" t="str">
        <f t="shared" si="560"/>
        <v/>
      </c>
      <c r="IZ176" s="378" t="str">
        <f t="shared" si="560"/>
        <v/>
      </c>
      <c r="JA176" s="378" t="str">
        <f t="shared" si="560"/>
        <v/>
      </c>
      <c r="JB176" s="378" t="str">
        <f t="shared" si="560"/>
        <v/>
      </c>
      <c r="JC176" s="378" t="str">
        <f t="shared" si="560"/>
        <v/>
      </c>
      <c r="JD176" s="378" t="str">
        <f t="shared" si="560"/>
        <v/>
      </c>
      <c r="JE176" s="378" t="str">
        <f t="shared" si="560"/>
        <v/>
      </c>
      <c r="JF176" s="378" t="str">
        <f t="shared" si="560"/>
        <v/>
      </c>
      <c r="JG176" s="378" t="str">
        <f t="shared" si="560"/>
        <v/>
      </c>
      <c r="JH176" s="378" t="str">
        <f t="shared" si="560"/>
        <v/>
      </c>
      <c r="JI176" s="378" t="str">
        <f t="shared" si="560"/>
        <v/>
      </c>
      <c r="JJ176" s="378" t="str">
        <f t="shared" si="560"/>
        <v/>
      </c>
      <c r="JK176" s="378" t="str">
        <f t="shared" si="560"/>
        <v/>
      </c>
      <c r="JL176" s="378" t="str">
        <f t="shared" si="560"/>
        <v/>
      </c>
      <c r="JM176" s="378" t="str">
        <f t="shared" si="560"/>
        <v/>
      </c>
      <c r="JN176" s="378" t="str">
        <f t="shared" si="560"/>
        <v/>
      </c>
      <c r="JO176" s="378" t="str">
        <f t="shared" si="560"/>
        <v/>
      </c>
      <c r="JP176" s="378" t="str">
        <f t="shared" si="560"/>
        <v/>
      </c>
      <c r="JQ176" s="378" t="str">
        <f t="shared" si="560"/>
        <v/>
      </c>
      <c r="JR176" s="378" t="str">
        <f t="shared" si="560"/>
        <v/>
      </c>
      <c r="JS176" s="378" t="str">
        <f t="shared" si="560"/>
        <v/>
      </c>
      <c r="JT176" s="378" t="str">
        <f t="shared" si="560"/>
        <v/>
      </c>
      <c r="JU176" s="378" t="str">
        <f t="shared" si="560"/>
        <v/>
      </c>
      <c r="JV176" s="378" t="str">
        <f t="shared" si="560"/>
        <v/>
      </c>
      <c r="JW176" s="378" t="str">
        <f t="shared" si="560"/>
        <v/>
      </c>
      <c r="JX176" s="378" t="str">
        <f t="shared" si="560"/>
        <v/>
      </c>
      <c r="JY176" s="378" t="str">
        <f t="shared" si="560"/>
        <v/>
      </c>
      <c r="JZ176" s="378" t="str">
        <f t="shared" si="560"/>
        <v/>
      </c>
      <c r="KA176" s="378" t="str">
        <f t="shared" si="560"/>
        <v/>
      </c>
      <c r="KB176" s="378" t="str">
        <f t="shared" si="560"/>
        <v/>
      </c>
      <c r="KC176" s="378" t="str">
        <f t="shared" si="560"/>
        <v/>
      </c>
      <c r="KD176" s="378" t="str">
        <f t="shared" si="560"/>
        <v/>
      </c>
      <c r="KE176" s="378" t="str">
        <f t="shared" si="560"/>
        <v/>
      </c>
      <c r="KF176" s="378" t="str">
        <f t="shared" si="560"/>
        <v/>
      </c>
      <c r="KG176" s="378" t="str">
        <f t="shared" si="560"/>
        <v/>
      </c>
      <c r="KH176" s="378" t="str">
        <f t="shared" si="560"/>
        <v/>
      </c>
      <c r="KI176" s="378" t="str">
        <f t="shared" si="560"/>
        <v/>
      </c>
      <c r="KJ176" s="378" t="str">
        <f t="shared" si="560"/>
        <v/>
      </c>
      <c r="KK176" s="378" t="str">
        <f t="shared" si="560"/>
        <v/>
      </c>
      <c r="KL176" s="378" t="str">
        <f t="shared" si="560"/>
        <v/>
      </c>
      <c r="KM176" s="378" t="str">
        <f t="shared" si="560"/>
        <v/>
      </c>
      <c r="KN176" s="378" t="str">
        <f t="shared" si="560"/>
        <v/>
      </c>
      <c r="KO176" s="378" t="str">
        <f t="shared" ref="KO176:MZ176" si="561">IF(COUNT(KO98:KO100)=0,"",SUM(KO98:KO100,)^2)</f>
        <v/>
      </c>
      <c r="KP176" s="378" t="str">
        <f t="shared" si="561"/>
        <v/>
      </c>
      <c r="KQ176" s="378" t="str">
        <f t="shared" si="561"/>
        <v/>
      </c>
      <c r="KR176" s="378" t="str">
        <f t="shared" si="561"/>
        <v/>
      </c>
      <c r="KS176" s="378" t="str">
        <f t="shared" si="561"/>
        <v/>
      </c>
      <c r="KT176" s="378" t="str">
        <f t="shared" si="561"/>
        <v/>
      </c>
      <c r="KU176" s="378" t="str">
        <f t="shared" si="561"/>
        <v/>
      </c>
      <c r="KV176" s="378" t="str">
        <f t="shared" si="561"/>
        <v/>
      </c>
      <c r="KW176" s="378" t="str">
        <f t="shared" si="561"/>
        <v/>
      </c>
      <c r="KX176" s="378" t="str">
        <f t="shared" si="561"/>
        <v/>
      </c>
      <c r="KY176" s="378" t="str">
        <f t="shared" si="561"/>
        <v/>
      </c>
      <c r="KZ176" s="378" t="str">
        <f t="shared" si="561"/>
        <v/>
      </c>
      <c r="LA176" s="378" t="str">
        <f t="shared" si="561"/>
        <v/>
      </c>
      <c r="LB176" s="378" t="str">
        <f t="shared" si="561"/>
        <v/>
      </c>
      <c r="LC176" s="378" t="str">
        <f t="shared" si="561"/>
        <v/>
      </c>
      <c r="LD176" s="378" t="str">
        <f t="shared" si="561"/>
        <v/>
      </c>
      <c r="LE176" s="378" t="str">
        <f t="shared" si="561"/>
        <v/>
      </c>
      <c r="LF176" s="378" t="str">
        <f t="shared" si="561"/>
        <v/>
      </c>
      <c r="LG176" s="378" t="str">
        <f t="shared" si="561"/>
        <v/>
      </c>
      <c r="LH176" s="378" t="str">
        <f t="shared" si="561"/>
        <v/>
      </c>
      <c r="LI176" s="378" t="str">
        <f t="shared" si="561"/>
        <v/>
      </c>
      <c r="LJ176" s="378" t="str">
        <f t="shared" si="561"/>
        <v/>
      </c>
      <c r="LK176" s="378" t="str">
        <f t="shared" si="561"/>
        <v/>
      </c>
      <c r="LL176" s="378" t="str">
        <f t="shared" si="561"/>
        <v/>
      </c>
      <c r="LM176" s="378" t="str">
        <f t="shared" si="561"/>
        <v/>
      </c>
      <c r="LN176" s="378" t="str">
        <f t="shared" si="561"/>
        <v/>
      </c>
      <c r="LO176" s="378" t="str">
        <f t="shared" si="561"/>
        <v/>
      </c>
      <c r="LP176" s="378" t="str">
        <f t="shared" si="561"/>
        <v/>
      </c>
      <c r="LQ176" s="378" t="str">
        <f t="shared" si="561"/>
        <v/>
      </c>
      <c r="LR176" s="378" t="str">
        <f t="shared" si="561"/>
        <v/>
      </c>
      <c r="LS176" s="378" t="str">
        <f t="shared" si="561"/>
        <v/>
      </c>
      <c r="LT176" s="378" t="str">
        <f t="shared" si="561"/>
        <v/>
      </c>
      <c r="LU176" s="378" t="str">
        <f t="shared" si="561"/>
        <v/>
      </c>
      <c r="LV176" s="378" t="str">
        <f t="shared" si="561"/>
        <v/>
      </c>
      <c r="LW176" s="378" t="str">
        <f t="shared" si="561"/>
        <v/>
      </c>
      <c r="LX176" s="378" t="str">
        <f t="shared" si="561"/>
        <v/>
      </c>
      <c r="LY176" s="378" t="str">
        <f t="shared" si="561"/>
        <v/>
      </c>
      <c r="LZ176" s="378" t="str">
        <f t="shared" si="561"/>
        <v/>
      </c>
      <c r="MA176" s="378" t="str">
        <f t="shared" si="561"/>
        <v/>
      </c>
      <c r="MB176" s="378" t="str">
        <f t="shared" si="561"/>
        <v/>
      </c>
      <c r="MC176" s="378" t="str">
        <f t="shared" si="561"/>
        <v/>
      </c>
      <c r="MD176" s="378" t="str">
        <f t="shared" si="561"/>
        <v/>
      </c>
      <c r="ME176" s="378" t="str">
        <f t="shared" si="561"/>
        <v/>
      </c>
      <c r="MF176" s="378" t="str">
        <f t="shared" si="561"/>
        <v/>
      </c>
      <c r="MG176" s="378" t="str">
        <f t="shared" si="561"/>
        <v/>
      </c>
      <c r="MH176" s="378" t="str">
        <f t="shared" si="561"/>
        <v/>
      </c>
      <c r="MI176" s="378" t="str">
        <f t="shared" si="561"/>
        <v/>
      </c>
      <c r="MJ176" s="378" t="str">
        <f t="shared" si="561"/>
        <v/>
      </c>
      <c r="MK176" s="378" t="str">
        <f t="shared" si="561"/>
        <v/>
      </c>
      <c r="ML176" s="378" t="str">
        <f t="shared" si="561"/>
        <v/>
      </c>
      <c r="MM176" s="378" t="str">
        <f t="shared" si="561"/>
        <v/>
      </c>
      <c r="MN176" s="378" t="str">
        <f t="shared" si="561"/>
        <v/>
      </c>
      <c r="MO176" s="378" t="str">
        <f t="shared" si="561"/>
        <v/>
      </c>
      <c r="MP176" s="378" t="str">
        <f t="shared" si="561"/>
        <v/>
      </c>
      <c r="MQ176" s="378" t="str">
        <f t="shared" si="561"/>
        <v/>
      </c>
      <c r="MR176" s="378" t="str">
        <f t="shared" si="561"/>
        <v/>
      </c>
      <c r="MS176" s="378" t="str">
        <f t="shared" si="561"/>
        <v/>
      </c>
      <c r="MT176" s="378" t="str">
        <f t="shared" si="561"/>
        <v/>
      </c>
      <c r="MU176" s="378" t="str">
        <f t="shared" si="561"/>
        <v/>
      </c>
      <c r="MV176" s="378" t="str">
        <f t="shared" si="561"/>
        <v/>
      </c>
      <c r="MW176" s="378" t="str">
        <f t="shared" si="561"/>
        <v/>
      </c>
      <c r="MX176" s="378" t="str">
        <f t="shared" si="561"/>
        <v/>
      </c>
      <c r="MY176" s="378" t="str">
        <f t="shared" si="561"/>
        <v/>
      </c>
      <c r="MZ176" s="378" t="str">
        <f t="shared" si="561"/>
        <v/>
      </c>
      <c r="NA176" s="378" t="str">
        <f t="shared" ref="NA176:PL176" si="562">IF(COUNT(NA98:NA100)=0,"",SUM(NA98:NA100,)^2)</f>
        <v/>
      </c>
      <c r="NB176" s="378" t="str">
        <f t="shared" si="562"/>
        <v/>
      </c>
      <c r="NC176" s="378" t="str">
        <f t="shared" si="562"/>
        <v/>
      </c>
      <c r="ND176" s="378" t="str">
        <f t="shared" si="562"/>
        <v/>
      </c>
      <c r="NE176" s="378" t="str">
        <f t="shared" si="562"/>
        <v/>
      </c>
      <c r="NF176" s="378" t="str">
        <f t="shared" si="562"/>
        <v/>
      </c>
      <c r="NG176" s="378" t="str">
        <f t="shared" si="562"/>
        <v/>
      </c>
      <c r="NH176" s="378" t="str">
        <f t="shared" si="562"/>
        <v/>
      </c>
      <c r="NI176" s="378" t="str">
        <f t="shared" si="562"/>
        <v/>
      </c>
      <c r="NJ176" s="378" t="str">
        <f t="shared" si="562"/>
        <v/>
      </c>
      <c r="NK176" s="378" t="str">
        <f t="shared" si="562"/>
        <v/>
      </c>
      <c r="NL176" s="378" t="str">
        <f t="shared" si="562"/>
        <v/>
      </c>
      <c r="NM176" s="378" t="str">
        <f t="shared" si="562"/>
        <v/>
      </c>
      <c r="NN176" s="378" t="str">
        <f t="shared" si="562"/>
        <v/>
      </c>
      <c r="NO176" s="378" t="str">
        <f t="shared" si="562"/>
        <v/>
      </c>
      <c r="NP176" s="378" t="str">
        <f t="shared" si="562"/>
        <v/>
      </c>
      <c r="NQ176" s="378" t="str">
        <f t="shared" si="562"/>
        <v/>
      </c>
      <c r="NR176" s="378" t="str">
        <f t="shared" si="562"/>
        <v/>
      </c>
      <c r="NS176" s="378" t="str">
        <f t="shared" si="562"/>
        <v/>
      </c>
      <c r="NT176" s="378" t="str">
        <f t="shared" si="562"/>
        <v/>
      </c>
      <c r="NU176" s="378" t="str">
        <f t="shared" si="562"/>
        <v/>
      </c>
      <c r="NV176" s="378" t="str">
        <f t="shared" si="562"/>
        <v/>
      </c>
      <c r="NW176" s="378" t="str">
        <f t="shared" si="562"/>
        <v/>
      </c>
      <c r="NX176" s="378" t="str">
        <f t="shared" si="562"/>
        <v/>
      </c>
      <c r="NY176" s="378" t="str">
        <f t="shared" si="562"/>
        <v/>
      </c>
      <c r="NZ176" s="378" t="str">
        <f t="shared" si="562"/>
        <v/>
      </c>
      <c r="OA176" s="378" t="str">
        <f t="shared" si="562"/>
        <v/>
      </c>
      <c r="OB176" s="378" t="str">
        <f t="shared" si="562"/>
        <v/>
      </c>
      <c r="OC176" s="378" t="str">
        <f t="shared" si="562"/>
        <v/>
      </c>
      <c r="OD176" s="378" t="str">
        <f t="shared" si="562"/>
        <v/>
      </c>
      <c r="OE176" s="378" t="str">
        <f t="shared" si="562"/>
        <v/>
      </c>
      <c r="OF176" s="378" t="str">
        <f t="shared" si="562"/>
        <v/>
      </c>
      <c r="OG176" s="378" t="str">
        <f t="shared" si="562"/>
        <v/>
      </c>
      <c r="OH176" s="378" t="str">
        <f t="shared" si="562"/>
        <v/>
      </c>
      <c r="OI176" s="378" t="str">
        <f t="shared" si="562"/>
        <v/>
      </c>
      <c r="OJ176" s="378" t="str">
        <f t="shared" si="562"/>
        <v/>
      </c>
      <c r="OK176" s="378" t="str">
        <f t="shared" si="562"/>
        <v/>
      </c>
      <c r="OL176" s="378" t="str">
        <f t="shared" si="562"/>
        <v/>
      </c>
      <c r="OM176" s="378" t="str">
        <f t="shared" si="562"/>
        <v/>
      </c>
      <c r="ON176" s="378" t="str">
        <f t="shared" si="562"/>
        <v/>
      </c>
      <c r="OO176" s="378" t="str">
        <f t="shared" si="562"/>
        <v/>
      </c>
      <c r="OP176" s="378" t="str">
        <f t="shared" si="562"/>
        <v/>
      </c>
      <c r="OQ176" s="380" t="str">
        <f t="shared" si="562"/>
        <v/>
      </c>
      <c r="OR176" s="380" t="str">
        <f t="shared" si="562"/>
        <v/>
      </c>
      <c r="OS176" s="380" t="str">
        <f t="shared" si="562"/>
        <v/>
      </c>
      <c r="OT176" s="380" t="str">
        <f t="shared" si="562"/>
        <v/>
      </c>
      <c r="OU176" s="380" t="str">
        <f t="shared" si="562"/>
        <v/>
      </c>
      <c r="OV176" s="380" t="str">
        <f t="shared" si="562"/>
        <v/>
      </c>
      <c r="OW176" s="380" t="str">
        <f t="shared" si="562"/>
        <v/>
      </c>
      <c r="OX176" s="380" t="str">
        <f t="shared" si="562"/>
        <v/>
      </c>
      <c r="OY176" s="380" t="str">
        <f t="shared" si="562"/>
        <v/>
      </c>
      <c r="OZ176" s="380" t="str">
        <f t="shared" si="562"/>
        <v/>
      </c>
      <c r="PA176" s="380" t="str">
        <f t="shared" si="562"/>
        <v/>
      </c>
      <c r="PB176" s="380" t="str">
        <f t="shared" si="562"/>
        <v/>
      </c>
      <c r="PC176" s="380" t="str">
        <f t="shared" si="562"/>
        <v/>
      </c>
      <c r="PD176" s="380" t="str">
        <f t="shared" si="562"/>
        <v/>
      </c>
      <c r="PE176" s="380" t="str">
        <f t="shared" si="562"/>
        <v/>
      </c>
      <c r="PF176" s="380" t="str">
        <f t="shared" si="562"/>
        <v/>
      </c>
      <c r="PG176" s="380" t="str">
        <f t="shared" si="562"/>
        <v/>
      </c>
      <c r="PH176" s="380" t="str">
        <f t="shared" si="562"/>
        <v/>
      </c>
      <c r="PI176" s="380" t="str">
        <f t="shared" si="562"/>
        <v/>
      </c>
      <c r="PJ176" s="380" t="str">
        <f t="shared" si="562"/>
        <v/>
      </c>
      <c r="PK176" s="380" t="str">
        <f t="shared" si="562"/>
        <v/>
      </c>
      <c r="PL176" s="380" t="str">
        <f t="shared" si="562"/>
        <v/>
      </c>
      <c r="PM176" s="380" t="str">
        <f t="shared" ref="PM176:RX176" si="563">IF(COUNT(PM98:PM100)=0,"",SUM(PM98:PM100,)^2)</f>
        <v/>
      </c>
      <c r="PN176" s="380" t="str">
        <f t="shared" si="563"/>
        <v/>
      </c>
      <c r="PO176" s="380" t="str">
        <f t="shared" si="563"/>
        <v/>
      </c>
      <c r="PP176" s="380" t="str">
        <f t="shared" si="563"/>
        <v/>
      </c>
      <c r="PQ176" s="380" t="str">
        <f t="shared" si="563"/>
        <v/>
      </c>
      <c r="PR176" s="380" t="str">
        <f t="shared" si="563"/>
        <v/>
      </c>
      <c r="PS176" s="380" t="str">
        <f t="shared" si="563"/>
        <v/>
      </c>
      <c r="PT176" s="380" t="str">
        <f t="shared" si="563"/>
        <v/>
      </c>
      <c r="PU176" s="380" t="str">
        <f t="shared" si="563"/>
        <v/>
      </c>
      <c r="PV176" s="380" t="str">
        <f t="shared" si="563"/>
        <v/>
      </c>
      <c r="PW176" s="380" t="str">
        <f t="shared" si="563"/>
        <v/>
      </c>
      <c r="PX176" s="380" t="str">
        <f t="shared" si="563"/>
        <v/>
      </c>
      <c r="PY176" s="380" t="str">
        <f t="shared" si="563"/>
        <v/>
      </c>
      <c r="PZ176" s="380" t="str">
        <f t="shared" si="563"/>
        <v/>
      </c>
      <c r="QA176" s="380" t="str">
        <f t="shared" si="563"/>
        <v/>
      </c>
      <c r="QB176" s="380" t="str">
        <f t="shared" si="563"/>
        <v/>
      </c>
      <c r="QC176" s="380" t="str">
        <f t="shared" si="563"/>
        <v/>
      </c>
      <c r="QD176" s="380" t="str">
        <f t="shared" si="563"/>
        <v/>
      </c>
      <c r="QE176" s="380" t="str">
        <f t="shared" si="563"/>
        <v/>
      </c>
      <c r="QF176" s="380" t="str">
        <f t="shared" si="563"/>
        <v/>
      </c>
      <c r="QG176" s="380" t="str">
        <f t="shared" si="563"/>
        <v/>
      </c>
      <c r="QH176" s="380" t="str">
        <f t="shared" si="563"/>
        <v/>
      </c>
      <c r="QI176" s="380" t="str">
        <f t="shared" si="563"/>
        <v/>
      </c>
      <c r="QJ176" s="380" t="str">
        <f t="shared" si="563"/>
        <v/>
      </c>
      <c r="QK176" s="380" t="str">
        <f t="shared" si="563"/>
        <v/>
      </c>
      <c r="QL176" s="380" t="str">
        <f t="shared" si="563"/>
        <v/>
      </c>
      <c r="QM176" s="380" t="str">
        <f t="shared" si="563"/>
        <v/>
      </c>
      <c r="QN176" s="380" t="str">
        <f t="shared" si="563"/>
        <v/>
      </c>
      <c r="QO176" s="380" t="str">
        <f t="shared" si="563"/>
        <v/>
      </c>
      <c r="QP176" s="380" t="str">
        <f t="shared" si="563"/>
        <v/>
      </c>
      <c r="QQ176" s="380" t="str">
        <f t="shared" si="563"/>
        <v/>
      </c>
      <c r="QR176" s="380" t="str">
        <f t="shared" si="563"/>
        <v/>
      </c>
      <c r="QS176" s="380" t="str">
        <f t="shared" si="563"/>
        <v/>
      </c>
      <c r="QT176" s="380" t="str">
        <f t="shared" si="563"/>
        <v/>
      </c>
      <c r="QU176" s="380" t="str">
        <f t="shared" si="563"/>
        <v/>
      </c>
      <c r="QV176" s="380" t="str">
        <f t="shared" si="563"/>
        <v/>
      </c>
      <c r="QW176" s="380" t="str">
        <f t="shared" si="563"/>
        <v/>
      </c>
      <c r="QX176" s="380" t="str">
        <f t="shared" si="563"/>
        <v/>
      </c>
      <c r="QY176" s="380" t="str">
        <f t="shared" si="563"/>
        <v/>
      </c>
      <c r="QZ176" s="380" t="str">
        <f t="shared" si="563"/>
        <v/>
      </c>
      <c r="RA176" s="380" t="str">
        <f t="shared" si="563"/>
        <v/>
      </c>
      <c r="RB176" s="380" t="str">
        <f t="shared" si="563"/>
        <v/>
      </c>
      <c r="RC176" s="380" t="str">
        <f t="shared" si="563"/>
        <v/>
      </c>
      <c r="RD176" s="380" t="str">
        <f t="shared" si="563"/>
        <v/>
      </c>
      <c r="RE176" s="380" t="str">
        <f t="shared" si="563"/>
        <v/>
      </c>
      <c r="RF176" s="380" t="str">
        <f t="shared" si="563"/>
        <v/>
      </c>
      <c r="RG176" s="380" t="str">
        <f t="shared" si="563"/>
        <v/>
      </c>
      <c r="RH176" s="380" t="str">
        <f t="shared" si="563"/>
        <v/>
      </c>
      <c r="RI176" s="380" t="str">
        <f t="shared" si="563"/>
        <v/>
      </c>
      <c r="RJ176" s="380" t="str">
        <f t="shared" si="563"/>
        <v/>
      </c>
      <c r="RK176" s="380" t="str">
        <f t="shared" si="563"/>
        <v/>
      </c>
      <c r="RL176" s="380" t="str">
        <f t="shared" si="563"/>
        <v/>
      </c>
      <c r="RM176" s="380" t="str">
        <f t="shared" si="563"/>
        <v/>
      </c>
      <c r="RN176" s="380" t="str">
        <f t="shared" si="563"/>
        <v/>
      </c>
      <c r="RO176" s="380" t="str">
        <f t="shared" si="563"/>
        <v/>
      </c>
      <c r="RP176" s="380" t="str">
        <f t="shared" si="563"/>
        <v/>
      </c>
      <c r="RQ176" s="380" t="str">
        <f t="shared" si="563"/>
        <v/>
      </c>
      <c r="RR176" s="380" t="str">
        <f t="shared" si="563"/>
        <v/>
      </c>
      <c r="RS176" s="380" t="str">
        <f t="shared" si="563"/>
        <v/>
      </c>
      <c r="RT176" s="380" t="str">
        <f t="shared" si="563"/>
        <v/>
      </c>
      <c r="RU176" s="380" t="str">
        <f t="shared" si="563"/>
        <v/>
      </c>
      <c r="RV176" s="380" t="str">
        <f t="shared" si="563"/>
        <v/>
      </c>
      <c r="RW176" s="380" t="str">
        <f t="shared" si="563"/>
        <v/>
      </c>
      <c r="RX176" s="380" t="str">
        <f t="shared" si="563"/>
        <v/>
      </c>
      <c r="RY176" s="380" t="str">
        <f t="shared" ref="RY176:UJ176" si="564">IF(COUNT(RY98:RY100)=0,"",SUM(RY98:RY100,)^2)</f>
        <v/>
      </c>
      <c r="RZ176" s="380" t="str">
        <f t="shared" si="564"/>
        <v/>
      </c>
      <c r="SA176" s="380" t="str">
        <f t="shared" si="564"/>
        <v/>
      </c>
      <c r="SB176" s="380" t="str">
        <f t="shared" si="564"/>
        <v/>
      </c>
      <c r="SC176" s="380" t="str">
        <f t="shared" si="564"/>
        <v/>
      </c>
      <c r="SD176" s="380" t="str">
        <f t="shared" si="564"/>
        <v/>
      </c>
      <c r="SE176" s="380" t="str">
        <f t="shared" si="564"/>
        <v/>
      </c>
      <c r="SF176" s="380" t="str">
        <f t="shared" si="564"/>
        <v/>
      </c>
      <c r="SG176" s="380" t="str">
        <f t="shared" si="564"/>
        <v/>
      </c>
      <c r="SH176" s="380" t="str">
        <f t="shared" si="564"/>
        <v/>
      </c>
      <c r="SI176" s="380" t="str">
        <f t="shared" si="564"/>
        <v/>
      </c>
      <c r="SJ176" s="380" t="str">
        <f t="shared" si="564"/>
        <v/>
      </c>
      <c r="SK176" s="380" t="str">
        <f t="shared" si="564"/>
        <v/>
      </c>
      <c r="SL176" s="380" t="str">
        <f t="shared" si="564"/>
        <v/>
      </c>
      <c r="SM176" s="380" t="str">
        <f t="shared" si="564"/>
        <v/>
      </c>
      <c r="SN176" s="380" t="str">
        <f t="shared" si="564"/>
        <v/>
      </c>
      <c r="SO176" s="380" t="str">
        <f t="shared" si="564"/>
        <v/>
      </c>
      <c r="SP176" s="380" t="str">
        <f t="shared" si="564"/>
        <v/>
      </c>
      <c r="SQ176" s="380" t="str">
        <f t="shared" si="564"/>
        <v/>
      </c>
      <c r="SR176" s="380" t="str">
        <f t="shared" si="564"/>
        <v/>
      </c>
      <c r="SS176" s="380" t="str">
        <f t="shared" si="564"/>
        <v/>
      </c>
      <c r="ST176" s="380" t="str">
        <f t="shared" si="564"/>
        <v/>
      </c>
      <c r="SU176" s="380" t="str">
        <f t="shared" si="564"/>
        <v/>
      </c>
      <c r="SV176" s="380" t="str">
        <f t="shared" si="564"/>
        <v/>
      </c>
      <c r="SW176" s="380" t="str">
        <f t="shared" si="564"/>
        <v/>
      </c>
      <c r="SX176" s="380" t="str">
        <f t="shared" si="564"/>
        <v/>
      </c>
      <c r="SY176" s="380" t="str">
        <f t="shared" si="564"/>
        <v/>
      </c>
      <c r="SZ176" s="380" t="str">
        <f t="shared" si="564"/>
        <v/>
      </c>
      <c r="TA176" s="380" t="str">
        <f t="shared" si="564"/>
        <v/>
      </c>
      <c r="TB176" s="380" t="str">
        <f t="shared" si="564"/>
        <v/>
      </c>
      <c r="TC176" s="380" t="str">
        <f t="shared" si="564"/>
        <v/>
      </c>
      <c r="TD176" s="380" t="str">
        <f t="shared" si="564"/>
        <v/>
      </c>
      <c r="TE176" s="380" t="str">
        <f t="shared" si="564"/>
        <v/>
      </c>
      <c r="TF176" s="380" t="str">
        <f t="shared" si="564"/>
        <v/>
      </c>
      <c r="TG176" s="380" t="str">
        <f t="shared" si="564"/>
        <v/>
      </c>
      <c r="TH176" s="380" t="str">
        <f t="shared" si="564"/>
        <v/>
      </c>
      <c r="TI176" s="380" t="str">
        <f t="shared" si="564"/>
        <v/>
      </c>
      <c r="TJ176" s="380" t="str">
        <f t="shared" si="564"/>
        <v/>
      </c>
      <c r="TK176" s="380" t="str">
        <f t="shared" si="564"/>
        <v/>
      </c>
      <c r="TL176" s="380" t="str">
        <f t="shared" si="564"/>
        <v/>
      </c>
      <c r="TM176" s="380" t="str">
        <f t="shared" si="564"/>
        <v/>
      </c>
      <c r="TN176" s="380" t="str">
        <f t="shared" si="564"/>
        <v/>
      </c>
      <c r="TO176" s="380" t="str">
        <f t="shared" si="564"/>
        <v/>
      </c>
      <c r="TP176" s="380" t="str">
        <f t="shared" si="564"/>
        <v/>
      </c>
      <c r="TQ176" s="380" t="str">
        <f t="shared" si="564"/>
        <v/>
      </c>
      <c r="TR176" s="380" t="str">
        <f t="shared" si="564"/>
        <v/>
      </c>
      <c r="TS176" s="380" t="str">
        <f t="shared" si="564"/>
        <v/>
      </c>
      <c r="TT176" s="380" t="str">
        <f t="shared" si="564"/>
        <v/>
      </c>
      <c r="TU176" s="380" t="str">
        <f t="shared" si="564"/>
        <v/>
      </c>
      <c r="TV176" s="380" t="str">
        <f t="shared" si="564"/>
        <v/>
      </c>
      <c r="TW176" s="380" t="str">
        <f t="shared" si="564"/>
        <v/>
      </c>
      <c r="TX176" s="380" t="str">
        <f t="shared" si="564"/>
        <v/>
      </c>
      <c r="TY176" s="380" t="str">
        <f t="shared" si="564"/>
        <v/>
      </c>
      <c r="TZ176" s="380" t="str">
        <f t="shared" si="564"/>
        <v/>
      </c>
      <c r="UA176" s="380" t="str">
        <f t="shared" si="564"/>
        <v/>
      </c>
      <c r="UB176" s="380" t="str">
        <f t="shared" si="564"/>
        <v/>
      </c>
      <c r="UC176" s="380" t="str">
        <f t="shared" si="564"/>
        <v/>
      </c>
      <c r="UD176" s="380" t="str">
        <f t="shared" si="564"/>
        <v/>
      </c>
      <c r="UE176" s="380" t="str">
        <f t="shared" si="564"/>
        <v/>
      </c>
      <c r="UF176" s="380" t="str">
        <f t="shared" si="564"/>
        <v/>
      </c>
      <c r="UG176" s="380" t="str">
        <f t="shared" si="564"/>
        <v/>
      </c>
      <c r="UH176" s="380" t="str">
        <f t="shared" si="564"/>
        <v/>
      </c>
      <c r="UI176" s="380" t="str">
        <f t="shared" si="564"/>
        <v/>
      </c>
      <c r="UJ176" s="380" t="str">
        <f t="shared" si="564"/>
        <v/>
      </c>
      <c r="UK176" s="380" t="str">
        <f t="shared" ref="UK176:WI176" si="565">IF(COUNT(UK98:UK100)=0,"",SUM(UK98:UK100,)^2)</f>
        <v/>
      </c>
      <c r="UL176" s="380" t="str">
        <f t="shared" si="565"/>
        <v/>
      </c>
      <c r="UM176" s="380" t="str">
        <f t="shared" si="565"/>
        <v/>
      </c>
      <c r="UN176" s="380" t="str">
        <f t="shared" si="565"/>
        <v/>
      </c>
      <c r="UO176" s="380" t="str">
        <f t="shared" si="565"/>
        <v/>
      </c>
      <c r="UP176" s="380" t="str">
        <f t="shared" si="565"/>
        <v/>
      </c>
      <c r="UQ176" s="380" t="str">
        <f t="shared" si="565"/>
        <v/>
      </c>
      <c r="UR176" s="380" t="str">
        <f t="shared" si="565"/>
        <v/>
      </c>
      <c r="US176" s="380" t="str">
        <f t="shared" si="565"/>
        <v/>
      </c>
      <c r="UT176" s="380" t="str">
        <f t="shared" si="565"/>
        <v/>
      </c>
      <c r="UU176" s="380" t="str">
        <f t="shared" si="565"/>
        <v/>
      </c>
      <c r="UV176" s="380" t="str">
        <f t="shared" si="565"/>
        <v/>
      </c>
      <c r="UW176" s="380" t="str">
        <f t="shared" si="565"/>
        <v/>
      </c>
      <c r="UX176" s="380" t="str">
        <f t="shared" si="565"/>
        <v/>
      </c>
      <c r="UY176" s="380" t="str">
        <f t="shared" si="565"/>
        <v/>
      </c>
      <c r="UZ176" s="380" t="str">
        <f t="shared" si="565"/>
        <v/>
      </c>
      <c r="VA176" s="380" t="str">
        <f t="shared" si="565"/>
        <v/>
      </c>
      <c r="VB176" s="380" t="str">
        <f t="shared" si="565"/>
        <v/>
      </c>
      <c r="VC176" s="380" t="str">
        <f t="shared" si="565"/>
        <v/>
      </c>
      <c r="VD176" s="380" t="str">
        <f t="shared" si="565"/>
        <v/>
      </c>
      <c r="VE176" s="380" t="str">
        <f t="shared" si="565"/>
        <v/>
      </c>
      <c r="VF176" s="380" t="str">
        <f t="shared" si="565"/>
        <v/>
      </c>
      <c r="VG176" s="380" t="str">
        <f t="shared" si="565"/>
        <v/>
      </c>
      <c r="VH176" s="380" t="str">
        <f t="shared" si="565"/>
        <v/>
      </c>
      <c r="VI176" s="380" t="str">
        <f t="shared" si="565"/>
        <v/>
      </c>
      <c r="VJ176" s="380" t="str">
        <f t="shared" si="565"/>
        <v/>
      </c>
      <c r="VK176" s="380" t="str">
        <f t="shared" si="565"/>
        <v/>
      </c>
      <c r="VL176" s="380" t="str">
        <f t="shared" si="565"/>
        <v/>
      </c>
      <c r="VM176" s="380" t="str">
        <f t="shared" si="565"/>
        <v/>
      </c>
      <c r="VN176" s="380" t="str">
        <f t="shared" si="565"/>
        <v/>
      </c>
      <c r="VO176" s="380" t="str">
        <f t="shared" si="565"/>
        <v/>
      </c>
      <c r="VP176" s="380" t="str">
        <f t="shared" si="565"/>
        <v/>
      </c>
      <c r="VQ176" s="380" t="str">
        <f t="shared" si="565"/>
        <v/>
      </c>
      <c r="VR176" s="380" t="str">
        <f t="shared" si="565"/>
        <v/>
      </c>
      <c r="VS176" s="380" t="str">
        <f t="shared" si="565"/>
        <v/>
      </c>
      <c r="VT176" s="380" t="str">
        <f t="shared" si="565"/>
        <v/>
      </c>
      <c r="VU176" s="380" t="str">
        <f t="shared" si="565"/>
        <v/>
      </c>
      <c r="VV176" s="380" t="str">
        <f t="shared" si="565"/>
        <v/>
      </c>
      <c r="VW176" s="380" t="str">
        <f t="shared" si="565"/>
        <v/>
      </c>
      <c r="VX176" s="380" t="str">
        <f t="shared" si="565"/>
        <v/>
      </c>
      <c r="VY176" s="380" t="str">
        <f t="shared" si="565"/>
        <v/>
      </c>
      <c r="VZ176" s="380" t="str">
        <f t="shared" si="565"/>
        <v/>
      </c>
      <c r="WA176" s="380" t="str">
        <f t="shared" si="565"/>
        <v/>
      </c>
      <c r="WB176" s="380" t="str">
        <f t="shared" si="565"/>
        <v/>
      </c>
      <c r="WC176" s="380" t="str">
        <f t="shared" si="565"/>
        <v/>
      </c>
      <c r="WD176" s="380" t="str">
        <f t="shared" si="565"/>
        <v/>
      </c>
      <c r="WE176" s="380" t="str">
        <f t="shared" si="565"/>
        <v/>
      </c>
      <c r="WF176" s="380" t="str">
        <f t="shared" si="565"/>
        <v/>
      </c>
      <c r="WG176" s="380" t="str">
        <f t="shared" si="565"/>
        <v/>
      </c>
      <c r="WH176" s="380" t="str">
        <f t="shared" si="565"/>
        <v/>
      </c>
      <c r="WI176" s="378" t="str">
        <f t="shared" si="565"/>
        <v/>
      </c>
    </row>
    <row r="177" spans="1:607">
      <c r="A177" s="348"/>
      <c r="B177" s="360" t="s">
        <v>909</v>
      </c>
      <c r="C177" s="348"/>
      <c r="D177" s="348"/>
      <c r="E177" s="348"/>
      <c r="F177" s="348"/>
      <c r="G177" s="361" t="str">
        <f t="shared" si="220"/>
        <v/>
      </c>
      <c r="H177" s="361" t="str">
        <f t="shared" si="221"/>
        <v/>
      </c>
      <c r="I177" s="397"/>
      <c r="J177" s="348"/>
      <c r="K177" s="348"/>
      <c r="L177" s="348"/>
      <c r="M177" s="348"/>
      <c r="N177" s="400"/>
      <c r="O177" s="400"/>
      <c r="P177" s="400"/>
      <c r="Q177" s="400"/>
      <c r="R177" s="400"/>
      <c r="S177" s="400"/>
      <c r="T177" s="400"/>
      <c r="U177" s="400"/>
      <c r="V177" s="400"/>
      <c r="W177" s="400"/>
      <c r="X177" s="400"/>
      <c r="Y177" s="400"/>
      <c r="Z177" s="400"/>
      <c r="AA177" s="400"/>
      <c r="AB177" s="400"/>
      <c r="AC177" s="400"/>
      <c r="AD177" s="400"/>
      <c r="AE177" s="400"/>
      <c r="AF177" s="400"/>
      <c r="AG177" s="400"/>
      <c r="AH177" s="400"/>
      <c r="AI177" s="400"/>
      <c r="AJ177" s="400"/>
      <c r="AK177" s="400"/>
      <c r="AL177" s="400"/>
      <c r="AM177" s="400"/>
      <c r="AN177" s="400"/>
      <c r="AO177" s="400"/>
      <c r="AP177" s="400"/>
      <c r="AQ177" s="400"/>
      <c r="AR177" s="400"/>
      <c r="AS177" s="400"/>
      <c r="AT177" s="400"/>
      <c r="AU177" s="400"/>
      <c r="AV177" s="400"/>
      <c r="AW177" s="400"/>
      <c r="AX177" s="400"/>
      <c r="AY177" s="400"/>
      <c r="AZ177" s="400"/>
      <c r="BA177" s="400"/>
      <c r="BB177" s="400"/>
      <c r="BC177" s="400"/>
      <c r="BD177" s="400"/>
      <c r="BE177" s="400"/>
      <c r="BF177" s="400"/>
      <c r="BG177" s="400"/>
      <c r="BH177" s="400"/>
      <c r="BI177" s="400"/>
      <c r="BJ177" s="400"/>
      <c r="BK177" s="400"/>
      <c r="BL177" s="400"/>
      <c r="BM177" s="400"/>
      <c r="BN177" s="400"/>
      <c r="BO177" s="400"/>
      <c r="BP177" s="400"/>
      <c r="BQ177" s="400"/>
      <c r="BR177" s="400"/>
      <c r="BS177" s="400"/>
      <c r="BT177" s="400"/>
      <c r="BU177" s="400"/>
      <c r="BV177" s="400"/>
      <c r="BW177" s="400"/>
      <c r="BX177" s="400"/>
      <c r="BY177" s="400"/>
      <c r="BZ177" s="400"/>
      <c r="CA177" s="400"/>
      <c r="CB177" s="400"/>
      <c r="CC177" s="400"/>
      <c r="CD177" s="400"/>
      <c r="CE177" s="400"/>
      <c r="CF177" s="400"/>
      <c r="CG177" s="400"/>
      <c r="CH177" s="400"/>
      <c r="CI177" s="400"/>
      <c r="CJ177" s="400"/>
      <c r="CK177" s="400"/>
      <c r="CL177" s="400"/>
      <c r="CM177" s="400"/>
      <c r="CN177" s="400"/>
      <c r="CO177" s="400"/>
      <c r="CP177" s="400"/>
      <c r="CQ177" s="400"/>
      <c r="CR177" s="400"/>
      <c r="CS177" s="400"/>
      <c r="CT177" s="400"/>
      <c r="CU177" s="400"/>
      <c r="CV177" s="400"/>
      <c r="CW177" s="400"/>
      <c r="CX177" s="400"/>
      <c r="CY177" s="400"/>
      <c r="CZ177" s="362"/>
      <c r="DA177" s="901" t="s">
        <v>1344</v>
      </c>
      <c r="DB177" s="899" t="s">
        <v>1345</v>
      </c>
      <c r="DC177" s="899"/>
      <c r="DD177" s="378" t="str">
        <f>IF(COUNT(DD20:DD22)=0,"",SUM(DD20:DD22,)^2)</f>
        <v/>
      </c>
      <c r="DE177" s="378" t="str">
        <f t="shared" ref="DE177:FP177" si="566">IF(COUNT(DE20:DE22)=0,"",SUM(DE20:DE22,)^2)</f>
        <v/>
      </c>
      <c r="DF177" s="378" t="str">
        <f t="shared" si="566"/>
        <v/>
      </c>
      <c r="DG177" s="378" t="str">
        <f t="shared" si="566"/>
        <v/>
      </c>
      <c r="DH177" s="378" t="str">
        <f t="shared" si="566"/>
        <v/>
      </c>
      <c r="DI177" s="378" t="str">
        <f t="shared" si="566"/>
        <v/>
      </c>
      <c r="DJ177" s="378" t="str">
        <f t="shared" si="566"/>
        <v/>
      </c>
      <c r="DK177" s="378" t="str">
        <f t="shared" si="566"/>
        <v/>
      </c>
      <c r="DL177" s="378" t="str">
        <f t="shared" si="566"/>
        <v/>
      </c>
      <c r="DM177" s="378" t="str">
        <f t="shared" si="566"/>
        <v/>
      </c>
      <c r="DN177" s="378" t="str">
        <f t="shared" si="566"/>
        <v/>
      </c>
      <c r="DO177" s="378" t="str">
        <f t="shared" si="566"/>
        <v/>
      </c>
      <c r="DP177" s="378" t="str">
        <f t="shared" si="566"/>
        <v/>
      </c>
      <c r="DQ177" s="378" t="str">
        <f t="shared" si="566"/>
        <v/>
      </c>
      <c r="DR177" s="378" t="str">
        <f t="shared" si="566"/>
        <v/>
      </c>
      <c r="DS177" s="378" t="str">
        <f t="shared" si="566"/>
        <v/>
      </c>
      <c r="DT177" s="378" t="str">
        <f t="shared" si="566"/>
        <v/>
      </c>
      <c r="DU177" s="378" t="str">
        <f t="shared" si="566"/>
        <v/>
      </c>
      <c r="DV177" s="378" t="str">
        <f t="shared" si="566"/>
        <v/>
      </c>
      <c r="DW177" s="378" t="str">
        <f t="shared" si="566"/>
        <v/>
      </c>
      <c r="DX177" s="379" t="str">
        <f t="shared" si="566"/>
        <v/>
      </c>
      <c r="DY177" s="378" t="str">
        <f t="shared" si="566"/>
        <v/>
      </c>
      <c r="DZ177" s="378" t="str">
        <f t="shared" si="566"/>
        <v/>
      </c>
      <c r="EA177" s="378" t="str">
        <f t="shared" si="566"/>
        <v/>
      </c>
      <c r="EB177" s="378" t="str">
        <f t="shared" si="566"/>
        <v/>
      </c>
      <c r="EC177" s="378" t="str">
        <f t="shared" si="566"/>
        <v/>
      </c>
      <c r="ED177" s="378" t="str">
        <f t="shared" si="566"/>
        <v/>
      </c>
      <c r="EE177" s="378" t="str">
        <f t="shared" si="566"/>
        <v/>
      </c>
      <c r="EF177" s="378" t="str">
        <f t="shared" si="566"/>
        <v/>
      </c>
      <c r="EG177" s="378" t="str">
        <f t="shared" si="566"/>
        <v/>
      </c>
      <c r="EH177" s="378" t="str">
        <f t="shared" si="566"/>
        <v/>
      </c>
      <c r="EI177" s="378" t="str">
        <f t="shared" si="566"/>
        <v/>
      </c>
      <c r="EJ177" s="378" t="str">
        <f t="shared" si="566"/>
        <v/>
      </c>
      <c r="EK177" s="378" t="str">
        <f t="shared" si="566"/>
        <v/>
      </c>
      <c r="EL177" s="378" t="str">
        <f t="shared" si="566"/>
        <v/>
      </c>
      <c r="EM177" s="378" t="str">
        <f t="shared" si="566"/>
        <v/>
      </c>
      <c r="EN177" s="378" t="str">
        <f t="shared" si="566"/>
        <v/>
      </c>
      <c r="EO177" s="378" t="str">
        <f t="shared" si="566"/>
        <v/>
      </c>
      <c r="EP177" s="378" t="str">
        <f t="shared" si="566"/>
        <v/>
      </c>
      <c r="EQ177" s="378" t="str">
        <f t="shared" si="566"/>
        <v/>
      </c>
      <c r="ER177" s="378" t="str">
        <f t="shared" si="566"/>
        <v/>
      </c>
      <c r="ES177" s="378" t="str">
        <f t="shared" si="566"/>
        <v/>
      </c>
      <c r="ET177" s="378" t="str">
        <f t="shared" si="566"/>
        <v/>
      </c>
      <c r="EU177" s="378" t="str">
        <f t="shared" si="566"/>
        <v/>
      </c>
      <c r="EV177" s="378" t="str">
        <f t="shared" si="566"/>
        <v/>
      </c>
      <c r="EW177" s="378" t="str">
        <f t="shared" si="566"/>
        <v/>
      </c>
      <c r="EX177" s="378" t="str">
        <f t="shared" si="566"/>
        <v/>
      </c>
      <c r="EY177" s="378" t="str">
        <f t="shared" si="566"/>
        <v/>
      </c>
      <c r="EZ177" s="378" t="str">
        <f t="shared" si="566"/>
        <v/>
      </c>
      <c r="FA177" s="378" t="str">
        <f t="shared" si="566"/>
        <v/>
      </c>
      <c r="FB177" s="378" t="str">
        <f t="shared" si="566"/>
        <v/>
      </c>
      <c r="FC177" s="378" t="str">
        <f t="shared" si="566"/>
        <v/>
      </c>
      <c r="FD177" s="378" t="str">
        <f t="shared" si="566"/>
        <v/>
      </c>
      <c r="FE177" s="378" t="str">
        <f t="shared" si="566"/>
        <v/>
      </c>
      <c r="FF177" s="378" t="str">
        <f t="shared" si="566"/>
        <v/>
      </c>
      <c r="FG177" s="378" t="str">
        <f t="shared" si="566"/>
        <v/>
      </c>
      <c r="FH177" s="378" t="str">
        <f t="shared" si="566"/>
        <v/>
      </c>
      <c r="FI177" s="378" t="str">
        <f t="shared" si="566"/>
        <v/>
      </c>
      <c r="FJ177" s="378" t="str">
        <f t="shared" si="566"/>
        <v/>
      </c>
      <c r="FK177" s="378" t="str">
        <f t="shared" si="566"/>
        <v/>
      </c>
      <c r="FL177" s="378" t="str">
        <f t="shared" si="566"/>
        <v/>
      </c>
      <c r="FM177" s="378" t="str">
        <f t="shared" si="566"/>
        <v/>
      </c>
      <c r="FN177" s="378" t="str">
        <f t="shared" si="566"/>
        <v/>
      </c>
      <c r="FO177" s="378" t="str">
        <f t="shared" si="566"/>
        <v/>
      </c>
      <c r="FP177" s="378" t="str">
        <f t="shared" si="566"/>
        <v/>
      </c>
      <c r="FQ177" s="378" t="str">
        <f t="shared" ref="FQ177:IB177" si="567">IF(COUNT(FQ20:FQ22)=0,"",SUM(FQ20:FQ22,)^2)</f>
        <v/>
      </c>
      <c r="FR177" s="378" t="str">
        <f t="shared" si="567"/>
        <v/>
      </c>
      <c r="FS177" s="378" t="str">
        <f t="shared" si="567"/>
        <v/>
      </c>
      <c r="FT177" s="378" t="str">
        <f t="shared" si="567"/>
        <v/>
      </c>
      <c r="FU177" s="378" t="str">
        <f t="shared" si="567"/>
        <v/>
      </c>
      <c r="FV177" s="378" t="str">
        <f t="shared" si="567"/>
        <v/>
      </c>
      <c r="FW177" s="378" t="str">
        <f t="shared" si="567"/>
        <v/>
      </c>
      <c r="FX177" s="378" t="str">
        <f t="shared" si="567"/>
        <v/>
      </c>
      <c r="FY177" s="378" t="str">
        <f t="shared" si="567"/>
        <v/>
      </c>
      <c r="FZ177" s="378" t="str">
        <f t="shared" si="567"/>
        <v/>
      </c>
      <c r="GA177" s="378" t="str">
        <f t="shared" si="567"/>
        <v/>
      </c>
      <c r="GB177" s="378" t="str">
        <f t="shared" si="567"/>
        <v/>
      </c>
      <c r="GC177" s="378" t="str">
        <f t="shared" si="567"/>
        <v/>
      </c>
      <c r="GD177" s="378" t="str">
        <f t="shared" si="567"/>
        <v/>
      </c>
      <c r="GE177" s="378" t="str">
        <f t="shared" si="567"/>
        <v/>
      </c>
      <c r="GF177" s="378" t="str">
        <f t="shared" si="567"/>
        <v/>
      </c>
      <c r="GG177" s="378" t="str">
        <f t="shared" si="567"/>
        <v/>
      </c>
      <c r="GH177" s="378" t="str">
        <f t="shared" si="567"/>
        <v/>
      </c>
      <c r="GI177" s="378" t="str">
        <f t="shared" si="567"/>
        <v/>
      </c>
      <c r="GJ177" s="378" t="str">
        <f t="shared" si="567"/>
        <v/>
      </c>
      <c r="GK177" s="378" t="str">
        <f t="shared" si="567"/>
        <v/>
      </c>
      <c r="GL177" s="378" t="str">
        <f t="shared" si="567"/>
        <v/>
      </c>
      <c r="GM177" s="378" t="str">
        <f t="shared" si="567"/>
        <v/>
      </c>
      <c r="GN177" s="378" t="str">
        <f t="shared" si="567"/>
        <v/>
      </c>
      <c r="GO177" s="378" t="str">
        <f t="shared" si="567"/>
        <v/>
      </c>
      <c r="GP177" s="378" t="str">
        <f t="shared" si="567"/>
        <v/>
      </c>
      <c r="GQ177" s="378" t="str">
        <f t="shared" si="567"/>
        <v/>
      </c>
      <c r="GR177" s="378" t="str">
        <f t="shared" si="567"/>
        <v/>
      </c>
      <c r="GS177" s="378" t="str">
        <f t="shared" si="567"/>
        <v/>
      </c>
      <c r="GT177" s="378" t="str">
        <f t="shared" si="567"/>
        <v/>
      </c>
      <c r="GU177" s="378" t="str">
        <f t="shared" si="567"/>
        <v/>
      </c>
      <c r="GV177" s="378" t="str">
        <f t="shared" si="567"/>
        <v/>
      </c>
      <c r="GW177" s="378" t="str">
        <f t="shared" si="567"/>
        <v/>
      </c>
      <c r="GX177" s="378" t="str">
        <f t="shared" si="567"/>
        <v/>
      </c>
      <c r="GY177" s="378" t="str">
        <f t="shared" si="567"/>
        <v/>
      </c>
      <c r="GZ177" s="378" t="str">
        <f t="shared" si="567"/>
        <v/>
      </c>
      <c r="HA177" s="378" t="str">
        <f t="shared" si="567"/>
        <v/>
      </c>
      <c r="HB177" s="378" t="str">
        <f t="shared" si="567"/>
        <v/>
      </c>
      <c r="HC177" s="378" t="str">
        <f t="shared" si="567"/>
        <v/>
      </c>
      <c r="HD177" s="378" t="str">
        <f t="shared" si="567"/>
        <v/>
      </c>
      <c r="HE177" s="378" t="str">
        <f t="shared" si="567"/>
        <v/>
      </c>
      <c r="HF177" s="378" t="str">
        <f t="shared" si="567"/>
        <v/>
      </c>
      <c r="HG177" s="378" t="str">
        <f t="shared" si="567"/>
        <v/>
      </c>
      <c r="HH177" s="378" t="str">
        <f t="shared" si="567"/>
        <v/>
      </c>
      <c r="HI177" s="378" t="str">
        <f t="shared" si="567"/>
        <v/>
      </c>
      <c r="HJ177" s="378" t="str">
        <f t="shared" si="567"/>
        <v/>
      </c>
      <c r="HK177" s="378" t="str">
        <f t="shared" si="567"/>
        <v/>
      </c>
      <c r="HL177" s="378" t="str">
        <f t="shared" si="567"/>
        <v/>
      </c>
      <c r="HM177" s="378" t="str">
        <f t="shared" si="567"/>
        <v/>
      </c>
      <c r="HN177" s="378" t="str">
        <f t="shared" si="567"/>
        <v/>
      </c>
      <c r="HO177" s="378" t="str">
        <f t="shared" si="567"/>
        <v/>
      </c>
      <c r="HP177" s="378" t="str">
        <f t="shared" si="567"/>
        <v/>
      </c>
      <c r="HQ177" s="378" t="str">
        <f t="shared" si="567"/>
        <v/>
      </c>
      <c r="HR177" s="378" t="str">
        <f t="shared" si="567"/>
        <v/>
      </c>
      <c r="HS177" s="378" t="str">
        <f t="shared" si="567"/>
        <v/>
      </c>
      <c r="HT177" s="378" t="str">
        <f t="shared" si="567"/>
        <v/>
      </c>
      <c r="HU177" s="378" t="str">
        <f t="shared" si="567"/>
        <v/>
      </c>
      <c r="HV177" s="378" t="str">
        <f t="shared" si="567"/>
        <v/>
      </c>
      <c r="HW177" s="378" t="str">
        <f t="shared" si="567"/>
        <v/>
      </c>
      <c r="HX177" s="378" t="str">
        <f t="shared" si="567"/>
        <v/>
      </c>
      <c r="HY177" s="378" t="str">
        <f t="shared" si="567"/>
        <v/>
      </c>
      <c r="HZ177" s="378" t="str">
        <f t="shared" si="567"/>
        <v/>
      </c>
      <c r="IA177" s="378" t="str">
        <f t="shared" si="567"/>
        <v/>
      </c>
      <c r="IB177" s="378" t="str">
        <f t="shared" si="567"/>
        <v/>
      </c>
      <c r="IC177" s="378" t="str">
        <f t="shared" ref="IC177:KN177" si="568">IF(COUNT(IC20:IC22)=0,"",SUM(IC20:IC22,)^2)</f>
        <v/>
      </c>
      <c r="ID177" s="378" t="str">
        <f t="shared" si="568"/>
        <v/>
      </c>
      <c r="IE177" s="378" t="str">
        <f t="shared" si="568"/>
        <v/>
      </c>
      <c r="IF177" s="378" t="str">
        <f t="shared" si="568"/>
        <v/>
      </c>
      <c r="IG177" s="378" t="str">
        <f t="shared" si="568"/>
        <v/>
      </c>
      <c r="IH177" s="378" t="str">
        <f t="shared" si="568"/>
        <v/>
      </c>
      <c r="II177" s="378" t="str">
        <f t="shared" si="568"/>
        <v/>
      </c>
      <c r="IJ177" s="378" t="str">
        <f t="shared" si="568"/>
        <v/>
      </c>
      <c r="IK177" s="378" t="str">
        <f t="shared" si="568"/>
        <v/>
      </c>
      <c r="IL177" s="378" t="str">
        <f t="shared" si="568"/>
        <v/>
      </c>
      <c r="IM177" s="378" t="str">
        <f t="shared" si="568"/>
        <v/>
      </c>
      <c r="IN177" s="378" t="str">
        <f t="shared" si="568"/>
        <v/>
      </c>
      <c r="IO177" s="378" t="str">
        <f t="shared" si="568"/>
        <v/>
      </c>
      <c r="IP177" s="378" t="str">
        <f t="shared" si="568"/>
        <v/>
      </c>
      <c r="IQ177" s="378" t="str">
        <f t="shared" si="568"/>
        <v/>
      </c>
      <c r="IR177" s="378" t="str">
        <f t="shared" si="568"/>
        <v/>
      </c>
      <c r="IS177" s="378" t="str">
        <f t="shared" si="568"/>
        <v/>
      </c>
      <c r="IT177" s="378" t="str">
        <f t="shared" si="568"/>
        <v/>
      </c>
      <c r="IU177" s="378" t="str">
        <f t="shared" si="568"/>
        <v/>
      </c>
      <c r="IV177" s="378" t="str">
        <f t="shared" si="568"/>
        <v/>
      </c>
      <c r="IW177" s="378" t="str">
        <f t="shared" si="568"/>
        <v/>
      </c>
      <c r="IX177" s="378" t="str">
        <f t="shared" si="568"/>
        <v/>
      </c>
      <c r="IY177" s="378" t="str">
        <f t="shared" si="568"/>
        <v/>
      </c>
      <c r="IZ177" s="378" t="str">
        <f t="shared" si="568"/>
        <v/>
      </c>
      <c r="JA177" s="378" t="str">
        <f t="shared" si="568"/>
        <v/>
      </c>
      <c r="JB177" s="378" t="str">
        <f t="shared" si="568"/>
        <v/>
      </c>
      <c r="JC177" s="378" t="str">
        <f t="shared" si="568"/>
        <v/>
      </c>
      <c r="JD177" s="378" t="str">
        <f t="shared" si="568"/>
        <v/>
      </c>
      <c r="JE177" s="378" t="str">
        <f t="shared" si="568"/>
        <v/>
      </c>
      <c r="JF177" s="378" t="str">
        <f t="shared" si="568"/>
        <v/>
      </c>
      <c r="JG177" s="378" t="str">
        <f t="shared" si="568"/>
        <v/>
      </c>
      <c r="JH177" s="378" t="str">
        <f t="shared" si="568"/>
        <v/>
      </c>
      <c r="JI177" s="378" t="str">
        <f t="shared" si="568"/>
        <v/>
      </c>
      <c r="JJ177" s="378" t="str">
        <f t="shared" si="568"/>
        <v/>
      </c>
      <c r="JK177" s="378" t="str">
        <f t="shared" si="568"/>
        <v/>
      </c>
      <c r="JL177" s="378" t="str">
        <f t="shared" si="568"/>
        <v/>
      </c>
      <c r="JM177" s="378" t="str">
        <f t="shared" si="568"/>
        <v/>
      </c>
      <c r="JN177" s="378" t="str">
        <f t="shared" si="568"/>
        <v/>
      </c>
      <c r="JO177" s="378" t="str">
        <f t="shared" si="568"/>
        <v/>
      </c>
      <c r="JP177" s="378" t="str">
        <f t="shared" si="568"/>
        <v/>
      </c>
      <c r="JQ177" s="378" t="str">
        <f t="shared" si="568"/>
        <v/>
      </c>
      <c r="JR177" s="378" t="str">
        <f t="shared" si="568"/>
        <v/>
      </c>
      <c r="JS177" s="378" t="str">
        <f t="shared" si="568"/>
        <v/>
      </c>
      <c r="JT177" s="378" t="str">
        <f t="shared" si="568"/>
        <v/>
      </c>
      <c r="JU177" s="378" t="str">
        <f t="shared" si="568"/>
        <v/>
      </c>
      <c r="JV177" s="378" t="str">
        <f t="shared" si="568"/>
        <v/>
      </c>
      <c r="JW177" s="378" t="str">
        <f t="shared" si="568"/>
        <v/>
      </c>
      <c r="JX177" s="378" t="str">
        <f t="shared" si="568"/>
        <v/>
      </c>
      <c r="JY177" s="378" t="str">
        <f t="shared" si="568"/>
        <v/>
      </c>
      <c r="JZ177" s="378" t="str">
        <f t="shared" si="568"/>
        <v/>
      </c>
      <c r="KA177" s="378" t="str">
        <f t="shared" si="568"/>
        <v/>
      </c>
      <c r="KB177" s="378" t="str">
        <f t="shared" si="568"/>
        <v/>
      </c>
      <c r="KC177" s="378" t="str">
        <f t="shared" si="568"/>
        <v/>
      </c>
      <c r="KD177" s="378" t="str">
        <f t="shared" si="568"/>
        <v/>
      </c>
      <c r="KE177" s="378" t="str">
        <f t="shared" si="568"/>
        <v/>
      </c>
      <c r="KF177" s="378" t="str">
        <f t="shared" si="568"/>
        <v/>
      </c>
      <c r="KG177" s="378" t="str">
        <f t="shared" si="568"/>
        <v/>
      </c>
      <c r="KH177" s="378" t="str">
        <f t="shared" si="568"/>
        <v/>
      </c>
      <c r="KI177" s="378" t="str">
        <f t="shared" si="568"/>
        <v/>
      </c>
      <c r="KJ177" s="378" t="str">
        <f t="shared" si="568"/>
        <v/>
      </c>
      <c r="KK177" s="378" t="str">
        <f t="shared" si="568"/>
        <v/>
      </c>
      <c r="KL177" s="378" t="str">
        <f t="shared" si="568"/>
        <v/>
      </c>
      <c r="KM177" s="378" t="str">
        <f t="shared" si="568"/>
        <v/>
      </c>
      <c r="KN177" s="378" t="str">
        <f t="shared" si="568"/>
        <v/>
      </c>
      <c r="KO177" s="378" t="str">
        <f t="shared" ref="KO177:MZ177" si="569">IF(COUNT(KO20:KO22)=0,"",SUM(KO20:KO22,)^2)</f>
        <v/>
      </c>
      <c r="KP177" s="378" t="str">
        <f t="shared" si="569"/>
        <v/>
      </c>
      <c r="KQ177" s="378" t="str">
        <f t="shared" si="569"/>
        <v/>
      </c>
      <c r="KR177" s="378" t="str">
        <f t="shared" si="569"/>
        <v/>
      </c>
      <c r="KS177" s="378" t="str">
        <f t="shared" si="569"/>
        <v/>
      </c>
      <c r="KT177" s="378" t="str">
        <f t="shared" si="569"/>
        <v/>
      </c>
      <c r="KU177" s="378" t="str">
        <f t="shared" si="569"/>
        <v/>
      </c>
      <c r="KV177" s="378" t="str">
        <f t="shared" si="569"/>
        <v/>
      </c>
      <c r="KW177" s="378" t="str">
        <f t="shared" si="569"/>
        <v/>
      </c>
      <c r="KX177" s="378" t="str">
        <f t="shared" si="569"/>
        <v/>
      </c>
      <c r="KY177" s="378" t="str">
        <f t="shared" si="569"/>
        <v/>
      </c>
      <c r="KZ177" s="378" t="str">
        <f t="shared" si="569"/>
        <v/>
      </c>
      <c r="LA177" s="378" t="str">
        <f t="shared" si="569"/>
        <v/>
      </c>
      <c r="LB177" s="378" t="str">
        <f t="shared" si="569"/>
        <v/>
      </c>
      <c r="LC177" s="378" t="str">
        <f t="shared" si="569"/>
        <v/>
      </c>
      <c r="LD177" s="378" t="str">
        <f t="shared" si="569"/>
        <v/>
      </c>
      <c r="LE177" s="378" t="str">
        <f t="shared" si="569"/>
        <v/>
      </c>
      <c r="LF177" s="378" t="str">
        <f t="shared" si="569"/>
        <v/>
      </c>
      <c r="LG177" s="378" t="str">
        <f t="shared" si="569"/>
        <v/>
      </c>
      <c r="LH177" s="378" t="str">
        <f t="shared" si="569"/>
        <v/>
      </c>
      <c r="LI177" s="378" t="str">
        <f t="shared" si="569"/>
        <v/>
      </c>
      <c r="LJ177" s="378" t="str">
        <f t="shared" si="569"/>
        <v/>
      </c>
      <c r="LK177" s="378" t="str">
        <f t="shared" si="569"/>
        <v/>
      </c>
      <c r="LL177" s="378" t="str">
        <f t="shared" si="569"/>
        <v/>
      </c>
      <c r="LM177" s="378" t="str">
        <f t="shared" si="569"/>
        <v/>
      </c>
      <c r="LN177" s="378" t="str">
        <f t="shared" si="569"/>
        <v/>
      </c>
      <c r="LO177" s="378" t="str">
        <f t="shared" si="569"/>
        <v/>
      </c>
      <c r="LP177" s="378" t="str">
        <f t="shared" si="569"/>
        <v/>
      </c>
      <c r="LQ177" s="378" t="str">
        <f t="shared" si="569"/>
        <v/>
      </c>
      <c r="LR177" s="378" t="str">
        <f t="shared" si="569"/>
        <v/>
      </c>
      <c r="LS177" s="378" t="str">
        <f t="shared" si="569"/>
        <v/>
      </c>
      <c r="LT177" s="378" t="str">
        <f t="shared" si="569"/>
        <v/>
      </c>
      <c r="LU177" s="378" t="str">
        <f t="shared" si="569"/>
        <v/>
      </c>
      <c r="LV177" s="378" t="str">
        <f t="shared" si="569"/>
        <v/>
      </c>
      <c r="LW177" s="378" t="str">
        <f t="shared" si="569"/>
        <v/>
      </c>
      <c r="LX177" s="378" t="str">
        <f t="shared" si="569"/>
        <v/>
      </c>
      <c r="LY177" s="378" t="str">
        <f t="shared" si="569"/>
        <v/>
      </c>
      <c r="LZ177" s="378" t="str">
        <f t="shared" si="569"/>
        <v/>
      </c>
      <c r="MA177" s="378" t="str">
        <f t="shared" si="569"/>
        <v/>
      </c>
      <c r="MB177" s="378" t="str">
        <f t="shared" si="569"/>
        <v/>
      </c>
      <c r="MC177" s="378" t="str">
        <f t="shared" si="569"/>
        <v/>
      </c>
      <c r="MD177" s="378" t="str">
        <f t="shared" si="569"/>
        <v/>
      </c>
      <c r="ME177" s="378" t="str">
        <f t="shared" si="569"/>
        <v/>
      </c>
      <c r="MF177" s="378" t="str">
        <f t="shared" si="569"/>
        <v/>
      </c>
      <c r="MG177" s="378" t="str">
        <f t="shared" si="569"/>
        <v/>
      </c>
      <c r="MH177" s="378" t="str">
        <f t="shared" si="569"/>
        <v/>
      </c>
      <c r="MI177" s="378" t="str">
        <f t="shared" si="569"/>
        <v/>
      </c>
      <c r="MJ177" s="378" t="str">
        <f t="shared" si="569"/>
        <v/>
      </c>
      <c r="MK177" s="378" t="str">
        <f t="shared" si="569"/>
        <v/>
      </c>
      <c r="ML177" s="378" t="str">
        <f t="shared" si="569"/>
        <v/>
      </c>
      <c r="MM177" s="378" t="str">
        <f t="shared" si="569"/>
        <v/>
      </c>
      <c r="MN177" s="378" t="str">
        <f t="shared" si="569"/>
        <v/>
      </c>
      <c r="MO177" s="378" t="str">
        <f t="shared" si="569"/>
        <v/>
      </c>
      <c r="MP177" s="378" t="str">
        <f t="shared" si="569"/>
        <v/>
      </c>
      <c r="MQ177" s="378" t="str">
        <f t="shared" si="569"/>
        <v/>
      </c>
      <c r="MR177" s="378" t="str">
        <f t="shared" si="569"/>
        <v/>
      </c>
      <c r="MS177" s="378" t="str">
        <f t="shared" si="569"/>
        <v/>
      </c>
      <c r="MT177" s="378" t="str">
        <f t="shared" si="569"/>
        <v/>
      </c>
      <c r="MU177" s="378" t="str">
        <f t="shared" si="569"/>
        <v/>
      </c>
      <c r="MV177" s="378" t="str">
        <f t="shared" si="569"/>
        <v/>
      </c>
      <c r="MW177" s="378" t="str">
        <f t="shared" si="569"/>
        <v/>
      </c>
      <c r="MX177" s="378" t="str">
        <f t="shared" si="569"/>
        <v/>
      </c>
      <c r="MY177" s="378" t="str">
        <f t="shared" si="569"/>
        <v/>
      </c>
      <c r="MZ177" s="378" t="str">
        <f t="shared" si="569"/>
        <v/>
      </c>
      <c r="NA177" s="378" t="str">
        <f t="shared" ref="NA177:PL177" si="570">IF(COUNT(NA20:NA22)=0,"",SUM(NA20:NA22,)^2)</f>
        <v/>
      </c>
      <c r="NB177" s="378" t="str">
        <f t="shared" si="570"/>
        <v/>
      </c>
      <c r="NC177" s="378" t="str">
        <f t="shared" si="570"/>
        <v/>
      </c>
      <c r="ND177" s="378" t="str">
        <f t="shared" si="570"/>
        <v/>
      </c>
      <c r="NE177" s="378" t="str">
        <f t="shared" si="570"/>
        <v/>
      </c>
      <c r="NF177" s="378" t="str">
        <f t="shared" si="570"/>
        <v/>
      </c>
      <c r="NG177" s="378" t="str">
        <f t="shared" si="570"/>
        <v/>
      </c>
      <c r="NH177" s="378" t="str">
        <f t="shared" si="570"/>
        <v/>
      </c>
      <c r="NI177" s="378" t="str">
        <f t="shared" si="570"/>
        <v/>
      </c>
      <c r="NJ177" s="378" t="str">
        <f t="shared" si="570"/>
        <v/>
      </c>
      <c r="NK177" s="378" t="str">
        <f t="shared" si="570"/>
        <v/>
      </c>
      <c r="NL177" s="378" t="str">
        <f t="shared" si="570"/>
        <v/>
      </c>
      <c r="NM177" s="378" t="str">
        <f t="shared" si="570"/>
        <v/>
      </c>
      <c r="NN177" s="378" t="str">
        <f t="shared" si="570"/>
        <v/>
      </c>
      <c r="NO177" s="378" t="str">
        <f t="shared" si="570"/>
        <v/>
      </c>
      <c r="NP177" s="378" t="str">
        <f t="shared" si="570"/>
        <v/>
      </c>
      <c r="NQ177" s="378" t="str">
        <f t="shared" si="570"/>
        <v/>
      </c>
      <c r="NR177" s="378" t="str">
        <f t="shared" si="570"/>
        <v/>
      </c>
      <c r="NS177" s="378" t="str">
        <f t="shared" si="570"/>
        <v/>
      </c>
      <c r="NT177" s="378" t="str">
        <f t="shared" si="570"/>
        <v/>
      </c>
      <c r="NU177" s="378" t="str">
        <f t="shared" si="570"/>
        <v/>
      </c>
      <c r="NV177" s="378" t="str">
        <f t="shared" si="570"/>
        <v/>
      </c>
      <c r="NW177" s="378" t="str">
        <f t="shared" si="570"/>
        <v/>
      </c>
      <c r="NX177" s="378" t="str">
        <f t="shared" si="570"/>
        <v/>
      </c>
      <c r="NY177" s="378" t="str">
        <f t="shared" si="570"/>
        <v/>
      </c>
      <c r="NZ177" s="378" t="str">
        <f t="shared" si="570"/>
        <v/>
      </c>
      <c r="OA177" s="378" t="str">
        <f t="shared" si="570"/>
        <v/>
      </c>
      <c r="OB177" s="378" t="str">
        <f t="shared" si="570"/>
        <v/>
      </c>
      <c r="OC177" s="378" t="str">
        <f t="shared" si="570"/>
        <v/>
      </c>
      <c r="OD177" s="378" t="str">
        <f t="shared" si="570"/>
        <v/>
      </c>
      <c r="OE177" s="378" t="str">
        <f t="shared" si="570"/>
        <v/>
      </c>
      <c r="OF177" s="378" t="str">
        <f t="shared" si="570"/>
        <v/>
      </c>
      <c r="OG177" s="378" t="str">
        <f t="shared" si="570"/>
        <v/>
      </c>
      <c r="OH177" s="378" t="str">
        <f t="shared" si="570"/>
        <v/>
      </c>
      <c r="OI177" s="378" t="str">
        <f t="shared" si="570"/>
        <v/>
      </c>
      <c r="OJ177" s="378" t="str">
        <f t="shared" si="570"/>
        <v/>
      </c>
      <c r="OK177" s="378" t="str">
        <f t="shared" si="570"/>
        <v/>
      </c>
      <c r="OL177" s="378" t="str">
        <f t="shared" si="570"/>
        <v/>
      </c>
      <c r="OM177" s="378" t="str">
        <f t="shared" si="570"/>
        <v/>
      </c>
      <c r="ON177" s="378" t="str">
        <f t="shared" si="570"/>
        <v/>
      </c>
      <c r="OO177" s="378" t="str">
        <f t="shared" si="570"/>
        <v/>
      </c>
      <c r="OP177" s="378" t="str">
        <f t="shared" si="570"/>
        <v/>
      </c>
      <c r="OQ177" s="380" t="str">
        <f t="shared" si="570"/>
        <v/>
      </c>
      <c r="OR177" s="380" t="str">
        <f t="shared" si="570"/>
        <v/>
      </c>
      <c r="OS177" s="380" t="str">
        <f t="shared" si="570"/>
        <v/>
      </c>
      <c r="OT177" s="380" t="str">
        <f t="shared" si="570"/>
        <v/>
      </c>
      <c r="OU177" s="380" t="str">
        <f t="shared" si="570"/>
        <v/>
      </c>
      <c r="OV177" s="380" t="str">
        <f t="shared" si="570"/>
        <v/>
      </c>
      <c r="OW177" s="380" t="str">
        <f t="shared" si="570"/>
        <v/>
      </c>
      <c r="OX177" s="380" t="str">
        <f t="shared" si="570"/>
        <v/>
      </c>
      <c r="OY177" s="380" t="str">
        <f t="shared" si="570"/>
        <v/>
      </c>
      <c r="OZ177" s="380" t="str">
        <f t="shared" si="570"/>
        <v/>
      </c>
      <c r="PA177" s="380" t="str">
        <f t="shared" si="570"/>
        <v/>
      </c>
      <c r="PB177" s="380" t="str">
        <f t="shared" si="570"/>
        <v/>
      </c>
      <c r="PC177" s="380" t="str">
        <f t="shared" si="570"/>
        <v/>
      </c>
      <c r="PD177" s="380" t="str">
        <f t="shared" si="570"/>
        <v/>
      </c>
      <c r="PE177" s="380" t="str">
        <f t="shared" si="570"/>
        <v/>
      </c>
      <c r="PF177" s="380" t="str">
        <f t="shared" si="570"/>
        <v/>
      </c>
      <c r="PG177" s="380" t="str">
        <f t="shared" si="570"/>
        <v/>
      </c>
      <c r="PH177" s="380" t="str">
        <f t="shared" si="570"/>
        <v/>
      </c>
      <c r="PI177" s="380" t="str">
        <f t="shared" si="570"/>
        <v/>
      </c>
      <c r="PJ177" s="380" t="str">
        <f t="shared" si="570"/>
        <v/>
      </c>
      <c r="PK177" s="380" t="str">
        <f t="shared" si="570"/>
        <v/>
      </c>
      <c r="PL177" s="380" t="str">
        <f t="shared" si="570"/>
        <v/>
      </c>
      <c r="PM177" s="380" t="str">
        <f t="shared" ref="PM177:RX177" si="571">IF(COUNT(PM20:PM22)=0,"",SUM(PM20:PM22,)^2)</f>
        <v/>
      </c>
      <c r="PN177" s="380" t="str">
        <f t="shared" si="571"/>
        <v/>
      </c>
      <c r="PO177" s="380" t="str">
        <f t="shared" si="571"/>
        <v/>
      </c>
      <c r="PP177" s="380" t="str">
        <f t="shared" si="571"/>
        <v/>
      </c>
      <c r="PQ177" s="380" t="str">
        <f t="shared" si="571"/>
        <v/>
      </c>
      <c r="PR177" s="380" t="str">
        <f t="shared" si="571"/>
        <v/>
      </c>
      <c r="PS177" s="380" t="str">
        <f t="shared" si="571"/>
        <v/>
      </c>
      <c r="PT177" s="380" t="str">
        <f t="shared" si="571"/>
        <v/>
      </c>
      <c r="PU177" s="380" t="str">
        <f t="shared" si="571"/>
        <v/>
      </c>
      <c r="PV177" s="380" t="str">
        <f t="shared" si="571"/>
        <v/>
      </c>
      <c r="PW177" s="380" t="str">
        <f t="shared" si="571"/>
        <v/>
      </c>
      <c r="PX177" s="380" t="str">
        <f t="shared" si="571"/>
        <v/>
      </c>
      <c r="PY177" s="380" t="str">
        <f t="shared" si="571"/>
        <v/>
      </c>
      <c r="PZ177" s="380" t="str">
        <f t="shared" si="571"/>
        <v/>
      </c>
      <c r="QA177" s="380" t="str">
        <f t="shared" si="571"/>
        <v/>
      </c>
      <c r="QB177" s="380" t="str">
        <f t="shared" si="571"/>
        <v/>
      </c>
      <c r="QC177" s="380" t="str">
        <f t="shared" si="571"/>
        <v/>
      </c>
      <c r="QD177" s="380" t="str">
        <f t="shared" si="571"/>
        <v/>
      </c>
      <c r="QE177" s="380" t="str">
        <f t="shared" si="571"/>
        <v/>
      </c>
      <c r="QF177" s="380" t="str">
        <f t="shared" si="571"/>
        <v/>
      </c>
      <c r="QG177" s="380" t="str">
        <f t="shared" si="571"/>
        <v/>
      </c>
      <c r="QH177" s="380" t="str">
        <f t="shared" si="571"/>
        <v/>
      </c>
      <c r="QI177" s="380" t="str">
        <f t="shared" si="571"/>
        <v/>
      </c>
      <c r="QJ177" s="380" t="str">
        <f t="shared" si="571"/>
        <v/>
      </c>
      <c r="QK177" s="380" t="str">
        <f t="shared" si="571"/>
        <v/>
      </c>
      <c r="QL177" s="380" t="str">
        <f t="shared" si="571"/>
        <v/>
      </c>
      <c r="QM177" s="380" t="str">
        <f t="shared" si="571"/>
        <v/>
      </c>
      <c r="QN177" s="380" t="str">
        <f t="shared" si="571"/>
        <v/>
      </c>
      <c r="QO177" s="380" t="str">
        <f t="shared" si="571"/>
        <v/>
      </c>
      <c r="QP177" s="380" t="str">
        <f t="shared" si="571"/>
        <v/>
      </c>
      <c r="QQ177" s="380" t="str">
        <f t="shared" si="571"/>
        <v/>
      </c>
      <c r="QR177" s="380" t="str">
        <f t="shared" si="571"/>
        <v/>
      </c>
      <c r="QS177" s="380" t="str">
        <f t="shared" si="571"/>
        <v/>
      </c>
      <c r="QT177" s="380" t="str">
        <f t="shared" si="571"/>
        <v/>
      </c>
      <c r="QU177" s="380" t="str">
        <f t="shared" si="571"/>
        <v/>
      </c>
      <c r="QV177" s="380" t="str">
        <f t="shared" si="571"/>
        <v/>
      </c>
      <c r="QW177" s="380" t="str">
        <f t="shared" si="571"/>
        <v/>
      </c>
      <c r="QX177" s="380" t="str">
        <f t="shared" si="571"/>
        <v/>
      </c>
      <c r="QY177" s="380" t="str">
        <f t="shared" si="571"/>
        <v/>
      </c>
      <c r="QZ177" s="380" t="str">
        <f t="shared" si="571"/>
        <v/>
      </c>
      <c r="RA177" s="380" t="str">
        <f t="shared" si="571"/>
        <v/>
      </c>
      <c r="RB177" s="380" t="str">
        <f t="shared" si="571"/>
        <v/>
      </c>
      <c r="RC177" s="380" t="str">
        <f t="shared" si="571"/>
        <v/>
      </c>
      <c r="RD177" s="380" t="str">
        <f t="shared" si="571"/>
        <v/>
      </c>
      <c r="RE177" s="380" t="str">
        <f t="shared" si="571"/>
        <v/>
      </c>
      <c r="RF177" s="380" t="str">
        <f t="shared" si="571"/>
        <v/>
      </c>
      <c r="RG177" s="380" t="str">
        <f t="shared" si="571"/>
        <v/>
      </c>
      <c r="RH177" s="380" t="str">
        <f t="shared" si="571"/>
        <v/>
      </c>
      <c r="RI177" s="380" t="str">
        <f t="shared" si="571"/>
        <v/>
      </c>
      <c r="RJ177" s="380" t="str">
        <f t="shared" si="571"/>
        <v/>
      </c>
      <c r="RK177" s="380" t="str">
        <f t="shared" si="571"/>
        <v/>
      </c>
      <c r="RL177" s="380" t="str">
        <f t="shared" si="571"/>
        <v/>
      </c>
      <c r="RM177" s="380" t="str">
        <f t="shared" si="571"/>
        <v/>
      </c>
      <c r="RN177" s="380" t="str">
        <f t="shared" si="571"/>
        <v/>
      </c>
      <c r="RO177" s="380" t="str">
        <f t="shared" si="571"/>
        <v/>
      </c>
      <c r="RP177" s="380" t="str">
        <f t="shared" si="571"/>
        <v/>
      </c>
      <c r="RQ177" s="380" t="str">
        <f t="shared" si="571"/>
        <v/>
      </c>
      <c r="RR177" s="380" t="str">
        <f t="shared" si="571"/>
        <v/>
      </c>
      <c r="RS177" s="380" t="str">
        <f t="shared" si="571"/>
        <v/>
      </c>
      <c r="RT177" s="380" t="str">
        <f t="shared" si="571"/>
        <v/>
      </c>
      <c r="RU177" s="380" t="str">
        <f t="shared" si="571"/>
        <v/>
      </c>
      <c r="RV177" s="380" t="str">
        <f t="shared" si="571"/>
        <v/>
      </c>
      <c r="RW177" s="380" t="str">
        <f t="shared" si="571"/>
        <v/>
      </c>
      <c r="RX177" s="380" t="str">
        <f t="shared" si="571"/>
        <v/>
      </c>
      <c r="RY177" s="380" t="str">
        <f t="shared" ref="RY177:UJ177" si="572">IF(COUNT(RY20:RY22)=0,"",SUM(RY20:RY22,)^2)</f>
        <v/>
      </c>
      <c r="RZ177" s="380" t="str">
        <f t="shared" si="572"/>
        <v/>
      </c>
      <c r="SA177" s="380" t="str">
        <f t="shared" si="572"/>
        <v/>
      </c>
      <c r="SB177" s="380" t="str">
        <f t="shared" si="572"/>
        <v/>
      </c>
      <c r="SC177" s="380" t="str">
        <f t="shared" si="572"/>
        <v/>
      </c>
      <c r="SD177" s="380" t="str">
        <f t="shared" si="572"/>
        <v/>
      </c>
      <c r="SE177" s="380" t="str">
        <f t="shared" si="572"/>
        <v/>
      </c>
      <c r="SF177" s="380" t="str">
        <f t="shared" si="572"/>
        <v/>
      </c>
      <c r="SG177" s="380" t="str">
        <f t="shared" si="572"/>
        <v/>
      </c>
      <c r="SH177" s="380" t="str">
        <f t="shared" si="572"/>
        <v/>
      </c>
      <c r="SI177" s="380" t="str">
        <f t="shared" si="572"/>
        <v/>
      </c>
      <c r="SJ177" s="380" t="str">
        <f t="shared" si="572"/>
        <v/>
      </c>
      <c r="SK177" s="380" t="str">
        <f t="shared" si="572"/>
        <v/>
      </c>
      <c r="SL177" s="380" t="str">
        <f t="shared" si="572"/>
        <v/>
      </c>
      <c r="SM177" s="380" t="str">
        <f t="shared" si="572"/>
        <v/>
      </c>
      <c r="SN177" s="380" t="str">
        <f t="shared" si="572"/>
        <v/>
      </c>
      <c r="SO177" s="380" t="str">
        <f t="shared" si="572"/>
        <v/>
      </c>
      <c r="SP177" s="380" t="str">
        <f t="shared" si="572"/>
        <v/>
      </c>
      <c r="SQ177" s="380" t="str">
        <f t="shared" si="572"/>
        <v/>
      </c>
      <c r="SR177" s="380" t="str">
        <f t="shared" si="572"/>
        <v/>
      </c>
      <c r="SS177" s="380" t="str">
        <f t="shared" si="572"/>
        <v/>
      </c>
      <c r="ST177" s="380" t="str">
        <f t="shared" si="572"/>
        <v/>
      </c>
      <c r="SU177" s="380" t="str">
        <f t="shared" si="572"/>
        <v/>
      </c>
      <c r="SV177" s="380" t="str">
        <f t="shared" si="572"/>
        <v/>
      </c>
      <c r="SW177" s="380" t="str">
        <f t="shared" si="572"/>
        <v/>
      </c>
      <c r="SX177" s="380" t="str">
        <f t="shared" si="572"/>
        <v/>
      </c>
      <c r="SY177" s="380" t="str">
        <f t="shared" si="572"/>
        <v/>
      </c>
      <c r="SZ177" s="380" t="str">
        <f t="shared" si="572"/>
        <v/>
      </c>
      <c r="TA177" s="380" t="str">
        <f t="shared" si="572"/>
        <v/>
      </c>
      <c r="TB177" s="380" t="str">
        <f t="shared" si="572"/>
        <v/>
      </c>
      <c r="TC177" s="380" t="str">
        <f t="shared" si="572"/>
        <v/>
      </c>
      <c r="TD177" s="380" t="str">
        <f t="shared" si="572"/>
        <v/>
      </c>
      <c r="TE177" s="380" t="str">
        <f t="shared" si="572"/>
        <v/>
      </c>
      <c r="TF177" s="380" t="str">
        <f t="shared" si="572"/>
        <v/>
      </c>
      <c r="TG177" s="380" t="str">
        <f t="shared" si="572"/>
        <v/>
      </c>
      <c r="TH177" s="380" t="str">
        <f t="shared" si="572"/>
        <v/>
      </c>
      <c r="TI177" s="380" t="str">
        <f t="shared" si="572"/>
        <v/>
      </c>
      <c r="TJ177" s="380" t="str">
        <f t="shared" si="572"/>
        <v/>
      </c>
      <c r="TK177" s="380" t="str">
        <f t="shared" si="572"/>
        <v/>
      </c>
      <c r="TL177" s="380" t="str">
        <f t="shared" si="572"/>
        <v/>
      </c>
      <c r="TM177" s="380" t="str">
        <f t="shared" si="572"/>
        <v/>
      </c>
      <c r="TN177" s="380" t="str">
        <f t="shared" si="572"/>
        <v/>
      </c>
      <c r="TO177" s="380" t="str">
        <f t="shared" si="572"/>
        <v/>
      </c>
      <c r="TP177" s="380" t="str">
        <f t="shared" si="572"/>
        <v/>
      </c>
      <c r="TQ177" s="380" t="str">
        <f t="shared" si="572"/>
        <v/>
      </c>
      <c r="TR177" s="380" t="str">
        <f t="shared" si="572"/>
        <v/>
      </c>
      <c r="TS177" s="380" t="str">
        <f t="shared" si="572"/>
        <v/>
      </c>
      <c r="TT177" s="380" t="str">
        <f t="shared" si="572"/>
        <v/>
      </c>
      <c r="TU177" s="380" t="str">
        <f t="shared" si="572"/>
        <v/>
      </c>
      <c r="TV177" s="380" t="str">
        <f t="shared" si="572"/>
        <v/>
      </c>
      <c r="TW177" s="380" t="str">
        <f t="shared" si="572"/>
        <v/>
      </c>
      <c r="TX177" s="380" t="str">
        <f t="shared" si="572"/>
        <v/>
      </c>
      <c r="TY177" s="380" t="str">
        <f t="shared" si="572"/>
        <v/>
      </c>
      <c r="TZ177" s="380" t="str">
        <f t="shared" si="572"/>
        <v/>
      </c>
      <c r="UA177" s="380" t="str">
        <f t="shared" si="572"/>
        <v/>
      </c>
      <c r="UB177" s="380" t="str">
        <f t="shared" si="572"/>
        <v/>
      </c>
      <c r="UC177" s="380" t="str">
        <f t="shared" si="572"/>
        <v/>
      </c>
      <c r="UD177" s="380" t="str">
        <f t="shared" si="572"/>
        <v/>
      </c>
      <c r="UE177" s="380" t="str">
        <f t="shared" si="572"/>
        <v/>
      </c>
      <c r="UF177" s="380" t="str">
        <f t="shared" si="572"/>
        <v/>
      </c>
      <c r="UG177" s="380" t="str">
        <f t="shared" si="572"/>
        <v/>
      </c>
      <c r="UH177" s="380" t="str">
        <f t="shared" si="572"/>
        <v/>
      </c>
      <c r="UI177" s="380" t="str">
        <f t="shared" si="572"/>
        <v/>
      </c>
      <c r="UJ177" s="380" t="str">
        <f t="shared" si="572"/>
        <v/>
      </c>
      <c r="UK177" s="380" t="str">
        <f t="shared" ref="UK177:WI177" si="573">IF(COUNT(UK20:UK22)=0,"",SUM(UK20:UK22,)^2)</f>
        <v/>
      </c>
      <c r="UL177" s="380" t="str">
        <f t="shared" si="573"/>
        <v/>
      </c>
      <c r="UM177" s="380" t="str">
        <f t="shared" si="573"/>
        <v/>
      </c>
      <c r="UN177" s="380" t="str">
        <f t="shared" si="573"/>
        <v/>
      </c>
      <c r="UO177" s="380" t="str">
        <f t="shared" si="573"/>
        <v/>
      </c>
      <c r="UP177" s="380" t="str">
        <f t="shared" si="573"/>
        <v/>
      </c>
      <c r="UQ177" s="380" t="str">
        <f t="shared" si="573"/>
        <v/>
      </c>
      <c r="UR177" s="380" t="str">
        <f t="shared" si="573"/>
        <v/>
      </c>
      <c r="US177" s="380" t="str">
        <f t="shared" si="573"/>
        <v/>
      </c>
      <c r="UT177" s="380" t="str">
        <f t="shared" si="573"/>
        <v/>
      </c>
      <c r="UU177" s="380" t="str">
        <f t="shared" si="573"/>
        <v/>
      </c>
      <c r="UV177" s="380" t="str">
        <f t="shared" si="573"/>
        <v/>
      </c>
      <c r="UW177" s="380" t="str">
        <f t="shared" si="573"/>
        <v/>
      </c>
      <c r="UX177" s="380" t="str">
        <f t="shared" si="573"/>
        <v/>
      </c>
      <c r="UY177" s="380" t="str">
        <f t="shared" si="573"/>
        <v/>
      </c>
      <c r="UZ177" s="380" t="str">
        <f t="shared" si="573"/>
        <v/>
      </c>
      <c r="VA177" s="380" t="str">
        <f t="shared" si="573"/>
        <v/>
      </c>
      <c r="VB177" s="380" t="str">
        <f t="shared" si="573"/>
        <v/>
      </c>
      <c r="VC177" s="380" t="str">
        <f t="shared" si="573"/>
        <v/>
      </c>
      <c r="VD177" s="380" t="str">
        <f t="shared" si="573"/>
        <v/>
      </c>
      <c r="VE177" s="380" t="str">
        <f t="shared" si="573"/>
        <v/>
      </c>
      <c r="VF177" s="380" t="str">
        <f t="shared" si="573"/>
        <v/>
      </c>
      <c r="VG177" s="380" t="str">
        <f t="shared" si="573"/>
        <v/>
      </c>
      <c r="VH177" s="380" t="str">
        <f t="shared" si="573"/>
        <v/>
      </c>
      <c r="VI177" s="380" t="str">
        <f t="shared" si="573"/>
        <v/>
      </c>
      <c r="VJ177" s="380" t="str">
        <f t="shared" si="573"/>
        <v/>
      </c>
      <c r="VK177" s="380" t="str">
        <f t="shared" si="573"/>
        <v/>
      </c>
      <c r="VL177" s="380" t="str">
        <f t="shared" si="573"/>
        <v/>
      </c>
      <c r="VM177" s="380" t="str">
        <f t="shared" si="573"/>
        <v/>
      </c>
      <c r="VN177" s="380" t="str">
        <f t="shared" si="573"/>
        <v/>
      </c>
      <c r="VO177" s="380" t="str">
        <f t="shared" si="573"/>
        <v/>
      </c>
      <c r="VP177" s="380" t="str">
        <f t="shared" si="573"/>
        <v/>
      </c>
      <c r="VQ177" s="380" t="str">
        <f t="shared" si="573"/>
        <v/>
      </c>
      <c r="VR177" s="380" t="str">
        <f t="shared" si="573"/>
        <v/>
      </c>
      <c r="VS177" s="380" t="str">
        <f t="shared" si="573"/>
        <v/>
      </c>
      <c r="VT177" s="380" t="str">
        <f t="shared" si="573"/>
        <v/>
      </c>
      <c r="VU177" s="380" t="str">
        <f t="shared" si="573"/>
        <v/>
      </c>
      <c r="VV177" s="380" t="str">
        <f t="shared" si="573"/>
        <v/>
      </c>
      <c r="VW177" s="380" t="str">
        <f t="shared" si="573"/>
        <v/>
      </c>
      <c r="VX177" s="380" t="str">
        <f t="shared" si="573"/>
        <v/>
      </c>
      <c r="VY177" s="380" t="str">
        <f t="shared" si="573"/>
        <v/>
      </c>
      <c r="VZ177" s="380" t="str">
        <f t="shared" si="573"/>
        <v/>
      </c>
      <c r="WA177" s="380" t="str">
        <f t="shared" si="573"/>
        <v/>
      </c>
      <c r="WB177" s="380" t="str">
        <f t="shared" si="573"/>
        <v/>
      </c>
      <c r="WC177" s="380" t="str">
        <f t="shared" si="573"/>
        <v/>
      </c>
      <c r="WD177" s="380" t="str">
        <f t="shared" si="573"/>
        <v/>
      </c>
      <c r="WE177" s="380" t="str">
        <f t="shared" si="573"/>
        <v/>
      </c>
      <c r="WF177" s="380" t="str">
        <f t="shared" si="573"/>
        <v/>
      </c>
      <c r="WG177" s="380" t="str">
        <f t="shared" si="573"/>
        <v/>
      </c>
      <c r="WH177" s="380" t="str">
        <f t="shared" si="573"/>
        <v/>
      </c>
      <c r="WI177" s="378" t="str">
        <f t="shared" si="573"/>
        <v/>
      </c>
    </row>
    <row r="178" spans="1:607">
      <c r="A178" s="348"/>
      <c r="B178" s="360" t="s">
        <v>910</v>
      </c>
      <c r="C178" s="348"/>
      <c r="D178" s="348"/>
      <c r="E178" s="348"/>
      <c r="F178" s="348"/>
      <c r="G178" s="361" t="str">
        <f t="shared" si="220"/>
        <v/>
      </c>
      <c r="H178" s="361" t="str">
        <f t="shared" si="221"/>
        <v/>
      </c>
      <c r="I178" s="397"/>
      <c r="J178" s="348"/>
      <c r="K178" s="348"/>
      <c r="L178" s="348"/>
      <c r="M178" s="348"/>
      <c r="N178" s="400"/>
      <c r="O178" s="400"/>
      <c r="P178" s="400"/>
      <c r="Q178" s="400"/>
      <c r="R178" s="400"/>
      <c r="S178" s="400"/>
      <c r="T178" s="400"/>
      <c r="U178" s="400"/>
      <c r="V178" s="400"/>
      <c r="W178" s="400"/>
      <c r="X178" s="400"/>
      <c r="Y178" s="400"/>
      <c r="Z178" s="400"/>
      <c r="AA178" s="400"/>
      <c r="AB178" s="400"/>
      <c r="AC178" s="400"/>
      <c r="AD178" s="400"/>
      <c r="AE178" s="400"/>
      <c r="AF178" s="400"/>
      <c r="AG178" s="400"/>
      <c r="AH178" s="400"/>
      <c r="AI178" s="400"/>
      <c r="AJ178" s="400"/>
      <c r="AK178" s="400"/>
      <c r="AL178" s="400"/>
      <c r="AM178" s="400"/>
      <c r="AN178" s="400"/>
      <c r="AO178" s="400"/>
      <c r="AP178" s="400"/>
      <c r="AQ178" s="400"/>
      <c r="AR178" s="400"/>
      <c r="AS178" s="400"/>
      <c r="AT178" s="400"/>
      <c r="AU178" s="400"/>
      <c r="AV178" s="400"/>
      <c r="AW178" s="400"/>
      <c r="AX178" s="400"/>
      <c r="AY178" s="400"/>
      <c r="AZ178" s="400"/>
      <c r="BA178" s="400"/>
      <c r="BB178" s="400"/>
      <c r="BC178" s="400"/>
      <c r="BD178" s="400"/>
      <c r="BE178" s="400"/>
      <c r="BF178" s="400"/>
      <c r="BG178" s="400"/>
      <c r="BH178" s="400"/>
      <c r="BI178" s="400"/>
      <c r="BJ178" s="400"/>
      <c r="BK178" s="400"/>
      <c r="BL178" s="400"/>
      <c r="BM178" s="400"/>
      <c r="BN178" s="400"/>
      <c r="BO178" s="400"/>
      <c r="BP178" s="400"/>
      <c r="BQ178" s="400"/>
      <c r="BR178" s="400"/>
      <c r="BS178" s="400"/>
      <c r="BT178" s="400"/>
      <c r="BU178" s="400"/>
      <c r="BV178" s="400"/>
      <c r="BW178" s="400"/>
      <c r="BX178" s="400"/>
      <c r="BY178" s="400"/>
      <c r="BZ178" s="400"/>
      <c r="CA178" s="400"/>
      <c r="CB178" s="400"/>
      <c r="CC178" s="400"/>
      <c r="CD178" s="400"/>
      <c r="CE178" s="400"/>
      <c r="CF178" s="400"/>
      <c r="CG178" s="400"/>
      <c r="CH178" s="400"/>
      <c r="CI178" s="400"/>
      <c r="CJ178" s="400"/>
      <c r="CK178" s="400"/>
      <c r="CL178" s="400"/>
      <c r="CM178" s="400"/>
      <c r="CN178" s="400"/>
      <c r="CO178" s="400"/>
      <c r="CP178" s="400"/>
      <c r="CQ178" s="400"/>
      <c r="CR178" s="400"/>
      <c r="CS178" s="400"/>
      <c r="CT178" s="400"/>
      <c r="CU178" s="400"/>
      <c r="CV178" s="400"/>
      <c r="CW178" s="400"/>
      <c r="CX178" s="400"/>
      <c r="CY178" s="400"/>
      <c r="CZ178" s="362"/>
      <c r="DA178" s="901"/>
      <c r="DB178" s="899" t="s">
        <v>1346</v>
      </c>
      <c r="DC178" s="899"/>
      <c r="DD178" s="378" t="str">
        <f>IF(COUNT(DD29:DD31)=0,"",SUM(DD29:DD31,)^2)</f>
        <v/>
      </c>
      <c r="DE178" s="378" t="str">
        <f t="shared" ref="DE178:FP178" si="574">IF(COUNT(DE29:DE31)=0,"",SUM(DE29:DE31,)^2)</f>
        <v/>
      </c>
      <c r="DF178" s="378" t="str">
        <f t="shared" si="574"/>
        <v/>
      </c>
      <c r="DG178" s="378" t="str">
        <f t="shared" si="574"/>
        <v/>
      </c>
      <c r="DH178" s="378" t="str">
        <f t="shared" si="574"/>
        <v/>
      </c>
      <c r="DI178" s="378" t="str">
        <f t="shared" si="574"/>
        <v/>
      </c>
      <c r="DJ178" s="378" t="str">
        <f t="shared" si="574"/>
        <v/>
      </c>
      <c r="DK178" s="378" t="str">
        <f t="shared" si="574"/>
        <v/>
      </c>
      <c r="DL178" s="378" t="str">
        <f t="shared" si="574"/>
        <v/>
      </c>
      <c r="DM178" s="378" t="str">
        <f t="shared" si="574"/>
        <v/>
      </c>
      <c r="DN178" s="378" t="str">
        <f t="shared" si="574"/>
        <v/>
      </c>
      <c r="DO178" s="378" t="str">
        <f t="shared" si="574"/>
        <v/>
      </c>
      <c r="DP178" s="378" t="str">
        <f t="shared" si="574"/>
        <v/>
      </c>
      <c r="DQ178" s="378" t="str">
        <f t="shared" si="574"/>
        <v/>
      </c>
      <c r="DR178" s="378" t="str">
        <f t="shared" si="574"/>
        <v/>
      </c>
      <c r="DS178" s="378" t="str">
        <f t="shared" si="574"/>
        <v/>
      </c>
      <c r="DT178" s="378" t="str">
        <f t="shared" si="574"/>
        <v/>
      </c>
      <c r="DU178" s="378" t="str">
        <f t="shared" si="574"/>
        <v/>
      </c>
      <c r="DV178" s="378" t="str">
        <f t="shared" si="574"/>
        <v/>
      </c>
      <c r="DW178" s="378" t="str">
        <f t="shared" si="574"/>
        <v/>
      </c>
      <c r="DX178" s="379" t="str">
        <f t="shared" si="574"/>
        <v/>
      </c>
      <c r="DY178" s="378" t="str">
        <f t="shared" si="574"/>
        <v/>
      </c>
      <c r="DZ178" s="378" t="str">
        <f t="shared" si="574"/>
        <v/>
      </c>
      <c r="EA178" s="378" t="str">
        <f t="shared" si="574"/>
        <v/>
      </c>
      <c r="EB178" s="378" t="str">
        <f t="shared" si="574"/>
        <v/>
      </c>
      <c r="EC178" s="378" t="str">
        <f t="shared" si="574"/>
        <v/>
      </c>
      <c r="ED178" s="378" t="str">
        <f t="shared" si="574"/>
        <v/>
      </c>
      <c r="EE178" s="378" t="str">
        <f t="shared" si="574"/>
        <v/>
      </c>
      <c r="EF178" s="378" t="str">
        <f t="shared" si="574"/>
        <v/>
      </c>
      <c r="EG178" s="378" t="str">
        <f t="shared" si="574"/>
        <v/>
      </c>
      <c r="EH178" s="378" t="str">
        <f t="shared" si="574"/>
        <v/>
      </c>
      <c r="EI178" s="378" t="str">
        <f t="shared" si="574"/>
        <v/>
      </c>
      <c r="EJ178" s="378" t="str">
        <f t="shared" si="574"/>
        <v/>
      </c>
      <c r="EK178" s="378" t="str">
        <f t="shared" si="574"/>
        <v/>
      </c>
      <c r="EL178" s="378" t="str">
        <f t="shared" si="574"/>
        <v/>
      </c>
      <c r="EM178" s="378" t="str">
        <f t="shared" si="574"/>
        <v/>
      </c>
      <c r="EN178" s="378" t="str">
        <f t="shared" si="574"/>
        <v/>
      </c>
      <c r="EO178" s="378" t="str">
        <f t="shared" si="574"/>
        <v/>
      </c>
      <c r="EP178" s="378" t="str">
        <f t="shared" si="574"/>
        <v/>
      </c>
      <c r="EQ178" s="378" t="str">
        <f t="shared" si="574"/>
        <v/>
      </c>
      <c r="ER178" s="378" t="str">
        <f t="shared" si="574"/>
        <v/>
      </c>
      <c r="ES178" s="378" t="str">
        <f t="shared" si="574"/>
        <v/>
      </c>
      <c r="ET178" s="378" t="str">
        <f t="shared" si="574"/>
        <v/>
      </c>
      <c r="EU178" s="378" t="str">
        <f t="shared" si="574"/>
        <v/>
      </c>
      <c r="EV178" s="378" t="str">
        <f t="shared" si="574"/>
        <v/>
      </c>
      <c r="EW178" s="378" t="str">
        <f t="shared" si="574"/>
        <v/>
      </c>
      <c r="EX178" s="378" t="str">
        <f t="shared" si="574"/>
        <v/>
      </c>
      <c r="EY178" s="378" t="str">
        <f t="shared" si="574"/>
        <v/>
      </c>
      <c r="EZ178" s="378" t="str">
        <f t="shared" si="574"/>
        <v/>
      </c>
      <c r="FA178" s="378" t="str">
        <f t="shared" si="574"/>
        <v/>
      </c>
      <c r="FB178" s="378" t="str">
        <f t="shared" si="574"/>
        <v/>
      </c>
      <c r="FC178" s="378" t="str">
        <f t="shared" si="574"/>
        <v/>
      </c>
      <c r="FD178" s="378" t="str">
        <f t="shared" si="574"/>
        <v/>
      </c>
      <c r="FE178" s="378" t="str">
        <f t="shared" si="574"/>
        <v/>
      </c>
      <c r="FF178" s="378" t="str">
        <f t="shared" si="574"/>
        <v/>
      </c>
      <c r="FG178" s="378" t="str">
        <f t="shared" si="574"/>
        <v/>
      </c>
      <c r="FH178" s="378" t="str">
        <f t="shared" si="574"/>
        <v/>
      </c>
      <c r="FI178" s="378" t="str">
        <f t="shared" si="574"/>
        <v/>
      </c>
      <c r="FJ178" s="378" t="str">
        <f t="shared" si="574"/>
        <v/>
      </c>
      <c r="FK178" s="378" t="str">
        <f t="shared" si="574"/>
        <v/>
      </c>
      <c r="FL178" s="378" t="str">
        <f t="shared" si="574"/>
        <v/>
      </c>
      <c r="FM178" s="378" t="str">
        <f t="shared" si="574"/>
        <v/>
      </c>
      <c r="FN178" s="378" t="str">
        <f t="shared" si="574"/>
        <v/>
      </c>
      <c r="FO178" s="378" t="str">
        <f t="shared" si="574"/>
        <v/>
      </c>
      <c r="FP178" s="378" t="str">
        <f t="shared" si="574"/>
        <v/>
      </c>
      <c r="FQ178" s="378" t="str">
        <f t="shared" ref="FQ178:IB178" si="575">IF(COUNT(FQ29:FQ31)=0,"",SUM(FQ29:FQ31,)^2)</f>
        <v/>
      </c>
      <c r="FR178" s="378" t="str">
        <f t="shared" si="575"/>
        <v/>
      </c>
      <c r="FS178" s="378" t="str">
        <f t="shared" si="575"/>
        <v/>
      </c>
      <c r="FT178" s="378" t="str">
        <f t="shared" si="575"/>
        <v/>
      </c>
      <c r="FU178" s="378" t="str">
        <f t="shared" si="575"/>
        <v/>
      </c>
      <c r="FV178" s="378" t="str">
        <f t="shared" si="575"/>
        <v/>
      </c>
      <c r="FW178" s="378" t="str">
        <f t="shared" si="575"/>
        <v/>
      </c>
      <c r="FX178" s="378" t="str">
        <f t="shared" si="575"/>
        <v/>
      </c>
      <c r="FY178" s="378" t="str">
        <f t="shared" si="575"/>
        <v/>
      </c>
      <c r="FZ178" s="378" t="str">
        <f t="shared" si="575"/>
        <v/>
      </c>
      <c r="GA178" s="378" t="str">
        <f t="shared" si="575"/>
        <v/>
      </c>
      <c r="GB178" s="378" t="str">
        <f t="shared" si="575"/>
        <v/>
      </c>
      <c r="GC178" s="378" t="str">
        <f t="shared" si="575"/>
        <v/>
      </c>
      <c r="GD178" s="378" t="str">
        <f t="shared" si="575"/>
        <v/>
      </c>
      <c r="GE178" s="378" t="str">
        <f t="shared" si="575"/>
        <v/>
      </c>
      <c r="GF178" s="378" t="str">
        <f t="shared" si="575"/>
        <v/>
      </c>
      <c r="GG178" s="378" t="str">
        <f t="shared" si="575"/>
        <v/>
      </c>
      <c r="GH178" s="378" t="str">
        <f t="shared" si="575"/>
        <v/>
      </c>
      <c r="GI178" s="378" t="str">
        <f t="shared" si="575"/>
        <v/>
      </c>
      <c r="GJ178" s="378" t="str">
        <f t="shared" si="575"/>
        <v/>
      </c>
      <c r="GK178" s="378" t="str">
        <f t="shared" si="575"/>
        <v/>
      </c>
      <c r="GL178" s="378" t="str">
        <f t="shared" si="575"/>
        <v/>
      </c>
      <c r="GM178" s="378" t="str">
        <f t="shared" si="575"/>
        <v/>
      </c>
      <c r="GN178" s="378" t="str">
        <f t="shared" si="575"/>
        <v/>
      </c>
      <c r="GO178" s="378" t="str">
        <f t="shared" si="575"/>
        <v/>
      </c>
      <c r="GP178" s="378" t="str">
        <f t="shared" si="575"/>
        <v/>
      </c>
      <c r="GQ178" s="378" t="str">
        <f t="shared" si="575"/>
        <v/>
      </c>
      <c r="GR178" s="378" t="str">
        <f t="shared" si="575"/>
        <v/>
      </c>
      <c r="GS178" s="378" t="str">
        <f t="shared" si="575"/>
        <v/>
      </c>
      <c r="GT178" s="378" t="str">
        <f t="shared" si="575"/>
        <v/>
      </c>
      <c r="GU178" s="378" t="str">
        <f t="shared" si="575"/>
        <v/>
      </c>
      <c r="GV178" s="378" t="str">
        <f t="shared" si="575"/>
        <v/>
      </c>
      <c r="GW178" s="378" t="str">
        <f t="shared" si="575"/>
        <v/>
      </c>
      <c r="GX178" s="378" t="str">
        <f t="shared" si="575"/>
        <v/>
      </c>
      <c r="GY178" s="378" t="str">
        <f t="shared" si="575"/>
        <v/>
      </c>
      <c r="GZ178" s="378" t="str">
        <f t="shared" si="575"/>
        <v/>
      </c>
      <c r="HA178" s="378" t="str">
        <f t="shared" si="575"/>
        <v/>
      </c>
      <c r="HB178" s="378" t="str">
        <f t="shared" si="575"/>
        <v/>
      </c>
      <c r="HC178" s="378" t="str">
        <f t="shared" si="575"/>
        <v/>
      </c>
      <c r="HD178" s="378" t="str">
        <f t="shared" si="575"/>
        <v/>
      </c>
      <c r="HE178" s="378" t="str">
        <f t="shared" si="575"/>
        <v/>
      </c>
      <c r="HF178" s="378" t="str">
        <f t="shared" si="575"/>
        <v/>
      </c>
      <c r="HG178" s="378" t="str">
        <f t="shared" si="575"/>
        <v/>
      </c>
      <c r="HH178" s="378" t="str">
        <f t="shared" si="575"/>
        <v/>
      </c>
      <c r="HI178" s="378" t="str">
        <f t="shared" si="575"/>
        <v/>
      </c>
      <c r="HJ178" s="378" t="str">
        <f t="shared" si="575"/>
        <v/>
      </c>
      <c r="HK178" s="378" t="str">
        <f t="shared" si="575"/>
        <v/>
      </c>
      <c r="HL178" s="378" t="str">
        <f t="shared" si="575"/>
        <v/>
      </c>
      <c r="HM178" s="378" t="str">
        <f t="shared" si="575"/>
        <v/>
      </c>
      <c r="HN178" s="378" t="str">
        <f t="shared" si="575"/>
        <v/>
      </c>
      <c r="HO178" s="378" t="str">
        <f t="shared" si="575"/>
        <v/>
      </c>
      <c r="HP178" s="378" t="str">
        <f t="shared" si="575"/>
        <v/>
      </c>
      <c r="HQ178" s="378" t="str">
        <f t="shared" si="575"/>
        <v/>
      </c>
      <c r="HR178" s="378" t="str">
        <f t="shared" si="575"/>
        <v/>
      </c>
      <c r="HS178" s="378" t="str">
        <f t="shared" si="575"/>
        <v/>
      </c>
      <c r="HT178" s="378" t="str">
        <f t="shared" si="575"/>
        <v/>
      </c>
      <c r="HU178" s="378" t="str">
        <f t="shared" si="575"/>
        <v/>
      </c>
      <c r="HV178" s="378" t="str">
        <f t="shared" si="575"/>
        <v/>
      </c>
      <c r="HW178" s="378" t="str">
        <f t="shared" si="575"/>
        <v/>
      </c>
      <c r="HX178" s="378" t="str">
        <f t="shared" si="575"/>
        <v/>
      </c>
      <c r="HY178" s="378" t="str">
        <f t="shared" si="575"/>
        <v/>
      </c>
      <c r="HZ178" s="378" t="str">
        <f t="shared" si="575"/>
        <v/>
      </c>
      <c r="IA178" s="378" t="str">
        <f t="shared" si="575"/>
        <v/>
      </c>
      <c r="IB178" s="378" t="str">
        <f t="shared" si="575"/>
        <v/>
      </c>
      <c r="IC178" s="378" t="str">
        <f t="shared" ref="IC178:KN178" si="576">IF(COUNT(IC29:IC31)=0,"",SUM(IC29:IC31,)^2)</f>
        <v/>
      </c>
      <c r="ID178" s="378" t="str">
        <f t="shared" si="576"/>
        <v/>
      </c>
      <c r="IE178" s="378" t="str">
        <f t="shared" si="576"/>
        <v/>
      </c>
      <c r="IF178" s="378" t="str">
        <f t="shared" si="576"/>
        <v/>
      </c>
      <c r="IG178" s="378" t="str">
        <f t="shared" si="576"/>
        <v/>
      </c>
      <c r="IH178" s="378" t="str">
        <f t="shared" si="576"/>
        <v/>
      </c>
      <c r="II178" s="378" t="str">
        <f t="shared" si="576"/>
        <v/>
      </c>
      <c r="IJ178" s="378" t="str">
        <f t="shared" si="576"/>
        <v/>
      </c>
      <c r="IK178" s="378" t="str">
        <f t="shared" si="576"/>
        <v/>
      </c>
      <c r="IL178" s="378" t="str">
        <f t="shared" si="576"/>
        <v/>
      </c>
      <c r="IM178" s="378" t="str">
        <f t="shared" si="576"/>
        <v/>
      </c>
      <c r="IN178" s="378" t="str">
        <f t="shared" si="576"/>
        <v/>
      </c>
      <c r="IO178" s="378" t="str">
        <f t="shared" si="576"/>
        <v/>
      </c>
      <c r="IP178" s="378" t="str">
        <f t="shared" si="576"/>
        <v/>
      </c>
      <c r="IQ178" s="378" t="str">
        <f t="shared" si="576"/>
        <v/>
      </c>
      <c r="IR178" s="378" t="str">
        <f t="shared" si="576"/>
        <v/>
      </c>
      <c r="IS178" s="378" t="str">
        <f t="shared" si="576"/>
        <v/>
      </c>
      <c r="IT178" s="378" t="str">
        <f t="shared" si="576"/>
        <v/>
      </c>
      <c r="IU178" s="378" t="str">
        <f t="shared" si="576"/>
        <v/>
      </c>
      <c r="IV178" s="378" t="str">
        <f t="shared" si="576"/>
        <v/>
      </c>
      <c r="IW178" s="378" t="str">
        <f t="shared" si="576"/>
        <v/>
      </c>
      <c r="IX178" s="378" t="str">
        <f t="shared" si="576"/>
        <v/>
      </c>
      <c r="IY178" s="378" t="str">
        <f t="shared" si="576"/>
        <v/>
      </c>
      <c r="IZ178" s="378" t="str">
        <f t="shared" si="576"/>
        <v/>
      </c>
      <c r="JA178" s="378" t="str">
        <f t="shared" si="576"/>
        <v/>
      </c>
      <c r="JB178" s="378" t="str">
        <f t="shared" si="576"/>
        <v/>
      </c>
      <c r="JC178" s="378" t="str">
        <f t="shared" si="576"/>
        <v/>
      </c>
      <c r="JD178" s="378" t="str">
        <f t="shared" si="576"/>
        <v/>
      </c>
      <c r="JE178" s="378" t="str">
        <f t="shared" si="576"/>
        <v/>
      </c>
      <c r="JF178" s="378" t="str">
        <f t="shared" si="576"/>
        <v/>
      </c>
      <c r="JG178" s="378" t="str">
        <f t="shared" si="576"/>
        <v/>
      </c>
      <c r="JH178" s="378" t="str">
        <f t="shared" si="576"/>
        <v/>
      </c>
      <c r="JI178" s="378" t="str">
        <f t="shared" si="576"/>
        <v/>
      </c>
      <c r="JJ178" s="378" t="str">
        <f t="shared" si="576"/>
        <v/>
      </c>
      <c r="JK178" s="378" t="str">
        <f t="shared" si="576"/>
        <v/>
      </c>
      <c r="JL178" s="378" t="str">
        <f t="shared" si="576"/>
        <v/>
      </c>
      <c r="JM178" s="378" t="str">
        <f t="shared" si="576"/>
        <v/>
      </c>
      <c r="JN178" s="378" t="str">
        <f t="shared" si="576"/>
        <v/>
      </c>
      <c r="JO178" s="378" t="str">
        <f t="shared" si="576"/>
        <v/>
      </c>
      <c r="JP178" s="378" t="str">
        <f t="shared" si="576"/>
        <v/>
      </c>
      <c r="JQ178" s="378" t="str">
        <f t="shared" si="576"/>
        <v/>
      </c>
      <c r="JR178" s="378" t="str">
        <f t="shared" si="576"/>
        <v/>
      </c>
      <c r="JS178" s="378" t="str">
        <f t="shared" si="576"/>
        <v/>
      </c>
      <c r="JT178" s="378" t="str">
        <f t="shared" si="576"/>
        <v/>
      </c>
      <c r="JU178" s="378" t="str">
        <f t="shared" si="576"/>
        <v/>
      </c>
      <c r="JV178" s="378" t="str">
        <f t="shared" si="576"/>
        <v/>
      </c>
      <c r="JW178" s="378" t="str">
        <f t="shared" si="576"/>
        <v/>
      </c>
      <c r="JX178" s="378" t="str">
        <f t="shared" si="576"/>
        <v/>
      </c>
      <c r="JY178" s="378" t="str">
        <f t="shared" si="576"/>
        <v/>
      </c>
      <c r="JZ178" s="378" t="str">
        <f t="shared" si="576"/>
        <v/>
      </c>
      <c r="KA178" s="378" t="str">
        <f t="shared" si="576"/>
        <v/>
      </c>
      <c r="KB178" s="378" t="str">
        <f t="shared" si="576"/>
        <v/>
      </c>
      <c r="KC178" s="378" t="str">
        <f t="shared" si="576"/>
        <v/>
      </c>
      <c r="KD178" s="378" t="str">
        <f t="shared" si="576"/>
        <v/>
      </c>
      <c r="KE178" s="378" t="str">
        <f t="shared" si="576"/>
        <v/>
      </c>
      <c r="KF178" s="378" t="str">
        <f t="shared" si="576"/>
        <v/>
      </c>
      <c r="KG178" s="378" t="str">
        <f t="shared" si="576"/>
        <v/>
      </c>
      <c r="KH178" s="378" t="str">
        <f t="shared" si="576"/>
        <v/>
      </c>
      <c r="KI178" s="378" t="str">
        <f t="shared" si="576"/>
        <v/>
      </c>
      <c r="KJ178" s="378" t="str">
        <f t="shared" si="576"/>
        <v/>
      </c>
      <c r="KK178" s="378" t="str">
        <f t="shared" si="576"/>
        <v/>
      </c>
      <c r="KL178" s="378" t="str">
        <f t="shared" si="576"/>
        <v/>
      </c>
      <c r="KM178" s="378" t="str">
        <f t="shared" si="576"/>
        <v/>
      </c>
      <c r="KN178" s="378" t="str">
        <f t="shared" si="576"/>
        <v/>
      </c>
      <c r="KO178" s="378" t="str">
        <f t="shared" ref="KO178:MZ178" si="577">IF(COUNT(KO29:KO31)=0,"",SUM(KO29:KO31,)^2)</f>
        <v/>
      </c>
      <c r="KP178" s="378" t="str">
        <f t="shared" si="577"/>
        <v/>
      </c>
      <c r="KQ178" s="378" t="str">
        <f t="shared" si="577"/>
        <v/>
      </c>
      <c r="KR178" s="378" t="str">
        <f t="shared" si="577"/>
        <v/>
      </c>
      <c r="KS178" s="378" t="str">
        <f t="shared" si="577"/>
        <v/>
      </c>
      <c r="KT178" s="378" t="str">
        <f t="shared" si="577"/>
        <v/>
      </c>
      <c r="KU178" s="378" t="str">
        <f t="shared" si="577"/>
        <v/>
      </c>
      <c r="KV178" s="378" t="str">
        <f t="shared" si="577"/>
        <v/>
      </c>
      <c r="KW178" s="378" t="str">
        <f t="shared" si="577"/>
        <v/>
      </c>
      <c r="KX178" s="378" t="str">
        <f t="shared" si="577"/>
        <v/>
      </c>
      <c r="KY178" s="378" t="str">
        <f t="shared" si="577"/>
        <v/>
      </c>
      <c r="KZ178" s="378" t="str">
        <f t="shared" si="577"/>
        <v/>
      </c>
      <c r="LA178" s="378" t="str">
        <f t="shared" si="577"/>
        <v/>
      </c>
      <c r="LB178" s="378" t="str">
        <f t="shared" si="577"/>
        <v/>
      </c>
      <c r="LC178" s="378" t="str">
        <f t="shared" si="577"/>
        <v/>
      </c>
      <c r="LD178" s="378" t="str">
        <f t="shared" si="577"/>
        <v/>
      </c>
      <c r="LE178" s="378" t="str">
        <f t="shared" si="577"/>
        <v/>
      </c>
      <c r="LF178" s="378" t="str">
        <f t="shared" si="577"/>
        <v/>
      </c>
      <c r="LG178" s="378" t="str">
        <f t="shared" si="577"/>
        <v/>
      </c>
      <c r="LH178" s="378" t="str">
        <f t="shared" si="577"/>
        <v/>
      </c>
      <c r="LI178" s="378" t="str">
        <f t="shared" si="577"/>
        <v/>
      </c>
      <c r="LJ178" s="378" t="str">
        <f t="shared" si="577"/>
        <v/>
      </c>
      <c r="LK178" s="378" t="str">
        <f t="shared" si="577"/>
        <v/>
      </c>
      <c r="LL178" s="378" t="str">
        <f t="shared" si="577"/>
        <v/>
      </c>
      <c r="LM178" s="378" t="str">
        <f t="shared" si="577"/>
        <v/>
      </c>
      <c r="LN178" s="378" t="str">
        <f t="shared" si="577"/>
        <v/>
      </c>
      <c r="LO178" s="378" t="str">
        <f t="shared" si="577"/>
        <v/>
      </c>
      <c r="LP178" s="378" t="str">
        <f t="shared" si="577"/>
        <v/>
      </c>
      <c r="LQ178" s="378" t="str">
        <f t="shared" si="577"/>
        <v/>
      </c>
      <c r="LR178" s="378" t="str">
        <f t="shared" si="577"/>
        <v/>
      </c>
      <c r="LS178" s="378" t="str">
        <f t="shared" si="577"/>
        <v/>
      </c>
      <c r="LT178" s="378" t="str">
        <f t="shared" si="577"/>
        <v/>
      </c>
      <c r="LU178" s="378" t="str">
        <f t="shared" si="577"/>
        <v/>
      </c>
      <c r="LV178" s="378" t="str">
        <f t="shared" si="577"/>
        <v/>
      </c>
      <c r="LW178" s="378" t="str">
        <f t="shared" si="577"/>
        <v/>
      </c>
      <c r="LX178" s="378" t="str">
        <f t="shared" si="577"/>
        <v/>
      </c>
      <c r="LY178" s="378" t="str">
        <f t="shared" si="577"/>
        <v/>
      </c>
      <c r="LZ178" s="378" t="str">
        <f t="shared" si="577"/>
        <v/>
      </c>
      <c r="MA178" s="378" t="str">
        <f t="shared" si="577"/>
        <v/>
      </c>
      <c r="MB178" s="378" t="str">
        <f t="shared" si="577"/>
        <v/>
      </c>
      <c r="MC178" s="378" t="str">
        <f t="shared" si="577"/>
        <v/>
      </c>
      <c r="MD178" s="378" t="str">
        <f t="shared" si="577"/>
        <v/>
      </c>
      <c r="ME178" s="378" t="str">
        <f t="shared" si="577"/>
        <v/>
      </c>
      <c r="MF178" s="378" t="str">
        <f t="shared" si="577"/>
        <v/>
      </c>
      <c r="MG178" s="378" t="str">
        <f t="shared" si="577"/>
        <v/>
      </c>
      <c r="MH178" s="378" t="str">
        <f t="shared" si="577"/>
        <v/>
      </c>
      <c r="MI178" s="378" t="str">
        <f t="shared" si="577"/>
        <v/>
      </c>
      <c r="MJ178" s="378" t="str">
        <f t="shared" si="577"/>
        <v/>
      </c>
      <c r="MK178" s="378" t="str">
        <f t="shared" si="577"/>
        <v/>
      </c>
      <c r="ML178" s="378" t="str">
        <f t="shared" si="577"/>
        <v/>
      </c>
      <c r="MM178" s="378" t="str">
        <f t="shared" si="577"/>
        <v/>
      </c>
      <c r="MN178" s="378" t="str">
        <f t="shared" si="577"/>
        <v/>
      </c>
      <c r="MO178" s="378" t="str">
        <f t="shared" si="577"/>
        <v/>
      </c>
      <c r="MP178" s="378" t="str">
        <f t="shared" si="577"/>
        <v/>
      </c>
      <c r="MQ178" s="378" t="str">
        <f t="shared" si="577"/>
        <v/>
      </c>
      <c r="MR178" s="378" t="str">
        <f t="shared" si="577"/>
        <v/>
      </c>
      <c r="MS178" s="378" t="str">
        <f t="shared" si="577"/>
        <v/>
      </c>
      <c r="MT178" s="378" t="str">
        <f t="shared" si="577"/>
        <v/>
      </c>
      <c r="MU178" s="378" t="str">
        <f t="shared" si="577"/>
        <v/>
      </c>
      <c r="MV178" s="378" t="str">
        <f t="shared" si="577"/>
        <v/>
      </c>
      <c r="MW178" s="378" t="str">
        <f t="shared" si="577"/>
        <v/>
      </c>
      <c r="MX178" s="378" t="str">
        <f t="shared" si="577"/>
        <v/>
      </c>
      <c r="MY178" s="378" t="str">
        <f t="shared" si="577"/>
        <v/>
      </c>
      <c r="MZ178" s="378" t="str">
        <f t="shared" si="577"/>
        <v/>
      </c>
      <c r="NA178" s="378" t="str">
        <f t="shared" ref="NA178:PL178" si="578">IF(COUNT(NA29:NA31)=0,"",SUM(NA29:NA31,)^2)</f>
        <v/>
      </c>
      <c r="NB178" s="378" t="str">
        <f t="shared" si="578"/>
        <v/>
      </c>
      <c r="NC178" s="378" t="str">
        <f t="shared" si="578"/>
        <v/>
      </c>
      <c r="ND178" s="378" t="str">
        <f t="shared" si="578"/>
        <v/>
      </c>
      <c r="NE178" s="378" t="str">
        <f t="shared" si="578"/>
        <v/>
      </c>
      <c r="NF178" s="378" t="str">
        <f t="shared" si="578"/>
        <v/>
      </c>
      <c r="NG178" s="378" t="str">
        <f t="shared" si="578"/>
        <v/>
      </c>
      <c r="NH178" s="378" t="str">
        <f t="shared" si="578"/>
        <v/>
      </c>
      <c r="NI178" s="378" t="str">
        <f t="shared" si="578"/>
        <v/>
      </c>
      <c r="NJ178" s="378" t="str">
        <f t="shared" si="578"/>
        <v/>
      </c>
      <c r="NK178" s="378" t="str">
        <f t="shared" si="578"/>
        <v/>
      </c>
      <c r="NL178" s="378" t="str">
        <f t="shared" si="578"/>
        <v/>
      </c>
      <c r="NM178" s="378" t="str">
        <f t="shared" si="578"/>
        <v/>
      </c>
      <c r="NN178" s="378" t="str">
        <f t="shared" si="578"/>
        <v/>
      </c>
      <c r="NO178" s="378" t="str">
        <f t="shared" si="578"/>
        <v/>
      </c>
      <c r="NP178" s="378" t="str">
        <f t="shared" si="578"/>
        <v/>
      </c>
      <c r="NQ178" s="378" t="str">
        <f t="shared" si="578"/>
        <v/>
      </c>
      <c r="NR178" s="378" t="str">
        <f t="shared" si="578"/>
        <v/>
      </c>
      <c r="NS178" s="378" t="str">
        <f t="shared" si="578"/>
        <v/>
      </c>
      <c r="NT178" s="378" t="str">
        <f t="shared" si="578"/>
        <v/>
      </c>
      <c r="NU178" s="378" t="str">
        <f t="shared" si="578"/>
        <v/>
      </c>
      <c r="NV178" s="378" t="str">
        <f t="shared" si="578"/>
        <v/>
      </c>
      <c r="NW178" s="378" t="str">
        <f t="shared" si="578"/>
        <v/>
      </c>
      <c r="NX178" s="378" t="str">
        <f t="shared" si="578"/>
        <v/>
      </c>
      <c r="NY178" s="378" t="str">
        <f t="shared" si="578"/>
        <v/>
      </c>
      <c r="NZ178" s="378" t="str">
        <f t="shared" si="578"/>
        <v/>
      </c>
      <c r="OA178" s="378" t="str">
        <f t="shared" si="578"/>
        <v/>
      </c>
      <c r="OB178" s="378" t="str">
        <f t="shared" si="578"/>
        <v/>
      </c>
      <c r="OC178" s="378" t="str">
        <f t="shared" si="578"/>
        <v/>
      </c>
      <c r="OD178" s="378" t="str">
        <f t="shared" si="578"/>
        <v/>
      </c>
      <c r="OE178" s="378" t="str">
        <f t="shared" si="578"/>
        <v/>
      </c>
      <c r="OF178" s="378" t="str">
        <f t="shared" si="578"/>
        <v/>
      </c>
      <c r="OG178" s="378" t="str">
        <f t="shared" si="578"/>
        <v/>
      </c>
      <c r="OH178" s="378" t="str">
        <f t="shared" si="578"/>
        <v/>
      </c>
      <c r="OI178" s="378" t="str">
        <f t="shared" si="578"/>
        <v/>
      </c>
      <c r="OJ178" s="378" t="str">
        <f t="shared" si="578"/>
        <v/>
      </c>
      <c r="OK178" s="378" t="str">
        <f t="shared" si="578"/>
        <v/>
      </c>
      <c r="OL178" s="378" t="str">
        <f t="shared" si="578"/>
        <v/>
      </c>
      <c r="OM178" s="378" t="str">
        <f t="shared" si="578"/>
        <v/>
      </c>
      <c r="ON178" s="378" t="str">
        <f t="shared" si="578"/>
        <v/>
      </c>
      <c r="OO178" s="378" t="str">
        <f t="shared" si="578"/>
        <v/>
      </c>
      <c r="OP178" s="378" t="str">
        <f t="shared" si="578"/>
        <v/>
      </c>
      <c r="OQ178" s="380" t="str">
        <f t="shared" si="578"/>
        <v/>
      </c>
      <c r="OR178" s="380" t="str">
        <f t="shared" si="578"/>
        <v/>
      </c>
      <c r="OS178" s="380" t="str">
        <f t="shared" si="578"/>
        <v/>
      </c>
      <c r="OT178" s="380" t="str">
        <f t="shared" si="578"/>
        <v/>
      </c>
      <c r="OU178" s="380" t="str">
        <f t="shared" si="578"/>
        <v/>
      </c>
      <c r="OV178" s="380" t="str">
        <f t="shared" si="578"/>
        <v/>
      </c>
      <c r="OW178" s="380" t="str">
        <f t="shared" si="578"/>
        <v/>
      </c>
      <c r="OX178" s="380" t="str">
        <f t="shared" si="578"/>
        <v/>
      </c>
      <c r="OY178" s="380" t="str">
        <f t="shared" si="578"/>
        <v/>
      </c>
      <c r="OZ178" s="380" t="str">
        <f t="shared" si="578"/>
        <v/>
      </c>
      <c r="PA178" s="380" t="str">
        <f t="shared" si="578"/>
        <v/>
      </c>
      <c r="PB178" s="380" t="str">
        <f t="shared" si="578"/>
        <v/>
      </c>
      <c r="PC178" s="380" t="str">
        <f t="shared" si="578"/>
        <v/>
      </c>
      <c r="PD178" s="380" t="str">
        <f t="shared" si="578"/>
        <v/>
      </c>
      <c r="PE178" s="380" t="str">
        <f t="shared" si="578"/>
        <v/>
      </c>
      <c r="PF178" s="380" t="str">
        <f t="shared" si="578"/>
        <v/>
      </c>
      <c r="PG178" s="380" t="str">
        <f t="shared" si="578"/>
        <v/>
      </c>
      <c r="PH178" s="380" t="str">
        <f t="shared" si="578"/>
        <v/>
      </c>
      <c r="PI178" s="380" t="str">
        <f t="shared" si="578"/>
        <v/>
      </c>
      <c r="PJ178" s="380" t="str">
        <f t="shared" si="578"/>
        <v/>
      </c>
      <c r="PK178" s="380" t="str">
        <f t="shared" si="578"/>
        <v/>
      </c>
      <c r="PL178" s="380" t="str">
        <f t="shared" si="578"/>
        <v/>
      </c>
      <c r="PM178" s="380" t="str">
        <f t="shared" ref="PM178:RX178" si="579">IF(COUNT(PM29:PM31)=0,"",SUM(PM29:PM31,)^2)</f>
        <v/>
      </c>
      <c r="PN178" s="380" t="str">
        <f t="shared" si="579"/>
        <v/>
      </c>
      <c r="PO178" s="380" t="str">
        <f t="shared" si="579"/>
        <v/>
      </c>
      <c r="PP178" s="380" t="str">
        <f t="shared" si="579"/>
        <v/>
      </c>
      <c r="PQ178" s="380" t="str">
        <f t="shared" si="579"/>
        <v/>
      </c>
      <c r="PR178" s="380" t="str">
        <f t="shared" si="579"/>
        <v/>
      </c>
      <c r="PS178" s="380" t="str">
        <f t="shared" si="579"/>
        <v/>
      </c>
      <c r="PT178" s="380" t="str">
        <f t="shared" si="579"/>
        <v/>
      </c>
      <c r="PU178" s="380" t="str">
        <f t="shared" si="579"/>
        <v/>
      </c>
      <c r="PV178" s="380" t="str">
        <f t="shared" si="579"/>
        <v/>
      </c>
      <c r="PW178" s="380" t="str">
        <f t="shared" si="579"/>
        <v/>
      </c>
      <c r="PX178" s="380" t="str">
        <f t="shared" si="579"/>
        <v/>
      </c>
      <c r="PY178" s="380" t="str">
        <f t="shared" si="579"/>
        <v/>
      </c>
      <c r="PZ178" s="380" t="str">
        <f t="shared" si="579"/>
        <v/>
      </c>
      <c r="QA178" s="380" t="str">
        <f t="shared" si="579"/>
        <v/>
      </c>
      <c r="QB178" s="380" t="str">
        <f t="shared" si="579"/>
        <v/>
      </c>
      <c r="QC178" s="380" t="str">
        <f t="shared" si="579"/>
        <v/>
      </c>
      <c r="QD178" s="380" t="str">
        <f t="shared" si="579"/>
        <v/>
      </c>
      <c r="QE178" s="380" t="str">
        <f t="shared" si="579"/>
        <v/>
      </c>
      <c r="QF178" s="380" t="str">
        <f t="shared" si="579"/>
        <v/>
      </c>
      <c r="QG178" s="380" t="str">
        <f t="shared" si="579"/>
        <v/>
      </c>
      <c r="QH178" s="380" t="str">
        <f t="shared" si="579"/>
        <v/>
      </c>
      <c r="QI178" s="380" t="str">
        <f t="shared" si="579"/>
        <v/>
      </c>
      <c r="QJ178" s="380" t="str">
        <f t="shared" si="579"/>
        <v/>
      </c>
      <c r="QK178" s="380" t="str">
        <f t="shared" si="579"/>
        <v/>
      </c>
      <c r="QL178" s="380" t="str">
        <f t="shared" si="579"/>
        <v/>
      </c>
      <c r="QM178" s="380" t="str">
        <f t="shared" si="579"/>
        <v/>
      </c>
      <c r="QN178" s="380" t="str">
        <f t="shared" si="579"/>
        <v/>
      </c>
      <c r="QO178" s="380" t="str">
        <f t="shared" si="579"/>
        <v/>
      </c>
      <c r="QP178" s="380" t="str">
        <f t="shared" si="579"/>
        <v/>
      </c>
      <c r="QQ178" s="380" t="str">
        <f t="shared" si="579"/>
        <v/>
      </c>
      <c r="QR178" s="380" t="str">
        <f t="shared" si="579"/>
        <v/>
      </c>
      <c r="QS178" s="380" t="str">
        <f t="shared" si="579"/>
        <v/>
      </c>
      <c r="QT178" s="380" t="str">
        <f t="shared" si="579"/>
        <v/>
      </c>
      <c r="QU178" s="380" t="str">
        <f t="shared" si="579"/>
        <v/>
      </c>
      <c r="QV178" s="380" t="str">
        <f t="shared" si="579"/>
        <v/>
      </c>
      <c r="QW178" s="380" t="str">
        <f t="shared" si="579"/>
        <v/>
      </c>
      <c r="QX178" s="380" t="str">
        <f t="shared" si="579"/>
        <v/>
      </c>
      <c r="QY178" s="380" t="str">
        <f t="shared" si="579"/>
        <v/>
      </c>
      <c r="QZ178" s="380" t="str">
        <f t="shared" si="579"/>
        <v/>
      </c>
      <c r="RA178" s="380" t="str">
        <f t="shared" si="579"/>
        <v/>
      </c>
      <c r="RB178" s="380" t="str">
        <f t="shared" si="579"/>
        <v/>
      </c>
      <c r="RC178" s="380" t="str">
        <f t="shared" si="579"/>
        <v/>
      </c>
      <c r="RD178" s="380" t="str">
        <f t="shared" si="579"/>
        <v/>
      </c>
      <c r="RE178" s="380" t="str">
        <f t="shared" si="579"/>
        <v/>
      </c>
      <c r="RF178" s="380" t="str">
        <f t="shared" si="579"/>
        <v/>
      </c>
      <c r="RG178" s="380" t="str">
        <f t="shared" si="579"/>
        <v/>
      </c>
      <c r="RH178" s="380" t="str">
        <f t="shared" si="579"/>
        <v/>
      </c>
      <c r="RI178" s="380" t="str">
        <f t="shared" si="579"/>
        <v/>
      </c>
      <c r="RJ178" s="380" t="str">
        <f t="shared" si="579"/>
        <v/>
      </c>
      <c r="RK178" s="380" t="str">
        <f t="shared" si="579"/>
        <v/>
      </c>
      <c r="RL178" s="380" t="str">
        <f t="shared" si="579"/>
        <v/>
      </c>
      <c r="RM178" s="380" t="str">
        <f t="shared" si="579"/>
        <v/>
      </c>
      <c r="RN178" s="380" t="str">
        <f t="shared" si="579"/>
        <v/>
      </c>
      <c r="RO178" s="380" t="str">
        <f t="shared" si="579"/>
        <v/>
      </c>
      <c r="RP178" s="380" t="str">
        <f t="shared" si="579"/>
        <v/>
      </c>
      <c r="RQ178" s="380" t="str">
        <f t="shared" si="579"/>
        <v/>
      </c>
      <c r="RR178" s="380" t="str">
        <f t="shared" si="579"/>
        <v/>
      </c>
      <c r="RS178" s="380" t="str">
        <f t="shared" si="579"/>
        <v/>
      </c>
      <c r="RT178" s="380" t="str">
        <f t="shared" si="579"/>
        <v/>
      </c>
      <c r="RU178" s="380" t="str">
        <f t="shared" si="579"/>
        <v/>
      </c>
      <c r="RV178" s="380" t="str">
        <f t="shared" si="579"/>
        <v/>
      </c>
      <c r="RW178" s="380" t="str">
        <f t="shared" si="579"/>
        <v/>
      </c>
      <c r="RX178" s="380" t="str">
        <f t="shared" si="579"/>
        <v/>
      </c>
      <c r="RY178" s="380" t="str">
        <f t="shared" ref="RY178:UJ178" si="580">IF(COUNT(RY29:RY31)=0,"",SUM(RY29:RY31,)^2)</f>
        <v/>
      </c>
      <c r="RZ178" s="380" t="str">
        <f t="shared" si="580"/>
        <v/>
      </c>
      <c r="SA178" s="380" t="str">
        <f t="shared" si="580"/>
        <v/>
      </c>
      <c r="SB178" s="380" t="str">
        <f t="shared" si="580"/>
        <v/>
      </c>
      <c r="SC178" s="380" t="str">
        <f t="shared" si="580"/>
        <v/>
      </c>
      <c r="SD178" s="380" t="str">
        <f t="shared" si="580"/>
        <v/>
      </c>
      <c r="SE178" s="380" t="str">
        <f t="shared" si="580"/>
        <v/>
      </c>
      <c r="SF178" s="380" t="str">
        <f t="shared" si="580"/>
        <v/>
      </c>
      <c r="SG178" s="380" t="str">
        <f t="shared" si="580"/>
        <v/>
      </c>
      <c r="SH178" s="380" t="str">
        <f t="shared" si="580"/>
        <v/>
      </c>
      <c r="SI178" s="380" t="str">
        <f t="shared" si="580"/>
        <v/>
      </c>
      <c r="SJ178" s="380" t="str">
        <f t="shared" si="580"/>
        <v/>
      </c>
      <c r="SK178" s="380" t="str">
        <f t="shared" si="580"/>
        <v/>
      </c>
      <c r="SL178" s="380" t="str">
        <f t="shared" si="580"/>
        <v/>
      </c>
      <c r="SM178" s="380" t="str">
        <f t="shared" si="580"/>
        <v/>
      </c>
      <c r="SN178" s="380" t="str">
        <f t="shared" si="580"/>
        <v/>
      </c>
      <c r="SO178" s="380" t="str">
        <f t="shared" si="580"/>
        <v/>
      </c>
      <c r="SP178" s="380" t="str">
        <f t="shared" si="580"/>
        <v/>
      </c>
      <c r="SQ178" s="380" t="str">
        <f t="shared" si="580"/>
        <v/>
      </c>
      <c r="SR178" s="380" t="str">
        <f t="shared" si="580"/>
        <v/>
      </c>
      <c r="SS178" s="380" t="str">
        <f t="shared" si="580"/>
        <v/>
      </c>
      <c r="ST178" s="380" t="str">
        <f t="shared" si="580"/>
        <v/>
      </c>
      <c r="SU178" s="380" t="str">
        <f t="shared" si="580"/>
        <v/>
      </c>
      <c r="SV178" s="380" t="str">
        <f t="shared" si="580"/>
        <v/>
      </c>
      <c r="SW178" s="380" t="str">
        <f t="shared" si="580"/>
        <v/>
      </c>
      <c r="SX178" s="380" t="str">
        <f t="shared" si="580"/>
        <v/>
      </c>
      <c r="SY178" s="380" t="str">
        <f t="shared" si="580"/>
        <v/>
      </c>
      <c r="SZ178" s="380" t="str">
        <f t="shared" si="580"/>
        <v/>
      </c>
      <c r="TA178" s="380" t="str">
        <f t="shared" si="580"/>
        <v/>
      </c>
      <c r="TB178" s="380" t="str">
        <f t="shared" si="580"/>
        <v/>
      </c>
      <c r="TC178" s="380" t="str">
        <f t="shared" si="580"/>
        <v/>
      </c>
      <c r="TD178" s="380" t="str">
        <f t="shared" si="580"/>
        <v/>
      </c>
      <c r="TE178" s="380" t="str">
        <f t="shared" si="580"/>
        <v/>
      </c>
      <c r="TF178" s="380" t="str">
        <f t="shared" si="580"/>
        <v/>
      </c>
      <c r="TG178" s="380" t="str">
        <f t="shared" si="580"/>
        <v/>
      </c>
      <c r="TH178" s="380" t="str">
        <f t="shared" si="580"/>
        <v/>
      </c>
      <c r="TI178" s="380" t="str">
        <f t="shared" si="580"/>
        <v/>
      </c>
      <c r="TJ178" s="380" t="str">
        <f t="shared" si="580"/>
        <v/>
      </c>
      <c r="TK178" s="380" t="str">
        <f t="shared" si="580"/>
        <v/>
      </c>
      <c r="TL178" s="380" t="str">
        <f t="shared" si="580"/>
        <v/>
      </c>
      <c r="TM178" s="380" t="str">
        <f t="shared" si="580"/>
        <v/>
      </c>
      <c r="TN178" s="380" t="str">
        <f t="shared" si="580"/>
        <v/>
      </c>
      <c r="TO178" s="380" t="str">
        <f t="shared" si="580"/>
        <v/>
      </c>
      <c r="TP178" s="380" t="str">
        <f t="shared" si="580"/>
        <v/>
      </c>
      <c r="TQ178" s="380" t="str">
        <f t="shared" si="580"/>
        <v/>
      </c>
      <c r="TR178" s="380" t="str">
        <f t="shared" si="580"/>
        <v/>
      </c>
      <c r="TS178" s="380" t="str">
        <f t="shared" si="580"/>
        <v/>
      </c>
      <c r="TT178" s="380" t="str">
        <f t="shared" si="580"/>
        <v/>
      </c>
      <c r="TU178" s="380" t="str">
        <f t="shared" si="580"/>
        <v/>
      </c>
      <c r="TV178" s="380" t="str">
        <f t="shared" si="580"/>
        <v/>
      </c>
      <c r="TW178" s="380" t="str">
        <f t="shared" si="580"/>
        <v/>
      </c>
      <c r="TX178" s="380" t="str">
        <f t="shared" si="580"/>
        <v/>
      </c>
      <c r="TY178" s="380" t="str">
        <f t="shared" si="580"/>
        <v/>
      </c>
      <c r="TZ178" s="380" t="str">
        <f t="shared" si="580"/>
        <v/>
      </c>
      <c r="UA178" s="380" t="str">
        <f t="shared" si="580"/>
        <v/>
      </c>
      <c r="UB178" s="380" t="str">
        <f t="shared" si="580"/>
        <v/>
      </c>
      <c r="UC178" s="380" t="str">
        <f t="shared" si="580"/>
        <v/>
      </c>
      <c r="UD178" s="380" t="str">
        <f t="shared" si="580"/>
        <v/>
      </c>
      <c r="UE178" s="380" t="str">
        <f t="shared" si="580"/>
        <v/>
      </c>
      <c r="UF178" s="380" t="str">
        <f t="shared" si="580"/>
        <v/>
      </c>
      <c r="UG178" s="380" t="str">
        <f t="shared" si="580"/>
        <v/>
      </c>
      <c r="UH178" s="380" t="str">
        <f t="shared" si="580"/>
        <v/>
      </c>
      <c r="UI178" s="380" t="str">
        <f t="shared" si="580"/>
        <v/>
      </c>
      <c r="UJ178" s="380" t="str">
        <f t="shared" si="580"/>
        <v/>
      </c>
      <c r="UK178" s="380" t="str">
        <f t="shared" ref="UK178:WI178" si="581">IF(COUNT(UK29:UK31)=0,"",SUM(UK29:UK31,)^2)</f>
        <v/>
      </c>
      <c r="UL178" s="380" t="str">
        <f t="shared" si="581"/>
        <v/>
      </c>
      <c r="UM178" s="380" t="str">
        <f t="shared" si="581"/>
        <v/>
      </c>
      <c r="UN178" s="380" t="str">
        <f t="shared" si="581"/>
        <v/>
      </c>
      <c r="UO178" s="380" t="str">
        <f t="shared" si="581"/>
        <v/>
      </c>
      <c r="UP178" s="380" t="str">
        <f t="shared" si="581"/>
        <v/>
      </c>
      <c r="UQ178" s="380" t="str">
        <f t="shared" si="581"/>
        <v/>
      </c>
      <c r="UR178" s="380" t="str">
        <f t="shared" si="581"/>
        <v/>
      </c>
      <c r="US178" s="380" t="str">
        <f t="shared" si="581"/>
        <v/>
      </c>
      <c r="UT178" s="380" t="str">
        <f t="shared" si="581"/>
        <v/>
      </c>
      <c r="UU178" s="380" t="str">
        <f t="shared" si="581"/>
        <v/>
      </c>
      <c r="UV178" s="380" t="str">
        <f t="shared" si="581"/>
        <v/>
      </c>
      <c r="UW178" s="380" t="str">
        <f t="shared" si="581"/>
        <v/>
      </c>
      <c r="UX178" s="380" t="str">
        <f t="shared" si="581"/>
        <v/>
      </c>
      <c r="UY178" s="380" t="str">
        <f t="shared" si="581"/>
        <v/>
      </c>
      <c r="UZ178" s="380" t="str">
        <f t="shared" si="581"/>
        <v/>
      </c>
      <c r="VA178" s="380" t="str">
        <f t="shared" si="581"/>
        <v/>
      </c>
      <c r="VB178" s="380" t="str">
        <f t="shared" si="581"/>
        <v/>
      </c>
      <c r="VC178" s="380" t="str">
        <f t="shared" si="581"/>
        <v/>
      </c>
      <c r="VD178" s="380" t="str">
        <f t="shared" si="581"/>
        <v/>
      </c>
      <c r="VE178" s="380" t="str">
        <f t="shared" si="581"/>
        <v/>
      </c>
      <c r="VF178" s="380" t="str">
        <f t="shared" si="581"/>
        <v/>
      </c>
      <c r="VG178" s="380" t="str">
        <f t="shared" si="581"/>
        <v/>
      </c>
      <c r="VH178" s="380" t="str">
        <f t="shared" si="581"/>
        <v/>
      </c>
      <c r="VI178" s="380" t="str">
        <f t="shared" si="581"/>
        <v/>
      </c>
      <c r="VJ178" s="380" t="str">
        <f t="shared" si="581"/>
        <v/>
      </c>
      <c r="VK178" s="380" t="str">
        <f t="shared" si="581"/>
        <v/>
      </c>
      <c r="VL178" s="380" t="str">
        <f t="shared" si="581"/>
        <v/>
      </c>
      <c r="VM178" s="380" t="str">
        <f t="shared" si="581"/>
        <v/>
      </c>
      <c r="VN178" s="380" t="str">
        <f t="shared" si="581"/>
        <v/>
      </c>
      <c r="VO178" s="380" t="str">
        <f t="shared" si="581"/>
        <v/>
      </c>
      <c r="VP178" s="380" t="str">
        <f t="shared" si="581"/>
        <v/>
      </c>
      <c r="VQ178" s="380" t="str">
        <f t="shared" si="581"/>
        <v/>
      </c>
      <c r="VR178" s="380" t="str">
        <f t="shared" si="581"/>
        <v/>
      </c>
      <c r="VS178" s="380" t="str">
        <f t="shared" si="581"/>
        <v/>
      </c>
      <c r="VT178" s="380" t="str">
        <f t="shared" si="581"/>
        <v/>
      </c>
      <c r="VU178" s="380" t="str">
        <f t="shared" si="581"/>
        <v/>
      </c>
      <c r="VV178" s="380" t="str">
        <f t="shared" si="581"/>
        <v/>
      </c>
      <c r="VW178" s="380" t="str">
        <f t="shared" si="581"/>
        <v/>
      </c>
      <c r="VX178" s="380" t="str">
        <f t="shared" si="581"/>
        <v/>
      </c>
      <c r="VY178" s="380" t="str">
        <f t="shared" si="581"/>
        <v/>
      </c>
      <c r="VZ178" s="380" t="str">
        <f t="shared" si="581"/>
        <v/>
      </c>
      <c r="WA178" s="380" t="str">
        <f t="shared" si="581"/>
        <v/>
      </c>
      <c r="WB178" s="380" t="str">
        <f t="shared" si="581"/>
        <v/>
      </c>
      <c r="WC178" s="380" t="str">
        <f t="shared" si="581"/>
        <v/>
      </c>
      <c r="WD178" s="380" t="str">
        <f t="shared" si="581"/>
        <v/>
      </c>
      <c r="WE178" s="380" t="str">
        <f t="shared" si="581"/>
        <v/>
      </c>
      <c r="WF178" s="380" t="str">
        <f t="shared" si="581"/>
        <v/>
      </c>
      <c r="WG178" s="380" t="str">
        <f t="shared" si="581"/>
        <v/>
      </c>
      <c r="WH178" s="380" t="str">
        <f t="shared" si="581"/>
        <v/>
      </c>
      <c r="WI178" s="378" t="str">
        <f t="shared" si="581"/>
        <v/>
      </c>
    </row>
    <row r="179" spans="1:607">
      <c r="A179" s="348"/>
      <c r="B179" s="360" t="s">
        <v>911</v>
      </c>
      <c r="C179" s="348"/>
      <c r="D179" s="348"/>
      <c r="E179" s="348"/>
      <c r="F179" s="348"/>
      <c r="G179" s="361" t="str">
        <f t="shared" si="220"/>
        <v/>
      </c>
      <c r="H179" s="361" t="str">
        <f t="shared" si="221"/>
        <v/>
      </c>
      <c r="I179" s="397"/>
      <c r="J179" s="348"/>
      <c r="K179" s="348"/>
      <c r="L179" s="348"/>
      <c r="M179" s="348"/>
      <c r="N179" s="400"/>
      <c r="O179" s="400"/>
      <c r="P179" s="400"/>
      <c r="Q179" s="400"/>
      <c r="R179" s="400"/>
      <c r="S179" s="400"/>
      <c r="T179" s="400"/>
      <c r="U179" s="400"/>
      <c r="V179" s="400"/>
      <c r="W179" s="400"/>
      <c r="X179" s="400"/>
      <c r="Y179" s="400"/>
      <c r="Z179" s="400"/>
      <c r="AA179" s="400"/>
      <c r="AB179" s="400"/>
      <c r="AC179" s="400"/>
      <c r="AD179" s="400"/>
      <c r="AE179" s="400"/>
      <c r="AF179" s="400"/>
      <c r="AG179" s="400"/>
      <c r="AH179" s="400"/>
      <c r="AI179" s="400"/>
      <c r="AJ179" s="400"/>
      <c r="AK179" s="400"/>
      <c r="AL179" s="400"/>
      <c r="AM179" s="400"/>
      <c r="AN179" s="400"/>
      <c r="AO179" s="400"/>
      <c r="AP179" s="400"/>
      <c r="AQ179" s="400"/>
      <c r="AR179" s="400"/>
      <c r="AS179" s="400"/>
      <c r="AT179" s="400"/>
      <c r="AU179" s="400"/>
      <c r="AV179" s="400"/>
      <c r="AW179" s="400"/>
      <c r="AX179" s="400"/>
      <c r="AY179" s="400"/>
      <c r="AZ179" s="400"/>
      <c r="BA179" s="400"/>
      <c r="BB179" s="400"/>
      <c r="BC179" s="400"/>
      <c r="BD179" s="400"/>
      <c r="BE179" s="400"/>
      <c r="BF179" s="400"/>
      <c r="BG179" s="400"/>
      <c r="BH179" s="400"/>
      <c r="BI179" s="400"/>
      <c r="BJ179" s="400"/>
      <c r="BK179" s="400"/>
      <c r="BL179" s="400"/>
      <c r="BM179" s="400"/>
      <c r="BN179" s="400"/>
      <c r="BO179" s="400"/>
      <c r="BP179" s="400"/>
      <c r="BQ179" s="400"/>
      <c r="BR179" s="400"/>
      <c r="BS179" s="400"/>
      <c r="BT179" s="400"/>
      <c r="BU179" s="400"/>
      <c r="BV179" s="400"/>
      <c r="BW179" s="400"/>
      <c r="BX179" s="400"/>
      <c r="BY179" s="400"/>
      <c r="BZ179" s="400"/>
      <c r="CA179" s="400"/>
      <c r="CB179" s="400"/>
      <c r="CC179" s="400"/>
      <c r="CD179" s="400"/>
      <c r="CE179" s="400"/>
      <c r="CF179" s="400"/>
      <c r="CG179" s="400"/>
      <c r="CH179" s="400"/>
      <c r="CI179" s="400"/>
      <c r="CJ179" s="400"/>
      <c r="CK179" s="400"/>
      <c r="CL179" s="400"/>
      <c r="CM179" s="400"/>
      <c r="CN179" s="400"/>
      <c r="CO179" s="400"/>
      <c r="CP179" s="400"/>
      <c r="CQ179" s="400"/>
      <c r="CR179" s="400"/>
      <c r="CS179" s="400"/>
      <c r="CT179" s="400"/>
      <c r="CU179" s="400"/>
      <c r="CV179" s="400"/>
      <c r="CW179" s="400"/>
      <c r="CX179" s="400"/>
      <c r="CY179" s="400"/>
      <c r="CZ179" s="362"/>
      <c r="DA179" s="901"/>
      <c r="DB179" s="899" t="s">
        <v>1347</v>
      </c>
      <c r="DC179" s="899"/>
      <c r="DD179" s="378" t="str">
        <f>IF(COUNT(DD38:DD40)=0,"",SUM(DD38:DD40,)^2)</f>
        <v/>
      </c>
      <c r="DE179" s="378" t="str">
        <f t="shared" ref="DE179:FP179" si="582">IF(COUNT(DE38:DE40)=0,"",SUM(DE38:DE40,)^2)</f>
        <v/>
      </c>
      <c r="DF179" s="378" t="str">
        <f t="shared" si="582"/>
        <v/>
      </c>
      <c r="DG179" s="378" t="str">
        <f t="shared" si="582"/>
        <v/>
      </c>
      <c r="DH179" s="378" t="str">
        <f t="shared" si="582"/>
        <v/>
      </c>
      <c r="DI179" s="378" t="str">
        <f t="shared" si="582"/>
        <v/>
      </c>
      <c r="DJ179" s="378" t="str">
        <f t="shared" si="582"/>
        <v/>
      </c>
      <c r="DK179" s="378" t="str">
        <f t="shared" si="582"/>
        <v/>
      </c>
      <c r="DL179" s="378" t="str">
        <f t="shared" si="582"/>
        <v/>
      </c>
      <c r="DM179" s="378" t="str">
        <f t="shared" si="582"/>
        <v/>
      </c>
      <c r="DN179" s="378" t="str">
        <f t="shared" si="582"/>
        <v/>
      </c>
      <c r="DO179" s="378" t="str">
        <f t="shared" si="582"/>
        <v/>
      </c>
      <c r="DP179" s="378" t="str">
        <f t="shared" si="582"/>
        <v/>
      </c>
      <c r="DQ179" s="378" t="str">
        <f t="shared" si="582"/>
        <v/>
      </c>
      <c r="DR179" s="378" t="str">
        <f t="shared" si="582"/>
        <v/>
      </c>
      <c r="DS179" s="378" t="str">
        <f t="shared" si="582"/>
        <v/>
      </c>
      <c r="DT179" s="378" t="str">
        <f t="shared" si="582"/>
        <v/>
      </c>
      <c r="DU179" s="378" t="str">
        <f t="shared" si="582"/>
        <v/>
      </c>
      <c r="DV179" s="378" t="str">
        <f t="shared" si="582"/>
        <v/>
      </c>
      <c r="DW179" s="378" t="str">
        <f t="shared" si="582"/>
        <v/>
      </c>
      <c r="DX179" s="379" t="str">
        <f t="shared" si="582"/>
        <v/>
      </c>
      <c r="DY179" s="378" t="str">
        <f t="shared" si="582"/>
        <v/>
      </c>
      <c r="DZ179" s="378" t="str">
        <f t="shared" si="582"/>
        <v/>
      </c>
      <c r="EA179" s="378" t="str">
        <f t="shared" si="582"/>
        <v/>
      </c>
      <c r="EB179" s="378" t="str">
        <f t="shared" si="582"/>
        <v/>
      </c>
      <c r="EC179" s="378" t="str">
        <f t="shared" si="582"/>
        <v/>
      </c>
      <c r="ED179" s="378" t="str">
        <f t="shared" si="582"/>
        <v/>
      </c>
      <c r="EE179" s="378" t="str">
        <f t="shared" si="582"/>
        <v/>
      </c>
      <c r="EF179" s="378" t="str">
        <f t="shared" si="582"/>
        <v/>
      </c>
      <c r="EG179" s="378" t="str">
        <f t="shared" si="582"/>
        <v/>
      </c>
      <c r="EH179" s="378" t="str">
        <f t="shared" si="582"/>
        <v/>
      </c>
      <c r="EI179" s="378" t="str">
        <f t="shared" si="582"/>
        <v/>
      </c>
      <c r="EJ179" s="378" t="str">
        <f t="shared" si="582"/>
        <v/>
      </c>
      <c r="EK179" s="378" t="str">
        <f t="shared" si="582"/>
        <v/>
      </c>
      <c r="EL179" s="378" t="str">
        <f t="shared" si="582"/>
        <v/>
      </c>
      <c r="EM179" s="378" t="str">
        <f t="shared" si="582"/>
        <v/>
      </c>
      <c r="EN179" s="378" t="str">
        <f t="shared" si="582"/>
        <v/>
      </c>
      <c r="EO179" s="378" t="str">
        <f t="shared" si="582"/>
        <v/>
      </c>
      <c r="EP179" s="378" t="str">
        <f t="shared" si="582"/>
        <v/>
      </c>
      <c r="EQ179" s="378" t="str">
        <f t="shared" si="582"/>
        <v/>
      </c>
      <c r="ER179" s="378" t="str">
        <f t="shared" si="582"/>
        <v/>
      </c>
      <c r="ES179" s="378" t="str">
        <f t="shared" si="582"/>
        <v/>
      </c>
      <c r="ET179" s="378" t="str">
        <f t="shared" si="582"/>
        <v/>
      </c>
      <c r="EU179" s="378" t="str">
        <f t="shared" si="582"/>
        <v/>
      </c>
      <c r="EV179" s="378" t="str">
        <f t="shared" si="582"/>
        <v/>
      </c>
      <c r="EW179" s="378" t="str">
        <f t="shared" si="582"/>
        <v/>
      </c>
      <c r="EX179" s="378" t="str">
        <f t="shared" si="582"/>
        <v/>
      </c>
      <c r="EY179" s="378" t="str">
        <f t="shared" si="582"/>
        <v/>
      </c>
      <c r="EZ179" s="378" t="str">
        <f t="shared" si="582"/>
        <v/>
      </c>
      <c r="FA179" s="378" t="str">
        <f t="shared" si="582"/>
        <v/>
      </c>
      <c r="FB179" s="378" t="str">
        <f t="shared" si="582"/>
        <v/>
      </c>
      <c r="FC179" s="378" t="str">
        <f t="shared" si="582"/>
        <v/>
      </c>
      <c r="FD179" s="378" t="str">
        <f t="shared" si="582"/>
        <v/>
      </c>
      <c r="FE179" s="378" t="str">
        <f t="shared" si="582"/>
        <v/>
      </c>
      <c r="FF179" s="378" t="str">
        <f t="shared" si="582"/>
        <v/>
      </c>
      <c r="FG179" s="378" t="str">
        <f t="shared" si="582"/>
        <v/>
      </c>
      <c r="FH179" s="378" t="str">
        <f t="shared" si="582"/>
        <v/>
      </c>
      <c r="FI179" s="378" t="str">
        <f t="shared" si="582"/>
        <v/>
      </c>
      <c r="FJ179" s="378" t="str">
        <f t="shared" si="582"/>
        <v/>
      </c>
      <c r="FK179" s="378" t="str">
        <f t="shared" si="582"/>
        <v/>
      </c>
      <c r="FL179" s="378" t="str">
        <f t="shared" si="582"/>
        <v/>
      </c>
      <c r="FM179" s="378" t="str">
        <f t="shared" si="582"/>
        <v/>
      </c>
      <c r="FN179" s="378" t="str">
        <f t="shared" si="582"/>
        <v/>
      </c>
      <c r="FO179" s="378" t="str">
        <f t="shared" si="582"/>
        <v/>
      </c>
      <c r="FP179" s="378" t="str">
        <f t="shared" si="582"/>
        <v/>
      </c>
      <c r="FQ179" s="378" t="str">
        <f t="shared" ref="FQ179:IB179" si="583">IF(COUNT(FQ38:FQ40)=0,"",SUM(FQ38:FQ40,)^2)</f>
        <v/>
      </c>
      <c r="FR179" s="378" t="str">
        <f t="shared" si="583"/>
        <v/>
      </c>
      <c r="FS179" s="378" t="str">
        <f t="shared" si="583"/>
        <v/>
      </c>
      <c r="FT179" s="378" t="str">
        <f t="shared" si="583"/>
        <v/>
      </c>
      <c r="FU179" s="378" t="str">
        <f t="shared" si="583"/>
        <v/>
      </c>
      <c r="FV179" s="378" t="str">
        <f t="shared" si="583"/>
        <v/>
      </c>
      <c r="FW179" s="378" t="str">
        <f t="shared" si="583"/>
        <v/>
      </c>
      <c r="FX179" s="378" t="str">
        <f t="shared" si="583"/>
        <v/>
      </c>
      <c r="FY179" s="378" t="str">
        <f t="shared" si="583"/>
        <v/>
      </c>
      <c r="FZ179" s="378" t="str">
        <f t="shared" si="583"/>
        <v/>
      </c>
      <c r="GA179" s="378" t="str">
        <f t="shared" si="583"/>
        <v/>
      </c>
      <c r="GB179" s="378" t="str">
        <f t="shared" si="583"/>
        <v/>
      </c>
      <c r="GC179" s="378" t="str">
        <f t="shared" si="583"/>
        <v/>
      </c>
      <c r="GD179" s="378" t="str">
        <f t="shared" si="583"/>
        <v/>
      </c>
      <c r="GE179" s="378" t="str">
        <f t="shared" si="583"/>
        <v/>
      </c>
      <c r="GF179" s="378" t="str">
        <f t="shared" si="583"/>
        <v/>
      </c>
      <c r="GG179" s="378" t="str">
        <f t="shared" si="583"/>
        <v/>
      </c>
      <c r="GH179" s="378" t="str">
        <f t="shared" si="583"/>
        <v/>
      </c>
      <c r="GI179" s="378" t="str">
        <f t="shared" si="583"/>
        <v/>
      </c>
      <c r="GJ179" s="378" t="str">
        <f t="shared" si="583"/>
        <v/>
      </c>
      <c r="GK179" s="378" t="str">
        <f t="shared" si="583"/>
        <v/>
      </c>
      <c r="GL179" s="378" t="str">
        <f t="shared" si="583"/>
        <v/>
      </c>
      <c r="GM179" s="378" t="str">
        <f t="shared" si="583"/>
        <v/>
      </c>
      <c r="GN179" s="378" t="str">
        <f t="shared" si="583"/>
        <v/>
      </c>
      <c r="GO179" s="378" t="str">
        <f t="shared" si="583"/>
        <v/>
      </c>
      <c r="GP179" s="378" t="str">
        <f t="shared" si="583"/>
        <v/>
      </c>
      <c r="GQ179" s="378" t="str">
        <f t="shared" si="583"/>
        <v/>
      </c>
      <c r="GR179" s="378" t="str">
        <f t="shared" si="583"/>
        <v/>
      </c>
      <c r="GS179" s="378" t="str">
        <f t="shared" si="583"/>
        <v/>
      </c>
      <c r="GT179" s="378" t="str">
        <f t="shared" si="583"/>
        <v/>
      </c>
      <c r="GU179" s="378" t="str">
        <f t="shared" si="583"/>
        <v/>
      </c>
      <c r="GV179" s="378" t="str">
        <f t="shared" si="583"/>
        <v/>
      </c>
      <c r="GW179" s="378" t="str">
        <f t="shared" si="583"/>
        <v/>
      </c>
      <c r="GX179" s="378" t="str">
        <f t="shared" si="583"/>
        <v/>
      </c>
      <c r="GY179" s="378" t="str">
        <f t="shared" si="583"/>
        <v/>
      </c>
      <c r="GZ179" s="378" t="str">
        <f t="shared" si="583"/>
        <v/>
      </c>
      <c r="HA179" s="378" t="str">
        <f t="shared" si="583"/>
        <v/>
      </c>
      <c r="HB179" s="378" t="str">
        <f t="shared" si="583"/>
        <v/>
      </c>
      <c r="HC179" s="378" t="str">
        <f t="shared" si="583"/>
        <v/>
      </c>
      <c r="HD179" s="378" t="str">
        <f t="shared" si="583"/>
        <v/>
      </c>
      <c r="HE179" s="378" t="str">
        <f t="shared" si="583"/>
        <v/>
      </c>
      <c r="HF179" s="378" t="str">
        <f t="shared" si="583"/>
        <v/>
      </c>
      <c r="HG179" s="378" t="str">
        <f t="shared" si="583"/>
        <v/>
      </c>
      <c r="HH179" s="378" t="str">
        <f t="shared" si="583"/>
        <v/>
      </c>
      <c r="HI179" s="378" t="str">
        <f t="shared" si="583"/>
        <v/>
      </c>
      <c r="HJ179" s="378" t="str">
        <f t="shared" si="583"/>
        <v/>
      </c>
      <c r="HK179" s="378" t="str">
        <f t="shared" si="583"/>
        <v/>
      </c>
      <c r="HL179" s="378" t="str">
        <f t="shared" si="583"/>
        <v/>
      </c>
      <c r="HM179" s="378" t="str">
        <f t="shared" si="583"/>
        <v/>
      </c>
      <c r="HN179" s="378" t="str">
        <f t="shared" si="583"/>
        <v/>
      </c>
      <c r="HO179" s="378" t="str">
        <f t="shared" si="583"/>
        <v/>
      </c>
      <c r="HP179" s="378" t="str">
        <f t="shared" si="583"/>
        <v/>
      </c>
      <c r="HQ179" s="378" t="str">
        <f t="shared" si="583"/>
        <v/>
      </c>
      <c r="HR179" s="378" t="str">
        <f t="shared" si="583"/>
        <v/>
      </c>
      <c r="HS179" s="378" t="str">
        <f t="shared" si="583"/>
        <v/>
      </c>
      <c r="HT179" s="378" t="str">
        <f t="shared" si="583"/>
        <v/>
      </c>
      <c r="HU179" s="378" t="str">
        <f t="shared" si="583"/>
        <v/>
      </c>
      <c r="HV179" s="378" t="str">
        <f t="shared" si="583"/>
        <v/>
      </c>
      <c r="HW179" s="378" t="str">
        <f t="shared" si="583"/>
        <v/>
      </c>
      <c r="HX179" s="378" t="str">
        <f t="shared" si="583"/>
        <v/>
      </c>
      <c r="HY179" s="378" t="str">
        <f t="shared" si="583"/>
        <v/>
      </c>
      <c r="HZ179" s="378" t="str">
        <f t="shared" si="583"/>
        <v/>
      </c>
      <c r="IA179" s="378" t="str">
        <f t="shared" si="583"/>
        <v/>
      </c>
      <c r="IB179" s="378" t="str">
        <f t="shared" si="583"/>
        <v/>
      </c>
      <c r="IC179" s="378" t="str">
        <f t="shared" ref="IC179:KN179" si="584">IF(COUNT(IC38:IC40)=0,"",SUM(IC38:IC40,)^2)</f>
        <v/>
      </c>
      <c r="ID179" s="378" t="str">
        <f t="shared" si="584"/>
        <v/>
      </c>
      <c r="IE179" s="378" t="str">
        <f t="shared" si="584"/>
        <v/>
      </c>
      <c r="IF179" s="378" t="str">
        <f t="shared" si="584"/>
        <v/>
      </c>
      <c r="IG179" s="378" t="str">
        <f t="shared" si="584"/>
        <v/>
      </c>
      <c r="IH179" s="378" t="str">
        <f t="shared" si="584"/>
        <v/>
      </c>
      <c r="II179" s="378" t="str">
        <f t="shared" si="584"/>
        <v/>
      </c>
      <c r="IJ179" s="378" t="str">
        <f t="shared" si="584"/>
        <v/>
      </c>
      <c r="IK179" s="378" t="str">
        <f t="shared" si="584"/>
        <v/>
      </c>
      <c r="IL179" s="378" t="str">
        <f t="shared" si="584"/>
        <v/>
      </c>
      <c r="IM179" s="378" t="str">
        <f t="shared" si="584"/>
        <v/>
      </c>
      <c r="IN179" s="378" t="str">
        <f t="shared" si="584"/>
        <v/>
      </c>
      <c r="IO179" s="378" t="str">
        <f t="shared" si="584"/>
        <v/>
      </c>
      <c r="IP179" s="378" t="str">
        <f t="shared" si="584"/>
        <v/>
      </c>
      <c r="IQ179" s="378" t="str">
        <f t="shared" si="584"/>
        <v/>
      </c>
      <c r="IR179" s="378" t="str">
        <f t="shared" si="584"/>
        <v/>
      </c>
      <c r="IS179" s="378" t="str">
        <f t="shared" si="584"/>
        <v/>
      </c>
      <c r="IT179" s="378" t="str">
        <f t="shared" si="584"/>
        <v/>
      </c>
      <c r="IU179" s="378" t="str">
        <f t="shared" si="584"/>
        <v/>
      </c>
      <c r="IV179" s="378" t="str">
        <f t="shared" si="584"/>
        <v/>
      </c>
      <c r="IW179" s="378" t="str">
        <f t="shared" si="584"/>
        <v/>
      </c>
      <c r="IX179" s="378" t="str">
        <f t="shared" si="584"/>
        <v/>
      </c>
      <c r="IY179" s="378" t="str">
        <f t="shared" si="584"/>
        <v/>
      </c>
      <c r="IZ179" s="378" t="str">
        <f t="shared" si="584"/>
        <v/>
      </c>
      <c r="JA179" s="378" t="str">
        <f t="shared" si="584"/>
        <v/>
      </c>
      <c r="JB179" s="378" t="str">
        <f t="shared" si="584"/>
        <v/>
      </c>
      <c r="JC179" s="378" t="str">
        <f t="shared" si="584"/>
        <v/>
      </c>
      <c r="JD179" s="378" t="str">
        <f t="shared" si="584"/>
        <v/>
      </c>
      <c r="JE179" s="378" t="str">
        <f t="shared" si="584"/>
        <v/>
      </c>
      <c r="JF179" s="378" t="str">
        <f t="shared" si="584"/>
        <v/>
      </c>
      <c r="JG179" s="378" t="str">
        <f t="shared" si="584"/>
        <v/>
      </c>
      <c r="JH179" s="378" t="str">
        <f t="shared" si="584"/>
        <v/>
      </c>
      <c r="JI179" s="378" t="str">
        <f t="shared" si="584"/>
        <v/>
      </c>
      <c r="JJ179" s="378" t="str">
        <f t="shared" si="584"/>
        <v/>
      </c>
      <c r="JK179" s="378" t="str">
        <f t="shared" si="584"/>
        <v/>
      </c>
      <c r="JL179" s="378" t="str">
        <f t="shared" si="584"/>
        <v/>
      </c>
      <c r="JM179" s="378" t="str">
        <f t="shared" si="584"/>
        <v/>
      </c>
      <c r="JN179" s="378" t="str">
        <f t="shared" si="584"/>
        <v/>
      </c>
      <c r="JO179" s="378" t="str">
        <f t="shared" si="584"/>
        <v/>
      </c>
      <c r="JP179" s="378" t="str">
        <f t="shared" si="584"/>
        <v/>
      </c>
      <c r="JQ179" s="378" t="str">
        <f t="shared" si="584"/>
        <v/>
      </c>
      <c r="JR179" s="378" t="str">
        <f t="shared" si="584"/>
        <v/>
      </c>
      <c r="JS179" s="378" t="str">
        <f t="shared" si="584"/>
        <v/>
      </c>
      <c r="JT179" s="378" t="str">
        <f t="shared" si="584"/>
        <v/>
      </c>
      <c r="JU179" s="378" t="str">
        <f t="shared" si="584"/>
        <v/>
      </c>
      <c r="JV179" s="378" t="str">
        <f t="shared" si="584"/>
        <v/>
      </c>
      <c r="JW179" s="378" t="str">
        <f t="shared" si="584"/>
        <v/>
      </c>
      <c r="JX179" s="378" t="str">
        <f t="shared" si="584"/>
        <v/>
      </c>
      <c r="JY179" s="378" t="str">
        <f t="shared" si="584"/>
        <v/>
      </c>
      <c r="JZ179" s="378" t="str">
        <f t="shared" si="584"/>
        <v/>
      </c>
      <c r="KA179" s="378" t="str">
        <f t="shared" si="584"/>
        <v/>
      </c>
      <c r="KB179" s="378" t="str">
        <f t="shared" si="584"/>
        <v/>
      </c>
      <c r="KC179" s="378" t="str">
        <f t="shared" si="584"/>
        <v/>
      </c>
      <c r="KD179" s="378" t="str">
        <f t="shared" si="584"/>
        <v/>
      </c>
      <c r="KE179" s="378" t="str">
        <f t="shared" si="584"/>
        <v/>
      </c>
      <c r="KF179" s="378" t="str">
        <f t="shared" si="584"/>
        <v/>
      </c>
      <c r="KG179" s="378" t="str">
        <f t="shared" si="584"/>
        <v/>
      </c>
      <c r="KH179" s="378" t="str">
        <f t="shared" si="584"/>
        <v/>
      </c>
      <c r="KI179" s="378" t="str">
        <f t="shared" si="584"/>
        <v/>
      </c>
      <c r="KJ179" s="378" t="str">
        <f t="shared" si="584"/>
        <v/>
      </c>
      <c r="KK179" s="378" t="str">
        <f t="shared" si="584"/>
        <v/>
      </c>
      <c r="KL179" s="378" t="str">
        <f t="shared" si="584"/>
        <v/>
      </c>
      <c r="KM179" s="378" t="str">
        <f t="shared" si="584"/>
        <v/>
      </c>
      <c r="KN179" s="378" t="str">
        <f t="shared" si="584"/>
        <v/>
      </c>
      <c r="KO179" s="378" t="str">
        <f t="shared" ref="KO179:MZ179" si="585">IF(COUNT(KO38:KO40)=0,"",SUM(KO38:KO40,)^2)</f>
        <v/>
      </c>
      <c r="KP179" s="378" t="str">
        <f t="shared" si="585"/>
        <v/>
      </c>
      <c r="KQ179" s="378" t="str">
        <f t="shared" si="585"/>
        <v/>
      </c>
      <c r="KR179" s="378" t="str">
        <f t="shared" si="585"/>
        <v/>
      </c>
      <c r="KS179" s="378" t="str">
        <f t="shared" si="585"/>
        <v/>
      </c>
      <c r="KT179" s="378" t="str">
        <f t="shared" si="585"/>
        <v/>
      </c>
      <c r="KU179" s="378" t="str">
        <f t="shared" si="585"/>
        <v/>
      </c>
      <c r="KV179" s="378" t="str">
        <f t="shared" si="585"/>
        <v/>
      </c>
      <c r="KW179" s="378" t="str">
        <f t="shared" si="585"/>
        <v/>
      </c>
      <c r="KX179" s="378" t="str">
        <f t="shared" si="585"/>
        <v/>
      </c>
      <c r="KY179" s="378" t="str">
        <f t="shared" si="585"/>
        <v/>
      </c>
      <c r="KZ179" s="378" t="str">
        <f t="shared" si="585"/>
        <v/>
      </c>
      <c r="LA179" s="378" t="str">
        <f t="shared" si="585"/>
        <v/>
      </c>
      <c r="LB179" s="378" t="str">
        <f t="shared" si="585"/>
        <v/>
      </c>
      <c r="LC179" s="378" t="str">
        <f t="shared" si="585"/>
        <v/>
      </c>
      <c r="LD179" s="378" t="str">
        <f t="shared" si="585"/>
        <v/>
      </c>
      <c r="LE179" s="378" t="str">
        <f t="shared" si="585"/>
        <v/>
      </c>
      <c r="LF179" s="378" t="str">
        <f t="shared" si="585"/>
        <v/>
      </c>
      <c r="LG179" s="378" t="str">
        <f t="shared" si="585"/>
        <v/>
      </c>
      <c r="LH179" s="378" t="str">
        <f t="shared" si="585"/>
        <v/>
      </c>
      <c r="LI179" s="378" t="str">
        <f t="shared" si="585"/>
        <v/>
      </c>
      <c r="LJ179" s="378" t="str">
        <f t="shared" si="585"/>
        <v/>
      </c>
      <c r="LK179" s="378" t="str">
        <f t="shared" si="585"/>
        <v/>
      </c>
      <c r="LL179" s="378" t="str">
        <f t="shared" si="585"/>
        <v/>
      </c>
      <c r="LM179" s="378" t="str">
        <f t="shared" si="585"/>
        <v/>
      </c>
      <c r="LN179" s="378" t="str">
        <f t="shared" si="585"/>
        <v/>
      </c>
      <c r="LO179" s="378" t="str">
        <f t="shared" si="585"/>
        <v/>
      </c>
      <c r="LP179" s="378" t="str">
        <f t="shared" si="585"/>
        <v/>
      </c>
      <c r="LQ179" s="378" t="str">
        <f t="shared" si="585"/>
        <v/>
      </c>
      <c r="LR179" s="378" t="str">
        <f t="shared" si="585"/>
        <v/>
      </c>
      <c r="LS179" s="378" t="str">
        <f t="shared" si="585"/>
        <v/>
      </c>
      <c r="LT179" s="378" t="str">
        <f t="shared" si="585"/>
        <v/>
      </c>
      <c r="LU179" s="378" t="str">
        <f t="shared" si="585"/>
        <v/>
      </c>
      <c r="LV179" s="378" t="str">
        <f t="shared" si="585"/>
        <v/>
      </c>
      <c r="LW179" s="378" t="str">
        <f t="shared" si="585"/>
        <v/>
      </c>
      <c r="LX179" s="378" t="str">
        <f t="shared" si="585"/>
        <v/>
      </c>
      <c r="LY179" s="378" t="str">
        <f t="shared" si="585"/>
        <v/>
      </c>
      <c r="LZ179" s="378" t="str">
        <f t="shared" si="585"/>
        <v/>
      </c>
      <c r="MA179" s="378" t="str">
        <f t="shared" si="585"/>
        <v/>
      </c>
      <c r="MB179" s="378" t="str">
        <f t="shared" si="585"/>
        <v/>
      </c>
      <c r="MC179" s="378" t="str">
        <f t="shared" si="585"/>
        <v/>
      </c>
      <c r="MD179" s="378" t="str">
        <f t="shared" si="585"/>
        <v/>
      </c>
      <c r="ME179" s="378" t="str">
        <f t="shared" si="585"/>
        <v/>
      </c>
      <c r="MF179" s="378" t="str">
        <f t="shared" si="585"/>
        <v/>
      </c>
      <c r="MG179" s="378" t="str">
        <f t="shared" si="585"/>
        <v/>
      </c>
      <c r="MH179" s="378" t="str">
        <f t="shared" si="585"/>
        <v/>
      </c>
      <c r="MI179" s="378" t="str">
        <f t="shared" si="585"/>
        <v/>
      </c>
      <c r="MJ179" s="378" t="str">
        <f t="shared" si="585"/>
        <v/>
      </c>
      <c r="MK179" s="378" t="str">
        <f t="shared" si="585"/>
        <v/>
      </c>
      <c r="ML179" s="378" t="str">
        <f t="shared" si="585"/>
        <v/>
      </c>
      <c r="MM179" s="378" t="str">
        <f t="shared" si="585"/>
        <v/>
      </c>
      <c r="MN179" s="378" t="str">
        <f t="shared" si="585"/>
        <v/>
      </c>
      <c r="MO179" s="378" t="str">
        <f t="shared" si="585"/>
        <v/>
      </c>
      <c r="MP179" s="378" t="str">
        <f t="shared" si="585"/>
        <v/>
      </c>
      <c r="MQ179" s="378" t="str">
        <f t="shared" si="585"/>
        <v/>
      </c>
      <c r="MR179" s="378" t="str">
        <f t="shared" si="585"/>
        <v/>
      </c>
      <c r="MS179" s="378" t="str">
        <f t="shared" si="585"/>
        <v/>
      </c>
      <c r="MT179" s="378" t="str">
        <f t="shared" si="585"/>
        <v/>
      </c>
      <c r="MU179" s="378" t="str">
        <f t="shared" si="585"/>
        <v/>
      </c>
      <c r="MV179" s="378" t="str">
        <f t="shared" si="585"/>
        <v/>
      </c>
      <c r="MW179" s="378" t="str">
        <f t="shared" si="585"/>
        <v/>
      </c>
      <c r="MX179" s="378" t="str">
        <f t="shared" si="585"/>
        <v/>
      </c>
      <c r="MY179" s="378" t="str">
        <f t="shared" si="585"/>
        <v/>
      </c>
      <c r="MZ179" s="378" t="str">
        <f t="shared" si="585"/>
        <v/>
      </c>
      <c r="NA179" s="378" t="str">
        <f t="shared" ref="NA179:PL179" si="586">IF(COUNT(NA38:NA40)=0,"",SUM(NA38:NA40,)^2)</f>
        <v/>
      </c>
      <c r="NB179" s="378" t="str">
        <f t="shared" si="586"/>
        <v/>
      </c>
      <c r="NC179" s="378" t="str">
        <f t="shared" si="586"/>
        <v/>
      </c>
      <c r="ND179" s="378" t="str">
        <f t="shared" si="586"/>
        <v/>
      </c>
      <c r="NE179" s="378" t="str">
        <f t="shared" si="586"/>
        <v/>
      </c>
      <c r="NF179" s="378" t="str">
        <f t="shared" si="586"/>
        <v/>
      </c>
      <c r="NG179" s="378" t="str">
        <f t="shared" si="586"/>
        <v/>
      </c>
      <c r="NH179" s="378" t="str">
        <f t="shared" si="586"/>
        <v/>
      </c>
      <c r="NI179" s="378" t="str">
        <f t="shared" si="586"/>
        <v/>
      </c>
      <c r="NJ179" s="378" t="str">
        <f t="shared" si="586"/>
        <v/>
      </c>
      <c r="NK179" s="378" t="str">
        <f t="shared" si="586"/>
        <v/>
      </c>
      <c r="NL179" s="378" t="str">
        <f t="shared" si="586"/>
        <v/>
      </c>
      <c r="NM179" s="378" t="str">
        <f t="shared" si="586"/>
        <v/>
      </c>
      <c r="NN179" s="378" t="str">
        <f t="shared" si="586"/>
        <v/>
      </c>
      <c r="NO179" s="378" t="str">
        <f t="shared" si="586"/>
        <v/>
      </c>
      <c r="NP179" s="378" t="str">
        <f t="shared" si="586"/>
        <v/>
      </c>
      <c r="NQ179" s="378" t="str">
        <f t="shared" si="586"/>
        <v/>
      </c>
      <c r="NR179" s="378" t="str">
        <f t="shared" si="586"/>
        <v/>
      </c>
      <c r="NS179" s="378" t="str">
        <f t="shared" si="586"/>
        <v/>
      </c>
      <c r="NT179" s="378" t="str">
        <f t="shared" si="586"/>
        <v/>
      </c>
      <c r="NU179" s="378" t="str">
        <f t="shared" si="586"/>
        <v/>
      </c>
      <c r="NV179" s="378" t="str">
        <f t="shared" si="586"/>
        <v/>
      </c>
      <c r="NW179" s="378" t="str">
        <f t="shared" si="586"/>
        <v/>
      </c>
      <c r="NX179" s="378" t="str">
        <f t="shared" si="586"/>
        <v/>
      </c>
      <c r="NY179" s="378" t="str">
        <f t="shared" si="586"/>
        <v/>
      </c>
      <c r="NZ179" s="378" t="str">
        <f t="shared" si="586"/>
        <v/>
      </c>
      <c r="OA179" s="378" t="str">
        <f t="shared" si="586"/>
        <v/>
      </c>
      <c r="OB179" s="378" t="str">
        <f t="shared" si="586"/>
        <v/>
      </c>
      <c r="OC179" s="378" t="str">
        <f t="shared" si="586"/>
        <v/>
      </c>
      <c r="OD179" s="378" t="str">
        <f t="shared" si="586"/>
        <v/>
      </c>
      <c r="OE179" s="378" t="str">
        <f t="shared" si="586"/>
        <v/>
      </c>
      <c r="OF179" s="378" t="str">
        <f t="shared" si="586"/>
        <v/>
      </c>
      <c r="OG179" s="378" t="str">
        <f t="shared" si="586"/>
        <v/>
      </c>
      <c r="OH179" s="378" t="str">
        <f t="shared" si="586"/>
        <v/>
      </c>
      <c r="OI179" s="378" t="str">
        <f t="shared" si="586"/>
        <v/>
      </c>
      <c r="OJ179" s="378" t="str">
        <f t="shared" si="586"/>
        <v/>
      </c>
      <c r="OK179" s="378" t="str">
        <f t="shared" si="586"/>
        <v/>
      </c>
      <c r="OL179" s="378" t="str">
        <f t="shared" si="586"/>
        <v/>
      </c>
      <c r="OM179" s="378" t="str">
        <f t="shared" si="586"/>
        <v/>
      </c>
      <c r="ON179" s="378" t="str">
        <f t="shared" si="586"/>
        <v/>
      </c>
      <c r="OO179" s="378" t="str">
        <f t="shared" si="586"/>
        <v/>
      </c>
      <c r="OP179" s="378" t="str">
        <f t="shared" si="586"/>
        <v/>
      </c>
      <c r="OQ179" s="380" t="str">
        <f t="shared" si="586"/>
        <v/>
      </c>
      <c r="OR179" s="380" t="str">
        <f t="shared" si="586"/>
        <v/>
      </c>
      <c r="OS179" s="380" t="str">
        <f t="shared" si="586"/>
        <v/>
      </c>
      <c r="OT179" s="380" t="str">
        <f t="shared" si="586"/>
        <v/>
      </c>
      <c r="OU179" s="380" t="str">
        <f t="shared" si="586"/>
        <v/>
      </c>
      <c r="OV179" s="380" t="str">
        <f t="shared" si="586"/>
        <v/>
      </c>
      <c r="OW179" s="380" t="str">
        <f t="shared" si="586"/>
        <v/>
      </c>
      <c r="OX179" s="380" t="str">
        <f t="shared" si="586"/>
        <v/>
      </c>
      <c r="OY179" s="380" t="str">
        <f t="shared" si="586"/>
        <v/>
      </c>
      <c r="OZ179" s="380" t="str">
        <f t="shared" si="586"/>
        <v/>
      </c>
      <c r="PA179" s="380" t="str">
        <f t="shared" si="586"/>
        <v/>
      </c>
      <c r="PB179" s="380" t="str">
        <f t="shared" si="586"/>
        <v/>
      </c>
      <c r="PC179" s="380" t="str">
        <f t="shared" si="586"/>
        <v/>
      </c>
      <c r="PD179" s="380" t="str">
        <f t="shared" si="586"/>
        <v/>
      </c>
      <c r="PE179" s="380" t="str">
        <f t="shared" si="586"/>
        <v/>
      </c>
      <c r="PF179" s="380" t="str">
        <f t="shared" si="586"/>
        <v/>
      </c>
      <c r="PG179" s="380" t="str">
        <f t="shared" si="586"/>
        <v/>
      </c>
      <c r="PH179" s="380" t="str">
        <f t="shared" si="586"/>
        <v/>
      </c>
      <c r="PI179" s="380" t="str">
        <f t="shared" si="586"/>
        <v/>
      </c>
      <c r="PJ179" s="380" t="str">
        <f t="shared" si="586"/>
        <v/>
      </c>
      <c r="PK179" s="380" t="str">
        <f t="shared" si="586"/>
        <v/>
      </c>
      <c r="PL179" s="380" t="str">
        <f t="shared" si="586"/>
        <v/>
      </c>
      <c r="PM179" s="380" t="str">
        <f t="shared" ref="PM179:RX179" si="587">IF(COUNT(PM38:PM40)=0,"",SUM(PM38:PM40,)^2)</f>
        <v/>
      </c>
      <c r="PN179" s="380" t="str">
        <f t="shared" si="587"/>
        <v/>
      </c>
      <c r="PO179" s="380" t="str">
        <f t="shared" si="587"/>
        <v/>
      </c>
      <c r="PP179" s="380" t="str">
        <f t="shared" si="587"/>
        <v/>
      </c>
      <c r="PQ179" s="380" t="str">
        <f t="shared" si="587"/>
        <v/>
      </c>
      <c r="PR179" s="380" t="str">
        <f t="shared" si="587"/>
        <v/>
      </c>
      <c r="PS179" s="380" t="str">
        <f t="shared" si="587"/>
        <v/>
      </c>
      <c r="PT179" s="380" t="str">
        <f t="shared" si="587"/>
        <v/>
      </c>
      <c r="PU179" s="380" t="str">
        <f t="shared" si="587"/>
        <v/>
      </c>
      <c r="PV179" s="380" t="str">
        <f t="shared" si="587"/>
        <v/>
      </c>
      <c r="PW179" s="380" t="str">
        <f t="shared" si="587"/>
        <v/>
      </c>
      <c r="PX179" s="380" t="str">
        <f t="shared" si="587"/>
        <v/>
      </c>
      <c r="PY179" s="380" t="str">
        <f t="shared" si="587"/>
        <v/>
      </c>
      <c r="PZ179" s="380" t="str">
        <f t="shared" si="587"/>
        <v/>
      </c>
      <c r="QA179" s="380" t="str">
        <f t="shared" si="587"/>
        <v/>
      </c>
      <c r="QB179" s="380" t="str">
        <f t="shared" si="587"/>
        <v/>
      </c>
      <c r="QC179" s="380" t="str">
        <f t="shared" si="587"/>
        <v/>
      </c>
      <c r="QD179" s="380" t="str">
        <f t="shared" si="587"/>
        <v/>
      </c>
      <c r="QE179" s="380" t="str">
        <f t="shared" si="587"/>
        <v/>
      </c>
      <c r="QF179" s="380" t="str">
        <f t="shared" si="587"/>
        <v/>
      </c>
      <c r="QG179" s="380" t="str">
        <f t="shared" si="587"/>
        <v/>
      </c>
      <c r="QH179" s="380" t="str">
        <f t="shared" si="587"/>
        <v/>
      </c>
      <c r="QI179" s="380" t="str">
        <f t="shared" si="587"/>
        <v/>
      </c>
      <c r="QJ179" s="380" t="str">
        <f t="shared" si="587"/>
        <v/>
      </c>
      <c r="QK179" s="380" t="str">
        <f t="shared" si="587"/>
        <v/>
      </c>
      <c r="QL179" s="380" t="str">
        <f t="shared" si="587"/>
        <v/>
      </c>
      <c r="QM179" s="380" t="str">
        <f t="shared" si="587"/>
        <v/>
      </c>
      <c r="QN179" s="380" t="str">
        <f t="shared" si="587"/>
        <v/>
      </c>
      <c r="QO179" s="380" t="str">
        <f t="shared" si="587"/>
        <v/>
      </c>
      <c r="QP179" s="380" t="str">
        <f t="shared" si="587"/>
        <v/>
      </c>
      <c r="QQ179" s="380" t="str">
        <f t="shared" si="587"/>
        <v/>
      </c>
      <c r="QR179" s="380" t="str">
        <f t="shared" si="587"/>
        <v/>
      </c>
      <c r="QS179" s="380" t="str">
        <f t="shared" si="587"/>
        <v/>
      </c>
      <c r="QT179" s="380" t="str">
        <f t="shared" si="587"/>
        <v/>
      </c>
      <c r="QU179" s="380" t="str">
        <f t="shared" si="587"/>
        <v/>
      </c>
      <c r="QV179" s="380" t="str">
        <f t="shared" si="587"/>
        <v/>
      </c>
      <c r="QW179" s="380" t="str">
        <f t="shared" si="587"/>
        <v/>
      </c>
      <c r="QX179" s="380" t="str">
        <f t="shared" si="587"/>
        <v/>
      </c>
      <c r="QY179" s="380" t="str">
        <f t="shared" si="587"/>
        <v/>
      </c>
      <c r="QZ179" s="380" t="str">
        <f t="shared" si="587"/>
        <v/>
      </c>
      <c r="RA179" s="380" t="str">
        <f t="shared" si="587"/>
        <v/>
      </c>
      <c r="RB179" s="380" t="str">
        <f t="shared" si="587"/>
        <v/>
      </c>
      <c r="RC179" s="380" t="str">
        <f t="shared" si="587"/>
        <v/>
      </c>
      <c r="RD179" s="380" t="str">
        <f t="shared" si="587"/>
        <v/>
      </c>
      <c r="RE179" s="380" t="str">
        <f t="shared" si="587"/>
        <v/>
      </c>
      <c r="RF179" s="380" t="str">
        <f t="shared" si="587"/>
        <v/>
      </c>
      <c r="RG179" s="380" t="str">
        <f t="shared" si="587"/>
        <v/>
      </c>
      <c r="RH179" s="380" t="str">
        <f t="shared" si="587"/>
        <v/>
      </c>
      <c r="RI179" s="380" t="str">
        <f t="shared" si="587"/>
        <v/>
      </c>
      <c r="RJ179" s="380" t="str">
        <f t="shared" si="587"/>
        <v/>
      </c>
      <c r="RK179" s="380" t="str">
        <f t="shared" si="587"/>
        <v/>
      </c>
      <c r="RL179" s="380" t="str">
        <f t="shared" si="587"/>
        <v/>
      </c>
      <c r="RM179" s="380" t="str">
        <f t="shared" si="587"/>
        <v/>
      </c>
      <c r="RN179" s="380" t="str">
        <f t="shared" si="587"/>
        <v/>
      </c>
      <c r="RO179" s="380" t="str">
        <f t="shared" si="587"/>
        <v/>
      </c>
      <c r="RP179" s="380" t="str">
        <f t="shared" si="587"/>
        <v/>
      </c>
      <c r="RQ179" s="380" t="str">
        <f t="shared" si="587"/>
        <v/>
      </c>
      <c r="RR179" s="380" t="str">
        <f t="shared" si="587"/>
        <v/>
      </c>
      <c r="RS179" s="380" t="str">
        <f t="shared" si="587"/>
        <v/>
      </c>
      <c r="RT179" s="380" t="str">
        <f t="shared" si="587"/>
        <v/>
      </c>
      <c r="RU179" s="380" t="str">
        <f t="shared" si="587"/>
        <v/>
      </c>
      <c r="RV179" s="380" t="str">
        <f t="shared" si="587"/>
        <v/>
      </c>
      <c r="RW179" s="380" t="str">
        <f t="shared" si="587"/>
        <v/>
      </c>
      <c r="RX179" s="380" t="str">
        <f t="shared" si="587"/>
        <v/>
      </c>
      <c r="RY179" s="380" t="str">
        <f t="shared" ref="RY179:UJ179" si="588">IF(COUNT(RY38:RY40)=0,"",SUM(RY38:RY40,)^2)</f>
        <v/>
      </c>
      <c r="RZ179" s="380" t="str">
        <f t="shared" si="588"/>
        <v/>
      </c>
      <c r="SA179" s="380" t="str">
        <f t="shared" si="588"/>
        <v/>
      </c>
      <c r="SB179" s="380" t="str">
        <f t="shared" si="588"/>
        <v/>
      </c>
      <c r="SC179" s="380" t="str">
        <f t="shared" si="588"/>
        <v/>
      </c>
      <c r="SD179" s="380" t="str">
        <f t="shared" si="588"/>
        <v/>
      </c>
      <c r="SE179" s="380" t="str">
        <f t="shared" si="588"/>
        <v/>
      </c>
      <c r="SF179" s="380" t="str">
        <f t="shared" si="588"/>
        <v/>
      </c>
      <c r="SG179" s="380" t="str">
        <f t="shared" si="588"/>
        <v/>
      </c>
      <c r="SH179" s="380" t="str">
        <f t="shared" si="588"/>
        <v/>
      </c>
      <c r="SI179" s="380" t="str">
        <f t="shared" si="588"/>
        <v/>
      </c>
      <c r="SJ179" s="380" t="str">
        <f t="shared" si="588"/>
        <v/>
      </c>
      <c r="SK179" s="380" t="str">
        <f t="shared" si="588"/>
        <v/>
      </c>
      <c r="SL179" s="380" t="str">
        <f t="shared" si="588"/>
        <v/>
      </c>
      <c r="SM179" s="380" t="str">
        <f t="shared" si="588"/>
        <v/>
      </c>
      <c r="SN179" s="380" t="str">
        <f t="shared" si="588"/>
        <v/>
      </c>
      <c r="SO179" s="380" t="str">
        <f t="shared" si="588"/>
        <v/>
      </c>
      <c r="SP179" s="380" t="str">
        <f t="shared" si="588"/>
        <v/>
      </c>
      <c r="SQ179" s="380" t="str">
        <f t="shared" si="588"/>
        <v/>
      </c>
      <c r="SR179" s="380" t="str">
        <f t="shared" si="588"/>
        <v/>
      </c>
      <c r="SS179" s="380" t="str">
        <f t="shared" si="588"/>
        <v/>
      </c>
      <c r="ST179" s="380" t="str">
        <f t="shared" si="588"/>
        <v/>
      </c>
      <c r="SU179" s="380" t="str">
        <f t="shared" si="588"/>
        <v/>
      </c>
      <c r="SV179" s="380" t="str">
        <f t="shared" si="588"/>
        <v/>
      </c>
      <c r="SW179" s="380" t="str">
        <f t="shared" si="588"/>
        <v/>
      </c>
      <c r="SX179" s="380" t="str">
        <f t="shared" si="588"/>
        <v/>
      </c>
      <c r="SY179" s="380" t="str">
        <f t="shared" si="588"/>
        <v/>
      </c>
      <c r="SZ179" s="380" t="str">
        <f t="shared" si="588"/>
        <v/>
      </c>
      <c r="TA179" s="380" t="str">
        <f t="shared" si="588"/>
        <v/>
      </c>
      <c r="TB179" s="380" t="str">
        <f t="shared" si="588"/>
        <v/>
      </c>
      <c r="TC179" s="380" t="str">
        <f t="shared" si="588"/>
        <v/>
      </c>
      <c r="TD179" s="380" t="str">
        <f t="shared" si="588"/>
        <v/>
      </c>
      <c r="TE179" s="380" t="str">
        <f t="shared" si="588"/>
        <v/>
      </c>
      <c r="TF179" s="380" t="str">
        <f t="shared" si="588"/>
        <v/>
      </c>
      <c r="TG179" s="380" t="str">
        <f t="shared" si="588"/>
        <v/>
      </c>
      <c r="TH179" s="380" t="str">
        <f t="shared" si="588"/>
        <v/>
      </c>
      <c r="TI179" s="380" t="str">
        <f t="shared" si="588"/>
        <v/>
      </c>
      <c r="TJ179" s="380" t="str">
        <f t="shared" si="588"/>
        <v/>
      </c>
      <c r="TK179" s="380" t="str">
        <f t="shared" si="588"/>
        <v/>
      </c>
      <c r="TL179" s="380" t="str">
        <f t="shared" si="588"/>
        <v/>
      </c>
      <c r="TM179" s="380" t="str">
        <f t="shared" si="588"/>
        <v/>
      </c>
      <c r="TN179" s="380" t="str">
        <f t="shared" si="588"/>
        <v/>
      </c>
      <c r="TO179" s="380" t="str">
        <f t="shared" si="588"/>
        <v/>
      </c>
      <c r="TP179" s="380" t="str">
        <f t="shared" si="588"/>
        <v/>
      </c>
      <c r="TQ179" s="380" t="str">
        <f t="shared" si="588"/>
        <v/>
      </c>
      <c r="TR179" s="380" t="str">
        <f t="shared" si="588"/>
        <v/>
      </c>
      <c r="TS179" s="380" t="str">
        <f t="shared" si="588"/>
        <v/>
      </c>
      <c r="TT179" s="380" t="str">
        <f t="shared" si="588"/>
        <v/>
      </c>
      <c r="TU179" s="380" t="str">
        <f t="shared" si="588"/>
        <v/>
      </c>
      <c r="TV179" s="380" t="str">
        <f t="shared" si="588"/>
        <v/>
      </c>
      <c r="TW179" s="380" t="str">
        <f t="shared" si="588"/>
        <v/>
      </c>
      <c r="TX179" s="380" t="str">
        <f t="shared" si="588"/>
        <v/>
      </c>
      <c r="TY179" s="380" t="str">
        <f t="shared" si="588"/>
        <v/>
      </c>
      <c r="TZ179" s="380" t="str">
        <f t="shared" si="588"/>
        <v/>
      </c>
      <c r="UA179" s="380" t="str">
        <f t="shared" si="588"/>
        <v/>
      </c>
      <c r="UB179" s="380" t="str">
        <f t="shared" si="588"/>
        <v/>
      </c>
      <c r="UC179" s="380" t="str">
        <f t="shared" si="588"/>
        <v/>
      </c>
      <c r="UD179" s="380" t="str">
        <f t="shared" si="588"/>
        <v/>
      </c>
      <c r="UE179" s="380" t="str">
        <f t="shared" si="588"/>
        <v/>
      </c>
      <c r="UF179" s="380" t="str">
        <f t="shared" si="588"/>
        <v/>
      </c>
      <c r="UG179" s="380" t="str">
        <f t="shared" si="588"/>
        <v/>
      </c>
      <c r="UH179" s="380" t="str">
        <f t="shared" si="588"/>
        <v/>
      </c>
      <c r="UI179" s="380" t="str">
        <f t="shared" si="588"/>
        <v/>
      </c>
      <c r="UJ179" s="380" t="str">
        <f t="shared" si="588"/>
        <v/>
      </c>
      <c r="UK179" s="380" t="str">
        <f t="shared" ref="UK179:WI179" si="589">IF(COUNT(UK38:UK40)=0,"",SUM(UK38:UK40,)^2)</f>
        <v/>
      </c>
      <c r="UL179" s="380" t="str">
        <f t="shared" si="589"/>
        <v/>
      </c>
      <c r="UM179" s="380" t="str">
        <f t="shared" si="589"/>
        <v/>
      </c>
      <c r="UN179" s="380" t="str">
        <f t="shared" si="589"/>
        <v/>
      </c>
      <c r="UO179" s="380" t="str">
        <f t="shared" si="589"/>
        <v/>
      </c>
      <c r="UP179" s="380" t="str">
        <f t="shared" si="589"/>
        <v/>
      </c>
      <c r="UQ179" s="380" t="str">
        <f t="shared" si="589"/>
        <v/>
      </c>
      <c r="UR179" s="380" t="str">
        <f t="shared" si="589"/>
        <v/>
      </c>
      <c r="US179" s="380" t="str">
        <f t="shared" si="589"/>
        <v/>
      </c>
      <c r="UT179" s="380" t="str">
        <f t="shared" si="589"/>
        <v/>
      </c>
      <c r="UU179" s="380" t="str">
        <f t="shared" si="589"/>
        <v/>
      </c>
      <c r="UV179" s="380" t="str">
        <f t="shared" si="589"/>
        <v/>
      </c>
      <c r="UW179" s="380" t="str">
        <f t="shared" si="589"/>
        <v/>
      </c>
      <c r="UX179" s="380" t="str">
        <f t="shared" si="589"/>
        <v/>
      </c>
      <c r="UY179" s="380" t="str">
        <f t="shared" si="589"/>
        <v/>
      </c>
      <c r="UZ179" s="380" t="str">
        <f t="shared" si="589"/>
        <v/>
      </c>
      <c r="VA179" s="380" t="str">
        <f t="shared" si="589"/>
        <v/>
      </c>
      <c r="VB179" s="380" t="str">
        <f t="shared" si="589"/>
        <v/>
      </c>
      <c r="VC179" s="380" t="str">
        <f t="shared" si="589"/>
        <v/>
      </c>
      <c r="VD179" s="380" t="str">
        <f t="shared" si="589"/>
        <v/>
      </c>
      <c r="VE179" s="380" t="str">
        <f t="shared" si="589"/>
        <v/>
      </c>
      <c r="VF179" s="380" t="str">
        <f t="shared" si="589"/>
        <v/>
      </c>
      <c r="VG179" s="380" t="str">
        <f t="shared" si="589"/>
        <v/>
      </c>
      <c r="VH179" s="380" t="str">
        <f t="shared" si="589"/>
        <v/>
      </c>
      <c r="VI179" s="380" t="str">
        <f t="shared" si="589"/>
        <v/>
      </c>
      <c r="VJ179" s="380" t="str">
        <f t="shared" si="589"/>
        <v/>
      </c>
      <c r="VK179" s="380" t="str">
        <f t="shared" si="589"/>
        <v/>
      </c>
      <c r="VL179" s="380" t="str">
        <f t="shared" si="589"/>
        <v/>
      </c>
      <c r="VM179" s="380" t="str">
        <f t="shared" si="589"/>
        <v/>
      </c>
      <c r="VN179" s="380" t="str">
        <f t="shared" si="589"/>
        <v/>
      </c>
      <c r="VO179" s="380" t="str">
        <f t="shared" si="589"/>
        <v/>
      </c>
      <c r="VP179" s="380" t="str">
        <f t="shared" si="589"/>
        <v/>
      </c>
      <c r="VQ179" s="380" t="str">
        <f t="shared" si="589"/>
        <v/>
      </c>
      <c r="VR179" s="380" t="str">
        <f t="shared" si="589"/>
        <v/>
      </c>
      <c r="VS179" s="380" t="str">
        <f t="shared" si="589"/>
        <v/>
      </c>
      <c r="VT179" s="380" t="str">
        <f t="shared" si="589"/>
        <v/>
      </c>
      <c r="VU179" s="380" t="str">
        <f t="shared" si="589"/>
        <v/>
      </c>
      <c r="VV179" s="380" t="str">
        <f t="shared" si="589"/>
        <v/>
      </c>
      <c r="VW179" s="380" t="str">
        <f t="shared" si="589"/>
        <v/>
      </c>
      <c r="VX179" s="380" t="str">
        <f t="shared" si="589"/>
        <v/>
      </c>
      <c r="VY179" s="380" t="str">
        <f t="shared" si="589"/>
        <v/>
      </c>
      <c r="VZ179" s="380" t="str">
        <f t="shared" si="589"/>
        <v/>
      </c>
      <c r="WA179" s="380" t="str">
        <f t="shared" si="589"/>
        <v/>
      </c>
      <c r="WB179" s="380" t="str">
        <f t="shared" si="589"/>
        <v/>
      </c>
      <c r="WC179" s="380" t="str">
        <f t="shared" si="589"/>
        <v/>
      </c>
      <c r="WD179" s="380" t="str">
        <f t="shared" si="589"/>
        <v/>
      </c>
      <c r="WE179" s="380" t="str">
        <f t="shared" si="589"/>
        <v/>
      </c>
      <c r="WF179" s="380" t="str">
        <f t="shared" si="589"/>
        <v/>
      </c>
      <c r="WG179" s="380" t="str">
        <f t="shared" si="589"/>
        <v/>
      </c>
      <c r="WH179" s="380" t="str">
        <f t="shared" si="589"/>
        <v/>
      </c>
      <c r="WI179" s="378" t="str">
        <f t="shared" si="589"/>
        <v/>
      </c>
    </row>
    <row r="180" spans="1:607">
      <c r="A180" s="348"/>
      <c r="B180" s="360" t="s">
        <v>912</v>
      </c>
      <c r="C180" s="348"/>
      <c r="D180" s="348"/>
      <c r="E180" s="348"/>
      <c r="F180" s="348"/>
      <c r="G180" s="361" t="str">
        <f t="shared" si="220"/>
        <v/>
      </c>
      <c r="H180" s="361" t="str">
        <f t="shared" si="221"/>
        <v/>
      </c>
      <c r="I180" s="397"/>
      <c r="J180" s="348"/>
      <c r="K180" s="348"/>
      <c r="L180" s="348"/>
      <c r="M180" s="348"/>
      <c r="N180" s="400"/>
      <c r="O180" s="400"/>
      <c r="P180" s="400"/>
      <c r="Q180" s="400"/>
      <c r="R180" s="400"/>
      <c r="S180" s="400"/>
      <c r="T180" s="400"/>
      <c r="U180" s="400"/>
      <c r="V180" s="400"/>
      <c r="W180" s="400"/>
      <c r="X180" s="400"/>
      <c r="Y180" s="400"/>
      <c r="Z180" s="400"/>
      <c r="AA180" s="400"/>
      <c r="AB180" s="400"/>
      <c r="AC180" s="400"/>
      <c r="AD180" s="400"/>
      <c r="AE180" s="400"/>
      <c r="AF180" s="400"/>
      <c r="AG180" s="400"/>
      <c r="AH180" s="400"/>
      <c r="AI180" s="400"/>
      <c r="AJ180" s="400"/>
      <c r="AK180" s="400"/>
      <c r="AL180" s="400"/>
      <c r="AM180" s="400"/>
      <c r="AN180" s="400"/>
      <c r="AO180" s="400"/>
      <c r="AP180" s="400"/>
      <c r="AQ180" s="400"/>
      <c r="AR180" s="400"/>
      <c r="AS180" s="400"/>
      <c r="AT180" s="400"/>
      <c r="AU180" s="400"/>
      <c r="AV180" s="400"/>
      <c r="AW180" s="400"/>
      <c r="AX180" s="400"/>
      <c r="AY180" s="400"/>
      <c r="AZ180" s="400"/>
      <c r="BA180" s="400"/>
      <c r="BB180" s="400"/>
      <c r="BC180" s="400"/>
      <c r="BD180" s="400"/>
      <c r="BE180" s="400"/>
      <c r="BF180" s="400"/>
      <c r="BG180" s="400"/>
      <c r="BH180" s="400"/>
      <c r="BI180" s="400"/>
      <c r="BJ180" s="400"/>
      <c r="BK180" s="400"/>
      <c r="BL180" s="400"/>
      <c r="BM180" s="400"/>
      <c r="BN180" s="400"/>
      <c r="BO180" s="400"/>
      <c r="BP180" s="400"/>
      <c r="BQ180" s="400"/>
      <c r="BR180" s="400"/>
      <c r="BS180" s="400"/>
      <c r="BT180" s="400"/>
      <c r="BU180" s="400"/>
      <c r="BV180" s="400"/>
      <c r="BW180" s="400"/>
      <c r="BX180" s="400"/>
      <c r="BY180" s="400"/>
      <c r="BZ180" s="400"/>
      <c r="CA180" s="400"/>
      <c r="CB180" s="400"/>
      <c r="CC180" s="400"/>
      <c r="CD180" s="400"/>
      <c r="CE180" s="400"/>
      <c r="CF180" s="400"/>
      <c r="CG180" s="400"/>
      <c r="CH180" s="400"/>
      <c r="CI180" s="400"/>
      <c r="CJ180" s="400"/>
      <c r="CK180" s="400"/>
      <c r="CL180" s="400"/>
      <c r="CM180" s="400"/>
      <c r="CN180" s="400"/>
      <c r="CO180" s="400"/>
      <c r="CP180" s="400"/>
      <c r="CQ180" s="400"/>
      <c r="CR180" s="400"/>
      <c r="CS180" s="400"/>
      <c r="CT180" s="400"/>
      <c r="CU180" s="400"/>
      <c r="CV180" s="400"/>
      <c r="CW180" s="400"/>
      <c r="CX180" s="400"/>
      <c r="CY180" s="400"/>
      <c r="CZ180" s="362"/>
      <c r="DA180" s="901"/>
      <c r="DB180" s="899" t="s">
        <v>1348</v>
      </c>
      <c r="DC180" s="899"/>
      <c r="DD180" s="378" t="str">
        <f>IF(COUNT(DD47:DD49)=0,"",SUM(DD47:DD49,)^2)</f>
        <v/>
      </c>
      <c r="DE180" s="378" t="str">
        <f t="shared" ref="DE180:FP180" si="590">IF(COUNT(DE47:DE49)=0,"",SUM(DE47:DE49,)^2)</f>
        <v/>
      </c>
      <c r="DF180" s="378" t="str">
        <f t="shared" si="590"/>
        <v/>
      </c>
      <c r="DG180" s="378" t="str">
        <f t="shared" si="590"/>
        <v/>
      </c>
      <c r="DH180" s="378" t="str">
        <f t="shared" si="590"/>
        <v/>
      </c>
      <c r="DI180" s="378" t="str">
        <f t="shared" si="590"/>
        <v/>
      </c>
      <c r="DJ180" s="378" t="str">
        <f t="shared" si="590"/>
        <v/>
      </c>
      <c r="DK180" s="378" t="str">
        <f t="shared" si="590"/>
        <v/>
      </c>
      <c r="DL180" s="378" t="str">
        <f t="shared" si="590"/>
        <v/>
      </c>
      <c r="DM180" s="378" t="str">
        <f t="shared" si="590"/>
        <v/>
      </c>
      <c r="DN180" s="378" t="str">
        <f t="shared" si="590"/>
        <v/>
      </c>
      <c r="DO180" s="378" t="str">
        <f t="shared" si="590"/>
        <v/>
      </c>
      <c r="DP180" s="378" t="str">
        <f t="shared" si="590"/>
        <v/>
      </c>
      <c r="DQ180" s="378" t="str">
        <f t="shared" si="590"/>
        <v/>
      </c>
      <c r="DR180" s="378" t="str">
        <f t="shared" si="590"/>
        <v/>
      </c>
      <c r="DS180" s="378" t="str">
        <f t="shared" si="590"/>
        <v/>
      </c>
      <c r="DT180" s="378" t="str">
        <f t="shared" si="590"/>
        <v/>
      </c>
      <c r="DU180" s="378" t="str">
        <f t="shared" si="590"/>
        <v/>
      </c>
      <c r="DV180" s="378" t="str">
        <f t="shared" si="590"/>
        <v/>
      </c>
      <c r="DW180" s="378" t="str">
        <f t="shared" si="590"/>
        <v/>
      </c>
      <c r="DX180" s="379" t="str">
        <f t="shared" si="590"/>
        <v/>
      </c>
      <c r="DY180" s="378" t="str">
        <f t="shared" si="590"/>
        <v/>
      </c>
      <c r="DZ180" s="378" t="str">
        <f t="shared" si="590"/>
        <v/>
      </c>
      <c r="EA180" s="378" t="str">
        <f t="shared" si="590"/>
        <v/>
      </c>
      <c r="EB180" s="378" t="str">
        <f t="shared" si="590"/>
        <v/>
      </c>
      <c r="EC180" s="378" t="str">
        <f t="shared" si="590"/>
        <v/>
      </c>
      <c r="ED180" s="378" t="str">
        <f t="shared" si="590"/>
        <v/>
      </c>
      <c r="EE180" s="378" t="str">
        <f t="shared" si="590"/>
        <v/>
      </c>
      <c r="EF180" s="378" t="str">
        <f t="shared" si="590"/>
        <v/>
      </c>
      <c r="EG180" s="378" t="str">
        <f t="shared" si="590"/>
        <v/>
      </c>
      <c r="EH180" s="378" t="str">
        <f t="shared" si="590"/>
        <v/>
      </c>
      <c r="EI180" s="378" t="str">
        <f t="shared" si="590"/>
        <v/>
      </c>
      <c r="EJ180" s="378" t="str">
        <f t="shared" si="590"/>
        <v/>
      </c>
      <c r="EK180" s="378" t="str">
        <f t="shared" si="590"/>
        <v/>
      </c>
      <c r="EL180" s="378" t="str">
        <f t="shared" si="590"/>
        <v/>
      </c>
      <c r="EM180" s="378" t="str">
        <f t="shared" si="590"/>
        <v/>
      </c>
      <c r="EN180" s="378" t="str">
        <f t="shared" si="590"/>
        <v/>
      </c>
      <c r="EO180" s="378" t="str">
        <f t="shared" si="590"/>
        <v/>
      </c>
      <c r="EP180" s="378" t="str">
        <f t="shared" si="590"/>
        <v/>
      </c>
      <c r="EQ180" s="378" t="str">
        <f t="shared" si="590"/>
        <v/>
      </c>
      <c r="ER180" s="378" t="str">
        <f t="shared" si="590"/>
        <v/>
      </c>
      <c r="ES180" s="378" t="str">
        <f t="shared" si="590"/>
        <v/>
      </c>
      <c r="ET180" s="378" t="str">
        <f t="shared" si="590"/>
        <v/>
      </c>
      <c r="EU180" s="378" t="str">
        <f t="shared" si="590"/>
        <v/>
      </c>
      <c r="EV180" s="378" t="str">
        <f t="shared" si="590"/>
        <v/>
      </c>
      <c r="EW180" s="378" t="str">
        <f t="shared" si="590"/>
        <v/>
      </c>
      <c r="EX180" s="378" t="str">
        <f t="shared" si="590"/>
        <v/>
      </c>
      <c r="EY180" s="378" t="str">
        <f t="shared" si="590"/>
        <v/>
      </c>
      <c r="EZ180" s="378" t="str">
        <f t="shared" si="590"/>
        <v/>
      </c>
      <c r="FA180" s="378" t="str">
        <f t="shared" si="590"/>
        <v/>
      </c>
      <c r="FB180" s="378" t="str">
        <f t="shared" si="590"/>
        <v/>
      </c>
      <c r="FC180" s="378" t="str">
        <f t="shared" si="590"/>
        <v/>
      </c>
      <c r="FD180" s="378" t="str">
        <f t="shared" si="590"/>
        <v/>
      </c>
      <c r="FE180" s="378" t="str">
        <f t="shared" si="590"/>
        <v/>
      </c>
      <c r="FF180" s="378" t="str">
        <f t="shared" si="590"/>
        <v/>
      </c>
      <c r="FG180" s="378" t="str">
        <f t="shared" si="590"/>
        <v/>
      </c>
      <c r="FH180" s="378" t="str">
        <f t="shared" si="590"/>
        <v/>
      </c>
      <c r="FI180" s="378" t="str">
        <f t="shared" si="590"/>
        <v/>
      </c>
      <c r="FJ180" s="378" t="str">
        <f t="shared" si="590"/>
        <v/>
      </c>
      <c r="FK180" s="378" t="str">
        <f t="shared" si="590"/>
        <v/>
      </c>
      <c r="FL180" s="378" t="str">
        <f t="shared" si="590"/>
        <v/>
      </c>
      <c r="FM180" s="378" t="str">
        <f t="shared" si="590"/>
        <v/>
      </c>
      <c r="FN180" s="378" t="str">
        <f t="shared" si="590"/>
        <v/>
      </c>
      <c r="FO180" s="378" t="str">
        <f t="shared" si="590"/>
        <v/>
      </c>
      <c r="FP180" s="378" t="str">
        <f t="shared" si="590"/>
        <v/>
      </c>
      <c r="FQ180" s="378" t="str">
        <f t="shared" ref="FQ180:IB180" si="591">IF(COUNT(FQ47:FQ49)=0,"",SUM(FQ47:FQ49,)^2)</f>
        <v/>
      </c>
      <c r="FR180" s="378" t="str">
        <f t="shared" si="591"/>
        <v/>
      </c>
      <c r="FS180" s="378" t="str">
        <f t="shared" si="591"/>
        <v/>
      </c>
      <c r="FT180" s="378" t="str">
        <f t="shared" si="591"/>
        <v/>
      </c>
      <c r="FU180" s="378" t="str">
        <f t="shared" si="591"/>
        <v/>
      </c>
      <c r="FV180" s="378" t="str">
        <f t="shared" si="591"/>
        <v/>
      </c>
      <c r="FW180" s="378" t="str">
        <f t="shared" si="591"/>
        <v/>
      </c>
      <c r="FX180" s="378" t="str">
        <f t="shared" si="591"/>
        <v/>
      </c>
      <c r="FY180" s="378" t="str">
        <f t="shared" si="591"/>
        <v/>
      </c>
      <c r="FZ180" s="378" t="str">
        <f t="shared" si="591"/>
        <v/>
      </c>
      <c r="GA180" s="378" t="str">
        <f t="shared" si="591"/>
        <v/>
      </c>
      <c r="GB180" s="378" t="str">
        <f t="shared" si="591"/>
        <v/>
      </c>
      <c r="GC180" s="378" t="str">
        <f t="shared" si="591"/>
        <v/>
      </c>
      <c r="GD180" s="378" t="str">
        <f t="shared" si="591"/>
        <v/>
      </c>
      <c r="GE180" s="378" t="str">
        <f t="shared" si="591"/>
        <v/>
      </c>
      <c r="GF180" s="378" t="str">
        <f t="shared" si="591"/>
        <v/>
      </c>
      <c r="GG180" s="378" t="str">
        <f t="shared" si="591"/>
        <v/>
      </c>
      <c r="GH180" s="378" t="str">
        <f t="shared" si="591"/>
        <v/>
      </c>
      <c r="GI180" s="378" t="str">
        <f t="shared" si="591"/>
        <v/>
      </c>
      <c r="GJ180" s="378" t="str">
        <f t="shared" si="591"/>
        <v/>
      </c>
      <c r="GK180" s="378" t="str">
        <f t="shared" si="591"/>
        <v/>
      </c>
      <c r="GL180" s="378" t="str">
        <f t="shared" si="591"/>
        <v/>
      </c>
      <c r="GM180" s="378" t="str">
        <f t="shared" si="591"/>
        <v/>
      </c>
      <c r="GN180" s="378" t="str">
        <f t="shared" si="591"/>
        <v/>
      </c>
      <c r="GO180" s="378" t="str">
        <f t="shared" si="591"/>
        <v/>
      </c>
      <c r="GP180" s="378" t="str">
        <f t="shared" si="591"/>
        <v/>
      </c>
      <c r="GQ180" s="378" t="str">
        <f t="shared" si="591"/>
        <v/>
      </c>
      <c r="GR180" s="378" t="str">
        <f t="shared" si="591"/>
        <v/>
      </c>
      <c r="GS180" s="378" t="str">
        <f t="shared" si="591"/>
        <v/>
      </c>
      <c r="GT180" s="378" t="str">
        <f t="shared" si="591"/>
        <v/>
      </c>
      <c r="GU180" s="378" t="str">
        <f t="shared" si="591"/>
        <v/>
      </c>
      <c r="GV180" s="378" t="str">
        <f t="shared" si="591"/>
        <v/>
      </c>
      <c r="GW180" s="378" t="str">
        <f t="shared" si="591"/>
        <v/>
      </c>
      <c r="GX180" s="378" t="str">
        <f t="shared" si="591"/>
        <v/>
      </c>
      <c r="GY180" s="378" t="str">
        <f t="shared" si="591"/>
        <v/>
      </c>
      <c r="GZ180" s="378" t="str">
        <f t="shared" si="591"/>
        <v/>
      </c>
      <c r="HA180" s="378" t="str">
        <f t="shared" si="591"/>
        <v/>
      </c>
      <c r="HB180" s="378" t="str">
        <f t="shared" si="591"/>
        <v/>
      </c>
      <c r="HC180" s="378" t="str">
        <f t="shared" si="591"/>
        <v/>
      </c>
      <c r="HD180" s="378" t="str">
        <f t="shared" si="591"/>
        <v/>
      </c>
      <c r="HE180" s="378" t="str">
        <f t="shared" si="591"/>
        <v/>
      </c>
      <c r="HF180" s="378" t="str">
        <f t="shared" si="591"/>
        <v/>
      </c>
      <c r="HG180" s="378" t="str">
        <f t="shared" si="591"/>
        <v/>
      </c>
      <c r="HH180" s="378" t="str">
        <f t="shared" si="591"/>
        <v/>
      </c>
      <c r="HI180" s="378" t="str">
        <f t="shared" si="591"/>
        <v/>
      </c>
      <c r="HJ180" s="378" t="str">
        <f t="shared" si="591"/>
        <v/>
      </c>
      <c r="HK180" s="378" t="str">
        <f t="shared" si="591"/>
        <v/>
      </c>
      <c r="HL180" s="378" t="str">
        <f t="shared" si="591"/>
        <v/>
      </c>
      <c r="HM180" s="378" t="str">
        <f t="shared" si="591"/>
        <v/>
      </c>
      <c r="HN180" s="378" t="str">
        <f t="shared" si="591"/>
        <v/>
      </c>
      <c r="HO180" s="378" t="str">
        <f t="shared" si="591"/>
        <v/>
      </c>
      <c r="HP180" s="378" t="str">
        <f t="shared" si="591"/>
        <v/>
      </c>
      <c r="HQ180" s="378" t="str">
        <f t="shared" si="591"/>
        <v/>
      </c>
      <c r="HR180" s="378" t="str">
        <f t="shared" si="591"/>
        <v/>
      </c>
      <c r="HS180" s="378" t="str">
        <f t="shared" si="591"/>
        <v/>
      </c>
      <c r="HT180" s="378" t="str">
        <f t="shared" si="591"/>
        <v/>
      </c>
      <c r="HU180" s="378" t="str">
        <f t="shared" si="591"/>
        <v/>
      </c>
      <c r="HV180" s="378" t="str">
        <f t="shared" si="591"/>
        <v/>
      </c>
      <c r="HW180" s="378" t="str">
        <f t="shared" si="591"/>
        <v/>
      </c>
      <c r="HX180" s="378" t="str">
        <f t="shared" si="591"/>
        <v/>
      </c>
      <c r="HY180" s="378" t="str">
        <f t="shared" si="591"/>
        <v/>
      </c>
      <c r="HZ180" s="378" t="str">
        <f t="shared" si="591"/>
        <v/>
      </c>
      <c r="IA180" s="378" t="str">
        <f t="shared" si="591"/>
        <v/>
      </c>
      <c r="IB180" s="378" t="str">
        <f t="shared" si="591"/>
        <v/>
      </c>
      <c r="IC180" s="378" t="str">
        <f t="shared" ref="IC180:KN180" si="592">IF(COUNT(IC47:IC49)=0,"",SUM(IC47:IC49,)^2)</f>
        <v/>
      </c>
      <c r="ID180" s="378" t="str">
        <f t="shared" si="592"/>
        <v/>
      </c>
      <c r="IE180" s="378" t="str">
        <f t="shared" si="592"/>
        <v/>
      </c>
      <c r="IF180" s="378" t="str">
        <f t="shared" si="592"/>
        <v/>
      </c>
      <c r="IG180" s="378" t="str">
        <f t="shared" si="592"/>
        <v/>
      </c>
      <c r="IH180" s="378" t="str">
        <f t="shared" si="592"/>
        <v/>
      </c>
      <c r="II180" s="378" t="str">
        <f t="shared" si="592"/>
        <v/>
      </c>
      <c r="IJ180" s="378" t="str">
        <f t="shared" si="592"/>
        <v/>
      </c>
      <c r="IK180" s="378" t="str">
        <f t="shared" si="592"/>
        <v/>
      </c>
      <c r="IL180" s="378" t="str">
        <f t="shared" si="592"/>
        <v/>
      </c>
      <c r="IM180" s="378" t="str">
        <f t="shared" si="592"/>
        <v/>
      </c>
      <c r="IN180" s="378" t="str">
        <f t="shared" si="592"/>
        <v/>
      </c>
      <c r="IO180" s="378" t="str">
        <f t="shared" si="592"/>
        <v/>
      </c>
      <c r="IP180" s="378" t="str">
        <f t="shared" si="592"/>
        <v/>
      </c>
      <c r="IQ180" s="378" t="str">
        <f t="shared" si="592"/>
        <v/>
      </c>
      <c r="IR180" s="378" t="str">
        <f t="shared" si="592"/>
        <v/>
      </c>
      <c r="IS180" s="378" t="str">
        <f t="shared" si="592"/>
        <v/>
      </c>
      <c r="IT180" s="378" t="str">
        <f t="shared" si="592"/>
        <v/>
      </c>
      <c r="IU180" s="378" t="str">
        <f t="shared" si="592"/>
        <v/>
      </c>
      <c r="IV180" s="378" t="str">
        <f t="shared" si="592"/>
        <v/>
      </c>
      <c r="IW180" s="378" t="str">
        <f t="shared" si="592"/>
        <v/>
      </c>
      <c r="IX180" s="378" t="str">
        <f t="shared" si="592"/>
        <v/>
      </c>
      <c r="IY180" s="378" t="str">
        <f t="shared" si="592"/>
        <v/>
      </c>
      <c r="IZ180" s="378" t="str">
        <f t="shared" si="592"/>
        <v/>
      </c>
      <c r="JA180" s="378" t="str">
        <f t="shared" si="592"/>
        <v/>
      </c>
      <c r="JB180" s="378" t="str">
        <f t="shared" si="592"/>
        <v/>
      </c>
      <c r="JC180" s="378" t="str">
        <f t="shared" si="592"/>
        <v/>
      </c>
      <c r="JD180" s="378" t="str">
        <f t="shared" si="592"/>
        <v/>
      </c>
      <c r="JE180" s="378" t="str">
        <f t="shared" si="592"/>
        <v/>
      </c>
      <c r="JF180" s="378" t="str">
        <f t="shared" si="592"/>
        <v/>
      </c>
      <c r="JG180" s="378" t="str">
        <f t="shared" si="592"/>
        <v/>
      </c>
      <c r="JH180" s="378" t="str">
        <f t="shared" si="592"/>
        <v/>
      </c>
      <c r="JI180" s="378" t="str">
        <f t="shared" si="592"/>
        <v/>
      </c>
      <c r="JJ180" s="378" t="str">
        <f t="shared" si="592"/>
        <v/>
      </c>
      <c r="JK180" s="378" t="str">
        <f t="shared" si="592"/>
        <v/>
      </c>
      <c r="JL180" s="378" t="str">
        <f t="shared" si="592"/>
        <v/>
      </c>
      <c r="JM180" s="378" t="str">
        <f t="shared" si="592"/>
        <v/>
      </c>
      <c r="JN180" s="378" t="str">
        <f t="shared" si="592"/>
        <v/>
      </c>
      <c r="JO180" s="378" t="str">
        <f t="shared" si="592"/>
        <v/>
      </c>
      <c r="JP180" s="378" t="str">
        <f t="shared" si="592"/>
        <v/>
      </c>
      <c r="JQ180" s="378" t="str">
        <f t="shared" si="592"/>
        <v/>
      </c>
      <c r="JR180" s="378" t="str">
        <f t="shared" si="592"/>
        <v/>
      </c>
      <c r="JS180" s="378" t="str">
        <f t="shared" si="592"/>
        <v/>
      </c>
      <c r="JT180" s="378" t="str">
        <f t="shared" si="592"/>
        <v/>
      </c>
      <c r="JU180" s="378" t="str">
        <f t="shared" si="592"/>
        <v/>
      </c>
      <c r="JV180" s="378" t="str">
        <f t="shared" si="592"/>
        <v/>
      </c>
      <c r="JW180" s="378" t="str">
        <f t="shared" si="592"/>
        <v/>
      </c>
      <c r="JX180" s="378" t="str">
        <f t="shared" si="592"/>
        <v/>
      </c>
      <c r="JY180" s="378" t="str">
        <f t="shared" si="592"/>
        <v/>
      </c>
      <c r="JZ180" s="378" t="str">
        <f t="shared" si="592"/>
        <v/>
      </c>
      <c r="KA180" s="378" t="str">
        <f t="shared" si="592"/>
        <v/>
      </c>
      <c r="KB180" s="378" t="str">
        <f t="shared" si="592"/>
        <v/>
      </c>
      <c r="KC180" s="378" t="str">
        <f t="shared" si="592"/>
        <v/>
      </c>
      <c r="KD180" s="378" t="str">
        <f t="shared" si="592"/>
        <v/>
      </c>
      <c r="KE180" s="378" t="str">
        <f t="shared" si="592"/>
        <v/>
      </c>
      <c r="KF180" s="378" t="str">
        <f t="shared" si="592"/>
        <v/>
      </c>
      <c r="KG180" s="378" t="str">
        <f t="shared" si="592"/>
        <v/>
      </c>
      <c r="KH180" s="378" t="str">
        <f t="shared" si="592"/>
        <v/>
      </c>
      <c r="KI180" s="378" t="str">
        <f t="shared" si="592"/>
        <v/>
      </c>
      <c r="KJ180" s="378" t="str">
        <f t="shared" si="592"/>
        <v/>
      </c>
      <c r="KK180" s="378" t="str">
        <f t="shared" si="592"/>
        <v/>
      </c>
      <c r="KL180" s="378" t="str">
        <f t="shared" si="592"/>
        <v/>
      </c>
      <c r="KM180" s="378" t="str">
        <f t="shared" si="592"/>
        <v/>
      </c>
      <c r="KN180" s="378" t="str">
        <f t="shared" si="592"/>
        <v/>
      </c>
      <c r="KO180" s="378" t="str">
        <f t="shared" ref="KO180:MZ180" si="593">IF(COUNT(KO47:KO49)=0,"",SUM(KO47:KO49,)^2)</f>
        <v/>
      </c>
      <c r="KP180" s="378" t="str">
        <f t="shared" si="593"/>
        <v/>
      </c>
      <c r="KQ180" s="378" t="str">
        <f t="shared" si="593"/>
        <v/>
      </c>
      <c r="KR180" s="378" t="str">
        <f t="shared" si="593"/>
        <v/>
      </c>
      <c r="KS180" s="378" t="str">
        <f t="shared" si="593"/>
        <v/>
      </c>
      <c r="KT180" s="378" t="str">
        <f t="shared" si="593"/>
        <v/>
      </c>
      <c r="KU180" s="378" t="str">
        <f t="shared" si="593"/>
        <v/>
      </c>
      <c r="KV180" s="378" t="str">
        <f t="shared" si="593"/>
        <v/>
      </c>
      <c r="KW180" s="378" t="str">
        <f t="shared" si="593"/>
        <v/>
      </c>
      <c r="KX180" s="378" t="str">
        <f t="shared" si="593"/>
        <v/>
      </c>
      <c r="KY180" s="378" t="str">
        <f t="shared" si="593"/>
        <v/>
      </c>
      <c r="KZ180" s="378" t="str">
        <f t="shared" si="593"/>
        <v/>
      </c>
      <c r="LA180" s="378" t="str">
        <f t="shared" si="593"/>
        <v/>
      </c>
      <c r="LB180" s="378" t="str">
        <f t="shared" si="593"/>
        <v/>
      </c>
      <c r="LC180" s="378" t="str">
        <f t="shared" si="593"/>
        <v/>
      </c>
      <c r="LD180" s="378" t="str">
        <f t="shared" si="593"/>
        <v/>
      </c>
      <c r="LE180" s="378" t="str">
        <f t="shared" si="593"/>
        <v/>
      </c>
      <c r="LF180" s="378" t="str">
        <f t="shared" si="593"/>
        <v/>
      </c>
      <c r="LG180" s="378" t="str">
        <f t="shared" si="593"/>
        <v/>
      </c>
      <c r="LH180" s="378" t="str">
        <f t="shared" si="593"/>
        <v/>
      </c>
      <c r="LI180" s="378" t="str">
        <f t="shared" si="593"/>
        <v/>
      </c>
      <c r="LJ180" s="378" t="str">
        <f t="shared" si="593"/>
        <v/>
      </c>
      <c r="LK180" s="378" t="str">
        <f t="shared" si="593"/>
        <v/>
      </c>
      <c r="LL180" s="378" t="str">
        <f t="shared" si="593"/>
        <v/>
      </c>
      <c r="LM180" s="378" t="str">
        <f t="shared" si="593"/>
        <v/>
      </c>
      <c r="LN180" s="378" t="str">
        <f t="shared" si="593"/>
        <v/>
      </c>
      <c r="LO180" s="378" t="str">
        <f t="shared" si="593"/>
        <v/>
      </c>
      <c r="LP180" s="378" t="str">
        <f t="shared" si="593"/>
        <v/>
      </c>
      <c r="LQ180" s="378" t="str">
        <f t="shared" si="593"/>
        <v/>
      </c>
      <c r="LR180" s="378" t="str">
        <f t="shared" si="593"/>
        <v/>
      </c>
      <c r="LS180" s="378" t="str">
        <f t="shared" si="593"/>
        <v/>
      </c>
      <c r="LT180" s="378" t="str">
        <f t="shared" si="593"/>
        <v/>
      </c>
      <c r="LU180" s="378" t="str">
        <f t="shared" si="593"/>
        <v/>
      </c>
      <c r="LV180" s="378" t="str">
        <f t="shared" si="593"/>
        <v/>
      </c>
      <c r="LW180" s="378" t="str">
        <f t="shared" si="593"/>
        <v/>
      </c>
      <c r="LX180" s="378" t="str">
        <f t="shared" si="593"/>
        <v/>
      </c>
      <c r="LY180" s="378" t="str">
        <f t="shared" si="593"/>
        <v/>
      </c>
      <c r="LZ180" s="378" t="str">
        <f t="shared" si="593"/>
        <v/>
      </c>
      <c r="MA180" s="378" t="str">
        <f t="shared" si="593"/>
        <v/>
      </c>
      <c r="MB180" s="378" t="str">
        <f t="shared" si="593"/>
        <v/>
      </c>
      <c r="MC180" s="378" t="str">
        <f t="shared" si="593"/>
        <v/>
      </c>
      <c r="MD180" s="378" t="str">
        <f t="shared" si="593"/>
        <v/>
      </c>
      <c r="ME180" s="378" t="str">
        <f t="shared" si="593"/>
        <v/>
      </c>
      <c r="MF180" s="378" t="str">
        <f t="shared" si="593"/>
        <v/>
      </c>
      <c r="MG180" s="378" t="str">
        <f t="shared" si="593"/>
        <v/>
      </c>
      <c r="MH180" s="378" t="str">
        <f t="shared" si="593"/>
        <v/>
      </c>
      <c r="MI180" s="378" t="str">
        <f t="shared" si="593"/>
        <v/>
      </c>
      <c r="MJ180" s="378" t="str">
        <f t="shared" si="593"/>
        <v/>
      </c>
      <c r="MK180" s="378" t="str">
        <f t="shared" si="593"/>
        <v/>
      </c>
      <c r="ML180" s="378" t="str">
        <f t="shared" si="593"/>
        <v/>
      </c>
      <c r="MM180" s="378" t="str">
        <f t="shared" si="593"/>
        <v/>
      </c>
      <c r="MN180" s="378" t="str">
        <f t="shared" si="593"/>
        <v/>
      </c>
      <c r="MO180" s="378" t="str">
        <f t="shared" si="593"/>
        <v/>
      </c>
      <c r="MP180" s="378" t="str">
        <f t="shared" si="593"/>
        <v/>
      </c>
      <c r="MQ180" s="378" t="str">
        <f t="shared" si="593"/>
        <v/>
      </c>
      <c r="MR180" s="378" t="str">
        <f t="shared" si="593"/>
        <v/>
      </c>
      <c r="MS180" s="378" t="str">
        <f t="shared" si="593"/>
        <v/>
      </c>
      <c r="MT180" s="378" t="str">
        <f t="shared" si="593"/>
        <v/>
      </c>
      <c r="MU180" s="378" t="str">
        <f t="shared" si="593"/>
        <v/>
      </c>
      <c r="MV180" s="378" t="str">
        <f t="shared" si="593"/>
        <v/>
      </c>
      <c r="MW180" s="378" t="str">
        <f t="shared" si="593"/>
        <v/>
      </c>
      <c r="MX180" s="378" t="str">
        <f t="shared" si="593"/>
        <v/>
      </c>
      <c r="MY180" s="378" t="str">
        <f t="shared" si="593"/>
        <v/>
      </c>
      <c r="MZ180" s="378" t="str">
        <f t="shared" si="593"/>
        <v/>
      </c>
      <c r="NA180" s="378" t="str">
        <f t="shared" ref="NA180:PL180" si="594">IF(COUNT(NA47:NA49)=0,"",SUM(NA47:NA49,)^2)</f>
        <v/>
      </c>
      <c r="NB180" s="378" t="str">
        <f t="shared" si="594"/>
        <v/>
      </c>
      <c r="NC180" s="378" t="str">
        <f t="shared" si="594"/>
        <v/>
      </c>
      <c r="ND180" s="378" t="str">
        <f t="shared" si="594"/>
        <v/>
      </c>
      <c r="NE180" s="378" t="str">
        <f t="shared" si="594"/>
        <v/>
      </c>
      <c r="NF180" s="378" t="str">
        <f t="shared" si="594"/>
        <v/>
      </c>
      <c r="NG180" s="378" t="str">
        <f t="shared" si="594"/>
        <v/>
      </c>
      <c r="NH180" s="378" t="str">
        <f t="shared" si="594"/>
        <v/>
      </c>
      <c r="NI180" s="378" t="str">
        <f t="shared" si="594"/>
        <v/>
      </c>
      <c r="NJ180" s="378" t="str">
        <f t="shared" si="594"/>
        <v/>
      </c>
      <c r="NK180" s="378" t="str">
        <f t="shared" si="594"/>
        <v/>
      </c>
      <c r="NL180" s="378" t="str">
        <f t="shared" si="594"/>
        <v/>
      </c>
      <c r="NM180" s="378" t="str">
        <f t="shared" si="594"/>
        <v/>
      </c>
      <c r="NN180" s="378" t="str">
        <f t="shared" si="594"/>
        <v/>
      </c>
      <c r="NO180" s="378" t="str">
        <f t="shared" si="594"/>
        <v/>
      </c>
      <c r="NP180" s="378" t="str">
        <f t="shared" si="594"/>
        <v/>
      </c>
      <c r="NQ180" s="378" t="str">
        <f t="shared" si="594"/>
        <v/>
      </c>
      <c r="NR180" s="378" t="str">
        <f t="shared" si="594"/>
        <v/>
      </c>
      <c r="NS180" s="378" t="str">
        <f t="shared" si="594"/>
        <v/>
      </c>
      <c r="NT180" s="378" t="str">
        <f t="shared" si="594"/>
        <v/>
      </c>
      <c r="NU180" s="378" t="str">
        <f t="shared" si="594"/>
        <v/>
      </c>
      <c r="NV180" s="378" t="str">
        <f t="shared" si="594"/>
        <v/>
      </c>
      <c r="NW180" s="378" t="str">
        <f t="shared" si="594"/>
        <v/>
      </c>
      <c r="NX180" s="378" t="str">
        <f t="shared" si="594"/>
        <v/>
      </c>
      <c r="NY180" s="378" t="str">
        <f t="shared" si="594"/>
        <v/>
      </c>
      <c r="NZ180" s="378" t="str">
        <f t="shared" si="594"/>
        <v/>
      </c>
      <c r="OA180" s="378" t="str">
        <f t="shared" si="594"/>
        <v/>
      </c>
      <c r="OB180" s="378" t="str">
        <f t="shared" si="594"/>
        <v/>
      </c>
      <c r="OC180" s="378" t="str">
        <f t="shared" si="594"/>
        <v/>
      </c>
      <c r="OD180" s="378" t="str">
        <f t="shared" si="594"/>
        <v/>
      </c>
      <c r="OE180" s="378" t="str">
        <f t="shared" si="594"/>
        <v/>
      </c>
      <c r="OF180" s="378" t="str">
        <f t="shared" si="594"/>
        <v/>
      </c>
      <c r="OG180" s="378" t="str">
        <f t="shared" si="594"/>
        <v/>
      </c>
      <c r="OH180" s="378" t="str">
        <f t="shared" si="594"/>
        <v/>
      </c>
      <c r="OI180" s="378" t="str">
        <f t="shared" si="594"/>
        <v/>
      </c>
      <c r="OJ180" s="378" t="str">
        <f t="shared" si="594"/>
        <v/>
      </c>
      <c r="OK180" s="378" t="str">
        <f t="shared" si="594"/>
        <v/>
      </c>
      <c r="OL180" s="378" t="str">
        <f t="shared" si="594"/>
        <v/>
      </c>
      <c r="OM180" s="378" t="str">
        <f t="shared" si="594"/>
        <v/>
      </c>
      <c r="ON180" s="378" t="str">
        <f t="shared" si="594"/>
        <v/>
      </c>
      <c r="OO180" s="378" t="str">
        <f t="shared" si="594"/>
        <v/>
      </c>
      <c r="OP180" s="378" t="str">
        <f t="shared" si="594"/>
        <v/>
      </c>
      <c r="OQ180" s="380" t="str">
        <f t="shared" si="594"/>
        <v/>
      </c>
      <c r="OR180" s="380" t="str">
        <f t="shared" si="594"/>
        <v/>
      </c>
      <c r="OS180" s="380" t="str">
        <f t="shared" si="594"/>
        <v/>
      </c>
      <c r="OT180" s="380" t="str">
        <f t="shared" si="594"/>
        <v/>
      </c>
      <c r="OU180" s="380" t="str">
        <f t="shared" si="594"/>
        <v/>
      </c>
      <c r="OV180" s="380" t="str">
        <f t="shared" si="594"/>
        <v/>
      </c>
      <c r="OW180" s="380" t="str">
        <f t="shared" si="594"/>
        <v/>
      </c>
      <c r="OX180" s="380" t="str">
        <f t="shared" si="594"/>
        <v/>
      </c>
      <c r="OY180" s="380" t="str">
        <f t="shared" si="594"/>
        <v/>
      </c>
      <c r="OZ180" s="380" t="str">
        <f t="shared" si="594"/>
        <v/>
      </c>
      <c r="PA180" s="380" t="str">
        <f t="shared" si="594"/>
        <v/>
      </c>
      <c r="PB180" s="380" t="str">
        <f t="shared" si="594"/>
        <v/>
      </c>
      <c r="PC180" s="380" t="str">
        <f t="shared" si="594"/>
        <v/>
      </c>
      <c r="PD180" s="380" t="str">
        <f t="shared" si="594"/>
        <v/>
      </c>
      <c r="PE180" s="380" t="str">
        <f t="shared" si="594"/>
        <v/>
      </c>
      <c r="PF180" s="380" t="str">
        <f t="shared" si="594"/>
        <v/>
      </c>
      <c r="PG180" s="380" t="str">
        <f t="shared" si="594"/>
        <v/>
      </c>
      <c r="PH180" s="380" t="str">
        <f t="shared" si="594"/>
        <v/>
      </c>
      <c r="PI180" s="380" t="str">
        <f t="shared" si="594"/>
        <v/>
      </c>
      <c r="PJ180" s="380" t="str">
        <f t="shared" si="594"/>
        <v/>
      </c>
      <c r="PK180" s="380" t="str">
        <f t="shared" si="594"/>
        <v/>
      </c>
      <c r="PL180" s="380" t="str">
        <f t="shared" si="594"/>
        <v/>
      </c>
      <c r="PM180" s="380" t="str">
        <f t="shared" ref="PM180:RX180" si="595">IF(COUNT(PM47:PM49)=0,"",SUM(PM47:PM49,)^2)</f>
        <v/>
      </c>
      <c r="PN180" s="380" t="str">
        <f t="shared" si="595"/>
        <v/>
      </c>
      <c r="PO180" s="380" t="str">
        <f t="shared" si="595"/>
        <v/>
      </c>
      <c r="PP180" s="380" t="str">
        <f t="shared" si="595"/>
        <v/>
      </c>
      <c r="PQ180" s="380" t="str">
        <f t="shared" si="595"/>
        <v/>
      </c>
      <c r="PR180" s="380" t="str">
        <f t="shared" si="595"/>
        <v/>
      </c>
      <c r="PS180" s="380" t="str">
        <f t="shared" si="595"/>
        <v/>
      </c>
      <c r="PT180" s="380" t="str">
        <f t="shared" si="595"/>
        <v/>
      </c>
      <c r="PU180" s="380" t="str">
        <f t="shared" si="595"/>
        <v/>
      </c>
      <c r="PV180" s="380" t="str">
        <f t="shared" si="595"/>
        <v/>
      </c>
      <c r="PW180" s="380" t="str">
        <f t="shared" si="595"/>
        <v/>
      </c>
      <c r="PX180" s="380" t="str">
        <f t="shared" si="595"/>
        <v/>
      </c>
      <c r="PY180" s="380" t="str">
        <f t="shared" si="595"/>
        <v/>
      </c>
      <c r="PZ180" s="380" t="str">
        <f t="shared" si="595"/>
        <v/>
      </c>
      <c r="QA180" s="380" t="str">
        <f t="shared" si="595"/>
        <v/>
      </c>
      <c r="QB180" s="380" t="str">
        <f t="shared" si="595"/>
        <v/>
      </c>
      <c r="QC180" s="380" t="str">
        <f t="shared" si="595"/>
        <v/>
      </c>
      <c r="QD180" s="380" t="str">
        <f t="shared" si="595"/>
        <v/>
      </c>
      <c r="QE180" s="380" t="str">
        <f t="shared" si="595"/>
        <v/>
      </c>
      <c r="QF180" s="380" t="str">
        <f t="shared" si="595"/>
        <v/>
      </c>
      <c r="QG180" s="380" t="str">
        <f t="shared" si="595"/>
        <v/>
      </c>
      <c r="QH180" s="380" t="str">
        <f t="shared" si="595"/>
        <v/>
      </c>
      <c r="QI180" s="380" t="str">
        <f t="shared" si="595"/>
        <v/>
      </c>
      <c r="QJ180" s="380" t="str">
        <f t="shared" si="595"/>
        <v/>
      </c>
      <c r="QK180" s="380" t="str">
        <f t="shared" si="595"/>
        <v/>
      </c>
      <c r="QL180" s="380" t="str">
        <f t="shared" si="595"/>
        <v/>
      </c>
      <c r="QM180" s="380" t="str">
        <f t="shared" si="595"/>
        <v/>
      </c>
      <c r="QN180" s="380" t="str">
        <f t="shared" si="595"/>
        <v/>
      </c>
      <c r="QO180" s="380" t="str">
        <f t="shared" si="595"/>
        <v/>
      </c>
      <c r="QP180" s="380" t="str">
        <f t="shared" si="595"/>
        <v/>
      </c>
      <c r="QQ180" s="380" t="str">
        <f t="shared" si="595"/>
        <v/>
      </c>
      <c r="QR180" s="380" t="str">
        <f t="shared" si="595"/>
        <v/>
      </c>
      <c r="QS180" s="380" t="str">
        <f t="shared" si="595"/>
        <v/>
      </c>
      <c r="QT180" s="380" t="str">
        <f t="shared" si="595"/>
        <v/>
      </c>
      <c r="QU180" s="380" t="str">
        <f t="shared" si="595"/>
        <v/>
      </c>
      <c r="QV180" s="380" t="str">
        <f t="shared" si="595"/>
        <v/>
      </c>
      <c r="QW180" s="380" t="str">
        <f t="shared" si="595"/>
        <v/>
      </c>
      <c r="QX180" s="380" t="str">
        <f t="shared" si="595"/>
        <v/>
      </c>
      <c r="QY180" s="380" t="str">
        <f t="shared" si="595"/>
        <v/>
      </c>
      <c r="QZ180" s="380" t="str">
        <f t="shared" si="595"/>
        <v/>
      </c>
      <c r="RA180" s="380" t="str">
        <f t="shared" si="595"/>
        <v/>
      </c>
      <c r="RB180" s="380" t="str">
        <f t="shared" si="595"/>
        <v/>
      </c>
      <c r="RC180" s="380" t="str">
        <f t="shared" si="595"/>
        <v/>
      </c>
      <c r="RD180" s="380" t="str">
        <f t="shared" si="595"/>
        <v/>
      </c>
      <c r="RE180" s="380" t="str">
        <f t="shared" si="595"/>
        <v/>
      </c>
      <c r="RF180" s="380" t="str">
        <f t="shared" si="595"/>
        <v/>
      </c>
      <c r="RG180" s="380" t="str">
        <f t="shared" si="595"/>
        <v/>
      </c>
      <c r="RH180" s="380" t="str">
        <f t="shared" si="595"/>
        <v/>
      </c>
      <c r="RI180" s="380" t="str">
        <f t="shared" si="595"/>
        <v/>
      </c>
      <c r="RJ180" s="380" t="str">
        <f t="shared" si="595"/>
        <v/>
      </c>
      <c r="RK180" s="380" t="str">
        <f t="shared" si="595"/>
        <v/>
      </c>
      <c r="RL180" s="380" t="str">
        <f t="shared" si="595"/>
        <v/>
      </c>
      <c r="RM180" s="380" t="str">
        <f t="shared" si="595"/>
        <v/>
      </c>
      <c r="RN180" s="380" t="str">
        <f t="shared" si="595"/>
        <v/>
      </c>
      <c r="RO180" s="380" t="str">
        <f t="shared" si="595"/>
        <v/>
      </c>
      <c r="RP180" s="380" t="str">
        <f t="shared" si="595"/>
        <v/>
      </c>
      <c r="RQ180" s="380" t="str">
        <f t="shared" si="595"/>
        <v/>
      </c>
      <c r="RR180" s="380" t="str">
        <f t="shared" si="595"/>
        <v/>
      </c>
      <c r="RS180" s="380" t="str">
        <f t="shared" si="595"/>
        <v/>
      </c>
      <c r="RT180" s="380" t="str">
        <f t="shared" si="595"/>
        <v/>
      </c>
      <c r="RU180" s="380" t="str">
        <f t="shared" si="595"/>
        <v/>
      </c>
      <c r="RV180" s="380" t="str">
        <f t="shared" si="595"/>
        <v/>
      </c>
      <c r="RW180" s="380" t="str">
        <f t="shared" si="595"/>
        <v/>
      </c>
      <c r="RX180" s="380" t="str">
        <f t="shared" si="595"/>
        <v/>
      </c>
      <c r="RY180" s="380" t="str">
        <f t="shared" ref="RY180:UJ180" si="596">IF(COUNT(RY47:RY49)=0,"",SUM(RY47:RY49,)^2)</f>
        <v/>
      </c>
      <c r="RZ180" s="380" t="str">
        <f t="shared" si="596"/>
        <v/>
      </c>
      <c r="SA180" s="380" t="str">
        <f t="shared" si="596"/>
        <v/>
      </c>
      <c r="SB180" s="380" t="str">
        <f t="shared" si="596"/>
        <v/>
      </c>
      <c r="SC180" s="380" t="str">
        <f t="shared" si="596"/>
        <v/>
      </c>
      <c r="SD180" s="380" t="str">
        <f t="shared" si="596"/>
        <v/>
      </c>
      <c r="SE180" s="380" t="str">
        <f t="shared" si="596"/>
        <v/>
      </c>
      <c r="SF180" s="380" t="str">
        <f t="shared" si="596"/>
        <v/>
      </c>
      <c r="SG180" s="380" t="str">
        <f t="shared" si="596"/>
        <v/>
      </c>
      <c r="SH180" s="380" t="str">
        <f t="shared" si="596"/>
        <v/>
      </c>
      <c r="SI180" s="380" t="str">
        <f t="shared" si="596"/>
        <v/>
      </c>
      <c r="SJ180" s="380" t="str">
        <f t="shared" si="596"/>
        <v/>
      </c>
      <c r="SK180" s="380" t="str">
        <f t="shared" si="596"/>
        <v/>
      </c>
      <c r="SL180" s="380" t="str">
        <f t="shared" si="596"/>
        <v/>
      </c>
      <c r="SM180" s="380" t="str">
        <f t="shared" si="596"/>
        <v/>
      </c>
      <c r="SN180" s="380" t="str">
        <f t="shared" si="596"/>
        <v/>
      </c>
      <c r="SO180" s="380" t="str">
        <f t="shared" si="596"/>
        <v/>
      </c>
      <c r="SP180" s="380" t="str">
        <f t="shared" si="596"/>
        <v/>
      </c>
      <c r="SQ180" s="380" t="str">
        <f t="shared" si="596"/>
        <v/>
      </c>
      <c r="SR180" s="380" t="str">
        <f t="shared" si="596"/>
        <v/>
      </c>
      <c r="SS180" s="380" t="str">
        <f t="shared" si="596"/>
        <v/>
      </c>
      <c r="ST180" s="380" t="str">
        <f t="shared" si="596"/>
        <v/>
      </c>
      <c r="SU180" s="380" t="str">
        <f t="shared" si="596"/>
        <v/>
      </c>
      <c r="SV180" s="380" t="str">
        <f t="shared" si="596"/>
        <v/>
      </c>
      <c r="SW180" s="380" t="str">
        <f t="shared" si="596"/>
        <v/>
      </c>
      <c r="SX180" s="380" t="str">
        <f t="shared" si="596"/>
        <v/>
      </c>
      <c r="SY180" s="380" t="str">
        <f t="shared" si="596"/>
        <v/>
      </c>
      <c r="SZ180" s="380" t="str">
        <f t="shared" si="596"/>
        <v/>
      </c>
      <c r="TA180" s="380" t="str">
        <f t="shared" si="596"/>
        <v/>
      </c>
      <c r="TB180" s="380" t="str">
        <f t="shared" si="596"/>
        <v/>
      </c>
      <c r="TC180" s="380" t="str">
        <f t="shared" si="596"/>
        <v/>
      </c>
      <c r="TD180" s="380" t="str">
        <f t="shared" si="596"/>
        <v/>
      </c>
      <c r="TE180" s="380" t="str">
        <f t="shared" si="596"/>
        <v/>
      </c>
      <c r="TF180" s="380" t="str">
        <f t="shared" si="596"/>
        <v/>
      </c>
      <c r="TG180" s="380" t="str">
        <f t="shared" si="596"/>
        <v/>
      </c>
      <c r="TH180" s="380" t="str">
        <f t="shared" si="596"/>
        <v/>
      </c>
      <c r="TI180" s="380" t="str">
        <f t="shared" si="596"/>
        <v/>
      </c>
      <c r="TJ180" s="380" t="str">
        <f t="shared" si="596"/>
        <v/>
      </c>
      <c r="TK180" s="380" t="str">
        <f t="shared" si="596"/>
        <v/>
      </c>
      <c r="TL180" s="380" t="str">
        <f t="shared" si="596"/>
        <v/>
      </c>
      <c r="TM180" s="380" t="str">
        <f t="shared" si="596"/>
        <v/>
      </c>
      <c r="TN180" s="380" t="str">
        <f t="shared" si="596"/>
        <v/>
      </c>
      <c r="TO180" s="380" t="str">
        <f t="shared" si="596"/>
        <v/>
      </c>
      <c r="TP180" s="380" t="str">
        <f t="shared" si="596"/>
        <v/>
      </c>
      <c r="TQ180" s="380" t="str">
        <f t="shared" si="596"/>
        <v/>
      </c>
      <c r="TR180" s="380" t="str">
        <f t="shared" si="596"/>
        <v/>
      </c>
      <c r="TS180" s="380" t="str">
        <f t="shared" si="596"/>
        <v/>
      </c>
      <c r="TT180" s="380" t="str">
        <f t="shared" si="596"/>
        <v/>
      </c>
      <c r="TU180" s="380" t="str">
        <f t="shared" si="596"/>
        <v/>
      </c>
      <c r="TV180" s="380" t="str">
        <f t="shared" si="596"/>
        <v/>
      </c>
      <c r="TW180" s="380" t="str">
        <f t="shared" si="596"/>
        <v/>
      </c>
      <c r="TX180" s="380" t="str">
        <f t="shared" si="596"/>
        <v/>
      </c>
      <c r="TY180" s="380" t="str">
        <f t="shared" si="596"/>
        <v/>
      </c>
      <c r="TZ180" s="380" t="str">
        <f t="shared" si="596"/>
        <v/>
      </c>
      <c r="UA180" s="380" t="str">
        <f t="shared" si="596"/>
        <v/>
      </c>
      <c r="UB180" s="380" t="str">
        <f t="shared" si="596"/>
        <v/>
      </c>
      <c r="UC180" s="380" t="str">
        <f t="shared" si="596"/>
        <v/>
      </c>
      <c r="UD180" s="380" t="str">
        <f t="shared" si="596"/>
        <v/>
      </c>
      <c r="UE180" s="380" t="str">
        <f t="shared" si="596"/>
        <v/>
      </c>
      <c r="UF180" s="380" t="str">
        <f t="shared" si="596"/>
        <v/>
      </c>
      <c r="UG180" s="380" t="str">
        <f t="shared" si="596"/>
        <v/>
      </c>
      <c r="UH180" s="380" t="str">
        <f t="shared" si="596"/>
        <v/>
      </c>
      <c r="UI180" s="380" t="str">
        <f t="shared" si="596"/>
        <v/>
      </c>
      <c r="UJ180" s="380" t="str">
        <f t="shared" si="596"/>
        <v/>
      </c>
      <c r="UK180" s="380" t="str">
        <f t="shared" ref="UK180:WI180" si="597">IF(COUNT(UK47:UK49)=0,"",SUM(UK47:UK49,)^2)</f>
        <v/>
      </c>
      <c r="UL180" s="380" t="str">
        <f t="shared" si="597"/>
        <v/>
      </c>
      <c r="UM180" s="380" t="str">
        <f t="shared" si="597"/>
        <v/>
      </c>
      <c r="UN180" s="380" t="str">
        <f t="shared" si="597"/>
        <v/>
      </c>
      <c r="UO180" s="380" t="str">
        <f t="shared" si="597"/>
        <v/>
      </c>
      <c r="UP180" s="380" t="str">
        <f t="shared" si="597"/>
        <v/>
      </c>
      <c r="UQ180" s="380" t="str">
        <f t="shared" si="597"/>
        <v/>
      </c>
      <c r="UR180" s="380" t="str">
        <f t="shared" si="597"/>
        <v/>
      </c>
      <c r="US180" s="380" t="str">
        <f t="shared" si="597"/>
        <v/>
      </c>
      <c r="UT180" s="380" t="str">
        <f t="shared" si="597"/>
        <v/>
      </c>
      <c r="UU180" s="380" t="str">
        <f t="shared" si="597"/>
        <v/>
      </c>
      <c r="UV180" s="380" t="str">
        <f t="shared" si="597"/>
        <v/>
      </c>
      <c r="UW180" s="380" t="str">
        <f t="shared" si="597"/>
        <v/>
      </c>
      <c r="UX180" s="380" t="str">
        <f t="shared" si="597"/>
        <v/>
      </c>
      <c r="UY180" s="380" t="str">
        <f t="shared" si="597"/>
        <v/>
      </c>
      <c r="UZ180" s="380" t="str">
        <f t="shared" si="597"/>
        <v/>
      </c>
      <c r="VA180" s="380" t="str">
        <f t="shared" si="597"/>
        <v/>
      </c>
      <c r="VB180" s="380" t="str">
        <f t="shared" si="597"/>
        <v/>
      </c>
      <c r="VC180" s="380" t="str">
        <f t="shared" si="597"/>
        <v/>
      </c>
      <c r="VD180" s="380" t="str">
        <f t="shared" si="597"/>
        <v/>
      </c>
      <c r="VE180" s="380" t="str">
        <f t="shared" si="597"/>
        <v/>
      </c>
      <c r="VF180" s="380" t="str">
        <f t="shared" si="597"/>
        <v/>
      </c>
      <c r="VG180" s="380" t="str">
        <f t="shared" si="597"/>
        <v/>
      </c>
      <c r="VH180" s="380" t="str">
        <f t="shared" si="597"/>
        <v/>
      </c>
      <c r="VI180" s="380" t="str">
        <f t="shared" si="597"/>
        <v/>
      </c>
      <c r="VJ180" s="380" t="str">
        <f t="shared" si="597"/>
        <v/>
      </c>
      <c r="VK180" s="380" t="str">
        <f t="shared" si="597"/>
        <v/>
      </c>
      <c r="VL180" s="380" t="str">
        <f t="shared" si="597"/>
        <v/>
      </c>
      <c r="VM180" s="380" t="str">
        <f t="shared" si="597"/>
        <v/>
      </c>
      <c r="VN180" s="380" t="str">
        <f t="shared" si="597"/>
        <v/>
      </c>
      <c r="VO180" s="380" t="str">
        <f t="shared" si="597"/>
        <v/>
      </c>
      <c r="VP180" s="380" t="str">
        <f t="shared" si="597"/>
        <v/>
      </c>
      <c r="VQ180" s="380" t="str">
        <f t="shared" si="597"/>
        <v/>
      </c>
      <c r="VR180" s="380" t="str">
        <f t="shared" si="597"/>
        <v/>
      </c>
      <c r="VS180" s="380" t="str">
        <f t="shared" si="597"/>
        <v/>
      </c>
      <c r="VT180" s="380" t="str">
        <f t="shared" si="597"/>
        <v/>
      </c>
      <c r="VU180" s="380" t="str">
        <f t="shared" si="597"/>
        <v/>
      </c>
      <c r="VV180" s="380" t="str">
        <f t="shared" si="597"/>
        <v/>
      </c>
      <c r="VW180" s="380" t="str">
        <f t="shared" si="597"/>
        <v/>
      </c>
      <c r="VX180" s="380" t="str">
        <f t="shared" si="597"/>
        <v/>
      </c>
      <c r="VY180" s="380" t="str">
        <f t="shared" si="597"/>
        <v/>
      </c>
      <c r="VZ180" s="380" t="str">
        <f t="shared" si="597"/>
        <v/>
      </c>
      <c r="WA180" s="380" t="str">
        <f t="shared" si="597"/>
        <v/>
      </c>
      <c r="WB180" s="380" t="str">
        <f t="shared" si="597"/>
        <v/>
      </c>
      <c r="WC180" s="380" t="str">
        <f t="shared" si="597"/>
        <v/>
      </c>
      <c r="WD180" s="380" t="str">
        <f t="shared" si="597"/>
        <v/>
      </c>
      <c r="WE180" s="380" t="str">
        <f t="shared" si="597"/>
        <v/>
      </c>
      <c r="WF180" s="380" t="str">
        <f t="shared" si="597"/>
        <v/>
      </c>
      <c r="WG180" s="380" t="str">
        <f t="shared" si="597"/>
        <v/>
      </c>
      <c r="WH180" s="380" t="str">
        <f t="shared" si="597"/>
        <v/>
      </c>
      <c r="WI180" s="378" t="str">
        <f t="shared" si="597"/>
        <v/>
      </c>
    </row>
    <row r="181" spans="1:607">
      <c r="A181" s="348"/>
      <c r="B181" s="360" t="s">
        <v>913</v>
      </c>
      <c r="C181" s="348"/>
      <c r="D181" s="348"/>
      <c r="E181" s="348"/>
      <c r="F181" s="348"/>
      <c r="G181" s="361" t="str">
        <f t="shared" si="220"/>
        <v/>
      </c>
      <c r="H181" s="361" t="str">
        <f t="shared" si="221"/>
        <v/>
      </c>
      <c r="I181" s="397"/>
      <c r="J181" s="348"/>
      <c r="K181" s="348"/>
      <c r="L181" s="348"/>
      <c r="M181" s="348"/>
      <c r="N181" s="400"/>
      <c r="O181" s="400"/>
      <c r="P181" s="400"/>
      <c r="Q181" s="400"/>
      <c r="R181" s="400"/>
      <c r="S181" s="400"/>
      <c r="T181" s="400"/>
      <c r="U181" s="400"/>
      <c r="V181" s="400"/>
      <c r="W181" s="400"/>
      <c r="X181" s="400"/>
      <c r="Y181" s="400"/>
      <c r="Z181" s="400"/>
      <c r="AA181" s="400"/>
      <c r="AB181" s="400"/>
      <c r="AC181" s="400"/>
      <c r="AD181" s="400"/>
      <c r="AE181" s="400"/>
      <c r="AF181" s="400"/>
      <c r="AG181" s="400"/>
      <c r="AH181" s="400"/>
      <c r="AI181" s="400"/>
      <c r="AJ181" s="400"/>
      <c r="AK181" s="400"/>
      <c r="AL181" s="400"/>
      <c r="AM181" s="400"/>
      <c r="AN181" s="400"/>
      <c r="AO181" s="400"/>
      <c r="AP181" s="400"/>
      <c r="AQ181" s="400"/>
      <c r="AR181" s="400"/>
      <c r="AS181" s="400"/>
      <c r="AT181" s="400"/>
      <c r="AU181" s="400"/>
      <c r="AV181" s="400"/>
      <c r="AW181" s="400"/>
      <c r="AX181" s="400"/>
      <c r="AY181" s="400"/>
      <c r="AZ181" s="400"/>
      <c r="BA181" s="400"/>
      <c r="BB181" s="400"/>
      <c r="BC181" s="400"/>
      <c r="BD181" s="400"/>
      <c r="BE181" s="400"/>
      <c r="BF181" s="400"/>
      <c r="BG181" s="400"/>
      <c r="BH181" s="400"/>
      <c r="BI181" s="400"/>
      <c r="BJ181" s="400"/>
      <c r="BK181" s="400"/>
      <c r="BL181" s="400"/>
      <c r="BM181" s="400"/>
      <c r="BN181" s="400"/>
      <c r="BO181" s="400"/>
      <c r="BP181" s="400"/>
      <c r="BQ181" s="400"/>
      <c r="BR181" s="400"/>
      <c r="BS181" s="400"/>
      <c r="BT181" s="400"/>
      <c r="BU181" s="400"/>
      <c r="BV181" s="400"/>
      <c r="BW181" s="400"/>
      <c r="BX181" s="400"/>
      <c r="BY181" s="400"/>
      <c r="BZ181" s="400"/>
      <c r="CA181" s="400"/>
      <c r="CB181" s="400"/>
      <c r="CC181" s="400"/>
      <c r="CD181" s="400"/>
      <c r="CE181" s="400"/>
      <c r="CF181" s="400"/>
      <c r="CG181" s="400"/>
      <c r="CH181" s="400"/>
      <c r="CI181" s="400"/>
      <c r="CJ181" s="400"/>
      <c r="CK181" s="400"/>
      <c r="CL181" s="400"/>
      <c r="CM181" s="400"/>
      <c r="CN181" s="400"/>
      <c r="CO181" s="400"/>
      <c r="CP181" s="400"/>
      <c r="CQ181" s="400"/>
      <c r="CR181" s="400"/>
      <c r="CS181" s="400"/>
      <c r="CT181" s="400"/>
      <c r="CU181" s="400"/>
      <c r="CV181" s="400"/>
      <c r="CW181" s="400"/>
      <c r="CX181" s="400"/>
      <c r="CY181" s="400"/>
      <c r="CZ181" s="362"/>
      <c r="DA181" s="901"/>
      <c r="DB181" s="899" t="s">
        <v>1349</v>
      </c>
      <c r="DC181" s="899"/>
      <c r="DD181" s="378" t="str">
        <f>IF(COUNT(DD56:DD58)=0,"",SUM(DD56:DD58,)^2)</f>
        <v/>
      </c>
      <c r="DE181" s="378" t="str">
        <f t="shared" ref="DE181:FP181" si="598">IF(COUNT(DE56:DE58)=0,"",SUM(DE56:DE58,)^2)</f>
        <v/>
      </c>
      <c r="DF181" s="378" t="str">
        <f t="shared" si="598"/>
        <v/>
      </c>
      <c r="DG181" s="378" t="str">
        <f t="shared" si="598"/>
        <v/>
      </c>
      <c r="DH181" s="378" t="str">
        <f t="shared" si="598"/>
        <v/>
      </c>
      <c r="DI181" s="378" t="str">
        <f t="shared" si="598"/>
        <v/>
      </c>
      <c r="DJ181" s="378" t="str">
        <f t="shared" si="598"/>
        <v/>
      </c>
      <c r="DK181" s="378" t="str">
        <f t="shared" si="598"/>
        <v/>
      </c>
      <c r="DL181" s="378" t="str">
        <f t="shared" si="598"/>
        <v/>
      </c>
      <c r="DM181" s="378" t="str">
        <f t="shared" si="598"/>
        <v/>
      </c>
      <c r="DN181" s="378" t="str">
        <f t="shared" si="598"/>
        <v/>
      </c>
      <c r="DO181" s="378" t="str">
        <f t="shared" si="598"/>
        <v/>
      </c>
      <c r="DP181" s="378" t="str">
        <f t="shared" si="598"/>
        <v/>
      </c>
      <c r="DQ181" s="378" t="str">
        <f t="shared" si="598"/>
        <v/>
      </c>
      <c r="DR181" s="378" t="str">
        <f t="shared" si="598"/>
        <v/>
      </c>
      <c r="DS181" s="378" t="str">
        <f t="shared" si="598"/>
        <v/>
      </c>
      <c r="DT181" s="378" t="str">
        <f t="shared" si="598"/>
        <v/>
      </c>
      <c r="DU181" s="378" t="str">
        <f t="shared" si="598"/>
        <v/>
      </c>
      <c r="DV181" s="378" t="str">
        <f t="shared" si="598"/>
        <v/>
      </c>
      <c r="DW181" s="378" t="str">
        <f t="shared" si="598"/>
        <v/>
      </c>
      <c r="DX181" s="379" t="str">
        <f t="shared" si="598"/>
        <v/>
      </c>
      <c r="DY181" s="378" t="str">
        <f t="shared" si="598"/>
        <v/>
      </c>
      <c r="DZ181" s="378" t="str">
        <f t="shared" si="598"/>
        <v/>
      </c>
      <c r="EA181" s="378" t="str">
        <f t="shared" si="598"/>
        <v/>
      </c>
      <c r="EB181" s="378" t="str">
        <f t="shared" si="598"/>
        <v/>
      </c>
      <c r="EC181" s="378" t="str">
        <f t="shared" si="598"/>
        <v/>
      </c>
      <c r="ED181" s="378" t="str">
        <f t="shared" si="598"/>
        <v/>
      </c>
      <c r="EE181" s="378" t="str">
        <f t="shared" si="598"/>
        <v/>
      </c>
      <c r="EF181" s="378" t="str">
        <f t="shared" si="598"/>
        <v/>
      </c>
      <c r="EG181" s="378" t="str">
        <f t="shared" si="598"/>
        <v/>
      </c>
      <c r="EH181" s="378" t="str">
        <f t="shared" si="598"/>
        <v/>
      </c>
      <c r="EI181" s="378" t="str">
        <f t="shared" si="598"/>
        <v/>
      </c>
      <c r="EJ181" s="378" t="str">
        <f t="shared" si="598"/>
        <v/>
      </c>
      <c r="EK181" s="378" t="str">
        <f t="shared" si="598"/>
        <v/>
      </c>
      <c r="EL181" s="378" t="str">
        <f t="shared" si="598"/>
        <v/>
      </c>
      <c r="EM181" s="378" t="str">
        <f t="shared" si="598"/>
        <v/>
      </c>
      <c r="EN181" s="378" t="str">
        <f t="shared" si="598"/>
        <v/>
      </c>
      <c r="EO181" s="378" t="str">
        <f t="shared" si="598"/>
        <v/>
      </c>
      <c r="EP181" s="378" t="str">
        <f t="shared" si="598"/>
        <v/>
      </c>
      <c r="EQ181" s="378" t="str">
        <f t="shared" si="598"/>
        <v/>
      </c>
      <c r="ER181" s="378" t="str">
        <f t="shared" si="598"/>
        <v/>
      </c>
      <c r="ES181" s="378" t="str">
        <f t="shared" si="598"/>
        <v/>
      </c>
      <c r="ET181" s="378" t="str">
        <f t="shared" si="598"/>
        <v/>
      </c>
      <c r="EU181" s="378" t="str">
        <f t="shared" si="598"/>
        <v/>
      </c>
      <c r="EV181" s="378" t="str">
        <f t="shared" si="598"/>
        <v/>
      </c>
      <c r="EW181" s="378" t="str">
        <f t="shared" si="598"/>
        <v/>
      </c>
      <c r="EX181" s="378" t="str">
        <f t="shared" si="598"/>
        <v/>
      </c>
      <c r="EY181" s="378" t="str">
        <f t="shared" si="598"/>
        <v/>
      </c>
      <c r="EZ181" s="378" t="str">
        <f t="shared" si="598"/>
        <v/>
      </c>
      <c r="FA181" s="378" t="str">
        <f t="shared" si="598"/>
        <v/>
      </c>
      <c r="FB181" s="378" t="str">
        <f t="shared" si="598"/>
        <v/>
      </c>
      <c r="FC181" s="378" t="str">
        <f t="shared" si="598"/>
        <v/>
      </c>
      <c r="FD181" s="378" t="str">
        <f t="shared" si="598"/>
        <v/>
      </c>
      <c r="FE181" s="378" t="str">
        <f t="shared" si="598"/>
        <v/>
      </c>
      <c r="FF181" s="378" t="str">
        <f t="shared" si="598"/>
        <v/>
      </c>
      <c r="FG181" s="378" t="str">
        <f t="shared" si="598"/>
        <v/>
      </c>
      <c r="FH181" s="378" t="str">
        <f t="shared" si="598"/>
        <v/>
      </c>
      <c r="FI181" s="378" t="str">
        <f t="shared" si="598"/>
        <v/>
      </c>
      <c r="FJ181" s="378" t="str">
        <f t="shared" si="598"/>
        <v/>
      </c>
      <c r="FK181" s="378" t="str">
        <f t="shared" si="598"/>
        <v/>
      </c>
      <c r="FL181" s="378" t="str">
        <f t="shared" si="598"/>
        <v/>
      </c>
      <c r="FM181" s="378" t="str">
        <f t="shared" si="598"/>
        <v/>
      </c>
      <c r="FN181" s="378" t="str">
        <f t="shared" si="598"/>
        <v/>
      </c>
      <c r="FO181" s="378" t="str">
        <f t="shared" si="598"/>
        <v/>
      </c>
      <c r="FP181" s="378" t="str">
        <f t="shared" si="598"/>
        <v/>
      </c>
      <c r="FQ181" s="378" t="str">
        <f t="shared" ref="FQ181:IB181" si="599">IF(COUNT(FQ56:FQ58)=0,"",SUM(FQ56:FQ58,)^2)</f>
        <v/>
      </c>
      <c r="FR181" s="378" t="str">
        <f t="shared" si="599"/>
        <v/>
      </c>
      <c r="FS181" s="378" t="str">
        <f t="shared" si="599"/>
        <v/>
      </c>
      <c r="FT181" s="378" t="str">
        <f t="shared" si="599"/>
        <v/>
      </c>
      <c r="FU181" s="378" t="str">
        <f t="shared" si="599"/>
        <v/>
      </c>
      <c r="FV181" s="378" t="str">
        <f t="shared" si="599"/>
        <v/>
      </c>
      <c r="FW181" s="378" t="str">
        <f t="shared" si="599"/>
        <v/>
      </c>
      <c r="FX181" s="378" t="str">
        <f t="shared" si="599"/>
        <v/>
      </c>
      <c r="FY181" s="378" t="str">
        <f t="shared" si="599"/>
        <v/>
      </c>
      <c r="FZ181" s="378" t="str">
        <f t="shared" si="599"/>
        <v/>
      </c>
      <c r="GA181" s="378" t="str">
        <f t="shared" si="599"/>
        <v/>
      </c>
      <c r="GB181" s="378" t="str">
        <f t="shared" si="599"/>
        <v/>
      </c>
      <c r="GC181" s="378" t="str">
        <f t="shared" si="599"/>
        <v/>
      </c>
      <c r="GD181" s="378" t="str">
        <f t="shared" si="599"/>
        <v/>
      </c>
      <c r="GE181" s="378" t="str">
        <f t="shared" si="599"/>
        <v/>
      </c>
      <c r="GF181" s="378" t="str">
        <f t="shared" si="599"/>
        <v/>
      </c>
      <c r="GG181" s="378" t="str">
        <f t="shared" si="599"/>
        <v/>
      </c>
      <c r="GH181" s="378" t="str">
        <f t="shared" si="599"/>
        <v/>
      </c>
      <c r="GI181" s="378" t="str">
        <f t="shared" si="599"/>
        <v/>
      </c>
      <c r="GJ181" s="378" t="str">
        <f t="shared" si="599"/>
        <v/>
      </c>
      <c r="GK181" s="378" t="str">
        <f t="shared" si="599"/>
        <v/>
      </c>
      <c r="GL181" s="378" t="str">
        <f t="shared" si="599"/>
        <v/>
      </c>
      <c r="GM181" s="378" t="str">
        <f t="shared" si="599"/>
        <v/>
      </c>
      <c r="GN181" s="378" t="str">
        <f t="shared" si="599"/>
        <v/>
      </c>
      <c r="GO181" s="378" t="str">
        <f t="shared" si="599"/>
        <v/>
      </c>
      <c r="GP181" s="378" t="str">
        <f t="shared" si="599"/>
        <v/>
      </c>
      <c r="GQ181" s="378" t="str">
        <f t="shared" si="599"/>
        <v/>
      </c>
      <c r="GR181" s="378" t="str">
        <f t="shared" si="599"/>
        <v/>
      </c>
      <c r="GS181" s="378" t="str">
        <f t="shared" si="599"/>
        <v/>
      </c>
      <c r="GT181" s="378" t="str">
        <f t="shared" si="599"/>
        <v/>
      </c>
      <c r="GU181" s="378" t="str">
        <f t="shared" si="599"/>
        <v/>
      </c>
      <c r="GV181" s="378" t="str">
        <f t="shared" si="599"/>
        <v/>
      </c>
      <c r="GW181" s="378" t="str">
        <f t="shared" si="599"/>
        <v/>
      </c>
      <c r="GX181" s="378" t="str">
        <f t="shared" si="599"/>
        <v/>
      </c>
      <c r="GY181" s="378" t="str">
        <f t="shared" si="599"/>
        <v/>
      </c>
      <c r="GZ181" s="378" t="str">
        <f t="shared" si="599"/>
        <v/>
      </c>
      <c r="HA181" s="378" t="str">
        <f t="shared" si="599"/>
        <v/>
      </c>
      <c r="HB181" s="378" t="str">
        <f t="shared" si="599"/>
        <v/>
      </c>
      <c r="HC181" s="378" t="str">
        <f t="shared" si="599"/>
        <v/>
      </c>
      <c r="HD181" s="378" t="str">
        <f t="shared" si="599"/>
        <v/>
      </c>
      <c r="HE181" s="378" t="str">
        <f t="shared" si="599"/>
        <v/>
      </c>
      <c r="HF181" s="378" t="str">
        <f t="shared" si="599"/>
        <v/>
      </c>
      <c r="HG181" s="378" t="str">
        <f t="shared" si="599"/>
        <v/>
      </c>
      <c r="HH181" s="378" t="str">
        <f t="shared" si="599"/>
        <v/>
      </c>
      <c r="HI181" s="378" t="str">
        <f t="shared" si="599"/>
        <v/>
      </c>
      <c r="HJ181" s="378" t="str">
        <f t="shared" si="599"/>
        <v/>
      </c>
      <c r="HK181" s="378" t="str">
        <f t="shared" si="599"/>
        <v/>
      </c>
      <c r="HL181" s="378" t="str">
        <f t="shared" si="599"/>
        <v/>
      </c>
      <c r="HM181" s="378" t="str">
        <f t="shared" si="599"/>
        <v/>
      </c>
      <c r="HN181" s="378" t="str">
        <f t="shared" si="599"/>
        <v/>
      </c>
      <c r="HO181" s="378" t="str">
        <f t="shared" si="599"/>
        <v/>
      </c>
      <c r="HP181" s="378" t="str">
        <f t="shared" si="599"/>
        <v/>
      </c>
      <c r="HQ181" s="378" t="str">
        <f t="shared" si="599"/>
        <v/>
      </c>
      <c r="HR181" s="378" t="str">
        <f t="shared" si="599"/>
        <v/>
      </c>
      <c r="HS181" s="378" t="str">
        <f t="shared" si="599"/>
        <v/>
      </c>
      <c r="HT181" s="378" t="str">
        <f t="shared" si="599"/>
        <v/>
      </c>
      <c r="HU181" s="378" t="str">
        <f t="shared" si="599"/>
        <v/>
      </c>
      <c r="HV181" s="378" t="str">
        <f t="shared" si="599"/>
        <v/>
      </c>
      <c r="HW181" s="378" t="str">
        <f t="shared" si="599"/>
        <v/>
      </c>
      <c r="HX181" s="378" t="str">
        <f t="shared" si="599"/>
        <v/>
      </c>
      <c r="HY181" s="378" t="str">
        <f t="shared" si="599"/>
        <v/>
      </c>
      <c r="HZ181" s="378" t="str">
        <f t="shared" si="599"/>
        <v/>
      </c>
      <c r="IA181" s="378" t="str">
        <f t="shared" si="599"/>
        <v/>
      </c>
      <c r="IB181" s="378" t="str">
        <f t="shared" si="599"/>
        <v/>
      </c>
      <c r="IC181" s="378" t="str">
        <f t="shared" ref="IC181:KN181" si="600">IF(COUNT(IC56:IC58)=0,"",SUM(IC56:IC58,)^2)</f>
        <v/>
      </c>
      <c r="ID181" s="378" t="str">
        <f t="shared" si="600"/>
        <v/>
      </c>
      <c r="IE181" s="378" t="str">
        <f t="shared" si="600"/>
        <v/>
      </c>
      <c r="IF181" s="378" t="str">
        <f t="shared" si="600"/>
        <v/>
      </c>
      <c r="IG181" s="378" t="str">
        <f t="shared" si="600"/>
        <v/>
      </c>
      <c r="IH181" s="378" t="str">
        <f t="shared" si="600"/>
        <v/>
      </c>
      <c r="II181" s="378" t="str">
        <f t="shared" si="600"/>
        <v/>
      </c>
      <c r="IJ181" s="378" t="str">
        <f t="shared" si="600"/>
        <v/>
      </c>
      <c r="IK181" s="378" t="str">
        <f t="shared" si="600"/>
        <v/>
      </c>
      <c r="IL181" s="378" t="str">
        <f t="shared" si="600"/>
        <v/>
      </c>
      <c r="IM181" s="378" t="str">
        <f t="shared" si="600"/>
        <v/>
      </c>
      <c r="IN181" s="378" t="str">
        <f t="shared" si="600"/>
        <v/>
      </c>
      <c r="IO181" s="378" t="str">
        <f t="shared" si="600"/>
        <v/>
      </c>
      <c r="IP181" s="378" t="str">
        <f t="shared" si="600"/>
        <v/>
      </c>
      <c r="IQ181" s="378" t="str">
        <f t="shared" si="600"/>
        <v/>
      </c>
      <c r="IR181" s="378" t="str">
        <f t="shared" si="600"/>
        <v/>
      </c>
      <c r="IS181" s="378" t="str">
        <f t="shared" si="600"/>
        <v/>
      </c>
      <c r="IT181" s="378" t="str">
        <f t="shared" si="600"/>
        <v/>
      </c>
      <c r="IU181" s="378" t="str">
        <f t="shared" si="600"/>
        <v/>
      </c>
      <c r="IV181" s="378" t="str">
        <f t="shared" si="600"/>
        <v/>
      </c>
      <c r="IW181" s="378" t="str">
        <f t="shared" si="600"/>
        <v/>
      </c>
      <c r="IX181" s="378" t="str">
        <f t="shared" si="600"/>
        <v/>
      </c>
      <c r="IY181" s="378" t="str">
        <f t="shared" si="600"/>
        <v/>
      </c>
      <c r="IZ181" s="378" t="str">
        <f t="shared" si="600"/>
        <v/>
      </c>
      <c r="JA181" s="378" t="str">
        <f t="shared" si="600"/>
        <v/>
      </c>
      <c r="JB181" s="378" t="str">
        <f t="shared" si="600"/>
        <v/>
      </c>
      <c r="JC181" s="378" t="str">
        <f t="shared" si="600"/>
        <v/>
      </c>
      <c r="JD181" s="378" t="str">
        <f t="shared" si="600"/>
        <v/>
      </c>
      <c r="JE181" s="378" t="str">
        <f t="shared" si="600"/>
        <v/>
      </c>
      <c r="JF181" s="378" t="str">
        <f t="shared" si="600"/>
        <v/>
      </c>
      <c r="JG181" s="378" t="str">
        <f t="shared" si="600"/>
        <v/>
      </c>
      <c r="JH181" s="378" t="str">
        <f t="shared" si="600"/>
        <v/>
      </c>
      <c r="JI181" s="378" t="str">
        <f t="shared" si="600"/>
        <v/>
      </c>
      <c r="JJ181" s="378" t="str">
        <f t="shared" si="600"/>
        <v/>
      </c>
      <c r="JK181" s="378" t="str">
        <f t="shared" si="600"/>
        <v/>
      </c>
      <c r="JL181" s="378" t="str">
        <f t="shared" si="600"/>
        <v/>
      </c>
      <c r="JM181" s="378" t="str">
        <f t="shared" si="600"/>
        <v/>
      </c>
      <c r="JN181" s="378" t="str">
        <f t="shared" si="600"/>
        <v/>
      </c>
      <c r="JO181" s="378" t="str">
        <f t="shared" si="600"/>
        <v/>
      </c>
      <c r="JP181" s="378" t="str">
        <f t="shared" si="600"/>
        <v/>
      </c>
      <c r="JQ181" s="378" t="str">
        <f t="shared" si="600"/>
        <v/>
      </c>
      <c r="JR181" s="378" t="str">
        <f t="shared" si="600"/>
        <v/>
      </c>
      <c r="JS181" s="378" t="str">
        <f t="shared" si="600"/>
        <v/>
      </c>
      <c r="JT181" s="378" t="str">
        <f t="shared" si="600"/>
        <v/>
      </c>
      <c r="JU181" s="378" t="str">
        <f t="shared" si="600"/>
        <v/>
      </c>
      <c r="JV181" s="378" t="str">
        <f t="shared" si="600"/>
        <v/>
      </c>
      <c r="JW181" s="378" t="str">
        <f t="shared" si="600"/>
        <v/>
      </c>
      <c r="JX181" s="378" t="str">
        <f t="shared" si="600"/>
        <v/>
      </c>
      <c r="JY181" s="378" t="str">
        <f t="shared" si="600"/>
        <v/>
      </c>
      <c r="JZ181" s="378" t="str">
        <f t="shared" si="600"/>
        <v/>
      </c>
      <c r="KA181" s="378" t="str">
        <f t="shared" si="600"/>
        <v/>
      </c>
      <c r="KB181" s="378" t="str">
        <f t="shared" si="600"/>
        <v/>
      </c>
      <c r="KC181" s="378" t="str">
        <f t="shared" si="600"/>
        <v/>
      </c>
      <c r="KD181" s="378" t="str">
        <f t="shared" si="600"/>
        <v/>
      </c>
      <c r="KE181" s="378" t="str">
        <f t="shared" si="600"/>
        <v/>
      </c>
      <c r="KF181" s="378" t="str">
        <f t="shared" si="600"/>
        <v/>
      </c>
      <c r="KG181" s="378" t="str">
        <f t="shared" si="600"/>
        <v/>
      </c>
      <c r="KH181" s="378" t="str">
        <f t="shared" si="600"/>
        <v/>
      </c>
      <c r="KI181" s="378" t="str">
        <f t="shared" si="600"/>
        <v/>
      </c>
      <c r="KJ181" s="378" t="str">
        <f t="shared" si="600"/>
        <v/>
      </c>
      <c r="KK181" s="378" t="str">
        <f t="shared" si="600"/>
        <v/>
      </c>
      <c r="KL181" s="378" t="str">
        <f t="shared" si="600"/>
        <v/>
      </c>
      <c r="KM181" s="378" t="str">
        <f t="shared" si="600"/>
        <v/>
      </c>
      <c r="KN181" s="378" t="str">
        <f t="shared" si="600"/>
        <v/>
      </c>
      <c r="KO181" s="378" t="str">
        <f t="shared" ref="KO181:MZ181" si="601">IF(COUNT(KO56:KO58)=0,"",SUM(KO56:KO58,)^2)</f>
        <v/>
      </c>
      <c r="KP181" s="378" t="str">
        <f t="shared" si="601"/>
        <v/>
      </c>
      <c r="KQ181" s="378" t="str">
        <f t="shared" si="601"/>
        <v/>
      </c>
      <c r="KR181" s="378" t="str">
        <f t="shared" si="601"/>
        <v/>
      </c>
      <c r="KS181" s="378" t="str">
        <f t="shared" si="601"/>
        <v/>
      </c>
      <c r="KT181" s="378" t="str">
        <f t="shared" si="601"/>
        <v/>
      </c>
      <c r="KU181" s="378" t="str">
        <f t="shared" si="601"/>
        <v/>
      </c>
      <c r="KV181" s="378" t="str">
        <f t="shared" si="601"/>
        <v/>
      </c>
      <c r="KW181" s="378" t="str">
        <f t="shared" si="601"/>
        <v/>
      </c>
      <c r="KX181" s="378" t="str">
        <f t="shared" si="601"/>
        <v/>
      </c>
      <c r="KY181" s="378" t="str">
        <f t="shared" si="601"/>
        <v/>
      </c>
      <c r="KZ181" s="378" t="str">
        <f t="shared" si="601"/>
        <v/>
      </c>
      <c r="LA181" s="378" t="str">
        <f t="shared" si="601"/>
        <v/>
      </c>
      <c r="LB181" s="378" t="str">
        <f t="shared" si="601"/>
        <v/>
      </c>
      <c r="LC181" s="378" t="str">
        <f t="shared" si="601"/>
        <v/>
      </c>
      <c r="LD181" s="378" t="str">
        <f t="shared" si="601"/>
        <v/>
      </c>
      <c r="LE181" s="378" t="str">
        <f t="shared" si="601"/>
        <v/>
      </c>
      <c r="LF181" s="378" t="str">
        <f t="shared" si="601"/>
        <v/>
      </c>
      <c r="LG181" s="378" t="str">
        <f t="shared" si="601"/>
        <v/>
      </c>
      <c r="LH181" s="378" t="str">
        <f t="shared" si="601"/>
        <v/>
      </c>
      <c r="LI181" s="378" t="str">
        <f t="shared" si="601"/>
        <v/>
      </c>
      <c r="LJ181" s="378" t="str">
        <f t="shared" si="601"/>
        <v/>
      </c>
      <c r="LK181" s="378" t="str">
        <f t="shared" si="601"/>
        <v/>
      </c>
      <c r="LL181" s="378" t="str">
        <f t="shared" si="601"/>
        <v/>
      </c>
      <c r="LM181" s="378" t="str">
        <f t="shared" si="601"/>
        <v/>
      </c>
      <c r="LN181" s="378" t="str">
        <f t="shared" si="601"/>
        <v/>
      </c>
      <c r="LO181" s="378" t="str">
        <f t="shared" si="601"/>
        <v/>
      </c>
      <c r="LP181" s="378" t="str">
        <f t="shared" si="601"/>
        <v/>
      </c>
      <c r="LQ181" s="378" t="str">
        <f t="shared" si="601"/>
        <v/>
      </c>
      <c r="LR181" s="378" t="str">
        <f t="shared" si="601"/>
        <v/>
      </c>
      <c r="LS181" s="378" t="str">
        <f t="shared" si="601"/>
        <v/>
      </c>
      <c r="LT181" s="378" t="str">
        <f t="shared" si="601"/>
        <v/>
      </c>
      <c r="LU181" s="378" t="str">
        <f t="shared" si="601"/>
        <v/>
      </c>
      <c r="LV181" s="378" t="str">
        <f t="shared" si="601"/>
        <v/>
      </c>
      <c r="LW181" s="378" t="str">
        <f t="shared" si="601"/>
        <v/>
      </c>
      <c r="LX181" s="378" t="str">
        <f t="shared" si="601"/>
        <v/>
      </c>
      <c r="LY181" s="378" t="str">
        <f t="shared" si="601"/>
        <v/>
      </c>
      <c r="LZ181" s="378" t="str">
        <f t="shared" si="601"/>
        <v/>
      </c>
      <c r="MA181" s="378" t="str">
        <f t="shared" si="601"/>
        <v/>
      </c>
      <c r="MB181" s="378" t="str">
        <f t="shared" si="601"/>
        <v/>
      </c>
      <c r="MC181" s="378" t="str">
        <f t="shared" si="601"/>
        <v/>
      </c>
      <c r="MD181" s="378" t="str">
        <f t="shared" si="601"/>
        <v/>
      </c>
      <c r="ME181" s="378" t="str">
        <f t="shared" si="601"/>
        <v/>
      </c>
      <c r="MF181" s="378" t="str">
        <f t="shared" si="601"/>
        <v/>
      </c>
      <c r="MG181" s="378" t="str">
        <f t="shared" si="601"/>
        <v/>
      </c>
      <c r="MH181" s="378" t="str">
        <f t="shared" si="601"/>
        <v/>
      </c>
      <c r="MI181" s="378" t="str">
        <f t="shared" si="601"/>
        <v/>
      </c>
      <c r="MJ181" s="378" t="str">
        <f t="shared" si="601"/>
        <v/>
      </c>
      <c r="MK181" s="378" t="str">
        <f t="shared" si="601"/>
        <v/>
      </c>
      <c r="ML181" s="378" t="str">
        <f t="shared" si="601"/>
        <v/>
      </c>
      <c r="MM181" s="378" t="str">
        <f t="shared" si="601"/>
        <v/>
      </c>
      <c r="MN181" s="378" t="str">
        <f t="shared" si="601"/>
        <v/>
      </c>
      <c r="MO181" s="378" t="str">
        <f t="shared" si="601"/>
        <v/>
      </c>
      <c r="MP181" s="378" t="str">
        <f t="shared" si="601"/>
        <v/>
      </c>
      <c r="MQ181" s="378" t="str">
        <f t="shared" si="601"/>
        <v/>
      </c>
      <c r="MR181" s="378" t="str">
        <f t="shared" si="601"/>
        <v/>
      </c>
      <c r="MS181" s="378" t="str">
        <f t="shared" si="601"/>
        <v/>
      </c>
      <c r="MT181" s="378" t="str">
        <f t="shared" si="601"/>
        <v/>
      </c>
      <c r="MU181" s="378" t="str">
        <f t="shared" si="601"/>
        <v/>
      </c>
      <c r="MV181" s="378" t="str">
        <f t="shared" si="601"/>
        <v/>
      </c>
      <c r="MW181" s="378" t="str">
        <f t="shared" si="601"/>
        <v/>
      </c>
      <c r="MX181" s="378" t="str">
        <f t="shared" si="601"/>
        <v/>
      </c>
      <c r="MY181" s="378" t="str">
        <f t="shared" si="601"/>
        <v/>
      </c>
      <c r="MZ181" s="378" t="str">
        <f t="shared" si="601"/>
        <v/>
      </c>
      <c r="NA181" s="378" t="str">
        <f t="shared" ref="NA181:PL181" si="602">IF(COUNT(NA56:NA58)=0,"",SUM(NA56:NA58,)^2)</f>
        <v/>
      </c>
      <c r="NB181" s="378" t="str">
        <f t="shared" si="602"/>
        <v/>
      </c>
      <c r="NC181" s="378" t="str">
        <f t="shared" si="602"/>
        <v/>
      </c>
      <c r="ND181" s="378" t="str">
        <f t="shared" si="602"/>
        <v/>
      </c>
      <c r="NE181" s="378" t="str">
        <f t="shared" si="602"/>
        <v/>
      </c>
      <c r="NF181" s="378" t="str">
        <f t="shared" si="602"/>
        <v/>
      </c>
      <c r="NG181" s="378" t="str">
        <f t="shared" si="602"/>
        <v/>
      </c>
      <c r="NH181" s="378" t="str">
        <f t="shared" si="602"/>
        <v/>
      </c>
      <c r="NI181" s="378" t="str">
        <f t="shared" si="602"/>
        <v/>
      </c>
      <c r="NJ181" s="378" t="str">
        <f t="shared" si="602"/>
        <v/>
      </c>
      <c r="NK181" s="378" t="str">
        <f t="shared" si="602"/>
        <v/>
      </c>
      <c r="NL181" s="378" t="str">
        <f t="shared" si="602"/>
        <v/>
      </c>
      <c r="NM181" s="378" t="str">
        <f t="shared" si="602"/>
        <v/>
      </c>
      <c r="NN181" s="378" t="str">
        <f t="shared" si="602"/>
        <v/>
      </c>
      <c r="NO181" s="378" t="str">
        <f t="shared" si="602"/>
        <v/>
      </c>
      <c r="NP181" s="378" t="str">
        <f t="shared" si="602"/>
        <v/>
      </c>
      <c r="NQ181" s="378" t="str">
        <f t="shared" si="602"/>
        <v/>
      </c>
      <c r="NR181" s="378" t="str">
        <f t="shared" si="602"/>
        <v/>
      </c>
      <c r="NS181" s="378" t="str">
        <f t="shared" si="602"/>
        <v/>
      </c>
      <c r="NT181" s="378" t="str">
        <f t="shared" si="602"/>
        <v/>
      </c>
      <c r="NU181" s="378" t="str">
        <f t="shared" si="602"/>
        <v/>
      </c>
      <c r="NV181" s="378" t="str">
        <f t="shared" si="602"/>
        <v/>
      </c>
      <c r="NW181" s="378" t="str">
        <f t="shared" si="602"/>
        <v/>
      </c>
      <c r="NX181" s="378" t="str">
        <f t="shared" si="602"/>
        <v/>
      </c>
      <c r="NY181" s="378" t="str">
        <f t="shared" si="602"/>
        <v/>
      </c>
      <c r="NZ181" s="378" t="str">
        <f t="shared" si="602"/>
        <v/>
      </c>
      <c r="OA181" s="378" t="str">
        <f t="shared" si="602"/>
        <v/>
      </c>
      <c r="OB181" s="378" t="str">
        <f t="shared" si="602"/>
        <v/>
      </c>
      <c r="OC181" s="378" t="str">
        <f t="shared" si="602"/>
        <v/>
      </c>
      <c r="OD181" s="378" t="str">
        <f t="shared" si="602"/>
        <v/>
      </c>
      <c r="OE181" s="378" t="str">
        <f t="shared" si="602"/>
        <v/>
      </c>
      <c r="OF181" s="378" t="str">
        <f t="shared" si="602"/>
        <v/>
      </c>
      <c r="OG181" s="378" t="str">
        <f t="shared" si="602"/>
        <v/>
      </c>
      <c r="OH181" s="378" t="str">
        <f t="shared" si="602"/>
        <v/>
      </c>
      <c r="OI181" s="378" t="str">
        <f t="shared" si="602"/>
        <v/>
      </c>
      <c r="OJ181" s="378" t="str">
        <f t="shared" si="602"/>
        <v/>
      </c>
      <c r="OK181" s="378" t="str">
        <f t="shared" si="602"/>
        <v/>
      </c>
      <c r="OL181" s="378" t="str">
        <f t="shared" si="602"/>
        <v/>
      </c>
      <c r="OM181" s="378" t="str">
        <f t="shared" si="602"/>
        <v/>
      </c>
      <c r="ON181" s="378" t="str">
        <f t="shared" si="602"/>
        <v/>
      </c>
      <c r="OO181" s="378" t="str">
        <f t="shared" si="602"/>
        <v/>
      </c>
      <c r="OP181" s="378" t="str">
        <f t="shared" si="602"/>
        <v/>
      </c>
      <c r="OQ181" s="380" t="str">
        <f t="shared" si="602"/>
        <v/>
      </c>
      <c r="OR181" s="380" t="str">
        <f t="shared" si="602"/>
        <v/>
      </c>
      <c r="OS181" s="380" t="str">
        <f t="shared" si="602"/>
        <v/>
      </c>
      <c r="OT181" s="380" t="str">
        <f t="shared" si="602"/>
        <v/>
      </c>
      <c r="OU181" s="380" t="str">
        <f t="shared" si="602"/>
        <v/>
      </c>
      <c r="OV181" s="380" t="str">
        <f t="shared" si="602"/>
        <v/>
      </c>
      <c r="OW181" s="380" t="str">
        <f t="shared" si="602"/>
        <v/>
      </c>
      <c r="OX181" s="380" t="str">
        <f t="shared" si="602"/>
        <v/>
      </c>
      <c r="OY181" s="380" t="str">
        <f t="shared" si="602"/>
        <v/>
      </c>
      <c r="OZ181" s="380" t="str">
        <f t="shared" si="602"/>
        <v/>
      </c>
      <c r="PA181" s="380" t="str">
        <f t="shared" si="602"/>
        <v/>
      </c>
      <c r="PB181" s="380" t="str">
        <f t="shared" si="602"/>
        <v/>
      </c>
      <c r="PC181" s="380" t="str">
        <f t="shared" si="602"/>
        <v/>
      </c>
      <c r="PD181" s="380" t="str">
        <f t="shared" si="602"/>
        <v/>
      </c>
      <c r="PE181" s="380" t="str">
        <f t="shared" si="602"/>
        <v/>
      </c>
      <c r="PF181" s="380" t="str">
        <f t="shared" si="602"/>
        <v/>
      </c>
      <c r="PG181" s="380" t="str">
        <f t="shared" si="602"/>
        <v/>
      </c>
      <c r="PH181" s="380" t="str">
        <f t="shared" si="602"/>
        <v/>
      </c>
      <c r="PI181" s="380" t="str">
        <f t="shared" si="602"/>
        <v/>
      </c>
      <c r="PJ181" s="380" t="str">
        <f t="shared" si="602"/>
        <v/>
      </c>
      <c r="PK181" s="380" t="str">
        <f t="shared" si="602"/>
        <v/>
      </c>
      <c r="PL181" s="380" t="str">
        <f t="shared" si="602"/>
        <v/>
      </c>
      <c r="PM181" s="380" t="str">
        <f t="shared" ref="PM181:RX181" si="603">IF(COUNT(PM56:PM58)=0,"",SUM(PM56:PM58,)^2)</f>
        <v/>
      </c>
      <c r="PN181" s="380" t="str">
        <f t="shared" si="603"/>
        <v/>
      </c>
      <c r="PO181" s="380" t="str">
        <f t="shared" si="603"/>
        <v/>
      </c>
      <c r="PP181" s="380" t="str">
        <f t="shared" si="603"/>
        <v/>
      </c>
      <c r="PQ181" s="380" t="str">
        <f t="shared" si="603"/>
        <v/>
      </c>
      <c r="PR181" s="380" t="str">
        <f t="shared" si="603"/>
        <v/>
      </c>
      <c r="PS181" s="380" t="str">
        <f t="shared" si="603"/>
        <v/>
      </c>
      <c r="PT181" s="380" t="str">
        <f t="shared" si="603"/>
        <v/>
      </c>
      <c r="PU181" s="380" t="str">
        <f t="shared" si="603"/>
        <v/>
      </c>
      <c r="PV181" s="380" t="str">
        <f t="shared" si="603"/>
        <v/>
      </c>
      <c r="PW181" s="380" t="str">
        <f t="shared" si="603"/>
        <v/>
      </c>
      <c r="PX181" s="380" t="str">
        <f t="shared" si="603"/>
        <v/>
      </c>
      <c r="PY181" s="380" t="str">
        <f t="shared" si="603"/>
        <v/>
      </c>
      <c r="PZ181" s="380" t="str">
        <f t="shared" si="603"/>
        <v/>
      </c>
      <c r="QA181" s="380" t="str">
        <f t="shared" si="603"/>
        <v/>
      </c>
      <c r="QB181" s="380" t="str">
        <f t="shared" si="603"/>
        <v/>
      </c>
      <c r="QC181" s="380" t="str">
        <f t="shared" si="603"/>
        <v/>
      </c>
      <c r="QD181" s="380" t="str">
        <f t="shared" si="603"/>
        <v/>
      </c>
      <c r="QE181" s="380" t="str">
        <f t="shared" si="603"/>
        <v/>
      </c>
      <c r="QF181" s="380" t="str">
        <f t="shared" si="603"/>
        <v/>
      </c>
      <c r="QG181" s="380" t="str">
        <f t="shared" si="603"/>
        <v/>
      </c>
      <c r="QH181" s="380" t="str">
        <f t="shared" si="603"/>
        <v/>
      </c>
      <c r="QI181" s="380" t="str">
        <f t="shared" si="603"/>
        <v/>
      </c>
      <c r="QJ181" s="380" t="str">
        <f t="shared" si="603"/>
        <v/>
      </c>
      <c r="QK181" s="380" t="str">
        <f t="shared" si="603"/>
        <v/>
      </c>
      <c r="QL181" s="380" t="str">
        <f t="shared" si="603"/>
        <v/>
      </c>
      <c r="QM181" s="380" t="str">
        <f t="shared" si="603"/>
        <v/>
      </c>
      <c r="QN181" s="380" t="str">
        <f t="shared" si="603"/>
        <v/>
      </c>
      <c r="QO181" s="380" t="str">
        <f t="shared" si="603"/>
        <v/>
      </c>
      <c r="QP181" s="380" t="str">
        <f t="shared" si="603"/>
        <v/>
      </c>
      <c r="QQ181" s="380" t="str">
        <f t="shared" si="603"/>
        <v/>
      </c>
      <c r="QR181" s="380" t="str">
        <f t="shared" si="603"/>
        <v/>
      </c>
      <c r="QS181" s="380" t="str">
        <f t="shared" si="603"/>
        <v/>
      </c>
      <c r="QT181" s="380" t="str">
        <f t="shared" si="603"/>
        <v/>
      </c>
      <c r="QU181" s="380" t="str">
        <f t="shared" si="603"/>
        <v/>
      </c>
      <c r="QV181" s="380" t="str">
        <f t="shared" si="603"/>
        <v/>
      </c>
      <c r="QW181" s="380" t="str">
        <f t="shared" si="603"/>
        <v/>
      </c>
      <c r="QX181" s="380" t="str">
        <f t="shared" si="603"/>
        <v/>
      </c>
      <c r="QY181" s="380" t="str">
        <f t="shared" si="603"/>
        <v/>
      </c>
      <c r="QZ181" s="380" t="str">
        <f t="shared" si="603"/>
        <v/>
      </c>
      <c r="RA181" s="380" t="str">
        <f t="shared" si="603"/>
        <v/>
      </c>
      <c r="RB181" s="380" t="str">
        <f t="shared" si="603"/>
        <v/>
      </c>
      <c r="RC181" s="380" t="str">
        <f t="shared" si="603"/>
        <v/>
      </c>
      <c r="RD181" s="380" t="str">
        <f t="shared" si="603"/>
        <v/>
      </c>
      <c r="RE181" s="380" t="str">
        <f t="shared" si="603"/>
        <v/>
      </c>
      <c r="RF181" s="380" t="str">
        <f t="shared" si="603"/>
        <v/>
      </c>
      <c r="RG181" s="380" t="str">
        <f t="shared" si="603"/>
        <v/>
      </c>
      <c r="RH181" s="380" t="str">
        <f t="shared" si="603"/>
        <v/>
      </c>
      <c r="RI181" s="380" t="str">
        <f t="shared" si="603"/>
        <v/>
      </c>
      <c r="RJ181" s="380" t="str">
        <f t="shared" si="603"/>
        <v/>
      </c>
      <c r="RK181" s="380" t="str">
        <f t="shared" si="603"/>
        <v/>
      </c>
      <c r="RL181" s="380" t="str">
        <f t="shared" si="603"/>
        <v/>
      </c>
      <c r="RM181" s="380" t="str">
        <f t="shared" si="603"/>
        <v/>
      </c>
      <c r="RN181" s="380" t="str">
        <f t="shared" si="603"/>
        <v/>
      </c>
      <c r="RO181" s="380" t="str">
        <f t="shared" si="603"/>
        <v/>
      </c>
      <c r="RP181" s="380" t="str">
        <f t="shared" si="603"/>
        <v/>
      </c>
      <c r="RQ181" s="380" t="str">
        <f t="shared" si="603"/>
        <v/>
      </c>
      <c r="RR181" s="380" t="str">
        <f t="shared" si="603"/>
        <v/>
      </c>
      <c r="RS181" s="380" t="str">
        <f t="shared" si="603"/>
        <v/>
      </c>
      <c r="RT181" s="380" t="str">
        <f t="shared" si="603"/>
        <v/>
      </c>
      <c r="RU181" s="380" t="str">
        <f t="shared" si="603"/>
        <v/>
      </c>
      <c r="RV181" s="380" t="str">
        <f t="shared" si="603"/>
        <v/>
      </c>
      <c r="RW181" s="380" t="str">
        <f t="shared" si="603"/>
        <v/>
      </c>
      <c r="RX181" s="380" t="str">
        <f t="shared" si="603"/>
        <v/>
      </c>
      <c r="RY181" s="380" t="str">
        <f t="shared" ref="RY181:UJ181" si="604">IF(COUNT(RY56:RY58)=0,"",SUM(RY56:RY58,)^2)</f>
        <v/>
      </c>
      <c r="RZ181" s="380" t="str">
        <f t="shared" si="604"/>
        <v/>
      </c>
      <c r="SA181" s="380" t="str">
        <f t="shared" si="604"/>
        <v/>
      </c>
      <c r="SB181" s="380" t="str">
        <f t="shared" si="604"/>
        <v/>
      </c>
      <c r="SC181" s="380" t="str">
        <f t="shared" si="604"/>
        <v/>
      </c>
      <c r="SD181" s="380" t="str">
        <f t="shared" si="604"/>
        <v/>
      </c>
      <c r="SE181" s="380" t="str">
        <f t="shared" si="604"/>
        <v/>
      </c>
      <c r="SF181" s="380" t="str">
        <f t="shared" si="604"/>
        <v/>
      </c>
      <c r="SG181" s="380" t="str">
        <f t="shared" si="604"/>
        <v/>
      </c>
      <c r="SH181" s="380" t="str">
        <f t="shared" si="604"/>
        <v/>
      </c>
      <c r="SI181" s="380" t="str">
        <f t="shared" si="604"/>
        <v/>
      </c>
      <c r="SJ181" s="380" t="str">
        <f t="shared" si="604"/>
        <v/>
      </c>
      <c r="SK181" s="380" t="str">
        <f t="shared" si="604"/>
        <v/>
      </c>
      <c r="SL181" s="380" t="str">
        <f t="shared" si="604"/>
        <v/>
      </c>
      <c r="SM181" s="380" t="str">
        <f t="shared" si="604"/>
        <v/>
      </c>
      <c r="SN181" s="380" t="str">
        <f t="shared" si="604"/>
        <v/>
      </c>
      <c r="SO181" s="380" t="str">
        <f t="shared" si="604"/>
        <v/>
      </c>
      <c r="SP181" s="380" t="str">
        <f t="shared" si="604"/>
        <v/>
      </c>
      <c r="SQ181" s="380" t="str">
        <f t="shared" si="604"/>
        <v/>
      </c>
      <c r="SR181" s="380" t="str">
        <f t="shared" si="604"/>
        <v/>
      </c>
      <c r="SS181" s="380" t="str">
        <f t="shared" si="604"/>
        <v/>
      </c>
      <c r="ST181" s="380" t="str">
        <f t="shared" si="604"/>
        <v/>
      </c>
      <c r="SU181" s="380" t="str">
        <f t="shared" si="604"/>
        <v/>
      </c>
      <c r="SV181" s="380" t="str">
        <f t="shared" si="604"/>
        <v/>
      </c>
      <c r="SW181" s="380" t="str">
        <f t="shared" si="604"/>
        <v/>
      </c>
      <c r="SX181" s="380" t="str">
        <f t="shared" si="604"/>
        <v/>
      </c>
      <c r="SY181" s="380" t="str">
        <f t="shared" si="604"/>
        <v/>
      </c>
      <c r="SZ181" s="380" t="str">
        <f t="shared" si="604"/>
        <v/>
      </c>
      <c r="TA181" s="380" t="str">
        <f t="shared" si="604"/>
        <v/>
      </c>
      <c r="TB181" s="380" t="str">
        <f t="shared" si="604"/>
        <v/>
      </c>
      <c r="TC181" s="380" t="str">
        <f t="shared" si="604"/>
        <v/>
      </c>
      <c r="TD181" s="380" t="str">
        <f t="shared" si="604"/>
        <v/>
      </c>
      <c r="TE181" s="380" t="str">
        <f t="shared" si="604"/>
        <v/>
      </c>
      <c r="TF181" s="380" t="str">
        <f t="shared" si="604"/>
        <v/>
      </c>
      <c r="TG181" s="380" t="str">
        <f t="shared" si="604"/>
        <v/>
      </c>
      <c r="TH181" s="380" t="str">
        <f t="shared" si="604"/>
        <v/>
      </c>
      <c r="TI181" s="380" t="str">
        <f t="shared" si="604"/>
        <v/>
      </c>
      <c r="TJ181" s="380" t="str">
        <f t="shared" si="604"/>
        <v/>
      </c>
      <c r="TK181" s="380" t="str">
        <f t="shared" si="604"/>
        <v/>
      </c>
      <c r="TL181" s="380" t="str">
        <f t="shared" si="604"/>
        <v/>
      </c>
      <c r="TM181" s="380" t="str">
        <f t="shared" si="604"/>
        <v/>
      </c>
      <c r="TN181" s="380" t="str">
        <f t="shared" si="604"/>
        <v/>
      </c>
      <c r="TO181" s="380" t="str">
        <f t="shared" si="604"/>
        <v/>
      </c>
      <c r="TP181" s="380" t="str">
        <f t="shared" si="604"/>
        <v/>
      </c>
      <c r="TQ181" s="380" t="str">
        <f t="shared" si="604"/>
        <v/>
      </c>
      <c r="TR181" s="380" t="str">
        <f t="shared" si="604"/>
        <v/>
      </c>
      <c r="TS181" s="380" t="str">
        <f t="shared" si="604"/>
        <v/>
      </c>
      <c r="TT181" s="380" t="str">
        <f t="shared" si="604"/>
        <v/>
      </c>
      <c r="TU181" s="380" t="str">
        <f t="shared" si="604"/>
        <v/>
      </c>
      <c r="TV181" s="380" t="str">
        <f t="shared" si="604"/>
        <v/>
      </c>
      <c r="TW181" s="380" t="str">
        <f t="shared" si="604"/>
        <v/>
      </c>
      <c r="TX181" s="380" t="str">
        <f t="shared" si="604"/>
        <v/>
      </c>
      <c r="TY181" s="380" t="str">
        <f t="shared" si="604"/>
        <v/>
      </c>
      <c r="TZ181" s="380" t="str">
        <f t="shared" si="604"/>
        <v/>
      </c>
      <c r="UA181" s="380" t="str">
        <f t="shared" si="604"/>
        <v/>
      </c>
      <c r="UB181" s="380" t="str">
        <f t="shared" si="604"/>
        <v/>
      </c>
      <c r="UC181" s="380" t="str">
        <f t="shared" si="604"/>
        <v/>
      </c>
      <c r="UD181" s="380" t="str">
        <f t="shared" si="604"/>
        <v/>
      </c>
      <c r="UE181" s="380" t="str">
        <f t="shared" si="604"/>
        <v/>
      </c>
      <c r="UF181" s="380" t="str">
        <f t="shared" si="604"/>
        <v/>
      </c>
      <c r="UG181" s="380" t="str">
        <f t="shared" si="604"/>
        <v/>
      </c>
      <c r="UH181" s="380" t="str">
        <f t="shared" si="604"/>
        <v/>
      </c>
      <c r="UI181" s="380" t="str">
        <f t="shared" si="604"/>
        <v/>
      </c>
      <c r="UJ181" s="380" t="str">
        <f t="shared" si="604"/>
        <v/>
      </c>
      <c r="UK181" s="380" t="str">
        <f t="shared" ref="UK181:WI181" si="605">IF(COUNT(UK56:UK58)=0,"",SUM(UK56:UK58,)^2)</f>
        <v/>
      </c>
      <c r="UL181" s="380" t="str">
        <f t="shared" si="605"/>
        <v/>
      </c>
      <c r="UM181" s="380" t="str">
        <f t="shared" si="605"/>
        <v/>
      </c>
      <c r="UN181" s="380" t="str">
        <f t="shared" si="605"/>
        <v/>
      </c>
      <c r="UO181" s="380" t="str">
        <f t="shared" si="605"/>
        <v/>
      </c>
      <c r="UP181" s="380" t="str">
        <f t="shared" si="605"/>
        <v/>
      </c>
      <c r="UQ181" s="380" t="str">
        <f t="shared" si="605"/>
        <v/>
      </c>
      <c r="UR181" s="380" t="str">
        <f t="shared" si="605"/>
        <v/>
      </c>
      <c r="US181" s="380" t="str">
        <f t="shared" si="605"/>
        <v/>
      </c>
      <c r="UT181" s="380" t="str">
        <f t="shared" si="605"/>
        <v/>
      </c>
      <c r="UU181" s="380" t="str">
        <f t="shared" si="605"/>
        <v/>
      </c>
      <c r="UV181" s="380" t="str">
        <f t="shared" si="605"/>
        <v/>
      </c>
      <c r="UW181" s="380" t="str">
        <f t="shared" si="605"/>
        <v/>
      </c>
      <c r="UX181" s="380" t="str">
        <f t="shared" si="605"/>
        <v/>
      </c>
      <c r="UY181" s="380" t="str">
        <f t="shared" si="605"/>
        <v/>
      </c>
      <c r="UZ181" s="380" t="str">
        <f t="shared" si="605"/>
        <v/>
      </c>
      <c r="VA181" s="380" t="str">
        <f t="shared" si="605"/>
        <v/>
      </c>
      <c r="VB181" s="380" t="str">
        <f t="shared" si="605"/>
        <v/>
      </c>
      <c r="VC181" s="380" t="str">
        <f t="shared" si="605"/>
        <v/>
      </c>
      <c r="VD181" s="380" t="str">
        <f t="shared" si="605"/>
        <v/>
      </c>
      <c r="VE181" s="380" t="str">
        <f t="shared" si="605"/>
        <v/>
      </c>
      <c r="VF181" s="380" t="str">
        <f t="shared" si="605"/>
        <v/>
      </c>
      <c r="VG181" s="380" t="str">
        <f t="shared" si="605"/>
        <v/>
      </c>
      <c r="VH181" s="380" t="str">
        <f t="shared" si="605"/>
        <v/>
      </c>
      <c r="VI181" s="380" t="str">
        <f t="shared" si="605"/>
        <v/>
      </c>
      <c r="VJ181" s="380" t="str">
        <f t="shared" si="605"/>
        <v/>
      </c>
      <c r="VK181" s="380" t="str">
        <f t="shared" si="605"/>
        <v/>
      </c>
      <c r="VL181" s="380" t="str">
        <f t="shared" si="605"/>
        <v/>
      </c>
      <c r="VM181" s="380" t="str">
        <f t="shared" si="605"/>
        <v/>
      </c>
      <c r="VN181" s="380" t="str">
        <f t="shared" si="605"/>
        <v/>
      </c>
      <c r="VO181" s="380" t="str">
        <f t="shared" si="605"/>
        <v/>
      </c>
      <c r="VP181" s="380" t="str">
        <f t="shared" si="605"/>
        <v/>
      </c>
      <c r="VQ181" s="380" t="str">
        <f t="shared" si="605"/>
        <v/>
      </c>
      <c r="VR181" s="380" t="str">
        <f t="shared" si="605"/>
        <v/>
      </c>
      <c r="VS181" s="380" t="str">
        <f t="shared" si="605"/>
        <v/>
      </c>
      <c r="VT181" s="380" t="str">
        <f t="shared" si="605"/>
        <v/>
      </c>
      <c r="VU181" s="380" t="str">
        <f t="shared" si="605"/>
        <v/>
      </c>
      <c r="VV181" s="380" t="str">
        <f t="shared" si="605"/>
        <v/>
      </c>
      <c r="VW181" s="380" t="str">
        <f t="shared" si="605"/>
        <v/>
      </c>
      <c r="VX181" s="380" t="str">
        <f t="shared" si="605"/>
        <v/>
      </c>
      <c r="VY181" s="380" t="str">
        <f t="shared" si="605"/>
        <v/>
      </c>
      <c r="VZ181" s="380" t="str">
        <f t="shared" si="605"/>
        <v/>
      </c>
      <c r="WA181" s="380" t="str">
        <f t="shared" si="605"/>
        <v/>
      </c>
      <c r="WB181" s="380" t="str">
        <f t="shared" si="605"/>
        <v/>
      </c>
      <c r="WC181" s="380" t="str">
        <f t="shared" si="605"/>
        <v/>
      </c>
      <c r="WD181" s="380" t="str">
        <f t="shared" si="605"/>
        <v/>
      </c>
      <c r="WE181" s="380" t="str">
        <f t="shared" si="605"/>
        <v/>
      </c>
      <c r="WF181" s="380" t="str">
        <f t="shared" si="605"/>
        <v/>
      </c>
      <c r="WG181" s="380" t="str">
        <f t="shared" si="605"/>
        <v/>
      </c>
      <c r="WH181" s="380" t="str">
        <f t="shared" si="605"/>
        <v/>
      </c>
      <c r="WI181" s="378" t="str">
        <f t="shared" si="605"/>
        <v/>
      </c>
    </row>
    <row r="182" spans="1:607">
      <c r="A182" s="348"/>
      <c r="B182" s="360" t="s">
        <v>914</v>
      </c>
      <c r="C182" s="348"/>
      <c r="D182" s="348"/>
      <c r="E182" s="348"/>
      <c r="F182" s="348"/>
      <c r="G182" s="361" t="str">
        <f t="shared" si="220"/>
        <v/>
      </c>
      <c r="H182" s="361" t="str">
        <f t="shared" si="221"/>
        <v/>
      </c>
      <c r="I182" s="397"/>
      <c r="J182" s="348"/>
      <c r="K182" s="348"/>
      <c r="L182" s="348"/>
      <c r="M182" s="348"/>
      <c r="N182" s="400"/>
      <c r="O182" s="400"/>
      <c r="P182" s="400"/>
      <c r="Q182" s="400"/>
      <c r="R182" s="400"/>
      <c r="S182" s="400"/>
      <c r="T182" s="400"/>
      <c r="U182" s="400"/>
      <c r="V182" s="400"/>
      <c r="W182" s="400"/>
      <c r="X182" s="400"/>
      <c r="Y182" s="400"/>
      <c r="Z182" s="400"/>
      <c r="AA182" s="400"/>
      <c r="AB182" s="400"/>
      <c r="AC182" s="400"/>
      <c r="AD182" s="400"/>
      <c r="AE182" s="400"/>
      <c r="AF182" s="400"/>
      <c r="AG182" s="400"/>
      <c r="AH182" s="400"/>
      <c r="AI182" s="400"/>
      <c r="AJ182" s="400"/>
      <c r="AK182" s="400"/>
      <c r="AL182" s="400"/>
      <c r="AM182" s="400"/>
      <c r="AN182" s="400"/>
      <c r="AO182" s="400"/>
      <c r="AP182" s="400"/>
      <c r="AQ182" s="400"/>
      <c r="AR182" s="400"/>
      <c r="AS182" s="400"/>
      <c r="AT182" s="400"/>
      <c r="AU182" s="400"/>
      <c r="AV182" s="400"/>
      <c r="AW182" s="400"/>
      <c r="AX182" s="400"/>
      <c r="AY182" s="400"/>
      <c r="AZ182" s="400"/>
      <c r="BA182" s="400"/>
      <c r="BB182" s="400"/>
      <c r="BC182" s="400"/>
      <c r="BD182" s="400"/>
      <c r="BE182" s="400"/>
      <c r="BF182" s="400"/>
      <c r="BG182" s="400"/>
      <c r="BH182" s="400"/>
      <c r="BI182" s="400"/>
      <c r="BJ182" s="400"/>
      <c r="BK182" s="400"/>
      <c r="BL182" s="400"/>
      <c r="BM182" s="400"/>
      <c r="BN182" s="400"/>
      <c r="BO182" s="400"/>
      <c r="BP182" s="400"/>
      <c r="BQ182" s="400"/>
      <c r="BR182" s="400"/>
      <c r="BS182" s="400"/>
      <c r="BT182" s="400"/>
      <c r="BU182" s="400"/>
      <c r="BV182" s="400"/>
      <c r="BW182" s="400"/>
      <c r="BX182" s="400"/>
      <c r="BY182" s="400"/>
      <c r="BZ182" s="400"/>
      <c r="CA182" s="400"/>
      <c r="CB182" s="400"/>
      <c r="CC182" s="400"/>
      <c r="CD182" s="400"/>
      <c r="CE182" s="400"/>
      <c r="CF182" s="400"/>
      <c r="CG182" s="400"/>
      <c r="CH182" s="400"/>
      <c r="CI182" s="400"/>
      <c r="CJ182" s="400"/>
      <c r="CK182" s="400"/>
      <c r="CL182" s="400"/>
      <c r="CM182" s="400"/>
      <c r="CN182" s="400"/>
      <c r="CO182" s="400"/>
      <c r="CP182" s="400"/>
      <c r="CQ182" s="400"/>
      <c r="CR182" s="400"/>
      <c r="CS182" s="400"/>
      <c r="CT182" s="400"/>
      <c r="CU182" s="400"/>
      <c r="CV182" s="400"/>
      <c r="CW182" s="400"/>
      <c r="CX182" s="400"/>
      <c r="CY182" s="400"/>
      <c r="CZ182" s="362"/>
      <c r="DA182" s="901"/>
      <c r="DB182" s="899" t="s">
        <v>1350</v>
      </c>
      <c r="DC182" s="899"/>
      <c r="DD182" s="378" t="str">
        <f>IF(COUNT(DD65:DD67)=0,"",SUM(DD65:DD67,)^2)</f>
        <v/>
      </c>
      <c r="DE182" s="378" t="str">
        <f t="shared" ref="DE182:FP182" si="606">IF(COUNT(DE65:DE67)=0,"",SUM(DE65:DE67,)^2)</f>
        <v/>
      </c>
      <c r="DF182" s="378" t="str">
        <f t="shared" si="606"/>
        <v/>
      </c>
      <c r="DG182" s="378" t="str">
        <f t="shared" si="606"/>
        <v/>
      </c>
      <c r="DH182" s="378" t="str">
        <f t="shared" si="606"/>
        <v/>
      </c>
      <c r="DI182" s="378" t="str">
        <f t="shared" si="606"/>
        <v/>
      </c>
      <c r="DJ182" s="378" t="str">
        <f t="shared" si="606"/>
        <v/>
      </c>
      <c r="DK182" s="378" t="str">
        <f t="shared" si="606"/>
        <v/>
      </c>
      <c r="DL182" s="378" t="str">
        <f t="shared" si="606"/>
        <v/>
      </c>
      <c r="DM182" s="378" t="str">
        <f t="shared" si="606"/>
        <v/>
      </c>
      <c r="DN182" s="378" t="str">
        <f t="shared" si="606"/>
        <v/>
      </c>
      <c r="DO182" s="378" t="str">
        <f t="shared" si="606"/>
        <v/>
      </c>
      <c r="DP182" s="378" t="str">
        <f t="shared" si="606"/>
        <v/>
      </c>
      <c r="DQ182" s="378" t="str">
        <f t="shared" si="606"/>
        <v/>
      </c>
      <c r="DR182" s="378" t="str">
        <f t="shared" si="606"/>
        <v/>
      </c>
      <c r="DS182" s="378" t="str">
        <f t="shared" si="606"/>
        <v/>
      </c>
      <c r="DT182" s="378" t="str">
        <f t="shared" si="606"/>
        <v/>
      </c>
      <c r="DU182" s="378" t="str">
        <f t="shared" si="606"/>
        <v/>
      </c>
      <c r="DV182" s="378" t="str">
        <f t="shared" si="606"/>
        <v/>
      </c>
      <c r="DW182" s="378" t="str">
        <f t="shared" si="606"/>
        <v/>
      </c>
      <c r="DX182" s="379" t="str">
        <f t="shared" si="606"/>
        <v/>
      </c>
      <c r="DY182" s="378" t="str">
        <f t="shared" si="606"/>
        <v/>
      </c>
      <c r="DZ182" s="378" t="str">
        <f t="shared" si="606"/>
        <v/>
      </c>
      <c r="EA182" s="378" t="str">
        <f t="shared" si="606"/>
        <v/>
      </c>
      <c r="EB182" s="378" t="str">
        <f t="shared" si="606"/>
        <v/>
      </c>
      <c r="EC182" s="378" t="str">
        <f t="shared" si="606"/>
        <v/>
      </c>
      <c r="ED182" s="378" t="str">
        <f t="shared" si="606"/>
        <v/>
      </c>
      <c r="EE182" s="378" t="str">
        <f t="shared" si="606"/>
        <v/>
      </c>
      <c r="EF182" s="378" t="str">
        <f t="shared" si="606"/>
        <v/>
      </c>
      <c r="EG182" s="378" t="str">
        <f t="shared" si="606"/>
        <v/>
      </c>
      <c r="EH182" s="378" t="str">
        <f t="shared" si="606"/>
        <v/>
      </c>
      <c r="EI182" s="378" t="str">
        <f t="shared" si="606"/>
        <v/>
      </c>
      <c r="EJ182" s="378" t="str">
        <f t="shared" si="606"/>
        <v/>
      </c>
      <c r="EK182" s="378" t="str">
        <f t="shared" si="606"/>
        <v/>
      </c>
      <c r="EL182" s="378" t="str">
        <f t="shared" si="606"/>
        <v/>
      </c>
      <c r="EM182" s="378" t="str">
        <f t="shared" si="606"/>
        <v/>
      </c>
      <c r="EN182" s="378" t="str">
        <f t="shared" si="606"/>
        <v/>
      </c>
      <c r="EO182" s="378" t="str">
        <f t="shared" si="606"/>
        <v/>
      </c>
      <c r="EP182" s="378" t="str">
        <f t="shared" si="606"/>
        <v/>
      </c>
      <c r="EQ182" s="378" t="str">
        <f t="shared" si="606"/>
        <v/>
      </c>
      <c r="ER182" s="378" t="str">
        <f t="shared" si="606"/>
        <v/>
      </c>
      <c r="ES182" s="378" t="str">
        <f t="shared" si="606"/>
        <v/>
      </c>
      <c r="ET182" s="378" t="str">
        <f t="shared" si="606"/>
        <v/>
      </c>
      <c r="EU182" s="378" t="str">
        <f t="shared" si="606"/>
        <v/>
      </c>
      <c r="EV182" s="378" t="str">
        <f t="shared" si="606"/>
        <v/>
      </c>
      <c r="EW182" s="378" t="str">
        <f t="shared" si="606"/>
        <v/>
      </c>
      <c r="EX182" s="378" t="str">
        <f t="shared" si="606"/>
        <v/>
      </c>
      <c r="EY182" s="378" t="str">
        <f t="shared" si="606"/>
        <v/>
      </c>
      <c r="EZ182" s="378" t="str">
        <f t="shared" si="606"/>
        <v/>
      </c>
      <c r="FA182" s="378" t="str">
        <f t="shared" si="606"/>
        <v/>
      </c>
      <c r="FB182" s="378" t="str">
        <f t="shared" si="606"/>
        <v/>
      </c>
      <c r="FC182" s="378" t="str">
        <f t="shared" si="606"/>
        <v/>
      </c>
      <c r="FD182" s="378" t="str">
        <f t="shared" si="606"/>
        <v/>
      </c>
      <c r="FE182" s="378" t="str">
        <f t="shared" si="606"/>
        <v/>
      </c>
      <c r="FF182" s="378" t="str">
        <f t="shared" si="606"/>
        <v/>
      </c>
      <c r="FG182" s="378" t="str">
        <f t="shared" si="606"/>
        <v/>
      </c>
      <c r="FH182" s="378" t="str">
        <f t="shared" si="606"/>
        <v/>
      </c>
      <c r="FI182" s="378" t="str">
        <f t="shared" si="606"/>
        <v/>
      </c>
      <c r="FJ182" s="378" t="str">
        <f t="shared" si="606"/>
        <v/>
      </c>
      <c r="FK182" s="378" t="str">
        <f t="shared" si="606"/>
        <v/>
      </c>
      <c r="FL182" s="378" t="str">
        <f t="shared" si="606"/>
        <v/>
      </c>
      <c r="FM182" s="378" t="str">
        <f t="shared" si="606"/>
        <v/>
      </c>
      <c r="FN182" s="378" t="str">
        <f t="shared" si="606"/>
        <v/>
      </c>
      <c r="FO182" s="378" t="str">
        <f t="shared" si="606"/>
        <v/>
      </c>
      <c r="FP182" s="378" t="str">
        <f t="shared" si="606"/>
        <v/>
      </c>
      <c r="FQ182" s="378" t="str">
        <f t="shared" ref="FQ182:IB182" si="607">IF(COUNT(FQ65:FQ67)=0,"",SUM(FQ65:FQ67,)^2)</f>
        <v/>
      </c>
      <c r="FR182" s="378" t="str">
        <f t="shared" si="607"/>
        <v/>
      </c>
      <c r="FS182" s="378" t="str">
        <f t="shared" si="607"/>
        <v/>
      </c>
      <c r="FT182" s="378" t="str">
        <f t="shared" si="607"/>
        <v/>
      </c>
      <c r="FU182" s="378" t="str">
        <f t="shared" si="607"/>
        <v/>
      </c>
      <c r="FV182" s="378" t="str">
        <f t="shared" si="607"/>
        <v/>
      </c>
      <c r="FW182" s="378" t="str">
        <f t="shared" si="607"/>
        <v/>
      </c>
      <c r="FX182" s="378" t="str">
        <f t="shared" si="607"/>
        <v/>
      </c>
      <c r="FY182" s="378" t="str">
        <f t="shared" si="607"/>
        <v/>
      </c>
      <c r="FZ182" s="378" t="str">
        <f t="shared" si="607"/>
        <v/>
      </c>
      <c r="GA182" s="378" t="str">
        <f t="shared" si="607"/>
        <v/>
      </c>
      <c r="GB182" s="378" t="str">
        <f t="shared" si="607"/>
        <v/>
      </c>
      <c r="GC182" s="378" t="str">
        <f t="shared" si="607"/>
        <v/>
      </c>
      <c r="GD182" s="378" t="str">
        <f t="shared" si="607"/>
        <v/>
      </c>
      <c r="GE182" s="378" t="str">
        <f t="shared" si="607"/>
        <v/>
      </c>
      <c r="GF182" s="378" t="str">
        <f t="shared" si="607"/>
        <v/>
      </c>
      <c r="GG182" s="378" t="str">
        <f t="shared" si="607"/>
        <v/>
      </c>
      <c r="GH182" s="378" t="str">
        <f t="shared" si="607"/>
        <v/>
      </c>
      <c r="GI182" s="378" t="str">
        <f t="shared" si="607"/>
        <v/>
      </c>
      <c r="GJ182" s="378" t="str">
        <f t="shared" si="607"/>
        <v/>
      </c>
      <c r="GK182" s="378" t="str">
        <f t="shared" si="607"/>
        <v/>
      </c>
      <c r="GL182" s="378" t="str">
        <f t="shared" si="607"/>
        <v/>
      </c>
      <c r="GM182" s="378" t="str">
        <f t="shared" si="607"/>
        <v/>
      </c>
      <c r="GN182" s="378" t="str">
        <f t="shared" si="607"/>
        <v/>
      </c>
      <c r="GO182" s="378" t="str">
        <f t="shared" si="607"/>
        <v/>
      </c>
      <c r="GP182" s="378" t="str">
        <f t="shared" si="607"/>
        <v/>
      </c>
      <c r="GQ182" s="378" t="str">
        <f t="shared" si="607"/>
        <v/>
      </c>
      <c r="GR182" s="378" t="str">
        <f t="shared" si="607"/>
        <v/>
      </c>
      <c r="GS182" s="378" t="str">
        <f t="shared" si="607"/>
        <v/>
      </c>
      <c r="GT182" s="378" t="str">
        <f t="shared" si="607"/>
        <v/>
      </c>
      <c r="GU182" s="378" t="str">
        <f t="shared" si="607"/>
        <v/>
      </c>
      <c r="GV182" s="378" t="str">
        <f t="shared" si="607"/>
        <v/>
      </c>
      <c r="GW182" s="378" t="str">
        <f t="shared" si="607"/>
        <v/>
      </c>
      <c r="GX182" s="378" t="str">
        <f t="shared" si="607"/>
        <v/>
      </c>
      <c r="GY182" s="378" t="str">
        <f t="shared" si="607"/>
        <v/>
      </c>
      <c r="GZ182" s="378" t="str">
        <f t="shared" si="607"/>
        <v/>
      </c>
      <c r="HA182" s="378" t="str">
        <f t="shared" si="607"/>
        <v/>
      </c>
      <c r="HB182" s="378" t="str">
        <f t="shared" si="607"/>
        <v/>
      </c>
      <c r="HC182" s="378" t="str">
        <f t="shared" si="607"/>
        <v/>
      </c>
      <c r="HD182" s="378" t="str">
        <f t="shared" si="607"/>
        <v/>
      </c>
      <c r="HE182" s="378" t="str">
        <f t="shared" si="607"/>
        <v/>
      </c>
      <c r="HF182" s="378" t="str">
        <f t="shared" si="607"/>
        <v/>
      </c>
      <c r="HG182" s="378" t="str">
        <f t="shared" si="607"/>
        <v/>
      </c>
      <c r="HH182" s="378" t="str">
        <f t="shared" si="607"/>
        <v/>
      </c>
      <c r="HI182" s="378" t="str">
        <f t="shared" si="607"/>
        <v/>
      </c>
      <c r="HJ182" s="378" t="str">
        <f t="shared" si="607"/>
        <v/>
      </c>
      <c r="HK182" s="378" t="str">
        <f t="shared" si="607"/>
        <v/>
      </c>
      <c r="HL182" s="378" t="str">
        <f t="shared" si="607"/>
        <v/>
      </c>
      <c r="HM182" s="378" t="str">
        <f t="shared" si="607"/>
        <v/>
      </c>
      <c r="HN182" s="378" t="str">
        <f t="shared" si="607"/>
        <v/>
      </c>
      <c r="HO182" s="378" t="str">
        <f t="shared" si="607"/>
        <v/>
      </c>
      <c r="HP182" s="378" t="str">
        <f t="shared" si="607"/>
        <v/>
      </c>
      <c r="HQ182" s="378" t="str">
        <f t="shared" si="607"/>
        <v/>
      </c>
      <c r="HR182" s="378" t="str">
        <f t="shared" si="607"/>
        <v/>
      </c>
      <c r="HS182" s="378" t="str">
        <f t="shared" si="607"/>
        <v/>
      </c>
      <c r="HT182" s="378" t="str">
        <f t="shared" si="607"/>
        <v/>
      </c>
      <c r="HU182" s="378" t="str">
        <f t="shared" si="607"/>
        <v/>
      </c>
      <c r="HV182" s="378" t="str">
        <f t="shared" si="607"/>
        <v/>
      </c>
      <c r="HW182" s="378" t="str">
        <f t="shared" si="607"/>
        <v/>
      </c>
      <c r="HX182" s="378" t="str">
        <f t="shared" si="607"/>
        <v/>
      </c>
      <c r="HY182" s="378" t="str">
        <f t="shared" si="607"/>
        <v/>
      </c>
      <c r="HZ182" s="378" t="str">
        <f t="shared" si="607"/>
        <v/>
      </c>
      <c r="IA182" s="378" t="str">
        <f t="shared" si="607"/>
        <v/>
      </c>
      <c r="IB182" s="378" t="str">
        <f t="shared" si="607"/>
        <v/>
      </c>
      <c r="IC182" s="378" t="str">
        <f t="shared" ref="IC182:KN182" si="608">IF(COUNT(IC65:IC67)=0,"",SUM(IC65:IC67,)^2)</f>
        <v/>
      </c>
      <c r="ID182" s="378" t="str">
        <f t="shared" si="608"/>
        <v/>
      </c>
      <c r="IE182" s="378" t="str">
        <f t="shared" si="608"/>
        <v/>
      </c>
      <c r="IF182" s="378" t="str">
        <f t="shared" si="608"/>
        <v/>
      </c>
      <c r="IG182" s="378" t="str">
        <f t="shared" si="608"/>
        <v/>
      </c>
      <c r="IH182" s="378" t="str">
        <f t="shared" si="608"/>
        <v/>
      </c>
      <c r="II182" s="378" t="str">
        <f t="shared" si="608"/>
        <v/>
      </c>
      <c r="IJ182" s="378" t="str">
        <f t="shared" si="608"/>
        <v/>
      </c>
      <c r="IK182" s="378" t="str">
        <f t="shared" si="608"/>
        <v/>
      </c>
      <c r="IL182" s="378" t="str">
        <f t="shared" si="608"/>
        <v/>
      </c>
      <c r="IM182" s="378" t="str">
        <f t="shared" si="608"/>
        <v/>
      </c>
      <c r="IN182" s="378" t="str">
        <f t="shared" si="608"/>
        <v/>
      </c>
      <c r="IO182" s="378" t="str">
        <f t="shared" si="608"/>
        <v/>
      </c>
      <c r="IP182" s="378" t="str">
        <f t="shared" si="608"/>
        <v/>
      </c>
      <c r="IQ182" s="378" t="str">
        <f t="shared" si="608"/>
        <v/>
      </c>
      <c r="IR182" s="378" t="str">
        <f t="shared" si="608"/>
        <v/>
      </c>
      <c r="IS182" s="378" t="str">
        <f t="shared" si="608"/>
        <v/>
      </c>
      <c r="IT182" s="378" t="str">
        <f t="shared" si="608"/>
        <v/>
      </c>
      <c r="IU182" s="378" t="str">
        <f t="shared" si="608"/>
        <v/>
      </c>
      <c r="IV182" s="378" t="str">
        <f t="shared" si="608"/>
        <v/>
      </c>
      <c r="IW182" s="378" t="str">
        <f t="shared" si="608"/>
        <v/>
      </c>
      <c r="IX182" s="378" t="str">
        <f t="shared" si="608"/>
        <v/>
      </c>
      <c r="IY182" s="378" t="str">
        <f t="shared" si="608"/>
        <v/>
      </c>
      <c r="IZ182" s="378" t="str">
        <f t="shared" si="608"/>
        <v/>
      </c>
      <c r="JA182" s="378" t="str">
        <f t="shared" si="608"/>
        <v/>
      </c>
      <c r="JB182" s="378" t="str">
        <f t="shared" si="608"/>
        <v/>
      </c>
      <c r="JC182" s="378" t="str">
        <f t="shared" si="608"/>
        <v/>
      </c>
      <c r="JD182" s="378" t="str">
        <f t="shared" si="608"/>
        <v/>
      </c>
      <c r="JE182" s="378" t="str">
        <f t="shared" si="608"/>
        <v/>
      </c>
      <c r="JF182" s="378" t="str">
        <f t="shared" si="608"/>
        <v/>
      </c>
      <c r="JG182" s="378" t="str">
        <f t="shared" si="608"/>
        <v/>
      </c>
      <c r="JH182" s="378" t="str">
        <f t="shared" si="608"/>
        <v/>
      </c>
      <c r="JI182" s="378" t="str">
        <f t="shared" si="608"/>
        <v/>
      </c>
      <c r="JJ182" s="378" t="str">
        <f t="shared" si="608"/>
        <v/>
      </c>
      <c r="JK182" s="378" t="str">
        <f t="shared" si="608"/>
        <v/>
      </c>
      <c r="JL182" s="378" t="str">
        <f t="shared" si="608"/>
        <v/>
      </c>
      <c r="JM182" s="378" t="str">
        <f t="shared" si="608"/>
        <v/>
      </c>
      <c r="JN182" s="378" t="str">
        <f t="shared" si="608"/>
        <v/>
      </c>
      <c r="JO182" s="378" t="str">
        <f t="shared" si="608"/>
        <v/>
      </c>
      <c r="JP182" s="378" t="str">
        <f t="shared" si="608"/>
        <v/>
      </c>
      <c r="JQ182" s="378" t="str">
        <f t="shared" si="608"/>
        <v/>
      </c>
      <c r="JR182" s="378" t="str">
        <f t="shared" si="608"/>
        <v/>
      </c>
      <c r="JS182" s="378" t="str">
        <f t="shared" si="608"/>
        <v/>
      </c>
      <c r="JT182" s="378" t="str">
        <f t="shared" si="608"/>
        <v/>
      </c>
      <c r="JU182" s="378" t="str">
        <f t="shared" si="608"/>
        <v/>
      </c>
      <c r="JV182" s="378" t="str">
        <f t="shared" si="608"/>
        <v/>
      </c>
      <c r="JW182" s="378" t="str">
        <f t="shared" si="608"/>
        <v/>
      </c>
      <c r="JX182" s="378" t="str">
        <f t="shared" si="608"/>
        <v/>
      </c>
      <c r="JY182" s="378" t="str">
        <f t="shared" si="608"/>
        <v/>
      </c>
      <c r="JZ182" s="378" t="str">
        <f t="shared" si="608"/>
        <v/>
      </c>
      <c r="KA182" s="378" t="str">
        <f t="shared" si="608"/>
        <v/>
      </c>
      <c r="KB182" s="378" t="str">
        <f t="shared" si="608"/>
        <v/>
      </c>
      <c r="KC182" s="378" t="str">
        <f t="shared" si="608"/>
        <v/>
      </c>
      <c r="KD182" s="378" t="str">
        <f t="shared" si="608"/>
        <v/>
      </c>
      <c r="KE182" s="378" t="str">
        <f t="shared" si="608"/>
        <v/>
      </c>
      <c r="KF182" s="378" t="str">
        <f t="shared" si="608"/>
        <v/>
      </c>
      <c r="KG182" s="378" t="str">
        <f t="shared" si="608"/>
        <v/>
      </c>
      <c r="KH182" s="378" t="str">
        <f t="shared" si="608"/>
        <v/>
      </c>
      <c r="KI182" s="378" t="str">
        <f t="shared" si="608"/>
        <v/>
      </c>
      <c r="KJ182" s="378" t="str">
        <f t="shared" si="608"/>
        <v/>
      </c>
      <c r="KK182" s="378" t="str">
        <f t="shared" si="608"/>
        <v/>
      </c>
      <c r="KL182" s="378" t="str">
        <f t="shared" si="608"/>
        <v/>
      </c>
      <c r="KM182" s="378" t="str">
        <f t="shared" si="608"/>
        <v/>
      </c>
      <c r="KN182" s="378" t="str">
        <f t="shared" si="608"/>
        <v/>
      </c>
      <c r="KO182" s="378" t="str">
        <f t="shared" ref="KO182:MZ182" si="609">IF(COUNT(KO65:KO67)=0,"",SUM(KO65:KO67,)^2)</f>
        <v/>
      </c>
      <c r="KP182" s="378" t="str">
        <f t="shared" si="609"/>
        <v/>
      </c>
      <c r="KQ182" s="378" t="str">
        <f t="shared" si="609"/>
        <v/>
      </c>
      <c r="KR182" s="378" t="str">
        <f t="shared" si="609"/>
        <v/>
      </c>
      <c r="KS182" s="378" t="str">
        <f t="shared" si="609"/>
        <v/>
      </c>
      <c r="KT182" s="378" t="str">
        <f t="shared" si="609"/>
        <v/>
      </c>
      <c r="KU182" s="378" t="str">
        <f t="shared" si="609"/>
        <v/>
      </c>
      <c r="KV182" s="378" t="str">
        <f t="shared" si="609"/>
        <v/>
      </c>
      <c r="KW182" s="378" t="str">
        <f t="shared" si="609"/>
        <v/>
      </c>
      <c r="KX182" s="378" t="str">
        <f t="shared" si="609"/>
        <v/>
      </c>
      <c r="KY182" s="378" t="str">
        <f t="shared" si="609"/>
        <v/>
      </c>
      <c r="KZ182" s="378" t="str">
        <f t="shared" si="609"/>
        <v/>
      </c>
      <c r="LA182" s="378" t="str">
        <f t="shared" si="609"/>
        <v/>
      </c>
      <c r="LB182" s="378" t="str">
        <f t="shared" si="609"/>
        <v/>
      </c>
      <c r="LC182" s="378" t="str">
        <f t="shared" si="609"/>
        <v/>
      </c>
      <c r="LD182" s="378" t="str">
        <f t="shared" si="609"/>
        <v/>
      </c>
      <c r="LE182" s="378" t="str">
        <f t="shared" si="609"/>
        <v/>
      </c>
      <c r="LF182" s="378" t="str">
        <f t="shared" si="609"/>
        <v/>
      </c>
      <c r="LG182" s="378" t="str">
        <f t="shared" si="609"/>
        <v/>
      </c>
      <c r="LH182" s="378" t="str">
        <f t="shared" si="609"/>
        <v/>
      </c>
      <c r="LI182" s="378" t="str">
        <f t="shared" si="609"/>
        <v/>
      </c>
      <c r="LJ182" s="378" t="str">
        <f t="shared" si="609"/>
        <v/>
      </c>
      <c r="LK182" s="378" t="str">
        <f t="shared" si="609"/>
        <v/>
      </c>
      <c r="LL182" s="378" t="str">
        <f t="shared" si="609"/>
        <v/>
      </c>
      <c r="LM182" s="378" t="str">
        <f t="shared" si="609"/>
        <v/>
      </c>
      <c r="LN182" s="378" t="str">
        <f t="shared" si="609"/>
        <v/>
      </c>
      <c r="LO182" s="378" t="str">
        <f t="shared" si="609"/>
        <v/>
      </c>
      <c r="LP182" s="378" t="str">
        <f t="shared" si="609"/>
        <v/>
      </c>
      <c r="LQ182" s="378" t="str">
        <f t="shared" si="609"/>
        <v/>
      </c>
      <c r="LR182" s="378" t="str">
        <f t="shared" si="609"/>
        <v/>
      </c>
      <c r="LS182" s="378" t="str">
        <f t="shared" si="609"/>
        <v/>
      </c>
      <c r="LT182" s="378" t="str">
        <f t="shared" si="609"/>
        <v/>
      </c>
      <c r="LU182" s="378" t="str">
        <f t="shared" si="609"/>
        <v/>
      </c>
      <c r="LV182" s="378" t="str">
        <f t="shared" si="609"/>
        <v/>
      </c>
      <c r="LW182" s="378" t="str">
        <f t="shared" si="609"/>
        <v/>
      </c>
      <c r="LX182" s="378" t="str">
        <f t="shared" si="609"/>
        <v/>
      </c>
      <c r="LY182" s="378" t="str">
        <f t="shared" si="609"/>
        <v/>
      </c>
      <c r="LZ182" s="378" t="str">
        <f t="shared" si="609"/>
        <v/>
      </c>
      <c r="MA182" s="378" t="str">
        <f t="shared" si="609"/>
        <v/>
      </c>
      <c r="MB182" s="378" t="str">
        <f t="shared" si="609"/>
        <v/>
      </c>
      <c r="MC182" s="378" t="str">
        <f t="shared" si="609"/>
        <v/>
      </c>
      <c r="MD182" s="378" t="str">
        <f t="shared" si="609"/>
        <v/>
      </c>
      <c r="ME182" s="378" t="str">
        <f t="shared" si="609"/>
        <v/>
      </c>
      <c r="MF182" s="378" t="str">
        <f t="shared" si="609"/>
        <v/>
      </c>
      <c r="MG182" s="378" t="str">
        <f t="shared" si="609"/>
        <v/>
      </c>
      <c r="MH182" s="378" t="str">
        <f t="shared" si="609"/>
        <v/>
      </c>
      <c r="MI182" s="378" t="str">
        <f t="shared" si="609"/>
        <v/>
      </c>
      <c r="MJ182" s="378" t="str">
        <f t="shared" si="609"/>
        <v/>
      </c>
      <c r="MK182" s="378" t="str">
        <f t="shared" si="609"/>
        <v/>
      </c>
      <c r="ML182" s="378" t="str">
        <f t="shared" si="609"/>
        <v/>
      </c>
      <c r="MM182" s="378" t="str">
        <f t="shared" si="609"/>
        <v/>
      </c>
      <c r="MN182" s="378" t="str">
        <f t="shared" si="609"/>
        <v/>
      </c>
      <c r="MO182" s="378" t="str">
        <f t="shared" si="609"/>
        <v/>
      </c>
      <c r="MP182" s="378" t="str">
        <f t="shared" si="609"/>
        <v/>
      </c>
      <c r="MQ182" s="378" t="str">
        <f t="shared" si="609"/>
        <v/>
      </c>
      <c r="MR182" s="378" t="str">
        <f t="shared" si="609"/>
        <v/>
      </c>
      <c r="MS182" s="378" t="str">
        <f t="shared" si="609"/>
        <v/>
      </c>
      <c r="MT182" s="378" t="str">
        <f t="shared" si="609"/>
        <v/>
      </c>
      <c r="MU182" s="378" t="str">
        <f t="shared" si="609"/>
        <v/>
      </c>
      <c r="MV182" s="378" t="str">
        <f t="shared" si="609"/>
        <v/>
      </c>
      <c r="MW182" s="378" t="str">
        <f t="shared" si="609"/>
        <v/>
      </c>
      <c r="MX182" s="378" t="str">
        <f t="shared" si="609"/>
        <v/>
      </c>
      <c r="MY182" s="378" t="str">
        <f t="shared" si="609"/>
        <v/>
      </c>
      <c r="MZ182" s="378" t="str">
        <f t="shared" si="609"/>
        <v/>
      </c>
      <c r="NA182" s="378" t="str">
        <f t="shared" ref="NA182:PL182" si="610">IF(COUNT(NA65:NA67)=0,"",SUM(NA65:NA67,)^2)</f>
        <v/>
      </c>
      <c r="NB182" s="378" t="str">
        <f t="shared" si="610"/>
        <v/>
      </c>
      <c r="NC182" s="378" t="str">
        <f t="shared" si="610"/>
        <v/>
      </c>
      <c r="ND182" s="378" t="str">
        <f t="shared" si="610"/>
        <v/>
      </c>
      <c r="NE182" s="378" t="str">
        <f t="shared" si="610"/>
        <v/>
      </c>
      <c r="NF182" s="378" t="str">
        <f t="shared" si="610"/>
        <v/>
      </c>
      <c r="NG182" s="378" t="str">
        <f t="shared" si="610"/>
        <v/>
      </c>
      <c r="NH182" s="378" t="str">
        <f t="shared" si="610"/>
        <v/>
      </c>
      <c r="NI182" s="378" t="str">
        <f t="shared" si="610"/>
        <v/>
      </c>
      <c r="NJ182" s="378" t="str">
        <f t="shared" si="610"/>
        <v/>
      </c>
      <c r="NK182" s="378" t="str">
        <f t="shared" si="610"/>
        <v/>
      </c>
      <c r="NL182" s="378" t="str">
        <f t="shared" si="610"/>
        <v/>
      </c>
      <c r="NM182" s="378" t="str">
        <f t="shared" si="610"/>
        <v/>
      </c>
      <c r="NN182" s="378" t="str">
        <f t="shared" si="610"/>
        <v/>
      </c>
      <c r="NO182" s="378" t="str">
        <f t="shared" si="610"/>
        <v/>
      </c>
      <c r="NP182" s="378" t="str">
        <f t="shared" si="610"/>
        <v/>
      </c>
      <c r="NQ182" s="378" t="str">
        <f t="shared" si="610"/>
        <v/>
      </c>
      <c r="NR182" s="378" t="str">
        <f t="shared" si="610"/>
        <v/>
      </c>
      <c r="NS182" s="378" t="str">
        <f t="shared" si="610"/>
        <v/>
      </c>
      <c r="NT182" s="378" t="str">
        <f t="shared" si="610"/>
        <v/>
      </c>
      <c r="NU182" s="378" t="str">
        <f t="shared" si="610"/>
        <v/>
      </c>
      <c r="NV182" s="378" t="str">
        <f t="shared" si="610"/>
        <v/>
      </c>
      <c r="NW182" s="378" t="str">
        <f t="shared" si="610"/>
        <v/>
      </c>
      <c r="NX182" s="378" t="str">
        <f t="shared" si="610"/>
        <v/>
      </c>
      <c r="NY182" s="378" t="str">
        <f t="shared" si="610"/>
        <v/>
      </c>
      <c r="NZ182" s="378" t="str">
        <f t="shared" si="610"/>
        <v/>
      </c>
      <c r="OA182" s="378" t="str">
        <f t="shared" si="610"/>
        <v/>
      </c>
      <c r="OB182" s="378" t="str">
        <f t="shared" si="610"/>
        <v/>
      </c>
      <c r="OC182" s="378" t="str">
        <f t="shared" si="610"/>
        <v/>
      </c>
      <c r="OD182" s="378" t="str">
        <f t="shared" si="610"/>
        <v/>
      </c>
      <c r="OE182" s="378" t="str">
        <f t="shared" si="610"/>
        <v/>
      </c>
      <c r="OF182" s="378" t="str">
        <f t="shared" si="610"/>
        <v/>
      </c>
      <c r="OG182" s="378" t="str">
        <f t="shared" si="610"/>
        <v/>
      </c>
      <c r="OH182" s="378" t="str">
        <f t="shared" si="610"/>
        <v/>
      </c>
      <c r="OI182" s="378" t="str">
        <f t="shared" si="610"/>
        <v/>
      </c>
      <c r="OJ182" s="378" t="str">
        <f t="shared" si="610"/>
        <v/>
      </c>
      <c r="OK182" s="378" t="str">
        <f t="shared" si="610"/>
        <v/>
      </c>
      <c r="OL182" s="378" t="str">
        <f t="shared" si="610"/>
        <v/>
      </c>
      <c r="OM182" s="378" t="str">
        <f t="shared" si="610"/>
        <v/>
      </c>
      <c r="ON182" s="378" t="str">
        <f t="shared" si="610"/>
        <v/>
      </c>
      <c r="OO182" s="378" t="str">
        <f t="shared" si="610"/>
        <v/>
      </c>
      <c r="OP182" s="378" t="str">
        <f t="shared" si="610"/>
        <v/>
      </c>
      <c r="OQ182" s="380" t="str">
        <f t="shared" si="610"/>
        <v/>
      </c>
      <c r="OR182" s="380" t="str">
        <f t="shared" si="610"/>
        <v/>
      </c>
      <c r="OS182" s="380" t="str">
        <f t="shared" si="610"/>
        <v/>
      </c>
      <c r="OT182" s="380" t="str">
        <f t="shared" si="610"/>
        <v/>
      </c>
      <c r="OU182" s="380" t="str">
        <f t="shared" si="610"/>
        <v/>
      </c>
      <c r="OV182" s="380" t="str">
        <f t="shared" si="610"/>
        <v/>
      </c>
      <c r="OW182" s="380" t="str">
        <f t="shared" si="610"/>
        <v/>
      </c>
      <c r="OX182" s="380" t="str">
        <f t="shared" si="610"/>
        <v/>
      </c>
      <c r="OY182" s="380" t="str">
        <f t="shared" si="610"/>
        <v/>
      </c>
      <c r="OZ182" s="380" t="str">
        <f t="shared" si="610"/>
        <v/>
      </c>
      <c r="PA182" s="380" t="str">
        <f t="shared" si="610"/>
        <v/>
      </c>
      <c r="PB182" s="380" t="str">
        <f t="shared" si="610"/>
        <v/>
      </c>
      <c r="PC182" s="380" t="str">
        <f t="shared" si="610"/>
        <v/>
      </c>
      <c r="PD182" s="380" t="str">
        <f t="shared" si="610"/>
        <v/>
      </c>
      <c r="PE182" s="380" t="str">
        <f t="shared" si="610"/>
        <v/>
      </c>
      <c r="PF182" s="380" t="str">
        <f t="shared" si="610"/>
        <v/>
      </c>
      <c r="PG182" s="380" t="str">
        <f t="shared" si="610"/>
        <v/>
      </c>
      <c r="PH182" s="380" t="str">
        <f t="shared" si="610"/>
        <v/>
      </c>
      <c r="PI182" s="380" t="str">
        <f t="shared" si="610"/>
        <v/>
      </c>
      <c r="PJ182" s="380" t="str">
        <f t="shared" si="610"/>
        <v/>
      </c>
      <c r="PK182" s="380" t="str">
        <f t="shared" si="610"/>
        <v/>
      </c>
      <c r="PL182" s="380" t="str">
        <f t="shared" si="610"/>
        <v/>
      </c>
      <c r="PM182" s="380" t="str">
        <f t="shared" ref="PM182:RX182" si="611">IF(COUNT(PM65:PM67)=0,"",SUM(PM65:PM67,)^2)</f>
        <v/>
      </c>
      <c r="PN182" s="380" t="str">
        <f t="shared" si="611"/>
        <v/>
      </c>
      <c r="PO182" s="380" t="str">
        <f t="shared" si="611"/>
        <v/>
      </c>
      <c r="PP182" s="380" t="str">
        <f t="shared" si="611"/>
        <v/>
      </c>
      <c r="PQ182" s="380" t="str">
        <f t="shared" si="611"/>
        <v/>
      </c>
      <c r="PR182" s="380" t="str">
        <f t="shared" si="611"/>
        <v/>
      </c>
      <c r="PS182" s="380" t="str">
        <f t="shared" si="611"/>
        <v/>
      </c>
      <c r="PT182" s="380" t="str">
        <f t="shared" si="611"/>
        <v/>
      </c>
      <c r="PU182" s="380" t="str">
        <f t="shared" si="611"/>
        <v/>
      </c>
      <c r="PV182" s="380" t="str">
        <f t="shared" si="611"/>
        <v/>
      </c>
      <c r="PW182" s="380" t="str">
        <f t="shared" si="611"/>
        <v/>
      </c>
      <c r="PX182" s="380" t="str">
        <f t="shared" si="611"/>
        <v/>
      </c>
      <c r="PY182" s="380" t="str">
        <f t="shared" si="611"/>
        <v/>
      </c>
      <c r="PZ182" s="380" t="str">
        <f t="shared" si="611"/>
        <v/>
      </c>
      <c r="QA182" s="380" t="str">
        <f t="shared" si="611"/>
        <v/>
      </c>
      <c r="QB182" s="380" t="str">
        <f t="shared" si="611"/>
        <v/>
      </c>
      <c r="QC182" s="380" t="str">
        <f t="shared" si="611"/>
        <v/>
      </c>
      <c r="QD182" s="380" t="str">
        <f t="shared" si="611"/>
        <v/>
      </c>
      <c r="QE182" s="380" t="str">
        <f t="shared" si="611"/>
        <v/>
      </c>
      <c r="QF182" s="380" t="str">
        <f t="shared" si="611"/>
        <v/>
      </c>
      <c r="QG182" s="380" t="str">
        <f t="shared" si="611"/>
        <v/>
      </c>
      <c r="QH182" s="380" t="str">
        <f t="shared" si="611"/>
        <v/>
      </c>
      <c r="QI182" s="380" t="str">
        <f t="shared" si="611"/>
        <v/>
      </c>
      <c r="QJ182" s="380" t="str">
        <f t="shared" si="611"/>
        <v/>
      </c>
      <c r="QK182" s="380" t="str">
        <f t="shared" si="611"/>
        <v/>
      </c>
      <c r="QL182" s="380" t="str">
        <f t="shared" si="611"/>
        <v/>
      </c>
      <c r="QM182" s="380" t="str">
        <f t="shared" si="611"/>
        <v/>
      </c>
      <c r="QN182" s="380" t="str">
        <f t="shared" si="611"/>
        <v/>
      </c>
      <c r="QO182" s="380" t="str">
        <f t="shared" si="611"/>
        <v/>
      </c>
      <c r="QP182" s="380" t="str">
        <f t="shared" si="611"/>
        <v/>
      </c>
      <c r="QQ182" s="380" t="str">
        <f t="shared" si="611"/>
        <v/>
      </c>
      <c r="QR182" s="380" t="str">
        <f t="shared" si="611"/>
        <v/>
      </c>
      <c r="QS182" s="380" t="str">
        <f t="shared" si="611"/>
        <v/>
      </c>
      <c r="QT182" s="380" t="str">
        <f t="shared" si="611"/>
        <v/>
      </c>
      <c r="QU182" s="380" t="str">
        <f t="shared" si="611"/>
        <v/>
      </c>
      <c r="QV182" s="380" t="str">
        <f t="shared" si="611"/>
        <v/>
      </c>
      <c r="QW182" s="380" t="str">
        <f t="shared" si="611"/>
        <v/>
      </c>
      <c r="QX182" s="380" t="str">
        <f t="shared" si="611"/>
        <v/>
      </c>
      <c r="QY182" s="380" t="str">
        <f t="shared" si="611"/>
        <v/>
      </c>
      <c r="QZ182" s="380" t="str">
        <f t="shared" si="611"/>
        <v/>
      </c>
      <c r="RA182" s="380" t="str">
        <f t="shared" si="611"/>
        <v/>
      </c>
      <c r="RB182" s="380" t="str">
        <f t="shared" si="611"/>
        <v/>
      </c>
      <c r="RC182" s="380" t="str">
        <f t="shared" si="611"/>
        <v/>
      </c>
      <c r="RD182" s="380" t="str">
        <f t="shared" si="611"/>
        <v/>
      </c>
      <c r="RE182" s="380" t="str">
        <f t="shared" si="611"/>
        <v/>
      </c>
      <c r="RF182" s="380" t="str">
        <f t="shared" si="611"/>
        <v/>
      </c>
      <c r="RG182" s="380" t="str">
        <f t="shared" si="611"/>
        <v/>
      </c>
      <c r="RH182" s="380" t="str">
        <f t="shared" si="611"/>
        <v/>
      </c>
      <c r="RI182" s="380" t="str">
        <f t="shared" si="611"/>
        <v/>
      </c>
      <c r="RJ182" s="380" t="str">
        <f t="shared" si="611"/>
        <v/>
      </c>
      <c r="RK182" s="380" t="str">
        <f t="shared" si="611"/>
        <v/>
      </c>
      <c r="RL182" s="380" t="str">
        <f t="shared" si="611"/>
        <v/>
      </c>
      <c r="RM182" s="380" t="str">
        <f t="shared" si="611"/>
        <v/>
      </c>
      <c r="RN182" s="380" t="str">
        <f t="shared" si="611"/>
        <v/>
      </c>
      <c r="RO182" s="380" t="str">
        <f t="shared" si="611"/>
        <v/>
      </c>
      <c r="RP182" s="380" t="str">
        <f t="shared" si="611"/>
        <v/>
      </c>
      <c r="RQ182" s="380" t="str">
        <f t="shared" si="611"/>
        <v/>
      </c>
      <c r="RR182" s="380" t="str">
        <f t="shared" si="611"/>
        <v/>
      </c>
      <c r="RS182" s="380" t="str">
        <f t="shared" si="611"/>
        <v/>
      </c>
      <c r="RT182" s="380" t="str">
        <f t="shared" si="611"/>
        <v/>
      </c>
      <c r="RU182" s="380" t="str">
        <f t="shared" si="611"/>
        <v/>
      </c>
      <c r="RV182" s="380" t="str">
        <f t="shared" si="611"/>
        <v/>
      </c>
      <c r="RW182" s="380" t="str">
        <f t="shared" si="611"/>
        <v/>
      </c>
      <c r="RX182" s="380" t="str">
        <f t="shared" si="611"/>
        <v/>
      </c>
      <c r="RY182" s="380" t="str">
        <f t="shared" ref="RY182:UJ182" si="612">IF(COUNT(RY65:RY67)=0,"",SUM(RY65:RY67,)^2)</f>
        <v/>
      </c>
      <c r="RZ182" s="380" t="str">
        <f t="shared" si="612"/>
        <v/>
      </c>
      <c r="SA182" s="380" t="str">
        <f t="shared" si="612"/>
        <v/>
      </c>
      <c r="SB182" s="380" t="str">
        <f t="shared" si="612"/>
        <v/>
      </c>
      <c r="SC182" s="380" t="str">
        <f t="shared" si="612"/>
        <v/>
      </c>
      <c r="SD182" s="380" t="str">
        <f t="shared" si="612"/>
        <v/>
      </c>
      <c r="SE182" s="380" t="str">
        <f t="shared" si="612"/>
        <v/>
      </c>
      <c r="SF182" s="380" t="str">
        <f t="shared" si="612"/>
        <v/>
      </c>
      <c r="SG182" s="380" t="str">
        <f t="shared" si="612"/>
        <v/>
      </c>
      <c r="SH182" s="380" t="str">
        <f t="shared" si="612"/>
        <v/>
      </c>
      <c r="SI182" s="380" t="str">
        <f t="shared" si="612"/>
        <v/>
      </c>
      <c r="SJ182" s="380" t="str">
        <f t="shared" si="612"/>
        <v/>
      </c>
      <c r="SK182" s="380" t="str">
        <f t="shared" si="612"/>
        <v/>
      </c>
      <c r="SL182" s="380" t="str">
        <f t="shared" si="612"/>
        <v/>
      </c>
      <c r="SM182" s="380" t="str">
        <f t="shared" si="612"/>
        <v/>
      </c>
      <c r="SN182" s="380" t="str">
        <f t="shared" si="612"/>
        <v/>
      </c>
      <c r="SO182" s="380" t="str">
        <f t="shared" si="612"/>
        <v/>
      </c>
      <c r="SP182" s="380" t="str">
        <f t="shared" si="612"/>
        <v/>
      </c>
      <c r="SQ182" s="380" t="str">
        <f t="shared" si="612"/>
        <v/>
      </c>
      <c r="SR182" s="380" t="str">
        <f t="shared" si="612"/>
        <v/>
      </c>
      <c r="SS182" s="380" t="str">
        <f t="shared" si="612"/>
        <v/>
      </c>
      <c r="ST182" s="380" t="str">
        <f t="shared" si="612"/>
        <v/>
      </c>
      <c r="SU182" s="380" t="str">
        <f t="shared" si="612"/>
        <v/>
      </c>
      <c r="SV182" s="380" t="str">
        <f t="shared" si="612"/>
        <v/>
      </c>
      <c r="SW182" s="380" t="str">
        <f t="shared" si="612"/>
        <v/>
      </c>
      <c r="SX182" s="380" t="str">
        <f t="shared" si="612"/>
        <v/>
      </c>
      <c r="SY182" s="380" t="str">
        <f t="shared" si="612"/>
        <v/>
      </c>
      <c r="SZ182" s="380" t="str">
        <f t="shared" si="612"/>
        <v/>
      </c>
      <c r="TA182" s="380" t="str">
        <f t="shared" si="612"/>
        <v/>
      </c>
      <c r="TB182" s="380" t="str">
        <f t="shared" si="612"/>
        <v/>
      </c>
      <c r="TC182" s="380" t="str">
        <f t="shared" si="612"/>
        <v/>
      </c>
      <c r="TD182" s="380" t="str">
        <f t="shared" si="612"/>
        <v/>
      </c>
      <c r="TE182" s="380" t="str">
        <f t="shared" si="612"/>
        <v/>
      </c>
      <c r="TF182" s="380" t="str">
        <f t="shared" si="612"/>
        <v/>
      </c>
      <c r="TG182" s="380" t="str">
        <f t="shared" si="612"/>
        <v/>
      </c>
      <c r="TH182" s="380" t="str">
        <f t="shared" si="612"/>
        <v/>
      </c>
      <c r="TI182" s="380" t="str">
        <f t="shared" si="612"/>
        <v/>
      </c>
      <c r="TJ182" s="380" t="str">
        <f t="shared" si="612"/>
        <v/>
      </c>
      <c r="TK182" s="380" t="str">
        <f t="shared" si="612"/>
        <v/>
      </c>
      <c r="TL182" s="380" t="str">
        <f t="shared" si="612"/>
        <v/>
      </c>
      <c r="TM182" s="380" t="str">
        <f t="shared" si="612"/>
        <v/>
      </c>
      <c r="TN182" s="380" t="str">
        <f t="shared" si="612"/>
        <v/>
      </c>
      <c r="TO182" s="380" t="str">
        <f t="shared" si="612"/>
        <v/>
      </c>
      <c r="TP182" s="380" t="str">
        <f t="shared" si="612"/>
        <v/>
      </c>
      <c r="TQ182" s="380" t="str">
        <f t="shared" si="612"/>
        <v/>
      </c>
      <c r="TR182" s="380" t="str">
        <f t="shared" si="612"/>
        <v/>
      </c>
      <c r="TS182" s="380" t="str">
        <f t="shared" si="612"/>
        <v/>
      </c>
      <c r="TT182" s="380" t="str">
        <f t="shared" si="612"/>
        <v/>
      </c>
      <c r="TU182" s="380" t="str">
        <f t="shared" si="612"/>
        <v/>
      </c>
      <c r="TV182" s="380" t="str">
        <f t="shared" si="612"/>
        <v/>
      </c>
      <c r="TW182" s="380" t="str">
        <f t="shared" si="612"/>
        <v/>
      </c>
      <c r="TX182" s="380" t="str">
        <f t="shared" si="612"/>
        <v/>
      </c>
      <c r="TY182" s="380" t="str">
        <f t="shared" si="612"/>
        <v/>
      </c>
      <c r="TZ182" s="380" t="str">
        <f t="shared" si="612"/>
        <v/>
      </c>
      <c r="UA182" s="380" t="str">
        <f t="shared" si="612"/>
        <v/>
      </c>
      <c r="UB182" s="380" t="str">
        <f t="shared" si="612"/>
        <v/>
      </c>
      <c r="UC182" s="380" t="str">
        <f t="shared" si="612"/>
        <v/>
      </c>
      <c r="UD182" s="380" t="str">
        <f t="shared" si="612"/>
        <v/>
      </c>
      <c r="UE182" s="380" t="str">
        <f t="shared" si="612"/>
        <v/>
      </c>
      <c r="UF182" s="380" t="str">
        <f t="shared" si="612"/>
        <v/>
      </c>
      <c r="UG182" s="380" t="str">
        <f t="shared" si="612"/>
        <v/>
      </c>
      <c r="UH182" s="380" t="str">
        <f t="shared" si="612"/>
        <v/>
      </c>
      <c r="UI182" s="380" t="str">
        <f t="shared" si="612"/>
        <v/>
      </c>
      <c r="UJ182" s="380" t="str">
        <f t="shared" si="612"/>
        <v/>
      </c>
      <c r="UK182" s="380" t="str">
        <f t="shared" ref="UK182:WI182" si="613">IF(COUNT(UK65:UK67)=0,"",SUM(UK65:UK67,)^2)</f>
        <v/>
      </c>
      <c r="UL182" s="380" t="str">
        <f t="shared" si="613"/>
        <v/>
      </c>
      <c r="UM182" s="380" t="str">
        <f t="shared" si="613"/>
        <v/>
      </c>
      <c r="UN182" s="380" t="str">
        <f t="shared" si="613"/>
        <v/>
      </c>
      <c r="UO182" s="380" t="str">
        <f t="shared" si="613"/>
        <v/>
      </c>
      <c r="UP182" s="380" t="str">
        <f t="shared" si="613"/>
        <v/>
      </c>
      <c r="UQ182" s="380" t="str">
        <f t="shared" si="613"/>
        <v/>
      </c>
      <c r="UR182" s="380" t="str">
        <f t="shared" si="613"/>
        <v/>
      </c>
      <c r="US182" s="380" t="str">
        <f t="shared" si="613"/>
        <v/>
      </c>
      <c r="UT182" s="380" t="str">
        <f t="shared" si="613"/>
        <v/>
      </c>
      <c r="UU182" s="380" t="str">
        <f t="shared" si="613"/>
        <v/>
      </c>
      <c r="UV182" s="380" t="str">
        <f t="shared" si="613"/>
        <v/>
      </c>
      <c r="UW182" s="380" t="str">
        <f t="shared" si="613"/>
        <v/>
      </c>
      <c r="UX182" s="380" t="str">
        <f t="shared" si="613"/>
        <v/>
      </c>
      <c r="UY182" s="380" t="str">
        <f t="shared" si="613"/>
        <v/>
      </c>
      <c r="UZ182" s="380" t="str">
        <f t="shared" si="613"/>
        <v/>
      </c>
      <c r="VA182" s="380" t="str">
        <f t="shared" si="613"/>
        <v/>
      </c>
      <c r="VB182" s="380" t="str">
        <f t="shared" si="613"/>
        <v/>
      </c>
      <c r="VC182" s="380" t="str">
        <f t="shared" si="613"/>
        <v/>
      </c>
      <c r="VD182" s="380" t="str">
        <f t="shared" si="613"/>
        <v/>
      </c>
      <c r="VE182" s="380" t="str">
        <f t="shared" si="613"/>
        <v/>
      </c>
      <c r="VF182" s="380" t="str">
        <f t="shared" si="613"/>
        <v/>
      </c>
      <c r="VG182" s="380" t="str">
        <f t="shared" si="613"/>
        <v/>
      </c>
      <c r="VH182" s="380" t="str">
        <f t="shared" si="613"/>
        <v/>
      </c>
      <c r="VI182" s="380" t="str">
        <f t="shared" si="613"/>
        <v/>
      </c>
      <c r="VJ182" s="380" t="str">
        <f t="shared" si="613"/>
        <v/>
      </c>
      <c r="VK182" s="380" t="str">
        <f t="shared" si="613"/>
        <v/>
      </c>
      <c r="VL182" s="380" t="str">
        <f t="shared" si="613"/>
        <v/>
      </c>
      <c r="VM182" s="380" t="str">
        <f t="shared" si="613"/>
        <v/>
      </c>
      <c r="VN182" s="380" t="str">
        <f t="shared" si="613"/>
        <v/>
      </c>
      <c r="VO182" s="380" t="str">
        <f t="shared" si="613"/>
        <v/>
      </c>
      <c r="VP182" s="380" t="str">
        <f t="shared" si="613"/>
        <v/>
      </c>
      <c r="VQ182" s="380" t="str">
        <f t="shared" si="613"/>
        <v/>
      </c>
      <c r="VR182" s="380" t="str">
        <f t="shared" si="613"/>
        <v/>
      </c>
      <c r="VS182" s="380" t="str">
        <f t="shared" si="613"/>
        <v/>
      </c>
      <c r="VT182" s="380" t="str">
        <f t="shared" si="613"/>
        <v/>
      </c>
      <c r="VU182" s="380" t="str">
        <f t="shared" si="613"/>
        <v/>
      </c>
      <c r="VV182" s="380" t="str">
        <f t="shared" si="613"/>
        <v/>
      </c>
      <c r="VW182" s="380" t="str">
        <f t="shared" si="613"/>
        <v/>
      </c>
      <c r="VX182" s="380" t="str">
        <f t="shared" si="613"/>
        <v/>
      </c>
      <c r="VY182" s="380" t="str">
        <f t="shared" si="613"/>
        <v/>
      </c>
      <c r="VZ182" s="380" t="str">
        <f t="shared" si="613"/>
        <v/>
      </c>
      <c r="WA182" s="380" t="str">
        <f t="shared" si="613"/>
        <v/>
      </c>
      <c r="WB182" s="380" t="str">
        <f t="shared" si="613"/>
        <v/>
      </c>
      <c r="WC182" s="380" t="str">
        <f t="shared" si="613"/>
        <v/>
      </c>
      <c r="WD182" s="380" t="str">
        <f t="shared" si="613"/>
        <v/>
      </c>
      <c r="WE182" s="380" t="str">
        <f t="shared" si="613"/>
        <v/>
      </c>
      <c r="WF182" s="380" t="str">
        <f t="shared" si="613"/>
        <v/>
      </c>
      <c r="WG182" s="380" t="str">
        <f t="shared" si="613"/>
        <v/>
      </c>
      <c r="WH182" s="380" t="str">
        <f t="shared" si="613"/>
        <v/>
      </c>
      <c r="WI182" s="378" t="str">
        <f t="shared" si="613"/>
        <v/>
      </c>
    </row>
    <row r="183" spans="1:607">
      <c r="A183" s="348"/>
      <c r="B183" s="360" t="s">
        <v>915</v>
      </c>
      <c r="C183" s="348"/>
      <c r="D183" s="348"/>
      <c r="E183" s="348"/>
      <c r="F183" s="348"/>
      <c r="G183" s="361" t="str">
        <f t="shared" si="220"/>
        <v/>
      </c>
      <c r="H183" s="361" t="str">
        <f t="shared" si="221"/>
        <v/>
      </c>
      <c r="I183" s="397"/>
      <c r="J183" s="348"/>
      <c r="K183" s="348"/>
      <c r="L183" s="348"/>
      <c r="M183" s="348"/>
      <c r="N183" s="400"/>
      <c r="O183" s="400"/>
      <c r="P183" s="400"/>
      <c r="Q183" s="400"/>
      <c r="R183" s="400"/>
      <c r="S183" s="400"/>
      <c r="T183" s="400"/>
      <c r="U183" s="400"/>
      <c r="V183" s="400"/>
      <c r="W183" s="400"/>
      <c r="X183" s="400"/>
      <c r="Y183" s="400"/>
      <c r="Z183" s="400"/>
      <c r="AA183" s="400"/>
      <c r="AB183" s="400"/>
      <c r="AC183" s="400"/>
      <c r="AD183" s="400"/>
      <c r="AE183" s="400"/>
      <c r="AF183" s="400"/>
      <c r="AG183" s="400"/>
      <c r="AH183" s="400"/>
      <c r="AI183" s="400"/>
      <c r="AJ183" s="400"/>
      <c r="AK183" s="400"/>
      <c r="AL183" s="400"/>
      <c r="AM183" s="400"/>
      <c r="AN183" s="400"/>
      <c r="AO183" s="400"/>
      <c r="AP183" s="400"/>
      <c r="AQ183" s="400"/>
      <c r="AR183" s="400"/>
      <c r="AS183" s="400"/>
      <c r="AT183" s="400"/>
      <c r="AU183" s="400"/>
      <c r="AV183" s="400"/>
      <c r="AW183" s="400"/>
      <c r="AX183" s="400"/>
      <c r="AY183" s="400"/>
      <c r="AZ183" s="400"/>
      <c r="BA183" s="400"/>
      <c r="BB183" s="400"/>
      <c r="BC183" s="400"/>
      <c r="BD183" s="400"/>
      <c r="BE183" s="400"/>
      <c r="BF183" s="400"/>
      <c r="BG183" s="400"/>
      <c r="BH183" s="400"/>
      <c r="BI183" s="400"/>
      <c r="BJ183" s="400"/>
      <c r="BK183" s="400"/>
      <c r="BL183" s="400"/>
      <c r="BM183" s="400"/>
      <c r="BN183" s="400"/>
      <c r="BO183" s="400"/>
      <c r="BP183" s="400"/>
      <c r="BQ183" s="400"/>
      <c r="BR183" s="400"/>
      <c r="BS183" s="400"/>
      <c r="BT183" s="400"/>
      <c r="BU183" s="400"/>
      <c r="BV183" s="400"/>
      <c r="BW183" s="400"/>
      <c r="BX183" s="400"/>
      <c r="BY183" s="400"/>
      <c r="BZ183" s="400"/>
      <c r="CA183" s="400"/>
      <c r="CB183" s="400"/>
      <c r="CC183" s="400"/>
      <c r="CD183" s="400"/>
      <c r="CE183" s="400"/>
      <c r="CF183" s="400"/>
      <c r="CG183" s="400"/>
      <c r="CH183" s="400"/>
      <c r="CI183" s="400"/>
      <c r="CJ183" s="400"/>
      <c r="CK183" s="400"/>
      <c r="CL183" s="400"/>
      <c r="CM183" s="400"/>
      <c r="CN183" s="400"/>
      <c r="CO183" s="400"/>
      <c r="CP183" s="400"/>
      <c r="CQ183" s="400"/>
      <c r="CR183" s="400"/>
      <c r="CS183" s="400"/>
      <c r="CT183" s="400"/>
      <c r="CU183" s="400"/>
      <c r="CV183" s="400"/>
      <c r="CW183" s="400"/>
      <c r="CX183" s="400"/>
      <c r="CY183" s="400"/>
      <c r="CZ183" s="362"/>
      <c r="DA183" s="901"/>
      <c r="DB183" s="899" t="s">
        <v>1351</v>
      </c>
      <c r="DC183" s="899"/>
      <c r="DD183" s="378" t="str">
        <f>IF(COUNT(DD74:DD76)=0,"",SUM(DD74:DD76,)^2)</f>
        <v/>
      </c>
      <c r="DE183" s="378" t="str">
        <f t="shared" ref="DE183:FP183" si="614">IF(COUNT(DE74:DE76)=0,"",SUM(DE74:DE76,)^2)</f>
        <v/>
      </c>
      <c r="DF183" s="378" t="str">
        <f t="shared" si="614"/>
        <v/>
      </c>
      <c r="DG183" s="378" t="str">
        <f t="shared" si="614"/>
        <v/>
      </c>
      <c r="DH183" s="378" t="str">
        <f t="shared" si="614"/>
        <v/>
      </c>
      <c r="DI183" s="378" t="str">
        <f t="shared" si="614"/>
        <v/>
      </c>
      <c r="DJ183" s="378" t="str">
        <f t="shared" si="614"/>
        <v/>
      </c>
      <c r="DK183" s="378" t="str">
        <f t="shared" si="614"/>
        <v/>
      </c>
      <c r="DL183" s="378" t="str">
        <f t="shared" si="614"/>
        <v/>
      </c>
      <c r="DM183" s="378" t="str">
        <f t="shared" si="614"/>
        <v/>
      </c>
      <c r="DN183" s="378" t="str">
        <f t="shared" si="614"/>
        <v/>
      </c>
      <c r="DO183" s="378" t="str">
        <f t="shared" si="614"/>
        <v/>
      </c>
      <c r="DP183" s="378" t="str">
        <f t="shared" si="614"/>
        <v/>
      </c>
      <c r="DQ183" s="378" t="str">
        <f t="shared" si="614"/>
        <v/>
      </c>
      <c r="DR183" s="378" t="str">
        <f t="shared" si="614"/>
        <v/>
      </c>
      <c r="DS183" s="378" t="str">
        <f t="shared" si="614"/>
        <v/>
      </c>
      <c r="DT183" s="378" t="str">
        <f t="shared" si="614"/>
        <v/>
      </c>
      <c r="DU183" s="378" t="str">
        <f t="shared" si="614"/>
        <v/>
      </c>
      <c r="DV183" s="378" t="str">
        <f t="shared" si="614"/>
        <v/>
      </c>
      <c r="DW183" s="378" t="str">
        <f t="shared" si="614"/>
        <v/>
      </c>
      <c r="DX183" s="379" t="str">
        <f t="shared" si="614"/>
        <v/>
      </c>
      <c r="DY183" s="378" t="str">
        <f t="shared" si="614"/>
        <v/>
      </c>
      <c r="DZ183" s="378" t="str">
        <f t="shared" si="614"/>
        <v/>
      </c>
      <c r="EA183" s="378" t="str">
        <f t="shared" si="614"/>
        <v/>
      </c>
      <c r="EB183" s="378" t="str">
        <f t="shared" si="614"/>
        <v/>
      </c>
      <c r="EC183" s="378" t="str">
        <f t="shared" si="614"/>
        <v/>
      </c>
      <c r="ED183" s="378" t="str">
        <f t="shared" si="614"/>
        <v/>
      </c>
      <c r="EE183" s="378" t="str">
        <f t="shared" si="614"/>
        <v/>
      </c>
      <c r="EF183" s="378" t="str">
        <f t="shared" si="614"/>
        <v/>
      </c>
      <c r="EG183" s="378" t="str">
        <f t="shared" si="614"/>
        <v/>
      </c>
      <c r="EH183" s="378" t="str">
        <f t="shared" si="614"/>
        <v/>
      </c>
      <c r="EI183" s="378" t="str">
        <f t="shared" si="614"/>
        <v/>
      </c>
      <c r="EJ183" s="378" t="str">
        <f t="shared" si="614"/>
        <v/>
      </c>
      <c r="EK183" s="378" t="str">
        <f t="shared" si="614"/>
        <v/>
      </c>
      <c r="EL183" s="378" t="str">
        <f t="shared" si="614"/>
        <v/>
      </c>
      <c r="EM183" s="378" t="str">
        <f t="shared" si="614"/>
        <v/>
      </c>
      <c r="EN183" s="378" t="str">
        <f t="shared" si="614"/>
        <v/>
      </c>
      <c r="EO183" s="378" t="str">
        <f t="shared" si="614"/>
        <v/>
      </c>
      <c r="EP183" s="378" t="str">
        <f t="shared" si="614"/>
        <v/>
      </c>
      <c r="EQ183" s="378" t="str">
        <f t="shared" si="614"/>
        <v/>
      </c>
      <c r="ER183" s="378" t="str">
        <f t="shared" si="614"/>
        <v/>
      </c>
      <c r="ES183" s="378" t="str">
        <f t="shared" si="614"/>
        <v/>
      </c>
      <c r="ET183" s="378" t="str">
        <f t="shared" si="614"/>
        <v/>
      </c>
      <c r="EU183" s="378" t="str">
        <f t="shared" si="614"/>
        <v/>
      </c>
      <c r="EV183" s="378" t="str">
        <f t="shared" si="614"/>
        <v/>
      </c>
      <c r="EW183" s="378" t="str">
        <f t="shared" si="614"/>
        <v/>
      </c>
      <c r="EX183" s="378" t="str">
        <f t="shared" si="614"/>
        <v/>
      </c>
      <c r="EY183" s="378" t="str">
        <f t="shared" si="614"/>
        <v/>
      </c>
      <c r="EZ183" s="378" t="str">
        <f t="shared" si="614"/>
        <v/>
      </c>
      <c r="FA183" s="378" t="str">
        <f t="shared" si="614"/>
        <v/>
      </c>
      <c r="FB183" s="378" t="str">
        <f t="shared" si="614"/>
        <v/>
      </c>
      <c r="FC183" s="378" t="str">
        <f t="shared" si="614"/>
        <v/>
      </c>
      <c r="FD183" s="378" t="str">
        <f t="shared" si="614"/>
        <v/>
      </c>
      <c r="FE183" s="378" t="str">
        <f t="shared" si="614"/>
        <v/>
      </c>
      <c r="FF183" s="378" t="str">
        <f t="shared" si="614"/>
        <v/>
      </c>
      <c r="FG183" s="378" t="str">
        <f t="shared" si="614"/>
        <v/>
      </c>
      <c r="FH183" s="378" t="str">
        <f t="shared" si="614"/>
        <v/>
      </c>
      <c r="FI183" s="378" t="str">
        <f t="shared" si="614"/>
        <v/>
      </c>
      <c r="FJ183" s="378" t="str">
        <f t="shared" si="614"/>
        <v/>
      </c>
      <c r="FK183" s="378" t="str">
        <f t="shared" si="614"/>
        <v/>
      </c>
      <c r="FL183" s="378" t="str">
        <f t="shared" si="614"/>
        <v/>
      </c>
      <c r="FM183" s="378" t="str">
        <f t="shared" si="614"/>
        <v/>
      </c>
      <c r="FN183" s="378" t="str">
        <f t="shared" si="614"/>
        <v/>
      </c>
      <c r="FO183" s="378" t="str">
        <f t="shared" si="614"/>
        <v/>
      </c>
      <c r="FP183" s="378" t="str">
        <f t="shared" si="614"/>
        <v/>
      </c>
      <c r="FQ183" s="378" t="str">
        <f t="shared" ref="FQ183:IB183" si="615">IF(COUNT(FQ74:FQ76)=0,"",SUM(FQ74:FQ76,)^2)</f>
        <v/>
      </c>
      <c r="FR183" s="378" t="str">
        <f t="shared" si="615"/>
        <v/>
      </c>
      <c r="FS183" s="378" t="str">
        <f t="shared" si="615"/>
        <v/>
      </c>
      <c r="FT183" s="378" t="str">
        <f t="shared" si="615"/>
        <v/>
      </c>
      <c r="FU183" s="378" t="str">
        <f t="shared" si="615"/>
        <v/>
      </c>
      <c r="FV183" s="378" t="str">
        <f t="shared" si="615"/>
        <v/>
      </c>
      <c r="FW183" s="378" t="str">
        <f t="shared" si="615"/>
        <v/>
      </c>
      <c r="FX183" s="378" t="str">
        <f t="shared" si="615"/>
        <v/>
      </c>
      <c r="FY183" s="378" t="str">
        <f t="shared" si="615"/>
        <v/>
      </c>
      <c r="FZ183" s="378" t="str">
        <f t="shared" si="615"/>
        <v/>
      </c>
      <c r="GA183" s="378" t="str">
        <f t="shared" si="615"/>
        <v/>
      </c>
      <c r="GB183" s="378" t="str">
        <f t="shared" si="615"/>
        <v/>
      </c>
      <c r="GC183" s="378" t="str">
        <f t="shared" si="615"/>
        <v/>
      </c>
      <c r="GD183" s="378" t="str">
        <f t="shared" si="615"/>
        <v/>
      </c>
      <c r="GE183" s="378" t="str">
        <f t="shared" si="615"/>
        <v/>
      </c>
      <c r="GF183" s="378" t="str">
        <f t="shared" si="615"/>
        <v/>
      </c>
      <c r="GG183" s="378" t="str">
        <f t="shared" si="615"/>
        <v/>
      </c>
      <c r="GH183" s="378" t="str">
        <f t="shared" si="615"/>
        <v/>
      </c>
      <c r="GI183" s="378" t="str">
        <f t="shared" si="615"/>
        <v/>
      </c>
      <c r="GJ183" s="378" t="str">
        <f t="shared" si="615"/>
        <v/>
      </c>
      <c r="GK183" s="378" t="str">
        <f t="shared" si="615"/>
        <v/>
      </c>
      <c r="GL183" s="378" t="str">
        <f t="shared" si="615"/>
        <v/>
      </c>
      <c r="GM183" s="378" t="str">
        <f t="shared" si="615"/>
        <v/>
      </c>
      <c r="GN183" s="378" t="str">
        <f t="shared" si="615"/>
        <v/>
      </c>
      <c r="GO183" s="378" t="str">
        <f t="shared" si="615"/>
        <v/>
      </c>
      <c r="GP183" s="378" t="str">
        <f t="shared" si="615"/>
        <v/>
      </c>
      <c r="GQ183" s="378" t="str">
        <f t="shared" si="615"/>
        <v/>
      </c>
      <c r="GR183" s="378" t="str">
        <f t="shared" si="615"/>
        <v/>
      </c>
      <c r="GS183" s="378" t="str">
        <f t="shared" si="615"/>
        <v/>
      </c>
      <c r="GT183" s="378" t="str">
        <f t="shared" si="615"/>
        <v/>
      </c>
      <c r="GU183" s="378" t="str">
        <f t="shared" si="615"/>
        <v/>
      </c>
      <c r="GV183" s="378" t="str">
        <f t="shared" si="615"/>
        <v/>
      </c>
      <c r="GW183" s="378" t="str">
        <f t="shared" si="615"/>
        <v/>
      </c>
      <c r="GX183" s="378" t="str">
        <f t="shared" si="615"/>
        <v/>
      </c>
      <c r="GY183" s="378" t="str">
        <f t="shared" si="615"/>
        <v/>
      </c>
      <c r="GZ183" s="378" t="str">
        <f t="shared" si="615"/>
        <v/>
      </c>
      <c r="HA183" s="378" t="str">
        <f t="shared" si="615"/>
        <v/>
      </c>
      <c r="HB183" s="378" t="str">
        <f t="shared" si="615"/>
        <v/>
      </c>
      <c r="HC183" s="378" t="str">
        <f t="shared" si="615"/>
        <v/>
      </c>
      <c r="HD183" s="378" t="str">
        <f t="shared" si="615"/>
        <v/>
      </c>
      <c r="HE183" s="378" t="str">
        <f t="shared" si="615"/>
        <v/>
      </c>
      <c r="HF183" s="378" t="str">
        <f t="shared" si="615"/>
        <v/>
      </c>
      <c r="HG183" s="378" t="str">
        <f t="shared" si="615"/>
        <v/>
      </c>
      <c r="HH183" s="378" t="str">
        <f t="shared" si="615"/>
        <v/>
      </c>
      <c r="HI183" s="378" t="str">
        <f t="shared" si="615"/>
        <v/>
      </c>
      <c r="HJ183" s="378" t="str">
        <f t="shared" si="615"/>
        <v/>
      </c>
      <c r="HK183" s="378" t="str">
        <f t="shared" si="615"/>
        <v/>
      </c>
      <c r="HL183" s="378" t="str">
        <f t="shared" si="615"/>
        <v/>
      </c>
      <c r="HM183" s="378" t="str">
        <f t="shared" si="615"/>
        <v/>
      </c>
      <c r="HN183" s="378" t="str">
        <f t="shared" si="615"/>
        <v/>
      </c>
      <c r="HO183" s="378" t="str">
        <f t="shared" si="615"/>
        <v/>
      </c>
      <c r="HP183" s="378" t="str">
        <f t="shared" si="615"/>
        <v/>
      </c>
      <c r="HQ183" s="378" t="str">
        <f t="shared" si="615"/>
        <v/>
      </c>
      <c r="HR183" s="378" t="str">
        <f t="shared" si="615"/>
        <v/>
      </c>
      <c r="HS183" s="378" t="str">
        <f t="shared" si="615"/>
        <v/>
      </c>
      <c r="HT183" s="378" t="str">
        <f t="shared" si="615"/>
        <v/>
      </c>
      <c r="HU183" s="378" t="str">
        <f t="shared" si="615"/>
        <v/>
      </c>
      <c r="HV183" s="378" t="str">
        <f t="shared" si="615"/>
        <v/>
      </c>
      <c r="HW183" s="378" t="str">
        <f t="shared" si="615"/>
        <v/>
      </c>
      <c r="HX183" s="378" t="str">
        <f t="shared" si="615"/>
        <v/>
      </c>
      <c r="HY183" s="378" t="str">
        <f t="shared" si="615"/>
        <v/>
      </c>
      <c r="HZ183" s="378" t="str">
        <f t="shared" si="615"/>
        <v/>
      </c>
      <c r="IA183" s="378" t="str">
        <f t="shared" si="615"/>
        <v/>
      </c>
      <c r="IB183" s="378" t="str">
        <f t="shared" si="615"/>
        <v/>
      </c>
      <c r="IC183" s="378" t="str">
        <f t="shared" ref="IC183:KN183" si="616">IF(COUNT(IC74:IC76)=0,"",SUM(IC74:IC76,)^2)</f>
        <v/>
      </c>
      <c r="ID183" s="378" t="str">
        <f t="shared" si="616"/>
        <v/>
      </c>
      <c r="IE183" s="378" t="str">
        <f t="shared" si="616"/>
        <v/>
      </c>
      <c r="IF183" s="378" t="str">
        <f t="shared" si="616"/>
        <v/>
      </c>
      <c r="IG183" s="378" t="str">
        <f t="shared" si="616"/>
        <v/>
      </c>
      <c r="IH183" s="378" t="str">
        <f t="shared" si="616"/>
        <v/>
      </c>
      <c r="II183" s="378" t="str">
        <f t="shared" si="616"/>
        <v/>
      </c>
      <c r="IJ183" s="378" t="str">
        <f t="shared" si="616"/>
        <v/>
      </c>
      <c r="IK183" s="378" t="str">
        <f t="shared" si="616"/>
        <v/>
      </c>
      <c r="IL183" s="378" t="str">
        <f t="shared" si="616"/>
        <v/>
      </c>
      <c r="IM183" s="378" t="str">
        <f t="shared" si="616"/>
        <v/>
      </c>
      <c r="IN183" s="378" t="str">
        <f t="shared" si="616"/>
        <v/>
      </c>
      <c r="IO183" s="378" t="str">
        <f t="shared" si="616"/>
        <v/>
      </c>
      <c r="IP183" s="378" t="str">
        <f t="shared" si="616"/>
        <v/>
      </c>
      <c r="IQ183" s="378" t="str">
        <f t="shared" si="616"/>
        <v/>
      </c>
      <c r="IR183" s="378" t="str">
        <f t="shared" si="616"/>
        <v/>
      </c>
      <c r="IS183" s="378" t="str">
        <f t="shared" si="616"/>
        <v/>
      </c>
      <c r="IT183" s="378" t="str">
        <f t="shared" si="616"/>
        <v/>
      </c>
      <c r="IU183" s="378" t="str">
        <f t="shared" si="616"/>
        <v/>
      </c>
      <c r="IV183" s="378" t="str">
        <f t="shared" si="616"/>
        <v/>
      </c>
      <c r="IW183" s="378" t="str">
        <f t="shared" si="616"/>
        <v/>
      </c>
      <c r="IX183" s="378" t="str">
        <f t="shared" si="616"/>
        <v/>
      </c>
      <c r="IY183" s="378" t="str">
        <f t="shared" si="616"/>
        <v/>
      </c>
      <c r="IZ183" s="378" t="str">
        <f t="shared" si="616"/>
        <v/>
      </c>
      <c r="JA183" s="378" t="str">
        <f t="shared" si="616"/>
        <v/>
      </c>
      <c r="JB183" s="378" t="str">
        <f t="shared" si="616"/>
        <v/>
      </c>
      <c r="JC183" s="378" t="str">
        <f t="shared" si="616"/>
        <v/>
      </c>
      <c r="JD183" s="378" t="str">
        <f t="shared" si="616"/>
        <v/>
      </c>
      <c r="JE183" s="378" t="str">
        <f t="shared" si="616"/>
        <v/>
      </c>
      <c r="JF183" s="378" t="str">
        <f t="shared" si="616"/>
        <v/>
      </c>
      <c r="JG183" s="378" t="str">
        <f t="shared" si="616"/>
        <v/>
      </c>
      <c r="JH183" s="378" t="str">
        <f t="shared" si="616"/>
        <v/>
      </c>
      <c r="JI183" s="378" t="str">
        <f t="shared" si="616"/>
        <v/>
      </c>
      <c r="JJ183" s="378" t="str">
        <f t="shared" si="616"/>
        <v/>
      </c>
      <c r="JK183" s="378" t="str">
        <f t="shared" si="616"/>
        <v/>
      </c>
      <c r="JL183" s="378" t="str">
        <f t="shared" si="616"/>
        <v/>
      </c>
      <c r="JM183" s="378" t="str">
        <f t="shared" si="616"/>
        <v/>
      </c>
      <c r="JN183" s="378" t="str">
        <f t="shared" si="616"/>
        <v/>
      </c>
      <c r="JO183" s="378" t="str">
        <f t="shared" si="616"/>
        <v/>
      </c>
      <c r="JP183" s="378" t="str">
        <f t="shared" si="616"/>
        <v/>
      </c>
      <c r="JQ183" s="378" t="str">
        <f t="shared" si="616"/>
        <v/>
      </c>
      <c r="JR183" s="378" t="str">
        <f t="shared" si="616"/>
        <v/>
      </c>
      <c r="JS183" s="378" t="str">
        <f t="shared" si="616"/>
        <v/>
      </c>
      <c r="JT183" s="378" t="str">
        <f t="shared" si="616"/>
        <v/>
      </c>
      <c r="JU183" s="378" t="str">
        <f t="shared" si="616"/>
        <v/>
      </c>
      <c r="JV183" s="378" t="str">
        <f t="shared" si="616"/>
        <v/>
      </c>
      <c r="JW183" s="378" t="str">
        <f t="shared" si="616"/>
        <v/>
      </c>
      <c r="JX183" s="378" t="str">
        <f t="shared" si="616"/>
        <v/>
      </c>
      <c r="JY183" s="378" t="str">
        <f t="shared" si="616"/>
        <v/>
      </c>
      <c r="JZ183" s="378" t="str">
        <f t="shared" si="616"/>
        <v/>
      </c>
      <c r="KA183" s="378" t="str">
        <f t="shared" si="616"/>
        <v/>
      </c>
      <c r="KB183" s="378" t="str">
        <f t="shared" si="616"/>
        <v/>
      </c>
      <c r="KC183" s="378" t="str">
        <f t="shared" si="616"/>
        <v/>
      </c>
      <c r="KD183" s="378" t="str">
        <f t="shared" si="616"/>
        <v/>
      </c>
      <c r="KE183" s="378" t="str">
        <f t="shared" si="616"/>
        <v/>
      </c>
      <c r="KF183" s="378" t="str">
        <f t="shared" si="616"/>
        <v/>
      </c>
      <c r="KG183" s="378" t="str">
        <f t="shared" si="616"/>
        <v/>
      </c>
      <c r="KH183" s="378" t="str">
        <f t="shared" si="616"/>
        <v/>
      </c>
      <c r="KI183" s="378" t="str">
        <f t="shared" si="616"/>
        <v/>
      </c>
      <c r="KJ183" s="378" t="str">
        <f t="shared" si="616"/>
        <v/>
      </c>
      <c r="KK183" s="378" t="str">
        <f t="shared" si="616"/>
        <v/>
      </c>
      <c r="KL183" s="378" t="str">
        <f t="shared" si="616"/>
        <v/>
      </c>
      <c r="KM183" s="378" t="str">
        <f t="shared" si="616"/>
        <v/>
      </c>
      <c r="KN183" s="378" t="str">
        <f t="shared" si="616"/>
        <v/>
      </c>
      <c r="KO183" s="378" t="str">
        <f t="shared" ref="KO183:MZ183" si="617">IF(COUNT(KO74:KO76)=0,"",SUM(KO74:KO76,)^2)</f>
        <v/>
      </c>
      <c r="KP183" s="378" t="str">
        <f t="shared" si="617"/>
        <v/>
      </c>
      <c r="KQ183" s="378" t="str">
        <f t="shared" si="617"/>
        <v/>
      </c>
      <c r="KR183" s="378" t="str">
        <f t="shared" si="617"/>
        <v/>
      </c>
      <c r="KS183" s="378" t="str">
        <f t="shared" si="617"/>
        <v/>
      </c>
      <c r="KT183" s="378" t="str">
        <f t="shared" si="617"/>
        <v/>
      </c>
      <c r="KU183" s="378" t="str">
        <f t="shared" si="617"/>
        <v/>
      </c>
      <c r="KV183" s="378" t="str">
        <f t="shared" si="617"/>
        <v/>
      </c>
      <c r="KW183" s="378" t="str">
        <f t="shared" si="617"/>
        <v/>
      </c>
      <c r="KX183" s="378" t="str">
        <f t="shared" si="617"/>
        <v/>
      </c>
      <c r="KY183" s="378" t="str">
        <f t="shared" si="617"/>
        <v/>
      </c>
      <c r="KZ183" s="378" t="str">
        <f t="shared" si="617"/>
        <v/>
      </c>
      <c r="LA183" s="378" t="str">
        <f t="shared" si="617"/>
        <v/>
      </c>
      <c r="LB183" s="378" t="str">
        <f t="shared" si="617"/>
        <v/>
      </c>
      <c r="LC183" s="378" t="str">
        <f t="shared" si="617"/>
        <v/>
      </c>
      <c r="LD183" s="378" t="str">
        <f t="shared" si="617"/>
        <v/>
      </c>
      <c r="LE183" s="378" t="str">
        <f t="shared" si="617"/>
        <v/>
      </c>
      <c r="LF183" s="378" t="str">
        <f t="shared" si="617"/>
        <v/>
      </c>
      <c r="LG183" s="378" t="str">
        <f t="shared" si="617"/>
        <v/>
      </c>
      <c r="LH183" s="378" t="str">
        <f t="shared" si="617"/>
        <v/>
      </c>
      <c r="LI183" s="378" t="str">
        <f t="shared" si="617"/>
        <v/>
      </c>
      <c r="LJ183" s="378" t="str">
        <f t="shared" si="617"/>
        <v/>
      </c>
      <c r="LK183" s="378" t="str">
        <f t="shared" si="617"/>
        <v/>
      </c>
      <c r="LL183" s="378" t="str">
        <f t="shared" si="617"/>
        <v/>
      </c>
      <c r="LM183" s="378" t="str">
        <f t="shared" si="617"/>
        <v/>
      </c>
      <c r="LN183" s="378" t="str">
        <f t="shared" si="617"/>
        <v/>
      </c>
      <c r="LO183" s="378" t="str">
        <f t="shared" si="617"/>
        <v/>
      </c>
      <c r="LP183" s="378" t="str">
        <f t="shared" si="617"/>
        <v/>
      </c>
      <c r="LQ183" s="378" t="str">
        <f t="shared" si="617"/>
        <v/>
      </c>
      <c r="LR183" s="378" t="str">
        <f t="shared" si="617"/>
        <v/>
      </c>
      <c r="LS183" s="378" t="str">
        <f t="shared" si="617"/>
        <v/>
      </c>
      <c r="LT183" s="378" t="str">
        <f t="shared" si="617"/>
        <v/>
      </c>
      <c r="LU183" s="378" t="str">
        <f t="shared" si="617"/>
        <v/>
      </c>
      <c r="LV183" s="378" t="str">
        <f t="shared" si="617"/>
        <v/>
      </c>
      <c r="LW183" s="378" t="str">
        <f t="shared" si="617"/>
        <v/>
      </c>
      <c r="LX183" s="378" t="str">
        <f t="shared" si="617"/>
        <v/>
      </c>
      <c r="LY183" s="378" t="str">
        <f t="shared" si="617"/>
        <v/>
      </c>
      <c r="LZ183" s="378" t="str">
        <f t="shared" si="617"/>
        <v/>
      </c>
      <c r="MA183" s="378" t="str">
        <f t="shared" si="617"/>
        <v/>
      </c>
      <c r="MB183" s="378" t="str">
        <f t="shared" si="617"/>
        <v/>
      </c>
      <c r="MC183" s="378" t="str">
        <f t="shared" si="617"/>
        <v/>
      </c>
      <c r="MD183" s="378" t="str">
        <f t="shared" si="617"/>
        <v/>
      </c>
      <c r="ME183" s="378" t="str">
        <f t="shared" si="617"/>
        <v/>
      </c>
      <c r="MF183" s="378" t="str">
        <f t="shared" si="617"/>
        <v/>
      </c>
      <c r="MG183" s="378" t="str">
        <f t="shared" si="617"/>
        <v/>
      </c>
      <c r="MH183" s="378" t="str">
        <f t="shared" si="617"/>
        <v/>
      </c>
      <c r="MI183" s="378" t="str">
        <f t="shared" si="617"/>
        <v/>
      </c>
      <c r="MJ183" s="378" t="str">
        <f t="shared" si="617"/>
        <v/>
      </c>
      <c r="MK183" s="378" t="str">
        <f t="shared" si="617"/>
        <v/>
      </c>
      <c r="ML183" s="378" t="str">
        <f t="shared" si="617"/>
        <v/>
      </c>
      <c r="MM183" s="378" t="str">
        <f t="shared" si="617"/>
        <v/>
      </c>
      <c r="MN183" s="378" t="str">
        <f t="shared" si="617"/>
        <v/>
      </c>
      <c r="MO183" s="378" t="str">
        <f t="shared" si="617"/>
        <v/>
      </c>
      <c r="MP183" s="378" t="str">
        <f t="shared" si="617"/>
        <v/>
      </c>
      <c r="MQ183" s="378" t="str">
        <f t="shared" si="617"/>
        <v/>
      </c>
      <c r="MR183" s="378" t="str">
        <f t="shared" si="617"/>
        <v/>
      </c>
      <c r="MS183" s="378" t="str">
        <f t="shared" si="617"/>
        <v/>
      </c>
      <c r="MT183" s="378" t="str">
        <f t="shared" si="617"/>
        <v/>
      </c>
      <c r="MU183" s="378" t="str">
        <f t="shared" si="617"/>
        <v/>
      </c>
      <c r="MV183" s="378" t="str">
        <f t="shared" si="617"/>
        <v/>
      </c>
      <c r="MW183" s="378" t="str">
        <f t="shared" si="617"/>
        <v/>
      </c>
      <c r="MX183" s="378" t="str">
        <f t="shared" si="617"/>
        <v/>
      </c>
      <c r="MY183" s="378" t="str">
        <f t="shared" si="617"/>
        <v/>
      </c>
      <c r="MZ183" s="378" t="str">
        <f t="shared" si="617"/>
        <v/>
      </c>
      <c r="NA183" s="378" t="str">
        <f t="shared" ref="NA183:PL183" si="618">IF(COUNT(NA74:NA76)=0,"",SUM(NA74:NA76,)^2)</f>
        <v/>
      </c>
      <c r="NB183" s="378" t="str">
        <f t="shared" si="618"/>
        <v/>
      </c>
      <c r="NC183" s="378" t="str">
        <f t="shared" si="618"/>
        <v/>
      </c>
      <c r="ND183" s="378" t="str">
        <f t="shared" si="618"/>
        <v/>
      </c>
      <c r="NE183" s="378" t="str">
        <f t="shared" si="618"/>
        <v/>
      </c>
      <c r="NF183" s="378" t="str">
        <f t="shared" si="618"/>
        <v/>
      </c>
      <c r="NG183" s="378" t="str">
        <f t="shared" si="618"/>
        <v/>
      </c>
      <c r="NH183" s="378" t="str">
        <f t="shared" si="618"/>
        <v/>
      </c>
      <c r="NI183" s="378" t="str">
        <f t="shared" si="618"/>
        <v/>
      </c>
      <c r="NJ183" s="378" t="str">
        <f t="shared" si="618"/>
        <v/>
      </c>
      <c r="NK183" s="378" t="str">
        <f t="shared" si="618"/>
        <v/>
      </c>
      <c r="NL183" s="378" t="str">
        <f t="shared" si="618"/>
        <v/>
      </c>
      <c r="NM183" s="378" t="str">
        <f t="shared" si="618"/>
        <v/>
      </c>
      <c r="NN183" s="378" t="str">
        <f t="shared" si="618"/>
        <v/>
      </c>
      <c r="NO183" s="378" t="str">
        <f t="shared" si="618"/>
        <v/>
      </c>
      <c r="NP183" s="378" t="str">
        <f t="shared" si="618"/>
        <v/>
      </c>
      <c r="NQ183" s="378" t="str">
        <f t="shared" si="618"/>
        <v/>
      </c>
      <c r="NR183" s="378" t="str">
        <f t="shared" si="618"/>
        <v/>
      </c>
      <c r="NS183" s="378" t="str">
        <f t="shared" si="618"/>
        <v/>
      </c>
      <c r="NT183" s="378" t="str">
        <f t="shared" si="618"/>
        <v/>
      </c>
      <c r="NU183" s="378" t="str">
        <f t="shared" si="618"/>
        <v/>
      </c>
      <c r="NV183" s="378" t="str">
        <f t="shared" si="618"/>
        <v/>
      </c>
      <c r="NW183" s="378" t="str">
        <f t="shared" si="618"/>
        <v/>
      </c>
      <c r="NX183" s="378" t="str">
        <f t="shared" si="618"/>
        <v/>
      </c>
      <c r="NY183" s="378" t="str">
        <f t="shared" si="618"/>
        <v/>
      </c>
      <c r="NZ183" s="378" t="str">
        <f t="shared" si="618"/>
        <v/>
      </c>
      <c r="OA183" s="378" t="str">
        <f t="shared" si="618"/>
        <v/>
      </c>
      <c r="OB183" s="378" t="str">
        <f t="shared" si="618"/>
        <v/>
      </c>
      <c r="OC183" s="378" t="str">
        <f t="shared" si="618"/>
        <v/>
      </c>
      <c r="OD183" s="378" t="str">
        <f t="shared" si="618"/>
        <v/>
      </c>
      <c r="OE183" s="378" t="str">
        <f t="shared" si="618"/>
        <v/>
      </c>
      <c r="OF183" s="378" t="str">
        <f t="shared" si="618"/>
        <v/>
      </c>
      <c r="OG183" s="378" t="str">
        <f t="shared" si="618"/>
        <v/>
      </c>
      <c r="OH183" s="378" t="str">
        <f t="shared" si="618"/>
        <v/>
      </c>
      <c r="OI183" s="378" t="str">
        <f t="shared" si="618"/>
        <v/>
      </c>
      <c r="OJ183" s="378" t="str">
        <f t="shared" si="618"/>
        <v/>
      </c>
      <c r="OK183" s="378" t="str">
        <f t="shared" si="618"/>
        <v/>
      </c>
      <c r="OL183" s="378" t="str">
        <f t="shared" si="618"/>
        <v/>
      </c>
      <c r="OM183" s="378" t="str">
        <f t="shared" si="618"/>
        <v/>
      </c>
      <c r="ON183" s="378" t="str">
        <f t="shared" si="618"/>
        <v/>
      </c>
      <c r="OO183" s="378" t="str">
        <f t="shared" si="618"/>
        <v/>
      </c>
      <c r="OP183" s="378" t="str">
        <f t="shared" si="618"/>
        <v/>
      </c>
      <c r="OQ183" s="380" t="str">
        <f t="shared" si="618"/>
        <v/>
      </c>
      <c r="OR183" s="380" t="str">
        <f t="shared" si="618"/>
        <v/>
      </c>
      <c r="OS183" s="380" t="str">
        <f t="shared" si="618"/>
        <v/>
      </c>
      <c r="OT183" s="380" t="str">
        <f t="shared" si="618"/>
        <v/>
      </c>
      <c r="OU183" s="380" t="str">
        <f t="shared" si="618"/>
        <v/>
      </c>
      <c r="OV183" s="380" t="str">
        <f t="shared" si="618"/>
        <v/>
      </c>
      <c r="OW183" s="380" t="str">
        <f t="shared" si="618"/>
        <v/>
      </c>
      <c r="OX183" s="380" t="str">
        <f t="shared" si="618"/>
        <v/>
      </c>
      <c r="OY183" s="380" t="str">
        <f t="shared" si="618"/>
        <v/>
      </c>
      <c r="OZ183" s="380" t="str">
        <f t="shared" si="618"/>
        <v/>
      </c>
      <c r="PA183" s="380" t="str">
        <f t="shared" si="618"/>
        <v/>
      </c>
      <c r="PB183" s="380" t="str">
        <f t="shared" si="618"/>
        <v/>
      </c>
      <c r="PC183" s="380" t="str">
        <f t="shared" si="618"/>
        <v/>
      </c>
      <c r="PD183" s="380" t="str">
        <f t="shared" si="618"/>
        <v/>
      </c>
      <c r="PE183" s="380" t="str">
        <f t="shared" si="618"/>
        <v/>
      </c>
      <c r="PF183" s="380" t="str">
        <f t="shared" si="618"/>
        <v/>
      </c>
      <c r="PG183" s="380" t="str">
        <f t="shared" si="618"/>
        <v/>
      </c>
      <c r="PH183" s="380" t="str">
        <f t="shared" si="618"/>
        <v/>
      </c>
      <c r="PI183" s="380" t="str">
        <f t="shared" si="618"/>
        <v/>
      </c>
      <c r="PJ183" s="380" t="str">
        <f t="shared" si="618"/>
        <v/>
      </c>
      <c r="PK183" s="380" t="str">
        <f t="shared" si="618"/>
        <v/>
      </c>
      <c r="PL183" s="380" t="str">
        <f t="shared" si="618"/>
        <v/>
      </c>
      <c r="PM183" s="380" t="str">
        <f t="shared" ref="PM183:RX183" si="619">IF(COUNT(PM74:PM76)=0,"",SUM(PM74:PM76,)^2)</f>
        <v/>
      </c>
      <c r="PN183" s="380" t="str">
        <f t="shared" si="619"/>
        <v/>
      </c>
      <c r="PO183" s="380" t="str">
        <f t="shared" si="619"/>
        <v/>
      </c>
      <c r="PP183" s="380" t="str">
        <f t="shared" si="619"/>
        <v/>
      </c>
      <c r="PQ183" s="380" t="str">
        <f t="shared" si="619"/>
        <v/>
      </c>
      <c r="PR183" s="380" t="str">
        <f t="shared" si="619"/>
        <v/>
      </c>
      <c r="PS183" s="380" t="str">
        <f t="shared" si="619"/>
        <v/>
      </c>
      <c r="PT183" s="380" t="str">
        <f t="shared" si="619"/>
        <v/>
      </c>
      <c r="PU183" s="380" t="str">
        <f t="shared" si="619"/>
        <v/>
      </c>
      <c r="PV183" s="380" t="str">
        <f t="shared" si="619"/>
        <v/>
      </c>
      <c r="PW183" s="380" t="str">
        <f t="shared" si="619"/>
        <v/>
      </c>
      <c r="PX183" s="380" t="str">
        <f t="shared" si="619"/>
        <v/>
      </c>
      <c r="PY183" s="380" t="str">
        <f t="shared" si="619"/>
        <v/>
      </c>
      <c r="PZ183" s="380" t="str">
        <f t="shared" si="619"/>
        <v/>
      </c>
      <c r="QA183" s="380" t="str">
        <f t="shared" si="619"/>
        <v/>
      </c>
      <c r="QB183" s="380" t="str">
        <f t="shared" si="619"/>
        <v/>
      </c>
      <c r="QC183" s="380" t="str">
        <f t="shared" si="619"/>
        <v/>
      </c>
      <c r="QD183" s="380" t="str">
        <f t="shared" si="619"/>
        <v/>
      </c>
      <c r="QE183" s="380" t="str">
        <f t="shared" si="619"/>
        <v/>
      </c>
      <c r="QF183" s="380" t="str">
        <f t="shared" si="619"/>
        <v/>
      </c>
      <c r="QG183" s="380" t="str">
        <f t="shared" si="619"/>
        <v/>
      </c>
      <c r="QH183" s="380" t="str">
        <f t="shared" si="619"/>
        <v/>
      </c>
      <c r="QI183" s="380" t="str">
        <f t="shared" si="619"/>
        <v/>
      </c>
      <c r="QJ183" s="380" t="str">
        <f t="shared" si="619"/>
        <v/>
      </c>
      <c r="QK183" s="380" t="str">
        <f t="shared" si="619"/>
        <v/>
      </c>
      <c r="QL183" s="380" t="str">
        <f t="shared" si="619"/>
        <v/>
      </c>
      <c r="QM183" s="380" t="str">
        <f t="shared" si="619"/>
        <v/>
      </c>
      <c r="QN183" s="380" t="str">
        <f t="shared" si="619"/>
        <v/>
      </c>
      <c r="QO183" s="380" t="str">
        <f t="shared" si="619"/>
        <v/>
      </c>
      <c r="QP183" s="380" t="str">
        <f t="shared" si="619"/>
        <v/>
      </c>
      <c r="QQ183" s="380" t="str">
        <f t="shared" si="619"/>
        <v/>
      </c>
      <c r="QR183" s="380" t="str">
        <f t="shared" si="619"/>
        <v/>
      </c>
      <c r="QS183" s="380" t="str">
        <f t="shared" si="619"/>
        <v/>
      </c>
      <c r="QT183" s="380" t="str">
        <f t="shared" si="619"/>
        <v/>
      </c>
      <c r="QU183" s="380" t="str">
        <f t="shared" si="619"/>
        <v/>
      </c>
      <c r="QV183" s="380" t="str">
        <f t="shared" si="619"/>
        <v/>
      </c>
      <c r="QW183" s="380" t="str">
        <f t="shared" si="619"/>
        <v/>
      </c>
      <c r="QX183" s="380" t="str">
        <f t="shared" si="619"/>
        <v/>
      </c>
      <c r="QY183" s="380" t="str">
        <f t="shared" si="619"/>
        <v/>
      </c>
      <c r="QZ183" s="380" t="str">
        <f t="shared" si="619"/>
        <v/>
      </c>
      <c r="RA183" s="380" t="str">
        <f t="shared" si="619"/>
        <v/>
      </c>
      <c r="RB183" s="380" t="str">
        <f t="shared" si="619"/>
        <v/>
      </c>
      <c r="RC183" s="380" t="str">
        <f t="shared" si="619"/>
        <v/>
      </c>
      <c r="RD183" s="380" t="str">
        <f t="shared" si="619"/>
        <v/>
      </c>
      <c r="RE183" s="380" t="str">
        <f t="shared" si="619"/>
        <v/>
      </c>
      <c r="RF183" s="380" t="str">
        <f t="shared" si="619"/>
        <v/>
      </c>
      <c r="RG183" s="380" t="str">
        <f t="shared" si="619"/>
        <v/>
      </c>
      <c r="RH183" s="380" t="str">
        <f t="shared" si="619"/>
        <v/>
      </c>
      <c r="RI183" s="380" t="str">
        <f t="shared" si="619"/>
        <v/>
      </c>
      <c r="RJ183" s="380" t="str">
        <f t="shared" si="619"/>
        <v/>
      </c>
      <c r="RK183" s="380" t="str">
        <f t="shared" si="619"/>
        <v/>
      </c>
      <c r="RL183" s="380" t="str">
        <f t="shared" si="619"/>
        <v/>
      </c>
      <c r="RM183" s="380" t="str">
        <f t="shared" si="619"/>
        <v/>
      </c>
      <c r="RN183" s="380" t="str">
        <f t="shared" si="619"/>
        <v/>
      </c>
      <c r="RO183" s="380" t="str">
        <f t="shared" si="619"/>
        <v/>
      </c>
      <c r="RP183" s="380" t="str">
        <f t="shared" si="619"/>
        <v/>
      </c>
      <c r="RQ183" s="380" t="str">
        <f t="shared" si="619"/>
        <v/>
      </c>
      <c r="RR183" s="380" t="str">
        <f t="shared" si="619"/>
        <v/>
      </c>
      <c r="RS183" s="380" t="str">
        <f t="shared" si="619"/>
        <v/>
      </c>
      <c r="RT183" s="380" t="str">
        <f t="shared" si="619"/>
        <v/>
      </c>
      <c r="RU183" s="380" t="str">
        <f t="shared" si="619"/>
        <v/>
      </c>
      <c r="RV183" s="380" t="str">
        <f t="shared" si="619"/>
        <v/>
      </c>
      <c r="RW183" s="380" t="str">
        <f t="shared" si="619"/>
        <v/>
      </c>
      <c r="RX183" s="380" t="str">
        <f t="shared" si="619"/>
        <v/>
      </c>
      <c r="RY183" s="380" t="str">
        <f t="shared" ref="RY183:UJ183" si="620">IF(COUNT(RY74:RY76)=0,"",SUM(RY74:RY76,)^2)</f>
        <v/>
      </c>
      <c r="RZ183" s="380" t="str">
        <f t="shared" si="620"/>
        <v/>
      </c>
      <c r="SA183" s="380" t="str">
        <f t="shared" si="620"/>
        <v/>
      </c>
      <c r="SB183" s="380" t="str">
        <f t="shared" si="620"/>
        <v/>
      </c>
      <c r="SC183" s="380" t="str">
        <f t="shared" si="620"/>
        <v/>
      </c>
      <c r="SD183" s="380" t="str">
        <f t="shared" si="620"/>
        <v/>
      </c>
      <c r="SE183" s="380" t="str">
        <f t="shared" si="620"/>
        <v/>
      </c>
      <c r="SF183" s="380" t="str">
        <f t="shared" si="620"/>
        <v/>
      </c>
      <c r="SG183" s="380" t="str">
        <f t="shared" si="620"/>
        <v/>
      </c>
      <c r="SH183" s="380" t="str">
        <f t="shared" si="620"/>
        <v/>
      </c>
      <c r="SI183" s="380" t="str">
        <f t="shared" si="620"/>
        <v/>
      </c>
      <c r="SJ183" s="380" t="str">
        <f t="shared" si="620"/>
        <v/>
      </c>
      <c r="SK183" s="380" t="str">
        <f t="shared" si="620"/>
        <v/>
      </c>
      <c r="SL183" s="380" t="str">
        <f t="shared" si="620"/>
        <v/>
      </c>
      <c r="SM183" s="380" t="str">
        <f t="shared" si="620"/>
        <v/>
      </c>
      <c r="SN183" s="380" t="str">
        <f t="shared" si="620"/>
        <v/>
      </c>
      <c r="SO183" s="380" t="str">
        <f t="shared" si="620"/>
        <v/>
      </c>
      <c r="SP183" s="380" t="str">
        <f t="shared" si="620"/>
        <v/>
      </c>
      <c r="SQ183" s="380" t="str">
        <f t="shared" si="620"/>
        <v/>
      </c>
      <c r="SR183" s="380" t="str">
        <f t="shared" si="620"/>
        <v/>
      </c>
      <c r="SS183" s="380" t="str">
        <f t="shared" si="620"/>
        <v/>
      </c>
      <c r="ST183" s="380" t="str">
        <f t="shared" si="620"/>
        <v/>
      </c>
      <c r="SU183" s="380" t="str">
        <f t="shared" si="620"/>
        <v/>
      </c>
      <c r="SV183" s="380" t="str">
        <f t="shared" si="620"/>
        <v/>
      </c>
      <c r="SW183" s="380" t="str">
        <f t="shared" si="620"/>
        <v/>
      </c>
      <c r="SX183" s="380" t="str">
        <f t="shared" si="620"/>
        <v/>
      </c>
      <c r="SY183" s="380" t="str">
        <f t="shared" si="620"/>
        <v/>
      </c>
      <c r="SZ183" s="380" t="str">
        <f t="shared" si="620"/>
        <v/>
      </c>
      <c r="TA183" s="380" t="str">
        <f t="shared" si="620"/>
        <v/>
      </c>
      <c r="TB183" s="380" t="str">
        <f t="shared" si="620"/>
        <v/>
      </c>
      <c r="TC183" s="380" t="str">
        <f t="shared" si="620"/>
        <v/>
      </c>
      <c r="TD183" s="380" t="str">
        <f t="shared" si="620"/>
        <v/>
      </c>
      <c r="TE183" s="380" t="str">
        <f t="shared" si="620"/>
        <v/>
      </c>
      <c r="TF183" s="380" t="str">
        <f t="shared" si="620"/>
        <v/>
      </c>
      <c r="TG183" s="380" t="str">
        <f t="shared" si="620"/>
        <v/>
      </c>
      <c r="TH183" s="380" t="str">
        <f t="shared" si="620"/>
        <v/>
      </c>
      <c r="TI183" s="380" t="str">
        <f t="shared" si="620"/>
        <v/>
      </c>
      <c r="TJ183" s="380" t="str">
        <f t="shared" si="620"/>
        <v/>
      </c>
      <c r="TK183" s="380" t="str">
        <f t="shared" si="620"/>
        <v/>
      </c>
      <c r="TL183" s="380" t="str">
        <f t="shared" si="620"/>
        <v/>
      </c>
      <c r="TM183" s="380" t="str">
        <f t="shared" si="620"/>
        <v/>
      </c>
      <c r="TN183" s="380" t="str">
        <f t="shared" si="620"/>
        <v/>
      </c>
      <c r="TO183" s="380" t="str">
        <f t="shared" si="620"/>
        <v/>
      </c>
      <c r="TP183" s="380" t="str">
        <f t="shared" si="620"/>
        <v/>
      </c>
      <c r="TQ183" s="380" t="str">
        <f t="shared" si="620"/>
        <v/>
      </c>
      <c r="TR183" s="380" t="str">
        <f t="shared" si="620"/>
        <v/>
      </c>
      <c r="TS183" s="380" t="str">
        <f t="shared" si="620"/>
        <v/>
      </c>
      <c r="TT183" s="380" t="str">
        <f t="shared" si="620"/>
        <v/>
      </c>
      <c r="TU183" s="380" t="str">
        <f t="shared" si="620"/>
        <v/>
      </c>
      <c r="TV183" s="380" t="str">
        <f t="shared" si="620"/>
        <v/>
      </c>
      <c r="TW183" s="380" t="str">
        <f t="shared" si="620"/>
        <v/>
      </c>
      <c r="TX183" s="380" t="str">
        <f t="shared" si="620"/>
        <v/>
      </c>
      <c r="TY183" s="380" t="str">
        <f t="shared" si="620"/>
        <v/>
      </c>
      <c r="TZ183" s="380" t="str">
        <f t="shared" si="620"/>
        <v/>
      </c>
      <c r="UA183" s="380" t="str">
        <f t="shared" si="620"/>
        <v/>
      </c>
      <c r="UB183" s="380" t="str">
        <f t="shared" si="620"/>
        <v/>
      </c>
      <c r="UC183" s="380" t="str">
        <f t="shared" si="620"/>
        <v/>
      </c>
      <c r="UD183" s="380" t="str">
        <f t="shared" si="620"/>
        <v/>
      </c>
      <c r="UE183" s="380" t="str">
        <f t="shared" si="620"/>
        <v/>
      </c>
      <c r="UF183" s="380" t="str">
        <f t="shared" si="620"/>
        <v/>
      </c>
      <c r="UG183" s="380" t="str">
        <f t="shared" si="620"/>
        <v/>
      </c>
      <c r="UH183" s="380" t="str">
        <f t="shared" si="620"/>
        <v/>
      </c>
      <c r="UI183" s="380" t="str">
        <f t="shared" si="620"/>
        <v/>
      </c>
      <c r="UJ183" s="380" t="str">
        <f t="shared" si="620"/>
        <v/>
      </c>
      <c r="UK183" s="380" t="str">
        <f t="shared" ref="UK183:WI183" si="621">IF(COUNT(UK74:UK76)=0,"",SUM(UK74:UK76,)^2)</f>
        <v/>
      </c>
      <c r="UL183" s="380" t="str">
        <f t="shared" si="621"/>
        <v/>
      </c>
      <c r="UM183" s="380" t="str">
        <f t="shared" si="621"/>
        <v/>
      </c>
      <c r="UN183" s="380" t="str">
        <f t="shared" si="621"/>
        <v/>
      </c>
      <c r="UO183" s="380" t="str">
        <f t="shared" si="621"/>
        <v/>
      </c>
      <c r="UP183" s="380" t="str">
        <f t="shared" si="621"/>
        <v/>
      </c>
      <c r="UQ183" s="380" t="str">
        <f t="shared" si="621"/>
        <v/>
      </c>
      <c r="UR183" s="380" t="str">
        <f t="shared" si="621"/>
        <v/>
      </c>
      <c r="US183" s="380" t="str">
        <f t="shared" si="621"/>
        <v/>
      </c>
      <c r="UT183" s="380" t="str">
        <f t="shared" si="621"/>
        <v/>
      </c>
      <c r="UU183" s="380" t="str">
        <f t="shared" si="621"/>
        <v/>
      </c>
      <c r="UV183" s="380" t="str">
        <f t="shared" si="621"/>
        <v/>
      </c>
      <c r="UW183" s="380" t="str">
        <f t="shared" si="621"/>
        <v/>
      </c>
      <c r="UX183" s="380" t="str">
        <f t="shared" si="621"/>
        <v/>
      </c>
      <c r="UY183" s="380" t="str">
        <f t="shared" si="621"/>
        <v/>
      </c>
      <c r="UZ183" s="380" t="str">
        <f t="shared" si="621"/>
        <v/>
      </c>
      <c r="VA183" s="380" t="str">
        <f t="shared" si="621"/>
        <v/>
      </c>
      <c r="VB183" s="380" t="str">
        <f t="shared" si="621"/>
        <v/>
      </c>
      <c r="VC183" s="380" t="str">
        <f t="shared" si="621"/>
        <v/>
      </c>
      <c r="VD183" s="380" t="str">
        <f t="shared" si="621"/>
        <v/>
      </c>
      <c r="VE183" s="380" t="str">
        <f t="shared" si="621"/>
        <v/>
      </c>
      <c r="VF183" s="380" t="str">
        <f t="shared" si="621"/>
        <v/>
      </c>
      <c r="VG183" s="380" t="str">
        <f t="shared" si="621"/>
        <v/>
      </c>
      <c r="VH183" s="380" t="str">
        <f t="shared" si="621"/>
        <v/>
      </c>
      <c r="VI183" s="380" t="str">
        <f t="shared" si="621"/>
        <v/>
      </c>
      <c r="VJ183" s="380" t="str">
        <f t="shared" si="621"/>
        <v/>
      </c>
      <c r="VK183" s="380" t="str">
        <f t="shared" si="621"/>
        <v/>
      </c>
      <c r="VL183" s="380" t="str">
        <f t="shared" si="621"/>
        <v/>
      </c>
      <c r="VM183" s="380" t="str">
        <f t="shared" si="621"/>
        <v/>
      </c>
      <c r="VN183" s="380" t="str">
        <f t="shared" si="621"/>
        <v/>
      </c>
      <c r="VO183" s="380" t="str">
        <f t="shared" si="621"/>
        <v/>
      </c>
      <c r="VP183" s="380" t="str">
        <f t="shared" si="621"/>
        <v/>
      </c>
      <c r="VQ183" s="380" t="str">
        <f t="shared" si="621"/>
        <v/>
      </c>
      <c r="VR183" s="380" t="str">
        <f t="shared" si="621"/>
        <v/>
      </c>
      <c r="VS183" s="380" t="str">
        <f t="shared" si="621"/>
        <v/>
      </c>
      <c r="VT183" s="380" t="str">
        <f t="shared" si="621"/>
        <v/>
      </c>
      <c r="VU183" s="380" t="str">
        <f t="shared" si="621"/>
        <v/>
      </c>
      <c r="VV183" s="380" t="str">
        <f t="shared" si="621"/>
        <v/>
      </c>
      <c r="VW183" s="380" t="str">
        <f t="shared" si="621"/>
        <v/>
      </c>
      <c r="VX183" s="380" t="str">
        <f t="shared" si="621"/>
        <v/>
      </c>
      <c r="VY183" s="380" t="str">
        <f t="shared" si="621"/>
        <v/>
      </c>
      <c r="VZ183" s="380" t="str">
        <f t="shared" si="621"/>
        <v/>
      </c>
      <c r="WA183" s="380" t="str">
        <f t="shared" si="621"/>
        <v/>
      </c>
      <c r="WB183" s="380" t="str">
        <f t="shared" si="621"/>
        <v/>
      </c>
      <c r="WC183" s="380" t="str">
        <f t="shared" si="621"/>
        <v/>
      </c>
      <c r="WD183" s="380" t="str">
        <f t="shared" si="621"/>
        <v/>
      </c>
      <c r="WE183" s="380" t="str">
        <f t="shared" si="621"/>
        <v/>
      </c>
      <c r="WF183" s="380" t="str">
        <f t="shared" si="621"/>
        <v/>
      </c>
      <c r="WG183" s="380" t="str">
        <f t="shared" si="621"/>
        <v/>
      </c>
      <c r="WH183" s="380" t="str">
        <f t="shared" si="621"/>
        <v/>
      </c>
      <c r="WI183" s="378" t="str">
        <f t="shared" si="621"/>
        <v/>
      </c>
    </row>
    <row r="184" spans="1:607">
      <c r="A184" s="348"/>
      <c r="B184" s="360" t="s">
        <v>916</v>
      </c>
      <c r="C184" s="348"/>
      <c r="D184" s="348"/>
      <c r="E184" s="348"/>
      <c r="F184" s="348"/>
      <c r="G184" s="361" t="str">
        <f t="shared" si="220"/>
        <v/>
      </c>
      <c r="H184" s="361" t="str">
        <f t="shared" si="221"/>
        <v/>
      </c>
      <c r="I184" s="397"/>
      <c r="J184" s="348"/>
      <c r="K184" s="348"/>
      <c r="L184" s="348"/>
      <c r="M184" s="348"/>
      <c r="N184" s="400"/>
      <c r="O184" s="400"/>
      <c r="P184" s="400"/>
      <c r="Q184" s="400"/>
      <c r="R184" s="400"/>
      <c r="S184" s="400"/>
      <c r="T184" s="400"/>
      <c r="U184" s="400"/>
      <c r="V184" s="400"/>
      <c r="W184" s="400"/>
      <c r="X184" s="400"/>
      <c r="Y184" s="400"/>
      <c r="Z184" s="400"/>
      <c r="AA184" s="400"/>
      <c r="AB184" s="400"/>
      <c r="AC184" s="400"/>
      <c r="AD184" s="400"/>
      <c r="AE184" s="400"/>
      <c r="AF184" s="400"/>
      <c r="AG184" s="400"/>
      <c r="AH184" s="400"/>
      <c r="AI184" s="400"/>
      <c r="AJ184" s="400"/>
      <c r="AK184" s="400"/>
      <c r="AL184" s="400"/>
      <c r="AM184" s="400"/>
      <c r="AN184" s="400"/>
      <c r="AO184" s="400"/>
      <c r="AP184" s="400"/>
      <c r="AQ184" s="400"/>
      <c r="AR184" s="400"/>
      <c r="AS184" s="400"/>
      <c r="AT184" s="400"/>
      <c r="AU184" s="400"/>
      <c r="AV184" s="400"/>
      <c r="AW184" s="400"/>
      <c r="AX184" s="400"/>
      <c r="AY184" s="400"/>
      <c r="AZ184" s="400"/>
      <c r="BA184" s="400"/>
      <c r="BB184" s="400"/>
      <c r="BC184" s="400"/>
      <c r="BD184" s="400"/>
      <c r="BE184" s="400"/>
      <c r="BF184" s="400"/>
      <c r="BG184" s="400"/>
      <c r="BH184" s="400"/>
      <c r="BI184" s="400"/>
      <c r="BJ184" s="400"/>
      <c r="BK184" s="400"/>
      <c r="BL184" s="400"/>
      <c r="BM184" s="400"/>
      <c r="BN184" s="400"/>
      <c r="BO184" s="400"/>
      <c r="BP184" s="400"/>
      <c r="BQ184" s="400"/>
      <c r="BR184" s="400"/>
      <c r="BS184" s="400"/>
      <c r="BT184" s="400"/>
      <c r="BU184" s="400"/>
      <c r="BV184" s="400"/>
      <c r="BW184" s="400"/>
      <c r="BX184" s="400"/>
      <c r="BY184" s="400"/>
      <c r="BZ184" s="400"/>
      <c r="CA184" s="400"/>
      <c r="CB184" s="400"/>
      <c r="CC184" s="400"/>
      <c r="CD184" s="400"/>
      <c r="CE184" s="400"/>
      <c r="CF184" s="400"/>
      <c r="CG184" s="400"/>
      <c r="CH184" s="400"/>
      <c r="CI184" s="400"/>
      <c r="CJ184" s="400"/>
      <c r="CK184" s="400"/>
      <c r="CL184" s="400"/>
      <c r="CM184" s="400"/>
      <c r="CN184" s="400"/>
      <c r="CO184" s="400"/>
      <c r="CP184" s="400"/>
      <c r="CQ184" s="400"/>
      <c r="CR184" s="400"/>
      <c r="CS184" s="400"/>
      <c r="CT184" s="400"/>
      <c r="CU184" s="400"/>
      <c r="CV184" s="400"/>
      <c r="CW184" s="400"/>
      <c r="CX184" s="400"/>
      <c r="CY184" s="400"/>
      <c r="CZ184" s="362"/>
      <c r="DA184" s="901"/>
      <c r="DB184" s="899" t="s">
        <v>1352</v>
      </c>
      <c r="DC184" s="899"/>
      <c r="DD184" s="378" t="str">
        <f>IF(COUNT(DD83:DD85)=0,"",SUM(DD83:DD85,)^2)</f>
        <v/>
      </c>
      <c r="DE184" s="378" t="str">
        <f t="shared" ref="DE184:FP184" si="622">IF(COUNT(DE83:DE85)=0,"",SUM(DE83:DE85,)^2)</f>
        <v/>
      </c>
      <c r="DF184" s="378" t="str">
        <f t="shared" si="622"/>
        <v/>
      </c>
      <c r="DG184" s="378" t="str">
        <f t="shared" si="622"/>
        <v/>
      </c>
      <c r="DH184" s="378" t="str">
        <f t="shared" si="622"/>
        <v/>
      </c>
      <c r="DI184" s="378" t="str">
        <f t="shared" si="622"/>
        <v/>
      </c>
      <c r="DJ184" s="378" t="str">
        <f t="shared" si="622"/>
        <v/>
      </c>
      <c r="DK184" s="378" t="str">
        <f t="shared" si="622"/>
        <v/>
      </c>
      <c r="DL184" s="378" t="str">
        <f t="shared" si="622"/>
        <v/>
      </c>
      <c r="DM184" s="378" t="str">
        <f t="shared" si="622"/>
        <v/>
      </c>
      <c r="DN184" s="378" t="str">
        <f t="shared" si="622"/>
        <v/>
      </c>
      <c r="DO184" s="378" t="str">
        <f t="shared" si="622"/>
        <v/>
      </c>
      <c r="DP184" s="378" t="str">
        <f t="shared" si="622"/>
        <v/>
      </c>
      <c r="DQ184" s="378" t="str">
        <f t="shared" si="622"/>
        <v/>
      </c>
      <c r="DR184" s="378" t="str">
        <f t="shared" si="622"/>
        <v/>
      </c>
      <c r="DS184" s="378" t="str">
        <f t="shared" si="622"/>
        <v/>
      </c>
      <c r="DT184" s="378" t="str">
        <f t="shared" si="622"/>
        <v/>
      </c>
      <c r="DU184" s="378" t="str">
        <f t="shared" si="622"/>
        <v/>
      </c>
      <c r="DV184" s="378" t="str">
        <f t="shared" si="622"/>
        <v/>
      </c>
      <c r="DW184" s="378" t="str">
        <f t="shared" si="622"/>
        <v/>
      </c>
      <c r="DX184" s="379" t="str">
        <f t="shared" si="622"/>
        <v/>
      </c>
      <c r="DY184" s="378" t="str">
        <f t="shared" si="622"/>
        <v/>
      </c>
      <c r="DZ184" s="378" t="str">
        <f t="shared" si="622"/>
        <v/>
      </c>
      <c r="EA184" s="378" t="str">
        <f t="shared" si="622"/>
        <v/>
      </c>
      <c r="EB184" s="378" t="str">
        <f t="shared" si="622"/>
        <v/>
      </c>
      <c r="EC184" s="378" t="str">
        <f t="shared" si="622"/>
        <v/>
      </c>
      <c r="ED184" s="378" t="str">
        <f t="shared" si="622"/>
        <v/>
      </c>
      <c r="EE184" s="378" t="str">
        <f t="shared" si="622"/>
        <v/>
      </c>
      <c r="EF184" s="378" t="str">
        <f t="shared" si="622"/>
        <v/>
      </c>
      <c r="EG184" s="378" t="str">
        <f t="shared" si="622"/>
        <v/>
      </c>
      <c r="EH184" s="378" t="str">
        <f t="shared" si="622"/>
        <v/>
      </c>
      <c r="EI184" s="378" t="str">
        <f t="shared" si="622"/>
        <v/>
      </c>
      <c r="EJ184" s="378" t="str">
        <f t="shared" si="622"/>
        <v/>
      </c>
      <c r="EK184" s="378" t="str">
        <f t="shared" si="622"/>
        <v/>
      </c>
      <c r="EL184" s="378" t="str">
        <f t="shared" si="622"/>
        <v/>
      </c>
      <c r="EM184" s="378" t="str">
        <f t="shared" si="622"/>
        <v/>
      </c>
      <c r="EN184" s="378" t="str">
        <f t="shared" si="622"/>
        <v/>
      </c>
      <c r="EO184" s="378" t="str">
        <f t="shared" si="622"/>
        <v/>
      </c>
      <c r="EP184" s="378" t="str">
        <f t="shared" si="622"/>
        <v/>
      </c>
      <c r="EQ184" s="378" t="str">
        <f t="shared" si="622"/>
        <v/>
      </c>
      <c r="ER184" s="378" t="str">
        <f t="shared" si="622"/>
        <v/>
      </c>
      <c r="ES184" s="378" t="str">
        <f t="shared" si="622"/>
        <v/>
      </c>
      <c r="ET184" s="378" t="str">
        <f t="shared" si="622"/>
        <v/>
      </c>
      <c r="EU184" s="378" t="str">
        <f t="shared" si="622"/>
        <v/>
      </c>
      <c r="EV184" s="378" t="str">
        <f t="shared" si="622"/>
        <v/>
      </c>
      <c r="EW184" s="378" t="str">
        <f t="shared" si="622"/>
        <v/>
      </c>
      <c r="EX184" s="378" t="str">
        <f t="shared" si="622"/>
        <v/>
      </c>
      <c r="EY184" s="378" t="str">
        <f t="shared" si="622"/>
        <v/>
      </c>
      <c r="EZ184" s="378" t="str">
        <f t="shared" si="622"/>
        <v/>
      </c>
      <c r="FA184" s="378" t="str">
        <f t="shared" si="622"/>
        <v/>
      </c>
      <c r="FB184" s="378" t="str">
        <f t="shared" si="622"/>
        <v/>
      </c>
      <c r="FC184" s="378" t="str">
        <f t="shared" si="622"/>
        <v/>
      </c>
      <c r="FD184" s="378" t="str">
        <f t="shared" si="622"/>
        <v/>
      </c>
      <c r="FE184" s="378" t="str">
        <f t="shared" si="622"/>
        <v/>
      </c>
      <c r="FF184" s="378" t="str">
        <f t="shared" si="622"/>
        <v/>
      </c>
      <c r="FG184" s="378" t="str">
        <f t="shared" si="622"/>
        <v/>
      </c>
      <c r="FH184" s="378" t="str">
        <f t="shared" si="622"/>
        <v/>
      </c>
      <c r="FI184" s="378" t="str">
        <f t="shared" si="622"/>
        <v/>
      </c>
      <c r="FJ184" s="378" t="str">
        <f t="shared" si="622"/>
        <v/>
      </c>
      <c r="FK184" s="378" t="str">
        <f t="shared" si="622"/>
        <v/>
      </c>
      <c r="FL184" s="378" t="str">
        <f t="shared" si="622"/>
        <v/>
      </c>
      <c r="FM184" s="378" t="str">
        <f t="shared" si="622"/>
        <v/>
      </c>
      <c r="FN184" s="378" t="str">
        <f t="shared" si="622"/>
        <v/>
      </c>
      <c r="FO184" s="378" t="str">
        <f t="shared" si="622"/>
        <v/>
      </c>
      <c r="FP184" s="378" t="str">
        <f t="shared" si="622"/>
        <v/>
      </c>
      <c r="FQ184" s="378" t="str">
        <f t="shared" ref="FQ184:IB184" si="623">IF(COUNT(FQ83:FQ85)=0,"",SUM(FQ83:FQ85,)^2)</f>
        <v/>
      </c>
      <c r="FR184" s="378" t="str">
        <f t="shared" si="623"/>
        <v/>
      </c>
      <c r="FS184" s="378" t="str">
        <f t="shared" si="623"/>
        <v/>
      </c>
      <c r="FT184" s="378" t="str">
        <f t="shared" si="623"/>
        <v/>
      </c>
      <c r="FU184" s="378" t="str">
        <f t="shared" si="623"/>
        <v/>
      </c>
      <c r="FV184" s="378" t="str">
        <f t="shared" si="623"/>
        <v/>
      </c>
      <c r="FW184" s="378" t="str">
        <f t="shared" si="623"/>
        <v/>
      </c>
      <c r="FX184" s="378" t="str">
        <f t="shared" si="623"/>
        <v/>
      </c>
      <c r="FY184" s="378" t="str">
        <f t="shared" si="623"/>
        <v/>
      </c>
      <c r="FZ184" s="378" t="str">
        <f t="shared" si="623"/>
        <v/>
      </c>
      <c r="GA184" s="378" t="str">
        <f t="shared" si="623"/>
        <v/>
      </c>
      <c r="GB184" s="378" t="str">
        <f t="shared" si="623"/>
        <v/>
      </c>
      <c r="GC184" s="378" t="str">
        <f t="shared" si="623"/>
        <v/>
      </c>
      <c r="GD184" s="378" t="str">
        <f t="shared" si="623"/>
        <v/>
      </c>
      <c r="GE184" s="378" t="str">
        <f t="shared" si="623"/>
        <v/>
      </c>
      <c r="GF184" s="378" t="str">
        <f t="shared" si="623"/>
        <v/>
      </c>
      <c r="GG184" s="378" t="str">
        <f t="shared" si="623"/>
        <v/>
      </c>
      <c r="GH184" s="378" t="str">
        <f t="shared" si="623"/>
        <v/>
      </c>
      <c r="GI184" s="378" t="str">
        <f t="shared" si="623"/>
        <v/>
      </c>
      <c r="GJ184" s="378" t="str">
        <f t="shared" si="623"/>
        <v/>
      </c>
      <c r="GK184" s="378" t="str">
        <f t="shared" si="623"/>
        <v/>
      </c>
      <c r="GL184" s="378" t="str">
        <f t="shared" si="623"/>
        <v/>
      </c>
      <c r="GM184" s="378" t="str">
        <f t="shared" si="623"/>
        <v/>
      </c>
      <c r="GN184" s="378" t="str">
        <f t="shared" si="623"/>
        <v/>
      </c>
      <c r="GO184" s="378" t="str">
        <f t="shared" si="623"/>
        <v/>
      </c>
      <c r="GP184" s="378" t="str">
        <f t="shared" si="623"/>
        <v/>
      </c>
      <c r="GQ184" s="378" t="str">
        <f t="shared" si="623"/>
        <v/>
      </c>
      <c r="GR184" s="378" t="str">
        <f t="shared" si="623"/>
        <v/>
      </c>
      <c r="GS184" s="378" t="str">
        <f t="shared" si="623"/>
        <v/>
      </c>
      <c r="GT184" s="378" t="str">
        <f t="shared" si="623"/>
        <v/>
      </c>
      <c r="GU184" s="378" t="str">
        <f t="shared" si="623"/>
        <v/>
      </c>
      <c r="GV184" s="378" t="str">
        <f t="shared" si="623"/>
        <v/>
      </c>
      <c r="GW184" s="378" t="str">
        <f t="shared" si="623"/>
        <v/>
      </c>
      <c r="GX184" s="378" t="str">
        <f t="shared" si="623"/>
        <v/>
      </c>
      <c r="GY184" s="378" t="str">
        <f t="shared" si="623"/>
        <v/>
      </c>
      <c r="GZ184" s="378" t="str">
        <f t="shared" si="623"/>
        <v/>
      </c>
      <c r="HA184" s="378" t="str">
        <f t="shared" si="623"/>
        <v/>
      </c>
      <c r="HB184" s="378" t="str">
        <f t="shared" si="623"/>
        <v/>
      </c>
      <c r="HC184" s="378" t="str">
        <f t="shared" si="623"/>
        <v/>
      </c>
      <c r="HD184" s="378" t="str">
        <f t="shared" si="623"/>
        <v/>
      </c>
      <c r="HE184" s="378" t="str">
        <f t="shared" si="623"/>
        <v/>
      </c>
      <c r="HF184" s="378" t="str">
        <f t="shared" si="623"/>
        <v/>
      </c>
      <c r="HG184" s="378" t="str">
        <f t="shared" si="623"/>
        <v/>
      </c>
      <c r="HH184" s="378" t="str">
        <f t="shared" si="623"/>
        <v/>
      </c>
      <c r="HI184" s="378" t="str">
        <f t="shared" si="623"/>
        <v/>
      </c>
      <c r="HJ184" s="378" t="str">
        <f t="shared" si="623"/>
        <v/>
      </c>
      <c r="HK184" s="378" t="str">
        <f t="shared" si="623"/>
        <v/>
      </c>
      <c r="HL184" s="378" t="str">
        <f t="shared" si="623"/>
        <v/>
      </c>
      <c r="HM184" s="378" t="str">
        <f t="shared" si="623"/>
        <v/>
      </c>
      <c r="HN184" s="378" t="str">
        <f t="shared" si="623"/>
        <v/>
      </c>
      <c r="HO184" s="378" t="str">
        <f t="shared" si="623"/>
        <v/>
      </c>
      <c r="HP184" s="378" t="str">
        <f t="shared" si="623"/>
        <v/>
      </c>
      <c r="HQ184" s="378" t="str">
        <f t="shared" si="623"/>
        <v/>
      </c>
      <c r="HR184" s="378" t="str">
        <f t="shared" si="623"/>
        <v/>
      </c>
      <c r="HS184" s="378" t="str">
        <f t="shared" si="623"/>
        <v/>
      </c>
      <c r="HT184" s="378" t="str">
        <f t="shared" si="623"/>
        <v/>
      </c>
      <c r="HU184" s="378" t="str">
        <f t="shared" si="623"/>
        <v/>
      </c>
      <c r="HV184" s="378" t="str">
        <f t="shared" si="623"/>
        <v/>
      </c>
      <c r="HW184" s="378" t="str">
        <f t="shared" si="623"/>
        <v/>
      </c>
      <c r="HX184" s="378" t="str">
        <f t="shared" si="623"/>
        <v/>
      </c>
      <c r="HY184" s="378" t="str">
        <f t="shared" si="623"/>
        <v/>
      </c>
      <c r="HZ184" s="378" t="str">
        <f t="shared" si="623"/>
        <v/>
      </c>
      <c r="IA184" s="378" t="str">
        <f t="shared" si="623"/>
        <v/>
      </c>
      <c r="IB184" s="378" t="str">
        <f t="shared" si="623"/>
        <v/>
      </c>
      <c r="IC184" s="378" t="str">
        <f t="shared" ref="IC184:KN184" si="624">IF(COUNT(IC83:IC85)=0,"",SUM(IC83:IC85,)^2)</f>
        <v/>
      </c>
      <c r="ID184" s="378" t="str">
        <f t="shared" si="624"/>
        <v/>
      </c>
      <c r="IE184" s="378" t="str">
        <f t="shared" si="624"/>
        <v/>
      </c>
      <c r="IF184" s="378" t="str">
        <f t="shared" si="624"/>
        <v/>
      </c>
      <c r="IG184" s="378" t="str">
        <f t="shared" si="624"/>
        <v/>
      </c>
      <c r="IH184" s="378" t="str">
        <f t="shared" si="624"/>
        <v/>
      </c>
      <c r="II184" s="378" t="str">
        <f t="shared" si="624"/>
        <v/>
      </c>
      <c r="IJ184" s="378" t="str">
        <f t="shared" si="624"/>
        <v/>
      </c>
      <c r="IK184" s="378" t="str">
        <f t="shared" si="624"/>
        <v/>
      </c>
      <c r="IL184" s="378" t="str">
        <f t="shared" si="624"/>
        <v/>
      </c>
      <c r="IM184" s="378" t="str">
        <f t="shared" si="624"/>
        <v/>
      </c>
      <c r="IN184" s="378" t="str">
        <f t="shared" si="624"/>
        <v/>
      </c>
      <c r="IO184" s="378" t="str">
        <f t="shared" si="624"/>
        <v/>
      </c>
      <c r="IP184" s="378" t="str">
        <f t="shared" si="624"/>
        <v/>
      </c>
      <c r="IQ184" s="378" t="str">
        <f t="shared" si="624"/>
        <v/>
      </c>
      <c r="IR184" s="378" t="str">
        <f t="shared" si="624"/>
        <v/>
      </c>
      <c r="IS184" s="378" t="str">
        <f t="shared" si="624"/>
        <v/>
      </c>
      <c r="IT184" s="378" t="str">
        <f t="shared" si="624"/>
        <v/>
      </c>
      <c r="IU184" s="378" t="str">
        <f t="shared" si="624"/>
        <v/>
      </c>
      <c r="IV184" s="378" t="str">
        <f t="shared" si="624"/>
        <v/>
      </c>
      <c r="IW184" s="378" t="str">
        <f t="shared" si="624"/>
        <v/>
      </c>
      <c r="IX184" s="378" t="str">
        <f t="shared" si="624"/>
        <v/>
      </c>
      <c r="IY184" s="378" t="str">
        <f t="shared" si="624"/>
        <v/>
      </c>
      <c r="IZ184" s="378" t="str">
        <f t="shared" si="624"/>
        <v/>
      </c>
      <c r="JA184" s="378" t="str">
        <f t="shared" si="624"/>
        <v/>
      </c>
      <c r="JB184" s="378" t="str">
        <f t="shared" si="624"/>
        <v/>
      </c>
      <c r="JC184" s="378" t="str">
        <f t="shared" si="624"/>
        <v/>
      </c>
      <c r="JD184" s="378" t="str">
        <f t="shared" si="624"/>
        <v/>
      </c>
      <c r="JE184" s="378" t="str">
        <f t="shared" si="624"/>
        <v/>
      </c>
      <c r="JF184" s="378" t="str">
        <f t="shared" si="624"/>
        <v/>
      </c>
      <c r="JG184" s="378" t="str">
        <f t="shared" si="624"/>
        <v/>
      </c>
      <c r="JH184" s="378" t="str">
        <f t="shared" si="624"/>
        <v/>
      </c>
      <c r="JI184" s="378" t="str">
        <f t="shared" si="624"/>
        <v/>
      </c>
      <c r="JJ184" s="378" t="str">
        <f t="shared" si="624"/>
        <v/>
      </c>
      <c r="JK184" s="378" t="str">
        <f t="shared" si="624"/>
        <v/>
      </c>
      <c r="JL184" s="378" t="str">
        <f t="shared" si="624"/>
        <v/>
      </c>
      <c r="JM184" s="378" t="str">
        <f t="shared" si="624"/>
        <v/>
      </c>
      <c r="JN184" s="378" t="str">
        <f t="shared" si="624"/>
        <v/>
      </c>
      <c r="JO184" s="378" t="str">
        <f t="shared" si="624"/>
        <v/>
      </c>
      <c r="JP184" s="378" t="str">
        <f t="shared" si="624"/>
        <v/>
      </c>
      <c r="JQ184" s="378" t="str">
        <f t="shared" si="624"/>
        <v/>
      </c>
      <c r="JR184" s="378" t="str">
        <f t="shared" si="624"/>
        <v/>
      </c>
      <c r="JS184" s="378" t="str">
        <f t="shared" si="624"/>
        <v/>
      </c>
      <c r="JT184" s="378" t="str">
        <f t="shared" si="624"/>
        <v/>
      </c>
      <c r="JU184" s="378" t="str">
        <f t="shared" si="624"/>
        <v/>
      </c>
      <c r="JV184" s="378" t="str">
        <f t="shared" si="624"/>
        <v/>
      </c>
      <c r="JW184" s="378" t="str">
        <f t="shared" si="624"/>
        <v/>
      </c>
      <c r="JX184" s="378" t="str">
        <f t="shared" si="624"/>
        <v/>
      </c>
      <c r="JY184" s="378" t="str">
        <f t="shared" si="624"/>
        <v/>
      </c>
      <c r="JZ184" s="378" t="str">
        <f t="shared" si="624"/>
        <v/>
      </c>
      <c r="KA184" s="378" t="str">
        <f t="shared" si="624"/>
        <v/>
      </c>
      <c r="KB184" s="378" t="str">
        <f t="shared" si="624"/>
        <v/>
      </c>
      <c r="KC184" s="378" t="str">
        <f t="shared" si="624"/>
        <v/>
      </c>
      <c r="KD184" s="378" t="str">
        <f t="shared" si="624"/>
        <v/>
      </c>
      <c r="KE184" s="378" t="str">
        <f t="shared" si="624"/>
        <v/>
      </c>
      <c r="KF184" s="378" t="str">
        <f t="shared" si="624"/>
        <v/>
      </c>
      <c r="KG184" s="378" t="str">
        <f t="shared" si="624"/>
        <v/>
      </c>
      <c r="KH184" s="378" t="str">
        <f t="shared" si="624"/>
        <v/>
      </c>
      <c r="KI184" s="378" t="str">
        <f t="shared" si="624"/>
        <v/>
      </c>
      <c r="KJ184" s="378" t="str">
        <f t="shared" si="624"/>
        <v/>
      </c>
      <c r="KK184" s="378" t="str">
        <f t="shared" si="624"/>
        <v/>
      </c>
      <c r="KL184" s="378" t="str">
        <f t="shared" si="624"/>
        <v/>
      </c>
      <c r="KM184" s="378" t="str">
        <f t="shared" si="624"/>
        <v/>
      </c>
      <c r="KN184" s="378" t="str">
        <f t="shared" si="624"/>
        <v/>
      </c>
      <c r="KO184" s="378" t="str">
        <f t="shared" ref="KO184:MZ184" si="625">IF(COUNT(KO83:KO85)=0,"",SUM(KO83:KO85,)^2)</f>
        <v/>
      </c>
      <c r="KP184" s="378" t="str">
        <f t="shared" si="625"/>
        <v/>
      </c>
      <c r="KQ184" s="378" t="str">
        <f t="shared" si="625"/>
        <v/>
      </c>
      <c r="KR184" s="378" t="str">
        <f t="shared" si="625"/>
        <v/>
      </c>
      <c r="KS184" s="378" t="str">
        <f t="shared" si="625"/>
        <v/>
      </c>
      <c r="KT184" s="378" t="str">
        <f t="shared" si="625"/>
        <v/>
      </c>
      <c r="KU184" s="378" t="str">
        <f t="shared" si="625"/>
        <v/>
      </c>
      <c r="KV184" s="378" t="str">
        <f t="shared" si="625"/>
        <v/>
      </c>
      <c r="KW184" s="378" t="str">
        <f t="shared" si="625"/>
        <v/>
      </c>
      <c r="KX184" s="378" t="str">
        <f t="shared" si="625"/>
        <v/>
      </c>
      <c r="KY184" s="378" t="str">
        <f t="shared" si="625"/>
        <v/>
      </c>
      <c r="KZ184" s="378" t="str">
        <f t="shared" si="625"/>
        <v/>
      </c>
      <c r="LA184" s="378" t="str">
        <f t="shared" si="625"/>
        <v/>
      </c>
      <c r="LB184" s="378" t="str">
        <f t="shared" si="625"/>
        <v/>
      </c>
      <c r="LC184" s="378" t="str">
        <f t="shared" si="625"/>
        <v/>
      </c>
      <c r="LD184" s="378" t="str">
        <f t="shared" si="625"/>
        <v/>
      </c>
      <c r="LE184" s="378" t="str">
        <f t="shared" si="625"/>
        <v/>
      </c>
      <c r="LF184" s="378" t="str">
        <f t="shared" si="625"/>
        <v/>
      </c>
      <c r="LG184" s="378" t="str">
        <f t="shared" si="625"/>
        <v/>
      </c>
      <c r="LH184" s="378" t="str">
        <f t="shared" si="625"/>
        <v/>
      </c>
      <c r="LI184" s="378" t="str">
        <f t="shared" si="625"/>
        <v/>
      </c>
      <c r="LJ184" s="378" t="str">
        <f t="shared" si="625"/>
        <v/>
      </c>
      <c r="LK184" s="378" t="str">
        <f t="shared" si="625"/>
        <v/>
      </c>
      <c r="LL184" s="378" t="str">
        <f t="shared" si="625"/>
        <v/>
      </c>
      <c r="LM184" s="378" t="str">
        <f t="shared" si="625"/>
        <v/>
      </c>
      <c r="LN184" s="378" t="str">
        <f t="shared" si="625"/>
        <v/>
      </c>
      <c r="LO184" s="378" t="str">
        <f t="shared" si="625"/>
        <v/>
      </c>
      <c r="LP184" s="378" t="str">
        <f t="shared" si="625"/>
        <v/>
      </c>
      <c r="LQ184" s="378" t="str">
        <f t="shared" si="625"/>
        <v/>
      </c>
      <c r="LR184" s="378" t="str">
        <f t="shared" si="625"/>
        <v/>
      </c>
      <c r="LS184" s="378" t="str">
        <f t="shared" si="625"/>
        <v/>
      </c>
      <c r="LT184" s="378" t="str">
        <f t="shared" si="625"/>
        <v/>
      </c>
      <c r="LU184" s="378" t="str">
        <f t="shared" si="625"/>
        <v/>
      </c>
      <c r="LV184" s="378" t="str">
        <f t="shared" si="625"/>
        <v/>
      </c>
      <c r="LW184" s="378" t="str">
        <f t="shared" si="625"/>
        <v/>
      </c>
      <c r="LX184" s="378" t="str">
        <f t="shared" si="625"/>
        <v/>
      </c>
      <c r="LY184" s="378" t="str">
        <f t="shared" si="625"/>
        <v/>
      </c>
      <c r="LZ184" s="378" t="str">
        <f t="shared" si="625"/>
        <v/>
      </c>
      <c r="MA184" s="378" t="str">
        <f t="shared" si="625"/>
        <v/>
      </c>
      <c r="MB184" s="378" t="str">
        <f t="shared" si="625"/>
        <v/>
      </c>
      <c r="MC184" s="378" t="str">
        <f t="shared" si="625"/>
        <v/>
      </c>
      <c r="MD184" s="378" t="str">
        <f t="shared" si="625"/>
        <v/>
      </c>
      <c r="ME184" s="378" t="str">
        <f t="shared" si="625"/>
        <v/>
      </c>
      <c r="MF184" s="378" t="str">
        <f t="shared" si="625"/>
        <v/>
      </c>
      <c r="MG184" s="378" t="str">
        <f t="shared" si="625"/>
        <v/>
      </c>
      <c r="MH184" s="378" t="str">
        <f t="shared" si="625"/>
        <v/>
      </c>
      <c r="MI184" s="378" t="str">
        <f t="shared" si="625"/>
        <v/>
      </c>
      <c r="MJ184" s="378" t="str">
        <f t="shared" si="625"/>
        <v/>
      </c>
      <c r="MK184" s="378" t="str">
        <f t="shared" si="625"/>
        <v/>
      </c>
      <c r="ML184" s="378" t="str">
        <f t="shared" si="625"/>
        <v/>
      </c>
      <c r="MM184" s="378" t="str">
        <f t="shared" si="625"/>
        <v/>
      </c>
      <c r="MN184" s="378" t="str">
        <f t="shared" si="625"/>
        <v/>
      </c>
      <c r="MO184" s="378" t="str">
        <f t="shared" si="625"/>
        <v/>
      </c>
      <c r="MP184" s="378" t="str">
        <f t="shared" si="625"/>
        <v/>
      </c>
      <c r="MQ184" s="378" t="str">
        <f t="shared" si="625"/>
        <v/>
      </c>
      <c r="MR184" s="378" t="str">
        <f t="shared" si="625"/>
        <v/>
      </c>
      <c r="MS184" s="378" t="str">
        <f t="shared" si="625"/>
        <v/>
      </c>
      <c r="MT184" s="378" t="str">
        <f t="shared" si="625"/>
        <v/>
      </c>
      <c r="MU184" s="378" t="str">
        <f t="shared" si="625"/>
        <v/>
      </c>
      <c r="MV184" s="378" t="str">
        <f t="shared" si="625"/>
        <v/>
      </c>
      <c r="MW184" s="378" t="str">
        <f t="shared" si="625"/>
        <v/>
      </c>
      <c r="MX184" s="378" t="str">
        <f t="shared" si="625"/>
        <v/>
      </c>
      <c r="MY184" s="378" t="str">
        <f t="shared" si="625"/>
        <v/>
      </c>
      <c r="MZ184" s="378" t="str">
        <f t="shared" si="625"/>
        <v/>
      </c>
      <c r="NA184" s="378" t="str">
        <f t="shared" ref="NA184:PL184" si="626">IF(COUNT(NA83:NA85)=0,"",SUM(NA83:NA85,)^2)</f>
        <v/>
      </c>
      <c r="NB184" s="378" t="str">
        <f t="shared" si="626"/>
        <v/>
      </c>
      <c r="NC184" s="378" t="str">
        <f t="shared" si="626"/>
        <v/>
      </c>
      <c r="ND184" s="378" t="str">
        <f t="shared" si="626"/>
        <v/>
      </c>
      <c r="NE184" s="378" t="str">
        <f t="shared" si="626"/>
        <v/>
      </c>
      <c r="NF184" s="378" t="str">
        <f t="shared" si="626"/>
        <v/>
      </c>
      <c r="NG184" s="378" t="str">
        <f t="shared" si="626"/>
        <v/>
      </c>
      <c r="NH184" s="378" t="str">
        <f t="shared" si="626"/>
        <v/>
      </c>
      <c r="NI184" s="378" t="str">
        <f t="shared" si="626"/>
        <v/>
      </c>
      <c r="NJ184" s="378" t="str">
        <f t="shared" si="626"/>
        <v/>
      </c>
      <c r="NK184" s="378" t="str">
        <f t="shared" si="626"/>
        <v/>
      </c>
      <c r="NL184" s="378" t="str">
        <f t="shared" si="626"/>
        <v/>
      </c>
      <c r="NM184" s="378" t="str">
        <f t="shared" si="626"/>
        <v/>
      </c>
      <c r="NN184" s="378" t="str">
        <f t="shared" si="626"/>
        <v/>
      </c>
      <c r="NO184" s="378" t="str">
        <f t="shared" si="626"/>
        <v/>
      </c>
      <c r="NP184" s="378" t="str">
        <f t="shared" si="626"/>
        <v/>
      </c>
      <c r="NQ184" s="378" t="str">
        <f t="shared" si="626"/>
        <v/>
      </c>
      <c r="NR184" s="378" t="str">
        <f t="shared" si="626"/>
        <v/>
      </c>
      <c r="NS184" s="378" t="str">
        <f t="shared" si="626"/>
        <v/>
      </c>
      <c r="NT184" s="378" t="str">
        <f t="shared" si="626"/>
        <v/>
      </c>
      <c r="NU184" s="378" t="str">
        <f t="shared" si="626"/>
        <v/>
      </c>
      <c r="NV184" s="378" t="str">
        <f t="shared" si="626"/>
        <v/>
      </c>
      <c r="NW184" s="378" t="str">
        <f t="shared" si="626"/>
        <v/>
      </c>
      <c r="NX184" s="378" t="str">
        <f t="shared" si="626"/>
        <v/>
      </c>
      <c r="NY184" s="378" t="str">
        <f t="shared" si="626"/>
        <v/>
      </c>
      <c r="NZ184" s="378" t="str">
        <f t="shared" si="626"/>
        <v/>
      </c>
      <c r="OA184" s="378" t="str">
        <f t="shared" si="626"/>
        <v/>
      </c>
      <c r="OB184" s="378" t="str">
        <f t="shared" si="626"/>
        <v/>
      </c>
      <c r="OC184" s="378" t="str">
        <f t="shared" si="626"/>
        <v/>
      </c>
      <c r="OD184" s="378" t="str">
        <f t="shared" si="626"/>
        <v/>
      </c>
      <c r="OE184" s="378" t="str">
        <f t="shared" si="626"/>
        <v/>
      </c>
      <c r="OF184" s="378" t="str">
        <f t="shared" si="626"/>
        <v/>
      </c>
      <c r="OG184" s="378" t="str">
        <f t="shared" si="626"/>
        <v/>
      </c>
      <c r="OH184" s="378" t="str">
        <f t="shared" si="626"/>
        <v/>
      </c>
      <c r="OI184" s="378" t="str">
        <f t="shared" si="626"/>
        <v/>
      </c>
      <c r="OJ184" s="378" t="str">
        <f t="shared" si="626"/>
        <v/>
      </c>
      <c r="OK184" s="378" t="str">
        <f t="shared" si="626"/>
        <v/>
      </c>
      <c r="OL184" s="378" t="str">
        <f t="shared" si="626"/>
        <v/>
      </c>
      <c r="OM184" s="378" t="str">
        <f t="shared" si="626"/>
        <v/>
      </c>
      <c r="ON184" s="378" t="str">
        <f t="shared" si="626"/>
        <v/>
      </c>
      <c r="OO184" s="378" t="str">
        <f t="shared" si="626"/>
        <v/>
      </c>
      <c r="OP184" s="378" t="str">
        <f t="shared" si="626"/>
        <v/>
      </c>
      <c r="OQ184" s="380" t="str">
        <f t="shared" si="626"/>
        <v/>
      </c>
      <c r="OR184" s="380" t="str">
        <f t="shared" si="626"/>
        <v/>
      </c>
      <c r="OS184" s="380" t="str">
        <f t="shared" si="626"/>
        <v/>
      </c>
      <c r="OT184" s="380" t="str">
        <f t="shared" si="626"/>
        <v/>
      </c>
      <c r="OU184" s="380" t="str">
        <f t="shared" si="626"/>
        <v/>
      </c>
      <c r="OV184" s="380" t="str">
        <f t="shared" si="626"/>
        <v/>
      </c>
      <c r="OW184" s="380" t="str">
        <f t="shared" si="626"/>
        <v/>
      </c>
      <c r="OX184" s="380" t="str">
        <f t="shared" si="626"/>
        <v/>
      </c>
      <c r="OY184" s="380" t="str">
        <f t="shared" si="626"/>
        <v/>
      </c>
      <c r="OZ184" s="380" t="str">
        <f t="shared" si="626"/>
        <v/>
      </c>
      <c r="PA184" s="380" t="str">
        <f t="shared" si="626"/>
        <v/>
      </c>
      <c r="PB184" s="380" t="str">
        <f t="shared" si="626"/>
        <v/>
      </c>
      <c r="PC184" s="380" t="str">
        <f t="shared" si="626"/>
        <v/>
      </c>
      <c r="PD184" s="380" t="str">
        <f t="shared" si="626"/>
        <v/>
      </c>
      <c r="PE184" s="380" t="str">
        <f t="shared" si="626"/>
        <v/>
      </c>
      <c r="PF184" s="380" t="str">
        <f t="shared" si="626"/>
        <v/>
      </c>
      <c r="PG184" s="380" t="str">
        <f t="shared" si="626"/>
        <v/>
      </c>
      <c r="PH184" s="380" t="str">
        <f t="shared" si="626"/>
        <v/>
      </c>
      <c r="PI184" s="380" t="str">
        <f t="shared" si="626"/>
        <v/>
      </c>
      <c r="PJ184" s="380" t="str">
        <f t="shared" si="626"/>
        <v/>
      </c>
      <c r="PK184" s="380" t="str">
        <f t="shared" si="626"/>
        <v/>
      </c>
      <c r="PL184" s="380" t="str">
        <f t="shared" si="626"/>
        <v/>
      </c>
      <c r="PM184" s="380" t="str">
        <f t="shared" ref="PM184:RX184" si="627">IF(COUNT(PM83:PM85)=0,"",SUM(PM83:PM85,)^2)</f>
        <v/>
      </c>
      <c r="PN184" s="380" t="str">
        <f t="shared" si="627"/>
        <v/>
      </c>
      <c r="PO184" s="380" t="str">
        <f t="shared" si="627"/>
        <v/>
      </c>
      <c r="PP184" s="380" t="str">
        <f t="shared" si="627"/>
        <v/>
      </c>
      <c r="PQ184" s="380" t="str">
        <f t="shared" si="627"/>
        <v/>
      </c>
      <c r="PR184" s="380" t="str">
        <f t="shared" si="627"/>
        <v/>
      </c>
      <c r="PS184" s="380" t="str">
        <f t="shared" si="627"/>
        <v/>
      </c>
      <c r="PT184" s="380" t="str">
        <f t="shared" si="627"/>
        <v/>
      </c>
      <c r="PU184" s="380" t="str">
        <f t="shared" si="627"/>
        <v/>
      </c>
      <c r="PV184" s="380" t="str">
        <f t="shared" si="627"/>
        <v/>
      </c>
      <c r="PW184" s="380" t="str">
        <f t="shared" si="627"/>
        <v/>
      </c>
      <c r="PX184" s="380" t="str">
        <f t="shared" si="627"/>
        <v/>
      </c>
      <c r="PY184" s="380" t="str">
        <f t="shared" si="627"/>
        <v/>
      </c>
      <c r="PZ184" s="380" t="str">
        <f t="shared" si="627"/>
        <v/>
      </c>
      <c r="QA184" s="380" t="str">
        <f t="shared" si="627"/>
        <v/>
      </c>
      <c r="QB184" s="380" t="str">
        <f t="shared" si="627"/>
        <v/>
      </c>
      <c r="QC184" s="380" t="str">
        <f t="shared" si="627"/>
        <v/>
      </c>
      <c r="QD184" s="380" t="str">
        <f t="shared" si="627"/>
        <v/>
      </c>
      <c r="QE184" s="380" t="str">
        <f t="shared" si="627"/>
        <v/>
      </c>
      <c r="QF184" s="380" t="str">
        <f t="shared" si="627"/>
        <v/>
      </c>
      <c r="QG184" s="380" t="str">
        <f t="shared" si="627"/>
        <v/>
      </c>
      <c r="QH184" s="380" t="str">
        <f t="shared" si="627"/>
        <v/>
      </c>
      <c r="QI184" s="380" t="str">
        <f t="shared" si="627"/>
        <v/>
      </c>
      <c r="QJ184" s="380" t="str">
        <f t="shared" si="627"/>
        <v/>
      </c>
      <c r="QK184" s="380" t="str">
        <f t="shared" si="627"/>
        <v/>
      </c>
      <c r="QL184" s="380" t="str">
        <f t="shared" si="627"/>
        <v/>
      </c>
      <c r="QM184" s="380" t="str">
        <f t="shared" si="627"/>
        <v/>
      </c>
      <c r="QN184" s="380" t="str">
        <f t="shared" si="627"/>
        <v/>
      </c>
      <c r="QO184" s="380" t="str">
        <f t="shared" si="627"/>
        <v/>
      </c>
      <c r="QP184" s="380" t="str">
        <f t="shared" si="627"/>
        <v/>
      </c>
      <c r="QQ184" s="380" t="str">
        <f t="shared" si="627"/>
        <v/>
      </c>
      <c r="QR184" s="380" t="str">
        <f t="shared" si="627"/>
        <v/>
      </c>
      <c r="QS184" s="380" t="str">
        <f t="shared" si="627"/>
        <v/>
      </c>
      <c r="QT184" s="380" t="str">
        <f t="shared" si="627"/>
        <v/>
      </c>
      <c r="QU184" s="380" t="str">
        <f t="shared" si="627"/>
        <v/>
      </c>
      <c r="QV184" s="380" t="str">
        <f t="shared" si="627"/>
        <v/>
      </c>
      <c r="QW184" s="380" t="str">
        <f t="shared" si="627"/>
        <v/>
      </c>
      <c r="QX184" s="380" t="str">
        <f t="shared" si="627"/>
        <v/>
      </c>
      <c r="QY184" s="380" t="str">
        <f t="shared" si="627"/>
        <v/>
      </c>
      <c r="QZ184" s="380" t="str">
        <f t="shared" si="627"/>
        <v/>
      </c>
      <c r="RA184" s="380" t="str">
        <f t="shared" si="627"/>
        <v/>
      </c>
      <c r="RB184" s="380" t="str">
        <f t="shared" si="627"/>
        <v/>
      </c>
      <c r="RC184" s="380" t="str">
        <f t="shared" si="627"/>
        <v/>
      </c>
      <c r="RD184" s="380" t="str">
        <f t="shared" si="627"/>
        <v/>
      </c>
      <c r="RE184" s="380" t="str">
        <f t="shared" si="627"/>
        <v/>
      </c>
      <c r="RF184" s="380" t="str">
        <f t="shared" si="627"/>
        <v/>
      </c>
      <c r="RG184" s="380" t="str">
        <f t="shared" si="627"/>
        <v/>
      </c>
      <c r="RH184" s="380" t="str">
        <f t="shared" si="627"/>
        <v/>
      </c>
      <c r="RI184" s="380" t="str">
        <f t="shared" si="627"/>
        <v/>
      </c>
      <c r="RJ184" s="380" t="str">
        <f t="shared" si="627"/>
        <v/>
      </c>
      <c r="RK184" s="380" t="str">
        <f t="shared" si="627"/>
        <v/>
      </c>
      <c r="RL184" s="380" t="str">
        <f t="shared" si="627"/>
        <v/>
      </c>
      <c r="RM184" s="380" t="str">
        <f t="shared" si="627"/>
        <v/>
      </c>
      <c r="RN184" s="380" t="str">
        <f t="shared" si="627"/>
        <v/>
      </c>
      <c r="RO184" s="380" t="str">
        <f t="shared" si="627"/>
        <v/>
      </c>
      <c r="RP184" s="380" t="str">
        <f t="shared" si="627"/>
        <v/>
      </c>
      <c r="RQ184" s="380" t="str">
        <f t="shared" si="627"/>
        <v/>
      </c>
      <c r="RR184" s="380" t="str">
        <f t="shared" si="627"/>
        <v/>
      </c>
      <c r="RS184" s="380" t="str">
        <f t="shared" si="627"/>
        <v/>
      </c>
      <c r="RT184" s="380" t="str">
        <f t="shared" si="627"/>
        <v/>
      </c>
      <c r="RU184" s="380" t="str">
        <f t="shared" si="627"/>
        <v/>
      </c>
      <c r="RV184" s="380" t="str">
        <f t="shared" si="627"/>
        <v/>
      </c>
      <c r="RW184" s="380" t="str">
        <f t="shared" si="627"/>
        <v/>
      </c>
      <c r="RX184" s="380" t="str">
        <f t="shared" si="627"/>
        <v/>
      </c>
      <c r="RY184" s="380" t="str">
        <f t="shared" ref="RY184:UJ184" si="628">IF(COUNT(RY83:RY85)=0,"",SUM(RY83:RY85,)^2)</f>
        <v/>
      </c>
      <c r="RZ184" s="380" t="str">
        <f t="shared" si="628"/>
        <v/>
      </c>
      <c r="SA184" s="380" t="str">
        <f t="shared" si="628"/>
        <v/>
      </c>
      <c r="SB184" s="380" t="str">
        <f t="shared" si="628"/>
        <v/>
      </c>
      <c r="SC184" s="380" t="str">
        <f t="shared" si="628"/>
        <v/>
      </c>
      <c r="SD184" s="380" t="str">
        <f t="shared" si="628"/>
        <v/>
      </c>
      <c r="SE184" s="380" t="str">
        <f t="shared" si="628"/>
        <v/>
      </c>
      <c r="SF184" s="380" t="str">
        <f t="shared" si="628"/>
        <v/>
      </c>
      <c r="SG184" s="380" t="str">
        <f t="shared" si="628"/>
        <v/>
      </c>
      <c r="SH184" s="380" t="str">
        <f t="shared" si="628"/>
        <v/>
      </c>
      <c r="SI184" s="380" t="str">
        <f t="shared" si="628"/>
        <v/>
      </c>
      <c r="SJ184" s="380" t="str">
        <f t="shared" si="628"/>
        <v/>
      </c>
      <c r="SK184" s="380" t="str">
        <f t="shared" si="628"/>
        <v/>
      </c>
      <c r="SL184" s="380" t="str">
        <f t="shared" si="628"/>
        <v/>
      </c>
      <c r="SM184" s="380" t="str">
        <f t="shared" si="628"/>
        <v/>
      </c>
      <c r="SN184" s="380" t="str">
        <f t="shared" si="628"/>
        <v/>
      </c>
      <c r="SO184" s="380" t="str">
        <f t="shared" si="628"/>
        <v/>
      </c>
      <c r="SP184" s="380" t="str">
        <f t="shared" si="628"/>
        <v/>
      </c>
      <c r="SQ184" s="380" t="str">
        <f t="shared" si="628"/>
        <v/>
      </c>
      <c r="SR184" s="380" t="str">
        <f t="shared" si="628"/>
        <v/>
      </c>
      <c r="SS184" s="380" t="str">
        <f t="shared" si="628"/>
        <v/>
      </c>
      <c r="ST184" s="380" t="str">
        <f t="shared" si="628"/>
        <v/>
      </c>
      <c r="SU184" s="380" t="str">
        <f t="shared" si="628"/>
        <v/>
      </c>
      <c r="SV184" s="380" t="str">
        <f t="shared" si="628"/>
        <v/>
      </c>
      <c r="SW184" s="380" t="str">
        <f t="shared" si="628"/>
        <v/>
      </c>
      <c r="SX184" s="380" t="str">
        <f t="shared" si="628"/>
        <v/>
      </c>
      <c r="SY184" s="380" t="str">
        <f t="shared" si="628"/>
        <v/>
      </c>
      <c r="SZ184" s="380" t="str">
        <f t="shared" si="628"/>
        <v/>
      </c>
      <c r="TA184" s="380" t="str">
        <f t="shared" si="628"/>
        <v/>
      </c>
      <c r="TB184" s="380" t="str">
        <f t="shared" si="628"/>
        <v/>
      </c>
      <c r="TC184" s="380" t="str">
        <f t="shared" si="628"/>
        <v/>
      </c>
      <c r="TD184" s="380" t="str">
        <f t="shared" si="628"/>
        <v/>
      </c>
      <c r="TE184" s="380" t="str">
        <f t="shared" si="628"/>
        <v/>
      </c>
      <c r="TF184" s="380" t="str">
        <f t="shared" si="628"/>
        <v/>
      </c>
      <c r="TG184" s="380" t="str">
        <f t="shared" si="628"/>
        <v/>
      </c>
      <c r="TH184" s="380" t="str">
        <f t="shared" si="628"/>
        <v/>
      </c>
      <c r="TI184" s="380" t="str">
        <f t="shared" si="628"/>
        <v/>
      </c>
      <c r="TJ184" s="380" t="str">
        <f t="shared" si="628"/>
        <v/>
      </c>
      <c r="TK184" s="380" t="str">
        <f t="shared" si="628"/>
        <v/>
      </c>
      <c r="TL184" s="380" t="str">
        <f t="shared" si="628"/>
        <v/>
      </c>
      <c r="TM184" s="380" t="str">
        <f t="shared" si="628"/>
        <v/>
      </c>
      <c r="TN184" s="380" t="str">
        <f t="shared" si="628"/>
        <v/>
      </c>
      <c r="TO184" s="380" t="str">
        <f t="shared" si="628"/>
        <v/>
      </c>
      <c r="TP184" s="380" t="str">
        <f t="shared" si="628"/>
        <v/>
      </c>
      <c r="TQ184" s="380" t="str">
        <f t="shared" si="628"/>
        <v/>
      </c>
      <c r="TR184" s="380" t="str">
        <f t="shared" si="628"/>
        <v/>
      </c>
      <c r="TS184" s="380" t="str">
        <f t="shared" si="628"/>
        <v/>
      </c>
      <c r="TT184" s="380" t="str">
        <f t="shared" si="628"/>
        <v/>
      </c>
      <c r="TU184" s="380" t="str">
        <f t="shared" si="628"/>
        <v/>
      </c>
      <c r="TV184" s="380" t="str">
        <f t="shared" si="628"/>
        <v/>
      </c>
      <c r="TW184" s="380" t="str">
        <f t="shared" si="628"/>
        <v/>
      </c>
      <c r="TX184" s="380" t="str">
        <f t="shared" si="628"/>
        <v/>
      </c>
      <c r="TY184" s="380" t="str">
        <f t="shared" si="628"/>
        <v/>
      </c>
      <c r="TZ184" s="380" t="str">
        <f t="shared" si="628"/>
        <v/>
      </c>
      <c r="UA184" s="380" t="str">
        <f t="shared" si="628"/>
        <v/>
      </c>
      <c r="UB184" s="380" t="str">
        <f t="shared" si="628"/>
        <v/>
      </c>
      <c r="UC184" s="380" t="str">
        <f t="shared" si="628"/>
        <v/>
      </c>
      <c r="UD184" s="380" t="str">
        <f t="shared" si="628"/>
        <v/>
      </c>
      <c r="UE184" s="380" t="str">
        <f t="shared" si="628"/>
        <v/>
      </c>
      <c r="UF184" s="380" t="str">
        <f t="shared" si="628"/>
        <v/>
      </c>
      <c r="UG184" s="380" t="str">
        <f t="shared" si="628"/>
        <v/>
      </c>
      <c r="UH184" s="380" t="str">
        <f t="shared" si="628"/>
        <v/>
      </c>
      <c r="UI184" s="380" t="str">
        <f t="shared" si="628"/>
        <v/>
      </c>
      <c r="UJ184" s="380" t="str">
        <f t="shared" si="628"/>
        <v/>
      </c>
      <c r="UK184" s="380" t="str">
        <f t="shared" ref="UK184:WI184" si="629">IF(COUNT(UK83:UK85)=0,"",SUM(UK83:UK85,)^2)</f>
        <v/>
      </c>
      <c r="UL184" s="380" t="str">
        <f t="shared" si="629"/>
        <v/>
      </c>
      <c r="UM184" s="380" t="str">
        <f t="shared" si="629"/>
        <v/>
      </c>
      <c r="UN184" s="380" t="str">
        <f t="shared" si="629"/>
        <v/>
      </c>
      <c r="UO184" s="380" t="str">
        <f t="shared" si="629"/>
        <v/>
      </c>
      <c r="UP184" s="380" t="str">
        <f t="shared" si="629"/>
        <v/>
      </c>
      <c r="UQ184" s="380" t="str">
        <f t="shared" si="629"/>
        <v/>
      </c>
      <c r="UR184" s="380" t="str">
        <f t="shared" si="629"/>
        <v/>
      </c>
      <c r="US184" s="380" t="str">
        <f t="shared" si="629"/>
        <v/>
      </c>
      <c r="UT184" s="380" t="str">
        <f t="shared" si="629"/>
        <v/>
      </c>
      <c r="UU184" s="380" t="str">
        <f t="shared" si="629"/>
        <v/>
      </c>
      <c r="UV184" s="380" t="str">
        <f t="shared" si="629"/>
        <v/>
      </c>
      <c r="UW184" s="380" t="str">
        <f t="shared" si="629"/>
        <v/>
      </c>
      <c r="UX184" s="380" t="str">
        <f t="shared" si="629"/>
        <v/>
      </c>
      <c r="UY184" s="380" t="str">
        <f t="shared" si="629"/>
        <v/>
      </c>
      <c r="UZ184" s="380" t="str">
        <f t="shared" si="629"/>
        <v/>
      </c>
      <c r="VA184" s="380" t="str">
        <f t="shared" si="629"/>
        <v/>
      </c>
      <c r="VB184" s="380" t="str">
        <f t="shared" si="629"/>
        <v/>
      </c>
      <c r="VC184" s="380" t="str">
        <f t="shared" si="629"/>
        <v/>
      </c>
      <c r="VD184" s="380" t="str">
        <f t="shared" si="629"/>
        <v/>
      </c>
      <c r="VE184" s="380" t="str">
        <f t="shared" si="629"/>
        <v/>
      </c>
      <c r="VF184" s="380" t="str">
        <f t="shared" si="629"/>
        <v/>
      </c>
      <c r="VG184" s="380" t="str">
        <f t="shared" si="629"/>
        <v/>
      </c>
      <c r="VH184" s="380" t="str">
        <f t="shared" si="629"/>
        <v/>
      </c>
      <c r="VI184" s="380" t="str">
        <f t="shared" si="629"/>
        <v/>
      </c>
      <c r="VJ184" s="380" t="str">
        <f t="shared" si="629"/>
        <v/>
      </c>
      <c r="VK184" s="380" t="str">
        <f t="shared" si="629"/>
        <v/>
      </c>
      <c r="VL184" s="380" t="str">
        <f t="shared" si="629"/>
        <v/>
      </c>
      <c r="VM184" s="380" t="str">
        <f t="shared" si="629"/>
        <v/>
      </c>
      <c r="VN184" s="380" t="str">
        <f t="shared" si="629"/>
        <v/>
      </c>
      <c r="VO184" s="380" t="str">
        <f t="shared" si="629"/>
        <v/>
      </c>
      <c r="VP184" s="380" t="str">
        <f t="shared" si="629"/>
        <v/>
      </c>
      <c r="VQ184" s="380" t="str">
        <f t="shared" si="629"/>
        <v/>
      </c>
      <c r="VR184" s="380" t="str">
        <f t="shared" si="629"/>
        <v/>
      </c>
      <c r="VS184" s="380" t="str">
        <f t="shared" si="629"/>
        <v/>
      </c>
      <c r="VT184" s="380" t="str">
        <f t="shared" si="629"/>
        <v/>
      </c>
      <c r="VU184" s="380" t="str">
        <f t="shared" si="629"/>
        <v/>
      </c>
      <c r="VV184" s="380" t="str">
        <f t="shared" si="629"/>
        <v/>
      </c>
      <c r="VW184" s="380" t="str">
        <f t="shared" si="629"/>
        <v/>
      </c>
      <c r="VX184" s="380" t="str">
        <f t="shared" si="629"/>
        <v/>
      </c>
      <c r="VY184" s="380" t="str">
        <f t="shared" si="629"/>
        <v/>
      </c>
      <c r="VZ184" s="380" t="str">
        <f t="shared" si="629"/>
        <v/>
      </c>
      <c r="WA184" s="380" t="str">
        <f t="shared" si="629"/>
        <v/>
      </c>
      <c r="WB184" s="380" t="str">
        <f t="shared" si="629"/>
        <v/>
      </c>
      <c r="WC184" s="380" t="str">
        <f t="shared" si="629"/>
        <v/>
      </c>
      <c r="WD184" s="380" t="str">
        <f t="shared" si="629"/>
        <v/>
      </c>
      <c r="WE184" s="380" t="str">
        <f t="shared" si="629"/>
        <v/>
      </c>
      <c r="WF184" s="380" t="str">
        <f t="shared" si="629"/>
        <v/>
      </c>
      <c r="WG184" s="380" t="str">
        <f t="shared" si="629"/>
        <v/>
      </c>
      <c r="WH184" s="380" t="str">
        <f t="shared" si="629"/>
        <v/>
      </c>
      <c r="WI184" s="378" t="str">
        <f t="shared" si="629"/>
        <v/>
      </c>
    </row>
    <row r="185" spans="1:607">
      <c r="A185" s="348"/>
      <c r="B185" s="360" t="s">
        <v>917</v>
      </c>
      <c r="C185" s="348"/>
      <c r="D185" s="348"/>
      <c r="E185" s="348"/>
      <c r="F185" s="348"/>
      <c r="G185" s="361" t="str">
        <f t="shared" si="220"/>
        <v/>
      </c>
      <c r="H185" s="361" t="str">
        <f t="shared" si="221"/>
        <v/>
      </c>
      <c r="I185" s="397"/>
      <c r="J185" s="348"/>
      <c r="K185" s="348"/>
      <c r="L185" s="348"/>
      <c r="M185" s="348"/>
      <c r="N185" s="400"/>
      <c r="O185" s="400"/>
      <c r="P185" s="400"/>
      <c r="Q185" s="400"/>
      <c r="R185" s="400"/>
      <c r="S185" s="400"/>
      <c r="T185" s="400"/>
      <c r="U185" s="400"/>
      <c r="V185" s="400"/>
      <c r="W185" s="400"/>
      <c r="X185" s="400"/>
      <c r="Y185" s="400"/>
      <c r="Z185" s="400"/>
      <c r="AA185" s="400"/>
      <c r="AB185" s="400"/>
      <c r="AC185" s="400"/>
      <c r="AD185" s="400"/>
      <c r="AE185" s="400"/>
      <c r="AF185" s="400"/>
      <c r="AG185" s="400"/>
      <c r="AH185" s="400"/>
      <c r="AI185" s="400"/>
      <c r="AJ185" s="400"/>
      <c r="AK185" s="400"/>
      <c r="AL185" s="400"/>
      <c r="AM185" s="400"/>
      <c r="AN185" s="400"/>
      <c r="AO185" s="400"/>
      <c r="AP185" s="400"/>
      <c r="AQ185" s="400"/>
      <c r="AR185" s="400"/>
      <c r="AS185" s="400"/>
      <c r="AT185" s="400"/>
      <c r="AU185" s="400"/>
      <c r="AV185" s="400"/>
      <c r="AW185" s="400"/>
      <c r="AX185" s="400"/>
      <c r="AY185" s="400"/>
      <c r="AZ185" s="400"/>
      <c r="BA185" s="400"/>
      <c r="BB185" s="400"/>
      <c r="BC185" s="400"/>
      <c r="BD185" s="400"/>
      <c r="BE185" s="400"/>
      <c r="BF185" s="400"/>
      <c r="BG185" s="400"/>
      <c r="BH185" s="400"/>
      <c r="BI185" s="400"/>
      <c r="BJ185" s="400"/>
      <c r="BK185" s="400"/>
      <c r="BL185" s="400"/>
      <c r="BM185" s="400"/>
      <c r="BN185" s="400"/>
      <c r="BO185" s="400"/>
      <c r="BP185" s="400"/>
      <c r="BQ185" s="400"/>
      <c r="BR185" s="400"/>
      <c r="BS185" s="400"/>
      <c r="BT185" s="400"/>
      <c r="BU185" s="400"/>
      <c r="BV185" s="400"/>
      <c r="BW185" s="400"/>
      <c r="BX185" s="400"/>
      <c r="BY185" s="400"/>
      <c r="BZ185" s="400"/>
      <c r="CA185" s="400"/>
      <c r="CB185" s="400"/>
      <c r="CC185" s="400"/>
      <c r="CD185" s="400"/>
      <c r="CE185" s="400"/>
      <c r="CF185" s="400"/>
      <c r="CG185" s="400"/>
      <c r="CH185" s="400"/>
      <c r="CI185" s="400"/>
      <c r="CJ185" s="400"/>
      <c r="CK185" s="400"/>
      <c r="CL185" s="400"/>
      <c r="CM185" s="400"/>
      <c r="CN185" s="400"/>
      <c r="CO185" s="400"/>
      <c r="CP185" s="400"/>
      <c r="CQ185" s="400"/>
      <c r="CR185" s="400"/>
      <c r="CS185" s="400"/>
      <c r="CT185" s="400"/>
      <c r="CU185" s="400"/>
      <c r="CV185" s="400"/>
      <c r="CW185" s="400"/>
      <c r="CX185" s="400"/>
      <c r="CY185" s="400"/>
      <c r="CZ185" s="362"/>
      <c r="DA185" s="901"/>
      <c r="DB185" s="899" t="s">
        <v>1353</v>
      </c>
      <c r="DC185" s="899"/>
      <c r="DD185" s="378" t="str">
        <f>IF(COUNT(DD92:DD94)=0,"",SUM(DD92:DD94,)^2)</f>
        <v/>
      </c>
      <c r="DE185" s="378" t="str">
        <f t="shared" ref="DE185:FP185" si="630">IF(COUNT(DE92:DE94)=0,"",SUM(DE92:DE94,)^2)</f>
        <v/>
      </c>
      <c r="DF185" s="378" t="str">
        <f t="shared" si="630"/>
        <v/>
      </c>
      <c r="DG185" s="378" t="str">
        <f t="shared" si="630"/>
        <v/>
      </c>
      <c r="DH185" s="378" t="str">
        <f t="shared" si="630"/>
        <v/>
      </c>
      <c r="DI185" s="378" t="str">
        <f t="shared" si="630"/>
        <v/>
      </c>
      <c r="DJ185" s="378" t="str">
        <f t="shared" si="630"/>
        <v/>
      </c>
      <c r="DK185" s="378" t="str">
        <f t="shared" si="630"/>
        <v/>
      </c>
      <c r="DL185" s="378" t="str">
        <f t="shared" si="630"/>
        <v/>
      </c>
      <c r="DM185" s="378" t="str">
        <f t="shared" si="630"/>
        <v/>
      </c>
      <c r="DN185" s="378" t="str">
        <f t="shared" si="630"/>
        <v/>
      </c>
      <c r="DO185" s="378" t="str">
        <f t="shared" si="630"/>
        <v/>
      </c>
      <c r="DP185" s="378" t="str">
        <f t="shared" si="630"/>
        <v/>
      </c>
      <c r="DQ185" s="378" t="str">
        <f t="shared" si="630"/>
        <v/>
      </c>
      <c r="DR185" s="378" t="str">
        <f t="shared" si="630"/>
        <v/>
      </c>
      <c r="DS185" s="378" t="str">
        <f t="shared" si="630"/>
        <v/>
      </c>
      <c r="DT185" s="378" t="str">
        <f t="shared" si="630"/>
        <v/>
      </c>
      <c r="DU185" s="378" t="str">
        <f t="shared" si="630"/>
        <v/>
      </c>
      <c r="DV185" s="378" t="str">
        <f t="shared" si="630"/>
        <v/>
      </c>
      <c r="DW185" s="378" t="str">
        <f t="shared" si="630"/>
        <v/>
      </c>
      <c r="DX185" s="379" t="str">
        <f t="shared" si="630"/>
        <v/>
      </c>
      <c r="DY185" s="378" t="str">
        <f t="shared" si="630"/>
        <v/>
      </c>
      <c r="DZ185" s="378" t="str">
        <f t="shared" si="630"/>
        <v/>
      </c>
      <c r="EA185" s="378" t="str">
        <f t="shared" si="630"/>
        <v/>
      </c>
      <c r="EB185" s="378" t="str">
        <f t="shared" si="630"/>
        <v/>
      </c>
      <c r="EC185" s="378" t="str">
        <f t="shared" si="630"/>
        <v/>
      </c>
      <c r="ED185" s="378" t="str">
        <f t="shared" si="630"/>
        <v/>
      </c>
      <c r="EE185" s="378" t="str">
        <f t="shared" si="630"/>
        <v/>
      </c>
      <c r="EF185" s="378" t="str">
        <f t="shared" si="630"/>
        <v/>
      </c>
      <c r="EG185" s="378" t="str">
        <f t="shared" si="630"/>
        <v/>
      </c>
      <c r="EH185" s="378" t="str">
        <f t="shared" si="630"/>
        <v/>
      </c>
      <c r="EI185" s="378" t="str">
        <f t="shared" si="630"/>
        <v/>
      </c>
      <c r="EJ185" s="378" t="str">
        <f t="shared" si="630"/>
        <v/>
      </c>
      <c r="EK185" s="378" t="str">
        <f t="shared" si="630"/>
        <v/>
      </c>
      <c r="EL185" s="378" t="str">
        <f t="shared" si="630"/>
        <v/>
      </c>
      <c r="EM185" s="378" t="str">
        <f t="shared" si="630"/>
        <v/>
      </c>
      <c r="EN185" s="378" t="str">
        <f t="shared" si="630"/>
        <v/>
      </c>
      <c r="EO185" s="378" t="str">
        <f t="shared" si="630"/>
        <v/>
      </c>
      <c r="EP185" s="378" t="str">
        <f t="shared" si="630"/>
        <v/>
      </c>
      <c r="EQ185" s="378" t="str">
        <f t="shared" si="630"/>
        <v/>
      </c>
      <c r="ER185" s="378" t="str">
        <f t="shared" si="630"/>
        <v/>
      </c>
      <c r="ES185" s="378" t="str">
        <f t="shared" si="630"/>
        <v/>
      </c>
      <c r="ET185" s="378" t="str">
        <f t="shared" si="630"/>
        <v/>
      </c>
      <c r="EU185" s="378" t="str">
        <f t="shared" si="630"/>
        <v/>
      </c>
      <c r="EV185" s="378" t="str">
        <f t="shared" si="630"/>
        <v/>
      </c>
      <c r="EW185" s="378" t="str">
        <f t="shared" si="630"/>
        <v/>
      </c>
      <c r="EX185" s="378" t="str">
        <f t="shared" si="630"/>
        <v/>
      </c>
      <c r="EY185" s="378" t="str">
        <f t="shared" si="630"/>
        <v/>
      </c>
      <c r="EZ185" s="378" t="str">
        <f t="shared" si="630"/>
        <v/>
      </c>
      <c r="FA185" s="378" t="str">
        <f t="shared" si="630"/>
        <v/>
      </c>
      <c r="FB185" s="378" t="str">
        <f t="shared" si="630"/>
        <v/>
      </c>
      <c r="FC185" s="378" t="str">
        <f t="shared" si="630"/>
        <v/>
      </c>
      <c r="FD185" s="378" t="str">
        <f t="shared" si="630"/>
        <v/>
      </c>
      <c r="FE185" s="378" t="str">
        <f t="shared" si="630"/>
        <v/>
      </c>
      <c r="FF185" s="378" t="str">
        <f t="shared" si="630"/>
        <v/>
      </c>
      <c r="FG185" s="378" t="str">
        <f t="shared" si="630"/>
        <v/>
      </c>
      <c r="FH185" s="378" t="str">
        <f t="shared" si="630"/>
        <v/>
      </c>
      <c r="FI185" s="378" t="str">
        <f t="shared" si="630"/>
        <v/>
      </c>
      <c r="FJ185" s="378" t="str">
        <f t="shared" si="630"/>
        <v/>
      </c>
      <c r="FK185" s="378" t="str">
        <f t="shared" si="630"/>
        <v/>
      </c>
      <c r="FL185" s="378" t="str">
        <f t="shared" si="630"/>
        <v/>
      </c>
      <c r="FM185" s="378" t="str">
        <f t="shared" si="630"/>
        <v/>
      </c>
      <c r="FN185" s="378" t="str">
        <f t="shared" si="630"/>
        <v/>
      </c>
      <c r="FO185" s="378" t="str">
        <f t="shared" si="630"/>
        <v/>
      </c>
      <c r="FP185" s="378" t="str">
        <f t="shared" si="630"/>
        <v/>
      </c>
      <c r="FQ185" s="378" t="str">
        <f t="shared" ref="FQ185:IB185" si="631">IF(COUNT(FQ92:FQ94)=0,"",SUM(FQ92:FQ94,)^2)</f>
        <v/>
      </c>
      <c r="FR185" s="378" t="str">
        <f t="shared" si="631"/>
        <v/>
      </c>
      <c r="FS185" s="378" t="str">
        <f t="shared" si="631"/>
        <v/>
      </c>
      <c r="FT185" s="378" t="str">
        <f t="shared" si="631"/>
        <v/>
      </c>
      <c r="FU185" s="378" t="str">
        <f t="shared" si="631"/>
        <v/>
      </c>
      <c r="FV185" s="378" t="str">
        <f t="shared" si="631"/>
        <v/>
      </c>
      <c r="FW185" s="378" t="str">
        <f t="shared" si="631"/>
        <v/>
      </c>
      <c r="FX185" s="378" t="str">
        <f t="shared" si="631"/>
        <v/>
      </c>
      <c r="FY185" s="378" t="str">
        <f t="shared" si="631"/>
        <v/>
      </c>
      <c r="FZ185" s="378" t="str">
        <f t="shared" si="631"/>
        <v/>
      </c>
      <c r="GA185" s="378" t="str">
        <f t="shared" si="631"/>
        <v/>
      </c>
      <c r="GB185" s="378" t="str">
        <f t="shared" si="631"/>
        <v/>
      </c>
      <c r="GC185" s="378" t="str">
        <f t="shared" si="631"/>
        <v/>
      </c>
      <c r="GD185" s="378" t="str">
        <f t="shared" si="631"/>
        <v/>
      </c>
      <c r="GE185" s="378" t="str">
        <f t="shared" si="631"/>
        <v/>
      </c>
      <c r="GF185" s="378" t="str">
        <f t="shared" si="631"/>
        <v/>
      </c>
      <c r="GG185" s="378" t="str">
        <f t="shared" si="631"/>
        <v/>
      </c>
      <c r="GH185" s="378" t="str">
        <f t="shared" si="631"/>
        <v/>
      </c>
      <c r="GI185" s="378" t="str">
        <f t="shared" si="631"/>
        <v/>
      </c>
      <c r="GJ185" s="378" t="str">
        <f t="shared" si="631"/>
        <v/>
      </c>
      <c r="GK185" s="378" t="str">
        <f t="shared" si="631"/>
        <v/>
      </c>
      <c r="GL185" s="378" t="str">
        <f t="shared" si="631"/>
        <v/>
      </c>
      <c r="GM185" s="378" t="str">
        <f t="shared" si="631"/>
        <v/>
      </c>
      <c r="GN185" s="378" t="str">
        <f t="shared" si="631"/>
        <v/>
      </c>
      <c r="GO185" s="378" t="str">
        <f t="shared" si="631"/>
        <v/>
      </c>
      <c r="GP185" s="378" t="str">
        <f t="shared" si="631"/>
        <v/>
      </c>
      <c r="GQ185" s="378" t="str">
        <f t="shared" si="631"/>
        <v/>
      </c>
      <c r="GR185" s="378" t="str">
        <f t="shared" si="631"/>
        <v/>
      </c>
      <c r="GS185" s="378" t="str">
        <f t="shared" si="631"/>
        <v/>
      </c>
      <c r="GT185" s="378" t="str">
        <f t="shared" si="631"/>
        <v/>
      </c>
      <c r="GU185" s="378" t="str">
        <f t="shared" si="631"/>
        <v/>
      </c>
      <c r="GV185" s="378" t="str">
        <f t="shared" si="631"/>
        <v/>
      </c>
      <c r="GW185" s="378" t="str">
        <f t="shared" si="631"/>
        <v/>
      </c>
      <c r="GX185" s="378" t="str">
        <f t="shared" si="631"/>
        <v/>
      </c>
      <c r="GY185" s="378" t="str">
        <f t="shared" si="631"/>
        <v/>
      </c>
      <c r="GZ185" s="378" t="str">
        <f t="shared" si="631"/>
        <v/>
      </c>
      <c r="HA185" s="378" t="str">
        <f t="shared" si="631"/>
        <v/>
      </c>
      <c r="HB185" s="378" t="str">
        <f t="shared" si="631"/>
        <v/>
      </c>
      <c r="HC185" s="378" t="str">
        <f t="shared" si="631"/>
        <v/>
      </c>
      <c r="HD185" s="378" t="str">
        <f t="shared" si="631"/>
        <v/>
      </c>
      <c r="HE185" s="378" t="str">
        <f t="shared" si="631"/>
        <v/>
      </c>
      <c r="HF185" s="378" t="str">
        <f t="shared" si="631"/>
        <v/>
      </c>
      <c r="HG185" s="378" t="str">
        <f t="shared" si="631"/>
        <v/>
      </c>
      <c r="HH185" s="378" t="str">
        <f t="shared" si="631"/>
        <v/>
      </c>
      <c r="HI185" s="378" t="str">
        <f t="shared" si="631"/>
        <v/>
      </c>
      <c r="HJ185" s="378" t="str">
        <f t="shared" si="631"/>
        <v/>
      </c>
      <c r="HK185" s="378" t="str">
        <f t="shared" si="631"/>
        <v/>
      </c>
      <c r="HL185" s="378" t="str">
        <f t="shared" si="631"/>
        <v/>
      </c>
      <c r="HM185" s="378" t="str">
        <f t="shared" si="631"/>
        <v/>
      </c>
      <c r="HN185" s="378" t="str">
        <f t="shared" si="631"/>
        <v/>
      </c>
      <c r="HO185" s="378" t="str">
        <f t="shared" si="631"/>
        <v/>
      </c>
      <c r="HP185" s="378" t="str">
        <f t="shared" si="631"/>
        <v/>
      </c>
      <c r="HQ185" s="378" t="str">
        <f t="shared" si="631"/>
        <v/>
      </c>
      <c r="HR185" s="378" t="str">
        <f t="shared" si="631"/>
        <v/>
      </c>
      <c r="HS185" s="378" t="str">
        <f t="shared" si="631"/>
        <v/>
      </c>
      <c r="HT185" s="378" t="str">
        <f t="shared" si="631"/>
        <v/>
      </c>
      <c r="HU185" s="378" t="str">
        <f t="shared" si="631"/>
        <v/>
      </c>
      <c r="HV185" s="378" t="str">
        <f t="shared" si="631"/>
        <v/>
      </c>
      <c r="HW185" s="378" t="str">
        <f t="shared" si="631"/>
        <v/>
      </c>
      <c r="HX185" s="378" t="str">
        <f t="shared" si="631"/>
        <v/>
      </c>
      <c r="HY185" s="378" t="str">
        <f t="shared" si="631"/>
        <v/>
      </c>
      <c r="HZ185" s="378" t="str">
        <f t="shared" si="631"/>
        <v/>
      </c>
      <c r="IA185" s="378" t="str">
        <f t="shared" si="631"/>
        <v/>
      </c>
      <c r="IB185" s="378" t="str">
        <f t="shared" si="631"/>
        <v/>
      </c>
      <c r="IC185" s="378" t="str">
        <f t="shared" ref="IC185:KN185" si="632">IF(COUNT(IC92:IC94)=0,"",SUM(IC92:IC94,)^2)</f>
        <v/>
      </c>
      <c r="ID185" s="378" t="str">
        <f t="shared" si="632"/>
        <v/>
      </c>
      <c r="IE185" s="378" t="str">
        <f t="shared" si="632"/>
        <v/>
      </c>
      <c r="IF185" s="378" t="str">
        <f t="shared" si="632"/>
        <v/>
      </c>
      <c r="IG185" s="378" t="str">
        <f t="shared" si="632"/>
        <v/>
      </c>
      <c r="IH185" s="378" t="str">
        <f t="shared" si="632"/>
        <v/>
      </c>
      <c r="II185" s="378" t="str">
        <f t="shared" si="632"/>
        <v/>
      </c>
      <c r="IJ185" s="378" t="str">
        <f t="shared" si="632"/>
        <v/>
      </c>
      <c r="IK185" s="378" t="str">
        <f t="shared" si="632"/>
        <v/>
      </c>
      <c r="IL185" s="378" t="str">
        <f t="shared" si="632"/>
        <v/>
      </c>
      <c r="IM185" s="378" t="str">
        <f t="shared" si="632"/>
        <v/>
      </c>
      <c r="IN185" s="378" t="str">
        <f t="shared" si="632"/>
        <v/>
      </c>
      <c r="IO185" s="378" t="str">
        <f t="shared" si="632"/>
        <v/>
      </c>
      <c r="IP185" s="378" t="str">
        <f t="shared" si="632"/>
        <v/>
      </c>
      <c r="IQ185" s="378" t="str">
        <f t="shared" si="632"/>
        <v/>
      </c>
      <c r="IR185" s="378" t="str">
        <f t="shared" si="632"/>
        <v/>
      </c>
      <c r="IS185" s="378" t="str">
        <f t="shared" si="632"/>
        <v/>
      </c>
      <c r="IT185" s="378" t="str">
        <f t="shared" si="632"/>
        <v/>
      </c>
      <c r="IU185" s="378" t="str">
        <f t="shared" si="632"/>
        <v/>
      </c>
      <c r="IV185" s="378" t="str">
        <f t="shared" si="632"/>
        <v/>
      </c>
      <c r="IW185" s="378" t="str">
        <f t="shared" si="632"/>
        <v/>
      </c>
      <c r="IX185" s="378" t="str">
        <f t="shared" si="632"/>
        <v/>
      </c>
      <c r="IY185" s="378" t="str">
        <f t="shared" si="632"/>
        <v/>
      </c>
      <c r="IZ185" s="378" t="str">
        <f t="shared" si="632"/>
        <v/>
      </c>
      <c r="JA185" s="378" t="str">
        <f t="shared" si="632"/>
        <v/>
      </c>
      <c r="JB185" s="378" t="str">
        <f t="shared" si="632"/>
        <v/>
      </c>
      <c r="JC185" s="378" t="str">
        <f t="shared" si="632"/>
        <v/>
      </c>
      <c r="JD185" s="378" t="str">
        <f t="shared" si="632"/>
        <v/>
      </c>
      <c r="JE185" s="378" t="str">
        <f t="shared" si="632"/>
        <v/>
      </c>
      <c r="JF185" s="378" t="str">
        <f t="shared" si="632"/>
        <v/>
      </c>
      <c r="JG185" s="378" t="str">
        <f t="shared" si="632"/>
        <v/>
      </c>
      <c r="JH185" s="378" t="str">
        <f t="shared" si="632"/>
        <v/>
      </c>
      <c r="JI185" s="378" t="str">
        <f t="shared" si="632"/>
        <v/>
      </c>
      <c r="JJ185" s="378" t="str">
        <f t="shared" si="632"/>
        <v/>
      </c>
      <c r="JK185" s="378" t="str">
        <f t="shared" si="632"/>
        <v/>
      </c>
      <c r="JL185" s="378" t="str">
        <f t="shared" si="632"/>
        <v/>
      </c>
      <c r="JM185" s="378" t="str">
        <f t="shared" si="632"/>
        <v/>
      </c>
      <c r="JN185" s="378" t="str">
        <f t="shared" si="632"/>
        <v/>
      </c>
      <c r="JO185" s="378" t="str">
        <f t="shared" si="632"/>
        <v/>
      </c>
      <c r="JP185" s="378" t="str">
        <f t="shared" si="632"/>
        <v/>
      </c>
      <c r="JQ185" s="378" t="str">
        <f t="shared" si="632"/>
        <v/>
      </c>
      <c r="JR185" s="378" t="str">
        <f t="shared" si="632"/>
        <v/>
      </c>
      <c r="JS185" s="378" t="str">
        <f t="shared" si="632"/>
        <v/>
      </c>
      <c r="JT185" s="378" t="str">
        <f t="shared" si="632"/>
        <v/>
      </c>
      <c r="JU185" s="378" t="str">
        <f t="shared" si="632"/>
        <v/>
      </c>
      <c r="JV185" s="378" t="str">
        <f t="shared" si="632"/>
        <v/>
      </c>
      <c r="JW185" s="378" t="str">
        <f t="shared" si="632"/>
        <v/>
      </c>
      <c r="JX185" s="378" t="str">
        <f t="shared" si="632"/>
        <v/>
      </c>
      <c r="JY185" s="378" t="str">
        <f t="shared" si="632"/>
        <v/>
      </c>
      <c r="JZ185" s="378" t="str">
        <f t="shared" si="632"/>
        <v/>
      </c>
      <c r="KA185" s="378" t="str">
        <f t="shared" si="632"/>
        <v/>
      </c>
      <c r="KB185" s="378" t="str">
        <f t="shared" si="632"/>
        <v/>
      </c>
      <c r="KC185" s="378" t="str">
        <f t="shared" si="632"/>
        <v/>
      </c>
      <c r="KD185" s="378" t="str">
        <f t="shared" si="632"/>
        <v/>
      </c>
      <c r="KE185" s="378" t="str">
        <f t="shared" si="632"/>
        <v/>
      </c>
      <c r="KF185" s="378" t="str">
        <f t="shared" si="632"/>
        <v/>
      </c>
      <c r="KG185" s="378" t="str">
        <f t="shared" si="632"/>
        <v/>
      </c>
      <c r="KH185" s="378" t="str">
        <f t="shared" si="632"/>
        <v/>
      </c>
      <c r="KI185" s="378" t="str">
        <f t="shared" si="632"/>
        <v/>
      </c>
      <c r="KJ185" s="378" t="str">
        <f t="shared" si="632"/>
        <v/>
      </c>
      <c r="KK185" s="378" t="str">
        <f t="shared" si="632"/>
        <v/>
      </c>
      <c r="KL185" s="378" t="str">
        <f t="shared" si="632"/>
        <v/>
      </c>
      <c r="KM185" s="378" t="str">
        <f t="shared" si="632"/>
        <v/>
      </c>
      <c r="KN185" s="378" t="str">
        <f t="shared" si="632"/>
        <v/>
      </c>
      <c r="KO185" s="378" t="str">
        <f t="shared" ref="KO185:MZ185" si="633">IF(COUNT(KO92:KO94)=0,"",SUM(KO92:KO94,)^2)</f>
        <v/>
      </c>
      <c r="KP185" s="378" t="str">
        <f t="shared" si="633"/>
        <v/>
      </c>
      <c r="KQ185" s="378" t="str">
        <f t="shared" si="633"/>
        <v/>
      </c>
      <c r="KR185" s="378" t="str">
        <f t="shared" si="633"/>
        <v/>
      </c>
      <c r="KS185" s="378" t="str">
        <f t="shared" si="633"/>
        <v/>
      </c>
      <c r="KT185" s="378" t="str">
        <f t="shared" si="633"/>
        <v/>
      </c>
      <c r="KU185" s="378" t="str">
        <f t="shared" si="633"/>
        <v/>
      </c>
      <c r="KV185" s="378" t="str">
        <f t="shared" si="633"/>
        <v/>
      </c>
      <c r="KW185" s="378" t="str">
        <f t="shared" si="633"/>
        <v/>
      </c>
      <c r="KX185" s="378" t="str">
        <f t="shared" si="633"/>
        <v/>
      </c>
      <c r="KY185" s="378" t="str">
        <f t="shared" si="633"/>
        <v/>
      </c>
      <c r="KZ185" s="378" t="str">
        <f t="shared" si="633"/>
        <v/>
      </c>
      <c r="LA185" s="378" t="str">
        <f t="shared" si="633"/>
        <v/>
      </c>
      <c r="LB185" s="378" t="str">
        <f t="shared" si="633"/>
        <v/>
      </c>
      <c r="LC185" s="378" t="str">
        <f t="shared" si="633"/>
        <v/>
      </c>
      <c r="LD185" s="378" t="str">
        <f t="shared" si="633"/>
        <v/>
      </c>
      <c r="LE185" s="378" t="str">
        <f t="shared" si="633"/>
        <v/>
      </c>
      <c r="LF185" s="378" t="str">
        <f t="shared" si="633"/>
        <v/>
      </c>
      <c r="LG185" s="378" t="str">
        <f t="shared" si="633"/>
        <v/>
      </c>
      <c r="LH185" s="378" t="str">
        <f t="shared" si="633"/>
        <v/>
      </c>
      <c r="LI185" s="378" t="str">
        <f t="shared" si="633"/>
        <v/>
      </c>
      <c r="LJ185" s="378" t="str">
        <f t="shared" si="633"/>
        <v/>
      </c>
      <c r="LK185" s="378" t="str">
        <f t="shared" si="633"/>
        <v/>
      </c>
      <c r="LL185" s="378" t="str">
        <f t="shared" si="633"/>
        <v/>
      </c>
      <c r="LM185" s="378" t="str">
        <f t="shared" si="633"/>
        <v/>
      </c>
      <c r="LN185" s="378" t="str">
        <f t="shared" si="633"/>
        <v/>
      </c>
      <c r="LO185" s="378" t="str">
        <f t="shared" si="633"/>
        <v/>
      </c>
      <c r="LP185" s="378" t="str">
        <f t="shared" si="633"/>
        <v/>
      </c>
      <c r="LQ185" s="378" t="str">
        <f t="shared" si="633"/>
        <v/>
      </c>
      <c r="LR185" s="378" t="str">
        <f t="shared" si="633"/>
        <v/>
      </c>
      <c r="LS185" s="378" t="str">
        <f t="shared" si="633"/>
        <v/>
      </c>
      <c r="LT185" s="378" t="str">
        <f t="shared" si="633"/>
        <v/>
      </c>
      <c r="LU185" s="378" t="str">
        <f t="shared" si="633"/>
        <v/>
      </c>
      <c r="LV185" s="378" t="str">
        <f t="shared" si="633"/>
        <v/>
      </c>
      <c r="LW185" s="378" t="str">
        <f t="shared" si="633"/>
        <v/>
      </c>
      <c r="LX185" s="378" t="str">
        <f t="shared" si="633"/>
        <v/>
      </c>
      <c r="LY185" s="378" t="str">
        <f t="shared" si="633"/>
        <v/>
      </c>
      <c r="LZ185" s="378" t="str">
        <f t="shared" si="633"/>
        <v/>
      </c>
      <c r="MA185" s="378" t="str">
        <f t="shared" si="633"/>
        <v/>
      </c>
      <c r="MB185" s="378" t="str">
        <f t="shared" si="633"/>
        <v/>
      </c>
      <c r="MC185" s="378" t="str">
        <f t="shared" si="633"/>
        <v/>
      </c>
      <c r="MD185" s="378" t="str">
        <f t="shared" si="633"/>
        <v/>
      </c>
      <c r="ME185" s="378" t="str">
        <f t="shared" si="633"/>
        <v/>
      </c>
      <c r="MF185" s="378" t="str">
        <f t="shared" si="633"/>
        <v/>
      </c>
      <c r="MG185" s="378" t="str">
        <f t="shared" si="633"/>
        <v/>
      </c>
      <c r="MH185" s="378" t="str">
        <f t="shared" si="633"/>
        <v/>
      </c>
      <c r="MI185" s="378" t="str">
        <f t="shared" si="633"/>
        <v/>
      </c>
      <c r="MJ185" s="378" t="str">
        <f t="shared" si="633"/>
        <v/>
      </c>
      <c r="MK185" s="378" t="str">
        <f t="shared" si="633"/>
        <v/>
      </c>
      <c r="ML185" s="378" t="str">
        <f t="shared" si="633"/>
        <v/>
      </c>
      <c r="MM185" s="378" t="str">
        <f t="shared" si="633"/>
        <v/>
      </c>
      <c r="MN185" s="378" t="str">
        <f t="shared" si="633"/>
        <v/>
      </c>
      <c r="MO185" s="378" t="str">
        <f t="shared" si="633"/>
        <v/>
      </c>
      <c r="MP185" s="378" t="str">
        <f t="shared" si="633"/>
        <v/>
      </c>
      <c r="MQ185" s="378" t="str">
        <f t="shared" si="633"/>
        <v/>
      </c>
      <c r="MR185" s="378" t="str">
        <f t="shared" si="633"/>
        <v/>
      </c>
      <c r="MS185" s="378" t="str">
        <f t="shared" si="633"/>
        <v/>
      </c>
      <c r="MT185" s="378" t="str">
        <f t="shared" si="633"/>
        <v/>
      </c>
      <c r="MU185" s="378" t="str">
        <f t="shared" si="633"/>
        <v/>
      </c>
      <c r="MV185" s="378" t="str">
        <f t="shared" si="633"/>
        <v/>
      </c>
      <c r="MW185" s="378" t="str">
        <f t="shared" si="633"/>
        <v/>
      </c>
      <c r="MX185" s="378" t="str">
        <f t="shared" si="633"/>
        <v/>
      </c>
      <c r="MY185" s="378" t="str">
        <f t="shared" si="633"/>
        <v/>
      </c>
      <c r="MZ185" s="378" t="str">
        <f t="shared" si="633"/>
        <v/>
      </c>
      <c r="NA185" s="378" t="str">
        <f t="shared" ref="NA185:PL185" si="634">IF(COUNT(NA92:NA94)=0,"",SUM(NA92:NA94,)^2)</f>
        <v/>
      </c>
      <c r="NB185" s="378" t="str">
        <f t="shared" si="634"/>
        <v/>
      </c>
      <c r="NC185" s="378" t="str">
        <f t="shared" si="634"/>
        <v/>
      </c>
      <c r="ND185" s="378" t="str">
        <f t="shared" si="634"/>
        <v/>
      </c>
      <c r="NE185" s="378" t="str">
        <f t="shared" si="634"/>
        <v/>
      </c>
      <c r="NF185" s="378" t="str">
        <f t="shared" si="634"/>
        <v/>
      </c>
      <c r="NG185" s="378" t="str">
        <f t="shared" si="634"/>
        <v/>
      </c>
      <c r="NH185" s="378" t="str">
        <f t="shared" si="634"/>
        <v/>
      </c>
      <c r="NI185" s="378" t="str">
        <f t="shared" si="634"/>
        <v/>
      </c>
      <c r="NJ185" s="378" t="str">
        <f t="shared" si="634"/>
        <v/>
      </c>
      <c r="NK185" s="378" t="str">
        <f t="shared" si="634"/>
        <v/>
      </c>
      <c r="NL185" s="378" t="str">
        <f t="shared" si="634"/>
        <v/>
      </c>
      <c r="NM185" s="378" t="str">
        <f t="shared" si="634"/>
        <v/>
      </c>
      <c r="NN185" s="378" t="str">
        <f t="shared" si="634"/>
        <v/>
      </c>
      <c r="NO185" s="378" t="str">
        <f t="shared" si="634"/>
        <v/>
      </c>
      <c r="NP185" s="378" t="str">
        <f t="shared" si="634"/>
        <v/>
      </c>
      <c r="NQ185" s="378" t="str">
        <f t="shared" si="634"/>
        <v/>
      </c>
      <c r="NR185" s="378" t="str">
        <f t="shared" si="634"/>
        <v/>
      </c>
      <c r="NS185" s="378" t="str">
        <f t="shared" si="634"/>
        <v/>
      </c>
      <c r="NT185" s="378" t="str">
        <f t="shared" si="634"/>
        <v/>
      </c>
      <c r="NU185" s="378" t="str">
        <f t="shared" si="634"/>
        <v/>
      </c>
      <c r="NV185" s="378" t="str">
        <f t="shared" si="634"/>
        <v/>
      </c>
      <c r="NW185" s="378" t="str">
        <f t="shared" si="634"/>
        <v/>
      </c>
      <c r="NX185" s="378" t="str">
        <f t="shared" si="634"/>
        <v/>
      </c>
      <c r="NY185" s="378" t="str">
        <f t="shared" si="634"/>
        <v/>
      </c>
      <c r="NZ185" s="378" t="str">
        <f t="shared" si="634"/>
        <v/>
      </c>
      <c r="OA185" s="378" t="str">
        <f t="shared" si="634"/>
        <v/>
      </c>
      <c r="OB185" s="378" t="str">
        <f t="shared" si="634"/>
        <v/>
      </c>
      <c r="OC185" s="378" t="str">
        <f t="shared" si="634"/>
        <v/>
      </c>
      <c r="OD185" s="378" t="str">
        <f t="shared" si="634"/>
        <v/>
      </c>
      <c r="OE185" s="378" t="str">
        <f t="shared" si="634"/>
        <v/>
      </c>
      <c r="OF185" s="378" t="str">
        <f t="shared" si="634"/>
        <v/>
      </c>
      <c r="OG185" s="378" t="str">
        <f t="shared" si="634"/>
        <v/>
      </c>
      <c r="OH185" s="378" t="str">
        <f t="shared" si="634"/>
        <v/>
      </c>
      <c r="OI185" s="378" t="str">
        <f t="shared" si="634"/>
        <v/>
      </c>
      <c r="OJ185" s="378" t="str">
        <f t="shared" si="634"/>
        <v/>
      </c>
      <c r="OK185" s="378" t="str">
        <f t="shared" si="634"/>
        <v/>
      </c>
      <c r="OL185" s="378" t="str">
        <f t="shared" si="634"/>
        <v/>
      </c>
      <c r="OM185" s="378" t="str">
        <f t="shared" si="634"/>
        <v/>
      </c>
      <c r="ON185" s="378" t="str">
        <f t="shared" si="634"/>
        <v/>
      </c>
      <c r="OO185" s="378" t="str">
        <f t="shared" si="634"/>
        <v/>
      </c>
      <c r="OP185" s="378" t="str">
        <f t="shared" si="634"/>
        <v/>
      </c>
      <c r="OQ185" s="380" t="str">
        <f t="shared" si="634"/>
        <v/>
      </c>
      <c r="OR185" s="380" t="str">
        <f t="shared" si="634"/>
        <v/>
      </c>
      <c r="OS185" s="380" t="str">
        <f t="shared" si="634"/>
        <v/>
      </c>
      <c r="OT185" s="380" t="str">
        <f t="shared" si="634"/>
        <v/>
      </c>
      <c r="OU185" s="380" t="str">
        <f t="shared" si="634"/>
        <v/>
      </c>
      <c r="OV185" s="380" t="str">
        <f t="shared" si="634"/>
        <v/>
      </c>
      <c r="OW185" s="380" t="str">
        <f t="shared" si="634"/>
        <v/>
      </c>
      <c r="OX185" s="380" t="str">
        <f t="shared" si="634"/>
        <v/>
      </c>
      <c r="OY185" s="380" t="str">
        <f t="shared" si="634"/>
        <v/>
      </c>
      <c r="OZ185" s="380" t="str">
        <f t="shared" si="634"/>
        <v/>
      </c>
      <c r="PA185" s="380" t="str">
        <f t="shared" si="634"/>
        <v/>
      </c>
      <c r="PB185" s="380" t="str">
        <f t="shared" si="634"/>
        <v/>
      </c>
      <c r="PC185" s="380" t="str">
        <f t="shared" si="634"/>
        <v/>
      </c>
      <c r="PD185" s="380" t="str">
        <f t="shared" si="634"/>
        <v/>
      </c>
      <c r="PE185" s="380" t="str">
        <f t="shared" si="634"/>
        <v/>
      </c>
      <c r="PF185" s="380" t="str">
        <f t="shared" si="634"/>
        <v/>
      </c>
      <c r="PG185" s="380" t="str">
        <f t="shared" si="634"/>
        <v/>
      </c>
      <c r="PH185" s="380" t="str">
        <f t="shared" si="634"/>
        <v/>
      </c>
      <c r="PI185" s="380" t="str">
        <f t="shared" si="634"/>
        <v/>
      </c>
      <c r="PJ185" s="380" t="str">
        <f t="shared" si="634"/>
        <v/>
      </c>
      <c r="PK185" s="380" t="str">
        <f t="shared" si="634"/>
        <v/>
      </c>
      <c r="PL185" s="380" t="str">
        <f t="shared" si="634"/>
        <v/>
      </c>
      <c r="PM185" s="380" t="str">
        <f t="shared" ref="PM185:RX185" si="635">IF(COUNT(PM92:PM94)=0,"",SUM(PM92:PM94,)^2)</f>
        <v/>
      </c>
      <c r="PN185" s="380" t="str">
        <f t="shared" si="635"/>
        <v/>
      </c>
      <c r="PO185" s="380" t="str">
        <f t="shared" si="635"/>
        <v/>
      </c>
      <c r="PP185" s="380" t="str">
        <f t="shared" si="635"/>
        <v/>
      </c>
      <c r="PQ185" s="380" t="str">
        <f t="shared" si="635"/>
        <v/>
      </c>
      <c r="PR185" s="380" t="str">
        <f t="shared" si="635"/>
        <v/>
      </c>
      <c r="PS185" s="380" t="str">
        <f t="shared" si="635"/>
        <v/>
      </c>
      <c r="PT185" s="380" t="str">
        <f t="shared" si="635"/>
        <v/>
      </c>
      <c r="PU185" s="380" t="str">
        <f t="shared" si="635"/>
        <v/>
      </c>
      <c r="PV185" s="380" t="str">
        <f t="shared" si="635"/>
        <v/>
      </c>
      <c r="PW185" s="380" t="str">
        <f t="shared" si="635"/>
        <v/>
      </c>
      <c r="PX185" s="380" t="str">
        <f t="shared" si="635"/>
        <v/>
      </c>
      <c r="PY185" s="380" t="str">
        <f t="shared" si="635"/>
        <v/>
      </c>
      <c r="PZ185" s="380" t="str">
        <f t="shared" si="635"/>
        <v/>
      </c>
      <c r="QA185" s="380" t="str">
        <f t="shared" si="635"/>
        <v/>
      </c>
      <c r="QB185" s="380" t="str">
        <f t="shared" si="635"/>
        <v/>
      </c>
      <c r="QC185" s="380" t="str">
        <f t="shared" si="635"/>
        <v/>
      </c>
      <c r="QD185" s="380" t="str">
        <f t="shared" si="635"/>
        <v/>
      </c>
      <c r="QE185" s="380" t="str">
        <f t="shared" si="635"/>
        <v/>
      </c>
      <c r="QF185" s="380" t="str">
        <f t="shared" si="635"/>
        <v/>
      </c>
      <c r="QG185" s="380" t="str">
        <f t="shared" si="635"/>
        <v/>
      </c>
      <c r="QH185" s="380" t="str">
        <f t="shared" si="635"/>
        <v/>
      </c>
      <c r="QI185" s="380" t="str">
        <f t="shared" si="635"/>
        <v/>
      </c>
      <c r="QJ185" s="380" t="str">
        <f t="shared" si="635"/>
        <v/>
      </c>
      <c r="QK185" s="380" t="str">
        <f t="shared" si="635"/>
        <v/>
      </c>
      <c r="QL185" s="380" t="str">
        <f t="shared" si="635"/>
        <v/>
      </c>
      <c r="QM185" s="380" t="str">
        <f t="shared" si="635"/>
        <v/>
      </c>
      <c r="QN185" s="380" t="str">
        <f t="shared" si="635"/>
        <v/>
      </c>
      <c r="QO185" s="380" t="str">
        <f t="shared" si="635"/>
        <v/>
      </c>
      <c r="QP185" s="380" t="str">
        <f t="shared" si="635"/>
        <v/>
      </c>
      <c r="QQ185" s="380" t="str">
        <f t="shared" si="635"/>
        <v/>
      </c>
      <c r="QR185" s="380" t="str">
        <f t="shared" si="635"/>
        <v/>
      </c>
      <c r="QS185" s="380" t="str">
        <f t="shared" si="635"/>
        <v/>
      </c>
      <c r="QT185" s="380" t="str">
        <f t="shared" si="635"/>
        <v/>
      </c>
      <c r="QU185" s="380" t="str">
        <f t="shared" si="635"/>
        <v/>
      </c>
      <c r="QV185" s="380" t="str">
        <f t="shared" si="635"/>
        <v/>
      </c>
      <c r="QW185" s="380" t="str">
        <f t="shared" si="635"/>
        <v/>
      </c>
      <c r="QX185" s="380" t="str">
        <f t="shared" si="635"/>
        <v/>
      </c>
      <c r="QY185" s="380" t="str">
        <f t="shared" si="635"/>
        <v/>
      </c>
      <c r="QZ185" s="380" t="str">
        <f t="shared" si="635"/>
        <v/>
      </c>
      <c r="RA185" s="380" t="str">
        <f t="shared" si="635"/>
        <v/>
      </c>
      <c r="RB185" s="380" t="str">
        <f t="shared" si="635"/>
        <v/>
      </c>
      <c r="RC185" s="380" t="str">
        <f t="shared" si="635"/>
        <v/>
      </c>
      <c r="RD185" s="380" t="str">
        <f t="shared" si="635"/>
        <v/>
      </c>
      <c r="RE185" s="380" t="str">
        <f t="shared" si="635"/>
        <v/>
      </c>
      <c r="RF185" s="380" t="str">
        <f t="shared" si="635"/>
        <v/>
      </c>
      <c r="RG185" s="380" t="str">
        <f t="shared" si="635"/>
        <v/>
      </c>
      <c r="RH185" s="380" t="str">
        <f t="shared" si="635"/>
        <v/>
      </c>
      <c r="RI185" s="380" t="str">
        <f t="shared" si="635"/>
        <v/>
      </c>
      <c r="RJ185" s="380" t="str">
        <f t="shared" si="635"/>
        <v/>
      </c>
      <c r="RK185" s="380" t="str">
        <f t="shared" si="635"/>
        <v/>
      </c>
      <c r="RL185" s="380" t="str">
        <f t="shared" si="635"/>
        <v/>
      </c>
      <c r="RM185" s="380" t="str">
        <f t="shared" si="635"/>
        <v/>
      </c>
      <c r="RN185" s="380" t="str">
        <f t="shared" si="635"/>
        <v/>
      </c>
      <c r="RO185" s="380" t="str">
        <f t="shared" si="635"/>
        <v/>
      </c>
      <c r="RP185" s="380" t="str">
        <f t="shared" si="635"/>
        <v/>
      </c>
      <c r="RQ185" s="380" t="str">
        <f t="shared" si="635"/>
        <v/>
      </c>
      <c r="RR185" s="380" t="str">
        <f t="shared" si="635"/>
        <v/>
      </c>
      <c r="RS185" s="380" t="str">
        <f t="shared" si="635"/>
        <v/>
      </c>
      <c r="RT185" s="380" t="str">
        <f t="shared" si="635"/>
        <v/>
      </c>
      <c r="RU185" s="380" t="str">
        <f t="shared" si="635"/>
        <v/>
      </c>
      <c r="RV185" s="380" t="str">
        <f t="shared" si="635"/>
        <v/>
      </c>
      <c r="RW185" s="380" t="str">
        <f t="shared" si="635"/>
        <v/>
      </c>
      <c r="RX185" s="380" t="str">
        <f t="shared" si="635"/>
        <v/>
      </c>
      <c r="RY185" s="380" t="str">
        <f t="shared" ref="RY185:UJ185" si="636">IF(COUNT(RY92:RY94)=0,"",SUM(RY92:RY94,)^2)</f>
        <v/>
      </c>
      <c r="RZ185" s="380" t="str">
        <f t="shared" si="636"/>
        <v/>
      </c>
      <c r="SA185" s="380" t="str">
        <f t="shared" si="636"/>
        <v/>
      </c>
      <c r="SB185" s="380" t="str">
        <f t="shared" si="636"/>
        <v/>
      </c>
      <c r="SC185" s="380" t="str">
        <f t="shared" si="636"/>
        <v/>
      </c>
      <c r="SD185" s="380" t="str">
        <f t="shared" si="636"/>
        <v/>
      </c>
      <c r="SE185" s="380" t="str">
        <f t="shared" si="636"/>
        <v/>
      </c>
      <c r="SF185" s="380" t="str">
        <f t="shared" si="636"/>
        <v/>
      </c>
      <c r="SG185" s="380" t="str">
        <f t="shared" si="636"/>
        <v/>
      </c>
      <c r="SH185" s="380" t="str">
        <f t="shared" si="636"/>
        <v/>
      </c>
      <c r="SI185" s="380" t="str">
        <f t="shared" si="636"/>
        <v/>
      </c>
      <c r="SJ185" s="380" t="str">
        <f t="shared" si="636"/>
        <v/>
      </c>
      <c r="SK185" s="380" t="str">
        <f t="shared" si="636"/>
        <v/>
      </c>
      <c r="SL185" s="380" t="str">
        <f t="shared" si="636"/>
        <v/>
      </c>
      <c r="SM185" s="380" t="str">
        <f t="shared" si="636"/>
        <v/>
      </c>
      <c r="SN185" s="380" t="str">
        <f t="shared" si="636"/>
        <v/>
      </c>
      <c r="SO185" s="380" t="str">
        <f t="shared" si="636"/>
        <v/>
      </c>
      <c r="SP185" s="380" t="str">
        <f t="shared" si="636"/>
        <v/>
      </c>
      <c r="SQ185" s="380" t="str">
        <f t="shared" si="636"/>
        <v/>
      </c>
      <c r="SR185" s="380" t="str">
        <f t="shared" si="636"/>
        <v/>
      </c>
      <c r="SS185" s="380" t="str">
        <f t="shared" si="636"/>
        <v/>
      </c>
      <c r="ST185" s="380" t="str">
        <f t="shared" si="636"/>
        <v/>
      </c>
      <c r="SU185" s="380" t="str">
        <f t="shared" si="636"/>
        <v/>
      </c>
      <c r="SV185" s="380" t="str">
        <f t="shared" si="636"/>
        <v/>
      </c>
      <c r="SW185" s="380" t="str">
        <f t="shared" si="636"/>
        <v/>
      </c>
      <c r="SX185" s="380" t="str">
        <f t="shared" si="636"/>
        <v/>
      </c>
      <c r="SY185" s="380" t="str">
        <f t="shared" si="636"/>
        <v/>
      </c>
      <c r="SZ185" s="380" t="str">
        <f t="shared" si="636"/>
        <v/>
      </c>
      <c r="TA185" s="380" t="str">
        <f t="shared" si="636"/>
        <v/>
      </c>
      <c r="TB185" s="380" t="str">
        <f t="shared" si="636"/>
        <v/>
      </c>
      <c r="TC185" s="380" t="str">
        <f t="shared" si="636"/>
        <v/>
      </c>
      <c r="TD185" s="380" t="str">
        <f t="shared" si="636"/>
        <v/>
      </c>
      <c r="TE185" s="380" t="str">
        <f t="shared" si="636"/>
        <v/>
      </c>
      <c r="TF185" s="380" t="str">
        <f t="shared" si="636"/>
        <v/>
      </c>
      <c r="TG185" s="380" t="str">
        <f t="shared" si="636"/>
        <v/>
      </c>
      <c r="TH185" s="380" t="str">
        <f t="shared" si="636"/>
        <v/>
      </c>
      <c r="TI185" s="380" t="str">
        <f t="shared" si="636"/>
        <v/>
      </c>
      <c r="TJ185" s="380" t="str">
        <f t="shared" si="636"/>
        <v/>
      </c>
      <c r="TK185" s="380" t="str">
        <f t="shared" si="636"/>
        <v/>
      </c>
      <c r="TL185" s="380" t="str">
        <f t="shared" si="636"/>
        <v/>
      </c>
      <c r="TM185" s="380" t="str">
        <f t="shared" si="636"/>
        <v/>
      </c>
      <c r="TN185" s="380" t="str">
        <f t="shared" si="636"/>
        <v/>
      </c>
      <c r="TO185" s="380" t="str">
        <f t="shared" si="636"/>
        <v/>
      </c>
      <c r="TP185" s="380" t="str">
        <f t="shared" si="636"/>
        <v/>
      </c>
      <c r="TQ185" s="380" t="str">
        <f t="shared" si="636"/>
        <v/>
      </c>
      <c r="TR185" s="380" t="str">
        <f t="shared" si="636"/>
        <v/>
      </c>
      <c r="TS185" s="380" t="str">
        <f t="shared" si="636"/>
        <v/>
      </c>
      <c r="TT185" s="380" t="str">
        <f t="shared" si="636"/>
        <v/>
      </c>
      <c r="TU185" s="380" t="str">
        <f t="shared" si="636"/>
        <v/>
      </c>
      <c r="TV185" s="380" t="str">
        <f t="shared" si="636"/>
        <v/>
      </c>
      <c r="TW185" s="380" t="str">
        <f t="shared" si="636"/>
        <v/>
      </c>
      <c r="TX185" s="380" t="str">
        <f t="shared" si="636"/>
        <v/>
      </c>
      <c r="TY185" s="380" t="str">
        <f t="shared" si="636"/>
        <v/>
      </c>
      <c r="TZ185" s="380" t="str">
        <f t="shared" si="636"/>
        <v/>
      </c>
      <c r="UA185" s="380" t="str">
        <f t="shared" si="636"/>
        <v/>
      </c>
      <c r="UB185" s="380" t="str">
        <f t="shared" si="636"/>
        <v/>
      </c>
      <c r="UC185" s="380" t="str">
        <f t="shared" si="636"/>
        <v/>
      </c>
      <c r="UD185" s="380" t="str">
        <f t="shared" si="636"/>
        <v/>
      </c>
      <c r="UE185" s="380" t="str">
        <f t="shared" si="636"/>
        <v/>
      </c>
      <c r="UF185" s="380" t="str">
        <f t="shared" si="636"/>
        <v/>
      </c>
      <c r="UG185" s="380" t="str">
        <f t="shared" si="636"/>
        <v/>
      </c>
      <c r="UH185" s="380" t="str">
        <f t="shared" si="636"/>
        <v/>
      </c>
      <c r="UI185" s="380" t="str">
        <f t="shared" si="636"/>
        <v/>
      </c>
      <c r="UJ185" s="380" t="str">
        <f t="shared" si="636"/>
        <v/>
      </c>
      <c r="UK185" s="380" t="str">
        <f t="shared" ref="UK185:WI185" si="637">IF(COUNT(UK92:UK94)=0,"",SUM(UK92:UK94,)^2)</f>
        <v/>
      </c>
      <c r="UL185" s="380" t="str">
        <f t="shared" si="637"/>
        <v/>
      </c>
      <c r="UM185" s="380" t="str">
        <f t="shared" si="637"/>
        <v/>
      </c>
      <c r="UN185" s="380" t="str">
        <f t="shared" si="637"/>
        <v/>
      </c>
      <c r="UO185" s="380" t="str">
        <f t="shared" si="637"/>
        <v/>
      </c>
      <c r="UP185" s="380" t="str">
        <f t="shared" si="637"/>
        <v/>
      </c>
      <c r="UQ185" s="380" t="str">
        <f t="shared" si="637"/>
        <v/>
      </c>
      <c r="UR185" s="380" t="str">
        <f t="shared" si="637"/>
        <v/>
      </c>
      <c r="US185" s="380" t="str">
        <f t="shared" si="637"/>
        <v/>
      </c>
      <c r="UT185" s="380" t="str">
        <f t="shared" si="637"/>
        <v/>
      </c>
      <c r="UU185" s="380" t="str">
        <f t="shared" si="637"/>
        <v/>
      </c>
      <c r="UV185" s="380" t="str">
        <f t="shared" si="637"/>
        <v/>
      </c>
      <c r="UW185" s="380" t="str">
        <f t="shared" si="637"/>
        <v/>
      </c>
      <c r="UX185" s="380" t="str">
        <f t="shared" si="637"/>
        <v/>
      </c>
      <c r="UY185" s="380" t="str">
        <f t="shared" si="637"/>
        <v/>
      </c>
      <c r="UZ185" s="380" t="str">
        <f t="shared" si="637"/>
        <v/>
      </c>
      <c r="VA185" s="380" t="str">
        <f t="shared" si="637"/>
        <v/>
      </c>
      <c r="VB185" s="380" t="str">
        <f t="shared" si="637"/>
        <v/>
      </c>
      <c r="VC185" s="380" t="str">
        <f t="shared" si="637"/>
        <v/>
      </c>
      <c r="VD185" s="380" t="str">
        <f t="shared" si="637"/>
        <v/>
      </c>
      <c r="VE185" s="380" t="str">
        <f t="shared" si="637"/>
        <v/>
      </c>
      <c r="VF185" s="380" t="str">
        <f t="shared" si="637"/>
        <v/>
      </c>
      <c r="VG185" s="380" t="str">
        <f t="shared" si="637"/>
        <v/>
      </c>
      <c r="VH185" s="380" t="str">
        <f t="shared" si="637"/>
        <v/>
      </c>
      <c r="VI185" s="380" t="str">
        <f t="shared" si="637"/>
        <v/>
      </c>
      <c r="VJ185" s="380" t="str">
        <f t="shared" si="637"/>
        <v/>
      </c>
      <c r="VK185" s="380" t="str">
        <f t="shared" si="637"/>
        <v/>
      </c>
      <c r="VL185" s="380" t="str">
        <f t="shared" si="637"/>
        <v/>
      </c>
      <c r="VM185" s="380" t="str">
        <f t="shared" si="637"/>
        <v/>
      </c>
      <c r="VN185" s="380" t="str">
        <f t="shared" si="637"/>
        <v/>
      </c>
      <c r="VO185" s="380" t="str">
        <f t="shared" si="637"/>
        <v/>
      </c>
      <c r="VP185" s="380" t="str">
        <f t="shared" si="637"/>
        <v/>
      </c>
      <c r="VQ185" s="380" t="str">
        <f t="shared" si="637"/>
        <v/>
      </c>
      <c r="VR185" s="380" t="str">
        <f t="shared" si="637"/>
        <v/>
      </c>
      <c r="VS185" s="380" t="str">
        <f t="shared" si="637"/>
        <v/>
      </c>
      <c r="VT185" s="380" t="str">
        <f t="shared" si="637"/>
        <v/>
      </c>
      <c r="VU185" s="380" t="str">
        <f t="shared" si="637"/>
        <v/>
      </c>
      <c r="VV185" s="380" t="str">
        <f t="shared" si="637"/>
        <v/>
      </c>
      <c r="VW185" s="380" t="str">
        <f t="shared" si="637"/>
        <v/>
      </c>
      <c r="VX185" s="380" t="str">
        <f t="shared" si="637"/>
        <v/>
      </c>
      <c r="VY185" s="380" t="str">
        <f t="shared" si="637"/>
        <v/>
      </c>
      <c r="VZ185" s="380" t="str">
        <f t="shared" si="637"/>
        <v/>
      </c>
      <c r="WA185" s="380" t="str">
        <f t="shared" si="637"/>
        <v/>
      </c>
      <c r="WB185" s="380" t="str">
        <f t="shared" si="637"/>
        <v/>
      </c>
      <c r="WC185" s="380" t="str">
        <f t="shared" si="637"/>
        <v/>
      </c>
      <c r="WD185" s="380" t="str">
        <f t="shared" si="637"/>
        <v/>
      </c>
      <c r="WE185" s="380" t="str">
        <f t="shared" si="637"/>
        <v/>
      </c>
      <c r="WF185" s="380" t="str">
        <f t="shared" si="637"/>
        <v/>
      </c>
      <c r="WG185" s="380" t="str">
        <f t="shared" si="637"/>
        <v/>
      </c>
      <c r="WH185" s="380" t="str">
        <f t="shared" si="637"/>
        <v/>
      </c>
      <c r="WI185" s="378" t="str">
        <f t="shared" si="637"/>
        <v/>
      </c>
    </row>
    <row r="186" spans="1:607">
      <c r="A186" s="348"/>
      <c r="B186" s="360" t="s">
        <v>918</v>
      </c>
      <c r="C186" s="348"/>
      <c r="D186" s="348"/>
      <c r="E186" s="348"/>
      <c r="F186" s="348"/>
      <c r="G186" s="361" t="str">
        <f t="shared" si="220"/>
        <v/>
      </c>
      <c r="H186" s="361" t="str">
        <f t="shared" si="221"/>
        <v/>
      </c>
      <c r="I186" s="397"/>
      <c r="J186" s="348"/>
      <c r="K186" s="348"/>
      <c r="L186" s="348"/>
      <c r="M186" s="348"/>
      <c r="N186" s="400"/>
      <c r="O186" s="400"/>
      <c r="P186" s="400"/>
      <c r="Q186" s="400"/>
      <c r="R186" s="400"/>
      <c r="S186" s="400"/>
      <c r="T186" s="400"/>
      <c r="U186" s="400"/>
      <c r="V186" s="400"/>
      <c r="W186" s="400"/>
      <c r="X186" s="400"/>
      <c r="Y186" s="400"/>
      <c r="Z186" s="400"/>
      <c r="AA186" s="400"/>
      <c r="AB186" s="400"/>
      <c r="AC186" s="400"/>
      <c r="AD186" s="400"/>
      <c r="AE186" s="400"/>
      <c r="AF186" s="400"/>
      <c r="AG186" s="400"/>
      <c r="AH186" s="400"/>
      <c r="AI186" s="400"/>
      <c r="AJ186" s="400"/>
      <c r="AK186" s="400"/>
      <c r="AL186" s="400"/>
      <c r="AM186" s="400"/>
      <c r="AN186" s="400"/>
      <c r="AO186" s="400"/>
      <c r="AP186" s="400"/>
      <c r="AQ186" s="400"/>
      <c r="AR186" s="400"/>
      <c r="AS186" s="400"/>
      <c r="AT186" s="400"/>
      <c r="AU186" s="400"/>
      <c r="AV186" s="400"/>
      <c r="AW186" s="400"/>
      <c r="AX186" s="400"/>
      <c r="AY186" s="400"/>
      <c r="AZ186" s="400"/>
      <c r="BA186" s="400"/>
      <c r="BB186" s="400"/>
      <c r="BC186" s="400"/>
      <c r="BD186" s="400"/>
      <c r="BE186" s="400"/>
      <c r="BF186" s="400"/>
      <c r="BG186" s="400"/>
      <c r="BH186" s="400"/>
      <c r="BI186" s="400"/>
      <c r="BJ186" s="400"/>
      <c r="BK186" s="400"/>
      <c r="BL186" s="400"/>
      <c r="BM186" s="400"/>
      <c r="BN186" s="400"/>
      <c r="BO186" s="400"/>
      <c r="BP186" s="400"/>
      <c r="BQ186" s="400"/>
      <c r="BR186" s="400"/>
      <c r="BS186" s="400"/>
      <c r="BT186" s="400"/>
      <c r="BU186" s="400"/>
      <c r="BV186" s="400"/>
      <c r="BW186" s="400"/>
      <c r="BX186" s="400"/>
      <c r="BY186" s="400"/>
      <c r="BZ186" s="400"/>
      <c r="CA186" s="400"/>
      <c r="CB186" s="400"/>
      <c r="CC186" s="400"/>
      <c r="CD186" s="400"/>
      <c r="CE186" s="400"/>
      <c r="CF186" s="400"/>
      <c r="CG186" s="400"/>
      <c r="CH186" s="400"/>
      <c r="CI186" s="400"/>
      <c r="CJ186" s="400"/>
      <c r="CK186" s="400"/>
      <c r="CL186" s="400"/>
      <c r="CM186" s="400"/>
      <c r="CN186" s="400"/>
      <c r="CO186" s="400"/>
      <c r="CP186" s="400"/>
      <c r="CQ186" s="400"/>
      <c r="CR186" s="400"/>
      <c r="CS186" s="400"/>
      <c r="CT186" s="400"/>
      <c r="CU186" s="400"/>
      <c r="CV186" s="400"/>
      <c r="CW186" s="400"/>
      <c r="CX186" s="400"/>
      <c r="CY186" s="400"/>
      <c r="CZ186" s="362"/>
      <c r="DA186" s="901"/>
      <c r="DB186" s="899" t="s">
        <v>1354</v>
      </c>
      <c r="DC186" s="899"/>
      <c r="DD186" s="378" t="str">
        <f>IF(COUNT(DD101:DD103)=0,"",SUM(DD101:DD103,)^2)</f>
        <v/>
      </c>
      <c r="DE186" s="378" t="str">
        <f t="shared" ref="DE186:FP186" si="638">IF(COUNT(DE101:DE103)=0,"",SUM(DE101:DE103,)^2)</f>
        <v/>
      </c>
      <c r="DF186" s="378" t="str">
        <f t="shared" si="638"/>
        <v/>
      </c>
      <c r="DG186" s="378" t="str">
        <f t="shared" si="638"/>
        <v/>
      </c>
      <c r="DH186" s="378" t="str">
        <f t="shared" si="638"/>
        <v/>
      </c>
      <c r="DI186" s="378" t="str">
        <f t="shared" si="638"/>
        <v/>
      </c>
      <c r="DJ186" s="378" t="str">
        <f t="shared" si="638"/>
        <v/>
      </c>
      <c r="DK186" s="378" t="str">
        <f t="shared" si="638"/>
        <v/>
      </c>
      <c r="DL186" s="378" t="str">
        <f t="shared" si="638"/>
        <v/>
      </c>
      <c r="DM186" s="378" t="str">
        <f t="shared" si="638"/>
        <v/>
      </c>
      <c r="DN186" s="378" t="str">
        <f t="shared" si="638"/>
        <v/>
      </c>
      <c r="DO186" s="378" t="str">
        <f t="shared" si="638"/>
        <v/>
      </c>
      <c r="DP186" s="378" t="str">
        <f t="shared" si="638"/>
        <v/>
      </c>
      <c r="DQ186" s="378" t="str">
        <f t="shared" si="638"/>
        <v/>
      </c>
      <c r="DR186" s="378" t="str">
        <f t="shared" si="638"/>
        <v/>
      </c>
      <c r="DS186" s="378" t="str">
        <f t="shared" si="638"/>
        <v/>
      </c>
      <c r="DT186" s="378" t="str">
        <f t="shared" si="638"/>
        <v/>
      </c>
      <c r="DU186" s="378" t="str">
        <f t="shared" si="638"/>
        <v/>
      </c>
      <c r="DV186" s="378" t="str">
        <f t="shared" si="638"/>
        <v/>
      </c>
      <c r="DW186" s="378" t="str">
        <f t="shared" si="638"/>
        <v/>
      </c>
      <c r="DX186" s="379" t="str">
        <f t="shared" si="638"/>
        <v/>
      </c>
      <c r="DY186" s="378" t="str">
        <f t="shared" si="638"/>
        <v/>
      </c>
      <c r="DZ186" s="378" t="str">
        <f t="shared" si="638"/>
        <v/>
      </c>
      <c r="EA186" s="378" t="str">
        <f t="shared" si="638"/>
        <v/>
      </c>
      <c r="EB186" s="378" t="str">
        <f t="shared" si="638"/>
        <v/>
      </c>
      <c r="EC186" s="378" t="str">
        <f t="shared" si="638"/>
        <v/>
      </c>
      <c r="ED186" s="378" t="str">
        <f t="shared" si="638"/>
        <v/>
      </c>
      <c r="EE186" s="378" t="str">
        <f t="shared" si="638"/>
        <v/>
      </c>
      <c r="EF186" s="378" t="str">
        <f t="shared" si="638"/>
        <v/>
      </c>
      <c r="EG186" s="378" t="str">
        <f t="shared" si="638"/>
        <v/>
      </c>
      <c r="EH186" s="378" t="str">
        <f t="shared" si="638"/>
        <v/>
      </c>
      <c r="EI186" s="378" t="str">
        <f t="shared" si="638"/>
        <v/>
      </c>
      <c r="EJ186" s="378" t="str">
        <f t="shared" si="638"/>
        <v/>
      </c>
      <c r="EK186" s="378" t="str">
        <f t="shared" si="638"/>
        <v/>
      </c>
      <c r="EL186" s="378" t="str">
        <f t="shared" si="638"/>
        <v/>
      </c>
      <c r="EM186" s="378" t="str">
        <f t="shared" si="638"/>
        <v/>
      </c>
      <c r="EN186" s="378" t="str">
        <f t="shared" si="638"/>
        <v/>
      </c>
      <c r="EO186" s="378" t="str">
        <f t="shared" si="638"/>
        <v/>
      </c>
      <c r="EP186" s="378" t="str">
        <f t="shared" si="638"/>
        <v/>
      </c>
      <c r="EQ186" s="378" t="str">
        <f t="shared" si="638"/>
        <v/>
      </c>
      <c r="ER186" s="378" t="str">
        <f t="shared" si="638"/>
        <v/>
      </c>
      <c r="ES186" s="378" t="str">
        <f t="shared" si="638"/>
        <v/>
      </c>
      <c r="ET186" s="378" t="str">
        <f t="shared" si="638"/>
        <v/>
      </c>
      <c r="EU186" s="378" t="str">
        <f t="shared" si="638"/>
        <v/>
      </c>
      <c r="EV186" s="378" t="str">
        <f t="shared" si="638"/>
        <v/>
      </c>
      <c r="EW186" s="378" t="str">
        <f t="shared" si="638"/>
        <v/>
      </c>
      <c r="EX186" s="378" t="str">
        <f t="shared" si="638"/>
        <v/>
      </c>
      <c r="EY186" s="378" t="str">
        <f t="shared" si="638"/>
        <v/>
      </c>
      <c r="EZ186" s="378" t="str">
        <f t="shared" si="638"/>
        <v/>
      </c>
      <c r="FA186" s="378" t="str">
        <f t="shared" si="638"/>
        <v/>
      </c>
      <c r="FB186" s="378" t="str">
        <f t="shared" si="638"/>
        <v/>
      </c>
      <c r="FC186" s="378" t="str">
        <f t="shared" si="638"/>
        <v/>
      </c>
      <c r="FD186" s="378" t="str">
        <f t="shared" si="638"/>
        <v/>
      </c>
      <c r="FE186" s="378" t="str">
        <f t="shared" si="638"/>
        <v/>
      </c>
      <c r="FF186" s="378" t="str">
        <f t="shared" si="638"/>
        <v/>
      </c>
      <c r="FG186" s="378" t="str">
        <f t="shared" si="638"/>
        <v/>
      </c>
      <c r="FH186" s="378" t="str">
        <f t="shared" si="638"/>
        <v/>
      </c>
      <c r="FI186" s="378" t="str">
        <f t="shared" si="638"/>
        <v/>
      </c>
      <c r="FJ186" s="378" t="str">
        <f t="shared" si="638"/>
        <v/>
      </c>
      <c r="FK186" s="378" t="str">
        <f t="shared" si="638"/>
        <v/>
      </c>
      <c r="FL186" s="378" t="str">
        <f t="shared" si="638"/>
        <v/>
      </c>
      <c r="FM186" s="378" t="str">
        <f t="shared" si="638"/>
        <v/>
      </c>
      <c r="FN186" s="378" t="str">
        <f t="shared" si="638"/>
        <v/>
      </c>
      <c r="FO186" s="378" t="str">
        <f t="shared" si="638"/>
        <v/>
      </c>
      <c r="FP186" s="378" t="str">
        <f t="shared" si="638"/>
        <v/>
      </c>
      <c r="FQ186" s="378" t="str">
        <f t="shared" ref="FQ186:IB186" si="639">IF(COUNT(FQ101:FQ103)=0,"",SUM(FQ101:FQ103,)^2)</f>
        <v/>
      </c>
      <c r="FR186" s="378" t="str">
        <f t="shared" si="639"/>
        <v/>
      </c>
      <c r="FS186" s="378" t="str">
        <f t="shared" si="639"/>
        <v/>
      </c>
      <c r="FT186" s="378" t="str">
        <f t="shared" si="639"/>
        <v/>
      </c>
      <c r="FU186" s="378" t="str">
        <f t="shared" si="639"/>
        <v/>
      </c>
      <c r="FV186" s="378" t="str">
        <f t="shared" si="639"/>
        <v/>
      </c>
      <c r="FW186" s="378" t="str">
        <f t="shared" si="639"/>
        <v/>
      </c>
      <c r="FX186" s="378" t="str">
        <f t="shared" si="639"/>
        <v/>
      </c>
      <c r="FY186" s="378" t="str">
        <f t="shared" si="639"/>
        <v/>
      </c>
      <c r="FZ186" s="378" t="str">
        <f t="shared" si="639"/>
        <v/>
      </c>
      <c r="GA186" s="378" t="str">
        <f t="shared" si="639"/>
        <v/>
      </c>
      <c r="GB186" s="378" t="str">
        <f t="shared" si="639"/>
        <v/>
      </c>
      <c r="GC186" s="378" t="str">
        <f t="shared" si="639"/>
        <v/>
      </c>
      <c r="GD186" s="378" t="str">
        <f t="shared" si="639"/>
        <v/>
      </c>
      <c r="GE186" s="378" t="str">
        <f t="shared" si="639"/>
        <v/>
      </c>
      <c r="GF186" s="378" t="str">
        <f t="shared" si="639"/>
        <v/>
      </c>
      <c r="GG186" s="378" t="str">
        <f t="shared" si="639"/>
        <v/>
      </c>
      <c r="GH186" s="378" t="str">
        <f t="shared" si="639"/>
        <v/>
      </c>
      <c r="GI186" s="378" t="str">
        <f t="shared" si="639"/>
        <v/>
      </c>
      <c r="GJ186" s="378" t="str">
        <f t="shared" si="639"/>
        <v/>
      </c>
      <c r="GK186" s="378" t="str">
        <f t="shared" si="639"/>
        <v/>
      </c>
      <c r="GL186" s="378" t="str">
        <f t="shared" si="639"/>
        <v/>
      </c>
      <c r="GM186" s="378" t="str">
        <f t="shared" si="639"/>
        <v/>
      </c>
      <c r="GN186" s="378" t="str">
        <f t="shared" si="639"/>
        <v/>
      </c>
      <c r="GO186" s="378" t="str">
        <f t="shared" si="639"/>
        <v/>
      </c>
      <c r="GP186" s="378" t="str">
        <f t="shared" si="639"/>
        <v/>
      </c>
      <c r="GQ186" s="378" t="str">
        <f t="shared" si="639"/>
        <v/>
      </c>
      <c r="GR186" s="378" t="str">
        <f t="shared" si="639"/>
        <v/>
      </c>
      <c r="GS186" s="378" t="str">
        <f t="shared" si="639"/>
        <v/>
      </c>
      <c r="GT186" s="378" t="str">
        <f t="shared" si="639"/>
        <v/>
      </c>
      <c r="GU186" s="378" t="str">
        <f t="shared" si="639"/>
        <v/>
      </c>
      <c r="GV186" s="378" t="str">
        <f t="shared" si="639"/>
        <v/>
      </c>
      <c r="GW186" s="378" t="str">
        <f t="shared" si="639"/>
        <v/>
      </c>
      <c r="GX186" s="378" t="str">
        <f t="shared" si="639"/>
        <v/>
      </c>
      <c r="GY186" s="378" t="str">
        <f t="shared" si="639"/>
        <v/>
      </c>
      <c r="GZ186" s="378" t="str">
        <f t="shared" si="639"/>
        <v/>
      </c>
      <c r="HA186" s="378" t="str">
        <f t="shared" si="639"/>
        <v/>
      </c>
      <c r="HB186" s="378" t="str">
        <f t="shared" si="639"/>
        <v/>
      </c>
      <c r="HC186" s="378" t="str">
        <f t="shared" si="639"/>
        <v/>
      </c>
      <c r="HD186" s="378" t="str">
        <f t="shared" si="639"/>
        <v/>
      </c>
      <c r="HE186" s="378" t="str">
        <f t="shared" si="639"/>
        <v/>
      </c>
      <c r="HF186" s="378" t="str">
        <f t="shared" si="639"/>
        <v/>
      </c>
      <c r="HG186" s="378" t="str">
        <f t="shared" si="639"/>
        <v/>
      </c>
      <c r="HH186" s="378" t="str">
        <f t="shared" si="639"/>
        <v/>
      </c>
      <c r="HI186" s="378" t="str">
        <f t="shared" si="639"/>
        <v/>
      </c>
      <c r="HJ186" s="378" t="str">
        <f t="shared" si="639"/>
        <v/>
      </c>
      <c r="HK186" s="378" t="str">
        <f t="shared" si="639"/>
        <v/>
      </c>
      <c r="HL186" s="378" t="str">
        <f t="shared" si="639"/>
        <v/>
      </c>
      <c r="HM186" s="378" t="str">
        <f t="shared" si="639"/>
        <v/>
      </c>
      <c r="HN186" s="378" t="str">
        <f t="shared" si="639"/>
        <v/>
      </c>
      <c r="HO186" s="378" t="str">
        <f t="shared" si="639"/>
        <v/>
      </c>
      <c r="HP186" s="378" t="str">
        <f t="shared" si="639"/>
        <v/>
      </c>
      <c r="HQ186" s="378" t="str">
        <f t="shared" si="639"/>
        <v/>
      </c>
      <c r="HR186" s="378" t="str">
        <f t="shared" si="639"/>
        <v/>
      </c>
      <c r="HS186" s="378" t="str">
        <f t="shared" si="639"/>
        <v/>
      </c>
      <c r="HT186" s="378" t="str">
        <f t="shared" si="639"/>
        <v/>
      </c>
      <c r="HU186" s="378" t="str">
        <f t="shared" si="639"/>
        <v/>
      </c>
      <c r="HV186" s="378" t="str">
        <f t="shared" si="639"/>
        <v/>
      </c>
      <c r="HW186" s="378" t="str">
        <f t="shared" si="639"/>
        <v/>
      </c>
      <c r="HX186" s="378" t="str">
        <f t="shared" si="639"/>
        <v/>
      </c>
      <c r="HY186" s="378" t="str">
        <f t="shared" si="639"/>
        <v/>
      </c>
      <c r="HZ186" s="378" t="str">
        <f t="shared" si="639"/>
        <v/>
      </c>
      <c r="IA186" s="378" t="str">
        <f t="shared" si="639"/>
        <v/>
      </c>
      <c r="IB186" s="378" t="str">
        <f t="shared" si="639"/>
        <v/>
      </c>
      <c r="IC186" s="378" t="str">
        <f t="shared" ref="IC186:KN186" si="640">IF(COUNT(IC101:IC103)=0,"",SUM(IC101:IC103,)^2)</f>
        <v/>
      </c>
      <c r="ID186" s="378" t="str">
        <f t="shared" si="640"/>
        <v/>
      </c>
      <c r="IE186" s="378" t="str">
        <f t="shared" si="640"/>
        <v/>
      </c>
      <c r="IF186" s="378" t="str">
        <f t="shared" si="640"/>
        <v/>
      </c>
      <c r="IG186" s="378" t="str">
        <f t="shared" si="640"/>
        <v/>
      </c>
      <c r="IH186" s="378" t="str">
        <f t="shared" si="640"/>
        <v/>
      </c>
      <c r="II186" s="378" t="str">
        <f t="shared" si="640"/>
        <v/>
      </c>
      <c r="IJ186" s="378" t="str">
        <f t="shared" si="640"/>
        <v/>
      </c>
      <c r="IK186" s="378" t="str">
        <f t="shared" si="640"/>
        <v/>
      </c>
      <c r="IL186" s="378" t="str">
        <f t="shared" si="640"/>
        <v/>
      </c>
      <c r="IM186" s="378" t="str">
        <f t="shared" si="640"/>
        <v/>
      </c>
      <c r="IN186" s="378" t="str">
        <f t="shared" si="640"/>
        <v/>
      </c>
      <c r="IO186" s="378" t="str">
        <f t="shared" si="640"/>
        <v/>
      </c>
      <c r="IP186" s="378" t="str">
        <f t="shared" si="640"/>
        <v/>
      </c>
      <c r="IQ186" s="378" t="str">
        <f t="shared" si="640"/>
        <v/>
      </c>
      <c r="IR186" s="378" t="str">
        <f t="shared" si="640"/>
        <v/>
      </c>
      <c r="IS186" s="378" t="str">
        <f t="shared" si="640"/>
        <v/>
      </c>
      <c r="IT186" s="378" t="str">
        <f t="shared" si="640"/>
        <v/>
      </c>
      <c r="IU186" s="378" t="str">
        <f t="shared" si="640"/>
        <v/>
      </c>
      <c r="IV186" s="378" t="str">
        <f t="shared" si="640"/>
        <v/>
      </c>
      <c r="IW186" s="378" t="str">
        <f t="shared" si="640"/>
        <v/>
      </c>
      <c r="IX186" s="378" t="str">
        <f t="shared" si="640"/>
        <v/>
      </c>
      <c r="IY186" s="378" t="str">
        <f t="shared" si="640"/>
        <v/>
      </c>
      <c r="IZ186" s="378" t="str">
        <f t="shared" si="640"/>
        <v/>
      </c>
      <c r="JA186" s="378" t="str">
        <f t="shared" si="640"/>
        <v/>
      </c>
      <c r="JB186" s="378" t="str">
        <f t="shared" si="640"/>
        <v/>
      </c>
      <c r="JC186" s="378" t="str">
        <f t="shared" si="640"/>
        <v/>
      </c>
      <c r="JD186" s="378" t="str">
        <f t="shared" si="640"/>
        <v/>
      </c>
      <c r="JE186" s="378" t="str">
        <f t="shared" si="640"/>
        <v/>
      </c>
      <c r="JF186" s="378" t="str">
        <f t="shared" si="640"/>
        <v/>
      </c>
      <c r="JG186" s="378" t="str">
        <f t="shared" si="640"/>
        <v/>
      </c>
      <c r="JH186" s="378" t="str">
        <f t="shared" si="640"/>
        <v/>
      </c>
      <c r="JI186" s="378" t="str">
        <f t="shared" si="640"/>
        <v/>
      </c>
      <c r="JJ186" s="378" t="str">
        <f t="shared" si="640"/>
        <v/>
      </c>
      <c r="JK186" s="378" t="str">
        <f t="shared" si="640"/>
        <v/>
      </c>
      <c r="JL186" s="378" t="str">
        <f t="shared" si="640"/>
        <v/>
      </c>
      <c r="JM186" s="378" t="str">
        <f t="shared" si="640"/>
        <v/>
      </c>
      <c r="JN186" s="378" t="str">
        <f t="shared" si="640"/>
        <v/>
      </c>
      <c r="JO186" s="378" t="str">
        <f t="shared" si="640"/>
        <v/>
      </c>
      <c r="JP186" s="378" t="str">
        <f t="shared" si="640"/>
        <v/>
      </c>
      <c r="JQ186" s="378" t="str">
        <f t="shared" si="640"/>
        <v/>
      </c>
      <c r="JR186" s="378" t="str">
        <f t="shared" si="640"/>
        <v/>
      </c>
      <c r="JS186" s="378" t="str">
        <f t="shared" si="640"/>
        <v/>
      </c>
      <c r="JT186" s="378" t="str">
        <f t="shared" si="640"/>
        <v/>
      </c>
      <c r="JU186" s="378" t="str">
        <f t="shared" si="640"/>
        <v/>
      </c>
      <c r="JV186" s="378" t="str">
        <f t="shared" si="640"/>
        <v/>
      </c>
      <c r="JW186" s="378" t="str">
        <f t="shared" si="640"/>
        <v/>
      </c>
      <c r="JX186" s="378" t="str">
        <f t="shared" si="640"/>
        <v/>
      </c>
      <c r="JY186" s="378" t="str">
        <f t="shared" si="640"/>
        <v/>
      </c>
      <c r="JZ186" s="378" t="str">
        <f t="shared" si="640"/>
        <v/>
      </c>
      <c r="KA186" s="378" t="str">
        <f t="shared" si="640"/>
        <v/>
      </c>
      <c r="KB186" s="378" t="str">
        <f t="shared" si="640"/>
        <v/>
      </c>
      <c r="KC186" s="378" t="str">
        <f t="shared" si="640"/>
        <v/>
      </c>
      <c r="KD186" s="378" t="str">
        <f t="shared" si="640"/>
        <v/>
      </c>
      <c r="KE186" s="378" t="str">
        <f t="shared" si="640"/>
        <v/>
      </c>
      <c r="KF186" s="378" t="str">
        <f t="shared" si="640"/>
        <v/>
      </c>
      <c r="KG186" s="378" t="str">
        <f t="shared" si="640"/>
        <v/>
      </c>
      <c r="KH186" s="378" t="str">
        <f t="shared" si="640"/>
        <v/>
      </c>
      <c r="KI186" s="378" t="str">
        <f t="shared" si="640"/>
        <v/>
      </c>
      <c r="KJ186" s="378" t="str">
        <f t="shared" si="640"/>
        <v/>
      </c>
      <c r="KK186" s="378" t="str">
        <f t="shared" si="640"/>
        <v/>
      </c>
      <c r="KL186" s="378" t="str">
        <f t="shared" si="640"/>
        <v/>
      </c>
      <c r="KM186" s="378" t="str">
        <f t="shared" si="640"/>
        <v/>
      </c>
      <c r="KN186" s="378" t="str">
        <f t="shared" si="640"/>
        <v/>
      </c>
      <c r="KO186" s="378" t="str">
        <f t="shared" ref="KO186:MZ186" si="641">IF(COUNT(KO101:KO103)=0,"",SUM(KO101:KO103,)^2)</f>
        <v/>
      </c>
      <c r="KP186" s="378" t="str">
        <f t="shared" si="641"/>
        <v/>
      </c>
      <c r="KQ186" s="378" t="str">
        <f t="shared" si="641"/>
        <v/>
      </c>
      <c r="KR186" s="378" t="str">
        <f t="shared" si="641"/>
        <v/>
      </c>
      <c r="KS186" s="378" t="str">
        <f t="shared" si="641"/>
        <v/>
      </c>
      <c r="KT186" s="378" t="str">
        <f t="shared" si="641"/>
        <v/>
      </c>
      <c r="KU186" s="378" t="str">
        <f t="shared" si="641"/>
        <v/>
      </c>
      <c r="KV186" s="378" t="str">
        <f t="shared" si="641"/>
        <v/>
      </c>
      <c r="KW186" s="378" t="str">
        <f t="shared" si="641"/>
        <v/>
      </c>
      <c r="KX186" s="378" t="str">
        <f t="shared" si="641"/>
        <v/>
      </c>
      <c r="KY186" s="378" t="str">
        <f t="shared" si="641"/>
        <v/>
      </c>
      <c r="KZ186" s="378" t="str">
        <f t="shared" si="641"/>
        <v/>
      </c>
      <c r="LA186" s="378" t="str">
        <f t="shared" si="641"/>
        <v/>
      </c>
      <c r="LB186" s="378" t="str">
        <f t="shared" si="641"/>
        <v/>
      </c>
      <c r="LC186" s="378" t="str">
        <f t="shared" si="641"/>
        <v/>
      </c>
      <c r="LD186" s="378" t="str">
        <f t="shared" si="641"/>
        <v/>
      </c>
      <c r="LE186" s="378" t="str">
        <f t="shared" si="641"/>
        <v/>
      </c>
      <c r="LF186" s="378" t="str">
        <f t="shared" si="641"/>
        <v/>
      </c>
      <c r="LG186" s="378" t="str">
        <f t="shared" si="641"/>
        <v/>
      </c>
      <c r="LH186" s="378" t="str">
        <f t="shared" si="641"/>
        <v/>
      </c>
      <c r="LI186" s="378" t="str">
        <f t="shared" si="641"/>
        <v/>
      </c>
      <c r="LJ186" s="378" t="str">
        <f t="shared" si="641"/>
        <v/>
      </c>
      <c r="LK186" s="378" t="str">
        <f t="shared" si="641"/>
        <v/>
      </c>
      <c r="LL186" s="378" t="str">
        <f t="shared" si="641"/>
        <v/>
      </c>
      <c r="LM186" s="378" t="str">
        <f t="shared" si="641"/>
        <v/>
      </c>
      <c r="LN186" s="378" t="str">
        <f t="shared" si="641"/>
        <v/>
      </c>
      <c r="LO186" s="378" t="str">
        <f t="shared" si="641"/>
        <v/>
      </c>
      <c r="LP186" s="378" t="str">
        <f t="shared" si="641"/>
        <v/>
      </c>
      <c r="LQ186" s="378" t="str">
        <f t="shared" si="641"/>
        <v/>
      </c>
      <c r="LR186" s="378" t="str">
        <f t="shared" si="641"/>
        <v/>
      </c>
      <c r="LS186" s="378" t="str">
        <f t="shared" si="641"/>
        <v/>
      </c>
      <c r="LT186" s="378" t="str">
        <f t="shared" si="641"/>
        <v/>
      </c>
      <c r="LU186" s="378" t="str">
        <f t="shared" si="641"/>
        <v/>
      </c>
      <c r="LV186" s="378" t="str">
        <f t="shared" si="641"/>
        <v/>
      </c>
      <c r="LW186" s="378" t="str">
        <f t="shared" si="641"/>
        <v/>
      </c>
      <c r="LX186" s="378" t="str">
        <f t="shared" si="641"/>
        <v/>
      </c>
      <c r="LY186" s="378" t="str">
        <f t="shared" si="641"/>
        <v/>
      </c>
      <c r="LZ186" s="378" t="str">
        <f t="shared" si="641"/>
        <v/>
      </c>
      <c r="MA186" s="378" t="str">
        <f t="shared" si="641"/>
        <v/>
      </c>
      <c r="MB186" s="378" t="str">
        <f t="shared" si="641"/>
        <v/>
      </c>
      <c r="MC186" s="378" t="str">
        <f t="shared" si="641"/>
        <v/>
      </c>
      <c r="MD186" s="378" t="str">
        <f t="shared" si="641"/>
        <v/>
      </c>
      <c r="ME186" s="378" t="str">
        <f t="shared" si="641"/>
        <v/>
      </c>
      <c r="MF186" s="378" t="str">
        <f t="shared" si="641"/>
        <v/>
      </c>
      <c r="MG186" s="378" t="str">
        <f t="shared" si="641"/>
        <v/>
      </c>
      <c r="MH186" s="378" t="str">
        <f t="shared" si="641"/>
        <v/>
      </c>
      <c r="MI186" s="378" t="str">
        <f t="shared" si="641"/>
        <v/>
      </c>
      <c r="MJ186" s="378" t="str">
        <f t="shared" si="641"/>
        <v/>
      </c>
      <c r="MK186" s="378" t="str">
        <f t="shared" si="641"/>
        <v/>
      </c>
      <c r="ML186" s="378" t="str">
        <f t="shared" si="641"/>
        <v/>
      </c>
      <c r="MM186" s="378" t="str">
        <f t="shared" si="641"/>
        <v/>
      </c>
      <c r="MN186" s="378" t="str">
        <f t="shared" si="641"/>
        <v/>
      </c>
      <c r="MO186" s="378" t="str">
        <f t="shared" si="641"/>
        <v/>
      </c>
      <c r="MP186" s="378" t="str">
        <f t="shared" si="641"/>
        <v/>
      </c>
      <c r="MQ186" s="378" t="str">
        <f t="shared" si="641"/>
        <v/>
      </c>
      <c r="MR186" s="378" t="str">
        <f t="shared" si="641"/>
        <v/>
      </c>
      <c r="MS186" s="378" t="str">
        <f t="shared" si="641"/>
        <v/>
      </c>
      <c r="MT186" s="378" t="str">
        <f t="shared" si="641"/>
        <v/>
      </c>
      <c r="MU186" s="378" t="str">
        <f t="shared" si="641"/>
        <v/>
      </c>
      <c r="MV186" s="378" t="str">
        <f t="shared" si="641"/>
        <v/>
      </c>
      <c r="MW186" s="378" t="str">
        <f t="shared" si="641"/>
        <v/>
      </c>
      <c r="MX186" s="378" t="str">
        <f t="shared" si="641"/>
        <v/>
      </c>
      <c r="MY186" s="378" t="str">
        <f t="shared" si="641"/>
        <v/>
      </c>
      <c r="MZ186" s="378" t="str">
        <f t="shared" si="641"/>
        <v/>
      </c>
      <c r="NA186" s="378" t="str">
        <f t="shared" ref="NA186:PL186" si="642">IF(COUNT(NA101:NA103)=0,"",SUM(NA101:NA103,)^2)</f>
        <v/>
      </c>
      <c r="NB186" s="378" t="str">
        <f t="shared" si="642"/>
        <v/>
      </c>
      <c r="NC186" s="378" t="str">
        <f t="shared" si="642"/>
        <v/>
      </c>
      <c r="ND186" s="378" t="str">
        <f t="shared" si="642"/>
        <v/>
      </c>
      <c r="NE186" s="378" t="str">
        <f t="shared" si="642"/>
        <v/>
      </c>
      <c r="NF186" s="378" t="str">
        <f t="shared" si="642"/>
        <v/>
      </c>
      <c r="NG186" s="378" t="str">
        <f t="shared" si="642"/>
        <v/>
      </c>
      <c r="NH186" s="378" t="str">
        <f t="shared" si="642"/>
        <v/>
      </c>
      <c r="NI186" s="378" t="str">
        <f t="shared" si="642"/>
        <v/>
      </c>
      <c r="NJ186" s="378" t="str">
        <f t="shared" si="642"/>
        <v/>
      </c>
      <c r="NK186" s="378" t="str">
        <f t="shared" si="642"/>
        <v/>
      </c>
      <c r="NL186" s="378" t="str">
        <f t="shared" si="642"/>
        <v/>
      </c>
      <c r="NM186" s="378" t="str">
        <f t="shared" si="642"/>
        <v/>
      </c>
      <c r="NN186" s="378" t="str">
        <f t="shared" si="642"/>
        <v/>
      </c>
      <c r="NO186" s="378" t="str">
        <f t="shared" si="642"/>
        <v/>
      </c>
      <c r="NP186" s="378" t="str">
        <f t="shared" si="642"/>
        <v/>
      </c>
      <c r="NQ186" s="378" t="str">
        <f t="shared" si="642"/>
        <v/>
      </c>
      <c r="NR186" s="378" t="str">
        <f t="shared" si="642"/>
        <v/>
      </c>
      <c r="NS186" s="378" t="str">
        <f t="shared" si="642"/>
        <v/>
      </c>
      <c r="NT186" s="378" t="str">
        <f t="shared" si="642"/>
        <v/>
      </c>
      <c r="NU186" s="378" t="str">
        <f t="shared" si="642"/>
        <v/>
      </c>
      <c r="NV186" s="378" t="str">
        <f t="shared" si="642"/>
        <v/>
      </c>
      <c r="NW186" s="378" t="str">
        <f t="shared" si="642"/>
        <v/>
      </c>
      <c r="NX186" s="378" t="str">
        <f t="shared" si="642"/>
        <v/>
      </c>
      <c r="NY186" s="378" t="str">
        <f t="shared" si="642"/>
        <v/>
      </c>
      <c r="NZ186" s="378" t="str">
        <f t="shared" si="642"/>
        <v/>
      </c>
      <c r="OA186" s="378" t="str">
        <f t="shared" si="642"/>
        <v/>
      </c>
      <c r="OB186" s="378" t="str">
        <f t="shared" si="642"/>
        <v/>
      </c>
      <c r="OC186" s="378" t="str">
        <f t="shared" si="642"/>
        <v/>
      </c>
      <c r="OD186" s="378" t="str">
        <f t="shared" si="642"/>
        <v/>
      </c>
      <c r="OE186" s="378" t="str">
        <f t="shared" si="642"/>
        <v/>
      </c>
      <c r="OF186" s="378" t="str">
        <f t="shared" si="642"/>
        <v/>
      </c>
      <c r="OG186" s="378" t="str">
        <f t="shared" si="642"/>
        <v/>
      </c>
      <c r="OH186" s="378" t="str">
        <f t="shared" si="642"/>
        <v/>
      </c>
      <c r="OI186" s="378" t="str">
        <f t="shared" si="642"/>
        <v/>
      </c>
      <c r="OJ186" s="378" t="str">
        <f t="shared" si="642"/>
        <v/>
      </c>
      <c r="OK186" s="378" t="str">
        <f t="shared" si="642"/>
        <v/>
      </c>
      <c r="OL186" s="378" t="str">
        <f t="shared" si="642"/>
        <v/>
      </c>
      <c r="OM186" s="378" t="str">
        <f t="shared" si="642"/>
        <v/>
      </c>
      <c r="ON186" s="378" t="str">
        <f t="shared" si="642"/>
        <v/>
      </c>
      <c r="OO186" s="378" t="str">
        <f t="shared" si="642"/>
        <v/>
      </c>
      <c r="OP186" s="378" t="str">
        <f t="shared" si="642"/>
        <v/>
      </c>
      <c r="OQ186" s="380" t="str">
        <f t="shared" si="642"/>
        <v/>
      </c>
      <c r="OR186" s="380" t="str">
        <f t="shared" si="642"/>
        <v/>
      </c>
      <c r="OS186" s="380" t="str">
        <f t="shared" si="642"/>
        <v/>
      </c>
      <c r="OT186" s="380" t="str">
        <f t="shared" si="642"/>
        <v/>
      </c>
      <c r="OU186" s="380" t="str">
        <f t="shared" si="642"/>
        <v/>
      </c>
      <c r="OV186" s="380" t="str">
        <f t="shared" si="642"/>
        <v/>
      </c>
      <c r="OW186" s="380" t="str">
        <f t="shared" si="642"/>
        <v/>
      </c>
      <c r="OX186" s="380" t="str">
        <f t="shared" si="642"/>
        <v/>
      </c>
      <c r="OY186" s="380" t="str">
        <f t="shared" si="642"/>
        <v/>
      </c>
      <c r="OZ186" s="380" t="str">
        <f t="shared" si="642"/>
        <v/>
      </c>
      <c r="PA186" s="380" t="str">
        <f t="shared" si="642"/>
        <v/>
      </c>
      <c r="PB186" s="380" t="str">
        <f t="shared" si="642"/>
        <v/>
      </c>
      <c r="PC186" s="380" t="str">
        <f t="shared" si="642"/>
        <v/>
      </c>
      <c r="PD186" s="380" t="str">
        <f t="shared" si="642"/>
        <v/>
      </c>
      <c r="PE186" s="380" t="str">
        <f t="shared" si="642"/>
        <v/>
      </c>
      <c r="PF186" s="380" t="str">
        <f t="shared" si="642"/>
        <v/>
      </c>
      <c r="PG186" s="380" t="str">
        <f t="shared" si="642"/>
        <v/>
      </c>
      <c r="PH186" s="380" t="str">
        <f t="shared" si="642"/>
        <v/>
      </c>
      <c r="PI186" s="380" t="str">
        <f t="shared" si="642"/>
        <v/>
      </c>
      <c r="PJ186" s="380" t="str">
        <f t="shared" si="642"/>
        <v/>
      </c>
      <c r="PK186" s="380" t="str">
        <f t="shared" si="642"/>
        <v/>
      </c>
      <c r="PL186" s="380" t="str">
        <f t="shared" si="642"/>
        <v/>
      </c>
      <c r="PM186" s="380" t="str">
        <f t="shared" ref="PM186:RX186" si="643">IF(COUNT(PM101:PM103)=0,"",SUM(PM101:PM103,)^2)</f>
        <v/>
      </c>
      <c r="PN186" s="380" t="str">
        <f t="shared" si="643"/>
        <v/>
      </c>
      <c r="PO186" s="380" t="str">
        <f t="shared" si="643"/>
        <v/>
      </c>
      <c r="PP186" s="380" t="str">
        <f t="shared" si="643"/>
        <v/>
      </c>
      <c r="PQ186" s="380" t="str">
        <f t="shared" si="643"/>
        <v/>
      </c>
      <c r="PR186" s="380" t="str">
        <f t="shared" si="643"/>
        <v/>
      </c>
      <c r="PS186" s="380" t="str">
        <f t="shared" si="643"/>
        <v/>
      </c>
      <c r="PT186" s="380" t="str">
        <f t="shared" si="643"/>
        <v/>
      </c>
      <c r="PU186" s="380" t="str">
        <f t="shared" si="643"/>
        <v/>
      </c>
      <c r="PV186" s="380" t="str">
        <f t="shared" si="643"/>
        <v/>
      </c>
      <c r="PW186" s="380" t="str">
        <f t="shared" si="643"/>
        <v/>
      </c>
      <c r="PX186" s="380" t="str">
        <f t="shared" si="643"/>
        <v/>
      </c>
      <c r="PY186" s="380" t="str">
        <f t="shared" si="643"/>
        <v/>
      </c>
      <c r="PZ186" s="380" t="str">
        <f t="shared" si="643"/>
        <v/>
      </c>
      <c r="QA186" s="380" t="str">
        <f t="shared" si="643"/>
        <v/>
      </c>
      <c r="QB186" s="380" t="str">
        <f t="shared" si="643"/>
        <v/>
      </c>
      <c r="QC186" s="380" t="str">
        <f t="shared" si="643"/>
        <v/>
      </c>
      <c r="QD186" s="380" t="str">
        <f t="shared" si="643"/>
        <v/>
      </c>
      <c r="QE186" s="380" t="str">
        <f t="shared" si="643"/>
        <v/>
      </c>
      <c r="QF186" s="380" t="str">
        <f t="shared" si="643"/>
        <v/>
      </c>
      <c r="QG186" s="380" t="str">
        <f t="shared" si="643"/>
        <v/>
      </c>
      <c r="QH186" s="380" t="str">
        <f t="shared" si="643"/>
        <v/>
      </c>
      <c r="QI186" s="380" t="str">
        <f t="shared" si="643"/>
        <v/>
      </c>
      <c r="QJ186" s="380" t="str">
        <f t="shared" si="643"/>
        <v/>
      </c>
      <c r="QK186" s="380" t="str">
        <f t="shared" si="643"/>
        <v/>
      </c>
      <c r="QL186" s="380" t="str">
        <f t="shared" si="643"/>
        <v/>
      </c>
      <c r="QM186" s="380" t="str">
        <f t="shared" si="643"/>
        <v/>
      </c>
      <c r="QN186" s="380" t="str">
        <f t="shared" si="643"/>
        <v/>
      </c>
      <c r="QO186" s="380" t="str">
        <f t="shared" si="643"/>
        <v/>
      </c>
      <c r="QP186" s="380" t="str">
        <f t="shared" si="643"/>
        <v/>
      </c>
      <c r="QQ186" s="380" t="str">
        <f t="shared" si="643"/>
        <v/>
      </c>
      <c r="QR186" s="380" t="str">
        <f t="shared" si="643"/>
        <v/>
      </c>
      <c r="QS186" s="380" t="str">
        <f t="shared" si="643"/>
        <v/>
      </c>
      <c r="QT186" s="380" t="str">
        <f t="shared" si="643"/>
        <v/>
      </c>
      <c r="QU186" s="380" t="str">
        <f t="shared" si="643"/>
        <v/>
      </c>
      <c r="QV186" s="380" t="str">
        <f t="shared" si="643"/>
        <v/>
      </c>
      <c r="QW186" s="380" t="str">
        <f t="shared" si="643"/>
        <v/>
      </c>
      <c r="QX186" s="380" t="str">
        <f t="shared" si="643"/>
        <v/>
      </c>
      <c r="QY186" s="380" t="str">
        <f t="shared" si="643"/>
        <v/>
      </c>
      <c r="QZ186" s="380" t="str">
        <f t="shared" si="643"/>
        <v/>
      </c>
      <c r="RA186" s="380" t="str">
        <f t="shared" si="643"/>
        <v/>
      </c>
      <c r="RB186" s="380" t="str">
        <f t="shared" si="643"/>
        <v/>
      </c>
      <c r="RC186" s="380" t="str">
        <f t="shared" si="643"/>
        <v/>
      </c>
      <c r="RD186" s="380" t="str">
        <f t="shared" si="643"/>
        <v/>
      </c>
      <c r="RE186" s="380" t="str">
        <f t="shared" si="643"/>
        <v/>
      </c>
      <c r="RF186" s="380" t="str">
        <f t="shared" si="643"/>
        <v/>
      </c>
      <c r="RG186" s="380" t="str">
        <f t="shared" si="643"/>
        <v/>
      </c>
      <c r="RH186" s="380" t="str">
        <f t="shared" si="643"/>
        <v/>
      </c>
      <c r="RI186" s="380" t="str">
        <f t="shared" si="643"/>
        <v/>
      </c>
      <c r="RJ186" s="380" t="str">
        <f t="shared" si="643"/>
        <v/>
      </c>
      <c r="RK186" s="380" t="str">
        <f t="shared" si="643"/>
        <v/>
      </c>
      <c r="RL186" s="380" t="str">
        <f t="shared" si="643"/>
        <v/>
      </c>
      <c r="RM186" s="380" t="str">
        <f t="shared" si="643"/>
        <v/>
      </c>
      <c r="RN186" s="380" t="str">
        <f t="shared" si="643"/>
        <v/>
      </c>
      <c r="RO186" s="380" t="str">
        <f t="shared" si="643"/>
        <v/>
      </c>
      <c r="RP186" s="380" t="str">
        <f t="shared" si="643"/>
        <v/>
      </c>
      <c r="RQ186" s="380" t="str">
        <f t="shared" si="643"/>
        <v/>
      </c>
      <c r="RR186" s="380" t="str">
        <f t="shared" si="643"/>
        <v/>
      </c>
      <c r="RS186" s="380" t="str">
        <f t="shared" si="643"/>
        <v/>
      </c>
      <c r="RT186" s="380" t="str">
        <f t="shared" si="643"/>
        <v/>
      </c>
      <c r="RU186" s="380" t="str">
        <f t="shared" si="643"/>
        <v/>
      </c>
      <c r="RV186" s="380" t="str">
        <f t="shared" si="643"/>
        <v/>
      </c>
      <c r="RW186" s="380" t="str">
        <f t="shared" si="643"/>
        <v/>
      </c>
      <c r="RX186" s="380" t="str">
        <f t="shared" si="643"/>
        <v/>
      </c>
      <c r="RY186" s="380" t="str">
        <f t="shared" ref="RY186:UJ186" si="644">IF(COUNT(RY101:RY103)=0,"",SUM(RY101:RY103,)^2)</f>
        <v/>
      </c>
      <c r="RZ186" s="380" t="str">
        <f t="shared" si="644"/>
        <v/>
      </c>
      <c r="SA186" s="380" t="str">
        <f t="shared" si="644"/>
        <v/>
      </c>
      <c r="SB186" s="380" t="str">
        <f t="shared" si="644"/>
        <v/>
      </c>
      <c r="SC186" s="380" t="str">
        <f t="shared" si="644"/>
        <v/>
      </c>
      <c r="SD186" s="380" t="str">
        <f t="shared" si="644"/>
        <v/>
      </c>
      <c r="SE186" s="380" t="str">
        <f t="shared" si="644"/>
        <v/>
      </c>
      <c r="SF186" s="380" t="str">
        <f t="shared" si="644"/>
        <v/>
      </c>
      <c r="SG186" s="380" t="str">
        <f t="shared" si="644"/>
        <v/>
      </c>
      <c r="SH186" s="380" t="str">
        <f t="shared" si="644"/>
        <v/>
      </c>
      <c r="SI186" s="380" t="str">
        <f t="shared" si="644"/>
        <v/>
      </c>
      <c r="SJ186" s="380" t="str">
        <f t="shared" si="644"/>
        <v/>
      </c>
      <c r="SK186" s="380" t="str">
        <f t="shared" si="644"/>
        <v/>
      </c>
      <c r="SL186" s="380" t="str">
        <f t="shared" si="644"/>
        <v/>
      </c>
      <c r="SM186" s="380" t="str">
        <f t="shared" si="644"/>
        <v/>
      </c>
      <c r="SN186" s="380" t="str">
        <f t="shared" si="644"/>
        <v/>
      </c>
      <c r="SO186" s="380" t="str">
        <f t="shared" si="644"/>
        <v/>
      </c>
      <c r="SP186" s="380" t="str">
        <f t="shared" si="644"/>
        <v/>
      </c>
      <c r="SQ186" s="380" t="str">
        <f t="shared" si="644"/>
        <v/>
      </c>
      <c r="SR186" s="380" t="str">
        <f t="shared" si="644"/>
        <v/>
      </c>
      <c r="SS186" s="380" t="str">
        <f t="shared" si="644"/>
        <v/>
      </c>
      <c r="ST186" s="380" t="str">
        <f t="shared" si="644"/>
        <v/>
      </c>
      <c r="SU186" s="380" t="str">
        <f t="shared" si="644"/>
        <v/>
      </c>
      <c r="SV186" s="380" t="str">
        <f t="shared" si="644"/>
        <v/>
      </c>
      <c r="SW186" s="380" t="str">
        <f t="shared" si="644"/>
        <v/>
      </c>
      <c r="SX186" s="380" t="str">
        <f t="shared" si="644"/>
        <v/>
      </c>
      <c r="SY186" s="380" t="str">
        <f t="shared" si="644"/>
        <v/>
      </c>
      <c r="SZ186" s="380" t="str">
        <f t="shared" si="644"/>
        <v/>
      </c>
      <c r="TA186" s="380" t="str">
        <f t="shared" si="644"/>
        <v/>
      </c>
      <c r="TB186" s="380" t="str">
        <f t="shared" si="644"/>
        <v/>
      </c>
      <c r="TC186" s="380" t="str">
        <f t="shared" si="644"/>
        <v/>
      </c>
      <c r="TD186" s="380" t="str">
        <f t="shared" si="644"/>
        <v/>
      </c>
      <c r="TE186" s="380" t="str">
        <f t="shared" si="644"/>
        <v/>
      </c>
      <c r="TF186" s="380" t="str">
        <f t="shared" si="644"/>
        <v/>
      </c>
      <c r="TG186" s="380" t="str">
        <f t="shared" si="644"/>
        <v/>
      </c>
      <c r="TH186" s="380" t="str">
        <f t="shared" si="644"/>
        <v/>
      </c>
      <c r="TI186" s="380" t="str">
        <f t="shared" si="644"/>
        <v/>
      </c>
      <c r="TJ186" s="380" t="str">
        <f t="shared" si="644"/>
        <v/>
      </c>
      <c r="TK186" s="380" t="str">
        <f t="shared" si="644"/>
        <v/>
      </c>
      <c r="TL186" s="380" t="str">
        <f t="shared" si="644"/>
        <v/>
      </c>
      <c r="TM186" s="380" t="str">
        <f t="shared" si="644"/>
        <v/>
      </c>
      <c r="TN186" s="380" t="str">
        <f t="shared" si="644"/>
        <v/>
      </c>
      <c r="TO186" s="380" t="str">
        <f t="shared" si="644"/>
        <v/>
      </c>
      <c r="TP186" s="380" t="str">
        <f t="shared" si="644"/>
        <v/>
      </c>
      <c r="TQ186" s="380" t="str">
        <f t="shared" si="644"/>
        <v/>
      </c>
      <c r="TR186" s="380" t="str">
        <f t="shared" si="644"/>
        <v/>
      </c>
      <c r="TS186" s="380" t="str">
        <f t="shared" si="644"/>
        <v/>
      </c>
      <c r="TT186" s="380" t="str">
        <f t="shared" si="644"/>
        <v/>
      </c>
      <c r="TU186" s="380" t="str">
        <f t="shared" si="644"/>
        <v/>
      </c>
      <c r="TV186" s="380" t="str">
        <f t="shared" si="644"/>
        <v/>
      </c>
      <c r="TW186" s="380" t="str">
        <f t="shared" si="644"/>
        <v/>
      </c>
      <c r="TX186" s="380" t="str">
        <f t="shared" si="644"/>
        <v/>
      </c>
      <c r="TY186" s="380" t="str">
        <f t="shared" si="644"/>
        <v/>
      </c>
      <c r="TZ186" s="380" t="str">
        <f t="shared" si="644"/>
        <v/>
      </c>
      <c r="UA186" s="380" t="str">
        <f t="shared" si="644"/>
        <v/>
      </c>
      <c r="UB186" s="380" t="str">
        <f t="shared" si="644"/>
        <v/>
      </c>
      <c r="UC186" s="380" t="str">
        <f t="shared" si="644"/>
        <v/>
      </c>
      <c r="UD186" s="380" t="str">
        <f t="shared" si="644"/>
        <v/>
      </c>
      <c r="UE186" s="380" t="str">
        <f t="shared" si="644"/>
        <v/>
      </c>
      <c r="UF186" s="380" t="str">
        <f t="shared" si="644"/>
        <v/>
      </c>
      <c r="UG186" s="380" t="str">
        <f t="shared" si="644"/>
        <v/>
      </c>
      <c r="UH186" s="380" t="str">
        <f t="shared" si="644"/>
        <v/>
      </c>
      <c r="UI186" s="380" t="str">
        <f t="shared" si="644"/>
        <v/>
      </c>
      <c r="UJ186" s="380" t="str">
        <f t="shared" si="644"/>
        <v/>
      </c>
      <c r="UK186" s="380" t="str">
        <f t="shared" ref="UK186:WI186" si="645">IF(COUNT(UK101:UK103)=0,"",SUM(UK101:UK103,)^2)</f>
        <v/>
      </c>
      <c r="UL186" s="380" t="str">
        <f t="shared" si="645"/>
        <v/>
      </c>
      <c r="UM186" s="380" t="str">
        <f t="shared" si="645"/>
        <v/>
      </c>
      <c r="UN186" s="380" t="str">
        <f t="shared" si="645"/>
        <v/>
      </c>
      <c r="UO186" s="380" t="str">
        <f t="shared" si="645"/>
        <v/>
      </c>
      <c r="UP186" s="380" t="str">
        <f t="shared" si="645"/>
        <v/>
      </c>
      <c r="UQ186" s="380" t="str">
        <f t="shared" si="645"/>
        <v/>
      </c>
      <c r="UR186" s="380" t="str">
        <f t="shared" si="645"/>
        <v/>
      </c>
      <c r="US186" s="380" t="str">
        <f t="shared" si="645"/>
        <v/>
      </c>
      <c r="UT186" s="380" t="str">
        <f t="shared" si="645"/>
        <v/>
      </c>
      <c r="UU186" s="380" t="str">
        <f t="shared" si="645"/>
        <v/>
      </c>
      <c r="UV186" s="380" t="str">
        <f t="shared" si="645"/>
        <v/>
      </c>
      <c r="UW186" s="380" t="str">
        <f t="shared" si="645"/>
        <v/>
      </c>
      <c r="UX186" s="380" t="str">
        <f t="shared" si="645"/>
        <v/>
      </c>
      <c r="UY186" s="380" t="str">
        <f t="shared" si="645"/>
        <v/>
      </c>
      <c r="UZ186" s="380" t="str">
        <f t="shared" si="645"/>
        <v/>
      </c>
      <c r="VA186" s="380" t="str">
        <f t="shared" si="645"/>
        <v/>
      </c>
      <c r="VB186" s="380" t="str">
        <f t="shared" si="645"/>
        <v/>
      </c>
      <c r="VC186" s="380" t="str">
        <f t="shared" si="645"/>
        <v/>
      </c>
      <c r="VD186" s="380" t="str">
        <f t="shared" si="645"/>
        <v/>
      </c>
      <c r="VE186" s="380" t="str">
        <f t="shared" si="645"/>
        <v/>
      </c>
      <c r="VF186" s="380" t="str">
        <f t="shared" si="645"/>
        <v/>
      </c>
      <c r="VG186" s="380" t="str">
        <f t="shared" si="645"/>
        <v/>
      </c>
      <c r="VH186" s="380" t="str">
        <f t="shared" si="645"/>
        <v/>
      </c>
      <c r="VI186" s="380" t="str">
        <f t="shared" si="645"/>
        <v/>
      </c>
      <c r="VJ186" s="380" t="str">
        <f t="shared" si="645"/>
        <v/>
      </c>
      <c r="VK186" s="380" t="str">
        <f t="shared" si="645"/>
        <v/>
      </c>
      <c r="VL186" s="380" t="str">
        <f t="shared" si="645"/>
        <v/>
      </c>
      <c r="VM186" s="380" t="str">
        <f t="shared" si="645"/>
        <v/>
      </c>
      <c r="VN186" s="380" t="str">
        <f t="shared" si="645"/>
        <v/>
      </c>
      <c r="VO186" s="380" t="str">
        <f t="shared" si="645"/>
        <v/>
      </c>
      <c r="VP186" s="380" t="str">
        <f t="shared" si="645"/>
        <v/>
      </c>
      <c r="VQ186" s="380" t="str">
        <f t="shared" si="645"/>
        <v/>
      </c>
      <c r="VR186" s="380" t="str">
        <f t="shared" si="645"/>
        <v/>
      </c>
      <c r="VS186" s="380" t="str">
        <f t="shared" si="645"/>
        <v/>
      </c>
      <c r="VT186" s="380" t="str">
        <f t="shared" si="645"/>
        <v/>
      </c>
      <c r="VU186" s="380" t="str">
        <f t="shared" si="645"/>
        <v/>
      </c>
      <c r="VV186" s="380" t="str">
        <f t="shared" si="645"/>
        <v/>
      </c>
      <c r="VW186" s="380" t="str">
        <f t="shared" si="645"/>
        <v/>
      </c>
      <c r="VX186" s="380" t="str">
        <f t="shared" si="645"/>
        <v/>
      </c>
      <c r="VY186" s="380" t="str">
        <f t="shared" si="645"/>
        <v/>
      </c>
      <c r="VZ186" s="380" t="str">
        <f t="shared" si="645"/>
        <v/>
      </c>
      <c r="WA186" s="380" t="str">
        <f t="shared" si="645"/>
        <v/>
      </c>
      <c r="WB186" s="380" t="str">
        <f t="shared" si="645"/>
        <v/>
      </c>
      <c r="WC186" s="380" t="str">
        <f t="shared" si="645"/>
        <v/>
      </c>
      <c r="WD186" s="380" t="str">
        <f t="shared" si="645"/>
        <v/>
      </c>
      <c r="WE186" s="380" t="str">
        <f t="shared" si="645"/>
        <v/>
      </c>
      <c r="WF186" s="380" t="str">
        <f t="shared" si="645"/>
        <v/>
      </c>
      <c r="WG186" s="380" t="str">
        <f t="shared" si="645"/>
        <v/>
      </c>
      <c r="WH186" s="380" t="str">
        <f t="shared" si="645"/>
        <v/>
      </c>
      <c r="WI186" s="378" t="str">
        <f t="shared" si="645"/>
        <v/>
      </c>
    </row>
    <row r="187" spans="1:607">
      <c r="A187" s="348"/>
      <c r="B187" s="360" t="s">
        <v>919</v>
      </c>
      <c r="C187" s="348"/>
      <c r="D187" s="348"/>
      <c r="E187" s="348"/>
      <c r="F187" s="348"/>
      <c r="G187" s="361" t="str">
        <f t="shared" si="220"/>
        <v/>
      </c>
      <c r="H187" s="361" t="str">
        <f t="shared" si="221"/>
        <v/>
      </c>
      <c r="I187" s="397"/>
      <c r="J187" s="348"/>
      <c r="K187" s="348"/>
      <c r="L187" s="348"/>
      <c r="M187" s="348"/>
      <c r="N187" s="400"/>
      <c r="O187" s="400"/>
      <c r="P187" s="400"/>
      <c r="Q187" s="400"/>
      <c r="R187" s="400"/>
      <c r="S187" s="400"/>
      <c r="T187" s="400"/>
      <c r="U187" s="400"/>
      <c r="V187" s="400"/>
      <c r="W187" s="400"/>
      <c r="X187" s="400"/>
      <c r="Y187" s="400"/>
      <c r="Z187" s="400"/>
      <c r="AA187" s="400"/>
      <c r="AB187" s="400"/>
      <c r="AC187" s="400"/>
      <c r="AD187" s="400"/>
      <c r="AE187" s="400"/>
      <c r="AF187" s="400"/>
      <c r="AG187" s="400"/>
      <c r="AH187" s="400"/>
      <c r="AI187" s="400"/>
      <c r="AJ187" s="400"/>
      <c r="AK187" s="400"/>
      <c r="AL187" s="400"/>
      <c r="AM187" s="400"/>
      <c r="AN187" s="400"/>
      <c r="AO187" s="400"/>
      <c r="AP187" s="400"/>
      <c r="AQ187" s="400"/>
      <c r="AR187" s="400"/>
      <c r="AS187" s="400"/>
      <c r="AT187" s="400"/>
      <c r="AU187" s="400"/>
      <c r="AV187" s="400"/>
      <c r="AW187" s="400"/>
      <c r="AX187" s="400"/>
      <c r="AY187" s="400"/>
      <c r="AZ187" s="400"/>
      <c r="BA187" s="400"/>
      <c r="BB187" s="400"/>
      <c r="BC187" s="400"/>
      <c r="BD187" s="400"/>
      <c r="BE187" s="400"/>
      <c r="BF187" s="400"/>
      <c r="BG187" s="400"/>
      <c r="BH187" s="400"/>
      <c r="BI187" s="400"/>
      <c r="BJ187" s="400"/>
      <c r="BK187" s="400"/>
      <c r="BL187" s="400"/>
      <c r="BM187" s="400"/>
      <c r="BN187" s="400"/>
      <c r="BO187" s="400"/>
      <c r="BP187" s="400"/>
      <c r="BQ187" s="400"/>
      <c r="BR187" s="400"/>
      <c r="BS187" s="400"/>
      <c r="BT187" s="400"/>
      <c r="BU187" s="400"/>
      <c r="BV187" s="400"/>
      <c r="BW187" s="400"/>
      <c r="BX187" s="400"/>
      <c r="BY187" s="400"/>
      <c r="BZ187" s="400"/>
      <c r="CA187" s="400"/>
      <c r="CB187" s="400"/>
      <c r="CC187" s="400"/>
      <c r="CD187" s="400"/>
      <c r="CE187" s="400"/>
      <c r="CF187" s="400"/>
      <c r="CG187" s="400"/>
      <c r="CH187" s="400"/>
      <c r="CI187" s="400"/>
      <c r="CJ187" s="400"/>
      <c r="CK187" s="400"/>
      <c r="CL187" s="400"/>
      <c r="CM187" s="400"/>
      <c r="CN187" s="400"/>
      <c r="CO187" s="400"/>
      <c r="CP187" s="400"/>
      <c r="CQ187" s="400"/>
      <c r="CR187" s="400"/>
      <c r="CS187" s="400"/>
      <c r="CT187" s="400"/>
      <c r="CU187" s="400"/>
      <c r="CV187" s="400"/>
      <c r="CW187" s="400"/>
      <c r="CX187" s="400"/>
      <c r="CY187" s="400"/>
      <c r="CZ187" s="362"/>
      <c r="DA187" s="901" t="s">
        <v>1355</v>
      </c>
      <c r="DB187" s="899" t="s">
        <v>1356</v>
      </c>
      <c r="DC187" s="899"/>
      <c r="DD187" s="378">
        <f>SUM(DD14:DD22)^2</f>
        <v>0</v>
      </c>
      <c r="DE187" s="378">
        <f t="shared" ref="DE187:FP187" si="646">SUM(DE14:DE22)^2</f>
        <v>0</v>
      </c>
      <c r="DF187" s="378">
        <f t="shared" si="646"/>
        <v>0</v>
      </c>
      <c r="DG187" s="378">
        <f t="shared" si="646"/>
        <v>0</v>
      </c>
      <c r="DH187" s="378">
        <f t="shared" si="646"/>
        <v>0</v>
      </c>
      <c r="DI187" s="378">
        <f t="shared" si="646"/>
        <v>0</v>
      </c>
      <c r="DJ187" s="378">
        <f t="shared" si="646"/>
        <v>0</v>
      </c>
      <c r="DK187" s="378">
        <f t="shared" si="646"/>
        <v>0</v>
      </c>
      <c r="DL187" s="378">
        <f t="shared" si="646"/>
        <v>0</v>
      </c>
      <c r="DM187" s="378">
        <f t="shared" si="646"/>
        <v>0</v>
      </c>
      <c r="DN187" s="378">
        <f t="shared" si="646"/>
        <v>0</v>
      </c>
      <c r="DO187" s="378">
        <f t="shared" si="646"/>
        <v>0</v>
      </c>
      <c r="DP187" s="378">
        <f t="shared" si="646"/>
        <v>0</v>
      </c>
      <c r="DQ187" s="378">
        <f t="shared" si="646"/>
        <v>0</v>
      </c>
      <c r="DR187" s="378">
        <f t="shared" si="646"/>
        <v>0</v>
      </c>
      <c r="DS187" s="378">
        <f t="shared" si="646"/>
        <v>0</v>
      </c>
      <c r="DT187" s="378">
        <f t="shared" si="646"/>
        <v>0</v>
      </c>
      <c r="DU187" s="378">
        <f t="shared" si="646"/>
        <v>0</v>
      </c>
      <c r="DV187" s="378">
        <f t="shared" si="646"/>
        <v>0</v>
      </c>
      <c r="DW187" s="378">
        <f t="shared" si="646"/>
        <v>0</v>
      </c>
      <c r="DX187" s="379">
        <f t="shared" si="646"/>
        <v>0</v>
      </c>
      <c r="DY187" s="378">
        <f t="shared" si="646"/>
        <v>0</v>
      </c>
      <c r="DZ187" s="378">
        <f t="shared" si="646"/>
        <v>0</v>
      </c>
      <c r="EA187" s="378">
        <f t="shared" si="646"/>
        <v>0</v>
      </c>
      <c r="EB187" s="378">
        <f t="shared" si="646"/>
        <v>0</v>
      </c>
      <c r="EC187" s="378">
        <f t="shared" si="646"/>
        <v>0</v>
      </c>
      <c r="ED187" s="378">
        <f t="shared" si="646"/>
        <v>0</v>
      </c>
      <c r="EE187" s="378">
        <f t="shared" si="646"/>
        <v>0</v>
      </c>
      <c r="EF187" s="378">
        <f t="shared" si="646"/>
        <v>0</v>
      </c>
      <c r="EG187" s="378">
        <f t="shared" si="646"/>
        <v>0</v>
      </c>
      <c r="EH187" s="378">
        <f t="shared" si="646"/>
        <v>0</v>
      </c>
      <c r="EI187" s="378">
        <f t="shared" si="646"/>
        <v>0</v>
      </c>
      <c r="EJ187" s="378">
        <f t="shared" si="646"/>
        <v>0</v>
      </c>
      <c r="EK187" s="378">
        <f t="shared" si="646"/>
        <v>0</v>
      </c>
      <c r="EL187" s="378">
        <f t="shared" si="646"/>
        <v>0</v>
      </c>
      <c r="EM187" s="378">
        <f t="shared" si="646"/>
        <v>0</v>
      </c>
      <c r="EN187" s="378">
        <f t="shared" si="646"/>
        <v>0</v>
      </c>
      <c r="EO187" s="378">
        <f t="shared" si="646"/>
        <v>0</v>
      </c>
      <c r="EP187" s="378">
        <f t="shared" si="646"/>
        <v>0</v>
      </c>
      <c r="EQ187" s="378">
        <f t="shared" si="646"/>
        <v>0</v>
      </c>
      <c r="ER187" s="378">
        <f t="shared" si="646"/>
        <v>0</v>
      </c>
      <c r="ES187" s="378">
        <f t="shared" si="646"/>
        <v>0</v>
      </c>
      <c r="ET187" s="378">
        <f t="shared" si="646"/>
        <v>0</v>
      </c>
      <c r="EU187" s="378">
        <f t="shared" si="646"/>
        <v>0</v>
      </c>
      <c r="EV187" s="378">
        <f t="shared" si="646"/>
        <v>0</v>
      </c>
      <c r="EW187" s="378">
        <f t="shared" si="646"/>
        <v>0</v>
      </c>
      <c r="EX187" s="378">
        <f t="shared" si="646"/>
        <v>0</v>
      </c>
      <c r="EY187" s="378">
        <f t="shared" si="646"/>
        <v>0</v>
      </c>
      <c r="EZ187" s="378">
        <f t="shared" si="646"/>
        <v>0</v>
      </c>
      <c r="FA187" s="378">
        <f t="shared" si="646"/>
        <v>0</v>
      </c>
      <c r="FB187" s="378">
        <f t="shared" si="646"/>
        <v>0</v>
      </c>
      <c r="FC187" s="378">
        <f t="shared" si="646"/>
        <v>0</v>
      </c>
      <c r="FD187" s="378">
        <f t="shared" si="646"/>
        <v>0</v>
      </c>
      <c r="FE187" s="378">
        <f t="shared" si="646"/>
        <v>0</v>
      </c>
      <c r="FF187" s="378">
        <f t="shared" si="646"/>
        <v>0</v>
      </c>
      <c r="FG187" s="378">
        <f t="shared" si="646"/>
        <v>0</v>
      </c>
      <c r="FH187" s="378">
        <f t="shared" si="646"/>
        <v>0</v>
      </c>
      <c r="FI187" s="378">
        <f t="shared" si="646"/>
        <v>0</v>
      </c>
      <c r="FJ187" s="378">
        <f t="shared" si="646"/>
        <v>0</v>
      </c>
      <c r="FK187" s="378">
        <f t="shared" si="646"/>
        <v>0</v>
      </c>
      <c r="FL187" s="378">
        <f t="shared" si="646"/>
        <v>0</v>
      </c>
      <c r="FM187" s="378">
        <f t="shared" si="646"/>
        <v>0</v>
      </c>
      <c r="FN187" s="378">
        <f t="shared" si="646"/>
        <v>0</v>
      </c>
      <c r="FO187" s="378">
        <f t="shared" si="646"/>
        <v>0</v>
      </c>
      <c r="FP187" s="378">
        <f t="shared" si="646"/>
        <v>0</v>
      </c>
      <c r="FQ187" s="378">
        <f t="shared" ref="FQ187:IB187" si="647">SUM(FQ14:FQ22)^2</f>
        <v>0</v>
      </c>
      <c r="FR187" s="378">
        <f t="shared" si="647"/>
        <v>0</v>
      </c>
      <c r="FS187" s="378">
        <f t="shared" si="647"/>
        <v>0</v>
      </c>
      <c r="FT187" s="378">
        <f t="shared" si="647"/>
        <v>0</v>
      </c>
      <c r="FU187" s="378">
        <f t="shared" si="647"/>
        <v>0</v>
      </c>
      <c r="FV187" s="378">
        <f t="shared" si="647"/>
        <v>0</v>
      </c>
      <c r="FW187" s="378">
        <f t="shared" si="647"/>
        <v>0</v>
      </c>
      <c r="FX187" s="378">
        <f t="shared" si="647"/>
        <v>0</v>
      </c>
      <c r="FY187" s="378">
        <f t="shared" si="647"/>
        <v>0</v>
      </c>
      <c r="FZ187" s="378">
        <f t="shared" si="647"/>
        <v>0</v>
      </c>
      <c r="GA187" s="378">
        <f t="shared" si="647"/>
        <v>0</v>
      </c>
      <c r="GB187" s="378">
        <f t="shared" si="647"/>
        <v>0</v>
      </c>
      <c r="GC187" s="378">
        <f t="shared" si="647"/>
        <v>0</v>
      </c>
      <c r="GD187" s="378">
        <f t="shared" si="647"/>
        <v>0</v>
      </c>
      <c r="GE187" s="378">
        <f t="shared" si="647"/>
        <v>0</v>
      </c>
      <c r="GF187" s="378">
        <f t="shared" si="647"/>
        <v>0</v>
      </c>
      <c r="GG187" s="378">
        <f t="shared" si="647"/>
        <v>0</v>
      </c>
      <c r="GH187" s="378">
        <f t="shared" si="647"/>
        <v>0</v>
      </c>
      <c r="GI187" s="378">
        <f t="shared" si="647"/>
        <v>0</v>
      </c>
      <c r="GJ187" s="378">
        <f t="shared" si="647"/>
        <v>0</v>
      </c>
      <c r="GK187" s="378">
        <f t="shared" si="647"/>
        <v>0</v>
      </c>
      <c r="GL187" s="378">
        <f t="shared" si="647"/>
        <v>0</v>
      </c>
      <c r="GM187" s="378">
        <f t="shared" si="647"/>
        <v>0</v>
      </c>
      <c r="GN187" s="378">
        <f t="shared" si="647"/>
        <v>0</v>
      </c>
      <c r="GO187" s="378">
        <f t="shared" si="647"/>
        <v>0</v>
      </c>
      <c r="GP187" s="378">
        <f t="shared" si="647"/>
        <v>0</v>
      </c>
      <c r="GQ187" s="378">
        <f t="shared" si="647"/>
        <v>0</v>
      </c>
      <c r="GR187" s="378">
        <f t="shared" si="647"/>
        <v>0</v>
      </c>
      <c r="GS187" s="378">
        <f t="shared" si="647"/>
        <v>0</v>
      </c>
      <c r="GT187" s="378">
        <f t="shared" si="647"/>
        <v>0</v>
      </c>
      <c r="GU187" s="378">
        <f t="shared" si="647"/>
        <v>0</v>
      </c>
      <c r="GV187" s="378">
        <f t="shared" si="647"/>
        <v>0</v>
      </c>
      <c r="GW187" s="378">
        <f t="shared" si="647"/>
        <v>0</v>
      </c>
      <c r="GX187" s="378">
        <f t="shared" si="647"/>
        <v>0</v>
      </c>
      <c r="GY187" s="378">
        <f t="shared" si="647"/>
        <v>0</v>
      </c>
      <c r="GZ187" s="378">
        <f t="shared" si="647"/>
        <v>0</v>
      </c>
      <c r="HA187" s="378">
        <f t="shared" si="647"/>
        <v>0</v>
      </c>
      <c r="HB187" s="378">
        <f t="shared" si="647"/>
        <v>0</v>
      </c>
      <c r="HC187" s="378">
        <f t="shared" si="647"/>
        <v>0</v>
      </c>
      <c r="HD187" s="378">
        <f t="shared" si="647"/>
        <v>0</v>
      </c>
      <c r="HE187" s="378">
        <f t="shared" si="647"/>
        <v>0</v>
      </c>
      <c r="HF187" s="378">
        <f t="shared" si="647"/>
        <v>0</v>
      </c>
      <c r="HG187" s="378">
        <f t="shared" si="647"/>
        <v>0</v>
      </c>
      <c r="HH187" s="378">
        <f t="shared" si="647"/>
        <v>0</v>
      </c>
      <c r="HI187" s="378">
        <f t="shared" si="647"/>
        <v>0</v>
      </c>
      <c r="HJ187" s="378">
        <f t="shared" si="647"/>
        <v>0</v>
      </c>
      <c r="HK187" s="378">
        <f t="shared" si="647"/>
        <v>0</v>
      </c>
      <c r="HL187" s="378">
        <f t="shared" si="647"/>
        <v>0</v>
      </c>
      <c r="HM187" s="378">
        <f t="shared" si="647"/>
        <v>0</v>
      </c>
      <c r="HN187" s="378">
        <f t="shared" si="647"/>
        <v>0</v>
      </c>
      <c r="HO187" s="378">
        <f t="shared" si="647"/>
        <v>0</v>
      </c>
      <c r="HP187" s="378">
        <f t="shared" si="647"/>
        <v>0</v>
      </c>
      <c r="HQ187" s="378">
        <f t="shared" si="647"/>
        <v>0</v>
      </c>
      <c r="HR187" s="378">
        <f t="shared" si="647"/>
        <v>0</v>
      </c>
      <c r="HS187" s="378">
        <f t="shared" si="647"/>
        <v>0</v>
      </c>
      <c r="HT187" s="378">
        <f t="shared" si="647"/>
        <v>0</v>
      </c>
      <c r="HU187" s="378">
        <f t="shared" si="647"/>
        <v>0</v>
      </c>
      <c r="HV187" s="378">
        <f t="shared" si="647"/>
        <v>0</v>
      </c>
      <c r="HW187" s="378">
        <f t="shared" si="647"/>
        <v>0</v>
      </c>
      <c r="HX187" s="378">
        <f t="shared" si="647"/>
        <v>0</v>
      </c>
      <c r="HY187" s="378">
        <f t="shared" si="647"/>
        <v>0</v>
      </c>
      <c r="HZ187" s="378">
        <f t="shared" si="647"/>
        <v>0</v>
      </c>
      <c r="IA187" s="378">
        <f t="shared" si="647"/>
        <v>0</v>
      </c>
      <c r="IB187" s="378">
        <f t="shared" si="647"/>
        <v>0</v>
      </c>
      <c r="IC187" s="378">
        <f t="shared" ref="IC187:KN187" si="648">SUM(IC14:IC22)^2</f>
        <v>0</v>
      </c>
      <c r="ID187" s="378">
        <f t="shared" si="648"/>
        <v>0</v>
      </c>
      <c r="IE187" s="378">
        <f t="shared" si="648"/>
        <v>0</v>
      </c>
      <c r="IF187" s="378">
        <f t="shared" si="648"/>
        <v>0</v>
      </c>
      <c r="IG187" s="378">
        <f t="shared" si="648"/>
        <v>0</v>
      </c>
      <c r="IH187" s="378">
        <f t="shared" si="648"/>
        <v>0</v>
      </c>
      <c r="II187" s="378">
        <f t="shared" si="648"/>
        <v>0</v>
      </c>
      <c r="IJ187" s="378">
        <f t="shared" si="648"/>
        <v>0</v>
      </c>
      <c r="IK187" s="378">
        <f t="shared" si="648"/>
        <v>0</v>
      </c>
      <c r="IL187" s="378">
        <f t="shared" si="648"/>
        <v>0</v>
      </c>
      <c r="IM187" s="378">
        <f t="shared" si="648"/>
        <v>0</v>
      </c>
      <c r="IN187" s="378">
        <f t="shared" si="648"/>
        <v>0</v>
      </c>
      <c r="IO187" s="378">
        <f t="shared" si="648"/>
        <v>0</v>
      </c>
      <c r="IP187" s="378">
        <f t="shared" si="648"/>
        <v>0</v>
      </c>
      <c r="IQ187" s="378">
        <f t="shared" si="648"/>
        <v>0</v>
      </c>
      <c r="IR187" s="378">
        <f t="shared" si="648"/>
        <v>0</v>
      </c>
      <c r="IS187" s="378">
        <f t="shared" si="648"/>
        <v>0</v>
      </c>
      <c r="IT187" s="378">
        <f t="shared" si="648"/>
        <v>0</v>
      </c>
      <c r="IU187" s="378">
        <f t="shared" si="648"/>
        <v>0</v>
      </c>
      <c r="IV187" s="378">
        <f t="shared" si="648"/>
        <v>0</v>
      </c>
      <c r="IW187" s="378">
        <f t="shared" si="648"/>
        <v>0</v>
      </c>
      <c r="IX187" s="378">
        <f t="shared" si="648"/>
        <v>0</v>
      </c>
      <c r="IY187" s="378">
        <f t="shared" si="648"/>
        <v>0</v>
      </c>
      <c r="IZ187" s="378">
        <f t="shared" si="648"/>
        <v>0</v>
      </c>
      <c r="JA187" s="378">
        <f t="shared" si="648"/>
        <v>0</v>
      </c>
      <c r="JB187" s="378">
        <f t="shared" si="648"/>
        <v>0</v>
      </c>
      <c r="JC187" s="378">
        <f t="shared" si="648"/>
        <v>0</v>
      </c>
      <c r="JD187" s="378">
        <f t="shared" si="648"/>
        <v>0</v>
      </c>
      <c r="JE187" s="378">
        <f t="shared" si="648"/>
        <v>0</v>
      </c>
      <c r="JF187" s="378">
        <f t="shared" si="648"/>
        <v>0</v>
      </c>
      <c r="JG187" s="378">
        <f t="shared" si="648"/>
        <v>0</v>
      </c>
      <c r="JH187" s="378">
        <f t="shared" si="648"/>
        <v>0</v>
      </c>
      <c r="JI187" s="378">
        <f t="shared" si="648"/>
        <v>0</v>
      </c>
      <c r="JJ187" s="378">
        <f t="shared" si="648"/>
        <v>0</v>
      </c>
      <c r="JK187" s="378">
        <f t="shared" si="648"/>
        <v>0</v>
      </c>
      <c r="JL187" s="378">
        <f t="shared" si="648"/>
        <v>0</v>
      </c>
      <c r="JM187" s="378">
        <f t="shared" si="648"/>
        <v>0</v>
      </c>
      <c r="JN187" s="378">
        <f t="shared" si="648"/>
        <v>0</v>
      </c>
      <c r="JO187" s="378">
        <f t="shared" si="648"/>
        <v>0</v>
      </c>
      <c r="JP187" s="378">
        <f t="shared" si="648"/>
        <v>0</v>
      </c>
      <c r="JQ187" s="378">
        <f t="shared" si="648"/>
        <v>0</v>
      </c>
      <c r="JR187" s="378">
        <f t="shared" si="648"/>
        <v>0</v>
      </c>
      <c r="JS187" s="378">
        <f t="shared" si="648"/>
        <v>0</v>
      </c>
      <c r="JT187" s="378">
        <f t="shared" si="648"/>
        <v>0</v>
      </c>
      <c r="JU187" s="378">
        <f t="shared" si="648"/>
        <v>0</v>
      </c>
      <c r="JV187" s="378">
        <f t="shared" si="648"/>
        <v>0</v>
      </c>
      <c r="JW187" s="378">
        <f t="shared" si="648"/>
        <v>0</v>
      </c>
      <c r="JX187" s="378">
        <f t="shared" si="648"/>
        <v>0</v>
      </c>
      <c r="JY187" s="378">
        <f t="shared" si="648"/>
        <v>0</v>
      </c>
      <c r="JZ187" s="378">
        <f t="shared" si="648"/>
        <v>0</v>
      </c>
      <c r="KA187" s="378">
        <f t="shared" si="648"/>
        <v>0</v>
      </c>
      <c r="KB187" s="378">
        <f t="shared" si="648"/>
        <v>0</v>
      </c>
      <c r="KC187" s="378">
        <f t="shared" si="648"/>
        <v>0</v>
      </c>
      <c r="KD187" s="378">
        <f t="shared" si="648"/>
        <v>0</v>
      </c>
      <c r="KE187" s="378">
        <f t="shared" si="648"/>
        <v>0</v>
      </c>
      <c r="KF187" s="378">
        <f t="shared" si="648"/>
        <v>0</v>
      </c>
      <c r="KG187" s="378">
        <f t="shared" si="648"/>
        <v>0</v>
      </c>
      <c r="KH187" s="378">
        <f t="shared" si="648"/>
        <v>0</v>
      </c>
      <c r="KI187" s="378">
        <f t="shared" si="648"/>
        <v>0</v>
      </c>
      <c r="KJ187" s="378">
        <f t="shared" si="648"/>
        <v>0</v>
      </c>
      <c r="KK187" s="378">
        <f t="shared" si="648"/>
        <v>0</v>
      </c>
      <c r="KL187" s="378">
        <f t="shared" si="648"/>
        <v>0</v>
      </c>
      <c r="KM187" s="378">
        <f t="shared" si="648"/>
        <v>0</v>
      </c>
      <c r="KN187" s="378">
        <f t="shared" si="648"/>
        <v>0</v>
      </c>
      <c r="KO187" s="378">
        <f t="shared" ref="KO187:MZ187" si="649">SUM(KO14:KO22)^2</f>
        <v>0</v>
      </c>
      <c r="KP187" s="378">
        <f t="shared" si="649"/>
        <v>0</v>
      </c>
      <c r="KQ187" s="378">
        <f t="shared" si="649"/>
        <v>0</v>
      </c>
      <c r="KR187" s="378">
        <f t="shared" si="649"/>
        <v>0</v>
      </c>
      <c r="KS187" s="378">
        <f t="shared" si="649"/>
        <v>0</v>
      </c>
      <c r="KT187" s="378">
        <f t="shared" si="649"/>
        <v>0</v>
      </c>
      <c r="KU187" s="378">
        <f t="shared" si="649"/>
        <v>0</v>
      </c>
      <c r="KV187" s="378">
        <f t="shared" si="649"/>
        <v>0</v>
      </c>
      <c r="KW187" s="378">
        <f t="shared" si="649"/>
        <v>0</v>
      </c>
      <c r="KX187" s="378">
        <f t="shared" si="649"/>
        <v>0</v>
      </c>
      <c r="KY187" s="378">
        <f t="shared" si="649"/>
        <v>0</v>
      </c>
      <c r="KZ187" s="378">
        <f t="shared" si="649"/>
        <v>0</v>
      </c>
      <c r="LA187" s="378">
        <f t="shared" si="649"/>
        <v>0</v>
      </c>
      <c r="LB187" s="378">
        <f t="shared" si="649"/>
        <v>0</v>
      </c>
      <c r="LC187" s="378">
        <f t="shared" si="649"/>
        <v>0</v>
      </c>
      <c r="LD187" s="378">
        <f t="shared" si="649"/>
        <v>0</v>
      </c>
      <c r="LE187" s="378">
        <f t="shared" si="649"/>
        <v>0</v>
      </c>
      <c r="LF187" s="378">
        <f t="shared" si="649"/>
        <v>0</v>
      </c>
      <c r="LG187" s="378">
        <f t="shared" si="649"/>
        <v>0</v>
      </c>
      <c r="LH187" s="378">
        <f t="shared" si="649"/>
        <v>0</v>
      </c>
      <c r="LI187" s="378">
        <f t="shared" si="649"/>
        <v>0</v>
      </c>
      <c r="LJ187" s="378">
        <f t="shared" si="649"/>
        <v>0</v>
      </c>
      <c r="LK187" s="378">
        <f t="shared" si="649"/>
        <v>0</v>
      </c>
      <c r="LL187" s="378">
        <f t="shared" si="649"/>
        <v>0</v>
      </c>
      <c r="LM187" s="378">
        <f t="shared" si="649"/>
        <v>0</v>
      </c>
      <c r="LN187" s="378">
        <f t="shared" si="649"/>
        <v>0</v>
      </c>
      <c r="LO187" s="378">
        <f t="shared" si="649"/>
        <v>0</v>
      </c>
      <c r="LP187" s="378">
        <f t="shared" si="649"/>
        <v>0</v>
      </c>
      <c r="LQ187" s="378">
        <f t="shared" si="649"/>
        <v>0</v>
      </c>
      <c r="LR187" s="378">
        <f t="shared" si="649"/>
        <v>0</v>
      </c>
      <c r="LS187" s="378">
        <f t="shared" si="649"/>
        <v>0</v>
      </c>
      <c r="LT187" s="378">
        <f t="shared" si="649"/>
        <v>0</v>
      </c>
      <c r="LU187" s="378">
        <f t="shared" si="649"/>
        <v>0</v>
      </c>
      <c r="LV187" s="378">
        <f t="shared" si="649"/>
        <v>0</v>
      </c>
      <c r="LW187" s="378">
        <f t="shared" si="649"/>
        <v>0</v>
      </c>
      <c r="LX187" s="378">
        <f t="shared" si="649"/>
        <v>0</v>
      </c>
      <c r="LY187" s="378">
        <f t="shared" si="649"/>
        <v>0</v>
      </c>
      <c r="LZ187" s="378">
        <f t="shared" si="649"/>
        <v>0</v>
      </c>
      <c r="MA187" s="378">
        <f t="shared" si="649"/>
        <v>0</v>
      </c>
      <c r="MB187" s="378">
        <f t="shared" si="649"/>
        <v>0</v>
      </c>
      <c r="MC187" s="378">
        <f t="shared" si="649"/>
        <v>0</v>
      </c>
      <c r="MD187" s="378">
        <f t="shared" si="649"/>
        <v>0</v>
      </c>
      <c r="ME187" s="378">
        <f t="shared" si="649"/>
        <v>0</v>
      </c>
      <c r="MF187" s="378">
        <f t="shared" si="649"/>
        <v>0</v>
      </c>
      <c r="MG187" s="378">
        <f t="shared" si="649"/>
        <v>0</v>
      </c>
      <c r="MH187" s="378">
        <f t="shared" si="649"/>
        <v>0</v>
      </c>
      <c r="MI187" s="378">
        <f t="shared" si="649"/>
        <v>0</v>
      </c>
      <c r="MJ187" s="378">
        <f t="shared" si="649"/>
        <v>0</v>
      </c>
      <c r="MK187" s="378">
        <f t="shared" si="649"/>
        <v>0</v>
      </c>
      <c r="ML187" s="378">
        <f t="shared" si="649"/>
        <v>0</v>
      </c>
      <c r="MM187" s="378">
        <f t="shared" si="649"/>
        <v>0</v>
      </c>
      <c r="MN187" s="378">
        <f t="shared" si="649"/>
        <v>0</v>
      </c>
      <c r="MO187" s="378">
        <f t="shared" si="649"/>
        <v>0</v>
      </c>
      <c r="MP187" s="378">
        <f t="shared" si="649"/>
        <v>0</v>
      </c>
      <c r="MQ187" s="378">
        <f t="shared" si="649"/>
        <v>0</v>
      </c>
      <c r="MR187" s="378">
        <f t="shared" si="649"/>
        <v>0</v>
      </c>
      <c r="MS187" s="378">
        <f t="shared" si="649"/>
        <v>0</v>
      </c>
      <c r="MT187" s="378">
        <f t="shared" si="649"/>
        <v>0</v>
      </c>
      <c r="MU187" s="378">
        <f t="shared" si="649"/>
        <v>0</v>
      </c>
      <c r="MV187" s="378">
        <f t="shared" si="649"/>
        <v>0</v>
      </c>
      <c r="MW187" s="378">
        <f t="shared" si="649"/>
        <v>0</v>
      </c>
      <c r="MX187" s="378">
        <f t="shared" si="649"/>
        <v>0</v>
      </c>
      <c r="MY187" s="378">
        <f t="shared" si="649"/>
        <v>0</v>
      </c>
      <c r="MZ187" s="378">
        <f t="shared" si="649"/>
        <v>0</v>
      </c>
      <c r="NA187" s="378">
        <f t="shared" ref="NA187:PL187" si="650">SUM(NA14:NA22)^2</f>
        <v>0</v>
      </c>
      <c r="NB187" s="378">
        <f t="shared" si="650"/>
        <v>0</v>
      </c>
      <c r="NC187" s="378">
        <f t="shared" si="650"/>
        <v>0</v>
      </c>
      <c r="ND187" s="378">
        <f t="shared" si="650"/>
        <v>0</v>
      </c>
      <c r="NE187" s="378">
        <f t="shared" si="650"/>
        <v>0</v>
      </c>
      <c r="NF187" s="378">
        <f t="shared" si="650"/>
        <v>0</v>
      </c>
      <c r="NG187" s="378">
        <f t="shared" si="650"/>
        <v>0</v>
      </c>
      <c r="NH187" s="378">
        <f t="shared" si="650"/>
        <v>0</v>
      </c>
      <c r="NI187" s="378">
        <f t="shared" si="650"/>
        <v>0</v>
      </c>
      <c r="NJ187" s="378">
        <f t="shared" si="650"/>
        <v>0</v>
      </c>
      <c r="NK187" s="378">
        <f t="shared" si="650"/>
        <v>0</v>
      </c>
      <c r="NL187" s="378">
        <f t="shared" si="650"/>
        <v>0</v>
      </c>
      <c r="NM187" s="378">
        <f t="shared" si="650"/>
        <v>0</v>
      </c>
      <c r="NN187" s="378">
        <f t="shared" si="650"/>
        <v>0</v>
      </c>
      <c r="NO187" s="378">
        <f t="shared" si="650"/>
        <v>0</v>
      </c>
      <c r="NP187" s="378">
        <f t="shared" si="650"/>
        <v>0</v>
      </c>
      <c r="NQ187" s="378">
        <f t="shared" si="650"/>
        <v>0</v>
      </c>
      <c r="NR187" s="378">
        <f t="shared" si="650"/>
        <v>0</v>
      </c>
      <c r="NS187" s="378">
        <f t="shared" si="650"/>
        <v>0</v>
      </c>
      <c r="NT187" s="378">
        <f t="shared" si="650"/>
        <v>0</v>
      </c>
      <c r="NU187" s="378">
        <f t="shared" si="650"/>
        <v>0</v>
      </c>
      <c r="NV187" s="378">
        <f t="shared" si="650"/>
        <v>0</v>
      </c>
      <c r="NW187" s="378">
        <f t="shared" si="650"/>
        <v>0</v>
      </c>
      <c r="NX187" s="378">
        <f t="shared" si="650"/>
        <v>0</v>
      </c>
      <c r="NY187" s="378">
        <f t="shared" si="650"/>
        <v>0</v>
      </c>
      <c r="NZ187" s="378">
        <f t="shared" si="650"/>
        <v>0</v>
      </c>
      <c r="OA187" s="378">
        <f t="shared" si="650"/>
        <v>0</v>
      </c>
      <c r="OB187" s="378">
        <f t="shared" si="650"/>
        <v>0</v>
      </c>
      <c r="OC187" s="378">
        <f t="shared" si="650"/>
        <v>0</v>
      </c>
      <c r="OD187" s="378">
        <f t="shared" si="650"/>
        <v>0</v>
      </c>
      <c r="OE187" s="378">
        <f t="shared" si="650"/>
        <v>0</v>
      </c>
      <c r="OF187" s="378">
        <f t="shared" si="650"/>
        <v>0</v>
      </c>
      <c r="OG187" s="378">
        <f t="shared" si="650"/>
        <v>0</v>
      </c>
      <c r="OH187" s="378">
        <f t="shared" si="650"/>
        <v>0</v>
      </c>
      <c r="OI187" s="378">
        <f t="shared" si="650"/>
        <v>0</v>
      </c>
      <c r="OJ187" s="378">
        <f t="shared" si="650"/>
        <v>0</v>
      </c>
      <c r="OK187" s="378">
        <f t="shared" si="650"/>
        <v>0</v>
      </c>
      <c r="OL187" s="378">
        <f t="shared" si="650"/>
        <v>0</v>
      </c>
      <c r="OM187" s="378">
        <f t="shared" si="650"/>
        <v>0</v>
      </c>
      <c r="ON187" s="378">
        <f t="shared" si="650"/>
        <v>0</v>
      </c>
      <c r="OO187" s="378">
        <f t="shared" si="650"/>
        <v>0</v>
      </c>
      <c r="OP187" s="378">
        <f t="shared" si="650"/>
        <v>0</v>
      </c>
      <c r="OQ187" s="380">
        <f t="shared" si="650"/>
        <v>0</v>
      </c>
      <c r="OR187" s="380">
        <f t="shared" si="650"/>
        <v>0</v>
      </c>
      <c r="OS187" s="380">
        <f t="shared" si="650"/>
        <v>0</v>
      </c>
      <c r="OT187" s="380">
        <f t="shared" si="650"/>
        <v>0</v>
      </c>
      <c r="OU187" s="380">
        <f t="shared" si="650"/>
        <v>0</v>
      </c>
      <c r="OV187" s="380">
        <f t="shared" si="650"/>
        <v>0</v>
      </c>
      <c r="OW187" s="380">
        <f t="shared" si="650"/>
        <v>0</v>
      </c>
      <c r="OX187" s="380">
        <f t="shared" si="650"/>
        <v>0</v>
      </c>
      <c r="OY187" s="380">
        <f t="shared" si="650"/>
        <v>0</v>
      </c>
      <c r="OZ187" s="380">
        <f t="shared" si="650"/>
        <v>0</v>
      </c>
      <c r="PA187" s="380">
        <f t="shared" si="650"/>
        <v>0</v>
      </c>
      <c r="PB187" s="380">
        <f t="shared" si="650"/>
        <v>0</v>
      </c>
      <c r="PC187" s="380">
        <f t="shared" si="650"/>
        <v>0</v>
      </c>
      <c r="PD187" s="380">
        <f t="shared" si="650"/>
        <v>0</v>
      </c>
      <c r="PE187" s="380">
        <f t="shared" si="650"/>
        <v>0</v>
      </c>
      <c r="PF187" s="380">
        <f t="shared" si="650"/>
        <v>0</v>
      </c>
      <c r="PG187" s="380">
        <f t="shared" si="650"/>
        <v>0</v>
      </c>
      <c r="PH187" s="380">
        <f t="shared" si="650"/>
        <v>0</v>
      </c>
      <c r="PI187" s="380">
        <f t="shared" si="650"/>
        <v>0</v>
      </c>
      <c r="PJ187" s="380">
        <f t="shared" si="650"/>
        <v>0</v>
      </c>
      <c r="PK187" s="380">
        <f t="shared" si="650"/>
        <v>0</v>
      </c>
      <c r="PL187" s="380">
        <f t="shared" si="650"/>
        <v>0</v>
      </c>
      <c r="PM187" s="380">
        <f t="shared" ref="PM187:RX187" si="651">SUM(PM14:PM22)^2</f>
        <v>0</v>
      </c>
      <c r="PN187" s="380">
        <f t="shared" si="651"/>
        <v>0</v>
      </c>
      <c r="PO187" s="380">
        <f t="shared" si="651"/>
        <v>0</v>
      </c>
      <c r="PP187" s="380">
        <f t="shared" si="651"/>
        <v>0</v>
      </c>
      <c r="PQ187" s="380">
        <f t="shared" si="651"/>
        <v>0</v>
      </c>
      <c r="PR187" s="380">
        <f t="shared" si="651"/>
        <v>0</v>
      </c>
      <c r="PS187" s="380">
        <f t="shared" si="651"/>
        <v>0</v>
      </c>
      <c r="PT187" s="380">
        <f t="shared" si="651"/>
        <v>0</v>
      </c>
      <c r="PU187" s="380">
        <f t="shared" si="651"/>
        <v>0</v>
      </c>
      <c r="PV187" s="380">
        <f t="shared" si="651"/>
        <v>0</v>
      </c>
      <c r="PW187" s="380">
        <f t="shared" si="651"/>
        <v>0</v>
      </c>
      <c r="PX187" s="380">
        <f t="shared" si="651"/>
        <v>0</v>
      </c>
      <c r="PY187" s="380">
        <f t="shared" si="651"/>
        <v>0</v>
      </c>
      <c r="PZ187" s="380">
        <f t="shared" si="651"/>
        <v>0</v>
      </c>
      <c r="QA187" s="380">
        <f t="shared" si="651"/>
        <v>0</v>
      </c>
      <c r="QB187" s="380">
        <f t="shared" si="651"/>
        <v>0</v>
      </c>
      <c r="QC187" s="380">
        <f t="shared" si="651"/>
        <v>0</v>
      </c>
      <c r="QD187" s="380">
        <f t="shared" si="651"/>
        <v>0</v>
      </c>
      <c r="QE187" s="380">
        <f t="shared" si="651"/>
        <v>0</v>
      </c>
      <c r="QF187" s="380">
        <f t="shared" si="651"/>
        <v>0</v>
      </c>
      <c r="QG187" s="380">
        <f t="shared" si="651"/>
        <v>0</v>
      </c>
      <c r="QH187" s="380">
        <f t="shared" si="651"/>
        <v>0</v>
      </c>
      <c r="QI187" s="380">
        <f t="shared" si="651"/>
        <v>0</v>
      </c>
      <c r="QJ187" s="380">
        <f t="shared" si="651"/>
        <v>0</v>
      </c>
      <c r="QK187" s="380">
        <f t="shared" si="651"/>
        <v>0</v>
      </c>
      <c r="QL187" s="380">
        <f t="shared" si="651"/>
        <v>0</v>
      </c>
      <c r="QM187" s="380">
        <f t="shared" si="651"/>
        <v>0</v>
      </c>
      <c r="QN187" s="380">
        <f t="shared" si="651"/>
        <v>0</v>
      </c>
      <c r="QO187" s="380">
        <f t="shared" si="651"/>
        <v>0</v>
      </c>
      <c r="QP187" s="380">
        <f t="shared" si="651"/>
        <v>0</v>
      </c>
      <c r="QQ187" s="380">
        <f t="shared" si="651"/>
        <v>0</v>
      </c>
      <c r="QR187" s="380">
        <f t="shared" si="651"/>
        <v>0</v>
      </c>
      <c r="QS187" s="380">
        <f t="shared" si="651"/>
        <v>0</v>
      </c>
      <c r="QT187" s="380">
        <f t="shared" si="651"/>
        <v>0</v>
      </c>
      <c r="QU187" s="380">
        <f t="shared" si="651"/>
        <v>0</v>
      </c>
      <c r="QV187" s="380">
        <f t="shared" si="651"/>
        <v>0</v>
      </c>
      <c r="QW187" s="380">
        <f t="shared" si="651"/>
        <v>0</v>
      </c>
      <c r="QX187" s="380">
        <f t="shared" si="651"/>
        <v>0</v>
      </c>
      <c r="QY187" s="380">
        <f t="shared" si="651"/>
        <v>0</v>
      </c>
      <c r="QZ187" s="380">
        <f t="shared" si="651"/>
        <v>0</v>
      </c>
      <c r="RA187" s="380">
        <f t="shared" si="651"/>
        <v>0</v>
      </c>
      <c r="RB187" s="380">
        <f t="shared" si="651"/>
        <v>0</v>
      </c>
      <c r="RC187" s="380">
        <f t="shared" si="651"/>
        <v>0</v>
      </c>
      <c r="RD187" s="380">
        <f t="shared" si="651"/>
        <v>0</v>
      </c>
      <c r="RE187" s="380">
        <f t="shared" si="651"/>
        <v>0</v>
      </c>
      <c r="RF187" s="380">
        <f t="shared" si="651"/>
        <v>0</v>
      </c>
      <c r="RG187" s="380">
        <f t="shared" si="651"/>
        <v>0</v>
      </c>
      <c r="RH187" s="380">
        <f t="shared" si="651"/>
        <v>0</v>
      </c>
      <c r="RI187" s="380">
        <f t="shared" si="651"/>
        <v>0</v>
      </c>
      <c r="RJ187" s="380">
        <f t="shared" si="651"/>
        <v>0</v>
      </c>
      <c r="RK187" s="380">
        <f t="shared" si="651"/>
        <v>0</v>
      </c>
      <c r="RL187" s="380">
        <f t="shared" si="651"/>
        <v>0</v>
      </c>
      <c r="RM187" s="380">
        <f t="shared" si="651"/>
        <v>0</v>
      </c>
      <c r="RN187" s="380">
        <f t="shared" si="651"/>
        <v>0</v>
      </c>
      <c r="RO187" s="380">
        <f t="shared" si="651"/>
        <v>0</v>
      </c>
      <c r="RP187" s="380">
        <f t="shared" si="651"/>
        <v>0</v>
      </c>
      <c r="RQ187" s="380">
        <f t="shared" si="651"/>
        <v>0</v>
      </c>
      <c r="RR187" s="380">
        <f t="shared" si="651"/>
        <v>0</v>
      </c>
      <c r="RS187" s="380">
        <f t="shared" si="651"/>
        <v>0</v>
      </c>
      <c r="RT187" s="380">
        <f t="shared" si="651"/>
        <v>0</v>
      </c>
      <c r="RU187" s="380">
        <f t="shared" si="651"/>
        <v>0</v>
      </c>
      <c r="RV187" s="380">
        <f t="shared" si="651"/>
        <v>0</v>
      </c>
      <c r="RW187" s="380">
        <f t="shared" si="651"/>
        <v>0</v>
      </c>
      <c r="RX187" s="380">
        <f t="shared" si="651"/>
        <v>0</v>
      </c>
      <c r="RY187" s="380">
        <f t="shared" ref="RY187:UJ187" si="652">SUM(RY14:RY22)^2</f>
        <v>0</v>
      </c>
      <c r="RZ187" s="380">
        <f t="shared" si="652"/>
        <v>0</v>
      </c>
      <c r="SA187" s="380">
        <f t="shared" si="652"/>
        <v>0</v>
      </c>
      <c r="SB187" s="380">
        <f t="shared" si="652"/>
        <v>0</v>
      </c>
      <c r="SC187" s="380">
        <f t="shared" si="652"/>
        <v>0</v>
      </c>
      <c r="SD187" s="380">
        <f t="shared" si="652"/>
        <v>0</v>
      </c>
      <c r="SE187" s="380">
        <f t="shared" si="652"/>
        <v>0</v>
      </c>
      <c r="SF187" s="380">
        <f t="shared" si="652"/>
        <v>0</v>
      </c>
      <c r="SG187" s="380">
        <f t="shared" si="652"/>
        <v>0</v>
      </c>
      <c r="SH187" s="380">
        <f t="shared" si="652"/>
        <v>0</v>
      </c>
      <c r="SI187" s="380">
        <f t="shared" si="652"/>
        <v>0</v>
      </c>
      <c r="SJ187" s="380">
        <f t="shared" si="652"/>
        <v>0</v>
      </c>
      <c r="SK187" s="380">
        <f t="shared" si="652"/>
        <v>0</v>
      </c>
      <c r="SL187" s="380">
        <f t="shared" si="652"/>
        <v>0</v>
      </c>
      <c r="SM187" s="380">
        <f t="shared" si="652"/>
        <v>0</v>
      </c>
      <c r="SN187" s="380">
        <f t="shared" si="652"/>
        <v>0</v>
      </c>
      <c r="SO187" s="380">
        <f t="shared" si="652"/>
        <v>0</v>
      </c>
      <c r="SP187" s="380">
        <f t="shared" si="652"/>
        <v>0</v>
      </c>
      <c r="SQ187" s="380">
        <f t="shared" si="652"/>
        <v>0</v>
      </c>
      <c r="SR187" s="380">
        <f t="shared" si="652"/>
        <v>0</v>
      </c>
      <c r="SS187" s="380">
        <f t="shared" si="652"/>
        <v>0</v>
      </c>
      <c r="ST187" s="380">
        <f t="shared" si="652"/>
        <v>0</v>
      </c>
      <c r="SU187" s="380">
        <f t="shared" si="652"/>
        <v>0</v>
      </c>
      <c r="SV187" s="380">
        <f t="shared" si="652"/>
        <v>0</v>
      </c>
      <c r="SW187" s="380">
        <f t="shared" si="652"/>
        <v>0</v>
      </c>
      <c r="SX187" s="380">
        <f t="shared" si="652"/>
        <v>0</v>
      </c>
      <c r="SY187" s="380">
        <f t="shared" si="652"/>
        <v>0</v>
      </c>
      <c r="SZ187" s="380">
        <f t="shared" si="652"/>
        <v>0</v>
      </c>
      <c r="TA187" s="380">
        <f t="shared" si="652"/>
        <v>0</v>
      </c>
      <c r="TB187" s="380">
        <f t="shared" si="652"/>
        <v>0</v>
      </c>
      <c r="TC187" s="380">
        <f t="shared" si="652"/>
        <v>0</v>
      </c>
      <c r="TD187" s="380">
        <f t="shared" si="652"/>
        <v>0</v>
      </c>
      <c r="TE187" s="380">
        <f t="shared" si="652"/>
        <v>0</v>
      </c>
      <c r="TF187" s="380">
        <f t="shared" si="652"/>
        <v>0</v>
      </c>
      <c r="TG187" s="380">
        <f t="shared" si="652"/>
        <v>0</v>
      </c>
      <c r="TH187" s="380">
        <f t="shared" si="652"/>
        <v>0</v>
      </c>
      <c r="TI187" s="380">
        <f t="shared" si="652"/>
        <v>0</v>
      </c>
      <c r="TJ187" s="380">
        <f t="shared" si="652"/>
        <v>0</v>
      </c>
      <c r="TK187" s="380">
        <f t="shared" si="652"/>
        <v>0</v>
      </c>
      <c r="TL187" s="380">
        <f t="shared" si="652"/>
        <v>0</v>
      </c>
      <c r="TM187" s="380">
        <f t="shared" si="652"/>
        <v>0</v>
      </c>
      <c r="TN187" s="380">
        <f t="shared" si="652"/>
        <v>0</v>
      </c>
      <c r="TO187" s="380">
        <f t="shared" si="652"/>
        <v>0</v>
      </c>
      <c r="TP187" s="380">
        <f t="shared" si="652"/>
        <v>0</v>
      </c>
      <c r="TQ187" s="380">
        <f t="shared" si="652"/>
        <v>0</v>
      </c>
      <c r="TR187" s="380">
        <f t="shared" si="652"/>
        <v>0</v>
      </c>
      <c r="TS187" s="380">
        <f t="shared" si="652"/>
        <v>0</v>
      </c>
      <c r="TT187" s="380">
        <f t="shared" si="652"/>
        <v>0</v>
      </c>
      <c r="TU187" s="380">
        <f t="shared" si="652"/>
        <v>0</v>
      </c>
      <c r="TV187" s="380">
        <f t="shared" si="652"/>
        <v>0</v>
      </c>
      <c r="TW187" s="380">
        <f t="shared" si="652"/>
        <v>0</v>
      </c>
      <c r="TX187" s="380">
        <f t="shared" si="652"/>
        <v>0</v>
      </c>
      <c r="TY187" s="380">
        <f t="shared" si="652"/>
        <v>0</v>
      </c>
      <c r="TZ187" s="380">
        <f t="shared" si="652"/>
        <v>0</v>
      </c>
      <c r="UA187" s="380">
        <f t="shared" si="652"/>
        <v>0</v>
      </c>
      <c r="UB187" s="380">
        <f t="shared" si="652"/>
        <v>0</v>
      </c>
      <c r="UC187" s="380">
        <f t="shared" si="652"/>
        <v>0</v>
      </c>
      <c r="UD187" s="380">
        <f t="shared" si="652"/>
        <v>0</v>
      </c>
      <c r="UE187" s="380">
        <f t="shared" si="652"/>
        <v>0</v>
      </c>
      <c r="UF187" s="380">
        <f t="shared" si="652"/>
        <v>0</v>
      </c>
      <c r="UG187" s="380">
        <f t="shared" si="652"/>
        <v>0</v>
      </c>
      <c r="UH187" s="380">
        <f t="shared" si="652"/>
        <v>0</v>
      </c>
      <c r="UI187" s="380">
        <f t="shared" si="652"/>
        <v>0</v>
      </c>
      <c r="UJ187" s="380">
        <f t="shared" si="652"/>
        <v>0</v>
      </c>
      <c r="UK187" s="380">
        <f t="shared" ref="UK187:WI187" si="653">SUM(UK14:UK22)^2</f>
        <v>0</v>
      </c>
      <c r="UL187" s="380">
        <f t="shared" si="653"/>
        <v>0</v>
      </c>
      <c r="UM187" s="380">
        <f t="shared" si="653"/>
        <v>0</v>
      </c>
      <c r="UN187" s="380">
        <f t="shared" si="653"/>
        <v>0</v>
      </c>
      <c r="UO187" s="380">
        <f t="shared" si="653"/>
        <v>0</v>
      </c>
      <c r="UP187" s="380">
        <f t="shared" si="653"/>
        <v>0</v>
      </c>
      <c r="UQ187" s="380">
        <f t="shared" si="653"/>
        <v>0</v>
      </c>
      <c r="UR187" s="380">
        <f t="shared" si="653"/>
        <v>0</v>
      </c>
      <c r="US187" s="380">
        <f t="shared" si="653"/>
        <v>0</v>
      </c>
      <c r="UT187" s="380">
        <f t="shared" si="653"/>
        <v>0</v>
      </c>
      <c r="UU187" s="380">
        <f t="shared" si="653"/>
        <v>0</v>
      </c>
      <c r="UV187" s="380">
        <f t="shared" si="653"/>
        <v>0</v>
      </c>
      <c r="UW187" s="380">
        <f t="shared" si="653"/>
        <v>0</v>
      </c>
      <c r="UX187" s="380">
        <f t="shared" si="653"/>
        <v>0</v>
      </c>
      <c r="UY187" s="380">
        <f t="shared" si="653"/>
        <v>0</v>
      </c>
      <c r="UZ187" s="380">
        <f t="shared" si="653"/>
        <v>0</v>
      </c>
      <c r="VA187" s="380">
        <f t="shared" si="653"/>
        <v>0</v>
      </c>
      <c r="VB187" s="380">
        <f t="shared" si="653"/>
        <v>0</v>
      </c>
      <c r="VC187" s="380">
        <f t="shared" si="653"/>
        <v>0</v>
      </c>
      <c r="VD187" s="380">
        <f t="shared" si="653"/>
        <v>0</v>
      </c>
      <c r="VE187" s="380">
        <f t="shared" si="653"/>
        <v>0</v>
      </c>
      <c r="VF187" s="380">
        <f t="shared" si="653"/>
        <v>0</v>
      </c>
      <c r="VG187" s="380">
        <f t="shared" si="653"/>
        <v>0</v>
      </c>
      <c r="VH187" s="380">
        <f t="shared" si="653"/>
        <v>0</v>
      </c>
      <c r="VI187" s="380">
        <f t="shared" si="653"/>
        <v>0</v>
      </c>
      <c r="VJ187" s="380">
        <f t="shared" si="653"/>
        <v>0</v>
      </c>
      <c r="VK187" s="380">
        <f t="shared" si="653"/>
        <v>0</v>
      </c>
      <c r="VL187" s="380">
        <f t="shared" si="653"/>
        <v>0</v>
      </c>
      <c r="VM187" s="380">
        <f t="shared" si="653"/>
        <v>0</v>
      </c>
      <c r="VN187" s="380">
        <f t="shared" si="653"/>
        <v>0</v>
      </c>
      <c r="VO187" s="380">
        <f t="shared" si="653"/>
        <v>0</v>
      </c>
      <c r="VP187" s="380">
        <f t="shared" si="653"/>
        <v>0</v>
      </c>
      <c r="VQ187" s="380">
        <f t="shared" si="653"/>
        <v>0</v>
      </c>
      <c r="VR187" s="380">
        <f t="shared" si="653"/>
        <v>0</v>
      </c>
      <c r="VS187" s="380">
        <f t="shared" si="653"/>
        <v>0</v>
      </c>
      <c r="VT187" s="380">
        <f t="shared" si="653"/>
        <v>0</v>
      </c>
      <c r="VU187" s="380">
        <f t="shared" si="653"/>
        <v>0</v>
      </c>
      <c r="VV187" s="380">
        <f t="shared" si="653"/>
        <v>0</v>
      </c>
      <c r="VW187" s="380">
        <f t="shared" si="653"/>
        <v>0</v>
      </c>
      <c r="VX187" s="380">
        <f t="shared" si="653"/>
        <v>0</v>
      </c>
      <c r="VY187" s="380">
        <f t="shared" si="653"/>
        <v>0</v>
      </c>
      <c r="VZ187" s="380">
        <f t="shared" si="653"/>
        <v>0</v>
      </c>
      <c r="WA187" s="380">
        <f t="shared" si="653"/>
        <v>0</v>
      </c>
      <c r="WB187" s="380">
        <f t="shared" si="653"/>
        <v>0</v>
      </c>
      <c r="WC187" s="380">
        <f t="shared" si="653"/>
        <v>0</v>
      </c>
      <c r="WD187" s="380">
        <f t="shared" si="653"/>
        <v>0</v>
      </c>
      <c r="WE187" s="380">
        <f t="shared" si="653"/>
        <v>0</v>
      </c>
      <c r="WF187" s="380">
        <f t="shared" si="653"/>
        <v>0</v>
      </c>
      <c r="WG187" s="380">
        <f t="shared" si="653"/>
        <v>0</v>
      </c>
      <c r="WH187" s="380">
        <f t="shared" si="653"/>
        <v>0</v>
      </c>
      <c r="WI187" s="378">
        <f t="shared" si="653"/>
        <v>0</v>
      </c>
    </row>
    <row r="188" spans="1:607">
      <c r="A188" s="348"/>
      <c r="B188" s="360" t="s">
        <v>920</v>
      </c>
      <c r="C188" s="348"/>
      <c r="D188" s="348"/>
      <c r="E188" s="348"/>
      <c r="F188" s="348"/>
      <c r="G188" s="361" t="str">
        <f t="shared" si="220"/>
        <v/>
      </c>
      <c r="H188" s="361" t="str">
        <f t="shared" si="221"/>
        <v/>
      </c>
      <c r="I188" s="397"/>
      <c r="J188" s="348"/>
      <c r="K188" s="348"/>
      <c r="L188" s="348"/>
      <c r="M188" s="348"/>
      <c r="N188" s="400"/>
      <c r="O188" s="400"/>
      <c r="P188" s="400"/>
      <c r="Q188" s="400"/>
      <c r="R188" s="400"/>
      <c r="S188" s="400"/>
      <c r="T188" s="400"/>
      <c r="U188" s="400"/>
      <c r="V188" s="400"/>
      <c r="W188" s="400"/>
      <c r="X188" s="400"/>
      <c r="Y188" s="400"/>
      <c r="Z188" s="400"/>
      <c r="AA188" s="400"/>
      <c r="AB188" s="400"/>
      <c r="AC188" s="400"/>
      <c r="AD188" s="400"/>
      <c r="AE188" s="400"/>
      <c r="AF188" s="400"/>
      <c r="AG188" s="400"/>
      <c r="AH188" s="400"/>
      <c r="AI188" s="400"/>
      <c r="AJ188" s="400"/>
      <c r="AK188" s="400"/>
      <c r="AL188" s="400"/>
      <c r="AM188" s="400"/>
      <c r="AN188" s="400"/>
      <c r="AO188" s="400"/>
      <c r="AP188" s="400"/>
      <c r="AQ188" s="400"/>
      <c r="AR188" s="400"/>
      <c r="AS188" s="400"/>
      <c r="AT188" s="400"/>
      <c r="AU188" s="400"/>
      <c r="AV188" s="400"/>
      <c r="AW188" s="400"/>
      <c r="AX188" s="400"/>
      <c r="AY188" s="400"/>
      <c r="AZ188" s="400"/>
      <c r="BA188" s="400"/>
      <c r="BB188" s="400"/>
      <c r="BC188" s="400"/>
      <c r="BD188" s="400"/>
      <c r="BE188" s="400"/>
      <c r="BF188" s="400"/>
      <c r="BG188" s="400"/>
      <c r="BH188" s="400"/>
      <c r="BI188" s="400"/>
      <c r="BJ188" s="400"/>
      <c r="BK188" s="400"/>
      <c r="BL188" s="400"/>
      <c r="BM188" s="400"/>
      <c r="BN188" s="400"/>
      <c r="BO188" s="400"/>
      <c r="BP188" s="400"/>
      <c r="BQ188" s="400"/>
      <c r="BR188" s="400"/>
      <c r="BS188" s="400"/>
      <c r="BT188" s="400"/>
      <c r="BU188" s="400"/>
      <c r="BV188" s="400"/>
      <c r="BW188" s="400"/>
      <c r="BX188" s="400"/>
      <c r="BY188" s="400"/>
      <c r="BZ188" s="400"/>
      <c r="CA188" s="400"/>
      <c r="CB188" s="400"/>
      <c r="CC188" s="400"/>
      <c r="CD188" s="400"/>
      <c r="CE188" s="400"/>
      <c r="CF188" s="400"/>
      <c r="CG188" s="400"/>
      <c r="CH188" s="400"/>
      <c r="CI188" s="400"/>
      <c r="CJ188" s="400"/>
      <c r="CK188" s="400"/>
      <c r="CL188" s="400"/>
      <c r="CM188" s="400"/>
      <c r="CN188" s="400"/>
      <c r="CO188" s="400"/>
      <c r="CP188" s="400"/>
      <c r="CQ188" s="400"/>
      <c r="CR188" s="400"/>
      <c r="CS188" s="400"/>
      <c r="CT188" s="400"/>
      <c r="CU188" s="400"/>
      <c r="CV188" s="400"/>
      <c r="CW188" s="400"/>
      <c r="CX188" s="400"/>
      <c r="CY188" s="400"/>
      <c r="CZ188" s="362"/>
      <c r="DA188" s="901"/>
      <c r="DB188" s="899" t="s">
        <v>1357</v>
      </c>
      <c r="DC188" s="899"/>
      <c r="DD188" s="378">
        <f>SUM(DD23:DD31)^2</f>
        <v>0</v>
      </c>
      <c r="DE188" s="378">
        <f t="shared" ref="DE188:FP188" si="654">SUM(DE23:DE31)^2</f>
        <v>0</v>
      </c>
      <c r="DF188" s="378">
        <f t="shared" si="654"/>
        <v>0</v>
      </c>
      <c r="DG188" s="378">
        <f t="shared" si="654"/>
        <v>0</v>
      </c>
      <c r="DH188" s="378">
        <f t="shared" si="654"/>
        <v>0</v>
      </c>
      <c r="DI188" s="378">
        <f t="shared" si="654"/>
        <v>0</v>
      </c>
      <c r="DJ188" s="378">
        <f t="shared" si="654"/>
        <v>0</v>
      </c>
      <c r="DK188" s="378">
        <f t="shared" si="654"/>
        <v>0</v>
      </c>
      <c r="DL188" s="378">
        <f t="shared" si="654"/>
        <v>0</v>
      </c>
      <c r="DM188" s="378">
        <f t="shared" si="654"/>
        <v>0</v>
      </c>
      <c r="DN188" s="378">
        <f t="shared" si="654"/>
        <v>0</v>
      </c>
      <c r="DO188" s="378">
        <f t="shared" si="654"/>
        <v>0</v>
      </c>
      <c r="DP188" s="378">
        <f t="shared" si="654"/>
        <v>0</v>
      </c>
      <c r="DQ188" s="378">
        <f t="shared" si="654"/>
        <v>0</v>
      </c>
      <c r="DR188" s="378">
        <f t="shared" si="654"/>
        <v>0</v>
      </c>
      <c r="DS188" s="378">
        <f t="shared" si="654"/>
        <v>0</v>
      </c>
      <c r="DT188" s="378">
        <f t="shared" si="654"/>
        <v>0</v>
      </c>
      <c r="DU188" s="378">
        <f t="shared" si="654"/>
        <v>0</v>
      </c>
      <c r="DV188" s="378">
        <f t="shared" si="654"/>
        <v>0</v>
      </c>
      <c r="DW188" s="378">
        <f t="shared" si="654"/>
        <v>0</v>
      </c>
      <c r="DX188" s="379">
        <f t="shared" si="654"/>
        <v>0</v>
      </c>
      <c r="DY188" s="378">
        <f t="shared" si="654"/>
        <v>0</v>
      </c>
      <c r="DZ188" s="378">
        <f t="shared" si="654"/>
        <v>0</v>
      </c>
      <c r="EA188" s="378">
        <f t="shared" si="654"/>
        <v>0</v>
      </c>
      <c r="EB188" s="378">
        <f t="shared" si="654"/>
        <v>0</v>
      </c>
      <c r="EC188" s="378">
        <f t="shared" si="654"/>
        <v>0</v>
      </c>
      <c r="ED188" s="378">
        <f t="shared" si="654"/>
        <v>0</v>
      </c>
      <c r="EE188" s="378">
        <f t="shared" si="654"/>
        <v>0</v>
      </c>
      <c r="EF188" s="378">
        <f t="shared" si="654"/>
        <v>0</v>
      </c>
      <c r="EG188" s="378">
        <f t="shared" si="654"/>
        <v>0</v>
      </c>
      <c r="EH188" s="378">
        <f t="shared" si="654"/>
        <v>0</v>
      </c>
      <c r="EI188" s="378">
        <f t="shared" si="654"/>
        <v>0</v>
      </c>
      <c r="EJ188" s="378">
        <f t="shared" si="654"/>
        <v>0</v>
      </c>
      <c r="EK188" s="378">
        <f t="shared" si="654"/>
        <v>0</v>
      </c>
      <c r="EL188" s="378">
        <f t="shared" si="654"/>
        <v>0</v>
      </c>
      <c r="EM188" s="378">
        <f t="shared" si="654"/>
        <v>0</v>
      </c>
      <c r="EN188" s="378">
        <f t="shared" si="654"/>
        <v>0</v>
      </c>
      <c r="EO188" s="378">
        <f t="shared" si="654"/>
        <v>0</v>
      </c>
      <c r="EP188" s="378">
        <f t="shared" si="654"/>
        <v>0</v>
      </c>
      <c r="EQ188" s="378">
        <f t="shared" si="654"/>
        <v>0</v>
      </c>
      <c r="ER188" s="378">
        <f t="shared" si="654"/>
        <v>0</v>
      </c>
      <c r="ES188" s="378">
        <f t="shared" si="654"/>
        <v>0</v>
      </c>
      <c r="ET188" s="378">
        <f t="shared" si="654"/>
        <v>0</v>
      </c>
      <c r="EU188" s="378">
        <f t="shared" si="654"/>
        <v>0</v>
      </c>
      <c r="EV188" s="378">
        <f t="shared" si="654"/>
        <v>0</v>
      </c>
      <c r="EW188" s="378">
        <f t="shared" si="654"/>
        <v>0</v>
      </c>
      <c r="EX188" s="378">
        <f t="shared" si="654"/>
        <v>0</v>
      </c>
      <c r="EY188" s="378">
        <f t="shared" si="654"/>
        <v>0</v>
      </c>
      <c r="EZ188" s="378">
        <f t="shared" si="654"/>
        <v>0</v>
      </c>
      <c r="FA188" s="378">
        <f t="shared" si="654"/>
        <v>0</v>
      </c>
      <c r="FB188" s="378">
        <f t="shared" si="654"/>
        <v>0</v>
      </c>
      <c r="FC188" s="378">
        <f t="shared" si="654"/>
        <v>0</v>
      </c>
      <c r="FD188" s="378">
        <f t="shared" si="654"/>
        <v>0</v>
      </c>
      <c r="FE188" s="378">
        <f t="shared" si="654"/>
        <v>0</v>
      </c>
      <c r="FF188" s="378">
        <f t="shared" si="654"/>
        <v>0</v>
      </c>
      <c r="FG188" s="378">
        <f t="shared" si="654"/>
        <v>0</v>
      </c>
      <c r="FH188" s="378">
        <f t="shared" si="654"/>
        <v>0</v>
      </c>
      <c r="FI188" s="378">
        <f t="shared" si="654"/>
        <v>0</v>
      </c>
      <c r="FJ188" s="378">
        <f t="shared" si="654"/>
        <v>0</v>
      </c>
      <c r="FK188" s="378">
        <f t="shared" si="654"/>
        <v>0</v>
      </c>
      <c r="FL188" s="378">
        <f t="shared" si="654"/>
        <v>0</v>
      </c>
      <c r="FM188" s="378">
        <f t="shared" si="654"/>
        <v>0</v>
      </c>
      <c r="FN188" s="378">
        <f t="shared" si="654"/>
        <v>0</v>
      </c>
      <c r="FO188" s="378">
        <f t="shared" si="654"/>
        <v>0</v>
      </c>
      <c r="FP188" s="378">
        <f t="shared" si="654"/>
        <v>0</v>
      </c>
      <c r="FQ188" s="378">
        <f t="shared" ref="FQ188:IB188" si="655">SUM(FQ23:FQ31)^2</f>
        <v>0</v>
      </c>
      <c r="FR188" s="378">
        <f t="shared" si="655"/>
        <v>0</v>
      </c>
      <c r="FS188" s="378">
        <f t="shared" si="655"/>
        <v>0</v>
      </c>
      <c r="FT188" s="378">
        <f t="shared" si="655"/>
        <v>0</v>
      </c>
      <c r="FU188" s="378">
        <f t="shared" si="655"/>
        <v>0</v>
      </c>
      <c r="FV188" s="378">
        <f t="shared" si="655"/>
        <v>0</v>
      </c>
      <c r="FW188" s="378">
        <f t="shared" si="655"/>
        <v>0</v>
      </c>
      <c r="FX188" s="378">
        <f t="shared" si="655"/>
        <v>0</v>
      </c>
      <c r="FY188" s="378">
        <f t="shared" si="655"/>
        <v>0</v>
      </c>
      <c r="FZ188" s="378">
        <f t="shared" si="655"/>
        <v>0</v>
      </c>
      <c r="GA188" s="378">
        <f t="shared" si="655"/>
        <v>0</v>
      </c>
      <c r="GB188" s="378">
        <f t="shared" si="655"/>
        <v>0</v>
      </c>
      <c r="GC188" s="378">
        <f t="shared" si="655"/>
        <v>0</v>
      </c>
      <c r="GD188" s="378">
        <f t="shared" si="655"/>
        <v>0</v>
      </c>
      <c r="GE188" s="378">
        <f t="shared" si="655"/>
        <v>0</v>
      </c>
      <c r="GF188" s="378">
        <f t="shared" si="655"/>
        <v>0</v>
      </c>
      <c r="GG188" s="378">
        <f t="shared" si="655"/>
        <v>0</v>
      </c>
      <c r="GH188" s="378">
        <f t="shared" si="655"/>
        <v>0</v>
      </c>
      <c r="GI188" s="378">
        <f t="shared" si="655"/>
        <v>0</v>
      </c>
      <c r="GJ188" s="378">
        <f t="shared" si="655"/>
        <v>0</v>
      </c>
      <c r="GK188" s="378">
        <f t="shared" si="655"/>
        <v>0</v>
      </c>
      <c r="GL188" s="378">
        <f t="shared" si="655"/>
        <v>0</v>
      </c>
      <c r="GM188" s="378">
        <f t="shared" si="655"/>
        <v>0</v>
      </c>
      <c r="GN188" s="378">
        <f t="shared" si="655"/>
        <v>0</v>
      </c>
      <c r="GO188" s="378">
        <f t="shared" si="655"/>
        <v>0</v>
      </c>
      <c r="GP188" s="378">
        <f t="shared" si="655"/>
        <v>0</v>
      </c>
      <c r="GQ188" s="378">
        <f t="shared" si="655"/>
        <v>0</v>
      </c>
      <c r="GR188" s="378">
        <f t="shared" si="655"/>
        <v>0</v>
      </c>
      <c r="GS188" s="378">
        <f t="shared" si="655"/>
        <v>0</v>
      </c>
      <c r="GT188" s="378">
        <f t="shared" si="655"/>
        <v>0</v>
      </c>
      <c r="GU188" s="378">
        <f t="shared" si="655"/>
        <v>0</v>
      </c>
      <c r="GV188" s="378">
        <f t="shared" si="655"/>
        <v>0</v>
      </c>
      <c r="GW188" s="378">
        <f t="shared" si="655"/>
        <v>0</v>
      </c>
      <c r="GX188" s="378">
        <f t="shared" si="655"/>
        <v>0</v>
      </c>
      <c r="GY188" s="378">
        <f t="shared" si="655"/>
        <v>0</v>
      </c>
      <c r="GZ188" s="378">
        <f t="shared" si="655"/>
        <v>0</v>
      </c>
      <c r="HA188" s="378">
        <f t="shared" si="655"/>
        <v>0</v>
      </c>
      <c r="HB188" s="378">
        <f t="shared" si="655"/>
        <v>0</v>
      </c>
      <c r="HC188" s="378">
        <f t="shared" si="655"/>
        <v>0</v>
      </c>
      <c r="HD188" s="378">
        <f t="shared" si="655"/>
        <v>0</v>
      </c>
      <c r="HE188" s="378">
        <f t="shared" si="655"/>
        <v>0</v>
      </c>
      <c r="HF188" s="378">
        <f t="shared" si="655"/>
        <v>0</v>
      </c>
      <c r="HG188" s="378">
        <f t="shared" si="655"/>
        <v>0</v>
      </c>
      <c r="HH188" s="378">
        <f t="shared" si="655"/>
        <v>0</v>
      </c>
      <c r="HI188" s="378">
        <f t="shared" si="655"/>
        <v>0</v>
      </c>
      <c r="HJ188" s="378">
        <f t="shared" si="655"/>
        <v>0</v>
      </c>
      <c r="HK188" s="378">
        <f t="shared" si="655"/>
        <v>0</v>
      </c>
      <c r="HL188" s="378">
        <f t="shared" si="655"/>
        <v>0</v>
      </c>
      <c r="HM188" s="378">
        <f t="shared" si="655"/>
        <v>0</v>
      </c>
      <c r="HN188" s="378">
        <f t="shared" si="655"/>
        <v>0</v>
      </c>
      <c r="HO188" s="378">
        <f t="shared" si="655"/>
        <v>0</v>
      </c>
      <c r="HP188" s="378">
        <f t="shared" si="655"/>
        <v>0</v>
      </c>
      <c r="HQ188" s="378">
        <f t="shared" si="655"/>
        <v>0</v>
      </c>
      <c r="HR188" s="378">
        <f t="shared" si="655"/>
        <v>0</v>
      </c>
      <c r="HS188" s="378">
        <f t="shared" si="655"/>
        <v>0</v>
      </c>
      <c r="HT188" s="378">
        <f t="shared" si="655"/>
        <v>0</v>
      </c>
      <c r="HU188" s="378">
        <f t="shared" si="655"/>
        <v>0</v>
      </c>
      <c r="HV188" s="378">
        <f t="shared" si="655"/>
        <v>0</v>
      </c>
      <c r="HW188" s="378">
        <f t="shared" si="655"/>
        <v>0</v>
      </c>
      <c r="HX188" s="378">
        <f t="shared" si="655"/>
        <v>0</v>
      </c>
      <c r="HY188" s="378">
        <f t="shared" si="655"/>
        <v>0</v>
      </c>
      <c r="HZ188" s="378">
        <f t="shared" si="655"/>
        <v>0</v>
      </c>
      <c r="IA188" s="378">
        <f t="shared" si="655"/>
        <v>0</v>
      </c>
      <c r="IB188" s="378">
        <f t="shared" si="655"/>
        <v>0</v>
      </c>
      <c r="IC188" s="378">
        <f t="shared" ref="IC188:KN188" si="656">SUM(IC23:IC31)^2</f>
        <v>0</v>
      </c>
      <c r="ID188" s="378">
        <f t="shared" si="656"/>
        <v>0</v>
      </c>
      <c r="IE188" s="378">
        <f t="shared" si="656"/>
        <v>0</v>
      </c>
      <c r="IF188" s="378">
        <f t="shared" si="656"/>
        <v>0</v>
      </c>
      <c r="IG188" s="378">
        <f t="shared" si="656"/>
        <v>0</v>
      </c>
      <c r="IH188" s="378">
        <f t="shared" si="656"/>
        <v>0</v>
      </c>
      <c r="II188" s="378">
        <f t="shared" si="656"/>
        <v>0</v>
      </c>
      <c r="IJ188" s="378">
        <f t="shared" si="656"/>
        <v>0</v>
      </c>
      <c r="IK188" s="378">
        <f t="shared" si="656"/>
        <v>0</v>
      </c>
      <c r="IL188" s="378">
        <f t="shared" si="656"/>
        <v>0</v>
      </c>
      <c r="IM188" s="378">
        <f t="shared" si="656"/>
        <v>0</v>
      </c>
      <c r="IN188" s="378">
        <f t="shared" si="656"/>
        <v>0</v>
      </c>
      <c r="IO188" s="378">
        <f t="shared" si="656"/>
        <v>0</v>
      </c>
      <c r="IP188" s="378">
        <f t="shared" si="656"/>
        <v>0</v>
      </c>
      <c r="IQ188" s="378">
        <f t="shared" si="656"/>
        <v>0</v>
      </c>
      <c r="IR188" s="378">
        <f t="shared" si="656"/>
        <v>0</v>
      </c>
      <c r="IS188" s="378">
        <f t="shared" si="656"/>
        <v>0</v>
      </c>
      <c r="IT188" s="378">
        <f t="shared" si="656"/>
        <v>0</v>
      </c>
      <c r="IU188" s="378">
        <f t="shared" si="656"/>
        <v>0</v>
      </c>
      <c r="IV188" s="378">
        <f t="shared" si="656"/>
        <v>0</v>
      </c>
      <c r="IW188" s="378">
        <f t="shared" si="656"/>
        <v>0</v>
      </c>
      <c r="IX188" s="378">
        <f t="shared" si="656"/>
        <v>0</v>
      </c>
      <c r="IY188" s="378">
        <f t="shared" si="656"/>
        <v>0</v>
      </c>
      <c r="IZ188" s="378">
        <f t="shared" si="656"/>
        <v>0</v>
      </c>
      <c r="JA188" s="378">
        <f t="shared" si="656"/>
        <v>0</v>
      </c>
      <c r="JB188" s="378">
        <f t="shared" si="656"/>
        <v>0</v>
      </c>
      <c r="JC188" s="378">
        <f t="shared" si="656"/>
        <v>0</v>
      </c>
      <c r="JD188" s="378">
        <f t="shared" si="656"/>
        <v>0</v>
      </c>
      <c r="JE188" s="378">
        <f t="shared" si="656"/>
        <v>0</v>
      </c>
      <c r="JF188" s="378">
        <f t="shared" si="656"/>
        <v>0</v>
      </c>
      <c r="JG188" s="378">
        <f t="shared" si="656"/>
        <v>0</v>
      </c>
      <c r="JH188" s="378">
        <f t="shared" si="656"/>
        <v>0</v>
      </c>
      <c r="JI188" s="378">
        <f t="shared" si="656"/>
        <v>0</v>
      </c>
      <c r="JJ188" s="378">
        <f t="shared" si="656"/>
        <v>0</v>
      </c>
      <c r="JK188" s="378">
        <f t="shared" si="656"/>
        <v>0</v>
      </c>
      <c r="JL188" s="378">
        <f t="shared" si="656"/>
        <v>0</v>
      </c>
      <c r="JM188" s="378">
        <f t="shared" si="656"/>
        <v>0</v>
      </c>
      <c r="JN188" s="378">
        <f t="shared" si="656"/>
        <v>0</v>
      </c>
      <c r="JO188" s="378">
        <f t="shared" si="656"/>
        <v>0</v>
      </c>
      <c r="JP188" s="378">
        <f t="shared" si="656"/>
        <v>0</v>
      </c>
      <c r="JQ188" s="378">
        <f t="shared" si="656"/>
        <v>0</v>
      </c>
      <c r="JR188" s="378">
        <f t="shared" si="656"/>
        <v>0</v>
      </c>
      <c r="JS188" s="378">
        <f t="shared" si="656"/>
        <v>0</v>
      </c>
      <c r="JT188" s="378">
        <f t="shared" si="656"/>
        <v>0</v>
      </c>
      <c r="JU188" s="378">
        <f t="shared" si="656"/>
        <v>0</v>
      </c>
      <c r="JV188" s="378">
        <f t="shared" si="656"/>
        <v>0</v>
      </c>
      <c r="JW188" s="378">
        <f t="shared" si="656"/>
        <v>0</v>
      </c>
      <c r="JX188" s="378">
        <f t="shared" si="656"/>
        <v>0</v>
      </c>
      <c r="JY188" s="378">
        <f t="shared" si="656"/>
        <v>0</v>
      </c>
      <c r="JZ188" s="378">
        <f t="shared" si="656"/>
        <v>0</v>
      </c>
      <c r="KA188" s="378">
        <f t="shared" si="656"/>
        <v>0</v>
      </c>
      <c r="KB188" s="378">
        <f t="shared" si="656"/>
        <v>0</v>
      </c>
      <c r="KC188" s="378">
        <f t="shared" si="656"/>
        <v>0</v>
      </c>
      <c r="KD188" s="378">
        <f t="shared" si="656"/>
        <v>0</v>
      </c>
      <c r="KE188" s="378">
        <f t="shared" si="656"/>
        <v>0</v>
      </c>
      <c r="KF188" s="378">
        <f t="shared" si="656"/>
        <v>0</v>
      </c>
      <c r="KG188" s="378">
        <f t="shared" si="656"/>
        <v>0</v>
      </c>
      <c r="KH188" s="378">
        <f t="shared" si="656"/>
        <v>0</v>
      </c>
      <c r="KI188" s="378">
        <f t="shared" si="656"/>
        <v>0</v>
      </c>
      <c r="KJ188" s="378">
        <f t="shared" si="656"/>
        <v>0</v>
      </c>
      <c r="KK188" s="378">
        <f t="shared" si="656"/>
        <v>0</v>
      </c>
      <c r="KL188" s="378">
        <f t="shared" si="656"/>
        <v>0</v>
      </c>
      <c r="KM188" s="378">
        <f t="shared" si="656"/>
        <v>0</v>
      </c>
      <c r="KN188" s="378">
        <f t="shared" si="656"/>
        <v>0</v>
      </c>
      <c r="KO188" s="378">
        <f t="shared" ref="KO188:MZ188" si="657">SUM(KO23:KO31)^2</f>
        <v>0</v>
      </c>
      <c r="KP188" s="378">
        <f t="shared" si="657"/>
        <v>0</v>
      </c>
      <c r="KQ188" s="378">
        <f t="shared" si="657"/>
        <v>0</v>
      </c>
      <c r="KR188" s="378">
        <f t="shared" si="657"/>
        <v>0</v>
      </c>
      <c r="KS188" s="378">
        <f t="shared" si="657"/>
        <v>0</v>
      </c>
      <c r="KT188" s="378">
        <f t="shared" si="657"/>
        <v>0</v>
      </c>
      <c r="KU188" s="378">
        <f t="shared" si="657"/>
        <v>0</v>
      </c>
      <c r="KV188" s="378">
        <f t="shared" si="657"/>
        <v>0</v>
      </c>
      <c r="KW188" s="378">
        <f t="shared" si="657"/>
        <v>0</v>
      </c>
      <c r="KX188" s="378">
        <f t="shared" si="657"/>
        <v>0</v>
      </c>
      <c r="KY188" s="378">
        <f t="shared" si="657"/>
        <v>0</v>
      </c>
      <c r="KZ188" s="378">
        <f t="shared" si="657"/>
        <v>0</v>
      </c>
      <c r="LA188" s="378">
        <f t="shared" si="657"/>
        <v>0</v>
      </c>
      <c r="LB188" s="378">
        <f t="shared" si="657"/>
        <v>0</v>
      </c>
      <c r="LC188" s="378">
        <f t="shared" si="657"/>
        <v>0</v>
      </c>
      <c r="LD188" s="378">
        <f t="shared" si="657"/>
        <v>0</v>
      </c>
      <c r="LE188" s="378">
        <f t="shared" si="657"/>
        <v>0</v>
      </c>
      <c r="LF188" s="378">
        <f t="shared" si="657"/>
        <v>0</v>
      </c>
      <c r="LG188" s="378">
        <f t="shared" si="657"/>
        <v>0</v>
      </c>
      <c r="LH188" s="378">
        <f t="shared" si="657"/>
        <v>0</v>
      </c>
      <c r="LI188" s="378">
        <f t="shared" si="657"/>
        <v>0</v>
      </c>
      <c r="LJ188" s="378">
        <f t="shared" si="657"/>
        <v>0</v>
      </c>
      <c r="LK188" s="378">
        <f t="shared" si="657"/>
        <v>0</v>
      </c>
      <c r="LL188" s="378">
        <f t="shared" si="657"/>
        <v>0</v>
      </c>
      <c r="LM188" s="378">
        <f t="shared" si="657"/>
        <v>0</v>
      </c>
      <c r="LN188" s="378">
        <f t="shared" si="657"/>
        <v>0</v>
      </c>
      <c r="LO188" s="378">
        <f t="shared" si="657"/>
        <v>0</v>
      </c>
      <c r="LP188" s="378">
        <f t="shared" si="657"/>
        <v>0</v>
      </c>
      <c r="LQ188" s="378">
        <f t="shared" si="657"/>
        <v>0</v>
      </c>
      <c r="LR188" s="378">
        <f t="shared" si="657"/>
        <v>0</v>
      </c>
      <c r="LS188" s="378">
        <f t="shared" si="657"/>
        <v>0</v>
      </c>
      <c r="LT188" s="378">
        <f t="shared" si="657"/>
        <v>0</v>
      </c>
      <c r="LU188" s="378">
        <f t="shared" si="657"/>
        <v>0</v>
      </c>
      <c r="LV188" s="378">
        <f t="shared" si="657"/>
        <v>0</v>
      </c>
      <c r="LW188" s="378">
        <f t="shared" si="657"/>
        <v>0</v>
      </c>
      <c r="LX188" s="378">
        <f t="shared" si="657"/>
        <v>0</v>
      </c>
      <c r="LY188" s="378">
        <f t="shared" si="657"/>
        <v>0</v>
      </c>
      <c r="LZ188" s="378">
        <f t="shared" si="657"/>
        <v>0</v>
      </c>
      <c r="MA188" s="378">
        <f t="shared" si="657"/>
        <v>0</v>
      </c>
      <c r="MB188" s="378">
        <f t="shared" si="657"/>
        <v>0</v>
      </c>
      <c r="MC188" s="378">
        <f t="shared" si="657"/>
        <v>0</v>
      </c>
      <c r="MD188" s="378">
        <f t="shared" si="657"/>
        <v>0</v>
      </c>
      <c r="ME188" s="378">
        <f t="shared" si="657"/>
        <v>0</v>
      </c>
      <c r="MF188" s="378">
        <f t="shared" si="657"/>
        <v>0</v>
      </c>
      <c r="MG188" s="378">
        <f t="shared" si="657"/>
        <v>0</v>
      </c>
      <c r="MH188" s="378">
        <f t="shared" si="657"/>
        <v>0</v>
      </c>
      <c r="MI188" s="378">
        <f t="shared" si="657"/>
        <v>0</v>
      </c>
      <c r="MJ188" s="378">
        <f t="shared" si="657"/>
        <v>0</v>
      </c>
      <c r="MK188" s="378">
        <f t="shared" si="657"/>
        <v>0</v>
      </c>
      <c r="ML188" s="378">
        <f t="shared" si="657"/>
        <v>0</v>
      </c>
      <c r="MM188" s="378">
        <f t="shared" si="657"/>
        <v>0</v>
      </c>
      <c r="MN188" s="378">
        <f t="shared" si="657"/>
        <v>0</v>
      </c>
      <c r="MO188" s="378">
        <f t="shared" si="657"/>
        <v>0</v>
      </c>
      <c r="MP188" s="378">
        <f t="shared" si="657"/>
        <v>0</v>
      </c>
      <c r="MQ188" s="378">
        <f t="shared" si="657"/>
        <v>0</v>
      </c>
      <c r="MR188" s="378">
        <f t="shared" si="657"/>
        <v>0</v>
      </c>
      <c r="MS188" s="378">
        <f t="shared" si="657"/>
        <v>0</v>
      </c>
      <c r="MT188" s="378">
        <f t="shared" si="657"/>
        <v>0</v>
      </c>
      <c r="MU188" s="378">
        <f t="shared" si="657"/>
        <v>0</v>
      </c>
      <c r="MV188" s="378">
        <f t="shared" si="657"/>
        <v>0</v>
      </c>
      <c r="MW188" s="378">
        <f t="shared" si="657"/>
        <v>0</v>
      </c>
      <c r="MX188" s="378">
        <f t="shared" si="657"/>
        <v>0</v>
      </c>
      <c r="MY188" s="378">
        <f t="shared" si="657"/>
        <v>0</v>
      </c>
      <c r="MZ188" s="378">
        <f t="shared" si="657"/>
        <v>0</v>
      </c>
      <c r="NA188" s="378">
        <f t="shared" ref="NA188:PL188" si="658">SUM(NA23:NA31)^2</f>
        <v>0</v>
      </c>
      <c r="NB188" s="378">
        <f t="shared" si="658"/>
        <v>0</v>
      </c>
      <c r="NC188" s="378">
        <f t="shared" si="658"/>
        <v>0</v>
      </c>
      <c r="ND188" s="378">
        <f t="shared" si="658"/>
        <v>0</v>
      </c>
      <c r="NE188" s="378">
        <f t="shared" si="658"/>
        <v>0</v>
      </c>
      <c r="NF188" s="378">
        <f t="shared" si="658"/>
        <v>0</v>
      </c>
      <c r="NG188" s="378">
        <f t="shared" si="658"/>
        <v>0</v>
      </c>
      <c r="NH188" s="378">
        <f t="shared" si="658"/>
        <v>0</v>
      </c>
      <c r="NI188" s="378">
        <f t="shared" si="658"/>
        <v>0</v>
      </c>
      <c r="NJ188" s="378">
        <f t="shared" si="658"/>
        <v>0</v>
      </c>
      <c r="NK188" s="378">
        <f t="shared" si="658"/>
        <v>0</v>
      </c>
      <c r="NL188" s="378">
        <f t="shared" si="658"/>
        <v>0</v>
      </c>
      <c r="NM188" s="378">
        <f t="shared" si="658"/>
        <v>0</v>
      </c>
      <c r="NN188" s="378">
        <f t="shared" si="658"/>
        <v>0</v>
      </c>
      <c r="NO188" s="378">
        <f t="shared" si="658"/>
        <v>0</v>
      </c>
      <c r="NP188" s="378">
        <f t="shared" si="658"/>
        <v>0</v>
      </c>
      <c r="NQ188" s="378">
        <f t="shared" si="658"/>
        <v>0</v>
      </c>
      <c r="NR188" s="378">
        <f t="shared" si="658"/>
        <v>0</v>
      </c>
      <c r="NS188" s="378">
        <f t="shared" si="658"/>
        <v>0</v>
      </c>
      <c r="NT188" s="378">
        <f t="shared" si="658"/>
        <v>0</v>
      </c>
      <c r="NU188" s="378">
        <f t="shared" si="658"/>
        <v>0</v>
      </c>
      <c r="NV188" s="378">
        <f t="shared" si="658"/>
        <v>0</v>
      </c>
      <c r="NW188" s="378">
        <f t="shared" si="658"/>
        <v>0</v>
      </c>
      <c r="NX188" s="378">
        <f t="shared" si="658"/>
        <v>0</v>
      </c>
      <c r="NY188" s="378">
        <f t="shared" si="658"/>
        <v>0</v>
      </c>
      <c r="NZ188" s="378">
        <f t="shared" si="658"/>
        <v>0</v>
      </c>
      <c r="OA188" s="378">
        <f t="shared" si="658"/>
        <v>0</v>
      </c>
      <c r="OB188" s="378">
        <f t="shared" si="658"/>
        <v>0</v>
      </c>
      <c r="OC188" s="378">
        <f t="shared" si="658"/>
        <v>0</v>
      </c>
      <c r="OD188" s="378">
        <f t="shared" si="658"/>
        <v>0</v>
      </c>
      <c r="OE188" s="378">
        <f t="shared" si="658"/>
        <v>0</v>
      </c>
      <c r="OF188" s="378">
        <f t="shared" si="658"/>
        <v>0</v>
      </c>
      <c r="OG188" s="378">
        <f t="shared" si="658"/>
        <v>0</v>
      </c>
      <c r="OH188" s="378">
        <f t="shared" si="658"/>
        <v>0</v>
      </c>
      <c r="OI188" s="378">
        <f t="shared" si="658"/>
        <v>0</v>
      </c>
      <c r="OJ188" s="378">
        <f t="shared" si="658"/>
        <v>0</v>
      </c>
      <c r="OK188" s="378">
        <f t="shared" si="658"/>
        <v>0</v>
      </c>
      <c r="OL188" s="378">
        <f t="shared" si="658"/>
        <v>0</v>
      </c>
      <c r="OM188" s="378">
        <f t="shared" si="658"/>
        <v>0</v>
      </c>
      <c r="ON188" s="378">
        <f t="shared" si="658"/>
        <v>0</v>
      </c>
      <c r="OO188" s="378">
        <f t="shared" si="658"/>
        <v>0</v>
      </c>
      <c r="OP188" s="378">
        <f t="shared" si="658"/>
        <v>0</v>
      </c>
      <c r="OQ188" s="380">
        <f t="shared" si="658"/>
        <v>0</v>
      </c>
      <c r="OR188" s="380">
        <f t="shared" si="658"/>
        <v>0</v>
      </c>
      <c r="OS188" s="380">
        <f t="shared" si="658"/>
        <v>0</v>
      </c>
      <c r="OT188" s="380">
        <f t="shared" si="658"/>
        <v>0</v>
      </c>
      <c r="OU188" s="380">
        <f t="shared" si="658"/>
        <v>0</v>
      </c>
      <c r="OV188" s="380">
        <f t="shared" si="658"/>
        <v>0</v>
      </c>
      <c r="OW188" s="380">
        <f t="shared" si="658"/>
        <v>0</v>
      </c>
      <c r="OX188" s="380">
        <f t="shared" si="658"/>
        <v>0</v>
      </c>
      <c r="OY188" s="380">
        <f t="shared" si="658"/>
        <v>0</v>
      </c>
      <c r="OZ188" s="380">
        <f t="shared" si="658"/>
        <v>0</v>
      </c>
      <c r="PA188" s="380">
        <f t="shared" si="658"/>
        <v>0</v>
      </c>
      <c r="PB188" s="380">
        <f t="shared" si="658"/>
        <v>0</v>
      </c>
      <c r="PC188" s="380">
        <f t="shared" si="658"/>
        <v>0</v>
      </c>
      <c r="PD188" s="380">
        <f t="shared" si="658"/>
        <v>0</v>
      </c>
      <c r="PE188" s="380">
        <f t="shared" si="658"/>
        <v>0</v>
      </c>
      <c r="PF188" s="380">
        <f t="shared" si="658"/>
        <v>0</v>
      </c>
      <c r="PG188" s="380">
        <f t="shared" si="658"/>
        <v>0</v>
      </c>
      <c r="PH188" s="380">
        <f t="shared" si="658"/>
        <v>0</v>
      </c>
      <c r="PI188" s="380">
        <f t="shared" si="658"/>
        <v>0</v>
      </c>
      <c r="PJ188" s="380">
        <f t="shared" si="658"/>
        <v>0</v>
      </c>
      <c r="PK188" s="380">
        <f t="shared" si="658"/>
        <v>0</v>
      </c>
      <c r="PL188" s="380">
        <f t="shared" si="658"/>
        <v>0</v>
      </c>
      <c r="PM188" s="380">
        <f t="shared" ref="PM188:RX188" si="659">SUM(PM23:PM31)^2</f>
        <v>0</v>
      </c>
      <c r="PN188" s="380">
        <f t="shared" si="659"/>
        <v>0</v>
      </c>
      <c r="PO188" s="380">
        <f t="shared" si="659"/>
        <v>0</v>
      </c>
      <c r="PP188" s="380">
        <f t="shared" si="659"/>
        <v>0</v>
      </c>
      <c r="PQ188" s="380">
        <f t="shared" si="659"/>
        <v>0</v>
      </c>
      <c r="PR188" s="380">
        <f t="shared" si="659"/>
        <v>0</v>
      </c>
      <c r="PS188" s="380">
        <f t="shared" si="659"/>
        <v>0</v>
      </c>
      <c r="PT188" s="380">
        <f t="shared" si="659"/>
        <v>0</v>
      </c>
      <c r="PU188" s="380">
        <f t="shared" si="659"/>
        <v>0</v>
      </c>
      <c r="PV188" s="380">
        <f t="shared" si="659"/>
        <v>0</v>
      </c>
      <c r="PW188" s="380">
        <f t="shared" si="659"/>
        <v>0</v>
      </c>
      <c r="PX188" s="380">
        <f t="shared" si="659"/>
        <v>0</v>
      </c>
      <c r="PY188" s="380">
        <f t="shared" si="659"/>
        <v>0</v>
      </c>
      <c r="PZ188" s="380">
        <f t="shared" si="659"/>
        <v>0</v>
      </c>
      <c r="QA188" s="380">
        <f t="shared" si="659"/>
        <v>0</v>
      </c>
      <c r="QB188" s="380">
        <f t="shared" si="659"/>
        <v>0</v>
      </c>
      <c r="QC188" s="380">
        <f t="shared" si="659"/>
        <v>0</v>
      </c>
      <c r="QD188" s="380">
        <f t="shared" si="659"/>
        <v>0</v>
      </c>
      <c r="QE188" s="380">
        <f t="shared" si="659"/>
        <v>0</v>
      </c>
      <c r="QF188" s="380">
        <f t="shared" si="659"/>
        <v>0</v>
      </c>
      <c r="QG188" s="380">
        <f t="shared" si="659"/>
        <v>0</v>
      </c>
      <c r="QH188" s="380">
        <f t="shared" si="659"/>
        <v>0</v>
      </c>
      <c r="QI188" s="380">
        <f t="shared" si="659"/>
        <v>0</v>
      </c>
      <c r="QJ188" s="380">
        <f t="shared" si="659"/>
        <v>0</v>
      </c>
      <c r="QK188" s="380">
        <f t="shared" si="659"/>
        <v>0</v>
      </c>
      <c r="QL188" s="380">
        <f t="shared" si="659"/>
        <v>0</v>
      </c>
      <c r="QM188" s="380">
        <f t="shared" si="659"/>
        <v>0</v>
      </c>
      <c r="QN188" s="380">
        <f t="shared" si="659"/>
        <v>0</v>
      </c>
      <c r="QO188" s="380">
        <f t="shared" si="659"/>
        <v>0</v>
      </c>
      <c r="QP188" s="380">
        <f t="shared" si="659"/>
        <v>0</v>
      </c>
      <c r="QQ188" s="380">
        <f t="shared" si="659"/>
        <v>0</v>
      </c>
      <c r="QR188" s="380">
        <f t="shared" si="659"/>
        <v>0</v>
      </c>
      <c r="QS188" s="380">
        <f t="shared" si="659"/>
        <v>0</v>
      </c>
      <c r="QT188" s="380">
        <f t="shared" si="659"/>
        <v>0</v>
      </c>
      <c r="QU188" s="380">
        <f t="shared" si="659"/>
        <v>0</v>
      </c>
      <c r="QV188" s="380">
        <f t="shared" si="659"/>
        <v>0</v>
      </c>
      <c r="QW188" s="380">
        <f t="shared" si="659"/>
        <v>0</v>
      </c>
      <c r="QX188" s="380">
        <f t="shared" si="659"/>
        <v>0</v>
      </c>
      <c r="QY188" s="380">
        <f t="shared" si="659"/>
        <v>0</v>
      </c>
      <c r="QZ188" s="380">
        <f t="shared" si="659"/>
        <v>0</v>
      </c>
      <c r="RA188" s="380">
        <f t="shared" si="659"/>
        <v>0</v>
      </c>
      <c r="RB188" s="380">
        <f t="shared" si="659"/>
        <v>0</v>
      </c>
      <c r="RC188" s="380">
        <f t="shared" si="659"/>
        <v>0</v>
      </c>
      <c r="RD188" s="380">
        <f t="shared" si="659"/>
        <v>0</v>
      </c>
      <c r="RE188" s="380">
        <f t="shared" si="659"/>
        <v>0</v>
      </c>
      <c r="RF188" s="380">
        <f t="shared" si="659"/>
        <v>0</v>
      </c>
      <c r="RG188" s="380">
        <f t="shared" si="659"/>
        <v>0</v>
      </c>
      <c r="RH188" s="380">
        <f t="shared" si="659"/>
        <v>0</v>
      </c>
      <c r="RI188" s="380">
        <f t="shared" si="659"/>
        <v>0</v>
      </c>
      <c r="RJ188" s="380">
        <f t="shared" si="659"/>
        <v>0</v>
      </c>
      <c r="RK188" s="380">
        <f t="shared" si="659"/>
        <v>0</v>
      </c>
      <c r="RL188" s="380">
        <f t="shared" si="659"/>
        <v>0</v>
      </c>
      <c r="RM188" s="380">
        <f t="shared" si="659"/>
        <v>0</v>
      </c>
      <c r="RN188" s="380">
        <f t="shared" si="659"/>
        <v>0</v>
      </c>
      <c r="RO188" s="380">
        <f t="shared" si="659"/>
        <v>0</v>
      </c>
      <c r="RP188" s="380">
        <f t="shared" si="659"/>
        <v>0</v>
      </c>
      <c r="RQ188" s="380">
        <f t="shared" si="659"/>
        <v>0</v>
      </c>
      <c r="RR188" s="380">
        <f t="shared" si="659"/>
        <v>0</v>
      </c>
      <c r="RS188" s="380">
        <f t="shared" si="659"/>
        <v>0</v>
      </c>
      <c r="RT188" s="380">
        <f t="shared" si="659"/>
        <v>0</v>
      </c>
      <c r="RU188" s="380">
        <f t="shared" si="659"/>
        <v>0</v>
      </c>
      <c r="RV188" s="380">
        <f t="shared" si="659"/>
        <v>0</v>
      </c>
      <c r="RW188" s="380">
        <f t="shared" si="659"/>
        <v>0</v>
      </c>
      <c r="RX188" s="380">
        <f t="shared" si="659"/>
        <v>0</v>
      </c>
      <c r="RY188" s="380">
        <f t="shared" ref="RY188:UJ188" si="660">SUM(RY23:RY31)^2</f>
        <v>0</v>
      </c>
      <c r="RZ188" s="380">
        <f t="shared" si="660"/>
        <v>0</v>
      </c>
      <c r="SA188" s="380">
        <f t="shared" si="660"/>
        <v>0</v>
      </c>
      <c r="SB188" s="380">
        <f t="shared" si="660"/>
        <v>0</v>
      </c>
      <c r="SC188" s="380">
        <f t="shared" si="660"/>
        <v>0</v>
      </c>
      <c r="SD188" s="380">
        <f t="shared" si="660"/>
        <v>0</v>
      </c>
      <c r="SE188" s="380">
        <f t="shared" si="660"/>
        <v>0</v>
      </c>
      <c r="SF188" s="380">
        <f t="shared" si="660"/>
        <v>0</v>
      </c>
      <c r="SG188" s="380">
        <f t="shared" si="660"/>
        <v>0</v>
      </c>
      <c r="SH188" s="380">
        <f t="shared" si="660"/>
        <v>0</v>
      </c>
      <c r="SI188" s="380">
        <f t="shared" si="660"/>
        <v>0</v>
      </c>
      <c r="SJ188" s="380">
        <f t="shared" si="660"/>
        <v>0</v>
      </c>
      <c r="SK188" s="380">
        <f t="shared" si="660"/>
        <v>0</v>
      </c>
      <c r="SL188" s="380">
        <f t="shared" si="660"/>
        <v>0</v>
      </c>
      <c r="SM188" s="380">
        <f t="shared" si="660"/>
        <v>0</v>
      </c>
      <c r="SN188" s="380">
        <f t="shared" si="660"/>
        <v>0</v>
      </c>
      <c r="SO188" s="380">
        <f t="shared" si="660"/>
        <v>0</v>
      </c>
      <c r="SP188" s="380">
        <f t="shared" si="660"/>
        <v>0</v>
      </c>
      <c r="SQ188" s="380">
        <f t="shared" si="660"/>
        <v>0</v>
      </c>
      <c r="SR188" s="380">
        <f t="shared" si="660"/>
        <v>0</v>
      </c>
      <c r="SS188" s="380">
        <f t="shared" si="660"/>
        <v>0</v>
      </c>
      <c r="ST188" s="380">
        <f t="shared" si="660"/>
        <v>0</v>
      </c>
      <c r="SU188" s="380">
        <f t="shared" si="660"/>
        <v>0</v>
      </c>
      <c r="SV188" s="380">
        <f t="shared" si="660"/>
        <v>0</v>
      </c>
      <c r="SW188" s="380">
        <f t="shared" si="660"/>
        <v>0</v>
      </c>
      <c r="SX188" s="380">
        <f t="shared" si="660"/>
        <v>0</v>
      </c>
      <c r="SY188" s="380">
        <f t="shared" si="660"/>
        <v>0</v>
      </c>
      <c r="SZ188" s="380">
        <f t="shared" si="660"/>
        <v>0</v>
      </c>
      <c r="TA188" s="380">
        <f t="shared" si="660"/>
        <v>0</v>
      </c>
      <c r="TB188" s="380">
        <f t="shared" si="660"/>
        <v>0</v>
      </c>
      <c r="TC188" s="380">
        <f t="shared" si="660"/>
        <v>0</v>
      </c>
      <c r="TD188" s="380">
        <f t="shared" si="660"/>
        <v>0</v>
      </c>
      <c r="TE188" s="380">
        <f t="shared" si="660"/>
        <v>0</v>
      </c>
      <c r="TF188" s="380">
        <f t="shared" si="660"/>
        <v>0</v>
      </c>
      <c r="TG188" s="380">
        <f t="shared" si="660"/>
        <v>0</v>
      </c>
      <c r="TH188" s="380">
        <f t="shared" si="660"/>
        <v>0</v>
      </c>
      <c r="TI188" s="380">
        <f t="shared" si="660"/>
        <v>0</v>
      </c>
      <c r="TJ188" s="380">
        <f t="shared" si="660"/>
        <v>0</v>
      </c>
      <c r="TK188" s="380">
        <f t="shared" si="660"/>
        <v>0</v>
      </c>
      <c r="TL188" s="380">
        <f t="shared" si="660"/>
        <v>0</v>
      </c>
      <c r="TM188" s="380">
        <f t="shared" si="660"/>
        <v>0</v>
      </c>
      <c r="TN188" s="380">
        <f t="shared" si="660"/>
        <v>0</v>
      </c>
      <c r="TO188" s="380">
        <f t="shared" si="660"/>
        <v>0</v>
      </c>
      <c r="TP188" s="380">
        <f t="shared" si="660"/>
        <v>0</v>
      </c>
      <c r="TQ188" s="380">
        <f t="shared" si="660"/>
        <v>0</v>
      </c>
      <c r="TR188" s="380">
        <f t="shared" si="660"/>
        <v>0</v>
      </c>
      <c r="TS188" s="380">
        <f t="shared" si="660"/>
        <v>0</v>
      </c>
      <c r="TT188" s="380">
        <f t="shared" si="660"/>
        <v>0</v>
      </c>
      <c r="TU188" s="380">
        <f t="shared" si="660"/>
        <v>0</v>
      </c>
      <c r="TV188" s="380">
        <f t="shared" si="660"/>
        <v>0</v>
      </c>
      <c r="TW188" s="380">
        <f t="shared" si="660"/>
        <v>0</v>
      </c>
      <c r="TX188" s="380">
        <f t="shared" si="660"/>
        <v>0</v>
      </c>
      <c r="TY188" s="380">
        <f t="shared" si="660"/>
        <v>0</v>
      </c>
      <c r="TZ188" s="380">
        <f t="shared" si="660"/>
        <v>0</v>
      </c>
      <c r="UA188" s="380">
        <f t="shared" si="660"/>
        <v>0</v>
      </c>
      <c r="UB188" s="380">
        <f t="shared" si="660"/>
        <v>0</v>
      </c>
      <c r="UC188" s="380">
        <f t="shared" si="660"/>
        <v>0</v>
      </c>
      <c r="UD188" s="380">
        <f t="shared" si="660"/>
        <v>0</v>
      </c>
      <c r="UE188" s="380">
        <f t="shared" si="660"/>
        <v>0</v>
      </c>
      <c r="UF188" s="380">
        <f t="shared" si="660"/>
        <v>0</v>
      </c>
      <c r="UG188" s="380">
        <f t="shared" si="660"/>
        <v>0</v>
      </c>
      <c r="UH188" s="380">
        <f t="shared" si="660"/>
        <v>0</v>
      </c>
      <c r="UI188" s="380">
        <f t="shared" si="660"/>
        <v>0</v>
      </c>
      <c r="UJ188" s="380">
        <f t="shared" si="660"/>
        <v>0</v>
      </c>
      <c r="UK188" s="380">
        <f t="shared" ref="UK188:WI188" si="661">SUM(UK23:UK31)^2</f>
        <v>0</v>
      </c>
      <c r="UL188" s="380">
        <f t="shared" si="661"/>
        <v>0</v>
      </c>
      <c r="UM188" s="380">
        <f t="shared" si="661"/>
        <v>0</v>
      </c>
      <c r="UN188" s="380">
        <f t="shared" si="661"/>
        <v>0</v>
      </c>
      <c r="UO188" s="380">
        <f t="shared" si="661"/>
        <v>0</v>
      </c>
      <c r="UP188" s="380">
        <f t="shared" si="661"/>
        <v>0</v>
      </c>
      <c r="UQ188" s="380">
        <f t="shared" si="661"/>
        <v>0</v>
      </c>
      <c r="UR188" s="380">
        <f t="shared" si="661"/>
        <v>0</v>
      </c>
      <c r="US188" s="380">
        <f t="shared" si="661"/>
        <v>0</v>
      </c>
      <c r="UT188" s="380">
        <f t="shared" si="661"/>
        <v>0</v>
      </c>
      <c r="UU188" s="380">
        <f t="shared" si="661"/>
        <v>0</v>
      </c>
      <c r="UV188" s="380">
        <f t="shared" si="661"/>
        <v>0</v>
      </c>
      <c r="UW188" s="380">
        <f t="shared" si="661"/>
        <v>0</v>
      </c>
      <c r="UX188" s="380">
        <f t="shared" si="661"/>
        <v>0</v>
      </c>
      <c r="UY188" s="380">
        <f t="shared" si="661"/>
        <v>0</v>
      </c>
      <c r="UZ188" s="380">
        <f t="shared" si="661"/>
        <v>0</v>
      </c>
      <c r="VA188" s="380">
        <f t="shared" si="661"/>
        <v>0</v>
      </c>
      <c r="VB188" s="380">
        <f t="shared" si="661"/>
        <v>0</v>
      </c>
      <c r="VC188" s="380">
        <f t="shared" si="661"/>
        <v>0</v>
      </c>
      <c r="VD188" s="380">
        <f t="shared" si="661"/>
        <v>0</v>
      </c>
      <c r="VE188" s="380">
        <f t="shared" si="661"/>
        <v>0</v>
      </c>
      <c r="VF188" s="380">
        <f t="shared" si="661"/>
        <v>0</v>
      </c>
      <c r="VG188" s="380">
        <f t="shared" si="661"/>
        <v>0</v>
      </c>
      <c r="VH188" s="380">
        <f t="shared" si="661"/>
        <v>0</v>
      </c>
      <c r="VI188" s="380">
        <f t="shared" si="661"/>
        <v>0</v>
      </c>
      <c r="VJ188" s="380">
        <f t="shared" si="661"/>
        <v>0</v>
      </c>
      <c r="VK188" s="380">
        <f t="shared" si="661"/>
        <v>0</v>
      </c>
      <c r="VL188" s="380">
        <f t="shared" si="661"/>
        <v>0</v>
      </c>
      <c r="VM188" s="380">
        <f t="shared" si="661"/>
        <v>0</v>
      </c>
      <c r="VN188" s="380">
        <f t="shared" si="661"/>
        <v>0</v>
      </c>
      <c r="VO188" s="380">
        <f t="shared" si="661"/>
        <v>0</v>
      </c>
      <c r="VP188" s="380">
        <f t="shared" si="661"/>
        <v>0</v>
      </c>
      <c r="VQ188" s="380">
        <f t="shared" si="661"/>
        <v>0</v>
      </c>
      <c r="VR188" s="380">
        <f t="shared" si="661"/>
        <v>0</v>
      </c>
      <c r="VS188" s="380">
        <f t="shared" si="661"/>
        <v>0</v>
      </c>
      <c r="VT188" s="380">
        <f t="shared" si="661"/>
        <v>0</v>
      </c>
      <c r="VU188" s="380">
        <f t="shared" si="661"/>
        <v>0</v>
      </c>
      <c r="VV188" s="380">
        <f t="shared" si="661"/>
        <v>0</v>
      </c>
      <c r="VW188" s="380">
        <f t="shared" si="661"/>
        <v>0</v>
      </c>
      <c r="VX188" s="380">
        <f t="shared" si="661"/>
        <v>0</v>
      </c>
      <c r="VY188" s="380">
        <f t="shared" si="661"/>
        <v>0</v>
      </c>
      <c r="VZ188" s="380">
        <f t="shared" si="661"/>
        <v>0</v>
      </c>
      <c r="WA188" s="380">
        <f t="shared" si="661"/>
        <v>0</v>
      </c>
      <c r="WB188" s="380">
        <f t="shared" si="661"/>
        <v>0</v>
      </c>
      <c r="WC188" s="380">
        <f t="shared" si="661"/>
        <v>0</v>
      </c>
      <c r="WD188" s="380">
        <f t="shared" si="661"/>
        <v>0</v>
      </c>
      <c r="WE188" s="380">
        <f t="shared" si="661"/>
        <v>0</v>
      </c>
      <c r="WF188" s="380">
        <f t="shared" si="661"/>
        <v>0</v>
      </c>
      <c r="WG188" s="380">
        <f t="shared" si="661"/>
        <v>0</v>
      </c>
      <c r="WH188" s="380">
        <f t="shared" si="661"/>
        <v>0</v>
      </c>
      <c r="WI188" s="378">
        <f t="shared" si="661"/>
        <v>0</v>
      </c>
    </row>
    <row r="189" spans="1:607">
      <c r="A189" s="348"/>
      <c r="B189" s="360" t="s">
        <v>921</v>
      </c>
      <c r="C189" s="348"/>
      <c r="D189" s="348"/>
      <c r="E189" s="348"/>
      <c r="F189" s="348"/>
      <c r="G189" s="361" t="str">
        <f t="shared" si="220"/>
        <v/>
      </c>
      <c r="H189" s="361" t="str">
        <f t="shared" si="221"/>
        <v/>
      </c>
      <c r="I189" s="397"/>
      <c r="J189" s="348"/>
      <c r="K189" s="348"/>
      <c r="L189" s="348"/>
      <c r="M189" s="348"/>
      <c r="N189" s="400"/>
      <c r="O189" s="400"/>
      <c r="P189" s="400"/>
      <c r="Q189" s="400"/>
      <c r="R189" s="400"/>
      <c r="S189" s="400"/>
      <c r="T189" s="400"/>
      <c r="U189" s="400"/>
      <c r="V189" s="400"/>
      <c r="W189" s="400"/>
      <c r="X189" s="400"/>
      <c r="Y189" s="400"/>
      <c r="Z189" s="400"/>
      <c r="AA189" s="400"/>
      <c r="AB189" s="400"/>
      <c r="AC189" s="400"/>
      <c r="AD189" s="400"/>
      <c r="AE189" s="400"/>
      <c r="AF189" s="400"/>
      <c r="AG189" s="400"/>
      <c r="AH189" s="400"/>
      <c r="AI189" s="400"/>
      <c r="AJ189" s="400"/>
      <c r="AK189" s="400"/>
      <c r="AL189" s="400"/>
      <c r="AM189" s="400"/>
      <c r="AN189" s="400"/>
      <c r="AO189" s="400"/>
      <c r="AP189" s="400"/>
      <c r="AQ189" s="400"/>
      <c r="AR189" s="400"/>
      <c r="AS189" s="400"/>
      <c r="AT189" s="400"/>
      <c r="AU189" s="400"/>
      <c r="AV189" s="400"/>
      <c r="AW189" s="400"/>
      <c r="AX189" s="400"/>
      <c r="AY189" s="400"/>
      <c r="AZ189" s="400"/>
      <c r="BA189" s="400"/>
      <c r="BB189" s="400"/>
      <c r="BC189" s="400"/>
      <c r="BD189" s="400"/>
      <c r="BE189" s="400"/>
      <c r="BF189" s="400"/>
      <c r="BG189" s="400"/>
      <c r="BH189" s="400"/>
      <c r="BI189" s="400"/>
      <c r="BJ189" s="400"/>
      <c r="BK189" s="400"/>
      <c r="BL189" s="400"/>
      <c r="BM189" s="400"/>
      <c r="BN189" s="400"/>
      <c r="BO189" s="400"/>
      <c r="BP189" s="400"/>
      <c r="BQ189" s="400"/>
      <c r="BR189" s="400"/>
      <c r="BS189" s="400"/>
      <c r="BT189" s="400"/>
      <c r="BU189" s="400"/>
      <c r="BV189" s="400"/>
      <c r="BW189" s="400"/>
      <c r="BX189" s="400"/>
      <c r="BY189" s="400"/>
      <c r="BZ189" s="400"/>
      <c r="CA189" s="400"/>
      <c r="CB189" s="400"/>
      <c r="CC189" s="400"/>
      <c r="CD189" s="400"/>
      <c r="CE189" s="400"/>
      <c r="CF189" s="400"/>
      <c r="CG189" s="400"/>
      <c r="CH189" s="400"/>
      <c r="CI189" s="400"/>
      <c r="CJ189" s="400"/>
      <c r="CK189" s="400"/>
      <c r="CL189" s="400"/>
      <c r="CM189" s="400"/>
      <c r="CN189" s="400"/>
      <c r="CO189" s="400"/>
      <c r="CP189" s="400"/>
      <c r="CQ189" s="400"/>
      <c r="CR189" s="400"/>
      <c r="CS189" s="400"/>
      <c r="CT189" s="400"/>
      <c r="CU189" s="400"/>
      <c r="CV189" s="400"/>
      <c r="CW189" s="400"/>
      <c r="CX189" s="400"/>
      <c r="CY189" s="400"/>
      <c r="CZ189" s="362"/>
      <c r="DA189" s="901"/>
      <c r="DB189" s="899" t="s">
        <v>1358</v>
      </c>
      <c r="DC189" s="899"/>
      <c r="DD189" s="378">
        <f>SUM(DD32:DD40)^2</f>
        <v>0</v>
      </c>
      <c r="DE189" s="378">
        <f t="shared" ref="DE189:FP189" si="662">SUM(DE32:DE40)^2</f>
        <v>0</v>
      </c>
      <c r="DF189" s="378">
        <f t="shared" si="662"/>
        <v>0</v>
      </c>
      <c r="DG189" s="378">
        <f t="shared" si="662"/>
        <v>0</v>
      </c>
      <c r="DH189" s="378">
        <f t="shared" si="662"/>
        <v>0</v>
      </c>
      <c r="DI189" s="378">
        <f t="shared" si="662"/>
        <v>0</v>
      </c>
      <c r="DJ189" s="378">
        <f t="shared" si="662"/>
        <v>0</v>
      </c>
      <c r="DK189" s="378">
        <f t="shared" si="662"/>
        <v>0</v>
      </c>
      <c r="DL189" s="378">
        <f t="shared" si="662"/>
        <v>0</v>
      </c>
      <c r="DM189" s="378">
        <f t="shared" si="662"/>
        <v>0</v>
      </c>
      <c r="DN189" s="378">
        <f t="shared" si="662"/>
        <v>0</v>
      </c>
      <c r="DO189" s="378">
        <f t="shared" si="662"/>
        <v>0</v>
      </c>
      <c r="DP189" s="378">
        <f t="shared" si="662"/>
        <v>0</v>
      </c>
      <c r="DQ189" s="378">
        <f t="shared" si="662"/>
        <v>0</v>
      </c>
      <c r="DR189" s="378">
        <f t="shared" si="662"/>
        <v>0</v>
      </c>
      <c r="DS189" s="378">
        <f t="shared" si="662"/>
        <v>0</v>
      </c>
      <c r="DT189" s="378">
        <f t="shared" si="662"/>
        <v>0</v>
      </c>
      <c r="DU189" s="378">
        <f t="shared" si="662"/>
        <v>0</v>
      </c>
      <c r="DV189" s="378">
        <f t="shared" si="662"/>
        <v>0</v>
      </c>
      <c r="DW189" s="378">
        <f t="shared" si="662"/>
        <v>0</v>
      </c>
      <c r="DX189" s="379">
        <f t="shared" si="662"/>
        <v>0</v>
      </c>
      <c r="DY189" s="378">
        <f t="shared" si="662"/>
        <v>0</v>
      </c>
      <c r="DZ189" s="378">
        <f t="shared" si="662"/>
        <v>0</v>
      </c>
      <c r="EA189" s="378">
        <f t="shared" si="662"/>
        <v>0</v>
      </c>
      <c r="EB189" s="378">
        <f t="shared" si="662"/>
        <v>0</v>
      </c>
      <c r="EC189" s="378">
        <f t="shared" si="662"/>
        <v>0</v>
      </c>
      <c r="ED189" s="378">
        <f t="shared" si="662"/>
        <v>0</v>
      </c>
      <c r="EE189" s="378">
        <f t="shared" si="662"/>
        <v>0</v>
      </c>
      <c r="EF189" s="378">
        <f t="shared" si="662"/>
        <v>0</v>
      </c>
      <c r="EG189" s="378">
        <f t="shared" si="662"/>
        <v>0</v>
      </c>
      <c r="EH189" s="378">
        <f t="shared" si="662"/>
        <v>0</v>
      </c>
      <c r="EI189" s="378">
        <f t="shared" si="662"/>
        <v>0</v>
      </c>
      <c r="EJ189" s="378">
        <f t="shared" si="662"/>
        <v>0</v>
      </c>
      <c r="EK189" s="378">
        <f t="shared" si="662"/>
        <v>0</v>
      </c>
      <c r="EL189" s="378">
        <f t="shared" si="662"/>
        <v>0</v>
      </c>
      <c r="EM189" s="378">
        <f t="shared" si="662"/>
        <v>0</v>
      </c>
      <c r="EN189" s="378">
        <f t="shared" si="662"/>
        <v>0</v>
      </c>
      <c r="EO189" s="378">
        <f t="shared" si="662"/>
        <v>0</v>
      </c>
      <c r="EP189" s="378">
        <f t="shared" si="662"/>
        <v>0</v>
      </c>
      <c r="EQ189" s="378">
        <f t="shared" si="662"/>
        <v>0</v>
      </c>
      <c r="ER189" s="378">
        <f t="shared" si="662"/>
        <v>0</v>
      </c>
      <c r="ES189" s="378">
        <f t="shared" si="662"/>
        <v>0</v>
      </c>
      <c r="ET189" s="378">
        <f t="shared" si="662"/>
        <v>0</v>
      </c>
      <c r="EU189" s="378">
        <f t="shared" si="662"/>
        <v>0</v>
      </c>
      <c r="EV189" s="378">
        <f t="shared" si="662"/>
        <v>0</v>
      </c>
      <c r="EW189" s="378">
        <f t="shared" si="662"/>
        <v>0</v>
      </c>
      <c r="EX189" s="378">
        <f t="shared" si="662"/>
        <v>0</v>
      </c>
      <c r="EY189" s="378">
        <f t="shared" si="662"/>
        <v>0</v>
      </c>
      <c r="EZ189" s="378">
        <f t="shared" si="662"/>
        <v>0</v>
      </c>
      <c r="FA189" s="378">
        <f t="shared" si="662"/>
        <v>0</v>
      </c>
      <c r="FB189" s="378">
        <f t="shared" si="662"/>
        <v>0</v>
      </c>
      <c r="FC189" s="378">
        <f t="shared" si="662"/>
        <v>0</v>
      </c>
      <c r="FD189" s="378">
        <f t="shared" si="662"/>
        <v>0</v>
      </c>
      <c r="FE189" s="378">
        <f t="shared" si="662"/>
        <v>0</v>
      </c>
      <c r="FF189" s="378">
        <f t="shared" si="662"/>
        <v>0</v>
      </c>
      <c r="FG189" s="378">
        <f t="shared" si="662"/>
        <v>0</v>
      </c>
      <c r="FH189" s="378">
        <f t="shared" si="662"/>
        <v>0</v>
      </c>
      <c r="FI189" s="378">
        <f t="shared" si="662"/>
        <v>0</v>
      </c>
      <c r="FJ189" s="378">
        <f t="shared" si="662"/>
        <v>0</v>
      </c>
      <c r="FK189" s="378">
        <f t="shared" si="662"/>
        <v>0</v>
      </c>
      <c r="FL189" s="378">
        <f t="shared" si="662"/>
        <v>0</v>
      </c>
      <c r="FM189" s="378">
        <f t="shared" si="662"/>
        <v>0</v>
      </c>
      <c r="FN189" s="378">
        <f t="shared" si="662"/>
        <v>0</v>
      </c>
      <c r="FO189" s="378">
        <f t="shared" si="662"/>
        <v>0</v>
      </c>
      <c r="FP189" s="378">
        <f t="shared" si="662"/>
        <v>0</v>
      </c>
      <c r="FQ189" s="378">
        <f t="shared" ref="FQ189:IB189" si="663">SUM(FQ32:FQ40)^2</f>
        <v>0</v>
      </c>
      <c r="FR189" s="378">
        <f t="shared" si="663"/>
        <v>0</v>
      </c>
      <c r="FS189" s="378">
        <f t="shared" si="663"/>
        <v>0</v>
      </c>
      <c r="FT189" s="378">
        <f t="shared" si="663"/>
        <v>0</v>
      </c>
      <c r="FU189" s="378">
        <f t="shared" si="663"/>
        <v>0</v>
      </c>
      <c r="FV189" s="378">
        <f t="shared" si="663"/>
        <v>0</v>
      </c>
      <c r="FW189" s="378">
        <f t="shared" si="663"/>
        <v>0</v>
      </c>
      <c r="FX189" s="378">
        <f t="shared" si="663"/>
        <v>0</v>
      </c>
      <c r="FY189" s="378">
        <f t="shared" si="663"/>
        <v>0</v>
      </c>
      <c r="FZ189" s="378">
        <f t="shared" si="663"/>
        <v>0</v>
      </c>
      <c r="GA189" s="378">
        <f t="shared" si="663"/>
        <v>0</v>
      </c>
      <c r="GB189" s="378">
        <f t="shared" si="663"/>
        <v>0</v>
      </c>
      <c r="GC189" s="378">
        <f t="shared" si="663"/>
        <v>0</v>
      </c>
      <c r="GD189" s="378">
        <f t="shared" si="663"/>
        <v>0</v>
      </c>
      <c r="GE189" s="378">
        <f t="shared" si="663"/>
        <v>0</v>
      </c>
      <c r="GF189" s="378">
        <f t="shared" si="663"/>
        <v>0</v>
      </c>
      <c r="GG189" s="378">
        <f t="shared" si="663"/>
        <v>0</v>
      </c>
      <c r="GH189" s="378">
        <f t="shared" si="663"/>
        <v>0</v>
      </c>
      <c r="GI189" s="378">
        <f t="shared" si="663"/>
        <v>0</v>
      </c>
      <c r="GJ189" s="378">
        <f t="shared" si="663"/>
        <v>0</v>
      </c>
      <c r="GK189" s="378">
        <f t="shared" si="663"/>
        <v>0</v>
      </c>
      <c r="GL189" s="378">
        <f t="shared" si="663"/>
        <v>0</v>
      </c>
      <c r="GM189" s="378">
        <f t="shared" si="663"/>
        <v>0</v>
      </c>
      <c r="GN189" s="378">
        <f t="shared" si="663"/>
        <v>0</v>
      </c>
      <c r="GO189" s="378">
        <f t="shared" si="663"/>
        <v>0</v>
      </c>
      <c r="GP189" s="378">
        <f t="shared" si="663"/>
        <v>0</v>
      </c>
      <c r="GQ189" s="378">
        <f t="shared" si="663"/>
        <v>0</v>
      </c>
      <c r="GR189" s="378">
        <f t="shared" si="663"/>
        <v>0</v>
      </c>
      <c r="GS189" s="378">
        <f t="shared" si="663"/>
        <v>0</v>
      </c>
      <c r="GT189" s="378">
        <f t="shared" si="663"/>
        <v>0</v>
      </c>
      <c r="GU189" s="378">
        <f t="shared" si="663"/>
        <v>0</v>
      </c>
      <c r="GV189" s="378">
        <f t="shared" si="663"/>
        <v>0</v>
      </c>
      <c r="GW189" s="378">
        <f t="shared" si="663"/>
        <v>0</v>
      </c>
      <c r="GX189" s="378">
        <f t="shared" si="663"/>
        <v>0</v>
      </c>
      <c r="GY189" s="378">
        <f t="shared" si="663"/>
        <v>0</v>
      </c>
      <c r="GZ189" s="378">
        <f t="shared" si="663"/>
        <v>0</v>
      </c>
      <c r="HA189" s="378">
        <f t="shared" si="663"/>
        <v>0</v>
      </c>
      <c r="HB189" s="378">
        <f t="shared" si="663"/>
        <v>0</v>
      </c>
      <c r="HC189" s="378">
        <f t="shared" si="663"/>
        <v>0</v>
      </c>
      <c r="HD189" s="378">
        <f t="shared" si="663"/>
        <v>0</v>
      </c>
      <c r="HE189" s="378">
        <f t="shared" si="663"/>
        <v>0</v>
      </c>
      <c r="HF189" s="378">
        <f t="shared" si="663"/>
        <v>0</v>
      </c>
      <c r="HG189" s="378">
        <f t="shared" si="663"/>
        <v>0</v>
      </c>
      <c r="HH189" s="378">
        <f t="shared" si="663"/>
        <v>0</v>
      </c>
      <c r="HI189" s="378">
        <f t="shared" si="663"/>
        <v>0</v>
      </c>
      <c r="HJ189" s="378">
        <f t="shared" si="663"/>
        <v>0</v>
      </c>
      <c r="HK189" s="378">
        <f t="shared" si="663"/>
        <v>0</v>
      </c>
      <c r="HL189" s="378">
        <f t="shared" si="663"/>
        <v>0</v>
      </c>
      <c r="HM189" s="378">
        <f t="shared" si="663"/>
        <v>0</v>
      </c>
      <c r="HN189" s="378">
        <f t="shared" si="663"/>
        <v>0</v>
      </c>
      <c r="HO189" s="378">
        <f t="shared" si="663"/>
        <v>0</v>
      </c>
      <c r="HP189" s="378">
        <f t="shared" si="663"/>
        <v>0</v>
      </c>
      <c r="HQ189" s="378">
        <f t="shared" si="663"/>
        <v>0</v>
      </c>
      <c r="HR189" s="378">
        <f t="shared" si="663"/>
        <v>0</v>
      </c>
      <c r="HS189" s="378">
        <f t="shared" si="663"/>
        <v>0</v>
      </c>
      <c r="HT189" s="378">
        <f t="shared" si="663"/>
        <v>0</v>
      </c>
      <c r="HU189" s="378">
        <f t="shared" si="663"/>
        <v>0</v>
      </c>
      <c r="HV189" s="378">
        <f t="shared" si="663"/>
        <v>0</v>
      </c>
      <c r="HW189" s="378">
        <f t="shared" si="663"/>
        <v>0</v>
      </c>
      <c r="HX189" s="378">
        <f t="shared" si="663"/>
        <v>0</v>
      </c>
      <c r="HY189" s="378">
        <f t="shared" si="663"/>
        <v>0</v>
      </c>
      <c r="HZ189" s="378">
        <f t="shared" si="663"/>
        <v>0</v>
      </c>
      <c r="IA189" s="378">
        <f t="shared" si="663"/>
        <v>0</v>
      </c>
      <c r="IB189" s="378">
        <f t="shared" si="663"/>
        <v>0</v>
      </c>
      <c r="IC189" s="378">
        <f t="shared" ref="IC189:KN189" si="664">SUM(IC32:IC40)^2</f>
        <v>0</v>
      </c>
      <c r="ID189" s="378">
        <f t="shared" si="664"/>
        <v>0</v>
      </c>
      <c r="IE189" s="378">
        <f t="shared" si="664"/>
        <v>0</v>
      </c>
      <c r="IF189" s="378">
        <f t="shared" si="664"/>
        <v>0</v>
      </c>
      <c r="IG189" s="378">
        <f t="shared" si="664"/>
        <v>0</v>
      </c>
      <c r="IH189" s="378">
        <f t="shared" si="664"/>
        <v>0</v>
      </c>
      <c r="II189" s="378">
        <f t="shared" si="664"/>
        <v>0</v>
      </c>
      <c r="IJ189" s="378">
        <f t="shared" si="664"/>
        <v>0</v>
      </c>
      <c r="IK189" s="378">
        <f t="shared" si="664"/>
        <v>0</v>
      </c>
      <c r="IL189" s="378">
        <f t="shared" si="664"/>
        <v>0</v>
      </c>
      <c r="IM189" s="378">
        <f t="shared" si="664"/>
        <v>0</v>
      </c>
      <c r="IN189" s="378">
        <f t="shared" si="664"/>
        <v>0</v>
      </c>
      <c r="IO189" s="378">
        <f t="shared" si="664"/>
        <v>0</v>
      </c>
      <c r="IP189" s="378">
        <f t="shared" si="664"/>
        <v>0</v>
      </c>
      <c r="IQ189" s="378">
        <f t="shared" si="664"/>
        <v>0</v>
      </c>
      <c r="IR189" s="378">
        <f t="shared" si="664"/>
        <v>0</v>
      </c>
      <c r="IS189" s="378">
        <f t="shared" si="664"/>
        <v>0</v>
      </c>
      <c r="IT189" s="378">
        <f t="shared" si="664"/>
        <v>0</v>
      </c>
      <c r="IU189" s="378">
        <f t="shared" si="664"/>
        <v>0</v>
      </c>
      <c r="IV189" s="378">
        <f t="shared" si="664"/>
        <v>0</v>
      </c>
      <c r="IW189" s="378">
        <f t="shared" si="664"/>
        <v>0</v>
      </c>
      <c r="IX189" s="378">
        <f t="shared" si="664"/>
        <v>0</v>
      </c>
      <c r="IY189" s="378">
        <f t="shared" si="664"/>
        <v>0</v>
      </c>
      <c r="IZ189" s="378">
        <f t="shared" si="664"/>
        <v>0</v>
      </c>
      <c r="JA189" s="378">
        <f t="shared" si="664"/>
        <v>0</v>
      </c>
      <c r="JB189" s="378">
        <f t="shared" si="664"/>
        <v>0</v>
      </c>
      <c r="JC189" s="378">
        <f t="shared" si="664"/>
        <v>0</v>
      </c>
      <c r="JD189" s="378">
        <f t="shared" si="664"/>
        <v>0</v>
      </c>
      <c r="JE189" s="378">
        <f t="shared" si="664"/>
        <v>0</v>
      </c>
      <c r="JF189" s="378">
        <f t="shared" si="664"/>
        <v>0</v>
      </c>
      <c r="JG189" s="378">
        <f t="shared" si="664"/>
        <v>0</v>
      </c>
      <c r="JH189" s="378">
        <f t="shared" si="664"/>
        <v>0</v>
      </c>
      <c r="JI189" s="378">
        <f t="shared" si="664"/>
        <v>0</v>
      </c>
      <c r="JJ189" s="378">
        <f t="shared" si="664"/>
        <v>0</v>
      </c>
      <c r="JK189" s="378">
        <f t="shared" si="664"/>
        <v>0</v>
      </c>
      <c r="JL189" s="378">
        <f t="shared" si="664"/>
        <v>0</v>
      </c>
      <c r="JM189" s="378">
        <f t="shared" si="664"/>
        <v>0</v>
      </c>
      <c r="JN189" s="378">
        <f t="shared" si="664"/>
        <v>0</v>
      </c>
      <c r="JO189" s="378">
        <f t="shared" si="664"/>
        <v>0</v>
      </c>
      <c r="JP189" s="378">
        <f t="shared" si="664"/>
        <v>0</v>
      </c>
      <c r="JQ189" s="378">
        <f t="shared" si="664"/>
        <v>0</v>
      </c>
      <c r="JR189" s="378">
        <f t="shared" si="664"/>
        <v>0</v>
      </c>
      <c r="JS189" s="378">
        <f t="shared" si="664"/>
        <v>0</v>
      </c>
      <c r="JT189" s="378">
        <f t="shared" si="664"/>
        <v>0</v>
      </c>
      <c r="JU189" s="378">
        <f t="shared" si="664"/>
        <v>0</v>
      </c>
      <c r="JV189" s="378">
        <f t="shared" si="664"/>
        <v>0</v>
      </c>
      <c r="JW189" s="378">
        <f t="shared" si="664"/>
        <v>0</v>
      </c>
      <c r="JX189" s="378">
        <f t="shared" si="664"/>
        <v>0</v>
      </c>
      <c r="JY189" s="378">
        <f t="shared" si="664"/>
        <v>0</v>
      </c>
      <c r="JZ189" s="378">
        <f t="shared" si="664"/>
        <v>0</v>
      </c>
      <c r="KA189" s="378">
        <f t="shared" si="664"/>
        <v>0</v>
      </c>
      <c r="KB189" s="378">
        <f t="shared" si="664"/>
        <v>0</v>
      </c>
      <c r="KC189" s="378">
        <f t="shared" si="664"/>
        <v>0</v>
      </c>
      <c r="KD189" s="378">
        <f t="shared" si="664"/>
        <v>0</v>
      </c>
      <c r="KE189" s="378">
        <f t="shared" si="664"/>
        <v>0</v>
      </c>
      <c r="KF189" s="378">
        <f t="shared" si="664"/>
        <v>0</v>
      </c>
      <c r="KG189" s="378">
        <f t="shared" si="664"/>
        <v>0</v>
      </c>
      <c r="KH189" s="378">
        <f t="shared" si="664"/>
        <v>0</v>
      </c>
      <c r="KI189" s="378">
        <f t="shared" si="664"/>
        <v>0</v>
      </c>
      <c r="KJ189" s="378">
        <f t="shared" si="664"/>
        <v>0</v>
      </c>
      <c r="KK189" s="378">
        <f t="shared" si="664"/>
        <v>0</v>
      </c>
      <c r="KL189" s="378">
        <f t="shared" si="664"/>
        <v>0</v>
      </c>
      <c r="KM189" s="378">
        <f t="shared" si="664"/>
        <v>0</v>
      </c>
      <c r="KN189" s="378">
        <f t="shared" si="664"/>
        <v>0</v>
      </c>
      <c r="KO189" s="378">
        <f t="shared" ref="KO189:MZ189" si="665">SUM(KO32:KO40)^2</f>
        <v>0</v>
      </c>
      <c r="KP189" s="378">
        <f t="shared" si="665"/>
        <v>0</v>
      </c>
      <c r="KQ189" s="378">
        <f t="shared" si="665"/>
        <v>0</v>
      </c>
      <c r="KR189" s="378">
        <f t="shared" si="665"/>
        <v>0</v>
      </c>
      <c r="KS189" s="378">
        <f t="shared" si="665"/>
        <v>0</v>
      </c>
      <c r="KT189" s="378">
        <f t="shared" si="665"/>
        <v>0</v>
      </c>
      <c r="KU189" s="378">
        <f t="shared" si="665"/>
        <v>0</v>
      </c>
      <c r="KV189" s="378">
        <f t="shared" si="665"/>
        <v>0</v>
      </c>
      <c r="KW189" s="378">
        <f t="shared" si="665"/>
        <v>0</v>
      </c>
      <c r="KX189" s="378">
        <f t="shared" si="665"/>
        <v>0</v>
      </c>
      <c r="KY189" s="378">
        <f t="shared" si="665"/>
        <v>0</v>
      </c>
      <c r="KZ189" s="378">
        <f t="shared" si="665"/>
        <v>0</v>
      </c>
      <c r="LA189" s="378">
        <f t="shared" si="665"/>
        <v>0</v>
      </c>
      <c r="LB189" s="378">
        <f t="shared" si="665"/>
        <v>0</v>
      </c>
      <c r="LC189" s="378">
        <f t="shared" si="665"/>
        <v>0</v>
      </c>
      <c r="LD189" s="378">
        <f t="shared" si="665"/>
        <v>0</v>
      </c>
      <c r="LE189" s="378">
        <f t="shared" si="665"/>
        <v>0</v>
      </c>
      <c r="LF189" s="378">
        <f t="shared" si="665"/>
        <v>0</v>
      </c>
      <c r="LG189" s="378">
        <f t="shared" si="665"/>
        <v>0</v>
      </c>
      <c r="LH189" s="378">
        <f t="shared" si="665"/>
        <v>0</v>
      </c>
      <c r="LI189" s="378">
        <f t="shared" si="665"/>
        <v>0</v>
      </c>
      <c r="LJ189" s="378">
        <f t="shared" si="665"/>
        <v>0</v>
      </c>
      <c r="LK189" s="378">
        <f t="shared" si="665"/>
        <v>0</v>
      </c>
      <c r="LL189" s="378">
        <f t="shared" si="665"/>
        <v>0</v>
      </c>
      <c r="LM189" s="378">
        <f t="shared" si="665"/>
        <v>0</v>
      </c>
      <c r="LN189" s="378">
        <f t="shared" si="665"/>
        <v>0</v>
      </c>
      <c r="LO189" s="378">
        <f t="shared" si="665"/>
        <v>0</v>
      </c>
      <c r="LP189" s="378">
        <f t="shared" si="665"/>
        <v>0</v>
      </c>
      <c r="LQ189" s="378">
        <f t="shared" si="665"/>
        <v>0</v>
      </c>
      <c r="LR189" s="378">
        <f t="shared" si="665"/>
        <v>0</v>
      </c>
      <c r="LS189" s="378">
        <f t="shared" si="665"/>
        <v>0</v>
      </c>
      <c r="LT189" s="378">
        <f t="shared" si="665"/>
        <v>0</v>
      </c>
      <c r="LU189" s="378">
        <f t="shared" si="665"/>
        <v>0</v>
      </c>
      <c r="LV189" s="378">
        <f t="shared" si="665"/>
        <v>0</v>
      </c>
      <c r="LW189" s="378">
        <f t="shared" si="665"/>
        <v>0</v>
      </c>
      <c r="LX189" s="378">
        <f t="shared" si="665"/>
        <v>0</v>
      </c>
      <c r="LY189" s="378">
        <f t="shared" si="665"/>
        <v>0</v>
      </c>
      <c r="LZ189" s="378">
        <f t="shared" si="665"/>
        <v>0</v>
      </c>
      <c r="MA189" s="378">
        <f t="shared" si="665"/>
        <v>0</v>
      </c>
      <c r="MB189" s="378">
        <f t="shared" si="665"/>
        <v>0</v>
      </c>
      <c r="MC189" s="378">
        <f t="shared" si="665"/>
        <v>0</v>
      </c>
      <c r="MD189" s="378">
        <f t="shared" si="665"/>
        <v>0</v>
      </c>
      <c r="ME189" s="378">
        <f t="shared" si="665"/>
        <v>0</v>
      </c>
      <c r="MF189" s="378">
        <f t="shared" si="665"/>
        <v>0</v>
      </c>
      <c r="MG189" s="378">
        <f t="shared" si="665"/>
        <v>0</v>
      </c>
      <c r="MH189" s="378">
        <f t="shared" si="665"/>
        <v>0</v>
      </c>
      <c r="MI189" s="378">
        <f t="shared" si="665"/>
        <v>0</v>
      </c>
      <c r="MJ189" s="378">
        <f t="shared" si="665"/>
        <v>0</v>
      </c>
      <c r="MK189" s="378">
        <f t="shared" si="665"/>
        <v>0</v>
      </c>
      <c r="ML189" s="378">
        <f t="shared" si="665"/>
        <v>0</v>
      </c>
      <c r="MM189" s="378">
        <f t="shared" si="665"/>
        <v>0</v>
      </c>
      <c r="MN189" s="378">
        <f t="shared" si="665"/>
        <v>0</v>
      </c>
      <c r="MO189" s="378">
        <f t="shared" si="665"/>
        <v>0</v>
      </c>
      <c r="MP189" s="378">
        <f t="shared" si="665"/>
        <v>0</v>
      </c>
      <c r="MQ189" s="378">
        <f t="shared" si="665"/>
        <v>0</v>
      </c>
      <c r="MR189" s="378">
        <f t="shared" si="665"/>
        <v>0</v>
      </c>
      <c r="MS189" s="378">
        <f t="shared" si="665"/>
        <v>0</v>
      </c>
      <c r="MT189" s="378">
        <f t="shared" si="665"/>
        <v>0</v>
      </c>
      <c r="MU189" s="378">
        <f t="shared" si="665"/>
        <v>0</v>
      </c>
      <c r="MV189" s="378">
        <f t="shared" si="665"/>
        <v>0</v>
      </c>
      <c r="MW189" s="378">
        <f t="shared" si="665"/>
        <v>0</v>
      </c>
      <c r="MX189" s="378">
        <f t="shared" si="665"/>
        <v>0</v>
      </c>
      <c r="MY189" s="378">
        <f t="shared" si="665"/>
        <v>0</v>
      </c>
      <c r="MZ189" s="378">
        <f t="shared" si="665"/>
        <v>0</v>
      </c>
      <c r="NA189" s="378">
        <f t="shared" ref="NA189:PL189" si="666">SUM(NA32:NA40)^2</f>
        <v>0</v>
      </c>
      <c r="NB189" s="378">
        <f t="shared" si="666"/>
        <v>0</v>
      </c>
      <c r="NC189" s="378">
        <f t="shared" si="666"/>
        <v>0</v>
      </c>
      <c r="ND189" s="378">
        <f t="shared" si="666"/>
        <v>0</v>
      </c>
      <c r="NE189" s="378">
        <f t="shared" si="666"/>
        <v>0</v>
      </c>
      <c r="NF189" s="378">
        <f t="shared" si="666"/>
        <v>0</v>
      </c>
      <c r="NG189" s="378">
        <f t="shared" si="666"/>
        <v>0</v>
      </c>
      <c r="NH189" s="378">
        <f t="shared" si="666"/>
        <v>0</v>
      </c>
      <c r="NI189" s="378">
        <f t="shared" si="666"/>
        <v>0</v>
      </c>
      <c r="NJ189" s="378">
        <f t="shared" si="666"/>
        <v>0</v>
      </c>
      <c r="NK189" s="378">
        <f t="shared" si="666"/>
        <v>0</v>
      </c>
      <c r="NL189" s="378">
        <f t="shared" si="666"/>
        <v>0</v>
      </c>
      <c r="NM189" s="378">
        <f t="shared" si="666"/>
        <v>0</v>
      </c>
      <c r="NN189" s="378">
        <f t="shared" si="666"/>
        <v>0</v>
      </c>
      <c r="NO189" s="378">
        <f t="shared" si="666"/>
        <v>0</v>
      </c>
      <c r="NP189" s="378">
        <f t="shared" si="666"/>
        <v>0</v>
      </c>
      <c r="NQ189" s="378">
        <f t="shared" si="666"/>
        <v>0</v>
      </c>
      <c r="NR189" s="378">
        <f t="shared" si="666"/>
        <v>0</v>
      </c>
      <c r="NS189" s="378">
        <f t="shared" si="666"/>
        <v>0</v>
      </c>
      <c r="NT189" s="378">
        <f t="shared" si="666"/>
        <v>0</v>
      </c>
      <c r="NU189" s="378">
        <f t="shared" si="666"/>
        <v>0</v>
      </c>
      <c r="NV189" s="378">
        <f t="shared" si="666"/>
        <v>0</v>
      </c>
      <c r="NW189" s="378">
        <f t="shared" si="666"/>
        <v>0</v>
      </c>
      <c r="NX189" s="378">
        <f t="shared" si="666"/>
        <v>0</v>
      </c>
      <c r="NY189" s="378">
        <f t="shared" si="666"/>
        <v>0</v>
      </c>
      <c r="NZ189" s="378">
        <f t="shared" si="666"/>
        <v>0</v>
      </c>
      <c r="OA189" s="378">
        <f t="shared" si="666"/>
        <v>0</v>
      </c>
      <c r="OB189" s="378">
        <f t="shared" si="666"/>
        <v>0</v>
      </c>
      <c r="OC189" s="378">
        <f t="shared" si="666"/>
        <v>0</v>
      </c>
      <c r="OD189" s="378">
        <f t="shared" si="666"/>
        <v>0</v>
      </c>
      <c r="OE189" s="378">
        <f t="shared" si="666"/>
        <v>0</v>
      </c>
      <c r="OF189" s="378">
        <f t="shared" si="666"/>
        <v>0</v>
      </c>
      <c r="OG189" s="378">
        <f t="shared" si="666"/>
        <v>0</v>
      </c>
      <c r="OH189" s="378">
        <f t="shared" si="666"/>
        <v>0</v>
      </c>
      <c r="OI189" s="378">
        <f t="shared" si="666"/>
        <v>0</v>
      </c>
      <c r="OJ189" s="378">
        <f t="shared" si="666"/>
        <v>0</v>
      </c>
      <c r="OK189" s="378">
        <f t="shared" si="666"/>
        <v>0</v>
      </c>
      <c r="OL189" s="378">
        <f t="shared" si="666"/>
        <v>0</v>
      </c>
      <c r="OM189" s="378">
        <f t="shared" si="666"/>
        <v>0</v>
      </c>
      <c r="ON189" s="378">
        <f t="shared" si="666"/>
        <v>0</v>
      </c>
      <c r="OO189" s="378">
        <f t="shared" si="666"/>
        <v>0</v>
      </c>
      <c r="OP189" s="378">
        <f t="shared" si="666"/>
        <v>0</v>
      </c>
      <c r="OQ189" s="380">
        <f t="shared" si="666"/>
        <v>0</v>
      </c>
      <c r="OR189" s="380">
        <f t="shared" si="666"/>
        <v>0</v>
      </c>
      <c r="OS189" s="380">
        <f t="shared" si="666"/>
        <v>0</v>
      </c>
      <c r="OT189" s="380">
        <f t="shared" si="666"/>
        <v>0</v>
      </c>
      <c r="OU189" s="380">
        <f t="shared" si="666"/>
        <v>0</v>
      </c>
      <c r="OV189" s="380">
        <f t="shared" si="666"/>
        <v>0</v>
      </c>
      <c r="OW189" s="380">
        <f t="shared" si="666"/>
        <v>0</v>
      </c>
      <c r="OX189" s="380">
        <f t="shared" si="666"/>
        <v>0</v>
      </c>
      <c r="OY189" s="380">
        <f t="shared" si="666"/>
        <v>0</v>
      </c>
      <c r="OZ189" s="380">
        <f t="shared" si="666"/>
        <v>0</v>
      </c>
      <c r="PA189" s="380">
        <f t="shared" si="666"/>
        <v>0</v>
      </c>
      <c r="PB189" s="380">
        <f t="shared" si="666"/>
        <v>0</v>
      </c>
      <c r="PC189" s="380">
        <f t="shared" si="666"/>
        <v>0</v>
      </c>
      <c r="PD189" s="380">
        <f t="shared" si="666"/>
        <v>0</v>
      </c>
      <c r="PE189" s="380">
        <f t="shared" si="666"/>
        <v>0</v>
      </c>
      <c r="PF189" s="380">
        <f t="shared" si="666"/>
        <v>0</v>
      </c>
      <c r="PG189" s="380">
        <f t="shared" si="666"/>
        <v>0</v>
      </c>
      <c r="PH189" s="380">
        <f t="shared" si="666"/>
        <v>0</v>
      </c>
      <c r="PI189" s="380">
        <f t="shared" si="666"/>
        <v>0</v>
      </c>
      <c r="PJ189" s="380">
        <f t="shared" si="666"/>
        <v>0</v>
      </c>
      <c r="PK189" s="380">
        <f t="shared" si="666"/>
        <v>0</v>
      </c>
      <c r="PL189" s="380">
        <f t="shared" si="666"/>
        <v>0</v>
      </c>
      <c r="PM189" s="380">
        <f t="shared" ref="PM189:RX189" si="667">SUM(PM32:PM40)^2</f>
        <v>0</v>
      </c>
      <c r="PN189" s="380">
        <f t="shared" si="667"/>
        <v>0</v>
      </c>
      <c r="PO189" s="380">
        <f t="shared" si="667"/>
        <v>0</v>
      </c>
      <c r="PP189" s="380">
        <f t="shared" si="667"/>
        <v>0</v>
      </c>
      <c r="PQ189" s="380">
        <f t="shared" si="667"/>
        <v>0</v>
      </c>
      <c r="PR189" s="380">
        <f t="shared" si="667"/>
        <v>0</v>
      </c>
      <c r="PS189" s="380">
        <f t="shared" si="667"/>
        <v>0</v>
      </c>
      <c r="PT189" s="380">
        <f t="shared" si="667"/>
        <v>0</v>
      </c>
      <c r="PU189" s="380">
        <f t="shared" si="667"/>
        <v>0</v>
      </c>
      <c r="PV189" s="380">
        <f t="shared" si="667"/>
        <v>0</v>
      </c>
      <c r="PW189" s="380">
        <f t="shared" si="667"/>
        <v>0</v>
      </c>
      <c r="PX189" s="380">
        <f t="shared" si="667"/>
        <v>0</v>
      </c>
      <c r="PY189" s="380">
        <f t="shared" si="667"/>
        <v>0</v>
      </c>
      <c r="PZ189" s="380">
        <f t="shared" si="667"/>
        <v>0</v>
      </c>
      <c r="QA189" s="380">
        <f t="shared" si="667"/>
        <v>0</v>
      </c>
      <c r="QB189" s="380">
        <f t="shared" si="667"/>
        <v>0</v>
      </c>
      <c r="QC189" s="380">
        <f t="shared" si="667"/>
        <v>0</v>
      </c>
      <c r="QD189" s="380">
        <f t="shared" si="667"/>
        <v>0</v>
      </c>
      <c r="QE189" s="380">
        <f t="shared" si="667"/>
        <v>0</v>
      </c>
      <c r="QF189" s="380">
        <f t="shared" si="667"/>
        <v>0</v>
      </c>
      <c r="QG189" s="380">
        <f t="shared" si="667"/>
        <v>0</v>
      </c>
      <c r="QH189" s="380">
        <f t="shared" si="667"/>
        <v>0</v>
      </c>
      <c r="QI189" s="380">
        <f t="shared" si="667"/>
        <v>0</v>
      </c>
      <c r="QJ189" s="380">
        <f t="shared" si="667"/>
        <v>0</v>
      </c>
      <c r="QK189" s="380">
        <f t="shared" si="667"/>
        <v>0</v>
      </c>
      <c r="QL189" s="380">
        <f t="shared" si="667"/>
        <v>0</v>
      </c>
      <c r="QM189" s="380">
        <f t="shared" si="667"/>
        <v>0</v>
      </c>
      <c r="QN189" s="380">
        <f t="shared" si="667"/>
        <v>0</v>
      </c>
      <c r="QO189" s="380">
        <f t="shared" si="667"/>
        <v>0</v>
      </c>
      <c r="QP189" s="380">
        <f t="shared" si="667"/>
        <v>0</v>
      </c>
      <c r="QQ189" s="380">
        <f t="shared" si="667"/>
        <v>0</v>
      </c>
      <c r="QR189" s="380">
        <f t="shared" si="667"/>
        <v>0</v>
      </c>
      <c r="QS189" s="380">
        <f t="shared" si="667"/>
        <v>0</v>
      </c>
      <c r="QT189" s="380">
        <f t="shared" si="667"/>
        <v>0</v>
      </c>
      <c r="QU189" s="380">
        <f t="shared" si="667"/>
        <v>0</v>
      </c>
      <c r="QV189" s="380">
        <f t="shared" si="667"/>
        <v>0</v>
      </c>
      <c r="QW189" s="380">
        <f t="shared" si="667"/>
        <v>0</v>
      </c>
      <c r="QX189" s="380">
        <f t="shared" si="667"/>
        <v>0</v>
      </c>
      <c r="QY189" s="380">
        <f t="shared" si="667"/>
        <v>0</v>
      </c>
      <c r="QZ189" s="380">
        <f t="shared" si="667"/>
        <v>0</v>
      </c>
      <c r="RA189" s="380">
        <f t="shared" si="667"/>
        <v>0</v>
      </c>
      <c r="RB189" s="380">
        <f t="shared" si="667"/>
        <v>0</v>
      </c>
      <c r="RC189" s="380">
        <f t="shared" si="667"/>
        <v>0</v>
      </c>
      <c r="RD189" s="380">
        <f t="shared" si="667"/>
        <v>0</v>
      </c>
      <c r="RE189" s="380">
        <f t="shared" si="667"/>
        <v>0</v>
      </c>
      <c r="RF189" s="380">
        <f t="shared" si="667"/>
        <v>0</v>
      </c>
      <c r="RG189" s="380">
        <f t="shared" si="667"/>
        <v>0</v>
      </c>
      <c r="RH189" s="380">
        <f t="shared" si="667"/>
        <v>0</v>
      </c>
      <c r="RI189" s="380">
        <f t="shared" si="667"/>
        <v>0</v>
      </c>
      <c r="RJ189" s="380">
        <f t="shared" si="667"/>
        <v>0</v>
      </c>
      <c r="RK189" s="380">
        <f t="shared" si="667"/>
        <v>0</v>
      </c>
      <c r="RL189" s="380">
        <f t="shared" si="667"/>
        <v>0</v>
      </c>
      <c r="RM189" s="380">
        <f t="shared" si="667"/>
        <v>0</v>
      </c>
      <c r="RN189" s="380">
        <f t="shared" si="667"/>
        <v>0</v>
      </c>
      <c r="RO189" s="380">
        <f t="shared" si="667"/>
        <v>0</v>
      </c>
      <c r="RP189" s="380">
        <f t="shared" si="667"/>
        <v>0</v>
      </c>
      <c r="RQ189" s="380">
        <f t="shared" si="667"/>
        <v>0</v>
      </c>
      <c r="RR189" s="380">
        <f t="shared" si="667"/>
        <v>0</v>
      </c>
      <c r="RS189" s="380">
        <f t="shared" si="667"/>
        <v>0</v>
      </c>
      <c r="RT189" s="380">
        <f t="shared" si="667"/>
        <v>0</v>
      </c>
      <c r="RU189" s="380">
        <f t="shared" si="667"/>
        <v>0</v>
      </c>
      <c r="RV189" s="380">
        <f t="shared" si="667"/>
        <v>0</v>
      </c>
      <c r="RW189" s="380">
        <f t="shared" si="667"/>
        <v>0</v>
      </c>
      <c r="RX189" s="380">
        <f t="shared" si="667"/>
        <v>0</v>
      </c>
      <c r="RY189" s="380">
        <f t="shared" ref="RY189:UJ189" si="668">SUM(RY32:RY40)^2</f>
        <v>0</v>
      </c>
      <c r="RZ189" s="380">
        <f t="shared" si="668"/>
        <v>0</v>
      </c>
      <c r="SA189" s="380">
        <f t="shared" si="668"/>
        <v>0</v>
      </c>
      <c r="SB189" s="380">
        <f t="shared" si="668"/>
        <v>0</v>
      </c>
      <c r="SC189" s="380">
        <f t="shared" si="668"/>
        <v>0</v>
      </c>
      <c r="SD189" s="380">
        <f t="shared" si="668"/>
        <v>0</v>
      </c>
      <c r="SE189" s="380">
        <f t="shared" si="668"/>
        <v>0</v>
      </c>
      <c r="SF189" s="380">
        <f t="shared" si="668"/>
        <v>0</v>
      </c>
      <c r="SG189" s="380">
        <f t="shared" si="668"/>
        <v>0</v>
      </c>
      <c r="SH189" s="380">
        <f t="shared" si="668"/>
        <v>0</v>
      </c>
      <c r="SI189" s="380">
        <f t="shared" si="668"/>
        <v>0</v>
      </c>
      <c r="SJ189" s="380">
        <f t="shared" si="668"/>
        <v>0</v>
      </c>
      <c r="SK189" s="380">
        <f t="shared" si="668"/>
        <v>0</v>
      </c>
      <c r="SL189" s="380">
        <f t="shared" si="668"/>
        <v>0</v>
      </c>
      <c r="SM189" s="380">
        <f t="shared" si="668"/>
        <v>0</v>
      </c>
      <c r="SN189" s="380">
        <f t="shared" si="668"/>
        <v>0</v>
      </c>
      <c r="SO189" s="380">
        <f t="shared" si="668"/>
        <v>0</v>
      </c>
      <c r="SP189" s="380">
        <f t="shared" si="668"/>
        <v>0</v>
      </c>
      <c r="SQ189" s="380">
        <f t="shared" si="668"/>
        <v>0</v>
      </c>
      <c r="SR189" s="380">
        <f t="shared" si="668"/>
        <v>0</v>
      </c>
      <c r="SS189" s="380">
        <f t="shared" si="668"/>
        <v>0</v>
      </c>
      <c r="ST189" s="380">
        <f t="shared" si="668"/>
        <v>0</v>
      </c>
      <c r="SU189" s="380">
        <f t="shared" si="668"/>
        <v>0</v>
      </c>
      <c r="SV189" s="380">
        <f t="shared" si="668"/>
        <v>0</v>
      </c>
      <c r="SW189" s="380">
        <f t="shared" si="668"/>
        <v>0</v>
      </c>
      <c r="SX189" s="380">
        <f t="shared" si="668"/>
        <v>0</v>
      </c>
      <c r="SY189" s="380">
        <f t="shared" si="668"/>
        <v>0</v>
      </c>
      <c r="SZ189" s="380">
        <f t="shared" si="668"/>
        <v>0</v>
      </c>
      <c r="TA189" s="380">
        <f t="shared" si="668"/>
        <v>0</v>
      </c>
      <c r="TB189" s="380">
        <f t="shared" si="668"/>
        <v>0</v>
      </c>
      <c r="TC189" s="380">
        <f t="shared" si="668"/>
        <v>0</v>
      </c>
      <c r="TD189" s="380">
        <f t="shared" si="668"/>
        <v>0</v>
      </c>
      <c r="TE189" s="380">
        <f t="shared" si="668"/>
        <v>0</v>
      </c>
      <c r="TF189" s="380">
        <f t="shared" si="668"/>
        <v>0</v>
      </c>
      <c r="TG189" s="380">
        <f t="shared" si="668"/>
        <v>0</v>
      </c>
      <c r="TH189" s="380">
        <f t="shared" si="668"/>
        <v>0</v>
      </c>
      <c r="TI189" s="380">
        <f t="shared" si="668"/>
        <v>0</v>
      </c>
      <c r="TJ189" s="380">
        <f t="shared" si="668"/>
        <v>0</v>
      </c>
      <c r="TK189" s="380">
        <f t="shared" si="668"/>
        <v>0</v>
      </c>
      <c r="TL189" s="380">
        <f t="shared" si="668"/>
        <v>0</v>
      </c>
      <c r="TM189" s="380">
        <f t="shared" si="668"/>
        <v>0</v>
      </c>
      <c r="TN189" s="380">
        <f t="shared" si="668"/>
        <v>0</v>
      </c>
      <c r="TO189" s="380">
        <f t="shared" si="668"/>
        <v>0</v>
      </c>
      <c r="TP189" s="380">
        <f t="shared" si="668"/>
        <v>0</v>
      </c>
      <c r="TQ189" s="380">
        <f t="shared" si="668"/>
        <v>0</v>
      </c>
      <c r="TR189" s="380">
        <f t="shared" si="668"/>
        <v>0</v>
      </c>
      <c r="TS189" s="380">
        <f t="shared" si="668"/>
        <v>0</v>
      </c>
      <c r="TT189" s="380">
        <f t="shared" si="668"/>
        <v>0</v>
      </c>
      <c r="TU189" s="380">
        <f t="shared" si="668"/>
        <v>0</v>
      </c>
      <c r="TV189" s="380">
        <f t="shared" si="668"/>
        <v>0</v>
      </c>
      <c r="TW189" s="380">
        <f t="shared" si="668"/>
        <v>0</v>
      </c>
      <c r="TX189" s="380">
        <f t="shared" si="668"/>
        <v>0</v>
      </c>
      <c r="TY189" s="380">
        <f t="shared" si="668"/>
        <v>0</v>
      </c>
      <c r="TZ189" s="380">
        <f t="shared" si="668"/>
        <v>0</v>
      </c>
      <c r="UA189" s="380">
        <f t="shared" si="668"/>
        <v>0</v>
      </c>
      <c r="UB189" s="380">
        <f t="shared" si="668"/>
        <v>0</v>
      </c>
      <c r="UC189" s="380">
        <f t="shared" si="668"/>
        <v>0</v>
      </c>
      <c r="UD189" s="380">
        <f t="shared" si="668"/>
        <v>0</v>
      </c>
      <c r="UE189" s="380">
        <f t="shared" si="668"/>
        <v>0</v>
      </c>
      <c r="UF189" s="380">
        <f t="shared" si="668"/>
        <v>0</v>
      </c>
      <c r="UG189" s="380">
        <f t="shared" si="668"/>
        <v>0</v>
      </c>
      <c r="UH189" s="380">
        <f t="shared" si="668"/>
        <v>0</v>
      </c>
      <c r="UI189" s="380">
        <f t="shared" si="668"/>
        <v>0</v>
      </c>
      <c r="UJ189" s="380">
        <f t="shared" si="668"/>
        <v>0</v>
      </c>
      <c r="UK189" s="380">
        <f t="shared" ref="UK189:WI189" si="669">SUM(UK32:UK40)^2</f>
        <v>0</v>
      </c>
      <c r="UL189" s="380">
        <f t="shared" si="669"/>
        <v>0</v>
      </c>
      <c r="UM189" s="380">
        <f t="shared" si="669"/>
        <v>0</v>
      </c>
      <c r="UN189" s="380">
        <f t="shared" si="669"/>
        <v>0</v>
      </c>
      <c r="UO189" s="380">
        <f t="shared" si="669"/>
        <v>0</v>
      </c>
      <c r="UP189" s="380">
        <f t="shared" si="669"/>
        <v>0</v>
      </c>
      <c r="UQ189" s="380">
        <f t="shared" si="669"/>
        <v>0</v>
      </c>
      <c r="UR189" s="380">
        <f t="shared" si="669"/>
        <v>0</v>
      </c>
      <c r="US189" s="380">
        <f t="shared" si="669"/>
        <v>0</v>
      </c>
      <c r="UT189" s="380">
        <f t="shared" si="669"/>
        <v>0</v>
      </c>
      <c r="UU189" s="380">
        <f t="shared" si="669"/>
        <v>0</v>
      </c>
      <c r="UV189" s="380">
        <f t="shared" si="669"/>
        <v>0</v>
      </c>
      <c r="UW189" s="380">
        <f t="shared" si="669"/>
        <v>0</v>
      </c>
      <c r="UX189" s="380">
        <f t="shared" si="669"/>
        <v>0</v>
      </c>
      <c r="UY189" s="380">
        <f t="shared" si="669"/>
        <v>0</v>
      </c>
      <c r="UZ189" s="380">
        <f t="shared" si="669"/>
        <v>0</v>
      </c>
      <c r="VA189" s="380">
        <f t="shared" si="669"/>
        <v>0</v>
      </c>
      <c r="VB189" s="380">
        <f t="shared" si="669"/>
        <v>0</v>
      </c>
      <c r="VC189" s="380">
        <f t="shared" si="669"/>
        <v>0</v>
      </c>
      <c r="VD189" s="380">
        <f t="shared" si="669"/>
        <v>0</v>
      </c>
      <c r="VE189" s="380">
        <f t="shared" si="669"/>
        <v>0</v>
      </c>
      <c r="VF189" s="380">
        <f t="shared" si="669"/>
        <v>0</v>
      </c>
      <c r="VG189" s="380">
        <f t="shared" si="669"/>
        <v>0</v>
      </c>
      <c r="VH189" s="380">
        <f t="shared" si="669"/>
        <v>0</v>
      </c>
      <c r="VI189" s="380">
        <f t="shared" si="669"/>
        <v>0</v>
      </c>
      <c r="VJ189" s="380">
        <f t="shared" si="669"/>
        <v>0</v>
      </c>
      <c r="VK189" s="380">
        <f t="shared" si="669"/>
        <v>0</v>
      </c>
      <c r="VL189" s="380">
        <f t="shared" si="669"/>
        <v>0</v>
      </c>
      <c r="VM189" s="380">
        <f t="shared" si="669"/>
        <v>0</v>
      </c>
      <c r="VN189" s="380">
        <f t="shared" si="669"/>
        <v>0</v>
      </c>
      <c r="VO189" s="380">
        <f t="shared" si="669"/>
        <v>0</v>
      </c>
      <c r="VP189" s="380">
        <f t="shared" si="669"/>
        <v>0</v>
      </c>
      <c r="VQ189" s="380">
        <f t="shared" si="669"/>
        <v>0</v>
      </c>
      <c r="VR189" s="380">
        <f t="shared" si="669"/>
        <v>0</v>
      </c>
      <c r="VS189" s="380">
        <f t="shared" si="669"/>
        <v>0</v>
      </c>
      <c r="VT189" s="380">
        <f t="shared" si="669"/>
        <v>0</v>
      </c>
      <c r="VU189" s="380">
        <f t="shared" si="669"/>
        <v>0</v>
      </c>
      <c r="VV189" s="380">
        <f t="shared" si="669"/>
        <v>0</v>
      </c>
      <c r="VW189" s="380">
        <f t="shared" si="669"/>
        <v>0</v>
      </c>
      <c r="VX189" s="380">
        <f t="shared" si="669"/>
        <v>0</v>
      </c>
      <c r="VY189" s="380">
        <f t="shared" si="669"/>
        <v>0</v>
      </c>
      <c r="VZ189" s="380">
        <f t="shared" si="669"/>
        <v>0</v>
      </c>
      <c r="WA189" s="380">
        <f t="shared" si="669"/>
        <v>0</v>
      </c>
      <c r="WB189" s="380">
        <f t="shared" si="669"/>
        <v>0</v>
      </c>
      <c r="WC189" s="380">
        <f t="shared" si="669"/>
        <v>0</v>
      </c>
      <c r="WD189" s="380">
        <f t="shared" si="669"/>
        <v>0</v>
      </c>
      <c r="WE189" s="380">
        <f t="shared" si="669"/>
        <v>0</v>
      </c>
      <c r="WF189" s="380">
        <f t="shared" si="669"/>
        <v>0</v>
      </c>
      <c r="WG189" s="380">
        <f t="shared" si="669"/>
        <v>0</v>
      </c>
      <c r="WH189" s="380">
        <f t="shared" si="669"/>
        <v>0</v>
      </c>
      <c r="WI189" s="378">
        <f t="shared" si="669"/>
        <v>0</v>
      </c>
    </row>
    <row r="190" spans="1:607">
      <c r="A190" s="348"/>
      <c r="B190" s="360" t="s">
        <v>922</v>
      </c>
      <c r="C190" s="348"/>
      <c r="D190" s="348"/>
      <c r="E190" s="348"/>
      <c r="F190" s="348"/>
      <c r="G190" s="361" t="str">
        <f t="shared" si="220"/>
        <v/>
      </c>
      <c r="H190" s="361" t="str">
        <f t="shared" si="221"/>
        <v/>
      </c>
      <c r="I190" s="397"/>
      <c r="J190" s="348"/>
      <c r="K190" s="348"/>
      <c r="L190" s="348"/>
      <c r="M190" s="348"/>
      <c r="N190" s="400"/>
      <c r="O190" s="400"/>
      <c r="P190" s="400"/>
      <c r="Q190" s="400"/>
      <c r="R190" s="400"/>
      <c r="S190" s="400"/>
      <c r="T190" s="400"/>
      <c r="U190" s="400"/>
      <c r="V190" s="400"/>
      <c r="W190" s="400"/>
      <c r="X190" s="400"/>
      <c r="Y190" s="400"/>
      <c r="Z190" s="400"/>
      <c r="AA190" s="400"/>
      <c r="AB190" s="400"/>
      <c r="AC190" s="400"/>
      <c r="AD190" s="400"/>
      <c r="AE190" s="400"/>
      <c r="AF190" s="400"/>
      <c r="AG190" s="400"/>
      <c r="AH190" s="400"/>
      <c r="AI190" s="400"/>
      <c r="AJ190" s="400"/>
      <c r="AK190" s="400"/>
      <c r="AL190" s="400"/>
      <c r="AM190" s="400"/>
      <c r="AN190" s="400"/>
      <c r="AO190" s="400"/>
      <c r="AP190" s="400"/>
      <c r="AQ190" s="400"/>
      <c r="AR190" s="400"/>
      <c r="AS190" s="400"/>
      <c r="AT190" s="400"/>
      <c r="AU190" s="400"/>
      <c r="AV190" s="400"/>
      <c r="AW190" s="400"/>
      <c r="AX190" s="400"/>
      <c r="AY190" s="400"/>
      <c r="AZ190" s="400"/>
      <c r="BA190" s="400"/>
      <c r="BB190" s="400"/>
      <c r="BC190" s="400"/>
      <c r="BD190" s="400"/>
      <c r="BE190" s="400"/>
      <c r="BF190" s="400"/>
      <c r="BG190" s="400"/>
      <c r="BH190" s="400"/>
      <c r="BI190" s="400"/>
      <c r="BJ190" s="400"/>
      <c r="BK190" s="400"/>
      <c r="BL190" s="400"/>
      <c r="BM190" s="400"/>
      <c r="BN190" s="400"/>
      <c r="BO190" s="400"/>
      <c r="BP190" s="400"/>
      <c r="BQ190" s="400"/>
      <c r="BR190" s="400"/>
      <c r="BS190" s="400"/>
      <c r="BT190" s="400"/>
      <c r="BU190" s="400"/>
      <c r="BV190" s="400"/>
      <c r="BW190" s="400"/>
      <c r="BX190" s="400"/>
      <c r="BY190" s="400"/>
      <c r="BZ190" s="400"/>
      <c r="CA190" s="400"/>
      <c r="CB190" s="400"/>
      <c r="CC190" s="400"/>
      <c r="CD190" s="400"/>
      <c r="CE190" s="400"/>
      <c r="CF190" s="400"/>
      <c r="CG190" s="400"/>
      <c r="CH190" s="400"/>
      <c r="CI190" s="400"/>
      <c r="CJ190" s="400"/>
      <c r="CK190" s="400"/>
      <c r="CL190" s="400"/>
      <c r="CM190" s="400"/>
      <c r="CN190" s="400"/>
      <c r="CO190" s="400"/>
      <c r="CP190" s="400"/>
      <c r="CQ190" s="400"/>
      <c r="CR190" s="400"/>
      <c r="CS190" s="400"/>
      <c r="CT190" s="400"/>
      <c r="CU190" s="400"/>
      <c r="CV190" s="400"/>
      <c r="CW190" s="400"/>
      <c r="CX190" s="400"/>
      <c r="CY190" s="400"/>
      <c r="CZ190" s="362"/>
      <c r="DA190" s="901"/>
      <c r="DB190" s="899" t="s">
        <v>1359</v>
      </c>
      <c r="DC190" s="899"/>
      <c r="DD190" s="378">
        <f>SUM(DD41:DD49)^2</f>
        <v>0</v>
      </c>
      <c r="DE190" s="378">
        <f t="shared" ref="DE190:FP190" si="670">SUM(DE41:DE49)^2</f>
        <v>0</v>
      </c>
      <c r="DF190" s="378">
        <f t="shared" si="670"/>
        <v>0</v>
      </c>
      <c r="DG190" s="378">
        <f t="shared" si="670"/>
        <v>0</v>
      </c>
      <c r="DH190" s="378">
        <f t="shared" si="670"/>
        <v>0</v>
      </c>
      <c r="DI190" s="378">
        <f t="shared" si="670"/>
        <v>0</v>
      </c>
      <c r="DJ190" s="378">
        <f t="shared" si="670"/>
        <v>0</v>
      </c>
      <c r="DK190" s="378">
        <f t="shared" si="670"/>
        <v>0</v>
      </c>
      <c r="DL190" s="378">
        <f t="shared" si="670"/>
        <v>0</v>
      </c>
      <c r="DM190" s="378">
        <f t="shared" si="670"/>
        <v>0</v>
      </c>
      <c r="DN190" s="378">
        <f t="shared" si="670"/>
        <v>0</v>
      </c>
      <c r="DO190" s="378">
        <f t="shared" si="670"/>
        <v>0</v>
      </c>
      <c r="DP190" s="378">
        <f t="shared" si="670"/>
        <v>0</v>
      </c>
      <c r="DQ190" s="378">
        <f t="shared" si="670"/>
        <v>0</v>
      </c>
      <c r="DR190" s="378">
        <f t="shared" si="670"/>
        <v>0</v>
      </c>
      <c r="DS190" s="378">
        <f t="shared" si="670"/>
        <v>0</v>
      </c>
      <c r="DT190" s="378">
        <f t="shared" si="670"/>
        <v>0</v>
      </c>
      <c r="DU190" s="378">
        <f t="shared" si="670"/>
        <v>0</v>
      </c>
      <c r="DV190" s="378">
        <f t="shared" si="670"/>
        <v>0</v>
      </c>
      <c r="DW190" s="378">
        <f t="shared" si="670"/>
        <v>0</v>
      </c>
      <c r="DX190" s="379">
        <f t="shared" si="670"/>
        <v>0</v>
      </c>
      <c r="DY190" s="378">
        <f t="shared" si="670"/>
        <v>0</v>
      </c>
      <c r="DZ190" s="378">
        <f t="shared" si="670"/>
        <v>0</v>
      </c>
      <c r="EA190" s="378">
        <f t="shared" si="670"/>
        <v>0</v>
      </c>
      <c r="EB190" s="378">
        <f t="shared" si="670"/>
        <v>0</v>
      </c>
      <c r="EC190" s="378">
        <f t="shared" si="670"/>
        <v>0</v>
      </c>
      <c r="ED190" s="378">
        <f t="shared" si="670"/>
        <v>0</v>
      </c>
      <c r="EE190" s="378">
        <f t="shared" si="670"/>
        <v>0</v>
      </c>
      <c r="EF190" s="378">
        <f t="shared" si="670"/>
        <v>0</v>
      </c>
      <c r="EG190" s="378">
        <f t="shared" si="670"/>
        <v>0</v>
      </c>
      <c r="EH190" s="378">
        <f t="shared" si="670"/>
        <v>0</v>
      </c>
      <c r="EI190" s="378">
        <f t="shared" si="670"/>
        <v>0</v>
      </c>
      <c r="EJ190" s="378">
        <f t="shared" si="670"/>
        <v>0</v>
      </c>
      <c r="EK190" s="378">
        <f t="shared" si="670"/>
        <v>0</v>
      </c>
      <c r="EL190" s="378">
        <f t="shared" si="670"/>
        <v>0</v>
      </c>
      <c r="EM190" s="378">
        <f t="shared" si="670"/>
        <v>0</v>
      </c>
      <c r="EN190" s="378">
        <f t="shared" si="670"/>
        <v>0</v>
      </c>
      <c r="EO190" s="378">
        <f t="shared" si="670"/>
        <v>0</v>
      </c>
      <c r="EP190" s="378">
        <f t="shared" si="670"/>
        <v>0</v>
      </c>
      <c r="EQ190" s="378">
        <f t="shared" si="670"/>
        <v>0</v>
      </c>
      <c r="ER190" s="378">
        <f t="shared" si="670"/>
        <v>0</v>
      </c>
      <c r="ES190" s="378">
        <f t="shared" si="670"/>
        <v>0</v>
      </c>
      <c r="ET190" s="378">
        <f t="shared" si="670"/>
        <v>0</v>
      </c>
      <c r="EU190" s="378">
        <f t="shared" si="670"/>
        <v>0</v>
      </c>
      <c r="EV190" s="378">
        <f t="shared" si="670"/>
        <v>0</v>
      </c>
      <c r="EW190" s="378">
        <f t="shared" si="670"/>
        <v>0</v>
      </c>
      <c r="EX190" s="378">
        <f t="shared" si="670"/>
        <v>0</v>
      </c>
      <c r="EY190" s="378">
        <f t="shared" si="670"/>
        <v>0</v>
      </c>
      <c r="EZ190" s="378">
        <f t="shared" si="670"/>
        <v>0</v>
      </c>
      <c r="FA190" s="378">
        <f t="shared" si="670"/>
        <v>0</v>
      </c>
      <c r="FB190" s="378">
        <f t="shared" si="670"/>
        <v>0</v>
      </c>
      <c r="FC190" s="378">
        <f t="shared" si="670"/>
        <v>0</v>
      </c>
      <c r="FD190" s="378">
        <f t="shared" si="670"/>
        <v>0</v>
      </c>
      <c r="FE190" s="378">
        <f t="shared" si="670"/>
        <v>0</v>
      </c>
      <c r="FF190" s="378">
        <f t="shared" si="670"/>
        <v>0</v>
      </c>
      <c r="FG190" s="378">
        <f t="shared" si="670"/>
        <v>0</v>
      </c>
      <c r="FH190" s="378">
        <f t="shared" si="670"/>
        <v>0</v>
      </c>
      <c r="FI190" s="378">
        <f t="shared" si="670"/>
        <v>0</v>
      </c>
      <c r="FJ190" s="378">
        <f t="shared" si="670"/>
        <v>0</v>
      </c>
      <c r="FK190" s="378">
        <f t="shared" si="670"/>
        <v>0</v>
      </c>
      <c r="FL190" s="378">
        <f t="shared" si="670"/>
        <v>0</v>
      </c>
      <c r="FM190" s="378">
        <f t="shared" si="670"/>
        <v>0</v>
      </c>
      <c r="FN190" s="378">
        <f t="shared" si="670"/>
        <v>0</v>
      </c>
      <c r="FO190" s="378">
        <f t="shared" si="670"/>
        <v>0</v>
      </c>
      <c r="FP190" s="378">
        <f t="shared" si="670"/>
        <v>0</v>
      </c>
      <c r="FQ190" s="378">
        <f t="shared" ref="FQ190:IB190" si="671">SUM(FQ41:FQ49)^2</f>
        <v>0</v>
      </c>
      <c r="FR190" s="378">
        <f t="shared" si="671"/>
        <v>0</v>
      </c>
      <c r="FS190" s="378">
        <f t="shared" si="671"/>
        <v>0</v>
      </c>
      <c r="FT190" s="378">
        <f t="shared" si="671"/>
        <v>0</v>
      </c>
      <c r="FU190" s="378">
        <f t="shared" si="671"/>
        <v>0</v>
      </c>
      <c r="FV190" s="378">
        <f t="shared" si="671"/>
        <v>0</v>
      </c>
      <c r="FW190" s="378">
        <f t="shared" si="671"/>
        <v>0</v>
      </c>
      <c r="FX190" s="378">
        <f t="shared" si="671"/>
        <v>0</v>
      </c>
      <c r="FY190" s="378">
        <f t="shared" si="671"/>
        <v>0</v>
      </c>
      <c r="FZ190" s="378">
        <f t="shared" si="671"/>
        <v>0</v>
      </c>
      <c r="GA190" s="378">
        <f t="shared" si="671"/>
        <v>0</v>
      </c>
      <c r="GB190" s="378">
        <f t="shared" si="671"/>
        <v>0</v>
      </c>
      <c r="GC190" s="378">
        <f t="shared" si="671"/>
        <v>0</v>
      </c>
      <c r="GD190" s="378">
        <f t="shared" si="671"/>
        <v>0</v>
      </c>
      <c r="GE190" s="378">
        <f t="shared" si="671"/>
        <v>0</v>
      </c>
      <c r="GF190" s="378">
        <f t="shared" si="671"/>
        <v>0</v>
      </c>
      <c r="GG190" s="378">
        <f t="shared" si="671"/>
        <v>0</v>
      </c>
      <c r="GH190" s="378">
        <f t="shared" si="671"/>
        <v>0</v>
      </c>
      <c r="GI190" s="378">
        <f t="shared" si="671"/>
        <v>0</v>
      </c>
      <c r="GJ190" s="378">
        <f t="shared" si="671"/>
        <v>0</v>
      </c>
      <c r="GK190" s="378">
        <f t="shared" si="671"/>
        <v>0</v>
      </c>
      <c r="GL190" s="378">
        <f t="shared" si="671"/>
        <v>0</v>
      </c>
      <c r="GM190" s="378">
        <f t="shared" si="671"/>
        <v>0</v>
      </c>
      <c r="GN190" s="378">
        <f t="shared" si="671"/>
        <v>0</v>
      </c>
      <c r="GO190" s="378">
        <f t="shared" si="671"/>
        <v>0</v>
      </c>
      <c r="GP190" s="378">
        <f t="shared" si="671"/>
        <v>0</v>
      </c>
      <c r="GQ190" s="378">
        <f t="shared" si="671"/>
        <v>0</v>
      </c>
      <c r="GR190" s="378">
        <f t="shared" si="671"/>
        <v>0</v>
      </c>
      <c r="GS190" s="378">
        <f t="shared" si="671"/>
        <v>0</v>
      </c>
      <c r="GT190" s="378">
        <f t="shared" si="671"/>
        <v>0</v>
      </c>
      <c r="GU190" s="378">
        <f t="shared" si="671"/>
        <v>0</v>
      </c>
      <c r="GV190" s="378">
        <f t="shared" si="671"/>
        <v>0</v>
      </c>
      <c r="GW190" s="378">
        <f t="shared" si="671"/>
        <v>0</v>
      </c>
      <c r="GX190" s="378">
        <f t="shared" si="671"/>
        <v>0</v>
      </c>
      <c r="GY190" s="378">
        <f t="shared" si="671"/>
        <v>0</v>
      </c>
      <c r="GZ190" s="378">
        <f t="shared" si="671"/>
        <v>0</v>
      </c>
      <c r="HA190" s="378">
        <f t="shared" si="671"/>
        <v>0</v>
      </c>
      <c r="HB190" s="378">
        <f t="shared" si="671"/>
        <v>0</v>
      </c>
      <c r="HC190" s="378">
        <f t="shared" si="671"/>
        <v>0</v>
      </c>
      <c r="HD190" s="378">
        <f t="shared" si="671"/>
        <v>0</v>
      </c>
      <c r="HE190" s="378">
        <f t="shared" si="671"/>
        <v>0</v>
      </c>
      <c r="HF190" s="378">
        <f t="shared" si="671"/>
        <v>0</v>
      </c>
      <c r="HG190" s="378">
        <f t="shared" si="671"/>
        <v>0</v>
      </c>
      <c r="HH190" s="378">
        <f t="shared" si="671"/>
        <v>0</v>
      </c>
      <c r="HI190" s="378">
        <f t="shared" si="671"/>
        <v>0</v>
      </c>
      <c r="HJ190" s="378">
        <f t="shared" si="671"/>
        <v>0</v>
      </c>
      <c r="HK190" s="378">
        <f t="shared" si="671"/>
        <v>0</v>
      </c>
      <c r="HL190" s="378">
        <f t="shared" si="671"/>
        <v>0</v>
      </c>
      <c r="HM190" s="378">
        <f t="shared" si="671"/>
        <v>0</v>
      </c>
      <c r="HN190" s="378">
        <f t="shared" si="671"/>
        <v>0</v>
      </c>
      <c r="HO190" s="378">
        <f t="shared" si="671"/>
        <v>0</v>
      </c>
      <c r="HP190" s="378">
        <f t="shared" si="671"/>
        <v>0</v>
      </c>
      <c r="HQ190" s="378">
        <f t="shared" si="671"/>
        <v>0</v>
      </c>
      <c r="HR190" s="378">
        <f t="shared" si="671"/>
        <v>0</v>
      </c>
      <c r="HS190" s="378">
        <f t="shared" si="671"/>
        <v>0</v>
      </c>
      <c r="HT190" s="378">
        <f t="shared" si="671"/>
        <v>0</v>
      </c>
      <c r="HU190" s="378">
        <f t="shared" si="671"/>
        <v>0</v>
      </c>
      <c r="HV190" s="378">
        <f t="shared" si="671"/>
        <v>0</v>
      </c>
      <c r="HW190" s="378">
        <f t="shared" si="671"/>
        <v>0</v>
      </c>
      <c r="HX190" s="378">
        <f t="shared" si="671"/>
        <v>0</v>
      </c>
      <c r="HY190" s="378">
        <f t="shared" si="671"/>
        <v>0</v>
      </c>
      <c r="HZ190" s="378">
        <f t="shared" si="671"/>
        <v>0</v>
      </c>
      <c r="IA190" s="378">
        <f t="shared" si="671"/>
        <v>0</v>
      </c>
      <c r="IB190" s="378">
        <f t="shared" si="671"/>
        <v>0</v>
      </c>
      <c r="IC190" s="378">
        <f t="shared" ref="IC190:KN190" si="672">SUM(IC41:IC49)^2</f>
        <v>0</v>
      </c>
      <c r="ID190" s="378">
        <f t="shared" si="672"/>
        <v>0</v>
      </c>
      <c r="IE190" s="378">
        <f t="shared" si="672"/>
        <v>0</v>
      </c>
      <c r="IF190" s="378">
        <f t="shared" si="672"/>
        <v>0</v>
      </c>
      <c r="IG190" s="378">
        <f t="shared" si="672"/>
        <v>0</v>
      </c>
      <c r="IH190" s="378">
        <f t="shared" si="672"/>
        <v>0</v>
      </c>
      <c r="II190" s="378">
        <f t="shared" si="672"/>
        <v>0</v>
      </c>
      <c r="IJ190" s="378">
        <f t="shared" si="672"/>
        <v>0</v>
      </c>
      <c r="IK190" s="378">
        <f t="shared" si="672"/>
        <v>0</v>
      </c>
      <c r="IL190" s="378">
        <f t="shared" si="672"/>
        <v>0</v>
      </c>
      <c r="IM190" s="378">
        <f t="shared" si="672"/>
        <v>0</v>
      </c>
      <c r="IN190" s="378">
        <f t="shared" si="672"/>
        <v>0</v>
      </c>
      <c r="IO190" s="378">
        <f t="shared" si="672"/>
        <v>0</v>
      </c>
      <c r="IP190" s="378">
        <f t="shared" si="672"/>
        <v>0</v>
      </c>
      <c r="IQ190" s="378">
        <f t="shared" si="672"/>
        <v>0</v>
      </c>
      <c r="IR190" s="378">
        <f t="shared" si="672"/>
        <v>0</v>
      </c>
      <c r="IS190" s="378">
        <f t="shared" si="672"/>
        <v>0</v>
      </c>
      <c r="IT190" s="378">
        <f t="shared" si="672"/>
        <v>0</v>
      </c>
      <c r="IU190" s="378">
        <f t="shared" si="672"/>
        <v>0</v>
      </c>
      <c r="IV190" s="378">
        <f t="shared" si="672"/>
        <v>0</v>
      </c>
      <c r="IW190" s="378">
        <f t="shared" si="672"/>
        <v>0</v>
      </c>
      <c r="IX190" s="378">
        <f t="shared" si="672"/>
        <v>0</v>
      </c>
      <c r="IY190" s="378">
        <f t="shared" si="672"/>
        <v>0</v>
      </c>
      <c r="IZ190" s="378">
        <f t="shared" si="672"/>
        <v>0</v>
      </c>
      <c r="JA190" s="378">
        <f t="shared" si="672"/>
        <v>0</v>
      </c>
      <c r="JB190" s="378">
        <f t="shared" si="672"/>
        <v>0</v>
      </c>
      <c r="JC190" s="378">
        <f t="shared" si="672"/>
        <v>0</v>
      </c>
      <c r="JD190" s="378">
        <f t="shared" si="672"/>
        <v>0</v>
      </c>
      <c r="JE190" s="378">
        <f t="shared" si="672"/>
        <v>0</v>
      </c>
      <c r="JF190" s="378">
        <f t="shared" si="672"/>
        <v>0</v>
      </c>
      <c r="JG190" s="378">
        <f t="shared" si="672"/>
        <v>0</v>
      </c>
      <c r="JH190" s="378">
        <f t="shared" si="672"/>
        <v>0</v>
      </c>
      <c r="JI190" s="378">
        <f t="shared" si="672"/>
        <v>0</v>
      </c>
      <c r="JJ190" s="378">
        <f t="shared" si="672"/>
        <v>0</v>
      </c>
      <c r="JK190" s="378">
        <f t="shared" si="672"/>
        <v>0</v>
      </c>
      <c r="JL190" s="378">
        <f t="shared" si="672"/>
        <v>0</v>
      </c>
      <c r="JM190" s="378">
        <f t="shared" si="672"/>
        <v>0</v>
      </c>
      <c r="JN190" s="378">
        <f t="shared" si="672"/>
        <v>0</v>
      </c>
      <c r="JO190" s="378">
        <f t="shared" si="672"/>
        <v>0</v>
      </c>
      <c r="JP190" s="378">
        <f t="shared" si="672"/>
        <v>0</v>
      </c>
      <c r="JQ190" s="378">
        <f t="shared" si="672"/>
        <v>0</v>
      </c>
      <c r="JR190" s="378">
        <f t="shared" si="672"/>
        <v>0</v>
      </c>
      <c r="JS190" s="378">
        <f t="shared" si="672"/>
        <v>0</v>
      </c>
      <c r="JT190" s="378">
        <f t="shared" si="672"/>
        <v>0</v>
      </c>
      <c r="JU190" s="378">
        <f t="shared" si="672"/>
        <v>0</v>
      </c>
      <c r="JV190" s="378">
        <f t="shared" si="672"/>
        <v>0</v>
      </c>
      <c r="JW190" s="378">
        <f t="shared" si="672"/>
        <v>0</v>
      </c>
      <c r="JX190" s="378">
        <f t="shared" si="672"/>
        <v>0</v>
      </c>
      <c r="JY190" s="378">
        <f t="shared" si="672"/>
        <v>0</v>
      </c>
      <c r="JZ190" s="378">
        <f t="shared" si="672"/>
        <v>0</v>
      </c>
      <c r="KA190" s="378">
        <f t="shared" si="672"/>
        <v>0</v>
      </c>
      <c r="KB190" s="378">
        <f t="shared" si="672"/>
        <v>0</v>
      </c>
      <c r="KC190" s="378">
        <f t="shared" si="672"/>
        <v>0</v>
      </c>
      <c r="KD190" s="378">
        <f t="shared" si="672"/>
        <v>0</v>
      </c>
      <c r="KE190" s="378">
        <f t="shared" si="672"/>
        <v>0</v>
      </c>
      <c r="KF190" s="378">
        <f t="shared" si="672"/>
        <v>0</v>
      </c>
      <c r="KG190" s="378">
        <f t="shared" si="672"/>
        <v>0</v>
      </c>
      <c r="KH190" s="378">
        <f t="shared" si="672"/>
        <v>0</v>
      </c>
      <c r="KI190" s="378">
        <f t="shared" si="672"/>
        <v>0</v>
      </c>
      <c r="KJ190" s="378">
        <f t="shared" si="672"/>
        <v>0</v>
      </c>
      <c r="KK190" s="378">
        <f t="shared" si="672"/>
        <v>0</v>
      </c>
      <c r="KL190" s="378">
        <f t="shared" si="672"/>
        <v>0</v>
      </c>
      <c r="KM190" s="378">
        <f t="shared" si="672"/>
        <v>0</v>
      </c>
      <c r="KN190" s="378">
        <f t="shared" si="672"/>
        <v>0</v>
      </c>
      <c r="KO190" s="378">
        <f t="shared" ref="KO190:MZ190" si="673">SUM(KO41:KO49)^2</f>
        <v>0</v>
      </c>
      <c r="KP190" s="378">
        <f t="shared" si="673"/>
        <v>0</v>
      </c>
      <c r="KQ190" s="378">
        <f t="shared" si="673"/>
        <v>0</v>
      </c>
      <c r="KR190" s="378">
        <f t="shared" si="673"/>
        <v>0</v>
      </c>
      <c r="KS190" s="378">
        <f t="shared" si="673"/>
        <v>0</v>
      </c>
      <c r="KT190" s="378">
        <f t="shared" si="673"/>
        <v>0</v>
      </c>
      <c r="KU190" s="378">
        <f t="shared" si="673"/>
        <v>0</v>
      </c>
      <c r="KV190" s="378">
        <f t="shared" si="673"/>
        <v>0</v>
      </c>
      <c r="KW190" s="378">
        <f t="shared" si="673"/>
        <v>0</v>
      </c>
      <c r="KX190" s="378">
        <f t="shared" si="673"/>
        <v>0</v>
      </c>
      <c r="KY190" s="378">
        <f t="shared" si="673"/>
        <v>0</v>
      </c>
      <c r="KZ190" s="378">
        <f t="shared" si="673"/>
        <v>0</v>
      </c>
      <c r="LA190" s="378">
        <f t="shared" si="673"/>
        <v>0</v>
      </c>
      <c r="LB190" s="378">
        <f t="shared" si="673"/>
        <v>0</v>
      </c>
      <c r="LC190" s="378">
        <f t="shared" si="673"/>
        <v>0</v>
      </c>
      <c r="LD190" s="378">
        <f t="shared" si="673"/>
        <v>0</v>
      </c>
      <c r="LE190" s="378">
        <f t="shared" si="673"/>
        <v>0</v>
      </c>
      <c r="LF190" s="378">
        <f t="shared" si="673"/>
        <v>0</v>
      </c>
      <c r="LG190" s="378">
        <f t="shared" si="673"/>
        <v>0</v>
      </c>
      <c r="LH190" s="378">
        <f t="shared" si="673"/>
        <v>0</v>
      </c>
      <c r="LI190" s="378">
        <f t="shared" si="673"/>
        <v>0</v>
      </c>
      <c r="LJ190" s="378">
        <f t="shared" si="673"/>
        <v>0</v>
      </c>
      <c r="LK190" s="378">
        <f t="shared" si="673"/>
        <v>0</v>
      </c>
      <c r="LL190" s="378">
        <f t="shared" si="673"/>
        <v>0</v>
      </c>
      <c r="LM190" s="378">
        <f t="shared" si="673"/>
        <v>0</v>
      </c>
      <c r="LN190" s="378">
        <f t="shared" si="673"/>
        <v>0</v>
      </c>
      <c r="LO190" s="378">
        <f t="shared" si="673"/>
        <v>0</v>
      </c>
      <c r="LP190" s="378">
        <f t="shared" si="673"/>
        <v>0</v>
      </c>
      <c r="LQ190" s="378">
        <f t="shared" si="673"/>
        <v>0</v>
      </c>
      <c r="LR190" s="378">
        <f t="shared" si="673"/>
        <v>0</v>
      </c>
      <c r="LS190" s="378">
        <f t="shared" si="673"/>
        <v>0</v>
      </c>
      <c r="LT190" s="378">
        <f t="shared" si="673"/>
        <v>0</v>
      </c>
      <c r="LU190" s="378">
        <f t="shared" si="673"/>
        <v>0</v>
      </c>
      <c r="LV190" s="378">
        <f t="shared" si="673"/>
        <v>0</v>
      </c>
      <c r="LW190" s="378">
        <f t="shared" si="673"/>
        <v>0</v>
      </c>
      <c r="LX190" s="378">
        <f t="shared" si="673"/>
        <v>0</v>
      </c>
      <c r="LY190" s="378">
        <f t="shared" si="673"/>
        <v>0</v>
      </c>
      <c r="LZ190" s="378">
        <f t="shared" si="673"/>
        <v>0</v>
      </c>
      <c r="MA190" s="378">
        <f t="shared" si="673"/>
        <v>0</v>
      </c>
      <c r="MB190" s="378">
        <f t="shared" si="673"/>
        <v>0</v>
      </c>
      <c r="MC190" s="378">
        <f t="shared" si="673"/>
        <v>0</v>
      </c>
      <c r="MD190" s="378">
        <f t="shared" si="673"/>
        <v>0</v>
      </c>
      <c r="ME190" s="378">
        <f t="shared" si="673"/>
        <v>0</v>
      </c>
      <c r="MF190" s="378">
        <f t="shared" si="673"/>
        <v>0</v>
      </c>
      <c r="MG190" s="378">
        <f t="shared" si="673"/>
        <v>0</v>
      </c>
      <c r="MH190" s="378">
        <f t="shared" si="673"/>
        <v>0</v>
      </c>
      <c r="MI190" s="378">
        <f t="shared" si="673"/>
        <v>0</v>
      </c>
      <c r="MJ190" s="378">
        <f t="shared" si="673"/>
        <v>0</v>
      </c>
      <c r="MK190" s="378">
        <f t="shared" si="673"/>
        <v>0</v>
      </c>
      <c r="ML190" s="378">
        <f t="shared" si="673"/>
        <v>0</v>
      </c>
      <c r="MM190" s="378">
        <f t="shared" si="673"/>
        <v>0</v>
      </c>
      <c r="MN190" s="378">
        <f t="shared" si="673"/>
        <v>0</v>
      </c>
      <c r="MO190" s="378">
        <f t="shared" si="673"/>
        <v>0</v>
      </c>
      <c r="MP190" s="378">
        <f t="shared" si="673"/>
        <v>0</v>
      </c>
      <c r="MQ190" s="378">
        <f t="shared" si="673"/>
        <v>0</v>
      </c>
      <c r="MR190" s="378">
        <f t="shared" si="673"/>
        <v>0</v>
      </c>
      <c r="MS190" s="378">
        <f t="shared" si="673"/>
        <v>0</v>
      </c>
      <c r="MT190" s="378">
        <f t="shared" si="673"/>
        <v>0</v>
      </c>
      <c r="MU190" s="378">
        <f t="shared" si="673"/>
        <v>0</v>
      </c>
      <c r="MV190" s="378">
        <f t="shared" si="673"/>
        <v>0</v>
      </c>
      <c r="MW190" s="378">
        <f t="shared" si="673"/>
        <v>0</v>
      </c>
      <c r="MX190" s="378">
        <f t="shared" si="673"/>
        <v>0</v>
      </c>
      <c r="MY190" s="378">
        <f t="shared" si="673"/>
        <v>0</v>
      </c>
      <c r="MZ190" s="378">
        <f t="shared" si="673"/>
        <v>0</v>
      </c>
      <c r="NA190" s="378">
        <f t="shared" ref="NA190:PL190" si="674">SUM(NA41:NA49)^2</f>
        <v>0</v>
      </c>
      <c r="NB190" s="378">
        <f t="shared" si="674"/>
        <v>0</v>
      </c>
      <c r="NC190" s="378">
        <f t="shared" si="674"/>
        <v>0</v>
      </c>
      <c r="ND190" s="378">
        <f t="shared" si="674"/>
        <v>0</v>
      </c>
      <c r="NE190" s="378">
        <f t="shared" si="674"/>
        <v>0</v>
      </c>
      <c r="NF190" s="378">
        <f t="shared" si="674"/>
        <v>0</v>
      </c>
      <c r="NG190" s="378">
        <f t="shared" si="674"/>
        <v>0</v>
      </c>
      <c r="NH190" s="378">
        <f t="shared" si="674"/>
        <v>0</v>
      </c>
      <c r="NI190" s="378">
        <f t="shared" si="674"/>
        <v>0</v>
      </c>
      <c r="NJ190" s="378">
        <f t="shared" si="674"/>
        <v>0</v>
      </c>
      <c r="NK190" s="378">
        <f t="shared" si="674"/>
        <v>0</v>
      </c>
      <c r="NL190" s="378">
        <f t="shared" si="674"/>
        <v>0</v>
      </c>
      <c r="NM190" s="378">
        <f t="shared" si="674"/>
        <v>0</v>
      </c>
      <c r="NN190" s="378">
        <f t="shared" si="674"/>
        <v>0</v>
      </c>
      <c r="NO190" s="378">
        <f t="shared" si="674"/>
        <v>0</v>
      </c>
      <c r="NP190" s="378">
        <f t="shared" si="674"/>
        <v>0</v>
      </c>
      <c r="NQ190" s="378">
        <f t="shared" si="674"/>
        <v>0</v>
      </c>
      <c r="NR190" s="378">
        <f t="shared" si="674"/>
        <v>0</v>
      </c>
      <c r="NS190" s="378">
        <f t="shared" si="674"/>
        <v>0</v>
      </c>
      <c r="NT190" s="378">
        <f t="shared" si="674"/>
        <v>0</v>
      </c>
      <c r="NU190" s="378">
        <f t="shared" si="674"/>
        <v>0</v>
      </c>
      <c r="NV190" s="378">
        <f t="shared" si="674"/>
        <v>0</v>
      </c>
      <c r="NW190" s="378">
        <f t="shared" si="674"/>
        <v>0</v>
      </c>
      <c r="NX190" s="378">
        <f t="shared" si="674"/>
        <v>0</v>
      </c>
      <c r="NY190" s="378">
        <f t="shared" si="674"/>
        <v>0</v>
      </c>
      <c r="NZ190" s="378">
        <f t="shared" si="674"/>
        <v>0</v>
      </c>
      <c r="OA190" s="378">
        <f t="shared" si="674"/>
        <v>0</v>
      </c>
      <c r="OB190" s="378">
        <f t="shared" si="674"/>
        <v>0</v>
      </c>
      <c r="OC190" s="378">
        <f t="shared" si="674"/>
        <v>0</v>
      </c>
      <c r="OD190" s="378">
        <f t="shared" si="674"/>
        <v>0</v>
      </c>
      <c r="OE190" s="378">
        <f t="shared" si="674"/>
        <v>0</v>
      </c>
      <c r="OF190" s="378">
        <f t="shared" si="674"/>
        <v>0</v>
      </c>
      <c r="OG190" s="378">
        <f t="shared" si="674"/>
        <v>0</v>
      </c>
      <c r="OH190" s="378">
        <f t="shared" si="674"/>
        <v>0</v>
      </c>
      <c r="OI190" s="378">
        <f t="shared" si="674"/>
        <v>0</v>
      </c>
      <c r="OJ190" s="378">
        <f t="shared" si="674"/>
        <v>0</v>
      </c>
      <c r="OK190" s="378">
        <f t="shared" si="674"/>
        <v>0</v>
      </c>
      <c r="OL190" s="378">
        <f t="shared" si="674"/>
        <v>0</v>
      </c>
      <c r="OM190" s="378">
        <f t="shared" si="674"/>
        <v>0</v>
      </c>
      <c r="ON190" s="378">
        <f t="shared" si="674"/>
        <v>0</v>
      </c>
      <c r="OO190" s="378">
        <f t="shared" si="674"/>
        <v>0</v>
      </c>
      <c r="OP190" s="378">
        <f t="shared" si="674"/>
        <v>0</v>
      </c>
      <c r="OQ190" s="380">
        <f t="shared" si="674"/>
        <v>0</v>
      </c>
      <c r="OR190" s="380">
        <f t="shared" si="674"/>
        <v>0</v>
      </c>
      <c r="OS190" s="380">
        <f t="shared" si="674"/>
        <v>0</v>
      </c>
      <c r="OT190" s="380">
        <f t="shared" si="674"/>
        <v>0</v>
      </c>
      <c r="OU190" s="380">
        <f t="shared" si="674"/>
        <v>0</v>
      </c>
      <c r="OV190" s="380">
        <f t="shared" si="674"/>
        <v>0</v>
      </c>
      <c r="OW190" s="380">
        <f t="shared" si="674"/>
        <v>0</v>
      </c>
      <c r="OX190" s="380">
        <f t="shared" si="674"/>
        <v>0</v>
      </c>
      <c r="OY190" s="380">
        <f t="shared" si="674"/>
        <v>0</v>
      </c>
      <c r="OZ190" s="380">
        <f t="shared" si="674"/>
        <v>0</v>
      </c>
      <c r="PA190" s="380">
        <f t="shared" si="674"/>
        <v>0</v>
      </c>
      <c r="PB190" s="380">
        <f t="shared" si="674"/>
        <v>0</v>
      </c>
      <c r="PC190" s="380">
        <f t="shared" si="674"/>
        <v>0</v>
      </c>
      <c r="PD190" s="380">
        <f t="shared" si="674"/>
        <v>0</v>
      </c>
      <c r="PE190" s="380">
        <f t="shared" si="674"/>
        <v>0</v>
      </c>
      <c r="PF190" s="380">
        <f t="shared" si="674"/>
        <v>0</v>
      </c>
      <c r="PG190" s="380">
        <f t="shared" si="674"/>
        <v>0</v>
      </c>
      <c r="PH190" s="380">
        <f t="shared" si="674"/>
        <v>0</v>
      </c>
      <c r="PI190" s="380">
        <f t="shared" si="674"/>
        <v>0</v>
      </c>
      <c r="PJ190" s="380">
        <f t="shared" si="674"/>
        <v>0</v>
      </c>
      <c r="PK190" s="380">
        <f t="shared" si="674"/>
        <v>0</v>
      </c>
      <c r="PL190" s="380">
        <f t="shared" si="674"/>
        <v>0</v>
      </c>
      <c r="PM190" s="380">
        <f t="shared" ref="PM190:RX190" si="675">SUM(PM41:PM49)^2</f>
        <v>0</v>
      </c>
      <c r="PN190" s="380">
        <f t="shared" si="675"/>
        <v>0</v>
      </c>
      <c r="PO190" s="380">
        <f t="shared" si="675"/>
        <v>0</v>
      </c>
      <c r="PP190" s="380">
        <f t="shared" si="675"/>
        <v>0</v>
      </c>
      <c r="PQ190" s="380">
        <f t="shared" si="675"/>
        <v>0</v>
      </c>
      <c r="PR190" s="380">
        <f t="shared" si="675"/>
        <v>0</v>
      </c>
      <c r="PS190" s="380">
        <f t="shared" si="675"/>
        <v>0</v>
      </c>
      <c r="PT190" s="380">
        <f t="shared" si="675"/>
        <v>0</v>
      </c>
      <c r="PU190" s="380">
        <f t="shared" si="675"/>
        <v>0</v>
      </c>
      <c r="PV190" s="380">
        <f t="shared" si="675"/>
        <v>0</v>
      </c>
      <c r="PW190" s="380">
        <f t="shared" si="675"/>
        <v>0</v>
      </c>
      <c r="PX190" s="380">
        <f t="shared" si="675"/>
        <v>0</v>
      </c>
      <c r="PY190" s="380">
        <f t="shared" si="675"/>
        <v>0</v>
      </c>
      <c r="PZ190" s="380">
        <f t="shared" si="675"/>
        <v>0</v>
      </c>
      <c r="QA190" s="380">
        <f t="shared" si="675"/>
        <v>0</v>
      </c>
      <c r="QB190" s="380">
        <f t="shared" si="675"/>
        <v>0</v>
      </c>
      <c r="QC190" s="380">
        <f t="shared" si="675"/>
        <v>0</v>
      </c>
      <c r="QD190" s="380">
        <f t="shared" si="675"/>
        <v>0</v>
      </c>
      <c r="QE190" s="380">
        <f t="shared" si="675"/>
        <v>0</v>
      </c>
      <c r="QF190" s="380">
        <f t="shared" si="675"/>
        <v>0</v>
      </c>
      <c r="QG190" s="380">
        <f t="shared" si="675"/>
        <v>0</v>
      </c>
      <c r="QH190" s="380">
        <f t="shared" si="675"/>
        <v>0</v>
      </c>
      <c r="QI190" s="380">
        <f t="shared" si="675"/>
        <v>0</v>
      </c>
      <c r="QJ190" s="380">
        <f t="shared" si="675"/>
        <v>0</v>
      </c>
      <c r="QK190" s="380">
        <f t="shared" si="675"/>
        <v>0</v>
      </c>
      <c r="QL190" s="380">
        <f t="shared" si="675"/>
        <v>0</v>
      </c>
      <c r="QM190" s="380">
        <f t="shared" si="675"/>
        <v>0</v>
      </c>
      <c r="QN190" s="380">
        <f t="shared" si="675"/>
        <v>0</v>
      </c>
      <c r="QO190" s="380">
        <f t="shared" si="675"/>
        <v>0</v>
      </c>
      <c r="QP190" s="380">
        <f t="shared" si="675"/>
        <v>0</v>
      </c>
      <c r="QQ190" s="380">
        <f t="shared" si="675"/>
        <v>0</v>
      </c>
      <c r="QR190" s="380">
        <f t="shared" si="675"/>
        <v>0</v>
      </c>
      <c r="QS190" s="380">
        <f t="shared" si="675"/>
        <v>0</v>
      </c>
      <c r="QT190" s="380">
        <f t="shared" si="675"/>
        <v>0</v>
      </c>
      <c r="QU190" s="380">
        <f t="shared" si="675"/>
        <v>0</v>
      </c>
      <c r="QV190" s="380">
        <f t="shared" si="675"/>
        <v>0</v>
      </c>
      <c r="QW190" s="380">
        <f t="shared" si="675"/>
        <v>0</v>
      </c>
      <c r="QX190" s="380">
        <f t="shared" si="675"/>
        <v>0</v>
      </c>
      <c r="QY190" s="380">
        <f t="shared" si="675"/>
        <v>0</v>
      </c>
      <c r="QZ190" s="380">
        <f t="shared" si="675"/>
        <v>0</v>
      </c>
      <c r="RA190" s="380">
        <f t="shared" si="675"/>
        <v>0</v>
      </c>
      <c r="RB190" s="380">
        <f t="shared" si="675"/>
        <v>0</v>
      </c>
      <c r="RC190" s="380">
        <f t="shared" si="675"/>
        <v>0</v>
      </c>
      <c r="RD190" s="380">
        <f t="shared" si="675"/>
        <v>0</v>
      </c>
      <c r="RE190" s="380">
        <f t="shared" si="675"/>
        <v>0</v>
      </c>
      <c r="RF190" s="380">
        <f t="shared" si="675"/>
        <v>0</v>
      </c>
      <c r="RG190" s="380">
        <f t="shared" si="675"/>
        <v>0</v>
      </c>
      <c r="RH190" s="380">
        <f t="shared" si="675"/>
        <v>0</v>
      </c>
      <c r="RI190" s="380">
        <f t="shared" si="675"/>
        <v>0</v>
      </c>
      <c r="RJ190" s="380">
        <f t="shared" si="675"/>
        <v>0</v>
      </c>
      <c r="RK190" s="380">
        <f t="shared" si="675"/>
        <v>0</v>
      </c>
      <c r="RL190" s="380">
        <f t="shared" si="675"/>
        <v>0</v>
      </c>
      <c r="RM190" s="380">
        <f t="shared" si="675"/>
        <v>0</v>
      </c>
      <c r="RN190" s="380">
        <f t="shared" si="675"/>
        <v>0</v>
      </c>
      <c r="RO190" s="380">
        <f t="shared" si="675"/>
        <v>0</v>
      </c>
      <c r="RP190" s="380">
        <f t="shared" si="675"/>
        <v>0</v>
      </c>
      <c r="RQ190" s="380">
        <f t="shared" si="675"/>
        <v>0</v>
      </c>
      <c r="RR190" s="380">
        <f t="shared" si="675"/>
        <v>0</v>
      </c>
      <c r="RS190" s="380">
        <f t="shared" si="675"/>
        <v>0</v>
      </c>
      <c r="RT190" s="380">
        <f t="shared" si="675"/>
        <v>0</v>
      </c>
      <c r="RU190" s="380">
        <f t="shared" si="675"/>
        <v>0</v>
      </c>
      <c r="RV190" s="380">
        <f t="shared" si="675"/>
        <v>0</v>
      </c>
      <c r="RW190" s="380">
        <f t="shared" si="675"/>
        <v>0</v>
      </c>
      <c r="RX190" s="380">
        <f t="shared" si="675"/>
        <v>0</v>
      </c>
      <c r="RY190" s="380">
        <f t="shared" ref="RY190:UJ190" si="676">SUM(RY41:RY49)^2</f>
        <v>0</v>
      </c>
      <c r="RZ190" s="380">
        <f t="shared" si="676"/>
        <v>0</v>
      </c>
      <c r="SA190" s="380">
        <f t="shared" si="676"/>
        <v>0</v>
      </c>
      <c r="SB190" s="380">
        <f t="shared" si="676"/>
        <v>0</v>
      </c>
      <c r="SC190" s="380">
        <f t="shared" si="676"/>
        <v>0</v>
      </c>
      <c r="SD190" s="380">
        <f t="shared" si="676"/>
        <v>0</v>
      </c>
      <c r="SE190" s="380">
        <f t="shared" si="676"/>
        <v>0</v>
      </c>
      <c r="SF190" s="380">
        <f t="shared" si="676"/>
        <v>0</v>
      </c>
      <c r="SG190" s="380">
        <f t="shared" si="676"/>
        <v>0</v>
      </c>
      <c r="SH190" s="380">
        <f t="shared" si="676"/>
        <v>0</v>
      </c>
      <c r="SI190" s="380">
        <f t="shared" si="676"/>
        <v>0</v>
      </c>
      <c r="SJ190" s="380">
        <f t="shared" si="676"/>
        <v>0</v>
      </c>
      <c r="SK190" s="380">
        <f t="shared" si="676"/>
        <v>0</v>
      </c>
      <c r="SL190" s="380">
        <f t="shared" si="676"/>
        <v>0</v>
      </c>
      <c r="SM190" s="380">
        <f t="shared" si="676"/>
        <v>0</v>
      </c>
      <c r="SN190" s="380">
        <f t="shared" si="676"/>
        <v>0</v>
      </c>
      <c r="SO190" s="380">
        <f t="shared" si="676"/>
        <v>0</v>
      </c>
      <c r="SP190" s="380">
        <f t="shared" si="676"/>
        <v>0</v>
      </c>
      <c r="SQ190" s="380">
        <f t="shared" si="676"/>
        <v>0</v>
      </c>
      <c r="SR190" s="380">
        <f t="shared" si="676"/>
        <v>0</v>
      </c>
      <c r="SS190" s="380">
        <f t="shared" si="676"/>
        <v>0</v>
      </c>
      <c r="ST190" s="380">
        <f t="shared" si="676"/>
        <v>0</v>
      </c>
      <c r="SU190" s="380">
        <f t="shared" si="676"/>
        <v>0</v>
      </c>
      <c r="SV190" s="380">
        <f t="shared" si="676"/>
        <v>0</v>
      </c>
      <c r="SW190" s="380">
        <f t="shared" si="676"/>
        <v>0</v>
      </c>
      <c r="SX190" s="380">
        <f t="shared" si="676"/>
        <v>0</v>
      </c>
      <c r="SY190" s="380">
        <f t="shared" si="676"/>
        <v>0</v>
      </c>
      <c r="SZ190" s="380">
        <f t="shared" si="676"/>
        <v>0</v>
      </c>
      <c r="TA190" s="380">
        <f t="shared" si="676"/>
        <v>0</v>
      </c>
      <c r="TB190" s="380">
        <f t="shared" si="676"/>
        <v>0</v>
      </c>
      <c r="TC190" s="380">
        <f t="shared" si="676"/>
        <v>0</v>
      </c>
      <c r="TD190" s="380">
        <f t="shared" si="676"/>
        <v>0</v>
      </c>
      <c r="TE190" s="380">
        <f t="shared" si="676"/>
        <v>0</v>
      </c>
      <c r="TF190" s="380">
        <f t="shared" si="676"/>
        <v>0</v>
      </c>
      <c r="TG190" s="380">
        <f t="shared" si="676"/>
        <v>0</v>
      </c>
      <c r="TH190" s="380">
        <f t="shared" si="676"/>
        <v>0</v>
      </c>
      <c r="TI190" s="380">
        <f t="shared" si="676"/>
        <v>0</v>
      </c>
      <c r="TJ190" s="380">
        <f t="shared" si="676"/>
        <v>0</v>
      </c>
      <c r="TK190" s="380">
        <f t="shared" si="676"/>
        <v>0</v>
      </c>
      <c r="TL190" s="380">
        <f t="shared" si="676"/>
        <v>0</v>
      </c>
      <c r="TM190" s="380">
        <f t="shared" si="676"/>
        <v>0</v>
      </c>
      <c r="TN190" s="380">
        <f t="shared" si="676"/>
        <v>0</v>
      </c>
      <c r="TO190" s="380">
        <f t="shared" si="676"/>
        <v>0</v>
      </c>
      <c r="TP190" s="380">
        <f t="shared" si="676"/>
        <v>0</v>
      </c>
      <c r="TQ190" s="380">
        <f t="shared" si="676"/>
        <v>0</v>
      </c>
      <c r="TR190" s="380">
        <f t="shared" si="676"/>
        <v>0</v>
      </c>
      <c r="TS190" s="380">
        <f t="shared" si="676"/>
        <v>0</v>
      </c>
      <c r="TT190" s="380">
        <f t="shared" si="676"/>
        <v>0</v>
      </c>
      <c r="TU190" s="380">
        <f t="shared" si="676"/>
        <v>0</v>
      </c>
      <c r="TV190" s="380">
        <f t="shared" si="676"/>
        <v>0</v>
      </c>
      <c r="TW190" s="380">
        <f t="shared" si="676"/>
        <v>0</v>
      </c>
      <c r="TX190" s="380">
        <f t="shared" si="676"/>
        <v>0</v>
      </c>
      <c r="TY190" s="380">
        <f t="shared" si="676"/>
        <v>0</v>
      </c>
      <c r="TZ190" s="380">
        <f t="shared" si="676"/>
        <v>0</v>
      </c>
      <c r="UA190" s="380">
        <f t="shared" si="676"/>
        <v>0</v>
      </c>
      <c r="UB190" s="380">
        <f t="shared" si="676"/>
        <v>0</v>
      </c>
      <c r="UC190" s="380">
        <f t="shared" si="676"/>
        <v>0</v>
      </c>
      <c r="UD190" s="380">
        <f t="shared" si="676"/>
        <v>0</v>
      </c>
      <c r="UE190" s="380">
        <f t="shared" si="676"/>
        <v>0</v>
      </c>
      <c r="UF190" s="380">
        <f t="shared" si="676"/>
        <v>0</v>
      </c>
      <c r="UG190" s="380">
        <f t="shared" si="676"/>
        <v>0</v>
      </c>
      <c r="UH190" s="380">
        <f t="shared" si="676"/>
        <v>0</v>
      </c>
      <c r="UI190" s="380">
        <f t="shared" si="676"/>
        <v>0</v>
      </c>
      <c r="UJ190" s="380">
        <f t="shared" si="676"/>
        <v>0</v>
      </c>
      <c r="UK190" s="380">
        <f t="shared" ref="UK190:WI190" si="677">SUM(UK41:UK49)^2</f>
        <v>0</v>
      </c>
      <c r="UL190" s="380">
        <f t="shared" si="677"/>
        <v>0</v>
      </c>
      <c r="UM190" s="380">
        <f t="shared" si="677"/>
        <v>0</v>
      </c>
      <c r="UN190" s="380">
        <f t="shared" si="677"/>
        <v>0</v>
      </c>
      <c r="UO190" s="380">
        <f t="shared" si="677"/>
        <v>0</v>
      </c>
      <c r="UP190" s="380">
        <f t="shared" si="677"/>
        <v>0</v>
      </c>
      <c r="UQ190" s="380">
        <f t="shared" si="677"/>
        <v>0</v>
      </c>
      <c r="UR190" s="380">
        <f t="shared" si="677"/>
        <v>0</v>
      </c>
      <c r="US190" s="380">
        <f t="shared" si="677"/>
        <v>0</v>
      </c>
      <c r="UT190" s="380">
        <f t="shared" si="677"/>
        <v>0</v>
      </c>
      <c r="UU190" s="380">
        <f t="shared" si="677"/>
        <v>0</v>
      </c>
      <c r="UV190" s="380">
        <f t="shared" si="677"/>
        <v>0</v>
      </c>
      <c r="UW190" s="380">
        <f t="shared" si="677"/>
        <v>0</v>
      </c>
      <c r="UX190" s="380">
        <f t="shared" si="677"/>
        <v>0</v>
      </c>
      <c r="UY190" s="380">
        <f t="shared" si="677"/>
        <v>0</v>
      </c>
      <c r="UZ190" s="380">
        <f t="shared" si="677"/>
        <v>0</v>
      </c>
      <c r="VA190" s="380">
        <f t="shared" si="677"/>
        <v>0</v>
      </c>
      <c r="VB190" s="380">
        <f t="shared" si="677"/>
        <v>0</v>
      </c>
      <c r="VC190" s="380">
        <f t="shared" si="677"/>
        <v>0</v>
      </c>
      <c r="VD190" s="380">
        <f t="shared" si="677"/>
        <v>0</v>
      </c>
      <c r="VE190" s="380">
        <f t="shared" si="677"/>
        <v>0</v>
      </c>
      <c r="VF190" s="380">
        <f t="shared" si="677"/>
        <v>0</v>
      </c>
      <c r="VG190" s="380">
        <f t="shared" si="677"/>
        <v>0</v>
      </c>
      <c r="VH190" s="380">
        <f t="shared" si="677"/>
        <v>0</v>
      </c>
      <c r="VI190" s="380">
        <f t="shared" si="677"/>
        <v>0</v>
      </c>
      <c r="VJ190" s="380">
        <f t="shared" si="677"/>
        <v>0</v>
      </c>
      <c r="VK190" s="380">
        <f t="shared" si="677"/>
        <v>0</v>
      </c>
      <c r="VL190" s="380">
        <f t="shared" si="677"/>
        <v>0</v>
      </c>
      <c r="VM190" s="380">
        <f t="shared" si="677"/>
        <v>0</v>
      </c>
      <c r="VN190" s="380">
        <f t="shared" si="677"/>
        <v>0</v>
      </c>
      <c r="VO190" s="380">
        <f t="shared" si="677"/>
        <v>0</v>
      </c>
      <c r="VP190" s="380">
        <f t="shared" si="677"/>
        <v>0</v>
      </c>
      <c r="VQ190" s="380">
        <f t="shared" si="677"/>
        <v>0</v>
      </c>
      <c r="VR190" s="380">
        <f t="shared" si="677"/>
        <v>0</v>
      </c>
      <c r="VS190" s="380">
        <f t="shared" si="677"/>
        <v>0</v>
      </c>
      <c r="VT190" s="380">
        <f t="shared" si="677"/>
        <v>0</v>
      </c>
      <c r="VU190" s="380">
        <f t="shared" si="677"/>
        <v>0</v>
      </c>
      <c r="VV190" s="380">
        <f t="shared" si="677"/>
        <v>0</v>
      </c>
      <c r="VW190" s="380">
        <f t="shared" si="677"/>
        <v>0</v>
      </c>
      <c r="VX190" s="380">
        <f t="shared" si="677"/>
        <v>0</v>
      </c>
      <c r="VY190" s="380">
        <f t="shared" si="677"/>
        <v>0</v>
      </c>
      <c r="VZ190" s="380">
        <f t="shared" si="677"/>
        <v>0</v>
      </c>
      <c r="WA190" s="380">
        <f t="shared" si="677"/>
        <v>0</v>
      </c>
      <c r="WB190" s="380">
        <f t="shared" si="677"/>
        <v>0</v>
      </c>
      <c r="WC190" s="380">
        <f t="shared" si="677"/>
        <v>0</v>
      </c>
      <c r="WD190" s="380">
        <f t="shared" si="677"/>
        <v>0</v>
      </c>
      <c r="WE190" s="380">
        <f t="shared" si="677"/>
        <v>0</v>
      </c>
      <c r="WF190" s="380">
        <f t="shared" si="677"/>
        <v>0</v>
      </c>
      <c r="WG190" s="380">
        <f t="shared" si="677"/>
        <v>0</v>
      </c>
      <c r="WH190" s="380">
        <f t="shared" si="677"/>
        <v>0</v>
      </c>
      <c r="WI190" s="378">
        <f t="shared" si="677"/>
        <v>0</v>
      </c>
    </row>
    <row r="191" spans="1:607">
      <c r="A191" s="348"/>
      <c r="B191" s="360" t="s">
        <v>923</v>
      </c>
      <c r="C191" s="348"/>
      <c r="D191" s="348"/>
      <c r="E191" s="348"/>
      <c r="F191" s="348"/>
      <c r="G191" s="361" t="str">
        <f t="shared" si="220"/>
        <v/>
      </c>
      <c r="H191" s="361" t="str">
        <f t="shared" si="221"/>
        <v/>
      </c>
      <c r="I191" s="397"/>
      <c r="J191" s="348"/>
      <c r="K191" s="348"/>
      <c r="L191" s="348"/>
      <c r="M191" s="348"/>
      <c r="N191" s="400"/>
      <c r="O191" s="400"/>
      <c r="P191" s="400"/>
      <c r="Q191" s="400"/>
      <c r="R191" s="400"/>
      <c r="S191" s="400"/>
      <c r="T191" s="400"/>
      <c r="U191" s="400"/>
      <c r="V191" s="400"/>
      <c r="W191" s="400"/>
      <c r="X191" s="400"/>
      <c r="Y191" s="400"/>
      <c r="Z191" s="400"/>
      <c r="AA191" s="400"/>
      <c r="AB191" s="400"/>
      <c r="AC191" s="400"/>
      <c r="AD191" s="400"/>
      <c r="AE191" s="400"/>
      <c r="AF191" s="400"/>
      <c r="AG191" s="400"/>
      <c r="AH191" s="400"/>
      <c r="AI191" s="400"/>
      <c r="AJ191" s="400"/>
      <c r="AK191" s="400"/>
      <c r="AL191" s="400"/>
      <c r="AM191" s="400"/>
      <c r="AN191" s="400"/>
      <c r="AO191" s="400"/>
      <c r="AP191" s="400"/>
      <c r="AQ191" s="400"/>
      <c r="AR191" s="400"/>
      <c r="AS191" s="400"/>
      <c r="AT191" s="400"/>
      <c r="AU191" s="400"/>
      <c r="AV191" s="400"/>
      <c r="AW191" s="400"/>
      <c r="AX191" s="400"/>
      <c r="AY191" s="400"/>
      <c r="AZ191" s="400"/>
      <c r="BA191" s="400"/>
      <c r="BB191" s="400"/>
      <c r="BC191" s="400"/>
      <c r="BD191" s="400"/>
      <c r="BE191" s="400"/>
      <c r="BF191" s="400"/>
      <c r="BG191" s="400"/>
      <c r="BH191" s="400"/>
      <c r="BI191" s="400"/>
      <c r="BJ191" s="400"/>
      <c r="BK191" s="400"/>
      <c r="BL191" s="400"/>
      <c r="BM191" s="400"/>
      <c r="BN191" s="400"/>
      <c r="BO191" s="400"/>
      <c r="BP191" s="400"/>
      <c r="BQ191" s="400"/>
      <c r="BR191" s="400"/>
      <c r="BS191" s="400"/>
      <c r="BT191" s="400"/>
      <c r="BU191" s="400"/>
      <c r="BV191" s="400"/>
      <c r="BW191" s="400"/>
      <c r="BX191" s="400"/>
      <c r="BY191" s="400"/>
      <c r="BZ191" s="400"/>
      <c r="CA191" s="400"/>
      <c r="CB191" s="400"/>
      <c r="CC191" s="400"/>
      <c r="CD191" s="400"/>
      <c r="CE191" s="400"/>
      <c r="CF191" s="400"/>
      <c r="CG191" s="400"/>
      <c r="CH191" s="400"/>
      <c r="CI191" s="400"/>
      <c r="CJ191" s="400"/>
      <c r="CK191" s="400"/>
      <c r="CL191" s="400"/>
      <c r="CM191" s="400"/>
      <c r="CN191" s="400"/>
      <c r="CO191" s="400"/>
      <c r="CP191" s="400"/>
      <c r="CQ191" s="400"/>
      <c r="CR191" s="400"/>
      <c r="CS191" s="400"/>
      <c r="CT191" s="400"/>
      <c r="CU191" s="400"/>
      <c r="CV191" s="400"/>
      <c r="CW191" s="400"/>
      <c r="CX191" s="400"/>
      <c r="CY191" s="400"/>
      <c r="CZ191" s="362"/>
      <c r="DA191" s="901"/>
      <c r="DB191" s="899" t="s">
        <v>1360</v>
      </c>
      <c r="DC191" s="899"/>
      <c r="DD191" s="378">
        <f>SUM(DD50:DD58)^2</f>
        <v>0</v>
      </c>
      <c r="DE191" s="378">
        <f t="shared" ref="DE191:FP191" si="678">SUM(DE50:DE58)^2</f>
        <v>0</v>
      </c>
      <c r="DF191" s="378">
        <f t="shared" si="678"/>
        <v>0</v>
      </c>
      <c r="DG191" s="378">
        <f t="shared" si="678"/>
        <v>0</v>
      </c>
      <c r="DH191" s="378">
        <f t="shared" si="678"/>
        <v>0</v>
      </c>
      <c r="DI191" s="378">
        <f t="shared" si="678"/>
        <v>0</v>
      </c>
      <c r="DJ191" s="378">
        <f t="shared" si="678"/>
        <v>0</v>
      </c>
      <c r="DK191" s="378">
        <f t="shared" si="678"/>
        <v>0</v>
      </c>
      <c r="DL191" s="378">
        <f t="shared" si="678"/>
        <v>0</v>
      </c>
      <c r="DM191" s="378">
        <f t="shared" si="678"/>
        <v>0</v>
      </c>
      <c r="DN191" s="378">
        <f t="shared" si="678"/>
        <v>0</v>
      </c>
      <c r="DO191" s="378">
        <f t="shared" si="678"/>
        <v>0</v>
      </c>
      <c r="DP191" s="378">
        <f t="shared" si="678"/>
        <v>0</v>
      </c>
      <c r="DQ191" s="378">
        <f t="shared" si="678"/>
        <v>0</v>
      </c>
      <c r="DR191" s="378">
        <f t="shared" si="678"/>
        <v>0</v>
      </c>
      <c r="DS191" s="378">
        <f t="shared" si="678"/>
        <v>0</v>
      </c>
      <c r="DT191" s="378">
        <f t="shared" si="678"/>
        <v>0</v>
      </c>
      <c r="DU191" s="378">
        <f t="shared" si="678"/>
        <v>0</v>
      </c>
      <c r="DV191" s="378">
        <f t="shared" si="678"/>
        <v>0</v>
      </c>
      <c r="DW191" s="378">
        <f t="shared" si="678"/>
        <v>0</v>
      </c>
      <c r="DX191" s="379">
        <f t="shared" si="678"/>
        <v>0</v>
      </c>
      <c r="DY191" s="378">
        <f t="shared" si="678"/>
        <v>0</v>
      </c>
      <c r="DZ191" s="378">
        <f t="shared" si="678"/>
        <v>0</v>
      </c>
      <c r="EA191" s="378">
        <f t="shared" si="678"/>
        <v>0</v>
      </c>
      <c r="EB191" s="378">
        <f t="shared" si="678"/>
        <v>0</v>
      </c>
      <c r="EC191" s="378">
        <f t="shared" si="678"/>
        <v>0</v>
      </c>
      <c r="ED191" s="378">
        <f t="shared" si="678"/>
        <v>0</v>
      </c>
      <c r="EE191" s="378">
        <f t="shared" si="678"/>
        <v>0</v>
      </c>
      <c r="EF191" s="378">
        <f t="shared" si="678"/>
        <v>0</v>
      </c>
      <c r="EG191" s="378">
        <f t="shared" si="678"/>
        <v>0</v>
      </c>
      <c r="EH191" s="378">
        <f t="shared" si="678"/>
        <v>0</v>
      </c>
      <c r="EI191" s="378">
        <f t="shared" si="678"/>
        <v>0</v>
      </c>
      <c r="EJ191" s="378">
        <f t="shared" si="678"/>
        <v>0</v>
      </c>
      <c r="EK191" s="378">
        <f t="shared" si="678"/>
        <v>0</v>
      </c>
      <c r="EL191" s="378">
        <f t="shared" si="678"/>
        <v>0</v>
      </c>
      <c r="EM191" s="378">
        <f t="shared" si="678"/>
        <v>0</v>
      </c>
      <c r="EN191" s="378">
        <f t="shared" si="678"/>
        <v>0</v>
      </c>
      <c r="EO191" s="378">
        <f t="shared" si="678"/>
        <v>0</v>
      </c>
      <c r="EP191" s="378">
        <f t="shared" si="678"/>
        <v>0</v>
      </c>
      <c r="EQ191" s="378">
        <f t="shared" si="678"/>
        <v>0</v>
      </c>
      <c r="ER191" s="378">
        <f t="shared" si="678"/>
        <v>0</v>
      </c>
      <c r="ES191" s="378">
        <f t="shared" si="678"/>
        <v>0</v>
      </c>
      <c r="ET191" s="378">
        <f t="shared" si="678"/>
        <v>0</v>
      </c>
      <c r="EU191" s="378">
        <f t="shared" si="678"/>
        <v>0</v>
      </c>
      <c r="EV191" s="378">
        <f t="shared" si="678"/>
        <v>0</v>
      </c>
      <c r="EW191" s="378">
        <f t="shared" si="678"/>
        <v>0</v>
      </c>
      <c r="EX191" s="378">
        <f t="shared" si="678"/>
        <v>0</v>
      </c>
      <c r="EY191" s="378">
        <f t="shared" si="678"/>
        <v>0</v>
      </c>
      <c r="EZ191" s="378">
        <f t="shared" si="678"/>
        <v>0</v>
      </c>
      <c r="FA191" s="378">
        <f t="shared" si="678"/>
        <v>0</v>
      </c>
      <c r="FB191" s="378">
        <f t="shared" si="678"/>
        <v>0</v>
      </c>
      <c r="FC191" s="378">
        <f t="shared" si="678"/>
        <v>0</v>
      </c>
      <c r="FD191" s="378">
        <f t="shared" si="678"/>
        <v>0</v>
      </c>
      <c r="FE191" s="378">
        <f t="shared" si="678"/>
        <v>0</v>
      </c>
      <c r="FF191" s="378">
        <f t="shared" si="678"/>
        <v>0</v>
      </c>
      <c r="FG191" s="378">
        <f t="shared" si="678"/>
        <v>0</v>
      </c>
      <c r="FH191" s="378">
        <f t="shared" si="678"/>
        <v>0</v>
      </c>
      <c r="FI191" s="378">
        <f t="shared" si="678"/>
        <v>0</v>
      </c>
      <c r="FJ191" s="378">
        <f t="shared" si="678"/>
        <v>0</v>
      </c>
      <c r="FK191" s="378">
        <f t="shared" si="678"/>
        <v>0</v>
      </c>
      <c r="FL191" s="378">
        <f t="shared" si="678"/>
        <v>0</v>
      </c>
      <c r="FM191" s="378">
        <f t="shared" si="678"/>
        <v>0</v>
      </c>
      <c r="FN191" s="378">
        <f t="shared" si="678"/>
        <v>0</v>
      </c>
      <c r="FO191" s="378">
        <f t="shared" si="678"/>
        <v>0</v>
      </c>
      <c r="FP191" s="378">
        <f t="shared" si="678"/>
        <v>0</v>
      </c>
      <c r="FQ191" s="378">
        <f t="shared" ref="FQ191:IB191" si="679">SUM(FQ50:FQ58)^2</f>
        <v>0</v>
      </c>
      <c r="FR191" s="378">
        <f t="shared" si="679"/>
        <v>0</v>
      </c>
      <c r="FS191" s="378">
        <f t="shared" si="679"/>
        <v>0</v>
      </c>
      <c r="FT191" s="378">
        <f t="shared" si="679"/>
        <v>0</v>
      </c>
      <c r="FU191" s="378">
        <f t="shared" si="679"/>
        <v>0</v>
      </c>
      <c r="FV191" s="378">
        <f t="shared" si="679"/>
        <v>0</v>
      </c>
      <c r="FW191" s="378">
        <f t="shared" si="679"/>
        <v>0</v>
      </c>
      <c r="FX191" s="378">
        <f t="shared" si="679"/>
        <v>0</v>
      </c>
      <c r="FY191" s="378">
        <f t="shared" si="679"/>
        <v>0</v>
      </c>
      <c r="FZ191" s="378">
        <f t="shared" si="679"/>
        <v>0</v>
      </c>
      <c r="GA191" s="378">
        <f t="shared" si="679"/>
        <v>0</v>
      </c>
      <c r="GB191" s="378">
        <f t="shared" si="679"/>
        <v>0</v>
      </c>
      <c r="GC191" s="378">
        <f t="shared" si="679"/>
        <v>0</v>
      </c>
      <c r="GD191" s="378">
        <f t="shared" si="679"/>
        <v>0</v>
      </c>
      <c r="GE191" s="378">
        <f t="shared" si="679"/>
        <v>0</v>
      </c>
      <c r="GF191" s="378">
        <f t="shared" si="679"/>
        <v>0</v>
      </c>
      <c r="GG191" s="378">
        <f t="shared" si="679"/>
        <v>0</v>
      </c>
      <c r="GH191" s="378">
        <f t="shared" si="679"/>
        <v>0</v>
      </c>
      <c r="GI191" s="378">
        <f t="shared" si="679"/>
        <v>0</v>
      </c>
      <c r="GJ191" s="378">
        <f t="shared" si="679"/>
        <v>0</v>
      </c>
      <c r="GK191" s="378">
        <f t="shared" si="679"/>
        <v>0</v>
      </c>
      <c r="GL191" s="378">
        <f t="shared" si="679"/>
        <v>0</v>
      </c>
      <c r="GM191" s="378">
        <f t="shared" si="679"/>
        <v>0</v>
      </c>
      <c r="GN191" s="378">
        <f t="shared" si="679"/>
        <v>0</v>
      </c>
      <c r="GO191" s="378">
        <f t="shared" si="679"/>
        <v>0</v>
      </c>
      <c r="GP191" s="378">
        <f t="shared" si="679"/>
        <v>0</v>
      </c>
      <c r="GQ191" s="378">
        <f t="shared" si="679"/>
        <v>0</v>
      </c>
      <c r="GR191" s="378">
        <f t="shared" si="679"/>
        <v>0</v>
      </c>
      <c r="GS191" s="378">
        <f t="shared" si="679"/>
        <v>0</v>
      </c>
      <c r="GT191" s="378">
        <f t="shared" si="679"/>
        <v>0</v>
      </c>
      <c r="GU191" s="378">
        <f t="shared" si="679"/>
        <v>0</v>
      </c>
      <c r="GV191" s="378">
        <f t="shared" si="679"/>
        <v>0</v>
      </c>
      <c r="GW191" s="378">
        <f t="shared" si="679"/>
        <v>0</v>
      </c>
      <c r="GX191" s="378">
        <f t="shared" si="679"/>
        <v>0</v>
      </c>
      <c r="GY191" s="378">
        <f t="shared" si="679"/>
        <v>0</v>
      </c>
      <c r="GZ191" s="378">
        <f t="shared" si="679"/>
        <v>0</v>
      </c>
      <c r="HA191" s="378">
        <f t="shared" si="679"/>
        <v>0</v>
      </c>
      <c r="HB191" s="378">
        <f t="shared" si="679"/>
        <v>0</v>
      </c>
      <c r="HC191" s="378">
        <f t="shared" si="679"/>
        <v>0</v>
      </c>
      <c r="HD191" s="378">
        <f t="shared" si="679"/>
        <v>0</v>
      </c>
      <c r="HE191" s="378">
        <f t="shared" si="679"/>
        <v>0</v>
      </c>
      <c r="HF191" s="378">
        <f t="shared" si="679"/>
        <v>0</v>
      </c>
      <c r="HG191" s="378">
        <f t="shared" si="679"/>
        <v>0</v>
      </c>
      <c r="HH191" s="378">
        <f t="shared" si="679"/>
        <v>0</v>
      </c>
      <c r="HI191" s="378">
        <f t="shared" si="679"/>
        <v>0</v>
      </c>
      <c r="HJ191" s="378">
        <f t="shared" si="679"/>
        <v>0</v>
      </c>
      <c r="HK191" s="378">
        <f t="shared" si="679"/>
        <v>0</v>
      </c>
      <c r="HL191" s="378">
        <f t="shared" si="679"/>
        <v>0</v>
      </c>
      <c r="HM191" s="378">
        <f t="shared" si="679"/>
        <v>0</v>
      </c>
      <c r="HN191" s="378">
        <f t="shared" si="679"/>
        <v>0</v>
      </c>
      <c r="HO191" s="378">
        <f t="shared" si="679"/>
        <v>0</v>
      </c>
      <c r="HP191" s="378">
        <f t="shared" si="679"/>
        <v>0</v>
      </c>
      <c r="HQ191" s="378">
        <f t="shared" si="679"/>
        <v>0</v>
      </c>
      <c r="HR191" s="378">
        <f t="shared" si="679"/>
        <v>0</v>
      </c>
      <c r="HS191" s="378">
        <f t="shared" si="679"/>
        <v>0</v>
      </c>
      <c r="HT191" s="378">
        <f t="shared" si="679"/>
        <v>0</v>
      </c>
      <c r="HU191" s="378">
        <f t="shared" si="679"/>
        <v>0</v>
      </c>
      <c r="HV191" s="378">
        <f t="shared" si="679"/>
        <v>0</v>
      </c>
      <c r="HW191" s="378">
        <f t="shared" si="679"/>
        <v>0</v>
      </c>
      <c r="HX191" s="378">
        <f t="shared" si="679"/>
        <v>0</v>
      </c>
      <c r="HY191" s="378">
        <f t="shared" si="679"/>
        <v>0</v>
      </c>
      <c r="HZ191" s="378">
        <f t="shared" si="679"/>
        <v>0</v>
      </c>
      <c r="IA191" s="378">
        <f t="shared" si="679"/>
        <v>0</v>
      </c>
      <c r="IB191" s="378">
        <f t="shared" si="679"/>
        <v>0</v>
      </c>
      <c r="IC191" s="378">
        <f t="shared" ref="IC191:KN191" si="680">SUM(IC50:IC58)^2</f>
        <v>0</v>
      </c>
      <c r="ID191" s="378">
        <f t="shared" si="680"/>
        <v>0</v>
      </c>
      <c r="IE191" s="378">
        <f t="shared" si="680"/>
        <v>0</v>
      </c>
      <c r="IF191" s="378">
        <f t="shared" si="680"/>
        <v>0</v>
      </c>
      <c r="IG191" s="378">
        <f t="shared" si="680"/>
        <v>0</v>
      </c>
      <c r="IH191" s="378">
        <f t="shared" si="680"/>
        <v>0</v>
      </c>
      <c r="II191" s="378">
        <f t="shared" si="680"/>
        <v>0</v>
      </c>
      <c r="IJ191" s="378">
        <f t="shared" si="680"/>
        <v>0</v>
      </c>
      <c r="IK191" s="378">
        <f t="shared" si="680"/>
        <v>0</v>
      </c>
      <c r="IL191" s="378">
        <f t="shared" si="680"/>
        <v>0</v>
      </c>
      <c r="IM191" s="378">
        <f t="shared" si="680"/>
        <v>0</v>
      </c>
      <c r="IN191" s="378">
        <f t="shared" si="680"/>
        <v>0</v>
      </c>
      <c r="IO191" s="378">
        <f t="shared" si="680"/>
        <v>0</v>
      </c>
      <c r="IP191" s="378">
        <f t="shared" si="680"/>
        <v>0</v>
      </c>
      <c r="IQ191" s="378">
        <f t="shared" si="680"/>
        <v>0</v>
      </c>
      <c r="IR191" s="378">
        <f t="shared" si="680"/>
        <v>0</v>
      </c>
      <c r="IS191" s="378">
        <f t="shared" si="680"/>
        <v>0</v>
      </c>
      <c r="IT191" s="378">
        <f t="shared" si="680"/>
        <v>0</v>
      </c>
      <c r="IU191" s="378">
        <f t="shared" si="680"/>
        <v>0</v>
      </c>
      <c r="IV191" s="378">
        <f t="shared" si="680"/>
        <v>0</v>
      </c>
      <c r="IW191" s="378">
        <f t="shared" si="680"/>
        <v>0</v>
      </c>
      <c r="IX191" s="378">
        <f t="shared" si="680"/>
        <v>0</v>
      </c>
      <c r="IY191" s="378">
        <f t="shared" si="680"/>
        <v>0</v>
      </c>
      <c r="IZ191" s="378">
        <f t="shared" si="680"/>
        <v>0</v>
      </c>
      <c r="JA191" s="378">
        <f t="shared" si="680"/>
        <v>0</v>
      </c>
      <c r="JB191" s="378">
        <f t="shared" si="680"/>
        <v>0</v>
      </c>
      <c r="JC191" s="378">
        <f t="shared" si="680"/>
        <v>0</v>
      </c>
      <c r="JD191" s="378">
        <f t="shared" si="680"/>
        <v>0</v>
      </c>
      <c r="JE191" s="378">
        <f t="shared" si="680"/>
        <v>0</v>
      </c>
      <c r="JF191" s="378">
        <f t="shared" si="680"/>
        <v>0</v>
      </c>
      <c r="JG191" s="378">
        <f t="shared" si="680"/>
        <v>0</v>
      </c>
      <c r="JH191" s="378">
        <f t="shared" si="680"/>
        <v>0</v>
      </c>
      <c r="JI191" s="378">
        <f t="shared" si="680"/>
        <v>0</v>
      </c>
      <c r="JJ191" s="378">
        <f t="shared" si="680"/>
        <v>0</v>
      </c>
      <c r="JK191" s="378">
        <f t="shared" si="680"/>
        <v>0</v>
      </c>
      <c r="JL191" s="378">
        <f t="shared" si="680"/>
        <v>0</v>
      </c>
      <c r="JM191" s="378">
        <f t="shared" si="680"/>
        <v>0</v>
      </c>
      <c r="JN191" s="378">
        <f t="shared" si="680"/>
        <v>0</v>
      </c>
      <c r="JO191" s="378">
        <f t="shared" si="680"/>
        <v>0</v>
      </c>
      <c r="JP191" s="378">
        <f t="shared" si="680"/>
        <v>0</v>
      </c>
      <c r="JQ191" s="378">
        <f t="shared" si="680"/>
        <v>0</v>
      </c>
      <c r="JR191" s="378">
        <f t="shared" si="680"/>
        <v>0</v>
      </c>
      <c r="JS191" s="378">
        <f t="shared" si="680"/>
        <v>0</v>
      </c>
      <c r="JT191" s="378">
        <f t="shared" si="680"/>
        <v>0</v>
      </c>
      <c r="JU191" s="378">
        <f t="shared" si="680"/>
        <v>0</v>
      </c>
      <c r="JV191" s="378">
        <f t="shared" si="680"/>
        <v>0</v>
      </c>
      <c r="JW191" s="378">
        <f t="shared" si="680"/>
        <v>0</v>
      </c>
      <c r="JX191" s="378">
        <f t="shared" si="680"/>
        <v>0</v>
      </c>
      <c r="JY191" s="378">
        <f t="shared" si="680"/>
        <v>0</v>
      </c>
      <c r="JZ191" s="378">
        <f t="shared" si="680"/>
        <v>0</v>
      </c>
      <c r="KA191" s="378">
        <f t="shared" si="680"/>
        <v>0</v>
      </c>
      <c r="KB191" s="378">
        <f t="shared" si="680"/>
        <v>0</v>
      </c>
      <c r="KC191" s="378">
        <f t="shared" si="680"/>
        <v>0</v>
      </c>
      <c r="KD191" s="378">
        <f t="shared" si="680"/>
        <v>0</v>
      </c>
      <c r="KE191" s="378">
        <f t="shared" si="680"/>
        <v>0</v>
      </c>
      <c r="KF191" s="378">
        <f t="shared" si="680"/>
        <v>0</v>
      </c>
      <c r="KG191" s="378">
        <f t="shared" si="680"/>
        <v>0</v>
      </c>
      <c r="KH191" s="378">
        <f t="shared" si="680"/>
        <v>0</v>
      </c>
      <c r="KI191" s="378">
        <f t="shared" si="680"/>
        <v>0</v>
      </c>
      <c r="KJ191" s="378">
        <f t="shared" si="680"/>
        <v>0</v>
      </c>
      <c r="KK191" s="378">
        <f t="shared" si="680"/>
        <v>0</v>
      </c>
      <c r="KL191" s="378">
        <f t="shared" si="680"/>
        <v>0</v>
      </c>
      <c r="KM191" s="378">
        <f t="shared" si="680"/>
        <v>0</v>
      </c>
      <c r="KN191" s="378">
        <f t="shared" si="680"/>
        <v>0</v>
      </c>
      <c r="KO191" s="378">
        <f t="shared" ref="KO191:MZ191" si="681">SUM(KO50:KO58)^2</f>
        <v>0</v>
      </c>
      <c r="KP191" s="378">
        <f t="shared" si="681"/>
        <v>0</v>
      </c>
      <c r="KQ191" s="378">
        <f t="shared" si="681"/>
        <v>0</v>
      </c>
      <c r="KR191" s="378">
        <f t="shared" si="681"/>
        <v>0</v>
      </c>
      <c r="KS191" s="378">
        <f t="shared" si="681"/>
        <v>0</v>
      </c>
      <c r="KT191" s="378">
        <f t="shared" si="681"/>
        <v>0</v>
      </c>
      <c r="KU191" s="378">
        <f t="shared" si="681"/>
        <v>0</v>
      </c>
      <c r="KV191" s="378">
        <f t="shared" si="681"/>
        <v>0</v>
      </c>
      <c r="KW191" s="378">
        <f t="shared" si="681"/>
        <v>0</v>
      </c>
      <c r="KX191" s="378">
        <f t="shared" si="681"/>
        <v>0</v>
      </c>
      <c r="KY191" s="378">
        <f t="shared" si="681"/>
        <v>0</v>
      </c>
      <c r="KZ191" s="378">
        <f t="shared" si="681"/>
        <v>0</v>
      </c>
      <c r="LA191" s="378">
        <f t="shared" si="681"/>
        <v>0</v>
      </c>
      <c r="LB191" s="378">
        <f t="shared" si="681"/>
        <v>0</v>
      </c>
      <c r="LC191" s="378">
        <f t="shared" si="681"/>
        <v>0</v>
      </c>
      <c r="LD191" s="378">
        <f t="shared" si="681"/>
        <v>0</v>
      </c>
      <c r="LE191" s="378">
        <f t="shared" si="681"/>
        <v>0</v>
      </c>
      <c r="LF191" s="378">
        <f t="shared" si="681"/>
        <v>0</v>
      </c>
      <c r="LG191" s="378">
        <f t="shared" si="681"/>
        <v>0</v>
      </c>
      <c r="LH191" s="378">
        <f t="shared" si="681"/>
        <v>0</v>
      </c>
      <c r="LI191" s="378">
        <f t="shared" si="681"/>
        <v>0</v>
      </c>
      <c r="LJ191" s="378">
        <f t="shared" si="681"/>
        <v>0</v>
      </c>
      <c r="LK191" s="378">
        <f t="shared" si="681"/>
        <v>0</v>
      </c>
      <c r="LL191" s="378">
        <f t="shared" si="681"/>
        <v>0</v>
      </c>
      <c r="LM191" s="378">
        <f t="shared" si="681"/>
        <v>0</v>
      </c>
      <c r="LN191" s="378">
        <f t="shared" si="681"/>
        <v>0</v>
      </c>
      <c r="LO191" s="378">
        <f t="shared" si="681"/>
        <v>0</v>
      </c>
      <c r="LP191" s="378">
        <f t="shared" si="681"/>
        <v>0</v>
      </c>
      <c r="LQ191" s="378">
        <f t="shared" si="681"/>
        <v>0</v>
      </c>
      <c r="LR191" s="378">
        <f t="shared" si="681"/>
        <v>0</v>
      </c>
      <c r="LS191" s="378">
        <f t="shared" si="681"/>
        <v>0</v>
      </c>
      <c r="LT191" s="378">
        <f t="shared" si="681"/>
        <v>0</v>
      </c>
      <c r="LU191" s="378">
        <f t="shared" si="681"/>
        <v>0</v>
      </c>
      <c r="LV191" s="378">
        <f t="shared" si="681"/>
        <v>0</v>
      </c>
      <c r="LW191" s="378">
        <f t="shared" si="681"/>
        <v>0</v>
      </c>
      <c r="LX191" s="378">
        <f t="shared" si="681"/>
        <v>0</v>
      </c>
      <c r="LY191" s="378">
        <f t="shared" si="681"/>
        <v>0</v>
      </c>
      <c r="LZ191" s="378">
        <f t="shared" si="681"/>
        <v>0</v>
      </c>
      <c r="MA191" s="378">
        <f t="shared" si="681"/>
        <v>0</v>
      </c>
      <c r="MB191" s="378">
        <f t="shared" si="681"/>
        <v>0</v>
      </c>
      <c r="MC191" s="378">
        <f t="shared" si="681"/>
        <v>0</v>
      </c>
      <c r="MD191" s="378">
        <f t="shared" si="681"/>
        <v>0</v>
      </c>
      <c r="ME191" s="378">
        <f t="shared" si="681"/>
        <v>0</v>
      </c>
      <c r="MF191" s="378">
        <f t="shared" si="681"/>
        <v>0</v>
      </c>
      <c r="MG191" s="378">
        <f t="shared" si="681"/>
        <v>0</v>
      </c>
      <c r="MH191" s="378">
        <f t="shared" si="681"/>
        <v>0</v>
      </c>
      <c r="MI191" s="378">
        <f t="shared" si="681"/>
        <v>0</v>
      </c>
      <c r="MJ191" s="378">
        <f t="shared" si="681"/>
        <v>0</v>
      </c>
      <c r="MK191" s="378">
        <f t="shared" si="681"/>
        <v>0</v>
      </c>
      <c r="ML191" s="378">
        <f t="shared" si="681"/>
        <v>0</v>
      </c>
      <c r="MM191" s="378">
        <f t="shared" si="681"/>
        <v>0</v>
      </c>
      <c r="MN191" s="378">
        <f t="shared" si="681"/>
        <v>0</v>
      </c>
      <c r="MO191" s="378">
        <f t="shared" si="681"/>
        <v>0</v>
      </c>
      <c r="MP191" s="378">
        <f t="shared" si="681"/>
        <v>0</v>
      </c>
      <c r="MQ191" s="378">
        <f t="shared" si="681"/>
        <v>0</v>
      </c>
      <c r="MR191" s="378">
        <f t="shared" si="681"/>
        <v>0</v>
      </c>
      <c r="MS191" s="378">
        <f t="shared" si="681"/>
        <v>0</v>
      </c>
      <c r="MT191" s="378">
        <f t="shared" si="681"/>
        <v>0</v>
      </c>
      <c r="MU191" s="378">
        <f t="shared" si="681"/>
        <v>0</v>
      </c>
      <c r="MV191" s="378">
        <f t="shared" si="681"/>
        <v>0</v>
      </c>
      <c r="MW191" s="378">
        <f t="shared" si="681"/>
        <v>0</v>
      </c>
      <c r="MX191" s="378">
        <f t="shared" si="681"/>
        <v>0</v>
      </c>
      <c r="MY191" s="378">
        <f t="shared" si="681"/>
        <v>0</v>
      </c>
      <c r="MZ191" s="378">
        <f t="shared" si="681"/>
        <v>0</v>
      </c>
      <c r="NA191" s="378">
        <f t="shared" ref="NA191:PL191" si="682">SUM(NA50:NA58)^2</f>
        <v>0</v>
      </c>
      <c r="NB191" s="378">
        <f t="shared" si="682"/>
        <v>0</v>
      </c>
      <c r="NC191" s="378">
        <f t="shared" si="682"/>
        <v>0</v>
      </c>
      <c r="ND191" s="378">
        <f t="shared" si="682"/>
        <v>0</v>
      </c>
      <c r="NE191" s="378">
        <f t="shared" si="682"/>
        <v>0</v>
      </c>
      <c r="NF191" s="378">
        <f t="shared" si="682"/>
        <v>0</v>
      </c>
      <c r="NG191" s="378">
        <f t="shared" si="682"/>
        <v>0</v>
      </c>
      <c r="NH191" s="378">
        <f t="shared" si="682"/>
        <v>0</v>
      </c>
      <c r="NI191" s="378">
        <f t="shared" si="682"/>
        <v>0</v>
      </c>
      <c r="NJ191" s="378">
        <f t="shared" si="682"/>
        <v>0</v>
      </c>
      <c r="NK191" s="378">
        <f t="shared" si="682"/>
        <v>0</v>
      </c>
      <c r="NL191" s="378">
        <f t="shared" si="682"/>
        <v>0</v>
      </c>
      <c r="NM191" s="378">
        <f t="shared" si="682"/>
        <v>0</v>
      </c>
      <c r="NN191" s="378">
        <f t="shared" si="682"/>
        <v>0</v>
      </c>
      <c r="NO191" s="378">
        <f t="shared" si="682"/>
        <v>0</v>
      </c>
      <c r="NP191" s="378">
        <f t="shared" si="682"/>
        <v>0</v>
      </c>
      <c r="NQ191" s="378">
        <f t="shared" si="682"/>
        <v>0</v>
      </c>
      <c r="NR191" s="378">
        <f t="shared" si="682"/>
        <v>0</v>
      </c>
      <c r="NS191" s="378">
        <f t="shared" si="682"/>
        <v>0</v>
      </c>
      <c r="NT191" s="378">
        <f t="shared" si="682"/>
        <v>0</v>
      </c>
      <c r="NU191" s="378">
        <f t="shared" si="682"/>
        <v>0</v>
      </c>
      <c r="NV191" s="378">
        <f t="shared" si="682"/>
        <v>0</v>
      </c>
      <c r="NW191" s="378">
        <f t="shared" si="682"/>
        <v>0</v>
      </c>
      <c r="NX191" s="378">
        <f t="shared" si="682"/>
        <v>0</v>
      </c>
      <c r="NY191" s="378">
        <f t="shared" si="682"/>
        <v>0</v>
      </c>
      <c r="NZ191" s="378">
        <f t="shared" si="682"/>
        <v>0</v>
      </c>
      <c r="OA191" s="378">
        <f t="shared" si="682"/>
        <v>0</v>
      </c>
      <c r="OB191" s="378">
        <f t="shared" si="682"/>
        <v>0</v>
      </c>
      <c r="OC191" s="378">
        <f t="shared" si="682"/>
        <v>0</v>
      </c>
      <c r="OD191" s="378">
        <f t="shared" si="682"/>
        <v>0</v>
      </c>
      <c r="OE191" s="378">
        <f t="shared" si="682"/>
        <v>0</v>
      </c>
      <c r="OF191" s="378">
        <f t="shared" si="682"/>
        <v>0</v>
      </c>
      <c r="OG191" s="378">
        <f t="shared" si="682"/>
        <v>0</v>
      </c>
      <c r="OH191" s="378">
        <f t="shared" si="682"/>
        <v>0</v>
      </c>
      <c r="OI191" s="378">
        <f t="shared" si="682"/>
        <v>0</v>
      </c>
      <c r="OJ191" s="378">
        <f t="shared" si="682"/>
        <v>0</v>
      </c>
      <c r="OK191" s="378">
        <f t="shared" si="682"/>
        <v>0</v>
      </c>
      <c r="OL191" s="378">
        <f t="shared" si="682"/>
        <v>0</v>
      </c>
      <c r="OM191" s="378">
        <f t="shared" si="682"/>
        <v>0</v>
      </c>
      <c r="ON191" s="378">
        <f t="shared" si="682"/>
        <v>0</v>
      </c>
      <c r="OO191" s="378">
        <f t="shared" si="682"/>
        <v>0</v>
      </c>
      <c r="OP191" s="378">
        <f t="shared" si="682"/>
        <v>0</v>
      </c>
      <c r="OQ191" s="380">
        <f t="shared" si="682"/>
        <v>0</v>
      </c>
      <c r="OR191" s="380">
        <f t="shared" si="682"/>
        <v>0</v>
      </c>
      <c r="OS191" s="380">
        <f t="shared" si="682"/>
        <v>0</v>
      </c>
      <c r="OT191" s="380">
        <f t="shared" si="682"/>
        <v>0</v>
      </c>
      <c r="OU191" s="380">
        <f t="shared" si="682"/>
        <v>0</v>
      </c>
      <c r="OV191" s="380">
        <f t="shared" si="682"/>
        <v>0</v>
      </c>
      <c r="OW191" s="380">
        <f t="shared" si="682"/>
        <v>0</v>
      </c>
      <c r="OX191" s="380">
        <f t="shared" si="682"/>
        <v>0</v>
      </c>
      <c r="OY191" s="380">
        <f t="shared" si="682"/>
        <v>0</v>
      </c>
      <c r="OZ191" s="380">
        <f t="shared" si="682"/>
        <v>0</v>
      </c>
      <c r="PA191" s="380">
        <f t="shared" si="682"/>
        <v>0</v>
      </c>
      <c r="PB191" s="380">
        <f t="shared" si="682"/>
        <v>0</v>
      </c>
      <c r="PC191" s="380">
        <f t="shared" si="682"/>
        <v>0</v>
      </c>
      <c r="PD191" s="380">
        <f t="shared" si="682"/>
        <v>0</v>
      </c>
      <c r="PE191" s="380">
        <f t="shared" si="682"/>
        <v>0</v>
      </c>
      <c r="PF191" s="380">
        <f t="shared" si="682"/>
        <v>0</v>
      </c>
      <c r="PG191" s="380">
        <f t="shared" si="682"/>
        <v>0</v>
      </c>
      <c r="PH191" s="380">
        <f t="shared" si="682"/>
        <v>0</v>
      </c>
      <c r="PI191" s="380">
        <f t="shared" si="682"/>
        <v>0</v>
      </c>
      <c r="PJ191" s="380">
        <f t="shared" si="682"/>
        <v>0</v>
      </c>
      <c r="PK191" s="380">
        <f t="shared" si="682"/>
        <v>0</v>
      </c>
      <c r="PL191" s="380">
        <f t="shared" si="682"/>
        <v>0</v>
      </c>
      <c r="PM191" s="380">
        <f t="shared" ref="PM191:RX191" si="683">SUM(PM50:PM58)^2</f>
        <v>0</v>
      </c>
      <c r="PN191" s="380">
        <f t="shared" si="683"/>
        <v>0</v>
      </c>
      <c r="PO191" s="380">
        <f t="shared" si="683"/>
        <v>0</v>
      </c>
      <c r="PP191" s="380">
        <f t="shared" si="683"/>
        <v>0</v>
      </c>
      <c r="PQ191" s="380">
        <f t="shared" si="683"/>
        <v>0</v>
      </c>
      <c r="PR191" s="380">
        <f t="shared" si="683"/>
        <v>0</v>
      </c>
      <c r="PS191" s="380">
        <f t="shared" si="683"/>
        <v>0</v>
      </c>
      <c r="PT191" s="380">
        <f t="shared" si="683"/>
        <v>0</v>
      </c>
      <c r="PU191" s="380">
        <f t="shared" si="683"/>
        <v>0</v>
      </c>
      <c r="PV191" s="380">
        <f t="shared" si="683"/>
        <v>0</v>
      </c>
      <c r="PW191" s="380">
        <f t="shared" si="683"/>
        <v>0</v>
      </c>
      <c r="PX191" s="380">
        <f t="shared" si="683"/>
        <v>0</v>
      </c>
      <c r="PY191" s="380">
        <f t="shared" si="683"/>
        <v>0</v>
      </c>
      <c r="PZ191" s="380">
        <f t="shared" si="683"/>
        <v>0</v>
      </c>
      <c r="QA191" s="380">
        <f t="shared" si="683"/>
        <v>0</v>
      </c>
      <c r="QB191" s="380">
        <f t="shared" si="683"/>
        <v>0</v>
      </c>
      <c r="QC191" s="380">
        <f t="shared" si="683"/>
        <v>0</v>
      </c>
      <c r="QD191" s="380">
        <f t="shared" si="683"/>
        <v>0</v>
      </c>
      <c r="QE191" s="380">
        <f t="shared" si="683"/>
        <v>0</v>
      </c>
      <c r="QF191" s="380">
        <f t="shared" si="683"/>
        <v>0</v>
      </c>
      <c r="QG191" s="380">
        <f t="shared" si="683"/>
        <v>0</v>
      </c>
      <c r="QH191" s="380">
        <f t="shared" si="683"/>
        <v>0</v>
      </c>
      <c r="QI191" s="380">
        <f t="shared" si="683"/>
        <v>0</v>
      </c>
      <c r="QJ191" s="380">
        <f t="shared" si="683"/>
        <v>0</v>
      </c>
      <c r="QK191" s="380">
        <f t="shared" si="683"/>
        <v>0</v>
      </c>
      <c r="QL191" s="380">
        <f t="shared" si="683"/>
        <v>0</v>
      </c>
      <c r="QM191" s="380">
        <f t="shared" si="683"/>
        <v>0</v>
      </c>
      <c r="QN191" s="380">
        <f t="shared" si="683"/>
        <v>0</v>
      </c>
      <c r="QO191" s="380">
        <f t="shared" si="683"/>
        <v>0</v>
      </c>
      <c r="QP191" s="380">
        <f t="shared" si="683"/>
        <v>0</v>
      </c>
      <c r="QQ191" s="380">
        <f t="shared" si="683"/>
        <v>0</v>
      </c>
      <c r="QR191" s="380">
        <f t="shared" si="683"/>
        <v>0</v>
      </c>
      <c r="QS191" s="380">
        <f t="shared" si="683"/>
        <v>0</v>
      </c>
      <c r="QT191" s="380">
        <f t="shared" si="683"/>
        <v>0</v>
      </c>
      <c r="QU191" s="380">
        <f t="shared" si="683"/>
        <v>0</v>
      </c>
      <c r="QV191" s="380">
        <f t="shared" si="683"/>
        <v>0</v>
      </c>
      <c r="QW191" s="380">
        <f t="shared" si="683"/>
        <v>0</v>
      </c>
      <c r="QX191" s="380">
        <f t="shared" si="683"/>
        <v>0</v>
      </c>
      <c r="QY191" s="380">
        <f t="shared" si="683"/>
        <v>0</v>
      </c>
      <c r="QZ191" s="380">
        <f t="shared" si="683"/>
        <v>0</v>
      </c>
      <c r="RA191" s="380">
        <f t="shared" si="683"/>
        <v>0</v>
      </c>
      <c r="RB191" s="380">
        <f t="shared" si="683"/>
        <v>0</v>
      </c>
      <c r="RC191" s="380">
        <f t="shared" si="683"/>
        <v>0</v>
      </c>
      <c r="RD191" s="380">
        <f t="shared" si="683"/>
        <v>0</v>
      </c>
      <c r="RE191" s="380">
        <f t="shared" si="683"/>
        <v>0</v>
      </c>
      <c r="RF191" s="380">
        <f t="shared" si="683"/>
        <v>0</v>
      </c>
      <c r="RG191" s="380">
        <f t="shared" si="683"/>
        <v>0</v>
      </c>
      <c r="RH191" s="380">
        <f t="shared" si="683"/>
        <v>0</v>
      </c>
      <c r="RI191" s="380">
        <f t="shared" si="683"/>
        <v>0</v>
      </c>
      <c r="RJ191" s="380">
        <f t="shared" si="683"/>
        <v>0</v>
      </c>
      <c r="RK191" s="380">
        <f t="shared" si="683"/>
        <v>0</v>
      </c>
      <c r="RL191" s="380">
        <f t="shared" si="683"/>
        <v>0</v>
      </c>
      <c r="RM191" s="380">
        <f t="shared" si="683"/>
        <v>0</v>
      </c>
      <c r="RN191" s="380">
        <f t="shared" si="683"/>
        <v>0</v>
      </c>
      <c r="RO191" s="380">
        <f t="shared" si="683"/>
        <v>0</v>
      </c>
      <c r="RP191" s="380">
        <f t="shared" si="683"/>
        <v>0</v>
      </c>
      <c r="RQ191" s="380">
        <f t="shared" si="683"/>
        <v>0</v>
      </c>
      <c r="RR191" s="380">
        <f t="shared" si="683"/>
        <v>0</v>
      </c>
      <c r="RS191" s="380">
        <f t="shared" si="683"/>
        <v>0</v>
      </c>
      <c r="RT191" s="380">
        <f t="shared" si="683"/>
        <v>0</v>
      </c>
      <c r="RU191" s="380">
        <f t="shared" si="683"/>
        <v>0</v>
      </c>
      <c r="RV191" s="380">
        <f t="shared" si="683"/>
        <v>0</v>
      </c>
      <c r="RW191" s="380">
        <f t="shared" si="683"/>
        <v>0</v>
      </c>
      <c r="RX191" s="380">
        <f t="shared" si="683"/>
        <v>0</v>
      </c>
      <c r="RY191" s="380">
        <f t="shared" ref="RY191:UJ191" si="684">SUM(RY50:RY58)^2</f>
        <v>0</v>
      </c>
      <c r="RZ191" s="380">
        <f t="shared" si="684"/>
        <v>0</v>
      </c>
      <c r="SA191" s="380">
        <f t="shared" si="684"/>
        <v>0</v>
      </c>
      <c r="SB191" s="380">
        <f t="shared" si="684"/>
        <v>0</v>
      </c>
      <c r="SC191" s="380">
        <f t="shared" si="684"/>
        <v>0</v>
      </c>
      <c r="SD191" s="380">
        <f t="shared" si="684"/>
        <v>0</v>
      </c>
      <c r="SE191" s="380">
        <f t="shared" si="684"/>
        <v>0</v>
      </c>
      <c r="SF191" s="380">
        <f t="shared" si="684"/>
        <v>0</v>
      </c>
      <c r="SG191" s="380">
        <f t="shared" si="684"/>
        <v>0</v>
      </c>
      <c r="SH191" s="380">
        <f t="shared" si="684"/>
        <v>0</v>
      </c>
      <c r="SI191" s="380">
        <f t="shared" si="684"/>
        <v>0</v>
      </c>
      <c r="SJ191" s="380">
        <f t="shared" si="684"/>
        <v>0</v>
      </c>
      <c r="SK191" s="380">
        <f t="shared" si="684"/>
        <v>0</v>
      </c>
      <c r="SL191" s="380">
        <f t="shared" si="684"/>
        <v>0</v>
      </c>
      <c r="SM191" s="380">
        <f t="shared" si="684"/>
        <v>0</v>
      </c>
      <c r="SN191" s="380">
        <f t="shared" si="684"/>
        <v>0</v>
      </c>
      <c r="SO191" s="380">
        <f t="shared" si="684"/>
        <v>0</v>
      </c>
      <c r="SP191" s="380">
        <f t="shared" si="684"/>
        <v>0</v>
      </c>
      <c r="SQ191" s="380">
        <f t="shared" si="684"/>
        <v>0</v>
      </c>
      <c r="SR191" s="380">
        <f t="shared" si="684"/>
        <v>0</v>
      </c>
      <c r="SS191" s="380">
        <f t="shared" si="684"/>
        <v>0</v>
      </c>
      <c r="ST191" s="380">
        <f t="shared" si="684"/>
        <v>0</v>
      </c>
      <c r="SU191" s="380">
        <f t="shared" si="684"/>
        <v>0</v>
      </c>
      <c r="SV191" s="380">
        <f t="shared" si="684"/>
        <v>0</v>
      </c>
      <c r="SW191" s="380">
        <f t="shared" si="684"/>
        <v>0</v>
      </c>
      <c r="SX191" s="380">
        <f t="shared" si="684"/>
        <v>0</v>
      </c>
      <c r="SY191" s="380">
        <f t="shared" si="684"/>
        <v>0</v>
      </c>
      <c r="SZ191" s="380">
        <f t="shared" si="684"/>
        <v>0</v>
      </c>
      <c r="TA191" s="380">
        <f t="shared" si="684"/>
        <v>0</v>
      </c>
      <c r="TB191" s="380">
        <f t="shared" si="684"/>
        <v>0</v>
      </c>
      <c r="TC191" s="380">
        <f t="shared" si="684"/>
        <v>0</v>
      </c>
      <c r="TD191" s="380">
        <f t="shared" si="684"/>
        <v>0</v>
      </c>
      <c r="TE191" s="380">
        <f t="shared" si="684"/>
        <v>0</v>
      </c>
      <c r="TF191" s="380">
        <f t="shared" si="684"/>
        <v>0</v>
      </c>
      <c r="TG191" s="380">
        <f t="shared" si="684"/>
        <v>0</v>
      </c>
      <c r="TH191" s="380">
        <f t="shared" si="684"/>
        <v>0</v>
      </c>
      <c r="TI191" s="380">
        <f t="shared" si="684"/>
        <v>0</v>
      </c>
      <c r="TJ191" s="380">
        <f t="shared" si="684"/>
        <v>0</v>
      </c>
      <c r="TK191" s="380">
        <f t="shared" si="684"/>
        <v>0</v>
      </c>
      <c r="TL191" s="380">
        <f t="shared" si="684"/>
        <v>0</v>
      </c>
      <c r="TM191" s="380">
        <f t="shared" si="684"/>
        <v>0</v>
      </c>
      <c r="TN191" s="380">
        <f t="shared" si="684"/>
        <v>0</v>
      </c>
      <c r="TO191" s="380">
        <f t="shared" si="684"/>
        <v>0</v>
      </c>
      <c r="TP191" s="380">
        <f t="shared" si="684"/>
        <v>0</v>
      </c>
      <c r="TQ191" s="380">
        <f t="shared" si="684"/>
        <v>0</v>
      </c>
      <c r="TR191" s="380">
        <f t="shared" si="684"/>
        <v>0</v>
      </c>
      <c r="TS191" s="380">
        <f t="shared" si="684"/>
        <v>0</v>
      </c>
      <c r="TT191" s="380">
        <f t="shared" si="684"/>
        <v>0</v>
      </c>
      <c r="TU191" s="380">
        <f t="shared" si="684"/>
        <v>0</v>
      </c>
      <c r="TV191" s="380">
        <f t="shared" si="684"/>
        <v>0</v>
      </c>
      <c r="TW191" s="380">
        <f t="shared" si="684"/>
        <v>0</v>
      </c>
      <c r="TX191" s="380">
        <f t="shared" si="684"/>
        <v>0</v>
      </c>
      <c r="TY191" s="380">
        <f t="shared" si="684"/>
        <v>0</v>
      </c>
      <c r="TZ191" s="380">
        <f t="shared" si="684"/>
        <v>0</v>
      </c>
      <c r="UA191" s="380">
        <f t="shared" si="684"/>
        <v>0</v>
      </c>
      <c r="UB191" s="380">
        <f t="shared" si="684"/>
        <v>0</v>
      </c>
      <c r="UC191" s="380">
        <f t="shared" si="684"/>
        <v>0</v>
      </c>
      <c r="UD191" s="380">
        <f t="shared" si="684"/>
        <v>0</v>
      </c>
      <c r="UE191" s="380">
        <f t="shared" si="684"/>
        <v>0</v>
      </c>
      <c r="UF191" s="380">
        <f t="shared" si="684"/>
        <v>0</v>
      </c>
      <c r="UG191" s="380">
        <f t="shared" si="684"/>
        <v>0</v>
      </c>
      <c r="UH191" s="380">
        <f t="shared" si="684"/>
        <v>0</v>
      </c>
      <c r="UI191" s="380">
        <f t="shared" si="684"/>
        <v>0</v>
      </c>
      <c r="UJ191" s="380">
        <f t="shared" si="684"/>
        <v>0</v>
      </c>
      <c r="UK191" s="380">
        <f t="shared" ref="UK191:WI191" si="685">SUM(UK50:UK58)^2</f>
        <v>0</v>
      </c>
      <c r="UL191" s="380">
        <f t="shared" si="685"/>
        <v>0</v>
      </c>
      <c r="UM191" s="380">
        <f t="shared" si="685"/>
        <v>0</v>
      </c>
      <c r="UN191" s="380">
        <f t="shared" si="685"/>
        <v>0</v>
      </c>
      <c r="UO191" s="380">
        <f t="shared" si="685"/>
        <v>0</v>
      </c>
      <c r="UP191" s="380">
        <f t="shared" si="685"/>
        <v>0</v>
      </c>
      <c r="UQ191" s="380">
        <f t="shared" si="685"/>
        <v>0</v>
      </c>
      <c r="UR191" s="380">
        <f t="shared" si="685"/>
        <v>0</v>
      </c>
      <c r="US191" s="380">
        <f t="shared" si="685"/>
        <v>0</v>
      </c>
      <c r="UT191" s="380">
        <f t="shared" si="685"/>
        <v>0</v>
      </c>
      <c r="UU191" s="380">
        <f t="shared" si="685"/>
        <v>0</v>
      </c>
      <c r="UV191" s="380">
        <f t="shared" si="685"/>
        <v>0</v>
      </c>
      <c r="UW191" s="380">
        <f t="shared" si="685"/>
        <v>0</v>
      </c>
      <c r="UX191" s="380">
        <f t="shared" si="685"/>
        <v>0</v>
      </c>
      <c r="UY191" s="380">
        <f t="shared" si="685"/>
        <v>0</v>
      </c>
      <c r="UZ191" s="380">
        <f t="shared" si="685"/>
        <v>0</v>
      </c>
      <c r="VA191" s="380">
        <f t="shared" si="685"/>
        <v>0</v>
      </c>
      <c r="VB191" s="380">
        <f t="shared" si="685"/>
        <v>0</v>
      </c>
      <c r="VC191" s="380">
        <f t="shared" si="685"/>
        <v>0</v>
      </c>
      <c r="VD191" s="380">
        <f t="shared" si="685"/>
        <v>0</v>
      </c>
      <c r="VE191" s="380">
        <f t="shared" si="685"/>
        <v>0</v>
      </c>
      <c r="VF191" s="380">
        <f t="shared" si="685"/>
        <v>0</v>
      </c>
      <c r="VG191" s="380">
        <f t="shared" si="685"/>
        <v>0</v>
      </c>
      <c r="VH191" s="380">
        <f t="shared" si="685"/>
        <v>0</v>
      </c>
      <c r="VI191" s="380">
        <f t="shared" si="685"/>
        <v>0</v>
      </c>
      <c r="VJ191" s="380">
        <f t="shared" si="685"/>
        <v>0</v>
      </c>
      <c r="VK191" s="380">
        <f t="shared" si="685"/>
        <v>0</v>
      </c>
      <c r="VL191" s="380">
        <f t="shared" si="685"/>
        <v>0</v>
      </c>
      <c r="VM191" s="380">
        <f t="shared" si="685"/>
        <v>0</v>
      </c>
      <c r="VN191" s="380">
        <f t="shared" si="685"/>
        <v>0</v>
      </c>
      <c r="VO191" s="380">
        <f t="shared" si="685"/>
        <v>0</v>
      </c>
      <c r="VP191" s="380">
        <f t="shared" si="685"/>
        <v>0</v>
      </c>
      <c r="VQ191" s="380">
        <f t="shared" si="685"/>
        <v>0</v>
      </c>
      <c r="VR191" s="380">
        <f t="shared" si="685"/>
        <v>0</v>
      </c>
      <c r="VS191" s="380">
        <f t="shared" si="685"/>
        <v>0</v>
      </c>
      <c r="VT191" s="380">
        <f t="shared" si="685"/>
        <v>0</v>
      </c>
      <c r="VU191" s="380">
        <f t="shared" si="685"/>
        <v>0</v>
      </c>
      <c r="VV191" s="380">
        <f t="shared" si="685"/>
        <v>0</v>
      </c>
      <c r="VW191" s="380">
        <f t="shared" si="685"/>
        <v>0</v>
      </c>
      <c r="VX191" s="380">
        <f t="shared" si="685"/>
        <v>0</v>
      </c>
      <c r="VY191" s="380">
        <f t="shared" si="685"/>
        <v>0</v>
      </c>
      <c r="VZ191" s="380">
        <f t="shared" si="685"/>
        <v>0</v>
      </c>
      <c r="WA191" s="380">
        <f t="shared" si="685"/>
        <v>0</v>
      </c>
      <c r="WB191" s="380">
        <f t="shared" si="685"/>
        <v>0</v>
      </c>
      <c r="WC191" s="380">
        <f t="shared" si="685"/>
        <v>0</v>
      </c>
      <c r="WD191" s="380">
        <f t="shared" si="685"/>
        <v>0</v>
      </c>
      <c r="WE191" s="380">
        <f t="shared" si="685"/>
        <v>0</v>
      </c>
      <c r="WF191" s="380">
        <f t="shared" si="685"/>
        <v>0</v>
      </c>
      <c r="WG191" s="380">
        <f t="shared" si="685"/>
        <v>0</v>
      </c>
      <c r="WH191" s="380">
        <f t="shared" si="685"/>
        <v>0</v>
      </c>
      <c r="WI191" s="378">
        <f t="shared" si="685"/>
        <v>0</v>
      </c>
    </row>
    <row r="192" spans="1:607">
      <c r="A192" s="348"/>
      <c r="B192" s="360" t="s">
        <v>924</v>
      </c>
      <c r="C192" s="348"/>
      <c r="D192" s="348"/>
      <c r="E192" s="348"/>
      <c r="F192" s="348"/>
      <c r="G192" s="361" t="str">
        <f t="shared" si="220"/>
        <v/>
      </c>
      <c r="H192" s="361" t="str">
        <f t="shared" si="221"/>
        <v/>
      </c>
      <c r="I192" s="397"/>
      <c r="J192" s="348"/>
      <c r="K192" s="348"/>
      <c r="L192" s="348"/>
      <c r="M192" s="348"/>
      <c r="N192" s="400"/>
      <c r="O192" s="400"/>
      <c r="P192" s="400"/>
      <c r="Q192" s="400"/>
      <c r="R192" s="400"/>
      <c r="S192" s="400"/>
      <c r="T192" s="400"/>
      <c r="U192" s="400"/>
      <c r="V192" s="400"/>
      <c r="W192" s="400"/>
      <c r="X192" s="400"/>
      <c r="Y192" s="400"/>
      <c r="Z192" s="400"/>
      <c r="AA192" s="400"/>
      <c r="AB192" s="400"/>
      <c r="AC192" s="400"/>
      <c r="AD192" s="400"/>
      <c r="AE192" s="400"/>
      <c r="AF192" s="400"/>
      <c r="AG192" s="400"/>
      <c r="AH192" s="400"/>
      <c r="AI192" s="400"/>
      <c r="AJ192" s="400"/>
      <c r="AK192" s="400"/>
      <c r="AL192" s="400"/>
      <c r="AM192" s="400"/>
      <c r="AN192" s="400"/>
      <c r="AO192" s="400"/>
      <c r="AP192" s="400"/>
      <c r="AQ192" s="400"/>
      <c r="AR192" s="400"/>
      <c r="AS192" s="400"/>
      <c r="AT192" s="400"/>
      <c r="AU192" s="400"/>
      <c r="AV192" s="400"/>
      <c r="AW192" s="400"/>
      <c r="AX192" s="400"/>
      <c r="AY192" s="400"/>
      <c r="AZ192" s="400"/>
      <c r="BA192" s="400"/>
      <c r="BB192" s="400"/>
      <c r="BC192" s="400"/>
      <c r="BD192" s="400"/>
      <c r="BE192" s="400"/>
      <c r="BF192" s="400"/>
      <c r="BG192" s="400"/>
      <c r="BH192" s="400"/>
      <c r="BI192" s="400"/>
      <c r="BJ192" s="400"/>
      <c r="BK192" s="400"/>
      <c r="BL192" s="400"/>
      <c r="BM192" s="400"/>
      <c r="BN192" s="400"/>
      <c r="BO192" s="400"/>
      <c r="BP192" s="400"/>
      <c r="BQ192" s="400"/>
      <c r="BR192" s="400"/>
      <c r="BS192" s="400"/>
      <c r="BT192" s="400"/>
      <c r="BU192" s="400"/>
      <c r="BV192" s="400"/>
      <c r="BW192" s="400"/>
      <c r="BX192" s="400"/>
      <c r="BY192" s="400"/>
      <c r="BZ192" s="400"/>
      <c r="CA192" s="400"/>
      <c r="CB192" s="400"/>
      <c r="CC192" s="400"/>
      <c r="CD192" s="400"/>
      <c r="CE192" s="400"/>
      <c r="CF192" s="400"/>
      <c r="CG192" s="400"/>
      <c r="CH192" s="400"/>
      <c r="CI192" s="400"/>
      <c r="CJ192" s="400"/>
      <c r="CK192" s="400"/>
      <c r="CL192" s="400"/>
      <c r="CM192" s="400"/>
      <c r="CN192" s="400"/>
      <c r="CO192" s="400"/>
      <c r="CP192" s="400"/>
      <c r="CQ192" s="400"/>
      <c r="CR192" s="400"/>
      <c r="CS192" s="400"/>
      <c r="CT192" s="400"/>
      <c r="CU192" s="400"/>
      <c r="CV192" s="400"/>
      <c r="CW192" s="400"/>
      <c r="CX192" s="400"/>
      <c r="CY192" s="400"/>
      <c r="CZ192" s="362"/>
      <c r="DA192" s="901"/>
      <c r="DB192" s="899" t="s">
        <v>1361</v>
      </c>
      <c r="DC192" s="899"/>
      <c r="DD192" s="378">
        <f>SUM(DD59:DD67)^2</f>
        <v>0</v>
      </c>
      <c r="DE192" s="378">
        <f t="shared" ref="DE192:FP192" si="686">SUM(DE59:DE67)^2</f>
        <v>0</v>
      </c>
      <c r="DF192" s="378">
        <f t="shared" si="686"/>
        <v>0</v>
      </c>
      <c r="DG192" s="378">
        <f t="shared" si="686"/>
        <v>0</v>
      </c>
      <c r="DH192" s="378">
        <f t="shared" si="686"/>
        <v>0</v>
      </c>
      <c r="DI192" s="378">
        <f t="shared" si="686"/>
        <v>0</v>
      </c>
      <c r="DJ192" s="378">
        <f t="shared" si="686"/>
        <v>0</v>
      </c>
      <c r="DK192" s="378">
        <f t="shared" si="686"/>
        <v>0</v>
      </c>
      <c r="DL192" s="378">
        <f t="shared" si="686"/>
        <v>0</v>
      </c>
      <c r="DM192" s="378">
        <f t="shared" si="686"/>
        <v>0</v>
      </c>
      <c r="DN192" s="378">
        <f t="shared" si="686"/>
        <v>0</v>
      </c>
      <c r="DO192" s="378">
        <f t="shared" si="686"/>
        <v>0</v>
      </c>
      <c r="DP192" s="378">
        <f t="shared" si="686"/>
        <v>0</v>
      </c>
      <c r="DQ192" s="378">
        <f t="shared" si="686"/>
        <v>0</v>
      </c>
      <c r="DR192" s="378">
        <f t="shared" si="686"/>
        <v>0</v>
      </c>
      <c r="DS192" s="378">
        <f t="shared" si="686"/>
        <v>0</v>
      </c>
      <c r="DT192" s="378">
        <f t="shared" si="686"/>
        <v>0</v>
      </c>
      <c r="DU192" s="378">
        <f t="shared" si="686"/>
        <v>0</v>
      </c>
      <c r="DV192" s="378">
        <f t="shared" si="686"/>
        <v>0</v>
      </c>
      <c r="DW192" s="378">
        <f t="shared" si="686"/>
        <v>0</v>
      </c>
      <c r="DX192" s="379">
        <f t="shared" si="686"/>
        <v>0</v>
      </c>
      <c r="DY192" s="378">
        <f t="shared" si="686"/>
        <v>0</v>
      </c>
      <c r="DZ192" s="378">
        <f t="shared" si="686"/>
        <v>0</v>
      </c>
      <c r="EA192" s="378">
        <f t="shared" si="686"/>
        <v>0</v>
      </c>
      <c r="EB192" s="378">
        <f t="shared" si="686"/>
        <v>0</v>
      </c>
      <c r="EC192" s="378">
        <f t="shared" si="686"/>
        <v>0</v>
      </c>
      <c r="ED192" s="378">
        <f t="shared" si="686"/>
        <v>0</v>
      </c>
      <c r="EE192" s="378">
        <f t="shared" si="686"/>
        <v>0</v>
      </c>
      <c r="EF192" s="378">
        <f t="shared" si="686"/>
        <v>0</v>
      </c>
      <c r="EG192" s="378">
        <f t="shared" si="686"/>
        <v>0</v>
      </c>
      <c r="EH192" s="378">
        <f t="shared" si="686"/>
        <v>0</v>
      </c>
      <c r="EI192" s="378">
        <f t="shared" si="686"/>
        <v>0</v>
      </c>
      <c r="EJ192" s="378">
        <f t="shared" si="686"/>
        <v>0</v>
      </c>
      <c r="EK192" s="378">
        <f t="shared" si="686"/>
        <v>0</v>
      </c>
      <c r="EL192" s="378">
        <f t="shared" si="686"/>
        <v>0</v>
      </c>
      <c r="EM192" s="378">
        <f t="shared" si="686"/>
        <v>0</v>
      </c>
      <c r="EN192" s="378">
        <f t="shared" si="686"/>
        <v>0</v>
      </c>
      <c r="EO192" s="378">
        <f t="shared" si="686"/>
        <v>0</v>
      </c>
      <c r="EP192" s="378">
        <f t="shared" si="686"/>
        <v>0</v>
      </c>
      <c r="EQ192" s="378">
        <f t="shared" si="686"/>
        <v>0</v>
      </c>
      <c r="ER192" s="378">
        <f t="shared" si="686"/>
        <v>0</v>
      </c>
      <c r="ES192" s="378">
        <f t="shared" si="686"/>
        <v>0</v>
      </c>
      <c r="ET192" s="378">
        <f t="shared" si="686"/>
        <v>0</v>
      </c>
      <c r="EU192" s="378">
        <f t="shared" si="686"/>
        <v>0</v>
      </c>
      <c r="EV192" s="378">
        <f t="shared" si="686"/>
        <v>0</v>
      </c>
      <c r="EW192" s="378">
        <f t="shared" si="686"/>
        <v>0</v>
      </c>
      <c r="EX192" s="378">
        <f t="shared" si="686"/>
        <v>0</v>
      </c>
      <c r="EY192" s="378">
        <f t="shared" si="686"/>
        <v>0</v>
      </c>
      <c r="EZ192" s="378">
        <f t="shared" si="686"/>
        <v>0</v>
      </c>
      <c r="FA192" s="378">
        <f t="shared" si="686"/>
        <v>0</v>
      </c>
      <c r="FB192" s="378">
        <f t="shared" si="686"/>
        <v>0</v>
      </c>
      <c r="FC192" s="378">
        <f t="shared" si="686"/>
        <v>0</v>
      </c>
      <c r="FD192" s="378">
        <f t="shared" si="686"/>
        <v>0</v>
      </c>
      <c r="FE192" s="378">
        <f t="shared" si="686"/>
        <v>0</v>
      </c>
      <c r="FF192" s="378">
        <f t="shared" si="686"/>
        <v>0</v>
      </c>
      <c r="FG192" s="378">
        <f t="shared" si="686"/>
        <v>0</v>
      </c>
      <c r="FH192" s="378">
        <f t="shared" si="686"/>
        <v>0</v>
      </c>
      <c r="FI192" s="378">
        <f t="shared" si="686"/>
        <v>0</v>
      </c>
      <c r="FJ192" s="378">
        <f t="shared" si="686"/>
        <v>0</v>
      </c>
      <c r="FK192" s="378">
        <f t="shared" si="686"/>
        <v>0</v>
      </c>
      <c r="FL192" s="378">
        <f t="shared" si="686"/>
        <v>0</v>
      </c>
      <c r="FM192" s="378">
        <f t="shared" si="686"/>
        <v>0</v>
      </c>
      <c r="FN192" s="378">
        <f t="shared" si="686"/>
        <v>0</v>
      </c>
      <c r="FO192" s="378">
        <f t="shared" si="686"/>
        <v>0</v>
      </c>
      <c r="FP192" s="378">
        <f t="shared" si="686"/>
        <v>0</v>
      </c>
      <c r="FQ192" s="378">
        <f t="shared" ref="FQ192:IB192" si="687">SUM(FQ59:FQ67)^2</f>
        <v>0</v>
      </c>
      <c r="FR192" s="378">
        <f t="shared" si="687"/>
        <v>0</v>
      </c>
      <c r="FS192" s="378">
        <f t="shared" si="687"/>
        <v>0</v>
      </c>
      <c r="FT192" s="378">
        <f t="shared" si="687"/>
        <v>0</v>
      </c>
      <c r="FU192" s="378">
        <f t="shared" si="687"/>
        <v>0</v>
      </c>
      <c r="FV192" s="378">
        <f t="shared" si="687"/>
        <v>0</v>
      </c>
      <c r="FW192" s="378">
        <f t="shared" si="687"/>
        <v>0</v>
      </c>
      <c r="FX192" s="378">
        <f t="shared" si="687"/>
        <v>0</v>
      </c>
      <c r="FY192" s="378">
        <f t="shared" si="687"/>
        <v>0</v>
      </c>
      <c r="FZ192" s="378">
        <f t="shared" si="687"/>
        <v>0</v>
      </c>
      <c r="GA192" s="378">
        <f t="shared" si="687"/>
        <v>0</v>
      </c>
      <c r="GB192" s="378">
        <f t="shared" si="687"/>
        <v>0</v>
      </c>
      <c r="GC192" s="378">
        <f t="shared" si="687"/>
        <v>0</v>
      </c>
      <c r="GD192" s="378">
        <f t="shared" si="687"/>
        <v>0</v>
      </c>
      <c r="GE192" s="378">
        <f t="shared" si="687"/>
        <v>0</v>
      </c>
      <c r="GF192" s="378">
        <f t="shared" si="687"/>
        <v>0</v>
      </c>
      <c r="GG192" s="378">
        <f t="shared" si="687"/>
        <v>0</v>
      </c>
      <c r="GH192" s="378">
        <f t="shared" si="687"/>
        <v>0</v>
      </c>
      <c r="GI192" s="378">
        <f t="shared" si="687"/>
        <v>0</v>
      </c>
      <c r="GJ192" s="378">
        <f t="shared" si="687"/>
        <v>0</v>
      </c>
      <c r="GK192" s="378">
        <f t="shared" si="687"/>
        <v>0</v>
      </c>
      <c r="GL192" s="378">
        <f t="shared" si="687"/>
        <v>0</v>
      </c>
      <c r="GM192" s="378">
        <f t="shared" si="687"/>
        <v>0</v>
      </c>
      <c r="GN192" s="378">
        <f t="shared" si="687"/>
        <v>0</v>
      </c>
      <c r="GO192" s="378">
        <f t="shared" si="687"/>
        <v>0</v>
      </c>
      <c r="GP192" s="378">
        <f t="shared" si="687"/>
        <v>0</v>
      </c>
      <c r="GQ192" s="378">
        <f t="shared" si="687"/>
        <v>0</v>
      </c>
      <c r="GR192" s="378">
        <f t="shared" si="687"/>
        <v>0</v>
      </c>
      <c r="GS192" s="378">
        <f t="shared" si="687"/>
        <v>0</v>
      </c>
      <c r="GT192" s="378">
        <f t="shared" si="687"/>
        <v>0</v>
      </c>
      <c r="GU192" s="378">
        <f t="shared" si="687"/>
        <v>0</v>
      </c>
      <c r="GV192" s="378">
        <f t="shared" si="687"/>
        <v>0</v>
      </c>
      <c r="GW192" s="378">
        <f t="shared" si="687"/>
        <v>0</v>
      </c>
      <c r="GX192" s="378">
        <f t="shared" si="687"/>
        <v>0</v>
      </c>
      <c r="GY192" s="378">
        <f t="shared" si="687"/>
        <v>0</v>
      </c>
      <c r="GZ192" s="378">
        <f t="shared" si="687"/>
        <v>0</v>
      </c>
      <c r="HA192" s="378">
        <f t="shared" si="687"/>
        <v>0</v>
      </c>
      <c r="HB192" s="378">
        <f t="shared" si="687"/>
        <v>0</v>
      </c>
      <c r="HC192" s="378">
        <f t="shared" si="687"/>
        <v>0</v>
      </c>
      <c r="HD192" s="378">
        <f t="shared" si="687"/>
        <v>0</v>
      </c>
      <c r="HE192" s="378">
        <f t="shared" si="687"/>
        <v>0</v>
      </c>
      <c r="HF192" s="378">
        <f t="shared" si="687"/>
        <v>0</v>
      </c>
      <c r="HG192" s="378">
        <f t="shared" si="687"/>
        <v>0</v>
      </c>
      <c r="HH192" s="378">
        <f t="shared" si="687"/>
        <v>0</v>
      </c>
      <c r="HI192" s="378">
        <f t="shared" si="687"/>
        <v>0</v>
      </c>
      <c r="HJ192" s="378">
        <f t="shared" si="687"/>
        <v>0</v>
      </c>
      <c r="HK192" s="378">
        <f t="shared" si="687"/>
        <v>0</v>
      </c>
      <c r="HL192" s="378">
        <f t="shared" si="687"/>
        <v>0</v>
      </c>
      <c r="HM192" s="378">
        <f t="shared" si="687"/>
        <v>0</v>
      </c>
      <c r="HN192" s="378">
        <f t="shared" si="687"/>
        <v>0</v>
      </c>
      <c r="HO192" s="378">
        <f t="shared" si="687"/>
        <v>0</v>
      </c>
      <c r="HP192" s="378">
        <f t="shared" si="687"/>
        <v>0</v>
      </c>
      <c r="HQ192" s="378">
        <f t="shared" si="687"/>
        <v>0</v>
      </c>
      <c r="HR192" s="378">
        <f t="shared" si="687"/>
        <v>0</v>
      </c>
      <c r="HS192" s="378">
        <f t="shared" si="687"/>
        <v>0</v>
      </c>
      <c r="HT192" s="378">
        <f t="shared" si="687"/>
        <v>0</v>
      </c>
      <c r="HU192" s="378">
        <f t="shared" si="687"/>
        <v>0</v>
      </c>
      <c r="HV192" s="378">
        <f t="shared" si="687"/>
        <v>0</v>
      </c>
      <c r="HW192" s="378">
        <f t="shared" si="687"/>
        <v>0</v>
      </c>
      <c r="HX192" s="378">
        <f t="shared" si="687"/>
        <v>0</v>
      </c>
      <c r="HY192" s="378">
        <f t="shared" si="687"/>
        <v>0</v>
      </c>
      <c r="HZ192" s="378">
        <f t="shared" si="687"/>
        <v>0</v>
      </c>
      <c r="IA192" s="378">
        <f t="shared" si="687"/>
        <v>0</v>
      </c>
      <c r="IB192" s="378">
        <f t="shared" si="687"/>
        <v>0</v>
      </c>
      <c r="IC192" s="378">
        <f t="shared" ref="IC192:KN192" si="688">SUM(IC59:IC67)^2</f>
        <v>0</v>
      </c>
      <c r="ID192" s="378">
        <f t="shared" si="688"/>
        <v>0</v>
      </c>
      <c r="IE192" s="378">
        <f t="shared" si="688"/>
        <v>0</v>
      </c>
      <c r="IF192" s="378">
        <f t="shared" si="688"/>
        <v>0</v>
      </c>
      <c r="IG192" s="378">
        <f t="shared" si="688"/>
        <v>0</v>
      </c>
      <c r="IH192" s="378">
        <f t="shared" si="688"/>
        <v>0</v>
      </c>
      <c r="II192" s="378">
        <f t="shared" si="688"/>
        <v>0</v>
      </c>
      <c r="IJ192" s="378">
        <f t="shared" si="688"/>
        <v>0</v>
      </c>
      <c r="IK192" s="378">
        <f t="shared" si="688"/>
        <v>0</v>
      </c>
      <c r="IL192" s="378">
        <f t="shared" si="688"/>
        <v>0</v>
      </c>
      <c r="IM192" s="378">
        <f t="shared" si="688"/>
        <v>0</v>
      </c>
      <c r="IN192" s="378">
        <f t="shared" si="688"/>
        <v>0</v>
      </c>
      <c r="IO192" s="378">
        <f t="shared" si="688"/>
        <v>0</v>
      </c>
      <c r="IP192" s="378">
        <f t="shared" si="688"/>
        <v>0</v>
      </c>
      <c r="IQ192" s="378">
        <f t="shared" si="688"/>
        <v>0</v>
      </c>
      <c r="IR192" s="378">
        <f t="shared" si="688"/>
        <v>0</v>
      </c>
      <c r="IS192" s="378">
        <f t="shared" si="688"/>
        <v>0</v>
      </c>
      <c r="IT192" s="378">
        <f t="shared" si="688"/>
        <v>0</v>
      </c>
      <c r="IU192" s="378">
        <f t="shared" si="688"/>
        <v>0</v>
      </c>
      <c r="IV192" s="378">
        <f t="shared" si="688"/>
        <v>0</v>
      </c>
      <c r="IW192" s="378">
        <f t="shared" si="688"/>
        <v>0</v>
      </c>
      <c r="IX192" s="378">
        <f t="shared" si="688"/>
        <v>0</v>
      </c>
      <c r="IY192" s="378">
        <f t="shared" si="688"/>
        <v>0</v>
      </c>
      <c r="IZ192" s="378">
        <f t="shared" si="688"/>
        <v>0</v>
      </c>
      <c r="JA192" s="378">
        <f t="shared" si="688"/>
        <v>0</v>
      </c>
      <c r="JB192" s="378">
        <f t="shared" si="688"/>
        <v>0</v>
      </c>
      <c r="JC192" s="378">
        <f t="shared" si="688"/>
        <v>0</v>
      </c>
      <c r="JD192" s="378">
        <f t="shared" si="688"/>
        <v>0</v>
      </c>
      <c r="JE192" s="378">
        <f t="shared" si="688"/>
        <v>0</v>
      </c>
      <c r="JF192" s="378">
        <f t="shared" si="688"/>
        <v>0</v>
      </c>
      <c r="JG192" s="378">
        <f t="shared" si="688"/>
        <v>0</v>
      </c>
      <c r="JH192" s="378">
        <f t="shared" si="688"/>
        <v>0</v>
      </c>
      <c r="JI192" s="378">
        <f t="shared" si="688"/>
        <v>0</v>
      </c>
      <c r="JJ192" s="378">
        <f t="shared" si="688"/>
        <v>0</v>
      </c>
      <c r="JK192" s="378">
        <f t="shared" si="688"/>
        <v>0</v>
      </c>
      <c r="JL192" s="378">
        <f t="shared" si="688"/>
        <v>0</v>
      </c>
      <c r="JM192" s="378">
        <f t="shared" si="688"/>
        <v>0</v>
      </c>
      <c r="JN192" s="378">
        <f t="shared" si="688"/>
        <v>0</v>
      </c>
      <c r="JO192" s="378">
        <f t="shared" si="688"/>
        <v>0</v>
      </c>
      <c r="JP192" s="378">
        <f t="shared" si="688"/>
        <v>0</v>
      </c>
      <c r="JQ192" s="378">
        <f t="shared" si="688"/>
        <v>0</v>
      </c>
      <c r="JR192" s="378">
        <f t="shared" si="688"/>
        <v>0</v>
      </c>
      <c r="JS192" s="378">
        <f t="shared" si="688"/>
        <v>0</v>
      </c>
      <c r="JT192" s="378">
        <f t="shared" si="688"/>
        <v>0</v>
      </c>
      <c r="JU192" s="378">
        <f t="shared" si="688"/>
        <v>0</v>
      </c>
      <c r="JV192" s="378">
        <f t="shared" si="688"/>
        <v>0</v>
      </c>
      <c r="JW192" s="378">
        <f t="shared" si="688"/>
        <v>0</v>
      </c>
      <c r="JX192" s="378">
        <f t="shared" si="688"/>
        <v>0</v>
      </c>
      <c r="JY192" s="378">
        <f t="shared" si="688"/>
        <v>0</v>
      </c>
      <c r="JZ192" s="378">
        <f t="shared" si="688"/>
        <v>0</v>
      </c>
      <c r="KA192" s="378">
        <f t="shared" si="688"/>
        <v>0</v>
      </c>
      <c r="KB192" s="378">
        <f t="shared" si="688"/>
        <v>0</v>
      </c>
      <c r="KC192" s="378">
        <f t="shared" si="688"/>
        <v>0</v>
      </c>
      <c r="KD192" s="378">
        <f t="shared" si="688"/>
        <v>0</v>
      </c>
      <c r="KE192" s="378">
        <f t="shared" si="688"/>
        <v>0</v>
      </c>
      <c r="KF192" s="378">
        <f t="shared" si="688"/>
        <v>0</v>
      </c>
      <c r="KG192" s="378">
        <f t="shared" si="688"/>
        <v>0</v>
      </c>
      <c r="KH192" s="378">
        <f t="shared" si="688"/>
        <v>0</v>
      </c>
      <c r="KI192" s="378">
        <f t="shared" si="688"/>
        <v>0</v>
      </c>
      <c r="KJ192" s="378">
        <f t="shared" si="688"/>
        <v>0</v>
      </c>
      <c r="KK192" s="378">
        <f t="shared" si="688"/>
        <v>0</v>
      </c>
      <c r="KL192" s="378">
        <f t="shared" si="688"/>
        <v>0</v>
      </c>
      <c r="KM192" s="378">
        <f t="shared" si="688"/>
        <v>0</v>
      </c>
      <c r="KN192" s="378">
        <f t="shared" si="688"/>
        <v>0</v>
      </c>
      <c r="KO192" s="378">
        <f t="shared" ref="KO192:MZ192" si="689">SUM(KO59:KO67)^2</f>
        <v>0</v>
      </c>
      <c r="KP192" s="378">
        <f t="shared" si="689"/>
        <v>0</v>
      </c>
      <c r="KQ192" s="378">
        <f t="shared" si="689"/>
        <v>0</v>
      </c>
      <c r="KR192" s="378">
        <f t="shared" si="689"/>
        <v>0</v>
      </c>
      <c r="KS192" s="378">
        <f t="shared" si="689"/>
        <v>0</v>
      </c>
      <c r="KT192" s="378">
        <f t="shared" si="689"/>
        <v>0</v>
      </c>
      <c r="KU192" s="378">
        <f t="shared" si="689"/>
        <v>0</v>
      </c>
      <c r="KV192" s="378">
        <f t="shared" si="689"/>
        <v>0</v>
      </c>
      <c r="KW192" s="378">
        <f t="shared" si="689"/>
        <v>0</v>
      </c>
      <c r="KX192" s="378">
        <f t="shared" si="689"/>
        <v>0</v>
      </c>
      <c r="KY192" s="378">
        <f t="shared" si="689"/>
        <v>0</v>
      </c>
      <c r="KZ192" s="378">
        <f t="shared" si="689"/>
        <v>0</v>
      </c>
      <c r="LA192" s="378">
        <f t="shared" si="689"/>
        <v>0</v>
      </c>
      <c r="LB192" s="378">
        <f t="shared" si="689"/>
        <v>0</v>
      </c>
      <c r="LC192" s="378">
        <f t="shared" si="689"/>
        <v>0</v>
      </c>
      <c r="LD192" s="378">
        <f t="shared" si="689"/>
        <v>0</v>
      </c>
      <c r="LE192" s="378">
        <f t="shared" si="689"/>
        <v>0</v>
      </c>
      <c r="LF192" s="378">
        <f t="shared" si="689"/>
        <v>0</v>
      </c>
      <c r="LG192" s="378">
        <f t="shared" si="689"/>
        <v>0</v>
      </c>
      <c r="LH192" s="378">
        <f t="shared" si="689"/>
        <v>0</v>
      </c>
      <c r="LI192" s="378">
        <f t="shared" si="689"/>
        <v>0</v>
      </c>
      <c r="LJ192" s="378">
        <f t="shared" si="689"/>
        <v>0</v>
      </c>
      <c r="LK192" s="378">
        <f t="shared" si="689"/>
        <v>0</v>
      </c>
      <c r="LL192" s="378">
        <f t="shared" si="689"/>
        <v>0</v>
      </c>
      <c r="LM192" s="378">
        <f t="shared" si="689"/>
        <v>0</v>
      </c>
      <c r="LN192" s="378">
        <f t="shared" si="689"/>
        <v>0</v>
      </c>
      <c r="LO192" s="378">
        <f t="shared" si="689"/>
        <v>0</v>
      </c>
      <c r="LP192" s="378">
        <f t="shared" si="689"/>
        <v>0</v>
      </c>
      <c r="LQ192" s="378">
        <f t="shared" si="689"/>
        <v>0</v>
      </c>
      <c r="LR192" s="378">
        <f t="shared" si="689"/>
        <v>0</v>
      </c>
      <c r="LS192" s="378">
        <f t="shared" si="689"/>
        <v>0</v>
      </c>
      <c r="LT192" s="378">
        <f t="shared" si="689"/>
        <v>0</v>
      </c>
      <c r="LU192" s="378">
        <f t="shared" si="689"/>
        <v>0</v>
      </c>
      <c r="LV192" s="378">
        <f t="shared" si="689"/>
        <v>0</v>
      </c>
      <c r="LW192" s="378">
        <f t="shared" si="689"/>
        <v>0</v>
      </c>
      <c r="LX192" s="378">
        <f t="shared" si="689"/>
        <v>0</v>
      </c>
      <c r="LY192" s="378">
        <f t="shared" si="689"/>
        <v>0</v>
      </c>
      <c r="LZ192" s="378">
        <f t="shared" si="689"/>
        <v>0</v>
      </c>
      <c r="MA192" s="378">
        <f t="shared" si="689"/>
        <v>0</v>
      </c>
      <c r="MB192" s="378">
        <f t="shared" si="689"/>
        <v>0</v>
      </c>
      <c r="MC192" s="378">
        <f t="shared" si="689"/>
        <v>0</v>
      </c>
      <c r="MD192" s="378">
        <f t="shared" si="689"/>
        <v>0</v>
      </c>
      <c r="ME192" s="378">
        <f t="shared" si="689"/>
        <v>0</v>
      </c>
      <c r="MF192" s="378">
        <f t="shared" si="689"/>
        <v>0</v>
      </c>
      <c r="MG192" s="378">
        <f t="shared" si="689"/>
        <v>0</v>
      </c>
      <c r="MH192" s="378">
        <f t="shared" si="689"/>
        <v>0</v>
      </c>
      <c r="MI192" s="378">
        <f t="shared" si="689"/>
        <v>0</v>
      </c>
      <c r="MJ192" s="378">
        <f t="shared" si="689"/>
        <v>0</v>
      </c>
      <c r="MK192" s="378">
        <f t="shared" si="689"/>
        <v>0</v>
      </c>
      <c r="ML192" s="378">
        <f t="shared" si="689"/>
        <v>0</v>
      </c>
      <c r="MM192" s="378">
        <f t="shared" si="689"/>
        <v>0</v>
      </c>
      <c r="MN192" s="378">
        <f t="shared" si="689"/>
        <v>0</v>
      </c>
      <c r="MO192" s="378">
        <f t="shared" si="689"/>
        <v>0</v>
      </c>
      <c r="MP192" s="378">
        <f t="shared" si="689"/>
        <v>0</v>
      </c>
      <c r="MQ192" s="378">
        <f t="shared" si="689"/>
        <v>0</v>
      </c>
      <c r="MR192" s="378">
        <f t="shared" si="689"/>
        <v>0</v>
      </c>
      <c r="MS192" s="378">
        <f t="shared" si="689"/>
        <v>0</v>
      </c>
      <c r="MT192" s="378">
        <f t="shared" si="689"/>
        <v>0</v>
      </c>
      <c r="MU192" s="378">
        <f t="shared" si="689"/>
        <v>0</v>
      </c>
      <c r="MV192" s="378">
        <f t="shared" si="689"/>
        <v>0</v>
      </c>
      <c r="MW192" s="378">
        <f t="shared" si="689"/>
        <v>0</v>
      </c>
      <c r="MX192" s="378">
        <f t="shared" si="689"/>
        <v>0</v>
      </c>
      <c r="MY192" s="378">
        <f t="shared" si="689"/>
        <v>0</v>
      </c>
      <c r="MZ192" s="378">
        <f t="shared" si="689"/>
        <v>0</v>
      </c>
      <c r="NA192" s="378">
        <f t="shared" ref="NA192:PL192" si="690">SUM(NA59:NA67)^2</f>
        <v>0</v>
      </c>
      <c r="NB192" s="378">
        <f t="shared" si="690"/>
        <v>0</v>
      </c>
      <c r="NC192" s="378">
        <f t="shared" si="690"/>
        <v>0</v>
      </c>
      <c r="ND192" s="378">
        <f t="shared" si="690"/>
        <v>0</v>
      </c>
      <c r="NE192" s="378">
        <f t="shared" si="690"/>
        <v>0</v>
      </c>
      <c r="NF192" s="378">
        <f t="shared" si="690"/>
        <v>0</v>
      </c>
      <c r="NG192" s="378">
        <f t="shared" si="690"/>
        <v>0</v>
      </c>
      <c r="NH192" s="378">
        <f t="shared" si="690"/>
        <v>0</v>
      </c>
      <c r="NI192" s="378">
        <f t="shared" si="690"/>
        <v>0</v>
      </c>
      <c r="NJ192" s="378">
        <f t="shared" si="690"/>
        <v>0</v>
      </c>
      <c r="NK192" s="378">
        <f t="shared" si="690"/>
        <v>0</v>
      </c>
      <c r="NL192" s="378">
        <f t="shared" si="690"/>
        <v>0</v>
      </c>
      <c r="NM192" s="378">
        <f t="shared" si="690"/>
        <v>0</v>
      </c>
      <c r="NN192" s="378">
        <f t="shared" si="690"/>
        <v>0</v>
      </c>
      <c r="NO192" s="378">
        <f t="shared" si="690"/>
        <v>0</v>
      </c>
      <c r="NP192" s="378">
        <f t="shared" si="690"/>
        <v>0</v>
      </c>
      <c r="NQ192" s="378">
        <f t="shared" si="690"/>
        <v>0</v>
      </c>
      <c r="NR192" s="378">
        <f t="shared" si="690"/>
        <v>0</v>
      </c>
      <c r="NS192" s="378">
        <f t="shared" si="690"/>
        <v>0</v>
      </c>
      <c r="NT192" s="378">
        <f t="shared" si="690"/>
        <v>0</v>
      </c>
      <c r="NU192" s="378">
        <f t="shared" si="690"/>
        <v>0</v>
      </c>
      <c r="NV192" s="378">
        <f t="shared" si="690"/>
        <v>0</v>
      </c>
      <c r="NW192" s="378">
        <f t="shared" si="690"/>
        <v>0</v>
      </c>
      <c r="NX192" s="378">
        <f t="shared" si="690"/>
        <v>0</v>
      </c>
      <c r="NY192" s="378">
        <f t="shared" si="690"/>
        <v>0</v>
      </c>
      <c r="NZ192" s="378">
        <f t="shared" si="690"/>
        <v>0</v>
      </c>
      <c r="OA192" s="378">
        <f t="shared" si="690"/>
        <v>0</v>
      </c>
      <c r="OB192" s="378">
        <f t="shared" si="690"/>
        <v>0</v>
      </c>
      <c r="OC192" s="378">
        <f t="shared" si="690"/>
        <v>0</v>
      </c>
      <c r="OD192" s="378">
        <f t="shared" si="690"/>
        <v>0</v>
      </c>
      <c r="OE192" s="378">
        <f t="shared" si="690"/>
        <v>0</v>
      </c>
      <c r="OF192" s="378">
        <f t="shared" si="690"/>
        <v>0</v>
      </c>
      <c r="OG192" s="378">
        <f t="shared" si="690"/>
        <v>0</v>
      </c>
      <c r="OH192" s="378">
        <f t="shared" si="690"/>
        <v>0</v>
      </c>
      <c r="OI192" s="378">
        <f t="shared" si="690"/>
        <v>0</v>
      </c>
      <c r="OJ192" s="378">
        <f t="shared" si="690"/>
        <v>0</v>
      </c>
      <c r="OK192" s="378">
        <f t="shared" si="690"/>
        <v>0</v>
      </c>
      <c r="OL192" s="378">
        <f t="shared" si="690"/>
        <v>0</v>
      </c>
      <c r="OM192" s="378">
        <f t="shared" si="690"/>
        <v>0</v>
      </c>
      <c r="ON192" s="378">
        <f t="shared" si="690"/>
        <v>0</v>
      </c>
      <c r="OO192" s="378">
        <f t="shared" si="690"/>
        <v>0</v>
      </c>
      <c r="OP192" s="378">
        <f t="shared" si="690"/>
        <v>0</v>
      </c>
      <c r="OQ192" s="380">
        <f t="shared" si="690"/>
        <v>0</v>
      </c>
      <c r="OR192" s="380">
        <f t="shared" si="690"/>
        <v>0</v>
      </c>
      <c r="OS192" s="380">
        <f t="shared" si="690"/>
        <v>0</v>
      </c>
      <c r="OT192" s="380">
        <f t="shared" si="690"/>
        <v>0</v>
      </c>
      <c r="OU192" s="380">
        <f t="shared" si="690"/>
        <v>0</v>
      </c>
      <c r="OV192" s="380">
        <f t="shared" si="690"/>
        <v>0</v>
      </c>
      <c r="OW192" s="380">
        <f t="shared" si="690"/>
        <v>0</v>
      </c>
      <c r="OX192" s="380">
        <f t="shared" si="690"/>
        <v>0</v>
      </c>
      <c r="OY192" s="380">
        <f t="shared" si="690"/>
        <v>0</v>
      </c>
      <c r="OZ192" s="380">
        <f t="shared" si="690"/>
        <v>0</v>
      </c>
      <c r="PA192" s="380">
        <f t="shared" si="690"/>
        <v>0</v>
      </c>
      <c r="PB192" s="380">
        <f t="shared" si="690"/>
        <v>0</v>
      </c>
      <c r="PC192" s="380">
        <f t="shared" si="690"/>
        <v>0</v>
      </c>
      <c r="PD192" s="380">
        <f t="shared" si="690"/>
        <v>0</v>
      </c>
      <c r="PE192" s="380">
        <f t="shared" si="690"/>
        <v>0</v>
      </c>
      <c r="PF192" s="380">
        <f t="shared" si="690"/>
        <v>0</v>
      </c>
      <c r="PG192" s="380">
        <f t="shared" si="690"/>
        <v>0</v>
      </c>
      <c r="PH192" s="380">
        <f t="shared" si="690"/>
        <v>0</v>
      </c>
      <c r="PI192" s="380">
        <f t="shared" si="690"/>
        <v>0</v>
      </c>
      <c r="PJ192" s="380">
        <f t="shared" si="690"/>
        <v>0</v>
      </c>
      <c r="PK192" s="380">
        <f t="shared" si="690"/>
        <v>0</v>
      </c>
      <c r="PL192" s="380">
        <f t="shared" si="690"/>
        <v>0</v>
      </c>
      <c r="PM192" s="380">
        <f t="shared" ref="PM192:RX192" si="691">SUM(PM59:PM67)^2</f>
        <v>0</v>
      </c>
      <c r="PN192" s="380">
        <f t="shared" si="691"/>
        <v>0</v>
      </c>
      <c r="PO192" s="380">
        <f t="shared" si="691"/>
        <v>0</v>
      </c>
      <c r="PP192" s="380">
        <f t="shared" si="691"/>
        <v>0</v>
      </c>
      <c r="PQ192" s="380">
        <f t="shared" si="691"/>
        <v>0</v>
      </c>
      <c r="PR192" s="380">
        <f t="shared" si="691"/>
        <v>0</v>
      </c>
      <c r="PS192" s="380">
        <f t="shared" si="691"/>
        <v>0</v>
      </c>
      <c r="PT192" s="380">
        <f t="shared" si="691"/>
        <v>0</v>
      </c>
      <c r="PU192" s="380">
        <f t="shared" si="691"/>
        <v>0</v>
      </c>
      <c r="PV192" s="380">
        <f t="shared" si="691"/>
        <v>0</v>
      </c>
      <c r="PW192" s="380">
        <f t="shared" si="691"/>
        <v>0</v>
      </c>
      <c r="PX192" s="380">
        <f t="shared" si="691"/>
        <v>0</v>
      </c>
      <c r="PY192" s="380">
        <f t="shared" si="691"/>
        <v>0</v>
      </c>
      <c r="PZ192" s="380">
        <f t="shared" si="691"/>
        <v>0</v>
      </c>
      <c r="QA192" s="380">
        <f t="shared" si="691"/>
        <v>0</v>
      </c>
      <c r="QB192" s="380">
        <f t="shared" si="691"/>
        <v>0</v>
      </c>
      <c r="QC192" s="380">
        <f t="shared" si="691"/>
        <v>0</v>
      </c>
      <c r="QD192" s="380">
        <f t="shared" si="691"/>
        <v>0</v>
      </c>
      <c r="QE192" s="380">
        <f t="shared" si="691"/>
        <v>0</v>
      </c>
      <c r="QF192" s="380">
        <f t="shared" si="691"/>
        <v>0</v>
      </c>
      <c r="QG192" s="380">
        <f t="shared" si="691"/>
        <v>0</v>
      </c>
      <c r="QH192" s="380">
        <f t="shared" si="691"/>
        <v>0</v>
      </c>
      <c r="QI192" s="380">
        <f t="shared" si="691"/>
        <v>0</v>
      </c>
      <c r="QJ192" s="380">
        <f t="shared" si="691"/>
        <v>0</v>
      </c>
      <c r="QK192" s="380">
        <f t="shared" si="691"/>
        <v>0</v>
      </c>
      <c r="QL192" s="380">
        <f t="shared" si="691"/>
        <v>0</v>
      </c>
      <c r="QM192" s="380">
        <f t="shared" si="691"/>
        <v>0</v>
      </c>
      <c r="QN192" s="380">
        <f t="shared" si="691"/>
        <v>0</v>
      </c>
      <c r="QO192" s="380">
        <f t="shared" si="691"/>
        <v>0</v>
      </c>
      <c r="QP192" s="380">
        <f t="shared" si="691"/>
        <v>0</v>
      </c>
      <c r="QQ192" s="380">
        <f t="shared" si="691"/>
        <v>0</v>
      </c>
      <c r="QR192" s="380">
        <f t="shared" si="691"/>
        <v>0</v>
      </c>
      <c r="QS192" s="380">
        <f t="shared" si="691"/>
        <v>0</v>
      </c>
      <c r="QT192" s="380">
        <f t="shared" si="691"/>
        <v>0</v>
      </c>
      <c r="QU192" s="380">
        <f t="shared" si="691"/>
        <v>0</v>
      </c>
      <c r="QV192" s="380">
        <f t="shared" si="691"/>
        <v>0</v>
      </c>
      <c r="QW192" s="380">
        <f t="shared" si="691"/>
        <v>0</v>
      </c>
      <c r="QX192" s="380">
        <f t="shared" si="691"/>
        <v>0</v>
      </c>
      <c r="QY192" s="380">
        <f t="shared" si="691"/>
        <v>0</v>
      </c>
      <c r="QZ192" s="380">
        <f t="shared" si="691"/>
        <v>0</v>
      </c>
      <c r="RA192" s="380">
        <f t="shared" si="691"/>
        <v>0</v>
      </c>
      <c r="RB192" s="380">
        <f t="shared" si="691"/>
        <v>0</v>
      </c>
      <c r="RC192" s="380">
        <f t="shared" si="691"/>
        <v>0</v>
      </c>
      <c r="RD192" s="380">
        <f t="shared" si="691"/>
        <v>0</v>
      </c>
      <c r="RE192" s="380">
        <f t="shared" si="691"/>
        <v>0</v>
      </c>
      <c r="RF192" s="380">
        <f t="shared" si="691"/>
        <v>0</v>
      </c>
      <c r="RG192" s="380">
        <f t="shared" si="691"/>
        <v>0</v>
      </c>
      <c r="RH192" s="380">
        <f t="shared" si="691"/>
        <v>0</v>
      </c>
      <c r="RI192" s="380">
        <f t="shared" si="691"/>
        <v>0</v>
      </c>
      <c r="RJ192" s="380">
        <f t="shared" si="691"/>
        <v>0</v>
      </c>
      <c r="RK192" s="380">
        <f t="shared" si="691"/>
        <v>0</v>
      </c>
      <c r="RL192" s="380">
        <f t="shared" si="691"/>
        <v>0</v>
      </c>
      <c r="RM192" s="380">
        <f t="shared" si="691"/>
        <v>0</v>
      </c>
      <c r="RN192" s="380">
        <f t="shared" si="691"/>
        <v>0</v>
      </c>
      <c r="RO192" s="380">
        <f t="shared" si="691"/>
        <v>0</v>
      </c>
      <c r="RP192" s="380">
        <f t="shared" si="691"/>
        <v>0</v>
      </c>
      <c r="RQ192" s="380">
        <f t="shared" si="691"/>
        <v>0</v>
      </c>
      <c r="RR192" s="380">
        <f t="shared" si="691"/>
        <v>0</v>
      </c>
      <c r="RS192" s="380">
        <f t="shared" si="691"/>
        <v>0</v>
      </c>
      <c r="RT192" s="380">
        <f t="shared" si="691"/>
        <v>0</v>
      </c>
      <c r="RU192" s="380">
        <f t="shared" si="691"/>
        <v>0</v>
      </c>
      <c r="RV192" s="380">
        <f t="shared" si="691"/>
        <v>0</v>
      </c>
      <c r="RW192" s="380">
        <f t="shared" si="691"/>
        <v>0</v>
      </c>
      <c r="RX192" s="380">
        <f t="shared" si="691"/>
        <v>0</v>
      </c>
      <c r="RY192" s="380">
        <f t="shared" ref="RY192:UJ192" si="692">SUM(RY59:RY67)^2</f>
        <v>0</v>
      </c>
      <c r="RZ192" s="380">
        <f t="shared" si="692"/>
        <v>0</v>
      </c>
      <c r="SA192" s="380">
        <f t="shared" si="692"/>
        <v>0</v>
      </c>
      <c r="SB192" s="380">
        <f t="shared" si="692"/>
        <v>0</v>
      </c>
      <c r="SC192" s="380">
        <f t="shared" si="692"/>
        <v>0</v>
      </c>
      <c r="SD192" s="380">
        <f t="shared" si="692"/>
        <v>0</v>
      </c>
      <c r="SE192" s="380">
        <f t="shared" si="692"/>
        <v>0</v>
      </c>
      <c r="SF192" s="380">
        <f t="shared" si="692"/>
        <v>0</v>
      </c>
      <c r="SG192" s="380">
        <f t="shared" si="692"/>
        <v>0</v>
      </c>
      <c r="SH192" s="380">
        <f t="shared" si="692"/>
        <v>0</v>
      </c>
      <c r="SI192" s="380">
        <f t="shared" si="692"/>
        <v>0</v>
      </c>
      <c r="SJ192" s="380">
        <f t="shared" si="692"/>
        <v>0</v>
      </c>
      <c r="SK192" s="380">
        <f t="shared" si="692"/>
        <v>0</v>
      </c>
      <c r="SL192" s="380">
        <f t="shared" si="692"/>
        <v>0</v>
      </c>
      <c r="SM192" s="380">
        <f t="shared" si="692"/>
        <v>0</v>
      </c>
      <c r="SN192" s="380">
        <f t="shared" si="692"/>
        <v>0</v>
      </c>
      <c r="SO192" s="380">
        <f t="shared" si="692"/>
        <v>0</v>
      </c>
      <c r="SP192" s="380">
        <f t="shared" si="692"/>
        <v>0</v>
      </c>
      <c r="SQ192" s="380">
        <f t="shared" si="692"/>
        <v>0</v>
      </c>
      <c r="SR192" s="380">
        <f t="shared" si="692"/>
        <v>0</v>
      </c>
      <c r="SS192" s="380">
        <f t="shared" si="692"/>
        <v>0</v>
      </c>
      <c r="ST192" s="380">
        <f t="shared" si="692"/>
        <v>0</v>
      </c>
      <c r="SU192" s="380">
        <f t="shared" si="692"/>
        <v>0</v>
      </c>
      <c r="SV192" s="380">
        <f t="shared" si="692"/>
        <v>0</v>
      </c>
      <c r="SW192" s="380">
        <f t="shared" si="692"/>
        <v>0</v>
      </c>
      <c r="SX192" s="380">
        <f t="shared" si="692"/>
        <v>0</v>
      </c>
      <c r="SY192" s="380">
        <f t="shared" si="692"/>
        <v>0</v>
      </c>
      <c r="SZ192" s="380">
        <f t="shared" si="692"/>
        <v>0</v>
      </c>
      <c r="TA192" s="380">
        <f t="shared" si="692"/>
        <v>0</v>
      </c>
      <c r="TB192" s="380">
        <f t="shared" si="692"/>
        <v>0</v>
      </c>
      <c r="TC192" s="380">
        <f t="shared" si="692"/>
        <v>0</v>
      </c>
      <c r="TD192" s="380">
        <f t="shared" si="692"/>
        <v>0</v>
      </c>
      <c r="TE192" s="380">
        <f t="shared" si="692"/>
        <v>0</v>
      </c>
      <c r="TF192" s="380">
        <f t="shared" si="692"/>
        <v>0</v>
      </c>
      <c r="TG192" s="380">
        <f t="shared" si="692"/>
        <v>0</v>
      </c>
      <c r="TH192" s="380">
        <f t="shared" si="692"/>
        <v>0</v>
      </c>
      <c r="TI192" s="380">
        <f t="shared" si="692"/>
        <v>0</v>
      </c>
      <c r="TJ192" s="380">
        <f t="shared" si="692"/>
        <v>0</v>
      </c>
      <c r="TK192" s="380">
        <f t="shared" si="692"/>
        <v>0</v>
      </c>
      <c r="TL192" s="380">
        <f t="shared" si="692"/>
        <v>0</v>
      </c>
      <c r="TM192" s="380">
        <f t="shared" si="692"/>
        <v>0</v>
      </c>
      <c r="TN192" s="380">
        <f t="shared" si="692"/>
        <v>0</v>
      </c>
      <c r="TO192" s="380">
        <f t="shared" si="692"/>
        <v>0</v>
      </c>
      <c r="TP192" s="380">
        <f t="shared" si="692"/>
        <v>0</v>
      </c>
      <c r="TQ192" s="380">
        <f t="shared" si="692"/>
        <v>0</v>
      </c>
      <c r="TR192" s="380">
        <f t="shared" si="692"/>
        <v>0</v>
      </c>
      <c r="TS192" s="380">
        <f t="shared" si="692"/>
        <v>0</v>
      </c>
      <c r="TT192" s="380">
        <f t="shared" si="692"/>
        <v>0</v>
      </c>
      <c r="TU192" s="380">
        <f t="shared" si="692"/>
        <v>0</v>
      </c>
      <c r="TV192" s="380">
        <f t="shared" si="692"/>
        <v>0</v>
      </c>
      <c r="TW192" s="380">
        <f t="shared" si="692"/>
        <v>0</v>
      </c>
      <c r="TX192" s="380">
        <f t="shared" si="692"/>
        <v>0</v>
      </c>
      <c r="TY192" s="380">
        <f t="shared" si="692"/>
        <v>0</v>
      </c>
      <c r="TZ192" s="380">
        <f t="shared" si="692"/>
        <v>0</v>
      </c>
      <c r="UA192" s="380">
        <f t="shared" si="692"/>
        <v>0</v>
      </c>
      <c r="UB192" s="380">
        <f t="shared" si="692"/>
        <v>0</v>
      </c>
      <c r="UC192" s="380">
        <f t="shared" si="692"/>
        <v>0</v>
      </c>
      <c r="UD192" s="380">
        <f t="shared" si="692"/>
        <v>0</v>
      </c>
      <c r="UE192" s="380">
        <f t="shared" si="692"/>
        <v>0</v>
      </c>
      <c r="UF192" s="380">
        <f t="shared" si="692"/>
        <v>0</v>
      </c>
      <c r="UG192" s="380">
        <f t="shared" si="692"/>
        <v>0</v>
      </c>
      <c r="UH192" s="380">
        <f t="shared" si="692"/>
        <v>0</v>
      </c>
      <c r="UI192" s="380">
        <f t="shared" si="692"/>
        <v>0</v>
      </c>
      <c r="UJ192" s="380">
        <f t="shared" si="692"/>
        <v>0</v>
      </c>
      <c r="UK192" s="380">
        <f t="shared" ref="UK192:WI192" si="693">SUM(UK59:UK67)^2</f>
        <v>0</v>
      </c>
      <c r="UL192" s="380">
        <f t="shared" si="693"/>
        <v>0</v>
      </c>
      <c r="UM192" s="380">
        <f t="shared" si="693"/>
        <v>0</v>
      </c>
      <c r="UN192" s="380">
        <f t="shared" si="693"/>
        <v>0</v>
      </c>
      <c r="UO192" s="380">
        <f t="shared" si="693"/>
        <v>0</v>
      </c>
      <c r="UP192" s="380">
        <f t="shared" si="693"/>
        <v>0</v>
      </c>
      <c r="UQ192" s="380">
        <f t="shared" si="693"/>
        <v>0</v>
      </c>
      <c r="UR192" s="380">
        <f t="shared" si="693"/>
        <v>0</v>
      </c>
      <c r="US192" s="380">
        <f t="shared" si="693"/>
        <v>0</v>
      </c>
      <c r="UT192" s="380">
        <f t="shared" si="693"/>
        <v>0</v>
      </c>
      <c r="UU192" s="380">
        <f t="shared" si="693"/>
        <v>0</v>
      </c>
      <c r="UV192" s="380">
        <f t="shared" si="693"/>
        <v>0</v>
      </c>
      <c r="UW192" s="380">
        <f t="shared" si="693"/>
        <v>0</v>
      </c>
      <c r="UX192" s="380">
        <f t="shared" si="693"/>
        <v>0</v>
      </c>
      <c r="UY192" s="380">
        <f t="shared" si="693"/>
        <v>0</v>
      </c>
      <c r="UZ192" s="380">
        <f t="shared" si="693"/>
        <v>0</v>
      </c>
      <c r="VA192" s="380">
        <f t="shared" si="693"/>
        <v>0</v>
      </c>
      <c r="VB192" s="380">
        <f t="shared" si="693"/>
        <v>0</v>
      </c>
      <c r="VC192" s="380">
        <f t="shared" si="693"/>
        <v>0</v>
      </c>
      <c r="VD192" s="380">
        <f t="shared" si="693"/>
        <v>0</v>
      </c>
      <c r="VE192" s="380">
        <f t="shared" si="693"/>
        <v>0</v>
      </c>
      <c r="VF192" s="380">
        <f t="shared" si="693"/>
        <v>0</v>
      </c>
      <c r="VG192" s="380">
        <f t="shared" si="693"/>
        <v>0</v>
      </c>
      <c r="VH192" s="380">
        <f t="shared" si="693"/>
        <v>0</v>
      </c>
      <c r="VI192" s="380">
        <f t="shared" si="693"/>
        <v>0</v>
      </c>
      <c r="VJ192" s="380">
        <f t="shared" si="693"/>
        <v>0</v>
      </c>
      <c r="VK192" s="380">
        <f t="shared" si="693"/>
        <v>0</v>
      </c>
      <c r="VL192" s="380">
        <f t="shared" si="693"/>
        <v>0</v>
      </c>
      <c r="VM192" s="380">
        <f t="shared" si="693"/>
        <v>0</v>
      </c>
      <c r="VN192" s="380">
        <f t="shared" si="693"/>
        <v>0</v>
      </c>
      <c r="VO192" s="380">
        <f t="shared" si="693"/>
        <v>0</v>
      </c>
      <c r="VP192" s="380">
        <f t="shared" si="693"/>
        <v>0</v>
      </c>
      <c r="VQ192" s="380">
        <f t="shared" si="693"/>
        <v>0</v>
      </c>
      <c r="VR192" s="380">
        <f t="shared" si="693"/>
        <v>0</v>
      </c>
      <c r="VS192" s="380">
        <f t="shared" si="693"/>
        <v>0</v>
      </c>
      <c r="VT192" s="380">
        <f t="shared" si="693"/>
        <v>0</v>
      </c>
      <c r="VU192" s="380">
        <f t="shared" si="693"/>
        <v>0</v>
      </c>
      <c r="VV192" s="380">
        <f t="shared" si="693"/>
        <v>0</v>
      </c>
      <c r="VW192" s="380">
        <f t="shared" si="693"/>
        <v>0</v>
      </c>
      <c r="VX192" s="380">
        <f t="shared" si="693"/>
        <v>0</v>
      </c>
      <c r="VY192" s="380">
        <f t="shared" si="693"/>
        <v>0</v>
      </c>
      <c r="VZ192" s="380">
        <f t="shared" si="693"/>
        <v>0</v>
      </c>
      <c r="WA192" s="380">
        <f t="shared" si="693"/>
        <v>0</v>
      </c>
      <c r="WB192" s="380">
        <f t="shared" si="693"/>
        <v>0</v>
      </c>
      <c r="WC192" s="380">
        <f t="shared" si="693"/>
        <v>0</v>
      </c>
      <c r="WD192" s="380">
        <f t="shared" si="693"/>
        <v>0</v>
      </c>
      <c r="WE192" s="380">
        <f t="shared" si="693"/>
        <v>0</v>
      </c>
      <c r="WF192" s="380">
        <f t="shared" si="693"/>
        <v>0</v>
      </c>
      <c r="WG192" s="380">
        <f t="shared" si="693"/>
        <v>0</v>
      </c>
      <c r="WH192" s="380">
        <f t="shared" si="693"/>
        <v>0</v>
      </c>
      <c r="WI192" s="378">
        <f t="shared" si="693"/>
        <v>0</v>
      </c>
    </row>
    <row r="193" spans="1:607">
      <c r="A193" s="348"/>
      <c r="B193" s="360" t="s">
        <v>925</v>
      </c>
      <c r="C193" s="348"/>
      <c r="D193" s="348"/>
      <c r="E193" s="348"/>
      <c r="F193" s="348"/>
      <c r="G193" s="361" t="str">
        <f t="shared" si="220"/>
        <v/>
      </c>
      <c r="H193" s="361" t="str">
        <f t="shared" si="221"/>
        <v/>
      </c>
      <c r="I193" s="397"/>
      <c r="J193" s="348"/>
      <c r="K193" s="348"/>
      <c r="L193" s="348"/>
      <c r="M193" s="348"/>
      <c r="N193" s="400"/>
      <c r="O193" s="400"/>
      <c r="P193" s="400"/>
      <c r="Q193" s="400"/>
      <c r="R193" s="400"/>
      <c r="S193" s="400"/>
      <c r="T193" s="400"/>
      <c r="U193" s="400"/>
      <c r="V193" s="400"/>
      <c r="W193" s="400"/>
      <c r="X193" s="400"/>
      <c r="Y193" s="400"/>
      <c r="Z193" s="400"/>
      <c r="AA193" s="400"/>
      <c r="AB193" s="400"/>
      <c r="AC193" s="400"/>
      <c r="AD193" s="400"/>
      <c r="AE193" s="400"/>
      <c r="AF193" s="400"/>
      <c r="AG193" s="400"/>
      <c r="AH193" s="400"/>
      <c r="AI193" s="400"/>
      <c r="AJ193" s="400"/>
      <c r="AK193" s="400"/>
      <c r="AL193" s="400"/>
      <c r="AM193" s="400"/>
      <c r="AN193" s="400"/>
      <c r="AO193" s="400"/>
      <c r="AP193" s="400"/>
      <c r="AQ193" s="400"/>
      <c r="AR193" s="400"/>
      <c r="AS193" s="400"/>
      <c r="AT193" s="400"/>
      <c r="AU193" s="400"/>
      <c r="AV193" s="400"/>
      <c r="AW193" s="400"/>
      <c r="AX193" s="400"/>
      <c r="AY193" s="400"/>
      <c r="AZ193" s="400"/>
      <c r="BA193" s="400"/>
      <c r="BB193" s="400"/>
      <c r="BC193" s="400"/>
      <c r="BD193" s="400"/>
      <c r="BE193" s="400"/>
      <c r="BF193" s="400"/>
      <c r="BG193" s="400"/>
      <c r="BH193" s="400"/>
      <c r="BI193" s="400"/>
      <c r="BJ193" s="400"/>
      <c r="BK193" s="400"/>
      <c r="BL193" s="400"/>
      <c r="BM193" s="400"/>
      <c r="BN193" s="400"/>
      <c r="BO193" s="400"/>
      <c r="BP193" s="400"/>
      <c r="BQ193" s="400"/>
      <c r="BR193" s="400"/>
      <c r="BS193" s="400"/>
      <c r="BT193" s="400"/>
      <c r="BU193" s="400"/>
      <c r="BV193" s="400"/>
      <c r="BW193" s="400"/>
      <c r="BX193" s="400"/>
      <c r="BY193" s="400"/>
      <c r="BZ193" s="400"/>
      <c r="CA193" s="400"/>
      <c r="CB193" s="400"/>
      <c r="CC193" s="400"/>
      <c r="CD193" s="400"/>
      <c r="CE193" s="400"/>
      <c r="CF193" s="400"/>
      <c r="CG193" s="400"/>
      <c r="CH193" s="400"/>
      <c r="CI193" s="400"/>
      <c r="CJ193" s="400"/>
      <c r="CK193" s="400"/>
      <c r="CL193" s="400"/>
      <c r="CM193" s="400"/>
      <c r="CN193" s="400"/>
      <c r="CO193" s="400"/>
      <c r="CP193" s="400"/>
      <c r="CQ193" s="400"/>
      <c r="CR193" s="400"/>
      <c r="CS193" s="400"/>
      <c r="CT193" s="400"/>
      <c r="CU193" s="400"/>
      <c r="CV193" s="400"/>
      <c r="CW193" s="400"/>
      <c r="CX193" s="400"/>
      <c r="CY193" s="400"/>
      <c r="CZ193" s="362"/>
      <c r="DA193" s="901"/>
      <c r="DB193" s="899" t="s">
        <v>1362</v>
      </c>
      <c r="DC193" s="899"/>
      <c r="DD193" s="378">
        <f>SUM(DD68:DD76)^2</f>
        <v>0</v>
      </c>
      <c r="DE193" s="378">
        <f t="shared" ref="DE193:FP193" si="694">SUM(DE68:DE76)^2</f>
        <v>0</v>
      </c>
      <c r="DF193" s="378">
        <f t="shared" si="694"/>
        <v>0</v>
      </c>
      <c r="DG193" s="378">
        <f t="shared" si="694"/>
        <v>0</v>
      </c>
      <c r="DH193" s="378">
        <f t="shared" si="694"/>
        <v>0</v>
      </c>
      <c r="DI193" s="378">
        <f t="shared" si="694"/>
        <v>0</v>
      </c>
      <c r="DJ193" s="378">
        <f t="shared" si="694"/>
        <v>0</v>
      </c>
      <c r="DK193" s="378">
        <f t="shared" si="694"/>
        <v>0</v>
      </c>
      <c r="DL193" s="378">
        <f t="shared" si="694"/>
        <v>0</v>
      </c>
      <c r="DM193" s="378">
        <f t="shared" si="694"/>
        <v>0</v>
      </c>
      <c r="DN193" s="378">
        <f t="shared" si="694"/>
        <v>0</v>
      </c>
      <c r="DO193" s="378">
        <f t="shared" si="694"/>
        <v>0</v>
      </c>
      <c r="DP193" s="378">
        <f t="shared" si="694"/>
        <v>0</v>
      </c>
      <c r="DQ193" s="378">
        <f t="shared" si="694"/>
        <v>0</v>
      </c>
      <c r="DR193" s="378">
        <f t="shared" si="694"/>
        <v>0</v>
      </c>
      <c r="DS193" s="378">
        <f t="shared" si="694"/>
        <v>0</v>
      </c>
      <c r="DT193" s="378">
        <f t="shared" si="694"/>
        <v>0</v>
      </c>
      <c r="DU193" s="378">
        <f t="shared" si="694"/>
        <v>0</v>
      </c>
      <c r="DV193" s="378">
        <f t="shared" si="694"/>
        <v>0</v>
      </c>
      <c r="DW193" s="378">
        <f t="shared" si="694"/>
        <v>0</v>
      </c>
      <c r="DX193" s="379">
        <f t="shared" si="694"/>
        <v>0</v>
      </c>
      <c r="DY193" s="378">
        <f t="shared" si="694"/>
        <v>0</v>
      </c>
      <c r="DZ193" s="378">
        <f t="shared" si="694"/>
        <v>0</v>
      </c>
      <c r="EA193" s="378">
        <f t="shared" si="694"/>
        <v>0</v>
      </c>
      <c r="EB193" s="378">
        <f t="shared" si="694"/>
        <v>0</v>
      </c>
      <c r="EC193" s="378">
        <f t="shared" si="694"/>
        <v>0</v>
      </c>
      <c r="ED193" s="378">
        <f t="shared" si="694"/>
        <v>0</v>
      </c>
      <c r="EE193" s="378">
        <f t="shared" si="694"/>
        <v>0</v>
      </c>
      <c r="EF193" s="378">
        <f t="shared" si="694"/>
        <v>0</v>
      </c>
      <c r="EG193" s="378">
        <f t="shared" si="694"/>
        <v>0</v>
      </c>
      <c r="EH193" s="378">
        <f t="shared" si="694"/>
        <v>0</v>
      </c>
      <c r="EI193" s="378">
        <f t="shared" si="694"/>
        <v>0</v>
      </c>
      <c r="EJ193" s="378">
        <f t="shared" si="694"/>
        <v>0</v>
      </c>
      <c r="EK193" s="378">
        <f t="shared" si="694"/>
        <v>0</v>
      </c>
      <c r="EL193" s="378">
        <f t="shared" si="694"/>
        <v>0</v>
      </c>
      <c r="EM193" s="378">
        <f t="shared" si="694"/>
        <v>0</v>
      </c>
      <c r="EN193" s="378">
        <f t="shared" si="694"/>
        <v>0</v>
      </c>
      <c r="EO193" s="378">
        <f t="shared" si="694"/>
        <v>0</v>
      </c>
      <c r="EP193" s="378">
        <f t="shared" si="694"/>
        <v>0</v>
      </c>
      <c r="EQ193" s="378">
        <f t="shared" si="694"/>
        <v>0</v>
      </c>
      <c r="ER193" s="378">
        <f t="shared" si="694"/>
        <v>0</v>
      </c>
      <c r="ES193" s="378">
        <f t="shared" si="694"/>
        <v>0</v>
      </c>
      <c r="ET193" s="378">
        <f t="shared" si="694"/>
        <v>0</v>
      </c>
      <c r="EU193" s="378">
        <f t="shared" si="694"/>
        <v>0</v>
      </c>
      <c r="EV193" s="378">
        <f t="shared" si="694"/>
        <v>0</v>
      </c>
      <c r="EW193" s="378">
        <f t="shared" si="694"/>
        <v>0</v>
      </c>
      <c r="EX193" s="378">
        <f t="shared" si="694"/>
        <v>0</v>
      </c>
      <c r="EY193" s="378">
        <f t="shared" si="694"/>
        <v>0</v>
      </c>
      <c r="EZ193" s="378">
        <f t="shared" si="694"/>
        <v>0</v>
      </c>
      <c r="FA193" s="378">
        <f t="shared" si="694"/>
        <v>0</v>
      </c>
      <c r="FB193" s="378">
        <f t="shared" si="694"/>
        <v>0</v>
      </c>
      <c r="FC193" s="378">
        <f t="shared" si="694"/>
        <v>0</v>
      </c>
      <c r="FD193" s="378">
        <f t="shared" si="694"/>
        <v>0</v>
      </c>
      <c r="FE193" s="378">
        <f t="shared" si="694"/>
        <v>0</v>
      </c>
      <c r="FF193" s="378">
        <f t="shared" si="694"/>
        <v>0</v>
      </c>
      <c r="FG193" s="378">
        <f t="shared" si="694"/>
        <v>0</v>
      </c>
      <c r="FH193" s="378">
        <f t="shared" si="694"/>
        <v>0</v>
      </c>
      <c r="FI193" s="378">
        <f t="shared" si="694"/>
        <v>0</v>
      </c>
      <c r="FJ193" s="378">
        <f t="shared" si="694"/>
        <v>0</v>
      </c>
      <c r="FK193" s="378">
        <f t="shared" si="694"/>
        <v>0</v>
      </c>
      <c r="FL193" s="378">
        <f t="shared" si="694"/>
        <v>0</v>
      </c>
      <c r="FM193" s="378">
        <f t="shared" si="694"/>
        <v>0</v>
      </c>
      <c r="FN193" s="378">
        <f t="shared" si="694"/>
        <v>0</v>
      </c>
      <c r="FO193" s="378">
        <f t="shared" si="694"/>
        <v>0</v>
      </c>
      <c r="FP193" s="378">
        <f t="shared" si="694"/>
        <v>0</v>
      </c>
      <c r="FQ193" s="378">
        <f t="shared" ref="FQ193:IB193" si="695">SUM(FQ68:FQ76)^2</f>
        <v>0</v>
      </c>
      <c r="FR193" s="378">
        <f t="shared" si="695"/>
        <v>0</v>
      </c>
      <c r="FS193" s="378">
        <f t="shared" si="695"/>
        <v>0</v>
      </c>
      <c r="FT193" s="378">
        <f t="shared" si="695"/>
        <v>0</v>
      </c>
      <c r="FU193" s="378">
        <f t="shared" si="695"/>
        <v>0</v>
      </c>
      <c r="FV193" s="378">
        <f t="shared" si="695"/>
        <v>0</v>
      </c>
      <c r="FW193" s="378">
        <f t="shared" si="695"/>
        <v>0</v>
      </c>
      <c r="FX193" s="378">
        <f t="shared" si="695"/>
        <v>0</v>
      </c>
      <c r="FY193" s="378">
        <f t="shared" si="695"/>
        <v>0</v>
      </c>
      <c r="FZ193" s="378">
        <f t="shared" si="695"/>
        <v>0</v>
      </c>
      <c r="GA193" s="378">
        <f t="shared" si="695"/>
        <v>0</v>
      </c>
      <c r="GB193" s="378">
        <f t="shared" si="695"/>
        <v>0</v>
      </c>
      <c r="GC193" s="378">
        <f t="shared" si="695"/>
        <v>0</v>
      </c>
      <c r="GD193" s="378">
        <f t="shared" si="695"/>
        <v>0</v>
      </c>
      <c r="GE193" s="378">
        <f t="shared" si="695"/>
        <v>0</v>
      </c>
      <c r="GF193" s="378">
        <f t="shared" si="695"/>
        <v>0</v>
      </c>
      <c r="GG193" s="378">
        <f t="shared" si="695"/>
        <v>0</v>
      </c>
      <c r="GH193" s="378">
        <f t="shared" si="695"/>
        <v>0</v>
      </c>
      <c r="GI193" s="378">
        <f t="shared" si="695"/>
        <v>0</v>
      </c>
      <c r="GJ193" s="378">
        <f t="shared" si="695"/>
        <v>0</v>
      </c>
      <c r="GK193" s="378">
        <f t="shared" si="695"/>
        <v>0</v>
      </c>
      <c r="GL193" s="378">
        <f t="shared" si="695"/>
        <v>0</v>
      </c>
      <c r="GM193" s="378">
        <f t="shared" si="695"/>
        <v>0</v>
      </c>
      <c r="GN193" s="378">
        <f t="shared" si="695"/>
        <v>0</v>
      </c>
      <c r="GO193" s="378">
        <f t="shared" si="695"/>
        <v>0</v>
      </c>
      <c r="GP193" s="378">
        <f t="shared" si="695"/>
        <v>0</v>
      </c>
      <c r="GQ193" s="378">
        <f t="shared" si="695"/>
        <v>0</v>
      </c>
      <c r="GR193" s="378">
        <f t="shared" si="695"/>
        <v>0</v>
      </c>
      <c r="GS193" s="378">
        <f t="shared" si="695"/>
        <v>0</v>
      </c>
      <c r="GT193" s="378">
        <f t="shared" si="695"/>
        <v>0</v>
      </c>
      <c r="GU193" s="378">
        <f t="shared" si="695"/>
        <v>0</v>
      </c>
      <c r="GV193" s="378">
        <f t="shared" si="695"/>
        <v>0</v>
      </c>
      <c r="GW193" s="378">
        <f t="shared" si="695"/>
        <v>0</v>
      </c>
      <c r="GX193" s="378">
        <f t="shared" si="695"/>
        <v>0</v>
      </c>
      <c r="GY193" s="378">
        <f t="shared" si="695"/>
        <v>0</v>
      </c>
      <c r="GZ193" s="378">
        <f t="shared" si="695"/>
        <v>0</v>
      </c>
      <c r="HA193" s="378">
        <f t="shared" si="695"/>
        <v>0</v>
      </c>
      <c r="HB193" s="378">
        <f t="shared" si="695"/>
        <v>0</v>
      </c>
      <c r="HC193" s="378">
        <f t="shared" si="695"/>
        <v>0</v>
      </c>
      <c r="HD193" s="378">
        <f t="shared" si="695"/>
        <v>0</v>
      </c>
      <c r="HE193" s="378">
        <f t="shared" si="695"/>
        <v>0</v>
      </c>
      <c r="HF193" s="378">
        <f t="shared" si="695"/>
        <v>0</v>
      </c>
      <c r="HG193" s="378">
        <f t="shared" si="695"/>
        <v>0</v>
      </c>
      <c r="HH193" s="378">
        <f t="shared" si="695"/>
        <v>0</v>
      </c>
      <c r="HI193" s="378">
        <f t="shared" si="695"/>
        <v>0</v>
      </c>
      <c r="HJ193" s="378">
        <f t="shared" si="695"/>
        <v>0</v>
      </c>
      <c r="HK193" s="378">
        <f t="shared" si="695"/>
        <v>0</v>
      </c>
      <c r="HL193" s="378">
        <f t="shared" si="695"/>
        <v>0</v>
      </c>
      <c r="HM193" s="378">
        <f t="shared" si="695"/>
        <v>0</v>
      </c>
      <c r="HN193" s="378">
        <f t="shared" si="695"/>
        <v>0</v>
      </c>
      <c r="HO193" s="378">
        <f t="shared" si="695"/>
        <v>0</v>
      </c>
      <c r="HP193" s="378">
        <f t="shared" si="695"/>
        <v>0</v>
      </c>
      <c r="HQ193" s="378">
        <f t="shared" si="695"/>
        <v>0</v>
      </c>
      <c r="HR193" s="378">
        <f t="shared" si="695"/>
        <v>0</v>
      </c>
      <c r="HS193" s="378">
        <f t="shared" si="695"/>
        <v>0</v>
      </c>
      <c r="HT193" s="378">
        <f t="shared" si="695"/>
        <v>0</v>
      </c>
      <c r="HU193" s="378">
        <f t="shared" si="695"/>
        <v>0</v>
      </c>
      <c r="HV193" s="378">
        <f t="shared" si="695"/>
        <v>0</v>
      </c>
      <c r="HW193" s="378">
        <f t="shared" si="695"/>
        <v>0</v>
      </c>
      <c r="HX193" s="378">
        <f t="shared" si="695"/>
        <v>0</v>
      </c>
      <c r="HY193" s="378">
        <f t="shared" si="695"/>
        <v>0</v>
      </c>
      <c r="HZ193" s="378">
        <f t="shared" si="695"/>
        <v>0</v>
      </c>
      <c r="IA193" s="378">
        <f t="shared" si="695"/>
        <v>0</v>
      </c>
      <c r="IB193" s="378">
        <f t="shared" si="695"/>
        <v>0</v>
      </c>
      <c r="IC193" s="378">
        <f t="shared" ref="IC193:KN193" si="696">SUM(IC68:IC76)^2</f>
        <v>0</v>
      </c>
      <c r="ID193" s="378">
        <f t="shared" si="696"/>
        <v>0</v>
      </c>
      <c r="IE193" s="378">
        <f t="shared" si="696"/>
        <v>0</v>
      </c>
      <c r="IF193" s="378">
        <f t="shared" si="696"/>
        <v>0</v>
      </c>
      <c r="IG193" s="378">
        <f t="shared" si="696"/>
        <v>0</v>
      </c>
      <c r="IH193" s="378">
        <f t="shared" si="696"/>
        <v>0</v>
      </c>
      <c r="II193" s="378">
        <f t="shared" si="696"/>
        <v>0</v>
      </c>
      <c r="IJ193" s="378">
        <f t="shared" si="696"/>
        <v>0</v>
      </c>
      <c r="IK193" s="378">
        <f t="shared" si="696"/>
        <v>0</v>
      </c>
      <c r="IL193" s="378">
        <f t="shared" si="696"/>
        <v>0</v>
      </c>
      <c r="IM193" s="378">
        <f t="shared" si="696"/>
        <v>0</v>
      </c>
      <c r="IN193" s="378">
        <f t="shared" si="696"/>
        <v>0</v>
      </c>
      <c r="IO193" s="378">
        <f t="shared" si="696"/>
        <v>0</v>
      </c>
      <c r="IP193" s="378">
        <f t="shared" si="696"/>
        <v>0</v>
      </c>
      <c r="IQ193" s="378">
        <f t="shared" si="696"/>
        <v>0</v>
      </c>
      <c r="IR193" s="378">
        <f t="shared" si="696"/>
        <v>0</v>
      </c>
      <c r="IS193" s="378">
        <f t="shared" si="696"/>
        <v>0</v>
      </c>
      <c r="IT193" s="378">
        <f t="shared" si="696"/>
        <v>0</v>
      </c>
      <c r="IU193" s="378">
        <f t="shared" si="696"/>
        <v>0</v>
      </c>
      <c r="IV193" s="378">
        <f t="shared" si="696"/>
        <v>0</v>
      </c>
      <c r="IW193" s="378">
        <f t="shared" si="696"/>
        <v>0</v>
      </c>
      <c r="IX193" s="378">
        <f t="shared" si="696"/>
        <v>0</v>
      </c>
      <c r="IY193" s="378">
        <f t="shared" si="696"/>
        <v>0</v>
      </c>
      <c r="IZ193" s="378">
        <f t="shared" si="696"/>
        <v>0</v>
      </c>
      <c r="JA193" s="378">
        <f t="shared" si="696"/>
        <v>0</v>
      </c>
      <c r="JB193" s="378">
        <f t="shared" si="696"/>
        <v>0</v>
      </c>
      <c r="JC193" s="378">
        <f t="shared" si="696"/>
        <v>0</v>
      </c>
      <c r="JD193" s="378">
        <f t="shared" si="696"/>
        <v>0</v>
      </c>
      <c r="JE193" s="378">
        <f t="shared" si="696"/>
        <v>0</v>
      </c>
      <c r="JF193" s="378">
        <f t="shared" si="696"/>
        <v>0</v>
      </c>
      <c r="JG193" s="378">
        <f t="shared" si="696"/>
        <v>0</v>
      </c>
      <c r="JH193" s="378">
        <f t="shared" si="696"/>
        <v>0</v>
      </c>
      <c r="JI193" s="378">
        <f t="shared" si="696"/>
        <v>0</v>
      </c>
      <c r="JJ193" s="378">
        <f t="shared" si="696"/>
        <v>0</v>
      </c>
      <c r="JK193" s="378">
        <f t="shared" si="696"/>
        <v>0</v>
      </c>
      <c r="JL193" s="378">
        <f t="shared" si="696"/>
        <v>0</v>
      </c>
      <c r="JM193" s="378">
        <f t="shared" si="696"/>
        <v>0</v>
      </c>
      <c r="JN193" s="378">
        <f t="shared" si="696"/>
        <v>0</v>
      </c>
      <c r="JO193" s="378">
        <f t="shared" si="696"/>
        <v>0</v>
      </c>
      <c r="JP193" s="378">
        <f t="shared" si="696"/>
        <v>0</v>
      </c>
      <c r="JQ193" s="378">
        <f t="shared" si="696"/>
        <v>0</v>
      </c>
      <c r="JR193" s="378">
        <f t="shared" si="696"/>
        <v>0</v>
      </c>
      <c r="JS193" s="378">
        <f t="shared" si="696"/>
        <v>0</v>
      </c>
      <c r="JT193" s="378">
        <f t="shared" si="696"/>
        <v>0</v>
      </c>
      <c r="JU193" s="378">
        <f t="shared" si="696"/>
        <v>0</v>
      </c>
      <c r="JV193" s="378">
        <f t="shared" si="696"/>
        <v>0</v>
      </c>
      <c r="JW193" s="378">
        <f t="shared" si="696"/>
        <v>0</v>
      </c>
      <c r="JX193" s="378">
        <f t="shared" si="696"/>
        <v>0</v>
      </c>
      <c r="JY193" s="378">
        <f t="shared" si="696"/>
        <v>0</v>
      </c>
      <c r="JZ193" s="378">
        <f t="shared" si="696"/>
        <v>0</v>
      </c>
      <c r="KA193" s="378">
        <f t="shared" si="696"/>
        <v>0</v>
      </c>
      <c r="KB193" s="378">
        <f t="shared" si="696"/>
        <v>0</v>
      </c>
      <c r="KC193" s="378">
        <f t="shared" si="696"/>
        <v>0</v>
      </c>
      <c r="KD193" s="378">
        <f t="shared" si="696"/>
        <v>0</v>
      </c>
      <c r="KE193" s="378">
        <f t="shared" si="696"/>
        <v>0</v>
      </c>
      <c r="KF193" s="378">
        <f t="shared" si="696"/>
        <v>0</v>
      </c>
      <c r="KG193" s="378">
        <f t="shared" si="696"/>
        <v>0</v>
      </c>
      <c r="KH193" s="378">
        <f t="shared" si="696"/>
        <v>0</v>
      </c>
      <c r="KI193" s="378">
        <f t="shared" si="696"/>
        <v>0</v>
      </c>
      <c r="KJ193" s="378">
        <f t="shared" si="696"/>
        <v>0</v>
      </c>
      <c r="KK193" s="378">
        <f t="shared" si="696"/>
        <v>0</v>
      </c>
      <c r="KL193" s="378">
        <f t="shared" si="696"/>
        <v>0</v>
      </c>
      <c r="KM193" s="378">
        <f t="shared" si="696"/>
        <v>0</v>
      </c>
      <c r="KN193" s="378">
        <f t="shared" si="696"/>
        <v>0</v>
      </c>
      <c r="KO193" s="378">
        <f t="shared" ref="KO193:MZ193" si="697">SUM(KO68:KO76)^2</f>
        <v>0</v>
      </c>
      <c r="KP193" s="378">
        <f t="shared" si="697"/>
        <v>0</v>
      </c>
      <c r="KQ193" s="378">
        <f t="shared" si="697"/>
        <v>0</v>
      </c>
      <c r="KR193" s="378">
        <f t="shared" si="697"/>
        <v>0</v>
      </c>
      <c r="KS193" s="378">
        <f t="shared" si="697"/>
        <v>0</v>
      </c>
      <c r="KT193" s="378">
        <f t="shared" si="697"/>
        <v>0</v>
      </c>
      <c r="KU193" s="378">
        <f t="shared" si="697"/>
        <v>0</v>
      </c>
      <c r="KV193" s="378">
        <f t="shared" si="697"/>
        <v>0</v>
      </c>
      <c r="KW193" s="378">
        <f t="shared" si="697"/>
        <v>0</v>
      </c>
      <c r="KX193" s="378">
        <f t="shared" si="697"/>
        <v>0</v>
      </c>
      <c r="KY193" s="378">
        <f t="shared" si="697"/>
        <v>0</v>
      </c>
      <c r="KZ193" s="378">
        <f t="shared" si="697"/>
        <v>0</v>
      </c>
      <c r="LA193" s="378">
        <f t="shared" si="697"/>
        <v>0</v>
      </c>
      <c r="LB193" s="378">
        <f t="shared" si="697"/>
        <v>0</v>
      </c>
      <c r="LC193" s="378">
        <f t="shared" si="697"/>
        <v>0</v>
      </c>
      <c r="LD193" s="378">
        <f t="shared" si="697"/>
        <v>0</v>
      </c>
      <c r="LE193" s="378">
        <f t="shared" si="697"/>
        <v>0</v>
      </c>
      <c r="LF193" s="378">
        <f t="shared" si="697"/>
        <v>0</v>
      </c>
      <c r="LG193" s="378">
        <f t="shared" si="697"/>
        <v>0</v>
      </c>
      <c r="LH193" s="378">
        <f t="shared" si="697"/>
        <v>0</v>
      </c>
      <c r="LI193" s="378">
        <f t="shared" si="697"/>
        <v>0</v>
      </c>
      <c r="LJ193" s="378">
        <f t="shared" si="697"/>
        <v>0</v>
      </c>
      <c r="LK193" s="378">
        <f t="shared" si="697"/>
        <v>0</v>
      </c>
      <c r="LL193" s="378">
        <f t="shared" si="697"/>
        <v>0</v>
      </c>
      <c r="LM193" s="378">
        <f t="shared" si="697"/>
        <v>0</v>
      </c>
      <c r="LN193" s="378">
        <f t="shared" si="697"/>
        <v>0</v>
      </c>
      <c r="LO193" s="378">
        <f t="shared" si="697"/>
        <v>0</v>
      </c>
      <c r="LP193" s="378">
        <f t="shared" si="697"/>
        <v>0</v>
      </c>
      <c r="LQ193" s="378">
        <f t="shared" si="697"/>
        <v>0</v>
      </c>
      <c r="LR193" s="378">
        <f t="shared" si="697"/>
        <v>0</v>
      </c>
      <c r="LS193" s="378">
        <f t="shared" si="697"/>
        <v>0</v>
      </c>
      <c r="LT193" s="378">
        <f t="shared" si="697"/>
        <v>0</v>
      </c>
      <c r="LU193" s="378">
        <f t="shared" si="697"/>
        <v>0</v>
      </c>
      <c r="LV193" s="378">
        <f t="shared" si="697"/>
        <v>0</v>
      </c>
      <c r="LW193" s="378">
        <f t="shared" si="697"/>
        <v>0</v>
      </c>
      <c r="LX193" s="378">
        <f t="shared" si="697"/>
        <v>0</v>
      </c>
      <c r="LY193" s="378">
        <f t="shared" si="697"/>
        <v>0</v>
      </c>
      <c r="LZ193" s="378">
        <f t="shared" si="697"/>
        <v>0</v>
      </c>
      <c r="MA193" s="378">
        <f t="shared" si="697"/>
        <v>0</v>
      </c>
      <c r="MB193" s="378">
        <f t="shared" si="697"/>
        <v>0</v>
      </c>
      <c r="MC193" s="378">
        <f t="shared" si="697"/>
        <v>0</v>
      </c>
      <c r="MD193" s="378">
        <f t="shared" si="697"/>
        <v>0</v>
      </c>
      <c r="ME193" s="378">
        <f t="shared" si="697"/>
        <v>0</v>
      </c>
      <c r="MF193" s="378">
        <f t="shared" si="697"/>
        <v>0</v>
      </c>
      <c r="MG193" s="378">
        <f t="shared" si="697"/>
        <v>0</v>
      </c>
      <c r="MH193" s="378">
        <f t="shared" si="697"/>
        <v>0</v>
      </c>
      <c r="MI193" s="378">
        <f t="shared" si="697"/>
        <v>0</v>
      </c>
      <c r="MJ193" s="378">
        <f t="shared" si="697"/>
        <v>0</v>
      </c>
      <c r="MK193" s="378">
        <f t="shared" si="697"/>
        <v>0</v>
      </c>
      <c r="ML193" s="378">
        <f t="shared" si="697"/>
        <v>0</v>
      </c>
      <c r="MM193" s="378">
        <f t="shared" si="697"/>
        <v>0</v>
      </c>
      <c r="MN193" s="378">
        <f t="shared" si="697"/>
        <v>0</v>
      </c>
      <c r="MO193" s="378">
        <f t="shared" si="697"/>
        <v>0</v>
      </c>
      <c r="MP193" s="378">
        <f t="shared" si="697"/>
        <v>0</v>
      </c>
      <c r="MQ193" s="378">
        <f t="shared" si="697"/>
        <v>0</v>
      </c>
      <c r="MR193" s="378">
        <f t="shared" si="697"/>
        <v>0</v>
      </c>
      <c r="MS193" s="378">
        <f t="shared" si="697"/>
        <v>0</v>
      </c>
      <c r="MT193" s="378">
        <f t="shared" si="697"/>
        <v>0</v>
      </c>
      <c r="MU193" s="378">
        <f t="shared" si="697"/>
        <v>0</v>
      </c>
      <c r="MV193" s="378">
        <f t="shared" si="697"/>
        <v>0</v>
      </c>
      <c r="MW193" s="378">
        <f t="shared" si="697"/>
        <v>0</v>
      </c>
      <c r="MX193" s="378">
        <f t="shared" si="697"/>
        <v>0</v>
      </c>
      <c r="MY193" s="378">
        <f t="shared" si="697"/>
        <v>0</v>
      </c>
      <c r="MZ193" s="378">
        <f t="shared" si="697"/>
        <v>0</v>
      </c>
      <c r="NA193" s="378">
        <f t="shared" ref="NA193:PL193" si="698">SUM(NA68:NA76)^2</f>
        <v>0</v>
      </c>
      <c r="NB193" s="378">
        <f t="shared" si="698"/>
        <v>0</v>
      </c>
      <c r="NC193" s="378">
        <f t="shared" si="698"/>
        <v>0</v>
      </c>
      <c r="ND193" s="378">
        <f t="shared" si="698"/>
        <v>0</v>
      </c>
      <c r="NE193" s="378">
        <f t="shared" si="698"/>
        <v>0</v>
      </c>
      <c r="NF193" s="378">
        <f t="shared" si="698"/>
        <v>0</v>
      </c>
      <c r="NG193" s="378">
        <f t="shared" si="698"/>
        <v>0</v>
      </c>
      <c r="NH193" s="378">
        <f t="shared" si="698"/>
        <v>0</v>
      </c>
      <c r="NI193" s="378">
        <f t="shared" si="698"/>
        <v>0</v>
      </c>
      <c r="NJ193" s="378">
        <f t="shared" si="698"/>
        <v>0</v>
      </c>
      <c r="NK193" s="378">
        <f t="shared" si="698"/>
        <v>0</v>
      </c>
      <c r="NL193" s="378">
        <f t="shared" si="698"/>
        <v>0</v>
      </c>
      <c r="NM193" s="378">
        <f t="shared" si="698"/>
        <v>0</v>
      </c>
      <c r="NN193" s="378">
        <f t="shared" si="698"/>
        <v>0</v>
      </c>
      <c r="NO193" s="378">
        <f t="shared" si="698"/>
        <v>0</v>
      </c>
      <c r="NP193" s="378">
        <f t="shared" si="698"/>
        <v>0</v>
      </c>
      <c r="NQ193" s="378">
        <f t="shared" si="698"/>
        <v>0</v>
      </c>
      <c r="NR193" s="378">
        <f t="shared" si="698"/>
        <v>0</v>
      </c>
      <c r="NS193" s="378">
        <f t="shared" si="698"/>
        <v>0</v>
      </c>
      <c r="NT193" s="378">
        <f t="shared" si="698"/>
        <v>0</v>
      </c>
      <c r="NU193" s="378">
        <f t="shared" si="698"/>
        <v>0</v>
      </c>
      <c r="NV193" s="378">
        <f t="shared" si="698"/>
        <v>0</v>
      </c>
      <c r="NW193" s="378">
        <f t="shared" si="698"/>
        <v>0</v>
      </c>
      <c r="NX193" s="378">
        <f t="shared" si="698"/>
        <v>0</v>
      </c>
      <c r="NY193" s="378">
        <f t="shared" si="698"/>
        <v>0</v>
      </c>
      <c r="NZ193" s="378">
        <f t="shared" si="698"/>
        <v>0</v>
      </c>
      <c r="OA193" s="378">
        <f t="shared" si="698"/>
        <v>0</v>
      </c>
      <c r="OB193" s="378">
        <f t="shared" si="698"/>
        <v>0</v>
      </c>
      <c r="OC193" s="378">
        <f t="shared" si="698"/>
        <v>0</v>
      </c>
      <c r="OD193" s="378">
        <f t="shared" si="698"/>
        <v>0</v>
      </c>
      <c r="OE193" s="378">
        <f t="shared" si="698"/>
        <v>0</v>
      </c>
      <c r="OF193" s="378">
        <f t="shared" si="698"/>
        <v>0</v>
      </c>
      <c r="OG193" s="378">
        <f t="shared" si="698"/>
        <v>0</v>
      </c>
      <c r="OH193" s="378">
        <f t="shared" si="698"/>
        <v>0</v>
      </c>
      <c r="OI193" s="378">
        <f t="shared" si="698"/>
        <v>0</v>
      </c>
      <c r="OJ193" s="378">
        <f t="shared" si="698"/>
        <v>0</v>
      </c>
      <c r="OK193" s="378">
        <f t="shared" si="698"/>
        <v>0</v>
      </c>
      <c r="OL193" s="378">
        <f t="shared" si="698"/>
        <v>0</v>
      </c>
      <c r="OM193" s="378">
        <f t="shared" si="698"/>
        <v>0</v>
      </c>
      <c r="ON193" s="378">
        <f t="shared" si="698"/>
        <v>0</v>
      </c>
      <c r="OO193" s="378">
        <f t="shared" si="698"/>
        <v>0</v>
      </c>
      <c r="OP193" s="378">
        <f t="shared" si="698"/>
        <v>0</v>
      </c>
      <c r="OQ193" s="380">
        <f t="shared" si="698"/>
        <v>0</v>
      </c>
      <c r="OR193" s="380">
        <f t="shared" si="698"/>
        <v>0</v>
      </c>
      <c r="OS193" s="380">
        <f t="shared" si="698"/>
        <v>0</v>
      </c>
      <c r="OT193" s="380">
        <f t="shared" si="698"/>
        <v>0</v>
      </c>
      <c r="OU193" s="380">
        <f t="shared" si="698"/>
        <v>0</v>
      </c>
      <c r="OV193" s="380">
        <f t="shared" si="698"/>
        <v>0</v>
      </c>
      <c r="OW193" s="380">
        <f t="shared" si="698"/>
        <v>0</v>
      </c>
      <c r="OX193" s="380">
        <f t="shared" si="698"/>
        <v>0</v>
      </c>
      <c r="OY193" s="380">
        <f t="shared" si="698"/>
        <v>0</v>
      </c>
      <c r="OZ193" s="380">
        <f t="shared" si="698"/>
        <v>0</v>
      </c>
      <c r="PA193" s="380">
        <f t="shared" si="698"/>
        <v>0</v>
      </c>
      <c r="PB193" s="380">
        <f t="shared" si="698"/>
        <v>0</v>
      </c>
      <c r="PC193" s="380">
        <f t="shared" si="698"/>
        <v>0</v>
      </c>
      <c r="PD193" s="380">
        <f t="shared" si="698"/>
        <v>0</v>
      </c>
      <c r="PE193" s="380">
        <f t="shared" si="698"/>
        <v>0</v>
      </c>
      <c r="PF193" s="380">
        <f t="shared" si="698"/>
        <v>0</v>
      </c>
      <c r="PG193" s="380">
        <f t="shared" si="698"/>
        <v>0</v>
      </c>
      <c r="PH193" s="380">
        <f t="shared" si="698"/>
        <v>0</v>
      </c>
      <c r="PI193" s="380">
        <f t="shared" si="698"/>
        <v>0</v>
      </c>
      <c r="PJ193" s="380">
        <f t="shared" si="698"/>
        <v>0</v>
      </c>
      <c r="PK193" s="380">
        <f t="shared" si="698"/>
        <v>0</v>
      </c>
      <c r="PL193" s="380">
        <f t="shared" si="698"/>
        <v>0</v>
      </c>
      <c r="PM193" s="380">
        <f t="shared" ref="PM193:RX193" si="699">SUM(PM68:PM76)^2</f>
        <v>0</v>
      </c>
      <c r="PN193" s="380">
        <f t="shared" si="699"/>
        <v>0</v>
      </c>
      <c r="PO193" s="380">
        <f t="shared" si="699"/>
        <v>0</v>
      </c>
      <c r="PP193" s="380">
        <f t="shared" si="699"/>
        <v>0</v>
      </c>
      <c r="PQ193" s="380">
        <f t="shared" si="699"/>
        <v>0</v>
      </c>
      <c r="PR193" s="380">
        <f t="shared" si="699"/>
        <v>0</v>
      </c>
      <c r="PS193" s="380">
        <f t="shared" si="699"/>
        <v>0</v>
      </c>
      <c r="PT193" s="380">
        <f t="shared" si="699"/>
        <v>0</v>
      </c>
      <c r="PU193" s="380">
        <f t="shared" si="699"/>
        <v>0</v>
      </c>
      <c r="PV193" s="380">
        <f t="shared" si="699"/>
        <v>0</v>
      </c>
      <c r="PW193" s="380">
        <f t="shared" si="699"/>
        <v>0</v>
      </c>
      <c r="PX193" s="380">
        <f t="shared" si="699"/>
        <v>0</v>
      </c>
      <c r="PY193" s="380">
        <f t="shared" si="699"/>
        <v>0</v>
      </c>
      <c r="PZ193" s="380">
        <f t="shared" si="699"/>
        <v>0</v>
      </c>
      <c r="QA193" s="380">
        <f t="shared" si="699"/>
        <v>0</v>
      </c>
      <c r="QB193" s="380">
        <f t="shared" si="699"/>
        <v>0</v>
      </c>
      <c r="QC193" s="380">
        <f t="shared" si="699"/>
        <v>0</v>
      </c>
      <c r="QD193" s="380">
        <f t="shared" si="699"/>
        <v>0</v>
      </c>
      <c r="QE193" s="380">
        <f t="shared" si="699"/>
        <v>0</v>
      </c>
      <c r="QF193" s="380">
        <f t="shared" si="699"/>
        <v>0</v>
      </c>
      <c r="QG193" s="380">
        <f t="shared" si="699"/>
        <v>0</v>
      </c>
      <c r="QH193" s="380">
        <f t="shared" si="699"/>
        <v>0</v>
      </c>
      <c r="QI193" s="380">
        <f t="shared" si="699"/>
        <v>0</v>
      </c>
      <c r="QJ193" s="380">
        <f t="shared" si="699"/>
        <v>0</v>
      </c>
      <c r="QK193" s="380">
        <f t="shared" si="699"/>
        <v>0</v>
      </c>
      <c r="QL193" s="380">
        <f t="shared" si="699"/>
        <v>0</v>
      </c>
      <c r="QM193" s="380">
        <f t="shared" si="699"/>
        <v>0</v>
      </c>
      <c r="QN193" s="380">
        <f t="shared" si="699"/>
        <v>0</v>
      </c>
      <c r="QO193" s="380">
        <f t="shared" si="699"/>
        <v>0</v>
      </c>
      <c r="QP193" s="380">
        <f t="shared" si="699"/>
        <v>0</v>
      </c>
      <c r="QQ193" s="380">
        <f t="shared" si="699"/>
        <v>0</v>
      </c>
      <c r="QR193" s="380">
        <f t="shared" si="699"/>
        <v>0</v>
      </c>
      <c r="QS193" s="380">
        <f t="shared" si="699"/>
        <v>0</v>
      </c>
      <c r="QT193" s="380">
        <f t="shared" si="699"/>
        <v>0</v>
      </c>
      <c r="QU193" s="380">
        <f t="shared" si="699"/>
        <v>0</v>
      </c>
      <c r="QV193" s="380">
        <f t="shared" si="699"/>
        <v>0</v>
      </c>
      <c r="QW193" s="380">
        <f t="shared" si="699"/>
        <v>0</v>
      </c>
      <c r="QX193" s="380">
        <f t="shared" si="699"/>
        <v>0</v>
      </c>
      <c r="QY193" s="380">
        <f t="shared" si="699"/>
        <v>0</v>
      </c>
      <c r="QZ193" s="380">
        <f t="shared" si="699"/>
        <v>0</v>
      </c>
      <c r="RA193" s="380">
        <f t="shared" si="699"/>
        <v>0</v>
      </c>
      <c r="RB193" s="380">
        <f t="shared" si="699"/>
        <v>0</v>
      </c>
      <c r="RC193" s="380">
        <f t="shared" si="699"/>
        <v>0</v>
      </c>
      <c r="RD193" s="380">
        <f t="shared" si="699"/>
        <v>0</v>
      </c>
      <c r="RE193" s="380">
        <f t="shared" si="699"/>
        <v>0</v>
      </c>
      <c r="RF193" s="380">
        <f t="shared" si="699"/>
        <v>0</v>
      </c>
      <c r="RG193" s="380">
        <f t="shared" si="699"/>
        <v>0</v>
      </c>
      <c r="RH193" s="380">
        <f t="shared" si="699"/>
        <v>0</v>
      </c>
      <c r="RI193" s="380">
        <f t="shared" si="699"/>
        <v>0</v>
      </c>
      <c r="RJ193" s="380">
        <f t="shared" si="699"/>
        <v>0</v>
      </c>
      <c r="RK193" s="380">
        <f t="shared" si="699"/>
        <v>0</v>
      </c>
      <c r="RL193" s="380">
        <f t="shared" si="699"/>
        <v>0</v>
      </c>
      <c r="RM193" s="380">
        <f t="shared" si="699"/>
        <v>0</v>
      </c>
      <c r="RN193" s="380">
        <f t="shared" si="699"/>
        <v>0</v>
      </c>
      <c r="RO193" s="380">
        <f t="shared" si="699"/>
        <v>0</v>
      </c>
      <c r="RP193" s="380">
        <f t="shared" si="699"/>
        <v>0</v>
      </c>
      <c r="RQ193" s="380">
        <f t="shared" si="699"/>
        <v>0</v>
      </c>
      <c r="RR193" s="380">
        <f t="shared" si="699"/>
        <v>0</v>
      </c>
      <c r="RS193" s="380">
        <f t="shared" si="699"/>
        <v>0</v>
      </c>
      <c r="RT193" s="380">
        <f t="shared" si="699"/>
        <v>0</v>
      </c>
      <c r="RU193" s="380">
        <f t="shared" si="699"/>
        <v>0</v>
      </c>
      <c r="RV193" s="380">
        <f t="shared" si="699"/>
        <v>0</v>
      </c>
      <c r="RW193" s="380">
        <f t="shared" si="699"/>
        <v>0</v>
      </c>
      <c r="RX193" s="380">
        <f t="shared" si="699"/>
        <v>0</v>
      </c>
      <c r="RY193" s="380">
        <f t="shared" ref="RY193:UJ193" si="700">SUM(RY68:RY76)^2</f>
        <v>0</v>
      </c>
      <c r="RZ193" s="380">
        <f t="shared" si="700"/>
        <v>0</v>
      </c>
      <c r="SA193" s="380">
        <f t="shared" si="700"/>
        <v>0</v>
      </c>
      <c r="SB193" s="380">
        <f t="shared" si="700"/>
        <v>0</v>
      </c>
      <c r="SC193" s="380">
        <f t="shared" si="700"/>
        <v>0</v>
      </c>
      <c r="SD193" s="380">
        <f t="shared" si="700"/>
        <v>0</v>
      </c>
      <c r="SE193" s="380">
        <f t="shared" si="700"/>
        <v>0</v>
      </c>
      <c r="SF193" s="380">
        <f t="shared" si="700"/>
        <v>0</v>
      </c>
      <c r="SG193" s="380">
        <f t="shared" si="700"/>
        <v>0</v>
      </c>
      <c r="SH193" s="380">
        <f t="shared" si="700"/>
        <v>0</v>
      </c>
      <c r="SI193" s="380">
        <f t="shared" si="700"/>
        <v>0</v>
      </c>
      <c r="SJ193" s="380">
        <f t="shared" si="700"/>
        <v>0</v>
      </c>
      <c r="SK193" s="380">
        <f t="shared" si="700"/>
        <v>0</v>
      </c>
      <c r="SL193" s="380">
        <f t="shared" si="700"/>
        <v>0</v>
      </c>
      <c r="SM193" s="380">
        <f t="shared" si="700"/>
        <v>0</v>
      </c>
      <c r="SN193" s="380">
        <f t="shared" si="700"/>
        <v>0</v>
      </c>
      <c r="SO193" s="380">
        <f t="shared" si="700"/>
        <v>0</v>
      </c>
      <c r="SP193" s="380">
        <f t="shared" si="700"/>
        <v>0</v>
      </c>
      <c r="SQ193" s="380">
        <f t="shared" si="700"/>
        <v>0</v>
      </c>
      <c r="SR193" s="380">
        <f t="shared" si="700"/>
        <v>0</v>
      </c>
      <c r="SS193" s="380">
        <f t="shared" si="700"/>
        <v>0</v>
      </c>
      <c r="ST193" s="380">
        <f t="shared" si="700"/>
        <v>0</v>
      </c>
      <c r="SU193" s="380">
        <f t="shared" si="700"/>
        <v>0</v>
      </c>
      <c r="SV193" s="380">
        <f t="shared" si="700"/>
        <v>0</v>
      </c>
      <c r="SW193" s="380">
        <f t="shared" si="700"/>
        <v>0</v>
      </c>
      <c r="SX193" s="380">
        <f t="shared" si="700"/>
        <v>0</v>
      </c>
      <c r="SY193" s="380">
        <f t="shared" si="700"/>
        <v>0</v>
      </c>
      <c r="SZ193" s="380">
        <f t="shared" si="700"/>
        <v>0</v>
      </c>
      <c r="TA193" s="380">
        <f t="shared" si="700"/>
        <v>0</v>
      </c>
      <c r="TB193" s="380">
        <f t="shared" si="700"/>
        <v>0</v>
      </c>
      <c r="TC193" s="380">
        <f t="shared" si="700"/>
        <v>0</v>
      </c>
      <c r="TD193" s="380">
        <f t="shared" si="700"/>
        <v>0</v>
      </c>
      <c r="TE193" s="380">
        <f t="shared" si="700"/>
        <v>0</v>
      </c>
      <c r="TF193" s="380">
        <f t="shared" si="700"/>
        <v>0</v>
      </c>
      <c r="TG193" s="380">
        <f t="shared" si="700"/>
        <v>0</v>
      </c>
      <c r="TH193" s="380">
        <f t="shared" si="700"/>
        <v>0</v>
      </c>
      <c r="TI193" s="380">
        <f t="shared" si="700"/>
        <v>0</v>
      </c>
      <c r="TJ193" s="380">
        <f t="shared" si="700"/>
        <v>0</v>
      </c>
      <c r="TK193" s="380">
        <f t="shared" si="700"/>
        <v>0</v>
      </c>
      <c r="TL193" s="380">
        <f t="shared" si="700"/>
        <v>0</v>
      </c>
      <c r="TM193" s="380">
        <f t="shared" si="700"/>
        <v>0</v>
      </c>
      <c r="TN193" s="380">
        <f t="shared" si="700"/>
        <v>0</v>
      </c>
      <c r="TO193" s="380">
        <f t="shared" si="700"/>
        <v>0</v>
      </c>
      <c r="TP193" s="380">
        <f t="shared" si="700"/>
        <v>0</v>
      </c>
      <c r="TQ193" s="380">
        <f t="shared" si="700"/>
        <v>0</v>
      </c>
      <c r="TR193" s="380">
        <f t="shared" si="700"/>
        <v>0</v>
      </c>
      <c r="TS193" s="380">
        <f t="shared" si="700"/>
        <v>0</v>
      </c>
      <c r="TT193" s="380">
        <f t="shared" si="700"/>
        <v>0</v>
      </c>
      <c r="TU193" s="380">
        <f t="shared" si="700"/>
        <v>0</v>
      </c>
      <c r="TV193" s="380">
        <f t="shared" si="700"/>
        <v>0</v>
      </c>
      <c r="TW193" s="380">
        <f t="shared" si="700"/>
        <v>0</v>
      </c>
      <c r="TX193" s="380">
        <f t="shared" si="700"/>
        <v>0</v>
      </c>
      <c r="TY193" s="380">
        <f t="shared" si="700"/>
        <v>0</v>
      </c>
      <c r="TZ193" s="380">
        <f t="shared" si="700"/>
        <v>0</v>
      </c>
      <c r="UA193" s="380">
        <f t="shared" si="700"/>
        <v>0</v>
      </c>
      <c r="UB193" s="380">
        <f t="shared" si="700"/>
        <v>0</v>
      </c>
      <c r="UC193" s="380">
        <f t="shared" si="700"/>
        <v>0</v>
      </c>
      <c r="UD193" s="380">
        <f t="shared" si="700"/>
        <v>0</v>
      </c>
      <c r="UE193" s="380">
        <f t="shared" si="700"/>
        <v>0</v>
      </c>
      <c r="UF193" s="380">
        <f t="shared" si="700"/>
        <v>0</v>
      </c>
      <c r="UG193" s="380">
        <f t="shared" si="700"/>
        <v>0</v>
      </c>
      <c r="UH193" s="380">
        <f t="shared" si="700"/>
        <v>0</v>
      </c>
      <c r="UI193" s="380">
        <f t="shared" si="700"/>
        <v>0</v>
      </c>
      <c r="UJ193" s="380">
        <f t="shared" si="700"/>
        <v>0</v>
      </c>
      <c r="UK193" s="380">
        <f t="shared" ref="UK193:WI193" si="701">SUM(UK68:UK76)^2</f>
        <v>0</v>
      </c>
      <c r="UL193" s="380">
        <f t="shared" si="701"/>
        <v>0</v>
      </c>
      <c r="UM193" s="380">
        <f t="shared" si="701"/>
        <v>0</v>
      </c>
      <c r="UN193" s="380">
        <f t="shared" si="701"/>
        <v>0</v>
      </c>
      <c r="UO193" s="380">
        <f t="shared" si="701"/>
        <v>0</v>
      </c>
      <c r="UP193" s="380">
        <f t="shared" si="701"/>
        <v>0</v>
      </c>
      <c r="UQ193" s="380">
        <f t="shared" si="701"/>
        <v>0</v>
      </c>
      <c r="UR193" s="380">
        <f t="shared" si="701"/>
        <v>0</v>
      </c>
      <c r="US193" s="380">
        <f t="shared" si="701"/>
        <v>0</v>
      </c>
      <c r="UT193" s="380">
        <f t="shared" si="701"/>
        <v>0</v>
      </c>
      <c r="UU193" s="380">
        <f t="shared" si="701"/>
        <v>0</v>
      </c>
      <c r="UV193" s="380">
        <f t="shared" si="701"/>
        <v>0</v>
      </c>
      <c r="UW193" s="380">
        <f t="shared" si="701"/>
        <v>0</v>
      </c>
      <c r="UX193" s="380">
        <f t="shared" si="701"/>
        <v>0</v>
      </c>
      <c r="UY193" s="380">
        <f t="shared" si="701"/>
        <v>0</v>
      </c>
      <c r="UZ193" s="380">
        <f t="shared" si="701"/>
        <v>0</v>
      </c>
      <c r="VA193" s="380">
        <f t="shared" si="701"/>
        <v>0</v>
      </c>
      <c r="VB193" s="380">
        <f t="shared" si="701"/>
        <v>0</v>
      </c>
      <c r="VC193" s="380">
        <f t="shared" si="701"/>
        <v>0</v>
      </c>
      <c r="VD193" s="380">
        <f t="shared" si="701"/>
        <v>0</v>
      </c>
      <c r="VE193" s="380">
        <f t="shared" si="701"/>
        <v>0</v>
      </c>
      <c r="VF193" s="380">
        <f t="shared" si="701"/>
        <v>0</v>
      </c>
      <c r="VG193" s="380">
        <f t="shared" si="701"/>
        <v>0</v>
      </c>
      <c r="VH193" s="380">
        <f t="shared" si="701"/>
        <v>0</v>
      </c>
      <c r="VI193" s="380">
        <f t="shared" si="701"/>
        <v>0</v>
      </c>
      <c r="VJ193" s="380">
        <f t="shared" si="701"/>
        <v>0</v>
      </c>
      <c r="VK193" s="380">
        <f t="shared" si="701"/>
        <v>0</v>
      </c>
      <c r="VL193" s="380">
        <f t="shared" si="701"/>
        <v>0</v>
      </c>
      <c r="VM193" s="380">
        <f t="shared" si="701"/>
        <v>0</v>
      </c>
      <c r="VN193" s="380">
        <f t="shared" si="701"/>
        <v>0</v>
      </c>
      <c r="VO193" s="380">
        <f t="shared" si="701"/>
        <v>0</v>
      </c>
      <c r="VP193" s="380">
        <f t="shared" si="701"/>
        <v>0</v>
      </c>
      <c r="VQ193" s="380">
        <f t="shared" si="701"/>
        <v>0</v>
      </c>
      <c r="VR193" s="380">
        <f t="shared" si="701"/>
        <v>0</v>
      </c>
      <c r="VS193" s="380">
        <f t="shared" si="701"/>
        <v>0</v>
      </c>
      <c r="VT193" s="380">
        <f t="shared" si="701"/>
        <v>0</v>
      </c>
      <c r="VU193" s="380">
        <f t="shared" si="701"/>
        <v>0</v>
      </c>
      <c r="VV193" s="380">
        <f t="shared" si="701"/>
        <v>0</v>
      </c>
      <c r="VW193" s="380">
        <f t="shared" si="701"/>
        <v>0</v>
      </c>
      <c r="VX193" s="380">
        <f t="shared" si="701"/>
        <v>0</v>
      </c>
      <c r="VY193" s="380">
        <f t="shared" si="701"/>
        <v>0</v>
      </c>
      <c r="VZ193" s="380">
        <f t="shared" si="701"/>
        <v>0</v>
      </c>
      <c r="WA193" s="380">
        <f t="shared" si="701"/>
        <v>0</v>
      </c>
      <c r="WB193" s="380">
        <f t="shared" si="701"/>
        <v>0</v>
      </c>
      <c r="WC193" s="380">
        <f t="shared" si="701"/>
        <v>0</v>
      </c>
      <c r="WD193" s="380">
        <f t="shared" si="701"/>
        <v>0</v>
      </c>
      <c r="WE193" s="380">
        <f t="shared" si="701"/>
        <v>0</v>
      </c>
      <c r="WF193" s="380">
        <f t="shared" si="701"/>
        <v>0</v>
      </c>
      <c r="WG193" s="380">
        <f t="shared" si="701"/>
        <v>0</v>
      </c>
      <c r="WH193" s="380">
        <f t="shared" si="701"/>
        <v>0</v>
      </c>
      <c r="WI193" s="378">
        <f t="shared" si="701"/>
        <v>0</v>
      </c>
    </row>
    <row r="194" spans="1:607">
      <c r="A194" s="348"/>
      <c r="B194" s="360" t="s">
        <v>926</v>
      </c>
      <c r="C194" s="348"/>
      <c r="D194" s="348"/>
      <c r="E194" s="348"/>
      <c r="F194" s="348"/>
      <c r="G194" s="361" t="str">
        <f t="shared" si="220"/>
        <v/>
      </c>
      <c r="H194" s="361" t="str">
        <f t="shared" si="221"/>
        <v/>
      </c>
      <c r="I194" s="397"/>
      <c r="J194" s="348"/>
      <c r="K194" s="348"/>
      <c r="L194" s="348"/>
      <c r="M194" s="348"/>
      <c r="N194" s="400"/>
      <c r="O194" s="400"/>
      <c r="P194" s="400"/>
      <c r="Q194" s="400"/>
      <c r="R194" s="400"/>
      <c r="S194" s="400"/>
      <c r="T194" s="400"/>
      <c r="U194" s="400"/>
      <c r="V194" s="400"/>
      <c r="W194" s="400"/>
      <c r="X194" s="400"/>
      <c r="Y194" s="400"/>
      <c r="Z194" s="400"/>
      <c r="AA194" s="400"/>
      <c r="AB194" s="400"/>
      <c r="AC194" s="400"/>
      <c r="AD194" s="400"/>
      <c r="AE194" s="400"/>
      <c r="AF194" s="400"/>
      <c r="AG194" s="400"/>
      <c r="AH194" s="400"/>
      <c r="AI194" s="400"/>
      <c r="AJ194" s="400"/>
      <c r="AK194" s="400"/>
      <c r="AL194" s="400"/>
      <c r="AM194" s="400"/>
      <c r="AN194" s="400"/>
      <c r="AO194" s="400"/>
      <c r="AP194" s="400"/>
      <c r="AQ194" s="400"/>
      <c r="AR194" s="400"/>
      <c r="AS194" s="400"/>
      <c r="AT194" s="400"/>
      <c r="AU194" s="400"/>
      <c r="AV194" s="400"/>
      <c r="AW194" s="400"/>
      <c r="AX194" s="400"/>
      <c r="AY194" s="400"/>
      <c r="AZ194" s="400"/>
      <c r="BA194" s="400"/>
      <c r="BB194" s="400"/>
      <c r="BC194" s="400"/>
      <c r="BD194" s="400"/>
      <c r="BE194" s="400"/>
      <c r="BF194" s="400"/>
      <c r="BG194" s="400"/>
      <c r="BH194" s="400"/>
      <c r="BI194" s="400"/>
      <c r="BJ194" s="400"/>
      <c r="BK194" s="400"/>
      <c r="BL194" s="400"/>
      <c r="BM194" s="400"/>
      <c r="BN194" s="400"/>
      <c r="BO194" s="400"/>
      <c r="BP194" s="400"/>
      <c r="BQ194" s="400"/>
      <c r="BR194" s="400"/>
      <c r="BS194" s="400"/>
      <c r="BT194" s="400"/>
      <c r="BU194" s="400"/>
      <c r="BV194" s="400"/>
      <c r="BW194" s="400"/>
      <c r="BX194" s="400"/>
      <c r="BY194" s="400"/>
      <c r="BZ194" s="400"/>
      <c r="CA194" s="400"/>
      <c r="CB194" s="400"/>
      <c r="CC194" s="400"/>
      <c r="CD194" s="400"/>
      <c r="CE194" s="400"/>
      <c r="CF194" s="400"/>
      <c r="CG194" s="400"/>
      <c r="CH194" s="400"/>
      <c r="CI194" s="400"/>
      <c r="CJ194" s="400"/>
      <c r="CK194" s="400"/>
      <c r="CL194" s="400"/>
      <c r="CM194" s="400"/>
      <c r="CN194" s="400"/>
      <c r="CO194" s="400"/>
      <c r="CP194" s="400"/>
      <c r="CQ194" s="400"/>
      <c r="CR194" s="400"/>
      <c r="CS194" s="400"/>
      <c r="CT194" s="400"/>
      <c r="CU194" s="400"/>
      <c r="CV194" s="400"/>
      <c r="CW194" s="400"/>
      <c r="CX194" s="400"/>
      <c r="CY194" s="400"/>
      <c r="CZ194" s="362"/>
      <c r="DA194" s="901"/>
      <c r="DB194" s="899" t="s">
        <v>1363</v>
      </c>
      <c r="DC194" s="899"/>
      <c r="DD194" s="378">
        <f>SUM(DD77:DD85)^2</f>
        <v>0</v>
      </c>
      <c r="DE194" s="378">
        <f t="shared" ref="DE194:FP194" si="702">SUM(DE77:DE85)^2</f>
        <v>0</v>
      </c>
      <c r="DF194" s="378">
        <f t="shared" si="702"/>
        <v>0</v>
      </c>
      <c r="DG194" s="378">
        <f t="shared" si="702"/>
        <v>0</v>
      </c>
      <c r="DH194" s="378">
        <f t="shared" si="702"/>
        <v>0</v>
      </c>
      <c r="DI194" s="378">
        <f t="shared" si="702"/>
        <v>0</v>
      </c>
      <c r="DJ194" s="378">
        <f t="shared" si="702"/>
        <v>0</v>
      </c>
      <c r="DK194" s="378">
        <f t="shared" si="702"/>
        <v>0</v>
      </c>
      <c r="DL194" s="378">
        <f t="shared" si="702"/>
        <v>0</v>
      </c>
      <c r="DM194" s="378">
        <f t="shared" si="702"/>
        <v>0</v>
      </c>
      <c r="DN194" s="378">
        <f t="shared" si="702"/>
        <v>0</v>
      </c>
      <c r="DO194" s="378">
        <f t="shared" si="702"/>
        <v>0</v>
      </c>
      <c r="DP194" s="378">
        <f t="shared" si="702"/>
        <v>0</v>
      </c>
      <c r="DQ194" s="378">
        <f t="shared" si="702"/>
        <v>0</v>
      </c>
      <c r="DR194" s="378">
        <f t="shared" si="702"/>
        <v>0</v>
      </c>
      <c r="DS194" s="378">
        <f t="shared" si="702"/>
        <v>0</v>
      </c>
      <c r="DT194" s="378">
        <f t="shared" si="702"/>
        <v>0</v>
      </c>
      <c r="DU194" s="378">
        <f t="shared" si="702"/>
        <v>0</v>
      </c>
      <c r="DV194" s="378">
        <f t="shared" si="702"/>
        <v>0</v>
      </c>
      <c r="DW194" s="378">
        <f t="shared" si="702"/>
        <v>0</v>
      </c>
      <c r="DX194" s="379">
        <f t="shared" si="702"/>
        <v>0</v>
      </c>
      <c r="DY194" s="378">
        <f t="shared" si="702"/>
        <v>0</v>
      </c>
      <c r="DZ194" s="378">
        <f t="shared" si="702"/>
        <v>0</v>
      </c>
      <c r="EA194" s="378">
        <f t="shared" si="702"/>
        <v>0</v>
      </c>
      <c r="EB194" s="378">
        <f t="shared" si="702"/>
        <v>0</v>
      </c>
      <c r="EC194" s="378">
        <f t="shared" si="702"/>
        <v>0</v>
      </c>
      <c r="ED194" s="378">
        <f t="shared" si="702"/>
        <v>0</v>
      </c>
      <c r="EE194" s="378">
        <f t="shared" si="702"/>
        <v>0</v>
      </c>
      <c r="EF194" s="378">
        <f t="shared" si="702"/>
        <v>0</v>
      </c>
      <c r="EG194" s="378">
        <f t="shared" si="702"/>
        <v>0</v>
      </c>
      <c r="EH194" s="378">
        <f t="shared" si="702"/>
        <v>0</v>
      </c>
      <c r="EI194" s="378">
        <f t="shared" si="702"/>
        <v>0</v>
      </c>
      <c r="EJ194" s="378">
        <f t="shared" si="702"/>
        <v>0</v>
      </c>
      <c r="EK194" s="378">
        <f t="shared" si="702"/>
        <v>0</v>
      </c>
      <c r="EL194" s="378">
        <f t="shared" si="702"/>
        <v>0</v>
      </c>
      <c r="EM194" s="378">
        <f t="shared" si="702"/>
        <v>0</v>
      </c>
      <c r="EN194" s="378">
        <f t="shared" si="702"/>
        <v>0</v>
      </c>
      <c r="EO194" s="378">
        <f t="shared" si="702"/>
        <v>0</v>
      </c>
      <c r="EP194" s="378">
        <f t="shared" si="702"/>
        <v>0</v>
      </c>
      <c r="EQ194" s="378">
        <f t="shared" si="702"/>
        <v>0</v>
      </c>
      <c r="ER194" s="378">
        <f t="shared" si="702"/>
        <v>0</v>
      </c>
      <c r="ES194" s="378">
        <f t="shared" si="702"/>
        <v>0</v>
      </c>
      <c r="ET194" s="378">
        <f t="shared" si="702"/>
        <v>0</v>
      </c>
      <c r="EU194" s="378">
        <f t="shared" si="702"/>
        <v>0</v>
      </c>
      <c r="EV194" s="378">
        <f t="shared" si="702"/>
        <v>0</v>
      </c>
      <c r="EW194" s="378">
        <f t="shared" si="702"/>
        <v>0</v>
      </c>
      <c r="EX194" s="378">
        <f t="shared" si="702"/>
        <v>0</v>
      </c>
      <c r="EY194" s="378">
        <f t="shared" si="702"/>
        <v>0</v>
      </c>
      <c r="EZ194" s="378">
        <f t="shared" si="702"/>
        <v>0</v>
      </c>
      <c r="FA194" s="378">
        <f t="shared" si="702"/>
        <v>0</v>
      </c>
      <c r="FB194" s="378">
        <f t="shared" si="702"/>
        <v>0</v>
      </c>
      <c r="FC194" s="378">
        <f t="shared" si="702"/>
        <v>0</v>
      </c>
      <c r="FD194" s="378">
        <f t="shared" si="702"/>
        <v>0</v>
      </c>
      <c r="FE194" s="378">
        <f t="shared" si="702"/>
        <v>0</v>
      </c>
      <c r="FF194" s="378">
        <f t="shared" si="702"/>
        <v>0</v>
      </c>
      <c r="FG194" s="378">
        <f t="shared" si="702"/>
        <v>0</v>
      </c>
      <c r="FH194" s="378">
        <f t="shared" si="702"/>
        <v>0</v>
      </c>
      <c r="FI194" s="378">
        <f t="shared" si="702"/>
        <v>0</v>
      </c>
      <c r="FJ194" s="378">
        <f t="shared" si="702"/>
        <v>0</v>
      </c>
      <c r="FK194" s="378">
        <f t="shared" si="702"/>
        <v>0</v>
      </c>
      <c r="FL194" s="378">
        <f t="shared" si="702"/>
        <v>0</v>
      </c>
      <c r="FM194" s="378">
        <f t="shared" si="702"/>
        <v>0</v>
      </c>
      <c r="FN194" s="378">
        <f t="shared" si="702"/>
        <v>0</v>
      </c>
      <c r="FO194" s="378">
        <f t="shared" si="702"/>
        <v>0</v>
      </c>
      <c r="FP194" s="378">
        <f t="shared" si="702"/>
        <v>0</v>
      </c>
      <c r="FQ194" s="378">
        <f t="shared" ref="FQ194:IB194" si="703">SUM(FQ77:FQ85)^2</f>
        <v>0</v>
      </c>
      <c r="FR194" s="378">
        <f t="shared" si="703"/>
        <v>0</v>
      </c>
      <c r="FS194" s="378">
        <f t="shared" si="703"/>
        <v>0</v>
      </c>
      <c r="FT194" s="378">
        <f t="shared" si="703"/>
        <v>0</v>
      </c>
      <c r="FU194" s="378">
        <f t="shared" si="703"/>
        <v>0</v>
      </c>
      <c r="FV194" s="378">
        <f t="shared" si="703"/>
        <v>0</v>
      </c>
      <c r="FW194" s="378">
        <f t="shared" si="703"/>
        <v>0</v>
      </c>
      <c r="FX194" s="378">
        <f t="shared" si="703"/>
        <v>0</v>
      </c>
      <c r="FY194" s="378">
        <f t="shared" si="703"/>
        <v>0</v>
      </c>
      <c r="FZ194" s="378">
        <f t="shared" si="703"/>
        <v>0</v>
      </c>
      <c r="GA194" s="378">
        <f t="shared" si="703"/>
        <v>0</v>
      </c>
      <c r="GB194" s="378">
        <f t="shared" si="703"/>
        <v>0</v>
      </c>
      <c r="GC194" s="378">
        <f t="shared" si="703"/>
        <v>0</v>
      </c>
      <c r="GD194" s="378">
        <f t="shared" si="703"/>
        <v>0</v>
      </c>
      <c r="GE194" s="378">
        <f t="shared" si="703"/>
        <v>0</v>
      </c>
      <c r="GF194" s="378">
        <f t="shared" si="703"/>
        <v>0</v>
      </c>
      <c r="GG194" s="378">
        <f t="shared" si="703"/>
        <v>0</v>
      </c>
      <c r="GH194" s="378">
        <f t="shared" si="703"/>
        <v>0</v>
      </c>
      <c r="GI194" s="378">
        <f t="shared" si="703"/>
        <v>0</v>
      </c>
      <c r="GJ194" s="378">
        <f t="shared" si="703"/>
        <v>0</v>
      </c>
      <c r="GK194" s="378">
        <f t="shared" si="703"/>
        <v>0</v>
      </c>
      <c r="GL194" s="378">
        <f t="shared" si="703"/>
        <v>0</v>
      </c>
      <c r="GM194" s="378">
        <f t="shared" si="703"/>
        <v>0</v>
      </c>
      <c r="GN194" s="378">
        <f t="shared" si="703"/>
        <v>0</v>
      </c>
      <c r="GO194" s="378">
        <f t="shared" si="703"/>
        <v>0</v>
      </c>
      <c r="GP194" s="378">
        <f t="shared" si="703"/>
        <v>0</v>
      </c>
      <c r="GQ194" s="378">
        <f t="shared" si="703"/>
        <v>0</v>
      </c>
      <c r="GR194" s="378">
        <f t="shared" si="703"/>
        <v>0</v>
      </c>
      <c r="GS194" s="378">
        <f t="shared" si="703"/>
        <v>0</v>
      </c>
      <c r="GT194" s="378">
        <f t="shared" si="703"/>
        <v>0</v>
      </c>
      <c r="GU194" s="378">
        <f t="shared" si="703"/>
        <v>0</v>
      </c>
      <c r="GV194" s="378">
        <f t="shared" si="703"/>
        <v>0</v>
      </c>
      <c r="GW194" s="378">
        <f t="shared" si="703"/>
        <v>0</v>
      </c>
      <c r="GX194" s="378">
        <f t="shared" si="703"/>
        <v>0</v>
      </c>
      <c r="GY194" s="378">
        <f t="shared" si="703"/>
        <v>0</v>
      </c>
      <c r="GZ194" s="378">
        <f t="shared" si="703"/>
        <v>0</v>
      </c>
      <c r="HA194" s="378">
        <f t="shared" si="703"/>
        <v>0</v>
      </c>
      <c r="HB194" s="378">
        <f t="shared" si="703"/>
        <v>0</v>
      </c>
      <c r="HC194" s="378">
        <f t="shared" si="703"/>
        <v>0</v>
      </c>
      <c r="HD194" s="378">
        <f t="shared" si="703"/>
        <v>0</v>
      </c>
      <c r="HE194" s="378">
        <f t="shared" si="703"/>
        <v>0</v>
      </c>
      <c r="HF194" s="378">
        <f t="shared" si="703"/>
        <v>0</v>
      </c>
      <c r="HG194" s="378">
        <f t="shared" si="703"/>
        <v>0</v>
      </c>
      <c r="HH194" s="378">
        <f t="shared" si="703"/>
        <v>0</v>
      </c>
      <c r="HI194" s="378">
        <f t="shared" si="703"/>
        <v>0</v>
      </c>
      <c r="HJ194" s="378">
        <f t="shared" si="703"/>
        <v>0</v>
      </c>
      <c r="HK194" s="378">
        <f t="shared" si="703"/>
        <v>0</v>
      </c>
      <c r="HL194" s="378">
        <f t="shared" si="703"/>
        <v>0</v>
      </c>
      <c r="HM194" s="378">
        <f t="shared" si="703"/>
        <v>0</v>
      </c>
      <c r="HN194" s="378">
        <f t="shared" si="703"/>
        <v>0</v>
      </c>
      <c r="HO194" s="378">
        <f t="shared" si="703"/>
        <v>0</v>
      </c>
      <c r="HP194" s="378">
        <f t="shared" si="703"/>
        <v>0</v>
      </c>
      <c r="HQ194" s="378">
        <f t="shared" si="703"/>
        <v>0</v>
      </c>
      <c r="HR194" s="378">
        <f t="shared" si="703"/>
        <v>0</v>
      </c>
      <c r="HS194" s="378">
        <f t="shared" si="703"/>
        <v>0</v>
      </c>
      <c r="HT194" s="378">
        <f t="shared" si="703"/>
        <v>0</v>
      </c>
      <c r="HU194" s="378">
        <f t="shared" si="703"/>
        <v>0</v>
      </c>
      <c r="HV194" s="378">
        <f t="shared" si="703"/>
        <v>0</v>
      </c>
      <c r="HW194" s="378">
        <f t="shared" si="703"/>
        <v>0</v>
      </c>
      <c r="HX194" s="378">
        <f t="shared" si="703"/>
        <v>0</v>
      </c>
      <c r="HY194" s="378">
        <f t="shared" si="703"/>
        <v>0</v>
      </c>
      <c r="HZ194" s="378">
        <f t="shared" si="703"/>
        <v>0</v>
      </c>
      <c r="IA194" s="378">
        <f t="shared" si="703"/>
        <v>0</v>
      </c>
      <c r="IB194" s="378">
        <f t="shared" si="703"/>
        <v>0</v>
      </c>
      <c r="IC194" s="378">
        <f t="shared" ref="IC194:KN194" si="704">SUM(IC77:IC85)^2</f>
        <v>0</v>
      </c>
      <c r="ID194" s="378">
        <f t="shared" si="704"/>
        <v>0</v>
      </c>
      <c r="IE194" s="378">
        <f t="shared" si="704"/>
        <v>0</v>
      </c>
      <c r="IF194" s="378">
        <f t="shared" si="704"/>
        <v>0</v>
      </c>
      <c r="IG194" s="378">
        <f t="shared" si="704"/>
        <v>0</v>
      </c>
      <c r="IH194" s="378">
        <f t="shared" si="704"/>
        <v>0</v>
      </c>
      <c r="II194" s="378">
        <f t="shared" si="704"/>
        <v>0</v>
      </c>
      <c r="IJ194" s="378">
        <f t="shared" si="704"/>
        <v>0</v>
      </c>
      <c r="IK194" s="378">
        <f t="shared" si="704"/>
        <v>0</v>
      </c>
      <c r="IL194" s="378">
        <f t="shared" si="704"/>
        <v>0</v>
      </c>
      <c r="IM194" s="378">
        <f t="shared" si="704"/>
        <v>0</v>
      </c>
      <c r="IN194" s="378">
        <f t="shared" si="704"/>
        <v>0</v>
      </c>
      <c r="IO194" s="378">
        <f t="shared" si="704"/>
        <v>0</v>
      </c>
      <c r="IP194" s="378">
        <f t="shared" si="704"/>
        <v>0</v>
      </c>
      <c r="IQ194" s="378">
        <f t="shared" si="704"/>
        <v>0</v>
      </c>
      <c r="IR194" s="378">
        <f t="shared" si="704"/>
        <v>0</v>
      </c>
      <c r="IS194" s="378">
        <f t="shared" si="704"/>
        <v>0</v>
      </c>
      <c r="IT194" s="378">
        <f t="shared" si="704"/>
        <v>0</v>
      </c>
      <c r="IU194" s="378">
        <f t="shared" si="704"/>
        <v>0</v>
      </c>
      <c r="IV194" s="378">
        <f t="shared" si="704"/>
        <v>0</v>
      </c>
      <c r="IW194" s="378">
        <f t="shared" si="704"/>
        <v>0</v>
      </c>
      <c r="IX194" s="378">
        <f t="shared" si="704"/>
        <v>0</v>
      </c>
      <c r="IY194" s="378">
        <f t="shared" si="704"/>
        <v>0</v>
      </c>
      <c r="IZ194" s="378">
        <f t="shared" si="704"/>
        <v>0</v>
      </c>
      <c r="JA194" s="378">
        <f t="shared" si="704"/>
        <v>0</v>
      </c>
      <c r="JB194" s="378">
        <f t="shared" si="704"/>
        <v>0</v>
      </c>
      <c r="JC194" s="378">
        <f t="shared" si="704"/>
        <v>0</v>
      </c>
      <c r="JD194" s="378">
        <f t="shared" si="704"/>
        <v>0</v>
      </c>
      <c r="JE194" s="378">
        <f t="shared" si="704"/>
        <v>0</v>
      </c>
      <c r="JF194" s="378">
        <f t="shared" si="704"/>
        <v>0</v>
      </c>
      <c r="JG194" s="378">
        <f t="shared" si="704"/>
        <v>0</v>
      </c>
      <c r="JH194" s="378">
        <f t="shared" si="704"/>
        <v>0</v>
      </c>
      <c r="JI194" s="378">
        <f t="shared" si="704"/>
        <v>0</v>
      </c>
      <c r="JJ194" s="378">
        <f t="shared" si="704"/>
        <v>0</v>
      </c>
      <c r="JK194" s="378">
        <f t="shared" si="704"/>
        <v>0</v>
      </c>
      <c r="JL194" s="378">
        <f t="shared" si="704"/>
        <v>0</v>
      </c>
      <c r="JM194" s="378">
        <f t="shared" si="704"/>
        <v>0</v>
      </c>
      <c r="JN194" s="378">
        <f t="shared" si="704"/>
        <v>0</v>
      </c>
      <c r="JO194" s="378">
        <f t="shared" si="704"/>
        <v>0</v>
      </c>
      <c r="JP194" s="378">
        <f t="shared" si="704"/>
        <v>0</v>
      </c>
      <c r="JQ194" s="378">
        <f t="shared" si="704"/>
        <v>0</v>
      </c>
      <c r="JR194" s="378">
        <f t="shared" si="704"/>
        <v>0</v>
      </c>
      <c r="JS194" s="378">
        <f t="shared" si="704"/>
        <v>0</v>
      </c>
      <c r="JT194" s="378">
        <f t="shared" si="704"/>
        <v>0</v>
      </c>
      <c r="JU194" s="378">
        <f t="shared" si="704"/>
        <v>0</v>
      </c>
      <c r="JV194" s="378">
        <f t="shared" si="704"/>
        <v>0</v>
      </c>
      <c r="JW194" s="378">
        <f t="shared" si="704"/>
        <v>0</v>
      </c>
      <c r="JX194" s="378">
        <f t="shared" si="704"/>
        <v>0</v>
      </c>
      <c r="JY194" s="378">
        <f t="shared" si="704"/>
        <v>0</v>
      </c>
      <c r="JZ194" s="378">
        <f t="shared" si="704"/>
        <v>0</v>
      </c>
      <c r="KA194" s="378">
        <f t="shared" si="704"/>
        <v>0</v>
      </c>
      <c r="KB194" s="378">
        <f t="shared" si="704"/>
        <v>0</v>
      </c>
      <c r="KC194" s="378">
        <f t="shared" si="704"/>
        <v>0</v>
      </c>
      <c r="KD194" s="378">
        <f t="shared" si="704"/>
        <v>0</v>
      </c>
      <c r="KE194" s="378">
        <f t="shared" si="704"/>
        <v>0</v>
      </c>
      <c r="KF194" s="378">
        <f t="shared" si="704"/>
        <v>0</v>
      </c>
      <c r="KG194" s="378">
        <f t="shared" si="704"/>
        <v>0</v>
      </c>
      <c r="KH194" s="378">
        <f t="shared" si="704"/>
        <v>0</v>
      </c>
      <c r="KI194" s="378">
        <f t="shared" si="704"/>
        <v>0</v>
      </c>
      <c r="KJ194" s="378">
        <f t="shared" si="704"/>
        <v>0</v>
      </c>
      <c r="KK194" s="378">
        <f t="shared" si="704"/>
        <v>0</v>
      </c>
      <c r="KL194" s="378">
        <f t="shared" si="704"/>
        <v>0</v>
      </c>
      <c r="KM194" s="378">
        <f t="shared" si="704"/>
        <v>0</v>
      </c>
      <c r="KN194" s="378">
        <f t="shared" si="704"/>
        <v>0</v>
      </c>
      <c r="KO194" s="378">
        <f t="shared" ref="KO194:MZ194" si="705">SUM(KO77:KO85)^2</f>
        <v>0</v>
      </c>
      <c r="KP194" s="378">
        <f t="shared" si="705"/>
        <v>0</v>
      </c>
      <c r="KQ194" s="378">
        <f t="shared" si="705"/>
        <v>0</v>
      </c>
      <c r="KR194" s="378">
        <f t="shared" si="705"/>
        <v>0</v>
      </c>
      <c r="KS194" s="378">
        <f t="shared" si="705"/>
        <v>0</v>
      </c>
      <c r="KT194" s="378">
        <f t="shared" si="705"/>
        <v>0</v>
      </c>
      <c r="KU194" s="378">
        <f t="shared" si="705"/>
        <v>0</v>
      </c>
      <c r="KV194" s="378">
        <f t="shared" si="705"/>
        <v>0</v>
      </c>
      <c r="KW194" s="378">
        <f t="shared" si="705"/>
        <v>0</v>
      </c>
      <c r="KX194" s="378">
        <f t="shared" si="705"/>
        <v>0</v>
      </c>
      <c r="KY194" s="378">
        <f t="shared" si="705"/>
        <v>0</v>
      </c>
      <c r="KZ194" s="378">
        <f t="shared" si="705"/>
        <v>0</v>
      </c>
      <c r="LA194" s="378">
        <f t="shared" si="705"/>
        <v>0</v>
      </c>
      <c r="LB194" s="378">
        <f t="shared" si="705"/>
        <v>0</v>
      </c>
      <c r="LC194" s="378">
        <f t="shared" si="705"/>
        <v>0</v>
      </c>
      <c r="LD194" s="378">
        <f t="shared" si="705"/>
        <v>0</v>
      </c>
      <c r="LE194" s="378">
        <f t="shared" si="705"/>
        <v>0</v>
      </c>
      <c r="LF194" s="378">
        <f t="shared" si="705"/>
        <v>0</v>
      </c>
      <c r="LG194" s="378">
        <f t="shared" si="705"/>
        <v>0</v>
      </c>
      <c r="LH194" s="378">
        <f t="shared" si="705"/>
        <v>0</v>
      </c>
      <c r="LI194" s="378">
        <f t="shared" si="705"/>
        <v>0</v>
      </c>
      <c r="LJ194" s="378">
        <f t="shared" si="705"/>
        <v>0</v>
      </c>
      <c r="LK194" s="378">
        <f t="shared" si="705"/>
        <v>0</v>
      </c>
      <c r="LL194" s="378">
        <f t="shared" si="705"/>
        <v>0</v>
      </c>
      <c r="LM194" s="378">
        <f t="shared" si="705"/>
        <v>0</v>
      </c>
      <c r="LN194" s="378">
        <f t="shared" si="705"/>
        <v>0</v>
      </c>
      <c r="LO194" s="378">
        <f t="shared" si="705"/>
        <v>0</v>
      </c>
      <c r="LP194" s="378">
        <f t="shared" si="705"/>
        <v>0</v>
      </c>
      <c r="LQ194" s="378">
        <f t="shared" si="705"/>
        <v>0</v>
      </c>
      <c r="LR194" s="378">
        <f t="shared" si="705"/>
        <v>0</v>
      </c>
      <c r="LS194" s="378">
        <f t="shared" si="705"/>
        <v>0</v>
      </c>
      <c r="LT194" s="378">
        <f t="shared" si="705"/>
        <v>0</v>
      </c>
      <c r="LU194" s="378">
        <f t="shared" si="705"/>
        <v>0</v>
      </c>
      <c r="LV194" s="378">
        <f t="shared" si="705"/>
        <v>0</v>
      </c>
      <c r="LW194" s="378">
        <f t="shared" si="705"/>
        <v>0</v>
      </c>
      <c r="LX194" s="378">
        <f t="shared" si="705"/>
        <v>0</v>
      </c>
      <c r="LY194" s="378">
        <f t="shared" si="705"/>
        <v>0</v>
      </c>
      <c r="LZ194" s="378">
        <f t="shared" si="705"/>
        <v>0</v>
      </c>
      <c r="MA194" s="378">
        <f t="shared" si="705"/>
        <v>0</v>
      </c>
      <c r="MB194" s="378">
        <f t="shared" si="705"/>
        <v>0</v>
      </c>
      <c r="MC194" s="378">
        <f t="shared" si="705"/>
        <v>0</v>
      </c>
      <c r="MD194" s="378">
        <f t="shared" si="705"/>
        <v>0</v>
      </c>
      <c r="ME194" s="378">
        <f t="shared" si="705"/>
        <v>0</v>
      </c>
      <c r="MF194" s="378">
        <f t="shared" si="705"/>
        <v>0</v>
      </c>
      <c r="MG194" s="378">
        <f t="shared" si="705"/>
        <v>0</v>
      </c>
      <c r="MH194" s="378">
        <f t="shared" si="705"/>
        <v>0</v>
      </c>
      <c r="MI194" s="378">
        <f t="shared" si="705"/>
        <v>0</v>
      </c>
      <c r="MJ194" s="378">
        <f t="shared" si="705"/>
        <v>0</v>
      </c>
      <c r="MK194" s="378">
        <f t="shared" si="705"/>
        <v>0</v>
      </c>
      <c r="ML194" s="378">
        <f t="shared" si="705"/>
        <v>0</v>
      </c>
      <c r="MM194" s="378">
        <f t="shared" si="705"/>
        <v>0</v>
      </c>
      <c r="MN194" s="378">
        <f t="shared" si="705"/>
        <v>0</v>
      </c>
      <c r="MO194" s="378">
        <f t="shared" si="705"/>
        <v>0</v>
      </c>
      <c r="MP194" s="378">
        <f t="shared" si="705"/>
        <v>0</v>
      </c>
      <c r="MQ194" s="378">
        <f t="shared" si="705"/>
        <v>0</v>
      </c>
      <c r="MR194" s="378">
        <f t="shared" si="705"/>
        <v>0</v>
      </c>
      <c r="MS194" s="378">
        <f t="shared" si="705"/>
        <v>0</v>
      </c>
      <c r="MT194" s="378">
        <f t="shared" si="705"/>
        <v>0</v>
      </c>
      <c r="MU194" s="378">
        <f t="shared" si="705"/>
        <v>0</v>
      </c>
      <c r="MV194" s="378">
        <f t="shared" si="705"/>
        <v>0</v>
      </c>
      <c r="MW194" s="378">
        <f t="shared" si="705"/>
        <v>0</v>
      </c>
      <c r="MX194" s="378">
        <f t="shared" si="705"/>
        <v>0</v>
      </c>
      <c r="MY194" s="378">
        <f t="shared" si="705"/>
        <v>0</v>
      </c>
      <c r="MZ194" s="378">
        <f t="shared" si="705"/>
        <v>0</v>
      </c>
      <c r="NA194" s="378">
        <f t="shared" ref="NA194:PL194" si="706">SUM(NA77:NA85)^2</f>
        <v>0</v>
      </c>
      <c r="NB194" s="378">
        <f t="shared" si="706"/>
        <v>0</v>
      </c>
      <c r="NC194" s="378">
        <f t="shared" si="706"/>
        <v>0</v>
      </c>
      <c r="ND194" s="378">
        <f t="shared" si="706"/>
        <v>0</v>
      </c>
      <c r="NE194" s="378">
        <f t="shared" si="706"/>
        <v>0</v>
      </c>
      <c r="NF194" s="378">
        <f t="shared" si="706"/>
        <v>0</v>
      </c>
      <c r="NG194" s="378">
        <f t="shared" si="706"/>
        <v>0</v>
      </c>
      <c r="NH194" s="378">
        <f t="shared" si="706"/>
        <v>0</v>
      </c>
      <c r="NI194" s="378">
        <f t="shared" si="706"/>
        <v>0</v>
      </c>
      <c r="NJ194" s="378">
        <f t="shared" si="706"/>
        <v>0</v>
      </c>
      <c r="NK194" s="378">
        <f t="shared" si="706"/>
        <v>0</v>
      </c>
      <c r="NL194" s="378">
        <f t="shared" si="706"/>
        <v>0</v>
      </c>
      <c r="NM194" s="378">
        <f t="shared" si="706"/>
        <v>0</v>
      </c>
      <c r="NN194" s="378">
        <f t="shared" si="706"/>
        <v>0</v>
      </c>
      <c r="NO194" s="378">
        <f t="shared" si="706"/>
        <v>0</v>
      </c>
      <c r="NP194" s="378">
        <f t="shared" si="706"/>
        <v>0</v>
      </c>
      <c r="NQ194" s="378">
        <f t="shared" si="706"/>
        <v>0</v>
      </c>
      <c r="NR194" s="378">
        <f t="shared" si="706"/>
        <v>0</v>
      </c>
      <c r="NS194" s="378">
        <f t="shared" si="706"/>
        <v>0</v>
      </c>
      <c r="NT194" s="378">
        <f t="shared" si="706"/>
        <v>0</v>
      </c>
      <c r="NU194" s="378">
        <f t="shared" si="706"/>
        <v>0</v>
      </c>
      <c r="NV194" s="378">
        <f t="shared" si="706"/>
        <v>0</v>
      </c>
      <c r="NW194" s="378">
        <f t="shared" si="706"/>
        <v>0</v>
      </c>
      <c r="NX194" s="378">
        <f t="shared" si="706"/>
        <v>0</v>
      </c>
      <c r="NY194" s="378">
        <f t="shared" si="706"/>
        <v>0</v>
      </c>
      <c r="NZ194" s="378">
        <f t="shared" si="706"/>
        <v>0</v>
      </c>
      <c r="OA194" s="378">
        <f t="shared" si="706"/>
        <v>0</v>
      </c>
      <c r="OB194" s="378">
        <f t="shared" si="706"/>
        <v>0</v>
      </c>
      <c r="OC194" s="378">
        <f t="shared" si="706"/>
        <v>0</v>
      </c>
      <c r="OD194" s="378">
        <f t="shared" si="706"/>
        <v>0</v>
      </c>
      <c r="OE194" s="378">
        <f t="shared" si="706"/>
        <v>0</v>
      </c>
      <c r="OF194" s="378">
        <f t="shared" si="706"/>
        <v>0</v>
      </c>
      <c r="OG194" s="378">
        <f t="shared" si="706"/>
        <v>0</v>
      </c>
      <c r="OH194" s="378">
        <f t="shared" si="706"/>
        <v>0</v>
      </c>
      <c r="OI194" s="378">
        <f t="shared" si="706"/>
        <v>0</v>
      </c>
      <c r="OJ194" s="378">
        <f t="shared" si="706"/>
        <v>0</v>
      </c>
      <c r="OK194" s="378">
        <f t="shared" si="706"/>
        <v>0</v>
      </c>
      <c r="OL194" s="378">
        <f t="shared" si="706"/>
        <v>0</v>
      </c>
      <c r="OM194" s="378">
        <f t="shared" si="706"/>
        <v>0</v>
      </c>
      <c r="ON194" s="378">
        <f t="shared" si="706"/>
        <v>0</v>
      </c>
      <c r="OO194" s="378">
        <f t="shared" si="706"/>
        <v>0</v>
      </c>
      <c r="OP194" s="378">
        <f t="shared" si="706"/>
        <v>0</v>
      </c>
      <c r="OQ194" s="380">
        <f t="shared" si="706"/>
        <v>0</v>
      </c>
      <c r="OR194" s="380">
        <f t="shared" si="706"/>
        <v>0</v>
      </c>
      <c r="OS194" s="380">
        <f t="shared" si="706"/>
        <v>0</v>
      </c>
      <c r="OT194" s="380">
        <f t="shared" si="706"/>
        <v>0</v>
      </c>
      <c r="OU194" s="380">
        <f t="shared" si="706"/>
        <v>0</v>
      </c>
      <c r="OV194" s="380">
        <f t="shared" si="706"/>
        <v>0</v>
      </c>
      <c r="OW194" s="380">
        <f t="shared" si="706"/>
        <v>0</v>
      </c>
      <c r="OX194" s="380">
        <f t="shared" si="706"/>
        <v>0</v>
      </c>
      <c r="OY194" s="380">
        <f t="shared" si="706"/>
        <v>0</v>
      </c>
      <c r="OZ194" s="380">
        <f t="shared" si="706"/>
        <v>0</v>
      </c>
      <c r="PA194" s="380">
        <f t="shared" si="706"/>
        <v>0</v>
      </c>
      <c r="PB194" s="380">
        <f t="shared" si="706"/>
        <v>0</v>
      </c>
      <c r="PC194" s="380">
        <f t="shared" si="706"/>
        <v>0</v>
      </c>
      <c r="PD194" s="380">
        <f t="shared" si="706"/>
        <v>0</v>
      </c>
      <c r="PE194" s="380">
        <f t="shared" si="706"/>
        <v>0</v>
      </c>
      <c r="PF194" s="380">
        <f t="shared" si="706"/>
        <v>0</v>
      </c>
      <c r="PG194" s="380">
        <f t="shared" si="706"/>
        <v>0</v>
      </c>
      <c r="PH194" s="380">
        <f t="shared" si="706"/>
        <v>0</v>
      </c>
      <c r="PI194" s="380">
        <f t="shared" si="706"/>
        <v>0</v>
      </c>
      <c r="PJ194" s="380">
        <f t="shared" si="706"/>
        <v>0</v>
      </c>
      <c r="PK194" s="380">
        <f t="shared" si="706"/>
        <v>0</v>
      </c>
      <c r="PL194" s="380">
        <f t="shared" si="706"/>
        <v>0</v>
      </c>
      <c r="PM194" s="380">
        <f t="shared" ref="PM194:RX194" si="707">SUM(PM77:PM85)^2</f>
        <v>0</v>
      </c>
      <c r="PN194" s="380">
        <f t="shared" si="707"/>
        <v>0</v>
      </c>
      <c r="PO194" s="380">
        <f t="shared" si="707"/>
        <v>0</v>
      </c>
      <c r="PP194" s="380">
        <f t="shared" si="707"/>
        <v>0</v>
      </c>
      <c r="PQ194" s="380">
        <f t="shared" si="707"/>
        <v>0</v>
      </c>
      <c r="PR194" s="380">
        <f t="shared" si="707"/>
        <v>0</v>
      </c>
      <c r="PS194" s="380">
        <f t="shared" si="707"/>
        <v>0</v>
      </c>
      <c r="PT194" s="380">
        <f t="shared" si="707"/>
        <v>0</v>
      </c>
      <c r="PU194" s="380">
        <f t="shared" si="707"/>
        <v>0</v>
      </c>
      <c r="PV194" s="380">
        <f t="shared" si="707"/>
        <v>0</v>
      </c>
      <c r="PW194" s="380">
        <f t="shared" si="707"/>
        <v>0</v>
      </c>
      <c r="PX194" s="380">
        <f t="shared" si="707"/>
        <v>0</v>
      </c>
      <c r="PY194" s="380">
        <f t="shared" si="707"/>
        <v>0</v>
      </c>
      <c r="PZ194" s="380">
        <f t="shared" si="707"/>
        <v>0</v>
      </c>
      <c r="QA194" s="380">
        <f t="shared" si="707"/>
        <v>0</v>
      </c>
      <c r="QB194" s="380">
        <f t="shared" si="707"/>
        <v>0</v>
      </c>
      <c r="QC194" s="380">
        <f t="shared" si="707"/>
        <v>0</v>
      </c>
      <c r="QD194" s="380">
        <f t="shared" si="707"/>
        <v>0</v>
      </c>
      <c r="QE194" s="380">
        <f t="shared" si="707"/>
        <v>0</v>
      </c>
      <c r="QF194" s="380">
        <f t="shared" si="707"/>
        <v>0</v>
      </c>
      <c r="QG194" s="380">
        <f t="shared" si="707"/>
        <v>0</v>
      </c>
      <c r="QH194" s="380">
        <f t="shared" si="707"/>
        <v>0</v>
      </c>
      <c r="QI194" s="380">
        <f t="shared" si="707"/>
        <v>0</v>
      </c>
      <c r="QJ194" s="380">
        <f t="shared" si="707"/>
        <v>0</v>
      </c>
      <c r="QK194" s="380">
        <f t="shared" si="707"/>
        <v>0</v>
      </c>
      <c r="QL194" s="380">
        <f t="shared" si="707"/>
        <v>0</v>
      </c>
      <c r="QM194" s="380">
        <f t="shared" si="707"/>
        <v>0</v>
      </c>
      <c r="QN194" s="380">
        <f t="shared" si="707"/>
        <v>0</v>
      </c>
      <c r="QO194" s="380">
        <f t="shared" si="707"/>
        <v>0</v>
      </c>
      <c r="QP194" s="380">
        <f t="shared" si="707"/>
        <v>0</v>
      </c>
      <c r="QQ194" s="380">
        <f t="shared" si="707"/>
        <v>0</v>
      </c>
      <c r="QR194" s="380">
        <f t="shared" si="707"/>
        <v>0</v>
      </c>
      <c r="QS194" s="380">
        <f t="shared" si="707"/>
        <v>0</v>
      </c>
      <c r="QT194" s="380">
        <f t="shared" si="707"/>
        <v>0</v>
      </c>
      <c r="QU194" s="380">
        <f t="shared" si="707"/>
        <v>0</v>
      </c>
      <c r="QV194" s="380">
        <f t="shared" si="707"/>
        <v>0</v>
      </c>
      <c r="QW194" s="380">
        <f t="shared" si="707"/>
        <v>0</v>
      </c>
      <c r="QX194" s="380">
        <f t="shared" si="707"/>
        <v>0</v>
      </c>
      <c r="QY194" s="380">
        <f t="shared" si="707"/>
        <v>0</v>
      </c>
      <c r="QZ194" s="380">
        <f t="shared" si="707"/>
        <v>0</v>
      </c>
      <c r="RA194" s="380">
        <f t="shared" si="707"/>
        <v>0</v>
      </c>
      <c r="RB194" s="380">
        <f t="shared" si="707"/>
        <v>0</v>
      </c>
      <c r="RC194" s="380">
        <f t="shared" si="707"/>
        <v>0</v>
      </c>
      <c r="RD194" s="380">
        <f t="shared" si="707"/>
        <v>0</v>
      </c>
      <c r="RE194" s="380">
        <f t="shared" si="707"/>
        <v>0</v>
      </c>
      <c r="RF194" s="380">
        <f t="shared" si="707"/>
        <v>0</v>
      </c>
      <c r="RG194" s="380">
        <f t="shared" si="707"/>
        <v>0</v>
      </c>
      <c r="RH194" s="380">
        <f t="shared" si="707"/>
        <v>0</v>
      </c>
      <c r="RI194" s="380">
        <f t="shared" si="707"/>
        <v>0</v>
      </c>
      <c r="RJ194" s="380">
        <f t="shared" si="707"/>
        <v>0</v>
      </c>
      <c r="RK194" s="380">
        <f t="shared" si="707"/>
        <v>0</v>
      </c>
      <c r="RL194" s="380">
        <f t="shared" si="707"/>
        <v>0</v>
      </c>
      <c r="RM194" s="380">
        <f t="shared" si="707"/>
        <v>0</v>
      </c>
      <c r="RN194" s="380">
        <f t="shared" si="707"/>
        <v>0</v>
      </c>
      <c r="RO194" s="380">
        <f t="shared" si="707"/>
        <v>0</v>
      </c>
      <c r="RP194" s="380">
        <f t="shared" si="707"/>
        <v>0</v>
      </c>
      <c r="RQ194" s="380">
        <f t="shared" si="707"/>
        <v>0</v>
      </c>
      <c r="RR194" s="380">
        <f t="shared" si="707"/>
        <v>0</v>
      </c>
      <c r="RS194" s="380">
        <f t="shared" si="707"/>
        <v>0</v>
      </c>
      <c r="RT194" s="380">
        <f t="shared" si="707"/>
        <v>0</v>
      </c>
      <c r="RU194" s="380">
        <f t="shared" si="707"/>
        <v>0</v>
      </c>
      <c r="RV194" s="380">
        <f t="shared" si="707"/>
        <v>0</v>
      </c>
      <c r="RW194" s="380">
        <f t="shared" si="707"/>
        <v>0</v>
      </c>
      <c r="RX194" s="380">
        <f t="shared" si="707"/>
        <v>0</v>
      </c>
      <c r="RY194" s="380">
        <f t="shared" ref="RY194:UJ194" si="708">SUM(RY77:RY85)^2</f>
        <v>0</v>
      </c>
      <c r="RZ194" s="380">
        <f t="shared" si="708"/>
        <v>0</v>
      </c>
      <c r="SA194" s="380">
        <f t="shared" si="708"/>
        <v>0</v>
      </c>
      <c r="SB194" s="380">
        <f t="shared" si="708"/>
        <v>0</v>
      </c>
      <c r="SC194" s="380">
        <f t="shared" si="708"/>
        <v>0</v>
      </c>
      <c r="SD194" s="380">
        <f t="shared" si="708"/>
        <v>0</v>
      </c>
      <c r="SE194" s="380">
        <f t="shared" si="708"/>
        <v>0</v>
      </c>
      <c r="SF194" s="380">
        <f t="shared" si="708"/>
        <v>0</v>
      </c>
      <c r="SG194" s="380">
        <f t="shared" si="708"/>
        <v>0</v>
      </c>
      <c r="SH194" s="380">
        <f t="shared" si="708"/>
        <v>0</v>
      </c>
      <c r="SI194" s="380">
        <f t="shared" si="708"/>
        <v>0</v>
      </c>
      <c r="SJ194" s="380">
        <f t="shared" si="708"/>
        <v>0</v>
      </c>
      <c r="SK194" s="380">
        <f t="shared" si="708"/>
        <v>0</v>
      </c>
      <c r="SL194" s="380">
        <f t="shared" si="708"/>
        <v>0</v>
      </c>
      <c r="SM194" s="380">
        <f t="shared" si="708"/>
        <v>0</v>
      </c>
      <c r="SN194" s="380">
        <f t="shared" si="708"/>
        <v>0</v>
      </c>
      <c r="SO194" s="380">
        <f t="shared" si="708"/>
        <v>0</v>
      </c>
      <c r="SP194" s="380">
        <f t="shared" si="708"/>
        <v>0</v>
      </c>
      <c r="SQ194" s="380">
        <f t="shared" si="708"/>
        <v>0</v>
      </c>
      <c r="SR194" s="380">
        <f t="shared" si="708"/>
        <v>0</v>
      </c>
      <c r="SS194" s="380">
        <f t="shared" si="708"/>
        <v>0</v>
      </c>
      <c r="ST194" s="380">
        <f t="shared" si="708"/>
        <v>0</v>
      </c>
      <c r="SU194" s="380">
        <f t="shared" si="708"/>
        <v>0</v>
      </c>
      <c r="SV194" s="380">
        <f t="shared" si="708"/>
        <v>0</v>
      </c>
      <c r="SW194" s="380">
        <f t="shared" si="708"/>
        <v>0</v>
      </c>
      <c r="SX194" s="380">
        <f t="shared" si="708"/>
        <v>0</v>
      </c>
      <c r="SY194" s="380">
        <f t="shared" si="708"/>
        <v>0</v>
      </c>
      <c r="SZ194" s="380">
        <f t="shared" si="708"/>
        <v>0</v>
      </c>
      <c r="TA194" s="380">
        <f t="shared" si="708"/>
        <v>0</v>
      </c>
      <c r="TB194" s="380">
        <f t="shared" si="708"/>
        <v>0</v>
      </c>
      <c r="TC194" s="380">
        <f t="shared" si="708"/>
        <v>0</v>
      </c>
      <c r="TD194" s="380">
        <f t="shared" si="708"/>
        <v>0</v>
      </c>
      <c r="TE194" s="380">
        <f t="shared" si="708"/>
        <v>0</v>
      </c>
      <c r="TF194" s="380">
        <f t="shared" si="708"/>
        <v>0</v>
      </c>
      <c r="TG194" s="380">
        <f t="shared" si="708"/>
        <v>0</v>
      </c>
      <c r="TH194" s="380">
        <f t="shared" si="708"/>
        <v>0</v>
      </c>
      <c r="TI194" s="380">
        <f t="shared" si="708"/>
        <v>0</v>
      </c>
      <c r="TJ194" s="380">
        <f t="shared" si="708"/>
        <v>0</v>
      </c>
      <c r="TK194" s="380">
        <f t="shared" si="708"/>
        <v>0</v>
      </c>
      <c r="TL194" s="380">
        <f t="shared" si="708"/>
        <v>0</v>
      </c>
      <c r="TM194" s="380">
        <f t="shared" si="708"/>
        <v>0</v>
      </c>
      <c r="TN194" s="380">
        <f t="shared" si="708"/>
        <v>0</v>
      </c>
      <c r="TO194" s="380">
        <f t="shared" si="708"/>
        <v>0</v>
      </c>
      <c r="TP194" s="380">
        <f t="shared" si="708"/>
        <v>0</v>
      </c>
      <c r="TQ194" s="380">
        <f t="shared" si="708"/>
        <v>0</v>
      </c>
      <c r="TR194" s="380">
        <f t="shared" si="708"/>
        <v>0</v>
      </c>
      <c r="TS194" s="380">
        <f t="shared" si="708"/>
        <v>0</v>
      </c>
      <c r="TT194" s="380">
        <f t="shared" si="708"/>
        <v>0</v>
      </c>
      <c r="TU194" s="380">
        <f t="shared" si="708"/>
        <v>0</v>
      </c>
      <c r="TV194" s="380">
        <f t="shared" si="708"/>
        <v>0</v>
      </c>
      <c r="TW194" s="380">
        <f t="shared" si="708"/>
        <v>0</v>
      </c>
      <c r="TX194" s="380">
        <f t="shared" si="708"/>
        <v>0</v>
      </c>
      <c r="TY194" s="380">
        <f t="shared" si="708"/>
        <v>0</v>
      </c>
      <c r="TZ194" s="380">
        <f t="shared" si="708"/>
        <v>0</v>
      </c>
      <c r="UA194" s="380">
        <f t="shared" si="708"/>
        <v>0</v>
      </c>
      <c r="UB194" s="380">
        <f t="shared" si="708"/>
        <v>0</v>
      </c>
      <c r="UC194" s="380">
        <f t="shared" si="708"/>
        <v>0</v>
      </c>
      <c r="UD194" s="380">
        <f t="shared" si="708"/>
        <v>0</v>
      </c>
      <c r="UE194" s="380">
        <f t="shared" si="708"/>
        <v>0</v>
      </c>
      <c r="UF194" s="380">
        <f t="shared" si="708"/>
        <v>0</v>
      </c>
      <c r="UG194" s="380">
        <f t="shared" si="708"/>
        <v>0</v>
      </c>
      <c r="UH194" s="380">
        <f t="shared" si="708"/>
        <v>0</v>
      </c>
      <c r="UI194" s="380">
        <f t="shared" si="708"/>
        <v>0</v>
      </c>
      <c r="UJ194" s="380">
        <f t="shared" si="708"/>
        <v>0</v>
      </c>
      <c r="UK194" s="380">
        <f t="shared" ref="UK194:WI194" si="709">SUM(UK77:UK85)^2</f>
        <v>0</v>
      </c>
      <c r="UL194" s="380">
        <f t="shared" si="709"/>
        <v>0</v>
      </c>
      <c r="UM194" s="380">
        <f t="shared" si="709"/>
        <v>0</v>
      </c>
      <c r="UN194" s="380">
        <f t="shared" si="709"/>
        <v>0</v>
      </c>
      <c r="UO194" s="380">
        <f t="shared" si="709"/>
        <v>0</v>
      </c>
      <c r="UP194" s="380">
        <f t="shared" si="709"/>
        <v>0</v>
      </c>
      <c r="UQ194" s="380">
        <f t="shared" si="709"/>
        <v>0</v>
      </c>
      <c r="UR194" s="380">
        <f t="shared" si="709"/>
        <v>0</v>
      </c>
      <c r="US194" s="380">
        <f t="shared" si="709"/>
        <v>0</v>
      </c>
      <c r="UT194" s="380">
        <f t="shared" si="709"/>
        <v>0</v>
      </c>
      <c r="UU194" s="380">
        <f t="shared" si="709"/>
        <v>0</v>
      </c>
      <c r="UV194" s="380">
        <f t="shared" si="709"/>
        <v>0</v>
      </c>
      <c r="UW194" s="380">
        <f t="shared" si="709"/>
        <v>0</v>
      </c>
      <c r="UX194" s="380">
        <f t="shared" si="709"/>
        <v>0</v>
      </c>
      <c r="UY194" s="380">
        <f t="shared" si="709"/>
        <v>0</v>
      </c>
      <c r="UZ194" s="380">
        <f t="shared" si="709"/>
        <v>0</v>
      </c>
      <c r="VA194" s="380">
        <f t="shared" si="709"/>
        <v>0</v>
      </c>
      <c r="VB194" s="380">
        <f t="shared" si="709"/>
        <v>0</v>
      </c>
      <c r="VC194" s="380">
        <f t="shared" si="709"/>
        <v>0</v>
      </c>
      <c r="VD194" s="380">
        <f t="shared" si="709"/>
        <v>0</v>
      </c>
      <c r="VE194" s="380">
        <f t="shared" si="709"/>
        <v>0</v>
      </c>
      <c r="VF194" s="380">
        <f t="shared" si="709"/>
        <v>0</v>
      </c>
      <c r="VG194" s="380">
        <f t="shared" si="709"/>
        <v>0</v>
      </c>
      <c r="VH194" s="380">
        <f t="shared" si="709"/>
        <v>0</v>
      </c>
      <c r="VI194" s="380">
        <f t="shared" si="709"/>
        <v>0</v>
      </c>
      <c r="VJ194" s="380">
        <f t="shared" si="709"/>
        <v>0</v>
      </c>
      <c r="VK194" s="380">
        <f t="shared" si="709"/>
        <v>0</v>
      </c>
      <c r="VL194" s="380">
        <f t="shared" si="709"/>
        <v>0</v>
      </c>
      <c r="VM194" s="380">
        <f t="shared" si="709"/>
        <v>0</v>
      </c>
      <c r="VN194" s="380">
        <f t="shared" si="709"/>
        <v>0</v>
      </c>
      <c r="VO194" s="380">
        <f t="shared" si="709"/>
        <v>0</v>
      </c>
      <c r="VP194" s="380">
        <f t="shared" si="709"/>
        <v>0</v>
      </c>
      <c r="VQ194" s="380">
        <f t="shared" si="709"/>
        <v>0</v>
      </c>
      <c r="VR194" s="380">
        <f t="shared" si="709"/>
        <v>0</v>
      </c>
      <c r="VS194" s="380">
        <f t="shared" si="709"/>
        <v>0</v>
      </c>
      <c r="VT194" s="380">
        <f t="shared" si="709"/>
        <v>0</v>
      </c>
      <c r="VU194" s="380">
        <f t="shared" si="709"/>
        <v>0</v>
      </c>
      <c r="VV194" s="380">
        <f t="shared" si="709"/>
        <v>0</v>
      </c>
      <c r="VW194" s="380">
        <f t="shared" si="709"/>
        <v>0</v>
      </c>
      <c r="VX194" s="380">
        <f t="shared" si="709"/>
        <v>0</v>
      </c>
      <c r="VY194" s="380">
        <f t="shared" si="709"/>
        <v>0</v>
      </c>
      <c r="VZ194" s="380">
        <f t="shared" si="709"/>
        <v>0</v>
      </c>
      <c r="WA194" s="380">
        <f t="shared" si="709"/>
        <v>0</v>
      </c>
      <c r="WB194" s="380">
        <f t="shared" si="709"/>
        <v>0</v>
      </c>
      <c r="WC194" s="380">
        <f t="shared" si="709"/>
        <v>0</v>
      </c>
      <c r="WD194" s="380">
        <f t="shared" si="709"/>
        <v>0</v>
      </c>
      <c r="WE194" s="380">
        <f t="shared" si="709"/>
        <v>0</v>
      </c>
      <c r="WF194" s="380">
        <f t="shared" si="709"/>
        <v>0</v>
      </c>
      <c r="WG194" s="380">
        <f t="shared" si="709"/>
        <v>0</v>
      </c>
      <c r="WH194" s="380">
        <f t="shared" si="709"/>
        <v>0</v>
      </c>
      <c r="WI194" s="378">
        <f t="shared" si="709"/>
        <v>0</v>
      </c>
    </row>
    <row r="195" spans="1:607">
      <c r="A195" s="348"/>
      <c r="B195" s="360" t="s">
        <v>927</v>
      </c>
      <c r="C195" s="348"/>
      <c r="D195" s="348"/>
      <c r="E195" s="348"/>
      <c r="F195" s="348"/>
      <c r="G195" s="361" t="str">
        <f t="shared" si="220"/>
        <v/>
      </c>
      <c r="H195" s="361" t="str">
        <f t="shared" si="221"/>
        <v/>
      </c>
      <c r="I195" s="397"/>
      <c r="J195" s="348"/>
      <c r="K195" s="348"/>
      <c r="L195" s="348"/>
      <c r="M195" s="348"/>
      <c r="N195" s="400"/>
      <c r="O195" s="400"/>
      <c r="P195" s="400"/>
      <c r="Q195" s="400"/>
      <c r="R195" s="400"/>
      <c r="S195" s="400"/>
      <c r="T195" s="400"/>
      <c r="U195" s="400"/>
      <c r="V195" s="400"/>
      <c r="W195" s="400"/>
      <c r="X195" s="400"/>
      <c r="Y195" s="400"/>
      <c r="Z195" s="400"/>
      <c r="AA195" s="400"/>
      <c r="AB195" s="400"/>
      <c r="AC195" s="400"/>
      <c r="AD195" s="400"/>
      <c r="AE195" s="400"/>
      <c r="AF195" s="400"/>
      <c r="AG195" s="400"/>
      <c r="AH195" s="400"/>
      <c r="AI195" s="400"/>
      <c r="AJ195" s="400"/>
      <c r="AK195" s="400"/>
      <c r="AL195" s="400"/>
      <c r="AM195" s="400"/>
      <c r="AN195" s="400"/>
      <c r="AO195" s="400"/>
      <c r="AP195" s="400"/>
      <c r="AQ195" s="400"/>
      <c r="AR195" s="400"/>
      <c r="AS195" s="400"/>
      <c r="AT195" s="400"/>
      <c r="AU195" s="400"/>
      <c r="AV195" s="400"/>
      <c r="AW195" s="400"/>
      <c r="AX195" s="400"/>
      <c r="AY195" s="400"/>
      <c r="AZ195" s="400"/>
      <c r="BA195" s="400"/>
      <c r="BB195" s="400"/>
      <c r="BC195" s="400"/>
      <c r="BD195" s="400"/>
      <c r="BE195" s="400"/>
      <c r="BF195" s="400"/>
      <c r="BG195" s="400"/>
      <c r="BH195" s="400"/>
      <c r="BI195" s="400"/>
      <c r="BJ195" s="400"/>
      <c r="BK195" s="400"/>
      <c r="BL195" s="400"/>
      <c r="BM195" s="400"/>
      <c r="BN195" s="400"/>
      <c r="BO195" s="400"/>
      <c r="BP195" s="400"/>
      <c r="BQ195" s="400"/>
      <c r="BR195" s="400"/>
      <c r="BS195" s="400"/>
      <c r="BT195" s="400"/>
      <c r="BU195" s="400"/>
      <c r="BV195" s="400"/>
      <c r="BW195" s="400"/>
      <c r="BX195" s="400"/>
      <c r="BY195" s="400"/>
      <c r="BZ195" s="400"/>
      <c r="CA195" s="400"/>
      <c r="CB195" s="400"/>
      <c r="CC195" s="400"/>
      <c r="CD195" s="400"/>
      <c r="CE195" s="400"/>
      <c r="CF195" s="400"/>
      <c r="CG195" s="400"/>
      <c r="CH195" s="400"/>
      <c r="CI195" s="400"/>
      <c r="CJ195" s="400"/>
      <c r="CK195" s="400"/>
      <c r="CL195" s="400"/>
      <c r="CM195" s="400"/>
      <c r="CN195" s="400"/>
      <c r="CO195" s="400"/>
      <c r="CP195" s="400"/>
      <c r="CQ195" s="400"/>
      <c r="CR195" s="400"/>
      <c r="CS195" s="400"/>
      <c r="CT195" s="400"/>
      <c r="CU195" s="400"/>
      <c r="CV195" s="400"/>
      <c r="CW195" s="400"/>
      <c r="CX195" s="400"/>
      <c r="CY195" s="400"/>
      <c r="CZ195" s="362"/>
      <c r="DA195" s="901"/>
      <c r="DB195" s="899" t="s">
        <v>1364</v>
      </c>
      <c r="DC195" s="899"/>
      <c r="DD195" s="378">
        <f>SUM(DD86:DD94)^2</f>
        <v>0</v>
      </c>
      <c r="DE195" s="378">
        <f t="shared" ref="DE195:FP195" si="710">SUM(DE86:DE94)^2</f>
        <v>0</v>
      </c>
      <c r="DF195" s="378">
        <f t="shared" si="710"/>
        <v>0</v>
      </c>
      <c r="DG195" s="378">
        <f t="shared" si="710"/>
        <v>0</v>
      </c>
      <c r="DH195" s="378">
        <f t="shared" si="710"/>
        <v>0</v>
      </c>
      <c r="DI195" s="378">
        <f t="shared" si="710"/>
        <v>0</v>
      </c>
      <c r="DJ195" s="378">
        <f t="shared" si="710"/>
        <v>0</v>
      </c>
      <c r="DK195" s="378">
        <f t="shared" si="710"/>
        <v>0</v>
      </c>
      <c r="DL195" s="378">
        <f t="shared" si="710"/>
        <v>0</v>
      </c>
      <c r="DM195" s="378">
        <f t="shared" si="710"/>
        <v>0</v>
      </c>
      <c r="DN195" s="378">
        <f t="shared" si="710"/>
        <v>0</v>
      </c>
      <c r="DO195" s="378">
        <f t="shared" si="710"/>
        <v>0</v>
      </c>
      <c r="DP195" s="378">
        <f t="shared" si="710"/>
        <v>0</v>
      </c>
      <c r="DQ195" s="378">
        <f t="shared" si="710"/>
        <v>0</v>
      </c>
      <c r="DR195" s="378">
        <f t="shared" si="710"/>
        <v>0</v>
      </c>
      <c r="DS195" s="378">
        <f t="shared" si="710"/>
        <v>0</v>
      </c>
      <c r="DT195" s="378">
        <f t="shared" si="710"/>
        <v>0</v>
      </c>
      <c r="DU195" s="378">
        <f t="shared" si="710"/>
        <v>0</v>
      </c>
      <c r="DV195" s="378">
        <f t="shared" si="710"/>
        <v>0</v>
      </c>
      <c r="DW195" s="378">
        <f t="shared" si="710"/>
        <v>0</v>
      </c>
      <c r="DX195" s="379">
        <f t="shared" si="710"/>
        <v>0</v>
      </c>
      <c r="DY195" s="378">
        <f t="shared" si="710"/>
        <v>0</v>
      </c>
      <c r="DZ195" s="378">
        <f t="shared" si="710"/>
        <v>0</v>
      </c>
      <c r="EA195" s="378">
        <f t="shared" si="710"/>
        <v>0</v>
      </c>
      <c r="EB195" s="378">
        <f t="shared" si="710"/>
        <v>0</v>
      </c>
      <c r="EC195" s="378">
        <f t="shared" si="710"/>
        <v>0</v>
      </c>
      <c r="ED195" s="378">
        <f t="shared" si="710"/>
        <v>0</v>
      </c>
      <c r="EE195" s="378">
        <f t="shared" si="710"/>
        <v>0</v>
      </c>
      <c r="EF195" s="378">
        <f t="shared" si="710"/>
        <v>0</v>
      </c>
      <c r="EG195" s="378">
        <f t="shared" si="710"/>
        <v>0</v>
      </c>
      <c r="EH195" s="378">
        <f t="shared" si="710"/>
        <v>0</v>
      </c>
      <c r="EI195" s="378">
        <f t="shared" si="710"/>
        <v>0</v>
      </c>
      <c r="EJ195" s="378">
        <f t="shared" si="710"/>
        <v>0</v>
      </c>
      <c r="EK195" s="378">
        <f t="shared" si="710"/>
        <v>0</v>
      </c>
      <c r="EL195" s="378">
        <f t="shared" si="710"/>
        <v>0</v>
      </c>
      <c r="EM195" s="378">
        <f t="shared" si="710"/>
        <v>0</v>
      </c>
      <c r="EN195" s="378">
        <f t="shared" si="710"/>
        <v>0</v>
      </c>
      <c r="EO195" s="378">
        <f t="shared" si="710"/>
        <v>0</v>
      </c>
      <c r="EP195" s="378">
        <f t="shared" si="710"/>
        <v>0</v>
      </c>
      <c r="EQ195" s="378">
        <f t="shared" si="710"/>
        <v>0</v>
      </c>
      <c r="ER195" s="378">
        <f t="shared" si="710"/>
        <v>0</v>
      </c>
      <c r="ES195" s="378">
        <f t="shared" si="710"/>
        <v>0</v>
      </c>
      <c r="ET195" s="378">
        <f t="shared" si="710"/>
        <v>0</v>
      </c>
      <c r="EU195" s="378">
        <f t="shared" si="710"/>
        <v>0</v>
      </c>
      <c r="EV195" s="378">
        <f t="shared" si="710"/>
        <v>0</v>
      </c>
      <c r="EW195" s="378">
        <f t="shared" si="710"/>
        <v>0</v>
      </c>
      <c r="EX195" s="378">
        <f t="shared" si="710"/>
        <v>0</v>
      </c>
      <c r="EY195" s="378">
        <f t="shared" si="710"/>
        <v>0</v>
      </c>
      <c r="EZ195" s="378">
        <f t="shared" si="710"/>
        <v>0</v>
      </c>
      <c r="FA195" s="378">
        <f t="shared" si="710"/>
        <v>0</v>
      </c>
      <c r="FB195" s="378">
        <f t="shared" si="710"/>
        <v>0</v>
      </c>
      <c r="FC195" s="378">
        <f t="shared" si="710"/>
        <v>0</v>
      </c>
      <c r="FD195" s="378">
        <f t="shared" si="710"/>
        <v>0</v>
      </c>
      <c r="FE195" s="378">
        <f t="shared" si="710"/>
        <v>0</v>
      </c>
      <c r="FF195" s="378">
        <f t="shared" si="710"/>
        <v>0</v>
      </c>
      <c r="FG195" s="378">
        <f t="shared" si="710"/>
        <v>0</v>
      </c>
      <c r="FH195" s="378">
        <f t="shared" si="710"/>
        <v>0</v>
      </c>
      <c r="FI195" s="378">
        <f t="shared" si="710"/>
        <v>0</v>
      </c>
      <c r="FJ195" s="378">
        <f t="shared" si="710"/>
        <v>0</v>
      </c>
      <c r="FK195" s="378">
        <f t="shared" si="710"/>
        <v>0</v>
      </c>
      <c r="FL195" s="378">
        <f t="shared" si="710"/>
        <v>0</v>
      </c>
      <c r="FM195" s="378">
        <f t="shared" si="710"/>
        <v>0</v>
      </c>
      <c r="FN195" s="378">
        <f t="shared" si="710"/>
        <v>0</v>
      </c>
      <c r="FO195" s="378">
        <f t="shared" si="710"/>
        <v>0</v>
      </c>
      <c r="FP195" s="378">
        <f t="shared" si="710"/>
        <v>0</v>
      </c>
      <c r="FQ195" s="378">
        <f t="shared" ref="FQ195:IB195" si="711">SUM(FQ86:FQ94)^2</f>
        <v>0</v>
      </c>
      <c r="FR195" s="378">
        <f t="shared" si="711"/>
        <v>0</v>
      </c>
      <c r="FS195" s="378">
        <f t="shared" si="711"/>
        <v>0</v>
      </c>
      <c r="FT195" s="378">
        <f t="shared" si="711"/>
        <v>0</v>
      </c>
      <c r="FU195" s="378">
        <f t="shared" si="711"/>
        <v>0</v>
      </c>
      <c r="FV195" s="378">
        <f t="shared" si="711"/>
        <v>0</v>
      </c>
      <c r="FW195" s="378">
        <f t="shared" si="711"/>
        <v>0</v>
      </c>
      <c r="FX195" s="378">
        <f t="shared" si="711"/>
        <v>0</v>
      </c>
      <c r="FY195" s="378">
        <f t="shared" si="711"/>
        <v>0</v>
      </c>
      <c r="FZ195" s="378">
        <f t="shared" si="711"/>
        <v>0</v>
      </c>
      <c r="GA195" s="378">
        <f t="shared" si="711"/>
        <v>0</v>
      </c>
      <c r="GB195" s="378">
        <f t="shared" si="711"/>
        <v>0</v>
      </c>
      <c r="GC195" s="378">
        <f t="shared" si="711"/>
        <v>0</v>
      </c>
      <c r="GD195" s="378">
        <f t="shared" si="711"/>
        <v>0</v>
      </c>
      <c r="GE195" s="378">
        <f t="shared" si="711"/>
        <v>0</v>
      </c>
      <c r="GF195" s="378">
        <f t="shared" si="711"/>
        <v>0</v>
      </c>
      <c r="GG195" s="378">
        <f t="shared" si="711"/>
        <v>0</v>
      </c>
      <c r="GH195" s="378">
        <f t="shared" si="711"/>
        <v>0</v>
      </c>
      <c r="GI195" s="378">
        <f t="shared" si="711"/>
        <v>0</v>
      </c>
      <c r="GJ195" s="378">
        <f t="shared" si="711"/>
        <v>0</v>
      </c>
      <c r="GK195" s="378">
        <f t="shared" si="711"/>
        <v>0</v>
      </c>
      <c r="GL195" s="378">
        <f t="shared" si="711"/>
        <v>0</v>
      </c>
      <c r="GM195" s="378">
        <f t="shared" si="711"/>
        <v>0</v>
      </c>
      <c r="GN195" s="378">
        <f t="shared" si="711"/>
        <v>0</v>
      </c>
      <c r="GO195" s="378">
        <f t="shared" si="711"/>
        <v>0</v>
      </c>
      <c r="GP195" s="378">
        <f t="shared" si="711"/>
        <v>0</v>
      </c>
      <c r="GQ195" s="378">
        <f t="shared" si="711"/>
        <v>0</v>
      </c>
      <c r="GR195" s="378">
        <f t="shared" si="711"/>
        <v>0</v>
      </c>
      <c r="GS195" s="378">
        <f t="shared" si="711"/>
        <v>0</v>
      </c>
      <c r="GT195" s="378">
        <f t="shared" si="711"/>
        <v>0</v>
      </c>
      <c r="GU195" s="378">
        <f t="shared" si="711"/>
        <v>0</v>
      </c>
      <c r="GV195" s="378">
        <f t="shared" si="711"/>
        <v>0</v>
      </c>
      <c r="GW195" s="378">
        <f t="shared" si="711"/>
        <v>0</v>
      </c>
      <c r="GX195" s="378">
        <f t="shared" si="711"/>
        <v>0</v>
      </c>
      <c r="GY195" s="378">
        <f t="shared" si="711"/>
        <v>0</v>
      </c>
      <c r="GZ195" s="378">
        <f t="shared" si="711"/>
        <v>0</v>
      </c>
      <c r="HA195" s="378">
        <f t="shared" si="711"/>
        <v>0</v>
      </c>
      <c r="HB195" s="378">
        <f t="shared" si="711"/>
        <v>0</v>
      </c>
      <c r="HC195" s="378">
        <f t="shared" si="711"/>
        <v>0</v>
      </c>
      <c r="HD195" s="378">
        <f t="shared" si="711"/>
        <v>0</v>
      </c>
      <c r="HE195" s="378">
        <f t="shared" si="711"/>
        <v>0</v>
      </c>
      <c r="HF195" s="378">
        <f t="shared" si="711"/>
        <v>0</v>
      </c>
      <c r="HG195" s="378">
        <f t="shared" si="711"/>
        <v>0</v>
      </c>
      <c r="HH195" s="378">
        <f t="shared" si="711"/>
        <v>0</v>
      </c>
      <c r="HI195" s="378">
        <f t="shared" si="711"/>
        <v>0</v>
      </c>
      <c r="HJ195" s="378">
        <f t="shared" si="711"/>
        <v>0</v>
      </c>
      <c r="HK195" s="378">
        <f t="shared" si="711"/>
        <v>0</v>
      </c>
      <c r="HL195" s="378">
        <f t="shared" si="711"/>
        <v>0</v>
      </c>
      <c r="HM195" s="378">
        <f t="shared" si="711"/>
        <v>0</v>
      </c>
      <c r="HN195" s="378">
        <f t="shared" si="711"/>
        <v>0</v>
      </c>
      <c r="HO195" s="378">
        <f t="shared" si="711"/>
        <v>0</v>
      </c>
      <c r="HP195" s="378">
        <f t="shared" si="711"/>
        <v>0</v>
      </c>
      <c r="HQ195" s="378">
        <f t="shared" si="711"/>
        <v>0</v>
      </c>
      <c r="HR195" s="378">
        <f t="shared" si="711"/>
        <v>0</v>
      </c>
      <c r="HS195" s="378">
        <f t="shared" si="711"/>
        <v>0</v>
      </c>
      <c r="HT195" s="378">
        <f t="shared" si="711"/>
        <v>0</v>
      </c>
      <c r="HU195" s="378">
        <f t="shared" si="711"/>
        <v>0</v>
      </c>
      <c r="HV195" s="378">
        <f t="shared" si="711"/>
        <v>0</v>
      </c>
      <c r="HW195" s="378">
        <f t="shared" si="711"/>
        <v>0</v>
      </c>
      <c r="HX195" s="378">
        <f t="shared" si="711"/>
        <v>0</v>
      </c>
      <c r="HY195" s="378">
        <f t="shared" si="711"/>
        <v>0</v>
      </c>
      <c r="HZ195" s="378">
        <f t="shared" si="711"/>
        <v>0</v>
      </c>
      <c r="IA195" s="378">
        <f t="shared" si="711"/>
        <v>0</v>
      </c>
      <c r="IB195" s="378">
        <f t="shared" si="711"/>
        <v>0</v>
      </c>
      <c r="IC195" s="378">
        <f t="shared" ref="IC195:KN195" si="712">SUM(IC86:IC94)^2</f>
        <v>0</v>
      </c>
      <c r="ID195" s="378">
        <f t="shared" si="712"/>
        <v>0</v>
      </c>
      <c r="IE195" s="378">
        <f t="shared" si="712"/>
        <v>0</v>
      </c>
      <c r="IF195" s="378">
        <f t="shared" si="712"/>
        <v>0</v>
      </c>
      <c r="IG195" s="378">
        <f t="shared" si="712"/>
        <v>0</v>
      </c>
      <c r="IH195" s="378">
        <f t="shared" si="712"/>
        <v>0</v>
      </c>
      <c r="II195" s="378">
        <f t="shared" si="712"/>
        <v>0</v>
      </c>
      <c r="IJ195" s="378">
        <f t="shared" si="712"/>
        <v>0</v>
      </c>
      <c r="IK195" s="378">
        <f t="shared" si="712"/>
        <v>0</v>
      </c>
      <c r="IL195" s="378">
        <f t="shared" si="712"/>
        <v>0</v>
      </c>
      <c r="IM195" s="378">
        <f t="shared" si="712"/>
        <v>0</v>
      </c>
      <c r="IN195" s="378">
        <f t="shared" si="712"/>
        <v>0</v>
      </c>
      <c r="IO195" s="378">
        <f t="shared" si="712"/>
        <v>0</v>
      </c>
      <c r="IP195" s="378">
        <f t="shared" si="712"/>
        <v>0</v>
      </c>
      <c r="IQ195" s="378">
        <f t="shared" si="712"/>
        <v>0</v>
      </c>
      <c r="IR195" s="378">
        <f t="shared" si="712"/>
        <v>0</v>
      </c>
      <c r="IS195" s="378">
        <f t="shared" si="712"/>
        <v>0</v>
      </c>
      <c r="IT195" s="378">
        <f t="shared" si="712"/>
        <v>0</v>
      </c>
      <c r="IU195" s="378">
        <f t="shared" si="712"/>
        <v>0</v>
      </c>
      <c r="IV195" s="378">
        <f t="shared" si="712"/>
        <v>0</v>
      </c>
      <c r="IW195" s="378">
        <f t="shared" si="712"/>
        <v>0</v>
      </c>
      <c r="IX195" s="378">
        <f t="shared" si="712"/>
        <v>0</v>
      </c>
      <c r="IY195" s="378">
        <f t="shared" si="712"/>
        <v>0</v>
      </c>
      <c r="IZ195" s="378">
        <f t="shared" si="712"/>
        <v>0</v>
      </c>
      <c r="JA195" s="378">
        <f t="shared" si="712"/>
        <v>0</v>
      </c>
      <c r="JB195" s="378">
        <f t="shared" si="712"/>
        <v>0</v>
      </c>
      <c r="JC195" s="378">
        <f t="shared" si="712"/>
        <v>0</v>
      </c>
      <c r="JD195" s="378">
        <f t="shared" si="712"/>
        <v>0</v>
      </c>
      <c r="JE195" s="378">
        <f t="shared" si="712"/>
        <v>0</v>
      </c>
      <c r="JF195" s="378">
        <f t="shared" si="712"/>
        <v>0</v>
      </c>
      <c r="JG195" s="378">
        <f t="shared" si="712"/>
        <v>0</v>
      </c>
      <c r="JH195" s="378">
        <f t="shared" si="712"/>
        <v>0</v>
      </c>
      <c r="JI195" s="378">
        <f t="shared" si="712"/>
        <v>0</v>
      </c>
      <c r="JJ195" s="378">
        <f t="shared" si="712"/>
        <v>0</v>
      </c>
      <c r="JK195" s="378">
        <f t="shared" si="712"/>
        <v>0</v>
      </c>
      <c r="JL195" s="378">
        <f t="shared" si="712"/>
        <v>0</v>
      </c>
      <c r="JM195" s="378">
        <f t="shared" si="712"/>
        <v>0</v>
      </c>
      <c r="JN195" s="378">
        <f t="shared" si="712"/>
        <v>0</v>
      </c>
      <c r="JO195" s="378">
        <f t="shared" si="712"/>
        <v>0</v>
      </c>
      <c r="JP195" s="378">
        <f t="shared" si="712"/>
        <v>0</v>
      </c>
      <c r="JQ195" s="378">
        <f t="shared" si="712"/>
        <v>0</v>
      </c>
      <c r="JR195" s="378">
        <f t="shared" si="712"/>
        <v>0</v>
      </c>
      <c r="JS195" s="378">
        <f t="shared" si="712"/>
        <v>0</v>
      </c>
      <c r="JT195" s="378">
        <f t="shared" si="712"/>
        <v>0</v>
      </c>
      <c r="JU195" s="378">
        <f t="shared" si="712"/>
        <v>0</v>
      </c>
      <c r="JV195" s="378">
        <f t="shared" si="712"/>
        <v>0</v>
      </c>
      <c r="JW195" s="378">
        <f t="shared" si="712"/>
        <v>0</v>
      </c>
      <c r="JX195" s="378">
        <f t="shared" si="712"/>
        <v>0</v>
      </c>
      <c r="JY195" s="378">
        <f t="shared" si="712"/>
        <v>0</v>
      </c>
      <c r="JZ195" s="378">
        <f t="shared" si="712"/>
        <v>0</v>
      </c>
      <c r="KA195" s="378">
        <f t="shared" si="712"/>
        <v>0</v>
      </c>
      <c r="KB195" s="378">
        <f t="shared" si="712"/>
        <v>0</v>
      </c>
      <c r="KC195" s="378">
        <f t="shared" si="712"/>
        <v>0</v>
      </c>
      <c r="KD195" s="378">
        <f t="shared" si="712"/>
        <v>0</v>
      </c>
      <c r="KE195" s="378">
        <f t="shared" si="712"/>
        <v>0</v>
      </c>
      <c r="KF195" s="378">
        <f t="shared" si="712"/>
        <v>0</v>
      </c>
      <c r="KG195" s="378">
        <f t="shared" si="712"/>
        <v>0</v>
      </c>
      <c r="KH195" s="378">
        <f t="shared" si="712"/>
        <v>0</v>
      </c>
      <c r="KI195" s="378">
        <f t="shared" si="712"/>
        <v>0</v>
      </c>
      <c r="KJ195" s="378">
        <f t="shared" si="712"/>
        <v>0</v>
      </c>
      <c r="KK195" s="378">
        <f t="shared" si="712"/>
        <v>0</v>
      </c>
      <c r="KL195" s="378">
        <f t="shared" si="712"/>
        <v>0</v>
      </c>
      <c r="KM195" s="378">
        <f t="shared" si="712"/>
        <v>0</v>
      </c>
      <c r="KN195" s="378">
        <f t="shared" si="712"/>
        <v>0</v>
      </c>
      <c r="KO195" s="378">
        <f t="shared" ref="KO195:MZ195" si="713">SUM(KO86:KO94)^2</f>
        <v>0</v>
      </c>
      <c r="KP195" s="378">
        <f t="shared" si="713"/>
        <v>0</v>
      </c>
      <c r="KQ195" s="378">
        <f t="shared" si="713"/>
        <v>0</v>
      </c>
      <c r="KR195" s="378">
        <f t="shared" si="713"/>
        <v>0</v>
      </c>
      <c r="KS195" s="378">
        <f t="shared" si="713"/>
        <v>0</v>
      </c>
      <c r="KT195" s="378">
        <f t="shared" si="713"/>
        <v>0</v>
      </c>
      <c r="KU195" s="378">
        <f t="shared" si="713"/>
        <v>0</v>
      </c>
      <c r="KV195" s="378">
        <f t="shared" si="713"/>
        <v>0</v>
      </c>
      <c r="KW195" s="378">
        <f t="shared" si="713"/>
        <v>0</v>
      </c>
      <c r="KX195" s="378">
        <f t="shared" si="713"/>
        <v>0</v>
      </c>
      <c r="KY195" s="378">
        <f t="shared" si="713"/>
        <v>0</v>
      </c>
      <c r="KZ195" s="378">
        <f t="shared" si="713"/>
        <v>0</v>
      </c>
      <c r="LA195" s="378">
        <f t="shared" si="713"/>
        <v>0</v>
      </c>
      <c r="LB195" s="378">
        <f t="shared" si="713"/>
        <v>0</v>
      </c>
      <c r="LC195" s="378">
        <f t="shared" si="713"/>
        <v>0</v>
      </c>
      <c r="LD195" s="378">
        <f t="shared" si="713"/>
        <v>0</v>
      </c>
      <c r="LE195" s="378">
        <f t="shared" si="713"/>
        <v>0</v>
      </c>
      <c r="LF195" s="378">
        <f t="shared" si="713"/>
        <v>0</v>
      </c>
      <c r="LG195" s="378">
        <f t="shared" si="713"/>
        <v>0</v>
      </c>
      <c r="LH195" s="378">
        <f t="shared" si="713"/>
        <v>0</v>
      </c>
      <c r="LI195" s="378">
        <f t="shared" si="713"/>
        <v>0</v>
      </c>
      <c r="LJ195" s="378">
        <f t="shared" si="713"/>
        <v>0</v>
      </c>
      <c r="LK195" s="378">
        <f t="shared" si="713"/>
        <v>0</v>
      </c>
      <c r="LL195" s="378">
        <f t="shared" si="713"/>
        <v>0</v>
      </c>
      <c r="LM195" s="378">
        <f t="shared" si="713"/>
        <v>0</v>
      </c>
      <c r="LN195" s="378">
        <f t="shared" si="713"/>
        <v>0</v>
      </c>
      <c r="LO195" s="378">
        <f t="shared" si="713"/>
        <v>0</v>
      </c>
      <c r="LP195" s="378">
        <f t="shared" si="713"/>
        <v>0</v>
      </c>
      <c r="LQ195" s="378">
        <f t="shared" si="713"/>
        <v>0</v>
      </c>
      <c r="LR195" s="378">
        <f t="shared" si="713"/>
        <v>0</v>
      </c>
      <c r="LS195" s="378">
        <f t="shared" si="713"/>
        <v>0</v>
      </c>
      <c r="LT195" s="378">
        <f t="shared" si="713"/>
        <v>0</v>
      </c>
      <c r="LU195" s="378">
        <f t="shared" si="713"/>
        <v>0</v>
      </c>
      <c r="LV195" s="378">
        <f t="shared" si="713"/>
        <v>0</v>
      </c>
      <c r="LW195" s="378">
        <f t="shared" si="713"/>
        <v>0</v>
      </c>
      <c r="LX195" s="378">
        <f t="shared" si="713"/>
        <v>0</v>
      </c>
      <c r="LY195" s="378">
        <f t="shared" si="713"/>
        <v>0</v>
      </c>
      <c r="LZ195" s="378">
        <f t="shared" si="713"/>
        <v>0</v>
      </c>
      <c r="MA195" s="378">
        <f t="shared" si="713"/>
        <v>0</v>
      </c>
      <c r="MB195" s="378">
        <f t="shared" si="713"/>
        <v>0</v>
      </c>
      <c r="MC195" s="378">
        <f t="shared" si="713"/>
        <v>0</v>
      </c>
      <c r="MD195" s="378">
        <f t="shared" si="713"/>
        <v>0</v>
      </c>
      <c r="ME195" s="378">
        <f t="shared" si="713"/>
        <v>0</v>
      </c>
      <c r="MF195" s="378">
        <f t="shared" si="713"/>
        <v>0</v>
      </c>
      <c r="MG195" s="378">
        <f t="shared" si="713"/>
        <v>0</v>
      </c>
      <c r="MH195" s="378">
        <f t="shared" si="713"/>
        <v>0</v>
      </c>
      <c r="MI195" s="378">
        <f t="shared" si="713"/>
        <v>0</v>
      </c>
      <c r="MJ195" s="378">
        <f t="shared" si="713"/>
        <v>0</v>
      </c>
      <c r="MK195" s="378">
        <f t="shared" si="713"/>
        <v>0</v>
      </c>
      <c r="ML195" s="378">
        <f t="shared" si="713"/>
        <v>0</v>
      </c>
      <c r="MM195" s="378">
        <f t="shared" si="713"/>
        <v>0</v>
      </c>
      <c r="MN195" s="378">
        <f t="shared" si="713"/>
        <v>0</v>
      </c>
      <c r="MO195" s="378">
        <f t="shared" si="713"/>
        <v>0</v>
      </c>
      <c r="MP195" s="378">
        <f t="shared" si="713"/>
        <v>0</v>
      </c>
      <c r="MQ195" s="378">
        <f t="shared" si="713"/>
        <v>0</v>
      </c>
      <c r="MR195" s="378">
        <f t="shared" si="713"/>
        <v>0</v>
      </c>
      <c r="MS195" s="378">
        <f t="shared" si="713"/>
        <v>0</v>
      </c>
      <c r="MT195" s="378">
        <f t="shared" si="713"/>
        <v>0</v>
      </c>
      <c r="MU195" s="378">
        <f t="shared" si="713"/>
        <v>0</v>
      </c>
      <c r="MV195" s="378">
        <f t="shared" si="713"/>
        <v>0</v>
      </c>
      <c r="MW195" s="378">
        <f t="shared" si="713"/>
        <v>0</v>
      </c>
      <c r="MX195" s="378">
        <f t="shared" si="713"/>
        <v>0</v>
      </c>
      <c r="MY195" s="378">
        <f t="shared" si="713"/>
        <v>0</v>
      </c>
      <c r="MZ195" s="378">
        <f t="shared" si="713"/>
        <v>0</v>
      </c>
      <c r="NA195" s="378">
        <f t="shared" ref="NA195:PL195" si="714">SUM(NA86:NA94)^2</f>
        <v>0</v>
      </c>
      <c r="NB195" s="378">
        <f t="shared" si="714"/>
        <v>0</v>
      </c>
      <c r="NC195" s="378">
        <f t="shared" si="714"/>
        <v>0</v>
      </c>
      <c r="ND195" s="378">
        <f t="shared" si="714"/>
        <v>0</v>
      </c>
      <c r="NE195" s="378">
        <f t="shared" si="714"/>
        <v>0</v>
      </c>
      <c r="NF195" s="378">
        <f t="shared" si="714"/>
        <v>0</v>
      </c>
      <c r="NG195" s="378">
        <f t="shared" si="714"/>
        <v>0</v>
      </c>
      <c r="NH195" s="378">
        <f t="shared" si="714"/>
        <v>0</v>
      </c>
      <c r="NI195" s="378">
        <f t="shared" si="714"/>
        <v>0</v>
      </c>
      <c r="NJ195" s="378">
        <f t="shared" si="714"/>
        <v>0</v>
      </c>
      <c r="NK195" s="378">
        <f t="shared" si="714"/>
        <v>0</v>
      </c>
      <c r="NL195" s="378">
        <f t="shared" si="714"/>
        <v>0</v>
      </c>
      <c r="NM195" s="378">
        <f t="shared" si="714"/>
        <v>0</v>
      </c>
      <c r="NN195" s="378">
        <f t="shared" si="714"/>
        <v>0</v>
      </c>
      <c r="NO195" s="378">
        <f t="shared" si="714"/>
        <v>0</v>
      </c>
      <c r="NP195" s="378">
        <f t="shared" si="714"/>
        <v>0</v>
      </c>
      <c r="NQ195" s="378">
        <f t="shared" si="714"/>
        <v>0</v>
      </c>
      <c r="NR195" s="378">
        <f t="shared" si="714"/>
        <v>0</v>
      </c>
      <c r="NS195" s="378">
        <f t="shared" si="714"/>
        <v>0</v>
      </c>
      <c r="NT195" s="378">
        <f t="shared" si="714"/>
        <v>0</v>
      </c>
      <c r="NU195" s="378">
        <f t="shared" si="714"/>
        <v>0</v>
      </c>
      <c r="NV195" s="378">
        <f t="shared" si="714"/>
        <v>0</v>
      </c>
      <c r="NW195" s="378">
        <f t="shared" si="714"/>
        <v>0</v>
      </c>
      <c r="NX195" s="378">
        <f t="shared" si="714"/>
        <v>0</v>
      </c>
      <c r="NY195" s="378">
        <f t="shared" si="714"/>
        <v>0</v>
      </c>
      <c r="NZ195" s="378">
        <f t="shared" si="714"/>
        <v>0</v>
      </c>
      <c r="OA195" s="378">
        <f t="shared" si="714"/>
        <v>0</v>
      </c>
      <c r="OB195" s="378">
        <f t="shared" si="714"/>
        <v>0</v>
      </c>
      <c r="OC195" s="378">
        <f t="shared" si="714"/>
        <v>0</v>
      </c>
      <c r="OD195" s="378">
        <f t="shared" si="714"/>
        <v>0</v>
      </c>
      <c r="OE195" s="378">
        <f t="shared" si="714"/>
        <v>0</v>
      </c>
      <c r="OF195" s="378">
        <f t="shared" si="714"/>
        <v>0</v>
      </c>
      <c r="OG195" s="378">
        <f t="shared" si="714"/>
        <v>0</v>
      </c>
      <c r="OH195" s="378">
        <f t="shared" si="714"/>
        <v>0</v>
      </c>
      <c r="OI195" s="378">
        <f t="shared" si="714"/>
        <v>0</v>
      </c>
      <c r="OJ195" s="378">
        <f t="shared" si="714"/>
        <v>0</v>
      </c>
      <c r="OK195" s="378">
        <f t="shared" si="714"/>
        <v>0</v>
      </c>
      <c r="OL195" s="378">
        <f t="shared" si="714"/>
        <v>0</v>
      </c>
      <c r="OM195" s="378">
        <f t="shared" si="714"/>
        <v>0</v>
      </c>
      <c r="ON195" s="378">
        <f t="shared" si="714"/>
        <v>0</v>
      </c>
      <c r="OO195" s="378">
        <f t="shared" si="714"/>
        <v>0</v>
      </c>
      <c r="OP195" s="378">
        <f t="shared" si="714"/>
        <v>0</v>
      </c>
      <c r="OQ195" s="380">
        <f t="shared" si="714"/>
        <v>0</v>
      </c>
      <c r="OR195" s="380">
        <f t="shared" si="714"/>
        <v>0</v>
      </c>
      <c r="OS195" s="380">
        <f t="shared" si="714"/>
        <v>0</v>
      </c>
      <c r="OT195" s="380">
        <f t="shared" si="714"/>
        <v>0</v>
      </c>
      <c r="OU195" s="380">
        <f t="shared" si="714"/>
        <v>0</v>
      </c>
      <c r="OV195" s="380">
        <f t="shared" si="714"/>
        <v>0</v>
      </c>
      <c r="OW195" s="380">
        <f t="shared" si="714"/>
        <v>0</v>
      </c>
      <c r="OX195" s="380">
        <f t="shared" si="714"/>
        <v>0</v>
      </c>
      <c r="OY195" s="380">
        <f t="shared" si="714"/>
        <v>0</v>
      </c>
      <c r="OZ195" s="380">
        <f t="shared" si="714"/>
        <v>0</v>
      </c>
      <c r="PA195" s="380">
        <f t="shared" si="714"/>
        <v>0</v>
      </c>
      <c r="PB195" s="380">
        <f t="shared" si="714"/>
        <v>0</v>
      </c>
      <c r="PC195" s="380">
        <f t="shared" si="714"/>
        <v>0</v>
      </c>
      <c r="PD195" s="380">
        <f t="shared" si="714"/>
        <v>0</v>
      </c>
      <c r="PE195" s="380">
        <f t="shared" si="714"/>
        <v>0</v>
      </c>
      <c r="PF195" s="380">
        <f t="shared" si="714"/>
        <v>0</v>
      </c>
      <c r="PG195" s="380">
        <f t="shared" si="714"/>
        <v>0</v>
      </c>
      <c r="PH195" s="380">
        <f t="shared" si="714"/>
        <v>0</v>
      </c>
      <c r="PI195" s="380">
        <f t="shared" si="714"/>
        <v>0</v>
      </c>
      <c r="PJ195" s="380">
        <f t="shared" si="714"/>
        <v>0</v>
      </c>
      <c r="PK195" s="380">
        <f t="shared" si="714"/>
        <v>0</v>
      </c>
      <c r="PL195" s="380">
        <f t="shared" si="714"/>
        <v>0</v>
      </c>
      <c r="PM195" s="380">
        <f t="shared" ref="PM195:RX195" si="715">SUM(PM86:PM94)^2</f>
        <v>0</v>
      </c>
      <c r="PN195" s="380">
        <f t="shared" si="715"/>
        <v>0</v>
      </c>
      <c r="PO195" s="380">
        <f t="shared" si="715"/>
        <v>0</v>
      </c>
      <c r="PP195" s="380">
        <f t="shared" si="715"/>
        <v>0</v>
      </c>
      <c r="PQ195" s="380">
        <f t="shared" si="715"/>
        <v>0</v>
      </c>
      <c r="PR195" s="380">
        <f t="shared" si="715"/>
        <v>0</v>
      </c>
      <c r="PS195" s="380">
        <f t="shared" si="715"/>
        <v>0</v>
      </c>
      <c r="PT195" s="380">
        <f t="shared" si="715"/>
        <v>0</v>
      </c>
      <c r="PU195" s="380">
        <f t="shared" si="715"/>
        <v>0</v>
      </c>
      <c r="PV195" s="380">
        <f t="shared" si="715"/>
        <v>0</v>
      </c>
      <c r="PW195" s="380">
        <f t="shared" si="715"/>
        <v>0</v>
      </c>
      <c r="PX195" s="380">
        <f t="shared" si="715"/>
        <v>0</v>
      </c>
      <c r="PY195" s="380">
        <f t="shared" si="715"/>
        <v>0</v>
      </c>
      <c r="PZ195" s="380">
        <f t="shared" si="715"/>
        <v>0</v>
      </c>
      <c r="QA195" s="380">
        <f t="shared" si="715"/>
        <v>0</v>
      </c>
      <c r="QB195" s="380">
        <f t="shared" si="715"/>
        <v>0</v>
      </c>
      <c r="QC195" s="380">
        <f t="shared" si="715"/>
        <v>0</v>
      </c>
      <c r="QD195" s="380">
        <f t="shared" si="715"/>
        <v>0</v>
      </c>
      <c r="QE195" s="380">
        <f t="shared" si="715"/>
        <v>0</v>
      </c>
      <c r="QF195" s="380">
        <f t="shared" si="715"/>
        <v>0</v>
      </c>
      <c r="QG195" s="380">
        <f t="shared" si="715"/>
        <v>0</v>
      </c>
      <c r="QH195" s="380">
        <f t="shared" si="715"/>
        <v>0</v>
      </c>
      <c r="QI195" s="380">
        <f t="shared" si="715"/>
        <v>0</v>
      </c>
      <c r="QJ195" s="380">
        <f t="shared" si="715"/>
        <v>0</v>
      </c>
      <c r="QK195" s="380">
        <f t="shared" si="715"/>
        <v>0</v>
      </c>
      <c r="QL195" s="380">
        <f t="shared" si="715"/>
        <v>0</v>
      </c>
      <c r="QM195" s="380">
        <f t="shared" si="715"/>
        <v>0</v>
      </c>
      <c r="QN195" s="380">
        <f t="shared" si="715"/>
        <v>0</v>
      </c>
      <c r="QO195" s="380">
        <f t="shared" si="715"/>
        <v>0</v>
      </c>
      <c r="QP195" s="380">
        <f t="shared" si="715"/>
        <v>0</v>
      </c>
      <c r="QQ195" s="380">
        <f t="shared" si="715"/>
        <v>0</v>
      </c>
      <c r="QR195" s="380">
        <f t="shared" si="715"/>
        <v>0</v>
      </c>
      <c r="QS195" s="380">
        <f t="shared" si="715"/>
        <v>0</v>
      </c>
      <c r="QT195" s="380">
        <f t="shared" si="715"/>
        <v>0</v>
      </c>
      <c r="QU195" s="380">
        <f t="shared" si="715"/>
        <v>0</v>
      </c>
      <c r="QV195" s="380">
        <f t="shared" si="715"/>
        <v>0</v>
      </c>
      <c r="QW195" s="380">
        <f t="shared" si="715"/>
        <v>0</v>
      </c>
      <c r="QX195" s="380">
        <f t="shared" si="715"/>
        <v>0</v>
      </c>
      <c r="QY195" s="380">
        <f t="shared" si="715"/>
        <v>0</v>
      </c>
      <c r="QZ195" s="380">
        <f t="shared" si="715"/>
        <v>0</v>
      </c>
      <c r="RA195" s="380">
        <f t="shared" si="715"/>
        <v>0</v>
      </c>
      <c r="RB195" s="380">
        <f t="shared" si="715"/>
        <v>0</v>
      </c>
      <c r="RC195" s="380">
        <f t="shared" si="715"/>
        <v>0</v>
      </c>
      <c r="RD195" s="380">
        <f t="shared" si="715"/>
        <v>0</v>
      </c>
      <c r="RE195" s="380">
        <f t="shared" si="715"/>
        <v>0</v>
      </c>
      <c r="RF195" s="380">
        <f t="shared" si="715"/>
        <v>0</v>
      </c>
      <c r="RG195" s="380">
        <f t="shared" si="715"/>
        <v>0</v>
      </c>
      <c r="RH195" s="380">
        <f t="shared" si="715"/>
        <v>0</v>
      </c>
      <c r="RI195" s="380">
        <f t="shared" si="715"/>
        <v>0</v>
      </c>
      <c r="RJ195" s="380">
        <f t="shared" si="715"/>
        <v>0</v>
      </c>
      <c r="RK195" s="380">
        <f t="shared" si="715"/>
        <v>0</v>
      </c>
      <c r="RL195" s="380">
        <f t="shared" si="715"/>
        <v>0</v>
      </c>
      <c r="RM195" s="380">
        <f t="shared" si="715"/>
        <v>0</v>
      </c>
      <c r="RN195" s="380">
        <f t="shared" si="715"/>
        <v>0</v>
      </c>
      <c r="RO195" s="380">
        <f t="shared" si="715"/>
        <v>0</v>
      </c>
      <c r="RP195" s="380">
        <f t="shared" si="715"/>
        <v>0</v>
      </c>
      <c r="RQ195" s="380">
        <f t="shared" si="715"/>
        <v>0</v>
      </c>
      <c r="RR195" s="380">
        <f t="shared" si="715"/>
        <v>0</v>
      </c>
      <c r="RS195" s="380">
        <f t="shared" si="715"/>
        <v>0</v>
      </c>
      <c r="RT195" s="380">
        <f t="shared" si="715"/>
        <v>0</v>
      </c>
      <c r="RU195" s="380">
        <f t="shared" si="715"/>
        <v>0</v>
      </c>
      <c r="RV195" s="380">
        <f t="shared" si="715"/>
        <v>0</v>
      </c>
      <c r="RW195" s="380">
        <f t="shared" si="715"/>
        <v>0</v>
      </c>
      <c r="RX195" s="380">
        <f t="shared" si="715"/>
        <v>0</v>
      </c>
      <c r="RY195" s="380">
        <f t="shared" ref="RY195:UJ195" si="716">SUM(RY86:RY94)^2</f>
        <v>0</v>
      </c>
      <c r="RZ195" s="380">
        <f t="shared" si="716"/>
        <v>0</v>
      </c>
      <c r="SA195" s="380">
        <f t="shared" si="716"/>
        <v>0</v>
      </c>
      <c r="SB195" s="380">
        <f t="shared" si="716"/>
        <v>0</v>
      </c>
      <c r="SC195" s="380">
        <f t="shared" si="716"/>
        <v>0</v>
      </c>
      <c r="SD195" s="380">
        <f t="shared" si="716"/>
        <v>0</v>
      </c>
      <c r="SE195" s="380">
        <f t="shared" si="716"/>
        <v>0</v>
      </c>
      <c r="SF195" s="380">
        <f t="shared" si="716"/>
        <v>0</v>
      </c>
      <c r="SG195" s="380">
        <f t="shared" si="716"/>
        <v>0</v>
      </c>
      <c r="SH195" s="380">
        <f t="shared" si="716"/>
        <v>0</v>
      </c>
      <c r="SI195" s="380">
        <f t="shared" si="716"/>
        <v>0</v>
      </c>
      <c r="SJ195" s="380">
        <f t="shared" si="716"/>
        <v>0</v>
      </c>
      <c r="SK195" s="380">
        <f t="shared" si="716"/>
        <v>0</v>
      </c>
      <c r="SL195" s="380">
        <f t="shared" si="716"/>
        <v>0</v>
      </c>
      <c r="SM195" s="380">
        <f t="shared" si="716"/>
        <v>0</v>
      </c>
      <c r="SN195" s="380">
        <f t="shared" si="716"/>
        <v>0</v>
      </c>
      <c r="SO195" s="380">
        <f t="shared" si="716"/>
        <v>0</v>
      </c>
      <c r="SP195" s="380">
        <f t="shared" si="716"/>
        <v>0</v>
      </c>
      <c r="SQ195" s="380">
        <f t="shared" si="716"/>
        <v>0</v>
      </c>
      <c r="SR195" s="380">
        <f t="shared" si="716"/>
        <v>0</v>
      </c>
      <c r="SS195" s="380">
        <f t="shared" si="716"/>
        <v>0</v>
      </c>
      <c r="ST195" s="380">
        <f t="shared" si="716"/>
        <v>0</v>
      </c>
      <c r="SU195" s="380">
        <f t="shared" si="716"/>
        <v>0</v>
      </c>
      <c r="SV195" s="380">
        <f t="shared" si="716"/>
        <v>0</v>
      </c>
      <c r="SW195" s="380">
        <f t="shared" si="716"/>
        <v>0</v>
      </c>
      <c r="SX195" s="380">
        <f t="shared" si="716"/>
        <v>0</v>
      </c>
      <c r="SY195" s="380">
        <f t="shared" si="716"/>
        <v>0</v>
      </c>
      <c r="SZ195" s="380">
        <f t="shared" si="716"/>
        <v>0</v>
      </c>
      <c r="TA195" s="380">
        <f t="shared" si="716"/>
        <v>0</v>
      </c>
      <c r="TB195" s="380">
        <f t="shared" si="716"/>
        <v>0</v>
      </c>
      <c r="TC195" s="380">
        <f t="shared" si="716"/>
        <v>0</v>
      </c>
      <c r="TD195" s="380">
        <f t="shared" si="716"/>
        <v>0</v>
      </c>
      <c r="TE195" s="380">
        <f t="shared" si="716"/>
        <v>0</v>
      </c>
      <c r="TF195" s="380">
        <f t="shared" si="716"/>
        <v>0</v>
      </c>
      <c r="TG195" s="380">
        <f t="shared" si="716"/>
        <v>0</v>
      </c>
      <c r="TH195" s="380">
        <f t="shared" si="716"/>
        <v>0</v>
      </c>
      <c r="TI195" s="380">
        <f t="shared" si="716"/>
        <v>0</v>
      </c>
      <c r="TJ195" s="380">
        <f t="shared" si="716"/>
        <v>0</v>
      </c>
      <c r="TK195" s="380">
        <f t="shared" si="716"/>
        <v>0</v>
      </c>
      <c r="TL195" s="380">
        <f t="shared" si="716"/>
        <v>0</v>
      </c>
      <c r="TM195" s="380">
        <f t="shared" si="716"/>
        <v>0</v>
      </c>
      <c r="TN195" s="380">
        <f t="shared" si="716"/>
        <v>0</v>
      </c>
      <c r="TO195" s="380">
        <f t="shared" si="716"/>
        <v>0</v>
      </c>
      <c r="TP195" s="380">
        <f t="shared" si="716"/>
        <v>0</v>
      </c>
      <c r="TQ195" s="380">
        <f t="shared" si="716"/>
        <v>0</v>
      </c>
      <c r="TR195" s="380">
        <f t="shared" si="716"/>
        <v>0</v>
      </c>
      <c r="TS195" s="380">
        <f t="shared" si="716"/>
        <v>0</v>
      </c>
      <c r="TT195" s="380">
        <f t="shared" si="716"/>
        <v>0</v>
      </c>
      <c r="TU195" s="380">
        <f t="shared" si="716"/>
        <v>0</v>
      </c>
      <c r="TV195" s="380">
        <f t="shared" si="716"/>
        <v>0</v>
      </c>
      <c r="TW195" s="380">
        <f t="shared" si="716"/>
        <v>0</v>
      </c>
      <c r="TX195" s="380">
        <f t="shared" si="716"/>
        <v>0</v>
      </c>
      <c r="TY195" s="380">
        <f t="shared" si="716"/>
        <v>0</v>
      </c>
      <c r="TZ195" s="380">
        <f t="shared" si="716"/>
        <v>0</v>
      </c>
      <c r="UA195" s="380">
        <f t="shared" si="716"/>
        <v>0</v>
      </c>
      <c r="UB195" s="380">
        <f t="shared" si="716"/>
        <v>0</v>
      </c>
      <c r="UC195" s="380">
        <f t="shared" si="716"/>
        <v>0</v>
      </c>
      <c r="UD195" s="380">
        <f t="shared" si="716"/>
        <v>0</v>
      </c>
      <c r="UE195" s="380">
        <f t="shared" si="716"/>
        <v>0</v>
      </c>
      <c r="UF195" s="380">
        <f t="shared" si="716"/>
        <v>0</v>
      </c>
      <c r="UG195" s="380">
        <f t="shared" si="716"/>
        <v>0</v>
      </c>
      <c r="UH195" s="380">
        <f t="shared" si="716"/>
        <v>0</v>
      </c>
      <c r="UI195" s="380">
        <f t="shared" si="716"/>
        <v>0</v>
      </c>
      <c r="UJ195" s="380">
        <f t="shared" si="716"/>
        <v>0</v>
      </c>
      <c r="UK195" s="380">
        <f t="shared" ref="UK195:WI195" si="717">SUM(UK86:UK94)^2</f>
        <v>0</v>
      </c>
      <c r="UL195" s="380">
        <f t="shared" si="717"/>
        <v>0</v>
      </c>
      <c r="UM195" s="380">
        <f t="shared" si="717"/>
        <v>0</v>
      </c>
      <c r="UN195" s="380">
        <f t="shared" si="717"/>
        <v>0</v>
      </c>
      <c r="UO195" s="380">
        <f t="shared" si="717"/>
        <v>0</v>
      </c>
      <c r="UP195" s="380">
        <f t="shared" si="717"/>
        <v>0</v>
      </c>
      <c r="UQ195" s="380">
        <f t="shared" si="717"/>
        <v>0</v>
      </c>
      <c r="UR195" s="380">
        <f t="shared" si="717"/>
        <v>0</v>
      </c>
      <c r="US195" s="380">
        <f t="shared" si="717"/>
        <v>0</v>
      </c>
      <c r="UT195" s="380">
        <f t="shared" si="717"/>
        <v>0</v>
      </c>
      <c r="UU195" s="380">
        <f t="shared" si="717"/>
        <v>0</v>
      </c>
      <c r="UV195" s="380">
        <f t="shared" si="717"/>
        <v>0</v>
      </c>
      <c r="UW195" s="380">
        <f t="shared" si="717"/>
        <v>0</v>
      </c>
      <c r="UX195" s="380">
        <f t="shared" si="717"/>
        <v>0</v>
      </c>
      <c r="UY195" s="380">
        <f t="shared" si="717"/>
        <v>0</v>
      </c>
      <c r="UZ195" s="380">
        <f t="shared" si="717"/>
        <v>0</v>
      </c>
      <c r="VA195" s="380">
        <f t="shared" si="717"/>
        <v>0</v>
      </c>
      <c r="VB195" s="380">
        <f t="shared" si="717"/>
        <v>0</v>
      </c>
      <c r="VC195" s="380">
        <f t="shared" si="717"/>
        <v>0</v>
      </c>
      <c r="VD195" s="380">
        <f t="shared" si="717"/>
        <v>0</v>
      </c>
      <c r="VE195" s="380">
        <f t="shared" si="717"/>
        <v>0</v>
      </c>
      <c r="VF195" s="380">
        <f t="shared" si="717"/>
        <v>0</v>
      </c>
      <c r="VG195" s="380">
        <f t="shared" si="717"/>
        <v>0</v>
      </c>
      <c r="VH195" s="380">
        <f t="shared" si="717"/>
        <v>0</v>
      </c>
      <c r="VI195" s="380">
        <f t="shared" si="717"/>
        <v>0</v>
      </c>
      <c r="VJ195" s="380">
        <f t="shared" si="717"/>
        <v>0</v>
      </c>
      <c r="VK195" s="380">
        <f t="shared" si="717"/>
        <v>0</v>
      </c>
      <c r="VL195" s="380">
        <f t="shared" si="717"/>
        <v>0</v>
      </c>
      <c r="VM195" s="380">
        <f t="shared" si="717"/>
        <v>0</v>
      </c>
      <c r="VN195" s="380">
        <f t="shared" si="717"/>
        <v>0</v>
      </c>
      <c r="VO195" s="380">
        <f t="shared" si="717"/>
        <v>0</v>
      </c>
      <c r="VP195" s="380">
        <f t="shared" si="717"/>
        <v>0</v>
      </c>
      <c r="VQ195" s="380">
        <f t="shared" si="717"/>
        <v>0</v>
      </c>
      <c r="VR195" s="380">
        <f t="shared" si="717"/>
        <v>0</v>
      </c>
      <c r="VS195" s="380">
        <f t="shared" si="717"/>
        <v>0</v>
      </c>
      <c r="VT195" s="380">
        <f t="shared" si="717"/>
        <v>0</v>
      </c>
      <c r="VU195" s="380">
        <f t="shared" si="717"/>
        <v>0</v>
      </c>
      <c r="VV195" s="380">
        <f t="shared" si="717"/>
        <v>0</v>
      </c>
      <c r="VW195" s="380">
        <f t="shared" si="717"/>
        <v>0</v>
      </c>
      <c r="VX195" s="380">
        <f t="shared" si="717"/>
        <v>0</v>
      </c>
      <c r="VY195" s="380">
        <f t="shared" si="717"/>
        <v>0</v>
      </c>
      <c r="VZ195" s="380">
        <f t="shared" si="717"/>
        <v>0</v>
      </c>
      <c r="WA195" s="380">
        <f t="shared" si="717"/>
        <v>0</v>
      </c>
      <c r="WB195" s="380">
        <f t="shared" si="717"/>
        <v>0</v>
      </c>
      <c r="WC195" s="380">
        <f t="shared" si="717"/>
        <v>0</v>
      </c>
      <c r="WD195" s="380">
        <f t="shared" si="717"/>
        <v>0</v>
      </c>
      <c r="WE195" s="380">
        <f t="shared" si="717"/>
        <v>0</v>
      </c>
      <c r="WF195" s="380">
        <f t="shared" si="717"/>
        <v>0</v>
      </c>
      <c r="WG195" s="380">
        <f t="shared" si="717"/>
        <v>0</v>
      </c>
      <c r="WH195" s="380">
        <f t="shared" si="717"/>
        <v>0</v>
      </c>
      <c r="WI195" s="378">
        <f t="shared" si="717"/>
        <v>0</v>
      </c>
    </row>
    <row r="196" spans="1:607">
      <c r="A196" s="348"/>
      <c r="B196" s="360" t="s">
        <v>928</v>
      </c>
      <c r="C196" s="348"/>
      <c r="D196" s="348"/>
      <c r="E196" s="348"/>
      <c r="F196" s="348"/>
      <c r="G196" s="361" t="str">
        <f t="shared" si="220"/>
        <v/>
      </c>
      <c r="H196" s="361" t="str">
        <f t="shared" si="221"/>
        <v/>
      </c>
      <c r="I196" s="397"/>
      <c r="J196" s="348"/>
      <c r="K196" s="348"/>
      <c r="L196" s="348"/>
      <c r="M196" s="348"/>
      <c r="N196" s="400"/>
      <c r="O196" s="400"/>
      <c r="P196" s="400"/>
      <c r="Q196" s="400"/>
      <c r="R196" s="400"/>
      <c r="S196" s="400"/>
      <c r="T196" s="400"/>
      <c r="U196" s="400"/>
      <c r="V196" s="400"/>
      <c r="W196" s="400"/>
      <c r="X196" s="400"/>
      <c r="Y196" s="400"/>
      <c r="Z196" s="400"/>
      <c r="AA196" s="400"/>
      <c r="AB196" s="400"/>
      <c r="AC196" s="400"/>
      <c r="AD196" s="400"/>
      <c r="AE196" s="400"/>
      <c r="AF196" s="400"/>
      <c r="AG196" s="400"/>
      <c r="AH196" s="400"/>
      <c r="AI196" s="400"/>
      <c r="AJ196" s="400"/>
      <c r="AK196" s="400"/>
      <c r="AL196" s="400"/>
      <c r="AM196" s="400"/>
      <c r="AN196" s="400"/>
      <c r="AO196" s="400"/>
      <c r="AP196" s="400"/>
      <c r="AQ196" s="400"/>
      <c r="AR196" s="400"/>
      <c r="AS196" s="400"/>
      <c r="AT196" s="400"/>
      <c r="AU196" s="400"/>
      <c r="AV196" s="400"/>
      <c r="AW196" s="400"/>
      <c r="AX196" s="400"/>
      <c r="AY196" s="400"/>
      <c r="AZ196" s="400"/>
      <c r="BA196" s="400"/>
      <c r="BB196" s="400"/>
      <c r="BC196" s="400"/>
      <c r="BD196" s="400"/>
      <c r="BE196" s="400"/>
      <c r="BF196" s="400"/>
      <c r="BG196" s="400"/>
      <c r="BH196" s="400"/>
      <c r="BI196" s="400"/>
      <c r="BJ196" s="400"/>
      <c r="BK196" s="400"/>
      <c r="BL196" s="400"/>
      <c r="BM196" s="400"/>
      <c r="BN196" s="400"/>
      <c r="BO196" s="400"/>
      <c r="BP196" s="400"/>
      <c r="BQ196" s="400"/>
      <c r="BR196" s="400"/>
      <c r="BS196" s="400"/>
      <c r="BT196" s="400"/>
      <c r="BU196" s="400"/>
      <c r="BV196" s="400"/>
      <c r="BW196" s="400"/>
      <c r="BX196" s="400"/>
      <c r="BY196" s="400"/>
      <c r="BZ196" s="400"/>
      <c r="CA196" s="400"/>
      <c r="CB196" s="400"/>
      <c r="CC196" s="400"/>
      <c r="CD196" s="400"/>
      <c r="CE196" s="400"/>
      <c r="CF196" s="400"/>
      <c r="CG196" s="400"/>
      <c r="CH196" s="400"/>
      <c r="CI196" s="400"/>
      <c r="CJ196" s="400"/>
      <c r="CK196" s="400"/>
      <c r="CL196" s="400"/>
      <c r="CM196" s="400"/>
      <c r="CN196" s="400"/>
      <c r="CO196" s="400"/>
      <c r="CP196" s="400"/>
      <c r="CQ196" s="400"/>
      <c r="CR196" s="400"/>
      <c r="CS196" s="400"/>
      <c r="CT196" s="400"/>
      <c r="CU196" s="400"/>
      <c r="CV196" s="400"/>
      <c r="CW196" s="400"/>
      <c r="CX196" s="400"/>
      <c r="CY196" s="400"/>
      <c r="CZ196" s="362"/>
      <c r="DA196" s="901"/>
      <c r="DB196" s="899" t="s">
        <v>1365</v>
      </c>
      <c r="DC196" s="899"/>
      <c r="DD196" s="378">
        <f>SUM(DD95:DD103)^2</f>
        <v>0</v>
      </c>
      <c r="DE196" s="378">
        <f t="shared" ref="DE196:FP196" si="718">SUM(DE95:DE103)^2</f>
        <v>0</v>
      </c>
      <c r="DF196" s="378">
        <f t="shared" si="718"/>
        <v>0</v>
      </c>
      <c r="DG196" s="378">
        <f t="shared" si="718"/>
        <v>0</v>
      </c>
      <c r="DH196" s="378">
        <f t="shared" si="718"/>
        <v>0</v>
      </c>
      <c r="DI196" s="378">
        <f t="shared" si="718"/>
        <v>0</v>
      </c>
      <c r="DJ196" s="378">
        <f t="shared" si="718"/>
        <v>0</v>
      </c>
      <c r="DK196" s="378">
        <f t="shared" si="718"/>
        <v>0</v>
      </c>
      <c r="DL196" s="378">
        <f t="shared" si="718"/>
        <v>0</v>
      </c>
      <c r="DM196" s="378">
        <f t="shared" si="718"/>
        <v>0</v>
      </c>
      <c r="DN196" s="378">
        <f t="shared" si="718"/>
        <v>0</v>
      </c>
      <c r="DO196" s="378">
        <f t="shared" si="718"/>
        <v>0</v>
      </c>
      <c r="DP196" s="378">
        <f t="shared" si="718"/>
        <v>0</v>
      </c>
      <c r="DQ196" s="378">
        <f t="shared" si="718"/>
        <v>0</v>
      </c>
      <c r="DR196" s="378">
        <f t="shared" si="718"/>
        <v>0</v>
      </c>
      <c r="DS196" s="378">
        <f t="shared" si="718"/>
        <v>0</v>
      </c>
      <c r="DT196" s="378">
        <f t="shared" si="718"/>
        <v>0</v>
      </c>
      <c r="DU196" s="378">
        <f t="shared" si="718"/>
        <v>0</v>
      </c>
      <c r="DV196" s="378">
        <f t="shared" si="718"/>
        <v>0</v>
      </c>
      <c r="DW196" s="378">
        <f t="shared" si="718"/>
        <v>0</v>
      </c>
      <c r="DX196" s="379">
        <f t="shared" si="718"/>
        <v>0</v>
      </c>
      <c r="DY196" s="378">
        <f t="shared" si="718"/>
        <v>0</v>
      </c>
      <c r="DZ196" s="378">
        <f t="shared" si="718"/>
        <v>0</v>
      </c>
      <c r="EA196" s="378">
        <f t="shared" si="718"/>
        <v>0</v>
      </c>
      <c r="EB196" s="378">
        <f t="shared" si="718"/>
        <v>0</v>
      </c>
      <c r="EC196" s="378">
        <f t="shared" si="718"/>
        <v>0</v>
      </c>
      <c r="ED196" s="378">
        <f t="shared" si="718"/>
        <v>0</v>
      </c>
      <c r="EE196" s="378">
        <f t="shared" si="718"/>
        <v>0</v>
      </c>
      <c r="EF196" s="378">
        <f t="shared" si="718"/>
        <v>0</v>
      </c>
      <c r="EG196" s="378">
        <f t="shared" si="718"/>
        <v>0</v>
      </c>
      <c r="EH196" s="378">
        <f t="shared" si="718"/>
        <v>0</v>
      </c>
      <c r="EI196" s="378">
        <f t="shared" si="718"/>
        <v>0</v>
      </c>
      <c r="EJ196" s="378">
        <f t="shared" si="718"/>
        <v>0</v>
      </c>
      <c r="EK196" s="378">
        <f t="shared" si="718"/>
        <v>0</v>
      </c>
      <c r="EL196" s="378">
        <f t="shared" si="718"/>
        <v>0</v>
      </c>
      <c r="EM196" s="378">
        <f t="shared" si="718"/>
        <v>0</v>
      </c>
      <c r="EN196" s="378">
        <f t="shared" si="718"/>
        <v>0</v>
      </c>
      <c r="EO196" s="378">
        <f t="shared" si="718"/>
        <v>0</v>
      </c>
      <c r="EP196" s="378">
        <f t="shared" si="718"/>
        <v>0</v>
      </c>
      <c r="EQ196" s="378">
        <f t="shared" si="718"/>
        <v>0</v>
      </c>
      <c r="ER196" s="378">
        <f t="shared" si="718"/>
        <v>0</v>
      </c>
      <c r="ES196" s="378">
        <f t="shared" si="718"/>
        <v>0</v>
      </c>
      <c r="ET196" s="378">
        <f t="shared" si="718"/>
        <v>0</v>
      </c>
      <c r="EU196" s="378">
        <f t="shared" si="718"/>
        <v>0</v>
      </c>
      <c r="EV196" s="378">
        <f t="shared" si="718"/>
        <v>0</v>
      </c>
      <c r="EW196" s="378">
        <f t="shared" si="718"/>
        <v>0</v>
      </c>
      <c r="EX196" s="378">
        <f t="shared" si="718"/>
        <v>0</v>
      </c>
      <c r="EY196" s="378">
        <f t="shared" si="718"/>
        <v>0</v>
      </c>
      <c r="EZ196" s="378">
        <f t="shared" si="718"/>
        <v>0</v>
      </c>
      <c r="FA196" s="378">
        <f t="shared" si="718"/>
        <v>0</v>
      </c>
      <c r="FB196" s="378">
        <f t="shared" si="718"/>
        <v>0</v>
      </c>
      <c r="FC196" s="378">
        <f t="shared" si="718"/>
        <v>0</v>
      </c>
      <c r="FD196" s="378">
        <f t="shared" si="718"/>
        <v>0</v>
      </c>
      <c r="FE196" s="378">
        <f t="shared" si="718"/>
        <v>0</v>
      </c>
      <c r="FF196" s="378">
        <f t="shared" si="718"/>
        <v>0</v>
      </c>
      <c r="FG196" s="378">
        <f t="shared" si="718"/>
        <v>0</v>
      </c>
      <c r="FH196" s="378">
        <f t="shared" si="718"/>
        <v>0</v>
      </c>
      <c r="FI196" s="378">
        <f t="shared" si="718"/>
        <v>0</v>
      </c>
      <c r="FJ196" s="378">
        <f t="shared" si="718"/>
        <v>0</v>
      </c>
      <c r="FK196" s="378">
        <f t="shared" si="718"/>
        <v>0</v>
      </c>
      <c r="FL196" s="378">
        <f t="shared" si="718"/>
        <v>0</v>
      </c>
      <c r="FM196" s="378">
        <f t="shared" si="718"/>
        <v>0</v>
      </c>
      <c r="FN196" s="378">
        <f t="shared" si="718"/>
        <v>0</v>
      </c>
      <c r="FO196" s="378">
        <f t="shared" si="718"/>
        <v>0</v>
      </c>
      <c r="FP196" s="378">
        <f t="shared" si="718"/>
        <v>0</v>
      </c>
      <c r="FQ196" s="378">
        <f t="shared" ref="FQ196:IB196" si="719">SUM(FQ95:FQ103)^2</f>
        <v>0</v>
      </c>
      <c r="FR196" s="378">
        <f t="shared" si="719"/>
        <v>0</v>
      </c>
      <c r="FS196" s="378">
        <f t="shared" si="719"/>
        <v>0</v>
      </c>
      <c r="FT196" s="378">
        <f t="shared" si="719"/>
        <v>0</v>
      </c>
      <c r="FU196" s="378">
        <f t="shared" si="719"/>
        <v>0</v>
      </c>
      <c r="FV196" s="378">
        <f t="shared" si="719"/>
        <v>0</v>
      </c>
      <c r="FW196" s="378">
        <f t="shared" si="719"/>
        <v>0</v>
      </c>
      <c r="FX196" s="378">
        <f t="shared" si="719"/>
        <v>0</v>
      </c>
      <c r="FY196" s="378">
        <f t="shared" si="719"/>
        <v>0</v>
      </c>
      <c r="FZ196" s="378">
        <f t="shared" si="719"/>
        <v>0</v>
      </c>
      <c r="GA196" s="378">
        <f t="shared" si="719"/>
        <v>0</v>
      </c>
      <c r="GB196" s="378">
        <f t="shared" si="719"/>
        <v>0</v>
      </c>
      <c r="GC196" s="378">
        <f t="shared" si="719"/>
        <v>0</v>
      </c>
      <c r="GD196" s="378">
        <f t="shared" si="719"/>
        <v>0</v>
      </c>
      <c r="GE196" s="378">
        <f t="shared" si="719"/>
        <v>0</v>
      </c>
      <c r="GF196" s="378">
        <f t="shared" si="719"/>
        <v>0</v>
      </c>
      <c r="GG196" s="378">
        <f t="shared" si="719"/>
        <v>0</v>
      </c>
      <c r="GH196" s="378">
        <f t="shared" si="719"/>
        <v>0</v>
      </c>
      <c r="GI196" s="378">
        <f t="shared" si="719"/>
        <v>0</v>
      </c>
      <c r="GJ196" s="378">
        <f t="shared" si="719"/>
        <v>0</v>
      </c>
      <c r="GK196" s="378">
        <f t="shared" si="719"/>
        <v>0</v>
      </c>
      <c r="GL196" s="378">
        <f t="shared" si="719"/>
        <v>0</v>
      </c>
      <c r="GM196" s="378">
        <f t="shared" si="719"/>
        <v>0</v>
      </c>
      <c r="GN196" s="378">
        <f t="shared" si="719"/>
        <v>0</v>
      </c>
      <c r="GO196" s="378">
        <f t="shared" si="719"/>
        <v>0</v>
      </c>
      <c r="GP196" s="378">
        <f t="shared" si="719"/>
        <v>0</v>
      </c>
      <c r="GQ196" s="378">
        <f t="shared" si="719"/>
        <v>0</v>
      </c>
      <c r="GR196" s="378">
        <f t="shared" si="719"/>
        <v>0</v>
      </c>
      <c r="GS196" s="378">
        <f t="shared" si="719"/>
        <v>0</v>
      </c>
      <c r="GT196" s="378">
        <f t="shared" si="719"/>
        <v>0</v>
      </c>
      <c r="GU196" s="378">
        <f t="shared" si="719"/>
        <v>0</v>
      </c>
      <c r="GV196" s="378">
        <f t="shared" si="719"/>
        <v>0</v>
      </c>
      <c r="GW196" s="378">
        <f t="shared" si="719"/>
        <v>0</v>
      </c>
      <c r="GX196" s="378">
        <f t="shared" si="719"/>
        <v>0</v>
      </c>
      <c r="GY196" s="378">
        <f t="shared" si="719"/>
        <v>0</v>
      </c>
      <c r="GZ196" s="378">
        <f t="shared" si="719"/>
        <v>0</v>
      </c>
      <c r="HA196" s="378">
        <f t="shared" si="719"/>
        <v>0</v>
      </c>
      <c r="HB196" s="378">
        <f t="shared" si="719"/>
        <v>0</v>
      </c>
      <c r="HC196" s="378">
        <f t="shared" si="719"/>
        <v>0</v>
      </c>
      <c r="HD196" s="378">
        <f t="shared" si="719"/>
        <v>0</v>
      </c>
      <c r="HE196" s="378">
        <f t="shared" si="719"/>
        <v>0</v>
      </c>
      <c r="HF196" s="378">
        <f t="shared" si="719"/>
        <v>0</v>
      </c>
      <c r="HG196" s="378">
        <f t="shared" si="719"/>
        <v>0</v>
      </c>
      <c r="HH196" s="378">
        <f t="shared" si="719"/>
        <v>0</v>
      </c>
      <c r="HI196" s="378">
        <f t="shared" si="719"/>
        <v>0</v>
      </c>
      <c r="HJ196" s="378">
        <f t="shared" si="719"/>
        <v>0</v>
      </c>
      <c r="HK196" s="378">
        <f t="shared" si="719"/>
        <v>0</v>
      </c>
      <c r="HL196" s="378">
        <f t="shared" si="719"/>
        <v>0</v>
      </c>
      <c r="HM196" s="378">
        <f t="shared" si="719"/>
        <v>0</v>
      </c>
      <c r="HN196" s="378">
        <f t="shared" si="719"/>
        <v>0</v>
      </c>
      <c r="HO196" s="378">
        <f t="shared" si="719"/>
        <v>0</v>
      </c>
      <c r="HP196" s="378">
        <f t="shared" si="719"/>
        <v>0</v>
      </c>
      <c r="HQ196" s="378">
        <f t="shared" si="719"/>
        <v>0</v>
      </c>
      <c r="HR196" s="378">
        <f t="shared" si="719"/>
        <v>0</v>
      </c>
      <c r="HS196" s="378">
        <f t="shared" si="719"/>
        <v>0</v>
      </c>
      <c r="HT196" s="378">
        <f t="shared" si="719"/>
        <v>0</v>
      </c>
      <c r="HU196" s="378">
        <f t="shared" si="719"/>
        <v>0</v>
      </c>
      <c r="HV196" s="378">
        <f t="shared" si="719"/>
        <v>0</v>
      </c>
      <c r="HW196" s="378">
        <f t="shared" si="719"/>
        <v>0</v>
      </c>
      <c r="HX196" s="378">
        <f t="shared" si="719"/>
        <v>0</v>
      </c>
      <c r="HY196" s="378">
        <f t="shared" si="719"/>
        <v>0</v>
      </c>
      <c r="HZ196" s="378">
        <f t="shared" si="719"/>
        <v>0</v>
      </c>
      <c r="IA196" s="378">
        <f t="shared" si="719"/>
        <v>0</v>
      </c>
      <c r="IB196" s="378">
        <f t="shared" si="719"/>
        <v>0</v>
      </c>
      <c r="IC196" s="378">
        <f t="shared" ref="IC196:KN196" si="720">SUM(IC95:IC103)^2</f>
        <v>0</v>
      </c>
      <c r="ID196" s="378">
        <f t="shared" si="720"/>
        <v>0</v>
      </c>
      <c r="IE196" s="378">
        <f t="shared" si="720"/>
        <v>0</v>
      </c>
      <c r="IF196" s="378">
        <f t="shared" si="720"/>
        <v>0</v>
      </c>
      <c r="IG196" s="378">
        <f t="shared" si="720"/>
        <v>0</v>
      </c>
      <c r="IH196" s="378">
        <f t="shared" si="720"/>
        <v>0</v>
      </c>
      <c r="II196" s="378">
        <f t="shared" si="720"/>
        <v>0</v>
      </c>
      <c r="IJ196" s="378">
        <f t="shared" si="720"/>
        <v>0</v>
      </c>
      <c r="IK196" s="378">
        <f t="shared" si="720"/>
        <v>0</v>
      </c>
      <c r="IL196" s="378">
        <f t="shared" si="720"/>
        <v>0</v>
      </c>
      <c r="IM196" s="378">
        <f t="shared" si="720"/>
        <v>0</v>
      </c>
      <c r="IN196" s="378">
        <f t="shared" si="720"/>
        <v>0</v>
      </c>
      <c r="IO196" s="378">
        <f t="shared" si="720"/>
        <v>0</v>
      </c>
      <c r="IP196" s="378">
        <f t="shared" si="720"/>
        <v>0</v>
      </c>
      <c r="IQ196" s="378">
        <f t="shared" si="720"/>
        <v>0</v>
      </c>
      <c r="IR196" s="378">
        <f t="shared" si="720"/>
        <v>0</v>
      </c>
      <c r="IS196" s="378">
        <f t="shared" si="720"/>
        <v>0</v>
      </c>
      <c r="IT196" s="378">
        <f t="shared" si="720"/>
        <v>0</v>
      </c>
      <c r="IU196" s="378">
        <f t="shared" si="720"/>
        <v>0</v>
      </c>
      <c r="IV196" s="378">
        <f t="shared" si="720"/>
        <v>0</v>
      </c>
      <c r="IW196" s="378">
        <f t="shared" si="720"/>
        <v>0</v>
      </c>
      <c r="IX196" s="378">
        <f t="shared" si="720"/>
        <v>0</v>
      </c>
      <c r="IY196" s="378">
        <f t="shared" si="720"/>
        <v>0</v>
      </c>
      <c r="IZ196" s="378">
        <f t="shared" si="720"/>
        <v>0</v>
      </c>
      <c r="JA196" s="378">
        <f t="shared" si="720"/>
        <v>0</v>
      </c>
      <c r="JB196" s="378">
        <f t="shared" si="720"/>
        <v>0</v>
      </c>
      <c r="JC196" s="378">
        <f t="shared" si="720"/>
        <v>0</v>
      </c>
      <c r="JD196" s="378">
        <f t="shared" si="720"/>
        <v>0</v>
      </c>
      <c r="JE196" s="378">
        <f t="shared" si="720"/>
        <v>0</v>
      </c>
      <c r="JF196" s="378">
        <f t="shared" si="720"/>
        <v>0</v>
      </c>
      <c r="JG196" s="378">
        <f t="shared" si="720"/>
        <v>0</v>
      </c>
      <c r="JH196" s="378">
        <f t="shared" si="720"/>
        <v>0</v>
      </c>
      <c r="JI196" s="378">
        <f t="shared" si="720"/>
        <v>0</v>
      </c>
      <c r="JJ196" s="378">
        <f t="shared" si="720"/>
        <v>0</v>
      </c>
      <c r="JK196" s="378">
        <f t="shared" si="720"/>
        <v>0</v>
      </c>
      <c r="JL196" s="378">
        <f t="shared" si="720"/>
        <v>0</v>
      </c>
      <c r="JM196" s="378">
        <f t="shared" si="720"/>
        <v>0</v>
      </c>
      <c r="JN196" s="378">
        <f t="shared" si="720"/>
        <v>0</v>
      </c>
      <c r="JO196" s="378">
        <f t="shared" si="720"/>
        <v>0</v>
      </c>
      <c r="JP196" s="378">
        <f t="shared" si="720"/>
        <v>0</v>
      </c>
      <c r="JQ196" s="378">
        <f t="shared" si="720"/>
        <v>0</v>
      </c>
      <c r="JR196" s="378">
        <f t="shared" si="720"/>
        <v>0</v>
      </c>
      <c r="JS196" s="378">
        <f t="shared" si="720"/>
        <v>0</v>
      </c>
      <c r="JT196" s="378">
        <f t="shared" si="720"/>
        <v>0</v>
      </c>
      <c r="JU196" s="378">
        <f t="shared" si="720"/>
        <v>0</v>
      </c>
      <c r="JV196" s="378">
        <f t="shared" si="720"/>
        <v>0</v>
      </c>
      <c r="JW196" s="378">
        <f t="shared" si="720"/>
        <v>0</v>
      </c>
      <c r="JX196" s="378">
        <f t="shared" si="720"/>
        <v>0</v>
      </c>
      <c r="JY196" s="378">
        <f t="shared" si="720"/>
        <v>0</v>
      </c>
      <c r="JZ196" s="378">
        <f t="shared" si="720"/>
        <v>0</v>
      </c>
      <c r="KA196" s="378">
        <f t="shared" si="720"/>
        <v>0</v>
      </c>
      <c r="KB196" s="378">
        <f t="shared" si="720"/>
        <v>0</v>
      </c>
      <c r="KC196" s="378">
        <f t="shared" si="720"/>
        <v>0</v>
      </c>
      <c r="KD196" s="378">
        <f t="shared" si="720"/>
        <v>0</v>
      </c>
      <c r="KE196" s="378">
        <f t="shared" si="720"/>
        <v>0</v>
      </c>
      <c r="KF196" s="378">
        <f t="shared" si="720"/>
        <v>0</v>
      </c>
      <c r="KG196" s="378">
        <f t="shared" si="720"/>
        <v>0</v>
      </c>
      <c r="KH196" s="378">
        <f t="shared" si="720"/>
        <v>0</v>
      </c>
      <c r="KI196" s="378">
        <f t="shared" si="720"/>
        <v>0</v>
      </c>
      <c r="KJ196" s="378">
        <f t="shared" si="720"/>
        <v>0</v>
      </c>
      <c r="KK196" s="378">
        <f t="shared" si="720"/>
        <v>0</v>
      </c>
      <c r="KL196" s="378">
        <f t="shared" si="720"/>
        <v>0</v>
      </c>
      <c r="KM196" s="378">
        <f t="shared" si="720"/>
        <v>0</v>
      </c>
      <c r="KN196" s="378">
        <f t="shared" si="720"/>
        <v>0</v>
      </c>
      <c r="KO196" s="378">
        <f t="shared" ref="KO196:MZ196" si="721">SUM(KO95:KO103)^2</f>
        <v>0</v>
      </c>
      <c r="KP196" s="378">
        <f t="shared" si="721"/>
        <v>0</v>
      </c>
      <c r="KQ196" s="378">
        <f t="shared" si="721"/>
        <v>0</v>
      </c>
      <c r="KR196" s="378">
        <f t="shared" si="721"/>
        <v>0</v>
      </c>
      <c r="KS196" s="378">
        <f t="shared" si="721"/>
        <v>0</v>
      </c>
      <c r="KT196" s="378">
        <f t="shared" si="721"/>
        <v>0</v>
      </c>
      <c r="KU196" s="378">
        <f t="shared" si="721"/>
        <v>0</v>
      </c>
      <c r="KV196" s="378">
        <f t="shared" si="721"/>
        <v>0</v>
      </c>
      <c r="KW196" s="378">
        <f t="shared" si="721"/>
        <v>0</v>
      </c>
      <c r="KX196" s="378">
        <f t="shared" si="721"/>
        <v>0</v>
      </c>
      <c r="KY196" s="378">
        <f t="shared" si="721"/>
        <v>0</v>
      </c>
      <c r="KZ196" s="378">
        <f t="shared" si="721"/>
        <v>0</v>
      </c>
      <c r="LA196" s="378">
        <f t="shared" si="721"/>
        <v>0</v>
      </c>
      <c r="LB196" s="378">
        <f t="shared" si="721"/>
        <v>0</v>
      </c>
      <c r="LC196" s="378">
        <f t="shared" si="721"/>
        <v>0</v>
      </c>
      <c r="LD196" s="378">
        <f t="shared" si="721"/>
        <v>0</v>
      </c>
      <c r="LE196" s="378">
        <f t="shared" si="721"/>
        <v>0</v>
      </c>
      <c r="LF196" s="378">
        <f t="shared" si="721"/>
        <v>0</v>
      </c>
      <c r="LG196" s="378">
        <f t="shared" si="721"/>
        <v>0</v>
      </c>
      <c r="LH196" s="378">
        <f t="shared" si="721"/>
        <v>0</v>
      </c>
      <c r="LI196" s="378">
        <f t="shared" si="721"/>
        <v>0</v>
      </c>
      <c r="LJ196" s="378">
        <f t="shared" si="721"/>
        <v>0</v>
      </c>
      <c r="LK196" s="378">
        <f t="shared" si="721"/>
        <v>0</v>
      </c>
      <c r="LL196" s="378">
        <f t="shared" si="721"/>
        <v>0</v>
      </c>
      <c r="LM196" s="378">
        <f t="shared" si="721"/>
        <v>0</v>
      </c>
      <c r="LN196" s="378">
        <f t="shared" si="721"/>
        <v>0</v>
      </c>
      <c r="LO196" s="378">
        <f t="shared" si="721"/>
        <v>0</v>
      </c>
      <c r="LP196" s="378">
        <f t="shared" si="721"/>
        <v>0</v>
      </c>
      <c r="LQ196" s="378">
        <f t="shared" si="721"/>
        <v>0</v>
      </c>
      <c r="LR196" s="378">
        <f t="shared" si="721"/>
        <v>0</v>
      </c>
      <c r="LS196" s="378">
        <f t="shared" si="721"/>
        <v>0</v>
      </c>
      <c r="LT196" s="378">
        <f t="shared" si="721"/>
        <v>0</v>
      </c>
      <c r="LU196" s="378">
        <f t="shared" si="721"/>
        <v>0</v>
      </c>
      <c r="LV196" s="378">
        <f t="shared" si="721"/>
        <v>0</v>
      </c>
      <c r="LW196" s="378">
        <f t="shared" si="721"/>
        <v>0</v>
      </c>
      <c r="LX196" s="378">
        <f t="shared" si="721"/>
        <v>0</v>
      </c>
      <c r="LY196" s="378">
        <f t="shared" si="721"/>
        <v>0</v>
      </c>
      <c r="LZ196" s="378">
        <f t="shared" si="721"/>
        <v>0</v>
      </c>
      <c r="MA196" s="378">
        <f t="shared" si="721"/>
        <v>0</v>
      </c>
      <c r="MB196" s="378">
        <f t="shared" si="721"/>
        <v>0</v>
      </c>
      <c r="MC196" s="378">
        <f t="shared" si="721"/>
        <v>0</v>
      </c>
      <c r="MD196" s="378">
        <f t="shared" si="721"/>
        <v>0</v>
      </c>
      <c r="ME196" s="378">
        <f t="shared" si="721"/>
        <v>0</v>
      </c>
      <c r="MF196" s="378">
        <f t="shared" si="721"/>
        <v>0</v>
      </c>
      <c r="MG196" s="378">
        <f t="shared" si="721"/>
        <v>0</v>
      </c>
      <c r="MH196" s="378">
        <f t="shared" si="721"/>
        <v>0</v>
      </c>
      <c r="MI196" s="378">
        <f t="shared" si="721"/>
        <v>0</v>
      </c>
      <c r="MJ196" s="378">
        <f t="shared" si="721"/>
        <v>0</v>
      </c>
      <c r="MK196" s="378">
        <f t="shared" si="721"/>
        <v>0</v>
      </c>
      <c r="ML196" s="378">
        <f t="shared" si="721"/>
        <v>0</v>
      </c>
      <c r="MM196" s="378">
        <f t="shared" si="721"/>
        <v>0</v>
      </c>
      <c r="MN196" s="378">
        <f t="shared" si="721"/>
        <v>0</v>
      </c>
      <c r="MO196" s="378">
        <f t="shared" si="721"/>
        <v>0</v>
      </c>
      <c r="MP196" s="378">
        <f t="shared" si="721"/>
        <v>0</v>
      </c>
      <c r="MQ196" s="378">
        <f t="shared" si="721"/>
        <v>0</v>
      </c>
      <c r="MR196" s="378">
        <f t="shared" si="721"/>
        <v>0</v>
      </c>
      <c r="MS196" s="378">
        <f t="shared" si="721"/>
        <v>0</v>
      </c>
      <c r="MT196" s="378">
        <f t="shared" si="721"/>
        <v>0</v>
      </c>
      <c r="MU196" s="378">
        <f t="shared" si="721"/>
        <v>0</v>
      </c>
      <c r="MV196" s="378">
        <f t="shared" si="721"/>
        <v>0</v>
      </c>
      <c r="MW196" s="378">
        <f t="shared" si="721"/>
        <v>0</v>
      </c>
      <c r="MX196" s="378">
        <f t="shared" si="721"/>
        <v>0</v>
      </c>
      <c r="MY196" s="378">
        <f t="shared" si="721"/>
        <v>0</v>
      </c>
      <c r="MZ196" s="378">
        <f t="shared" si="721"/>
        <v>0</v>
      </c>
      <c r="NA196" s="378">
        <f t="shared" ref="NA196:PL196" si="722">SUM(NA95:NA103)^2</f>
        <v>0</v>
      </c>
      <c r="NB196" s="378">
        <f t="shared" si="722"/>
        <v>0</v>
      </c>
      <c r="NC196" s="378">
        <f t="shared" si="722"/>
        <v>0</v>
      </c>
      <c r="ND196" s="378">
        <f t="shared" si="722"/>
        <v>0</v>
      </c>
      <c r="NE196" s="378">
        <f t="shared" si="722"/>
        <v>0</v>
      </c>
      <c r="NF196" s="378">
        <f t="shared" si="722"/>
        <v>0</v>
      </c>
      <c r="NG196" s="378">
        <f t="shared" si="722"/>
        <v>0</v>
      </c>
      <c r="NH196" s="378">
        <f t="shared" si="722"/>
        <v>0</v>
      </c>
      <c r="NI196" s="378">
        <f t="shared" si="722"/>
        <v>0</v>
      </c>
      <c r="NJ196" s="378">
        <f t="shared" si="722"/>
        <v>0</v>
      </c>
      <c r="NK196" s="378">
        <f t="shared" si="722"/>
        <v>0</v>
      </c>
      <c r="NL196" s="378">
        <f t="shared" si="722"/>
        <v>0</v>
      </c>
      <c r="NM196" s="378">
        <f t="shared" si="722"/>
        <v>0</v>
      </c>
      <c r="NN196" s="378">
        <f t="shared" si="722"/>
        <v>0</v>
      </c>
      <c r="NO196" s="378">
        <f t="shared" si="722"/>
        <v>0</v>
      </c>
      <c r="NP196" s="378">
        <f t="shared" si="722"/>
        <v>0</v>
      </c>
      <c r="NQ196" s="378">
        <f t="shared" si="722"/>
        <v>0</v>
      </c>
      <c r="NR196" s="378">
        <f t="shared" si="722"/>
        <v>0</v>
      </c>
      <c r="NS196" s="378">
        <f t="shared" si="722"/>
        <v>0</v>
      </c>
      <c r="NT196" s="378">
        <f t="shared" si="722"/>
        <v>0</v>
      </c>
      <c r="NU196" s="378">
        <f t="shared" si="722"/>
        <v>0</v>
      </c>
      <c r="NV196" s="378">
        <f t="shared" si="722"/>
        <v>0</v>
      </c>
      <c r="NW196" s="378">
        <f t="shared" si="722"/>
        <v>0</v>
      </c>
      <c r="NX196" s="378">
        <f t="shared" si="722"/>
        <v>0</v>
      </c>
      <c r="NY196" s="378">
        <f t="shared" si="722"/>
        <v>0</v>
      </c>
      <c r="NZ196" s="378">
        <f t="shared" si="722"/>
        <v>0</v>
      </c>
      <c r="OA196" s="378">
        <f t="shared" si="722"/>
        <v>0</v>
      </c>
      <c r="OB196" s="378">
        <f t="shared" si="722"/>
        <v>0</v>
      </c>
      <c r="OC196" s="378">
        <f t="shared" si="722"/>
        <v>0</v>
      </c>
      <c r="OD196" s="378">
        <f t="shared" si="722"/>
        <v>0</v>
      </c>
      <c r="OE196" s="378">
        <f t="shared" si="722"/>
        <v>0</v>
      </c>
      <c r="OF196" s="378">
        <f t="shared" si="722"/>
        <v>0</v>
      </c>
      <c r="OG196" s="378">
        <f t="shared" si="722"/>
        <v>0</v>
      </c>
      <c r="OH196" s="378">
        <f t="shared" si="722"/>
        <v>0</v>
      </c>
      <c r="OI196" s="378">
        <f t="shared" si="722"/>
        <v>0</v>
      </c>
      <c r="OJ196" s="378">
        <f t="shared" si="722"/>
        <v>0</v>
      </c>
      <c r="OK196" s="378">
        <f t="shared" si="722"/>
        <v>0</v>
      </c>
      <c r="OL196" s="378">
        <f t="shared" si="722"/>
        <v>0</v>
      </c>
      <c r="OM196" s="378">
        <f t="shared" si="722"/>
        <v>0</v>
      </c>
      <c r="ON196" s="378">
        <f t="shared" si="722"/>
        <v>0</v>
      </c>
      <c r="OO196" s="378">
        <f t="shared" si="722"/>
        <v>0</v>
      </c>
      <c r="OP196" s="378">
        <f t="shared" si="722"/>
        <v>0</v>
      </c>
      <c r="OQ196" s="380">
        <f t="shared" si="722"/>
        <v>0</v>
      </c>
      <c r="OR196" s="380">
        <f t="shared" si="722"/>
        <v>0</v>
      </c>
      <c r="OS196" s="380">
        <f t="shared" si="722"/>
        <v>0</v>
      </c>
      <c r="OT196" s="380">
        <f t="shared" si="722"/>
        <v>0</v>
      </c>
      <c r="OU196" s="380">
        <f t="shared" si="722"/>
        <v>0</v>
      </c>
      <c r="OV196" s="380">
        <f t="shared" si="722"/>
        <v>0</v>
      </c>
      <c r="OW196" s="380">
        <f t="shared" si="722"/>
        <v>0</v>
      </c>
      <c r="OX196" s="380">
        <f t="shared" si="722"/>
        <v>0</v>
      </c>
      <c r="OY196" s="380">
        <f t="shared" si="722"/>
        <v>0</v>
      </c>
      <c r="OZ196" s="380">
        <f t="shared" si="722"/>
        <v>0</v>
      </c>
      <c r="PA196" s="380">
        <f t="shared" si="722"/>
        <v>0</v>
      </c>
      <c r="PB196" s="380">
        <f t="shared" si="722"/>
        <v>0</v>
      </c>
      <c r="PC196" s="380">
        <f t="shared" si="722"/>
        <v>0</v>
      </c>
      <c r="PD196" s="380">
        <f t="shared" si="722"/>
        <v>0</v>
      </c>
      <c r="PE196" s="380">
        <f t="shared" si="722"/>
        <v>0</v>
      </c>
      <c r="PF196" s="380">
        <f t="shared" si="722"/>
        <v>0</v>
      </c>
      <c r="PG196" s="380">
        <f t="shared" si="722"/>
        <v>0</v>
      </c>
      <c r="PH196" s="380">
        <f t="shared" si="722"/>
        <v>0</v>
      </c>
      <c r="PI196" s="380">
        <f t="shared" si="722"/>
        <v>0</v>
      </c>
      <c r="PJ196" s="380">
        <f t="shared" si="722"/>
        <v>0</v>
      </c>
      <c r="PK196" s="380">
        <f t="shared" si="722"/>
        <v>0</v>
      </c>
      <c r="PL196" s="380">
        <f t="shared" si="722"/>
        <v>0</v>
      </c>
      <c r="PM196" s="380">
        <f t="shared" ref="PM196:RX196" si="723">SUM(PM95:PM103)^2</f>
        <v>0</v>
      </c>
      <c r="PN196" s="380">
        <f t="shared" si="723"/>
        <v>0</v>
      </c>
      <c r="PO196" s="380">
        <f t="shared" si="723"/>
        <v>0</v>
      </c>
      <c r="PP196" s="380">
        <f t="shared" si="723"/>
        <v>0</v>
      </c>
      <c r="PQ196" s="380">
        <f t="shared" si="723"/>
        <v>0</v>
      </c>
      <c r="PR196" s="380">
        <f t="shared" si="723"/>
        <v>0</v>
      </c>
      <c r="PS196" s="380">
        <f t="shared" si="723"/>
        <v>0</v>
      </c>
      <c r="PT196" s="380">
        <f t="shared" si="723"/>
        <v>0</v>
      </c>
      <c r="PU196" s="380">
        <f t="shared" si="723"/>
        <v>0</v>
      </c>
      <c r="PV196" s="380">
        <f t="shared" si="723"/>
        <v>0</v>
      </c>
      <c r="PW196" s="380">
        <f t="shared" si="723"/>
        <v>0</v>
      </c>
      <c r="PX196" s="380">
        <f t="shared" si="723"/>
        <v>0</v>
      </c>
      <c r="PY196" s="380">
        <f t="shared" si="723"/>
        <v>0</v>
      </c>
      <c r="PZ196" s="380">
        <f t="shared" si="723"/>
        <v>0</v>
      </c>
      <c r="QA196" s="380">
        <f t="shared" si="723"/>
        <v>0</v>
      </c>
      <c r="QB196" s="380">
        <f t="shared" si="723"/>
        <v>0</v>
      </c>
      <c r="QC196" s="380">
        <f t="shared" si="723"/>
        <v>0</v>
      </c>
      <c r="QD196" s="380">
        <f t="shared" si="723"/>
        <v>0</v>
      </c>
      <c r="QE196" s="380">
        <f t="shared" si="723"/>
        <v>0</v>
      </c>
      <c r="QF196" s="380">
        <f t="shared" si="723"/>
        <v>0</v>
      </c>
      <c r="QG196" s="380">
        <f t="shared" si="723"/>
        <v>0</v>
      </c>
      <c r="QH196" s="380">
        <f t="shared" si="723"/>
        <v>0</v>
      </c>
      <c r="QI196" s="380">
        <f t="shared" si="723"/>
        <v>0</v>
      </c>
      <c r="QJ196" s="380">
        <f t="shared" si="723"/>
        <v>0</v>
      </c>
      <c r="QK196" s="380">
        <f t="shared" si="723"/>
        <v>0</v>
      </c>
      <c r="QL196" s="380">
        <f t="shared" si="723"/>
        <v>0</v>
      </c>
      <c r="QM196" s="380">
        <f t="shared" si="723"/>
        <v>0</v>
      </c>
      <c r="QN196" s="380">
        <f t="shared" si="723"/>
        <v>0</v>
      </c>
      <c r="QO196" s="380">
        <f t="shared" si="723"/>
        <v>0</v>
      </c>
      <c r="QP196" s="380">
        <f t="shared" si="723"/>
        <v>0</v>
      </c>
      <c r="QQ196" s="380">
        <f t="shared" si="723"/>
        <v>0</v>
      </c>
      <c r="QR196" s="380">
        <f t="shared" si="723"/>
        <v>0</v>
      </c>
      <c r="QS196" s="380">
        <f t="shared" si="723"/>
        <v>0</v>
      </c>
      <c r="QT196" s="380">
        <f t="shared" si="723"/>
        <v>0</v>
      </c>
      <c r="QU196" s="380">
        <f t="shared" si="723"/>
        <v>0</v>
      </c>
      <c r="QV196" s="380">
        <f t="shared" si="723"/>
        <v>0</v>
      </c>
      <c r="QW196" s="380">
        <f t="shared" si="723"/>
        <v>0</v>
      </c>
      <c r="QX196" s="380">
        <f t="shared" si="723"/>
        <v>0</v>
      </c>
      <c r="QY196" s="380">
        <f t="shared" si="723"/>
        <v>0</v>
      </c>
      <c r="QZ196" s="380">
        <f t="shared" si="723"/>
        <v>0</v>
      </c>
      <c r="RA196" s="380">
        <f t="shared" si="723"/>
        <v>0</v>
      </c>
      <c r="RB196" s="380">
        <f t="shared" si="723"/>
        <v>0</v>
      </c>
      <c r="RC196" s="380">
        <f t="shared" si="723"/>
        <v>0</v>
      </c>
      <c r="RD196" s="380">
        <f t="shared" si="723"/>
        <v>0</v>
      </c>
      <c r="RE196" s="380">
        <f t="shared" si="723"/>
        <v>0</v>
      </c>
      <c r="RF196" s="380">
        <f t="shared" si="723"/>
        <v>0</v>
      </c>
      <c r="RG196" s="380">
        <f t="shared" si="723"/>
        <v>0</v>
      </c>
      <c r="RH196" s="380">
        <f t="shared" si="723"/>
        <v>0</v>
      </c>
      <c r="RI196" s="380">
        <f t="shared" si="723"/>
        <v>0</v>
      </c>
      <c r="RJ196" s="380">
        <f t="shared" si="723"/>
        <v>0</v>
      </c>
      <c r="RK196" s="380">
        <f t="shared" si="723"/>
        <v>0</v>
      </c>
      <c r="RL196" s="380">
        <f t="shared" si="723"/>
        <v>0</v>
      </c>
      <c r="RM196" s="380">
        <f t="shared" si="723"/>
        <v>0</v>
      </c>
      <c r="RN196" s="380">
        <f t="shared" si="723"/>
        <v>0</v>
      </c>
      <c r="RO196" s="380">
        <f t="shared" si="723"/>
        <v>0</v>
      </c>
      <c r="RP196" s="380">
        <f t="shared" si="723"/>
        <v>0</v>
      </c>
      <c r="RQ196" s="380">
        <f t="shared" si="723"/>
        <v>0</v>
      </c>
      <c r="RR196" s="380">
        <f t="shared" si="723"/>
        <v>0</v>
      </c>
      <c r="RS196" s="380">
        <f t="shared" si="723"/>
        <v>0</v>
      </c>
      <c r="RT196" s="380">
        <f t="shared" si="723"/>
        <v>0</v>
      </c>
      <c r="RU196" s="380">
        <f t="shared" si="723"/>
        <v>0</v>
      </c>
      <c r="RV196" s="380">
        <f t="shared" si="723"/>
        <v>0</v>
      </c>
      <c r="RW196" s="380">
        <f t="shared" si="723"/>
        <v>0</v>
      </c>
      <c r="RX196" s="380">
        <f t="shared" si="723"/>
        <v>0</v>
      </c>
      <c r="RY196" s="380">
        <f t="shared" ref="RY196:UJ196" si="724">SUM(RY95:RY103)^2</f>
        <v>0</v>
      </c>
      <c r="RZ196" s="380">
        <f t="shared" si="724"/>
        <v>0</v>
      </c>
      <c r="SA196" s="380">
        <f t="shared" si="724"/>
        <v>0</v>
      </c>
      <c r="SB196" s="380">
        <f t="shared" si="724"/>
        <v>0</v>
      </c>
      <c r="SC196" s="380">
        <f t="shared" si="724"/>
        <v>0</v>
      </c>
      <c r="SD196" s="380">
        <f t="shared" si="724"/>
        <v>0</v>
      </c>
      <c r="SE196" s="380">
        <f t="shared" si="724"/>
        <v>0</v>
      </c>
      <c r="SF196" s="380">
        <f t="shared" si="724"/>
        <v>0</v>
      </c>
      <c r="SG196" s="380">
        <f t="shared" si="724"/>
        <v>0</v>
      </c>
      <c r="SH196" s="380">
        <f t="shared" si="724"/>
        <v>0</v>
      </c>
      <c r="SI196" s="380">
        <f t="shared" si="724"/>
        <v>0</v>
      </c>
      <c r="SJ196" s="380">
        <f t="shared" si="724"/>
        <v>0</v>
      </c>
      <c r="SK196" s="380">
        <f t="shared" si="724"/>
        <v>0</v>
      </c>
      <c r="SL196" s="380">
        <f t="shared" si="724"/>
        <v>0</v>
      </c>
      <c r="SM196" s="380">
        <f t="shared" si="724"/>
        <v>0</v>
      </c>
      <c r="SN196" s="380">
        <f t="shared" si="724"/>
        <v>0</v>
      </c>
      <c r="SO196" s="380">
        <f t="shared" si="724"/>
        <v>0</v>
      </c>
      <c r="SP196" s="380">
        <f t="shared" si="724"/>
        <v>0</v>
      </c>
      <c r="SQ196" s="380">
        <f t="shared" si="724"/>
        <v>0</v>
      </c>
      <c r="SR196" s="380">
        <f t="shared" si="724"/>
        <v>0</v>
      </c>
      <c r="SS196" s="380">
        <f t="shared" si="724"/>
        <v>0</v>
      </c>
      <c r="ST196" s="380">
        <f t="shared" si="724"/>
        <v>0</v>
      </c>
      <c r="SU196" s="380">
        <f t="shared" si="724"/>
        <v>0</v>
      </c>
      <c r="SV196" s="380">
        <f t="shared" si="724"/>
        <v>0</v>
      </c>
      <c r="SW196" s="380">
        <f t="shared" si="724"/>
        <v>0</v>
      </c>
      <c r="SX196" s="380">
        <f t="shared" si="724"/>
        <v>0</v>
      </c>
      <c r="SY196" s="380">
        <f t="shared" si="724"/>
        <v>0</v>
      </c>
      <c r="SZ196" s="380">
        <f t="shared" si="724"/>
        <v>0</v>
      </c>
      <c r="TA196" s="380">
        <f t="shared" si="724"/>
        <v>0</v>
      </c>
      <c r="TB196" s="380">
        <f t="shared" si="724"/>
        <v>0</v>
      </c>
      <c r="TC196" s="380">
        <f t="shared" si="724"/>
        <v>0</v>
      </c>
      <c r="TD196" s="380">
        <f t="shared" si="724"/>
        <v>0</v>
      </c>
      <c r="TE196" s="380">
        <f t="shared" si="724"/>
        <v>0</v>
      </c>
      <c r="TF196" s="380">
        <f t="shared" si="724"/>
        <v>0</v>
      </c>
      <c r="TG196" s="380">
        <f t="shared" si="724"/>
        <v>0</v>
      </c>
      <c r="TH196" s="380">
        <f t="shared" si="724"/>
        <v>0</v>
      </c>
      <c r="TI196" s="380">
        <f t="shared" si="724"/>
        <v>0</v>
      </c>
      <c r="TJ196" s="380">
        <f t="shared" si="724"/>
        <v>0</v>
      </c>
      <c r="TK196" s="380">
        <f t="shared" si="724"/>
        <v>0</v>
      </c>
      <c r="TL196" s="380">
        <f t="shared" si="724"/>
        <v>0</v>
      </c>
      <c r="TM196" s="380">
        <f t="shared" si="724"/>
        <v>0</v>
      </c>
      <c r="TN196" s="380">
        <f t="shared" si="724"/>
        <v>0</v>
      </c>
      <c r="TO196" s="380">
        <f t="shared" si="724"/>
        <v>0</v>
      </c>
      <c r="TP196" s="380">
        <f t="shared" si="724"/>
        <v>0</v>
      </c>
      <c r="TQ196" s="380">
        <f t="shared" si="724"/>
        <v>0</v>
      </c>
      <c r="TR196" s="380">
        <f t="shared" si="724"/>
        <v>0</v>
      </c>
      <c r="TS196" s="380">
        <f t="shared" si="724"/>
        <v>0</v>
      </c>
      <c r="TT196" s="380">
        <f t="shared" si="724"/>
        <v>0</v>
      </c>
      <c r="TU196" s="380">
        <f t="shared" si="724"/>
        <v>0</v>
      </c>
      <c r="TV196" s="380">
        <f t="shared" si="724"/>
        <v>0</v>
      </c>
      <c r="TW196" s="380">
        <f t="shared" si="724"/>
        <v>0</v>
      </c>
      <c r="TX196" s="380">
        <f t="shared" si="724"/>
        <v>0</v>
      </c>
      <c r="TY196" s="380">
        <f t="shared" si="724"/>
        <v>0</v>
      </c>
      <c r="TZ196" s="380">
        <f t="shared" si="724"/>
        <v>0</v>
      </c>
      <c r="UA196" s="380">
        <f t="shared" si="724"/>
        <v>0</v>
      </c>
      <c r="UB196" s="380">
        <f t="shared" si="724"/>
        <v>0</v>
      </c>
      <c r="UC196" s="380">
        <f t="shared" si="724"/>
        <v>0</v>
      </c>
      <c r="UD196" s="380">
        <f t="shared" si="724"/>
        <v>0</v>
      </c>
      <c r="UE196" s="380">
        <f t="shared" si="724"/>
        <v>0</v>
      </c>
      <c r="UF196" s="380">
        <f t="shared" si="724"/>
        <v>0</v>
      </c>
      <c r="UG196" s="380">
        <f t="shared" si="724"/>
        <v>0</v>
      </c>
      <c r="UH196" s="380">
        <f t="shared" si="724"/>
        <v>0</v>
      </c>
      <c r="UI196" s="380">
        <f t="shared" si="724"/>
        <v>0</v>
      </c>
      <c r="UJ196" s="380">
        <f t="shared" si="724"/>
        <v>0</v>
      </c>
      <c r="UK196" s="380">
        <f t="shared" ref="UK196:WI196" si="725">SUM(UK95:UK103)^2</f>
        <v>0</v>
      </c>
      <c r="UL196" s="380">
        <f t="shared" si="725"/>
        <v>0</v>
      </c>
      <c r="UM196" s="380">
        <f t="shared" si="725"/>
        <v>0</v>
      </c>
      <c r="UN196" s="380">
        <f t="shared" si="725"/>
        <v>0</v>
      </c>
      <c r="UO196" s="380">
        <f t="shared" si="725"/>
        <v>0</v>
      </c>
      <c r="UP196" s="380">
        <f t="shared" si="725"/>
        <v>0</v>
      </c>
      <c r="UQ196" s="380">
        <f t="shared" si="725"/>
        <v>0</v>
      </c>
      <c r="UR196" s="380">
        <f t="shared" si="725"/>
        <v>0</v>
      </c>
      <c r="US196" s="380">
        <f t="shared" si="725"/>
        <v>0</v>
      </c>
      <c r="UT196" s="380">
        <f t="shared" si="725"/>
        <v>0</v>
      </c>
      <c r="UU196" s="380">
        <f t="shared" si="725"/>
        <v>0</v>
      </c>
      <c r="UV196" s="380">
        <f t="shared" si="725"/>
        <v>0</v>
      </c>
      <c r="UW196" s="380">
        <f t="shared" si="725"/>
        <v>0</v>
      </c>
      <c r="UX196" s="380">
        <f t="shared" si="725"/>
        <v>0</v>
      </c>
      <c r="UY196" s="380">
        <f t="shared" si="725"/>
        <v>0</v>
      </c>
      <c r="UZ196" s="380">
        <f t="shared" si="725"/>
        <v>0</v>
      </c>
      <c r="VA196" s="380">
        <f t="shared" si="725"/>
        <v>0</v>
      </c>
      <c r="VB196" s="380">
        <f t="shared" si="725"/>
        <v>0</v>
      </c>
      <c r="VC196" s="380">
        <f t="shared" si="725"/>
        <v>0</v>
      </c>
      <c r="VD196" s="380">
        <f t="shared" si="725"/>
        <v>0</v>
      </c>
      <c r="VE196" s="380">
        <f t="shared" si="725"/>
        <v>0</v>
      </c>
      <c r="VF196" s="380">
        <f t="shared" si="725"/>
        <v>0</v>
      </c>
      <c r="VG196" s="380">
        <f t="shared" si="725"/>
        <v>0</v>
      </c>
      <c r="VH196" s="380">
        <f t="shared" si="725"/>
        <v>0</v>
      </c>
      <c r="VI196" s="380">
        <f t="shared" si="725"/>
        <v>0</v>
      </c>
      <c r="VJ196" s="380">
        <f t="shared" si="725"/>
        <v>0</v>
      </c>
      <c r="VK196" s="380">
        <f t="shared" si="725"/>
        <v>0</v>
      </c>
      <c r="VL196" s="380">
        <f t="shared" si="725"/>
        <v>0</v>
      </c>
      <c r="VM196" s="380">
        <f t="shared" si="725"/>
        <v>0</v>
      </c>
      <c r="VN196" s="380">
        <f t="shared" si="725"/>
        <v>0</v>
      </c>
      <c r="VO196" s="380">
        <f t="shared" si="725"/>
        <v>0</v>
      </c>
      <c r="VP196" s="380">
        <f t="shared" si="725"/>
        <v>0</v>
      </c>
      <c r="VQ196" s="380">
        <f t="shared" si="725"/>
        <v>0</v>
      </c>
      <c r="VR196" s="380">
        <f t="shared" si="725"/>
        <v>0</v>
      </c>
      <c r="VS196" s="380">
        <f t="shared" si="725"/>
        <v>0</v>
      </c>
      <c r="VT196" s="380">
        <f t="shared" si="725"/>
        <v>0</v>
      </c>
      <c r="VU196" s="380">
        <f t="shared" si="725"/>
        <v>0</v>
      </c>
      <c r="VV196" s="380">
        <f t="shared" si="725"/>
        <v>0</v>
      </c>
      <c r="VW196" s="380">
        <f t="shared" si="725"/>
        <v>0</v>
      </c>
      <c r="VX196" s="380">
        <f t="shared" si="725"/>
        <v>0</v>
      </c>
      <c r="VY196" s="380">
        <f t="shared" si="725"/>
        <v>0</v>
      </c>
      <c r="VZ196" s="380">
        <f t="shared" si="725"/>
        <v>0</v>
      </c>
      <c r="WA196" s="380">
        <f t="shared" si="725"/>
        <v>0</v>
      </c>
      <c r="WB196" s="380">
        <f t="shared" si="725"/>
        <v>0</v>
      </c>
      <c r="WC196" s="380">
        <f t="shared" si="725"/>
        <v>0</v>
      </c>
      <c r="WD196" s="380">
        <f t="shared" si="725"/>
        <v>0</v>
      </c>
      <c r="WE196" s="380">
        <f t="shared" si="725"/>
        <v>0</v>
      </c>
      <c r="WF196" s="380">
        <f t="shared" si="725"/>
        <v>0</v>
      </c>
      <c r="WG196" s="380">
        <f t="shared" si="725"/>
        <v>0</v>
      </c>
      <c r="WH196" s="380">
        <f t="shared" si="725"/>
        <v>0</v>
      </c>
      <c r="WI196" s="378">
        <f t="shared" si="725"/>
        <v>0</v>
      </c>
    </row>
    <row r="197" spans="1:607">
      <c r="A197" s="348"/>
      <c r="B197" s="360" t="s">
        <v>929</v>
      </c>
      <c r="C197" s="348"/>
      <c r="D197" s="348"/>
      <c r="E197" s="348"/>
      <c r="F197" s="348"/>
      <c r="G197" s="361" t="str">
        <f t="shared" si="220"/>
        <v/>
      </c>
      <c r="H197" s="361" t="str">
        <f t="shared" si="221"/>
        <v/>
      </c>
      <c r="I197" s="397"/>
      <c r="J197" s="348"/>
      <c r="K197" s="348"/>
      <c r="L197" s="348"/>
      <c r="M197" s="348"/>
      <c r="N197" s="400"/>
      <c r="O197" s="400"/>
      <c r="P197" s="400"/>
      <c r="Q197" s="400"/>
      <c r="R197" s="400"/>
      <c r="S197" s="400"/>
      <c r="T197" s="400"/>
      <c r="U197" s="400"/>
      <c r="V197" s="400"/>
      <c r="W197" s="400"/>
      <c r="X197" s="400"/>
      <c r="Y197" s="400"/>
      <c r="Z197" s="400"/>
      <c r="AA197" s="400"/>
      <c r="AB197" s="400"/>
      <c r="AC197" s="400"/>
      <c r="AD197" s="400"/>
      <c r="AE197" s="400"/>
      <c r="AF197" s="400"/>
      <c r="AG197" s="400"/>
      <c r="AH197" s="400"/>
      <c r="AI197" s="400"/>
      <c r="AJ197" s="400"/>
      <c r="AK197" s="400"/>
      <c r="AL197" s="400"/>
      <c r="AM197" s="400"/>
      <c r="AN197" s="400"/>
      <c r="AO197" s="400"/>
      <c r="AP197" s="400"/>
      <c r="AQ197" s="400"/>
      <c r="AR197" s="400"/>
      <c r="AS197" s="400"/>
      <c r="AT197" s="400"/>
      <c r="AU197" s="400"/>
      <c r="AV197" s="400"/>
      <c r="AW197" s="400"/>
      <c r="AX197" s="400"/>
      <c r="AY197" s="400"/>
      <c r="AZ197" s="400"/>
      <c r="BA197" s="400"/>
      <c r="BB197" s="400"/>
      <c r="BC197" s="400"/>
      <c r="BD197" s="400"/>
      <c r="BE197" s="400"/>
      <c r="BF197" s="400"/>
      <c r="BG197" s="400"/>
      <c r="BH197" s="400"/>
      <c r="BI197" s="400"/>
      <c r="BJ197" s="400"/>
      <c r="BK197" s="400"/>
      <c r="BL197" s="400"/>
      <c r="BM197" s="400"/>
      <c r="BN197" s="400"/>
      <c r="BO197" s="400"/>
      <c r="BP197" s="400"/>
      <c r="BQ197" s="400"/>
      <c r="BR197" s="400"/>
      <c r="BS197" s="400"/>
      <c r="BT197" s="400"/>
      <c r="BU197" s="400"/>
      <c r="BV197" s="400"/>
      <c r="BW197" s="400"/>
      <c r="BX197" s="400"/>
      <c r="BY197" s="400"/>
      <c r="BZ197" s="400"/>
      <c r="CA197" s="400"/>
      <c r="CB197" s="400"/>
      <c r="CC197" s="400"/>
      <c r="CD197" s="400"/>
      <c r="CE197" s="400"/>
      <c r="CF197" s="400"/>
      <c r="CG197" s="400"/>
      <c r="CH197" s="400"/>
      <c r="CI197" s="400"/>
      <c r="CJ197" s="400"/>
      <c r="CK197" s="400"/>
      <c r="CL197" s="400"/>
      <c r="CM197" s="400"/>
      <c r="CN197" s="400"/>
      <c r="CO197" s="400"/>
      <c r="CP197" s="400"/>
      <c r="CQ197" s="400"/>
      <c r="CR197" s="400"/>
      <c r="CS197" s="400"/>
      <c r="CT197" s="400"/>
      <c r="CU197" s="400"/>
      <c r="CV197" s="400"/>
      <c r="CW197" s="400"/>
      <c r="CX197" s="400"/>
      <c r="CY197" s="400"/>
      <c r="CZ197" s="362"/>
      <c r="DA197" s="901" t="s">
        <v>1366</v>
      </c>
      <c r="DB197" s="899" t="s">
        <v>1367</v>
      </c>
      <c r="DC197" s="899"/>
      <c r="DD197" s="375" t="str">
        <f>IF(DD107=0,"",IF(DD107=1,1,DD107-1))</f>
        <v/>
      </c>
      <c r="DE197" s="375" t="str">
        <f t="shared" ref="DE197:FP197" si="726">IF(DE107=0,"",IF(DE107=1,1,DE107-1))</f>
        <v/>
      </c>
      <c r="DF197" s="375" t="str">
        <f t="shared" si="726"/>
        <v/>
      </c>
      <c r="DG197" s="375" t="str">
        <f t="shared" si="726"/>
        <v/>
      </c>
      <c r="DH197" s="375" t="str">
        <f t="shared" si="726"/>
        <v/>
      </c>
      <c r="DI197" s="375" t="str">
        <f t="shared" si="726"/>
        <v/>
      </c>
      <c r="DJ197" s="375" t="str">
        <f t="shared" si="726"/>
        <v/>
      </c>
      <c r="DK197" s="375" t="str">
        <f t="shared" si="726"/>
        <v/>
      </c>
      <c r="DL197" s="375" t="str">
        <f t="shared" si="726"/>
        <v/>
      </c>
      <c r="DM197" s="375" t="str">
        <f t="shared" si="726"/>
        <v/>
      </c>
      <c r="DN197" s="375" t="str">
        <f t="shared" si="726"/>
        <v/>
      </c>
      <c r="DO197" s="375" t="str">
        <f t="shared" si="726"/>
        <v/>
      </c>
      <c r="DP197" s="375" t="str">
        <f t="shared" si="726"/>
        <v/>
      </c>
      <c r="DQ197" s="375" t="str">
        <f t="shared" si="726"/>
        <v/>
      </c>
      <c r="DR197" s="375" t="str">
        <f t="shared" si="726"/>
        <v/>
      </c>
      <c r="DS197" s="375" t="str">
        <f t="shared" si="726"/>
        <v/>
      </c>
      <c r="DT197" s="375" t="str">
        <f t="shared" si="726"/>
        <v/>
      </c>
      <c r="DU197" s="375" t="str">
        <f t="shared" si="726"/>
        <v/>
      </c>
      <c r="DV197" s="375" t="str">
        <f t="shared" si="726"/>
        <v/>
      </c>
      <c r="DW197" s="375" t="str">
        <f t="shared" si="726"/>
        <v/>
      </c>
      <c r="DX197" s="376" t="str">
        <f t="shared" si="726"/>
        <v/>
      </c>
      <c r="DY197" s="375" t="str">
        <f t="shared" si="726"/>
        <v/>
      </c>
      <c r="DZ197" s="375" t="str">
        <f t="shared" si="726"/>
        <v/>
      </c>
      <c r="EA197" s="375" t="str">
        <f t="shared" si="726"/>
        <v/>
      </c>
      <c r="EB197" s="375" t="str">
        <f t="shared" si="726"/>
        <v/>
      </c>
      <c r="EC197" s="375" t="str">
        <f t="shared" si="726"/>
        <v/>
      </c>
      <c r="ED197" s="375" t="str">
        <f t="shared" si="726"/>
        <v/>
      </c>
      <c r="EE197" s="375" t="str">
        <f t="shared" si="726"/>
        <v/>
      </c>
      <c r="EF197" s="375" t="str">
        <f t="shared" si="726"/>
        <v/>
      </c>
      <c r="EG197" s="375" t="str">
        <f t="shared" si="726"/>
        <v/>
      </c>
      <c r="EH197" s="375" t="str">
        <f t="shared" si="726"/>
        <v/>
      </c>
      <c r="EI197" s="375" t="str">
        <f t="shared" si="726"/>
        <v/>
      </c>
      <c r="EJ197" s="375" t="str">
        <f t="shared" si="726"/>
        <v/>
      </c>
      <c r="EK197" s="375" t="str">
        <f t="shared" si="726"/>
        <v/>
      </c>
      <c r="EL197" s="375" t="str">
        <f t="shared" si="726"/>
        <v/>
      </c>
      <c r="EM197" s="375" t="str">
        <f t="shared" si="726"/>
        <v/>
      </c>
      <c r="EN197" s="375" t="str">
        <f t="shared" si="726"/>
        <v/>
      </c>
      <c r="EO197" s="375" t="str">
        <f t="shared" si="726"/>
        <v/>
      </c>
      <c r="EP197" s="375" t="str">
        <f t="shared" si="726"/>
        <v/>
      </c>
      <c r="EQ197" s="375" t="str">
        <f t="shared" si="726"/>
        <v/>
      </c>
      <c r="ER197" s="375" t="str">
        <f t="shared" si="726"/>
        <v/>
      </c>
      <c r="ES197" s="375" t="str">
        <f t="shared" si="726"/>
        <v/>
      </c>
      <c r="ET197" s="375" t="str">
        <f t="shared" si="726"/>
        <v/>
      </c>
      <c r="EU197" s="375" t="str">
        <f t="shared" si="726"/>
        <v/>
      </c>
      <c r="EV197" s="375" t="str">
        <f t="shared" si="726"/>
        <v/>
      </c>
      <c r="EW197" s="375" t="str">
        <f t="shared" si="726"/>
        <v/>
      </c>
      <c r="EX197" s="375" t="str">
        <f t="shared" si="726"/>
        <v/>
      </c>
      <c r="EY197" s="375" t="str">
        <f t="shared" si="726"/>
        <v/>
      </c>
      <c r="EZ197" s="375" t="str">
        <f t="shared" si="726"/>
        <v/>
      </c>
      <c r="FA197" s="375" t="str">
        <f t="shared" si="726"/>
        <v/>
      </c>
      <c r="FB197" s="375" t="str">
        <f t="shared" si="726"/>
        <v/>
      </c>
      <c r="FC197" s="375" t="str">
        <f t="shared" si="726"/>
        <v/>
      </c>
      <c r="FD197" s="375" t="str">
        <f t="shared" si="726"/>
        <v/>
      </c>
      <c r="FE197" s="375" t="str">
        <f t="shared" si="726"/>
        <v/>
      </c>
      <c r="FF197" s="375" t="str">
        <f t="shared" si="726"/>
        <v/>
      </c>
      <c r="FG197" s="375" t="str">
        <f t="shared" si="726"/>
        <v/>
      </c>
      <c r="FH197" s="375" t="str">
        <f t="shared" si="726"/>
        <v/>
      </c>
      <c r="FI197" s="375" t="str">
        <f t="shared" si="726"/>
        <v/>
      </c>
      <c r="FJ197" s="375" t="str">
        <f t="shared" si="726"/>
        <v/>
      </c>
      <c r="FK197" s="375" t="str">
        <f t="shared" si="726"/>
        <v/>
      </c>
      <c r="FL197" s="375" t="str">
        <f t="shared" si="726"/>
        <v/>
      </c>
      <c r="FM197" s="375" t="str">
        <f t="shared" si="726"/>
        <v/>
      </c>
      <c r="FN197" s="375" t="str">
        <f t="shared" si="726"/>
        <v/>
      </c>
      <c r="FO197" s="375" t="str">
        <f t="shared" si="726"/>
        <v/>
      </c>
      <c r="FP197" s="375" t="str">
        <f t="shared" si="726"/>
        <v/>
      </c>
      <c r="FQ197" s="375" t="str">
        <f t="shared" ref="FQ197:IB197" si="727">IF(FQ107=0,"",IF(FQ107=1,1,FQ107-1))</f>
        <v/>
      </c>
      <c r="FR197" s="375" t="str">
        <f t="shared" si="727"/>
        <v/>
      </c>
      <c r="FS197" s="375" t="str">
        <f t="shared" si="727"/>
        <v/>
      </c>
      <c r="FT197" s="375" t="str">
        <f t="shared" si="727"/>
        <v/>
      </c>
      <c r="FU197" s="375" t="str">
        <f t="shared" si="727"/>
        <v/>
      </c>
      <c r="FV197" s="375" t="str">
        <f t="shared" si="727"/>
        <v/>
      </c>
      <c r="FW197" s="375" t="str">
        <f t="shared" si="727"/>
        <v/>
      </c>
      <c r="FX197" s="375" t="str">
        <f t="shared" si="727"/>
        <v/>
      </c>
      <c r="FY197" s="375" t="str">
        <f t="shared" si="727"/>
        <v/>
      </c>
      <c r="FZ197" s="375" t="str">
        <f t="shared" si="727"/>
        <v/>
      </c>
      <c r="GA197" s="375" t="str">
        <f t="shared" si="727"/>
        <v/>
      </c>
      <c r="GB197" s="375" t="str">
        <f t="shared" si="727"/>
        <v/>
      </c>
      <c r="GC197" s="375" t="str">
        <f t="shared" si="727"/>
        <v/>
      </c>
      <c r="GD197" s="375" t="str">
        <f t="shared" si="727"/>
        <v/>
      </c>
      <c r="GE197" s="375" t="str">
        <f t="shared" si="727"/>
        <v/>
      </c>
      <c r="GF197" s="375" t="str">
        <f t="shared" si="727"/>
        <v/>
      </c>
      <c r="GG197" s="375" t="str">
        <f t="shared" si="727"/>
        <v/>
      </c>
      <c r="GH197" s="375" t="str">
        <f t="shared" si="727"/>
        <v/>
      </c>
      <c r="GI197" s="375" t="str">
        <f t="shared" si="727"/>
        <v/>
      </c>
      <c r="GJ197" s="375" t="str">
        <f t="shared" si="727"/>
        <v/>
      </c>
      <c r="GK197" s="375" t="str">
        <f t="shared" si="727"/>
        <v/>
      </c>
      <c r="GL197" s="375" t="str">
        <f t="shared" si="727"/>
        <v/>
      </c>
      <c r="GM197" s="375" t="str">
        <f t="shared" si="727"/>
        <v/>
      </c>
      <c r="GN197" s="375" t="str">
        <f t="shared" si="727"/>
        <v/>
      </c>
      <c r="GO197" s="375" t="str">
        <f t="shared" si="727"/>
        <v/>
      </c>
      <c r="GP197" s="375" t="str">
        <f t="shared" si="727"/>
        <v/>
      </c>
      <c r="GQ197" s="375" t="str">
        <f t="shared" si="727"/>
        <v/>
      </c>
      <c r="GR197" s="375" t="str">
        <f t="shared" si="727"/>
        <v/>
      </c>
      <c r="GS197" s="375" t="str">
        <f t="shared" si="727"/>
        <v/>
      </c>
      <c r="GT197" s="375" t="str">
        <f t="shared" si="727"/>
        <v/>
      </c>
      <c r="GU197" s="375" t="str">
        <f t="shared" si="727"/>
        <v/>
      </c>
      <c r="GV197" s="375" t="str">
        <f t="shared" si="727"/>
        <v/>
      </c>
      <c r="GW197" s="375" t="str">
        <f t="shared" si="727"/>
        <v/>
      </c>
      <c r="GX197" s="375" t="str">
        <f t="shared" si="727"/>
        <v/>
      </c>
      <c r="GY197" s="375" t="str">
        <f t="shared" si="727"/>
        <v/>
      </c>
      <c r="GZ197" s="375" t="str">
        <f t="shared" si="727"/>
        <v/>
      </c>
      <c r="HA197" s="375" t="str">
        <f t="shared" si="727"/>
        <v/>
      </c>
      <c r="HB197" s="375" t="str">
        <f t="shared" si="727"/>
        <v/>
      </c>
      <c r="HC197" s="375" t="str">
        <f t="shared" si="727"/>
        <v/>
      </c>
      <c r="HD197" s="375" t="str">
        <f t="shared" si="727"/>
        <v/>
      </c>
      <c r="HE197" s="375" t="str">
        <f t="shared" si="727"/>
        <v/>
      </c>
      <c r="HF197" s="375" t="str">
        <f t="shared" si="727"/>
        <v/>
      </c>
      <c r="HG197" s="375" t="str">
        <f t="shared" si="727"/>
        <v/>
      </c>
      <c r="HH197" s="375" t="str">
        <f t="shared" si="727"/>
        <v/>
      </c>
      <c r="HI197" s="375" t="str">
        <f t="shared" si="727"/>
        <v/>
      </c>
      <c r="HJ197" s="375" t="str">
        <f t="shared" si="727"/>
        <v/>
      </c>
      <c r="HK197" s="375" t="str">
        <f t="shared" si="727"/>
        <v/>
      </c>
      <c r="HL197" s="375" t="str">
        <f t="shared" si="727"/>
        <v/>
      </c>
      <c r="HM197" s="375" t="str">
        <f t="shared" si="727"/>
        <v/>
      </c>
      <c r="HN197" s="375" t="str">
        <f t="shared" si="727"/>
        <v/>
      </c>
      <c r="HO197" s="375" t="str">
        <f t="shared" si="727"/>
        <v/>
      </c>
      <c r="HP197" s="375" t="str">
        <f t="shared" si="727"/>
        <v/>
      </c>
      <c r="HQ197" s="375" t="str">
        <f t="shared" si="727"/>
        <v/>
      </c>
      <c r="HR197" s="375" t="str">
        <f t="shared" si="727"/>
        <v/>
      </c>
      <c r="HS197" s="375" t="str">
        <f t="shared" si="727"/>
        <v/>
      </c>
      <c r="HT197" s="375" t="str">
        <f t="shared" si="727"/>
        <v/>
      </c>
      <c r="HU197" s="375" t="str">
        <f t="shared" si="727"/>
        <v/>
      </c>
      <c r="HV197" s="375" t="str">
        <f t="shared" si="727"/>
        <v/>
      </c>
      <c r="HW197" s="375" t="str">
        <f t="shared" si="727"/>
        <v/>
      </c>
      <c r="HX197" s="375" t="str">
        <f t="shared" si="727"/>
        <v/>
      </c>
      <c r="HY197" s="375" t="str">
        <f t="shared" si="727"/>
        <v/>
      </c>
      <c r="HZ197" s="375" t="str">
        <f t="shared" si="727"/>
        <v/>
      </c>
      <c r="IA197" s="375" t="str">
        <f t="shared" si="727"/>
        <v/>
      </c>
      <c r="IB197" s="375" t="str">
        <f t="shared" si="727"/>
        <v/>
      </c>
      <c r="IC197" s="375" t="str">
        <f t="shared" ref="IC197:KN197" si="728">IF(IC107=0,"",IF(IC107=1,1,IC107-1))</f>
        <v/>
      </c>
      <c r="ID197" s="375" t="str">
        <f t="shared" si="728"/>
        <v/>
      </c>
      <c r="IE197" s="375" t="str">
        <f t="shared" si="728"/>
        <v/>
      </c>
      <c r="IF197" s="375" t="str">
        <f t="shared" si="728"/>
        <v/>
      </c>
      <c r="IG197" s="375" t="str">
        <f t="shared" si="728"/>
        <v/>
      </c>
      <c r="IH197" s="375" t="str">
        <f t="shared" si="728"/>
        <v/>
      </c>
      <c r="II197" s="375" t="str">
        <f t="shared" si="728"/>
        <v/>
      </c>
      <c r="IJ197" s="375" t="str">
        <f t="shared" si="728"/>
        <v/>
      </c>
      <c r="IK197" s="375" t="str">
        <f t="shared" si="728"/>
        <v/>
      </c>
      <c r="IL197" s="375" t="str">
        <f t="shared" si="728"/>
        <v/>
      </c>
      <c r="IM197" s="375" t="str">
        <f t="shared" si="728"/>
        <v/>
      </c>
      <c r="IN197" s="375" t="str">
        <f t="shared" si="728"/>
        <v/>
      </c>
      <c r="IO197" s="375" t="str">
        <f t="shared" si="728"/>
        <v/>
      </c>
      <c r="IP197" s="375" t="str">
        <f t="shared" si="728"/>
        <v/>
      </c>
      <c r="IQ197" s="375" t="str">
        <f t="shared" si="728"/>
        <v/>
      </c>
      <c r="IR197" s="375" t="str">
        <f t="shared" si="728"/>
        <v/>
      </c>
      <c r="IS197" s="375" t="str">
        <f t="shared" si="728"/>
        <v/>
      </c>
      <c r="IT197" s="375" t="str">
        <f t="shared" si="728"/>
        <v/>
      </c>
      <c r="IU197" s="375" t="str">
        <f t="shared" si="728"/>
        <v/>
      </c>
      <c r="IV197" s="375" t="str">
        <f t="shared" si="728"/>
        <v/>
      </c>
      <c r="IW197" s="375" t="str">
        <f t="shared" si="728"/>
        <v/>
      </c>
      <c r="IX197" s="375" t="str">
        <f t="shared" si="728"/>
        <v/>
      </c>
      <c r="IY197" s="375" t="str">
        <f t="shared" si="728"/>
        <v/>
      </c>
      <c r="IZ197" s="375" t="str">
        <f t="shared" si="728"/>
        <v/>
      </c>
      <c r="JA197" s="375" t="str">
        <f t="shared" si="728"/>
        <v/>
      </c>
      <c r="JB197" s="375" t="str">
        <f t="shared" si="728"/>
        <v/>
      </c>
      <c r="JC197" s="375" t="str">
        <f t="shared" si="728"/>
        <v/>
      </c>
      <c r="JD197" s="375" t="str">
        <f t="shared" si="728"/>
        <v/>
      </c>
      <c r="JE197" s="375" t="str">
        <f t="shared" si="728"/>
        <v/>
      </c>
      <c r="JF197" s="375" t="str">
        <f t="shared" si="728"/>
        <v/>
      </c>
      <c r="JG197" s="375" t="str">
        <f t="shared" si="728"/>
        <v/>
      </c>
      <c r="JH197" s="375" t="str">
        <f t="shared" si="728"/>
        <v/>
      </c>
      <c r="JI197" s="375" t="str">
        <f t="shared" si="728"/>
        <v/>
      </c>
      <c r="JJ197" s="375" t="str">
        <f t="shared" si="728"/>
        <v/>
      </c>
      <c r="JK197" s="375" t="str">
        <f t="shared" si="728"/>
        <v/>
      </c>
      <c r="JL197" s="375" t="str">
        <f t="shared" si="728"/>
        <v/>
      </c>
      <c r="JM197" s="375" t="str">
        <f t="shared" si="728"/>
        <v/>
      </c>
      <c r="JN197" s="375" t="str">
        <f t="shared" si="728"/>
        <v/>
      </c>
      <c r="JO197" s="375" t="str">
        <f t="shared" si="728"/>
        <v/>
      </c>
      <c r="JP197" s="375" t="str">
        <f t="shared" si="728"/>
        <v/>
      </c>
      <c r="JQ197" s="375" t="str">
        <f t="shared" si="728"/>
        <v/>
      </c>
      <c r="JR197" s="375" t="str">
        <f t="shared" si="728"/>
        <v/>
      </c>
      <c r="JS197" s="375" t="str">
        <f t="shared" si="728"/>
        <v/>
      </c>
      <c r="JT197" s="375" t="str">
        <f t="shared" si="728"/>
        <v/>
      </c>
      <c r="JU197" s="375" t="str">
        <f t="shared" si="728"/>
        <v/>
      </c>
      <c r="JV197" s="375" t="str">
        <f t="shared" si="728"/>
        <v/>
      </c>
      <c r="JW197" s="375" t="str">
        <f t="shared" si="728"/>
        <v/>
      </c>
      <c r="JX197" s="375" t="str">
        <f t="shared" si="728"/>
        <v/>
      </c>
      <c r="JY197" s="375" t="str">
        <f t="shared" si="728"/>
        <v/>
      </c>
      <c r="JZ197" s="375" t="str">
        <f t="shared" si="728"/>
        <v/>
      </c>
      <c r="KA197" s="375" t="str">
        <f t="shared" si="728"/>
        <v/>
      </c>
      <c r="KB197" s="375" t="str">
        <f t="shared" si="728"/>
        <v/>
      </c>
      <c r="KC197" s="375" t="str">
        <f t="shared" si="728"/>
        <v/>
      </c>
      <c r="KD197" s="375" t="str">
        <f t="shared" si="728"/>
        <v/>
      </c>
      <c r="KE197" s="375" t="str">
        <f t="shared" si="728"/>
        <v/>
      </c>
      <c r="KF197" s="375" t="str">
        <f t="shared" si="728"/>
        <v/>
      </c>
      <c r="KG197" s="375" t="str">
        <f t="shared" si="728"/>
        <v/>
      </c>
      <c r="KH197" s="375" t="str">
        <f t="shared" si="728"/>
        <v/>
      </c>
      <c r="KI197" s="375" t="str">
        <f t="shared" si="728"/>
        <v/>
      </c>
      <c r="KJ197" s="375" t="str">
        <f t="shared" si="728"/>
        <v/>
      </c>
      <c r="KK197" s="375" t="str">
        <f t="shared" si="728"/>
        <v/>
      </c>
      <c r="KL197" s="375" t="str">
        <f t="shared" si="728"/>
        <v/>
      </c>
      <c r="KM197" s="375" t="str">
        <f t="shared" si="728"/>
        <v/>
      </c>
      <c r="KN197" s="375" t="str">
        <f t="shared" si="728"/>
        <v/>
      </c>
      <c r="KO197" s="375" t="str">
        <f t="shared" ref="KO197:MZ197" si="729">IF(KO107=0,"",IF(KO107=1,1,KO107-1))</f>
        <v/>
      </c>
      <c r="KP197" s="375" t="str">
        <f t="shared" si="729"/>
        <v/>
      </c>
      <c r="KQ197" s="375" t="str">
        <f t="shared" si="729"/>
        <v/>
      </c>
      <c r="KR197" s="375" t="str">
        <f t="shared" si="729"/>
        <v/>
      </c>
      <c r="KS197" s="375" t="str">
        <f t="shared" si="729"/>
        <v/>
      </c>
      <c r="KT197" s="375" t="str">
        <f t="shared" si="729"/>
        <v/>
      </c>
      <c r="KU197" s="375" t="str">
        <f t="shared" si="729"/>
        <v/>
      </c>
      <c r="KV197" s="375" t="str">
        <f t="shared" si="729"/>
        <v/>
      </c>
      <c r="KW197" s="375" t="str">
        <f t="shared" si="729"/>
        <v/>
      </c>
      <c r="KX197" s="375" t="str">
        <f t="shared" si="729"/>
        <v/>
      </c>
      <c r="KY197" s="375" t="str">
        <f t="shared" si="729"/>
        <v/>
      </c>
      <c r="KZ197" s="375" t="str">
        <f t="shared" si="729"/>
        <v/>
      </c>
      <c r="LA197" s="375" t="str">
        <f t="shared" si="729"/>
        <v/>
      </c>
      <c r="LB197" s="375" t="str">
        <f t="shared" si="729"/>
        <v/>
      </c>
      <c r="LC197" s="375" t="str">
        <f t="shared" si="729"/>
        <v/>
      </c>
      <c r="LD197" s="375" t="str">
        <f t="shared" si="729"/>
        <v/>
      </c>
      <c r="LE197" s="375" t="str">
        <f t="shared" si="729"/>
        <v/>
      </c>
      <c r="LF197" s="375" t="str">
        <f t="shared" si="729"/>
        <v/>
      </c>
      <c r="LG197" s="375" t="str">
        <f t="shared" si="729"/>
        <v/>
      </c>
      <c r="LH197" s="375" t="str">
        <f t="shared" si="729"/>
        <v/>
      </c>
      <c r="LI197" s="375" t="str">
        <f t="shared" si="729"/>
        <v/>
      </c>
      <c r="LJ197" s="375" t="str">
        <f t="shared" si="729"/>
        <v/>
      </c>
      <c r="LK197" s="375" t="str">
        <f t="shared" si="729"/>
        <v/>
      </c>
      <c r="LL197" s="375" t="str">
        <f t="shared" si="729"/>
        <v/>
      </c>
      <c r="LM197" s="375" t="str">
        <f t="shared" si="729"/>
        <v/>
      </c>
      <c r="LN197" s="375" t="str">
        <f t="shared" si="729"/>
        <v/>
      </c>
      <c r="LO197" s="375" t="str">
        <f t="shared" si="729"/>
        <v/>
      </c>
      <c r="LP197" s="375" t="str">
        <f t="shared" si="729"/>
        <v/>
      </c>
      <c r="LQ197" s="375" t="str">
        <f t="shared" si="729"/>
        <v/>
      </c>
      <c r="LR197" s="375" t="str">
        <f t="shared" si="729"/>
        <v/>
      </c>
      <c r="LS197" s="375" t="str">
        <f t="shared" si="729"/>
        <v/>
      </c>
      <c r="LT197" s="375" t="str">
        <f t="shared" si="729"/>
        <v/>
      </c>
      <c r="LU197" s="375" t="str">
        <f t="shared" si="729"/>
        <v/>
      </c>
      <c r="LV197" s="375" t="str">
        <f t="shared" si="729"/>
        <v/>
      </c>
      <c r="LW197" s="375" t="str">
        <f t="shared" si="729"/>
        <v/>
      </c>
      <c r="LX197" s="375" t="str">
        <f t="shared" si="729"/>
        <v/>
      </c>
      <c r="LY197" s="375" t="str">
        <f t="shared" si="729"/>
        <v/>
      </c>
      <c r="LZ197" s="375" t="str">
        <f t="shared" si="729"/>
        <v/>
      </c>
      <c r="MA197" s="375" t="str">
        <f t="shared" si="729"/>
        <v/>
      </c>
      <c r="MB197" s="375" t="str">
        <f t="shared" si="729"/>
        <v/>
      </c>
      <c r="MC197" s="375" t="str">
        <f t="shared" si="729"/>
        <v/>
      </c>
      <c r="MD197" s="375" t="str">
        <f t="shared" si="729"/>
        <v/>
      </c>
      <c r="ME197" s="375" t="str">
        <f t="shared" si="729"/>
        <v/>
      </c>
      <c r="MF197" s="375" t="str">
        <f t="shared" si="729"/>
        <v/>
      </c>
      <c r="MG197" s="375" t="str">
        <f t="shared" si="729"/>
        <v/>
      </c>
      <c r="MH197" s="375" t="str">
        <f t="shared" si="729"/>
        <v/>
      </c>
      <c r="MI197" s="375" t="str">
        <f t="shared" si="729"/>
        <v/>
      </c>
      <c r="MJ197" s="375" t="str">
        <f t="shared" si="729"/>
        <v/>
      </c>
      <c r="MK197" s="375" t="str">
        <f t="shared" si="729"/>
        <v/>
      </c>
      <c r="ML197" s="375" t="str">
        <f t="shared" si="729"/>
        <v/>
      </c>
      <c r="MM197" s="375" t="str">
        <f t="shared" si="729"/>
        <v/>
      </c>
      <c r="MN197" s="375" t="str">
        <f t="shared" si="729"/>
        <v/>
      </c>
      <c r="MO197" s="375" t="str">
        <f t="shared" si="729"/>
        <v/>
      </c>
      <c r="MP197" s="375" t="str">
        <f t="shared" si="729"/>
        <v/>
      </c>
      <c r="MQ197" s="375" t="str">
        <f t="shared" si="729"/>
        <v/>
      </c>
      <c r="MR197" s="375" t="str">
        <f t="shared" si="729"/>
        <v/>
      </c>
      <c r="MS197" s="375" t="str">
        <f t="shared" si="729"/>
        <v/>
      </c>
      <c r="MT197" s="375" t="str">
        <f t="shared" si="729"/>
        <v/>
      </c>
      <c r="MU197" s="375" t="str">
        <f t="shared" si="729"/>
        <v/>
      </c>
      <c r="MV197" s="375" t="str">
        <f t="shared" si="729"/>
        <v/>
      </c>
      <c r="MW197" s="375" t="str">
        <f t="shared" si="729"/>
        <v/>
      </c>
      <c r="MX197" s="375" t="str">
        <f t="shared" si="729"/>
        <v/>
      </c>
      <c r="MY197" s="375" t="str">
        <f t="shared" si="729"/>
        <v/>
      </c>
      <c r="MZ197" s="375" t="str">
        <f t="shared" si="729"/>
        <v/>
      </c>
      <c r="NA197" s="375" t="str">
        <f t="shared" ref="NA197:PL197" si="730">IF(NA107=0,"",IF(NA107=1,1,NA107-1))</f>
        <v/>
      </c>
      <c r="NB197" s="375" t="str">
        <f t="shared" si="730"/>
        <v/>
      </c>
      <c r="NC197" s="375" t="str">
        <f t="shared" si="730"/>
        <v/>
      </c>
      <c r="ND197" s="375" t="str">
        <f t="shared" si="730"/>
        <v/>
      </c>
      <c r="NE197" s="375" t="str">
        <f t="shared" si="730"/>
        <v/>
      </c>
      <c r="NF197" s="375" t="str">
        <f t="shared" si="730"/>
        <v/>
      </c>
      <c r="NG197" s="375" t="str">
        <f t="shared" si="730"/>
        <v/>
      </c>
      <c r="NH197" s="375" t="str">
        <f t="shared" si="730"/>
        <v/>
      </c>
      <c r="NI197" s="375" t="str">
        <f t="shared" si="730"/>
        <v/>
      </c>
      <c r="NJ197" s="375" t="str">
        <f t="shared" si="730"/>
        <v/>
      </c>
      <c r="NK197" s="375" t="str">
        <f t="shared" si="730"/>
        <v/>
      </c>
      <c r="NL197" s="375" t="str">
        <f t="shared" si="730"/>
        <v/>
      </c>
      <c r="NM197" s="375" t="str">
        <f t="shared" si="730"/>
        <v/>
      </c>
      <c r="NN197" s="375" t="str">
        <f t="shared" si="730"/>
        <v/>
      </c>
      <c r="NO197" s="375" t="str">
        <f t="shared" si="730"/>
        <v/>
      </c>
      <c r="NP197" s="375" t="str">
        <f t="shared" si="730"/>
        <v/>
      </c>
      <c r="NQ197" s="375" t="str">
        <f t="shared" si="730"/>
        <v/>
      </c>
      <c r="NR197" s="375" t="str">
        <f t="shared" si="730"/>
        <v/>
      </c>
      <c r="NS197" s="375" t="str">
        <f t="shared" si="730"/>
        <v/>
      </c>
      <c r="NT197" s="375" t="str">
        <f t="shared" si="730"/>
        <v/>
      </c>
      <c r="NU197" s="375" t="str">
        <f t="shared" si="730"/>
        <v/>
      </c>
      <c r="NV197" s="375" t="str">
        <f t="shared" si="730"/>
        <v/>
      </c>
      <c r="NW197" s="375" t="str">
        <f t="shared" si="730"/>
        <v/>
      </c>
      <c r="NX197" s="375" t="str">
        <f t="shared" si="730"/>
        <v/>
      </c>
      <c r="NY197" s="375" t="str">
        <f t="shared" si="730"/>
        <v/>
      </c>
      <c r="NZ197" s="375" t="str">
        <f t="shared" si="730"/>
        <v/>
      </c>
      <c r="OA197" s="375" t="str">
        <f t="shared" si="730"/>
        <v/>
      </c>
      <c r="OB197" s="375" t="str">
        <f t="shared" si="730"/>
        <v/>
      </c>
      <c r="OC197" s="375" t="str">
        <f t="shared" si="730"/>
        <v/>
      </c>
      <c r="OD197" s="375" t="str">
        <f t="shared" si="730"/>
        <v/>
      </c>
      <c r="OE197" s="375" t="str">
        <f t="shared" si="730"/>
        <v/>
      </c>
      <c r="OF197" s="375" t="str">
        <f t="shared" si="730"/>
        <v/>
      </c>
      <c r="OG197" s="375" t="str">
        <f t="shared" si="730"/>
        <v/>
      </c>
      <c r="OH197" s="375" t="str">
        <f t="shared" si="730"/>
        <v/>
      </c>
      <c r="OI197" s="375" t="str">
        <f t="shared" si="730"/>
        <v/>
      </c>
      <c r="OJ197" s="375" t="str">
        <f t="shared" si="730"/>
        <v/>
      </c>
      <c r="OK197" s="375" t="str">
        <f t="shared" si="730"/>
        <v/>
      </c>
      <c r="OL197" s="375" t="str">
        <f t="shared" si="730"/>
        <v/>
      </c>
      <c r="OM197" s="375" t="str">
        <f t="shared" si="730"/>
        <v/>
      </c>
      <c r="ON197" s="375" t="str">
        <f t="shared" si="730"/>
        <v/>
      </c>
      <c r="OO197" s="375" t="str">
        <f t="shared" si="730"/>
        <v/>
      </c>
      <c r="OP197" s="375" t="str">
        <f t="shared" si="730"/>
        <v/>
      </c>
      <c r="OQ197" s="377" t="str">
        <f t="shared" si="730"/>
        <v/>
      </c>
      <c r="OR197" s="377" t="str">
        <f t="shared" si="730"/>
        <v/>
      </c>
      <c r="OS197" s="377" t="str">
        <f t="shared" si="730"/>
        <v/>
      </c>
      <c r="OT197" s="377" t="str">
        <f t="shared" si="730"/>
        <v/>
      </c>
      <c r="OU197" s="377" t="str">
        <f t="shared" si="730"/>
        <v/>
      </c>
      <c r="OV197" s="377" t="str">
        <f t="shared" si="730"/>
        <v/>
      </c>
      <c r="OW197" s="377" t="str">
        <f t="shared" si="730"/>
        <v/>
      </c>
      <c r="OX197" s="377" t="str">
        <f t="shared" si="730"/>
        <v/>
      </c>
      <c r="OY197" s="377" t="str">
        <f t="shared" si="730"/>
        <v/>
      </c>
      <c r="OZ197" s="377" t="str">
        <f t="shared" si="730"/>
        <v/>
      </c>
      <c r="PA197" s="377" t="str">
        <f t="shared" si="730"/>
        <v/>
      </c>
      <c r="PB197" s="377" t="str">
        <f t="shared" si="730"/>
        <v/>
      </c>
      <c r="PC197" s="377" t="str">
        <f t="shared" si="730"/>
        <v/>
      </c>
      <c r="PD197" s="377" t="str">
        <f t="shared" si="730"/>
        <v/>
      </c>
      <c r="PE197" s="377" t="str">
        <f t="shared" si="730"/>
        <v/>
      </c>
      <c r="PF197" s="377" t="str">
        <f t="shared" si="730"/>
        <v/>
      </c>
      <c r="PG197" s="377" t="str">
        <f t="shared" si="730"/>
        <v/>
      </c>
      <c r="PH197" s="377" t="str">
        <f t="shared" si="730"/>
        <v/>
      </c>
      <c r="PI197" s="377" t="str">
        <f t="shared" si="730"/>
        <v/>
      </c>
      <c r="PJ197" s="377" t="str">
        <f t="shared" si="730"/>
        <v/>
      </c>
      <c r="PK197" s="377" t="str">
        <f t="shared" si="730"/>
        <v/>
      </c>
      <c r="PL197" s="377" t="str">
        <f t="shared" si="730"/>
        <v/>
      </c>
      <c r="PM197" s="377" t="str">
        <f t="shared" ref="PM197:RX197" si="731">IF(PM107=0,"",IF(PM107=1,1,PM107-1))</f>
        <v/>
      </c>
      <c r="PN197" s="377" t="str">
        <f t="shared" si="731"/>
        <v/>
      </c>
      <c r="PO197" s="377" t="str">
        <f t="shared" si="731"/>
        <v/>
      </c>
      <c r="PP197" s="377" t="str">
        <f t="shared" si="731"/>
        <v/>
      </c>
      <c r="PQ197" s="377" t="str">
        <f t="shared" si="731"/>
        <v/>
      </c>
      <c r="PR197" s="377" t="str">
        <f t="shared" si="731"/>
        <v/>
      </c>
      <c r="PS197" s="377" t="str">
        <f t="shared" si="731"/>
        <v/>
      </c>
      <c r="PT197" s="377" t="str">
        <f t="shared" si="731"/>
        <v/>
      </c>
      <c r="PU197" s="377" t="str">
        <f t="shared" si="731"/>
        <v/>
      </c>
      <c r="PV197" s="377" t="str">
        <f t="shared" si="731"/>
        <v/>
      </c>
      <c r="PW197" s="377" t="str">
        <f t="shared" si="731"/>
        <v/>
      </c>
      <c r="PX197" s="377" t="str">
        <f t="shared" si="731"/>
        <v/>
      </c>
      <c r="PY197" s="377" t="str">
        <f t="shared" si="731"/>
        <v/>
      </c>
      <c r="PZ197" s="377" t="str">
        <f t="shared" si="731"/>
        <v/>
      </c>
      <c r="QA197" s="377" t="str">
        <f t="shared" si="731"/>
        <v/>
      </c>
      <c r="QB197" s="377" t="str">
        <f t="shared" si="731"/>
        <v/>
      </c>
      <c r="QC197" s="377" t="str">
        <f t="shared" si="731"/>
        <v/>
      </c>
      <c r="QD197" s="377" t="str">
        <f t="shared" si="731"/>
        <v/>
      </c>
      <c r="QE197" s="377" t="str">
        <f t="shared" si="731"/>
        <v/>
      </c>
      <c r="QF197" s="377" t="str">
        <f t="shared" si="731"/>
        <v/>
      </c>
      <c r="QG197" s="377" t="str">
        <f t="shared" si="731"/>
        <v/>
      </c>
      <c r="QH197" s="377" t="str">
        <f t="shared" si="731"/>
        <v/>
      </c>
      <c r="QI197" s="377" t="str">
        <f t="shared" si="731"/>
        <v/>
      </c>
      <c r="QJ197" s="377" t="str">
        <f t="shared" si="731"/>
        <v/>
      </c>
      <c r="QK197" s="377" t="str">
        <f t="shared" si="731"/>
        <v/>
      </c>
      <c r="QL197" s="377" t="str">
        <f t="shared" si="731"/>
        <v/>
      </c>
      <c r="QM197" s="377" t="str">
        <f t="shared" si="731"/>
        <v/>
      </c>
      <c r="QN197" s="377" t="str">
        <f t="shared" si="731"/>
        <v/>
      </c>
      <c r="QO197" s="377" t="str">
        <f t="shared" si="731"/>
        <v/>
      </c>
      <c r="QP197" s="377" t="str">
        <f t="shared" si="731"/>
        <v/>
      </c>
      <c r="QQ197" s="377" t="str">
        <f t="shared" si="731"/>
        <v/>
      </c>
      <c r="QR197" s="377" t="str">
        <f t="shared" si="731"/>
        <v/>
      </c>
      <c r="QS197" s="377" t="str">
        <f t="shared" si="731"/>
        <v/>
      </c>
      <c r="QT197" s="377" t="str">
        <f t="shared" si="731"/>
        <v/>
      </c>
      <c r="QU197" s="377" t="str">
        <f t="shared" si="731"/>
        <v/>
      </c>
      <c r="QV197" s="377" t="str">
        <f t="shared" si="731"/>
        <v/>
      </c>
      <c r="QW197" s="377" t="str">
        <f t="shared" si="731"/>
        <v/>
      </c>
      <c r="QX197" s="377" t="str">
        <f t="shared" si="731"/>
        <v/>
      </c>
      <c r="QY197" s="377" t="str">
        <f t="shared" si="731"/>
        <v/>
      </c>
      <c r="QZ197" s="377" t="str">
        <f t="shared" si="731"/>
        <v/>
      </c>
      <c r="RA197" s="377" t="str">
        <f t="shared" si="731"/>
        <v/>
      </c>
      <c r="RB197" s="377" t="str">
        <f t="shared" si="731"/>
        <v/>
      </c>
      <c r="RC197" s="377" t="str">
        <f t="shared" si="731"/>
        <v/>
      </c>
      <c r="RD197" s="377" t="str">
        <f t="shared" si="731"/>
        <v/>
      </c>
      <c r="RE197" s="377" t="str">
        <f t="shared" si="731"/>
        <v/>
      </c>
      <c r="RF197" s="377" t="str">
        <f t="shared" si="731"/>
        <v/>
      </c>
      <c r="RG197" s="377" t="str">
        <f t="shared" si="731"/>
        <v/>
      </c>
      <c r="RH197" s="377" t="str">
        <f t="shared" si="731"/>
        <v/>
      </c>
      <c r="RI197" s="377" t="str">
        <f t="shared" si="731"/>
        <v/>
      </c>
      <c r="RJ197" s="377" t="str">
        <f t="shared" si="731"/>
        <v/>
      </c>
      <c r="RK197" s="377" t="str">
        <f t="shared" si="731"/>
        <v/>
      </c>
      <c r="RL197" s="377" t="str">
        <f t="shared" si="731"/>
        <v/>
      </c>
      <c r="RM197" s="377" t="str">
        <f t="shared" si="731"/>
        <v/>
      </c>
      <c r="RN197" s="377" t="str">
        <f t="shared" si="731"/>
        <v/>
      </c>
      <c r="RO197" s="377" t="str">
        <f t="shared" si="731"/>
        <v/>
      </c>
      <c r="RP197" s="377" t="str">
        <f t="shared" si="731"/>
        <v/>
      </c>
      <c r="RQ197" s="377" t="str">
        <f t="shared" si="731"/>
        <v/>
      </c>
      <c r="RR197" s="377" t="str">
        <f t="shared" si="731"/>
        <v/>
      </c>
      <c r="RS197" s="377" t="str">
        <f t="shared" si="731"/>
        <v/>
      </c>
      <c r="RT197" s="377" t="str">
        <f t="shared" si="731"/>
        <v/>
      </c>
      <c r="RU197" s="377" t="str">
        <f t="shared" si="731"/>
        <v/>
      </c>
      <c r="RV197" s="377" t="str">
        <f t="shared" si="731"/>
        <v/>
      </c>
      <c r="RW197" s="377" t="str">
        <f t="shared" si="731"/>
        <v/>
      </c>
      <c r="RX197" s="377" t="str">
        <f t="shared" si="731"/>
        <v/>
      </c>
      <c r="RY197" s="377" t="str">
        <f t="shared" ref="RY197:UJ197" si="732">IF(RY107=0,"",IF(RY107=1,1,RY107-1))</f>
        <v/>
      </c>
      <c r="RZ197" s="377" t="str">
        <f t="shared" si="732"/>
        <v/>
      </c>
      <c r="SA197" s="377" t="str">
        <f t="shared" si="732"/>
        <v/>
      </c>
      <c r="SB197" s="377" t="str">
        <f t="shared" si="732"/>
        <v/>
      </c>
      <c r="SC197" s="377" t="str">
        <f t="shared" si="732"/>
        <v/>
      </c>
      <c r="SD197" s="377" t="str">
        <f t="shared" si="732"/>
        <v/>
      </c>
      <c r="SE197" s="377" t="str">
        <f t="shared" si="732"/>
        <v/>
      </c>
      <c r="SF197" s="377" t="str">
        <f t="shared" si="732"/>
        <v/>
      </c>
      <c r="SG197" s="377" t="str">
        <f t="shared" si="732"/>
        <v/>
      </c>
      <c r="SH197" s="377" t="str">
        <f t="shared" si="732"/>
        <v/>
      </c>
      <c r="SI197" s="377" t="str">
        <f t="shared" si="732"/>
        <v/>
      </c>
      <c r="SJ197" s="377" t="str">
        <f t="shared" si="732"/>
        <v/>
      </c>
      <c r="SK197" s="377" t="str">
        <f t="shared" si="732"/>
        <v/>
      </c>
      <c r="SL197" s="377" t="str">
        <f t="shared" si="732"/>
        <v/>
      </c>
      <c r="SM197" s="377" t="str">
        <f t="shared" si="732"/>
        <v/>
      </c>
      <c r="SN197" s="377" t="str">
        <f t="shared" si="732"/>
        <v/>
      </c>
      <c r="SO197" s="377" t="str">
        <f t="shared" si="732"/>
        <v/>
      </c>
      <c r="SP197" s="377" t="str">
        <f t="shared" si="732"/>
        <v/>
      </c>
      <c r="SQ197" s="377" t="str">
        <f t="shared" si="732"/>
        <v/>
      </c>
      <c r="SR197" s="377" t="str">
        <f t="shared" si="732"/>
        <v/>
      </c>
      <c r="SS197" s="377" t="str">
        <f t="shared" si="732"/>
        <v/>
      </c>
      <c r="ST197" s="377" t="str">
        <f t="shared" si="732"/>
        <v/>
      </c>
      <c r="SU197" s="377" t="str">
        <f t="shared" si="732"/>
        <v/>
      </c>
      <c r="SV197" s="377" t="str">
        <f t="shared" si="732"/>
        <v/>
      </c>
      <c r="SW197" s="377" t="str">
        <f t="shared" si="732"/>
        <v/>
      </c>
      <c r="SX197" s="377" t="str">
        <f t="shared" si="732"/>
        <v/>
      </c>
      <c r="SY197" s="377" t="str">
        <f t="shared" si="732"/>
        <v/>
      </c>
      <c r="SZ197" s="377" t="str">
        <f t="shared" si="732"/>
        <v/>
      </c>
      <c r="TA197" s="377" t="str">
        <f t="shared" si="732"/>
        <v/>
      </c>
      <c r="TB197" s="377" t="str">
        <f t="shared" si="732"/>
        <v/>
      </c>
      <c r="TC197" s="377" t="str">
        <f t="shared" si="732"/>
        <v/>
      </c>
      <c r="TD197" s="377" t="str">
        <f t="shared" si="732"/>
        <v/>
      </c>
      <c r="TE197" s="377" t="str">
        <f t="shared" si="732"/>
        <v/>
      </c>
      <c r="TF197" s="377" t="str">
        <f t="shared" si="732"/>
        <v/>
      </c>
      <c r="TG197" s="377" t="str">
        <f t="shared" si="732"/>
        <v/>
      </c>
      <c r="TH197" s="377" t="str">
        <f t="shared" si="732"/>
        <v/>
      </c>
      <c r="TI197" s="377" t="str">
        <f t="shared" si="732"/>
        <v/>
      </c>
      <c r="TJ197" s="377" t="str">
        <f t="shared" si="732"/>
        <v/>
      </c>
      <c r="TK197" s="377" t="str">
        <f t="shared" si="732"/>
        <v/>
      </c>
      <c r="TL197" s="377" t="str">
        <f t="shared" si="732"/>
        <v/>
      </c>
      <c r="TM197" s="377" t="str">
        <f t="shared" si="732"/>
        <v/>
      </c>
      <c r="TN197" s="377" t="str">
        <f t="shared" si="732"/>
        <v/>
      </c>
      <c r="TO197" s="377" t="str">
        <f t="shared" si="732"/>
        <v/>
      </c>
      <c r="TP197" s="377" t="str">
        <f t="shared" si="732"/>
        <v/>
      </c>
      <c r="TQ197" s="377" t="str">
        <f t="shared" si="732"/>
        <v/>
      </c>
      <c r="TR197" s="377" t="str">
        <f t="shared" si="732"/>
        <v/>
      </c>
      <c r="TS197" s="377" t="str">
        <f t="shared" si="732"/>
        <v/>
      </c>
      <c r="TT197" s="377" t="str">
        <f t="shared" si="732"/>
        <v/>
      </c>
      <c r="TU197" s="377" t="str">
        <f t="shared" si="732"/>
        <v/>
      </c>
      <c r="TV197" s="377" t="str">
        <f t="shared" si="732"/>
        <v/>
      </c>
      <c r="TW197" s="377" t="str">
        <f t="shared" si="732"/>
        <v/>
      </c>
      <c r="TX197" s="377" t="str">
        <f t="shared" si="732"/>
        <v/>
      </c>
      <c r="TY197" s="377" t="str">
        <f t="shared" si="732"/>
        <v/>
      </c>
      <c r="TZ197" s="377" t="str">
        <f t="shared" si="732"/>
        <v/>
      </c>
      <c r="UA197" s="377" t="str">
        <f t="shared" si="732"/>
        <v/>
      </c>
      <c r="UB197" s="377" t="str">
        <f t="shared" si="732"/>
        <v/>
      </c>
      <c r="UC197" s="377" t="str">
        <f t="shared" si="732"/>
        <v/>
      </c>
      <c r="UD197" s="377" t="str">
        <f t="shared" si="732"/>
        <v/>
      </c>
      <c r="UE197" s="377" t="str">
        <f t="shared" si="732"/>
        <v/>
      </c>
      <c r="UF197" s="377" t="str">
        <f t="shared" si="732"/>
        <v/>
      </c>
      <c r="UG197" s="377" t="str">
        <f t="shared" si="732"/>
        <v/>
      </c>
      <c r="UH197" s="377" t="str">
        <f t="shared" si="732"/>
        <v/>
      </c>
      <c r="UI197" s="377" t="str">
        <f t="shared" si="732"/>
        <v/>
      </c>
      <c r="UJ197" s="377" t="str">
        <f t="shared" si="732"/>
        <v/>
      </c>
      <c r="UK197" s="377" t="str">
        <f t="shared" ref="UK197:WI197" si="733">IF(UK107=0,"",IF(UK107=1,1,UK107-1))</f>
        <v/>
      </c>
      <c r="UL197" s="377" t="str">
        <f t="shared" si="733"/>
        <v/>
      </c>
      <c r="UM197" s="377" t="str">
        <f t="shared" si="733"/>
        <v/>
      </c>
      <c r="UN197" s="377" t="str">
        <f t="shared" si="733"/>
        <v/>
      </c>
      <c r="UO197" s="377" t="str">
        <f t="shared" si="733"/>
        <v/>
      </c>
      <c r="UP197" s="377" t="str">
        <f t="shared" si="733"/>
        <v/>
      </c>
      <c r="UQ197" s="377" t="str">
        <f t="shared" si="733"/>
        <v/>
      </c>
      <c r="UR197" s="377" t="str">
        <f t="shared" si="733"/>
        <v/>
      </c>
      <c r="US197" s="377" t="str">
        <f t="shared" si="733"/>
        <v/>
      </c>
      <c r="UT197" s="377" t="str">
        <f t="shared" si="733"/>
        <v/>
      </c>
      <c r="UU197" s="377" t="str">
        <f t="shared" si="733"/>
        <v/>
      </c>
      <c r="UV197" s="377" t="str">
        <f t="shared" si="733"/>
        <v/>
      </c>
      <c r="UW197" s="377" t="str">
        <f t="shared" si="733"/>
        <v/>
      </c>
      <c r="UX197" s="377" t="str">
        <f t="shared" si="733"/>
        <v/>
      </c>
      <c r="UY197" s="377" t="str">
        <f t="shared" si="733"/>
        <v/>
      </c>
      <c r="UZ197" s="377" t="str">
        <f t="shared" si="733"/>
        <v/>
      </c>
      <c r="VA197" s="377" t="str">
        <f t="shared" si="733"/>
        <v/>
      </c>
      <c r="VB197" s="377" t="str">
        <f t="shared" si="733"/>
        <v/>
      </c>
      <c r="VC197" s="377" t="str">
        <f t="shared" si="733"/>
        <v/>
      </c>
      <c r="VD197" s="377" t="str">
        <f t="shared" si="733"/>
        <v/>
      </c>
      <c r="VE197" s="377" t="str">
        <f t="shared" si="733"/>
        <v/>
      </c>
      <c r="VF197" s="377" t="str">
        <f t="shared" si="733"/>
        <v/>
      </c>
      <c r="VG197" s="377" t="str">
        <f t="shared" si="733"/>
        <v/>
      </c>
      <c r="VH197" s="377" t="str">
        <f t="shared" si="733"/>
        <v/>
      </c>
      <c r="VI197" s="377" t="str">
        <f t="shared" si="733"/>
        <v/>
      </c>
      <c r="VJ197" s="377" t="str">
        <f t="shared" si="733"/>
        <v/>
      </c>
      <c r="VK197" s="377" t="str">
        <f t="shared" si="733"/>
        <v/>
      </c>
      <c r="VL197" s="377" t="str">
        <f t="shared" si="733"/>
        <v/>
      </c>
      <c r="VM197" s="377" t="str">
        <f t="shared" si="733"/>
        <v/>
      </c>
      <c r="VN197" s="377" t="str">
        <f t="shared" si="733"/>
        <v/>
      </c>
      <c r="VO197" s="377" t="str">
        <f t="shared" si="733"/>
        <v/>
      </c>
      <c r="VP197" s="377" t="str">
        <f t="shared" si="733"/>
        <v/>
      </c>
      <c r="VQ197" s="377" t="str">
        <f t="shared" si="733"/>
        <v/>
      </c>
      <c r="VR197" s="377" t="str">
        <f t="shared" si="733"/>
        <v/>
      </c>
      <c r="VS197" s="377" t="str">
        <f t="shared" si="733"/>
        <v/>
      </c>
      <c r="VT197" s="377" t="str">
        <f t="shared" si="733"/>
        <v/>
      </c>
      <c r="VU197" s="377" t="str">
        <f t="shared" si="733"/>
        <v/>
      </c>
      <c r="VV197" s="377" t="str">
        <f t="shared" si="733"/>
        <v/>
      </c>
      <c r="VW197" s="377" t="str">
        <f t="shared" si="733"/>
        <v/>
      </c>
      <c r="VX197" s="377" t="str">
        <f t="shared" si="733"/>
        <v/>
      </c>
      <c r="VY197" s="377" t="str">
        <f t="shared" si="733"/>
        <v/>
      </c>
      <c r="VZ197" s="377" t="str">
        <f t="shared" si="733"/>
        <v/>
      </c>
      <c r="WA197" s="377" t="str">
        <f t="shared" si="733"/>
        <v/>
      </c>
      <c r="WB197" s="377" t="str">
        <f t="shared" si="733"/>
        <v/>
      </c>
      <c r="WC197" s="377" t="str">
        <f t="shared" si="733"/>
        <v/>
      </c>
      <c r="WD197" s="377" t="str">
        <f t="shared" si="733"/>
        <v/>
      </c>
      <c r="WE197" s="377" t="str">
        <f t="shared" si="733"/>
        <v/>
      </c>
      <c r="WF197" s="377" t="str">
        <f t="shared" si="733"/>
        <v/>
      </c>
      <c r="WG197" s="377" t="str">
        <f t="shared" si="733"/>
        <v/>
      </c>
      <c r="WH197" s="377" t="str">
        <f t="shared" si="733"/>
        <v/>
      </c>
      <c r="WI197" s="375" t="str">
        <f t="shared" si="733"/>
        <v/>
      </c>
    </row>
    <row r="198" spans="1:607">
      <c r="A198" s="348"/>
      <c r="B198" s="360" t="s">
        <v>930</v>
      </c>
      <c r="C198" s="348"/>
      <c r="D198" s="348"/>
      <c r="E198" s="348"/>
      <c r="F198" s="348"/>
      <c r="G198" s="361" t="str">
        <f t="shared" ref="G198:G261" si="734">IF(OR(D198="",E198=""),"",ROUND((D198+E198),10))</f>
        <v/>
      </c>
      <c r="H198" s="361" t="str">
        <f t="shared" ref="H198:H261" si="735">IF(OR(D198="",F198=""),"",ROUND((D198-F198),10))</f>
        <v/>
      </c>
      <c r="I198" s="397"/>
      <c r="J198" s="348"/>
      <c r="K198" s="348"/>
      <c r="L198" s="348"/>
      <c r="M198" s="348"/>
      <c r="N198" s="400"/>
      <c r="O198" s="400"/>
      <c r="P198" s="400"/>
      <c r="Q198" s="400"/>
      <c r="R198" s="400"/>
      <c r="S198" s="400"/>
      <c r="T198" s="400"/>
      <c r="U198" s="400"/>
      <c r="V198" s="400"/>
      <c r="W198" s="400"/>
      <c r="X198" s="400"/>
      <c r="Y198" s="400"/>
      <c r="Z198" s="400"/>
      <c r="AA198" s="400"/>
      <c r="AB198" s="400"/>
      <c r="AC198" s="400"/>
      <c r="AD198" s="400"/>
      <c r="AE198" s="400"/>
      <c r="AF198" s="400"/>
      <c r="AG198" s="400"/>
      <c r="AH198" s="400"/>
      <c r="AI198" s="400"/>
      <c r="AJ198" s="400"/>
      <c r="AK198" s="400"/>
      <c r="AL198" s="400"/>
      <c r="AM198" s="400"/>
      <c r="AN198" s="400"/>
      <c r="AO198" s="400"/>
      <c r="AP198" s="400"/>
      <c r="AQ198" s="400"/>
      <c r="AR198" s="400"/>
      <c r="AS198" s="400"/>
      <c r="AT198" s="400"/>
      <c r="AU198" s="400"/>
      <c r="AV198" s="400"/>
      <c r="AW198" s="400"/>
      <c r="AX198" s="400"/>
      <c r="AY198" s="400"/>
      <c r="AZ198" s="400"/>
      <c r="BA198" s="400"/>
      <c r="BB198" s="400"/>
      <c r="BC198" s="400"/>
      <c r="BD198" s="400"/>
      <c r="BE198" s="400"/>
      <c r="BF198" s="400"/>
      <c r="BG198" s="400"/>
      <c r="BH198" s="400"/>
      <c r="BI198" s="400"/>
      <c r="BJ198" s="400"/>
      <c r="BK198" s="400"/>
      <c r="BL198" s="400"/>
      <c r="BM198" s="400"/>
      <c r="BN198" s="400"/>
      <c r="BO198" s="400"/>
      <c r="BP198" s="400"/>
      <c r="BQ198" s="400"/>
      <c r="BR198" s="400"/>
      <c r="BS198" s="400"/>
      <c r="BT198" s="400"/>
      <c r="BU198" s="400"/>
      <c r="BV198" s="400"/>
      <c r="BW198" s="400"/>
      <c r="BX198" s="400"/>
      <c r="BY198" s="400"/>
      <c r="BZ198" s="400"/>
      <c r="CA198" s="400"/>
      <c r="CB198" s="400"/>
      <c r="CC198" s="400"/>
      <c r="CD198" s="400"/>
      <c r="CE198" s="400"/>
      <c r="CF198" s="400"/>
      <c r="CG198" s="400"/>
      <c r="CH198" s="400"/>
      <c r="CI198" s="400"/>
      <c r="CJ198" s="400"/>
      <c r="CK198" s="400"/>
      <c r="CL198" s="400"/>
      <c r="CM198" s="400"/>
      <c r="CN198" s="400"/>
      <c r="CO198" s="400"/>
      <c r="CP198" s="400"/>
      <c r="CQ198" s="400"/>
      <c r="CR198" s="400"/>
      <c r="CS198" s="400"/>
      <c r="CT198" s="400"/>
      <c r="CU198" s="400"/>
      <c r="CV198" s="400"/>
      <c r="CW198" s="400"/>
      <c r="CX198" s="400"/>
      <c r="CY198" s="400"/>
      <c r="CZ198" s="362"/>
      <c r="DA198" s="901"/>
      <c r="DB198" s="899" t="s">
        <v>1368</v>
      </c>
      <c r="DC198" s="899"/>
      <c r="DD198" s="375" t="str">
        <f>IF(DD108=0,"",DD108-1)</f>
        <v/>
      </c>
      <c r="DE198" s="375" t="str">
        <f t="shared" ref="DE198:FP198" si="736">IF(DE108=0,"",DE108-1)</f>
        <v/>
      </c>
      <c r="DF198" s="375" t="str">
        <f t="shared" si="736"/>
        <v/>
      </c>
      <c r="DG198" s="375" t="str">
        <f t="shared" si="736"/>
        <v/>
      </c>
      <c r="DH198" s="375" t="str">
        <f t="shared" si="736"/>
        <v/>
      </c>
      <c r="DI198" s="375" t="str">
        <f t="shared" si="736"/>
        <v/>
      </c>
      <c r="DJ198" s="375" t="str">
        <f t="shared" si="736"/>
        <v/>
      </c>
      <c r="DK198" s="375" t="str">
        <f t="shared" si="736"/>
        <v/>
      </c>
      <c r="DL198" s="375" t="str">
        <f t="shared" si="736"/>
        <v/>
      </c>
      <c r="DM198" s="375" t="str">
        <f t="shared" si="736"/>
        <v/>
      </c>
      <c r="DN198" s="375" t="str">
        <f t="shared" si="736"/>
        <v/>
      </c>
      <c r="DO198" s="375" t="str">
        <f t="shared" si="736"/>
        <v/>
      </c>
      <c r="DP198" s="375" t="str">
        <f t="shared" si="736"/>
        <v/>
      </c>
      <c r="DQ198" s="375" t="str">
        <f t="shared" si="736"/>
        <v/>
      </c>
      <c r="DR198" s="375" t="str">
        <f t="shared" si="736"/>
        <v/>
      </c>
      <c r="DS198" s="375" t="str">
        <f t="shared" si="736"/>
        <v/>
      </c>
      <c r="DT198" s="375" t="str">
        <f t="shared" si="736"/>
        <v/>
      </c>
      <c r="DU198" s="375" t="str">
        <f t="shared" si="736"/>
        <v/>
      </c>
      <c r="DV198" s="375" t="str">
        <f t="shared" si="736"/>
        <v/>
      </c>
      <c r="DW198" s="375" t="str">
        <f t="shared" si="736"/>
        <v/>
      </c>
      <c r="DX198" s="376" t="str">
        <f t="shared" si="736"/>
        <v/>
      </c>
      <c r="DY198" s="375" t="str">
        <f t="shared" si="736"/>
        <v/>
      </c>
      <c r="DZ198" s="375" t="str">
        <f t="shared" si="736"/>
        <v/>
      </c>
      <c r="EA198" s="375" t="str">
        <f t="shared" si="736"/>
        <v/>
      </c>
      <c r="EB198" s="375" t="str">
        <f t="shared" si="736"/>
        <v/>
      </c>
      <c r="EC198" s="375" t="str">
        <f t="shared" si="736"/>
        <v/>
      </c>
      <c r="ED198" s="375" t="str">
        <f t="shared" si="736"/>
        <v/>
      </c>
      <c r="EE198" s="375" t="str">
        <f t="shared" si="736"/>
        <v/>
      </c>
      <c r="EF198" s="375" t="str">
        <f t="shared" si="736"/>
        <v/>
      </c>
      <c r="EG198" s="375" t="str">
        <f t="shared" si="736"/>
        <v/>
      </c>
      <c r="EH198" s="375" t="str">
        <f t="shared" si="736"/>
        <v/>
      </c>
      <c r="EI198" s="375" t="str">
        <f t="shared" si="736"/>
        <v/>
      </c>
      <c r="EJ198" s="375" t="str">
        <f t="shared" si="736"/>
        <v/>
      </c>
      <c r="EK198" s="375" t="str">
        <f t="shared" si="736"/>
        <v/>
      </c>
      <c r="EL198" s="375" t="str">
        <f t="shared" si="736"/>
        <v/>
      </c>
      <c r="EM198" s="375" t="str">
        <f t="shared" si="736"/>
        <v/>
      </c>
      <c r="EN198" s="375" t="str">
        <f t="shared" si="736"/>
        <v/>
      </c>
      <c r="EO198" s="375" t="str">
        <f t="shared" si="736"/>
        <v/>
      </c>
      <c r="EP198" s="375" t="str">
        <f t="shared" si="736"/>
        <v/>
      </c>
      <c r="EQ198" s="375" t="str">
        <f t="shared" si="736"/>
        <v/>
      </c>
      <c r="ER198" s="375" t="str">
        <f t="shared" si="736"/>
        <v/>
      </c>
      <c r="ES198" s="375" t="str">
        <f t="shared" si="736"/>
        <v/>
      </c>
      <c r="ET198" s="375" t="str">
        <f t="shared" si="736"/>
        <v/>
      </c>
      <c r="EU198" s="375" t="str">
        <f t="shared" si="736"/>
        <v/>
      </c>
      <c r="EV198" s="375" t="str">
        <f t="shared" si="736"/>
        <v/>
      </c>
      <c r="EW198" s="375" t="str">
        <f t="shared" si="736"/>
        <v/>
      </c>
      <c r="EX198" s="375" t="str">
        <f t="shared" si="736"/>
        <v/>
      </c>
      <c r="EY198" s="375" t="str">
        <f t="shared" si="736"/>
        <v/>
      </c>
      <c r="EZ198" s="375" t="str">
        <f t="shared" si="736"/>
        <v/>
      </c>
      <c r="FA198" s="375" t="str">
        <f t="shared" si="736"/>
        <v/>
      </c>
      <c r="FB198" s="375" t="str">
        <f t="shared" si="736"/>
        <v/>
      </c>
      <c r="FC198" s="375" t="str">
        <f t="shared" si="736"/>
        <v/>
      </c>
      <c r="FD198" s="375" t="str">
        <f t="shared" si="736"/>
        <v/>
      </c>
      <c r="FE198" s="375" t="str">
        <f t="shared" si="736"/>
        <v/>
      </c>
      <c r="FF198" s="375" t="str">
        <f t="shared" si="736"/>
        <v/>
      </c>
      <c r="FG198" s="375" t="str">
        <f t="shared" si="736"/>
        <v/>
      </c>
      <c r="FH198" s="375" t="str">
        <f t="shared" si="736"/>
        <v/>
      </c>
      <c r="FI198" s="375" t="str">
        <f t="shared" si="736"/>
        <v/>
      </c>
      <c r="FJ198" s="375" t="str">
        <f t="shared" si="736"/>
        <v/>
      </c>
      <c r="FK198" s="375" t="str">
        <f t="shared" si="736"/>
        <v/>
      </c>
      <c r="FL198" s="375" t="str">
        <f t="shared" si="736"/>
        <v/>
      </c>
      <c r="FM198" s="375" t="str">
        <f t="shared" si="736"/>
        <v/>
      </c>
      <c r="FN198" s="375" t="str">
        <f t="shared" si="736"/>
        <v/>
      </c>
      <c r="FO198" s="375" t="str">
        <f t="shared" si="736"/>
        <v/>
      </c>
      <c r="FP198" s="375" t="str">
        <f t="shared" si="736"/>
        <v/>
      </c>
      <c r="FQ198" s="375" t="str">
        <f t="shared" ref="FQ198:IB198" si="737">IF(FQ108=0,"",FQ108-1)</f>
        <v/>
      </c>
      <c r="FR198" s="375" t="str">
        <f t="shared" si="737"/>
        <v/>
      </c>
      <c r="FS198" s="375" t="str">
        <f t="shared" si="737"/>
        <v/>
      </c>
      <c r="FT198" s="375" t="str">
        <f t="shared" si="737"/>
        <v/>
      </c>
      <c r="FU198" s="375" t="str">
        <f t="shared" si="737"/>
        <v/>
      </c>
      <c r="FV198" s="375" t="str">
        <f t="shared" si="737"/>
        <v/>
      </c>
      <c r="FW198" s="375" t="str">
        <f t="shared" si="737"/>
        <v/>
      </c>
      <c r="FX198" s="375" t="str">
        <f t="shared" si="737"/>
        <v/>
      </c>
      <c r="FY198" s="375" t="str">
        <f t="shared" si="737"/>
        <v/>
      </c>
      <c r="FZ198" s="375" t="str">
        <f t="shared" si="737"/>
        <v/>
      </c>
      <c r="GA198" s="375" t="str">
        <f t="shared" si="737"/>
        <v/>
      </c>
      <c r="GB198" s="375" t="str">
        <f t="shared" si="737"/>
        <v/>
      </c>
      <c r="GC198" s="375" t="str">
        <f t="shared" si="737"/>
        <v/>
      </c>
      <c r="GD198" s="375" t="str">
        <f t="shared" si="737"/>
        <v/>
      </c>
      <c r="GE198" s="375" t="str">
        <f t="shared" si="737"/>
        <v/>
      </c>
      <c r="GF198" s="375" t="str">
        <f t="shared" si="737"/>
        <v/>
      </c>
      <c r="GG198" s="375" t="str">
        <f t="shared" si="737"/>
        <v/>
      </c>
      <c r="GH198" s="375" t="str">
        <f t="shared" si="737"/>
        <v/>
      </c>
      <c r="GI198" s="375" t="str">
        <f t="shared" si="737"/>
        <v/>
      </c>
      <c r="GJ198" s="375" t="str">
        <f t="shared" si="737"/>
        <v/>
      </c>
      <c r="GK198" s="375" t="str">
        <f t="shared" si="737"/>
        <v/>
      </c>
      <c r="GL198" s="375" t="str">
        <f t="shared" si="737"/>
        <v/>
      </c>
      <c r="GM198" s="375" t="str">
        <f t="shared" si="737"/>
        <v/>
      </c>
      <c r="GN198" s="375" t="str">
        <f t="shared" si="737"/>
        <v/>
      </c>
      <c r="GO198" s="375" t="str">
        <f t="shared" si="737"/>
        <v/>
      </c>
      <c r="GP198" s="375" t="str">
        <f t="shared" si="737"/>
        <v/>
      </c>
      <c r="GQ198" s="375" t="str">
        <f t="shared" si="737"/>
        <v/>
      </c>
      <c r="GR198" s="375" t="str">
        <f t="shared" si="737"/>
        <v/>
      </c>
      <c r="GS198" s="375" t="str">
        <f t="shared" si="737"/>
        <v/>
      </c>
      <c r="GT198" s="375" t="str">
        <f t="shared" si="737"/>
        <v/>
      </c>
      <c r="GU198" s="375" t="str">
        <f t="shared" si="737"/>
        <v/>
      </c>
      <c r="GV198" s="375" t="str">
        <f t="shared" si="737"/>
        <v/>
      </c>
      <c r="GW198" s="375" t="str">
        <f t="shared" si="737"/>
        <v/>
      </c>
      <c r="GX198" s="375" t="str">
        <f t="shared" si="737"/>
        <v/>
      </c>
      <c r="GY198" s="375" t="str">
        <f t="shared" si="737"/>
        <v/>
      </c>
      <c r="GZ198" s="375" t="str">
        <f t="shared" si="737"/>
        <v/>
      </c>
      <c r="HA198" s="375" t="str">
        <f t="shared" si="737"/>
        <v/>
      </c>
      <c r="HB198" s="375" t="str">
        <f t="shared" si="737"/>
        <v/>
      </c>
      <c r="HC198" s="375" t="str">
        <f t="shared" si="737"/>
        <v/>
      </c>
      <c r="HD198" s="375" t="str">
        <f t="shared" si="737"/>
        <v/>
      </c>
      <c r="HE198" s="375" t="str">
        <f t="shared" si="737"/>
        <v/>
      </c>
      <c r="HF198" s="375" t="str">
        <f t="shared" si="737"/>
        <v/>
      </c>
      <c r="HG198" s="375" t="str">
        <f t="shared" si="737"/>
        <v/>
      </c>
      <c r="HH198" s="375" t="str">
        <f t="shared" si="737"/>
        <v/>
      </c>
      <c r="HI198" s="375" t="str">
        <f t="shared" si="737"/>
        <v/>
      </c>
      <c r="HJ198" s="375" t="str">
        <f t="shared" si="737"/>
        <v/>
      </c>
      <c r="HK198" s="375" t="str">
        <f t="shared" si="737"/>
        <v/>
      </c>
      <c r="HL198" s="375" t="str">
        <f t="shared" si="737"/>
        <v/>
      </c>
      <c r="HM198" s="375" t="str">
        <f t="shared" si="737"/>
        <v/>
      </c>
      <c r="HN198" s="375" t="str">
        <f t="shared" si="737"/>
        <v/>
      </c>
      <c r="HO198" s="375" t="str">
        <f t="shared" si="737"/>
        <v/>
      </c>
      <c r="HP198" s="375" t="str">
        <f t="shared" si="737"/>
        <v/>
      </c>
      <c r="HQ198" s="375" t="str">
        <f t="shared" si="737"/>
        <v/>
      </c>
      <c r="HR198" s="375" t="str">
        <f t="shared" si="737"/>
        <v/>
      </c>
      <c r="HS198" s="375" t="str">
        <f t="shared" si="737"/>
        <v/>
      </c>
      <c r="HT198" s="375" t="str">
        <f t="shared" si="737"/>
        <v/>
      </c>
      <c r="HU198" s="375" t="str">
        <f t="shared" si="737"/>
        <v/>
      </c>
      <c r="HV198" s="375" t="str">
        <f t="shared" si="737"/>
        <v/>
      </c>
      <c r="HW198" s="375" t="str">
        <f t="shared" si="737"/>
        <v/>
      </c>
      <c r="HX198" s="375" t="str">
        <f t="shared" si="737"/>
        <v/>
      </c>
      <c r="HY198" s="375" t="str">
        <f t="shared" si="737"/>
        <v/>
      </c>
      <c r="HZ198" s="375" t="str">
        <f t="shared" si="737"/>
        <v/>
      </c>
      <c r="IA198" s="375" t="str">
        <f t="shared" si="737"/>
        <v/>
      </c>
      <c r="IB198" s="375" t="str">
        <f t="shared" si="737"/>
        <v/>
      </c>
      <c r="IC198" s="375" t="str">
        <f t="shared" ref="IC198:KN198" si="738">IF(IC108=0,"",IC108-1)</f>
        <v/>
      </c>
      <c r="ID198" s="375" t="str">
        <f t="shared" si="738"/>
        <v/>
      </c>
      <c r="IE198" s="375" t="str">
        <f t="shared" si="738"/>
        <v/>
      </c>
      <c r="IF198" s="375" t="str">
        <f t="shared" si="738"/>
        <v/>
      </c>
      <c r="IG198" s="375" t="str">
        <f t="shared" si="738"/>
        <v/>
      </c>
      <c r="IH198" s="375" t="str">
        <f t="shared" si="738"/>
        <v/>
      </c>
      <c r="II198" s="375" t="str">
        <f t="shared" si="738"/>
        <v/>
      </c>
      <c r="IJ198" s="375" t="str">
        <f t="shared" si="738"/>
        <v/>
      </c>
      <c r="IK198" s="375" t="str">
        <f t="shared" si="738"/>
        <v/>
      </c>
      <c r="IL198" s="375" t="str">
        <f t="shared" si="738"/>
        <v/>
      </c>
      <c r="IM198" s="375" t="str">
        <f t="shared" si="738"/>
        <v/>
      </c>
      <c r="IN198" s="375" t="str">
        <f t="shared" si="738"/>
        <v/>
      </c>
      <c r="IO198" s="375" t="str">
        <f t="shared" si="738"/>
        <v/>
      </c>
      <c r="IP198" s="375" t="str">
        <f t="shared" si="738"/>
        <v/>
      </c>
      <c r="IQ198" s="375" t="str">
        <f t="shared" si="738"/>
        <v/>
      </c>
      <c r="IR198" s="375" t="str">
        <f t="shared" si="738"/>
        <v/>
      </c>
      <c r="IS198" s="375" t="str">
        <f t="shared" si="738"/>
        <v/>
      </c>
      <c r="IT198" s="375" t="str">
        <f t="shared" si="738"/>
        <v/>
      </c>
      <c r="IU198" s="375" t="str">
        <f t="shared" si="738"/>
        <v/>
      </c>
      <c r="IV198" s="375" t="str">
        <f t="shared" si="738"/>
        <v/>
      </c>
      <c r="IW198" s="375" t="str">
        <f t="shared" si="738"/>
        <v/>
      </c>
      <c r="IX198" s="375" t="str">
        <f t="shared" si="738"/>
        <v/>
      </c>
      <c r="IY198" s="375" t="str">
        <f t="shared" si="738"/>
        <v/>
      </c>
      <c r="IZ198" s="375" t="str">
        <f t="shared" si="738"/>
        <v/>
      </c>
      <c r="JA198" s="375" t="str">
        <f t="shared" si="738"/>
        <v/>
      </c>
      <c r="JB198" s="375" t="str">
        <f t="shared" si="738"/>
        <v/>
      </c>
      <c r="JC198" s="375" t="str">
        <f t="shared" si="738"/>
        <v/>
      </c>
      <c r="JD198" s="375" t="str">
        <f t="shared" si="738"/>
        <v/>
      </c>
      <c r="JE198" s="375" t="str">
        <f t="shared" si="738"/>
        <v/>
      </c>
      <c r="JF198" s="375" t="str">
        <f t="shared" si="738"/>
        <v/>
      </c>
      <c r="JG198" s="375" t="str">
        <f t="shared" si="738"/>
        <v/>
      </c>
      <c r="JH198" s="375" t="str">
        <f t="shared" si="738"/>
        <v/>
      </c>
      <c r="JI198" s="375" t="str">
        <f t="shared" si="738"/>
        <v/>
      </c>
      <c r="JJ198" s="375" t="str">
        <f t="shared" si="738"/>
        <v/>
      </c>
      <c r="JK198" s="375" t="str">
        <f t="shared" si="738"/>
        <v/>
      </c>
      <c r="JL198" s="375" t="str">
        <f t="shared" si="738"/>
        <v/>
      </c>
      <c r="JM198" s="375" t="str">
        <f t="shared" si="738"/>
        <v/>
      </c>
      <c r="JN198" s="375" t="str">
        <f t="shared" si="738"/>
        <v/>
      </c>
      <c r="JO198" s="375" t="str">
        <f t="shared" si="738"/>
        <v/>
      </c>
      <c r="JP198" s="375" t="str">
        <f t="shared" si="738"/>
        <v/>
      </c>
      <c r="JQ198" s="375" t="str">
        <f t="shared" si="738"/>
        <v/>
      </c>
      <c r="JR198" s="375" t="str">
        <f t="shared" si="738"/>
        <v/>
      </c>
      <c r="JS198" s="375" t="str">
        <f t="shared" si="738"/>
        <v/>
      </c>
      <c r="JT198" s="375" t="str">
        <f t="shared" si="738"/>
        <v/>
      </c>
      <c r="JU198" s="375" t="str">
        <f t="shared" si="738"/>
        <v/>
      </c>
      <c r="JV198" s="375" t="str">
        <f t="shared" si="738"/>
        <v/>
      </c>
      <c r="JW198" s="375" t="str">
        <f t="shared" si="738"/>
        <v/>
      </c>
      <c r="JX198" s="375" t="str">
        <f t="shared" si="738"/>
        <v/>
      </c>
      <c r="JY198" s="375" t="str">
        <f t="shared" si="738"/>
        <v/>
      </c>
      <c r="JZ198" s="375" t="str">
        <f t="shared" si="738"/>
        <v/>
      </c>
      <c r="KA198" s="375" t="str">
        <f t="shared" si="738"/>
        <v/>
      </c>
      <c r="KB198" s="375" t="str">
        <f t="shared" si="738"/>
        <v/>
      </c>
      <c r="KC198" s="375" t="str">
        <f t="shared" si="738"/>
        <v/>
      </c>
      <c r="KD198" s="375" t="str">
        <f t="shared" si="738"/>
        <v/>
      </c>
      <c r="KE198" s="375" t="str">
        <f t="shared" si="738"/>
        <v/>
      </c>
      <c r="KF198" s="375" t="str">
        <f t="shared" si="738"/>
        <v/>
      </c>
      <c r="KG198" s="375" t="str">
        <f t="shared" si="738"/>
        <v/>
      </c>
      <c r="KH198" s="375" t="str">
        <f t="shared" si="738"/>
        <v/>
      </c>
      <c r="KI198" s="375" t="str">
        <f t="shared" si="738"/>
        <v/>
      </c>
      <c r="KJ198" s="375" t="str">
        <f t="shared" si="738"/>
        <v/>
      </c>
      <c r="KK198" s="375" t="str">
        <f t="shared" si="738"/>
        <v/>
      </c>
      <c r="KL198" s="375" t="str">
        <f t="shared" si="738"/>
        <v/>
      </c>
      <c r="KM198" s="375" t="str">
        <f t="shared" si="738"/>
        <v/>
      </c>
      <c r="KN198" s="375" t="str">
        <f t="shared" si="738"/>
        <v/>
      </c>
      <c r="KO198" s="375" t="str">
        <f t="shared" ref="KO198:MZ198" si="739">IF(KO108=0,"",KO108-1)</f>
        <v/>
      </c>
      <c r="KP198" s="375" t="str">
        <f t="shared" si="739"/>
        <v/>
      </c>
      <c r="KQ198" s="375" t="str">
        <f t="shared" si="739"/>
        <v/>
      </c>
      <c r="KR198" s="375" t="str">
        <f t="shared" si="739"/>
        <v/>
      </c>
      <c r="KS198" s="375" t="str">
        <f t="shared" si="739"/>
        <v/>
      </c>
      <c r="KT198" s="375" t="str">
        <f t="shared" si="739"/>
        <v/>
      </c>
      <c r="KU198" s="375" t="str">
        <f t="shared" si="739"/>
        <v/>
      </c>
      <c r="KV198" s="375" t="str">
        <f t="shared" si="739"/>
        <v/>
      </c>
      <c r="KW198" s="375" t="str">
        <f t="shared" si="739"/>
        <v/>
      </c>
      <c r="KX198" s="375" t="str">
        <f t="shared" si="739"/>
        <v/>
      </c>
      <c r="KY198" s="375" t="str">
        <f t="shared" si="739"/>
        <v/>
      </c>
      <c r="KZ198" s="375" t="str">
        <f t="shared" si="739"/>
        <v/>
      </c>
      <c r="LA198" s="375" t="str">
        <f t="shared" si="739"/>
        <v/>
      </c>
      <c r="LB198" s="375" t="str">
        <f t="shared" si="739"/>
        <v/>
      </c>
      <c r="LC198" s="375" t="str">
        <f t="shared" si="739"/>
        <v/>
      </c>
      <c r="LD198" s="375" t="str">
        <f t="shared" si="739"/>
        <v/>
      </c>
      <c r="LE198" s="375" t="str">
        <f t="shared" si="739"/>
        <v/>
      </c>
      <c r="LF198" s="375" t="str">
        <f t="shared" si="739"/>
        <v/>
      </c>
      <c r="LG198" s="375" t="str">
        <f t="shared" si="739"/>
        <v/>
      </c>
      <c r="LH198" s="375" t="str">
        <f t="shared" si="739"/>
        <v/>
      </c>
      <c r="LI198" s="375" t="str">
        <f t="shared" si="739"/>
        <v/>
      </c>
      <c r="LJ198" s="375" t="str">
        <f t="shared" si="739"/>
        <v/>
      </c>
      <c r="LK198" s="375" t="str">
        <f t="shared" si="739"/>
        <v/>
      </c>
      <c r="LL198" s="375" t="str">
        <f t="shared" si="739"/>
        <v/>
      </c>
      <c r="LM198" s="375" t="str">
        <f t="shared" si="739"/>
        <v/>
      </c>
      <c r="LN198" s="375" t="str">
        <f t="shared" si="739"/>
        <v/>
      </c>
      <c r="LO198" s="375" t="str">
        <f t="shared" si="739"/>
        <v/>
      </c>
      <c r="LP198" s="375" t="str">
        <f t="shared" si="739"/>
        <v/>
      </c>
      <c r="LQ198" s="375" t="str">
        <f t="shared" si="739"/>
        <v/>
      </c>
      <c r="LR198" s="375" t="str">
        <f t="shared" si="739"/>
        <v/>
      </c>
      <c r="LS198" s="375" t="str">
        <f t="shared" si="739"/>
        <v/>
      </c>
      <c r="LT198" s="375" t="str">
        <f t="shared" si="739"/>
        <v/>
      </c>
      <c r="LU198" s="375" t="str">
        <f t="shared" si="739"/>
        <v/>
      </c>
      <c r="LV198" s="375" t="str">
        <f t="shared" si="739"/>
        <v/>
      </c>
      <c r="LW198" s="375" t="str">
        <f t="shared" si="739"/>
        <v/>
      </c>
      <c r="LX198" s="375" t="str">
        <f t="shared" si="739"/>
        <v/>
      </c>
      <c r="LY198" s="375" t="str">
        <f t="shared" si="739"/>
        <v/>
      </c>
      <c r="LZ198" s="375" t="str">
        <f t="shared" si="739"/>
        <v/>
      </c>
      <c r="MA198" s="375" t="str">
        <f t="shared" si="739"/>
        <v/>
      </c>
      <c r="MB198" s="375" t="str">
        <f t="shared" si="739"/>
        <v/>
      </c>
      <c r="MC198" s="375" t="str">
        <f t="shared" si="739"/>
        <v/>
      </c>
      <c r="MD198" s="375" t="str">
        <f t="shared" si="739"/>
        <v/>
      </c>
      <c r="ME198" s="375" t="str">
        <f t="shared" si="739"/>
        <v/>
      </c>
      <c r="MF198" s="375" t="str">
        <f t="shared" si="739"/>
        <v/>
      </c>
      <c r="MG198" s="375" t="str">
        <f t="shared" si="739"/>
        <v/>
      </c>
      <c r="MH198" s="375" t="str">
        <f t="shared" si="739"/>
        <v/>
      </c>
      <c r="MI198" s="375" t="str">
        <f t="shared" si="739"/>
        <v/>
      </c>
      <c r="MJ198" s="375" t="str">
        <f t="shared" si="739"/>
        <v/>
      </c>
      <c r="MK198" s="375" t="str">
        <f t="shared" si="739"/>
        <v/>
      </c>
      <c r="ML198" s="375" t="str">
        <f t="shared" si="739"/>
        <v/>
      </c>
      <c r="MM198" s="375" t="str">
        <f t="shared" si="739"/>
        <v/>
      </c>
      <c r="MN198" s="375" t="str">
        <f t="shared" si="739"/>
        <v/>
      </c>
      <c r="MO198" s="375" t="str">
        <f t="shared" si="739"/>
        <v/>
      </c>
      <c r="MP198" s="375" t="str">
        <f t="shared" si="739"/>
        <v/>
      </c>
      <c r="MQ198" s="375" t="str">
        <f t="shared" si="739"/>
        <v/>
      </c>
      <c r="MR198" s="375" t="str">
        <f t="shared" si="739"/>
        <v/>
      </c>
      <c r="MS198" s="375" t="str">
        <f t="shared" si="739"/>
        <v/>
      </c>
      <c r="MT198" s="375" t="str">
        <f t="shared" si="739"/>
        <v/>
      </c>
      <c r="MU198" s="375" t="str">
        <f t="shared" si="739"/>
        <v/>
      </c>
      <c r="MV198" s="375" t="str">
        <f t="shared" si="739"/>
        <v/>
      </c>
      <c r="MW198" s="375" t="str">
        <f t="shared" si="739"/>
        <v/>
      </c>
      <c r="MX198" s="375" t="str">
        <f t="shared" si="739"/>
        <v/>
      </c>
      <c r="MY198" s="375" t="str">
        <f t="shared" si="739"/>
        <v/>
      </c>
      <c r="MZ198" s="375" t="str">
        <f t="shared" si="739"/>
        <v/>
      </c>
      <c r="NA198" s="375" t="str">
        <f t="shared" ref="NA198:PL198" si="740">IF(NA108=0,"",NA108-1)</f>
        <v/>
      </c>
      <c r="NB198" s="375" t="str">
        <f t="shared" si="740"/>
        <v/>
      </c>
      <c r="NC198" s="375" t="str">
        <f t="shared" si="740"/>
        <v/>
      </c>
      <c r="ND198" s="375" t="str">
        <f t="shared" si="740"/>
        <v/>
      </c>
      <c r="NE198" s="375" t="str">
        <f t="shared" si="740"/>
        <v/>
      </c>
      <c r="NF198" s="375" t="str">
        <f t="shared" si="740"/>
        <v/>
      </c>
      <c r="NG198" s="375" t="str">
        <f t="shared" si="740"/>
        <v/>
      </c>
      <c r="NH198" s="375" t="str">
        <f t="shared" si="740"/>
        <v/>
      </c>
      <c r="NI198" s="375" t="str">
        <f t="shared" si="740"/>
        <v/>
      </c>
      <c r="NJ198" s="375" t="str">
        <f t="shared" si="740"/>
        <v/>
      </c>
      <c r="NK198" s="375" t="str">
        <f t="shared" si="740"/>
        <v/>
      </c>
      <c r="NL198" s="375" t="str">
        <f t="shared" si="740"/>
        <v/>
      </c>
      <c r="NM198" s="375" t="str">
        <f t="shared" si="740"/>
        <v/>
      </c>
      <c r="NN198" s="375" t="str">
        <f t="shared" si="740"/>
        <v/>
      </c>
      <c r="NO198" s="375" t="str">
        <f t="shared" si="740"/>
        <v/>
      </c>
      <c r="NP198" s="375" t="str">
        <f t="shared" si="740"/>
        <v/>
      </c>
      <c r="NQ198" s="375" t="str">
        <f t="shared" si="740"/>
        <v/>
      </c>
      <c r="NR198" s="375" t="str">
        <f t="shared" si="740"/>
        <v/>
      </c>
      <c r="NS198" s="375" t="str">
        <f t="shared" si="740"/>
        <v/>
      </c>
      <c r="NT198" s="375" t="str">
        <f t="shared" si="740"/>
        <v/>
      </c>
      <c r="NU198" s="375" t="str">
        <f t="shared" si="740"/>
        <v/>
      </c>
      <c r="NV198" s="375" t="str">
        <f t="shared" si="740"/>
        <v/>
      </c>
      <c r="NW198" s="375" t="str">
        <f t="shared" si="740"/>
        <v/>
      </c>
      <c r="NX198" s="375" t="str">
        <f t="shared" si="740"/>
        <v/>
      </c>
      <c r="NY198" s="375" t="str">
        <f t="shared" si="740"/>
        <v/>
      </c>
      <c r="NZ198" s="375" t="str">
        <f t="shared" si="740"/>
        <v/>
      </c>
      <c r="OA198" s="375" t="str">
        <f t="shared" si="740"/>
        <v/>
      </c>
      <c r="OB198" s="375" t="str">
        <f t="shared" si="740"/>
        <v/>
      </c>
      <c r="OC198" s="375" t="str">
        <f t="shared" si="740"/>
        <v/>
      </c>
      <c r="OD198" s="375" t="str">
        <f t="shared" si="740"/>
        <v/>
      </c>
      <c r="OE198" s="375" t="str">
        <f t="shared" si="740"/>
        <v/>
      </c>
      <c r="OF198" s="375" t="str">
        <f t="shared" si="740"/>
        <v/>
      </c>
      <c r="OG198" s="375" t="str">
        <f t="shared" si="740"/>
        <v/>
      </c>
      <c r="OH198" s="375" t="str">
        <f t="shared" si="740"/>
        <v/>
      </c>
      <c r="OI198" s="375" t="str">
        <f t="shared" si="740"/>
        <v/>
      </c>
      <c r="OJ198" s="375" t="str">
        <f t="shared" si="740"/>
        <v/>
      </c>
      <c r="OK198" s="375" t="str">
        <f t="shared" si="740"/>
        <v/>
      </c>
      <c r="OL198" s="375" t="str">
        <f t="shared" si="740"/>
        <v/>
      </c>
      <c r="OM198" s="375" t="str">
        <f t="shared" si="740"/>
        <v/>
      </c>
      <c r="ON198" s="375" t="str">
        <f t="shared" si="740"/>
        <v/>
      </c>
      <c r="OO198" s="375" t="str">
        <f t="shared" si="740"/>
        <v/>
      </c>
      <c r="OP198" s="375" t="str">
        <f t="shared" si="740"/>
        <v/>
      </c>
      <c r="OQ198" s="377" t="str">
        <f t="shared" si="740"/>
        <v/>
      </c>
      <c r="OR198" s="377" t="str">
        <f t="shared" si="740"/>
        <v/>
      </c>
      <c r="OS198" s="377" t="str">
        <f t="shared" si="740"/>
        <v/>
      </c>
      <c r="OT198" s="377" t="str">
        <f t="shared" si="740"/>
        <v/>
      </c>
      <c r="OU198" s="377" t="str">
        <f t="shared" si="740"/>
        <v/>
      </c>
      <c r="OV198" s="377" t="str">
        <f t="shared" si="740"/>
        <v/>
      </c>
      <c r="OW198" s="377" t="str">
        <f t="shared" si="740"/>
        <v/>
      </c>
      <c r="OX198" s="377" t="str">
        <f t="shared" si="740"/>
        <v/>
      </c>
      <c r="OY198" s="377" t="str">
        <f t="shared" si="740"/>
        <v/>
      </c>
      <c r="OZ198" s="377" t="str">
        <f t="shared" si="740"/>
        <v/>
      </c>
      <c r="PA198" s="377" t="str">
        <f t="shared" si="740"/>
        <v/>
      </c>
      <c r="PB198" s="377" t="str">
        <f t="shared" si="740"/>
        <v/>
      </c>
      <c r="PC198" s="377" t="str">
        <f t="shared" si="740"/>
        <v/>
      </c>
      <c r="PD198" s="377" t="str">
        <f t="shared" si="740"/>
        <v/>
      </c>
      <c r="PE198" s="377" t="str">
        <f t="shared" si="740"/>
        <v/>
      </c>
      <c r="PF198" s="377" t="str">
        <f t="shared" si="740"/>
        <v/>
      </c>
      <c r="PG198" s="377" t="str">
        <f t="shared" si="740"/>
        <v/>
      </c>
      <c r="PH198" s="377" t="str">
        <f t="shared" si="740"/>
        <v/>
      </c>
      <c r="PI198" s="377" t="str">
        <f t="shared" si="740"/>
        <v/>
      </c>
      <c r="PJ198" s="377" t="str">
        <f t="shared" si="740"/>
        <v/>
      </c>
      <c r="PK198" s="377" t="str">
        <f t="shared" si="740"/>
        <v/>
      </c>
      <c r="PL198" s="377" t="str">
        <f t="shared" si="740"/>
        <v/>
      </c>
      <c r="PM198" s="377" t="str">
        <f t="shared" ref="PM198:RX198" si="741">IF(PM108=0,"",PM108-1)</f>
        <v/>
      </c>
      <c r="PN198" s="377" t="str">
        <f t="shared" si="741"/>
        <v/>
      </c>
      <c r="PO198" s="377" t="str">
        <f t="shared" si="741"/>
        <v/>
      </c>
      <c r="PP198" s="377" t="str">
        <f t="shared" si="741"/>
        <v/>
      </c>
      <c r="PQ198" s="377" t="str">
        <f t="shared" si="741"/>
        <v/>
      </c>
      <c r="PR198" s="377" t="str">
        <f t="shared" si="741"/>
        <v/>
      </c>
      <c r="PS198" s="377" t="str">
        <f t="shared" si="741"/>
        <v/>
      </c>
      <c r="PT198" s="377" t="str">
        <f t="shared" si="741"/>
        <v/>
      </c>
      <c r="PU198" s="377" t="str">
        <f t="shared" si="741"/>
        <v/>
      </c>
      <c r="PV198" s="377" t="str">
        <f t="shared" si="741"/>
        <v/>
      </c>
      <c r="PW198" s="377" t="str">
        <f t="shared" si="741"/>
        <v/>
      </c>
      <c r="PX198" s="377" t="str">
        <f t="shared" si="741"/>
        <v/>
      </c>
      <c r="PY198" s="377" t="str">
        <f t="shared" si="741"/>
        <v/>
      </c>
      <c r="PZ198" s="377" t="str">
        <f t="shared" si="741"/>
        <v/>
      </c>
      <c r="QA198" s="377" t="str">
        <f t="shared" si="741"/>
        <v/>
      </c>
      <c r="QB198" s="377" t="str">
        <f t="shared" si="741"/>
        <v/>
      </c>
      <c r="QC198" s="377" t="str">
        <f t="shared" si="741"/>
        <v/>
      </c>
      <c r="QD198" s="377" t="str">
        <f t="shared" si="741"/>
        <v/>
      </c>
      <c r="QE198" s="377" t="str">
        <f t="shared" si="741"/>
        <v/>
      </c>
      <c r="QF198" s="377" t="str">
        <f t="shared" si="741"/>
        <v/>
      </c>
      <c r="QG198" s="377" t="str">
        <f t="shared" si="741"/>
        <v/>
      </c>
      <c r="QH198" s="377" t="str">
        <f t="shared" si="741"/>
        <v/>
      </c>
      <c r="QI198" s="377" t="str">
        <f t="shared" si="741"/>
        <v/>
      </c>
      <c r="QJ198" s="377" t="str">
        <f t="shared" si="741"/>
        <v/>
      </c>
      <c r="QK198" s="377" t="str">
        <f t="shared" si="741"/>
        <v/>
      </c>
      <c r="QL198" s="377" t="str">
        <f t="shared" si="741"/>
        <v/>
      </c>
      <c r="QM198" s="377" t="str">
        <f t="shared" si="741"/>
        <v/>
      </c>
      <c r="QN198" s="377" t="str">
        <f t="shared" si="741"/>
        <v/>
      </c>
      <c r="QO198" s="377" t="str">
        <f t="shared" si="741"/>
        <v/>
      </c>
      <c r="QP198" s="377" t="str">
        <f t="shared" si="741"/>
        <v/>
      </c>
      <c r="QQ198" s="377" t="str">
        <f t="shared" si="741"/>
        <v/>
      </c>
      <c r="QR198" s="377" t="str">
        <f t="shared" si="741"/>
        <v/>
      </c>
      <c r="QS198" s="377" t="str">
        <f t="shared" si="741"/>
        <v/>
      </c>
      <c r="QT198" s="377" t="str">
        <f t="shared" si="741"/>
        <v/>
      </c>
      <c r="QU198" s="377" t="str">
        <f t="shared" si="741"/>
        <v/>
      </c>
      <c r="QV198" s="377" t="str">
        <f t="shared" si="741"/>
        <v/>
      </c>
      <c r="QW198" s="377" t="str">
        <f t="shared" si="741"/>
        <v/>
      </c>
      <c r="QX198" s="377" t="str">
        <f t="shared" si="741"/>
        <v/>
      </c>
      <c r="QY198" s="377" t="str">
        <f t="shared" si="741"/>
        <v/>
      </c>
      <c r="QZ198" s="377" t="str">
        <f t="shared" si="741"/>
        <v/>
      </c>
      <c r="RA198" s="377" t="str">
        <f t="shared" si="741"/>
        <v/>
      </c>
      <c r="RB198" s="377" t="str">
        <f t="shared" si="741"/>
        <v/>
      </c>
      <c r="RC198" s="377" t="str">
        <f t="shared" si="741"/>
        <v/>
      </c>
      <c r="RD198" s="377" t="str">
        <f t="shared" si="741"/>
        <v/>
      </c>
      <c r="RE198" s="377" t="str">
        <f t="shared" si="741"/>
        <v/>
      </c>
      <c r="RF198" s="377" t="str">
        <f t="shared" si="741"/>
        <v/>
      </c>
      <c r="RG198" s="377" t="str">
        <f t="shared" si="741"/>
        <v/>
      </c>
      <c r="RH198" s="377" t="str">
        <f t="shared" si="741"/>
        <v/>
      </c>
      <c r="RI198" s="377" t="str">
        <f t="shared" si="741"/>
        <v/>
      </c>
      <c r="RJ198" s="377" t="str">
        <f t="shared" si="741"/>
        <v/>
      </c>
      <c r="RK198" s="377" t="str">
        <f t="shared" si="741"/>
        <v/>
      </c>
      <c r="RL198" s="377" t="str">
        <f t="shared" si="741"/>
        <v/>
      </c>
      <c r="RM198" s="377" t="str">
        <f t="shared" si="741"/>
        <v/>
      </c>
      <c r="RN198" s="377" t="str">
        <f t="shared" si="741"/>
        <v/>
      </c>
      <c r="RO198" s="377" t="str">
        <f t="shared" si="741"/>
        <v/>
      </c>
      <c r="RP198" s="377" t="str">
        <f t="shared" si="741"/>
        <v/>
      </c>
      <c r="RQ198" s="377" t="str">
        <f t="shared" si="741"/>
        <v/>
      </c>
      <c r="RR198" s="377" t="str">
        <f t="shared" si="741"/>
        <v/>
      </c>
      <c r="RS198" s="377" t="str">
        <f t="shared" si="741"/>
        <v/>
      </c>
      <c r="RT198" s="377" t="str">
        <f t="shared" si="741"/>
        <v/>
      </c>
      <c r="RU198" s="377" t="str">
        <f t="shared" si="741"/>
        <v/>
      </c>
      <c r="RV198" s="377" t="str">
        <f t="shared" si="741"/>
        <v/>
      </c>
      <c r="RW198" s="377" t="str">
        <f t="shared" si="741"/>
        <v/>
      </c>
      <c r="RX198" s="377" t="str">
        <f t="shared" si="741"/>
        <v/>
      </c>
      <c r="RY198" s="377" t="str">
        <f t="shared" ref="RY198:UJ198" si="742">IF(RY108=0,"",RY108-1)</f>
        <v/>
      </c>
      <c r="RZ198" s="377" t="str">
        <f t="shared" si="742"/>
        <v/>
      </c>
      <c r="SA198" s="377" t="str">
        <f t="shared" si="742"/>
        <v/>
      </c>
      <c r="SB198" s="377" t="str">
        <f t="shared" si="742"/>
        <v/>
      </c>
      <c r="SC198" s="377" t="str">
        <f t="shared" si="742"/>
        <v/>
      </c>
      <c r="SD198" s="377" t="str">
        <f t="shared" si="742"/>
        <v/>
      </c>
      <c r="SE198" s="377" t="str">
        <f t="shared" si="742"/>
        <v/>
      </c>
      <c r="SF198" s="377" t="str">
        <f t="shared" si="742"/>
        <v/>
      </c>
      <c r="SG198" s="377" t="str">
        <f t="shared" si="742"/>
        <v/>
      </c>
      <c r="SH198" s="377" t="str">
        <f t="shared" si="742"/>
        <v/>
      </c>
      <c r="SI198" s="377" t="str">
        <f t="shared" si="742"/>
        <v/>
      </c>
      <c r="SJ198" s="377" t="str">
        <f t="shared" si="742"/>
        <v/>
      </c>
      <c r="SK198" s="377" t="str">
        <f t="shared" si="742"/>
        <v/>
      </c>
      <c r="SL198" s="377" t="str">
        <f t="shared" si="742"/>
        <v/>
      </c>
      <c r="SM198" s="377" t="str">
        <f t="shared" si="742"/>
        <v/>
      </c>
      <c r="SN198" s="377" t="str">
        <f t="shared" si="742"/>
        <v/>
      </c>
      <c r="SO198" s="377" t="str">
        <f t="shared" si="742"/>
        <v/>
      </c>
      <c r="SP198" s="377" t="str">
        <f t="shared" si="742"/>
        <v/>
      </c>
      <c r="SQ198" s="377" t="str">
        <f t="shared" si="742"/>
        <v/>
      </c>
      <c r="SR198" s="377" t="str">
        <f t="shared" si="742"/>
        <v/>
      </c>
      <c r="SS198" s="377" t="str">
        <f t="shared" si="742"/>
        <v/>
      </c>
      <c r="ST198" s="377" t="str">
        <f t="shared" si="742"/>
        <v/>
      </c>
      <c r="SU198" s="377" t="str">
        <f t="shared" si="742"/>
        <v/>
      </c>
      <c r="SV198" s="377" t="str">
        <f t="shared" si="742"/>
        <v/>
      </c>
      <c r="SW198" s="377" t="str">
        <f t="shared" si="742"/>
        <v/>
      </c>
      <c r="SX198" s="377" t="str">
        <f t="shared" si="742"/>
        <v/>
      </c>
      <c r="SY198" s="377" t="str">
        <f t="shared" si="742"/>
        <v/>
      </c>
      <c r="SZ198" s="377" t="str">
        <f t="shared" si="742"/>
        <v/>
      </c>
      <c r="TA198" s="377" t="str">
        <f t="shared" si="742"/>
        <v/>
      </c>
      <c r="TB198" s="377" t="str">
        <f t="shared" si="742"/>
        <v/>
      </c>
      <c r="TC198" s="377" t="str">
        <f t="shared" si="742"/>
        <v/>
      </c>
      <c r="TD198" s="377" t="str">
        <f t="shared" si="742"/>
        <v/>
      </c>
      <c r="TE198" s="377" t="str">
        <f t="shared" si="742"/>
        <v/>
      </c>
      <c r="TF198" s="377" t="str">
        <f t="shared" si="742"/>
        <v/>
      </c>
      <c r="TG198" s="377" t="str">
        <f t="shared" si="742"/>
        <v/>
      </c>
      <c r="TH198" s="377" t="str">
        <f t="shared" si="742"/>
        <v/>
      </c>
      <c r="TI198" s="377" t="str">
        <f t="shared" si="742"/>
        <v/>
      </c>
      <c r="TJ198" s="377" t="str">
        <f t="shared" si="742"/>
        <v/>
      </c>
      <c r="TK198" s="377" t="str">
        <f t="shared" si="742"/>
        <v/>
      </c>
      <c r="TL198" s="377" t="str">
        <f t="shared" si="742"/>
        <v/>
      </c>
      <c r="TM198" s="377" t="str">
        <f t="shared" si="742"/>
        <v/>
      </c>
      <c r="TN198" s="377" t="str">
        <f t="shared" si="742"/>
        <v/>
      </c>
      <c r="TO198" s="377" t="str">
        <f t="shared" si="742"/>
        <v/>
      </c>
      <c r="TP198" s="377" t="str">
        <f t="shared" si="742"/>
        <v/>
      </c>
      <c r="TQ198" s="377" t="str">
        <f t="shared" si="742"/>
        <v/>
      </c>
      <c r="TR198" s="377" t="str">
        <f t="shared" si="742"/>
        <v/>
      </c>
      <c r="TS198" s="377" t="str">
        <f t="shared" si="742"/>
        <v/>
      </c>
      <c r="TT198" s="377" t="str">
        <f t="shared" si="742"/>
        <v/>
      </c>
      <c r="TU198" s="377" t="str">
        <f t="shared" si="742"/>
        <v/>
      </c>
      <c r="TV198" s="377" t="str">
        <f t="shared" si="742"/>
        <v/>
      </c>
      <c r="TW198" s="377" t="str">
        <f t="shared" si="742"/>
        <v/>
      </c>
      <c r="TX198" s="377" t="str">
        <f t="shared" si="742"/>
        <v/>
      </c>
      <c r="TY198" s="377" t="str">
        <f t="shared" si="742"/>
        <v/>
      </c>
      <c r="TZ198" s="377" t="str">
        <f t="shared" si="742"/>
        <v/>
      </c>
      <c r="UA198" s="377" t="str">
        <f t="shared" si="742"/>
        <v/>
      </c>
      <c r="UB198" s="377" t="str">
        <f t="shared" si="742"/>
        <v/>
      </c>
      <c r="UC198" s="377" t="str">
        <f t="shared" si="742"/>
        <v/>
      </c>
      <c r="UD198" s="377" t="str">
        <f t="shared" si="742"/>
        <v/>
      </c>
      <c r="UE198" s="377" t="str">
        <f t="shared" si="742"/>
        <v/>
      </c>
      <c r="UF198" s="377" t="str">
        <f t="shared" si="742"/>
        <v/>
      </c>
      <c r="UG198" s="377" t="str">
        <f t="shared" si="742"/>
        <v/>
      </c>
      <c r="UH198" s="377" t="str">
        <f t="shared" si="742"/>
        <v/>
      </c>
      <c r="UI198" s="377" t="str">
        <f t="shared" si="742"/>
        <v/>
      </c>
      <c r="UJ198" s="377" t="str">
        <f t="shared" si="742"/>
        <v/>
      </c>
      <c r="UK198" s="377" t="str">
        <f t="shared" ref="UK198:WI198" si="743">IF(UK108=0,"",UK108-1)</f>
        <v/>
      </c>
      <c r="UL198" s="377" t="str">
        <f t="shared" si="743"/>
        <v/>
      </c>
      <c r="UM198" s="377" t="str">
        <f t="shared" si="743"/>
        <v/>
      </c>
      <c r="UN198" s="377" t="str">
        <f t="shared" si="743"/>
        <v/>
      </c>
      <c r="UO198" s="377" t="str">
        <f t="shared" si="743"/>
        <v/>
      </c>
      <c r="UP198" s="377" t="str">
        <f t="shared" si="743"/>
        <v/>
      </c>
      <c r="UQ198" s="377" t="str">
        <f t="shared" si="743"/>
        <v/>
      </c>
      <c r="UR198" s="377" t="str">
        <f t="shared" si="743"/>
        <v/>
      </c>
      <c r="US198" s="377" t="str">
        <f t="shared" si="743"/>
        <v/>
      </c>
      <c r="UT198" s="377" t="str">
        <f t="shared" si="743"/>
        <v/>
      </c>
      <c r="UU198" s="377" t="str">
        <f t="shared" si="743"/>
        <v/>
      </c>
      <c r="UV198" s="377" t="str">
        <f t="shared" si="743"/>
        <v/>
      </c>
      <c r="UW198" s="377" t="str">
        <f t="shared" si="743"/>
        <v/>
      </c>
      <c r="UX198" s="377" t="str">
        <f t="shared" si="743"/>
        <v/>
      </c>
      <c r="UY198" s="377" t="str">
        <f t="shared" si="743"/>
        <v/>
      </c>
      <c r="UZ198" s="377" t="str">
        <f t="shared" si="743"/>
        <v/>
      </c>
      <c r="VA198" s="377" t="str">
        <f t="shared" si="743"/>
        <v/>
      </c>
      <c r="VB198" s="377" t="str">
        <f t="shared" si="743"/>
        <v/>
      </c>
      <c r="VC198" s="377" t="str">
        <f t="shared" si="743"/>
        <v/>
      </c>
      <c r="VD198" s="377" t="str">
        <f t="shared" si="743"/>
        <v/>
      </c>
      <c r="VE198" s="377" t="str">
        <f t="shared" si="743"/>
        <v/>
      </c>
      <c r="VF198" s="377" t="str">
        <f t="shared" si="743"/>
        <v/>
      </c>
      <c r="VG198" s="377" t="str">
        <f t="shared" si="743"/>
        <v/>
      </c>
      <c r="VH198" s="377" t="str">
        <f t="shared" si="743"/>
        <v/>
      </c>
      <c r="VI198" s="377" t="str">
        <f t="shared" si="743"/>
        <v/>
      </c>
      <c r="VJ198" s="377" t="str">
        <f t="shared" si="743"/>
        <v/>
      </c>
      <c r="VK198" s="377" t="str">
        <f t="shared" si="743"/>
        <v/>
      </c>
      <c r="VL198" s="377" t="str">
        <f t="shared" si="743"/>
        <v/>
      </c>
      <c r="VM198" s="377" t="str">
        <f t="shared" si="743"/>
        <v/>
      </c>
      <c r="VN198" s="377" t="str">
        <f t="shared" si="743"/>
        <v/>
      </c>
      <c r="VO198" s="377" t="str">
        <f t="shared" si="743"/>
        <v/>
      </c>
      <c r="VP198" s="377" t="str">
        <f t="shared" si="743"/>
        <v/>
      </c>
      <c r="VQ198" s="377" t="str">
        <f t="shared" si="743"/>
        <v/>
      </c>
      <c r="VR198" s="377" t="str">
        <f t="shared" si="743"/>
        <v/>
      </c>
      <c r="VS198" s="377" t="str">
        <f t="shared" si="743"/>
        <v/>
      </c>
      <c r="VT198" s="377" t="str">
        <f t="shared" si="743"/>
        <v/>
      </c>
      <c r="VU198" s="377" t="str">
        <f t="shared" si="743"/>
        <v/>
      </c>
      <c r="VV198" s="377" t="str">
        <f t="shared" si="743"/>
        <v/>
      </c>
      <c r="VW198" s="377" t="str">
        <f t="shared" si="743"/>
        <v/>
      </c>
      <c r="VX198" s="377" t="str">
        <f t="shared" si="743"/>
        <v/>
      </c>
      <c r="VY198" s="377" t="str">
        <f t="shared" si="743"/>
        <v/>
      </c>
      <c r="VZ198" s="377" t="str">
        <f t="shared" si="743"/>
        <v/>
      </c>
      <c r="WA198" s="377" t="str">
        <f t="shared" si="743"/>
        <v/>
      </c>
      <c r="WB198" s="377" t="str">
        <f t="shared" si="743"/>
        <v/>
      </c>
      <c r="WC198" s="377" t="str">
        <f t="shared" si="743"/>
        <v/>
      </c>
      <c r="WD198" s="377" t="str">
        <f t="shared" si="743"/>
        <v/>
      </c>
      <c r="WE198" s="377" t="str">
        <f t="shared" si="743"/>
        <v/>
      </c>
      <c r="WF198" s="377" t="str">
        <f t="shared" si="743"/>
        <v/>
      </c>
      <c r="WG198" s="377" t="str">
        <f t="shared" si="743"/>
        <v/>
      </c>
      <c r="WH198" s="377" t="str">
        <f t="shared" si="743"/>
        <v/>
      </c>
      <c r="WI198" s="375" t="str">
        <f t="shared" si="743"/>
        <v/>
      </c>
    </row>
    <row r="199" spans="1:607">
      <c r="A199" s="348"/>
      <c r="B199" s="360" t="s">
        <v>931</v>
      </c>
      <c r="C199" s="348"/>
      <c r="D199" s="348"/>
      <c r="E199" s="348"/>
      <c r="F199" s="348"/>
      <c r="G199" s="361" t="str">
        <f t="shared" si="734"/>
        <v/>
      </c>
      <c r="H199" s="361" t="str">
        <f t="shared" si="735"/>
        <v/>
      </c>
      <c r="I199" s="397"/>
      <c r="J199" s="348"/>
      <c r="K199" s="348"/>
      <c r="L199" s="348"/>
      <c r="M199" s="348"/>
      <c r="N199" s="400"/>
      <c r="O199" s="400"/>
      <c r="P199" s="400"/>
      <c r="Q199" s="400"/>
      <c r="R199" s="400"/>
      <c r="S199" s="400"/>
      <c r="T199" s="400"/>
      <c r="U199" s="400"/>
      <c r="V199" s="400"/>
      <c r="W199" s="400"/>
      <c r="X199" s="400"/>
      <c r="Y199" s="400"/>
      <c r="Z199" s="400"/>
      <c r="AA199" s="400"/>
      <c r="AB199" s="400"/>
      <c r="AC199" s="400"/>
      <c r="AD199" s="400"/>
      <c r="AE199" s="400"/>
      <c r="AF199" s="400"/>
      <c r="AG199" s="400"/>
      <c r="AH199" s="400"/>
      <c r="AI199" s="400"/>
      <c r="AJ199" s="400"/>
      <c r="AK199" s="400"/>
      <c r="AL199" s="400"/>
      <c r="AM199" s="400"/>
      <c r="AN199" s="400"/>
      <c r="AO199" s="400"/>
      <c r="AP199" s="400"/>
      <c r="AQ199" s="400"/>
      <c r="AR199" s="400"/>
      <c r="AS199" s="400"/>
      <c r="AT199" s="400"/>
      <c r="AU199" s="400"/>
      <c r="AV199" s="400"/>
      <c r="AW199" s="400"/>
      <c r="AX199" s="400"/>
      <c r="AY199" s="400"/>
      <c r="AZ199" s="400"/>
      <c r="BA199" s="400"/>
      <c r="BB199" s="400"/>
      <c r="BC199" s="400"/>
      <c r="BD199" s="400"/>
      <c r="BE199" s="400"/>
      <c r="BF199" s="400"/>
      <c r="BG199" s="400"/>
      <c r="BH199" s="400"/>
      <c r="BI199" s="400"/>
      <c r="BJ199" s="400"/>
      <c r="BK199" s="400"/>
      <c r="BL199" s="400"/>
      <c r="BM199" s="400"/>
      <c r="BN199" s="400"/>
      <c r="BO199" s="400"/>
      <c r="BP199" s="400"/>
      <c r="BQ199" s="400"/>
      <c r="BR199" s="400"/>
      <c r="BS199" s="400"/>
      <c r="BT199" s="400"/>
      <c r="BU199" s="400"/>
      <c r="BV199" s="400"/>
      <c r="BW199" s="400"/>
      <c r="BX199" s="400"/>
      <c r="BY199" s="400"/>
      <c r="BZ199" s="400"/>
      <c r="CA199" s="400"/>
      <c r="CB199" s="400"/>
      <c r="CC199" s="400"/>
      <c r="CD199" s="400"/>
      <c r="CE199" s="400"/>
      <c r="CF199" s="400"/>
      <c r="CG199" s="400"/>
      <c r="CH199" s="400"/>
      <c r="CI199" s="400"/>
      <c r="CJ199" s="400"/>
      <c r="CK199" s="400"/>
      <c r="CL199" s="400"/>
      <c r="CM199" s="400"/>
      <c r="CN199" s="400"/>
      <c r="CO199" s="400"/>
      <c r="CP199" s="400"/>
      <c r="CQ199" s="400"/>
      <c r="CR199" s="400"/>
      <c r="CS199" s="400"/>
      <c r="CT199" s="400"/>
      <c r="CU199" s="400"/>
      <c r="CV199" s="400"/>
      <c r="CW199" s="400"/>
      <c r="CX199" s="400"/>
      <c r="CY199" s="400"/>
      <c r="CZ199" s="362"/>
      <c r="DA199" s="901"/>
      <c r="DB199" s="899" t="s">
        <v>1369</v>
      </c>
      <c r="DC199" s="899"/>
      <c r="DD199" s="375" t="str">
        <f>IF(OR(DD107&lt;1,DD108&lt;1),"",DD197*DD198)</f>
        <v/>
      </c>
      <c r="DE199" s="375" t="str">
        <f t="shared" ref="DE199:FP199" si="744">IF(OR(DE107&lt;1,DE108&lt;1),"",DE197*DE198)</f>
        <v/>
      </c>
      <c r="DF199" s="375" t="str">
        <f t="shared" si="744"/>
        <v/>
      </c>
      <c r="DG199" s="375" t="str">
        <f t="shared" si="744"/>
        <v/>
      </c>
      <c r="DH199" s="375" t="str">
        <f t="shared" si="744"/>
        <v/>
      </c>
      <c r="DI199" s="375" t="str">
        <f t="shared" si="744"/>
        <v/>
      </c>
      <c r="DJ199" s="375" t="str">
        <f t="shared" si="744"/>
        <v/>
      </c>
      <c r="DK199" s="375" t="str">
        <f t="shared" si="744"/>
        <v/>
      </c>
      <c r="DL199" s="375" t="str">
        <f t="shared" si="744"/>
        <v/>
      </c>
      <c r="DM199" s="375" t="str">
        <f t="shared" si="744"/>
        <v/>
      </c>
      <c r="DN199" s="375" t="str">
        <f t="shared" si="744"/>
        <v/>
      </c>
      <c r="DO199" s="375" t="str">
        <f t="shared" si="744"/>
        <v/>
      </c>
      <c r="DP199" s="375" t="str">
        <f t="shared" si="744"/>
        <v/>
      </c>
      <c r="DQ199" s="375" t="str">
        <f t="shared" si="744"/>
        <v/>
      </c>
      <c r="DR199" s="375" t="str">
        <f t="shared" si="744"/>
        <v/>
      </c>
      <c r="DS199" s="375" t="str">
        <f t="shared" si="744"/>
        <v/>
      </c>
      <c r="DT199" s="375" t="str">
        <f t="shared" si="744"/>
        <v/>
      </c>
      <c r="DU199" s="375" t="str">
        <f t="shared" si="744"/>
        <v/>
      </c>
      <c r="DV199" s="375" t="str">
        <f t="shared" si="744"/>
        <v/>
      </c>
      <c r="DW199" s="375" t="str">
        <f t="shared" si="744"/>
        <v/>
      </c>
      <c r="DX199" s="376" t="str">
        <f t="shared" si="744"/>
        <v/>
      </c>
      <c r="DY199" s="375" t="str">
        <f t="shared" si="744"/>
        <v/>
      </c>
      <c r="DZ199" s="375" t="str">
        <f t="shared" si="744"/>
        <v/>
      </c>
      <c r="EA199" s="375" t="str">
        <f t="shared" si="744"/>
        <v/>
      </c>
      <c r="EB199" s="375" t="str">
        <f t="shared" si="744"/>
        <v/>
      </c>
      <c r="EC199" s="375" t="str">
        <f t="shared" si="744"/>
        <v/>
      </c>
      <c r="ED199" s="375" t="str">
        <f t="shared" si="744"/>
        <v/>
      </c>
      <c r="EE199" s="375" t="str">
        <f t="shared" si="744"/>
        <v/>
      </c>
      <c r="EF199" s="375" t="str">
        <f t="shared" si="744"/>
        <v/>
      </c>
      <c r="EG199" s="375" t="str">
        <f t="shared" si="744"/>
        <v/>
      </c>
      <c r="EH199" s="375" t="str">
        <f t="shared" si="744"/>
        <v/>
      </c>
      <c r="EI199" s="375" t="str">
        <f t="shared" si="744"/>
        <v/>
      </c>
      <c r="EJ199" s="375" t="str">
        <f t="shared" si="744"/>
        <v/>
      </c>
      <c r="EK199" s="375" t="str">
        <f t="shared" si="744"/>
        <v/>
      </c>
      <c r="EL199" s="375" t="str">
        <f t="shared" si="744"/>
        <v/>
      </c>
      <c r="EM199" s="375" t="str">
        <f t="shared" si="744"/>
        <v/>
      </c>
      <c r="EN199" s="375" t="str">
        <f t="shared" si="744"/>
        <v/>
      </c>
      <c r="EO199" s="375" t="str">
        <f t="shared" si="744"/>
        <v/>
      </c>
      <c r="EP199" s="375" t="str">
        <f t="shared" si="744"/>
        <v/>
      </c>
      <c r="EQ199" s="375" t="str">
        <f t="shared" si="744"/>
        <v/>
      </c>
      <c r="ER199" s="375" t="str">
        <f t="shared" si="744"/>
        <v/>
      </c>
      <c r="ES199" s="375" t="str">
        <f t="shared" si="744"/>
        <v/>
      </c>
      <c r="ET199" s="375" t="str">
        <f t="shared" si="744"/>
        <v/>
      </c>
      <c r="EU199" s="375" t="str">
        <f t="shared" si="744"/>
        <v/>
      </c>
      <c r="EV199" s="375" t="str">
        <f t="shared" si="744"/>
        <v/>
      </c>
      <c r="EW199" s="375" t="str">
        <f t="shared" si="744"/>
        <v/>
      </c>
      <c r="EX199" s="375" t="str">
        <f t="shared" si="744"/>
        <v/>
      </c>
      <c r="EY199" s="375" t="str">
        <f t="shared" si="744"/>
        <v/>
      </c>
      <c r="EZ199" s="375" t="str">
        <f t="shared" si="744"/>
        <v/>
      </c>
      <c r="FA199" s="375" t="str">
        <f t="shared" si="744"/>
        <v/>
      </c>
      <c r="FB199" s="375" t="str">
        <f t="shared" si="744"/>
        <v/>
      </c>
      <c r="FC199" s="375" t="str">
        <f t="shared" si="744"/>
        <v/>
      </c>
      <c r="FD199" s="375" t="str">
        <f t="shared" si="744"/>
        <v/>
      </c>
      <c r="FE199" s="375" t="str">
        <f t="shared" si="744"/>
        <v/>
      </c>
      <c r="FF199" s="375" t="str">
        <f t="shared" si="744"/>
        <v/>
      </c>
      <c r="FG199" s="375" t="str">
        <f t="shared" si="744"/>
        <v/>
      </c>
      <c r="FH199" s="375" t="str">
        <f t="shared" si="744"/>
        <v/>
      </c>
      <c r="FI199" s="375" t="str">
        <f t="shared" si="744"/>
        <v/>
      </c>
      <c r="FJ199" s="375" t="str">
        <f t="shared" si="744"/>
        <v/>
      </c>
      <c r="FK199" s="375" t="str">
        <f t="shared" si="744"/>
        <v/>
      </c>
      <c r="FL199" s="375" t="str">
        <f t="shared" si="744"/>
        <v/>
      </c>
      <c r="FM199" s="375" t="str">
        <f t="shared" si="744"/>
        <v/>
      </c>
      <c r="FN199" s="375" t="str">
        <f t="shared" si="744"/>
        <v/>
      </c>
      <c r="FO199" s="375" t="str">
        <f t="shared" si="744"/>
        <v/>
      </c>
      <c r="FP199" s="375" t="str">
        <f t="shared" si="744"/>
        <v/>
      </c>
      <c r="FQ199" s="375" t="str">
        <f t="shared" ref="FQ199:IB199" si="745">IF(OR(FQ107&lt;1,FQ108&lt;1),"",FQ197*FQ198)</f>
        <v/>
      </c>
      <c r="FR199" s="375" t="str">
        <f t="shared" si="745"/>
        <v/>
      </c>
      <c r="FS199" s="375" t="str">
        <f t="shared" si="745"/>
        <v/>
      </c>
      <c r="FT199" s="375" t="str">
        <f t="shared" si="745"/>
        <v/>
      </c>
      <c r="FU199" s="375" t="str">
        <f t="shared" si="745"/>
        <v/>
      </c>
      <c r="FV199" s="375" t="str">
        <f t="shared" si="745"/>
        <v/>
      </c>
      <c r="FW199" s="375" t="str">
        <f t="shared" si="745"/>
        <v/>
      </c>
      <c r="FX199" s="375" t="str">
        <f t="shared" si="745"/>
        <v/>
      </c>
      <c r="FY199" s="375" t="str">
        <f t="shared" si="745"/>
        <v/>
      </c>
      <c r="FZ199" s="375" t="str">
        <f t="shared" si="745"/>
        <v/>
      </c>
      <c r="GA199" s="375" t="str">
        <f t="shared" si="745"/>
        <v/>
      </c>
      <c r="GB199" s="375" t="str">
        <f t="shared" si="745"/>
        <v/>
      </c>
      <c r="GC199" s="375" t="str">
        <f t="shared" si="745"/>
        <v/>
      </c>
      <c r="GD199" s="375" t="str">
        <f t="shared" si="745"/>
        <v/>
      </c>
      <c r="GE199" s="375" t="str">
        <f t="shared" si="745"/>
        <v/>
      </c>
      <c r="GF199" s="375" t="str">
        <f t="shared" si="745"/>
        <v/>
      </c>
      <c r="GG199" s="375" t="str">
        <f t="shared" si="745"/>
        <v/>
      </c>
      <c r="GH199" s="375" t="str">
        <f t="shared" si="745"/>
        <v/>
      </c>
      <c r="GI199" s="375" t="str">
        <f t="shared" si="745"/>
        <v/>
      </c>
      <c r="GJ199" s="375" t="str">
        <f t="shared" si="745"/>
        <v/>
      </c>
      <c r="GK199" s="375" t="str">
        <f t="shared" si="745"/>
        <v/>
      </c>
      <c r="GL199" s="375" t="str">
        <f t="shared" si="745"/>
        <v/>
      </c>
      <c r="GM199" s="375" t="str">
        <f t="shared" si="745"/>
        <v/>
      </c>
      <c r="GN199" s="375" t="str">
        <f t="shared" si="745"/>
        <v/>
      </c>
      <c r="GO199" s="375" t="str">
        <f t="shared" si="745"/>
        <v/>
      </c>
      <c r="GP199" s="375" t="str">
        <f t="shared" si="745"/>
        <v/>
      </c>
      <c r="GQ199" s="375" t="str">
        <f t="shared" si="745"/>
        <v/>
      </c>
      <c r="GR199" s="375" t="str">
        <f t="shared" si="745"/>
        <v/>
      </c>
      <c r="GS199" s="375" t="str">
        <f t="shared" si="745"/>
        <v/>
      </c>
      <c r="GT199" s="375" t="str">
        <f t="shared" si="745"/>
        <v/>
      </c>
      <c r="GU199" s="375" t="str">
        <f t="shared" si="745"/>
        <v/>
      </c>
      <c r="GV199" s="375" t="str">
        <f t="shared" si="745"/>
        <v/>
      </c>
      <c r="GW199" s="375" t="str">
        <f t="shared" si="745"/>
        <v/>
      </c>
      <c r="GX199" s="375" t="str">
        <f t="shared" si="745"/>
        <v/>
      </c>
      <c r="GY199" s="375" t="str">
        <f t="shared" si="745"/>
        <v/>
      </c>
      <c r="GZ199" s="375" t="str">
        <f t="shared" si="745"/>
        <v/>
      </c>
      <c r="HA199" s="375" t="str">
        <f t="shared" si="745"/>
        <v/>
      </c>
      <c r="HB199" s="375" t="str">
        <f t="shared" si="745"/>
        <v/>
      </c>
      <c r="HC199" s="375" t="str">
        <f t="shared" si="745"/>
        <v/>
      </c>
      <c r="HD199" s="375" t="str">
        <f t="shared" si="745"/>
        <v/>
      </c>
      <c r="HE199" s="375" t="str">
        <f t="shared" si="745"/>
        <v/>
      </c>
      <c r="HF199" s="375" t="str">
        <f t="shared" si="745"/>
        <v/>
      </c>
      <c r="HG199" s="375" t="str">
        <f t="shared" si="745"/>
        <v/>
      </c>
      <c r="HH199" s="375" t="str">
        <f t="shared" si="745"/>
        <v/>
      </c>
      <c r="HI199" s="375" t="str">
        <f t="shared" si="745"/>
        <v/>
      </c>
      <c r="HJ199" s="375" t="str">
        <f t="shared" si="745"/>
        <v/>
      </c>
      <c r="HK199" s="375" t="str">
        <f t="shared" si="745"/>
        <v/>
      </c>
      <c r="HL199" s="375" t="str">
        <f t="shared" si="745"/>
        <v/>
      </c>
      <c r="HM199" s="375" t="str">
        <f t="shared" si="745"/>
        <v/>
      </c>
      <c r="HN199" s="375" t="str">
        <f t="shared" si="745"/>
        <v/>
      </c>
      <c r="HO199" s="375" t="str">
        <f t="shared" si="745"/>
        <v/>
      </c>
      <c r="HP199" s="375" t="str">
        <f t="shared" si="745"/>
        <v/>
      </c>
      <c r="HQ199" s="375" t="str">
        <f t="shared" si="745"/>
        <v/>
      </c>
      <c r="HR199" s="375" t="str">
        <f t="shared" si="745"/>
        <v/>
      </c>
      <c r="HS199" s="375" t="str">
        <f t="shared" si="745"/>
        <v/>
      </c>
      <c r="HT199" s="375" t="str">
        <f t="shared" si="745"/>
        <v/>
      </c>
      <c r="HU199" s="375" t="str">
        <f t="shared" si="745"/>
        <v/>
      </c>
      <c r="HV199" s="375" t="str">
        <f t="shared" si="745"/>
        <v/>
      </c>
      <c r="HW199" s="375" t="str">
        <f t="shared" si="745"/>
        <v/>
      </c>
      <c r="HX199" s="375" t="str">
        <f t="shared" si="745"/>
        <v/>
      </c>
      <c r="HY199" s="375" t="str">
        <f t="shared" si="745"/>
        <v/>
      </c>
      <c r="HZ199" s="375" t="str">
        <f t="shared" si="745"/>
        <v/>
      </c>
      <c r="IA199" s="375" t="str">
        <f t="shared" si="745"/>
        <v/>
      </c>
      <c r="IB199" s="375" t="str">
        <f t="shared" si="745"/>
        <v/>
      </c>
      <c r="IC199" s="375" t="str">
        <f t="shared" ref="IC199:KN199" si="746">IF(OR(IC107&lt;1,IC108&lt;1),"",IC197*IC198)</f>
        <v/>
      </c>
      <c r="ID199" s="375" t="str">
        <f t="shared" si="746"/>
        <v/>
      </c>
      <c r="IE199" s="375" t="str">
        <f t="shared" si="746"/>
        <v/>
      </c>
      <c r="IF199" s="375" t="str">
        <f t="shared" si="746"/>
        <v/>
      </c>
      <c r="IG199" s="375" t="str">
        <f t="shared" si="746"/>
        <v/>
      </c>
      <c r="IH199" s="375" t="str">
        <f t="shared" si="746"/>
        <v/>
      </c>
      <c r="II199" s="375" t="str">
        <f t="shared" si="746"/>
        <v/>
      </c>
      <c r="IJ199" s="375" t="str">
        <f t="shared" si="746"/>
        <v/>
      </c>
      <c r="IK199" s="375" t="str">
        <f t="shared" si="746"/>
        <v/>
      </c>
      <c r="IL199" s="375" t="str">
        <f t="shared" si="746"/>
        <v/>
      </c>
      <c r="IM199" s="375" t="str">
        <f t="shared" si="746"/>
        <v/>
      </c>
      <c r="IN199" s="375" t="str">
        <f t="shared" si="746"/>
        <v/>
      </c>
      <c r="IO199" s="375" t="str">
        <f t="shared" si="746"/>
        <v/>
      </c>
      <c r="IP199" s="375" t="str">
        <f t="shared" si="746"/>
        <v/>
      </c>
      <c r="IQ199" s="375" t="str">
        <f t="shared" si="746"/>
        <v/>
      </c>
      <c r="IR199" s="375" t="str">
        <f t="shared" si="746"/>
        <v/>
      </c>
      <c r="IS199" s="375" t="str">
        <f t="shared" si="746"/>
        <v/>
      </c>
      <c r="IT199" s="375" t="str">
        <f t="shared" si="746"/>
        <v/>
      </c>
      <c r="IU199" s="375" t="str">
        <f t="shared" si="746"/>
        <v/>
      </c>
      <c r="IV199" s="375" t="str">
        <f t="shared" si="746"/>
        <v/>
      </c>
      <c r="IW199" s="375" t="str">
        <f t="shared" si="746"/>
        <v/>
      </c>
      <c r="IX199" s="375" t="str">
        <f t="shared" si="746"/>
        <v/>
      </c>
      <c r="IY199" s="375" t="str">
        <f t="shared" si="746"/>
        <v/>
      </c>
      <c r="IZ199" s="375" t="str">
        <f t="shared" si="746"/>
        <v/>
      </c>
      <c r="JA199" s="375" t="str">
        <f t="shared" si="746"/>
        <v/>
      </c>
      <c r="JB199" s="375" t="str">
        <f t="shared" si="746"/>
        <v/>
      </c>
      <c r="JC199" s="375" t="str">
        <f t="shared" si="746"/>
        <v/>
      </c>
      <c r="JD199" s="375" t="str">
        <f t="shared" si="746"/>
        <v/>
      </c>
      <c r="JE199" s="375" t="str">
        <f t="shared" si="746"/>
        <v/>
      </c>
      <c r="JF199" s="375" t="str">
        <f t="shared" si="746"/>
        <v/>
      </c>
      <c r="JG199" s="375" t="str">
        <f t="shared" si="746"/>
        <v/>
      </c>
      <c r="JH199" s="375" t="str">
        <f t="shared" si="746"/>
        <v/>
      </c>
      <c r="JI199" s="375" t="str">
        <f t="shared" si="746"/>
        <v/>
      </c>
      <c r="JJ199" s="375" t="str">
        <f t="shared" si="746"/>
        <v/>
      </c>
      <c r="JK199" s="375" t="str">
        <f t="shared" si="746"/>
        <v/>
      </c>
      <c r="JL199" s="375" t="str">
        <f t="shared" si="746"/>
        <v/>
      </c>
      <c r="JM199" s="375" t="str">
        <f t="shared" si="746"/>
        <v/>
      </c>
      <c r="JN199" s="375" t="str">
        <f t="shared" si="746"/>
        <v/>
      </c>
      <c r="JO199" s="375" t="str">
        <f t="shared" si="746"/>
        <v/>
      </c>
      <c r="JP199" s="375" t="str">
        <f t="shared" si="746"/>
        <v/>
      </c>
      <c r="JQ199" s="375" t="str">
        <f t="shared" si="746"/>
        <v/>
      </c>
      <c r="JR199" s="375" t="str">
        <f t="shared" si="746"/>
        <v/>
      </c>
      <c r="JS199" s="375" t="str">
        <f t="shared" si="746"/>
        <v/>
      </c>
      <c r="JT199" s="375" t="str">
        <f t="shared" si="746"/>
        <v/>
      </c>
      <c r="JU199" s="375" t="str">
        <f t="shared" si="746"/>
        <v/>
      </c>
      <c r="JV199" s="375" t="str">
        <f t="shared" si="746"/>
        <v/>
      </c>
      <c r="JW199" s="375" t="str">
        <f t="shared" si="746"/>
        <v/>
      </c>
      <c r="JX199" s="375" t="str">
        <f t="shared" si="746"/>
        <v/>
      </c>
      <c r="JY199" s="375" t="str">
        <f t="shared" si="746"/>
        <v/>
      </c>
      <c r="JZ199" s="375" t="str">
        <f t="shared" si="746"/>
        <v/>
      </c>
      <c r="KA199" s="375" t="str">
        <f t="shared" si="746"/>
        <v/>
      </c>
      <c r="KB199" s="375" t="str">
        <f t="shared" si="746"/>
        <v/>
      </c>
      <c r="KC199" s="375" t="str">
        <f t="shared" si="746"/>
        <v/>
      </c>
      <c r="KD199" s="375" t="str">
        <f t="shared" si="746"/>
        <v/>
      </c>
      <c r="KE199" s="375" t="str">
        <f t="shared" si="746"/>
        <v/>
      </c>
      <c r="KF199" s="375" t="str">
        <f t="shared" si="746"/>
        <v/>
      </c>
      <c r="KG199" s="375" t="str">
        <f t="shared" si="746"/>
        <v/>
      </c>
      <c r="KH199" s="375" t="str">
        <f t="shared" si="746"/>
        <v/>
      </c>
      <c r="KI199" s="375" t="str">
        <f t="shared" si="746"/>
        <v/>
      </c>
      <c r="KJ199" s="375" t="str">
        <f t="shared" si="746"/>
        <v/>
      </c>
      <c r="KK199" s="375" t="str">
        <f t="shared" si="746"/>
        <v/>
      </c>
      <c r="KL199" s="375" t="str">
        <f t="shared" si="746"/>
        <v/>
      </c>
      <c r="KM199" s="375" t="str">
        <f t="shared" si="746"/>
        <v/>
      </c>
      <c r="KN199" s="375" t="str">
        <f t="shared" si="746"/>
        <v/>
      </c>
      <c r="KO199" s="375" t="str">
        <f t="shared" ref="KO199:MZ199" si="747">IF(OR(KO107&lt;1,KO108&lt;1),"",KO197*KO198)</f>
        <v/>
      </c>
      <c r="KP199" s="375" t="str">
        <f t="shared" si="747"/>
        <v/>
      </c>
      <c r="KQ199" s="375" t="str">
        <f t="shared" si="747"/>
        <v/>
      </c>
      <c r="KR199" s="375" t="str">
        <f t="shared" si="747"/>
        <v/>
      </c>
      <c r="KS199" s="375" t="str">
        <f t="shared" si="747"/>
        <v/>
      </c>
      <c r="KT199" s="375" t="str">
        <f t="shared" si="747"/>
        <v/>
      </c>
      <c r="KU199" s="375" t="str">
        <f t="shared" si="747"/>
        <v/>
      </c>
      <c r="KV199" s="375" t="str">
        <f t="shared" si="747"/>
        <v/>
      </c>
      <c r="KW199" s="375" t="str">
        <f t="shared" si="747"/>
        <v/>
      </c>
      <c r="KX199" s="375" t="str">
        <f t="shared" si="747"/>
        <v/>
      </c>
      <c r="KY199" s="375" t="str">
        <f t="shared" si="747"/>
        <v/>
      </c>
      <c r="KZ199" s="375" t="str">
        <f t="shared" si="747"/>
        <v/>
      </c>
      <c r="LA199" s="375" t="str">
        <f t="shared" si="747"/>
        <v/>
      </c>
      <c r="LB199" s="375" t="str">
        <f t="shared" si="747"/>
        <v/>
      </c>
      <c r="LC199" s="375" t="str">
        <f t="shared" si="747"/>
        <v/>
      </c>
      <c r="LD199" s="375" t="str">
        <f t="shared" si="747"/>
        <v/>
      </c>
      <c r="LE199" s="375" t="str">
        <f t="shared" si="747"/>
        <v/>
      </c>
      <c r="LF199" s="375" t="str">
        <f t="shared" si="747"/>
        <v/>
      </c>
      <c r="LG199" s="375" t="str">
        <f t="shared" si="747"/>
        <v/>
      </c>
      <c r="LH199" s="375" t="str">
        <f t="shared" si="747"/>
        <v/>
      </c>
      <c r="LI199" s="375" t="str">
        <f t="shared" si="747"/>
        <v/>
      </c>
      <c r="LJ199" s="375" t="str">
        <f t="shared" si="747"/>
        <v/>
      </c>
      <c r="LK199" s="375" t="str">
        <f t="shared" si="747"/>
        <v/>
      </c>
      <c r="LL199" s="375" t="str">
        <f t="shared" si="747"/>
        <v/>
      </c>
      <c r="LM199" s="375" t="str">
        <f t="shared" si="747"/>
        <v/>
      </c>
      <c r="LN199" s="375" t="str">
        <f t="shared" si="747"/>
        <v/>
      </c>
      <c r="LO199" s="375" t="str">
        <f t="shared" si="747"/>
        <v/>
      </c>
      <c r="LP199" s="375" t="str">
        <f t="shared" si="747"/>
        <v/>
      </c>
      <c r="LQ199" s="375" t="str">
        <f t="shared" si="747"/>
        <v/>
      </c>
      <c r="LR199" s="375" t="str">
        <f t="shared" si="747"/>
        <v/>
      </c>
      <c r="LS199" s="375" t="str">
        <f t="shared" si="747"/>
        <v/>
      </c>
      <c r="LT199" s="375" t="str">
        <f t="shared" si="747"/>
        <v/>
      </c>
      <c r="LU199" s="375" t="str">
        <f t="shared" si="747"/>
        <v/>
      </c>
      <c r="LV199" s="375" t="str">
        <f t="shared" si="747"/>
        <v/>
      </c>
      <c r="LW199" s="375" t="str">
        <f t="shared" si="747"/>
        <v/>
      </c>
      <c r="LX199" s="375" t="str">
        <f t="shared" si="747"/>
        <v/>
      </c>
      <c r="LY199" s="375" t="str">
        <f t="shared" si="747"/>
        <v/>
      </c>
      <c r="LZ199" s="375" t="str">
        <f t="shared" si="747"/>
        <v/>
      </c>
      <c r="MA199" s="375" t="str">
        <f t="shared" si="747"/>
        <v/>
      </c>
      <c r="MB199" s="375" t="str">
        <f t="shared" si="747"/>
        <v/>
      </c>
      <c r="MC199" s="375" t="str">
        <f t="shared" si="747"/>
        <v/>
      </c>
      <c r="MD199" s="375" t="str">
        <f t="shared" si="747"/>
        <v/>
      </c>
      <c r="ME199" s="375" t="str">
        <f t="shared" si="747"/>
        <v/>
      </c>
      <c r="MF199" s="375" t="str">
        <f t="shared" si="747"/>
        <v/>
      </c>
      <c r="MG199" s="375" t="str">
        <f t="shared" si="747"/>
        <v/>
      </c>
      <c r="MH199" s="375" t="str">
        <f t="shared" si="747"/>
        <v/>
      </c>
      <c r="MI199" s="375" t="str">
        <f t="shared" si="747"/>
        <v/>
      </c>
      <c r="MJ199" s="375" t="str">
        <f t="shared" si="747"/>
        <v/>
      </c>
      <c r="MK199" s="375" t="str">
        <f t="shared" si="747"/>
        <v/>
      </c>
      <c r="ML199" s="375" t="str">
        <f t="shared" si="747"/>
        <v/>
      </c>
      <c r="MM199" s="375" t="str">
        <f t="shared" si="747"/>
        <v/>
      </c>
      <c r="MN199" s="375" t="str">
        <f t="shared" si="747"/>
        <v/>
      </c>
      <c r="MO199" s="375" t="str">
        <f t="shared" si="747"/>
        <v/>
      </c>
      <c r="MP199" s="375" t="str">
        <f t="shared" si="747"/>
        <v/>
      </c>
      <c r="MQ199" s="375" t="str">
        <f t="shared" si="747"/>
        <v/>
      </c>
      <c r="MR199" s="375" t="str">
        <f t="shared" si="747"/>
        <v/>
      </c>
      <c r="MS199" s="375" t="str">
        <f t="shared" si="747"/>
        <v/>
      </c>
      <c r="MT199" s="375" t="str">
        <f t="shared" si="747"/>
        <v/>
      </c>
      <c r="MU199" s="375" t="str">
        <f t="shared" si="747"/>
        <v/>
      </c>
      <c r="MV199" s="375" t="str">
        <f t="shared" si="747"/>
        <v/>
      </c>
      <c r="MW199" s="375" t="str">
        <f t="shared" si="747"/>
        <v/>
      </c>
      <c r="MX199" s="375" t="str">
        <f t="shared" si="747"/>
        <v/>
      </c>
      <c r="MY199" s="375" t="str">
        <f t="shared" si="747"/>
        <v/>
      </c>
      <c r="MZ199" s="375" t="str">
        <f t="shared" si="747"/>
        <v/>
      </c>
      <c r="NA199" s="375" t="str">
        <f t="shared" ref="NA199:PL199" si="748">IF(OR(NA107&lt;1,NA108&lt;1),"",NA197*NA198)</f>
        <v/>
      </c>
      <c r="NB199" s="375" t="str">
        <f t="shared" si="748"/>
        <v/>
      </c>
      <c r="NC199" s="375" t="str">
        <f t="shared" si="748"/>
        <v/>
      </c>
      <c r="ND199" s="375" t="str">
        <f t="shared" si="748"/>
        <v/>
      </c>
      <c r="NE199" s="375" t="str">
        <f t="shared" si="748"/>
        <v/>
      </c>
      <c r="NF199" s="375" t="str">
        <f t="shared" si="748"/>
        <v/>
      </c>
      <c r="NG199" s="375" t="str">
        <f t="shared" si="748"/>
        <v/>
      </c>
      <c r="NH199" s="375" t="str">
        <f t="shared" si="748"/>
        <v/>
      </c>
      <c r="NI199" s="375" t="str">
        <f t="shared" si="748"/>
        <v/>
      </c>
      <c r="NJ199" s="375" t="str">
        <f t="shared" si="748"/>
        <v/>
      </c>
      <c r="NK199" s="375" t="str">
        <f t="shared" si="748"/>
        <v/>
      </c>
      <c r="NL199" s="375" t="str">
        <f t="shared" si="748"/>
        <v/>
      </c>
      <c r="NM199" s="375" t="str">
        <f t="shared" si="748"/>
        <v/>
      </c>
      <c r="NN199" s="375" t="str">
        <f t="shared" si="748"/>
        <v/>
      </c>
      <c r="NO199" s="375" t="str">
        <f t="shared" si="748"/>
        <v/>
      </c>
      <c r="NP199" s="375" t="str">
        <f t="shared" si="748"/>
        <v/>
      </c>
      <c r="NQ199" s="375" t="str">
        <f t="shared" si="748"/>
        <v/>
      </c>
      <c r="NR199" s="375" t="str">
        <f t="shared" si="748"/>
        <v/>
      </c>
      <c r="NS199" s="375" t="str">
        <f t="shared" si="748"/>
        <v/>
      </c>
      <c r="NT199" s="375" t="str">
        <f t="shared" si="748"/>
        <v/>
      </c>
      <c r="NU199" s="375" t="str">
        <f t="shared" si="748"/>
        <v/>
      </c>
      <c r="NV199" s="375" t="str">
        <f t="shared" si="748"/>
        <v/>
      </c>
      <c r="NW199" s="375" t="str">
        <f t="shared" si="748"/>
        <v/>
      </c>
      <c r="NX199" s="375" t="str">
        <f t="shared" si="748"/>
        <v/>
      </c>
      <c r="NY199" s="375" t="str">
        <f t="shared" si="748"/>
        <v/>
      </c>
      <c r="NZ199" s="375" t="str">
        <f t="shared" si="748"/>
        <v/>
      </c>
      <c r="OA199" s="375" t="str">
        <f t="shared" si="748"/>
        <v/>
      </c>
      <c r="OB199" s="375" t="str">
        <f t="shared" si="748"/>
        <v/>
      </c>
      <c r="OC199" s="375" t="str">
        <f t="shared" si="748"/>
        <v/>
      </c>
      <c r="OD199" s="375" t="str">
        <f t="shared" si="748"/>
        <v/>
      </c>
      <c r="OE199" s="375" t="str">
        <f t="shared" si="748"/>
        <v/>
      </c>
      <c r="OF199" s="375" t="str">
        <f t="shared" si="748"/>
        <v/>
      </c>
      <c r="OG199" s="375" t="str">
        <f t="shared" si="748"/>
        <v/>
      </c>
      <c r="OH199" s="375" t="str">
        <f t="shared" si="748"/>
        <v/>
      </c>
      <c r="OI199" s="375" t="str">
        <f t="shared" si="748"/>
        <v/>
      </c>
      <c r="OJ199" s="375" t="str">
        <f t="shared" si="748"/>
        <v/>
      </c>
      <c r="OK199" s="375" t="str">
        <f t="shared" si="748"/>
        <v/>
      </c>
      <c r="OL199" s="375" t="str">
        <f t="shared" si="748"/>
        <v/>
      </c>
      <c r="OM199" s="375" t="str">
        <f t="shared" si="748"/>
        <v/>
      </c>
      <c r="ON199" s="375" t="str">
        <f t="shared" si="748"/>
        <v/>
      </c>
      <c r="OO199" s="375" t="str">
        <f t="shared" si="748"/>
        <v/>
      </c>
      <c r="OP199" s="375" t="str">
        <f t="shared" si="748"/>
        <v/>
      </c>
      <c r="OQ199" s="377" t="str">
        <f t="shared" si="748"/>
        <v/>
      </c>
      <c r="OR199" s="377" t="str">
        <f t="shared" si="748"/>
        <v/>
      </c>
      <c r="OS199" s="377" t="str">
        <f t="shared" si="748"/>
        <v/>
      </c>
      <c r="OT199" s="377" t="str">
        <f t="shared" si="748"/>
        <v/>
      </c>
      <c r="OU199" s="377" t="str">
        <f t="shared" si="748"/>
        <v/>
      </c>
      <c r="OV199" s="377" t="str">
        <f t="shared" si="748"/>
        <v/>
      </c>
      <c r="OW199" s="377" t="str">
        <f t="shared" si="748"/>
        <v/>
      </c>
      <c r="OX199" s="377" t="str">
        <f t="shared" si="748"/>
        <v/>
      </c>
      <c r="OY199" s="377" t="str">
        <f t="shared" si="748"/>
        <v/>
      </c>
      <c r="OZ199" s="377" t="str">
        <f t="shared" si="748"/>
        <v/>
      </c>
      <c r="PA199" s="377" t="str">
        <f t="shared" si="748"/>
        <v/>
      </c>
      <c r="PB199" s="377" t="str">
        <f t="shared" si="748"/>
        <v/>
      </c>
      <c r="PC199" s="377" t="str">
        <f t="shared" si="748"/>
        <v/>
      </c>
      <c r="PD199" s="377" t="str">
        <f t="shared" si="748"/>
        <v/>
      </c>
      <c r="PE199" s="377" t="str">
        <f t="shared" si="748"/>
        <v/>
      </c>
      <c r="PF199" s="377" t="str">
        <f t="shared" si="748"/>
        <v/>
      </c>
      <c r="PG199" s="377" t="str">
        <f t="shared" si="748"/>
        <v/>
      </c>
      <c r="PH199" s="377" t="str">
        <f t="shared" si="748"/>
        <v/>
      </c>
      <c r="PI199" s="377" t="str">
        <f t="shared" si="748"/>
        <v/>
      </c>
      <c r="PJ199" s="377" t="str">
        <f t="shared" si="748"/>
        <v/>
      </c>
      <c r="PK199" s="377" t="str">
        <f t="shared" si="748"/>
        <v/>
      </c>
      <c r="PL199" s="377" t="str">
        <f t="shared" si="748"/>
        <v/>
      </c>
      <c r="PM199" s="377" t="str">
        <f t="shared" ref="PM199:RX199" si="749">IF(OR(PM107&lt;1,PM108&lt;1),"",PM197*PM198)</f>
        <v/>
      </c>
      <c r="PN199" s="377" t="str">
        <f t="shared" si="749"/>
        <v/>
      </c>
      <c r="PO199" s="377" t="str">
        <f t="shared" si="749"/>
        <v/>
      </c>
      <c r="PP199" s="377" t="str">
        <f t="shared" si="749"/>
        <v/>
      </c>
      <c r="PQ199" s="377" t="str">
        <f t="shared" si="749"/>
        <v/>
      </c>
      <c r="PR199" s="377" t="str">
        <f t="shared" si="749"/>
        <v/>
      </c>
      <c r="PS199" s="377" t="str">
        <f t="shared" si="749"/>
        <v/>
      </c>
      <c r="PT199" s="377" t="str">
        <f t="shared" si="749"/>
        <v/>
      </c>
      <c r="PU199" s="377" t="str">
        <f t="shared" si="749"/>
        <v/>
      </c>
      <c r="PV199" s="377" t="str">
        <f t="shared" si="749"/>
        <v/>
      </c>
      <c r="PW199" s="377" t="str">
        <f t="shared" si="749"/>
        <v/>
      </c>
      <c r="PX199" s="377" t="str">
        <f t="shared" si="749"/>
        <v/>
      </c>
      <c r="PY199" s="377" t="str">
        <f t="shared" si="749"/>
        <v/>
      </c>
      <c r="PZ199" s="377" t="str">
        <f t="shared" si="749"/>
        <v/>
      </c>
      <c r="QA199" s="377" t="str">
        <f t="shared" si="749"/>
        <v/>
      </c>
      <c r="QB199" s="377" t="str">
        <f t="shared" si="749"/>
        <v/>
      </c>
      <c r="QC199" s="377" t="str">
        <f t="shared" si="749"/>
        <v/>
      </c>
      <c r="QD199" s="377" t="str">
        <f t="shared" si="749"/>
        <v/>
      </c>
      <c r="QE199" s="377" t="str">
        <f t="shared" si="749"/>
        <v/>
      </c>
      <c r="QF199" s="377" t="str">
        <f t="shared" si="749"/>
        <v/>
      </c>
      <c r="QG199" s="377" t="str">
        <f t="shared" si="749"/>
        <v/>
      </c>
      <c r="QH199" s="377" t="str">
        <f t="shared" si="749"/>
        <v/>
      </c>
      <c r="QI199" s="377" t="str">
        <f t="shared" si="749"/>
        <v/>
      </c>
      <c r="QJ199" s="377" t="str">
        <f t="shared" si="749"/>
        <v/>
      </c>
      <c r="QK199" s="377" t="str">
        <f t="shared" si="749"/>
        <v/>
      </c>
      <c r="QL199" s="377" t="str">
        <f t="shared" si="749"/>
        <v/>
      </c>
      <c r="QM199" s="377" t="str">
        <f t="shared" si="749"/>
        <v/>
      </c>
      <c r="QN199" s="377" t="str">
        <f t="shared" si="749"/>
        <v/>
      </c>
      <c r="QO199" s="377" t="str">
        <f t="shared" si="749"/>
        <v/>
      </c>
      <c r="QP199" s="377" t="str">
        <f t="shared" si="749"/>
        <v/>
      </c>
      <c r="QQ199" s="377" t="str">
        <f t="shared" si="749"/>
        <v/>
      </c>
      <c r="QR199" s="377" t="str">
        <f t="shared" si="749"/>
        <v/>
      </c>
      <c r="QS199" s="377" t="str">
        <f t="shared" si="749"/>
        <v/>
      </c>
      <c r="QT199" s="377" t="str">
        <f t="shared" si="749"/>
        <v/>
      </c>
      <c r="QU199" s="377" t="str">
        <f t="shared" si="749"/>
        <v/>
      </c>
      <c r="QV199" s="377" t="str">
        <f t="shared" si="749"/>
        <v/>
      </c>
      <c r="QW199" s="377" t="str">
        <f t="shared" si="749"/>
        <v/>
      </c>
      <c r="QX199" s="377" t="str">
        <f t="shared" si="749"/>
        <v/>
      </c>
      <c r="QY199" s="377" t="str">
        <f t="shared" si="749"/>
        <v/>
      </c>
      <c r="QZ199" s="377" t="str">
        <f t="shared" si="749"/>
        <v/>
      </c>
      <c r="RA199" s="377" t="str">
        <f t="shared" si="749"/>
        <v/>
      </c>
      <c r="RB199" s="377" t="str">
        <f t="shared" si="749"/>
        <v/>
      </c>
      <c r="RC199" s="377" t="str">
        <f t="shared" si="749"/>
        <v/>
      </c>
      <c r="RD199" s="377" t="str">
        <f t="shared" si="749"/>
        <v/>
      </c>
      <c r="RE199" s="377" t="str">
        <f t="shared" si="749"/>
        <v/>
      </c>
      <c r="RF199" s="377" t="str">
        <f t="shared" si="749"/>
        <v/>
      </c>
      <c r="RG199" s="377" t="str">
        <f t="shared" si="749"/>
        <v/>
      </c>
      <c r="RH199" s="377" t="str">
        <f t="shared" si="749"/>
        <v/>
      </c>
      <c r="RI199" s="377" t="str">
        <f t="shared" si="749"/>
        <v/>
      </c>
      <c r="RJ199" s="377" t="str">
        <f t="shared" si="749"/>
        <v/>
      </c>
      <c r="RK199" s="377" t="str">
        <f t="shared" si="749"/>
        <v/>
      </c>
      <c r="RL199" s="377" t="str">
        <f t="shared" si="749"/>
        <v/>
      </c>
      <c r="RM199" s="377" t="str">
        <f t="shared" si="749"/>
        <v/>
      </c>
      <c r="RN199" s="377" t="str">
        <f t="shared" si="749"/>
        <v/>
      </c>
      <c r="RO199" s="377" t="str">
        <f t="shared" si="749"/>
        <v/>
      </c>
      <c r="RP199" s="377" t="str">
        <f t="shared" si="749"/>
        <v/>
      </c>
      <c r="RQ199" s="377" t="str">
        <f t="shared" si="749"/>
        <v/>
      </c>
      <c r="RR199" s="377" t="str">
        <f t="shared" si="749"/>
        <v/>
      </c>
      <c r="RS199" s="377" t="str">
        <f t="shared" si="749"/>
        <v/>
      </c>
      <c r="RT199" s="377" t="str">
        <f t="shared" si="749"/>
        <v/>
      </c>
      <c r="RU199" s="377" t="str">
        <f t="shared" si="749"/>
        <v/>
      </c>
      <c r="RV199" s="377" t="str">
        <f t="shared" si="749"/>
        <v/>
      </c>
      <c r="RW199" s="377" t="str">
        <f t="shared" si="749"/>
        <v/>
      </c>
      <c r="RX199" s="377" t="str">
        <f t="shared" si="749"/>
        <v/>
      </c>
      <c r="RY199" s="377" t="str">
        <f t="shared" ref="RY199:UJ199" si="750">IF(OR(RY107&lt;1,RY108&lt;1),"",RY197*RY198)</f>
        <v/>
      </c>
      <c r="RZ199" s="377" t="str">
        <f t="shared" si="750"/>
        <v/>
      </c>
      <c r="SA199" s="377" t="str">
        <f t="shared" si="750"/>
        <v/>
      </c>
      <c r="SB199" s="377" t="str">
        <f t="shared" si="750"/>
        <v/>
      </c>
      <c r="SC199" s="377" t="str">
        <f t="shared" si="750"/>
        <v/>
      </c>
      <c r="SD199" s="377" t="str">
        <f t="shared" si="750"/>
        <v/>
      </c>
      <c r="SE199" s="377" t="str">
        <f t="shared" si="750"/>
        <v/>
      </c>
      <c r="SF199" s="377" t="str">
        <f t="shared" si="750"/>
        <v/>
      </c>
      <c r="SG199" s="377" t="str">
        <f t="shared" si="750"/>
        <v/>
      </c>
      <c r="SH199" s="377" t="str">
        <f t="shared" si="750"/>
        <v/>
      </c>
      <c r="SI199" s="377" t="str">
        <f t="shared" si="750"/>
        <v/>
      </c>
      <c r="SJ199" s="377" t="str">
        <f t="shared" si="750"/>
        <v/>
      </c>
      <c r="SK199" s="377" t="str">
        <f t="shared" si="750"/>
        <v/>
      </c>
      <c r="SL199" s="377" t="str">
        <f t="shared" si="750"/>
        <v/>
      </c>
      <c r="SM199" s="377" t="str">
        <f t="shared" si="750"/>
        <v/>
      </c>
      <c r="SN199" s="377" t="str">
        <f t="shared" si="750"/>
        <v/>
      </c>
      <c r="SO199" s="377" t="str">
        <f t="shared" si="750"/>
        <v/>
      </c>
      <c r="SP199" s="377" t="str">
        <f t="shared" si="750"/>
        <v/>
      </c>
      <c r="SQ199" s="377" t="str">
        <f t="shared" si="750"/>
        <v/>
      </c>
      <c r="SR199" s="377" t="str">
        <f t="shared" si="750"/>
        <v/>
      </c>
      <c r="SS199" s="377" t="str">
        <f t="shared" si="750"/>
        <v/>
      </c>
      <c r="ST199" s="377" t="str">
        <f t="shared" si="750"/>
        <v/>
      </c>
      <c r="SU199" s="377" t="str">
        <f t="shared" si="750"/>
        <v/>
      </c>
      <c r="SV199" s="377" t="str">
        <f t="shared" si="750"/>
        <v/>
      </c>
      <c r="SW199" s="377" t="str">
        <f t="shared" si="750"/>
        <v/>
      </c>
      <c r="SX199" s="377" t="str">
        <f t="shared" si="750"/>
        <v/>
      </c>
      <c r="SY199" s="377" t="str">
        <f t="shared" si="750"/>
        <v/>
      </c>
      <c r="SZ199" s="377" t="str">
        <f t="shared" si="750"/>
        <v/>
      </c>
      <c r="TA199" s="377" t="str">
        <f t="shared" si="750"/>
        <v/>
      </c>
      <c r="TB199" s="377" t="str">
        <f t="shared" si="750"/>
        <v/>
      </c>
      <c r="TC199" s="377" t="str">
        <f t="shared" si="750"/>
        <v/>
      </c>
      <c r="TD199" s="377" t="str">
        <f t="shared" si="750"/>
        <v/>
      </c>
      <c r="TE199" s="377" t="str">
        <f t="shared" si="750"/>
        <v/>
      </c>
      <c r="TF199" s="377" t="str">
        <f t="shared" si="750"/>
        <v/>
      </c>
      <c r="TG199" s="377" t="str">
        <f t="shared" si="750"/>
        <v/>
      </c>
      <c r="TH199" s="377" t="str">
        <f t="shared" si="750"/>
        <v/>
      </c>
      <c r="TI199" s="377" t="str">
        <f t="shared" si="750"/>
        <v/>
      </c>
      <c r="TJ199" s="377" t="str">
        <f t="shared" si="750"/>
        <v/>
      </c>
      <c r="TK199" s="377" t="str">
        <f t="shared" si="750"/>
        <v/>
      </c>
      <c r="TL199" s="377" t="str">
        <f t="shared" si="750"/>
        <v/>
      </c>
      <c r="TM199" s="377" t="str">
        <f t="shared" si="750"/>
        <v/>
      </c>
      <c r="TN199" s="377" t="str">
        <f t="shared" si="750"/>
        <v/>
      </c>
      <c r="TO199" s="377" t="str">
        <f t="shared" si="750"/>
        <v/>
      </c>
      <c r="TP199" s="377" t="str">
        <f t="shared" si="750"/>
        <v/>
      </c>
      <c r="TQ199" s="377" t="str">
        <f t="shared" si="750"/>
        <v/>
      </c>
      <c r="TR199" s="377" t="str">
        <f t="shared" si="750"/>
        <v/>
      </c>
      <c r="TS199" s="377" t="str">
        <f t="shared" si="750"/>
        <v/>
      </c>
      <c r="TT199" s="377" t="str">
        <f t="shared" si="750"/>
        <v/>
      </c>
      <c r="TU199" s="377" t="str">
        <f t="shared" si="750"/>
        <v/>
      </c>
      <c r="TV199" s="377" t="str">
        <f t="shared" si="750"/>
        <v/>
      </c>
      <c r="TW199" s="377" t="str">
        <f t="shared" si="750"/>
        <v/>
      </c>
      <c r="TX199" s="377" t="str">
        <f t="shared" si="750"/>
        <v/>
      </c>
      <c r="TY199" s="377" t="str">
        <f t="shared" si="750"/>
        <v/>
      </c>
      <c r="TZ199" s="377" t="str">
        <f t="shared" si="750"/>
        <v/>
      </c>
      <c r="UA199" s="377" t="str">
        <f t="shared" si="750"/>
        <v/>
      </c>
      <c r="UB199" s="377" t="str">
        <f t="shared" si="750"/>
        <v/>
      </c>
      <c r="UC199" s="377" t="str">
        <f t="shared" si="750"/>
        <v/>
      </c>
      <c r="UD199" s="377" t="str">
        <f t="shared" si="750"/>
        <v/>
      </c>
      <c r="UE199" s="377" t="str">
        <f t="shared" si="750"/>
        <v/>
      </c>
      <c r="UF199" s="377" t="str">
        <f t="shared" si="750"/>
        <v/>
      </c>
      <c r="UG199" s="377" t="str">
        <f t="shared" si="750"/>
        <v/>
      </c>
      <c r="UH199" s="377" t="str">
        <f t="shared" si="750"/>
        <v/>
      </c>
      <c r="UI199" s="377" t="str">
        <f t="shared" si="750"/>
        <v/>
      </c>
      <c r="UJ199" s="377" t="str">
        <f t="shared" si="750"/>
        <v/>
      </c>
      <c r="UK199" s="377" t="str">
        <f t="shared" ref="UK199:WI199" si="751">IF(OR(UK107&lt;1,UK108&lt;1),"",UK197*UK198)</f>
        <v/>
      </c>
      <c r="UL199" s="377" t="str">
        <f t="shared" si="751"/>
        <v/>
      </c>
      <c r="UM199" s="377" t="str">
        <f t="shared" si="751"/>
        <v/>
      </c>
      <c r="UN199" s="377" t="str">
        <f t="shared" si="751"/>
        <v/>
      </c>
      <c r="UO199" s="377" t="str">
        <f t="shared" si="751"/>
        <v/>
      </c>
      <c r="UP199" s="377" t="str">
        <f t="shared" si="751"/>
        <v/>
      </c>
      <c r="UQ199" s="377" t="str">
        <f t="shared" si="751"/>
        <v/>
      </c>
      <c r="UR199" s="377" t="str">
        <f t="shared" si="751"/>
        <v/>
      </c>
      <c r="US199" s="377" t="str">
        <f t="shared" si="751"/>
        <v/>
      </c>
      <c r="UT199" s="377" t="str">
        <f t="shared" si="751"/>
        <v/>
      </c>
      <c r="UU199" s="377" t="str">
        <f t="shared" si="751"/>
        <v/>
      </c>
      <c r="UV199" s="377" t="str">
        <f t="shared" si="751"/>
        <v/>
      </c>
      <c r="UW199" s="377" t="str">
        <f t="shared" si="751"/>
        <v/>
      </c>
      <c r="UX199" s="377" t="str">
        <f t="shared" si="751"/>
        <v/>
      </c>
      <c r="UY199" s="377" t="str">
        <f t="shared" si="751"/>
        <v/>
      </c>
      <c r="UZ199" s="377" t="str">
        <f t="shared" si="751"/>
        <v/>
      </c>
      <c r="VA199" s="377" t="str">
        <f t="shared" si="751"/>
        <v/>
      </c>
      <c r="VB199" s="377" t="str">
        <f t="shared" si="751"/>
        <v/>
      </c>
      <c r="VC199" s="377" t="str">
        <f t="shared" si="751"/>
        <v/>
      </c>
      <c r="VD199" s="377" t="str">
        <f t="shared" si="751"/>
        <v/>
      </c>
      <c r="VE199" s="377" t="str">
        <f t="shared" si="751"/>
        <v/>
      </c>
      <c r="VF199" s="377" t="str">
        <f t="shared" si="751"/>
        <v/>
      </c>
      <c r="VG199" s="377" t="str">
        <f t="shared" si="751"/>
        <v/>
      </c>
      <c r="VH199" s="377" t="str">
        <f t="shared" si="751"/>
        <v/>
      </c>
      <c r="VI199" s="377" t="str">
        <f t="shared" si="751"/>
        <v/>
      </c>
      <c r="VJ199" s="377" t="str">
        <f t="shared" si="751"/>
        <v/>
      </c>
      <c r="VK199" s="377" t="str">
        <f t="shared" si="751"/>
        <v/>
      </c>
      <c r="VL199" s="377" t="str">
        <f t="shared" si="751"/>
        <v/>
      </c>
      <c r="VM199" s="377" t="str">
        <f t="shared" si="751"/>
        <v/>
      </c>
      <c r="VN199" s="377" t="str">
        <f t="shared" si="751"/>
        <v/>
      </c>
      <c r="VO199" s="377" t="str">
        <f t="shared" si="751"/>
        <v/>
      </c>
      <c r="VP199" s="377" t="str">
        <f t="shared" si="751"/>
        <v/>
      </c>
      <c r="VQ199" s="377" t="str">
        <f t="shared" si="751"/>
        <v/>
      </c>
      <c r="VR199" s="377" t="str">
        <f t="shared" si="751"/>
        <v/>
      </c>
      <c r="VS199" s="377" t="str">
        <f t="shared" si="751"/>
        <v/>
      </c>
      <c r="VT199" s="377" t="str">
        <f t="shared" si="751"/>
        <v/>
      </c>
      <c r="VU199" s="377" t="str">
        <f t="shared" si="751"/>
        <v/>
      </c>
      <c r="VV199" s="377" t="str">
        <f t="shared" si="751"/>
        <v/>
      </c>
      <c r="VW199" s="377" t="str">
        <f t="shared" si="751"/>
        <v/>
      </c>
      <c r="VX199" s="377" t="str">
        <f t="shared" si="751"/>
        <v/>
      </c>
      <c r="VY199" s="377" t="str">
        <f t="shared" si="751"/>
        <v/>
      </c>
      <c r="VZ199" s="377" t="str">
        <f t="shared" si="751"/>
        <v/>
      </c>
      <c r="WA199" s="377" t="str">
        <f t="shared" si="751"/>
        <v/>
      </c>
      <c r="WB199" s="377" t="str">
        <f t="shared" si="751"/>
        <v/>
      </c>
      <c r="WC199" s="377" t="str">
        <f t="shared" si="751"/>
        <v/>
      </c>
      <c r="WD199" s="377" t="str">
        <f t="shared" si="751"/>
        <v/>
      </c>
      <c r="WE199" s="377" t="str">
        <f t="shared" si="751"/>
        <v/>
      </c>
      <c r="WF199" s="377" t="str">
        <f t="shared" si="751"/>
        <v/>
      </c>
      <c r="WG199" s="377" t="str">
        <f t="shared" si="751"/>
        <v/>
      </c>
      <c r="WH199" s="377" t="str">
        <f t="shared" si="751"/>
        <v/>
      </c>
      <c r="WI199" s="375" t="str">
        <f t="shared" si="751"/>
        <v/>
      </c>
    </row>
    <row r="200" spans="1:607">
      <c r="A200" s="348"/>
      <c r="B200" s="360" t="s">
        <v>932</v>
      </c>
      <c r="C200" s="348"/>
      <c r="D200" s="348"/>
      <c r="E200" s="348"/>
      <c r="F200" s="348"/>
      <c r="G200" s="361" t="str">
        <f t="shared" si="734"/>
        <v/>
      </c>
      <c r="H200" s="361" t="str">
        <f t="shared" si="735"/>
        <v/>
      </c>
      <c r="I200" s="397"/>
      <c r="J200" s="348"/>
      <c r="K200" s="348"/>
      <c r="L200" s="348"/>
      <c r="M200" s="348"/>
      <c r="N200" s="400"/>
      <c r="O200" s="400"/>
      <c r="P200" s="400"/>
      <c r="Q200" s="400"/>
      <c r="R200" s="400"/>
      <c r="S200" s="400"/>
      <c r="T200" s="400"/>
      <c r="U200" s="400"/>
      <c r="V200" s="400"/>
      <c r="W200" s="400"/>
      <c r="X200" s="400"/>
      <c r="Y200" s="400"/>
      <c r="Z200" s="400"/>
      <c r="AA200" s="400"/>
      <c r="AB200" s="400"/>
      <c r="AC200" s="400"/>
      <c r="AD200" s="400"/>
      <c r="AE200" s="400"/>
      <c r="AF200" s="400"/>
      <c r="AG200" s="400"/>
      <c r="AH200" s="400"/>
      <c r="AI200" s="400"/>
      <c r="AJ200" s="400"/>
      <c r="AK200" s="400"/>
      <c r="AL200" s="400"/>
      <c r="AM200" s="400"/>
      <c r="AN200" s="400"/>
      <c r="AO200" s="400"/>
      <c r="AP200" s="400"/>
      <c r="AQ200" s="400"/>
      <c r="AR200" s="400"/>
      <c r="AS200" s="400"/>
      <c r="AT200" s="400"/>
      <c r="AU200" s="400"/>
      <c r="AV200" s="400"/>
      <c r="AW200" s="400"/>
      <c r="AX200" s="400"/>
      <c r="AY200" s="400"/>
      <c r="AZ200" s="400"/>
      <c r="BA200" s="400"/>
      <c r="BB200" s="400"/>
      <c r="BC200" s="400"/>
      <c r="BD200" s="400"/>
      <c r="BE200" s="400"/>
      <c r="BF200" s="400"/>
      <c r="BG200" s="400"/>
      <c r="BH200" s="400"/>
      <c r="BI200" s="400"/>
      <c r="BJ200" s="400"/>
      <c r="BK200" s="400"/>
      <c r="BL200" s="400"/>
      <c r="BM200" s="400"/>
      <c r="BN200" s="400"/>
      <c r="BO200" s="400"/>
      <c r="BP200" s="400"/>
      <c r="BQ200" s="400"/>
      <c r="BR200" s="400"/>
      <c r="BS200" s="400"/>
      <c r="BT200" s="400"/>
      <c r="BU200" s="400"/>
      <c r="BV200" s="400"/>
      <c r="BW200" s="400"/>
      <c r="BX200" s="400"/>
      <c r="BY200" s="400"/>
      <c r="BZ200" s="400"/>
      <c r="CA200" s="400"/>
      <c r="CB200" s="400"/>
      <c r="CC200" s="400"/>
      <c r="CD200" s="400"/>
      <c r="CE200" s="400"/>
      <c r="CF200" s="400"/>
      <c r="CG200" s="400"/>
      <c r="CH200" s="400"/>
      <c r="CI200" s="400"/>
      <c r="CJ200" s="400"/>
      <c r="CK200" s="400"/>
      <c r="CL200" s="400"/>
      <c r="CM200" s="400"/>
      <c r="CN200" s="400"/>
      <c r="CO200" s="400"/>
      <c r="CP200" s="400"/>
      <c r="CQ200" s="400"/>
      <c r="CR200" s="400"/>
      <c r="CS200" s="400"/>
      <c r="CT200" s="400"/>
      <c r="CU200" s="400"/>
      <c r="CV200" s="400"/>
      <c r="CW200" s="400"/>
      <c r="CX200" s="400"/>
      <c r="CY200" s="400"/>
      <c r="CZ200" s="362"/>
      <c r="DA200" s="901"/>
      <c r="DB200" s="899" t="s">
        <v>1370</v>
      </c>
      <c r="DC200" s="899"/>
      <c r="DD200" s="375" t="str">
        <f>IF(DD109&lt;=1,"",DD107*DD108*(DD109-1))</f>
        <v/>
      </c>
      <c r="DE200" s="375" t="str">
        <f t="shared" ref="DE200:FP200" si="752">IF(DE109&lt;=1,"",DE107*DE108*(DE109-1))</f>
        <v/>
      </c>
      <c r="DF200" s="375" t="str">
        <f t="shared" si="752"/>
        <v/>
      </c>
      <c r="DG200" s="375" t="str">
        <f t="shared" si="752"/>
        <v/>
      </c>
      <c r="DH200" s="375" t="str">
        <f t="shared" si="752"/>
        <v/>
      </c>
      <c r="DI200" s="375" t="str">
        <f t="shared" si="752"/>
        <v/>
      </c>
      <c r="DJ200" s="375" t="str">
        <f t="shared" si="752"/>
        <v/>
      </c>
      <c r="DK200" s="375" t="str">
        <f t="shared" si="752"/>
        <v/>
      </c>
      <c r="DL200" s="375" t="str">
        <f t="shared" si="752"/>
        <v/>
      </c>
      <c r="DM200" s="375" t="str">
        <f t="shared" si="752"/>
        <v/>
      </c>
      <c r="DN200" s="375" t="str">
        <f t="shared" si="752"/>
        <v/>
      </c>
      <c r="DO200" s="375" t="str">
        <f t="shared" si="752"/>
        <v/>
      </c>
      <c r="DP200" s="375" t="str">
        <f t="shared" si="752"/>
        <v/>
      </c>
      <c r="DQ200" s="375" t="str">
        <f t="shared" si="752"/>
        <v/>
      </c>
      <c r="DR200" s="375" t="str">
        <f t="shared" si="752"/>
        <v/>
      </c>
      <c r="DS200" s="375" t="str">
        <f t="shared" si="752"/>
        <v/>
      </c>
      <c r="DT200" s="375" t="str">
        <f t="shared" si="752"/>
        <v/>
      </c>
      <c r="DU200" s="375" t="str">
        <f t="shared" si="752"/>
        <v/>
      </c>
      <c r="DV200" s="375" t="str">
        <f t="shared" si="752"/>
        <v/>
      </c>
      <c r="DW200" s="375" t="str">
        <f t="shared" si="752"/>
        <v/>
      </c>
      <c r="DX200" s="376" t="str">
        <f t="shared" si="752"/>
        <v/>
      </c>
      <c r="DY200" s="375" t="str">
        <f t="shared" si="752"/>
        <v/>
      </c>
      <c r="DZ200" s="375" t="str">
        <f t="shared" si="752"/>
        <v/>
      </c>
      <c r="EA200" s="375" t="str">
        <f t="shared" si="752"/>
        <v/>
      </c>
      <c r="EB200" s="375" t="str">
        <f t="shared" si="752"/>
        <v/>
      </c>
      <c r="EC200" s="375" t="str">
        <f t="shared" si="752"/>
        <v/>
      </c>
      <c r="ED200" s="375" t="str">
        <f t="shared" si="752"/>
        <v/>
      </c>
      <c r="EE200" s="375" t="str">
        <f t="shared" si="752"/>
        <v/>
      </c>
      <c r="EF200" s="375" t="str">
        <f t="shared" si="752"/>
        <v/>
      </c>
      <c r="EG200" s="375" t="str">
        <f t="shared" si="752"/>
        <v/>
      </c>
      <c r="EH200" s="375" t="str">
        <f t="shared" si="752"/>
        <v/>
      </c>
      <c r="EI200" s="375" t="str">
        <f t="shared" si="752"/>
        <v/>
      </c>
      <c r="EJ200" s="375" t="str">
        <f t="shared" si="752"/>
        <v/>
      </c>
      <c r="EK200" s="375" t="str">
        <f t="shared" si="752"/>
        <v/>
      </c>
      <c r="EL200" s="375" t="str">
        <f t="shared" si="752"/>
        <v/>
      </c>
      <c r="EM200" s="375" t="str">
        <f t="shared" si="752"/>
        <v/>
      </c>
      <c r="EN200" s="375" t="str">
        <f t="shared" si="752"/>
        <v/>
      </c>
      <c r="EO200" s="375" t="str">
        <f t="shared" si="752"/>
        <v/>
      </c>
      <c r="EP200" s="375" t="str">
        <f t="shared" si="752"/>
        <v/>
      </c>
      <c r="EQ200" s="375" t="str">
        <f t="shared" si="752"/>
        <v/>
      </c>
      <c r="ER200" s="375" t="str">
        <f t="shared" si="752"/>
        <v/>
      </c>
      <c r="ES200" s="375" t="str">
        <f t="shared" si="752"/>
        <v/>
      </c>
      <c r="ET200" s="375" t="str">
        <f t="shared" si="752"/>
        <v/>
      </c>
      <c r="EU200" s="375" t="str">
        <f t="shared" si="752"/>
        <v/>
      </c>
      <c r="EV200" s="375" t="str">
        <f t="shared" si="752"/>
        <v/>
      </c>
      <c r="EW200" s="375" t="str">
        <f t="shared" si="752"/>
        <v/>
      </c>
      <c r="EX200" s="375" t="str">
        <f t="shared" si="752"/>
        <v/>
      </c>
      <c r="EY200" s="375" t="str">
        <f t="shared" si="752"/>
        <v/>
      </c>
      <c r="EZ200" s="375" t="str">
        <f t="shared" si="752"/>
        <v/>
      </c>
      <c r="FA200" s="375" t="str">
        <f t="shared" si="752"/>
        <v/>
      </c>
      <c r="FB200" s="375" t="str">
        <f t="shared" si="752"/>
        <v/>
      </c>
      <c r="FC200" s="375" t="str">
        <f t="shared" si="752"/>
        <v/>
      </c>
      <c r="FD200" s="375" t="str">
        <f t="shared" si="752"/>
        <v/>
      </c>
      <c r="FE200" s="375" t="str">
        <f t="shared" si="752"/>
        <v/>
      </c>
      <c r="FF200" s="375" t="str">
        <f t="shared" si="752"/>
        <v/>
      </c>
      <c r="FG200" s="375" t="str">
        <f t="shared" si="752"/>
        <v/>
      </c>
      <c r="FH200" s="375" t="str">
        <f t="shared" si="752"/>
        <v/>
      </c>
      <c r="FI200" s="375" t="str">
        <f t="shared" si="752"/>
        <v/>
      </c>
      <c r="FJ200" s="375" t="str">
        <f t="shared" si="752"/>
        <v/>
      </c>
      <c r="FK200" s="375" t="str">
        <f t="shared" si="752"/>
        <v/>
      </c>
      <c r="FL200" s="375" t="str">
        <f t="shared" si="752"/>
        <v/>
      </c>
      <c r="FM200" s="375" t="str">
        <f t="shared" si="752"/>
        <v/>
      </c>
      <c r="FN200" s="375" t="str">
        <f t="shared" si="752"/>
        <v/>
      </c>
      <c r="FO200" s="375" t="str">
        <f t="shared" si="752"/>
        <v/>
      </c>
      <c r="FP200" s="375" t="str">
        <f t="shared" si="752"/>
        <v/>
      </c>
      <c r="FQ200" s="375" t="str">
        <f t="shared" ref="FQ200:IB200" si="753">IF(FQ109&lt;=1,"",FQ107*FQ108*(FQ109-1))</f>
        <v/>
      </c>
      <c r="FR200" s="375" t="str">
        <f t="shared" si="753"/>
        <v/>
      </c>
      <c r="FS200" s="375" t="str">
        <f t="shared" si="753"/>
        <v/>
      </c>
      <c r="FT200" s="375" t="str">
        <f t="shared" si="753"/>
        <v/>
      </c>
      <c r="FU200" s="375" t="str">
        <f t="shared" si="753"/>
        <v/>
      </c>
      <c r="FV200" s="375" t="str">
        <f t="shared" si="753"/>
        <v/>
      </c>
      <c r="FW200" s="375" t="str">
        <f t="shared" si="753"/>
        <v/>
      </c>
      <c r="FX200" s="375" t="str">
        <f t="shared" si="753"/>
        <v/>
      </c>
      <c r="FY200" s="375" t="str">
        <f t="shared" si="753"/>
        <v/>
      </c>
      <c r="FZ200" s="375" t="str">
        <f t="shared" si="753"/>
        <v/>
      </c>
      <c r="GA200" s="375" t="str">
        <f t="shared" si="753"/>
        <v/>
      </c>
      <c r="GB200" s="375" t="str">
        <f t="shared" si="753"/>
        <v/>
      </c>
      <c r="GC200" s="375" t="str">
        <f t="shared" si="753"/>
        <v/>
      </c>
      <c r="GD200" s="375" t="str">
        <f t="shared" si="753"/>
        <v/>
      </c>
      <c r="GE200" s="375" t="str">
        <f t="shared" si="753"/>
        <v/>
      </c>
      <c r="GF200" s="375" t="str">
        <f t="shared" si="753"/>
        <v/>
      </c>
      <c r="GG200" s="375" t="str">
        <f t="shared" si="753"/>
        <v/>
      </c>
      <c r="GH200" s="375" t="str">
        <f t="shared" si="753"/>
        <v/>
      </c>
      <c r="GI200" s="375" t="str">
        <f t="shared" si="753"/>
        <v/>
      </c>
      <c r="GJ200" s="375" t="str">
        <f t="shared" si="753"/>
        <v/>
      </c>
      <c r="GK200" s="375" t="str">
        <f t="shared" si="753"/>
        <v/>
      </c>
      <c r="GL200" s="375" t="str">
        <f t="shared" si="753"/>
        <v/>
      </c>
      <c r="GM200" s="375" t="str">
        <f t="shared" si="753"/>
        <v/>
      </c>
      <c r="GN200" s="375" t="str">
        <f t="shared" si="753"/>
        <v/>
      </c>
      <c r="GO200" s="375" t="str">
        <f t="shared" si="753"/>
        <v/>
      </c>
      <c r="GP200" s="375" t="str">
        <f t="shared" si="753"/>
        <v/>
      </c>
      <c r="GQ200" s="375" t="str">
        <f t="shared" si="753"/>
        <v/>
      </c>
      <c r="GR200" s="375" t="str">
        <f t="shared" si="753"/>
        <v/>
      </c>
      <c r="GS200" s="375" t="str">
        <f t="shared" si="753"/>
        <v/>
      </c>
      <c r="GT200" s="375" t="str">
        <f t="shared" si="753"/>
        <v/>
      </c>
      <c r="GU200" s="375" t="str">
        <f t="shared" si="753"/>
        <v/>
      </c>
      <c r="GV200" s="375" t="str">
        <f t="shared" si="753"/>
        <v/>
      </c>
      <c r="GW200" s="375" t="str">
        <f t="shared" si="753"/>
        <v/>
      </c>
      <c r="GX200" s="375" t="str">
        <f t="shared" si="753"/>
        <v/>
      </c>
      <c r="GY200" s="375" t="str">
        <f t="shared" si="753"/>
        <v/>
      </c>
      <c r="GZ200" s="375" t="str">
        <f t="shared" si="753"/>
        <v/>
      </c>
      <c r="HA200" s="375" t="str">
        <f t="shared" si="753"/>
        <v/>
      </c>
      <c r="HB200" s="375" t="str">
        <f t="shared" si="753"/>
        <v/>
      </c>
      <c r="HC200" s="375" t="str">
        <f t="shared" si="753"/>
        <v/>
      </c>
      <c r="HD200" s="375" t="str">
        <f t="shared" si="753"/>
        <v/>
      </c>
      <c r="HE200" s="375" t="str">
        <f t="shared" si="753"/>
        <v/>
      </c>
      <c r="HF200" s="375" t="str">
        <f t="shared" si="753"/>
        <v/>
      </c>
      <c r="HG200" s="375" t="str">
        <f t="shared" si="753"/>
        <v/>
      </c>
      <c r="HH200" s="375" t="str">
        <f t="shared" si="753"/>
        <v/>
      </c>
      <c r="HI200" s="375" t="str">
        <f t="shared" si="753"/>
        <v/>
      </c>
      <c r="HJ200" s="375" t="str">
        <f t="shared" si="753"/>
        <v/>
      </c>
      <c r="HK200" s="375" t="str">
        <f t="shared" si="753"/>
        <v/>
      </c>
      <c r="HL200" s="375" t="str">
        <f t="shared" si="753"/>
        <v/>
      </c>
      <c r="HM200" s="375" t="str">
        <f t="shared" si="753"/>
        <v/>
      </c>
      <c r="HN200" s="375" t="str">
        <f t="shared" si="753"/>
        <v/>
      </c>
      <c r="HO200" s="375" t="str">
        <f t="shared" si="753"/>
        <v/>
      </c>
      <c r="HP200" s="375" t="str">
        <f t="shared" si="753"/>
        <v/>
      </c>
      <c r="HQ200" s="375" t="str">
        <f t="shared" si="753"/>
        <v/>
      </c>
      <c r="HR200" s="375" t="str">
        <f t="shared" si="753"/>
        <v/>
      </c>
      <c r="HS200" s="375" t="str">
        <f t="shared" si="753"/>
        <v/>
      </c>
      <c r="HT200" s="375" t="str">
        <f t="shared" si="753"/>
        <v/>
      </c>
      <c r="HU200" s="375" t="str">
        <f t="shared" si="753"/>
        <v/>
      </c>
      <c r="HV200" s="375" t="str">
        <f t="shared" si="753"/>
        <v/>
      </c>
      <c r="HW200" s="375" t="str">
        <f t="shared" si="753"/>
        <v/>
      </c>
      <c r="HX200" s="375" t="str">
        <f t="shared" si="753"/>
        <v/>
      </c>
      <c r="HY200" s="375" t="str">
        <f t="shared" si="753"/>
        <v/>
      </c>
      <c r="HZ200" s="375" t="str">
        <f t="shared" si="753"/>
        <v/>
      </c>
      <c r="IA200" s="375" t="str">
        <f t="shared" si="753"/>
        <v/>
      </c>
      <c r="IB200" s="375" t="str">
        <f t="shared" si="753"/>
        <v/>
      </c>
      <c r="IC200" s="375" t="str">
        <f t="shared" ref="IC200:KN200" si="754">IF(IC109&lt;=1,"",IC107*IC108*(IC109-1))</f>
        <v/>
      </c>
      <c r="ID200" s="375" t="str">
        <f t="shared" si="754"/>
        <v/>
      </c>
      <c r="IE200" s="375" t="str">
        <f t="shared" si="754"/>
        <v/>
      </c>
      <c r="IF200" s="375" t="str">
        <f t="shared" si="754"/>
        <v/>
      </c>
      <c r="IG200" s="375" t="str">
        <f t="shared" si="754"/>
        <v/>
      </c>
      <c r="IH200" s="375" t="str">
        <f t="shared" si="754"/>
        <v/>
      </c>
      <c r="II200" s="375" t="str">
        <f t="shared" si="754"/>
        <v/>
      </c>
      <c r="IJ200" s="375" t="str">
        <f t="shared" si="754"/>
        <v/>
      </c>
      <c r="IK200" s="375" t="str">
        <f t="shared" si="754"/>
        <v/>
      </c>
      <c r="IL200" s="375" t="str">
        <f t="shared" si="754"/>
        <v/>
      </c>
      <c r="IM200" s="375" t="str">
        <f t="shared" si="754"/>
        <v/>
      </c>
      <c r="IN200" s="375" t="str">
        <f t="shared" si="754"/>
        <v/>
      </c>
      <c r="IO200" s="375" t="str">
        <f t="shared" si="754"/>
        <v/>
      </c>
      <c r="IP200" s="375" t="str">
        <f t="shared" si="754"/>
        <v/>
      </c>
      <c r="IQ200" s="375" t="str">
        <f t="shared" si="754"/>
        <v/>
      </c>
      <c r="IR200" s="375" t="str">
        <f t="shared" si="754"/>
        <v/>
      </c>
      <c r="IS200" s="375" t="str">
        <f t="shared" si="754"/>
        <v/>
      </c>
      <c r="IT200" s="375" t="str">
        <f t="shared" si="754"/>
        <v/>
      </c>
      <c r="IU200" s="375" t="str">
        <f t="shared" si="754"/>
        <v/>
      </c>
      <c r="IV200" s="375" t="str">
        <f t="shared" si="754"/>
        <v/>
      </c>
      <c r="IW200" s="375" t="str">
        <f t="shared" si="754"/>
        <v/>
      </c>
      <c r="IX200" s="375" t="str">
        <f t="shared" si="754"/>
        <v/>
      </c>
      <c r="IY200" s="375" t="str">
        <f t="shared" si="754"/>
        <v/>
      </c>
      <c r="IZ200" s="375" t="str">
        <f t="shared" si="754"/>
        <v/>
      </c>
      <c r="JA200" s="375" t="str">
        <f t="shared" si="754"/>
        <v/>
      </c>
      <c r="JB200" s="375" t="str">
        <f t="shared" si="754"/>
        <v/>
      </c>
      <c r="JC200" s="375" t="str">
        <f t="shared" si="754"/>
        <v/>
      </c>
      <c r="JD200" s="375" t="str">
        <f t="shared" si="754"/>
        <v/>
      </c>
      <c r="JE200" s="375" t="str">
        <f t="shared" si="754"/>
        <v/>
      </c>
      <c r="JF200" s="375" t="str">
        <f t="shared" si="754"/>
        <v/>
      </c>
      <c r="JG200" s="375" t="str">
        <f t="shared" si="754"/>
        <v/>
      </c>
      <c r="JH200" s="375" t="str">
        <f t="shared" si="754"/>
        <v/>
      </c>
      <c r="JI200" s="375" t="str">
        <f t="shared" si="754"/>
        <v/>
      </c>
      <c r="JJ200" s="375" t="str">
        <f t="shared" si="754"/>
        <v/>
      </c>
      <c r="JK200" s="375" t="str">
        <f t="shared" si="754"/>
        <v/>
      </c>
      <c r="JL200" s="375" t="str">
        <f t="shared" si="754"/>
        <v/>
      </c>
      <c r="JM200" s="375" t="str">
        <f t="shared" si="754"/>
        <v/>
      </c>
      <c r="JN200" s="375" t="str">
        <f t="shared" si="754"/>
        <v/>
      </c>
      <c r="JO200" s="375" t="str">
        <f t="shared" si="754"/>
        <v/>
      </c>
      <c r="JP200" s="375" t="str">
        <f t="shared" si="754"/>
        <v/>
      </c>
      <c r="JQ200" s="375" t="str">
        <f t="shared" si="754"/>
        <v/>
      </c>
      <c r="JR200" s="375" t="str">
        <f t="shared" si="754"/>
        <v/>
      </c>
      <c r="JS200" s="375" t="str">
        <f t="shared" si="754"/>
        <v/>
      </c>
      <c r="JT200" s="375" t="str">
        <f t="shared" si="754"/>
        <v/>
      </c>
      <c r="JU200" s="375" t="str">
        <f t="shared" si="754"/>
        <v/>
      </c>
      <c r="JV200" s="375" t="str">
        <f t="shared" si="754"/>
        <v/>
      </c>
      <c r="JW200" s="375" t="str">
        <f t="shared" si="754"/>
        <v/>
      </c>
      <c r="JX200" s="375" t="str">
        <f t="shared" si="754"/>
        <v/>
      </c>
      <c r="JY200" s="375" t="str">
        <f t="shared" si="754"/>
        <v/>
      </c>
      <c r="JZ200" s="375" t="str">
        <f t="shared" si="754"/>
        <v/>
      </c>
      <c r="KA200" s="375" t="str">
        <f t="shared" si="754"/>
        <v/>
      </c>
      <c r="KB200" s="375" t="str">
        <f t="shared" si="754"/>
        <v/>
      </c>
      <c r="KC200" s="375" t="str">
        <f t="shared" si="754"/>
        <v/>
      </c>
      <c r="KD200" s="375" t="str">
        <f t="shared" si="754"/>
        <v/>
      </c>
      <c r="KE200" s="375" t="str">
        <f t="shared" si="754"/>
        <v/>
      </c>
      <c r="KF200" s="375" t="str">
        <f t="shared" si="754"/>
        <v/>
      </c>
      <c r="KG200" s="375" t="str">
        <f t="shared" si="754"/>
        <v/>
      </c>
      <c r="KH200" s="375" t="str">
        <f t="shared" si="754"/>
        <v/>
      </c>
      <c r="KI200" s="375" t="str">
        <f t="shared" si="754"/>
        <v/>
      </c>
      <c r="KJ200" s="375" t="str">
        <f t="shared" si="754"/>
        <v/>
      </c>
      <c r="KK200" s="375" t="str">
        <f t="shared" si="754"/>
        <v/>
      </c>
      <c r="KL200" s="375" t="str">
        <f t="shared" si="754"/>
        <v/>
      </c>
      <c r="KM200" s="375" t="str">
        <f t="shared" si="754"/>
        <v/>
      </c>
      <c r="KN200" s="375" t="str">
        <f t="shared" si="754"/>
        <v/>
      </c>
      <c r="KO200" s="375" t="str">
        <f t="shared" ref="KO200:MZ200" si="755">IF(KO109&lt;=1,"",KO107*KO108*(KO109-1))</f>
        <v/>
      </c>
      <c r="KP200" s="375" t="str">
        <f t="shared" si="755"/>
        <v/>
      </c>
      <c r="KQ200" s="375" t="str">
        <f t="shared" si="755"/>
        <v/>
      </c>
      <c r="KR200" s="375" t="str">
        <f t="shared" si="755"/>
        <v/>
      </c>
      <c r="KS200" s="375" t="str">
        <f t="shared" si="755"/>
        <v/>
      </c>
      <c r="KT200" s="375" t="str">
        <f t="shared" si="755"/>
        <v/>
      </c>
      <c r="KU200" s="375" t="str">
        <f t="shared" si="755"/>
        <v/>
      </c>
      <c r="KV200" s="375" t="str">
        <f t="shared" si="755"/>
        <v/>
      </c>
      <c r="KW200" s="375" t="str">
        <f t="shared" si="755"/>
        <v/>
      </c>
      <c r="KX200" s="375" t="str">
        <f t="shared" si="755"/>
        <v/>
      </c>
      <c r="KY200" s="375" t="str">
        <f t="shared" si="755"/>
        <v/>
      </c>
      <c r="KZ200" s="375" t="str">
        <f t="shared" si="755"/>
        <v/>
      </c>
      <c r="LA200" s="375" t="str">
        <f t="shared" si="755"/>
        <v/>
      </c>
      <c r="LB200" s="375" t="str">
        <f t="shared" si="755"/>
        <v/>
      </c>
      <c r="LC200" s="375" t="str">
        <f t="shared" si="755"/>
        <v/>
      </c>
      <c r="LD200" s="375" t="str">
        <f t="shared" si="755"/>
        <v/>
      </c>
      <c r="LE200" s="375" t="str">
        <f t="shared" si="755"/>
        <v/>
      </c>
      <c r="LF200" s="375" t="str">
        <f t="shared" si="755"/>
        <v/>
      </c>
      <c r="LG200" s="375" t="str">
        <f t="shared" si="755"/>
        <v/>
      </c>
      <c r="LH200" s="375" t="str">
        <f t="shared" si="755"/>
        <v/>
      </c>
      <c r="LI200" s="375" t="str">
        <f t="shared" si="755"/>
        <v/>
      </c>
      <c r="LJ200" s="375" t="str">
        <f t="shared" si="755"/>
        <v/>
      </c>
      <c r="LK200" s="375" t="str">
        <f t="shared" si="755"/>
        <v/>
      </c>
      <c r="LL200" s="375" t="str">
        <f t="shared" si="755"/>
        <v/>
      </c>
      <c r="LM200" s="375" t="str">
        <f t="shared" si="755"/>
        <v/>
      </c>
      <c r="LN200" s="375" t="str">
        <f t="shared" si="755"/>
        <v/>
      </c>
      <c r="LO200" s="375" t="str">
        <f t="shared" si="755"/>
        <v/>
      </c>
      <c r="LP200" s="375" t="str">
        <f t="shared" si="755"/>
        <v/>
      </c>
      <c r="LQ200" s="375" t="str">
        <f t="shared" si="755"/>
        <v/>
      </c>
      <c r="LR200" s="375" t="str">
        <f t="shared" si="755"/>
        <v/>
      </c>
      <c r="LS200" s="375" t="str">
        <f t="shared" si="755"/>
        <v/>
      </c>
      <c r="LT200" s="375" t="str">
        <f t="shared" si="755"/>
        <v/>
      </c>
      <c r="LU200" s="375" t="str">
        <f t="shared" si="755"/>
        <v/>
      </c>
      <c r="LV200" s="375" t="str">
        <f t="shared" si="755"/>
        <v/>
      </c>
      <c r="LW200" s="375" t="str">
        <f t="shared" si="755"/>
        <v/>
      </c>
      <c r="LX200" s="375" t="str">
        <f t="shared" si="755"/>
        <v/>
      </c>
      <c r="LY200" s="375" t="str">
        <f t="shared" si="755"/>
        <v/>
      </c>
      <c r="LZ200" s="375" t="str">
        <f t="shared" si="755"/>
        <v/>
      </c>
      <c r="MA200" s="375" t="str">
        <f t="shared" si="755"/>
        <v/>
      </c>
      <c r="MB200" s="375" t="str">
        <f t="shared" si="755"/>
        <v/>
      </c>
      <c r="MC200" s="375" t="str">
        <f t="shared" si="755"/>
        <v/>
      </c>
      <c r="MD200" s="375" t="str">
        <f t="shared" si="755"/>
        <v/>
      </c>
      <c r="ME200" s="375" t="str">
        <f t="shared" si="755"/>
        <v/>
      </c>
      <c r="MF200" s="375" t="str">
        <f t="shared" si="755"/>
        <v/>
      </c>
      <c r="MG200" s="375" t="str">
        <f t="shared" si="755"/>
        <v/>
      </c>
      <c r="MH200" s="375" t="str">
        <f t="shared" si="755"/>
        <v/>
      </c>
      <c r="MI200" s="375" t="str">
        <f t="shared" si="755"/>
        <v/>
      </c>
      <c r="MJ200" s="375" t="str">
        <f t="shared" si="755"/>
        <v/>
      </c>
      <c r="MK200" s="375" t="str">
        <f t="shared" si="755"/>
        <v/>
      </c>
      <c r="ML200" s="375" t="str">
        <f t="shared" si="755"/>
        <v/>
      </c>
      <c r="MM200" s="375" t="str">
        <f t="shared" si="755"/>
        <v/>
      </c>
      <c r="MN200" s="375" t="str">
        <f t="shared" si="755"/>
        <v/>
      </c>
      <c r="MO200" s="375" t="str">
        <f t="shared" si="755"/>
        <v/>
      </c>
      <c r="MP200" s="375" t="str">
        <f t="shared" si="755"/>
        <v/>
      </c>
      <c r="MQ200" s="375" t="str">
        <f t="shared" si="755"/>
        <v/>
      </c>
      <c r="MR200" s="375" t="str">
        <f t="shared" si="755"/>
        <v/>
      </c>
      <c r="MS200" s="375" t="str">
        <f t="shared" si="755"/>
        <v/>
      </c>
      <c r="MT200" s="375" t="str">
        <f t="shared" si="755"/>
        <v/>
      </c>
      <c r="MU200" s="375" t="str">
        <f t="shared" si="755"/>
        <v/>
      </c>
      <c r="MV200" s="375" t="str">
        <f t="shared" si="755"/>
        <v/>
      </c>
      <c r="MW200" s="375" t="str">
        <f t="shared" si="755"/>
        <v/>
      </c>
      <c r="MX200" s="375" t="str">
        <f t="shared" si="755"/>
        <v/>
      </c>
      <c r="MY200" s="375" t="str">
        <f t="shared" si="755"/>
        <v/>
      </c>
      <c r="MZ200" s="375" t="str">
        <f t="shared" si="755"/>
        <v/>
      </c>
      <c r="NA200" s="375" t="str">
        <f t="shared" ref="NA200:PL200" si="756">IF(NA109&lt;=1,"",NA107*NA108*(NA109-1))</f>
        <v/>
      </c>
      <c r="NB200" s="375" t="str">
        <f t="shared" si="756"/>
        <v/>
      </c>
      <c r="NC200" s="375" t="str">
        <f t="shared" si="756"/>
        <v/>
      </c>
      <c r="ND200" s="375" t="str">
        <f t="shared" si="756"/>
        <v/>
      </c>
      <c r="NE200" s="375" t="str">
        <f t="shared" si="756"/>
        <v/>
      </c>
      <c r="NF200" s="375" t="str">
        <f t="shared" si="756"/>
        <v/>
      </c>
      <c r="NG200" s="375" t="str">
        <f t="shared" si="756"/>
        <v/>
      </c>
      <c r="NH200" s="375" t="str">
        <f t="shared" si="756"/>
        <v/>
      </c>
      <c r="NI200" s="375" t="str">
        <f t="shared" si="756"/>
        <v/>
      </c>
      <c r="NJ200" s="375" t="str">
        <f t="shared" si="756"/>
        <v/>
      </c>
      <c r="NK200" s="375" t="str">
        <f t="shared" si="756"/>
        <v/>
      </c>
      <c r="NL200" s="375" t="str">
        <f t="shared" si="756"/>
        <v/>
      </c>
      <c r="NM200" s="375" t="str">
        <f t="shared" si="756"/>
        <v/>
      </c>
      <c r="NN200" s="375" t="str">
        <f t="shared" si="756"/>
        <v/>
      </c>
      <c r="NO200" s="375" t="str">
        <f t="shared" si="756"/>
        <v/>
      </c>
      <c r="NP200" s="375" t="str">
        <f t="shared" si="756"/>
        <v/>
      </c>
      <c r="NQ200" s="375" t="str">
        <f t="shared" si="756"/>
        <v/>
      </c>
      <c r="NR200" s="375" t="str">
        <f t="shared" si="756"/>
        <v/>
      </c>
      <c r="NS200" s="375" t="str">
        <f t="shared" si="756"/>
        <v/>
      </c>
      <c r="NT200" s="375" t="str">
        <f t="shared" si="756"/>
        <v/>
      </c>
      <c r="NU200" s="375" t="str">
        <f t="shared" si="756"/>
        <v/>
      </c>
      <c r="NV200" s="375" t="str">
        <f t="shared" si="756"/>
        <v/>
      </c>
      <c r="NW200" s="375" t="str">
        <f t="shared" si="756"/>
        <v/>
      </c>
      <c r="NX200" s="375" t="str">
        <f t="shared" si="756"/>
        <v/>
      </c>
      <c r="NY200" s="375" t="str">
        <f t="shared" si="756"/>
        <v/>
      </c>
      <c r="NZ200" s="375" t="str">
        <f t="shared" si="756"/>
        <v/>
      </c>
      <c r="OA200" s="375" t="str">
        <f t="shared" si="756"/>
        <v/>
      </c>
      <c r="OB200" s="375" t="str">
        <f t="shared" si="756"/>
        <v/>
      </c>
      <c r="OC200" s="375" t="str">
        <f t="shared" si="756"/>
        <v/>
      </c>
      <c r="OD200" s="375" t="str">
        <f t="shared" si="756"/>
        <v/>
      </c>
      <c r="OE200" s="375" t="str">
        <f t="shared" si="756"/>
        <v/>
      </c>
      <c r="OF200" s="375" t="str">
        <f t="shared" si="756"/>
        <v/>
      </c>
      <c r="OG200" s="375" t="str">
        <f t="shared" si="756"/>
        <v/>
      </c>
      <c r="OH200" s="375" t="str">
        <f t="shared" si="756"/>
        <v/>
      </c>
      <c r="OI200" s="375" t="str">
        <f t="shared" si="756"/>
        <v/>
      </c>
      <c r="OJ200" s="375" t="str">
        <f t="shared" si="756"/>
        <v/>
      </c>
      <c r="OK200" s="375" t="str">
        <f t="shared" si="756"/>
        <v/>
      </c>
      <c r="OL200" s="375" t="str">
        <f t="shared" si="756"/>
        <v/>
      </c>
      <c r="OM200" s="375" t="str">
        <f t="shared" si="756"/>
        <v/>
      </c>
      <c r="ON200" s="375" t="str">
        <f t="shared" si="756"/>
        <v/>
      </c>
      <c r="OO200" s="375" t="str">
        <f t="shared" si="756"/>
        <v/>
      </c>
      <c r="OP200" s="375" t="str">
        <f t="shared" si="756"/>
        <v/>
      </c>
      <c r="OQ200" s="377" t="str">
        <f t="shared" si="756"/>
        <v/>
      </c>
      <c r="OR200" s="377" t="str">
        <f t="shared" si="756"/>
        <v/>
      </c>
      <c r="OS200" s="377" t="str">
        <f t="shared" si="756"/>
        <v/>
      </c>
      <c r="OT200" s="377" t="str">
        <f t="shared" si="756"/>
        <v/>
      </c>
      <c r="OU200" s="377" t="str">
        <f t="shared" si="756"/>
        <v/>
      </c>
      <c r="OV200" s="377" t="str">
        <f t="shared" si="756"/>
        <v/>
      </c>
      <c r="OW200" s="377" t="str">
        <f t="shared" si="756"/>
        <v/>
      </c>
      <c r="OX200" s="377" t="str">
        <f t="shared" si="756"/>
        <v/>
      </c>
      <c r="OY200" s="377" t="str">
        <f t="shared" si="756"/>
        <v/>
      </c>
      <c r="OZ200" s="377" t="str">
        <f t="shared" si="756"/>
        <v/>
      </c>
      <c r="PA200" s="377" t="str">
        <f t="shared" si="756"/>
        <v/>
      </c>
      <c r="PB200" s="377" t="str">
        <f t="shared" si="756"/>
        <v/>
      </c>
      <c r="PC200" s="377" t="str">
        <f t="shared" si="756"/>
        <v/>
      </c>
      <c r="PD200" s="377" t="str">
        <f t="shared" si="756"/>
        <v/>
      </c>
      <c r="PE200" s="377" t="str">
        <f t="shared" si="756"/>
        <v/>
      </c>
      <c r="PF200" s="377" t="str">
        <f t="shared" si="756"/>
        <v/>
      </c>
      <c r="PG200" s="377" t="str">
        <f t="shared" si="756"/>
        <v/>
      </c>
      <c r="PH200" s="377" t="str">
        <f t="shared" si="756"/>
        <v/>
      </c>
      <c r="PI200" s="377" t="str">
        <f t="shared" si="756"/>
        <v/>
      </c>
      <c r="PJ200" s="377" t="str">
        <f t="shared" si="756"/>
        <v/>
      </c>
      <c r="PK200" s="377" t="str">
        <f t="shared" si="756"/>
        <v/>
      </c>
      <c r="PL200" s="377" t="str">
        <f t="shared" si="756"/>
        <v/>
      </c>
      <c r="PM200" s="377" t="str">
        <f t="shared" ref="PM200:RX200" si="757">IF(PM109&lt;=1,"",PM107*PM108*(PM109-1))</f>
        <v/>
      </c>
      <c r="PN200" s="377" t="str">
        <f t="shared" si="757"/>
        <v/>
      </c>
      <c r="PO200" s="377" t="str">
        <f t="shared" si="757"/>
        <v/>
      </c>
      <c r="PP200" s="377" t="str">
        <f t="shared" si="757"/>
        <v/>
      </c>
      <c r="PQ200" s="377" t="str">
        <f t="shared" si="757"/>
        <v/>
      </c>
      <c r="PR200" s="377" t="str">
        <f t="shared" si="757"/>
        <v/>
      </c>
      <c r="PS200" s="377" t="str">
        <f t="shared" si="757"/>
        <v/>
      </c>
      <c r="PT200" s="377" t="str">
        <f t="shared" si="757"/>
        <v/>
      </c>
      <c r="PU200" s="377" t="str">
        <f t="shared" si="757"/>
        <v/>
      </c>
      <c r="PV200" s="377" t="str">
        <f t="shared" si="757"/>
        <v/>
      </c>
      <c r="PW200" s="377" t="str">
        <f t="shared" si="757"/>
        <v/>
      </c>
      <c r="PX200" s="377" t="str">
        <f t="shared" si="757"/>
        <v/>
      </c>
      <c r="PY200" s="377" t="str">
        <f t="shared" si="757"/>
        <v/>
      </c>
      <c r="PZ200" s="377" t="str">
        <f t="shared" si="757"/>
        <v/>
      </c>
      <c r="QA200" s="377" t="str">
        <f t="shared" si="757"/>
        <v/>
      </c>
      <c r="QB200" s="377" t="str">
        <f t="shared" si="757"/>
        <v/>
      </c>
      <c r="QC200" s="377" t="str">
        <f t="shared" si="757"/>
        <v/>
      </c>
      <c r="QD200" s="377" t="str">
        <f t="shared" si="757"/>
        <v/>
      </c>
      <c r="QE200" s="377" t="str">
        <f t="shared" si="757"/>
        <v/>
      </c>
      <c r="QF200" s="377" t="str">
        <f t="shared" si="757"/>
        <v/>
      </c>
      <c r="QG200" s="377" t="str">
        <f t="shared" si="757"/>
        <v/>
      </c>
      <c r="QH200" s="377" t="str">
        <f t="shared" si="757"/>
        <v/>
      </c>
      <c r="QI200" s="377" t="str">
        <f t="shared" si="757"/>
        <v/>
      </c>
      <c r="QJ200" s="377" t="str">
        <f t="shared" si="757"/>
        <v/>
      </c>
      <c r="QK200" s="377" t="str">
        <f t="shared" si="757"/>
        <v/>
      </c>
      <c r="QL200" s="377" t="str">
        <f t="shared" si="757"/>
        <v/>
      </c>
      <c r="QM200" s="377" t="str">
        <f t="shared" si="757"/>
        <v/>
      </c>
      <c r="QN200" s="377" t="str">
        <f t="shared" si="757"/>
        <v/>
      </c>
      <c r="QO200" s="377" t="str">
        <f t="shared" si="757"/>
        <v/>
      </c>
      <c r="QP200" s="377" t="str">
        <f t="shared" si="757"/>
        <v/>
      </c>
      <c r="QQ200" s="377" t="str">
        <f t="shared" si="757"/>
        <v/>
      </c>
      <c r="QR200" s="377" t="str">
        <f t="shared" si="757"/>
        <v/>
      </c>
      <c r="QS200" s="377" t="str">
        <f t="shared" si="757"/>
        <v/>
      </c>
      <c r="QT200" s="377" t="str">
        <f t="shared" si="757"/>
        <v/>
      </c>
      <c r="QU200" s="377" t="str">
        <f t="shared" si="757"/>
        <v/>
      </c>
      <c r="QV200" s="377" t="str">
        <f t="shared" si="757"/>
        <v/>
      </c>
      <c r="QW200" s="377" t="str">
        <f t="shared" si="757"/>
        <v/>
      </c>
      <c r="QX200" s="377" t="str">
        <f t="shared" si="757"/>
        <v/>
      </c>
      <c r="QY200" s="377" t="str">
        <f t="shared" si="757"/>
        <v/>
      </c>
      <c r="QZ200" s="377" t="str">
        <f t="shared" si="757"/>
        <v/>
      </c>
      <c r="RA200" s="377" t="str">
        <f t="shared" si="757"/>
        <v/>
      </c>
      <c r="RB200" s="377" t="str">
        <f t="shared" si="757"/>
        <v/>
      </c>
      <c r="RC200" s="377" t="str">
        <f t="shared" si="757"/>
        <v/>
      </c>
      <c r="RD200" s="377" t="str">
        <f t="shared" si="757"/>
        <v/>
      </c>
      <c r="RE200" s="377" t="str">
        <f t="shared" si="757"/>
        <v/>
      </c>
      <c r="RF200" s="377" t="str">
        <f t="shared" si="757"/>
        <v/>
      </c>
      <c r="RG200" s="377" t="str">
        <f t="shared" si="757"/>
        <v/>
      </c>
      <c r="RH200" s="377" t="str">
        <f t="shared" si="757"/>
        <v/>
      </c>
      <c r="RI200" s="377" t="str">
        <f t="shared" si="757"/>
        <v/>
      </c>
      <c r="RJ200" s="377" t="str">
        <f t="shared" si="757"/>
        <v/>
      </c>
      <c r="RK200" s="377" t="str">
        <f t="shared" si="757"/>
        <v/>
      </c>
      <c r="RL200" s="377" t="str">
        <f t="shared" si="757"/>
        <v/>
      </c>
      <c r="RM200" s="377" t="str">
        <f t="shared" si="757"/>
        <v/>
      </c>
      <c r="RN200" s="377" t="str">
        <f t="shared" si="757"/>
        <v/>
      </c>
      <c r="RO200" s="377" t="str">
        <f t="shared" si="757"/>
        <v/>
      </c>
      <c r="RP200" s="377" t="str">
        <f t="shared" si="757"/>
        <v/>
      </c>
      <c r="RQ200" s="377" t="str">
        <f t="shared" si="757"/>
        <v/>
      </c>
      <c r="RR200" s="377" t="str">
        <f t="shared" si="757"/>
        <v/>
      </c>
      <c r="RS200" s="377" t="str">
        <f t="shared" si="757"/>
        <v/>
      </c>
      <c r="RT200" s="377" t="str">
        <f t="shared" si="757"/>
        <v/>
      </c>
      <c r="RU200" s="377" t="str">
        <f t="shared" si="757"/>
        <v/>
      </c>
      <c r="RV200" s="377" t="str">
        <f t="shared" si="757"/>
        <v/>
      </c>
      <c r="RW200" s="377" t="str">
        <f t="shared" si="757"/>
        <v/>
      </c>
      <c r="RX200" s="377" t="str">
        <f t="shared" si="757"/>
        <v/>
      </c>
      <c r="RY200" s="377" t="str">
        <f t="shared" ref="RY200:UJ200" si="758">IF(RY109&lt;=1,"",RY107*RY108*(RY109-1))</f>
        <v/>
      </c>
      <c r="RZ200" s="377" t="str">
        <f t="shared" si="758"/>
        <v/>
      </c>
      <c r="SA200" s="377" t="str">
        <f t="shared" si="758"/>
        <v/>
      </c>
      <c r="SB200" s="377" t="str">
        <f t="shared" si="758"/>
        <v/>
      </c>
      <c r="SC200" s="377" t="str">
        <f t="shared" si="758"/>
        <v/>
      </c>
      <c r="SD200" s="377" t="str">
        <f t="shared" si="758"/>
        <v/>
      </c>
      <c r="SE200" s="377" t="str">
        <f t="shared" si="758"/>
        <v/>
      </c>
      <c r="SF200" s="377" t="str">
        <f t="shared" si="758"/>
        <v/>
      </c>
      <c r="SG200" s="377" t="str">
        <f t="shared" si="758"/>
        <v/>
      </c>
      <c r="SH200" s="377" t="str">
        <f t="shared" si="758"/>
        <v/>
      </c>
      <c r="SI200" s="377" t="str">
        <f t="shared" si="758"/>
        <v/>
      </c>
      <c r="SJ200" s="377" t="str">
        <f t="shared" si="758"/>
        <v/>
      </c>
      <c r="SK200" s="377" t="str">
        <f t="shared" si="758"/>
        <v/>
      </c>
      <c r="SL200" s="377" t="str">
        <f t="shared" si="758"/>
        <v/>
      </c>
      <c r="SM200" s="377" t="str">
        <f t="shared" si="758"/>
        <v/>
      </c>
      <c r="SN200" s="377" t="str">
        <f t="shared" si="758"/>
        <v/>
      </c>
      <c r="SO200" s="377" t="str">
        <f t="shared" si="758"/>
        <v/>
      </c>
      <c r="SP200" s="377" t="str">
        <f t="shared" si="758"/>
        <v/>
      </c>
      <c r="SQ200" s="377" t="str">
        <f t="shared" si="758"/>
        <v/>
      </c>
      <c r="SR200" s="377" t="str">
        <f t="shared" si="758"/>
        <v/>
      </c>
      <c r="SS200" s="377" t="str">
        <f t="shared" si="758"/>
        <v/>
      </c>
      <c r="ST200" s="377" t="str">
        <f t="shared" si="758"/>
        <v/>
      </c>
      <c r="SU200" s="377" t="str">
        <f t="shared" si="758"/>
        <v/>
      </c>
      <c r="SV200" s="377" t="str">
        <f t="shared" si="758"/>
        <v/>
      </c>
      <c r="SW200" s="377" t="str">
        <f t="shared" si="758"/>
        <v/>
      </c>
      <c r="SX200" s="377" t="str">
        <f t="shared" si="758"/>
        <v/>
      </c>
      <c r="SY200" s="377" t="str">
        <f t="shared" si="758"/>
        <v/>
      </c>
      <c r="SZ200" s="377" t="str">
        <f t="shared" si="758"/>
        <v/>
      </c>
      <c r="TA200" s="377" t="str">
        <f t="shared" si="758"/>
        <v/>
      </c>
      <c r="TB200" s="377" t="str">
        <f t="shared" si="758"/>
        <v/>
      </c>
      <c r="TC200" s="377" t="str">
        <f t="shared" si="758"/>
        <v/>
      </c>
      <c r="TD200" s="377" t="str">
        <f t="shared" si="758"/>
        <v/>
      </c>
      <c r="TE200" s="377" t="str">
        <f t="shared" si="758"/>
        <v/>
      </c>
      <c r="TF200" s="377" t="str">
        <f t="shared" si="758"/>
        <v/>
      </c>
      <c r="TG200" s="377" t="str">
        <f t="shared" si="758"/>
        <v/>
      </c>
      <c r="TH200" s="377" t="str">
        <f t="shared" si="758"/>
        <v/>
      </c>
      <c r="TI200" s="377" t="str">
        <f t="shared" si="758"/>
        <v/>
      </c>
      <c r="TJ200" s="377" t="str">
        <f t="shared" si="758"/>
        <v/>
      </c>
      <c r="TK200" s="377" t="str">
        <f t="shared" si="758"/>
        <v/>
      </c>
      <c r="TL200" s="377" t="str">
        <f t="shared" si="758"/>
        <v/>
      </c>
      <c r="TM200" s="377" t="str">
        <f t="shared" si="758"/>
        <v/>
      </c>
      <c r="TN200" s="377" t="str">
        <f t="shared" si="758"/>
        <v/>
      </c>
      <c r="TO200" s="377" t="str">
        <f t="shared" si="758"/>
        <v/>
      </c>
      <c r="TP200" s="377" t="str">
        <f t="shared" si="758"/>
        <v/>
      </c>
      <c r="TQ200" s="377" t="str">
        <f t="shared" si="758"/>
        <v/>
      </c>
      <c r="TR200" s="377" t="str">
        <f t="shared" si="758"/>
        <v/>
      </c>
      <c r="TS200" s="377" t="str">
        <f t="shared" si="758"/>
        <v/>
      </c>
      <c r="TT200" s="377" t="str">
        <f t="shared" si="758"/>
        <v/>
      </c>
      <c r="TU200" s="377" t="str">
        <f t="shared" si="758"/>
        <v/>
      </c>
      <c r="TV200" s="377" t="str">
        <f t="shared" si="758"/>
        <v/>
      </c>
      <c r="TW200" s="377" t="str">
        <f t="shared" si="758"/>
        <v/>
      </c>
      <c r="TX200" s="377" t="str">
        <f t="shared" si="758"/>
        <v/>
      </c>
      <c r="TY200" s="377" t="str">
        <f t="shared" si="758"/>
        <v/>
      </c>
      <c r="TZ200" s="377" t="str">
        <f t="shared" si="758"/>
        <v/>
      </c>
      <c r="UA200" s="377" t="str">
        <f t="shared" si="758"/>
        <v/>
      </c>
      <c r="UB200" s="377" t="str">
        <f t="shared" si="758"/>
        <v/>
      </c>
      <c r="UC200" s="377" t="str">
        <f t="shared" si="758"/>
        <v/>
      </c>
      <c r="UD200" s="377" t="str">
        <f t="shared" si="758"/>
        <v/>
      </c>
      <c r="UE200" s="377" t="str">
        <f t="shared" si="758"/>
        <v/>
      </c>
      <c r="UF200" s="377" t="str">
        <f t="shared" si="758"/>
        <v/>
      </c>
      <c r="UG200" s="377" t="str">
        <f t="shared" si="758"/>
        <v/>
      </c>
      <c r="UH200" s="377" t="str">
        <f t="shared" si="758"/>
        <v/>
      </c>
      <c r="UI200" s="377" t="str">
        <f t="shared" si="758"/>
        <v/>
      </c>
      <c r="UJ200" s="377" t="str">
        <f t="shared" si="758"/>
        <v/>
      </c>
      <c r="UK200" s="377" t="str">
        <f t="shared" ref="UK200:WI200" si="759">IF(UK109&lt;=1,"",UK107*UK108*(UK109-1))</f>
        <v/>
      </c>
      <c r="UL200" s="377" t="str">
        <f t="shared" si="759"/>
        <v/>
      </c>
      <c r="UM200" s="377" t="str">
        <f t="shared" si="759"/>
        <v/>
      </c>
      <c r="UN200" s="377" t="str">
        <f t="shared" si="759"/>
        <v/>
      </c>
      <c r="UO200" s="377" t="str">
        <f t="shared" si="759"/>
        <v/>
      </c>
      <c r="UP200" s="377" t="str">
        <f t="shared" si="759"/>
        <v/>
      </c>
      <c r="UQ200" s="377" t="str">
        <f t="shared" si="759"/>
        <v/>
      </c>
      <c r="UR200" s="377" t="str">
        <f t="shared" si="759"/>
        <v/>
      </c>
      <c r="US200" s="377" t="str">
        <f t="shared" si="759"/>
        <v/>
      </c>
      <c r="UT200" s="377" t="str">
        <f t="shared" si="759"/>
        <v/>
      </c>
      <c r="UU200" s="377" t="str">
        <f t="shared" si="759"/>
        <v/>
      </c>
      <c r="UV200" s="377" t="str">
        <f t="shared" si="759"/>
        <v/>
      </c>
      <c r="UW200" s="377" t="str">
        <f t="shared" si="759"/>
        <v/>
      </c>
      <c r="UX200" s="377" t="str">
        <f t="shared" si="759"/>
        <v/>
      </c>
      <c r="UY200" s="377" t="str">
        <f t="shared" si="759"/>
        <v/>
      </c>
      <c r="UZ200" s="377" t="str">
        <f t="shared" si="759"/>
        <v/>
      </c>
      <c r="VA200" s="377" t="str">
        <f t="shared" si="759"/>
        <v/>
      </c>
      <c r="VB200" s="377" t="str">
        <f t="shared" si="759"/>
        <v/>
      </c>
      <c r="VC200" s="377" t="str">
        <f t="shared" si="759"/>
        <v/>
      </c>
      <c r="VD200" s="377" t="str">
        <f t="shared" si="759"/>
        <v/>
      </c>
      <c r="VE200" s="377" t="str">
        <f t="shared" si="759"/>
        <v/>
      </c>
      <c r="VF200" s="377" t="str">
        <f t="shared" si="759"/>
        <v/>
      </c>
      <c r="VG200" s="377" t="str">
        <f t="shared" si="759"/>
        <v/>
      </c>
      <c r="VH200" s="377" t="str">
        <f t="shared" si="759"/>
        <v/>
      </c>
      <c r="VI200" s="377" t="str">
        <f t="shared" si="759"/>
        <v/>
      </c>
      <c r="VJ200" s="377" t="str">
        <f t="shared" si="759"/>
        <v/>
      </c>
      <c r="VK200" s="377" t="str">
        <f t="shared" si="759"/>
        <v/>
      </c>
      <c r="VL200" s="377" t="str">
        <f t="shared" si="759"/>
        <v/>
      </c>
      <c r="VM200" s="377" t="str">
        <f t="shared" si="759"/>
        <v/>
      </c>
      <c r="VN200" s="377" t="str">
        <f t="shared" si="759"/>
        <v/>
      </c>
      <c r="VO200" s="377" t="str">
        <f t="shared" si="759"/>
        <v/>
      </c>
      <c r="VP200" s="377" t="str">
        <f t="shared" si="759"/>
        <v/>
      </c>
      <c r="VQ200" s="377" t="str">
        <f t="shared" si="759"/>
        <v/>
      </c>
      <c r="VR200" s="377" t="str">
        <f t="shared" si="759"/>
        <v/>
      </c>
      <c r="VS200" s="377" t="str">
        <f t="shared" si="759"/>
        <v/>
      </c>
      <c r="VT200" s="377" t="str">
        <f t="shared" si="759"/>
        <v/>
      </c>
      <c r="VU200" s="377" t="str">
        <f t="shared" si="759"/>
        <v/>
      </c>
      <c r="VV200" s="377" t="str">
        <f t="shared" si="759"/>
        <v/>
      </c>
      <c r="VW200" s="377" t="str">
        <f t="shared" si="759"/>
        <v/>
      </c>
      <c r="VX200" s="377" t="str">
        <f t="shared" si="759"/>
        <v/>
      </c>
      <c r="VY200" s="377" t="str">
        <f t="shared" si="759"/>
        <v/>
      </c>
      <c r="VZ200" s="377" t="str">
        <f t="shared" si="759"/>
        <v/>
      </c>
      <c r="WA200" s="377" t="str">
        <f t="shared" si="759"/>
        <v/>
      </c>
      <c r="WB200" s="377" t="str">
        <f t="shared" si="759"/>
        <v/>
      </c>
      <c r="WC200" s="377" t="str">
        <f t="shared" si="759"/>
        <v/>
      </c>
      <c r="WD200" s="377" t="str">
        <f t="shared" si="759"/>
        <v/>
      </c>
      <c r="WE200" s="377" t="str">
        <f t="shared" si="759"/>
        <v/>
      </c>
      <c r="WF200" s="377" t="str">
        <f t="shared" si="759"/>
        <v/>
      </c>
      <c r="WG200" s="377" t="str">
        <f t="shared" si="759"/>
        <v/>
      </c>
      <c r="WH200" s="377" t="str">
        <f t="shared" si="759"/>
        <v/>
      </c>
      <c r="WI200" s="375" t="str">
        <f t="shared" si="759"/>
        <v/>
      </c>
    </row>
    <row r="201" spans="1:607">
      <c r="A201" s="348"/>
      <c r="B201" s="360" t="s">
        <v>933</v>
      </c>
      <c r="C201" s="348"/>
      <c r="D201" s="348"/>
      <c r="E201" s="348"/>
      <c r="F201" s="348"/>
      <c r="G201" s="361" t="str">
        <f t="shared" si="734"/>
        <v/>
      </c>
      <c r="H201" s="361" t="str">
        <f t="shared" si="735"/>
        <v/>
      </c>
      <c r="I201" s="397"/>
      <c r="J201" s="348"/>
      <c r="K201" s="348"/>
      <c r="L201" s="348"/>
      <c r="M201" s="348"/>
      <c r="N201" s="400"/>
      <c r="O201" s="400"/>
      <c r="P201" s="400"/>
      <c r="Q201" s="400"/>
      <c r="R201" s="400"/>
      <c r="S201" s="400"/>
      <c r="T201" s="400"/>
      <c r="U201" s="400"/>
      <c r="V201" s="400"/>
      <c r="W201" s="400"/>
      <c r="X201" s="400"/>
      <c r="Y201" s="400"/>
      <c r="Z201" s="400"/>
      <c r="AA201" s="400"/>
      <c r="AB201" s="400"/>
      <c r="AC201" s="400"/>
      <c r="AD201" s="400"/>
      <c r="AE201" s="400"/>
      <c r="AF201" s="400"/>
      <c r="AG201" s="400"/>
      <c r="AH201" s="400"/>
      <c r="AI201" s="400"/>
      <c r="AJ201" s="400"/>
      <c r="AK201" s="400"/>
      <c r="AL201" s="400"/>
      <c r="AM201" s="400"/>
      <c r="AN201" s="400"/>
      <c r="AO201" s="400"/>
      <c r="AP201" s="400"/>
      <c r="AQ201" s="400"/>
      <c r="AR201" s="400"/>
      <c r="AS201" s="400"/>
      <c r="AT201" s="400"/>
      <c r="AU201" s="400"/>
      <c r="AV201" s="400"/>
      <c r="AW201" s="400"/>
      <c r="AX201" s="400"/>
      <c r="AY201" s="400"/>
      <c r="AZ201" s="400"/>
      <c r="BA201" s="400"/>
      <c r="BB201" s="400"/>
      <c r="BC201" s="400"/>
      <c r="BD201" s="400"/>
      <c r="BE201" s="400"/>
      <c r="BF201" s="400"/>
      <c r="BG201" s="400"/>
      <c r="BH201" s="400"/>
      <c r="BI201" s="400"/>
      <c r="BJ201" s="400"/>
      <c r="BK201" s="400"/>
      <c r="BL201" s="400"/>
      <c r="BM201" s="400"/>
      <c r="BN201" s="400"/>
      <c r="BO201" s="400"/>
      <c r="BP201" s="400"/>
      <c r="BQ201" s="400"/>
      <c r="BR201" s="400"/>
      <c r="BS201" s="400"/>
      <c r="BT201" s="400"/>
      <c r="BU201" s="400"/>
      <c r="BV201" s="400"/>
      <c r="BW201" s="400"/>
      <c r="BX201" s="400"/>
      <c r="BY201" s="400"/>
      <c r="BZ201" s="400"/>
      <c r="CA201" s="400"/>
      <c r="CB201" s="400"/>
      <c r="CC201" s="400"/>
      <c r="CD201" s="400"/>
      <c r="CE201" s="400"/>
      <c r="CF201" s="400"/>
      <c r="CG201" s="400"/>
      <c r="CH201" s="400"/>
      <c r="CI201" s="400"/>
      <c r="CJ201" s="400"/>
      <c r="CK201" s="400"/>
      <c r="CL201" s="400"/>
      <c r="CM201" s="400"/>
      <c r="CN201" s="400"/>
      <c r="CO201" s="400"/>
      <c r="CP201" s="400"/>
      <c r="CQ201" s="400"/>
      <c r="CR201" s="400"/>
      <c r="CS201" s="400"/>
      <c r="CT201" s="400"/>
      <c r="CU201" s="400"/>
      <c r="CV201" s="400"/>
      <c r="CW201" s="400"/>
      <c r="CX201" s="400"/>
      <c r="CY201" s="400"/>
      <c r="CZ201" s="362"/>
      <c r="DA201" s="901"/>
      <c r="DB201" s="899" t="s">
        <v>1371</v>
      </c>
      <c r="DC201" s="899"/>
      <c r="DD201" s="375" t="str">
        <f>IF(DD109=0,"",DD107*DD108*DD109-1)</f>
        <v/>
      </c>
      <c r="DE201" s="375" t="str">
        <f t="shared" ref="DE201:FP201" si="760">IF(DE109=0,"",DE107*DE108*DE109-1)</f>
        <v/>
      </c>
      <c r="DF201" s="375" t="str">
        <f t="shared" si="760"/>
        <v/>
      </c>
      <c r="DG201" s="375" t="str">
        <f t="shared" si="760"/>
        <v/>
      </c>
      <c r="DH201" s="375" t="str">
        <f t="shared" si="760"/>
        <v/>
      </c>
      <c r="DI201" s="375" t="str">
        <f t="shared" si="760"/>
        <v/>
      </c>
      <c r="DJ201" s="375" t="str">
        <f t="shared" si="760"/>
        <v/>
      </c>
      <c r="DK201" s="375" t="str">
        <f t="shared" si="760"/>
        <v/>
      </c>
      <c r="DL201" s="375" t="str">
        <f t="shared" si="760"/>
        <v/>
      </c>
      <c r="DM201" s="375" t="str">
        <f t="shared" si="760"/>
        <v/>
      </c>
      <c r="DN201" s="375" t="str">
        <f t="shared" si="760"/>
        <v/>
      </c>
      <c r="DO201" s="375" t="str">
        <f t="shared" si="760"/>
        <v/>
      </c>
      <c r="DP201" s="375" t="str">
        <f t="shared" si="760"/>
        <v/>
      </c>
      <c r="DQ201" s="375" t="str">
        <f t="shared" si="760"/>
        <v/>
      </c>
      <c r="DR201" s="375" t="str">
        <f t="shared" si="760"/>
        <v/>
      </c>
      <c r="DS201" s="375" t="str">
        <f t="shared" si="760"/>
        <v/>
      </c>
      <c r="DT201" s="375" t="str">
        <f t="shared" si="760"/>
        <v/>
      </c>
      <c r="DU201" s="375" t="str">
        <f t="shared" si="760"/>
        <v/>
      </c>
      <c r="DV201" s="375" t="str">
        <f t="shared" si="760"/>
        <v/>
      </c>
      <c r="DW201" s="375" t="str">
        <f t="shared" si="760"/>
        <v/>
      </c>
      <c r="DX201" s="376" t="str">
        <f t="shared" si="760"/>
        <v/>
      </c>
      <c r="DY201" s="375" t="str">
        <f t="shared" si="760"/>
        <v/>
      </c>
      <c r="DZ201" s="375" t="str">
        <f t="shared" si="760"/>
        <v/>
      </c>
      <c r="EA201" s="375" t="str">
        <f t="shared" si="760"/>
        <v/>
      </c>
      <c r="EB201" s="375" t="str">
        <f t="shared" si="760"/>
        <v/>
      </c>
      <c r="EC201" s="375" t="str">
        <f t="shared" si="760"/>
        <v/>
      </c>
      <c r="ED201" s="375" t="str">
        <f t="shared" si="760"/>
        <v/>
      </c>
      <c r="EE201" s="375" t="str">
        <f t="shared" si="760"/>
        <v/>
      </c>
      <c r="EF201" s="375" t="str">
        <f t="shared" si="760"/>
        <v/>
      </c>
      <c r="EG201" s="375" t="str">
        <f t="shared" si="760"/>
        <v/>
      </c>
      <c r="EH201" s="375" t="str">
        <f t="shared" si="760"/>
        <v/>
      </c>
      <c r="EI201" s="375" t="str">
        <f t="shared" si="760"/>
        <v/>
      </c>
      <c r="EJ201" s="375" t="str">
        <f t="shared" si="760"/>
        <v/>
      </c>
      <c r="EK201" s="375" t="str">
        <f t="shared" si="760"/>
        <v/>
      </c>
      <c r="EL201" s="375" t="str">
        <f t="shared" si="760"/>
        <v/>
      </c>
      <c r="EM201" s="375" t="str">
        <f t="shared" si="760"/>
        <v/>
      </c>
      <c r="EN201" s="375" t="str">
        <f t="shared" si="760"/>
        <v/>
      </c>
      <c r="EO201" s="375" t="str">
        <f t="shared" si="760"/>
        <v/>
      </c>
      <c r="EP201" s="375" t="str">
        <f t="shared" si="760"/>
        <v/>
      </c>
      <c r="EQ201" s="375" t="str">
        <f t="shared" si="760"/>
        <v/>
      </c>
      <c r="ER201" s="375" t="str">
        <f t="shared" si="760"/>
        <v/>
      </c>
      <c r="ES201" s="375" t="str">
        <f t="shared" si="760"/>
        <v/>
      </c>
      <c r="ET201" s="375" t="str">
        <f t="shared" si="760"/>
        <v/>
      </c>
      <c r="EU201" s="375" t="str">
        <f t="shared" si="760"/>
        <v/>
      </c>
      <c r="EV201" s="375" t="str">
        <f t="shared" si="760"/>
        <v/>
      </c>
      <c r="EW201" s="375" t="str">
        <f t="shared" si="760"/>
        <v/>
      </c>
      <c r="EX201" s="375" t="str">
        <f t="shared" si="760"/>
        <v/>
      </c>
      <c r="EY201" s="375" t="str">
        <f t="shared" si="760"/>
        <v/>
      </c>
      <c r="EZ201" s="375" t="str">
        <f t="shared" si="760"/>
        <v/>
      </c>
      <c r="FA201" s="375" t="str">
        <f t="shared" si="760"/>
        <v/>
      </c>
      <c r="FB201" s="375" t="str">
        <f t="shared" si="760"/>
        <v/>
      </c>
      <c r="FC201" s="375" t="str">
        <f t="shared" si="760"/>
        <v/>
      </c>
      <c r="FD201" s="375" t="str">
        <f t="shared" si="760"/>
        <v/>
      </c>
      <c r="FE201" s="375" t="str">
        <f t="shared" si="760"/>
        <v/>
      </c>
      <c r="FF201" s="375" t="str">
        <f t="shared" si="760"/>
        <v/>
      </c>
      <c r="FG201" s="375" t="str">
        <f t="shared" si="760"/>
        <v/>
      </c>
      <c r="FH201" s="375" t="str">
        <f t="shared" si="760"/>
        <v/>
      </c>
      <c r="FI201" s="375" t="str">
        <f t="shared" si="760"/>
        <v/>
      </c>
      <c r="FJ201" s="375" t="str">
        <f t="shared" si="760"/>
        <v/>
      </c>
      <c r="FK201" s="375" t="str">
        <f t="shared" si="760"/>
        <v/>
      </c>
      <c r="FL201" s="375" t="str">
        <f t="shared" si="760"/>
        <v/>
      </c>
      <c r="FM201" s="375" t="str">
        <f t="shared" si="760"/>
        <v/>
      </c>
      <c r="FN201" s="375" t="str">
        <f t="shared" si="760"/>
        <v/>
      </c>
      <c r="FO201" s="375" t="str">
        <f t="shared" si="760"/>
        <v/>
      </c>
      <c r="FP201" s="375" t="str">
        <f t="shared" si="760"/>
        <v/>
      </c>
      <c r="FQ201" s="375" t="str">
        <f t="shared" ref="FQ201:IB201" si="761">IF(FQ109=0,"",FQ107*FQ108*FQ109-1)</f>
        <v/>
      </c>
      <c r="FR201" s="375" t="str">
        <f t="shared" si="761"/>
        <v/>
      </c>
      <c r="FS201" s="375" t="str">
        <f t="shared" si="761"/>
        <v/>
      </c>
      <c r="FT201" s="375" t="str">
        <f t="shared" si="761"/>
        <v/>
      </c>
      <c r="FU201" s="375" t="str">
        <f t="shared" si="761"/>
        <v/>
      </c>
      <c r="FV201" s="375" t="str">
        <f t="shared" si="761"/>
        <v/>
      </c>
      <c r="FW201" s="375" t="str">
        <f t="shared" si="761"/>
        <v/>
      </c>
      <c r="FX201" s="375" t="str">
        <f t="shared" si="761"/>
        <v/>
      </c>
      <c r="FY201" s="375" t="str">
        <f t="shared" si="761"/>
        <v/>
      </c>
      <c r="FZ201" s="375" t="str">
        <f t="shared" si="761"/>
        <v/>
      </c>
      <c r="GA201" s="375" t="str">
        <f t="shared" si="761"/>
        <v/>
      </c>
      <c r="GB201" s="375" t="str">
        <f t="shared" si="761"/>
        <v/>
      </c>
      <c r="GC201" s="375" t="str">
        <f t="shared" si="761"/>
        <v/>
      </c>
      <c r="GD201" s="375" t="str">
        <f t="shared" si="761"/>
        <v/>
      </c>
      <c r="GE201" s="375" t="str">
        <f t="shared" si="761"/>
        <v/>
      </c>
      <c r="GF201" s="375" t="str">
        <f t="shared" si="761"/>
        <v/>
      </c>
      <c r="GG201" s="375" t="str">
        <f t="shared" si="761"/>
        <v/>
      </c>
      <c r="GH201" s="375" t="str">
        <f t="shared" si="761"/>
        <v/>
      </c>
      <c r="GI201" s="375" t="str">
        <f t="shared" si="761"/>
        <v/>
      </c>
      <c r="GJ201" s="375" t="str">
        <f t="shared" si="761"/>
        <v/>
      </c>
      <c r="GK201" s="375" t="str">
        <f t="shared" si="761"/>
        <v/>
      </c>
      <c r="GL201" s="375" t="str">
        <f t="shared" si="761"/>
        <v/>
      </c>
      <c r="GM201" s="375" t="str">
        <f t="shared" si="761"/>
        <v/>
      </c>
      <c r="GN201" s="375" t="str">
        <f t="shared" si="761"/>
        <v/>
      </c>
      <c r="GO201" s="375" t="str">
        <f t="shared" si="761"/>
        <v/>
      </c>
      <c r="GP201" s="375" t="str">
        <f t="shared" si="761"/>
        <v/>
      </c>
      <c r="GQ201" s="375" t="str">
        <f t="shared" si="761"/>
        <v/>
      </c>
      <c r="GR201" s="375" t="str">
        <f t="shared" si="761"/>
        <v/>
      </c>
      <c r="GS201" s="375" t="str">
        <f t="shared" si="761"/>
        <v/>
      </c>
      <c r="GT201" s="375" t="str">
        <f t="shared" si="761"/>
        <v/>
      </c>
      <c r="GU201" s="375" t="str">
        <f t="shared" si="761"/>
        <v/>
      </c>
      <c r="GV201" s="375" t="str">
        <f t="shared" si="761"/>
        <v/>
      </c>
      <c r="GW201" s="375" t="str">
        <f t="shared" si="761"/>
        <v/>
      </c>
      <c r="GX201" s="375" t="str">
        <f t="shared" si="761"/>
        <v/>
      </c>
      <c r="GY201" s="375" t="str">
        <f t="shared" si="761"/>
        <v/>
      </c>
      <c r="GZ201" s="375" t="str">
        <f t="shared" si="761"/>
        <v/>
      </c>
      <c r="HA201" s="375" t="str">
        <f t="shared" si="761"/>
        <v/>
      </c>
      <c r="HB201" s="375" t="str">
        <f t="shared" si="761"/>
        <v/>
      </c>
      <c r="HC201" s="375" t="str">
        <f t="shared" si="761"/>
        <v/>
      </c>
      <c r="HD201" s="375" t="str">
        <f t="shared" si="761"/>
        <v/>
      </c>
      <c r="HE201" s="375" t="str">
        <f t="shared" si="761"/>
        <v/>
      </c>
      <c r="HF201" s="375" t="str">
        <f t="shared" si="761"/>
        <v/>
      </c>
      <c r="HG201" s="375" t="str">
        <f t="shared" si="761"/>
        <v/>
      </c>
      <c r="HH201" s="375" t="str">
        <f t="shared" si="761"/>
        <v/>
      </c>
      <c r="HI201" s="375" t="str">
        <f t="shared" si="761"/>
        <v/>
      </c>
      <c r="HJ201" s="375" t="str">
        <f t="shared" si="761"/>
        <v/>
      </c>
      <c r="HK201" s="375" t="str">
        <f t="shared" si="761"/>
        <v/>
      </c>
      <c r="HL201" s="375" t="str">
        <f t="shared" si="761"/>
        <v/>
      </c>
      <c r="HM201" s="375" t="str">
        <f t="shared" si="761"/>
        <v/>
      </c>
      <c r="HN201" s="375" t="str">
        <f t="shared" si="761"/>
        <v/>
      </c>
      <c r="HO201" s="375" t="str">
        <f t="shared" si="761"/>
        <v/>
      </c>
      <c r="HP201" s="375" t="str">
        <f t="shared" si="761"/>
        <v/>
      </c>
      <c r="HQ201" s="375" t="str">
        <f t="shared" si="761"/>
        <v/>
      </c>
      <c r="HR201" s="375" t="str">
        <f t="shared" si="761"/>
        <v/>
      </c>
      <c r="HS201" s="375" t="str">
        <f t="shared" si="761"/>
        <v/>
      </c>
      <c r="HT201" s="375" t="str">
        <f t="shared" si="761"/>
        <v/>
      </c>
      <c r="HU201" s="375" t="str">
        <f t="shared" si="761"/>
        <v/>
      </c>
      <c r="HV201" s="375" t="str">
        <f t="shared" si="761"/>
        <v/>
      </c>
      <c r="HW201" s="375" t="str">
        <f t="shared" si="761"/>
        <v/>
      </c>
      <c r="HX201" s="375" t="str">
        <f t="shared" si="761"/>
        <v/>
      </c>
      <c r="HY201" s="375" t="str">
        <f t="shared" si="761"/>
        <v/>
      </c>
      <c r="HZ201" s="375" t="str">
        <f t="shared" si="761"/>
        <v/>
      </c>
      <c r="IA201" s="375" t="str">
        <f t="shared" si="761"/>
        <v/>
      </c>
      <c r="IB201" s="375" t="str">
        <f t="shared" si="761"/>
        <v/>
      </c>
      <c r="IC201" s="375" t="str">
        <f t="shared" ref="IC201:KN201" si="762">IF(IC109=0,"",IC107*IC108*IC109-1)</f>
        <v/>
      </c>
      <c r="ID201" s="375" t="str">
        <f t="shared" si="762"/>
        <v/>
      </c>
      <c r="IE201" s="375" t="str">
        <f t="shared" si="762"/>
        <v/>
      </c>
      <c r="IF201" s="375" t="str">
        <f t="shared" si="762"/>
        <v/>
      </c>
      <c r="IG201" s="375" t="str">
        <f t="shared" si="762"/>
        <v/>
      </c>
      <c r="IH201" s="375" t="str">
        <f t="shared" si="762"/>
        <v/>
      </c>
      <c r="II201" s="375" t="str">
        <f t="shared" si="762"/>
        <v/>
      </c>
      <c r="IJ201" s="375" t="str">
        <f t="shared" si="762"/>
        <v/>
      </c>
      <c r="IK201" s="375" t="str">
        <f t="shared" si="762"/>
        <v/>
      </c>
      <c r="IL201" s="375" t="str">
        <f t="shared" si="762"/>
        <v/>
      </c>
      <c r="IM201" s="375" t="str">
        <f t="shared" si="762"/>
        <v/>
      </c>
      <c r="IN201" s="375" t="str">
        <f t="shared" si="762"/>
        <v/>
      </c>
      <c r="IO201" s="375" t="str">
        <f t="shared" si="762"/>
        <v/>
      </c>
      <c r="IP201" s="375" t="str">
        <f t="shared" si="762"/>
        <v/>
      </c>
      <c r="IQ201" s="375" t="str">
        <f t="shared" si="762"/>
        <v/>
      </c>
      <c r="IR201" s="375" t="str">
        <f t="shared" si="762"/>
        <v/>
      </c>
      <c r="IS201" s="375" t="str">
        <f t="shared" si="762"/>
        <v/>
      </c>
      <c r="IT201" s="375" t="str">
        <f t="shared" si="762"/>
        <v/>
      </c>
      <c r="IU201" s="375" t="str">
        <f t="shared" si="762"/>
        <v/>
      </c>
      <c r="IV201" s="375" t="str">
        <f t="shared" si="762"/>
        <v/>
      </c>
      <c r="IW201" s="375" t="str">
        <f t="shared" si="762"/>
        <v/>
      </c>
      <c r="IX201" s="375" t="str">
        <f t="shared" si="762"/>
        <v/>
      </c>
      <c r="IY201" s="375" t="str">
        <f t="shared" si="762"/>
        <v/>
      </c>
      <c r="IZ201" s="375" t="str">
        <f t="shared" si="762"/>
        <v/>
      </c>
      <c r="JA201" s="375" t="str">
        <f t="shared" si="762"/>
        <v/>
      </c>
      <c r="JB201" s="375" t="str">
        <f t="shared" si="762"/>
        <v/>
      </c>
      <c r="JC201" s="375" t="str">
        <f t="shared" si="762"/>
        <v/>
      </c>
      <c r="JD201" s="375" t="str">
        <f t="shared" si="762"/>
        <v/>
      </c>
      <c r="JE201" s="375" t="str">
        <f t="shared" si="762"/>
        <v/>
      </c>
      <c r="JF201" s="375" t="str">
        <f t="shared" si="762"/>
        <v/>
      </c>
      <c r="JG201" s="375" t="str">
        <f t="shared" si="762"/>
        <v/>
      </c>
      <c r="JH201" s="375" t="str">
        <f t="shared" si="762"/>
        <v/>
      </c>
      <c r="JI201" s="375" t="str">
        <f t="shared" si="762"/>
        <v/>
      </c>
      <c r="JJ201" s="375" t="str">
        <f t="shared" si="762"/>
        <v/>
      </c>
      <c r="JK201" s="375" t="str">
        <f t="shared" si="762"/>
        <v/>
      </c>
      <c r="JL201" s="375" t="str">
        <f t="shared" si="762"/>
        <v/>
      </c>
      <c r="JM201" s="375" t="str">
        <f t="shared" si="762"/>
        <v/>
      </c>
      <c r="JN201" s="375" t="str">
        <f t="shared" si="762"/>
        <v/>
      </c>
      <c r="JO201" s="375" t="str">
        <f t="shared" si="762"/>
        <v/>
      </c>
      <c r="JP201" s="375" t="str">
        <f t="shared" si="762"/>
        <v/>
      </c>
      <c r="JQ201" s="375" t="str">
        <f t="shared" si="762"/>
        <v/>
      </c>
      <c r="JR201" s="375" t="str">
        <f t="shared" si="762"/>
        <v/>
      </c>
      <c r="JS201" s="375" t="str">
        <f t="shared" si="762"/>
        <v/>
      </c>
      <c r="JT201" s="375" t="str">
        <f t="shared" si="762"/>
        <v/>
      </c>
      <c r="JU201" s="375" t="str">
        <f t="shared" si="762"/>
        <v/>
      </c>
      <c r="JV201" s="375" t="str">
        <f t="shared" si="762"/>
        <v/>
      </c>
      <c r="JW201" s="375" t="str">
        <f t="shared" si="762"/>
        <v/>
      </c>
      <c r="JX201" s="375" t="str">
        <f t="shared" si="762"/>
        <v/>
      </c>
      <c r="JY201" s="375" t="str">
        <f t="shared" si="762"/>
        <v/>
      </c>
      <c r="JZ201" s="375" t="str">
        <f t="shared" si="762"/>
        <v/>
      </c>
      <c r="KA201" s="375" t="str">
        <f t="shared" si="762"/>
        <v/>
      </c>
      <c r="KB201" s="375" t="str">
        <f t="shared" si="762"/>
        <v/>
      </c>
      <c r="KC201" s="375" t="str">
        <f t="shared" si="762"/>
        <v/>
      </c>
      <c r="KD201" s="375" t="str">
        <f t="shared" si="762"/>
        <v/>
      </c>
      <c r="KE201" s="375" t="str">
        <f t="shared" si="762"/>
        <v/>
      </c>
      <c r="KF201" s="375" t="str">
        <f t="shared" si="762"/>
        <v/>
      </c>
      <c r="KG201" s="375" t="str">
        <f t="shared" si="762"/>
        <v/>
      </c>
      <c r="KH201" s="375" t="str">
        <f t="shared" si="762"/>
        <v/>
      </c>
      <c r="KI201" s="375" t="str">
        <f t="shared" si="762"/>
        <v/>
      </c>
      <c r="KJ201" s="375" t="str">
        <f t="shared" si="762"/>
        <v/>
      </c>
      <c r="KK201" s="375" t="str">
        <f t="shared" si="762"/>
        <v/>
      </c>
      <c r="KL201" s="375" t="str">
        <f t="shared" si="762"/>
        <v/>
      </c>
      <c r="KM201" s="375" t="str">
        <f t="shared" si="762"/>
        <v/>
      </c>
      <c r="KN201" s="375" t="str">
        <f t="shared" si="762"/>
        <v/>
      </c>
      <c r="KO201" s="375" t="str">
        <f t="shared" ref="KO201:MZ201" si="763">IF(KO109=0,"",KO107*KO108*KO109-1)</f>
        <v/>
      </c>
      <c r="KP201" s="375" t="str">
        <f t="shared" si="763"/>
        <v/>
      </c>
      <c r="KQ201" s="375" t="str">
        <f t="shared" si="763"/>
        <v/>
      </c>
      <c r="KR201" s="375" t="str">
        <f t="shared" si="763"/>
        <v/>
      </c>
      <c r="KS201" s="375" t="str">
        <f t="shared" si="763"/>
        <v/>
      </c>
      <c r="KT201" s="375" t="str">
        <f t="shared" si="763"/>
        <v/>
      </c>
      <c r="KU201" s="375" t="str">
        <f t="shared" si="763"/>
        <v/>
      </c>
      <c r="KV201" s="375" t="str">
        <f t="shared" si="763"/>
        <v/>
      </c>
      <c r="KW201" s="375" t="str">
        <f t="shared" si="763"/>
        <v/>
      </c>
      <c r="KX201" s="375" t="str">
        <f t="shared" si="763"/>
        <v/>
      </c>
      <c r="KY201" s="375" t="str">
        <f t="shared" si="763"/>
        <v/>
      </c>
      <c r="KZ201" s="375" t="str">
        <f t="shared" si="763"/>
        <v/>
      </c>
      <c r="LA201" s="375" t="str">
        <f t="shared" si="763"/>
        <v/>
      </c>
      <c r="LB201" s="375" t="str">
        <f t="shared" si="763"/>
        <v/>
      </c>
      <c r="LC201" s="375" t="str">
        <f t="shared" si="763"/>
        <v/>
      </c>
      <c r="LD201" s="375" t="str">
        <f t="shared" si="763"/>
        <v/>
      </c>
      <c r="LE201" s="375" t="str">
        <f t="shared" si="763"/>
        <v/>
      </c>
      <c r="LF201" s="375" t="str">
        <f t="shared" si="763"/>
        <v/>
      </c>
      <c r="LG201" s="375" t="str">
        <f t="shared" si="763"/>
        <v/>
      </c>
      <c r="LH201" s="375" t="str">
        <f t="shared" si="763"/>
        <v/>
      </c>
      <c r="LI201" s="375" t="str">
        <f t="shared" si="763"/>
        <v/>
      </c>
      <c r="LJ201" s="375" t="str">
        <f t="shared" si="763"/>
        <v/>
      </c>
      <c r="LK201" s="375" t="str">
        <f t="shared" si="763"/>
        <v/>
      </c>
      <c r="LL201" s="375" t="str">
        <f t="shared" si="763"/>
        <v/>
      </c>
      <c r="LM201" s="375" t="str">
        <f t="shared" si="763"/>
        <v/>
      </c>
      <c r="LN201" s="375" t="str">
        <f t="shared" si="763"/>
        <v/>
      </c>
      <c r="LO201" s="375" t="str">
        <f t="shared" si="763"/>
        <v/>
      </c>
      <c r="LP201" s="375" t="str">
        <f t="shared" si="763"/>
        <v/>
      </c>
      <c r="LQ201" s="375" t="str">
        <f t="shared" si="763"/>
        <v/>
      </c>
      <c r="LR201" s="375" t="str">
        <f t="shared" si="763"/>
        <v/>
      </c>
      <c r="LS201" s="375" t="str">
        <f t="shared" si="763"/>
        <v/>
      </c>
      <c r="LT201" s="375" t="str">
        <f t="shared" si="763"/>
        <v/>
      </c>
      <c r="LU201" s="375" t="str">
        <f t="shared" si="763"/>
        <v/>
      </c>
      <c r="LV201" s="375" t="str">
        <f t="shared" si="763"/>
        <v/>
      </c>
      <c r="LW201" s="375" t="str">
        <f t="shared" si="763"/>
        <v/>
      </c>
      <c r="LX201" s="375" t="str">
        <f t="shared" si="763"/>
        <v/>
      </c>
      <c r="LY201" s="375" t="str">
        <f t="shared" si="763"/>
        <v/>
      </c>
      <c r="LZ201" s="375" t="str">
        <f t="shared" si="763"/>
        <v/>
      </c>
      <c r="MA201" s="375" t="str">
        <f t="shared" si="763"/>
        <v/>
      </c>
      <c r="MB201" s="375" t="str">
        <f t="shared" si="763"/>
        <v/>
      </c>
      <c r="MC201" s="375" t="str">
        <f t="shared" si="763"/>
        <v/>
      </c>
      <c r="MD201" s="375" t="str">
        <f t="shared" si="763"/>
        <v/>
      </c>
      <c r="ME201" s="375" t="str">
        <f t="shared" si="763"/>
        <v/>
      </c>
      <c r="MF201" s="375" t="str">
        <f t="shared" si="763"/>
        <v/>
      </c>
      <c r="MG201" s="375" t="str">
        <f t="shared" si="763"/>
        <v/>
      </c>
      <c r="MH201" s="375" t="str">
        <f t="shared" si="763"/>
        <v/>
      </c>
      <c r="MI201" s="375" t="str">
        <f t="shared" si="763"/>
        <v/>
      </c>
      <c r="MJ201" s="375" t="str">
        <f t="shared" si="763"/>
        <v/>
      </c>
      <c r="MK201" s="375" t="str">
        <f t="shared" si="763"/>
        <v/>
      </c>
      <c r="ML201" s="375" t="str">
        <f t="shared" si="763"/>
        <v/>
      </c>
      <c r="MM201" s="375" t="str">
        <f t="shared" si="763"/>
        <v/>
      </c>
      <c r="MN201" s="375" t="str">
        <f t="shared" si="763"/>
        <v/>
      </c>
      <c r="MO201" s="375" t="str">
        <f t="shared" si="763"/>
        <v/>
      </c>
      <c r="MP201" s="375" t="str">
        <f t="shared" si="763"/>
        <v/>
      </c>
      <c r="MQ201" s="375" t="str">
        <f t="shared" si="763"/>
        <v/>
      </c>
      <c r="MR201" s="375" t="str">
        <f t="shared" si="763"/>
        <v/>
      </c>
      <c r="MS201" s="375" t="str">
        <f t="shared" si="763"/>
        <v/>
      </c>
      <c r="MT201" s="375" t="str">
        <f t="shared" si="763"/>
        <v/>
      </c>
      <c r="MU201" s="375" t="str">
        <f t="shared" si="763"/>
        <v/>
      </c>
      <c r="MV201" s="375" t="str">
        <f t="shared" si="763"/>
        <v/>
      </c>
      <c r="MW201" s="375" t="str">
        <f t="shared" si="763"/>
        <v/>
      </c>
      <c r="MX201" s="375" t="str">
        <f t="shared" si="763"/>
        <v/>
      </c>
      <c r="MY201" s="375" t="str">
        <f t="shared" si="763"/>
        <v/>
      </c>
      <c r="MZ201" s="375" t="str">
        <f t="shared" si="763"/>
        <v/>
      </c>
      <c r="NA201" s="375" t="str">
        <f t="shared" ref="NA201:PL201" si="764">IF(NA109=0,"",NA107*NA108*NA109-1)</f>
        <v/>
      </c>
      <c r="NB201" s="375" t="str">
        <f t="shared" si="764"/>
        <v/>
      </c>
      <c r="NC201" s="375" t="str">
        <f t="shared" si="764"/>
        <v/>
      </c>
      <c r="ND201" s="375" t="str">
        <f t="shared" si="764"/>
        <v/>
      </c>
      <c r="NE201" s="375" t="str">
        <f t="shared" si="764"/>
        <v/>
      </c>
      <c r="NF201" s="375" t="str">
        <f t="shared" si="764"/>
        <v/>
      </c>
      <c r="NG201" s="375" t="str">
        <f t="shared" si="764"/>
        <v/>
      </c>
      <c r="NH201" s="375" t="str">
        <f t="shared" si="764"/>
        <v/>
      </c>
      <c r="NI201" s="375" t="str">
        <f t="shared" si="764"/>
        <v/>
      </c>
      <c r="NJ201" s="375" t="str">
        <f t="shared" si="764"/>
        <v/>
      </c>
      <c r="NK201" s="375" t="str">
        <f t="shared" si="764"/>
        <v/>
      </c>
      <c r="NL201" s="375" t="str">
        <f t="shared" si="764"/>
        <v/>
      </c>
      <c r="NM201" s="375" t="str">
        <f t="shared" si="764"/>
        <v/>
      </c>
      <c r="NN201" s="375" t="str">
        <f t="shared" si="764"/>
        <v/>
      </c>
      <c r="NO201" s="375" t="str">
        <f t="shared" si="764"/>
        <v/>
      </c>
      <c r="NP201" s="375" t="str">
        <f t="shared" si="764"/>
        <v/>
      </c>
      <c r="NQ201" s="375" t="str">
        <f t="shared" si="764"/>
        <v/>
      </c>
      <c r="NR201" s="375" t="str">
        <f t="shared" si="764"/>
        <v/>
      </c>
      <c r="NS201" s="375" t="str">
        <f t="shared" si="764"/>
        <v/>
      </c>
      <c r="NT201" s="375" t="str">
        <f t="shared" si="764"/>
        <v/>
      </c>
      <c r="NU201" s="375" t="str">
        <f t="shared" si="764"/>
        <v/>
      </c>
      <c r="NV201" s="375" t="str">
        <f t="shared" si="764"/>
        <v/>
      </c>
      <c r="NW201" s="375" t="str">
        <f t="shared" si="764"/>
        <v/>
      </c>
      <c r="NX201" s="375" t="str">
        <f t="shared" si="764"/>
        <v/>
      </c>
      <c r="NY201" s="375" t="str">
        <f t="shared" si="764"/>
        <v/>
      </c>
      <c r="NZ201" s="375" t="str">
        <f t="shared" si="764"/>
        <v/>
      </c>
      <c r="OA201" s="375" t="str">
        <f t="shared" si="764"/>
        <v/>
      </c>
      <c r="OB201" s="375" t="str">
        <f t="shared" si="764"/>
        <v/>
      </c>
      <c r="OC201" s="375" t="str">
        <f t="shared" si="764"/>
        <v/>
      </c>
      <c r="OD201" s="375" t="str">
        <f t="shared" si="764"/>
        <v/>
      </c>
      <c r="OE201" s="375" t="str">
        <f t="shared" si="764"/>
        <v/>
      </c>
      <c r="OF201" s="375" t="str">
        <f t="shared" si="764"/>
        <v/>
      </c>
      <c r="OG201" s="375" t="str">
        <f t="shared" si="764"/>
        <v/>
      </c>
      <c r="OH201" s="375" t="str">
        <f t="shared" si="764"/>
        <v/>
      </c>
      <c r="OI201" s="375" t="str">
        <f t="shared" si="764"/>
        <v/>
      </c>
      <c r="OJ201" s="375" t="str">
        <f t="shared" si="764"/>
        <v/>
      </c>
      <c r="OK201" s="375" t="str">
        <f t="shared" si="764"/>
        <v/>
      </c>
      <c r="OL201" s="375" t="str">
        <f t="shared" si="764"/>
        <v/>
      </c>
      <c r="OM201" s="375" t="str">
        <f t="shared" si="764"/>
        <v/>
      </c>
      <c r="ON201" s="375" t="str">
        <f t="shared" si="764"/>
        <v/>
      </c>
      <c r="OO201" s="375" t="str">
        <f t="shared" si="764"/>
        <v/>
      </c>
      <c r="OP201" s="375" t="str">
        <f t="shared" si="764"/>
        <v/>
      </c>
      <c r="OQ201" s="377" t="str">
        <f t="shared" si="764"/>
        <v/>
      </c>
      <c r="OR201" s="377" t="str">
        <f t="shared" si="764"/>
        <v/>
      </c>
      <c r="OS201" s="377" t="str">
        <f t="shared" si="764"/>
        <v/>
      </c>
      <c r="OT201" s="377" t="str">
        <f t="shared" si="764"/>
        <v/>
      </c>
      <c r="OU201" s="377" t="str">
        <f t="shared" si="764"/>
        <v/>
      </c>
      <c r="OV201" s="377" t="str">
        <f t="shared" si="764"/>
        <v/>
      </c>
      <c r="OW201" s="377" t="str">
        <f t="shared" si="764"/>
        <v/>
      </c>
      <c r="OX201" s="377" t="str">
        <f t="shared" si="764"/>
        <v/>
      </c>
      <c r="OY201" s="377" t="str">
        <f t="shared" si="764"/>
        <v/>
      </c>
      <c r="OZ201" s="377" t="str">
        <f t="shared" si="764"/>
        <v/>
      </c>
      <c r="PA201" s="377" t="str">
        <f t="shared" si="764"/>
        <v/>
      </c>
      <c r="PB201" s="377" t="str">
        <f t="shared" si="764"/>
        <v/>
      </c>
      <c r="PC201" s="377" t="str">
        <f t="shared" si="764"/>
        <v/>
      </c>
      <c r="PD201" s="377" t="str">
        <f t="shared" si="764"/>
        <v/>
      </c>
      <c r="PE201" s="377" t="str">
        <f t="shared" si="764"/>
        <v/>
      </c>
      <c r="PF201" s="377" t="str">
        <f t="shared" si="764"/>
        <v/>
      </c>
      <c r="PG201" s="377" t="str">
        <f t="shared" si="764"/>
        <v/>
      </c>
      <c r="PH201" s="377" t="str">
        <f t="shared" si="764"/>
        <v/>
      </c>
      <c r="PI201" s="377" t="str">
        <f t="shared" si="764"/>
        <v/>
      </c>
      <c r="PJ201" s="377" t="str">
        <f t="shared" si="764"/>
        <v/>
      </c>
      <c r="PK201" s="377" t="str">
        <f t="shared" si="764"/>
        <v/>
      </c>
      <c r="PL201" s="377" t="str">
        <f t="shared" si="764"/>
        <v/>
      </c>
      <c r="PM201" s="377" t="str">
        <f t="shared" ref="PM201:RX201" si="765">IF(PM109=0,"",PM107*PM108*PM109-1)</f>
        <v/>
      </c>
      <c r="PN201" s="377" t="str">
        <f t="shared" si="765"/>
        <v/>
      </c>
      <c r="PO201" s="377" t="str">
        <f t="shared" si="765"/>
        <v/>
      </c>
      <c r="PP201" s="377" t="str">
        <f t="shared" si="765"/>
        <v/>
      </c>
      <c r="PQ201" s="377" t="str">
        <f t="shared" si="765"/>
        <v/>
      </c>
      <c r="PR201" s="377" t="str">
        <f t="shared" si="765"/>
        <v/>
      </c>
      <c r="PS201" s="377" t="str">
        <f t="shared" si="765"/>
        <v/>
      </c>
      <c r="PT201" s="377" t="str">
        <f t="shared" si="765"/>
        <v/>
      </c>
      <c r="PU201" s="377" t="str">
        <f t="shared" si="765"/>
        <v/>
      </c>
      <c r="PV201" s="377" t="str">
        <f t="shared" si="765"/>
        <v/>
      </c>
      <c r="PW201" s="377" t="str">
        <f t="shared" si="765"/>
        <v/>
      </c>
      <c r="PX201" s="377" t="str">
        <f t="shared" si="765"/>
        <v/>
      </c>
      <c r="PY201" s="377" t="str">
        <f t="shared" si="765"/>
        <v/>
      </c>
      <c r="PZ201" s="377" t="str">
        <f t="shared" si="765"/>
        <v/>
      </c>
      <c r="QA201" s="377" t="str">
        <f t="shared" si="765"/>
        <v/>
      </c>
      <c r="QB201" s="377" t="str">
        <f t="shared" si="765"/>
        <v/>
      </c>
      <c r="QC201" s="377" t="str">
        <f t="shared" si="765"/>
        <v/>
      </c>
      <c r="QD201" s="377" t="str">
        <f t="shared" si="765"/>
        <v/>
      </c>
      <c r="QE201" s="377" t="str">
        <f t="shared" si="765"/>
        <v/>
      </c>
      <c r="QF201" s="377" t="str">
        <f t="shared" si="765"/>
        <v/>
      </c>
      <c r="QG201" s="377" t="str">
        <f t="shared" si="765"/>
        <v/>
      </c>
      <c r="QH201" s="377" t="str">
        <f t="shared" si="765"/>
        <v/>
      </c>
      <c r="QI201" s="377" t="str">
        <f t="shared" si="765"/>
        <v/>
      </c>
      <c r="QJ201" s="377" t="str">
        <f t="shared" si="765"/>
        <v/>
      </c>
      <c r="QK201" s="377" t="str">
        <f t="shared" si="765"/>
        <v/>
      </c>
      <c r="QL201" s="377" t="str">
        <f t="shared" si="765"/>
        <v/>
      </c>
      <c r="QM201" s="377" t="str">
        <f t="shared" si="765"/>
        <v/>
      </c>
      <c r="QN201" s="377" t="str">
        <f t="shared" si="765"/>
        <v/>
      </c>
      <c r="QO201" s="377" t="str">
        <f t="shared" si="765"/>
        <v/>
      </c>
      <c r="QP201" s="377" t="str">
        <f t="shared" si="765"/>
        <v/>
      </c>
      <c r="QQ201" s="377" t="str">
        <f t="shared" si="765"/>
        <v/>
      </c>
      <c r="QR201" s="377" t="str">
        <f t="shared" si="765"/>
        <v/>
      </c>
      <c r="QS201" s="377" t="str">
        <f t="shared" si="765"/>
        <v/>
      </c>
      <c r="QT201" s="377" t="str">
        <f t="shared" si="765"/>
        <v/>
      </c>
      <c r="QU201" s="377" t="str">
        <f t="shared" si="765"/>
        <v/>
      </c>
      <c r="QV201" s="377" t="str">
        <f t="shared" si="765"/>
        <v/>
      </c>
      <c r="QW201" s="377" t="str">
        <f t="shared" si="765"/>
        <v/>
      </c>
      <c r="QX201" s="377" t="str">
        <f t="shared" si="765"/>
        <v/>
      </c>
      <c r="QY201" s="377" t="str">
        <f t="shared" si="765"/>
        <v/>
      </c>
      <c r="QZ201" s="377" t="str">
        <f t="shared" si="765"/>
        <v/>
      </c>
      <c r="RA201" s="377" t="str">
        <f t="shared" si="765"/>
        <v/>
      </c>
      <c r="RB201" s="377" t="str">
        <f t="shared" si="765"/>
        <v/>
      </c>
      <c r="RC201" s="377" t="str">
        <f t="shared" si="765"/>
        <v/>
      </c>
      <c r="RD201" s="377" t="str">
        <f t="shared" si="765"/>
        <v/>
      </c>
      <c r="RE201" s="377" t="str">
        <f t="shared" si="765"/>
        <v/>
      </c>
      <c r="RF201" s="377" t="str">
        <f t="shared" si="765"/>
        <v/>
      </c>
      <c r="RG201" s="377" t="str">
        <f t="shared" si="765"/>
        <v/>
      </c>
      <c r="RH201" s="377" t="str">
        <f t="shared" si="765"/>
        <v/>
      </c>
      <c r="RI201" s="377" t="str">
        <f t="shared" si="765"/>
        <v/>
      </c>
      <c r="RJ201" s="377" t="str">
        <f t="shared" si="765"/>
        <v/>
      </c>
      <c r="RK201" s="377" t="str">
        <f t="shared" si="765"/>
        <v/>
      </c>
      <c r="RL201" s="377" t="str">
        <f t="shared" si="765"/>
        <v/>
      </c>
      <c r="RM201" s="377" t="str">
        <f t="shared" si="765"/>
        <v/>
      </c>
      <c r="RN201" s="377" t="str">
        <f t="shared" si="765"/>
        <v/>
      </c>
      <c r="RO201" s="377" t="str">
        <f t="shared" si="765"/>
        <v/>
      </c>
      <c r="RP201" s="377" t="str">
        <f t="shared" si="765"/>
        <v/>
      </c>
      <c r="RQ201" s="377" t="str">
        <f t="shared" si="765"/>
        <v/>
      </c>
      <c r="RR201" s="377" t="str">
        <f t="shared" si="765"/>
        <v/>
      </c>
      <c r="RS201" s="377" t="str">
        <f t="shared" si="765"/>
        <v/>
      </c>
      <c r="RT201" s="377" t="str">
        <f t="shared" si="765"/>
        <v/>
      </c>
      <c r="RU201" s="377" t="str">
        <f t="shared" si="765"/>
        <v/>
      </c>
      <c r="RV201" s="377" t="str">
        <f t="shared" si="765"/>
        <v/>
      </c>
      <c r="RW201" s="377" t="str">
        <f t="shared" si="765"/>
        <v/>
      </c>
      <c r="RX201" s="377" t="str">
        <f t="shared" si="765"/>
        <v/>
      </c>
      <c r="RY201" s="377" t="str">
        <f t="shared" ref="RY201:UJ201" si="766">IF(RY109=0,"",RY107*RY108*RY109-1)</f>
        <v/>
      </c>
      <c r="RZ201" s="377" t="str">
        <f t="shared" si="766"/>
        <v/>
      </c>
      <c r="SA201" s="377" t="str">
        <f t="shared" si="766"/>
        <v/>
      </c>
      <c r="SB201" s="377" t="str">
        <f t="shared" si="766"/>
        <v/>
      </c>
      <c r="SC201" s="377" t="str">
        <f t="shared" si="766"/>
        <v/>
      </c>
      <c r="SD201" s="377" t="str">
        <f t="shared" si="766"/>
        <v/>
      </c>
      <c r="SE201" s="377" t="str">
        <f t="shared" si="766"/>
        <v/>
      </c>
      <c r="SF201" s="377" t="str">
        <f t="shared" si="766"/>
        <v/>
      </c>
      <c r="SG201" s="377" t="str">
        <f t="shared" si="766"/>
        <v/>
      </c>
      <c r="SH201" s="377" t="str">
        <f t="shared" si="766"/>
        <v/>
      </c>
      <c r="SI201" s="377" t="str">
        <f t="shared" si="766"/>
        <v/>
      </c>
      <c r="SJ201" s="377" t="str">
        <f t="shared" si="766"/>
        <v/>
      </c>
      <c r="SK201" s="377" t="str">
        <f t="shared" si="766"/>
        <v/>
      </c>
      <c r="SL201" s="377" t="str">
        <f t="shared" si="766"/>
        <v/>
      </c>
      <c r="SM201" s="377" t="str">
        <f t="shared" si="766"/>
        <v/>
      </c>
      <c r="SN201" s="377" t="str">
        <f t="shared" si="766"/>
        <v/>
      </c>
      <c r="SO201" s="377" t="str">
        <f t="shared" si="766"/>
        <v/>
      </c>
      <c r="SP201" s="377" t="str">
        <f t="shared" si="766"/>
        <v/>
      </c>
      <c r="SQ201" s="377" t="str">
        <f t="shared" si="766"/>
        <v/>
      </c>
      <c r="SR201" s="377" t="str">
        <f t="shared" si="766"/>
        <v/>
      </c>
      <c r="SS201" s="377" t="str">
        <f t="shared" si="766"/>
        <v/>
      </c>
      <c r="ST201" s="377" t="str">
        <f t="shared" si="766"/>
        <v/>
      </c>
      <c r="SU201" s="377" t="str">
        <f t="shared" si="766"/>
        <v/>
      </c>
      <c r="SV201" s="377" t="str">
        <f t="shared" si="766"/>
        <v/>
      </c>
      <c r="SW201" s="377" t="str">
        <f t="shared" si="766"/>
        <v/>
      </c>
      <c r="SX201" s="377" t="str">
        <f t="shared" si="766"/>
        <v/>
      </c>
      <c r="SY201" s="377" t="str">
        <f t="shared" si="766"/>
        <v/>
      </c>
      <c r="SZ201" s="377" t="str">
        <f t="shared" si="766"/>
        <v/>
      </c>
      <c r="TA201" s="377" t="str">
        <f t="shared" si="766"/>
        <v/>
      </c>
      <c r="TB201" s="377" t="str">
        <f t="shared" si="766"/>
        <v/>
      </c>
      <c r="TC201" s="377" t="str">
        <f t="shared" si="766"/>
        <v/>
      </c>
      <c r="TD201" s="377" t="str">
        <f t="shared" si="766"/>
        <v/>
      </c>
      <c r="TE201" s="377" t="str">
        <f t="shared" si="766"/>
        <v/>
      </c>
      <c r="TF201" s="377" t="str">
        <f t="shared" si="766"/>
        <v/>
      </c>
      <c r="TG201" s="377" t="str">
        <f t="shared" si="766"/>
        <v/>
      </c>
      <c r="TH201" s="377" t="str">
        <f t="shared" si="766"/>
        <v/>
      </c>
      <c r="TI201" s="377" t="str">
        <f t="shared" si="766"/>
        <v/>
      </c>
      <c r="TJ201" s="377" t="str">
        <f t="shared" si="766"/>
        <v/>
      </c>
      <c r="TK201" s="377" t="str">
        <f t="shared" si="766"/>
        <v/>
      </c>
      <c r="TL201" s="377" t="str">
        <f t="shared" si="766"/>
        <v/>
      </c>
      <c r="TM201" s="377" t="str">
        <f t="shared" si="766"/>
        <v/>
      </c>
      <c r="TN201" s="377" t="str">
        <f t="shared" si="766"/>
        <v/>
      </c>
      <c r="TO201" s="377" t="str">
        <f t="shared" si="766"/>
        <v/>
      </c>
      <c r="TP201" s="377" t="str">
        <f t="shared" si="766"/>
        <v/>
      </c>
      <c r="TQ201" s="377" t="str">
        <f t="shared" si="766"/>
        <v/>
      </c>
      <c r="TR201" s="377" t="str">
        <f t="shared" si="766"/>
        <v/>
      </c>
      <c r="TS201" s="377" t="str">
        <f t="shared" si="766"/>
        <v/>
      </c>
      <c r="TT201" s="377" t="str">
        <f t="shared" si="766"/>
        <v/>
      </c>
      <c r="TU201" s="377" t="str">
        <f t="shared" si="766"/>
        <v/>
      </c>
      <c r="TV201" s="377" t="str">
        <f t="shared" si="766"/>
        <v/>
      </c>
      <c r="TW201" s="377" t="str">
        <f t="shared" si="766"/>
        <v/>
      </c>
      <c r="TX201" s="377" t="str">
        <f t="shared" si="766"/>
        <v/>
      </c>
      <c r="TY201" s="377" t="str">
        <f t="shared" si="766"/>
        <v/>
      </c>
      <c r="TZ201" s="377" t="str">
        <f t="shared" si="766"/>
        <v/>
      </c>
      <c r="UA201" s="377" t="str">
        <f t="shared" si="766"/>
        <v/>
      </c>
      <c r="UB201" s="377" t="str">
        <f t="shared" si="766"/>
        <v/>
      </c>
      <c r="UC201" s="377" t="str">
        <f t="shared" si="766"/>
        <v/>
      </c>
      <c r="UD201" s="377" t="str">
        <f t="shared" si="766"/>
        <v/>
      </c>
      <c r="UE201" s="377" t="str">
        <f t="shared" si="766"/>
        <v/>
      </c>
      <c r="UF201" s="377" t="str">
        <f t="shared" si="766"/>
        <v/>
      </c>
      <c r="UG201" s="377" t="str">
        <f t="shared" si="766"/>
        <v/>
      </c>
      <c r="UH201" s="377" t="str">
        <f t="shared" si="766"/>
        <v/>
      </c>
      <c r="UI201" s="377" t="str">
        <f t="shared" si="766"/>
        <v/>
      </c>
      <c r="UJ201" s="377" t="str">
        <f t="shared" si="766"/>
        <v/>
      </c>
      <c r="UK201" s="377" t="str">
        <f t="shared" ref="UK201:WI201" si="767">IF(UK109=0,"",UK107*UK108*UK109-1)</f>
        <v/>
      </c>
      <c r="UL201" s="377" t="str">
        <f t="shared" si="767"/>
        <v/>
      </c>
      <c r="UM201" s="377" t="str">
        <f t="shared" si="767"/>
        <v/>
      </c>
      <c r="UN201" s="377" t="str">
        <f t="shared" si="767"/>
        <v/>
      </c>
      <c r="UO201" s="377" t="str">
        <f t="shared" si="767"/>
        <v/>
      </c>
      <c r="UP201" s="377" t="str">
        <f t="shared" si="767"/>
        <v/>
      </c>
      <c r="UQ201" s="377" t="str">
        <f t="shared" si="767"/>
        <v/>
      </c>
      <c r="UR201" s="377" t="str">
        <f t="shared" si="767"/>
        <v/>
      </c>
      <c r="US201" s="377" t="str">
        <f t="shared" si="767"/>
        <v/>
      </c>
      <c r="UT201" s="377" t="str">
        <f t="shared" si="767"/>
        <v/>
      </c>
      <c r="UU201" s="377" t="str">
        <f t="shared" si="767"/>
        <v/>
      </c>
      <c r="UV201" s="377" t="str">
        <f t="shared" si="767"/>
        <v/>
      </c>
      <c r="UW201" s="377" t="str">
        <f t="shared" si="767"/>
        <v/>
      </c>
      <c r="UX201" s="377" t="str">
        <f t="shared" si="767"/>
        <v/>
      </c>
      <c r="UY201" s="377" t="str">
        <f t="shared" si="767"/>
        <v/>
      </c>
      <c r="UZ201" s="377" t="str">
        <f t="shared" si="767"/>
        <v/>
      </c>
      <c r="VA201" s="377" t="str">
        <f t="shared" si="767"/>
        <v/>
      </c>
      <c r="VB201" s="377" t="str">
        <f t="shared" si="767"/>
        <v/>
      </c>
      <c r="VC201" s="377" t="str">
        <f t="shared" si="767"/>
        <v/>
      </c>
      <c r="VD201" s="377" t="str">
        <f t="shared" si="767"/>
        <v/>
      </c>
      <c r="VE201" s="377" t="str">
        <f t="shared" si="767"/>
        <v/>
      </c>
      <c r="VF201" s="377" t="str">
        <f t="shared" si="767"/>
        <v/>
      </c>
      <c r="VG201" s="377" t="str">
        <f t="shared" si="767"/>
        <v/>
      </c>
      <c r="VH201" s="377" t="str">
        <f t="shared" si="767"/>
        <v/>
      </c>
      <c r="VI201" s="377" t="str">
        <f t="shared" si="767"/>
        <v/>
      </c>
      <c r="VJ201" s="377" t="str">
        <f t="shared" si="767"/>
        <v/>
      </c>
      <c r="VK201" s="377" t="str">
        <f t="shared" si="767"/>
        <v/>
      </c>
      <c r="VL201" s="377" t="str">
        <f t="shared" si="767"/>
        <v/>
      </c>
      <c r="VM201" s="377" t="str">
        <f t="shared" si="767"/>
        <v/>
      </c>
      <c r="VN201" s="377" t="str">
        <f t="shared" si="767"/>
        <v/>
      </c>
      <c r="VO201" s="377" t="str">
        <f t="shared" si="767"/>
        <v/>
      </c>
      <c r="VP201" s="377" t="str">
        <f t="shared" si="767"/>
        <v/>
      </c>
      <c r="VQ201" s="377" t="str">
        <f t="shared" si="767"/>
        <v/>
      </c>
      <c r="VR201" s="377" t="str">
        <f t="shared" si="767"/>
        <v/>
      </c>
      <c r="VS201" s="377" t="str">
        <f t="shared" si="767"/>
        <v/>
      </c>
      <c r="VT201" s="377" t="str">
        <f t="shared" si="767"/>
        <v/>
      </c>
      <c r="VU201" s="377" t="str">
        <f t="shared" si="767"/>
        <v/>
      </c>
      <c r="VV201" s="377" t="str">
        <f t="shared" si="767"/>
        <v/>
      </c>
      <c r="VW201" s="377" t="str">
        <f t="shared" si="767"/>
        <v/>
      </c>
      <c r="VX201" s="377" t="str">
        <f t="shared" si="767"/>
        <v/>
      </c>
      <c r="VY201" s="377" t="str">
        <f t="shared" si="767"/>
        <v/>
      </c>
      <c r="VZ201" s="377" t="str">
        <f t="shared" si="767"/>
        <v/>
      </c>
      <c r="WA201" s="377" t="str">
        <f t="shared" si="767"/>
        <v/>
      </c>
      <c r="WB201" s="377" t="str">
        <f t="shared" si="767"/>
        <v/>
      </c>
      <c r="WC201" s="377" t="str">
        <f t="shared" si="767"/>
        <v/>
      </c>
      <c r="WD201" s="377" t="str">
        <f t="shared" si="767"/>
        <v/>
      </c>
      <c r="WE201" s="377" t="str">
        <f t="shared" si="767"/>
        <v/>
      </c>
      <c r="WF201" s="377" t="str">
        <f t="shared" si="767"/>
        <v/>
      </c>
      <c r="WG201" s="377" t="str">
        <f t="shared" si="767"/>
        <v/>
      </c>
      <c r="WH201" s="377" t="str">
        <f t="shared" si="767"/>
        <v/>
      </c>
      <c r="WI201" s="375" t="str">
        <f t="shared" si="767"/>
        <v/>
      </c>
    </row>
    <row r="202" spans="1:607">
      <c r="A202" s="348"/>
      <c r="B202" s="360" t="s">
        <v>934</v>
      </c>
      <c r="C202" s="348"/>
      <c r="D202" s="348"/>
      <c r="E202" s="348"/>
      <c r="F202" s="348"/>
      <c r="G202" s="361" t="str">
        <f t="shared" si="734"/>
        <v/>
      </c>
      <c r="H202" s="361" t="str">
        <f t="shared" si="735"/>
        <v/>
      </c>
      <c r="I202" s="397"/>
      <c r="J202" s="348"/>
      <c r="K202" s="348"/>
      <c r="L202" s="348"/>
      <c r="M202" s="348"/>
      <c r="N202" s="400"/>
      <c r="O202" s="400"/>
      <c r="P202" s="400"/>
      <c r="Q202" s="400"/>
      <c r="R202" s="400"/>
      <c r="S202" s="400"/>
      <c r="T202" s="400"/>
      <c r="U202" s="400"/>
      <c r="V202" s="400"/>
      <c r="W202" s="400"/>
      <c r="X202" s="400"/>
      <c r="Y202" s="400"/>
      <c r="Z202" s="400"/>
      <c r="AA202" s="400"/>
      <c r="AB202" s="400"/>
      <c r="AC202" s="400"/>
      <c r="AD202" s="400"/>
      <c r="AE202" s="400"/>
      <c r="AF202" s="400"/>
      <c r="AG202" s="400"/>
      <c r="AH202" s="400"/>
      <c r="AI202" s="400"/>
      <c r="AJ202" s="400"/>
      <c r="AK202" s="400"/>
      <c r="AL202" s="400"/>
      <c r="AM202" s="400"/>
      <c r="AN202" s="400"/>
      <c r="AO202" s="400"/>
      <c r="AP202" s="400"/>
      <c r="AQ202" s="400"/>
      <c r="AR202" s="400"/>
      <c r="AS202" s="400"/>
      <c r="AT202" s="400"/>
      <c r="AU202" s="400"/>
      <c r="AV202" s="400"/>
      <c r="AW202" s="400"/>
      <c r="AX202" s="400"/>
      <c r="AY202" s="400"/>
      <c r="AZ202" s="400"/>
      <c r="BA202" s="400"/>
      <c r="BB202" s="400"/>
      <c r="BC202" s="400"/>
      <c r="BD202" s="400"/>
      <c r="BE202" s="400"/>
      <c r="BF202" s="400"/>
      <c r="BG202" s="400"/>
      <c r="BH202" s="400"/>
      <c r="BI202" s="400"/>
      <c r="BJ202" s="400"/>
      <c r="BK202" s="400"/>
      <c r="BL202" s="400"/>
      <c r="BM202" s="400"/>
      <c r="BN202" s="400"/>
      <c r="BO202" s="400"/>
      <c r="BP202" s="400"/>
      <c r="BQ202" s="400"/>
      <c r="BR202" s="400"/>
      <c r="BS202" s="400"/>
      <c r="BT202" s="400"/>
      <c r="BU202" s="400"/>
      <c r="BV202" s="400"/>
      <c r="BW202" s="400"/>
      <c r="BX202" s="400"/>
      <c r="BY202" s="400"/>
      <c r="BZ202" s="400"/>
      <c r="CA202" s="400"/>
      <c r="CB202" s="400"/>
      <c r="CC202" s="400"/>
      <c r="CD202" s="400"/>
      <c r="CE202" s="400"/>
      <c r="CF202" s="400"/>
      <c r="CG202" s="400"/>
      <c r="CH202" s="400"/>
      <c r="CI202" s="400"/>
      <c r="CJ202" s="400"/>
      <c r="CK202" s="400"/>
      <c r="CL202" s="400"/>
      <c r="CM202" s="400"/>
      <c r="CN202" s="400"/>
      <c r="CO202" s="400"/>
      <c r="CP202" s="400"/>
      <c r="CQ202" s="400"/>
      <c r="CR202" s="400"/>
      <c r="CS202" s="400"/>
      <c r="CT202" s="400"/>
      <c r="CU202" s="400"/>
      <c r="CV202" s="400"/>
      <c r="CW202" s="400"/>
      <c r="CX202" s="400"/>
      <c r="CY202" s="400"/>
      <c r="CZ202" s="362"/>
      <c r="DA202" s="901" t="s">
        <v>1372</v>
      </c>
      <c r="DB202" s="899" t="s">
        <v>1373</v>
      </c>
      <c r="DC202" s="899"/>
      <c r="DD202" s="382" t="str">
        <f>IF(DD107&lt;2,"",ROUND(((SUM(DD113:DD115)/(DD108*DD109))-(SUM(DD14:DD103)^2/(DD107*DD108*DD109))),10))</f>
        <v/>
      </c>
      <c r="DE202" s="382" t="str">
        <f t="shared" ref="DE202:FP202" si="768">IF(DE107&lt;2,"",ROUND(((SUM(DE113:DE115)/(DE108*DE109))-(SUM(DE14:DE103)^2/(DE107*DE108*DE109))),10))</f>
        <v/>
      </c>
      <c r="DF202" s="382" t="str">
        <f t="shared" si="768"/>
        <v/>
      </c>
      <c r="DG202" s="382" t="str">
        <f t="shared" si="768"/>
        <v/>
      </c>
      <c r="DH202" s="382" t="str">
        <f t="shared" si="768"/>
        <v/>
      </c>
      <c r="DI202" s="382" t="str">
        <f t="shared" si="768"/>
        <v/>
      </c>
      <c r="DJ202" s="382" t="str">
        <f t="shared" si="768"/>
        <v/>
      </c>
      <c r="DK202" s="382" t="str">
        <f t="shared" si="768"/>
        <v/>
      </c>
      <c r="DL202" s="382" t="str">
        <f t="shared" si="768"/>
        <v/>
      </c>
      <c r="DM202" s="382" t="str">
        <f t="shared" si="768"/>
        <v/>
      </c>
      <c r="DN202" s="382" t="str">
        <f t="shared" si="768"/>
        <v/>
      </c>
      <c r="DO202" s="382" t="str">
        <f t="shared" si="768"/>
        <v/>
      </c>
      <c r="DP202" s="382" t="str">
        <f t="shared" si="768"/>
        <v/>
      </c>
      <c r="DQ202" s="382" t="str">
        <f t="shared" si="768"/>
        <v/>
      </c>
      <c r="DR202" s="382" t="str">
        <f t="shared" si="768"/>
        <v/>
      </c>
      <c r="DS202" s="382" t="str">
        <f t="shared" si="768"/>
        <v/>
      </c>
      <c r="DT202" s="382" t="str">
        <f t="shared" si="768"/>
        <v/>
      </c>
      <c r="DU202" s="382" t="str">
        <f t="shared" si="768"/>
        <v/>
      </c>
      <c r="DV202" s="382" t="str">
        <f t="shared" si="768"/>
        <v/>
      </c>
      <c r="DW202" s="382" t="str">
        <f t="shared" si="768"/>
        <v/>
      </c>
      <c r="DX202" s="382" t="str">
        <f t="shared" si="768"/>
        <v/>
      </c>
      <c r="DY202" s="382" t="str">
        <f t="shared" si="768"/>
        <v/>
      </c>
      <c r="DZ202" s="382" t="str">
        <f t="shared" si="768"/>
        <v/>
      </c>
      <c r="EA202" s="382" t="str">
        <f t="shared" si="768"/>
        <v/>
      </c>
      <c r="EB202" s="382" t="str">
        <f t="shared" si="768"/>
        <v/>
      </c>
      <c r="EC202" s="382" t="str">
        <f t="shared" si="768"/>
        <v/>
      </c>
      <c r="ED202" s="382" t="str">
        <f t="shared" si="768"/>
        <v/>
      </c>
      <c r="EE202" s="382" t="str">
        <f t="shared" si="768"/>
        <v/>
      </c>
      <c r="EF202" s="382" t="str">
        <f t="shared" si="768"/>
        <v/>
      </c>
      <c r="EG202" s="382" t="str">
        <f t="shared" si="768"/>
        <v/>
      </c>
      <c r="EH202" s="382" t="str">
        <f t="shared" si="768"/>
        <v/>
      </c>
      <c r="EI202" s="382" t="str">
        <f t="shared" si="768"/>
        <v/>
      </c>
      <c r="EJ202" s="382" t="str">
        <f t="shared" si="768"/>
        <v/>
      </c>
      <c r="EK202" s="382" t="str">
        <f t="shared" si="768"/>
        <v/>
      </c>
      <c r="EL202" s="382" t="str">
        <f t="shared" si="768"/>
        <v/>
      </c>
      <c r="EM202" s="382" t="str">
        <f t="shared" si="768"/>
        <v/>
      </c>
      <c r="EN202" s="382" t="str">
        <f t="shared" si="768"/>
        <v/>
      </c>
      <c r="EO202" s="382" t="str">
        <f t="shared" si="768"/>
        <v/>
      </c>
      <c r="EP202" s="382" t="str">
        <f t="shared" si="768"/>
        <v/>
      </c>
      <c r="EQ202" s="382" t="str">
        <f t="shared" si="768"/>
        <v/>
      </c>
      <c r="ER202" s="382" t="str">
        <f t="shared" si="768"/>
        <v/>
      </c>
      <c r="ES202" s="382" t="str">
        <f t="shared" si="768"/>
        <v/>
      </c>
      <c r="ET202" s="382" t="str">
        <f t="shared" si="768"/>
        <v/>
      </c>
      <c r="EU202" s="382" t="str">
        <f t="shared" si="768"/>
        <v/>
      </c>
      <c r="EV202" s="382" t="str">
        <f t="shared" si="768"/>
        <v/>
      </c>
      <c r="EW202" s="382" t="str">
        <f t="shared" si="768"/>
        <v/>
      </c>
      <c r="EX202" s="382" t="str">
        <f t="shared" si="768"/>
        <v/>
      </c>
      <c r="EY202" s="382" t="str">
        <f t="shared" si="768"/>
        <v/>
      </c>
      <c r="EZ202" s="382" t="str">
        <f t="shared" si="768"/>
        <v/>
      </c>
      <c r="FA202" s="382" t="str">
        <f t="shared" si="768"/>
        <v/>
      </c>
      <c r="FB202" s="382" t="str">
        <f t="shared" si="768"/>
        <v/>
      </c>
      <c r="FC202" s="382" t="str">
        <f t="shared" si="768"/>
        <v/>
      </c>
      <c r="FD202" s="382" t="str">
        <f t="shared" si="768"/>
        <v/>
      </c>
      <c r="FE202" s="382" t="str">
        <f t="shared" si="768"/>
        <v/>
      </c>
      <c r="FF202" s="382" t="str">
        <f t="shared" si="768"/>
        <v/>
      </c>
      <c r="FG202" s="382" t="str">
        <f t="shared" si="768"/>
        <v/>
      </c>
      <c r="FH202" s="382" t="str">
        <f t="shared" si="768"/>
        <v/>
      </c>
      <c r="FI202" s="382" t="str">
        <f t="shared" si="768"/>
        <v/>
      </c>
      <c r="FJ202" s="382" t="str">
        <f t="shared" si="768"/>
        <v/>
      </c>
      <c r="FK202" s="382" t="str">
        <f t="shared" si="768"/>
        <v/>
      </c>
      <c r="FL202" s="382" t="str">
        <f t="shared" si="768"/>
        <v/>
      </c>
      <c r="FM202" s="382" t="str">
        <f t="shared" si="768"/>
        <v/>
      </c>
      <c r="FN202" s="382" t="str">
        <f t="shared" si="768"/>
        <v/>
      </c>
      <c r="FO202" s="382" t="str">
        <f t="shared" si="768"/>
        <v/>
      </c>
      <c r="FP202" s="382" t="str">
        <f t="shared" si="768"/>
        <v/>
      </c>
      <c r="FQ202" s="382" t="str">
        <f t="shared" ref="FQ202:IB202" si="769">IF(FQ107&lt;2,"",ROUND(((SUM(FQ113:FQ115)/(FQ108*FQ109))-(SUM(FQ14:FQ103)^2/(FQ107*FQ108*FQ109))),10))</f>
        <v/>
      </c>
      <c r="FR202" s="382" t="str">
        <f t="shared" si="769"/>
        <v/>
      </c>
      <c r="FS202" s="382" t="str">
        <f t="shared" si="769"/>
        <v/>
      </c>
      <c r="FT202" s="382" t="str">
        <f t="shared" si="769"/>
        <v/>
      </c>
      <c r="FU202" s="382" t="str">
        <f t="shared" si="769"/>
        <v/>
      </c>
      <c r="FV202" s="382" t="str">
        <f t="shared" si="769"/>
        <v/>
      </c>
      <c r="FW202" s="382" t="str">
        <f t="shared" si="769"/>
        <v/>
      </c>
      <c r="FX202" s="382" t="str">
        <f t="shared" si="769"/>
        <v/>
      </c>
      <c r="FY202" s="382" t="str">
        <f t="shared" si="769"/>
        <v/>
      </c>
      <c r="FZ202" s="382" t="str">
        <f t="shared" si="769"/>
        <v/>
      </c>
      <c r="GA202" s="382" t="str">
        <f t="shared" si="769"/>
        <v/>
      </c>
      <c r="GB202" s="382" t="str">
        <f t="shared" si="769"/>
        <v/>
      </c>
      <c r="GC202" s="382" t="str">
        <f t="shared" si="769"/>
        <v/>
      </c>
      <c r="GD202" s="382" t="str">
        <f t="shared" si="769"/>
        <v/>
      </c>
      <c r="GE202" s="382" t="str">
        <f t="shared" si="769"/>
        <v/>
      </c>
      <c r="GF202" s="382" t="str">
        <f t="shared" si="769"/>
        <v/>
      </c>
      <c r="GG202" s="382" t="str">
        <f t="shared" si="769"/>
        <v/>
      </c>
      <c r="GH202" s="382" t="str">
        <f t="shared" si="769"/>
        <v/>
      </c>
      <c r="GI202" s="382" t="str">
        <f t="shared" si="769"/>
        <v/>
      </c>
      <c r="GJ202" s="382" t="str">
        <f t="shared" si="769"/>
        <v/>
      </c>
      <c r="GK202" s="382" t="str">
        <f t="shared" si="769"/>
        <v/>
      </c>
      <c r="GL202" s="382" t="str">
        <f t="shared" si="769"/>
        <v/>
      </c>
      <c r="GM202" s="382" t="str">
        <f t="shared" si="769"/>
        <v/>
      </c>
      <c r="GN202" s="382" t="str">
        <f t="shared" si="769"/>
        <v/>
      </c>
      <c r="GO202" s="382" t="str">
        <f t="shared" si="769"/>
        <v/>
      </c>
      <c r="GP202" s="382" t="str">
        <f t="shared" si="769"/>
        <v/>
      </c>
      <c r="GQ202" s="382" t="str">
        <f t="shared" si="769"/>
        <v/>
      </c>
      <c r="GR202" s="382" t="str">
        <f t="shared" si="769"/>
        <v/>
      </c>
      <c r="GS202" s="382" t="str">
        <f t="shared" si="769"/>
        <v/>
      </c>
      <c r="GT202" s="382" t="str">
        <f t="shared" si="769"/>
        <v/>
      </c>
      <c r="GU202" s="382" t="str">
        <f t="shared" si="769"/>
        <v/>
      </c>
      <c r="GV202" s="382" t="str">
        <f t="shared" si="769"/>
        <v/>
      </c>
      <c r="GW202" s="382" t="str">
        <f t="shared" si="769"/>
        <v/>
      </c>
      <c r="GX202" s="382" t="str">
        <f t="shared" si="769"/>
        <v/>
      </c>
      <c r="GY202" s="382" t="str">
        <f t="shared" si="769"/>
        <v/>
      </c>
      <c r="GZ202" s="382" t="str">
        <f t="shared" si="769"/>
        <v/>
      </c>
      <c r="HA202" s="382" t="str">
        <f t="shared" si="769"/>
        <v/>
      </c>
      <c r="HB202" s="382" t="str">
        <f t="shared" si="769"/>
        <v/>
      </c>
      <c r="HC202" s="382" t="str">
        <f t="shared" si="769"/>
        <v/>
      </c>
      <c r="HD202" s="382" t="str">
        <f t="shared" si="769"/>
        <v/>
      </c>
      <c r="HE202" s="382" t="str">
        <f t="shared" si="769"/>
        <v/>
      </c>
      <c r="HF202" s="382" t="str">
        <f t="shared" si="769"/>
        <v/>
      </c>
      <c r="HG202" s="382" t="str">
        <f t="shared" si="769"/>
        <v/>
      </c>
      <c r="HH202" s="382" t="str">
        <f t="shared" si="769"/>
        <v/>
      </c>
      <c r="HI202" s="382" t="str">
        <f t="shared" si="769"/>
        <v/>
      </c>
      <c r="HJ202" s="382" t="str">
        <f t="shared" si="769"/>
        <v/>
      </c>
      <c r="HK202" s="382" t="str">
        <f t="shared" si="769"/>
        <v/>
      </c>
      <c r="HL202" s="382" t="str">
        <f t="shared" si="769"/>
        <v/>
      </c>
      <c r="HM202" s="382" t="str">
        <f t="shared" si="769"/>
        <v/>
      </c>
      <c r="HN202" s="382" t="str">
        <f t="shared" si="769"/>
        <v/>
      </c>
      <c r="HO202" s="382" t="str">
        <f t="shared" si="769"/>
        <v/>
      </c>
      <c r="HP202" s="382" t="str">
        <f t="shared" si="769"/>
        <v/>
      </c>
      <c r="HQ202" s="382" t="str">
        <f t="shared" si="769"/>
        <v/>
      </c>
      <c r="HR202" s="382" t="str">
        <f t="shared" si="769"/>
        <v/>
      </c>
      <c r="HS202" s="382" t="str">
        <f t="shared" si="769"/>
        <v/>
      </c>
      <c r="HT202" s="382" t="str">
        <f t="shared" si="769"/>
        <v/>
      </c>
      <c r="HU202" s="382" t="str">
        <f t="shared" si="769"/>
        <v/>
      </c>
      <c r="HV202" s="382" t="str">
        <f t="shared" si="769"/>
        <v/>
      </c>
      <c r="HW202" s="382" t="str">
        <f t="shared" si="769"/>
        <v/>
      </c>
      <c r="HX202" s="382" t="str">
        <f t="shared" si="769"/>
        <v/>
      </c>
      <c r="HY202" s="382" t="str">
        <f t="shared" si="769"/>
        <v/>
      </c>
      <c r="HZ202" s="382" t="str">
        <f t="shared" si="769"/>
        <v/>
      </c>
      <c r="IA202" s="382" t="str">
        <f t="shared" si="769"/>
        <v/>
      </c>
      <c r="IB202" s="382" t="str">
        <f t="shared" si="769"/>
        <v/>
      </c>
      <c r="IC202" s="382" t="str">
        <f t="shared" ref="IC202:KN202" si="770">IF(IC107&lt;2,"",ROUND(((SUM(IC113:IC115)/(IC108*IC109))-(SUM(IC14:IC103)^2/(IC107*IC108*IC109))),10))</f>
        <v/>
      </c>
      <c r="ID202" s="382" t="str">
        <f t="shared" si="770"/>
        <v/>
      </c>
      <c r="IE202" s="382" t="str">
        <f t="shared" si="770"/>
        <v/>
      </c>
      <c r="IF202" s="382" t="str">
        <f t="shared" si="770"/>
        <v/>
      </c>
      <c r="IG202" s="382" t="str">
        <f t="shared" si="770"/>
        <v/>
      </c>
      <c r="IH202" s="382" t="str">
        <f t="shared" si="770"/>
        <v/>
      </c>
      <c r="II202" s="382" t="str">
        <f t="shared" si="770"/>
        <v/>
      </c>
      <c r="IJ202" s="382" t="str">
        <f t="shared" si="770"/>
        <v/>
      </c>
      <c r="IK202" s="382" t="str">
        <f t="shared" si="770"/>
        <v/>
      </c>
      <c r="IL202" s="382" t="str">
        <f t="shared" si="770"/>
        <v/>
      </c>
      <c r="IM202" s="382" t="str">
        <f t="shared" si="770"/>
        <v/>
      </c>
      <c r="IN202" s="382" t="str">
        <f t="shared" si="770"/>
        <v/>
      </c>
      <c r="IO202" s="382" t="str">
        <f t="shared" si="770"/>
        <v/>
      </c>
      <c r="IP202" s="382" t="str">
        <f t="shared" si="770"/>
        <v/>
      </c>
      <c r="IQ202" s="382" t="str">
        <f t="shared" si="770"/>
        <v/>
      </c>
      <c r="IR202" s="382" t="str">
        <f t="shared" si="770"/>
        <v/>
      </c>
      <c r="IS202" s="382" t="str">
        <f t="shared" si="770"/>
        <v/>
      </c>
      <c r="IT202" s="382" t="str">
        <f t="shared" si="770"/>
        <v/>
      </c>
      <c r="IU202" s="382" t="str">
        <f t="shared" si="770"/>
        <v/>
      </c>
      <c r="IV202" s="382" t="str">
        <f t="shared" si="770"/>
        <v/>
      </c>
      <c r="IW202" s="382" t="str">
        <f t="shared" si="770"/>
        <v/>
      </c>
      <c r="IX202" s="382" t="str">
        <f t="shared" si="770"/>
        <v/>
      </c>
      <c r="IY202" s="382" t="str">
        <f t="shared" si="770"/>
        <v/>
      </c>
      <c r="IZ202" s="382" t="str">
        <f t="shared" si="770"/>
        <v/>
      </c>
      <c r="JA202" s="382" t="str">
        <f t="shared" si="770"/>
        <v/>
      </c>
      <c r="JB202" s="382" t="str">
        <f t="shared" si="770"/>
        <v/>
      </c>
      <c r="JC202" s="382" t="str">
        <f t="shared" si="770"/>
        <v/>
      </c>
      <c r="JD202" s="382" t="str">
        <f t="shared" si="770"/>
        <v/>
      </c>
      <c r="JE202" s="382" t="str">
        <f t="shared" si="770"/>
        <v/>
      </c>
      <c r="JF202" s="382" t="str">
        <f t="shared" si="770"/>
        <v/>
      </c>
      <c r="JG202" s="382" t="str">
        <f t="shared" si="770"/>
        <v/>
      </c>
      <c r="JH202" s="382" t="str">
        <f t="shared" si="770"/>
        <v/>
      </c>
      <c r="JI202" s="382" t="str">
        <f t="shared" si="770"/>
        <v/>
      </c>
      <c r="JJ202" s="382" t="str">
        <f t="shared" si="770"/>
        <v/>
      </c>
      <c r="JK202" s="382" t="str">
        <f t="shared" si="770"/>
        <v/>
      </c>
      <c r="JL202" s="382" t="str">
        <f t="shared" si="770"/>
        <v/>
      </c>
      <c r="JM202" s="382" t="str">
        <f t="shared" si="770"/>
        <v/>
      </c>
      <c r="JN202" s="382" t="str">
        <f t="shared" si="770"/>
        <v/>
      </c>
      <c r="JO202" s="382" t="str">
        <f t="shared" si="770"/>
        <v/>
      </c>
      <c r="JP202" s="382" t="str">
        <f t="shared" si="770"/>
        <v/>
      </c>
      <c r="JQ202" s="382" t="str">
        <f t="shared" si="770"/>
        <v/>
      </c>
      <c r="JR202" s="382" t="str">
        <f t="shared" si="770"/>
        <v/>
      </c>
      <c r="JS202" s="382" t="str">
        <f t="shared" si="770"/>
        <v/>
      </c>
      <c r="JT202" s="382" t="str">
        <f t="shared" si="770"/>
        <v/>
      </c>
      <c r="JU202" s="382" t="str">
        <f t="shared" si="770"/>
        <v/>
      </c>
      <c r="JV202" s="382" t="str">
        <f t="shared" si="770"/>
        <v/>
      </c>
      <c r="JW202" s="382" t="str">
        <f t="shared" si="770"/>
        <v/>
      </c>
      <c r="JX202" s="382" t="str">
        <f t="shared" si="770"/>
        <v/>
      </c>
      <c r="JY202" s="382" t="str">
        <f t="shared" si="770"/>
        <v/>
      </c>
      <c r="JZ202" s="382" t="str">
        <f t="shared" si="770"/>
        <v/>
      </c>
      <c r="KA202" s="382" t="str">
        <f t="shared" si="770"/>
        <v/>
      </c>
      <c r="KB202" s="382" t="str">
        <f t="shared" si="770"/>
        <v/>
      </c>
      <c r="KC202" s="382" t="str">
        <f t="shared" si="770"/>
        <v/>
      </c>
      <c r="KD202" s="382" t="str">
        <f t="shared" si="770"/>
        <v/>
      </c>
      <c r="KE202" s="382" t="str">
        <f t="shared" si="770"/>
        <v/>
      </c>
      <c r="KF202" s="382" t="str">
        <f t="shared" si="770"/>
        <v/>
      </c>
      <c r="KG202" s="382" t="str">
        <f t="shared" si="770"/>
        <v/>
      </c>
      <c r="KH202" s="382" t="str">
        <f t="shared" si="770"/>
        <v/>
      </c>
      <c r="KI202" s="382" t="str">
        <f t="shared" si="770"/>
        <v/>
      </c>
      <c r="KJ202" s="382" t="str">
        <f t="shared" si="770"/>
        <v/>
      </c>
      <c r="KK202" s="382" t="str">
        <f t="shared" si="770"/>
        <v/>
      </c>
      <c r="KL202" s="382" t="str">
        <f t="shared" si="770"/>
        <v/>
      </c>
      <c r="KM202" s="382" t="str">
        <f t="shared" si="770"/>
        <v/>
      </c>
      <c r="KN202" s="382" t="str">
        <f t="shared" si="770"/>
        <v/>
      </c>
      <c r="KO202" s="382" t="str">
        <f t="shared" ref="KO202:MZ202" si="771">IF(KO107&lt;2,"",ROUND(((SUM(KO113:KO115)/(KO108*KO109))-(SUM(KO14:KO103)^2/(KO107*KO108*KO109))),10))</f>
        <v/>
      </c>
      <c r="KP202" s="382" t="str">
        <f t="shared" si="771"/>
        <v/>
      </c>
      <c r="KQ202" s="382" t="str">
        <f t="shared" si="771"/>
        <v/>
      </c>
      <c r="KR202" s="382" t="str">
        <f t="shared" si="771"/>
        <v/>
      </c>
      <c r="KS202" s="382" t="str">
        <f t="shared" si="771"/>
        <v/>
      </c>
      <c r="KT202" s="382" t="str">
        <f t="shared" si="771"/>
        <v/>
      </c>
      <c r="KU202" s="382" t="str">
        <f t="shared" si="771"/>
        <v/>
      </c>
      <c r="KV202" s="382" t="str">
        <f t="shared" si="771"/>
        <v/>
      </c>
      <c r="KW202" s="382" t="str">
        <f t="shared" si="771"/>
        <v/>
      </c>
      <c r="KX202" s="382" t="str">
        <f t="shared" si="771"/>
        <v/>
      </c>
      <c r="KY202" s="382" t="str">
        <f t="shared" si="771"/>
        <v/>
      </c>
      <c r="KZ202" s="382" t="str">
        <f t="shared" si="771"/>
        <v/>
      </c>
      <c r="LA202" s="382" t="str">
        <f t="shared" si="771"/>
        <v/>
      </c>
      <c r="LB202" s="382" t="str">
        <f t="shared" si="771"/>
        <v/>
      </c>
      <c r="LC202" s="382" t="str">
        <f t="shared" si="771"/>
        <v/>
      </c>
      <c r="LD202" s="382" t="str">
        <f t="shared" si="771"/>
        <v/>
      </c>
      <c r="LE202" s="382" t="str">
        <f t="shared" si="771"/>
        <v/>
      </c>
      <c r="LF202" s="382" t="str">
        <f t="shared" si="771"/>
        <v/>
      </c>
      <c r="LG202" s="382" t="str">
        <f t="shared" si="771"/>
        <v/>
      </c>
      <c r="LH202" s="382" t="str">
        <f t="shared" si="771"/>
        <v/>
      </c>
      <c r="LI202" s="382" t="str">
        <f t="shared" si="771"/>
        <v/>
      </c>
      <c r="LJ202" s="382" t="str">
        <f t="shared" si="771"/>
        <v/>
      </c>
      <c r="LK202" s="382" t="str">
        <f t="shared" si="771"/>
        <v/>
      </c>
      <c r="LL202" s="382" t="str">
        <f t="shared" si="771"/>
        <v/>
      </c>
      <c r="LM202" s="382" t="str">
        <f t="shared" si="771"/>
        <v/>
      </c>
      <c r="LN202" s="382" t="str">
        <f t="shared" si="771"/>
        <v/>
      </c>
      <c r="LO202" s="382" t="str">
        <f t="shared" si="771"/>
        <v/>
      </c>
      <c r="LP202" s="382" t="str">
        <f t="shared" si="771"/>
        <v/>
      </c>
      <c r="LQ202" s="382" t="str">
        <f t="shared" si="771"/>
        <v/>
      </c>
      <c r="LR202" s="382" t="str">
        <f t="shared" si="771"/>
        <v/>
      </c>
      <c r="LS202" s="382" t="str">
        <f t="shared" si="771"/>
        <v/>
      </c>
      <c r="LT202" s="382" t="str">
        <f t="shared" si="771"/>
        <v/>
      </c>
      <c r="LU202" s="382" t="str">
        <f t="shared" si="771"/>
        <v/>
      </c>
      <c r="LV202" s="382" t="str">
        <f t="shared" si="771"/>
        <v/>
      </c>
      <c r="LW202" s="382" t="str">
        <f t="shared" si="771"/>
        <v/>
      </c>
      <c r="LX202" s="382" t="str">
        <f t="shared" si="771"/>
        <v/>
      </c>
      <c r="LY202" s="382" t="str">
        <f t="shared" si="771"/>
        <v/>
      </c>
      <c r="LZ202" s="382" t="str">
        <f t="shared" si="771"/>
        <v/>
      </c>
      <c r="MA202" s="382" t="str">
        <f t="shared" si="771"/>
        <v/>
      </c>
      <c r="MB202" s="382" t="str">
        <f t="shared" si="771"/>
        <v/>
      </c>
      <c r="MC202" s="382" t="str">
        <f t="shared" si="771"/>
        <v/>
      </c>
      <c r="MD202" s="382" t="str">
        <f t="shared" si="771"/>
        <v/>
      </c>
      <c r="ME202" s="382" t="str">
        <f t="shared" si="771"/>
        <v/>
      </c>
      <c r="MF202" s="382" t="str">
        <f t="shared" si="771"/>
        <v/>
      </c>
      <c r="MG202" s="382" t="str">
        <f t="shared" si="771"/>
        <v/>
      </c>
      <c r="MH202" s="382" t="str">
        <f t="shared" si="771"/>
        <v/>
      </c>
      <c r="MI202" s="382" t="str">
        <f t="shared" si="771"/>
        <v/>
      </c>
      <c r="MJ202" s="382" t="str">
        <f t="shared" si="771"/>
        <v/>
      </c>
      <c r="MK202" s="382" t="str">
        <f t="shared" si="771"/>
        <v/>
      </c>
      <c r="ML202" s="382" t="str">
        <f t="shared" si="771"/>
        <v/>
      </c>
      <c r="MM202" s="382" t="str">
        <f t="shared" si="771"/>
        <v/>
      </c>
      <c r="MN202" s="382" t="str">
        <f t="shared" si="771"/>
        <v/>
      </c>
      <c r="MO202" s="382" t="str">
        <f t="shared" si="771"/>
        <v/>
      </c>
      <c r="MP202" s="382" t="str">
        <f t="shared" si="771"/>
        <v/>
      </c>
      <c r="MQ202" s="382" t="str">
        <f t="shared" si="771"/>
        <v/>
      </c>
      <c r="MR202" s="382" t="str">
        <f t="shared" si="771"/>
        <v/>
      </c>
      <c r="MS202" s="382" t="str">
        <f t="shared" si="771"/>
        <v/>
      </c>
      <c r="MT202" s="382" t="str">
        <f t="shared" si="771"/>
        <v/>
      </c>
      <c r="MU202" s="382" t="str">
        <f t="shared" si="771"/>
        <v/>
      </c>
      <c r="MV202" s="382" t="str">
        <f t="shared" si="771"/>
        <v/>
      </c>
      <c r="MW202" s="382" t="str">
        <f t="shared" si="771"/>
        <v/>
      </c>
      <c r="MX202" s="382" t="str">
        <f t="shared" si="771"/>
        <v/>
      </c>
      <c r="MY202" s="382" t="str">
        <f t="shared" si="771"/>
        <v/>
      </c>
      <c r="MZ202" s="382" t="str">
        <f t="shared" si="771"/>
        <v/>
      </c>
      <c r="NA202" s="382" t="str">
        <f t="shared" ref="NA202:PL202" si="772">IF(NA107&lt;2,"",ROUND(((SUM(NA113:NA115)/(NA108*NA109))-(SUM(NA14:NA103)^2/(NA107*NA108*NA109))),10))</f>
        <v/>
      </c>
      <c r="NB202" s="382" t="str">
        <f t="shared" si="772"/>
        <v/>
      </c>
      <c r="NC202" s="382" t="str">
        <f t="shared" si="772"/>
        <v/>
      </c>
      <c r="ND202" s="382" t="str">
        <f t="shared" si="772"/>
        <v/>
      </c>
      <c r="NE202" s="382" t="str">
        <f t="shared" si="772"/>
        <v/>
      </c>
      <c r="NF202" s="382" t="str">
        <f t="shared" si="772"/>
        <v/>
      </c>
      <c r="NG202" s="382" t="str">
        <f t="shared" si="772"/>
        <v/>
      </c>
      <c r="NH202" s="382" t="str">
        <f t="shared" si="772"/>
        <v/>
      </c>
      <c r="NI202" s="382" t="str">
        <f t="shared" si="772"/>
        <v/>
      </c>
      <c r="NJ202" s="382" t="str">
        <f t="shared" si="772"/>
        <v/>
      </c>
      <c r="NK202" s="382" t="str">
        <f t="shared" si="772"/>
        <v/>
      </c>
      <c r="NL202" s="382" t="str">
        <f t="shared" si="772"/>
        <v/>
      </c>
      <c r="NM202" s="382" t="str">
        <f t="shared" si="772"/>
        <v/>
      </c>
      <c r="NN202" s="382" t="str">
        <f t="shared" si="772"/>
        <v/>
      </c>
      <c r="NO202" s="382" t="str">
        <f t="shared" si="772"/>
        <v/>
      </c>
      <c r="NP202" s="382" t="str">
        <f t="shared" si="772"/>
        <v/>
      </c>
      <c r="NQ202" s="382" t="str">
        <f t="shared" si="772"/>
        <v/>
      </c>
      <c r="NR202" s="382" t="str">
        <f t="shared" si="772"/>
        <v/>
      </c>
      <c r="NS202" s="382" t="str">
        <f t="shared" si="772"/>
        <v/>
      </c>
      <c r="NT202" s="382" t="str">
        <f t="shared" si="772"/>
        <v/>
      </c>
      <c r="NU202" s="382" t="str">
        <f t="shared" si="772"/>
        <v/>
      </c>
      <c r="NV202" s="382" t="str">
        <f t="shared" si="772"/>
        <v/>
      </c>
      <c r="NW202" s="382" t="str">
        <f t="shared" si="772"/>
        <v/>
      </c>
      <c r="NX202" s="382" t="str">
        <f t="shared" si="772"/>
        <v/>
      </c>
      <c r="NY202" s="382" t="str">
        <f t="shared" si="772"/>
        <v/>
      </c>
      <c r="NZ202" s="382" t="str">
        <f t="shared" si="772"/>
        <v/>
      </c>
      <c r="OA202" s="382" t="str">
        <f t="shared" si="772"/>
        <v/>
      </c>
      <c r="OB202" s="382" t="str">
        <f t="shared" si="772"/>
        <v/>
      </c>
      <c r="OC202" s="382" t="str">
        <f t="shared" si="772"/>
        <v/>
      </c>
      <c r="OD202" s="382" t="str">
        <f t="shared" si="772"/>
        <v/>
      </c>
      <c r="OE202" s="382" t="str">
        <f t="shared" si="772"/>
        <v/>
      </c>
      <c r="OF202" s="382" t="str">
        <f t="shared" si="772"/>
        <v/>
      </c>
      <c r="OG202" s="382" t="str">
        <f t="shared" si="772"/>
        <v/>
      </c>
      <c r="OH202" s="382" t="str">
        <f t="shared" si="772"/>
        <v/>
      </c>
      <c r="OI202" s="382" t="str">
        <f t="shared" si="772"/>
        <v/>
      </c>
      <c r="OJ202" s="382" t="str">
        <f t="shared" si="772"/>
        <v/>
      </c>
      <c r="OK202" s="382" t="str">
        <f t="shared" si="772"/>
        <v/>
      </c>
      <c r="OL202" s="382" t="str">
        <f t="shared" si="772"/>
        <v/>
      </c>
      <c r="OM202" s="382" t="str">
        <f t="shared" si="772"/>
        <v/>
      </c>
      <c r="ON202" s="382" t="str">
        <f t="shared" si="772"/>
        <v/>
      </c>
      <c r="OO202" s="382" t="str">
        <f t="shared" si="772"/>
        <v/>
      </c>
      <c r="OP202" s="382" t="str">
        <f t="shared" si="772"/>
        <v/>
      </c>
      <c r="OQ202" s="382" t="str">
        <f t="shared" si="772"/>
        <v/>
      </c>
      <c r="OR202" s="382" t="str">
        <f t="shared" si="772"/>
        <v/>
      </c>
      <c r="OS202" s="382" t="str">
        <f t="shared" si="772"/>
        <v/>
      </c>
      <c r="OT202" s="382" t="str">
        <f t="shared" si="772"/>
        <v/>
      </c>
      <c r="OU202" s="382" t="str">
        <f t="shared" si="772"/>
        <v/>
      </c>
      <c r="OV202" s="382" t="str">
        <f t="shared" si="772"/>
        <v/>
      </c>
      <c r="OW202" s="382" t="str">
        <f t="shared" si="772"/>
        <v/>
      </c>
      <c r="OX202" s="382" t="str">
        <f t="shared" si="772"/>
        <v/>
      </c>
      <c r="OY202" s="382" t="str">
        <f t="shared" si="772"/>
        <v/>
      </c>
      <c r="OZ202" s="382" t="str">
        <f t="shared" si="772"/>
        <v/>
      </c>
      <c r="PA202" s="382" t="str">
        <f t="shared" si="772"/>
        <v/>
      </c>
      <c r="PB202" s="382" t="str">
        <f t="shared" si="772"/>
        <v/>
      </c>
      <c r="PC202" s="382" t="str">
        <f t="shared" si="772"/>
        <v/>
      </c>
      <c r="PD202" s="382" t="str">
        <f t="shared" si="772"/>
        <v/>
      </c>
      <c r="PE202" s="382" t="str">
        <f t="shared" si="772"/>
        <v/>
      </c>
      <c r="PF202" s="382" t="str">
        <f t="shared" si="772"/>
        <v/>
      </c>
      <c r="PG202" s="382" t="str">
        <f t="shared" si="772"/>
        <v/>
      </c>
      <c r="PH202" s="382" t="str">
        <f t="shared" si="772"/>
        <v/>
      </c>
      <c r="PI202" s="382" t="str">
        <f t="shared" si="772"/>
        <v/>
      </c>
      <c r="PJ202" s="382" t="str">
        <f t="shared" si="772"/>
        <v/>
      </c>
      <c r="PK202" s="382" t="str">
        <f t="shared" si="772"/>
        <v/>
      </c>
      <c r="PL202" s="382" t="str">
        <f t="shared" si="772"/>
        <v/>
      </c>
      <c r="PM202" s="382" t="str">
        <f t="shared" ref="PM202:RX202" si="773">IF(PM107&lt;2,"",ROUND(((SUM(PM113:PM115)/(PM108*PM109))-(SUM(PM14:PM103)^2/(PM107*PM108*PM109))),10))</f>
        <v/>
      </c>
      <c r="PN202" s="382" t="str">
        <f t="shared" si="773"/>
        <v/>
      </c>
      <c r="PO202" s="382" t="str">
        <f t="shared" si="773"/>
        <v/>
      </c>
      <c r="PP202" s="382" t="str">
        <f t="shared" si="773"/>
        <v/>
      </c>
      <c r="PQ202" s="382" t="str">
        <f t="shared" si="773"/>
        <v/>
      </c>
      <c r="PR202" s="382" t="str">
        <f t="shared" si="773"/>
        <v/>
      </c>
      <c r="PS202" s="382" t="str">
        <f t="shared" si="773"/>
        <v/>
      </c>
      <c r="PT202" s="382" t="str">
        <f t="shared" si="773"/>
        <v/>
      </c>
      <c r="PU202" s="382" t="str">
        <f t="shared" si="773"/>
        <v/>
      </c>
      <c r="PV202" s="382" t="str">
        <f t="shared" si="773"/>
        <v/>
      </c>
      <c r="PW202" s="382" t="str">
        <f t="shared" si="773"/>
        <v/>
      </c>
      <c r="PX202" s="382" t="str">
        <f t="shared" si="773"/>
        <v/>
      </c>
      <c r="PY202" s="382" t="str">
        <f t="shared" si="773"/>
        <v/>
      </c>
      <c r="PZ202" s="382" t="str">
        <f t="shared" si="773"/>
        <v/>
      </c>
      <c r="QA202" s="382" t="str">
        <f t="shared" si="773"/>
        <v/>
      </c>
      <c r="QB202" s="382" t="str">
        <f t="shared" si="773"/>
        <v/>
      </c>
      <c r="QC202" s="382" t="str">
        <f t="shared" si="773"/>
        <v/>
      </c>
      <c r="QD202" s="382" t="str">
        <f t="shared" si="773"/>
        <v/>
      </c>
      <c r="QE202" s="382" t="str">
        <f t="shared" si="773"/>
        <v/>
      </c>
      <c r="QF202" s="382" t="str">
        <f t="shared" si="773"/>
        <v/>
      </c>
      <c r="QG202" s="382" t="str">
        <f t="shared" si="773"/>
        <v/>
      </c>
      <c r="QH202" s="382" t="str">
        <f t="shared" si="773"/>
        <v/>
      </c>
      <c r="QI202" s="382" t="str">
        <f t="shared" si="773"/>
        <v/>
      </c>
      <c r="QJ202" s="382" t="str">
        <f t="shared" si="773"/>
        <v/>
      </c>
      <c r="QK202" s="382" t="str">
        <f t="shared" si="773"/>
        <v/>
      </c>
      <c r="QL202" s="382" t="str">
        <f t="shared" si="773"/>
        <v/>
      </c>
      <c r="QM202" s="382" t="str">
        <f t="shared" si="773"/>
        <v/>
      </c>
      <c r="QN202" s="382" t="str">
        <f t="shared" si="773"/>
        <v/>
      </c>
      <c r="QO202" s="382" t="str">
        <f t="shared" si="773"/>
        <v/>
      </c>
      <c r="QP202" s="382" t="str">
        <f t="shared" si="773"/>
        <v/>
      </c>
      <c r="QQ202" s="382" t="str">
        <f t="shared" si="773"/>
        <v/>
      </c>
      <c r="QR202" s="382" t="str">
        <f t="shared" si="773"/>
        <v/>
      </c>
      <c r="QS202" s="382" t="str">
        <f t="shared" si="773"/>
        <v/>
      </c>
      <c r="QT202" s="382" t="str">
        <f t="shared" si="773"/>
        <v/>
      </c>
      <c r="QU202" s="382" t="str">
        <f t="shared" si="773"/>
        <v/>
      </c>
      <c r="QV202" s="382" t="str">
        <f t="shared" si="773"/>
        <v/>
      </c>
      <c r="QW202" s="382" t="str">
        <f t="shared" si="773"/>
        <v/>
      </c>
      <c r="QX202" s="382" t="str">
        <f t="shared" si="773"/>
        <v/>
      </c>
      <c r="QY202" s="382" t="str">
        <f t="shared" si="773"/>
        <v/>
      </c>
      <c r="QZ202" s="382" t="str">
        <f t="shared" si="773"/>
        <v/>
      </c>
      <c r="RA202" s="382" t="str">
        <f t="shared" si="773"/>
        <v/>
      </c>
      <c r="RB202" s="382" t="str">
        <f t="shared" si="773"/>
        <v/>
      </c>
      <c r="RC202" s="382" t="str">
        <f t="shared" si="773"/>
        <v/>
      </c>
      <c r="RD202" s="382" t="str">
        <f t="shared" si="773"/>
        <v/>
      </c>
      <c r="RE202" s="382" t="str">
        <f t="shared" si="773"/>
        <v/>
      </c>
      <c r="RF202" s="382" t="str">
        <f t="shared" si="773"/>
        <v/>
      </c>
      <c r="RG202" s="382" t="str">
        <f t="shared" si="773"/>
        <v/>
      </c>
      <c r="RH202" s="382" t="str">
        <f t="shared" si="773"/>
        <v/>
      </c>
      <c r="RI202" s="382" t="str">
        <f t="shared" si="773"/>
        <v/>
      </c>
      <c r="RJ202" s="382" t="str">
        <f t="shared" si="773"/>
        <v/>
      </c>
      <c r="RK202" s="382" t="str">
        <f t="shared" si="773"/>
        <v/>
      </c>
      <c r="RL202" s="382" t="str">
        <f t="shared" si="773"/>
        <v/>
      </c>
      <c r="RM202" s="382" t="str">
        <f t="shared" si="773"/>
        <v/>
      </c>
      <c r="RN202" s="382" t="str">
        <f t="shared" si="773"/>
        <v/>
      </c>
      <c r="RO202" s="382" t="str">
        <f t="shared" si="773"/>
        <v/>
      </c>
      <c r="RP202" s="382" t="str">
        <f t="shared" si="773"/>
        <v/>
      </c>
      <c r="RQ202" s="382" t="str">
        <f t="shared" si="773"/>
        <v/>
      </c>
      <c r="RR202" s="382" t="str">
        <f t="shared" si="773"/>
        <v/>
      </c>
      <c r="RS202" s="382" t="str">
        <f t="shared" si="773"/>
        <v/>
      </c>
      <c r="RT202" s="382" t="str">
        <f t="shared" si="773"/>
        <v/>
      </c>
      <c r="RU202" s="382" t="str">
        <f t="shared" si="773"/>
        <v/>
      </c>
      <c r="RV202" s="382" t="str">
        <f t="shared" si="773"/>
        <v/>
      </c>
      <c r="RW202" s="382" t="str">
        <f t="shared" si="773"/>
        <v/>
      </c>
      <c r="RX202" s="382" t="str">
        <f t="shared" si="773"/>
        <v/>
      </c>
      <c r="RY202" s="382" t="str">
        <f t="shared" ref="RY202:UJ202" si="774">IF(RY107&lt;2,"",ROUND(((SUM(RY113:RY115)/(RY108*RY109))-(SUM(RY14:RY103)^2/(RY107*RY108*RY109))),10))</f>
        <v/>
      </c>
      <c r="RZ202" s="382" t="str">
        <f t="shared" si="774"/>
        <v/>
      </c>
      <c r="SA202" s="382" t="str">
        <f t="shared" si="774"/>
        <v/>
      </c>
      <c r="SB202" s="382" t="str">
        <f t="shared" si="774"/>
        <v/>
      </c>
      <c r="SC202" s="382" t="str">
        <f t="shared" si="774"/>
        <v/>
      </c>
      <c r="SD202" s="382" t="str">
        <f t="shared" si="774"/>
        <v/>
      </c>
      <c r="SE202" s="382" t="str">
        <f t="shared" si="774"/>
        <v/>
      </c>
      <c r="SF202" s="382" t="str">
        <f t="shared" si="774"/>
        <v/>
      </c>
      <c r="SG202" s="382" t="str">
        <f t="shared" si="774"/>
        <v/>
      </c>
      <c r="SH202" s="382" t="str">
        <f t="shared" si="774"/>
        <v/>
      </c>
      <c r="SI202" s="382" t="str">
        <f t="shared" si="774"/>
        <v/>
      </c>
      <c r="SJ202" s="382" t="str">
        <f t="shared" si="774"/>
        <v/>
      </c>
      <c r="SK202" s="382" t="str">
        <f t="shared" si="774"/>
        <v/>
      </c>
      <c r="SL202" s="382" t="str">
        <f t="shared" si="774"/>
        <v/>
      </c>
      <c r="SM202" s="382" t="str">
        <f t="shared" si="774"/>
        <v/>
      </c>
      <c r="SN202" s="382" t="str">
        <f t="shared" si="774"/>
        <v/>
      </c>
      <c r="SO202" s="382" t="str">
        <f t="shared" si="774"/>
        <v/>
      </c>
      <c r="SP202" s="382" t="str">
        <f t="shared" si="774"/>
        <v/>
      </c>
      <c r="SQ202" s="382" t="str">
        <f t="shared" si="774"/>
        <v/>
      </c>
      <c r="SR202" s="382" t="str">
        <f t="shared" si="774"/>
        <v/>
      </c>
      <c r="SS202" s="382" t="str">
        <f t="shared" si="774"/>
        <v/>
      </c>
      <c r="ST202" s="382" t="str">
        <f t="shared" si="774"/>
        <v/>
      </c>
      <c r="SU202" s="382" t="str">
        <f t="shared" si="774"/>
        <v/>
      </c>
      <c r="SV202" s="382" t="str">
        <f t="shared" si="774"/>
        <v/>
      </c>
      <c r="SW202" s="382" t="str">
        <f t="shared" si="774"/>
        <v/>
      </c>
      <c r="SX202" s="382" t="str">
        <f t="shared" si="774"/>
        <v/>
      </c>
      <c r="SY202" s="382" t="str">
        <f t="shared" si="774"/>
        <v/>
      </c>
      <c r="SZ202" s="382" t="str">
        <f t="shared" si="774"/>
        <v/>
      </c>
      <c r="TA202" s="382" t="str">
        <f t="shared" si="774"/>
        <v/>
      </c>
      <c r="TB202" s="382" t="str">
        <f t="shared" si="774"/>
        <v/>
      </c>
      <c r="TC202" s="382" t="str">
        <f t="shared" si="774"/>
        <v/>
      </c>
      <c r="TD202" s="382" t="str">
        <f t="shared" si="774"/>
        <v/>
      </c>
      <c r="TE202" s="382" t="str">
        <f t="shared" si="774"/>
        <v/>
      </c>
      <c r="TF202" s="382" t="str">
        <f t="shared" si="774"/>
        <v/>
      </c>
      <c r="TG202" s="382" t="str">
        <f t="shared" si="774"/>
        <v/>
      </c>
      <c r="TH202" s="382" t="str">
        <f t="shared" si="774"/>
        <v/>
      </c>
      <c r="TI202" s="382" t="str">
        <f t="shared" si="774"/>
        <v/>
      </c>
      <c r="TJ202" s="382" t="str">
        <f t="shared" si="774"/>
        <v/>
      </c>
      <c r="TK202" s="382" t="str">
        <f t="shared" si="774"/>
        <v/>
      </c>
      <c r="TL202" s="382" t="str">
        <f t="shared" si="774"/>
        <v/>
      </c>
      <c r="TM202" s="382" t="str">
        <f t="shared" si="774"/>
        <v/>
      </c>
      <c r="TN202" s="382" t="str">
        <f t="shared" si="774"/>
        <v/>
      </c>
      <c r="TO202" s="382" t="str">
        <f t="shared" si="774"/>
        <v/>
      </c>
      <c r="TP202" s="382" t="str">
        <f t="shared" si="774"/>
        <v/>
      </c>
      <c r="TQ202" s="382" t="str">
        <f t="shared" si="774"/>
        <v/>
      </c>
      <c r="TR202" s="382" t="str">
        <f t="shared" si="774"/>
        <v/>
      </c>
      <c r="TS202" s="382" t="str">
        <f t="shared" si="774"/>
        <v/>
      </c>
      <c r="TT202" s="382" t="str">
        <f t="shared" si="774"/>
        <v/>
      </c>
      <c r="TU202" s="382" t="str">
        <f t="shared" si="774"/>
        <v/>
      </c>
      <c r="TV202" s="382" t="str">
        <f t="shared" si="774"/>
        <v/>
      </c>
      <c r="TW202" s="382" t="str">
        <f t="shared" si="774"/>
        <v/>
      </c>
      <c r="TX202" s="382" t="str">
        <f t="shared" si="774"/>
        <v/>
      </c>
      <c r="TY202" s="382" t="str">
        <f t="shared" si="774"/>
        <v/>
      </c>
      <c r="TZ202" s="382" t="str">
        <f t="shared" si="774"/>
        <v/>
      </c>
      <c r="UA202" s="382" t="str">
        <f t="shared" si="774"/>
        <v/>
      </c>
      <c r="UB202" s="382" t="str">
        <f t="shared" si="774"/>
        <v/>
      </c>
      <c r="UC202" s="382" t="str">
        <f t="shared" si="774"/>
        <v/>
      </c>
      <c r="UD202" s="382" t="str">
        <f t="shared" si="774"/>
        <v/>
      </c>
      <c r="UE202" s="382" t="str">
        <f t="shared" si="774"/>
        <v/>
      </c>
      <c r="UF202" s="382" t="str">
        <f t="shared" si="774"/>
        <v/>
      </c>
      <c r="UG202" s="382" t="str">
        <f t="shared" si="774"/>
        <v/>
      </c>
      <c r="UH202" s="382" t="str">
        <f t="shared" si="774"/>
        <v/>
      </c>
      <c r="UI202" s="382" t="str">
        <f t="shared" si="774"/>
        <v/>
      </c>
      <c r="UJ202" s="382" t="str">
        <f t="shared" si="774"/>
        <v/>
      </c>
      <c r="UK202" s="382" t="str">
        <f t="shared" ref="UK202:WI202" si="775">IF(UK107&lt;2,"",ROUND(((SUM(UK113:UK115)/(UK108*UK109))-(SUM(UK14:UK103)^2/(UK107*UK108*UK109))),10))</f>
        <v/>
      </c>
      <c r="UL202" s="382" t="str">
        <f t="shared" si="775"/>
        <v/>
      </c>
      <c r="UM202" s="382" t="str">
        <f t="shared" si="775"/>
        <v/>
      </c>
      <c r="UN202" s="382" t="str">
        <f t="shared" si="775"/>
        <v/>
      </c>
      <c r="UO202" s="382" t="str">
        <f t="shared" si="775"/>
        <v/>
      </c>
      <c r="UP202" s="382" t="str">
        <f t="shared" si="775"/>
        <v/>
      </c>
      <c r="UQ202" s="382" t="str">
        <f t="shared" si="775"/>
        <v/>
      </c>
      <c r="UR202" s="382" t="str">
        <f t="shared" si="775"/>
        <v/>
      </c>
      <c r="US202" s="382" t="str">
        <f t="shared" si="775"/>
        <v/>
      </c>
      <c r="UT202" s="382" t="str">
        <f t="shared" si="775"/>
        <v/>
      </c>
      <c r="UU202" s="382" t="str">
        <f t="shared" si="775"/>
        <v/>
      </c>
      <c r="UV202" s="382" t="str">
        <f t="shared" si="775"/>
        <v/>
      </c>
      <c r="UW202" s="382" t="str">
        <f t="shared" si="775"/>
        <v/>
      </c>
      <c r="UX202" s="382" t="str">
        <f t="shared" si="775"/>
        <v/>
      </c>
      <c r="UY202" s="382" t="str">
        <f t="shared" si="775"/>
        <v/>
      </c>
      <c r="UZ202" s="382" t="str">
        <f t="shared" si="775"/>
        <v/>
      </c>
      <c r="VA202" s="382" t="str">
        <f t="shared" si="775"/>
        <v/>
      </c>
      <c r="VB202" s="382" t="str">
        <f t="shared" si="775"/>
        <v/>
      </c>
      <c r="VC202" s="382" t="str">
        <f t="shared" si="775"/>
        <v/>
      </c>
      <c r="VD202" s="382" t="str">
        <f t="shared" si="775"/>
        <v/>
      </c>
      <c r="VE202" s="382" t="str">
        <f t="shared" si="775"/>
        <v/>
      </c>
      <c r="VF202" s="382" t="str">
        <f t="shared" si="775"/>
        <v/>
      </c>
      <c r="VG202" s="382" t="str">
        <f t="shared" si="775"/>
        <v/>
      </c>
      <c r="VH202" s="382" t="str">
        <f t="shared" si="775"/>
        <v/>
      </c>
      <c r="VI202" s="382" t="str">
        <f t="shared" si="775"/>
        <v/>
      </c>
      <c r="VJ202" s="382" t="str">
        <f t="shared" si="775"/>
        <v/>
      </c>
      <c r="VK202" s="382" t="str">
        <f t="shared" si="775"/>
        <v/>
      </c>
      <c r="VL202" s="382" t="str">
        <f t="shared" si="775"/>
        <v/>
      </c>
      <c r="VM202" s="382" t="str">
        <f t="shared" si="775"/>
        <v/>
      </c>
      <c r="VN202" s="382" t="str">
        <f t="shared" si="775"/>
        <v/>
      </c>
      <c r="VO202" s="382" t="str">
        <f t="shared" si="775"/>
        <v/>
      </c>
      <c r="VP202" s="382" t="str">
        <f t="shared" si="775"/>
        <v/>
      </c>
      <c r="VQ202" s="382" t="str">
        <f t="shared" si="775"/>
        <v/>
      </c>
      <c r="VR202" s="382" t="str">
        <f t="shared" si="775"/>
        <v/>
      </c>
      <c r="VS202" s="382" t="str">
        <f t="shared" si="775"/>
        <v/>
      </c>
      <c r="VT202" s="382" t="str">
        <f t="shared" si="775"/>
        <v/>
      </c>
      <c r="VU202" s="382" t="str">
        <f t="shared" si="775"/>
        <v/>
      </c>
      <c r="VV202" s="382" t="str">
        <f t="shared" si="775"/>
        <v/>
      </c>
      <c r="VW202" s="382" t="str">
        <f t="shared" si="775"/>
        <v/>
      </c>
      <c r="VX202" s="382" t="str">
        <f t="shared" si="775"/>
        <v/>
      </c>
      <c r="VY202" s="382" t="str">
        <f t="shared" si="775"/>
        <v/>
      </c>
      <c r="VZ202" s="382" t="str">
        <f t="shared" si="775"/>
        <v/>
      </c>
      <c r="WA202" s="382" t="str">
        <f t="shared" si="775"/>
        <v/>
      </c>
      <c r="WB202" s="382" t="str">
        <f t="shared" si="775"/>
        <v/>
      </c>
      <c r="WC202" s="382" t="str">
        <f t="shared" si="775"/>
        <v/>
      </c>
      <c r="WD202" s="382" t="str">
        <f t="shared" si="775"/>
        <v/>
      </c>
      <c r="WE202" s="382" t="str">
        <f t="shared" si="775"/>
        <v/>
      </c>
      <c r="WF202" s="382" t="str">
        <f t="shared" si="775"/>
        <v/>
      </c>
      <c r="WG202" s="382" t="str">
        <f t="shared" si="775"/>
        <v/>
      </c>
      <c r="WH202" s="382" t="str">
        <f t="shared" si="775"/>
        <v/>
      </c>
      <c r="WI202" s="382" t="str">
        <f t="shared" si="775"/>
        <v/>
      </c>
    </row>
    <row r="203" spans="1:607">
      <c r="A203" s="348"/>
      <c r="B203" s="360" t="s">
        <v>935</v>
      </c>
      <c r="C203" s="348"/>
      <c r="D203" s="348"/>
      <c r="E203" s="348"/>
      <c r="F203" s="348"/>
      <c r="G203" s="361" t="str">
        <f t="shared" si="734"/>
        <v/>
      </c>
      <c r="H203" s="361" t="str">
        <f t="shared" si="735"/>
        <v/>
      </c>
      <c r="I203" s="397"/>
      <c r="J203" s="348"/>
      <c r="K203" s="348"/>
      <c r="L203" s="348"/>
      <c r="M203" s="348"/>
      <c r="N203" s="400"/>
      <c r="O203" s="400"/>
      <c r="P203" s="400"/>
      <c r="Q203" s="400"/>
      <c r="R203" s="400"/>
      <c r="S203" s="400"/>
      <c r="T203" s="400"/>
      <c r="U203" s="400"/>
      <c r="V203" s="400"/>
      <c r="W203" s="400"/>
      <c r="X203" s="400"/>
      <c r="Y203" s="400"/>
      <c r="Z203" s="400"/>
      <c r="AA203" s="400"/>
      <c r="AB203" s="400"/>
      <c r="AC203" s="400"/>
      <c r="AD203" s="400"/>
      <c r="AE203" s="400"/>
      <c r="AF203" s="400"/>
      <c r="AG203" s="400"/>
      <c r="AH203" s="400"/>
      <c r="AI203" s="400"/>
      <c r="AJ203" s="400"/>
      <c r="AK203" s="400"/>
      <c r="AL203" s="400"/>
      <c r="AM203" s="400"/>
      <c r="AN203" s="400"/>
      <c r="AO203" s="400"/>
      <c r="AP203" s="400"/>
      <c r="AQ203" s="400"/>
      <c r="AR203" s="400"/>
      <c r="AS203" s="400"/>
      <c r="AT203" s="400"/>
      <c r="AU203" s="400"/>
      <c r="AV203" s="400"/>
      <c r="AW203" s="400"/>
      <c r="AX203" s="400"/>
      <c r="AY203" s="400"/>
      <c r="AZ203" s="400"/>
      <c r="BA203" s="400"/>
      <c r="BB203" s="400"/>
      <c r="BC203" s="400"/>
      <c r="BD203" s="400"/>
      <c r="BE203" s="400"/>
      <c r="BF203" s="400"/>
      <c r="BG203" s="400"/>
      <c r="BH203" s="400"/>
      <c r="BI203" s="400"/>
      <c r="BJ203" s="400"/>
      <c r="BK203" s="400"/>
      <c r="BL203" s="400"/>
      <c r="BM203" s="400"/>
      <c r="BN203" s="400"/>
      <c r="BO203" s="400"/>
      <c r="BP203" s="400"/>
      <c r="BQ203" s="400"/>
      <c r="BR203" s="400"/>
      <c r="BS203" s="400"/>
      <c r="BT203" s="400"/>
      <c r="BU203" s="400"/>
      <c r="BV203" s="400"/>
      <c r="BW203" s="400"/>
      <c r="BX203" s="400"/>
      <c r="BY203" s="400"/>
      <c r="BZ203" s="400"/>
      <c r="CA203" s="400"/>
      <c r="CB203" s="400"/>
      <c r="CC203" s="400"/>
      <c r="CD203" s="400"/>
      <c r="CE203" s="400"/>
      <c r="CF203" s="400"/>
      <c r="CG203" s="400"/>
      <c r="CH203" s="400"/>
      <c r="CI203" s="400"/>
      <c r="CJ203" s="400"/>
      <c r="CK203" s="400"/>
      <c r="CL203" s="400"/>
      <c r="CM203" s="400"/>
      <c r="CN203" s="400"/>
      <c r="CO203" s="400"/>
      <c r="CP203" s="400"/>
      <c r="CQ203" s="400"/>
      <c r="CR203" s="400"/>
      <c r="CS203" s="400"/>
      <c r="CT203" s="400"/>
      <c r="CU203" s="400"/>
      <c r="CV203" s="400"/>
      <c r="CW203" s="400"/>
      <c r="CX203" s="400"/>
      <c r="CY203" s="400"/>
      <c r="CZ203" s="362"/>
      <c r="DA203" s="901"/>
      <c r="DB203" s="899" t="s">
        <v>1374</v>
      </c>
      <c r="DC203" s="899"/>
      <c r="DD203" s="382" t="str">
        <f>IF(DD108&lt;2,"",ROUND(((SUM(DD187:DD196)/(DD107*DD109))-(SUM(DD14:DD103)^2/(DD107*DD108*DD109))),10))</f>
        <v/>
      </c>
      <c r="DE203" s="382" t="str">
        <f t="shared" ref="DE203:FP203" si="776">IF(DE108&lt;2,"",ROUND(((SUM(DE187:DE196)/(DE107*DE109))-(SUM(DE14:DE103)^2/(DE107*DE108*DE109))),10))</f>
        <v/>
      </c>
      <c r="DF203" s="382" t="str">
        <f t="shared" si="776"/>
        <v/>
      </c>
      <c r="DG203" s="382" t="str">
        <f t="shared" si="776"/>
        <v/>
      </c>
      <c r="DH203" s="382" t="str">
        <f t="shared" si="776"/>
        <v/>
      </c>
      <c r="DI203" s="382" t="str">
        <f t="shared" si="776"/>
        <v/>
      </c>
      <c r="DJ203" s="382" t="str">
        <f t="shared" si="776"/>
        <v/>
      </c>
      <c r="DK203" s="382" t="str">
        <f t="shared" si="776"/>
        <v/>
      </c>
      <c r="DL203" s="382" t="str">
        <f t="shared" si="776"/>
        <v/>
      </c>
      <c r="DM203" s="382" t="str">
        <f t="shared" si="776"/>
        <v/>
      </c>
      <c r="DN203" s="382" t="str">
        <f t="shared" si="776"/>
        <v/>
      </c>
      <c r="DO203" s="382" t="str">
        <f t="shared" si="776"/>
        <v/>
      </c>
      <c r="DP203" s="382" t="str">
        <f t="shared" si="776"/>
        <v/>
      </c>
      <c r="DQ203" s="382" t="str">
        <f t="shared" si="776"/>
        <v/>
      </c>
      <c r="DR203" s="382" t="str">
        <f t="shared" si="776"/>
        <v/>
      </c>
      <c r="DS203" s="382" t="str">
        <f t="shared" si="776"/>
        <v/>
      </c>
      <c r="DT203" s="382" t="str">
        <f t="shared" si="776"/>
        <v/>
      </c>
      <c r="DU203" s="382" t="str">
        <f t="shared" si="776"/>
        <v/>
      </c>
      <c r="DV203" s="382" t="str">
        <f t="shared" si="776"/>
        <v/>
      </c>
      <c r="DW203" s="382" t="str">
        <f t="shared" si="776"/>
        <v/>
      </c>
      <c r="DX203" s="382" t="str">
        <f t="shared" si="776"/>
        <v/>
      </c>
      <c r="DY203" s="382" t="str">
        <f t="shared" si="776"/>
        <v/>
      </c>
      <c r="DZ203" s="382" t="str">
        <f t="shared" si="776"/>
        <v/>
      </c>
      <c r="EA203" s="382" t="str">
        <f t="shared" si="776"/>
        <v/>
      </c>
      <c r="EB203" s="382" t="str">
        <f t="shared" si="776"/>
        <v/>
      </c>
      <c r="EC203" s="382" t="str">
        <f t="shared" si="776"/>
        <v/>
      </c>
      <c r="ED203" s="382" t="str">
        <f t="shared" si="776"/>
        <v/>
      </c>
      <c r="EE203" s="382" t="str">
        <f t="shared" si="776"/>
        <v/>
      </c>
      <c r="EF203" s="382" t="str">
        <f t="shared" si="776"/>
        <v/>
      </c>
      <c r="EG203" s="382" t="str">
        <f t="shared" si="776"/>
        <v/>
      </c>
      <c r="EH203" s="382" t="str">
        <f t="shared" si="776"/>
        <v/>
      </c>
      <c r="EI203" s="382" t="str">
        <f t="shared" si="776"/>
        <v/>
      </c>
      <c r="EJ203" s="382" t="str">
        <f t="shared" si="776"/>
        <v/>
      </c>
      <c r="EK203" s="382" t="str">
        <f t="shared" si="776"/>
        <v/>
      </c>
      <c r="EL203" s="382" t="str">
        <f t="shared" si="776"/>
        <v/>
      </c>
      <c r="EM203" s="382" t="str">
        <f t="shared" si="776"/>
        <v/>
      </c>
      <c r="EN203" s="382" t="str">
        <f t="shared" si="776"/>
        <v/>
      </c>
      <c r="EO203" s="382" t="str">
        <f t="shared" si="776"/>
        <v/>
      </c>
      <c r="EP203" s="382" t="str">
        <f t="shared" si="776"/>
        <v/>
      </c>
      <c r="EQ203" s="382" t="str">
        <f t="shared" si="776"/>
        <v/>
      </c>
      <c r="ER203" s="382" t="str">
        <f t="shared" si="776"/>
        <v/>
      </c>
      <c r="ES203" s="382" t="str">
        <f t="shared" si="776"/>
        <v/>
      </c>
      <c r="ET203" s="382" t="str">
        <f t="shared" si="776"/>
        <v/>
      </c>
      <c r="EU203" s="382" t="str">
        <f t="shared" si="776"/>
        <v/>
      </c>
      <c r="EV203" s="382" t="str">
        <f t="shared" si="776"/>
        <v/>
      </c>
      <c r="EW203" s="382" t="str">
        <f t="shared" si="776"/>
        <v/>
      </c>
      <c r="EX203" s="382" t="str">
        <f t="shared" si="776"/>
        <v/>
      </c>
      <c r="EY203" s="382" t="str">
        <f t="shared" si="776"/>
        <v/>
      </c>
      <c r="EZ203" s="382" t="str">
        <f t="shared" si="776"/>
        <v/>
      </c>
      <c r="FA203" s="382" t="str">
        <f t="shared" si="776"/>
        <v/>
      </c>
      <c r="FB203" s="382" t="str">
        <f t="shared" si="776"/>
        <v/>
      </c>
      <c r="FC203" s="382" t="str">
        <f t="shared" si="776"/>
        <v/>
      </c>
      <c r="FD203" s="382" t="str">
        <f t="shared" si="776"/>
        <v/>
      </c>
      <c r="FE203" s="382" t="str">
        <f t="shared" si="776"/>
        <v/>
      </c>
      <c r="FF203" s="382" t="str">
        <f t="shared" si="776"/>
        <v/>
      </c>
      <c r="FG203" s="382" t="str">
        <f t="shared" si="776"/>
        <v/>
      </c>
      <c r="FH203" s="382" t="str">
        <f t="shared" si="776"/>
        <v/>
      </c>
      <c r="FI203" s="382" t="str">
        <f t="shared" si="776"/>
        <v/>
      </c>
      <c r="FJ203" s="382" t="str">
        <f t="shared" si="776"/>
        <v/>
      </c>
      <c r="FK203" s="382" t="str">
        <f t="shared" si="776"/>
        <v/>
      </c>
      <c r="FL203" s="382" t="str">
        <f t="shared" si="776"/>
        <v/>
      </c>
      <c r="FM203" s="382" t="str">
        <f t="shared" si="776"/>
        <v/>
      </c>
      <c r="FN203" s="382" t="str">
        <f t="shared" si="776"/>
        <v/>
      </c>
      <c r="FO203" s="382" t="str">
        <f t="shared" si="776"/>
        <v/>
      </c>
      <c r="FP203" s="382" t="str">
        <f t="shared" si="776"/>
        <v/>
      </c>
      <c r="FQ203" s="382" t="str">
        <f t="shared" ref="FQ203:IB203" si="777">IF(FQ108&lt;2,"",ROUND(((SUM(FQ187:FQ196)/(FQ107*FQ109))-(SUM(FQ14:FQ103)^2/(FQ107*FQ108*FQ109))),10))</f>
        <v/>
      </c>
      <c r="FR203" s="382" t="str">
        <f t="shared" si="777"/>
        <v/>
      </c>
      <c r="FS203" s="382" t="str">
        <f t="shared" si="777"/>
        <v/>
      </c>
      <c r="FT203" s="382" t="str">
        <f t="shared" si="777"/>
        <v/>
      </c>
      <c r="FU203" s="382" t="str">
        <f t="shared" si="777"/>
        <v/>
      </c>
      <c r="FV203" s="382" t="str">
        <f t="shared" si="777"/>
        <v/>
      </c>
      <c r="FW203" s="382" t="str">
        <f t="shared" si="777"/>
        <v/>
      </c>
      <c r="FX203" s="382" t="str">
        <f t="shared" si="777"/>
        <v/>
      </c>
      <c r="FY203" s="382" t="str">
        <f t="shared" si="777"/>
        <v/>
      </c>
      <c r="FZ203" s="382" t="str">
        <f t="shared" si="777"/>
        <v/>
      </c>
      <c r="GA203" s="382" t="str">
        <f t="shared" si="777"/>
        <v/>
      </c>
      <c r="GB203" s="382" t="str">
        <f t="shared" si="777"/>
        <v/>
      </c>
      <c r="GC203" s="382" t="str">
        <f t="shared" si="777"/>
        <v/>
      </c>
      <c r="GD203" s="382" t="str">
        <f t="shared" si="777"/>
        <v/>
      </c>
      <c r="GE203" s="382" t="str">
        <f t="shared" si="777"/>
        <v/>
      </c>
      <c r="GF203" s="382" t="str">
        <f t="shared" si="777"/>
        <v/>
      </c>
      <c r="GG203" s="382" t="str">
        <f t="shared" si="777"/>
        <v/>
      </c>
      <c r="GH203" s="382" t="str">
        <f t="shared" si="777"/>
        <v/>
      </c>
      <c r="GI203" s="382" t="str">
        <f t="shared" si="777"/>
        <v/>
      </c>
      <c r="GJ203" s="382" t="str">
        <f t="shared" si="777"/>
        <v/>
      </c>
      <c r="GK203" s="382" t="str">
        <f t="shared" si="777"/>
        <v/>
      </c>
      <c r="GL203" s="382" t="str">
        <f t="shared" si="777"/>
        <v/>
      </c>
      <c r="GM203" s="382" t="str">
        <f t="shared" si="777"/>
        <v/>
      </c>
      <c r="GN203" s="382" t="str">
        <f t="shared" si="777"/>
        <v/>
      </c>
      <c r="GO203" s="382" t="str">
        <f t="shared" si="777"/>
        <v/>
      </c>
      <c r="GP203" s="382" t="str">
        <f t="shared" si="777"/>
        <v/>
      </c>
      <c r="GQ203" s="382" t="str">
        <f t="shared" si="777"/>
        <v/>
      </c>
      <c r="GR203" s="382" t="str">
        <f t="shared" si="777"/>
        <v/>
      </c>
      <c r="GS203" s="382" t="str">
        <f t="shared" si="777"/>
        <v/>
      </c>
      <c r="GT203" s="382" t="str">
        <f t="shared" si="777"/>
        <v/>
      </c>
      <c r="GU203" s="382" t="str">
        <f t="shared" si="777"/>
        <v/>
      </c>
      <c r="GV203" s="382" t="str">
        <f t="shared" si="777"/>
        <v/>
      </c>
      <c r="GW203" s="382" t="str">
        <f t="shared" si="777"/>
        <v/>
      </c>
      <c r="GX203" s="382" t="str">
        <f t="shared" si="777"/>
        <v/>
      </c>
      <c r="GY203" s="382" t="str">
        <f t="shared" si="777"/>
        <v/>
      </c>
      <c r="GZ203" s="382" t="str">
        <f t="shared" si="777"/>
        <v/>
      </c>
      <c r="HA203" s="382" t="str">
        <f t="shared" si="777"/>
        <v/>
      </c>
      <c r="HB203" s="382" t="str">
        <f t="shared" si="777"/>
        <v/>
      </c>
      <c r="HC203" s="382" t="str">
        <f t="shared" si="777"/>
        <v/>
      </c>
      <c r="HD203" s="382" t="str">
        <f t="shared" si="777"/>
        <v/>
      </c>
      <c r="HE203" s="382" t="str">
        <f t="shared" si="777"/>
        <v/>
      </c>
      <c r="HF203" s="382" t="str">
        <f t="shared" si="777"/>
        <v/>
      </c>
      <c r="HG203" s="382" t="str">
        <f t="shared" si="777"/>
        <v/>
      </c>
      <c r="HH203" s="382" t="str">
        <f t="shared" si="777"/>
        <v/>
      </c>
      <c r="HI203" s="382" t="str">
        <f t="shared" si="777"/>
        <v/>
      </c>
      <c r="HJ203" s="382" t="str">
        <f t="shared" si="777"/>
        <v/>
      </c>
      <c r="HK203" s="382" t="str">
        <f t="shared" si="777"/>
        <v/>
      </c>
      <c r="HL203" s="382" t="str">
        <f t="shared" si="777"/>
        <v/>
      </c>
      <c r="HM203" s="382" t="str">
        <f t="shared" si="777"/>
        <v/>
      </c>
      <c r="HN203" s="382" t="str">
        <f t="shared" si="777"/>
        <v/>
      </c>
      <c r="HO203" s="382" t="str">
        <f t="shared" si="777"/>
        <v/>
      </c>
      <c r="HP203" s="382" t="str">
        <f t="shared" si="777"/>
        <v/>
      </c>
      <c r="HQ203" s="382" t="str">
        <f t="shared" si="777"/>
        <v/>
      </c>
      <c r="HR203" s="382" t="str">
        <f t="shared" si="777"/>
        <v/>
      </c>
      <c r="HS203" s="382" t="str">
        <f t="shared" si="777"/>
        <v/>
      </c>
      <c r="HT203" s="382" t="str">
        <f t="shared" si="777"/>
        <v/>
      </c>
      <c r="HU203" s="382" t="str">
        <f t="shared" si="777"/>
        <v/>
      </c>
      <c r="HV203" s="382" t="str">
        <f t="shared" si="777"/>
        <v/>
      </c>
      <c r="HW203" s="382" t="str">
        <f t="shared" si="777"/>
        <v/>
      </c>
      <c r="HX203" s="382" t="str">
        <f t="shared" si="777"/>
        <v/>
      </c>
      <c r="HY203" s="382" t="str">
        <f t="shared" si="777"/>
        <v/>
      </c>
      <c r="HZ203" s="382" t="str">
        <f t="shared" si="777"/>
        <v/>
      </c>
      <c r="IA203" s="382" t="str">
        <f t="shared" si="777"/>
        <v/>
      </c>
      <c r="IB203" s="382" t="str">
        <f t="shared" si="777"/>
        <v/>
      </c>
      <c r="IC203" s="382" t="str">
        <f t="shared" ref="IC203:KN203" si="778">IF(IC108&lt;2,"",ROUND(((SUM(IC187:IC196)/(IC107*IC109))-(SUM(IC14:IC103)^2/(IC107*IC108*IC109))),10))</f>
        <v/>
      </c>
      <c r="ID203" s="382" t="str">
        <f t="shared" si="778"/>
        <v/>
      </c>
      <c r="IE203" s="382" t="str">
        <f t="shared" si="778"/>
        <v/>
      </c>
      <c r="IF203" s="382" t="str">
        <f t="shared" si="778"/>
        <v/>
      </c>
      <c r="IG203" s="382" t="str">
        <f t="shared" si="778"/>
        <v/>
      </c>
      <c r="IH203" s="382" t="str">
        <f t="shared" si="778"/>
        <v/>
      </c>
      <c r="II203" s="382" t="str">
        <f t="shared" si="778"/>
        <v/>
      </c>
      <c r="IJ203" s="382" t="str">
        <f t="shared" si="778"/>
        <v/>
      </c>
      <c r="IK203" s="382" t="str">
        <f t="shared" si="778"/>
        <v/>
      </c>
      <c r="IL203" s="382" t="str">
        <f t="shared" si="778"/>
        <v/>
      </c>
      <c r="IM203" s="382" t="str">
        <f t="shared" si="778"/>
        <v/>
      </c>
      <c r="IN203" s="382" t="str">
        <f t="shared" si="778"/>
        <v/>
      </c>
      <c r="IO203" s="382" t="str">
        <f t="shared" si="778"/>
        <v/>
      </c>
      <c r="IP203" s="382" t="str">
        <f t="shared" si="778"/>
        <v/>
      </c>
      <c r="IQ203" s="382" t="str">
        <f t="shared" si="778"/>
        <v/>
      </c>
      <c r="IR203" s="382" t="str">
        <f t="shared" si="778"/>
        <v/>
      </c>
      <c r="IS203" s="382" t="str">
        <f t="shared" si="778"/>
        <v/>
      </c>
      <c r="IT203" s="382" t="str">
        <f t="shared" si="778"/>
        <v/>
      </c>
      <c r="IU203" s="382" t="str">
        <f t="shared" si="778"/>
        <v/>
      </c>
      <c r="IV203" s="382" t="str">
        <f t="shared" si="778"/>
        <v/>
      </c>
      <c r="IW203" s="382" t="str">
        <f t="shared" si="778"/>
        <v/>
      </c>
      <c r="IX203" s="382" t="str">
        <f t="shared" si="778"/>
        <v/>
      </c>
      <c r="IY203" s="382" t="str">
        <f t="shared" si="778"/>
        <v/>
      </c>
      <c r="IZ203" s="382" t="str">
        <f t="shared" si="778"/>
        <v/>
      </c>
      <c r="JA203" s="382" t="str">
        <f t="shared" si="778"/>
        <v/>
      </c>
      <c r="JB203" s="382" t="str">
        <f t="shared" si="778"/>
        <v/>
      </c>
      <c r="JC203" s="382" t="str">
        <f t="shared" si="778"/>
        <v/>
      </c>
      <c r="JD203" s="382" t="str">
        <f t="shared" si="778"/>
        <v/>
      </c>
      <c r="JE203" s="382" t="str">
        <f t="shared" si="778"/>
        <v/>
      </c>
      <c r="JF203" s="382" t="str">
        <f t="shared" si="778"/>
        <v/>
      </c>
      <c r="JG203" s="382" t="str">
        <f t="shared" si="778"/>
        <v/>
      </c>
      <c r="JH203" s="382" t="str">
        <f t="shared" si="778"/>
        <v/>
      </c>
      <c r="JI203" s="382" t="str">
        <f t="shared" si="778"/>
        <v/>
      </c>
      <c r="JJ203" s="382" t="str">
        <f t="shared" si="778"/>
        <v/>
      </c>
      <c r="JK203" s="382" t="str">
        <f t="shared" si="778"/>
        <v/>
      </c>
      <c r="JL203" s="382" t="str">
        <f t="shared" si="778"/>
        <v/>
      </c>
      <c r="JM203" s="382" t="str">
        <f t="shared" si="778"/>
        <v/>
      </c>
      <c r="JN203" s="382" t="str">
        <f t="shared" si="778"/>
        <v/>
      </c>
      <c r="JO203" s="382" t="str">
        <f t="shared" si="778"/>
        <v/>
      </c>
      <c r="JP203" s="382" t="str">
        <f t="shared" si="778"/>
        <v/>
      </c>
      <c r="JQ203" s="382" t="str">
        <f t="shared" si="778"/>
        <v/>
      </c>
      <c r="JR203" s="382" t="str">
        <f t="shared" si="778"/>
        <v/>
      </c>
      <c r="JS203" s="382" t="str">
        <f t="shared" si="778"/>
        <v/>
      </c>
      <c r="JT203" s="382" t="str">
        <f t="shared" si="778"/>
        <v/>
      </c>
      <c r="JU203" s="382" t="str">
        <f t="shared" si="778"/>
        <v/>
      </c>
      <c r="JV203" s="382" t="str">
        <f t="shared" si="778"/>
        <v/>
      </c>
      <c r="JW203" s="382" t="str">
        <f t="shared" si="778"/>
        <v/>
      </c>
      <c r="JX203" s="382" t="str">
        <f t="shared" si="778"/>
        <v/>
      </c>
      <c r="JY203" s="382" t="str">
        <f t="shared" si="778"/>
        <v/>
      </c>
      <c r="JZ203" s="382" t="str">
        <f t="shared" si="778"/>
        <v/>
      </c>
      <c r="KA203" s="382" t="str">
        <f t="shared" si="778"/>
        <v/>
      </c>
      <c r="KB203" s="382" t="str">
        <f t="shared" si="778"/>
        <v/>
      </c>
      <c r="KC203" s="382" t="str">
        <f t="shared" si="778"/>
        <v/>
      </c>
      <c r="KD203" s="382" t="str">
        <f t="shared" si="778"/>
        <v/>
      </c>
      <c r="KE203" s="382" t="str">
        <f t="shared" si="778"/>
        <v/>
      </c>
      <c r="KF203" s="382" t="str">
        <f t="shared" si="778"/>
        <v/>
      </c>
      <c r="KG203" s="382" t="str">
        <f t="shared" si="778"/>
        <v/>
      </c>
      <c r="KH203" s="382" t="str">
        <f t="shared" si="778"/>
        <v/>
      </c>
      <c r="KI203" s="382" t="str">
        <f t="shared" si="778"/>
        <v/>
      </c>
      <c r="KJ203" s="382" t="str">
        <f t="shared" si="778"/>
        <v/>
      </c>
      <c r="KK203" s="382" t="str">
        <f t="shared" si="778"/>
        <v/>
      </c>
      <c r="KL203" s="382" t="str">
        <f t="shared" si="778"/>
        <v/>
      </c>
      <c r="KM203" s="382" t="str">
        <f t="shared" si="778"/>
        <v/>
      </c>
      <c r="KN203" s="382" t="str">
        <f t="shared" si="778"/>
        <v/>
      </c>
      <c r="KO203" s="382" t="str">
        <f t="shared" ref="KO203:MZ203" si="779">IF(KO108&lt;2,"",ROUND(((SUM(KO187:KO196)/(KO107*KO109))-(SUM(KO14:KO103)^2/(KO107*KO108*KO109))),10))</f>
        <v/>
      </c>
      <c r="KP203" s="382" t="str">
        <f t="shared" si="779"/>
        <v/>
      </c>
      <c r="KQ203" s="382" t="str">
        <f t="shared" si="779"/>
        <v/>
      </c>
      <c r="KR203" s="382" t="str">
        <f t="shared" si="779"/>
        <v/>
      </c>
      <c r="KS203" s="382" t="str">
        <f t="shared" si="779"/>
        <v/>
      </c>
      <c r="KT203" s="382" t="str">
        <f t="shared" si="779"/>
        <v/>
      </c>
      <c r="KU203" s="382" t="str">
        <f t="shared" si="779"/>
        <v/>
      </c>
      <c r="KV203" s="382" t="str">
        <f t="shared" si="779"/>
        <v/>
      </c>
      <c r="KW203" s="382" t="str">
        <f t="shared" si="779"/>
        <v/>
      </c>
      <c r="KX203" s="382" t="str">
        <f t="shared" si="779"/>
        <v/>
      </c>
      <c r="KY203" s="382" t="str">
        <f t="shared" si="779"/>
        <v/>
      </c>
      <c r="KZ203" s="382" t="str">
        <f t="shared" si="779"/>
        <v/>
      </c>
      <c r="LA203" s="382" t="str">
        <f t="shared" si="779"/>
        <v/>
      </c>
      <c r="LB203" s="382" t="str">
        <f t="shared" si="779"/>
        <v/>
      </c>
      <c r="LC203" s="382" t="str">
        <f t="shared" si="779"/>
        <v/>
      </c>
      <c r="LD203" s="382" t="str">
        <f t="shared" si="779"/>
        <v/>
      </c>
      <c r="LE203" s="382" t="str">
        <f t="shared" si="779"/>
        <v/>
      </c>
      <c r="LF203" s="382" t="str">
        <f t="shared" si="779"/>
        <v/>
      </c>
      <c r="LG203" s="382" t="str">
        <f t="shared" si="779"/>
        <v/>
      </c>
      <c r="LH203" s="382" t="str">
        <f t="shared" si="779"/>
        <v/>
      </c>
      <c r="LI203" s="382" t="str">
        <f t="shared" si="779"/>
        <v/>
      </c>
      <c r="LJ203" s="382" t="str">
        <f t="shared" si="779"/>
        <v/>
      </c>
      <c r="LK203" s="382" t="str">
        <f t="shared" si="779"/>
        <v/>
      </c>
      <c r="LL203" s="382" t="str">
        <f t="shared" si="779"/>
        <v/>
      </c>
      <c r="LM203" s="382" t="str">
        <f t="shared" si="779"/>
        <v/>
      </c>
      <c r="LN203" s="382" t="str">
        <f t="shared" si="779"/>
        <v/>
      </c>
      <c r="LO203" s="382" t="str">
        <f t="shared" si="779"/>
        <v/>
      </c>
      <c r="LP203" s="382" t="str">
        <f t="shared" si="779"/>
        <v/>
      </c>
      <c r="LQ203" s="382" t="str">
        <f t="shared" si="779"/>
        <v/>
      </c>
      <c r="LR203" s="382" t="str">
        <f t="shared" si="779"/>
        <v/>
      </c>
      <c r="LS203" s="382" t="str">
        <f t="shared" si="779"/>
        <v/>
      </c>
      <c r="LT203" s="382" t="str">
        <f t="shared" si="779"/>
        <v/>
      </c>
      <c r="LU203" s="382" t="str">
        <f t="shared" si="779"/>
        <v/>
      </c>
      <c r="LV203" s="382" t="str">
        <f t="shared" si="779"/>
        <v/>
      </c>
      <c r="LW203" s="382" t="str">
        <f t="shared" si="779"/>
        <v/>
      </c>
      <c r="LX203" s="382" t="str">
        <f t="shared" si="779"/>
        <v/>
      </c>
      <c r="LY203" s="382" t="str">
        <f t="shared" si="779"/>
        <v/>
      </c>
      <c r="LZ203" s="382" t="str">
        <f t="shared" si="779"/>
        <v/>
      </c>
      <c r="MA203" s="382" t="str">
        <f t="shared" si="779"/>
        <v/>
      </c>
      <c r="MB203" s="382" t="str">
        <f t="shared" si="779"/>
        <v/>
      </c>
      <c r="MC203" s="382" t="str">
        <f t="shared" si="779"/>
        <v/>
      </c>
      <c r="MD203" s="382" t="str">
        <f t="shared" si="779"/>
        <v/>
      </c>
      <c r="ME203" s="382" t="str">
        <f t="shared" si="779"/>
        <v/>
      </c>
      <c r="MF203" s="382" t="str">
        <f t="shared" si="779"/>
        <v/>
      </c>
      <c r="MG203" s="382" t="str">
        <f t="shared" si="779"/>
        <v/>
      </c>
      <c r="MH203" s="382" t="str">
        <f t="shared" si="779"/>
        <v/>
      </c>
      <c r="MI203" s="382" t="str">
        <f t="shared" si="779"/>
        <v/>
      </c>
      <c r="MJ203" s="382" t="str">
        <f t="shared" si="779"/>
        <v/>
      </c>
      <c r="MK203" s="382" t="str">
        <f t="shared" si="779"/>
        <v/>
      </c>
      <c r="ML203" s="382" t="str">
        <f t="shared" si="779"/>
        <v/>
      </c>
      <c r="MM203" s="382" t="str">
        <f t="shared" si="779"/>
        <v/>
      </c>
      <c r="MN203" s="382" t="str">
        <f t="shared" si="779"/>
        <v/>
      </c>
      <c r="MO203" s="382" t="str">
        <f t="shared" si="779"/>
        <v/>
      </c>
      <c r="MP203" s="382" t="str">
        <f t="shared" si="779"/>
        <v/>
      </c>
      <c r="MQ203" s="382" t="str">
        <f t="shared" si="779"/>
        <v/>
      </c>
      <c r="MR203" s="382" t="str">
        <f t="shared" si="779"/>
        <v/>
      </c>
      <c r="MS203" s="382" t="str">
        <f t="shared" si="779"/>
        <v/>
      </c>
      <c r="MT203" s="382" t="str">
        <f t="shared" si="779"/>
        <v/>
      </c>
      <c r="MU203" s="382" t="str">
        <f t="shared" si="779"/>
        <v/>
      </c>
      <c r="MV203" s="382" t="str">
        <f t="shared" si="779"/>
        <v/>
      </c>
      <c r="MW203" s="382" t="str">
        <f t="shared" si="779"/>
        <v/>
      </c>
      <c r="MX203" s="382" t="str">
        <f t="shared" si="779"/>
        <v/>
      </c>
      <c r="MY203" s="382" t="str">
        <f t="shared" si="779"/>
        <v/>
      </c>
      <c r="MZ203" s="382" t="str">
        <f t="shared" si="779"/>
        <v/>
      </c>
      <c r="NA203" s="382" t="str">
        <f t="shared" ref="NA203:PL203" si="780">IF(NA108&lt;2,"",ROUND(((SUM(NA187:NA196)/(NA107*NA109))-(SUM(NA14:NA103)^2/(NA107*NA108*NA109))),10))</f>
        <v/>
      </c>
      <c r="NB203" s="382" t="str">
        <f t="shared" si="780"/>
        <v/>
      </c>
      <c r="NC203" s="382" t="str">
        <f t="shared" si="780"/>
        <v/>
      </c>
      <c r="ND203" s="382" t="str">
        <f t="shared" si="780"/>
        <v/>
      </c>
      <c r="NE203" s="382" t="str">
        <f t="shared" si="780"/>
        <v/>
      </c>
      <c r="NF203" s="382" t="str">
        <f t="shared" si="780"/>
        <v/>
      </c>
      <c r="NG203" s="382" t="str">
        <f t="shared" si="780"/>
        <v/>
      </c>
      <c r="NH203" s="382" t="str">
        <f t="shared" si="780"/>
        <v/>
      </c>
      <c r="NI203" s="382" t="str">
        <f t="shared" si="780"/>
        <v/>
      </c>
      <c r="NJ203" s="382" t="str">
        <f t="shared" si="780"/>
        <v/>
      </c>
      <c r="NK203" s="382" t="str">
        <f t="shared" si="780"/>
        <v/>
      </c>
      <c r="NL203" s="382" t="str">
        <f t="shared" si="780"/>
        <v/>
      </c>
      <c r="NM203" s="382" t="str">
        <f t="shared" si="780"/>
        <v/>
      </c>
      <c r="NN203" s="382" t="str">
        <f t="shared" si="780"/>
        <v/>
      </c>
      <c r="NO203" s="382" t="str">
        <f t="shared" si="780"/>
        <v/>
      </c>
      <c r="NP203" s="382" t="str">
        <f t="shared" si="780"/>
        <v/>
      </c>
      <c r="NQ203" s="382" t="str">
        <f t="shared" si="780"/>
        <v/>
      </c>
      <c r="NR203" s="382" t="str">
        <f t="shared" si="780"/>
        <v/>
      </c>
      <c r="NS203" s="382" t="str">
        <f t="shared" si="780"/>
        <v/>
      </c>
      <c r="NT203" s="382" t="str">
        <f t="shared" si="780"/>
        <v/>
      </c>
      <c r="NU203" s="382" t="str">
        <f t="shared" si="780"/>
        <v/>
      </c>
      <c r="NV203" s="382" t="str">
        <f t="shared" si="780"/>
        <v/>
      </c>
      <c r="NW203" s="382" t="str">
        <f t="shared" si="780"/>
        <v/>
      </c>
      <c r="NX203" s="382" t="str">
        <f t="shared" si="780"/>
        <v/>
      </c>
      <c r="NY203" s="382" t="str">
        <f t="shared" si="780"/>
        <v/>
      </c>
      <c r="NZ203" s="382" t="str">
        <f t="shared" si="780"/>
        <v/>
      </c>
      <c r="OA203" s="382" t="str">
        <f t="shared" si="780"/>
        <v/>
      </c>
      <c r="OB203" s="382" t="str">
        <f t="shared" si="780"/>
        <v/>
      </c>
      <c r="OC203" s="382" t="str">
        <f t="shared" si="780"/>
        <v/>
      </c>
      <c r="OD203" s="382" t="str">
        <f t="shared" si="780"/>
        <v/>
      </c>
      <c r="OE203" s="382" t="str">
        <f t="shared" si="780"/>
        <v/>
      </c>
      <c r="OF203" s="382" t="str">
        <f t="shared" si="780"/>
        <v/>
      </c>
      <c r="OG203" s="382" t="str">
        <f t="shared" si="780"/>
        <v/>
      </c>
      <c r="OH203" s="382" t="str">
        <f t="shared" si="780"/>
        <v/>
      </c>
      <c r="OI203" s="382" t="str">
        <f t="shared" si="780"/>
        <v/>
      </c>
      <c r="OJ203" s="382" t="str">
        <f t="shared" si="780"/>
        <v/>
      </c>
      <c r="OK203" s="382" t="str">
        <f t="shared" si="780"/>
        <v/>
      </c>
      <c r="OL203" s="382" t="str">
        <f t="shared" si="780"/>
        <v/>
      </c>
      <c r="OM203" s="382" t="str">
        <f t="shared" si="780"/>
        <v/>
      </c>
      <c r="ON203" s="382" t="str">
        <f t="shared" si="780"/>
        <v/>
      </c>
      <c r="OO203" s="382" t="str">
        <f t="shared" si="780"/>
        <v/>
      </c>
      <c r="OP203" s="382" t="str">
        <f t="shared" si="780"/>
        <v/>
      </c>
      <c r="OQ203" s="382" t="str">
        <f t="shared" si="780"/>
        <v/>
      </c>
      <c r="OR203" s="382" t="str">
        <f t="shared" si="780"/>
        <v/>
      </c>
      <c r="OS203" s="382" t="str">
        <f t="shared" si="780"/>
        <v/>
      </c>
      <c r="OT203" s="382" t="str">
        <f t="shared" si="780"/>
        <v/>
      </c>
      <c r="OU203" s="382" t="str">
        <f t="shared" si="780"/>
        <v/>
      </c>
      <c r="OV203" s="382" t="str">
        <f t="shared" si="780"/>
        <v/>
      </c>
      <c r="OW203" s="382" t="str">
        <f t="shared" si="780"/>
        <v/>
      </c>
      <c r="OX203" s="382" t="str">
        <f t="shared" si="780"/>
        <v/>
      </c>
      <c r="OY203" s="382" t="str">
        <f t="shared" si="780"/>
        <v/>
      </c>
      <c r="OZ203" s="382" t="str">
        <f t="shared" si="780"/>
        <v/>
      </c>
      <c r="PA203" s="382" t="str">
        <f t="shared" si="780"/>
        <v/>
      </c>
      <c r="PB203" s="382" t="str">
        <f t="shared" si="780"/>
        <v/>
      </c>
      <c r="PC203" s="382" t="str">
        <f t="shared" si="780"/>
        <v/>
      </c>
      <c r="PD203" s="382" t="str">
        <f t="shared" si="780"/>
        <v/>
      </c>
      <c r="PE203" s="382" t="str">
        <f t="shared" si="780"/>
        <v/>
      </c>
      <c r="PF203" s="382" t="str">
        <f t="shared" si="780"/>
        <v/>
      </c>
      <c r="PG203" s="382" t="str">
        <f t="shared" si="780"/>
        <v/>
      </c>
      <c r="PH203" s="382" t="str">
        <f t="shared" si="780"/>
        <v/>
      </c>
      <c r="PI203" s="382" t="str">
        <f t="shared" si="780"/>
        <v/>
      </c>
      <c r="PJ203" s="382" t="str">
        <f t="shared" si="780"/>
        <v/>
      </c>
      <c r="PK203" s="382" t="str">
        <f t="shared" si="780"/>
        <v/>
      </c>
      <c r="PL203" s="382" t="str">
        <f t="shared" si="780"/>
        <v/>
      </c>
      <c r="PM203" s="382" t="str">
        <f t="shared" ref="PM203:RX203" si="781">IF(PM108&lt;2,"",ROUND(((SUM(PM187:PM196)/(PM107*PM109))-(SUM(PM14:PM103)^2/(PM107*PM108*PM109))),10))</f>
        <v/>
      </c>
      <c r="PN203" s="382" t="str">
        <f t="shared" si="781"/>
        <v/>
      </c>
      <c r="PO203" s="382" t="str">
        <f t="shared" si="781"/>
        <v/>
      </c>
      <c r="PP203" s="382" t="str">
        <f t="shared" si="781"/>
        <v/>
      </c>
      <c r="PQ203" s="382" t="str">
        <f t="shared" si="781"/>
        <v/>
      </c>
      <c r="PR203" s="382" t="str">
        <f t="shared" si="781"/>
        <v/>
      </c>
      <c r="PS203" s="382" t="str">
        <f t="shared" si="781"/>
        <v/>
      </c>
      <c r="PT203" s="382" t="str">
        <f t="shared" si="781"/>
        <v/>
      </c>
      <c r="PU203" s="382" t="str">
        <f t="shared" si="781"/>
        <v/>
      </c>
      <c r="PV203" s="382" t="str">
        <f t="shared" si="781"/>
        <v/>
      </c>
      <c r="PW203" s="382" t="str">
        <f t="shared" si="781"/>
        <v/>
      </c>
      <c r="PX203" s="382" t="str">
        <f t="shared" si="781"/>
        <v/>
      </c>
      <c r="PY203" s="382" t="str">
        <f t="shared" si="781"/>
        <v/>
      </c>
      <c r="PZ203" s="382" t="str">
        <f t="shared" si="781"/>
        <v/>
      </c>
      <c r="QA203" s="382" t="str">
        <f t="shared" si="781"/>
        <v/>
      </c>
      <c r="QB203" s="382" t="str">
        <f t="shared" si="781"/>
        <v/>
      </c>
      <c r="QC203" s="382" t="str">
        <f t="shared" si="781"/>
        <v/>
      </c>
      <c r="QD203" s="382" t="str">
        <f t="shared" si="781"/>
        <v/>
      </c>
      <c r="QE203" s="382" t="str">
        <f t="shared" si="781"/>
        <v/>
      </c>
      <c r="QF203" s="382" t="str">
        <f t="shared" si="781"/>
        <v/>
      </c>
      <c r="QG203" s="382" t="str">
        <f t="shared" si="781"/>
        <v/>
      </c>
      <c r="QH203" s="382" t="str">
        <f t="shared" si="781"/>
        <v/>
      </c>
      <c r="QI203" s="382" t="str">
        <f t="shared" si="781"/>
        <v/>
      </c>
      <c r="QJ203" s="382" t="str">
        <f t="shared" si="781"/>
        <v/>
      </c>
      <c r="QK203" s="382" t="str">
        <f t="shared" si="781"/>
        <v/>
      </c>
      <c r="QL203" s="382" t="str">
        <f t="shared" si="781"/>
        <v/>
      </c>
      <c r="QM203" s="382" t="str">
        <f t="shared" si="781"/>
        <v/>
      </c>
      <c r="QN203" s="382" t="str">
        <f t="shared" si="781"/>
        <v/>
      </c>
      <c r="QO203" s="382" t="str">
        <f t="shared" si="781"/>
        <v/>
      </c>
      <c r="QP203" s="382" t="str">
        <f t="shared" si="781"/>
        <v/>
      </c>
      <c r="QQ203" s="382" t="str">
        <f t="shared" si="781"/>
        <v/>
      </c>
      <c r="QR203" s="382" t="str">
        <f t="shared" si="781"/>
        <v/>
      </c>
      <c r="QS203" s="382" t="str">
        <f t="shared" si="781"/>
        <v/>
      </c>
      <c r="QT203" s="382" t="str">
        <f t="shared" si="781"/>
        <v/>
      </c>
      <c r="QU203" s="382" t="str">
        <f t="shared" si="781"/>
        <v/>
      </c>
      <c r="QV203" s="382" t="str">
        <f t="shared" si="781"/>
        <v/>
      </c>
      <c r="QW203" s="382" t="str">
        <f t="shared" si="781"/>
        <v/>
      </c>
      <c r="QX203" s="382" t="str">
        <f t="shared" si="781"/>
        <v/>
      </c>
      <c r="QY203" s="382" t="str">
        <f t="shared" si="781"/>
        <v/>
      </c>
      <c r="QZ203" s="382" t="str">
        <f t="shared" si="781"/>
        <v/>
      </c>
      <c r="RA203" s="382" t="str">
        <f t="shared" si="781"/>
        <v/>
      </c>
      <c r="RB203" s="382" t="str">
        <f t="shared" si="781"/>
        <v/>
      </c>
      <c r="RC203" s="382" t="str">
        <f t="shared" si="781"/>
        <v/>
      </c>
      <c r="RD203" s="382" t="str">
        <f t="shared" si="781"/>
        <v/>
      </c>
      <c r="RE203" s="382" t="str">
        <f t="shared" si="781"/>
        <v/>
      </c>
      <c r="RF203" s="382" t="str">
        <f t="shared" si="781"/>
        <v/>
      </c>
      <c r="RG203" s="382" t="str">
        <f t="shared" si="781"/>
        <v/>
      </c>
      <c r="RH203" s="382" t="str">
        <f t="shared" si="781"/>
        <v/>
      </c>
      <c r="RI203" s="382" t="str">
        <f t="shared" si="781"/>
        <v/>
      </c>
      <c r="RJ203" s="382" t="str">
        <f t="shared" si="781"/>
        <v/>
      </c>
      <c r="RK203" s="382" t="str">
        <f t="shared" si="781"/>
        <v/>
      </c>
      <c r="RL203" s="382" t="str">
        <f t="shared" si="781"/>
        <v/>
      </c>
      <c r="RM203" s="382" t="str">
        <f t="shared" si="781"/>
        <v/>
      </c>
      <c r="RN203" s="382" t="str">
        <f t="shared" si="781"/>
        <v/>
      </c>
      <c r="RO203" s="382" t="str">
        <f t="shared" si="781"/>
        <v/>
      </c>
      <c r="RP203" s="382" t="str">
        <f t="shared" si="781"/>
        <v/>
      </c>
      <c r="RQ203" s="382" t="str">
        <f t="shared" si="781"/>
        <v/>
      </c>
      <c r="RR203" s="382" t="str">
        <f t="shared" si="781"/>
        <v/>
      </c>
      <c r="RS203" s="382" t="str">
        <f t="shared" si="781"/>
        <v/>
      </c>
      <c r="RT203" s="382" t="str">
        <f t="shared" si="781"/>
        <v/>
      </c>
      <c r="RU203" s="382" t="str">
        <f t="shared" si="781"/>
        <v/>
      </c>
      <c r="RV203" s="382" t="str">
        <f t="shared" si="781"/>
        <v/>
      </c>
      <c r="RW203" s="382" t="str">
        <f t="shared" si="781"/>
        <v/>
      </c>
      <c r="RX203" s="382" t="str">
        <f t="shared" si="781"/>
        <v/>
      </c>
      <c r="RY203" s="382" t="str">
        <f t="shared" ref="RY203:UJ203" si="782">IF(RY108&lt;2,"",ROUND(((SUM(RY187:RY196)/(RY107*RY109))-(SUM(RY14:RY103)^2/(RY107*RY108*RY109))),10))</f>
        <v/>
      </c>
      <c r="RZ203" s="382" t="str">
        <f t="shared" si="782"/>
        <v/>
      </c>
      <c r="SA203" s="382" t="str">
        <f t="shared" si="782"/>
        <v/>
      </c>
      <c r="SB203" s="382" t="str">
        <f t="shared" si="782"/>
        <v/>
      </c>
      <c r="SC203" s="382" t="str">
        <f t="shared" si="782"/>
        <v/>
      </c>
      <c r="SD203" s="382" t="str">
        <f t="shared" si="782"/>
        <v/>
      </c>
      <c r="SE203" s="382" t="str">
        <f t="shared" si="782"/>
        <v/>
      </c>
      <c r="SF203" s="382" t="str">
        <f t="shared" si="782"/>
        <v/>
      </c>
      <c r="SG203" s="382" t="str">
        <f t="shared" si="782"/>
        <v/>
      </c>
      <c r="SH203" s="382" t="str">
        <f t="shared" si="782"/>
        <v/>
      </c>
      <c r="SI203" s="382" t="str">
        <f t="shared" si="782"/>
        <v/>
      </c>
      <c r="SJ203" s="382" t="str">
        <f t="shared" si="782"/>
        <v/>
      </c>
      <c r="SK203" s="382" t="str">
        <f t="shared" si="782"/>
        <v/>
      </c>
      <c r="SL203" s="382" t="str">
        <f t="shared" si="782"/>
        <v/>
      </c>
      <c r="SM203" s="382" t="str">
        <f t="shared" si="782"/>
        <v/>
      </c>
      <c r="SN203" s="382" t="str">
        <f t="shared" si="782"/>
        <v/>
      </c>
      <c r="SO203" s="382" t="str">
        <f t="shared" si="782"/>
        <v/>
      </c>
      <c r="SP203" s="382" t="str">
        <f t="shared" si="782"/>
        <v/>
      </c>
      <c r="SQ203" s="382" t="str">
        <f t="shared" si="782"/>
        <v/>
      </c>
      <c r="SR203" s="382" t="str">
        <f t="shared" si="782"/>
        <v/>
      </c>
      <c r="SS203" s="382" t="str">
        <f t="shared" si="782"/>
        <v/>
      </c>
      <c r="ST203" s="382" t="str">
        <f t="shared" si="782"/>
        <v/>
      </c>
      <c r="SU203" s="382" t="str">
        <f t="shared" si="782"/>
        <v/>
      </c>
      <c r="SV203" s="382" t="str">
        <f t="shared" si="782"/>
        <v/>
      </c>
      <c r="SW203" s="382" t="str">
        <f t="shared" si="782"/>
        <v/>
      </c>
      <c r="SX203" s="382" t="str">
        <f t="shared" si="782"/>
        <v/>
      </c>
      <c r="SY203" s="382" t="str">
        <f t="shared" si="782"/>
        <v/>
      </c>
      <c r="SZ203" s="382" t="str">
        <f t="shared" si="782"/>
        <v/>
      </c>
      <c r="TA203" s="382" t="str">
        <f t="shared" si="782"/>
        <v/>
      </c>
      <c r="TB203" s="382" t="str">
        <f t="shared" si="782"/>
        <v/>
      </c>
      <c r="TC203" s="382" t="str">
        <f t="shared" si="782"/>
        <v/>
      </c>
      <c r="TD203" s="382" t="str">
        <f t="shared" si="782"/>
        <v/>
      </c>
      <c r="TE203" s="382" t="str">
        <f t="shared" si="782"/>
        <v/>
      </c>
      <c r="TF203" s="382" t="str">
        <f t="shared" si="782"/>
        <v/>
      </c>
      <c r="TG203" s="382" t="str">
        <f t="shared" si="782"/>
        <v/>
      </c>
      <c r="TH203" s="382" t="str">
        <f t="shared" si="782"/>
        <v/>
      </c>
      <c r="TI203" s="382" t="str">
        <f t="shared" si="782"/>
        <v/>
      </c>
      <c r="TJ203" s="382" t="str">
        <f t="shared" si="782"/>
        <v/>
      </c>
      <c r="TK203" s="382" t="str">
        <f t="shared" si="782"/>
        <v/>
      </c>
      <c r="TL203" s="382" t="str">
        <f t="shared" si="782"/>
        <v/>
      </c>
      <c r="TM203" s="382" t="str">
        <f t="shared" si="782"/>
        <v/>
      </c>
      <c r="TN203" s="382" t="str">
        <f t="shared" si="782"/>
        <v/>
      </c>
      <c r="TO203" s="382" t="str">
        <f t="shared" si="782"/>
        <v/>
      </c>
      <c r="TP203" s="382" t="str">
        <f t="shared" si="782"/>
        <v/>
      </c>
      <c r="TQ203" s="382" t="str">
        <f t="shared" si="782"/>
        <v/>
      </c>
      <c r="TR203" s="382" t="str">
        <f t="shared" si="782"/>
        <v/>
      </c>
      <c r="TS203" s="382" t="str">
        <f t="shared" si="782"/>
        <v/>
      </c>
      <c r="TT203" s="382" t="str">
        <f t="shared" si="782"/>
        <v/>
      </c>
      <c r="TU203" s="382" t="str">
        <f t="shared" si="782"/>
        <v/>
      </c>
      <c r="TV203" s="382" t="str">
        <f t="shared" si="782"/>
        <v/>
      </c>
      <c r="TW203" s="382" t="str">
        <f t="shared" si="782"/>
        <v/>
      </c>
      <c r="TX203" s="382" t="str">
        <f t="shared" si="782"/>
        <v/>
      </c>
      <c r="TY203" s="382" t="str">
        <f t="shared" si="782"/>
        <v/>
      </c>
      <c r="TZ203" s="382" t="str">
        <f t="shared" si="782"/>
        <v/>
      </c>
      <c r="UA203" s="382" t="str">
        <f t="shared" si="782"/>
        <v/>
      </c>
      <c r="UB203" s="382" t="str">
        <f t="shared" si="782"/>
        <v/>
      </c>
      <c r="UC203" s="382" t="str">
        <f t="shared" si="782"/>
        <v/>
      </c>
      <c r="UD203" s="382" t="str">
        <f t="shared" si="782"/>
        <v/>
      </c>
      <c r="UE203" s="382" t="str">
        <f t="shared" si="782"/>
        <v/>
      </c>
      <c r="UF203" s="382" t="str">
        <f t="shared" si="782"/>
        <v/>
      </c>
      <c r="UG203" s="382" t="str">
        <f t="shared" si="782"/>
        <v/>
      </c>
      <c r="UH203" s="382" t="str">
        <f t="shared" si="782"/>
        <v/>
      </c>
      <c r="UI203" s="382" t="str">
        <f t="shared" si="782"/>
        <v/>
      </c>
      <c r="UJ203" s="382" t="str">
        <f t="shared" si="782"/>
        <v/>
      </c>
      <c r="UK203" s="382" t="str">
        <f t="shared" ref="UK203:WI203" si="783">IF(UK108&lt;2,"",ROUND(((SUM(UK187:UK196)/(UK107*UK109))-(SUM(UK14:UK103)^2/(UK107*UK108*UK109))),10))</f>
        <v/>
      </c>
      <c r="UL203" s="382" t="str">
        <f t="shared" si="783"/>
        <v/>
      </c>
      <c r="UM203" s="382" t="str">
        <f t="shared" si="783"/>
        <v/>
      </c>
      <c r="UN203" s="382" t="str">
        <f t="shared" si="783"/>
        <v/>
      </c>
      <c r="UO203" s="382" t="str">
        <f t="shared" si="783"/>
        <v/>
      </c>
      <c r="UP203" s="382" t="str">
        <f t="shared" si="783"/>
        <v/>
      </c>
      <c r="UQ203" s="382" t="str">
        <f t="shared" si="783"/>
        <v/>
      </c>
      <c r="UR203" s="382" t="str">
        <f t="shared" si="783"/>
        <v/>
      </c>
      <c r="US203" s="382" t="str">
        <f t="shared" si="783"/>
        <v/>
      </c>
      <c r="UT203" s="382" t="str">
        <f t="shared" si="783"/>
        <v/>
      </c>
      <c r="UU203" s="382" t="str">
        <f t="shared" si="783"/>
        <v/>
      </c>
      <c r="UV203" s="382" t="str">
        <f t="shared" si="783"/>
        <v/>
      </c>
      <c r="UW203" s="382" t="str">
        <f t="shared" si="783"/>
        <v/>
      </c>
      <c r="UX203" s="382" t="str">
        <f t="shared" si="783"/>
        <v/>
      </c>
      <c r="UY203" s="382" t="str">
        <f t="shared" si="783"/>
        <v/>
      </c>
      <c r="UZ203" s="382" t="str">
        <f t="shared" si="783"/>
        <v/>
      </c>
      <c r="VA203" s="382" t="str">
        <f t="shared" si="783"/>
        <v/>
      </c>
      <c r="VB203" s="382" t="str">
        <f t="shared" si="783"/>
        <v/>
      </c>
      <c r="VC203" s="382" t="str">
        <f t="shared" si="783"/>
        <v/>
      </c>
      <c r="VD203" s="382" t="str">
        <f t="shared" si="783"/>
        <v/>
      </c>
      <c r="VE203" s="382" t="str">
        <f t="shared" si="783"/>
        <v/>
      </c>
      <c r="VF203" s="382" t="str">
        <f t="shared" si="783"/>
        <v/>
      </c>
      <c r="VG203" s="382" t="str">
        <f t="shared" si="783"/>
        <v/>
      </c>
      <c r="VH203" s="382" t="str">
        <f t="shared" si="783"/>
        <v/>
      </c>
      <c r="VI203" s="382" t="str">
        <f t="shared" si="783"/>
        <v/>
      </c>
      <c r="VJ203" s="382" t="str">
        <f t="shared" si="783"/>
        <v/>
      </c>
      <c r="VK203" s="382" t="str">
        <f t="shared" si="783"/>
        <v/>
      </c>
      <c r="VL203" s="382" t="str">
        <f t="shared" si="783"/>
        <v/>
      </c>
      <c r="VM203" s="382" t="str">
        <f t="shared" si="783"/>
        <v/>
      </c>
      <c r="VN203" s="382" t="str">
        <f t="shared" si="783"/>
        <v/>
      </c>
      <c r="VO203" s="382" t="str">
        <f t="shared" si="783"/>
        <v/>
      </c>
      <c r="VP203" s="382" t="str">
        <f t="shared" si="783"/>
        <v/>
      </c>
      <c r="VQ203" s="382" t="str">
        <f t="shared" si="783"/>
        <v/>
      </c>
      <c r="VR203" s="382" t="str">
        <f t="shared" si="783"/>
        <v/>
      </c>
      <c r="VS203" s="382" t="str">
        <f t="shared" si="783"/>
        <v/>
      </c>
      <c r="VT203" s="382" t="str">
        <f t="shared" si="783"/>
        <v/>
      </c>
      <c r="VU203" s="382" t="str">
        <f t="shared" si="783"/>
        <v/>
      </c>
      <c r="VV203" s="382" t="str">
        <f t="shared" si="783"/>
        <v/>
      </c>
      <c r="VW203" s="382" t="str">
        <f t="shared" si="783"/>
        <v/>
      </c>
      <c r="VX203" s="382" t="str">
        <f t="shared" si="783"/>
        <v/>
      </c>
      <c r="VY203" s="382" t="str">
        <f t="shared" si="783"/>
        <v/>
      </c>
      <c r="VZ203" s="382" t="str">
        <f t="shared" si="783"/>
        <v/>
      </c>
      <c r="WA203" s="382" t="str">
        <f t="shared" si="783"/>
        <v/>
      </c>
      <c r="WB203" s="382" t="str">
        <f t="shared" si="783"/>
        <v/>
      </c>
      <c r="WC203" s="382" t="str">
        <f t="shared" si="783"/>
        <v/>
      </c>
      <c r="WD203" s="382" t="str">
        <f t="shared" si="783"/>
        <v/>
      </c>
      <c r="WE203" s="382" t="str">
        <f t="shared" si="783"/>
        <v/>
      </c>
      <c r="WF203" s="382" t="str">
        <f t="shared" si="783"/>
        <v/>
      </c>
      <c r="WG203" s="382" t="str">
        <f t="shared" si="783"/>
        <v/>
      </c>
      <c r="WH203" s="382" t="str">
        <f t="shared" si="783"/>
        <v/>
      </c>
      <c r="WI203" s="382" t="str">
        <f t="shared" si="783"/>
        <v/>
      </c>
    </row>
    <row r="204" spans="1:607">
      <c r="A204" s="348"/>
      <c r="B204" s="360" t="s">
        <v>936</v>
      </c>
      <c r="C204" s="348"/>
      <c r="D204" s="348"/>
      <c r="E204" s="348"/>
      <c r="F204" s="348"/>
      <c r="G204" s="361" t="str">
        <f t="shared" si="734"/>
        <v/>
      </c>
      <c r="H204" s="361" t="str">
        <f t="shared" si="735"/>
        <v/>
      </c>
      <c r="I204" s="397"/>
      <c r="J204" s="348"/>
      <c r="K204" s="348"/>
      <c r="L204" s="348"/>
      <c r="M204" s="348"/>
      <c r="N204" s="400"/>
      <c r="O204" s="400"/>
      <c r="P204" s="400"/>
      <c r="Q204" s="400"/>
      <c r="R204" s="400"/>
      <c r="S204" s="400"/>
      <c r="T204" s="400"/>
      <c r="U204" s="400"/>
      <c r="V204" s="400"/>
      <c r="W204" s="400"/>
      <c r="X204" s="400"/>
      <c r="Y204" s="400"/>
      <c r="Z204" s="400"/>
      <c r="AA204" s="400"/>
      <c r="AB204" s="400"/>
      <c r="AC204" s="400"/>
      <c r="AD204" s="400"/>
      <c r="AE204" s="400"/>
      <c r="AF204" s="400"/>
      <c r="AG204" s="400"/>
      <c r="AH204" s="400"/>
      <c r="AI204" s="400"/>
      <c r="AJ204" s="400"/>
      <c r="AK204" s="400"/>
      <c r="AL204" s="400"/>
      <c r="AM204" s="400"/>
      <c r="AN204" s="400"/>
      <c r="AO204" s="400"/>
      <c r="AP204" s="400"/>
      <c r="AQ204" s="400"/>
      <c r="AR204" s="400"/>
      <c r="AS204" s="400"/>
      <c r="AT204" s="400"/>
      <c r="AU204" s="400"/>
      <c r="AV204" s="400"/>
      <c r="AW204" s="400"/>
      <c r="AX204" s="400"/>
      <c r="AY204" s="400"/>
      <c r="AZ204" s="400"/>
      <c r="BA204" s="400"/>
      <c r="BB204" s="400"/>
      <c r="BC204" s="400"/>
      <c r="BD204" s="400"/>
      <c r="BE204" s="400"/>
      <c r="BF204" s="400"/>
      <c r="BG204" s="400"/>
      <c r="BH204" s="400"/>
      <c r="BI204" s="400"/>
      <c r="BJ204" s="400"/>
      <c r="BK204" s="400"/>
      <c r="BL204" s="400"/>
      <c r="BM204" s="400"/>
      <c r="BN204" s="400"/>
      <c r="BO204" s="400"/>
      <c r="BP204" s="400"/>
      <c r="BQ204" s="400"/>
      <c r="BR204" s="400"/>
      <c r="BS204" s="400"/>
      <c r="BT204" s="400"/>
      <c r="BU204" s="400"/>
      <c r="BV204" s="400"/>
      <c r="BW204" s="400"/>
      <c r="BX204" s="400"/>
      <c r="BY204" s="400"/>
      <c r="BZ204" s="400"/>
      <c r="CA204" s="400"/>
      <c r="CB204" s="400"/>
      <c r="CC204" s="400"/>
      <c r="CD204" s="400"/>
      <c r="CE204" s="400"/>
      <c r="CF204" s="400"/>
      <c r="CG204" s="400"/>
      <c r="CH204" s="400"/>
      <c r="CI204" s="400"/>
      <c r="CJ204" s="400"/>
      <c r="CK204" s="400"/>
      <c r="CL204" s="400"/>
      <c r="CM204" s="400"/>
      <c r="CN204" s="400"/>
      <c r="CO204" s="400"/>
      <c r="CP204" s="400"/>
      <c r="CQ204" s="400"/>
      <c r="CR204" s="400"/>
      <c r="CS204" s="400"/>
      <c r="CT204" s="400"/>
      <c r="CU204" s="400"/>
      <c r="CV204" s="400"/>
      <c r="CW204" s="400"/>
      <c r="CX204" s="400"/>
      <c r="CY204" s="400"/>
      <c r="CZ204" s="362"/>
      <c r="DA204" s="901"/>
      <c r="DB204" s="899" t="s">
        <v>1375</v>
      </c>
      <c r="DC204" s="899"/>
      <c r="DD204" s="382">
        <f>IF(OR(DD107=0,DD108=0),0,IF(DD199="","",ROUND(((SUM(DD157:DD186)/DD109)-(SUM(DD187:DD196)/(DD107*DD109))-(SUM(DD113:DD115)/(DD108*DD109))+(SUM(DD14:DD103)^2/(DD107*DD108*DD109))),10)))</f>
        <v>0</v>
      </c>
      <c r="DE204" s="382">
        <f t="shared" ref="DE204:FP204" si="784">IF(OR(DE107=0,DE108=0),0,IF(DE199="","",ROUND(((SUM(DE157:DE186)/DE109)-(SUM(DE187:DE196)/(DE107*DE109))-(SUM(DE113:DE115)/(DE108*DE109))+(SUM(DE14:DE103)^2/(DE107*DE108*DE109))),10)))</f>
        <v>0</v>
      </c>
      <c r="DF204" s="382">
        <f t="shared" si="784"/>
        <v>0</v>
      </c>
      <c r="DG204" s="382">
        <f t="shared" si="784"/>
        <v>0</v>
      </c>
      <c r="DH204" s="382">
        <f t="shared" si="784"/>
        <v>0</v>
      </c>
      <c r="DI204" s="382">
        <f t="shared" si="784"/>
        <v>0</v>
      </c>
      <c r="DJ204" s="382">
        <f t="shared" si="784"/>
        <v>0</v>
      </c>
      <c r="DK204" s="382">
        <f t="shared" si="784"/>
        <v>0</v>
      </c>
      <c r="DL204" s="382">
        <f t="shared" si="784"/>
        <v>0</v>
      </c>
      <c r="DM204" s="382">
        <f t="shared" si="784"/>
        <v>0</v>
      </c>
      <c r="DN204" s="382">
        <f t="shared" si="784"/>
        <v>0</v>
      </c>
      <c r="DO204" s="382">
        <f t="shared" si="784"/>
        <v>0</v>
      </c>
      <c r="DP204" s="382">
        <f t="shared" si="784"/>
        <v>0</v>
      </c>
      <c r="DQ204" s="382">
        <f t="shared" si="784"/>
        <v>0</v>
      </c>
      <c r="DR204" s="382">
        <f t="shared" si="784"/>
        <v>0</v>
      </c>
      <c r="DS204" s="382">
        <f t="shared" si="784"/>
        <v>0</v>
      </c>
      <c r="DT204" s="382">
        <f t="shared" si="784"/>
        <v>0</v>
      </c>
      <c r="DU204" s="382">
        <f t="shared" si="784"/>
        <v>0</v>
      </c>
      <c r="DV204" s="382">
        <f t="shared" si="784"/>
        <v>0</v>
      </c>
      <c r="DW204" s="382">
        <f t="shared" si="784"/>
        <v>0</v>
      </c>
      <c r="DX204" s="382">
        <f t="shared" si="784"/>
        <v>0</v>
      </c>
      <c r="DY204" s="382">
        <f t="shared" si="784"/>
        <v>0</v>
      </c>
      <c r="DZ204" s="382">
        <f t="shared" si="784"/>
        <v>0</v>
      </c>
      <c r="EA204" s="382">
        <f t="shared" si="784"/>
        <v>0</v>
      </c>
      <c r="EB204" s="382">
        <f t="shared" si="784"/>
        <v>0</v>
      </c>
      <c r="EC204" s="382">
        <f t="shared" si="784"/>
        <v>0</v>
      </c>
      <c r="ED204" s="382">
        <f t="shared" si="784"/>
        <v>0</v>
      </c>
      <c r="EE204" s="382">
        <f t="shared" si="784"/>
        <v>0</v>
      </c>
      <c r="EF204" s="382">
        <f t="shared" si="784"/>
        <v>0</v>
      </c>
      <c r="EG204" s="382">
        <f t="shared" si="784"/>
        <v>0</v>
      </c>
      <c r="EH204" s="382">
        <f t="shared" si="784"/>
        <v>0</v>
      </c>
      <c r="EI204" s="382">
        <f t="shared" si="784"/>
        <v>0</v>
      </c>
      <c r="EJ204" s="382">
        <f t="shared" si="784"/>
        <v>0</v>
      </c>
      <c r="EK204" s="382">
        <f t="shared" si="784"/>
        <v>0</v>
      </c>
      <c r="EL204" s="382">
        <f t="shared" si="784"/>
        <v>0</v>
      </c>
      <c r="EM204" s="382">
        <f t="shared" si="784"/>
        <v>0</v>
      </c>
      <c r="EN204" s="382">
        <f t="shared" si="784"/>
        <v>0</v>
      </c>
      <c r="EO204" s="382">
        <f t="shared" si="784"/>
        <v>0</v>
      </c>
      <c r="EP204" s="382">
        <f t="shared" si="784"/>
        <v>0</v>
      </c>
      <c r="EQ204" s="382">
        <f t="shared" si="784"/>
        <v>0</v>
      </c>
      <c r="ER204" s="382">
        <f t="shared" si="784"/>
        <v>0</v>
      </c>
      <c r="ES204" s="382">
        <f t="shared" si="784"/>
        <v>0</v>
      </c>
      <c r="ET204" s="382">
        <f t="shared" si="784"/>
        <v>0</v>
      </c>
      <c r="EU204" s="382">
        <f t="shared" si="784"/>
        <v>0</v>
      </c>
      <c r="EV204" s="382">
        <f t="shared" si="784"/>
        <v>0</v>
      </c>
      <c r="EW204" s="382">
        <f t="shared" si="784"/>
        <v>0</v>
      </c>
      <c r="EX204" s="382">
        <f t="shared" si="784"/>
        <v>0</v>
      </c>
      <c r="EY204" s="382">
        <f t="shared" si="784"/>
        <v>0</v>
      </c>
      <c r="EZ204" s="382">
        <f t="shared" si="784"/>
        <v>0</v>
      </c>
      <c r="FA204" s="382">
        <f t="shared" si="784"/>
        <v>0</v>
      </c>
      <c r="FB204" s="382">
        <f t="shared" si="784"/>
        <v>0</v>
      </c>
      <c r="FC204" s="382">
        <f t="shared" si="784"/>
        <v>0</v>
      </c>
      <c r="FD204" s="382">
        <f t="shared" si="784"/>
        <v>0</v>
      </c>
      <c r="FE204" s="382">
        <f t="shared" si="784"/>
        <v>0</v>
      </c>
      <c r="FF204" s="382">
        <f t="shared" si="784"/>
        <v>0</v>
      </c>
      <c r="FG204" s="382">
        <f t="shared" si="784"/>
        <v>0</v>
      </c>
      <c r="FH204" s="382">
        <f t="shared" si="784"/>
        <v>0</v>
      </c>
      <c r="FI204" s="382">
        <f t="shared" si="784"/>
        <v>0</v>
      </c>
      <c r="FJ204" s="382">
        <f t="shared" si="784"/>
        <v>0</v>
      </c>
      <c r="FK204" s="382">
        <f t="shared" si="784"/>
        <v>0</v>
      </c>
      <c r="FL204" s="382">
        <f t="shared" si="784"/>
        <v>0</v>
      </c>
      <c r="FM204" s="382">
        <f t="shared" si="784"/>
        <v>0</v>
      </c>
      <c r="FN204" s="382">
        <f t="shared" si="784"/>
        <v>0</v>
      </c>
      <c r="FO204" s="382">
        <f t="shared" si="784"/>
        <v>0</v>
      </c>
      <c r="FP204" s="382">
        <f t="shared" si="784"/>
        <v>0</v>
      </c>
      <c r="FQ204" s="382">
        <f t="shared" ref="FQ204:IB204" si="785">IF(OR(FQ107=0,FQ108=0),0,IF(FQ199="","",ROUND(((SUM(FQ157:FQ186)/FQ109)-(SUM(FQ187:FQ196)/(FQ107*FQ109))-(SUM(FQ113:FQ115)/(FQ108*FQ109))+(SUM(FQ14:FQ103)^2/(FQ107*FQ108*FQ109))),10)))</f>
        <v>0</v>
      </c>
      <c r="FR204" s="382">
        <f t="shared" si="785"/>
        <v>0</v>
      </c>
      <c r="FS204" s="382">
        <f t="shared" si="785"/>
        <v>0</v>
      </c>
      <c r="FT204" s="382">
        <f t="shared" si="785"/>
        <v>0</v>
      </c>
      <c r="FU204" s="382">
        <f t="shared" si="785"/>
        <v>0</v>
      </c>
      <c r="FV204" s="382">
        <f t="shared" si="785"/>
        <v>0</v>
      </c>
      <c r="FW204" s="382">
        <f t="shared" si="785"/>
        <v>0</v>
      </c>
      <c r="FX204" s="382">
        <f t="shared" si="785"/>
        <v>0</v>
      </c>
      <c r="FY204" s="382">
        <f t="shared" si="785"/>
        <v>0</v>
      </c>
      <c r="FZ204" s="382">
        <f t="shared" si="785"/>
        <v>0</v>
      </c>
      <c r="GA204" s="382">
        <f t="shared" si="785"/>
        <v>0</v>
      </c>
      <c r="GB204" s="382">
        <f t="shared" si="785"/>
        <v>0</v>
      </c>
      <c r="GC204" s="382">
        <f t="shared" si="785"/>
        <v>0</v>
      </c>
      <c r="GD204" s="382">
        <f t="shared" si="785"/>
        <v>0</v>
      </c>
      <c r="GE204" s="382">
        <f t="shared" si="785"/>
        <v>0</v>
      </c>
      <c r="GF204" s="382">
        <f t="shared" si="785"/>
        <v>0</v>
      </c>
      <c r="GG204" s="382">
        <f t="shared" si="785"/>
        <v>0</v>
      </c>
      <c r="GH204" s="382">
        <f t="shared" si="785"/>
        <v>0</v>
      </c>
      <c r="GI204" s="382">
        <f t="shared" si="785"/>
        <v>0</v>
      </c>
      <c r="GJ204" s="382">
        <f t="shared" si="785"/>
        <v>0</v>
      </c>
      <c r="GK204" s="382">
        <f t="shared" si="785"/>
        <v>0</v>
      </c>
      <c r="GL204" s="382">
        <f t="shared" si="785"/>
        <v>0</v>
      </c>
      <c r="GM204" s="382">
        <f t="shared" si="785"/>
        <v>0</v>
      </c>
      <c r="GN204" s="382">
        <f t="shared" si="785"/>
        <v>0</v>
      </c>
      <c r="GO204" s="382">
        <f t="shared" si="785"/>
        <v>0</v>
      </c>
      <c r="GP204" s="382">
        <f t="shared" si="785"/>
        <v>0</v>
      </c>
      <c r="GQ204" s="382">
        <f t="shared" si="785"/>
        <v>0</v>
      </c>
      <c r="GR204" s="382">
        <f t="shared" si="785"/>
        <v>0</v>
      </c>
      <c r="GS204" s="382">
        <f t="shared" si="785"/>
        <v>0</v>
      </c>
      <c r="GT204" s="382">
        <f t="shared" si="785"/>
        <v>0</v>
      </c>
      <c r="GU204" s="382">
        <f t="shared" si="785"/>
        <v>0</v>
      </c>
      <c r="GV204" s="382">
        <f t="shared" si="785"/>
        <v>0</v>
      </c>
      <c r="GW204" s="382">
        <f t="shared" si="785"/>
        <v>0</v>
      </c>
      <c r="GX204" s="382">
        <f t="shared" si="785"/>
        <v>0</v>
      </c>
      <c r="GY204" s="382">
        <f t="shared" si="785"/>
        <v>0</v>
      </c>
      <c r="GZ204" s="382">
        <f t="shared" si="785"/>
        <v>0</v>
      </c>
      <c r="HA204" s="382">
        <f t="shared" si="785"/>
        <v>0</v>
      </c>
      <c r="HB204" s="382">
        <f t="shared" si="785"/>
        <v>0</v>
      </c>
      <c r="HC204" s="382">
        <f t="shared" si="785"/>
        <v>0</v>
      </c>
      <c r="HD204" s="382">
        <f t="shared" si="785"/>
        <v>0</v>
      </c>
      <c r="HE204" s="382">
        <f t="shared" si="785"/>
        <v>0</v>
      </c>
      <c r="HF204" s="382">
        <f t="shared" si="785"/>
        <v>0</v>
      </c>
      <c r="HG204" s="382">
        <f t="shared" si="785"/>
        <v>0</v>
      </c>
      <c r="HH204" s="382">
        <f t="shared" si="785"/>
        <v>0</v>
      </c>
      <c r="HI204" s="382">
        <f t="shared" si="785"/>
        <v>0</v>
      </c>
      <c r="HJ204" s="382">
        <f t="shared" si="785"/>
        <v>0</v>
      </c>
      <c r="HK204" s="382">
        <f t="shared" si="785"/>
        <v>0</v>
      </c>
      <c r="HL204" s="382">
        <f t="shared" si="785"/>
        <v>0</v>
      </c>
      <c r="HM204" s="382">
        <f t="shared" si="785"/>
        <v>0</v>
      </c>
      <c r="HN204" s="382">
        <f t="shared" si="785"/>
        <v>0</v>
      </c>
      <c r="HO204" s="382">
        <f t="shared" si="785"/>
        <v>0</v>
      </c>
      <c r="HP204" s="382">
        <f t="shared" si="785"/>
        <v>0</v>
      </c>
      <c r="HQ204" s="382">
        <f t="shared" si="785"/>
        <v>0</v>
      </c>
      <c r="HR204" s="382">
        <f t="shared" si="785"/>
        <v>0</v>
      </c>
      <c r="HS204" s="382">
        <f t="shared" si="785"/>
        <v>0</v>
      </c>
      <c r="HT204" s="382">
        <f t="shared" si="785"/>
        <v>0</v>
      </c>
      <c r="HU204" s="382">
        <f t="shared" si="785"/>
        <v>0</v>
      </c>
      <c r="HV204" s="382">
        <f t="shared" si="785"/>
        <v>0</v>
      </c>
      <c r="HW204" s="382">
        <f t="shared" si="785"/>
        <v>0</v>
      </c>
      <c r="HX204" s="382">
        <f t="shared" si="785"/>
        <v>0</v>
      </c>
      <c r="HY204" s="382">
        <f t="shared" si="785"/>
        <v>0</v>
      </c>
      <c r="HZ204" s="382">
        <f t="shared" si="785"/>
        <v>0</v>
      </c>
      <c r="IA204" s="382">
        <f t="shared" si="785"/>
        <v>0</v>
      </c>
      <c r="IB204" s="382">
        <f t="shared" si="785"/>
        <v>0</v>
      </c>
      <c r="IC204" s="382">
        <f t="shared" ref="IC204:KN204" si="786">IF(OR(IC107=0,IC108=0),0,IF(IC199="","",ROUND(((SUM(IC157:IC186)/IC109)-(SUM(IC187:IC196)/(IC107*IC109))-(SUM(IC113:IC115)/(IC108*IC109))+(SUM(IC14:IC103)^2/(IC107*IC108*IC109))),10)))</f>
        <v>0</v>
      </c>
      <c r="ID204" s="382">
        <f t="shared" si="786"/>
        <v>0</v>
      </c>
      <c r="IE204" s="382">
        <f t="shared" si="786"/>
        <v>0</v>
      </c>
      <c r="IF204" s="382">
        <f t="shared" si="786"/>
        <v>0</v>
      </c>
      <c r="IG204" s="382">
        <f t="shared" si="786"/>
        <v>0</v>
      </c>
      <c r="IH204" s="382">
        <f t="shared" si="786"/>
        <v>0</v>
      </c>
      <c r="II204" s="382">
        <f t="shared" si="786"/>
        <v>0</v>
      </c>
      <c r="IJ204" s="382">
        <f t="shared" si="786"/>
        <v>0</v>
      </c>
      <c r="IK204" s="382">
        <f t="shared" si="786"/>
        <v>0</v>
      </c>
      <c r="IL204" s="382">
        <f t="shared" si="786"/>
        <v>0</v>
      </c>
      <c r="IM204" s="382">
        <f t="shared" si="786"/>
        <v>0</v>
      </c>
      <c r="IN204" s="382">
        <f t="shared" si="786"/>
        <v>0</v>
      </c>
      <c r="IO204" s="382">
        <f t="shared" si="786"/>
        <v>0</v>
      </c>
      <c r="IP204" s="382">
        <f t="shared" si="786"/>
        <v>0</v>
      </c>
      <c r="IQ204" s="382">
        <f t="shared" si="786"/>
        <v>0</v>
      </c>
      <c r="IR204" s="382">
        <f t="shared" si="786"/>
        <v>0</v>
      </c>
      <c r="IS204" s="382">
        <f t="shared" si="786"/>
        <v>0</v>
      </c>
      <c r="IT204" s="382">
        <f t="shared" si="786"/>
        <v>0</v>
      </c>
      <c r="IU204" s="382">
        <f t="shared" si="786"/>
        <v>0</v>
      </c>
      <c r="IV204" s="382">
        <f t="shared" si="786"/>
        <v>0</v>
      </c>
      <c r="IW204" s="382">
        <f t="shared" si="786"/>
        <v>0</v>
      </c>
      <c r="IX204" s="382">
        <f t="shared" si="786"/>
        <v>0</v>
      </c>
      <c r="IY204" s="382">
        <f t="shared" si="786"/>
        <v>0</v>
      </c>
      <c r="IZ204" s="382">
        <f t="shared" si="786"/>
        <v>0</v>
      </c>
      <c r="JA204" s="382">
        <f t="shared" si="786"/>
        <v>0</v>
      </c>
      <c r="JB204" s="382">
        <f t="shared" si="786"/>
        <v>0</v>
      </c>
      <c r="JC204" s="382">
        <f t="shared" si="786"/>
        <v>0</v>
      </c>
      <c r="JD204" s="382">
        <f t="shared" si="786"/>
        <v>0</v>
      </c>
      <c r="JE204" s="382">
        <f t="shared" si="786"/>
        <v>0</v>
      </c>
      <c r="JF204" s="382">
        <f t="shared" si="786"/>
        <v>0</v>
      </c>
      <c r="JG204" s="382">
        <f t="shared" si="786"/>
        <v>0</v>
      </c>
      <c r="JH204" s="382">
        <f t="shared" si="786"/>
        <v>0</v>
      </c>
      <c r="JI204" s="382">
        <f t="shared" si="786"/>
        <v>0</v>
      </c>
      <c r="JJ204" s="382">
        <f t="shared" si="786"/>
        <v>0</v>
      </c>
      <c r="JK204" s="382">
        <f t="shared" si="786"/>
        <v>0</v>
      </c>
      <c r="JL204" s="382">
        <f t="shared" si="786"/>
        <v>0</v>
      </c>
      <c r="JM204" s="382">
        <f t="shared" si="786"/>
        <v>0</v>
      </c>
      <c r="JN204" s="382">
        <f t="shared" si="786"/>
        <v>0</v>
      </c>
      <c r="JO204" s="382">
        <f t="shared" si="786"/>
        <v>0</v>
      </c>
      <c r="JP204" s="382">
        <f t="shared" si="786"/>
        <v>0</v>
      </c>
      <c r="JQ204" s="382">
        <f t="shared" si="786"/>
        <v>0</v>
      </c>
      <c r="JR204" s="382">
        <f t="shared" si="786"/>
        <v>0</v>
      </c>
      <c r="JS204" s="382">
        <f t="shared" si="786"/>
        <v>0</v>
      </c>
      <c r="JT204" s="382">
        <f t="shared" si="786"/>
        <v>0</v>
      </c>
      <c r="JU204" s="382">
        <f t="shared" si="786"/>
        <v>0</v>
      </c>
      <c r="JV204" s="382">
        <f t="shared" si="786"/>
        <v>0</v>
      </c>
      <c r="JW204" s="382">
        <f t="shared" si="786"/>
        <v>0</v>
      </c>
      <c r="JX204" s="382">
        <f t="shared" si="786"/>
        <v>0</v>
      </c>
      <c r="JY204" s="382">
        <f t="shared" si="786"/>
        <v>0</v>
      </c>
      <c r="JZ204" s="382">
        <f t="shared" si="786"/>
        <v>0</v>
      </c>
      <c r="KA204" s="382">
        <f t="shared" si="786"/>
        <v>0</v>
      </c>
      <c r="KB204" s="382">
        <f t="shared" si="786"/>
        <v>0</v>
      </c>
      <c r="KC204" s="382">
        <f t="shared" si="786"/>
        <v>0</v>
      </c>
      <c r="KD204" s="382">
        <f t="shared" si="786"/>
        <v>0</v>
      </c>
      <c r="KE204" s="382">
        <f t="shared" si="786"/>
        <v>0</v>
      </c>
      <c r="KF204" s="382">
        <f t="shared" si="786"/>
        <v>0</v>
      </c>
      <c r="KG204" s="382">
        <f t="shared" si="786"/>
        <v>0</v>
      </c>
      <c r="KH204" s="382">
        <f t="shared" si="786"/>
        <v>0</v>
      </c>
      <c r="KI204" s="382">
        <f t="shared" si="786"/>
        <v>0</v>
      </c>
      <c r="KJ204" s="382">
        <f t="shared" si="786"/>
        <v>0</v>
      </c>
      <c r="KK204" s="382">
        <f t="shared" si="786"/>
        <v>0</v>
      </c>
      <c r="KL204" s="382">
        <f t="shared" si="786"/>
        <v>0</v>
      </c>
      <c r="KM204" s="382">
        <f t="shared" si="786"/>
        <v>0</v>
      </c>
      <c r="KN204" s="382">
        <f t="shared" si="786"/>
        <v>0</v>
      </c>
      <c r="KO204" s="382">
        <f t="shared" ref="KO204:MZ204" si="787">IF(OR(KO107=0,KO108=0),0,IF(KO199="","",ROUND(((SUM(KO157:KO186)/KO109)-(SUM(KO187:KO196)/(KO107*KO109))-(SUM(KO113:KO115)/(KO108*KO109))+(SUM(KO14:KO103)^2/(KO107*KO108*KO109))),10)))</f>
        <v>0</v>
      </c>
      <c r="KP204" s="382">
        <f t="shared" si="787"/>
        <v>0</v>
      </c>
      <c r="KQ204" s="382">
        <f t="shared" si="787"/>
        <v>0</v>
      </c>
      <c r="KR204" s="382">
        <f t="shared" si="787"/>
        <v>0</v>
      </c>
      <c r="KS204" s="382">
        <f t="shared" si="787"/>
        <v>0</v>
      </c>
      <c r="KT204" s="382">
        <f t="shared" si="787"/>
        <v>0</v>
      </c>
      <c r="KU204" s="382">
        <f t="shared" si="787"/>
        <v>0</v>
      </c>
      <c r="KV204" s="382">
        <f t="shared" si="787"/>
        <v>0</v>
      </c>
      <c r="KW204" s="382">
        <f t="shared" si="787"/>
        <v>0</v>
      </c>
      <c r="KX204" s="382">
        <f t="shared" si="787"/>
        <v>0</v>
      </c>
      <c r="KY204" s="382">
        <f t="shared" si="787"/>
        <v>0</v>
      </c>
      <c r="KZ204" s="382">
        <f t="shared" si="787"/>
        <v>0</v>
      </c>
      <c r="LA204" s="382">
        <f t="shared" si="787"/>
        <v>0</v>
      </c>
      <c r="LB204" s="382">
        <f t="shared" si="787"/>
        <v>0</v>
      </c>
      <c r="LC204" s="382">
        <f t="shared" si="787"/>
        <v>0</v>
      </c>
      <c r="LD204" s="382">
        <f t="shared" si="787"/>
        <v>0</v>
      </c>
      <c r="LE204" s="382">
        <f t="shared" si="787"/>
        <v>0</v>
      </c>
      <c r="LF204" s="382">
        <f t="shared" si="787"/>
        <v>0</v>
      </c>
      <c r="LG204" s="382">
        <f t="shared" si="787"/>
        <v>0</v>
      </c>
      <c r="LH204" s="382">
        <f t="shared" si="787"/>
        <v>0</v>
      </c>
      <c r="LI204" s="382">
        <f t="shared" si="787"/>
        <v>0</v>
      </c>
      <c r="LJ204" s="382">
        <f t="shared" si="787"/>
        <v>0</v>
      </c>
      <c r="LK204" s="382">
        <f t="shared" si="787"/>
        <v>0</v>
      </c>
      <c r="LL204" s="382">
        <f t="shared" si="787"/>
        <v>0</v>
      </c>
      <c r="LM204" s="382">
        <f t="shared" si="787"/>
        <v>0</v>
      </c>
      <c r="LN204" s="382">
        <f t="shared" si="787"/>
        <v>0</v>
      </c>
      <c r="LO204" s="382">
        <f t="shared" si="787"/>
        <v>0</v>
      </c>
      <c r="LP204" s="382">
        <f t="shared" si="787"/>
        <v>0</v>
      </c>
      <c r="LQ204" s="382">
        <f t="shared" si="787"/>
        <v>0</v>
      </c>
      <c r="LR204" s="382">
        <f t="shared" si="787"/>
        <v>0</v>
      </c>
      <c r="LS204" s="382">
        <f t="shared" si="787"/>
        <v>0</v>
      </c>
      <c r="LT204" s="382">
        <f t="shared" si="787"/>
        <v>0</v>
      </c>
      <c r="LU204" s="382">
        <f t="shared" si="787"/>
        <v>0</v>
      </c>
      <c r="LV204" s="382">
        <f t="shared" si="787"/>
        <v>0</v>
      </c>
      <c r="LW204" s="382">
        <f t="shared" si="787"/>
        <v>0</v>
      </c>
      <c r="LX204" s="382">
        <f t="shared" si="787"/>
        <v>0</v>
      </c>
      <c r="LY204" s="382">
        <f t="shared" si="787"/>
        <v>0</v>
      </c>
      <c r="LZ204" s="382">
        <f t="shared" si="787"/>
        <v>0</v>
      </c>
      <c r="MA204" s="382">
        <f t="shared" si="787"/>
        <v>0</v>
      </c>
      <c r="MB204" s="382">
        <f t="shared" si="787"/>
        <v>0</v>
      </c>
      <c r="MC204" s="382">
        <f t="shared" si="787"/>
        <v>0</v>
      </c>
      <c r="MD204" s="382">
        <f t="shared" si="787"/>
        <v>0</v>
      </c>
      <c r="ME204" s="382">
        <f t="shared" si="787"/>
        <v>0</v>
      </c>
      <c r="MF204" s="382">
        <f t="shared" si="787"/>
        <v>0</v>
      </c>
      <c r="MG204" s="382">
        <f t="shared" si="787"/>
        <v>0</v>
      </c>
      <c r="MH204" s="382">
        <f t="shared" si="787"/>
        <v>0</v>
      </c>
      <c r="MI204" s="382">
        <f t="shared" si="787"/>
        <v>0</v>
      </c>
      <c r="MJ204" s="382">
        <f t="shared" si="787"/>
        <v>0</v>
      </c>
      <c r="MK204" s="382">
        <f t="shared" si="787"/>
        <v>0</v>
      </c>
      <c r="ML204" s="382">
        <f t="shared" si="787"/>
        <v>0</v>
      </c>
      <c r="MM204" s="382">
        <f t="shared" si="787"/>
        <v>0</v>
      </c>
      <c r="MN204" s="382">
        <f t="shared" si="787"/>
        <v>0</v>
      </c>
      <c r="MO204" s="382">
        <f t="shared" si="787"/>
        <v>0</v>
      </c>
      <c r="MP204" s="382">
        <f t="shared" si="787"/>
        <v>0</v>
      </c>
      <c r="MQ204" s="382">
        <f t="shared" si="787"/>
        <v>0</v>
      </c>
      <c r="MR204" s="382">
        <f t="shared" si="787"/>
        <v>0</v>
      </c>
      <c r="MS204" s="382">
        <f t="shared" si="787"/>
        <v>0</v>
      </c>
      <c r="MT204" s="382">
        <f t="shared" si="787"/>
        <v>0</v>
      </c>
      <c r="MU204" s="382">
        <f t="shared" si="787"/>
        <v>0</v>
      </c>
      <c r="MV204" s="382">
        <f t="shared" si="787"/>
        <v>0</v>
      </c>
      <c r="MW204" s="382">
        <f t="shared" si="787"/>
        <v>0</v>
      </c>
      <c r="MX204" s="382">
        <f t="shared" si="787"/>
        <v>0</v>
      </c>
      <c r="MY204" s="382">
        <f t="shared" si="787"/>
        <v>0</v>
      </c>
      <c r="MZ204" s="382">
        <f t="shared" si="787"/>
        <v>0</v>
      </c>
      <c r="NA204" s="382">
        <f t="shared" ref="NA204:PL204" si="788">IF(OR(NA107=0,NA108=0),0,IF(NA199="","",ROUND(((SUM(NA157:NA186)/NA109)-(SUM(NA187:NA196)/(NA107*NA109))-(SUM(NA113:NA115)/(NA108*NA109))+(SUM(NA14:NA103)^2/(NA107*NA108*NA109))),10)))</f>
        <v>0</v>
      </c>
      <c r="NB204" s="382">
        <f t="shared" si="788"/>
        <v>0</v>
      </c>
      <c r="NC204" s="382">
        <f t="shared" si="788"/>
        <v>0</v>
      </c>
      <c r="ND204" s="382">
        <f t="shared" si="788"/>
        <v>0</v>
      </c>
      <c r="NE204" s="382">
        <f t="shared" si="788"/>
        <v>0</v>
      </c>
      <c r="NF204" s="382">
        <f t="shared" si="788"/>
        <v>0</v>
      </c>
      <c r="NG204" s="382">
        <f t="shared" si="788"/>
        <v>0</v>
      </c>
      <c r="NH204" s="382">
        <f t="shared" si="788"/>
        <v>0</v>
      </c>
      <c r="NI204" s="382">
        <f t="shared" si="788"/>
        <v>0</v>
      </c>
      <c r="NJ204" s="382">
        <f t="shared" si="788"/>
        <v>0</v>
      </c>
      <c r="NK204" s="382">
        <f t="shared" si="788"/>
        <v>0</v>
      </c>
      <c r="NL204" s="382">
        <f t="shared" si="788"/>
        <v>0</v>
      </c>
      <c r="NM204" s="382">
        <f t="shared" si="788"/>
        <v>0</v>
      </c>
      <c r="NN204" s="382">
        <f t="shared" si="788"/>
        <v>0</v>
      </c>
      <c r="NO204" s="382">
        <f t="shared" si="788"/>
        <v>0</v>
      </c>
      <c r="NP204" s="382">
        <f t="shared" si="788"/>
        <v>0</v>
      </c>
      <c r="NQ204" s="382">
        <f t="shared" si="788"/>
        <v>0</v>
      </c>
      <c r="NR204" s="382">
        <f t="shared" si="788"/>
        <v>0</v>
      </c>
      <c r="NS204" s="382">
        <f t="shared" si="788"/>
        <v>0</v>
      </c>
      <c r="NT204" s="382">
        <f t="shared" si="788"/>
        <v>0</v>
      </c>
      <c r="NU204" s="382">
        <f t="shared" si="788"/>
        <v>0</v>
      </c>
      <c r="NV204" s="382">
        <f t="shared" si="788"/>
        <v>0</v>
      </c>
      <c r="NW204" s="382">
        <f t="shared" si="788"/>
        <v>0</v>
      </c>
      <c r="NX204" s="382">
        <f t="shared" si="788"/>
        <v>0</v>
      </c>
      <c r="NY204" s="382">
        <f t="shared" si="788"/>
        <v>0</v>
      </c>
      <c r="NZ204" s="382">
        <f t="shared" si="788"/>
        <v>0</v>
      </c>
      <c r="OA204" s="382">
        <f t="shared" si="788"/>
        <v>0</v>
      </c>
      <c r="OB204" s="382">
        <f t="shared" si="788"/>
        <v>0</v>
      </c>
      <c r="OC204" s="382">
        <f t="shared" si="788"/>
        <v>0</v>
      </c>
      <c r="OD204" s="382">
        <f t="shared" si="788"/>
        <v>0</v>
      </c>
      <c r="OE204" s="382">
        <f t="shared" si="788"/>
        <v>0</v>
      </c>
      <c r="OF204" s="382">
        <f t="shared" si="788"/>
        <v>0</v>
      </c>
      <c r="OG204" s="382">
        <f t="shared" si="788"/>
        <v>0</v>
      </c>
      <c r="OH204" s="382">
        <f t="shared" si="788"/>
        <v>0</v>
      </c>
      <c r="OI204" s="382">
        <f t="shared" si="788"/>
        <v>0</v>
      </c>
      <c r="OJ204" s="382">
        <f t="shared" si="788"/>
        <v>0</v>
      </c>
      <c r="OK204" s="382">
        <f t="shared" si="788"/>
        <v>0</v>
      </c>
      <c r="OL204" s="382">
        <f t="shared" si="788"/>
        <v>0</v>
      </c>
      <c r="OM204" s="382">
        <f t="shared" si="788"/>
        <v>0</v>
      </c>
      <c r="ON204" s="382">
        <f t="shared" si="788"/>
        <v>0</v>
      </c>
      <c r="OO204" s="382">
        <f t="shared" si="788"/>
        <v>0</v>
      </c>
      <c r="OP204" s="382">
        <f t="shared" si="788"/>
        <v>0</v>
      </c>
      <c r="OQ204" s="382">
        <f t="shared" si="788"/>
        <v>0</v>
      </c>
      <c r="OR204" s="382">
        <f t="shared" si="788"/>
        <v>0</v>
      </c>
      <c r="OS204" s="382">
        <f t="shared" si="788"/>
        <v>0</v>
      </c>
      <c r="OT204" s="382">
        <f t="shared" si="788"/>
        <v>0</v>
      </c>
      <c r="OU204" s="382">
        <f t="shared" si="788"/>
        <v>0</v>
      </c>
      <c r="OV204" s="382">
        <f t="shared" si="788"/>
        <v>0</v>
      </c>
      <c r="OW204" s="382">
        <f t="shared" si="788"/>
        <v>0</v>
      </c>
      <c r="OX204" s="382">
        <f t="shared" si="788"/>
        <v>0</v>
      </c>
      <c r="OY204" s="382">
        <f t="shared" si="788"/>
        <v>0</v>
      </c>
      <c r="OZ204" s="382">
        <f t="shared" si="788"/>
        <v>0</v>
      </c>
      <c r="PA204" s="382">
        <f t="shared" si="788"/>
        <v>0</v>
      </c>
      <c r="PB204" s="382">
        <f t="shared" si="788"/>
        <v>0</v>
      </c>
      <c r="PC204" s="382">
        <f t="shared" si="788"/>
        <v>0</v>
      </c>
      <c r="PD204" s="382">
        <f t="shared" si="788"/>
        <v>0</v>
      </c>
      <c r="PE204" s="382">
        <f t="shared" si="788"/>
        <v>0</v>
      </c>
      <c r="PF204" s="382">
        <f t="shared" si="788"/>
        <v>0</v>
      </c>
      <c r="PG204" s="382">
        <f t="shared" si="788"/>
        <v>0</v>
      </c>
      <c r="PH204" s="382">
        <f t="shared" si="788"/>
        <v>0</v>
      </c>
      <c r="PI204" s="382">
        <f t="shared" si="788"/>
        <v>0</v>
      </c>
      <c r="PJ204" s="382">
        <f t="shared" si="788"/>
        <v>0</v>
      </c>
      <c r="PK204" s="382">
        <f t="shared" si="788"/>
        <v>0</v>
      </c>
      <c r="PL204" s="382">
        <f t="shared" si="788"/>
        <v>0</v>
      </c>
      <c r="PM204" s="382">
        <f t="shared" ref="PM204:RX204" si="789">IF(OR(PM107=0,PM108=0),0,IF(PM199="","",ROUND(((SUM(PM157:PM186)/PM109)-(SUM(PM187:PM196)/(PM107*PM109))-(SUM(PM113:PM115)/(PM108*PM109))+(SUM(PM14:PM103)^2/(PM107*PM108*PM109))),10)))</f>
        <v>0</v>
      </c>
      <c r="PN204" s="382">
        <f t="shared" si="789"/>
        <v>0</v>
      </c>
      <c r="PO204" s="382">
        <f t="shared" si="789"/>
        <v>0</v>
      </c>
      <c r="PP204" s="382">
        <f t="shared" si="789"/>
        <v>0</v>
      </c>
      <c r="PQ204" s="382">
        <f t="shared" si="789"/>
        <v>0</v>
      </c>
      <c r="PR204" s="382">
        <f t="shared" si="789"/>
        <v>0</v>
      </c>
      <c r="PS204" s="382">
        <f t="shared" si="789"/>
        <v>0</v>
      </c>
      <c r="PT204" s="382">
        <f t="shared" si="789"/>
        <v>0</v>
      </c>
      <c r="PU204" s="382">
        <f t="shared" si="789"/>
        <v>0</v>
      </c>
      <c r="PV204" s="382">
        <f t="shared" si="789"/>
        <v>0</v>
      </c>
      <c r="PW204" s="382">
        <f t="shared" si="789"/>
        <v>0</v>
      </c>
      <c r="PX204" s="382">
        <f t="shared" si="789"/>
        <v>0</v>
      </c>
      <c r="PY204" s="382">
        <f t="shared" si="789"/>
        <v>0</v>
      </c>
      <c r="PZ204" s="382">
        <f t="shared" si="789"/>
        <v>0</v>
      </c>
      <c r="QA204" s="382">
        <f t="shared" si="789"/>
        <v>0</v>
      </c>
      <c r="QB204" s="382">
        <f t="shared" si="789"/>
        <v>0</v>
      </c>
      <c r="QC204" s="382">
        <f t="shared" si="789"/>
        <v>0</v>
      </c>
      <c r="QD204" s="382">
        <f t="shared" si="789"/>
        <v>0</v>
      </c>
      <c r="QE204" s="382">
        <f t="shared" si="789"/>
        <v>0</v>
      </c>
      <c r="QF204" s="382">
        <f t="shared" si="789"/>
        <v>0</v>
      </c>
      <c r="QG204" s="382">
        <f t="shared" si="789"/>
        <v>0</v>
      </c>
      <c r="QH204" s="382">
        <f t="shared" si="789"/>
        <v>0</v>
      </c>
      <c r="QI204" s="382">
        <f t="shared" si="789"/>
        <v>0</v>
      </c>
      <c r="QJ204" s="382">
        <f t="shared" si="789"/>
        <v>0</v>
      </c>
      <c r="QK204" s="382">
        <f t="shared" si="789"/>
        <v>0</v>
      </c>
      <c r="QL204" s="382">
        <f t="shared" si="789"/>
        <v>0</v>
      </c>
      <c r="QM204" s="382">
        <f t="shared" si="789"/>
        <v>0</v>
      </c>
      <c r="QN204" s="382">
        <f t="shared" si="789"/>
        <v>0</v>
      </c>
      <c r="QO204" s="382">
        <f t="shared" si="789"/>
        <v>0</v>
      </c>
      <c r="QP204" s="382">
        <f t="shared" si="789"/>
        <v>0</v>
      </c>
      <c r="QQ204" s="382">
        <f t="shared" si="789"/>
        <v>0</v>
      </c>
      <c r="QR204" s="382">
        <f t="shared" si="789"/>
        <v>0</v>
      </c>
      <c r="QS204" s="382">
        <f t="shared" si="789"/>
        <v>0</v>
      </c>
      <c r="QT204" s="382">
        <f t="shared" si="789"/>
        <v>0</v>
      </c>
      <c r="QU204" s="382">
        <f t="shared" si="789"/>
        <v>0</v>
      </c>
      <c r="QV204" s="382">
        <f t="shared" si="789"/>
        <v>0</v>
      </c>
      <c r="QW204" s="382">
        <f t="shared" si="789"/>
        <v>0</v>
      </c>
      <c r="QX204" s="382">
        <f t="shared" si="789"/>
        <v>0</v>
      </c>
      <c r="QY204" s="382">
        <f t="shared" si="789"/>
        <v>0</v>
      </c>
      <c r="QZ204" s="382">
        <f t="shared" si="789"/>
        <v>0</v>
      </c>
      <c r="RA204" s="382">
        <f t="shared" si="789"/>
        <v>0</v>
      </c>
      <c r="RB204" s="382">
        <f t="shared" si="789"/>
        <v>0</v>
      </c>
      <c r="RC204" s="382">
        <f t="shared" si="789"/>
        <v>0</v>
      </c>
      <c r="RD204" s="382">
        <f t="shared" si="789"/>
        <v>0</v>
      </c>
      <c r="RE204" s="382">
        <f t="shared" si="789"/>
        <v>0</v>
      </c>
      <c r="RF204" s="382">
        <f t="shared" si="789"/>
        <v>0</v>
      </c>
      <c r="RG204" s="382">
        <f t="shared" si="789"/>
        <v>0</v>
      </c>
      <c r="RH204" s="382">
        <f t="shared" si="789"/>
        <v>0</v>
      </c>
      <c r="RI204" s="382">
        <f t="shared" si="789"/>
        <v>0</v>
      </c>
      <c r="RJ204" s="382">
        <f t="shared" si="789"/>
        <v>0</v>
      </c>
      <c r="RK204" s="382">
        <f t="shared" si="789"/>
        <v>0</v>
      </c>
      <c r="RL204" s="382">
        <f t="shared" si="789"/>
        <v>0</v>
      </c>
      <c r="RM204" s="382">
        <f t="shared" si="789"/>
        <v>0</v>
      </c>
      <c r="RN204" s="382">
        <f t="shared" si="789"/>
        <v>0</v>
      </c>
      <c r="RO204" s="382">
        <f t="shared" si="789"/>
        <v>0</v>
      </c>
      <c r="RP204" s="382">
        <f t="shared" si="789"/>
        <v>0</v>
      </c>
      <c r="RQ204" s="382">
        <f t="shared" si="789"/>
        <v>0</v>
      </c>
      <c r="RR204" s="382">
        <f t="shared" si="789"/>
        <v>0</v>
      </c>
      <c r="RS204" s="382">
        <f t="shared" si="789"/>
        <v>0</v>
      </c>
      <c r="RT204" s="382">
        <f t="shared" si="789"/>
        <v>0</v>
      </c>
      <c r="RU204" s="382">
        <f t="shared" si="789"/>
        <v>0</v>
      </c>
      <c r="RV204" s="382">
        <f t="shared" si="789"/>
        <v>0</v>
      </c>
      <c r="RW204" s="382">
        <f t="shared" si="789"/>
        <v>0</v>
      </c>
      <c r="RX204" s="382">
        <f t="shared" si="789"/>
        <v>0</v>
      </c>
      <c r="RY204" s="382">
        <f t="shared" ref="RY204:UJ204" si="790">IF(OR(RY107=0,RY108=0),0,IF(RY199="","",ROUND(((SUM(RY157:RY186)/RY109)-(SUM(RY187:RY196)/(RY107*RY109))-(SUM(RY113:RY115)/(RY108*RY109))+(SUM(RY14:RY103)^2/(RY107*RY108*RY109))),10)))</f>
        <v>0</v>
      </c>
      <c r="RZ204" s="382">
        <f t="shared" si="790"/>
        <v>0</v>
      </c>
      <c r="SA204" s="382">
        <f t="shared" si="790"/>
        <v>0</v>
      </c>
      <c r="SB204" s="382">
        <f t="shared" si="790"/>
        <v>0</v>
      </c>
      <c r="SC204" s="382">
        <f t="shared" si="790"/>
        <v>0</v>
      </c>
      <c r="SD204" s="382">
        <f t="shared" si="790"/>
        <v>0</v>
      </c>
      <c r="SE204" s="382">
        <f t="shared" si="790"/>
        <v>0</v>
      </c>
      <c r="SF204" s="382">
        <f t="shared" si="790"/>
        <v>0</v>
      </c>
      <c r="SG204" s="382">
        <f t="shared" si="790"/>
        <v>0</v>
      </c>
      <c r="SH204" s="382">
        <f t="shared" si="790"/>
        <v>0</v>
      </c>
      <c r="SI204" s="382">
        <f t="shared" si="790"/>
        <v>0</v>
      </c>
      <c r="SJ204" s="382">
        <f t="shared" si="790"/>
        <v>0</v>
      </c>
      <c r="SK204" s="382">
        <f t="shared" si="790"/>
        <v>0</v>
      </c>
      <c r="SL204" s="382">
        <f t="shared" si="790"/>
        <v>0</v>
      </c>
      <c r="SM204" s="382">
        <f t="shared" si="790"/>
        <v>0</v>
      </c>
      <c r="SN204" s="382">
        <f t="shared" si="790"/>
        <v>0</v>
      </c>
      <c r="SO204" s="382">
        <f t="shared" si="790"/>
        <v>0</v>
      </c>
      <c r="SP204" s="382">
        <f t="shared" si="790"/>
        <v>0</v>
      </c>
      <c r="SQ204" s="382">
        <f t="shared" si="790"/>
        <v>0</v>
      </c>
      <c r="SR204" s="382">
        <f t="shared" si="790"/>
        <v>0</v>
      </c>
      <c r="SS204" s="382">
        <f t="shared" si="790"/>
        <v>0</v>
      </c>
      <c r="ST204" s="382">
        <f t="shared" si="790"/>
        <v>0</v>
      </c>
      <c r="SU204" s="382">
        <f t="shared" si="790"/>
        <v>0</v>
      </c>
      <c r="SV204" s="382">
        <f t="shared" si="790"/>
        <v>0</v>
      </c>
      <c r="SW204" s="382">
        <f t="shared" si="790"/>
        <v>0</v>
      </c>
      <c r="SX204" s="382">
        <f t="shared" si="790"/>
        <v>0</v>
      </c>
      <c r="SY204" s="382">
        <f t="shared" si="790"/>
        <v>0</v>
      </c>
      <c r="SZ204" s="382">
        <f t="shared" si="790"/>
        <v>0</v>
      </c>
      <c r="TA204" s="382">
        <f t="shared" si="790"/>
        <v>0</v>
      </c>
      <c r="TB204" s="382">
        <f t="shared" si="790"/>
        <v>0</v>
      </c>
      <c r="TC204" s="382">
        <f t="shared" si="790"/>
        <v>0</v>
      </c>
      <c r="TD204" s="382">
        <f t="shared" si="790"/>
        <v>0</v>
      </c>
      <c r="TE204" s="382">
        <f t="shared" si="790"/>
        <v>0</v>
      </c>
      <c r="TF204" s="382">
        <f t="shared" si="790"/>
        <v>0</v>
      </c>
      <c r="TG204" s="382">
        <f t="shared" si="790"/>
        <v>0</v>
      </c>
      <c r="TH204" s="382">
        <f t="shared" si="790"/>
        <v>0</v>
      </c>
      <c r="TI204" s="382">
        <f t="shared" si="790"/>
        <v>0</v>
      </c>
      <c r="TJ204" s="382">
        <f t="shared" si="790"/>
        <v>0</v>
      </c>
      <c r="TK204" s="382">
        <f t="shared" si="790"/>
        <v>0</v>
      </c>
      <c r="TL204" s="382">
        <f t="shared" si="790"/>
        <v>0</v>
      </c>
      <c r="TM204" s="382">
        <f t="shared" si="790"/>
        <v>0</v>
      </c>
      <c r="TN204" s="382">
        <f t="shared" si="790"/>
        <v>0</v>
      </c>
      <c r="TO204" s="382">
        <f t="shared" si="790"/>
        <v>0</v>
      </c>
      <c r="TP204" s="382">
        <f t="shared" si="790"/>
        <v>0</v>
      </c>
      <c r="TQ204" s="382">
        <f t="shared" si="790"/>
        <v>0</v>
      </c>
      <c r="TR204" s="382">
        <f t="shared" si="790"/>
        <v>0</v>
      </c>
      <c r="TS204" s="382">
        <f t="shared" si="790"/>
        <v>0</v>
      </c>
      <c r="TT204" s="382">
        <f t="shared" si="790"/>
        <v>0</v>
      </c>
      <c r="TU204" s="382">
        <f t="shared" si="790"/>
        <v>0</v>
      </c>
      <c r="TV204" s="382">
        <f t="shared" si="790"/>
        <v>0</v>
      </c>
      <c r="TW204" s="382">
        <f t="shared" si="790"/>
        <v>0</v>
      </c>
      <c r="TX204" s="382">
        <f t="shared" si="790"/>
        <v>0</v>
      </c>
      <c r="TY204" s="382">
        <f t="shared" si="790"/>
        <v>0</v>
      </c>
      <c r="TZ204" s="382">
        <f t="shared" si="790"/>
        <v>0</v>
      </c>
      <c r="UA204" s="382">
        <f t="shared" si="790"/>
        <v>0</v>
      </c>
      <c r="UB204" s="382">
        <f t="shared" si="790"/>
        <v>0</v>
      </c>
      <c r="UC204" s="382">
        <f t="shared" si="790"/>
        <v>0</v>
      </c>
      <c r="UD204" s="382">
        <f t="shared" si="790"/>
        <v>0</v>
      </c>
      <c r="UE204" s="382">
        <f t="shared" si="790"/>
        <v>0</v>
      </c>
      <c r="UF204" s="382">
        <f t="shared" si="790"/>
        <v>0</v>
      </c>
      <c r="UG204" s="382">
        <f t="shared" si="790"/>
        <v>0</v>
      </c>
      <c r="UH204" s="382">
        <f t="shared" si="790"/>
        <v>0</v>
      </c>
      <c r="UI204" s="382">
        <f t="shared" si="790"/>
        <v>0</v>
      </c>
      <c r="UJ204" s="382">
        <f t="shared" si="790"/>
        <v>0</v>
      </c>
      <c r="UK204" s="382">
        <f t="shared" ref="UK204:WI204" si="791">IF(OR(UK107=0,UK108=0),0,IF(UK199="","",ROUND(((SUM(UK157:UK186)/UK109)-(SUM(UK187:UK196)/(UK107*UK109))-(SUM(UK113:UK115)/(UK108*UK109))+(SUM(UK14:UK103)^2/(UK107*UK108*UK109))),10)))</f>
        <v>0</v>
      </c>
      <c r="UL204" s="382">
        <f t="shared" si="791"/>
        <v>0</v>
      </c>
      <c r="UM204" s="382">
        <f t="shared" si="791"/>
        <v>0</v>
      </c>
      <c r="UN204" s="382">
        <f t="shared" si="791"/>
        <v>0</v>
      </c>
      <c r="UO204" s="382">
        <f t="shared" si="791"/>
        <v>0</v>
      </c>
      <c r="UP204" s="382">
        <f t="shared" si="791"/>
        <v>0</v>
      </c>
      <c r="UQ204" s="382">
        <f t="shared" si="791"/>
        <v>0</v>
      </c>
      <c r="UR204" s="382">
        <f t="shared" si="791"/>
        <v>0</v>
      </c>
      <c r="US204" s="382">
        <f t="shared" si="791"/>
        <v>0</v>
      </c>
      <c r="UT204" s="382">
        <f t="shared" si="791"/>
        <v>0</v>
      </c>
      <c r="UU204" s="382">
        <f t="shared" si="791"/>
        <v>0</v>
      </c>
      <c r="UV204" s="382">
        <f t="shared" si="791"/>
        <v>0</v>
      </c>
      <c r="UW204" s="382">
        <f t="shared" si="791"/>
        <v>0</v>
      </c>
      <c r="UX204" s="382">
        <f t="shared" si="791"/>
        <v>0</v>
      </c>
      <c r="UY204" s="382">
        <f t="shared" si="791"/>
        <v>0</v>
      </c>
      <c r="UZ204" s="382">
        <f t="shared" si="791"/>
        <v>0</v>
      </c>
      <c r="VA204" s="382">
        <f t="shared" si="791"/>
        <v>0</v>
      </c>
      <c r="VB204" s="382">
        <f t="shared" si="791"/>
        <v>0</v>
      </c>
      <c r="VC204" s="382">
        <f t="shared" si="791"/>
        <v>0</v>
      </c>
      <c r="VD204" s="382">
        <f t="shared" si="791"/>
        <v>0</v>
      </c>
      <c r="VE204" s="382">
        <f t="shared" si="791"/>
        <v>0</v>
      </c>
      <c r="VF204" s="382">
        <f t="shared" si="791"/>
        <v>0</v>
      </c>
      <c r="VG204" s="382">
        <f t="shared" si="791"/>
        <v>0</v>
      </c>
      <c r="VH204" s="382">
        <f t="shared" si="791"/>
        <v>0</v>
      </c>
      <c r="VI204" s="382">
        <f t="shared" si="791"/>
        <v>0</v>
      </c>
      <c r="VJ204" s="382">
        <f t="shared" si="791"/>
        <v>0</v>
      </c>
      <c r="VK204" s="382">
        <f t="shared" si="791"/>
        <v>0</v>
      </c>
      <c r="VL204" s="382">
        <f t="shared" si="791"/>
        <v>0</v>
      </c>
      <c r="VM204" s="382">
        <f t="shared" si="791"/>
        <v>0</v>
      </c>
      <c r="VN204" s="382">
        <f t="shared" si="791"/>
        <v>0</v>
      </c>
      <c r="VO204" s="382">
        <f t="shared" si="791"/>
        <v>0</v>
      </c>
      <c r="VP204" s="382">
        <f t="shared" si="791"/>
        <v>0</v>
      </c>
      <c r="VQ204" s="382">
        <f t="shared" si="791"/>
        <v>0</v>
      </c>
      <c r="VR204" s="382">
        <f t="shared" si="791"/>
        <v>0</v>
      </c>
      <c r="VS204" s="382">
        <f t="shared" si="791"/>
        <v>0</v>
      </c>
      <c r="VT204" s="382">
        <f t="shared" si="791"/>
        <v>0</v>
      </c>
      <c r="VU204" s="382">
        <f t="shared" si="791"/>
        <v>0</v>
      </c>
      <c r="VV204" s="382">
        <f t="shared" si="791"/>
        <v>0</v>
      </c>
      <c r="VW204" s="382">
        <f t="shared" si="791"/>
        <v>0</v>
      </c>
      <c r="VX204" s="382">
        <f t="shared" si="791"/>
        <v>0</v>
      </c>
      <c r="VY204" s="382">
        <f t="shared" si="791"/>
        <v>0</v>
      </c>
      <c r="VZ204" s="382">
        <f t="shared" si="791"/>
        <v>0</v>
      </c>
      <c r="WA204" s="382">
        <f t="shared" si="791"/>
        <v>0</v>
      </c>
      <c r="WB204" s="382">
        <f t="shared" si="791"/>
        <v>0</v>
      </c>
      <c r="WC204" s="382">
        <f t="shared" si="791"/>
        <v>0</v>
      </c>
      <c r="WD204" s="382">
        <f t="shared" si="791"/>
        <v>0</v>
      </c>
      <c r="WE204" s="382">
        <f t="shared" si="791"/>
        <v>0</v>
      </c>
      <c r="WF204" s="382">
        <f t="shared" si="791"/>
        <v>0</v>
      </c>
      <c r="WG204" s="382">
        <f t="shared" si="791"/>
        <v>0</v>
      </c>
      <c r="WH204" s="382">
        <f t="shared" si="791"/>
        <v>0</v>
      </c>
      <c r="WI204" s="382">
        <f t="shared" si="791"/>
        <v>0</v>
      </c>
    </row>
    <row r="205" spans="1:607">
      <c r="A205" s="348"/>
      <c r="B205" s="360" t="s">
        <v>937</v>
      </c>
      <c r="C205" s="348"/>
      <c r="D205" s="348"/>
      <c r="E205" s="348"/>
      <c r="F205" s="348"/>
      <c r="G205" s="361" t="str">
        <f t="shared" si="734"/>
        <v/>
      </c>
      <c r="H205" s="361" t="str">
        <f t="shared" si="735"/>
        <v/>
      </c>
      <c r="I205" s="397"/>
      <c r="J205" s="348"/>
      <c r="K205" s="348"/>
      <c r="L205" s="348"/>
      <c r="M205" s="348"/>
      <c r="N205" s="400"/>
      <c r="O205" s="400"/>
      <c r="P205" s="400"/>
      <c r="Q205" s="400"/>
      <c r="R205" s="400"/>
      <c r="S205" s="400"/>
      <c r="T205" s="400"/>
      <c r="U205" s="400"/>
      <c r="V205" s="400"/>
      <c r="W205" s="400"/>
      <c r="X205" s="400"/>
      <c r="Y205" s="400"/>
      <c r="Z205" s="400"/>
      <c r="AA205" s="400"/>
      <c r="AB205" s="400"/>
      <c r="AC205" s="400"/>
      <c r="AD205" s="400"/>
      <c r="AE205" s="400"/>
      <c r="AF205" s="400"/>
      <c r="AG205" s="400"/>
      <c r="AH205" s="400"/>
      <c r="AI205" s="400"/>
      <c r="AJ205" s="400"/>
      <c r="AK205" s="400"/>
      <c r="AL205" s="400"/>
      <c r="AM205" s="400"/>
      <c r="AN205" s="400"/>
      <c r="AO205" s="400"/>
      <c r="AP205" s="400"/>
      <c r="AQ205" s="400"/>
      <c r="AR205" s="400"/>
      <c r="AS205" s="400"/>
      <c r="AT205" s="400"/>
      <c r="AU205" s="400"/>
      <c r="AV205" s="400"/>
      <c r="AW205" s="400"/>
      <c r="AX205" s="400"/>
      <c r="AY205" s="400"/>
      <c r="AZ205" s="400"/>
      <c r="BA205" s="400"/>
      <c r="BB205" s="400"/>
      <c r="BC205" s="400"/>
      <c r="BD205" s="400"/>
      <c r="BE205" s="400"/>
      <c r="BF205" s="400"/>
      <c r="BG205" s="400"/>
      <c r="BH205" s="400"/>
      <c r="BI205" s="400"/>
      <c r="BJ205" s="400"/>
      <c r="BK205" s="400"/>
      <c r="BL205" s="400"/>
      <c r="BM205" s="400"/>
      <c r="BN205" s="400"/>
      <c r="BO205" s="400"/>
      <c r="BP205" s="400"/>
      <c r="BQ205" s="400"/>
      <c r="BR205" s="400"/>
      <c r="BS205" s="400"/>
      <c r="BT205" s="400"/>
      <c r="BU205" s="400"/>
      <c r="BV205" s="400"/>
      <c r="BW205" s="400"/>
      <c r="BX205" s="400"/>
      <c r="BY205" s="400"/>
      <c r="BZ205" s="400"/>
      <c r="CA205" s="400"/>
      <c r="CB205" s="400"/>
      <c r="CC205" s="400"/>
      <c r="CD205" s="400"/>
      <c r="CE205" s="400"/>
      <c r="CF205" s="400"/>
      <c r="CG205" s="400"/>
      <c r="CH205" s="400"/>
      <c r="CI205" s="400"/>
      <c r="CJ205" s="400"/>
      <c r="CK205" s="400"/>
      <c r="CL205" s="400"/>
      <c r="CM205" s="400"/>
      <c r="CN205" s="400"/>
      <c r="CO205" s="400"/>
      <c r="CP205" s="400"/>
      <c r="CQ205" s="400"/>
      <c r="CR205" s="400"/>
      <c r="CS205" s="400"/>
      <c r="CT205" s="400"/>
      <c r="CU205" s="400"/>
      <c r="CV205" s="400"/>
      <c r="CW205" s="400"/>
      <c r="CX205" s="400"/>
      <c r="CY205" s="400"/>
      <c r="CZ205" s="362"/>
      <c r="DA205" s="901"/>
      <c r="DB205" s="899" t="s">
        <v>1376</v>
      </c>
      <c r="DC205" s="899"/>
      <c r="DD205" s="382" t="str">
        <f>IF(DD200="","",ROUND((DD206-SUM(DD202:DD204)),10))</f>
        <v/>
      </c>
      <c r="DE205" s="382" t="str">
        <f t="shared" ref="DE205:FP205" si="792">IF(DE200="","",ROUND((DE206-SUM(DE202:DE204)),10))</f>
        <v/>
      </c>
      <c r="DF205" s="382" t="str">
        <f t="shared" si="792"/>
        <v/>
      </c>
      <c r="DG205" s="382" t="str">
        <f t="shared" si="792"/>
        <v/>
      </c>
      <c r="DH205" s="382" t="str">
        <f t="shared" si="792"/>
        <v/>
      </c>
      <c r="DI205" s="382" t="str">
        <f t="shared" si="792"/>
        <v/>
      </c>
      <c r="DJ205" s="382" t="str">
        <f t="shared" si="792"/>
        <v/>
      </c>
      <c r="DK205" s="382" t="str">
        <f t="shared" si="792"/>
        <v/>
      </c>
      <c r="DL205" s="382" t="str">
        <f t="shared" si="792"/>
        <v/>
      </c>
      <c r="DM205" s="382" t="str">
        <f t="shared" si="792"/>
        <v/>
      </c>
      <c r="DN205" s="382" t="str">
        <f t="shared" si="792"/>
        <v/>
      </c>
      <c r="DO205" s="382" t="str">
        <f t="shared" si="792"/>
        <v/>
      </c>
      <c r="DP205" s="382" t="str">
        <f t="shared" si="792"/>
        <v/>
      </c>
      <c r="DQ205" s="382" t="str">
        <f t="shared" si="792"/>
        <v/>
      </c>
      <c r="DR205" s="382" t="str">
        <f t="shared" si="792"/>
        <v/>
      </c>
      <c r="DS205" s="382" t="str">
        <f t="shared" si="792"/>
        <v/>
      </c>
      <c r="DT205" s="382" t="str">
        <f t="shared" si="792"/>
        <v/>
      </c>
      <c r="DU205" s="382" t="str">
        <f t="shared" si="792"/>
        <v/>
      </c>
      <c r="DV205" s="382" t="str">
        <f t="shared" si="792"/>
        <v/>
      </c>
      <c r="DW205" s="382" t="str">
        <f t="shared" si="792"/>
        <v/>
      </c>
      <c r="DX205" s="382" t="str">
        <f t="shared" si="792"/>
        <v/>
      </c>
      <c r="DY205" s="382" t="str">
        <f t="shared" si="792"/>
        <v/>
      </c>
      <c r="DZ205" s="382" t="str">
        <f t="shared" si="792"/>
        <v/>
      </c>
      <c r="EA205" s="382" t="str">
        <f t="shared" si="792"/>
        <v/>
      </c>
      <c r="EB205" s="382" t="str">
        <f t="shared" si="792"/>
        <v/>
      </c>
      <c r="EC205" s="382" t="str">
        <f t="shared" si="792"/>
        <v/>
      </c>
      <c r="ED205" s="382" t="str">
        <f t="shared" si="792"/>
        <v/>
      </c>
      <c r="EE205" s="382" t="str">
        <f t="shared" si="792"/>
        <v/>
      </c>
      <c r="EF205" s="382" t="str">
        <f t="shared" si="792"/>
        <v/>
      </c>
      <c r="EG205" s="382" t="str">
        <f t="shared" si="792"/>
        <v/>
      </c>
      <c r="EH205" s="382" t="str">
        <f t="shared" si="792"/>
        <v/>
      </c>
      <c r="EI205" s="382" t="str">
        <f t="shared" si="792"/>
        <v/>
      </c>
      <c r="EJ205" s="382" t="str">
        <f t="shared" si="792"/>
        <v/>
      </c>
      <c r="EK205" s="382" t="str">
        <f t="shared" si="792"/>
        <v/>
      </c>
      <c r="EL205" s="382" t="str">
        <f t="shared" si="792"/>
        <v/>
      </c>
      <c r="EM205" s="382" t="str">
        <f t="shared" si="792"/>
        <v/>
      </c>
      <c r="EN205" s="382" t="str">
        <f t="shared" si="792"/>
        <v/>
      </c>
      <c r="EO205" s="382" t="str">
        <f t="shared" si="792"/>
        <v/>
      </c>
      <c r="EP205" s="382" t="str">
        <f t="shared" si="792"/>
        <v/>
      </c>
      <c r="EQ205" s="382" t="str">
        <f t="shared" si="792"/>
        <v/>
      </c>
      <c r="ER205" s="382" t="str">
        <f t="shared" si="792"/>
        <v/>
      </c>
      <c r="ES205" s="382" t="str">
        <f t="shared" si="792"/>
        <v/>
      </c>
      <c r="ET205" s="382" t="str">
        <f t="shared" si="792"/>
        <v/>
      </c>
      <c r="EU205" s="382" t="str">
        <f t="shared" si="792"/>
        <v/>
      </c>
      <c r="EV205" s="382" t="str">
        <f t="shared" si="792"/>
        <v/>
      </c>
      <c r="EW205" s="382" t="str">
        <f t="shared" si="792"/>
        <v/>
      </c>
      <c r="EX205" s="382" t="str">
        <f t="shared" si="792"/>
        <v/>
      </c>
      <c r="EY205" s="382" t="str">
        <f t="shared" si="792"/>
        <v/>
      </c>
      <c r="EZ205" s="382" t="str">
        <f t="shared" si="792"/>
        <v/>
      </c>
      <c r="FA205" s="382" t="str">
        <f t="shared" si="792"/>
        <v/>
      </c>
      <c r="FB205" s="382" t="str">
        <f t="shared" si="792"/>
        <v/>
      </c>
      <c r="FC205" s="382" t="str">
        <f t="shared" si="792"/>
        <v/>
      </c>
      <c r="FD205" s="382" t="str">
        <f t="shared" si="792"/>
        <v/>
      </c>
      <c r="FE205" s="382" t="str">
        <f t="shared" si="792"/>
        <v/>
      </c>
      <c r="FF205" s="382" t="str">
        <f t="shared" si="792"/>
        <v/>
      </c>
      <c r="FG205" s="382" t="str">
        <f t="shared" si="792"/>
        <v/>
      </c>
      <c r="FH205" s="382" t="str">
        <f t="shared" si="792"/>
        <v/>
      </c>
      <c r="FI205" s="382" t="str">
        <f t="shared" si="792"/>
        <v/>
      </c>
      <c r="FJ205" s="382" t="str">
        <f t="shared" si="792"/>
        <v/>
      </c>
      <c r="FK205" s="382" t="str">
        <f t="shared" si="792"/>
        <v/>
      </c>
      <c r="FL205" s="382" t="str">
        <f t="shared" si="792"/>
        <v/>
      </c>
      <c r="FM205" s="382" t="str">
        <f t="shared" si="792"/>
        <v/>
      </c>
      <c r="FN205" s="382" t="str">
        <f t="shared" si="792"/>
        <v/>
      </c>
      <c r="FO205" s="382" t="str">
        <f t="shared" si="792"/>
        <v/>
      </c>
      <c r="FP205" s="382" t="str">
        <f t="shared" si="792"/>
        <v/>
      </c>
      <c r="FQ205" s="382" t="str">
        <f t="shared" ref="FQ205:IB205" si="793">IF(FQ200="","",ROUND((FQ206-SUM(FQ202:FQ204)),10))</f>
        <v/>
      </c>
      <c r="FR205" s="382" t="str">
        <f t="shared" si="793"/>
        <v/>
      </c>
      <c r="FS205" s="382" t="str">
        <f t="shared" si="793"/>
        <v/>
      </c>
      <c r="FT205" s="382" t="str">
        <f t="shared" si="793"/>
        <v/>
      </c>
      <c r="FU205" s="382" t="str">
        <f t="shared" si="793"/>
        <v/>
      </c>
      <c r="FV205" s="382" t="str">
        <f t="shared" si="793"/>
        <v/>
      </c>
      <c r="FW205" s="382" t="str">
        <f t="shared" si="793"/>
        <v/>
      </c>
      <c r="FX205" s="382" t="str">
        <f t="shared" si="793"/>
        <v/>
      </c>
      <c r="FY205" s="382" t="str">
        <f t="shared" si="793"/>
        <v/>
      </c>
      <c r="FZ205" s="382" t="str">
        <f t="shared" si="793"/>
        <v/>
      </c>
      <c r="GA205" s="382" t="str">
        <f t="shared" si="793"/>
        <v/>
      </c>
      <c r="GB205" s="382" t="str">
        <f t="shared" si="793"/>
        <v/>
      </c>
      <c r="GC205" s="382" t="str">
        <f t="shared" si="793"/>
        <v/>
      </c>
      <c r="GD205" s="382" t="str">
        <f t="shared" si="793"/>
        <v/>
      </c>
      <c r="GE205" s="382" t="str">
        <f t="shared" si="793"/>
        <v/>
      </c>
      <c r="GF205" s="382" t="str">
        <f t="shared" si="793"/>
        <v/>
      </c>
      <c r="GG205" s="382" t="str">
        <f t="shared" si="793"/>
        <v/>
      </c>
      <c r="GH205" s="382" t="str">
        <f t="shared" si="793"/>
        <v/>
      </c>
      <c r="GI205" s="382" t="str">
        <f t="shared" si="793"/>
        <v/>
      </c>
      <c r="GJ205" s="382" t="str">
        <f t="shared" si="793"/>
        <v/>
      </c>
      <c r="GK205" s="382" t="str">
        <f t="shared" si="793"/>
        <v/>
      </c>
      <c r="GL205" s="382" t="str">
        <f t="shared" si="793"/>
        <v/>
      </c>
      <c r="GM205" s="382" t="str">
        <f t="shared" si="793"/>
        <v/>
      </c>
      <c r="GN205" s="382" t="str">
        <f t="shared" si="793"/>
        <v/>
      </c>
      <c r="GO205" s="382" t="str">
        <f t="shared" si="793"/>
        <v/>
      </c>
      <c r="GP205" s="382" t="str">
        <f t="shared" si="793"/>
        <v/>
      </c>
      <c r="GQ205" s="382" t="str">
        <f t="shared" si="793"/>
        <v/>
      </c>
      <c r="GR205" s="382" t="str">
        <f t="shared" si="793"/>
        <v/>
      </c>
      <c r="GS205" s="382" t="str">
        <f t="shared" si="793"/>
        <v/>
      </c>
      <c r="GT205" s="382" t="str">
        <f t="shared" si="793"/>
        <v/>
      </c>
      <c r="GU205" s="382" t="str">
        <f t="shared" si="793"/>
        <v/>
      </c>
      <c r="GV205" s="382" t="str">
        <f t="shared" si="793"/>
        <v/>
      </c>
      <c r="GW205" s="382" t="str">
        <f t="shared" si="793"/>
        <v/>
      </c>
      <c r="GX205" s="382" t="str">
        <f t="shared" si="793"/>
        <v/>
      </c>
      <c r="GY205" s="382" t="str">
        <f t="shared" si="793"/>
        <v/>
      </c>
      <c r="GZ205" s="382" t="str">
        <f t="shared" si="793"/>
        <v/>
      </c>
      <c r="HA205" s="382" t="str">
        <f t="shared" si="793"/>
        <v/>
      </c>
      <c r="HB205" s="382" t="str">
        <f t="shared" si="793"/>
        <v/>
      </c>
      <c r="HC205" s="382" t="str">
        <f t="shared" si="793"/>
        <v/>
      </c>
      <c r="HD205" s="382" t="str">
        <f t="shared" si="793"/>
        <v/>
      </c>
      <c r="HE205" s="382" t="str">
        <f t="shared" si="793"/>
        <v/>
      </c>
      <c r="HF205" s="382" t="str">
        <f t="shared" si="793"/>
        <v/>
      </c>
      <c r="HG205" s="382" t="str">
        <f t="shared" si="793"/>
        <v/>
      </c>
      <c r="HH205" s="382" t="str">
        <f t="shared" si="793"/>
        <v/>
      </c>
      <c r="HI205" s="382" t="str">
        <f t="shared" si="793"/>
        <v/>
      </c>
      <c r="HJ205" s="382" t="str">
        <f t="shared" si="793"/>
        <v/>
      </c>
      <c r="HK205" s="382" t="str">
        <f t="shared" si="793"/>
        <v/>
      </c>
      <c r="HL205" s="382" t="str">
        <f t="shared" si="793"/>
        <v/>
      </c>
      <c r="HM205" s="382" t="str">
        <f t="shared" si="793"/>
        <v/>
      </c>
      <c r="HN205" s="382" t="str">
        <f t="shared" si="793"/>
        <v/>
      </c>
      <c r="HO205" s="382" t="str">
        <f t="shared" si="793"/>
        <v/>
      </c>
      <c r="HP205" s="382" t="str">
        <f t="shared" si="793"/>
        <v/>
      </c>
      <c r="HQ205" s="382" t="str">
        <f t="shared" si="793"/>
        <v/>
      </c>
      <c r="HR205" s="382" t="str">
        <f t="shared" si="793"/>
        <v/>
      </c>
      <c r="HS205" s="382" t="str">
        <f t="shared" si="793"/>
        <v/>
      </c>
      <c r="HT205" s="382" t="str">
        <f t="shared" si="793"/>
        <v/>
      </c>
      <c r="HU205" s="382" t="str">
        <f t="shared" si="793"/>
        <v/>
      </c>
      <c r="HV205" s="382" t="str">
        <f t="shared" si="793"/>
        <v/>
      </c>
      <c r="HW205" s="382" t="str">
        <f t="shared" si="793"/>
        <v/>
      </c>
      <c r="HX205" s="382" t="str">
        <f t="shared" si="793"/>
        <v/>
      </c>
      <c r="HY205" s="382" t="str">
        <f t="shared" si="793"/>
        <v/>
      </c>
      <c r="HZ205" s="382" t="str">
        <f t="shared" si="793"/>
        <v/>
      </c>
      <c r="IA205" s="382" t="str">
        <f t="shared" si="793"/>
        <v/>
      </c>
      <c r="IB205" s="382" t="str">
        <f t="shared" si="793"/>
        <v/>
      </c>
      <c r="IC205" s="382" t="str">
        <f t="shared" ref="IC205:KN205" si="794">IF(IC200="","",ROUND((IC206-SUM(IC202:IC204)),10))</f>
        <v/>
      </c>
      <c r="ID205" s="382" t="str">
        <f t="shared" si="794"/>
        <v/>
      </c>
      <c r="IE205" s="382" t="str">
        <f t="shared" si="794"/>
        <v/>
      </c>
      <c r="IF205" s="382" t="str">
        <f t="shared" si="794"/>
        <v/>
      </c>
      <c r="IG205" s="382" t="str">
        <f t="shared" si="794"/>
        <v/>
      </c>
      <c r="IH205" s="382" t="str">
        <f t="shared" si="794"/>
        <v/>
      </c>
      <c r="II205" s="382" t="str">
        <f t="shared" si="794"/>
        <v/>
      </c>
      <c r="IJ205" s="382" t="str">
        <f t="shared" si="794"/>
        <v/>
      </c>
      <c r="IK205" s="382" t="str">
        <f t="shared" si="794"/>
        <v/>
      </c>
      <c r="IL205" s="382" t="str">
        <f t="shared" si="794"/>
        <v/>
      </c>
      <c r="IM205" s="382" t="str">
        <f t="shared" si="794"/>
        <v/>
      </c>
      <c r="IN205" s="382" t="str">
        <f t="shared" si="794"/>
        <v/>
      </c>
      <c r="IO205" s="382" t="str">
        <f t="shared" si="794"/>
        <v/>
      </c>
      <c r="IP205" s="382" t="str">
        <f t="shared" si="794"/>
        <v/>
      </c>
      <c r="IQ205" s="382" t="str">
        <f t="shared" si="794"/>
        <v/>
      </c>
      <c r="IR205" s="382" t="str">
        <f t="shared" si="794"/>
        <v/>
      </c>
      <c r="IS205" s="382" t="str">
        <f t="shared" si="794"/>
        <v/>
      </c>
      <c r="IT205" s="382" t="str">
        <f t="shared" si="794"/>
        <v/>
      </c>
      <c r="IU205" s="382" t="str">
        <f t="shared" si="794"/>
        <v/>
      </c>
      <c r="IV205" s="382" t="str">
        <f t="shared" si="794"/>
        <v/>
      </c>
      <c r="IW205" s="382" t="str">
        <f t="shared" si="794"/>
        <v/>
      </c>
      <c r="IX205" s="382" t="str">
        <f t="shared" si="794"/>
        <v/>
      </c>
      <c r="IY205" s="382" t="str">
        <f t="shared" si="794"/>
        <v/>
      </c>
      <c r="IZ205" s="382" t="str">
        <f t="shared" si="794"/>
        <v/>
      </c>
      <c r="JA205" s="382" t="str">
        <f t="shared" si="794"/>
        <v/>
      </c>
      <c r="JB205" s="382" t="str">
        <f t="shared" si="794"/>
        <v/>
      </c>
      <c r="JC205" s="382" t="str">
        <f t="shared" si="794"/>
        <v/>
      </c>
      <c r="JD205" s="382" t="str">
        <f t="shared" si="794"/>
        <v/>
      </c>
      <c r="JE205" s="382" t="str">
        <f t="shared" si="794"/>
        <v/>
      </c>
      <c r="JF205" s="382" t="str">
        <f t="shared" si="794"/>
        <v/>
      </c>
      <c r="JG205" s="382" t="str">
        <f t="shared" si="794"/>
        <v/>
      </c>
      <c r="JH205" s="382" t="str">
        <f t="shared" si="794"/>
        <v/>
      </c>
      <c r="JI205" s="382" t="str">
        <f t="shared" si="794"/>
        <v/>
      </c>
      <c r="JJ205" s="382" t="str">
        <f t="shared" si="794"/>
        <v/>
      </c>
      <c r="JK205" s="382" t="str">
        <f t="shared" si="794"/>
        <v/>
      </c>
      <c r="JL205" s="382" t="str">
        <f t="shared" si="794"/>
        <v/>
      </c>
      <c r="JM205" s="382" t="str">
        <f t="shared" si="794"/>
        <v/>
      </c>
      <c r="JN205" s="382" t="str">
        <f t="shared" si="794"/>
        <v/>
      </c>
      <c r="JO205" s="382" t="str">
        <f t="shared" si="794"/>
        <v/>
      </c>
      <c r="JP205" s="382" t="str">
        <f t="shared" si="794"/>
        <v/>
      </c>
      <c r="JQ205" s="382" t="str">
        <f t="shared" si="794"/>
        <v/>
      </c>
      <c r="JR205" s="382" t="str">
        <f t="shared" si="794"/>
        <v/>
      </c>
      <c r="JS205" s="382" t="str">
        <f t="shared" si="794"/>
        <v/>
      </c>
      <c r="JT205" s="382" t="str">
        <f t="shared" si="794"/>
        <v/>
      </c>
      <c r="JU205" s="382" t="str">
        <f t="shared" si="794"/>
        <v/>
      </c>
      <c r="JV205" s="382" t="str">
        <f t="shared" si="794"/>
        <v/>
      </c>
      <c r="JW205" s="382" t="str">
        <f t="shared" si="794"/>
        <v/>
      </c>
      <c r="JX205" s="382" t="str">
        <f t="shared" si="794"/>
        <v/>
      </c>
      <c r="JY205" s="382" t="str">
        <f t="shared" si="794"/>
        <v/>
      </c>
      <c r="JZ205" s="382" t="str">
        <f t="shared" si="794"/>
        <v/>
      </c>
      <c r="KA205" s="382" t="str">
        <f t="shared" si="794"/>
        <v/>
      </c>
      <c r="KB205" s="382" t="str">
        <f t="shared" si="794"/>
        <v/>
      </c>
      <c r="KC205" s="382" t="str">
        <f t="shared" si="794"/>
        <v/>
      </c>
      <c r="KD205" s="382" t="str">
        <f t="shared" si="794"/>
        <v/>
      </c>
      <c r="KE205" s="382" t="str">
        <f t="shared" si="794"/>
        <v/>
      </c>
      <c r="KF205" s="382" t="str">
        <f t="shared" si="794"/>
        <v/>
      </c>
      <c r="KG205" s="382" t="str">
        <f t="shared" si="794"/>
        <v/>
      </c>
      <c r="KH205" s="382" t="str">
        <f t="shared" si="794"/>
        <v/>
      </c>
      <c r="KI205" s="382" t="str">
        <f t="shared" si="794"/>
        <v/>
      </c>
      <c r="KJ205" s="382" t="str">
        <f t="shared" si="794"/>
        <v/>
      </c>
      <c r="KK205" s="382" t="str">
        <f t="shared" si="794"/>
        <v/>
      </c>
      <c r="KL205" s="382" t="str">
        <f t="shared" si="794"/>
        <v/>
      </c>
      <c r="KM205" s="382" t="str">
        <f t="shared" si="794"/>
        <v/>
      </c>
      <c r="KN205" s="382" t="str">
        <f t="shared" si="794"/>
        <v/>
      </c>
      <c r="KO205" s="382" t="str">
        <f t="shared" ref="KO205:MZ205" si="795">IF(KO200="","",ROUND((KO206-SUM(KO202:KO204)),10))</f>
        <v/>
      </c>
      <c r="KP205" s="382" t="str">
        <f t="shared" si="795"/>
        <v/>
      </c>
      <c r="KQ205" s="382" t="str">
        <f t="shared" si="795"/>
        <v/>
      </c>
      <c r="KR205" s="382" t="str">
        <f t="shared" si="795"/>
        <v/>
      </c>
      <c r="KS205" s="382" t="str">
        <f t="shared" si="795"/>
        <v/>
      </c>
      <c r="KT205" s="382" t="str">
        <f t="shared" si="795"/>
        <v/>
      </c>
      <c r="KU205" s="382" t="str">
        <f t="shared" si="795"/>
        <v/>
      </c>
      <c r="KV205" s="382" t="str">
        <f t="shared" si="795"/>
        <v/>
      </c>
      <c r="KW205" s="382" t="str">
        <f t="shared" si="795"/>
        <v/>
      </c>
      <c r="KX205" s="382" t="str">
        <f t="shared" si="795"/>
        <v/>
      </c>
      <c r="KY205" s="382" t="str">
        <f t="shared" si="795"/>
        <v/>
      </c>
      <c r="KZ205" s="382" t="str">
        <f t="shared" si="795"/>
        <v/>
      </c>
      <c r="LA205" s="382" t="str">
        <f t="shared" si="795"/>
        <v/>
      </c>
      <c r="LB205" s="382" t="str">
        <f t="shared" si="795"/>
        <v/>
      </c>
      <c r="LC205" s="382" t="str">
        <f t="shared" si="795"/>
        <v/>
      </c>
      <c r="LD205" s="382" t="str">
        <f t="shared" si="795"/>
        <v/>
      </c>
      <c r="LE205" s="382" t="str">
        <f t="shared" si="795"/>
        <v/>
      </c>
      <c r="LF205" s="382" t="str">
        <f t="shared" si="795"/>
        <v/>
      </c>
      <c r="LG205" s="382" t="str">
        <f t="shared" si="795"/>
        <v/>
      </c>
      <c r="LH205" s="382" t="str">
        <f t="shared" si="795"/>
        <v/>
      </c>
      <c r="LI205" s="382" t="str">
        <f t="shared" si="795"/>
        <v/>
      </c>
      <c r="LJ205" s="382" t="str">
        <f t="shared" si="795"/>
        <v/>
      </c>
      <c r="LK205" s="382" t="str">
        <f t="shared" si="795"/>
        <v/>
      </c>
      <c r="LL205" s="382" t="str">
        <f t="shared" si="795"/>
        <v/>
      </c>
      <c r="LM205" s="382" t="str">
        <f t="shared" si="795"/>
        <v/>
      </c>
      <c r="LN205" s="382" t="str">
        <f t="shared" si="795"/>
        <v/>
      </c>
      <c r="LO205" s="382" t="str">
        <f t="shared" si="795"/>
        <v/>
      </c>
      <c r="LP205" s="382" t="str">
        <f t="shared" si="795"/>
        <v/>
      </c>
      <c r="LQ205" s="382" t="str">
        <f t="shared" si="795"/>
        <v/>
      </c>
      <c r="LR205" s="382" t="str">
        <f t="shared" si="795"/>
        <v/>
      </c>
      <c r="LS205" s="382" t="str">
        <f t="shared" si="795"/>
        <v/>
      </c>
      <c r="LT205" s="382" t="str">
        <f t="shared" si="795"/>
        <v/>
      </c>
      <c r="LU205" s="382" t="str">
        <f t="shared" si="795"/>
        <v/>
      </c>
      <c r="LV205" s="382" t="str">
        <f t="shared" si="795"/>
        <v/>
      </c>
      <c r="LW205" s="382" t="str">
        <f t="shared" si="795"/>
        <v/>
      </c>
      <c r="LX205" s="382" t="str">
        <f t="shared" si="795"/>
        <v/>
      </c>
      <c r="LY205" s="382" t="str">
        <f t="shared" si="795"/>
        <v/>
      </c>
      <c r="LZ205" s="382" t="str">
        <f t="shared" si="795"/>
        <v/>
      </c>
      <c r="MA205" s="382" t="str">
        <f t="shared" si="795"/>
        <v/>
      </c>
      <c r="MB205" s="382" t="str">
        <f t="shared" si="795"/>
        <v/>
      </c>
      <c r="MC205" s="382" t="str">
        <f t="shared" si="795"/>
        <v/>
      </c>
      <c r="MD205" s="382" t="str">
        <f t="shared" si="795"/>
        <v/>
      </c>
      <c r="ME205" s="382" t="str">
        <f t="shared" si="795"/>
        <v/>
      </c>
      <c r="MF205" s="382" t="str">
        <f t="shared" si="795"/>
        <v/>
      </c>
      <c r="MG205" s="382" t="str">
        <f t="shared" si="795"/>
        <v/>
      </c>
      <c r="MH205" s="382" t="str">
        <f t="shared" si="795"/>
        <v/>
      </c>
      <c r="MI205" s="382" t="str">
        <f t="shared" si="795"/>
        <v/>
      </c>
      <c r="MJ205" s="382" t="str">
        <f t="shared" si="795"/>
        <v/>
      </c>
      <c r="MK205" s="382" t="str">
        <f t="shared" si="795"/>
        <v/>
      </c>
      <c r="ML205" s="382" t="str">
        <f t="shared" si="795"/>
        <v/>
      </c>
      <c r="MM205" s="382" t="str">
        <f t="shared" si="795"/>
        <v/>
      </c>
      <c r="MN205" s="382" t="str">
        <f t="shared" si="795"/>
        <v/>
      </c>
      <c r="MO205" s="382" t="str">
        <f t="shared" si="795"/>
        <v/>
      </c>
      <c r="MP205" s="382" t="str">
        <f t="shared" si="795"/>
        <v/>
      </c>
      <c r="MQ205" s="382" t="str">
        <f t="shared" si="795"/>
        <v/>
      </c>
      <c r="MR205" s="382" t="str">
        <f t="shared" si="795"/>
        <v/>
      </c>
      <c r="MS205" s="382" t="str">
        <f t="shared" si="795"/>
        <v/>
      </c>
      <c r="MT205" s="382" t="str">
        <f t="shared" si="795"/>
        <v/>
      </c>
      <c r="MU205" s="382" t="str">
        <f t="shared" si="795"/>
        <v/>
      </c>
      <c r="MV205" s="382" t="str">
        <f t="shared" si="795"/>
        <v/>
      </c>
      <c r="MW205" s="382" t="str">
        <f t="shared" si="795"/>
        <v/>
      </c>
      <c r="MX205" s="382" t="str">
        <f t="shared" si="795"/>
        <v/>
      </c>
      <c r="MY205" s="382" t="str">
        <f t="shared" si="795"/>
        <v/>
      </c>
      <c r="MZ205" s="382" t="str">
        <f t="shared" si="795"/>
        <v/>
      </c>
      <c r="NA205" s="382" t="str">
        <f t="shared" ref="NA205:PL205" si="796">IF(NA200="","",ROUND((NA206-SUM(NA202:NA204)),10))</f>
        <v/>
      </c>
      <c r="NB205" s="382" t="str">
        <f t="shared" si="796"/>
        <v/>
      </c>
      <c r="NC205" s="382" t="str">
        <f t="shared" si="796"/>
        <v/>
      </c>
      <c r="ND205" s="382" t="str">
        <f t="shared" si="796"/>
        <v/>
      </c>
      <c r="NE205" s="382" t="str">
        <f t="shared" si="796"/>
        <v/>
      </c>
      <c r="NF205" s="382" t="str">
        <f t="shared" si="796"/>
        <v/>
      </c>
      <c r="NG205" s="382" t="str">
        <f t="shared" si="796"/>
        <v/>
      </c>
      <c r="NH205" s="382" t="str">
        <f t="shared" si="796"/>
        <v/>
      </c>
      <c r="NI205" s="382" t="str">
        <f t="shared" si="796"/>
        <v/>
      </c>
      <c r="NJ205" s="382" t="str">
        <f t="shared" si="796"/>
        <v/>
      </c>
      <c r="NK205" s="382" t="str">
        <f t="shared" si="796"/>
        <v/>
      </c>
      <c r="NL205" s="382" t="str">
        <f t="shared" si="796"/>
        <v/>
      </c>
      <c r="NM205" s="382" t="str">
        <f t="shared" si="796"/>
        <v/>
      </c>
      <c r="NN205" s="382" t="str">
        <f t="shared" si="796"/>
        <v/>
      </c>
      <c r="NO205" s="382" t="str">
        <f t="shared" si="796"/>
        <v/>
      </c>
      <c r="NP205" s="382" t="str">
        <f t="shared" si="796"/>
        <v/>
      </c>
      <c r="NQ205" s="382" t="str">
        <f t="shared" si="796"/>
        <v/>
      </c>
      <c r="NR205" s="382" t="str">
        <f t="shared" si="796"/>
        <v/>
      </c>
      <c r="NS205" s="382" t="str">
        <f t="shared" si="796"/>
        <v/>
      </c>
      <c r="NT205" s="382" t="str">
        <f t="shared" si="796"/>
        <v/>
      </c>
      <c r="NU205" s="382" t="str">
        <f t="shared" si="796"/>
        <v/>
      </c>
      <c r="NV205" s="382" t="str">
        <f t="shared" si="796"/>
        <v/>
      </c>
      <c r="NW205" s="382" t="str">
        <f t="shared" si="796"/>
        <v/>
      </c>
      <c r="NX205" s="382" t="str">
        <f t="shared" si="796"/>
        <v/>
      </c>
      <c r="NY205" s="382" t="str">
        <f t="shared" si="796"/>
        <v/>
      </c>
      <c r="NZ205" s="382" t="str">
        <f t="shared" si="796"/>
        <v/>
      </c>
      <c r="OA205" s="382" t="str">
        <f t="shared" si="796"/>
        <v/>
      </c>
      <c r="OB205" s="382" t="str">
        <f t="shared" si="796"/>
        <v/>
      </c>
      <c r="OC205" s="382" t="str">
        <f t="shared" si="796"/>
        <v/>
      </c>
      <c r="OD205" s="382" t="str">
        <f t="shared" si="796"/>
        <v/>
      </c>
      <c r="OE205" s="382" t="str">
        <f t="shared" si="796"/>
        <v/>
      </c>
      <c r="OF205" s="382" t="str">
        <f t="shared" si="796"/>
        <v/>
      </c>
      <c r="OG205" s="382" t="str">
        <f t="shared" si="796"/>
        <v/>
      </c>
      <c r="OH205" s="382" t="str">
        <f t="shared" si="796"/>
        <v/>
      </c>
      <c r="OI205" s="382" t="str">
        <f t="shared" si="796"/>
        <v/>
      </c>
      <c r="OJ205" s="382" t="str">
        <f t="shared" si="796"/>
        <v/>
      </c>
      <c r="OK205" s="382" t="str">
        <f t="shared" si="796"/>
        <v/>
      </c>
      <c r="OL205" s="382" t="str">
        <f t="shared" si="796"/>
        <v/>
      </c>
      <c r="OM205" s="382" t="str">
        <f t="shared" si="796"/>
        <v/>
      </c>
      <c r="ON205" s="382" t="str">
        <f t="shared" si="796"/>
        <v/>
      </c>
      <c r="OO205" s="382" t="str">
        <f t="shared" si="796"/>
        <v/>
      </c>
      <c r="OP205" s="382" t="str">
        <f t="shared" si="796"/>
        <v/>
      </c>
      <c r="OQ205" s="382" t="str">
        <f t="shared" si="796"/>
        <v/>
      </c>
      <c r="OR205" s="382" t="str">
        <f t="shared" si="796"/>
        <v/>
      </c>
      <c r="OS205" s="382" t="str">
        <f t="shared" si="796"/>
        <v/>
      </c>
      <c r="OT205" s="382" t="str">
        <f t="shared" si="796"/>
        <v/>
      </c>
      <c r="OU205" s="382" t="str">
        <f t="shared" si="796"/>
        <v/>
      </c>
      <c r="OV205" s="382" t="str">
        <f t="shared" si="796"/>
        <v/>
      </c>
      <c r="OW205" s="382" t="str">
        <f t="shared" si="796"/>
        <v/>
      </c>
      <c r="OX205" s="382" t="str">
        <f t="shared" si="796"/>
        <v/>
      </c>
      <c r="OY205" s="382" t="str">
        <f t="shared" si="796"/>
        <v/>
      </c>
      <c r="OZ205" s="382" t="str">
        <f t="shared" si="796"/>
        <v/>
      </c>
      <c r="PA205" s="382" t="str">
        <f t="shared" si="796"/>
        <v/>
      </c>
      <c r="PB205" s="382" t="str">
        <f t="shared" si="796"/>
        <v/>
      </c>
      <c r="PC205" s="382" t="str">
        <f t="shared" si="796"/>
        <v/>
      </c>
      <c r="PD205" s="382" t="str">
        <f t="shared" si="796"/>
        <v/>
      </c>
      <c r="PE205" s="382" t="str">
        <f t="shared" si="796"/>
        <v/>
      </c>
      <c r="PF205" s="382" t="str">
        <f t="shared" si="796"/>
        <v/>
      </c>
      <c r="PG205" s="382" t="str">
        <f t="shared" si="796"/>
        <v/>
      </c>
      <c r="PH205" s="382" t="str">
        <f t="shared" si="796"/>
        <v/>
      </c>
      <c r="PI205" s="382" t="str">
        <f t="shared" si="796"/>
        <v/>
      </c>
      <c r="PJ205" s="382" t="str">
        <f t="shared" si="796"/>
        <v/>
      </c>
      <c r="PK205" s="382" t="str">
        <f t="shared" si="796"/>
        <v/>
      </c>
      <c r="PL205" s="382" t="str">
        <f t="shared" si="796"/>
        <v/>
      </c>
      <c r="PM205" s="382" t="str">
        <f t="shared" ref="PM205:RX205" si="797">IF(PM200="","",ROUND((PM206-SUM(PM202:PM204)),10))</f>
        <v/>
      </c>
      <c r="PN205" s="382" t="str">
        <f t="shared" si="797"/>
        <v/>
      </c>
      <c r="PO205" s="382" t="str">
        <f t="shared" si="797"/>
        <v/>
      </c>
      <c r="PP205" s="382" t="str">
        <f t="shared" si="797"/>
        <v/>
      </c>
      <c r="PQ205" s="382" t="str">
        <f t="shared" si="797"/>
        <v/>
      </c>
      <c r="PR205" s="382" t="str">
        <f t="shared" si="797"/>
        <v/>
      </c>
      <c r="PS205" s="382" t="str">
        <f t="shared" si="797"/>
        <v/>
      </c>
      <c r="PT205" s="382" t="str">
        <f t="shared" si="797"/>
        <v/>
      </c>
      <c r="PU205" s="382" t="str">
        <f t="shared" si="797"/>
        <v/>
      </c>
      <c r="PV205" s="382" t="str">
        <f t="shared" si="797"/>
        <v/>
      </c>
      <c r="PW205" s="382" t="str">
        <f t="shared" si="797"/>
        <v/>
      </c>
      <c r="PX205" s="382" t="str">
        <f t="shared" si="797"/>
        <v/>
      </c>
      <c r="PY205" s="382" t="str">
        <f t="shared" si="797"/>
        <v/>
      </c>
      <c r="PZ205" s="382" t="str">
        <f t="shared" si="797"/>
        <v/>
      </c>
      <c r="QA205" s="382" t="str">
        <f t="shared" si="797"/>
        <v/>
      </c>
      <c r="QB205" s="382" t="str">
        <f t="shared" si="797"/>
        <v/>
      </c>
      <c r="QC205" s="382" t="str">
        <f t="shared" si="797"/>
        <v/>
      </c>
      <c r="QD205" s="382" t="str">
        <f t="shared" si="797"/>
        <v/>
      </c>
      <c r="QE205" s="382" t="str">
        <f t="shared" si="797"/>
        <v/>
      </c>
      <c r="QF205" s="382" t="str">
        <f t="shared" si="797"/>
        <v/>
      </c>
      <c r="QG205" s="382" t="str">
        <f t="shared" si="797"/>
        <v/>
      </c>
      <c r="QH205" s="382" t="str">
        <f t="shared" si="797"/>
        <v/>
      </c>
      <c r="QI205" s="382" t="str">
        <f t="shared" si="797"/>
        <v/>
      </c>
      <c r="QJ205" s="382" t="str">
        <f t="shared" si="797"/>
        <v/>
      </c>
      <c r="QK205" s="382" t="str">
        <f t="shared" si="797"/>
        <v/>
      </c>
      <c r="QL205" s="382" t="str">
        <f t="shared" si="797"/>
        <v/>
      </c>
      <c r="QM205" s="382" t="str">
        <f t="shared" si="797"/>
        <v/>
      </c>
      <c r="QN205" s="382" t="str">
        <f t="shared" si="797"/>
        <v/>
      </c>
      <c r="QO205" s="382" t="str">
        <f t="shared" si="797"/>
        <v/>
      </c>
      <c r="QP205" s="382" t="str">
        <f t="shared" si="797"/>
        <v/>
      </c>
      <c r="QQ205" s="382" t="str">
        <f t="shared" si="797"/>
        <v/>
      </c>
      <c r="QR205" s="382" t="str">
        <f t="shared" si="797"/>
        <v/>
      </c>
      <c r="QS205" s="382" t="str">
        <f t="shared" si="797"/>
        <v/>
      </c>
      <c r="QT205" s="382" t="str">
        <f t="shared" si="797"/>
        <v/>
      </c>
      <c r="QU205" s="382" t="str">
        <f t="shared" si="797"/>
        <v/>
      </c>
      <c r="QV205" s="382" t="str">
        <f t="shared" si="797"/>
        <v/>
      </c>
      <c r="QW205" s="382" t="str">
        <f t="shared" si="797"/>
        <v/>
      </c>
      <c r="QX205" s="382" t="str">
        <f t="shared" si="797"/>
        <v/>
      </c>
      <c r="QY205" s="382" t="str">
        <f t="shared" si="797"/>
        <v/>
      </c>
      <c r="QZ205" s="382" t="str">
        <f t="shared" si="797"/>
        <v/>
      </c>
      <c r="RA205" s="382" t="str">
        <f t="shared" si="797"/>
        <v/>
      </c>
      <c r="RB205" s="382" t="str">
        <f t="shared" si="797"/>
        <v/>
      </c>
      <c r="RC205" s="382" t="str">
        <f t="shared" si="797"/>
        <v/>
      </c>
      <c r="RD205" s="382" t="str">
        <f t="shared" si="797"/>
        <v/>
      </c>
      <c r="RE205" s="382" t="str">
        <f t="shared" si="797"/>
        <v/>
      </c>
      <c r="RF205" s="382" t="str">
        <f t="shared" si="797"/>
        <v/>
      </c>
      <c r="RG205" s="382" t="str">
        <f t="shared" si="797"/>
        <v/>
      </c>
      <c r="RH205" s="382" t="str">
        <f t="shared" si="797"/>
        <v/>
      </c>
      <c r="RI205" s="382" t="str">
        <f t="shared" si="797"/>
        <v/>
      </c>
      <c r="RJ205" s="382" t="str">
        <f t="shared" si="797"/>
        <v/>
      </c>
      <c r="RK205" s="382" t="str">
        <f t="shared" si="797"/>
        <v/>
      </c>
      <c r="RL205" s="382" t="str">
        <f t="shared" si="797"/>
        <v/>
      </c>
      <c r="RM205" s="382" t="str">
        <f t="shared" si="797"/>
        <v/>
      </c>
      <c r="RN205" s="382" t="str">
        <f t="shared" si="797"/>
        <v/>
      </c>
      <c r="RO205" s="382" t="str">
        <f t="shared" si="797"/>
        <v/>
      </c>
      <c r="RP205" s="382" t="str">
        <f t="shared" si="797"/>
        <v/>
      </c>
      <c r="RQ205" s="382" t="str">
        <f t="shared" si="797"/>
        <v/>
      </c>
      <c r="RR205" s="382" t="str">
        <f t="shared" si="797"/>
        <v/>
      </c>
      <c r="RS205" s="382" t="str">
        <f t="shared" si="797"/>
        <v/>
      </c>
      <c r="RT205" s="382" t="str">
        <f t="shared" si="797"/>
        <v/>
      </c>
      <c r="RU205" s="382" t="str">
        <f t="shared" si="797"/>
        <v/>
      </c>
      <c r="RV205" s="382" t="str">
        <f t="shared" si="797"/>
        <v/>
      </c>
      <c r="RW205" s="382" t="str">
        <f t="shared" si="797"/>
        <v/>
      </c>
      <c r="RX205" s="382" t="str">
        <f t="shared" si="797"/>
        <v/>
      </c>
      <c r="RY205" s="382" t="str">
        <f t="shared" ref="RY205:UJ205" si="798">IF(RY200="","",ROUND((RY206-SUM(RY202:RY204)),10))</f>
        <v/>
      </c>
      <c r="RZ205" s="382" t="str">
        <f t="shared" si="798"/>
        <v/>
      </c>
      <c r="SA205" s="382" t="str">
        <f t="shared" si="798"/>
        <v/>
      </c>
      <c r="SB205" s="382" t="str">
        <f t="shared" si="798"/>
        <v/>
      </c>
      <c r="SC205" s="382" t="str">
        <f t="shared" si="798"/>
        <v/>
      </c>
      <c r="SD205" s="382" t="str">
        <f t="shared" si="798"/>
        <v/>
      </c>
      <c r="SE205" s="382" t="str">
        <f t="shared" si="798"/>
        <v/>
      </c>
      <c r="SF205" s="382" t="str">
        <f t="shared" si="798"/>
        <v/>
      </c>
      <c r="SG205" s="382" t="str">
        <f t="shared" si="798"/>
        <v/>
      </c>
      <c r="SH205" s="382" t="str">
        <f t="shared" si="798"/>
        <v/>
      </c>
      <c r="SI205" s="382" t="str">
        <f t="shared" si="798"/>
        <v/>
      </c>
      <c r="SJ205" s="382" t="str">
        <f t="shared" si="798"/>
        <v/>
      </c>
      <c r="SK205" s="382" t="str">
        <f t="shared" si="798"/>
        <v/>
      </c>
      <c r="SL205" s="382" t="str">
        <f t="shared" si="798"/>
        <v/>
      </c>
      <c r="SM205" s="382" t="str">
        <f t="shared" si="798"/>
        <v/>
      </c>
      <c r="SN205" s="382" t="str">
        <f t="shared" si="798"/>
        <v/>
      </c>
      <c r="SO205" s="382" t="str">
        <f t="shared" si="798"/>
        <v/>
      </c>
      <c r="SP205" s="382" t="str">
        <f t="shared" si="798"/>
        <v/>
      </c>
      <c r="SQ205" s="382" t="str">
        <f t="shared" si="798"/>
        <v/>
      </c>
      <c r="SR205" s="382" t="str">
        <f t="shared" si="798"/>
        <v/>
      </c>
      <c r="SS205" s="382" t="str">
        <f t="shared" si="798"/>
        <v/>
      </c>
      <c r="ST205" s="382" t="str">
        <f t="shared" si="798"/>
        <v/>
      </c>
      <c r="SU205" s="382" t="str">
        <f t="shared" si="798"/>
        <v/>
      </c>
      <c r="SV205" s="382" t="str">
        <f t="shared" si="798"/>
        <v/>
      </c>
      <c r="SW205" s="382" t="str">
        <f t="shared" si="798"/>
        <v/>
      </c>
      <c r="SX205" s="382" t="str">
        <f t="shared" si="798"/>
        <v/>
      </c>
      <c r="SY205" s="382" t="str">
        <f t="shared" si="798"/>
        <v/>
      </c>
      <c r="SZ205" s="382" t="str">
        <f t="shared" si="798"/>
        <v/>
      </c>
      <c r="TA205" s="382" t="str">
        <f t="shared" si="798"/>
        <v/>
      </c>
      <c r="TB205" s="382" t="str">
        <f t="shared" si="798"/>
        <v/>
      </c>
      <c r="TC205" s="382" t="str">
        <f t="shared" si="798"/>
        <v/>
      </c>
      <c r="TD205" s="382" t="str">
        <f t="shared" si="798"/>
        <v/>
      </c>
      <c r="TE205" s="382" t="str">
        <f t="shared" si="798"/>
        <v/>
      </c>
      <c r="TF205" s="382" t="str">
        <f t="shared" si="798"/>
        <v/>
      </c>
      <c r="TG205" s="382" t="str">
        <f t="shared" si="798"/>
        <v/>
      </c>
      <c r="TH205" s="382" t="str">
        <f t="shared" si="798"/>
        <v/>
      </c>
      <c r="TI205" s="382" t="str">
        <f t="shared" si="798"/>
        <v/>
      </c>
      <c r="TJ205" s="382" t="str">
        <f t="shared" si="798"/>
        <v/>
      </c>
      <c r="TK205" s="382" t="str">
        <f t="shared" si="798"/>
        <v/>
      </c>
      <c r="TL205" s="382" t="str">
        <f t="shared" si="798"/>
        <v/>
      </c>
      <c r="TM205" s="382" t="str">
        <f t="shared" si="798"/>
        <v/>
      </c>
      <c r="TN205" s="382" t="str">
        <f t="shared" si="798"/>
        <v/>
      </c>
      <c r="TO205" s="382" t="str">
        <f t="shared" si="798"/>
        <v/>
      </c>
      <c r="TP205" s="382" t="str">
        <f t="shared" si="798"/>
        <v/>
      </c>
      <c r="TQ205" s="382" t="str">
        <f t="shared" si="798"/>
        <v/>
      </c>
      <c r="TR205" s="382" t="str">
        <f t="shared" si="798"/>
        <v/>
      </c>
      <c r="TS205" s="382" t="str">
        <f t="shared" si="798"/>
        <v/>
      </c>
      <c r="TT205" s="382" t="str">
        <f t="shared" si="798"/>
        <v/>
      </c>
      <c r="TU205" s="382" t="str">
        <f t="shared" si="798"/>
        <v/>
      </c>
      <c r="TV205" s="382" t="str">
        <f t="shared" si="798"/>
        <v/>
      </c>
      <c r="TW205" s="382" t="str">
        <f t="shared" si="798"/>
        <v/>
      </c>
      <c r="TX205" s="382" t="str">
        <f t="shared" si="798"/>
        <v/>
      </c>
      <c r="TY205" s="382" t="str">
        <f t="shared" si="798"/>
        <v/>
      </c>
      <c r="TZ205" s="382" t="str">
        <f t="shared" si="798"/>
        <v/>
      </c>
      <c r="UA205" s="382" t="str">
        <f t="shared" si="798"/>
        <v/>
      </c>
      <c r="UB205" s="382" t="str">
        <f t="shared" si="798"/>
        <v/>
      </c>
      <c r="UC205" s="382" t="str">
        <f t="shared" si="798"/>
        <v/>
      </c>
      <c r="UD205" s="382" t="str">
        <f t="shared" si="798"/>
        <v/>
      </c>
      <c r="UE205" s="382" t="str">
        <f t="shared" si="798"/>
        <v/>
      </c>
      <c r="UF205" s="382" t="str">
        <f t="shared" si="798"/>
        <v/>
      </c>
      <c r="UG205" s="382" t="str">
        <f t="shared" si="798"/>
        <v/>
      </c>
      <c r="UH205" s="382" t="str">
        <f t="shared" si="798"/>
        <v/>
      </c>
      <c r="UI205" s="382" t="str">
        <f t="shared" si="798"/>
        <v/>
      </c>
      <c r="UJ205" s="382" t="str">
        <f t="shared" si="798"/>
        <v/>
      </c>
      <c r="UK205" s="382" t="str">
        <f t="shared" ref="UK205:WI205" si="799">IF(UK200="","",ROUND((UK206-SUM(UK202:UK204)),10))</f>
        <v/>
      </c>
      <c r="UL205" s="382" t="str">
        <f t="shared" si="799"/>
        <v/>
      </c>
      <c r="UM205" s="382" t="str">
        <f t="shared" si="799"/>
        <v/>
      </c>
      <c r="UN205" s="382" t="str">
        <f t="shared" si="799"/>
        <v/>
      </c>
      <c r="UO205" s="382" t="str">
        <f t="shared" si="799"/>
        <v/>
      </c>
      <c r="UP205" s="382" t="str">
        <f t="shared" si="799"/>
        <v/>
      </c>
      <c r="UQ205" s="382" t="str">
        <f t="shared" si="799"/>
        <v/>
      </c>
      <c r="UR205" s="382" t="str">
        <f t="shared" si="799"/>
        <v/>
      </c>
      <c r="US205" s="382" t="str">
        <f t="shared" si="799"/>
        <v/>
      </c>
      <c r="UT205" s="382" t="str">
        <f t="shared" si="799"/>
        <v/>
      </c>
      <c r="UU205" s="382" t="str">
        <f t="shared" si="799"/>
        <v/>
      </c>
      <c r="UV205" s="382" t="str">
        <f t="shared" si="799"/>
        <v/>
      </c>
      <c r="UW205" s="382" t="str">
        <f t="shared" si="799"/>
        <v/>
      </c>
      <c r="UX205" s="382" t="str">
        <f t="shared" si="799"/>
        <v/>
      </c>
      <c r="UY205" s="382" t="str">
        <f t="shared" si="799"/>
        <v/>
      </c>
      <c r="UZ205" s="382" t="str">
        <f t="shared" si="799"/>
        <v/>
      </c>
      <c r="VA205" s="382" t="str">
        <f t="shared" si="799"/>
        <v/>
      </c>
      <c r="VB205" s="382" t="str">
        <f t="shared" si="799"/>
        <v/>
      </c>
      <c r="VC205" s="382" t="str">
        <f t="shared" si="799"/>
        <v/>
      </c>
      <c r="VD205" s="382" t="str">
        <f t="shared" si="799"/>
        <v/>
      </c>
      <c r="VE205" s="382" t="str">
        <f t="shared" si="799"/>
        <v/>
      </c>
      <c r="VF205" s="382" t="str">
        <f t="shared" si="799"/>
        <v/>
      </c>
      <c r="VG205" s="382" t="str">
        <f t="shared" si="799"/>
        <v/>
      </c>
      <c r="VH205" s="382" t="str">
        <f t="shared" si="799"/>
        <v/>
      </c>
      <c r="VI205" s="382" t="str">
        <f t="shared" si="799"/>
        <v/>
      </c>
      <c r="VJ205" s="382" t="str">
        <f t="shared" si="799"/>
        <v/>
      </c>
      <c r="VK205" s="382" t="str">
        <f t="shared" si="799"/>
        <v/>
      </c>
      <c r="VL205" s="382" t="str">
        <f t="shared" si="799"/>
        <v/>
      </c>
      <c r="VM205" s="382" t="str">
        <f t="shared" si="799"/>
        <v/>
      </c>
      <c r="VN205" s="382" t="str">
        <f t="shared" si="799"/>
        <v/>
      </c>
      <c r="VO205" s="382" t="str">
        <f t="shared" si="799"/>
        <v/>
      </c>
      <c r="VP205" s="382" t="str">
        <f t="shared" si="799"/>
        <v/>
      </c>
      <c r="VQ205" s="382" t="str">
        <f t="shared" si="799"/>
        <v/>
      </c>
      <c r="VR205" s="382" t="str">
        <f t="shared" si="799"/>
        <v/>
      </c>
      <c r="VS205" s="382" t="str">
        <f t="shared" si="799"/>
        <v/>
      </c>
      <c r="VT205" s="382" t="str">
        <f t="shared" si="799"/>
        <v/>
      </c>
      <c r="VU205" s="382" t="str">
        <f t="shared" si="799"/>
        <v/>
      </c>
      <c r="VV205" s="382" t="str">
        <f t="shared" si="799"/>
        <v/>
      </c>
      <c r="VW205" s="382" t="str">
        <f t="shared" si="799"/>
        <v/>
      </c>
      <c r="VX205" s="382" t="str">
        <f t="shared" si="799"/>
        <v/>
      </c>
      <c r="VY205" s="382" t="str">
        <f t="shared" si="799"/>
        <v/>
      </c>
      <c r="VZ205" s="382" t="str">
        <f t="shared" si="799"/>
        <v/>
      </c>
      <c r="WA205" s="382" t="str">
        <f t="shared" si="799"/>
        <v/>
      </c>
      <c r="WB205" s="382" t="str">
        <f t="shared" si="799"/>
        <v/>
      </c>
      <c r="WC205" s="382" t="str">
        <f t="shared" si="799"/>
        <v/>
      </c>
      <c r="WD205" s="382" t="str">
        <f t="shared" si="799"/>
        <v/>
      </c>
      <c r="WE205" s="382" t="str">
        <f t="shared" si="799"/>
        <v/>
      </c>
      <c r="WF205" s="382" t="str">
        <f t="shared" si="799"/>
        <v/>
      </c>
      <c r="WG205" s="382" t="str">
        <f t="shared" si="799"/>
        <v/>
      </c>
      <c r="WH205" s="382" t="str">
        <f t="shared" si="799"/>
        <v/>
      </c>
      <c r="WI205" s="382" t="str">
        <f t="shared" si="799"/>
        <v/>
      </c>
    </row>
    <row r="206" spans="1:607">
      <c r="A206" s="348"/>
      <c r="B206" s="360" t="s">
        <v>938</v>
      </c>
      <c r="C206" s="348"/>
      <c r="D206" s="348"/>
      <c r="E206" s="348"/>
      <c r="F206" s="348"/>
      <c r="G206" s="361" t="str">
        <f t="shared" si="734"/>
        <v/>
      </c>
      <c r="H206" s="361" t="str">
        <f t="shared" si="735"/>
        <v/>
      </c>
      <c r="I206" s="397"/>
      <c r="J206" s="348"/>
      <c r="K206" s="348"/>
      <c r="L206" s="348"/>
      <c r="M206" s="348"/>
      <c r="N206" s="400"/>
      <c r="O206" s="400"/>
      <c r="P206" s="400"/>
      <c r="Q206" s="400"/>
      <c r="R206" s="400"/>
      <c r="S206" s="400"/>
      <c r="T206" s="400"/>
      <c r="U206" s="400"/>
      <c r="V206" s="400"/>
      <c r="W206" s="400"/>
      <c r="X206" s="400"/>
      <c r="Y206" s="400"/>
      <c r="Z206" s="400"/>
      <c r="AA206" s="400"/>
      <c r="AB206" s="400"/>
      <c r="AC206" s="400"/>
      <c r="AD206" s="400"/>
      <c r="AE206" s="400"/>
      <c r="AF206" s="400"/>
      <c r="AG206" s="400"/>
      <c r="AH206" s="400"/>
      <c r="AI206" s="400"/>
      <c r="AJ206" s="400"/>
      <c r="AK206" s="400"/>
      <c r="AL206" s="400"/>
      <c r="AM206" s="400"/>
      <c r="AN206" s="400"/>
      <c r="AO206" s="400"/>
      <c r="AP206" s="400"/>
      <c r="AQ206" s="400"/>
      <c r="AR206" s="400"/>
      <c r="AS206" s="400"/>
      <c r="AT206" s="400"/>
      <c r="AU206" s="400"/>
      <c r="AV206" s="400"/>
      <c r="AW206" s="400"/>
      <c r="AX206" s="400"/>
      <c r="AY206" s="400"/>
      <c r="AZ206" s="400"/>
      <c r="BA206" s="400"/>
      <c r="BB206" s="400"/>
      <c r="BC206" s="400"/>
      <c r="BD206" s="400"/>
      <c r="BE206" s="400"/>
      <c r="BF206" s="400"/>
      <c r="BG206" s="400"/>
      <c r="BH206" s="400"/>
      <c r="BI206" s="400"/>
      <c r="BJ206" s="400"/>
      <c r="BK206" s="400"/>
      <c r="BL206" s="400"/>
      <c r="BM206" s="400"/>
      <c r="BN206" s="400"/>
      <c r="BO206" s="400"/>
      <c r="BP206" s="400"/>
      <c r="BQ206" s="400"/>
      <c r="BR206" s="400"/>
      <c r="BS206" s="400"/>
      <c r="BT206" s="400"/>
      <c r="BU206" s="400"/>
      <c r="BV206" s="400"/>
      <c r="BW206" s="400"/>
      <c r="BX206" s="400"/>
      <c r="BY206" s="400"/>
      <c r="BZ206" s="400"/>
      <c r="CA206" s="400"/>
      <c r="CB206" s="400"/>
      <c r="CC206" s="400"/>
      <c r="CD206" s="400"/>
      <c r="CE206" s="400"/>
      <c r="CF206" s="400"/>
      <c r="CG206" s="400"/>
      <c r="CH206" s="400"/>
      <c r="CI206" s="400"/>
      <c r="CJ206" s="400"/>
      <c r="CK206" s="400"/>
      <c r="CL206" s="400"/>
      <c r="CM206" s="400"/>
      <c r="CN206" s="400"/>
      <c r="CO206" s="400"/>
      <c r="CP206" s="400"/>
      <c r="CQ206" s="400"/>
      <c r="CR206" s="400"/>
      <c r="CS206" s="400"/>
      <c r="CT206" s="400"/>
      <c r="CU206" s="400"/>
      <c r="CV206" s="400"/>
      <c r="CW206" s="400"/>
      <c r="CX206" s="400"/>
      <c r="CY206" s="400"/>
      <c r="CZ206" s="362"/>
      <c r="DA206" s="901"/>
      <c r="DB206" s="899" t="s">
        <v>1377</v>
      </c>
      <c r="DC206" s="899"/>
      <c r="DD206" s="382" t="str">
        <f>IF(DD201="","",ROUND(((SUMSQ(DD14:DD103)-(SUM(DD14:DD103)^2/(DD107*DD108*DD109)))),10))</f>
        <v/>
      </c>
      <c r="DE206" s="382" t="str">
        <f t="shared" ref="DE206:FP206" si="800">IF(DE201="","",ROUND(((SUMSQ(DE14:DE103)-(SUM(DE14:DE103)^2/(DE107*DE108*DE109)))),10))</f>
        <v/>
      </c>
      <c r="DF206" s="382" t="str">
        <f t="shared" si="800"/>
        <v/>
      </c>
      <c r="DG206" s="382" t="str">
        <f t="shared" si="800"/>
        <v/>
      </c>
      <c r="DH206" s="382" t="str">
        <f t="shared" si="800"/>
        <v/>
      </c>
      <c r="DI206" s="382" t="str">
        <f t="shared" si="800"/>
        <v/>
      </c>
      <c r="DJ206" s="382" t="str">
        <f t="shared" si="800"/>
        <v/>
      </c>
      <c r="DK206" s="382" t="str">
        <f t="shared" si="800"/>
        <v/>
      </c>
      <c r="DL206" s="382" t="str">
        <f t="shared" si="800"/>
        <v/>
      </c>
      <c r="DM206" s="382" t="str">
        <f t="shared" si="800"/>
        <v/>
      </c>
      <c r="DN206" s="382" t="str">
        <f t="shared" si="800"/>
        <v/>
      </c>
      <c r="DO206" s="382" t="str">
        <f t="shared" si="800"/>
        <v/>
      </c>
      <c r="DP206" s="382" t="str">
        <f t="shared" si="800"/>
        <v/>
      </c>
      <c r="DQ206" s="382" t="str">
        <f t="shared" si="800"/>
        <v/>
      </c>
      <c r="DR206" s="382" t="str">
        <f t="shared" si="800"/>
        <v/>
      </c>
      <c r="DS206" s="382" t="str">
        <f t="shared" si="800"/>
        <v/>
      </c>
      <c r="DT206" s="382" t="str">
        <f t="shared" si="800"/>
        <v/>
      </c>
      <c r="DU206" s="382" t="str">
        <f t="shared" si="800"/>
        <v/>
      </c>
      <c r="DV206" s="382" t="str">
        <f t="shared" si="800"/>
        <v/>
      </c>
      <c r="DW206" s="382" t="str">
        <f t="shared" si="800"/>
        <v/>
      </c>
      <c r="DX206" s="382" t="str">
        <f t="shared" si="800"/>
        <v/>
      </c>
      <c r="DY206" s="382" t="str">
        <f t="shared" si="800"/>
        <v/>
      </c>
      <c r="DZ206" s="382" t="str">
        <f t="shared" si="800"/>
        <v/>
      </c>
      <c r="EA206" s="382" t="str">
        <f t="shared" si="800"/>
        <v/>
      </c>
      <c r="EB206" s="382" t="str">
        <f t="shared" si="800"/>
        <v/>
      </c>
      <c r="EC206" s="382" t="str">
        <f t="shared" si="800"/>
        <v/>
      </c>
      <c r="ED206" s="382" t="str">
        <f t="shared" si="800"/>
        <v/>
      </c>
      <c r="EE206" s="382" t="str">
        <f t="shared" si="800"/>
        <v/>
      </c>
      <c r="EF206" s="382" t="str">
        <f t="shared" si="800"/>
        <v/>
      </c>
      <c r="EG206" s="382" t="str">
        <f t="shared" si="800"/>
        <v/>
      </c>
      <c r="EH206" s="382" t="str">
        <f t="shared" si="800"/>
        <v/>
      </c>
      <c r="EI206" s="382" t="str">
        <f t="shared" si="800"/>
        <v/>
      </c>
      <c r="EJ206" s="382" t="str">
        <f t="shared" si="800"/>
        <v/>
      </c>
      <c r="EK206" s="382" t="str">
        <f t="shared" si="800"/>
        <v/>
      </c>
      <c r="EL206" s="382" t="str">
        <f t="shared" si="800"/>
        <v/>
      </c>
      <c r="EM206" s="382" t="str">
        <f t="shared" si="800"/>
        <v/>
      </c>
      <c r="EN206" s="382" t="str">
        <f t="shared" si="800"/>
        <v/>
      </c>
      <c r="EO206" s="382" t="str">
        <f t="shared" si="800"/>
        <v/>
      </c>
      <c r="EP206" s="382" t="str">
        <f t="shared" si="800"/>
        <v/>
      </c>
      <c r="EQ206" s="382" t="str">
        <f t="shared" si="800"/>
        <v/>
      </c>
      <c r="ER206" s="382" t="str">
        <f t="shared" si="800"/>
        <v/>
      </c>
      <c r="ES206" s="382" t="str">
        <f t="shared" si="800"/>
        <v/>
      </c>
      <c r="ET206" s="382" t="str">
        <f t="shared" si="800"/>
        <v/>
      </c>
      <c r="EU206" s="382" t="str">
        <f t="shared" si="800"/>
        <v/>
      </c>
      <c r="EV206" s="382" t="str">
        <f t="shared" si="800"/>
        <v/>
      </c>
      <c r="EW206" s="382" t="str">
        <f t="shared" si="800"/>
        <v/>
      </c>
      <c r="EX206" s="382" t="str">
        <f t="shared" si="800"/>
        <v/>
      </c>
      <c r="EY206" s="382" t="str">
        <f t="shared" si="800"/>
        <v/>
      </c>
      <c r="EZ206" s="382" t="str">
        <f t="shared" si="800"/>
        <v/>
      </c>
      <c r="FA206" s="382" t="str">
        <f t="shared" si="800"/>
        <v/>
      </c>
      <c r="FB206" s="382" t="str">
        <f t="shared" si="800"/>
        <v/>
      </c>
      <c r="FC206" s="382" t="str">
        <f t="shared" si="800"/>
        <v/>
      </c>
      <c r="FD206" s="382" t="str">
        <f t="shared" si="800"/>
        <v/>
      </c>
      <c r="FE206" s="382" t="str">
        <f t="shared" si="800"/>
        <v/>
      </c>
      <c r="FF206" s="382" t="str">
        <f t="shared" si="800"/>
        <v/>
      </c>
      <c r="FG206" s="382" t="str">
        <f t="shared" si="800"/>
        <v/>
      </c>
      <c r="FH206" s="382" t="str">
        <f t="shared" si="800"/>
        <v/>
      </c>
      <c r="FI206" s="382" t="str">
        <f t="shared" si="800"/>
        <v/>
      </c>
      <c r="FJ206" s="382" t="str">
        <f t="shared" si="800"/>
        <v/>
      </c>
      <c r="FK206" s="382" t="str">
        <f t="shared" si="800"/>
        <v/>
      </c>
      <c r="FL206" s="382" t="str">
        <f t="shared" si="800"/>
        <v/>
      </c>
      <c r="FM206" s="382" t="str">
        <f t="shared" si="800"/>
        <v/>
      </c>
      <c r="FN206" s="382" t="str">
        <f t="shared" si="800"/>
        <v/>
      </c>
      <c r="FO206" s="382" t="str">
        <f t="shared" si="800"/>
        <v/>
      </c>
      <c r="FP206" s="382" t="str">
        <f t="shared" si="800"/>
        <v/>
      </c>
      <c r="FQ206" s="382" t="str">
        <f t="shared" ref="FQ206:IB206" si="801">IF(FQ201="","",ROUND(((SUMSQ(FQ14:FQ103)-(SUM(FQ14:FQ103)^2/(FQ107*FQ108*FQ109)))),10))</f>
        <v/>
      </c>
      <c r="FR206" s="382" t="str">
        <f t="shared" si="801"/>
        <v/>
      </c>
      <c r="FS206" s="382" t="str">
        <f t="shared" si="801"/>
        <v/>
      </c>
      <c r="FT206" s="382" t="str">
        <f t="shared" si="801"/>
        <v/>
      </c>
      <c r="FU206" s="382" t="str">
        <f t="shared" si="801"/>
        <v/>
      </c>
      <c r="FV206" s="382" t="str">
        <f t="shared" si="801"/>
        <v/>
      </c>
      <c r="FW206" s="382" t="str">
        <f t="shared" si="801"/>
        <v/>
      </c>
      <c r="FX206" s="382" t="str">
        <f t="shared" si="801"/>
        <v/>
      </c>
      <c r="FY206" s="382" t="str">
        <f t="shared" si="801"/>
        <v/>
      </c>
      <c r="FZ206" s="382" t="str">
        <f t="shared" si="801"/>
        <v/>
      </c>
      <c r="GA206" s="382" t="str">
        <f t="shared" si="801"/>
        <v/>
      </c>
      <c r="GB206" s="382" t="str">
        <f t="shared" si="801"/>
        <v/>
      </c>
      <c r="GC206" s="382" t="str">
        <f t="shared" si="801"/>
        <v/>
      </c>
      <c r="GD206" s="382" t="str">
        <f t="shared" si="801"/>
        <v/>
      </c>
      <c r="GE206" s="382" t="str">
        <f t="shared" si="801"/>
        <v/>
      </c>
      <c r="GF206" s="382" t="str">
        <f t="shared" si="801"/>
        <v/>
      </c>
      <c r="GG206" s="382" t="str">
        <f t="shared" si="801"/>
        <v/>
      </c>
      <c r="GH206" s="382" t="str">
        <f t="shared" si="801"/>
        <v/>
      </c>
      <c r="GI206" s="382" t="str">
        <f t="shared" si="801"/>
        <v/>
      </c>
      <c r="GJ206" s="382" t="str">
        <f t="shared" si="801"/>
        <v/>
      </c>
      <c r="GK206" s="382" t="str">
        <f t="shared" si="801"/>
        <v/>
      </c>
      <c r="GL206" s="382" t="str">
        <f t="shared" si="801"/>
        <v/>
      </c>
      <c r="GM206" s="382" t="str">
        <f t="shared" si="801"/>
        <v/>
      </c>
      <c r="GN206" s="382" t="str">
        <f t="shared" si="801"/>
        <v/>
      </c>
      <c r="GO206" s="382" t="str">
        <f t="shared" si="801"/>
        <v/>
      </c>
      <c r="GP206" s="382" t="str">
        <f t="shared" si="801"/>
        <v/>
      </c>
      <c r="GQ206" s="382" t="str">
        <f t="shared" si="801"/>
        <v/>
      </c>
      <c r="GR206" s="382" t="str">
        <f t="shared" si="801"/>
        <v/>
      </c>
      <c r="GS206" s="382" t="str">
        <f t="shared" si="801"/>
        <v/>
      </c>
      <c r="GT206" s="382" t="str">
        <f t="shared" si="801"/>
        <v/>
      </c>
      <c r="GU206" s="382" t="str">
        <f t="shared" si="801"/>
        <v/>
      </c>
      <c r="GV206" s="382" t="str">
        <f t="shared" si="801"/>
        <v/>
      </c>
      <c r="GW206" s="382" t="str">
        <f t="shared" si="801"/>
        <v/>
      </c>
      <c r="GX206" s="382" t="str">
        <f t="shared" si="801"/>
        <v/>
      </c>
      <c r="GY206" s="382" t="str">
        <f t="shared" si="801"/>
        <v/>
      </c>
      <c r="GZ206" s="382" t="str">
        <f t="shared" si="801"/>
        <v/>
      </c>
      <c r="HA206" s="382" t="str">
        <f t="shared" si="801"/>
        <v/>
      </c>
      <c r="HB206" s="382" t="str">
        <f t="shared" si="801"/>
        <v/>
      </c>
      <c r="HC206" s="382" t="str">
        <f t="shared" si="801"/>
        <v/>
      </c>
      <c r="HD206" s="382" t="str">
        <f t="shared" si="801"/>
        <v/>
      </c>
      <c r="HE206" s="382" t="str">
        <f t="shared" si="801"/>
        <v/>
      </c>
      <c r="HF206" s="382" t="str">
        <f t="shared" si="801"/>
        <v/>
      </c>
      <c r="HG206" s="382" t="str">
        <f t="shared" si="801"/>
        <v/>
      </c>
      <c r="HH206" s="382" t="str">
        <f t="shared" si="801"/>
        <v/>
      </c>
      <c r="HI206" s="382" t="str">
        <f t="shared" si="801"/>
        <v/>
      </c>
      <c r="HJ206" s="382" t="str">
        <f t="shared" si="801"/>
        <v/>
      </c>
      <c r="HK206" s="382" t="str">
        <f t="shared" si="801"/>
        <v/>
      </c>
      <c r="HL206" s="382" t="str">
        <f t="shared" si="801"/>
        <v/>
      </c>
      <c r="HM206" s="382" t="str">
        <f t="shared" si="801"/>
        <v/>
      </c>
      <c r="HN206" s="382" t="str">
        <f t="shared" si="801"/>
        <v/>
      </c>
      <c r="HO206" s="382" t="str">
        <f t="shared" si="801"/>
        <v/>
      </c>
      <c r="HP206" s="382" t="str">
        <f t="shared" si="801"/>
        <v/>
      </c>
      <c r="HQ206" s="382" t="str">
        <f t="shared" si="801"/>
        <v/>
      </c>
      <c r="HR206" s="382" t="str">
        <f t="shared" si="801"/>
        <v/>
      </c>
      <c r="HS206" s="382" t="str">
        <f t="shared" si="801"/>
        <v/>
      </c>
      <c r="HT206" s="382" t="str">
        <f t="shared" si="801"/>
        <v/>
      </c>
      <c r="HU206" s="382" t="str">
        <f t="shared" si="801"/>
        <v/>
      </c>
      <c r="HV206" s="382" t="str">
        <f t="shared" si="801"/>
        <v/>
      </c>
      <c r="HW206" s="382" t="str">
        <f t="shared" si="801"/>
        <v/>
      </c>
      <c r="HX206" s="382" t="str">
        <f t="shared" si="801"/>
        <v/>
      </c>
      <c r="HY206" s="382" t="str">
        <f t="shared" si="801"/>
        <v/>
      </c>
      <c r="HZ206" s="382" t="str">
        <f t="shared" si="801"/>
        <v/>
      </c>
      <c r="IA206" s="382" t="str">
        <f t="shared" si="801"/>
        <v/>
      </c>
      <c r="IB206" s="382" t="str">
        <f t="shared" si="801"/>
        <v/>
      </c>
      <c r="IC206" s="382" t="str">
        <f t="shared" ref="IC206:KN206" si="802">IF(IC201="","",ROUND(((SUMSQ(IC14:IC103)-(SUM(IC14:IC103)^2/(IC107*IC108*IC109)))),10))</f>
        <v/>
      </c>
      <c r="ID206" s="382" t="str">
        <f t="shared" si="802"/>
        <v/>
      </c>
      <c r="IE206" s="382" t="str">
        <f t="shared" si="802"/>
        <v/>
      </c>
      <c r="IF206" s="382" t="str">
        <f t="shared" si="802"/>
        <v/>
      </c>
      <c r="IG206" s="382" t="str">
        <f t="shared" si="802"/>
        <v/>
      </c>
      <c r="IH206" s="382" t="str">
        <f t="shared" si="802"/>
        <v/>
      </c>
      <c r="II206" s="382" t="str">
        <f t="shared" si="802"/>
        <v/>
      </c>
      <c r="IJ206" s="382" t="str">
        <f t="shared" si="802"/>
        <v/>
      </c>
      <c r="IK206" s="382" t="str">
        <f t="shared" si="802"/>
        <v/>
      </c>
      <c r="IL206" s="382" t="str">
        <f t="shared" si="802"/>
        <v/>
      </c>
      <c r="IM206" s="382" t="str">
        <f t="shared" si="802"/>
        <v/>
      </c>
      <c r="IN206" s="382" t="str">
        <f t="shared" si="802"/>
        <v/>
      </c>
      <c r="IO206" s="382" t="str">
        <f t="shared" si="802"/>
        <v/>
      </c>
      <c r="IP206" s="382" t="str">
        <f t="shared" si="802"/>
        <v/>
      </c>
      <c r="IQ206" s="382" t="str">
        <f t="shared" si="802"/>
        <v/>
      </c>
      <c r="IR206" s="382" t="str">
        <f t="shared" si="802"/>
        <v/>
      </c>
      <c r="IS206" s="382" t="str">
        <f t="shared" si="802"/>
        <v/>
      </c>
      <c r="IT206" s="382" t="str">
        <f t="shared" si="802"/>
        <v/>
      </c>
      <c r="IU206" s="382" t="str">
        <f t="shared" si="802"/>
        <v/>
      </c>
      <c r="IV206" s="382" t="str">
        <f t="shared" si="802"/>
        <v/>
      </c>
      <c r="IW206" s="382" t="str">
        <f t="shared" si="802"/>
        <v/>
      </c>
      <c r="IX206" s="382" t="str">
        <f t="shared" si="802"/>
        <v/>
      </c>
      <c r="IY206" s="382" t="str">
        <f t="shared" si="802"/>
        <v/>
      </c>
      <c r="IZ206" s="382" t="str">
        <f t="shared" si="802"/>
        <v/>
      </c>
      <c r="JA206" s="382" t="str">
        <f t="shared" si="802"/>
        <v/>
      </c>
      <c r="JB206" s="382" t="str">
        <f t="shared" si="802"/>
        <v/>
      </c>
      <c r="JC206" s="382" t="str">
        <f t="shared" si="802"/>
        <v/>
      </c>
      <c r="JD206" s="382" t="str">
        <f t="shared" si="802"/>
        <v/>
      </c>
      <c r="JE206" s="382" t="str">
        <f t="shared" si="802"/>
        <v/>
      </c>
      <c r="JF206" s="382" t="str">
        <f t="shared" si="802"/>
        <v/>
      </c>
      <c r="JG206" s="382" t="str">
        <f t="shared" si="802"/>
        <v/>
      </c>
      <c r="JH206" s="382" t="str">
        <f t="shared" si="802"/>
        <v/>
      </c>
      <c r="JI206" s="382" t="str">
        <f t="shared" si="802"/>
        <v/>
      </c>
      <c r="JJ206" s="382" t="str">
        <f t="shared" si="802"/>
        <v/>
      </c>
      <c r="JK206" s="382" t="str">
        <f t="shared" si="802"/>
        <v/>
      </c>
      <c r="JL206" s="382" t="str">
        <f t="shared" si="802"/>
        <v/>
      </c>
      <c r="JM206" s="382" t="str">
        <f t="shared" si="802"/>
        <v/>
      </c>
      <c r="JN206" s="382" t="str">
        <f t="shared" si="802"/>
        <v/>
      </c>
      <c r="JO206" s="382" t="str">
        <f t="shared" si="802"/>
        <v/>
      </c>
      <c r="JP206" s="382" t="str">
        <f t="shared" si="802"/>
        <v/>
      </c>
      <c r="JQ206" s="382" t="str">
        <f t="shared" si="802"/>
        <v/>
      </c>
      <c r="JR206" s="382" t="str">
        <f t="shared" si="802"/>
        <v/>
      </c>
      <c r="JS206" s="382" t="str">
        <f t="shared" si="802"/>
        <v/>
      </c>
      <c r="JT206" s="382" t="str">
        <f t="shared" si="802"/>
        <v/>
      </c>
      <c r="JU206" s="382" t="str">
        <f t="shared" si="802"/>
        <v/>
      </c>
      <c r="JV206" s="382" t="str">
        <f t="shared" si="802"/>
        <v/>
      </c>
      <c r="JW206" s="382" t="str">
        <f t="shared" si="802"/>
        <v/>
      </c>
      <c r="JX206" s="382" t="str">
        <f t="shared" si="802"/>
        <v/>
      </c>
      <c r="JY206" s="382" t="str">
        <f t="shared" si="802"/>
        <v/>
      </c>
      <c r="JZ206" s="382" t="str">
        <f t="shared" si="802"/>
        <v/>
      </c>
      <c r="KA206" s="382" t="str">
        <f t="shared" si="802"/>
        <v/>
      </c>
      <c r="KB206" s="382" t="str">
        <f t="shared" si="802"/>
        <v/>
      </c>
      <c r="KC206" s="382" t="str">
        <f t="shared" si="802"/>
        <v/>
      </c>
      <c r="KD206" s="382" t="str">
        <f t="shared" si="802"/>
        <v/>
      </c>
      <c r="KE206" s="382" t="str">
        <f t="shared" si="802"/>
        <v/>
      </c>
      <c r="KF206" s="382" t="str">
        <f t="shared" si="802"/>
        <v/>
      </c>
      <c r="KG206" s="382" t="str">
        <f t="shared" si="802"/>
        <v/>
      </c>
      <c r="KH206" s="382" t="str">
        <f t="shared" si="802"/>
        <v/>
      </c>
      <c r="KI206" s="382" t="str">
        <f t="shared" si="802"/>
        <v/>
      </c>
      <c r="KJ206" s="382" t="str">
        <f t="shared" si="802"/>
        <v/>
      </c>
      <c r="KK206" s="382" t="str">
        <f t="shared" si="802"/>
        <v/>
      </c>
      <c r="KL206" s="382" t="str">
        <f t="shared" si="802"/>
        <v/>
      </c>
      <c r="KM206" s="382" t="str">
        <f t="shared" si="802"/>
        <v/>
      </c>
      <c r="KN206" s="382" t="str">
        <f t="shared" si="802"/>
        <v/>
      </c>
      <c r="KO206" s="382" t="str">
        <f t="shared" ref="KO206:MZ206" si="803">IF(KO201="","",ROUND(((SUMSQ(KO14:KO103)-(SUM(KO14:KO103)^2/(KO107*KO108*KO109)))),10))</f>
        <v/>
      </c>
      <c r="KP206" s="382" t="str">
        <f t="shared" si="803"/>
        <v/>
      </c>
      <c r="KQ206" s="382" t="str">
        <f t="shared" si="803"/>
        <v/>
      </c>
      <c r="KR206" s="382" t="str">
        <f t="shared" si="803"/>
        <v/>
      </c>
      <c r="KS206" s="382" t="str">
        <f t="shared" si="803"/>
        <v/>
      </c>
      <c r="KT206" s="382" t="str">
        <f t="shared" si="803"/>
        <v/>
      </c>
      <c r="KU206" s="382" t="str">
        <f t="shared" si="803"/>
        <v/>
      </c>
      <c r="KV206" s="382" t="str">
        <f t="shared" si="803"/>
        <v/>
      </c>
      <c r="KW206" s="382" t="str">
        <f t="shared" si="803"/>
        <v/>
      </c>
      <c r="KX206" s="382" t="str">
        <f t="shared" si="803"/>
        <v/>
      </c>
      <c r="KY206" s="382" t="str">
        <f t="shared" si="803"/>
        <v/>
      </c>
      <c r="KZ206" s="382" t="str">
        <f t="shared" si="803"/>
        <v/>
      </c>
      <c r="LA206" s="382" t="str">
        <f t="shared" si="803"/>
        <v/>
      </c>
      <c r="LB206" s="382" t="str">
        <f t="shared" si="803"/>
        <v/>
      </c>
      <c r="LC206" s="382" t="str">
        <f t="shared" si="803"/>
        <v/>
      </c>
      <c r="LD206" s="382" t="str">
        <f t="shared" si="803"/>
        <v/>
      </c>
      <c r="LE206" s="382" t="str">
        <f t="shared" si="803"/>
        <v/>
      </c>
      <c r="LF206" s="382" t="str">
        <f t="shared" si="803"/>
        <v/>
      </c>
      <c r="LG206" s="382" t="str">
        <f t="shared" si="803"/>
        <v/>
      </c>
      <c r="LH206" s="382" t="str">
        <f t="shared" si="803"/>
        <v/>
      </c>
      <c r="LI206" s="382" t="str">
        <f t="shared" si="803"/>
        <v/>
      </c>
      <c r="LJ206" s="382" t="str">
        <f t="shared" si="803"/>
        <v/>
      </c>
      <c r="LK206" s="382" t="str">
        <f t="shared" si="803"/>
        <v/>
      </c>
      <c r="LL206" s="382" t="str">
        <f t="shared" si="803"/>
        <v/>
      </c>
      <c r="LM206" s="382" t="str">
        <f t="shared" si="803"/>
        <v/>
      </c>
      <c r="LN206" s="382" t="str">
        <f t="shared" si="803"/>
        <v/>
      </c>
      <c r="LO206" s="382" t="str">
        <f t="shared" si="803"/>
        <v/>
      </c>
      <c r="LP206" s="382" t="str">
        <f t="shared" si="803"/>
        <v/>
      </c>
      <c r="LQ206" s="382" t="str">
        <f t="shared" si="803"/>
        <v/>
      </c>
      <c r="LR206" s="382" t="str">
        <f t="shared" si="803"/>
        <v/>
      </c>
      <c r="LS206" s="382" t="str">
        <f t="shared" si="803"/>
        <v/>
      </c>
      <c r="LT206" s="382" t="str">
        <f t="shared" si="803"/>
        <v/>
      </c>
      <c r="LU206" s="382" t="str">
        <f t="shared" si="803"/>
        <v/>
      </c>
      <c r="LV206" s="382" t="str">
        <f t="shared" si="803"/>
        <v/>
      </c>
      <c r="LW206" s="382" t="str">
        <f t="shared" si="803"/>
        <v/>
      </c>
      <c r="LX206" s="382" t="str">
        <f t="shared" si="803"/>
        <v/>
      </c>
      <c r="LY206" s="382" t="str">
        <f t="shared" si="803"/>
        <v/>
      </c>
      <c r="LZ206" s="382" t="str">
        <f t="shared" si="803"/>
        <v/>
      </c>
      <c r="MA206" s="382" t="str">
        <f t="shared" si="803"/>
        <v/>
      </c>
      <c r="MB206" s="382" t="str">
        <f t="shared" si="803"/>
        <v/>
      </c>
      <c r="MC206" s="382" t="str">
        <f t="shared" si="803"/>
        <v/>
      </c>
      <c r="MD206" s="382" t="str">
        <f t="shared" si="803"/>
        <v/>
      </c>
      <c r="ME206" s="382" t="str">
        <f t="shared" si="803"/>
        <v/>
      </c>
      <c r="MF206" s="382" t="str">
        <f t="shared" si="803"/>
        <v/>
      </c>
      <c r="MG206" s="382" t="str">
        <f t="shared" si="803"/>
        <v/>
      </c>
      <c r="MH206" s="382" t="str">
        <f t="shared" si="803"/>
        <v/>
      </c>
      <c r="MI206" s="382" t="str">
        <f t="shared" si="803"/>
        <v/>
      </c>
      <c r="MJ206" s="382" t="str">
        <f t="shared" si="803"/>
        <v/>
      </c>
      <c r="MK206" s="382" t="str">
        <f t="shared" si="803"/>
        <v/>
      </c>
      <c r="ML206" s="382" t="str">
        <f t="shared" si="803"/>
        <v/>
      </c>
      <c r="MM206" s="382" t="str">
        <f t="shared" si="803"/>
        <v/>
      </c>
      <c r="MN206" s="382" t="str">
        <f t="shared" si="803"/>
        <v/>
      </c>
      <c r="MO206" s="382" t="str">
        <f t="shared" si="803"/>
        <v/>
      </c>
      <c r="MP206" s="382" t="str">
        <f t="shared" si="803"/>
        <v/>
      </c>
      <c r="MQ206" s="382" t="str">
        <f t="shared" si="803"/>
        <v/>
      </c>
      <c r="MR206" s="382" t="str">
        <f t="shared" si="803"/>
        <v/>
      </c>
      <c r="MS206" s="382" t="str">
        <f t="shared" si="803"/>
        <v/>
      </c>
      <c r="MT206" s="382" t="str">
        <f t="shared" si="803"/>
        <v/>
      </c>
      <c r="MU206" s="382" t="str">
        <f t="shared" si="803"/>
        <v/>
      </c>
      <c r="MV206" s="382" t="str">
        <f t="shared" si="803"/>
        <v/>
      </c>
      <c r="MW206" s="382" t="str">
        <f t="shared" si="803"/>
        <v/>
      </c>
      <c r="MX206" s="382" t="str">
        <f t="shared" si="803"/>
        <v/>
      </c>
      <c r="MY206" s="382" t="str">
        <f t="shared" si="803"/>
        <v/>
      </c>
      <c r="MZ206" s="382" t="str">
        <f t="shared" si="803"/>
        <v/>
      </c>
      <c r="NA206" s="382" t="str">
        <f t="shared" ref="NA206:PL206" si="804">IF(NA201="","",ROUND(((SUMSQ(NA14:NA103)-(SUM(NA14:NA103)^2/(NA107*NA108*NA109)))),10))</f>
        <v/>
      </c>
      <c r="NB206" s="382" t="str">
        <f t="shared" si="804"/>
        <v/>
      </c>
      <c r="NC206" s="382" t="str">
        <f t="shared" si="804"/>
        <v/>
      </c>
      <c r="ND206" s="382" t="str">
        <f t="shared" si="804"/>
        <v/>
      </c>
      <c r="NE206" s="382" t="str">
        <f t="shared" si="804"/>
        <v/>
      </c>
      <c r="NF206" s="382" t="str">
        <f t="shared" si="804"/>
        <v/>
      </c>
      <c r="NG206" s="382" t="str">
        <f t="shared" si="804"/>
        <v/>
      </c>
      <c r="NH206" s="382" t="str">
        <f t="shared" si="804"/>
        <v/>
      </c>
      <c r="NI206" s="382" t="str">
        <f t="shared" si="804"/>
        <v/>
      </c>
      <c r="NJ206" s="382" t="str">
        <f t="shared" si="804"/>
        <v/>
      </c>
      <c r="NK206" s="382" t="str">
        <f t="shared" si="804"/>
        <v/>
      </c>
      <c r="NL206" s="382" t="str">
        <f t="shared" si="804"/>
        <v/>
      </c>
      <c r="NM206" s="382" t="str">
        <f t="shared" si="804"/>
        <v/>
      </c>
      <c r="NN206" s="382" t="str">
        <f t="shared" si="804"/>
        <v/>
      </c>
      <c r="NO206" s="382" t="str">
        <f t="shared" si="804"/>
        <v/>
      </c>
      <c r="NP206" s="382" t="str">
        <f t="shared" si="804"/>
        <v/>
      </c>
      <c r="NQ206" s="382" t="str">
        <f t="shared" si="804"/>
        <v/>
      </c>
      <c r="NR206" s="382" t="str">
        <f t="shared" si="804"/>
        <v/>
      </c>
      <c r="NS206" s="382" t="str">
        <f t="shared" si="804"/>
        <v/>
      </c>
      <c r="NT206" s="382" t="str">
        <f t="shared" si="804"/>
        <v/>
      </c>
      <c r="NU206" s="382" t="str">
        <f t="shared" si="804"/>
        <v/>
      </c>
      <c r="NV206" s="382" t="str">
        <f t="shared" si="804"/>
        <v/>
      </c>
      <c r="NW206" s="382" t="str">
        <f t="shared" si="804"/>
        <v/>
      </c>
      <c r="NX206" s="382" t="str">
        <f t="shared" si="804"/>
        <v/>
      </c>
      <c r="NY206" s="382" t="str">
        <f t="shared" si="804"/>
        <v/>
      </c>
      <c r="NZ206" s="382" t="str">
        <f t="shared" si="804"/>
        <v/>
      </c>
      <c r="OA206" s="382" t="str">
        <f t="shared" si="804"/>
        <v/>
      </c>
      <c r="OB206" s="382" t="str">
        <f t="shared" si="804"/>
        <v/>
      </c>
      <c r="OC206" s="382" t="str">
        <f t="shared" si="804"/>
        <v/>
      </c>
      <c r="OD206" s="382" t="str">
        <f t="shared" si="804"/>
        <v/>
      </c>
      <c r="OE206" s="382" t="str">
        <f t="shared" si="804"/>
        <v/>
      </c>
      <c r="OF206" s="382" t="str">
        <f t="shared" si="804"/>
        <v/>
      </c>
      <c r="OG206" s="382" t="str">
        <f t="shared" si="804"/>
        <v/>
      </c>
      <c r="OH206" s="382" t="str">
        <f t="shared" si="804"/>
        <v/>
      </c>
      <c r="OI206" s="382" t="str">
        <f t="shared" si="804"/>
        <v/>
      </c>
      <c r="OJ206" s="382" t="str">
        <f t="shared" si="804"/>
        <v/>
      </c>
      <c r="OK206" s="382" t="str">
        <f t="shared" si="804"/>
        <v/>
      </c>
      <c r="OL206" s="382" t="str">
        <f t="shared" si="804"/>
        <v/>
      </c>
      <c r="OM206" s="382" t="str">
        <f t="shared" si="804"/>
        <v/>
      </c>
      <c r="ON206" s="382" t="str">
        <f t="shared" si="804"/>
        <v/>
      </c>
      <c r="OO206" s="382" t="str">
        <f t="shared" si="804"/>
        <v/>
      </c>
      <c r="OP206" s="382" t="str">
        <f t="shared" si="804"/>
        <v/>
      </c>
      <c r="OQ206" s="382" t="str">
        <f t="shared" si="804"/>
        <v/>
      </c>
      <c r="OR206" s="382" t="str">
        <f t="shared" si="804"/>
        <v/>
      </c>
      <c r="OS206" s="382" t="str">
        <f t="shared" si="804"/>
        <v/>
      </c>
      <c r="OT206" s="382" t="str">
        <f t="shared" si="804"/>
        <v/>
      </c>
      <c r="OU206" s="382" t="str">
        <f t="shared" si="804"/>
        <v/>
      </c>
      <c r="OV206" s="382" t="str">
        <f t="shared" si="804"/>
        <v/>
      </c>
      <c r="OW206" s="382" t="str">
        <f t="shared" si="804"/>
        <v/>
      </c>
      <c r="OX206" s="382" t="str">
        <f t="shared" si="804"/>
        <v/>
      </c>
      <c r="OY206" s="382" t="str">
        <f t="shared" si="804"/>
        <v/>
      </c>
      <c r="OZ206" s="382" t="str">
        <f t="shared" si="804"/>
        <v/>
      </c>
      <c r="PA206" s="382" t="str">
        <f t="shared" si="804"/>
        <v/>
      </c>
      <c r="PB206" s="382" t="str">
        <f t="shared" si="804"/>
        <v/>
      </c>
      <c r="PC206" s="382" t="str">
        <f t="shared" si="804"/>
        <v/>
      </c>
      <c r="PD206" s="382" t="str">
        <f t="shared" si="804"/>
        <v/>
      </c>
      <c r="PE206" s="382" t="str">
        <f t="shared" si="804"/>
        <v/>
      </c>
      <c r="PF206" s="382" t="str">
        <f t="shared" si="804"/>
        <v/>
      </c>
      <c r="PG206" s="382" t="str">
        <f t="shared" si="804"/>
        <v/>
      </c>
      <c r="PH206" s="382" t="str">
        <f t="shared" si="804"/>
        <v/>
      </c>
      <c r="PI206" s="382" t="str">
        <f t="shared" si="804"/>
        <v/>
      </c>
      <c r="PJ206" s="382" t="str">
        <f t="shared" si="804"/>
        <v/>
      </c>
      <c r="PK206" s="382" t="str">
        <f t="shared" si="804"/>
        <v/>
      </c>
      <c r="PL206" s="382" t="str">
        <f t="shared" si="804"/>
        <v/>
      </c>
      <c r="PM206" s="382" t="str">
        <f t="shared" ref="PM206:RX206" si="805">IF(PM201="","",ROUND(((SUMSQ(PM14:PM103)-(SUM(PM14:PM103)^2/(PM107*PM108*PM109)))),10))</f>
        <v/>
      </c>
      <c r="PN206" s="382" t="str">
        <f t="shared" si="805"/>
        <v/>
      </c>
      <c r="PO206" s="382" t="str">
        <f t="shared" si="805"/>
        <v/>
      </c>
      <c r="PP206" s="382" t="str">
        <f t="shared" si="805"/>
        <v/>
      </c>
      <c r="PQ206" s="382" t="str">
        <f t="shared" si="805"/>
        <v/>
      </c>
      <c r="PR206" s="382" t="str">
        <f t="shared" si="805"/>
        <v/>
      </c>
      <c r="PS206" s="382" t="str">
        <f t="shared" si="805"/>
        <v/>
      </c>
      <c r="PT206" s="382" t="str">
        <f t="shared" si="805"/>
        <v/>
      </c>
      <c r="PU206" s="382" t="str">
        <f t="shared" si="805"/>
        <v/>
      </c>
      <c r="PV206" s="382" t="str">
        <f t="shared" si="805"/>
        <v/>
      </c>
      <c r="PW206" s="382" t="str">
        <f t="shared" si="805"/>
        <v/>
      </c>
      <c r="PX206" s="382" t="str">
        <f t="shared" si="805"/>
        <v/>
      </c>
      <c r="PY206" s="382" t="str">
        <f t="shared" si="805"/>
        <v/>
      </c>
      <c r="PZ206" s="382" t="str">
        <f t="shared" si="805"/>
        <v/>
      </c>
      <c r="QA206" s="382" t="str">
        <f t="shared" si="805"/>
        <v/>
      </c>
      <c r="QB206" s="382" t="str">
        <f t="shared" si="805"/>
        <v/>
      </c>
      <c r="QC206" s="382" t="str">
        <f t="shared" si="805"/>
        <v/>
      </c>
      <c r="QD206" s="382" t="str">
        <f t="shared" si="805"/>
        <v/>
      </c>
      <c r="QE206" s="382" t="str">
        <f t="shared" si="805"/>
        <v/>
      </c>
      <c r="QF206" s="382" t="str">
        <f t="shared" si="805"/>
        <v/>
      </c>
      <c r="QG206" s="382" t="str">
        <f t="shared" si="805"/>
        <v/>
      </c>
      <c r="QH206" s="382" t="str">
        <f t="shared" si="805"/>
        <v/>
      </c>
      <c r="QI206" s="382" t="str">
        <f t="shared" si="805"/>
        <v/>
      </c>
      <c r="QJ206" s="382" t="str">
        <f t="shared" si="805"/>
        <v/>
      </c>
      <c r="QK206" s="382" t="str">
        <f t="shared" si="805"/>
        <v/>
      </c>
      <c r="QL206" s="382" t="str">
        <f t="shared" si="805"/>
        <v/>
      </c>
      <c r="QM206" s="382" t="str">
        <f t="shared" si="805"/>
        <v/>
      </c>
      <c r="QN206" s="382" t="str">
        <f t="shared" si="805"/>
        <v/>
      </c>
      <c r="QO206" s="382" t="str">
        <f t="shared" si="805"/>
        <v/>
      </c>
      <c r="QP206" s="382" t="str">
        <f t="shared" si="805"/>
        <v/>
      </c>
      <c r="QQ206" s="382" t="str">
        <f t="shared" si="805"/>
        <v/>
      </c>
      <c r="QR206" s="382" t="str">
        <f t="shared" si="805"/>
        <v/>
      </c>
      <c r="QS206" s="382" t="str">
        <f t="shared" si="805"/>
        <v/>
      </c>
      <c r="QT206" s="382" t="str">
        <f t="shared" si="805"/>
        <v/>
      </c>
      <c r="QU206" s="382" t="str">
        <f t="shared" si="805"/>
        <v/>
      </c>
      <c r="QV206" s="382" t="str">
        <f t="shared" si="805"/>
        <v/>
      </c>
      <c r="QW206" s="382" t="str">
        <f t="shared" si="805"/>
        <v/>
      </c>
      <c r="QX206" s="382" t="str">
        <f t="shared" si="805"/>
        <v/>
      </c>
      <c r="QY206" s="382" t="str">
        <f t="shared" si="805"/>
        <v/>
      </c>
      <c r="QZ206" s="382" t="str">
        <f t="shared" si="805"/>
        <v/>
      </c>
      <c r="RA206" s="382" t="str">
        <f t="shared" si="805"/>
        <v/>
      </c>
      <c r="RB206" s="382" t="str">
        <f t="shared" si="805"/>
        <v/>
      </c>
      <c r="RC206" s="382" t="str">
        <f t="shared" si="805"/>
        <v/>
      </c>
      <c r="RD206" s="382" t="str">
        <f t="shared" si="805"/>
        <v/>
      </c>
      <c r="RE206" s="382" t="str">
        <f t="shared" si="805"/>
        <v/>
      </c>
      <c r="RF206" s="382" t="str">
        <f t="shared" si="805"/>
        <v/>
      </c>
      <c r="RG206" s="382" t="str">
        <f t="shared" si="805"/>
        <v/>
      </c>
      <c r="RH206" s="382" t="str">
        <f t="shared" si="805"/>
        <v/>
      </c>
      <c r="RI206" s="382" t="str">
        <f t="shared" si="805"/>
        <v/>
      </c>
      <c r="RJ206" s="382" t="str">
        <f t="shared" si="805"/>
        <v/>
      </c>
      <c r="RK206" s="382" t="str">
        <f t="shared" si="805"/>
        <v/>
      </c>
      <c r="RL206" s="382" t="str">
        <f t="shared" si="805"/>
        <v/>
      </c>
      <c r="RM206" s="382" t="str">
        <f t="shared" si="805"/>
        <v/>
      </c>
      <c r="RN206" s="382" t="str">
        <f t="shared" si="805"/>
        <v/>
      </c>
      <c r="RO206" s="382" t="str">
        <f t="shared" si="805"/>
        <v/>
      </c>
      <c r="RP206" s="382" t="str">
        <f t="shared" si="805"/>
        <v/>
      </c>
      <c r="RQ206" s="382" t="str">
        <f t="shared" si="805"/>
        <v/>
      </c>
      <c r="RR206" s="382" t="str">
        <f t="shared" si="805"/>
        <v/>
      </c>
      <c r="RS206" s="382" t="str">
        <f t="shared" si="805"/>
        <v/>
      </c>
      <c r="RT206" s="382" t="str">
        <f t="shared" si="805"/>
        <v/>
      </c>
      <c r="RU206" s="382" t="str">
        <f t="shared" si="805"/>
        <v/>
      </c>
      <c r="RV206" s="382" t="str">
        <f t="shared" si="805"/>
        <v/>
      </c>
      <c r="RW206" s="382" t="str">
        <f t="shared" si="805"/>
        <v/>
      </c>
      <c r="RX206" s="382" t="str">
        <f t="shared" si="805"/>
        <v/>
      </c>
      <c r="RY206" s="382" t="str">
        <f t="shared" ref="RY206:UJ206" si="806">IF(RY201="","",ROUND(((SUMSQ(RY14:RY103)-(SUM(RY14:RY103)^2/(RY107*RY108*RY109)))),10))</f>
        <v/>
      </c>
      <c r="RZ206" s="382" t="str">
        <f t="shared" si="806"/>
        <v/>
      </c>
      <c r="SA206" s="382" t="str">
        <f t="shared" si="806"/>
        <v/>
      </c>
      <c r="SB206" s="382" t="str">
        <f t="shared" si="806"/>
        <v/>
      </c>
      <c r="SC206" s="382" t="str">
        <f t="shared" si="806"/>
        <v/>
      </c>
      <c r="SD206" s="382" t="str">
        <f t="shared" si="806"/>
        <v/>
      </c>
      <c r="SE206" s="382" t="str">
        <f t="shared" si="806"/>
        <v/>
      </c>
      <c r="SF206" s="382" t="str">
        <f t="shared" si="806"/>
        <v/>
      </c>
      <c r="SG206" s="382" t="str">
        <f t="shared" si="806"/>
        <v/>
      </c>
      <c r="SH206" s="382" t="str">
        <f t="shared" si="806"/>
        <v/>
      </c>
      <c r="SI206" s="382" t="str">
        <f t="shared" si="806"/>
        <v/>
      </c>
      <c r="SJ206" s="382" t="str">
        <f t="shared" si="806"/>
        <v/>
      </c>
      <c r="SK206" s="382" t="str">
        <f t="shared" si="806"/>
        <v/>
      </c>
      <c r="SL206" s="382" t="str">
        <f t="shared" si="806"/>
        <v/>
      </c>
      <c r="SM206" s="382" t="str">
        <f t="shared" si="806"/>
        <v/>
      </c>
      <c r="SN206" s="382" t="str">
        <f t="shared" si="806"/>
        <v/>
      </c>
      <c r="SO206" s="382" t="str">
        <f t="shared" si="806"/>
        <v/>
      </c>
      <c r="SP206" s="382" t="str">
        <f t="shared" si="806"/>
        <v/>
      </c>
      <c r="SQ206" s="382" t="str">
        <f t="shared" si="806"/>
        <v/>
      </c>
      <c r="SR206" s="382" t="str">
        <f t="shared" si="806"/>
        <v/>
      </c>
      <c r="SS206" s="382" t="str">
        <f t="shared" si="806"/>
        <v/>
      </c>
      <c r="ST206" s="382" t="str">
        <f t="shared" si="806"/>
        <v/>
      </c>
      <c r="SU206" s="382" t="str">
        <f t="shared" si="806"/>
        <v/>
      </c>
      <c r="SV206" s="382" t="str">
        <f t="shared" si="806"/>
        <v/>
      </c>
      <c r="SW206" s="382" t="str">
        <f t="shared" si="806"/>
        <v/>
      </c>
      <c r="SX206" s="382" t="str">
        <f t="shared" si="806"/>
        <v/>
      </c>
      <c r="SY206" s="382" t="str">
        <f t="shared" si="806"/>
        <v/>
      </c>
      <c r="SZ206" s="382" t="str">
        <f t="shared" si="806"/>
        <v/>
      </c>
      <c r="TA206" s="382" t="str">
        <f t="shared" si="806"/>
        <v/>
      </c>
      <c r="TB206" s="382" t="str">
        <f t="shared" si="806"/>
        <v/>
      </c>
      <c r="TC206" s="382" t="str">
        <f t="shared" si="806"/>
        <v/>
      </c>
      <c r="TD206" s="382" t="str">
        <f t="shared" si="806"/>
        <v/>
      </c>
      <c r="TE206" s="382" t="str">
        <f t="shared" si="806"/>
        <v/>
      </c>
      <c r="TF206" s="382" t="str">
        <f t="shared" si="806"/>
        <v/>
      </c>
      <c r="TG206" s="382" t="str">
        <f t="shared" si="806"/>
        <v/>
      </c>
      <c r="TH206" s="382" t="str">
        <f t="shared" si="806"/>
        <v/>
      </c>
      <c r="TI206" s="382" t="str">
        <f t="shared" si="806"/>
        <v/>
      </c>
      <c r="TJ206" s="382" t="str">
        <f t="shared" si="806"/>
        <v/>
      </c>
      <c r="TK206" s="382" t="str">
        <f t="shared" si="806"/>
        <v/>
      </c>
      <c r="TL206" s="382" t="str">
        <f t="shared" si="806"/>
        <v/>
      </c>
      <c r="TM206" s="382" t="str">
        <f t="shared" si="806"/>
        <v/>
      </c>
      <c r="TN206" s="382" t="str">
        <f t="shared" si="806"/>
        <v/>
      </c>
      <c r="TO206" s="382" t="str">
        <f t="shared" si="806"/>
        <v/>
      </c>
      <c r="TP206" s="382" t="str">
        <f t="shared" si="806"/>
        <v/>
      </c>
      <c r="TQ206" s="382" t="str">
        <f t="shared" si="806"/>
        <v/>
      </c>
      <c r="TR206" s="382" t="str">
        <f t="shared" si="806"/>
        <v/>
      </c>
      <c r="TS206" s="382" t="str">
        <f t="shared" si="806"/>
        <v/>
      </c>
      <c r="TT206" s="382" t="str">
        <f t="shared" si="806"/>
        <v/>
      </c>
      <c r="TU206" s="382" t="str">
        <f t="shared" si="806"/>
        <v/>
      </c>
      <c r="TV206" s="382" t="str">
        <f t="shared" si="806"/>
        <v/>
      </c>
      <c r="TW206" s="382" t="str">
        <f t="shared" si="806"/>
        <v/>
      </c>
      <c r="TX206" s="382" t="str">
        <f t="shared" si="806"/>
        <v/>
      </c>
      <c r="TY206" s="382" t="str">
        <f t="shared" si="806"/>
        <v/>
      </c>
      <c r="TZ206" s="382" t="str">
        <f t="shared" si="806"/>
        <v/>
      </c>
      <c r="UA206" s="382" t="str">
        <f t="shared" si="806"/>
        <v/>
      </c>
      <c r="UB206" s="382" t="str">
        <f t="shared" si="806"/>
        <v/>
      </c>
      <c r="UC206" s="382" t="str">
        <f t="shared" si="806"/>
        <v/>
      </c>
      <c r="UD206" s="382" t="str">
        <f t="shared" si="806"/>
        <v/>
      </c>
      <c r="UE206" s="382" t="str">
        <f t="shared" si="806"/>
        <v/>
      </c>
      <c r="UF206" s="382" t="str">
        <f t="shared" si="806"/>
        <v/>
      </c>
      <c r="UG206" s="382" t="str">
        <f t="shared" si="806"/>
        <v/>
      </c>
      <c r="UH206" s="382" t="str">
        <f t="shared" si="806"/>
        <v/>
      </c>
      <c r="UI206" s="382" t="str">
        <f t="shared" si="806"/>
        <v/>
      </c>
      <c r="UJ206" s="382" t="str">
        <f t="shared" si="806"/>
        <v/>
      </c>
      <c r="UK206" s="382" t="str">
        <f t="shared" ref="UK206:WI206" si="807">IF(UK201="","",ROUND(((SUMSQ(UK14:UK103)-(SUM(UK14:UK103)^2/(UK107*UK108*UK109)))),10))</f>
        <v/>
      </c>
      <c r="UL206" s="382" t="str">
        <f t="shared" si="807"/>
        <v/>
      </c>
      <c r="UM206" s="382" t="str">
        <f t="shared" si="807"/>
        <v/>
      </c>
      <c r="UN206" s="382" t="str">
        <f t="shared" si="807"/>
        <v/>
      </c>
      <c r="UO206" s="382" t="str">
        <f t="shared" si="807"/>
        <v/>
      </c>
      <c r="UP206" s="382" t="str">
        <f t="shared" si="807"/>
        <v/>
      </c>
      <c r="UQ206" s="382" t="str">
        <f t="shared" si="807"/>
        <v/>
      </c>
      <c r="UR206" s="382" t="str">
        <f t="shared" si="807"/>
        <v/>
      </c>
      <c r="US206" s="382" t="str">
        <f t="shared" si="807"/>
        <v/>
      </c>
      <c r="UT206" s="382" t="str">
        <f t="shared" si="807"/>
        <v/>
      </c>
      <c r="UU206" s="382" t="str">
        <f t="shared" si="807"/>
        <v/>
      </c>
      <c r="UV206" s="382" t="str">
        <f t="shared" si="807"/>
        <v/>
      </c>
      <c r="UW206" s="382" t="str">
        <f t="shared" si="807"/>
        <v/>
      </c>
      <c r="UX206" s="382" t="str">
        <f t="shared" si="807"/>
        <v/>
      </c>
      <c r="UY206" s="382" t="str">
        <f t="shared" si="807"/>
        <v/>
      </c>
      <c r="UZ206" s="382" t="str">
        <f t="shared" si="807"/>
        <v/>
      </c>
      <c r="VA206" s="382" t="str">
        <f t="shared" si="807"/>
        <v/>
      </c>
      <c r="VB206" s="382" t="str">
        <f t="shared" si="807"/>
        <v/>
      </c>
      <c r="VC206" s="382" t="str">
        <f t="shared" si="807"/>
        <v/>
      </c>
      <c r="VD206" s="382" t="str">
        <f t="shared" si="807"/>
        <v/>
      </c>
      <c r="VE206" s="382" t="str">
        <f t="shared" si="807"/>
        <v/>
      </c>
      <c r="VF206" s="382" t="str">
        <f t="shared" si="807"/>
        <v/>
      </c>
      <c r="VG206" s="382" t="str">
        <f t="shared" si="807"/>
        <v/>
      </c>
      <c r="VH206" s="382" t="str">
        <f t="shared" si="807"/>
        <v/>
      </c>
      <c r="VI206" s="382" t="str">
        <f t="shared" si="807"/>
        <v/>
      </c>
      <c r="VJ206" s="382" t="str">
        <f t="shared" si="807"/>
        <v/>
      </c>
      <c r="VK206" s="382" t="str">
        <f t="shared" si="807"/>
        <v/>
      </c>
      <c r="VL206" s="382" t="str">
        <f t="shared" si="807"/>
        <v/>
      </c>
      <c r="VM206" s="382" t="str">
        <f t="shared" si="807"/>
        <v/>
      </c>
      <c r="VN206" s="382" t="str">
        <f t="shared" si="807"/>
        <v/>
      </c>
      <c r="VO206" s="382" t="str">
        <f t="shared" si="807"/>
        <v/>
      </c>
      <c r="VP206" s="382" t="str">
        <f t="shared" si="807"/>
        <v/>
      </c>
      <c r="VQ206" s="382" t="str">
        <f t="shared" si="807"/>
        <v/>
      </c>
      <c r="VR206" s="382" t="str">
        <f t="shared" si="807"/>
        <v/>
      </c>
      <c r="VS206" s="382" t="str">
        <f t="shared" si="807"/>
        <v/>
      </c>
      <c r="VT206" s="382" t="str">
        <f t="shared" si="807"/>
        <v/>
      </c>
      <c r="VU206" s="382" t="str">
        <f t="shared" si="807"/>
        <v/>
      </c>
      <c r="VV206" s="382" t="str">
        <f t="shared" si="807"/>
        <v/>
      </c>
      <c r="VW206" s="382" t="str">
        <f t="shared" si="807"/>
        <v/>
      </c>
      <c r="VX206" s="382" t="str">
        <f t="shared" si="807"/>
        <v/>
      </c>
      <c r="VY206" s="382" t="str">
        <f t="shared" si="807"/>
        <v/>
      </c>
      <c r="VZ206" s="382" t="str">
        <f t="shared" si="807"/>
        <v/>
      </c>
      <c r="WA206" s="382" t="str">
        <f t="shared" si="807"/>
        <v/>
      </c>
      <c r="WB206" s="382" t="str">
        <f t="shared" si="807"/>
        <v/>
      </c>
      <c r="WC206" s="382" t="str">
        <f t="shared" si="807"/>
        <v/>
      </c>
      <c r="WD206" s="382" t="str">
        <f t="shared" si="807"/>
        <v/>
      </c>
      <c r="WE206" s="382" t="str">
        <f t="shared" si="807"/>
        <v/>
      </c>
      <c r="WF206" s="382" t="str">
        <f t="shared" si="807"/>
        <v/>
      </c>
      <c r="WG206" s="382" t="str">
        <f t="shared" si="807"/>
        <v/>
      </c>
      <c r="WH206" s="382" t="str">
        <f t="shared" si="807"/>
        <v/>
      </c>
      <c r="WI206" s="382" t="str">
        <f t="shared" si="807"/>
        <v/>
      </c>
    </row>
    <row r="207" spans="1:607">
      <c r="A207" s="348"/>
      <c r="B207" s="360" t="s">
        <v>939</v>
      </c>
      <c r="C207" s="348"/>
      <c r="D207" s="348"/>
      <c r="E207" s="348"/>
      <c r="F207" s="348"/>
      <c r="G207" s="361" t="str">
        <f t="shared" si="734"/>
        <v/>
      </c>
      <c r="H207" s="361" t="str">
        <f t="shared" si="735"/>
        <v/>
      </c>
      <c r="I207" s="397"/>
      <c r="J207" s="348"/>
      <c r="K207" s="348"/>
      <c r="L207" s="348"/>
      <c r="M207" s="348"/>
      <c r="N207" s="400"/>
      <c r="O207" s="400"/>
      <c r="P207" s="400"/>
      <c r="Q207" s="400"/>
      <c r="R207" s="400"/>
      <c r="S207" s="400"/>
      <c r="T207" s="400"/>
      <c r="U207" s="400"/>
      <c r="V207" s="400"/>
      <c r="W207" s="400"/>
      <c r="X207" s="400"/>
      <c r="Y207" s="400"/>
      <c r="Z207" s="400"/>
      <c r="AA207" s="400"/>
      <c r="AB207" s="400"/>
      <c r="AC207" s="400"/>
      <c r="AD207" s="400"/>
      <c r="AE207" s="400"/>
      <c r="AF207" s="400"/>
      <c r="AG207" s="400"/>
      <c r="AH207" s="400"/>
      <c r="AI207" s="400"/>
      <c r="AJ207" s="400"/>
      <c r="AK207" s="400"/>
      <c r="AL207" s="400"/>
      <c r="AM207" s="400"/>
      <c r="AN207" s="400"/>
      <c r="AO207" s="400"/>
      <c r="AP207" s="400"/>
      <c r="AQ207" s="400"/>
      <c r="AR207" s="400"/>
      <c r="AS207" s="400"/>
      <c r="AT207" s="400"/>
      <c r="AU207" s="400"/>
      <c r="AV207" s="400"/>
      <c r="AW207" s="400"/>
      <c r="AX207" s="400"/>
      <c r="AY207" s="400"/>
      <c r="AZ207" s="400"/>
      <c r="BA207" s="400"/>
      <c r="BB207" s="400"/>
      <c r="BC207" s="400"/>
      <c r="BD207" s="400"/>
      <c r="BE207" s="400"/>
      <c r="BF207" s="400"/>
      <c r="BG207" s="400"/>
      <c r="BH207" s="400"/>
      <c r="BI207" s="400"/>
      <c r="BJ207" s="400"/>
      <c r="BK207" s="400"/>
      <c r="BL207" s="400"/>
      <c r="BM207" s="400"/>
      <c r="BN207" s="400"/>
      <c r="BO207" s="400"/>
      <c r="BP207" s="400"/>
      <c r="BQ207" s="400"/>
      <c r="BR207" s="400"/>
      <c r="BS207" s="400"/>
      <c r="BT207" s="400"/>
      <c r="BU207" s="400"/>
      <c r="BV207" s="400"/>
      <c r="BW207" s="400"/>
      <c r="BX207" s="400"/>
      <c r="BY207" s="400"/>
      <c r="BZ207" s="400"/>
      <c r="CA207" s="400"/>
      <c r="CB207" s="400"/>
      <c r="CC207" s="400"/>
      <c r="CD207" s="400"/>
      <c r="CE207" s="400"/>
      <c r="CF207" s="400"/>
      <c r="CG207" s="400"/>
      <c r="CH207" s="400"/>
      <c r="CI207" s="400"/>
      <c r="CJ207" s="400"/>
      <c r="CK207" s="400"/>
      <c r="CL207" s="400"/>
      <c r="CM207" s="400"/>
      <c r="CN207" s="400"/>
      <c r="CO207" s="400"/>
      <c r="CP207" s="400"/>
      <c r="CQ207" s="400"/>
      <c r="CR207" s="400"/>
      <c r="CS207" s="400"/>
      <c r="CT207" s="400"/>
      <c r="CU207" s="400"/>
      <c r="CV207" s="400"/>
      <c r="CW207" s="400"/>
      <c r="CX207" s="400"/>
      <c r="CY207" s="400"/>
      <c r="CZ207" s="362"/>
      <c r="DA207" s="901" t="s">
        <v>1378</v>
      </c>
      <c r="DB207" s="899" t="s">
        <v>1379</v>
      </c>
      <c r="DC207" s="899"/>
      <c r="DD207" s="382" t="str">
        <f>IF(OR(DD197="",DD202=""),"",DD202/DD197)</f>
        <v/>
      </c>
      <c r="DE207" s="382" t="str">
        <f t="shared" ref="DE207:FP210" si="808">IF(OR(DE197="",DE202=""),"",DE202/DE197)</f>
        <v/>
      </c>
      <c r="DF207" s="382" t="str">
        <f t="shared" si="808"/>
        <v/>
      </c>
      <c r="DG207" s="382" t="str">
        <f t="shared" si="808"/>
        <v/>
      </c>
      <c r="DH207" s="382" t="str">
        <f t="shared" si="808"/>
        <v/>
      </c>
      <c r="DI207" s="382" t="str">
        <f t="shared" si="808"/>
        <v/>
      </c>
      <c r="DJ207" s="382" t="str">
        <f t="shared" si="808"/>
        <v/>
      </c>
      <c r="DK207" s="382" t="str">
        <f t="shared" si="808"/>
        <v/>
      </c>
      <c r="DL207" s="382" t="str">
        <f t="shared" si="808"/>
        <v/>
      </c>
      <c r="DM207" s="382" t="str">
        <f t="shared" si="808"/>
        <v/>
      </c>
      <c r="DN207" s="382" t="str">
        <f t="shared" si="808"/>
        <v/>
      </c>
      <c r="DO207" s="382" t="str">
        <f t="shared" si="808"/>
        <v/>
      </c>
      <c r="DP207" s="382" t="str">
        <f t="shared" si="808"/>
        <v/>
      </c>
      <c r="DQ207" s="382" t="str">
        <f t="shared" si="808"/>
        <v/>
      </c>
      <c r="DR207" s="382" t="str">
        <f t="shared" si="808"/>
        <v/>
      </c>
      <c r="DS207" s="382" t="str">
        <f t="shared" si="808"/>
        <v/>
      </c>
      <c r="DT207" s="382" t="str">
        <f t="shared" si="808"/>
        <v/>
      </c>
      <c r="DU207" s="382" t="str">
        <f t="shared" si="808"/>
        <v/>
      </c>
      <c r="DV207" s="382" t="str">
        <f t="shared" si="808"/>
        <v/>
      </c>
      <c r="DW207" s="382" t="str">
        <f t="shared" si="808"/>
        <v/>
      </c>
      <c r="DX207" s="383" t="str">
        <f t="shared" si="808"/>
        <v/>
      </c>
      <c r="DY207" s="382" t="str">
        <f t="shared" si="808"/>
        <v/>
      </c>
      <c r="DZ207" s="382" t="str">
        <f t="shared" si="808"/>
        <v/>
      </c>
      <c r="EA207" s="382" t="str">
        <f t="shared" si="808"/>
        <v/>
      </c>
      <c r="EB207" s="382" t="str">
        <f t="shared" si="808"/>
        <v/>
      </c>
      <c r="EC207" s="382" t="str">
        <f t="shared" si="808"/>
        <v/>
      </c>
      <c r="ED207" s="382" t="str">
        <f t="shared" si="808"/>
        <v/>
      </c>
      <c r="EE207" s="382" t="str">
        <f t="shared" si="808"/>
        <v/>
      </c>
      <c r="EF207" s="382" t="str">
        <f t="shared" si="808"/>
        <v/>
      </c>
      <c r="EG207" s="382" t="str">
        <f t="shared" si="808"/>
        <v/>
      </c>
      <c r="EH207" s="382" t="str">
        <f t="shared" si="808"/>
        <v/>
      </c>
      <c r="EI207" s="382" t="str">
        <f t="shared" si="808"/>
        <v/>
      </c>
      <c r="EJ207" s="382" t="str">
        <f t="shared" si="808"/>
        <v/>
      </c>
      <c r="EK207" s="382" t="str">
        <f t="shared" si="808"/>
        <v/>
      </c>
      <c r="EL207" s="382" t="str">
        <f t="shared" si="808"/>
        <v/>
      </c>
      <c r="EM207" s="382" t="str">
        <f t="shared" si="808"/>
        <v/>
      </c>
      <c r="EN207" s="382" t="str">
        <f t="shared" si="808"/>
        <v/>
      </c>
      <c r="EO207" s="382" t="str">
        <f t="shared" si="808"/>
        <v/>
      </c>
      <c r="EP207" s="382" t="str">
        <f t="shared" si="808"/>
        <v/>
      </c>
      <c r="EQ207" s="382" t="str">
        <f t="shared" si="808"/>
        <v/>
      </c>
      <c r="ER207" s="382" t="str">
        <f t="shared" si="808"/>
        <v/>
      </c>
      <c r="ES207" s="382" t="str">
        <f t="shared" si="808"/>
        <v/>
      </c>
      <c r="ET207" s="382" t="str">
        <f t="shared" si="808"/>
        <v/>
      </c>
      <c r="EU207" s="382" t="str">
        <f t="shared" si="808"/>
        <v/>
      </c>
      <c r="EV207" s="382" t="str">
        <f t="shared" si="808"/>
        <v/>
      </c>
      <c r="EW207" s="382" t="str">
        <f t="shared" si="808"/>
        <v/>
      </c>
      <c r="EX207" s="382" t="str">
        <f t="shared" si="808"/>
        <v/>
      </c>
      <c r="EY207" s="382" t="str">
        <f t="shared" si="808"/>
        <v/>
      </c>
      <c r="EZ207" s="382" t="str">
        <f t="shared" si="808"/>
        <v/>
      </c>
      <c r="FA207" s="382" t="str">
        <f t="shared" si="808"/>
        <v/>
      </c>
      <c r="FB207" s="382" t="str">
        <f t="shared" si="808"/>
        <v/>
      </c>
      <c r="FC207" s="382" t="str">
        <f t="shared" si="808"/>
        <v/>
      </c>
      <c r="FD207" s="382" t="str">
        <f t="shared" si="808"/>
        <v/>
      </c>
      <c r="FE207" s="382" t="str">
        <f t="shared" si="808"/>
        <v/>
      </c>
      <c r="FF207" s="382" t="str">
        <f t="shared" si="808"/>
        <v/>
      </c>
      <c r="FG207" s="382" t="str">
        <f t="shared" si="808"/>
        <v/>
      </c>
      <c r="FH207" s="382" t="str">
        <f t="shared" si="808"/>
        <v/>
      </c>
      <c r="FI207" s="382" t="str">
        <f t="shared" si="808"/>
        <v/>
      </c>
      <c r="FJ207" s="382" t="str">
        <f t="shared" si="808"/>
        <v/>
      </c>
      <c r="FK207" s="382" t="str">
        <f t="shared" si="808"/>
        <v/>
      </c>
      <c r="FL207" s="382" t="str">
        <f t="shared" si="808"/>
        <v/>
      </c>
      <c r="FM207" s="382" t="str">
        <f t="shared" si="808"/>
        <v/>
      </c>
      <c r="FN207" s="382" t="str">
        <f t="shared" si="808"/>
        <v/>
      </c>
      <c r="FO207" s="382" t="str">
        <f t="shared" si="808"/>
        <v/>
      </c>
      <c r="FP207" s="382" t="str">
        <f t="shared" si="808"/>
        <v/>
      </c>
      <c r="FQ207" s="382" t="str">
        <f t="shared" ref="FQ207:IB210" si="809">IF(OR(FQ197="",FQ202=""),"",FQ202/FQ197)</f>
        <v/>
      </c>
      <c r="FR207" s="382" t="str">
        <f t="shared" si="809"/>
        <v/>
      </c>
      <c r="FS207" s="382" t="str">
        <f t="shared" si="809"/>
        <v/>
      </c>
      <c r="FT207" s="382" t="str">
        <f t="shared" si="809"/>
        <v/>
      </c>
      <c r="FU207" s="382" t="str">
        <f t="shared" si="809"/>
        <v/>
      </c>
      <c r="FV207" s="382" t="str">
        <f t="shared" si="809"/>
        <v/>
      </c>
      <c r="FW207" s="382" t="str">
        <f t="shared" si="809"/>
        <v/>
      </c>
      <c r="FX207" s="382" t="str">
        <f t="shared" si="809"/>
        <v/>
      </c>
      <c r="FY207" s="382" t="str">
        <f t="shared" si="809"/>
        <v/>
      </c>
      <c r="FZ207" s="382" t="str">
        <f t="shared" si="809"/>
        <v/>
      </c>
      <c r="GA207" s="382" t="str">
        <f t="shared" si="809"/>
        <v/>
      </c>
      <c r="GB207" s="382" t="str">
        <f t="shared" si="809"/>
        <v/>
      </c>
      <c r="GC207" s="382" t="str">
        <f t="shared" si="809"/>
        <v/>
      </c>
      <c r="GD207" s="382" t="str">
        <f t="shared" si="809"/>
        <v/>
      </c>
      <c r="GE207" s="382" t="str">
        <f t="shared" si="809"/>
        <v/>
      </c>
      <c r="GF207" s="382" t="str">
        <f t="shared" si="809"/>
        <v/>
      </c>
      <c r="GG207" s="382" t="str">
        <f t="shared" si="809"/>
        <v/>
      </c>
      <c r="GH207" s="382" t="str">
        <f t="shared" si="809"/>
        <v/>
      </c>
      <c r="GI207" s="382" t="str">
        <f t="shared" si="809"/>
        <v/>
      </c>
      <c r="GJ207" s="382" t="str">
        <f t="shared" si="809"/>
        <v/>
      </c>
      <c r="GK207" s="382" t="str">
        <f t="shared" si="809"/>
        <v/>
      </c>
      <c r="GL207" s="382" t="str">
        <f t="shared" si="809"/>
        <v/>
      </c>
      <c r="GM207" s="382" t="str">
        <f t="shared" si="809"/>
        <v/>
      </c>
      <c r="GN207" s="382" t="str">
        <f t="shared" si="809"/>
        <v/>
      </c>
      <c r="GO207" s="382" t="str">
        <f t="shared" si="809"/>
        <v/>
      </c>
      <c r="GP207" s="382" t="str">
        <f t="shared" si="809"/>
        <v/>
      </c>
      <c r="GQ207" s="382" t="str">
        <f t="shared" si="809"/>
        <v/>
      </c>
      <c r="GR207" s="382" t="str">
        <f t="shared" si="809"/>
        <v/>
      </c>
      <c r="GS207" s="382" t="str">
        <f t="shared" si="809"/>
        <v/>
      </c>
      <c r="GT207" s="382" t="str">
        <f t="shared" si="809"/>
        <v/>
      </c>
      <c r="GU207" s="382" t="str">
        <f t="shared" si="809"/>
        <v/>
      </c>
      <c r="GV207" s="382" t="str">
        <f t="shared" si="809"/>
        <v/>
      </c>
      <c r="GW207" s="382" t="str">
        <f t="shared" si="809"/>
        <v/>
      </c>
      <c r="GX207" s="382" t="str">
        <f t="shared" si="809"/>
        <v/>
      </c>
      <c r="GY207" s="382" t="str">
        <f t="shared" si="809"/>
        <v/>
      </c>
      <c r="GZ207" s="382" t="str">
        <f t="shared" si="809"/>
        <v/>
      </c>
      <c r="HA207" s="382" t="str">
        <f t="shared" si="809"/>
        <v/>
      </c>
      <c r="HB207" s="382" t="str">
        <f t="shared" si="809"/>
        <v/>
      </c>
      <c r="HC207" s="382" t="str">
        <f t="shared" si="809"/>
        <v/>
      </c>
      <c r="HD207" s="382" t="str">
        <f t="shared" si="809"/>
        <v/>
      </c>
      <c r="HE207" s="382" t="str">
        <f t="shared" si="809"/>
        <v/>
      </c>
      <c r="HF207" s="382" t="str">
        <f t="shared" si="809"/>
        <v/>
      </c>
      <c r="HG207" s="382" t="str">
        <f t="shared" si="809"/>
        <v/>
      </c>
      <c r="HH207" s="382" t="str">
        <f t="shared" si="809"/>
        <v/>
      </c>
      <c r="HI207" s="382" t="str">
        <f t="shared" si="809"/>
        <v/>
      </c>
      <c r="HJ207" s="382" t="str">
        <f t="shared" si="809"/>
        <v/>
      </c>
      <c r="HK207" s="382" t="str">
        <f t="shared" si="809"/>
        <v/>
      </c>
      <c r="HL207" s="382" t="str">
        <f t="shared" si="809"/>
        <v/>
      </c>
      <c r="HM207" s="382" t="str">
        <f t="shared" si="809"/>
        <v/>
      </c>
      <c r="HN207" s="382" t="str">
        <f t="shared" si="809"/>
        <v/>
      </c>
      <c r="HO207" s="382" t="str">
        <f t="shared" si="809"/>
        <v/>
      </c>
      <c r="HP207" s="382" t="str">
        <f t="shared" si="809"/>
        <v/>
      </c>
      <c r="HQ207" s="382" t="str">
        <f t="shared" si="809"/>
        <v/>
      </c>
      <c r="HR207" s="382" t="str">
        <f t="shared" si="809"/>
        <v/>
      </c>
      <c r="HS207" s="382" t="str">
        <f t="shared" si="809"/>
        <v/>
      </c>
      <c r="HT207" s="382" t="str">
        <f t="shared" si="809"/>
        <v/>
      </c>
      <c r="HU207" s="382" t="str">
        <f t="shared" si="809"/>
        <v/>
      </c>
      <c r="HV207" s="382" t="str">
        <f t="shared" si="809"/>
        <v/>
      </c>
      <c r="HW207" s="382" t="str">
        <f t="shared" si="809"/>
        <v/>
      </c>
      <c r="HX207" s="382" t="str">
        <f t="shared" si="809"/>
        <v/>
      </c>
      <c r="HY207" s="382" t="str">
        <f t="shared" si="809"/>
        <v/>
      </c>
      <c r="HZ207" s="382" t="str">
        <f t="shared" si="809"/>
        <v/>
      </c>
      <c r="IA207" s="382" t="str">
        <f t="shared" si="809"/>
        <v/>
      </c>
      <c r="IB207" s="382" t="str">
        <f t="shared" si="809"/>
        <v/>
      </c>
      <c r="IC207" s="382" t="str">
        <f t="shared" ref="IC207:KN210" si="810">IF(OR(IC197="",IC202=""),"",IC202/IC197)</f>
        <v/>
      </c>
      <c r="ID207" s="382" t="str">
        <f t="shared" si="810"/>
        <v/>
      </c>
      <c r="IE207" s="382" t="str">
        <f t="shared" si="810"/>
        <v/>
      </c>
      <c r="IF207" s="382" t="str">
        <f t="shared" si="810"/>
        <v/>
      </c>
      <c r="IG207" s="382" t="str">
        <f t="shared" si="810"/>
        <v/>
      </c>
      <c r="IH207" s="382" t="str">
        <f t="shared" si="810"/>
        <v/>
      </c>
      <c r="II207" s="382" t="str">
        <f t="shared" si="810"/>
        <v/>
      </c>
      <c r="IJ207" s="382" t="str">
        <f t="shared" si="810"/>
        <v/>
      </c>
      <c r="IK207" s="382" t="str">
        <f t="shared" si="810"/>
        <v/>
      </c>
      <c r="IL207" s="382" t="str">
        <f t="shared" si="810"/>
        <v/>
      </c>
      <c r="IM207" s="382" t="str">
        <f t="shared" si="810"/>
        <v/>
      </c>
      <c r="IN207" s="382" t="str">
        <f t="shared" si="810"/>
        <v/>
      </c>
      <c r="IO207" s="382" t="str">
        <f t="shared" si="810"/>
        <v/>
      </c>
      <c r="IP207" s="382" t="str">
        <f t="shared" si="810"/>
        <v/>
      </c>
      <c r="IQ207" s="382" t="str">
        <f t="shared" si="810"/>
        <v/>
      </c>
      <c r="IR207" s="382" t="str">
        <f t="shared" si="810"/>
        <v/>
      </c>
      <c r="IS207" s="382" t="str">
        <f t="shared" si="810"/>
        <v/>
      </c>
      <c r="IT207" s="382" t="str">
        <f t="shared" si="810"/>
        <v/>
      </c>
      <c r="IU207" s="382" t="str">
        <f t="shared" si="810"/>
        <v/>
      </c>
      <c r="IV207" s="382" t="str">
        <f t="shared" si="810"/>
        <v/>
      </c>
      <c r="IW207" s="382" t="str">
        <f t="shared" si="810"/>
        <v/>
      </c>
      <c r="IX207" s="382" t="str">
        <f t="shared" si="810"/>
        <v/>
      </c>
      <c r="IY207" s="382" t="str">
        <f t="shared" si="810"/>
        <v/>
      </c>
      <c r="IZ207" s="382" t="str">
        <f t="shared" si="810"/>
        <v/>
      </c>
      <c r="JA207" s="382" t="str">
        <f t="shared" si="810"/>
        <v/>
      </c>
      <c r="JB207" s="382" t="str">
        <f t="shared" si="810"/>
        <v/>
      </c>
      <c r="JC207" s="382" t="str">
        <f t="shared" si="810"/>
        <v/>
      </c>
      <c r="JD207" s="382" t="str">
        <f t="shared" si="810"/>
        <v/>
      </c>
      <c r="JE207" s="382" t="str">
        <f t="shared" si="810"/>
        <v/>
      </c>
      <c r="JF207" s="382" t="str">
        <f t="shared" si="810"/>
        <v/>
      </c>
      <c r="JG207" s="382" t="str">
        <f t="shared" si="810"/>
        <v/>
      </c>
      <c r="JH207" s="382" t="str">
        <f t="shared" si="810"/>
        <v/>
      </c>
      <c r="JI207" s="382" t="str">
        <f t="shared" si="810"/>
        <v/>
      </c>
      <c r="JJ207" s="382" t="str">
        <f t="shared" si="810"/>
        <v/>
      </c>
      <c r="JK207" s="382" t="str">
        <f t="shared" si="810"/>
        <v/>
      </c>
      <c r="JL207" s="382" t="str">
        <f t="shared" si="810"/>
        <v/>
      </c>
      <c r="JM207" s="382" t="str">
        <f t="shared" si="810"/>
        <v/>
      </c>
      <c r="JN207" s="382" t="str">
        <f t="shared" si="810"/>
        <v/>
      </c>
      <c r="JO207" s="382" t="str">
        <f t="shared" si="810"/>
        <v/>
      </c>
      <c r="JP207" s="382" t="str">
        <f t="shared" si="810"/>
        <v/>
      </c>
      <c r="JQ207" s="382" t="str">
        <f t="shared" si="810"/>
        <v/>
      </c>
      <c r="JR207" s="382" t="str">
        <f t="shared" si="810"/>
        <v/>
      </c>
      <c r="JS207" s="382" t="str">
        <f t="shared" si="810"/>
        <v/>
      </c>
      <c r="JT207" s="382" t="str">
        <f t="shared" si="810"/>
        <v/>
      </c>
      <c r="JU207" s="382" t="str">
        <f t="shared" si="810"/>
        <v/>
      </c>
      <c r="JV207" s="382" t="str">
        <f t="shared" si="810"/>
        <v/>
      </c>
      <c r="JW207" s="382" t="str">
        <f t="shared" si="810"/>
        <v/>
      </c>
      <c r="JX207" s="382" t="str">
        <f t="shared" si="810"/>
        <v/>
      </c>
      <c r="JY207" s="382" t="str">
        <f t="shared" si="810"/>
        <v/>
      </c>
      <c r="JZ207" s="382" t="str">
        <f t="shared" si="810"/>
        <v/>
      </c>
      <c r="KA207" s="382" t="str">
        <f t="shared" si="810"/>
        <v/>
      </c>
      <c r="KB207" s="382" t="str">
        <f t="shared" si="810"/>
        <v/>
      </c>
      <c r="KC207" s="382" t="str">
        <f t="shared" si="810"/>
        <v/>
      </c>
      <c r="KD207" s="382" t="str">
        <f t="shared" si="810"/>
        <v/>
      </c>
      <c r="KE207" s="382" t="str">
        <f t="shared" si="810"/>
        <v/>
      </c>
      <c r="KF207" s="382" t="str">
        <f t="shared" si="810"/>
        <v/>
      </c>
      <c r="KG207" s="382" t="str">
        <f t="shared" si="810"/>
        <v/>
      </c>
      <c r="KH207" s="382" t="str">
        <f t="shared" si="810"/>
        <v/>
      </c>
      <c r="KI207" s="382" t="str">
        <f t="shared" si="810"/>
        <v/>
      </c>
      <c r="KJ207" s="382" t="str">
        <f t="shared" si="810"/>
        <v/>
      </c>
      <c r="KK207" s="382" t="str">
        <f t="shared" si="810"/>
        <v/>
      </c>
      <c r="KL207" s="382" t="str">
        <f t="shared" si="810"/>
        <v/>
      </c>
      <c r="KM207" s="382" t="str">
        <f t="shared" si="810"/>
        <v/>
      </c>
      <c r="KN207" s="382" t="str">
        <f t="shared" si="810"/>
        <v/>
      </c>
      <c r="KO207" s="382" t="str">
        <f t="shared" ref="KO207:MZ210" si="811">IF(OR(KO197="",KO202=""),"",KO202/KO197)</f>
        <v/>
      </c>
      <c r="KP207" s="382" t="str">
        <f t="shared" si="811"/>
        <v/>
      </c>
      <c r="KQ207" s="382" t="str">
        <f t="shared" si="811"/>
        <v/>
      </c>
      <c r="KR207" s="382" t="str">
        <f t="shared" si="811"/>
        <v/>
      </c>
      <c r="KS207" s="382" t="str">
        <f t="shared" si="811"/>
        <v/>
      </c>
      <c r="KT207" s="382" t="str">
        <f t="shared" si="811"/>
        <v/>
      </c>
      <c r="KU207" s="382" t="str">
        <f t="shared" si="811"/>
        <v/>
      </c>
      <c r="KV207" s="382" t="str">
        <f t="shared" si="811"/>
        <v/>
      </c>
      <c r="KW207" s="382" t="str">
        <f t="shared" si="811"/>
        <v/>
      </c>
      <c r="KX207" s="382" t="str">
        <f t="shared" si="811"/>
        <v/>
      </c>
      <c r="KY207" s="382" t="str">
        <f t="shared" si="811"/>
        <v/>
      </c>
      <c r="KZ207" s="382" t="str">
        <f t="shared" si="811"/>
        <v/>
      </c>
      <c r="LA207" s="382" t="str">
        <f t="shared" si="811"/>
        <v/>
      </c>
      <c r="LB207" s="382" t="str">
        <f t="shared" si="811"/>
        <v/>
      </c>
      <c r="LC207" s="382" t="str">
        <f t="shared" si="811"/>
        <v/>
      </c>
      <c r="LD207" s="382" t="str">
        <f t="shared" si="811"/>
        <v/>
      </c>
      <c r="LE207" s="382" t="str">
        <f t="shared" si="811"/>
        <v/>
      </c>
      <c r="LF207" s="382" t="str">
        <f t="shared" si="811"/>
        <v/>
      </c>
      <c r="LG207" s="382" t="str">
        <f t="shared" si="811"/>
        <v/>
      </c>
      <c r="LH207" s="382" t="str">
        <f t="shared" si="811"/>
        <v/>
      </c>
      <c r="LI207" s="382" t="str">
        <f t="shared" si="811"/>
        <v/>
      </c>
      <c r="LJ207" s="382" t="str">
        <f t="shared" si="811"/>
        <v/>
      </c>
      <c r="LK207" s="382" t="str">
        <f t="shared" si="811"/>
        <v/>
      </c>
      <c r="LL207" s="382" t="str">
        <f t="shared" si="811"/>
        <v/>
      </c>
      <c r="LM207" s="382" t="str">
        <f t="shared" si="811"/>
        <v/>
      </c>
      <c r="LN207" s="382" t="str">
        <f t="shared" si="811"/>
        <v/>
      </c>
      <c r="LO207" s="382" t="str">
        <f t="shared" si="811"/>
        <v/>
      </c>
      <c r="LP207" s="382" t="str">
        <f t="shared" si="811"/>
        <v/>
      </c>
      <c r="LQ207" s="382" t="str">
        <f t="shared" si="811"/>
        <v/>
      </c>
      <c r="LR207" s="382" t="str">
        <f t="shared" si="811"/>
        <v/>
      </c>
      <c r="LS207" s="382" t="str">
        <f t="shared" si="811"/>
        <v/>
      </c>
      <c r="LT207" s="382" t="str">
        <f t="shared" si="811"/>
        <v/>
      </c>
      <c r="LU207" s="382" t="str">
        <f t="shared" si="811"/>
        <v/>
      </c>
      <c r="LV207" s="382" t="str">
        <f t="shared" si="811"/>
        <v/>
      </c>
      <c r="LW207" s="382" t="str">
        <f t="shared" si="811"/>
        <v/>
      </c>
      <c r="LX207" s="382" t="str">
        <f t="shared" si="811"/>
        <v/>
      </c>
      <c r="LY207" s="382" t="str">
        <f t="shared" si="811"/>
        <v/>
      </c>
      <c r="LZ207" s="382" t="str">
        <f t="shared" si="811"/>
        <v/>
      </c>
      <c r="MA207" s="382" t="str">
        <f t="shared" si="811"/>
        <v/>
      </c>
      <c r="MB207" s="382" t="str">
        <f t="shared" si="811"/>
        <v/>
      </c>
      <c r="MC207" s="382" t="str">
        <f t="shared" si="811"/>
        <v/>
      </c>
      <c r="MD207" s="382" t="str">
        <f t="shared" si="811"/>
        <v/>
      </c>
      <c r="ME207" s="382" t="str">
        <f t="shared" si="811"/>
        <v/>
      </c>
      <c r="MF207" s="382" t="str">
        <f t="shared" si="811"/>
        <v/>
      </c>
      <c r="MG207" s="382" t="str">
        <f t="shared" si="811"/>
        <v/>
      </c>
      <c r="MH207" s="382" t="str">
        <f t="shared" si="811"/>
        <v/>
      </c>
      <c r="MI207" s="382" t="str">
        <f t="shared" si="811"/>
        <v/>
      </c>
      <c r="MJ207" s="382" t="str">
        <f t="shared" si="811"/>
        <v/>
      </c>
      <c r="MK207" s="382" t="str">
        <f t="shared" si="811"/>
        <v/>
      </c>
      <c r="ML207" s="382" t="str">
        <f t="shared" si="811"/>
        <v/>
      </c>
      <c r="MM207" s="382" t="str">
        <f t="shared" si="811"/>
        <v/>
      </c>
      <c r="MN207" s="382" t="str">
        <f t="shared" si="811"/>
        <v/>
      </c>
      <c r="MO207" s="382" t="str">
        <f t="shared" si="811"/>
        <v/>
      </c>
      <c r="MP207" s="382" t="str">
        <f t="shared" si="811"/>
        <v/>
      </c>
      <c r="MQ207" s="382" t="str">
        <f t="shared" si="811"/>
        <v/>
      </c>
      <c r="MR207" s="382" t="str">
        <f t="shared" si="811"/>
        <v/>
      </c>
      <c r="MS207" s="382" t="str">
        <f t="shared" si="811"/>
        <v/>
      </c>
      <c r="MT207" s="382" t="str">
        <f t="shared" si="811"/>
        <v/>
      </c>
      <c r="MU207" s="382" t="str">
        <f t="shared" si="811"/>
        <v/>
      </c>
      <c r="MV207" s="382" t="str">
        <f t="shared" si="811"/>
        <v/>
      </c>
      <c r="MW207" s="382" t="str">
        <f t="shared" si="811"/>
        <v/>
      </c>
      <c r="MX207" s="382" t="str">
        <f t="shared" si="811"/>
        <v/>
      </c>
      <c r="MY207" s="382" t="str">
        <f t="shared" si="811"/>
        <v/>
      </c>
      <c r="MZ207" s="382" t="str">
        <f t="shared" si="811"/>
        <v/>
      </c>
      <c r="NA207" s="382" t="str">
        <f t="shared" ref="NA207:PL210" si="812">IF(OR(NA197="",NA202=""),"",NA202/NA197)</f>
        <v/>
      </c>
      <c r="NB207" s="382" t="str">
        <f t="shared" si="812"/>
        <v/>
      </c>
      <c r="NC207" s="382" t="str">
        <f t="shared" si="812"/>
        <v/>
      </c>
      <c r="ND207" s="382" t="str">
        <f t="shared" si="812"/>
        <v/>
      </c>
      <c r="NE207" s="382" t="str">
        <f t="shared" si="812"/>
        <v/>
      </c>
      <c r="NF207" s="382" t="str">
        <f t="shared" si="812"/>
        <v/>
      </c>
      <c r="NG207" s="382" t="str">
        <f t="shared" si="812"/>
        <v/>
      </c>
      <c r="NH207" s="382" t="str">
        <f t="shared" si="812"/>
        <v/>
      </c>
      <c r="NI207" s="382" t="str">
        <f t="shared" si="812"/>
        <v/>
      </c>
      <c r="NJ207" s="382" t="str">
        <f t="shared" si="812"/>
        <v/>
      </c>
      <c r="NK207" s="382" t="str">
        <f t="shared" si="812"/>
        <v/>
      </c>
      <c r="NL207" s="382" t="str">
        <f t="shared" si="812"/>
        <v/>
      </c>
      <c r="NM207" s="382" t="str">
        <f t="shared" si="812"/>
        <v/>
      </c>
      <c r="NN207" s="382" t="str">
        <f t="shared" si="812"/>
        <v/>
      </c>
      <c r="NO207" s="382" t="str">
        <f t="shared" si="812"/>
        <v/>
      </c>
      <c r="NP207" s="382" t="str">
        <f t="shared" si="812"/>
        <v/>
      </c>
      <c r="NQ207" s="382" t="str">
        <f t="shared" si="812"/>
        <v/>
      </c>
      <c r="NR207" s="382" t="str">
        <f t="shared" si="812"/>
        <v/>
      </c>
      <c r="NS207" s="382" t="str">
        <f t="shared" si="812"/>
        <v/>
      </c>
      <c r="NT207" s="382" t="str">
        <f t="shared" si="812"/>
        <v/>
      </c>
      <c r="NU207" s="382" t="str">
        <f t="shared" si="812"/>
        <v/>
      </c>
      <c r="NV207" s="382" t="str">
        <f t="shared" si="812"/>
        <v/>
      </c>
      <c r="NW207" s="382" t="str">
        <f t="shared" si="812"/>
        <v/>
      </c>
      <c r="NX207" s="382" t="str">
        <f t="shared" si="812"/>
        <v/>
      </c>
      <c r="NY207" s="382" t="str">
        <f t="shared" si="812"/>
        <v/>
      </c>
      <c r="NZ207" s="382" t="str">
        <f t="shared" si="812"/>
        <v/>
      </c>
      <c r="OA207" s="382" t="str">
        <f t="shared" si="812"/>
        <v/>
      </c>
      <c r="OB207" s="382" t="str">
        <f t="shared" si="812"/>
        <v/>
      </c>
      <c r="OC207" s="382" t="str">
        <f t="shared" si="812"/>
        <v/>
      </c>
      <c r="OD207" s="382" t="str">
        <f t="shared" si="812"/>
        <v/>
      </c>
      <c r="OE207" s="382" t="str">
        <f t="shared" si="812"/>
        <v/>
      </c>
      <c r="OF207" s="382" t="str">
        <f t="shared" si="812"/>
        <v/>
      </c>
      <c r="OG207" s="382" t="str">
        <f t="shared" si="812"/>
        <v/>
      </c>
      <c r="OH207" s="382" t="str">
        <f t="shared" si="812"/>
        <v/>
      </c>
      <c r="OI207" s="382" t="str">
        <f t="shared" si="812"/>
        <v/>
      </c>
      <c r="OJ207" s="382" t="str">
        <f t="shared" si="812"/>
        <v/>
      </c>
      <c r="OK207" s="382" t="str">
        <f t="shared" si="812"/>
        <v/>
      </c>
      <c r="OL207" s="382" t="str">
        <f t="shared" si="812"/>
        <v/>
      </c>
      <c r="OM207" s="382" t="str">
        <f t="shared" si="812"/>
        <v/>
      </c>
      <c r="ON207" s="382" t="str">
        <f t="shared" si="812"/>
        <v/>
      </c>
      <c r="OO207" s="382" t="str">
        <f t="shared" si="812"/>
        <v/>
      </c>
      <c r="OP207" s="382" t="str">
        <f t="shared" si="812"/>
        <v/>
      </c>
      <c r="OQ207" s="384" t="str">
        <f t="shared" si="812"/>
        <v/>
      </c>
      <c r="OR207" s="384" t="str">
        <f t="shared" si="812"/>
        <v/>
      </c>
      <c r="OS207" s="384" t="str">
        <f t="shared" si="812"/>
        <v/>
      </c>
      <c r="OT207" s="384" t="str">
        <f t="shared" si="812"/>
        <v/>
      </c>
      <c r="OU207" s="384" t="str">
        <f t="shared" si="812"/>
        <v/>
      </c>
      <c r="OV207" s="384" t="str">
        <f t="shared" si="812"/>
        <v/>
      </c>
      <c r="OW207" s="384" t="str">
        <f t="shared" si="812"/>
        <v/>
      </c>
      <c r="OX207" s="384" t="str">
        <f t="shared" si="812"/>
        <v/>
      </c>
      <c r="OY207" s="384" t="str">
        <f t="shared" si="812"/>
        <v/>
      </c>
      <c r="OZ207" s="384" t="str">
        <f t="shared" si="812"/>
        <v/>
      </c>
      <c r="PA207" s="384" t="str">
        <f t="shared" si="812"/>
        <v/>
      </c>
      <c r="PB207" s="384" t="str">
        <f t="shared" si="812"/>
        <v/>
      </c>
      <c r="PC207" s="384" t="str">
        <f t="shared" si="812"/>
        <v/>
      </c>
      <c r="PD207" s="384" t="str">
        <f t="shared" si="812"/>
        <v/>
      </c>
      <c r="PE207" s="384" t="str">
        <f t="shared" si="812"/>
        <v/>
      </c>
      <c r="PF207" s="384" t="str">
        <f t="shared" si="812"/>
        <v/>
      </c>
      <c r="PG207" s="384" t="str">
        <f t="shared" si="812"/>
        <v/>
      </c>
      <c r="PH207" s="384" t="str">
        <f t="shared" si="812"/>
        <v/>
      </c>
      <c r="PI207" s="384" t="str">
        <f t="shared" si="812"/>
        <v/>
      </c>
      <c r="PJ207" s="384" t="str">
        <f t="shared" si="812"/>
        <v/>
      </c>
      <c r="PK207" s="384" t="str">
        <f t="shared" si="812"/>
        <v/>
      </c>
      <c r="PL207" s="384" t="str">
        <f t="shared" si="812"/>
        <v/>
      </c>
      <c r="PM207" s="384" t="str">
        <f t="shared" ref="PM207:RX210" si="813">IF(OR(PM197="",PM202=""),"",PM202/PM197)</f>
        <v/>
      </c>
      <c r="PN207" s="384" t="str">
        <f t="shared" si="813"/>
        <v/>
      </c>
      <c r="PO207" s="384" t="str">
        <f t="shared" si="813"/>
        <v/>
      </c>
      <c r="PP207" s="384" t="str">
        <f t="shared" si="813"/>
        <v/>
      </c>
      <c r="PQ207" s="384" t="str">
        <f t="shared" si="813"/>
        <v/>
      </c>
      <c r="PR207" s="384" t="str">
        <f t="shared" si="813"/>
        <v/>
      </c>
      <c r="PS207" s="384" t="str">
        <f t="shared" si="813"/>
        <v/>
      </c>
      <c r="PT207" s="384" t="str">
        <f t="shared" si="813"/>
        <v/>
      </c>
      <c r="PU207" s="384" t="str">
        <f t="shared" si="813"/>
        <v/>
      </c>
      <c r="PV207" s="384" t="str">
        <f t="shared" si="813"/>
        <v/>
      </c>
      <c r="PW207" s="384" t="str">
        <f t="shared" si="813"/>
        <v/>
      </c>
      <c r="PX207" s="384" t="str">
        <f t="shared" si="813"/>
        <v/>
      </c>
      <c r="PY207" s="384" t="str">
        <f t="shared" si="813"/>
        <v/>
      </c>
      <c r="PZ207" s="384" t="str">
        <f t="shared" si="813"/>
        <v/>
      </c>
      <c r="QA207" s="384" t="str">
        <f t="shared" si="813"/>
        <v/>
      </c>
      <c r="QB207" s="384" t="str">
        <f t="shared" si="813"/>
        <v/>
      </c>
      <c r="QC207" s="384" t="str">
        <f t="shared" si="813"/>
        <v/>
      </c>
      <c r="QD207" s="384" t="str">
        <f t="shared" si="813"/>
        <v/>
      </c>
      <c r="QE207" s="384" t="str">
        <f t="shared" si="813"/>
        <v/>
      </c>
      <c r="QF207" s="384" t="str">
        <f t="shared" si="813"/>
        <v/>
      </c>
      <c r="QG207" s="384" t="str">
        <f t="shared" si="813"/>
        <v/>
      </c>
      <c r="QH207" s="384" t="str">
        <f t="shared" si="813"/>
        <v/>
      </c>
      <c r="QI207" s="384" t="str">
        <f t="shared" si="813"/>
        <v/>
      </c>
      <c r="QJ207" s="384" t="str">
        <f t="shared" si="813"/>
        <v/>
      </c>
      <c r="QK207" s="384" t="str">
        <f t="shared" si="813"/>
        <v/>
      </c>
      <c r="QL207" s="384" t="str">
        <f t="shared" si="813"/>
        <v/>
      </c>
      <c r="QM207" s="384" t="str">
        <f t="shared" si="813"/>
        <v/>
      </c>
      <c r="QN207" s="384" t="str">
        <f t="shared" si="813"/>
        <v/>
      </c>
      <c r="QO207" s="384" t="str">
        <f t="shared" si="813"/>
        <v/>
      </c>
      <c r="QP207" s="384" t="str">
        <f t="shared" si="813"/>
        <v/>
      </c>
      <c r="QQ207" s="384" t="str">
        <f t="shared" si="813"/>
        <v/>
      </c>
      <c r="QR207" s="384" t="str">
        <f t="shared" si="813"/>
        <v/>
      </c>
      <c r="QS207" s="384" t="str">
        <f t="shared" si="813"/>
        <v/>
      </c>
      <c r="QT207" s="384" t="str">
        <f t="shared" si="813"/>
        <v/>
      </c>
      <c r="QU207" s="384" t="str">
        <f t="shared" si="813"/>
        <v/>
      </c>
      <c r="QV207" s="384" t="str">
        <f t="shared" si="813"/>
        <v/>
      </c>
      <c r="QW207" s="384" t="str">
        <f t="shared" si="813"/>
        <v/>
      </c>
      <c r="QX207" s="384" t="str">
        <f t="shared" si="813"/>
        <v/>
      </c>
      <c r="QY207" s="384" t="str">
        <f t="shared" si="813"/>
        <v/>
      </c>
      <c r="QZ207" s="384" t="str">
        <f t="shared" si="813"/>
        <v/>
      </c>
      <c r="RA207" s="384" t="str">
        <f t="shared" si="813"/>
        <v/>
      </c>
      <c r="RB207" s="384" t="str">
        <f t="shared" si="813"/>
        <v/>
      </c>
      <c r="RC207" s="384" t="str">
        <f t="shared" si="813"/>
        <v/>
      </c>
      <c r="RD207" s="384" t="str">
        <f t="shared" si="813"/>
        <v/>
      </c>
      <c r="RE207" s="384" t="str">
        <f t="shared" si="813"/>
        <v/>
      </c>
      <c r="RF207" s="384" t="str">
        <f t="shared" si="813"/>
        <v/>
      </c>
      <c r="RG207" s="384" t="str">
        <f t="shared" si="813"/>
        <v/>
      </c>
      <c r="RH207" s="384" t="str">
        <f t="shared" si="813"/>
        <v/>
      </c>
      <c r="RI207" s="384" t="str">
        <f t="shared" si="813"/>
        <v/>
      </c>
      <c r="RJ207" s="384" t="str">
        <f t="shared" si="813"/>
        <v/>
      </c>
      <c r="RK207" s="384" t="str">
        <f t="shared" si="813"/>
        <v/>
      </c>
      <c r="RL207" s="384" t="str">
        <f t="shared" si="813"/>
        <v/>
      </c>
      <c r="RM207" s="384" t="str">
        <f t="shared" si="813"/>
        <v/>
      </c>
      <c r="RN207" s="384" t="str">
        <f t="shared" si="813"/>
        <v/>
      </c>
      <c r="RO207" s="384" t="str">
        <f t="shared" si="813"/>
        <v/>
      </c>
      <c r="RP207" s="384" t="str">
        <f t="shared" si="813"/>
        <v/>
      </c>
      <c r="RQ207" s="384" t="str">
        <f t="shared" si="813"/>
        <v/>
      </c>
      <c r="RR207" s="384" t="str">
        <f t="shared" si="813"/>
        <v/>
      </c>
      <c r="RS207" s="384" t="str">
        <f t="shared" si="813"/>
        <v/>
      </c>
      <c r="RT207" s="384" t="str">
        <f t="shared" si="813"/>
        <v/>
      </c>
      <c r="RU207" s="384" t="str">
        <f t="shared" si="813"/>
        <v/>
      </c>
      <c r="RV207" s="384" t="str">
        <f t="shared" si="813"/>
        <v/>
      </c>
      <c r="RW207" s="384" t="str">
        <f t="shared" si="813"/>
        <v/>
      </c>
      <c r="RX207" s="384" t="str">
        <f t="shared" si="813"/>
        <v/>
      </c>
      <c r="RY207" s="384" t="str">
        <f t="shared" ref="RY207:UJ210" si="814">IF(OR(RY197="",RY202=""),"",RY202/RY197)</f>
        <v/>
      </c>
      <c r="RZ207" s="384" t="str">
        <f t="shared" si="814"/>
        <v/>
      </c>
      <c r="SA207" s="384" t="str">
        <f t="shared" si="814"/>
        <v/>
      </c>
      <c r="SB207" s="384" t="str">
        <f t="shared" si="814"/>
        <v/>
      </c>
      <c r="SC207" s="384" t="str">
        <f t="shared" si="814"/>
        <v/>
      </c>
      <c r="SD207" s="384" t="str">
        <f t="shared" si="814"/>
        <v/>
      </c>
      <c r="SE207" s="384" t="str">
        <f t="shared" si="814"/>
        <v/>
      </c>
      <c r="SF207" s="384" t="str">
        <f t="shared" si="814"/>
        <v/>
      </c>
      <c r="SG207" s="384" t="str">
        <f t="shared" si="814"/>
        <v/>
      </c>
      <c r="SH207" s="384" t="str">
        <f t="shared" si="814"/>
        <v/>
      </c>
      <c r="SI207" s="384" t="str">
        <f t="shared" si="814"/>
        <v/>
      </c>
      <c r="SJ207" s="384" t="str">
        <f t="shared" si="814"/>
        <v/>
      </c>
      <c r="SK207" s="384" t="str">
        <f t="shared" si="814"/>
        <v/>
      </c>
      <c r="SL207" s="384" t="str">
        <f t="shared" si="814"/>
        <v/>
      </c>
      <c r="SM207" s="384" t="str">
        <f t="shared" si="814"/>
        <v/>
      </c>
      <c r="SN207" s="384" t="str">
        <f t="shared" si="814"/>
        <v/>
      </c>
      <c r="SO207" s="384" t="str">
        <f t="shared" si="814"/>
        <v/>
      </c>
      <c r="SP207" s="384" t="str">
        <f t="shared" si="814"/>
        <v/>
      </c>
      <c r="SQ207" s="384" t="str">
        <f t="shared" si="814"/>
        <v/>
      </c>
      <c r="SR207" s="384" t="str">
        <f t="shared" si="814"/>
        <v/>
      </c>
      <c r="SS207" s="384" t="str">
        <f t="shared" si="814"/>
        <v/>
      </c>
      <c r="ST207" s="384" t="str">
        <f t="shared" si="814"/>
        <v/>
      </c>
      <c r="SU207" s="384" t="str">
        <f t="shared" si="814"/>
        <v/>
      </c>
      <c r="SV207" s="384" t="str">
        <f t="shared" si="814"/>
        <v/>
      </c>
      <c r="SW207" s="384" t="str">
        <f t="shared" si="814"/>
        <v/>
      </c>
      <c r="SX207" s="384" t="str">
        <f t="shared" si="814"/>
        <v/>
      </c>
      <c r="SY207" s="384" t="str">
        <f t="shared" si="814"/>
        <v/>
      </c>
      <c r="SZ207" s="384" t="str">
        <f t="shared" si="814"/>
        <v/>
      </c>
      <c r="TA207" s="384" t="str">
        <f t="shared" si="814"/>
        <v/>
      </c>
      <c r="TB207" s="384" t="str">
        <f t="shared" si="814"/>
        <v/>
      </c>
      <c r="TC207" s="384" t="str">
        <f t="shared" si="814"/>
        <v/>
      </c>
      <c r="TD207" s="384" t="str">
        <f t="shared" si="814"/>
        <v/>
      </c>
      <c r="TE207" s="384" t="str">
        <f t="shared" si="814"/>
        <v/>
      </c>
      <c r="TF207" s="384" t="str">
        <f t="shared" si="814"/>
        <v/>
      </c>
      <c r="TG207" s="384" t="str">
        <f t="shared" si="814"/>
        <v/>
      </c>
      <c r="TH207" s="384" t="str">
        <f t="shared" si="814"/>
        <v/>
      </c>
      <c r="TI207" s="384" t="str">
        <f t="shared" si="814"/>
        <v/>
      </c>
      <c r="TJ207" s="384" t="str">
        <f t="shared" si="814"/>
        <v/>
      </c>
      <c r="TK207" s="384" t="str">
        <f t="shared" si="814"/>
        <v/>
      </c>
      <c r="TL207" s="384" t="str">
        <f t="shared" si="814"/>
        <v/>
      </c>
      <c r="TM207" s="384" t="str">
        <f t="shared" si="814"/>
        <v/>
      </c>
      <c r="TN207" s="384" t="str">
        <f t="shared" si="814"/>
        <v/>
      </c>
      <c r="TO207" s="384" t="str">
        <f t="shared" si="814"/>
        <v/>
      </c>
      <c r="TP207" s="384" t="str">
        <f t="shared" si="814"/>
        <v/>
      </c>
      <c r="TQ207" s="384" t="str">
        <f t="shared" si="814"/>
        <v/>
      </c>
      <c r="TR207" s="384" t="str">
        <f t="shared" si="814"/>
        <v/>
      </c>
      <c r="TS207" s="384" t="str">
        <f t="shared" si="814"/>
        <v/>
      </c>
      <c r="TT207" s="384" t="str">
        <f t="shared" si="814"/>
        <v/>
      </c>
      <c r="TU207" s="384" t="str">
        <f t="shared" si="814"/>
        <v/>
      </c>
      <c r="TV207" s="384" t="str">
        <f t="shared" si="814"/>
        <v/>
      </c>
      <c r="TW207" s="384" t="str">
        <f t="shared" si="814"/>
        <v/>
      </c>
      <c r="TX207" s="384" t="str">
        <f t="shared" si="814"/>
        <v/>
      </c>
      <c r="TY207" s="384" t="str">
        <f t="shared" si="814"/>
        <v/>
      </c>
      <c r="TZ207" s="384" t="str">
        <f t="shared" si="814"/>
        <v/>
      </c>
      <c r="UA207" s="384" t="str">
        <f t="shared" si="814"/>
        <v/>
      </c>
      <c r="UB207" s="384" t="str">
        <f t="shared" si="814"/>
        <v/>
      </c>
      <c r="UC207" s="384" t="str">
        <f t="shared" si="814"/>
        <v/>
      </c>
      <c r="UD207" s="384" t="str">
        <f t="shared" si="814"/>
        <v/>
      </c>
      <c r="UE207" s="384" t="str">
        <f t="shared" si="814"/>
        <v/>
      </c>
      <c r="UF207" s="384" t="str">
        <f t="shared" si="814"/>
        <v/>
      </c>
      <c r="UG207" s="384" t="str">
        <f t="shared" si="814"/>
        <v/>
      </c>
      <c r="UH207" s="384" t="str">
        <f t="shared" si="814"/>
        <v/>
      </c>
      <c r="UI207" s="384" t="str">
        <f t="shared" si="814"/>
        <v/>
      </c>
      <c r="UJ207" s="384" t="str">
        <f t="shared" si="814"/>
        <v/>
      </c>
      <c r="UK207" s="384" t="str">
        <f t="shared" ref="UK207:WI210" si="815">IF(OR(UK197="",UK202=""),"",UK202/UK197)</f>
        <v/>
      </c>
      <c r="UL207" s="384" t="str">
        <f t="shared" si="815"/>
        <v/>
      </c>
      <c r="UM207" s="384" t="str">
        <f t="shared" si="815"/>
        <v/>
      </c>
      <c r="UN207" s="384" t="str">
        <f t="shared" si="815"/>
        <v/>
      </c>
      <c r="UO207" s="384" t="str">
        <f t="shared" si="815"/>
        <v/>
      </c>
      <c r="UP207" s="384" t="str">
        <f t="shared" si="815"/>
        <v/>
      </c>
      <c r="UQ207" s="384" t="str">
        <f t="shared" si="815"/>
        <v/>
      </c>
      <c r="UR207" s="384" t="str">
        <f t="shared" si="815"/>
        <v/>
      </c>
      <c r="US207" s="384" t="str">
        <f t="shared" si="815"/>
        <v/>
      </c>
      <c r="UT207" s="384" t="str">
        <f t="shared" si="815"/>
        <v/>
      </c>
      <c r="UU207" s="384" t="str">
        <f t="shared" si="815"/>
        <v/>
      </c>
      <c r="UV207" s="384" t="str">
        <f t="shared" si="815"/>
        <v/>
      </c>
      <c r="UW207" s="384" t="str">
        <f t="shared" si="815"/>
        <v/>
      </c>
      <c r="UX207" s="384" t="str">
        <f t="shared" si="815"/>
        <v/>
      </c>
      <c r="UY207" s="384" t="str">
        <f t="shared" si="815"/>
        <v/>
      </c>
      <c r="UZ207" s="384" t="str">
        <f t="shared" si="815"/>
        <v/>
      </c>
      <c r="VA207" s="384" t="str">
        <f t="shared" si="815"/>
        <v/>
      </c>
      <c r="VB207" s="384" t="str">
        <f t="shared" si="815"/>
        <v/>
      </c>
      <c r="VC207" s="384" t="str">
        <f t="shared" si="815"/>
        <v/>
      </c>
      <c r="VD207" s="384" t="str">
        <f t="shared" si="815"/>
        <v/>
      </c>
      <c r="VE207" s="384" t="str">
        <f t="shared" si="815"/>
        <v/>
      </c>
      <c r="VF207" s="384" t="str">
        <f t="shared" si="815"/>
        <v/>
      </c>
      <c r="VG207" s="384" t="str">
        <f t="shared" si="815"/>
        <v/>
      </c>
      <c r="VH207" s="384" t="str">
        <f t="shared" si="815"/>
        <v/>
      </c>
      <c r="VI207" s="384" t="str">
        <f t="shared" si="815"/>
        <v/>
      </c>
      <c r="VJ207" s="384" t="str">
        <f t="shared" si="815"/>
        <v/>
      </c>
      <c r="VK207" s="384" t="str">
        <f t="shared" si="815"/>
        <v/>
      </c>
      <c r="VL207" s="384" t="str">
        <f t="shared" si="815"/>
        <v/>
      </c>
      <c r="VM207" s="384" t="str">
        <f t="shared" si="815"/>
        <v/>
      </c>
      <c r="VN207" s="384" t="str">
        <f t="shared" si="815"/>
        <v/>
      </c>
      <c r="VO207" s="384" t="str">
        <f t="shared" si="815"/>
        <v/>
      </c>
      <c r="VP207" s="384" t="str">
        <f t="shared" si="815"/>
        <v/>
      </c>
      <c r="VQ207" s="384" t="str">
        <f t="shared" si="815"/>
        <v/>
      </c>
      <c r="VR207" s="384" t="str">
        <f t="shared" si="815"/>
        <v/>
      </c>
      <c r="VS207" s="384" t="str">
        <f t="shared" si="815"/>
        <v/>
      </c>
      <c r="VT207" s="384" t="str">
        <f t="shared" si="815"/>
        <v/>
      </c>
      <c r="VU207" s="384" t="str">
        <f t="shared" si="815"/>
        <v/>
      </c>
      <c r="VV207" s="384" t="str">
        <f t="shared" si="815"/>
        <v/>
      </c>
      <c r="VW207" s="384" t="str">
        <f t="shared" si="815"/>
        <v/>
      </c>
      <c r="VX207" s="384" t="str">
        <f t="shared" si="815"/>
        <v/>
      </c>
      <c r="VY207" s="384" t="str">
        <f t="shared" si="815"/>
        <v/>
      </c>
      <c r="VZ207" s="384" t="str">
        <f t="shared" si="815"/>
        <v/>
      </c>
      <c r="WA207" s="384" t="str">
        <f t="shared" si="815"/>
        <v/>
      </c>
      <c r="WB207" s="384" t="str">
        <f t="shared" si="815"/>
        <v/>
      </c>
      <c r="WC207" s="384" t="str">
        <f t="shared" si="815"/>
        <v/>
      </c>
      <c r="WD207" s="384" t="str">
        <f t="shared" si="815"/>
        <v/>
      </c>
      <c r="WE207" s="384" t="str">
        <f t="shared" si="815"/>
        <v/>
      </c>
      <c r="WF207" s="384" t="str">
        <f t="shared" si="815"/>
        <v/>
      </c>
      <c r="WG207" s="384" t="str">
        <f t="shared" si="815"/>
        <v/>
      </c>
      <c r="WH207" s="384" t="str">
        <f t="shared" si="815"/>
        <v/>
      </c>
      <c r="WI207" s="382" t="str">
        <f t="shared" si="815"/>
        <v/>
      </c>
    </row>
    <row r="208" spans="1:607">
      <c r="A208" s="348"/>
      <c r="B208" s="360" t="s">
        <v>940</v>
      </c>
      <c r="C208" s="348"/>
      <c r="D208" s="348"/>
      <c r="E208" s="348"/>
      <c r="F208" s="348"/>
      <c r="G208" s="361" t="str">
        <f t="shared" si="734"/>
        <v/>
      </c>
      <c r="H208" s="361" t="str">
        <f t="shared" si="735"/>
        <v/>
      </c>
      <c r="I208" s="397"/>
      <c r="J208" s="348"/>
      <c r="K208" s="348"/>
      <c r="L208" s="348"/>
      <c r="M208" s="348"/>
      <c r="N208" s="400"/>
      <c r="O208" s="400"/>
      <c r="P208" s="400"/>
      <c r="Q208" s="400"/>
      <c r="R208" s="400"/>
      <c r="S208" s="400"/>
      <c r="T208" s="400"/>
      <c r="U208" s="400"/>
      <c r="V208" s="400"/>
      <c r="W208" s="400"/>
      <c r="X208" s="400"/>
      <c r="Y208" s="400"/>
      <c r="Z208" s="400"/>
      <c r="AA208" s="400"/>
      <c r="AB208" s="400"/>
      <c r="AC208" s="400"/>
      <c r="AD208" s="400"/>
      <c r="AE208" s="400"/>
      <c r="AF208" s="400"/>
      <c r="AG208" s="400"/>
      <c r="AH208" s="400"/>
      <c r="AI208" s="400"/>
      <c r="AJ208" s="400"/>
      <c r="AK208" s="400"/>
      <c r="AL208" s="400"/>
      <c r="AM208" s="400"/>
      <c r="AN208" s="400"/>
      <c r="AO208" s="400"/>
      <c r="AP208" s="400"/>
      <c r="AQ208" s="400"/>
      <c r="AR208" s="400"/>
      <c r="AS208" s="400"/>
      <c r="AT208" s="400"/>
      <c r="AU208" s="400"/>
      <c r="AV208" s="400"/>
      <c r="AW208" s="400"/>
      <c r="AX208" s="400"/>
      <c r="AY208" s="400"/>
      <c r="AZ208" s="400"/>
      <c r="BA208" s="400"/>
      <c r="BB208" s="400"/>
      <c r="BC208" s="400"/>
      <c r="BD208" s="400"/>
      <c r="BE208" s="400"/>
      <c r="BF208" s="400"/>
      <c r="BG208" s="400"/>
      <c r="BH208" s="400"/>
      <c r="BI208" s="400"/>
      <c r="BJ208" s="400"/>
      <c r="BK208" s="400"/>
      <c r="BL208" s="400"/>
      <c r="BM208" s="400"/>
      <c r="BN208" s="400"/>
      <c r="BO208" s="400"/>
      <c r="BP208" s="400"/>
      <c r="BQ208" s="400"/>
      <c r="BR208" s="400"/>
      <c r="BS208" s="400"/>
      <c r="BT208" s="400"/>
      <c r="BU208" s="400"/>
      <c r="BV208" s="400"/>
      <c r="BW208" s="400"/>
      <c r="BX208" s="400"/>
      <c r="BY208" s="400"/>
      <c r="BZ208" s="400"/>
      <c r="CA208" s="400"/>
      <c r="CB208" s="400"/>
      <c r="CC208" s="400"/>
      <c r="CD208" s="400"/>
      <c r="CE208" s="400"/>
      <c r="CF208" s="400"/>
      <c r="CG208" s="400"/>
      <c r="CH208" s="400"/>
      <c r="CI208" s="400"/>
      <c r="CJ208" s="400"/>
      <c r="CK208" s="400"/>
      <c r="CL208" s="400"/>
      <c r="CM208" s="400"/>
      <c r="CN208" s="400"/>
      <c r="CO208" s="400"/>
      <c r="CP208" s="400"/>
      <c r="CQ208" s="400"/>
      <c r="CR208" s="400"/>
      <c r="CS208" s="400"/>
      <c r="CT208" s="400"/>
      <c r="CU208" s="400"/>
      <c r="CV208" s="400"/>
      <c r="CW208" s="400"/>
      <c r="CX208" s="400"/>
      <c r="CY208" s="400"/>
      <c r="CZ208" s="362"/>
      <c r="DA208" s="901"/>
      <c r="DB208" s="899" t="s">
        <v>1380</v>
      </c>
      <c r="DC208" s="899"/>
      <c r="DD208" s="382" t="str">
        <f>IF(OR(DD198="",DD203=""),"",DD203/DD198)</f>
        <v/>
      </c>
      <c r="DE208" s="382" t="str">
        <f t="shared" si="808"/>
        <v/>
      </c>
      <c r="DF208" s="382" t="str">
        <f t="shared" si="808"/>
        <v/>
      </c>
      <c r="DG208" s="382" t="str">
        <f t="shared" si="808"/>
        <v/>
      </c>
      <c r="DH208" s="382" t="str">
        <f t="shared" si="808"/>
        <v/>
      </c>
      <c r="DI208" s="382" t="str">
        <f t="shared" si="808"/>
        <v/>
      </c>
      <c r="DJ208" s="382" t="str">
        <f t="shared" si="808"/>
        <v/>
      </c>
      <c r="DK208" s="382" t="str">
        <f t="shared" si="808"/>
        <v/>
      </c>
      <c r="DL208" s="382" t="str">
        <f t="shared" si="808"/>
        <v/>
      </c>
      <c r="DM208" s="382" t="str">
        <f t="shared" si="808"/>
        <v/>
      </c>
      <c r="DN208" s="382" t="str">
        <f t="shared" si="808"/>
        <v/>
      </c>
      <c r="DO208" s="382" t="str">
        <f t="shared" si="808"/>
        <v/>
      </c>
      <c r="DP208" s="382" t="str">
        <f t="shared" si="808"/>
        <v/>
      </c>
      <c r="DQ208" s="382" t="str">
        <f t="shared" si="808"/>
        <v/>
      </c>
      <c r="DR208" s="382" t="str">
        <f t="shared" si="808"/>
        <v/>
      </c>
      <c r="DS208" s="382" t="str">
        <f t="shared" si="808"/>
        <v/>
      </c>
      <c r="DT208" s="382" t="str">
        <f t="shared" si="808"/>
        <v/>
      </c>
      <c r="DU208" s="382" t="str">
        <f t="shared" si="808"/>
        <v/>
      </c>
      <c r="DV208" s="382" t="str">
        <f t="shared" si="808"/>
        <v/>
      </c>
      <c r="DW208" s="382" t="str">
        <f t="shared" si="808"/>
        <v/>
      </c>
      <c r="DX208" s="383" t="str">
        <f t="shared" si="808"/>
        <v/>
      </c>
      <c r="DY208" s="382" t="str">
        <f t="shared" si="808"/>
        <v/>
      </c>
      <c r="DZ208" s="382" t="str">
        <f t="shared" si="808"/>
        <v/>
      </c>
      <c r="EA208" s="382" t="str">
        <f t="shared" si="808"/>
        <v/>
      </c>
      <c r="EB208" s="382" t="str">
        <f t="shared" si="808"/>
        <v/>
      </c>
      <c r="EC208" s="382" t="str">
        <f t="shared" si="808"/>
        <v/>
      </c>
      <c r="ED208" s="382" t="str">
        <f t="shared" si="808"/>
        <v/>
      </c>
      <c r="EE208" s="382" t="str">
        <f t="shared" si="808"/>
        <v/>
      </c>
      <c r="EF208" s="382" t="str">
        <f t="shared" si="808"/>
        <v/>
      </c>
      <c r="EG208" s="382" t="str">
        <f t="shared" si="808"/>
        <v/>
      </c>
      <c r="EH208" s="382" t="str">
        <f t="shared" si="808"/>
        <v/>
      </c>
      <c r="EI208" s="382" t="str">
        <f t="shared" si="808"/>
        <v/>
      </c>
      <c r="EJ208" s="382" t="str">
        <f t="shared" si="808"/>
        <v/>
      </c>
      <c r="EK208" s="382" t="str">
        <f t="shared" si="808"/>
        <v/>
      </c>
      <c r="EL208" s="382" t="str">
        <f t="shared" si="808"/>
        <v/>
      </c>
      <c r="EM208" s="382" t="str">
        <f t="shared" si="808"/>
        <v/>
      </c>
      <c r="EN208" s="382" t="str">
        <f t="shared" si="808"/>
        <v/>
      </c>
      <c r="EO208" s="382" t="str">
        <f t="shared" si="808"/>
        <v/>
      </c>
      <c r="EP208" s="382" t="str">
        <f t="shared" si="808"/>
        <v/>
      </c>
      <c r="EQ208" s="382" t="str">
        <f t="shared" si="808"/>
        <v/>
      </c>
      <c r="ER208" s="382" t="str">
        <f t="shared" si="808"/>
        <v/>
      </c>
      <c r="ES208" s="382" t="str">
        <f t="shared" si="808"/>
        <v/>
      </c>
      <c r="ET208" s="382" t="str">
        <f t="shared" si="808"/>
        <v/>
      </c>
      <c r="EU208" s="382" t="str">
        <f t="shared" si="808"/>
        <v/>
      </c>
      <c r="EV208" s="382" t="str">
        <f t="shared" si="808"/>
        <v/>
      </c>
      <c r="EW208" s="382" t="str">
        <f t="shared" si="808"/>
        <v/>
      </c>
      <c r="EX208" s="382" t="str">
        <f t="shared" si="808"/>
        <v/>
      </c>
      <c r="EY208" s="382" t="str">
        <f t="shared" si="808"/>
        <v/>
      </c>
      <c r="EZ208" s="382" t="str">
        <f t="shared" si="808"/>
        <v/>
      </c>
      <c r="FA208" s="382" t="str">
        <f t="shared" si="808"/>
        <v/>
      </c>
      <c r="FB208" s="382" t="str">
        <f t="shared" si="808"/>
        <v/>
      </c>
      <c r="FC208" s="382" t="str">
        <f t="shared" si="808"/>
        <v/>
      </c>
      <c r="FD208" s="382" t="str">
        <f t="shared" si="808"/>
        <v/>
      </c>
      <c r="FE208" s="382" t="str">
        <f t="shared" si="808"/>
        <v/>
      </c>
      <c r="FF208" s="382" t="str">
        <f t="shared" si="808"/>
        <v/>
      </c>
      <c r="FG208" s="382" t="str">
        <f t="shared" si="808"/>
        <v/>
      </c>
      <c r="FH208" s="382" t="str">
        <f t="shared" si="808"/>
        <v/>
      </c>
      <c r="FI208" s="382" t="str">
        <f t="shared" si="808"/>
        <v/>
      </c>
      <c r="FJ208" s="382" t="str">
        <f t="shared" si="808"/>
        <v/>
      </c>
      <c r="FK208" s="382" t="str">
        <f t="shared" si="808"/>
        <v/>
      </c>
      <c r="FL208" s="382" t="str">
        <f t="shared" si="808"/>
        <v/>
      </c>
      <c r="FM208" s="382" t="str">
        <f t="shared" si="808"/>
        <v/>
      </c>
      <c r="FN208" s="382" t="str">
        <f t="shared" si="808"/>
        <v/>
      </c>
      <c r="FO208" s="382" t="str">
        <f t="shared" si="808"/>
        <v/>
      </c>
      <c r="FP208" s="382" t="str">
        <f t="shared" si="808"/>
        <v/>
      </c>
      <c r="FQ208" s="382" t="str">
        <f t="shared" si="809"/>
        <v/>
      </c>
      <c r="FR208" s="382" t="str">
        <f t="shared" si="809"/>
        <v/>
      </c>
      <c r="FS208" s="382" t="str">
        <f t="shared" si="809"/>
        <v/>
      </c>
      <c r="FT208" s="382" t="str">
        <f t="shared" si="809"/>
        <v/>
      </c>
      <c r="FU208" s="382" t="str">
        <f t="shared" si="809"/>
        <v/>
      </c>
      <c r="FV208" s="382" t="str">
        <f t="shared" si="809"/>
        <v/>
      </c>
      <c r="FW208" s="382" t="str">
        <f t="shared" si="809"/>
        <v/>
      </c>
      <c r="FX208" s="382" t="str">
        <f t="shared" si="809"/>
        <v/>
      </c>
      <c r="FY208" s="382" t="str">
        <f t="shared" si="809"/>
        <v/>
      </c>
      <c r="FZ208" s="382" t="str">
        <f t="shared" si="809"/>
        <v/>
      </c>
      <c r="GA208" s="382" t="str">
        <f t="shared" si="809"/>
        <v/>
      </c>
      <c r="GB208" s="382" t="str">
        <f t="shared" si="809"/>
        <v/>
      </c>
      <c r="GC208" s="382" t="str">
        <f t="shared" si="809"/>
        <v/>
      </c>
      <c r="GD208" s="382" t="str">
        <f t="shared" si="809"/>
        <v/>
      </c>
      <c r="GE208" s="382" t="str">
        <f t="shared" si="809"/>
        <v/>
      </c>
      <c r="GF208" s="382" t="str">
        <f t="shared" si="809"/>
        <v/>
      </c>
      <c r="GG208" s="382" t="str">
        <f t="shared" si="809"/>
        <v/>
      </c>
      <c r="GH208" s="382" t="str">
        <f t="shared" si="809"/>
        <v/>
      </c>
      <c r="GI208" s="382" t="str">
        <f t="shared" si="809"/>
        <v/>
      </c>
      <c r="GJ208" s="382" t="str">
        <f t="shared" si="809"/>
        <v/>
      </c>
      <c r="GK208" s="382" t="str">
        <f t="shared" si="809"/>
        <v/>
      </c>
      <c r="GL208" s="382" t="str">
        <f t="shared" si="809"/>
        <v/>
      </c>
      <c r="GM208" s="382" t="str">
        <f t="shared" si="809"/>
        <v/>
      </c>
      <c r="GN208" s="382" t="str">
        <f t="shared" si="809"/>
        <v/>
      </c>
      <c r="GO208" s="382" t="str">
        <f t="shared" si="809"/>
        <v/>
      </c>
      <c r="GP208" s="382" t="str">
        <f t="shared" si="809"/>
        <v/>
      </c>
      <c r="GQ208" s="382" t="str">
        <f t="shared" si="809"/>
        <v/>
      </c>
      <c r="GR208" s="382" t="str">
        <f t="shared" si="809"/>
        <v/>
      </c>
      <c r="GS208" s="382" t="str">
        <f t="shared" si="809"/>
        <v/>
      </c>
      <c r="GT208" s="382" t="str">
        <f t="shared" si="809"/>
        <v/>
      </c>
      <c r="GU208" s="382" t="str">
        <f t="shared" si="809"/>
        <v/>
      </c>
      <c r="GV208" s="382" t="str">
        <f t="shared" si="809"/>
        <v/>
      </c>
      <c r="GW208" s="382" t="str">
        <f t="shared" si="809"/>
        <v/>
      </c>
      <c r="GX208" s="382" t="str">
        <f t="shared" si="809"/>
        <v/>
      </c>
      <c r="GY208" s="382" t="str">
        <f t="shared" si="809"/>
        <v/>
      </c>
      <c r="GZ208" s="382" t="str">
        <f t="shared" si="809"/>
        <v/>
      </c>
      <c r="HA208" s="382" t="str">
        <f t="shared" si="809"/>
        <v/>
      </c>
      <c r="HB208" s="382" t="str">
        <f t="shared" si="809"/>
        <v/>
      </c>
      <c r="HC208" s="382" t="str">
        <f t="shared" si="809"/>
        <v/>
      </c>
      <c r="HD208" s="382" t="str">
        <f t="shared" si="809"/>
        <v/>
      </c>
      <c r="HE208" s="382" t="str">
        <f t="shared" si="809"/>
        <v/>
      </c>
      <c r="HF208" s="382" t="str">
        <f t="shared" si="809"/>
        <v/>
      </c>
      <c r="HG208" s="382" t="str">
        <f t="shared" si="809"/>
        <v/>
      </c>
      <c r="HH208" s="382" t="str">
        <f t="shared" si="809"/>
        <v/>
      </c>
      <c r="HI208" s="382" t="str">
        <f t="shared" si="809"/>
        <v/>
      </c>
      <c r="HJ208" s="382" t="str">
        <f t="shared" si="809"/>
        <v/>
      </c>
      <c r="HK208" s="382" t="str">
        <f t="shared" si="809"/>
        <v/>
      </c>
      <c r="HL208" s="382" t="str">
        <f t="shared" si="809"/>
        <v/>
      </c>
      <c r="HM208" s="382" t="str">
        <f t="shared" si="809"/>
        <v/>
      </c>
      <c r="HN208" s="382" t="str">
        <f t="shared" si="809"/>
        <v/>
      </c>
      <c r="HO208" s="382" t="str">
        <f t="shared" si="809"/>
        <v/>
      </c>
      <c r="HP208" s="382" t="str">
        <f t="shared" si="809"/>
        <v/>
      </c>
      <c r="HQ208" s="382" t="str">
        <f t="shared" si="809"/>
        <v/>
      </c>
      <c r="HR208" s="382" t="str">
        <f t="shared" si="809"/>
        <v/>
      </c>
      <c r="HS208" s="382" t="str">
        <f t="shared" si="809"/>
        <v/>
      </c>
      <c r="HT208" s="382" t="str">
        <f t="shared" si="809"/>
        <v/>
      </c>
      <c r="HU208" s="382" t="str">
        <f t="shared" si="809"/>
        <v/>
      </c>
      <c r="HV208" s="382" t="str">
        <f t="shared" si="809"/>
        <v/>
      </c>
      <c r="HW208" s="382" t="str">
        <f t="shared" si="809"/>
        <v/>
      </c>
      <c r="HX208" s="382" t="str">
        <f t="shared" si="809"/>
        <v/>
      </c>
      <c r="HY208" s="382" t="str">
        <f t="shared" si="809"/>
        <v/>
      </c>
      <c r="HZ208" s="382" t="str">
        <f t="shared" si="809"/>
        <v/>
      </c>
      <c r="IA208" s="382" t="str">
        <f t="shared" si="809"/>
        <v/>
      </c>
      <c r="IB208" s="382" t="str">
        <f t="shared" si="809"/>
        <v/>
      </c>
      <c r="IC208" s="382" t="str">
        <f t="shared" si="810"/>
        <v/>
      </c>
      <c r="ID208" s="382" t="str">
        <f t="shared" si="810"/>
        <v/>
      </c>
      <c r="IE208" s="382" t="str">
        <f t="shared" si="810"/>
        <v/>
      </c>
      <c r="IF208" s="382" t="str">
        <f t="shared" si="810"/>
        <v/>
      </c>
      <c r="IG208" s="382" t="str">
        <f t="shared" si="810"/>
        <v/>
      </c>
      <c r="IH208" s="382" t="str">
        <f t="shared" si="810"/>
        <v/>
      </c>
      <c r="II208" s="382" t="str">
        <f t="shared" si="810"/>
        <v/>
      </c>
      <c r="IJ208" s="382" t="str">
        <f t="shared" si="810"/>
        <v/>
      </c>
      <c r="IK208" s="382" t="str">
        <f t="shared" si="810"/>
        <v/>
      </c>
      <c r="IL208" s="382" t="str">
        <f t="shared" si="810"/>
        <v/>
      </c>
      <c r="IM208" s="382" t="str">
        <f t="shared" si="810"/>
        <v/>
      </c>
      <c r="IN208" s="382" t="str">
        <f t="shared" si="810"/>
        <v/>
      </c>
      <c r="IO208" s="382" t="str">
        <f t="shared" si="810"/>
        <v/>
      </c>
      <c r="IP208" s="382" t="str">
        <f t="shared" si="810"/>
        <v/>
      </c>
      <c r="IQ208" s="382" t="str">
        <f t="shared" si="810"/>
        <v/>
      </c>
      <c r="IR208" s="382" t="str">
        <f t="shared" si="810"/>
        <v/>
      </c>
      <c r="IS208" s="382" t="str">
        <f t="shared" si="810"/>
        <v/>
      </c>
      <c r="IT208" s="382" t="str">
        <f t="shared" si="810"/>
        <v/>
      </c>
      <c r="IU208" s="382" t="str">
        <f t="shared" si="810"/>
        <v/>
      </c>
      <c r="IV208" s="382" t="str">
        <f t="shared" si="810"/>
        <v/>
      </c>
      <c r="IW208" s="382" t="str">
        <f t="shared" si="810"/>
        <v/>
      </c>
      <c r="IX208" s="382" t="str">
        <f t="shared" si="810"/>
        <v/>
      </c>
      <c r="IY208" s="382" t="str">
        <f t="shared" si="810"/>
        <v/>
      </c>
      <c r="IZ208" s="382" t="str">
        <f t="shared" si="810"/>
        <v/>
      </c>
      <c r="JA208" s="382" t="str">
        <f t="shared" si="810"/>
        <v/>
      </c>
      <c r="JB208" s="382" t="str">
        <f t="shared" si="810"/>
        <v/>
      </c>
      <c r="JC208" s="382" t="str">
        <f t="shared" si="810"/>
        <v/>
      </c>
      <c r="JD208" s="382" t="str">
        <f t="shared" si="810"/>
        <v/>
      </c>
      <c r="JE208" s="382" t="str">
        <f t="shared" si="810"/>
        <v/>
      </c>
      <c r="JF208" s="382" t="str">
        <f t="shared" si="810"/>
        <v/>
      </c>
      <c r="JG208" s="382" t="str">
        <f t="shared" si="810"/>
        <v/>
      </c>
      <c r="JH208" s="382" t="str">
        <f t="shared" si="810"/>
        <v/>
      </c>
      <c r="JI208" s="382" t="str">
        <f t="shared" si="810"/>
        <v/>
      </c>
      <c r="JJ208" s="382" t="str">
        <f t="shared" si="810"/>
        <v/>
      </c>
      <c r="JK208" s="382" t="str">
        <f t="shared" si="810"/>
        <v/>
      </c>
      <c r="JL208" s="382" t="str">
        <f t="shared" si="810"/>
        <v/>
      </c>
      <c r="JM208" s="382" t="str">
        <f t="shared" si="810"/>
        <v/>
      </c>
      <c r="JN208" s="382" t="str">
        <f t="shared" si="810"/>
        <v/>
      </c>
      <c r="JO208" s="382" t="str">
        <f t="shared" si="810"/>
        <v/>
      </c>
      <c r="JP208" s="382" t="str">
        <f t="shared" si="810"/>
        <v/>
      </c>
      <c r="JQ208" s="382" t="str">
        <f t="shared" si="810"/>
        <v/>
      </c>
      <c r="JR208" s="382" t="str">
        <f t="shared" si="810"/>
        <v/>
      </c>
      <c r="JS208" s="382" t="str">
        <f t="shared" si="810"/>
        <v/>
      </c>
      <c r="JT208" s="382" t="str">
        <f t="shared" si="810"/>
        <v/>
      </c>
      <c r="JU208" s="382" t="str">
        <f t="shared" si="810"/>
        <v/>
      </c>
      <c r="JV208" s="382" t="str">
        <f t="shared" si="810"/>
        <v/>
      </c>
      <c r="JW208" s="382" t="str">
        <f t="shared" si="810"/>
        <v/>
      </c>
      <c r="JX208" s="382" t="str">
        <f t="shared" si="810"/>
        <v/>
      </c>
      <c r="JY208" s="382" t="str">
        <f t="shared" si="810"/>
        <v/>
      </c>
      <c r="JZ208" s="382" t="str">
        <f t="shared" si="810"/>
        <v/>
      </c>
      <c r="KA208" s="382" t="str">
        <f t="shared" si="810"/>
        <v/>
      </c>
      <c r="KB208" s="382" t="str">
        <f t="shared" si="810"/>
        <v/>
      </c>
      <c r="KC208" s="382" t="str">
        <f t="shared" si="810"/>
        <v/>
      </c>
      <c r="KD208" s="382" t="str">
        <f t="shared" si="810"/>
        <v/>
      </c>
      <c r="KE208" s="382" t="str">
        <f t="shared" si="810"/>
        <v/>
      </c>
      <c r="KF208" s="382" t="str">
        <f t="shared" si="810"/>
        <v/>
      </c>
      <c r="KG208" s="382" t="str">
        <f t="shared" si="810"/>
        <v/>
      </c>
      <c r="KH208" s="382" t="str">
        <f t="shared" si="810"/>
        <v/>
      </c>
      <c r="KI208" s="382" t="str">
        <f t="shared" si="810"/>
        <v/>
      </c>
      <c r="KJ208" s="382" t="str">
        <f t="shared" si="810"/>
        <v/>
      </c>
      <c r="KK208" s="382" t="str">
        <f t="shared" si="810"/>
        <v/>
      </c>
      <c r="KL208" s="382" t="str">
        <f t="shared" si="810"/>
        <v/>
      </c>
      <c r="KM208" s="382" t="str">
        <f t="shared" si="810"/>
        <v/>
      </c>
      <c r="KN208" s="382" t="str">
        <f t="shared" si="810"/>
        <v/>
      </c>
      <c r="KO208" s="382" t="str">
        <f t="shared" si="811"/>
        <v/>
      </c>
      <c r="KP208" s="382" t="str">
        <f t="shared" si="811"/>
        <v/>
      </c>
      <c r="KQ208" s="382" t="str">
        <f t="shared" si="811"/>
        <v/>
      </c>
      <c r="KR208" s="382" t="str">
        <f t="shared" si="811"/>
        <v/>
      </c>
      <c r="KS208" s="382" t="str">
        <f t="shared" si="811"/>
        <v/>
      </c>
      <c r="KT208" s="382" t="str">
        <f t="shared" si="811"/>
        <v/>
      </c>
      <c r="KU208" s="382" t="str">
        <f t="shared" si="811"/>
        <v/>
      </c>
      <c r="KV208" s="382" t="str">
        <f t="shared" si="811"/>
        <v/>
      </c>
      <c r="KW208" s="382" t="str">
        <f t="shared" si="811"/>
        <v/>
      </c>
      <c r="KX208" s="382" t="str">
        <f t="shared" si="811"/>
        <v/>
      </c>
      <c r="KY208" s="382" t="str">
        <f t="shared" si="811"/>
        <v/>
      </c>
      <c r="KZ208" s="382" t="str">
        <f t="shared" si="811"/>
        <v/>
      </c>
      <c r="LA208" s="382" t="str">
        <f t="shared" si="811"/>
        <v/>
      </c>
      <c r="LB208" s="382" t="str">
        <f t="shared" si="811"/>
        <v/>
      </c>
      <c r="LC208" s="382" t="str">
        <f t="shared" si="811"/>
        <v/>
      </c>
      <c r="LD208" s="382" t="str">
        <f t="shared" si="811"/>
        <v/>
      </c>
      <c r="LE208" s="382" t="str">
        <f t="shared" si="811"/>
        <v/>
      </c>
      <c r="LF208" s="382" t="str">
        <f t="shared" si="811"/>
        <v/>
      </c>
      <c r="LG208" s="382" t="str">
        <f t="shared" si="811"/>
        <v/>
      </c>
      <c r="LH208" s="382" t="str">
        <f t="shared" si="811"/>
        <v/>
      </c>
      <c r="LI208" s="382" t="str">
        <f t="shared" si="811"/>
        <v/>
      </c>
      <c r="LJ208" s="382" t="str">
        <f t="shared" si="811"/>
        <v/>
      </c>
      <c r="LK208" s="382" t="str">
        <f t="shared" si="811"/>
        <v/>
      </c>
      <c r="LL208" s="382" t="str">
        <f t="shared" si="811"/>
        <v/>
      </c>
      <c r="LM208" s="382" t="str">
        <f t="shared" si="811"/>
        <v/>
      </c>
      <c r="LN208" s="382" t="str">
        <f t="shared" si="811"/>
        <v/>
      </c>
      <c r="LO208" s="382" t="str">
        <f t="shared" si="811"/>
        <v/>
      </c>
      <c r="LP208" s="382" t="str">
        <f t="shared" si="811"/>
        <v/>
      </c>
      <c r="LQ208" s="382" t="str">
        <f t="shared" si="811"/>
        <v/>
      </c>
      <c r="LR208" s="382" t="str">
        <f t="shared" si="811"/>
        <v/>
      </c>
      <c r="LS208" s="382" t="str">
        <f t="shared" si="811"/>
        <v/>
      </c>
      <c r="LT208" s="382" t="str">
        <f t="shared" si="811"/>
        <v/>
      </c>
      <c r="LU208" s="382" t="str">
        <f t="shared" si="811"/>
        <v/>
      </c>
      <c r="LV208" s="382" t="str">
        <f t="shared" si="811"/>
        <v/>
      </c>
      <c r="LW208" s="382" t="str">
        <f t="shared" si="811"/>
        <v/>
      </c>
      <c r="LX208" s="382" t="str">
        <f t="shared" si="811"/>
        <v/>
      </c>
      <c r="LY208" s="382" t="str">
        <f t="shared" si="811"/>
        <v/>
      </c>
      <c r="LZ208" s="382" t="str">
        <f t="shared" si="811"/>
        <v/>
      </c>
      <c r="MA208" s="382" t="str">
        <f t="shared" si="811"/>
        <v/>
      </c>
      <c r="MB208" s="382" t="str">
        <f t="shared" si="811"/>
        <v/>
      </c>
      <c r="MC208" s="382" t="str">
        <f t="shared" si="811"/>
        <v/>
      </c>
      <c r="MD208" s="382" t="str">
        <f t="shared" si="811"/>
        <v/>
      </c>
      <c r="ME208" s="382" t="str">
        <f t="shared" si="811"/>
        <v/>
      </c>
      <c r="MF208" s="382" t="str">
        <f t="shared" si="811"/>
        <v/>
      </c>
      <c r="MG208" s="382" t="str">
        <f t="shared" si="811"/>
        <v/>
      </c>
      <c r="MH208" s="382" t="str">
        <f t="shared" si="811"/>
        <v/>
      </c>
      <c r="MI208" s="382" t="str">
        <f t="shared" si="811"/>
        <v/>
      </c>
      <c r="MJ208" s="382" t="str">
        <f t="shared" si="811"/>
        <v/>
      </c>
      <c r="MK208" s="382" t="str">
        <f t="shared" si="811"/>
        <v/>
      </c>
      <c r="ML208" s="382" t="str">
        <f t="shared" si="811"/>
        <v/>
      </c>
      <c r="MM208" s="382" t="str">
        <f t="shared" si="811"/>
        <v/>
      </c>
      <c r="MN208" s="382" t="str">
        <f t="shared" si="811"/>
        <v/>
      </c>
      <c r="MO208" s="382" t="str">
        <f t="shared" si="811"/>
        <v/>
      </c>
      <c r="MP208" s="382" t="str">
        <f t="shared" si="811"/>
        <v/>
      </c>
      <c r="MQ208" s="382" t="str">
        <f t="shared" si="811"/>
        <v/>
      </c>
      <c r="MR208" s="382" t="str">
        <f t="shared" si="811"/>
        <v/>
      </c>
      <c r="MS208" s="382" t="str">
        <f t="shared" si="811"/>
        <v/>
      </c>
      <c r="MT208" s="382" t="str">
        <f t="shared" si="811"/>
        <v/>
      </c>
      <c r="MU208" s="382" t="str">
        <f t="shared" si="811"/>
        <v/>
      </c>
      <c r="MV208" s="382" t="str">
        <f t="shared" si="811"/>
        <v/>
      </c>
      <c r="MW208" s="382" t="str">
        <f t="shared" si="811"/>
        <v/>
      </c>
      <c r="MX208" s="382" t="str">
        <f t="shared" si="811"/>
        <v/>
      </c>
      <c r="MY208" s="382" t="str">
        <f t="shared" si="811"/>
        <v/>
      </c>
      <c r="MZ208" s="382" t="str">
        <f t="shared" si="811"/>
        <v/>
      </c>
      <c r="NA208" s="382" t="str">
        <f t="shared" si="812"/>
        <v/>
      </c>
      <c r="NB208" s="382" t="str">
        <f t="shared" si="812"/>
        <v/>
      </c>
      <c r="NC208" s="382" t="str">
        <f t="shared" si="812"/>
        <v/>
      </c>
      <c r="ND208" s="382" t="str">
        <f t="shared" si="812"/>
        <v/>
      </c>
      <c r="NE208" s="382" t="str">
        <f t="shared" si="812"/>
        <v/>
      </c>
      <c r="NF208" s="382" t="str">
        <f t="shared" si="812"/>
        <v/>
      </c>
      <c r="NG208" s="382" t="str">
        <f t="shared" si="812"/>
        <v/>
      </c>
      <c r="NH208" s="382" t="str">
        <f t="shared" si="812"/>
        <v/>
      </c>
      <c r="NI208" s="382" t="str">
        <f t="shared" si="812"/>
        <v/>
      </c>
      <c r="NJ208" s="382" t="str">
        <f t="shared" si="812"/>
        <v/>
      </c>
      <c r="NK208" s="382" t="str">
        <f t="shared" si="812"/>
        <v/>
      </c>
      <c r="NL208" s="382" t="str">
        <f t="shared" si="812"/>
        <v/>
      </c>
      <c r="NM208" s="382" t="str">
        <f t="shared" si="812"/>
        <v/>
      </c>
      <c r="NN208" s="382" t="str">
        <f t="shared" si="812"/>
        <v/>
      </c>
      <c r="NO208" s="382" t="str">
        <f t="shared" si="812"/>
        <v/>
      </c>
      <c r="NP208" s="382" t="str">
        <f t="shared" si="812"/>
        <v/>
      </c>
      <c r="NQ208" s="382" t="str">
        <f t="shared" si="812"/>
        <v/>
      </c>
      <c r="NR208" s="382" t="str">
        <f t="shared" si="812"/>
        <v/>
      </c>
      <c r="NS208" s="382" t="str">
        <f t="shared" si="812"/>
        <v/>
      </c>
      <c r="NT208" s="382" t="str">
        <f t="shared" si="812"/>
        <v/>
      </c>
      <c r="NU208" s="382" t="str">
        <f t="shared" si="812"/>
        <v/>
      </c>
      <c r="NV208" s="382" t="str">
        <f t="shared" si="812"/>
        <v/>
      </c>
      <c r="NW208" s="382" t="str">
        <f t="shared" si="812"/>
        <v/>
      </c>
      <c r="NX208" s="382" t="str">
        <f t="shared" si="812"/>
        <v/>
      </c>
      <c r="NY208" s="382" t="str">
        <f t="shared" si="812"/>
        <v/>
      </c>
      <c r="NZ208" s="382" t="str">
        <f t="shared" si="812"/>
        <v/>
      </c>
      <c r="OA208" s="382" t="str">
        <f t="shared" si="812"/>
        <v/>
      </c>
      <c r="OB208" s="382" t="str">
        <f t="shared" si="812"/>
        <v/>
      </c>
      <c r="OC208" s="382" t="str">
        <f t="shared" si="812"/>
        <v/>
      </c>
      <c r="OD208" s="382" t="str">
        <f t="shared" si="812"/>
        <v/>
      </c>
      <c r="OE208" s="382" t="str">
        <f t="shared" si="812"/>
        <v/>
      </c>
      <c r="OF208" s="382" t="str">
        <f t="shared" si="812"/>
        <v/>
      </c>
      <c r="OG208" s="382" t="str">
        <f t="shared" si="812"/>
        <v/>
      </c>
      <c r="OH208" s="382" t="str">
        <f t="shared" si="812"/>
        <v/>
      </c>
      <c r="OI208" s="382" t="str">
        <f t="shared" si="812"/>
        <v/>
      </c>
      <c r="OJ208" s="382" t="str">
        <f t="shared" si="812"/>
        <v/>
      </c>
      <c r="OK208" s="382" t="str">
        <f t="shared" si="812"/>
        <v/>
      </c>
      <c r="OL208" s="382" t="str">
        <f t="shared" si="812"/>
        <v/>
      </c>
      <c r="OM208" s="382" t="str">
        <f t="shared" si="812"/>
        <v/>
      </c>
      <c r="ON208" s="382" t="str">
        <f t="shared" si="812"/>
        <v/>
      </c>
      <c r="OO208" s="382" t="str">
        <f t="shared" si="812"/>
        <v/>
      </c>
      <c r="OP208" s="382" t="str">
        <f t="shared" si="812"/>
        <v/>
      </c>
      <c r="OQ208" s="384" t="str">
        <f t="shared" si="812"/>
        <v/>
      </c>
      <c r="OR208" s="384" t="str">
        <f t="shared" si="812"/>
        <v/>
      </c>
      <c r="OS208" s="384" t="str">
        <f t="shared" si="812"/>
        <v/>
      </c>
      <c r="OT208" s="384" t="str">
        <f t="shared" si="812"/>
        <v/>
      </c>
      <c r="OU208" s="384" t="str">
        <f t="shared" si="812"/>
        <v/>
      </c>
      <c r="OV208" s="384" t="str">
        <f t="shared" si="812"/>
        <v/>
      </c>
      <c r="OW208" s="384" t="str">
        <f t="shared" si="812"/>
        <v/>
      </c>
      <c r="OX208" s="384" t="str">
        <f t="shared" si="812"/>
        <v/>
      </c>
      <c r="OY208" s="384" t="str">
        <f t="shared" si="812"/>
        <v/>
      </c>
      <c r="OZ208" s="384" t="str">
        <f t="shared" si="812"/>
        <v/>
      </c>
      <c r="PA208" s="384" t="str">
        <f t="shared" si="812"/>
        <v/>
      </c>
      <c r="PB208" s="384" t="str">
        <f t="shared" si="812"/>
        <v/>
      </c>
      <c r="PC208" s="384" t="str">
        <f t="shared" si="812"/>
        <v/>
      </c>
      <c r="PD208" s="384" t="str">
        <f t="shared" si="812"/>
        <v/>
      </c>
      <c r="PE208" s="384" t="str">
        <f t="shared" si="812"/>
        <v/>
      </c>
      <c r="PF208" s="384" t="str">
        <f t="shared" si="812"/>
        <v/>
      </c>
      <c r="PG208" s="384" t="str">
        <f t="shared" si="812"/>
        <v/>
      </c>
      <c r="PH208" s="384" t="str">
        <f t="shared" si="812"/>
        <v/>
      </c>
      <c r="PI208" s="384" t="str">
        <f t="shared" si="812"/>
        <v/>
      </c>
      <c r="PJ208" s="384" t="str">
        <f t="shared" si="812"/>
        <v/>
      </c>
      <c r="PK208" s="384" t="str">
        <f t="shared" si="812"/>
        <v/>
      </c>
      <c r="PL208" s="384" t="str">
        <f t="shared" si="812"/>
        <v/>
      </c>
      <c r="PM208" s="384" t="str">
        <f t="shared" si="813"/>
        <v/>
      </c>
      <c r="PN208" s="384" t="str">
        <f t="shared" si="813"/>
        <v/>
      </c>
      <c r="PO208" s="384" t="str">
        <f t="shared" si="813"/>
        <v/>
      </c>
      <c r="PP208" s="384" t="str">
        <f t="shared" si="813"/>
        <v/>
      </c>
      <c r="PQ208" s="384" t="str">
        <f t="shared" si="813"/>
        <v/>
      </c>
      <c r="PR208" s="384" t="str">
        <f t="shared" si="813"/>
        <v/>
      </c>
      <c r="PS208" s="384" t="str">
        <f t="shared" si="813"/>
        <v/>
      </c>
      <c r="PT208" s="384" t="str">
        <f t="shared" si="813"/>
        <v/>
      </c>
      <c r="PU208" s="384" t="str">
        <f t="shared" si="813"/>
        <v/>
      </c>
      <c r="PV208" s="384" t="str">
        <f t="shared" si="813"/>
        <v/>
      </c>
      <c r="PW208" s="384" t="str">
        <f t="shared" si="813"/>
        <v/>
      </c>
      <c r="PX208" s="384" t="str">
        <f t="shared" si="813"/>
        <v/>
      </c>
      <c r="PY208" s="384" t="str">
        <f t="shared" si="813"/>
        <v/>
      </c>
      <c r="PZ208" s="384" t="str">
        <f t="shared" si="813"/>
        <v/>
      </c>
      <c r="QA208" s="384" t="str">
        <f t="shared" si="813"/>
        <v/>
      </c>
      <c r="QB208" s="384" t="str">
        <f t="shared" si="813"/>
        <v/>
      </c>
      <c r="QC208" s="384" t="str">
        <f t="shared" si="813"/>
        <v/>
      </c>
      <c r="QD208" s="384" t="str">
        <f t="shared" si="813"/>
        <v/>
      </c>
      <c r="QE208" s="384" t="str">
        <f t="shared" si="813"/>
        <v/>
      </c>
      <c r="QF208" s="384" t="str">
        <f t="shared" si="813"/>
        <v/>
      </c>
      <c r="QG208" s="384" t="str">
        <f t="shared" si="813"/>
        <v/>
      </c>
      <c r="QH208" s="384" t="str">
        <f t="shared" si="813"/>
        <v/>
      </c>
      <c r="QI208" s="384" t="str">
        <f t="shared" si="813"/>
        <v/>
      </c>
      <c r="QJ208" s="384" t="str">
        <f t="shared" si="813"/>
        <v/>
      </c>
      <c r="QK208" s="384" t="str">
        <f t="shared" si="813"/>
        <v/>
      </c>
      <c r="QL208" s="384" t="str">
        <f t="shared" si="813"/>
        <v/>
      </c>
      <c r="QM208" s="384" t="str">
        <f t="shared" si="813"/>
        <v/>
      </c>
      <c r="QN208" s="384" t="str">
        <f t="shared" si="813"/>
        <v/>
      </c>
      <c r="QO208" s="384" t="str">
        <f t="shared" si="813"/>
        <v/>
      </c>
      <c r="QP208" s="384" t="str">
        <f t="shared" si="813"/>
        <v/>
      </c>
      <c r="QQ208" s="384" t="str">
        <f t="shared" si="813"/>
        <v/>
      </c>
      <c r="QR208" s="384" t="str">
        <f t="shared" si="813"/>
        <v/>
      </c>
      <c r="QS208" s="384" t="str">
        <f t="shared" si="813"/>
        <v/>
      </c>
      <c r="QT208" s="384" t="str">
        <f t="shared" si="813"/>
        <v/>
      </c>
      <c r="QU208" s="384" t="str">
        <f t="shared" si="813"/>
        <v/>
      </c>
      <c r="QV208" s="384" t="str">
        <f t="shared" si="813"/>
        <v/>
      </c>
      <c r="QW208" s="384" t="str">
        <f t="shared" si="813"/>
        <v/>
      </c>
      <c r="QX208" s="384" t="str">
        <f t="shared" si="813"/>
        <v/>
      </c>
      <c r="QY208" s="384" t="str">
        <f t="shared" si="813"/>
        <v/>
      </c>
      <c r="QZ208" s="384" t="str">
        <f t="shared" si="813"/>
        <v/>
      </c>
      <c r="RA208" s="384" t="str">
        <f t="shared" si="813"/>
        <v/>
      </c>
      <c r="RB208" s="384" t="str">
        <f t="shared" si="813"/>
        <v/>
      </c>
      <c r="RC208" s="384" t="str">
        <f t="shared" si="813"/>
        <v/>
      </c>
      <c r="RD208" s="384" t="str">
        <f t="shared" si="813"/>
        <v/>
      </c>
      <c r="RE208" s="384" t="str">
        <f t="shared" si="813"/>
        <v/>
      </c>
      <c r="RF208" s="384" t="str">
        <f t="shared" si="813"/>
        <v/>
      </c>
      <c r="RG208" s="384" t="str">
        <f t="shared" si="813"/>
        <v/>
      </c>
      <c r="RH208" s="384" t="str">
        <f t="shared" si="813"/>
        <v/>
      </c>
      <c r="RI208" s="384" t="str">
        <f t="shared" si="813"/>
        <v/>
      </c>
      <c r="RJ208" s="384" t="str">
        <f t="shared" si="813"/>
        <v/>
      </c>
      <c r="RK208" s="384" t="str">
        <f t="shared" si="813"/>
        <v/>
      </c>
      <c r="RL208" s="384" t="str">
        <f t="shared" si="813"/>
        <v/>
      </c>
      <c r="RM208" s="384" t="str">
        <f t="shared" si="813"/>
        <v/>
      </c>
      <c r="RN208" s="384" t="str">
        <f t="shared" si="813"/>
        <v/>
      </c>
      <c r="RO208" s="384" t="str">
        <f t="shared" si="813"/>
        <v/>
      </c>
      <c r="RP208" s="384" t="str">
        <f t="shared" si="813"/>
        <v/>
      </c>
      <c r="RQ208" s="384" t="str">
        <f t="shared" si="813"/>
        <v/>
      </c>
      <c r="RR208" s="384" t="str">
        <f t="shared" si="813"/>
        <v/>
      </c>
      <c r="RS208" s="384" t="str">
        <f t="shared" si="813"/>
        <v/>
      </c>
      <c r="RT208" s="384" t="str">
        <f t="shared" si="813"/>
        <v/>
      </c>
      <c r="RU208" s="384" t="str">
        <f t="shared" si="813"/>
        <v/>
      </c>
      <c r="RV208" s="384" t="str">
        <f t="shared" si="813"/>
        <v/>
      </c>
      <c r="RW208" s="384" t="str">
        <f t="shared" si="813"/>
        <v/>
      </c>
      <c r="RX208" s="384" t="str">
        <f t="shared" si="813"/>
        <v/>
      </c>
      <c r="RY208" s="384" t="str">
        <f t="shared" si="814"/>
        <v/>
      </c>
      <c r="RZ208" s="384" t="str">
        <f t="shared" si="814"/>
        <v/>
      </c>
      <c r="SA208" s="384" t="str">
        <f t="shared" si="814"/>
        <v/>
      </c>
      <c r="SB208" s="384" t="str">
        <f t="shared" si="814"/>
        <v/>
      </c>
      <c r="SC208" s="384" t="str">
        <f t="shared" si="814"/>
        <v/>
      </c>
      <c r="SD208" s="384" t="str">
        <f t="shared" si="814"/>
        <v/>
      </c>
      <c r="SE208" s="384" t="str">
        <f t="shared" si="814"/>
        <v/>
      </c>
      <c r="SF208" s="384" t="str">
        <f t="shared" si="814"/>
        <v/>
      </c>
      <c r="SG208" s="384" t="str">
        <f t="shared" si="814"/>
        <v/>
      </c>
      <c r="SH208" s="384" t="str">
        <f t="shared" si="814"/>
        <v/>
      </c>
      <c r="SI208" s="384" t="str">
        <f t="shared" si="814"/>
        <v/>
      </c>
      <c r="SJ208" s="384" t="str">
        <f t="shared" si="814"/>
        <v/>
      </c>
      <c r="SK208" s="384" t="str">
        <f t="shared" si="814"/>
        <v/>
      </c>
      <c r="SL208" s="384" t="str">
        <f t="shared" si="814"/>
        <v/>
      </c>
      <c r="SM208" s="384" t="str">
        <f t="shared" si="814"/>
        <v/>
      </c>
      <c r="SN208" s="384" t="str">
        <f t="shared" si="814"/>
        <v/>
      </c>
      <c r="SO208" s="384" t="str">
        <f t="shared" si="814"/>
        <v/>
      </c>
      <c r="SP208" s="384" t="str">
        <f t="shared" si="814"/>
        <v/>
      </c>
      <c r="SQ208" s="384" t="str">
        <f t="shared" si="814"/>
        <v/>
      </c>
      <c r="SR208" s="384" t="str">
        <f t="shared" si="814"/>
        <v/>
      </c>
      <c r="SS208" s="384" t="str">
        <f t="shared" si="814"/>
        <v/>
      </c>
      <c r="ST208" s="384" t="str">
        <f t="shared" si="814"/>
        <v/>
      </c>
      <c r="SU208" s="384" t="str">
        <f t="shared" si="814"/>
        <v/>
      </c>
      <c r="SV208" s="384" t="str">
        <f t="shared" si="814"/>
        <v/>
      </c>
      <c r="SW208" s="384" t="str">
        <f t="shared" si="814"/>
        <v/>
      </c>
      <c r="SX208" s="384" t="str">
        <f t="shared" si="814"/>
        <v/>
      </c>
      <c r="SY208" s="384" t="str">
        <f t="shared" si="814"/>
        <v/>
      </c>
      <c r="SZ208" s="384" t="str">
        <f t="shared" si="814"/>
        <v/>
      </c>
      <c r="TA208" s="384" t="str">
        <f t="shared" si="814"/>
        <v/>
      </c>
      <c r="TB208" s="384" t="str">
        <f t="shared" si="814"/>
        <v/>
      </c>
      <c r="TC208" s="384" t="str">
        <f t="shared" si="814"/>
        <v/>
      </c>
      <c r="TD208" s="384" t="str">
        <f t="shared" si="814"/>
        <v/>
      </c>
      <c r="TE208" s="384" t="str">
        <f t="shared" si="814"/>
        <v/>
      </c>
      <c r="TF208" s="384" t="str">
        <f t="shared" si="814"/>
        <v/>
      </c>
      <c r="TG208" s="384" t="str">
        <f t="shared" si="814"/>
        <v/>
      </c>
      <c r="TH208" s="384" t="str">
        <f t="shared" si="814"/>
        <v/>
      </c>
      <c r="TI208" s="384" t="str">
        <f t="shared" si="814"/>
        <v/>
      </c>
      <c r="TJ208" s="384" t="str">
        <f t="shared" si="814"/>
        <v/>
      </c>
      <c r="TK208" s="384" t="str">
        <f t="shared" si="814"/>
        <v/>
      </c>
      <c r="TL208" s="384" t="str">
        <f t="shared" si="814"/>
        <v/>
      </c>
      <c r="TM208" s="384" t="str">
        <f t="shared" si="814"/>
        <v/>
      </c>
      <c r="TN208" s="384" t="str">
        <f t="shared" si="814"/>
        <v/>
      </c>
      <c r="TO208" s="384" t="str">
        <f t="shared" si="814"/>
        <v/>
      </c>
      <c r="TP208" s="384" t="str">
        <f t="shared" si="814"/>
        <v/>
      </c>
      <c r="TQ208" s="384" t="str">
        <f t="shared" si="814"/>
        <v/>
      </c>
      <c r="TR208" s="384" t="str">
        <f t="shared" si="814"/>
        <v/>
      </c>
      <c r="TS208" s="384" t="str">
        <f t="shared" si="814"/>
        <v/>
      </c>
      <c r="TT208" s="384" t="str">
        <f t="shared" si="814"/>
        <v/>
      </c>
      <c r="TU208" s="384" t="str">
        <f t="shared" si="814"/>
        <v/>
      </c>
      <c r="TV208" s="384" t="str">
        <f t="shared" si="814"/>
        <v/>
      </c>
      <c r="TW208" s="384" t="str">
        <f t="shared" si="814"/>
        <v/>
      </c>
      <c r="TX208" s="384" t="str">
        <f t="shared" si="814"/>
        <v/>
      </c>
      <c r="TY208" s="384" t="str">
        <f t="shared" si="814"/>
        <v/>
      </c>
      <c r="TZ208" s="384" t="str">
        <f t="shared" si="814"/>
        <v/>
      </c>
      <c r="UA208" s="384" t="str">
        <f t="shared" si="814"/>
        <v/>
      </c>
      <c r="UB208" s="384" t="str">
        <f t="shared" si="814"/>
        <v/>
      </c>
      <c r="UC208" s="384" t="str">
        <f t="shared" si="814"/>
        <v/>
      </c>
      <c r="UD208" s="384" t="str">
        <f t="shared" si="814"/>
        <v/>
      </c>
      <c r="UE208" s="384" t="str">
        <f t="shared" si="814"/>
        <v/>
      </c>
      <c r="UF208" s="384" t="str">
        <f t="shared" si="814"/>
        <v/>
      </c>
      <c r="UG208" s="384" t="str">
        <f t="shared" si="814"/>
        <v/>
      </c>
      <c r="UH208" s="384" t="str">
        <f t="shared" si="814"/>
        <v/>
      </c>
      <c r="UI208" s="384" t="str">
        <f t="shared" si="814"/>
        <v/>
      </c>
      <c r="UJ208" s="384" t="str">
        <f t="shared" si="814"/>
        <v/>
      </c>
      <c r="UK208" s="384" t="str">
        <f t="shared" si="815"/>
        <v/>
      </c>
      <c r="UL208" s="384" t="str">
        <f t="shared" si="815"/>
        <v/>
      </c>
      <c r="UM208" s="384" t="str">
        <f t="shared" si="815"/>
        <v/>
      </c>
      <c r="UN208" s="384" t="str">
        <f t="shared" si="815"/>
        <v/>
      </c>
      <c r="UO208" s="384" t="str">
        <f t="shared" si="815"/>
        <v/>
      </c>
      <c r="UP208" s="384" t="str">
        <f t="shared" si="815"/>
        <v/>
      </c>
      <c r="UQ208" s="384" t="str">
        <f t="shared" si="815"/>
        <v/>
      </c>
      <c r="UR208" s="384" t="str">
        <f t="shared" si="815"/>
        <v/>
      </c>
      <c r="US208" s="384" t="str">
        <f t="shared" si="815"/>
        <v/>
      </c>
      <c r="UT208" s="384" t="str">
        <f t="shared" si="815"/>
        <v/>
      </c>
      <c r="UU208" s="384" t="str">
        <f t="shared" si="815"/>
        <v/>
      </c>
      <c r="UV208" s="384" t="str">
        <f t="shared" si="815"/>
        <v/>
      </c>
      <c r="UW208" s="384" t="str">
        <f t="shared" si="815"/>
        <v/>
      </c>
      <c r="UX208" s="384" t="str">
        <f t="shared" si="815"/>
        <v/>
      </c>
      <c r="UY208" s="384" t="str">
        <f t="shared" si="815"/>
        <v/>
      </c>
      <c r="UZ208" s="384" t="str">
        <f t="shared" si="815"/>
        <v/>
      </c>
      <c r="VA208" s="384" t="str">
        <f t="shared" si="815"/>
        <v/>
      </c>
      <c r="VB208" s="384" t="str">
        <f t="shared" si="815"/>
        <v/>
      </c>
      <c r="VC208" s="384" t="str">
        <f t="shared" si="815"/>
        <v/>
      </c>
      <c r="VD208" s="384" t="str">
        <f t="shared" si="815"/>
        <v/>
      </c>
      <c r="VE208" s="384" t="str">
        <f t="shared" si="815"/>
        <v/>
      </c>
      <c r="VF208" s="384" t="str">
        <f t="shared" si="815"/>
        <v/>
      </c>
      <c r="VG208" s="384" t="str">
        <f t="shared" si="815"/>
        <v/>
      </c>
      <c r="VH208" s="384" t="str">
        <f t="shared" si="815"/>
        <v/>
      </c>
      <c r="VI208" s="384" t="str">
        <f t="shared" si="815"/>
        <v/>
      </c>
      <c r="VJ208" s="384" t="str">
        <f t="shared" si="815"/>
        <v/>
      </c>
      <c r="VK208" s="384" t="str">
        <f t="shared" si="815"/>
        <v/>
      </c>
      <c r="VL208" s="384" t="str">
        <f t="shared" si="815"/>
        <v/>
      </c>
      <c r="VM208" s="384" t="str">
        <f t="shared" si="815"/>
        <v/>
      </c>
      <c r="VN208" s="384" t="str">
        <f t="shared" si="815"/>
        <v/>
      </c>
      <c r="VO208" s="384" t="str">
        <f t="shared" si="815"/>
        <v/>
      </c>
      <c r="VP208" s="384" t="str">
        <f t="shared" si="815"/>
        <v/>
      </c>
      <c r="VQ208" s="384" t="str">
        <f t="shared" si="815"/>
        <v/>
      </c>
      <c r="VR208" s="384" t="str">
        <f t="shared" si="815"/>
        <v/>
      </c>
      <c r="VS208" s="384" t="str">
        <f t="shared" si="815"/>
        <v/>
      </c>
      <c r="VT208" s="384" t="str">
        <f t="shared" si="815"/>
        <v/>
      </c>
      <c r="VU208" s="384" t="str">
        <f t="shared" si="815"/>
        <v/>
      </c>
      <c r="VV208" s="384" t="str">
        <f t="shared" si="815"/>
        <v/>
      </c>
      <c r="VW208" s="384" t="str">
        <f t="shared" si="815"/>
        <v/>
      </c>
      <c r="VX208" s="384" t="str">
        <f t="shared" si="815"/>
        <v/>
      </c>
      <c r="VY208" s="384" t="str">
        <f t="shared" si="815"/>
        <v/>
      </c>
      <c r="VZ208" s="384" t="str">
        <f t="shared" si="815"/>
        <v/>
      </c>
      <c r="WA208" s="384" t="str">
        <f t="shared" si="815"/>
        <v/>
      </c>
      <c r="WB208" s="384" t="str">
        <f t="shared" si="815"/>
        <v/>
      </c>
      <c r="WC208" s="384" t="str">
        <f t="shared" si="815"/>
        <v/>
      </c>
      <c r="WD208" s="384" t="str">
        <f t="shared" si="815"/>
        <v/>
      </c>
      <c r="WE208" s="384" t="str">
        <f t="shared" si="815"/>
        <v/>
      </c>
      <c r="WF208" s="384" t="str">
        <f t="shared" si="815"/>
        <v/>
      </c>
      <c r="WG208" s="384" t="str">
        <f t="shared" si="815"/>
        <v/>
      </c>
      <c r="WH208" s="384" t="str">
        <f t="shared" si="815"/>
        <v/>
      </c>
      <c r="WI208" s="382" t="str">
        <f t="shared" si="815"/>
        <v/>
      </c>
    </row>
    <row r="209" spans="1:607">
      <c r="A209" s="348"/>
      <c r="B209" s="360" t="s">
        <v>941</v>
      </c>
      <c r="C209" s="348"/>
      <c r="D209" s="348"/>
      <c r="E209" s="348"/>
      <c r="F209" s="348"/>
      <c r="G209" s="361" t="str">
        <f t="shared" si="734"/>
        <v/>
      </c>
      <c r="H209" s="361" t="str">
        <f t="shared" si="735"/>
        <v/>
      </c>
      <c r="I209" s="397"/>
      <c r="J209" s="348"/>
      <c r="K209" s="348"/>
      <c r="L209" s="348"/>
      <c r="M209" s="348"/>
      <c r="N209" s="400"/>
      <c r="O209" s="400"/>
      <c r="P209" s="400"/>
      <c r="Q209" s="400"/>
      <c r="R209" s="400"/>
      <c r="S209" s="400"/>
      <c r="T209" s="400"/>
      <c r="U209" s="400"/>
      <c r="V209" s="400"/>
      <c r="W209" s="400"/>
      <c r="X209" s="400"/>
      <c r="Y209" s="400"/>
      <c r="Z209" s="400"/>
      <c r="AA209" s="400"/>
      <c r="AB209" s="400"/>
      <c r="AC209" s="400"/>
      <c r="AD209" s="400"/>
      <c r="AE209" s="400"/>
      <c r="AF209" s="400"/>
      <c r="AG209" s="400"/>
      <c r="AH209" s="400"/>
      <c r="AI209" s="400"/>
      <c r="AJ209" s="400"/>
      <c r="AK209" s="400"/>
      <c r="AL209" s="400"/>
      <c r="AM209" s="400"/>
      <c r="AN209" s="400"/>
      <c r="AO209" s="400"/>
      <c r="AP209" s="400"/>
      <c r="AQ209" s="400"/>
      <c r="AR209" s="400"/>
      <c r="AS209" s="400"/>
      <c r="AT209" s="400"/>
      <c r="AU209" s="400"/>
      <c r="AV209" s="400"/>
      <c r="AW209" s="400"/>
      <c r="AX209" s="400"/>
      <c r="AY209" s="400"/>
      <c r="AZ209" s="400"/>
      <c r="BA209" s="400"/>
      <c r="BB209" s="400"/>
      <c r="BC209" s="400"/>
      <c r="BD209" s="400"/>
      <c r="BE209" s="400"/>
      <c r="BF209" s="400"/>
      <c r="BG209" s="400"/>
      <c r="BH209" s="400"/>
      <c r="BI209" s="400"/>
      <c r="BJ209" s="400"/>
      <c r="BK209" s="400"/>
      <c r="BL209" s="400"/>
      <c r="BM209" s="400"/>
      <c r="BN209" s="400"/>
      <c r="BO209" s="400"/>
      <c r="BP209" s="400"/>
      <c r="BQ209" s="400"/>
      <c r="BR209" s="400"/>
      <c r="BS209" s="400"/>
      <c r="BT209" s="400"/>
      <c r="BU209" s="400"/>
      <c r="BV209" s="400"/>
      <c r="BW209" s="400"/>
      <c r="BX209" s="400"/>
      <c r="BY209" s="400"/>
      <c r="BZ209" s="400"/>
      <c r="CA209" s="400"/>
      <c r="CB209" s="400"/>
      <c r="CC209" s="400"/>
      <c r="CD209" s="400"/>
      <c r="CE209" s="400"/>
      <c r="CF209" s="400"/>
      <c r="CG209" s="400"/>
      <c r="CH209" s="400"/>
      <c r="CI209" s="400"/>
      <c r="CJ209" s="400"/>
      <c r="CK209" s="400"/>
      <c r="CL209" s="400"/>
      <c r="CM209" s="400"/>
      <c r="CN209" s="400"/>
      <c r="CO209" s="400"/>
      <c r="CP209" s="400"/>
      <c r="CQ209" s="400"/>
      <c r="CR209" s="400"/>
      <c r="CS209" s="400"/>
      <c r="CT209" s="400"/>
      <c r="CU209" s="400"/>
      <c r="CV209" s="400"/>
      <c r="CW209" s="400"/>
      <c r="CX209" s="400"/>
      <c r="CY209" s="400"/>
      <c r="CZ209" s="362"/>
      <c r="DA209" s="901"/>
      <c r="DB209" s="899" t="s">
        <v>1381</v>
      </c>
      <c r="DC209" s="899"/>
      <c r="DD209" s="382" t="str">
        <f>IF(OR(DD199="",DD204=""),"",DD204/DD199)</f>
        <v/>
      </c>
      <c r="DE209" s="382" t="str">
        <f t="shared" si="808"/>
        <v/>
      </c>
      <c r="DF209" s="382" t="str">
        <f t="shared" si="808"/>
        <v/>
      </c>
      <c r="DG209" s="382" t="str">
        <f t="shared" si="808"/>
        <v/>
      </c>
      <c r="DH209" s="382" t="str">
        <f t="shared" si="808"/>
        <v/>
      </c>
      <c r="DI209" s="382" t="str">
        <f t="shared" si="808"/>
        <v/>
      </c>
      <c r="DJ209" s="382" t="str">
        <f t="shared" si="808"/>
        <v/>
      </c>
      <c r="DK209" s="382" t="str">
        <f t="shared" si="808"/>
        <v/>
      </c>
      <c r="DL209" s="382" t="str">
        <f t="shared" si="808"/>
        <v/>
      </c>
      <c r="DM209" s="382" t="str">
        <f t="shared" si="808"/>
        <v/>
      </c>
      <c r="DN209" s="382" t="str">
        <f t="shared" si="808"/>
        <v/>
      </c>
      <c r="DO209" s="382" t="str">
        <f t="shared" si="808"/>
        <v/>
      </c>
      <c r="DP209" s="382" t="str">
        <f t="shared" si="808"/>
        <v/>
      </c>
      <c r="DQ209" s="382" t="str">
        <f t="shared" si="808"/>
        <v/>
      </c>
      <c r="DR209" s="382" t="str">
        <f t="shared" si="808"/>
        <v/>
      </c>
      <c r="DS209" s="382" t="str">
        <f t="shared" si="808"/>
        <v/>
      </c>
      <c r="DT209" s="382" t="str">
        <f t="shared" si="808"/>
        <v/>
      </c>
      <c r="DU209" s="382" t="str">
        <f t="shared" si="808"/>
        <v/>
      </c>
      <c r="DV209" s="382" t="str">
        <f t="shared" si="808"/>
        <v/>
      </c>
      <c r="DW209" s="382" t="str">
        <f t="shared" si="808"/>
        <v/>
      </c>
      <c r="DX209" s="383" t="str">
        <f t="shared" si="808"/>
        <v/>
      </c>
      <c r="DY209" s="382" t="str">
        <f t="shared" si="808"/>
        <v/>
      </c>
      <c r="DZ209" s="382" t="str">
        <f t="shared" si="808"/>
        <v/>
      </c>
      <c r="EA209" s="382" t="str">
        <f t="shared" si="808"/>
        <v/>
      </c>
      <c r="EB209" s="382" t="str">
        <f t="shared" si="808"/>
        <v/>
      </c>
      <c r="EC209" s="382" t="str">
        <f t="shared" si="808"/>
        <v/>
      </c>
      <c r="ED209" s="382" t="str">
        <f t="shared" si="808"/>
        <v/>
      </c>
      <c r="EE209" s="382" t="str">
        <f t="shared" si="808"/>
        <v/>
      </c>
      <c r="EF209" s="382" t="str">
        <f t="shared" si="808"/>
        <v/>
      </c>
      <c r="EG209" s="382" t="str">
        <f t="shared" si="808"/>
        <v/>
      </c>
      <c r="EH209" s="382" t="str">
        <f t="shared" si="808"/>
        <v/>
      </c>
      <c r="EI209" s="382" t="str">
        <f t="shared" si="808"/>
        <v/>
      </c>
      <c r="EJ209" s="382" t="str">
        <f t="shared" si="808"/>
        <v/>
      </c>
      <c r="EK209" s="382" t="str">
        <f t="shared" si="808"/>
        <v/>
      </c>
      <c r="EL209" s="382" t="str">
        <f t="shared" si="808"/>
        <v/>
      </c>
      <c r="EM209" s="382" t="str">
        <f t="shared" si="808"/>
        <v/>
      </c>
      <c r="EN209" s="382" t="str">
        <f t="shared" si="808"/>
        <v/>
      </c>
      <c r="EO209" s="382" t="str">
        <f t="shared" si="808"/>
        <v/>
      </c>
      <c r="EP209" s="382" t="str">
        <f t="shared" si="808"/>
        <v/>
      </c>
      <c r="EQ209" s="382" t="str">
        <f t="shared" si="808"/>
        <v/>
      </c>
      <c r="ER209" s="382" t="str">
        <f t="shared" si="808"/>
        <v/>
      </c>
      <c r="ES209" s="382" t="str">
        <f t="shared" si="808"/>
        <v/>
      </c>
      <c r="ET209" s="382" t="str">
        <f t="shared" si="808"/>
        <v/>
      </c>
      <c r="EU209" s="382" t="str">
        <f t="shared" si="808"/>
        <v/>
      </c>
      <c r="EV209" s="382" t="str">
        <f t="shared" si="808"/>
        <v/>
      </c>
      <c r="EW209" s="382" t="str">
        <f t="shared" si="808"/>
        <v/>
      </c>
      <c r="EX209" s="382" t="str">
        <f t="shared" si="808"/>
        <v/>
      </c>
      <c r="EY209" s="382" t="str">
        <f t="shared" si="808"/>
        <v/>
      </c>
      <c r="EZ209" s="382" t="str">
        <f t="shared" si="808"/>
        <v/>
      </c>
      <c r="FA209" s="382" t="str">
        <f t="shared" si="808"/>
        <v/>
      </c>
      <c r="FB209" s="382" t="str">
        <f t="shared" si="808"/>
        <v/>
      </c>
      <c r="FC209" s="382" t="str">
        <f t="shared" si="808"/>
        <v/>
      </c>
      <c r="FD209" s="382" t="str">
        <f t="shared" si="808"/>
        <v/>
      </c>
      <c r="FE209" s="382" t="str">
        <f t="shared" si="808"/>
        <v/>
      </c>
      <c r="FF209" s="382" t="str">
        <f t="shared" si="808"/>
        <v/>
      </c>
      <c r="FG209" s="382" t="str">
        <f t="shared" si="808"/>
        <v/>
      </c>
      <c r="FH209" s="382" t="str">
        <f t="shared" si="808"/>
        <v/>
      </c>
      <c r="FI209" s="382" t="str">
        <f t="shared" si="808"/>
        <v/>
      </c>
      <c r="FJ209" s="382" t="str">
        <f t="shared" si="808"/>
        <v/>
      </c>
      <c r="FK209" s="382" t="str">
        <f t="shared" si="808"/>
        <v/>
      </c>
      <c r="FL209" s="382" t="str">
        <f t="shared" si="808"/>
        <v/>
      </c>
      <c r="FM209" s="382" t="str">
        <f t="shared" si="808"/>
        <v/>
      </c>
      <c r="FN209" s="382" t="str">
        <f t="shared" si="808"/>
        <v/>
      </c>
      <c r="FO209" s="382" t="str">
        <f t="shared" si="808"/>
        <v/>
      </c>
      <c r="FP209" s="382" t="str">
        <f t="shared" si="808"/>
        <v/>
      </c>
      <c r="FQ209" s="382" t="str">
        <f t="shared" si="809"/>
        <v/>
      </c>
      <c r="FR209" s="382" t="str">
        <f t="shared" si="809"/>
        <v/>
      </c>
      <c r="FS209" s="382" t="str">
        <f t="shared" si="809"/>
        <v/>
      </c>
      <c r="FT209" s="382" t="str">
        <f t="shared" si="809"/>
        <v/>
      </c>
      <c r="FU209" s="382" t="str">
        <f t="shared" si="809"/>
        <v/>
      </c>
      <c r="FV209" s="382" t="str">
        <f t="shared" si="809"/>
        <v/>
      </c>
      <c r="FW209" s="382" t="str">
        <f t="shared" si="809"/>
        <v/>
      </c>
      <c r="FX209" s="382" t="str">
        <f t="shared" si="809"/>
        <v/>
      </c>
      <c r="FY209" s="382" t="str">
        <f t="shared" si="809"/>
        <v/>
      </c>
      <c r="FZ209" s="382" t="str">
        <f t="shared" si="809"/>
        <v/>
      </c>
      <c r="GA209" s="382" t="str">
        <f t="shared" si="809"/>
        <v/>
      </c>
      <c r="GB209" s="382" t="str">
        <f t="shared" si="809"/>
        <v/>
      </c>
      <c r="GC209" s="382" t="str">
        <f t="shared" si="809"/>
        <v/>
      </c>
      <c r="GD209" s="382" t="str">
        <f t="shared" si="809"/>
        <v/>
      </c>
      <c r="GE209" s="382" t="str">
        <f t="shared" si="809"/>
        <v/>
      </c>
      <c r="GF209" s="382" t="str">
        <f t="shared" si="809"/>
        <v/>
      </c>
      <c r="GG209" s="382" t="str">
        <f t="shared" si="809"/>
        <v/>
      </c>
      <c r="GH209" s="382" t="str">
        <f t="shared" si="809"/>
        <v/>
      </c>
      <c r="GI209" s="382" t="str">
        <f t="shared" si="809"/>
        <v/>
      </c>
      <c r="GJ209" s="382" t="str">
        <f t="shared" si="809"/>
        <v/>
      </c>
      <c r="GK209" s="382" t="str">
        <f t="shared" si="809"/>
        <v/>
      </c>
      <c r="GL209" s="382" t="str">
        <f t="shared" si="809"/>
        <v/>
      </c>
      <c r="GM209" s="382" t="str">
        <f t="shared" si="809"/>
        <v/>
      </c>
      <c r="GN209" s="382" t="str">
        <f t="shared" si="809"/>
        <v/>
      </c>
      <c r="GO209" s="382" t="str">
        <f t="shared" si="809"/>
        <v/>
      </c>
      <c r="GP209" s="382" t="str">
        <f t="shared" si="809"/>
        <v/>
      </c>
      <c r="GQ209" s="382" t="str">
        <f t="shared" si="809"/>
        <v/>
      </c>
      <c r="GR209" s="382" t="str">
        <f t="shared" si="809"/>
        <v/>
      </c>
      <c r="GS209" s="382" t="str">
        <f t="shared" si="809"/>
        <v/>
      </c>
      <c r="GT209" s="382" t="str">
        <f t="shared" si="809"/>
        <v/>
      </c>
      <c r="GU209" s="382" t="str">
        <f t="shared" si="809"/>
        <v/>
      </c>
      <c r="GV209" s="382" t="str">
        <f t="shared" si="809"/>
        <v/>
      </c>
      <c r="GW209" s="382" t="str">
        <f t="shared" si="809"/>
        <v/>
      </c>
      <c r="GX209" s="382" t="str">
        <f t="shared" si="809"/>
        <v/>
      </c>
      <c r="GY209" s="382" t="str">
        <f t="shared" si="809"/>
        <v/>
      </c>
      <c r="GZ209" s="382" t="str">
        <f t="shared" si="809"/>
        <v/>
      </c>
      <c r="HA209" s="382" t="str">
        <f t="shared" si="809"/>
        <v/>
      </c>
      <c r="HB209" s="382" t="str">
        <f t="shared" si="809"/>
        <v/>
      </c>
      <c r="HC209" s="382" t="str">
        <f t="shared" si="809"/>
        <v/>
      </c>
      <c r="HD209" s="382" t="str">
        <f t="shared" si="809"/>
        <v/>
      </c>
      <c r="HE209" s="382" t="str">
        <f t="shared" si="809"/>
        <v/>
      </c>
      <c r="HF209" s="382" t="str">
        <f t="shared" si="809"/>
        <v/>
      </c>
      <c r="HG209" s="382" t="str">
        <f t="shared" si="809"/>
        <v/>
      </c>
      <c r="HH209" s="382" t="str">
        <f t="shared" si="809"/>
        <v/>
      </c>
      <c r="HI209" s="382" t="str">
        <f t="shared" si="809"/>
        <v/>
      </c>
      <c r="HJ209" s="382" t="str">
        <f t="shared" si="809"/>
        <v/>
      </c>
      <c r="HK209" s="382" t="str">
        <f t="shared" si="809"/>
        <v/>
      </c>
      <c r="HL209" s="382" t="str">
        <f t="shared" si="809"/>
        <v/>
      </c>
      <c r="HM209" s="382" t="str">
        <f t="shared" si="809"/>
        <v/>
      </c>
      <c r="HN209" s="382" t="str">
        <f t="shared" si="809"/>
        <v/>
      </c>
      <c r="HO209" s="382" t="str">
        <f t="shared" si="809"/>
        <v/>
      </c>
      <c r="HP209" s="382" t="str">
        <f t="shared" si="809"/>
        <v/>
      </c>
      <c r="HQ209" s="382" t="str">
        <f t="shared" si="809"/>
        <v/>
      </c>
      <c r="HR209" s="382" t="str">
        <f t="shared" si="809"/>
        <v/>
      </c>
      <c r="HS209" s="382" t="str">
        <f t="shared" si="809"/>
        <v/>
      </c>
      <c r="HT209" s="382" t="str">
        <f t="shared" si="809"/>
        <v/>
      </c>
      <c r="HU209" s="382" t="str">
        <f t="shared" si="809"/>
        <v/>
      </c>
      <c r="HV209" s="382" t="str">
        <f t="shared" si="809"/>
        <v/>
      </c>
      <c r="HW209" s="382" t="str">
        <f t="shared" si="809"/>
        <v/>
      </c>
      <c r="HX209" s="382" t="str">
        <f t="shared" si="809"/>
        <v/>
      </c>
      <c r="HY209" s="382" t="str">
        <f t="shared" si="809"/>
        <v/>
      </c>
      <c r="HZ209" s="382" t="str">
        <f t="shared" si="809"/>
        <v/>
      </c>
      <c r="IA209" s="382" t="str">
        <f t="shared" si="809"/>
        <v/>
      </c>
      <c r="IB209" s="382" t="str">
        <f t="shared" si="809"/>
        <v/>
      </c>
      <c r="IC209" s="382" t="str">
        <f t="shared" si="810"/>
        <v/>
      </c>
      <c r="ID209" s="382" t="str">
        <f t="shared" si="810"/>
        <v/>
      </c>
      <c r="IE209" s="382" t="str">
        <f t="shared" si="810"/>
        <v/>
      </c>
      <c r="IF209" s="382" t="str">
        <f t="shared" si="810"/>
        <v/>
      </c>
      <c r="IG209" s="382" t="str">
        <f t="shared" si="810"/>
        <v/>
      </c>
      <c r="IH209" s="382" t="str">
        <f t="shared" si="810"/>
        <v/>
      </c>
      <c r="II209" s="382" t="str">
        <f t="shared" si="810"/>
        <v/>
      </c>
      <c r="IJ209" s="382" t="str">
        <f t="shared" si="810"/>
        <v/>
      </c>
      <c r="IK209" s="382" t="str">
        <f t="shared" si="810"/>
        <v/>
      </c>
      <c r="IL209" s="382" t="str">
        <f t="shared" si="810"/>
        <v/>
      </c>
      <c r="IM209" s="382" t="str">
        <f t="shared" si="810"/>
        <v/>
      </c>
      <c r="IN209" s="382" t="str">
        <f t="shared" si="810"/>
        <v/>
      </c>
      <c r="IO209" s="382" t="str">
        <f t="shared" si="810"/>
        <v/>
      </c>
      <c r="IP209" s="382" t="str">
        <f t="shared" si="810"/>
        <v/>
      </c>
      <c r="IQ209" s="382" t="str">
        <f t="shared" si="810"/>
        <v/>
      </c>
      <c r="IR209" s="382" t="str">
        <f t="shared" si="810"/>
        <v/>
      </c>
      <c r="IS209" s="382" t="str">
        <f t="shared" si="810"/>
        <v/>
      </c>
      <c r="IT209" s="382" t="str">
        <f t="shared" si="810"/>
        <v/>
      </c>
      <c r="IU209" s="382" t="str">
        <f t="shared" si="810"/>
        <v/>
      </c>
      <c r="IV209" s="382" t="str">
        <f t="shared" si="810"/>
        <v/>
      </c>
      <c r="IW209" s="382" t="str">
        <f t="shared" si="810"/>
        <v/>
      </c>
      <c r="IX209" s="382" t="str">
        <f t="shared" si="810"/>
        <v/>
      </c>
      <c r="IY209" s="382" t="str">
        <f t="shared" si="810"/>
        <v/>
      </c>
      <c r="IZ209" s="382" t="str">
        <f t="shared" si="810"/>
        <v/>
      </c>
      <c r="JA209" s="382" t="str">
        <f t="shared" si="810"/>
        <v/>
      </c>
      <c r="JB209" s="382" t="str">
        <f t="shared" si="810"/>
        <v/>
      </c>
      <c r="JC209" s="382" t="str">
        <f t="shared" si="810"/>
        <v/>
      </c>
      <c r="JD209" s="382" t="str">
        <f t="shared" si="810"/>
        <v/>
      </c>
      <c r="JE209" s="382" t="str">
        <f t="shared" si="810"/>
        <v/>
      </c>
      <c r="JF209" s="382" t="str">
        <f t="shared" si="810"/>
        <v/>
      </c>
      <c r="JG209" s="382" t="str">
        <f t="shared" si="810"/>
        <v/>
      </c>
      <c r="JH209" s="382" t="str">
        <f t="shared" si="810"/>
        <v/>
      </c>
      <c r="JI209" s="382" t="str">
        <f t="shared" si="810"/>
        <v/>
      </c>
      <c r="JJ209" s="382" t="str">
        <f t="shared" si="810"/>
        <v/>
      </c>
      <c r="JK209" s="382" t="str">
        <f t="shared" si="810"/>
        <v/>
      </c>
      <c r="JL209" s="382" t="str">
        <f t="shared" si="810"/>
        <v/>
      </c>
      <c r="JM209" s="382" t="str">
        <f t="shared" si="810"/>
        <v/>
      </c>
      <c r="JN209" s="382" t="str">
        <f t="shared" si="810"/>
        <v/>
      </c>
      <c r="JO209" s="382" t="str">
        <f t="shared" si="810"/>
        <v/>
      </c>
      <c r="JP209" s="382" t="str">
        <f t="shared" si="810"/>
        <v/>
      </c>
      <c r="JQ209" s="382" t="str">
        <f t="shared" si="810"/>
        <v/>
      </c>
      <c r="JR209" s="382" t="str">
        <f t="shared" si="810"/>
        <v/>
      </c>
      <c r="JS209" s="382" t="str">
        <f t="shared" si="810"/>
        <v/>
      </c>
      <c r="JT209" s="382" t="str">
        <f t="shared" si="810"/>
        <v/>
      </c>
      <c r="JU209" s="382" t="str">
        <f t="shared" si="810"/>
        <v/>
      </c>
      <c r="JV209" s="382" t="str">
        <f t="shared" si="810"/>
        <v/>
      </c>
      <c r="JW209" s="382" t="str">
        <f t="shared" si="810"/>
        <v/>
      </c>
      <c r="JX209" s="382" t="str">
        <f t="shared" si="810"/>
        <v/>
      </c>
      <c r="JY209" s="382" t="str">
        <f t="shared" si="810"/>
        <v/>
      </c>
      <c r="JZ209" s="382" t="str">
        <f t="shared" si="810"/>
        <v/>
      </c>
      <c r="KA209" s="382" t="str">
        <f t="shared" si="810"/>
        <v/>
      </c>
      <c r="KB209" s="382" t="str">
        <f t="shared" si="810"/>
        <v/>
      </c>
      <c r="KC209" s="382" t="str">
        <f t="shared" si="810"/>
        <v/>
      </c>
      <c r="KD209" s="382" t="str">
        <f t="shared" si="810"/>
        <v/>
      </c>
      <c r="KE209" s="382" t="str">
        <f t="shared" si="810"/>
        <v/>
      </c>
      <c r="KF209" s="382" t="str">
        <f t="shared" si="810"/>
        <v/>
      </c>
      <c r="KG209" s="382" t="str">
        <f t="shared" si="810"/>
        <v/>
      </c>
      <c r="KH209" s="382" t="str">
        <f t="shared" si="810"/>
        <v/>
      </c>
      <c r="KI209" s="382" t="str">
        <f t="shared" si="810"/>
        <v/>
      </c>
      <c r="KJ209" s="382" t="str">
        <f t="shared" si="810"/>
        <v/>
      </c>
      <c r="KK209" s="382" t="str">
        <f t="shared" si="810"/>
        <v/>
      </c>
      <c r="KL209" s="382" t="str">
        <f t="shared" si="810"/>
        <v/>
      </c>
      <c r="KM209" s="382" t="str">
        <f t="shared" si="810"/>
        <v/>
      </c>
      <c r="KN209" s="382" t="str">
        <f t="shared" si="810"/>
        <v/>
      </c>
      <c r="KO209" s="382" t="str">
        <f t="shared" si="811"/>
        <v/>
      </c>
      <c r="KP209" s="382" t="str">
        <f t="shared" si="811"/>
        <v/>
      </c>
      <c r="KQ209" s="382" t="str">
        <f t="shared" si="811"/>
        <v/>
      </c>
      <c r="KR209" s="382" t="str">
        <f t="shared" si="811"/>
        <v/>
      </c>
      <c r="KS209" s="382" t="str">
        <f t="shared" si="811"/>
        <v/>
      </c>
      <c r="KT209" s="382" t="str">
        <f t="shared" si="811"/>
        <v/>
      </c>
      <c r="KU209" s="382" t="str">
        <f t="shared" si="811"/>
        <v/>
      </c>
      <c r="KV209" s="382" t="str">
        <f t="shared" si="811"/>
        <v/>
      </c>
      <c r="KW209" s="382" t="str">
        <f t="shared" si="811"/>
        <v/>
      </c>
      <c r="KX209" s="382" t="str">
        <f t="shared" si="811"/>
        <v/>
      </c>
      <c r="KY209" s="382" t="str">
        <f t="shared" si="811"/>
        <v/>
      </c>
      <c r="KZ209" s="382" t="str">
        <f t="shared" si="811"/>
        <v/>
      </c>
      <c r="LA209" s="382" t="str">
        <f t="shared" si="811"/>
        <v/>
      </c>
      <c r="LB209" s="382" t="str">
        <f t="shared" si="811"/>
        <v/>
      </c>
      <c r="LC209" s="382" t="str">
        <f t="shared" si="811"/>
        <v/>
      </c>
      <c r="LD209" s="382" t="str">
        <f t="shared" si="811"/>
        <v/>
      </c>
      <c r="LE209" s="382" t="str">
        <f t="shared" si="811"/>
        <v/>
      </c>
      <c r="LF209" s="382" t="str">
        <f t="shared" si="811"/>
        <v/>
      </c>
      <c r="LG209" s="382" t="str">
        <f t="shared" si="811"/>
        <v/>
      </c>
      <c r="LH209" s="382" t="str">
        <f t="shared" si="811"/>
        <v/>
      </c>
      <c r="LI209" s="382" t="str">
        <f t="shared" si="811"/>
        <v/>
      </c>
      <c r="LJ209" s="382" t="str">
        <f t="shared" si="811"/>
        <v/>
      </c>
      <c r="LK209" s="382" t="str">
        <f t="shared" si="811"/>
        <v/>
      </c>
      <c r="LL209" s="382" t="str">
        <f t="shared" si="811"/>
        <v/>
      </c>
      <c r="LM209" s="382" t="str">
        <f t="shared" si="811"/>
        <v/>
      </c>
      <c r="LN209" s="382" t="str">
        <f t="shared" si="811"/>
        <v/>
      </c>
      <c r="LO209" s="382" t="str">
        <f t="shared" si="811"/>
        <v/>
      </c>
      <c r="LP209" s="382" t="str">
        <f t="shared" si="811"/>
        <v/>
      </c>
      <c r="LQ209" s="382" t="str">
        <f t="shared" si="811"/>
        <v/>
      </c>
      <c r="LR209" s="382" t="str">
        <f t="shared" si="811"/>
        <v/>
      </c>
      <c r="LS209" s="382" t="str">
        <f t="shared" si="811"/>
        <v/>
      </c>
      <c r="LT209" s="382" t="str">
        <f t="shared" si="811"/>
        <v/>
      </c>
      <c r="LU209" s="382" t="str">
        <f t="shared" si="811"/>
        <v/>
      </c>
      <c r="LV209" s="382" t="str">
        <f t="shared" si="811"/>
        <v/>
      </c>
      <c r="LW209" s="382" t="str">
        <f t="shared" si="811"/>
        <v/>
      </c>
      <c r="LX209" s="382" t="str">
        <f t="shared" si="811"/>
        <v/>
      </c>
      <c r="LY209" s="382" t="str">
        <f t="shared" si="811"/>
        <v/>
      </c>
      <c r="LZ209" s="382" t="str">
        <f t="shared" si="811"/>
        <v/>
      </c>
      <c r="MA209" s="382" t="str">
        <f t="shared" si="811"/>
        <v/>
      </c>
      <c r="MB209" s="382" t="str">
        <f t="shared" si="811"/>
        <v/>
      </c>
      <c r="MC209" s="382" t="str">
        <f t="shared" si="811"/>
        <v/>
      </c>
      <c r="MD209" s="382" t="str">
        <f t="shared" si="811"/>
        <v/>
      </c>
      <c r="ME209" s="382" t="str">
        <f t="shared" si="811"/>
        <v/>
      </c>
      <c r="MF209" s="382" t="str">
        <f t="shared" si="811"/>
        <v/>
      </c>
      <c r="MG209" s="382" t="str">
        <f t="shared" si="811"/>
        <v/>
      </c>
      <c r="MH209" s="382" t="str">
        <f t="shared" si="811"/>
        <v/>
      </c>
      <c r="MI209" s="382" t="str">
        <f t="shared" si="811"/>
        <v/>
      </c>
      <c r="MJ209" s="382" t="str">
        <f t="shared" si="811"/>
        <v/>
      </c>
      <c r="MK209" s="382" t="str">
        <f t="shared" si="811"/>
        <v/>
      </c>
      <c r="ML209" s="382" t="str">
        <f t="shared" si="811"/>
        <v/>
      </c>
      <c r="MM209" s="382" t="str">
        <f t="shared" si="811"/>
        <v/>
      </c>
      <c r="MN209" s="382" t="str">
        <f t="shared" si="811"/>
        <v/>
      </c>
      <c r="MO209" s="382" t="str">
        <f t="shared" si="811"/>
        <v/>
      </c>
      <c r="MP209" s="382" t="str">
        <f t="shared" si="811"/>
        <v/>
      </c>
      <c r="MQ209" s="382" t="str">
        <f t="shared" si="811"/>
        <v/>
      </c>
      <c r="MR209" s="382" t="str">
        <f t="shared" si="811"/>
        <v/>
      </c>
      <c r="MS209" s="382" t="str">
        <f t="shared" si="811"/>
        <v/>
      </c>
      <c r="MT209" s="382" t="str">
        <f t="shared" si="811"/>
        <v/>
      </c>
      <c r="MU209" s="382" t="str">
        <f t="shared" si="811"/>
        <v/>
      </c>
      <c r="MV209" s="382" t="str">
        <f t="shared" si="811"/>
        <v/>
      </c>
      <c r="MW209" s="382" t="str">
        <f t="shared" si="811"/>
        <v/>
      </c>
      <c r="MX209" s="382" t="str">
        <f t="shared" si="811"/>
        <v/>
      </c>
      <c r="MY209" s="382" t="str">
        <f t="shared" si="811"/>
        <v/>
      </c>
      <c r="MZ209" s="382" t="str">
        <f t="shared" si="811"/>
        <v/>
      </c>
      <c r="NA209" s="382" t="str">
        <f t="shared" si="812"/>
        <v/>
      </c>
      <c r="NB209" s="382" t="str">
        <f t="shared" si="812"/>
        <v/>
      </c>
      <c r="NC209" s="382" t="str">
        <f t="shared" si="812"/>
        <v/>
      </c>
      <c r="ND209" s="382" t="str">
        <f t="shared" si="812"/>
        <v/>
      </c>
      <c r="NE209" s="382" t="str">
        <f t="shared" si="812"/>
        <v/>
      </c>
      <c r="NF209" s="382" t="str">
        <f t="shared" si="812"/>
        <v/>
      </c>
      <c r="NG209" s="382" t="str">
        <f t="shared" si="812"/>
        <v/>
      </c>
      <c r="NH209" s="382" t="str">
        <f t="shared" si="812"/>
        <v/>
      </c>
      <c r="NI209" s="382" t="str">
        <f t="shared" si="812"/>
        <v/>
      </c>
      <c r="NJ209" s="382" t="str">
        <f t="shared" si="812"/>
        <v/>
      </c>
      <c r="NK209" s="382" t="str">
        <f t="shared" si="812"/>
        <v/>
      </c>
      <c r="NL209" s="382" t="str">
        <f t="shared" si="812"/>
        <v/>
      </c>
      <c r="NM209" s="382" t="str">
        <f t="shared" si="812"/>
        <v/>
      </c>
      <c r="NN209" s="382" t="str">
        <f t="shared" si="812"/>
        <v/>
      </c>
      <c r="NO209" s="382" t="str">
        <f t="shared" si="812"/>
        <v/>
      </c>
      <c r="NP209" s="382" t="str">
        <f t="shared" si="812"/>
        <v/>
      </c>
      <c r="NQ209" s="382" t="str">
        <f t="shared" si="812"/>
        <v/>
      </c>
      <c r="NR209" s="382" t="str">
        <f t="shared" si="812"/>
        <v/>
      </c>
      <c r="NS209" s="382" t="str">
        <f t="shared" si="812"/>
        <v/>
      </c>
      <c r="NT209" s="382" t="str">
        <f t="shared" si="812"/>
        <v/>
      </c>
      <c r="NU209" s="382" t="str">
        <f t="shared" si="812"/>
        <v/>
      </c>
      <c r="NV209" s="382" t="str">
        <f t="shared" si="812"/>
        <v/>
      </c>
      <c r="NW209" s="382" t="str">
        <f t="shared" si="812"/>
        <v/>
      </c>
      <c r="NX209" s="382" t="str">
        <f t="shared" si="812"/>
        <v/>
      </c>
      <c r="NY209" s="382" t="str">
        <f t="shared" si="812"/>
        <v/>
      </c>
      <c r="NZ209" s="382" t="str">
        <f t="shared" si="812"/>
        <v/>
      </c>
      <c r="OA209" s="382" t="str">
        <f t="shared" si="812"/>
        <v/>
      </c>
      <c r="OB209" s="382" t="str">
        <f t="shared" si="812"/>
        <v/>
      </c>
      <c r="OC209" s="382" t="str">
        <f t="shared" si="812"/>
        <v/>
      </c>
      <c r="OD209" s="382" t="str">
        <f t="shared" si="812"/>
        <v/>
      </c>
      <c r="OE209" s="382" t="str">
        <f t="shared" si="812"/>
        <v/>
      </c>
      <c r="OF209" s="382" t="str">
        <f t="shared" si="812"/>
        <v/>
      </c>
      <c r="OG209" s="382" t="str">
        <f t="shared" si="812"/>
        <v/>
      </c>
      <c r="OH209" s="382" t="str">
        <f t="shared" si="812"/>
        <v/>
      </c>
      <c r="OI209" s="382" t="str">
        <f t="shared" si="812"/>
        <v/>
      </c>
      <c r="OJ209" s="382" t="str">
        <f t="shared" si="812"/>
        <v/>
      </c>
      <c r="OK209" s="382" t="str">
        <f t="shared" si="812"/>
        <v/>
      </c>
      <c r="OL209" s="382" t="str">
        <f t="shared" si="812"/>
        <v/>
      </c>
      <c r="OM209" s="382" t="str">
        <f t="shared" si="812"/>
        <v/>
      </c>
      <c r="ON209" s="382" t="str">
        <f t="shared" si="812"/>
        <v/>
      </c>
      <c r="OO209" s="382" t="str">
        <f t="shared" si="812"/>
        <v/>
      </c>
      <c r="OP209" s="382" t="str">
        <f t="shared" si="812"/>
        <v/>
      </c>
      <c r="OQ209" s="384" t="str">
        <f t="shared" si="812"/>
        <v/>
      </c>
      <c r="OR209" s="384" t="str">
        <f t="shared" si="812"/>
        <v/>
      </c>
      <c r="OS209" s="384" t="str">
        <f t="shared" si="812"/>
        <v/>
      </c>
      <c r="OT209" s="384" t="str">
        <f t="shared" si="812"/>
        <v/>
      </c>
      <c r="OU209" s="384" t="str">
        <f t="shared" si="812"/>
        <v/>
      </c>
      <c r="OV209" s="384" t="str">
        <f t="shared" si="812"/>
        <v/>
      </c>
      <c r="OW209" s="384" t="str">
        <f t="shared" si="812"/>
        <v/>
      </c>
      <c r="OX209" s="384" t="str">
        <f t="shared" si="812"/>
        <v/>
      </c>
      <c r="OY209" s="384" t="str">
        <f t="shared" si="812"/>
        <v/>
      </c>
      <c r="OZ209" s="384" t="str">
        <f t="shared" si="812"/>
        <v/>
      </c>
      <c r="PA209" s="384" t="str">
        <f t="shared" si="812"/>
        <v/>
      </c>
      <c r="PB209" s="384" t="str">
        <f t="shared" si="812"/>
        <v/>
      </c>
      <c r="PC209" s="384" t="str">
        <f t="shared" si="812"/>
        <v/>
      </c>
      <c r="PD209" s="384" t="str">
        <f t="shared" si="812"/>
        <v/>
      </c>
      <c r="PE209" s="384" t="str">
        <f t="shared" si="812"/>
        <v/>
      </c>
      <c r="PF209" s="384" t="str">
        <f t="shared" si="812"/>
        <v/>
      </c>
      <c r="PG209" s="384" t="str">
        <f t="shared" si="812"/>
        <v/>
      </c>
      <c r="PH209" s="384" t="str">
        <f t="shared" si="812"/>
        <v/>
      </c>
      <c r="PI209" s="384" t="str">
        <f t="shared" si="812"/>
        <v/>
      </c>
      <c r="PJ209" s="384" t="str">
        <f t="shared" si="812"/>
        <v/>
      </c>
      <c r="PK209" s="384" t="str">
        <f t="shared" si="812"/>
        <v/>
      </c>
      <c r="PL209" s="384" t="str">
        <f t="shared" si="812"/>
        <v/>
      </c>
      <c r="PM209" s="384" t="str">
        <f t="shared" si="813"/>
        <v/>
      </c>
      <c r="PN209" s="384" t="str">
        <f t="shared" si="813"/>
        <v/>
      </c>
      <c r="PO209" s="384" t="str">
        <f t="shared" si="813"/>
        <v/>
      </c>
      <c r="PP209" s="384" t="str">
        <f t="shared" si="813"/>
        <v/>
      </c>
      <c r="PQ209" s="384" t="str">
        <f t="shared" si="813"/>
        <v/>
      </c>
      <c r="PR209" s="384" t="str">
        <f t="shared" si="813"/>
        <v/>
      </c>
      <c r="PS209" s="384" t="str">
        <f t="shared" si="813"/>
        <v/>
      </c>
      <c r="PT209" s="384" t="str">
        <f t="shared" si="813"/>
        <v/>
      </c>
      <c r="PU209" s="384" t="str">
        <f t="shared" si="813"/>
        <v/>
      </c>
      <c r="PV209" s="384" t="str">
        <f t="shared" si="813"/>
        <v/>
      </c>
      <c r="PW209" s="384" t="str">
        <f t="shared" si="813"/>
        <v/>
      </c>
      <c r="PX209" s="384" t="str">
        <f t="shared" si="813"/>
        <v/>
      </c>
      <c r="PY209" s="384" t="str">
        <f t="shared" si="813"/>
        <v/>
      </c>
      <c r="PZ209" s="384" t="str">
        <f t="shared" si="813"/>
        <v/>
      </c>
      <c r="QA209" s="384" t="str">
        <f t="shared" si="813"/>
        <v/>
      </c>
      <c r="QB209" s="384" t="str">
        <f t="shared" si="813"/>
        <v/>
      </c>
      <c r="QC209" s="384" t="str">
        <f t="shared" si="813"/>
        <v/>
      </c>
      <c r="QD209" s="384" t="str">
        <f t="shared" si="813"/>
        <v/>
      </c>
      <c r="QE209" s="384" t="str">
        <f t="shared" si="813"/>
        <v/>
      </c>
      <c r="QF209" s="384" t="str">
        <f t="shared" si="813"/>
        <v/>
      </c>
      <c r="QG209" s="384" t="str">
        <f t="shared" si="813"/>
        <v/>
      </c>
      <c r="QH209" s="384" t="str">
        <f t="shared" si="813"/>
        <v/>
      </c>
      <c r="QI209" s="384" t="str">
        <f t="shared" si="813"/>
        <v/>
      </c>
      <c r="QJ209" s="384" t="str">
        <f t="shared" si="813"/>
        <v/>
      </c>
      <c r="QK209" s="384" t="str">
        <f t="shared" si="813"/>
        <v/>
      </c>
      <c r="QL209" s="384" t="str">
        <f t="shared" si="813"/>
        <v/>
      </c>
      <c r="QM209" s="384" t="str">
        <f t="shared" si="813"/>
        <v/>
      </c>
      <c r="QN209" s="384" t="str">
        <f t="shared" si="813"/>
        <v/>
      </c>
      <c r="QO209" s="384" t="str">
        <f t="shared" si="813"/>
        <v/>
      </c>
      <c r="QP209" s="384" t="str">
        <f t="shared" si="813"/>
        <v/>
      </c>
      <c r="QQ209" s="384" t="str">
        <f t="shared" si="813"/>
        <v/>
      </c>
      <c r="QR209" s="384" t="str">
        <f t="shared" si="813"/>
        <v/>
      </c>
      <c r="QS209" s="384" t="str">
        <f t="shared" si="813"/>
        <v/>
      </c>
      <c r="QT209" s="384" t="str">
        <f t="shared" si="813"/>
        <v/>
      </c>
      <c r="QU209" s="384" t="str">
        <f t="shared" si="813"/>
        <v/>
      </c>
      <c r="QV209" s="384" t="str">
        <f t="shared" si="813"/>
        <v/>
      </c>
      <c r="QW209" s="384" t="str">
        <f t="shared" si="813"/>
        <v/>
      </c>
      <c r="QX209" s="384" t="str">
        <f t="shared" si="813"/>
        <v/>
      </c>
      <c r="QY209" s="384" t="str">
        <f t="shared" si="813"/>
        <v/>
      </c>
      <c r="QZ209" s="384" t="str">
        <f t="shared" si="813"/>
        <v/>
      </c>
      <c r="RA209" s="384" t="str">
        <f t="shared" si="813"/>
        <v/>
      </c>
      <c r="RB209" s="384" t="str">
        <f t="shared" si="813"/>
        <v/>
      </c>
      <c r="RC209" s="384" t="str">
        <f t="shared" si="813"/>
        <v/>
      </c>
      <c r="RD209" s="384" t="str">
        <f t="shared" si="813"/>
        <v/>
      </c>
      <c r="RE209" s="384" t="str">
        <f t="shared" si="813"/>
        <v/>
      </c>
      <c r="RF209" s="384" t="str">
        <f t="shared" si="813"/>
        <v/>
      </c>
      <c r="RG209" s="384" t="str">
        <f t="shared" si="813"/>
        <v/>
      </c>
      <c r="RH209" s="384" t="str">
        <f t="shared" si="813"/>
        <v/>
      </c>
      <c r="RI209" s="384" t="str">
        <f t="shared" si="813"/>
        <v/>
      </c>
      <c r="RJ209" s="384" t="str">
        <f t="shared" si="813"/>
        <v/>
      </c>
      <c r="RK209" s="384" t="str">
        <f t="shared" si="813"/>
        <v/>
      </c>
      <c r="RL209" s="384" t="str">
        <f t="shared" si="813"/>
        <v/>
      </c>
      <c r="RM209" s="384" t="str">
        <f t="shared" si="813"/>
        <v/>
      </c>
      <c r="RN209" s="384" t="str">
        <f t="shared" si="813"/>
        <v/>
      </c>
      <c r="RO209" s="384" t="str">
        <f t="shared" si="813"/>
        <v/>
      </c>
      <c r="RP209" s="384" t="str">
        <f t="shared" si="813"/>
        <v/>
      </c>
      <c r="RQ209" s="384" t="str">
        <f t="shared" si="813"/>
        <v/>
      </c>
      <c r="RR209" s="384" t="str">
        <f t="shared" si="813"/>
        <v/>
      </c>
      <c r="RS209" s="384" t="str">
        <f t="shared" si="813"/>
        <v/>
      </c>
      <c r="RT209" s="384" t="str">
        <f t="shared" si="813"/>
        <v/>
      </c>
      <c r="RU209" s="384" t="str">
        <f t="shared" si="813"/>
        <v/>
      </c>
      <c r="RV209" s="384" t="str">
        <f t="shared" si="813"/>
        <v/>
      </c>
      <c r="RW209" s="384" t="str">
        <f t="shared" si="813"/>
        <v/>
      </c>
      <c r="RX209" s="384" t="str">
        <f t="shared" si="813"/>
        <v/>
      </c>
      <c r="RY209" s="384" t="str">
        <f t="shared" si="814"/>
        <v/>
      </c>
      <c r="RZ209" s="384" t="str">
        <f t="shared" si="814"/>
        <v/>
      </c>
      <c r="SA209" s="384" t="str">
        <f t="shared" si="814"/>
        <v/>
      </c>
      <c r="SB209" s="384" t="str">
        <f t="shared" si="814"/>
        <v/>
      </c>
      <c r="SC209" s="384" t="str">
        <f t="shared" si="814"/>
        <v/>
      </c>
      <c r="SD209" s="384" t="str">
        <f t="shared" si="814"/>
        <v/>
      </c>
      <c r="SE209" s="384" t="str">
        <f t="shared" si="814"/>
        <v/>
      </c>
      <c r="SF209" s="384" t="str">
        <f t="shared" si="814"/>
        <v/>
      </c>
      <c r="SG209" s="384" t="str">
        <f t="shared" si="814"/>
        <v/>
      </c>
      <c r="SH209" s="384" t="str">
        <f t="shared" si="814"/>
        <v/>
      </c>
      <c r="SI209" s="384" t="str">
        <f t="shared" si="814"/>
        <v/>
      </c>
      <c r="SJ209" s="384" t="str">
        <f t="shared" si="814"/>
        <v/>
      </c>
      <c r="SK209" s="384" t="str">
        <f t="shared" si="814"/>
        <v/>
      </c>
      <c r="SL209" s="384" t="str">
        <f t="shared" si="814"/>
        <v/>
      </c>
      <c r="SM209" s="384" t="str">
        <f t="shared" si="814"/>
        <v/>
      </c>
      <c r="SN209" s="384" t="str">
        <f t="shared" si="814"/>
        <v/>
      </c>
      <c r="SO209" s="384" t="str">
        <f t="shared" si="814"/>
        <v/>
      </c>
      <c r="SP209" s="384" t="str">
        <f t="shared" si="814"/>
        <v/>
      </c>
      <c r="SQ209" s="384" t="str">
        <f t="shared" si="814"/>
        <v/>
      </c>
      <c r="SR209" s="384" t="str">
        <f t="shared" si="814"/>
        <v/>
      </c>
      <c r="SS209" s="384" t="str">
        <f t="shared" si="814"/>
        <v/>
      </c>
      <c r="ST209" s="384" t="str">
        <f t="shared" si="814"/>
        <v/>
      </c>
      <c r="SU209" s="384" t="str">
        <f t="shared" si="814"/>
        <v/>
      </c>
      <c r="SV209" s="384" t="str">
        <f t="shared" si="814"/>
        <v/>
      </c>
      <c r="SW209" s="384" t="str">
        <f t="shared" si="814"/>
        <v/>
      </c>
      <c r="SX209" s="384" t="str">
        <f t="shared" si="814"/>
        <v/>
      </c>
      <c r="SY209" s="384" t="str">
        <f t="shared" si="814"/>
        <v/>
      </c>
      <c r="SZ209" s="384" t="str">
        <f t="shared" si="814"/>
        <v/>
      </c>
      <c r="TA209" s="384" t="str">
        <f t="shared" si="814"/>
        <v/>
      </c>
      <c r="TB209" s="384" t="str">
        <f t="shared" si="814"/>
        <v/>
      </c>
      <c r="TC209" s="384" t="str">
        <f t="shared" si="814"/>
        <v/>
      </c>
      <c r="TD209" s="384" t="str">
        <f t="shared" si="814"/>
        <v/>
      </c>
      <c r="TE209" s="384" t="str">
        <f t="shared" si="814"/>
        <v/>
      </c>
      <c r="TF209" s="384" t="str">
        <f t="shared" si="814"/>
        <v/>
      </c>
      <c r="TG209" s="384" t="str">
        <f t="shared" si="814"/>
        <v/>
      </c>
      <c r="TH209" s="384" t="str">
        <f t="shared" si="814"/>
        <v/>
      </c>
      <c r="TI209" s="384" t="str">
        <f t="shared" si="814"/>
        <v/>
      </c>
      <c r="TJ209" s="384" t="str">
        <f t="shared" si="814"/>
        <v/>
      </c>
      <c r="TK209" s="384" t="str">
        <f t="shared" si="814"/>
        <v/>
      </c>
      <c r="TL209" s="384" t="str">
        <f t="shared" si="814"/>
        <v/>
      </c>
      <c r="TM209" s="384" t="str">
        <f t="shared" si="814"/>
        <v/>
      </c>
      <c r="TN209" s="384" t="str">
        <f t="shared" si="814"/>
        <v/>
      </c>
      <c r="TO209" s="384" t="str">
        <f t="shared" si="814"/>
        <v/>
      </c>
      <c r="TP209" s="384" t="str">
        <f t="shared" si="814"/>
        <v/>
      </c>
      <c r="TQ209" s="384" t="str">
        <f t="shared" si="814"/>
        <v/>
      </c>
      <c r="TR209" s="384" t="str">
        <f t="shared" si="814"/>
        <v/>
      </c>
      <c r="TS209" s="384" t="str">
        <f t="shared" si="814"/>
        <v/>
      </c>
      <c r="TT209" s="384" t="str">
        <f t="shared" si="814"/>
        <v/>
      </c>
      <c r="TU209" s="384" t="str">
        <f t="shared" si="814"/>
        <v/>
      </c>
      <c r="TV209" s="384" t="str">
        <f t="shared" si="814"/>
        <v/>
      </c>
      <c r="TW209" s="384" t="str">
        <f t="shared" si="814"/>
        <v/>
      </c>
      <c r="TX209" s="384" t="str">
        <f t="shared" si="814"/>
        <v/>
      </c>
      <c r="TY209" s="384" t="str">
        <f t="shared" si="814"/>
        <v/>
      </c>
      <c r="TZ209" s="384" t="str">
        <f t="shared" si="814"/>
        <v/>
      </c>
      <c r="UA209" s="384" t="str">
        <f t="shared" si="814"/>
        <v/>
      </c>
      <c r="UB209" s="384" t="str">
        <f t="shared" si="814"/>
        <v/>
      </c>
      <c r="UC209" s="384" t="str">
        <f t="shared" si="814"/>
        <v/>
      </c>
      <c r="UD209" s="384" t="str">
        <f t="shared" si="814"/>
        <v/>
      </c>
      <c r="UE209" s="384" t="str">
        <f t="shared" si="814"/>
        <v/>
      </c>
      <c r="UF209" s="384" t="str">
        <f t="shared" si="814"/>
        <v/>
      </c>
      <c r="UG209" s="384" t="str">
        <f t="shared" si="814"/>
        <v/>
      </c>
      <c r="UH209" s="384" t="str">
        <f t="shared" si="814"/>
        <v/>
      </c>
      <c r="UI209" s="384" t="str">
        <f t="shared" si="814"/>
        <v/>
      </c>
      <c r="UJ209" s="384" t="str">
        <f t="shared" si="814"/>
        <v/>
      </c>
      <c r="UK209" s="384" t="str">
        <f t="shared" si="815"/>
        <v/>
      </c>
      <c r="UL209" s="384" t="str">
        <f t="shared" si="815"/>
        <v/>
      </c>
      <c r="UM209" s="384" t="str">
        <f t="shared" si="815"/>
        <v/>
      </c>
      <c r="UN209" s="384" t="str">
        <f t="shared" si="815"/>
        <v/>
      </c>
      <c r="UO209" s="384" t="str">
        <f t="shared" si="815"/>
        <v/>
      </c>
      <c r="UP209" s="384" t="str">
        <f t="shared" si="815"/>
        <v/>
      </c>
      <c r="UQ209" s="384" t="str">
        <f t="shared" si="815"/>
        <v/>
      </c>
      <c r="UR209" s="384" t="str">
        <f t="shared" si="815"/>
        <v/>
      </c>
      <c r="US209" s="384" t="str">
        <f t="shared" si="815"/>
        <v/>
      </c>
      <c r="UT209" s="384" t="str">
        <f t="shared" si="815"/>
        <v/>
      </c>
      <c r="UU209" s="384" t="str">
        <f t="shared" si="815"/>
        <v/>
      </c>
      <c r="UV209" s="384" t="str">
        <f t="shared" si="815"/>
        <v/>
      </c>
      <c r="UW209" s="384" t="str">
        <f t="shared" si="815"/>
        <v/>
      </c>
      <c r="UX209" s="384" t="str">
        <f t="shared" si="815"/>
        <v/>
      </c>
      <c r="UY209" s="384" t="str">
        <f t="shared" si="815"/>
        <v/>
      </c>
      <c r="UZ209" s="384" t="str">
        <f t="shared" si="815"/>
        <v/>
      </c>
      <c r="VA209" s="384" t="str">
        <f t="shared" si="815"/>
        <v/>
      </c>
      <c r="VB209" s="384" t="str">
        <f t="shared" si="815"/>
        <v/>
      </c>
      <c r="VC209" s="384" t="str">
        <f t="shared" si="815"/>
        <v/>
      </c>
      <c r="VD209" s="384" t="str">
        <f t="shared" si="815"/>
        <v/>
      </c>
      <c r="VE209" s="384" t="str">
        <f t="shared" si="815"/>
        <v/>
      </c>
      <c r="VF209" s="384" t="str">
        <f t="shared" si="815"/>
        <v/>
      </c>
      <c r="VG209" s="384" t="str">
        <f t="shared" si="815"/>
        <v/>
      </c>
      <c r="VH209" s="384" t="str">
        <f t="shared" si="815"/>
        <v/>
      </c>
      <c r="VI209" s="384" t="str">
        <f t="shared" si="815"/>
        <v/>
      </c>
      <c r="VJ209" s="384" t="str">
        <f t="shared" si="815"/>
        <v/>
      </c>
      <c r="VK209" s="384" t="str">
        <f t="shared" si="815"/>
        <v/>
      </c>
      <c r="VL209" s="384" t="str">
        <f t="shared" si="815"/>
        <v/>
      </c>
      <c r="VM209" s="384" t="str">
        <f t="shared" si="815"/>
        <v/>
      </c>
      <c r="VN209" s="384" t="str">
        <f t="shared" si="815"/>
        <v/>
      </c>
      <c r="VO209" s="384" t="str">
        <f t="shared" si="815"/>
        <v/>
      </c>
      <c r="VP209" s="384" t="str">
        <f t="shared" si="815"/>
        <v/>
      </c>
      <c r="VQ209" s="384" t="str">
        <f t="shared" si="815"/>
        <v/>
      </c>
      <c r="VR209" s="384" t="str">
        <f t="shared" si="815"/>
        <v/>
      </c>
      <c r="VS209" s="384" t="str">
        <f t="shared" si="815"/>
        <v/>
      </c>
      <c r="VT209" s="384" t="str">
        <f t="shared" si="815"/>
        <v/>
      </c>
      <c r="VU209" s="384" t="str">
        <f t="shared" si="815"/>
        <v/>
      </c>
      <c r="VV209" s="384" t="str">
        <f t="shared" si="815"/>
        <v/>
      </c>
      <c r="VW209" s="384" t="str">
        <f t="shared" si="815"/>
        <v/>
      </c>
      <c r="VX209" s="384" t="str">
        <f t="shared" si="815"/>
        <v/>
      </c>
      <c r="VY209" s="384" t="str">
        <f t="shared" si="815"/>
        <v/>
      </c>
      <c r="VZ209" s="384" t="str">
        <f t="shared" si="815"/>
        <v/>
      </c>
      <c r="WA209" s="384" t="str">
        <f t="shared" si="815"/>
        <v/>
      </c>
      <c r="WB209" s="384" t="str">
        <f t="shared" si="815"/>
        <v/>
      </c>
      <c r="WC209" s="384" t="str">
        <f t="shared" si="815"/>
        <v/>
      </c>
      <c r="WD209" s="384" t="str">
        <f t="shared" si="815"/>
        <v/>
      </c>
      <c r="WE209" s="384" t="str">
        <f t="shared" si="815"/>
        <v/>
      </c>
      <c r="WF209" s="384" t="str">
        <f t="shared" si="815"/>
        <v/>
      </c>
      <c r="WG209" s="384" t="str">
        <f t="shared" si="815"/>
        <v/>
      </c>
      <c r="WH209" s="384" t="str">
        <f t="shared" si="815"/>
        <v/>
      </c>
      <c r="WI209" s="382" t="str">
        <f t="shared" si="815"/>
        <v/>
      </c>
    </row>
    <row r="210" spans="1:607">
      <c r="A210" s="348"/>
      <c r="B210" s="360" t="s">
        <v>942</v>
      </c>
      <c r="C210" s="348"/>
      <c r="D210" s="348"/>
      <c r="E210" s="348"/>
      <c r="F210" s="348"/>
      <c r="G210" s="361" t="str">
        <f t="shared" si="734"/>
        <v/>
      </c>
      <c r="H210" s="361" t="str">
        <f t="shared" si="735"/>
        <v/>
      </c>
      <c r="I210" s="397"/>
      <c r="J210" s="348"/>
      <c r="K210" s="348"/>
      <c r="L210" s="348"/>
      <c r="M210" s="348"/>
      <c r="N210" s="400"/>
      <c r="O210" s="400"/>
      <c r="P210" s="400"/>
      <c r="Q210" s="400"/>
      <c r="R210" s="400"/>
      <c r="S210" s="400"/>
      <c r="T210" s="400"/>
      <c r="U210" s="400"/>
      <c r="V210" s="400"/>
      <c r="W210" s="400"/>
      <c r="X210" s="400"/>
      <c r="Y210" s="400"/>
      <c r="Z210" s="400"/>
      <c r="AA210" s="400"/>
      <c r="AB210" s="400"/>
      <c r="AC210" s="400"/>
      <c r="AD210" s="400"/>
      <c r="AE210" s="400"/>
      <c r="AF210" s="400"/>
      <c r="AG210" s="400"/>
      <c r="AH210" s="400"/>
      <c r="AI210" s="400"/>
      <c r="AJ210" s="400"/>
      <c r="AK210" s="400"/>
      <c r="AL210" s="400"/>
      <c r="AM210" s="400"/>
      <c r="AN210" s="400"/>
      <c r="AO210" s="400"/>
      <c r="AP210" s="400"/>
      <c r="AQ210" s="400"/>
      <c r="AR210" s="400"/>
      <c r="AS210" s="400"/>
      <c r="AT210" s="400"/>
      <c r="AU210" s="400"/>
      <c r="AV210" s="400"/>
      <c r="AW210" s="400"/>
      <c r="AX210" s="400"/>
      <c r="AY210" s="400"/>
      <c r="AZ210" s="400"/>
      <c r="BA210" s="400"/>
      <c r="BB210" s="400"/>
      <c r="BC210" s="400"/>
      <c r="BD210" s="400"/>
      <c r="BE210" s="400"/>
      <c r="BF210" s="400"/>
      <c r="BG210" s="400"/>
      <c r="BH210" s="400"/>
      <c r="BI210" s="400"/>
      <c r="BJ210" s="400"/>
      <c r="BK210" s="400"/>
      <c r="BL210" s="400"/>
      <c r="BM210" s="400"/>
      <c r="BN210" s="400"/>
      <c r="BO210" s="400"/>
      <c r="BP210" s="400"/>
      <c r="BQ210" s="400"/>
      <c r="BR210" s="400"/>
      <c r="BS210" s="400"/>
      <c r="BT210" s="400"/>
      <c r="BU210" s="400"/>
      <c r="BV210" s="400"/>
      <c r="BW210" s="400"/>
      <c r="BX210" s="400"/>
      <c r="BY210" s="400"/>
      <c r="BZ210" s="400"/>
      <c r="CA210" s="400"/>
      <c r="CB210" s="400"/>
      <c r="CC210" s="400"/>
      <c r="CD210" s="400"/>
      <c r="CE210" s="400"/>
      <c r="CF210" s="400"/>
      <c r="CG210" s="400"/>
      <c r="CH210" s="400"/>
      <c r="CI210" s="400"/>
      <c r="CJ210" s="400"/>
      <c r="CK210" s="400"/>
      <c r="CL210" s="400"/>
      <c r="CM210" s="400"/>
      <c r="CN210" s="400"/>
      <c r="CO210" s="400"/>
      <c r="CP210" s="400"/>
      <c r="CQ210" s="400"/>
      <c r="CR210" s="400"/>
      <c r="CS210" s="400"/>
      <c r="CT210" s="400"/>
      <c r="CU210" s="400"/>
      <c r="CV210" s="400"/>
      <c r="CW210" s="400"/>
      <c r="CX210" s="400"/>
      <c r="CY210" s="400"/>
      <c r="CZ210" s="362"/>
      <c r="DA210" s="901"/>
      <c r="DB210" s="899" t="s">
        <v>1382</v>
      </c>
      <c r="DC210" s="899"/>
      <c r="DD210" s="382" t="str">
        <f>IF(OR(DD200="",DD205=""),"",DD205/DD200)</f>
        <v/>
      </c>
      <c r="DE210" s="382" t="str">
        <f t="shared" si="808"/>
        <v/>
      </c>
      <c r="DF210" s="382" t="str">
        <f t="shared" si="808"/>
        <v/>
      </c>
      <c r="DG210" s="382" t="str">
        <f t="shared" si="808"/>
        <v/>
      </c>
      <c r="DH210" s="382" t="str">
        <f t="shared" si="808"/>
        <v/>
      </c>
      <c r="DI210" s="382" t="str">
        <f t="shared" si="808"/>
        <v/>
      </c>
      <c r="DJ210" s="382" t="str">
        <f t="shared" si="808"/>
        <v/>
      </c>
      <c r="DK210" s="382" t="str">
        <f t="shared" si="808"/>
        <v/>
      </c>
      <c r="DL210" s="382" t="str">
        <f t="shared" si="808"/>
        <v/>
      </c>
      <c r="DM210" s="382" t="str">
        <f t="shared" si="808"/>
        <v/>
      </c>
      <c r="DN210" s="382" t="str">
        <f t="shared" si="808"/>
        <v/>
      </c>
      <c r="DO210" s="382" t="str">
        <f t="shared" si="808"/>
        <v/>
      </c>
      <c r="DP210" s="382" t="str">
        <f t="shared" si="808"/>
        <v/>
      </c>
      <c r="DQ210" s="382" t="str">
        <f t="shared" si="808"/>
        <v/>
      </c>
      <c r="DR210" s="382" t="str">
        <f t="shared" si="808"/>
        <v/>
      </c>
      <c r="DS210" s="382" t="str">
        <f t="shared" si="808"/>
        <v/>
      </c>
      <c r="DT210" s="382" t="str">
        <f t="shared" si="808"/>
        <v/>
      </c>
      <c r="DU210" s="382" t="str">
        <f t="shared" si="808"/>
        <v/>
      </c>
      <c r="DV210" s="382" t="str">
        <f t="shared" si="808"/>
        <v/>
      </c>
      <c r="DW210" s="382" t="str">
        <f t="shared" si="808"/>
        <v/>
      </c>
      <c r="DX210" s="383" t="str">
        <f t="shared" si="808"/>
        <v/>
      </c>
      <c r="DY210" s="382" t="str">
        <f t="shared" si="808"/>
        <v/>
      </c>
      <c r="DZ210" s="382" t="str">
        <f t="shared" si="808"/>
        <v/>
      </c>
      <c r="EA210" s="382" t="str">
        <f t="shared" si="808"/>
        <v/>
      </c>
      <c r="EB210" s="382" t="str">
        <f t="shared" si="808"/>
        <v/>
      </c>
      <c r="EC210" s="382" t="str">
        <f t="shared" si="808"/>
        <v/>
      </c>
      <c r="ED210" s="382" t="str">
        <f t="shared" si="808"/>
        <v/>
      </c>
      <c r="EE210" s="382" t="str">
        <f t="shared" si="808"/>
        <v/>
      </c>
      <c r="EF210" s="382" t="str">
        <f t="shared" si="808"/>
        <v/>
      </c>
      <c r="EG210" s="382" t="str">
        <f t="shared" si="808"/>
        <v/>
      </c>
      <c r="EH210" s="382" t="str">
        <f t="shared" si="808"/>
        <v/>
      </c>
      <c r="EI210" s="382" t="str">
        <f t="shared" si="808"/>
        <v/>
      </c>
      <c r="EJ210" s="382" t="str">
        <f t="shared" si="808"/>
        <v/>
      </c>
      <c r="EK210" s="382" t="str">
        <f t="shared" si="808"/>
        <v/>
      </c>
      <c r="EL210" s="382" t="str">
        <f t="shared" si="808"/>
        <v/>
      </c>
      <c r="EM210" s="382" t="str">
        <f t="shared" si="808"/>
        <v/>
      </c>
      <c r="EN210" s="382" t="str">
        <f t="shared" si="808"/>
        <v/>
      </c>
      <c r="EO210" s="382" t="str">
        <f t="shared" si="808"/>
        <v/>
      </c>
      <c r="EP210" s="382" t="str">
        <f t="shared" si="808"/>
        <v/>
      </c>
      <c r="EQ210" s="382" t="str">
        <f t="shared" si="808"/>
        <v/>
      </c>
      <c r="ER210" s="382" t="str">
        <f t="shared" si="808"/>
        <v/>
      </c>
      <c r="ES210" s="382" t="str">
        <f t="shared" si="808"/>
        <v/>
      </c>
      <c r="ET210" s="382" t="str">
        <f t="shared" si="808"/>
        <v/>
      </c>
      <c r="EU210" s="382" t="str">
        <f t="shared" si="808"/>
        <v/>
      </c>
      <c r="EV210" s="382" t="str">
        <f t="shared" si="808"/>
        <v/>
      </c>
      <c r="EW210" s="382" t="str">
        <f t="shared" si="808"/>
        <v/>
      </c>
      <c r="EX210" s="382" t="str">
        <f t="shared" si="808"/>
        <v/>
      </c>
      <c r="EY210" s="382" t="str">
        <f t="shared" si="808"/>
        <v/>
      </c>
      <c r="EZ210" s="382" t="str">
        <f t="shared" si="808"/>
        <v/>
      </c>
      <c r="FA210" s="382" t="str">
        <f t="shared" si="808"/>
        <v/>
      </c>
      <c r="FB210" s="382" t="str">
        <f t="shared" si="808"/>
        <v/>
      </c>
      <c r="FC210" s="382" t="str">
        <f t="shared" si="808"/>
        <v/>
      </c>
      <c r="FD210" s="382" t="str">
        <f t="shared" si="808"/>
        <v/>
      </c>
      <c r="FE210" s="382" t="str">
        <f t="shared" si="808"/>
        <v/>
      </c>
      <c r="FF210" s="382" t="str">
        <f t="shared" si="808"/>
        <v/>
      </c>
      <c r="FG210" s="382" t="str">
        <f t="shared" si="808"/>
        <v/>
      </c>
      <c r="FH210" s="382" t="str">
        <f t="shared" si="808"/>
        <v/>
      </c>
      <c r="FI210" s="382" t="str">
        <f t="shared" si="808"/>
        <v/>
      </c>
      <c r="FJ210" s="382" t="str">
        <f t="shared" si="808"/>
        <v/>
      </c>
      <c r="FK210" s="382" t="str">
        <f t="shared" si="808"/>
        <v/>
      </c>
      <c r="FL210" s="382" t="str">
        <f t="shared" si="808"/>
        <v/>
      </c>
      <c r="FM210" s="382" t="str">
        <f t="shared" si="808"/>
        <v/>
      </c>
      <c r="FN210" s="382" t="str">
        <f t="shared" si="808"/>
        <v/>
      </c>
      <c r="FO210" s="382" t="str">
        <f t="shared" si="808"/>
        <v/>
      </c>
      <c r="FP210" s="382" t="str">
        <f t="shared" ref="FP210:HC210" si="816">IF(OR(FP200="",FP205=""),"",FP205/FP200)</f>
        <v/>
      </c>
      <c r="FQ210" s="382" t="str">
        <f t="shared" si="816"/>
        <v/>
      </c>
      <c r="FR210" s="382" t="str">
        <f t="shared" si="816"/>
        <v/>
      </c>
      <c r="FS210" s="382" t="str">
        <f t="shared" si="816"/>
        <v/>
      </c>
      <c r="FT210" s="382" t="str">
        <f t="shared" si="816"/>
        <v/>
      </c>
      <c r="FU210" s="382" t="str">
        <f t="shared" si="816"/>
        <v/>
      </c>
      <c r="FV210" s="382" t="str">
        <f t="shared" si="816"/>
        <v/>
      </c>
      <c r="FW210" s="382" t="str">
        <f t="shared" si="816"/>
        <v/>
      </c>
      <c r="FX210" s="382" t="str">
        <f t="shared" si="816"/>
        <v/>
      </c>
      <c r="FY210" s="382" t="str">
        <f t="shared" si="816"/>
        <v/>
      </c>
      <c r="FZ210" s="382" t="str">
        <f t="shared" si="816"/>
        <v/>
      </c>
      <c r="GA210" s="382" t="str">
        <f t="shared" si="816"/>
        <v/>
      </c>
      <c r="GB210" s="382" t="str">
        <f t="shared" si="816"/>
        <v/>
      </c>
      <c r="GC210" s="382" t="str">
        <f t="shared" si="816"/>
        <v/>
      </c>
      <c r="GD210" s="382" t="str">
        <f t="shared" si="816"/>
        <v/>
      </c>
      <c r="GE210" s="382" t="str">
        <f t="shared" si="816"/>
        <v/>
      </c>
      <c r="GF210" s="382" t="str">
        <f t="shared" si="816"/>
        <v/>
      </c>
      <c r="GG210" s="382" t="str">
        <f t="shared" si="816"/>
        <v/>
      </c>
      <c r="GH210" s="382" t="str">
        <f t="shared" si="816"/>
        <v/>
      </c>
      <c r="GI210" s="382" t="str">
        <f t="shared" si="816"/>
        <v/>
      </c>
      <c r="GJ210" s="382" t="str">
        <f t="shared" si="816"/>
        <v/>
      </c>
      <c r="GK210" s="382" t="str">
        <f t="shared" si="816"/>
        <v/>
      </c>
      <c r="GL210" s="382" t="str">
        <f t="shared" si="816"/>
        <v/>
      </c>
      <c r="GM210" s="382" t="str">
        <f t="shared" si="816"/>
        <v/>
      </c>
      <c r="GN210" s="382" t="str">
        <f t="shared" si="816"/>
        <v/>
      </c>
      <c r="GO210" s="382" t="str">
        <f t="shared" si="816"/>
        <v/>
      </c>
      <c r="GP210" s="382" t="str">
        <f t="shared" si="816"/>
        <v/>
      </c>
      <c r="GQ210" s="382" t="str">
        <f t="shared" si="816"/>
        <v/>
      </c>
      <c r="GR210" s="382" t="str">
        <f t="shared" si="816"/>
        <v/>
      </c>
      <c r="GS210" s="382" t="str">
        <f t="shared" si="816"/>
        <v/>
      </c>
      <c r="GT210" s="382" t="str">
        <f t="shared" si="816"/>
        <v/>
      </c>
      <c r="GU210" s="382" t="str">
        <f t="shared" si="816"/>
        <v/>
      </c>
      <c r="GV210" s="382" t="str">
        <f t="shared" si="816"/>
        <v/>
      </c>
      <c r="GW210" s="382" t="str">
        <f t="shared" si="816"/>
        <v/>
      </c>
      <c r="GX210" s="382" t="str">
        <f t="shared" si="816"/>
        <v/>
      </c>
      <c r="GY210" s="382" t="str">
        <f t="shared" si="816"/>
        <v/>
      </c>
      <c r="GZ210" s="382" t="str">
        <f t="shared" si="816"/>
        <v/>
      </c>
      <c r="HA210" s="382" t="str">
        <f t="shared" si="816"/>
        <v/>
      </c>
      <c r="HB210" s="382" t="str">
        <f t="shared" si="816"/>
        <v/>
      </c>
      <c r="HC210" s="382" t="str">
        <f t="shared" si="816"/>
        <v/>
      </c>
      <c r="HD210" s="382" t="str">
        <f t="shared" si="809"/>
        <v/>
      </c>
      <c r="HE210" s="382" t="str">
        <f t="shared" si="809"/>
        <v/>
      </c>
      <c r="HF210" s="382" t="str">
        <f t="shared" si="809"/>
        <v/>
      </c>
      <c r="HG210" s="382" t="str">
        <f t="shared" si="809"/>
        <v/>
      </c>
      <c r="HH210" s="382" t="str">
        <f t="shared" si="809"/>
        <v/>
      </c>
      <c r="HI210" s="382" t="str">
        <f t="shared" si="809"/>
        <v/>
      </c>
      <c r="HJ210" s="382" t="str">
        <f t="shared" si="809"/>
        <v/>
      </c>
      <c r="HK210" s="382" t="str">
        <f t="shared" si="809"/>
        <v/>
      </c>
      <c r="HL210" s="382" t="str">
        <f t="shared" si="809"/>
        <v/>
      </c>
      <c r="HM210" s="382" t="str">
        <f t="shared" si="809"/>
        <v/>
      </c>
      <c r="HN210" s="382" t="str">
        <f t="shared" si="809"/>
        <v/>
      </c>
      <c r="HO210" s="382" t="str">
        <f t="shared" si="809"/>
        <v/>
      </c>
      <c r="HP210" s="382" t="str">
        <f t="shared" si="809"/>
        <v/>
      </c>
      <c r="HQ210" s="382" t="str">
        <f t="shared" si="809"/>
        <v/>
      </c>
      <c r="HR210" s="382" t="str">
        <f t="shared" si="809"/>
        <v/>
      </c>
      <c r="HS210" s="382" t="str">
        <f t="shared" si="809"/>
        <v/>
      </c>
      <c r="HT210" s="382" t="str">
        <f t="shared" si="809"/>
        <v/>
      </c>
      <c r="HU210" s="382" t="str">
        <f t="shared" si="809"/>
        <v/>
      </c>
      <c r="HV210" s="382" t="str">
        <f t="shared" si="809"/>
        <v/>
      </c>
      <c r="HW210" s="382" t="str">
        <f t="shared" si="809"/>
        <v/>
      </c>
      <c r="HX210" s="382" t="str">
        <f t="shared" si="809"/>
        <v/>
      </c>
      <c r="HY210" s="382" t="str">
        <f t="shared" si="809"/>
        <v/>
      </c>
      <c r="HZ210" s="382" t="str">
        <f t="shared" si="809"/>
        <v/>
      </c>
      <c r="IA210" s="382" t="str">
        <f t="shared" si="809"/>
        <v/>
      </c>
      <c r="IB210" s="382" t="str">
        <f t="shared" si="809"/>
        <v/>
      </c>
      <c r="IC210" s="382" t="str">
        <f t="shared" si="810"/>
        <v/>
      </c>
      <c r="ID210" s="382" t="str">
        <f t="shared" si="810"/>
        <v/>
      </c>
      <c r="IE210" s="382" t="str">
        <f t="shared" si="810"/>
        <v/>
      </c>
      <c r="IF210" s="382" t="str">
        <f t="shared" si="810"/>
        <v/>
      </c>
      <c r="IG210" s="382" t="str">
        <f t="shared" si="810"/>
        <v/>
      </c>
      <c r="IH210" s="382" t="str">
        <f t="shared" si="810"/>
        <v/>
      </c>
      <c r="II210" s="382" t="str">
        <f t="shared" si="810"/>
        <v/>
      </c>
      <c r="IJ210" s="382" t="str">
        <f t="shared" si="810"/>
        <v/>
      </c>
      <c r="IK210" s="382" t="str">
        <f t="shared" si="810"/>
        <v/>
      </c>
      <c r="IL210" s="382" t="str">
        <f t="shared" si="810"/>
        <v/>
      </c>
      <c r="IM210" s="382" t="str">
        <f t="shared" si="810"/>
        <v/>
      </c>
      <c r="IN210" s="382" t="str">
        <f t="shared" si="810"/>
        <v/>
      </c>
      <c r="IO210" s="382" t="str">
        <f t="shared" si="810"/>
        <v/>
      </c>
      <c r="IP210" s="382" t="str">
        <f t="shared" si="810"/>
        <v/>
      </c>
      <c r="IQ210" s="382" t="str">
        <f t="shared" si="810"/>
        <v/>
      </c>
      <c r="IR210" s="382" t="str">
        <f t="shared" si="810"/>
        <v/>
      </c>
      <c r="IS210" s="382" t="str">
        <f t="shared" si="810"/>
        <v/>
      </c>
      <c r="IT210" s="382" t="str">
        <f t="shared" si="810"/>
        <v/>
      </c>
      <c r="IU210" s="382" t="str">
        <f t="shared" si="810"/>
        <v/>
      </c>
      <c r="IV210" s="382" t="str">
        <f t="shared" si="810"/>
        <v/>
      </c>
      <c r="IW210" s="382" t="str">
        <f t="shared" si="810"/>
        <v/>
      </c>
      <c r="IX210" s="382" t="str">
        <f t="shared" si="810"/>
        <v/>
      </c>
      <c r="IY210" s="382" t="str">
        <f t="shared" si="810"/>
        <v/>
      </c>
      <c r="IZ210" s="382" t="str">
        <f t="shared" si="810"/>
        <v/>
      </c>
      <c r="JA210" s="382" t="str">
        <f t="shared" si="810"/>
        <v/>
      </c>
      <c r="JB210" s="382" t="str">
        <f t="shared" si="810"/>
        <v/>
      </c>
      <c r="JC210" s="382" t="str">
        <f t="shared" si="810"/>
        <v/>
      </c>
      <c r="JD210" s="382" t="str">
        <f t="shared" si="810"/>
        <v/>
      </c>
      <c r="JE210" s="382" t="str">
        <f t="shared" si="810"/>
        <v/>
      </c>
      <c r="JF210" s="382" t="str">
        <f t="shared" si="810"/>
        <v/>
      </c>
      <c r="JG210" s="382" t="str">
        <f t="shared" si="810"/>
        <v/>
      </c>
      <c r="JH210" s="382" t="str">
        <f t="shared" si="810"/>
        <v/>
      </c>
      <c r="JI210" s="382" t="str">
        <f t="shared" si="810"/>
        <v/>
      </c>
      <c r="JJ210" s="382" t="str">
        <f t="shared" si="810"/>
        <v/>
      </c>
      <c r="JK210" s="382" t="str">
        <f t="shared" si="810"/>
        <v/>
      </c>
      <c r="JL210" s="382" t="str">
        <f t="shared" si="810"/>
        <v/>
      </c>
      <c r="JM210" s="382" t="str">
        <f t="shared" si="810"/>
        <v/>
      </c>
      <c r="JN210" s="382" t="str">
        <f t="shared" si="810"/>
        <v/>
      </c>
      <c r="JO210" s="382" t="str">
        <f t="shared" si="810"/>
        <v/>
      </c>
      <c r="JP210" s="382" t="str">
        <f t="shared" si="810"/>
        <v/>
      </c>
      <c r="JQ210" s="382" t="str">
        <f t="shared" si="810"/>
        <v/>
      </c>
      <c r="JR210" s="382" t="str">
        <f t="shared" si="810"/>
        <v/>
      </c>
      <c r="JS210" s="382" t="str">
        <f t="shared" si="810"/>
        <v/>
      </c>
      <c r="JT210" s="382" t="str">
        <f t="shared" si="810"/>
        <v/>
      </c>
      <c r="JU210" s="382" t="str">
        <f t="shared" si="810"/>
        <v/>
      </c>
      <c r="JV210" s="382" t="str">
        <f t="shared" si="810"/>
        <v/>
      </c>
      <c r="JW210" s="382" t="str">
        <f t="shared" si="810"/>
        <v/>
      </c>
      <c r="JX210" s="382" t="str">
        <f t="shared" si="810"/>
        <v/>
      </c>
      <c r="JY210" s="382" t="str">
        <f t="shared" si="810"/>
        <v/>
      </c>
      <c r="JZ210" s="382" t="str">
        <f t="shared" si="810"/>
        <v/>
      </c>
      <c r="KA210" s="382" t="str">
        <f t="shared" si="810"/>
        <v/>
      </c>
      <c r="KB210" s="382" t="str">
        <f t="shared" si="810"/>
        <v/>
      </c>
      <c r="KC210" s="382" t="str">
        <f t="shared" si="810"/>
        <v/>
      </c>
      <c r="KD210" s="382" t="str">
        <f t="shared" si="810"/>
        <v/>
      </c>
      <c r="KE210" s="382" t="str">
        <f t="shared" si="810"/>
        <v/>
      </c>
      <c r="KF210" s="382" t="str">
        <f t="shared" si="810"/>
        <v/>
      </c>
      <c r="KG210" s="382" t="str">
        <f t="shared" si="810"/>
        <v/>
      </c>
      <c r="KH210" s="382" t="str">
        <f t="shared" si="810"/>
        <v/>
      </c>
      <c r="KI210" s="382" t="str">
        <f t="shared" si="810"/>
        <v/>
      </c>
      <c r="KJ210" s="382" t="str">
        <f t="shared" si="810"/>
        <v/>
      </c>
      <c r="KK210" s="382" t="str">
        <f t="shared" si="810"/>
        <v/>
      </c>
      <c r="KL210" s="382" t="str">
        <f t="shared" si="810"/>
        <v/>
      </c>
      <c r="KM210" s="382" t="str">
        <f t="shared" si="810"/>
        <v/>
      </c>
      <c r="KN210" s="382" t="str">
        <f t="shared" ref="KN210:MA210" si="817">IF(OR(KN200="",KN205=""),"",KN205/KN200)</f>
        <v/>
      </c>
      <c r="KO210" s="382" t="str">
        <f t="shared" si="817"/>
        <v/>
      </c>
      <c r="KP210" s="382" t="str">
        <f t="shared" si="817"/>
        <v/>
      </c>
      <c r="KQ210" s="382" t="str">
        <f t="shared" si="817"/>
        <v/>
      </c>
      <c r="KR210" s="382" t="str">
        <f t="shared" si="817"/>
        <v/>
      </c>
      <c r="KS210" s="382" t="str">
        <f t="shared" si="817"/>
        <v/>
      </c>
      <c r="KT210" s="382" t="str">
        <f t="shared" si="817"/>
        <v/>
      </c>
      <c r="KU210" s="382" t="str">
        <f t="shared" si="817"/>
        <v/>
      </c>
      <c r="KV210" s="382" t="str">
        <f t="shared" si="817"/>
        <v/>
      </c>
      <c r="KW210" s="382" t="str">
        <f t="shared" si="817"/>
        <v/>
      </c>
      <c r="KX210" s="382" t="str">
        <f t="shared" si="817"/>
        <v/>
      </c>
      <c r="KY210" s="382" t="str">
        <f t="shared" si="817"/>
        <v/>
      </c>
      <c r="KZ210" s="382" t="str">
        <f t="shared" si="817"/>
        <v/>
      </c>
      <c r="LA210" s="382" t="str">
        <f t="shared" si="817"/>
        <v/>
      </c>
      <c r="LB210" s="382" t="str">
        <f t="shared" si="817"/>
        <v/>
      </c>
      <c r="LC210" s="382" t="str">
        <f t="shared" si="817"/>
        <v/>
      </c>
      <c r="LD210" s="382" t="str">
        <f t="shared" si="817"/>
        <v/>
      </c>
      <c r="LE210" s="382" t="str">
        <f t="shared" si="817"/>
        <v/>
      </c>
      <c r="LF210" s="382" t="str">
        <f t="shared" si="817"/>
        <v/>
      </c>
      <c r="LG210" s="382" t="str">
        <f t="shared" si="817"/>
        <v/>
      </c>
      <c r="LH210" s="382" t="str">
        <f t="shared" si="817"/>
        <v/>
      </c>
      <c r="LI210" s="382" t="str">
        <f t="shared" si="817"/>
        <v/>
      </c>
      <c r="LJ210" s="382" t="str">
        <f t="shared" si="817"/>
        <v/>
      </c>
      <c r="LK210" s="382" t="str">
        <f t="shared" si="817"/>
        <v/>
      </c>
      <c r="LL210" s="382" t="str">
        <f t="shared" si="817"/>
        <v/>
      </c>
      <c r="LM210" s="382" t="str">
        <f t="shared" si="817"/>
        <v/>
      </c>
      <c r="LN210" s="382" t="str">
        <f t="shared" si="817"/>
        <v/>
      </c>
      <c r="LO210" s="382" t="str">
        <f t="shared" si="817"/>
        <v/>
      </c>
      <c r="LP210" s="382" t="str">
        <f t="shared" si="817"/>
        <v/>
      </c>
      <c r="LQ210" s="382" t="str">
        <f t="shared" si="817"/>
        <v/>
      </c>
      <c r="LR210" s="382" t="str">
        <f t="shared" si="817"/>
        <v/>
      </c>
      <c r="LS210" s="382" t="str">
        <f t="shared" si="817"/>
        <v/>
      </c>
      <c r="LT210" s="382" t="str">
        <f t="shared" si="817"/>
        <v/>
      </c>
      <c r="LU210" s="382" t="str">
        <f t="shared" si="817"/>
        <v/>
      </c>
      <c r="LV210" s="382" t="str">
        <f t="shared" si="817"/>
        <v/>
      </c>
      <c r="LW210" s="382" t="str">
        <f t="shared" si="817"/>
        <v/>
      </c>
      <c r="LX210" s="382" t="str">
        <f t="shared" si="817"/>
        <v/>
      </c>
      <c r="LY210" s="382" t="str">
        <f t="shared" si="817"/>
        <v/>
      </c>
      <c r="LZ210" s="382" t="str">
        <f t="shared" si="817"/>
        <v/>
      </c>
      <c r="MA210" s="382" t="str">
        <f t="shared" si="817"/>
        <v/>
      </c>
      <c r="MB210" s="382" t="str">
        <f t="shared" si="811"/>
        <v/>
      </c>
      <c r="MC210" s="382" t="str">
        <f t="shared" si="811"/>
        <v/>
      </c>
      <c r="MD210" s="382" t="str">
        <f t="shared" si="811"/>
        <v/>
      </c>
      <c r="ME210" s="382" t="str">
        <f t="shared" si="811"/>
        <v/>
      </c>
      <c r="MF210" s="382" t="str">
        <f t="shared" si="811"/>
        <v/>
      </c>
      <c r="MG210" s="382" t="str">
        <f t="shared" si="811"/>
        <v/>
      </c>
      <c r="MH210" s="382" t="str">
        <f t="shared" si="811"/>
        <v/>
      </c>
      <c r="MI210" s="382" t="str">
        <f t="shared" si="811"/>
        <v/>
      </c>
      <c r="MJ210" s="382" t="str">
        <f t="shared" si="811"/>
        <v/>
      </c>
      <c r="MK210" s="382" t="str">
        <f t="shared" si="811"/>
        <v/>
      </c>
      <c r="ML210" s="382" t="str">
        <f t="shared" si="811"/>
        <v/>
      </c>
      <c r="MM210" s="382" t="str">
        <f t="shared" si="811"/>
        <v/>
      </c>
      <c r="MN210" s="382" t="str">
        <f t="shared" si="811"/>
        <v/>
      </c>
      <c r="MO210" s="382" t="str">
        <f t="shared" si="811"/>
        <v/>
      </c>
      <c r="MP210" s="382" t="str">
        <f t="shared" si="811"/>
        <v/>
      </c>
      <c r="MQ210" s="382" t="str">
        <f t="shared" si="811"/>
        <v/>
      </c>
      <c r="MR210" s="382" t="str">
        <f t="shared" si="811"/>
        <v/>
      </c>
      <c r="MS210" s="382" t="str">
        <f t="shared" si="811"/>
        <v/>
      </c>
      <c r="MT210" s="382" t="str">
        <f t="shared" si="811"/>
        <v/>
      </c>
      <c r="MU210" s="382" t="str">
        <f t="shared" si="811"/>
        <v/>
      </c>
      <c r="MV210" s="382" t="str">
        <f t="shared" si="811"/>
        <v/>
      </c>
      <c r="MW210" s="382" t="str">
        <f t="shared" si="811"/>
        <v/>
      </c>
      <c r="MX210" s="382" t="str">
        <f t="shared" si="811"/>
        <v/>
      </c>
      <c r="MY210" s="382" t="str">
        <f t="shared" si="811"/>
        <v/>
      </c>
      <c r="MZ210" s="382" t="str">
        <f t="shared" si="811"/>
        <v/>
      </c>
      <c r="NA210" s="382" t="str">
        <f t="shared" si="812"/>
        <v/>
      </c>
      <c r="NB210" s="382" t="str">
        <f t="shared" si="812"/>
        <v/>
      </c>
      <c r="NC210" s="382" t="str">
        <f t="shared" si="812"/>
        <v/>
      </c>
      <c r="ND210" s="382" t="str">
        <f t="shared" si="812"/>
        <v/>
      </c>
      <c r="NE210" s="382" t="str">
        <f t="shared" si="812"/>
        <v/>
      </c>
      <c r="NF210" s="382" t="str">
        <f t="shared" si="812"/>
        <v/>
      </c>
      <c r="NG210" s="382" t="str">
        <f t="shared" si="812"/>
        <v/>
      </c>
      <c r="NH210" s="382" t="str">
        <f t="shared" si="812"/>
        <v/>
      </c>
      <c r="NI210" s="382" t="str">
        <f t="shared" si="812"/>
        <v/>
      </c>
      <c r="NJ210" s="382" t="str">
        <f t="shared" si="812"/>
        <v/>
      </c>
      <c r="NK210" s="382" t="str">
        <f t="shared" si="812"/>
        <v/>
      </c>
      <c r="NL210" s="382" t="str">
        <f t="shared" si="812"/>
        <v/>
      </c>
      <c r="NM210" s="382" t="str">
        <f t="shared" si="812"/>
        <v/>
      </c>
      <c r="NN210" s="382" t="str">
        <f t="shared" si="812"/>
        <v/>
      </c>
      <c r="NO210" s="382" t="str">
        <f t="shared" si="812"/>
        <v/>
      </c>
      <c r="NP210" s="382" t="str">
        <f t="shared" si="812"/>
        <v/>
      </c>
      <c r="NQ210" s="382" t="str">
        <f t="shared" si="812"/>
        <v/>
      </c>
      <c r="NR210" s="382" t="str">
        <f t="shared" si="812"/>
        <v/>
      </c>
      <c r="NS210" s="382" t="str">
        <f t="shared" si="812"/>
        <v/>
      </c>
      <c r="NT210" s="382" t="str">
        <f t="shared" si="812"/>
        <v/>
      </c>
      <c r="NU210" s="382" t="str">
        <f t="shared" si="812"/>
        <v/>
      </c>
      <c r="NV210" s="382" t="str">
        <f t="shared" si="812"/>
        <v/>
      </c>
      <c r="NW210" s="382" t="str">
        <f t="shared" si="812"/>
        <v/>
      </c>
      <c r="NX210" s="382" t="str">
        <f t="shared" si="812"/>
        <v/>
      </c>
      <c r="NY210" s="382" t="str">
        <f t="shared" si="812"/>
        <v/>
      </c>
      <c r="NZ210" s="382" t="str">
        <f t="shared" si="812"/>
        <v/>
      </c>
      <c r="OA210" s="382" t="str">
        <f t="shared" si="812"/>
        <v/>
      </c>
      <c r="OB210" s="382" t="str">
        <f t="shared" si="812"/>
        <v/>
      </c>
      <c r="OC210" s="382" t="str">
        <f t="shared" si="812"/>
        <v/>
      </c>
      <c r="OD210" s="382" t="str">
        <f t="shared" si="812"/>
        <v/>
      </c>
      <c r="OE210" s="382" t="str">
        <f t="shared" si="812"/>
        <v/>
      </c>
      <c r="OF210" s="382" t="str">
        <f t="shared" si="812"/>
        <v/>
      </c>
      <c r="OG210" s="382" t="str">
        <f t="shared" si="812"/>
        <v/>
      </c>
      <c r="OH210" s="382" t="str">
        <f t="shared" si="812"/>
        <v/>
      </c>
      <c r="OI210" s="382" t="str">
        <f t="shared" si="812"/>
        <v/>
      </c>
      <c r="OJ210" s="382" t="str">
        <f t="shared" si="812"/>
        <v/>
      </c>
      <c r="OK210" s="382" t="str">
        <f t="shared" si="812"/>
        <v/>
      </c>
      <c r="OL210" s="382" t="str">
        <f t="shared" si="812"/>
        <v/>
      </c>
      <c r="OM210" s="382" t="str">
        <f t="shared" si="812"/>
        <v/>
      </c>
      <c r="ON210" s="382" t="str">
        <f t="shared" si="812"/>
        <v/>
      </c>
      <c r="OO210" s="382" t="str">
        <f t="shared" si="812"/>
        <v/>
      </c>
      <c r="OP210" s="382" t="str">
        <f t="shared" si="812"/>
        <v/>
      </c>
      <c r="OQ210" s="384" t="str">
        <f t="shared" si="812"/>
        <v/>
      </c>
      <c r="OR210" s="384" t="str">
        <f t="shared" si="812"/>
        <v/>
      </c>
      <c r="OS210" s="384" t="str">
        <f t="shared" si="812"/>
        <v/>
      </c>
      <c r="OT210" s="384" t="str">
        <f t="shared" si="812"/>
        <v/>
      </c>
      <c r="OU210" s="384" t="str">
        <f t="shared" si="812"/>
        <v/>
      </c>
      <c r="OV210" s="384" t="str">
        <f t="shared" si="812"/>
        <v/>
      </c>
      <c r="OW210" s="384" t="str">
        <f t="shared" si="812"/>
        <v/>
      </c>
      <c r="OX210" s="384" t="str">
        <f t="shared" si="812"/>
        <v/>
      </c>
      <c r="OY210" s="384" t="str">
        <f t="shared" si="812"/>
        <v/>
      </c>
      <c r="OZ210" s="384" t="str">
        <f t="shared" si="812"/>
        <v/>
      </c>
      <c r="PA210" s="384" t="str">
        <f t="shared" si="812"/>
        <v/>
      </c>
      <c r="PB210" s="384" t="str">
        <f t="shared" si="812"/>
        <v/>
      </c>
      <c r="PC210" s="384" t="str">
        <f t="shared" si="812"/>
        <v/>
      </c>
      <c r="PD210" s="384" t="str">
        <f t="shared" si="812"/>
        <v/>
      </c>
      <c r="PE210" s="384" t="str">
        <f t="shared" si="812"/>
        <v/>
      </c>
      <c r="PF210" s="384" t="str">
        <f t="shared" si="812"/>
        <v/>
      </c>
      <c r="PG210" s="384" t="str">
        <f t="shared" si="812"/>
        <v/>
      </c>
      <c r="PH210" s="384" t="str">
        <f t="shared" si="812"/>
        <v/>
      </c>
      <c r="PI210" s="384" t="str">
        <f t="shared" si="812"/>
        <v/>
      </c>
      <c r="PJ210" s="384" t="str">
        <f t="shared" si="812"/>
        <v/>
      </c>
      <c r="PK210" s="384" t="str">
        <f t="shared" si="812"/>
        <v/>
      </c>
      <c r="PL210" s="384" t="str">
        <f t="shared" ref="PL210:RC210" si="818">IF(OR(PL200="",PL205=""),"",PL205/PL200)</f>
        <v/>
      </c>
      <c r="PM210" s="384" t="str">
        <f t="shared" si="818"/>
        <v/>
      </c>
      <c r="PN210" s="384" t="str">
        <f t="shared" si="818"/>
        <v/>
      </c>
      <c r="PO210" s="384" t="str">
        <f t="shared" si="818"/>
        <v/>
      </c>
      <c r="PP210" s="384" t="str">
        <f t="shared" si="818"/>
        <v/>
      </c>
      <c r="PQ210" s="384" t="str">
        <f t="shared" si="818"/>
        <v/>
      </c>
      <c r="PR210" s="384" t="str">
        <f t="shared" si="818"/>
        <v/>
      </c>
      <c r="PS210" s="384" t="str">
        <f t="shared" si="818"/>
        <v/>
      </c>
      <c r="PT210" s="384" t="str">
        <f t="shared" si="818"/>
        <v/>
      </c>
      <c r="PU210" s="384" t="str">
        <f t="shared" si="818"/>
        <v/>
      </c>
      <c r="PV210" s="384" t="str">
        <f t="shared" si="818"/>
        <v/>
      </c>
      <c r="PW210" s="384" t="str">
        <f t="shared" si="818"/>
        <v/>
      </c>
      <c r="PX210" s="384" t="str">
        <f t="shared" si="818"/>
        <v/>
      </c>
      <c r="PY210" s="384" t="str">
        <f t="shared" si="818"/>
        <v/>
      </c>
      <c r="PZ210" s="384" t="str">
        <f t="shared" si="818"/>
        <v/>
      </c>
      <c r="QA210" s="384" t="str">
        <f t="shared" si="818"/>
        <v/>
      </c>
      <c r="QB210" s="384" t="str">
        <f t="shared" si="818"/>
        <v/>
      </c>
      <c r="QC210" s="384" t="str">
        <f t="shared" si="818"/>
        <v/>
      </c>
      <c r="QD210" s="384" t="str">
        <f t="shared" si="818"/>
        <v/>
      </c>
      <c r="QE210" s="384" t="str">
        <f t="shared" si="818"/>
        <v/>
      </c>
      <c r="QF210" s="384" t="str">
        <f t="shared" si="818"/>
        <v/>
      </c>
      <c r="QG210" s="384" t="str">
        <f t="shared" si="818"/>
        <v/>
      </c>
      <c r="QH210" s="384" t="str">
        <f t="shared" si="818"/>
        <v/>
      </c>
      <c r="QI210" s="384" t="str">
        <f t="shared" si="818"/>
        <v/>
      </c>
      <c r="QJ210" s="384" t="str">
        <f t="shared" si="818"/>
        <v/>
      </c>
      <c r="QK210" s="384" t="str">
        <f t="shared" si="818"/>
        <v/>
      </c>
      <c r="QL210" s="384" t="str">
        <f t="shared" si="818"/>
        <v/>
      </c>
      <c r="QM210" s="384" t="str">
        <f t="shared" si="818"/>
        <v/>
      </c>
      <c r="QN210" s="384" t="str">
        <f t="shared" si="818"/>
        <v/>
      </c>
      <c r="QO210" s="384" t="str">
        <f t="shared" si="818"/>
        <v/>
      </c>
      <c r="QP210" s="384" t="str">
        <f t="shared" si="818"/>
        <v/>
      </c>
      <c r="QQ210" s="384" t="str">
        <f t="shared" si="818"/>
        <v/>
      </c>
      <c r="QR210" s="384" t="str">
        <f t="shared" si="818"/>
        <v/>
      </c>
      <c r="QS210" s="384" t="str">
        <f t="shared" si="818"/>
        <v/>
      </c>
      <c r="QT210" s="384" t="str">
        <f t="shared" si="818"/>
        <v/>
      </c>
      <c r="QU210" s="384" t="str">
        <f t="shared" si="818"/>
        <v/>
      </c>
      <c r="QV210" s="384" t="str">
        <f t="shared" si="818"/>
        <v/>
      </c>
      <c r="QW210" s="384" t="str">
        <f t="shared" si="818"/>
        <v/>
      </c>
      <c r="QX210" s="384" t="str">
        <f t="shared" si="818"/>
        <v/>
      </c>
      <c r="QY210" s="384" t="str">
        <f t="shared" si="818"/>
        <v/>
      </c>
      <c r="QZ210" s="384" t="str">
        <f t="shared" si="818"/>
        <v/>
      </c>
      <c r="RA210" s="384" t="str">
        <f t="shared" si="818"/>
        <v/>
      </c>
      <c r="RB210" s="384" t="str">
        <f t="shared" si="818"/>
        <v/>
      </c>
      <c r="RC210" s="384" t="str">
        <f t="shared" si="818"/>
        <v/>
      </c>
      <c r="RD210" s="384" t="str">
        <f t="shared" si="813"/>
        <v/>
      </c>
      <c r="RE210" s="384" t="str">
        <f t="shared" si="813"/>
        <v/>
      </c>
      <c r="RF210" s="384" t="str">
        <f t="shared" si="813"/>
        <v/>
      </c>
      <c r="RG210" s="384" t="str">
        <f t="shared" si="813"/>
        <v/>
      </c>
      <c r="RH210" s="384" t="str">
        <f t="shared" si="813"/>
        <v/>
      </c>
      <c r="RI210" s="384" t="str">
        <f t="shared" si="813"/>
        <v/>
      </c>
      <c r="RJ210" s="384" t="str">
        <f t="shared" si="813"/>
        <v/>
      </c>
      <c r="RK210" s="384" t="str">
        <f t="shared" si="813"/>
        <v/>
      </c>
      <c r="RL210" s="384" t="str">
        <f t="shared" si="813"/>
        <v/>
      </c>
      <c r="RM210" s="384" t="str">
        <f t="shared" si="813"/>
        <v/>
      </c>
      <c r="RN210" s="384" t="str">
        <f t="shared" si="813"/>
        <v/>
      </c>
      <c r="RO210" s="384" t="str">
        <f t="shared" si="813"/>
        <v/>
      </c>
      <c r="RP210" s="384" t="str">
        <f t="shared" si="813"/>
        <v/>
      </c>
      <c r="RQ210" s="384" t="str">
        <f t="shared" si="813"/>
        <v/>
      </c>
      <c r="RR210" s="384" t="str">
        <f t="shared" si="813"/>
        <v/>
      </c>
      <c r="RS210" s="384" t="str">
        <f t="shared" si="813"/>
        <v/>
      </c>
      <c r="RT210" s="384" t="str">
        <f t="shared" si="813"/>
        <v/>
      </c>
      <c r="RU210" s="384" t="str">
        <f t="shared" si="813"/>
        <v/>
      </c>
      <c r="RV210" s="384" t="str">
        <f t="shared" si="813"/>
        <v/>
      </c>
      <c r="RW210" s="384" t="str">
        <f t="shared" si="813"/>
        <v/>
      </c>
      <c r="RX210" s="384" t="str">
        <f t="shared" si="813"/>
        <v/>
      </c>
      <c r="RY210" s="384" t="str">
        <f t="shared" si="814"/>
        <v/>
      </c>
      <c r="RZ210" s="384" t="str">
        <f t="shared" si="814"/>
        <v/>
      </c>
      <c r="SA210" s="384" t="str">
        <f t="shared" si="814"/>
        <v/>
      </c>
      <c r="SB210" s="384" t="str">
        <f t="shared" si="814"/>
        <v/>
      </c>
      <c r="SC210" s="384" t="str">
        <f t="shared" si="814"/>
        <v/>
      </c>
      <c r="SD210" s="384" t="str">
        <f t="shared" si="814"/>
        <v/>
      </c>
      <c r="SE210" s="384" t="str">
        <f t="shared" si="814"/>
        <v/>
      </c>
      <c r="SF210" s="384" t="str">
        <f t="shared" si="814"/>
        <v/>
      </c>
      <c r="SG210" s="384" t="str">
        <f t="shared" si="814"/>
        <v/>
      </c>
      <c r="SH210" s="384" t="str">
        <f t="shared" si="814"/>
        <v/>
      </c>
      <c r="SI210" s="384" t="str">
        <f t="shared" si="814"/>
        <v/>
      </c>
      <c r="SJ210" s="384" t="str">
        <f t="shared" si="814"/>
        <v/>
      </c>
      <c r="SK210" s="384" t="str">
        <f t="shared" si="814"/>
        <v/>
      </c>
      <c r="SL210" s="384" t="str">
        <f t="shared" si="814"/>
        <v/>
      </c>
      <c r="SM210" s="384" t="str">
        <f t="shared" si="814"/>
        <v/>
      </c>
      <c r="SN210" s="384" t="str">
        <f t="shared" si="814"/>
        <v/>
      </c>
      <c r="SO210" s="384" t="str">
        <f t="shared" si="814"/>
        <v/>
      </c>
      <c r="SP210" s="384" t="str">
        <f t="shared" si="814"/>
        <v/>
      </c>
      <c r="SQ210" s="384" t="str">
        <f t="shared" si="814"/>
        <v/>
      </c>
      <c r="SR210" s="384" t="str">
        <f t="shared" si="814"/>
        <v/>
      </c>
      <c r="SS210" s="384" t="str">
        <f t="shared" si="814"/>
        <v/>
      </c>
      <c r="ST210" s="384" t="str">
        <f t="shared" si="814"/>
        <v/>
      </c>
      <c r="SU210" s="384" t="str">
        <f t="shared" si="814"/>
        <v/>
      </c>
      <c r="SV210" s="384" t="str">
        <f t="shared" si="814"/>
        <v/>
      </c>
      <c r="SW210" s="384" t="str">
        <f t="shared" si="814"/>
        <v/>
      </c>
      <c r="SX210" s="384" t="str">
        <f t="shared" si="814"/>
        <v/>
      </c>
      <c r="SY210" s="384" t="str">
        <f t="shared" si="814"/>
        <v/>
      </c>
      <c r="SZ210" s="384" t="str">
        <f t="shared" si="814"/>
        <v/>
      </c>
      <c r="TA210" s="384" t="str">
        <f t="shared" si="814"/>
        <v/>
      </c>
      <c r="TB210" s="384" t="str">
        <f t="shared" si="814"/>
        <v/>
      </c>
      <c r="TC210" s="384" t="str">
        <f t="shared" si="814"/>
        <v/>
      </c>
      <c r="TD210" s="384" t="str">
        <f t="shared" si="814"/>
        <v/>
      </c>
      <c r="TE210" s="384" t="str">
        <f t="shared" si="814"/>
        <v/>
      </c>
      <c r="TF210" s="384" t="str">
        <f t="shared" si="814"/>
        <v/>
      </c>
      <c r="TG210" s="384" t="str">
        <f t="shared" si="814"/>
        <v/>
      </c>
      <c r="TH210" s="384" t="str">
        <f t="shared" si="814"/>
        <v/>
      </c>
      <c r="TI210" s="384" t="str">
        <f t="shared" si="814"/>
        <v/>
      </c>
      <c r="TJ210" s="384" t="str">
        <f t="shared" si="814"/>
        <v/>
      </c>
      <c r="TK210" s="384" t="str">
        <f t="shared" si="814"/>
        <v/>
      </c>
      <c r="TL210" s="384" t="str">
        <f t="shared" si="814"/>
        <v/>
      </c>
      <c r="TM210" s="384" t="str">
        <f t="shared" si="814"/>
        <v/>
      </c>
      <c r="TN210" s="384" t="str">
        <f t="shared" si="814"/>
        <v/>
      </c>
      <c r="TO210" s="384" t="str">
        <f t="shared" si="814"/>
        <v/>
      </c>
      <c r="TP210" s="384" t="str">
        <f t="shared" si="814"/>
        <v/>
      </c>
      <c r="TQ210" s="384" t="str">
        <f t="shared" si="814"/>
        <v/>
      </c>
      <c r="TR210" s="384" t="str">
        <f t="shared" si="814"/>
        <v/>
      </c>
      <c r="TS210" s="384" t="str">
        <f t="shared" si="814"/>
        <v/>
      </c>
      <c r="TT210" s="384" t="str">
        <f t="shared" si="814"/>
        <v/>
      </c>
      <c r="TU210" s="384" t="str">
        <f t="shared" si="814"/>
        <v/>
      </c>
      <c r="TV210" s="384" t="str">
        <f t="shared" si="814"/>
        <v/>
      </c>
      <c r="TW210" s="384" t="str">
        <f t="shared" si="814"/>
        <v/>
      </c>
      <c r="TX210" s="384" t="str">
        <f t="shared" si="814"/>
        <v/>
      </c>
      <c r="TY210" s="384" t="str">
        <f t="shared" si="814"/>
        <v/>
      </c>
      <c r="TZ210" s="384" t="str">
        <f t="shared" si="814"/>
        <v/>
      </c>
      <c r="UA210" s="384" t="str">
        <f t="shared" si="814"/>
        <v/>
      </c>
      <c r="UB210" s="384" t="str">
        <f t="shared" si="814"/>
        <v/>
      </c>
      <c r="UC210" s="384" t="str">
        <f t="shared" si="814"/>
        <v/>
      </c>
      <c r="UD210" s="384" t="str">
        <f t="shared" si="814"/>
        <v/>
      </c>
      <c r="UE210" s="384" t="str">
        <f t="shared" si="814"/>
        <v/>
      </c>
      <c r="UF210" s="384" t="str">
        <f t="shared" si="814"/>
        <v/>
      </c>
      <c r="UG210" s="384" t="str">
        <f t="shared" si="814"/>
        <v/>
      </c>
      <c r="UH210" s="384" t="str">
        <f t="shared" si="814"/>
        <v/>
      </c>
      <c r="UI210" s="384" t="str">
        <f t="shared" si="814"/>
        <v/>
      </c>
      <c r="UJ210" s="384" t="str">
        <f t="shared" ref="UJ210:WA210" si="819">IF(OR(UJ200="",UJ205=""),"",UJ205/UJ200)</f>
        <v/>
      </c>
      <c r="UK210" s="384" t="str">
        <f t="shared" si="819"/>
        <v/>
      </c>
      <c r="UL210" s="384" t="str">
        <f t="shared" si="819"/>
        <v/>
      </c>
      <c r="UM210" s="384" t="str">
        <f t="shared" si="819"/>
        <v/>
      </c>
      <c r="UN210" s="384" t="str">
        <f t="shared" si="819"/>
        <v/>
      </c>
      <c r="UO210" s="384" t="str">
        <f t="shared" si="819"/>
        <v/>
      </c>
      <c r="UP210" s="384" t="str">
        <f t="shared" si="819"/>
        <v/>
      </c>
      <c r="UQ210" s="384" t="str">
        <f t="shared" si="819"/>
        <v/>
      </c>
      <c r="UR210" s="384" t="str">
        <f t="shared" si="819"/>
        <v/>
      </c>
      <c r="US210" s="384" t="str">
        <f t="shared" si="819"/>
        <v/>
      </c>
      <c r="UT210" s="384" t="str">
        <f t="shared" si="819"/>
        <v/>
      </c>
      <c r="UU210" s="384" t="str">
        <f t="shared" si="819"/>
        <v/>
      </c>
      <c r="UV210" s="384" t="str">
        <f t="shared" si="819"/>
        <v/>
      </c>
      <c r="UW210" s="384" t="str">
        <f t="shared" si="819"/>
        <v/>
      </c>
      <c r="UX210" s="384" t="str">
        <f t="shared" si="819"/>
        <v/>
      </c>
      <c r="UY210" s="384" t="str">
        <f t="shared" si="819"/>
        <v/>
      </c>
      <c r="UZ210" s="384" t="str">
        <f t="shared" si="819"/>
        <v/>
      </c>
      <c r="VA210" s="384" t="str">
        <f t="shared" si="819"/>
        <v/>
      </c>
      <c r="VB210" s="384" t="str">
        <f t="shared" si="819"/>
        <v/>
      </c>
      <c r="VC210" s="384" t="str">
        <f t="shared" si="819"/>
        <v/>
      </c>
      <c r="VD210" s="384" t="str">
        <f t="shared" si="819"/>
        <v/>
      </c>
      <c r="VE210" s="384" t="str">
        <f t="shared" si="819"/>
        <v/>
      </c>
      <c r="VF210" s="384" t="str">
        <f t="shared" si="819"/>
        <v/>
      </c>
      <c r="VG210" s="384" t="str">
        <f t="shared" si="819"/>
        <v/>
      </c>
      <c r="VH210" s="384" t="str">
        <f t="shared" si="819"/>
        <v/>
      </c>
      <c r="VI210" s="384" t="str">
        <f t="shared" si="819"/>
        <v/>
      </c>
      <c r="VJ210" s="384" t="str">
        <f t="shared" si="819"/>
        <v/>
      </c>
      <c r="VK210" s="384" t="str">
        <f t="shared" si="819"/>
        <v/>
      </c>
      <c r="VL210" s="384" t="str">
        <f t="shared" si="819"/>
        <v/>
      </c>
      <c r="VM210" s="384" t="str">
        <f t="shared" si="819"/>
        <v/>
      </c>
      <c r="VN210" s="384" t="str">
        <f t="shared" si="819"/>
        <v/>
      </c>
      <c r="VO210" s="384" t="str">
        <f t="shared" si="819"/>
        <v/>
      </c>
      <c r="VP210" s="384" t="str">
        <f t="shared" si="819"/>
        <v/>
      </c>
      <c r="VQ210" s="384" t="str">
        <f t="shared" si="819"/>
        <v/>
      </c>
      <c r="VR210" s="384" t="str">
        <f t="shared" si="819"/>
        <v/>
      </c>
      <c r="VS210" s="384" t="str">
        <f t="shared" si="819"/>
        <v/>
      </c>
      <c r="VT210" s="384" t="str">
        <f t="shared" si="819"/>
        <v/>
      </c>
      <c r="VU210" s="384" t="str">
        <f t="shared" si="819"/>
        <v/>
      </c>
      <c r="VV210" s="384" t="str">
        <f t="shared" si="819"/>
        <v/>
      </c>
      <c r="VW210" s="384" t="str">
        <f t="shared" si="819"/>
        <v/>
      </c>
      <c r="VX210" s="384" t="str">
        <f t="shared" si="819"/>
        <v/>
      </c>
      <c r="VY210" s="384" t="str">
        <f t="shared" si="819"/>
        <v/>
      </c>
      <c r="VZ210" s="384" t="str">
        <f t="shared" si="819"/>
        <v/>
      </c>
      <c r="WA210" s="384" t="str">
        <f t="shared" si="819"/>
        <v/>
      </c>
      <c r="WB210" s="384" t="str">
        <f t="shared" si="815"/>
        <v/>
      </c>
      <c r="WC210" s="384" t="str">
        <f t="shared" si="815"/>
        <v/>
      </c>
      <c r="WD210" s="384" t="str">
        <f t="shared" si="815"/>
        <v/>
      </c>
      <c r="WE210" s="384" t="str">
        <f t="shared" si="815"/>
        <v/>
      </c>
      <c r="WF210" s="384" t="str">
        <f t="shared" si="815"/>
        <v/>
      </c>
      <c r="WG210" s="384" t="str">
        <f t="shared" si="815"/>
        <v/>
      </c>
      <c r="WH210" s="384" t="str">
        <f t="shared" si="815"/>
        <v/>
      </c>
      <c r="WI210" s="382" t="str">
        <f t="shared" si="815"/>
        <v/>
      </c>
    </row>
    <row r="211" spans="1:607">
      <c r="A211" s="348"/>
      <c r="B211" s="360" t="s">
        <v>943</v>
      </c>
      <c r="C211" s="348"/>
      <c r="D211" s="348"/>
      <c r="E211" s="348"/>
      <c r="F211" s="348"/>
      <c r="G211" s="361" t="str">
        <f t="shared" si="734"/>
        <v/>
      </c>
      <c r="H211" s="361" t="str">
        <f t="shared" si="735"/>
        <v/>
      </c>
      <c r="I211" s="397"/>
      <c r="J211" s="348"/>
      <c r="K211" s="348"/>
      <c r="L211" s="348"/>
      <c r="M211" s="348"/>
      <c r="N211" s="400"/>
      <c r="O211" s="400"/>
      <c r="P211" s="400"/>
      <c r="Q211" s="400"/>
      <c r="R211" s="400"/>
      <c r="S211" s="400"/>
      <c r="T211" s="400"/>
      <c r="U211" s="400"/>
      <c r="V211" s="400"/>
      <c r="W211" s="400"/>
      <c r="X211" s="400"/>
      <c r="Y211" s="400"/>
      <c r="Z211" s="400"/>
      <c r="AA211" s="400"/>
      <c r="AB211" s="400"/>
      <c r="AC211" s="400"/>
      <c r="AD211" s="400"/>
      <c r="AE211" s="400"/>
      <c r="AF211" s="400"/>
      <c r="AG211" s="400"/>
      <c r="AH211" s="400"/>
      <c r="AI211" s="400"/>
      <c r="AJ211" s="400"/>
      <c r="AK211" s="400"/>
      <c r="AL211" s="400"/>
      <c r="AM211" s="400"/>
      <c r="AN211" s="400"/>
      <c r="AO211" s="400"/>
      <c r="AP211" s="400"/>
      <c r="AQ211" s="400"/>
      <c r="AR211" s="400"/>
      <c r="AS211" s="400"/>
      <c r="AT211" s="400"/>
      <c r="AU211" s="400"/>
      <c r="AV211" s="400"/>
      <c r="AW211" s="400"/>
      <c r="AX211" s="400"/>
      <c r="AY211" s="400"/>
      <c r="AZ211" s="400"/>
      <c r="BA211" s="400"/>
      <c r="BB211" s="400"/>
      <c r="BC211" s="400"/>
      <c r="BD211" s="400"/>
      <c r="BE211" s="400"/>
      <c r="BF211" s="400"/>
      <c r="BG211" s="400"/>
      <c r="BH211" s="400"/>
      <c r="BI211" s="400"/>
      <c r="BJ211" s="400"/>
      <c r="BK211" s="400"/>
      <c r="BL211" s="400"/>
      <c r="BM211" s="400"/>
      <c r="BN211" s="400"/>
      <c r="BO211" s="400"/>
      <c r="BP211" s="400"/>
      <c r="BQ211" s="400"/>
      <c r="BR211" s="400"/>
      <c r="BS211" s="400"/>
      <c r="BT211" s="400"/>
      <c r="BU211" s="400"/>
      <c r="BV211" s="400"/>
      <c r="BW211" s="400"/>
      <c r="BX211" s="400"/>
      <c r="BY211" s="400"/>
      <c r="BZ211" s="400"/>
      <c r="CA211" s="400"/>
      <c r="CB211" s="400"/>
      <c r="CC211" s="400"/>
      <c r="CD211" s="400"/>
      <c r="CE211" s="400"/>
      <c r="CF211" s="400"/>
      <c r="CG211" s="400"/>
      <c r="CH211" s="400"/>
      <c r="CI211" s="400"/>
      <c r="CJ211" s="400"/>
      <c r="CK211" s="400"/>
      <c r="CL211" s="400"/>
      <c r="CM211" s="400"/>
      <c r="CN211" s="400"/>
      <c r="CO211" s="400"/>
      <c r="CP211" s="400"/>
      <c r="CQ211" s="400"/>
      <c r="CR211" s="400"/>
      <c r="CS211" s="400"/>
      <c r="CT211" s="400"/>
      <c r="CU211" s="400"/>
      <c r="CV211" s="400"/>
      <c r="CW211" s="400"/>
      <c r="CX211" s="400"/>
      <c r="CY211" s="400"/>
      <c r="CZ211" s="362"/>
      <c r="DA211" s="901"/>
      <c r="DB211" s="899" t="s">
        <v>1383</v>
      </c>
      <c r="DC211" s="899"/>
      <c r="DD211" s="382" t="e">
        <f>IF(DD204="",DD205,(DD204+DD205)/(DD199+DD200))</f>
        <v>#VALUE!</v>
      </c>
      <c r="DE211" s="382" t="e">
        <f t="shared" ref="DE211:FP211" si="820">IF(DE204="",DE205,(DE204+DE205)/(DE199+DE200))</f>
        <v>#VALUE!</v>
      </c>
      <c r="DF211" s="382" t="e">
        <f t="shared" si="820"/>
        <v>#VALUE!</v>
      </c>
      <c r="DG211" s="382" t="e">
        <f t="shared" si="820"/>
        <v>#VALUE!</v>
      </c>
      <c r="DH211" s="382" t="e">
        <f t="shared" si="820"/>
        <v>#VALUE!</v>
      </c>
      <c r="DI211" s="382" t="e">
        <f t="shared" si="820"/>
        <v>#VALUE!</v>
      </c>
      <c r="DJ211" s="382" t="e">
        <f t="shared" si="820"/>
        <v>#VALUE!</v>
      </c>
      <c r="DK211" s="382" t="e">
        <f t="shared" si="820"/>
        <v>#VALUE!</v>
      </c>
      <c r="DL211" s="382" t="e">
        <f t="shared" si="820"/>
        <v>#VALUE!</v>
      </c>
      <c r="DM211" s="382" t="e">
        <f t="shared" si="820"/>
        <v>#VALUE!</v>
      </c>
      <c r="DN211" s="382" t="e">
        <f t="shared" si="820"/>
        <v>#VALUE!</v>
      </c>
      <c r="DO211" s="382" t="e">
        <f t="shared" si="820"/>
        <v>#VALUE!</v>
      </c>
      <c r="DP211" s="382" t="e">
        <f t="shared" si="820"/>
        <v>#VALUE!</v>
      </c>
      <c r="DQ211" s="382" t="e">
        <f t="shared" si="820"/>
        <v>#VALUE!</v>
      </c>
      <c r="DR211" s="382" t="e">
        <f t="shared" si="820"/>
        <v>#VALUE!</v>
      </c>
      <c r="DS211" s="382" t="e">
        <f t="shared" si="820"/>
        <v>#VALUE!</v>
      </c>
      <c r="DT211" s="382" t="e">
        <f t="shared" si="820"/>
        <v>#VALUE!</v>
      </c>
      <c r="DU211" s="382" t="e">
        <f t="shared" si="820"/>
        <v>#VALUE!</v>
      </c>
      <c r="DV211" s="382" t="e">
        <f t="shared" si="820"/>
        <v>#VALUE!</v>
      </c>
      <c r="DW211" s="382" t="e">
        <f t="shared" si="820"/>
        <v>#VALUE!</v>
      </c>
      <c r="DX211" s="383" t="e">
        <f t="shared" si="820"/>
        <v>#VALUE!</v>
      </c>
      <c r="DY211" s="382" t="e">
        <f t="shared" si="820"/>
        <v>#VALUE!</v>
      </c>
      <c r="DZ211" s="382" t="e">
        <f t="shared" si="820"/>
        <v>#VALUE!</v>
      </c>
      <c r="EA211" s="382" t="e">
        <f t="shared" si="820"/>
        <v>#VALUE!</v>
      </c>
      <c r="EB211" s="382" t="e">
        <f t="shared" si="820"/>
        <v>#VALUE!</v>
      </c>
      <c r="EC211" s="382" t="e">
        <f t="shared" si="820"/>
        <v>#VALUE!</v>
      </c>
      <c r="ED211" s="382" t="e">
        <f t="shared" si="820"/>
        <v>#VALUE!</v>
      </c>
      <c r="EE211" s="382" t="e">
        <f t="shared" si="820"/>
        <v>#VALUE!</v>
      </c>
      <c r="EF211" s="382" t="e">
        <f t="shared" si="820"/>
        <v>#VALUE!</v>
      </c>
      <c r="EG211" s="382" t="e">
        <f t="shared" si="820"/>
        <v>#VALUE!</v>
      </c>
      <c r="EH211" s="382" t="e">
        <f t="shared" si="820"/>
        <v>#VALUE!</v>
      </c>
      <c r="EI211" s="382" t="e">
        <f t="shared" si="820"/>
        <v>#VALUE!</v>
      </c>
      <c r="EJ211" s="382" t="e">
        <f t="shared" si="820"/>
        <v>#VALUE!</v>
      </c>
      <c r="EK211" s="382" t="e">
        <f t="shared" si="820"/>
        <v>#VALUE!</v>
      </c>
      <c r="EL211" s="382" t="e">
        <f t="shared" si="820"/>
        <v>#VALUE!</v>
      </c>
      <c r="EM211" s="382" t="e">
        <f t="shared" si="820"/>
        <v>#VALUE!</v>
      </c>
      <c r="EN211" s="382" t="e">
        <f t="shared" si="820"/>
        <v>#VALUE!</v>
      </c>
      <c r="EO211" s="382" t="e">
        <f t="shared" si="820"/>
        <v>#VALUE!</v>
      </c>
      <c r="EP211" s="382" t="e">
        <f t="shared" si="820"/>
        <v>#VALUE!</v>
      </c>
      <c r="EQ211" s="382" t="e">
        <f t="shared" si="820"/>
        <v>#VALUE!</v>
      </c>
      <c r="ER211" s="382" t="e">
        <f t="shared" si="820"/>
        <v>#VALUE!</v>
      </c>
      <c r="ES211" s="382" t="e">
        <f t="shared" si="820"/>
        <v>#VALUE!</v>
      </c>
      <c r="ET211" s="382" t="e">
        <f t="shared" si="820"/>
        <v>#VALUE!</v>
      </c>
      <c r="EU211" s="382" t="e">
        <f t="shared" si="820"/>
        <v>#VALUE!</v>
      </c>
      <c r="EV211" s="382" t="e">
        <f t="shared" si="820"/>
        <v>#VALUE!</v>
      </c>
      <c r="EW211" s="382" t="e">
        <f t="shared" si="820"/>
        <v>#VALUE!</v>
      </c>
      <c r="EX211" s="382" t="e">
        <f t="shared" si="820"/>
        <v>#VALUE!</v>
      </c>
      <c r="EY211" s="382" t="e">
        <f t="shared" si="820"/>
        <v>#VALUE!</v>
      </c>
      <c r="EZ211" s="382" t="e">
        <f t="shared" si="820"/>
        <v>#VALUE!</v>
      </c>
      <c r="FA211" s="382" t="e">
        <f t="shared" si="820"/>
        <v>#VALUE!</v>
      </c>
      <c r="FB211" s="382" t="e">
        <f t="shared" si="820"/>
        <v>#VALUE!</v>
      </c>
      <c r="FC211" s="382" t="e">
        <f t="shared" si="820"/>
        <v>#VALUE!</v>
      </c>
      <c r="FD211" s="382" t="e">
        <f t="shared" si="820"/>
        <v>#VALUE!</v>
      </c>
      <c r="FE211" s="382" t="e">
        <f t="shared" si="820"/>
        <v>#VALUE!</v>
      </c>
      <c r="FF211" s="382" t="e">
        <f t="shared" si="820"/>
        <v>#VALUE!</v>
      </c>
      <c r="FG211" s="382" t="e">
        <f t="shared" si="820"/>
        <v>#VALUE!</v>
      </c>
      <c r="FH211" s="382" t="e">
        <f t="shared" si="820"/>
        <v>#VALUE!</v>
      </c>
      <c r="FI211" s="382" t="e">
        <f t="shared" si="820"/>
        <v>#VALUE!</v>
      </c>
      <c r="FJ211" s="382" t="e">
        <f t="shared" si="820"/>
        <v>#VALUE!</v>
      </c>
      <c r="FK211" s="382" t="e">
        <f t="shared" si="820"/>
        <v>#VALUE!</v>
      </c>
      <c r="FL211" s="382" t="e">
        <f t="shared" si="820"/>
        <v>#VALUE!</v>
      </c>
      <c r="FM211" s="382" t="e">
        <f t="shared" si="820"/>
        <v>#VALUE!</v>
      </c>
      <c r="FN211" s="382" t="e">
        <f t="shared" si="820"/>
        <v>#VALUE!</v>
      </c>
      <c r="FO211" s="382" t="e">
        <f t="shared" si="820"/>
        <v>#VALUE!</v>
      </c>
      <c r="FP211" s="382" t="e">
        <f t="shared" si="820"/>
        <v>#VALUE!</v>
      </c>
      <c r="FQ211" s="382" t="e">
        <f t="shared" ref="FQ211:IB211" si="821">IF(FQ204="",FQ205,(FQ204+FQ205)/(FQ199+FQ200))</f>
        <v>#VALUE!</v>
      </c>
      <c r="FR211" s="382" t="e">
        <f t="shared" si="821"/>
        <v>#VALUE!</v>
      </c>
      <c r="FS211" s="382" t="e">
        <f t="shared" si="821"/>
        <v>#VALUE!</v>
      </c>
      <c r="FT211" s="382" t="e">
        <f t="shared" si="821"/>
        <v>#VALUE!</v>
      </c>
      <c r="FU211" s="382" t="e">
        <f t="shared" si="821"/>
        <v>#VALUE!</v>
      </c>
      <c r="FV211" s="382" t="e">
        <f t="shared" si="821"/>
        <v>#VALUE!</v>
      </c>
      <c r="FW211" s="382" t="e">
        <f t="shared" si="821"/>
        <v>#VALUE!</v>
      </c>
      <c r="FX211" s="382" t="e">
        <f t="shared" si="821"/>
        <v>#VALUE!</v>
      </c>
      <c r="FY211" s="382" t="e">
        <f t="shared" si="821"/>
        <v>#VALUE!</v>
      </c>
      <c r="FZ211" s="382" t="e">
        <f t="shared" si="821"/>
        <v>#VALUE!</v>
      </c>
      <c r="GA211" s="382" t="e">
        <f t="shared" si="821"/>
        <v>#VALUE!</v>
      </c>
      <c r="GB211" s="382" t="e">
        <f t="shared" si="821"/>
        <v>#VALUE!</v>
      </c>
      <c r="GC211" s="382" t="e">
        <f t="shared" si="821"/>
        <v>#VALUE!</v>
      </c>
      <c r="GD211" s="382" t="e">
        <f t="shared" si="821"/>
        <v>#VALUE!</v>
      </c>
      <c r="GE211" s="382" t="e">
        <f t="shared" si="821"/>
        <v>#VALUE!</v>
      </c>
      <c r="GF211" s="382" t="e">
        <f t="shared" si="821"/>
        <v>#VALUE!</v>
      </c>
      <c r="GG211" s="382" t="e">
        <f t="shared" si="821"/>
        <v>#VALUE!</v>
      </c>
      <c r="GH211" s="382" t="e">
        <f t="shared" si="821"/>
        <v>#VALUE!</v>
      </c>
      <c r="GI211" s="382" t="e">
        <f t="shared" si="821"/>
        <v>#VALUE!</v>
      </c>
      <c r="GJ211" s="382" t="e">
        <f t="shared" si="821"/>
        <v>#VALUE!</v>
      </c>
      <c r="GK211" s="382" t="e">
        <f t="shared" si="821"/>
        <v>#VALUE!</v>
      </c>
      <c r="GL211" s="382" t="e">
        <f t="shared" si="821"/>
        <v>#VALUE!</v>
      </c>
      <c r="GM211" s="382" t="e">
        <f t="shared" si="821"/>
        <v>#VALUE!</v>
      </c>
      <c r="GN211" s="382" t="e">
        <f t="shared" si="821"/>
        <v>#VALUE!</v>
      </c>
      <c r="GO211" s="382" t="e">
        <f t="shared" si="821"/>
        <v>#VALUE!</v>
      </c>
      <c r="GP211" s="382" t="e">
        <f t="shared" si="821"/>
        <v>#VALUE!</v>
      </c>
      <c r="GQ211" s="382" t="e">
        <f t="shared" si="821"/>
        <v>#VALUE!</v>
      </c>
      <c r="GR211" s="382" t="e">
        <f t="shared" si="821"/>
        <v>#VALUE!</v>
      </c>
      <c r="GS211" s="382" t="e">
        <f t="shared" si="821"/>
        <v>#VALUE!</v>
      </c>
      <c r="GT211" s="382" t="e">
        <f t="shared" si="821"/>
        <v>#VALUE!</v>
      </c>
      <c r="GU211" s="382" t="e">
        <f t="shared" si="821"/>
        <v>#VALUE!</v>
      </c>
      <c r="GV211" s="382" t="e">
        <f t="shared" si="821"/>
        <v>#VALUE!</v>
      </c>
      <c r="GW211" s="382" t="e">
        <f t="shared" si="821"/>
        <v>#VALUE!</v>
      </c>
      <c r="GX211" s="382" t="e">
        <f t="shared" si="821"/>
        <v>#VALUE!</v>
      </c>
      <c r="GY211" s="382" t="e">
        <f t="shared" si="821"/>
        <v>#VALUE!</v>
      </c>
      <c r="GZ211" s="382" t="e">
        <f t="shared" si="821"/>
        <v>#VALUE!</v>
      </c>
      <c r="HA211" s="382" t="e">
        <f t="shared" si="821"/>
        <v>#VALUE!</v>
      </c>
      <c r="HB211" s="382" t="e">
        <f t="shared" si="821"/>
        <v>#VALUE!</v>
      </c>
      <c r="HC211" s="382" t="e">
        <f t="shared" si="821"/>
        <v>#VALUE!</v>
      </c>
      <c r="HD211" s="382" t="e">
        <f t="shared" si="821"/>
        <v>#VALUE!</v>
      </c>
      <c r="HE211" s="382" t="e">
        <f t="shared" si="821"/>
        <v>#VALUE!</v>
      </c>
      <c r="HF211" s="382" t="e">
        <f t="shared" si="821"/>
        <v>#VALUE!</v>
      </c>
      <c r="HG211" s="382" t="e">
        <f t="shared" si="821"/>
        <v>#VALUE!</v>
      </c>
      <c r="HH211" s="382" t="e">
        <f t="shared" si="821"/>
        <v>#VALUE!</v>
      </c>
      <c r="HI211" s="382" t="e">
        <f t="shared" si="821"/>
        <v>#VALUE!</v>
      </c>
      <c r="HJ211" s="382" t="e">
        <f t="shared" si="821"/>
        <v>#VALUE!</v>
      </c>
      <c r="HK211" s="382" t="e">
        <f t="shared" si="821"/>
        <v>#VALUE!</v>
      </c>
      <c r="HL211" s="382" t="e">
        <f t="shared" si="821"/>
        <v>#VALUE!</v>
      </c>
      <c r="HM211" s="382" t="e">
        <f t="shared" si="821"/>
        <v>#VALUE!</v>
      </c>
      <c r="HN211" s="382" t="e">
        <f t="shared" si="821"/>
        <v>#VALUE!</v>
      </c>
      <c r="HO211" s="382" t="e">
        <f t="shared" si="821"/>
        <v>#VALUE!</v>
      </c>
      <c r="HP211" s="382" t="e">
        <f t="shared" si="821"/>
        <v>#VALUE!</v>
      </c>
      <c r="HQ211" s="382" t="e">
        <f t="shared" si="821"/>
        <v>#VALUE!</v>
      </c>
      <c r="HR211" s="382" t="e">
        <f t="shared" si="821"/>
        <v>#VALUE!</v>
      </c>
      <c r="HS211" s="382" t="e">
        <f t="shared" si="821"/>
        <v>#VALUE!</v>
      </c>
      <c r="HT211" s="382" t="e">
        <f t="shared" si="821"/>
        <v>#VALUE!</v>
      </c>
      <c r="HU211" s="382" t="e">
        <f t="shared" si="821"/>
        <v>#VALUE!</v>
      </c>
      <c r="HV211" s="382" t="e">
        <f t="shared" si="821"/>
        <v>#VALUE!</v>
      </c>
      <c r="HW211" s="382" t="e">
        <f t="shared" si="821"/>
        <v>#VALUE!</v>
      </c>
      <c r="HX211" s="382" t="e">
        <f t="shared" si="821"/>
        <v>#VALUE!</v>
      </c>
      <c r="HY211" s="382" t="e">
        <f t="shared" si="821"/>
        <v>#VALUE!</v>
      </c>
      <c r="HZ211" s="382" t="e">
        <f t="shared" si="821"/>
        <v>#VALUE!</v>
      </c>
      <c r="IA211" s="382" t="e">
        <f t="shared" si="821"/>
        <v>#VALUE!</v>
      </c>
      <c r="IB211" s="382" t="e">
        <f t="shared" si="821"/>
        <v>#VALUE!</v>
      </c>
      <c r="IC211" s="382" t="e">
        <f t="shared" ref="IC211:KN211" si="822">IF(IC204="",IC205,(IC204+IC205)/(IC199+IC200))</f>
        <v>#VALUE!</v>
      </c>
      <c r="ID211" s="382" t="e">
        <f t="shared" si="822"/>
        <v>#VALUE!</v>
      </c>
      <c r="IE211" s="382" t="e">
        <f t="shared" si="822"/>
        <v>#VALUE!</v>
      </c>
      <c r="IF211" s="382" t="e">
        <f t="shared" si="822"/>
        <v>#VALUE!</v>
      </c>
      <c r="IG211" s="382" t="e">
        <f t="shared" si="822"/>
        <v>#VALUE!</v>
      </c>
      <c r="IH211" s="382" t="e">
        <f t="shared" si="822"/>
        <v>#VALUE!</v>
      </c>
      <c r="II211" s="382" t="e">
        <f t="shared" si="822"/>
        <v>#VALUE!</v>
      </c>
      <c r="IJ211" s="382" t="e">
        <f t="shared" si="822"/>
        <v>#VALUE!</v>
      </c>
      <c r="IK211" s="382" t="e">
        <f t="shared" si="822"/>
        <v>#VALUE!</v>
      </c>
      <c r="IL211" s="382" t="e">
        <f t="shared" si="822"/>
        <v>#VALUE!</v>
      </c>
      <c r="IM211" s="382" t="e">
        <f t="shared" si="822"/>
        <v>#VALUE!</v>
      </c>
      <c r="IN211" s="382" t="e">
        <f t="shared" si="822"/>
        <v>#VALUE!</v>
      </c>
      <c r="IO211" s="382" t="e">
        <f t="shared" si="822"/>
        <v>#VALUE!</v>
      </c>
      <c r="IP211" s="382" t="e">
        <f t="shared" si="822"/>
        <v>#VALUE!</v>
      </c>
      <c r="IQ211" s="382" t="e">
        <f t="shared" si="822"/>
        <v>#VALUE!</v>
      </c>
      <c r="IR211" s="382" t="e">
        <f t="shared" si="822"/>
        <v>#VALUE!</v>
      </c>
      <c r="IS211" s="382" t="e">
        <f t="shared" si="822"/>
        <v>#VALUE!</v>
      </c>
      <c r="IT211" s="382" t="e">
        <f t="shared" si="822"/>
        <v>#VALUE!</v>
      </c>
      <c r="IU211" s="382" t="e">
        <f t="shared" si="822"/>
        <v>#VALUE!</v>
      </c>
      <c r="IV211" s="382" t="e">
        <f t="shared" si="822"/>
        <v>#VALUE!</v>
      </c>
      <c r="IW211" s="382" t="e">
        <f t="shared" si="822"/>
        <v>#VALUE!</v>
      </c>
      <c r="IX211" s="382" t="e">
        <f t="shared" si="822"/>
        <v>#VALUE!</v>
      </c>
      <c r="IY211" s="382" t="e">
        <f t="shared" si="822"/>
        <v>#VALUE!</v>
      </c>
      <c r="IZ211" s="382" t="e">
        <f t="shared" si="822"/>
        <v>#VALUE!</v>
      </c>
      <c r="JA211" s="382" t="e">
        <f t="shared" si="822"/>
        <v>#VALUE!</v>
      </c>
      <c r="JB211" s="382" t="e">
        <f t="shared" si="822"/>
        <v>#VALUE!</v>
      </c>
      <c r="JC211" s="382" t="e">
        <f t="shared" si="822"/>
        <v>#VALUE!</v>
      </c>
      <c r="JD211" s="382" t="e">
        <f t="shared" si="822"/>
        <v>#VALUE!</v>
      </c>
      <c r="JE211" s="382" t="e">
        <f t="shared" si="822"/>
        <v>#VALUE!</v>
      </c>
      <c r="JF211" s="382" t="e">
        <f t="shared" si="822"/>
        <v>#VALUE!</v>
      </c>
      <c r="JG211" s="382" t="e">
        <f t="shared" si="822"/>
        <v>#VALUE!</v>
      </c>
      <c r="JH211" s="382" t="e">
        <f t="shared" si="822"/>
        <v>#VALUE!</v>
      </c>
      <c r="JI211" s="382" t="e">
        <f t="shared" si="822"/>
        <v>#VALUE!</v>
      </c>
      <c r="JJ211" s="382" t="e">
        <f t="shared" si="822"/>
        <v>#VALUE!</v>
      </c>
      <c r="JK211" s="382" t="e">
        <f t="shared" si="822"/>
        <v>#VALUE!</v>
      </c>
      <c r="JL211" s="382" t="e">
        <f t="shared" si="822"/>
        <v>#VALUE!</v>
      </c>
      <c r="JM211" s="382" t="e">
        <f t="shared" si="822"/>
        <v>#VALUE!</v>
      </c>
      <c r="JN211" s="382" t="e">
        <f t="shared" si="822"/>
        <v>#VALUE!</v>
      </c>
      <c r="JO211" s="382" t="e">
        <f t="shared" si="822"/>
        <v>#VALUE!</v>
      </c>
      <c r="JP211" s="382" t="e">
        <f t="shared" si="822"/>
        <v>#VALUE!</v>
      </c>
      <c r="JQ211" s="382" t="e">
        <f t="shared" si="822"/>
        <v>#VALUE!</v>
      </c>
      <c r="JR211" s="382" t="e">
        <f t="shared" si="822"/>
        <v>#VALUE!</v>
      </c>
      <c r="JS211" s="382" t="e">
        <f t="shared" si="822"/>
        <v>#VALUE!</v>
      </c>
      <c r="JT211" s="382" t="e">
        <f t="shared" si="822"/>
        <v>#VALUE!</v>
      </c>
      <c r="JU211" s="382" t="e">
        <f t="shared" si="822"/>
        <v>#VALUE!</v>
      </c>
      <c r="JV211" s="382" t="e">
        <f t="shared" si="822"/>
        <v>#VALUE!</v>
      </c>
      <c r="JW211" s="382" t="e">
        <f t="shared" si="822"/>
        <v>#VALUE!</v>
      </c>
      <c r="JX211" s="382" t="e">
        <f t="shared" si="822"/>
        <v>#VALUE!</v>
      </c>
      <c r="JY211" s="382" t="e">
        <f t="shared" si="822"/>
        <v>#VALUE!</v>
      </c>
      <c r="JZ211" s="382" t="e">
        <f t="shared" si="822"/>
        <v>#VALUE!</v>
      </c>
      <c r="KA211" s="382" t="e">
        <f t="shared" si="822"/>
        <v>#VALUE!</v>
      </c>
      <c r="KB211" s="382" t="e">
        <f t="shared" si="822"/>
        <v>#VALUE!</v>
      </c>
      <c r="KC211" s="382" t="e">
        <f t="shared" si="822"/>
        <v>#VALUE!</v>
      </c>
      <c r="KD211" s="382" t="e">
        <f t="shared" si="822"/>
        <v>#VALUE!</v>
      </c>
      <c r="KE211" s="382" t="e">
        <f t="shared" si="822"/>
        <v>#VALUE!</v>
      </c>
      <c r="KF211" s="382" t="e">
        <f t="shared" si="822"/>
        <v>#VALUE!</v>
      </c>
      <c r="KG211" s="382" t="e">
        <f t="shared" si="822"/>
        <v>#VALUE!</v>
      </c>
      <c r="KH211" s="382" t="e">
        <f t="shared" si="822"/>
        <v>#VALUE!</v>
      </c>
      <c r="KI211" s="382" t="e">
        <f t="shared" si="822"/>
        <v>#VALUE!</v>
      </c>
      <c r="KJ211" s="382" t="e">
        <f t="shared" si="822"/>
        <v>#VALUE!</v>
      </c>
      <c r="KK211" s="382" t="e">
        <f t="shared" si="822"/>
        <v>#VALUE!</v>
      </c>
      <c r="KL211" s="382" t="e">
        <f t="shared" si="822"/>
        <v>#VALUE!</v>
      </c>
      <c r="KM211" s="382" t="e">
        <f t="shared" si="822"/>
        <v>#VALUE!</v>
      </c>
      <c r="KN211" s="382" t="e">
        <f t="shared" si="822"/>
        <v>#VALUE!</v>
      </c>
      <c r="KO211" s="382" t="e">
        <f t="shared" ref="KO211:MZ211" si="823">IF(KO204="",KO205,(KO204+KO205)/(KO199+KO200))</f>
        <v>#VALUE!</v>
      </c>
      <c r="KP211" s="382" t="e">
        <f t="shared" si="823"/>
        <v>#VALUE!</v>
      </c>
      <c r="KQ211" s="382" t="e">
        <f t="shared" si="823"/>
        <v>#VALUE!</v>
      </c>
      <c r="KR211" s="382" t="e">
        <f t="shared" si="823"/>
        <v>#VALUE!</v>
      </c>
      <c r="KS211" s="382" t="e">
        <f t="shared" si="823"/>
        <v>#VALUE!</v>
      </c>
      <c r="KT211" s="382" t="e">
        <f t="shared" si="823"/>
        <v>#VALUE!</v>
      </c>
      <c r="KU211" s="382" t="e">
        <f t="shared" si="823"/>
        <v>#VALUE!</v>
      </c>
      <c r="KV211" s="382" t="e">
        <f t="shared" si="823"/>
        <v>#VALUE!</v>
      </c>
      <c r="KW211" s="382" t="e">
        <f t="shared" si="823"/>
        <v>#VALUE!</v>
      </c>
      <c r="KX211" s="382" t="e">
        <f t="shared" si="823"/>
        <v>#VALUE!</v>
      </c>
      <c r="KY211" s="382" t="e">
        <f t="shared" si="823"/>
        <v>#VALUE!</v>
      </c>
      <c r="KZ211" s="382" t="e">
        <f t="shared" si="823"/>
        <v>#VALUE!</v>
      </c>
      <c r="LA211" s="382" t="e">
        <f t="shared" si="823"/>
        <v>#VALUE!</v>
      </c>
      <c r="LB211" s="382" t="e">
        <f t="shared" si="823"/>
        <v>#VALUE!</v>
      </c>
      <c r="LC211" s="382" t="e">
        <f t="shared" si="823"/>
        <v>#VALUE!</v>
      </c>
      <c r="LD211" s="382" t="e">
        <f t="shared" si="823"/>
        <v>#VALUE!</v>
      </c>
      <c r="LE211" s="382" t="e">
        <f t="shared" si="823"/>
        <v>#VALUE!</v>
      </c>
      <c r="LF211" s="382" t="e">
        <f t="shared" si="823"/>
        <v>#VALUE!</v>
      </c>
      <c r="LG211" s="382" t="e">
        <f t="shared" si="823"/>
        <v>#VALUE!</v>
      </c>
      <c r="LH211" s="382" t="e">
        <f t="shared" si="823"/>
        <v>#VALUE!</v>
      </c>
      <c r="LI211" s="382" t="e">
        <f t="shared" si="823"/>
        <v>#VALUE!</v>
      </c>
      <c r="LJ211" s="382" t="e">
        <f t="shared" si="823"/>
        <v>#VALUE!</v>
      </c>
      <c r="LK211" s="382" t="e">
        <f t="shared" si="823"/>
        <v>#VALUE!</v>
      </c>
      <c r="LL211" s="382" t="e">
        <f t="shared" si="823"/>
        <v>#VALUE!</v>
      </c>
      <c r="LM211" s="382" t="e">
        <f t="shared" si="823"/>
        <v>#VALUE!</v>
      </c>
      <c r="LN211" s="382" t="e">
        <f t="shared" si="823"/>
        <v>#VALUE!</v>
      </c>
      <c r="LO211" s="382" t="e">
        <f t="shared" si="823"/>
        <v>#VALUE!</v>
      </c>
      <c r="LP211" s="382" t="e">
        <f t="shared" si="823"/>
        <v>#VALUE!</v>
      </c>
      <c r="LQ211" s="382" t="e">
        <f t="shared" si="823"/>
        <v>#VALUE!</v>
      </c>
      <c r="LR211" s="382" t="e">
        <f t="shared" si="823"/>
        <v>#VALUE!</v>
      </c>
      <c r="LS211" s="382" t="e">
        <f t="shared" si="823"/>
        <v>#VALUE!</v>
      </c>
      <c r="LT211" s="382" t="e">
        <f t="shared" si="823"/>
        <v>#VALUE!</v>
      </c>
      <c r="LU211" s="382" t="e">
        <f t="shared" si="823"/>
        <v>#VALUE!</v>
      </c>
      <c r="LV211" s="382" t="e">
        <f t="shared" si="823"/>
        <v>#VALUE!</v>
      </c>
      <c r="LW211" s="382" t="e">
        <f t="shared" si="823"/>
        <v>#VALUE!</v>
      </c>
      <c r="LX211" s="382" t="e">
        <f t="shared" si="823"/>
        <v>#VALUE!</v>
      </c>
      <c r="LY211" s="382" t="e">
        <f t="shared" si="823"/>
        <v>#VALUE!</v>
      </c>
      <c r="LZ211" s="382" t="e">
        <f t="shared" si="823"/>
        <v>#VALUE!</v>
      </c>
      <c r="MA211" s="382" t="e">
        <f t="shared" si="823"/>
        <v>#VALUE!</v>
      </c>
      <c r="MB211" s="382" t="e">
        <f t="shared" si="823"/>
        <v>#VALUE!</v>
      </c>
      <c r="MC211" s="382" t="e">
        <f t="shared" si="823"/>
        <v>#VALUE!</v>
      </c>
      <c r="MD211" s="382" t="e">
        <f t="shared" si="823"/>
        <v>#VALUE!</v>
      </c>
      <c r="ME211" s="382" t="e">
        <f t="shared" si="823"/>
        <v>#VALUE!</v>
      </c>
      <c r="MF211" s="382" t="e">
        <f t="shared" si="823"/>
        <v>#VALUE!</v>
      </c>
      <c r="MG211" s="382" t="e">
        <f t="shared" si="823"/>
        <v>#VALUE!</v>
      </c>
      <c r="MH211" s="382" t="e">
        <f t="shared" si="823"/>
        <v>#VALUE!</v>
      </c>
      <c r="MI211" s="382" t="e">
        <f t="shared" si="823"/>
        <v>#VALUE!</v>
      </c>
      <c r="MJ211" s="382" t="e">
        <f t="shared" si="823"/>
        <v>#VALUE!</v>
      </c>
      <c r="MK211" s="382" t="e">
        <f t="shared" si="823"/>
        <v>#VALUE!</v>
      </c>
      <c r="ML211" s="382" t="e">
        <f t="shared" si="823"/>
        <v>#VALUE!</v>
      </c>
      <c r="MM211" s="382" t="e">
        <f t="shared" si="823"/>
        <v>#VALUE!</v>
      </c>
      <c r="MN211" s="382" t="e">
        <f t="shared" si="823"/>
        <v>#VALUE!</v>
      </c>
      <c r="MO211" s="382" t="e">
        <f t="shared" si="823"/>
        <v>#VALUE!</v>
      </c>
      <c r="MP211" s="382" t="e">
        <f t="shared" si="823"/>
        <v>#VALUE!</v>
      </c>
      <c r="MQ211" s="382" t="e">
        <f t="shared" si="823"/>
        <v>#VALUE!</v>
      </c>
      <c r="MR211" s="382" t="e">
        <f t="shared" si="823"/>
        <v>#VALUE!</v>
      </c>
      <c r="MS211" s="382" t="e">
        <f t="shared" si="823"/>
        <v>#VALUE!</v>
      </c>
      <c r="MT211" s="382" t="e">
        <f t="shared" si="823"/>
        <v>#VALUE!</v>
      </c>
      <c r="MU211" s="382" t="e">
        <f t="shared" si="823"/>
        <v>#VALUE!</v>
      </c>
      <c r="MV211" s="382" t="e">
        <f t="shared" si="823"/>
        <v>#VALUE!</v>
      </c>
      <c r="MW211" s="382" t="e">
        <f t="shared" si="823"/>
        <v>#VALUE!</v>
      </c>
      <c r="MX211" s="382" t="e">
        <f t="shared" si="823"/>
        <v>#VALUE!</v>
      </c>
      <c r="MY211" s="382" t="e">
        <f t="shared" si="823"/>
        <v>#VALUE!</v>
      </c>
      <c r="MZ211" s="382" t="e">
        <f t="shared" si="823"/>
        <v>#VALUE!</v>
      </c>
      <c r="NA211" s="382" t="e">
        <f t="shared" ref="NA211:PL211" si="824">IF(NA204="",NA205,(NA204+NA205)/(NA199+NA200))</f>
        <v>#VALUE!</v>
      </c>
      <c r="NB211" s="382" t="e">
        <f t="shared" si="824"/>
        <v>#VALUE!</v>
      </c>
      <c r="NC211" s="382" t="e">
        <f t="shared" si="824"/>
        <v>#VALUE!</v>
      </c>
      <c r="ND211" s="382" t="e">
        <f t="shared" si="824"/>
        <v>#VALUE!</v>
      </c>
      <c r="NE211" s="382" t="e">
        <f t="shared" si="824"/>
        <v>#VALUE!</v>
      </c>
      <c r="NF211" s="382" t="e">
        <f t="shared" si="824"/>
        <v>#VALUE!</v>
      </c>
      <c r="NG211" s="382" t="e">
        <f t="shared" si="824"/>
        <v>#VALUE!</v>
      </c>
      <c r="NH211" s="382" t="e">
        <f t="shared" si="824"/>
        <v>#VALUE!</v>
      </c>
      <c r="NI211" s="382" t="e">
        <f t="shared" si="824"/>
        <v>#VALUE!</v>
      </c>
      <c r="NJ211" s="382" t="e">
        <f t="shared" si="824"/>
        <v>#VALUE!</v>
      </c>
      <c r="NK211" s="382" t="e">
        <f t="shared" si="824"/>
        <v>#VALUE!</v>
      </c>
      <c r="NL211" s="382" t="e">
        <f t="shared" si="824"/>
        <v>#VALUE!</v>
      </c>
      <c r="NM211" s="382" t="e">
        <f t="shared" si="824"/>
        <v>#VALUE!</v>
      </c>
      <c r="NN211" s="382" t="e">
        <f t="shared" si="824"/>
        <v>#VALUE!</v>
      </c>
      <c r="NO211" s="382" t="e">
        <f t="shared" si="824"/>
        <v>#VALUE!</v>
      </c>
      <c r="NP211" s="382" t="e">
        <f t="shared" si="824"/>
        <v>#VALUE!</v>
      </c>
      <c r="NQ211" s="382" t="e">
        <f t="shared" si="824"/>
        <v>#VALUE!</v>
      </c>
      <c r="NR211" s="382" t="e">
        <f t="shared" si="824"/>
        <v>#VALUE!</v>
      </c>
      <c r="NS211" s="382" t="e">
        <f t="shared" si="824"/>
        <v>#VALUE!</v>
      </c>
      <c r="NT211" s="382" t="e">
        <f t="shared" si="824"/>
        <v>#VALUE!</v>
      </c>
      <c r="NU211" s="382" t="e">
        <f t="shared" si="824"/>
        <v>#VALUE!</v>
      </c>
      <c r="NV211" s="382" t="e">
        <f t="shared" si="824"/>
        <v>#VALUE!</v>
      </c>
      <c r="NW211" s="382" t="e">
        <f t="shared" si="824"/>
        <v>#VALUE!</v>
      </c>
      <c r="NX211" s="382" t="e">
        <f t="shared" si="824"/>
        <v>#VALUE!</v>
      </c>
      <c r="NY211" s="382" t="e">
        <f t="shared" si="824"/>
        <v>#VALUE!</v>
      </c>
      <c r="NZ211" s="382" t="e">
        <f t="shared" si="824"/>
        <v>#VALUE!</v>
      </c>
      <c r="OA211" s="382" t="e">
        <f t="shared" si="824"/>
        <v>#VALUE!</v>
      </c>
      <c r="OB211" s="382" t="e">
        <f t="shared" si="824"/>
        <v>#VALUE!</v>
      </c>
      <c r="OC211" s="382" t="e">
        <f t="shared" si="824"/>
        <v>#VALUE!</v>
      </c>
      <c r="OD211" s="382" t="e">
        <f t="shared" si="824"/>
        <v>#VALUE!</v>
      </c>
      <c r="OE211" s="382" t="e">
        <f t="shared" si="824"/>
        <v>#VALUE!</v>
      </c>
      <c r="OF211" s="382" t="e">
        <f t="shared" si="824"/>
        <v>#VALUE!</v>
      </c>
      <c r="OG211" s="382" t="e">
        <f t="shared" si="824"/>
        <v>#VALUE!</v>
      </c>
      <c r="OH211" s="382" t="e">
        <f t="shared" si="824"/>
        <v>#VALUE!</v>
      </c>
      <c r="OI211" s="382" t="e">
        <f t="shared" si="824"/>
        <v>#VALUE!</v>
      </c>
      <c r="OJ211" s="382" t="e">
        <f t="shared" si="824"/>
        <v>#VALUE!</v>
      </c>
      <c r="OK211" s="382" t="e">
        <f t="shared" si="824"/>
        <v>#VALUE!</v>
      </c>
      <c r="OL211" s="382" t="e">
        <f t="shared" si="824"/>
        <v>#VALUE!</v>
      </c>
      <c r="OM211" s="382" t="e">
        <f t="shared" si="824"/>
        <v>#VALUE!</v>
      </c>
      <c r="ON211" s="382" t="e">
        <f t="shared" si="824"/>
        <v>#VALUE!</v>
      </c>
      <c r="OO211" s="382" t="e">
        <f t="shared" si="824"/>
        <v>#VALUE!</v>
      </c>
      <c r="OP211" s="382" t="e">
        <f t="shared" si="824"/>
        <v>#VALUE!</v>
      </c>
      <c r="OQ211" s="384" t="e">
        <f t="shared" si="824"/>
        <v>#VALUE!</v>
      </c>
      <c r="OR211" s="384" t="e">
        <f t="shared" si="824"/>
        <v>#VALUE!</v>
      </c>
      <c r="OS211" s="384" t="e">
        <f t="shared" si="824"/>
        <v>#VALUE!</v>
      </c>
      <c r="OT211" s="384" t="e">
        <f t="shared" si="824"/>
        <v>#VALUE!</v>
      </c>
      <c r="OU211" s="384" t="e">
        <f t="shared" si="824"/>
        <v>#VALUE!</v>
      </c>
      <c r="OV211" s="384" t="e">
        <f t="shared" si="824"/>
        <v>#VALUE!</v>
      </c>
      <c r="OW211" s="384" t="e">
        <f t="shared" si="824"/>
        <v>#VALUE!</v>
      </c>
      <c r="OX211" s="384" t="e">
        <f t="shared" si="824"/>
        <v>#VALUE!</v>
      </c>
      <c r="OY211" s="384" t="e">
        <f t="shared" si="824"/>
        <v>#VALUE!</v>
      </c>
      <c r="OZ211" s="384" t="e">
        <f t="shared" si="824"/>
        <v>#VALUE!</v>
      </c>
      <c r="PA211" s="384" t="e">
        <f t="shared" si="824"/>
        <v>#VALUE!</v>
      </c>
      <c r="PB211" s="384" t="e">
        <f t="shared" si="824"/>
        <v>#VALUE!</v>
      </c>
      <c r="PC211" s="384" t="e">
        <f t="shared" si="824"/>
        <v>#VALUE!</v>
      </c>
      <c r="PD211" s="384" t="e">
        <f t="shared" si="824"/>
        <v>#VALUE!</v>
      </c>
      <c r="PE211" s="384" t="e">
        <f t="shared" si="824"/>
        <v>#VALUE!</v>
      </c>
      <c r="PF211" s="384" t="e">
        <f t="shared" si="824"/>
        <v>#VALUE!</v>
      </c>
      <c r="PG211" s="384" t="e">
        <f t="shared" si="824"/>
        <v>#VALUE!</v>
      </c>
      <c r="PH211" s="384" t="e">
        <f t="shared" si="824"/>
        <v>#VALUE!</v>
      </c>
      <c r="PI211" s="384" t="e">
        <f t="shared" si="824"/>
        <v>#VALUE!</v>
      </c>
      <c r="PJ211" s="384" t="e">
        <f t="shared" si="824"/>
        <v>#VALUE!</v>
      </c>
      <c r="PK211" s="384" t="e">
        <f t="shared" si="824"/>
        <v>#VALUE!</v>
      </c>
      <c r="PL211" s="384" t="e">
        <f t="shared" si="824"/>
        <v>#VALUE!</v>
      </c>
      <c r="PM211" s="384" t="e">
        <f t="shared" ref="PM211:RX211" si="825">IF(PM204="",PM205,(PM204+PM205)/(PM199+PM200))</f>
        <v>#VALUE!</v>
      </c>
      <c r="PN211" s="384" t="e">
        <f t="shared" si="825"/>
        <v>#VALUE!</v>
      </c>
      <c r="PO211" s="384" t="e">
        <f t="shared" si="825"/>
        <v>#VALUE!</v>
      </c>
      <c r="PP211" s="384" t="e">
        <f t="shared" si="825"/>
        <v>#VALUE!</v>
      </c>
      <c r="PQ211" s="384" t="e">
        <f t="shared" si="825"/>
        <v>#VALUE!</v>
      </c>
      <c r="PR211" s="384" t="e">
        <f t="shared" si="825"/>
        <v>#VALUE!</v>
      </c>
      <c r="PS211" s="384" t="e">
        <f t="shared" si="825"/>
        <v>#VALUE!</v>
      </c>
      <c r="PT211" s="384" t="e">
        <f t="shared" si="825"/>
        <v>#VALUE!</v>
      </c>
      <c r="PU211" s="384" t="e">
        <f t="shared" si="825"/>
        <v>#VALUE!</v>
      </c>
      <c r="PV211" s="384" t="e">
        <f t="shared" si="825"/>
        <v>#VALUE!</v>
      </c>
      <c r="PW211" s="384" t="e">
        <f t="shared" si="825"/>
        <v>#VALUE!</v>
      </c>
      <c r="PX211" s="384" t="e">
        <f t="shared" si="825"/>
        <v>#VALUE!</v>
      </c>
      <c r="PY211" s="384" t="e">
        <f t="shared" si="825"/>
        <v>#VALUE!</v>
      </c>
      <c r="PZ211" s="384" t="e">
        <f t="shared" si="825"/>
        <v>#VALUE!</v>
      </c>
      <c r="QA211" s="384" t="e">
        <f t="shared" si="825"/>
        <v>#VALUE!</v>
      </c>
      <c r="QB211" s="384" t="e">
        <f t="shared" si="825"/>
        <v>#VALUE!</v>
      </c>
      <c r="QC211" s="384" t="e">
        <f t="shared" si="825"/>
        <v>#VALUE!</v>
      </c>
      <c r="QD211" s="384" t="e">
        <f t="shared" si="825"/>
        <v>#VALUE!</v>
      </c>
      <c r="QE211" s="384" t="e">
        <f t="shared" si="825"/>
        <v>#VALUE!</v>
      </c>
      <c r="QF211" s="384" t="e">
        <f t="shared" si="825"/>
        <v>#VALUE!</v>
      </c>
      <c r="QG211" s="384" t="e">
        <f t="shared" si="825"/>
        <v>#VALUE!</v>
      </c>
      <c r="QH211" s="384" t="e">
        <f t="shared" si="825"/>
        <v>#VALUE!</v>
      </c>
      <c r="QI211" s="384" t="e">
        <f t="shared" si="825"/>
        <v>#VALUE!</v>
      </c>
      <c r="QJ211" s="384" t="e">
        <f t="shared" si="825"/>
        <v>#VALUE!</v>
      </c>
      <c r="QK211" s="384" t="e">
        <f t="shared" si="825"/>
        <v>#VALUE!</v>
      </c>
      <c r="QL211" s="384" t="e">
        <f t="shared" si="825"/>
        <v>#VALUE!</v>
      </c>
      <c r="QM211" s="384" t="e">
        <f t="shared" si="825"/>
        <v>#VALUE!</v>
      </c>
      <c r="QN211" s="384" t="e">
        <f t="shared" si="825"/>
        <v>#VALUE!</v>
      </c>
      <c r="QO211" s="384" t="e">
        <f t="shared" si="825"/>
        <v>#VALUE!</v>
      </c>
      <c r="QP211" s="384" t="e">
        <f t="shared" si="825"/>
        <v>#VALUE!</v>
      </c>
      <c r="QQ211" s="384" t="e">
        <f t="shared" si="825"/>
        <v>#VALUE!</v>
      </c>
      <c r="QR211" s="384" t="e">
        <f t="shared" si="825"/>
        <v>#VALUE!</v>
      </c>
      <c r="QS211" s="384" t="e">
        <f t="shared" si="825"/>
        <v>#VALUE!</v>
      </c>
      <c r="QT211" s="384" t="e">
        <f t="shared" si="825"/>
        <v>#VALUE!</v>
      </c>
      <c r="QU211" s="384" t="e">
        <f t="shared" si="825"/>
        <v>#VALUE!</v>
      </c>
      <c r="QV211" s="384" t="e">
        <f t="shared" si="825"/>
        <v>#VALUE!</v>
      </c>
      <c r="QW211" s="384" t="e">
        <f t="shared" si="825"/>
        <v>#VALUE!</v>
      </c>
      <c r="QX211" s="384" t="e">
        <f t="shared" si="825"/>
        <v>#VALUE!</v>
      </c>
      <c r="QY211" s="384" t="e">
        <f t="shared" si="825"/>
        <v>#VALUE!</v>
      </c>
      <c r="QZ211" s="384" t="e">
        <f t="shared" si="825"/>
        <v>#VALUE!</v>
      </c>
      <c r="RA211" s="384" t="e">
        <f t="shared" si="825"/>
        <v>#VALUE!</v>
      </c>
      <c r="RB211" s="384" t="e">
        <f t="shared" si="825"/>
        <v>#VALUE!</v>
      </c>
      <c r="RC211" s="384" t="e">
        <f t="shared" si="825"/>
        <v>#VALUE!</v>
      </c>
      <c r="RD211" s="384" t="e">
        <f t="shared" si="825"/>
        <v>#VALUE!</v>
      </c>
      <c r="RE211" s="384" t="e">
        <f t="shared" si="825"/>
        <v>#VALUE!</v>
      </c>
      <c r="RF211" s="384" t="e">
        <f t="shared" si="825"/>
        <v>#VALUE!</v>
      </c>
      <c r="RG211" s="384" t="e">
        <f t="shared" si="825"/>
        <v>#VALUE!</v>
      </c>
      <c r="RH211" s="384" t="e">
        <f t="shared" si="825"/>
        <v>#VALUE!</v>
      </c>
      <c r="RI211" s="384" t="e">
        <f t="shared" si="825"/>
        <v>#VALUE!</v>
      </c>
      <c r="RJ211" s="384" t="e">
        <f t="shared" si="825"/>
        <v>#VALUE!</v>
      </c>
      <c r="RK211" s="384" t="e">
        <f t="shared" si="825"/>
        <v>#VALUE!</v>
      </c>
      <c r="RL211" s="384" t="e">
        <f t="shared" si="825"/>
        <v>#VALUE!</v>
      </c>
      <c r="RM211" s="384" t="e">
        <f t="shared" si="825"/>
        <v>#VALUE!</v>
      </c>
      <c r="RN211" s="384" t="e">
        <f t="shared" si="825"/>
        <v>#VALUE!</v>
      </c>
      <c r="RO211" s="384" t="e">
        <f t="shared" si="825"/>
        <v>#VALUE!</v>
      </c>
      <c r="RP211" s="384" t="e">
        <f t="shared" si="825"/>
        <v>#VALUE!</v>
      </c>
      <c r="RQ211" s="384" t="e">
        <f t="shared" si="825"/>
        <v>#VALUE!</v>
      </c>
      <c r="RR211" s="384" t="e">
        <f t="shared" si="825"/>
        <v>#VALUE!</v>
      </c>
      <c r="RS211" s="384" t="e">
        <f t="shared" si="825"/>
        <v>#VALUE!</v>
      </c>
      <c r="RT211" s="384" t="e">
        <f t="shared" si="825"/>
        <v>#VALUE!</v>
      </c>
      <c r="RU211" s="384" t="e">
        <f t="shared" si="825"/>
        <v>#VALUE!</v>
      </c>
      <c r="RV211" s="384" t="e">
        <f t="shared" si="825"/>
        <v>#VALUE!</v>
      </c>
      <c r="RW211" s="384" t="e">
        <f t="shared" si="825"/>
        <v>#VALUE!</v>
      </c>
      <c r="RX211" s="384" t="e">
        <f t="shared" si="825"/>
        <v>#VALUE!</v>
      </c>
      <c r="RY211" s="384" t="e">
        <f t="shared" ref="RY211:UJ211" si="826">IF(RY204="",RY205,(RY204+RY205)/(RY199+RY200))</f>
        <v>#VALUE!</v>
      </c>
      <c r="RZ211" s="384" t="e">
        <f t="shared" si="826"/>
        <v>#VALUE!</v>
      </c>
      <c r="SA211" s="384" t="e">
        <f t="shared" si="826"/>
        <v>#VALUE!</v>
      </c>
      <c r="SB211" s="384" t="e">
        <f t="shared" si="826"/>
        <v>#VALUE!</v>
      </c>
      <c r="SC211" s="384" t="e">
        <f t="shared" si="826"/>
        <v>#VALUE!</v>
      </c>
      <c r="SD211" s="384" t="e">
        <f t="shared" si="826"/>
        <v>#VALUE!</v>
      </c>
      <c r="SE211" s="384" t="e">
        <f t="shared" si="826"/>
        <v>#VALUE!</v>
      </c>
      <c r="SF211" s="384" t="e">
        <f t="shared" si="826"/>
        <v>#VALUE!</v>
      </c>
      <c r="SG211" s="384" t="e">
        <f t="shared" si="826"/>
        <v>#VALUE!</v>
      </c>
      <c r="SH211" s="384" t="e">
        <f t="shared" si="826"/>
        <v>#VALUE!</v>
      </c>
      <c r="SI211" s="384" t="e">
        <f t="shared" si="826"/>
        <v>#VALUE!</v>
      </c>
      <c r="SJ211" s="384" t="e">
        <f t="shared" si="826"/>
        <v>#VALUE!</v>
      </c>
      <c r="SK211" s="384" t="e">
        <f t="shared" si="826"/>
        <v>#VALUE!</v>
      </c>
      <c r="SL211" s="384" t="e">
        <f t="shared" si="826"/>
        <v>#VALUE!</v>
      </c>
      <c r="SM211" s="384" t="e">
        <f t="shared" si="826"/>
        <v>#VALUE!</v>
      </c>
      <c r="SN211" s="384" t="e">
        <f t="shared" si="826"/>
        <v>#VALUE!</v>
      </c>
      <c r="SO211" s="384" t="e">
        <f t="shared" si="826"/>
        <v>#VALUE!</v>
      </c>
      <c r="SP211" s="384" t="e">
        <f t="shared" si="826"/>
        <v>#VALUE!</v>
      </c>
      <c r="SQ211" s="384" t="e">
        <f t="shared" si="826"/>
        <v>#VALUE!</v>
      </c>
      <c r="SR211" s="384" t="e">
        <f t="shared" si="826"/>
        <v>#VALUE!</v>
      </c>
      <c r="SS211" s="384" t="e">
        <f t="shared" si="826"/>
        <v>#VALUE!</v>
      </c>
      <c r="ST211" s="384" t="e">
        <f t="shared" si="826"/>
        <v>#VALUE!</v>
      </c>
      <c r="SU211" s="384" t="e">
        <f t="shared" si="826"/>
        <v>#VALUE!</v>
      </c>
      <c r="SV211" s="384" t="e">
        <f t="shared" si="826"/>
        <v>#VALUE!</v>
      </c>
      <c r="SW211" s="384" t="e">
        <f t="shared" si="826"/>
        <v>#VALUE!</v>
      </c>
      <c r="SX211" s="384" t="e">
        <f t="shared" si="826"/>
        <v>#VALUE!</v>
      </c>
      <c r="SY211" s="384" t="e">
        <f t="shared" si="826"/>
        <v>#VALUE!</v>
      </c>
      <c r="SZ211" s="384" t="e">
        <f t="shared" si="826"/>
        <v>#VALUE!</v>
      </c>
      <c r="TA211" s="384" t="e">
        <f t="shared" si="826"/>
        <v>#VALUE!</v>
      </c>
      <c r="TB211" s="384" t="e">
        <f t="shared" si="826"/>
        <v>#VALUE!</v>
      </c>
      <c r="TC211" s="384" t="e">
        <f t="shared" si="826"/>
        <v>#VALUE!</v>
      </c>
      <c r="TD211" s="384" t="e">
        <f t="shared" si="826"/>
        <v>#VALUE!</v>
      </c>
      <c r="TE211" s="384" t="e">
        <f t="shared" si="826"/>
        <v>#VALUE!</v>
      </c>
      <c r="TF211" s="384" t="e">
        <f t="shared" si="826"/>
        <v>#VALUE!</v>
      </c>
      <c r="TG211" s="384" t="e">
        <f t="shared" si="826"/>
        <v>#VALUE!</v>
      </c>
      <c r="TH211" s="384" t="e">
        <f t="shared" si="826"/>
        <v>#VALUE!</v>
      </c>
      <c r="TI211" s="384" t="e">
        <f t="shared" si="826"/>
        <v>#VALUE!</v>
      </c>
      <c r="TJ211" s="384" t="e">
        <f t="shared" si="826"/>
        <v>#VALUE!</v>
      </c>
      <c r="TK211" s="384" t="e">
        <f t="shared" si="826"/>
        <v>#VALUE!</v>
      </c>
      <c r="TL211" s="384" t="e">
        <f t="shared" si="826"/>
        <v>#VALUE!</v>
      </c>
      <c r="TM211" s="384" t="e">
        <f t="shared" si="826"/>
        <v>#VALUE!</v>
      </c>
      <c r="TN211" s="384" t="e">
        <f t="shared" si="826"/>
        <v>#VALUE!</v>
      </c>
      <c r="TO211" s="384" t="e">
        <f t="shared" si="826"/>
        <v>#VALUE!</v>
      </c>
      <c r="TP211" s="384" t="e">
        <f t="shared" si="826"/>
        <v>#VALUE!</v>
      </c>
      <c r="TQ211" s="384" t="e">
        <f t="shared" si="826"/>
        <v>#VALUE!</v>
      </c>
      <c r="TR211" s="384" t="e">
        <f t="shared" si="826"/>
        <v>#VALUE!</v>
      </c>
      <c r="TS211" s="384" t="e">
        <f t="shared" si="826"/>
        <v>#VALUE!</v>
      </c>
      <c r="TT211" s="384" t="e">
        <f t="shared" si="826"/>
        <v>#VALUE!</v>
      </c>
      <c r="TU211" s="384" t="e">
        <f t="shared" si="826"/>
        <v>#VALUE!</v>
      </c>
      <c r="TV211" s="384" t="e">
        <f t="shared" si="826"/>
        <v>#VALUE!</v>
      </c>
      <c r="TW211" s="384" t="e">
        <f t="shared" si="826"/>
        <v>#VALUE!</v>
      </c>
      <c r="TX211" s="384" t="e">
        <f t="shared" si="826"/>
        <v>#VALUE!</v>
      </c>
      <c r="TY211" s="384" t="e">
        <f t="shared" si="826"/>
        <v>#VALUE!</v>
      </c>
      <c r="TZ211" s="384" t="e">
        <f t="shared" si="826"/>
        <v>#VALUE!</v>
      </c>
      <c r="UA211" s="384" t="e">
        <f t="shared" si="826"/>
        <v>#VALUE!</v>
      </c>
      <c r="UB211" s="384" t="e">
        <f t="shared" si="826"/>
        <v>#VALUE!</v>
      </c>
      <c r="UC211" s="384" t="e">
        <f t="shared" si="826"/>
        <v>#VALUE!</v>
      </c>
      <c r="UD211" s="384" t="e">
        <f t="shared" si="826"/>
        <v>#VALUE!</v>
      </c>
      <c r="UE211" s="384" t="e">
        <f t="shared" si="826"/>
        <v>#VALUE!</v>
      </c>
      <c r="UF211" s="384" t="e">
        <f t="shared" si="826"/>
        <v>#VALUE!</v>
      </c>
      <c r="UG211" s="384" t="e">
        <f t="shared" si="826"/>
        <v>#VALUE!</v>
      </c>
      <c r="UH211" s="384" t="e">
        <f t="shared" si="826"/>
        <v>#VALUE!</v>
      </c>
      <c r="UI211" s="384" t="e">
        <f t="shared" si="826"/>
        <v>#VALUE!</v>
      </c>
      <c r="UJ211" s="384" t="e">
        <f t="shared" si="826"/>
        <v>#VALUE!</v>
      </c>
      <c r="UK211" s="384" t="e">
        <f t="shared" ref="UK211:WI211" si="827">IF(UK204="",UK205,(UK204+UK205)/(UK199+UK200))</f>
        <v>#VALUE!</v>
      </c>
      <c r="UL211" s="384" t="e">
        <f t="shared" si="827"/>
        <v>#VALUE!</v>
      </c>
      <c r="UM211" s="384" t="e">
        <f t="shared" si="827"/>
        <v>#VALUE!</v>
      </c>
      <c r="UN211" s="384" t="e">
        <f t="shared" si="827"/>
        <v>#VALUE!</v>
      </c>
      <c r="UO211" s="384" t="e">
        <f t="shared" si="827"/>
        <v>#VALUE!</v>
      </c>
      <c r="UP211" s="384" t="e">
        <f t="shared" si="827"/>
        <v>#VALUE!</v>
      </c>
      <c r="UQ211" s="384" t="e">
        <f t="shared" si="827"/>
        <v>#VALUE!</v>
      </c>
      <c r="UR211" s="384" t="e">
        <f t="shared" si="827"/>
        <v>#VALUE!</v>
      </c>
      <c r="US211" s="384" t="e">
        <f t="shared" si="827"/>
        <v>#VALUE!</v>
      </c>
      <c r="UT211" s="384" t="e">
        <f t="shared" si="827"/>
        <v>#VALUE!</v>
      </c>
      <c r="UU211" s="384" t="e">
        <f t="shared" si="827"/>
        <v>#VALUE!</v>
      </c>
      <c r="UV211" s="384" t="e">
        <f t="shared" si="827"/>
        <v>#VALUE!</v>
      </c>
      <c r="UW211" s="384" t="e">
        <f t="shared" si="827"/>
        <v>#VALUE!</v>
      </c>
      <c r="UX211" s="384" t="e">
        <f t="shared" si="827"/>
        <v>#VALUE!</v>
      </c>
      <c r="UY211" s="384" t="e">
        <f t="shared" si="827"/>
        <v>#VALUE!</v>
      </c>
      <c r="UZ211" s="384" t="e">
        <f t="shared" si="827"/>
        <v>#VALUE!</v>
      </c>
      <c r="VA211" s="384" t="e">
        <f t="shared" si="827"/>
        <v>#VALUE!</v>
      </c>
      <c r="VB211" s="384" t="e">
        <f t="shared" si="827"/>
        <v>#VALUE!</v>
      </c>
      <c r="VC211" s="384" t="e">
        <f t="shared" si="827"/>
        <v>#VALUE!</v>
      </c>
      <c r="VD211" s="384" t="e">
        <f t="shared" si="827"/>
        <v>#VALUE!</v>
      </c>
      <c r="VE211" s="384" t="e">
        <f t="shared" si="827"/>
        <v>#VALUE!</v>
      </c>
      <c r="VF211" s="384" t="e">
        <f t="shared" si="827"/>
        <v>#VALUE!</v>
      </c>
      <c r="VG211" s="384" t="e">
        <f t="shared" si="827"/>
        <v>#VALUE!</v>
      </c>
      <c r="VH211" s="384" t="e">
        <f t="shared" si="827"/>
        <v>#VALUE!</v>
      </c>
      <c r="VI211" s="384" t="e">
        <f t="shared" si="827"/>
        <v>#VALUE!</v>
      </c>
      <c r="VJ211" s="384" t="e">
        <f t="shared" si="827"/>
        <v>#VALUE!</v>
      </c>
      <c r="VK211" s="384" t="e">
        <f t="shared" si="827"/>
        <v>#VALUE!</v>
      </c>
      <c r="VL211" s="384" t="e">
        <f t="shared" si="827"/>
        <v>#VALUE!</v>
      </c>
      <c r="VM211" s="384" t="e">
        <f t="shared" si="827"/>
        <v>#VALUE!</v>
      </c>
      <c r="VN211" s="384" t="e">
        <f t="shared" si="827"/>
        <v>#VALUE!</v>
      </c>
      <c r="VO211" s="384" t="e">
        <f t="shared" si="827"/>
        <v>#VALUE!</v>
      </c>
      <c r="VP211" s="384" t="e">
        <f t="shared" si="827"/>
        <v>#VALUE!</v>
      </c>
      <c r="VQ211" s="384" t="e">
        <f t="shared" si="827"/>
        <v>#VALUE!</v>
      </c>
      <c r="VR211" s="384" t="e">
        <f t="shared" si="827"/>
        <v>#VALUE!</v>
      </c>
      <c r="VS211" s="384" t="e">
        <f t="shared" si="827"/>
        <v>#VALUE!</v>
      </c>
      <c r="VT211" s="384" t="e">
        <f t="shared" si="827"/>
        <v>#VALUE!</v>
      </c>
      <c r="VU211" s="384" t="e">
        <f t="shared" si="827"/>
        <v>#VALUE!</v>
      </c>
      <c r="VV211" s="384" t="e">
        <f t="shared" si="827"/>
        <v>#VALUE!</v>
      </c>
      <c r="VW211" s="384" t="e">
        <f t="shared" si="827"/>
        <v>#VALUE!</v>
      </c>
      <c r="VX211" s="384" t="e">
        <f t="shared" si="827"/>
        <v>#VALUE!</v>
      </c>
      <c r="VY211" s="384" t="e">
        <f t="shared" si="827"/>
        <v>#VALUE!</v>
      </c>
      <c r="VZ211" s="384" t="e">
        <f t="shared" si="827"/>
        <v>#VALUE!</v>
      </c>
      <c r="WA211" s="384" t="e">
        <f t="shared" si="827"/>
        <v>#VALUE!</v>
      </c>
      <c r="WB211" s="384" t="e">
        <f t="shared" si="827"/>
        <v>#VALUE!</v>
      </c>
      <c r="WC211" s="384" t="e">
        <f t="shared" si="827"/>
        <v>#VALUE!</v>
      </c>
      <c r="WD211" s="384" t="e">
        <f t="shared" si="827"/>
        <v>#VALUE!</v>
      </c>
      <c r="WE211" s="384" t="e">
        <f t="shared" si="827"/>
        <v>#VALUE!</v>
      </c>
      <c r="WF211" s="384" t="e">
        <f t="shared" si="827"/>
        <v>#VALUE!</v>
      </c>
      <c r="WG211" s="384" t="e">
        <f t="shared" si="827"/>
        <v>#VALUE!</v>
      </c>
      <c r="WH211" s="384" t="e">
        <f t="shared" si="827"/>
        <v>#VALUE!</v>
      </c>
      <c r="WI211" s="382" t="e">
        <f t="shared" si="827"/>
        <v>#VALUE!</v>
      </c>
    </row>
    <row r="212" spans="1:607">
      <c r="A212" s="348"/>
      <c r="B212" s="360" t="s">
        <v>944</v>
      </c>
      <c r="C212" s="348"/>
      <c r="D212" s="348"/>
      <c r="E212" s="348"/>
      <c r="F212" s="348"/>
      <c r="G212" s="361" t="str">
        <f t="shared" si="734"/>
        <v/>
      </c>
      <c r="H212" s="361" t="str">
        <f t="shared" si="735"/>
        <v/>
      </c>
      <c r="I212" s="397"/>
      <c r="J212" s="348"/>
      <c r="K212" s="348"/>
      <c r="L212" s="348"/>
      <c r="M212" s="348"/>
      <c r="N212" s="400"/>
      <c r="O212" s="400"/>
      <c r="P212" s="400"/>
      <c r="Q212" s="400"/>
      <c r="R212" s="400"/>
      <c r="S212" s="400"/>
      <c r="T212" s="400"/>
      <c r="U212" s="400"/>
      <c r="V212" s="400"/>
      <c r="W212" s="400"/>
      <c r="X212" s="400"/>
      <c r="Y212" s="400"/>
      <c r="Z212" s="400"/>
      <c r="AA212" s="400"/>
      <c r="AB212" s="400"/>
      <c r="AC212" s="400"/>
      <c r="AD212" s="400"/>
      <c r="AE212" s="400"/>
      <c r="AF212" s="400"/>
      <c r="AG212" s="400"/>
      <c r="AH212" s="400"/>
      <c r="AI212" s="400"/>
      <c r="AJ212" s="400"/>
      <c r="AK212" s="400"/>
      <c r="AL212" s="400"/>
      <c r="AM212" s="400"/>
      <c r="AN212" s="400"/>
      <c r="AO212" s="400"/>
      <c r="AP212" s="400"/>
      <c r="AQ212" s="400"/>
      <c r="AR212" s="400"/>
      <c r="AS212" s="400"/>
      <c r="AT212" s="400"/>
      <c r="AU212" s="400"/>
      <c r="AV212" s="400"/>
      <c r="AW212" s="400"/>
      <c r="AX212" s="400"/>
      <c r="AY212" s="400"/>
      <c r="AZ212" s="400"/>
      <c r="BA212" s="400"/>
      <c r="BB212" s="400"/>
      <c r="BC212" s="400"/>
      <c r="BD212" s="400"/>
      <c r="BE212" s="400"/>
      <c r="BF212" s="400"/>
      <c r="BG212" s="400"/>
      <c r="BH212" s="400"/>
      <c r="BI212" s="400"/>
      <c r="BJ212" s="400"/>
      <c r="BK212" s="400"/>
      <c r="BL212" s="400"/>
      <c r="BM212" s="400"/>
      <c r="BN212" s="400"/>
      <c r="BO212" s="400"/>
      <c r="BP212" s="400"/>
      <c r="BQ212" s="400"/>
      <c r="BR212" s="400"/>
      <c r="BS212" s="400"/>
      <c r="BT212" s="400"/>
      <c r="BU212" s="400"/>
      <c r="BV212" s="400"/>
      <c r="BW212" s="400"/>
      <c r="BX212" s="400"/>
      <c r="BY212" s="400"/>
      <c r="BZ212" s="400"/>
      <c r="CA212" s="400"/>
      <c r="CB212" s="400"/>
      <c r="CC212" s="400"/>
      <c r="CD212" s="400"/>
      <c r="CE212" s="400"/>
      <c r="CF212" s="400"/>
      <c r="CG212" s="400"/>
      <c r="CH212" s="400"/>
      <c r="CI212" s="400"/>
      <c r="CJ212" s="400"/>
      <c r="CK212" s="400"/>
      <c r="CL212" s="400"/>
      <c r="CM212" s="400"/>
      <c r="CN212" s="400"/>
      <c r="CO212" s="400"/>
      <c r="CP212" s="400"/>
      <c r="CQ212" s="400"/>
      <c r="CR212" s="400"/>
      <c r="CS212" s="400"/>
      <c r="CT212" s="400"/>
      <c r="CU212" s="400"/>
      <c r="CV212" s="400"/>
      <c r="CW212" s="400"/>
      <c r="CX212" s="400"/>
      <c r="CY212" s="400"/>
      <c r="CZ212" s="362"/>
      <c r="DB212" s="899" t="s">
        <v>1384</v>
      </c>
      <c r="DC212" s="899"/>
      <c r="DD212" s="382" t="e">
        <f>IF(DD204="","",DD209/DD210)</f>
        <v>#VALUE!</v>
      </c>
      <c r="DE212" s="382" t="e">
        <f t="shared" ref="DE212:FP212" si="828">IF(DE204="","",DE209/DE210)</f>
        <v>#VALUE!</v>
      </c>
      <c r="DF212" s="382" t="e">
        <f t="shared" si="828"/>
        <v>#VALUE!</v>
      </c>
      <c r="DG212" s="382" t="e">
        <f t="shared" si="828"/>
        <v>#VALUE!</v>
      </c>
      <c r="DH212" s="382" t="e">
        <f t="shared" si="828"/>
        <v>#VALUE!</v>
      </c>
      <c r="DI212" s="382" t="e">
        <f t="shared" si="828"/>
        <v>#VALUE!</v>
      </c>
      <c r="DJ212" s="382" t="e">
        <f t="shared" si="828"/>
        <v>#VALUE!</v>
      </c>
      <c r="DK212" s="382" t="e">
        <f t="shared" si="828"/>
        <v>#VALUE!</v>
      </c>
      <c r="DL212" s="382" t="e">
        <f t="shared" si="828"/>
        <v>#VALUE!</v>
      </c>
      <c r="DM212" s="382" t="e">
        <f t="shared" si="828"/>
        <v>#VALUE!</v>
      </c>
      <c r="DN212" s="382" t="e">
        <f t="shared" si="828"/>
        <v>#VALUE!</v>
      </c>
      <c r="DO212" s="382" t="e">
        <f t="shared" si="828"/>
        <v>#VALUE!</v>
      </c>
      <c r="DP212" s="382" t="e">
        <f t="shared" si="828"/>
        <v>#VALUE!</v>
      </c>
      <c r="DQ212" s="382" t="e">
        <f t="shared" si="828"/>
        <v>#VALUE!</v>
      </c>
      <c r="DR212" s="382" t="e">
        <f t="shared" si="828"/>
        <v>#VALUE!</v>
      </c>
      <c r="DS212" s="382" t="e">
        <f t="shared" si="828"/>
        <v>#VALUE!</v>
      </c>
      <c r="DT212" s="382" t="e">
        <f t="shared" si="828"/>
        <v>#VALUE!</v>
      </c>
      <c r="DU212" s="382" t="e">
        <f t="shared" si="828"/>
        <v>#VALUE!</v>
      </c>
      <c r="DV212" s="382" t="e">
        <f t="shared" si="828"/>
        <v>#VALUE!</v>
      </c>
      <c r="DW212" s="382" t="e">
        <f t="shared" si="828"/>
        <v>#VALUE!</v>
      </c>
      <c r="DX212" s="383" t="e">
        <f t="shared" si="828"/>
        <v>#VALUE!</v>
      </c>
      <c r="DY212" s="382" t="e">
        <f t="shared" si="828"/>
        <v>#VALUE!</v>
      </c>
      <c r="DZ212" s="382" t="e">
        <f t="shared" si="828"/>
        <v>#VALUE!</v>
      </c>
      <c r="EA212" s="382" t="e">
        <f t="shared" si="828"/>
        <v>#VALUE!</v>
      </c>
      <c r="EB212" s="382" t="e">
        <f t="shared" si="828"/>
        <v>#VALUE!</v>
      </c>
      <c r="EC212" s="382" t="e">
        <f t="shared" si="828"/>
        <v>#VALUE!</v>
      </c>
      <c r="ED212" s="382" t="e">
        <f t="shared" si="828"/>
        <v>#VALUE!</v>
      </c>
      <c r="EE212" s="382" t="e">
        <f t="shared" si="828"/>
        <v>#VALUE!</v>
      </c>
      <c r="EF212" s="382" t="e">
        <f t="shared" si="828"/>
        <v>#VALUE!</v>
      </c>
      <c r="EG212" s="382" t="e">
        <f t="shared" si="828"/>
        <v>#VALUE!</v>
      </c>
      <c r="EH212" s="382" t="e">
        <f t="shared" si="828"/>
        <v>#VALUE!</v>
      </c>
      <c r="EI212" s="382" t="e">
        <f t="shared" si="828"/>
        <v>#VALUE!</v>
      </c>
      <c r="EJ212" s="382" t="e">
        <f t="shared" si="828"/>
        <v>#VALUE!</v>
      </c>
      <c r="EK212" s="382" t="e">
        <f t="shared" si="828"/>
        <v>#VALUE!</v>
      </c>
      <c r="EL212" s="382" t="e">
        <f t="shared" si="828"/>
        <v>#VALUE!</v>
      </c>
      <c r="EM212" s="382" t="e">
        <f t="shared" si="828"/>
        <v>#VALUE!</v>
      </c>
      <c r="EN212" s="382" t="e">
        <f t="shared" si="828"/>
        <v>#VALUE!</v>
      </c>
      <c r="EO212" s="382" t="e">
        <f t="shared" si="828"/>
        <v>#VALUE!</v>
      </c>
      <c r="EP212" s="382" t="e">
        <f t="shared" si="828"/>
        <v>#VALUE!</v>
      </c>
      <c r="EQ212" s="382" t="e">
        <f t="shared" si="828"/>
        <v>#VALUE!</v>
      </c>
      <c r="ER212" s="382" t="e">
        <f t="shared" si="828"/>
        <v>#VALUE!</v>
      </c>
      <c r="ES212" s="382" t="e">
        <f t="shared" si="828"/>
        <v>#VALUE!</v>
      </c>
      <c r="ET212" s="382" t="e">
        <f t="shared" si="828"/>
        <v>#VALUE!</v>
      </c>
      <c r="EU212" s="382" t="e">
        <f t="shared" si="828"/>
        <v>#VALUE!</v>
      </c>
      <c r="EV212" s="382" t="e">
        <f t="shared" si="828"/>
        <v>#VALUE!</v>
      </c>
      <c r="EW212" s="382" t="e">
        <f t="shared" si="828"/>
        <v>#VALUE!</v>
      </c>
      <c r="EX212" s="382" t="e">
        <f t="shared" si="828"/>
        <v>#VALUE!</v>
      </c>
      <c r="EY212" s="382" t="e">
        <f t="shared" si="828"/>
        <v>#VALUE!</v>
      </c>
      <c r="EZ212" s="382" t="e">
        <f t="shared" si="828"/>
        <v>#VALUE!</v>
      </c>
      <c r="FA212" s="382" t="e">
        <f t="shared" si="828"/>
        <v>#VALUE!</v>
      </c>
      <c r="FB212" s="382" t="e">
        <f t="shared" si="828"/>
        <v>#VALUE!</v>
      </c>
      <c r="FC212" s="382" t="e">
        <f t="shared" si="828"/>
        <v>#VALUE!</v>
      </c>
      <c r="FD212" s="382" t="e">
        <f t="shared" si="828"/>
        <v>#VALUE!</v>
      </c>
      <c r="FE212" s="382" t="e">
        <f t="shared" si="828"/>
        <v>#VALUE!</v>
      </c>
      <c r="FF212" s="382" t="e">
        <f t="shared" si="828"/>
        <v>#VALUE!</v>
      </c>
      <c r="FG212" s="382" t="e">
        <f t="shared" si="828"/>
        <v>#VALUE!</v>
      </c>
      <c r="FH212" s="382" t="e">
        <f t="shared" si="828"/>
        <v>#VALUE!</v>
      </c>
      <c r="FI212" s="382" t="e">
        <f t="shared" si="828"/>
        <v>#VALUE!</v>
      </c>
      <c r="FJ212" s="382" t="e">
        <f t="shared" si="828"/>
        <v>#VALUE!</v>
      </c>
      <c r="FK212" s="382" t="e">
        <f t="shared" si="828"/>
        <v>#VALUE!</v>
      </c>
      <c r="FL212" s="382" t="e">
        <f t="shared" si="828"/>
        <v>#VALUE!</v>
      </c>
      <c r="FM212" s="382" t="e">
        <f t="shared" si="828"/>
        <v>#VALUE!</v>
      </c>
      <c r="FN212" s="382" t="e">
        <f t="shared" si="828"/>
        <v>#VALUE!</v>
      </c>
      <c r="FO212" s="382" t="e">
        <f t="shared" si="828"/>
        <v>#VALUE!</v>
      </c>
      <c r="FP212" s="382" t="e">
        <f t="shared" si="828"/>
        <v>#VALUE!</v>
      </c>
      <c r="FQ212" s="382" t="e">
        <f t="shared" ref="FQ212:IB212" si="829">IF(FQ204="","",FQ209/FQ210)</f>
        <v>#VALUE!</v>
      </c>
      <c r="FR212" s="382" t="e">
        <f t="shared" si="829"/>
        <v>#VALUE!</v>
      </c>
      <c r="FS212" s="382" t="e">
        <f t="shared" si="829"/>
        <v>#VALUE!</v>
      </c>
      <c r="FT212" s="382" t="e">
        <f t="shared" si="829"/>
        <v>#VALUE!</v>
      </c>
      <c r="FU212" s="382" t="e">
        <f t="shared" si="829"/>
        <v>#VALUE!</v>
      </c>
      <c r="FV212" s="382" t="e">
        <f t="shared" si="829"/>
        <v>#VALUE!</v>
      </c>
      <c r="FW212" s="382" t="e">
        <f t="shared" si="829"/>
        <v>#VALUE!</v>
      </c>
      <c r="FX212" s="382" t="e">
        <f t="shared" si="829"/>
        <v>#VALUE!</v>
      </c>
      <c r="FY212" s="382" t="e">
        <f t="shared" si="829"/>
        <v>#VALUE!</v>
      </c>
      <c r="FZ212" s="382" t="e">
        <f t="shared" si="829"/>
        <v>#VALUE!</v>
      </c>
      <c r="GA212" s="382" t="e">
        <f t="shared" si="829"/>
        <v>#VALUE!</v>
      </c>
      <c r="GB212" s="382" t="e">
        <f t="shared" si="829"/>
        <v>#VALUE!</v>
      </c>
      <c r="GC212" s="382" t="e">
        <f t="shared" si="829"/>
        <v>#VALUE!</v>
      </c>
      <c r="GD212" s="382" t="e">
        <f t="shared" si="829"/>
        <v>#VALUE!</v>
      </c>
      <c r="GE212" s="382" t="e">
        <f t="shared" si="829"/>
        <v>#VALUE!</v>
      </c>
      <c r="GF212" s="382" t="e">
        <f t="shared" si="829"/>
        <v>#VALUE!</v>
      </c>
      <c r="GG212" s="382" t="e">
        <f t="shared" si="829"/>
        <v>#VALUE!</v>
      </c>
      <c r="GH212" s="382" t="e">
        <f t="shared" si="829"/>
        <v>#VALUE!</v>
      </c>
      <c r="GI212" s="382" t="e">
        <f t="shared" si="829"/>
        <v>#VALUE!</v>
      </c>
      <c r="GJ212" s="382" t="e">
        <f t="shared" si="829"/>
        <v>#VALUE!</v>
      </c>
      <c r="GK212" s="382" t="e">
        <f t="shared" si="829"/>
        <v>#VALUE!</v>
      </c>
      <c r="GL212" s="382" t="e">
        <f t="shared" si="829"/>
        <v>#VALUE!</v>
      </c>
      <c r="GM212" s="382" t="e">
        <f t="shared" si="829"/>
        <v>#VALUE!</v>
      </c>
      <c r="GN212" s="382" t="e">
        <f t="shared" si="829"/>
        <v>#VALUE!</v>
      </c>
      <c r="GO212" s="382" t="e">
        <f t="shared" si="829"/>
        <v>#VALUE!</v>
      </c>
      <c r="GP212" s="382" t="e">
        <f t="shared" si="829"/>
        <v>#VALUE!</v>
      </c>
      <c r="GQ212" s="382" t="e">
        <f t="shared" si="829"/>
        <v>#VALUE!</v>
      </c>
      <c r="GR212" s="382" t="e">
        <f t="shared" si="829"/>
        <v>#VALUE!</v>
      </c>
      <c r="GS212" s="382" t="e">
        <f t="shared" si="829"/>
        <v>#VALUE!</v>
      </c>
      <c r="GT212" s="382" t="e">
        <f t="shared" si="829"/>
        <v>#VALUE!</v>
      </c>
      <c r="GU212" s="382" t="e">
        <f t="shared" si="829"/>
        <v>#VALUE!</v>
      </c>
      <c r="GV212" s="382" t="e">
        <f t="shared" si="829"/>
        <v>#VALUE!</v>
      </c>
      <c r="GW212" s="382" t="e">
        <f t="shared" si="829"/>
        <v>#VALUE!</v>
      </c>
      <c r="GX212" s="382" t="e">
        <f t="shared" si="829"/>
        <v>#VALUE!</v>
      </c>
      <c r="GY212" s="382" t="e">
        <f t="shared" si="829"/>
        <v>#VALUE!</v>
      </c>
      <c r="GZ212" s="382" t="e">
        <f t="shared" si="829"/>
        <v>#VALUE!</v>
      </c>
      <c r="HA212" s="382" t="e">
        <f t="shared" si="829"/>
        <v>#VALUE!</v>
      </c>
      <c r="HB212" s="382" t="e">
        <f t="shared" si="829"/>
        <v>#VALUE!</v>
      </c>
      <c r="HC212" s="382" t="e">
        <f t="shared" si="829"/>
        <v>#VALUE!</v>
      </c>
      <c r="HD212" s="382" t="e">
        <f t="shared" si="829"/>
        <v>#VALUE!</v>
      </c>
      <c r="HE212" s="382" t="e">
        <f t="shared" si="829"/>
        <v>#VALUE!</v>
      </c>
      <c r="HF212" s="382" t="e">
        <f t="shared" si="829"/>
        <v>#VALUE!</v>
      </c>
      <c r="HG212" s="382" t="e">
        <f t="shared" si="829"/>
        <v>#VALUE!</v>
      </c>
      <c r="HH212" s="382" t="e">
        <f t="shared" si="829"/>
        <v>#VALUE!</v>
      </c>
      <c r="HI212" s="382" t="e">
        <f t="shared" si="829"/>
        <v>#VALUE!</v>
      </c>
      <c r="HJ212" s="382" t="e">
        <f t="shared" si="829"/>
        <v>#VALUE!</v>
      </c>
      <c r="HK212" s="382" t="e">
        <f t="shared" si="829"/>
        <v>#VALUE!</v>
      </c>
      <c r="HL212" s="382" t="e">
        <f t="shared" si="829"/>
        <v>#VALUE!</v>
      </c>
      <c r="HM212" s="382" t="e">
        <f t="shared" si="829"/>
        <v>#VALUE!</v>
      </c>
      <c r="HN212" s="382" t="e">
        <f t="shared" si="829"/>
        <v>#VALUE!</v>
      </c>
      <c r="HO212" s="382" t="e">
        <f t="shared" si="829"/>
        <v>#VALUE!</v>
      </c>
      <c r="HP212" s="382" t="e">
        <f t="shared" si="829"/>
        <v>#VALUE!</v>
      </c>
      <c r="HQ212" s="382" t="e">
        <f t="shared" si="829"/>
        <v>#VALUE!</v>
      </c>
      <c r="HR212" s="382" t="e">
        <f t="shared" si="829"/>
        <v>#VALUE!</v>
      </c>
      <c r="HS212" s="382" t="e">
        <f t="shared" si="829"/>
        <v>#VALUE!</v>
      </c>
      <c r="HT212" s="382" t="e">
        <f t="shared" si="829"/>
        <v>#VALUE!</v>
      </c>
      <c r="HU212" s="382" t="e">
        <f t="shared" si="829"/>
        <v>#VALUE!</v>
      </c>
      <c r="HV212" s="382" t="e">
        <f t="shared" si="829"/>
        <v>#VALUE!</v>
      </c>
      <c r="HW212" s="382" t="e">
        <f t="shared" si="829"/>
        <v>#VALUE!</v>
      </c>
      <c r="HX212" s="382" t="e">
        <f t="shared" si="829"/>
        <v>#VALUE!</v>
      </c>
      <c r="HY212" s="382" t="e">
        <f t="shared" si="829"/>
        <v>#VALUE!</v>
      </c>
      <c r="HZ212" s="382" t="e">
        <f t="shared" si="829"/>
        <v>#VALUE!</v>
      </c>
      <c r="IA212" s="382" t="e">
        <f t="shared" si="829"/>
        <v>#VALUE!</v>
      </c>
      <c r="IB212" s="382" t="e">
        <f t="shared" si="829"/>
        <v>#VALUE!</v>
      </c>
      <c r="IC212" s="382" t="e">
        <f t="shared" ref="IC212:KN212" si="830">IF(IC204="","",IC209/IC210)</f>
        <v>#VALUE!</v>
      </c>
      <c r="ID212" s="382" t="e">
        <f t="shared" si="830"/>
        <v>#VALUE!</v>
      </c>
      <c r="IE212" s="382" t="e">
        <f t="shared" si="830"/>
        <v>#VALUE!</v>
      </c>
      <c r="IF212" s="382" t="e">
        <f t="shared" si="830"/>
        <v>#VALUE!</v>
      </c>
      <c r="IG212" s="382" t="e">
        <f t="shared" si="830"/>
        <v>#VALUE!</v>
      </c>
      <c r="IH212" s="382" t="e">
        <f t="shared" si="830"/>
        <v>#VALUE!</v>
      </c>
      <c r="II212" s="382" t="e">
        <f t="shared" si="830"/>
        <v>#VALUE!</v>
      </c>
      <c r="IJ212" s="382" t="e">
        <f t="shared" si="830"/>
        <v>#VALUE!</v>
      </c>
      <c r="IK212" s="382" t="e">
        <f t="shared" si="830"/>
        <v>#VALUE!</v>
      </c>
      <c r="IL212" s="382" t="e">
        <f t="shared" si="830"/>
        <v>#VALUE!</v>
      </c>
      <c r="IM212" s="382" t="e">
        <f t="shared" si="830"/>
        <v>#VALUE!</v>
      </c>
      <c r="IN212" s="382" t="e">
        <f t="shared" si="830"/>
        <v>#VALUE!</v>
      </c>
      <c r="IO212" s="382" t="e">
        <f t="shared" si="830"/>
        <v>#VALUE!</v>
      </c>
      <c r="IP212" s="382" t="e">
        <f t="shared" si="830"/>
        <v>#VALUE!</v>
      </c>
      <c r="IQ212" s="382" t="e">
        <f t="shared" si="830"/>
        <v>#VALUE!</v>
      </c>
      <c r="IR212" s="382" t="e">
        <f t="shared" si="830"/>
        <v>#VALUE!</v>
      </c>
      <c r="IS212" s="382" t="e">
        <f t="shared" si="830"/>
        <v>#VALUE!</v>
      </c>
      <c r="IT212" s="382" t="e">
        <f t="shared" si="830"/>
        <v>#VALUE!</v>
      </c>
      <c r="IU212" s="382" t="e">
        <f t="shared" si="830"/>
        <v>#VALUE!</v>
      </c>
      <c r="IV212" s="382" t="e">
        <f t="shared" si="830"/>
        <v>#VALUE!</v>
      </c>
      <c r="IW212" s="382" t="e">
        <f t="shared" si="830"/>
        <v>#VALUE!</v>
      </c>
      <c r="IX212" s="382" t="e">
        <f t="shared" si="830"/>
        <v>#VALUE!</v>
      </c>
      <c r="IY212" s="382" t="e">
        <f t="shared" si="830"/>
        <v>#VALUE!</v>
      </c>
      <c r="IZ212" s="382" t="e">
        <f t="shared" si="830"/>
        <v>#VALUE!</v>
      </c>
      <c r="JA212" s="382" t="e">
        <f t="shared" si="830"/>
        <v>#VALUE!</v>
      </c>
      <c r="JB212" s="382" t="e">
        <f t="shared" si="830"/>
        <v>#VALUE!</v>
      </c>
      <c r="JC212" s="382" t="e">
        <f t="shared" si="830"/>
        <v>#VALUE!</v>
      </c>
      <c r="JD212" s="382" t="e">
        <f t="shared" si="830"/>
        <v>#VALUE!</v>
      </c>
      <c r="JE212" s="382" t="e">
        <f t="shared" si="830"/>
        <v>#VALUE!</v>
      </c>
      <c r="JF212" s="382" t="e">
        <f t="shared" si="830"/>
        <v>#VALUE!</v>
      </c>
      <c r="JG212" s="382" t="e">
        <f t="shared" si="830"/>
        <v>#VALUE!</v>
      </c>
      <c r="JH212" s="382" t="e">
        <f t="shared" si="830"/>
        <v>#VALUE!</v>
      </c>
      <c r="JI212" s="382" t="e">
        <f t="shared" si="830"/>
        <v>#VALUE!</v>
      </c>
      <c r="JJ212" s="382" t="e">
        <f t="shared" si="830"/>
        <v>#VALUE!</v>
      </c>
      <c r="JK212" s="382" t="e">
        <f t="shared" si="830"/>
        <v>#VALUE!</v>
      </c>
      <c r="JL212" s="382" t="e">
        <f t="shared" si="830"/>
        <v>#VALUE!</v>
      </c>
      <c r="JM212" s="382" t="e">
        <f t="shared" si="830"/>
        <v>#VALUE!</v>
      </c>
      <c r="JN212" s="382" t="e">
        <f t="shared" si="830"/>
        <v>#VALUE!</v>
      </c>
      <c r="JO212" s="382" t="e">
        <f t="shared" si="830"/>
        <v>#VALUE!</v>
      </c>
      <c r="JP212" s="382" t="e">
        <f t="shared" si="830"/>
        <v>#VALUE!</v>
      </c>
      <c r="JQ212" s="382" t="e">
        <f t="shared" si="830"/>
        <v>#VALUE!</v>
      </c>
      <c r="JR212" s="382" t="e">
        <f t="shared" si="830"/>
        <v>#VALUE!</v>
      </c>
      <c r="JS212" s="382" t="e">
        <f t="shared" si="830"/>
        <v>#VALUE!</v>
      </c>
      <c r="JT212" s="382" t="e">
        <f t="shared" si="830"/>
        <v>#VALUE!</v>
      </c>
      <c r="JU212" s="382" t="e">
        <f t="shared" si="830"/>
        <v>#VALUE!</v>
      </c>
      <c r="JV212" s="382" t="e">
        <f t="shared" si="830"/>
        <v>#VALUE!</v>
      </c>
      <c r="JW212" s="382" t="e">
        <f t="shared" si="830"/>
        <v>#VALUE!</v>
      </c>
      <c r="JX212" s="382" t="e">
        <f t="shared" si="830"/>
        <v>#VALUE!</v>
      </c>
      <c r="JY212" s="382" t="e">
        <f t="shared" si="830"/>
        <v>#VALUE!</v>
      </c>
      <c r="JZ212" s="382" t="e">
        <f t="shared" si="830"/>
        <v>#VALUE!</v>
      </c>
      <c r="KA212" s="382" t="e">
        <f t="shared" si="830"/>
        <v>#VALUE!</v>
      </c>
      <c r="KB212" s="382" t="e">
        <f t="shared" si="830"/>
        <v>#VALUE!</v>
      </c>
      <c r="KC212" s="382" t="e">
        <f t="shared" si="830"/>
        <v>#VALUE!</v>
      </c>
      <c r="KD212" s="382" t="e">
        <f t="shared" si="830"/>
        <v>#VALUE!</v>
      </c>
      <c r="KE212" s="382" t="e">
        <f t="shared" si="830"/>
        <v>#VALUE!</v>
      </c>
      <c r="KF212" s="382" t="e">
        <f t="shared" si="830"/>
        <v>#VALUE!</v>
      </c>
      <c r="KG212" s="382" t="e">
        <f t="shared" si="830"/>
        <v>#VALUE!</v>
      </c>
      <c r="KH212" s="382" t="e">
        <f t="shared" si="830"/>
        <v>#VALUE!</v>
      </c>
      <c r="KI212" s="382" t="e">
        <f t="shared" si="830"/>
        <v>#VALUE!</v>
      </c>
      <c r="KJ212" s="382" t="e">
        <f t="shared" si="830"/>
        <v>#VALUE!</v>
      </c>
      <c r="KK212" s="382" t="e">
        <f t="shared" si="830"/>
        <v>#VALUE!</v>
      </c>
      <c r="KL212" s="382" t="e">
        <f t="shared" si="830"/>
        <v>#VALUE!</v>
      </c>
      <c r="KM212" s="382" t="e">
        <f t="shared" si="830"/>
        <v>#VALUE!</v>
      </c>
      <c r="KN212" s="382" t="e">
        <f t="shared" si="830"/>
        <v>#VALUE!</v>
      </c>
      <c r="KO212" s="382" t="e">
        <f t="shared" ref="KO212:MZ212" si="831">IF(KO204="","",KO209/KO210)</f>
        <v>#VALUE!</v>
      </c>
      <c r="KP212" s="382" t="e">
        <f t="shared" si="831"/>
        <v>#VALUE!</v>
      </c>
      <c r="KQ212" s="382" t="e">
        <f t="shared" si="831"/>
        <v>#VALUE!</v>
      </c>
      <c r="KR212" s="382" t="e">
        <f t="shared" si="831"/>
        <v>#VALUE!</v>
      </c>
      <c r="KS212" s="382" t="e">
        <f t="shared" si="831"/>
        <v>#VALUE!</v>
      </c>
      <c r="KT212" s="382" t="e">
        <f t="shared" si="831"/>
        <v>#VALUE!</v>
      </c>
      <c r="KU212" s="382" t="e">
        <f t="shared" si="831"/>
        <v>#VALUE!</v>
      </c>
      <c r="KV212" s="382" t="e">
        <f t="shared" si="831"/>
        <v>#VALUE!</v>
      </c>
      <c r="KW212" s="382" t="e">
        <f t="shared" si="831"/>
        <v>#VALUE!</v>
      </c>
      <c r="KX212" s="382" t="e">
        <f t="shared" si="831"/>
        <v>#VALUE!</v>
      </c>
      <c r="KY212" s="382" t="e">
        <f t="shared" si="831"/>
        <v>#VALUE!</v>
      </c>
      <c r="KZ212" s="382" t="e">
        <f t="shared" si="831"/>
        <v>#VALUE!</v>
      </c>
      <c r="LA212" s="382" t="e">
        <f t="shared" si="831"/>
        <v>#VALUE!</v>
      </c>
      <c r="LB212" s="382" t="e">
        <f t="shared" si="831"/>
        <v>#VALUE!</v>
      </c>
      <c r="LC212" s="382" t="e">
        <f t="shared" si="831"/>
        <v>#VALUE!</v>
      </c>
      <c r="LD212" s="382" t="e">
        <f t="shared" si="831"/>
        <v>#VALUE!</v>
      </c>
      <c r="LE212" s="382" t="e">
        <f t="shared" si="831"/>
        <v>#VALUE!</v>
      </c>
      <c r="LF212" s="382" t="e">
        <f t="shared" si="831"/>
        <v>#VALUE!</v>
      </c>
      <c r="LG212" s="382" t="e">
        <f t="shared" si="831"/>
        <v>#VALUE!</v>
      </c>
      <c r="LH212" s="382" t="e">
        <f t="shared" si="831"/>
        <v>#VALUE!</v>
      </c>
      <c r="LI212" s="382" t="e">
        <f t="shared" si="831"/>
        <v>#VALUE!</v>
      </c>
      <c r="LJ212" s="382" t="e">
        <f t="shared" si="831"/>
        <v>#VALUE!</v>
      </c>
      <c r="LK212" s="382" t="e">
        <f t="shared" si="831"/>
        <v>#VALUE!</v>
      </c>
      <c r="LL212" s="382" t="e">
        <f t="shared" si="831"/>
        <v>#VALUE!</v>
      </c>
      <c r="LM212" s="382" t="e">
        <f t="shared" si="831"/>
        <v>#VALUE!</v>
      </c>
      <c r="LN212" s="382" t="e">
        <f t="shared" si="831"/>
        <v>#VALUE!</v>
      </c>
      <c r="LO212" s="382" t="e">
        <f t="shared" si="831"/>
        <v>#VALUE!</v>
      </c>
      <c r="LP212" s="382" t="e">
        <f t="shared" si="831"/>
        <v>#VALUE!</v>
      </c>
      <c r="LQ212" s="382" t="e">
        <f t="shared" si="831"/>
        <v>#VALUE!</v>
      </c>
      <c r="LR212" s="382" t="e">
        <f t="shared" si="831"/>
        <v>#VALUE!</v>
      </c>
      <c r="LS212" s="382" t="e">
        <f t="shared" si="831"/>
        <v>#VALUE!</v>
      </c>
      <c r="LT212" s="382" t="e">
        <f t="shared" si="831"/>
        <v>#VALUE!</v>
      </c>
      <c r="LU212" s="382" t="e">
        <f t="shared" si="831"/>
        <v>#VALUE!</v>
      </c>
      <c r="LV212" s="382" t="e">
        <f t="shared" si="831"/>
        <v>#VALUE!</v>
      </c>
      <c r="LW212" s="382" t="e">
        <f t="shared" si="831"/>
        <v>#VALUE!</v>
      </c>
      <c r="LX212" s="382" t="e">
        <f t="shared" si="831"/>
        <v>#VALUE!</v>
      </c>
      <c r="LY212" s="382" t="e">
        <f t="shared" si="831"/>
        <v>#VALUE!</v>
      </c>
      <c r="LZ212" s="382" t="e">
        <f t="shared" si="831"/>
        <v>#VALUE!</v>
      </c>
      <c r="MA212" s="382" t="e">
        <f t="shared" si="831"/>
        <v>#VALUE!</v>
      </c>
      <c r="MB212" s="382" t="e">
        <f t="shared" si="831"/>
        <v>#VALUE!</v>
      </c>
      <c r="MC212" s="382" t="e">
        <f t="shared" si="831"/>
        <v>#VALUE!</v>
      </c>
      <c r="MD212" s="382" t="e">
        <f t="shared" si="831"/>
        <v>#VALUE!</v>
      </c>
      <c r="ME212" s="382" t="e">
        <f t="shared" si="831"/>
        <v>#VALUE!</v>
      </c>
      <c r="MF212" s="382" t="e">
        <f t="shared" si="831"/>
        <v>#VALUE!</v>
      </c>
      <c r="MG212" s="382" t="e">
        <f t="shared" si="831"/>
        <v>#VALUE!</v>
      </c>
      <c r="MH212" s="382" t="e">
        <f t="shared" si="831"/>
        <v>#VALUE!</v>
      </c>
      <c r="MI212" s="382" t="e">
        <f t="shared" si="831"/>
        <v>#VALUE!</v>
      </c>
      <c r="MJ212" s="382" t="e">
        <f t="shared" si="831"/>
        <v>#VALUE!</v>
      </c>
      <c r="MK212" s="382" t="e">
        <f t="shared" si="831"/>
        <v>#VALUE!</v>
      </c>
      <c r="ML212" s="382" t="e">
        <f t="shared" si="831"/>
        <v>#VALUE!</v>
      </c>
      <c r="MM212" s="382" t="e">
        <f t="shared" si="831"/>
        <v>#VALUE!</v>
      </c>
      <c r="MN212" s="382" t="e">
        <f t="shared" si="831"/>
        <v>#VALUE!</v>
      </c>
      <c r="MO212" s="382" t="e">
        <f t="shared" si="831"/>
        <v>#VALUE!</v>
      </c>
      <c r="MP212" s="382" t="e">
        <f t="shared" si="831"/>
        <v>#VALUE!</v>
      </c>
      <c r="MQ212" s="382" t="e">
        <f t="shared" si="831"/>
        <v>#VALUE!</v>
      </c>
      <c r="MR212" s="382" t="e">
        <f t="shared" si="831"/>
        <v>#VALUE!</v>
      </c>
      <c r="MS212" s="382" t="e">
        <f t="shared" si="831"/>
        <v>#VALUE!</v>
      </c>
      <c r="MT212" s="382" t="e">
        <f t="shared" si="831"/>
        <v>#VALUE!</v>
      </c>
      <c r="MU212" s="382" t="e">
        <f t="shared" si="831"/>
        <v>#VALUE!</v>
      </c>
      <c r="MV212" s="382" t="e">
        <f t="shared" si="831"/>
        <v>#VALUE!</v>
      </c>
      <c r="MW212" s="382" t="e">
        <f t="shared" si="831"/>
        <v>#VALUE!</v>
      </c>
      <c r="MX212" s="382" t="e">
        <f t="shared" si="831"/>
        <v>#VALUE!</v>
      </c>
      <c r="MY212" s="382" t="e">
        <f t="shared" si="831"/>
        <v>#VALUE!</v>
      </c>
      <c r="MZ212" s="382" t="e">
        <f t="shared" si="831"/>
        <v>#VALUE!</v>
      </c>
      <c r="NA212" s="382" t="e">
        <f t="shared" ref="NA212:PL212" si="832">IF(NA204="","",NA209/NA210)</f>
        <v>#VALUE!</v>
      </c>
      <c r="NB212" s="382" t="e">
        <f t="shared" si="832"/>
        <v>#VALUE!</v>
      </c>
      <c r="NC212" s="382" t="e">
        <f t="shared" si="832"/>
        <v>#VALUE!</v>
      </c>
      <c r="ND212" s="382" t="e">
        <f t="shared" si="832"/>
        <v>#VALUE!</v>
      </c>
      <c r="NE212" s="382" t="e">
        <f t="shared" si="832"/>
        <v>#VALUE!</v>
      </c>
      <c r="NF212" s="382" t="e">
        <f t="shared" si="832"/>
        <v>#VALUE!</v>
      </c>
      <c r="NG212" s="382" t="e">
        <f t="shared" si="832"/>
        <v>#VALUE!</v>
      </c>
      <c r="NH212" s="382" t="e">
        <f t="shared" si="832"/>
        <v>#VALUE!</v>
      </c>
      <c r="NI212" s="382" t="e">
        <f t="shared" si="832"/>
        <v>#VALUE!</v>
      </c>
      <c r="NJ212" s="382" t="e">
        <f t="shared" si="832"/>
        <v>#VALUE!</v>
      </c>
      <c r="NK212" s="382" t="e">
        <f t="shared" si="832"/>
        <v>#VALUE!</v>
      </c>
      <c r="NL212" s="382" t="e">
        <f t="shared" si="832"/>
        <v>#VALUE!</v>
      </c>
      <c r="NM212" s="382" t="e">
        <f t="shared" si="832"/>
        <v>#VALUE!</v>
      </c>
      <c r="NN212" s="382" t="e">
        <f t="shared" si="832"/>
        <v>#VALUE!</v>
      </c>
      <c r="NO212" s="382" t="e">
        <f t="shared" si="832"/>
        <v>#VALUE!</v>
      </c>
      <c r="NP212" s="382" t="e">
        <f t="shared" si="832"/>
        <v>#VALUE!</v>
      </c>
      <c r="NQ212" s="382" t="e">
        <f t="shared" si="832"/>
        <v>#VALUE!</v>
      </c>
      <c r="NR212" s="382" t="e">
        <f t="shared" si="832"/>
        <v>#VALUE!</v>
      </c>
      <c r="NS212" s="382" t="e">
        <f t="shared" si="832"/>
        <v>#VALUE!</v>
      </c>
      <c r="NT212" s="382" t="e">
        <f t="shared" si="832"/>
        <v>#VALUE!</v>
      </c>
      <c r="NU212" s="382" t="e">
        <f t="shared" si="832"/>
        <v>#VALUE!</v>
      </c>
      <c r="NV212" s="382" t="e">
        <f t="shared" si="832"/>
        <v>#VALUE!</v>
      </c>
      <c r="NW212" s="382" t="e">
        <f t="shared" si="832"/>
        <v>#VALUE!</v>
      </c>
      <c r="NX212" s="382" t="e">
        <f t="shared" si="832"/>
        <v>#VALUE!</v>
      </c>
      <c r="NY212" s="382" t="e">
        <f t="shared" si="832"/>
        <v>#VALUE!</v>
      </c>
      <c r="NZ212" s="382" t="e">
        <f t="shared" si="832"/>
        <v>#VALUE!</v>
      </c>
      <c r="OA212" s="382" t="e">
        <f t="shared" si="832"/>
        <v>#VALUE!</v>
      </c>
      <c r="OB212" s="382" t="e">
        <f t="shared" si="832"/>
        <v>#VALUE!</v>
      </c>
      <c r="OC212" s="382" t="e">
        <f t="shared" si="832"/>
        <v>#VALUE!</v>
      </c>
      <c r="OD212" s="382" t="e">
        <f t="shared" si="832"/>
        <v>#VALUE!</v>
      </c>
      <c r="OE212" s="382" t="e">
        <f t="shared" si="832"/>
        <v>#VALUE!</v>
      </c>
      <c r="OF212" s="382" t="e">
        <f t="shared" si="832"/>
        <v>#VALUE!</v>
      </c>
      <c r="OG212" s="382" t="e">
        <f t="shared" si="832"/>
        <v>#VALUE!</v>
      </c>
      <c r="OH212" s="382" t="e">
        <f t="shared" si="832"/>
        <v>#VALUE!</v>
      </c>
      <c r="OI212" s="382" t="e">
        <f t="shared" si="832"/>
        <v>#VALUE!</v>
      </c>
      <c r="OJ212" s="382" t="e">
        <f t="shared" si="832"/>
        <v>#VALUE!</v>
      </c>
      <c r="OK212" s="382" t="e">
        <f t="shared" si="832"/>
        <v>#VALUE!</v>
      </c>
      <c r="OL212" s="382" t="e">
        <f t="shared" si="832"/>
        <v>#VALUE!</v>
      </c>
      <c r="OM212" s="382" t="e">
        <f t="shared" si="832"/>
        <v>#VALUE!</v>
      </c>
      <c r="ON212" s="382" t="e">
        <f t="shared" si="832"/>
        <v>#VALUE!</v>
      </c>
      <c r="OO212" s="382" t="e">
        <f t="shared" si="832"/>
        <v>#VALUE!</v>
      </c>
      <c r="OP212" s="382" t="e">
        <f t="shared" si="832"/>
        <v>#VALUE!</v>
      </c>
      <c r="OQ212" s="384" t="e">
        <f t="shared" si="832"/>
        <v>#VALUE!</v>
      </c>
      <c r="OR212" s="384" t="e">
        <f t="shared" si="832"/>
        <v>#VALUE!</v>
      </c>
      <c r="OS212" s="384" t="e">
        <f t="shared" si="832"/>
        <v>#VALUE!</v>
      </c>
      <c r="OT212" s="384" t="e">
        <f t="shared" si="832"/>
        <v>#VALUE!</v>
      </c>
      <c r="OU212" s="384" t="e">
        <f t="shared" si="832"/>
        <v>#VALUE!</v>
      </c>
      <c r="OV212" s="384" t="e">
        <f t="shared" si="832"/>
        <v>#VALUE!</v>
      </c>
      <c r="OW212" s="384" t="e">
        <f t="shared" si="832"/>
        <v>#VALUE!</v>
      </c>
      <c r="OX212" s="384" t="e">
        <f t="shared" si="832"/>
        <v>#VALUE!</v>
      </c>
      <c r="OY212" s="384" t="e">
        <f t="shared" si="832"/>
        <v>#VALUE!</v>
      </c>
      <c r="OZ212" s="384" t="e">
        <f t="shared" si="832"/>
        <v>#VALUE!</v>
      </c>
      <c r="PA212" s="384" t="e">
        <f t="shared" si="832"/>
        <v>#VALUE!</v>
      </c>
      <c r="PB212" s="384" t="e">
        <f t="shared" si="832"/>
        <v>#VALUE!</v>
      </c>
      <c r="PC212" s="384" t="e">
        <f t="shared" si="832"/>
        <v>#VALUE!</v>
      </c>
      <c r="PD212" s="384" t="e">
        <f t="shared" si="832"/>
        <v>#VALUE!</v>
      </c>
      <c r="PE212" s="384" t="e">
        <f t="shared" si="832"/>
        <v>#VALUE!</v>
      </c>
      <c r="PF212" s="384" t="e">
        <f t="shared" si="832"/>
        <v>#VALUE!</v>
      </c>
      <c r="PG212" s="384" t="e">
        <f t="shared" si="832"/>
        <v>#VALUE!</v>
      </c>
      <c r="PH212" s="384" t="e">
        <f t="shared" si="832"/>
        <v>#VALUE!</v>
      </c>
      <c r="PI212" s="384" t="e">
        <f t="shared" si="832"/>
        <v>#VALUE!</v>
      </c>
      <c r="PJ212" s="384" t="e">
        <f t="shared" si="832"/>
        <v>#VALUE!</v>
      </c>
      <c r="PK212" s="384" t="e">
        <f t="shared" si="832"/>
        <v>#VALUE!</v>
      </c>
      <c r="PL212" s="384" t="e">
        <f t="shared" si="832"/>
        <v>#VALUE!</v>
      </c>
      <c r="PM212" s="384" t="e">
        <f t="shared" ref="PM212:RX212" si="833">IF(PM204="","",PM209/PM210)</f>
        <v>#VALUE!</v>
      </c>
      <c r="PN212" s="384" t="e">
        <f t="shared" si="833"/>
        <v>#VALUE!</v>
      </c>
      <c r="PO212" s="384" t="e">
        <f t="shared" si="833"/>
        <v>#VALUE!</v>
      </c>
      <c r="PP212" s="384" t="e">
        <f t="shared" si="833"/>
        <v>#VALUE!</v>
      </c>
      <c r="PQ212" s="384" t="e">
        <f t="shared" si="833"/>
        <v>#VALUE!</v>
      </c>
      <c r="PR212" s="384" t="e">
        <f t="shared" si="833"/>
        <v>#VALUE!</v>
      </c>
      <c r="PS212" s="384" t="e">
        <f t="shared" si="833"/>
        <v>#VALUE!</v>
      </c>
      <c r="PT212" s="384" t="e">
        <f t="shared" si="833"/>
        <v>#VALUE!</v>
      </c>
      <c r="PU212" s="384" t="e">
        <f t="shared" si="833"/>
        <v>#VALUE!</v>
      </c>
      <c r="PV212" s="384" t="e">
        <f t="shared" si="833"/>
        <v>#VALUE!</v>
      </c>
      <c r="PW212" s="384" t="e">
        <f t="shared" si="833"/>
        <v>#VALUE!</v>
      </c>
      <c r="PX212" s="384" t="e">
        <f t="shared" si="833"/>
        <v>#VALUE!</v>
      </c>
      <c r="PY212" s="384" t="e">
        <f t="shared" si="833"/>
        <v>#VALUE!</v>
      </c>
      <c r="PZ212" s="384" t="e">
        <f t="shared" si="833"/>
        <v>#VALUE!</v>
      </c>
      <c r="QA212" s="384" t="e">
        <f t="shared" si="833"/>
        <v>#VALUE!</v>
      </c>
      <c r="QB212" s="384" t="e">
        <f t="shared" si="833"/>
        <v>#VALUE!</v>
      </c>
      <c r="QC212" s="384" t="e">
        <f t="shared" si="833"/>
        <v>#VALUE!</v>
      </c>
      <c r="QD212" s="384" t="e">
        <f t="shared" si="833"/>
        <v>#VALUE!</v>
      </c>
      <c r="QE212" s="384" t="e">
        <f t="shared" si="833"/>
        <v>#VALUE!</v>
      </c>
      <c r="QF212" s="384" t="e">
        <f t="shared" si="833"/>
        <v>#VALUE!</v>
      </c>
      <c r="QG212" s="384" t="e">
        <f t="shared" si="833"/>
        <v>#VALUE!</v>
      </c>
      <c r="QH212" s="384" t="e">
        <f t="shared" si="833"/>
        <v>#VALUE!</v>
      </c>
      <c r="QI212" s="384" t="e">
        <f t="shared" si="833"/>
        <v>#VALUE!</v>
      </c>
      <c r="QJ212" s="384" t="e">
        <f t="shared" si="833"/>
        <v>#VALUE!</v>
      </c>
      <c r="QK212" s="384" t="e">
        <f t="shared" si="833"/>
        <v>#VALUE!</v>
      </c>
      <c r="QL212" s="384" t="e">
        <f t="shared" si="833"/>
        <v>#VALUE!</v>
      </c>
      <c r="QM212" s="384" t="e">
        <f t="shared" si="833"/>
        <v>#VALUE!</v>
      </c>
      <c r="QN212" s="384" t="e">
        <f t="shared" si="833"/>
        <v>#VALUE!</v>
      </c>
      <c r="QO212" s="384" t="e">
        <f t="shared" si="833"/>
        <v>#VALUE!</v>
      </c>
      <c r="QP212" s="384" t="e">
        <f t="shared" si="833"/>
        <v>#VALUE!</v>
      </c>
      <c r="QQ212" s="384" t="e">
        <f t="shared" si="833"/>
        <v>#VALUE!</v>
      </c>
      <c r="QR212" s="384" t="e">
        <f t="shared" si="833"/>
        <v>#VALUE!</v>
      </c>
      <c r="QS212" s="384" t="e">
        <f t="shared" si="833"/>
        <v>#VALUE!</v>
      </c>
      <c r="QT212" s="384" t="e">
        <f t="shared" si="833"/>
        <v>#VALUE!</v>
      </c>
      <c r="QU212" s="384" t="e">
        <f t="shared" si="833"/>
        <v>#VALUE!</v>
      </c>
      <c r="QV212" s="384" t="e">
        <f t="shared" si="833"/>
        <v>#VALUE!</v>
      </c>
      <c r="QW212" s="384" t="e">
        <f t="shared" si="833"/>
        <v>#VALUE!</v>
      </c>
      <c r="QX212" s="384" t="e">
        <f t="shared" si="833"/>
        <v>#VALUE!</v>
      </c>
      <c r="QY212" s="384" t="e">
        <f t="shared" si="833"/>
        <v>#VALUE!</v>
      </c>
      <c r="QZ212" s="384" t="e">
        <f t="shared" si="833"/>
        <v>#VALUE!</v>
      </c>
      <c r="RA212" s="384" t="e">
        <f t="shared" si="833"/>
        <v>#VALUE!</v>
      </c>
      <c r="RB212" s="384" t="e">
        <f t="shared" si="833"/>
        <v>#VALUE!</v>
      </c>
      <c r="RC212" s="384" t="e">
        <f t="shared" si="833"/>
        <v>#VALUE!</v>
      </c>
      <c r="RD212" s="384" t="e">
        <f t="shared" si="833"/>
        <v>#VALUE!</v>
      </c>
      <c r="RE212" s="384" t="e">
        <f t="shared" si="833"/>
        <v>#VALUE!</v>
      </c>
      <c r="RF212" s="384" t="e">
        <f t="shared" si="833"/>
        <v>#VALUE!</v>
      </c>
      <c r="RG212" s="384" t="e">
        <f t="shared" si="833"/>
        <v>#VALUE!</v>
      </c>
      <c r="RH212" s="384" t="e">
        <f t="shared" si="833"/>
        <v>#VALUE!</v>
      </c>
      <c r="RI212" s="384" t="e">
        <f t="shared" si="833"/>
        <v>#VALUE!</v>
      </c>
      <c r="RJ212" s="384" t="e">
        <f t="shared" si="833"/>
        <v>#VALUE!</v>
      </c>
      <c r="RK212" s="384" t="e">
        <f t="shared" si="833"/>
        <v>#VALUE!</v>
      </c>
      <c r="RL212" s="384" t="e">
        <f t="shared" si="833"/>
        <v>#VALUE!</v>
      </c>
      <c r="RM212" s="384" t="e">
        <f t="shared" si="833"/>
        <v>#VALUE!</v>
      </c>
      <c r="RN212" s="384" t="e">
        <f t="shared" si="833"/>
        <v>#VALUE!</v>
      </c>
      <c r="RO212" s="384" t="e">
        <f t="shared" si="833"/>
        <v>#VALUE!</v>
      </c>
      <c r="RP212" s="384" t="e">
        <f t="shared" si="833"/>
        <v>#VALUE!</v>
      </c>
      <c r="RQ212" s="384" t="e">
        <f t="shared" si="833"/>
        <v>#VALUE!</v>
      </c>
      <c r="RR212" s="384" t="e">
        <f t="shared" si="833"/>
        <v>#VALUE!</v>
      </c>
      <c r="RS212" s="384" t="e">
        <f t="shared" si="833"/>
        <v>#VALUE!</v>
      </c>
      <c r="RT212" s="384" t="e">
        <f t="shared" si="833"/>
        <v>#VALUE!</v>
      </c>
      <c r="RU212" s="384" t="e">
        <f t="shared" si="833"/>
        <v>#VALUE!</v>
      </c>
      <c r="RV212" s="384" t="e">
        <f t="shared" si="833"/>
        <v>#VALUE!</v>
      </c>
      <c r="RW212" s="384" t="e">
        <f t="shared" si="833"/>
        <v>#VALUE!</v>
      </c>
      <c r="RX212" s="384" t="e">
        <f t="shared" si="833"/>
        <v>#VALUE!</v>
      </c>
      <c r="RY212" s="384" t="e">
        <f t="shared" ref="RY212:UJ212" si="834">IF(RY204="","",RY209/RY210)</f>
        <v>#VALUE!</v>
      </c>
      <c r="RZ212" s="384" t="e">
        <f t="shared" si="834"/>
        <v>#VALUE!</v>
      </c>
      <c r="SA212" s="384" t="e">
        <f t="shared" si="834"/>
        <v>#VALUE!</v>
      </c>
      <c r="SB212" s="384" t="e">
        <f t="shared" si="834"/>
        <v>#VALUE!</v>
      </c>
      <c r="SC212" s="384" t="e">
        <f t="shared" si="834"/>
        <v>#VALUE!</v>
      </c>
      <c r="SD212" s="384" t="e">
        <f t="shared" si="834"/>
        <v>#VALUE!</v>
      </c>
      <c r="SE212" s="384" t="e">
        <f t="shared" si="834"/>
        <v>#VALUE!</v>
      </c>
      <c r="SF212" s="384" t="e">
        <f t="shared" si="834"/>
        <v>#VALUE!</v>
      </c>
      <c r="SG212" s="384" t="e">
        <f t="shared" si="834"/>
        <v>#VALUE!</v>
      </c>
      <c r="SH212" s="384" t="e">
        <f t="shared" si="834"/>
        <v>#VALUE!</v>
      </c>
      <c r="SI212" s="384" t="e">
        <f t="shared" si="834"/>
        <v>#VALUE!</v>
      </c>
      <c r="SJ212" s="384" t="e">
        <f t="shared" si="834"/>
        <v>#VALUE!</v>
      </c>
      <c r="SK212" s="384" t="e">
        <f t="shared" si="834"/>
        <v>#VALUE!</v>
      </c>
      <c r="SL212" s="384" t="e">
        <f t="shared" si="834"/>
        <v>#VALUE!</v>
      </c>
      <c r="SM212" s="384" t="e">
        <f t="shared" si="834"/>
        <v>#VALUE!</v>
      </c>
      <c r="SN212" s="384" t="e">
        <f t="shared" si="834"/>
        <v>#VALUE!</v>
      </c>
      <c r="SO212" s="384" t="e">
        <f t="shared" si="834"/>
        <v>#VALUE!</v>
      </c>
      <c r="SP212" s="384" t="e">
        <f t="shared" si="834"/>
        <v>#VALUE!</v>
      </c>
      <c r="SQ212" s="384" t="e">
        <f t="shared" si="834"/>
        <v>#VALUE!</v>
      </c>
      <c r="SR212" s="384" t="e">
        <f t="shared" si="834"/>
        <v>#VALUE!</v>
      </c>
      <c r="SS212" s="384" t="e">
        <f t="shared" si="834"/>
        <v>#VALUE!</v>
      </c>
      <c r="ST212" s="384" t="e">
        <f t="shared" si="834"/>
        <v>#VALUE!</v>
      </c>
      <c r="SU212" s="384" t="e">
        <f t="shared" si="834"/>
        <v>#VALUE!</v>
      </c>
      <c r="SV212" s="384" t="e">
        <f t="shared" si="834"/>
        <v>#VALUE!</v>
      </c>
      <c r="SW212" s="384" t="e">
        <f t="shared" si="834"/>
        <v>#VALUE!</v>
      </c>
      <c r="SX212" s="384" t="e">
        <f t="shared" si="834"/>
        <v>#VALUE!</v>
      </c>
      <c r="SY212" s="384" t="e">
        <f t="shared" si="834"/>
        <v>#VALUE!</v>
      </c>
      <c r="SZ212" s="384" t="e">
        <f t="shared" si="834"/>
        <v>#VALUE!</v>
      </c>
      <c r="TA212" s="384" t="e">
        <f t="shared" si="834"/>
        <v>#VALUE!</v>
      </c>
      <c r="TB212" s="384" t="e">
        <f t="shared" si="834"/>
        <v>#VALUE!</v>
      </c>
      <c r="TC212" s="384" t="e">
        <f t="shared" si="834"/>
        <v>#VALUE!</v>
      </c>
      <c r="TD212" s="384" t="e">
        <f t="shared" si="834"/>
        <v>#VALUE!</v>
      </c>
      <c r="TE212" s="384" t="e">
        <f t="shared" si="834"/>
        <v>#VALUE!</v>
      </c>
      <c r="TF212" s="384" t="e">
        <f t="shared" si="834"/>
        <v>#VALUE!</v>
      </c>
      <c r="TG212" s="384" t="e">
        <f t="shared" si="834"/>
        <v>#VALUE!</v>
      </c>
      <c r="TH212" s="384" t="e">
        <f t="shared" si="834"/>
        <v>#VALUE!</v>
      </c>
      <c r="TI212" s="384" t="e">
        <f t="shared" si="834"/>
        <v>#VALUE!</v>
      </c>
      <c r="TJ212" s="384" t="e">
        <f t="shared" si="834"/>
        <v>#VALUE!</v>
      </c>
      <c r="TK212" s="384" t="e">
        <f t="shared" si="834"/>
        <v>#VALUE!</v>
      </c>
      <c r="TL212" s="384" t="e">
        <f t="shared" si="834"/>
        <v>#VALUE!</v>
      </c>
      <c r="TM212" s="384" t="e">
        <f t="shared" si="834"/>
        <v>#VALUE!</v>
      </c>
      <c r="TN212" s="384" t="e">
        <f t="shared" si="834"/>
        <v>#VALUE!</v>
      </c>
      <c r="TO212" s="384" t="e">
        <f t="shared" si="834"/>
        <v>#VALUE!</v>
      </c>
      <c r="TP212" s="384" t="e">
        <f t="shared" si="834"/>
        <v>#VALUE!</v>
      </c>
      <c r="TQ212" s="384" t="e">
        <f t="shared" si="834"/>
        <v>#VALUE!</v>
      </c>
      <c r="TR212" s="384" t="e">
        <f t="shared" si="834"/>
        <v>#VALUE!</v>
      </c>
      <c r="TS212" s="384" t="e">
        <f t="shared" si="834"/>
        <v>#VALUE!</v>
      </c>
      <c r="TT212" s="384" t="e">
        <f t="shared" si="834"/>
        <v>#VALUE!</v>
      </c>
      <c r="TU212" s="384" t="e">
        <f t="shared" si="834"/>
        <v>#VALUE!</v>
      </c>
      <c r="TV212" s="384" t="e">
        <f t="shared" si="834"/>
        <v>#VALUE!</v>
      </c>
      <c r="TW212" s="384" t="e">
        <f t="shared" si="834"/>
        <v>#VALUE!</v>
      </c>
      <c r="TX212" s="384" t="e">
        <f t="shared" si="834"/>
        <v>#VALUE!</v>
      </c>
      <c r="TY212" s="384" t="e">
        <f t="shared" si="834"/>
        <v>#VALUE!</v>
      </c>
      <c r="TZ212" s="384" t="e">
        <f t="shared" si="834"/>
        <v>#VALUE!</v>
      </c>
      <c r="UA212" s="384" t="e">
        <f t="shared" si="834"/>
        <v>#VALUE!</v>
      </c>
      <c r="UB212" s="384" t="e">
        <f t="shared" si="834"/>
        <v>#VALUE!</v>
      </c>
      <c r="UC212" s="384" t="e">
        <f t="shared" si="834"/>
        <v>#VALUE!</v>
      </c>
      <c r="UD212" s="384" t="e">
        <f t="shared" si="834"/>
        <v>#VALUE!</v>
      </c>
      <c r="UE212" s="384" t="e">
        <f t="shared" si="834"/>
        <v>#VALUE!</v>
      </c>
      <c r="UF212" s="384" t="e">
        <f t="shared" si="834"/>
        <v>#VALUE!</v>
      </c>
      <c r="UG212" s="384" t="e">
        <f t="shared" si="834"/>
        <v>#VALUE!</v>
      </c>
      <c r="UH212" s="384" t="e">
        <f t="shared" si="834"/>
        <v>#VALUE!</v>
      </c>
      <c r="UI212" s="384" t="e">
        <f t="shared" si="834"/>
        <v>#VALUE!</v>
      </c>
      <c r="UJ212" s="384" t="e">
        <f t="shared" si="834"/>
        <v>#VALUE!</v>
      </c>
      <c r="UK212" s="384" t="e">
        <f t="shared" ref="UK212:WI212" si="835">IF(UK204="","",UK209/UK210)</f>
        <v>#VALUE!</v>
      </c>
      <c r="UL212" s="384" t="e">
        <f t="shared" si="835"/>
        <v>#VALUE!</v>
      </c>
      <c r="UM212" s="384" t="e">
        <f t="shared" si="835"/>
        <v>#VALUE!</v>
      </c>
      <c r="UN212" s="384" t="e">
        <f t="shared" si="835"/>
        <v>#VALUE!</v>
      </c>
      <c r="UO212" s="384" t="e">
        <f t="shared" si="835"/>
        <v>#VALUE!</v>
      </c>
      <c r="UP212" s="384" t="e">
        <f t="shared" si="835"/>
        <v>#VALUE!</v>
      </c>
      <c r="UQ212" s="384" t="e">
        <f t="shared" si="835"/>
        <v>#VALUE!</v>
      </c>
      <c r="UR212" s="384" t="e">
        <f t="shared" si="835"/>
        <v>#VALUE!</v>
      </c>
      <c r="US212" s="384" t="e">
        <f t="shared" si="835"/>
        <v>#VALUE!</v>
      </c>
      <c r="UT212" s="384" t="e">
        <f t="shared" si="835"/>
        <v>#VALUE!</v>
      </c>
      <c r="UU212" s="384" t="e">
        <f t="shared" si="835"/>
        <v>#VALUE!</v>
      </c>
      <c r="UV212" s="384" t="e">
        <f t="shared" si="835"/>
        <v>#VALUE!</v>
      </c>
      <c r="UW212" s="384" t="e">
        <f t="shared" si="835"/>
        <v>#VALUE!</v>
      </c>
      <c r="UX212" s="384" t="e">
        <f t="shared" si="835"/>
        <v>#VALUE!</v>
      </c>
      <c r="UY212" s="384" t="e">
        <f t="shared" si="835"/>
        <v>#VALUE!</v>
      </c>
      <c r="UZ212" s="384" t="e">
        <f t="shared" si="835"/>
        <v>#VALUE!</v>
      </c>
      <c r="VA212" s="384" t="e">
        <f t="shared" si="835"/>
        <v>#VALUE!</v>
      </c>
      <c r="VB212" s="384" t="e">
        <f t="shared" si="835"/>
        <v>#VALUE!</v>
      </c>
      <c r="VC212" s="384" t="e">
        <f t="shared" si="835"/>
        <v>#VALUE!</v>
      </c>
      <c r="VD212" s="384" t="e">
        <f t="shared" si="835"/>
        <v>#VALUE!</v>
      </c>
      <c r="VE212" s="384" t="e">
        <f t="shared" si="835"/>
        <v>#VALUE!</v>
      </c>
      <c r="VF212" s="384" t="e">
        <f t="shared" si="835"/>
        <v>#VALUE!</v>
      </c>
      <c r="VG212" s="384" t="e">
        <f t="shared" si="835"/>
        <v>#VALUE!</v>
      </c>
      <c r="VH212" s="384" t="e">
        <f t="shared" si="835"/>
        <v>#VALUE!</v>
      </c>
      <c r="VI212" s="384" t="e">
        <f t="shared" si="835"/>
        <v>#VALUE!</v>
      </c>
      <c r="VJ212" s="384" t="e">
        <f t="shared" si="835"/>
        <v>#VALUE!</v>
      </c>
      <c r="VK212" s="384" t="e">
        <f t="shared" si="835"/>
        <v>#VALUE!</v>
      </c>
      <c r="VL212" s="384" t="e">
        <f t="shared" si="835"/>
        <v>#VALUE!</v>
      </c>
      <c r="VM212" s="384" t="e">
        <f t="shared" si="835"/>
        <v>#VALUE!</v>
      </c>
      <c r="VN212" s="384" t="e">
        <f t="shared" si="835"/>
        <v>#VALUE!</v>
      </c>
      <c r="VO212" s="384" t="e">
        <f t="shared" si="835"/>
        <v>#VALUE!</v>
      </c>
      <c r="VP212" s="384" t="e">
        <f t="shared" si="835"/>
        <v>#VALUE!</v>
      </c>
      <c r="VQ212" s="384" t="e">
        <f t="shared" si="835"/>
        <v>#VALUE!</v>
      </c>
      <c r="VR212" s="384" t="e">
        <f t="shared" si="835"/>
        <v>#VALUE!</v>
      </c>
      <c r="VS212" s="384" t="e">
        <f t="shared" si="835"/>
        <v>#VALUE!</v>
      </c>
      <c r="VT212" s="384" t="e">
        <f t="shared" si="835"/>
        <v>#VALUE!</v>
      </c>
      <c r="VU212" s="384" t="e">
        <f t="shared" si="835"/>
        <v>#VALUE!</v>
      </c>
      <c r="VV212" s="384" t="e">
        <f t="shared" si="835"/>
        <v>#VALUE!</v>
      </c>
      <c r="VW212" s="384" t="e">
        <f t="shared" si="835"/>
        <v>#VALUE!</v>
      </c>
      <c r="VX212" s="384" t="e">
        <f t="shared" si="835"/>
        <v>#VALUE!</v>
      </c>
      <c r="VY212" s="384" t="e">
        <f t="shared" si="835"/>
        <v>#VALUE!</v>
      </c>
      <c r="VZ212" s="384" t="e">
        <f t="shared" si="835"/>
        <v>#VALUE!</v>
      </c>
      <c r="WA212" s="384" t="e">
        <f t="shared" si="835"/>
        <v>#VALUE!</v>
      </c>
      <c r="WB212" s="384" t="e">
        <f t="shared" si="835"/>
        <v>#VALUE!</v>
      </c>
      <c r="WC212" s="384" t="e">
        <f t="shared" si="835"/>
        <v>#VALUE!</v>
      </c>
      <c r="WD212" s="384" t="e">
        <f t="shared" si="835"/>
        <v>#VALUE!</v>
      </c>
      <c r="WE212" s="384" t="e">
        <f t="shared" si="835"/>
        <v>#VALUE!</v>
      </c>
      <c r="WF212" s="384" t="e">
        <f t="shared" si="835"/>
        <v>#VALUE!</v>
      </c>
      <c r="WG212" s="384" t="e">
        <f t="shared" si="835"/>
        <v>#VALUE!</v>
      </c>
      <c r="WH212" s="384" t="e">
        <f t="shared" si="835"/>
        <v>#VALUE!</v>
      </c>
      <c r="WI212" s="382" t="e">
        <f t="shared" si="835"/>
        <v>#VALUE!</v>
      </c>
    </row>
    <row r="213" spans="1:607">
      <c r="A213" s="348"/>
      <c r="B213" s="360" t="s">
        <v>945</v>
      </c>
      <c r="C213" s="348"/>
      <c r="D213" s="348"/>
      <c r="E213" s="348"/>
      <c r="F213" s="348"/>
      <c r="G213" s="361" t="str">
        <f t="shared" si="734"/>
        <v/>
      </c>
      <c r="H213" s="361" t="str">
        <f t="shared" si="735"/>
        <v/>
      </c>
      <c r="I213" s="397"/>
      <c r="J213" s="348"/>
      <c r="K213" s="348"/>
      <c r="L213" s="348"/>
      <c r="M213" s="348"/>
      <c r="N213" s="400"/>
      <c r="O213" s="400"/>
      <c r="P213" s="400"/>
      <c r="Q213" s="400"/>
      <c r="R213" s="400"/>
      <c r="S213" s="400"/>
      <c r="T213" s="400"/>
      <c r="U213" s="400"/>
      <c r="V213" s="400"/>
      <c r="W213" s="400"/>
      <c r="X213" s="400"/>
      <c r="Y213" s="400"/>
      <c r="Z213" s="400"/>
      <c r="AA213" s="400"/>
      <c r="AB213" s="400"/>
      <c r="AC213" s="400"/>
      <c r="AD213" s="400"/>
      <c r="AE213" s="400"/>
      <c r="AF213" s="400"/>
      <c r="AG213" s="400"/>
      <c r="AH213" s="400"/>
      <c r="AI213" s="400"/>
      <c r="AJ213" s="400"/>
      <c r="AK213" s="400"/>
      <c r="AL213" s="400"/>
      <c r="AM213" s="400"/>
      <c r="AN213" s="400"/>
      <c r="AO213" s="400"/>
      <c r="AP213" s="400"/>
      <c r="AQ213" s="400"/>
      <c r="AR213" s="400"/>
      <c r="AS213" s="400"/>
      <c r="AT213" s="400"/>
      <c r="AU213" s="400"/>
      <c r="AV213" s="400"/>
      <c r="AW213" s="400"/>
      <c r="AX213" s="400"/>
      <c r="AY213" s="400"/>
      <c r="AZ213" s="400"/>
      <c r="BA213" s="400"/>
      <c r="BB213" s="400"/>
      <c r="BC213" s="400"/>
      <c r="BD213" s="400"/>
      <c r="BE213" s="400"/>
      <c r="BF213" s="400"/>
      <c r="BG213" s="400"/>
      <c r="BH213" s="400"/>
      <c r="BI213" s="400"/>
      <c r="BJ213" s="400"/>
      <c r="BK213" s="400"/>
      <c r="BL213" s="400"/>
      <c r="BM213" s="400"/>
      <c r="BN213" s="400"/>
      <c r="BO213" s="400"/>
      <c r="BP213" s="400"/>
      <c r="BQ213" s="400"/>
      <c r="BR213" s="400"/>
      <c r="BS213" s="400"/>
      <c r="BT213" s="400"/>
      <c r="BU213" s="400"/>
      <c r="BV213" s="400"/>
      <c r="BW213" s="400"/>
      <c r="BX213" s="400"/>
      <c r="BY213" s="400"/>
      <c r="BZ213" s="400"/>
      <c r="CA213" s="400"/>
      <c r="CB213" s="400"/>
      <c r="CC213" s="400"/>
      <c r="CD213" s="400"/>
      <c r="CE213" s="400"/>
      <c r="CF213" s="400"/>
      <c r="CG213" s="400"/>
      <c r="CH213" s="400"/>
      <c r="CI213" s="400"/>
      <c r="CJ213" s="400"/>
      <c r="CK213" s="400"/>
      <c r="CL213" s="400"/>
      <c r="CM213" s="400"/>
      <c r="CN213" s="400"/>
      <c r="CO213" s="400"/>
      <c r="CP213" s="400"/>
      <c r="CQ213" s="400"/>
      <c r="CR213" s="400"/>
      <c r="CS213" s="400"/>
      <c r="CT213" s="400"/>
      <c r="CU213" s="400"/>
      <c r="CV213" s="400"/>
      <c r="CW213" s="400"/>
      <c r="CX213" s="400"/>
      <c r="CY213" s="400"/>
      <c r="CZ213" s="362"/>
      <c r="DB213" s="899" t="s">
        <v>1385</v>
      </c>
      <c r="DC213" s="899"/>
      <c r="DD213" s="382" t="e">
        <f>IF(DD204="","",FDIST(DD212,DD199,DD200))</f>
        <v>#VALUE!</v>
      </c>
      <c r="DE213" s="382" t="e">
        <f t="shared" ref="DE213:FP213" si="836">IF(DE204="","",FDIST(DE212,DE199,DE200))</f>
        <v>#VALUE!</v>
      </c>
      <c r="DF213" s="382" t="e">
        <f t="shared" si="836"/>
        <v>#VALUE!</v>
      </c>
      <c r="DG213" s="382" t="e">
        <f t="shared" si="836"/>
        <v>#VALUE!</v>
      </c>
      <c r="DH213" s="382" t="e">
        <f t="shared" si="836"/>
        <v>#VALUE!</v>
      </c>
      <c r="DI213" s="382" t="e">
        <f t="shared" si="836"/>
        <v>#VALUE!</v>
      </c>
      <c r="DJ213" s="382" t="e">
        <f t="shared" si="836"/>
        <v>#VALUE!</v>
      </c>
      <c r="DK213" s="382" t="e">
        <f t="shared" si="836"/>
        <v>#VALUE!</v>
      </c>
      <c r="DL213" s="382" t="e">
        <f t="shared" si="836"/>
        <v>#VALUE!</v>
      </c>
      <c r="DM213" s="382" t="e">
        <f t="shared" si="836"/>
        <v>#VALUE!</v>
      </c>
      <c r="DN213" s="382" t="e">
        <f t="shared" si="836"/>
        <v>#VALUE!</v>
      </c>
      <c r="DO213" s="382" t="e">
        <f t="shared" si="836"/>
        <v>#VALUE!</v>
      </c>
      <c r="DP213" s="382" t="e">
        <f t="shared" si="836"/>
        <v>#VALUE!</v>
      </c>
      <c r="DQ213" s="382" t="e">
        <f t="shared" si="836"/>
        <v>#VALUE!</v>
      </c>
      <c r="DR213" s="382" t="e">
        <f t="shared" si="836"/>
        <v>#VALUE!</v>
      </c>
      <c r="DS213" s="382" t="e">
        <f t="shared" si="836"/>
        <v>#VALUE!</v>
      </c>
      <c r="DT213" s="382" t="e">
        <f t="shared" si="836"/>
        <v>#VALUE!</v>
      </c>
      <c r="DU213" s="382" t="e">
        <f t="shared" si="836"/>
        <v>#VALUE!</v>
      </c>
      <c r="DV213" s="382" t="e">
        <f t="shared" si="836"/>
        <v>#VALUE!</v>
      </c>
      <c r="DW213" s="382" t="e">
        <f t="shared" si="836"/>
        <v>#VALUE!</v>
      </c>
      <c r="DX213" s="383" t="e">
        <f t="shared" si="836"/>
        <v>#VALUE!</v>
      </c>
      <c r="DY213" s="382" t="e">
        <f t="shared" si="836"/>
        <v>#VALUE!</v>
      </c>
      <c r="DZ213" s="382" t="e">
        <f t="shared" si="836"/>
        <v>#VALUE!</v>
      </c>
      <c r="EA213" s="382" t="e">
        <f t="shared" si="836"/>
        <v>#VALUE!</v>
      </c>
      <c r="EB213" s="382" t="e">
        <f t="shared" si="836"/>
        <v>#VALUE!</v>
      </c>
      <c r="EC213" s="382" t="e">
        <f t="shared" si="836"/>
        <v>#VALUE!</v>
      </c>
      <c r="ED213" s="382" t="e">
        <f t="shared" si="836"/>
        <v>#VALUE!</v>
      </c>
      <c r="EE213" s="382" t="e">
        <f t="shared" si="836"/>
        <v>#VALUE!</v>
      </c>
      <c r="EF213" s="382" t="e">
        <f t="shared" si="836"/>
        <v>#VALUE!</v>
      </c>
      <c r="EG213" s="382" t="e">
        <f t="shared" si="836"/>
        <v>#VALUE!</v>
      </c>
      <c r="EH213" s="382" t="e">
        <f t="shared" si="836"/>
        <v>#VALUE!</v>
      </c>
      <c r="EI213" s="382" t="e">
        <f t="shared" si="836"/>
        <v>#VALUE!</v>
      </c>
      <c r="EJ213" s="382" t="e">
        <f t="shared" si="836"/>
        <v>#VALUE!</v>
      </c>
      <c r="EK213" s="382" t="e">
        <f t="shared" si="836"/>
        <v>#VALUE!</v>
      </c>
      <c r="EL213" s="382" t="e">
        <f t="shared" si="836"/>
        <v>#VALUE!</v>
      </c>
      <c r="EM213" s="382" t="e">
        <f t="shared" si="836"/>
        <v>#VALUE!</v>
      </c>
      <c r="EN213" s="382" t="e">
        <f t="shared" si="836"/>
        <v>#VALUE!</v>
      </c>
      <c r="EO213" s="382" t="e">
        <f t="shared" si="836"/>
        <v>#VALUE!</v>
      </c>
      <c r="EP213" s="382" t="e">
        <f t="shared" si="836"/>
        <v>#VALUE!</v>
      </c>
      <c r="EQ213" s="382" t="e">
        <f t="shared" si="836"/>
        <v>#VALUE!</v>
      </c>
      <c r="ER213" s="382" t="e">
        <f t="shared" si="836"/>
        <v>#VALUE!</v>
      </c>
      <c r="ES213" s="382" t="e">
        <f t="shared" si="836"/>
        <v>#VALUE!</v>
      </c>
      <c r="ET213" s="382" t="e">
        <f t="shared" si="836"/>
        <v>#VALUE!</v>
      </c>
      <c r="EU213" s="382" t="e">
        <f t="shared" si="836"/>
        <v>#VALUE!</v>
      </c>
      <c r="EV213" s="382" t="e">
        <f t="shared" si="836"/>
        <v>#VALUE!</v>
      </c>
      <c r="EW213" s="382" t="e">
        <f t="shared" si="836"/>
        <v>#VALUE!</v>
      </c>
      <c r="EX213" s="382" t="e">
        <f t="shared" si="836"/>
        <v>#VALUE!</v>
      </c>
      <c r="EY213" s="382" t="e">
        <f t="shared" si="836"/>
        <v>#VALUE!</v>
      </c>
      <c r="EZ213" s="382" t="e">
        <f t="shared" si="836"/>
        <v>#VALUE!</v>
      </c>
      <c r="FA213" s="382" t="e">
        <f t="shared" si="836"/>
        <v>#VALUE!</v>
      </c>
      <c r="FB213" s="382" t="e">
        <f t="shared" si="836"/>
        <v>#VALUE!</v>
      </c>
      <c r="FC213" s="382" t="e">
        <f t="shared" si="836"/>
        <v>#VALUE!</v>
      </c>
      <c r="FD213" s="382" t="e">
        <f t="shared" si="836"/>
        <v>#VALUE!</v>
      </c>
      <c r="FE213" s="382" t="e">
        <f t="shared" si="836"/>
        <v>#VALUE!</v>
      </c>
      <c r="FF213" s="382" t="e">
        <f t="shared" si="836"/>
        <v>#VALUE!</v>
      </c>
      <c r="FG213" s="382" t="e">
        <f t="shared" si="836"/>
        <v>#VALUE!</v>
      </c>
      <c r="FH213" s="382" t="e">
        <f t="shared" si="836"/>
        <v>#VALUE!</v>
      </c>
      <c r="FI213" s="382" t="e">
        <f t="shared" si="836"/>
        <v>#VALUE!</v>
      </c>
      <c r="FJ213" s="382" t="e">
        <f t="shared" si="836"/>
        <v>#VALUE!</v>
      </c>
      <c r="FK213" s="382" t="e">
        <f t="shared" si="836"/>
        <v>#VALUE!</v>
      </c>
      <c r="FL213" s="382" t="e">
        <f t="shared" si="836"/>
        <v>#VALUE!</v>
      </c>
      <c r="FM213" s="382" t="e">
        <f t="shared" si="836"/>
        <v>#VALUE!</v>
      </c>
      <c r="FN213" s="382" t="e">
        <f t="shared" si="836"/>
        <v>#VALUE!</v>
      </c>
      <c r="FO213" s="382" t="e">
        <f t="shared" si="836"/>
        <v>#VALUE!</v>
      </c>
      <c r="FP213" s="382" t="e">
        <f t="shared" si="836"/>
        <v>#VALUE!</v>
      </c>
      <c r="FQ213" s="382" t="e">
        <f t="shared" ref="FQ213:IB213" si="837">IF(FQ204="","",FDIST(FQ212,FQ199,FQ200))</f>
        <v>#VALUE!</v>
      </c>
      <c r="FR213" s="382" t="e">
        <f>IF(FR204="","",FDIST(FR212,FR199,FR200))</f>
        <v>#VALUE!</v>
      </c>
      <c r="FS213" s="382" t="e">
        <f t="shared" si="837"/>
        <v>#VALUE!</v>
      </c>
      <c r="FT213" s="382" t="e">
        <f t="shared" si="837"/>
        <v>#VALUE!</v>
      </c>
      <c r="FU213" s="382" t="e">
        <f t="shared" si="837"/>
        <v>#VALUE!</v>
      </c>
      <c r="FV213" s="382" t="e">
        <f t="shared" si="837"/>
        <v>#VALUE!</v>
      </c>
      <c r="FW213" s="382" t="e">
        <f t="shared" si="837"/>
        <v>#VALUE!</v>
      </c>
      <c r="FX213" s="382" t="e">
        <f t="shared" si="837"/>
        <v>#VALUE!</v>
      </c>
      <c r="FY213" s="382" t="e">
        <f t="shared" si="837"/>
        <v>#VALUE!</v>
      </c>
      <c r="FZ213" s="382" t="e">
        <f t="shared" si="837"/>
        <v>#VALUE!</v>
      </c>
      <c r="GA213" s="382" t="e">
        <f t="shared" si="837"/>
        <v>#VALUE!</v>
      </c>
      <c r="GB213" s="382" t="e">
        <f t="shared" si="837"/>
        <v>#VALUE!</v>
      </c>
      <c r="GC213" s="382" t="e">
        <f t="shared" si="837"/>
        <v>#VALUE!</v>
      </c>
      <c r="GD213" s="382" t="e">
        <f t="shared" si="837"/>
        <v>#VALUE!</v>
      </c>
      <c r="GE213" s="382" t="e">
        <f t="shared" si="837"/>
        <v>#VALUE!</v>
      </c>
      <c r="GF213" s="382" t="e">
        <f t="shared" si="837"/>
        <v>#VALUE!</v>
      </c>
      <c r="GG213" s="382" t="e">
        <f t="shared" si="837"/>
        <v>#VALUE!</v>
      </c>
      <c r="GH213" s="382" t="e">
        <f t="shared" si="837"/>
        <v>#VALUE!</v>
      </c>
      <c r="GI213" s="382" t="e">
        <f t="shared" si="837"/>
        <v>#VALUE!</v>
      </c>
      <c r="GJ213" s="382" t="e">
        <f t="shared" si="837"/>
        <v>#VALUE!</v>
      </c>
      <c r="GK213" s="382" t="e">
        <f t="shared" si="837"/>
        <v>#VALUE!</v>
      </c>
      <c r="GL213" s="382" t="e">
        <f t="shared" si="837"/>
        <v>#VALUE!</v>
      </c>
      <c r="GM213" s="382" t="e">
        <f t="shared" si="837"/>
        <v>#VALUE!</v>
      </c>
      <c r="GN213" s="382" t="e">
        <f t="shared" si="837"/>
        <v>#VALUE!</v>
      </c>
      <c r="GO213" s="382" t="e">
        <f t="shared" si="837"/>
        <v>#VALUE!</v>
      </c>
      <c r="GP213" s="382" t="e">
        <f t="shared" si="837"/>
        <v>#VALUE!</v>
      </c>
      <c r="GQ213" s="382" t="e">
        <f t="shared" si="837"/>
        <v>#VALUE!</v>
      </c>
      <c r="GR213" s="382" t="e">
        <f t="shared" si="837"/>
        <v>#VALUE!</v>
      </c>
      <c r="GS213" s="382" t="e">
        <f t="shared" si="837"/>
        <v>#VALUE!</v>
      </c>
      <c r="GT213" s="382" t="e">
        <f t="shared" si="837"/>
        <v>#VALUE!</v>
      </c>
      <c r="GU213" s="382" t="e">
        <f t="shared" si="837"/>
        <v>#VALUE!</v>
      </c>
      <c r="GV213" s="382" t="e">
        <f t="shared" si="837"/>
        <v>#VALUE!</v>
      </c>
      <c r="GW213" s="382" t="e">
        <f t="shared" si="837"/>
        <v>#VALUE!</v>
      </c>
      <c r="GX213" s="382" t="e">
        <f t="shared" si="837"/>
        <v>#VALUE!</v>
      </c>
      <c r="GY213" s="382" t="e">
        <f t="shared" si="837"/>
        <v>#VALUE!</v>
      </c>
      <c r="GZ213" s="382" t="e">
        <f t="shared" si="837"/>
        <v>#VALUE!</v>
      </c>
      <c r="HA213" s="382" t="e">
        <f t="shared" si="837"/>
        <v>#VALUE!</v>
      </c>
      <c r="HB213" s="382" t="e">
        <f t="shared" si="837"/>
        <v>#VALUE!</v>
      </c>
      <c r="HC213" s="382" t="e">
        <f t="shared" si="837"/>
        <v>#VALUE!</v>
      </c>
      <c r="HD213" s="382" t="e">
        <f t="shared" si="837"/>
        <v>#VALUE!</v>
      </c>
      <c r="HE213" s="382" t="e">
        <f t="shared" si="837"/>
        <v>#VALUE!</v>
      </c>
      <c r="HF213" s="382" t="e">
        <f t="shared" si="837"/>
        <v>#VALUE!</v>
      </c>
      <c r="HG213" s="382" t="e">
        <f t="shared" si="837"/>
        <v>#VALUE!</v>
      </c>
      <c r="HH213" s="382" t="e">
        <f t="shared" si="837"/>
        <v>#VALUE!</v>
      </c>
      <c r="HI213" s="382" t="e">
        <f t="shared" si="837"/>
        <v>#VALUE!</v>
      </c>
      <c r="HJ213" s="382" t="e">
        <f t="shared" si="837"/>
        <v>#VALUE!</v>
      </c>
      <c r="HK213" s="382" t="e">
        <f t="shared" si="837"/>
        <v>#VALUE!</v>
      </c>
      <c r="HL213" s="382" t="e">
        <f t="shared" si="837"/>
        <v>#VALUE!</v>
      </c>
      <c r="HM213" s="382" t="e">
        <f t="shared" si="837"/>
        <v>#VALUE!</v>
      </c>
      <c r="HN213" s="382" t="e">
        <f t="shared" si="837"/>
        <v>#VALUE!</v>
      </c>
      <c r="HO213" s="382" t="e">
        <f t="shared" si="837"/>
        <v>#VALUE!</v>
      </c>
      <c r="HP213" s="382" t="e">
        <f t="shared" si="837"/>
        <v>#VALUE!</v>
      </c>
      <c r="HQ213" s="382" t="e">
        <f t="shared" si="837"/>
        <v>#VALUE!</v>
      </c>
      <c r="HR213" s="382" t="e">
        <f t="shared" si="837"/>
        <v>#VALUE!</v>
      </c>
      <c r="HS213" s="382" t="e">
        <f t="shared" si="837"/>
        <v>#VALUE!</v>
      </c>
      <c r="HT213" s="382" t="e">
        <f t="shared" si="837"/>
        <v>#VALUE!</v>
      </c>
      <c r="HU213" s="382" t="e">
        <f t="shared" si="837"/>
        <v>#VALUE!</v>
      </c>
      <c r="HV213" s="382" t="e">
        <f t="shared" si="837"/>
        <v>#VALUE!</v>
      </c>
      <c r="HW213" s="382" t="e">
        <f t="shared" si="837"/>
        <v>#VALUE!</v>
      </c>
      <c r="HX213" s="382" t="e">
        <f t="shared" si="837"/>
        <v>#VALUE!</v>
      </c>
      <c r="HY213" s="382" t="e">
        <f t="shared" si="837"/>
        <v>#VALUE!</v>
      </c>
      <c r="HZ213" s="382" t="e">
        <f t="shared" si="837"/>
        <v>#VALUE!</v>
      </c>
      <c r="IA213" s="382" t="e">
        <f t="shared" si="837"/>
        <v>#VALUE!</v>
      </c>
      <c r="IB213" s="382" t="e">
        <f t="shared" si="837"/>
        <v>#VALUE!</v>
      </c>
      <c r="IC213" s="382" t="e">
        <f t="shared" ref="IC213:KN213" si="838">IF(IC204="","",FDIST(IC212,IC199,IC200))</f>
        <v>#VALUE!</v>
      </c>
      <c r="ID213" s="382" t="e">
        <f t="shared" si="838"/>
        <v>#VALUE!</v>
      </c>
      <c r="IE213" s="382" t="e">
        <f t="shared" si="838"/>
        <v>#VALUE!</v>
      </c>
      <c r="IF213" s="382" t="e">
        <f t="shared" si="838"/>
        <v>#VALUE!</v>
      </c>
      <c r="IG213" s="382" t="e">
        <f t="shared" si="838"/>
        <v>#VALUE!</v>
      </c>
      <c r="IH213" s="382" t="e">
        <f t="shared" si="838"/>
        <v>#VALUE!</v>
      </c>
      <c r="II213" s="382" t="e">
        <f t="shared" si="838"/>
        <v>#VALUE!</v>
      </c>
      <c r="IJ213" s="382" t="e">
        <f t="shared" si="838"/>
        <v>#VALUE!</v>
      </c>
      <c r="IK213" s="382" t="e">
        <f t="shared" si="838"/>
        <v>#VALUE!</v>
      </c>
      <c r="IL213" s="382" t="e">
        <f t="shared" si="838"/>
        <v>#VALUE!</v>
      </c>
      <c r="IM213" s="382" t="e">
        <f t="shared" si="838"/>
        <v>#VALUE!</v>
      </c>
      <c r="IN213" s="382" t="e">
        <f t="shared" si="838"/>
        <v>#VALUE!</v>
      </c>
      <c r="IO213" s="382" t="e">
        <f t="shared" si="838"/>
        <v>#VALUE!</v>
      </c>
      <c r="IP213" s="382" t="e">
        <f t="shared" si="838"/>
        <v>#VALUE!</v>
      </c>
      <c r="IQ213" s="382" t="e">
        <f t="shared" si="838"/>
        <v>#VALUE!</v>
      </c>
      <c r="IR213" s="382" t="e">
        <f t="shared" si="838"/>
        <v>#VALUE!</v>
      </c>
      <c r="IS213" s="382" t="e">
        <f t="shared" si="838"/>
        <v>#VALUE!</v>
      </c>
      <c r="IT213" s="382" t="e">
        <f t="shared" si="838"/>
        <v>#VALUE!</v>
      </c>
      <c r="IU213" s="382" t="e">
        <f t="shared" si="838"/>
        <v>#VALUE!</v>
      </c>
      <c r="IV213" s="382" t="e">
        <f t="shared" si="838"/>
        <v>#VALUE!</v>
      </c>
      <c r="IW213" s="382" t="e">
        <f t="shared" si="838"/>
        <v>#VALUE!</v>
      </c>
      <c r="IX213" s="382" t="e">
        <f t="shared" si="838"/>
        <v>#VALUE!</v>
      </c>
      <c r="IY213" s="382" t="e">
        <f t="shared" si="838"/>
        <v>#VALUE!</v>
      </c>
      <c r="IZ213" s="382" t="e">
        <f t="shared" si="838"/>
        <v>#VALUE!</v>
      </c>
      <c r="JA213" s="382" t="e">
        <f t="shared" si="838"/>
        <v>#VALUE!</v>
      </c>
      <c r="JB213" s="382" t="e">
        <f t="shared" si="838"/>
        <v>#VALUE!</v>
      </c>
      <c r="JC213" s="382" t="e">
        <f t="shared" si="838"/>
        <v>#VALUE!</v>
      </c>
      <c r="JD213" s="382" t="e">
        <f t="shared" si="838"/>
        <v>#VALUE!</v>
      </c>
      <c r="JE213" s="382" t="e">
        <f t="shared" si="838"/>
        <v>#VALUE!</v>
      </c>
      <c r="JF213" s="382" t="e">
        <f t="shared" si="838"/>
        <v>#VALUE!</v>
      </c>
      <c r="JG213" s="382" t="e">
        <f t="shared" si="838"/>
        <v>#VALUE!</v>
      </c>
      <c r="JH213" s="382" t="e">
        <f t="shared" si="838"/>
        <v>#VALUE!</v>
      </c>
      <c r="JI213" s="382" t="e">
        <f t="shared" si="838"/>
        <v>#VALUE!</v>
      </c>
      <c r="JJ213" s="382" t="e">
        <f t="shared" si="838"/>
        <v>#VALUE!</v>
      </c>
      <c r="JK213" s="382" t="e">
        <f t="shared" si="838"/>
        <v>#VALUE!</v>
      </c>
      <c r="JL213" s="382" t="e">
        <f t="shared" si="838"/>
        <v>#VALUE!</v>
      </c>
      <c r="JM213" s="382" t="e">
        <f t="shared" si="838"/>
        <v>#VALUE!</v>
      </c>
      <c r="JN213" s="382" t="e">
        <f t="shared" si="838"/>
        <v>#VALUE!</v>
      </c>
      <c r="JO213" s="382" t="e">
        <f t="shared" si="838"/>
        <v>#VALUE!</v>
      </c>
      <c r="JP213" s="382" t="e">
        <f t="shared" si="838"/>
        <v>#VALUE!</v>
      </c>
      <c r="JQ213" s="382" t="e">
        <f t="shared" si="838"/>
        <v>#VALUE!</v>
      </c>
      <c r="JR213" s="382" t="e">
        <f t="shared" si="838"/>
        <v>#VALUE!</v>
      </c>
      <c r="JS213" s="382" t="e">
        <f t="shared" si="838"/>
        <v>#VALUE!</v>
      </c>
      <c r="JT213" s="382" t="e">
        <f t="shared" si="838"/>
        <v>#VALUE!</v>
      </c>
      <c r="JU213" s="382" t="e">
        <f t="shared" si="838"/>
        <v>#VALUE!</v>
      </c>
      <c r="JV213" s="382" t="e">
        <f t="shared" si="838"/>
        <v>#VALUE!</v>
      </c>
      <c r="JW213" s="382" t="e">
        <f t="shared" si="838"/>
        <v>#VALUE!</v>
      </c>
      <c r="JX213" s="382" t="e">
        <f t="shared" si="838"/>
        <v>#VALUE!</v>
      </c>
      <c r="JY213" s="382" t="e">
        <f t="shared" si="838"/>
        <v>#VALUE!</v>
      </c>
      <c r="JZ213" s="382" t="e">
        <f t="shared" si="838"/>
        <v>#VALUE!</v>
      </c>
      <c r="KA213" s="382" t="e">
        <f t="shared" si="838"/>
        <v>#VALUE!</v>
      </c>
      <c r="KB213" s="382" t="e">
        <f t="shared" si="838"/>
        <v>#VALUE!</v>
      </c>
      <c r="KC213" s="382" t="e">
        <f t="shared" si="838"/>
        <v>#VALUE!</v>
      </c>
      <c r="KD213" s="382" t="e">
        <f t="shared" si="838"/>
        <v>#VALUE!</v>
      </c>
      <c r="KE213" s="382" t="e">
        <f t="shared" si="838"/>
        <v>#VALUE!</v>
      </c>
      <c r="KF213" s="382" t="e">
        <f t="shared" si="838"/>
        <v>#VALUE!</v>
      </c>
      <c r="KG213" s="382" t="e">
        <f t="shared" si="838"/>
        <v>#VALUE!</v>
      </c>
      <c r="KH213" s="382" t="e">
        <f t="shared" si="838"/>
        <v>#VALUE!</v>
      </c>
      <c r="KI213" s="382" t="e">
        <f t="shared" si="838"/>
        <v>#VALUE!</v>
      </c>
      <c r="KJ213" s="382" t="e">
        <f t="shared" si="838"/>
        <v>#VALUE!</v>
      </c>
      <c r="KK213" s="382" t="e">
        <f t="shared" si="838"/>
        <v>#VALUE!</v>
      </c>
      <c r="KL213" s="382" t="e">
        <f t="shared" si="838"/>
        <v>#VALUE!</v>
      </c>
      <c r="KM213" s="382" t="e">
        <f t="shared" si="838"/>
        <v>#VALUE!</v>
      </c>
      <c r="KN213" s="382" t="e">
        <f t="shared" si="838"/>
        <v>#VALUE!</v>
      </c>
      <c r="KO213" s="382" t="e">
        <f t="shared" ref="KO213:MZ213" si="839">IF(KO204="","",FDIST(KO212,KO199,KO200))</f>
        <v>#VALUE!</v>
      </c>
      <c r="KP213" s="382" t="e">
        <f t="shared" si="839"/>
        <v>#VALUE!</v>
      </c>
      <c r="KQ213" s="382" t="e">
        <f t="shared" si="839"/>
        <v>#VALUE!</v>
      </c>
      <c r="KR213" s="382" t="e">
        <f t="shared" si="839"/>
        <v>#VALUE!</v>
      </c>
      <c r="KS213" s="382" t="e">
        <f t="shared" si="839"/>
        <v>#VALUE!</v>
      </c>
      <c r="KT213" s="382" t="e">
        <f t="shared" si="839"/>
        <v>#VALUE!</v>
      </c>
      <c r="KU213" s="382" t="e">
        <f t="shared" si="839"/>
        <v>#VALUE!</v>
      </c>
      <c r="KV213" s="382" t="e">
        <f t="shared" si="839"/>
        <v>#VALUE!</v>
      </c>
      <c r="KW213" s="382" t="e">
        <f t="shared" si="839"/>
        <v>#VALUE!</v>
      </c>
      <c r="KX213" s="382" t="e">
        <f t="shared" si="839"/>
        <v>#VALUE!</v>
      </c>
      <c r="KY213" s="382" t="e">
        <f t="shared" si="839"/>
        <v>#VALUE!</v>
      </c>
      <c r="KZ213" s="382" t="e">
        <f t="shared" si="839"/>
        <v>#VALUE!</v>
      </c>
      <c r="LA213" s="382" t="e">
        <f t="shared" si="839"/>
        <v>#VALUE!</v>
      </c>
      <c r="LB213" s="382" t="e">
        <f t="shared" si="839"/>
        <v>#VALUE!</v>
      </c>
      <c r="LC213" s="382" t="e">
        <f t="shared" si="839"/>
        <v>#VALUE!</v>
      </c>
      <c r="LD213" s="382" t="e">
        <f t="shared" si="839"/>
        <v>#VALUE!</v>
      </c>
      <c r="LE213" s="382" t="e">
        <f t="shared" si="839"/>
        <v>#VALUE!</v>
      </c>
      <c r="LF213" s="382" t="e">
        <f t="shared" si="839"/>
        <v>#VALUE!</v>
      </c>
      <c r="LG213" s="382" t="e">
        <f t="shared" si="839"/>
        <v>#VALUE!</v>
      </c>
      <c r="LH213" s="382" t="e">
        <f t="shared" si="839"/>
        <v>#VALUE!</v>
      </c>
      <c r="LI213" s="382" t="e">
        <f t="shared" si="839"/>
        <v>#VALUE!</v>
      </c>
      <c r="LJ213" s="382" t="e">
        <f t="shared" si="839"/>
        <v>#VALUE!</v>
      </c>
      <c r="LK213" s="382" t="e">
        <f t="shared" si="839"/>
        <v>#VALUE!</v>
      </c>
      <c r="LL213" s="382" t="e">
        <f t="shared" si="839"/>
        <v>#VALUE!</v>
      </c>
      <c r="LM213" s="382" t="e">
        <f t="shared" si="839"/>
        <v>#VALUE!</v>
      </c>
      <c r="LN213" s="382" t="e">
        <f t="shared" si="839"/>
        <v>#VALUE!</v>
      </c>
      <c r="LO213" s="382" t="e">
        <f t="shared" si="839"/>
        <v>#VALUE!</v>
      </c>
      <c r="LP213" s="382" t="e">
        <f t="shared" si="839"/>
        <v>#VALUE!</v>
      </c>
      <c r="LQ213" s="382" t="e">
        <f t="shared" si="839"/>
        <v>#VALUE!</v>
      </c>
      <c r="LR213" s="382" t="e">
        <f t="shared" si="839"/>
        <v>#VALUE!</v>
      </c>
      <c r="LS213" s="382" t="e">
        <f t="shared" si="839"/>
        <v>#VALUE!</v>
      </c>
      <c r="LT213" s="382" t="e">
        <f t="shared" si="839"/>
        <v>#VALUE!</v>
      </c>
      <c r="LU213" s="382" t="e">
        <f t="shared" si="839"/>
        <v>#VALUE!</v>
      </c>
      <c r="LV213" s="382" t="e">
        <f t="shared" si="839"/>
        <v>#VALUE!</v>
      </c>
      <c r="LW213" s="382" t="e">
        <f t="shared" si="839"/>
        <v>#VALUE!</v>
      </c>
      <c r="LX213" s="382" t="e">
        <f t="shared" si="839"/>
        <v>#VALUE!</v>
      </c>
      <c r="LY213" s="382" t="e">
        <f t="shared" si="839"/>
        <v>#VALUE!</v>
      </c>
      <c r="LZ213" s="382" t="e">
        <f t="shared" si="839"/>
        <v>#VALUE!</v>
      </c>
      <c r="MA213" s="382" t="e">
        <f t="shared" si="839"/>
        <v>#VALUE!</v>
      </c>
      <c r="MB213" s="382" t="e">
        <f t="shared" si="839"/>
        <v>#VALUE!</v>
      </c>
      <c r="MC213" s="382" t="e">
        <f t="shared" si="839"/>
        <v>#VALUE!</v>
      </c>
      <c r="MD213" s="382" t="e">
        <f t="shared" si="839"/>
        <v>#VALUE!</v>
      </c>
      <c r="ME213" s="382" t="e">
        <f t="shared" si="839"/>
        <v>#VALUE!</v>
      </c>
      <c r="MF213" s="382" t="e">
        <f t="shared" si="839"/>
        <v>#VALUE!</v>
      </c>
      <c r="MG213" s="382" t="e">
        <f t="shared" si="839"/>
        <v>#VALUE!</v>
      </c>
      <c r="MH213" s="382" t="e">
        <f t="shared" si="839"/>
        <v>#VALUE!</v>
      </c>
      <c r="MI213" s="382" t="e">
        <f t="shared" si="839"/>
        <v>#VALUE!</v>
      </c>
      <c r="MJ213" s="382" t="e">
        <f t="shared" si="839"/>
        <v>#VALUE!</v>
      </c>
      <c r="MK213" s="382" t="e">
        <f t="shared" si="839"/>
        <v>#VALUE!</v>
      </c>
      <c r="ML213" s="382" t="e">
        <f t="shared" si="839"/>
        <v>#VALUE!</v>
      </c>
      <c r="MM213" s="382" t="e">
        <f t="shared" si="839"/>
        <v>#VALUE!</v>
      </c>
      <c r="MN213" s="382" t="e">
        <f t="shared" si="839"/>
        <v>#VALUE!</v>
      </c>
      <c r="MO213" s="382" t="e">
        <f t="shared" si="839"/>
        <v>#VALUE!</v>
      </c>
      <c r="MP213" s="382" t="e">
        <f t="shared" si="839"/>
        <v>#VALUE!</v>
      </c>
      <c r="MQ213" s="382" t="e">
        <f t="shared" si="839"/>
        <v>#VALUE!</v>
      </c>
      <c r="MR213" s="382" t="e">
        <f t="shared" si="839"/>
        <v>#VALUE!</v>
      </c>
      <c r="MS213" s="382" t="e">
        <f t="shared" si="839"/>
        <v>#VALUE!</v>
      </c>
      <c r="MT213" s="382" t="e">
        <f t="shared" si="839"/>
        <v>#VALUE!</v>
      </c>
      <c r="MU213" s="382" t="e">
        <f t="shared" si="839"/>
        <v>#VALUE!</v>
      </c>
      <c r="MV213" s="382" t="e">
        <f t="shared" si="839"/>
        <v>#VALUE!</v>
      </c>
      <c r="MW213" s="382" t="e">
        <f t="shared" si="839"/>
        <v>#VALUE!</v>
      </c>
      <c r="MX213" s="382" t="e">
        <f t="shared" si="839"/>
        <v>#VALUE!</v>
      </c>
      <c r="MY213" s="382" t="e">
        <f t="shared" si="839"/>
        <v>#VALUE!</v>
      </c>
      <c r="MZ213" s="382" t="e">
        <f t="shared" si="839"/>
        <v>#VALUE!</v>
      </c>
      <c r="NA213" s="382" t="e">
        <f t="shared" ref="NA213:PL213" si="840">IF(NA204="","",FDIST(NA212,NA199,NA200))</f>
        <v>#VALUE!</v>
      </c>
      <c r="NB213" s="382" t="e">
        <f t="shared" si="840"/>
        <v>#VALUE!</v>
      </c>
      <c r="NC213" s="382" t="e">
        <f t="shared" si="840"/>
        <v>#VALUE!</v>
      </c>
      <c r="ND213" s="382" t="e">
        <f t="shared" si="840"/>
        <v>#VALUE!</v>
      </c>
      <c r="NE213" s="382" t="e">
        <f t="shared" si="840"/>
        <v>#VALUE!</v>
      </c>
      <c r="NF213" s="382" t="e">
        <f t="shared" si="840"/>
        <v>#VALUE!</v>
      </c>
      <c r="NG213" s="382" t="e">
        <f t="shared" si="840"/>
        <v>#VALUE!</v>
      </c>
      <c r="NH213" s="382" t="e">
        <f t="shared" si="840"/>
        <v>#VALUE!</v>
      </c>
      <c r="NI213" s="382" t="e">
        <f t="shared" si="840"/>
        <v>#VALUE!</v>
      </c>
      <c r="NJ213" s="382" t="e">
        <f t="shared" si="840"/>
        <v>#VALUE!</v>
      </c>
      <c r="NK213" s="382" t="e">
        <f t="shared" si="840"/>
        <v>#VALUE!</v>
      </c>
      <c r="NL213" s="382" t="e">
        <f t="shared" si="840"/>
        <v>#VALUE!</v>
      </c>
      <c r="NM213" s="382" t="e">
        <f t="shared" si="840"/>
        <v>#VALUE!</v>
      </c>
      <c r="NN213" s="382" t="e">
        <f t="shared" si="840"/>
        <v>#VALUE!</v>
      </c>
      <c r="NO213" s="382" t="e">
        <f t="shared" si="840"/>
        <v>#VALUE!</v>
      </c>
      <c r="NP213" s="382" t="e">
        <f t="shared" si="840"/>
        <v>#VALUE!</v>
      </c>
      <c r="NQ213" s="382" t="e">
        <f t="shared" si="840"/>
        <v>#VALUE!</v>
      </c>
      <c r="NR213" s="382" t="e">
        <f t="shared" si="840"/>
        <v>#VALUE!</v>
      </c>
      <c r="NS213" s="382" t="e">
        <f t="shared" si="840"/>
        <v>#VALUE!</v>
      </c>
      <c r="NT213" s="382" t="e">
        <f t="shared" si="840"/>
        <v>#VALUE!</v>
      </c>
      <c r="NU213" s="382" t="e">
        <f t="shared" si="840"/>
        <v>#VALUE!</v>
      </c>
      <c r="NV213" s="382" t="e">
        <f t="shared" si="840"/>
        <v>#VALUE!</v>
      </c>
      <c r="NW213" s="382" t="e">
        <f t="shared" si="840"/>
        <v>#VALUE!</v>
      </c>
      <c r="NX213" s="382" t="e">
        <f t="shared" si="840"/>
        <v>#VALUE!</v>
      </c>
      <c r="NY213" s="382" t="e">
        <f t="shared" si="840"/>
        <v>#VALUE!</v>
      </c>
      <c r="NZ213" s="382" t="e">
        <f t="shared" si="840"/>
        <v>#VALUE!</v>
      </c>
      <c r="OA213" s="382" t="e">
        <f t="shared" si="840"/>
        <v>#VALUE!</v>
      </c>
      <c r="OB213" s="382" t="e">
        <f t="shared" si="840"/>
        <v>#VALUE!</v>
      </c>
      <c r="OC213" s="382" t="e">
        <f t="shared" si="840"/>
        <v>#VALUE!</v>
      </c>
      <c r="OD213" s="382" t="e">
        <f t="shared" si="840"/>
        <v>#VALUE!</v>
      </c>
      <c r="OE213" s="382" t="e">
        <f t="shared" si="840"/>
        <v>#VALUE!</v>
      </c>
      <c r="OF213" s="382" t="e">
        <f t="shared" si="840"/>
        <v>#VALUE!</v>
      </c>
      <c r="OG213" s="382" t="e">
        <f t="shared" si="840"/>
        <v>#VALUE!</v>
      </c>
      <c r="OH213" s="382" t="e">
        <f t="shared" si="840"/>
        <v>#VALUE!</v>
      </c>
      <c r="OI213" s="382" t="e">
        <f t="shared" si="840"/>
        <v>#VALUE!</v>
      </c>
      <c r="OJ213" s="382" t="e">
        <f t="shared" si="840"/>
        <v>#VALUE!</v>
      </c>
      <c r="OK213" s="382" t="e">
        <f t="shared" si="840"/>
        <v>#VALUE!</v>
      </c>
      <c r="OL213" s="382" t="e">
        <f t="shared" si="840"/>
        <v>#VALUE!</v>
      </c>
      <c r="OM213" s="382" t="e">
        <f t="shared" si="840"/>
        <v>#VALUE!</v>
      </c>
      <c r="ON213" s="382" t="e">
        <f t="shared" si="840"/>
        <v>#VALUE!</v>
      </c>
      <c r="OO213" s="382" t="e">
        <f t="shared" si="840"/>
        <v>#VALUE!</v>
      </c>
      <c r="OP213" s="382" t="e">
        <f t="shared" si="840"/>
        <v>#VALUE!</v>
      </c>
      <c r="OQ213" s="384" t="e">
        <f t="shared" si="840"/>
        <v>#VALUE!</v>
      </c>
      <c r="OR213" s="384" t="e">
        <f t="shared" si="840"/>
        <v>#VALUE!</v>
      </c>
      <c r="OS213" s="384" t="e">
        <f t="shared" si="840"/>
        <v>#VALUE!</v>
      </c>
      <c r="OT213" s="384" t="e">
        <f t="shared" si="840"/>
        <v>#VALUE!</v>
      </c>
      <c r="OU213" s="384" t="e">
        <f t="shared" si="840"/>
        <v>#VALUE!</v>
      </c>
      <c r="OV213" s="384" t="e">
        <f t="shared" si="840"/>
        <v>#VALUE!</v>
      </c>
      <c r="OW213" s="384" t="e">
        <f t="shared" si="840"/>
        <v>#VALUE!</v>
      </c>
      <c r="OX213" s="384" t="e">
        <f t="shared" si="840"/>
        <v>#VALUE!</v>
      </c>
      <c r="OY213" s="384" t="e">
        <f t="shared" si="840"/>
        <v>#VALUE!</v>
      </c>
      <c r="OZ213" s="384" t="e">
        <f t="shared" si="840"/>
        <v>#VALUE!</v>
      </c>
      <c r="PA213" s="384" t="e">
        <f t="shared" si="840"/>
        <v>#VALUE!</v>
      </c>
      <c r="PB213" s="384" t="e">
        <f t="shared" si="840"/>
        <v>#VALUE!</v>
      </c>
      <c r="PC213" s="384" t="e">
        <f t="shared" si="840"/>
        <v>#VALUE!</v>
      </c>
      <c r="PD213" s="384" t="e">
        <f t="shared" si="840"/>
        <v>#VALUE!</v>
      </c>
      <c r="PE213" s="384" t="e">
        <f t="shared" si="840"/>
        <v>#VALUE!</v>
      </c>
      <c r="PF213" s="384" t="e">
        <f t="shared" si="840"/>
        <v>#VALUE!</v>
      </c>
      <c r="PG213" s="384" t="e">
        <f t="shared" si="840"/>
        <v>#VALUE!</v>
      </c>
      <c r="PH213" s="384" t="e">
        <f t="shared" si="840"/>
        <v>#VALUE!</v>
      </c>
      <c r="PI213" s="384" t="e">
        <f t="shared" si="840"/>
        <v>#VALUE!</v>
      </c>
      <c r="PJ213" s="384" t="e">
        <f t="shared" si="840"/>
        <v>#VALUE!</v>
      </c>
      <c r="PK213" s="384" t="e">
        <f t="shared" si="840"/>
        <v>#VALUE!</v>
      </c>
      <c r="PL213" s="384" t="e">
        <f t="shared" si="840"/>
        <v>#VALUE!</v>
      </c>
      <c r="PM213" s="384" t="e">
        <f t="shared" ref="PM213:RX213" si="841">IF(PM204="","",FDIST(PM212,PM199,PM200))</f>
        <v>#VALUE!</v>
      </c>
      <c r="PN213" s="384" t="e">
        <f t="shared" si="841"/>
        <v>#VALUE!</v>
      </c>
      <c r="PO213" s="384" t="e">
        <f t="shared" si="841"/>
        <v>#VALUE!</v>
      </c>
      <c r="PP213" s="384" t="e">
        <f t="shared" si="841"/>
        <v>#VALUE!</v>
      </c>
      <c r="PQ213" s="384" t="e">
        <f t="shared" si="841"/>
        <v>#VALUE!</v>
      </c>
      <c r="PR213" s="384" t="e">
        <f t="shared" si="841"/>
        <v>#VALUE!</v>
      </c>
      <c r="PS213" s="384" t="e">
        <f t="shared" si="841"/>
        <v>#VALUE!</v>
      </c>
      <c r="PT213" s="384" t="e">
        <f t="shared" si="841"/>
        <v>#VALUE!</v>
      </c>
      <c r="PU213" s="384" t="e">
        <f t="shared" si="841"/>
        <v>#VALUE!</v>
      </c>
      <c r="PV213" s="384" t="e">
        <f t="shared" si="841"/>
        <v>#VALUE!</v>
      </c>
      <c r="PW213" s="384" t="e">
        <f t="shared" si="841"/>
        <v>#VALUE!</v>
      </c>
      <c r="PX213" s="384" t="e">
        <f t="shared" si="841"/>
        <v>#VALUE!</v>
      </c>
      <c r="PY213" s="384" t="e">
        <f t="shared" si="841"/>
        <v>#VALUE!</v>
      </c>
      <c r="PZ213" s="384" t="e">
        <f t="shared" si="841"/>
        <v>#VALUE!</v>
      </c>
      <c r="QA213" s="384" t="e">
        <f t="shared" si="841"/>
        <v>#VALUE!</v>
      </c>
      <c r="QB213" s="384" t="e">
        <f t="shared" si="841"/>
        <v>#VALUE!</v>
      </c>
      <c r="QC213" s="384" t="e">
        <f t="shared" si="841"/>
        <v>#VALUE!</v>
      </c>
      <c r="QD213" s="384" t="e">
        <f t="shared" si="841"/>
        <v>#VALUE!</v>
      </c>
      <c r="QE213" s="384" t="e">
        <f t="shared" si="841"/>
        <v>#VALUE!</v>
      </c>
      <c r="QF213" s="384" t="e">
        <f t="shared" si="841"/>
        <v>#VALUE!</v>
      </c>
      <c r="QG213" s="384" t="e">
        <f t="shared" si="841"/>
        <v>#VALUE!</v>
      </c>
      <c r="QH213" s="384" t="e">
        <f t="shared" si="841"/>
        <v>#VALUE!</v>
      </c>
      <c r="QI213" s="384" t="e">
        <f t="shared" si="841"/>
        <v>#VALUE!</v>
      </c>
      <c r="QJ213" s="384" t="e">
        <f t="shared" si="841"/>
        <v>#VALUE!</v>
      </c>
      <c r="QK213" s="384" t="e">
        <f t="shared" si="841"/>
        <v>#VALUE!</v>
      </c>
      <c r="QL213" s="384" t="e">
        <f t="shared" si="841"/>
        <v>#VALUE!</v>
      </c>
      <c r="QM213" s="384" t="e">
        <f t="shared" si="841"/>
        <v>#VALUE!</v>
      </c>
      <c r="QN213" s="384" t="e">
        <f t="shared" si="841"/>
        <v>#VALUE!</v>
      </c>
      <c r="QO213" s="384" t="e">
        <f t="shared" si="841"/>
        <v>#VALUE!</v>
      </c>
      <c r="QP213" s="384" t="e">
        <f t="shared" si="841"/>
        <v>#VALUE!</v>
      </c>
      <c r="QQ213" s="384" t="e">
        <f t="shared" si="841"/>
        <v>#VALUE!</v>
      </c>
      <c r="QR213" s="384" t="e">
        <f t="shared" si="841"/>
        <v>#VALUE!</v>
      </c>
      <c r="QS213" s="384" t="e">
        <f t="shared" si="841"/>
        <v>#VALUE!</v>
      </c>
      <c r="QT213" s="384" t="e">
        <f t="shared" si="841"/>
        <v>#VALUE!</v>
      </c>
      <c r="QU213" s="384" t="e">
        <f t="shared" si="841"/>
        <v>#VALUE!</v>
      </c>
      <c r="QV213" s="384" t="e">
        <f t="shared" si="841"/>
        <v>#VALUE!</v>
      </c>
      <c r="QW213" s="384" t="e">
        <f t="shared" si="841"/>
        <v>#VALUE!</v>
      </c>
      <c r="QX213" s="384" t="e">
        <f t="shared" si="841"/>
        <v>#VALUE!</v>
      </c>
      <c r="QY213" s="384" t="e">
        <f t="shared" si="841"/>
        <v>#VALUE!</v>
      </c>
      <c r="QZ213" s="384" t="e">
        <f t="shared" si="841"/>
        <v>#VALUE!</v>
      </c>
      <c r="RA213" s="384" t="e">
        <f t="shared" si="841"/>
        <v>#VALUE!</v>
      </c>
      <c r="RB213" s="384" t="e">
        <f t="shared" si="841"/>
        <v>#VALUE!</v>
      </c>
      <c r="RC213" s="384" t="e">
        <f t="shared" si="841"/>
        <v>#VALUE!</v>
      </c>
      <c r="RD213" s="384" t="e">
        <f t="shared" si="841"/>
        <v>#VALUE!</v>
      </c>
      <c r="RE213" s="384" t="e">
        <f t="shared" si="841"/>
        <v>#VALUE!</v>
      </c>
      <c r="RF213" s="384" t="e">
        <f t="shared" si="841"/>
        <v>#VALUE!</v>
      </c>
      <c r="RG213" s="384" t="e">
        <f t="shared" si="841"/>
        <v>#VALUE!</v>
      </c>
      <c r="RH213" s="384" t="e">
        <f t="shared" si="841"/>
        <v>#VALUE!</v>
      </c>
      <c r="RI213" s="384" t="e">
        <f t="shared" si="841"/>
        <v>#VALUE!</v>
      </c>
      <c r="RJ213" s="384" t="e">
        <f t="shared" si="841"/>
        <v>#VALUE!</v>
      </c>
      <c r="RK213" s="384" t="e">
        <f t="shared" si="841"/>
        <v>#VALUE!</v>
      </c>
      <c r="RL213" s="384" t="e">
        <f t="shared" si="841"/>
        <v>#VALUE!</v>
      </c>
      <c r="RM213" s="384" t="e">
        <f t="shared" si="841"/>
        <v>#VALUE!</v>
      </c>
      <c r="RN213" s="384" t="e">
        <f t="shared" si="841"/>
        <v>#VALUE!</v>
      </c>
      <c r="RO213" s="384" t="e">
        <f t="shared" si="841"/>
        <v>#VALUE!</v>
      </c>
      <c r="RP213" s="384" t="e">
        <f t="shared" si="841"/>
        <v>#VALUE!</v>
      </c>
      <c r="RQ213" s="384" t="e">
        <f t="shared" si="841"/>
        <v>#VALUE!</v>
      </c>
      <c r="RR213" s="384" t="e">
        <f t="shared" si="841"/>
        <v>#VALUE!</v>
      </c>
      <c r="RS213" s="384" t="e">
        <f t="shared" si="841"/>
        <v>#VALUE!</v>
      </c>
      <c r="RT213" s="384" t="e">
        <f t="shared" si="841"/>
        <v>#VALUE!</v>
      </c>
      <c r="RU213" s="384" t="e">
        <f t="shared" si="841"/>
        <v>#VALUE!</v>
      </c>
      <c r="RV213" s="384" t="e">
        <f t="shared" si="841"/>
        <v>#VALUE!</v>
      </c>
      <c r="RW213" s="384" t="e">
        <f t="shared" si="841"/>
        <v>#VALUE!</v>
      </c>
      <c r="RX213" s="384" t="e">
        <f t="shared" si="841"/>
        <v>#VALUE!</v>
      </c>
      <c r="RY213" s="384" t="e">
        <f t="shared" ref="RY213:UJ213" si="842">IF(RY204="","",FDIST(RY212,RY199,RY200))</f>
        <v>#VALUE!</v>
      </c>
      <c r="RZ213" s="384" t="e">
        <f t="shared" si="842"/>
        <v>#VALUE!</v>
      </c>
      <c r="SA213" s="384" t="e">
        <f t="shared" si="842"/>
        <v>#VALUE!</v>
      </c>
      <c r="SB213" s="384" t="e">
        <f t="shared" si="842"/>
        <v>#VALUE!</v>
      </c>
      <c r="SC213" s="384" t="e">
        <f t="shared" si="842"/>
        <v>#VALUE!</v>
      </c>
      <c r="SD213" s="384" t="e">
        <f t="shared" si="842"/>
        <v>#VALUE!</v>
      </c>
      <c r="SE213" s="384" t="e">
        <f t="shared" si="842"/>
        <v>#VALUE!</v>
      </c>
      <c r="SF213" s="384" t="e">
        <f t="shared" si="842"/>
        <v>#VALUE!</v>
      </c>
      <c r="SG213" s="384" t="e">
        <f t="shared" si="842"/>
        <v>#VALUE!</v>
      </c>
      <c r="SH213" s="384" t="e">
        <f t="shared" si="842"/>
        <v>#VALUE!</v>
      </c>
      <c r="SI213" s="384" t="e">
        <f t="shared" si="842"/>
        <v>#VALUE!</v>
      </c>
      <c r="SJ213" s="384" t="e">
        <f t="shared" si="842"/>
        <v>#VALUE!</v>
      </c>
      <c r="SK213" s="384" t="e">
        <f t="shared" si="842"/>
        <v>#VALUE!</v>
      </c>
      <c r="SL213" s="384" t="e">
        <f t="shared" si="842"/>
        <v>#VALUE!</v>
      </c>
      <c r="SM213" s="384" t="e">
        <f t="shared" si="842"/>
        <v>#VALUE!</v>
      </c>
      <c r="SN213" s="384" t="e">
        <f t="shared" si="842"/>
        <v>#VALUE!</v>
      </c>
      <c r="SO213" s="384" t="e">
        <f t="shared" si="842"/>
        <v>#VALUE!</v>
      </c>
      <c r="SP213" s="384" t="e">
        <f t="shared" si="842"/>
        <v>#VALUE!</v>
      </c>
      <c r="SQ213" s="384" t="e">
        <f t="shared" si="842"/>
        <v>#VALUE!</v>
      </c>
      <c r="SR213" s="384" t="e">
        <f t="shared" si="842"/>
        <v>#VALUE!</v>
      </c>
      <c r="SS213" s="384" t="e">
        <f t="shared" si="842"/>
        <v>#VALUE!</v>
      </c>
      <c r="ST213" s="384" t="e">
        <f t="shared" si="842"/>
        <v>#VALUE!</v>
      </c>
      <c r="SU213" s="384" t="e">
        <f t="shared" si="842"/>
        <v>#VALUE!</v>
      </c>
      <c r="SV213" s="384" t="e">
        <f t="shared" si="842"/>
        <v>#VALUE!</v>
      </c>
      <c r="SW213" s="384" t="e">
        <f t="shared" si="842"/>
        <v>#VALUE!</v>
      </c>
      <c r="SX213" s="384" t="e">
        <f t="shared" si="842"/>
        <v>#VALUE!</v>
      </c>
      <c r="SY213" s="384" t="e">
        <f t="shared" si="842"/>
        <v>#VALUE!</v>
      </c>
      <c r="SZ213" s="384" t="e">
        <f t="shared" si="842"/>
        <v>#VALUE!</v>
      </c>
      <c r="TA213" s="384" t="e">
        <f t="shared" si="842"/>
        <v>#VALUE!</v>
      </c>
      <c r="TB213" s="384" t="e">
        <f t="shared" si="842"/>
        <v>#VALUE!</v>
      </c>
      <c r="TC213" s="384" t="e">
        <f t="shared" si="842"/>
        <v>#VALUE!</v>
      </c>
      <c r="TD213" s="384" t="e">
        <f t="shared" si="842"/>
        <v>#VALUE!</v>
      </c>
      <c r="TE213" s="384" t="e">
        <f t="shared" si="842"/>
        <v>#VALUE!</v>
      </c>
      <c r="TF213" s="384" t="e">
        <f t="shared" si="842"/>
        <v>#VALUE!</v>
      </c>
      <c r="TG213" s="384" t="e">
        <f t="shared" si="842"/>
        <v>#VALUE!</v>
      </c>
      <c r="TH213" s="384" t="e">
        <f t="shared" si="842"/>
        <v>#VALUE!</v>
      </c>
      <c r="TI213" s="384" t="e">
        <f t="shared" si="842"/>
        <v>#VALUE!</v>
      </c>
      <c r="TJ213" s="384" t="e">
        <f t="shared" si="842"/>
        <v>#VALUE!</v>
      </c>
      <c r="TK213" s="384" t="e">
        <f t="shared" si="842"/>
        <v>#VALUE!</v>
      </c>
      <c r="TL213" s="384" t="e">
        <f t="shared" si="842"/>
        <v>#VALUE!</v>
      </c>
      <c r="TM213" s="384" t="e">
        <f t="shared" si="842"/>
        <v>#VALUE!</v>
      </c>
      <c r="TN213" s="384" t="e">
        <f t="shared" si="842"/>
        <v>#VALUE!</v>
      </c>
      <c r="TO213" s="384" t="e">
        <f t="shared" si="842"/>
        <v>#VALUE!</v>
      </c>
      <c r="TP213" s="384" t="e">
        <f t="shared" si="842"/>
        <v>#VALUE!</v>
      </c>
      <c r="TQ213" s="384" t="e">
        <f t="shared" si="842"/>
        <v>#VALUE!</v>
      </c>
      <c r="TR213" s="384" t="e">
        <f t="shared" si="842"/>
        <v>#VALUE!</v>
      </c>
      <c r="TS213" s="384" t="e">
        <f t="shared" si="842"/>
        <v>#VALUE!</v>
      </c>
      <c r="TT213" s="384" t="e">
        <f t="shared" si="842"/>
        <v>#VALUE!</v>
      </c>
      <c r="TU213" s="384" t="e">
        <f t="shared" si="842"/>
        <v>#VALUE!</v>
      </c>
      <c r="TV213" s="384" t="e">
        <f t="shared" si="842"/>
        <v>#VALUE!</v>
      </c>
      <c r="TW213" s="384" t="e">
        <f t="shared" si="842"/>
        <v>#VALUE!</v>
      </c>
      <c r="TX213" s="384" t="e">
        <f t="shared" si="842"/>
        <v>#VALUE!</v>
      </c>
      <c r="TY213" s="384" t="e">
        <f t="shared" si="842"/>
        <v>#VALUE!</v>
      </c>
      <c r="TZ213" s="384" t="e">
        <f t="shared" si="842"/>
        <v>#VALUE!</v>
      </c>
      <c r="UA213" s="384" t="e">
        <f t="shared" si="842"/>
        <v>#VALUE!</v>
      </c>
      <c r="UB213" s="384" t="e">
        <f t="shared" si="842"/>
        <v>#VALUE!</v>
      </c>
      <c r="UC213" s="384" t="e">
        <f t="shared" si="842"/>
        <v>#VALUE!</v>
      </c>
      <c r="UD213" s="384" t="e">
        <f t="shared" si="842"/>
        <v>#VALUE!</v>
      </c>
      <c r="UE213" s="384" t="e">
        <f t="shared" si="842"/>
        <v>#VALUE!</v>
      </c>
      <c r="UF213" s="384" t="e">
        <f t="shared" si="842"/>
        <v>#VALUE!</v>
      </c>
      <c r="UG213" s="384" t="e">
        <f t="shared" si="842"/>
        <v>#VALUE!</v>
      </c>
      <c r="UH213" s="384" t="e">
        <f t="shared" si="842"/>
        <v>#VALUE!</v>
      </c>
      <c r="UI213" s="384" t="e">
        <f t="shared" si="842"/>
        <v>#VALUE!</v>
      </c>
      <c r="UJ213" s="384" t="e">
        <f t="shared" si="842"/>
        <v>#VALUE!</v>
      </c>
      <c r="UK213" s="384" t="e">
        <f t="shared" ref="UK213:WI213" si="843">IF(UK204="","",FDIST(UK212,UK199,UK200))</f>
        <v>#VALUE!</v>
      </c>
      <c r="UL213" s="384" t="e">
        <f t="shared" si="843"/>
        <v>#VALUE!</v>
      </c>
      <c r="UM213" s="384" t="e">
        <f t="shared" si="843"/>
        <v>#VALUE!</v>
      </c>
      <c r="UN213" s="384" t="e">
        <f t="shared" si="843"/>
        <v>#VALUE!</v>
      </c>
      <c r="UO213" s="384" t="e">
        <f t="shared" si="843"/>
        <v>#VALUE!</v>
      </c>
      <c r="UP213" s="384" t="e">
        <f t="shared" si="843"/>
        <v>#VALUE!</v>
      </c>
      <c r="UQ213" s="384" t="e">
        <f t="shared" si="843"/>
        <v>#VALUE!</v>
      </c>
      <c r="UR213" s="384" t="e">
        <f t="shared" si="843"/>
        <v>#VALUE!</v>
      </c>
      <c r="US213" s="384" t="e">
        <f t="shared" si="843"/>
        <v>#VALUE!</v>
      </c>
      <c r="UT213" s="384" t="e">
        <f t="shared" si="843"/>
        <v>#VALUE!</v>
      </c>
      <c r="UU213" s="384" t="e">
        <f t="shared" si="843"/>
        <v>#VALUE!</v>
      </c>
      <c r="UV213" s="384" t="e">
        <f t="shared" si="843"/>
        <v>#VALUE!</v>
      </c>
      <c r="UW213" s="384" t="e">
        <f t="shared" si="843"/>
        <v>#VALUE!</v>
      </c>
      <c r="UX213" s="384" t="e">
        <f t="shared" si="843"/>
        <v>#VALUE!</v>
      </c>
      <c r="UY213" s="384" t="e">
        <f t="shared" si="843"/>
        <v>#VALUE!</v>
      </c>
      <c r="UZ213" s="384" t="e">
        <f t="shared" si="843"/>
        <v>#VALUE!</v>
      </c>
      <c r="VA213" s="384" t="e">
        <f t="shared" si="843"/>
        <v>#VALUE!</v>
      </c>
      <c r="VB213" s="384" t="e">
        <f t="shared" si="843"/>
        <v>#VALUE!</v>
      </c>
      <c r="VC213" s="384" t="e">
        <f t="shared" si="843"/>
        <v>#VALUE!</v>
      </c>
      <c r="VD213" s="384" t="e">
        <f t="shared" si="843"/>
        <v>#VALUE!</v>
      </c>
      <c r="VE213" s="384" t="e">
        <f t="shared" si="843"/>
        <v>#VALUE!</v>
      </c>
      <c r="VF213" s="384" t="e">
        <f t="shared" si="843"/>
        <v>#VALUE!</v>
      </c>
      <c r="VG213" s="384" t="e">
        <f t="shared" si="843"/>
        <v>#VALUE!</v>
      </c>
      <c r="VH213" s="384" t="e">
        <f t="shared" si="843"/>
        <v>#VALUE!</v>
      </c>
      <c r="VI213" s="384" t="e">
        <f t="shared" si="843"/>
        <v>#VALUE!</v>
      </c>
      <c r="VJ213" s="384" t="e">
        <f t="shared" si="843"/>
        <v>#VALUE!</v>
      </c>
      <c r="VK213" s="384" t="e">
        <f t="shared" si="843"/>
        <v>#VALUE!</v>
      </c>
      <c r="VL213" s="384" t="e">
        <f t="shared" si="843"/>
        <v>#VALUE!</v>
      </c>
      <c r="VM213" s="384" t="e">
        <f t="shared" si="843"/>
        <v>#VALUE!</v>
      </c>
      <c r="VN213" s="384" t="e">
        <f t="shared" si="843"/>
        <v>#VALUE!</v>
      </c>
      <c r="VO213" s="384" t="e">
        <f t="shared" si="843"/>
        <v>#VALUE!</v>
      </c>
      <c r="VP213" s="384" t="e">
        <f t="shared" si="843"/>
        <v>#VALUE!</v>
      </c>
      <c r="VQ213" s="384" t="e">
        <f t="shared" si="843"/>
        <v>#VALUE!</v>
      </c>
      <c r="VR213" s="384" t="e">
        <f t="shared" si="843"/>
        <v>#VALUE!</v>
      </c>
      <c r="VS213" s="384" t="e">
        <f t="shared" si="843"/>
        <v>#VALUE!</v>
      </c>
      <c r="VT213" s="384" t="e">
        <f t="shared" si="843"/>
        <v>#VALUE!</v>
      </c>
      <c r="VU213" s="384" t="e">
        <f t="shared" si="843"/>
        <v>#VALUE!</v>
      </c>
      <c r="VV213" s="384" t="e">
        <f t="shared" si="843"/>
        <v>#VALUE!</v>
      </c>
      <c r="VW213" s="384" t="e">
        <f t="shared" si="843"/>
        <v>#VALUE!</v>
      </c>
      <c r="VX213" s="384" t="e">
        <f t="shared" si="843"/>
        <v>#VALUE!</v>
      </c>
      <c r="VY213" s="384" t="e">
        <f t="shared" si="843"/>
        <v>#VALUE!</v>
      </c>
      <c r="VZ213" s="384" t="e">
        <f t="shared" si="843"/>
        <v>#VALUE!</v>
      </c>
      <c r="WA213" s="384" t="e">
        <f t="shared" si="843"/>
        <v>#VALUE!</v>
      </c>
      <c r="WB213" s="384" t="e">
        <f t="shared" si="843"/>
        <v>#VALUE!</v>
      </c>
      <c r="WC213" s="384" t="e">
        <f t="shared" si="843"/>
        <v>#VALUE!</v>
      </c>
      <c r="WD213" s="384" t="e">
        <f t="shared" si="843"/>
        <v>#VALUE!</v>
      </c>
      <c r="WE213" s="384" t="e">
        <f t="shared" si="843"/>
        <v>#VALUE!</v>
      </c>
      <c r="WF213" s="384" t="e">
        <f t="shared" si="843"/>
        <v>#VALUE!</v>
      </c>
      <c r="WG213" s="384" t="e">
        <f t="shared" si="843"/>
        <v>#VALUE!</v>
      </c>
      <c r="WH213" s="384" t="e">
        <f t="shared" si="843"/>
        <v>#VALUE!</v>
      </c>
      <c r="WI213" s="382" t="e">
        <f t="shared" si="843"/>
        <v>#VALUE!</v>
      </c>
    </row>
    <row r="214" spans="1:607">
      <c r="A214" s="348"/>
      <c r="B214" s="360" t="s">
        <v>946</v>
      </c>
      <c r="C214" s="348"/>
      <c r="D214" s="348"/>
      <c r="E214" s="348"/>
      <c r="F214" s="348"/>
      <c r="G214" s="361" t="str">
        <f t="shared" si="734"/>
        <v/>
      </c>
      <c r="H214" s="361" t="str">
        <f t="shared" si="735"/>
        <v/>
      </c>
      <c r="I214" s="397"/>
      <c r="J214" s="348"/>
      <c r="K214" s="348"/>
      <c r="L214" s="348"/>
      <c r="M214" s="348"/>
      <c r="N214" s="400"/>
      <c r="O214" s="400"/>
      <c r="P214" s="400"/>
      <c r="Q214" s="400"/>
      <c r="R214" s="400"/>
      <c r="S214" s="400"/>
      <c r="T214" s="400"/>
      <c r="U214" s="400"/>
      <c r="V214" s="400"/>
      <c r="W214" s="400"/>
      <c r="X214" s="400"/>
      <c r="Y214" s="400"/>
      <c r="Z214" s="400"/>
      <c r="AA214" s="400"/>
      <c r="AB214" s="400"/>
      <c r="AC214" s="400"/>
      <c r="AD214" s="400"/>
      <c r="AE214" s="400"/>
      <c r="AF214" s="400"/>
      <c r="AG214" s="400"/>
      <c r="AH214" s="400"/>
      <c r="AI214" s="400"/>
      <c r="AJ214" s="400"/>
      <c r="AK214" s="400"/>
      <c r="AL214" s="400"/>
      <c r="AM214" s="400"/>
      <c r="AN214" s="400"/>
      <c r="AO214" s="400"/>
      <c r="AP214" s="400"/>
      <c r="AQ214" s="400"/>
      <c r="AR214" s="400"/>
      <c r="AS214" s="400"/>
      <c r="AT214" s="400"/>
      <c r="AU214" s="400"/>
      <c r="AV214" s="400"/>
      <c r="AW214" s="400"/>
      <c r="AX214" s="400"/>
      <c r="AY214" s="400"/>
      <c r="AZ214" s="400"/>
      <c r="BA214" s="400"/>
      <c r="BB214" s="400"/>
      <c r="BC214" s="400"/>
      <c r="BD214" s="400"/>
      <c r="BE214" s="400"/>
      <c r="BF214" s="400"/>
      <c r="BG214" s="400"/>
      <c r="BH214" s="400"/>
      <c r="BI214" s="400"/>
      <c r="BJ214" s="400"/>
      <c r="BK214" s="400"/>
      <c r="BL214" s="400"/>
      <c r="BM214" s="400"/>
      <c r="BN214" s="400"/>
      <c r="BO214" s="400"/>
      <c r="BP214" s="400"/>
      <c r="BQ214" s="400"/>
      <c r="BR214" s="400"/>
      <c r="BS214" s="400"/>
      <c r="BT214" s="400"/>
      <c r="BU214" s="400"/>
      <c r="BV214" s="400"/>
      <c r="BW214" s="400"/>
      <c r="BX214" s="400"/>
      <c r="BY214" s="400"/>
      <c r="BZ214" s="400"/>
      <c r="CA214" s="400"/>
      <c r="CB214" s="400"/>
      <c r="CC214" s="400"/>
      <c r="CD214" s="400"/>
      <c r="CE214" s="400"/>
      <c r="CF214" s="400"/>
      <c r="CG214" s="400"/>
      <c r="CH214" s="400"/>
      <c r="CI214" s="400"/>
      <c r="CJ214" s="400"/>
      <c r="CK214" s="400"/>
      <c r="CL214" s="400"/>
      <c r="CM214" s="400"/>
      <c r="CN214" s="400"/>
      <c r="CO214" s="400"/>
      <c r="CP214" s="400"/>
      <c r="CQ214" s="400"/>
      <c r="CR214" s="400"/>
      <c r="CS214" s="400"/>
      <c r="CT214" s="400"/>
      <c r="CU214" s="400"/>
      <c r="CV214" s="400"/>
      <c r="CW214" s="400"/>
      <c r="CX214" s="400"/>
      <c r="CY214" s="400"/>
      <c r="CZ214" s="362"/>
    </row>
    <row r="215" spans="1:607">
      <c r="A215" s="348"/>
      <c r="B215" s="360" t="s">
        <v>947</v>
      </c>
      <c r="C215" s="348"/>
      <c r="D215" s="348"/>
      <c r="E215" s="348"/>
      <c r="F215" s="348"/>
      <c r="G215" s="361" t="str">
        <f t="shared" si="734"/>
        <v/>
      </c>
      <c r="H215" s="361" t="str">
        <f t="shared" si="735"/>
        <v/>
      </c>
      <c r="I215" s="397"/>
      <c r="J215" s="348"/>
      <c r="K215" s="348"/>
      <c r="L215" s="348"/>
      <c r="M215" s="348"/>
      <c r="N215" s="400"/>
      <c r="O215" s="400"/>
      <c r="P215" s="400"/>
      <c r="Q215" s="400"/>
      <c r="R215" s="400"/>
      <c r="S215" s="400"/>
      <c r="T215" s="400"/>
      <c r="U215" s="400"/>
      <c r="V215" s="400"/>
      <c r="W215" s="400"/>
      <c r="X215" s="400"/>
      <c r="Y215" s="400"/>
      <c r="Z215" s="400"/>
      <c r="AA215" s="400"/>
      <c r="AB215" s="400"/>
      <c r="AC215" s="400"/>
      <c r="AD215" s="400"/>
      <c r="AE215" s="400"/>
      <c r="AF215" s="400"/>
      <c r="AG215" s="400"/>
      <c r="AH215" s="400"/>
      <c r="AI215" s="400"/>
      <c r="AJ215" s="400"/>
      <c r="AK215" s="400"/>
      <c r="AL215" s="400"/>
      <c r="AM215" s="400"/>
      <c r="AN215" s="400"/>
      <c r="AO215" s="400"/>
      <c r="AP215" s="400"/>
      <c r="AQ215" s="400"/>
      <c r="AR215" s="400"/>
      <c r="AS215" s="400"/>
      <c r="AT215" s="400"/>
      <c r="AU215" s="400"/>
      <c r="AV215" s="400"/>
      <c r="AW215" s="400"/>
      <c r="AX215" s="400"/>
      <c r="AY215" s="400"/>
      <c r="AZ215" s="400"/>
      <c r="BA215" s="400"/>
      <c r="BB215" s="400"/>
      <c r="BC215" s="400"/>
      <c r="BD215" s="400"/>
      <c r="BE215" s="400"/>
      <c r="BF215" s="400"/>
      <c r="BG215" s="400"/>
      <c r="BH215" s="400"/>
      <c r="BI215" s="400"/>
      <c r="BJ215" s="400"/>
      <c r="BK215" s="400"/>
      <c r="BL215" s="400"/>
      <c r="BM215" s="400"/>
      <c r="BN215" s="400"/>
      <c r="BO215" s="400"/>
      <c r="BP215" s="400"/>
      <c r="BQ215" s="400"/>
      <c r="BR215" s="400"/>
      <c r="BS215" s="400"/>
      <c r="BT215" s="400"/>
      <c r="BU215" s="400"/>
      <c r="BV215" s="400"/>
      <c r="BW215" s="400"/>
      <c r="BX215" s="400"/>
      <c r="BY215" s="400"/>
      <c r="BZ215" s="400"/>
      <c r="CA215" s="400"/>
      <c r="CB215" s="400"/>
      <c r="CC215" s="400"/>
      <c r="CD215" s="400"/>
      <c r="CE215" s="400"/>
      <c r="CF215" s="400"/>
      <c r="CG215" s="400"/>
      <c r="CH215" s="400"/>
      <c r="CI215" s="400"/>
      <c r="CJ215" s="400"/>
      <c r="CK215" s="400"/>
      <c r="CL215" s="400"/>
      <c r="CM215" s="400"/>
      <c r="CN215" s="400"/>
      <c r="CO215" s="400"/>
      <c r="CP215" s="400"/>
      <c r="CQ215" s="400"/>
      <c r="CR215" s="400"/>
      <c r="CS215" s="400"/>
      <c r="CT215" s="400"/>
      <c r="CU215" s="400"/>
      <c r="CV215" s="400"/>
      <c r="CW215" s="400"/>
      <c r="CX215" s="400"/>
      <c r="CY215" s="400"/>
      <c r="CZ215" s="362"/>
      <c r="DB215" s="373" t="s">
        <v>1386</v>
      </c>
    </row>
    <row r="216" spans="1:607">
      <c r="A216" s="348"/>
      <c r="B216" s="360" t="s">
        <v>948</v>
      </c>
      <c r="C216" s="348"/>
      <c r="D216" s="348"/>
      <c r="E216" s="348"/>
      <c r="F216" s="348"/>
      <c r="G216" s="361" t="str">
        <f t="shared" si="734"/>
        <v/>
      </c>
      <c r="H216" s="361" t="str">
        <f t="shared" si="735"/>
        <v/>
      </c>
      <c r="I216" s="397"/>
      <c r="J216" s="348"/>
      <c r="K216" s="348"/>
      <c r="L216" s="348"/>
      <c r="M216" s="348"/>
      <c r="N216" s="400"/>
      <c r="O216" s="400"/>
      <c r="P216" s="400"/>
      <c r="Q216" s="400"/>
      <c r="R216" s="400"/>
      <c r="S216" s="400"/>
      <c r="T216" s="400"/>
      <c r="U216" s="400"/>
      <c r="V216" s="400"/>
      <c r="W216" s="400"/>
      <c r="X216" s="400"/>
      <c r="Y216" s="400"/>
      <c r="Z216" s="400"/>
      <c r="AA216" s="400"/>
      <c r="AB216" s="400"/>
      <c r="AC216" s="400"/>
      <c r="AD216" s="400"/>
      <c r="AE216" s="400"/>
      <c r="AF216" s="400"/>
      <c r="AG216" s="400"/>
      <c r="AH216" s="400"/>
      <c r="AI216" s="400"/>
      <c r="AJ216" s="400"/>
      <c r="AK216" s="400"/>
      <c r="AL216" s="400"/>
      <c r="AM216" s="400"/>
      <c r="AN216" s="400"/>
      <c r="AO216" s="400"/>
      <c r="AP216" s="400"/>
      <c r="AQ216" s="400"/>
      <c r="AR216" s="400"/>
      <c r="AS216" s="400"/>
      <c r="AT216" s="400"/>
      <c r="AU216" s="400"/>
      <c r="AV216" s="400"/>
      <c r="AW216" s="400"/>
      <c r="AX216" s="400"/>
      <c r="AY216" s="400"/>
      <c r="AZ216" s="400"/>
      <c r="BA216" s="400"/>
      <c r="BB216" s="400"/>
      <c r="BC216" s="400"/>
      <c r="BD216" s="400"/>
      <c r="BE216" s="400"/>
      <c r="BF216" s="400"/>
      <c r="BG216" s="400"/>
      <c r="BH216" s="400"/>
      <c r="BI216" s="400"/>
      <c r="BJ216" s="400"/>
      <c r="BK216" s="400"/>
      <c r="BL216" s="400"/>
      <c r="BM216" s="400"/>
      <c r="BN216" s="400"/>
      <c r="BO216" s="400"/>
      <c r="BP216" s="400"/>
      <c r="BQ216" s="400"/>
      <c r="BR216" s="400"/>
      <c r="BS216" s="400"/>
      <c r="BT216" s="400"/>
      <c r="BU216" s="400"/>
      <c r="BV216" s="400"/>
      <c r="BW216" s="400"/>
      <c r="BX216" s="400"/>
      <c r="BY216" s="400"/>
      <c r="BZ216" s="400"/>
      <c r="CA216" s="400"/>
      <c r="CB216" s="400"/>
      <c r="CC216" s="400"/>
      <c r="CD216" s="400"/>
      <c r="CE216" s="400"/>
      <c r="CF216" s="400"/>
      <c r="CG216" s="400"/>
      <c r="CH216" s="400"/>
      <c r="CI216" s="400"/>
      <c r="CJ216" s="400"/>
      <c r="CK216" s="400"/>
      <c r="CL216" s="400"/>
      <c r="CM216" s="400"/>
      <c r="CN216" s="400"/>
      <c r="CO216" s="400"/>
      <c r="CP216" s="400"/>
      <c r="CQ216" s="400"/>
      <c r="CR216" s="400"/>
      <c r="CS216" s="400"/>
      <c r="CT216" s="400"/>
      <c r="CU216" s="400"/>
      <c r="CV216" s="400"/>
      <c r="CW216" s="400"/>
      <c r="CX216" s="400"/>
      <c r="CY216" s="400"/>
      <c r="CZ216" s="362"/>
      <c r="DB216" s="899" t="s">
        <v>1387</v>
      </c>
      <c r="DC216" s="899"/>
      <c r="DD216" s="295" t="str">
        <f>DD3</f>
        <v/>
      </c>
      <c r="DE216" s="295" t="str">
        <f t="shared" ref="DE216:FP216" si="844">DE3</f>
        <v/>
      </c>
      <c r="DF216" s="295" t="str">
        <f t="shared" si="844"/>
        <v/>
      </c>
      <c r="DG216" s="295" t="str">
        <f t="shared" si="844"/>
        <v/>
      </c>
      <c r="DH216" s="295" t="str">
        <f t="shared" si="844"/>
        <v/>
      </c>
      <c r="DI216" s="295" t="str">
        <f t="shared" si="844"/>
        <v/>
      </c>
      <c r="DJ216" s="295" t="str">
        <f t="shared" si="844"/>
        <v/>
      </c>
      <c r="DK216" s="295" t="str">
        <f t="shared" si="844"/>
        <v/>
      </c>
      <c r="DL216" s="295" t="str">
        <f t="shared" si="844"/>
        <v/>
      </c>
      <c r="DM216" s="295" t="str">
        <f t="shared" si="844"/>
        <v/>
      </c>
      <c r="DN216" s="295" t="str">
        <f t="shared" si="844"/>
        <v/>
      </c>
      <c r="DO216" s="295" t="str">
        <f t="shared" si="844"/>
        <v/>
      </c>
      <c r="DP216" s="295" t="str">
        <f t="shared" si="844"/>
        <v/>
      </c>
      <c r="DQ216" s="295" t="str">
        <f t="shared" si="844"/>
        <v/>
      </c>
      <c r="DR216" s="295" t="str">
        <f t="shared" si="844"/>
        <v/>
      </c>
      <c r="DS216" s="295" t="str">
        <f t="shared" si="844"/>
        <v/>
      </c>
      <c r="DT216" s="295" t="str">
        <f t="shared" si="844"/>
        <v/>
      </c>
      <c r="DU216" s="295" t="str">
        <f t="shared" si="844"/>
        <v/>
      </c>
      <c r="DV216" s="295" t="str">
        <f t="shared" si="844"/>
        <v/>
      </c>
      <c r="DW216" s="295" t="str">
        <f t="shared" si="844"/>
        <v/>
      </c>
      <c r="DX216" s="374" t="str">
        <f t="shared" si="844"/>
        <v/>
      </c>
      <c r="DY216" s="295" t="str">
        <f t="shared" si="844"/>
        <v/>
      </c>
      <c r="DZ216" s="295" t="str">
        <f t="shared" si="844"/>
        <v/>
      </c>
      <c r="EA216" s="295" t="str">
        <f t="shared" si="844"/>
        <v/>
      </c>
      <c r="EB216" s="295" t="str">
        <f t="shared" si="844"/>
        <v/>
      </c>
      <c r="EC216" s="295" t="str">
        <f t="shared" si="844"/>
        <v/>
      </c>
      <c r="ED216" s="295" t="str">
        <f t="shared" si="844"/>
        <v/>
      </c>
      <c r="EE216" s="295" t="str">
        <f t="shared" si="844"/>
        <v/>
      </c>
      <c r="EF216" s="295" t="str">
        <f t="shared" si="844"/>
        <v/>
      </c>
      <c r="EG216" s="295" t="str">
        <f t="shared" si="844"/>
        <v/>
      </c>
      <c r="EH216" s="295" t="str">
        <f t="shared" si="844"/>
        <v/>
      </c>
      <c r="EI216" s="295" t="str">
        <f t="shared" si="844"/>
        <v/>
      </c>
      <c r="EJ216" s="295" t="str">
        <f t="shared" si="844"/>
        <v/>
      </c>
      <c r="EK216" s="295" t="str">
        <f t="shared" si="844"/>
        <v/>
      </c>
      <c r="EL216" s="295" t="str">
        <f t="shared" si="844"/>
        <v/>
      </c>
      <c r="EM216" s="295" t="str">
        <f t="shared" si="844"/>
        <v/>
      </c>
      <c r="EN216" s="295" t="str">
        <f t="shared" si="844"/>
        <v/>
      </c>
      <c r="EO216" s="295" t="str">
        <f t="shared" si="844"/>
        <v/>
      </c>
      <c r="EP216" s="295" t="str">
        <f t="shared" si="844"/>
        <v/>
      </c>
      <c r="EQ216" s="295" t="str">
        <f t="shared" si="844"/>
        <v/>
      </c>
      <c r="ER216" s="295" t="str">
        <f t="shared" si="844"/>
        <v/>
      </c>
      <c r="ES216" s="295" t="str">
        <f t="shared" si="844"/>
        <v/>
      </c>
      <c r="ET216" s="295" t="str">
        <f t="shared" si="844"/>
        <v/>
      </c>
      <c r="EU216" s="295" t="str">
        <f t="shared" si="844"/>
        <v/>
      </c>
      <c r="EV216" s="295" t="str">
        <f t="shared" si="844"/>
        <v/>
      </c>
      <c r="EW216" s="295" t="str">
        <f t="shared" si="844"/>
        <v/>
      </c>
      <c r="EX216" s="295" t="str">
        <f t="shared" si="844"/>
        <v/>
      </c>
      <c r="EY216" s="295" t="str">
        <f t="shared" si="844"/>
        <v/>
      </c>
      <c r="EZ216" s="295" t="str">
        <f t="shared" si="844"/>
        <v/>
      </c>
      <c r="FA216" s="295" t="str">
        <f t="shared" si="844"/>
        <v/>
      </c>
      <c r="FB216" s="295" t="str">
        <f t="shared" si="844"/>
        <v/>
      </c>
      <c r="FC216" s="295" t="str">
        <f t="shared" si="844"/>
        <v/>
      </c>
      <c r="FD216" s="295" t="str">
        <f t="shared" si="844"/>
        <v/>
      </c>
      <c r="FE216" s="295" t="str">
        <f t="shared" si="844"/>
        <v/>
      </c>
      <c r="FF216" s="295" t="str">
        <f t="shared" si="844"/>
        <v/>
      </c>
      <c r="FG216" s="295" t="str">
        <f t="shared" si="844"/>
        <v/>
      </c>
      <c r="FH216" s="295" t="str">
        <f t="shared" si="844"/>
        <v/>
      </c>
      <c r="FI216" s="295" t="str">
        <f t="shared" si="844"/>
        <v/>
      </c>
      <c r="FJ216" s="295" t="str">
        <f t="shared" si="844"/>
        <v/>
      </c>
      <c r="FK216" s="295" t="str">
        <f t="shared" si="844"/>
        <v/>
      </c>
      <c r="FL216" s="295" t="str">
        <f t="shared" si="844"/>
        <v/>
      </c>
      <c r="FM216" s="295" t="str">
        <f t="shared" si="844"/>
        <v/>
      </c>
      <c r="FN216" s="295" t="str">
        <f t="shared" si="844"/>
        <v/>
      </c>
      <c r="FO216" s="295" t="str">
        <f t="shared" si="844"/>
        <v/>
      </c>
      <c r="FP216" s="295" t="str">
        <f t="shared" si="844"/>
        <v/>
      </c>
      <c r="FQ216" s="295" t="str">
        <f t="shared" ref="FQ216:IB216" si="845">FQ3</f>
        <v/>
      </c>
      <c r="FR216" s="295" t="str">
        <f t="shared" si="845"/>
        <v/>
      </c>
      <c r="FS216" s="295" t="str">
        <f t="shared" si="845"/>
        <v/>
      </c>
      <c r="FT216" s="295" t="str">
        <f t="shared" si="845"/>
        <v/>
      </c>
      <c r="FU216" s="295" t="str">
        <f t="shared" si="845"/>
        <v/>
      </c>
      <c r="FV216" s="295" t="str">
        <f t="shared" si="845"/>
        <v/>
      </c>
      <c r="FW216" s="295" t="str">
        <f t="shared" si="845"/>
        <v/>
      </c>
      <c r="FX216" s="295" t="str">
        <f t="shared" si="845"/>
        <v/>
      </c>
      <c r="FY216" s="295" t="str">
        <f t="shared" si="845"/>
        <v/>
      </c>
      <c r="FZ216" s="295" t="str">
        <f t="shared" si="845"/>
        <v/>
      </c>
      <c r="GA216" s="295" t="str">
        <f t="shared" si="845"/>
        <v/>
      </c>
      <c r="GB216" s="295" t="str">
        <f t="shared" si="845"/>
        <v/>
      </c>
      <c r="GC216" s="295" t="str">
        <f t="shared" si="845"/>
        <v/>
      </c>
      <c r="GD216" s="295" t="str">
        <f t="shared" si="845"/>
        <v/>
      </c>
      <c r="GE216" s="295" t="str">
        <f t="shared" si="845"/>
        <v/>
      </c>
      <c r="GF216" s="295" t="str">
        <f t="shared" si="845"/>
        <v/>
      </c>
      <c r="GG216" s="295" t="str">
        <f t="shared" si="845"/>
        <v/>
      </c>
      <c r="GH216" s="295" t="str">
        <f t="shared" si="845"/>
        <v/>
      </c>
      <c r="GI216" s="295" t="str">
        <f t="shared" si="845"/>
        <v/>
      </c>
      <c r="GJ216" s="295" t="str">
        <f t="shared" si="845"/>
        <v/>
      </c>
      <c r="GK216" s="295" t="str">
        <f t="shared" si="845"/>
        <v/>
      </c>
      <c r="GL216" s="295" t="str">
        <f t="shared" si="845"/>
        <v/>
      </c>
      <c r="GM216" s="295" t="str">
        <f t="shared" si="845"/>
        <v/>
      </c>
      <c r="GN216" s="295" t="str">
        <f t="shared" si="845"/>
        <v/>
      </c>
      <c r="GO216" s="295" t="str">
        <f t="shared" si="845"/>
        <v/>
      </c>
      <c r="GP216" s="295" t="str">
        <f t="shared" si="845"/>
        <v/>
      </c>
      <c r="GQ216" s="295" t="str">
        <f t="shared" si="845"/>
        <v/>
      </c>
      <c r="GR216" s="295" t="str">
        <f t="shared" si="845"/>
        <v/>
      </c>
      <c r="GS216" s="295" t="str">
        <f t="shared" si="845"/>
        <v/>
      </c>
      <c r="GT216" s="295" t="str">
        <f t="shared" si="845"/>
        <v/>
      </c>
      <c r="GU216" s="295" t="str">
        <f t="shared" si="845"/>
        <v/>
      </c>
      <c r="GV216" s="295" t="str">
        <f t="shared" si="845"/>
        <v/>
      </c>
      <c r="GW216" s="295" t="str">
        <f t="shared" si="845"/>
        <v/>
      </c>
      <c r="GX216" s="295" t="str">
        <f t="shared" si="845"/>
        <v/>
      </c>
      <c r="GY216" s="295" t="str">
        <f t="shared" si="845"/>
        <v/>
      </c>
      <c r="GZ216" s="295" t="str">
        <f t="shared" si="845"/>
        <v/>
      </c>
      <c r="HA216" s="295" t="str">
        <f t="shared" si="845"/>
        <v/>
      </c>
      <c r="HB216" s="295" t="str">
        <f t="shared" si="845"/>
        <v/>
      </c>
      <c r="HC216" s="295" t="str">
        <f t="shared" si="845"/>
        <v/>
      </c>
      <c r="HD216" s="295" t="str">
        <f t="shared" si="845"/>
        <v/>
      </c>
      <c r="HE216" s="295" t="str">
        <f t="shared" si="845"/>
        <v/>
      </c>
      <c r="HF216" s="295" t="str">
        <f t="shared" si="845"/>
        <v/>
      </c>
      <c r="HG216" s="295" t="str">
        <f t="shared" si="845"/>
        <v/>
      </c>
      <c r="HH216" s="295" t="str">
        <f t="shared" si="845"/>
        <v/>
      </c>
      <c r="HI216" s="295" t="str">
        <f t="shared" si="845"/>
        <v/>
      </c>
      <c r="HJ216" s="295" t="str">
        <f t="shared" si="845"/>
        <v/>
      </c>
      <c r="HK216" s="295" t="str">
        <f t="shared" si="845"/>
        <v/>
      </c>
      <c r="HL216" s="295" t="str">
        <f t="shared" si="845"/>
        <v/>
      </c>
      <c r="HM216" s="295" t="str">
        <f t="shared" si="845"/>
        <v/>
      </c>
      <c r="HN216" s="295" t="str">
        <f t="shared" si="845"/>
        <v/>
      </c>
      <c r="HO216" s="295" t="str">
        <f t="shared" si="845"/>
        <v/>
      </c>
      <c r="HP216" s="295" t="str">
        <f t="shared" si="845"/>
        <v/>
      </c>
      <c r="HQ216" s="295" t="str">
        <f t="shared" si="845"/>
        <v/>
      </c>
      <c r="HR216" s="295" t="str">
        <f t="shared" si="845"/>
        <v/>
      </c>
      <c r="HS216" s="295" t="str">
        <f t="shared" si="845"/>
        <v/>
      </c>
      <c r="HT216" s="295" t="str">
        <f t="shared" si="845"/>
        <v/>
      </c>
      <c r="HU216" s="295" t="str">
        <f t="shared" si="845"/>
        <v/>
      </c>
      <c r="HV216" s="295" t="str">
        <f t="shared" si="845"/>
        <v/>
      </c>
      <c r="HW216" s="295" t="str">
        <f t="shared" si="845"/>
        <v/>
      </c>
      <c r="HX216" s="295" t="str">
        <f t="shared" si="845"/>
        <v/>
      </c>
      <c r="HY216" s="295" t="str">
        <f t="shared" si="845"/>
        <v/>
      </c>
      <c r="HZ216" s="295" t="str">
        <f t="shared" si="845"/>
        <v/>
      </c>
      <c r="IA216" s="295" t="str">
        <f t="shared" si="845"/>
        <v/>
      </c>
      <c r="IB216" s="295" t="str">
        <f t="shared" si="845"/>
        <v/>
      </c>
      <c r="IC216" s="295" t="str">
        <f t="shared" ref="IC216:KN216" si="846">IC3</f>
        <v/>
      </c>
      <c r="ID216" s="295" t="str">
        <f t="shared" si="846"/>
        <v/>
      </c>
      <c r="IE216" s="295" t="str">
        <f t="shared" si="846"/>
        <v/>
      </c>
      <c r="IF216" s="295" t="str">
        <f t="shared" si="846"/>
        <v/>
      </c>
      <c r="IG216" s="295" t="str">
        <f t="shared" si="846"/>
        <v/>
      </c>
      <c r="IH216" s="295" t="str">
        <f t="shared" si="846"/>
        <v/>
      </c>
      <c r="II216" s="295" t="str">
        <f t="shared" si="846"/>
        <v/>
      </c>
      <c r="IJ216" s="295" t="str">
        <f t="shared" si="846"/>
        <v/>
      </c>
      <c r="IK216" s="295" t="str">
        <f t="shared" si="846"/>
        <v/>
      </c>
      <c r="IL216" s="295" t="str">
        <f t="shared" si="846"/>
        <v/>
      </c>
      <c r="IM216" s="295" t="str">
        <f t="shared" si="846"/>
        <v/>
      </c>
      <c r="IN216" s="295" t="str">
        <f t="shared" si="846"/>
        <v/>
      </c>
      <c r="IO216" s="295" t="str">
        <f t="shared" si="846"/>
        <v/>
      </c>
      <c r="IP216" s="295" t="str">
        <f t="shared" si="846"/>
        <v/>
      </c>
      <c r="IQ216" s="295" t="str">
        <f t="shared" si="846"/>
        <v/>
      </c>
      <c r="IR216" s="295" t="str">
        <f t="shared" si="846"/>
        <v/>
      </c>
      <c r="IS216" s="295" t="str">
        <f t="shared" si="846"/>
        <v/>
      </c>
      <c r="IT216" s="295" t="str">
        <f t="shared" si="846"/>
        <v/>
      </c>
      <c r="IU216" s="295" t="str">
        <f t="shared" si="846"/>
        <v/>
      </c>
      <c r="IV216" s="295" t="str">
        <f t="shared" si="846"/>
        <v/>
      </c>
      <c r="IW216" s="295" t="str">
        <f t="shared" si="846"/>
        <v/>
      </c>
      <c r="IX216" s="295" t="str">
        <f t="shared" si="846"/>
        <v/>
      </c>
      <c r="IY216" s="295" t="str">
        <f t="shared" si="846"/>
        <v/>
      </c>
      <c r="IZ216" s="295" t="str">
        <f t="shared" si="846"/>
        <v/>
      </c>
      <c r="JA216" s="295" t="str">
        <f t="shared" si="846"/>
        <v/>
      </c>
      <c r="JB216" s="295" t="str">
        <f t="shared" si="846"/>
        <v/>
      </c>
      <c r="JC216" s="295" t="str">
        <f t="shared" si="846"/>
        <v/>
      </c>
      <c r="JD216" s="295" t="str">
        <f t="shared" si="846"/>
        <v/>
      </c>
      <c r="JE216" s="295" t="str">
        <f t="shared" si="846"/>
        <v/>
      </c>
      <c r="JF216" s="295" t="str">
        <f t="shared" si="846"/>
        <v/>
      </c>
      <c r="JG216" s="295" t="str">
        <f t="shared" si="846"/>
        <v/>
      </c>
      <c r="JH216" s="295" t="str">
        <f t="shared" si="846"/>
        <v/>
      </c>
      <c r="JI216" s="295" t="str">
        <f t="shared" si="846"/>
        <v/>
      </c>
      <c r="JJ216" s="295" t="str">
        <f t="shared" si="846"/>
        <v/>
      </c>
      <c r="JK216" s="295" t="str">
        <f t="shared" si="846"/>
        <v/>
      </c>
      <c r="JL216" s="295" t="str">
        <f t="shared" si="846"/>
        <v/>
      </c>
      <c r="JM216" s="295" t="str">
        <f t="shared" si="846"/>
        <v/>
      </c>
      <c r="JN216" s="295" t="str">
        <f t="shared" si="846"/>
        <v/>
      </c>
      <c r="JO216" s="295" t="str">
        <f t="shared" si="846"/>
        <v/>
      </c>
      <c r="JP216" s="295" t="str">
        <f t="shared" si="846"/>
        <v/>
      </c>
      <c r="JQ216" s="295" t="str">
        <f t="shared" si="846"/>
        <v/>
      </c>
      <c r="JR216" s="295" t="str">
        <f t="shared" si="846"/>
        <v/>
      </c>
      <c r="JS216" s="295" t="str">
        <f t="shared" si="846"/>
        <v/>
      </c>
      <c r="JT216" s="295" t="str">
        <f t="shared" si="846"/>
        <v/>
      </c>
      <c r="JU216" s="295" t="str">
        <f t="shared" si="846"/>
        <v/>
      </c>
      <c r="JV216" s="295" t="str">
        <f t="shared" si="846"/>
        <v/>
      </c>
      <c r="JW216" s="295" t="str">
        <f t="shared" si="846"/>
        <v/>
      </c>
      <c r="JX216" s="295" t="str">
        <f t="shared" si="846"/>
        <v/>
      </c>
      <c r="JY216" s="295" t="str">
        <f t="shared" si="846"/>
        <v/>
      </c>
      <c r="JZ216" s="295" t="str">
        <f t="shared" si="846"/>
        <v/>
      </c>
      <c r="KA216" s="295" t="str">
        <f t="shared" si="846"/>
        <v/>
      </c>
      <c r="KB216" s="295" t="str">
        <f t="shared" si="846"/>
        <v/>
      </c>
      <c r="KC216" s="295" t="str">
        <f t="shared" si="846"/>
        <v/>
      </c>
      <c r="KD216" s="295" t="str">
        <f t="shared" si="846"/>
        <v/>
      </c>
      <c r="KE216" s="295" t="str">
        <f t="shared" si="846"/>
        <v/>
      </c>
      <c r="KF216" s="295" t="str">
        <f t="shared" si="846"/>
        <v/>
      </c>
      <c r="KG216" s="295" t="str">
        <f t="shared" si="846"/>
        <v/>
      </c>
      <c r="KH216" s="295" t="str">
        <f t="shared" si="846"/>
        <v/>
      </c>
      <c r="KI216" s="295" t="str">
        <f t="shared" si="846"/>
        <v/>
      </c>
      <c r="KJ216" s="295" t="str">
        <f t="shared" si="846"/>
        <v/>
      </c>
      <c r="KK216" s="295" t="str">
        <f t="shared" si="846"/>
        <v/>
      </c>
      <c r="KL216" s="295" t="str">
        <f t="shared" si="846"/>
        <v/>
      </c>
      <c r="KM216" s="295" t="str">
        <f t="shared" si="846"/>
        <v/>
      </c>
      <c r="KN216" s="295" t="str">
        <f t="shared" si="846"/>
        <v/>
      </c>
      <c r="KO216" s="295" t="str">
        <f t="shared" ref="KO216:MZ216" si="847">KO3</f>
        <v/>
      </c>
      <c r="KP216" s="295" t="str">
        <f t="shared" si="847"/>
        <v/>
      </c>
      <c r="KQ216" s="295" t="str">
        <f t="shared" si="847"/>
        <v/>
      </c>
      <c r="KR216" s="295" t="str">
        <f t="shared" si="847"/>
        <v/>
      </c>
      <c r="KS216" s="295" t="str">
        <f t="shared" si="847"/>
        <v/>
      </c>
      <c r="KT216" s="295" t="str">
        <f t="shared" si="847"/>
        <v/>
      </c>
      <c r="KU216" s="295" t="str">
        <f t="shared" si="847"/>
        <v/>
      </c>
      <c r="KV216" s="295" t="str">
        <f t="shared" si="847"/>
        <v/>
      </c>
      <c r="KW216" s="295" t="str">
        <f t="shared" si="847"/>
        <v/>
      </c>
      <c r="KX216" s="295" t="str">
        <f t="shared" si="847"/>
        <v/>
      </c>
      <c r="KY216" s="295" t="str">
        <f t="shared" si="847"/>
        <v/>
      </c>
      <c r="KZ216" s="295" t="str">
        <f t="shared" si="847"/>
        <v/>
      </c>
      <c r="LA216" s="295" t="str">
        <f t="shared" si="847"/>
        <v/>
      </c>
      <c r="LB216" s="295" t="str">
        <f t="shared" si="847"/>
        <v/>
      </c>
      <c r="LC216" s="295" t="str">
        <f t="shared" si="847"/>
        <v/>
      </c>
      <c r="LD216" s="295" t="str">
        <f t="shared" si="847"/>
        <v/>
      </c>
      <c r="LE216" s="295" t="str">
        <f t="shared" si="847"/>
        <v/>
      </c>
      <c r="LF216" s="295" t="str">
        <f t="shared" si="847"/>
        <v/>
      </c>
      <c r="LG216" s="295" t="str">
        <f t="shared" si="847"/>
        <v/>
      </c>
      <c r="LH216" s="295" t="str">
        <f t="shared" si="847"/>
        <v/>
      </c>
      <c r="LI216" s="295" t="str">
        <f t="shared" si="847"/>
        <v/>
      </c>
      <c r="LJ216" s="295" t="str">
        <f t="shared" si="847"/>
        <v/>
      </c>
      <c r="LK216" s="295" t="str">
        <f t="shared" si="847"/>
        <v/>
      </c>
      <c r="LL216" s="295" t="str">
        <f t="shared" si="847"/>
        <v/>
      </c>
      <c r="LM216" s="295" t="str">
        <f t="shared" si="847"/>
        <v/>
      </c>
      <c r="LN216" s="295" t="str">
        <f t="shared" si="847"/>
        <v/>
      </c>
      <c r="LO216" s="295" t="str">
        <f t="shared" si="847"/>
        <v/>
      </c>
      <c r="LP216" s="295" t="str">
        <f t="shared" si="847"/>
        <v/>
      </c>
      <c r="LQ216" s="295" t="str">
        <f t="shared" si="847"/>
        <v/>
      </c>
      <c r="LR216" s="295" t="str">
        <f t="shared" si="847"/>
        <v/>
      </c>
      <c r="LS216" s="295" t="str">
        <f t="shared" si="847"/>
        <v/>
      </c>
      <c r="LT216" s="295" t="str">
        <f t="shared" si="847"/>
        <v/>
      </c>
      <c r="LU216" s="295" t="str">
        <f t="shared" si="847"/>
        <v/>
      </c>
      <c r="LV216" s="295" t="str">
        <f t="shared" si="847"/>
        <v/>
      </c>
      <c r="LW216" s="295" t="str">
        <f t="shared" si="847"/>
        <v/>
      </c>
      <c r="LX216" s="295" t="str">
        <f t="shared" si="847"/>
        <v/>
      </c>
      <c r="LY216" s="295" t="str">
        <f t="shared" si="847"/>
        <v/>
      </c>
      <c r="LZ216" s="295" t="str">
        <f t="shared" si="847"/>
        <v/>
      </c>
      <c r="MA216" s="295" t="str">
        <f t="shared" si="847"/>
        <v/>
      </c>
      <c r="MB216" s="295" t="str">
        <f t="shared" si="847"/>
        <v/>
      </c>
      <c r="MC216" s="295" t="str">
        <f t="shared" si="847"/>
        <v/>
      </c>
      <c r="MD216" s="295" t="str">
        <f t="shared" si="847"/>
        <v/>
      </c>
      <c r="ME216" s="295" t="str">
        <f t="shared" si="847"/>
        <v/>
      </c>
      <c r="MF216" s="295" t="str">
        <f t="shared" si="847"/>
        <v/>
      </c>
      <c r="MG216" s="295" t="str">
        <f t="shared" si="847"/>
        <v/>
      </c>
      <c r="MH216" s="295" t="str">
        <f t="shared" si="847"/>
        <v/>
      </c>
      <c r="MI216" s="295" t="str">
        <f t="shared" si="847"/>
        <v/>
      </c>
      <c r="MJ216" s="295" t="str">
        <f t="shared" si="847"/>
        <v/>
      </c>
      <c r="MK216" s="295" t="str">
        <f t="shared" si="847"/>
        <v/>
      </c>
      <c r="ML216" s="295" t="str">
        <f t="shared" si="847"/>
        <v/>
      </c>
      <c r="MM216" s="295" t="str">
        <f t="shared" si="847"/>
        <v/>
      </c>
      <c r="MN216" s="295" t="str">
        <f t="shared" si="847"/>
        <v/>
      </c>
      <c r="MO216" s="295" t="str">
        <f t="shared" si="847"/>
        <v/>
      </c>
      <c r="MP216" s="295" t="str">
        <f t="shared" si="847"/>
        <v/>
      </c>
      <c r="MQ216" s="295" t="str">
        <f t="shared" si="847"/>
        <v/>
      </c>
      <c r="MR216" s="295" t="str">
        <f t="shared" si="847"/>
        <v/>
      </c>
      <c r="MS216" s="295" t="str">
        <f t="shared" si="847"/>
        <v/>
      </c>
      <c r="MT216" s="295" t="str">
        <f t="shared" si="847"/>
        <v/>
      </c>
      <c r="MU216" s="295" t="str">
        <f t="shared" si="847"/>
        <v/>
      </c>
      <c r="MV216" s="295" t="str">
        <f t="shared" si="847"/>
        <v/>
      </c>
      <c r="MW216" s="295" t="str">
        <f t="shared" si="847"/>
        <v/>
      </c>
      <c r="MX216" s="295" t="str">
        <f t="shared" si="847"/>
        <v/>
      </c>
      <c r="MY216" s="295" t="str">
        <f t="shared" si="847"/>
        <v/>
      </c>
      <c r="MZ216" s="295" t="str">
        <f t="shared" si="847"/>
        <v/>
      </c>
      <c r="NA216" s="295" t="str">
        <f t="shared" ref="NA216:PL216" si="848">NA3</f>
        <v/>
      </c>
      <c r="NB216" s="295" t="str">
        <f t="shared" si="848"/>
        <v/>
      </c>
      <c r="NC216" s="295" t="str">
        <f t="shared" si="848"/>
        <v/>
      </c>
      <c r="ND216" s="295" t="str">
        <f t="shared" si="848"/>
        <v/>
      </c>
      <c r="NE216" s="295" t="str">
        <f t="shared" si="848"/>
        <v/>
      </c>
      <c r="NF216" s="295" t="str">
        <f t="shared" si="848"/>
        <v/>
      </c>
      <c r="NG216" s="295" t="str">
        <f t="shared" si="848"/>
        <v/>
      </c>
      <c r="NH216" s="295" t="str">
        <f t="shared" si="848"/>
        <v/>
      </c>
      <c r="NI216" s="295" t="str">
        <f t="shared" si="848"/>
        <v/>
      </c>
      <c r="NJ216" s="295" t="str">
        <f t="shared" si="848"/>
        <v/>
      </c>
      <c r="NK216" s="295" t="str">
        <f t="shared" si="848"/>
        <v/>
      </c>
      <c r="NL216" s="295" t="str">
        <f t="shared" si="848"/>
        <v/>
      </c>
      <c r="NM216" s="295" t="str">
        <f t="shared" si="848"/>
        <v/>
      </c>
      <c r="NN216" s="295" t="str">
        <f t="shared" si="848"/>
        <v/>
      </c>
      <c r="NO216" s="295" t="str">
        <f t="shared" si="848"/>
        <v/>
      </c>
      <c r="NP216" s="295" t="str">
        <f t="shared" si="848"/>
        <v/>
      </c>
      <c r="NQ216" s="295" t="str">
        <f t="shared" si="848"/>
        <v/>
      </c>
      <c r="NR216" s="295" t="str">
        <f t="shared" si="848"/>
        <v/>
      </c>
      <c r="NS216" s="295" t="str">
        <f t="shared" si="848"/>
        <v/>
      </c>
      <c r="NT216" s="295" t="str">
        <f t="shared" si="848"/>
        <v/>
      </c>
      <c r="NU216" s="295" t="str">
        <f t="shared" si="848"/>
        <v/>
      </c>
      <c r="NV216" s="295" t="str">
        <f t="shared" si="848"/>
        <v/>
      </c>
      <c r="NW216" s="295" t="str">
        <f t="shared" si="848"/>
        <v/>
      </c>
      <c r="NX216" s="295" t="str">
        <f t="shared" si="848"/>
        <v/>
      </c>
      <c r="NY216" s="295" t="str">
        <f t="shared" si="848"/>
        <v/>
      </c>
      <c r="NZ216" s="295" t="str">
        <f t="shared" si="848"/>
        <v/>
      </c>
      <c r="OA216" s="295" t="str">
        <f t="shared" si="848"/>
        <v/>
      </c>
      <c r="OB216" s="295" t="str">
        <f t="shared" si="848"/>
        <v/>
      </c>
      <c r="OC216" s="295" t="str">
        <f t="shared" si="848"/>
        <v/>
      </c>
      <c r="OD216" s="295" t="str">
        <f t="shared" si="848"/>
        <v/>
      </c>
      <c r="OE216" s="295" t="str">
        <f t="shared" si="848"/>
        <v/>
      </c>
      <c r="OF216" s="295" t="str">
        <f t="shared" si="848"/>
        <v/>
      </c>
      <c r="OG216" s="295" t="str">
        <f t="shared" si="848"/>
        <v/>
      </c>
      <c r="OH216" s="295" t="str">
        <f t="shared" si="848"/>
        <v/>
      </c>
      <c r="OI216" s="295" t="str">
        <f t="shared" si="848"/>
        <v/>
      </c>
      <c r="OJ216" s="295" t="str">
        <f t="shared" si="848"/>
        <v/>
      </c>
      <c r="OK216" s="295" t="str">
        <f t="shared" si="848"/>
        <v/>
      </c>
      <c r="OL216" s="295" t="str">
        <f t="shared" si="848"/>
        <v/>
      </c>
      <c r="OM216" s="295" t="str">
        <f t="shared" si="848"/>
        <v/>
      </c>
      <c r="ON216" s="295" t="str">
        <f t="shared" si="848"/>
        <v/>
      </c>
      <c r="OO216" s="295" t="str">
        <f t="shared" si="848"/>
        <v/>
      </c>
      <c r="OP216" s="295" t="str">
        <f t="shared" si="848"/>
        <v/>
      </c>
      <c r="OQ216" s="341" t="str">
        <f t="shared" si="848"/>
        <v/>
      </c>
      <c r="OR216" s="341" t="str">
        <f t="shared" si="848"/>
        <v/>
      </c>
      <c r="OS216" s="341" t="str">
        <f t="shared" si="848"/>
        <v/>
      </c>
      <c r="OT216" s="341" t="str">
        <f t="shared" si="848"/>
        <v/>
      </c>
      <c r="OU216" s="341" t="str">
        <f t="shared" si="848"/>
        <v/>
      </c>
      <c r="OV216" s="341" t="str">
        <f t="shared" si="848"/>
        <v/>
      </c>
      <c r="OW216" s="341" t="str">
        <f t="shared" si="848"/>
        <v/>
      </c>
      <c r="OX216" s="341" t="str">
        <f t="shared" si="848"/>
        <v/>
      </c>
      <c r="OY216" s="341" t="str">
        <f t="shared" si="848"/>
        <v/>
      </c>
      <c r="OZ216" s="341" t="str">
        <f t="shared" si="848"/>
        <v/>
      </c>
      <c r="PA216" s="341" t="str">
        <f t="shared" si="848"/>
        <v/>
      </c>
      <c r="PB216" s="341" t="str">
        <f t="shared" si="848"/>
        <v/>
      </c>
      <c r="PC216" s="341" t="str">
        <f t="shared" si="848"/>
        <v/>
      </c>
      <c r="PD216" s="341" t="str">
        <f t="shared" si="848"/>
        <v/>
      </c>
      <c r="PE216" s="341" t="str">
        <f t="shared" si="848"/>
        <v/>
      </c>
      <c r="PF216" s="341" t="str">
        <f t="shared" si="848"/>
        <v/>
      </c>
      <c r="PG216" s="341" t="str">
        <f t="shared" si="848"/>
        <v/>
      </c>
      <c r="PH216" s="341" t="str">
        <f t="shared" si="848"/>
        <v/>
      </c>
      <c r="PI216" s="341" t="str">
        <f t="shared" si="848"/>
        <v/>
      </c>
      <c r="PJ216" s="341" t="str">
        <f t="shared" si="848"/>
        <v/>
      </c>
      <c r="PK216" s="341" t="str">
        <f t="shared" si="848"/>
        <v/>
      </c>
      <c r="PL216" s="341" t="str">
        <f t="shared" si="848"/>
        <v/>
      </c>
      <c r="PM216" s="341" t="str">
        <f t="shared" ref="PM216:RX216" si="849">PM3</f>
        <v/>
      </c>
      <c r="PN216" s="341" t="str">
        <f t="shared" si="849"/>
        <v/>
      </c>
      <c r="PO216" s="341" t="str">
        <f t="shared" si="849"/>
        <v/>
      </c>
      <c r="PP216" s="341" t="str">
        <f t="shared" si="849"/>
        <v/>
      </c>
      <c r="PQ216" s="341" t="str">
        <f t="shared" si="849"/>
        <v/>
      </c>
      <c r="PR216" s="341" t="str">
        <f t="shared" si="849"/>
        <v/>
      </c>
      <c r="PS216" s="341" t="str">
        <f t="shared" si="849"/>
        <v/>
      </c>
      <c r="PT216" s="341" t="str">
        <f t="shared" si="849"/>
        <v/>
      </c>
      <c r="PU216" s="341" t="str">
        <f t="shared" si="849"/>
        <v/>
      </c>
      <c r="PV216" s="341" t="str">
        <f t="shared" si="849"/>
        <v/>
      </c>
      <c r="PW216" s="341" t="str">
        <f t="shared" si="849"/>
        <v/>
      </c>
      <c r="PX216" s="341" t="str">
        <f t="shared" si="849"/>
        <v/>
      </c>
      <c r="PY216" s="341" t="str">
        <f t="shared" si="849"/>
        <v/>
      </c>
      <c r="PZ216" s="341" t="str">
        <f t="shared" si="849"/>
        <v/>
      </c>
      <c r="QA216" s="341" t="str">
        <f t="shared" si="849"/>
        <v/>
      </c>
      <c r="QB216" s="341" t="str">
        <f t="shared" si="849"/>
        <v/>
      </c>
      <c r="QC216" s="341" t="str">
        <f t="shared" si="849"/>
        <v/>
      </c>
      <c r="QD216" s="341" t="str">
        <f t="shared" si="849"/>
        <v/>
      </c>
      <c r="QE216" s="341" t="str">
        <f t="shared" si="849"/>
        <v/>
      </c>
      <c r="QF216" s="341" t="str">
        <f t="shared" si="849"/>
        <v/>
      </c>
      <c r="QG216" s="341" t="str">
        <f t="shared" si="849"/>
        <v/>
      </c>
      <c r="QH216" s="341" t="str">
        <f t="shared" si="849"/>
        <v/>
      </c>
      <c r="QI216" s="341" t="str">
        <f t="shared" si="849"/>
        <v/>
      </c>
      <c r="QJ216" s="341" t="str">
        <f t="shared" si="849"/>
        <v/>
      </c>
      <c r="QK216" s="341" t="str">
        <f t="shared" si="849"/>
        <v/>
      </c>
      <c r="QL216" s="341" t="str">
        <f t="shared" si="849"/>
        <v/>
      </c>
      <c r="QM216" s="341" t="str">
        <f t="shared" si="849"/>
        <v/>
      </c>
      <c r="QN216" s="341" t="str">
        <f t="shared" si="849"/>
        <v/>
      </c>
      <c r="QO216" s="341" t="str">
        <f t="shared" si="849"/>
        <v/>
      </c>
      <c r="QP216" s="341" t="str">
        <f t="shared" si="849"/>
        <v/>
      </c>
      <c r="QQ216" s="341" t="str">
        <f t="shared" si="849"/>
        <v/>
      </c>
      <c r="QR216" s="341" t="str">
        <f t="shared" si="849"/>
        <v/>
      </c>
      <c r="QS216" s="341" t="str">
        <f t="shared" si="849"/>
        <v/>
      </c>
      <c r="QT216" s="341" t="str">
        <f t="shared" si="849"/>
        <v/>
      </c>
      <c r="QU216" s="341" t="str">
        <f t="shared" si="849"/>
        <v/>
      </c>
      <c r="QV216" s="341" t="str">
        <f t="shared" si="849"/>
        <v/>
      </c>
      <c r="QW216" s="341" t="str">
        <f t="shared" si="849"/>
        <v/>
      </c>
      <c r="QX216" s="341" t="str">
        <f t="shared" si="849"/>
        <v/>
      </c>
      <c r="QY216" s="341" t="str">
        <f t="shared" si="849"/>
        <v/>
      </c>
      <c r="QZ216" s="341" t="str">
        <f t="shared" si="849"/>
        <v/>
      </c>
      <c r="RA216" s="341" t="str">
        <f t="shared" si="849"/>
        <v/>
      </c>
      <c r="RB216" s="341" t="str">
        <f t="shared" si="849"/>
        <v/>
      </c>
      <c r="RC216" s="341" t="str">
        <f t="shared" si="849"/>
        <v/>
      </c>
      <c r="RD216" s="341" t="str">
        <f t="shared" si="849"/>
        <v/>
      </c>
      <c r="RE216" s="341" t="str">
        <f t="shared" si="849"/>
        <v/>
      </c>
      <c r="RF216" s="341" t="str">
        <f t="shared" si="849"/>
        <v/>
      </c>
      <c r="RG216" s="341" t="str">
        <f t="shared" si="849"/>
        <v/>
      </c>
      <c r="RH216" s="341" t="str">
        <f t="shared" si="849"/>
        <v/>
      </c>
      <c r="RI216" s="341" t="str">
        <f t="shared" si="849"/>
        <v/>
      </c>
      <c r="RJ216" s="341" t="str">
        <f t="shared" si="849"/>
        <v/>
      </c>
      <c r="RK216" s="341" t="str">
        <f t="shared" si="849"/>
        <v/>
      </c>
      <c r="RL216" s="341" t="str">
        <f t="shared" si="849"/>
        <v/>
      </c>
      <c r="RM216" s="341" t="str">
        <f t="shared" si="849"/>
        <v/>
      </c>
      <c r="RN216" s="341" t="str">
        <f t="shared" si="849"/>
        <v/>
      </c>
      <c r="RO216" s="341" t="str">
        <f t="shared" si="849"/>
        <v/>
      </c>
      <c r="RP216" s="341" t="str">
        <f t="shared" si="849"/>
        <v/>
      </c>
      <c r="RQ216" s="341" t="str">
        <f t="shared" si="849"/>
        <v/>
      </c>
      <c r="RR216" s="341" t="str">
        <f t="shared" si="849"/>
        <v/>
      </c>
      <c r="RS216" s="341" t="str">
        <f t="shared" si="849"/>
        <v/>
      </c>
      <c r="RT216" s="341" t="str">
        <f t="shared" si="849"/>
        <v/>
      </c>
      <c r="RU216" s="341" t="str">
        <f t="shared" si="849"/>
        <v/>
      </c>
      <c r="RV216" s="341" t="str">
        <f t="shared" si="849"/>
        <v/>
      </c>
      <c r="RW216" s="341" t="str">
        <f t="shared" si="849"/>
        <v/>
      </c>
      <c r="RX216" s="341" t="str">
        <f t="shared" si="849"/>
        <v/>
      </c>
      <c r="RY216" s="341" t="str">
        <f t="shared" ref="RY216:UJ216" si="850">RY3</f>
        <v/>
      </c>
      <c r="RZ216" s="341" t="str">
        <f t="shared" si="850"/>
        <v/>
      </c>
      <c r="SA216" s="341" t="str">
        <f t="shared" si="850"/>
        <v/>
      </c>
      <c r="SB216" s="341" t="str">
        <f t="shared" si="850"/>
        <v/>
      </c>
      <c r="SC216" s="341" t="str">
        <f t="shared" si="850"/>
        <v/>
      </c>
      <c r="SD216" s="341" t="str">
        <f t="shared" si="850"/>
        <v/>
      </c>
      <c r="SE216" s="341" t="str">
        <f t="shared" si="850"/>
        <v/>
      </c>
      <c r="SF216" s="341" t="str">
        <f t="shared" si="850"/>
        <v/>
      </c>
      <c r="SG216" s="341" t="str">
        <f t="shared" si="850"/>
        <v/>
      </c>
      <c r="SH216" s="341" t="str">
        <f t="shared" si="850"/>
        <v/>
      </c>
      <c r="SI216" s="341" t="str">
        <f t="shared" si="850"/>
        <v/>
      </c>
      <c r="SJ216" s="341" t="str">
        <f t="shared" si="850"/>
        <v/>
      </c>
      <c r="SK216" s="341" t="str">
        <f t="shared" si="850"/>
        <v/>
      </c>
      <c r="SL216" s="341" t="str">
        <f t="shared" si="850"/>
        <v/>
      </c>
      <c r="SM216" s="341" t="str">
        <f t="shared" si="850"/>
        <v/>
      </c>
      <c r="SN216" s="341" t="str">
        <f t="shared" si="850"/>
        <v/>
      </c>
      <c r="SO216" s="341" t="str">
        <f t="shared" si="850"/>
        <v/>
      </c>
      <c r="SP216" s="341" t="str">
        <f t="shared" si="850"/>
        <v/>
      </c>
      <c r="SQ216" s="341" t="str">
        <f t="shared" si="850"/>
        <v/>
      </c>
      <c r="SR216" s="341" t="str">
        <f t="shared" si="850"/>
        <v/>
      </c>
      <c r="SS216" s="341" t="str">
        <f t="shared" si="850"/>
        <v/>
      </c>
      <c r="ST216" s="341" t="str">
        <f t="shared" si="850"/>
        <v/>
      </c>
      <c r="SU216" s="341" t="str">
        <f t="shared" si="850"/>
        <v/>
      </c>
      <c r="SV216" s="341" t="str">
        <f t="shared" si="850"/>
        <v/>
      </c>
      <c r="SW216" s="341" t="str">
        <f t="shared" si="850"/>
        <v/>
      </c>
      <c r="SX216" s="341" t="str">
        <f t="shared" si="850"/>
        <v/>
      </c>
      <c r="SY216" s="341" t="str">
        <f t="shared" si="850"/>
        <v/>
      </c>
      <c r="SZ216" s="341" t="str">
        <f t="shared" si="850"/>
        <v/>
      </c>
      <c r="TA216" s="341" t="str">
        <f t="shared" si="850"/>
        <v/>
      </c>
      <c r="TB216" s="341" t="str">
        <f t="shared" si="850"/>
        <v/>
      </c>
      <c r="TC216" s="341" t="str">
        <f t="shared" si="850"/>
        <v/>
      </c>
      <c r="TD216" s="341" t="str">
        <f t="shared" si="850"/>
        <v/>
      </c>
      <c r="TE216" s="341" t="str">
        <f t="shared" si="850"/>
        <v/>
      </c>
      <c r="TF216" s="341" t="str">
        <f t="shared" si="850"/>
        <v/>
      </c>
      <c r="TG216" s="341" t="str">
        <f t="shared" si="850"/>
        <v/>
      </c>
      <c r="TH216" s="341" t="str">
        <f t="shared" si="850"/>
        <v/>
      </c>
      <c r="TI216" s="341" t="str">
        <f t="shared" si="850"/>
        <v/>
      </c>
      <c r="TJ216" s="341" t="str">
        <f t="shared" si="850"/>
        <v/>
      </c>
      <c r="TK216" s="341" t="str">
        <f t="shared" si="850"/>
        <v/>
      </c>
      <c r="TL216" s="341" t="str">
        <f t="shared" si="850"/>
        <v/>
      </c>
      <c r="TM216" s="341" t="str">
        <f t="shared" si="850"/>
        <v/>
      </c>
      <c r="TN216" s="341" t="str">
        <f t="shared" si="850"/>
        <v/>
      </c>
      <c r="TO216" s="341" t="str">
        <f t="shared" si="850"/>
        <v/>
      </c>
      <c r="TP216" s="341" t="str">
        <f t="shared" si="850"/>
        <v/>
      </c>
      <c r="TQ216" s="341" t="str">
        <f t="shared" si="850"/>
        <v/>
      </c>
      <c r="TR216" s="341" t="str">
        <f t="shared" si="850"/>
        <v/>
      </c>
      <c r="TS216" s="341" t="str">
        <f t="shared" si="850"/>
        <v/>
      </c>
      <c r="TT216" s="341" t="str">
        <f t="shared" si="850"/>
        <v/>
      </c>
      <c r="TU216" s="341" t="str">
        <f t="shared" si="850"/>
        <v/>
      </c>
      <c r="TV216" s="341" t="str">
        <f t="shared" si="850"/>
        <v/>
      </c>
      <c r="TW216" s="341" t="str">
        <f t="shared" si="850"/>
        <v/>
      </c>
      <c r="TX216" s="341" t="str">
        <f t="shared" si="850"/>
        <v/>
      </c>
      <c r="TY216" s="341" t="str">
        <f t="shared" si="850"/>
        <v/>
      </c>
      <c r="TZ216" s="341" t="str">
        <f t="shared" si="850"/>
        <v/>
      </c>
      <c r="UA216" s="341" t="str">
        <f t="shared" si="850"/>
        <v/>
      </c>
      <c r="UB216" s="341" t="str">
        <f t="shared" si="850"/>
        <v/>
      </c>
      <c r="UC216" s="341" t="str">
        <f t="shared" si="850"/>
        <v/>
      </c>
      <c r="UD216" s="341" t="str">
        <f t="shared" si="850"/>
        <v/>
      </c>
      <c r="UE216" s="341" t="str">
        <f t="shared" si="850"/>
        <v/>
      </c>
      <c r="UF216" s="341" t="str">
        <f t="shared" si="850"/>
        <v/>
      </c>
      <c r="UG216" s="341" t="str">
        <f t="shared" si="850"/>
        <v/>
      </c>
      <c r="UH216" s="341" t="str">
        <f t="shared" si="850"/>
        <v/>
      </c>
      <c r="UI216" s="341" t="str">
        <f t="shared" si="850"/>
        <v/>
      </c>
      <c r="UJ216" s="341" t="str">
        <f t="shared" si="850"/>
        <v/>
      </c>
      <c r="UK216" s="341" t="str">
        <f t="shared" ref="UK216:WI216" si="851">UK3</f>
        <v/>
      </c>
      <c r="UL216" s="341" t="str">
        <f t="shared" si="851"/>
        <v/>
      </c>
      <c r="UM216" s="341" t="str">
        <f t="shared" si="851"/>
        <v/>
      </c>
      <c r="UN216" s="341" t="str">
        <f t="shared" si="851"/>
        <v/>
      </c>
      <c r="UO216" s="341" t="str">
        <f t="shared" si="851"/>
        <v/>
      </c>
      <c r="UP216" s="341" t="str">
        <f t="shared" si="851"/>
        <v/>
      </c>
      <c r="UQ216" s="341" t="str">
        <f t="shared" si="851"/>
        <v/>
      </c>
      <c r="UR216" s="341" t="str">
        <f t="shared" si="851"/>
        <v/>
      </c>
      <c r="US216" s="341" t="str">
        <f t="shared" si="851"/>
        <v/>
      </c>
      <c r="UT216" s="341" t="str">
        <f t="shared" si="851"/>
        <v/>
      </c>
      <c r="UU216" s="341" t="str">
        <f t="shared" si="851"/>
        <v/>
      </c>
      <c r="UV216" s="341" t="str">
        <f t="shared" si="851"/>
        <v/>
      </c>
      <c r="UW216" s="341" t="str">
        <f t="shared" si="851"/>
        <v/>
      </c>
      <c r="UX216" s="341" t="str">
        <f t="shared" si="851"/>
        <v/>
      </c>
      <c r="UY216" s="341" t="str">
        <f t="shared" si="851"/>
        <v/>
      </c>
      <c r="UZ216" s="341" t="str">
        <f t="shared" si="851"/>
        <v/>
      </c>
      <c r="VA216" s="341" t="str">
        <f t="shared" si="851"/>
        <v/>
      </c>
      <c r="VB216" s="341" t="str">
        <f t="shared" si="851"/>
        <v/>
      </c>
      <c r="VC216" s="341" t="str">
        <f t="shared" si="851"/>
        <v/>
      </c>
      <c r="VD216" s="341" t="str">
        <f t="shared" si="851"/>
        <v/>
      </c>
      <c r="VE216" s="341" t="str">
        <f t="shared" si="851"/>
        <v/>
      </c>
      <c r="VF216" s="341" t="str">
        <f t="shared" si="851"/>
        <v/>
      </c>
      <c r="VG216" s="341" t="str">
        <f t="shared" si="851"/>
        <v/>
      </c>
      <c r="VH216" s="341" t="str">
        <f t="shared" si="851"/>
        <v/>
      </c>
      <c r="VI216" s="341" t="str">
        <f t="shared" si="851"/>
        <v/>
      </c>
      <c r="VJ216" s="341" t="str">
        <f t="shared" si="851"/>
        <v/>
      </c>
      <c r="VK216" s="341" t="str">
        <f t="shared" si="851"/>
        <v/>
      </c>
      <c r="VL216" s="341" t="str">
        <f t="shared" si="851"/>
        <v/>
      </c>
      <c r="VM216" s="341" t="str">
        <f t="shared" si="851"/>
        <v/>
      </c>
      <c r="VN216" s="341" t="str">
        <f t="shared" si="851"/>
        <v/>
      </c>
      <c r="VO216" s="341" t="str">
        <f t="shared" si="851"/>
        <v/>
      </c>
      <c r="VP216" s="341" t="str">
        <f t="shared" si="851"/>
        <v/>
      </c>
      <c r="VQ216" s="341" t="str">
        <f t="shared" si="851"/>
        <v/>
      </c>
      <c r="VR216" s="341" t="str">
        <f t="shared" si="851"/>
        <v/>
      </c>
      <c r="VS216" s="341" t="str">
        <f t="shared" si="851"/>
        <v/>
      </c>
      <c r="VT216" s="341" t="str">
        <f t="shared" si="851"/>
        <v/>
      </c>
      <c r="VU216" s="341" t="str">
        <f t="shared" si="851"/>
        <v/>
      </c>
      <c r="VV216" s="341" t="str">
        <f t="shared" si="851"/>
        <v/>
      </c>
      <c r="VW216" s="341" t="str">
        <f t="shared" si="851"/>
        <v/>
      </c>
      <c r="VX216" s="341" t="str">
        <f t="shared" si="851"/>
        <v/>
      </c>
      <c r="VY216" s="341" t="str">
        <f t="shared" si="851"/>
        <v/>
      </c>
      <c r="VZ216" s="341" t="str">
        <f t="shared" si="851"/>
        <v/>
      </c>
      <c r="WA216" s="341" t="str">
        <f t="shared" si="851"/>
        <v/>
      </c>
      <c r="WB216" s="341" t="str">
        <f t="shared" si="851"/>
        <v/>
      </c>
      <c r="WC216" s="341" t="str">
        <f t="shared" si="851"/>
        <v/>
      </c>
      <c r="WD216" s="341" t="str">
        <f t="shared" si="851"/>
        <v/>
      </c>
      <c r="WE216" s="341" t="str">
        <f t="shared" si="851"/>
        <v/>
      </c>
      <c r="WF216" s="341" t="str">
        <f t="shared" si="851"/>
        <v/>
      </c>
      <c r="WG216" s="341" t="str">
        <f t="shared" si="851"/>
        <v/>
      </c>
      <c r="WH216" s="341" t="str">
        <f t="shared" si="851"/>
        <v/>
      </c>
      <c r="WI216" s="295" t="str">
        <f t="shared" si="851"/>
        <v/>
      </c>
    </row>
    <row r="217" spans="1:607">
      <c r="A217" s="348"/>
      <c r="B217" s="360" t="s">
        <v>949</v>
      </c>
      <c r="C217" s="348"/>
      <c r="D217" s="348"/>
      <c r="E217" s="348"/>
      <c r="F217" s="348"/>
      <c r="G217" s="361" t="str">
        <f t="shared" si="734"/>
        <v/>
      </c>
      <c r="H217" s="361" t="str">
        <f t="shared" si="735"/>
        <v/>
      </c>
      <c r="I217" s="397"/>
      <c r="J217" s="348"/>
      <c r="K217" s="348"/>
      <c r="L217" s="348"/>
      <c r="M217" s="348"/>
      <c r="N217" s="400"/>
      <c r="O217" s="400"/>
      <c r="P217" s="400"/>
      <c r="Q217" s="400"/>
      <c r="R217" s="400"/>
      <c r="S217" s="400"/>
      <c r="T217" s="400"/>
      <c r="U217" s="400"/>
      <c r="V217" s="400"/>
      <c r="W217" s="400"/>
      <c r="X217" s="400"/>
      <c r="Y217" s="400"/>
      <c r="Z217" s="400"/>
      <c r="AA217" s="400"/>
      <c r="AB217" s="400"/>
      <c r="AC217" s="400"/>
      <c r="AD217" s="400"/>
      <c r="AE217" s="400"/>
      <c r="AF217" s="400"/>
      <c r="AG217" s="400"/>
      <c r="AH217" s="400"/>
      <c r="AI217" s="400"/>
      <c r="AJ217" s="400"/>
      <c r="AK217" s="400"/>
      <c r="AL217" s="400"/>
      <c r="AM217" s="400"/>
      <c r="AN217" s="400"/>
      <c r="AO217" s="400"/>
      <c r="AP217" s="400"/>
      <c r="AQ217" s="400"/>
      <c r="AR217" s="400"/>
      <c r="AS217" s="400"/>
      <c r="AT217" s="400"/>
      <c r="AU217" s="400"/>
      <c r="AV217" s="400"/>
      <c r="AW217" s="400"/>
      <c r="AX217" s="400"/>
      <c r="AY217" s="400"/>
      <c r="AZ217" s="400"/>
      <c r="BA217" s="400"/>
      <c r="BB217" s="400"/>
      <c r="BC217" s="400"/>
      <c r="BD217" s="400"/>
      <c r="BE217" s="400"/>
      <c r="BF217" s="400"/>
      <c r="BG217" s="400"/>
      <c r="BH217" s="400"/>
      <c r="BI217" s="400"/>
      <c r="BJ217" s="400"/>
      <c r="BK217" s="400"/>
      <c r="BL217" s="400"/>
      <c r="BM217" s="400"/>
      <c r="BN217" s="400"/>
      <c r="BO217" s="400"/>
      <c r="BP217" s="400"/>
      <c r="BQ217" s="400"/>
      <c r="BR217" s="400"/>
      <c r="BS217" s="400"/>
      <c r="BT217" s="400"/>
      <c r="BU217" s="400"/>
      <c r="BV217" s="400"/>
      <c r="BW217" s="400"/>
      <c r="BX217" s="400"/>
      <c r="BY217" s="400"/>
      <c r="BZ217" s="400"/>
      <c r="CA217" s="400"/>
      <c r="CB217" s="400"/>
      <c r="CC217" s="400"/>
      <c r="CD217" s="400"/>
      <c r="CE217" s="400"/>
      <c r="CF217" s="400"/>
      <c r="CG217" s="400"/>
      <c r="CH217" s="400"/>
      <c r="CI217" s="400"/>
      <c r="CJ217" s="400"/>
      <c r="CK217" s="400"/>
      <c r="CL217" s="400"/>
      <c r="CM217" s="400"/>
      <c r="CN217" s="400"/>
      <c r="CO217" s="400"/>
      <c r="CP217" s="400"/>
      <c r="CQ217" s="400"/>
      <c r="CR217" s="400"/>
      <c r="CS217" s="400"/>
      <c r="CT217" s="400"/>
      <c r="CU217" s="400"/>
      <c r="CV217" s="400"/>
      <c r="CW217" s="400"/>
      <c r="CX217" s="400"/>
      <c r="CY217" s="400"/>
      <c r="CZ217" s="362"/>
      <c r="DB217" s="899" t="s">
        <v>1388</v>
      </c>
      <c r="DC217" s="899"/>
      <c r="DD217" s="398">
        <v>5.15</v>
      </c>
      <c r="DE217" s="385">
        <f>$DD$217</f>
        <v>5.15</v>
      </c>
      <c r="DF217" s="385">
        <f t="shared" ref="DF217:FQ217" si="852">$DD$217</f>
        <v>5.15</v>
      </c>
      <c r="DG217" s="385">
        <f t="shared" si="852"/>
        <v>5.15</v>
      </c>
      <c r="DH217" s="385">
        <f t="shared" si="852"/>
        <v>5.15</v>
      </c>
      <c r="DI217" s="385">
        <f t="shared" si="852"/>
        <v>5.15</v>
      </c>
      <c r="DJ217" s="385">
        <f t="shared" si="852"/>
        <v>5.15</v>
      </c>
      <c r="DK217" s="385">
        <f t="shared" si="852"/>
        <v>5.15</v>
      </c>
      <c r="DL217" s="385">
        <f t="shared" si="852"/>
        <v>5.15</v>
      </c>
      <c r="DM217" s="385">
        <f t="shared" si="852"/>
        <v>5.15</v>
      </c>
      <c r="DN217" s="385">
        <f t="shared" si="852"/>
        <v>5.15</v>
      </c>
      <c r="DO217" s="385">
        <f t="shared" si="852"/>
        <v>5.15</v>
      </c>
      <c r="DP217" s="385">
        <f t="shared" si="852"/>
        <v>5.15</v>
      </c>
      <c r="DQ217" s="385">
        <f t="shared" si="852"/>
        <v>5.15</v>
      </c>
      <c r="DR217" s="385">
        <f t="shared" si="852"/>
        <v>5.15</v>
      </c>
      <c r="DS217" s="385">
        <f t="shared" si="852"/>
        <v>5.15</v>
      </c>
      <c r="DT217" s="385">
        <f t="shared" si="852"/>
        <v>5.15</v>
      </c>
      <c r="DU217" s="385">
        <f t="shared" si="852"/>
        <v>5.15</v>
      </c>
      <c r="DV217" s="385">
        <f t="shared" si="852"/>
        <v>5.15</v>
      </c>
      <c r="DW217" s="385">
        <f t="shared" si="852"/>
        <v>5.15</v>
      </c>
      <c r="DX217" s="385">
        <f t="shared" si="852"/>
        <v>5.15</v>
      </c>
      <c r="DY217" s="385">
        <f t="shared" si="852"/>
        <v>5.15</v>
      </c>
      <c r="DZ217" s="385">
        <f t="shared" si="852"/>
        <v>5.15</v>
      </c>
      <c r="EA217" s="385">
        <f t="shared" si="852"/>
        <v>5.15</v>
      </c>
      <c r="EB217" s="385">
        <f t="shared" si="852"/>
        <v>5.15</v>
      </c>
      <c r="EC217" s="385">
        <f t="shared" si="852"/>
        <v>5.15</v>
      </c>
      <c r="ED217" s="385">
        <f t="shared" si="852"/>
        <v>5.15</v>
      </c>
      <c r="EE217" s="385">
        <f t="shared" si="852"/>
        <v>5.15</v>
      </c>
      <c r="EF217" s="385">
        <f t="shared" si="852"/>
        <v>5.15</v>
      </c>
      <c r="EG217" s="385">
        <f t="shared" si="852"/>
        <v>5.15</v>
      </c>
      <c r="EH217" s="385">
        <f t="shared" si="852"/>
        <v>5.15</v>
      </c>
      <c r="EI217" s="385">
        <f t="shared" si="852"/>
        <v>5.15</v>
      </c>
      <c r="EJ217" s="385">
        <f t="shared" si="852"/>
        <v>5.15</v>
      </c>
      <c r="EK217" s="385">
        <f t="shared" si="852"/>
        <v>5.15</v>
      </c>
      <c r="EL217" s="385">
        <f t="shared" si="852"/>
        <v>5.15</v>
      </c>
      <c r="EM217" s="385">
        <f t="shared" si="852"/>
        <v>5.15</v>
      </c>
      <c r="EN217" s="385">
        <f t="shared" si="852"/>
        <v>5.15</v>
      </c>
      <c r="EO217" s="385">
        <f t="shared" si="852"/>
        <v>5.15</v>
      </c>
      <c r="EP217" s="385">
        <f t="shared" si="852"/>
        <v>5.15</v>
      </c>
      <c r="EQ217" s="385">
        <f t="shared" si="852"/>
        <v>5.15</v>
      </c>
      <c r="ER217" s="385">
        <f t="shared" si="852"/>
        <v>5.15</v>
      </c>
      <c r="ES217" s="385">
        <f t="shared" si="852"/>
        <v>5.15</v>
      </c>
      <c r="ET217" s="385">
        <f t="shared" si="852"/>
        <v>5.15</v>
      </c>
      <c r="EU217" s="385">
        <f t="shared" si="852"/>
        <v>5.15</v>
      </c>
      <c r="EV217" s="385">
        <f t="shared" si="852"/>
        <v>5.15</v>
      </c>
      <c r="EW217" s="385">
        <f t="shared" si="852"/>
        <v>5.15</v>
      </c>
      <c r="EX217" s="385">
        <f t="shared" si="852"/>
        <v>5.15</v>
      </c>
      <c r="EY217" s="385">
        <f t="shared" si="852"/>
        <v>5.15</v>
      </c>
      <c r="EZ217" s="385">
        <f t="shared" si="852"/>
        <v>5.15</v>
      </c>
      <c r="FA217" s="385">
        <f t="shared" si="852"/>
        <v>5.15</v>
      </c>
      <c r="FB217" s="385">
        <f t="shared" si="852"/>
        <v>5.15</v>
      </c>
      <c r="FC217" s="385">
        <f t="shared" si="852"/>
        <v>5.15</v>
      </c>
      <c r="FD217" s="385">
        <f t="shared" si="852"/>
        <v>5.15</v>
      </c>
      <c r="FE217" s="385">
        <f t="shared" si="852"/>
        <v>5.15</v>
      </c>
      <c r="FF217" s="385">
        <f t="shared" si="852"/>
        <v>5.15</v>
      </c>
      <c r="FG217" s="385">
        <f t="shared" si="852"/>
        <v>5.15</v>
      </c>
      <c r="FH217" s="385">
        <f t="shared" si="852"/>
        <v>5.15</v>
      </c>
      <c r="FI217" s="385">
        <f t="shared" si="852"/>
        <v>5.15</v>
      </c>
      <c r="FJ217" s="385">
        <f t="shared" si="852"/>
        <v>5.15</v>
      </c>
      <c r="FK217" s="385">
        <f t="shared" si="852"/>
        <v>5.15</v>
      </c>
      <c r="FL217" s="385">
        <f t="shared" si="852"/>
        <v>5.15</v>
      </c>
      <c r="FM217" s="385">
        <f t="shared" si="852"/>
        <v>5.15</v>
      </c>
      <c r="FN217" s="385">
        <f t="shared" si="852"/>
        <v>5.15</v>
      </c>
      <c r="FO217" s="385">
        <f t="shared" si="852"/>
        <v>5.15</v>
      </c>
      <c r="FP217" s="385">
        <f t="shared" si="852"/>
        <v>5.15</v>
      </c>
      <c r="FQ217" s="385">
        <f t="shared" si="852"/>
        <v>5.15</v>
      </c>
      <c r="FR217" s="385">
        <f t="shared" ref="FR217:IC217" si="853">$DD$217</f>
        <v>5.15</v>
      </c>
      <c r="FS217" s="385">
        <f t="shared" si="853"/>
        <v>5.15</v>
      </c>
      <c r="FT217" s="385">
        <f t="shared" si="853"/>
        <v>5.15</v>
      </c>
      <c r="FU217" s="385">
        <f t="shared" si="853"/>
        <v>5.15</v>
      </c>
      <c r="FV217" s="385">
        <f t="shared" si="853"/>
        <v>5.15</v>
      </c>
      <c r="FW217" s="385">
        <f t="shared" si="853"/>
        <v>5.15</v>
      </c>
      <c r="FX217" s="385">
        <f t="shared" si="853"/>
        <v>5.15</v>
      </c>
      <c r="FY217" s="385">
        <f t="shared" si="853"/>
        <v>5.15</v>
      </c>
      <c r="FZ217" s="385">
        <f t="shared" si="853"/>
        <v>5.15</v>
      </c>
      <c r="GA217" s="385">
        <f t="shared" si="853"/>
        <v>5.15</v>
      </c>
      <c r="GB217" s="385">
        <f t="shared" si="853"/>
        <v>5.15</v>
      </c>
      <c r="GC217" s="385">
        <f t="shared" si="853"/>
        <v>5.15</v>
      </c>
      <c r="GD217" s="385">
        <f t="shared" si="853"/>
        <v>5.15</v>
      </c>
      <c r="GE217" s="385">
        <f t="shared" si="853"/>
        <v>5.15</v>
      </c>
      <c r="GF217" s="385">
        <f t="shared" si="853"/>
        <v>5.15</v>
      </c>
      <c r="GG217" s="385">
        <f t="shared" si="853"/>
        <v>5.15</v>
      </c>
      <c r="GH217" s="385">
        <f t="shared" si="853"/>
        <v>5.15</v>
      </c>
      <c r="GI217" s="385">
        <f t="shared" si="853"/>
        <v>5.15</v>
      </c>
      <c r="GJ217" s="385">
        <f t="shared" si="853"/>
        <v>5.15</v>
      </c>
      <c r="GK217" s="385">
        <f t="shared" si="853"/>
        <v>5.15</v>
      </c>
      <c r="GL217" s="385">
        <f t="shared" si="853"/>
        <v>5.15</v>
      </c>
      <c r="GM217" s="385">
        <f t="shared" si="853"/>
        <v>5.15</v>
      </c>
      <c r="GN217" s="385">
        <f t="shared" si="853"/>
        <v>5.15</v>
      </c>
      <c r="GO217" s="385">
        <f t="shared" si="853"/>
        <v>5.15</v>
      </c>
      <c r="GP217" s="385">
        <f t="shared" si="853"/>
        <v>5.15</v>
      </c>
      <c r="GQ217" s="385">
        <f t="shared" si="853"/>
        <v>5.15</v>
      </c>
      <c r="GR217" s="385">
        <f t="shared" si="853"/>
        <v>5.15</v>
      </c>
      <c r="GS217" s="385">
        <f t="shared" si="853"/>
        <v>5.15</v>
      </c>
      <c r="GT217" s="385">
        <f t="shared" si="853"/>
        <v>5.15</v>
      </c>
      <c r="GU217" s="385">
        <f t="shared" si="853"/>
        <v>5.15</v>
      </c>
      <c r="GV217" s="385">
        <f t="shared" si="853"/>
        <v>5.15</v>
      </c>
      <c r="GW217" s="385">
        <f t="shared" si="853"/>
        <v>5.15</v>
      </c>
      <c r="GX217" s="385">
        <f t="shared" si="853"/>
        <v>5.15</v>
      </c>
      <c r="GY217" s="385">
        <f t="shared" si="853"/>
        <v>5.15</v>
      </c>
      <c r="GZ217" s="385">
        <f t="shared" si="853"/>
        <v>5.15</v>
      </c>
      <c r="HA217" s="385">
        <f t="shared" si="853"/>
        <v>5.15</v>
      </c>
      <c r="HB217" s="385">
        <f t="shared" si="853"/>
        <v>5.15</v>
      </c>
      <c r="HC217" s="385">
        <f t="shared" si="853"/>
        <v>5.15</v>
      </c>
      <c r="HD217" s="385">
        <f t="shared" si="853"/>
        <v>5.15</v>
      </c>
      <c r="HE217" s="385">
        <f t="shared" si="853"/>
        <v>5.15</v>
      </c>
      <c r="HF217" s="385">
        <f t="shared" si="853"/>
        <v>5.15</v>
      </c>
      <c r="HG217" s="385">
        <f t="shared" si="853"/>
        <v>5.15</v>
      </c>
      <c r="HH217" s="385">
        <f t="shared" si="853"/>
        <v>5.15</v>
      </c>
      <c r="HI217" s="385">
        <f t="shared" si="853"/>
        <v>5.15</v>
      </c>
      <c r="HJ217" s="385">
        <f t="shared" si="853"/>
        <v>5.15</v>
      </c>
      <c r="HK217" s="385">
        <f t="shared" si="853"/>
        <v>5.15</v>
      </c>
      <c r="HL217" s="385">
        <f t="shared" si="853"/>
        <v>5.15</v>
      </c>
      <c r="HM217" s="385">
        <f t="shared" si="853"/>
        <v>5.15</v>
      </c>
      <c r="HN217" s="385">
        <f t="shared" si="853"/>
        <v>5.15</v>
      </c>
      <c r="HO217" s="385">
        <f t="shared" si="853"/>
        <v>5.15</v>
      </c>
      <c r="HP217" s="385">
        <f t="shared" si="853"/>
        <v>5.15</v>
      </c>
      <c r="HQ217" s="385">
        <f t="shared" si="853"/>
        <v>5.15</v>
      </c>
      <c r="HR217" s="385">
        <f t="shared" si="853"/>
        <v>5.15</v>
      </c>
      <c r="HS217" s="385">
        <f t="shared" si="853"/>
        <v>5.15</v>
      </c>
      <c r="HT217" s="385">
        <f t="shared" si="853"/>
        <v>5.15</v>
      </c>
      <c r="HU217" s="385">
        <f t="shared" si="853"/>
        <v>5.15</v>
      </c>
      <c r="HV217" s="385">
        <f t="shared" si="853"/>
        <v>5.15</v>
      </c>
      <c r="HW217" s="385">
        <f t="shared" si="853"/>
        <v>5.15</v>
      </c>
      <c r="HX217" s="385">
        <f t="shared" si="853"/>
        <v>5.15</v>
      </c>
      <c r="HY217" s="385">
        <f t="shared" si="853"/>
        <v>5.15</v>
      </c>
      <c r="HZ217" s="385">
        <f t="shared" si="853"/>
        <v>5.15</v>
      </c>
      <c r="IA217" s="385">
        <f t="shared" si="853"/>
        <v>5.15</v>
      </c>
      <c r="IB217" s="385">
        <f t="shared" si="853"/>
        <v>5.15</v>
      </c>
      <c r="IC217" s="385">
        <f t="shared" si="853"/>
        <v>5.15</v>
      </c>
      <c r="ID217" s="385">
        <f t="shared" ref="ID217:KO217" si="854">$DD$217</f>
        <v>5.15</v>
      </c>
      <c r="IE217" s="385">
        <f t="shared" si="854"/>
        <v>5.15</v>
      </c>
      <c r="IF217" s="385">
        <f t="shared" si="854"/>
        <v>5.15</v>
      </c>
      <c r="IG217" s="385">
        <f t="shared" si="854"/>
        <v>5.15</v>
      </c>
      <c r="IH217" s="385">
        <f t="shared" si="854"/>
        <v>5.15</v>
      </c>
      <c r="II217" s="385">
        <f t="shared" si="854"/>
        <v>5.15</v>
      </c>
      <c r="IJ217" s="385">
        <f t="shared" si="854"/>
        <v>5.15</v>
      </c>
      <c r="IK217" s="385">
        <f t="shared" si="854"/>
        <v>5.15</v>
      </c>
      <c r="IL217" s="385">
        <f t="shared" si="854"/>
        <v>5.15</v>
      </c>
      <c r="IM217" s="385">
        <f t="shared" si="854"/>
        <v>5.15</v>
      </c>
      <c r="IN217" s="385">
        <f t="shared" si="854"/>
        <v>5.15</v>
      </c>
      <c r="IO217" s="385">
        <f t="shared" si="854"/>
        <v>5.15</v>
      </c>
      <c r="IP217" s="385">
        <f t="shared" si="854"/>
        <v>5.15</v>
      </c>
      <c r="IQ217" s="385">
        <f t="shared" si="854"/>
        <v>5.15</v>
      </c>
      <c r="IR217" s="385">
        <f t="shared" si="854"/>
        <v>5.15</v>
      </c>
      <c r="IS217" s="385">
        <f t="shared" si="854"/>
        <v>5.15</v>
      </c>
      <c r="IT217" s="385">
        <f t="shared" si="854"/>
        <v>5.15</v>
      </c>
      <c r="IU217" s="385">
        <f t="shared" si="854"/>
        <v>5.15</v>
      </c>
      <c r="IV217" s="385">
        <f t="shared" si="854"/>
        <v>5.15</v>
      </c>
      <c r="IW217" s="385">
        <f t="shared" si="854"/>
        <v>5.15</v>
      </c>
      <c r="IX217" s="385">
        <f t="shared" si="854"/>
        <v>5.15</v>
      </c>
      <c r="IY217" s="385">
        <f t="shared" si="854"/>
        <v>5.15</v>
      </c>
      <c r="IZ217" s="385">
        <f t="shared" si="854"/>
        <v>5.15</v>
      </c>
      <c r="JA217" s="385">
        <f t="shared" si="854"/>
        <v>5.15</v>
      </c>
      <c r="JB217" s="385">
        <f t="shared" si="854"/>
        <v>5.15</v>
      </c>
      <c r="JC217" s="385">
        <f t="shared" si="854"/>
        <v>5.15</v>
      </c>
      <c r="JD217" s="385">
        <f t="shared" si="854"/>
        <v>5.15</v>
      </c>
      <c r="JE217" s="385">
        <f t="shared" si="854"/>
        <v>5.15</v>
      </c>
      <c r="JF217" s="385">
        <f t="shared" si="854"/>
        <v>5.15</v>
      </c>
      <c r="JG217" s="385">
        <f t="shared" si="854"/>
        <v>5.15</v>
      </c>
      <c r="JH217" s="385">
        <f t="shared" si="854"/>
        <v>5.15</v>
      </c>
      <c r="JI217" s="385">
        <f t="shared" si="854"/>
        <v>5.15</v>
      </c>
      <c r="JJ217" s="385">
        <f t="shared" si="854"/>
        <v>5.15</v>
      </c>
      <c r="JK217" s="385">
        <f t="shared" si="854"/>
        <v>5.15</v>
      </c>
      <c r="JL217" s="385">
        <f t="shared" si="854"/>
        <v>5.15</v>
      </c>
      <c r="JM217" s="385">
        <f t="shared" si="854"/>
        <v>5.15</v>
      </c>
      <c r="JN217" s="385">
        <f t="shared" si="854"/>
        <v>5.15</v>
      </c>
      <c r="JO217" s="385">
        <f t="shared" si="854"/>
        <v>5.15</v>
      </c>
      <c r="JP217" s="385">
        <f t="shared" si="854"/>
        <v>5.15</v>
      </c>
      <c r="JQ217" s="385">
        <f t="shared" si="854"/>
        <v>5.15</v>
      </c>
      <c r="JR217" s="385">
        <f t="shared" si="854"/>
        <v>5.15</v>
      </c>
      <c r="JS217" s="385">
        <f t="shared" si="854"/>
        <v>5.15</v>
      </c>
      <c r="JT217" s="385">
        <f t="shared" si="854"/>
        <v>5.15</v>
      </c>
      <c r="JU217" s="385">
        <f t="shared" si="854"/>
        <v>5.15</v>
      </c>
      <c r="JV217" s="385">
        <f t="shared" si="854"/>
        <v>5.15</v>
      </c>
      <c r="JW217" s="385">
        <f t="shared" si="854"/>
        <v>5.15</v>
      </c>
      <c r="JX217" s="385">
        <f t="shared" si="854"/>
        <v>5.15</v>
      </c>
      <c r="JY217" s="385">
        <f t="shared" si="854"/>
        <v>5.15</v>
      </c>
      <c r="JZ217" s="385">
        <f t="shared" si="854"/>
        <v>5.15</v>
      </c>
      <c r="KA217" s="385">
        <f t="shared" si="854"/>
        <v>5.15</v>
      </c>
      <c r="KB217" s="385">
        <f t="shared" si="854"/>
        <v>5.15</v>
      </c>
      <c r="KC217" s="385">
        <f t="shared" si="854"/>
        <v>5.15</v>
      </c>
      <c r="KD217" s="385">
        <f t="shared" si="854"/>
        <v>5.15</v>
      </c>
      <c r="KE217" s="385">
        <f t="shared" si="854"/>
        <v>5.15</v>
      </c>
      <c r="KF217" s="385">
        <f t="shared" si="854"/>
        <v>5.15</v>
      </c>
      <c r="KG217" s="385">
        <f t="shared" si="854"/>
        <v>5.15</v>
      </c>
      <c r="KH217" s="385">
        <f t="shared" si="854"/>
        <v>5.15</v>
      </c>
      <c r="KI217" s="385">
        <f t="shared" si="854"/>
        <v>5.15</v>
      </c>
      <c r="KJ217" s="385">
        <f t="shared" si="854"/>
        <v>5.15</v>
      </c>
      <c r="KK217" s="385">
        <f t="shared" si="854"/>
        <v>5.15</v>
      </c>
      <c r="KL217" s="385">
        <f t="shared" si="854"/>
        <v>5.15</v>
      </c>
      <c r="KM217" s="385">
        <f t="shared" si="854"/>
        <v>5.15</v>
      </c>
      <c r="KN217" s="385">
        <f t="shared" si="854"/>
        <v>5.15</v>
      </c>
      <c r="KO217" s="385">
        <f t="shared" si="854"/>
        <v>5.15</v>
      </c>
      <c r="KP217" s="385">
        <f t="shared" ref="KP217:NA217" si="855">$DD$217</f>
        <v>5.15</v>
      </c>
      <c r="KQ217" s="385">
        <f t="shared" si="855"/>
        <v>5.15</v>
      </c>
      <c r="KR217" s="385">
        <f t="shared" si="855"/>
        <v>5.15</v>
      </c>
      <c r="KS217" s="385">
        <f t="shared" si="855"/>
        <v>5.15</v>
      </c>
      <c r="KT217" s="385">
        <f t="shared" si="855"/>
        <v>5.15</v>
      </c>
      <c r="KU217" s="385">
        <f t="shared" si="855"/>
        <v>5.15</v>
      </c>
      <c r="KV217" s="385">
        <f t="shared" si="855"/>
        <v>5.15</v>
      </c>
      <c r="KW217" s="385">
        <f t="shared" si="855"/>
        <v>5.15</v>
      </c>
      <c r="KX217" s="385">
        <f t="shared" si="855"/>
        <v>5.15</v>
      </c>
      <c r="KY217" s="385">
        <f t="shared" si="855"/>
        <v>5.15</v>
      </c>
      <c r="KZ217" s="385">
        <f t="shared" si="855"/>
        <v>5.15</v>
      </c>
      <c r="LA217" s="385">
        <f t="shared" si="855"/>
        <v>5.15</v>
      </c>
      <c r="LB217" s="385">
        <f t="shared" si="855"/>
        <v>5.15</v>
      </c>
      <c r="LC217" s="385">
        <f t="shared" si="855"/>
        <v>5.15</v>
      </c>
      <c r="LD217" s="385">
        <f t="shared" si="855"/>
        <v>5.15</v>
      </c>
      <c r="LE217" s="385">
        <f t="shared" si="855"/>
        <v>5.15</v>
      </c>
      <c r="LF217" s="385">
        <f t="shared" si="855"/>
        <v>5.15</v>
      </c>
      <c r="LG217" s="385">
        <f t="shared" si="855"/>
        <v>5.15</v>
      </c>
      <c r="LH217" s="385">
        <f t="shared" si="855"/>
        <v>5.15</v>
      </c>
      <c r="LI217" s="385">
        <f t="shared" si="855"/>
        <v>5.15</v>
      </c>
      <c r="LJ217" s="385">
        <f t="shared" si="855"/>
        <v>5.15</v>
      </c>
      <c r="LK217" s="385">
        <f t="shared" si="855"/>
        <v>5.15</v>
      </c>
      <c r="LL217" s="385">
        <f t="shared" si="855"/>
        <v>5.15</v>
      </c>
      <c r="LM217" s="385">
        <f t="shared" si="855"/>
        <v>5.15</v>
      </c>
      <c r="LN217" s="385">
        <f t="shared" si="855"/>
        <v>5.15</v>
      </c>
      <c r="LO217" s="385">
        <f t="shared" si="855"/>
        <v>5.15</v>
      </c>
      <c r="LP217" s="385">
        <f t="shared" si="855"/>
        <v>5.15</v>
      </c>
      <c r="LQ217" s="385">
        <f t="shared" si="855"/>
        <v>5.15</v>
      </c>
      <c r="LR217" s="385">
        <f t="shared" si="855"/>
        <v>5.15</v>
      </c>
      <c r="LS217" s="385">
        <f t="shared" si="855"/>
        <v>5.15</v>
      </c>
      <c r="LT217" s="385">
        <f t="shared" si="855"/>
        <v>5.15</v>
      </c>
      <c r="LU217" s="385">
        <f t="shared" si="855"/>
        <v>5.15</v>
      </c>
      <c r="LV217" s="385">
        <f t="shared" si="855"/>
        <v>5.15</v>
      </c>
      <c r="LW217" s="385">
        <f t="shared" si="855"/>
        <v>5.15</v>
      </c>
      <c r="LX217" s="385">
        <f t="shared" si="855"/>
        <v>5.15</v>
      </c>
      <c r="LY217" s="385">
        <f t="shared" si="855"/>
        <v>5.15</v>
      </c>
      <c r="LZ217" s="385">
        <f t="shared" si="855"/>
        <v>5.15</v>
      </c>
      <c r="MA217" s="385">
        <f t="shared" si="855"/>
        <v>5.15</v>
      </c>
      <c r="MB217" s="385">
        <f t="shared" si="855"/>
        <v>5.15</v>
      </c>
      <c r="MC217" s="385">
        <f t="shared" si="855"/>
        <v>5.15</v>
      </c>
      <c r="MD217" s="385">
        <f t="shared" si="855"/>
        <v>5.15</v>
      </c>
      <c r="ME217" s="385">
        <f t="shared" si="855"/>
        <v>5.15</v>
      </c>
      <c r="MF217" s="385">
        <f t="shared" si="855"/>
        <v>5.15</v>
      </c>
      <c r="MG217" s="385">
        <f t="shared" si="855"/>
        <v>5.15</v>
      </c>
      <c r="MH217" s="385">
        <f t="shared" si="855"/>
        <v>5.15</v>
      </c>
      <c r="MI217" s="385">
        <f t="shared" si="855"/>
        <v>5.15</v>
      </c>
      <c r="MJ217" s="385">
        <f t="shared" si="855"/>
        <v>5.15</v>
      </c>
      <c r="MK217" s="385">
        <f t="shared" si="855"/>
        <v>5.15</v>
      </c>
      <c r="ML217" s="385">
        <f t="shared" si="855"/>
        <v>5.15</v>
      </c>
      <c r="MM217" s="385">
        <f t="shared" si="855"/>
        <v>5.15</v>
      </c>
      <c r="MN217" s="385">
        <f t="shared" si="855"/>
        <v>5.15</v>
      </c>
      <c r="MO217" s="385">
        <f t="shared" si="855"/>
        <v>5.15</v>
      </c>
      <c r="MP217" s="385">
        <f t="shared" si="855"/>
        <v>5.15</v>
      </c>
      <c r="MQ217" s="385">
        <f t="shared" si="855"/>
        <v>5.15</v>
      </c>
      <c r="MR217" s="385">
        <f t="shared" si="855"/>
        <v>5.15</v>
      </c>
      <c r="MS217" s="385">
        <f t="shared" si="855"/>
        <v>5.15</v>
      </c>
      <c r="MT217" s="385">
        <f t="shared" si="855"/>
        <v>5.15</v>
      </c>
      <c r="MU217" s="385">
        <f t="shared" si="855"/>
        <v>5.15</v>
      </c>
      <c r="MV217" s="385">
        <f t="shared" si="855"/>
        <v>5.15</v>
      </c>
      <c r="MW217" s="385">
        <f t="shared" si="855"/>
        <v>5.15</v>
      </c>
      <c r="MX217" s="385">
        <f t="shared" si="855"/>
        <v>5.15</v>
      </c>
      <c r="MY217" s="385">
        <f t="shared" si="855"/>
        <v>5.15</v>
      </c>
      <c r="MZ217" s="385">
        <f t="shared" si="855"/>
        <v>5.15</v>
      </c>
      <c r="NA217" s="385">
        <f t="shared" si="855"/>
        <v>5.15</v>
      </c>
      <c r="NB217" s="385">
        <f t="shared" ref="NB217:PM217" si="856">$DD$217</f>
        <v>5.15</v>
      </c>
      <c r="NC217" s="385">
        <f t="shared" si="856"/>
        <v>5.15</v>
      </c>
      <c r="ND217" s="385">
        <f t="shared" si="856"/>
        <v>5.15</v>
      </c>
      <c r="NE217" s="385">
        <f t="shared" si="856"/>
        <v>5.15</v>
      </c>
      <c r="NF217" s="385">
        <f t="shared" si="856"/>
        <v>5.15</v>
      </c>
      <c r="NG217" s="385">
        <f t="shared" si="856"/>
        <v>5.15</v>
      </c>
      <c r="NH217" s="385">
        <f t="shared" si="856"/>
        <v>5.15</v>
      </c>
      <c r="NI217" s="385">
        <f t="shared" si="856"/>
        <v>5.15</v>
      </c>
      <c r="NJ217" s="385">
        <f t="shared" si="856"/>
        <v>5.15</v>
      </c>
      <c r="NK217" s="385">
        <f t="shared" si="856"/>
        <v>5.15</v>
      </c>
      <c r="NL217" s="385">
        <f t="shared" si="856"/>
        <v>5.15</v>
      </c>
      <c r="NM217" s="385">
        <f t="shared" si="856"/>
        <v>5.15</v>
      </c>
      <c r="NN217" s="385">
        <f t="shared" si="856"/>
        <v>5.15</v>
      </c>
      <c r="NO217" s="385">
        <f t="shared" si="856"/>
        <v>5.15</v>
      </c>
      <c r="NP217" s="385">
        <f t="shared" si="856"/>
        <v>5.15</v>
      </c>
      <c r="NQ217" s="385">
        <f t="shared" si="856"/>
        <v>5.15</v>
      </c>
      <c r="NR217" s="385">
        <f t="shared" si="856"/>
        <v>5.15</v>
      </c>
      <c r="NS217" s="385">
        <f t="shared" si="856"/>
        <v>5.15</v>
      </c>
      <c r="NT217" s="385">
        <f t="shared" si="856"/>
        <v>5.15</v>
      </c>
      <c r="NU217" s="385">
        <f t="shared" si="856"/>
        <v>5.15</v>
      </c>
      <c r="NV217" s="385">
        <f t="shared" si="856"/>
        <v>5.15</v>
      </c>
      <c r="NW217" s="385">
        <f t="shared" si="856"/>
        <v>5.15</v>
      </c>
      <c r="NX217" s="385">
        <f t="shared" si="856"/>
        <v>5.15</v>
      </c>
      <c r="NY217" s="385">
        <f t="shared" si="856"/>
        <v>5.15</v>
      </c>
      <c r="NZ217" s="385">
        <f t="shared" si="856"/>
        <v>5.15</v>
      </c>
      <c r="OA217" s="385">
        <f t="shared" si="856"/>
        <v>5.15</v>
      </c>
      <c r="OB217" s="385">
        <f t="shared" si="856"/>
        <v>5.15</v>
      </c>
      <c r="OC217" s="385">
        <f t="shared" si="856"/>
        <v>5.15</v>
      </c>
      <c r="OD217" s="385">
        <f t="shared" si="856"/>
        <v>5.15</v>
      </c>
      <c r="OE217" s="385">
        <f t="shared" si="856"/>
        <v>5.15</v>
      </c>
      <c r="OF217" s="385">
        <f t="shared" si="856"/>
        <v>5.15</v>
      </c>
      <c r="OG217" s="385">
        <f t="shared" si="856"/>
        <v>5.15</v>
      </c>
      <c r="OH217" s="385">
        <f t="shared" si="856"/>
        <v>5.15</v>
      </c>
      <c r="OI217" s="385">
        <f t="shared" si="856"/>
        <v>5.15</v>
      </c>
      <c r="OJ217" s="385">
        <f t="shared" si="856"/>
        <v>5.15</v>
      </c>
      <c r="OK217" s="385">
        <f t="shared" si="856"/>
        <v>5.15</v>
      </c>
      <c r="OL217" s="385">
        <f t="shared" si="856"/>
        <v>5.15</v>
      </c>
      <c r="OM217" s="385">
        <f t="shared" si="856"/>
        <v>5.15</v>
      </c>
      <c r="ON217" s="385">
        <f t="shared" si="856"/>
        <v>5.15</v>
      </c>
      <c r="OO217" s="385">
        <f t="shared" si="856"/>
        <v>5.15</v>
      </c>
      <c r="OP217" s="385">
        <f t="shared" si="856"/>
        <v>5.15</v>
      </c>
      <c r="OQ217" s="385">
        <f t="shared" si="856"/>
        <v>5.15</v>
      </c>
      <c r="OR217" s="385">
        <f t="shared" si="856"/>
        <v>5.15</v>
      </c>
      <c r="OS217" s="385">
        <f t="shared" si="856"/>
        <v>5.15</v>
      </c>
      <c r="OT217" s="385">
        <f t="shared" si="856"/>
        <v>5.15</v>
      </c>
      <c r="OU217" s="385">
        <f t="shared" si="856"/>
        <v>5.15</v>
      </c>
      <c r="OV217" s="385">
        <f t="shared" si="856"/>
        <v>5.15</v>
      </c>
      <c r="OW217" s="385">
        <f t="shared" si="856"/>
        <v>5.15</v>
      </c>
      <c r="OX217" s="385">
        <f t="shared" si="856"/>
        <v>5.15</v>
      </c>
      <c r="OY217" s="385">
        <f t="shared" si="856"/>
        <v>5.15</v>
      </c>
      <c r="OZ217" s="385">
        <f t="shared" si="856"/>
        <v>5.15</v>
      </c>
      <c r="PA217" s="385">
        <f t="shared" si="856"/>
        <v>5.15</v>
      </c>
      <c r="PB217" s="385">
        <f t="shared" si="856"/>
        <v>5.15</v>
      </c>
      <c r="PC217" s="385">
        <f t="shared" si="856"/>
        <v>5.15</v>
      </c>
      <c r="PD217" s="385">
        <f t="shared" si="856"/>
        <v>5.15</v>
      </c>
      <c r="PE217" s="385">
        <f t="shared" si="856"/>
        <v>5.15</v>
      </c>
      <c r="PF217" s="385">
        <f t="shared" si="856"/>
        <v>5.15</v>
      </c>
      <c r="PG217" s="385">
        <f t="shared" si="856"/>
        <v>5.15</v>
      </c>
      <c r="PH217" s="385">
        <f t="shared" si="856"/>
        <v>5.15</v>
      </c>
      <c r="PI217" s="385">
        <f t="shared" si="856"/>
        <v>5.15</v>
      </c>
      <c r="PJ217" s="385">
        <f t="shared" si="856"/>
        <v>5.15</v>
      </c>
      <c r="PK217" s="385">
        <f t="shared" si="856"/>
        <v>5.15</v>
      </c>
      <c r="PL217" s="385">
        <f t="shared" si="856"/>
        <v>5.15</v>
      </c>
      <c r="PM217" s="385">
        <f t="shared" si="856"/>
        <v>5.15</v>
      </c>
      <c r="PN217" s="385">
        <f t="shared" ref="PN217:RY217" si="857">$DD$217</f>
        <v>5.15</v>
      </c>
      <c r="PO217" s="385">
        <f t="shared" si="857"/>
        <v>5.15</v>
      </c>
      <c r="PP217" s="385">
        <f t="shared" si="857"/>
        <v>5.15</v>
      </c>
      <c r="PQ217" s="385">
        <f t="shared" si="857"/>
        <v>5.15</v>
      </c>
      <c r="PR217" s="385">
        <f t="shared" si="857"/>
        <v>5.15</v>
      </c>
      <c r="PS217" s="385">
        <f t="shared" si="857"/>
        <v>5.15</v>
      </c>
      <c r="PT217" s="385">
        <f t="shared" si="857"/>
        <v>5.15</v>
      </c>
      <c r="PU217" s="385">
        <f t="shared" si="857"/>
        <v>5.15</v>
      </c>
      <c r="PV217" s="385">
        <f t="shared" si="857"/>
        <v>5.15</v>
      </c>
      <c r="PW217" s="385">
        <f t="shared" si="857"/>
        <v>5.15</v>
      </c>
      <c r="PX217" s="385">
        <f t="shared" si="857"/>
        <v>5.15</v>
      </c>
      <c r="PY217" s="385">
        <f t="shared" si="857"/>
        <v>5.15</v>
      </c>
      <c r="PZ217" s="385">
        <f t="shared" si="857"/>
        <v>5.15</v>
      </c>
      <c r="QA217" s="385">
        <f t="shared" si="857"/>
        <v>5.15</v>
      </c>
      <c r="QB217" s="385">
        <f t="shared" si="857"/>
        <v>5.15</v>
      </c>
      <c r="QC217" s="385">
        <f t="shared" si="857"/>
        <v>5.15</v>
      </c>
      <c r="QD217" s="385">
        <f t="shared" si="857"/>
        <v>5.15</v>
      </c>
      <c r="QE217" s="385">
        <f t="shared" si="857"/>
        <v>5.15</v>
      </c>
      <c r="QF217" s="385">
        <f t="shared" si="857"/>
        <v>5.15</v>
      </c>
      <c r="QG217" s="385">
        <f t="shared" si="857"/>
        <v>5.15</v>
      </c>
      <c r="QH217" s="385">
        <f t="shared" si="857"/>
        <v>5.15</v>
      </c>
      <c r="QI217" s="385">
        <f t="shared" si="857"/>
        <v>5.15</v>
      </c>
      <c r="QJ217" s="385">
        <f t="shared" si="857"/>
        <v>5.15</v>
      </c>
      <c r="QK217" s="385">
        <f t="shared" si="857"/>
        <v>5.15</v>
      </c>
      <c r="QL217" s="385">
        <f t="shared" si="857"/>
        <v>5.15</v>
      </c>
      <c r="QM217" s="385">
        <f t="shared" si="857"/>
        <v>5.15</v>
      </c>
      <c r="QN217" s="385">
        <f t="shared" si="857"/>
        <v>5.15</v>
      </c>
      <c r="QO217" s="385">
        <f t="shared" si="857"/>
        <v>5.15</v>
      </c>
      <c r="QP217" s="385">
        <f t="shared" si="857"/>
        <v>5.15</v>
      </c>
      <c r="QQ217" s="385">
        <f t="shared" si="857"/>
        <v>5.15</v>
      </c>
      <c r="QR217" s="385">
        <f t="shared" si="857"/>
        <v>5.15</v>
      </c>
      <c r="QS217" s="385">
        <f t="shared" si="857"/>
        <v>5.15</v>
      </c>
      <c r="QT217" s="385">
        <f t="shared" si="857"/>
        <v>5.15</v>
      </c>
      <c r="QU217" s="385">
        <f t="shared" si="857"/>
        <v>5.15</v>
      </c>
      <c r="QV217" s="385">
        <f t="shared" si="857"/>
        <v>5.15</v>
      </c>
      <c r="QW217" s="385">
        <f t="shared" si="857"/>
        <v>5.15</v>
      </c>
      <c r="QX217" s="385">
        <f t="shared" si="857"/>
        <v>5.15</v>
      </c>
      <c r="QY217" s="385">
        <f t="shared" si="857"/>
        <v>5.15</v>
      </c>
      <c r="QZ217" s="385">
        <f t="shared" si="857"/>
        <v>5.15</v>
      </c>
      <c r="RA217" s="385">
        <f t="shared" si="857"/>
        <v>5.15</v>
      </c>
      <c r="RB217" s="385">
        <f t="shared" si="857"/>
        <v>5.15</v>
      </c>
      <c r="RC217" s="385">
        <f t="shared" si="857"/>
        <v>5.15</v>
      </c>
      <c r="RD217" s="385">
        <f t="shared" si="857"/>
        <v>5.15</v>
      </c>
      <c r="RE217" s="385">
        <f t="shared" si="857"/>
        <v>5.15</v>
      </c>
      <c r="RF217" s="385">
        <f t="shared" si="857"/>
        <v>5.15</v>
      </c>
      <c r="RG217" s="385">
        <f t="shared" si="857"/>
        <v>5.15</v>
      </c>
      <c r="RH217" s="385">
        <f t="shared" si="857"/>
        <v>5.15</v>
      </c>
      <c r="RI217" s="385">
        <f t="shared" si="857"/>
        <v>5.15</v>
      </c>
      <c r="RJ217" s="385">
        <f t="shared" si="857"/>
        <v>5.15</v>
      </c>
      <c r="RK217" s="385">
        <f t="shared" si="857"/>
        <v>5.15</v>
      </c>
      <c r="RL217" s="385">
        <f t="shared" si="857"/>
        <v>5.15</v>
      </c>
      <c r="RM217" s="385">
        <f t="shared" si="857"/>
        <v>5.15</v>
      </c>
      <c r="RN217" s="385">
        <f t="shared" si="857"/>
        <v>5.15</v>
      </c>
      <c r="RO217" s="385">
        <f t="shared" si="857"/>
        <v>5.15</v>
      </c>
      <c r="RP217" s="385">
        <f t="shared" si="857"/>
        <v>5.15</v>
      </c>
      <c r="RQ217" s="385">
        <f t="shared" si="857"/>
        <v>5.15</v>
      </c>
      <c r="RR217" s="385">
        <f t="shared" si="857"/>
        <v>5.15</v>
      </c>
      <c r="RS217" s="385">
        <f t="shared" si="857"/>
        <v>5.15</v>
      </c>
      <c r="RT217" s="385">
        <f t="shared" si="857"/>
        <v>5.15</v>
      </c>
      <c r="RU217" s="385">
        <f t="shared" si="857"/>
        <v>5.15</v>
      </c>
      <c r="RV217" s="385">
        <f t="shared" si="857"/>
        <v>5.15</v>
      </c>
      <c r="RW217" s="385">
        <f t="shared" si="857"/>
        <v>5.15</v>
      </c>
      <c r="RX217" s="385">
        <f t="shared" si="857"/>
        <v>5.15</v>
      </c>
      <c r="RY217" s="385">
        <f t="shared" si="857"/>
        <v>5.15</v>
      </c>
      <c r="RZ217" s="385">
        <f t="shared" ref="RZ217:UK217" si="858">$DD$217</f>
        <v>5.15</v>
      </c>
      <c r="SA217" s="385">
        <f t="shared" si="858"/>
        <v>5.15</v>
      </c>
      <c r="SB217" s="385">
        <f t="shared" si="858"/>
        <v>5.15</v>
      </c>
      <c r="SC217" s="385">
        <f t="shared" si="858"/>
        <v>5.15</v>
      </c>
      <c r="SD217" s="385">
        <f t="shared" si="858"/>
        <v>5.15</v>
      </c>
      <c r="SE217" s="385">
        <f t="shared" si="858"/>
        <v>5.15</v>
      </c>
      <c r="SF217" s="385">
        <f t="shared" si="858"/>
        <v>5.15</v>
      </c>
      <c r="SG217" s="385">
        <f t="shared" si="858"/>
        <v>5.15</v>
      </c>
      <c r="SH217" s="385">
        <f t="shared" si="858"/>
        <v>5.15</v>
      </c>
      <c r="SI217" s="385">
        <f t="shared" si="858"/>
        <v>5.15</v>
      </c>
      <c r="SJ217" s="385">
        <f t="shared" si="858"/>
        <v>5.15</v>
      </c>
      <c r="SK217" s="385">
        <f t="shared" si="858"/>
        <v>5.15</v>
      </c>
      <c r="SL217" s="385">
        <f t="shared" si="858"/>
        <v>5.15</v>
      </c>
      <c r="SM217" s="385">
        <f t="shared" si="858"/>
        <v>5.15</v>
      </c>
      <c r="SN217" s="385">
        <f t="shared" si="858"/>
        <v>5.15</v>
      </c>
      <c r="SO217" s="385">
        <f t="shared" si="858"/>
        <v>5.15</v>
      </c>
      <c r="SP217" s="385">
        <f t="shared" si="858"/>
        <v>5.15</v>
      </c>
      <c r="SQ217" s="385">
        <f t="shared" si="858"/>
        <v>5.15</v>
      </c>
      <c r="SR217" s="385">
        <f t="shared" si="858"/>
        <v>5.15</v>
      </c>
      <c r="SS217" s="385">
        <f t="shared" si="858"/>
        <v>5.15</v>
      </c>
      <c r="ST217" s="385">
        <f t="shared" si="858"/>
        <v>5.15</v>
      </c>
      <c r="SU217" s="385">
        <f t="shared" si="858"/>
        <v>5.15</v>
      </c>
      <c r="SV217" s="385">
        <f t="shared" si="858"/>
        <v>5.15</v>
      </c>
      <c r="SW217" s="385">
        <f t="shared" si="858"/>
        <v>5.15</v>
      </c>
      <c r="SX217" s="385">
        <f t="shared" si="858"/>
        <v>5.15</v>
      </c>
      <c r="SY217" s="385">
        <f t="shared" si="858"/>
        <v>5.15</v>
      </c>
      <c r="SZ217" s="385">
        <f t="shared" si="858"/>
        <v>5.15</v>
      </c>
      <c r="TA217" s="385">
        <f t="shared" si="858"/>
        <v>5.15</v>
      </c>
      <c r="TB217" s="385">
        <f t="shared" si="858"/>
        <v>5.15</v>
      </c>
      <c r="TC217" s="385">
        <f t="shared" si="858"/>
        <v>5.15</v>
      </c>
      <c r="TD217" s="385">
        <f t="shared" si="858"/>
        <v>5.15</v>
      </c>
      <c r="TE217" s="385">
        <f t="shared" si="858"/>
        <v>5.15</v>
      </c>
      <c r="TF217" s="385">
        <f t="shared" si="858"/>
        <v>5.15</v>
      </c>
      <c r="TG217" s="385">
        <f t="shared" si="858"/>
        <v>5.15</v>
      </c>
      <c r="TH217" s="385">
        <f t="shared" si="858"/>
        <v>5.15</v>
      </c>
      <c r="TI217" s="385">
        <f t="shared" si="858"/>
        <v>5.15</v>
      </c>
      <c r="TJ217" s="385">
        <f t="shared" si="858"/>
        <v>5.15</v>
      </c>
      <c r="TK217" s="385">
        <f t="shared" si="858"/>
        <v>5.15</v>
      </c>
      <c r="TL217" s="385">
        <f t="shared" si="858"/>
        <v>5.15</v>
      </c>
      <c r="TM217" s="385">
        <f t="shared" si="858"/>
        <v>5.15</v>
      </c>
      <c r="TN217" s="385">
        <f t="shared" si="858"/>
        <v>5.15</v>
      </c>
      <c r="TO217" s="385">
        <f t="shared" si="858"/>
        <v>5.15</v>
      </c>
      <c r="TP217" s="385">
        <f t="shared" si="858"/>
        <v>5.15</v>
      </c>
      <c r="TQ217" s="385">
        <f t="shared" si="858"/>
        <v>5.15</v>
      </c>
      <c r="TR217" s="385">
        <f t="shared" si="858"/>
        <v>5.15</v>
      </c>
      <c r="TS217" s="385">
        <f t="shared" si="858"/>
        <v>5.15</v>
      </c>
      <c r="TT217" s="385">
        <f t="shared" si="858"/>
        <v>5.15</v>
      </c>
      <c r="TU217" s="385">
        <f t="shared" si="858"/>
        <v>5.15</v>
      </c>
      <c r="TV217" s="385">
        <f t="shared" si="858"/>
        <v>5.15</v>
      </c>
      <c r="TW217" s="385">
        <f t="shared" si="858"/>
        <v>5.15</v>
      </c>
      <c r="TX217" s="385">
        <f t="shared" si="858"/>
        <v>5.15</v>
      </c>
      <c r="TY217" s="385">
        <f t="shared" si="858"/>
        <v>5.15</v>
      </c>
      <c r="TZ217" s="385">
        <f t="shared" si="858"/>
        <v>5.15</v>
      </c>
      <c r="UA217" s="385">
        <f t="shared" si="858"/>
        <v>5.15</v>
      </c>
      <c r="UB217" s="385">
        <f t="shared" si="858"/>
        <v>5.15</v>
      </c>
      <c r="UC217" s="385">
        <f t="shared" si="858"/>
        <v>5.15</v>
      </c>
      <c r="UD217" s="385">
        <f t="shared" si="858"/>
        <v>5.15</v>
      </c>
      <c r="UE217" s="385">
        <f t="shared" si="858"/>
        <v>5.15</v>
      </c>
      <c r="UF217" s="385">
        <f t="shared" si="858"/>
        <v>5.15</v>
      </c>
      <c r="UG217" s="385">
        <f t="shared" si="858"/>
        <v>5.15</v>
      </c>
      <c r="UH217" s="385">
        <f t="shared" si="858"/>
        <v>5.15</v>
      </c>
      <c r="UI217" s="385">
        <f t="shared" si="858"/>
        <v>5.15</v>
      </c>
      <c r="UJ217" s="385">
        <f t="shared" si="858"/>
        <v>5.15</v>
      </c>
      <c r="UK217" s="385">
        <f t="shared" si="858"/>
        <v>5.15</v>
      </c>
      <c r="UL217" s="385">
        <f t="shared" ref="UL217:WI217" si="859">$DD$217</f>
        <v>5.15</v>
      </c>
      <c r="UM217" s="385">
        <f t="shared" si="859"/>
        <v>5.15</v>
      </c>
      <c r="UN217" s="385">
        <f t="shared" si="859"/>
        <v>5.15</v>
      </c>
      <c r="UO217" s="385">
        <f t="shared" si="859"/>
        <v>5.15</v>
      </c>
      <c r="UP217" s="385">
        <f t="shared" si="859"/>
        <v>5.15</v>
      </c>
      <c r="UQ217" s="385">
        <f t="shared" si="859"/>
        <v>5.15</v>
      </c>
      <c r="UR217" s="385">
        <f t="shared" si="859"/>
        <v>5.15</v>
      </c>
      <c r="US217" s="385">
        <f t="shared" si="859"/>
        <v>5.15</v>
      </c>
      <c r="UT217" s="385">
        <f t="shared" si="859"/>
        <v>5.15</v>
      </c>
      <c r="UU217" s="385">
        <f t="shared" si="859"/>
        <v>5.15</v>
      </c>
      <c r="UV217" s="385">
        <f t="shared" si="859"/>
        <v>5.15</v>
      </c>
      <c r="UW217" s="385">
        <f t="shared" si="859"/>
        <v>5.15</v>
      </c>
      <c r="UX217" s="385">
        <f t="shared" si="859"/>
        <v>5.15</v>
      </c>
      <c r="UY217" s="385">
        <f t="shared" si="859"/>
        <v>5.15</v>
      </c>
      <c r="UZ217" s="385">
        <f t="shared" si="859"/>
        <v>5.15</v>
      </c>
      <c r="VA217" s="385">
        <f t="shared" si="859"/>
        <v>5.15</v>
      </c>
      <c r="VB217" s="385">
        <f t="shared" si="859"/>
        <v>5.15</v>
      </c>
      <c r="VC217" s="385">
        <f t="shared" si="859"/>
        <v>5.15</v>
      </c>
      <c r="VD217" s="385">
        <f t="shared" si="859"/>
        <v>5.15</v>
      </c>
      <c r="VE217" s="385">
        <f t="shared" si="859"/>
        <v>5.15</v>
      </c>
      <c r="VF217" s="385">
        <f t="shared" si="859"/>
        <v>5.15</v>
      </c>
      <c r="VG217" s="385">
        <f t="shared" si="859"/>
        <v>5.15</v>
      </c>
      <c r="VH217" s="385">
        <f t="shared" si="859"/>
        <v>5.15</v>
      </c>
      <c r="VI217" s="385">
        <f t="shared" si="859"/>
        <v>5.15</v>
      </c>
      <c r="VJ217" s="385">
        <f t="shared" si="859"/>
        <v>5.15</v>
      </c>
      <c r="VK217" s="385">
        <f t="shared" si="859"/>
        <v>5.15</v>
      </c>
      <c r="VL217" s="385">
        <f t="shared" si="859"/>
        <v>5.15</v>
      </c>
      <c r="VM217" s="385">
        <f t="shared" si="859"/>
        <v>5.15</v>
      </c>
      <c r="VN217" s="385">
        <f t="shared" si="859"/>
        <v>5.15</v>
      </c>
      <c r="VO217" s="385">
        <f t="shared" si="859"/>
        <v>5.15</v>
      </c>
      <c r="VP217" s="385">
        <f t="shared" si="859"/>
        <v>5.15</v>
      </c>
      <c r="VQ217" s="385">
        <f t="shared" si="859"/>
        <v>5.15</v>
      </c>
      <c r="VR217" s="385">
        <f t="shared" si="859"/>
        <v>5.15</v>
      </c>
      <c r="VS217" s="385">
        <f t="shared" si="859"/>
        <v>5.15</v>
      </c>
      <c r="VT217" s="385">
        <f t="shared" si="859"/>
        <v>5.15</v>
      </c>
      <c r="VU217" s="385">
        <f t="shared" si="859"/>
        <v>5.15</v>
      </c>
      <c r="VV217" s="385">
        <f t="shared" si="859"/>
        <v>5.15</v>
      </c>
      <c r="VW217" s="385">
        <f t="shared" si="859"/>
        <v>5.15</v>
      </c>
      <c r="VX217" s="385">
        <f t="shared" si="859"/>
        <v>5.15</v>
      </c>
      <c r="VY217" s="385">
        <f t="shared" si="859"/>
        <v>5.15</v>
      </c>
      <c r="VZ217" s="385">
        <f t="shared" si="859"/>
        <v>5.15</v>
      </c>
      <c r="WA217" s="385">
        <f t="shared" si="859"/>
        <v>5.15</v>
      </c>
      <c r="WB217" s="385">
        <f t="shared" si="859"/>
        <v>5.15</v>
      </c>
      <c r="WC217" s="385">
        <f t="shared" si="859"/>
        <v>5.15</v>
      </c>
      <c r="WD217" s="385">
        <f t="shared" si="859"/>
        <v>5.15</v>
      </c>
      <c r="WE217" s="385">
        <f t="shared" si="859"/>
        <v>5.15</v>
      </c>
      <c r="WF217" s="385">
        <f t="shared" si="859"/>
        <v>5.15</v>
      </c>
      <c r="WG217" s="385">
        <f t="shared" si="859"/>
        <v>5.15</v>
      </c>
      <c r="WH217" s="385">
        <f t="shared" si="859"/>
        <v>5.15</v>
      </c>
      <c r="WI217" s="385">
        <f t="shared" si="859"/>
        <v>5.15</v>
      </c>
    </row>
    <row r="218" spans="1:607" ht="12.6" customHeight="1">
      <c r="A218" s="348"/>
      <c r="B218" s="360" t="s">
        <v>950</v>
      </c>
      <c r="C218" s="348"/>
      <c r="D218" s="348"/>
      <c r="E218" s="348"/>
      <c r="F218" s="348"/>
      <c r="G218" s="361" t="str">
        <f t="shared" si="734"/>
        <v/>
      </c>
      <c r="H218" s="361" t="str">
        <f t="shared" si="735"/>
        <v/>
      </c>
      <c r="I218" s="397"/>
      <c r="J218" s="348"/>
      <c r="K218" s="348"/>
      <c r="L218" s="348"/>
      <c r="M218" s="348"/>
      <c r="N218" s="400"/>
      <c r="O218" s="400"/>
      <c r="P218" s="400"/>
      <c r="Q218" s="400"/>
      <c r="R218" s="400"/>
      <c r="S218" s="400"/>
      <c r="T218" s="400"/>
      <c r="U218" s="400"/>
      <c r="V218" s="400"/>
      <c r="W218" s="400"/>
      <c r="X218" s="400"/>
      <c r="Y218" s="400"/>
      <c r="Z218" s="400"/>
      <c r="AA218" s="400"/>
      <c r="AB218" s="400"/>
      <c r="AC218" s="400"/>
      <c r="AD218" s="400"/>
      <c r="AE218" s="400"/>
      <c r="AF218" s="400"/>
      <c r="AG218" s="400"/>
      <c r="AH218" s="400"/>
      <c r="AI218" s="400"/>
      <c r="AJ218" s="400"/>
      <c r="AK218" s="400"/>
      <c r="AL218" s="400"/>
      <c r="AM218" s="400"/>
      <c r="AN218" s="400"/>
      <c r="AO218" s="400"/>
      <c r="AP218" s="400"/>
      <c r="AQ218" s="400"/>
      <c r="AR218" s="400"/>
      <c r="AS218" s="400"/>
      <c r="AT218" s="400"/>
      <c r="AU218" s="400"/>
      <c r="AV218" s="400"/>
      <c r="AW218" s="400"/>
      <c r="AX218" s="400"/>
      <c r="AY218" s="400"/>
      <c r="AZ218" s="400"/>
      <c r="BA218" s="400"/>
      <c r="BB218" s="400"/>
      <c r="BC218" s="400"/>
      <c r="BD218" s="400"/>
      <c r="BE218" s="400"/>
      <c r="BF218" s="400"/>
      <c r="BG218" s="400"/>
      <c r="BH218" s="400"/>
      <c r="BI218" s="400"/>
      <c r="BJ218" s="400"/>
      <c r="BK218" s="400"/>
      <c r="BL218" s="400"/>
      <c r="BM218" s="400"/>
      <c r="BN218" s="400"/>
      <c r="BO218" s="400"/>
      <c r="BP218" s="400"/>
      <c r="BQ218" s="400"/>
      <c r="BR218" s="400"/>
      <c r="BS218" s="400"/>
      <c r="BT218" s="400"/>
      <c r="BU218" s="400"/>
      <c r="BV218" s="400"/>
      <c r="BW218" s="400"/>
      <c r="BX218" s="400"/>
      <c r="BY218" s="400"/>
      <c r="BZ218" s="400"/>
      <c r="CA218" s="400"/>
      <c r="CB218" s="400"/>
      <c r="CC218" s="400"/>
      <c r="CD218" s="400"/>
      <c r="CE218" s="400"/>
      <c r="CF218" s="400"/>
      <c r="CG218" s="400"/>
      <c r="CH218" s="400"/>
      <c r="CI218" s="400"/>
      <c r="CJ218" s="400"/>
      <c r="CK218" s="400"/>
      <c r="CL218" s="400"/>
      <c r="CM218" s="400"/>
      <c r="CN218" s="400"/>
      <c r="CO218" s="400"/>
      <c r="CP218" s="400"/>
      <c r="CQ218" s="400"/>
      <c r="CR218" s="400"/>
      <c r="CS218" s="400"/>
      <c r="CT218" s="400"/>
      <c r="CU218" s="400"/>
      <c r="CV218" s="400"/>
      <c r="CW218" s="400"/>
      <c r="CX218" s="400"/>
      <c r="CY218" s="400"/>
      <c r="CZ218" s="362"/>
      <c r="DA218" s="902" t="s">
        <v>1389</v>
      </c>
      <c r="DB218" s="899" t="s">
        <v>1390</v>
      </c>
      <c r="DC218" s="899"/>
      <c r="DD218" s="382" t="str">
        <f>IF(DD107=1,SQRT(DD210),IF(DD109&lt;2,"",IF(OR(DD213&lt;=0.05),SQRT(DD210),SQRT(DD211))))</f>
        <v/>
      </c>
      <c r="DE218" s="382" t="str">
        <f t="shared" ref="DE218:FP218" si="860">IF(DE107=1,SQRT(DE210),IF(DE109&lt;2,"",IF(OR(DE213&lt;=0.05),SQRT(DE210),SQRT(DE211))))</f>
        <v/>
      </c>
      <c r="DF218" s="382" t="str">
        <f t="shared" si="860"/>
        <v/>
      </c>
      <c r="DG218" s="382" t="str">
        <f t="shared" si="860"/>
        <v/>
      </c>
      <c r="DH218" s="382" t="str">
        <f t="shared" si="860"/>
        <v/>
      </c>
      <c r="DI218" s="382" t="str">
        <f t="shared" si="860"/>
        <v/>
      </c>
      <c r="DJ218" s="382" t="str">
        <f t="shared" si="860"/>
        <v/>
      </c>
      <c r="DK218" s="382" t="str">
        <f t="shared" si="860"/>
        <v/>
      </c>
      <c r="DL218" s="382" t="str">
        <f t="shared" si="860"/>
        <v/>
      </c>
      <c r="DM218" s="382" t="str">
        <f t="shared" si="860"/>
        <v/>
      </c>
      <c r="DN218" s="382" t="str">
        <f t="shared" si="860"/>
        <v/>
      </c>
      <c r="DO218" s="382" t="str">
        <f t="shared" si="860"/>
        <v/>
      </c>
      <c r="DP218" s="382" t="str">
        <f t="shared" si="860"/>
        <v/>
      </c>
      <c r="DQ218" s="382" t="str">
        <f t="shared" si="860"/>
        <v/>
      </c>
      <c r="DR218" s="382" t="str">
        <f t="shared" si="860"/>
        <v/>
      </c>
      <c r="DS218" s="382" t="str">
        <f t="shared" si="860"/>
        <v/>
      </c>
      <c r="DT218" s="382" t="str">
        <f t="shared" si="860"/>
        <v/>
      </c>
      <c r="DU218" s="382" t="str">
        <f t="shared" si="860"/>
        <v/>
      </c>
      <c r="DV218" s="382" t="str">
        <f t="shared" si="860"/>
        <v/>
      </c>
      <c r="DW218" s="382" t="str">
        <f t="shared" si="860"/>
        <v/>
      </c>
      <c r="DX218" s="383" t="str">
        <f t="shared" si="860"/>
        <v/>
      </c>
      <c r="DY218" s="382" t="str">
        <f t="shared" si="860"/>
        <v/>
      </c>
      <c r="DZ218" s="382" t="str">
        <f t="shared" si="860"/>
        <v/>
      </c>
      <c r="EA218" s="382" t="str">
        <f t="shared" si="860"/>
        <v/>
      </c>
      <c r="EB218" s="382" t="str">
        <f t="shared" si="860"/>
        <v/>
      </c>
      <c r="EC218" s="382" t="str">
        <f t="shared" si="860"/>
        <v/>
      </c>
      <c r="ED218" s="382" t="str">
        <f t="shared" si="860"/>
        <v/>
      </c>
      <c r="EE218" s="382" t="str">
        <f t="shared" si="860"/>
        <v/>
      </c>
      <c r="EF218" s="382" t="str">
        <f t="shared" si="860"/>
        <v/>
      </c>
      <c r="EG218" s="382" t="str">
        <f t="shared" si="860"/>
        <v/>
      </c>
      <c r="EH218" s="382" t="str">
        <f t="shared" si="860"/>
        <v/>
      </c>
      <c r="EI218" s="382" t="str">
        <f t="shared" si="860"/>
        <v/>
      </c>
      <c r="EJ218" s="382" t="str">
        <f t="shared" si="860"/>
        <v/>
      </c>
      <c r="EK218" s="382" t="str">
        <f t="shared" si="860"/>
        <v/>
      </c>
      <c r="EL218" s="382" t="str">
        <f t="shared" si="860"/>
        <v/>
      </c>
      <c r="EM218" s="382" t="str">
        <f t="shared" si="860"/>
        <v/>
      </c>
      <c r="EN218" s="382" t="str">
        <f t="shared" si="860"/>
        <v/>
      </c>
      <c r="EO218" s="382" t="str">
        <f t="shared" si="860"/>
        <v/>
      </c>
      <c r="EP218" s="382" t="str">
        <f t="shared" si="860"/>
        <v/>
      </c>
      <c r="EQ218" s="382" t="str">
        <f t="shared" si="860"/>
        <v/>
      </c>
      <c r="ER218" s="382" t="str">
        <f t="shared" si="860"/>
        <v/>
      </c>
      <c r="ES218" s="382" t="str">
        <f t="shared" si="860"/>
        <v/>
      </c>
      <c r="ET218" s="382" t="str">
        <f t="shared" si="860"/>
        <v/>
      </c>
      <c r="EU218" s="382" t="str">
        <f t="shared" si="860"/>
        <v/>
      </c>
      <c r="EV218" s="382" t="str">
        <f t="shared" si="860"/>
        <v/>
      </c>
      <c r="EW218" s="382" t="str">
        <f t="shared" si="860"/>
        <v/>
      </c>
      <c r="EX218" s="382" t="str">
        <f t="shared" si="860"/>
        <v/>
      </c>
      <c r="EY218" s="382" t="str">
        <f t="shared" si="860"/>
        <v/>
      </c>
      <c r="EZ218" s="382" t="str">
        <f t="shared" si="860"/>
        <v/>
      </c>
      <c r="FA218" s="382" t="str">
        <f t="shared" si="860"/>
        <v/>
      </c>
      <c r="FB218" s="382" t="str">
        <f t="shared" si="860"/>
        <v/>
      </c>
      <c r="FC218" s="382" t="str">
        <f t="shared" si="860"/>
        <v/>
      </c>
      <c r="FD218" s="382" t="str">
        <f t="shared" si="860"/>
        <v/>
      </c>
      <c r="FE218" s="382" t="str">
        <f t="shared" si="860"/>
        <v/>
      </c>
      <c r="FF218" s="382" t="str">
        <f t="shared" si="860"/>
        <v/>
      </c>
      <c r="FG218" s="382" t="str">
        <f t="shared" si="860"/>
        <v/>
      </c>
      <c r="FH218" s="382" t="str">
        <f t="shared" si="860"/>
        <v/>
      </c>
      <c r="FI218" s="382" t="str">
        <f t="shared" si="860"/>
        <v/>
      </c>
      <c r="FJ218" s="382" t="str">
        <f t="shared" si="860"/>
        <v/>
      </c>
      <c r="FK218" s="382" t="str">
        <f t="shared" si="860"/>
        <v/>
      </c>
      <c r="FL218" s="382" t="str">
        <f t="shared" si="860"/>
        <v/>
      </c>
      <c r="FM218" s="382" t="str">
        <f t="shared" si="860"/>
        <v/>
      </c>
      <c r="FN218" s="382" t="str">
        <f t="shared" si="860"/>
        <v/>
      </c>
      <c r="FO218" s="382" t="str">
        <f t="shared" si="860"/>
        <v/>
      </c>
      <c r="FP218" s="382" t="str">
        <f t="shared" si="860"/>
        <v/>
      </c>
      <c r="FQ218" s="382" t="str">
        <f t="shared" ref="FQ218:IB218" si="861">IF(FQ107=1,SQRT(FQ210),IF(FQ109&lt;2,"",IF(OR(FQ213&lt;=0.05),SQRT(FQ210),SQRT(FQ211))))</f>
        <v/>
      </c>
      <c r="FR218" s="382" t="str">
        <f t="shared" si="861"/>
        <v/>
      </c>
      <c r="FS218" s="382" t="str">
        <f t="shared" si="861"/>
        <v/>
      </c>
      <c r="FT218" s="382" t="str">
        <f t="shared" si="861"/>
        <v/>
      </c>
      <c r="FU218" s="382" t="str">
        <f t="shared" si="861"/>
        <v/>
      </c>
      <c r="FV218" s="382" t="str">
        <f t="shared" si="861"/>
        <v/>
      </c>
      <c r="FW218" s="382" t="str">
        <f t="shared" si="861"/>
        <v/>
      </c>
      <c r="FX218" s="382" t="str">
        <f t="shared" si="861"/>
        <v/>
      </c>
      <c r="FY218" s="382" t="str">
        <f t="shared" si="861"/>
        <v/>
      </c>
      <c r="FZ218" s="382" t="str">
        <f t="shared" si="861"/>
        <v/>
      </c>
      <c r="GA218" s="382" t="str">
        <f t="shared" si="861"/>
        <v/>
      </c>
      <c r="GB218" s="382" t="str">
        <f t="shared" si="861"/>
        <v/>
      </c>
      <c r="GC218" s="382" t="str">
        <f t="shared" si="861"/>
        <v/>
      </c>
      <c r="GD218" s="382" t="str">
        <f t="shared" si="861"/>
        <v/>
      </c>
      <c r="GE218" s="382" t="str">
        <f t="shared" si="861"/>
        <v/>
      </c>
      <c r="GF218" s="382" t="str">
        <f t="shared" si="861"/>
        <v/>
      </c>
      <c r="GG218" s="382" t="str">
        <f t="shared" si="861"/>
        <v/>
      </c>
      <c r="GH218" s="382" t="str">
        <f t="shared" si="861"/>
        <v/>
      </c>
      <c r="GI218" s="382" t="str">
        <f t="shared" si="861"/>
        <v/>
      </c>
      <c r="GJ218" s="382" t="str">
        <f t="shared" si="861"/>
        <v/>
      </c>
      <c r="GK218" s="382" t="str">
        <f t="shared" si="861"/>
        <v/>
      </c>
      <c r="GL218" s="382" t="str">
        <f t="shared" si="861"/>
        <v/>
      </c>
      <c r="GM218" s="382" t="str">
        <f t="shared" si="861"/>
        <v/>
      </c>
      <c r="GN218" s="382" t="str">
        <f t="shared" si="861"/>
        <v/>
      </c>
      <c r="GO218" s="382" t="str">
        <f t="shared" si="861"/>
        <v/>
      </c>
      <c r="GP218" s="382" t="str">
        <f t="shared" si="861"/>
        <v/>
      </c>
      <c r="GQ218" s="382" t="str">
        <f t="shared" si="861"/>
        <v/>
      </c>
      <c r="GR218" s="382" t="str">
        <f t="shared" si="861"/>
        <v/>
      </c>
      <c r="GS218" s="382" t="str">
        <f t="shared" si="861"/>
        <v/>
      </c>
      <c r="GT218" s="382" t="str">
        <f t="shared" si="861"/>
        <v/>
      </c>
      <c r="GU218" s="382" t="str">
        <f t="shared" si="861"/>
        <v/>
      </c>
      <c r="GV218" s="382" t="str">
        <f t="shared" si="861"/>
        <v/>
      </c>
      <c r="GW218" s="382" t="str">
        <f t="shared" si="861"/>
        <v/>
      </c>
      <c r="GX218" s="382" t="str">
        <f t="shared" si="861"/>
        <v/>
      </c>
      <c r="GY218" s="382" t="str">
        <f t="shared" si="861"/>
        <v/>
      </c>
      <c r="GZ218" s="382" t="str">
        <f t="shared" si="861"/>
        <v/>
      </c>
      <c r="HA218" s="382" t="str">
        <f t="shared" si="861"/>
        <v/>
      </c>
      <c r="HB218" s="382" t="str">
        <f t="shared" si="861"/>
        <v/>
      </c>
      <c r="HC218" s="382" t="str">
        <f t="shared" si="861"/>
        <v/>
      </c>
      <c r="HD218" s="382" t="str">
        <f t="shared" si="861"/>
        <v/>
      </c>
      <c r="HE218" s="382" t="str">
        <f t="shared" si="861"/>
        <v/>
      </c>
      <c r="HF218" s="382" t="str">
        <f t="shared" si="861"/>
        <v/>
      </c>
      <c r="HG218" s="382" t="str">
        <f t="shared" si="861"/>
        <v/>
      </c>
      <c r="HH218" s="382" t="str">
        <f t="shared" si="861"/>
        <v/>
      </c>
      <c r="HI218" s="382" t="str">
        <f t="shared" si="861"/>
        <v/>
      </c>
      <c r="HJ218" s="382" t="str">
        <f t="shared" si="861"/>
        <v/>
      </c>
      <c r="HK218" s="382" t="str">
        <f t="shared" si="861"/>
        <v/>
      </c>
      <c r="HL218" s="382" t="str">
        <f t="shared" si="861"/>
        <v/>
      </c>
      <c r="HM218" s="382" t="str">
        <f t="shared" si="861"/>
        <v/>
      </c>
      <c r="HN218" s="382" t="str">
        <f t="shared" si="861"/>
        <v/>
      </c>
      <c r="HO218" s="382" t="str">
        <f t="shared" si="861"/>
        <v/>
      </c>
      <c r="HP218" s="382" t="str">
        <f t="shared" si="861"/>
        <v/>
      </c>
      <c r="HQ218" s="382" t="str">
        <f t="shared" si="861"/>
        <v/>
      </c>
      <c r="HR218" s="382" t="str">
        <f t="shared" si="861"/>
        <v/>
      </c>
      <c r="HS218" s="382" t="str">
        <f t="shared" si="861"/>
        <v/>
      </c>
      <c r="HT218" s="382" t="str">
        <f t="shared" si="861"/>
        <v/>
      </c>
      <c r="HU218" s="382" t="str">
        <f t="shared" si="861"/>
        <v/>
      </c>
      <c r="HV218" s="382" t="str">
        <f t="shared" si="861"/>
        <v/>
      </c>
      <c r="HW218" s="382" t="str">
        <f t="shared" si="861"/>
        <v/>
      </c>
      <c r="HX218" s="382" t="str">
        <f t="shared" si="861"/>
        <v/>
      </c>
      <c r="HY218" s="382" t="str">
        <f t="shared" si="861"/>
        <v/>
      </c>
      <c r="HZ218" s="382" t="str">
        <f t="shared" si="861"/>
        <v/>
      </c>
      <c r="IA218" s="382" t="str">
        <f t="shared" si="861"/>
        <v/>
      </c>
      <c r="IB218" s="382" t="str">
        <f t="shared" si="861"/>
        <v/>
      </c>
      <c r="IC218" s="382" t="str">
        <f t="shared" ref="IC218:KN218" si="862">IF(IC107=1,SQRT(IC210),IF(IC109&lt;2,"",IF(OR(IC213&lt;=0.05),SQRT(IC210),SQRT(IC211))))</f>
        <v/>
      </c>
      <c r="ID218" s="382" t="str">
        <f t="shared" si="862"/>
        <v/>
      </c>
      <c r="IE218" s="382" t="str">
        <f t="shared" si="862"/>
        <v/>
      </c>
      <c r="IF218" s="382" t="str">
        <f t="shared" si="862"/>
        <v/>
      </c>
      <c r="IG218" s="382" t="str">
        <f t="shared" si="862"/>
        <v/>
      </c>
      <c r="IH218" s="382" t="str">
        <f t="shared" si="862"/>
        <v/>
      </c>
      <c r="II218" s="382" t="str">
        <f t="shared" si="862"/>
        <v/>
      </c>
      <c r="IJ218" s="382" t="str">
        <f t="shared" si="862"/>
        <v/>
      </c>
      <c r="IK218" s="382" t="str">
        <f t="shared" si="862"/>
        <v/>
      </c>
      <c r="IL218" s="382" t="str">
        <f t="shared" si="862"/>
        <v/>
      </c>
      <c r="IM218" s="382" t="str">
        <f t="shared" si="862"/>
        <v/>
      </c>
      <c r="IN218" s="382" t="str">
        <f t="shared" si="862"/>
        <v/>
      </c>
      <c r="IO218" s="382" t="str">
        <f t="shared" si="862"/>
        <v/>
      </c>
      <c r="IP218" s="382" t="str">
        <f t="shared" si="862"/>
        <v/>
      </c>
      <c r="IQ218" s="382" t="str">
        <f t="shared" si="862"/>
        <v/>
      </c>
      <c r="IR218" s="382" t="str">
        <f t="shared" si="862"/>
        <v/>
      </c>
      <c r="IS218" s="382" t="str">
        <f t="shared" si="862"/>
        <v/>
      </c>
      <c r="IT218" s="382" t="str">
        <f t="shared" si="862"/>
        <v/>
      </c>
      <c r="IU218" s="382" t="str">
        <f t="shared" si="862"/>
        <v/>
      </c>
      <c r="IV218" s="382" t="str">
        <f t="shared" si="862"/>
        <v/>
      </c>
      <c r="IW218" s="382" t="str">
        <f t="shared" si="862"/>
        <v/>
      </c>
      <c r="IX218" s="382" t="str">
        <f t="shared" si="862"/>
        <v/>
      </c>
      <c r="IY218" s="382" t="str">
        <f t="shared" si="862"/>
        <v/>
      </c>
      <c r="IZ218" s="382" t="str">
        <f t="shared" si="862"/>
        <v/>
      </c>
      <c r="JA218" s="382" t="str">
        <f t="shared" si="862"/>
        <v/>
      </c>
      <c r="JB218" s="382" t="str">
        <f t="shared" si="862"/>
        <v/>
      </c>
      <c r="JC218" s="382" t="str">
        <f t="shared" si="862"/>
        <v/>
      </c>
      <c r="JD218" s="382" t="str">
        <f t="shared" si="862"/>
        <v/>
      </c>
      <c r="JE218" s="382" t="str">
        <f t="shared" si="862"/>
        <v/>
      </c>
      <c r="JF218" s="382" t="str">
        <f t="shared" si="862"/>
        <v/>
      </c>
      <c r="JG218" s="382" t="str">
        <f t="shared" si="862"/>
        <v/>
      </c>
      <c r="JH218" s="382" t="str">
        <f t="shared" si="862"/>
        <v/>
      </c>
      <c r="JI218" s="382" t="str">
        <f t="shared" si="862"/>
        <v/>
      </c>
      <c r="JJ218" s="382" t="str">
        <f t="shared" si="862"/>
        <v/>
      </c>
      <c r="JK218" s="382" t="str">
        <f t="shared" si="862"/>
        <v/>
      </c>
      <c r="JL218" s="382" t="str">
        <f t="shared" si="862"/>
        <v/>
      </c>
      <c r="JM218" s="382" t="str">
        <f t="shared" si="862"/>
        <v/>
      </c>
      <c r="JN218" s="382" t="str">
        <f t="shared" si="862"/>
        <v/>
      </c>
      <c r="JO218" s="382" t="str">
        <f t="shared" si="862"/>
        <v/>
      </c>
      <c r="JP218" s="382" t="str">
        <f t="shared" si="862"/>
        <v/>
      </c>
      <c r="JQ218" s="382" t="str">
        <f t="shared" si="862"/>
        <v/>
      </c>
      <c r="JR218" s="382" t="str">
        <f t="shared" si="862"/>
        <v/>
      </c>
      <c r="JS218" s="382" t="str">
        <f t="shared" si="862"/>
        <v/>
      </c>
      <c r="JT218" s="382" t="str">
        <f t="shared" si="862"/>
        <v/>
      </c>
      <c r="JU218" s="382" t="str">
        <f t="shared" si="862"/>
        <v/>
      </c>
      <c r="JV218" s="382" t="str">
        <f t="shared" si="862"/>
        <v/>
      </c>
      <c r="JW218" s="382" t="str">
        <f t="shared" si="862"/>
        <v/>
      </c>
      <c r="JX218" s="382" t="str">
        <f t="shared" si="862"/>
        <v/>
      </c>
      <c r="JY218" s="382" t="str">
        <f t="shared" si="862"/>
        <v/>
      </c>
      <c r="JZ218" s="382" t="str">
        <f t="shared" si="862"/>
        <v/>
      </c>
      <c r="KA218" s="382" t="str">
        <f t="shared" si="862"/>
        <v/>
      </c>
      <c r="KB218" s="382" t="str">
        <f t="shared" si="862"/>
        <v/>
      </c>
      <c r="KC218" s="382" t="str">
        <f t="shared" si="862"/>
        <v/>
      </c>
      <c r="KD218" s="382" t="str">
        <f t="shared" si="862"/>
        <v/>
      </c>
      <c r="KE218" s="382" t="str">
        <f t="shared" si="862"/>
        <v/>
      </c>
      <c r="KF218" s="382" t="str">
        <f t="shared" si="862"/>
        <v/>
      </c>
      <c r="KG218" s="382" t="str">
        <f t="shared" si="862"/>
        <v/>
      </c>
      <c r="KH218" s="382" t="str">
        <f t="shared" si="862"/>
        <v/>
      </c>
      <c r="KI218" s="382" t="str">
        <f t="shared" si="862"/>
        <v/>
      </c>
      <c r="KJ218" s="382" t="str">
        <f t="shared" si="862"/>
        <v/>
      </c>
      <c r="KK218" s="382" t="str">
        <f t="shared" si="862"/>
        <v/>
      </c>
      <c r="KL218" s="382" t="str">
        <f t="shared" si="862"/>
        <v/>
      </c>
      <c r="KM218" s="382" t="str">
        <f t="shared" si="862"/>
        <v/>
      </c>
      <c r="KN218" s="382" t="str">
        <f t="shared" si="862"/>
        <v/>
      </c>
      <c r="KO218" s="382" t="str">
        <f t="shared" ref="KO218:MZ218" si="863">IF(KO107=1,SQRT(KO210),IF(KO109&lt;2,"",IF(OR(KO213&lt;=0.05),SQRT(KO210),SQRT(KO211))))</f>
        <v/>
      </c>
      <c r="KP218" s="382" t="str">
        <f t="shared" si="863"/>
        <v/>
      </c>
      <c r="KQ218" s="382" t="str">
        <f t="shared" si="863"/>
        <v/>
      </c>
      <c r="KR218" s="382" t="str">
        <f t="shared" si="863"/>
        <v/>
      </c>
      <c r="KS218" s="382" t="str">
        <f t="shared" si="863"/>
        <v/>
      </c>
      <c r="KT218" s="382" t="str">
        <f t="shared" si="863"/>
        <v/>
      </c>
      <c r="KU218" s="382" t="str">
        <f t="shared" si="863"/>
        <v/>
      </c>
      <c r="KV218" s="382" t="str">
        <f t="shared" si="863"/>
        <v/>
      </c>
      <c r="KW218" s="382" t="str">
        <f t="shared" si="863"/>
        <v/>
      </c>
      <c r="KX218" s="382" t="str">
        <f t="shared" si="863"/>
        <v/>
      </c>
      <c r="KY218" s="382" t="str">
        <f t="shared" si="863"/>
        <v/>
      </c>
      <c r="KZ218" s="382" t="str">
        <f t="shared" si="863"/>
        <v/>
      </c>
      <c r="LA218" s="382" t="str">
        <f t="shared" si="863"/>
        <v/>
      </c>
      <c r="LB218" s="382" t="str">
        <f t="shared" si="863"/>
        <v/>
      </c>
      <c r="LC218" s="382" t="str">
        <f t="shared" si="863"/>
        <v/>
      </c>
      <c r="LD218" s="382" t="str">
        <f t="shared" si="863"/>
        <v/>
      </c>
      <c r="LE218" s="382" t="str">
        <f t="shared" si="863"/>
        <v/>
      </c>
      <c r="LF218" s="382" t="str">
        <f t="shared" si="863"/>
        <v/>
      </c>
      <c r="LG218" s="382" t="str">
        <f t="shared" si="863"/>
        <v/>
      </c>
      <c r="LH218" s="382" t="str">
        <f t="shared" si="863"/>
        <v/>
      </c>
      <c r="LI218" s="382" t="str">
        <f t="shared" si="863"/>
        <v/>
      </c>
      <c r="LJ218" s="382" t="str">
        <f t="shared" si="863"/>
        <v/>
      </c>
      <c r="LK218" s="382" t="str">
        <f t="shared" si="863"/>
        <v/>
      </c>
      <c r="LL218" s="382" t="str">
        <f t="shared" si="863"/>
        <v/>
      </c>
      <c r="LM218" s="382" t="str">
        <f t="shared" si="863"/>
        <v/>
      </c>
      <c r="LN218" s="382" t="str">
        <f t="shared" si="863"/>
        <v/>
      </c>
      <c r="LO218" s="382" t="str">
        <f t="shared" si="863"/>
        <v/>
      </c>
      <c r="LP218" s="382" t="str">
        <f t="shared" si="863"/>
        <v/>
      </c>
      <c r="LQ218" s="382" t="str">
        <f t="shared" si="863"/>
        <v/>
      </c>
      <c r="LR218" s="382" t="str">
        <f t="shared" si="863"/>
        <v/>
      </c>
      <c r="LS218" s="382" t="str">
        <f t="shared" si="863"/>
        <v/>
      </c>
      <c r="LT218" s="382" t="str">
        <f t="shared" si="863"/>
        <v/>
      </c>
      <c r="LU218" s="382" t="str">
        <f t="shared" si="863"/>
        <v/>
      </c>
      <c r="LV218" s="382" t="str">
        <f t="shared" si="863"/>
        <v/>
      </c>
      <c r="LW218" s="382" t="str">
        <f t="shared" si="863"/>
        <v/>
      </c>
      <c r="LX218" s="382" t="str">
        <f t="shared" si="863"/>
        <v/>
      </c>
      <c r="LY218" s="382" t="str">
        <f t="shared" si="863"/>
        <v/>
      </c>
      <c r="LZ218" s="382" t="str">
        <f t="shared" si="863"/>
        <v/>
      </c>
      <c r="MA218" s="382" t="str">
        <f t="shared" si="863"/>
        <v/>
      </c>
      <c r="MB218" s="382" t="str">
        <f t="shared" si="863"/>
        <v/>
      </c>
      <c r="MC218" s="382" t="str">
        <f t="shared" si="863"/>
        <v/>
      </c>
      <c r="MD218" s="382" t="str">
        <f t="shared" si="863"/>
        <v/>
      </c>
      <c r="ME218" s="382" t="str">
        <f t="shared" si="863"/>
        <v/>
      </c>
      <c r="MF218" s="382" t="str">
        <f t="shared" si="863"/>
        <v/>
      </c>
      <c r="MG218" s="382" t="str">
        <f t="shared" si="863"/>
        <v/>
      </c>
      <c r="MH218" s="382" t="str">
        <f t="shared" si="863"/>
        <v/>
      </c>
      <c r="MI218" s="382" t="str">
        <f t="shared" si="863"/>
        <v/>
      </c>
      <c r="MJ218" s="382" t="str">
        <f t="shared" si="863"/>
        <v/>
      </c>
      <c r="MK218" s="382" t="str">
        <f t="shared" si="863"/>
        <v/>
      </c>
      <c r="ML218" s="382" t="str">
        <f t="shared" si="863"/>
        <v/>
      </c>
      <c r="MM218" s="382" t="str">
        <f t="shared" si="863"/>
        <v/>
      </c>
      <c r="MN218" s="382" t="str">
        <f t="shared" si="863"/>
        <v/>
      </c>
      <c r="MO218" s="382" t="str">
        <f t="shared" si="863"/>
        <v/>
      </c>
      <c r="MP218" s="382" t="str">
        <f t="shared" si="863"/>
        <v/>
      </c>
      <c r="MQ218" s="382" t="str">
        <f t="shared" si="863"/>
        <v/>
      </c>
      <c r="MR218" s="382" t="str">
        <f t="shared" si="863"/>
        <v/>
      </c>
      <c r="MS218" s="382" t="str">
        <f t="shared" si="863"/>
        <v/>
      </c>
      <c r="MT218" s="382" t="str">
        <f t="shared" si="863"/>
        <v/>
      </c>
      <c r="MU218" s="382" t="str">
        <f t="shared" si="863"/>
        <v/>
      </c>
      <c r="MV218" s="382" t="str">
        <f t="shared" si="863"/>
        <v/>
      </c>
      <c r="MW218" s="382" t="str">
        <f t="shared" si="863"/>
        <v/>
      </c>
      <c r="MX218" s="382" t="str">
        <f t="shared" si="863"/>
        <v/>
      </c>
      <c r="MY218" s="382" t="str">
        <f t="shared" si="863"/>
        <v/>
      </c>
      <c r="MZ218" s="382" t="str">
        <f t="shared" si="863"/>
        <v/>
      </c>
      <c r="NA218" s="382" t="str">
        <f t="shared" ref="NA218:PL218" si="864">IF(NA107=1,SQRT(NA210),IF(NA109&lt;2,"",IF(OR(NA213&lt;=0.05),SQRT(NA210),SQRT(NA211))))</f>
        <v/>
      </c>
      <c r="NB218" s="382" t="str">
        <f t="shared" si="864"/>
        <v/>
      </c>
      <c r="NC218" s="382" t="str">
        <f t="shared" si="864"/>
        <v/>
      </c>
      <c r="ND218" s="382" t="str">
        <f t="shared" si="864"/>
        <v/>
      </c>
      <c r="NE218" s="382" t="str">
        <f t="shared" si="864"/>
        <v/>
      </c>
      <c r="NF218" s="382" t="str">
        <f t="shared" si="864"/>
        <v/>
      </c>
      <c r="NG218" s="382" t="str">
        <f t="shared" si="864"/>
        <v/>
      </c>
      <c r="NH218" s="382" t="str">
        <f t="shared" si="864"/>
        <v/>
      </c>
      <c r="NI218" s="382" t="str">
        <f t="shared" si="864"/>
        <v/>
      </c>
      <c r="NJ218" s="382" t="str">
        <f t="shared" si="864"/>
        <v/>
      </c>
      <c r="NK218" s="382" t="str">
        <f t="shared" si="864"/>
        <v/>
      </c>
      <c r="NL218" s="382" t="str">
        <f t="shared" si="864"/>
        <v/>
      </c>
      <c r="NM218" s="382" t="str">
        <f t="shared" si="864"/>
        <v/>
      </c>
      <c r="NN218" s="382" t="str">
        <f t="shared" si="864"/>
        <v/>
      </c>
      <c r="NO218" s="382" t="str">
        <f t="shared" si="864"/>
        <v/>
      </c>
      <c r="NP218" s="382" t="str">
        <f t="shared" si="864"/>
        <v/>
      </c>
      <c r="NQ218" s="382" t="str">
        <f t="shared" si="864"/>
        <v/>
      </c>
      <c r="NR218" s="382" t="str">
        <f t="shared" si="864"/>
        <v/>
      </c>
      <c r="NS218" s="382" t="str">
        <f t="shared" si="864"/>
        <v/>
      </c>
      <c r="NT218" s="382" t="str">
        <f t="shared" si="864"/>
        <v/>
      </c>
      <c r="NU218" s="382" t="str">
        <f t="shared" si="864"/>
        <v/>
      </c>
      <c r="NV218" s="382" t="str">
        <f t="shared" si="864"/>
        <v/>
      </c>
      <c r="NW218" s="382" t="str">
        <f t="shared" si="864"/>
        <v/>
      </c>
      <c r="NX218" s="382" t="str">
        <f t="shared" si="864"/>
        <v/>
      </c>
      <c r="NY218" s="382" t="str">
        <f t="shared" si="864"/>
        <v/>
      </c>
      <c r="NZ218" s="382" t="str">
        <f t="shared" si="864"/>
        <v/>
      </c>
      <c r="OA218" s="382" t="str">
        <f t="shared" si="864"/>
        <v/>
      </c>
      <c r="OB218" s="382" t="str">
        <f t="shared" si="864"/>
        <v/>
      </c>
      <c r="OC218" s="382" t="str">
        <f t="shared" si="864"/>
        <v/>
      </c>
      <c r="OD218" s="382" t="str">
        <f t="shared" si="864"/>
        <v/>
      </c>
      <c r="OE218" s="382" t="str">
        <f t="shared" si="864"/>
        <v/>
      </c>
      <c r="OF218" s="382" t="str">
        <f t="shared" si="864"/>
        <v/>
      </c>
      <c r="OG218" s="382" t="str">
        <f t="shared" si="864"/>
        <v/>
      </c>
      <c r="OH218" s="382" t="str">
        <f t="shared" si="864"/>
        <v/>
      </c>
      <c r="OI218" s="382" t="str">
        <f t="shared" si="864"/>
        <v/>
      </c>
      <c r="OJ218" s="382" t="str">
        <f t="shared" si="864"/>
        <v/>
      </c>
      <c r="OK218" s="382" t="str">
        <f t="shared" si="864"/>
        <v/>
      </c>
      <c r="OL218" s="382" t="str">
        <f t="shared" si="864"/>
        <v/>
      </c>
      <c r="OM218" s="382" t="str">
        <f t="shared" si="864"/>
        <v/>
      </c>
      <c r="ON218" s="382" t="str">
        <f t="shared" si="864"/>
        <v/>
      </c>
      <c r="OO218" s="382" t="str">
        <f t="shared" si="864"/>
        <v/>
      </c>
      <c r="OP218" s="382" t="str">
        <f t="shared" si="864"/>
        <v/>
      </c>
      <c r="OQ218" s="384" t="str">
        <f t="shared" si="864"/>
        <v/>
      </c>
      <c r="OR218" s="384" t="str">
        <f t="shared" si="864"/>
        <v/>
      </c>
      <c r="OS218" s="384" t="str">
        <f t="shared" si="864"/>
        <v/>
      </c>
      <c r="OT218" s="384" t="str">
        <f t="shared" si="864"/>
        <v/>
      </c>
      <c r="OU218" s="384" t="str">
        <f t="shared" si="864"/>
        <v/>
      </c>
      <c r="OV218" s="384" t="str">
        <f t="shared" si="864"/>
        <v/>
      </c>
      <c r="OW218" s="384" t="str">
        <f t="shared" si="864"/>
        <v/>
      </c>
      <c r="OX218" s="384" t="str">
        <f t="shared" si="864"/>
        <v/>
      </c>
      <c r="OY218" s="384" t="str">
        <f t="shared" si="864"/>
        <v/>
      </c>
      <c r="OZ218" s="384" t="str">
        <f t="shared" si="864"/>
        <v/>
      </c>
      <c r="PA218" s="384" t="str">
        <f t="shared" si="864"/>
        <v/>
      </c>
      <c r="PB218" s="384" t="str">
        <f t="shared" si="864"/>
        <v/>
      </c>
      <c r="PC218" s="384" t="str">
        <f t="shared" si="864"/>
        <v/>
      </c>
      <c r="PD218" s="384" t="str">
        <f t="shared" si="864"/>
        <v/>
      </c>
      <c r="PE218" s="384" t="str">
        <f t="shared" si="864"/>
        <v/>
      </c>
      <c r="PF218" s="384" t="str">
        <f t="shared" si="864"/>
        <v/>
      </c>
      <c r="PG218" s="384" t="str">
        <f t="shared" si="864"/>
        <v/>
      </c>
      <c r="PH218" s="384" t="str">
        <f t="shared" si="864"/>
        <v/>
      </c>
      <c r="PI218" s="384" t="str">
        <f t="shared" si="864"/>
        <v/>
      </c>
      <c r="PJ218" s="384" t="str">
        <f t="shared" si="864"/>
        <v/>
      </c>
      <c r="PK218" s="384" t="str">
        <f t="shared" si="864"/>
        <v/>
      </c>
      <c r="PL218" s="384" t="str">
        <f t="shared" si="864"/>
        <v/>
      </c>
      <c r="PM218" s="384" t="str">
        <f t="shared" ref="PM218:RX218" si="865">IF(PM107=1,SQRT(PM210),IF(PM109&lt;2,"",IF(OR(PM213&lt;=0.05),SQRT(PM210),SQRT(PM211))))</f>
        <v/>
      </c>
      <c r="PN218" s="384" t="str">
        <f t="shared" si="865"/>
        <v/>
      </c>
      <c r="PO218" s="384" t="str">
        <f t="shared" si="865"/>
        <v/>
      </c>
      <c r="PP218" s="384" t="str">
        <f t="shared" si="865"/>
        <v/>
      </c>
      <c r="PQ218" s="384" t="str">
        <f t="shared" si="865"/>
        <v/>
      </c>
      <c r="PR218" s="384" t="str">
        <f t="shared" si="865"/>
        <v/>
      </c>
      <c r="PS218" s="384" t="str">
        <f t="shared" si="865"/>
        <v/>
      </c>
      <c r="PT218" s="384" t="str">
        <f t="shared" si="865"/>
        <v/>
      </c>
      <c r="PU218" s="384" t="str">
        <f t="shared" si="865"/>
        <v/>
      </c>
      <c r="PV218" s="384" t="str">
        <f t="shared" si="865"/>
        <v/>
      </c>
      <c r="PW218" s="384" t="str">
        <f t="shared" si="865"/>
        <v/>
      </c>
      <c r="PX218" s="384" t="str">
        <f t="shared" si="865"/>
        <v/>
      </c>
      <c r="PY218" s="384" t="str">
        <f t="shared" si="865"/>
        <v/>
      </c>
      <c r="PZ218" s="384" t="str">
        <f t="shared" si="865"/>
        <v/>
      </c>
      <c r="QA218" s="384" t="str">
        <f t="shared" si="865"/>
        <v/>
      </c>
      <c r="QB218" s="384" t="str">
        <f t="shared" si="865"/>
        <v/>
      </c>
      <c r="QC218" s="384" t="str">
        <f t="shared" si="865"/>
        <v/>
      </c>
      <c r="QD218" s="384" t="str">
        <f t="shared" si="865"/>
        <v/>
      </c>
      <c r="QE218" s="384" t="str">
        <f t="shared" si="865"/>
        <v/>
      </c>
      <c r="QF218" s="384" t="str">
        <f t="shared" si="865"/>
        <v/>
      </c>
      <c r="QG218" s="384" t="str">
        <f t="shared" si="865"/>
        <v/>
      </c>
      <c r="QH218" s="384" t="str">
        <f t="shared" si="865"/>
        <v/>
      </c>
      <c r="QI218" s="384" t="str">
        <f t="shared" si="865"/>
        <v/>
      </c>
      <c r="QJ218" s="384" t="str">
        <f t="shared" si="865"/>
        <v/>
      </c>
      <c r="QK218" s="384" t="str">
        <f t="shared" si="865"/>
        <v/>
      </c>
      <c r="QL218" s="384" t="str">
        <f t="shared" si="865"/>
        <v/>
      </c>
      <c r="QM218" s="384" t="str">
        <f t="shared" si="865"/>
        <v/>
      </c>
      <c r="QN218" s="384" t="str">
        <f t="shared" si="865"/>
        <v/>
      </c>
      <c r="QO218" s="384" t="str">
        <f t="shared" si="865"/>
        <v/>
      </c>
      <c r="QP218" s="384" t="str">
        <f t="shared" si="865"/>
        <v/>
      </c>
      <c r="QQ218" s="384" t="str">
        <f t="shared" si="865"/>
        <v/>
      </c>
      <c r="QR218" s="384" t="str">
        <f t="shared" si="865"/>
        <v/>
      </c>
      <c r="QS218" s="384" t="str">
        <f t="shared" si="865"/>
        <v/>
      </c>
      <c r="QT218" s="384" t="str">
        <f t="shared" si="865"/>
        <v/>
      </c>
      <c r="QU218" s="384" t="str">
        <f t="shared" si="865"/>
        <v/>
      </c>
      <c r="QV218" s="384" t="str">
        <f t="shared" si="865"/>
        <v/>
      </c>
      <c r="QW218" s="384" t="str">
        <f t="shared" si="865"/>
        <v/>
      </c>
      <c r="QX218" s="384" t="str">
        <f t="shared" si="865"/>
        <v/>
      </c>
      <c r="QY218" s="384" t="str">
        <f t="shared" si="865"/>
        <v/>
      </c>
      <c r="QZ218" s="384" t="str">
        <f t="shared" si="865"/>
        <v/>
      </c>
      <c r="RA218" s="384" t="str">
        <f t="shared" si="865"/>
        <v/>
      </c>
      <c r="RB218" s="384" t="str">
        <f t="shared" si="865"/>
        <v/>
      </c>
      <c r="RC218" s="384" t="str">
        <f t="shared" si="865"/>
        <v/>
      </c>
      <c r="RD218" s="384" t="str">
        <f t="shared" si="865"/>
        <v/>
      </c>
      <c r="RE218" s="384" t="str">
        <f t="shared" si="865"/>
        <v/>
      </c>
      <c r="RF218" s="384" t="str">
        <f t="shared" si="865"/>
        <v/>
      </c>
      <c r="RG218" s="384" t="str">
        <f t="shared" si="865"/>
        <v/>
      </c>
      <c r="RH218" s="384" t="str">
        <f t="shared" si="865"/>
        <v/>
      </c>
      <c r="RI218" s="384" t="str">
        <f t="shared" si="865"/>
        <v/>
      </c>
      <c r="RJ218" s="384" t="str">
        <f t="shared" si="865"/>
        <v/>
      </c>
      <c r="RK218" s="384" t="str">
        <f t="shared" si="865"/>
        <v/>
      </c>
      <c r="RL218" s="384" t="str">
        <f t="shared" si="865"/>
        <v/>
      </c>
      <c r="RM218" s="384" t="str">
        <f t="shared" si="865"/>
        <v/>
      </c>
      <c r="RN218" s="384" t="str">
        <f t="shared" si="865"/>
        <v/>
      </c>
      <c r="RO218" s="384" t="str">
        <f t="shared" si="865"/>
        <v/>
      </c>
      <c r="RP218" s="384" t="str">
        <f t="shared" si="865"/>
        <v/>
      </c>
      <c r="RQ218" s="384" t="str">
        <f t="shared" si="865"/>
        <v/>
      </c>
      <c r="RR218" s="384" t="str">
        <f t="shared" si="865"/>
        <v/>
      </c>
      <c r="RS218" s="384" t="str">
        <f t="shared" si="865"/>
        <v/>
      </c>
      <c r="RT218" s="384" t="str">
        <f t="shared" si="865"/>
        <v/>
      </c>
      <c r="RU218" s="384" t="str">
        <f t="shared" si="865"/>
        <v/>
      </c>
      <c r="RV218" s="384" t="str">
        <f t="shared" si="865"/>
        <v/>
      </c>
      <c r="RW218" s="384" t="str">
        <f t="shared" si="865"/>
        <v/>
      </c>
      <c r="RX218" s="384" t="str">
        <f t="shared" si="865"/>
        <v/>
      </c>
      <c r="RY218" s="384" t="str">
        <f t="shared" ref="RY218:UJ218" si="866">IF(RY107=1,SQRT(RY210),IF(RY109&lt;2,"",IF(OR(RY213&lt;=0.05),SQRT(RY210),SQRT(RY211))))</f>
        <v/>
      </c>
      <c r="RZ218" s="384" t="str">
        <f t="shared" si="866"/>
        <v/>
      </c>
      <c r="SA218" s="384" t="str">
        <f t="shared" si="866"/>
        <v/>
      </c>
      <c r="SB218" s="384" t="str">
        <f t="shared" si="866"/>
        <v/>
      </c>
      <c r="SC218" s="384" t="str">
        <f t="shared" si="866"/>
        <v/>
      </c>
      <c r="SD218" s="384" t="str">
        <f t="shared" si="866"/>
        <v/>
      </c>
      <c r="SE218" s="384" t="str">
        <f t="shared" si="866"/>
        <v/>
      </c>
      <c r="SF218" s="384" t="str">
        <f t="shared" si="866"/>
        <v/>
      </c>
      <c r="SG218" s="384" t="str">
        <f t="shared" si="866"/>
        <v/>
      </c>
      <c r="SH218" s="384" t="str">
        <f t="shared" si="866"/>
        <v/>
      </c>
      <c r="SI218" s="384" t="str">
        <f t="shared" si="866"/>
        <v/>
      </c>
      <c r="SJ218" s="384" t="str">
        <f t="shared" si="866"/>
        <v/>
      </c>
      <c r="SK218" s="384" t="str">
        <f t="shared" si="866"/>
        <v/>
      </c>
      <c r="SL218" s="384" t="str">
        <f t="shared" si="866"/>
        <v/>
      </c>
      <c r="SM218" s="384" t="str">
        <f t="shared" si="866"/>
        <v/>
      </c>
      <c r="SN218" s="384" t="str">
        <f t="shared" si="866"/>
        <v/>
      </c>
      <c r="SO218" s="384" t="str">
        <f t="shared" si="866"/>
        <v/>
      </c>
      <c r="SP218" s="384" t="str">
        <f t="shared" si="866"/>
        <v/>
      </c>
      <c r="SQ218" s="384" t="str">
        <f t="shared" si="866"/>
        <v/>
      </c>
      <c r="SR218" s="384" t="str">
        <f t="shared" si="866"/>
        <v/>
      </c>
      <c r="SS218" s="384" t="str">
        <f t="shared" si="866"/>
        <v/>
      </c>
      <c r="ST218" s="384" t="str">
        <f t="shared" si="866"/>
        <v/>
      </c>
      <c r="SU218" s="384" t="str">
        <f t="shared" si="866"/>
        <v/>
      </c>
      <c r="SV218" s="384" t="str">
        <f t="shared" si="866"/>
        <v/>
      </c>
      <c r="SW218" s="384" t="str">
        <f t="shared" si="866"/>
        <v/>
      </c>
      <c r="SX218" s="384" t="str">
        <f t="shared" si="866"/>
        <v/>
      </c>
      <c r="SY218" s="384" t="str">
        <f t="shared" si="866"/>
        <v/>
      </c>
      <c r="SZ218" s="384" t="str">
        <f t="shared" si="866"/>
        <v/>
      </c>
      <c r="TA218" s="384" t="str">
        <f t="shared" si="866"/>
        <v/>
      </c>
      <c r="TB218" s="384" t="str">
        <f t="shared" si="866"/>
        <v/>
      </c>
      <c r="TC218" s="384" t="str">
        <f t="shared" si="866"/>
        <v/>
      </c>
      <c r="TD218" s="384" t="str">
        <f t="shared" si="866"/>
        <v/>
      </c>
      <c r="TE218" s="384" t="str">
        <f t="shared" si="866"/>
        <v/>
      </c>
      <c r="TF218" s="384" t="str">
        <f t="shared" si="866"/>
        <v/>
      </c>
      <c r="TG218" s="384" t="str">
        <f t="shared" si="866"/>
        <v/>
      </c>
      <c r="TH218" s="384" t="str">
        <f t="shared" si="866"/>
        <v/>
      </c>
      <c r="TI218" s="384" t="str">
        <f t="shared" si="866"/>
        <v/>
      </c>
      <c r="TJ218" s="384" t="str">
        <f t="shared" si="866"/>
        <v/>
      </c>
      <c r="TK218" s="384" t="str">
        <f t="shared" si="866"/>
        <v/>
      </c>
      <c r="TL218" s="384" t="str">
        <f t="shared" si="866"/>
        <v/>
      </c>
      <c r="TM218" s="384" t="str">
        <f t="shared" si="866"/>
        <v/>
      </c>
      <c r="TN218" s="384" t="str">
        <f t="shared" si="866"/>
        <v/>
      </c>
      <c r="TO218" s="384" t="str">
        <f t="shared" si="866"/>
        <v/>
      </c>
      <c r="TP218" s="384" t="str">
        <f t="shared" si="866"/>
        <v/>
      </c>
      <c r="TQ218" s="384" t="str">
        <f t="shared" si="866"/>
        <v/>
      </c>
      <c r="TR218" s="384" t="str">
        <f t="shared" si="866"/>
        <v/>
      </c>
      <c r="TS218" s="384" t="str">
        <f t="shared" si="866"/>
        <v/>
      </c>
      <c r="TT218" s="384" t="str">
        <f t="shared" si="866"/>
        <v/>
      </c>
      <c r="TU218" s="384" t="str">
        <f t="shared" si="866"/>
        <v/>
      </c>
      <c r="TV218" s="384" t="str">
        <f t="shared" si="866"/>
        <v/>
      </c>
      <c r="TW218" s="384" t="str">
        <f t="shared" si="866"/>
        <v/>
      </c>
      <c r="TX218" s="384" t="str">
        <f t="shared" si="866"/>
        <v/>
      </c>
      <c r="TY218" s="384" t="str">
        <f t="shared" si="866"/>
        <v/>
      </c>
      <c r="TZ218" s="384" t="str">
        <f t="shared" si="866"/>
        <v/>
      </c>
      <c r="UA218" s="384" t="str">
        <f t="shared" si="866"/>
        <v/>
      </c>
      <c r="UB218" s="384" t="str">
        <f t="shared" si="866"/>
        <v/>
      </c>
      <c r="UC218" s="384" t="str">
        <f t="shared" si="866"/>
        <v/>
      </c>
      <c r="UD218" s="384" t="str">
        <f t="shared" si="866"/>
        <v/>
      </c>
      <c r="UE218" s="384" t="str">
        <f t="shared" si="866"/>
        <v/>
      </c>
      <c r="UF218" s="384" t="str">
        <f t="shared" si="866"/>
        <v/>
      </c>
      <c r="UG218" s="384" t="str">
        <f t="shared" si="866"/>
        <v/>
      </c>
      <c r="UH218" s="384" t="str">
        <f t="shared" si="866"/>
        <v/>
      </c>
      <c r="UI218" s="384" t="str">
        <f t="shared" si="866"/>
        <v/>
      </c>
      <c r="UJ218" s="384" t="str">
        <f t="shared" si="866"/>
        <v/>
      </c>
      <c r="UK218" s="384" t="str">
        <f t="shared" ref="UK218:WI218" si="867">IF(UK107=1,SQRT(UK210),IF(UK109&lt;2,"",IF(OR(UK213&lt;=0.05),SQRT(UK210),SQRT(UK211))))</f>
        <v/>
      </c>
      <c r="UL218" s="384" t="str">
        <f t="shared" si="867"/>
        <v/>
      </c>
      <c r="UM218" s="384" t="str">
        <f t="shared" si="867"/>
        <v/>
      </c>
      <c r="UN218" s="384" t="str">
        <f t="shared" si="867"/>
        <v/>
      </c>
      <c r="UO218" s="384" t="str">
        <f t="shared" si="867"/>
        <v/>
      </c>
      <c r="UP218" s="384" t="str">
        <f t="shared" si="867"/>
        <v/>
      </c>
      <c r="UQ218" s="384" t="str">
        <f t="shared" si="867"/>
        <v/>
      </c>
      <c r="UR218" s="384" t="str">
        <f t="shared" si="867"/>
        <v/>
      </c>
      <c r="US218" s="384" t="str">
        <f t="shared" si="867"/>
        <v/>
      </c>
      <c r="UT218" s="384" t="str">
        <f t="shared" si="867"/>
        <v/>
      </c>
      <c r="UU218" s="384" t="str">
        <f t="shared" si="867"/>
        <v/>
      </c>
      <c r="UV218" s="384" t="str">
        <f t="shared" si="867"/>
        <v/>
      </c>
      <c r="UW218" s="384" t="str">
        <f t="shared" si="867"/>
        <v/>
      </c>
      <c r="UX218" s="384" t="str">
        <f t="shared" si="867"/>
        <v/>
      </c>
      <c r="UY218" s="384" t="str">
        <f t="shared" si="867"/>
        <v/>
      </c>
      <c r="UZ218" s="384" t="str">
        <f t="shared" si="867"/>
        <v/>
      </c>
      <c r="VA218" s="384" t="str">
        <f t="shared" si="867"/>
        <v/>
      </c>
      <c r="VB218" s="384" t="str">
        <f t="shared" si="867"/>
        <v/>
      </c>
      <c r="VC218" s="384" t="str">
        <f t="shared" si="867"/>
        <v/>
      </c>
      <c r="VD218" s="384" t="str">
        <f t="shared" si="867"/>
        <v/>
      </c>
      <c r="VE218" s="384" t="str">
        <f t="shared" si="867"/>
        <v/>
      </c>
      <c r="VF218" s="384" t="str">
        <f t="shared" si="867"/>
        <v/>
      </c>
      <c r="VG218" s="384" t="str">
        <f t="shared" si="867"/>
        <v/>
      </c>
      <c r="VH218" s="384" t="str">
        <f t="shared" si="867"/>
        <v/>
      </c>
      <c r="VI218" s="384" t="str">
        <f t="shared" si="867"/>
        <v/>
      </c>
      <c r="VJ218" s="384" t="str">
        <f t="shared" si="867"/>
        <v/>
      </c>
      <c r="VK218" s="384" t="str">
        <f t="shared" si="867"/>
        <v/>
      </c>
      <c r="VL218" s="384" t="str">
        <f t="shared" si="867"/>
        <v/>
      </c>
      <c r="VM218" s="384" t="str">
        <f t="shared" si="867"/>
        <v/>
      </c>
      <c r="VN218" s="384" t="str">
        <f t="shared" si="867"/>
        <v/>
      </c>
      <c r="VO218" s="384" t="str">
        <f t="shared" si="867"/>
        <v/>
      </c>
      <c r="VP218" s="384" t="str">
        <f t="shared" si="867"/>
        <v/>
      </c>
      <c r="VQ218" s="384" t="str">
        <f t="shared" si="867"/>
        <v/>
      </c>
      <c r="VR218" s="384" t="str">
        <f t="shared" si="867"/>
        <v/>
      </c>
      <c r="VS218" s="384" t="str">
        <f t="shared" si="867"/>
        <v/>
      </c>
      <c r="VT218" s="384" t="str">
        <f t="shared" si="867"/>
        <v/>
      </c>
      <c r="VU218" s="384" t="str">
        <f t="shared" si="867"/>
        <v/>
      </c>
      <c r="VV218" s="384" t="str">
        <f t="shared" si="867"/>
        <v/>
      </c>
      <c r="VW218" s="384" t="str">
        <f t="shared" si="867"/>
        <v/>
      </c>
      <c r="VX218" s="384" t="str">
        <f t="shared" si="867"/>
        <v/>
      </c>
      <c r="VY218" s="384" t="str">
        <f t="shared" si="867"/>
        <v/>
      </c>
      <c r="VZ218" s="384" t="str">
        <f t="shared" si="867"/>
        <v/>
      </c>
      <c r="WA218" s="384" t="str">
        <f t="shared" si="867"/>
        <v/>
      </c>
      <c r="WB218" s="384" t="str">
        <f t="shared" si="867"/>
        <v/>
      </c>
      <c r="WC218" s="384" t="str">
        <f t="shared" si="867"/>
        <v/>
      </c>
      <c r="WD218" s="384" t="str">
        <f t="shared" si="867"/>
        <v/>
      </c>
      <c r="WE218" s="384" t="str">
        <f t="shared" si="867"/>
        <v/>
      </c>
      <c r="WF218" s="384" t="str">
        <f t="shared" si="867"/>
        <v/>
      </c>
      <c r="WG218" s="384" t="str">
        <f t="shared" si="867"/>
        <v/>
      </c>
      <c r="WH218" s="384" t="str">
        <f t="shared" si="867"/>
        <v/>
      </c>
      <c r="WI218" s="382" t="str">
        <f t="shared" si="867"/>
        <v/>
      </c>
    </row>
    <row r="219" spans="1:607">
      <c r="A219" s="348"/>
      <c r="B219" s="360" t="s">
        <v>951</v>
      </c>
      <c r="C219" s="348"/>
      <c r="D219" s="348"/>
      <c r="E219" s="348"/>
      <c r="F219" s="348"/>
      <c r="G219" s="361" t="str">
        <f t="shared" si="734"/>
        <v/>
      </c>
      <c r="H219" s="361" t="str">
        <f t="shared" si="735"/>
        <v/>
      </c>
      <c r="I219" s="397"/>
      <c r="J219" s="348"/>
      <c r="K219" s="348"/>
      <c r="L219" s="348"/>
      <c r="M219" s="348"/>
      <c r="N219" s="400"/>
      <c r="O219" s="400"/>
      <c r="P219" s="400"/>
      <c r="Q219" s="400"/>
      <c r="R219" s="400"/>
      <c r="S219" s="400"/>
      <c r="T219" s="400"/>
      <c r="U219" s="400"/>
      <c r="V219" s="400"/>
      <c r="W219" s="400"/>
      <c r="X219" s="400"/>
      <c r="Y219" s="400"/>
      <c r="Z219" s="400"/>
      <c r="AA219" s="400"/>
      <c r="AB219" s="400"/>
      <c r="AC219" s="400"/>
      <c r="AD219" s="400"/>
      <c r="AE219" s="400"/>
      <c r="AF219" s="400"/>
      <c r="AG219" s="400"/>
      <c r="AH219" s="400"/>
      <c r="AI219" s="400"/>
      <c r="AJ219" s="400"/>
      <c r="AK219" s="400"/>
      <c r="AL219" s="400"/>
      <c r="AM219" s="400"/>
      <c r="AN219" s="400"/>
      <c r="AO219" s="400"/>
      <c r="AP219" s="400"/>
      <c r="AQ219" s="400"/>
      <c r="AR219" s="400"/>
      <c r="AS219" s="400"/>
      <c r="AT219" s="400"/>
      <c r="AU219" s="400"/>
      <c r="AV219" s="400"/>
      <c r="AW219" s="400"/>
      <c r="AX219" s="400"/>
      <c r="AY219" s="400"/>
      <c r="AZ219" s="400"/>
      <c r="BA219" s="400"/>
      <c r="BB219" s="400"/>
      <c r="BC219" s="400"/>
      <c r="BD219" s="400"/>
      <c r="BE219" s="400"/>
      <c r="BF219" s="400"/>
      <c r="BG219" s="400"/>
      <c r="BH219" s="400"/>
      <c r="BI219" s="400"/>
      <c r="BJ219" s="400"/>
      <c r="BK219" s="400"/>
      <c r="BL219" s="400"/>
      <c r="BM219" s="400"/>
      <c r="BN219" s="400"/>
      <c r="BO219" s="400"/>
      <c r="BP219" s="400"/>
      <c r="BQ219" s="400"/>
      <c r="BR219" s="400"/>
      <c r="BS219" s="400"/>
      <c r="BT219" s="400"/>
      <c r="BU219" s="400"/>
      <c r="BV219" s="400"/>
      <c r="BW219" s="400"/>
      <c r="BX219" s="400"/>
      <c r="BY219" s="400"/>
      <c r="BZ219" s="400"/>
      <c r="CA219" s="400"/>
      <c r="CB219" s="400"/>
      <c r="CC219" s="400"/>
      <c r="CD219" s="400"/>
      <c r="CE219" s="400"/>
      <c r="CF219" s="400"/>
      <c r="CG219" s="400"/>
      <c r="CH219" s="400"/>
      <c r="CI219" s="400"/>
      <c r="CJ219" s="400"/>
      <c r="CK219" s="400"/>
      <c r="CL219" s="400"/>
      <c r="CM219" s="400"/>
      <c r="CN219" s="400"/>
      <c r="CO219" s="400"/>
      <c r="CP219" s="400"/>
      <c r="CQ219" s="400"/>
      <c r="CR219" s="400"/>
      <c r="CS219" s="400"/>
      <c r="CT219" s="400"/>
      <c r="CU219" s="400"/>
      <c r="CV219" s="400"/>
      <c r="CW219" s="400"/>
      <c r="CX219" s="400"/>
      <c r="CY219" s="400"/>
      <c r="CZ219" s="362"/>
      <c r="DA219" s="903"/>
      <c r="DB219" s="899" t="s">
        <v>1391</v>
      </c>
      <c r="DC219" s="899"/>
      <c r="DD219" s="382" t="str">
        <f>IF(DD107=1,0,IF(COUNT(DD110,DD111,DD112)&lt;2,"",IF(DD213&lt;=0.05,IF(((DD207-DD209)/(DD108*DD109))&lt;0,"0",SQRT((DD207-DD209)/(DD108*DD109))),IF(((DD207-DD211)/(DD108*DD109))&lt;0,"0",SQRT((DD207-DD211)/(DD108*DD109))))))</f>
        <v/>
      </c>
      <c r="DE219" s="382" t="str">
        <f t="shared" ref="DE219:FP219" si="868">IF(DE107=1,0,IF(COUNT(DE110,DE111,DE112)&lt;2,"",IF(DE213&lt;=0.05,IF(((DE207-DE209)/(DE108*DE109))&lt;0,"0",SQRT((DE207-DE209)/(DE108*DE109))),IF(((DE207-DE211)/(DE108*DE109))&lt;0,"0",SQRT((DE207-DE211)/(DE108*DE109))))))</f>
        <v/>
      </c>
      <c r="DF219" s="382" t="str">
        <f t="shared" si="868"/>
        <v/>
      </c>
      <c r="DG219" s="382" t="str">
        <f t="shared" si="868"/>
        <v/>
      </c>
      <c r="DH219" s="382" t="str">
        <f t="shared" si="868"/>
        <v/>
      </c>
      <c r="DI219" s="382" t="str">
        <f t="shared" si="868"/>
        <v/>
      </c>
      <c r="DJ219" s="382" t="str">
        <f t="shared" si="868"/>
        <v/>
      </c>
      <c r="DK219" s="382" t="str">
        <f t="shared" si="868"/>
        <v/>
      </c>
      <c r="DL219" s="382" t="str">
        <f t="shared" si="868"/>
        <v/>
      </c>
      <c r="DM219" s="382" t="str">
        <f t="shared" si="868"/>
        <v/>
      </c>
      <c r="DN219" s="382" t="str">
        <f t="shared" si="868"/>
        <v/>
      </c>
      <c r="DO219" s="382" t="str">
        <f t="shared" si="868"/>
        <v/>
      </c>
      <c r="DP219" s="382" t="str">
        <f t="shared" si="868"/>
        <v/>
      </c>
      <c r="DQ219" s="382" t="str">
        <f t="shared" si="868"/>
        <v/>
      </c>
      <c r="DR219" s="382" t="str">
        <f t="shared" si="868"/>
        <v/>
      </c>
      <c r="DS219" s="382" t="str">
        <f t="shared" si="868"/>
        <v/>
      </c>
      <c r="DT219" s="382" t="str">
        <f t="shared" si="868"/>
        <v/>
      </c>
      <c r="DU219" s="382" t="str">
        <f t="shared" si="868"/>
        <v/>
      </c>
      <c r="DV219" s="382" t="str">
        <f t="shared" si="868"/>
        <v/>
      </c>
      <c r="DW219" s="382" t="str">
        <f t="shared" si="868"/>
        <v/>
      </c>
      <c r="DX219" s="383" t="str">
        <f t="shared" si="868"/>
        <v/>
      </c>
      <c r="DY219" s="382" t="str">
        <f t="shared" si="868"/>
        <v/>
      </c>
      <c r="DZ219" s="382" t="str">
        <f t="shared" si="868"/>
        <v/>
      </c>
      <c r="EA219" s="382" t="str">
        <f t="shared" si="868"/>
        <v/>
      </c>
      <c r="EB219" s="382" t="str">
        <f t="shared" si="868"/>
        <v/>
      </c>
      <c r="EC219" s="382" t="str">
        <f t="shared" si="868"/>
        <v/>
      </c>
      <c r="ED219" s="382" t="str">
        <f t="shared" si="868"/>
        <v/>
      </c>
      <c r="EE219" s="382" t="str">
        <f t="shared" si="868"/>
        <v/>
      </c>
      <c r="EF219" s="382" t="str">
        <f t="shared" si="868"/>
        <v/>
      </c>
      <c r="EG219" s="382" t="str">
        <f t="shared" si="868"/>
        <v/>
      </c>
      <c r="EH219" s="382" t="str">
        <f t="shared" si="868"/>
        <v/>
      </c>
      <c r="EI219" s="382" t="str">
        <f t="shared" si="868"/>
        <v/>
      </c>
      <c r="EJ219" s="382" t="str">
        <f t="shared" si="868"/>
        <v/>
      </c>
      <c r="EK219" s="382" t="str">
        <f t="shared" si="868"/>
        <v/>
      </c>
      <c r="EL219" s="382" t="str">
        <f t="shared" si="868"/>
        <v/>
      </c>
      <c r="EM219" s="382" t="str">
        <f t="shared" si="868"/>
        <v/>
      </c>
      <c r="EN219" s="382" t="str">
        <f t="shared" si="868"/>
        <v/>
      </c>
      <c r="EO219" s="382" t="str">
        <f t="shared" si="868"/>
        <v/>
      </c>
      <c r="EP219" s="382" t="str">
        <f t="shared" si="868"/>
        <v/>
      </c>
      <c r="EQ219" s="382" t="str">
        <f t="shared" si="868"/>
        <v/>
      </c>
      <c r="ER219" s="382" t="str">
        <f t="shared" si="868"/>
        <v/>
      </c>
      <c r="ES219" s="382" t="str">
        <f t="shared" si="868"/>
        <v/>
      </c>
      <c r="ET219" s="382" t="str">
        <f t="shared" si="868"/>
        <v/>
      </c>
      <c r="EU219" s="382" t="str">
        <f t="shared" si="868"/>
        <v/>
      </c>
      <c r="EV219" s="382" t="str">
        <f t="shared" si="868"/>
        <v/>
      </c>
      <c r="EW219" s="382" t="str">
        <f t="shared" si="868"/>
        <v/>
      </c>
      <c r="EX219" s="382" t="str">
        <f t="shared" si="868"/>
        <v/>
      </c>
      <c r="EY219" s="382" t="str">
        <f t="shared" si="868"/>
        <v/>
      </c>
      <c r="EZ219" s="382" t="str">
        <f t="shared" si="868"/>
        <v/>
      </c>
      <c r="FA219" s="382" t="str">
        <f t="shared" si="868"/>
        <v/>
      </c>
      <c r="FB219" s="382" t="str">
        <f t="shared" si="868"/>
        <v/>
      </c>
      <c r="FC219" s="382" t="str">
        <f t="shared" si="868"/>
        <v/>
      </c>
      <c r="FD219" s="382" t="str">
        <f t="shared" si="868"/>
        <v/>
      </c>
      <c r="FE219" s="382" t="str">
        <f t="shared" si="868"/>
        <v/>
      </c>
      <c r="FF219" s="382" t="str">
        <f t="shared" si="868"/>
        <v/>
      </c>
      <c r="FG219" s="382" t="str">
        <f t="shared" si="868"/>
        <v/>
      </c>
      <c r="FH219" s="382" t="str">
        <f t="shared" si="868"/>
        <v/>
      </c>
      <c r="FI219" s="382" t="str">
        <f t="shared" si="868"/>
        <v/>
      </c>
      <c r="FJ219" s="382" t="str">
        <f t="shared" si="868"/>
        <v/>
      </c>
      <c r="FK219" s="382" t="str">
        <f t="shared" si="868"/>
        <v/>
      </c>
      <c r="FL219" s="382" t="str">
        <f t="shared" si="868"/>
        <v/>
      </c>
      <c r="FM219" s="382" t="str">
        <f t="shared" si="868"/>
        <v/>
      </c>
      <c r="FN219" s="382" t="str">
        <f t="shared" si="868"/>
        <v/>
      </c>
      <c r="FO219" s="382" t="str">
        <f t="shared" si="868"/>
        <v/>
      </c>
      <c r="FP219" s="382" t="str">
        <f t="shared" si="868"/>
        <v/>
      </c>
      <c r="FQ219" s="382" t="str">
        <f t="shared" ref="FQ219:IB219" si="869">IF(FQ107=1,0,IF(COUNT(FQ110,FQ111,FQ112)&lt;2,"",IF(FQ213&lt;=0.05,IF(((FQ207-FQ209)/(FQ108*FQ109))&lt;0,"0",SQRT((FQ207-FQ209)/(FQ108*FQ109))),IF(((FQ207-FQ211)/(FQ108*FQ109))&lt;0,"0",SQRT((FQ207-FQ211)/(FQ108*FQ109))))))</f>
        <v/>
      </c>
      <c r="FR219" s="382" t="str">
        <f t="shared" si="869"/>
        <v/>
      </c>
      <c r="FS219" s="382" t="str">
        <f t="shared" si="869"/>
        <v/>
      </c>
      <c r="FT219" s="382" t="str">
        <f t="shared" si="869"/>
        <v/>
      </c>
      <c r="FU219" s="382" t="str">
        <f t="shared" si="869"/>
        <v/>
      </c>
      <c r="FV219" s="382" t="str">
        <f t="shared" si="869"/>
        <v/>
      </c>
      <c r="FW219" s="382" t="str">
        <f t="shared" si="869"/>
        <v/>
      </c>
      <c r="FX219" s="382" t="str">
        <f t="shared" si="869"/>
        <v/>
      </c>
      <c r="FY219" s="382" t="str">
        <f t="shared" si="869"/>
        <v/>
      </c>
      <c r="FZ219" s="382" t="str">
        <f t="shared" si="869"/>
        <v/>
      </c>
      <c r="GA219" s="382" t="str">
        <f t="shared" si="869"/>
        <v/>
      </c>
      <c r="GB219" s="382" t="str">
        <f t="shared" si="869"/>
        <v/>
      </c>
      <c r="GC219" s="382" t="str">
        <f t="shared" si="869"/>
        <v/>
      </c>
      <c r="GD219" s="382" t="str">
        <f t="shared" si="869"/>
        <v/>
      </c>
      <c r="GE219" s="382" t="str">
        <f t="shared" si="869"/>
        <v/>
      </c>
      <c r="GF219" s="382" t="str">
        <f t="shared" si="869"/>
        <v/>
      </c>
      <c r="GG219" s="382" t="str">
        <f t="shared" si="869"/>
        <v/>
      </c>
      <c r="GH219" s="382" t="str">
        <f t="shared" si="869"/>
        <v/>
      </c>
      <c r="GI219" s="382" t="str">
        <f t="shared" si="869"/>
        <v/>
      </c>
      <c r="GJ219" s="382" t="str">
        <f t="shared" si="869"/>
        <v/>
      </c>
      <c r="GK219" s="382" t="str">
        <f t="shared" si="869"/>
        <v/>
      </c>
      <c r="GL219" s="382" t="str">
        <f t="shared" si="869"/>
        <v/>
      </c>
      <c r="GM219" s="382" t="str">
        <f t="shared" si="869"/>
        <v/>
      </c>
      <c r="GN219" s="382" t="str">
        <f t="shared" si="869"/>
        <v/>
      </c>
      <c r="GO219" s="382" t="str">
        <f t="shared" si="869"/>
        <v/>
      </c>
      <c r="GP219" s="382" t="str">
        <f t="shared" si="869"/>
        <v/>
      </c>
      <c r="GQ219" s="382" t="str">
        <f t="shared" si="869"/>
        <v/>
      </c>
      <c r="GR219" s="382" t="str">
        <f t="shared" si="869"/>
        <v/>
      </c>
      <c r="GS219" s="382" t="str">
        <f t="shared" si="869"/>
        <v/>
      </c>
      <c r="GT219" s="382" t="str">
        <f t="shared" si="869"/>
        <v/>
      </c>
      <c r="GU219" s="382" t="str">
        <f t="shared" si="869"/>
        <v/>
      </c>
      <c r="GV219" s="382" t="str">
        <f t="shared" si="869"/>
        <v/>
      </c>
      <c r="GW219" s="382" t="str">
        <f t="shared" si="869"/>
        <v/>
      </c>
      <c r="GX219" s="382" t="str">
        <f t="shared" si="869"/>
        <v/>
      </c>
      <c r="GY219" s="382" t="str">
        <f t="shared" si="869"/>
        <v/>
      </c>
      <c r="GZ219" s="382" t="str">
        <f t="shared" si="869"/>
        <v/>
      </c>
      <c r="HA219" s="382" t="str">
        <f t="shared" si="869"/>
        <v/>
      </c>
      <c r="HB219" s="382" t="str">
        <f t="shared" si="869"/>
        <v/>
      </c>
      <c r="HC219" s="382" t="str">
        <f t="shared" si="869"/>
        <v/>
      </c>
      <c r="HD219" s="382" t="str">
        <f t="shared" si="869"/>
        <v/>
      </c>
      <c r="HE219" s="382" t="str">
        <f t="shared" si="869"/>
        <v/>
      </c>
      <c r="HF219" s="382" t="str">
        <f t="shared" si="869"/>
        <v/>
      </c>
      <c r="HG219" s="382" t="str">
        <f t="shared" si="869"/>
        <v/>
      </c>
      <c r="HH219" s="382" t="str">
        <f t="shared" si="869"/>
        <v/>
      </c>
      <c r="HI219" s="382" t="str">
        <f t="shared" si="869"/>
        <v/>
      </c>
      <c r="HJ219" s="382" t="str">
        <f t="shared" si="869"/>
        <v/>
      </c>
      <c r="HK219" s="382" t="str">
        <f t="shared" si="869"/>
        <v/>
      </c>
      <c r="HL219" s="382" t="str">
        <f t="shared" si="869"/>
        <v/>
      </c>
      <c r="HM219" s="382" t="str">
        <f t="shared" si="869"/>
        <v/>
      </c>
      <c r="HN219" s="382" t="str">
        <f t="shared" si="869"/>
        <v/>
      </c>
      <c r="HO219" s="382" t="str">
        <f t="shared" si="869"/>
        <v/>
      </c>
      <c r="HP219" s="382" t="str">
        <f t="shared" si="869"/>
        <v/>
      </c>
      <c r="HQ219" s="382" t="str">
        <f t="shared" si="869"/>
        <v/>
      </c>
      <c r="HR219" s="382" t="str">
        <f t="shared" si="869"/>
        <v/>
      </c>
      <c r="HS219" s="382" t="str">
        <f t="shared" si="869"/>
        <v/>
      </c>
      <c r="HT219" s="382" t="str">
        <f t="shared" si="869"/>
        <v/>
      </c>
      <c r="HU219" s="382" t="str">
        <f t="shared" si="869"/>
        <v/>
      </c>
      <c r="HV219" s="382" t="str">
        <f t="shared" si="869"/>
        <v/>
      </c>
      <c r="HW219" s="382" t="str">
        <f t="shared" si="869"/>
        <v/>
      </c>
      <c r="HX219" s="382" t="str">
        <f t="shared" si="869"/>
        <v/>
      </c>
      <c r="HY219" s="382" t="str">
        <f t="shared" si="869"/>
        <v/>
      </c>
      <c r="HZ219" s="382" t="str">
        <f t="shared" si="869"/>
        <v/>
      </c>
      <c r="IA219" s="382" t="str">
        <f t="shared" si="869"/>
        <v/>
      </c>
      <c r="IB219" s="382" t="str">
        <f t="shared" si="869"/>
        <v/>
      </c>
      <c r="IC219" s="382" t="str">
        <f t="shared" ref="IC219:KN219" si="870">IF(IC107=1,0,IF(COUNT(IC110,IC111,IC112)&lt;2,"",IF(IC213&lt;=0.05,IF(((IC207-IC209)/(IC108*IC109))&lt;0,"0",SQRT((IC207-IC209)/(IC108*IC109))),IF(((IC207-IC211)/(IC108*IC109))&lt;0,"0",SQRT((IC207-IC211)/(IC108*IC109))))))</f>
        <v/>
      </c>
      <c r="ID219" s="382" t="str">
        <f t="shared" si="870"/>
        <v/>
      </c>
      <c r="IE219" s="382" t="str">
        <f t="shared" si="870"/>
        <v/>
      </c>
      <c r="IF219" s="382" t="str">
        <f t="shared" si="870"/>
        <v/>
      </c>
      <c r="IG219" s="382" t="str">
        <f t="shared" si="870"/>
        <v/>
      </c>
      <c r="IH219" s="382" t="str">
        <f t="shared" si="870"/>
        <v/>
      </c>
      <c r="II219" s="382" t="str">
        <f t="shared" si="870"/>
        <v/>
      </c>
      <c r="IJ219" s="382" t="str">
        <f t="shared" si="870"/>
        <v/>
      </c>
      <c r="IK219" s="382" t="str">
        <f t="shared" si="870"/>
        <v/>
      </c>
      <c r="IL219" s="382" t="str">
        <f t="shared" si="870"/>
        <v/>
      </c>
      <c r="IM219" s="382" t="str">
        <f t="shared" si="870"/>
        <v/>
      </c>
      <c r="IN219" s="382" t="str">
        <f t="shared" si="870"/>
        <v/>
      </c>
      <c r="IO219" s="382" t="str">
        <f t="shared" si="870"/>
        <v/>
      </c>
      <c r="IP219" s="382" t="str">
        <f t="shared" si="870"/>
        <v/>
      </c>
      <c r="IQ219" s="382" t="str">
        <f t="shared" si="870"/>
        <v/>
      </c>
      <c r="IR219" s="382" t="str">
        <f t="shared" si="870"/>
        <v/>
      </c>
      <c r="IS219" s="382" t="str">
        <f t="shared" si="870"/>
        <v/>
      </c>
      <c r="IT219" s="382" t="str">
        <f t="shared" si="870"/>
        <v/>
      </c>
      <c r="IU219" s="382" t="str">
        <f t="shared" si="870"/>
        <v/>
      </c>
      <c r="IV219" s="382" t="str">
        <f t="shared" si="870"/>
        <v/>
      </c>
      <c r="IW219" s="382" t="str">
        <f t="shared" si="870"/>
        <v/>
      </c>
      <c r="IX219" s="382" t="str">
        <f t="shared" si="870"/>
        <v/>
      </c>
      <c r="IY219" s="382" t="str">
        <f t="shared" si="870"/>
        <v/>
      </c>
      <c r="IZ219" s="382" t="str">
        <f t="shared" si="870"/>
        <v/>
      </c>
      <c r="JA219" s="382" t="str">
        <f t="shared" si="870"/>
        <v/>
      </c>
      <c r="JB219" s="382" t="str">
        <f t="shared" si="870"/>
        <v/>
      </c>
      <c r="JC219" s="382" t="str">
        <f t="shared" si="870"/>
        <v/>
      </c>
      <c r="JD219" s="382" t="str">
        <f t="shared" si="870"/>
        <v/>
      </c>
      <c r="JE219" s="382" t="str">
        <f t="shared" si="870"/>
        <v/>
      </c>
      <c r="JF219" s="382" t="str">
        <f t="shared" si="870"/>
        <v/>
      </c>
      <c r="JG219" s="382" t="str">
        <f t="shared" si="870"/>
        <v/>
      </c>
      <c r="JH219" s="382" t="str">
        <f t="shared" si="870"/>
        <v/>
      </c>
      <c r="JI219" s="382" t="str">
        <f t="shared" si="870"/>
        <v/>
      </c>
      <c r="JJ219" s="382" t="str">
        <f t="shared" si="870"/>
        <v/>
      </c>
      <c r="JK219" s="382" t="str">
        <f t="shared" si="870"/>
        <v/>
      </c>
      <c r="JL219" s="382" t="str">
        <f t="shared" si="870"/>
        <v/>
      </c>
      <c r="JM219" s="382" t="str">
        <f t="shared" si="870"/>
        <v/>
      </c>
      <c r="JN219" s="382" t="str">
        <f t="shared" si="870"/>
        <v/>
      </c>
      <c r="JO219" s="382" t="str">
        <f t="shared" si="870"/>
        <v/>
      </c>
      <c r="JP219" s="382" t="str">
        <f t="shared" si="870"/>
        <v/>
      </c>
      <c r="JQ219" s="382" t="str">
        <f t="shared" si="870"/>
        <v/>
      </c>
      <c r="JR219" s="382" t="str">
        <f t="shared" si="870"/>
        <v/>
      </c>
      <c r="JS219" s="382" t="str">
        <f t="shared" si="870"/>
        <v/>
      </c>
      <c r="JT219" s="382" t="str">
        <f t="shared" si="870"/>
        <v/>
      </c>
      <c r="JU219" s="382" t="str">
        <f t="shared" si="870"/>
        <v/>
      </c>
      <c r="JV219" s="382" t="str">
        <f t="shared" si="870"/>
        <v/>
      </c>
      <c r="JW219" s="382" t="str">
        <f t="shared" si="870"/>
        <v/>
      </c>
      <c r="JX219" s="382" t="str">
        <f t="shared" si="870"/>
        <v/>
      </c>
      <c r="JY219" s="382" t="str">
        <f t="shared" si="870"/>
        <v/>
      </c>
      <c r="JZ219" s="382" t="str">
        <f t="shared" si="870"/>
        <v/>
      </c>
      <c r="KA219" s="382" t="str">
        <f t="shared" si="870"/>
        <v/>
      </c>
      <c r="KB219" s="382" t="str">
        <f t="shared" si="870"/>
        <v/>
      </c>
      <c r="KC219" s="382" t="str">
        <f t="shared" si="870"/>
        <v/>
      </c>
      <c r="KD219" s="382" t="str">
        <f t="shared" si="870"/>
        <v/>
      </c>
      <c r="KE219" s="382" t="str">
        <f t="shared" si="870"/>
        <v/>
      </c>
      <c r="KF219" s="382" t="str">
        <f t="shared" si="870"/>
        <v/>
      </c>
      <c r="KG219" s="382" t="str">
        <f t="shared" si="870"/>
        <v/>
      </c>
      <c r="KH219" s="382" t="str">
        <f t="shared" si="870"/>
        <v/>
      </c>
      <c r="KI219" s="382" t="str">
        <f t="shared" si="870"/>
        <v/>
      </c>
      <c r="KJ219" s="382" t="str">
        <f t="shared" si="870"/>
        <v/>
      </c>
      <c r="KK219" s="382" t="str">
        <f t="shared" si="870"/>
        <v/>
      </c>
      <c r="KL219" s="382" t="str">
        <f t="shared" si="870"/>
        <v/>
      </c>
      <c r="KM219" s="382" t="str">
        <f t="shared" si="870"/>
        <v/>
      </c>
      <c r="KN219" s="382" t="str">
        <f t="shared" si="870"/>
        <v/>
      </c>
      <c r="KO219" s="382" t="str">
        <f t="shared" ref="KO219:MZ219" si="871">IF(KO107=1,0,IF(COUNT(KO110,KO111,KO112)&lt;2,"",IF(KO213&lt;=0.05,IF(((KO207-KO209)/(KO108*KO109))&lt;0,"0",SQRT((KO207-KO209)/(KO108*KO109))),IF(((KO207-KO211)/(KO108*KO109))&lt;0,"0",SQRT((KO207-KO211)/(KO108*KO109))))))</f>
        <v/>
      </c>
      <c r="KP219" s="382" t="str">
        <f t="shared" si="871"/>
        <v/>
      </c>
      <c r="KQ219" s="382" t="str">
        <f t="shared" si="871"/>
        <v/>
      </c>
      <c r="KR219" s="382" t="str">
        <f t="shared" si="871"/>
        <v/>
      </c>
      <c r="KS219" s="382" t="str">
        <f t="shared" si="871"/>
        <v/>
      </c>
      <c r="KT219" s="382" t="str">
        <f t="shared" si="871"/>
        <v/>
      </c>
      <c r="KU219" s="382" t="str">
        <f t="shared" si="871"/>
        <v/>
      </c>
      <c r="KV219" s="382" t="str">
        <f t="shared" si="871"/>
        <v/>
      </c>
      <c r="KW219" s="382" t="str">
        <f t="shared" si="871"/>
        <v/>
      </c>
      <c r="KX219" s="382" t="str">
        <f t="shared" si="871"/>
        <v/>
      </c>
      <c r="KY219" s="382" t="str">
        <f t="shared" si="871"/>
        <v/>
      </c>
      <c r="KZ219" s="382" t="str">
        <f t="shared" si="871"/>
        <v/>
      </c>
      <c r="LA219" s="382" t="str">
        <f t="shared" si="871"/>
        <v/>
      </c>
      <c r="LB219" s="382" t="str">
        <f t="shared" si="871"/>
        <v/>
      </c>
      <c r="LC219" s="382" t="str">
        <f t="shared" si="871"/>
        <v/>
      </c>
      <c r="LD219" s="382" t="str">
        <f t="shared" si="871"/>
        <v/>
      </c>
      <c r="LE219" s="382" t="str">
        <f t="shared" si="871"/>
        <v/>
      </c>
      <c r="LF219" s="382" t="str">
        <f t="shared" si="871"/>
        <v/>
      </c>
      <c r="LG219" s="382" t="str">
        <f t="shared" si="871"/>
        <v/>
      </c>
      <c r="LH219" s="382" t="str">
        <f t="shared" si="871"/>
        <v/>
      </c>
      <c r="LI219" s="382" t="str">
        <f t="shared" si="871"/>
        <v/>
      </c>
      <c r="LJ219" s="382" t="str">
        <f t="shared" si="871"/>
        <v/>
      </c>
      <c r="LK219" s="382" t="str">
        <f t="shared" si="871"/>
        <v/>
      </c>
      <c r="LL219" s="382" t="str">
        <f t="shared" si="871"/>
        <v/>
      </c>
      <c r="LM219" s="382" t="str">
        <f t="shared" si="871"/>
        <v/>
      </c>
      <c r="LN219" s="382" t="str">
        <f t="shared" si="871"/>
        <v/>
      </c>
      <c r="LO219" s="382" t="str">
        <f t="shared" si="871"/>
        <v/>
      </c>
      <c r="LP219" s="382" t="str">
        <f t="shared" si="871"/>
        <v/>
      </c>
      <c r="LQ219" s="382" t="str">
        <f t="shared" si="871"/>
        <v/>
      </c>
      <c r="LR219" s="382" t="str">
        <f t="shared" si="871"/>
        <v/>
      </c>
      <c r="LS219" s="382" t="str">
        <f t="shared" si="871"/>
        <v/>
      </c>
      <c r="LT219" s="382" t="str">
        <f t="shared" si="871"/>
        <v/>
      </c>
      <c r="LU219" s="382" t="str">
        <f t="shared" si="871"/>
        <v/>
      </c>
      <c r="LV219" s="382" t="str">
        <f t="shared" si="871"/>
        <v/>
      </c>
      <c r="LW219" s="382" t="str">
        <f t="shared" si="871"/>
        <v/>
      </c>
      <c r="LX219" s="382" t="str">
        <f t="shared" si="871"/>
        <v/>
      </c>
      <c r="LY219" s="382" t="str">
        <f t="shared" si="871"/>
        <v/>
      </c>
      <c r="LZ219" s="382" t="str">
        <f t="shared" si="871"/>
        <v/>
      </c>
      <c r="MA219" s="382" t="str">
        <f t="shared" si="871"/>
        <v/>
      </c>
      <c r="MB219" s="382" t="str">
        <f t="shared" si="871"/>
        <v/>
      </c>
      <c r="MC219" s="382" t="str">
        <f t="shared" si="871"/>
        <v/>
      </c>
      <c r="MD219" s="382" t="str">
        <f t="shared" si="871"/>
        <v/>
      </c>
      <c r="ME219" s="382" t="str">
        <f t="shared" si="871"/>
        <v/>
      </c>
      <c r="MF219" s="382" t="str">
        <f t="shared" si="871"/>
        <v/>
      </c>
      <c r="MG219" s="382" t="str">
        <f t="shared" si="871"/>
        <v/>
      </c>
      <c r="MH219" s="382" t="str">
        <f t="shared" si="871"/>
        <v/>
      </c>
      <c r="MI219" s="382" t="str">
        <f t="shared" si="871"/>
        <v/>
      </c>
      <c r="MJ219" s="382" t="str">
        <f t="shared" si="871"/>
        <v/>
      </c>
      <c r="MK219" s="382" t="str">
        <f t="shared" si="871"/>
        <v/>
      </c>
      <c r="ML219" s="382" t="str">
        <f t="shared" si="871"/>
        <v/>
      </c>
      <c r="MM219" s="382" t="str">
        <f t="shared" si="871"/>
        <v/>
      </c>
      <c r="MN219" s="382" t="str">
        <f t="shared" si="871"/>
        <v/>
      </c>
      <c r="MO219" s="382" t="str">
        <f t="shared" si="871"/>
        <v/>
      </c>
      <c r="MP219" s="382" t="str">
        <f t="shared" si="871"/>
        <v/>
      </c>
      <c r="MQ219" s="382" t="str">
        <f t="shared" si="871"/>
        <v/>
      </c>
      <c r="MR219" s="382" t="str">
        <f t="shared" si="871"/>
        <v/>
      </c>
      <c r="MS219" s="382" t="str">
        <f t="shared" si="871"/>
        <v/>
      </c>
      <c r="MT219" s="382" t="str">
        <f t="shared" si="871"/>
        <v/>
      </c>
      <c r="MU219" s="382" t="str">
        <f t="shared" si="871"/>
        <v/>
      </c>
      <c r="MV219" s="382" t="str">
        <f t="shared" si="871"/>
        <v/>
      </c>
      <c r="MW219" s="382" t="str">
        <f t="shared" si="871"/>
        <v/>
      </c>
      <c r="MX219" s="382" t="str">
        <f t="shared" si="871"/>
        <v/>
      </c>
      <c r="MY219" s="382" t="str">
        <f t="shared" si="871"/>
        <v/>
      </c>
      <c r="MZ219" s="382" t="str">
        <f t="shared" si="871"/>
        <v/>
      </c>
      <c r="NA219" s="382" t="str">
        <f t="shared" ref="NA219:PL219" si="872">IF(NA107=1,0,IF(COUNT(NA110,NA111,NA112)&lt;2,"",IF(NA213&lt;=0.05,IF(((NA207-NA209)/(NA108*NA109))&lt;0,"0",SQRT((NA207-NA209)/(NA108*NA109))),IF(((NA207-NA211)/(NA108*NA109))&lt;0,"0",SQRT((NA207-NA211)/(NA108*NA109))))))</f>
        <v/>
      </c>
      <c r="NB219" s="382" t="str">
        <f t="shared" si="872"/>
        <v/>
      </c>
      <c r="NC219" s="382" t="str">
        <f t="shared" si="872"/>
        <v/>
      </c>
      <c r="ND219" s="382" t="str">
        <f t="shared" si="872"/>
        <v/>
      </c>
      <c r="NE219" s="382" t="str">
        <f t="shared" si="872"/>
        <v/>
      </c>
      <c r="NF219" s="382" t="str">
        <f t="shared" si="872"/>
        <v/>
      </c>
      <c r="NG219" s="382" t="str">
        <f t="shared" si="872"/>
        <v/>
      </c>
      <c r="NH219" s="382" t="str">
        <f t="shared" si="872"/>
        <v/>
      </c>
      <c r="NI219" s="382" t="str">
        <f t="shared" si="872"/>
        <v/>
      </c>
      <c r="NJ219" s="382" t="str">
        <f t="shared" si="872"/>
        <v/>
      </c>
      <c r="NK219" s="382" t="str">
        <f t="shared" si="872"/>
        <v/>
      </c>
      <c r="NL219" s="382" t="str">
        <f t="shared" si="872"/>
        <v/>
      </c>
      <c r="NM219" s="382" t="str">
        <f t="shared" si="872"/>
        <v/>
      </c>
      <c r="NN219" s="382" t="str">
        <f t="shared" si="872"/>
        <v/>
      </c>
      <c r="NO219" s="382" t="str">
        <f t="shared" si="872"/>
        <v/>
      </c>
      <c r="NP219" s="382" t="str">
        <f t="shared" si="872"/>
        <v/>
      </c>
      <c r="NQ219" s="382" t="str">
        <f t="shared" si="872"/>
        <v/>
      </c>
      <c r="NR219" s="382" t="str">
        <f t="shared" si="872"/>
        <v/>
      </c>
      <c r="NS219" s="382" t="str">
        <f t="shared" si="872"/>
        <v/>
      </c>
      <c r="NT219" s="382" t="str">
        <f t="shared" si="872"/>
        <v/>
      </c>
      <c r="NU219" s="382" t="str">
        <f t="shared" si="872"/>
        <v/>
      </c>
      <c r="NV219" s="382" t="str">
        <f t="shared" si="872"/>
        <v/>
      </c>
      <c r="NW219" s="382" t="str">
        <f t="shared" si="872"/>
        <v/>
      </c>
      <c r="NX219" s="382" t="str">
        <f t="shared" si="872"/>
        <v/>
      </c>
      <c r="NY219" s="382" t="str">
        <f t="shared" si="872"/>
        <v/>
      </c>
      <c r="NZ219" s="382" t="str">
        <f t="shared" si="872"/>
        <v/>
      </c>
      <c r="OA219" s="382" t="str">
        <f t="shared" si="872"/>
        <v/>
      </c>
      <c r="OB219" s="382" t="str">
        <f t="shared" si="872"/>
        <v/>
      </c>
      <c r="OC219" s="382" t="str">
        <f t="shared" si="872"/>
        <v/>
      </c>
      <c r="OD219" s="382" t="str">
        <f t="shared" si="872"/>
        <v/>
      </c>
      <c r="OE219" s="382" t="str">
        <f t="shared" si="872"/>
        <v/>
      </c>
      <c r="OF219" s="382" t="str">
        <f t="shared" si="872"/>
        <v/>
      </c>
      <c r="OG219" s="382" t="str">
        <f t="shared" si="872"/>
        <v/>
      </c>
      <c r="OH219" s="382" t="str">
        <f t="shared" si="872"/>
        <v/>
      </c>
      <c r="OI219" s="382" t="str">
        <f t="shared" si="872"/>
        <v/>
      </c>
      <c r="OJ219" s="382" t="str">
        <f t="shared" si="872"/>
        <v/>
      </c>
      <c r="OK219" s="382" t="str">
        <f t="shared" si="872"/>
        <v/>
      </c>
      <c r="OL219" s="382" t="str">
        <f t="shared" si="872"/>
        <v/>
      </c>
      <c r="OM219" s="382" t="str">
        <f t="shared" si="872"/>
        <v/>
      </c>
      <c r="ON219" s="382" t="str">
        <f t="shared" si="872"/>
        <v/>
      </c>
      <c r="OO219" s="382" t="str">
        <f t="shared" si="872"/>
        <v/>
      </c>
      <c r="OP219" s="382" t="str">
        <f t="shared" si="872"/>
        <v/>
      </c>
      <c r="OQ219" s="384" t="str">
        <f t="shared" si="872"/>
        <v/>
      </c>
      <c r="OR219" s="384" t="str">
        <f t="shared" si="872"/>
        <v/>
      </c>
      <c r="OS219" s="384" t="str">
        <f t="shared" si="872"/>
        <v/>
      </c>
      <c r="OT219" s="384" t="str">
        <f t="shared" si="872"/>
        <v/>
      </c>
      <c r="OU219" s="384" t="str">
        <f t="shared" si="872"/>
        <v/>
      </c>
      <c r="OV219" s="384" t="str">
        <f t="shared" si="872"/>
        <v/>
      </c>
      <c r="OW219" s="384" t="str">
        <f t="shared" si="872"/>
        <v/>
      </c>
      <c r="OX219" s="384" t="str">
        <f t="shared" si="872"/>
        <v/>
      </c>
      <c r="OY219" s="384" t="str">
        <f t="shared" si="872"/>
        <v/>
      </c>
      <c r="OZ219" s="384" t="str">
        <f t="shared" si="872"/>
        <v/>
      </c>
      <c r="PA219" s="384" t="str">
        <f t="shared" si="872"/>
        <v/>
      </c>
      <c r="PB219" s="384" t="str">
        <f t="shared" si="872"/>
        <v/>
      </c>
      <c r="PC219" s="384" t="str">
        <f t="shared" si="872"/>
        <v/>
      </c>
      <c r="PD219" s="384" t="str">
        <f t="shared" si="872"/>
        <v/>
      </c>
      <c r="PE219" s="384" t="str">
        <f t="shared" si="872"/>
        <v/>
      </c>
      <c r="PF219" s="384" t="str">
        <f t="shared" si="872"/>
        <v/>
      </c>
      <c r="PG219" s="384" t="str">
        <f t="shared" si="872"/>
        <v/>
      </c>
      <c r="PH219" s="384" t="str">
        <f t="shared" si="872"/>
        <v/>
      </c>
      <c r="PI219" s="384" t="str">
        <f t="shared" si="872"/>
        <v/>
      </c>
      <c r="PJ219" s="384" t="str">
        <f t="shared" si="872"/>
        <v/>
      </c>
      <c r="PK219" s="384" t="str">
        <f t="shared" si="872"/>
        <v/>
      </c>
      <c r="PL219" s="384" t="str">
        <f t="shared" si="872"/>
        <v/>
      </c>
      <c r="PM219" s="384" t="str">
        <f t="shared" ref="PM219:RX219" si="873">IF(PM107=1,0,IF(COUNT(PM110,PM111,PM112)&lt;2,"",IF(PM213&lt;=0.05,IF(((PM207-PM209)/(PM108*PM109))&lt;0,"0",SQRT((PM207-PM209)/(PM108*PM109))),IF(((PM207-PM211)/(PM108*PM109))&lt;0,"0",SQRT((PM207-PM211)/(PM108*PM109))))))</f>
        <v/>
      </c>
      <c r="PN219" s="384" t="str">
        <f t="shared" si="873"/>
        <v/>
      </c>
      <c r="PO219" s="384" t="str">
        <f t="shared" si="873"/>
        <v/>
      </c>
      <c r="PP219" s="384" t="str">
        <f t="shared" si="873"/>
        <v/>
      </c>
      <c r="PQ219" s="384" t="str">
        <f t="shared" si="873"/>
        <v/>
      </c>
      <c r="PR219" s="384" t="str">
        <f t="shared" si="873"/>
        <v/>
      </c>
      <c r="PS219" s="384" t="str">
        <f t="shared" si="873"/>
        <v/>
      </c>
      <c r="PT219" s="384" t="str">
        <f t="shared" si="873"/>
        <v/>
      </c>
      <c r="PU219" s="384" t="str">
        <f t="shared" si="873"/>
        <v/>
      </c>
      <c r="PV219" s="384" t="str">
        <f t="shared" si="873"/>
        <v/>
      </c>
      <c r="PW219" s="384" t="str">
        <f t="shared" si="873"/>
        <v/>
      </c>
      <c r="PX219" s="384" t="str">
        <f t="shared" si="873"/>
        <v/>
      </c>
      <c r="PY219" s="384" t="str">
        <f t="shared" si="873"/>
        <v/>
      </c>
      <c r="PZ219" s="384" t="str">
        <f t="shared" si="873"/>
        <v/>
      </c>
      <c r="QA219" s="384" t="str">
        <f t="shared" si="873"/>
        <v/>
      </c>
      <c r="QB219" s="384" t="str">
        <f t="shared" si="873"/>
        <v/>
      </c>
      <c r="QC219" s="384" t="str">
        <f t="shared" si="873"/>
        <v/>
      </c>
      <c r="QD219" s="384" t="str">
        <f t="shared" si="873"/>
        <v/>
      </c>
      <c r="QE219" s="384" t="str">
        <f t="shared" si="873"/>
        <v/>
      </c>
      <c r="QF219" s="384" t="str">
        <f t="shared" si="873"/>
        <v/>
      </c>
      <c r="QG219" s="384" t="str">
        <f t="shared" si="873"/>
        <v/>
      </c>
      <c r="QH219" s="384" t="str">
        <f t="shared" si="873"/>
        <v/>
      </c>
      <c r="QI219" s="384" t="str">
        <f t="shared" si="873"/>
        <v/>
      </c>
      <c r="QJ219" s="384" t="str">
        <f t="shared" si="873"/>
        <v/>
      </c>
      <c r="QK219" s="384" t="str">
        <f t="shared" si="873"/>
        <v/>
      </c>
      <c r="QL219" s="384" t="str">
        <f t="shared" si="873"/>
        <v/>
      </c>
      <c r="QM219" s="384" t="str">
        <f t="shared" si="873"/>
        <v/>
      </c>
      <c r="QN219" s="384" t="str">
        <f t="shared" si="873"/>
        <v/>
      </c>
      <c r="QO219" s="384" t="str">
        <f t="shared" si="873"/>
        <v/>
      </c>
      <c r="QP219" s="384" t="str">
        <f t="shared" si="873"/>
        <v/>
      </c>
      <c r="QQ219" s="384" t="str">
        <f t="shared" si="873"/>
        <v/>
      </c>
      <c r="QR219" s="384" t="str">
        <f t="shared" si="873"/>
        <v/>
      </c>
      <c r="QS219" s="384" t="str">
        <f t="shared" si="873"/>
        <v/>
      </c>
      <c r="QT219" s="384" t="str">
        <f t="shared" si="873"/>
        <v/>
      </c>
      <c r="QU219" s="384" t="str">
        <f t="shared" si="873"/>
        <v/>
      </c>
      <c r="QV219" s="384" t="str">
        <f t="shared" si="873"/>
        <v/>
      </c>
      <c r="QW219" s="384" t="str">
        <f t="shared" si="873"/>
        <v/>
      </c>
      <c r="QX219" s="384" t="str">
        <f t="shared" si="873"/>
        <v/>
      </c>
      <c r="QY219" s="384" t="str">
        <f t="shared" si="873"/>
        <v/>
      </c>
      <c r="QZ219" s="384" t="str">
        <f t="shared" si="873"/>
        <v/>
      </c>
      <c r="RA219" s="384" t="str">
        <f t="shared" si="873"/>
        <v/>
      </c>
      <c r="RB219" s="384" t="str">
        <f t="shared" si="873"/>
        <v/>
      </c>
      <c r="RC219" s="384" t="str">
        <f t="shared" si="873"/>
        <v/>
      </c>
      <c r="RD219" s="384" t="str">
        <f t="shared" si="873"/>
        <v/>
      </c>
      <c r="RE219" s="384" t="str">
        <f t="shared" si="873"/>
        <v/>
      </c>
      <c r="RF219" s="384" t="str">
        <f t="shared" si="873"/>
        <v/>
      </c>
      <c r="RG219" s="384" t="str">
        <f t="shared" si="873"/>
        <v/>
      </c>
      <c r="RH219" s="384" t="str">
        <f t="shared" si="873"/>
        <v/>
      </c>
      <c r="RI219" s="384" t="str">
        <f t="shared" si="873"/>
        <v/>
      </c>
      <c r="RJ219" s="384" t="str">
        <f t="shared" si="873"/>
        <v/>
      </c>
      <c r="RK219" s="384" t="str">
        <f t="shared" si="873"/>
        <v/>
      </c>
      <c r="RL219" s="384" t="str">
        <f t="shared" si="873"/>
        <v/>
      </c>
      <c r="RM219" s="384" t="str">
        <f t="shared" si="873"/>
        <v/>
      </c>
      <c r="RN219" s="384" t="str">
        <f t="shared" si="873"/>
        <v/>
      </c>
      <c r="RO219" s="384" t="str">
        <f t="shared" si="873"/>
        <v/>
      </c>
      <c r="RP219" s="384" t="str">
        <f t="shared" si="873"/>
        <v/>
      </c>
      <c r="RQ219" s="384" t="str">
        <f t="shared" si="873"/>
        <v/>
      </c>
      <c r="RR219" s="384" t="str">
        <f t="shared" si="873"/>
        <v/>
      </c>
      <c r="RS219" s="384" t="str">
        <f t="shared" si="873"/>
        <v/>
      </c>
      <c r="RT219" s="384" t="str">
        <f t="shared" si="873"/>
        <v/>
      </c>
      <c r="RU219" s="384" t="str">
        <f t="shared" si="873"/>
        <v/>
      </c>
      <c r="RV219" s="384" t="str">
        <f t="shared" si="873"/>
        <v/>
      </c>
      <c r="RW219" s="384" t="str">
        <f t="shared" si="873"/>
        <v/>
      </c>
      <c r="RX219" s="384" t="str">
        <f t="shared" si="873"/>
        <v/>
      </c>
      <c r="RY219" s="384" t="str">
        <f t="shared" ref="RY219:UJ219" si="874">IF(RY107=1,0,IF(COUNT(RY110,RY111,RY112)&lt;2,"",IF(RY213&lt;=0.05,IF(((RY207-RY209)/(RY108*RY109))&lt;0,"0",SQRT((RY207-RY209)/(RY108*RY109))),IF(((RY207-RY211)/(RY108*RY109))&lt;0,"0",SQRT((RY207-RY211)/(RY108*RY109))))))</f>
        <v/>
      </c>
      <c r="RZ219" s="384" t="str">
        <f t="shared" si="874"/>
        <v/>
      </c>
      <c r="SA219" s="384" t="str">
        <f t="shared" si="874"/>
        <v/>
      </c>
      <c r="SB219" s="384" t="str">
        <f t="shared" si="874"/>
        <v/>
      </c>
      <c r="SC219" s="384" t="str">
        <f t="shared" si="874"/>
        <v/>
      </c>
      <c r="SD219" s="384" t="str">
        <f t="shared" si="874"/>
        <v/>
      </c>
      <c r="SE219" s="384" t="str">
        <f t="shared" si="874"/>
        <v/>
      </c>
      <c r="SF219" s="384" t="str">
        <f t="shared" si="874"/>
        <v/>
      </c>
      <c r="SG219" s="384" t="str">
        <f t="shared" si="874"/>
        <v/>
      </c>
      <c r="SH219" s="384" t="str">
        <f t="shared" si="874"/>
        <v/>
      </c>
      <c r="SI219" s="384" t="str">
        <f t="shared" si="874"/>
        <v/>
      </c>
      <c r="SJ219" s="384" t="str">
        <f t="shared" si="874"/>
        <v/>
      </c>
      <c r="SK219" s="384" t="str">
        <f t="shared" si="874"/>
        <v/>
      </c>
      <c r="SL219" s="384" t="str">
        <f t="shared" si="874"/>
        <v/>
      </c>
      <c r="SM219" s="384" t="str">
        <f t="shared" si="874"/>
        <v/>
      </c>
      <c r="SN219" s="384" t="str">
        <f t="shared" si="874"/>
        <v/>
      </c>
      <c r="SO219" s="384" t="str">
        <f t="shared" si="874"/>
        <v/>
      </c>
      <c r="SP219" s="384" t="str">
        <f t="shared" si="874"/>
        <v/>
      </c>
      <c r="SQ219" s="384" t="str">
        <f t="shared" si="874"/>
        <v/>
      </c>
      <c r="SR219" s="384" t="str">
        <f t="shared" si="874"/>
        <v/>
      </c>
      <c r="SS219" s="384" t="str">
        <f t="shared" si="874"/>
        <v/>
      </c>
      <c r="ST219" s="384" t="str">
        <f t="shared" si="874"/>
        <v/>
      </c>
      <c r="SU219" s="384" t="str">
        <f t="shared" si="874"/>
        <v/>
      </c>
      <c r="SV219" s="384" t="str">
        <f t="shared" si="874"/>
        <v/>
      </c>
      <c r="SW219" s="384" t="str">
        <f t="shared" si="874"/>
        <v/>
      </c>
      <c r="SX219" s="384" t="str">
        <f t="shared" si="874"/>
        <v/>
      </c>
      <c r="SY219" s="384" t="str">
        <f t="shared" si="874"/>
        <v/>
      </c>
      <c r="SZ219" s="384" t="str">
        <f t="shared" si="874"/>
        <v/>
      </c>
      <c r="TA219" s="384" t="str">
        <f t="shared" si="874"/>
        <v/>
      </c>
      <c r="TB219" s="384" t="str">
        <f t="shared" si="874"/>
        <v/>
      </c>
      <c r="TC219" s="384" t="str">
        <f t="shared" si="874"/>
        <v/>
      </c>
      <c r="TD219" s="384" t="str">
        <f t="shared" si="874"/>
        <v/>
      </c>
      <c r="TE219" s="384" t="str">
        <f t="shared" si="874"/>
        <v/>
      </c>
      <c r="TF219" s="384" t="str">
        <f t="shared" si="874"/>
        <v/>
      </c>
      <c r="TG219" s="384" t="str">
        <f t="shared" si="874"/>
        <v/>
      </c>
      <c r="TH219" s="384" t="str">
        <f t="shared" si="874"/>
        <v/>
      </c>
      <c r="TI219" s="384" t="str">
        <f t="shared" si="874"/>
        <v/>
      </c>
      <c r="TJ219" s="384" t="str">
        <f t="shared" si="874"/>
        <v/>
      </c>
      <c r="TK219" s="384" t="str">
        <f t="shared" si="874"/>
        <v/>
      </c>
      <c r="TL219" s="384" t="str">
        <f t="shared" si="874"/>
        <v/>
      </c>
      <c r="TM219" s="384" t="str">
        <f t="shared" si="874"/>
        <v/>
      </c>
      <c r="TN219" s="384" t="str">
        <f t="shared" si="874"/>
        <v/>
      </c>
      <c r="TO219" s="384" t="str">
        <f t="shared" si="874"/>
        <v/>
      </c>
      <c r="TP219" s="384" t="str">
        <f t="shared" si="874"/>
        <v/>
      </c>
      <c r="TQ219" s="384" t="str">
        <f t="shared" si="874"/>
        <v/>
      </c>
      <c r="TR219" s="384" t="str">
        <f t="shared" si="874"/>
        <v/>
      </c>
      <c r="TS219" s="384" t="str">
        <f t="shared" si="874"/>
        <v/>
      </c>
      <c r="TT219" s="384" t="str">
        <f t="shared" si="874"/>
        <v/>
      </c>
      <c r="TU219" s="384" t="str">
        <f t="shared" si="874"/>
        <v/>
      </c>
      <c r="TV219" s="384" t="str">
        <f t="shared" si="874"/>
        <v/>
      </c>
      <c r="TW219" s="384" t="str">
        <f t="shared" si="874"/>
        <v/>
      </c>
      <c r="TX219" s="384" t="str">
        <f t="shared" si="874"/>
        <v/>
      </c>
      <c r="TY219" s="384" t="str">
        <f t="shared" si="874"/>
        <v/>
      </c>
      <c r="TZ219" s="384" t="str">
        <f t="shared" si="874"/>
        <v/>
      </c>
      <c r="UA219" s="384" t="str">
        <f t="shared" si="874"/>
        <v/>
      </c>
      <c r="UB219" s="384" t="str">
        <f t="shared" si="874"/>
        <v/>
      </c>
      <c r="UC219" s="384" t="str">
        <f t="shared" si="874"/>
        <v/>
      </c>
      <c r="UD219" s="384" t="str">
        <f t="shared" si="874"/>
        <v/>
      </c>
      <c r="UE219" s="384" t="str">
        <f t="shared" si="874"/>
        <v/>
      </c>
      <c r="UF219" s="384" t="str">
        <f t="shared" si="874"/>
        <v/>
      </c>
      <c r="UG219" s="384" t="str">
        <f t="shared" si="874"/>
        <v/>
      </c>
      <c r="UH219" s="384" t="str">
        <f t="shared" si="874"/>
        <v/>
      </c>
      <c r="UI219" s="384" t="str">
        <f t="shared" si="874"/>
        <v/>
      </c>
      <c r="UJ219" s="384" t="str">
        <f t="shared" si="874"/>
        <v/>
      </c>
      <c r="UK219" s="384" t="str">
        <f t="shared" ref="UK219:WI219" si="875">IF(UK107=1,0,IF(COUNT(UK110,UK111,UK112)&lt;2,"",IF(UK213&lt;=0.05,IF(((UK207-UK209)/(UK108*UK109))&lt;0,"0",SQRT((UK207-UK209)/(UK108*UK109))),IF(((UK207-UK211)/(UK108*UK109))&lt;0,"0",SQRT((UK207-UK211)/(UK108*UK109))))))</f>
        <v/>
      </c>
      <c r="UL219" s="384" t="str">
        <f t="shared" si="875"/>
        <v/>
      </c>
      <c r="UM219" s="384" t="str">
        <f t="shared" si="875"/>
        <v/>
      </c>
      <c r="UN219" s="384" t="str">
        <f t="shared" si="875"/>
        <v/>
      </c>
      <c r="UO219" s="384" t="str">
        <f t="shared" si="875"/>
        <v/>
      </c>
      <c r="UP219" s="384" t="str">
        <f t="shared" si="875"/>
        <v/>
      </c>
      <c r="UQ219" s="384" t="str">
        <f t="shared" si="875"/>
        <v/>
      </c>
      <c r="UR219" s="384" t="str">
        <f t="shared" si="875"/>
        <v/>
      </c>
      <c r="US219" s="384" t="str">
        <f t="shared" si="875"/>
        <v/>
      </c>
      <c r="UT219" s="384" t="str">
        <f t="shared" si="875"/>
        <v/>
      </c>
      <c r="UU219" s="384" t="str">
        <f t="shared" si="875"/>
        <v/>
      </c>
      <c r="UV219" s="384" t="str">
        <f t="shared" si="875"/>
        <v/>
      </c>
      <c r="UW219" s="384" t="str">
        <f t="shared" si="875"/>
        <v/>
      </c>
      <c r="UX219" s="384" t="str">
        <f t="shared" si="875"/>
        <v/>
      </c>
      <c r="UY219" s="384" t="str">
        <f t="shared" si="875"/>
        <v/>
      </c>
      <c r="UZ219" s="384" t="str">
        <f t="shared" si="875"/>
        <v/>
      </c>
      <c r="VA219" s="384" t="str">
        <f t="shared" si="875"/>
        <v/>
      </c>
      <c r="VB219" s="384" t="str">
        <f t="shared" si="875"/>
        <v/>
      </c>
      <c r="VC219" s="384" t="str">
        <f t="shared" si="875"/>
        <v/>
      </c>
      <c r="VD219" s="384" t="str">
        <f t="shared" si="875"/>
        <v/>
      </c>
      <c r="VE219" s="384" t="str">
        <f t="shared" si="875"/>
        <v/>
      </c>
      <c r="VF219" s="384" t="str">
        <f t="shared" si="875"/>
        <v/>
      </c>
      <c r="VG219" s="384" t="str">
        <f t="shared" si="875"/>
        <v/>
      </c>
      <c r="VH219" s="384" t="str">
        <f t="shared" si="875"/>
        <v/>
      </c>
      <c r="VI219" s="384" t="str">
        <f t="shared" si="875"/>
        <v/>
      </c>
      <c r="VJ219" s="384" t="str">
        <f t="shared" si="875"/>
        <v/>
      </c>
      <c r="VK219" s="384" t="str">
        <f t="shared" si="875"/>
        <v/>
      </c>
      <c r="VL219" s="384" t="str">
        <f t="shared" si="875"/>
        <v/>
      </c>
      <c r="VM219" s="384" t="str">
        <f t="shared" si="875"/>
        <v/>
      </c>
      <c r="VN219" s="384" t="str">
        <f t="shared" si="875"/>
        <v/>
      </c>
      <c r="VO219" s="384" t="str">
        <f t="shared" si="875"/>
        <v/>
      </c>
      <c r="VP219" s="384" t="str">
        <f t="shared" si="875"/>
        <v/>
      </c>
      <c r="VQ219" s="384" t="str">
        <f t="shared" si="875"/>
        <v/>
      </c>
      <c r="VR219" s="384" t="str">
        <f t="shared" si="875"/>
        <v/>
      </c>
      <c r="VS219" s="384" t="str">
        <f t="shared" si="875"/>
        <v/>
      </c>
      <c r="VT219" s="384" t="str">
        <f t="shared" si="875"/>
        <v/>
      </c>
      <c r="VU219" s="384" t="str">
        <f t="shared" si="875"/>
        <v/>
      </c>
      <c r="VV219" s="384" t="str">
        <f t="shared" si="875"/>
        <v/>
      </c>
      <c r="VW219" s="384" t="str">
        <f t="shared" si="875"/>
        <v/>
      </c>
      <c r="VX219" s="384" t="str">
        <f t="shared" si="875"/>
        <v/>
      </c>
      <c r="VY219" s="384" t="str">
        <f t="shared" si="875"/>
        <v/>
      </c>
      <c r="VZ219" s="384" t="str">
        <f t="shared" si="875"/>
        <v/>
      </c>
      <c r="WA219" s="384" t="str">
        <f t="shared" si="875"/>
        <v/>
      </c>
      <c r="WB219" s="384" t="str">
        <f t="shared" si="875"/>
        <v/>
      </c>
      <c r="WC219" s="384" t="str">
        <f t="shared" si="875"/>
        <v/>
      </c>
      <c r="WD219" s="384" t="str">
        <f t="shared" si="875"/>
        <v/>
      </c>
      <c r="WE219" s="384" t="str">
        <f t="shared" si="875"/>
        <v/>
      </c>
      <c r="WF219" s="384" t="str">
        <f t="shared" si="875"/>
        <v/>
      </c>
      <c r="WG219" s="384" t="str">
        <f t="shared" si="875"/>
        <v/>
      </c>
      <c r="WH219" s="384" t="str">
        <f t="shared" si="875"/>
        <v/>
      </c>
      <c r="WI219" s="382" t="str">
        <f t="shared" si="875"/>
        <v/>
      </c>
    </row>
    <row r="220" spans="1:607">
      <c r="A220" s="348"/>
      <c r="B220" s="360" t="s">
        <v>952</v>
      </c>
      <c r="C220" s="348"/>
      <c r="D220" s="348"/>
      <c r="E220" s="348"/>
      <c r="F220" s="348"/>
      <c r="G220" s="361" t="str">
        <f t="shared" si="734"/>
        <v/>
      </c>
      <c r="H220" s="361" t="str">
        <f t="shared" si="735"/>
        <v/>
      </c>
      <c r="I220" s="397"/>
      <c r="J220" s="348"/>
      <c r="K220" s="348"/>
      <c r="L220" s="348"/>
      <c r="M220" s="348"/>
      <c r="N220" s="400"/>
      <c r="O220" s="400"/>
      <c r="P220" s="400"/>
      <c r="Q220" s="400"/>
      <c r="R220" s="400"/>
      <c r="S220" s="400"/>
      <c r="T220" s="400"/>
      <c r="U220" s="400"/>
      <c r="V220" s="400"/>
      <c r="W220" s="400"/>
      <c r="X220" s="400"/>
      <c r="Y220" s="400"/>
      <c r="Z220" s="400"/>
      <c r="AA220" s="400"/>
      <c r="AB220" s="400"/>
      <c r="AC220" s="400"/>
      <c r="AD220" s="400"/>
      <c r="AE220" s="400"/>
      <c r="AF220" s="400"/>
      <c r="AG220" s="400"/>
      <c r="AH220" s="400"/>
      <c r="AI220" s="400"/>
      <c r="AJ220" s="400"/>
      <c r="AK220" s="400"/>
      <c r="AL220" s="400"/>
      <c r="AM220" s="400"/>
      <c r="AN220" s="400"/>
      <c r="AO220" s="400"/>
      <c r="AP220" s="400"/>
      <c r="AQ220" s="400"/>
      <c r="AR220" s="400"/>
      <c r="AS220" s="400"/>
      <c r="AT220" s="400"/>
      <c r="AU220" s="400"/>
      <c r="AV220" s="400"/>
      <c r="AW220" s="400"/>
      <c r="AX220" s="400"/>
      <c r="AY220" s="400"/>
      <c r="AZ220" s="400"/>
      <c r="BA220" s="400"/>
      <c r="BB220" s="400"/>
      <c r="BC220" s="400"/>
      <c r="BD220" s="400"/>
      <c r="BE220" s="400"/>
      <c r="BF220" s="400"/>
      <c r="BG220" s="400"/>
      <c r="BH220" s="400"/>
      <c r="BI220" s="400"/>
      <c r="BJ220" s="400"/>
      <c r="BK220" s="400"/>
      <c r="BL220" s="400"/>
      <c r="BM220" s="400"/>
      <c r="BN220" s="400"/>
      <c r="BO220" s="400"/>
      <c r="BP220" s="400"/>
      <c r="BQ220" s="400"/>
      <c r="BR220" s="400"/>
      <c r="BS220" s="400"/>
      <c r="BT220" s="400"/>
      <c r="BU220" s="400"/>
      <c r="BV220" s="400"/>
      <c r="BW220" s="400"/>
      <c r="BX220" s="400"/>
      <c r="BY220" s="400"/>
      <c r="BZ220" s="400"/>
      <c r="CA220" s="400"/>
      <c r="CB220" s="400"/>
      <c r="CC220" s="400"/>
      <c r="CD220" s="400"/>
      <c r="CE220" s="400"/>
      <c r="CF220" s="400"/>
      <c r="CG220" s="400"/>
      <c r="CH220" s="400"/>
      <c r="CI220" s="400"/>
      <c r="CJ220" s="400"/>
      <c r="CK220" s="400"/>
      <c r="CL220" s="400"/>
      <c r="CM220" s="400"/>
      <c r="CN220" s="400"/>
      <c r="CO220" s="400"/>
      <c r="CP220" s="400"/>
      <c r="CQ220" s="400"/>
      <c r="CR220" s="400"/>
      <c r="CS220" s="400"/>
      <c r="CT220" s="400"/>
      <c r="CU220" s="400"/>
      <c r="CV220" s="400"/>
      <c r="CW220" s="400"/>
      <c r="CX220" s="400"/>
      <c r="CY220" s="400"/>
      <c r="CZ220" s="362"/>
      <c r="DA220" s="903"/>
      <c r="DB220" s="899" t="s">
        <v>1392</v>
      </c>
      <c r="DC220" s="899"/>
      <c r="DD220" s="382" t="str">
        <f>IF(DD107=1,0,IF(OR(COUNT(DD110:DD112)&lt;2,COUNT(DD116:DD125)&lt;2),"",IF(DD213&lt;=0.05,SQRT((DD209-DD210)/DD109),"")))</f>
        <v/>
      </c>
      <c r="DE220" s="382" t="str">
        <f t="shared" ref="DE220:FP220" si="876">IF(DE107=1,0,IF(OR(COUNT(DE110:DE112)&lt;2,COUNT(DE116:DE125)&lt;2),"",IF(DE213&lt;=0.05,SQRT((DE209-DE210)/DE109),"")))</f>
        <v/>
      </c>
      <c r="DF220" s="382" t="str">
        <f t="shared" si="876"/>
        <v/>
      </c>
      <c r="DG220" s="382" t="str">
        <f t="shared" si="876"/>
        <v/>
      </c>
      <c r="DH220" s="382" t="str">
        <f t="shared" si="876"/>
        <v/>
      </c>
      <c r="DI220" s="382" t="str">
        <f t="shared" si="876"/>
        <v/>
      </c>
      <c r="DJ220" s="382" t="str">
        <f t="shared" si="876"/>
        <v/>
      </c>
      <c r="DK220" s="382" t="str">
        <f t="shared" si="876"/>
        <v/>
      </c>
      <c r="DL220" s="382" t="str">
        <f t="shared" si="876"/>
        <v/>
      </c>
      <c r="DM220" s="382" t="str">
        <f t="shared" si="876"/>
        <v/>
      </c>
      <c r="DN220" s="382" t="str">
        <f t="shared" si="876"/>
        <v/>
      </c>
      <c r="DO220" s="382" t="str">
        <f t="shared" si="876"/>
        <v/>
      </c>
      <c r="DP220" s="382" t="str">
        <f t="shared" si="876"/>
        <v/>
      </c>
      <c r="DQ220" s="382" t="str">
        <f t="shared" si="876"/>
        <v/>
      </c>
      <c r="DR220" s="382" t="str">
        <f t="shared" si="876"/>
        <v/>
      </c>
      <c r="DS220" s="382" t="str">
        <f t="shared" si="876"/>
        <v/>
      </c>
      <c r="DT220" s="382" t="str">
        <f t="shared" si="876"/>
        <v/>
      </c>
      <c r="DU220" s="382" t="str">
        <f t="shared" si="876"/>
        <v/>
      </c>
      <c r="DV220" s="382" t="str">
        <f t="shared" si="876"/>
        <v/>
      </c>
      <c r="DW220" s="382" t="str">
        <f t="shared" si="876"/>
        <v/>
      </c>
      <c r="DX220" s="383" t="str">
        <f t="shared" si="876"/>
        <v/>
      </c>
      <c r="DY220" s="382" t="str">
        <f t="shared" si="876"/>
        <v/>
      </c>
      <c r="DZ220" s="382" t="str">
        <f t="shared" si="876"/>
        <v/>
      </c>
      <c r="EA220" s="382" t="str">
        <f t="shared" si="876"/>
        <v/>
      </c>
      <c r="EB220" s="382" t="str">
        <f t="shared" si="876"/>
        <v/>
      </c>
      <c r="EC220" s="382" t="str">
        <f t="shared" si="876"/>
        <v/>
      </c>
      <c r="ED220" s="382" t="str">
        <f t="shared" si="876"/>
        <v/>
      </c>
      <c r="EE220" s="382" t="str">
        <f t="shared" si="876"/>
        <v/>
      </c>
      <c r="EF220" s="382" t="str">
        <f t="shared" si="876"/>
        <v/>
      </c>
      <c r="EG220" s="382" t="str">
        <f t="shared" si="876"/>
        <v/>
      </c>
      <c r="EH220" s="382" t="str">
        <f t="shared" si="876"/>
        <v/>
      </c>
      <c r="EI220" s="382" t="str">
        <f t="shared" si="876"/>
        <v/>
      </c>
      <c r="EJ220" s="382" t="str">
        <f t="shared" si="876"/>
        <v/>
      </c>
      <c r="EK220" s="382" t="str">
        <f t="shared" si="876"/>
        <v/>
      </c>
      <c r="EL220" s="382" t="str">
        <f t="shared" si="876"/>
        <v/>
      </c>
      <c r="EM220" s="382" t="str">
        <f t="shared" si="876"/>
        <v/>
      </c>
      <c r="EN220" s="382" t="str">
        <f t="shared" si="876"/>
        <v/>
      </c>
      <c r="EO220" s="382" t="str">
        <f t="shared" si="876"/>
        <v/>
      </c>
      <c r="EP220" s="382" t="str">
        <f t="shared" si="876"/>
        <v/>
      </c>
      <c r="EQ220" s="382" t="str">
        <f t="shared" si="876"/>
        <v/>
      </c>
      <c r="ER220" s="382" t="str">
        <f t="shared" si="876"/>
        <v/>
      </c>
      <c r="ES220" s="382" t="str">
        <f t="shared" si="876"/>
        <v/>
      </c>
      <c r="ET220" s="382" t="str">
        <f t="shared" si="876"/>
        <v/>
      </c>
      <c r="EU220" s="382" t="str">
        <f t="shared" si="876"/>
        <v/>
      </c>
      <c r="EV220" s="382" t="str">
        <f t="shared" si="876"/>
        <v/>
      </c>
      <c r="EW220" s="382" t="str">
        <f t="shared" si="876"/>
        <v/>
      </c>
      <c r="EX220" s="382" t="str">
        <f t="shared" si="876"/>
        <v/>
      </c>
      <c r="EY220" s="382" t="str">
        <f t="shared" si="876"/>
        <v/>
      </c>
      <c r="EZ220" s="382" t="str">
        <f t="shared" si="876"/>
        <v/>
      </c>
      <c r="FA220" s="382" t="str">
        <f t="shared" si="876"/>
        <v/>
      </c>
      <c r="FB220" s="382" t="str">
        <f t="shared" si="876"/>
        <v/>
      </c>
      <c r="FC220" s="382" t="str">
        <f t="shared" si="876"/>
        <v/>
      </c>
      <c r="FD220" s="382" t="str">
        <f t="shared" si="876"/>
        <v/>
      </c>
      <c r="FE220" s="382" t="str">
        <f t="shared" si="876"/>
        <v/>
      </c>
      <c r="FF220" s="382" t="str">
        <f t="shared" si="876"/>
        <v/>
      </c>
      <c r="FG220" s="382" t="str">
        <f t="shared" si="876"/>
        <v/>
      </c>
      <c r="FH220" s="382" t="str">
        <f t="shared" si="876"/>
        <v/>
      </c>
      <c r="FI220" s="382" t="str">
        <f t="shared" si="876"/>
        <v/>
      </c>
      <c r="FJ220" s="382" t="str">
        <f t="shared" si="876"/>
        <v/>
      </c>
      <c r="FK220" s="382" t="str">
        <f t="shared" si="876"/>
        <v/>
      </c>
      <c r="FL220" s="382" t="str">
        <f t="shared" si="876"/>
        <v/>
      </c>
      <c r="FM220" s="382" t="str">
        <f t="shared" si="876"/>
        <v/>
      </c>
      <c r="FN220" s="382" t="str">
        <f t="shared" si="876"/>
        <v/>
      </c>
      <c r="FO220" s="382" t="str">
        <f t="shared" si="876"/>
        <v/>
      </c>
      <c r="FP220" s="382" t="str">
        <f t="shared" si="876"/>
        <v/>
      </c>
      <c r="FQ220" s="382" t="str">
        <f t="shared" ref="FQ220:IB220" si="877">IF(FQ107=1,0,IF(OR(COUNT(FQ110:FQ112)&lt;2,COUNT(FQ116:FQ125)&lt;2),"",IF(FQ213&lt;=0.05,SQRT((FQ209-FQ210)/FQ109),"")))</f>
        <v/>
      </c>
      <c r="FR220" s="382" t="str">
        <f t="shared" si="877"/>
        <v/>
      </c>
      <c r="FS220" s="382" t="str">
        <f t="shared" si="877"/>
        <v/>
      </c>
      <c r="FT220" s="382" t="str">
        <f t="shared" si="877"/>
        <v/>
      </c>
      <c r="FU220" s="382" t="str">
        <f t="shared" si="877"/>
        <v/>
      </c>
      <c r="FV220" s="382" t="str">
        <f t="shared" si="877"/>
        <v/>
      </c>
      <c r="FW220" s="382" t="str">
        <f t="shared" si="877"/>
        <v/>
      </c>
      <c r="FX220" s="382" t="str">
        <f t="shared" si="877"/>
        <v/>
      </c>
      <c r="FY220" s="382" t="str">
        <f t="shared" si="877"/>
        <v/>
      </c>
      <c r="FZ220" s="382" t="str">
        <f t="shared" si="877"/>
        <v/>
      </c>
      <c r="GA220" s="382" t="str">
        <f t="shared" si="877"/>
        <v/>
      </c>
      <c r="GB220" s="382" t="str">
        <f t="shared" si="877"/>
        <v/>
      </c>
      <c r="GC220" s="382" t="str">
        <f t="shared" si="877"/>
        <v/>
      </c>
      <c r="GD220" s="382" t="str">
        <f t="shared" si="877"/>
        <v/>
      </c>
      <c r="GE220" s="382" t="str">
        <f t="shared" si="877"/>
        <v/>
      </c>
      <c r="GF220" s="382" t="str">
        <f t="shared" si="877"/>
        <v/>
      </c>
      <c r="GG220" s="382" t="str">
        <f t="shared" si="877"/>
        <v/>
      </c>
      <c r="GH220" s="382" t="str">
        <f t="shared" si="877"/>
        <v/>
      </c>
      <c r="GI220" s="382" t="str">
        <f t="shared" si="877"/>
        <v/>
      </c>
      <c r="GJ220" s="382" t="str">
        <f t="shared" si="877"/>
        <v/>
      </c>
      <c r="GK220" s="382" t="str">
        <f t="shared" si="877"/>
        <v/>
      </c>
      <c r="GL220" s="382" t="str">
        <f t="shared" si="877"/>
        <v/>
      </c>
      <c r="GM220" s="382" t="str">
        <f t="shared" si="877"/>
        <v/>
      </c>
      <c r="GN220" s="382" t="str">
        <f t="shared" si="877"/>
        <v/>
      </c>
      <c r="GO220" s="382" t="str">
        <f t="shared" si="877"/>
        <v/>
      </c>
      <c r="GP220" s="382" t="str">
        <f t="shared" si="877"/>
        <v/>
      </c>
      <c r="GQ220" s="382" t="str">
        <f t="shared" si="877"/>
        <v/>
      </c>
      <c r="GR220" s="382" t="str">
        <f t="shared" si="877"/>
        <v/>
      </c>
      <c r="GS220" s="382" t="str">
        <f t="shared" si="877"/>
        <v/>
      </c>
      <c r="GT220" s="382" t="str">
        <f t="shared" si="877"/>
        <v/>
      </c>
      <c r="GU220" s="382" t="str">
        <f t="shared" si="877"/>
        <v/>
      </c>
      <c r="GV220" s="382" t="str">
        <f t="shared" si="877"/>
        <v/>
      </c>
      <c r="GW220" s="382" t="str">
        <f t="shared" si="877"/>
        <v/>
      </c>
      <c r="GX220" s="382" t="str">
        <f t="shared" si="877"/>
        <v/>
      </c>
      <c r="GY220" s="382" t="str">
        <f t="shared" si="877"/>
        <v/>
      </c>
      <c r="GZ220" s="382" t="str">
        <f t="shared" si="877"/>
        <v/>
      </c>
      <c r="HA220" s="382" t="str">
        <f t="shared" si="877"/>
        <v/>
      </c>
      <c r="HB220" s="382" t="str">
        <f t="shared" si="877"/>
        <v/>
      </c>
      <c r="HC220" s="382" t="str">
        <f t="shared" si="877"/>
        <v/>
      </c>
      <c r="HD220" s="382" t="str">
        <f t="shared" si="877"/>
        <v/>
      </c>
      <c r="HE220" s="382" t="str">
        <f t="shared" si="877"/>
        <v/>
      </c>
      <c r="HF220" s="382" t="str">
        <f t="shared" si="877"/>
        <v/>
      </c>
      <c r="HG220" s="382" t="str">
        <f t="shared" si="877"/>
        <v/>
      </c>
      <c r="HH220" s="382" t="str">
        <f t="shared" si="877"/>
        <v/>
      </c>
      <c r="HI220" s="382" t="str">
        <f t="shared" si="877"/>
        <v/>
      </c>
      <c r="HJ220" s="382" t="str">
        <f t="shared" si="877"/>
        <v/>
      </c>
      <c r="HK220" s="382" t="str">
        <f t="shared" si="877"/>
        <v/>
      </c>
      <c r="HL220" s="382" t="str">
        <f t="shared" si="877"/>
        <v/>
      </c>
      <c r="HM220" s="382" t="str">
        <f t="shared" si="877"/>
        <v/>
      </c>
      <c r="HN220" s="382" t="str">
        <f t="shared" si="877"/>
        <v/>
      </c>
      <c r="HO220" s="382" t="str">
        <f t="shared" si="877"/>
        <v/>
      </c>
      <c r="HP220" s="382" t="str">
        <f t="shared" si="877"/>
        <v/>
      </c>
      <c r="HQ220" s="382" t="str">
        <f t="shared" si="877"/>
        <v/>
      </c>
      <c r="HR220" s="382" t="str">
        <f t="shared" si="877"/>
        <v/>
      </c>
      <c r="HS220" s="382" t="str">
        <f t="shared" si="877"/>
        <v/>
      </c>
      <c r="HT220" s="382" t="str">
        <f t="shared" si="877"/>
        <v/>
      </c>
      <c r="HU220" s="382" t="str">
        <f t="shared" si="877"/>
        <v/>
      </c>
      <c r="HV220" s="382" t="str">
        <f t="shared" si="877"/>
        <v/>
      </c>
      <c r="HW220" s="382" t="str">
        <f t="shared" si="877"/>
        <v/>
      </c>
      <c r="HX220" s="382" t="str">
        <f t="shared" si="877"/>
        <v/>
      </c>
      <c r="HY220" s="382" t="str">
        <f t="shared" si="877"/>
        <v/>
      </c>
      <c r="HZ220" s="382" t="str">
        <f t="shared" si="877"/>
        <v/>
      </c>
      <c r="IA220" s="382" t="str">
        <f t="shared" si="877"/>
        <v/>
      </c>
      <c r="IB220" s="382" t="str">
        <f t="shared" si="877"/>
        <v/>
      </c>
      <c r="IC220" s="382" t="str">
        <f t="shared" ref="IC220:KN220" si="878">IF(IC107=1,0,IF(OR(COUNT(IC110:IC112)&lt;2,COUNT(IC116:IC125)&lt;2),"",IF(IC213&lt;=0.05,SQRT((IC209-IC210)/IC109),"")))</f>
        <v/>
      </c>
      <c r="ID220" s="382" t="str">
        <f t="shared" si="878"/>
        <v/>
      </c>
      <c r="IE220" s="382" t="str">
        <f t="shared" si="878"/>
        <v/>
      </c>
      <c r="IF220" s="382" t="str">
        <f t="shared" si="878"/>
        <v/>
      </c>
      <c r="IG220" s="382" t="str">
        <f t="shared" si="878"/>
        <v/>
      </c>
      <c r="IH220" s="382" t="str">
        <f t="shared" si="878"/>
        <v/>
      </c>
      <c r="II220" s="382" t="str">
        <f t="shared" si="878"/>
        <v/>
      </c>
      <c r="IJ220" s="382" t="str">
        <f t="shared" si="878"/>
        <v/>
      </c>
      <c r="IK220" s="382" t="str">
        <f t="shared" si="878"/>
        <v/>
      </c>
      <c r="IL220" s="382" t="str">
        <f t="shared" si="878"/>
        <v/>
      </c>
      <c r="IM220" s="382" t="str">
        <f t="shared" si="878"/>
        <v/>
      </c>
      <c r="IN220" s="382" t="str">
        <f t="shared" si="878"/>
        <v/>
      </c>
      <c r="IO220" s="382" t="str">
        <f t="shared" si="878"/>
        <v/>
      </c>
      <c r="IP220" s="382" t="str">
        <f t="shared" si="878"/>
        <v/>
      </c>
      <c r="IQ220" s="382" t="str">
        <f t="shared" si="878"/>
        <v/>
      </c>
      <c r="IR220" s="382" t="str">
        <f t="shared" si="878"/>
        <v/>
      </c>
      <c r="IS220" s="382" t="str">
        <f t="shared" si="878"/>
        <v/>
      </c>
      <c r="IT220" s="382" t="str">
        <f t="shared" si="878"/>
        <v/>
      </c>
      <c r="IU220" s="382" t="str">
        <f t="shared" si="878"/>
        <v/>
      </c>
      <c r="IV220" s="382" t="str">
        <f t="shared" si="878"/>
        <v/>
      </c>
      <c r="IW220" s="382" t="str">
        <f t="shared" si="878"/>
        <v/>
      </c>
      <c r="IX220" s="382" t="str">
        <f t="shared" si="878"/>
        <v/>
      </c>
      <c r="IY220" s="382" t="str">
        <f t="shared" si="878"/>
        <v/>
      </c>
      <c r="IZ220" s="382" t="str">
        <f t="shared" si="878"/>
        <v/>
      </c>
      <c r="JA220" s="382" t="str">
        <f t="shared" si="878"/>
        <v/>
      </c>
      <c r="JB220" s="382" t="str">
        <f t="shared" si="878"/>
        <v/>
      </c>
      <c r="JC220" s="382" t="str">
        <f t="shared" si="878"/>
        <v/>
      </c>
      <c r="JD220" s="382" t="str">
        <f t="shared" si="878"/>
        <v/>
      </c>
      <c r="JE220" s="382" t="str">
        <f t="shared" si="878"/>
        <v/>
      </c>
      <c r="JF220" s="382" t="str">
        <f t="shared" si="878"/>
        <v/>
      </c>
      <c r="JG220" s="382" t="str">
        <f t="shared" si="878"/>
        <v/>
      </c>
      <c r="JH220" s="382" t="str">
        <f t="shared" si="878"/>
        <v/>
      </c>
      <c r="JI220" s="382" t="str">
        <f t="shared" si="878"/>
        <v/>
      </c>
      <c r="JJ220" s="382" t="str">
        <f t="shared" si="878"/>
        <v/>
      </c>
      <c r="JK220" s="382" t="str">
        <f t="shared" si="878"/>
        <v/>
      </c>
      <c r="JL220" s="382" t="str">
        <f t="shared" si="878"/>
        <v/>
      </c>
      <c r="JM220" s="382" t="str">
        <f t="shared" si="878"/>
        <v/>
      </c>
      <c r="JN220" s="382" t="str">
        <f t="shared" si="878"/>
        <v/>
      </c>
      <c r="JO220" s="382" t="str">
        <f t="shared" si="878"/>
        <v/>
      </c>
      <c r="JP220" s="382" t="str">
        <f t="shared" si="878"/>
        <v/>
      </c>
      <c r="JQ220" s="382" t="str">
        <f t="shared" si="878"/>
        <v/>
      </c>
      <c r="JR220" s="382" t="str">
        <f t="shared" si="878"/>
        <v/>
      </c>
      <c r="JS220" s="382" t="str">
        <f t="shared" si="878"/>
        <v/>
      </c>
      <c r="JT220" s="382" t="str">
        <f t="shared" si="878"/>
        <v/>
      </c>
      <c r="JU220" s="382" t="str">
        <f t="shared" si="878"/>
        <v/>
      </c>
      <c r="JV220" s="382" t="str">
        <f t="shared" si="878"/>
        <v/>
      </c>
      <c r="JW220" s="382" t="str">
        <f t="shared" si="878"/>
        <v/>
      </c>
      <c r="JX220" s="382" t="str">
        <f t="shared" si="878"/>
        <v/>
      </c>
      <c r="JY220" s="382" t="str">
        <f t="shared" si="878"/>
        <v/>
      </c>
      <c r="JZ220" s="382" t="str">
        <f t="shared" si="878"/>
        <v/>
      </c>
      <c r="KA220" s="382" t="str">
        <f t="shared" si="878"/>
        <v/>
      </c>
      <c r="KB220" s="382" t="str">
        <f t="shared" si="878"/>
        <v/>
      </c>
      <c r="KC220" s="382" t="str">
        <f t="shared" si="878"/>
        <v/>
      </c>
      <c r="KD220" s="382" t="str">
        <f t="shared" si="878"/>
        <v/>
      </c>
      <c r="KE220" s="382" t="str">
        <f t="shared" si="878"/>
        <v/>
      </c>
      <c r="KF220" s="382" t="str">
        <f t="shared" si="878"/>
        <v/>
      </c>
      <c r="KG220" s="382" t="str">
        <f t="shared" si="878"/>
        <v/>
      </c>
      <c r="KH220" s="382" t="str">
        <f t="shared" si="878"/>
        <v/>
      </c>
      <c r="KI220" s="382" t="str">
        <f t="shared" si="878"/>
        <v/>
      </c>
      <c r="KJ220" s="382" t="str">
        <f t="shared" si="878"/>
        <v/>
      </c>
      <c r="KK220" s="382" t="str">
        <f t="shared" si="878"/>
        <v/>
      </c>
      <c r="KL220" s="382" t="str">
        <f t="shared" si="878"/>
        <v/>
      </c>
      <c r="KM220" s="382" t="str">
        <f t="shared" si="878"/>
        <v/>
      </c>
      <c r="KN220" s="382" t="str">
        <f t="shared" si="878"/>
        <v/>
      </c>
      <c r="KO220" s="382" t="str">
        <f t="shared" ref="KO220:MZ220" si="879">IF(KO107=1,0,IF(OR(COUNT(KO110:KO112)&lt;2,COUNT(KO116:KO125)&lt;2),"",IF(KO213&lt;=0.05,SQRT((KO209-KO210)/KO109),"")))</f>
        <v/>
      </c>
      <c r="KP220" s="382" t="str">
        <f t="shared" si="879"/>
        <v/>
      </c>
      <c r="KQ220" s="382" t="str">
        <f t="shared" si="879"/>
        <v/>
      </c>
      <c r="KR220" s="382" t="str">
        <f t="shared" si="879"/>
        <v/>
      </c>
      <c r="KS220" s="382" t="str">
        <f t="shared" si="879"/>
        <v/>
      </c>
      <c r="KT220" s="382" t="str">
        <f t="shared" si="879"/>
        <v/>
      </c>
      <c r="KU220" s="382" t="str">
        <f t="shared" si="879"/>
        <v/>
      </c>
      <c r="KV220" s="382" t="str">
        <f t="shared" si="879"/>
        <v/>
      </c>
      <c r="KW220" s="382" t="str">
        <f t="shared" si="879"/>
        <v/>
      </c>
      <c r="KX220" s="382" t="str">
        <f t="shared" si="879"/>
        <v/>
      </c>
      <c r="KY220" s="382" t="str">
        <f t="shared" si="879"/>
        <v/>
      </c>
      <c r="KZ220" s="382" t="str">
        <f t="shared" si="879"/>
        <v/>
      </c>
      <c r="LA220" s="382" t="str">
        <f t="shared" si="879"/>
        <v/>
      </c>
      <c r="LB220" s="382" t="str">
        <f t="shared" si="879"/>
        <v/>
      </c>
      <c r="LC220" s="382" t="str">
        <f t="shared" si="879"/>
        <v/>
      </c>
      <c r="LD220" s="382" t="str">
        <f t="shared" si="879"/>
        <v/>
      </c>
      <c r="LE220" s="382" t="str">
        <f t="shared" si="879"/>
        <v/>
      </c>
      <c r="LF220" s="382" t="str">
        <f t="shared" si="879"/>
        <v/>
      </c>
      <c r="LG220" s="382" t="str">
        <f t="shared" si="879"/>
        <v/>
      </c>
      <c r="LH220" s="382" t="str">
        <f t="shared" si="879"/>
        <v/>
      </c>
      <c r="LI220" s="382" t="str">
        <f t="shared" si="879"/>
        <v/>
      </c>
      <c r="LJ220" s="382" t="str">
        <f t="shared" si="879"/>
        <v/>
      </c>
      <c r="LK220" s="382" t="str">
        <f t="shared" si="879"/>
        <v/>
      </c>
      <c r="LL220" s="382" t="str">
        <f t="shared" si="879"/>
        <v/>
      </c>
      <c r="LM220" s="382" t="str">
        <f t="shared" si="879"/>
        <v/>
      </c>
      <c r="LN220" s="382" t="str">
        <f t="shared" si="879"/>
        <v/>
      </c>
      <c r="LO220" s="382" t="str">
        <f t="shared" si="879"/>
        <v/>
      </c>
      <c r="LP220" s="382" t="str">
        <f t="shared" si="879"/>
        <v/>
      </c>
      <c r="LQ220" s="382" t="str">
        <f t="shared" si="879"/>
        <v/>
      </c>
      <c r="LR220" s="382" t="str">
        <f t="shared" si="879"/>
        <v/>
      </c>
      <c r="LS220" s="382" t="str">
        <f t="shared" si="879"/>
        <v/>
      </c>
      <c r="LT220" s="382" t="str">
        <f t="shared" si="879"/>
        <v/>
      </c>
      <c r="LU220" s="382" t="str">
        <f t="shared" si="879"/>
        <v/>
      </c>
      <c r="LV220" s="382" t="str">
        <f t="shared" si="879"/>
        <v/>
      </c>
      <c r="LW220" s="382" t="str">
        <f t="shared" si="879"/>
        <v/>
      </c>
      <c r="LX220" s="382" t="str">
        <f t="shared" si="879"/>
        <v/>
      </c>
      <c r="LY220" s="382" t="str">
        <f t="shared" si="879"/>
        <v/>
      </c>
      <c r="LZ220" s="382" t="str">
        <f t="shared" si="879"/>
        <v/>
      </c>
      <c r="MA220" s="382" t="str">
        <f t="shared" si="879"/>
        <v/>
      </c>
      <c r="MB220" s="382" t="str">
        <f t="shared" si="879"/>
        <v/>
      </c>
      <c r="MC220" s="382" t="str">
        <f t="shared" si="879"/>
        <v/>
      </c>
      <c r="MD220" s="382" t="str">
        <f t="shared" si="879"/>
        <v/>
      </c>
      <c r="ME220" s="382" t="str">
        <f t="shared" si="879"/>
        <v/>
      </c>
      <c r="MF220" s="382" t="str">
        <f t="shared" si="879"/>
        <v/>
      </c>
      <c r="MG220" s="382" t="str">
        <f t="shared" si="879"/>
        <v/>
      </c>
      <c r="MH220" s="382" t="str">
        <f t="shared" si="879"/>
        <v/>
      </c>
      <c r="MI220" s="382" t="str">
        <f t="shared" si="879"/>
        <v/>
      </c>
      <c r="MJ220" s="382" t="str">
        <f t="shared" si="879"/>
        <v/>
      </c>
      <c r="MK220" s="382" t="str">
        <f t="shared" si="879"/>
        <v/>
      </c>
      <c r="ML220" s="382" t="str">
        <f t="shared" si="879"/>
        <v/>
      </c>
      <c r="MM220" s="382" t="str">
        <f t="shared" si="879"/>
        <v/>
      </c>
      <c r="MN220" s="382" t="str">
        <f t="shared" si="879"/>
        <v/>
      </c>
      <c r="MO220" s="382" t="str">
        <f t="shared" si="879"/>
        <v/>
      </c>
      <c r="MP220" s="382" t="str">
        <f t="shared" si="879"/>
        <v/>
      </c>
      <c r="MQ220" s="382" t="str">
        <f t="shared" si="879"/>
        <v/>
      </c>
      <c r="MR220" s="382" t="str">
        <f t="shared" si="879"/>
        <v/>
      </c>
      <c r="MS220" s="382" t="str">
        <f t="shared" si="879"/>
        <v/>
      </c>
      <c r="MT220" s="382" t="str">
        <f t="shared" si="879"/>
        <v/>
      </c>
      <c r="MU220" s="382" t="str">
        <f t="shared" si="879"/>
        <v/>
      </c>
      <c r="MV220" s="382" t="str">
        <f t="shared" si="879"/>
        <v/>
      </c>
      <c r="MW220" s="382" t="str">
        <f t="shared" si="879"/>
        <v/>
      </c>
      <c r="MX220" s="382" t="str">
        <f t="shared" si="879"/>
        <v/>
      </c>
      <c r="MY220" s="382" t="str">
        <f t="shared" si="879"/>
        <v/>
      </c>
      <c r="MZ220" s="382" t="str">
        <f t="shared" si="879"/>
        <v/>
      </c>
      <c r="NA220" s="382" t="str">
        <f t="shared" ref="NA220:PL220" si="880">IF(NA107=1,0,IF(OR(COUNT(NA110:NA112)&lt;2,COUNT(NA116:NA125)&lt;2),"",IF(NA213&lt;=0.05,SQRT((NA209-NA210)/NA109),"")))</f>
        <v/>
      </c>
      <c r="NB220" s="382" t="str">
        <f t="shared" si="880"/>
        <v/>
      </c>
      <c r="NC220" s="382" t="str">
        <f t="shared" si="880"/>
        <v/>
      </c>
      <c r="ND220" s="382" t="str">
        <f t="shared" si="880"/>
        <v/>
      </c>
      <c r="NE220" s="382" t="str">
        <f t="shared" si="880"/>
        <v/>
      </c>
      <c r="NF220" s="382" t="str">
        <f t="shared" si="880"/>
        <v/>
      </c>
      <c r="NG220" s="382" t="str">
        <f t="shared" si="880"/>
        <v/>
      </c>
      <c r="NH220" s="382" t="str">
        <f t="shared" si="880"/>
        <v/>
      </c>
      <c r="NI220" s="382" t="str">
        <f t="shared" si="880"/>
        <v/>
      </c>
      <c r="NJ220" s="382" t="str">
        <f t="shared" si="880"/>
        <v/>
      </c>
      <c r="NK220" s="382" t="str">
        <f t="shared" si="880"/>
        <v/>
      </c>
      <c r="NL220" s="382" t="str">
        <f t="shared" si="880"/>
        <v/>
      </c>
      <c r="NM220" s="382" t="str">
        <f t="shared" si="880"/>
        <v/>
      </c>
      <c r="NN220" s="382" t="str">
        <f t="shared" si="880"/>
        <v/>
      </c>
      <c r="NO220" s="382" t="str">
        <f t="shared" si="880"/>
        <v/>
      </c>
      <c r="NP220" s="382" t="str">
        <f t="shared" si="880"/>
        <v/>
      </c>
      <c r="NQ220" s="382" t="str">
        <f t="shared" si="880"/>
        <v/>
      </c>
      <c r="NR220" s="382" t="str">
        <f t="shared" si="880"/>
        <v/>
      </c>
      <c r="NS220" s="382" t="str">
        <f t="shared" si="880"/>
        <v/>
      </c>
      <c r="NT220" s="382" t="str">
        <f t="shared" si="880"/>
        <v/>
      </c>
      <c r="NU220" s="382" t="str">
        <f t="shared" si="880"/>
        <v/>
      </c>
      <c r="NV220" s="382" t="str">
        <f t="shared" si="880"/>
        <v/>
      </c>
      <c r="NW220" s="382" t="str">
        <f t="shared" si="880"/>
        <v/>
      </c>
      <c r="NX220" s="382" t="str">
        <f t="shared" si="880"/>
        <v/>
      </c>
      <c r="NY220" s="382" t="str">
        <f t="shared" si="880"/>
        <v/>
      </c>
      <c r="NZ220" s="382" t="str">
        <f t="shared" si="880"/>
        <v/>
      </c>
      <c r="OA220" s="382" t="str">
        <f t="shared" si="880"/>
        <v/>
      </c>
      <c r="OB220" s="382" t="str">
        <f t="shared" si="880"/>
        <v/>
      </c>
      <c r="OC220" s="382" t="str">
        <f t="shared" si="880"/>
        <v/>
      </c>
      <c r="OD220" s="382" t="str">
        <f t="shared" si="880"/>
        <v/>
      </c>
      <c r="OE220" s="382" t="str">
        <f t="shared" si="880"/>
        <v/>
      </c>
      <c r="OF220" s="382" t="str">
        <f t="shared" si="880"/>
        <v/>
      </c>
      <c r="OG220" s="382" t="str">
        <f t="shared" si="880"/>
        <v/>
      </c>
      <c r="OH220" s="382" t="str">
        <f t="shared" si="880"/>
        <v/>
      </c>
      <c r="OI220" s="382" t="str">
        <f t="shared" si="880"/>
        <v/>
      </c>
      <c r="OJ220" s="382" t="str">
        <f t="shared" si="880"/>
        <v/>
      </c>
      <c r="OK220" s="382" t="str">
        <f t="shared" si="880"/>
        <v/>
      </c>
      <c r="OL220" s="382" t="str">
        <f t="shared" si="880"/>
        <v/>
      </c>
      <c r="OM220" s="382" t="str">
        <f t="shared" si="880"/>
        <v/>
      </c>
      <c r="ON220" s="382" t="str">
        <f t="shared" si="880"/>
        <v/>
      </c>
      <c r="OO220" s="382" t="str">
        <f t="shared" si="880"/>
        <v/>
      </c>
      <c r="OP220" s="382" t="str">
        <f t="shared" si="880"/>
        <v/>
      </c>
      <c r="OQ220" s="384" t="str">
        <f t="shared" si="880"/>
        <v/>
      </c>
      <c r="OR220" s="384" t="str">
        <f t="shared" si="880"/>
        <v/>
      </c>
      <c r="OS220" s="384" t="str">
        <f t="shared" si="880"/>
        <v/>
      </c>
      <c r="OT220" s="384" t="str">
        <f t="shared" si="880"/>
        <v/>
      </c>
      <c r="OU220" s="384" t="str">
        <f t="shared" si="880"/>
        <v/>
      </c>
      <c r="OV220" s="384" t="str">
        <f t="shared" si="880"/>
        <v/>
      </c>
      <c r="OW220" s="384" t="str">
        <f t="shared" si="880"/>
        <v/>
      </c>
      <c r="OX220" s="384" t="str">
        <f t="shared" si="880"/>
        <v/>
      </c>
      <c r="OY220" s="384" t="str">
        <f t="shared" si="880"/>
        <v/>
      </c>
      <c r="OZ220" s="384" t="str">
        <f t="shared" si="880"/>
        <v/>
      </c>
      <c r="PA220" s="384" t="str">
        <f t="shared" si="880"/>
        <v/>
      </c>
      <c r="PB220" s="384" t="str">
        <f t="shared" si="880"/>
        <v/>
      </c>
      <c r="PC220" s="384" t="str">
        <f t="shared" si="880"/>
        <v/>
      </c>
      <c r="PD220" s="384" t="str">
        <f t="shared" si="880"/>
        <v/>
      </c>
      <c r="PE220" s="384" t="str">
        <f t="shared" si="880"/>
        <v/>
      </c>
      <c r="PF220" s="384" t="str">
        <f t="shared" si="880"/>
        <v/>
      </c>
      <c r="PG220" s="384" t="str">
        <f t="shared" si="880"/>
        <v/>
      </c>
      <c r="PH220" s="384" t="str">
        <f t="shared" si="880"/>
        <v/>
      </c>
      <c r="PI220" s="384" t="str">
        <f t="shared" si="880"/>
        <v/>
      </c>
      <c r="PJ220" s="384" t="str">
        <f t="shared" si="880"/>
        <v/>
      </c>
      <c r="PK220" s="384" t="str">
        <f t="shared" si="880"/>
        <v/>
      </c>
      <c r="PL220" s="384" t="str">
        <f t="shared" si="880"/>
        <v/>
      </c>
      <c r="PM220" s="384" t="str">
        <f t="shared" ref="PM220:RX220" si="881">IF(PM107=1,0,IF(OR(COUNT(PM110:PM112)&lt;2,COUNT(PM116:PM125)&lt;2),"",IF(PM213&lt;=0.05,SQRT((PM209-PM210)/PM109),"")))</f>
        <v/>
      </c>
      <c r="PN220" s="384" t="str">
        <f t="shared" si="881"/>
        <v/>
      </c>
      <c r="PO220" s="384" t="str">
        <f t="shared" si="881"/>
        <v/>
      </c>
      <c r="PP220" s="384" t="str">
        <f t="shared" si="881"/>
        <v/>
      </c>
      <c r="PQ220" s="384" t="str">
        <f t="shared" si="881"/>
        <v/>
      </c>
      <c r="PR220" s="384" t="str">
        <f t="shared" si="881"/>
        <v/>
      </c>
      <c r="PS220" s="384" t="str">
        <f t="shared" si="881"/>
        <v/>
      </c>
      <c r="PT220" s="384" t="str">
        <f t="shared" si="881"/>
        <v/>
      </c>
      <c r="PU220" s="384" t="str">
        <f t="shared" si="881"/>
        <v/>
      </c>
      <c r="PV220" s="384" t="str">
        <f t="shared" si="881"/>
        <v/>
      </c>
      <c r="PW220" s="384" t="str">
        <f t="shared" si="881"/>
        <v/>
      </c>
      <c r="PX220" s="384" t="str">
        <f t="shared" si="881"/>
        <v/>
      </c>
      <c r="PY220" s="384" t="str">
        <f t="shared" si="881"/>
        <v/>
      </c>
      <c r="PZ220" s="384" t="str">
        <f t="shared" si="881"/>
        <v/>
      </c>
      <c r="QA220" s="384" t="str">
        <f t="shared" si="881"/>
        <v/>
      </c>
      <c r="QB220" s="384" t="str">
        <f t="shared" si="881"/>
        <v/>
      </c>
      <c r="QC220" s="384" t="str">
        <f t="shared" si="881"/>
        <v/>
      </c>
      <c r="QD220" s="384" t="str">
        <f t="shared" si="881"/>
        <v/>
      </c>
      <c r="QE220" s="384" t="str">
        <f t="shared" si="881"/>
        <v/>
      </c>
      <c r="QF220" s="384" t="str">
        <f t="shared" si="881"/>
        <v/>
      </c>
      <c r="QG220" s="384" t="str">
        <f t="shared" si="881"/>
        <v/>
      </c>
      <c r="QH220" s="384" t="str">
        <f t="shared" si="881"/>
        <v/>
      </c>
      <c r="QI220" s="384" t="str">
        <f t="shared" si="881"/>
        <v/>
      </c>
      <c r="QJ220" s="384" t="str">
        <f t="shared" si="881"/>
        <v/>
      </c>
      <c r="QK220" s="384" t="str">
        <f t="shared" si="881"/>
        <v/>
      </c>
      <c r="QL220" s="384" t="str">
        <f t="shared" si="881"/>
        <v/>
      </c>
      <c r="QM220" s="384" t="str">
        <f t="shared" si="881"/>
        <v/>
      </c>
      <c r="QN220" s="384" t="str">
        <f t="shared" si="881"/>
        <v/>
      </c>
      <c r="QO220" s="384" t="str">
        <f t="shared" si="881"/>
        <v/>
      </c>
      <c r="QP220" s="384" t="str">
        <f t="shared" si="881"/>
        <v/>
      </c>
      <c r="QQ220" s="384" t="str">
        <f t="shared" si="881"/>
        <v/>
      </c>
      <c r="QR220" s="384" t="str">
        <f t="shared" si="881"/>
        <v/>
      </c>
      <c r="QS220" s="384" t="str">
        <f t="shared" si="881"/>
        <v/>
      </c>
      <c r="QT220" s="384" t="str">
        <f t="shared" si="881"/>
        <v/>
      </c>
      <c r="QU220" s="384" t="str">
        <f t="shared" si="881"/>
        <v/>
      </c>
      <c r="QV220" s="384" t="str">
        <f t="shared" si="881"/>
        <v/>
      </c>
      <c r="QW220" s="384" t="str">
        <f t="shared" si="881"/>
        <v/>
      </c>
      <c r="QX220" s="384" t="str">
        <f t="shared" si="881"/>
        <v/>
      </c>
      <c r="QY220" s="384" t="str">
        <f t="shared" si="881"/>
        <v/>
      </c>
      <c r="QZ220" s="384" t="str">
        <f t="shared" si="881"/>
        <v/>
      </c>
      <c r="RA220" s="384" t="str">
        <f t="shared" si="881"/>
        <v/>
      </c>
      <c r="RB220" s="384" t="str">
        <f t="shared" si="881"/>
        <v/>
      </c>
      <c r="RC220" s="384" t="str">
        <f t="shared" si="881"/>
        <v/>
      </c>
      <c r="RD220" s="384" t="str">
        <f t="shared" si="881"/>
        <v/>
      </c>
      <c r="RE220" s="384" t="str">
        <f t="shared" si="881"/>
        <v/>
      </c>
      <c r="RF220" s="384" t="str">
        <f t="shared" si="881"/>
        <v/>
      </c>
      <c r="RG220" s="384" t="str">
        <f t="shared" si="881"/>
        <v/>
      </c>
      <c r="RH220" s="384" t="str">
        <f t="shared" si="881"/>
        <v/>
      </c>
      <c r="RI220" s="384" t="str">
        <f t="shared" si="881"/>
        <v/>
      </c>
      <c r="RJ220" s="384" t="str">
        <f t="shared" si="881"/>
        <v/>
      </c>
      <c r="RK220" s="384" t="str">
        <f t="shared" si="881"/>
        <v/>
      </c>
      <c r="RL220" s="384" t="str">
        <f t="shared" si="881"/>
        <v/>
      </c>
      <c r="RM220" s="384" t="str">
        <f t="shared" si="881"/>
        <v/>
      </c>
      <c r="RN220" s="384" t="str">
        <f t="shared" si="881"/>
        <v/>
      </c>
      <c r="RO220" s="384" t="str">
        <f t="shared" si="881"/>
        <v/>
      </c>
      <c r="RP220" s="384" t="str">
        <f t="shared" si="881"/>
        <v/>
      </c>
      <c r="RQ220" s="384" t="str">
        <f t="shared" si="881"/>
        <v/>
      </c>
      <c r="RR220" s="384" t="str">
        <f t="shared" si="881"/>
        <v/>
      </c>
      <c r="RS220" s="384" t="str">
        <f t="shared" si="881"/>
        <v/>
      </c>
      <c r="RT220" s="384" t="str">
        <f t="shared" si="881"/>
        <v/>
      </c>
      <c r="RU220" s="384" t="str">
        <f t="shared" si="881"/>
        <v/>
      </c>
      <c r="RV220" s="384" t="str">
        <f t="shared" si="881"/>
        <v/>
      </c>
      <c r="RW220" s="384" t="str">
        <f t="shared" si="881"/>
        <v/>
      </c>
      <c r="RX220" s="384" t="str">
        <f t="shared" si="881"/>
        <v/>
      </c>
      <c r="RY220" s="384" t="str">
        <f t="shared" ref="RY220:UJ220" si="882">IF(RY107=1,0,IF(OR(COUNT(RY110:RY112)&lt;2,COUNT(RY116:RY125)&lt;2),"",IF(RY213&lt;=0.05,SQRT((RY209-RY210)/RY109),"")))</f>
        <v/>
      </c>
      <c r="RZ220" s="384" t="str">
        <f t="shared" si="882"/>
        <v/>
      </c>
      <c r="SA220" s="384" t="str">
        <f t="shared" si="882"/>
        <v/>
      </c>
      <c r="SB220" s="384" t="str">
        <f t="shared" si="882"/>
        <v/>
      </c>
      <c r="SC220" s="384" t="str">
        <f t="shared" si="882"/>
        <v/>
      </c>
      <c r="SD220" s="384" t="str">
        <f t="shared" si="882"/>
        <v/>
      </c>
      <c r="SE220" s="384" t="str">
        <f t="shared" si="882"/>
        <v/>
      </c>
      <c r="SF220" s="384" t="str">
        <f t="shared" si="882"/>
        <v/>
      </c>
      <c r="SG220" s="384" t="str">
        <f t="shared" si="882"/>
        <v/>
      </c>
      <c r="SH220" s="384" t="str">
        <f t="shared" si="882"/>
        <v/>
      </c>
      <c r="SI220" s="384" t="str">
        <f t="shared" si="882"/>
        <v/>
      </c>
      <c r="SJ220" s="384" t="str">
        <f t="shared" si="882"/>
        <v/>
      </c>
      <c r="SK220" s="384" t="str">
        <f t="shared" si="882"/>
        <v/>
      </c>
      <c r="SL220" s="384" t="str">
        <f t="shared" si="882"/>
        <v/>
      </c>
      <c r="SM220" s="384" t="str">
        <f t="shared" si="882"/>
        <v/>
      </c>
      <c r="SN220" s="384" t="str">
        <f t="shared" si="882"/>
        <v/>
      </c>
      <c r="SO220" s="384" t="str">
        <f t="shared" si="882"/>
        <v/>
      </c>
      <c r="SP220" s="384" t="str">
        <f t="shared" si="882"/>
        <v/>
      </c>
      <c r="SQ220" s="384" t="str">
        <f t="shared" si="882"/>
        <v/>
      </c>
      <c r="SR220" s="384" t="str">
        <f t="shared" si="882"/>
        <v/>
      </c>
      <c r="SS220" s="384" t="str">
        <f t="shared" si="882"/>
        <v/>
      </c>
      <c r="ST220" s="384" t="str">
        <f t="shared" si="882"/>
        <v/>
      </c>
      <c r="SU220" s="384" t="str">
        <f t="shared" si="882"/>
        <v/>
      </c>
      <c r="SV220" s="384" t="str">
        <f t="shared" si="882"/>
        <v/>
      </c>
      <c r="SW220" s="384" t="str">
        <f t="shared" si="882"/>
        <v/>
      </c>
      <c r="SX220" s="384" t="str">
        <f t="shared" si="882"/>
        <v/>
      </c>
      <c r="SY220" s="384" t="str">
        <f t="shared" si="882"/>
        <v/>
      </c>
      <c r="SZ220" s="384" t="str">
        <f t="shared" si="882"/>
        <v/>
      </c>
      <c r="TA220" s="384" t="str">
        <f t="shared" si="882"/>
        <v/>
      </c>
      <c r="TB220" s="384" t="str">
        <f t="shared" si="882"/>
        <v/>
      </c>
      <c r="TC220" s="384" t="str">
        <f t="shared" si="882"/>
        <v/>
      </c>
      <c r="TD220" s="384" t="str">
        <f t="shared" si="882"/>
        <v/>
      </c>
      <c r="TE220" s="384" t="str">
        <f t="shared" si="882"/>
        <v/>
      </c>
      <c r="TF220" s="384" t="str">
        <f t="shared" si="882"/>
        <v/>
      </c>
      <c r="TG220" s="384" t="str">
        <f t="shared" si="882"/>
        <v/>
      </c>
      <c r="TH220" s="384" t="str">
        <f t="shared" si="882"/>
        <v/>
      </c>
      <c r="TI220" s="384" t="str">
        <f t="shared" si="882"/>
        <v/>
      </c>
      <c r="TJ220" s="384" t="str">
        <f t="shared" si="882"/>
        <v/>
      </c>
      <c r="TK220" s="384" t="str">
        <f t="shared" si="882"/>
        <v/>
      </c>
      <c r="TL220" s="384" t="str">
        <f t="shared" si="882"/>
        <v/>
      </c>
      <c r="TM220" s="384" t="str">
        <f t="shared" si="882"/>
        <v/>
      </c>
      <c r="TN220" s="384" t="str">
        <f t="shared" si="882"/>
        <v/>
      </c>
      <c r="TO220" s="384" t="str">
        <f t="shared" si="882"/>
        <v/>
      </c>
      <c r="TP220" s="384" t="str">
        <f t="shared" si="882"/>
        <v/>
      </c>
      <c r="TQ220" s="384" t="str">
        <f t="shared" si="882"/>
        <v/>
      </c>
      <c r="TR220" s="384" t="str">
        <f t="shared" si="882"/>
        <v/>
      </c>
      <c r="TS220" s="384" t="str">
        <f t="shared" si="882"/>
        <v/>
      </c>
      <c r="TT220" s="384" t="str">
        <f t="shared" si="882"/>
        <v/>
      </c>
      <c r="TU220" s="384" t="str">
        <f t="shared" si="882"/>
        <v/>
      </c>
      <c r="TV220" s="384" t="str">
        <f t="shared" si="882"/>
        <v/>
      </c>
      <c r="TW220" s="384" t="str">
        <f t="shared" si="882"/>
        <v/>
      </c>
      <c r="TX220" s="384" t="str">
        <f t="shared" si="882"/>
        <v/>
      </c>
      <c r="TY220" s="384" t="str">
        <f t="shared" si="882"/>
        <v/>
      </c>
      <c r="TZ220" s="384" t="str">
        <f t="shared" si="882"/>
        <v/>
      </c>
      <c r="UA220" s="384" t="str">
        <f t="shared" si="882"/>
        <v/>
      </c>
      <c r="UB220" s="384" t="str">
        <f t="shared" si="882"/>
        <v/>
      </c>
      <c r="UC220" s="384" t="str">
        <f t="shared" si="882"/>
        <v/>
      </c>
      <c r="UD220" s="384" t="str">
        <f t="shared" si="882"/>
        <v/>
      </c>
      <c r="UE220" s="384" t="str">
        <f t="shared" si="882"/>
        <v/>
      </c>
      <c r="UF220" s="384" t="str">
        <f t="shared" si="882"/>
        <v/>
      </c>
      <c r="UG220" s="384" t="str">
        <f t="shared" si="882"/>
        <v/>
      </c>
      <c r="UH220" s="384" t="str">
        <f t="shared" si="882"/>
        <v/>
      </c>
      <c r="UI220" s="384" t="str">
        <f t="shared" si="882"/>
        <v/>
      </c>
      <c r="UJ220" s="384" t="str">
        <f t="shared" si="882"/>
        <v/>
      </c>
      <c r="UK220" s="384" t="str">
        <f t="shared" ref="UK220:WI220" si="883">IF(UK107=1,0,IF(OR(COUNT(UK110:UK112)&lt;2,COUNT(UK116:UK125)&lt;2),"",IF(UK213&lt;=0.05,SQRT((UK209-UK210)/UK109),"")))</f>
        <v/>
      </c>
      <c r="UL220" s="384" t="str">
        <f t="shared" si="883"/>
        <v/>
      </c>
      <c r="UM220" s="384" t="str">
        <f t="shared" si="883"/>
        <v/>
      </c>
      <c r="UN220" s="384" t="str">
        <f t="shared" si="883"/>
        <v/>
      </c>
      <c r="UO220" s="384" t="str">
        <f t="shared" si="883"/>
        <v/>
      </c>
      <c r="UP220" s="384" t="str">
        <f t="shared" si="883"/>
        <v/>
      </c>
      <c r="UQ220" s="384" t="str">
        <f t="shared" si="883"/>
        <v/>
      </c>
      <c r="UR220" s="384" t="str">
        <f t="shared" si="883"/>
        <v/>
      </c>
      <c r="US220" s="384" t="str">
        <f t="shared" si="883"/>
        <v/>
      </c>
      <c r="UT220" s="384" t="str">
        <f t="shared" si="883"/>
        <v/>
      </c>
      <c r="UU220" s="384" t="str">
        <f t="shared" si="883"/>
        <v/>
      </c>
      <c r="UV220" s="384" t="str">
        <f t="shared" si="883"/>
        <v/>
      </c>
      <c r="UW220" s="384" t="str">
        <f t="shared" si="883"/>
        <v/>
      </c>
      <c r="UX220" s="384" t="str">
        <f t="shared" si="883"/>
        <v/>
      </c>
      <c r="UY220" s="384" t="str">
        <f t="shared" si="883"/>
        <v/>
      </c>
      <c r="UZ220" s="384" t="str">
        <f t="shared" si="883"/>
        <v/>
      </c>
      <c r="VA220" s="384" t="str">
        <f t="shared" si="883"/>
        <v/>
      </c>
      <c r="VB220" s="384" t="str">
        <f t="shared" si="883"/>
        <v/>
      </c>
      <c r="VC220" s="384" t="str">
        <f t="shared" si="883"/>
        <v/>
      </c>
      <c r="VD220" s="384" t="str">
        <f t="shared" si="883"/>
        <v/>
      </c>
      <c r="VE220" s="384" t="str">
        <f t="shared" si="883"/>
        <v/>
      </c>
      <c r="VF220" s="384" t="str">
        <f t="shared" si="883"/>
        <v/>
      </c>
      <c r="VG220" s="384" t="str">
        <f t="shared" si="883"/>
        <v/>
      </c>
      <c r="VH220" s="384" t="str">
        <f t="shared" si="883"/>
        <v/>
      </c>
      <c r="VI220" s="384" t="str">
        <f t="shared" si="883"/>
        <v/>
      </c>
      <c r="VJ220" s="384" t="str">
        <f t="shared" si="883"/>
        <v/>
      </c>
      <c r="VK220" s="384" t="str">
        <f t="shared" si="883"/>
        <v/>
      </c>
      <c r="VL220" s="384" t="str">
        <f t="shared" si="883"/>
        <v/>
      </c>
      <c r="VM220" s="384" t="str">
        <f t="shared" si="883"/>
        <v/>
      </c>
      <c r="VN220" s="384" t="str">
        <f t="shared" si="883"/>
        <v/>
      </c>
      <c r="VO220" s="384" t="str">
        <f t="shared" si="883"/>
        <v/>
      </c>
      <c r="VP220" s="384" t="str">
        <f t="shared" si="883"/>
        <v/>
      </c>
      <c r="VQ220" s="384" t="str">
        <f t="shared" si="883"/>
        <v/>
      </c>
      <c r="VR220" s="384" t="str">
        <f t="shared" si="883"/>
        <v/>
      </c>
      <c r="VS220" s="384" t="str">
        <f t="shared" si="883"/>
        <v/>
      </c>
      <c r="VT220" s="384" t="str">
        <f t="shared" si="883"/>
        <v/>
      </c>
      <c r="VU220" s="384" t="str">
        <f t="shared" si="883"/>
        <v/>
      </c>
      <c r="VV220" s="384" t="str">
        <f t="shared" si="883"/>
        <v/>
      </c>
      <c r="VW220" s="384" t="str">
        <f t="shared" si="883"/>
        <v/>
      </c>
      <c r="VX220" s="384" t="str">
        <f t="shared" si="883"/>
        <v/>
      </c>
      <c r="VY220" s="384" t="str">
        <f t="shared" si="883"/>
        <v/>
      </c>
      <c r="VZ220" s="384" t="str">
        <f t="shared" si="883"/>
        <v/>
      </c>
      <c r="WA220" s="384" t="str">
        <f t="shared" si="883"/>
        <v/>
      </c>
      <c r="WB220" s="384" t="str">
        <f t="shared" si="883"/>
        <v/>
      </c>
      <c r="WC220" s="384" t="str">
        <f t="shared" si="883"/>
        <v/>
      </c>
      <c r="WD220" s="384" t="str">
        <f t="shared" si="883"/>
        <v/>
      </c>
      <c r="WE220" s="384" t="str">
        <f t="shared" si="883"/>
        <v/>
      </c>
      <c r="WF220" s="384" t="str">
        <f t="shared" si="883"/>
        <v/>
      </c>
      <c r="WG220" s="384" t="str">
        <f t="shared" si="883"/>
        <v/>
      </c>
      <c r="WH220" s="384" t="str">
        <f t="shared" si="883"/>
        <v/>
      </c>
      <c r="WI220" s="382" t="str">
        <f t="shared" si="883"/>
        <v/>
      </c>
    </row>
    <row r="221" spans="1:607">
      <c r="A221" s="348"/>
      <c r="B221" s="360" t="s">
        <v>953</v>
      </c>
      <c r="C221" s="348"/>
      <c r="D221" s="348"/>
      <c r="E221" s="348"/>
      <c r="F221" s="348"/>
      <c r="G221" s="361" t="str">
        <f t="shared" si="734"/>
        <v/>
      </c>
      <c r="H221" s="361" t="str">
        <f t="shared" si="735"/>
        <v/>
      </c>
      <c r="I221" s="397"/>
      <c r="J221" s="348"/>
      <c r="K221" s="348"/>
      <c r="L221" s="348"/>
      <c r="M221" s="348"/>
      <c r="N221" s="400"/>
      <c r="O221" s="400"/>
      <c r="P221" s="400"/>
      <c r="Q221" s="400"/>
      <c r="R221" s="400"/>
      <c r="S221" s="400"/>
      <c r="T221" s="400"/>
      <c r="U221" s="400"/>
      <c r="V221" s="400"/>
      <c r="W221" s="400"/>
      <c r="X221" s="400"/>
      <c r="Y221" s="400"/>
      <c r="Z221" s="400"/>
      <c r="AA221" s="400"/>
      <c r="AB221" s="400"/>
      <c r="AC221" s="400"/>
      <c r="AD221" s="400"/>
      <c r="AE221" s="400"/>
      <c r="AF221" s="400"/>
      <c r="AG221" s="400"/>
      <c r="AH221" s="400"/>
      <c r="AI221" s="400"/>
      <c r="AJ221" s="400"/>
      <c r="AK221" s="400"/>
      <c r="AL221" s="400"/>
      <c r="AM221" s="400"/>
      <c r="AN221" s="400"/>
      <c r="AO221" s="400"/>
      <c r="AP221" s="400"/>
      <c r="AQ221" s="400"/>
      <c r="AR221" s="400"/>
      <c r="AS221" s="400"/>
      <c r="AT221" s="400"/>
      <c r="AU221" s="400"/>
      <c r="AV221" s="400"/>
      <c r="AW221" s="400"/>
      <c r="AX221" s="400"/>
      <c r="AY221" s="400"/>
      <c r="AZ221" s="400"/>
      <c r="BA221" s="400"/>
      <c r="BB221" s="400"/>
      <c r="BC221" s="400"/>
      <c r="BD221" s="400"/>
      <c r="BE221" s="400"/>
      <c r="BF221" s="400"/>
      <c r="BG221" s="400"/>
      <c r="BH221" s="400"/>
      <c r="BI221" s="400"/>
      <c r="BJ221" s="400"/>
      <c r="BK221" s="400"/>
      <c r="BL221" s="400"/>
      <c r="BM221" s="400"/>
      <c r="BN221" s="400"/>
      <c r="BO221" s="400"/>
      <c r="BP221" s="400"/>
      <c r="BQ221" s="400"/>
      <c r="BR221" s="400"/>
      <c r="BS221" s="400"/>
      <c r="BT221" s="400"/>
      <c r="BU221" s="400"/>
      <c r="BV221" s="400"/>
      <c r="BW221" s="400"/>
      <c r="BX221" s="400"/>
      <c r="BY221" s="400"/>
      <c r="BZ221" s="400"/>
      <c r="CA221" s="400"/>
      <c r="CB221" s="400"/>
      <c r="CC221" s="400"/>
      <c r="CD221" s="400"/>
      <c r="CE221" s="400"/>
      <c r="CF221" s="400"/>
      <c r="CG221" s="400"/>
      <c r="CH221" s="400"/>
      <c r="CI221" s="400"/>
      <c r="CJ221" s="400"/>
      <c r="CK221" s="400"/>
      <c r="CL221" s="400"/>
      <c r="CM221" s="400"/>
      <c r="CN221" s="400"/>
      <c r="CO221" s="400"/>
      <c r="CP221" s="400"/>
      <c r="CQ221" s="400"/>
      <c r="CR221" s="400"/>
      <c r="CS221" s="400"/>
      <c r="CT221" s="400"/>
      <c r="CU221" s="400"/>
      <c r="CV221" s="400"/>
      <c r="CW221" s="400"/>
      <c r="CX221" s="400"/>
      <c r="CY221" s="400"/>
      <c r="CZ221" s="362"/>
      <c r="DA221" s="903"/>
      <c r="DB221" s="899" t="s">
        <v>1393</v>
      </c>
      <c r="DC221" s="899"/>
      <c r="DD221" s="382" t="str">
        <f t="shared" ref="DD221:DW221" si="884">IF(COUNT(DD14:DD103)=0,"",IF(OR(COUNT(DD110:DD112)&lt;2,DD219=""),SQRT(DD218^2+DD220^2),IF(DD213="",DD218,IF(DD213&lt;=0.05,SQRT(DD218^2+DD219^2+DD220^2),SQRT(DD218^2+DD219^2)))))</f>
        <v/>
      </c>
      <c r="DE221" s="382" t="str">
        <f t="shared" si="884"/>
        <v/>
      </c>
      <c r="DF221" s="382" t="str">
        <f t="shared" si="884"/>
        <v/>
      </c>
      <c r="DG221" s="382" t="str">
        <f t="shared" si="884"/>
        <v/>
      </c>
      <c r="DH221" s="382" t="str">
        <f t="shared" si="884"/>
        <v/>
      </c>
      <c r="DI221" s="382" t="str">
        <f t="shared" si="884"/>
        <v/>
      </c>
      <c r="DJ221" s="382" t="str">
        <f t="shared" si="884"/>
        <v/>
      </c>
      <c r="DK221" s="382" t="str">
        <f t="shared" si="884"/>
        <v/>
      </c>
      <c r="DL221" s="382" t="str">
        <f t="shared" si="884"/>
        <v/>
      </c>
      <c r="DM221" s="382" t="str">
        <f t="shared" si="884"/>
        <v/>
      </c>
      <c r="DN221" s="382" t="str">
        <f t="shared" si="884"/>
        <v/>
      </c>
      <c r="DO221" s="382" t="str">
        <f t="shared" si="884"/>
        <v/>
      </c>
      <c r="DP221" s="382" t="str">
        <f t="shared" si="884"/>
        <v/>
      </c>
      <c r="DQ221" s="382" t="str">
        <f t="shared" si="884"/>
        <v/>
      </c>
      <c r="DR221" s="382" t="str">
        <f t="shared" si="884"/>
        <v/>
      </c>
      <c r="DS221" s="382" t="str">
        <f t="shared" si="884"/>
        <v/>
      </c>
      <c r="DT221" s="382" t="str">
        <f t="shared" si="884"/>
        <v/>
      </c>
      <c r="DU221" s="382" t="str">
        <f t="shared" si="884"/>
        <v/>
      </c>
      <c r="DV221" s="382" t="str">
        <f t="shared" si="884"/>
        <v/>
      </c>
      <c r="DW221" s="382" t="str">
        <f t="shared" si="884"/>
        <v/>
      </c>
      <c r="DX221" s="383" t="str">
        <f>IF(COUNT(DX14:DX103)=0,"",IF(OR(COUNT(DX110:DX112)&lt;2,DX219=""),SQRT(DX218^2+DX220^2),IF(DX213="",DX218,IF(DX213&lt;=0.05,SQRT(DX218^2+DX219^2+DX220^2),SQRT(DX218^2+DX219^2)))))</f>
        <v/>
      </c>
      <c r="DY221" s="382" t="str">
        <f t="shared" ref="DY221:GJ221" si="885">IF(COUNT(DY14:DY103)=0,"",IF(OR(COUNT(DY110:DY112)&lt;2,DY219=""),SQRT(DY218^2+DY220^2),IF(DY213="",DY218,IF(DY213&lt;=0.05,SQRT(DY218^2+DY219^2+DY220^2),SQRT(DY218^2+DY219^2)))))</f>
        <v/>
      </c>
      <c r="DZ221" s="382" t="str">
        <f t="shared" si="885"/>
        <v/>
      </c>
      <c r="EA221" s="382" t="str">
        <f t="shared" si="885"/>
        <v/>
      </c>
      <c r="EB221" s="382" t="str">
        <f t="shared" si="885"/>
        <v/>
      </c>
      <c r="EC221" s="382" t="str">
        <f t="shared" si="885"/>
        <v/>
      </c>
      <c r="ED221" s="382" t="str">
        <f t="shared" si="885"/>
        <v/>
      </c>
      <c r="EE221" s="382" t="str">
        <f t="shared" si="885"/>
        <v/>
      </c>
      <c r="EF221" s="382" t="str">
        <f t="shared" si="885"/>
        <v/>
      </c>
      <c r="EG221" s="382" t="str">
        <f t="shared" si="885"/>
        <v/>
      </c>
      <c r="EH221" s="382" t="str">
        <f t="shared" si="885"/>
        <v/>
      </c>
      <c r="EI221" s="382" t="str">
        <f t="shared" si="885"/>
        <v/>
      </c>
      <c r="EJ221" s="382" t="str">
        <f t="shared" si="885"/>
        <v/>
      </c>
      <c r="EK221" s="382" t="str">
        <f t="shared" si="885"/>
        <v/>
      </c>
      <c r="EL221" s="382" t="str">
        <f t="shared" si="885"/>
        <v/>
      </c>
      <c r="EM221" s="382" t="str">
        <f t="shared" si="885"/>
        <v/>
      </c>
      <c r="EN221" s="382" t="str">
        <f t="shared" si="885"/>
        <v/>
      </c>
      <c r="EO221" s="382" t="str">
        <f t="shared" si="885"/>
        <v/>
      </c>
      <c r="EP221" s="382" t="str">
        <f t="shared" si="885"/>
        <v/>
      </c>
      <c r="EQ221" s="382" t="str">
        <f t="shared" si="885"/>
        <v/>
      </c>
      <c r="ER221" s="382" t="str">
        <f t="shared" si="885"/>
        <v/>
      </c>
      <c r="ES221" s="382" t="str">
        <f t="shared" si="885"/>
        <v/>
      </c>
      <c r="ET221" s="382" t="str">
        <f t="shared" si="885"/>
        <v/>
      </c>
      <c r="EU221" s="382" t="str">
        <f t="shared" si="885"/>
        <v/>
      </c>
      <c r="EV221" s="382" t="str">
        <f t="shared" si="885"/>
        <v/>
      </c>
      <c r="EW221" s="382" t="str">
        <f t="shared" si="885"/>
        <v/>
      </c>
      <c r="EX221" s="382" t="str">
        <f t="shared" si="885"/>
        <v/>
      </c>
      <c r="EY221" s="382" t="str">
        <f t="shared" si="885"/>
        <v/>
      </c>
      <c r="EZ221" s="382" t="str">
        <f t="shared" si="885"/>
        <v/>
      </c>
      <c r="FA221" s="382" t="str">
        <f t="shared" si="885"/>
        <v/>
      </c>
      <c r="FB221" s="382" t="str">
        <f t="shared" si="885"/>
        <v/>
      </c>
      <c r="FC221" s="382" t="str">
        <f t="shared" si="885"/>
        <v/>
      </c>
      <c r="FD221" s="382" t="str">
        <f t="shared" si="885"/>
        <v/>
      </c>
      <c r="FE221" s="382" t="str">
        <f t="shared" si="885"/>
        <v/>
      </c>
      <c r="FF221" s="382" t="str">
        <f t="shared" si="885"/>
        <v/>
      </c>
      <c r="FG221" s="382" t="str">
        <f t="shared" si="885"/>
        <v/>
      </c>
      <c r="FH221" s="382" t="str">
        <f t="shared" si="885"/>
        <v/>
      </c>
      <c r="FI221" s="382" t="str">
        <f t="shared" si="885"/>
        <v/>
      </c>
      <c r="FJ221" s="382" t="str">
        <f t="shared" si="885"/>
        <v/>
      </c>
      <c r="FK221" s="382" t="str">
        <f t="shared" si="885"/>
        <v/>
      </c>
      <c r="FL221" s="382" t="str">
        <f t="shared" si="885"/>
        <v/>
      </c>
      <c r="FM221" s="382" t="str">
        <f t="shared" si="885"/>
        <v/>
      </c>
      <c r="FN221" s="382" t="str">
        <f t="shared" si="885"/>
        <v/>
      </c>
      <c r="FO221" s="382" t="str">
        <f t="shared" si="885"/>
        <v/>
      </c>
      <c r="FP221" s="382" t="str">
        <f t="shared" si="885"/>
        <v/>
      </c>
      <c r="FQ221" s="382" t="str">
        <f t="shared" si="885"/>
        <v/>
      </c>
      <c r="FR221" s="382" t="str">
        <f t="shared" si="885"/>
        <v/>
      </c>
      <c r="FS221" s="382" t="str">
        <f t="shared" si="885"/>
        <v/>
      </c>
      <c r="FT221" s="382" t="str">
        <f t="shared" si="885"/>
        <v/>
      </c>
      <c r="FU221" s="382" t="str">
        <f t="shared" si="885"/>
        <v/>
      </c>
      <c r="FV221" s="382" t="str">
        <f t="shared" si="885"/>
        <v/>
      </c>
      <c r="FW221" s="382" t="str">
        <f t="shared" si="885"/>
        <v/>
      </c>
      <c r="FX221" s="382" t="str">
        <f t="shared" si="885"/>
        <v/>
      </c>
      <c r="FY221" s="382" t="str">
        <f t="shared" si="885"/>
        <v/>
      </c>
      <c r="FZ221" s="382" t="str">
        <f t="shared" si="885"/>
        <v/>
      </c>
      <c r="GA221" s="382" t="str">
        <f t="shared" si="885"/>
        <v/>
      </c>
      <c r="GB221" s="382" t="str">
        <f t="shared" si="885"/>
        <v/>
      </c>
      <c r="GC221" s="382" t="str">
        <f t="shared" si="885"/>
        <v/>
      </c>
      <c r="GD221" s="382" t="str">
        <f t="shared" si="885"/>
        <v/>
      </c>
      <c r="GE221" s="382" t="str">
        <f t="shared" si="885"/>
        <v/>
      </c>
      <c r="GF221" s="382" t="str">
        <f t="shared" si="885"/>
        <v/>
      </c>
      <c r="GG221" s="382" t="str">
        <f t="shared" si="885"/>
        <v/>
      </c>
      <c r="GH221" s="382" t="str">
        <f t="shared" si="885"/>
        <v/>
      </c>
      <c r="GI221" s="382" t="str">
        <f t="shared" si="885"/>
        <v/>
      </c>
      <c r="GJ221" s="382" t="str">
        <f t="shared" si="885"/>
        <v/>
      </c>
      <c r="GK221" s="382" t="str">
        <f t="shared" ref="GK221:IV221" si="886">IF(COUNT(GK14:GK103)=0,"",IF(OR(COUNT(GK110:GK112)&lt;2,GK219=""),SQRT(GK218^2+GK220^2),IF(GK213="",GK218,IF(GK213&lt;=0.05,SQRT(GK218^2+GK219^2+GK220^2),SQRT(GK218^2+GK219^2)))))</f>
        <v/>
      </c>
      <c r="GL221" s="382" t="str">
        <f t="shared" si="886"/>
        <v/>
      </c>
      <c r="GM221" s="382" t="str">
        <f t="shared" si="886"/>
        <v/>
      </c>
      <c r="GN221" s="382" t="str">
        <f t="shared" si="886"/>
        <v/>
      </c>
      <c r="GO221" s="382" t="str">
        <f t="shared" si="886"/>
        <v/>
      </c>
      <c r="GP221" s="382" t="str">
        <f t="shared" si="886"/>
        <v/>
      </c>
      <c r="GQ221" s="382" t="str">
        <f t="shared" si="886"/>
        <v/>
      </c>
      <c r="GR221" s="382" t="str">
        <f t="shared" si="886"/>
        <v/>
      </c>
      <c r="GS221" s="382" t="str">
        <f t="shared" si="886"/>
        <v/>
      </c>
      <c r="GT221" s="382" t="str">
        <f t="shared" si="886"/>
        <v/>
      </c>
      <c r="GU221" s="382" t="str">
        <f t="shared" si="886"/>
        <v/>
      </c>
      <c r="GV221" s="382" t="str">
        <f t="shared" si="886"/>
        <v/>
      </c>
      <c r="GW221" s="382" t="str">
        <f t="shared" si="886"/>
        <v/>
      </c>
      <c r="GX221" s="382" t="str">
        <f t="shared" si="886"/>
        <v/>
      </c>
      <c r="GY221" s="382" t="str">
        <f t="shared" si="886"/>
        <v/>
      </c>
      <c r="GZ221" s="382" t="str">
        <f t="shared" si="886"/>
        <v/>
      </c>
      <c r="HA221" s="382" t="str">
        <f t="shared" si="886"/>
        <v/>
      </c>
      <c r="HB221" s="382" t="str">
        <f t="shared" si="886"/>
        <v/>
      </c>
      <c r="HC221" s="382" t="str">
        <f t="shared" si="886"/>
        <v/>
      </c>
      <c r="HD221" s="382" t="str">
        <f t="shared" si="886"/>
        <v/>
      </c>
      <c r="HE221" s="382" t="str">
        <f t="shared" si="886"/>
        <v/>
      </c>
      <c r="HF221" s="382" t="str">
        <f t="shared" si="886"/>
        <v/>
      </c>
      <c r="HG221" s="382" t="str">
        <f t="shared" si="886"/>
        <v/>
      </c>
      <c r="HH221" s="382" t="str">
        <f t="shared" si="886"/>
        <v/>
      </c>
      <c r="HI221" s="382" t="str">
        <f t="shared" si="886"/>
        <v/>
      </c>
      <c r="HJ221" s="382" t="str">
        <f t="shared" si="886"/>
        <v/>
      </c>
      <c r="HK221" s="382" t="str">
        <f t="shared" si="886"/>
        <v/>
      </c>
      <c r="HL221" s="382" t="str">
        <f t="shared" si="886"/>
        <v/>
      </c>
      <c r="HM221" s="382" t="str">
        <f t="shared" si="886"/>
        <v/>
      </c>
      <c r="HN221" s="382" t="str">
        <f t="shared" si="886"/>
        <v/>
      </c>
      <c r="HO221" s="382" t="str">
        <f t="shared" si="886"/>
        <v/>
      </c>
      <c r="HP221" s="382" t="str">
        <f t="shared" si="886"/>
        <v/>
      </c>
      <c r="HQ221" s="382" t="str">
        <f t="shared" si="886"/>
        <v/>
      </c>
      <c r="HR221" s="382" t="str">
        <f t="shared" si="886"/>
        <v/>
      </c>
      <c r="HS221" s="382" t="str">
        <f t="shared" si="886"/>
        <v/>
      </c>
      <c r="HT221" s="382" t="str">
        <f t="shared" si="886"/>
        <v/>
      </c>
      <c r="HU221" s="382" t="str">
        <f t="shared" si="886"/>
        <v/>
      </c>
      <c r="HV221" s="382" t="str">
        <f t="shared" si="886"/>
        <v/>
      </c>
      <c r="HW221" s="382" t="str">
        <f t="shared" si="886"/>
        <v/>
      </c>
      <c r="HX221" s="382" t="str">
        <f t="shared" si="886"/>
        <v/>
      </c>
      <c r="HY221" s="382" t="str">
        <f t="shared" si="886"/>
        <v/>
      </c>
      <c r="HZ221" s="382" t="str">
        <f t="shared" si="886"/>
        <v/>
      </c>
      <c r="IA221" s="382" t="str">
        <f t="shared" si="886"/>
        <v/>
      </c>
      <c r="IB221" s="382" t="str">
        <f t="shared" si="886"/>
        <v/>
      </c>
      <c r="IC221" s="382" t="str">
        <f t="shared" si="886"/>
        <v/>
      </c>
      <c r="ID221" s="382" t="str">
        <f t="shared" si="886"/>
        <v/>
      </c>
      <c r="IE221" s="382" t="str">
        <f t="shared" si="886"/>
        <v/>
      </c>
      <c r="IF221" s="382" t="str">
        <f t="shared" si="886"/>
        <v/>
      </c>
      <c r="IG221" s="382" t="str">
        <f t="shared" si="886"/>
        <v/>
      </c>
      <c r="IH221" s="382" t="str">
        <f t="shared" si="886"/>
        <v/>
      </c>
      <c r="II221" s="382" t="str">
        <f t="shared" si="886"/>
        <v/>
      </c>
      <c r="IJ221" s="382" t="str">
        <f t="shared" si="886"/>
        <v/>
      </c>
      <c r="IK221" s="382" t="str">
        <f t="shared" si="886"/>
        <v/>
      </c>
      <c r="IL221" s="382" t="str">
        <f t="shared" si="886"/>
        <v/>
      </c>
      <c r="IM221" s="382" t="str">
        <f t="shared" si="886"/>
        <v/>
      </c>
      <c r="IN221" s="382" t="str">
        <f t="shared" si="886"/>
        <v/>
      </c>
      <c r="IO221" s="382" t="str">
        <f t="shared" si="886"/>
        <v/>
      </c>
      <c r="IP221" s="382" t="str">
        <f t="shared" si="886"/>
        <v/>
      </c>
      <c r="IQ221" s="382" t="str">
        <f t="shared" si="886"/>
        <v/>
      </c>
      <c r="IR221" s="382" t="str">
        <f t="shared" si="886"/>
        <v/>
      </c>
      <c r="IS221" s="382" t="str">
        <f t="shared" si="886"/>
        <v/>
      </c>
      <c r="IT221" s="382" t="str">
        <f t="shared" si="886"/>
        <v/>
      </c>
      <c r="IU221" s="382" t="str">
        <f t="shared" si="886"/>
        <v/>
      </c>
      <c r="IV221" s="382" t="str">
        <f t="shared" si="886"/>
        <v/>
      </c>
      <c r="IW221" s="382" t="str">
        <f t="shared" ref="IW221:LH221" si="887">IF(COUNT(IW14:IW103)=0,"",IF(OR(COUNT(IW110:IW112)&lt;2,IW219=""),SQRT(IW218^2+IW220^2),IF(IW213="",IW218,IF(IW213&lt;=0.05,SQRT(IW218^2+IW219^2+IW220^2),SQRT(IW218^2+IW219^2)))))</f>
        <v/>
      </c>
      <c r="IX221" s="382" t="str">
        <f t="shared" si="887"/>
        <v/>
      </c>
      <c r="IY221" s="382" t="str">
        <f t="shared" si="887"/>
        <v/>
      </c>
      <c r="IZ221" s="382" t="str">
        <f t="shared" si="887"/>
        <v/>
      </c>
      <c r="JA221" s="382" t="str">
        <f t="shared" si="887"/>
        <v/>
      </c>
      <c r="JB221" s="382" t="str">
        <f t="shared" si="887"/>
        <v/>
      </c>
      <c r="JC221" s="382" t="str">
        <f t="shared" si="887"/>
        <v/>
      </c>
      <c r="JD221" s="382" t="str">
        <f t="shared" si="887"/>
        <v/>
      </c>
      <c r="JE221" s="382" t="str">
        <f t="shared" si="887"/>
        <v/>
      </c>
      <c r="JF221" s="382" t="str">
        <f t="shared" si="887"/>
        <v/>
      </c>
      <c r="JG221" s="382" t="str">
        <f t="shared" si="887"/>
        <v/>
      </c>
      <c r="JH221" s="382" t="str">
        <f t="shared" si="887"/>
        <v/>
      </c>
      <c r="JI221" s="382" t="str">
        <f t="shared" si="887"/>
        <v/>
      </c>
      <c r="JJ221" s="382" t="str">
        <f t="shared" si="887"/>
        <v/>
      </c>
      <c r="JK221" s="382" t="str">
        <f t="shared" si="887"/>
        <v/>
      </c>
      <c r="JL221" s="382" t="str">
        <f t="shared" si="887"/>
        <v/>
      </c>
      <c r="JM221" s="382" t="str">
        <f t="shared" si="887"/>
        <v/>
      </c>
      <c r="JN221" s="382" t="str">
        <f t="shared" si="887"/>
        <v/>
      </c>
      <c r="JO221" s="382" t="str">
        <f t="shared" si="887"/>
        <v/>
      </c>
      <c r="JP221" s="382" t="str">
        <f t="shared" si="887"/>
        <v/>
      </c>
      <c r="JQ221" s="382" t="str">
        <f t="shared" si="887"/>
        <v/>
      </c>
      <c r="JR221" s="382" t="str">
        <f t="shared" si="887"/>
        <v/>
      </c>
      <c r="JS221" s="382" t="str">
        <f t="shared" si="887"/>
        <v/>
      </c>
      <c r="JT221" s="382" t="str">
        <f t="shared" si="887"/>
        <v/>
      </c>
      <c r="JU221" s="382" t="str">
        <f t="shared" si="887"/>
        <v/>
      </c>
      <c r="JV221" s="382" t="str">
        <f t="shared" si="887"/>
        <v/>
      </c>
      <c r="JW221" s="382" t="str">
        <f t="shared" si="887"/>
        <v/>
      </c>
      <c r="JX221" s="382" t="str">
        <f t="shared" si="887"/>
        <v/>
      </c>
      <c r="JY221" s="382" t="str">
        <f t="shared" si="887"/>
        <v/>
      </c>
      <c r="JZ221" s="382" t="str">
        <f t="shared" si="887"/>
        <v/>
      </c>
      <c r="KA221" s="382" t="str">
        <f t="shared" si="887"/>
        <v/>
      </c>
      <c r="KB221" s="382" t="str">
        <f t="shared" si="887"/>
        <v/>
      </c>
      <c r="KC221" s="382" t="str">
        <f t="shared" si="887"/>
        <v/>
      </c>
      <c r="KD221" s="382" t="str">
        <f t="shared" si="887"/>
        <v/>
      </c>
      <c r="KE221" s="382" t="str">
        <f t="shared" si="887"/>
        <v/>
      </c>
      <c r="KF221" s="382" t="str">
        <f t="shared" si="887"/>
        <v/>
      </c>
      <c r="KG221" s="382" t="str">
        <f t="shared" si="887"/>
        <v/>
      </c>
      <c r="KH221" s="382" t="str">
        <f t="shared" si="887"/>
        <v/>
      </c>
      <c r="KI221" s="382" t="str">
        <f t="shared" si="887"/>
        <v/>
      </c>
      <c r="KJ221" s="382" t="str">
        <f t="shared" si="887"/>
        <v/>
      </c>
      <c r="KK221" s="382" t="str">
        <f t="shared" si="887"/>
        <v/>
      </c>
      <c r="KL221" s="382" t="str">
        <f t="shared" si="887"/>
        <v/>
      </c>
      <c r="KM221" s="382" t="str">
        <f t="shared" si="887"/>
        <v/>
      </c>
      <c r="KN221" s="382" t="str">
        <f t="shared" si="887"/>
        <v/>
      </c>
      <c r="KO221" s="382" t="str">
        <f t="shared" si="887"/>
        <v/>
      </c>
      <c r="KP221" s="382" t="str">
        <f t="shared" si="887"/>
        <v/>
      </c>
      <c r="KQ221" s="382" t="str">
        <f t="shared" si="887"/>
        <v/>
      </c>
      <c r="KR221" s="382" t="str">
        <f t="shared" si="887"/>
        <v/>
      </c>
      <c r="KS221" s="382" t="str">
        <f t="shared" si="887"/>
        <v/>
      </c>
      <c r="KT221" s="382" t="str">
        <f t="shared" si="887"/>
        <v/>
      </c>
      <c r="KU221" s="382" t="str">
        <f t="shared" si="887"/>
        <v/>
      </c>
      <c r="KV221" s="382" t="str">
        <f t="shared" si="887"/>
        <v/>
      </c>
      <c r="KW221" s="382" t="str">
        <f t="shared" si="887"/>
        <v/>
      </c>
      <c r="KX221" s="382" t="str">
        <f t="shared" si="887"/>
        <v/>
      </c>
      <c r="KY221" s="382" t="str">
        <f t="shared" si="887"/>
        <v/>
      </c>
      <c r="KZ221" s="382" t="str">
        <f t="shared" si="887"/>
        <v/>
      </c>
      <c r="LA221" s="382" t="str">
        <f t="shared" si="887"/>
        <v/>
      </c>
      <c r="LB221" s="382" t="str">
        <f t="shared" si="887"/>
        <v/>
      </c>
      <c r="LC221" s="382" t="str">
        <f t="shared" si="887"/>
        <v/>
      </c>
      <c r="LD221" s="382" t="str">
        <f t="shared" si="887"/>
        <v/>
      </c>
      <c r="LE221" s="382" t="str">
        <f t="shared" si="887"/>
        <v/>
      </c>
      <c r="LF221" s="382" t="str">
        <f t="shared" si="887"/>
        <v/>
      </c>
      <c r="LG221" s="382" t="str">
        <f t="shared" si="887"/>
        <v/>
      </c>
      <c r="LH221" s="382" t="str">
        <f t="shared" si="887"/>
        <v/>
      </c>
      <c r="LI221" s="382" t="str">
        <f t="shared" ref="LI221:NT221" si="888">IF(COUNT(LI14:LI103)=0,"",IF(OR(COUNT(LI110:LI112)&lt;2,LI219=""),SQRT(LI218^2+LI220^2),IF(LI213="",LI218,IF(LI213&lt;=0.05,SQRT(LI218^2+LI219^2+LI220^2),SQRT(LI218^2+LI219^2)))))</f>
        <v/>
      </c>
      <c r="LJ221" s="382" t="str">
        <f t="shared" si="888"/>
        <v/>
      </c>
      <c r="LK221" s="382" t="str">
        <f t="shared" si="888"/>
        <v/>
      </c>
      <c r="LL221" s="382" t="str">
        <f t="shared" si="888"/>
        <v/>
      </c>
      <c r="LM221" s="382" t="str">
        <f t="shared" si="888"/>
        <v/>
      </c>
      <c r="LN221" s="382" t="str">
        <f t="shared" si="888"/>
        <v/>
      </c>
      <c r="LO221" s="382" t="str">
        <f t="shared" si="888"/>
        <v/>
      </c>
      <c r="LP221" s="382" t="str">
        <f t="shared" si="888"/>
        <v/>
      </c>
      <c r="LQ221" s="382" t="str">
        <f t="shared" si="888"/>
        <v/>
      </c>
      <c r="LR221" s="382" t="str">
        <f t="shared" si="888"/>
        <v/>
      </c>
      <c r="LS221" s="382" t="str">
        <f t="shared" si="888"/>
        <v/>
      </c>
      <c r="LT221" s="382" t="str">
        <f t="shared" si="888"/>
        <v/>
      </c>
      <c r="LU221" s="382" t="str">
        <f t="shared" si="888"/>
        <v/>
      </c>
      <c r="LV221" s="382" t="str">
        <f t="shared" si="888"/>
        <v/>
      </c>
      <c r="LW221" s="382" t="str">
        <f t="shared" si="888"/>
        <v/>
      </c>
      <c r="LX221" s="382" t="str">
        <f t="shared" si="888"/>
        <v/>
      </c>
      <c r="LY221" s="382" t="str">
        <f t="shared" si="888"/>
        <v/>
      </c>
      <c r="LZ221" s="382" t="str">
        <f t="shared" si="888"/>
        <v/>
      </c>
      <c r="MA221" s="382" t="str">
        <f t="shared" si="888"/>
        <v/>
      </c>
      <c r="MB221" s="382" t="str">
        <f t="shared" si="888"/>
        <v/>
      </c>
      <c r="MC221" s="382" t="str">
        <f t="shared" si="888"/>
        <v/>
      </c>
      <c r="MD221" s="382" t="str">
        <f t="shared" si="888"/>
        <v/>
      </c>
      <c r="ME221" s="382" t="str">
        <f t="shared" si="888"/>
        <v/>
      </c>
      <c r="MF221" s="382" t="str">
        <f t="shared" si="888"/>
        <v/>
      </c>
      <c r="MG221" s="382" t="str">
        <f t="shared" si="888"/>
        <v/>
      </c>
      <c r="MH221" s="382" t="str">
        <f t="shared" si="888"/>
        <v/>
      </c>
      <c r="MI221" s="382" t="str">
        <f t="shared" si="888"/>
        <v/>
      </c>
      <c r="MJ221" s="382" t="str">
        <f t="shared" si="888"/>
        <v/>
      </c>
      <c r="MK221" s="382" t="str">
        <f t="shared" si="888"/>
        <v/>
      </c>
      <c r="ML221" s="382" t="str">
        <f t="shared" si="888"/>
        <v/>
      </c>
      <c r="MM221" s="382" t="str">
        <f t="shared" si="888"/>
        <v/>
      </c>
      <c r="MN221" s="382" t="str">
        <f t="shared" si="888"/>
        <v/>
      </c>
      <c r="MO221" s="382" t="str">
        <f t="shared" si="888"/>
        <v/>
      </c>
      <c r="MP221" s="382" t="str">
        <f t="shared" si="888"/>
        <v/>
      </c>
      <c r="MQ221" s="382" t="str">
        <f t="shared" si="888"/>
        <v/>
      </c>
      <c r="MR221" s="382" t="str">
        <f t="shared" si="888"/>
        <v/>
      </c>
      <c r="MS221" s="382" t="str">
        <f t="shared" si="888"/>
        <v/>
      </c>
      <c r="MT221" s="382" t="str">
        <f t="shared" si="888"/>
        <v/>
      </c>
      <c r="MU221" s="382" t="str">
        <f t="shared" si="888"/>
        <v/>
      </c>
      <c r="MV221" s="382" t="str">
        <f t="shared" si="888"/>
        <v/>
      </c>
      <c r="MW221" s="382" t="str">
        <f t="shared" si="888"/>
        <v/>
      </c>
      <c r="MX221" s="382" t="str">
        <f t="shared" si="888"/>
        <v/>
      </c>
      <c r="MY221" s="382" t="str">
        <f t="shared" si="888"/>
        <v/>
      </c>
      <c r="MZ221" s="382" t="str">
        <f t="shared" si="888"/>
        <v/>
      </c>
      <c r="NA221" s="382" t="str">
        <f t="shared" si="888"/>
        <v/>
      </c>
      <c r="NB221" s="382" t="str">
        <f t="shared" si="888"/>
        <v/>
      </c>
      <c r="NC221" s="382" t="str">
        <f t="shared" si="888"/>
        <v/>
      </c>
      <c r="ND221" s="382" t="str">
        <f t="shared" si="888"/>
        <v/>
      </c>
      <c r="NE221" s="382" t="str">
        <f t="shared" si="888"/>
        <v/>
      </c>
      <c r="NF221" s="382" t="str">
        <f t="shared" si="888"/>
        <v/>
      </c>
      <c r="NG221" s="382" t="str">
        <f t="shared" si="888"/>
        <v/>
      </c>
      <c r="NH221" s="382" t="str">
        <f t="shared" si="888"/>
        <v/>
      </c>
      <c r="NI221" s="382" t="str">
        <f t="shared" si="888"/>
        <v/>
      </c>
      <c r="NJ221" s="382" t="str">
        <f t="shared" si="888"/>
        <v/>
      </c>
      <c r="NK221" s="382" t="str">
        <f t="shared" si="888"/>
        <v/>
      </c>
      <c r="NL221" s="382" t="str">
        <f t="shared" si="888"/>
        <v/>
      </c>
      <c r="NM221" s="382" t="str">
        <f t="shared" si="888"/>
        <v/>
      </c>
      <c r="NN221" s="382" t="str">
        <f t="shared" si="888"/>
        <v/>
      </c>
      <c r="NO221" s="382" t="str">
        <f t="shared" si="888"/>
        <v/>
      </c>
      <c r="NP221" s="382" t="str">
        <f t="shared" si="888"/>
        <v/>
      </c>
      <c r="NQ221" s="382" t="str">
        <f t="shared" si="888"/>
        <v/>
      </c>
      <c r="NR221" s="382" t="str">
        <f t="shared" si="888"/>
        <v/>
      </c>
      <c r="NS221" s="382" t="str">
        <f t="shared" si="888"/>
        <v/>
      </c>
      <c r="NT221" s="382" t="str">
        <f t="shared" si="888"/>
        <v/>
      </c>
      <c r="NU221" s="382" t="str">
        <f t="shared" ref="NU221:QF221" si="889">IF(COUNT(NU14:NU103)=0,"",IF(OR(COUNT(NU110:NU112)&lt;2,NU219=""),SQRT(NU218^2+NU220^2),IF(NU213="",NU218,IF(NU213&lt;=0.05,SQRT(NU218^2+NU219^2+NU220^2),SQRT(NU218^2+NU219^2)))))</f>
        <v/>
      </c>
      <c r="NV221" s="382" t="str">
        <f t="shared" si="889"/>
        <v/>
      </c>
      <c r="NW221" s="382" t="str">
        <f t="shared" si="889"/>
        <v/>
      </c>
      <c r="NX221" s="382" t="str">
        <f t="shared" si="889"/>
        <v/>
      </c>
      <c r="NY221" s="382" t="str">
        <f t="shared" si="889"/>
        <v/>
      </c>
      <c r="NZ221" s="382" t="str">
        <f t="shared" si="889"/>
        <v/>
      </c>
      <c r="OA221" s="382" t="str">
        <f t="shared" si="889"/>
        <v/>
      </c>
      <c r="OB221" s="382" t="str">
        <f t="shared" si="889"/>
        <v/>
      </c>
      <c r="OC221" s="382" t="str">
        <f t="shared" si="889"/>
        <v/>
      </c>
      <c r="OD221" s="382" t="str">
        <f t="shared" si="889"/>
        <v/>
      </c>
      <c r="OE221" s="382" t="str">
        <f t="shared" si="889"/>
        <v/>
      </c>
      <c r="OF221" s="382" t="str">
        <f t="shared" si="889"/>
        <v/>
      </c>
      <c r="OG221" s="382" t="str">
        <f t="shared" si="889"/>
        <v/>
      </c>
      <c r="OH221" s="382" t="str">
        <f t="shared" si="889"/>
        <v/>
      </c>
      <c r="OI221" s="382" t="str">
        <f t="shared" si="889"/>
        <v/>
      </c>
      <c r="OJ221" s="382" t="str">
        <f t="shared" si="889"/>
        <v/>
      </c>
      <c r="OK221" s="382" t="str">
        <f t="shared" si="889"/>
        <v/>
      </c>
      <c r="OL221" s="382" t="str">
        <f t="shared" si="889"/>
        <v/>
      </c>
      <c r="OM221" s="382" t="str">
        <f t="shared" si="889"/>
        <v/>
      </c>
      <c r="ON221" s="382" t="str">
        <f t="shared" si="889"/>
        <v/>
      </c>
      <c r="OO221" s="382" t="str">
        <f t="shared" si="889"/>
        <v/>
      </c>
      <c r="OP221" s="382" t="str">
        <f t="shared" si="889"/>
        <v/>
      </c>
      <c r="OQ221" s="384" t="str">
        <f t="shared" si="889"/>
        <v/>
      </c>
      <c r="OR221" s="384" t="str">
        <f t="shared" si="889"/>
        <v/>
      </c>
      <c r="OS221" s="384" t="str">
        <f t="shared" si="889"/>
        <v/>
      </c>
      <c r="OT221" s="384" t="str">
        <f t="shared" si="889"/>
        <v/>
      </c>
      <c r="OU221" s="384" t="str">
        <f t="shared" si="889"/>
        <v/>
      </c>
      <c r="OV221" s="384" t="str">
        <f t="shared" si="889"/>
        <v/>
      </c>
      <c r="OW221" s="384" t="str">
        <f t="shared" si="889"/>
        <v/>
      </c>
      <c r="OX221" s="384" t="str">
        <f t="shared" si="889"/>
        <v/>
      </c>
      <c r="OY221" s="384" t="str">
        <f t="shared" si="889"/>
        <v/>
      </c>
      <c r="OZ221" s="384" t="str">
        <f t="shared" si="889"/>
        <v/>
      </c>
      <c r="PA221" s="384" t="str">
        <f t="shared" si="889"/>
        <v/>
      </c>
      <c r="PB221" s="384" t="str">
        <f t="shared" si="889"/>
        <v/>
      </c>
      <c r="PC221" s="384" t="str">
        <f t="shared" si="889"/>
        <v/>
      </c>
      <c r="PD221" s="384" t="str">
        <f t="shared" si="889"/>
        <v/>
      </c>
      <c r="PE221" s="384" t="str">
        <f t="shared" si="889"/>
        <v/>
      </c>
      <c r="PF221" s="384" t="str">
        <f t="shared" si="889"/>
        <v/>
      </c>
      <c r="PG221" s="384" t="str">
        <f t="shared" si="889"/>
        <v/>
      </c>
      <c r="PH221" s="384" t="str">
        <f t="shared" si="889"/>
        <v/>
      </c>
      <c r="PI221" s="384" t="str">
        <f t="shared" si="889"/>
        <v/>
      </c>
      <c r="PJ221" s="384" t="str">
        <f t="shared" si="889"/>
        <v/>
      </c>
      <c r="PK221" s="384" t="str">
        <f t="shared" si="889"/>
        <v/>
      </c>
      <c r="PL221" s="384" t="str">
        <f t="shared" si="889"/>
        <v/>
      </c>
      <c r="PM221" s="384" t="str">
        <f t="shared" si="889"/>
        <v/>
      </c>
      <c r="PN221" s="384" t="str">
        <f t="shared" si="889"/>
        <v/>
      </c>
      <c r="PO221" s="384" t="str">
        <f t="shared" si="889"/>
        <v/>
      </c>
      <c r="PP221" s="384" t="str">
        <f t="shared" si="889"/>
        <v/>
      </c>
      <c r="PQ221" s="384" t="str">
        <f t="shared" si="889"/>
        <v/>
      </c>
      <c r="PR221" s="384" t="str">
        <f t="shared" si="889"/>
        <v/>
      </c>
      <c r="PS221" s="384" t="str">
        <f t="shared" si="889"/>
        <v/>
      </c>
      <c r="PT221" s="384" t="str">
        <f t="shared" si="889"/>
        <v/>
      </c>
      <c r="PU221" s="384" t="str">
        <f t="shared" si="889"/>
        <v/>
      </c>
      <c r="PV221" s="384" t="str">
        <f t="shared" si="889"/>
        <v/>
      </c>
      <c r="PW221" s="384" t="str">
        <f t="shared" si="889"/>
        <v/>
      </c>
      <c r="PX221" s="384" t="str">
        <f t="shared" si="889"/>
        <v/>
      </c>
      <c r="PY221" s="384" t="str">
        <f t="shared" si="889"/>
        <v/>
      </c>
      <c r="PZ221" s="384" t="str">
        <f t="shared" si="889"/>
        <v/>
      </c>
      <c r="QA221" s="384" t="str">
        <f t="shared" si="889"/>
        <v/>
      </c>
      <c r="QB221" s="384" t="str">
        <f t="shared" si="889"/>
        <v/>
      </c>
      <c r="QC221" s="384" t="str">
        <f t="shared" si="889"/>
        <v/>
      </c>
      <c r="QD221" s="384" t="str">
        <f t="shared" si="889"/>
        <v/>
      </c>
      <c r="QE221" s="384" t="str">
        <f t="shared" si="889"/>
        <v/>
      </c>
      <c r="QF221" s="384" t="str">
        <f t="shared" si="889"/>
        <v/>
      </c>
      <c r="QG221" s="384" t="str">
        <f t="shared" ref="QG221:SR221" si="890">IF(COUNT(QG14:QG103)=0,"",IF(OR(COUNT(QG110:QG112)&lt;2,QG219=""),SQRT(QG218^2+QG220^2),IF(QG213="",QG218,IF(QG213&lt;=0.05,SQRT(QG218^2+QG219^2+QG220^2),SQRT(QG218^2+QG219^2)))))</f>
        <v/>
      </c>
      <c r="QH221" s="384" t="str">
        <f t="shared" si="890"/>
        <v/>
      </c>
      <c r="QI221" s="384" t="str">
        <f t="shared" si="890"/>
        <v/>
      </c>
      <c r="QJ221" s="384" t="str">
        <f t="shared" si="890"/>
        <v/>
      </c>
      <c r="QK221" s="384" t="str">
        <f t="shared" si="890"/>
        <v/>
      </c>
      <c r="QL221" s="384" t="str">
        <f t="shared" si="890"/>
        <v/>
      </c>
      <c r="QM221" s="384" t="str">
        <f t="shared" si="890"/>
        <v/>
      </c>
      <c r="QN221" s="384" t="str">
        <f t="shared" si="890"/>
        <v/>
      </c>
      <c r="QO221" s="384" t="str">
        <f t="shared" si="890"/>
        <v/>
      </c>
      <c r="QP221" s="384" t="str">
        <f t="shared" si="890"/>
        <v/>
      </c>
      <c r="QQ221" s="384" t="str">
        <f t="shared" si="890"/>
        <v/>
      </c>
      <c r="QR221" s="384" t="str">
        <f t="shared" si="890"/>
        <v/>
      </c>
      <c r="QS221" s="384" t="str">
        <f t="shared" si="890"/>
        <v/>
      </c>
      <c r="QT221" s="384" t="str">
        <f t="shared" si="890"/>
        <v/>
      </c>
      <c r="QU221" s="384" t="str">
        <f t="shared" si="890"/>
        <v/>
      </c>
      <c r="QV221" s="384" t="str">
        <f t="shared" si="890"/>
        <v/>
      </c>
      <c r="QW221" s="384" t="str">
        <f t="shared" si="890"/>
        <v/>
      </c>
      <c r="QX221" s="384" t="str">
        <f t="shared" si="890"/>
        <v/>
      </c>
      <c r="QY221" s="384" t="str">
        <f t="shared" si="890"/>
        <v/>
      </c>
      <c r="QZ221" s="384" t="str">
        <f t="shared" si="890"/>
        <v/>
      </c>
      <c r="RA221" s="384" t="str">
        <f t="shared" si="890"/>
        <v/>
      </c>
      <c r="RB221" s="384" t="str">
        <f t="shared" si="890"/>
        <v/>
      </c>
      <c r="RC221" s="384" t="str">
        <f t="shared" si="890"/>
        <v/>
      </c>
      <c r="RD221" s="384" t="str">
        <f t="shared" si="890"/>
        <v/>
      </c>
      <c r="RE221" s="384" t="str">
        <f t="shared" si="890"/>
        <v/>
      </c>
      <c r="RF221" s="384" t="str">
        <f t="shared" si="890"/>
        <v/>
      </c>
      <c r="RG221" s="384" t="str">
        <f t="shared" si="890"/>
        <v/>
      </c>
      <c r="RH221" s="384" t="str">
        <f t="shared" si="890"/>
        <v/>
      </c>
      <c r="RI221" s="384" t="str">
        <f t="shared" si="890"/>
        <v/>
      </c>
      <c r="RJ221" s="384" t="str">
        <f t="shared" si="890"/>
        <v/>
      </c>
      <c r="RK221" s="384" t="str">
        <f t="shared" si="890"/>
        <v/>
      </c>
      <c r="RL221" s="384" t="str">
        <f t="shared" si="890"/>
        <v/>
      </c>
      <c r="RM221" s="384" t="str">
        <f t="shared" si="890"/>
        <v/>
      </c>
      <c r="RN221" s="384" t="str">
        <f t="shared" si="890"/>
        <v/>
      </c>
      <c r="RO221" s="384" t="str">
        <f t="shared" si="890"/>
        <v/>
      </c>
      <c r="RP221" s="384" t="str">
        <f t="shared" si="890"/>
        <v/>
      </c>
      <c r="RQ221" s="384" t="str">
        <f t="shared" si="890"/>
        <v/>
      </c>
      <c r="RR221" s="384" t="str">
        <f t="shared" si="890"/>
        <v/>
      </c>
      <c r="RS221" s="384" t="str">
        <f t="shared" si="890"/>
        <v/>
      </c>
      <c r="RT221" s="384" t="str">
        <f t="shared" si="890"/>
        <v/>
      </c>
      <c r="RU221" s="384" t="str">
        <f t="shared" si="890"/>
        <v/>
      </c>
      <c r="RV221" s="384" t="str">
        <f t="shared" si="890"/>
        <v/>
      </c>
      <c r="RW221" s="384" t="str">
        <f t="shared" si="890"/>
        <v/>
      </c>
      <c r="RX221" s="384" t="str">
        <f t="shared" si="890"/>
        <v/>
      </c>
      <c r="RY221" s="384" t="str">
        <f t="shared" si="890"/>
        <v/>
      </c>
      <c r="RZ221" s="384" t="str">
        <f t="shared" si="890"/>
        <v/>
      </c>
      <c r="SA221" s="384" t="str">
        <f t="shared" si="890"/>
        <v/>
      </c>
      <c r="SB221" s="384" t="str">
        <f t="shared" si="890"/>
        <v/>
      </c>
      <c r="SC221" s="384" t="str">
        <f t="shared" si="890"/>
        <v/>
      </c>
      <c r="SD221" s="384" t="str">
        <f t="shared" si="890"/>
        <v/>
      </c>
      <c r="SE221" s="384" t="str">
        <f t="shared" si="890"/>
        <v/>
      </c>
      <c r="SF221" s="384" t="str">
        <f t="shared" si="890"/>
        <v/>
      </c>
      <c r="SG221" s="384" t="str">
        <f t="shared" si="890"/>
        <v/>
      </c>
      <c r="SH221" s="384" t="str">
        <f t="shared" si="890"/>
        <v/>
      </c>
      <c r="SI221" s="384" t="str">
        <f t="shared" si="890"/>
        <v/>
      </c>
      <c r="SJ221" s="384" t="str">
        <f t="shared" si="890"/>
        <v/>
      </c>
      <c r="SK221" s="384" t="str">
        <f t="shared" si="890"/>
        <v/>
      </c>
      <c r="SL221" s="384" t="str">
        <f t="shared" si="890"/>
        <v/>
      </c>
      <c r="SM221" s="384" t="str">
        <f t="shared" si="890"/>
        <v/>
      </c>
      <c r="SN221" s="384" t="str">
        <f t="shared" si="890"/>
        <v/>
      </c>
      <c r="SO221" s="384" t="str">
        <f t="shared" si="890"/>
        <v/>
      </c>
      <c r="SP221" s="384" t="str">
        <f t="shared" si="890"/>
        <v/>
      </c>
      <c r="SQ221" s="384" t="str">
        <f t="shared" si="890"/>
        <v/>
      </c>
      <c r="SR221" s="384" t="str">
        <f t="shared" si="890"/>
        <v/>
      </c>
      <c r="SS221" s="384" t="str">
        <f t="shared" ref="SS221:VD221" si="891">IF(COUNT(SS14:SS103)=0,"",IF(OR(COUNT(SS110:SS112)&lt;2,SS219=""),SQRT(SS218^2+SS220^2),IF(SS213="",SS218,IF(SS213&lt;=0.05,SQRT(SS218^2+SS219^2+SS220^2),SQRT(SS218^2+SS219^2)))))</f>
        <v/>
      </c>
      <c r="ST221" s="384" t="str">
        <f t="shared" si="891"/>
        <v/>
      </c>
      <c r="SU221" s="384" t="str">
        <f t="shared" si="891"/>
        <v/>
      </c>
      <c r="SV221" s="384" t="str">
        <f t="shared" si="891"/>
        <v/>
      </c>
      <c r="SW221" s="384" t="str">
        <f t="shared" si="891"/>
        <v/>
      </c>
      <c r="SX221" s="384" t="str">
        <f t="shared" si="891"/>
        <v/>
      </c>
      <c r="SY221" s="384" t="str">
        <f t="shared" si="891"/>
        <v/>
      </c>
      <c r="SZ221" s="384" t="str">
        <f t="shared" si="891"/>
        <v/>
      </c>
      <c r="TA221" s="384" t="str">
        <f t="shared" si="891"/>
        <v/>
      </c>
      <c r="TB221" s="384" t="str">
        <f t="shared" si="891"/>
        <v/>
      </c>
      <c r="TC221" s="384" t="str">
        <f t="shared" si="891"/>
        <v/>
      </c>
      <c r="TD221" s="384" t="str">
        <f t="shared" si="891"/>
        <v/>
      </c>
      <c r="TE221" s="384" t="str">
        <f t="shared" si="891"/>
        <v/>
      </c>
      <c r="TF221" s="384" t="str">
        <f t="shared" si="891"/>
        <v/>
      </c>
      <c r="TG221" s="384" t="str">
        <f t="shared" si="891"/>
        <v/>
      </c>
      <c r="TH221" s="384" t="str">
        <f t="shared" si="891"/>
        <v/>
      </c>
      <c r="TI221" s="384" t="str">
        <f t="shared" si="891"/>
        <v/>
      </c>
      <c r="TJ221" s="384" t="str">
        <f t="shared" si="891"/>
        <v/>
      </c>
      <c r="TK221" s="384" t="str">
        <f t="shared" si="891"/>
        <v/>
      </c>
      <c r="TL221" s="384" t="str">
        <f t="shared" si="891"/>
        <v/>
      </c>
      <c r="TM221" s="384" t="str">
        <f t="shared" si="891"/>
        <v/>
      </c>
      <c r="TN221" s="384" t="str">
        <f t="shared" si="891"/>
        <v/>
      </c>
      <c r="TO221" s="384" t="str">
        <f t="shared" si="891"/>
        <v/>
      </c>
      <c r="TP221" s="384" t="str">
        <f t="shared" si="891"/>
        <v/>
      </c>
      <c r="TQ221" s="384" t="str">
        <f t="shared" si="891"/>
        <v/>
      </c>
      <c r="TR221" s="384" t="str">
        <f t="shared" si="891"/>
        <v/>
      </c>
      <c r="TS221" s="384" t="str">
        <f t="shared" si="891"/>
        <v/>
      </c>
      <c r="TT221" s="384" t="str">
        <f t="shared" si="891"/>
        <v/>
      </c>
      <c r="TU221" s="384" t="str">
        <f t="shared" si="891"/>
        <v/>
      </c>
      <c r="TV221" s="384" t="str">
        <f t="shared" si="891"/>
        <v/>
      </c>
      <c r="TW221" s="384" t="str">
        <f t="shared" si="891"/>
        <v/>
      </c>
      <c r="TX221" s="384" t="str">
        <f t="shared" si="891"/>
        <v/>
      </c>
      <c r="TY221" s="384" t="str">
        <f t="shared" si="891"/>
        <v/>
      </c>
      <c r="TZ221" s="384" t="str">
        <f t="shared" si="891"/>
        <v/>
      </c>
      <c r="UA221" s="384" t="str">
        <f t="shared" si="891"/>
        <v/>
      </c>
      <c r="UB221" s="384" t="str">
        <f t="shared" si="891"/>
        <v/>
      </c>
      <c r="UC221" s="384" t="str">
        <f t="shared" si="891"/>
        <v/>
      </c>
      <c r="UD221" s="384" t="str">
        <f t="shared" si="891"/>
        <v/>
      </c>
      <c r="UE221" s="384" t="str">
        <f t="shared" si="891"/>
        <v/>
      </c>
      <c r="UF221" s="384" t="str">
        <f t="shared" si="891"/>
        <v/>
      </c>
      <c r="UG221" s="384" t="str">
        <f t="shared" si="891"/>
        <v/>
      </c>
      <c r="UH221" s="384" t="str">
        <f t="shared" si="891"/>
        <v/>
      </c>
      <c r="UI221" s="384" t="str">
        <f t="shared" si="891"/>
        <v/>
      </c>
      <c r="UJ221" s="384" t="str">
        <f t="shared" si="891"/>
        <v/>
      </c>
      <c r="UK221" s="384" t="str">
        <f t="shared" si="891"/>
        <v/>
      </c>
      <c r="UL221" s="384" t="str">
        <f t="shared" si="891"/>
        <v/>
      </c>
      <c r="UM221" s="384" t="str">
        <f t="shared" si="891"/>
        <v/>
      </c>
      <c r="UN221" s="384" t="str">
        <f t="shared" si="891"/>
        <v/>
      </c>
      <c r="UO221" s="384" t="str">
        <f t="shared" si="891"/>
        <v/>
      </c>
      <c r="UP221" s="384" t="str">
        <f t="shared" si="891"/>
        <v/>
      </c>
      <c r="UQ221" s="384" t="str">
        <f t="shared" si="891"/>
        <v/>
      </c>
      <c r="UR221" s="384" t="str">
        <f t="shared" si="891"/>
        <v/>
      </c>
      <c r="US221" s="384" t="str">
        <f t="shared" si="891"/>
        <v/>
      </c>
      <c r="UT221" s="384" t="str">
        <f t="shared" si="891"/>
        <v/>
      </c>
      <c r="UU221" s="384" t="str">
        <f t="shared" si="891"/>
        <v/>
      </c>
      <c r="UV221" s="384" t="str">
        <f t="shared" si="891"/>
        <v/>
      </c>
      <c r="UW221" s="384" t="str">
        <f t="shared" si="891"/>
        <v/>
      </c>
      <c r="UX221" s="384" t="str">
        <f t="shared" si="891"/>
        <v/>
      </c>
      <c r="UY221" s="384" t="str">
        <f t="shared" si="891"/>
        <v/>
      </c>
      <c r="UZ221" s="384" t="str">
        <f t="shared" si="891"/>
        <v/>
      </c>
      <c r="VA221" s="384" t="str">
        <f t="shared" si="891"/>
        <v/>
      </c>
      <c r="VB221" s="384" t="str">
        <f t="shared" si="891"/>
        <v/>
      </c>
      <c r="VC221" s="384" t="str">
        <f t="shared" si="891"/>
        <v/>
      </c>
      <c r="VD221" s="384" t="str">
        <f t="shared" si="891"/>
        <v/>
      </c>
      <c r="VE221" s="384" t="str">
        <f t="shared" ref="VE221:WI221" si="892">IF(COUNT(VE14:VE103)=0,"",IF(OR(COUNT(VE110:VE112)&lt;2,VE219=""),SQRT(VE218^2+VE220^2),IF(VE213="",VE218,IF(VE213&lt;=0.05,SQRT(VE218^2+VE219^2+VE220^2),SQRT(VE218^2+VE219^2)))))</f>
        <v/>
      </c>
      <c r="VF221" s="384" t="str">
        <f t="shared" si="892"/>
        <v/>
      </c>
      <c r="VG221" s="384" t="str">
        <f t="shared" si="892"/>
        <v/>
      </c>
      <c r="VH221" s="384" t="str">
        <f t="shared" si="892"/>
        <v/>
      </c>
      <c r="VI221" s="384" t="str">
        <f t="shared" si="892"/>
        <v/>
      </c>
      <c r="VJ221" s="384" t="str">
        <f t="shared" si="892"/>
        <v/>
      </c>
      <c r="VK221" s="384" t="str">
        <f t="shared" si="892"/>
        <v/>
      </c>
      <c r="VL221" s="384" t="str">
        <f t="shared" si="892"/>
        <v/>
      </c>
      <c r="VM221" s="384" t="str">
        <f t="shared" si="892"/>
        <v/>
      </c>
      <c r="VN221" s="384" t="str">
        <f t="shared" si="892"/>
        <v/>
      </c>
      <c r="VO221" s="384" t="str">
        <f t="shared" si="892"/>
        <v/>
      </c>
      <c r="VP221" s="384" t="str">
        <f t="shared" si="892"/>
        <v/>
      </c>
      <c r="VQ221" s="384" t="str">
        <f t="shared" si="892"/>
        <v/>
      </c>
      <c r="VR221" s="384" t="str">
        <f t="shared" si="892"/>
        <v/>
      </c>
      <c r="VS221" s="384" t="str">
        <f t="shared" si="892"/>
        <v/>
      </c>
      <c r="VT221" s="384" t="str">
        <f t="shared" si="892"/>
        <v/>
      </c>
      <c r="VU221" s="384" t="str">
        <f t="shared" si="892"/>
        <v/>
      </c>
      <c r="VV221" s="384" t="str">
        <f t="shared" si="892"/>
        <v/>
      </c>
      <c r="VW221" s="384" t="str">
        <f t="shared" si="892"/>
        <v/>
      </c>
      <c r="VX221" s="384" t="str">
        <f t="shared" si="892"/>
        <v/>
      </c>
      <c r="VY221" s="384" t="str">
        <f t="shared" si="892"/>
        <v/>
      </c>
      <c r="VZ221" s="384" t="str">
        <f t="shared" si="892"/>
        <v/>
      </c>
      <c r="WA221" s="384" t="str">
        <f t="shared" si="892"/>
        <v/>
      </c>
      <c r="WB221" s="384" t="str">
        <f t="shared" si="892"/>
        <v/>
      </c>
      <c r="WC221" s="384" t="str">
        <f t="shared" si="892"/>
        <v/>
      </c>
      <c r="WD221" s="384" t="str">
        <f t="shared" si="892"/>
        <v/>
      </c>
      <c r="WE221" s="384" t="str">
        <f t="shared" si="892"/>
        <v/>
      </c>
      <c r="WF221" s="384" t="str">
        <f t="shared" si="892"/>
        <v/>
      </c>
      <c r="WG221" s="384" t="str">
        <f t="shared" si="892"/>
        <v/>
      </c>
      <c r="WH221" s="384" t="str">
        <f t="shared" si="892"/>
        <v/>
      </c>
      <c r="WI221" s="382" t="str">
        <f t="shared" si="892"/>
        <v/>
      </c>
    </row>
    <row r="222" spans="1:607">
      <c r="A222" s="348"/>
      <c r="B222" s="360" t="s">
        <v>954</v>
      </c>
      <c r="C222" s="348"/>
      <c r="D222" s="348"/>
      <c r="E222" s="348"/>
      <c r="F222" s="348"/>
      <c r="G222" s="361" t="str">
        <f t="shared" si="734"/>
        <v/>
      </c>
      <c r="H222" s="361" t="str">
        <f t="shared" si="735"/>
        <v/>
      </c>
      <c r="I222" s="397"/>
      <c r="J222" s="348"/>
      <c r="K222" s="348"/>
      <c r="L222" s="348"/>
      <c r="M222" s="348"/>
      <c r="N222" s="400"/>
      <c r="O222" s="400"/>
      <c r="P222" s="400"/>
      <c r="Q222" s="400"/>
      <c r="R222" s="400"/>
      <c r="S222" s="400"/>
      <c r="T222" s="400"/>
      <c r="U222" s="400"/>
      <c r="V222" s="400"/>
      <c r="W222" s="400"/>
      <c r="X222" s="400"/>
      <c r="Y222" s="400"/>
      <c r="Z222" s="400"/>
      <c r="AA222" s="400"/>
      <c r="AB222" s="400"/>
      <c r="AC222" s="400"/>
      <c r="AD222" s="400"/>
      <c r="AE222" s="400"/>
      <c r="AF222" s="400"/>
      <c r="AG222" s="400"/>
      <c r="AH222" s="400"/>
      <c r="AI222" s="400"/>
      <c r="AJ222" s="400"/>
      <c r="AK222" s="400"/>
      <c r="AL222" s="400"/>
      <c r="AM222" s="400"/>
      <c r="AN222" s="400"/>
      <c r="AO222" s="400"/>
      <c r="AP222" s="400"/>
      <c r="AQ222" s="400"/>
      <c r="AR222" s="400"/>
      <c r="AS222" s="400"/>
      <c r="AT222" s="400"/>
      <c r="AU222" s="400"/>
      <c r="AV222" s="400"/>
      <c r="AW222" s="400"/>
      <c r="AX222" s="400"/>
      <c r="AY222" s="400"/>
      <c r="AZ222" s="400"/>
      <c r="BA222" s="400"/>
      <c r="BB222" s="400"/>
      <c r="BC222" s="400"/>
      <c r="BD222" s="400"/>
      <c r="BE222" s="400"/>
      <c r="BF222" s="400"/>
      <c r="BG222" s="400"/>
      <c r="BH222" s="400"/>
      <c r="BI222" s="400"/>
      <c r="BJ222" s="400"/>
      <c r="BK222" s="400"/>
      <c r="BL222" s="400"/>
      <c r="BM222" s="400"/>
      <c r="BN222" s="400"/>
      <c r="BO222" s="400"/>
      <c r="BP222" s="400"/>
      <c r="BQ222" s="400"/>
      <c r="BR222" s="400"/>
      <c r="BS222" s="400"/>
      <c r="BT222" s="400"/>
      <c r="BU222" s="400"/>
      <c r="BV222" s="400"/>
      <c r="BW222" s="400"/>
      <c r="BX222" s="400"/>
      <c r="BY222" s="400"/>
      <c r="BZ222" s="400"/>
      <c r="CA222" s="400"/>
      <c r="CB222" s="400"/>
      <c r="CC222" s="400"/>
      <c r="CD222" s="400"/>
      <c r="CE222" s="400"/>
      <c r="CF222" s="400"/>
      <c r="CG222" s="400"/>
      <c r="CH222" s="400"/>
      <c r="CI222" s="400"/>
      <c r="CJ222" s="400"/>
      <c r="CK222" s="400"/>
      <c r="CL222" s="400"/>
      <c r="CM222" s="400"/>
      <c r="CN222" s="400"/>
      <c r="CO222" s="400"/>
      <c r="CP222" s="400"/>
      <c r="CQ222" s="400"/>
      <c r="CR222" s="400"/>
      <c r="CS222" s="400"/>
      <c r="CT222" s="400"/>
      <c r="CU222" s="400"/>
      <c r="CV222" s="400"/>
      <c r="CW222" s="400"/>
      <c r="CX222" s="400"/>
      <c r="CY222" s="400"/>
      <c r="CZ222" s="362"/>
      <c r="DA222" s="903"/>
      <c r="DB222" s="899" t="s">
        <v>1394</v>
      </c>
      <c r="DC222" s="899"/>
      <c r="DD222" s="382" t="e">
        <f>IF(DD211&gt;=DD208,0,IF(DD209="","",IF(OR(COUNT(DD116:DD125)&lt;2,(DD208-DD211)/(DD107*DD109)&lt;0,(DD208-DD209)/(DD107*DD109)&lt;0),"",IF(DD213="","",IF(DD213&lt;=0.05,SQRT((DD208-DD209)/(DD107*DD109)),SQRT((DD208-DD211)/(DD107*DD109)))))))</f>
        <v>#VALUE!</v>
      </c>
      <c r="DE222" s="382" t="e">
        <f t="shared" ref="DE222:FP222" si="893">IF(DE211&gt;=DE208,0,IF(DE209="","",IF(OR(COUNT(DE116:DE125)&lt;2,(DE208-DE211)/(DE107*DE109)&lt;0,(DE208-DE209)/(DE107*DE109)&lt;0),"",IF(DE213="","",IF(DE213&lt;=0.05,SQRT((DE208-DE209)/(DE107*DE109)),SQRT((DE208-DE211)/(DE107*DE109)))))))</f>
        <v>#VALUE!</v>
      </c>
      <c r="DF222" s="382" t="e">
        <f t="shared" si="893"/>
        <v>#VALUE!</v>
      </c>
      <c r="DG222" s="382" t="e">
        <f t="shared" si="893"/>
        <v>#VALUE!</v>
      </c>
      <c r="DH222" s="382" t="e">
        <f t="shared" si="893"/>
        <v>#VALUE!</v>
      </c>
      <c r="DI222" s="382" t="e">
        <f t="shared" si="893"/>
        <v>#VALUE!</v>
      </c>
      <c r="DJ222" s="382" t="e">
        <f t="shared" si="893"/>
        <v>#VALUE!</v>
      </c>
      <c r="DK222" s="382" t="e">
        <f t="shared" si="893"/>
        <v>#VALUE!</v>
      </c>
      <c r="DL222" s="382" t="e">
        <f t="shared" si="893"/>
        <v>#VALUE!</v>
      </c>
      <c r="DM222" s="382" t="e">
        <f t="shared" si="893"/>
        <v>#VALUE!</v>
      </c>
      <c r="DN222" s="382" t="e">
        <f t="shared" si="893"/>
        <v>#VALUE!</v>
      </c>
      <c r="DO222" s="382" t="e">
        <f t="shared" si="893"/>
        <v>#VALUE!</v>
      </c>
      <c r="DP222" s="382" t="e">
        <f t="shared" si="893"/>
        <v>#VALUE!</v>
      </c>
      <c r="DQ222" s="382" t="e">
        <f t="shared" si="893"/>
        <v>#VALUE!</v>
      </c>
      <c r="DR222" s="382" t="e">
        <f t="shared" si="893"/>
        <v>#VALUE!</v>
      </c>
      <c r="DS222" s="382" t="e">
        <f t="shared" si="893"/>
        <v>#VALUE!</v>
      </c>
      <c r="DT222" s="382" t="e">
        <f t="shared" si="893"/>
        <v>#VALUE!</v>
      </c>
      <c r="DU222" s="382" t="e">
        <f t="shared" si="893"/>
        <v>#VALUE!</v>
      </c>
      <c r="DV222" s="382" t="e">
        <f t="shared" si="893"/>
        <v>#VALUE!</v>
      </c>
      <c r="DW222" s="382" t="e">
        <f t="shared" si="893"/>
        <v>#VALUE!</v>
      </c>
      <c r="DX222" s="382" t="e">
        <f t="shared" si="893"/>
        <v>#VALUE!</v>
      </c>
      <c r="DY222" s="382" t="e">
        <f t="shared" si="893"/>
        <v>#VALUE!</v>
      </c>
      <c r="DZ222" s="382" t="e">
        <f t="shared" si="893"/>
        <v>#VALUE!</v>
      </c>
      <c r="EA222" s="382" t="e">
        <f t="shared" si="893"/>
        <v>#VALUE!</v>
      </c>
      <c r="EB222" s="382" t="e">
        <f t="shared" si="893"/>
        <v>#VALUE!</v>
      </c>
      <c r="EC222" s="382" t="e">
        <f t="shared" si="893"/>
        <v>#VALUE!</v>
      </c>
      <c r="ED222" s="382" t="e">
        <f t="shared" si="893"/>
        <v>#VALUE!</v>
      </c>
      <c r="EE222" s="382" t="e">
        <f t="shared" si="893"/>
        <v>#VALUE!</v>
      </c>
      <c r="EF222" s="382" t="e">
        <f t="shared" si="893"/>
        <v>#VALUE!</v>
      </c>
      <c r="EG222" s="382" t="e">
        <f t="shared" si="893"/>
        <v>#VALUE!</v>
      </c>
      <c r="EH222" s="382" t="e">
        <f t="shared" si="893"/>
        <v>#VALUE!</v>
      </c>
      <c r="EI222" s="382" t="e">
        <f t="shared" si="893"/>
        <v>#VALUE!</v>
      </c>
      <c r="EJ222" s="382" t="e">
        <f t="shared" si="893"/>
        <v>#VALUE!</v>
      </c>
      <c r="EK222" s="382" t="e">
        <f t="shared" si="893"/>
        <v>#VALUE!</v>
      </c>
      <c r="EL222" s="382" t="e">
        <f t="shared" si="893"/>
        <v>#VALUE!</v>
      </c>
      <c r="EM222" s="382" t="e">
        <f t="shared" si="893"/>
        <v>#VALUE!</v>
      </c>
      <c r="EN222" s="382" t="e">
        <f t="shared" si="893"/>
        <v>#VALUE!</v>
      </c>
      <c r="EO222" s="382" t="e">
        <f t="shared" si="893"/>
        <v>#VALUE!</v>
      </c>
      <c r="EP222" s="382" t="e">
        <f t="shared" si="893"/>
        <v>#VALUE!</v>
      </c>
      <c r="EQ222" s="382" t="e">
        <f t="shared" si="893"/>
        <v>#VALUE!</v>
      </c>
      <c r="ER222" s="382" t="e">
        <f t="shared" si="893"/>
        <v>#VALUE!</v>
      </c>
      <c r="ES222" s="382" t="e">
        <f t="shared" si="893"/>
        <v>#VALUE!</v>
      </c>
      <c r="ET222" s="382" t="e">
        <f t="shared" si="893"/>
        <v>#VALUE!</v>
      </c>
      <c r="EU222" s="382" t="e">
        <f t="shared" si="893"/>
        <v>#VALUE!</v>
      </c>
      <c r="EV222" s="382" t="e">
        <f t="shared" si="893"/>
        <v>#VALUE!</v>
      </c>
      <c r="EW222" s="382" t="e">
        <f t="shared" si="893"/>
        <v>#VALUE!</v>
      </c>
      <c r="EX222" s="382" t="e">
        <f t="shared" si="893"/>
        <v>#VALUE!</v>
      </c>
      <c r="EY222" s="382" t="e">
        <f t="shared" si="893"/>
        <v>#VALUE!</v>
      </c>
      <c r="EZ222" s="382" t="e">
        <f t="shared" si="893"/>
        <v>#VALUE!</v>
      </c>
      <c r="FA222" s="382" t="e">
        <f t="shared" si="893"/>
        <v>#VALUE!</v>
      </c>
      <c r="FB222" s="382" t="e">
        <f t="shared" si="893"/>
        <v>#VALUE!</v>
      </c>
      <c r="FC222" s="382" t="e">
        <f t="shared" si="893"/>
        <v>#VALUE!</v>
      </c>
      <c r="FD222" s="382" t="e">
        <f t="shared" si="893"/>
        <v>#VALUE!</v>
      </c>
      <c r="FE222" s="382" t="e">
        <f t="shared" si="893"/>
        <v>#VALUE!</v>
      </c>
      <c r="FF222" s="382" t="e">
        <f t="shared" si="893"/>
        <v>#VALUE!</v>
      </c>
      <c r="FG222" s="382" t="e">
        <f t="shared" si="893"/>
        <v>#VALUE!</v>
      </c>
      <c r="FH222" s="382" t="e">
        <f t="shared" si="893"/>
        <v>#VALUE!</v>
      </c>
      <c r="FI222" s="382" t="e">
        <f t="shared" si="893"/>
        <v>#VALUE!</v>
      </c>
      <c r="FJ222" s="382" t="e">
        <f t="shared" si="893"/>
        <v>#VALUE!</v>
      </c>
      <c r="FK222" s="382" t="e">
        <f t="shared" si="893"/>
        <v>#VALUE!</v>
      </c>
      <c r="FL222" s="382" t="e">
        <f t="shared" si="893"/>
        <v>#VALUE!</v>
      </c>
      <c r="FM222" s="382" t="e">
        <f t="shared" si="893"/>
        <v>#VALUE!</v>
      </c>
      <c r="FN222" s="382" t="e">
        <f t="shared" si="893"/>
        <v>#VALUE!</v>
      </c>
      <c r="FO222" s="382" t="e">
        <f t="shared" si="893"/>
        <v>#VALUE!</v>
      </c>
      <c r="FP222" s="382" t="e">
        <f t="shared" si="893"/>
        <v>#VALUE!</v>
      </c>
      <c r="FQ222" s="382" t="e">
        <f t="shared" ref="FQ222:IB222" si="894">IF(FQ211&gt;=FQ208,0,IF(FQ209="","",IF(OR(COUNT(FQ116:FQ125)&lt;2,(FQ208-FQ211)/(FQ107*FQ109)&lt;0,(FQ208-FQ209)/(FQ107*FQ109)&lt;0),"",IF(FQ213="","",IF(FQ213&lt;=0.05,SQRT((FQ208-FQ209)/(FQ107*FQ109)),SQRT((FQ208-FQ211)/(FQ107*FQ109)))))))</f>
        <v>#VALUE!</v>
      </c>
      <c r="FR222" s="382" t="e">
        <f t="shared" si="894"/>
        <v>#VALUE!</v>
      </c>
      <c r="FS222" s="382" t="e">
        <f t="shared" si="894"/>
        <v>#VALUE!</v>
      </c>
      <c r="FT222" s="382" t="e">
        <f t="shared" si="894"/>
        <v>#VALUE!</v>
      </c>
      <c r="FU222" s="382" t="e">
        <f t="shared" si="894"/>
        <v>#VALUE!</v>
      </c>
      <c r="FV222" s="382" t="e">
        <f t="shared" si="894"/>
        <v>#VALUE!</v>
      </c>
      <c r="FW222" s="382" t="e">
        <f t="shared" si="894"/>
        <v>#VALUE!</v>
      </c>
      <c r="FX222" s="382" t="e">
        <f t="shared" si="894"/>
        <v>#VALUE!</v>
      </c>
      <c r="FY222" s="382" t="e">
        <f t="shared" si="894"/>
        <v>#VALUE!</v>
      </c>
      <c r="FZ222" s="382" t="e">
        <f t="shared" si="894"/>
        <v>#VALUE!</v>
      </c>
      <c r="GA222" s="382" t="e">
        <f t="shared" si="894"/>
        <v>#VALUE!</v>
      </c>
      <c r="GB222" s="382" t="e">
        <f t="shared" si="894"/>
        <v>#VALUE!</v>
      </c>
      <c r="GC222" s="382" t="e">
        <f t="shared" si="894"/>
        <v>#VALUE!</v>
      </c>
      <c r="GD222" s="382" t="e">
        <f t="shared" si="894"/>
        <v>#VALUE!</v>
      </c>
      <c r="GE222" s="382" t="e">
        <f t="shared" si="894"/>
        <v>#VALUE!</v>
      </c>
      <c r="GF222" s="382" t="e">
        <f t="shared" si="894"/>
        <v>#VALUE!</v>
      </c>
      <c r="GG222" s="382" t="e">
        <f t="shared" si="894"/>
        <v>#VALUE!</v>
      </c>
      <c r="GH222" s="382" t="e">
        <f t="shared" si="894"/>
        <v>#VALUE!</v>
      </c>
      <c r="GI222" s="382" t="e">
        <f t="shared" si="894"/>
        <v>#VALUE!</v>
      </c>
      <c r="GJ222" s="382" t="e">
        <f t="shared" si="894"/>
        <v>#VALUE!</v>
      </c>
      <c r="GK222" s="382" t="e">
        <f t="shared" si="894"/>
        <v>#VALUE!</v>
      </c>
      <c r="GL222" s="382" t="e">
        <f t="shared" si="894"/>
        <v>#VALUE!</v>
      </c>
      <c r="GM222" s="382" t="e">
        <f t="shared" si="894"/>
        <v>#VALUE!</v>
      </c>
      <c r="GN222" s="382" t="e">
        <f t="shared" si="894"/>
        <v>#VALUE!</v>
      </c>
      <c r="GO222" s="382" t="e">
        <f t="shared" si="894"/>
        <v>#VALUE!</v>
      </c>
      <c r="GP222" s="382" t="e">
        <f t="shared" si="894"/>
        <v>#VALUE!</v>
      </c>
      <c r="GQ222" s="382" t="e">
        <f t="shared" si="894"/>
        <v>#VALUE!</v>
      </c>
      <c r="GR222" s="382" t="e">
        <f t="shared" si="894"/>
        <v>#VALUE!</v>
      </c>
      <c r="GS222" s="382" t="e">
        <f t="shared" si="894"/>
        <v>#VALUE!</v>
      </c>
      <c r="GT222" s="382" t="e">
        <f t="shared" si="894"/>
        <v>#VALUE!</v>
      </c>
      <c r="GU222" s="382" t="e">
        <f t="shared" si="894"/>
        <v>#VALUE!</v>
      </c>
      <c r="GV222" s="382" t="e">
        <f t="shared" si="894"/>
        <v>#VALUE!</v>
      </c>
      <c r="GW222" s="382" t="e">
        <f t="shared" si="894"/>
        <v>#VALUE!</v>
      </c>
      <c r="GX222" s="382" t="e">
        <f t="shared" si="894"/>
        <v>#VALUE!</v>
      </c>
      <c r="GY222" s="382" t="e">
        <f t="shared" si="894"/>
        <v>#VALUE!</v>
      </c>
      <c r="GZ222" s="382" t="e">
        <f t="shared" si="894"/>
        <v>#VALUE!</v>
      </c>
      <c r="HA222" s="382" t="e">
        <f t="shared" si="894"/>
        <v>#VALUE!</v>
      </c>
      <c r="HB222" s="382" t="e">
        <f t="shared" si="894"/>
        <v>#VALUE!</v>
      </c>
      <c r="HC222" s="382" t="e">
        <f t="shared" si="894"/>
        <v>#VALUE!</v>
      </c>
      <c r="HD222" s="382" t="e">
        <f t="shared" si="894"/>
        <v>#VALUE!</v>
      </c>
      <c r="HE222" s="382" t="e">
        <f t="shared" si="894"/>
        <v>#VALUE!</v>
      </c>
      <c r="HF222" s="382" t="e">
        <f t="shared" si="894"/>
        <v>#VALUE!</v>
      </c>
      <c r="HG222" s="382" t="e">
        <f t="shared" si="894"/>
        <v>#VALUE!</v>
      </c>
      <c r="HH222" s="382" t="e">
        <f t="shared" si="894"/>
        <v>#VALUE!</v>
      </c>
      <c r="HI222" s="382" t="e">
        <f t="shared" si="894"/>
        <v>#VALUE!</v>
      </c>
      <c r="HJ222" s="382" t="e">
        <f t="shared" si="894"/>
        <v>#VALUE!</v>
      </c>
      <c r="HK222" s="382" t="e">
        <f t="shared" si="894"/>
        <v>#VALUE!</v>
      </c>
      <c r="HL222" s="382" t="e">
        <f t="shared" si="894"/>
        <v>#VALUE!</v>
      </c>
      <c r="HM222" s="382" t="e">
        <f t="shared" si="894"/>
        <v>#VALUE!</v>
      </c>
      <c r="HN222" s="382" t="e">
        <f t="shared" si="894"/>
        <v>#VALUE!</v>
      </c>
      <c r="HO222" s="382" t="e">
        <f t="shared" si="894"/>
        <v>#VALUE!</v>
      </c>
      <c r="HP222" s="382" t="e">
        <f t="shared" si="894"/>
        <v>#VALUE!</v>
      </c>
      <c r="HQ222" s="382" t="e">
        <f t="shared" si="894"/>
        <v>#VALUE!</v>
      </c>
      <c r="HR222" s="382" t="e">
        <f t="shared" si="894"/>
        <v>#VALUE!</v>
      </c>
      <c r="HS222" s="382" t="e">
        <f t="shared" si="894"/>
        <v>#VALUE!</v>
      </c>
      <c r="HT222" s="382" t="e">
        <f t="shared" si="894"/>
        <v>#VALUE!</v>
      </c>
      <c r="HU222" s="382" t="e">
        <f t="shared" si="894"/>
        <v>#VALUE!</v>
      </c>
      <c r="HV222" s="382" t="e">
        <f t="shared" si="894"/>
        <v>#VALUE!</v>
      </c>
      <c r="HW222" s="382" t="e">
        <f t="shared" si="894"/>
        <v>#VALUE!</v>
      </c>
      <c r="HX222" s="382" t="e">
        <f t="shared" si="894"/>
        <v>#VALUE!</v>
      </c>
      <c r="HY222" s="382" t="e">
        <f t="shared" si="894"/>
        <v>#VALUE!</v>
      </c>
      <c r="HZ222" s="382" t="e">
        <f t="shared" si="894"/>
        <v>#VALUE!</v>
      </c>
      <c r="IA222" s="382" t="e">
        <f t="shared" si="894"/>
        <v>#VALUE!</v>
      </c>
      <c r="IB222" s="382" t="e">
        <f t="shared" si="894"/>
        <v>#VALUE!</v>
      </c>
      <c r="IC222" s="382" t="e">
        <f t="shared" ref="IC222:KN222" si="895">IF(IC211&gt;=IC208,0,IF(IC209="","",IF(OR(COUNT(IC116:IC125)&lt;2,(IC208-IC211)/(IC107*IC109)&lt;0,(IC208-IC209)/(IC107*IC109)&lt;0),"",IF(IC213="","",IF(IC213&lt;=0.05,SQRT((IC208-IC209)/(IC107*IC109)),SQRT((IC208-IC211)/(IC107*IC109)))))))</f>
        <v>#VALUE!</v>
      </c>
      <c r="ID222" s="382" t="e">
        <f t="shared" si="895"/>
        <v>#VALUE!</v>
      </c>
      <c r="IE222" s="382" t="e">
        <f t="shared" si="895"/>
        <v>#VALUE!</v>
      </c>
      <c r="IF222" s="382" t="e">
        <f t="shared" si="895"/>
        <v>#VALUE!</v>
      </c>
      <c r="IG222" s="382" t="e">
        <f t="shared" si="895"/>
        <v>#VALUE!</v>
      </c>
      <c r="IH222" s="382" t="e">
        <f t="shared" si="895"/>
        <v>#VALUE!</v>
      </c>
      <c r="II222" s="382" t="e">
        <f t="shared" si="895"/>
        <v>#VALUE!</v>
      </c>
      <c r="IJ222" s="382" t="e">
        <f t="shared" si="895"/>
        <v>#VALUE!</v>
      </c>
      <c r="IK222" s="382" t="e">
        <f t="shared" si="895"/>
        <v>#VALUE!</v>
      </c>
      <c r="IL222" s="382" t="e">
        <f t="shared" si="895"/>
        <v>#VALUE!</v>
      </c>
      <c r="IM222" s="382" t="e">
        <f t="shared" si="895"/>
        <v>#VALUE!</v>
      </c>
      <c r="IN222" s="382" t="e">
        <f t="shared" si="895"/>
        <v>#VALUE!</v>
      </c>
      <c r="IO222" s="382" t="e">
        <f t="shared" si="895"/>
        <v>#VALUE!</v>
      </c>
      <c r="IP222" s="382" t="e">
        <f t="shared" si="895"/>
        <v>#VALUE!</v>
      </c>
      <c r="IQ222" s="382" t="e">
        <f t="shared" si="895"/>
        <v>#VALUE!</v>
      </c>
      <c r="IR222" s="382" t="e">
        <f t="shared" si="895"/>
        <v>#VALUE!</v>
      </c>
      <c r="IS222" s="382" t="e">
        <f t="shared" si="895"/>
        <v>#VALUE!</v>
      </c>
      <c r="IT222" s="382" t="e">
        <f t="shared" si="895"/>
        <v>#VALUE!</v>
      </c>
      <c r="IU222" s="382" t="e">
        <f t="shared" si="895"/>
        <v>#VALUE!</v>
      </c>
      <c r="IV222" s="382" t="e">
        <f t="shared" si="895"/>
        <v>#VALUE!</v>
      </c>
      <c r="IW222" s="382" t="e">
        <f t="shared" si="895"/>
        <v>#VALUE!</v>
      </c>
      <c r="IX222" s="382" t="e">
        <f t="shared" si="895"/>
        <v>#VALUE!</v>
      </c>
      <c r="IY222" s="382" t="e">
        <f t="shared" si="895"/>
        <v>#VALUE!</v>
      </c>
      <c r="IZ222" s="382" t="e">
        <f t="shared" si="895"/>
        <v>#VALUE!</v>
      </c>
      <c r="JA222" s="382" t="e">
        <f t="shared" si="895"/>
        <v>#VALUE!</v>
      </c>
      <c r="JB222" s="382" t="e">
        <f t="shared" si="895"/>
        <v>#VALUE!</v>
      </c>
      <c r="JC222" s="382" t="e">
        <f t="shared" si="895"/>
        <v>#VALUE!</v>
      </c>
      <c r="JD222" s="382" t="e">
        <f t="shared" si="895"/>
        <v>#VALUE!</v>
      </c>
      <c r="JE222" s="382" t="e">
        <f t="shared" si="895"/>
        <v>#VALUE!</v>
      </c>
      <c r="JF222" s="382" t="e">
        <f t="shared" si="895"/>
        <v>#VALUE!</v>
      </c>
      <c r="JG222" s="382" t="e">
        <f t="shared" si="895"/>
        <v>#VALUE!</v>
      </c>
      <c r="JH222" s="382" t="e">
        <f t="shared" si="895"/>
        <v>#VALUE!</v>
      </c>
      <c r="JI222" s="382" t="e">
        <f t="shared" si="895"/>
        <v>#VALUE!</v>
      </c>
      <c r="JJ222" s="382" t="e">
        <f t="shared" si="895"/>
        <v>#VALUE!</v>
      </c>
      <c r="JK222" s="382" t="e">
        <f t="shared" si="895"/>
        <v>#VALUE!</v>
      </c>
      <c r="JL222" s="382" t="e">
        <f t="shared" si="895"/>
        <v>#VALUE!</v>
      </c>
      <c r="JM222" s="382" t="e">
        <f t="shared" si="895"/>
        <v>#VALUE!</v>
      </c>
      <c r="JN222" s="382" t="e">
        <f t="shared" si="895"/>
        <v>#VALUE!</v>
      </c>
      <c r="JO222" s="382" t="e">
        <f t="shared" si="895"/>
        <v>#VALUE!</v>
      </c>
      <c r="JP222" s="382" t="e">
        <f t="shared" si="895"/>
        <v>#VALUE!</v>
      </c>
      <c r="JQ222" s="382" t="e">
        <f t="shared" si="895"/>
        <v>#VALUE!</v>
      </c>
      <c r="JR222" s="382" t="e">
        <f t="shared" si="895"/>
        <v>#VALUE!</v>
      </c>
      <c r="JS222" s="382" t="e">
        <f t="shared" si="895"/>
        <v>#VALUE!</v>
      </c>
      <c r="JT222" s="382" t="e">
        <f t="shared" si="895"/>
        <v>#VALUE!</v>
      </c>
      <c r="JU222" s="382" t="e">
        <f t="shared" si="895"/>
        <v>#VALUE!</v>
      </c>
      <c r="JV222" s="382" t="e">
        <f t="shared" si="895"/>
        <v>#VALUE!</v>
      </c>
      <c r="JW222" s="382" t="e">
        <f t="shared" si="895"/>
        <v>#VALUE!</v>
      </c>
      <c r="JX222" s="382" t="e">
        <f t="shared" si="895"/>
        <v>#VALUE!</v>
      </c>
      <c r="JY222" s="382" t="e">
        <f t="shared" si="895"/>
        <v>#VALUE!</v>
      </c>
      <c r="JZ222" s="382" t="e">
        <f t="shared" si="895"/>
        <v>#VALUE!</v>
      </c>
      <c r="KA222" s="382" t="e">
        <f t="shared" si="895"/>
        <v>#VALUE!</v>
      </c>
      <c r="KB222" s="382" t="e">
        <f t="shared" si="895"/>
        <v>#VALUE!</v>
      </c>
      <c r="KC222" s="382" t="e">
        <f t="shared" si="895"/>
        <v>#VALUE!</v>
      </c>
      <c r="KD222" s="382" t="e">
        <f t="shared" si="895"/>
        <v>#VALUE!</v>
      </c>
      <c r="KE222" s="382" t="e">
        <f t="shared" si="895"/>
        <v>#VALUE!</v>
      </c>
      <c r="KF222" s="382" t="e">
        <f t="shared" si="895"/>
        <v>#VALUE!</v>
      </c>
      <c r="KG222" s="382" t="e">
        <f t="shared" si="895"/>
        <v>#VALUE!</v>
      </c>
      <c r="KH222" s="382" t="e">
        <f t="shared" si="895"/>
        <v>#VALUE!</v>
      </c>
      <c r="KI222" s="382" t="e">
        <f t="shared" si="895"/>
        <v>#VALUE!</v>
      </c>
      <c r="KJ222" s="382" t="e">
        <f t="shared" si="895"/>
        <v>#VALUE!</v>
      </c>
      <c r="KK222" s="382" t="e">
        <f t="shared" si="895"/>
        <v>#VALUE!</v>
      </c>
      <c r="KL222" s="382" t="e">
        <f t="shared" si="895"/>
        <v>#VALUE!</v>
      </c>
      <c r="KM222" s="382" t="e">
        <f t="shared" si="895"/>
        <v>#VALUE!</v>
      </c>
      <c r="KN222" s="382" t="e">
        <f t="shared" si="895"/>
        <v>#VALUE!</v>
      </c>
      <c r="KO222" s="382" t="e">
        <f t="shared" ref="KO222:MZ222" si="896">IF(KO211&gt;=KO208,0,IF(KO209="","",IF(OR(COUNT(KO116:KO125)&lt;2,(KO208-KO211)/(KO107*KO109)&lt;0,(KO208-KO209)/(KO107*KO109)&lt;0),"",IF(KO213="","",IF(KO213&lt;=0.05,SQRT((KO208-KO209)/(KO107*KO109)),SQRT((KO208-KO211)/(KO107*KO109)))))))</f>
        <v>#VALUE!</v>
      </c>
      <c r="KP222" s="382" t="e">
        <f t="shared" si="896"/>
        <v>#VALUE!</v>
      </c>
      <c r="KQ222" s="382" t="e">
        <f t="shared" si="896"/>
        <v>#VALUE!</v>
      </c>
      <c r="KR222" s="382" t="e">
        <f t="shared" si="896"/>
        <v>#VALUE!</v>
      </c>
      <c r="KS222" s="382" t="e">
        <f t="shared" si="896"/>
        <v>#VALUE!</v>
      </c>
      <c r="KT222" s="382" t="e">
        <f t="shared" si="896"/>
        <v>#VALUE!</v>
      </c>
      <c r="KU222" s="382" t="e">
        <f t="shared" si="896"/>
        <v>#VALUE!</v>
      </c>
      <c r="KV222" s="382" t="e">
        <f t="shared" si="896"/>
        <v>#VALUE!</v>
      </c>
      <c r="KW222" s="382" t="e">
        <f t="shared" si="896"/>
        <v>#VALUE!</v>
      </c>
      <c r="KX222" s="382" t="e">
        <f t="shared" si="896"/>
        <v>#VALUE!</v>
      </c>
      <c r="KY222" s="382" t="e">
        <f t="shared" si="896"/>
        <v>#VALUE!</v>
      </c>
      <c r="KZ222" s="382" t="e">
        <f t="shared" si="896"/>
        <v>#VALUE!</v>
      </c>
      <c r="LA222" s="382" t="e">
        <f t="shared" si="896"/>
        <v>#VALUE!</v>
      </c>
      <c r="LB222" s="382" t="e">
        <f t="shared" si="896"/>
        <v>#VALUE!</v>
      </c>
      <c r="LC222" s="382" t="e">
        <f t="shared" si="896"/>
        <v>#VALUE!</v>
      </c>
      <c r="LD222" s="382" t="e">
        <f t="shared" si="896"/>
        <v>#VALUE!</v>
      </c>
      <c r="LE222" s="382" t="e">
        <f t="shared" si="896"/>
        <v>#VALUE!</v>
      </c>
      <c r="LF222" s="382" t="e">
        <f t="shared" si="896"/>
        <v>#VALUE!</v>
      </c>
      <c r="LG222" s="382" t="e">
        <f t="shared" si="896"/>
        <v>#VALUE!</v>
      </c>
      <c r="LH222" s="382" t="e">
        <f t="shared" si="896"/>
        <v>#VALUE!</v>
      </c>
      <c r="LI222" s="382" t="e">
        <f t="shared" si="896"/>
        <v>#VALUE!</v>
      </c>
      <c r="LJ222" s="382" t="e">
        <f t="shared" si="896"/>
        <v>#VALUE!</v>
      </c>
      <c r="LK222" s="382" t="e">
        <f t="shared" si="896"/>
        <v>#VALUE!</v>
      </c>
      <c r="LL222" s="382" t="e">
        <f t="shared" si="896"/>
        <v>#VALUE!</v>
      </c>
      <c r="LM222" s="382" t="e">
        <f t="shared" si="896"/>
        <v>#VALUE!</v>
      </c>
      <c r="LN222" s="382" t="e">
        <f t="shared" si="896"/>
        <v>#VALUE!</v>
      </c>
      <c r="LO222" s="382" t="e">
        <f t="shared" si="896"/>
        <v>#VALUE!</v>
      </c>
      <c r="LP222" s="382" t="e">
        <f t="shared" si="896"/>
        <v>#VALUE!</v>
      </c>
      <c r="LQ222" s="382" t="e">
        <f t="shared" si="896"/>
        <v>#VALUE!</v>
      </c>
      <c r="LR222" s="382" t="e">
        <f t="shared" si="896"/>
        <v>#VALUE!</v>
      </c>
      <c r="LS222" s="382" t="e">
        <f t="shared" si="896"/>
        <v>#VALUE!</v>
      </c>
      <c r="LT222" s="382" t="e">
        <f t="shared" si="896"/>
        <v>#VALUE!</v>
      </c>
      <c r="LU222" s="382" t="e">
        <f t="shared" si="896"/>
        <v>#VALUE!</v>
      </c>
      <c r="LV222" s="382" t="e">
        <f t="shared" si="896"/>
        <v>#VALUE!</v>
      </c>
      <c r="LW222" s="382" t="e">
        <f t="shared" si="896"/>
        <v>#VALUE!</v>
      </c>
      <c r="LX222" s="382" t="e">
        <f t="shared" si="896"/>
        <v>#VALUE!</v>
      </c>
      <c r="LY222" s="382" t="e">
        <f t="shared" si="896"/>
        <v>#VALUE!</v>
      </c>
      <c r="LZ222" s="382" t="e">
        <f t="shared" si="896"/>
        <v>#VALUE!</v>
      </c>
      <c r="MA222" s="382" t="e">
        <f t="shared" si="896"/>
        <v>#VALUE!</v>
      </c>
      <c r="MB222" s="382" t="e">
        <f t="shared" si="896"/>
        <v>#VALUE!</v>
      </c>
      <c r="MC222" s="382" t="e">
        <f t="shared" si="896"/>
        <v>#VALUE!</v>
      </c>
      <c r="MD222" s="382" t="e">
        <f t="shared" si="896"/>
        <v>#VALUE!</v>
      </c>
      <c r="ME222" s="382" t="e">
        <f t="shared" si="896"/>
        <v>#VALUE!</v>
      </c>
      <c r="MF222" s="382" t="e">
        <f t="shared" si="896"/>
        <v>#VALUE!</v>
      </c>
      <c r="MG222" s="382" t="e">
        <f t="shared" si="896"/>
        <v>#VALUE!</v>
      </c>
      <c r="MH222" s="382" t="e">
        <f t="shared" si="896"/>
        <v>#VALUE!</v>
      </c>
      <c r="MI222" s="382" t="e">
        <f t="shared" si="896"/>
        <v>#VALUE!</v>
      </c>
      <c r="MJ222" s="382" t="e">
        <f t="shared" si="896"/>
        <v>#VALUE!</v>
      </c>
      <c r="MK222" s="382" t="e">
        <f t="shared" si="896"/>
        <v>#VALUE!</v>
      </c>
      <c r="ML222" s="382" t="e">
        <f t="shared" si="896"/>
        <v>#VALUE!</v>
      </c>
      <c r="MM222" s="382" t="e">
        <f t="shared" si="896"/>
        <v>#VALUE!</v>
      </c>
      <c r="MN222" s="382" t="e">
        <f t="shared" si="896"/>
        <v>#VALUE!</v>
      </c>
      <c r="MO222" s="382" t="e">
        <f t="shared" si="896"/>
        <v>#VALUE!</v>
      </c>
      <c r="MP222" s="382" t="e">
        <f t="shared" si="896"/>
        <v>#VALUE!</v>
      </c>
      <c r="MQ222" s="382" t="e">
        <f t="shared" si="896"/>
        <v>#VALUE!</v>
      </c>
      <c r="MR222" s="382" t="e">
        <f t="shared" si="896"/>
        <v>#VALUE!</v>
      </c>
      <c r="MS222" s="382" t="e">
        <f t="shared" si="896"/>
        <v>#VALUE!</v>
      </c>
      <c r="MT222" s="382" t="e">
        <f t="shared" si="896"/>
        <v>#VALUE!</v>
      </c>
      <c r="MU222" s="382" t="e">
        <f t="shared" si="896"/>
        <v>#VALUE!</v>
      </c>
      <c r="MV222" s="382" t="e">
        <f t="shared" si="896"/>
        <v>#VALUE!</v>
      </c>
      <c r="MW222" s="382" t="e">
        <f t="shared" si="896"/>
        <v>#VALUE!</v>
      </c>
      <c r="MX222" s="382" t="e">
        <f t="shared" si="896"/>
        <v>#VALUE!</v>
      </c>
      <c r="MY222" s="382" t="e">
        <f t="shared" si="896"/>
        <v>#VALUE!</v>
      </c>
      <c r="MZ222" s="382" t="e">
        <f t="shared" si="896"/>
        <v>#VALUE!</v>
      </c>
      <c r="NA222" s="382" t="e">
        <f t="shared" ref="NA222:PL222" si="897">IF(NA211&gt;=NA208,0,IF(NA209="","",IF(OR(COUNT(NA116:NA125)&lt;2,(NA208-NA211)/(NA107*NA109)&lt;0,(NA208-NA209)/(NA107*NA109)&lt;0),"",IF(NA213="","",IF(NA213&lt;=0.05,SQRT((NA208-NA209)/(NA107*NA109)),SQRT((NA208-NA211)/(NA107*NA109)))))))</f>
        <v>#VALUE!</v>
      </c>
      <c r="NB222" s="382" t="e">
        <f t="shared" si="897"/>
        <v>#VALUE!</v>
      </c>
      <c r="NC222" s="382" t="e">
        <f t="shared" si="897"/>
        <v>#VALUE!</v>
      </c>
      <c r="ND222" s="382" t="e">
        <f t="shared" si="897"/>
        <v>#VALUE!</v>
      </c>
      <c r="NE222" s="382" t="e">
        <f t="shared" si="897"/>
        <v>#VALUE!</v>
      </c>
      <c r="NF222" s="382" t="e">
        <f t="shared" si="897"/>
        <v>#VALUE!</v>
      </c>
      <c r="NG222" s="382" t="e">
        <f t="shared" si="897"/>
        <v>#VALUE!</v>
      </c>
      <c r="NH222" s="382" t="e">
        <f t="shared" si="897"/>
        <v>#VALUE!</v>
      </c>
      <c r="NI222" s="382" t="e">
        <f t="shared" si="897"/>
        <v>#VALUE!</v>
      </c>
      <c r="NJ222" s="382" t="e">
        <f t="shared" si="897"/>
        <v>#VALUE!</v>
      </c>
      <c r="NK222" s="382" t="e">
        <f t="shared" si="897"/>
        <v>#VALUE!</v>
      </c>
      <c r="NL222" s="382" t="e">
        <f t="shared" si="897"/>
        <v>#VALUE!</v>
      </c>
      <c r="NM222" s="382" t="e">
        <f t="shared" si="897"/>
        <v>#VALUE!</v>
      </c>
      <c r="NN222" s="382" t="e">
        <f t="shared" si="897"/>
        <v>#VALUE!</v>
      </c>
      <c r="NO222" s="382" t="e">
        <f t="shared" si="897"/>
        <v>#VALUE!</v>
      </c>
      <c r="NP222" s="382" t="e">
        <f t="shared" si="897"/>
        <v>#VALUE!</v>
      </c>
      <c r="NQ222" s="382" t="e">
        <f t="shared" si="897"/>
        <v>#VALUE!</v>
      </c>
      <c r="NR222" s="382" t="e">
        <f t="shared" si="897"/>
        <v>#VALUE!</v>
      </c>
      <c r="NS222" s="382" t="e">
        <f t="shared" si="897"/>
        <v>#VALUE!</v>
      </c>
      <c r="NT222" s="382" t="e">
        <f t="shared" si="897"/>
        <v>#VALUE!</v>
      </c>
      <c r="NU222" s="382" t="e">
        <f t="shared" si="897"/>
        <v>#VALUE!</v>
      </c>
      <c r="NV222" s="382" t="e">
        <f t="shared" si="897"/>
        <v>#VALUE!</v>
      </c>
      <c r="NW222" s="382" t="e">
        <f t="shared" si="897"/>
        <v>#VALUE!</v>
      </c>
      <c r="NX222" s="382" t="e">
        <f t="shared" si="897"/>
        <v>#VALUE!</v>
      </c>
      <c r="NY222" s="382" t="e">
        <f t="shared" si="897"/>
        <v>#VALUE!</v>
      </c>
      <c r="NZ222" s="382" t="e">
        <f t="shared" si="897"/>
        <v>#VALUE!</v>
      </c>
      <c r="OA222" s="382" t="e">
        <f t="shared" si="897"/>
        <v>#VALUE!</v>
      </c>
      <c r="OB222" s="382" t="e">
        <f t="shared" si="897"/>
        <v>#VALUE!</v>
      </c>
      <c r="OC222" s="382" t="e">
        <f t="shared" si="897"/>
        <v>#VALUE!</v>
      </c>
      <c r="OD222" s="382" t="e">
        <f t="shared" si="897"/>
        <v>#VALUE!</v>
      </c>
      <c r="OE222" s="382" t="e">
        <f t="shared" si="897"/>
        <v>#VALUE!</v>
      </c>
      <c r="OF222" s="382" t="e">
        <f t="shared" si="897"/>
        <v>#VALUE!</v>
      </c>
      <c r="OG222" s="382" t="e">
        <f t="shared" si="897"/>
        <v>#VALUE!</v>
      </c>
      <c r="OH222" s="382" t="e">
        <f t="shared" si="897"/>
        <v>#VALUE!</v>
      </c>
      <c r="OI222" s="382" t="e">
        <f t="shared" si="897"/>
        <v>#VALUE!</v>
      </c>
      <c r="OJ222" s="382" t="e">
        <f t="shared" si="897"/>
        <v>#VALUE!</v>
      </c>
      <c r="OK222" s="382" t="e">
        <f t="shared" si="897"/>
        <v>#VALUE!</v>
      </c>
      <c r="OL222" s="382" t="e">
        <f t="shared" si="897"/>
        <v>#VALUE!</v>
      </c>
      <c r="OM222" s="382" t="e">
        <f t="shared" si="897"/>
        <v>#VALUE!</v>
      </c>
      <c r="ON222" s="382" t="e">
        <f t="shared" si="897"/>
        <v>#VALUE!</v>
      </c>
      <c r="OO222" s="382" t="e">
        <f t="shared" si="897"/>
        <v>#VALUE!</v>
      </c>
      <c r="OP222" s="382" t="e">
        <f t="shared" si="897"/>
        <v>#VALUE!</v>
      </c>
      <c r="OQ222" s="382" t="e">
        <f t="shared" si="897"/>
        <v>#VALUE!</v>
      </c>
      <c r="OR222" s="382" t="e">
        <f t="shared" si="897"/>
        <v>#VALUE!</v>
      </c>
      <c r="OS222" s="382" t="e">
        <f t="shared" si="897"/>
        <v>#VALUE!</v>
      </c>
      <c r="OT222" s="382" t="e">
        <f t="shared" si="897"/>
        <v>#VALUE!</v>
      </c>
      <c r="OU222" s="382" t="e">
        <f t="shared" si="897"/>
        <v>#VALUE!</v>
      </c>
      <c r="OV222" s="382" t="e">
        <f t="shared" si="897"/>
        <v>#VALUE!</v>
      </c>
      <c r="OW222" s="382" t="e">
        <f t="shared" si="897"/>
        <v>#VALUE!</v>
      </c>
      <c r="OX222" s="382" t="e">
        <f t="shared" si="897"/>
        <v>#VALUE!</v>
      </c>
      <c r="OY222" s="382" t="e">
        <f t="shared" si="897"/>
        <v>#VALUE!</v>
      </c>
      <c r="OZ222" s="382" t="e">
        <f t="shared" si="897"/>
        <v>#VALUE!</v>
      </c>
      <c r="PA222" s="382" t="e">
        <f t="shared" si="897"/>
        <v>#VALUE!</v>
      </c>
      <c r="PB222" s="382" t="e">
        <f t="shared" si="897"/>
        <v>#VALUE!</v>
      </c>
      <c r="PC222" s="382" t="e">
        <f t="shared" si="897"/>
        <v>#VALUE!</v>
      </c>
      <c r="PD222" s="382" t="e">
        <f t="shared" si="897"/>
        <v>#VALUE!</v>
      </c>
      <c r="PE222" s="382" t="e">
        <f t="shared" si="897"/>
        <v>#VALUE!</v>
      </c>
      <c r="PF222" s="382" t="e">
        <f t="shared" si="897"/>
        <v>#VALUE!</v>
      </c>
      <c r="PG222" s="382" t="e">
        <f t="shared" si="897"/>
        <v>#VALUE!</v>
      </c>
      <c r="PH222" s="382" t="e">
        <f t="shared" si="897"/>
        <v>#VALUE!</v>
      </c>
      <c r="PI222" s="382" t="e">
        <f t="shared" si="897"/>
        <v>#VALUE!</v>
      </c>
      <c r="PJ222" s="382" t="e">
        <f t="shared" si="897"/>
        <v>#VALUE!</v>
      </c>
      <c r="PK222" s="382" t="e">
        <f t="shared" si="897"/>
        <v>#VALUE!</v>
      </c>
      <c r="PL222" s="382" t="e">
        <f t="shared" si="897"/>
        <v>#VALUE!</v>
      </c>
      <c r="PM222" s="382" t="e">
        <f t="shared" ref="PM222:RX222" si="898">IF(PM211&gt;=PM208,0,IF(PM209="","",IF(OR(COUNT(PM116:PM125)&lt;2,(PM208-PM211)/(PM107*PM109)&lt;0,(PM208-PM209)/(PM107*PM109)&lt;0),"",IF(PM213="","",IF(PM213&lt;=0.05,SQRT((PM208-PM209)/(PM107*PM109)),SQRT((PM208-PM211)/(PM107*PM109)))))))</f>
        <v>#VALUE!</v>
      </c>
      <c r="PN222" s="382" t="e">
        <f t="shared" si="898"/>
        <v>#VALUE!</v>
      </c>
      <c r="PO222" s="382" t="e">
        <f t="shared" si="898"/>
        <v>#VALUE!</v>
      </c>
      <c r="PP222" s="382" t="e">
        <f t="shared" si="898"/>
        <v>#VALUE!</v>
      </c>
      <c r="PQ222" s="382" t="e">
        <f t="shared" si="898"/>
        <v>#VALUE!</v>
      </c>
      <c r="PR222" s="382" t="e">
        <f t="shared" si="898"/>
        <v>#VALUE!</v>
      </c>
      <c r="PS222" s="382" t="e">
        <f t="shared" si="898"/>
        <v>#VALUE!</v>
      </c>
      <c r="PT222" s="382" t="e">
        <f t="shared" si="898"/>
        <v>#VALUE!</v>
      </c>
      <c r="PU222" s="382" t="e">
        <f t="shared" si="898"/>
        <v>#VALUE!</v>
      </c>
      <c r="PV222" s="382" t="e">
        <f t="shared" si="898"/>
        <v>#VALUE!</v>
      </c>
      <c r="PW222" s="382" t="e">
        <f t="shared" si="898"/>
        <v>#VALUE!</v>
      </c>
      <c r="PX222" s="382" t="e">
        <f t="shared" si="898"/>
        <v>#VALUE!</v>
      </c>
      <c r="PY222" s="382" t="e">
        <f t="shared" si="898"/>
        <v>#VALUE!</v>
      </c>
      <c r="PZ222" s="382" t="e">
        <f t="shared" si="898"/>
        <v>#VALUE!</v>
      </c>
      <c r="QA222" s="382" t="e">
        <f t="shared" si="898"/>
        <v>#VALUE!</v>
      </c>
      <c r="QB222" s="382" t="e">
        <f t="shared" si="898"/>
        <v>#VALUE!</v>
      </c>
      <c r="QC222" s="382" t="e">
        <f t="shared" si="898"/>
        <v>#VALUE!</v>
      </c>
      <c r="QD222" s="382" t="e">
        <f t="shared" si="898"/>
        <v>#VALUE!</v>
      </c>
      <c r="QE222" s="382" t="e">
        <f t="shared" si="898"/>
        <v>#VALUE!</v>
      </c>
      <c r="QF222" s="382" t="e">
        <f t="shared" si="898"/>
        <v>#VALUE!</v>
      </c>
      <c r="QG222" s="382" t="e">
        <f t="shared" si="898"/>
        <v>#VALUE!</v>
      </c>
      <c r="QH222" s="382" t="e">
        <f t="shared" si="898"/>
        <v>#VALUE!</v>
      </c>
      <c r="QI222" s="382" t="e">
        <f t="shared" si="898"/>
        <v>#VALUE!</v>
      </c>
      <c r="QJ222" s="382" t="e">
        <f t="shared" si="898"/>
        <v>#VALUE!</v>
      </c>
      <c r="QK222" s="382" t="e">
        <f t="shared" si="898"/>
        <v>#VALUE!</v>
      </c>
      <c r="QL222" s="382" t="e">
        <f t="shared" si="898"/>
        <v>#VALUE!</v>
      </c>
      <c r="QM222" s="382" t="e">
        <f t="shared" si="898"/>
        <v>#VALUE!</v>
      </c>
      <c r="QN222" s="382" t="e">
        <f t="shared" si="898"/>
        <v>#VALUE!</v>
      </c>
      <c r="QO222" s="382" t="e">
        <f t="shared" si="898"/>
        <v>#VALUE!</v>
      </c>
      <c r="QP222" s="382" t="e">
        <f t="shared" si="898"/>
        <v>#VALUE!</v>
      </c>
      <c r="QQ222" s="382" t="e">
        <f t="shared" si="898"/>
        <v>#VALUE!</v>
      </c>
      <c r="QR222" s="382" t="e">
        <f t="shared" si="898"/>
        <v>#VALUE!</v>
      </c>
      <c r="QS222" s="382" t="e">
        <f t="shared" si="898"/>
        <v>#VALUE!</v>
      </c>
      <c r="QT222" s="382" t="e">
        <f t="shared" si="898"/>
        <v>#VALUE!</v>
      </c>
      <c r="QU222" s="382" t="e">
        <f t="shared" si="898"/>
        <v>#VALUE!</v>
      </c>
      <c r="QV222" s="382" t="e">
        <f t="shared" si="898"/>
        <v>#VALUE!</v>
      </c>
      <c r="QW222" s="382" t="e">
        <f t="shared" si="898"/>
        <v>#VALUE!</v>
      </c>
      <c r="QX222" s="382" t="e">
        <f t="shared" si="898"/>
        <v>#VALUE!</v>
      </c>
      <c r="QY222" s="382" t="e">
        <f t="shared" si="898"/>
        <v>#VALUE!</v>
      </c>
      <c r="QZ222" s="382" t="e">
        <f t="shared" si="898"/>
        <v>#VALUE!</v>
      </c>
      <c r="RA222" s="382" t="e">
        <f t="shared" si="898"/>
        <v>#VALUE!</v>
      </c>
      <c r="RB222" s="382" t="e">
        <f t="shared" si="898"/>
        <v>#VALUE!</v>
      </c>
      <c r="RC222" s="382" t="e">
        <f t="shared" si="898"/>
        <v>#VALUE!</v>
      </c>
      <c r="RD222" s="382" t="e">
        <f t="shared" si="898"/>
        <v>#VALUE!</v>
      </c>
      <c r="RE222" s="382" t="e">
        <f t="shared" si="898"/>
        <v>#VALUE!</v>
      </c>
      <c r="RF222" s="382" t="e">
        <f t="shared" si="898"/>
        <v>#VALUE!</v>
      </c>
      <c r="RG222" s="382" t="e">
        <f t="shared" si="898"/>
        <v>#VALUE!</v>
      </c>
      <c r="RH222" s="382" t="e">
        <f t="shared" si="898"/>
        <v>#VALUE!</v>
      </c>
      <c r="RI222" s="382" t="e">
        <f t="shared" si="898"/>
        <v>#VALUE!</v>
      </c>
      <c r="RJ222" s="382" t="e">
        <f t="shared" si="898"/>
        <v>#VALUE!</v>
      </c>
      <c r="RK222" s="382" t="e">
        <f t="shared" si="898"/>
        <v>#VALUE!</v>
      </c>
      <c r="RL222" s="382" t="e">
        <f t="shared" si="898"/>
        <v>#VALUE!</v>
      </c>
      <c r="RM222" s="382" t="e">
        <f t="shared" si="898"/>
        <v>#VALUE!</v>
      </c>
      <c r="RN222" s="382" t="e">
        <f t="shared" si="898"/>
        <v>#VALUE!</v>
      </c>
      <c r="RO222" s="382" t="e">
        <f t="shared" si="898"/>
        <v>#VALUE!</v>
      </c>
      <c r="RP222" s="382" t="e">
        <f t="shared" si="898"/>
        <v>#VALUE!</v>
      </c>
      <c r="RQ222" s="382" t="e">
        <f t="shared" si="898"/>
        <v>#VALUE!</v>
      </c>
      <c r="RR222" s="382" t="e">
        <f t="shared" si="898"/>
        <v>#VALUE!</v>
      </c>
      <c r="RS222" s="382" t="e">
        <f t="shared" si="898"/>
        <v>#VALUE!</v>
      </c>
      <c r="RT222" s="382" t="e">
        <f t="shared" si="898"/>
        <v>#VALUE!</v>
      </c>
      <c r="RU222" s="382" t="e">
        <f t="shared" si="898"/>
        <v>#VALUE!</v>
      </c>
      <c r="RV222" s="382" t="e">
        <f t="shared" si="898"/>
        <v>#VALUE!</v>
      </c>
      <c r="RW222" s="382" t="e">
        <f t="shared" si="898"/>
        <v>#VALUE!</v>
      </c>
      <c r="RX222" s="382" t="e">
        <f t="shared" si="898"/>
        <v>#VALUE!</v>
      </c>
      <c r="RY222" s="382" t="e">
        <f t="shared" ref="RY222:UJ222" si="899">IF(RY211&gt;=RY208,0,IF(RY209="","",IF(OR(COUNT(RY116:RY125)&lt;2,(RY208-RY211)/(RY107*RY109)&lt;0,(RY208-RY209)/(RY107*RY109)&lt;0),"",IF(RY213="","",IF(RY213&lt;=0.05,SQRT((RY208-RY209)/(RY107*RY109)),SQRT((RY208-RY211)/(RY107*RY109)))))))</f>
        <v>#VALUE!</v>
      </c>
      <c r="RZ222" s="382" t="e">
        <f t="shared" si="899"/>
        <v>#VALUE!</v>
      </c>
      <c r="SA222" s="382" t="e">
        <f t="shared" si="899"/>
        <v>#VALUE!</v>
      </c>
      <c r="SB222" s="382" t="e">
        <f t="shared" si="899"/>
        <v>#VALUE!</v>
      </c>
      <c r="SC222" s="382" t="e">
        <f t="shared" si="899"/>
        <v>#VALUE!</v>
      </c>
      <c r="SD222" s="382" t="e">
        <f t="shared" si="899"/>
        <v>#VALUE!</v>
      </c>
      <c r="SE222" s="382" t="e">
        <f t="shared" si="899"/>
        <v>#VALUE!</v>
      </c>
      <c r="SF222" s="382" t="e">
        <f t="shared" si="899"/>
        <v>#VALUE!</v>
      </c>
      <c r="SG222" s="382" t="e">
        <f t="shared" si="899"/>
        <v>#VALUE!</v>
      </c>
      <c r="SH222" s="382" t="e">
        <f t="shared" si="899"/>
        <v>#VALUE!</v>
      </c>
      <c r="SI222" s="382" t="e">
        <f t="shared" si="899"/>
        <v>#VALUE!</v>
      </c>
      <c r="SJ222" s="382" t="e">
        <f t="shared" si="899"/>
        <v>#VALUE!</v>
      </c>
      <c r="SK222" s="382" t="e">
        <f t="shared" si="899"/>
        <v>#VALUE!</v>
      </c>
      <c r="SL222" s="382" t="e">
        <f t="shared" si="899"/>
        <v>#VALUE!</v>
      </c>
      <c r="SM222" s="382" t="e">
        <f t="shared" si="899"/>
        <v>#VALUE!</v>
      </c>
      <c r="SN222" s="382" t="e">
        <f t="shared" si="899"/>
        <v>#VALUE!</v>
      </c>
      <c r="SO222" s="382" t="e">
        <f t="shared" si="899"/>
        <v>#VALUE!</v>
      </c>
      <c r="SP222" s="382" t="e">
        <f t="shared" si="899"/>
        <v>#VALUE!</v>
      </c>
      <c r="SQ222" s="382" t="e">
        <f t="shared" si="899"/>
        <v>#VALUE!</v>
      </c>
      <c r="SR222" s="382" t="e">
        <f t="shared" si="899"/>
        <v>#VALUE!</v>
      </c>
      <c r="SS222" s="382" t="e">
        <f t="shared" si="899"/>
        <v>#VALUE!</v>
      </c>
      <c r="ST222" s="382" t="e">
        <f t="shared" si="899"/>
        <v>#VALUE!</v>
      </c>
      <c r="SU222" s="382" t="e">
        <f t="shared" si="899"/>
        <v>#VALUE!</v>
      </c>
      <c r="SV222" s="382" t="e">
        <f t="shared" si="899"/>
        <v>#VALUE!</v>
      </c>
      <c r="SW222" s="382" t="e">
        <f t="shared" si="899"/>
        <v>#VALUE!</v>
      </c>
      <c r="SX222" s="382" t="e">
        <f t="shared" si="899"/>
        <v>#VALUE!</v>
      </c>
      <c r="SY222" s="382" t="e">
        <f t="shared" si="899"/>
        <v>#VALUE!</v>
      </c>
      <c r="SZ222" s="382" t="e">
        <f t="shared" si="899"/>
        <v>#VALUE!</v>
      </c>
      <c r="TA222" s="382" t="e">
        <f t="shared" si="899"/>
        <v>#VALUE!</v>
      </c>
      <c r="TB222" s="382" t="e">
        <f t="shared" si="899"/>
        <v>#VALUE!</v>
      </c>
      <c r="TC222" s="382" t="e">
        <f t="shared" si="899"/>
        <v>#VALUE!</v>
      </c>
      <c r="TD222" s="382" t="e">
        <f t="shared" si="899"/>
        <v>#VALUE!</v>
      </c>
      <c r="TE222" s="382" t="e">
        <f t="shared" si="899"/>
        <v>#VALUE!</v>
      </c>
      <c r="TF222" s="382" t="e">
        <f t="shared" si="899"/>
        <v>#VALUE!</v>
      </c>
      <c r="TG222" s="382" t="e">
        <f t="shared" si="899"/>
        <v>#VALUE!</v>
      </c>
      <c r="TH222" s="382" t="e">
        <f t="shared" si="899"/>
        <v>#VALUE!</v>
      </c>
      <c r="TI222" s="382" t="e">
        <f t="shared" si="899"/>
        <v>#VALUE!</v>
      </c>
      <c r="TJ222" s="382" t="e">
        <f t="shared" si="899"/>
        <v>#VALUE!</v>
      </c>
      <c r="TK222" s="382" t="e">
        <f t="shared" si="899"/>
        <v>#VALUE!</v>
      </c>
      <c r="TL222" s="382" t="e">
        <f t="shared" si="899"/>
        <v>#VALUE!</v>
      </c>
      <c r="TM222" s="382" t="e">
        <f t="shared" si="899"/>
        <v>#VALUE!</v>
      </c>
      <c r="TN222" s="382" t="e">
        <f t="shared" si="899"/>
        <v>#VALUE!</v>
      </c>
      <c r="TO222" s="382" t="e">
        <f t="shared" si="899"/>
        <v>#VALUE!</v>
      </c>
      <c r="TP222" s="382" t="e">
        <f t="shared" si="899"/>
        <v>#VALUE!</v>
      </c>
      <c r="TQ222" s="382" t="e">
        <f t="shared" si="899"/>
        <v>#VALUE!</v>
      </c>
      <c r="TR222" s="382" t="e">
        <f t="shared" si="899"/>
        <v>#VALUE!</v>
      </c>
      <c r="TS222" s="382" t="e">
        <f t="shared" si="899"/>
        <v>#VALUE!</v>
      </c>
      <c r="TT222" s="382" t="e">
        <f t="shared" si="899"/>
        <v>#VALUE!</v>
      </c>
      <c r="TU222" s="382" t="e">
        <f t="shared" si="899"/>
        <v>#VALUE!</v>
      </c>
      <c r="TV222" s="382" t="e">
        <f t="shared" si="899"/>
        <v>#VALUE!</v>
      </c>
      <c r="TW222" s="382" t="e">
        <f t="shared" si="899"/>
        <v>#VALUE!</v>
      </c>
      <c r="TX222" s="382" t="e">
        <f t="shared" si="899"/>
        <v>#VALUE!</v>
      </c>
      <c r="TY222" s="382" t="e">
        <f t="shared" si="899"/>
        <v>#VALUE!</v>
      </c>
      <c r="TZ222" s="382" t="e">
        <f t="shared" si="899"/>
        <v>#VALUE!</v>
      </c>
      <c r="UA222" s="382" t="e">
        <f t="shared" si="899"/>
        <v>#VALUE!</v>
      </c>
      <c r="UB222" s="382" t="e">
        <f t="shared" si="899"/>
        <v>#VALUE!</v>
      </c>
      <c r="UC222" s="382" t="e">
        <f t="shared" si="899"/>
        <v>#VALUE!</v>
      </c>
      <c r="UD222" s="382" t="e">
        <f t="shared" si="899"/>
        <v>#VALUE!</v>
      </c>
      <c r="UE222" s="382" t="e">
        <f t="shared" si="899"/>
        <v>#VALUE!</v>
      </c>
      <c r="UF222" s="382" t="e">
        <f t="shared" si="899"/>
        <v>#VALUE!</v>
      </c>
      <c r="UG222" s="382" t="e">
        <f t="shared" si="899"/>
        <v>#VALUE!</v>
      </c>
      <c r="UH222" s="382" t="e">
        <f t="shared" si="899"/>
        <v>#VALUE!</v>
      </c>
      <c r="UI222" s="382" t="e">
        <f t="shared" si="899"/>
        <v>#VALUE!</v>
      </c>
      <c r="UJ222" s="382" t="e">
        <f t="shared" si="899"/>
        <v>#VALUE!</v>
      </c>
      <c r="UK222" s="382" t="e">
        <f t="shared" ref="UK222:WI222" si="900">IF(UK211&gt;=UK208,0,IF(UK209="","",IF(OR(COUNT(UK116:UK125)&lt;2,(UK208-UK211)/(UK107*UK109)&lt;0,(UK208-UK209)/(UK107*UK109)&lt;0),"",IF(UK213="","",IF(UK213&lt;=0.05,SQRT((UK208-UK209)/(UK107*UK109)),SQRT((UK208-UK211)/(UK107*UK109)))))))</f>
        <v>#VALUE!</v>
      </c>
      <c r="UL222" s="382" t="e">
        <f t="shared" si="900"/>
        <v>#VALUE!</v>
      </c>
      <c r="UM222" s="382" t="e">
        <f t="shared" si="900"/>
        <v>#VALUE!</v>
      </c>
      <c r="UN222" s="382" t="e">
        <f t="shared" si="900"/>
        <v>#VALUE!</v>
      </c>
      <c r="UO222" s="382" t="e">
        <f t="shared" si="900"/>
        <v>#VALUE!</v>
      </c>
      <c r="UP222" s="382" t="e">
        <f t="shared" si="900"/>
        <v>#VALUE!</v>
      </c>
      <c r="UQ222" s="382" t="e">
        <f t="shared" si="900"/>
        <v>#VALUE!</v>
      </c>
      <c r="UR222" s="382" t="e">
        <f t="shared" si="900"/>
        <v>#VALUE!</v>
      </c>
      <c r="US222" s="382" t="e">
        <f t="shared" si="900"/>
        <v>#VALUE!</v>
      </c>
      <c r="UT222" s="382" t="e">
        <f t="shared" si="900"/>
        <v>#VALUE!</v>
      </c>
      <c r="UU222" s="382" t="e">
        <f t="shared" si="900"/>
        <v>#VALUE!</v>
      </c>
      <c r="UV222" s="382" t="e">
        <f t="shared" si="900"/>
        <v>#VALUE!</v>
      </c>
      <c r="UW222" s="382" t="e">
        <f t="shared" si="900"/>
        <v>#VALUE!</v>
      </c>
      <c r="UX222" s="382" t="e">
        <f t="shared" si="900"/>
        <v>#VALUE!</v>
      </c>
      <c r="UY222" s="382" t="e">
        <f t="shared" si="900"/>
        <v>#VALUE!</v>
      </c>
      <c r="UZ222" s="382" t="e">
        <f t="shared" si="900"/>
        <v>#VALUE!</v>
      </c>
      <c r="VA222" s="382" t="e">
        <f t="shared" si="900"/>
        <v>#VALUE!</v>
      </c>
      <c r="VB222" s="382" t="e">
        <f t="shared" si="900"/>
        <v>#VALUE!</v>
      </c>
      <c r="VC222" s="382" t="e">
        <f t="shared" si="900"/>
        <v>#VALUE!</v>
      </c>
      <c r="VD222" s="382" t="e">
        <f t="shared" si="900"/>
        <v>#VALUE!</v>
      </c>
      <c r="VE222" s="382" t="e">
        <f t="shared" si="900"/>
        <v>#VALUE!</v>
      </c>
      <c r="VF222" s="382" t="e">
        <f t="shared" si="900"/>
        <v>#VALUE!</v>
      </c>
      <c r="VG222" s="382" t="e">
        <f t="shared" si="900"/>
        <v>#VALUE!</v>
      </c>
      <c r="VH222" s="382" t="e">
        <f t="shared" si="900"/>
        <v>#VALUE!</v>
      </c>
      <c r="VI222" s="382" t="e">
        <f t="shared" si="900"/>
        <v>#VALUE!</v>
      </c>
      <c r="VJ222" s="382" t="e">
        <f t="shared" si="900"/>
        <v>#VALUE!</v>
      </c>
      <c r="VK222" s="382" t="e">
        <f t="shared" si="900"/>
        <v>#VALUE!</v>
      </c>
      <c r="VL222" s="382" t="e">
        <f t="shared" si="900"/>
        <v>#VALUE!</v>
      </c>
      <c r="VM222" s="382" t="e">
        <f t="shared" si="900"/>
        <v>#VALUE!</v>
      </c>
      <c r="VN222" s="382" t="e">
        <f t="shared" si="900"/>
        <v>#VALUE!</v>
      </c>
      <c r="VO222" s="382" t="e">
        <f t="shared" si="900"/>
        <v>#VALUE!</v>
      </c>
      <c r="VP222" s="382" t="e">
        <f t="shared" si="900"/>
        <v>#VALUE!</v>
      </c>
      <c r="VQ222" s="382" t="e">
        <f t="shared" si="900"/>
        <v>#VALUE!</v>
      </c>
      <c r="VR222" s="382" t="e">
        <f t="shared" si="900"/>
        <v>#VALUE!</v>
      </c>
      <c r="VS222" s="382" t="e">
        <f t="shared" si="900"/>
        <v>#VALUE!</v>
      </c>
      <c r="VT222" s="382" t="e">
        <f t="shared" si="900"/>
        <v>#VALUE!</v>
      </c>
      <c r="VU222" s="382" t="e">
        <f t="shared" si="900"/>
        <v>#VALUE!</v>
      </c>
      <c r="VV222" s="382" t="e">
        <f t="shared" si="900"/>
        <v>#VALUE!</v>
      </c>
      <c r="VW222" s="382" t="e">
        <f t="shared" si="900"/>
        <v>#VALUE!</v>
      </c>
      <c r="VX222" s="382" t="e">
        <f t="shared" si="900"/>
        <v>#VALUE!</v>
      </c>
      <c r="VY222" s="382" t="e">
        <f t="shared" si="900"/>
        <v>#VALUE!</v>
      </c>
      <c r="VZ222" s="382" t="e">
        <f t="shared" si="900"/>
        <v>#VALUE!</v>
      </c>
      <c r="WA222" s="382" t="e">
        <f t="shared" si="900"/>
        <v>#VALUE!</v>
      </c>
      <c r="WB222" s="382" t="e">
        <f t="shared" si="900"/>
        <v>#VALUE!</v>
      </c>
      <c r="WC222" s="382" t="e">
        <f t="shared" si="900"/>
        <v>#VALUE!</v>
      </c>
      <c r="WD222" s="382" t="e">
        <f t="shared" si="900"/>
        <v>#VALUE!</v>
      </c>
      <c r="WE222" s="382" t="e">
        <f t="shared" si="900"/>
        <v>#VALUE!</v>
      </c>
      <c r="WF222" s="382" t="e">
        <f t="shared" si="900"/>
        <v>#VALUE!</v>
      </c>
      <c r="WG222" s="382" t="e">
        <f t="shared" si="900"/>
        <v>#VALUE!</v>
      </c>
      <c r="WH222" s="382" t="e">
        <f t="shared" si="900"/>
        <v>#VALUE!</v>
      </c>
      <c r="WI222" s="382" t="e">
        <f t="shared" si="900"/>
        <v>#VALUE!</v>
      </c>
    </row>
    <row r="223" spans="1:607" ht="12.6" customHeight="1">
      <c r="A223" s="348"/>
      <c r="B223" s="360" t="s">
        <v>955</v>
      </c>
      <c r="C223" s="348"/>
      <c r="D223" s="348"/>
      <c r="E223" s="348"/>
      <c r="F223" s="348"/>
      <c r="G223" s="361" t="str">
        <f t="shared" si="734"/>
        <v/>
      </c>
      <c r="H223" s="361" t="str">
        <f t="shared" si="735"/>
        <v/>
      </c>
      <c r="I223" s="397"/>
      <c r="J223" s="348"/>
      <c r="K223" s="348"/>
      <c r="L223" s="348"/>
      <c r="M223" s="348"/>
      <c r="N223" s="400"/>
      <c r="O223" s="400"/>
      <c r="P223" s="400"/>
      <c r="Q223" s="400"/>
      <c r="R223" s="400"/>
      <c r="S223" s="400"/>
      <c r="T223" s="400"/>
      <c r="U223" s="400"/>
      <c r="V223" s="400"/>
      <c r="W223" s="400"/>
      <c r="X223" s="400"/>
      <c r="Y223" s="400"/>
      <c r="Z223" s="400"/>
      <c r="AA223" s="400"/>
      <c r="AB223" s="400"/>
      <c r="AC223" s="400"/>
      <c r="AD223" s="400"/>
      <c r="AE223" s="400"/>
      <c r="AF223" s="400"/>
      <c r="AG223" s="400"/>
      <c r="AH223" s="400"/>
      <c r="AI223" s="400"/>
      <c r="AJ223" s="400"/>
      <c r="AK223" s="400"/>
      <c r="AL223" s="400"/>
      <c r="AM223" s="400"/>
      <c r="AN223" s="400"/>
      <c r="AO223" s="400"/>
      <c r="AP223" s="400"/>
      <c r="AQ223" s="400"/>
      <c r="AR223" s="400"/>
      <c r="AS223" s="400"/>
      <c r="AT223" s="400"/>
      <c r="AU223" s="400"/>
      <c r="AV223" s="400"/>
      <c r="AW223" s="400"/>
      <c r="AX223" s="400"/>
      <c r="AY223" s="400"/>
      <c r="AZ223" s="400"/>
      <c r="BA223" s="400"/>
      <c r="BB223" s="400"/>
      <c r="BC223" s="400"/>
      <c r="BD223" s="400"/>
      <c r="BE223" s="400"/>
      <c r="BF223" s="400"/>
      <c r="BG223" s="400"/>
      <c r="BH223" s="400"/>
      <c r="BI223" s="400"/>
      <c r="BJ223" s="400"/>
      <c r="BK223" s="400"/>
      <c r="BL223" s="400"/>
      <c r="BM223" s="400"/>
      <c r="BN223" s="400"/>
      <c r="BO223" s="400"/>
      <c r="BP223" s="400"/>
      <c r="BQ223" s="400"/>
      <c r="BR223" s="400"/>
      <c r="BS223" s="400"/>
      <c r="BT223" s="400"/>
      <c r="BU223" s="400"/>
      <c r="BV223" s="400"/>
      <c r="BW223" s="400"/>
      <c r="BX223" s="400"/>
      <c r="BY223" s="400"/>
      <c r="BZ223" s="400"/>
      <c r="CA223" s="400"/>
      <c r="CB223" s="400"/>
      <c r="CC223" s="400"/>
      <c r="CD223" s="400"/>
      <c r="CE223" s="400"/>
      <c r="CF223" s="400"/>
      <c r="CG223" s="400"/>
      <c r="CH223" s="400"/>
      <c r="CI223" s="400"/>
      <c r="CJ223" s="400"/>
      <c r="CK223" s="400"/>
      <c r="CL223" s="400"/>
      <c r="CM223" s="400"/>
      <c r="CN223" s="400"/>
      <c r="CO223" s="400"/>
      <c r="CP223" s="400"/>
      <c r="CQ223" s="400"/>
      <c r="CR223" s="400"/>
      <c r="CS223" s="400"/>
      <c r="CT223" s="400"/>
      <c r="CU223" s="400"/>
      <c r="CV223" s="400"/>
      <c r="CW223" s="400"/>
      <c r="CX223" s="400"/>
      <c r="CY223" s="400"/>
      <c r="CZ223" s="362"/>
      <c r="DA223" s="904"/>
      <c r="DB223" s="899" t="s">
        <v>1395</v>
      </c>
      <c r="DC223" s="899"/>
      <c r="DD223" s="382" t="e">
        <f>IF(DD222="","",IF(COUNT(DD116:DD125)&lt;2,"",SQRT(DD221^2+DD222^2)))</f>
        <v>#VALUE!</v>
      </c>
      <c r="DE223" s="382" t="e">
        <f t="shared" ref="DE223:FO223" si="901">IF(DE222="","",IF(COUNT(DE116:DE125)&lt;2,"",SQRT(DE221^2+DE222^2)))</f>
        <v>#VALUE!</v>
      </c>
      <c r="DF223" s="382" t="e">
        <f t="shared" si="901"/>
        <v>#VALUE!</v>
      </c>
      <c r="DG223" s="382" t="e">
        <f t="shared" si="901"/>
        <v>#VALUE!</v>
      </c>
      <c r="DH223" s="382" t="e">
        <f t="shared" si="901"/>
        <v>#VALUE!</v>
      </c>
      <c r="DI223" s="382" t="e">
        <f t="shared" si="901"/>
        <v>#VALUE!</v>
      </c>
      <c r="DJ223" s="382" t="e">
        <f t="shared" si="901"/>
        <v>#VALUE!</v>
      </c>
      <c r="DK223" s="382" t="e">
        <f t="shared" si="901"/>
        <v>#VALUE!</v>
      </c>
      <c r="DL223" s="382" t="e">
        <f t="shared" si="901"/>
        <v>#VALUE!</v>
      </c>
      <c r="DM223" s="382" t="e">
        <f t="shared" si="901"/>
        <v>#VALUE!</v>
      </c>
      <c r="DN223" s="382" t="e">
        <f t="shared" si="901"/>
        <v>#VALUE!</v>
      </c>
      <c r="DO223" s="382" t="e">
        <f t="shared" si="901"/>
        <v>#VALUE!</v>
      </c>
      <c r="DP223" s="382" t="e">
        <f t="shared" si="901"/>
        <v>#VALUE!</v>
      </c>
      <c r="DQ223" s="382" t="e">
        <f t="shared" si="901"/>
        <v>#VALUE!</v>
      </c>
      <c r="DR223" s="382" t="e">
        <f t="shared" si="901"/>
        <v>#VALUE!</v>
      </c>
      <c r="DS223" s="382" t="e">
        <f t="shared" si="901"/>
        <v>#VALUE!</v>
      </c>
      <c r="DT223" s="382" t="e">
        <f t="shared" si="901"/>
        <v>#VALUE!</v>
      </c>
      <c r="DU223" s="382" t="e">
        <f t="shared" si="901"/>
        <v>#VALUE!</v>
      </c>
      <c r="DV223" s="382" t="e">
        <f t="shared" si="901"/>
        <v>#VALUE!</v>
      </c>
      <c r="DW223" s="382" t="e">
        <f t="shared" si="901"/>
        <v>#VALUE!</v>
      </c>
      <c r="DX223" s="383" t="e">
        <f t="shared" si="901"/>
        <v>#VALUE!</v>
      </c>
      <c r="DY223" s="382" t="e">
        <f t="shared" si="901"/>
        <v>#VALUE!</v>
      </c>
      <c r="DZ223" s="382" t="e">
        <f t="shared" si="901"/>
        <v>#VALUE!</v>
      </c>
      <c r="EA223" s="382" t="e">
        <f t="shared" si="901"/>
        <v>#VALUE!</v>
      </c>
      <c r="EB223" s="382" t="e">
        <f t="shared" si="901"/>
        <v>#VALUE!</v>
      </c>
      <c r="EC223" s="382" t="e">
        <f t="shared" si="901"/>
        <v>#VALUE!</v>
      </c>
      <c r="ED223" s="382" t="e">
        <f t="shared" si="901"/>
        <v>#VALUE!</v>
      </c>
      <c r="EE223" s="382" t="e">
        <f t="shared" si="901"/>
        <v>#VALUE!</v>
      </c>
      <c r="EF223" s="382" t="e">
        <f t="shared" si="901"/>
        <v>#VALUE!</v>
      </c>
      <c r="EG223" s="382" t="e">
        <f t="shared" si="901"/>
        <v>#VALUE!</v>
      </c>
      <c r="EH223" s="382" t="e">
        <f t="shared" si="901"/>
        <v>#VALUE!</v>
      </c>
      <c r="EI223" s="382" t="e">
        <f t="shared" si="901"/>
        <v>#VALUE!</v>
      </c>
      <c r="EJ223" s="382" t="e">
        <f t="shared" si="901"/>
        <v>#VALUE!</v>
      </c>
      <c r="EK223" s="382" t="e">
        <f t="shared" si="901"/>
        <v>#VALUE!</v>
      </c>
      <c r="EL223" s="382" t="e">
        <f t="shared" si="901"/>
        <v>#VALUE!</v>
      </c>
      <c r="EM223" s="382" t="e">
        <f t="shared" si="901"/>
        <v>#VALUE!</v>
      </c>
      <c r="EN223" s="382" t="e">
        <f t="shared" si="901"/>
        <v>#VALUE!</v>
      </c>
      <c r="EO223" s="382" t="e">
        <f t="shared" si="901"/>
        <v>#VALUE!</v>
      </c>
      <c r="EP223" s="382" t="e">
        <f t="shared" si="901"/>
        <v>#VALUE!</v>
      </c>
      <c r="EQ223" s="382" t="e">
        <f t="shared" si="901"/>
        <v>#VALUE!</v>
      </c>
      <c r="ER223" s="382" t="e">
        <f t="shared" si="901"/>
        <v>#VALUE!</v>
      </c>
      <c r="ES223" s="382" t="e">
        <f t="shared" si="901"/>
        <v>#VALUE!</v>
      </c>
      <c r="ET223" s="382" t="e">
        <f t="shared" si="901"/>
        <v>#VALUE!</v>
      </c>
      <c r="EU223" s="382" t="e">
        <f t="shared" si="901"/>
        <v>#VALUE!</v>
      </c>
      <c r="EV223" s="382" t="e">
        <f t="shared" si="901"/>
        <v>#VALUE!</v>
      </c>
      <c r="EW223" s="382" t="e">
        <f t="shared" si="901"/>
        <v>#VALUE!</v>
      </c>
      <c r="EX223" s="382" t="e">
        <f t="shared" si="901"/>
        <v>#VALUE!</v>
      </c>
      <c r="EY223" s="382" t="e">
        <f t="shared" si="901"/>
        <v>#VALUE!</v>
      </c>
      <c r="EZ223" s="382" t="e">
        <f t="shared" si="901"/>
        <v>#VALUE!</v>
      </c>
      <c r="FA223" s="382" t="e">
        <f t="shared" si="901"/>
        <v>#VALUE!</v>
      </c>
      <c r="FB223" s="382" t="e">
        <f t="shared" si="901"/>
        <v>#VALUE!</v>
      </c>
      <c r="FC223" s="382" t="e">
        <f t="shared" si="901"/>
        <v>#VALUE!</v>
      </c>
      <c r="FD223" s="382" t="e">
        <f t="shared" si="901"/>
        <v>#VALUE!</v>
      </c>
      <c r="FE223" s="382" t="e">
        <f t="shared" si="901"/>
        <v>#VALUE!</v>
      </c>
      <c r="FF223" s="382" t="e">
        <f t="shared" si="901"/>
        <v>#VALUE!</v>
      </c>
      <c r="FG223" s="382" t="e">
        <f t="shared" si="901"/>
        <v>#VALUE!</v>
      </c>
      <c r="FH223" s="382" t="e">
        <f t="shared" si="901"/>
        <v>#VALUE!</v>
      </c>
      <c r="FI223" s="382" t="e">
        <f t="shared" si="901"/>
        <v>#VALUE!</v>
      </c>
      <c r="FJ223" s="382" t="e">
        <f t="shared" si="901"/>
        <v>#VALUE!</v>
      </c>
      <c r="FK223" s="382" t="e">
        <f t="shared" si="901"/>
        <v>#VALUE!</v>
      </c>
      <c r="FL223" s="382" t="e">
        <f t="shared" si="901"/>
        <v>#VALUE!</v>
      </c>
      <c r="FM223" s="382" t="e">
        <f t="shared" si="901"/>
        <v>#VALUE!</v>
      </c>
      <c r="FN223" s="382" t="e">
        <f t="shared" si="901"/>
        <v>#VALUE!</v>
      </c>
      <c r="FO223" s="382" t="e">
        <f t="shared" si="901"/>
        <v>#VALUE!</v>
      </c>
      <c r="FP223" s="382" t="e">
        <f>IF(FP222="","",IF(COUNT(FP116:FP125)&lt;2,"",SQRT(FP221^2+FP222^2)))</f>
        <v>#VALUE!</v>
      </c>
      <c r="FQ223" s="382" t="e">
        <f t="shared" ref="FQ223:IB223" si="902">IF(FQ222="","",IF(COUNT(FQ116:FQ125)&lt;2,"",SQRT(FQ221^2+FQ222^2)))</f>
        <v>#VALUE!</v>
      </c>
      <c r="FR223" s="382" t="e">
        <f t="shared" si="902"/>
        <v>#VALUE!</v>
      </c>
      <c r="FS223" s="382" t="e">
        <f t="shared" si="902"/>
        <v>#VALUE!</v>
      </c>
      <c r="FT223" s="382" t="e">
        <f t="shared" si="902"/>
        <v>#VALUE!</v>
      </c>
      <c r="FU223" s="382" t="e">
        <f t="shared" si="902"/>
        <v>#VALUE!</v>
      </c>
      <c r="FV223" s="382" t="e">
        <f t="shared" si="902"/>
        <v>#VALUE!</v>
      </c>
      <c r="FW223" s="382" t="e">
        <f t="shared" si="902"/>
        <v>#VALUE!</v>
      </c>
      <c r="FX223" s="382" t="e">
        <f t="shared" si="902"/>
        <v>#VALUE!</v>
      </c>
      <c r="FY223" s="382" t="e">
        <f t="shared" si="902"/>
        <v>#VALUE!</v>
      </c>
      <c r="FZ223" s="382" t="e">
        <f t="shared" si="902"/>
        <v>#VALUE!</v>
      </c>
      <c r="GA223" s="382" t="e">
        <f t="shared" si="902"/>
        <v>#VALUE!</v>
      </c>
      <c r="GB223" s="382" t="e">
        <f t="shared" si="902"/>
        <v>#VALUE!</v>
      </c>
      <c r="GC223" s="382" t="e">
        <f t="shared" si="902"/>
        <v>#VALUE!</v>
      </c>
      <c r="GD223" s="382" t="e">
        <f t="shared" si="902"/>
        <v>#VALUE!</v>
      </c>
      <c r="GE223" s="382" t="e">
        <f t="shared" si="902"/>
        <v>#VALUE!</v>
      </c>
      <c r="GF223" s="382" t="e">
        <f t="shared" si="902"/>
        <v>#VALUE!</v>
      </c>
      <c r="GG223" s="382" t="e">
        <f t="shared" si="902"/>
        <v>#VALUE!</v>
      </c>
      <c r="GH223" s="382" t="e">
        <f t="shared" si="902"/>
        <v>#VALUE!</v>
      </c>
      <c r="GI223" s="382" t="e">
        <f t="shared" si="902"/>
        <v>#VALUE!</v>
      </c>
      <c r="GJ223" s="382" t="e">
        <f t="shared" si="902"/>
        <v>#VALUE!</v>
      </c>
      <c r="GK223" s="382" t="e">
        <f t="shared" si="902"/>
        <v>#VALUE!</v>
      </c>
      <c r="GL223" s="382" t="e">
        <f t="shared" si="902"/>
        <v>#VALUE!</v>
      </c>
      <c r="GM223" s="382" t="e">
        <f t="shared" si="902"/>
        <v>#VALUE!</v>
      </c>
      <c r="GN223" s="382" t="e">
        <f t="shared" si="902"/>
        <v>#VALUE!</v>
      </c>
      <c r="GO223" s="382" t="e">
        <f t="shared" si="902"/>
        <v>#VALUE!</v>
      </c>
      <c r="GP223" s="382" t="e">
        <f t="shared" si="902"/>
        <v>#VALUE!</v>
      </c>
      <c r="GQ223" s="382" t="e">
        <f t="shared" si="902"/>
        <v>#VALUE!</v>
      </c>
      <c r="GR223" s="382" t="e">
        <f t="shared" si="902"/>
        <v>#VALUE!</v>
      </c>
      <c r="GS223" s="382" t="e">
        <f t="shared" si="902"/>
        <v>#VALUE!</v>
      </c>
      <c r="GT223" s="382" t="e">
        <f t="shared" si="902"/>
        <v>#VALUE!</v>
      </c>
      <c r="GU223" s="382" t="e">
        <f t="shared" si="902"/>
        <v>#VALUE!</v>
      </c>
      <c r="GV223" s="382" t="e">
        <f t="shared" si="902"/>
        <v>#VALUE!</v>
      </c>
      <c r="GW223" s="382" t="e">
        <f t="shared" si="902"/>
        <v>#VALUE!</v>
      </c>
      <c r="GX223" s="382" t="e">
        <f t="shared" si="902"/>
        <v>#VALUE!</v>
      </c>
      <c r="GY223" s="382" t="e">
        <f t="shared" si="902"/>
        <v>#VALUE!</v>
      </c>
      <c r="GZ223" s="382" t="e">
        <f t="shared" si="902"/>
        <v>#VALUE!</v>
      </c>
      <c r="HA223" s="382" t="e">
        <f t="shared" si="902"/>
        <v>#VALUE!</v>
      </c>
      <c r="HB223" s="382" t="e">
        <f t="shared" si="902"/>
        <v>#VALUE!</v>
      </c>
      <c r="HC223" s="382" t="e">
        <f t="shared" si="902"/>
        <v>#VALUE!</v>
      </c>
      <c r="HD223" s="382" t="e">
        <f t="shared" si="902"/>
        <v>#VALUE!</v>
      </c>
      <c r="HE223" s="382" t="e">
        <f t="shared" si="902"/>
        <v>#VALUE!</v>
      </c>
      <c r="HF223" s="382" t="e">
        <f t="shared" si="902"/>
        <v>#VALUE!</v>
      </c>
      <c r="HG223" s="382" t="e">
        <f t="shared" si="902"/>
        <v>#VALUE!</v>
      </c>
      <c r="HH223" s="382" t="e">
        <f t="shared" si="902"/>
        <v>#VALUE!</v>
      </c>
      <c r="HI223" s="382" t="e">
        <f t="shared" si="902"/>
        <v>#VALUE!</v>
      </c>
      <c r="HJ223" s="382" t="e">
        <f t="shared" si="902"/>
        <v>#VALUE!</v>
      </c>
      <c r="HK223" s="382" t="e">
        <f t="shared" si="902"/>
        <v>#VALUE!</v>
      </c>
      <c r="HL223" s="382" t="e">
        <f t="shared" si="902"/>
        <v>#VALUE!</v>
      </c>
      <c r="HM223" s="382" t="e">
        <f t="shared" si="902"/>
        <v>#VALUE!</v>
      </c>
      <c r="HN223" s="382" t="e">
        <f t="shared" si="902"/>
        <v>#VALUE!</v>
      </c>
      <c r="HO223" s="382" t="e">
        <f t="shared" si="902"/>
        <v>#VALUE!</v>
      </c>
      <c r="HP223" s="382" t="e">
        <f t="shared" si="902"/>
        <v>#VALUE!</v>
      </c>
      <c r="HQ223" s="382" t="e">
        <f t="shared" si="902"/>
        <v>#VALUE!</v>
      </c>
      <c r="HR223" s="382" t="e">
        <f t="shared" si="902"/>
        <v>#VALUE!</v>
      </c>
      <c r="HS223" s="382" t="e">
        <f t="shared" si="902"/>
        <v>#VALUE!</v>
      </c>
      <c r="HT223" s="382" t="e">
        <f t="shared" si="902"/>
        <v>#VALUE!</v>
      </c>
      <c r="HU223" s="382" t="e">
        <f t="shared" si="902"/>
        <v>#VALUE!</v>
      </c>
      <c r="HV223" s="382" t="e">
        <f t="shared" si="902"/>
        <v>#VALUE!</v>
      </c>
      <c r="HW223" s="382" t="e">
        <f t="shared" si="902"/>
        <v>#VALUE!</v>
      </c>
      <c r="HX223" s="382" t="e">
        <f t="shared" si="902"/>
        <v>#VALUE!</v>
      </c>
      <c r="HY223" s="382" t="e">
        <f t="shared" si="902"/>
        <v>#VALUE!</v>
      </c>
      <c r="HZ223" s="382" t="e">
        <f t="shared" si="902"/>
        <v>#VALUE!</v>
      </c>
      <c r="IA223" s="382" t="e">
        <f t="shared" si="902"/>
        <v>#VALUE!</v>
      </c>
      <c r="IB223" s="382" t="e">
        <f t="shared" si="902"/>
        <v>#VALUE!</v>
      </c>
      <c r="IC223" s="382" t="e">
        <f t="shared" ref="IC223:KN223" si="903">IF(IC222="","",IF(COUNT(IC116:IC125)&lt;2,"",SQRT(IC221^2+IC222^2)))</f>
        <v>#VALUE!</v>
      </c>
      <c r="ID223" s="382" t="e">
        <f t="shared" si="903"/>
        <v>#VALUE!</v>
      </c>
      <c r="IE223" s="382" t="e">
        <f t="shared" si="903"/>
        <v>#VALUE!</v>
      </c>
      <c r="IF223" s="382" t="e">
        <f t="shared" si="903"/>
        <v>#VALUE!</v>
      </c>
      <c r="IG223" s="382" t="e">
        <f t="shared" si="903"/>
        <v>#VALUE!</v>
      </c>
      <c r="IH223" s="382" t="e">
        <f t="shared" si="903"/>
        <v>#VALUE!</v>
      </c>
      <c r="II223" s="382" t="e">
        <f t="shared" si="903"/>
        <v>#VALUE!</v>
      </c>
      <c r="IJ223" s="382" t="e">
        <f t="shared" si="903"/>
        <v>#VALUE!</v>
      </c>
      <c r="IK223" s="382" t="e">
        <f t="shared" si="903"/>
        <v>#VALUE!</v>
      </c>
      <c r="IL223" s="382" t="e">
        <f t="shared" si="903"/>
        <v>#VALUE!</v>
      </c>
      <c r="IM223" s="382" t="e">
        <f t="shared" si="903"/>
        <v>#VALUE!</v>
      </c>
      <c r="IN223" s="382" t="e">
        <f t="shared" si="903"/>
        <v>#VALUE!</v>
      </c>
      <c r="IO223" s="382" t="e">
        <f t="shared" si="903"/>
        <v>#VALUE!</v>
      </c>
      <c r="IP223" s="382" t="e">
        <f t="shared" si="903"/>
        <v>#VALUE!</v>
      </c>
      <c r="IQ223" s="382" t="e">
        <f t="shared" si="903"/>
        <v>#VALUE!</v>
      </c>
      <c r="IR223" s="382" t="e">
        <f t="shared" si="903"/>
        <v>#VALUE!</v>
      </c>
      <c r="IS223" s="382" t="e">
        <f t="shared" si="903"/>
        <v>#VALUE!</v>
      </c>
      <c r="IT223" s="382" t="e">
        <f t="shared" si="903"/>
        <v>#VALUE!</v>
      </c>
      <c r="IU223" s="382" t="e">
        <f t="shared" si="903"/>
        <v>#VALUE!</v>
      </c>
      <c r="IV223" s="382" t="e">
        <f t="shared" si="903"/>
        <v>#VALUE!</v>
      </c>
      <c r="IW223" s="382" t="e">
        <f t="shared" si="903"/>
        <v>#VALUE!</v>
      </c>
      <c r="IX223" s="382" t="e">
        <f t="shared" si="903"/>
        <v>#VALUE!</v>
      </c>
      <c r="IY223" s="382" t="e">
        <f t="shared" si="903"/>
        <v>#VALUE!</v>
      </c>
      <c r="IZ223" s="382" t="e">
        <f t="shared" si="903"/>
        <v>#VALUE!</v>
      </c>
      <c r="JA223" s="382" t="e">
        <f t="shared" si="903"/>
        <v>#VALUE!</v>
      </c>
      <c r="JB223" s="382" t="e">
        <f t="shared" si="903"/>
        <v>#VALUE!</v>
      </c>
      <c r="JC223" s="382" t="e">
        <f t="shared" si="903"/>
        <v>#VALUE!</v>
      </c>
      <c r="JD223" s="382" t="e">
        <f t="shared" si="903"/>
        <v>#VALUE!</v>
      </c>
      <c r="JE223" s="382" t="e">
        <f t="shared" si="903"/>
        <v>#VALUE!</v>
      </c>
      <c r="JF223" s="382" t="e">
        <f t="shared" si="903"/>
        <v>#VALUE!</v>
      </c>
      <c r="JG223" s="382" t="e">
        <f t="shared" si="903"/>
        <v>#VALUE!</v>
      </c>
      <c r="JH223" s="382" t="e">
        <f t="shared" si="903"/>
        <v>#VALUE!</v>
      </c>
      <c r="JI223" s="382" t="e">
        <f t="shared" si="903"/>
        <v>#VALUE!</v>
      </c>
      <c r="JJ223" s="382" t="e">
        <f t="shared" si="903"/>
        <v>#VALUE!</v>
      </c>
      <c r="JK223" s="382" t="e">
        <f t="shared" si="903"/>
        <v>#VALUE!</v>
      </c>
      <c r="JL223" s="382" t="e">
        <f t="shared" si="903"/>
        <v>#VALUE!</v>
      </c>
      <c r="JM223" s="382" t="e">
        <f t="shared" si="903"/>
        <v>#VALUE!</v>
      </c>
      <c r="JN223" s="382" t="e">
        <f t="shared" si="903"/>
        <v>#VALUE!</v>
      </c>
      <c r="JO223" s="382" t="e">
        <f t="shared" si="903"/>
        <v>#VALUE!</v>
      </c>
      <c r="JP223" s="382" t="e">
        <f t="shared" si="903"/>
        <v>#VALUE!</v>
      </c>
      <c r="JQ223" s="382" t="e">
        <f t="shared" si="903"/>
        <v>#VALUE!</v>
      </c>
      <c r="JR223" s="382" t="e">
        <f t="shared" si="903"/>
        <v>#VALUE!</v>
      </c>
      <c r="JS223" s="382" t="e">
        <f t="shared" si="903"/>
        <v>#VALUE!</v>
      </c>
      <c r="JT223" s="382" t="e">
        <f t="shared" si="903"/>
        <v>#VALUE!</v>
      </c>
      <c r="JU223" s="382" t="e">
        <f t="shared" si="903"/>
        <v>#VALUE!</v>
      </c>
      <c r="JV223" s="382" t="e">
        <f t="shared" si="903"/>
        <v>#VALUE!</v>
      </c>
      <c r="JW223" s="382" t="e">
        <f t="shared" si="903"/>
        <v>#VALUE!</v>
      </c>
      <c r="JX223" s="382" t="e">
        <f t="shared" si="903"/>
        <v>#VALUE!</v>
      </c>
      <c r="JY223" s="382" t="e">
        <f t="shared" si="903"/>
        <v>#VALUE!</v>
      </c>
      <c r="JZ223" s="382" t="e">
        <f t="shared" si="903"/>
        <v>#VALUE!</v>
      </c>
      <c r="KA223" s="382" t="e">
        <f t="shared" si="903"/>
        <v>#VALUE!</v>
      </c>
      <c r="KB223" s="382" t="e">
        <f t="shared" si="903"/>
        <v>#VALUE!</v>
      </c>
      <c r="KC223" s="382" t="e">
        <f t="shared" si="903"/>
        <v>#VALUE!</v>
      </c>
      <c r="KD223" s="382" t="e">
        <f t="shared" si="903"/>
        <v>#VALUE!</v>
      </c>
      <c r="KE223" s="382" t="e">
        <f t="shared" si="903"/>
        <v>#VALUE!</v>
      </c>
      <c r="KF223" s="382" t="e">
        <f t="shared" si="903"/>
        <v>#VALUE!</v>
      </c>
      <c r="KG223" s="382" t="e">
        <f t="shared" si="903"/>
        <v>#VALUE!</v>
      </c>
      <c r="KH223" s="382" t="e">
        <f t="shared" si="903"/>
        <v>#VALUE!</v>
      </c>
      <c r="KI223" s="382" t="e">
        <f t="shared" si="903"/>
        <v>#VALUE!</v>
      </c>
      <c r="KJ223" s="382" t="e">
        <f t="shared" si="903"/>
        <v>#VALUE!</v>
      </c>
      <c r="KK223" s="382" t="e">
        <f t="shared" si="903"/>
        <v>#VALUE!</v>
      </c>
      <c r="KL223" s="382" t="e">
        <f t="shared" si="903"/>
        <v>#VALUE!</v>
      </c>
      <c r="KM223" s="382" t="e">
        <f t="shared" si="903"/>
        <v>#VALUE!</v>
      </c>
      <c r="KN223" s="382" t="e">
        <f t="shared" si="903"/>
        <v>#VALUE!</v>
      </c>
      <c r="KO223" s="382" t="e">
        <f t="shared" ref="KO223:MZ223" si="904">IF(KO222="","",IF(COUNT(KO116:KO125)&lt;2,"",SQRT(KO221^2+KO222^2)))</f>
        <v>#VALUE!</v>
      </c>
      <c r="KP223" s="382" t="e">
        <f t="shared" si="904"/>
        <v>#VALUE!</v>
      </c>
      <c r="KQ223" s="382" t="e">
        <f t="shared" si="904"/>
        <v>#VALUE!</v>
      </c>
      <c r="KR223" s="382" t="e">
        <f t="shared" si="904"/>
        <v>#VALUE!</v>
      </c>
      <c r="KS223" s="382" t="e">
        <f t="shared" si="904"/>
        <v>#VALUE!</v>
      </c>
      <c r="KT223" s="382" t="e">
        <f t="shared" si="904"/>
        <v>#VALUE!</v>
      </c>
      <c r="KU223" s="382" t="e">
        <f t="shared" si="904"/>
        <v>#VALUE!</v>
      </c>
      <c r="KV223" s="382" t="e">
        <f t="shared" si="904"/>
        <v>#VALUE!</v>
      </c>
      <c r="KW223" s="382" t="e">
        <f t="shared" si="904"/>
        <v>#VALUE!</v>
      </c>
      <c r="KX223" s="382" t="e">
        <f t="shared" si="904"/>
        <v>#VALUE!</v>
      </c>
      <c r="KY223" s="382" t="e">
        <f t="shared" si="904"/>
        <v>#VALUE!</v>
      </c>
      <c r="KZ223" s="382" t="e">
        <f t="shared" si="904"/>
        <v>#VALUE!</v>
      </c>
      <c r="LA223" s="382" t="e">
        <f t="shared" si="904"/>
        <v>#VALUE!</v>
      </c>
      <c r="LB223" s="382" t="e">
        <f t="shared" si="904"/>
        <v>#VALUE!</v>
      </c>
      <c r="LC223" s="382" t="e">
        <f t="shared" si="904"/>
        <v>#VALUE!</v>
      </c>
      <c r="LD223" s="382" t="e">
        <f t="shared" si="904"/>
        <v>#VALUE!</v>
      </c>
      <c r="LE223" s="382" t="e">
        <f t="shared" si="904"/>
        <v>#VALUE!</v>
      </c>
      <c r="LF223" s="382" t="e">
        <f t="shared" si="904"/>
        <v>#VALUE!</v>
      </c>
      <c r="LG223" s="382" t="e">
        <f t="shared" si="904"/>
        <v>#VALUE!</v>
      </c>
      <c r="LH223" s="382" t="e">
        <f t="shared" si="904"/>
        <v>#VALUE!</v>
      </c>
      <c r="LI223" s="382" t="e">
        <f t="shared" si="904"/>
        <v>#VALUE!</v>
      </c>
      <c r="LJ223" s="382" t="e">
        <f t="shared" si="904"/>
        <v>#VALUE!</v>
      </c>
      <c r="LK223" s="382" t="e">
        <f t="shared" si="904"/>
        <v>#VALUE!</v>
      </c>
      <c r="LL223" s="382" t="e">
        <f t="shared" si="904"/>
        <v>#VALUE!</v>
      </c>
      <c r="LM223" s="382" t="e">
        <f t="shared" si="904"/>
        <v>#VALUE!</v>
      </c>
      <c r="LN223" s="382" t="e">
        <f t="shared" si="904"/>
        <v>#VALUE!</v>
      </c>
      <c r="LO223" s="382" t="e">
        <f t="shared" si="904"/>
        <v>#VALUE!</v>
      </c>
      <c r="LP223" s="382" t="e">
        <f t="shared" si="904"/>
        <v>#VALUE!</v>
      </c>
      <c r="LQ223" s="382" t="e">
        <f t="shared" si="904"/>
        <v>#VALUE!</v>
      </c>
      <c r="LR223" s="382" t="e">
        <f t="shared" si="904"/>
        <v>#VALUE!</v>
      </c>
      <c r="LS223" s="382" t="e">
        <f t="shared" si="904"/>
        <v>#VALUE!</v>
      </c>
      <c r="LT223" s="382" t="e">
        <f t="shared" si="904"/>
        <v>#VALUE!</v>
      </c>
      <c r="LU223" s="382" t="e">
        <f t="shared" si="904"/>
        <v>#VALUE!</v>
      </c>
      <c r="LV223" s="382" t="e">
        <f t="shared" si="904"/>
        <v>#VALUE!</v>
      </c>
      <c r="LW223" s="382" t="e">
        <f t="shared" si="904"/>
        <v>#VALUE!</v>
      </c>
      <c r="LX223" s="382" t="e">
        <f t="shared" si="904"/>
        <v>#VALUE!</v>
      </c>
      <c r="LY223" s="382" t="e">
        <f t="shared" si="904"/>
        <v>#VALUE!</v>
      </c>
      <c r="LZ223" s="382" t="e">
        <f t="shared" si="904"/>
        <v>#VALUE!</v>
      </c>
      <c r="MA223" s="382" t="e">
        <f t="shared" si="904"/>
        <v>#VALUE!</v>
      </c>
      <c r="MB223" s="382" t="e">
        <f t="shared" si="904"/>
        <v>#VALUE!</v>
      </c>
      <c r="MC223" s="382" t="e">
        <f t="shared" si="904"/>
        <v>#VALUE!</v>
      </c>
      <c r="MD223" s="382" t="e">
        <f t="shared" si="904"/>
        <v>#VALUE!</v>
      </c>
      <c r="ME223" s="382" t="e">
        <f t="shared" si="904"/>
        <v>#VALUE!</v>
      </c>
      <c r="MF223" s="382" t="e">
        <f t="shared" si="904"/>
        <v>#VALUE!</v>
      </c>
      <c r="MG223" s="382" t="e">
        <f t="shared" si="904"/>
        <v>#VALUE!</v>
      </c>
      <c r="MH223" s="382" t="e">
        <f t="shared" si="904"/>
        <v>#VALUE!</v>
      </c>
      <c r="MI223" s="382" t="e">
        <f t="shared" si="904"/>
        <v>#VALUE!</v>
      </c>
      <c r="MJ223" s="382" t="e">
        <f t="shared" si="904"/>
        <v>#VALUE!</v>
      </c>
      <c r="MK223" s="382" t="e">
        <f t="shared" si="904"/>
        <v>#VALUE!</v>
      </c>
      <c r="ML223" s="382" t="e">
        <f t="shared" si="904"/>
        <v>#VALUE!</v>
      </c>
      <c r="MM223" s="382" t="e">
        <f t="shared" si="904"/>
        <v>#VALUE!</v>
      </c>
      <c r="MN223" s="382" t="e">
        <f t="shared" si="904"/>
        <v>#VALUE!</v>
      </c>
      <c r="MO223" s="382" t="e">
        <f t="shared" si="904"/>
        <v>#VALUE!</v>
      </c>
      <c r="MP223" s="382" t="e">
        <f t="shared" si="904"/>
        <v>#VALUE!</v>
      </c>
      <c r="MQ223" s="382" t="e">
        <f t="shared" si="904"/>
        <v>#VALUE!</v>
      </c>
      <c r="MR223" s="382" t="e">
        <f t="shared" si="904"/>
        <v>#VALUE!</v>
      </c>
      <c r="MS223" s="382" t="e">
        <f t="shared" si="904"/>
        <v>#VALUE!</v>
      </c>
      <c r="MT223" s="382" t="e">
        <f t="shared" si="904"/>
        <v>#VALUE!</v>
      </c>
      <c r="MU223" s="382" t="e">
        <f t="shared" si="904"/>
        <v>#VALUE!</v>
      </c>
      <c r="MV223" s="382" t="e">
        <f t="shared" si="904"/>
        <v>#VALUE!</v>
      </c>
      <c r="MW223" s="382" t="e">
        <f t="shared" si="904"/>
        <v>#VALUE!</v>
      </c>
      <c r="MX223" s="382" t="e">
        <f t="shared" si="904"/>
        <v>#VALUE!</v>
      </c>
      <c r="MY223" s="382" t="e">
        <f t="shared" si="904"/>
        <v>#VALUE!</v>
      </c>
      <c r="MZ223" s="382" t="e">
        <f t="shared" si="904"/>
        <v>#VALUE!</v>
      </c>
      <c r="NA223" s="382" t="e">
        <f t="shared" ref="NA223:PL223" si="905">IF(NA222="","",IF(COUNT(NA116:NA125)&lt;2,"",SQRT(NA221^2+NA222^2)))</f>
        <v>#VALUE!</v>
      </c>
      <c r="NB223" s="382" t="e">
        <f t="shared" si="905"/>
        <v>#VALUE!</v>
      </c>
      <c r="NC223" s="382" t="e">
        <f t="shared" si="905"/>
        <v>#VALUE!</v>
      </c>
      <c r="ND223" s="382" t="e">
        <f t="shared" si="905"/>
        <v>#VALUE!</v>
      </c>
      <c r="NE223" s="382" t="e">
        <f t="shared" si="905"/>
        <v>#VALUE!</v>
      </c>
      <c r="NF223" s="382" t="e">
        <f t="shared" si="905"/>
        <v>#VALUE!</v>
      </c>
      <c r="NG223" s="382" t="e">
        <f t="shared" si="905"/>
        <v>#VALUE!</v>
      </c>
      <c r="NH223" s="382" t="e">
        <f t="shared" si="905"/>
        <v>#VALUE!</v>
      </c>
      <c r="NI223" s="382" t="e">
        <f t="shared" si="905"/>
        <v>#VALUE!</v>
      </c>
      <c r="NJ223" s="382" t="e">
        <f t="shared" si="905"/>
        <v>#VALUE!</v>
      </c>
      <c r="NK223" s="382" t="e">
        <f t="shared" si="905"/>
        <v>#VALUE!</v>
      </c>
      <c r="NL223" s="382" t="e">
        <f t="shared" si="905"/>
        <v>#VALUE!</v>
      </c>
      <c r="NM223" s="382" t="e">
        <f t="shared" si="905"/>
        <v>#VALUE!</v>
      </c>
      <c r="NN223" s="382" t="e">
        <f t="shared" si="905"/>
        <v>#VALUE!</v>
      </c>
      <c r="NO223" s="382" t="e">
        <f t="shared" si="905"/>
        <v>#VALUE!</v>
      </c>
      <c r="NP223" s="382" t="e">
        <f t="shared" si="905"/>
        <v>#VALUE!</v>
      </c>
      <c r="NQ223" s="382" t="e">
        <f t="shared" si="905"/>
        <v>#VALUE!</v>
      </c>
      <c r="NR223" s="382" t="e">
        <f t="shared" si="905"/>
        <v>#VALUE!</v>
      </c>
      <c r="NS223" s="382" t="e">
        <f t="shared" si="905"/>
        <v>#VALUE!</v>
      </c>
      <c r="NT223" s="382" t="e">
        <f t="shared" si="905"/>
        <v>#VALUE!</v>
      </c>
      <c r="NU223" s="382" t="e">
        <f t="shared" si="905"/>
        <v>#VALUE!</v>
      </c>
      <c r="NV223" s="382" t="e">
        <f t="shared" si="905"/>
        <v>#VALUE!</v>
      </c>
      <c r="NW223" s="382" t="e">
        <f t="shared" si="905"/>
        <v>#VALUE!</v>
      </c>
      <c r="NX223" s="382" t="e">
        <f t="shared" si="905"/>
        <v>#VALUE!</v>
      </c>
      <c r="NY223" s="382" t="e">
        <f t="shared" si="905"/>
        <v>#VALUE!</v>
      </c>
      <c r="NZ223" s="382" t="e">
        <f t="shared" si="905"/>
        <v>#VALUE!</v>
      </c>
      <c r="OA223" s="382" t="e">
        <f t="shared" si="905"/>
        <v>#VALUE!</v>
      </c>
      <c r="OB223" s="382" t="e">
        <f t="shared" si="905"/>
        <v>#VALUE!</v>
      </c>
      <c r="OC223" s="382" t="e">
        <f t="shared" si="905"/>
        <v>#VALUE!</v>
      </c>
      <c r="OD223" s="382" t="e">
        <f t="shared" si="905"/>
        <v>#VALUE!</v>
      </c>
      <c r="OE223" s="382" t="e">
        <f t="shared" si="905"/>
        <v>#VALUE!</v>
      </c>
      <c r="OF223" s="382" t="e">
        <f t="shared" si="905"/>
        <v>#VALUE!</v>
      </c>
      <c r="OG223" s="382" t="e">
        <f t="shared" si="905"/>
        <v>#VALUE!</v>
      </c>
      <c r="OH223" s="382" t="e">
        <f t="shared" si="905"/>
        <v>#VALUE!</v>
      </c>
      <c r="OI223" s="382" t="e">
        <f t="shared" si="905"/>
        <v>#VALUE!</v>
      </c>
      <c r="OJ223" s="382" t="e">
        <f t="shared" si="905"/>
        <v>#VALUE!</v>
      </c>
      <c r="OK223" s="382" t="e">
        <f t="shared" si="905"/>
        <v>#VALUE!</v>
      </c>
      <c r="OL223" s="382" t="e">
        <f t="shared" si="905"/>
        <v>#VALUE!</v>
      </c>
      <c r="OM223" s="382" t="e">
        <f t="shared" si="905"/>
        <v>#VALUE!</v>
      </c>
      <c r="ON223" s="382" t="e">
        <f t="shared" si="905"/>
        <v>#VALUE!</v>
      </c>
      <c r="OO223" s="382" t="e">
        <f t="shared" si="905"/>
        <v>#VALUE!</v>
      </c>
      <c r="OP223" s="382" t="e">
        <f t="shared" si="905"/>
        <v>#VALUE!</v>
      </c>
      <c r="OQ223" s="384" t="e">
        <f t="shared" si="905"/>
        <v>#VALUE!</v>
      </c>
      <c r="OR223" s="384" t="e">
        <f t="shared" si="905"/>
        <v>#VALUE!</v>
      </c>
      <c r="OS223" s="384" t="e">
        <f t="shared" si="905"/>
        <v>#VALUE!</v>
      </c>
      <c r="OT223" s="384" t="e">
        <f t="shared" si="905"/>
        <v>#VALUE!</v>
      </c>
      <c r="OU223" s="384" t="e">
        <f t="shared" si="905"/>
        <v>#VALUE!</v>
      </c>
      <c r="OV223" s="384" t="e">
        <f t="shared" si="905"/>
        <v>#VALUE!</v>
      </c>
      <c r="OW223" s="384" t="e">
        <f t="shared" si="905"/>
        <v>#VALUE!</v>
      </c>
      <c r="OX223" s="384" t="e">
        <f t="shared" si="905"/>
        <v>#VALUE!</v>
      </c>
      <c r="OY223" s="384" t="e">
        <f t="shared" si="905"/>
        <v>#VALUE!</v>
      </c>
      <c r="OZ223" s="384" t="e">
        <f t="shared" si="905"/>
        <v>#VALUE!</v>
      </c>
      <c r="PA223" s="384" t="e">
        <f t="shared" si="905"/>
        <v>#VALUE!</v>
      </c>
      <c r="PB223" s="384" t="e">
        <f t="shared" si="905"/>
        <v>#VALUE!</v>
      </c>
      <c r="PC223" s="384" t="e">
        <f t="shared" si="905"/>
        <v>#VALUE!</v>
      </c>
      <c r="PD223" s="384" t="e">
        <f t="shared" si="905"/>
        <v>#VALUE!</v>
      </c>
      <c r="PE223" s="384" t="e">
        <f t="shared" si="905"/>
        <v>#VALUE!</v>
      </c>
      <c r="PF223" s="384" t="e">
        <f t="shared" si="905"/>
        <v>#VALUE!</v>
      </c>
      <c r="PG223" s="384" t="e">
        <f t="shared" si="905"/>
        <v>#VALUE!</v>
      </c>
      <c r="PH223" s="384" t="e">
        <f t="shared" si="905"/>
        <v>#VALUE!</v>
      </c>
      <c r="PI223" s="384" t="e">
        <f t="shared" si="905"/>
        <v>#VALUE!</v>
      </c>
      <c r="PJ223" s="384" t="e">
        <f t="shared" si="905"/>
        <v>#VALUE!</v>
      </c>
      <c r="PK223" s="384" t="e">
        <f t="shared" si="905"/>
        <v>#VALUE!</v>
      </c>
      <c r="PL223" s="384" t="e">
        <f t="shared" si="905"/>
        <v>#VALUE!</v>
      </c>
      <c r="PM223" s="384" t="e">
        <f t="shared" ref="PM223:RX223" si="906">IF(PM222="","",IF(COUNT(PM116:PM125)&lt;2,"",SQRT(PM221^2+PM222^2)))</f>
        <v>#VALUE!</v>
      </c>
      <c r="PN223" s="384" t="e">
        <f t="shared" si="906"/>
        <v>#VALUE!</v>
      </c>
      <c r="PO223" s="384" t="e">
        <f t="shared" si="906"/>
        <v>#VALUE!</v>
      </c>
      <c r="PP223" s="384" t="e">
        <f t="shared" si="906"/>
        <v>#VALUE!</v>
      </c>
      <c r="PQ223" s="384" t="e">
        <f t="shared" si="906"/>
        <v>#VALUE!</v>
      </c>
      <c r="PR223" s="384" t="e">
        <f t="shared" si="906"/>
        <v>#VALUE!</v>
      </c>
      <c r="PS223" s="384" t="e">
        <f t="shared" si="906"/>
        <v>#VALUE!</v>
      </c>
      <c r="PT223" s="384" t="e">
        <f t="shared" si="906"/>
        <v>#VALUE!</v>
      </c>
      <c r="PU223" s="384" t="e">
        <f t="shared" si="906"/>
        <v>#VALUE!</v>
      </c>
      <c r="PV223" s="384" t="e">
        <f t="shared" si="906"/>
        <v>#VALUE!</v>
      </c>
      <c r="PW223" s="384" t="e">
        <f t="shared" si="906"/>
        <v>#VALUE!</v>
      </c>
      <c r="PX223" s="384" t="e">
        <f t="shared" si="906"/>
        <v>#VALUE!</v>
      </c>
      <c r="PY223" s="384" t="e">
        <f t="shared" si="906"/>
        <v>#VALUE!</v>
      </c>
      <c r="PZ223" s="384" t="e">
        <f t="shared" si="906"/>
        <v>#VALUE!</v>
      </c>
      <c r="QA223" s="384" t="e">
        <f t="shared" si="906"/>
        <v>#VALUE!</v>
      </c>
      <c r="QB223" s="384" t="e">
        <f t="shared" si="906"/>
        <v>#VALUE!</v>
      </c>
      <c r="QC223" s="384" t="e">
        <f t="shared" si="906"/>
        <v>#VALUE!</v>
      </c>
      <c r="QD223" s="384" t="e">
        <f t="shared" si="906"/>
        <v>#VALUE!</v>
      </c>
      <c r="QE223" s="384" t="e">
        <f t="shared" si="906"/>
        <v>#VALUE!</v>
      </c>
      <c r="QF223" s="384" t="e">
        <f t="shared" si="906"/>
        <v>#VALUE!</v>
      </c>
      <c r="QG223" s="384" t="e">
        <f t="shared" si="906"/>
        <v>#VALUE!</v>
      </c>
      <c r="QH223" s="384" t="e">
        <f t="shared" si="906"/>
        <v>#VALUE!</v>
      </c>
      <c r="QI223" s="384" t="e">
        <f t="shared" si="906"/>
        <v>#VALUE!</v>
      </c>
      <c r="QJ223" s="384" t="e">
        <f t="shared" si="906"/>
        <v>#VALUE!</v>
      </c>
      <c r="QK223" s="384" t="e">
        <f t="shared" si="906"/>
        <v>#VALUE!</v>
      </c>
      <c r="QL223" s="384" t="e">
        <f t="shared" si="906"/>
        <v>#VALUE!</v>
      </c>
      <c r="QM223" s="384" t="e">
        <f t="shared" si="906"/>
        <v>#VALUE!</v>
      </c>
      <c r="QN223" s="384" t="e">
        <f t="shared" si="906"/>
        <v>#VALUE!</v>
      </c>
      <c r="QO223" s="384" t="e">
        <f t="shared" si="906"/>
        <v>#VALUE!</v>
      </c>
      <c r="QP223" s="384" t="e">
        <f t="shared" si="906"/>
        <v>#VALUE!</v>
      </c>
      <c r="QQ223" s="384" t="e">
        <f t="shared" si="906"/>
        <v>#VALUE!</v>
      </c>
      <c r="QR223" s="384" t="e">
        <f t="shared" si="906"/>
        <v>#VALUE!</v>
      </c>
      <c r="QS223" s="384" t="e">
        <f t="shared" si="906"/>
        <v>#VALUE!</v>
      </c>
      <c r="QT223" s="384" t="e">
        <f t="shared" si="906"/>
        <v>#VALUE!</v>
      </c>
      <c r="QU223" s="384" t="e">
        <f t="shared" si="906"/>
        <v>#VALUE!</v>
      </c>
      <c r="QV223" s="384" t="e">
        <f t="shared" si="906"/>
        <v>#VALUE!</v>
      </c>
      <c r="QW223" s="384" t="e">
        <f t="shared" si="906"/>
        <v>#VALUE!</v>
      </c>
      <c r="QX223" s="384" t="e">
        <f t="shared" si="906"/>
        <v>#VALUE!</v>
      </c>
      <c r="QY223" s="384" t="e">
        <f t="shared" si="906"/>
        <v>#VALUE!</v>
      </c>
      <c r="QZ223" s="384" t="e">
        <f t="shared" si="906"/>
        <v>#VALUE!</v>
      </c>
      <c r="RA223" s="384" t="e">
        <f t="shared" si="906"/>
        <v>#VALUE!</v>
      </c>
      <c r="RB223" s="384" t="e">
        <f t="shared" si="906"/>
        <v>#VALUE!</v>
      </c>
      <c r="RC223" s="384" t="e">
        <f t="shared" si="906"/>
        <v>#VALUE!</v>
      </c>
      <c r="RD223" s="384" t="e">
        <f t="shared" si="906"/>
        <v>#VALUE!</v>
      </c>
      <c r="RE223" s="384" t="e">
        <f t="shared" si="906"/>
        <v>#VALUE!</v>
      </c>
      <c r="RF223" s="384" t="e">
        <f t="shared" si="906"/>
        <v>#VALUE!</v>
      </c>
      <c r="RG223" s="384" t="e">
        <f t="shared" si="906"/>
        <v>#VALUE!</v>
      </c>
      <c r="RH223" s="384" t="e">
        <f t="shared" si="906"/>
        <v>#VALUE!</v>
      </c>
      <c r="RI223" s="384" t="e">
        <f t="shared" si="906"/>
        <v>#VALUE!</v>
      </c>
      <c r="RJ223" s="384" t="e">
        <f t="shared" si="906"/>
        <v>#VALUE!</v>
      </c>
      <c r="RK223" s="384" t="e">
        <f t="shared" si="906"/>
        <v>#VALUE!</v>
      </c>
      <c r="RL223" s="384" t="e">
        <f t="shared" si="906"/>
        <v>#VALUE!</v>
      </c>
      <c r="RM223" s="384" t="e">
        <f t="shared" si="906"/>
        <v>#VALUE!</v>
      </c>
      <c r="RN223" s="384" t="e">
        <f t="shared" si="906"/>
        <v>#VALUE!</v>
      </c>
      <c r="RO223" s="384" t="e">
        <f t="shared" si="906"/>
        <v>#VALUE!</v>
      </c>
      <c r="RP223" s="384" t="e">
        <f t="shared" si="906"/>
        <v>#VALUE!</v>
      </c>
      <c r="RQ223" s="384" t="e">
        <f t="shared" si="906"/>
        <v>#VALUE!</v>
      </c>
      <c r="RR223" s="384" t="e">
        <f t="shared" si="906"/>
        <v>#VALUE!</v>
      </c>
      <c r="RS223" s="384" t="e">
        <f t="shared" si="906"/>
        <v>#VALUE!</v>
      </c>
      <c r="RT223" s="384" t="e">
        <f t="shared" si="906"/>
        <v>#VALUE!</v>
      </c>
      <c r="RU223" s="384" t="e">
        <f t="shared" si="906"/>
        <v>#VALUE!</v>
      </c>
      <c r="RV223" s="384" t="e">
        <f t="shared" si="906"/>
        <v>#VALUE!</v>
      </c>
      <c r="RW223" s="384" t="e">
        <f t="shared" si="906"/>
        <v>#VALUE!</v>
      </c>
      <c r="RX223" s="384" t="e">
        <f t="shared" si="906"/>
        <v>#VALUE!</v>
      </c>
      <c r="RY223" s="384" t="e">
        <f t="shared" ref="RY223:UJ223" si="907">IF(RY222="","",IF(COUNT(RY116:RY125)&lt;2,"",SQRT(RY221^2+RY222^2)))</f>
        <v>#VALUE!</v>
      </c>
      <c r="RZ223" s="384" t="e">
        <f t="shared" si="907"/>
        <v>#VALUE!</v>
      </c>
      <c r="SA223" s="384" t="e">
        <f t="shared" si="907"/>
        <v>#VALUE!</v>
      </c>
      <c r="SB223" s="384" t="e">
        <f t="shared" si="907"/>
        <v>#VALUE!</v>
      </c>
      <c r="SC223" s="384" t="e">
        <f t="shared" si="907"/>
        <v>#VALUE!</v>
      </c>
      <c r="SD223" s="384" t="e">
        <f t="shared" si="907"/>
        <v>#VALUE!</v>
      </c>
      <c r="SE223" s="384" t="e">
        <f t="shared" si="907"/>
        <v>#VALUE!</v>
      </c>
      <c r="SF223" s="384" t="e">
        <f t="shared" si="907"/>
        <v>#VALUE!</v>
      </c>
      <c r="SG223" s="384" t="e">
        <f t="shared" si="907"/>
        <v>#VALUE!</v>
      </c>
      <c r="SH223" s="384" t="e">
        <f t="shared" si="907"/>
        <v>#VALUE!</v>
      </c>
      <c r="SI223" s="384" t="e">
        <f t="shared" si="907"/>
        <v>#VALUE!</v>
      </c>
      <c r="SJ223" s="384" t="e">
        <f t="shared" si="907"/>
        <v>#VALUE!</v>
      </c>
      <c r="SK223" s="384" t="e">
        <f t="shared" si="907"/>
        <v>#VALUE!</v>
      </c>
      <c r="SL223" s="384" t="e">
        <f t="shared" si="907"/>
        <v>#VALUE!</v>
      </c>
      <c r="SM223" s="384" t="e">
        <f t="shared" si="907"/>
        <v>#VALUE!</v>
      </c>
      <c r="SN223" s="384" t="e">
        <f t="shared" si="907"/>
        <v>#VALUE!</v>
      </c>
      <c r="SO223" s="384" t="e">
        <f t="shared" si="907"/>
        <v>#VALUE!</v>
      </c>
      <c r="SP223" s="384" t="e">
        <f t="shared" si="907"/>
        <v>#VALUE!</v>
      </c>
      <c r="SQ223" s="384" t="e">
        <f t="shared" si="907"/>
        <v>#VALUE!</v>
      </c>
      <c r="SR223" s="384" t="e">
        <f t="shared" si="907"/>
        <v>#VALUE!</v>
      </c>
      <c r="SS223" s="384" t="e">
        <f t="shared" si="907"/>
        <v>#VALUE!</v>
      </c>
      <c r="ST223" s="384" t="e">
        <f t="shared" si="907"/>
        <v>#VALUE!</v>
      </c>
      <c r="SU223" s="384" t="e">
        <f t="shared" si="907"/>
        <v>#VALUE!</v>
      </c>
      <c r="SV223" s="384" t="e">
        <f t="shared" si="907"/>
        <v>#VALUE!</v>
      </c>
      <c r="SW223" s="384" t="e">
        <f t="shared" si="907"/>
        <v>#VALUE!</v>
      </c>
      <c r="SX223" s="384" t="e">
        <f t="shared" si="907"/>
        <v>#VALUE!</v>
      </c>
      <c r="SY223" s="384" t="e">
        <f t="shared" si="907"/>
        <v>#VALUE!</v>
      </c>
      <c r="SZ223" s="384" t="e">
        <f t="shared" si="907"/>
        <v>#VALUE!</v>
      </c>
      <c r="TA223" s="384" t="e">
        <f t="shared" si="907"/>
        <v>#VALUE!</v>
      </c>
      <c r="TB223" s="384" t="e">
        <f t="shared" si="907"/>
        <v>#VALUE!</v>
      </c>
      <c r="TC223" s="384" t="e">
        <f t="shared" si="907"/>
        <v>#VALUE!</v>
      </c>
      <c r="TD223" s="384" t="e">
        <f t="shared" si="907"/>
        <v>#VALUE!</v>
      </c>
      <c r="TE223" s="384" t="e">
        <f t="shared" si="907"/>
        <v>#VALUE!</v>
      </c>
      <c r="TF223" s="384" t="e">
        <f t="shared" si="907"/>
        <v>#VALUE!</v>
      </c>
      <c r="TG223" s="384" t="e">
        <f t="shared" si="907"/>
        <v>#VALUE!</v>
      </c>
      <c r="TH223" s="384" t="e">
        <f t="shared" si="907"/>
        <v>#VALUE!</v>
      </c>
      <c r="TI223" s="384" t="e">
        <f t="shared" si="907"/>
        <v>#VALUE!</v>
      </c>
      <c r="TJ223" s="384" t="e">
        <f t="shared" si="907"/>
        <v>#VALUE!</v>
      </c>
      <c r="TK223" s="384" t="e">
        <f t="shared" si="907"/>
        <v>#VALUE!</v>
      </c>
      <c r="TL223" s="384" t="e">
        <f t="shared" si="907"/>
        <v>#VALUE!</v>
      </c>
      <c r="TM223" s="384" t="e">
        <f t="shared" si="907"/>
        <v>#VALUE!</v>
      </c>
      <c r="TN223" s="384" t="e">
        <f t="shared" si="907"/>
        <v>#VALUE!</v>
      </c>
      <c r="TO223" s="384" t="e">
        <f t="shared" si="907"/>
        <v>#VALUE!</v>
      </c>
      <c r="TP223" s="384" t="e">
        <f t="shared" si="907"/>
        <v>#VALUE!</v>
      </c>
      <c r="TQ223" s="384" t="e">
        <f t="shared" si="907"/>
        <v>#VALUE!</v>
      </c>
      <c r="TR223" s="384" t="e">
        <f t="shared" si="907"/>
        <v>#VALUE!</v>
      </c>
      <c r="TS223" s="384" t="e">
        <f t="shared" si="907"/>
        <v>#VALUE!</v>
      </c>
      <c r="TT223" s="384" t="e">
        <f t="shared" si="907"/>
        <v>#VALUE!</v>
      </c>
      <c r="TU223" s="384" t="e">
        <f t="shared" si="907"/>
        <v>#VALUE!</v>
      </c>
      <c r="TV223" s="384" t="e">
        <f t="shared" si="907"/>
        <v>#VALUE!</v>
      </c>
      <c r="TW223" s="384" t="e">
        <f t="shared" si="907"/>
        <v>#VALUE!</v>
      </c>
      <c r="TX223" s="384" t="e">
        <f t="shared" si="907"/>
        <v>#VALUE!</v>
      </c>
      <c r="TY223" s="384" t="e">
        <f t="shared" si="907"/>
        <v>#VALUE!</v>
      </c>
      <c r="TZ223" s="384" t="e">
        <f t="shared" si="907"/>
        <v>#VALUE!</v>
      </c>
      <c r="UA223" s="384" t="e">
        <f t="shared" si="907"/>
        <v>#VALUE!</v>
      </c>
      <c r="UB223" s="384" t="e">
        <f t="shared" si="907"/>
        <v>#VALUE!</v>
      </c>
      <c r="UC223" s="384" t="e">
        <f t="shared" si="907"/>
        <v>#VALUE!</v>
      </c>
      <c r="UD223" s="384" t="e">
        <f t="shared" si="907"/>
        <v>#VALUE!</v>
      </c>
      <c r="UE223" s="384" t="e">
        <f t="shared" si="907"/>
        <v>#VALUE!</v>
      </c>
      <c r="UF223" s="384" t="e">
        <f t="shared" si="907"/>
        <v>#VALUE!</v>
      </c>
      <c r="UG223" s="384" t="e">
        <f t="shared" si="907"/>
        <v>#VALUE!</v>
      </c>
      <c r="UH223" s="384" t="e">
        <f t="shared" si="907"/>
        <v>#VALUE!</v>
      </c>
      <c r="UI223" s="384" t="e">
        <f t="shared" si="907"/>
        <v>#VALUE!</v>
      </c>
      <c r="UJ223" s="384" t="e">
        <f t="shared" si="907"/>
        <v>#VALUE!</v>
      </c>
      <c r="UK223" s="384" t="e">
        <f t="shared" ref="UK223:WI223" si="908">IF(UK222="","",IF(COUNT(UK116:UK125)&lt;2,"",SQRT(UK221^2+UK222^2)))</f>
        <v>#VALUE!</v>
      </c>
      <c r="UL223" s="384" t="e">
        <f t="shared" si="908"/>
        <v>#VALUE!</v>
      </c>
      <c r="UM223" s="384" t="e">
        <f t="shared" si="908"/>
        <v>#VALUE!</v>
      </c>
      <c r="UN223" s="384" t="e">
        <f t="shared" si="908"/>
        <v>#VALUE!</v>
      </c>
      <c r="UO223" s="384" t="e">
        <f t="shared" si="908"/>
        <v>#VALUE!</v>
      </c>
      <c r="UP223" s="384" t="e">
        <f t="shared" si="908"/>
        <v>#VALUE!</v>
      </c>
      <c r="UQ223" s="384" t="e">
        <f t="shared" si="908"/>
        <v>#VALUE!</v>
      </c>
      <c r="UR223" s="384" t="e">
        <f t="shared" si="908"/>
        <v>#VALUE!</v>
      </c>
      <c r="US223" s="384" t="e">
        <f t="shared" si="908"/>
        <v>#VALUE!</v>
      </c>
      <c r="UT223" s="384" t="e">
        <f t="shared" si="908"/>
        <v>#VALUE!</v>
      </c>
      <c r="UU223" s="384" t="e">
        <f t="shared" si="908"/>
        <v>#VALUE!</v>
      </c>
      <c r="UV223" s="384" t="e">
        <f t="shared" si="908"/>
        <v>#VALUE!</v>
      </c>
      <c r="UW223" s="384" t="e">
        <f t="shared" si="908"/>
        <v>#VALUE!</v>
      </c>
      <c r="UX223" s="384" t="e">
        <f t="shared" si="908"/>
        <v>#VALUE!</v>
      </c>
      <c r="UY223" s="384" t="e">
        <f t="shared" si="908"/>
        <v>#VALUE!</v>
      </c>
      <c r="UZ223" s="384" t="e">
        <f t="shared" si="908"/>
        <v>#VALUE!</v>
      </c>
      <c r="VA223" s="384" t="e">
        <f t="shared" si="908"/>
        <v>#VALUE!</v>
      </c>
      <c r="VB223" s="384" t="e">
        <f t="shared" si="908"/>
        <v>#VALUE!</v>
      </c>
      <c r="VC223" s="384" t="e">
        <f t="shared" si="908"/>
        <v>#VALUE!</v>
      </c>
      <c r="VD223" s="384" t="e">
        <f t="shared" si="908"/>
        <v>#VALUE!</v>
      </c>
      <c r="VE223" s="384" t="e">
        <f t="shared" si="908"/>
        <v>#VALUE!</v>
      </c>
      <c r="VF223" s="384" t="e">
        <f t="shared" si="908"/>
        <v>#VALUE!</v>
      </c>
      <c r="VG223" s="384" t="e">
        <f t="shared" si="908"/>
        <v>#VALUE!</v>
      </c>
      <c r="VH223" s="384" t="e">
        <f t="shared" si="908"/>
        <v>#VALUE!</v>
      </c>
      <c r="VI223" s="384" t="e">
        <f t="shared" si="908"/>
        <v>#VALUE!</v>
      </c>
      <c r="VJ223" s="384" t="e">
        <f t="shared" si="908"/>
        <v>#VALUE!</v>
      </c>
      <c r="VK223" s="384" t="e">
        <f t="shared" si="908"/>
        <v>#VALUE!</v>
      </c>
      <c r="VL223" s="384" t="e">
        <f t="shared" si="908"/>
        <v>#VALUE!</v>
      </c>
      <c r="VM223" s="384" t="e">
        <f t="shared" si="908"/>
        <v>#VALUE!</v>
      </c>
      <c r="VN223" s="384" t="e">
        <f t="shared" si="908"/>
        <v>#VALUE!</v>
      </c>
      <c r="VO223" s="384" t="e">
        <f t="shared" si="908"/>
        <v>#VALUE!</v>
      </c>
      <c r="VP223" s="384" t="e">
        <f t="shared" si="908"/>
        <v>#VALUE!</v>
      </c>
      <c r="VQ223" s="384" t="e">
        <f t="shared" si="908"/>
        <v>#VALUE!</v>
      </c>
      <c r="VR223" s="384" t="e">
        <f t="shared" si="908"/>
        <v>#VALUE!</v>
      </c>
      <c r="VS223" s="384" t="e">
        <f t="shared" si="908"/>
        <v>#VALUE!</v>
      </c>
      <c r="VT223" s="384" t="e">
        <f t="shared" si="908"/>
        <v>#VALUE!</v>
      </c>
      <c r="VU223" s="384" t="e">
        <f t="shared" si="908"/>
        <v>#VALUE!</v>
      </c>
      <c r="VV223" s="384" t="e">
        <f t="shared" si="908"/>
        <v>#VALUE!</v>
      </c>
      <c r="VW223" s="384" t="e">
        <f t="shared" si="908"/>
        <v>#VALUE!</v>
      </c>
      <c r="VX223" s="384" t="e">
        <f t="shared" si="908"/>
        <v>#VALUE!</v>
      </c>
      <c r="VY223" s="384" t="e">
        <f t="shared" si="908"/>
        <v>#VALUE!</v>
      </c>
      <c r="VZ223" s="384" t="e">
        <f t="shared" si="908"/>
        <v>#VALUE!</v>
      </c>
      <c r="WA223" s="384" t="e">
        <f t="shared" si="908"/>
        <v>#VALUE!</v>
      </c>
      <c r="WB223" s="384" t="e">
        <f t="shared" si="908"/>
        <v>#VALUE!</v>
      </c>
      <c r="WC223" s="384" t="e">
        <f t="shared" si="908"/>
        <v>#VALUE!</v>
      </c>
      <c r="WD223" s="384" t="e">
        <f t="shared" si="908"/>
        <v>#VALUE!</v>
      </c>
      <c r="WE223" s="384" t="e">
        <f t="shared" si="908"/>
        <v>#VALUE!</v>
      </c>
      <c r="WF223" s="384" t="e">
        <f t="shared" si="908"/>
        <v>#VALUE!</v>
      </c>
      <c r="WG223" s="384" t="e">
        <f t="shared" si="908"/>
        <v>#VALUE!</v>
      </c>
      <c r="WH223" s="384" t="e">
        <f t="shared" si="908"/>
        <v>#VALUE!</v>
      </c>
      <c r="WI223" s="382" t="e">
        <f t="shared" si="908"/>
        <v>#VALUE!</v>
      </c>
    </row>
    <row r="224" spans="1:607">
      <c r="A224" s="348"/>
      <c r="B224" s="360" t="s">
        <v>956</v>
      </c>
      <c r="C224" s="348"/>
      <c r="D224" s="348"/>
      <c r="E224" s="348"/>
      <c r="F224" s="348"/>
      <c r="G224" s="361" t="str">
        <f t="shared" si="734"/>
        <v/>
      </c>
      <c r="H224" s="361" t="str">
        <f t="shared" si="735"/>
        <v/>
      </c>
      <c r="I224" s="397"/>
      <c r="J224" s="348"/>
      <c r="K224" s="348"/>
      <c r="L224" s="348"/>
      <c r="M224" s="348"/>
      <c r="N224" s="400"/>
      <c r="O224" s="400"/>
      <c r="P224" s="400"/>
      <c r="Q224" s="400"/>
      <c r="R224" s="400"/>
      <c r="S224" s="400"/>
      <c r="T224" s="400"/>
      <c r="U224" s="400"/>
      <c r="V224" s="400"/>
      <c r="W224" s="400"/>
      <c r="X224" s="400"/>
      <c r="Y224" s="400"/>
      <c r="Z224" s="400"/>
      <c r="AA224" s="400"/>
      <c r="AB224" s="400"/>
      <c r="AC224" s="400"/>
      <c r="AD224" s="400"/>
      <c r="AE224" s="400"/>
      <c r="AF224" s="400"/>
      <c r="AG224" s="400"/>
      <c r="AH224" s="400"/>
      <c r="AI224" s="400"/>
      <c r="AJ224" s="400"/>
      <c r="AK224" s="400"/>
      <c r="AL224" s="400"/>
      <c r="AM224" s="400"/>
      <c r="AN224" s="400"/>
      <c r="AO224" s="400"/>
      <c r="AP224" s="400"/>
      <c r="AQ224" s="400"/>
      <c r="AR224" s="400"/>
      <c r="AS224" s="400"/>
      <c r="AT224" s="400"/>
      <c r="AU224" s="400"/>
      <c r="AV224" s="400"/>
      <c r="AW224" s="400"/>
      <c r="AX224" s="400"/>
      <c r="AY224" s="400"/>
      <c r="AZ224" s="400"/>
      <c r="BA224" s="400"/>
      <c r="BB224" s="400"/>
      <c r="BC224" s="400"/>
      <c r="BD224" s="400"/>
      <c r="BE224" s="400"/>
      <c r="BF224" s="400"/>
      <c r="BG224" s="400"/>
      <c r="BH224" s="400"/>
      <c r="BI224" s="400"/>
      <c r="BJ224" s="400"/>
      <c r="BK224" s="400"/>
      <c r="BL224" s="400"/>
      <c r="BM224" s="400"/>
      <c r="BN224" s="400"/>
      <c r="BO224" s="400"/>
      <c r="BP224" s="400"/>
      <c r="BQ224" s="400"/>
      <c r="BR224" s="400"/>
      <c r="BS224" s="400"/>
      <c r="BT224" s="400"/>
      <c r="BU224" s="400"/>
      <c r="BV224" s="400"/>
      <c r="BW224" s="400"/>
      <c r="BX224" s="400"/>
      <c r="BY224" s="400"/>
      <c r="BZ224" s="400"/>
      <c r="CA224" s="400"/>
      <c r="CB224" s="400"/>
      <c r="CC224" s="400"/>
      <c r="CD224" s="400"/>
      <c r="CE224" s="400"/>
      <c r="CF224" s="400"/>
      <c r="CG224" s="400"/>
      <c r="CH224" s="400"/>
      <c r="CI224" s="400"/>
      <c r="CJ224" s="400"/>
      <c r="CK224" s="400"/>
      <c r="CL224" s="400"/>
      <c r="CM224" s="400"/>
      <c r="CN224" s="400"/>
      <c r="CO224" s="400"/>
      <c r="CP224" s="400"/>
      <c r="CQ224" s="400"/>
      <c r="CR224" s="400"/>
      <c r="CS224" s="400"/>
      <c r="CT224" s="400"/>
      <c r="CU224" s="400"/>
      <c r="CV224" s="400"/>
      <c r="CW224" s="400"/>
      <c r="CX224" s="400"/>
      <c r="CY224" s="400"/>
      <c r="CZ224" s="362"/>
      <c r="DA224" s="902" t="s">
        <v>1396</v>
      </c>
      <c r="DB224" s="899" t="s">
        <v>1390</v>
      </c>
      <c r="DC224" s="899"/>
      <c r="DD224" s="382" t="str">
        <f>IF(DD218="","",DD218*DD217)</f>
        <v/>
      </c>
      <c r="DE224" s="382" t="str">
        <f t="shared" ref="DE224:FP224" si="909">IF(DE218="","",DE218*DE217)</f>
        <v/>
      </c>
      <c r="DF224" s="382" t="str">
        <f t="shared" si="909"/>
        <v/>
      </c>
      <c r="DG224" s="382" t="str">
        <f t="shared" si="909"/>
        <v/>
      </c>
      <c r="DH224" s="382" t="str">
        <f t="shared" si="909"/>
        <v/>
      </c>
      <c r="DI224" s="382" t="str">
        <f t="shared" si="909"/>
        <v/>
      </c>
      <c r="DJ224" s="382" t="str">
        <f t="shared" si="909"/>
        <v/>
      </c>
      <c r="DK224" s="382" t="str">
        <f t="shared" si="909"/>
        <v/>
      </c>
      <c r="DL224" s="382" t="str">
        <f t="shared" si="909"/>
        <v/>
      </c>
      <c r="DM224" s="382" t="str">
        <f t="shared" si="909"/>
        <v/>
      </c>
      <c r="DN224" s="382" t="str">
        <f t="shared" si="909"/>
        <v/>
      </c>
      <c r="DO224" s="382" t="str">
        <f t="shared" si="909"/>
        <v/>
      </c>
      <c r="DP224" s="382" t="str">
        <f t="shared" si="909"/>
        <v/>
      </c>
      <c r="DQ224" s="382" t="str">
        <f t="shared" si="909"/>
        <v/>
      </c>
      <c r="DR224" s="382" t="str">
        <f t="shared" si="909"/>
        <v/>
      </c>
      <c r="DS224" s="382" t="str">
        <f t="shared" si="909"/>
        <v/>
      </c>
      <c r="DT224" s="382" t="str">
        <f t="shared" si="909"/>
        <v/>
      </c>
      <c r="DU224" s="382" t="str">
        <f t="shared" si="909"/>
        <v/>
      </c>
      <c r="DV224" s="382" t="str">
        <f t="shared" si="909"/>
        <v/>
      </c>
      <c r="DW224" s="382" t="str">
        <f t="shared" si="909"/>
        <v/>
      </c>
      <c r="DX224" s="383" t="str">
        <f t="shared" si="909"/>
        <v/>
      </c>
      <c r="DY224" s="382" t="str">
        <f t="shared" si="909"/>
        <v/>
      </c>
      <c r="DZ224" s="382" t="str">
        <f t="shared" si="909"/>
        <v/>
      </c>
      <c r="EA224" s="382" t="str">
        <f t="shared" si="909"/>
        <v/>
      </c>
      <c r="EB224" s="382" t="str">
        <f t="shared" si="909"/>
        <v/>
      </c>
      <c r="EC224" s="382" t="str">
        <f t="shared" si="909"/>
        <v/>
      </c>
      <c r="ED224" s="382" t="str">
        <f t="shared" si="909"/>
        <v/>
      </c>
      <c r="EE224" s="382" t="str">
        <f t="shared" si="909"/>
        <v/>
      </c>
      <c r="EF224" s="382" t="str">
        <f t="shared" si="909"/>
        <v/>
      </c>
      <c r="EG224" s="382" t="str">
        <f t="shared" si="909"/>
        <v/>
      </c>
      <c r="EH224" s="382" t="str">
        <f t="shared" si="909"/>
        <v/>
      </c>
      <c r="EI224" s="382" t="str">
        <f t="shared" si="909"/>
        <v/>
      </c>
      <c r="EJ224" s="382" t="str">
        <f t="shared" si="909"/>
        <v/>
      </c>
      <c r="EK224" s="382" t="str">
        <f t="shared" si="909"/>
        <v/>
      </c>
      <c r="EL224" s="382" t="str">
        <f t="shared" si="909"/>
        <v/>
      </c>
      <c r="EM224" s="382" t="str">
        <f t="shared" si="909"/>
        <v/>
      </c>
      <c r="EN224" s="382" t="str">
        <f t="shared" si="909"/>
        <v/>
      </c>
      <c r="EO224" s="382" t="str">
        <f t="shared" si="909"/>
        <v/>
      </c>
      <c r="EP224" s="382" t="str">
        <f t="shared" si="909"/>
        <v/>
      </c>
      <c r="EQ224" s="382" t="str">
        <f t="shared" si="909"/>
        <v/>
      </c>
      <c r="ER224" s="382" t="str">
        <f t="shared" si="909"/>
        <v/>
      </c>
      <c r="ES224" s="382" t="str">
        <f t="shared" si="909"/>
        <v/>
      </c>
      <c r="ET224" s="382" t="str">
        <f t="shared" si="909"/>
        <v/>
      </c>
      <c r="EU224" s="382" t="str">
        <f t="shared" si="909"/>
        <v/>
      </c>
      <c r="EV224" s="382" t="str">
        <f t="shared" si="909"/>
        <v/>
      </c>
      <c r="EW224" s="382" t="str">
        <f t="shared" si="909"/>
        <v/>
      </c>
      <c r="EX224" s="382" t="str">
        <f t="shared" si="909"/>
        <v/>
      </c>
      <c r="EY224" s="382" t="str">
        <f t="shared" si="909"/>
        <v/>
      </c>
      <c r="EZ224" s="382" t="str">
        <f t="shared" si="909"/>
        <v/>
      </c>
      <c r="FA224" s="382" t="str">
        <f t="shared" si="909"/>
        <v/>
      </c>
      <c r="FB224" s="382" t="str">
        <f t="shared" si="909"/>
        <v/>
      </c>
      <c r="FC224" s="382" t="str">
        <f t="shared" si="909"/>
        <v/>
      </c>
      <c r="FD224" s="382" t="str">
        <f t="shared" si="909"/>
        <v/>
      </c>
      <c r="FE224" s="382" t="str">
        <f t="shared" si="909"/>
        <v/>
      </c>
      <c r="FF224" s="382" t="str">
        <f t="shared" si="909"/>
        <v/>
      </c>
      <c r="FG224" s="382" t="str">
        <f t="shared" si="909"/>
        <v/>
      </c>
      <c r="FH224" s="382" t="str">
        <f t="shared" si="909"/>
        <v/>
      </c>
      <c r="FI224" s="382" t="str">
        <f t="shared" si="909"/>
        <v/>
      </c>
      <c r="FJ224" s="382" t="str">
        <f t="shared" si="909"/>
        <v/>
      </c>
      <c r="FK224" s="382" t="str">
        <f t="shared" si="909"/>
        <v/>
      </c>
      <c r="FL224" s="382" t="str">
        <f t="shared" si="909"/>
        <v/>
      </c>
      <c r="FM224" s="382" t="str">
        <f t="shared" si="909"/>
        <v/>
      </c>
      <c r="FN224" s="382" t="str">
        <f t="shared" si="909"/>
        <v/>
      </c>
      <c r="FO224" s="382" t="str">
        <f t="shared" si="909"/>
        <v/>
      </c>
      <c r="FP224" s="382" t="str">
        <f t="shared" si="909"/>
        <v/>
      </c>
      <c r="FQ224" s="382" t="str">
        <f t="shared" ref="FQ224:IB224" si="910">IF(FQ218="","",FQ218*FQ217)</f>
        <v/>
      </c>
      <c r="FR224" s="382" t="str">
        <f t="shared" si="910"/>
        <v/>
      </c>
      <c r="FS224" s="382" t="str">
        <f t="shared" si="910"/>
        <v/>
      </c>
      <c r="FT224" s="382" t="str">
        <f t="shared" si="910"/>
        <v/>
      </c>
      <c r="FU224" s="382" t="str">
        <f t="shared" si="910"/>
        <v/>
      </c>
      <c r="FV224" s="382" t="str">
        <f t="shared" si="910"/>
        <v/>
      </c>
      <c r="FW224" s="382" t="str">
        <f t="shared" si="910"/>
        <v/>
      </c>
      <c r="FX224" s="382" t="str">
        <f t="shared" si="910"/>
        <v/>
      </c>
      <c r="FY224" s="382" t="str">
        <f t="shared" si="910"/>
        <v/>
      </c>
      <c r="FZ224" s="382" t="str">
        <f t="shared" si="910"/>
        <v/>
      </c>
      <c r="GA224" s="382" t="str">
        <f t="shared" si="910"/>
        <v/>
      </c>
      <c r="GB224" s="382" t="str">
        <f t="shared" si="910"/>
        <v/>
      </c>
      <c r="GC224" s="382" t="str">
        <f t="shared" si="910"/>
        <v/>
      </c>
      <c r="GD224" s="382" t="str">
        <f t="shared" si="910"/>
        <v/>
      </c>
      <c r="GE224" s="382" t="str">
        <f t="shared" si="910"/>
        <v/>
      </c>
      <c r="GF224" s="382" t="str">
        <f t="shared" si="910"/>
        <v/>
      </c>
      <c r="GG224" s="382" t="str">
        <f t="shared" si="910"/>
        <v/>
      </c>
      <c r="GH224" s="382" t="str">
        <f t="shared" si="910"/>
        <v/>
      </c>
      <c r="GI224" s="382" t="str">
        <f t="shared" si="910"/>
        <v/>
      </c>
      <c r="GJ224" s="382" t="str">
        <f t="shared" si="910"/>
        <v/>
      </c>
      <c r="GK224" s="382" t="str">
        <f t="shared" si="910"/>
        <v/>
      </c>
      <c r="GL224" s="382" t="str">
        <f t="shared" si="910"/>
        <v/>
      </c>
      <c r="GM224" s="382" t="str">
        <f t="shared" si="910"/>
        <v/>
      </c>
      <c r="GN224" s="382" t="str">
        <f t="shared" si="910"/>
        <v/>
      </c>
      <c r="GO224" s="382" t="str">
        <f t="shared" si="910"/>
        <v/>
      </c>
      <c r="GP224" s="382" t="str">
        <f t="shared" si="910"/>
        <v/>
      </c>
      <c r="GQ224" s="382" t="str">
        <f t="shared" si="910"/>
        <v/>
      </c>
      <c r="GR224" s="382" t="str">
        <f t="shared" si="910"/>
        <v/>
      </c>
      <c r="GS224" s="382" t="str">
        <f t="shared" si="910"/>
        <v/>
      </c>
      <c r="GT224" s="382" t="str">
        <f t="shared" si="910"/>
        <v/>
      </c>
      <c r="GU224" s="382" t="str">
        <f t="shared" si="910"/>
        <v/>
      </c>
      <c r="GV224" s="382" t="str">
        <f t="shared" si="910"/>
        <v/>
      </c>
      <c r="GW224" s="382" t="str">
        <f t="shared" si="910"/>
        <v/>
      </c>
      <c r="GX224" s="382" t="str">
        <f t="shared" si="910"/>
        <v/>
      </c>
      <c r="GY224" s="382" t="str">
        <f t="shared" si="910"/>
        <v/>
      </c>
      <c r="GZ224" s="382" t="str">
        <f t="shared" si="910"/>
        <v/>
      </c>
      <c r="HA224" s="382" t="str">
        <f t="shared" si="910"/>
        <v/>
      </c>
      <c r="HB224" s="382" t="str">
        <f t="shared" si="910"/>
        <v/>
      </c>
      <c r="HC224" s="382" t="str">
        <f t="shared" si="910"/>
        <v/>
      </c>
      <c r="HD224" s="382" t="str">
        <f t="shared" si="910"/>
        <v/>
      </c>
      <c r="HE224" s="382" t="str">
        <f t="shared" si="910"/>
        <v/>
      </c>
      <c r="HF224" s="382" t="str">
        <f t="shared" si="910"/>
        <v/>
      </c>
      <c r="HG224" s="382" t="str">
        <f t="shared" si="910"/>
        <v/>
      </c>
      <c r="HH224" s="382" t="str">
        <f t="shared" si="910"/>
        <v/>
      </c>
      <c r="HI224" s="382" t="str">
        <f t="shared" si="910"/>
        <v/>
      </c>
      <c r="HJ224" s="382" t="str">
        <f t="shared" si="910"/>
        <v/>
      </c>
      <c r="HK224" s="382" t="str">
        <f t="shared" si="910"/>
        <v/>
      </c>
      <c r="HL224" s="382" t="str">
        <f t="shared" si="910"/>
        <v/>
      </c>
      <c r="HM224" s="382" t="str">
        <f t="shared" si="910"/>
        <v/>
      </c>
      <c r="HN224" s="382" t="str">
        <f t="shared" si="910"/>
        <v/>
      </c>
      <c r="HO224" s="382" t="str">
        <f t="shared" si="910"/>
        <v/>
      </c>
      <c r="HP224" s="382" t="str">
        <f t="shared" si="910"/>
        <v/>
      </c>
      <c r="HQ224" s="382" t="str">
        <f t="shared" si="910"/>
        <v/>
      </c>
      <c r="HR224" s="382" t="str">
        <f t="shared" si="910"/>
        <v/>
      </c>
      <c r="HS224" s="382" t="str">
        <f t="shared" si="910"/>
        <v/>
      </c>
      <c r="HT224" s="382" t="str">
        <f t="shared" si="910"/>
        <v/>
      </c>
      <c r="HU224" s="382" t="str">
        <f t="shared" si="910"/>
        <v/>
      </c>
      <c r="HV224" s="382" t="str">
        <f t="shared" si="910"/>
        <v/>
      </c>
      <c r="HW224" s="382" t="str">
        <f t="shared" si="910"/>
        <v/>
      </c>
      <c r="HX224" s="382" t="str">
        <f t="shared" si="910"/>
        <v/>
      </c>
      <c r="HY224" s="382" t="str">
        <f t="shared" si="910"/>
        <v/>
      </c>
      <c r="HZ224" s="382" t="str">
        <f t="shared" si="910"/>
        <v/>
      </c>
      <c r="IA224" s="382" t="str">
        <f t="shared" si="910"/>
        <v/>
      </c>
      <c r="IB224" s="382" t="str">
        <f t="shared" si="910"/>
        <v/>
      </c>
      <c r="IC224" s="382" t="str">
        <f t="shared" ref="IC224:KN224" si="911">IF(IC218="","",IC218*IC217)</f>
        <v/>
      </c>
      <c r="ID224" s="382" t="str">
        <f t="shared" si="911"/>
        <v/>
      </c>
      <c r="IE224" s="382" t="str">
        <f t="shared" si="911"/>
        <v/>
      </c>
      <c r="IF224" s="382" t="str">
        <f t="shared" si="911"/>
        <v/>
      </c>
      <c r="IG224" s="382" t="str">
        <f t="shared" si="911"/>
        <v/>
      </c>
      <c r="IH224" s="382" t="str">
        <f t="shared" si="911"/>
        <v/>
      </c>
      <c r="II224" s="382" t="str">
        <f t="shared" si="911"/>
        <v/>
      </c>
      <c r="IJ224" s="382" t="str">
        <f t="shared" si="911"/>
        <v/>
      </c>
      <c r="IK224" s="382" t="str">
        <f t="shared" si="911"/>
        <v/>
      </c>
      <c r="IL224" s="382" t="str">
        <f t="shared" si="911"/>
        <v/>
      </c>
      <c r="IM224" s="382" t="str">
        <f t="shared" si="911"/>
        <v/>
      </c>
      <c r="IN224" s="382" t="str">
        <f t="shared" si="911"/>
        <v/>
      </c>
      <c r="IO224" s="382" t="str">
        <f t="shared" si="911"/>
        <v/>
      </c>
      <c r="IP224" s="382" t="str">
        <f t="shared" si="911"/>
        <v/>
      </c>
      <c r="IQ224" s="382" t="str">
        <f t="shared" si="911"/>
        <v/>
      </c>
      <c r="IR224" s="382" t="str">
        <f t="shared" si="911"/>
        <v/>
      </c>
      <c r="IS224" s="382" t="str">
        <f t="shared" si="911"/>
        <v/>
      </c>
      <c r="IT224" s="382" t="str">
        <f t="shared" si="911"/>
        <v/>
      </c>
      <c r="IU224" s="382" t="str">
        <f t="shared" si="911"/>
        <v/>
      </c>
      <c r="IV224" s="382" t="str">
        <f t="shared" si="911"/>
        <v/>
      </c>
      <c r="IW224" s="382" t="str">
        <f t="shared" si="911"/>
        <v/>
      </c>
      <c r="IX224" s="382" t="str">
        <f t="shared" si="911"/>
        <v/>
      </c>
      <c r="IY224" s="382" t="str">
        <f t="shared" si="911"/>
        <v/>
      </c>
      <c r="IZ224" s="382" t="str">
        <f t="shared" si="911"/>
        <v/>
      </c>
      <c r="JA224" s="382" t="str">
        <f t="shared" si="911"/>
        <v/>
      </c>
      <c r="JB224" s="382" t="str">
        <f t="shared" si="911"/>
        <v/>
      </c>
      <c r="JC224" s="382" t="str">
        <f t="shared" si="911"/>
        <v/>
      </c>
      <c r="JD224" s="382" t="str">
        <f t="shared" si="911"/>
        <v/>
      </c>
      <c r="JE224" s="382" t="str">
        <f t="shared" si="911"/>
        <v/>
      </c>
      <c r="JF224" s="382" t="str">
        <f t="shared" si="911"/>
        <v/>
      </c>
      <c r="JG224" s="382" t="str">
        <f t="shared" si="911"/>
        <v/>
      </c>
      <c r="JH224" s="382" t="str">
        <f t="shared" si="911"/>
        <v/>
      </c>
      <c r="JI224" s="382" t="str">
        <f t="shared" si="911"/>
        <v/>
      </c>
      <c r="JJ224" s="382" t="str">
        <f t="shared" si="911"/>
        <v/>
      </c>
      <c r="JK224" s="382" t="str">
        <f t="shared" si="911"/>
        <v/>
      </c>
      <c r="JL224" s="382" t="str">
        <f t="shared" si="911"/>
        <v/>
      </c>
      <c r="JM224" s="382" t="str">
        <f t="shared" si="911"/>
        <v/>
      </c>
      <c r="JN224" s="382" t="str">
        <f t="shared" si="911"/>
        <v/>
      </c>
      <c r="JO224" s="382" t="str">
        <f t="shared" si="911"/>
        <v/>
      </c>
      <c r="JP224" s="382" t="str">
        <f t="shared" si="911"/>
        <v/>
      </c>
      <c r="JQ224" s="382" t="str">
        <f t="shared" si="911"/>
        <v/>
      </c>
      <c r="JR224" s="382" t="str">
        <f t="shared" si="911"/>
        <v/>
      </c>
      <c r="JS224" s="382" t="str">
        <f t="shared" si="911"/>
        <v/>
      </c>
      <c r="JT224" s="382" t="str">
        <f t="shared" si="911"/>
        <v/>
      </c>
      <c r="JU224" s="382" t="str">
        <f t="shared" si="911"/>
        <v/>
      </c>
      <c r="JV224" s="382" t="str">
        <f t="shared" si="911"/>
        <v/>
      </c>
      <c r="JW224" s="382" t="str">
        <f t="shared" si="911"/>
        <v/>
      </c>
      <c r="JX224" s="382" t="str">
        <f t="shared" si="911"/>
        <v/>
      </c>
      <c r="JY224" s="382" t="str">
        <f t="shared" si="911"/>
        <v/>
      </c>
      <c r="JZ224" s="382" t="str">
        <f t="shared" si="911"/>
        <v/>
      </c>
      <c r="KA224" s="382" t="str">
        <f t="shared" si="911"/>
        <v/>
      </c>
      <c r="KB224" s="382" t="str">
        <f t="shared" si="911"/>
        <v/>
      </c>
      <c r="KC224" s="382" t="str">
        <f t="shared" si="911"/>
        <v/>
      </c>
      <c r="KD224" s="382" t="str">
        <f t="shared" si="911"/>
        <v/>
      </c>
      <c r="KE224" s="382" t="str">
        <f t="shared" si="911"/>
        <v/>
      </c>
      <c r="KF224" s="382" t="str">
        <f t="shared" si="911"/>
        <v/>
      </c>
      <c r="KG224" s="382" t="str">
        <f t="shared" si="911"/>
        <v/>
      </c>
      <c r="KH224" s="382" t="str">
        <f t="shared" si="911"/>
        <v/>
      </c>
      <c r="KI224" s="382" t="str">
        <f t="shared" si="911"/>
        <v/>
      </c>
      <c r="KJ224" s="382" t="str">
        <f t="shared" si="911"/>
        <v/>
      </c>
      <c r="KK224" s="382" t="str">
        <f t="shared" si="911"/>
        <v/>
      </c>
      <c r="KL224" s="382" t="str">
        <f t="shared" si="911"/>
        <v/>
      </c>
      <c r="KM224" s="382" t="str">
        <f t="shared" si="911"/>
        <v/>
      </c>
      <c r="KN224" s="382" t="str">
        <f t="shared" si="911"/>
        <v/>
      </c>
      <c r="KO224" s="382" t="str">
        <f t="shared" ref="KO224:MZ224" si="912">IF(KO218="","",KO218*KO217)</f>
        <v/>
      </c>
      <c r="KP224" s="382" t="str">
        <f t="shared" si="912"/>
        <v/>
      </c>
      <c r="KQ224" s="382" t="str">
        <f t="shared" si="912"/>
        <v/>
      </c>
      <c r="KR224" s="382" t="str">
        <f t="shared" si="912"/>
        <v/>
      </c>
      <c r="KS224" s="382" t="str">
        <f t="shared" si="912"/>
        <v/>
      </c>
      <c r="KT224" s="382" t="str">
        <f t="shared" si="912"/>
        <v/>
      </c>
      <c r="KU224" s="382" t="str">
        <f t="shared" si="912"/>
        <v/>
      </c>
      <c r="KV224" s="382" t="str">
        <f t="shared" si="912"/>
        <v/>
      </c>
      <c r="KW224" s="382" t="str">
        <f t="shared" si="912"/>
        <v/>
      </c>
      <c r="KX224" s="382" t="str">
        <f t="shared" si="912"/>
        <v/>
      </c>
      <c r="KY224" s="382" t="str">
        <f t="shared" si="912"/>
        <v/>
      </c>
      <c r="KZ224" s="382" t="str">
        <f t="shared" si="912"/>
        <v/>
      </c>
      <c r="LA224" s="382" t="str">
        <f t="shared" si="912"/>
        <v/>
      </c>
      <c r="LB224" s="382" t="str">
        <f t="shared" si="912"/>
        <v/>
      </c>
      <c r="LC224" s="382" t="str">
        <f t="shared" si="912"/>
        <v/>
      </c>
      <c r="LD224" s="382" t="str">
        <f t="shared" si="912"/>
        <v/>
      </c>
      <c r="LE224" s="382" t="str">
        <f t="shared" si="912"/>
        <v/>
      </c>
      <c r="LF224" s="382" t="str">
        <f t="shared" si="912"/>
        <v/>
      </c>
      <c r="LG224" s="382" t="str">
        <f t="shared" si="912"/>
        <v/>
      </c>
      <c r="LH224" s="382" t="str">
        <f t="shared" si="912"/>
        <v/>
      </c>
      <c r="LI224" s="382" t="str">
        <f t="shared" si="912"/>
        <v/>
      </c>
      <c r="LJ224" s="382" t="str">
        <f t="shared" si="912"/>
        <v/>
      </c>
      <c r="LK224" s="382" t="str">
        <f t="shared" si="912"/>
        <v/>
      </c>
      <c r="LL224" s="382" t="str">
        <f t="shared" si="912"/>
        <v/>
      </c>
      <c r="LM224" s="382" t="str">
        <f t="shared" si="912"/>
        <v/>
      </c>
      <c r="LN224" s="382" t="str">
        <f t="shared" si="912"/>
        <v/>
      </c>
      <c r="LO224" s="382" t="str">
        <f t="shared" si="912"/>
        <v/>
      </c>
      <c r="LP224" s="382" t="str">
        <f t="shared" si="912"/>
        <v/>
      </c>
      <c r="LQ224" s="382" t="str">
        <f t="shared" si="912"/>
        <v/>
      </c>
      <c r="LR224" s="382" t="str">
        <f t="shared" si="912"/>
        <v/>
      </c>
      <c r="LS224" s="382" t="str">
        <f t="shared" si="912"/>
        <v/>
      </c>
      <c r="LT224" s="382" t="str">
        <f t="shared" si="912"/>
        <v/>
      </c>
      <c r="LU224" s="382" t="str">
        <f t="shared" si="912"/>
        <v/>
      </c>
      <c r="LV224" s="382" t="str">
        <f t="shared" si="912"/>
        <v/>
      </c>
      <c r="LW224" s="382" t="str">
        <f t="shared" si="912"/>
        <v/>
      </c>
      <c r="LX224" s="382" t="str">
        <f t="shared" si="912"/>
        <v/>
      </c>
      <c r="LY224" s="382" t="str">
        <f t="shared" si="912"/>
        <v/>
      </c>
      <c r="LZ224" s="382" t="str">
        <f t="shared" si="912"/>
        <v/>
      </c>
      <c r="MA224" s="382" t="str">
        <f t="shared" si="912"/>
        <v/>
      </c>
      <c r="MB224" s="382" t="str">
        <f t="shared" si="912"/>
        <v/>
      </c>
      <c r="MC224" s="382" t="str">
        <f t="shared" si="912"/>
        <v/>
      </c>
      <c r="MD224" s="382" t="str">
        <f t="shared" si="912"/>
        <v/>
      </c>
      <c r="ME224" s="382" t="str">
        <f t="shared" si="912"/>
        <v/>
      </c>
      <c r="MF224" s="382" t="str">
        <f t="shared" si="912"/>
        <v/>
      </c>
      <c r="MG224" s="382" t="str">
        <f t="shared" si="912"/>
        <v/>
      </c>
      <c r="MH224" s="382" t="str">
        <f t="shared" si="912"/>
        <v/>
      </c>
      <c r="MI224" s="382" t="str">
        <f t="shared" si="912"/>
        <v/>
      </c>
      <c r="MJ224" s="382" t="str">
        <f t="shared" si="912"/>
        <v/>
      </c>
      <c r="MK224" s="382" t="str">
        <f t="shared" si="912"/>
        <v/>
      </c>
      <c r="ML224" s="382" t="str">
        <f t="shared" si="912"/>
        <v/>
      </c>
      <c r="MM224" s="382" t="str">
        <f t="shared" si="912"/>
        <v/>
      </c>
      <c r="MN224" s="382" t="str">
        <f t="shared" si="912"/>
        <v/>
      </c>
      <c r="MO224" s="382" t="str">
        <f t="shared" si="912"/>
        <v/>
      </c>
      <c r="MP224" s="382" t="str">
        <f t="shared" si="912"/>
        <v/>
      </c>
      <c r="MQ224" s="382" t="str">
        <f t="shared" si="912"/>
        <v/>
      </c>
      <c r="MR224" s="382" t="str">
        <f t="shared" si="912"/>
        <v/>
      </c>
      <c r="MS224" s="382" t="str">
        <f t="shared" si="912"/>
        <v/>
      </c>
      <c r="MT224" s="382" t="str">
        <f t="shared" si="912"/>
        <v/>
      </c>
      <c r="MU224" s="382" t="str">
        <f t="shared" si="912"/>
        <v/>
      </c>
      <c r="MV224" s="382" t="str">
        <f t="shared" si="912"/>
        <v/>
      </c>
      <c r="MW224" s="382" t="str">
        <f t="shared" si="912"/>
        <v/>
      </c>
      <c r="MX224" s="382" t="str">
        <f t="shared" si="912"/>
        <v/>
      </c>
      <c r="MY224" s="382" t="str">
        <f t="shared" si="912"/>
        <v/>
      </c>
      <c r="MZ224" s="382" t="str">
        <f t="shared" si="912"/>
        <v/>
      </c>
      <c r="NA224" s="382" t="str">
        <f t="shared" ref="NA224:PL224" si="913">IF(NA218="","",NA218*NA217)</f>
        <v/>
      </c>
      <c r="NB224" s="382" t="str">
        <f t="shared" si="913"/>
        <v/>
      </c>
      <c r="NC224" s="382" t="str">
        <f t="shared" si="913"/>
        <v/>
      </c>
      <c r="ND224" s="382" t="str">
        <f t="shared" si="913"/>
        <v/>
      </c>
      <c r="NE224" s="382" t="str">
        <f t="shared" si="913"/>
        <v/>
      </c>
      <c r="NF224" s="382" t="str">
        <f t="shared" si="913"/>
        <v/>
      </c>
      <c r="NG224" s="382" t="str">
        <f t="shared" si="913"/>
        <v/>
      </c>
      <c r="NH224" s="382" t="str">
        <f t="shared" si="913"/>
        <v/>
      </c>
      <c r="NI224" s="382" t="str">
        <f t="shared" si="913"/>
        <v/>
      </c>
      <c r="NJ224" s="382" t="str">
        <f t="shared" si="913"/>
        <v/>
      </c>
      <c r="NK224" s="382" t="str">
        <f t="shared" si="913"/>
        <v/>
      </c>
      <c r="NL224" s="382" t="str">
        <f t="shared" si="913"/>
        <v/>
      </c>
      <c r="NM224" s="382" t="str">
        <f t="shared" si="913"/>
        <v/>
      </c>
      <c r="NN224" s="382" t="str">
        <f t="shared" si="913"/>
        <v/>
      </c>
      <c r="NO224" s="382" t="str">
        <f t="shared" si="913"/>
        <v/>
      </c>
      <c r="NP224" s="382" t="str">
        <f t="shared" si="913"/>
        <v/>
      </c>
      <c r="NQ224" s="382" t="str">
        <f t="shared" si="913"/>
        <v/>
      </c>
      <c r="NR224" s="382" t="str">
        <f t="shared" si="913"/>
        <v/>
      </c>
      <c r="NS224" s="382" t="str">
        <f t="shared" si="913"/>
        <v/>
      </c>
      <c r="NT224" s="382" t="str">
        <f t="shared" si="913"/>
        <v/>
      </c>
      <c r="NU224" s="382" t="str">
        <f t="shared" si="913"/>
        <v/>
      </c>
      <c r="NV224" s="382" t="str">
        <f t="shared" si="913"/>
        <v/>
      </c>
      <c r="NW224" s="382" t="str">
        <f t="shared" si="913"/>
        <v/>
      </c>
      <c r="NX224" s="382" t="str">
        <f t="shared" si="913"/>
        <v/>
      </c>
      <c r="NY224" s="382" t="str">
        <f t="shared" si="913"/>
        <v/>
      </c>
      <c r="NZ224" s="382" t="str">
        <f t="shared" si="913"/>
        <v/>
      </c>
      <c r="OA224" s="382" t="str">
        <f t="shared" si="913"/>
        <v/>
      </c>
      <c r="OB224" s="382" t="str">
        <f t="shared" si="913"/>
        <v/>
      </c>
      <c r="OC224" s="382" t="str">
        <f t="shared" si="913"/>
        <v/>
      </c>
      <c r="OD224" s="382" t="str">
        <f t="shared" si="913"/>
        <v/>
      </c>
      <c r="OE224" s="382" t="str">
        <f t="shared" si="913"/>
        <v/>
      </c>
      <c r="OF224" s="382" t="str">
        <f t="shared" si="913"/>
        <v/>
      </c>
      <c r="OG224" s="382" t="str">
        <f t="shared" si="913"/>
        <v/>
      </c>
      <c r="OH224" s="382" t="str">
        <f t="shared" si="913"/>
        <v/>
      </c>
      <c r="OI224" s="382" t="str">
        <f t="shared" si="913"/>
        <v/>
      </c>
      <c r="OJ224" s="382" t="str">
        <f t="shared" si="913"/>
        <v/>
      </c>
      <c r="OK224" s="382" t="str">
        <f t="shared" si="913"/>
        <v/>
      </c>
      <c r="OL224" s="382" t="str">
        <f t="shared" si="913"/>
        <v/>
      </c>
      <c r="OM224" s="382" t="str">
        <f t="shared" si="913"/>
        <v/>
      </c>
      <c r="ON224" s="382" t="str">
        <f t="shared" si="913"/>
        <v/>
      </c>
      <c r="OO224" s="382" t="str">
        <f t="shared" si="913"/>
        <v/>
      </c>
      <c r="OP224" s="382" t="str">
        <f t="shared" si="913"/>
        <v/>
      </c>
      <c r="OQ224" s="384" t="str">
        <f t="shared" si="913"/>
        <v/>
      </c>
      <c r="OR224" s="384" t="str">
        <f t="shared" si="913"/>
        <v/>
      </c>
      <c r="OS224" s="384" t="str">
        <f t="shared" si="913"/>
        <v/>
      </c>
      <c r="OT224" s="384" t="str">
        <f t="shared" si="913"/>
        <v/>
      </c>
      <c r="OU224" s="384" t="str">
        <f t="shared" si="913"/>
        <v/>
      </c>
      <c r="OV224" s="384" t="str">
        <f t="shared" si="913"/>
        <v/>
      </c>
      <c r="OW224" s="384" t="str">
        <f t="shared" si="913"/>
        <v/>
      </c>
      <c r="OX224" s="384" t="str">
        <f t="shared" si="913"/>
        <v/>
      </c>
      <c r="OY224" s="384" t="str">
        <f t="shared" si="913"/>
        <v/>
      </c>
      <c r="OZ224" s="384" t="str">
        <f t="shared" si="913"/>
        <v/>
      </c>
      <c r="PA224" s="384" t="str">
        <f t="shared" si="913"/>
        <v/>
      </c>
      <c r="PB224" s="384" t="str">
        <f t="shared" si="913"/>
        <v/>
      </c>
      <c r="PC224" s="384" t="str">
        <f t="shared" si="913"/>
        <v/>
      </c>
      <c r="PD224" s="384" t="str">
        <f t="shared" si="913"/>
        <v/>
      </c>
      <c r="PE224" s="384" t="str">
        <f t="shared" si="913"/>
        <v/>
      </c>
      <c r="PF224" s="384" t="str">
        <f t="shared" si="913"/>
        <v/>
      </c>
      <c r="PG224" s="384" t="str">
        <f t="shared" si="913"/>
        <v/>
      </c>
      <c r="PH224" s="384" t="str">
        <f t="shared" si="913"/>
        <v/>
      </c>
      <c r="PI224" s="384" t="str">
        <f t="shared" si="913"/>
        <v/>
      </c>
      <c r="PJ224" s="384" t="str">
        <f t="shared" si="913"/>
        <v/>
      </c>
      <c r="PK224" s="384" t="str">
        <f t="shared" si="913"/>
        <v/>
      </c>
      <c r="PL224" s="384" t="str">
        <f t="shared" si="913"/>
        <v/>
      </c>
      <c r="PM224" s="384" t="str">
        <f t="shared" ref="PM224:RX224" si="914">IF(PM218="","",PM218*PM217)</f>
        <v/>
      </c>
      <c r="PN224" s="384" t="str">
        <f t="shared" si="914"/>
        <v/>
      </c>
      <c r="PO224" s="384" t="str">
        <f t="shared" si="914"/>
        <v/>
      </c>
      <c r="PP224" s="384" t="str">
        <f t="shared" si="914"/>
        <v/>
      </c>
      <c r="PQ224" s="384" t="str">
        <f t="shared" si="914"/>
        <v/>
      </c>
      <c r="PR224" s="384" t="str">
        <f t="shared" si="914"/>
        <v/>
      </c>
      <c r="PS224" s="384" t="str">
        <f t="shared" si="914"/>
        <v/>
      </c>
      <c r="PT224" s="384" t="str">
        <f t="shared" si="914"/>
        <v/>
      </c>
      <c r="PU224" s="384" t="str">
        <f t="shared" si="914"/>
        <v/>
      </c>
      <c r="PV224" s="384" t="str">
        <f t="shared" si="914"/>
        <v/>
      </c>
      <c r="PW224" s="384" t="str">
        <f t="shared" si="914"/>
        <v/>
      </c>
      <c r="PX224" s="384" t="str">
        <f t="shared" si="914"/>
        <v/>
      </c>
      <c r="PY224" s="384" t="str">
        <f t="shared" si="914"/>
        <v/>
      </c>
      <c r="PZ224" s="384" t="str">
        <f t="shared" si="914"/>
        <v/>
      </c>
      <c r="QA224" s="384" t="str">
        <f t="shared" si="914"/>
        <v/>
      </c>
      <c r="QB224" s="384" t="str">
        <f t="shared" si="914"/>
        <v/>
      </c>
      <c r="QC224" s="384" t="str">
        <f t="shared" si="914"/>
        <v/>
      </c>
      <c r="QD224" s="384" t="str">
        <f t="shared" si="914"/>
        <v/>
      </c>
      <c r="QE224" s="384" t="str">
        <f t="shared" si="914"/>
        <v/>
      </c>
      <c r="QF224" s="384" t="str">
        <f t="shared" si="914"/>
        <v/>
      </c>
      <c r="QG224" s="384" t="str">
        <f t="shared" si="914"/>
        <v/>
      </c>
      <c r="QH224" s="384" t="str">
        <f t="shared" si="914"/>
        <v/>
      </c>
      <c r="QI224" s="384" t="str">
        <f t="shared" si="914"/>
        <v/>
      </c>
      <c r="QJ224" s="384" t="str">
        <f t="shared" si="914"/>
        <v/>
      </c>
      <c r="QK224" s="384" t="str">
        <f t="shared" si="914"/>
        <v/>
      </c>
      <c r="QL224" s="384" t="str">
        <f t="shared" si="914"/>
        <v/>
      </c>
      <c r="QM224" s="384" t="str">
        <f t="shared" si="914"/>
        <v/>
      </c>
      <c r="QN224" s="384" t="str">
        <f t="shared" si="914"/>
        <v/>
      </c>
      <c r="QO224" s="384" t="str">
        <f t="shared" si="914"/>
        <v/>
      </c>
      <c r="QP224" s="384" t="str">
        <f t="shared" si="914"/>
        <v/>
      </c>
      <c r="QQ224" s="384" t="str">
        <f t="shared" si="914"/>
        <v/>
      </c>
      <c r="QR224" s="384" t="str">
        <f t="shared" si="914"/>
        <v/>
      </c>
      <c r="QS224" s="384" t="str">
        <f t="shared" si="914"/>
        <v/>
      </c>
      <c r="QT224" s="384" t="str">
        <f t="shared" si="914"/>
        <v/>
      </c>
      <c r="QU224" s="384" t="str">
        <f t="shared" si="914"/>
        <v/>
      </c>
      <c r="QV224" s="384" t="str">
        <f t="shared" si="914"/>
        <v/>
      </c>
      <c r="QW224" s="384" t="str">
        <f t="shared" si="914"/>
        <v/>
      </c>
      <c r="QX224" s="384" t="str">
        <f t="shared" si="914"/>
        <v/>
      </c>
      <c r="QY224" s="384" t="str">
        <f t="shared" si="914"/>
        <v/>
      </c>
      <c r="QZ224" s="384" t="str">
        <f t="shared" si="914"/>
        <v/>
      </c>
      <c r="RA224" s="384" t="str">
        <f t="shared" si="914"/>
        <v/>
      </c>
      <c r="RB224" s="384" t="str">
        <f t="shared" si="914"/>
        <v/>
      </c>
      <c r="RC224" s="384" t="str">
        <f t="shared" si="914"/>
        <v/>
      </c>
      <c r="RD224" s="384" t="str">
        <f t="shared" si="914"/>
        <v/>
      </c>
      <c r="RE224" s="384" t="str">
        <f t="shared" si="914"/>
        <v/>
      </c>
      <c r="RF224" s="384" t="str">
        <f t="shared" si="914"/>
        <v/>
      </c>
      <c r="RG224" s="384" t="str">
        <f t="shared" si="914"/>
        <v/>
      </c>
      <c r="RH224" s="384" t="str">
        <f t="shared" si="914"/>
        <v/>
      </c>
      <c r="RI224" s="384" t="str">
        <f t="shared" si="914"/>
        <v/>
      </c>
      <c r="RJ224" s="384" t="str">
        <f t="shared" si="914"/>
        <v/>
      </c>
      <c r="RK224" s="384" t="str">
        <f t="shared" si="914"/>
        <v/>
      </c>
      <c r="RL224" s="384" t="str">
        <f t="shared" si="914"/>
        <v/>
      </c>
      <c r="RM224" s="384" t="str">
        <f t="shared" si="914"/>
        <v/>
      </c>
      <c r="RN224" s="384" t="str">
        <f t="shared" si="914"/>
        <v/>
      </c>
      <c r="RO224" s="384" t="str">
        <f t="shared" si="914"/>
        <v/>
      </c>
      <c r="RP224" s="384" t="str">
        <f t="shared" si="914"/>
        <v/>
      </c>
      <c r="RQ224" s="384" t="str">
        <f t="shared" si="914"/>
        <v/>
      </c>
      <c r="RR224" s="384" t="str">
        <f t="shared" si="914"/>
        <v/>
      </c>
      <c r="RS224" s="384" t="str">
        <f t="shared" si="914"/>
        <v/>
      </c>
      <c r="RT224" s="384" t="str">
        <f t="shared" si="914"/>
        <v/>
      </c>
      <c r="RU224" s="384" t="str">
        <f t="shared" si="914"/>
        <v/>
      </c>
      <c r="RV224" s="384" t="str">
        <f t="shared" si="914"/>
        <v/>
      </c>
      <c r="RW224" s="384" t="str">
        <f t="shared" si="914"/>
        <v/>
      </c>
      <c r="RX224" s="384" t="str">
        <f t="shared" si="914"/>
        <v/>
      </c>
      <c r="RY224" s="384" t="str">
        <f t="shared" ref="RY224:UJ224" si="915">IF(RY218="","",RY218*RY217)</f>
        <v/>
      </c>
      <c r="RZ224" s="384" t="str">
        <f t="shared" si="915"/>
        <v/>
      </c>
      <c r="SA224" s="384" t="str">
        <f t="shared" si="915"/>
        <v/>
      </c>
      <c r="SB224" s="384" t="str">
        <f t="shared" si="915"/>
        <v/>
      </c>
      <c r="SC224" s="384" t="str">
        <f t="shared" si="915"/>
        <v/>
      </c>
      <c r="SD224" s="384" t="str">
        <f t="shared" si="915"/>
        <v/>
      </c>
      <c r="SE224" s="384" t="str">
        <f t="shared" si="915"/>
        <v/>
      </c>
      <c r="SF224" s="384" t="str">
        <f t="shared" si="915"/>
        <v/>
      </c>
      <c r="SG224" s="384" t="str">
        <f t="shared" si="915"/>
        <v/>
      </c>
      <c r="SH224" s="384" t="str">
        <f t="shared" si="915"/>
        <v/>
      </c>
      <c r="SI224" s="384" t="str">
        <f t="shared" si="915"/>
        <v/>
      </c>
      <c r="SJ224" s="384" t="str">
        <f t="shared" si="915"/>
        <v/>
      </c>
      <c r="SK224" s="384" t="str">
        <f t="shared" si="915"/>
        <v/>
      </c>
      <c r="SL224" s="384" t="str">
        <f t="shared" si="915"/>
        <v/>
      </c>
      <c r="SM224" s="384" t="str">
        <f t="shared" si="915"/>
        <v/>
      </c>
      <c r="SN224" s="384" t="str">
        <f t="shared" si="915"/>
        <v/>
      </c>
      <c r="SO224" s="384" t="str">
        <f t="shared" si="915"/>
        <v/>
      </c>
      <c r="SP224" s="384" t="str">
        <f t="shared" si="915"/>
        <v/>
      </c>
      <c r="SQ224" s="384" t="str">
        <f t="shared" si="915"/>
        <v/>
      </c>
      <c r="SR224" s="384" t="str">
        <f t="shared" si="915"/>
        <v/>
      </c>
      <c r="SS224" s="384" t="str">
        <f t="shared" si="915"/>
        <v/>
      </c>
      <c r="ST224" s="384" t="str">
        <f t="shared" si="915"/>
        <v/>
      </c>
      <c r="SU224" s="384" t="str">
        <f t="shared" si="915"/>
        <v/>
      </c>
      <c r="SV224" s="384" t="str">
        <f t="shared" si="915"/>
        <v/>
      </c>
      <c r="SW224" s="384" t="str">
        <f t="shared" si="915"/>
        <v/>
      </c>
      <c r="SX224" s="384" t="str">
        <f t="shared" si="915"/>
        <v/>
      </c>
      <c r="SY224" s="384" t="str">
        <f t="shared" si="915"/>
        <v/>
      </c>
      <c r="SZ224" s="384" t="str">
        <f t="shared" si="915"/>
        <v/>
      </c>
      <c r="TA224" s="384" t="str">
        <f t="shared" si="915"/>
        <v/>
      </c>
      <c r="TB224" s="384" t="str">
        <f t="shared" si="915"/>
        <v/>
      </c>
      <c r="TC224" s="384" t="str">
        <f t="shared" si="915"/>
        <v/>
      </c>
      <c r="TD224" s="384" t="str">
        <f t="shared" si="915"/>
        <v/>
      </c>
      <c r="TE224" s="384" t="str">
        <f t="shared" si="915"/>
        <v/>
      </c>
      <c r="TF224" s="384" t="str">
        <f t="shared" si="915"/>
        <v/>
      </c>
      <c r="TG224" s="384" t="str">
        <f t="shared" si="915"/>
        <v/>
      </c>
      <c r="TH224" s="384" t="str">
        <f t="shared" si="915"/>
        <v/>
      </c>
      <c r="TI224" s="384" t="str">
        <f t="shared" si="915"/>
        <v/>
      </c>
      <c r="TJ224" s="384" t="str">
        <f t="shared" si="915"/>
        <v/>
      </c>
      <c r="TK224" s="384" t="str">
        <f t="shared" si="915"/>
        <v/>
      </c>
      <c r="TL224" s="384" t="str">
        <f t="shared" si="915"/>
        <v/>
      </c>
      <c r="TM224" s="384" t="str">
        <f t="shared" si="915"/>
        <v/>
      </c>
      <c r="TN224" s="384" t="str">
        <f t="shared" si="915"/>
        <v/>
      </c>
      <c r="TO224" s="384" t="str">
        <f t="shared" si="915"/>
        <v/>
      </c>
      <c r="TP224" s="384" t="str">
        <f t="shared" si="915"/>
        <v/>
      </c>
      <c r="TQ224" s="384" t="str">
        <f t="shared" si="915"/>
        <v/>
      </c>
      <c r="TR224" s="384" t="str">
        <f t="shared" si="915"/>
        <v/>
      </c>
      <c r="TS224" s="384" t="str">
        <f t="shared" si="915"/>
        <v/>
      </c>
      <c r="TT224" s="384" t="str">
        <f t="shared" si="915"/>
        <v/>
      </c>
      <c r="TU224" s="384" t="str">
        <f t="shared" si="915"/>
        <v/>
      </c>
      <c r="TV224" s="384" t="str">
        <f t="shared" si="915"/>
        <v/>
      </c>
      <c r="TW224" s="384" t="str">
        <f t="shared" si="915"/>
        <v/>
      </c>
      <c r="TX224" s="384" t="str">
        <f t="shared" si="915"/>
        <v/>
      </c>
      <c r="TY224" s="384" t="str">
        <f t="shared" si="915"/>
        <v/>
      </c>
      <c r="TZ224" s="384" t="str">
        <f t="shared" si="915"/>
        <v/>
      </c>
      <c r="UA224" s="384" t="str">
        <f t="shared" si="915"/>
        <v/>
      </c>
      <c r="UB224" s="384" t="str">
        <f t="shared" si="915"/>
        <v/>
      </c>
      <c r="UC224" s="384" t="str">
        <f t="shared" si="915"/>
        <v/>
      </c>
      <c r="UD224" s="384" t="str">
        <f t="shared" si="915"/>
        <v/>
      </c>
      <c r="UE224" s="384" t="str">
        <f t="shared" si="915"/>
        <v/>
      </c>
      <c r="UF224" s="384" t="str">
        <f t="shared" si="915"/>
        <v/>
      </c>
      <c r="UG224" s="384" t="str">
        <f t="shared" si="915"/>
        <v/>
      </c>
      <c r="UH224" s="384" t="str">
        <f t="shared" si="915"/>
        <v/>
      </c>
      <c r="UI224" s="384" t="str">
        <f t="shared" si="915"/>
        <v/>
      </c>
      <c r="UJ224" s="384" t="str">
        <f t="shared" si="915"/>
        <v/>
      </c>
      <c r="UK224" s="384" t="str">
        <f t="shared" ref="UK224:WI224" si="916">IF(UK218="","",UK218*UK217)</f>
        <v/>
      </c>
      <c r="UL224" s="384" t="str">
        <f t="shared" si="916"/>
        <v/>
      </c>
      <c r="UM224" s="384" t="str">
        <f t="shared" si="916"/>
        <v/>
      </c>
      <c r="UN224" s="384" t="str">
        <f t="shared" si="916"/>
        <v/>
      </c>
      <c r="UO224" s="384" t="str">
        <f t="shared" si="916"/>
        <v/>
      </c>
      <c r="UP224" s="384" t="str">
        <f t="shared" si="916"/>
        <v/>
      </c>
      <c r="UQ224" s="384" t="str">
        <f t="shared" si="916"/>
        <v/>
      </c>
      <c r="UR224" s="384" t="str">
        <f t="shared" si="916"/>
        <v/>
      </c>
      <c r="US224" s="384" t="str">
        <f t="shared" si="916"/>
        <v/>
      </c>
      <c r="UT224" s="384" t="str">
        <f t="shared" si="916"/>
        <v/>
      </c>
      <c r="UU224" s="384" t="str">
        <f t="shared" si="916"/>
        <v/>
      </c>
      <c r="UV224" s="384" t="str">
        <f t="shared" si="916"/>
        <v/>
      </c>
      <c r="UW224" s="384" t="str">
        <f t="shared" si="916"/>
        <v/>
      </c>
      <c r="UX224" s="384" t="str">
        <f t="shared" si="916"/>
        <v/>
      </c>
      <c r="UY224" s="384" t="str">
        <f t="shared" si="916"/>
        <v/>
      </c>
      <c r="UZ224" s="384" t="str">
        <f t="shared" si="916"/>
        <v/>
      </c>
      <c r="VA224" s="384" t="str">
        <f t="shared" si="916"/>
        <v/>
      </c>
      <c r="VB224" s="384" t="str">
        <f t="shared" si="916"/>
        <v/>
      </c>
      <c r="VC224" s="384" t="str">
        <f t="shared" si="916"/>
        <v/>
      </c>
      <c r="VD224" s="384" t="str">
        <f t="shared" si="916"/>
        <v/>
      </c>
      <c r="VE224" s="384" t="str">
        <f t="shared" si="916"/>
        <v/>
      </c>
      <c r="VF224" s="384" t="str">
        <f t="shared" si="916"/>
        <v/>
      </c>
      <c r="VG224" s="384" t="str">
        <f t="shared" si="916"/>
        <v/>
      </c>
      <c r="VH224" s="384" t="str">
        <f t="shared" si="916"/>
        <v/>
      </c>
      <c r="VI224" s="384" t="str">
        <f t="shared" si="916"/>
        <v/>
      </c>
      <c r="VJ224" s="384" t="str">
        <f t="shared" si="916"/>
        <v/>
      </c>
      <c r="VK224" s="384" t="str">
        <f t="shared" si="916"/>
        <v/>
      </c>
      <c r="VL224" s="384" t="str">
        <f t="shared" si="916"/>
        <v/>
      </c>
      <c r="VM224" s="384" t="str">
        <f t="shared" si="916"/>
        <v/>
      </c>
      <c r="VN224" s="384" t="str">
        <f t="shared" si="916"/>
        <v/>
      </c>
      <c r="VO224" s="384" t="str">
        <f t="shared" si="916"/>
        <v/>
      </c>
      <c r="VP224" s="384" t="str">
        <f t="shared" si="916"/>
        <v/>
      </c>
      <c r="VQ224" s="384" t="str">
        <f t="shared" si="916"/>
        <v/>
      </c>
      <c r="VR224" s="384" t="str">
        <f t="shared" si="916"/>
        <v/>
      </c>
      <c r="VS224" s="384" t="str">
        <f t="shared" si="916"/>
        <v/>
      </c>
      <c r="VT224" s="384" t="str">
        <f t="shared" si="916"/>
        <v/>
      </c>
      <c r="VU224" s="384" t="str">
        <f t="shared" si="916"/>
        <v/>
      </c>
      <c r="VV224" s="384" t="str">
        <f t="shared" si="916"/>
        <v/>
      </c>
      <c r="VW224" s="384" t="str">
        <f t="shared" si="916"/>
        <v/>
      </c>
      <c r="VX224" s="384" t="str">
        <f t="shared" si="916"/>
        <v/>
      </c>
      <c r="VY224" s="384" t="str">
        <f t="shared" si="916"/>
        <v/>
      </c>
      <c r="VZ224" s="384" t="str">
        <f t="shared" si="916"/>
        <v/>
      </c>
      <c r="WA224" s="384" t="str">
        <f t="shared" si="916"/>
        <v/>
      </c>
      <c r="WB224" s="384" t="str">
        <f t="shared" si="916"/>
        <v/>
      </c>
      <c r="WC224" s="384" t="str">
        <f t="shared" si="916"/>
        <v/>
      </c>
      <c r="WD224" s="384" t="str">
        <f t="shared" si="916"/>
        <v/>
      </c>
      <c r="WE224" s="384" t="str">
        <f t="shared" si="916"/>
        <v/>
      </c>
      <c r="WF224" s="384" t="str">
        <f t="shared" si="916"/>
        <v/>
      </c>
      <c r="WG224" s="384" t="str">
        <f t="shared" si="916"/>
        <v/>
      </c>
      <c r="WH224" s="384" t="str">
        <f t="shared" si="916"/>
        <v/>
      </c>
      <c r="WI224" s="382" t="str">
        <f t="shared" si="916"/>
        <v/>
      </c>
    </row>
    <row r="225" spans="1:607">
      <c r="A225" s="348"/>
      <c r="B225" s="360" t="s">
        <v>957</v>
      </c>
      <c r="C225" s="348"/>
      <c r="D225" s="348"/>
      <c r="E225" s="348"/>
      <c r="F225" s="348"/>
      <c r="G225" s="361" t="str">
        <f t="shared" si="734"/>
        <v/>
      </c>
      <c r="H225" s="361" t="str">
        <f t="shared" si="735"/>
        <v/>
      </c>
      <c r="I225" s="397"/>
      <c r="J225" s="348"/>
      <c r="K225" s="348"/>
      <c r="L225" s="348"/>
      <c r="M225" s="348"/>
      <c r="N225" s="400"/>
      <c r="O225" s="400"/>
      <c r="P225" s="400"/>
      <c r="Q225" s="400"/>
      <c r="R225" s="400"/>
      <c r="S225" s="400"/>
      <c r="T225" s="400"/>
      <c r="U225" s="400"/>
      <c r="V225" s="400"/>
      <c r="W225" s="400"/>
      <c r="X225" s="400"/>
      <c r="Y225" s="400"/>
      <c r="Z225" s="400"/>
      <c r="AA225" s="400"/>
      <c r="AB225" s="400"/>
      <c r="AC225" s="400"/>
      <c r="AD225" s="400"/>
      <c r="AE225" s="400"/>
      <c r="AF225" s="400"/>
      <c r="AG225" s="400"/>
      <c r="AH225" s="400"/>
      <c r="AI225" s="400"/>
      <c r="AJ225" s="400"/>
      <c r="AK225" s="400"/>
      <c r="AL225" s="400"/>
      <c r="AM225" s="400"/>
      <c r="AN225" s="400"/>
      <c r="AO225" s="400"/>
      <c r="AP225" s="400"/>
      <c r="AQ225" s="400"/>
      <c r="AR225" s="400"/>
      <c r="AS225" s="400"/>
      <c r="AT225" s="400"/>
      <c r="AU225" s="400"/>
      <c r="AV225" s="400"/>
      <c r="AW225" s="400"/>
      <c r="AX225" s="400"/>
      <c r="AY225" s="400"/>
      <c r="AZ225" s="400"/>
      <c r="BA225" s="400"/>
      <c r="BB225" s="400"/>
      <c r="BC225" s="400"/>
      <c r="BD225" s="400"/>
      <c r="BE225" s="400"/>
      <c r="BF225" s="400"/>
      <c r="BG225" s="400"/>
      <c r="BH225" s="400"/>
      <c r="BI225" s="400"/>
      <c r="BJ225" s="400"/>
      <c r="BK225" s="400"/>
      <c r="BL225" s="400"/>
      <c r="BM225" s="400"/>
      <c r="BN225" s="400"/>
      <c r="BO225" s="400"/>
      <c r="BP225" s="400"/>
      <c r="BQ225" s="400"/>
      <c r="BR225" s="400"/>
      <c r="BS225" s="400"/>
      <c r="BT225" s="400"/>
      <c r="BU225" s="400"/>
      <c r="BV225" s="400"/>
      <c r="BW225" s="400"/>
      <c r="BX225" s="400"/>
      <c r="BY225" s="400"/>
      <c r="BZ225" s="400"/>
      <c r="CA225" s="400"/>
      <c r="CB225" s="400"/>
      <c r="CC225" s="400"/>
      <c r="CD225" s="400"/>
      <c r="CE225" s="400"/>
      <c r="CF225" s="400"/>
      <c r="CG225" s="400"/>
      <c r="CH225" s="400"/>
      <c r="CI225" s="400"/>
      <c r="CJ225" s="400"/>
      <c r="CK225" s="400"/>
      <c r="CL225" s="400"/>
      <c r="CM225" s="400"/>
      <c r="CN225" s="400"/>
      <c r="CO225" s="400"/>
      <c r="CP225" s="400"/>
      <c r="CQ225" s="400"/>
      <c r="CR225" s="400"/>
      <c r="CS225" s="400"/>
      <c r="CT225" s="400"/>
      <c r="CU225" s="400"/>
      <c r="CV225" s="400"/>
      <c r="CW225" s="400"/>
      <c r="CX225" s="400"/>
      <c r="CY225" s="400"/>
      <c r="CZ225" s="362"/>
      <c r="DA225" s="903"/>
      <c r="DB225" s="899" t="s">
        <v>1391</v>
      </c>
      <c r="DC225" s="899"/>
      <c r="DD225" s="382" t="str">
        <f>IF(DD219="","",DD219*DD217)</f>
        <v/>
      </c>
      <c r="DE225" s="382" t="str">
        <f t="shared" ref="DE225:FP225" si="917">IF(DE219="","",DE219*DE217)</f>
        <v/>
      </c>
      <c r="DF225" s="382" t="str">
        <f t="shared" si="917"/>
        <v/>
      </c>
      <c r="DG225" s="382" t="str">
        <f t="shared" si="917"/>
        <v/>
      </c>
      <c r="DH225" s="382" t="str">
        <f t="shared" si="917"/>
        <v/>
      </c>
      <c r="DI225" s="382" t="str">
        <f t="shared" si="917"/>
        <v/>
      </c>
      <c r="DJ225" s="382" t="str">
        <f t="shared" si="917"/>
        <v/>
      </c>
      <c r="DK225" s="382" t="str">
        <f t="shared" si="917"/>
        <v/>
      </c>
      <c r="DL225" s="382" t="str">
        <f t="shared" si="917"/>
        <v/>
      </c>
      <c r="DM225" s="382" t="str">
        <f t="shared" si="917"/>
        <v/>
      </c>
      <c r="DN225" s="382" t="str">
        <f t="shared" si="917"/>
        <v/>
      </c>
      <c r="DO225" s="382" t="str">
        <f t="shared" si="917"/>
        <v/>
      </c>
      <c r="DP225" s="382" t="str">
        <f t="shared" si="917"/>
        <v/>
      </c>
      <c r="DQ225" s="382" t="str">
        <f t="shared" si="917"/>
        <v/>
      </c>
      <c r="DR225" s="382" t="str">
        <f t="shared" si="917"/>
        <v/>
      </c>
      <c r="DS225" s="382" t="str">
        <f t="shared" si="917"/>
        <v/>
      </c>
      <c r="DT225" s="382" t="str">
        <f t="shared" si="917"/>
        <v/>
      </c>
      <c r="DU225" s="382" t="str">
        <f t="shared" si="917"/>
        <v/>
      </c>
      <c r="DV225" s="382" t="str">
        <f t="shared" si="917"/>
        <v/>
      </c>
      <c r="DW225" s="382" t="str">
        <f t="shared" si="917"/>
        <v/>
      </c>
      <c r="DX225" s="383" t="str">
        <f t="shared" si="917"/>
        <v/>
      </c>
      <c r="DY225" s="382" t="str">
        <f t="shared" si="917"/>
        <v/>
      </c>
      <c r="DZ225" s="382" t="str">
        <f t="shared" si="917"/>
        <v/>
      </c>
      <c r="EA225" s="382" t="str">
        <f t="shared" si="917"/>
        <v/>
      </c>
      <c r="EB225" s="382" t="str">
        <f t="shared" si="917"/>
        <v/>
      </c>
      <c r="EC225" s="382" t="str">
        <f t="shared" si="917"/>
        <v/>
      </c>
      <c r="ED225" s="382" t="str">
        <f t="shared" si="917"/>
        <v/>
      </c>
      <c r="EE225" s="382" t="str">
        <f t="shared" si="917"/>
        <v/>
      </c>
      <c r="EF225" s="382" t="str">
        <f t="shared" si="917"/>
        <v/>
      </c>
      <c r="EG225" s="382" t="str">
        <f t="shared" si="917"/>
        <v/>
      </c>
      <c r="EH225" s="382" t="str">
        <f t="shared" si="917"/>
        <v/>
      </c>
      <c r="EI225" s="382" t="str">
        <f t="shared" si="917"/>
        <v/>
      </c>
      <c r="EJ225" s="382" t="str">
        <f t="shared" si="917"/>
        <v/>
      </c>
      <c r="EK225" s="382" t="str">
        <f t="shared" si="917"/>
        <v/>
      </c>
      <c r="EL225" s="382" t="str">
        <f t="shared" si="917"/>
        <v/>
      </c>
      <c r="EM225" s="382" t="str">
        <f t="shared" si="917"/>
        <v/>
      </c>
      <c r="EN225" s="382" t="str">
        <f t="shared" si="917"/>
        <v/>
      </c>
      <c r="EO225" s="382" t="str">
        <f t="shared" si="917"/>
        <v/>
      </c>
      <c r="EP225" s="382" t="str">
        <f t="shared" si="917"/>
        <v/>
      </c>
      <c r="EQ225" s="382" t="str">
        <f t="shared" si="917"/>
        <v/>
      </c>
      <c r="ER225" s="382" t="str">
        <f t="shared" si="917"/>
        <v/>
      </c>
      <c r="ES225" s="382" t="str">
        <f t="shared" si="917"/>
        <v/>
      </c>
      <c r="ET225" s="382" t="str">
        <f t="shared" si="917"/>
        <v/>
      </c>
      <c r="EU225" s="382" t="str">
        <f t="shared" si="917"/>
        <v/>
      </c>
      <c r="EV225" s="382" t="str">
        <f t="shared" si="917"/>
        <v/>
      </c>
      <c r="EW225" s="382" t="str">
        <f t="shared" si="917"/>
        <v/>
      </c>
      <c r="EX225" s="382" t="str">
        <f t="shared" si="917"/>
        <v/>
      </c>
      <c r="EY225" s="382" t="str">
        <f t="shared" si="917"/>
        <v/>
      </c>
      <c r="EZ225" s="382" t="str">
        <f t="shared" si="917"/>
        <v/>
      </c>
      <c r="FA225" s="382" t="str">
        <f t="shared" si="917"/>
        <v/>
      </c>
      <c r="FB225" s="382" t="str">
        <f t="shared" si="917"/>
        <v/>
      </c>
      <c r="FC225" s="382" t="str">
        <f t="shared" si="917"/>
        <v/>
      </c>
      <c r="FD225" s="382" t="str">
        <f t="shared" si="917"/>
        <v/>
      </c>
      <c r="FE225" s="382" t="str">
        <f t="shared" si="917"/>
        <v/>
      </c>
      <c r="FF225" s="382" t="str">
        <f t="shared" si="917"/>
        <v/>
      </c>
      <c r="FG225" s="382" t="str">
        <f t="shared" si="917"/>
        <v/>
      </c>
      <c r="FH225" s="382" t="str">
        <f t="shared" si="917"/>
        <v/>
      </c>
      <c r="FI225" s="382" t="str">
        <f t="shared" si="917"/>
        <v/>
      </c>
      <c r="FJ225" s="382" t="str">
        <f t="shared" si="917"/>
        <v/>
      </c>
      <c r="FK225" s="382" t="str">
        <f t="shared" si="917"/>
        <v/>
      </c>
      <c r="FL225" s="382" t="str">
        <f t="shared" si="917"/>
        <v/>
      </c>
      <c r="FM225" s="382" t="str">
        <f t="shared" si="917"/>
        <v/>
      </c>
      <c r="FN225" s="382" t="str">
        <f t="shared" si="917"/>
        <v/>
      </c>
      <c r="FO225" s="382" t="str">
        <f t="shared" si="917"/>
        <v/>
      </c>
      <c r="FP225" s="382" t="str">
        <f t="shared" si="917"/>
        <v/>
      </c>
      <c r="FQ225" s="382" t="str">
        <f t="shared" ref="FQ225:IB225" si="918">IF(FQ219="","",FQ219*FQ217)</f>
        <v/>
      </c>
      <c r="FR225" s="382" t="str">
        <f t="shared" si="918"/>
        <v/>
      </c>
      <c r="FS225" s="382" t="str">
        <f t="shared" si="918"/>
        <v/>
      </c>
      <c r="FT225" s="382" t="str">
        <f t="shared" si="918"/>
        <v/>
      </c>
      <c r="FU225" s="382" t="str">
        <f t="shared" si="918"/>
        <v/>
      </c>
      <c r="FV225" s="382" t="str">
        <f t="shared" si="918"/>
        <v/>
      </c>
      <c r="FW225" s="382" t="str">
        <f t="shared" si="918"/>
        <v/>
      </c>
      <c r="FX225" s="382" t="str">
        <f t="shared" si="918"/>
        <v/>
      </c>
      <c r="FY225" s="382" t="str">
        <f t="shared" si="918"/>
        <v/>
      </c>
      <c r="FZ225" s="382" t="str">
        <f t="shared" si="918"/>
        <v/>
      </c>
      <c r="GA225" s="382" t="str">
        <f t="shared" si="918"/>
        <v/>
      </c>
      <c r="GB225" s="382" t="str">
        <f t="shared" si="918"/>
        <v/>
      </c>
      <c r="GC225" s="382" t="str">
        <f t="shared" si="918"/>
        <v/>
      </c>
      <c r="GD225" s="382" t="str">
        <f t="shared" si="918"/>
        <v/>
      </c>
      <c r="GE225" s="382" t="str">
        <f t="shared" si="918"/>
        <v/>
      </c>
      <c r="GF225" s="382" t="str">
        <f t="shared" si="918"/>
        <v/>
      </c>
      <c r="GG225" s="382" t="str">
        <f t="shared" si="918"/>
        <v/>
      </c>
      <c r="GH225" s="382" t="str">
        <f t="shared" si="918"/>
        <v/>
      </c>
      <c r="GI225" s="382" t="str">
        <f t="shared" si="918"/>
        <v/>
      </c>
      <c r="GJ225" s="382" t="str">
        <f t="shared" si="918"/>
        <v/>
      </c>
      <c r="GK225" s="382" t="str">
        <f t="shared" si="918"/>
        <v/>
      </c>
      <c r="GL225" s="382" t="str">
        <f t="shared" si="918"/>
        <v/>
      </c>
      <c r="GM225" s="382" t="str">
        <f t="shared" si="918"/>
        <v/>
      </c>
      <c r="GN225" s="382" t="str">
        <f t="shared" si="918"/>
        <v/>
      </c>
      <c r="GO225" s="382" t="str">
        <f t="shared" si="918"/>
        <v/>
      </c>
      <c r="GP225" s="382" t="str">
        <f t="shared" si="918"/>
        <v/>
      </c>
      <c r="GQ225" s="382" t="str">
        <f t="shared" si="918"/>
        <v/>
      </c>
      <c r="GR225" s="382" t="str">
        <f t="shared" si="918"/>
        <v/>
      </c>
      <c r="GS225" s="382" t="str">
        <f t="shared" si="918"/>
        <v/>
      </c>
      <c r="GT225" s="382" t="str">
        <f t="shared" si="918"/>
        <v/>
      </c>
      <c r="GU225" s="382" t="str">
        <f t="shared" si="918"/>
        <v/>
      </c>
      <c r="GV225" s="382" t="str">
        <f t="shared" si="918"/>
        <v/>
      </c>
      <c r="GW225" s="382" t="str">
        <f t="shared" si="918"/>
        <v/>
      </c>
      <c r="GX225" s="382" t="str">
        <f t="shared" si="918"/>
        <v/>
      </c>
      <c r="GY225" s="382" t="str">
        <f t="shared" si="918"/>
        <v/>
      </c>
      <c r="GZ225" s="382" t="str">
        <f t="shared" si="918"/>
        <v/>
      </c>
      <c r="HA225" s="382" t="str">
        <f t="shared" si="918"/>
        <v/>
      </c>
      <c r="HB225" s="382" t="str">
        <f t="shared" si="918"/>
        <v/>
      </c>
      <c r="HC225" s="382" t="str">
        <f t="shared" si="918"/>
        <v/>
      </c>
      <c r="HD225" s="382" t="str">
        <f t="shared" si="918"/>
        <v/>
      </c>
      <c r="HE225" s="382" t="str">
        <f t="shared" si="918"/>
        <v/>
      </c>
      <c r="HF225" s="382" t="str">
        <f t="shared" si="918"/>
        <v/>
      </c>
      <c r="HG225" s="382" t="str">
        <f t="shared" si="918"/>
        <v/>
      </c>
      <c r="HH225" s="382" t="str">
        <f t="shared" si="918"/>
        <v/>
      </c>
      <c r="HI225" s="382" t="str">
        <f t="shared" si="918"/>
        <v/>
      </c>
      <c r="HJ225" s="382" t="str">
        <f t="shared" si="918"/>
        <v/>
      </c>
      <c r="HK225" s="382" t="str">
        <f t="shared" si="918"/>
        <v/>
      </c>
      <c r="HL225" s="382" t="str">
        <f t="shared" si="918"/>
        <v/>
      </c>
      <c r="HM225" s="382" t="str">
        <f t="shared" si="918"/>
        <v/>
      </c>
      <c r="HN225" s="382" t="str">
        <f t="shared" si="918"/>
        <v/>
      </c>
      <c r="HO225" s="382" t="str">
        <f t="shared" si="918"/>
        <v/>
      </c>
      <c r="HP225" s="382" t="str">
        <f t="shared" si="918"/>
        <v/>
      </c>
      <c r="HQ225" s="382" t="str">
        <f t="shared" si="918"/>
        <v/>
      </c>
      <c r="HR225" s="382" t="str">
        <f t="shared" si="918"/>
        <v/>
      </c>
      <c r="HS225" s="382" t="str">
        <f t="shared" si="918"/>
        <v/>
      </c>
      <c r="HT225" s="382" t="str">
        <f t="shared" si="918"/>
        <v/>
      </c>
      <c r="HU225" s="382" t="str">
        <f t="shared" si="918"/>
        <v/>
      </c>
      <c r="HV225" s="382" t="str">
        <f t="shared" si="918"/>
        <v/>
      </c>
      <c r="HW225" s="382" t="str">
        <f t="shared" si="918"/>
        <v/>
      </c>
      <c r="HX225" s="382" t="str">
        <f t="shared" si="918"/>
        <v/>
      </c>
      <c r="HY225" s="382" t="str">
        <f t="shared" si="918"/>
        <v/>
      </c>
      <c r="HZ225" s="382" t="str">
        <f t="shared" si="918"/>
        <v/>
      </c>
      <c r="IA225" s="382" t="str">
        <f t="shared" si="918"/>
        <v/>
      </c>
      <c r="IB225" s="382" t="str">
        <f t="shared" si="918"/>
        <v/>
      </c>
      <c r="IC225" s="382" t="str">
        <f t="shared" ref="IC225:KN225" si="919">IF(IC219="","",IC219*IC217)</f>
        <v/>
      </c>
      <c r="ID225" s="382" t="str">
        <f t="shared" si="919"/>
        <v/>
      </c>
      <c r="IE225" s="382" t="str">
        <f t="shared" si="919"/>
        <v/>
      </c>
      <c r="IF225" s="382" t="str">
        <f t="shared" si="919"/>
        <v/>
      </c>
      <c r="IG225" s="382" t="str">
        <f t="shared" si="919"/>
        <v/>
      </c>
      <c r="IH225" s="382" t="str">
        <f t="shared" si="919"/>
        <v/>
      </c>
      <c r="II225" s="382" t="str">
        <f t="shared" si="919"/>
        <v/>
      </c>
      <c r="IJ225" s="382" t="str">
        <f t="shared" si="919"/>
        <v/>
      </c>
      <c r="IK225" s="382" t="str">
        <f t="shared" si="919"/>
        <v/>
      </c>
      <c r="IL225" s="382" t="str">
        <f t="shared" si="919"/>
        <v/>
      </c>
      <c r="IM225" s="382" t="str">
        <f t="shared" si="919"/>
        <v/>
      </c>
      <c r="IN225" s="382" t="str">
        <f t="shared" si="919"/>
        <v/>
      </c>
      <c r="IO225" s="382" t="str">
        <f t="shared" si="919"/>
        <v/>
      </c>
      <c r="IP225" s="382" t="str">
        <f t="shared" si="919"/>
        <v/>
      </c>
      <c r="IQ225" s="382" t="str">
        <f t="shared" si="919"/>
        <v/>
      </c>
      <c r="IR225" s="382" t="str">
        <f t="shared" si="919"/>
        <v/>
      </c>
      <c r="IS225" s="382" t="str">
        <f t="shared" si="919"/>
        <v/>
      </c>
      <c r="IT225" s="382" t="str">
        <f t="shared" si="919"/>
        <v/>
      </c>
      <c r="IU225" s="382" t="str">
        <f t="shared" si="919"/>
        <v/>
      </c>
      <c r="IV225" s="382" t="str">
        <f t="shared" si="919"/>
        <v/>
      </c>
      <c r="IW225" s="382" t="str">
        <f t="shared" si="919"/>
        <v/>
      </c>
      <c r="IX225" s="382" t="str">
        <f t="shared" si="919"/>
        <v/>
      </c>
      <c r="IY225" s="382" t="str">
        <f t="shared" si="919"/>
        <v/>
      </c>
      <c r="IZ225" s="382" t="str">
        <f t="shared" si="919"/>
        <v/>
      </c>
      <c r="JA225" s="382" t="str">
        <f t="shared" si="919"/>
        <v/>
      </c>
      <c r="JB225" s="382" t="str">
        <f t="shared" si="919"/>
        <v/>
      </c>
      <c r="JC225" s="382" t="str">
        <f t="shared" si="919"/>
        <v/>
      </c>
      <c r="JD225" s="382" t="str">
        <f t="shared" si="919"/>
        <v/>
      </c>
      <c r="JE225" s="382" t="str">
        <f t="shared" si="919"/>
        <v/>
      </c>
      <c r="JF225" s="382" t="str">
        <f t="shared" si="919"/>
        <v/>
      </c>
      <c r="JG225" s="382" t="str">
        <f t="shared" si="919"/>
        <v/>
      </c>
      <c r="JH225" s="382" t="str">
        <f t="shared" si="919"/>
        <v/>
      </c>
      <c r="JI225" s="382" t="str">
        <f t="shared" si="919"/>
        <v/>
      </c>
      <c r="JJ225" s="382" t="str">
        <f t="shared" si="919"/>
        <v/>
      </c>
      <c r="JK225" s="382" t="str">
        <f t="shared" si="919"/>
        <v/>
      </c>
      <c r="JL225" s="382" t="str">
        <f t="shared" si="919"/>
        <v/>
      </c>
      <c r="JM225" s="382" t="str">
        <f t="shared" si="919"/>
        <v/>
      </c>
      <c r="JN225" s="382" t="str">
        <f t="shared" si="919"/>
        <v/>
      </c>
      <c r="JO225" s="382" t="str">
        <f t="shared" si="919"/>
        <v/>
      </c>
      <c r="JP225" s="382" t="str">
        <f t="shared" si="919"/>
        <v/>
      </c>
      <c r="JQ225" s="382" t="str">
        <f t="shared" si="919"/>
        <v/>
      </c>
      <c r="JR225" s="382" t="str">
        <f t="shared" si="919"/>
        <v/>
      </c>
      <c r="JS225" s="382" t="str">
        <f t="shared" si="919"/>
        <v/>
      </c>
      <c r="JT225" s="382" t="str">
        <f t="shared" si="919"/>
        <v/>
      </c>
      <c r="JU225" s="382" t="str">
        <f t="shared" si="919"/>
        <v/>
      </c>
      <c r="JV225" s="382" t="str">
        <f t="shared" si="919"/>
        <v/>
      </c>
      <c r="JW225" s="382" t="str">
        <f t="shared" si="919"/>
        <v/>
      </c>
      <c r="JX225" s="382" t="str">
        <f t="shared" si="919"/>
        <v/>
      </c>
      <c r="JY225" s="382" t="str">
        <f t="shared" si="919"/>
        <v/>
      </c>
      <c r="JZ225" s="382" t="str">
        <f t="shared" si="919"/>
        <v/>
      </c>
      <c r="KA225" s="382" t="str">
        <f t="shared" si="919"/>
        <v/>
      </c>
      <c r="KB225" s="382" t="str">
        <f t="shared" si="919"/>
        <v/>
      </c>
      <c r="KC225" s="382" t="str">
        <f t="shared" si="919"/>
        <v/>
      </c>
      <c r="KD225" s="382" t="str">
        <f t="shared" si="919"/>
        <v/>
      </c>
      <c r="KE225" s="382" t="str">
        <f t="shared" si="919"/>
        <v/>
      </c>
      <c r="KF225" s="382" t="str">
        <f t="shared" si="919"/>
        <v/>
      </c>
      <c r="KG225" s="382" t="str">
        <f t="shared" si="919"/>
        <v/>
      </c>
      <c r="KH225" s="382" t="str">
        <f t="shared" si="919"/>
        <v/>
      </c>
      <c r="KI225" s="382" t="str">
        <f t="shared" si="919"/>
        <v/>
      </c>
      <c r="KJ225" s="382" t="str">
        <f t="shared" si="919"/>
        <v/>
      </c>
      <c r="KK225" s="382" t="str">
        <f t="shared" si="919"/>
        <v/>
      </c>
      <c r="KL225" s="382" t="str">
        <f t="shared" si="919"/>
        <v/>
      </c>
      <c r="KM225" s="382" t="str">
        <f t="shared" si="919"/>
        <v/>
      </c>
      <c r="KN225" s="382" t="str">
        <f t="shared" si="919"/>
        <v/>
      </c>
      <c r="KO225" s="382" t="str">
        <f t="shared" ref="KO225:MZ225" si="920">IF(KO219="","",KO219*KO217)</f>
        <v/>
      </c>
      <c r="KP225" s="382" t="str">
        <f t="shared" si="920"/>
        <v/>
      </c>
      <c r="KQ225" s="382" t="str">
        <f t="shared" si="920"/>
        <v/>
      </c>
      <c r="KR225" s="382" t="str">
        <f t="shared" si="920"/>
        <v/>
      </c>
      <c r="KS225" s="382" t="str">
        <f t="shared" si="920"/>
        <v/>
      </c>
      <c r="KT225" s="382" t="str">
        <f t="shared" si="920"/>
        <v/>
      </c>
      <c r="KU225" s="382" t="str">
        <f t="shared" si="920"/>
        <v/>
      </c>
      <c r="KV225" s="382" t="str">
        <f t="shared" si="920"/>
        <v/>
      </c>
      <c r="KW225" s="382" t="str">
        <f t="shared" si="920"/>
        <v/>
      </c>
      <c r="KX225" s="382" t="str">
        <f t="shared" si="920"/>
        <v/>
      </c>
      <c r="KY225" s="382" t="str">
        <f t="shared" si="920"/>
        <v/>
      </c>
      <c r="KZ225" s="382" t="str">
        <f t="shared" si="920"/>
        <v/>
      </c>
      <c r="LA225" s="382" t="str">
        <f t="shared" si="920"/>
        <v/>
      </c>
      <c r="LB225" s="382" t="str">
        <f t="shared" si="920"/>
        <v/>
      </c>
      <c r="LC225" s="382" t="str">
        <f t="shared" si="920"/>
        <v/>
      </c>
      <c r="LD225" s="382" t="str">
        <f t="shared" si="920"/>
        <v/>
      </c>
      <c r="LE225" s="382" t="str">
        <f t="shared" si="920"/>
        <v/>
      </c>
      <c r="LF225" s="382" t="str">
        <f t="shared" si="920"/>
        <v/>
      </c>
      <c r="LG225" s="382" t="str">
        <f t="shared" si="920"/>
        <v/>
      </c>
      <c r="LH225" s="382" t="str">
        <f t="shared" si="920"/>
        <v/>
      </c>
      <c r="LI225" s="382" t="str">
        <f t="shared" si="920"/>
        <v/>
      </c>
      <c r="LJ225" s="382" t="str">
        <f t="shared" si="920"/>
        <v/>
      </c>
      <c r="LK225" s="382" t="str">
        <f t="shared" si="920"/>
        <v/>
      </c>
      <c r="LL225" s="382" t="str">
        <f t="shared" si="920"/>
        <v/>
      </c>
      <c r="LM225" s="382" t="str">
        <f t="shared" si="920"/>
        <v/>
      </c>
      <c r="LN225" s="382" t="str">
        <f t="shared" si="920"/>
        <v/>
      </c>
      <c r="LO225" s="382" t="str">
        <f t="shared" si="920"/>
        <v/>
      </c>
      <c r="LP225" s="382" t="str">
        <f t="shared" si="920"/>
        <v/>
      </c>
      <c r="LQ225" s="382" t="str">
        <f t="shared" si="920"/>
        <v/>
      </c>
      <c r="LR225" s="382" t="str">
        <f t="shared" si="920"/>
        <v/>
      </c>
      <c r="LS225" s="382" t="str">
        <f t="shared" si="920"/>
        <v/>
      </c>
      <c r="LT225" s="382" t="str">
        <f t="shared" si="920"/>
        <v/>
      </c>
      <c r="LU225" s="382" t="str">
        <f t="shared" si="920"/>
        <v/>
      </c>
      <c r="LV225" s="382" t="str">
        <f t="shared" si="920"/>
        <v/>
      </c>
      <c r="LW225" s="382" t="str">
        <f t="shared" si="920"/>
        <v/>
      </c>
      <c r="LX225" s="382" t="str">
        <f t="shared" si="920"/>
        <v/>
      </c>
      <c r="LY225" s="382" t="str">
        <f t="shared" si="920"/>
        <v/>
      </c>
      <c r="LZ225" s="382" t="str">
        <f t="shared" si="920"/>
        <v/>
      </c>
      <c r="MA225" s="382" t="str">
        <f t="shared" si="920"/>
        <v/>
      </c>
      <c r="MB225" s="382" t="str">
        <f t="shared" si="920"/>
        <v/>
      </c>
      <c r="MC225" s="382" t="str">
        <f t="shared" si="920"/>
        <v/>
      </c>
      <c r="MD225" s="382" t="str">
        <f t="shared" si="920"/>
        <v/>
      </c>
      <c r="ME225" s="382" t="str">
        <f t="shared" si="920"/>
        <v/>
      </c>
      <c r="MF225" s="382" t="str">
        <f t="shared" si="920"/>
        <v/>
      </c>
      <c r="MG225" s="382" t="str">
        <f t="shared" si="920"/>
        <v/>
      </c>
      <c r="MH225" s="382" t="str">
        <f t="shared" si="920"/>
        <v/>
      </c>
      <c r="MI225" s="382" t="str">
        <f t="shared" si="920"/>
        <v/>
      </c>
      <c r="MJ225" s="382" t="str">
        <f t="shared" si="920"/>
        <v/>
      </c>
      <c r="MK225" s="382" t="str">
        <f t="shared" si="920"/>
        <v/>
      </c>
      <c r="ML225" s="382" t="str">
        <f t="shared" si="920"/>
        <v/>
      </c>
      <c r="MM225" s="382" t="str">
        <f t="shared" si="920"/>
        <v/>
      </c>
      <c r="MN225" s="382" t="str">
        <f t="shared" si="920"/>
        <v/>
      </c>
      <c r="MO225" s="382" t="str">
        <f t="shared" si="920"/>
        <v/>
      </c>
      <c r="MP225" s="382" t="str">
        <f t="shared" si="920"/>
        <v/>
      </c>
      <c r="MQ225" s="382" t="str">
        <f t="shared" si="920"/>
        <v/>
      </c>
      <c r="MR225" s="382" t="str">
        <f t="shared" si="920"/>
        <v/>
      </c>
      <c r="MS225" s="382" t="str">
        <f t="shared" si="920"/>
        <v/>
      </c>
      <c r="MT225" s="382" t="str">
        <f t="shared" si="920"/>
        <v/>
      </c>
      <c r="MU225" s="382" t="str">
        <f t="shared" si="920"/>
        <v/>
      </c>
      <c r="MV225" s="382" t="str">
        <f t="shared" si="920"/>
        <v/>
      </c>
      <c r="MW225" s="382" t="str">
        <f t="shared" si="920"/>
        <v/>
      </c>
      <c r="MX225" s="382" t="str">
        <f t="shared" si="920"/>
        <v/>
      </c>
      <c r="MY225" s="382" t="str">
        <f t="shared" si="920"/>
        <v/>
      </c>
      <c r="MZ225" s="382" t="str">
        <f t="shared" si="920"/>
        <v/>
      </c>
      <c r="NA225" s="382" t="str">
        <f t="shared" ref="NA225:PL225" si="921">IF(NA219="","",NA219*NA217)</f>
        <v/>
      </c>
      <c r="NB225" s="382" t="str">
        <f t="shared" si="921"/>
        <v/>
      </c>
      <c r="NC225" s="382" t="str">
        <f t="shared" si="921"/>
        <v/>
      </c>
      <c r="ND225" s="382" t="str">
        <f t="shared" si="921"/>
        <v/>
      </c>
      <c r="NE225" s="382" t="str">
        <f t="shared" si="921"/>
        <v/>
      </c>
      <c r="NF225" s="382" t="str">
        <f t="shared" si="921"/>
        <v/>
      </c>
      <c r="NG225" s="382" t="str">
        <f t="shared" si="921"/>
        <v/>
      </c>
      <c r="NH225" s="382" t="str">
        <f t="shared" si="921"/>
        <v/>
      </c>
      <c r="NI225" s="382" t="str">
        <f t="shared" si="921"/>
        <v/>
      </c>
      <c r="NJ225" s="382" t="str">
        <f t="shared" si="921"/>
        <v/>
      </c>
      <c r="NK225" s="382" t="str">
        <f t="shared" si="921"/>
        <v/>
      </c>
      <c r="NL225" s="382" t="str">
        <f t="shared" si="921"/>
        <v/>
      </c>
      <c r="NM225" s="382" t="str">
        <f t="shared" si="921"/>
        <v/>
      </c>
      <c r="NN225" s="382" t="str">
        <f t="shared" si="921"/>
        <v/>
      </c>
      <c r="NO225" s="382" t="str">
        <f t="shared" si="921"/>
        <v/>
      </c>
      <c r="NP225" s="382" t="str">
        <f t="shared" si="921"/>
        <v/>
      </c>
      <c r="NQ225" s="382" t="str">
        <f t="shared" si="921"/>
        <v/>
      </c>
      <c r="NR225" s="382" t="str">
        <f t="shared" si="921"/>
        <v/>
      </c>
      <c r="NS225" s="382" t="str">
        <f t="shared" si="921"/>
        <v/>
      </c>
      <c r="NT225" s="382" t="str">
        <f t="shared" si="921"/>
        <v/>
      </c>
      <c r="NU225" s="382" t="str">
        <f t="shared" si="921"/>
        <v/>
      </c>
      <c r="NV225" s="382" t="str">
        <f t="shared" si="921"/>
        <v/>
      </c>
      <c r="NW225" s="382" t="str">
        <f t="shared" si="921"/>
        <v/>
      </c>
      <c r="NX225" s="382" t="str">
        <f t="shared" si="921"/>
        <v/>
      </c>
      <c r="NY225" s="382" t="str">
        <f t="shared" si="921"/>
        <v/>
      </c>
      <c r="NZ225" s="382" t="str">
        <f t="shared" si="921"/>
        <v/>
      </c>
      <c r="OA225" s="382" t="str">
        <f t="shared" si="921"/>
        <v/>
      </c>
      <c r="OB225" s="382" t="str">
        <f t="shared" si="921"/>
        <v/>
      </c>
      <c r="OC225" s="382" t="str">
        <f t="shared" si="921"/>
        <v/>
      </c>
      <c r="OD225" s="382" t="str">
        <f t="shared" si="921"/>
        <v/>
      </c>
      <c r="OE225" s="382" t="str">
        <f t="shared" si="921"/>
        <v/>
      </c>
      <c r="OF225" s="382" t="str">
        <f t="shared" si="921"/>
        <v/>
      </c>
      <c r="OG225" s="382" t="str">
        <f t="shared" si="921"/>
        <v/>
      </c>
      <c r="OH225" s="382" t="str">
        <f t="shared" si="921"/>
        <v/>
      </c>
      <c r="OI225" s="382" t="str">
        <f t="shared" si="921"/>
        <v/>
      </c>
      <c r="OJ225" s="382" t="str">
        <f t="shared" si="921"/>
        <v/>
      </c>
      <c r="OK225" s="382" t="str">
        <f t="shared" si="921"/>
        <v/>
      </c>
      <c r="OL225" s="382" t="str">
        <f t="shared" si="921"/>
        <v/>
      </c>
      <c r="OM225" s="382" t="str">
        <f t="shared" si="921"/>
        <v/>
      </c>
      <c r="ON225" s="382" t="str">
        <f t="shared" si="921"/>
        <v/>
      </c>
      <c r="OO225" s="382" t="str">
        <f t="shared" si="921"/>
        <v/>
      </c>
      <c r="OP225" s="382" t="str">
        <f t="shared" si="921"/>
        <v/>
      </c>
      <c r="OQ225" s="384" t="str">
        <f t="shared" si="921"/>
        <v/>
      </c>
      <c r="OR225" s="384" t="str">
        <f t="shared" si="921"/>
        <v/>
      </c>
      <c r="OS225" s="384" t="str">
        <f t="shared" si="921"/>
        <v/>
      </c>
      <c r="OT225" s="384" t="str">
        <f t="shared" si="921"/>
        <v/>
      </c>
      <c r="OU225" s="384" t="str">
        <f t="shared" si="921"/>
        <v/>
      </c>
      <c r="OV225" s="384" t="str">
        <f t="shared" si="921"/>
        <v/>
      </c>
      <c r="OW225" s="384" t="str">
        <f t="shared" si="921"/>
        <v/>
      </c>
      <c r="OX225" s="384" t="str">
        <f t="shared" si="921"/>
        <v/>
      </c>
      <c r="OY225" s="384" t="str">
        <f t="shared" si="921"/>
        <v/>
      </c>
      <c r="OZ225" s="384" t="str">
        <f t="shared" si="921"/>
        <v/>
      </c>
      <c r="PA225" s="384" t="str">
        <f t="shared" si="921"/>
        <v/>
      </c>
      <c r="PB225" s="384" t="str">
        <f t="shared" si="921"/>
        <v/>
      </c>
      <c r="PC225" s="384" t="str">
        <f t="shared" si="921"/>
        <v/>
      </c>
      <c r="PD225" s="384" t="str">
        <f t="shared" si="921"/>
        <v/>
      </c>
      <c r="PE225" s="384" t="str">
        <f t="shared" si="921"/>
        <v/>
      </c>
      <c r="PF225" s="384" t="str">
        <f t="shared" si="921"/>
        <v/>
      </c>
      <c r="PG225" s="384" t="str">
        <f t="shared" si="921"/>
        <v/>
      </c>
      <c r="PH225" s="384" t="str">
        <f t="shared" si="921"/>
        <v/>
      </c>
      <c r="PI225" s="384" t="str">
        <f t="shared" si="921"/>
        <v/>
      </c>
      <c r="PJ225" s="384" t="str">
        <f t="shared" si="921"/>
        <v/>
      </c>
      <c r="PK225" s="384" t="str">
        <f t="shared" si="921"/>
        <v/>
      </c>
      <c r="PL225" s="384" t="str">
        <f t="shared" si="921"/>
        <v/>
      </c>
      <c r="PM225" s="384" t="str">
        <f t="shared" ref="PM225:RX225" si="922">IF(PM219="","",PM219*PM217)</f>
        <v/>
      </c>
      <c r="PN225" s="384" t="str">
        <f t="shared" si="922"/>
        <v/>
      </c>
      <c r="PO225" s="384" t="str">
        <f t="shared" si="922"/>
        <v/>
      </c>
      <c r="PP225" s="384" t="str">
        <f t="shared" si="922"/>
        <v/>
      </c>
      <c r="PQ225" s="384" t="str">
        <f t="shared" si="922"/>
        <v/>
      </c>
      <c r="PR225" s="384" t="str">
        <f t="shared" si="922"/>
        <v/>
      </c>
      <c r="PS225" s="384" t="str">
        <f t="shared" si="922"/>
        <v/>
      </c>
      <c r="PT225" s="384" t="str">
        <f t="shared" si="922"/>
        <v/>
      </c>
      <c r="PU225" s="384" t="str">
        <f t="shared" si="922"/>
        <v/>
      </c>
      <c r="PV225" s="384" t="str">
        <f t="shared" si="922"/>
        <v/>
      </c>
      <c r="PW225" s="384" t="str">
        <f t="shared" si="922"/>
        <v/>
      </c>
      <c r="PX225" s="384" t="str">
        <f t="shared" si="922"/>
        <v/>
      </c>
      <c r="PY225" s="384" t="str">
        <f t="shared" si="922"/>
        <v/>
      </c>
      <c r="PZ225" s="384" t="str">
        <f t="shared" si="922"/>
        <v/>
      </c>
      <c r="QA225" s="384" t="str">
        <f t="shared" si="922"/>
        <v/>
      </c>
      <c r="QB225" s="384" t="str">
        <f t="shared" si="922"/>
        <v/>
      </c>
      <c r="QC225" s="384" t="str">
        <f t="shared" si="922"/>
        <v/>
      </c>
      <c r="QD225" s="384" t="str">
        <f t="shared" si="922"/>
        <v/>
      </c>
      <c r="QE225" s="384" t="str">
        <f t="shared" si="922"/>
        <v/>
      </c>
      <c r="QF225" s="384" t="str">
        <f t="shared" si="922"/>
        <v/>
      </c>
      <c r="QG225" s="384" t="str">
        <f t="shared" si="922"/>
        <v/>
      </c>
      <c r="QH225" s="384" t="str">
        <f t="shared" si="922"/>
        <v/>
      </c>
      <c r="QI225" s="384" t="str">
        <f t="shared" si="922"/>
        <v/>
      </c>
      <c r="QJ225" s="384" t="str">
        <f t="shared" si="922"/>
        <v/>
      </c>
      <c r="QK225" s="384" t="str">
        <f t="shared" si="922"/>
        <v/>
      </c>
      <c r="QL225" s="384" t="str">
        <f t="shared" si="922"/>
        <v/>
      </c>
      <c r="QM225" s="384" t="str">
        <f t="shared" si="922"/>
        <v/>
      </c>
      <c r="QN225" s="384" t="str">
        <f t="shared" si="922"/>
        <v/>
      </c>
      <c r="QO225" s="384" t="str">
        <f t="shared" si="922"/>
        <v/>
      </c>
      <c r="QP225" s="384" t="str">
        <f t="shared" si="922"/>
        <v/>
      </c>
      <c r="QQ225" s="384" t="str">
        <f t="shared" si="922"/>
        <v/>
      </c>
      <c r="QR225" s="384" t="str">
        <f t="shared" si="922"/>
        <v/>
      </c>
      <c r="QS225" s="384" t="str">
        <f t="shared" si="922"/>
        <v/>
      </c>
      <c r="QT225" s="384" t="str">
        <f t="shared" si="922"/>
        <v/>
      </c>
      <c r="QU225" s="384" t="str">
        <f t="shared" si="922"/>
        <v/>
      </c>
      <c r="QV225" s="384" t="str">
        <f t="shared" si="922"/>
        <v/>
      </c>
      <c r="QW225" s="384" t="str">
        <f t="shared" si="922"/>
        <v/>
      </c>
      <c r="QX225" s="384" t="str">
        <f t="shared" si="922"/>
        <v/>
      </c>
      <c r="QY225" s="384" t="str">
        <f t="shared" si="922"/>
        <v/>
      </c>
      <c r="QZ225" s="384" t="str">
        <f t="shared" si="922"/>
        <v/>
      </c>
      <c r="RA225" s="384" t="str">
        <f t="shared" si="922"/>
        <v/>
      </c>
      <c r="RB225" s="384" t="str">
        <f t="shared" si="922"/>
        <v/>
      </c>
      <c r="RC225" s="384" t="str">
        <f t="shared" si="922"/>
        <v/>
      </c>
      <c r="RD225" s="384" t="str">
        <f t="shared" si="922"/>
        <v/>
      </c>
      <c r="RE225" s="384" t="str">
        <f t="shared" si="922"/>
        <v/>
      </c>
      <c r="RF225" s="384" t="str">
        <f t="shared" si="922"/>
        <v/>
      </c>
      <c r="RG225" s="384" t="str">
        <f t="shared" si="922"/>
        <v/>
      </c>
      <c r="RH225" s="384" t="str">
        <f t="shared" si="922"/>
        <v/>
      </c>
      <c r="RI225" s="384" t="str">
        <f t="shared" si="922"/>
        <v/>
      </c>
      <c r="RJ225" s="384" t="str">
        <f t="shared" si="922"/>
        <v/>
      </c>
      <c r="RK225" s="384" t="str">
        <f t="shared" si="922"/>
        <v/>
      </c>
      <c r="RL225" s="384" t="str">
        <f t="shared" si="922"/>
        <v/>
      </c>
      <c r="RM225" s="384" t="str">
        <f t="shared" si="922"/>
        <v/>
      </c>
      <c r="RN225" s="384" t="str">
        <f t="shared" si="922"/>
        <v/>
      </c>
      <c r="RO225" s="384" t="str">
        <f t="shared" si="922"/>
        <v/>
      </c>
      <c r="RP225" s="384" t="str">
        <f t="shared" si="922"/>
        <v/>
      </c>
      <c r="RQ225" s="384" t="str">
        <f t="shared" si="922"/>
        <v/>
      </c>
      <c r="RR225" s="384" t="str">
        <f t="shared" si="922"/>
        <v/>
      </c>
      <c r="RS225" s="384" t="str">
        <f t="shared" si="922"/>
        <v/>
      </c>
      <c r="RT225" s="384" t="str">
        <f t="shared" si="922"/>
        <v/>
      </c>
      <c r="RU225" s="384" t="str">
        <f t="shared" si="922"/>
        <v/>
      </c>
      <c r="RV225" s="384" t="str">
        <f t="shared" si="922"/>
        <v/>
      </c>
      <c r="RW225" s="384" t="str">
        <f t="shared" si="922"/>
        <v/>
      </c>
      <c r="RX225" s="384" t="str">
        <f t="shared" si="922"/>
        <v/>
      </c>
      <c r="RY225" s="384" t="str">
        <f t="shared" ref="RY225:UJ225" si="923">IF(RY219="","",RY219*RY217)</f>
        <v/>
      </c>
      <c r="RZ225" s="384" t="str">
        <f t="shared" si="923"/>
        <v/>
      </c>
      <c r="SA225" s="384" t="str">
        <f t="shared" si="923"/>
        <v/>
      </c>
      <c r="SB225" s="384" t="str">
        <f t="shared" si="923"/>
        <v/>
      </c>
      <c r="SC225" s="384" t="str">
        <f t="shared" si="923"/>
        <v/>
      </c>
      <c r="SD225" s="384" t="str">
        <f t="shared" si="923"/>
        <v/>
      </c>
      <c r="SE225" s="384" t="str">
        <f t="shared" si="923"/>
        <v/>
      </c>
      <c r="SF225" s="384" t="str">
        <f t="shared" si="923"/>
        <v/>
      </c>
      <c r="SG225" s="384" t="str">
        <f t="shared" si="923"/>
        <v/>
      </c>
      <c r="SH225" s="384" t="str">
        <f t="shared" si="923"/>
        <v/>
      </c>
      <c r="SI225" s="384" t="str">
        <f t="shared" si="923"/>
        <v/>
      </c>
      <c r="SJ225" s="384" t="str">
        <f t="shared" si="923"/>
        <v/>
      </c>
      <c r="SK225" s="384" t="str">
        <f t="shared" si="923"/>
        <v/>
      </c>
      <c r="SL225" s="384" t="str">
        <f t="shared" si="923"/>
        <v/>
      </c>
      <c r="SM225" s="384" t="str">
        <f t="shared" si="923"/>
        <v/>
      </c>
      <c r="SN225" s="384" t="str">
        <f t="shared" si="923"/>
        <v/>
      </c>
      <c r="SO225" s="384" t="str">
        <f t="shared" si="923"/>
        <v/>
      </c>
      <c r="SP225" s="384" t="str">
        <f t="shared" si="923"/>
        <v/>
      </c>
      <c r="SQ225" s="384" t="str">
        <f t="shared" si="923"/>
        <v/>
      </c>
      <c r="SR225" s="384" t="str">
        <f t="shared" si="923"/>
        <v/>
      </c>
      <c r="SS225" s="384" t="str">
        <f t="shared" si="923"/>
        <v/>
      </c>
      <c r="ST225" s="384" t="str">
        <f t="shared" si="923"/>
        <v/>
      </c>
      <c r="SU225" s="384" t="str">
        <f t="shared" si="923"/>
        <v/>
      </c>
      <c r="SV225" s="384" t="str">
        <f t="shared" si="923"/>
        <v/>
      </c>
      <c r="SW225" s="384" t="str">
        <f t="shared" si="923"/>
        <v/>
      </c>
      <c r="SX225" s="384" t="str">
        <f t="shared" si="923"/>
        <v/>
      </c>
      <c r="SY225" s="384" t="str">
        <f t="shared" si="923"/>
        <v/>
      </c>
      <c r="SZ225" s="384" t="str">
        <f t="shared" si="923"/>
        <v/>
      </c>
      <c r="TA225" s="384" t="str">
        <f t="shared" si="923"/>
        <v/>
      </c>
      <c r="TB225" s="384" t="str">
        <f t="shared" si="923"/>
        <v/>
      </c>
      <c r="TC225" s="384" t="str">
        <f t="shared" si="923"/>
        <v/>
      </c>
      <c r="TD225" s="384" t="str">
        <f t="shared" si="923"/>
        <v/>
      </c>
      <c r="TE225" s="384" t="str">
        <f t="shared" si="923"/>
        <v/>
      </c>
      <c r="TF225" s="384" t="str">
        <f t="shared" si="923"/>
        <v/>
      </c>
      <c r="TG225" s="384" t="str">
        <f t="shared" si="923"/>
        <v/>
      </c>
      <c r="TH225" s="384" t="str">
        <f t="shared" si="923"/>
        <v/>
      </c>
      <c r="TI225" s="384" t="str">
        <f t="shared" si="923"/>
        <v/>
      </c>
      <c r="TJ225" s="384" t="str">
        <f t="shared" si="923"/>
        <v/>
      </c>
      <c r="TK225" s="384" t="str">
        <f t="shared" si="923"/>
        <v/>
      </c>
      <c r="TL225" s="384" t="str">
        <f t="shared" si="923"/>
        <v/>
      </c>
      <c r="TM225" s="384" t="str">
        <f t="shared" si="923"/>
        <v/>
      </c>
      <c r="TN225" s="384" t="str">
        <f t="shared" si="923"/>
        <v/>
      </c>
      <c r="TO225" s="384" t="str">
        <f t="shared" si="923"/>
        <v/>
      </c>
      <c r="TP225" s="384" t="str">
        <f t="shared" si="923"/>
        <v/>
      </c>
      <c r="TQ225" s="384" t="str">
        <f t="shared" si="923"/>
        <v/>
      </c>
      <c r="TR225" s="384" t="str">
        <f t="shared" si="923"/>
        <v/>
      </c>
      <c r="TS225" s="384" t="str">
        <f t="shared" si="923"/>
        <v/>
      </c>
      <c r="TT225" s="384" t="str">
        <f t="shared" si="923"/>
        <v/>
      </c>
      <c r="TU225" s="384" t="str">
        <f t="shared" si="923"/>
        <v/>
      </c>
      <c r="TV225" s="384" t="str">
        <f t="shared" si="923"/>
        <v/>
      </c>
      <c r="TW225" s="384" t="str">
        <f t="shared" si="923"/>
        <v/>
      </c>
      <c r="TX225" s="384" t="str">
        <f t="shared" si="923"/>
        <v/>
      </c>
      <c r="TY225" s="384" t="str">
        <f t="shared" si="923"/>
        <v/>
      </c>
      <c r="TZ225" s="384" t="str">
        <f t="shared" si="923"/>
        <v/>
      </c>
      <c r="UA225" s="384" t="str">
        <f t="shared" si="923"/>
        <v/>
      </c>
      <c r="UB225" s="384" t="str">
        <f t="shared" si="923"/>
        <v/>
      </c>
      <c r="UC225" s="384" t="str">
        <f t="shared" si="923"/>
        <v/>
      </c>
      <c r="UD225" s="384" t="str">
        <f t="shared" si="923"/>
        <v/>
      </c>
      <c r="UE225" s="384" t="str">
        <f t="shared" si="923"/>
        <v/>
      </c>
      <c r="UF225" s="384" t="str">
        <f t="shared" si="923"/>
        <v/>
      </c>
      <c r="UG225" s="384" t="str">
        <f t="shared" si="923"/>
        <v/>
      </c>
      <c r="UH225" s="384" t="str">
        <f t="shared" si="923"/>
        <v/>
      </c>
      <c r="UI225" s="384" t="str">
        <f t="shared" si="923"/>
        <v/>
      </c>
      <c r="UJ225" s="384" t="str">
        <f t="shared" si="923"/>
        <v/>
      </c>
      <c r="UK225" s="384" t="str">
        <f t="shared" ref="UK225:WI225" si="924">IF(UK219="","",UK219*UK217)</f>
        <v/>
      </c>
      <c r="UL225" s="384" t="str">
        <f t="shared" si="924"/>
        <v/>
      </c>
      <c r="UM225" s="384" t="str">
        <f t="shared" si="924"/>
        <v/>
      </c>
      <c r="UN225" s="384" t="str">
        <f t="shared" si="924"/>
        <v/>
      </c>
      <c r="UO225" s="384" t="str">
        <f t="shared" si="924"/>
        <v/>
      </c>
      <c r="UP225" s="384" t="str">
        <f t="shared" si="924"/>
        <v/>
      </c>
      <c r="UQ225" s="384" t="str">
        <f t="shared" si="924"/>
        <v/>
      </c>
      <c r="UR225" s="384" t="str">
        <f t="shared" si="924"/>
        <v/>
      </c>
      <c r="US225" s="384" t="str">
        <f t="shared" si="924"/>
        <v/>
      </c>
      <c r="UT225" s="384" t="str">
        <f t="shared" si="924"/>
        <v/>
      </c>
      <c r="UU225" s="384" t="str">
        <f t="shared" si="924"/>
        <v/>
      </c>
      <c r="UV225" s="384" t="str">
        <f t="shared" si="924"/>
        <v/>
      </c>
      <c r="UW225" s="384" t="str">
        <f t="shared" si="924"/>
        <v/>
      </c>
      <c r="UX225" s="384" t="str">
        <f t="shared" si="924"/>
        <v/>
      </c>
      <c r="UY225" s="384" t="str">
        <f t="shared" si="924"/>
        <v/>
      </c>
      <c r="UZ225" s="384" t="str">
        <f t="shared" si="924"/>
        <v/>
      </c>
      <c r="VA225" s="384" t="str">
        <f t="shared" si="924"/>
        <v/>
      </c>
      <c r="VB225" s="384" t="str">
        <f t="shared" si="924"/>
        <v/>
      </c>
      <c r="VC225" s="384" t="str">
        <f t="shared" si="924"/>
        <v/>
      </c>
      <c r="VD225" s="384" t="str">
        <f t="shared" si="924"/>
        <v/>
      </c>
      <c r="VE225" s="384" t="str">
        <f t="shared" si="924"/>
        <v/>
      </c>
      <c r="VF225" s="384" t="str">
        <f t="shared" si="924"/>
        <v/>
      </c>
      <c r="VG225" s="384" t="str">
        <f t="shared" si="924"/>
        <v/>
      </c>
      <c r="VH225" s="384" t="str">
        <f t="shared" si="924"/>
        <v/>
      </c>
      <c r="VI225" s="384" t="str">
        <f t="shared" si="924"/>
        <v/>
      </c>
      <c r="VJ225" s="384" t="str">
        <f t="shared" si="924"/>
        <v/>
      </c>
      <c r="VK225" s="384" t="str">
        <f t="shared" si="924"/>
        <v/>
      </c>
      <c r="VL225" s="384" t="str">
        <f t="shared" si="924"/>
        <v/>
      </c>
      <c r="VM225" s="384" t="str">
        <f t="shared" si="924"/>
        <v/>
      </c>
      <c r="VN225" s="384" t="str">
        <f t="shared" si="924"/>
        <v/>
      </c>
      <c r="VO225" s="384" t="str">
        <f t="shared" si="924"/>
        <v/>
      </c>
      <c r="VP225" s="384" t="str">
        <f t="shared" si="924"/>
        <v/>
      </c>
      <c r="VQ225" s="384" t="str">
        <f t="shared" si="924"/>
        <v/>
      </c>
      <c r="VR225" s="384" t="str">
        <f t="shared" si="924"/>
        <v/>
      </c>
      <c r="VS225" s="384" t="str">
        <f t="shared" si="924"/>
        <v/>
      </c>
      <c r="VT225" s="384" t="str">
        <f t="shared" si="924"/>
        <v/>
      </c>
      <c r="VU225" s="384" t="str">
        <f t="shared" si="924"/>
        <v/>
      </c>
      <c r="VV225" s="384" t="str">
        <f t="shared" si="924"/>
        <v/>
      </c>
      <c r="VW225" s="384" t="str">
        <f t="shared" si="924"/>
        <v/>
      </c>
      <c r="VX225" s="384" t="str">
        <f t="shared" si="924"/>
        <v/>
      </c>
      <c r="VY225" s="384" t="str">
        <f t="shared" si="924"/>
        <v/>
      </c>
      <c r="VZ225" s="384" t="str">
        <f t="shared" si="924"/>
        <v/>
      </c>
      <c r="WA225" s="384" t="str">
        <f t="shared" si="924"/>
        <v/>
      </c>
      <c r="WB225" s="384" t="str">
        <f t="shared" si="924"/>
        <v/>
      </c>
      <c r="WC225" s="384" t="str">
        <f t="shared" si="924"/>
        <v/>
      </c>
      <c r="WD225" s="384" t="str">
        <f t="shared" si="924"/>
        <v/>
      </c>
      <c r="WE225" s="384" t="str">
        <f t="shared" si="924"/>
        <v/>
      </c>
      <c r="WF225" s="384" t="str">
        <f t="shared" si="924"/>
        <v/>
      </c>
      <c r="WG225" s="384" t="str">
        <f t="shared" si="924"/>
        <v/>
      </c>
      <c r="WH225" s="384" t="str">
        <f t="shared" si="924"/>
        <v/>
      </c>
      <c r="WI225" s="382" t="str">
        <f t="shared" si="924"/>
        <v/>
      </c>
    </row>
    <row r="226" spans="1:607">
      <c r="A226" s="348"/>
      <c r="B226" s="360" t="s">
        <v>958</v>
      </c>
      <c r="C226" s="348"/>
      <c r="D226" s="348"/>
      <c r="E226" s="348"/>
      <c r="F226" s="348"/>
      <c r="G226" s="361" t="str">
        <f t="shared" si="734"/>
        <v/>
      </c>
      <c r="H226" s="361" t="str">
        <f t="shared" si="735"/>
        <v/>
      </c>
      <c r="I226" s="397"/>
      <c r="J226" s="348"/>
      <c r="K226" s="348"/>
      <c r="L226" s="348"/>
      <c r="M226" s="348"/>
      <c r="N226" s="400"/>
      <c r="O226" s="400"/>
      <c r="P226" s="400"/>
      <c r="Q226" s="400"/>
      <c r="R226" s="400"/>
      <c r="S226" s="400"/>
      <c r="T226" s="400"/>
      <c r="U226" s="400"/>
      <c r="V226" s="400"/>
      <c r="W226" s="400"/>
      <c r="X226" s="400"/>
      <c r="Y226" s="400"/>
      <c r="Z226" s="400"/>
      <c r="AA226" s="400"/>
      <c r="AB226" s="400"/>
      <c r="AC226" s="400"/>
      <c r="AD226" s="400"/>
      <c r="AE226" s="400"/>
      <c r="AF226" s="400"/>
      <c r="AG226" s="400"/>
      <c r="AH226" s="400"/>
      <c r="AI226" s="400"/>
      <c r="AJ226" s="400"/>
      <c r="AK226" s="400"/>
      <c r="AL226" s="400"/>
      <c r="AM226" s="400"/>
      <c r="AN226" s="400"/>
      <c r="AO226" s="400"/>
      <c r="AP226" s="400"/>
      <c r="AQ226" s="400"/>
      <c r="AR226" s="400"/>
      <c r="AS226" s="400"/>
      <c r="AT226" s="400"/>
      <c r="AU226" s="400"/>
      <c r="AV226" s="400"/>
      <c r="AW226" s="400"/>
      <c r="AX226" s="400"/>
      <c r="AY226" s="400"/>
      <c r="AZ226" s="400"/>
      <c r="BA226" s="400"/>
      <c r="BB226" s="400"/>
      <c r="BC226" s="400"/>
      <c r="BD226" s="400"/>
      <c r="BE226" s="400"/>
      <c r="BF226" s="400"/>
      <c r="BG226" s="400"/>
      <c r="BH226" s="400"/>
      <c r="BI226" s="400"/>
      <c r="BJ226" s="400"/>
      <c r="BK226" s="400"/>
      <c r="BL226" s="400"/>
      <c r="BM226" s="400"/>
      <c r="BN226" s="400"/>
      <c r="BO226" s="400"/>
      <c r="BP226" s="400"/>
      <c r="BQ226" s="400"/>
      <c r="BR226" s="400"/>
      <c r="BS226" s="400"/>
      <c r="BT226" s="400"/>
      <c r="BU226" s="400"/>
      <c r="BV226" s="400"/>
      <c r="BW226" s="400"/>
      <c r="BX226" s="400"/>
      <c r="BY226" s="400"/>
      <c r="BZ226" s="400"/>
      <c r="CA226" s="400"/>
      <c r="CB226" s="400"/>
      <c r="CC226" s="400"/>
      <c r="CD226" s="400"/>
      <c r="CE226" s="400"/>
      <c r="CF226" s="400"/>
      <c r="CG226" s="400"/>
      <c r="CH226" s="400"/>
      <c r="CI226" s="400"/>
      <c r="CJ226" s="400"/>
      <c r="CK226" s="400"/>
      <c r="CL226" s="400"/>
      <c r="CM226" s="400"/>
      <c r="CN226" s="400"/>
      <c r="CO226" s="400"/>
      <c r="CP226" s="400"/>
      <c r="CQ226" s="400"/>
      <c r="CR226" s="400"/>
      <c r="CS226" s="400"/>
      <c r="CT226" s="400"/>
      <c r="CU226" s="400"/>
      <c r="CV226" s="400"/>
      <c r="CW226" s="400"/>
      <c r="CX226" s="400"/>
      <c r="CY226" s="400"/>
      <c r="CZ226" s="362"/>
      <c r="DA226" s="903"/>
      <c r="DB226" s="899" t="s">
        <v>1392</v>
      </c>
      <c r="DC226" s="899"/>
      <c r="DD226" s="382" t="str">
        <f>IF(DD220="","",DD220*DD217)</f>
        <v/>
      </c>
      <c r="DE226" s="382" t="str">
        <f t="shared" ref="DE226:FP226" si="925">IF(DE220="","",DE220*DE217)</f>
        <v/>
      </c>
      <c r="DF226" s="382" t="str">
        <f t="shared" si="925"/>
        <v/>
      </c>
      <c r="DG226" s="382" t="str">
        <f t="shared" si="925"/>
        <v/>
      </c>
      <c r="DH226" s="382" t="str">
        <f t="shared" si="925"/>
        <v/>
      </c>
      <c r="DI226" s="382" t="str">
        <f t="shared" si="925"/>
        <v/>
      </c>
      <c r="DJ226" s="382" t="str">
        <f t="shared" si="925"/>
        <v/>
      </c>
      <c r="DK226" s="382" t="str">
        <f t="shared" si="925"/>
        <v/>
      </c>
      <c r="DL226" s="382" t="str">
        <f t="shared" si="925"/>
        <v/>
      </c>
      <c r="DM226" s="382" t="str">
        <f t="shared" si="925"/>
        <v/>
      </c>
      <c r="DN226" s="382" t="str">
        <f t="shared" si="925"/>
        <v/>
      </c>
      <c r="DO226" s="382" t="str">
        <f t="shared" si="925"/>
        <v/>
      </c>
      <c r="DP226" s="382" t="str">
        <f t="shared" si="925"/>
        <v/>
      </c>
      <c r="DQ226" s="382" t="str">
        <f t="shared" si="925"/>
        <v/>
      </c>
      <c r="DR226" s="382" t="str">
        <f t="shared" si="925"/>
        <v/>
      </c>
      <c r="DS226" s="382" t="str">
        <f t="shared" si="925"/>
        <v/>
      </c>
      <c r="DT226" s="382" t="str">
        <f t="shared" si="925"/>
        <v/>
      </c>
      <c r="DU226" s="382" t="str">
        <f t="shared" si="925"/>
        <v/>
      </c>
      <c r="DV226" s="382" t="str">
        <f t="shared" si="925"/>
        <v/>
      </c>
      <c r="DW226" s="382" t="str">
        <f t="shared" si="925"/>
        <v/>
      </c>
      <c r="DX226" s="383" t="str">
        <f t="shared" si="925"/>
        <v/>
      </c>
      <c r="DY226" s="382" t="str">
        <f t="shared" si="925"/>
        <v/>
      </c>
      <c r="DZ226" s="382" t="str">
        <f t="shared" si="925"/>
        <v/>
      </c>
      <c r="EA226" s="382" t="str">
        <f t="shared" si="925"/>
        <v/>
      </c>
      <c r="EB226" s="382" t="str">
        <f t="shared" si="925"/>
        <v/>
      </c>
      <c r="EC226" s="382" t="str">
        <f t="shared" si="925"/>
        <v/>
      </c>
      <c r="ED226" s="382" t="str">
        <f t="shared" si="925"/>
        <v/>
      </c>
      <c r="EE226" s="382" t="str">
        <f t="shared" si="925"/>
        <v/>
      </c>
      <c r="EF226" s="382" t="str">
        <f t="shared" si="925"/>
        <v/>
      </c>
      <c r="EG226" s="382" t="str">
        <f t="shared" si="925"/>
        <v/>
      </c>
      <c r="EH226" s="382" t="str">
        <f t="shared" si="925"/>
        <v/>
      </c>
      <c r="EI226" s="382" t="str">
        <f t="shared" si="925"/>
        <v/>
      </c>
      <c r="EJ226" s="382" t="str">
        <f t="shared" si="925"/>
        <v/>
      </c>
      <c r="EK226" s="382" t="str">
        <f t="shared" si="925"/>
        <v/>
      </c>
      <c r="EL226" s="382" t="str">
        <f t="shared" si="925"/>
        <v/>
      </c>
      <c r="EM226" s="382" t="str">
        <f t="shared" si="925"/>
        <v/>
      </c>
      <c r="EN226" s="382" t="str">
        <f t="shared" si="925"/>
        <v/>
      </c>
      <c r="EO226" s="382" t="str">
        <f t="shared" si="925"/>
        <v/>
      </c>
      <c r="EP226" s="382" t="str">
        <f t="shared" si="925"/>
        <v/>
      </c>
      <c r="EQ226" s="382" t="str">
        <f t="shared" si="925"/>
        <v/>
      </c>
      <c r="ER226" s="382" t="str">
        <f t="shared" si="925"/>
        <v/>
      </c>
      <c r="ES226" s="382" t="str">
        <f t="shared" si="925"/>
        <v/>
      </c>
      <c r="ET226" s="382" t="str">
        <f t="shared" si="925"/>
        <v/>
      </c>
      <c r="EU226" s="382" t="str">
        <f t="shared" si="925"/>
        <v/>
      </c>
      <c r="EV226" s="382" t="str">
        <f t="shared" si="925"/>
        <v/>
      </c>
      <c r="EW226" s="382" t="str">
        <f t="shared" si="925"/>
        <v/>
      </c>
      <c r="EX226" s="382" t="str">
        <f t="shared" si="925"/>
        <v/>
      </c>
      <c r="EY226" s="382" t="str">
        <f t="shared" si="925"/>
        <v/>
      </c>
      <c r="EZ226" s="382" t="str">
        <f t="shared" si="925"/>
        <v/>
      </c>
      <c r="FA226" s="382" t="str">
        <f t="shared" si="925"/>
        <v/>
      </c>
      <c r="FB226" s="382" t="str">
        <f t="shared" si="925"/>
        <v/>
      </c>
      <c r="FC226" s="382" t="str">
        <f t="shared" si="925"/>
        <v/>
      </c>
      <c r="FD226" s="382" t="str">
        <f t="shared" si="925"/>
        <v/>
      </c>
      <c r="FE226" s="382" t="str">
        <f t="shared" si="925"/>
        <v/>
      </c>
      <c r="FF226" s="382" t="str">
        <f t="shared" si="925"/>
        <v/>
      </c>
      <c r="FG226" s="382" t="str">
        <f t="shared" si="925"/>
        <v/>
      </c>
      <c r="FH226" s="382" t="str">
        <f t="shared" si="925"/>
        <v/>
      </c>
      <c r="FI226" s="382" t="str">
        <f t="shared" si="925"/>
        <v/>
      </c>
      <c r="FJ226" s="382" t="str">
        <f t="shared" si="925"/>
        <v/>
      </c>
      <c r="FK226" s="382" t="str">
        <f t="shared" si="925"/>
        <v/>
      </c>
      <c r="FL226" s="382" t="str">
        <f t="shared" si="925"/>
        <v/>
      </c>
      <c r="FM226" s="382" t="str">
        <f t="shared" si="925"/>
        <v/>
      </c>
      <c r="FN226" s="382" t="str">
        <f t="shared" si="925"/>
        <v/>
      </c>
      <c r="FO226" s="382" t="str">
        <f t="shared" si="925"/>
        <v/>
      </c>
      <c r="FP226" s="382" t="str">
        <f t="shared" si="925"/>
        <v/>
      </c>
      <c r="FQ226" s="382" t="str">
        <f t="shared" ref="FQ226:IB226" si="926">IF(FQ220="","",FQ220*FQ217)</f>
        <v/>
      </c>
      <c r="FR226" s="382" t="str">
        <f t="shared" si="926"/>
        <v/>
      </c>
      <c r="FS226" s="382" t="str">
        <f t="shared" si="926"/>
        <v/>
      </c>
      <c r="FT226" s="382" t="str">
        <f t="shared" si="926"/>
        <v/>
      </c>
      <c r="FU226" s="382" t="str">
        <f t="shared" si="926"/>
        <v/>
      </c>
      <c r="FV226" s="382" t="str">
        <f t="shared" si="926"/>
        <v/>
      </c>
      <c r="FW226" s="382" t="str">
        <f t="shared" si="926"/>
        <v/>
      </c>
      <c r="FX226" s="382" t="str">
        <f t="shared" si="926"/>
        <v/>
      </c>
      <c r="FY226" s="382" t="str">
        <f t="shared" si="926"/>
        <v/>
      </c>
      <c r="FZ226" s="382" t="str">
        <f t="shared" si="926"/>
        <v/>
      </c>
      <c r="GA226" s="382" t="str">
        <f t="shared" si="926"/>
        <v/>
      </c>
      <c r="GB226" s="382" t="str">
        <f t="shared" si="926"/>
        <v/>
      </c>
      <c r="GC226" s="382" t="str">
        <f t="shared" si="926"/>
        <v/>
      </c>
      <c r="GD226" s="382" t="str">
        <f t="shared" si="926"/>
        <v/>
      </c>
      <c r="GE226" s="382" t="str">
        <f t="shared" si="926"/>
        <v/>
      </c>
      <c r="GF226" s="382" t="str">
        <f t="shared" si="926"/>
        <v/>
      </c>
      <c r="GG226" s="382" t="str">
        <f t="shared" si="926"/>
        <v/>
      </c>
      <c r="GH226" s="382" t="str">
        <f t="shared" si="926"/>
        <v/>
      </c>
      <c r="GI226" s="382" t="str">
        <f t="shared" si="926"/>
        <v/>
      </c>
      <c r="GJ226" s="382" t="str">
        <f t="shared" si="926"/>
        <v/>
      </c>
      <c r="GK226" s="382" t="str">
        <f t="shared" si="926"/>
        <v/>
      </c>
      <c r="GL226" s="382" t="str">
        <f t="shared" si="926"/>
        <v/>
      </c>
      <c r="GM226" s="382" t="str">
        <f t="shared" si="926"/>
        <v/>
      </c>
      <c r="GN226" s="382" t="str">
        <f t="shared" si="926"/>
        <v/>
      </c>
      <c r="GO226" s="382" t="str">
        <f t="shared" si="926"/>
        <v/>
      </c>
      <c r="GP226" s="382" t="str">
        <f t="shared" si="926"/>
        <v/>
      </c>
      <c r="GQ226" s="382" t="str">
        <f t="shared" si="926"/>
        <v/>
      </c>
      <c r="GR226" s="382" t="str">
        <f t="shared" si="926"/>
        <v/>
      </c>
      <c r="GS226" s="382" t="str">
        <f t="shared" si="926"/>
        <v/>
      </c>
      <c r="GT226" s="382" t="str">
        <f t="shared" si="926"/>
        <v/>
      </c>
      <c r="GU226" s="382" t="str">
        <f t="shared" si="926"/>
        <v/>
      </c>
      <c r="GV226" s="382" t="str">
        <f t="shared" si="926"/>
        <v/>
      </c>
      <c r="GW226" s="382" t="str">
        <f t="shared" si="926"/>
        <v/>
      </c>
      <c r="GX226" s="382" t="str">
        <f t="shared" si="926"/>
        <v/>
      </c>
      <c r="GY226" s="382" t="str">
        <f t="shared" si="926"/>
        <v/>
      </c>
      <c r="GZ226" s="382" t="str">
        <f t="shared" si="926"/>
        <v/>
      </c>
      <c r="HA226" s="382" t="str">
        <f t="shared" si="926"/>
        <v/>
      </c>
      <c r="HB226" s="382" t="str">
        <f t="shared" si="926"/>
        <v/>
      </c>
      <c r="HC226" s="382" t="str">
        <f t="shared" si="926"/>
        <v/>
      </c>
      <c r="HD226" s="382" t="str">
        <f t="shared" si="926"/>
        <v/>
      </c>
      <c r="HE226" s="382" t="str">
        <f t="shared" si="926"/>
        <v/>
      </c>
      <c r="HF226" s="382" t="str">
        <f t="shared" si="926"/>
        <v/>
      </c>
      <c r="HG226" s="382" t="str">
        <f t="shared" si="926"/>
        <v/>
      </c>
      <c r="HH226" s="382" t="str">
        <f t="shared" si="926"/>
        <v/>
      </c>
      <c r="HI226" s="382" t="str">
        <f t="shared" si="926"/>
        <v/>
      </c>
      <c r="HJ226" s="382" t="str">
        <f t="shared" si="926"/>
        <v/>
      </c>
      <c r="HK226" s="382" t="str">
        <f t="shared" si="926"/>
        <v/>
      </c>
      <c r="HL226" s="382" t="str">
        <f t="shared" si="926"/>
        <v/>
      </c>
      <c r="HM226" s="382" t="str">
        <f t="shared" si="926"/>
        <v/>
      </c>
      <c r="HN226" s="382" t="str">
        <f t="shared" si="926"/>
        <v/>
      </c>
      <c r="HO226" s="382" t="str">
        <f t="shared" si="926"/>
        <v/>
      </c>
      <c r="HP226" s="382" t="str">
        <f t="shared" si="926"/>
        <v/>
      </c>
      <c r="HQ226" s="382" t="str">
        <f t="shared" si="926"/>
        <v/>
      </c>
      <c r="HR226" s="382" t="str">
        <f t="shared" si="926"/>
        <v/>
      </c>
      <c r="HS226" s="382" t="str">
        <f t="shared" si="926"/>
        <v/>
      </c>
      <c r="HT226" s="382" t="str">
        <f t="shared" si="926"/>
        <v/>
      </c>
      <c r="HU226" s="382" t="str">
        <f t="shared" si="926"/>
        <v/>
      </c>
      <c r="HV226" s="382" t="str">
        <f t="shared" si="926"/>
        <v/>
      </c>
      <c r="HW226" s="382" t="str">
        <f t="shared" si="926"/>
        <v/>
      </c>
      <c r="HX226" s="382" t="str">
        <f t="shared" si="926"/>
        <v/>
      </c>
      <c r="HY226" s="382" t="str">
        <f t="shared" si="926"/>
        <v/>
      </c>
      <c r="HZ226" s="382" t="str">
        <f t="shared" si="926"/>
        <v/>
      </c>
      <c r="IA226" s="382" t="str">
        <f t="shared" si="926"/>
        <v/>
      </c>
      <c r="IB226" s="382" t="str">
        <f t="shared" si="926"/>
        <v/>
      </c>
      <c r="IC226" s="382" t="str">
        <f t="shared" ref="IC226:KN226" si="927">IF(IC220="","",IC220*IC217)</f>
        <v/>
      </c>
      <c r="ID226" s="382" t="str">
        <f t="shared" si="927"/>
        <v/>
      </c>
      <c r="IE226" s="382" t="str">
        <f t="shared" si="927"/>
        <v/>
      </c>
      <c r="IF226" s="382" t="str">
        <f t="shared" si="927"/>
        <v/>
      </c>
      <c r="IG226" s="382" t="str">
        <f t="shared" si="927"/>
        <v/>
      </c>
      <c r="IH226" s="382" t="str">
        <f t="shared" si="927"/>
        <v/>
      </c>
      <c r="II226" s="382" t="str">
        <f t="shared" si="927"/>
        <v/>
      </c>
      <c r="IJ226" s="382" t="str">
        <f t="shared" si="927"/>
        <v/>
      </c>
      <c r="IK226" s="382" t="str">
        <f t="shared" si="927"/>
        <v/>
      </c>
      <c r="IL226" s="382" t="str">
        <f t="shared" si="927"/>
        <v/>
      </c>
      <c r="IM226" s="382" t="str">
        <f t="shared" si="927"/>
        <v/>
      </c>
      <c r="IN226" s="382" t="str">
        <f t="shared" si="927"/>
        <v/>
      </c>
      <c r="IO226" s="382" t="str">
        <f t="shared" si="927"/>
        <v/>
      </c>
      <c r="IP226" s="382" t="str">
        <f t="shared" si="927"/>
        <v/>
      </c>
      <c r="IQ226" s="382" t="str">
        <f t="shared" si="927"/>
        <v/>
      </c>
      <c r="IR226" s="382" t="str">
        <f t="shared" si="927"/>
        <v/>
      </c>
      <c r="IS226" s="382" t="str">
        <f t="shared" si="927"/>
        <v/>
      </c>
      <c r="IT226" s="382" t="str">
        <f t="shared" si="927"/>
        <v/>
      </c>
      <c r="IU226" s="382" t="str">
        <f t="shared" si="927"/>
        <v/>
      </c>
      <c r="IV226" s="382" t="str">
        <f t="shared" si="927"/>
        <v/>
      </c>
      <c r="IW226" s="382" t="str">
        <f t="shared" si="927"/>
        <v/>
      </c>
      <c r="IX226" s="382" t="str">
        <f t="shared" si="927"/>
        <v/>
      </c>
      <c r="IY226" s="382" t="str">
        <f t="shared" si="927"/>
        <v/>
      </c>
      <c r="IZ226" s="382" t="str">
        <f t="shared" si="927"/>
        <v/>
      </c>
      <c r="JA226" s="382" t="str">
        <f t="shared" si="927"/>
        <v/>
      </c>
      <c r="JB226" s="382" t="str">
        <f t="shared" si="927"/>
        <v/>
      </c>
      <c r="JC226" s="382" t="str">
        <f t="shared" si="927"/>
        <v/>
      </c>
      <c r="JD226" s="382" t="str">
        <f t="shared" si="927"/>
        <v/>
      </c>
      <c r="JE226" s="382" t="str">
        <f t="shared" si="927"/>
        <v/>
      </c>
      <c r="JF226" s="382" t="str">
        <f t="shared" si="927"/>
        <v/>
      </c>
      <c r="JG226" s="382" t="str">
        <f t="shared" si="927"/>
        <v/>
      </c>
      <c r="JH226" s="382" t="str">
        <f t="shared" si="927"/>
        <v/>
      </c>
      <c r="JI226" s="382" t="str">
        <f t="shared" si="927"/>
        <v/>
      </c>
      <c r="JJ226" s="382" t="str">
        <f t="shared" si="927"/>
        <v/>
      </c>
      <c r="JK226" s="382" t="str">
        <f t="shared" si="927"/>
        <v/>
      </c>
      <c r="JL226" s="382" t="str">
        <f t="shared" si="927"/>
        <v/>
      </c>
      <c r="JM226" s="382" t="str">
        <f t="shared" si="927"/>
        <v/>
      </c>
      <c r="JN226" s="382" t="str">
        <f t="shared" si="927"/>
        <v/>
      </c>
      <c r="JO226" s="382" t="str">
        <f t="shared" si="927"/>
        <v/>
      </c>
      <c r="JP226" s="382" t="str">
        <f t="shared" si="927"/>
        <v/>
      </c>
      <c r="JQ226" s="382" t="str">
        <f t="shared" si="927"/>
        <v/>
      </c>
      <c r="JR226" s="382" t="str">
        <f t="shared" si="927"/>
        <v/>
      </c>
      <c r="JS226" s="382" t="str">
        <f t="shared" si="927"/>
        <v/>
      </c>
      <c r="JT226" s="382" t="str">
        <f t="shared" si="927"/>
        <v/>
      </c>
      <c r="JU226" s="382" t="str">
        <f t="shared" si="927"/>
        <v/>
      </c>
      <c r="JV226" s="382" t="str">
        <f t="shared" si="927"/>
        <v/>
      </c>
      <c r="JW226" s="382" t="str">
        <f t="shared" si="927"/>
        <v/>
      </c>
      <c r="JX226" s="382" t="str">
        <f t="shared" si="927"/>
        <v/>
      </c>
      <c r="JY226" s="382" t="str">
        <f t="shared" si="927"/>
        <v/>
      </c>
      <c r="JZ226" s="382" t="str">
        <f t="shared" si="927"/>
        <v/>
      </c>
      <c r="KA226" s="382" t="str">
        <f t="shared" si="927"/>
        <v/>
      </c>
      <c r="KB226" s="382" t="str">
        <f t="shared" si="927"/>
        <v/>
      </c>
      <c r="KC226" s="382" t="str">
        <f t="shared" si="927"/>
        <v/>
      </c>
      <c r="KD226" s="382" t="str">
        <f t="shared" si="927"/>
        <v/>
      </c>
      <c r="KE226" s="382" t="str">
        <f t="shared" si="927"/>
        <v/>
      </c>
      <c r="KF226" s="382" t="str">
        <f t="shared" si="927"/>
        <v/>
      </c>
      <c r="KG226" s="382" t="str">
        <f t="shared" si="927"/>
        <v/>
      </c>
      <c r="KH226" s="382" t="str">
        <f t="shared" si="927"/>
        <v/>
      </c>
      <c r="KI226" s="382" t="str">
        <f t="shared" si="927"/>
        <v/>
      </c>
      <c r="KJ226" s="382" t="str">
        <f t="shared" si="927"/>
        <v/>
      </c>
      <c r="KK226" s="382" t="str">
        <f t="shared" si="927"/>
        <v/>
      </c>
      <c r="KL226" s="382" t="str">
        <f t="shared" si="927"/>
        <v/>
      </c>
      <c r="KM226" s="382" t="str">
        <f t="shared" si="927"/>
        <v/>
      </c>
      <c r="KN226" s="382" t="str">
        <f t="shared" si="927"/>
        <v/>
      </c>
      <c r="KO226" s="382" t="str">
        <f t="shared" ref="KO226:MZ226" si="928">IF(KO220="","",KO220*KO217)</f>
        <v/>
      </c>
      <c r="KP226" s="382" t="str">
        <f t="shared" si="928"/>
        <v/>
      </c>
      <c r="KQ226" s="382" t="str">
        <f t="shared" si="928"/>
        <v/>
      </c>
      <c r="KR226" s="382" t="str">
        <f t="shared" si="928"/>
        <v/>
      </c>
      <c r="KS226" s="382" t="str">
        <f t="shared" si="928"/>
        <v/>
      </c>
      <c r="KT226" s="382" t="str">
        <f t="shared" si="928"/>
        <v/>
      </c>
      <c r="KU226" s="382" t="str">
        <f t="shared" si="928"/>
        <v/>
      </c>
      <c r="KV226" s="382" t="str">
        <f t="shared" si="928"/>
        <v/>
      </c>
      <c r="KW226" s="382" t="str">
        <f t="shared" si="928"/>
        <v/>
      </c>
      <c r="KX226" s="382" t="str">
        <f t="shared" si="928"/>
        <v/>
      </c>
      <c r="KY226" s="382" t="str">
        <f t="shared" si="928"/>
        <v/>
      </c>
      <c r="KZ226" s="382" t="str">
        <f t="shared" si="928"/>
        <v/>
      </c>
      <c r="LA226" s="382" t="str">
        <f t="shared" si="928"/>
        <v/>
      </c>
      <c r="LB226" s="382" t="str">
        <f t="shared" si="928"/>
        <v/>
      </c>
      <c r="LC226" s="382" t="str">
        <f t="shared" si="928"/>
        <v/>
      </c>
      <c r="LD226" s="382" t="str">
        <f t="shared" si="928"/>
        <v/>
      </c>
      <c r="LE226" s="382" t="str">
        <f t="shared" si="928"/>
        <v/>
      </c>
      <c r="LF226" s="382" t="str">
        <f t="shared" si="928"/>
        <v/>
      </c>
      <c r="LG226" s="382" t="str">
        <f t="shared" si="928"/>
        <v/>
      </c>
      <c r="LH226" s="382" t="str">
        <f t="shared" si="928"/>
        <v/>
      </c>
      <c r="LI226" s="382" t="str">
        <f t="shared" si="928"/>
        <v/>
      </c>
      <c r="LJ226" s="382" t="str">
        <f t="shared" si="928"/>
        <v/>
      </c>
      <c r="LK226" s="382" t="str">
        <f t="shared" si="928"/>
        <v/>
      </c>
      <c r="LL226" s="382" t="str">
        <f t="shared" si="928"/>
        <v/>
      </c>
      <c r="LM226" s="382" t="str">
        <f t="shared" si="928"/>
        <v/>
      </c>
      <c r="LN226" s="382" t="str">
        <f t="shared" si="928"/>
        <v/>
      </c>
      <c r="LO226" s="382" t="str">
        <f t="shared" si="928"/>
        <v/>
      </c>
      <c r="LP226" s="382" t="str">
        <f t="shared" si="928"/>
        <v/>
      </c>
      <c r="LQ226" s="382" t="str">
        <f t="shared" si="928"/>
        <v/>
      </c>
      <c r="LR226" s="382" t="str">
        <f t="shared" si="928"/>
        <v/>
      </c>
      <c r="LS226" s="382" t="str">
        <f t="shared" si="928"/>
        <v/>
      </c>
      <c r="LT226" s="382" t="str">
        <f t="shared" si="928"/>
        <v/>
      </c>
      <c r="LU226" s="382" t="str">
        <f t="shared" si="928"/>
        <v/>
      </c>
      <c r="LV226" s="382" t="str">
        <f t="shared" si="928"/>
        <v/>
      </c>
      <c r="LW226" s="382" t="str">
        <f t="shared" si="928"/>
        <v/>
      </c>
      <c r="LX226" s="382" t="str">
        <f t="shared" si="928"/>
        <v/>
      </c>
      <c r="LY226" s="382" t="str">
        <f t="shared" si="928"/>
        <v/>
      </c>
      <c r="LZ226" s="382" t="str">
        <f t="shared" si="928"/>
        <v/>
      </c>
      <c r="MA226" s="382" t="str">
        <f t="shared" si="928"/>
        <v/>
      </c>
      <c r="MB226" s="382" t="str">
        <f t="shared" si="928"/>
        <v/>
      </c>
      <c r="MC226" s="382" t="str">
        <f t="shared" si="928"/>
        <v/>
      </c>
      <c r="MD226" s="382" t="str">
        <f t="shared" si="928"/>
        <v/>
      </c>
      <c r="ME226" s="382" t="str">
        <f t="shared" si="928"/>
        <v/>
      </c>
      <c r="MF226" s="382" t="str">
        <f t="shared" si="928"/>
        <v/>
      </c>
      <c r="MG226" s="382" t="str">
        <f t="shared" si="928"/>
        <v/>
      </c>
      <c r="MH226" s="382" t="str">
        <f t="shared" si="928"/>
        <v/>
      </c>
      <c r="MI226" s="382" t="str">
        <f t="shared" si="928"/>
        <v/>
      </c>
      <c r="MJ226" s="382" t="str">
        <f t="shared" si="928"/>
        <v/>
      </c>
      <c r="MK226" s="382" t="str">
        <f t="shared" si="928"/>
        <v/>
      </c>
      <c r="ML226" s="382" t="str">
        <f t="shared" si="928"/>
        <v/>
      </c>
      <c r="MM226" s="382" t="str">
        <f t="shared" si="928"/>
        <v/>
      </c>
      <c r="MN226" s="382" t="str">
        <f t="shared" si="928"/>
        <v/>
      </c>
      <c r="MO226" s="382" t="str">
        <f t="shared" si="928"/>
        <v/>
      </c>
      <c r="MP226" s="382" t="str">
        <f t="shared" si="928"/>
        <v/>
      </c>
      <c r="MQ226" s="382" t="str">
        <f t="shared" si="928"/>
        <v/>
      </c>
      <c r="MR226" s="382" t="str">
        <f t="shared" si="928"/>
        <v/>
      </c>
      <c r="MS226" s="382" t="str">
        <f t="shared" si="928"/>
        <v/>
      </c>
      <c r="MT226" s="382" t="str">
        <f t="shared" si="928"/>
        <v/>
      </c>
      <c r="MU226" s="382" t="str">
        <f t="shared" si="928"/>
        <v/>
      </c>
      <c r="MV226" s="382" t="str">
        <f t="shared" si="928"/>
        <v/>
      </c>
      <c r="MW226" s="382" t="str">
        <f t="shared" si="928"/>
        <v/>
      </c>
      <c r="MX226" s="382" t="str">
        <f t="shared" si="928"/>
        <v/>
      </c>
      <c r="MY226" s="382" t="str">
        <f t="shared" si="928"/>
        <v/>
      </c>
      <c r="MZ226" s="382" t="str">
        <f t="shared" si="928"/>
        <v/>
      </c>
      <c r="NA226" s="382" t="str">
        <f t="shared" ref="NA226:PL226" si="929">IF(NA220="","",NA220*NA217)</f>
        <v/>
      </c>
      <c r="NB226" s="382" t="str">
        <f t="shared" si="929"/>
        <v/>
      </c>
      <c r="NC226" s="382" t="str">
        <f t="shared" si="929"/>
        <v/>
      </c>
      <c r="ND226" s="382" t="str">
        <f t="shared" si="929"/>
        <v/>
      </c>
      <c r="NE226" s="382" t="str">
        <f t="shared" si="929"/>
        <v/>
      </c>
      <c r="NF226" s="382" t="str">
        <f t="shared" si="929"/>
        <v/>
      </c>
      <c r="NG226" s="382" t="str">
        <f t="shared" si="929"/>
        <v/>
      </c>
      <c r="NH226" s="382" t="str">
        <f t="shared" si="929"/>
        <v/>
      </c>
      <c r="NI226" s="382" t="str">
        <f t="shared" si="929"/>
        <v/>
      </c>
      <c r="NJ226" s="382" t="str">
        <f t="shared" si="929"/>
        <v/>
      </c>
      <c r="NK226" s="382" t="str">
        <f t="shared" si="929"/>
        <v/>
      </c>
      <c r="NL226" s="382" t="str">
        <f t="shared" si="929"/>
        <v/>
      </c>
      <c r="NM226" s="382" t="str">
        <f t="shared" si="929"/>
        <v/>
      </c>
      <c r="NN226" s="382" t="str">
        <f t="shared" si="929"/>
        <v/>
      </c>
      <c r="NO226" s="382" t="str">
        <f t="shared" si="929"/>
        <v/>
      </c>
      <c r="NP226" s="382" t="str">
        <f t="shared" si="929"/>
        <v/>
      </c>
      <c r="NQ226" s="382" t="str">
        <f t="shared" si="929"/>
        <v/>
      </c>
      <c r="NR226" s="382" t="str">
        <f t="shared" si="929"/>
        <v/>
      </c>
      <c r="NS226" s="382" t="str">
        <f t="shared" si="929"/>
        <v/>
      </c>
      <c r="NT226" s="382" t="str">
        <f t="shared" si="929"/>
        <v/>
      </c>
      <c r="NU226" s="382" t="str">
        <f t="shared" si="929"/>
        <v/>
      </c>
      <c r="NV226" s="382" t="str">
        <f t="shared" si="929"/>
        <v/>
      </c>
      <c r="NW226" s="382" t="str">
        <f t="shared" si="929"/>
        <v/>
      </c>
      <c r="NX226" s="382" t="str">
        <f t="shared" si="929"/>
        <v/>
      </c>
      <c r="NY226" s="382" t="str">
        <f t="shared" si="929"/>
        <v/>
      </c>
      <c r="NZ226" s="382" t="str">
        <f t="shared" si="929"/>
        <v/>
      </c>
      <c r="OA226" s="382" t="str">
        <f t="shared" si="929"/>
        <v/>
      </c>
      <c r="OB226" s="382" t="str">
        <f t="shared" si="929"/>
        <v/>
      </c>
      <c r="OC226" s="382" t="str">
        <f t="shared" si="929"/>
        <v/>
      </c>
      <c r="OD226" s="382" t="str">
        <f t="shared" si="929"/>
        <v/>
      </c>
      <c r="OE226" s="382" t="str">
        <f t="shared" si="929"/>
        <v/>
      </c>
      <c r="OF226" s="382" t="str">
        <f t="shared" si="929"/>
        <v/>
      </c>
      <c r="OG226" s="382" t="str">
        <f t="shared" si="929"/>
        <v/>
      </c>
      <c r="OH226" s="382" t="str">
        <f t="shared" si="929"/>
        <v/>
      </c>
      <c r="OI226" s="382" t="str">
        <f t="shared" si="929"/>
        <v/>
      </c>
      <c r="OJ226" s="382" t="str">
        <f t="shared" si="929"/>
        <v/>
      </c>
      <c r="OK226" s="382" t="str">
        <f t="shared" si="929"/>
        <v/>
      </c>
      <c r="OL226" s="382" t="str">
        <f t="shared" si="929"/>
        <v/>
      </c>
      <c r="OM226" s="382" t="str">
        <f t="shared" si="929"/>
        <v/>
      </c>
      <c r="ON226" s="382" t="str">
        <f t="shared" si="929"/>
        <v/>
      </c>
      <c r="OO226" s="382" t="str">
        <f t="shared" si="929"/>
        <v/>
      </c>
      <c r="OP226" s="382" t="str">
        <f t="shared" si="929"/>
        <v/>
      </c>
      <c r="OQ226" s="384" t="str">
        <f t="shared" si="929"/>
        <v/>
      </c>
      <c r="OR226" s="384" t="str">
        <f t="shared" si="929"/>
        <v/>
      </c>
      <c r="OS226" s="384" t="str">
        <f t="shared" si="929"/>
        <v/>
      </c>
      <c r="OT226" s="384" t="str">
        <f t="shared" si="929"/>
        <v/>
      </c>
      <c r="OU226" s="384" t="str">
        <f t="shared" si="929"/>
        <v/>
      </c>
      <c r="OV226" s="384" t="str">
        <f t="shared" si="929"/>
        <v/>
      </c>
      <c r="OW226" s="384" t="str">
        <f t="shared" si="929"/>
        <v/>
      </c>
      <c r="OX226" s="384" t="str">
        <f t="shared" si="929"/>
        <v/>
      </c>
      <c r="OY226" s="384" t="str">
        <f t="shared" si="929"/>
        <v/>
      </c>
      <c r="OZ226" s="384" t="str">
        <f t="shared" si="929"/>
        <v/>
      </c>
      <c r="PA226" s="384" t="str">
        <f t="shared" si="929"/>
        <v/>
      </c>
      <c r="PB226" s="384" t="str">
        <f t="shared" si="929"/>
        <v/>
      </c>
      <c r="PC226" s="384" t="str">
        <f t="shared" si="929"/>
        <v/>
      </c>
      <c r="PD226" s="384" t="str">
        <f t="shared" si="929"/>
        <v/>
      </c>
      <c r="PE226" s="384" t="str">
        <f t="shared" si="929"/>
        <v/>
      </c>
      <c r="PF226" s="384" t="str">
        <f t="shared" si="929"/>
        <v/>
      </c>
      <c r="PG226" s="384" t="str">
        <f t="shared" si="929"/>
        <v/>
      </c>
      <c r="PH226" s="384" t="str">
        <f t="shared" si="929"/>
        <v/>
      </c>
      <c r="PI226" s="384" t="str">
        <f t="shared" si="929"/>
        <v/>
      </c>
      <c r="PJ226" s="384" t="str">
        <f t="shared" si="929"/>
        <v/>
      </c>
      <c r="PK226" s="384" t="str">
        <f t="shared" si="929"/>
        <v/>
      </c>
      <c r="PL226" s="384" t="str">
        <f t="shared" si="929"/>
        <v/>
      </c>
      <c r="PM226" s="384" t="str">
        <f t="shared" ref="PM226:RX226" si="930">IF(PM220="","",PM220*PM217)</f>
        <v/>
      </c>
      <c r="PN226" s="384" t="str">
        <f t="shared" si="930"/>
        <v/>
      </c>
      <c r="PO226" s="384" t="str">
        <f t="shared" si="930"/>
        <v/>
      </c>
      <c r="PP226" s="384" t="str">
        <f t="shared" si="930"/>
        <v/>
      </c>
      <c r="PQ226" s="384" t="str">
        <f t="shared" si="930"/>
        <v/>
      </c>
      <c r="PR226" s="384" t="str">
        <f t="shared" si="930"/>
        <v/>
      </c>
      <c r="PS226" s="384" t="str">
        <f t="shared" si="930"/>
        <v/>
      </c>
      <c r="PT226" s="384" t="str">
        <f t="shared" si="930"/>
        <v/>
      </c>
      <c r="PU226" s="384" t="str">
        <f t="shared" si="930"/>
        <v/>
      </c>
      <c r="PV226" s="384" t="str">
        <f t="shared" si="930"/>
        <v/>
      </c>
      <c r="PW226" s="384" t="str">
        <f t="shared" si="930"/>
        <v/>
      </c>
      <c r="PX226" s="384" t="str">
        <f t="shared" si="930"/>
        <v/>
      </c>
      <c r="PY226" s="384" t="str">
        <f t="shared" si="930"/>
        <v/>
      </c>
      <c r="PZ226" s="384" t="str">
        <f t="shared" si="930"/>
        <v/>
      </c>
      <c r="QA226" s="384" t="str">
        <f t="shared" si="930"/>
        <v/>
      </c>
      <c r="QB226" s="384" t="str">
        <f t="shared" si="930"/>
        <v/>
      </c>
      <c r="QC226" s="384" t="str">
        <f t="shared" si="930"/>
        <v/>
      </c>
      <c r="QD226" s="384" t="str">
        <f t="shared" si="930"/>
        <v/>
      </c>
      <c r="QE226" s="384" t="str">
        <f t="shared" si="930"/>
        <v/>
      </c>
      <c r="QF226" s="384" t="str">
        <f t="shared" si="930"/>
        <v/>
      </c>
      <c r="QG226" s="384" t="str">
        <f t="shared" si="930"/>
        <v/>
      </c>
      <c r="QH226" s="384" t="str">
        <f t="shared" si="930"/>
        <v/>
      </c>
      <c r="QI226" s="384" t="str">
        <f t="shared" si="930"/>
        <v/>
      </c>
      <c r="QJ226" s="384" t="str">
        <f t="shared" si="930"/>
        <v/>
      </c>
      <c r="QK226" s="384" t="str">
        <f t="shared" si="930"/>
        <v/>
      </c>
      <c r="QL226" s="384" t="str">
        <f t="shared" si="930"/>
        <v/>
      </c>
      <c r="QM226" s="384" t="str">
        <f t="shared" si="930"/>
        <v/>
      </c>
      <c r="QN226" s="384" t="str">
        <f t="shared" si="930"/>
        <v/>
      </c>
      <c r="QO226" s="384" t="str">
        <f t="shared" si="930"/>
        <v/>
      </c>
      <c r="QP226" s="384" t="str">
        <f t="shared" si="930"/>
        <v/>
      </c>
      <c r="QQ226" s="384" t="str">
        <f t="shared" si="930"/>
        <v/>
      </c>
      <c r="QR226" s="384" t="str">
        <f t="shared" si="930"/>
        <v/>
      </c>
      <c r="QS226" s="384" t="str">
        <f t="shared" si="930"/>
        <v/>
      </c>
      <c r="QT226" s="384" t="str">
        <f t="shared" si="930"/>
        <v/>
      </c>
      <c r="QU226" s="384" t="str">
        <f t="shared" si="930"/>
        <v/>
      </c>
      <c r="QV226" s="384" t="str">
        <f t="shared" si="930"/>
        <v/>
      </c>
      <c r="QW226" s="384" t="str">
        <f t="shared" si="930"/>
        <v/>
      </c>
      <c r="QX226" s="384" t="str">
        <f t="shared" si="930"/>
        <v/>
      </c>
      <c r="QY226" s="384" t="str">
        <f t="shared" si="930"/>
        <v/>
      </c>
      <c r="QZ226" s="384" t="str">
        <f t="shared" si="930"/>
        <v/>
      </c>
      <c r="RA226" s="384" t="str">
        <f t="shared" si="930"/>
        <v/>
      </c>
      <c r="RB226" s="384" t="str">
        <f t="shared" si="930"/>
        <v/>
      </c>
      <c r="RC226" s="384" t="str">
        <f t="shared" si="930"/>
        <v/>
      </c>
      <c r="RD226" s="384" t="str">
        <f t="shared" si="930"/>
        <v/>
      </c>
      <c r="RE226" s="384" t="str">
        <f t="shared" si="930"/>
        <v/>
      </c>
      <c r="RF226" s="384" t="str">
        <f t="shared" si="930"/>
        <v/>
      </c>
      <c r="RG226" s="384" t="str">
        <f t="shared" si="930"/>
        <v/>
      </c>
      <c r="RH226" s="384" t="str">
        <f t="shared" si="930"/>
        <v/>
      </c>
      <c r="RI226" s="384" t="str">
        <f t="shared" si="930"/>
        <v/>
      </c>
      <c r="RJ226" s="384" t="str">
        <f t="shared" si="930"/>
        <v/>
      </c>
      <c r="RK226" s="384" t="str">
        <f t="shared" si="930"/>
        <v/>
      </c>
      <c r="RL226" s="384" t="str">
        <f t="shared" si="930"/>
        <v/>
      </c>
      <c r="RM226" s="384" t="str">
        <f t="shared" si="930"/>
        <v/>
      </c>
      <c r="RN226" s="384" t="str">
        <f t="shared" si="930"/>
        <v/>
      </c>
      <c r="RO226" s="384" t="str">
        <f t="shared" si="930"/>
        <v/>
      </c>
      <c r="RP226" s="384" t="str">
        <f t="shared" si="930"/>
        <v/>
      </c>
      <c r="RQ226" s="384" t="str">
        <f t="shared" si="930"/>
        <v/>
      </c>
      <c r="RR226" s="384" t="str">
        <f t="shared" si="930"/>
        <v/>
      </c>
      <c r="RS226" s="384" t="str">
        <f t="shared" si="930"/>
        <v/>
      </c>
      <c r="RT226" s="384" t="str">
        <f t="shared" si="930"/>
        <v/>
      </c>
      <c r="RU226" s="384" t="str">
        <f t="shared" si="930"/>
        <v/>
      </c>
      <c r="RV226" s="384" t="str">
        <f t="shared" si="930"/>
        <v/>
      </c>
      <c r="RW226" s="384" t="str">
        <f t="shared" si="930"/>
        <v/>
      </c>
      <c r="RX226" s="384" t="str">
        <f t="shared" si="930"/>
        <v/>
      </c>
      <c r="RY226" s="384" t="str">
        <f t="shared" ref="RY226:UJ226" si="931">IF(RY220="","",RY220*RY217)</f>
        <v/>
      </c>
      <c r="RZ226" s="384" t="str">
        <f t="shared" si="931"/>
        <v/>
      </c>
      <c r="SA226" s="384" t="str">
        <f t="shared" si="931"/>
        <v/>
      </c>
      <c r="SB226" s="384" t="str">
        <f t="shared" si="931"/>
        <v/>
      </c>
      <c r="SC226" s="384" t="str">
        <f t="shared" si="931"/>
        <v/>
      </c>
      <c r="SD226" s="384" t="str">
        <f t="shared" si="931"/>
        <v/>
      </c>
      <c r="SE226" s="384" t="str">
        <f t="shared" si="931"/>
        <v/>
      </c>
      <c r="SF226" s="384" t="str">
        <f t="shared" si="931"/>
        <v/>
      </c>
      <c r="SG226" s="384" t="str">
        <f t="shared" si="931"/>
        <v/>
      </c>
      <c r="SH226" s="384" t="str">
        <f t="shared" si="931"/>
        <v/>
      </c>
      <c r="SI226" s="384" t="str">
        <f t="shared" si="931"/>
        <v/>
      </c>
      <c r="SJ226" s="384" t="str">
        <f t="shared" si="931"/>
        <v/>
      </c>
      <c r="SK226" s="384" t="str">
        <f t="shared" si="931"/>
        <v/>
      </c>
      <c r="SL226" s="384" t="str">
        <f t="shared" si="931"/>
        <v/>
      </c>
      <c r="SM226" s="384" t="str">
        <f t="shared" si="931"/>
        <v/>
      </c>
      <c r="SN226" s="384" t="str">
        <f t="shared" si="931"/>
        <v/>
      </c>
      <c r="SO226" s="384" t="str">
        <f t="shared" si="931"/>
        <v/>
      </c>
      <c r="SP226" s="384" t="str">
        <f t="shared" si="931"/>
        <v/>
      </c>
      <c r="SQ226" s="384" t="str">
        <f t="shared" si="931"/>
        <v/>
      </c>
      <c r="SR226" s="384" t="str">
        <f t="shared" si="931"/>
        <v/>
      </c>
      <c r="SS226" s="384" t="str">
        <f t="shared" si="931"/>
        <v/>
      </c>
      <c r="ST226" s="384" t="str">
        <f t="shared" si="931"/>
        <v/>
      </c>
      <c r="SU226" s="384" t="str">
        <f t="shared" si="931"/>
        <v/>
      </c>
      <c r="SV226" s="384" t="str">
        <f t="shared" si="931"/>
        <v/>
      </c>
      <c r="SW226" s="384" t="str">
        <f t="shared" si="931"/>
        <v/>
      </c>
      <c r="SX226" s="384" t="str">
        <f t="shared" si="931"/>
        <v/>
      </c>
      <c r="SY226" s="384" t="str">
        <f t="shared" si="931"/>
        <v/>
      </c>
      <c r="SZ226" s="384" t="str">
        <f t="shared" si="931"/>
        <v/>
      </c>
      <c r="TA226" s="384" t="str">
        <f t="shared" si="931"/>
        <v/>
      </c>
      <c r="TB226" s="384" t="str">
        <f t="shared" si="931"/>
        <v/>
      </c>
      <c r="TC226" s="384" t="str">
        <f t="shared" si="931"/>
        <v/>
      </c>
      <c r="TD226" s="384" t="str">
        <f t="shared" si="931"/>
        <v/>
      </c>
      <c r="TE226" s="384" t="str">
        <f t="shared" si="931"/>
        <v/>
      </c>
      <c r="TF226" s="384" t="str">
        <f t="shared" si="931"/>
        <v/>
      </c>
      <c r="TG226" s="384" t="str">
        <f t="shared" si="931"/>
        <v/>
      </c>
      <c r="TH226" s="384" t="str">
        <f t="shared" si="931"/>
        <v/>
      </c>
      <c r="TI226" s="384" t="str">
        <f t="shared" si="931"/>
        <v/>
      </c>
      <c r="TJ226" s="384" t="str">
        <f t="shared" si="931"/>
        <v/>
      </c>
      <c r="TK226" s="384" t="str">
        <f t="shared" si="931"/>
        <v/>
      </c>
      <c r="TL226" s="384" t="str">
        <f t="shared" si="931"/>
        <v/>
      </c>
      <c r="TM226" s="384" t="str">
        <f t="shared" si="931"/>
        <v/>
      </c>
      <c r="TN226" s="384" t="str">
        <f t="shared" si="931"/>
        <v/>
      </c>
      <c r="TO226" s="384" t="str">
        <f t="shared" si="931"/>
        <v/>
      </c>
      <c r="TP226" s="384" t="str">
        <f t="shared" si="931"/>
        <v/>
      </c>
      <c r="TQ226" s="384" t="str">
        <f t="shared" si="931"/>
        <v/>
      </c>
      <c r="TR226" s="384" t="str">
        <f t="shared" si="931"/>
        <v/>
      </c>
      <c r="TS226" s="384" t="str">
        <f t="shared" si="931"/>
        <v/>
      </c>
      <c r="TT226" s="384" t="str">
        <f t="shared" si="931"/>
        <v/>
      </c>
      <c r="TU226" s="384" t="str">
        <f t="shared" si="931"/>
        <v/>
      </c>
      <c r="TV226" s="384" t="str">
        <f t="shared" si="931"/>
        <v/>
      </c>
      <c r="TW226" s="384" t="str">
        <f t="shared" si="931"/>
        <v/>
      </c>
      <c r="TX226" s="384" t="str">
        <f t="shared" si="931"/>
        <v/>
      </c>
      <c r="TY226" s="384" t="str">
        <f t="shared" si="931"/>
        <v/>
      </c>
      <c r="TZ226" s="384" t="str">
        <f t="shared" si="931"/>
        <v/>
      </c>
      <c r="UA226" s="384" t="str">
        <f t="shared" si="931"/>
        <v/>
      </c>
      <c r="UB226" s="384" t="str">
        <f t="shared" si="931"/>
        <v/>
      </c>
      <c r="UC226" s="384" t="str">
        <f t="shared" si="931"/>
        <v/>
      </c>
      <c r="UD226" s="384" t="str">
        <f t="shared" si="931"/>
        <v/>
      </c>
      <c r="UE226" s="384" t="str">
        <f t="shared" si="931"/>
        <v/>
      </c>
      <c r="UF226" s="384" t="str">
        <f t="shared" si="931"/>
        <v/>
      </c>
      <c r="UG226" s="384" t="str">
        <f t="shared" si="931"/>
        <v/>
      </c>
      <c r="UH226" s="384" t="str">
        <f t="shared" si="931"/>
        <v/>
      </c>
      <c r="UI226" s="384" t="str">
        <f t="shared" si="931"/>
        <v/>
      </c>
      <c r="UJ226" s="384" t="str">
        <f t="shared" si="931"/>
        <v/>
      </c>
      <c r="UK226" s="384" t="str">
        <f t="shared" ref="UK226:WI226" si="932">IF(UK220="","",UK220*UK217)</f>
        <v/>
      </c>
      <c r="UL226" s="384" t="str">
        <f t="shared" si="932"/>
        <v/>
      </c>
      <c r="UM226" s="384" t="str">
        <f t="shared" si="932"/>
        <v/>
      </c>
      <c r="UN226" s="384" t="str">
        <f t="shared" si="932"/>
        <v/>
      </c>
      <c r="UO226" s="384" t="str">
        <f t="shared" si="932"/>
        <v/>
      </c>
      <c r="UP226" s="384" t="str">
        <f t="shared" si="932"/>
        <v/>
      </c>
      <c r="UQ226" s="384" t="str">
        <f t="shared" si="932"/>
        <v/>
      </c>
      <c r="UR226" s="384" t="str">
        <f t="shared" si="932"/>
        <v/>
      </c>
      <c r="US226" s="384" t="str">
        <f t="shared" si="932"/>
        <v/>
      </c>
      <c r="UT226" s="384" t="str">
        <f t="shared" si="932"/>
        <v/>
      </c>
      <c r="UU226" s="384" t="str">
        <f t="shared" si="932"/>
        <v/>
      </c>
      <c r="UV226" s="384" t="str">
        <f t="shared" si="932"/>
        <v/>
      </c>
      <c r="UW226" s="384" t="str">
        <f t="shared" si="932"/>
        <v/>
      </c>
      <c r="UX226" s="384" t="str">
        <f t="shared" si="932"/>
        <v/>
      </c>
      <c r="UY226" s="384" t="str">
        <f t="shared" si="932"/>
        <v/>
      </c>
      <c r="UZ226" s="384" t="str">
        <f t="shared" si="932"/>
        <v/>
      </c>
      <c r="VA226" s="384" t="str">
        <f t="shared" si="932"/>
        <v/>
      </c>
      <c r="VB226" s="384" t="str">
        <f t="shared" si="932"/>
        <v/>
      </c>
      <c r="VC226" s="384" t="str">
        <f t="shared" si="932"/>
        <v/>
      </c>
      <c r="VD226" s="384" t="str">
        <f t="shared" si="932"/>
        <v/>
      </c>
      <c r="VE226" s="384" t="str">
        <f t="shared" si="932"/>
        <v/>
      </c>
      <c r="VF226" s="384" t="str">
        <f t="shared" si="932"/>
        <v/>
      </c>
      <c r="VG226" s="384" t="str">
        <f t="shared" si="932"/>
        <v/>
      </c>
      <c r="VH226" s="384" t="str">
        <f t="shared" si="932"/>
        <v/>
      </c>
      <c r="VI226" s="384" t="str">
        <f t="shared" si="932"/>
        <v/>
      </c>
      <c r="VJ226" s="384" t="str">
        <f t="shared" si="932"/>
        <v/>
      </c>
      <c r="VK226" s="384" t="str">
        <f t="shared" si="932"/>
        <v/>
      </c>
      <c r="VL226" s="384" t="str">
        <f t="shared" si="932"/>
        <v/>
      </c>
      <c r="VM226" s="384" t="str">
        <f t="shared" si="932"/>
        <v/>
      </c>
      <c r="VN226" s="384" t="str">
        <f t="shared" si="932"/>
        <v/>
      </c>
      <c r="VO226" s="384" t="str">
        <f t="shared" si="932"/>
        <v/>
      </c>
      <c r="VP226" s="384" t="str">
        <f t="shared" si="932"/>
        <v/>
      </c>
      <c r="VQ226" s="384" t="str">
        <f t="shared" si="932"/>
        <v/>
      </c>
      <c r="VR226" s="384" t="str">
        <f t="shared" si="932"/>
        <v/>
      </c>
      <c r="VS226" s="384" t="str">
        <f t="shared" si="932"/>
        <v/>
      </c>
      <c r="VT226" s="384" t="str">
        <f t="shared" si="932"/>
        <v/>
      </c>
      <c r="VU226" s="384" t="str">
        <f t="shared" si="932"/>
        <v/>
      </c>
      <c r="VV226" s="384" t="str">
        <f t="shared" si="932"/>
        <v/>
      </c>
      <c r="VW226" s="384" t="str">
        <f t="shared" si="932"/>
        <v/>
      </c>
      <c r="VX226" s="384" t="str">
        <f t="shared" si="932"/>
        <v/>
      </c>
      <c r="VY226" s="384" t="str">
        <f t="shared" si="932"/>
        <v/>
      </c>
      <c r="VZ226" s="384" t="str">
        <f t="shared" si="932"/>
        <v/>
      </c>
      <c r="WA226" s="384" t="str">
        <f t="shared" si="932"/>
        <v/>
      </c>
      <c r="WB226" s="384" t="str">
        <f t="shared" si="932"/>
        <v/>
      </c>
      <c r="WC226" s="384" t="str">
        <f t="shared" si="932"/>
        <v/>
      </c>
      <c r="WD226" s="384" t="str">
        <f t="shared" si="932"/>
        <v/>
      </c>
      <c r="WE226" s="384" t="str">
        <f t="shared" si="932"/>
        <v/>
      </c>
      <c r="WF226" s="384" t="str">
        <f t="shared" si="932"/>
        <v/>
      </c>
      <c r="WG226" s="384" t="str">
        <f t="shared" si="932"/>
        <v/>
      </c>
      <c r="WH226" s="384" t="str">
        <f t="shared" si="932"/>
        <v/>
      </c>
      <c r="WI226" s="382" t="str">
        <f t="shared" si="932"/>
        <v/>
      </c>
    </row>
    <row r="227" spans="1:607">
      <c r="A227" s="348"/>
      <c r="B227" s="360" t="s">
        <v>959</v>
      </c>
      <c r="C227" s="348"/>
      <c r="D227" s="348"/>
      <c r="E227" s="348"/>
      <c r="F227" s="348"/>
      <c r="G227" s="361" t="str">
        <f t="shared" si="734"/>
        <v/>
      </c>
      <c r="H227" s="361" t="str">
        <f t="shared" si="735"/>
        <v/>
      </c>
      <c r="I227" s="397"/>
      <c r="J227" s="348"/>
      <c r="K227" s="348"/>
      <c r="L227" s="348"/>
      <c r="M227" s="348"/>
      <c r="N227" s="400"/>
      <c r="O227" s="400"/>
      <c r="P227" s="400"/>
      <c r="Q227" s="400"/>
      <c r="R227" s="400"/>
      <c r="S227" s="400"/>
      <c r="T227" s="400"/>
      <c r="U227" s="400"/>
      <c r="V227" s="400"/>
      <c r="W227" s="400"/>
      <c r="X227" s="400"/>
      <c r="Y227" s="400"/>
      <c r="Z227" s="400"/>
      <c r="AA227" s="400"/>
      <c r="AB227" s="400"/>
      <c r="AC227" s="400"/>
      <c r="AD227" s="400"/>
      <c r="AE227" s="400"/>
      <c r="AF227" s="400"/>
      <c r="AG227" s="400"/>
      <c r="AH227" s="400"/>
      <c r="AI227" s="400"/>
      <c r="AJ227" s="400"/>
      <c r="AK227" s="400"/>
      <c r="AL227" s="400"/>
      <c r="AM227" s="400"/>
      <c r="AN227" s="400"/>
      <c r="AO227" s="400"/>
      <c r="AP227" s="400"/>
      <c r="AQ227" s="400"/>
      <c r="AR227" s="400"/>
      <c r="AS227" s="400"/>
      <c r="AT227" s="400"/>
      <c r="AU227" s="400"/>
      <c r="AV227" s="400"/>
      <c r="AW227" s="400"/>
      <c r="AX227" s="400"/>
      <c r="AY227" s="400"/>
      <c r="AZ227" s="400"/>
      <c r="BA227" s="400"/>
      <c r="BB227" s="400"/>
      <c r="BC227" s="400"/>
      <c r="BD227" s="400"/>
      <c r="BE227" s="400"/>
      <c r="BF227" s="400"/>
      <c r="BG227" s="400"/>
      <c r="BH227" s="400"/>
      <c r="BI227" s="400"/>
      <c r="BJ227" s="400"/>
      <c r="BK227" s="400"/>
      <c r="BL227" s="400"/>
      <c r="BM227" s="400"/>
      <c r="BN227" s="400"/>
      <c r="BO227" s="400"/>
      <c r="BP227" s="400"/>
      <c r="BQ227" s="400"/>
      <c r="BR227" s="400"/>
      <c r="BS227" s="400"/>
      <c r="BT227" s="400"/>
      <c r="BU227" s="400"/>
      <c r="BV227" s="400"/>
      <c r="BW227" s="400"/>
      <c r="BX227" s="400"/>
      <c r="BY227" s="400"/>
      <c r="BZ227" s="400"/>
      <c r="CA227" s="400"/>
      <c r="CB227" s="400"/>
      <c r="CC227" s="400"/>
      <c r="CD227" s="400"/>
      <c r="CE227" s="400"/>
      <c r="CF227" s="400"/>
      <c r="CG227" s="400"/>
      <c r="CH227" s="400"/>
      <c r="CI227" s="400"/>
      <c r="CJ227" s="400"/>
      <c r="CK227" s="400"/>
      <c r="CL227" s="400"/>
      <c r="CM227" s="400"/>
      <c r="CN227" s="400"/>
      <c r="CO227" s="400"/>
      <c r="CP227" s="400"/>
      <c r="CQ227" s="400"/>
      <c r="CR227" s="400"/>
      <c r="CS227" s="400"/>
      <c r="CT227" s="400"/>
      <c r="CU227" s="400"/>
      <c r="CV227" s="400"/>
      <c r="CW227" s="400"/>
      <c r="CX227" s="400"/>
      <c r="CY227" s="400"/>
      <c r="CZ227" s="362"/>
      <c r="DA227" s="903"/>
      <c r="DB227" s="899" t="s">
        <v>1393</v>
      </c>
      <c r="DC227" s="899"/>
      <c r="DD227" s="382" t="str">
        <f>IF(DD221="","",DD221*DD217)</f>
        <v/>
      </c>
      <c r="DE227" s="382" t="str">
        <f t="shared" ref="DE227:FP227" si="933">IF(DE221="","",DE221*DE217)</f>
        <v/>
      </c>
      <c r="DF227" s="382" t="str">
        <f t="shared" si="933"/>
        <v/>
      </c>
      <c r="DG227" s="382" t="str">
        <f t="shared" si="933"/>
        <v/>
      </c>
      <c r="DH227" s="382" t="str">
        <f t="shared" si="933"/>
        <v/>
      </c>
      <c r="DI227" s="382" t="str">
        <f t="shared" si="933"/>
        <v/>
      </c>
      <c r="DJ227" s="382" t="str">
        <f t="shared" si="933"/>
        <v/>
      </c>
      <c r="DK227" s="382" t="str">
        <f t="shared" si="933"/>
        <v/>
      </c>
      <c r="DL227" s="382" t="str">
        <f t="shared" si="933"/>
        <v/>
      </c>
      <c r="DM227" s="382" t="str">
        <f t="shared" si="933"/>
        <v/>
      </c>
      <c r="DN227" s="382" t="str">
        <f t="shared" si="933"/>
        <v/>
      </c>
      <c r="DO227" s="382" t="str">
        <f t="shared" si="933"/>
        <v/>
      </c>
      <c r="DP227" s="382" t="str">
        <f t="shared" si="933"/>
        <v/>
      </c>
      <c r="DQ227" s="382" t="str">
        <f t="shared" si="933"/>
        <v/>
      </c>
      <c r="DR227" s="382" t="str">
        <f t="shared" si="933"/>
        <v/>
      </c>
      <c r="DS227" s="382" t="str">
        <f t="shared" si="933"/>
        <v/>
      </c>
      <c r="DT227" s="382" t="str">
        <f t="shared" si="933"/>
        <v/>
      </c>
      <c r="DU227" s="382" t="str">
        <f t="shared" si="933"/>
        <v/>
      </c>
      <c r="DV227" s="382" t="str">
        <f t="shared" si="933"/>
        <v/>
      </c>
      <c r="DW227" s="382" t="str">
        <f t="shared" si="933"/>
        <v/>
      </c>
      <c r="DX227" s="383" t="str">
        <f t="shared" si="933"/>
        <v/>
      </c>
      <c r="DY227" s="382" t="str">
        <f t="shared" si="933"/>
        <v/>
      </c>
      <c r="DZ227" s="382" t="str">
        <f t="shared" si="933"/>
        <v/>
      </c>
      <c r="EA227" s="382" t="str">
        <f t="shared" si="933"/>
        <v/>
      </c>
      <c r="EB227" s="382" t="str">
        <f t="shared" si="933"/>
        <v/>
      </c>
      <c r="EC227" s="382" t="str">
        <f t="shared" si="933"/>
        <v/>
      </c>
      <c r="ED227" s="382" t="str">
        <f t="shared" si="933"/>
        <v/>
      </c>
      <c r="EE227" s="382" t="str">
        <f t="shared" si="933"/>
        <v/>
      </c>
      <c r="EF227" s="382" t="str">
        <f t="shared" si="933"/>
        <v/>
      </c>
      <c r="EG227" s="382" t="str">
        <f t="shared" si="933"/>
        <v/>
      </c>
      <c r="EH227" s="382" t="str">
        <f t="shared" si="933"/>
        <v/>
      </c>
      <c r="EI227" s="382" t="str">
        <f t="shared" si="933"/>
        <v/>
      </c>
      <c r="EJ227" s="382" t="str">
        <f t="shared" si="933"/>
        <v/>
      </c>
      <c r="EK227" s="382" t="str">
        <f t="shared" si="933"/>
        <v/>
      </c>
      <c r="EL227" s="382" t="str">
        <f t="shared" si="933"/>
        <v/>
      </c>
      <c r="EM227" s="382" t="str">
        <f t="shared" si="933"/>
        <v/>
      </c>
      <c r="EN227" s="382" t="str">
        <f t="shared" si="933"/>
        <v/>
      </c>
      <c r="EO227" s="382" t="str">
        <f t="shared" si="933"/>
        <v/>
      </c>
      <c r="EP227" s="382" t="str">
        <f t="shared" si="933"/>
        <v/>
      </c>
      <c r="EQ227" s="382" t="str">
        <f t="shared" si="933"/>
        <v/>
      </c>
      <c r="ER227" s="382" t="str">
        <f t="shared" si="933"/>
        <v/>
      </c>
      <c r="ES227" s="382" t="str">
        <f t="shared" si="933"/>
        <v/>
      </c>
      <c r="ET227" s="382" t="str">
        <f t="shared" si="933"/>
        <v/>
      </c>
      <c r="EU227" s="382" t="str">
        <f t="shared" si="933"/>
        <v/>
      </c>
      <c r="EV227" s="382" t="str">
        <f t="shared" si="933"/>
        <v/>
      </c>
      <c r="EW227" s="382" t="str">
        <f t="shared" si="933"/>
        <v/>
      </c>
      <c r="EX227" s="382" t="str">
        <f t="shared" si="933"/>
        <v/>
      </c>
      <c r="EY227" s="382" t="str">
        <f t="shared" si="933"/>
        <v/>
      </c>
      <c r="EZ227" s="382" t="str">
        <f t="shared" si="933"/>
        <v/>
      </c>
      <c r="FA227" s="382" t="str">
        <f t="shared" si="933"/>
        <v/>
      </c>
      <c r="FB227" s="382" t="str">
        <f t="shared" si="933"/>
        <v/>
      </c>
      <c r="FC227" s="382" t="str">
        <f t="shared" si="933"/>
        <v/>
      </c>
      <c r="FD227" s="382" t="str">
        <f t="shared" si="933"/>
        <v/>
      </c>
      <c r="FE227" s="382" t="str">
        <f t="shared" si="933"/>
        <v/>
      </c>
      <c r="FF227" s="382" t="str">
        <f t="shared" si="933"/>
        <v/>
      </c>
      <c r="FG227" s="382" t="str">
        <f t="shared" si="933"/>
        <v/>
      </c>
      <c r="FH227" s="382" t="str">
        <f t="shared" si="933"/>
        <v/>
      </c>
      <c r="FI227" s="382" t="str">
        <f t="shared" si="933"/>
        <v/>
      </c>
      <c r="FJ227" s="382" t="str">
        <f t="shared" si="933"/>
        <v/>
      </c>
      <c r="FK227" s="382" t="str">
        <f t="shared" si="933"/>
        <v/>
      </c>
      <c r="FL227" s="382" t="str">
        <f t="shared" si="933"/>
        <v/>
      </c>
      <c r="FM227" s="382" t="str">
        <f t="shared" si="933"/>
        <v/>
      </c>
      <c r="FN227" s="382" t="str">
        <f t="shared" si="933"/>
        <v/>
      </c>
      <c r="FO227" s="382" t="str">
        <f t="shared" si="933"/>
        <v/>
      </c>
      <c r="FP227" s="382" t="str">
        <f t="shared" si="933"/>
        <v/>
      </c>
      <c r="FQ227" s="382" t="str">
        <f t="shared" ref="FQ227:IB227" si="934">IF(FQ221="","",FQ221*FQ217)</f>
        <v/>
      </c>
      <c r="FR227" s="382" t="str">
        <f t="shared" si="934"/>
        <v/>
      </c>
      <c r="FS227" s="382" t="str">
        <f t="shared" si="934"/>
        <v/>
      </c>
      <c r="FT227" s="382" t="str">
        <f t="shared" si="934"/>
        <v/>
      </c>
      <c r="FU227" s="382" t="str">
        <f t="shared" si="934"/>
        <v/>
      </c>
      <c r="FV227" s="382" t="str">
        <f t="shared" si="934"/>
        <v/>
      </c>
      <c r="FW227" s="382" t="str">
        <f t="shared" si="934"/>
        <v/>
      </c>
      <c r="FX227" s="382" t="str">
        <f t="shared" si="934"/>
        <v/>
      </c>
      <c r="FY227" s="382" t="str">
        <f t="shared" si="934"/>
        <v/>
      </c>
      <c r="FZ227" s="382" t="str">
        <f t="shared" si="934"/>
        <v/>
      </c>
      <c r="GA227" s="382" t="str">
        <f t="shared" si="934"/>
        <v/>
      </c>
      <c r="GB227" s="382" t="str">
        <f t="shared" si="934"/>
        <v/>
      </c>
      <c r="GC227" s="382" t="str">
        <f t="shared" si="934"/>
        <v/>
      </c>
      <c r="GD227" s="382" t="str">
        <f t="shared" si="934"/>
        <v/>
      </c>
      <c r="GE227" s="382" t="str">
        <f t="shared" si="934"/>
        <v/>
      </c>
      <c r="GF227" s="382" t="str">
        <f t="shared" si="934"/>
        <v/>
      </c>
      <c r="GG227" s="382" t="str">
        <f t="shared" si="934"/>
        <v/>
      </c>
      <c r="GH227" s="382" t="str">
        <f t="shared" si="934"/>
        <v/>
      </c>
      <c r="GI227" s="382" t="str">
        <f t="shared" si="934"/>
        <v/>
      </c>
      <c r="GJ227" s="382" t="str">
        <f t="shared" si="934"/>
        <v/>
      </c>
      <c r="GK227" s="382" t="str">
        <f t="shared" si="934"/>
        <v/>
      </c>
      <c r="GL227" s="382" t="str">
        <f t="shared" si="934"/>
        <v/>
      </c>
      <c r="GM227" s="382" t="str">
        <f t="shared" si="934"/>
        <v/>
      </c>
      <c r="GN227" s="382" t="str">
        <f t="shared" si="934"/>
        <v/>
      </c>
      <c r="GO227" s="382" t="str">
        <f t="shared" si="934"/>
        <v/>
      </c>
      <c r="GP227" s="382" t="str">
        <f t="shared" si="934"/>
        <v/>
      </c>
      <c r="GQ227" s="382" t="str">
        <f t="shared" si="934"/>
        <v/>
      </c>
      <c r="GR227" s="382" t="str">
        <f t="shared" si="934"/>
        <v/>
      </c>
      <c r="GS227" s="382" t="str">
        <f t="shared" si="934"/>
        <v/>
      </c>
      <c r="GT227" s="382" t="str">
        <f t="shared" si="934"/>
        <v/>
      </c>
      <c r="GU227" s="382" t="str">
        <f t="shared" si="934"/>
        <v/>
      </c>
      <c r="GV227" s="382" t="str">
        <f t="shared" si="934"/>
        <v/>
      </c>
      <c r="GW227" s="382" t="str">
        <f t="shared" si="934"/>
        <v/>
      </c>
      <c r="GX227" s="382" t="str">
        <f t="shared" si="934"/>
        <v/>
      </c>
      <c r="GY227" s="382" t="str">
        <f t="shared" si="934"/>
        <v/>
      </c>
      <c r="GZ227" s="382" t="str">
        <f t="shared" si="934"/>
        <v/>
      </c>
      <c r="HA227" s="382" t="str">
        <f t="shared" si="934"/>
        <v/>
      </c>
      <c r="HB227" s="382" t="str">
        <f t="shared" si="934"/>
        <v/>
      </c>
      <c r="HC227" s="382" t="str">
        <f t="shared" si="934"/>
        <v/>
      </c>
      <c r="HD227" s="382" t="str">
        <f t="shared" si="934"/>
        <v/>
      </c>
      <c r="HE227" s="382" t="str">
        <f t="shared" si="934"/>
        <v/>
      </c>
      <c r="HF227" s="382" t="str">
        <f t="shared" si="934"/>
        <v/>
      </c>
      <c r="HG227" s="382" t="str">
        <f t="shared" si="934"/>
        <v/>
      </c>
      <c r="HH227" s="382" t="str">
        <f t="shared" si="934"/>
        <v/>
      </c>
      <c r="HI227" s="382" t="str">
        <f t="shared" si="934"/>
        <v/>
      </c>
      <c r="HJ227" s="382" t="str">
        <f t="shared" si="934"/>
        <v/>
      </c>
      <c r="HK227" s="382" t="str">
        <f t="shared" si="934"/>
        <v/>
      </c>
      <c r="HL227" s="382" t="str">
        <f t="shared" si="934"/>
        <v/>
      </c>
      <c r="HM227" s="382" t="str">
        <f t="shared" si="934"/>
        <v/>
      </c>
      <c r="HN227" s="382" t="str">
        <f t="shared" si="934"/>
        <v/>
      </c>
      <c r="HO227" s="382" t="str">
        <f t="shared" si="934"/>
        <v/>
      </c>
      <c r="HP227" s="382" t="str">
        <f t="shared" si="934"/>
        <v/>
      </c>
      <c r="HQ227" s="382" t="str">
        <f t="shared" si="934"/>
        <v/>
      </c>
      <c r="HR227" s="382" t="str">
        <f t="shared" si="934"/>
        <v/>
      </c>
      <c r="HS227" s="382" t="str">
        <f t="shared" si="934"/>
        <v/>
      </c>
      <c r="HT227" s="382" t="str">
        <f t="shared" si="934"/>
        <v/>
      </c>
      <c r="HU227" s="382" t="str">
        <f t="shared" si="934"/>
        <v/>
      </c>
      <c r="HV227" s="382" t="str">
        <f t="shared" si="934"/>
        <v/>
      </c>
      <c r="HW227" s="382" t="str">
        <f t="shared" si="934"/>
        <v/>
      </c>
      <c r="HX227" s="382" t="str">
        <f t="shared" si="934"/>
        <v/>
      </c>
      <c r="HY227" s="382" t="str">
        <f t="shared" si="934"/>
        <v/>
      </c>
      <c r="HZ227" s="382" t="str">
        <f t="shared" si="934"/>
        <v/>
      </c>
      <c r="IA227" s="382" t="str">
        <f t="shared" si="934"/>
        <v/>
      </c>
      <c r="IB227" s="382" t="str">
        <f t="shared" si="934"/>
        <v/>
      </c>
      <c r="IC227" s="382" t="str">
        <f t="shared" ref="IC227:KN227" si="935">IF(IC221="","",IC221*IC217)</f>
        <v/>
      </c>
      <c r="ID227" s="382" t="str">
        <f t="shared" si="935"/>
        <v/>
      </c>
      <c r="IE227" s="382" t="str">
        <f t="shared" si="935"/>
        <v/>
      </c>
      <c r="IF227" s="382" t="str">
        <f t="shared" si="935"/>
        <v/>
      </c>
      <c r="IG227" s="382" t="str">
        <f t="shared" si="935"/>
        <v/>
      </c>
      <c r="IH227" s="382" t="str">
        <f t="shared" si="935"/>
        <v/>
      </c>
      <c r="II227" s="382" t="str">
        <f t="shared" si="935"/>
        <v/>
      </c>
      <c r="IJ227" s="382" t="str">
        <f t="shared" si="935"/>
        <v/>
      </c>
      <c r="IK227" s="382" t="str">
        <f t="shared" si="935"/>
        <v/>
      </c>
      <c r="IL227" s="382" t="str">
        <f t="shared" si="935"/>
        <v/>
      </c>
      <c r="IM227" s="382" t="str">
        <f t="shared" si="935"/>
        <v/>
      </c>
      <c r="IN227" s="382" t="str">
        <f t="shared" si="935"/>
        <v/>
      </c>
      <c r="IO227" s="382" t="str">
        <f t="shared" si="935"/>
        <v/>
      </c>
      <c r="IP227" s="382" t="str">
        <f t="shared" si="935"/>
        <v/>
      </c>
      <c r="IQ227" s="382" t="str">
        <f t="shared" si="935"/>
        <v/>
      </c>
      <c r="IR227" s="382" t="str">
        <f t="shared" si="935"/>
        <v/>
      </c>
      <c r="IS227" s="382" t="str">
        <f t="shared" si="935"/>
        <v/>
      </c>
      <c r="IT227" s="382" t="str">
        <f t="shared" si="935"/>
        <v/>
      </c>
      <c r="IU227" s="382" t="str">
        <f t="shared" si="935"/>
        <v/>
      </c>
      <c r="IV227" s="382" t="str">
        <f t="shared" si="935"/>
        <v/>
      </c>
      <c r="IW227" s="382" t="str">
        <f t="shared" si="935"/>
        <v/>
      </c>
      <c r="IX227" s="382" t="str">
        <f t="shared" si="935"/>
        <v/>
      </c>
      <c r="IY227" s="382" t="str">
        <f t="shared" si="935"/>
        <v/>
      </c>
      <c r="IZ227" s="382" t="str">
        <f t="shared" si="935"/>
        <v/>
      </c>
      <c r="JA227" s="382" t="str">
        <f t="shared" si="935"/>
        <v/>
      </c>
      <c r="JB227" s="382" t="str">
        <f t="shared" si="935"/>
        <v/>
      </c>
      <c r="JC227" s="382" t="str">
        <f t="shared" si="935"/>
        <v/>
      </c>
      <c r="JD227" s="382" t="str">
        <f t="shared" si="935"/>
        <v/>
      </c>
      <c r="JE227" s="382" t="str">
        <f t="shared" si="935"/>
        <v/>
      </c>
      <c r="JF227" s="382" t="str">
        <f t="shared" si="935"/>
        <v/>
      </c>
      <c r="JG227" s="382" t="str">
        <f t="shared" si="935"/>
        <v/>
      </c>
      <c r="JH227" s="382" t="str">
        <f t="shared" si="935"/>
        <v/>
      </c>
      <c r="JI227" s="382" t="str">
        <f t="shared" si="935"/>
        <v/>
      </c>
      <c r="JJ227" s="382" t="str">
        <f t="shared" si="935"/>
        <v/>
      </c>
      <c r="JK227" s="382" t="str">
        <f t="shared" si="935"/>
        <v/>
      </c>
      <c r="JL227" s="382" t="str">
        <f t="shared" si="935"/>
        <v/>
      </c>
      <c r="JM227" s="382" t="str">
        <f t="shared" si="935"/>
        <v/>
      </c>
      <c r="JN227" s="382" t="str">
        <f t="shared" si="935"/>
        <v/>
      </c>
      <c r="JO227" s="382" t="str">
        <f t="shared" si="935"/>
        <v/>
      </c>
      <c r="JP227" s="382" t="str">
        <f t="shared" si="935"/>
        <v/>
      </c>
      <c r="JQ227" s="382" t="str">
        <f t="shared" si="935"/>
        <v/>
      </c>
      <c r="JR227" s="382" t="str">
        <f t="shared" si="935"/>
        <v/>
      </c>
      <c r="JS227" s="382" t="str">
        <f t="shared" si="935"/>
        <v/>
      </c>
      <c r="JT227" s="382" t="str">
        <f t="shared" si="935"/>
        <v/>
      </c>
      <c r="JU227" s="382" t="str">
        <f t="shared" si="935"/>
        <v/>
      </c>
      <c r="JV227" s="382" t="str">
        <f t="shared" si="935"/>
        <v/>
      </c>
      <c r="JW227" s="382" t="str">
        <f t="shared" si="935"/>
        <v/>
      </c>
      <c r="JX227" s="382" t="str">
        <f t="shared" si="935"/>
        <v/>
      </c>
      <c r="JY227" s="382" t="str">
        <f t="shared" si="935"/>
        <v/>
      </c>
      <c r="JZ227" s="382" t="str">
        <f t="shared" si="935"/>
        <v/>
      </c>
      <c r="KA227" s="382" t="str">
        <f t="shared" si="935"/>
        <v/>
      </c>
      <c r="KB227" s="382" t="str">
        <f t="shared" si="935"/>
        <v/>
      </c>
      <c r="KC227" s="382" t="str">
        <f t="shared" si="935"/>
        <v/>
      </c>
      <c r="KD227" s="382" t="str">
        <f t="shared" si="935"/>
        <v/>
      </c>
      <c r="KE227" s="382" t="str">
        <f t="shared" si="935"/>
        <v/>
      </c>
      <c r="KF227" s="382" t="str">
        <f t="shared" si="935"/>
        <v/>
      </c>
      <c r="KG227" s="382" t="str">
        <f t="shared" si="935"/>
        <v/>
      </c>
      <c r="KH227" s="382" t="str">
        <f t="shared" si="935"/>
        <v/>
      </c>
      <c r="KI227" s="382" t="str">
        <f t="shared" si="935"/>
        <v/>
      </c>
      <c r="KJ227" s="382" t="str">
        <f t="shared" si="935"/>
        <v/>
      </c>
      <c r="KK227" s="382" t="str">
        <f t="shared" si="935"/>
        <v/>
      </c>
      <c r="KL227" s="382" t="str">
        <f t="shared" si="935"/>
        <v/>
      </c>
      <c r="KM227" s="382" t="str">
        <f t="shared" si="935"/>
        <v/>
      </c>
      <c r="KN227" s="382" t="str">
        <f t="shared" si="935"/>
        <v/>
      </c>
      <c r="KO227" s="382" t="str">
        <f t="shared" ref="KO227:MZ227" si="936">IF(KO221="","",KO221*KO217)</f>
        <v/>
      </c>
      <c r="KP227" s="382" t="str">
        <f t="shared" si="936"/>
        <v/>
      </c>
      <c r="KQ227" s="382" t="str">
        <f t="shared" si="936"/>
        <v/>
      </c>
      <c r="KR227" s="382" t="str">
        <f t="shared" si="936"/>
        <v/>
      </c>
      <c r="KS227" s="382" t="str">
        <f t="shared" si="936"/>
        <v/>
      </c>
      <c r="KT227" s="382" t="str">
        <f t="shared" si="936"/>
        <v/>
      </c>
      <c r="KU227" s="382" t="str">
        <f t="shared" si="936"/>
        <v/>
      </c>
      <c r="KV227" s="382" t="str">
        <f t="shared" si="936"/>
        <v/>
      </c>
      <c r="KW227" s="382" t="str">
        <f t="shared" si="936"/>
        <v/>
      </c>
      <c r="KX227" s="382" t="str">
        <f t="shared" si="936"/>
        <v/>
      </c>
      <c r="KY227" s="382" t="str">
        <f t="shared" si="936"/>
        <v/>
      </c>
      <c r="KZ227" s="382" t="str">
        <f t="shared" si="936"/>
        <v/>
      </c>
      <c r="LA227" s="382" t="str">
        <f t="shared" si="936"/>
        <v/>
      </c>
      <c r="LB227" s="382" t="str">
        <f t="shared" si="936"/>
        <v/>
      </c>
      <c r="LC227" s="382" t="str">
        <f t="shared" si="936"/>
        <v/>
      </c>
      <c r="LD227" s="382" t="str">
        <f t="shared" si="936"/>
        <v/>
      </c>
      <c r="LE227" s="382" t="str">
        <f t="shared" si="936"/>
        <v/>
      </c>
      <c r="LF227" s="382" t="str">
        <f t="shared" si="936"/>
        <v/>
      </c>
      <c r="LG227" s="382" t="str">
        <f t="shared" si="936"/>
        <v/>
      </c>
      <c r="LH227" s="382" t="str">
        <f t="shared" si="936"/>
        <v/>
      </c>
      <c r="LI227" s="382" t="str">
        <f t="shared" si="936"/>
        <v/>
      </c>
      <c r="LJ227" s="382" t="str">
        <f t="shared" si="936"/>
        <v/>
      </c>
      <c r="LK227" s="382" t="str">
        <f t="shared" si="936"/>
        <v/>
      </c>
      <c r="LL227" s="382" t="str">
        <f t="shared" si="936"/>
        <v/>
      </c>
      <c r="LM227" s="382" t="str">
        <f t="shared" si="936"/>
        <v/>
      </c>
      <c r="LN227" s="382" t="str">
        <f t="shared" si="936"/>
        <v/>
      </c>
      <c r="LO227" s="382" t="str">
        <f t="shared" si="936"/>
        <v/>
      </c>
      <c r="LP227" s="382" t="str">
        <f t="shared" si="936"/>
        <v/>
      </c>
      <c r="LQ227" s="382" t="str">
        <f t="shared" si="936"/>
        <v/>
      </c>
      <c r="LR227" s="382" t="str">
        <f t="shared" si="936"/>
        <v/>
      </c>
      <c r="LS227" s="382" t="str">
        <f t="shared" si="936"/>
        <v/>
      </c>
      <c r="LT227" s="382" t="str">
        <f t="shared" si="936"/>
        <v/>
      </c>
      <c r="LU227" s="382" t="str">
        <f t="shared" si="936"/>
        <v/>
      </c>
      <c r="LV227" s="382" t="str">
        <f t="shared" si="936"/>
        <v/>
      </c>
      <c r="LW227" s="382" t="str">
        <f t="shared" si="936"/>
        <v/>
      </c>
      <c r="LX227" s="382" t="str">
        <f t="shared" si="936"/>
        <v/>
      </c>
      <c r="LY227" s="382" t="str">
        <f t="shared" si="936"/>
        <v/>
      </c>
      <c r="LZ227" s="382" t="str">
        <f t="shared" si="936"/>
        <v/>
      </c>
      <c r="MA227" s="382" t="str">
        <f t="shared" si="936"/>
        <v/>
      </c>
      <c r="MB227" s="382" t="str">
        <f t="shared" si="936"/>
        <v/>
      </c>
      <c r="MC227" s="382" t="str">
        <f t="shared" si="936"/>
        <v/>
      </c>
      <c r="MD227" s="382" t="str">
        <f t="shared" si="936"/>
        <v/>
      </c>
      <c r="ME227" s="382" t="str">
        <f t="shared" si="936"/>
        <v/>
      </c>
      <c r="MF227" s="382" t="str">
        <f t="shared" si="936"/>
        <v/>
      </c>
      <c r="MG227" s="382" t="str">
        <f t="shared" si="936"/>
        <v/>
      </c>
      <c r="MH227" s="382" t="str">
        <f t="shared" si="936"/>
        <v/>
      </c>
      <c r="MI227" s="382" t="str">
        <f t="shared" si="936"/>
        <v/>
      </c>
      <c r="MJ227" s="382" t="str">
        <f t="shared" si="936"/>
        <v/>
      </c>
      <c r="MK227" s="382" t="str">
        <f t="shared" si="936"/>
        <v/>
      </c>
      <c r="ML227" s="382" t="str">
        <f t="shared" si="936"/>
        <v/>
      </c>
      <c r="MM227" s="382" t="str">
        <f t="shared" si="936"/>
        <v/>
      </c>
      <c r="MN227" s="382" t="str">
        <f t="shared" si="936"/>
        <v/>
      </c>
      <c r="MO227" s="382" t="str">
        <f t="shared" si="936"/>
        <v/>
      </c>
      <c r="MP227" s="382" t="str">
        <f t="shared" si="936"/>
        <v/>
      </c>
      <c r="MQ227" s="382" t="str">
        <f t="shared" si="936"/>
        <v/>
      </c>
      <c r="MR227" s="382" t="str">
        <f t="shared" si="936"/>
        <v/>
      </c>
      <c r="MS227" s="382" t="str">
        <f t="shared" si="936"/>
        <v/>
      </c>
      <c r="MT227" s="382" t="str">
        <f t="shared" si="936"/>
        <v/>
      </c>
      <c r="MU227" s="382" t="str">
        <f t="shared" si="936"/>
        <v/>
      </c>
      <c r="MV227" s="382" t="str">
        <f t="shared" si="936"/>
        <v/>
      </c>
      <c r="MW227" s="382" t="str">
        <f t="shared" si="936"/>
        <v/>
      </c>
      <c r="MX227" s="382" t="str">
        <f t="shared" si="936"/>
        <v/>
      </c>
      <c r="MY227" s="382" t="str">
        <f t="shared" si="936"/>
        <v/>
      </c>
      <c r="MZ227" s="382" t="str">
        <f t="shared" si="936"/>
        <v/>
      </c>
      <c r="NA227" s="382" t="str">
        <f t="shared" ref="NA227:PL227" si="937">IF(NA221="","",NA221*NA217)</f>
        <v/>
      </c>
      <c r="NB227" s="382" t="str">
        <f t="shared" si="937"/>
        <v/>
      </c>
      <c r="NC227" s="382" t="str">
        <f t="shared" si="937"/>
        <v/>
      </c>
      <c r="ND227" s="382" t="str">
        <f t="shared" si="937"/>
        <v/>
      </c>
      <c r="NE227" s="382" t="str">
        <f t="shared" si="937"/>
        <v/>
      </c>
      <c r="NF227" s="382" t="str">
        <f t="shared" si="937"/>
        <v/>
      </c>
      <c r="NG227" s="382" t="str">
        <f t="shared" si="937"/>
        <v/>
      </c>
      <c r="NH227" s="382" t="str">
        <f t="shared" si="937"/>
        <v/>
      </c>
      <c r="NI227" s="382" t="str">
        <f t="shared" si="937"/>
        <v/>
      </c>
      <c r="NJ227" s="382" t="str">
        <f t="shared" si="937"/>
        <v/>
      </c>
      <c r="NK227" s="382" t="str">
        <f t="shared" si="937"/>
        <v/>
      </c>
      <c r="NL227" s="382" t="str">
        <f t="shared" si="937"/>
        <v/>
      </c>
      <c r="NM227" s="382" t="str">
        <f t="shared" si="937"/>
        <v/>
      </c>
      <c r="NN227" s="382" t="str">
        <f t="shared" si="937"/>
        <v/>
      </c>
      <c r="NO227" s="382" t="str">
        <f t="shared" si="937"/>
        <v/>
      </c>
      <c r="NP227" s="382" t="str">
        <f t="shared" si="937"/>
        <v/>
      </c>
      <c r="NQ227" s="382" t="str">
        <f t="shared" si="937"/>
        <v/>
      </c>
      <c r="NR227" s="382" t="str">
        <f t="shared" si="937"/>
        <v/>
      </c>
      <c r="NS227" s="382" t="str">
        <f t="shared" si="937"/>
        <v/>
      </c>
      <c r="NT227" s="382" t="str">
        <f t="shared" si="937"/>
        <v/>
      </c>
      <c r="NU227" s="382" t="str">
        <f t="shared" si="937"/>
        <v/>
      </c>
      <c r="NV227" s="382" t="str">
        <f t="shared" si="937"/>
        <v/>
      </c>
      <c r="NW227" s="382" t="str">
        <f t="shared" si="937"/>
        <v/>
      </c>
      <c r="NX227" s="382" t="str">
        <f t="shared" si="937"/>
        <v/>
      </c>
      <c r="NY227" s="382" t="str">
        <f t="shared" si="937"/>
        <v/>
      </c>
      <c r="NZ227" s="382" t="str">
        <f t="shared" si="937"/>
        <v/>
      </c>
      <c r="OA227" s="382" t="str">
        <f t="shared" si="937"/>
        <v/>
      </c>
      <c r="OB227" s="382" t="str">
        <f t="shared" si="937"/>
        <v/>
      </c>
      <c r="OC227" s="382" t="str">
        <f t="shared" si="937"/>
        <v/>
      </c>
      <c r="OD227" s="382" t="str">
        <f t="shared" si="937"/>
        <v/>
      </c>
      <c r="OE227" s="382" t="str">
        <f t="shared" si="937"/>
        <v/>
      </c>
      <c r="OF227" s="382" t="str">
        <f t="shared" si="937"/>
        <v/>
      </c>
      <c r="OG227" s="382" t="str">
        <f t="shared" si="937"/>
        <v/>
      </c>
      <c r="OH227" s="382" t="str">
        <f t="shared" si="937"/>
        <v/>
      </c>
      <c r="OI227" s="382" t="str">
        <f t="shared" si="937"/>
        <v/>
      </c>
      <c r="OJ227" s="382" t="str">
        <f t="shared" si="937"/>
        <v/>
      </c>
      <c r="OK227" s="382" t="str">
        <f t="shared" si="937"/>
        <v/>
      </c>
      <c r="OL227" s="382" t="str">
        <f t="shared" si="937"/>
        <v/>
      </c>
      <c r="OM227" s="382" t="str">
        <f t="shared" si="937"/>
        <v/>
      </c>
      <c r="ON227" s="382" t="str">
        <f t="shared" si="937"/>
        <v/>
      </c>
      <c r="OO227" s="382" t="str">
        <f t="shared" si="937"/>
        <v/>
      </c>
      <c r="OP227" s="382" t="str">
        <f t="shared" si="937"/>
        <v/>
      </c>
      <c r="OQ227" s="384" t="str">
        <f t="shared" si="937"/>
        <v/>
      </c>
      <c r="OR227" s="384" t="str">
        <f t="shared" si="937"/>
        <v/>
      </c>
      <c r="OS227" s="384" t="str">
        <f t="shared" si="937"/>
        <v/>
      </c>
      <c r="OT227" s="384" t="str">
        <f t="shared" si="937"/>
        <v/>
      </c>
      <c r="OU227" s="384" t="str">
        <f t="shared" si="937"/>
        <v/>
      </c>
      <c r="OV227" s="384" t="str">
        <f t="shared" si="937"/>
        <v/>
      </c>
      <c r="OW227" s="384" t="str">
        <f t="shared" si="937"/>
        <v/>
      </c>
      <c r="OX227" s="384" t="str">
        <f t="shared" si="937"/>
        <v/>
      </c>
      <c r="OY227" s="384" t="str">
        <f t="shared" si="937"/>
        <v/>
      </c>
      <c r="OZ227" s="384" t="str">
        <f t="shared" si="937"/>
        <v/>
      </c>
      <c r="PA227" s="384" t="str">
        <f t="shared" si="937"/>
        <v/>
      </c>
      <c r="PB227" s="384" t="str">
        <f t="shared" si="937"/>
        <v/>
      </c>
      <c r="PC227" s="384" t="str">
        <f t="shared" si="937"/>
        <v/>
      </c>
      <c r="PD227" s="384" t="str">
        <f t="shared" si="937"/>
        <v/>
      </c>
      <c r="PE227" s="384" t="str">
        <f t="shared" si="937"/>
        <v/>
      </c>
      <c r="PF227" s="384" t="str">
        <f t="shared" si="937"/>
        <v/>
      </c>
      <c r="PG227" s="384" t="str">
        <f t="shared" si="937"/>
        <v/>
      </c>
      <c r="PH227" s="384" t="str">
        <f t="shared" si="937"/>
        <v/>
      </c>
      <c r="PI227" s="384" t="str">
        <f t="shared" si="937"/>
        <v/>
      </c>
      <c r="PJ227" s="384" t="str">
        <f t="shared" si="937"/>
        <v/>
      </c>
      <c r="PK227" s="384" t="str">
        <f t="shared" si="937"/>
        <v/>
      </c>
      <c r="PL227" s="384" t="str">
        <f t="shared" si="937"/>
        <v/>
      </c>
      <c r="PM227" s="384" t="str">
        <f t="shared" ref="PM227:RX227" si="938">IF(PM221="","",PM221*PM217)</f>
        <v/>
      </c>
      <c r="PN227" s="384" t="str">
        <f t="shared" si="938"/>
        <v/>
      </c>
      <c r="PO227" s="384" t="str">
        <f t="shared" si="938"/>
        <v/>
      </c>
      <c r="PP227" s="384" t="str">
        <f t="shared" si="938"/>
        <v/>
      </c>
      <c r="PQ227" s="384" t="str">
        <f t="shared" si="938"/>
        <v/>
      </c>
      <c r="PR227" s="384" t="str">
        <f t="shared" si="938"/>
        <v/>
      </c>
      <c r="PS227" s="384" t="str">
        <f t="shared" si="938"/>
        <v/>
      </c>
      <c r="PT227" s="384" t="str">
        <f t="shared" si="938"/>
        <v/>
      </c>
      <c r="PU227" s="384" t="str">
        <f t="shared" si="938"/>
        <v/>
      </c>
      <c r="PV227" s="384" t="str">
        <f t="shared" si="938"/>
        <v/>
      </c>
      <c r="PW227" s="384" t="str">
        <f t="shared" si="938"/>
        <v/>
      </c>
      <c r="PX227" s="384" t="str">
        <f t="shared" si="938"/>
        <v/>
      </c>
      <c r="PY227" s="384" t="str">
        <f t="shared" si="938"/>
        <v/>
      </c>
      <c r="PZ227" s="384" t="str">
        <f t="shared" si="938"/>
        <v/>
      </c>
      <c r="QA227" s="384" t="str">
        <f t="shared" si="938"/>
        <v/>
      </c>
      <c r="QB227" s="384" t="str">
        <f t="shared" si="938"/>
        <v/>
      </c>
      <c r="QC227" s="384" t="str">
        <f t="shared" si="938"/>
        <v/>
      </c>
      <c r="QD227" s="384" t="str">
        <f t="shared" si="938"/>
        <v/>
      </c>
      <c r="QE227" s="384" t="str">
        <f t="shared" si="938"/>
        <v/>
      </c>
      <c r="QF227" s="384" t="str">
        <f t="shared" si="938"/>
        <v/>
      </c>
      <c r="QG227" s="384" t="str">
        <f t="shared" si="938"/>
        <v/>
      </c>
      <c r="QH227" s="384" t="str">
        <f t="shared" si="938"/>
        <v/>
      </c>
      <c r="QI227" s="384" t="str">
        <f t="shared" si="938"/>
        <v/>
      </c>
      <c r="QJ227" s="384" t="str">
        <f t="shared" si="938"/>
        <v/>
      </c>
      <c r="QK227" s="384" t="str">
        <f t="shared" si="938"/>
        <v/>
      </c>
      <c r="QL227" s="384" t="str">
        <f t="shared" si="938"/>
        <v/>
      </c>
      <c r="QM227" s="384" t="str">
        <f t="shared" si="938"/>
        <v/>
      </c>
      <c r="QN227" s="384" t="str">
        <f t="shared" si="938"/>
        <v/>
      </c>
      <c r="QO227" s="384" t="str">
        <f t="shared" si="938"/>
        <v/>
      </c>
      <c r="QP227" s="384" t="str">
        <f t="shared" si="938"/>
        <v/>
      </c>
      <c r="QQ227" s="384" t="str">
        <f t="shared" si="938"/>
        <v/>
      </c>
      <c r="QR227" s="384" t="str">
        <f t="shared" si="938"/>
        <v/>
      </c>
      <c r="QS227" s="384" t="str">
        <f t="shared" si="938"/>
        <v/>
      </c>
      <c r="QT227" s="384" t="str">
        <f t="shared" si="938"/>
        <v/>
      </c>
      <c r="QU227" s="384" t="str">
        <f t="shared" si="938"/>
        <v/>
      </c>
      <c r="QV227" s="384" t="str">
        <f t="shared" si="938"/>
        <v/>
      </c>
      <c r="QW227" s="384" t="str">
        <f t="shared" si="938"/>
        <v/>
      </c>
      <c r="QX227" s="384" t="str">
        <f t="shared" si="938"/>
        <v/>
      </c>
      <c r="QY227" s="384" t="str">
        <f t="shared" si="938"/>
        <v/>
      </c>
      <c r="QZ227" s="384" t="str">
        <f t="shared" si="938"/>
        <v/>
      </c>
      <c r="RA227" s="384" t="str">
        <f t="shared" si="938"/>
        <v/>
      </c>
      <c r="RB227" s="384" t="str">
        <f t="shared" si="938"/>
        <v/>
      </c>
      <c r="RC227" s="384" t="str">
        <f t="shared" si="938"/>
        <v/>
      </c>
      <c r="RD227" s="384" t="str">
        <f t="shared" si="938"/>
        <v/>
      </c>
      <c r="RE227" s="384" t="str">
        <f t="shared" si="938"/>
        <v/>
      </c>
      <c r="RF227" s="384" t="str">
        <f t="shared" si="938"/>
        <v/>
      </c>
      <c r="RG227" s="384" t="str">
        <f t="shared" si="938"/>
        <v/>
      </c>
      <c r="RH227" s="384" t="str">
        <f t="shared" si="938"/>
        <v/>
      </c>
      <c r="RI227" s="384" t="str">
        <f t="shared" si="938"/>
        <v/>
      </c>
      <c r="RJ227" s="384" t="str">
        <f t="shared" si="938"/>
        <v/>
      </c>
      <c r="RK227" s="384" t="str">
        <f t="shared" si="938"/>
        <v/>
      </c>
      <c r="RL227" s="384" t="str">
        <f t="shared" si="938"/>
        <v/>
      </c>
      <c r="RM227" s="384" t="str">
        <f t="shared" si="938"/>
        <v/>
      </c>
      <c r="RN227" s="384" t="str">
        <f t="shared" si="938"/>
        <v/>
      </c>
      <c r="RO227" s="384" t="str">
        <f t="shared" si="938"/>
        <v/>
      </c>
      <c r="RP227" s="384" t="str">
        <f t="shared" si="938"/>
        <v/>
      </c>
      <c r="RQ227" s="384" t="str">
        <f t="shared" si="938"/>
        <v/>
      </c>
      <c r="RR227" s="384" t="str">
        <f t="shared" si="938"/>
        <v/>
      </c>
      <c r="RS227" s="384" t="str">
        <f t="shared" si="938"/>
        <v/>
      </c>
      <c r="RT227" s="384" t="str">
        <f t="shared" si="938"/>
        <v/>
      </c>
      <c r="RU227" s="384" t="str">
        <f t="shared" si="938"/>
        <v/>
      </c>
      <c r="RV227" s="384" t="str">
        <f t="shared" si="938"/>
        <v/>
      </c>
      <c r="RW227" s="384" t="str">
        <f t="shared" si="938"/>
        <v/>
      </c>
      <c r="RX227" s="384" t="str">
        <f t="shared" si="938"/>
        <v/>
      </c>
      <c r="RY227" s="384" t="str">
        <f t="shared" ref="RY227:UJ227" si="939">IF(RY221="","",RY221*RY217)</f>
        <v/>
      </c>
      <c r="RZ227" s="384" t="str">
        <f t="shared" si="939"/>
        <v/>
      </c>
      <c r="SA227" s="384" t="str">
        <f t="shared" si="939"/>
        <v/>
      </c>
      <c r="SB227" s="384" t="str">
        <f t="shared" si="939"/>
        <v/>
      </c>
      <c r="SC227" s="384" t="str">
        <f t="shared" si="939"/>
        <v/>
      </c>
      <c r="SD227" s="384" t="str">
        <f t="shared" si="939"/>
        <v/>
      </c>
      <c r="SE227" s="384" t="str">
        <f t="shared" si="939"/>
        <v/>
      </c>
      <c r="SF227" s="384" t="str">
        <f t="shared" si="939"/>
        <v/>
      </c>
      <c r="SG227" s="384" t="str">
        <f t="shared" si="939"/>
        <v/>
      </c>
      <c r="SH227" s="384" t="str">
        <f t="shared" si="939"/>
        <v/>
      </c>
      <c r="SI227" s="384" t="str">
        <f t="shared" si="939"/>
        <v/>
      </c>
      <c r="SJ227" s="384" t="str">
        <f t="shared" si="939"/>
        <v/>
      </c>
      <c r="SK227" s="384" t="str">
        <f t="shared" si="939"/>
        <v/>
      </c>
      <c r="SL227" s="384" t="str">
        <f t="shared" si="939"/>
        <v/>
      </c>
      <c r="SM227" s="384" t="str">
        <f t="shared" si="939"/>
        <v/>
      </c>
      <c r="SN227" s="384" t="str">
        <f t="shared" si="939"/>
        <v/>
      </c>
      <c r="SO227" s="384" t="str">
        <f t="shared" si="939"/>
        <v/>
      </c>
      <c r="SP227" s="384" t="str">
        <f t="shared" si="939"/>
        <v/>
      </c>
      <c r="SQ227" s="384" t="str">
        <f t="shared" si="939"/>
        <v/>
      </c>
      <c r="SR227" s="384" t="str">
        <f t="shared" si="939"/>
        <v/>
      </c>
      <c r="SS227" s="384" t="str">
        <f t="shared" si="939"/>
        <v/>
      </c>
      <c r="ST227" s="384" t="str">
        <f t="shared" si="939"/>
        <v/>
      </c>
      <c r="SU227" s="384" t="str">
        <f t="shared" si="939"/>
        <v/>
      </c>
      <c r="SV227" s="384" t="str">
        <f t="shared" si="939"/>
        <v/>
      </c>
      <c r="SW227" s="384" t="str">
        <f t="shared" si="939"/>
        <v/>
      </c>
      <c r="SX227" s="384" t="str">
        <f t="shared" si="939"/>
        <v/>
      </c>
      <c r="SY227" s="384" t="str">
        <f t="shared" si="939"/>
        <v/>
      </c>
      <c r="SZ227" s="384" t="str">
        <f t="shared" si="939"/>
        <v/>
      </c>
      <c r="TA227" s="384" t="str">
        <f t="shared" si="939"/>
        <v/>
      </c>
      <c r="TB227" s="384" t="str">
        <f t="shared" si="939"/>
        <v/>
      </c>
      <c r="TC227" s="384" t="str">
        <f t="shared" si="939"/>
        <v/>
      </c>
      <c r="TD227" s="384" t="str">
        <f t="shared" si="939"/>
        <v/>
      </c>
      <c r="TE227" s="384" t="str">
        <f t="shared" si="939"/>
        <v/>
      </c>
      <c r="TF227" s="384" t="str">
        <f t="shared" si="939"/>
        <v/>
      </c>
      <c r="TG227" s="384" t="str">
        <f t="shared" si="939"/>
        <v/>
      </c>
      <c r="TH227" s="384" t="str">
        <f t="shared" si="939"/>
        <v/>
      </c>
      <c r="TI227" s="384" t="str">
        <f t="shared" si="939"/>
        <v/>
      </c>
      <c r="TJ227" s="384" t="str">
        <f t="shared" si="939"/>
        <v/>
      </c>
      <c r="TK227" s="384" t="str">
        <f t="shared" si="939"/>
        <v/>
      </c>
      <c r="TL227" s="384" t="str">
        <f t="shared" si="939"/>
        <v/>
      </c>
      <c r="TM227" s="384" t="str">
        <f t="shared" si="939"/>
        <v/>
      </c>
      <c r="TN227" s="384" t="str">
        <f t="shared" si="939"/>
        <v/>
      </c>
      <c r="TO227" s="384" t="str">
        <f t="shared" si="939"/>
        <v/>
      </c>
      <c r="TP227" s="384" t="str">
        <f t="shared" si="939"/>
        <v/>
      </c>
      <c r="TQ227" s="384" t="str">
        <f t="shared" si="939"/>
        <v/>
      </c>
      <c r="TR227" s="384" t="str">
        <f t="shared" si="939"/>
        <v/>
      </c>
      <c r="TS227" s="384" t="str">
        <f t="shared" si="939"/>
        <v/>
      </c>
      <c r="TT227" s="384" t="str">
        <f t="shared" si="939"/>
        <v/>
      </c>
      <c r="TU227" s="384" t="str">
        <f t="shared" si="939"/>
        <v/>
      </c>
      <c r="TV227" s="384" t="str">
        <f t="shared" si="939"/>
        <v/>
      </c>
      <c r="TW227" s="384" t="str">
        <f t="shared" si="939"/>
        <v/>
      </c>
      <c r="TX227" s="384" t="str">
        <f t="shared" si="939"/>
        <v/>
      </c>
      <c r="TY227" s="384" t="str">
        <f t="shared" si="939"/>
        <v/>
      </c>
      <c r="TZ227" s="384" t="str">
        <f t="shared" si="939"/>
        <v/>
      </c>
      <c r="UA227" s="384" t="str">
        <f t="shared" si="939"/>
        <v/>
      </c>
      <c r="UB227" s="384" t="str">
        <f t="shared" si="939"/>
        <v/>
      </c>
      <c r="UC227" s="384" t="str">
        <f t="shared" si="939"/>
        <v/>
      </c>
      <c r="UD227" s="384" t="str">
        <f t="shared" si="939"/>
        <v/>
      </c>
      <c r="UE227" s="384" t="str">
        <f t="shared" si="939"/>
        <v/>
      </c>
      <c r="UF227" s="384" t="str">
        <f t="shared" si="939"/>
        <v/>
      </c>
      <c r="UG227" s="384" t="str">
        <f t="shared" si="939"/>
        <v/>
      </c>
      <c r="UH227" s="384" t="str">
        <f t="shared" si="939"/>
        <v/>
      </c>
      <c r="UI227" s="384" t="str">
        <f t="shared" si="939"/>
        <v/>
      </c>
      <c r="UJ227" s="384" t="str">
        <f t="shared" si="939"/>
        <v/>
      </c>
      <c r="UK227" s="384" t="str">
        <f t="shared" ref="UK227:WI227" si="940">IF(UK221="","",UK221*UK217)</f>
        <v/>
      </c>
      <c r="UL227" s="384" t="str">
        <f t="shared" si="940"/>
        <v/>
      </c>
      <c r="UM227" s="384" t="str">
        <f t="shared" si="940"/>
        <v/>
      </c>
      <c r="UN227" s="384" t="str">
        <f t="shared" si="940"/>
        <v/>
      </c>
      <c r="UO227" s="384" t="str">
        <f t="shared" si="940"/>
        <v/>
      </c>
      <c r="UP227" s="384" t="str">
        <f t="shared" si="940"/>
        <v/>
      </c>
      <c r="UQ227" s="384" t="str">
        <f t="shared" si="940"/>
        <v/>
      </c>
      <c r="UR227" s="384" t="str">
        <f t="shared" si="940"/>
        <v/>
      </c>
      <c r="US227" s="384" t="str">
        <f t="shared" si="940"/>
        <v/>
      </c>
      <c r="UT227" s="384" t="str">
        <f t="shared" si="940"/>
        <v/>
      </c>
      <c r="UU227" s="384" t="str">
        <f t="shared" si="940"/>
        <v/>
      </c>
      <c r="UV227" s="384" t="str">
        <f t="shared" si="940"/>
        <v/>
      </c>
      <c r="UW227" s="384" t="str">
        <f t="shared" si="940"/>
        <v/>
      </c>
      <c r="UX227" s="384" t="str">
        <f t="shared" si="940"/>
        <v/>
      </c>
      <c r="UY227" s="384" t="str">
        <f t="shared" si="940"/>
        <v/>
      </c>
      <c r="UZ227" s="384" t="str">
        <f t="shared" si="940"/>
        <v/>
      </c>
      <c r="VA227" s="384" t="str">
        <f t="shared" si="940"/>
        <v/>
      </c>
      <c r="VB227" s="384" t="str">
        <f t="shared" si="940"/>
        <v/>
      </c>
      <c r="VC227" s="384" t="str">
        <f t="shared" si="940"/>
        <v/>
      </c>
      <c r="VD227" s="384" t="str">
        <f t="shared" si="940"/>
        <v/>
      </c>
      <c r="VE227" s="384" t="str">
        <f t="shared" si="940"/>
        <v/>
      </c>
      <c r="VF227" s="384" t="str">
        <f t="shared" si="940"/>
        <v/>
      </c>
      <c r="VG227" s="384" t="str">
        <f t="shared" si="940"/>
        <v/>
      </c>
      <c r="VH227" s="384" t="str">
        <f t="shared" si="940"/>
        <v/>
      </c>
      <c r="VI227" s="384" t="str">
        <f t="shared" si="940"/>
        <v/>
      </c>
      <c r="VJ227" s="384" t="str">
        <f t="shared" si="940"/>
        <v/>
      </c>
      <c r="VK227" s="384" t="str">
        <f t="shared" si="940"/>
        <v/>
      </c>
      <c r="VL227" s="384" t="str">
        <f t="shared" si="940"/>
        <v/>
      </c>
      <c r="VM227" s="384" t="str">
        <f t="shared" si="940"/>
        <v/>
      </c>
      <c r="VN227" s="384" t="str">
        <f t="shared" si="940"/>
        <v/>
      </c>
      <c r="VO227" s="384" t="str">
        <f t="shared" si="940"/>
        <v/>
      </c>
      <c r="VP227" s="384" t="str">
        <f t="shared" si="940"/>
        <v/>
      </c>
      <c r="VQ227" s="384" t="str">
        <f t="shared" si="940"/>
        <v/>
      </c>
      <c r="VR227" s="384" t="str">
        <f t="shared" si="940"/>
        <v/>
      </c>
      <c r="VS227" s="384" t="str">
        <f t="shared" si="940"/>
        <v/>
      </c>
      <c r="VT227" s="384" t="str">
        <f t="shared" si="940"/>
        <v/>
      </c>
      <c r="VU227" s="384" t="str">
        <f t="shared" si="940"/>
        <v/>
      </c>
      <c r="VV227" s="384" t="str">
        <f t="shared" si="940"/>
        <v/>
      </c>
      <c r="VW227" s="384" t="str">
        <f t="shared" si="940"/>
        <v/>
      </c>
      <c r="VX227" s="384" t="str">
        <f t="shared" si="940"/>
        <v/>
      </c>
      <c r="VY227" s="384" t="str">
        <f t="shared" si="940"/>
        <v/>
      </c>
      <c r="VZ227" s="384" t="str">
        <f t="shared" si="940"/>
        <v/>
      </c>
      <c r="WA227" s="384" t="str">
        <f t="shared" si="940"/>
        <v/>
      </c>
      <c r="WB227" s="384" t="str">
        <f t="shared" si="940"/>
        <v/>
      </c>
      <c r="WC227" s="384" t="str">
        <f t="shared" si="940"/>
        <v/>
      </c>
      <c r="WD227" s="384" t="str">
        <f t="shared" si="940"/>
        <v/>
      </c>
      <c r="WE227" s="384" t="str">
        <f t="shared" si="940"/>
        <v/>
      </c>
      <c r="WF227" s="384" t="str">
        <f t="shared" si="940"/>
        <v/>
      </c>
      <c r="WG227" s="384" t="str">
        <f t="shared" si="940"/>
        <v/>
      </c>
      <c r="WH227" s="384" t="str">
        <f t="shared" si="940"/>
        <v/>
      </c>
      <c r="WI227" s="382" t="str">
        <f t="shared" si="940"/>
        <v/>
      </c>
    </row>
    <row r="228" spans="1:607">
      <c r="A228" s="348"/>
      <c r="B228" s="360" t="s">
        <v>960</v>
      </c>
      <c r="C228" s="348"/>
      <c r="D228" s="348"/>
      <c r="E228" s="348"/>
      <c r="F228" s="348"/>
      <c r="G228" s="361" t="str">
        <f t="shared" si="734"/>
        <v/>
      </c>
      <c r="H228" s="361" t="str">
        <f t="shared" si="735"/>
        <v/>
      </c>
      <c r="I228" s="397"/>
      <c r="J228" s="348"/>
      <c r="K228" s="348"/>
      <c r="L228" s="348"/>
      <c r="M228" s="348"/>
      <c r="N228" s="400"/>
      <c r="O228" s="400"/>
      <c r="P228" s="400"/>
      <c r="Q228" s="400"/>
      <c r="R228" s="400"/>
      <c r="S228" s="400"/>
      <c r="T228" s="400"/>
      <c r="U228" s="400"/>
      <c r="V228" s="400"/>
      <c r="W228" s="400"/>
      <c r="X228" s="400"/>
      <c r="Y228" s="400"/>
      <c r="Z228" s="400"/>
      <c r="AA228" s="400"/>
      <c r="AB228" s="400"/>
      <c r="AC228" s="400"/>
      <c r="AD228" s="400"/>
      <c r="AE228" s="400"/>
      <c r="AF228" s="400"/>
      <c r="AG228" s="400"/>
      <c r="AH228" s="400"/>
      <c r="AI228" s="400"/>
      <c r="AJ228" s="400"/>
      <c r="AK228" s="400"/>
      <c r="AL228" s="400"/>
      <c r="AM228" s="400"/>
      <c r="AN228" s="400"/>
      <c r="AO228" s="400"/>
      <c r="AP228" s="400"/>
      <c r="AQ228" s="400"/>
      <c r="AR228" s="400"/>
      <c r="AS228" s="400"/>
      <c r="AT228" s="400"/>
      <c r="AU228" s="400"/>
      <c r="AV228" s="400"/>
      <c r="AW228" s="400"/>
      <c r="AX228" s="400"/>
      <c r="AY228" s="400"/>
      <c r="AZ228" s="400"/>
      <c r="BA228" s="400"/>
      <c r="BB228" s="400"/>
      <c r="BC228" s="400"/>
      <c r="BD228" s="400"/>
      <c r="BE228" s="400"/>
      <c r="BF228" s="400"/>
      <c r="BG228" s="400"/>
      <c r="BH228" s="400"/>
      <c r="BI228" s="400"/>
      <c r="BJ228" s="400"/>
      <c r="BK228" s="400"/>
      <c r="BL228" s="400"/>
      <c r="BM228" s="400"/>
      <c r="BN228" s="400"/>
      <c r="BO228" s="400"/>
      <c r="BP228" s="400"/>
      <c r="BQ228" s="400"/>
      <c r="BR228" s="400"/>
      <c r="BS228" s="400"/>
      <c r="BT228" s="400"/>
      <c r="BU228" s="400"/>
      <c r="BV228" s="400"/>
      <c r="BW228" s="400"/>
      <c r="BX228" s="400"/>
      <c r="BY228" s="400"/>
      <c r="BZ228" s="400"/>
      <c r="CA228" s="400"/>
      <c r="CB228" s="400"/>
      <c r="CC228" s="400"/>
      <c r="CD228" s="400"/>
      <c r="CE228" s="400"/>
      <c r="CF228" s="400"/>
      <c r="CG228" s="400"/>
      <c r="CH228" s="400"/>
      <c r="CI228" s="400"/>
      <c r="CJ228" s="400"/>
      <c r="CK228" s="400"/>
      <c r="CL228" s="400"/>
      <c r="CM228" s="400"/>
      <c r="CN228" s="400"/>
      <c r="CO228" s="400"/>
      <c r="CP228" s="400"/>
      <c r="CQ228" s="400"/>
      <c r="CR228" s="400"/>
      <c r="CS228" s="400"/>
      <c r="CT228" s="400"/>
      <c r="CU228" s="400"/>
      <c r="CV228" s="400"/>
      <c r="CW228" s="400"/>
      <c r="CX228" s="400"/>
      <c r="CY228" s="400"/>
      <c r="CZ228" s="362"/>
      <c r="DA228" s="903"/>
      <c r="DB228" s="899" t="s">
        <v>1394</v>
      </c>
      <c r="DC228" s="899"/>
      <c r="DD228" s="382" t="e">
        <f>IF(DD222="","",DD222*DD217)</f>
        <v>#VALUE!</v>
      </c>
      <c r="DE228" s="382" t="e">
        <f t="shared" ref="DE228:FP228" si="941">IF(DE222="","",DE222*DE217)</f>
        <v>#VALUE!</v>
      </c>
      <c r="DF228" s="382" t="e">
        <f t="shared" si="941"/>
        <v>#VALUE!</v>
      </c>
      <c r="DG228" s="382" t="e">
        <f t="shared" si="941"/>
        <v>#VALUE!</v>
      </c>
      <c r="DH228" s="382" t="e">
        <f t="shared" si="941"/>
        <v>#VALUE!</v>
      </c>
      <c r="DI228" s="382" t="e">
        <f t="shared" si="941"/>
        <v>#VALUE!</v>
      </c>
      <c r="DJ228" s="382" t="e">
        <f t="shared" si="941"/>
        <v>#VALUE!</v>
      </c>
      <c r="DK228" s="382" t="e">
        <f t="shared" si="941"/>
        <v>#VALUE!</v>
      </c>
      <c r="DL228" s="382" t="e">
        <f t="shared" si="941"/>
        <v>#VALUE!</v>
      </c>
      <c r="DM228" s="382" t="e">
        <f t="shared" si="941"/>
        <v>#VALUE!</v>
      </c>
      <c r="DN228" s="382" t="e">
        <f t="shared" si="941"/>
        <v>#VALUE!</v>
      </c>
      <c r="DO228" s="382" t="e">
        <f t="shared" si="941"/>
        <v>#VALUE!</v>
      </c>
      <c r="DP228" s="382" t="e">
        <f t="shared" si="941"/>
        <v>#VALUE!</v>
      </c>
      <c r="DQ228" s="382" t="e">
        <f t="shared" si="941"/>
        <v>#VALUE!</v>
      </c>
      <c r="DR228" s="382" t="e">
        <f t="shared" si="941"/>
        <v>#VALUE!</v>
      </c>
      <c r="DS228" s="382" t="e">
        <f t="shared" si="941"/>
        <v>#VALUE!</v>
      </c>
      <c r="DT228" s="382" t="e">
        <f t="shared" si="941"/>
        <v>#VALUE!</v>
      </c>
      <c r="DU228" s="382" t="e">
        <f t="shared" si="941"/>
        <v>#VALUE!</v>
      </c>
      <c r="DV228" s="382" t="e">
        <f t="shared" si="941"/>
        <v>#VALUE!</v>
      </c>
      <c r="DW228" s="382" t="e">
        <f t="shared" si="941"/>
        <v>#VALUE!</v>
      </c>
      <c r="DX228" s="383" t="e">
        <f>IF(DX222="","",DX222*DX217)</f>
        <v>#VALUE!</v>
      </c>
      <c r="DY228" s="382" t="e">
        <f t="shared" si="941"/>
        <v>#VALUE!</v>
      </c>
      <c r="DZ228" s="382" t="e">
        <f t="shared" si="941"/>
        <v>#VALUE!</v>
      </c>
      <c r="EA228" s="382" t="e">
        <f t="shared" si="941"/>
        <v>#VALUE!</v>
      </c>
      <c r="EB228" s="382" t="e">
        <f t="shared" si="941"/>
        <v>#VALUE!</v>
      </c>
      <c r="EC228" s="382" t="e">
        <f t="shared" si="941"/>
        <v>#VALUE!</v>
      </c>
      <c r="ED228" s="382" t="e">
        <f t="shared" si="941"/>
        <v>#VALUE!</v>
      </c>
      <c r="EE228" s="382" t="e">
        <f t="shared" si="941"/>
        <v>#VALUE!</v>
      </c>
      <c r="EF228" s="382" t="e">
        <f t="shared" si="941"/>
        <v>#VALUE!</v>
      </c>
      <c r="EG228" s="382" t="e">
        <f t="shared" si="941"/>
        <v>#VALUE!</v>
      </c>
      <c r="EH228" s="382" t="e">
        <f t="shared" si="941"/>
        <v>#VALUE!</v>
      </c>
      <c r="EI228" s="382" t="e">
        <f t="shared" si="941"/>
        <v>#VALUE!</v>
      </c>
      <c r="EJ228" s="382" t="e">
        <f t="shared" si="941"/>
        <v>#VALUE!</v>
      </c>
      <c r="EK228" s="382" t="e">
        <f t="shared" si="941"/>
        <v>#VALUE!</v>
      </c>
      <c r="EL228" s="382" t="e">
        <f t="shared" si="941"/>
        <v>#VALUE!</v>
      </c>
      <c r="EM228" s="382" t="e">
        <f t="shared" si="941"/>
        <v>#VALUE!</v>
      </c>
      <c r="EN228" s="382" t="e">
        <f t="shared" si="941"/>
        <v>#VALUE!</v>
      </c>
      <c r="EO228" s="382" t="e">
        <f t="shared" si="941"/>
        <v>#VALUE!</v>
      </c>
      <c r="EP228" s="382" t="e">
        <f t="shared" si="941"/>
        <v>#VALUE!</v>
      </c>
      <c r="EQ228" s="382" t="e">
        <f t="shared" si="941"/>
        <v>#VALUE!</v>
      </c>
      <c r="ER228" s="382" t="e">
        <f t="shared" si="941"/>
        <v>#VALUE!</v>
      </c>
      <c r="ES228" s="382" t="e">
        <f t="shared" si="941"/>
        <v>#VALUE!</v>
      </c>
      <c r="ET228" s="382" t="e">
        <f t="shared" si="941"/>
        <v>#VALUE!</v>
      </c>
      <c r="EU228" s="382" t="e">
        <f t="shared" si="941"/>
        <v>#VALUE!</v>
      </c>
      <c r="EV228" s="382" t="e">
        <f t="shared" si="941"/>
        <v>#VALUE!</v>
      </c>
      <c r="EW228" s="382" t="e">
        <f t="shared" si="941"/>
        <v>#VALUE!</v>
      </c>
      <c r="EX228" s="382" t="e">
        <f t="shared" si="941"/>
        <v>#VALUE!</v>
      </c>
      <c r="EY228" s="382" t="e">
        <f t="shared" si="941"/>
        <v>#VALUE!</v>
      </c>
      <c r="EZ228" s="382" t="e">
        <f t="shared" si="941"/>
        <v>#VALUE!</v>
      </c>
      <c r="FA228" s="382" t="e">
        <f t="shared" si="941"/>
        <v>#VALUE!</v>
      </c>
      <c r="FB228" s="382" t="e">
        <f t="shared" si="941"/>
        <v>#VALUE!</v>
      </c>
      <c r="FC228" s="382" t="e">
        <f t="shared" si="941"/>
        <v>#VALUE!</v>
      </c>
      <c r="FD228" s="382" t="e">
        <f t="shared" si="941"/>
        <v>#VALUE!</v>
      </c>
      <c r="FE228" s="382" t="e">
        <f t="shared" si="941"/>
        <v>#VALUE!</v>
      </c>
      <c r="FF228" s="382" t="e">
        <f t="shared" si="941"/>
        <v>#VALUE!</v>
      </c>
      <c r="FG228" s="382" t="e">
        <f t="shared" si="941"/>
        <v>#VALUE!</v>
      </c>
      <c r="FH228" s="382" t="e">
        <f t="shared" si="941"/>
        <v>#VALUE!</v>
      </c>
      <c r="FI228" s="382" t="e">
        <f t="shared" si="941"/>
        <v>#VALUE!</v>
      </c>
      <c r="FJ228" s="382" t="e">
        <f t="shared" si="941"/>
        <v>#VALUE!</v>
      </c>
      <c r="FK228" s="382" t="e">
        <f t="shared" si="941"/>
        <v>#VALUE!</v>
      </c>
      <c r="FL228" s="382" t="e">
        <f t="shared" si="941"/>
        <v>#VALUE!</v>
      </c>
      <c r="FM228" s="382" t="e">
        <f t="shared" si="941"/>
        <v>#VALUE!</v>
      </c>
      <c r="FN228" s="382" t="e">
        <f t="shared" si="941"/>
        <v>#VALUE!</v>
      </c>
      <c r="FO228" s="382" t="e">
        <f t="shared" si="941"/>
        <v>#VALUE!</v>
      </c>
      <c r="FP228" s="382" t="e">
        <f t="shared" si="941"/>
        <v>#VALUE!</v>
      </c>
      <c r="FQ228" s="382" t="e">
        <f t="shared" ref="FQ228:IB228" si="942">IF(FQ222="","",FQ222*FQ217)</f>
        <v>#VALUE!</v>
      </c>
      <c r="FR228" s="382" t="e">
        <f t="shared" si="942"/>
        <v>#VALUE!</v>
      </c>
      <c r="FS228" s="382" t="e">
        <f t="shared" si="942"/>
        <v>#VALUE!</v>
      </c>
      <c r="FT228" s="382" t="e">
        <f t="shared" si="942"/>
        <v>#VALUE!</v>
      </c>
      <c r="FU228" s="382" t="e">
        <f t="shared" si="942"/>
        <v>#VALUE!</v>
      </c>
      <c r="FV228" s="382" t="e">
        <f t="shared" si="942"/>
        <v>#VALUE!</v>
      </c>
      <c r="FW228" s="382" t="e">
        <f t="shared" si="942"/>
        <v>#VALUE!</v>
      </c>
      <c r="FX228" s="382" t="e">
        <f t="shared" si="942"/>
        <v>#VALUE!</v>
      </c>
      <c r="FY228" s="382" t="e">
        <f t="shared" si="942"/>
        <v>#VALUE!</v>
      </c>
      <c r="FZ228" s="382" t="e">
        <f t="shared" si="942"/>
        <v>#VALUE!</v>
      </c>
      <c r="GA228" s="382" t="e">
        <f t="shared" si="942"/>
        <v>#VALUE!</v>
      </c>
      <c r="GB228" s="382" t="e">
        <f t="shared" si="942"/>
        <v>#VALUE!</v>
      </c>
      <c r="GC228" s="382" t="e">
        <f t="shared" si="942"/>
        <v>#VALUE!</v>
      </c>
      <c r="GD228" s="382" t="e">
        <f t="shared" si="942"/>
        <v>#VALUE!</v>
      </c>
      <c r="GE228" s="382" t="e">
        <f t="shared" si="942"/>
        <v>#VALUE!</v>
      </c>
      <c r="GF228" s="382" t="e">
        <f t="shared" si="942"/>
        <v>#VALUE!</v>
      </c>
      <c r="GG228" s="382" t="e">
        <f t="shared" si="942"/>
        <v>#VALUE!</v>
      </c>
      <c r="GH228" s="382" t="e">
        <f t="shared" si="942"/>
        <v>#VALUE!</v>
      </c>
      <c r="GI228" s="382" t="e">
        <f t="shared" si="942"/>
        <v>#VALUE!</v>
      </c>
      <c r="GJ228" s="382" t="e">
        <f t="shared" si="942"/>
        <v>#VALUE!</v>
      </c>
      <c r="GK228" s="382" t="e">
        <f t="shared" si="942"/>
        <v>#VALUE!</v>
      </c>
      <c r="GL228" s="382" t="e">
        <f t="shared" si="942"/>
        <v>#VALUE!</v>
      </c>
      <c r="GM228" s="382" t="e">
        <f t="shared" si="942"/>
        <v>#VALUE!</v>
      </c>
      <c r="GN228" s="382" t="e">
        <f t="shared" si="942"/>
        <v>#VALUE!</v>
      </c>
      <c r="GO228" s="382" t="e">
        <f t="shared" si="942"/>
        <v>#VALUE!</v>
      </c>
      <c r="GP228" s="382" t="e">
        <f t="shared" si="942"/>
        <v>#VALUE!</v>
      </c>
      <c r="GQ228" s="382" t="e">
        <f t="shared" si="942"/>
        <v>#VALUE!</v>
      </c>
      <c r="GR228" s="382" t="e">
        <f t="shared" si="942"/>
        <v>#VALUE!</v>
      </c>
      <c r="GS228" s="382" t="e">
        <f t="shared" si="942"/>
        <v>#VALUE!</v>
      </c>
      <c r="GT228" s="382" t="e">
        <f t="shared" si="942"/>
        <v>#VALUE!</v>
      </c>
      <c r="GU228" s="382" t="e">
        <f t="shared" si="942"/>
        <v>#VALUE!</v>
      </c>
      <c r="GV228" s="382" t="e">
        <f t="shared" si="942"/>
        <v>#VALUE!</v>
      </c>
      <c r="GW228" s="382" t="e">
        <f t="shared" si="942"/>
        <v>#VALUE!</v>
      </c>
      <c r="GX228" s="382" t="e">
        <f t="shared" si="942"/>
        <v>#VALUE!</v>
      </c>
      <c r="GY228" s="382" t="e">
        <f t="shared" si="942"/>
        <v>#VALUE!</v>
      </c>
      <c r="GZ228" s="382" t="e">
        <f t="shared" si="942"/>
        <v>#VALUE!</v>
      </c>
      <c r="HA228" s="382" t="e">
        <f t="shared" si="942"/>
        <v>#VALUE!</v>
      </c>
      <c r="HB228" s="382" t="e">
        <f t="shared" si="942"/>
        <v>#VALUE!</v>
      </c>
      <c r="HC228" s="382" t="e">
        <f t="shared" si="942"/>
        <v>#VALUE!</v>
      </c>
      <c r="HD228" s="382" t="e">
        <f t="shared" si="942"/>
        <v>#VALUE!</v>
      </c>
      <c r="HE228" s="382" t="e">
        <f t="shared" si="942"/>
        <v>#VALUE!</v>
      </c>
      <c r="HF228" s="382" t="e">
        <f t="shared" si="942"/>
        <v>#VALUE!</v>
      </c>
      <c r="HG228" s="382" t="e">
        <f t="shared" si="942"/>
        <v>#VALUE!</v>
      </c>
      <c r="HH228" s="382" t="e">
        <f t="shared" si="942"/>
        <v>#VALUE!</v>
      </c>
      <c r="HI228" s="382" t="e">
        <f t="shared" si="942"/>
        <v>#VALUE!</v>
      </c>
      <c r="HJ228" s="382" t="e">
        <f t="shared" si="942"/>
        <v>#VALUE!</v>
      </c>
      <c r="HK228" s="382" t="e">
        <f t="shared" si="942"/>
        <v>#VALUE!</v>
      </c>
      <c r="HL228" s="382" t="e">
        <f t="shared" si="942"/>
        <v>#VALUE!</v>
      </c>
      <c r="HM228" s="382" t="e">
        <f t="shared" si="942"/>
        <v>#VALUE!</v>
      </c>
      <c r="HN228" s="382" t="e">
        <f t="shared" si="942"/>
        <v>#VALUE!</v>
      </c>
      <c r="HO228" s="382" t="e">
        <f t="shared" si="942"/>
        <v>#VALUE!</v>
      </c>
      <c r="HP228" s="382" t="e">
        <f t="shared" si="942"/>
        <v>#VALUE!</v>
      </c>
      <c r="HQ228" s="382" t="e">
        <f t="shared" si="942"/>
        <v>#VALUE!</v>
      </c>
      <c r="HR228" s="382" t="e">
        <f t="shared" si="942"/>
        <v>#VALUE!</v>
      </c>
      <c r="HS228" s="382" t="e">
        <f t="shared" si="942"/>
        <v>#VALUE!</v>
      </c>
      <c r="HT228" s="382" t="e">
        <f t="shared" si="942"/>
        <v>#VALUE!</v>
      </c>
      <c r="HU228" s="382" t="e">
        <f t="shared" si="942"/>
        <v>#VALUE!</v>
      </c>
      <c r="HV228" s="382" t="e">
        <f t="shared" si="942"/>
        <v>#VALUE!</v>
      </c>
      <c r="HW228" s="382" t="e">
        <f t="shared" si="942"/>
        <v>#VALUE!</v>
      </c>
      <c r="HX228" s="382" t="e">
        <f t="shared" si="942"/>
        <v>#VALUE!</v>
      </c>
      <c r="HY228" s="382" t="e">
        <f t="shared" si="942"/>
        <v>#VALUE!</v>
      </c>
      <c r="HZ228" s="382" t="e">
        <f t="shared" si="942"/>
        <v>#VALUE!</v>
      </c>
      <c r="IA228" s="382" t="e">
        <f t="shared" si="942"/>
        <v>#VALUE!</v>
      </c>
      <c r="IB228" s="382" t="e">
        <f t="shared" si="942"/>
        <v>#VALUE!</v>
      </c>
      <c r="IC228" s="382" t="e">
        <f t="shared" ref="IC228:KN228" si="943">IF(IC222="","",IC222*IC217)</f>
        <v>#VALUE!</v>
      </c>
      <c r="ID228" s="382" t="e">
        <f t="shared" si="943"/>
        <v>#VALUE!</v>
      </c>
      <c r="IE228" s="382" t="e">
        <f t="shared" si="943"/>
        <v>#VALUE!</v>
      </c>
      <c r="IF228" s="382" t="e">
        <f t="shared" si="943"/>
        <v>#VALUE!</v>
      </c>
      <c r="IG228" s="382" t="e">
        <f t="shared" si="943"/>
        <v>#VALUE!</v>
      </c>
      <c r="IH228" s="382" t="e">
        <f t="shared" si="943"/>
        <v>#VALUE!</v>
      </c>
      <c r="II228" s="382" t="e">
        <f t="shared" si="943"/>
        <v>#VALUE!</v>
      </c>
      <c r="IJ228" s="382" t="e">
        <f t="shared" si="943"/>
        <v>#VALUE!</v>
      </c>
      <c r="IK228" s="382" t="e">
        <f t="shared" si="943"/>
        <v>#VALUE!</v>
      </c>
      <c r="IL228" s="382" t="e">
        <f t="shared" si="943"/>
        <v>#VALUE!</v>
      </c>
      <c r="IM228" s="382" t="e">
        <f t="shared" si="943"/>
        <v>#VALUE!</v>
      </c>
      <c r="IN228" s="382" t="e">
        <f t="shared" si="943"/>
        <v>#VALUE!</v>
      </c>
      <c r="IO228" s="382" t="e">
        <f t="shared" si="943"/>
        <v>#VALUE!</v>
      </c>
      <c r="IP228" s="382" t="e">
        <f t="shared" si="943"/>
        <v>#VALUE!</v>
      </c>
      <c r="IQ228" s="382" t="e">
        <f t="shared" si="943"/>
        <v>#VALUE!</v>
      </c>
      <c r="IR228" s="382" t="e">
        <f t="shared" si="943"/>
        <v>#VALUE!</v>
      </c>
      <c r="IS228" s="382" t="e">
        <f t="shared" si="943"/>
        <v>#VALUE!</v>
      </c>
      <c r="IT228" s="382" t="e">
        <f t="shared" si="943"/>
        <v>#VALUE!</v>
      </c>
      <c r="IU228" s="382" t="e">
        <f t="shared" si="943"/>
        <v>#VALUE!</v>
      </c>
      <c r="IV228" s="382" t="e">
        <f t="shared" si="943"/>
        <v>#VALUE!</v>
      </c>
      <c r="IW228" s="382" t="e">
        <f t="shared" si="943"/>
        <v>#VALUE!</v>
      </c>
      <c r="IX228" s="382" t="e">
        <f t="shared" si="943"/>
        <v>#VALUE!</v>
      </c>
      <c r="IY228" s="382" t="e">
        <f t="shared" si="943"/>
        <v>#VALUE!</v>
      </c>
      <c r="IZ228" s="382" t="e">
        <f t="shared" si="943"/>
        <v>#VALUE!</v>
      </c>
      <c r="JA228" s="382" t="e">
        <f t="shared" si="943"/>
        <v>#VALUE!</v>
      </c>
      <c r="JB228" s="382" t="e">
        <f t="shared" si="943"/>
        <v>#VALUE!</v>
      </c>
      <c r="JC228" s="382" t="e">
        <f t="shared" si="943"/>
        <v>#VALUE!</v>
      </c>
      <c r="JD228" s="382" t="e">
        <f t="shared" si="943"/>
        <v>#VALUE!</v>
      </c>
      <c r="JE228" s="382" t="e">
        <f t="shared" si="943"/>
        <v>#VALUE!</v>
      </c>
      <c r="JF228" s="382" t="e">
        <f t="shared" si="943"/>
        <v>#VALUE!</v>
      </c>
      <c r="JG228" s="382" t="e">
        <f t="shared" si="943"/>
        <v>#VALUE!</v>
      </c>
      <c r="JH228" s="382" t="e">
        <f t="shared" si="943"/>
        <v>#VALUE!</v>
      </c>
      <c r="JI228" s="382" t="e">
        <f t="shared" si="943"/>
        <v>#VALUE!</v>
      </c>
      <c r="JJ228" s="382" t="e">
        <f t="shared" si="943"/>
        <v>#VALUE!</v>
      </c>
      <c r="JK228" s="382" t="e">
        <f t="shared" si="943"/>
        <v>#VALUE!</v>
      </c>
      <c r="JL228" s="382" t="e">
        <f t="shared" si="943"/>
        <v>#VALUE!</v>
      </c>
      <c r="JM228" s="382" t="e">
        <f t="shared" si="943"/>
        <v>#VALUE!</v>
      </c>
      <c r="JN228" s="382" t="e">
        <f t="shared" si="943"/>
        <v>#VALUE!</v>
      </c>
      <c r="JO228" s="382" t="e">
        <f t="shared" si="943"/>
        <v>#VALUE!</v>
      </c>
      <c r="JP228" s="382" t="e">
        <f t="shared" si="943"/>
        <v>#VALUE!</v>
      </c>
      <c r="JQ228" s="382" t="e">
        <f t="shared" si="943"/>
        <v>#VALUE!</v>
      </c>
      <c r="JR228" s="382" t="e">
        <f t="shared" si="943"/>
        <v>#VALUE!</v>
      </c>
      <c r="JS228" s="382" t="e">
        <f t="shared" si="943"/>
        <v>#VALUE!</v>
      </c>
      <c r="JT228" s="382" t="e">
        <f t="shared" si="943"/>
        <v>#VALUE!</v>
      </c>
      <c r="JU228" s="382" t="e">
        <f t="shared" si="943"/>
        <v>#VALUE!</v>
      </c>
      <c r="JV228" s="382" t="e">
        <f t="shared" si="943"/>
        <v>#VALUE!</v>
      </c>
      <c r="JW228" s="382" t="e">
        <f t="shared" si="943"/>
        <v>#VALUE!</v>
      </c>
      <c r="JX228" s="382" t="e">
        <f t="shared" si="943"/>
        <v>#VALUE!</v>
      </c>
      <c r="JY228" s="382" t="e">
        <f t="shared" si="943"/>
        <v>#VALUE!</v>
      </c>
      <c r="JZ228" s="382" t="e">
        <f t="shared" si="943"/>
        <v>#VALUE!</v>
      </c>
      <c r="KA228" s="382" t="e">
        <f t="shared" si="943"/>
        <v>#VALUE!</v>
      </c>
      <c r="KB228" s="382" t="e">
        <f t="shared" si="943"/>
        <v>#VALUE!</v>
      </c>
      <c r="KC228" s="382" t="e">
        <f t="shared" si="943"/>
        <v>#VALUE!</v>
      </c>
      <c r="KD228" s="382" t="e">
        <f t="shared" si="943"/>
        <v>#VALUE!</v>
      </c>
      <c r="KE228" s="382" t="e">
        <f t="shared" si="943"/>
        <v>#VALUE!</v>
      </c>
      <c r="KF228" s="382" t="e">
        <f t="shared" si="943"/>
        <v>#VALUE!</v>
      </c>
      <c r="KG228" s="382" t="e">
        <f t="shared" si="943"/>
        <v>#VALUE!</v>
      </c>
      <c r="KH228" s="382" t="e">
        <f t="shared" si="943"/>
        <v>#VALUE!</v>
      </c>
      <c r="KI228" s="382" t="e">
        <f t="shared" si="943"/>
        <v>#VALUE!</v>
      </c>
      <c r="KJ228" s="382" t="e">
        <f t="shared" si="943"/>
        <v>#VALUE!</v>
      </c>
      <c r="KK228" s="382" t="e">
        <f t="shared" si="943"/>
        <v>#VALUE!</v>
      </c>
      <c r="KL228" s="382" t="e">
        <f t="shared" si="943"/>
        <v>#VALUE!</v>
      </c>
      <c r="KM228" s="382" t="e">
        <f t="shared" si="943"/>
        <v>#VALUE!</v>
      </c>
      <c r="KN228" s="382" t="e">
        <f t="shared" si="943"/>
        <v>#VALUE!</v>
      </c>
      <c r="KO228" s="382" t="e">
        <f t="shared" ref="KO228:MZ228" si="944">IF(KO222="","",KO222*KO217)</f>
        <v>#VALUE!</v>
      </c>
      <c r="KP228" s="382" t="e">
        <f t="shared" si="944"/>
        <v>#VALUE!</v>
      </c>
      <c r="KQ228" s="382" t="e">
        <f t="shared" si="944"/>
        <v>#VALUE!</v>
      </c>
      <c r="KR228" s="382" t="e">
        <f t="shared" si="944"/>
        <v>#VALUE!</v>
      </c>
      <c r="KS228" s="382" t="e">
        <f t="shared" si="944"/>
        <v>#VALUE!</v>
      </c>
      <c r="KT228" s="382" t="e">
        <f t="shared" si="944"/>
        <v>#VALUE!</v>
      </c>
      <c r="KU228" s="382" t="e">
        <f t="shared" si="944"/>
        <v>#VALUE!</v>
      </c>
      <c r="KV228" s="382" t="e">
        <f t="shared" si="944"/>
        <v>#VALUE!</v>
      </c>
      <c r="KW228" s="382" t="e">
        <f t="shared" si="944"/>
        <v>#VALUE!</v>
      </c>
      <c r="KX228" s="382" t="e">
        <f t="shared" si="944"/>
        <v>#VALUE!</v>
      </c>
      <c r="KY228" s="382" t="e">
        <f t="shared" si="944"/>
        <v>#VALUE!</v>
      </c>
      <c r="KZ228" s="382" t="e">
        <f t="shared" si="944"/>
        <v>#VALUE!</v>
      </c>
      <c r="LA228" s="382" t="e">
        <f t="shared" si="944"/>
        <v>#VALUE!</v>
      </c>
      <c r="LB228" s="382" t="e">
        <f t="shared" si="944"/>
        <v>#VALUE!</v>
      </c>
      <c r="LC228" s="382" t="e">
        <f t="shared" si="944"/>
        <v>#VALUE!</v>
      </c>
      <c r="LD228" s="382" t="e">
        <f t="shared" si="944"/>
        <v>#VALUE!</v>
      </c>
      <c r="LE228" s="382" t="e">
        <f t="shared" si="944"/>
        <v>#VALUE!</v>
      </c>
      <c r="LF228" s="382" t="e">
        <f t="shared" si="944"/>
        <v>#VALUE!</v>
      </c>
      <c r="LG228" s="382" t="e">
        <f t="shared" si="944"/>
        <v>#VALUE!</v>
      </c>
      <c r="LH228" s="382" t="e">
        <f t="shared" si="944"/>
        <v>#VALUE!</v>
      </c>
      <c r="LI228" s="382" t="e">
        <f t="shared" si="944"/>
        <v>#VALUE!</v>
      </c>
      <c r="LJ228" s="382" t="e">
        <f t="shared" si="944"/>
        <v>#VALUE!</v>
      </c>
      <c r="LK228" s="382" t="e">
        <f t="shared" si="944"/>
        <v>#VALUE!</v>
      </c>
      <c r="LL228" s="382" t="e">
        <f t="shared" si="944"/>
        <v>#VALUE!</v>
      </c>
      <c r="LM228" s="382" t="e">
        <f t="shared" si="944"/>
        <v>#VALUE!</v>
      </c>
      <c r="LN228" s="382" t="e">
        <f t="shared" si="944"/>
        <v>#VALUE!</v>
      </c>
      <c r="LO228" s="382" t="e">
        <f t="shared" si="944"/>
        <v>#VALUE!</v>
      </c>
      <c r="LP228" s="382" t="e">
        <f t="shared" si="944"/>
        <v>#VALUE!</v>
      </c>
      <c r="LQ228" s="382" t="e">
        <f t="shared" si="944"/>
        <v>#VALUE!</v>
      </c>
      <c r="LR228" s="382" t="e">
        <f t="shared" si="944"/>
        <v>#VALUE!</v>
      </c>
      <c r="LS228" s="382" t="e">
        <f t="shared" si="944"/>
        <v>#VALUE!</v>
      </c>
      <c r="LT228" s="382" t="e">
        <f t="shared" si="944"/>
        <v>#VALUE!</v>
      </c>
      <c r="LU228" s="382" t="e">
        <f t="shared" si="944"/>
        <v>#VALUE!</v>
      </c>
      <c r="LV228" s="382" t="e">
        <f t="shared" si="944"/>
        <v>#VALUE!</v>
      </c>
      <c r="LW228" s="382" t="e">
        <f t="shared" si="944"/>
        <v>#VALUE!</v>
      </c>
      <c r="LX228" s="382" t="e">
        <f t="shared" si="944"/>
        <v>#VALUE!</v>
      </c>
      <c r="LY228" s="382" t="e">
        <f t="shared" si="944"/>
        <v>#VALUE!</v>
      </c>
      <c r="LZ228" s="382" t="e">
        <f t="shared" si="944"/>
        <v>#VALUE!</v>
      </c>
      <c r="MA228" s="382" t="e">
        <f t="shared" si="944"/>
        <v>#VALUE!</v>
      </c>
      <c r="MB228" s="382" t="e">
        <f t="shared" si="944"/>
        <v>#VALUE!</v>
      </c>
      <c r="MC228" s="382" t="e">
        <f t="shared" si="944"/>
        <v>#VALUE!</v>
      </c>
      <c r="MD228" s="382" t="e">
        <f t="shared" si="944"/>
        <v>#VALUE!</v>
      </c>
      <c r="ME228" s="382" t="e">
        <f t="shared" si="944"/>
        <v>#VALUE!</v>
      </c>
      <c r="MF228" s="382" t="e">
        <f t="shared" si="944"/>
        <v>#VALUE!</v>
      </c>
      <c r="MG228" s="382" t="e">
        <f t="shared" si="944"/>
        <v>#VALUE!</v>
      </c>
      <c r="MH228" s="382" t="e">
        <f t="shared" si="944"/>
        <v>#VALUE!</v>
      </c>
      <c r="MI228" s="382" t="e">
        <f t="shared" si="944"/>
        <v>#VALUE!</v>
      </c>
      <c r="MJ228" s="382" t="e">
        <f t="shared" si="944"/>
        <v>#VALUE!</v>
      </c>
      <c r="MK228" s="382" t="e">
        <f t="shared" si="944"/>
        <v>#VALUE!</v>
      </c>
      <c r="ML228" s="382" t="e">
        <f t="shared" si="944"/>
        <v>#VALUE!</v>
      </c>
      <c r="MM228" s="382" t="e">
        <f t="shared" si="944"/>
        <v>#VALUE!</v>
      </c>
      <c r="MN228" s="382" t="e">
        <f t="shared" si="944"/>
        <v>#VALUE!</v>
      </c>
      <c r="MO228" s="382" t="e">
        <f t="shared" si="944"/>
        <v>#VALUE!</v>
      </c>
      <c r="MP228" s="382" t="e">
        <f t="shared" si="944"/>
        <v>#VALUE!</v>
      </c>
      <c r="MQ228" s="382" t="e">
        <f t="shared" si="944"/>
        <v>#VALUE!</v>
      </c>
      <c r="MR228" s="382" t="e">
        <f t="shared" si="944"/>
        <v>#VALUE!</v>
      </c>
      <c r="MS228" s="382" t="e">
        <f t="shared" si="944"/>
        <v>#VALUE!</v>
      </c>
      <c r="MT228" s="382" t="e">
        <f t="shared" si="944"/>
        <v>#VALUE!</v>
      </c>
      <c r="MU228" s="382" t="e">
        <f t="shared" si="944"/>
        <v>#VALUE!</v>
      </c>
      <c r="MV228" s="382" t="e">
        <f t="shared" si="944"/>
        <v>#VALUE!</v>
      </c>
      <c r="MW228" s="382" t="e">
        <f t="shared" si="944"/>
        <v>#VALUE!</v>
      </c>
      <c r="MX228" s="382" t="e">
        <f t="shared" si="944"/>
        <v>#VALUE!</v>
      </c>
      <c r="MY228" s="382" t="e">
        <f t="shared" si="944"/>
        <v>#VALUE!</v>
      </c>
      <c r="MZ228" s="382" t="e">
        <f t="shared" si="944"/>
        <v>#VALUE!</v>
      </c>
      <c r="NA228" s="382" t="e">
        <f t="shared" ref="NA228:PL228" si="945">IF(NA222="","",NA222*NA217)</f>
        <v>#VALUE!</v>
      </c>
      <c r="NB228" s="382" t="e">
        <f t="shared" si="945"/>
        <v>#VALUE!</v>
      </c>
      <c r="NC228" s="382" t="e">
        <f t="shared" si="945"/>
        <v>#VALUE!</v>
      </c>
      <c r="ND228" s="382" t="e">
        <f t="shared" si="945"/>
        <v>#VALUE!</v>
      </c>
      <c r="NE228" s="382" t="e">
        <f t="shared" si="945"/>
        <v>#VALUE!</v>
      </c>
      <c r="NF228" s="382" t="e">
        <f t="shared" si="945"/>
        <v>#VALUE!</v>
      </c>
      <c r="NG228" s="382" t="e">
        <f t="shared" si="945"/>
        <v>#VALUE!</v>
      </c>
      <c r="NH228" s="382" t="e">
        <f t="shared" si="945"/>
        <v>#VALUE!</v>
      </c>
      <c r="NI228" s="382" t="e">
        <f t="shared" si="945"/>
        <v>#VALUE!</v>
      </c>
      <c r="NJ228" s="382" t="e">
        <f t="shared" si="945"/>
        <v>#VALUE!</v>
      </c>
      <c r="NK228" s="382" t="e">
        <f t="shared" si="945"/>
        <v>#VALUE!</v>
      </c>
      <c r="NL228" s="382" t="e">
        <f t="shared" si="945"/>
        <v>#VALUE!</v>
      </c>
      <c r="NM228" s="382" t="e">
        <f t="shared" si="945"/>
        <v>#VALUE!</v>
      </c>
      <c r="NN228" s="382" t="e">
        <f t="shared" si="945"/>
        <v>#VALUE!</v>
      </c>
      <c r="NO228" s="382" t="e">
        <f t="shared" si="945"/>
        <v>#VALUE!</v>
      </c>
      <c r="NP228" s="382" t="e">
        <f t="shared" si="945"/>
        <v>#VALUE!</v>
      </c>
      <c r="NQ228" s="382" t="e">
        <f t="shared" si="945"/>
        <v>#VALUE!</v>
      </c>
      <c r="NR228" s="382" t="e">
        <f t="shared" si="945"/>
        <v>#VALUE!</v>
      </c>
      <c r="NS228" s="382" t="e">
        <f t="shared" si="945"/>
        <v>#VALUE!</v>
      </c>
      <c r="NT228" s="382" t="e">
        <f t="shared" si="945"/>
        <v>#VALUE!</v>
      </c>
      <c r="NU228" s="382" t="e">
        <f t="shared" si="945"/>
        <v>#VALUE!</v>
      </c>
      <c r="NV228" s="382" t="e">
        <f t="shared" si="945"/>
        <v>#VALUE!</v>
      </c>
      <c r="NW228" s="382" t="e">
        <f t="shared" si="945"/>
        <v>#VALUE!</v>
      </c>
      <c r="NX228" s="382" t="e">
        <f t="shared" si="945"/>
        <v>#VALUE!</v>
      </c>
      <c r="NY228" s="382" t="e">
        <f t="shared" si="945"/>
        <v>#VALUE!</v>
      </c>
      <c r="NZ228" s="382" t="e">
        <f t="shared" si="945"/>
        <v>#VALUE!</v>
      </c>
      <c r="OA228" s="382" t="e">
        <f t="shared" si="945"/>
        <v>#VALUE!</v>
      </c>
      <c r="OB228" s="382" t="e">
        <f t="shared" si="945"/>
        <v>#VALUE!</v>
      </c>
      <c r="OC228" s="382" t="e">
        <f t="shared" si="945"/>
        <v>#VALUE!</v>
      </c>
      <c r="OD228" s="382" t="e">
        <f t="shared" si="945"/>
        <v>#VALUE!</v>
      </c>
      <c r="OE228" s="382" t="e">
        <f t="shared" si="945"/>
        <v>#VALUE!</v>
      </c>
      <c r="OF228" s="382" t="e">
        <f t="shared" si="945"/>
        <v>#VALUE!</v>
      </c>
      <c r="OG228" s="382" t="e">
        <f t="shared" si="945"/>
        <v>#VALUE!</v>
      </c>
      <c r="OH228" s="382" t="e">
        <f t="shared" si="945"/>
        <v>#VALUE!</v>
      </c>
      <c r="OI228" s="382" t="e">
        <f t="shared" si="945"/>
        <v>#VALUE!</v>
      </c>
      <c r="OJ228" s="382" t="e">
        <f t="shared" si="945"/>
        <v>#VALUE!</v>
      </c>
      <c r="OK228" s="382" t="e">
        <f t="shared" si="945"/>
        <v>#VALUE!</v>
      </c>
      <c r="OL228" s="382" t="e">
        <f t="shared" si="945"/>
        <v>#VALUE!</v>
      </c>
      <c r="OM228" s="382" t="e">
        <f t="shared" si="945"/>
        <v>#VALUE!</v>
      </c>
      <c r="ON228" s="382" t="e">
        <f t="shared" si="945"/>
        <v>#VALUE!</v>
      </c>
      <c r="OO228" s="382" t="e">
        <f t="shared" si="945"/>
        <v>#VALUE!</v>
      </c>
      <c r="OP228" s="382" t="e">
        <f t="shared" si="945"/>
        <v>#VALUE!</v>
      </c>
      <c r="OQ228" s="384" t="e">
        <f t="shared" si="945"/>
        <v>#VALUE!</v>
      </c>
      <c r="OR228" s="384" t="e">
        <f t="shared" si="945"/>
        <v>#VALUE!</v>
      </c>
      <c r="OS228" s="384" t="e">
        <f t="shared" si="945"/>
        <v>#VALUE!</v>
      </c>
      <c r="OT228" s="384" t="e">
        <f t="shared" si="945"/>
        <v>#VALUE!</v>
      </c>
      <c r="OU228" s="384" t="e">
        <f t="shared" si="945"/>
        <v>#VALUE!</v>
      </c>
      <c r="OV228" s="384" t="e">
        <f t="shared" si="945"/>
        <v>#VALUE!</v>
      </c>
      <c r="OW228" s="384" t="e">
        <f t="shared" si="945"/>
        <v>#VALUE!</v>
      </c>
      <c r="OX228" s="384" t="e">
        <f t="shared" si="945"/>
        <v>#VALUE!</v>
      </c>
      <c r="OY228" s="384" t="e">
        <f t="shared" si="945"/>
        <v>#VALUE!</v>
      </c>
      <c r="OZ228" s="384" t="e">
        <f t="shared" si="945"/>
        <v>#VALUE!</v>
      </c>
      <c r="PA228" s="384" t="e">
        <f t="shared" si="945"/>
        <v>#VALUE!</v>
      </c>
      <c r="PB228" s="384" t="e">
        <f t="shared" si="945"/>
        <v>#VALUE!</v>
      </c>
      <c r="PC228" s="384" t="e">
        <f t="shared" si="945"/>
        <v>#VALUE!</v>
      </c>
      <c r="PD228" s="384" t="e">
        <f t="shared" si="945"/>
        <v>#VALUE!</v>
      </c>
      <c r="PE228" s="384" t="e">
        <f t="shared" si="945"/>
        <v>#VALUE!</v>
      </c>
      <c r="PF228" s="384" t="e">
        <f t="shared" si="945"/>
        <v>#VALUE!</v>
      </c>
      <c r="PG228" s="384" t="e">
        <f t="shared" si="945"/>
        <v>#VALUE!</v>
      </c>
      <c r="PH228" s="384" t="e">
        <f t="shared" si="945"/>
        <v>#VALUE!</v>
      </c>
      <c r="PI228" s="384" t="e">
        <f t="shared" si="945"/>
        <v>#VALUE!</v>
      </c>
      <c r="PJ228" s="384" t="e">
        <f t="shared" si="945"/>
        <v>#VALUE!</v>
      </c>
      <c r="PK228" s="384" t="e">
        <f t="shared" si="945"/>
        <v>#VALUE!</v>
      </c>
      <c r="PL228" s="384" t="e">
        <f t="shared" si="945"/>
        <v>#VALUE!</v>
      </c>
      <c r="PM228" s="384" t="e">
        <f t="shared" ref="PM228:RX228" si="946">IF(PM222="","",PM222*PM217)</f>
        <v>#VALUE!</v>
      </c>
      <c r="PN228" s="384" t="e">
        <f t="shared" si="946"/>
        <v>#VALUE!</v>
      </c>
      <c r="PO228" s="384" t="e">
        <f t="shared" si="946"/>
        <v>#VALUE!</v>
      </c>
      <c r="PP228" s="384" t="e">
        <f t="shared" si="946"/>
        <v>#VALUE!</v>
      </c>
      <c r="PQ228" s="384" t="e">
        <f t="shared" si="946"/>
        <v>#VALUE!</v>
      </c>
      <c r="PR228" s="384" t="e">
        <f t="shared" si="946"/>
        <v>#VALUE!</v>
      </c>
      <c r="PS228" s="384" t="e">
        <f t="shared" si="946"/>
        <v>#VALUE!</v>
      </c>
      <c r="PT228" s="384" t="e">
        <f t="shared" si="946"/>
        <v>#VALUE!</v>
      </c>
      <c r="PU228" s="384" t="e">
        <f t="shared" si="946"/>
        <v>#VALUE!</v>
      </c>
      <c r="PV228" s="384" t="e">
        <f t="shared" si="946"/>
        <v>#VALUE!</v>
      </c>
      <c r="PW228" s="384" t="e">
        <f t="shared" si="946"/>
        <v>#VALUE!</v>
      </c>
      <c r="PX228" s="384" t="e">
        <f t="shared" si="946"/>
        <v>#VALUE!</v>
      </c>
      <c r="PY228" s="384" t="e">
        <f t="shared" si="946"/>
        <v>#VALUE!</v>
      </c>
      <c r="PZ228" s="384" t="e">
        <f t="shared" si="946"/>
        <v>#VALUE!</v>
      </c>
      <c r="QA228" s="384" t="e">
        <f t="shared" si="946"/>
        <v>#VALUE!</v>
      </c>
      <c r="QB228" s="384" t="e">
        <f t="shared" si="946"/>
        <v>#VALUE!</v>
      </c>
      <c r="QC228" s="384" t="e">
        <f t="shared" si="946"/>
        <v>#VALUE!</v>
      </c>
      <c r="QD228" s="384" t="e">
        <f t="shared" si="946"/>
        <v>#VALUE!</v>
      </c>
      <c r="QE228" s="384" t="e">
        <f t="shared" si="946"/>
        <v>#VALUE!</v>
      </c>
      <c r="QF228" s="384" t="e">
        <f t="shared" si="946"/>
        <v>#VALUE!</v>
      </c>
      <c r="QG228" s="384" t="e">
        <f t="shared" si="946"/>
        <v>#VALUE!</v>
      </c>
      <c r="QH228" s="384" t="e">
        <f t="shared" si="946"/>
        <v>#VALUE!</v>
      </c>
      <c r="QI228" s="384" t="e">
        <f t="shared" si="946"/>
        <v>#VALUE!</v>
      </c>
      <c r="QJ228" s="384" t="e">
        <f t="shared" si="946"/>
        <v>#VALUE!</v>
      </c>
      <c r="QK228" s="384" t="e">
        <f t="shared" si="946"/>
        <v>#VALUE!</v>
      </c>
      <c r="QL228" s="384" t="e">
        <f t="shared" si="946"/>
        <v>#VALUE!</v>
      </c>
      <c r="QM228" s="384" t="e">
        <f t="shared" si="946"/>
        <v>#VALUE!</v>
      </c>
      <c r="QN228" s="384" t="e">
        <f t="shared" si="946"/>
        <v>#VALUE!</v>
      </c>
      <c r="QO228" s="384" t="e">
        <f t="shared" si="946"/>
        <v>#VALUE!</v>
      </c>
      <c r="QP228" s="384" t="e">
        <f t="shared" si="946"/>
        <v>#VALUE!</v>
      </c>
      <c r="QQ228" s="384" t="e">
        <f t="shared" si="946"/>
        <v>#VALUE!</v>
      </c>
      <c r="QR228" s="384" t="e">
        <f t="shared" si="946"/>
        <v>#VALUE!</v>
      </c>
      <c r="QS228" s="384" t="e">
        <f t="shared" si="946"/>
        <v>#VALUE!</v>
      </c>
      <c r="QT228" s="384" t="e">
        <f t="shared" si="946"/>
        <v>#VALUE!</v>
      </c>
      <c r="QU228" s="384" t="e">
        <f t="shared" si="946"/>
        <v>#VALUE!</v>
      </c>
      <c r="QV228" s="384" t="e">
        <f t="shared" si="946"/>
        <v>#VALUE!</v>
      </c>
      <c r="QW228" s="384" t="e">
        <f t="shared" si="946"/>
        <v>#VALUE!</v>
      </c>
      <c r="QX228" s="384" t="e">
        <f t="shared" si="946"/>
        <v>#VALUE!</v>
      </c>
      <c r="QY228" s="384" t="e">
        <f t="shared" si="946"/>
        <v>#VALUE!</v>
      </c>
      <c r="QZ228" s="384" t="e">
        <f t="shared" si="946"/>
        <v>#VALUE!</v>
      </c>
      <c r="RA228" s="384" t="e">
        <f t="shared" si="946"/>
        <v>#VALUE!</v>
      </c>
      <c r="RB228" s="384" t="e">
        <f t="shared" si="946"/>
        <v>#VALUE!</v>
      </c>
      <c r="RC228" s="384" t="e">
        <f t="shared" si="946"/>
        <v>#VALUE!</v>
      </c>
      <c r="RD228" s="384" t="e">
        <f t="shared" si="946"/>
        <v>#VALUE!</v>
      </c>
      <c r="RE228" s="384" t="e">
        <f t="shared" si="946"/>
        <v>#VALUE!</v>
      </c>
      <c r="RF228" s="384" t="e">
        <f t="shared" si="946"/>
        <v>#VALUE!</v>
      </c>
      <c r="RG228" s="384" t="e">
        <f t="shared" si="946"/>
        <v>#VALUE!</v>
      </c>
      <c r="RH228" s="384" t="e">
        <f t="shared" si="946"/>
        <v>#VALUE!</v>
      </c>
      <c r="RI228" s="384" t="e">
        <f t="shared" si="946"/>
        <v>#VALUE!</v>
      </c>
      <c r="RJ228" s="384" t="e">
        <f t="shared" si="946"/>
        <v>#VALUE!</v>
      </c>
      <c r="RK228" s="384" t="e">
        <f t="shared" si="946"/>
        <v>#VALUE!</v>
      </c>
      <c r="RL228" s="384" t="e">
        <f t="shared" si="946"/>
        <v>#VALUE!</v>
      </c>
      <c r="RM228" s="384" t="e">
        <f t="shared" si="946"/>
        <v>#VALUE!</v>
      </c>
      <c r="RN228" s="384" t="e">
        <f t="shared" si="946"/>
        <v>#VALUE!</v>
      </c>
      <c r="RO228" s="384" t="e">
        <f t="shared" si="946"/>
        <v>#VALUE!</v>
      </c>
      <c r="RP228" s="384" t="e">
        <f t="shared" si="946"/>
        <v>#VALUE!</v>
      </c>
      <c r="RQ228" s="384" t="e">
        <f t="shared" si="946"/>
        <v>#VALUE!</v>
      </c>
      <c r="RR228" s="384" t="e">
        <f t="shared" si="946"/>
        <v>#VALUE!</v>
      </c>
      <c r="RS228" s="384" t="e">
        <f t="shared" si="946"/>
        <v>#VALUE!</v>
      </c>
      <c r="RT228" s="384" t="e">
        <f t="shared" si="946"/>
        <v>#VALUE!</v>
      </c>
      <c r="RU228" s="384" t="e">
        <f t="shared" si="946"/>
        <v>#VALUE!</v>
      </c>
      <c r="RV228" s="384" t="e">
        <f t="shared" si="946"/>
        <v>#VALUE!</v>
      </c>
      <c r="RW228" s="384" t="e">
        <f t="shared" si="946"/>
        <v>#VALUE!</v>
      </c>
      <c r="RX228" s="384" t="e">
        <f t="shared" si="946"/>
        <v>#VALUE!</v>
      </c>
      <c r="RY228" s="384" t="e">
        <f t="shared" ref="RY228:UJ228" si="947">IF(RY222="","",RY222*RY217)</f>
        <v>#VALUE!</v>
      </c>
      <c r="RZ228" s="384" t="e">
        <f t="shared" si="947"/>
        <v>#VALUE!</v>
      </c>
      <c r="SA228" s="384" t="e">
        <f t="shared" si="947"/>
        <v>#VALUE!</v>
      </c>
      <c r="SB228" s="384" t="e">
        <f t="shared" si="947"/>
        <v>#VALUE!</v>
      </c>
      <c r="SC228" s="384" t="e">
        <f t="shared" si="947"/>
        <v>#VALUE!</v>
      </c>
      <c r="SD228" s="384" t="e">
        <f t="shared" si="947"/>
        <v>#VALUE!</v>
      </c>
      <c r="SE228" s="384" t="e">
        <f t="shared" si="947"/>
        <v>#VALUE!</v>
      </c>
      <c r="SF228" s="384" t="e">
        <f t="shared" si="947"/>
        <v>#VALUE!</v>
      </c>
      <c r="SG228" s="384" t="e">
        <f t="shared" si="947"/>
        <v>#VALUE!</v>
      </c>
      <c r="SH228" s="384" t="e">
        <f t="shared" si="947"/>
        <v>#VALUE!</v>
      </c>
      <c r="SI228" s="384" t="e">
        <f t="shared" si="947"/>
        <v>#VALUE!</v>
      </c>
      <c r="SJ228" s="384" t="e">
        <f t="shared" si="947"/>
        <v>#VALUE!</v>
      </c>
      <c r="SK228" s="384" t="e">
        <f t="shared" si="947"/>
        <v>#VALUE!</v>
      </c>
      <c r="SL228" s="384" t="e">
        <f t="shared" si="947"/>
        <v>#VALUE!</v>
      </c>
      <c r="SM228" s="384" t="e">
        <f t="shared" si="947"/>
        <v>#VALUE!</v>
      </c>
      <c r="SN228" s="384" t="e">
        <f t="shared" si="947"/>
        <v>#VALUE!</v>
      </c>
      <c r="SO228" s="384" t="e">
        <f t="shared" si="947"/>
        <v>#VALUE!</v>
      </c>
      <c r="SP228" s="384" t="e">
        <f t="shared" si="947"/>
        <v>#VALUE!</v>
      </c>
      <c r="SQ228" s="384" t="e">
        <f t="shared" si="947"/>
        <v>#VALUE!</v>
      </c>
      <c r="SR228" s="384" t="e">
        <f t="shared" si="947"/>
        <v>#VALUE!</v>
      </c>
      <c r="SS228" s="384" t="e">
        <f t="shared" si="947"/>
        <v>#VALUE!</v>
      </c>
      <c r="ST228" s="384" t="e">
        <f t="shared" si="947"/>
        <v>#VALUE!</v>
      </c>
      <c r="SU228" s="384" t="e">
        <f t="shared" si="947"/>
        <v>#VALUE!</v>
      </c>
      <c r="SV228" s="384" t="e">
        <f t="shared" si="947"/>
        <v>#VALUE!</v>
      </c>
      <c r="SW228" s="384" t="e">
        <f t="shared" si="947"/>
        <v>#VALUE!</v>
      </c>
      <c r="SX228" s="384" t="e">
        <f t="shared" si="947"/>
        <v>#VALUE!</v>
      </c>
      <c r="SY228" s="384" t="e">
        <f t="shared" si="947"/>
        <v>#VALUE!</v>
      </c>
      <c r="SZ228" s="384" t="e">
        <f t="shared" si="947"/>
        <v>#VALUE!</v>
      </c>
      <c r="TA228" s="384" t="e">
        <f t="shared" si="947"/>
        <v>#VALUE!</v>
      </c>
      <c r="TB228" s="384" t="e">
        <f t="shared" si="947"/>
        <v>#VALUE!</v>
      </c>
      <c r="TC228" s="384" t="e">
        <f t="shared" si="947"/>
        <v>#VALUE!</v>
      </c>
      <c r="TD228" s="384" t="e">
        <f t="shared" si="947"/>
        <v>#VALUE!</v>
      </c>
      <c r="TE228" s="384" t="e">
        <f t="shared" si="947"/>
        <v>#VALUE!</v>
      </c>
      <c r="TF228" s="384" t="e">
        <f t="shared" si="947"/>
        <v>#VALUE!</v>
      </c>
      <c r="TG228" s="384" t="e">
        <f t="shared" si="947"/>
        <v>#VALUE!</v>
      </c>
      <c r="TH228" s="384" t="e">
        <f t="shared" si="947"/>
        <v>#VALUE!</v>
      </c>
      <c r="TI228" s="384" t="e">
        <f t="shared" si="947"/>
        <v>#VALUE!</v>
      </c>
      <c r="TJ228" s="384" t="e">
        <f t="shared" si="947"/>
        <v>#VALUE!</v>
      </c>
      <c r="TK228" s="384" t="e">
        <f t="shared" si="947"/>
        <v>#VALUE!</v>
      </c>
      <c r="TL228" s="384" t="e">
        <f t="shared" si="947"/>
        <v>#VALUE!</v>
      </c>
      <c r="TM228" s="384" t="e">
        <f t="shared" si="947"/>
        <v>#VALUE!</v>
      </c>
      <c r="TN228" s="384" t="e">
        <f t="shared" si="947"/>
        <v>#VALUE!</v>
      </c>
      <c r="TO228" s="384" t="e">
        <f t="shared" si="947"/>
        <v>#VALUE!</v>
      </c>
      <c r="TP228" s="384" t="e">
        <f t="shared" si="947"/>
        <v>#VALUE!</v>
      </c>
      <c r="TQ228" s="384" t="e">
        <f t="shared" si="947"/>
        <v>#VALUE!</v>
      </c>
      <c r="TR228" s="384" t="e">
        <f t="shared" si="947"/>
        <v>#VALUE!</v>
      </c>
      <c r="TS228" s="384" t="e">
        <f t="shared" si="947"/>
        <v>#VALUE!</v>
      </c>
      <c r="TT228" s="384" t="e">
        <f t="shared" si="947"/>
        <v>#VALUE!</v>
      </c>
      <c r="TU228" s="384" t="e">
        <f t="shared" si="947"/>
        <v>#VALUE!</v>
      </c>
      <c r="TV228" s="384" t="e">
        <f t="shared" si="947"/>
        <v>#VALUE!</v>
      </c>
      <c r="TW228" s="384" t="e">
        <f t="shared" si="947"/>
        <v>#VALUE!</v>
      </c>
      <c r="TX228" s="384" t="e">
        <f t="shared" si="947"/>
        <v>#VALUE!</v>
      </c>
      <c r="TY228" s="384" t="e">
        <f t="shared" si="947"/>
        <v>#VALUE!</v>
      </c>
      <c r="TZ228" s="384" t="e">
        <f t="shared" si="947"/>
        <v>#VALUE!</v>
      </c>
      <c r="UA228" s="384" t="e">
        <f t="shared" si="947"/>
        <v>#VALUE!</v>
      </c>
      <c r="UB228" s="384" t="e">
        <f t="shared" si="947"/>
        <v>#VALUE!</v>
      </c>
      <c r="UC228" s="384" t="e">
        <f t="shared" si="947"/>
        <v>#VALUE!</v>
      </c>
      <c r="UD228" s="384" t="e">
        <f t="shared" si="947"/>
        <v>#VALUE!</v>
      </c>
      <c r="UE228" s="384" t="e">
        <f t="shared" si="947"/>
        <v>#VALUE!</v>
      </c>
      <c r="UF228" s="384" t="e">
        <f t="shared" si="947"/>
        <v>#VALUE!</v>
      </c>
      <c r="UG228" s="384" t="e">
        <f t="shared" si="947"/>
        <v>#VALUE!</v>
      </c>
      <c r="UH228" s="384" t="e">
        <f t="shared" si="947"/>
        <v>#VALUE!</v>
      </c>
      <c r="UI228" s="384" t="e">
        <f t="shared" si="947"/>
        <v>#VALUE!</v>
      </c>
      <c r="UJ228" s="384" t="e">
        <f t="shared" si="947"/>
        <v>#VALUE!</v>
      </c>
      <c r="UK228" s="384" t="e">
        <f t="shared" ref="UK228:WI228" si="948">IF(UK222="","",UK222*UK217)</f>
        <v>#VALUE!</v>
      </c>
      <c r="UL228" s="384" t="e">
        <f t="shared" si="948"/>
        <v>#VALUE!</v>
      </c>
      <c r="UM228" s="384" t="e">
        <f t="shared" si="948"/>
        <v>#VALUE!</v>
      </c>
      <c r="UN228" s="384" t="e">
        <f t="shared" si="948"/>
        <v>#VALUE!</v>
      </c>
      <c r="UO228" s="384" t="e">
        <f t="shared" si="948"/>
        <v>#VALUE!</v>
      </c>
      <c r="UP228" s="384" t="e">
        <f t="shared" si="948"/>
        <v>#VALUE!</v>
      </c>
      <c r="UQ228" s="384" t="e">
        <f t="shared" si="948"/>
        <v>#VALUE!</v>
      </c>
      <c r="UR228" s="384" t="e">
        <f t="shared" si="948"/>
        <v>#VALUE!</v>
      </c>
      <c r="US228" s="384" t="e">
        <f t="shared" si="948"/>
        <v>#VALUE!</v>
      </c>
      <c r="UT228" s="384" t="e">
        <f t="shared" si="948"/>
        <v>#VALUE!</v>
      </c>
      <c r="UU228" s="384" t="e">
        <f t="shared" si="948"/>
        <v>#VALUE!</v>
      </c>
      <c r="UV228" s="384" t="e">
        <f t="shared" si="948"/>
        <v>#VALUE!</v>
      </c>
      <c r="UW228" s="384" t="e">
        <f t="shared" si="948"/>
        <v>#VALUE!</v>
      </c>
      <c r="UX228" s="384" t="e">
        <f t="shared" si="948"/>
        <v>#VALUE!</v>
      </c>
      <c r="UY228" s="384" t="e">
        <f t="shared" si="948"/>
        <v>#VALUE!</v>
      </c>
      <c r="UZ228" s="384" t="e">
        <f t="shared" si="948"/>
        <v>#VALUE!</v>
      </c>
      <c r="VA228" s="384" t="e">
        <f t="shared" si="948"/>
        <v>#VALUE!</v>
      </c>
      <c r="VB228" s="384" t="e">
        <f t="shared" si="948"/>
        <v>#VALUE!</v>
      </c>
      <c r="VC228" s="384" t="e">
        <f t="shared" si="948"/>
        <v>#VALUE!</v>
      </c>
      <c r="VD228" s="384" t="e">
        <f t="shared" si="948"/>
        <v>#VALUE!</v>
      </c>
      <c r="VE228" s="384" t="e">
        <f t="shared" si="948"/>
        <v>#VALUE!</v>
      </c>
      <c r="VF228" s="384" t="e">
        <f t="shared" si="948"/>
        <v>#VALUE!</v>
      </c>
      <c r="VG228" s="384" t="e">
        <f t="shared" si="948"/>
        <v>#VALUE!</v>
      </c>
      <c r="VH228" s="384" t="e">
        <f t="shared" si="948"/>
        <v>#VALUE!</v>
      </c>
      <c r="VI228" s="384" t="e">
        <f t="shared" si="948"/>
        <v>#VALUE!</v>
      </c>
      <c r="VJ228" s="384" t="e">
        <f t="shared" si="948"/>
        <v>#VALUE!</v>
      </c>
      <c r="VK228" s="384" t="e">
        <f t="shared" si="948"/>
        <v>#VALUE!</v>
      </c>
      <c r="VL228" s="384" t="e">
        <f t="shared" si="948"/>
        <v>#VALUE!</v>
      </c>
      <c r="VM228" s="384" t="e">
        <f t="shared" si="948"/>
        <v>#VALUE!</v>
      </c>
      <c r="VN228" s="384" t="e">
        <f t="shared" si="948"/>
        <v>#VALUE!</v>
      </c>
      <c r="VO228" s="384" t="e">
        <f t="shared" si="948"/>
        <v>#VALUE!</v>
      </c>
      <c r="VP228" s="384" t="e">
        <f t="shared" si="948"/>
        <v>#VALUE!</v>
      </c>
      <c r="VQ228" s="384" t="e">
        <f t="shared" si="948"/>
        <v>#VALUE!</v>
      </c>
      <c r="VR228" s="384" t="e">
        <f t="shared" si="948"/>
        <v>#VALUE!</v>
      </c>
      <c r="VS228" s="384" t="e">
        <f t="shared" si="948"/>
        <v>#VALUE!</v>
      </c>
      <c r="VT228" s="384" t="e">
        <f t="shared" si="948"/>
        <v>#VALUE!</v>
      </c>
      <c r="VU228" s="384" t="e">
        <f t="shared" si="948"/>
        <v>#VALUE!</v>
      </c>
      <c r="VV228" s="384" t="e">
        <f t="shared" si="948"/>
        <v>#VALUE!</v>
      </c>
      <c r="VW228" s="384" t="e">
        <f t="shared" si="948"/>
        <v>#VALUE!</v>
      </c>
      <c r="VX228" s="384" t="e">
        <f t="shared" si="948"/>
        <v>#VALUE!</v>
      </c>
      <c r="VY228" s="384" t="e">
        <f t="shared" si="948"/>
        <v>#VALUE!</v>
      </c>
      <c r="VZ228" s="384" t="e">
        <f t="shared" si="948"/>
        <v>#VALUE!</v>
      </c>
      <c r="WA228" s="384" t="e">
        <f t="shared" si="948"/>
        <v>#VALUE!</v>
      </c>
      <c r="WB228" s="384" t="e">
        <f t="shared" si="948"/>
        <v>#VALUE!</v>
      </c>
      <c r="WC228" s="384" t="e">
        <f t="shared" si="948"/>
        <v>#VALUE!</v>
      </c>
      <c r="WD228" s="384" t="e">
        <f t="shared" si="948"/>
        <v>#VALUE!</v>
      </c>
      <c r="WE228" s="384" t="e">
        <f t="shared" si="948"/>
        <v>#VALUE!</v>
      </c>
      <c r="WF228" s="384" t="e">
        <f t="shared" si="948"/>
        <v>#VALUE!</v>
      </c>
      <c r="WG228" s="384" t="e">
        <f t="shared" si="948"/>
        <v>#VALUE!</v>
      </c>
      <c r="WH228" s="384" t="e">
        <f t="shared" si="948"/>
        <v>#VALUE!</v>
      </c>
      <c r="WI228" s="382" t="e">
        <f t="shared" si="948"/>
        <v>#VALUE!</v>
      </c>
    </row>
    <row r="229" spans="1:607">
      <c r="A229" s="348"/>
      <c r="B229" s="360" t="s">
        <v>961</v>
      </c>
      <c r="C229" s="348"/>
      <c r="D229" s="348"/>
      <c r="E229" s="348"/>
      <c r="F229" s="348"/>
      <c r="G229" s="361" t="str">
        <f t="shared" si="734"/>
        <v/>
      </c>
      <c r="H229" s="361" t="str">
        <f t="shared" si="735"/>
        <v/>
      </c>
      <c r="I229" s="397"/>
      <c r="J229" s="348"/>
      <c r="K229" s="348"/>
      <c r="L229" s="348"/>
      <c r="M229" s="348"/>
      <c r="N229" s="400"/>
      <c r="O229" s="400"/>
      <c r="P229" s="400"/>
      <c r="Q229" s="400"/>
      <c r="R229" s="400"/>
      <c r="S229" s="400"/>
      <c r="T229" s="400"/>
      <c r="U229" s="400"/>
      <c r="V229" s="400"/>
      <c r="W229" s="400"/>
      <c r="X229" s="400"/>
      <c r="Y229" s="400"/>
      <c r="Z229" s="400"/>
      <c r="AA229" s="400"/>
      <c r="AB229" s="400"/>
      <c r="AC229" s="400"/>
      <c r="AD229" s="400"/>
      <c r="AE229" s="400"/>
      <c r="AF229" s="400"/>
      <c r="AG229" s="400"/>
      <c r="AH229" s="400"/>
      <c r="AI229" s="400"/>
      <c r="AJ229" s="400"/>
      <c r="AK229" s="400"/>
      <c r="AL229" s="400"/>
      <c r="AM229" s="400"/>
      <c r="AN229" s="400"/>
      <c r="AO229" s="400"/>
      <c r="AP229" s="400"/>
      <c r="AQ229" s="400"/>
      <c r="AR229" s="400"/>
      <c r="AS229" s="400"/>
      <c r="AT229" s="400"/>
      <c r="AU229" s="400"/>
      <c r="AV229" s="400"/>
      <c r="AW229" s="400"/>
      <c r="AX229" s="400"/>
      <c r="AY229" s="400"/>
      <c r="AZ229" s="400"/>
      <c r="BA229" s="400"/>
      <c r="BB229" s="400"/>
      <c r="BC229" s="400"/>
      <c r="BD229" s="400"/>
      <c r="BE229" s="400"/>
      <c r="BF229" s="400"/>
      <c r="BG229" s="400"/>
      <c r="BH229" s="400"/>
      <c r="BI229" s="400"/>
      <c r="BJ229" s="400"/>
      <c r="BK229" s="400"/>
      <c r="BL229" s="400"/>
      <c r="BM229" s="400"/>
      <c r="BN229" s="400"/>
      <c r="BO229" s="400"/>
      <c r="BP229" s="400"/>
      <c r="BQ229" s="400"/>
      <c r="BR229" s="400"/>
      <c r="BS229" s="400"/>
      <c r="BT229" s="400"/>
      <c r="BU229" s="400"/>
      <c r="BV229" s="400"/>
      <c r="BW229" s="400"/>
      <c r="BX229" s="400"/>
      <c r="BY229" s="400"/>
      <c r="BZ229" s="400"/>
      <c r="CA229" s="400"/>
      <c r="CB229" s="400"/>
      <c r="CC229" s="400"/>
      <c r="CD229" s="400"/>
      <c r="CE229" s="400"/>
      <c r="CF229" s="400"/>
      <c r="CG229" s="400"/>
      <c r="CH229" s="400"/>
      <c r="CI229" s="400"/>
      <c r="CJ229" s="400"/>
      <c r="CK229" s="400"/>
      <c r="CL229" s="400"/>
      <c r="CM229" s="400"/>
      <c r="CN229" s="400"/>
      <c r="CO229" s="400"/>
      <c r="CP229" s="400"/>
      <c r="CQ229" s="400"/>
      <c r="CR229" s="400"/>
      <c r="CS229" s="400"/>
      <c r="CT229" s="400"/>
      <c r="CU229" s="400"/>
      <c r="CV229" s="400"/>
      <c r="CW229" s="400"/>
      <c r="CX229" s="400"/>
      <c r="CY229" s="400"/>
      <c r="CZ229" s="362"/>
      <c r="DA229" s="904"/>
      <c r="DB229" s="899" t="s">
        <v>1395</v>
      </c>
      <c r="DC229" s="899"/>
      <c r="DD229" s="382" t="e">
        <f>IF(DD223="","",DD223*DD217)</f>
        <v>#VALUE!</v>
      </c>
      <c r="DE229" s="382" t="e">
        <f t="shared" ref="DE229:FP229" si="949">IF(DE223="","",DE223*DE217)</f>
        <v>#VALUE!</v>
      </c>
      <c r="DF229" s="382" t="e">
        <f t="shared" si="949"/>
        <v>#VALUE!</v>
      </c>
      <c r="DG229" s="382" t="e">
        <f t="shared" si="949"/>
        <v>#VALUE!</v>
      </c>
      <c r="DH229" s="382" t="e">
        <f t="shared" si="949"/>
        <v>#VALUE!</v>
      </c>
      <c r="DI229" s="382" t="e">
        <f t="shared" si="949"/>
        <v>#VALUE!</v>
      </c>
      <c r="DJ229" s="382" t="e">
        <f t="shared" si="949"/>
        <v>#VALUE!</v>
      </c>
      <c r="DK229" s="382" t="e">
        <f t="shared" si="949"/>
        <v>#VALUE!</v>
      </c>
      <c r="DL229" s="382" t="e">
        <f t="shared" si="949"/>
        <v>#VALUE!</v>
      </c>
      <c r="DM229" s="382" t="e">
        <f t="shared" si="949"/>
        <v>#VALUE!</v>
      </c>
      <c r="DN229" s="382" t="e">
        <f t="shared" si="949"/>
        <v>#VALUE!</v>
      </c>
      <c r="DO229" s="382" t="e">
        <f t="shared" si="949"/>
        <v>#VALUE!</v>
      </c>
      <c r="DP229" s="382" t="e">
        <f t="shared" si="949"/>
        <v>#VALUE!</v>
      </c>
      <c r="DQ229" s="382" t="e">
        <f t="shared" si="949"/>
        <v>#VALUE!</v>
      </c>
      <c r="DR229" s="382" t="e">
        <f t="shared" si="949"/>
        <v>#VALUE!</v>
      </c>
      <c r="DS229" s="382" t="e">
        <f t="shared" si="949"/>
        <v>#VALUE!</v>
      </c>
      <c r="DT229" s="382" t="e">
        <f t="shared" si="949"/>
        <v>#VALUE!</v>
      </c>
      <c r="DU229" s="382" t="e">
        <f t="shared" si="949"/>
        <v>#VALUE!</v>
      </c>
      <c r="DV229" s="382" t="e">
        <f t="shared" si="949"/>
        <v>#VALUE!</v>
      </c>
      <c r="DW229" s="382" t="e">
        <f t="shared" si="949"/>
        <v>#VALUE!</v>
      </c>
      <c r="DX229" s="383" t="e">
        <f t="shared" si="949"/>
        <v>#VALUE!</v>
      </c>
      <c r="DY229" s="382" t="e">
        <f t="shared" si="949"/>
        <v>#VALUE!</v>
      </c>
      <c r="DZ229" s="382" t="e">
        <f t="shared" si="949"/>
        <v>#VALUE!</v>
      </c>
      <c r="EA229" s="382" t="e">
        <f t="shared" si="949"/>
        <v>#VALUE!</v>
      </c>
      <c r="EB229" s="382" t="e">
        <f t="shared" si="949"/>
        <v>#VALUE!</v>
      </c>
      <c r="EC229" s="382" t="e">
        <f t="shared" si="949"/>
        <v>#VALUE!</v>
      </c>
      <c r="ED229" s="382" t="e">
        <f t="shared" si="949"/>
        <v>#VALUE!</v>
      </c>
      <c r="EE229" s="382" t="e">
        <f t="shared" si="949"/>
        <v>#VALUE!</v>
      </c>
      <c r="EF229" s="382" t="e">
        <f t="shared" si="949"/>
        <v>#VALUE!</v>
      </c>
      <c r="EG229" s="382" t="e">
        <f t="shared" si="949"/>
        <v>#VALUE!</v>
      </c>
      <c r="EH229" s="382" t="e">
        <f t="shared" si="949"/>
        <v>#VALUE!</v>
      </c>
      <c r="EI229" s="382" t="e">
        <f t="shared" si="949"/>
        <v>#VALUE!</v>
      </c>
      <c r="EJ229" s="382" t="e">
        <f t="shared" si="949"/>
        <v>#VALUE!</v>
      </c>
      <c r="EK229" s="382" t="e">
        <f t="shared" si="949"/>
        <v>#VALUE!</v>
      </c>
      <c r="EL229" s="382" t="e">
        <f t="shared" si="949"/>
        <v>#VALUE!</v>
      </c>
      <c r="EM229" s="382" t="e">
        <f t="shared" si="949"/>
        <v>#VALUE!</v>
      </c>
      <c r="EN229" s="382" t="e">
        <f t="shared" si="949"/>
        <v>#VALUE!</v>
      </c>
      <c r="EO229" s="382" t="e">
        <f t="shared" si="949"/>
        <v>#VALUE!</v>
      </c>
      <c r="EP229" s="382" t="e">
        <f t="shared" si="949"/>
        <v>#VALUE!</v>
      </c>
      <c r="EQ229" s="382" t="e">
        <f t="shared" si="949"/>
        <v>#VALUE!</v>
      </c>
      <c r="ER229" s="382" t="e">
        <f t="shared" si="949"/>
        <v>#VALUE!</v>
      </c>
      <c r="ES229" s="382" t="e">
        <f t="shared" si="949"/>
        <v>#VALUE!</v>
      </c>
      <c r="ET229" s="382" t="e">
        <f t="shared" si="949"/>
        <v>#VALUE!</v>
      </c>
      <c r="EU229" s="382" t="e">
        <f t="shared" si="949"/>
        <v>#VALUE!</v>
      </c>
      <c r="EV229" s="382" t="e">
        <f t="shared" si="949"/>
        <v>#VALUE!</v>
      </c>
      <c r="EW229" s="382" t="e">
        <f t="shared" si="949"/>
        <v>#VALUE!</v>
      </c>
      <c r="EX229" s="382" t="e">
        <f t="shared" si="949"/>
        <v>#VALUE!</v>
      </c>
      <c r="EY229" s="382" t="e">
        <f t="shared" si="949"/>
        <v>#VALUE!</v>
      </c>
      <c r="EZ229" s="382" t="e">
        <f t="shared" si="949"/>
        <v>#VALUE!</v>
      </c>
      <c r="FA229" s="382" t="e">
        <f t="shared" si="949"/>
        <v>#VALUE!</v>
      </c>
      <c r="FB229" s="382" t="e">
        <f t="shared" si="949"/>
        <v>#VALUE!</v>
      </c>
      <c r="FC229" s="382" t="e">
        <f t="shared" si="949"/>
        <v>#VALUE!</v>
      </c>
      <c r="FD229" s="382" t="e">
        <f t="shared" si="949"/>
        <v>#VALUE!</v>
      </c>
      <c r="FE229" s="382" t="e">
        <f t="shared" si="949"/>
        <v>#VALUE!</v>
      </c>
      <c r="FF229" s="382" t="e">
        <f t="shared" si="949"/>
        <v>#VALUE!</v>
      </c>
      <c r="FG229" s="382" t="e">
        <f t="shared" si="949"/>
        <v>#VALUE!</v>
      </c>
      <c r="FH229" s="382" t="e">
        <f t="shared" si="949"/>
        <v>#VALUE!</v>
      </c>
      <c r="FI229" s="382" t="e">
        <f t="shared" si="949"/>
        <v>#VALUE!</v>
      </c>
      <c r="FJ229" s="382" t="e">
        <f t="shared" si="949"/>
        <v>#VALUE!</v>
      </c>
      <c r="FK229" s="382" t="e">
        <f t="shared" si="949"/>
        <v>#VALUE!</v>
      </c>
      <c r="FL229" s="382" t="e">
        <f t="shared" si="949"/>
        <v>#VALUE!</v>
      </c>
      <c r="FM229" s="382" t="e">
        <f t="shared" si="949"/>
        <v>#VALUE!</v>
      </c>
      <c r="FN229" s="382" t="e">
        <f t="shared" si="949"/>
        <v>#VALUE!</v>
      </c>
      <c r="FO229" s="382" t="e">
        <f t="shared" si="949"/>
        <v>#VALUE!</v>
      </c>
      <c r="FP229" s="382" t="e">
        <f t="shared" si="949"/>
        <v>#VALUE!</v>
      </c>
      <c r="FQ229" s="382" t="e">
        <f t="shared" ref="FQ229:IB229" si="950">IF(FQ223="","",FQ223*FQ217)</f>
        <v>#VALUE!</v>
      </c>
      <c r="FR229" s="382" t="e">
        <f t="shared" si="950"/>
        <v>#VALUE!</v>
      </c>
      <c r="FS229" s="382" t="e">
        <f t="shared" si="950"/>
        <v>#VALUE!</v>
      </c>
      <c r="FT229" s="382" t="e">
        <f t="shared" si="950"/>
        <v>#VALUE!</v>
      </c>
      <c r="FU229" s="382" t="e">
        <f t="shared" si="950"/>
        <v>#VALUE!</v>
      </c>
      <c r="FV229" s="382" t="e">
        <f t="shared" si="950"/>
        <v>#VALUE!</v>
      </c>
      <c r="FW229" s="382" t="e">
        <f t="shared" si="950"/>
        <v>#VALUE!</v>
      </c>
      <c r="FX229" s="382" t="e">
        <f t="shared" si="950"/>
        <v>#VALUE!</v>
      </c>
      <c r="FY229" s="382" t="e">
        <f t="shared" si="950"/>
        <v>#VALUE!</v>
      </c>
      <c r="FZ229" s="382" t="e">
        <f t="shared" si="950"/>
        <v>#VALUE!</v>
      </c>
      <c r="GA229" s="382" t="e">
        <f t="shared" si="950"/>
        <v>#VALUE!</v>
      </c>
      <c r="GB229" s="382" t="e">
        <f t="shared" si="950"/>
        <v>#VALUE!</v>
      </c>
      <c r="GC229" s="382" t="e">
        <f t="shared" si="950"/>
        <v>#VALUE!</v>
      </c>
      <c r="GD229" s="382" t="e">
        <f t="shared" si="950"/>
        <v>#VALUE!</v>
      </c>
      <c r="GE229" s="382" t="e">
        <f t="shared" si="950"/>
        <v>#VALUE!</v>
      </c>
      <c r="GF229" s="382" t="e">
        <f t="shared" si="950"/>
        <v>#VALUE!</v>
      </c>
      <c r="GG229" s="382" t="e">
        <f t="shared" si="950"/>
        <v>#VALUE!</v>
      </c>
      <c r="GH229" s="382" t="e">
        <f t="shared" si="950"/>
        <v>#VALUE!</v>
      </c>
      <c r="GI229" s="382" t="e">
        <f t="shared" si="950"/>
        <v>#VALUE!</v>
      </c>
      <c r="GJ229" s="382" t="e">
        <f t="shared" si="950"/>
        <v>#VALUE!</v>
      </c>
      <c r="GK229" s="382" t="e">
        <f t="shared" si="950"/>
        <v>#VALUE!</v>
      </c>
      <c r="GL229" s="382" t="e">
        <f t="shared" si="950"/>
        <v>#VALUE!</v>
      </c>
      <c r="GM229" s="382" t="e">
        <f t="shared" si="950"/>
        <v>#VALUE!</v>
      </c>
      <c r="GN229" s="382" t="e">
        <f t="shared" si="950"/>
        <v>#VALUE!</v>
      </c>
      <c r="GO229" s="382" t="e">
        <f t="shared" si="950"/>
        <v>#VALUE!</v>
      </c>
      <c r="GP229" s="382" t="e">
        <f t="shared" si="950"/>
        <v>#VALUE!</v>
      </c>
      <c r="GQ229" s="382" t="e">
        <f t="shared" si="950"/>
        <v>#VALUE!</v>
      </c>
      <c r="GR229" s="382" t="e">
        <f t="shared" si="950"/>
        <v>#VALUE!</v>
      </c>
      <c r="GS229" s="382" t="e">
        <f t="shared" si="950"/>
        <v>#VALUE!</v>
      </c>
      <c r="GT229" s="382" t="e">
        <f t="shared" si="950"/>
        <v>#VALUE!</v>
      </c>
      <c r="GU229" s="382" t="e">
        <f t="shared" si="950"/>
        <v>#VALUE!</v>
      </c>
      <c r="GV229" s="382" t="e">
        <f t="shared" si="950"/>
        <v>#VALUE!</v>
      </c>
      <c r="GW229" s="382" t="e">
        <f t="shared" si="950"/>
        <v>#VALUE!</v>
      </c>
      <c r="GX229" s="382" t="e">
        <f t="shared" si="950"/>
        <v>#VALUE!</v>
      </c>
      <c r="GY229" s="382" t="e">
        <f t="shared" si="950"/>
        <v>#VALUE!</v>
      </c>
      <c r="GZ229" s="382" t="e">
        <f t="shared" si="950"/>
        <v>#VALUE!</v>
      </c>
      <c r="HA229" s="382" t="e">
        <f t="shared" si="950"/>
        <v>#VALUE!</v>
      </c>
      <c r="HB229" s="382" t="e">
        <f t="shared" si="950"/>
        <v>#VALUE!</v>
      </c>
      <c r="HC229" s="382" t="e">
        <f t="shared" si="950"/>
        <v>#VALUE!</v>
      </c>
      <c r="HD229" s="382" t="e">
        <f t="shared" si="950"/>
        <v>#VALUE!</v>
      </c>
      <c r="HE229" s="382" t="e">
        <f t="shared" si="950"/>
        <v>#VALUE!</v>
      </c>
      <c r="HF229" s="382" t="e">
        <f t="shared" si="950"/>
        <v>#VALUE!</v>
      </c>
      <c r="HG229" s="382" t="e">
        <f t="shared" si="950"/>
        <v>#VALUE!</v>
      </c>
      <c r="HH229" s="382" t="e">
        <f t="shared" si="950"/>
        <v>#VALUE!</v>
      </c>
      <c r="HI229" s="382" t="e">
        <f t="shared" si="950"/>
        <v>#VALUE!</v>
      </c>
      <c r="HJ229" s="382" t="e">
        <f t="shared" si="950"/>
        <v>#VALUE!</v>
      </c>
      <c r="HK229" s="382" t="e">
        <f t="shared" si="950"/>
        <v>#VALUE!</v>
      </c>
      <c r="HL229" s="382" t="e">
        <f t="shared" si="950"/>
        <v>#VALUE!</v>
      </c>
      <c r="HM229" s="382" t="e">
        <f t="shared" si="950"/>
        <v>#VALUE!</v>
      </c>
      <c r="HN229" s="382" t="e">
        <f t="shared" si="950"/>
        <v>#VALUE!</v>
      </c>
      <c r="HO229" s="382" t="e">
        <f t="shared" si="950"/>
        <v>#VALUE!</v>
      </c>
      <c r="HP229" s="382" t="e">
        <f t="shared" si="950"/>
        <v>#VALUE!</v>
      </c>
      <c r="HQ229" s="382" t="e">
        <f t="shared" si="950"/>
        <v>#VALUE!</v>
      </c>
      <c r="HR229" s="382" t="e">
        <f t="shared" si="950"/>
        <v>#VALUE!</v>
      </c>
      <c r="HS229" s="382" t="e">
        <f t="shared" si="950"/>
        <v>#VALUE!</v>
      </c>
      <c r="HT229" s="382" t="e">
        <f t="shared" si="950"/>
        <v>#VALUE!</v>
      </c>
      <c r="HU229" s="382" t="e">
        <f t="shared" si="950"/>
        <v>#VALUE!</v>
      </c>
      <c r="HV229" s="382" t="e">
        <f t="shared" si="950"/>
        <v>#VALUE!</v>
      </c>
      <c r="HW229" s="382" t="e">
        <f t="shared" si="950"/>
        <v>#VALUE!</v>
      </c>
      <c r="HX229" s="382" t="e">
        <f t="shared" si="950"/>
        <v>#VALUE!</v>
      </c>
      <c r="HY229" s="382" t="e">
        <f t="shared" si="950"/>
        <v>#VALUE!</v>
      </c>
      <c r="HZ229" s="382" t="e">
        <f t="shared" si="950"/>
        <v>#VALUE!</v>
      </c>
      <c r="IA229" s="382" t="e">
        <f t="shared" si="950"/>
        <v>#VALUE!</v>
      </c>
      <c r="IB229" s="382" t="e">
        <f t="shared" si="950"/>
        <v>#VALUE!</v>
      </c>
      <c r="IC229" s="382" t="e">
        <f t="shared" ref="IC229:KN229" si="951">IF(IC223="","",IC223*IC217)</f>
        <v>#VALUE!</v>
      </c>
      <c r="ID229" s="382" t="e">
        <f t="shared" si="951"/>
        <v>#VALUE!</v>
      </c>
      <c r="IE229" s="382" t="e">
        <f t="shared" si="951"/>
        <v>#VALUE!</v>
      </c>
      <c r="IF229" s="382" t="e">
        <f t="shared" si="951"/>
        <v>#VALUE!</v>
      </c>
      <c r="IG229" s="382" t="e">
        <f t="shared" si="951"/>
        <v>#VALUE!</v>
      </c>
      <c r="IH229" s="382" t="e">
        <f t="shared" si="951"/>
        <v>#VALUE!</v>
      </c>
      <c r="II229" s="382" t="e">
        <f t="shared" si="951"/>
        <v>#VALUE!</v>
      </c>
      <c r="IJ229" s="382" t="e">
        <f t="shared" si="951"/>
        <v>#VALUE!</v>
      </c>
      <c r="IK229" s="382" t="e">
        <f t="shared" si="951"/>
        <v>#VALUE!</v>
      </c>
      <c r="IL229" s="382" t="e">
        <f t="shared" si="951"/>
        <v>#VALUE!</v>
      </c>
      <c r="IM229" s="382" t="e">
        <f t="shared" si="951"/>
        <v>#VALUE!</v>
      </c>
      <c r="IN229" s="382" t="e">
        <f t="shared" si="951"/>
        <v>#VALUE!</v>
      </c>
      <c r="IO229" s="382" t="e">
        <f t="shared" si="951"/>
        <v>#VALUE!</v>
      </c>
      <c r="IP229" s="382" t="e">
        <f t="shared" si="951"/>
        <v>#VALUE!</v>
      </c>
      <c r="IQ229" s="382" t="e">
        <f t="shared" si="951"/>
        <v>#VALUE!</v>
      </c>
      <c r="IR229" s="382" t="e">
        <f t="shared" si="951"/>
        <v>#VALUE!</v>
      </c>
      <c r="IS229" s="382" t="e">
        <f t="shared" si="951"/>
        <v>#VALUE!</v>
      </c>
      <c r="IT229" s="382" t="e">
        <f t="shared" si="951"/>
        <v>#VALUE!</v>
      </c>
      <c r="IU229" s="382" t="e">
        <f t="shared" si="951"/>
        <v>#VALUE!</v>
      </c>
      <c r="IV229" s="382" t="e">
        <f t="shared" si="951"/>
        <v>#VALUE!</v>
      </c>
      <c r="IW229" s="382" t="e">
        <f t="shared" si="951"/>
        <v>#VALUE!</v>
      </c>
      <c r="IX229" s="382" t="e">
        <f t="shared" si="951"/>
        <v>#VALUE!</v>
      </c>
      <c r="IY229" s="382" t="e">
        <f t="shared" si="951"/>
        <v>#VALUE!</v>
      </c>
      <c r="IZ229" s="382" t="e">
        <f t="shared" si="951"/>
        <v>#VALUE!</v>
      </c>
      <c r="JA229" s="382" t="e">
        <f t="shared" si="951"/>
        <v>#VALUE!</v>
      </c>
      <c r="JB229" s="382" t="e">
        <f t="shared" si="951"/>
        <v>#VALUE!</v>
      </c>
      <c r="JC229" s="382" t="e">
        <f t="shared" si="951"/>
        <v>#VALUE!</v>
      </c>
      <c r="JD229" s="382" t="e">
        <f t="shared" si="951"/>
        <v>#VALUE!</v>
      </c>
      <c r="JE229" s="382" t="e">
        <f t="shared" si="951"/>
        <v>#VALUE!</v>
      </c>
      <c r="JF229" s="382" t="e">
        <f t="shared" si="951"/>
        <v>#VALUE!</v>
      </c>
      <c r="JG229" s="382" t="e">
        <f t="shared" si="951"/>
        <v>#VALUE!</v>
      </c>
      <c r="JH229" s="382" t="e">
        <f t="shared" si="951"/>
        <v>#VALUE!</v>
      </c>
      <c r="JI229" s="382" t="e">
        <f t="shared" si="951"/>
        <v>#VALUE!</v>
      </c>
      <c r="JJ229" s="382" t="e">
        <f t="shared" si="951"/>
        <v>#VALUE!</v>
      </c>
      <c r="JK229" s="382" t="e">
        <f t="shared" si="951"/>
        <v>#VALUE!</v>
      </c>
      <c r="JL229" s="382" t="e">
        <f t="shared" si="951"/>
        <v>#VALUE!</v>
      </c>
      <c r="JM229" s="382" t="e">
        <f t="shared" si="951"/>
        <v>#VALUE!</v>
      </c>
      <c r="JN229" s="382" t="e">
        <f t="shared" si="951"/>
        <v>#VALUE!</v>
      </c>
      <c r="JO229" s="382" t="e">
        <f t="shared" si="951"/>
        <v>#VALUE!</v>
      </c>
      <c r="JP229" s="382" t="e">
        <f t="shared" si="951"/>
        <v>#VALUE!</v>
      </c>
      <c r="JQ229" s="382" t="e">
        <f t="shared" si="951"/>
        <v>#VALUE!</v>
      </c>
      <c r="JR229" s="382" t="e">
        <f t="shared" si="951"/>
        <v>#VALUE!</v>
      </c>
      <c r="JS229" s="382" t="e">
        <f t="shared" si="951"/>
        <v>#VALUE!</v>
      </c>
      <c r="JT229" s="382" t="e">
        <f t="shared" si="951"/>
        <v>#VALUE!</v>
      </c>
      <c r="JU229" s="382" t="e">
        <f t="shared" si="951"/>
        <v>#VALUE!</v>
      </c>
      <c r="JV229" s="382" t="e">
        <f t="shared" si="951"/>
        <v>#VALUE!</v>
      </c>
      <c r="JW229" s="382" t="e">
        <f t="shared" si="951"/>
        <v>#VALUE!</v>
      </c>
      <c r="JX229" s="382" t="e">
        <f t="shared" si="951"/>
        <v>#VALUE!</v>
      </c>
      <c r="JY229" s="382" t="e">
        <f t="shared" si="951"/>
        <v>#VALUE!</v>
      </c>
      <c r="JZ229" s="382" t="e">
        <f t="shared" si="951"/>
        <v>#VALUE!</v>
      </c>
      <c r="KA229" s="382" t="e">
        <f t="shared" si="951"/>
        <v>#VALUE!</v>
      </c>
      <c r="KB229" s="382" t="e">
        <f t="shared" si="951"/>
        <v>#VALUE!</v>
      </c>
      <c r="KC229" s="382" t="e">
        <f t="shared" si="951"/>
        <v>#VALUE!</v>
      </c>
      <c r="KD229" s="382" t="e">
        <f t="shared" si="951"/>
        <v>#VALUE!</v>
      </c>
      <c r="KE229" s="382" t="e">
        <f t="shared" si="951"/>
        <v>#VALUE!</v>
      </c>
      <c r="KF229" s="382" t="e">
        <f t="shared" si="951"/>
        <v>#VALUE!</v>
      </c>
      <c r="KG229" s="382" t="e">
        <f t="shared" si="951"/>
        <v>#VALUE!</v>
      </c>
      <c r="KH229" s="382" t="e">
        <f t="shared" si="951"/>
        <v>#VALUE!</v>
      </c>
      <c r="KI229" s="382" t="e">
        <f t="shared" si="951"/>
        <v>#VALUE!</v>
      </c>
      <c r="KJ229" s="382" t="e">
        <f t="shared" si="951"/>
        <v>#VALUE!</v>
      </c>
      <c r="KK229" s="382" t="e">
        <f t="shared" si="951"/>
        <v>#VALUE!</v>
      </c>
      <c r="KL229" s="382" t="e">
        <f t="shared" si="951"/>
        <v>#VALUE!</v>
      </c>
      <c r="KM229" s="382" t="e">
        <f t="shared" si="951"/>
        <v>#VALUE!</v>
      </c>
      <c r="KN229" s="382" t="e">
        <f t="shared" si="951"/>
        <v>#VALUE!</v>
      </c>
      <c r="KO229" s="382" t="e">
        <f t="shared" ref="KO229:MZ229" si="952">IF(KO223="","",KO223*KO217)</f>
        <v>#VALUE!</v>
      </c>
      <c r="KP229" s="382" t="e">
        <f t="shared" si="952"/>
        <v>#VALUE!</v>
      </c>
      <c r="KQ229" s="382" t="e">
        <f t="shared" si="952"/>
        <v>#VALUE!</v>
      </c>
      <c r="KR229" s="382" t="e">
        <f t="shared" si="952"/>
        <v>#VALUE!</v>
      </c>
      <c r="KS229" s="382" t="e">
        <f t="shared" si="952"/>
        <v>#VALUE!</v>
      </c>
      <c r="KT229" s="382" t="e">
        <f t="shared" si="952"/>
        <v>#VALUE!</v>
      </c>
      <c r="KU229" s="382" t="e">
        <f t="shared" si="952"/>
        <v>#VALUE!</v>
      </c>
      <c r="KV229" s="382" t="e">
        <f t="shared" si="952"/>
        <v>#VALUE!</v>
      </c>
      <c r="KW229" s="382" t="e">
        <f t="shared" si="952"/>
        <v>#VALUE!</v>
      </c>
      <c r="KX229" s="382" t="e">
        <f t="shared" si="952"/>
        <v>#VALUE!</v>
      </c>
      <c r="KY229" s="382" t="e">
        <f t="shared" si="952"/>
        <v>#VALUE!</v>
      </c>
      <c r="KZ229" s="382" t="e">
        <f t="shared" si="952"/>
        <v>#VALUE!</v>
      </c>
      <c r="LA229" s="382" t="e">
        <f t="shared" si="952"/>
        <v>#VALUE!</v>
      </c>
      <c r="LB229" s="382" t="e">
        <f t="shared" si="952"/>
        <v>#VALUE!</v>
      </c>
      <c r="LC229" s="382" t="e">
        <f t="shared" si="952"/>
        <v>#VALUE!</v>
      </c>
      <c r="LD229" s="382" t="e">
        <f t="shared" si="952"/>
        <v>#VALUE!</v>
      </c>
      <c r="LE229" s="382" t="e">
        <f t="shared" si="952"/>
        <v>#VALUE!</v>
      </c>
      <c r="LF229" s="382" t="e">
        <f t="shared" si="952"/>
        <v>#VALUE!</v>
      </c>
      <c r="LG229" s="382" t="e">
        <f t="shared" si="952"/>
        <v>#VALUE!</v>
      </c>
      <c r="LH229" s="382" t="e">
        <f t="shared" si="952"/>
        <v>#VALUE!</v>
      </c>
      <c r="LI229" s="382" t="e">
        <f t="shared" si="952"/>
        <v>#VALUE!</v>
      </c>
      <c r="LJ229" s="382" t="e">
        <f t="shared" si="952"/>
        <v>#VALUE!</v>
      </c>
      <c r="LK229" s="382" t="e">
        <f t="shared" si="952"/>
        <v>#VALUE!</v>
      </c>
      <c r="LL229" s="382" t="e">
        <f t="shared" si="952"/>
        <v>#VALUE!</v>
      </c>
      <c r="LM229" s="382" t="e">
        <f t="shared" si="952"/>
        <v>#VALUE!</v>
      </c>
      <c r="LN229" s="382" t="e">
        <f t="shared" si="952"/>
        <v>#VALUE!</v>
      </c>
      <c r="LO229" s="382" t="e">
        <f t="shared" si="952"/>
        <v>#VALUE!</v>
      </c>
      <c r="LP229" s="382" t="e">
        <f t="shared" si="952"/>
        <v>#VALUE!</v>
      </c>
      <c r="LQ229" s="382" t="e">
        <f t="shared" si="952"/>
        <v>#VALUE!</v>
      </c>
      <c r="LR229" s="382" t="e">
        <f t="shared" si="952"/>
        <v>#VALUE!</v>
      </c>
      <c r="LS229" s="382" t="e">
        <f t="shared" si="952"/>
        <v>#VALUE!</v>
      </c>
      <c r="LT229" s="382" t="e">
        <f t="shared" si="952"/>
        <v>#VALUE!</v>
      </c>
      <c r="LU229" s="382" t="e">
        <f t="shared" si="952"/>
        <v>#VALUE!</v>
      </c>
      <c r="LV229" s="382" t="e">
        <f t="shared" si="952"/>
        <v>#VALUE!</v>
      </c>
      <c r="LW229" s="382" t="e">
        <f t="shared" si="952"/>
        <v>#VALUE!</v>
      </c>
      <c r="LX229" s="382" t="e">
        <f t="shared" si="952"/>
        <v>#VALUE!</v>
      </c>
      <c r="LY229" s="382" t="e">
        <f t="shared" si="952"/>
        <v>#VALUE!</v>
      </c>
      <c r="LZ229" s="382" t="e">
        <f t="shared" si="952"/>
        <v>#VALUE!</v>
      </c>
      <c r="MA229" s="382" t="e">
        <f t="shared" si="952"/>
        <v>#VALUE!</v>
      </c>
      <c r="MB229" s="382" t="e">
        <f t="shared" si="952"/>
        <v>#VALUE!</v>
      </c>
      <c r="MC229" s="382" t="e">
        <f t="shared" si="952"/>
        <v>#VALUE!</v>
      </c>
      <c r="MD229" s="382" t="e">
        <f t="shared" si="952"/>
        <v>#VALUE!</v>
      </c>
      <c r="ME229" s="382" t="e">
        <f t="shared" si="952"/>
        <v>#VALUE!</v>
      </c>
      <c r="MF229" s="382" t="e">
        <f t="shared" si="952"/>
        <v>#VALUE!</v>
      </c>
      <c r="MG229" s="382" t="e">
        <f t="shared" si="952"/>
        <v>#VALUE!</v>
      </c>
      <c r="MH229" s="382" t="e">
        <f t="shared" si="952"/>
        <v>#VALUE!</v>
      </c>
      <c r="MI229" s="382" t="e">
        <f t="shared" si="952"/>
        <v>#VALUE!</v>
      </c>
      <c r="MJ229" s="382" t="e">
        <f t="shared" si="952"/>
        <v>#VALUE!</v>
      </c>
      <c r="MK229" s="382" t="e">
        <f t="shared" si="952"/>
        <v>#VALUE!</v>
      </c>
      <c r="ML229" s="382" t="e">
        <f t="shared" si="952"/>
        <v>#VALUE!</v>
      </c>
      <c r="MM229" s="382" t="e">
        <f t="shared" si="952"/>
        <v>#VALUE!</v>
      </c>
      <c r="MN229" s="382" t="e">
        <f t="shared" si="952"/>
        <v>#VALUE!</v>
      </c>
      <c r="MO229" s="382" t="e">
        <f t="shared" si="952"/>
        <v>#VALUE!</v>
      </c>
      <c r="MP229" s="382" t="e">
        <f t="shared" si="952"/>
        <v>#VALUE!</v>
      </c>
      <c r="MQ229" s="382" t="e">
        <f t="shared" si="952"/>
        <v>#VALUE!</v>
      </c>
      <c r="MR229" s="382" t="e">
        <f t="shared" si="952"/>
        <v>#VALUE!</v>
      </c>
      <c r="MS229" s="382" t="e">
        <f t="shared" si="952"/>
        <v>#VALUE!</v>
      </c>
      <c r="MT229" s="382" t="e">
        <f t="shared" si="952"/>
        <v>#VALUE!</v>
      </c>
      <c r="MU229" s="382" t="e">
        <f t="shared" si="952"/>
        <v>#VALUE!</v>
      </c>
      <c r="MV229" s="382" t="e">
        <f t="shared" si="952"/>
        <v>#VALUE!</v>
      </c>
      <c r="MW229" s="382" t="e">
        <f t="shared" si="952"/>
        <v>#VALUE!</v>
      </c>
      <c r="MX229" s="382" t="e">
        <f t="shared" si="952"/>
        <v>#VALUE!</v>
      </c>
      <c r="MY229" s="382" t="e">
        <f t="shared" si="952"/>
        <v>#VALUE!</v>
      </c>
      <c r="MZ229" s="382" t="e">
        <f t="shared" si="952"/>
        <v>#VALUE!</v>
      </c>
      <c r="NA229" s="382" t="e">
        <f t="shared" ref="NA229:PL229" si="953">IF(NA223="","",NA223*NA217)</f>
        <v>#VALUE!</v>
      </c>
      <c r="NB229" s="382" t="e">
        <f t="shared" si="953"/>
        <v>#VALUE!</v>
      </c>
      <c r="NC229" s="382" t="e">
        <f t="shared" si="953"/>
        <v>#VALUE!</v>
      </c>
      <c r="ND229" s="382" t="e">
        <f t="shared" si="953"/>
        <v>#VALUE!</v>
      </c>
      <c r="NE229" s="382" t="e">
        <f t="shared" si="953"/>
        <v>#VALUE!</v>
      </c>
      <c r="NF229" s="382" t="e">
        <f t="shared" si="953"/>
        <v>#VALUE!</v>
      </c>
      <c r="NG229" s="382" t="e">
        <f t="shared" si="953"/>
        <v>#VALUE!</v>
      </c>
      <c r="NH229" s="382" t="e">
        <f t="shared" si="953"/>
        <v>#VALUE!</v>
      </c>
      <c r="NI229" s="382" t="e">
        <f t="shared" si="953"/>
        <v>#VALUE!</v>
      </c>
      <c r="NJ229" s="382" t="e">
        <f t="shared" si="953"/>
        <v>#VALUE!</v>
      </c>
      <c r="NK229" s="382" t="e">
        <f t="shared" si="953"/>
        <v>#VALUE!</v>
      </c>
      <c r="NL229" s="382" t="e">
        <f t="shared" si="953"/>
        <v>#VALUE!</v>
      </c>
      <c r="NM229" s="382" t="e">
        <f t="shared" si="953"/>
        <v>#VALUE!</v>
      </c>
      <c r="NN229" s="382" t="e">
        <f t="shared" si="953"/>
        <v>#VALUE!</v>
      </c>
      <c r="NO229" s="382" t="e">
        <f t="shared" si="953"/>
        <v>#VALUE!</v>
      </c>
      <c r="NP229" s="382" t="e">
        <f t="shared" si="953"/>
        <v>#VALUE!</v>
      </c>
      <c r="NQ229" s="382" t="e">
        <f t="shared" si="953"/>
        <v>#VALUE!</v>
      </c>
      <c r="NR229" s="382" t="e">
        <f t="shared" si="953"/>
        <v>#VALUE!</v>
      </c>
      <c r="NS229" s="382" t="e">
        <f t="shared" si="953"/>
        <v>#VALUE!</v>
      </c>
      <c r="NT229" s="382" t="e">
        <f t="shared" si="953"/>
        <v>#VALUE!</v>
      </c>
      <c r="NU229" s="382" t="e">
        <f t="shared" si="953"/>
        <v>#VALUE!</v>
      </c>
      <c r="NV229" s="382" t="e">
        <f t="shared" si="953"/>
        <v>#VALUE!</v>
      </c>
      <c r="NW229" s="382" t="e">
        <f t="shared" si="953"/>
        <v>#VALUE!</v>
      </c>
      <c r="NX229" s="382" t="e">
        <f t="shared" si="953"/>
        <v>#VALUE!</v>
      </c>
      <c r="NY229" s="382" t="e">
        <f t="shared" si="953"/>
        <v>#VALUE!</v>
      </c>
      <c r="NZ229" s="382" t="e">
        <f t="shared" si="953"/>
        <v>#VALUE!</v>
      </c>
      <c r="OA229" s="382" t="e">
        <f t="shared" si="953"/>
        <v>#VALUE!</v>
      </c>
      <c r="OB229" s="382" t="e">
        <f t="shared" si="953"/>
        <v>#VALUE!</v>
      </c>
      <c r="OC229" s="382" t="e">
        <f t="shared" si="953"/>
        <v>#VALUE!</v>
      </c>
      <c r="OD229" s="382" t="e">
        <f t="shared" si="953"/>
        <v>#VALUE!</v>
      </c>
      <c r="OE229" s="382" t="e">
        <f t="shared" si="953"/>
        <v>#VALUE!</v>
      </c>
      <c r="OF229" s="382" t="e">
        <f t="shared" si="953"/>
        <v>#VALUE!</v>
      </c>
      <c r="OG229" s="382" t="e">
        <f t="shared" si="953"/>
        <v>#VALUE!</v>
      </c>
      <c r="OH229" s="382" t="e">
        <f t="shared" si="953"/>
        <v>#VALUE!</v>
      </c>
      <c r="OI229" s="382" t="e">
        <f t="shared" si="953"/>
        <v>#VALUE!</v>
      </c>
      <c r="OJ229" s="382" t="e">
        <f t="shared" si="953"/>
        <v>#VALUE!</v>
      </c>
      <c r="OK229" s="382" t="e">
        <f t="shared" si="953"/>
        <v>#VALUE!</v>
      </c>
      <c r="OL229" s="382" t="e">
        <f t="shared" si="953"/>
        <v>#VALUE!</v>
      </c>
      <c r="OM229" s="382" t="e">
        <f t="shared" si="953"/>
        <v>#VALUE!</v>
      </c>
      <c r="ON229" s="382" t="e">
        <f t="shared" si="953"/>
        <v>#VALUE!</v>
      </c>
      <c r="OO229" s="382" t="e">
        <f t="shared" si="953"/>
        <v>#VALUE!</v>
      </c>
      <c r="OP229" s="382" t="e">
        <f t="shared" si="953"/>
        <v>#VALUE!</v>
      </c>
      <c r="OQ229" s="384" t="e">
        <f t="shared" si="953"/>
        <v>#VALUE!</v>
      </c>
      <c r="OR229" s="384" t="e">
        <f t="shared" si="953"/>
        <v>#VALUE!</v>
      </c>
      <c r="OS229" s="384" t="e">
        <f t="shared" si="953"/>
        <v>#VALUE!</v>
      </c>
      <c r="OT229" s="384" t="e">
        <f t="shared" si="953"/>
        <v>#VALUE!</v>
      </c>
      <c r="OU229" s="384" t="e">
        <f t="shared" si="953"/>
        <v>#VALUE!</v>
      </c>
      <c r="OV229" s="384" t="e">
        <f t="shared" si="953"/>
        <v>#VALUE!</v>
      </c>
      <c r="OW229" s="384" t="e">
        <f t="shared" si="953"/>
        <v>#VALUE!</v>
      </c>
      <c r="OX229" s="384" t="e">
        <f t="shared" si="953"/>
        <v>#VALUE!</v>
      </c>
      <c r="OY229" s="384" t="e">
        <f t="shared" si="953"/>
        <v>#VALUE!</v>
      </c>
      <c r="OZ229" s="384" t="e">
        <f t="shared" si="953"/>
        <v>#VALUE!</v>
      </c>
      <c r="PA229" s="384" t="e">
        <f t="shared" si="953"/>
        <v>#VALUE!</v>
      </c>
      <c r="PB229" s="384" t="e">
        <f t="shared" si="953"/>
        <v>#VALUE!</v>
      </c>
      <c r="PC229" s="384" t="e">
        <f t="shared" si="953"/>
        <v>#VALUE!</v>
      </c>
      <c r="PD229" s="384" t="e">
        <f t="shared" si="953"/>
        <v>#VALUE!</v>
      </c>
      <c r="PE229" s="384" t="e">
        <f t="shared" si="953"/>
        <v>#VALUE!</v>
      </c>
      <c r="PF229" s="384" t="e">
        <f t="shared" si="953"/>
        <v>#VALUE!</v>
      </c>
      <c r="PG229" s="384" t="e">
        <f t="shared" si="953"/>
        <v>#VALUE!</v>
      </c>
      <c r="PH229" s="384" t="e">
        <f t="shared" si="953"/>
        <v>#VALUE!</v>
      </c>
      <c r="PI229" s="384" t="e">
        <f t="shared" si="953"/>
        <v>#VALUE!</v>
      </c>
      <c r="PJ229" s="384" t="e">
        <f t="shared" si="953"/>
        <v>#VALUE!</v>
      </c>
      <c r="PK229" s="384" t="e">
        <f t="shared" si="953"/>
        <v>#VALUE!</v>
      </c>
      <c r="PL229" s="384" t="e">
        <f t="shared" si="953"/>
        <v>#VALUE!</v>
      </c>
      <c r="PM229" s="384" t="e">
        <f t="shared" ref="PM229:RX229" si="954">IF(PM223="","",PM223*PM217)</f>
        <v>#VALUE!</v>
      </c>
      <c r="PN229" s="384" t="e">
        <f t="shared" si="954"/>
        <v>#VALUE!</v>
      </c>
      <c r="PO229" s="384" t="e">
        <f t="shared" si="954"/>
        <v>#VALUE!</v>
      </c>
      <c r="PP229" s="384" t="e">
        <f t="shared" si="954"/>
        <v>#VALUE!</v>
      </c>
      <c r="PQ229" s="384" t="e">
        <f t="shared" si="954"/>
        <v>#VALUE!</v>
      </c>
      <c r="PR229" s="384" t="e">
        <f t="shared" si="954"/>
        <v>#VALUE!</v>
      </c>
      <c r="PS229" s="384" t="e">
        <f t="shared" si="954"/>
        <v>#VALUE!</v>
      </c>
      <c r="PT229" s="384" t="e">
        <f t="shared" si="954"/>
        <v>#VALUE!</v>
      </c>
      <c r="PU229" s="384" t="e">
        <f t="shared" si="954"/>
        <v>#VALUE!</v>
      </c>
      <c r="PV229" s="384" t="e">
        <f t="shared" si="954"/>
        <v>#VALUE!</v>
      </c>
      <c r="PW229" s="384" t="e">
        <f t="shared" si="954"/>
        <v>#VALUE!</v>
      </c>
      <c r="PX229" s="384" t="e">
        <f t="shared" si="954"/>
        <v>#VALUE!</v>
      </c>
      <c r="PY229" s="384" t="e">
        <f t="shared" si="954"/>
        <v>#VALUE!</v>
      </c>
      <c r="PZ229" s="384" t="e">
        <f t="shared" si="954"/>
        <v>#VALUE!</v>
      </c>
      <c r="QA229" s="384" t="e">
        <f t="shared" si="954"/>
        <v>#VALUE!</v>
      </c>
      <c r="QB229" s="384" t="e">
        <f t="shared" si="954"/>
        <v>#VALUE!</v>
      </c>
      <c r="QC229" s="384" t="e">
        <f t="shared" si="954"/>
        <v>#VALUE!</v>
      </c>
      <c r="QD229" s="384" t="e">
        <f t="shared" si="954"/>
        <v>#VALUE!</v>
      </c>
      <c r="QE229" s="384" t="e">
        <f t="shared" si="954"/>
        <v>#VALUE!</v>
      </c>
      <c r="QF229" s="384" t="e">
        <f t="shared" si="954"/>
        <v>#VALUE!</v>
      </c>
      <c r="QG229" s="384" t="e">
        <f t="shared" si="954"/>
        <v>#VALUE!</v>
      </c>
      <c r="QH229" s="384" t="e">
        <f t="shared" si="954"/>
        <v>#VALUE!</v>
      </c>
      <c r="QI229" s="384" t="e">
        <f t="shared" si="954"/>
        <v>#VALUE!</v>
      </c>
      <c r="QJ229" s="384" t="e">
        <f t="shared" si="954"/>
        <v>#VALUE!</v>
      </c>
      <c r="QK229" s="384" t="e">
        <f t="shared" si="954"/>
        <v>#VALUE!</v>
      </c>
      <c r="QL229" s="384" t="e">
        <f t="shared" si="954"/>
        <v>#VALUE!</v>
      </c>
      <c r="QM229" s="384" t="e">
        <f t="shared" si="954"/>
        <v>#VALUE!</v>
      </c>
      <c r="QN229" s="384" t="e">
        <f t="shared" si="954"/>
        <v>#VALUE!</v>
      </c>
      <c r="QO229" s="384" t="e">
        <f t="shared" si="954"/>
        <v>#VALUE!</v>
      </c>
      <c r="QP229" s="384" t="e">
        <f t="shared" si="954"/>
        <v>#VALUE!</v>
      </c>
      <c r="QQ229" s="384" t="e">
        <f t="shared" si="954"/>
        <v>#VALUE!</v>
      </c>
      <c r="QR229" s="384" t="e">
        <f t="shared" si="954"/>
        <v>#VALUE!</v>
      </c>
      <c r="QS229" s="384" t="e">
        <f t="shared" si="954"/>
        <v>#VALUE!</v>
      </c>
      <c r="QT229" s="384" t="e">
        <f t="shared" si="954"/>
        <v>#VALUE!</v>
      </c>
      <c r="QU229" s="384" t="e">
        <f t="shared" si="954"/>
        <v>#VALUE!</v>
      </c>
      <c r="QV229" s="384" t="e">
        <f t="shared" si="954"/>
        <v>#VALUE!</v>
      </c>
      <c r="QW229" s="384" t="e">
        <f t="shared" si="954"/>
        <v>#VALUE!</v>
      </c>
      <c r="QX229" s="384" t="e">
        <f t="shared" si="954"/>
        <v>#VALUE!</v>
      </c>
      <c r="QY229" s="384" t="e">
        <f t="shared" si="954"/>
        <v>#VALUE!</v>
      </c>
      <c r="QZ229" s="384" t="e">
        <f t="shared" si="954"/>
        <v>#VALUE!</v>
      </c>
      <c r="RA229" s="384" t="e">
        <f t="shared" si="954"/>
        <v>#VALUE!</v>
      </c>
      <c r="RB229" s="384" t="e">
        <f t="shared" si="954"/>
        <v>#VALUE!</v>
      </c>
      <c r="RC229" s="384" t="e">
        <f t="shared" si="954"/>
        <v>#VALUE!</v>
      </c>
      <c r="RD229" s="384" t="e">
        <f t="shared" si="954"/>
        <v>#VALUE!</v>
      </c>
      <c r="RE229" s="384" t="e">
        <f t="shared" si="954"/>
        <v>#VALUE!</v>
      </c>
      <c r="RF229" s="384" t="e">
        <f t="shared" si="954"/>
        <v>#VALUE!</v>
      </c>
      <c r="RG229" s="384" t="e">
        <f t="shared" si="954"/>
        <v>#VALUE!</v>
      </c>
      <c r="RH229" s="384" t="e">
        <f t="shared" si="954"/>
        <v>#VALUE!</v>
      </c>
      <c r="RI229" s="384" t="e">
        <f t="shared" si="954"/>
        <v>#VALUE!</v>
      </c>
      <c r="RJ229" s="384" t="e">
        <f t="shared" si="954"/>
        <v>#VALUE!</v>
      </c>
      <c r="RK229" s="384" t="e">
        <f t="shared" si="954"/>
        <v>#VALUE!</v>
      </c>
      <c r="RL229" s="384" t="e">
        <f t="shared" si="954"/>
        <v>#VALUE!</v>
      </c>
      <c r="RM229" s="384" t="e">
        <f t="shared" si="954"/>
        <v>#VALUE!</v>
      </c>
      <c r="RN229" s="384" t="e">
        <f t="shared" si="954"/>
        <v>#VALUE!</v>
      </c>
      <c r="RO229" s="384" t="e">
        <f t="shared" si="954"/>
        <v>#VALUE!</v>
      </c>
      <c r="RP229" s="384" t="e">
        <f t="shared" si="954"/>
        <v>#VALUE!</v>
      </c>
      <c r="RQ229" s="384" t="e">
        <f t="shared" si="954"/>
        <v>#VALUE!</v>
      </c>
      <c r="RR229" s="384" t="e">
        <f t="shared" si="954"/>
        <v>#VALUE!</v>
      </c>
      <c r="RS229" s="384" t="e">
        <f t="shared" si="954"/>
        <v>#VALUE!</v>
      </c>
      <c r="RT229" s="384" t="e">
        <f t="shared" si="954"/>
        <v>#VALUE!</v>
      </c>
      <c r="RU229" s="384" t="e">
        <f t="shared" si="954"/>
        <v>#VALUE!</v>
      </c>
      <c r="RV229" s="384" t="e">
        <f t="shared" si="954"/>
        <v>#VALUE!</v>
      </c>
      <c r="RW229" s="384" t="e">
        <f t="shared" si="954"/>
        <v>#VALUE!</v>
      </c>
      <c r="RX229" s="384" t="e">
        <f t="shared" si="954"/>
        <v>#VALUE!</v>
      </c>
      <c r="RY229" s="384" t="e">
        <f t="shared" ref="RY229:UJ229" si="955">IF(RY223="","",RY223*RY217)</f>
        <v>#VALUE!</v>
      </c>
      <c r="RZ229" s="384" t="e">
        <f t="shared" si="955"/>
        <v>#VALUE!</v>
      </c>
      <c r="SA229" s="384" t="e">
        <f t="shared" si="955"/>
        <v>#VALUE!</v>
      </c>
      <c r="SB229" s="384" t="e">
        <f t="shared" si="955"/>
        <v>#VALUE!</v>
      </c>
      <c r="SC229" s="384" t="e">
        <f t="shared" si="955"/>
        <v>#VALUE!</v>
      </c>
      <c r="SD229" s="384" t="e">
        <f t="shared" si="955"/>
        <v>#VALUE!</v>
      </c>
      <c r="SE229" s="384" t="e">
        <f t="shared" si="955"/>
        <v>#VALUE!</v>
      </c>
      <c r="SF229" s="384" t="e">
        <f t="shared" si="955"/>
        <v>#VALUE!</v>
      </c>
      <c r="SG229" s="384" t="e">
        <f t="shared" si="955"/>
        <v>#VALUE!</v>
      </c>
      <c r="SH229" s="384" t="e">
        <f t="shared" si="955"/>
        <v>#VALUE!</v>
      </c>
      <c r="SI229" s="384" t="e">
        <f t="shared" si="955"/>
        <v>#VALUE!</v>
      </c>
      <c r="SJ229" s="384" t="e">
        <f t="shared" si="955"/>
        <v>#VALUE!</v>
      </c>
      <c r="SK229" s="384" t="e">
        <f t="shared" si="955"/>
        <v>#VALUE!</v>
      </c>
      <c r="SL229" s="384" t="e">
        <f t="shared" si="955"/>
        <v>#VALUE!</v>
      </c>
      <c r="SM229" s="384" t="e">
        <f t="shared" si="955"/>
        <v>#VALUE!</v>
      </c>
      <c r="SN229" s="384" t="e">
        <f t="shared" si="955"/>
        <v>#VALUE!</v>
      </c>
      <c r="SO229" s="384" t="e">
        <f t="shared" si="955"/>
        <v>#VALUE!</v>
      </c>
      <c r="SP229" s="384" t="e">
        <f t="shared" si="955"/>
        <v>#VALUE!</v>
      </c>
      <c r="SQ229" s="384" t="e">
        <f t="shared" si="955"/>
        <v>#VALUE!</v>
      </c>
      <c r="SR229" s="384" t="e">
        <f t="shared" si="955"/>
        <v>#VALUE!</v>
      </c>
      <c r="SS229" s="384" t="e">
        <f t="shared" si="955"/>
        <v>#VALUE!</v>
      </c>
      <c r="ST229" s="384" t="e">
        <f t="shared" si="955"/>
        <v>#VALUE!</v>
      </c>
      <c r="SU229" s="384" t="e">
        <f t="shared" si="955"/>
        <v>#VALUE!</v>
      </c>
      <c r="SV229" s="384" t="e">
        <f t="shared" si="955"/>
        <v>#VALUE!</v>
      </c>
      <c r="SW229" s="384" t="e">
        <f t="shared" si="955"/>
        <v>#VALUE!</v>
      </c>
      <c r="SX229" s="384" t="e">
        <f t="shared" si="955"/>
        <v>#VALUE!</v>
      </c>
      <c r="SY229" s="384" t="e">
        <f t="shared" si="955"/>
        <v>#VALUE!</v>
      </c>
      <c r="SZ229" s="384" t="e">
        <f t="shared" si="955"/>
        <v>#VALUE!</v>
      </c>
      <c r="TA229" s="384" t="e">
        <f t="shared" si="955"/>
        <v>#VALUE!</v>
      </c>
      <c r="TB229" s="384" t="e">
        <f t="shared" si="955"/>
        <v>#VALUE!</v>
      </c>
      <c r="TC229" s="384" t="e">
        <f t="shared" si="955"/>
        <v>#VALUE!</v>
      </c>
      <c r="TD229" s="384" t="e">
        <f t="shared" si="955"/>
        <v>#VALUE!</v>
      </c>
      <c r="TE229" s="384" t="e">
        <f t="shared" si="955"/>
        <v>#VALUE!</v>
      </c>
      <c r="TF229" s="384" t="e">
        <f t="shared" si="955"/>
        <v>#VALUE!</v>
      </c>
      <c r="TG229" s="384" t="e">
        <f t="shared" si="955"/>
        <v>#VALUE!</v>
      </c>
      <c r="TH229" s="384" t="e">
        <f t="shared" si="955"/>
        <v>#VALUE!</v>
      </c>
      <c r="TI229" s="384" t="e">
        <f t="shared" si="955"/>
        <v>#VALUE!</v>
      </c>
      <c r="TJ229" s="384" t="e">
        <f t="shared" si="955"/>
        <v>#VALUE!</v>
      </c>
      <c r="TK229" s="384" t="e">
        <f t="shared" si="955"/>
        <v>#VALUE!</v>
      </c>
      <c r="TL229" s="384" t="e">
        <f t="shared" si="955"/>
        <v>#VALUE!</v>
      </c>
      <c r="TM229" s="384" t="e">
        <f t="shared" si="955"/>
        <v>#VALUE!</v>
      </c>
      <c r="TN229" s="384" t="e">
        <f t="shared" si="955"/>
        <v>#VALUE!</v>
      </c>
      <c r="TO229" s="384" t="e">
        <f t="shared" si="955"/>
        <v>#VALUE!</v>
      </c>
      <c r="TP229" s="384" t="e">
        <f t="shared" si="955"/>
        <v>#VALUE!</v>
      </c>
      <c r="TQ229" s="384" t="e">
        <f t="shared" si="955"/>
        <v>#VALUE!</v>
      </c>
      <c r="TR229" s="384" t="e">
        <f t="shared" si="955"/>
        <v>#VALUE!</v>
      </c>
      <c r="TS229" s="384" t="e">
        <f t="shared" si="955"/>
        <v>#VALUE!</v>
      </c>
      <c r="TT229" s="384" t="e">
        <f t="shared" si="955"/>
        <v>#VALUE!</v>
      </c>
      <c r="TU229" s="384" t="e">
        <f t="shared" si="955"/>
        <v>#VALUE!</v>
      </c>
      <c r="TV229" s="384" t="e">
        <f t="shared" si="955"/>
        <v>#VALUE!</v>
      </c>
      <c r="TW229" s="384" t="e">
        <f t="shared" si="955"/>
        <v>#VALUE!</v>
      </c>
      <c r="TX229" s="384" t="e">
        <f t="shared" si="955"/>
        <v>#VALUE!</v>
      </c>
      <c r="TY229" s="384" t="e">
        <f t="shared" si="955"/>
        <v>#VALUE!</v>
      </c>
      <c r="TZ229" s="384" t="e">
        <f t="shared" si="955"/>
        <v>#VALUE!</v>
      </c>
      <c r="UA229" s="384" t="e">
        <f t="shared" si="955"/>
        <v>#VALUE!</v>
      </c>
      <c r="UB229" s="384" t="e">
        <f t="shared" si="955"/>
        <v>#VALUE!</v>
      </c>
      <c r="UC229" s="384" t="e">
        <f t="shared" si="955"/>
        <v>#VALUE!</v>
      </c>
      <c r="UD229" s="384" t="e">
        <f t="shared" si="955"/>
        <v>#VALUE!</v>
      </c>
      <c r="UE229" s="384" t="e">
        <f t="shared" si="955"/>
        <v>#VALUE!</v>
      </c>
      <c r="UF229" s="384" t="e">
        <f t="shared" si="955"/>
        <v>#VALUE!</v>
      </c>
      <c r="UG229" s="384" t="e">
        <f t="shared" si="955"/>
        <v>#VALUE!</v>
      </c>
      <c r="UH229" s="384" t="e">
        <f t="shared" si="955"/>
        <v>#VALUE!</v>
      </c>
      <c r="UI229" s="384" t="e">
        <f t="shared" si="955"/>
        <v>#VALUE!</v>
      </c>
      <c r="UJ229" s="384" t="e">
        <f t="shared" si="955"/>
        <v>#VALUE!</v>
      </c>
      <c r="UK229" s="384" t="e">
        <f t="shared" ref="UK229:WI229" si="956">IF(UK223="","",UK223*UK217)</f>
        <v>#VALUE!</v>
      </c>
      <c r="UL229" s="384" t="e">
        <f t="shared" si="956"/>
        <v>#VALUE!</v>
      </c>
      <c r="UM229" s="384" t="e">
        <f t="shared" si="956"/>
        <v>#VALUE!</v>
      </c>
      <c r="UN229" s="384" t="e">
        <f t="shared" si="956"/>
        <v>#VALUE!</v>
      </c>
      <c r="UO229" s="384" t="e">
        <f t="shared" si="956"/>
        <v>#VALUE!</v>
      </c>
      <c r="UP229" s="384" t="e">
        <f t="shared" si="956"/>
        <v>#VALUE!</v>
      </c>
      <c r="UQ229" s="384" t="e">
        <f t="shared" si="956"/>
        <v>#VALUE!</v>
      </c>
      <c r="UR229" s="384" t="e">
        <f t="shared" si="956"/>
        <v>#VALUE!</v>
      </c>
      <c r="US229" s="384" t="e">
        <f t="shared" si="956"/>
        <v>#VALUE!</v>
      </c>
      <c r="UT229" s="384" t="e">
        <f t="shared" si="956"/>
        <v>#VALUE!</v>
      </c>
      <c r="UU229" s="384" t="e">
        <f t="shared" si="956"/>
        <v>#VALUE!</v>
      </c>
      <c r="UV229" s="384" t="e">
        <f t="shared" si="956"/>
        <v>#VALUE!</v>
      </c>
      <c r="UW229" s="384" t="e">
        <f t="shared" si="956"/>
        <v>#VALUE!</v>
      </c>
      <c r="UX229" s="384" t="e">
        <f t="shared" si="956"/>
        <v>#VALUE!</v>
      </c>
      <c r="UY229" s="384" t="e">
        <f t="shared" si="956"/>
        <v>#VALUE!</v>
      </c>
      <c r="UZ229" s="384" t="e">
        <f t="shared" si="956"/>
        <v>#VALUE!</v>
      </c>
      <c r="VA229" s="384" t="e">
        <f t="shared" si="956"/>
        <v>#VALUE!</v>
      </c>
      <c r="VB229" s="384" t="e">
        <f t="shared" si="956"/>
        <v>#VALUE!</v>
      </c>
      <c r="VC229" s="384" t="e">
        <f t="shared" si="956"/>
        <v>#VALUE!</v>
      </c>
      <c r="VD229" s="384" t="e">
        <f t="shared" si="956"/>
        <v>#VALUE!</v>
      </c>
      <c r="VE229" s="384" t="e">
        <f t="shared" si="956"/>
        <v>#VALUE!</v>
      </c>
      <c r="VF229" s="384" t="e">
        <f t="shared" si="956"/>
        <v>#VALUE!</v>
      </c>
      <c r="VG229" s="384" t="e">
        <f t="shared" si="956"/>
        <v>#VALUE!</v>
      </c>
      <c r="VH229" s="384" t="e">
        <f t="shared" si="956"/>
        <v>#VALUE!</v>
      </c>
      <c r="VI229" s="384" t="e">
        <f t="shared" si="956"/>
        <v>#VALUE!</v>
      </c>
      <c r="VJ229" s="384" t="e">
        <f t="shared" si="956"/>
        <v>#VALUE!</v>
      </c>
      <c r="VK229" s="384" t="e">
        <f t="shared" si="956"/>
        <v>#VALUE!</v>
      </c>
      <c r="VL229" s="384" t="e">
        <f t="shared" si="956"/>
        <v>#VALUE!</v>
      </c>
      <c r="VM229" s="384" t="e">
        <f t="shared" si="956"/>
        <v>#VALUE!</v>
      </c>
      <c r="VN229" s="384" t="e">
        <f t="shared" si="956"/>
        <v>#VALUE!</v>
      </c>
      <c r="VO229" s="384" t="e">
        <f t="shared" si="956"/>
        <v>#VALUE!</v>
      </c>
      <c r="VP229" s="384" t="e">
        <f t="shared" si="956"/>
        <v>#VALUE!</v>
      </c>
      <c r="VQ229" s="384" t="e">
        <f t="shared" si="956"/>
        <v>#VALUE!</v>
      </c>
      <c r="VR229" s="384" t="e">
        <f t="shared" si="956"/>
        <v>#VALUE!</v>
      </c>
      <c r="VS229" s="384" t="e">
        <f t="shared" si="956"/>
        <v>#VALUE!</v>
      </c>
      <c r="VT229" s="384" t="e">
        <f t="shared" si="956"/>
        <v>#VALUE!</v>
      </c>
      <c r="VU229" s="384" t="e">
        <f t="shared" si="956"/>
        <v>#VALUE!</v>
      </c>
      <c r="VV229" s="384" t="e">
        <f t="shared" si="956"/>
        <v>#VALUE!</v>
      </c>
      <c r="VW229" s="384" t="e">
        <f t="shared" si="956"/>
        <v>#VALUE!</v>
      </c>
      <c r="VX229" s="384" t="e">
        <f t="shared" si="956"/>
        <v>#VALUE!</v>
      </c>
      <c r="VY229" s="384" t="e">
        <f t="shared" si="956"/>
        <v>#VALUE!</v>
      </c>
      <c r="VZ229" s="384" t="e">
        <f t="shared" si="956"/>
        <v>#VALUE!</v>
      </c>
      <c r="WA229" s="384" t="e">
        <f t="shared" si="956"/>
        <v>#VALUE!</v>
      </c>
      <c r="WB229" s="384" t="e">
        <f t="shared" si="956"/>
        <v>#VALUE!</v>
      </c>
      <c r="WC229" s="384" t="e">
        <f t="shared" si="956"/>
        <v>#VALUE!</v>
      </c>
      <c r="WD229" s="384" t="e">
        <f t="shared" si="956"/>
        <v>#VALUE!</v>
      </c>
      <c r="WE229" s="384" t="e">
        <f t="shared" si="956"/>
        <v>#VALUE!</v>
      </c>
      <c r="WF229" s="384" t="e">
        <f t="shared" si="956"/>
        <v>#VALUE!</v>
      </c>
      <c r="WG229" s="384" t="e">
        <f t="shared" si="956"/>
        <v>#VALUE!</v>
      </c>
      <c r="WH229" s="384" t="e">
        <f t="shared" si="956"/>
        <v>#VALUE!</v>
      </c>
      <c r="WI229" s="382" t="e">
        <f t="shared" si="956"/>
        <v>#VALUE!</v>
      </c>
    </row>
    <row r="230" spans="1:607">
      <c r="A230" s="348"/>
      <c r="B230" s="360" t="s">
        <v>962</v>
      </c>
      <c r="C230" s="348"/>
      <c r="D230" s="348"/>
      <c r="E230" s="348"/>
      <c r="F230" s="348"/>
      <c r="G230" s="361" t="str">
        <f t="shared" si="734"/>
        <v/>
      </c>
      <c r="H230" s="361" t="str">
        <f t="shared" si="735"/>
        <v/>
      </c>
      <c r="I230" s="397"/>
      <c r="J230" s="348"/>
      <c r="K230" s="348"/>
      <c r="L230" s="348"/>
      <c r="M230" s="348"/>
      <c r="N230" s="400"/>
      <c r="O230" s="400"/>
      <c r="P230" s="400"/>
      <c r="Q230" s="400"/>
      <c r="R230" s="400"/>
      <c r="S230" s="400"/>
      <c r="T230" s="400"/>
      <c r="U230" s="400"/>
      <c r="V230" s="400"/>
      <c r="W230" s="400"/>
      <c r="X230" s="400"/>
      <c r="Y230" s="400"/>
      <c r="Z230" s="400"/>
      <c r="AA230" s="400"/>
      <c r="AB230" s="400"/>
      <c r="AC230" s="400"/>
      <c r="AD230" s="400"/>
      <c r="AE230" s="400"/>
      <c r="AF230" s="400"/>
      <c r="AG230" s="400"/>
      <c r="AH230" s="400"/>
      <c r="AI230" s="400"/>
      <c r="AJ230" s="400"/>
      <c r="AK230" s="400"/>
      <c r="AL230" s="400"/>
      <c r="AM230" s="400"/>
      <c r="AN230" s="400"/>
      <c r="AO230" s="400"/>
      <c r="AP230" s="400"/>
      <c r="AQ230" s="400"/>
      <c r="AR230" s="400"/>
      <c r="AS230" s="400"/>
      <c r="AT230" s="400"/>
      <c r="AU230" s="400"/>
      <c r="AV230" s="400"/>
      <c r="AW230" s="400"/>
      <c r="AX230" s="400"/>
      <c r="AY230" s="400"/>
      <c r="AZ230" s="400"/>
      <c r="BA230" s="400"/>
      <c r="BB230" s="400"/>
      <c r="BC230" s="400"/>
      <c r="BD230" s="400"/>
      <c r="BE230" s="400"/>
      <c r="BF230" s="400"/>
      <c r="BG230" s="400"/>
      <c r="BH230" s="400"/>
      <c r="BI230" s="400"/>
      <c r="BJ230" s="400"/>
      <c r="BK230" s="400"/>
      <c r="BL230" s="400"/>
      <c r="BM230" s="400"/>
      <c r="BN230" s="400"/>
      <c r="BO230" s="400"/>
      <c r="BP230" s="400"/>
      <c r="BQ230" s="400"/>
      <c r="BR230" s="400"/>
      <c r="BS230" s="400"/>
      <c r="BT230" s="400"/>
      <c r="BU230" s="400"/>
      <c r="BV230" s="400"/>
      <c r="BW230" s="400"/>
      <c r="BX230" s="400"/>
      <c r="BY230" s="400"/>
      <c r="BZ230" s="400"/>
      <c r="CA230" s="400"/>
      <c r="CB230" s="400"/>
      <c r="CC230" s="400"/>
      <c r="CD230" s="400"/>
      <c r="CE230" s="400"/>
      <c r="CF230" s="400"/>
      <c r="CG230" s="400"/>
      <c r="CH230" s="400"/>
      <c r="CI230" s="400"/>
      <c r="CJ230" s="400"/>
      <c r="CK230" s="400"/>
      <c r="CL230" s="400"/>
      <c r="CM230" s="400"/>
      <c r="CN230" s="400"/>
      <c r="CO230" s="400"/>
      <c r="CP230" s="400"/>
      <c r="CQ230" s="400"/>
      <c r="CR230" s="400"/>
      <c r="CS230" s="400"/>
      <c r="CT230" s="400"/>
      <c r="CU230" s="400"/>
      <c r="CV230" s="400"/>
      <c r="CW230" s="400"/>
      <c r="CX230" s="400"/>
      <c r="CY230" s="400"/>
      <c r="CZ230" s="362"/>
      <c r="DA230" s="905" t="s">
        <v>1397</v>
      </c>
      <c r="DB230" s="899" t="s">
        <v>1390</v>
      </c>
      <c r="DC230" s="899"/>
      <c r="DD230" s="386" t="e">
        <f>IF(OR(DD218="",DD223=""),"",DD224/DD229)</f>
        <v>#VALUE!</v>
      </c>
      <c r="DE230" s="386" t="e">
        <f t="shared" ref="DE230:FP230" si="957">IF(OR(DE218="",DE223=""),"",DE224/DE229)</f>
        <v>#VALUE!</v>
      </c>
      <c r="DF230" s="386" t="e">
        <f t="shared" si="957"/>
        <v>#VALUE!</v>
      </c>
      <c r="DG230" s="386" t="e">
        <f t="shared" si="957"/>
        <v>#VALUE!</v>
      </c>
      <c r="DH230" s="386" t="e">
        <f t="shared" si="957"/>
        <v>#VALUE!</v>
      </c>
      <c r="DI230" s="386" t="e">
        <f t="shared" si="957"/>
        <v>#VALUE!</v>
      </c>
      <c r="DJ230" s="386" t="e">
        <f t="shared" si="957"/>
        <v>#VALUE!</v>
      </c>
      <c r="DK230" s="386" t="e">
        <f t="shared" si="957"/>
        <v>#VALUE!</v>
      </c>
      <c r="DL230" s="386" t="e">
        <f t="shared" si="957"/>
        <v>#VALUE!</v>
      </c>
      <c r="DM230" s="386" t="e">
        <f t="shared" si="957"/>
        <v>#VALUE!</v>
      </c>
      <c r="DN230" s="386" t="e">
        <f t="shared" si="957"/>
        <v>#VALUE!</v>
      </c>
      <c r="DO230" s="386" t="e">
        <f t="shared" si="957"/>
        <v>#VALUE!</v>
      </c>
      <c r="DP230" s="386" t="e">
        <f t="shared" si="957"/>
        <v>#VALUE!</v>
      </c>
      <c r="DQ230" s="386" t="e">
        <f t="shared" si="957"/>
        <v>#VALUE!</v>
      </c>
      <c r="DR230" s="386" t="e">
        <f t="shared" si="957"/>
        <v>#VALUE!</v>
      </c>
      <c r="DS230" s="386" t="e">
        <f t="shared" si="957"/>
        <v>#VALUE!</v>
      </c>
      <c r="DT230" s="386" t="e">
        <f t="shared" si="957"/>
        <v>#VALUE!</v>
      </c>
      <c r="DU230" s="386" t="e">
        <f t="shared" si="957"/>
        <v>#VALUE!</v>
      </c>
      <c r="DV230" s="386" t="e">
        <f t="shared" si="957"/>
        <v>#VALUE!</v>
      </c>
      <c r="DW230" s="386" t="e">
        <f t="shared" si="957"/>
        <v>#VALUE!</v>
      </c>
      <c r="DX230" s="387" t="e">
        <f t="shared" si="957"/>
        <v>#VALUE!</v>
      </c>
      <c r="DY230" s="386" t="e">
        <f t="shared" si="957"/>
        <v>#VALUE!</v>
      </c>
      <c r="DZ230" s="386" t="e">
        <f t="shared" si="957"/>
        <v>#VALUE!</v>
      </c>
      <c r="EA230" s="386" t="e">
        <f t="shared" si="957"/>
        <v>#VALUE!</v>
      </c>
      <c r="EB230" s="386" t="e">
        <f t="shared" si="957"/>
        <v>#VALUE!</v>
      </c>
      <c r="EC230" s="386" t="e">
        <f t="shared" si="957"/>
        <v>#VALUE!</v>
      </c>
      <c r="ED230" s="386" t="e">
        <f t="shared" si="957"/>
        <v>#VALUE!</v>
      </c>
      <c r="EE230" s="386" t="e">
        <f t="shared" si="957"/>
        <v>#VALUE!</v>
      </c>
      <c r="EF230" s="386" t="e">
        <f t="shared" si="957"/>
        <v>#VALUE!</v>
      </c>
      <c r="EG230" s="386" t="e">
        <f t="shared" si="957"/>
        <v>#VALUE!</v>
      </c>
      <c r="EH230" s="386" t="e">
        <f t="shared" si="957"/>
        <v>#VALUE!</v>
      </c>
      <c r="EI230" s="386" t="e">
        <f t="shared" si="957"/>
        <v>#VALUE!</v>
      </c>
      <c r="EJ230" s="386" t="e">
        <f t="shared" si="957"/>
        <v>#VALUE!</v>
      </c>
      <c r="EK230" s="386" t="e">
        <f t="shared" si="957"/>
        <v>#VALUE!</v>
      </c>
      <c r="EL230" s="386" t="e">
        <f t="shared" si="957"/>
        <v>#VALUE!</v>
      </c>
      <c r="EM230" s="386" t="e">
        <f t="shared" si="957"/>
        <v>#VALUE!</v>
      </c>
      <c r="EN230" s="386" t="e">
        <f t="shared" si="957"/>
        <v>#VALUE!</v>
      </c>
      <c r="EO230" s="386" t="e">
        <f t="shared" si="957"/>
        <v>#VALUE!</v>
      </c>
      <c r="EP230" s="386" t="e">
        <f t="shared" si="957"/>
        <v>#VALUE!</v>
      </c>
      <c r="EQ230" s="386" t="e">
        <f t="shared" si="957"/>
        <v>#VALUE!</v>
      </c>
      <c r="ER230" s="386" t="e">
        <f t="shared" si="957"/>
        <v>#VALUE!</v>
      </c>
      <c r="ES230" s="386" t="e">
        <f t="shared" si="957"/>
        <v>#VALUE!</v>
      </c>
      <c r="ET230" s="386" t="e">
        <f t="shared" si="957"/>
        <v>#VALUE!</v>
      </c>
      <c r="EU230" s="386" t="e">
        <f t="shared" si="957"/>
        <v>#VALUE!</v>
      </c>
      <c r="EV230" s="386" t="e">
        <f t="shared" si="957"/>
        <v>#VALUE!</v>
      </c>
      <c r="EW230" s="386" t="e">
        <f t="shared" si="957"/>
        <v>#VALUE!</v>
      </c>
      <c r="EX230" s="386" t="e">
        <f t="shared" si="957"/>
        <v>#VALUE!</v>
      </c>
      <c r="EY230" s="386" t="e">
        <f t="shared" si="957"/>
        <v>#VALUE!</v>
      </c>
      <c r="EZ230" s="386" t="e">
        <f t="shared" si="957"/>
        <v>#VALUE!</v>
      </c>
      <c r="FA230" s="386" t="e">
        <f t="shared" si="957"/>
        <v>#VALUE!</v>
      </c>
      <c r="FB230" s="386" t="e">
        <f t="shared" si="957"/>
        <v>#VALUE!</v>
      </c>
      <c r="FC230" s="386" t="e">
        <f t="shared" si="957"/>
        <v>#VALUE!</v>
      </c>
      <c r="FD230" s="386" t="e">
        <f t="shared" si="957"/>
        <v>#VALUE!</v>
      </c>
      <c r="FE230" s="386" t="e">
        <f t="shared" si="957"/>
        <v>#VALUE!</v>
      </c>
      <c r="FF230" s="386" t="e">
        <f t="shared" si="957"/>
        <v>#VALUE!</v>
      </c>
      <c r="FG230" s="386" t="e">
        <f t="shared" si="957"/>
        <v>#VALUE!</v>
      </c>
      <c r="FH230" s="386" t="e">
        <f t="shared" si="957"/>
        <v>#VALUE!</v>
      </c>
      <c r="FI230" s="386" t="e">
        <f t="shared" si="957"/>
        <v>#VALUE!</v>
      </c>
      <c r="FJ230" s="386" t="e">
        <f t="shared" si="957"/>
        <v>#VALUE!</v>
      </c>
      <c r="FK230" s="386" t="e">
        <f t="shared" si="957"/>
        <v>#VALUE!</v>
      </c>
      <c r="FL230" s="386" t="e">
        <f t="shared" si="957"/>
        <v>#VALUE!</v>
      </c>
      <c r="FM230" s="386" t="e">
        <f t="shared" si="957"/>
        <v>#VALUE!</v>
      </c>
      <c r="FN230" s="386" t="e">
        <f t="shared" si="957"/>
        <v>#VALUE!</v>
      </c>
      <c r="FO230" s="386" t="e">
        <f t="shared" si="957"/>
        <v>#VALUE!</v>
      </c>
      <c r="FP230" s="386" t="e">
        <f t="shared" si="957"/>
        <v>#VALUE!</v>
      </c>
      <c r="FQ230" s="386" t="e">
        <f t="shared" ref="FQ230:IB230" si="958">IF(OR(FQ218="",FQ223=""),"",FQ224/FQ229)</f>
        <v>#VALUE!</v>
      </c>
      <c r="FR230" s="386" t="e">
        <f t="shared" si="958"/>
        <v>#VALUE!</v>
      </c>
      <c r="FS230" s="386" t="e">
        <f t="shared" si="958"/>
        <v>#VALUE!</v>
      </c>
      <c r="FT230" s="386" t="e">
        <f t="shared" si="958"/>
        <v>#VALUE!</v>
      </c>
      <c r="FU230" s="386" t="e">
        <f t="shared" si="958"/>
        <v>#VALUE!</v>
      </c>
      <c r="FV230" s="386" t="e">
        <f t="shared" si="958"/>
        <v>#VALUE!</v>
      </c>
      <c r="FW230" s="386" t="e">
        <f t="shared" si="958"/>
        <v>#VALUE!</v>
      </c>
      <c r="FX230" s="386" t="e">
        <f t="shared" si="958"/>
        <v>#VALUE!</v>
      </c>
      <c r="FY230" s="386" t="e">
        <f t="shared" si="958"/>
        <v>#VALUE!</v>
      </c>
      <c r="FZ230" s="386" t="e">
        <f t="shared" si="958"/>
        <v>#VALUE!</v>
      </c>
      <c r="GA230" s="386" t="e">
        <f t="shared" si="958"/>
        <v>#VALUE!</v>
      </c>
      <c r="GB230" s="386" t="e">
        <f t="shared" si="958"/>
        <v>#VALUE!</v>
      </c>
      <c r="GC230" s="386" t="e">
        <f t="shared" si="958"/>
        <v>#VALUE!</v>
      </c>
      <c r="GD230" s="386" t="e">
        <f t="shared" si="958"/>
        <v>#VALUE!</v>
      </c>
      <c r="GE230" s="386" t="e">
        <f t="shared" si="958"/>
        <v>#VALUE!</v>
      </c>
      <c r="GF230" s="386" t="e">
        <f t="shared" si="958"/>
        <v>#VALUE!</v>
      </c>
      <c r="GG230" s="386" t="e">
        <f t="shared" si="958"/>
        <v>#VALUE!</v>
      </c>
      <c r="GH230" s="386" t="e">
        <f t="shared" si="958"/>
        <v>#VALUE!</v>
      </c>
      <c r="GI230" s="386" t="e">
        <f t="shared" si="958"/>
        <v>#VALUE!</v>
      </c>
      <c r="GJ230" s="386" t="e">
        <f t="shared" si="958"/>
        <v>#VALUE!</v>
      </c>
      <c r="GK230" s="386" t="e">
        <f t="shared" si="958"/>
        <v>#VALUE!</v>
      </c>
      <c r="GL230" s="386" t="e">
        <f t="shared" si="958"/>
        <v>#VALUE!</v>
      </c>
      <c r="GM230" s="386" t="e">
        <f t="shared" si="958"/>
        <v>#VALUE!</v>
      </c>
      <c r="GN230" s="386" t="e">
        <f t="shared" si="958"/>
        <v>#VALUE!</v>
      </c>
      <c r="GO230" s="386" t="e">
        <f t="shared" si="958"/>
        <v>#VALUE!</v>
      </c>
      <c r="GP230" s="386" t="e">
        <f t="shared" si="958"/>
        <v>#VALUE!</v>
      </c>
      <c r="GQ230" s="386" t="e">
        <f t="shared" si="958"/>
        <v>#VALUE!</v>
      </c>
      <c r="GR230" s="386" t="e">
        <f t="shared" si="958"/>
        <v>#VALUE!</v>
      </c>
      <c r="GS230" s="386" t="e">
        <f t="shared" si="958"/>
        <v>#VALUE!</v>
      </c>
      <c r="GT230" s="386" t="e">
        <f t="shared" si="958"/>
        <v>#VALUE!</v>
      </c>
      <c r="GU230" s="386" t="e">
        <f t="shared" si="958"/>
        <v>#VALUE!</v>
      </c>
      <c r="GV230" s="386" t="e">
        <f t="shared" si="958"/>
        <v>#VALUE!</v>
      </c>
      <c r="GW230" s="386" t="e">
        <f t="shared" si="958"/>
        <v>#VALUE!</v>
      </c>
      <c r="GX230" s="386" t="e">
        <f t="shared" si="958"/>
        <v>#VALUE!</v>
      </c>
      <c r="GY230" s="386" t="e">
        <f t="shared" si="958"/>
        <v>#VALUE!</v>
      </c>
      <c r="GZ230" s="386" t="e">
        <f t="shared" si="958"/>
        <v>#VALUE!</v>
      </c>
      <c r="HA230" s="386" t="e">
        <f t="shared" si="958"/>
        <v>#VALUE!</v>
      </c>
      <c r="HB230" s="386" t="e">
        <f t="shared" si="958"/>
        <v>#VALUE!</v>
      </c>
      <c r="HC230" s="386" t="e">
        <f t="shared" si="958"/>
        <v>#VALUE!</v>
      </c>
      <c r="HD230" s="386" t="e">
        <f t="shared" si="958"/>
        <v>#VALUE!</v>
      </c>
      <c r="HE230" s="386" t="e">
        <f t="shared" si="958"/>
        <v>#VALUE!</v>
      </c>
      <c r="HF230" s="386" t="e">
        <f t="shared" si="958"/>
        <v>#VALUE!</v>
      </c>
      <c r="HG230" s="386" t="e">
        <f t="shared" si="958"/>
        <v>#VALUE!</v>
      </c>
      <c r="HH230" s="386" t="e">
        <f t="shared" si="958"/>
        <v>#VALUE!</v>
      </c>
      <c r="HI230" s="386" t="e">
        <f t="shared" si="958"/>
        <v>#VALUE!</v>
      </c>
      <c r="HJ230" s="386" t="e">
        <f t="shared" si="958"/>
        <v>#VALUE!</v>
      </c>
      <c r="HK230" s="386" t="e">
        <f t="shared" si="958"/>
        <v>#VALUE!</v>
      </c>
      <c r="HL230" s="386" t="e">
        <f t="shared" si="958"/>
        <v>#VALUE!</v>
      </c>
      <c r="HM230" s="386" t="e">
        <f t="shared" si="958"/>
        <v>#VALUE!</v>
      </c>
      <c r="HN230" s="386" t="e">
        <f t="shared" si="958"/>
        <v>#VALUE!</v>
      </c>
      <c r="HO230" s="386" t="e">
        <f t="shared" si="958"/>
        <v>#VALUE!</v>
      </c>
      <c r="HP230" s="386" t="e">
        <f t="shared" si="958"/>
        <v>#VALUE!</v>
      </c>
      <c r="HQ230" s="386" t="e">
        <f t="shared" si="958"/>
        <v>#VALUE!</v>
      </c>
      <c r="HR230" s="386" t="e">
        <f t="shared" si="958"/>
        <v>#VALUE!</v>
      </c>
      <c r="HS230" s="386" t="e">
        <f t="shared" si="958"/>
        <v>#VALUE!</v>
      </c>
      <c r="HT230" s="386" t="e">
        <f t="shared" si="958"/>
        <v>#VALUE!</v>
      </c>
      <c r="HU230" s="386" t="e">
        <f t="shared" si="958"/>
        <v>#VALUE!</v>
      </c>
      <c r="HV230" s="386" t="e">
        <f t="shared" si="958"/>
        <v>#VALUE!</v>
      </c>
      <c r="HW230" s="386" t="e">
        <f t="shared" si="958"/>
        <v>#VALUE!</v>
      </c>
      <c r="HX230" s="386" t="e">
        <f t="shared" si="958"/>
        <v>#VALUE!</v>
      </c>
      <c r="HY230" s="386" t="e">
        <f t="shared" si="958"/>
        <v>#VALUE!</v>
      </c>
      <c r="HZ230" s="386" t="e">
        <f t="shared" si="958"/>
        <v>#VALUE!</v>
      </c>
      <c r="IA230" s="386" t="e">
        <f t="shared" si="958"/>
        <v>#VALUE!</v>
      </c>
      <c r="IB230" s="386" t="e">
        <f t="shared" si="958"/>
        <v>#VALUE!</v>
      </c>
      <c r="IC230" s="386" t="e">
        <f t="shared" ref="IC230:KN230" si="959">IF(OR(IC218="",IC223=""),"",IC224/IC229)</f>
        <v>#VALUE!</v>
      </c>
      <c r="ID230" s="386" t="e">
        <f t="shared" si="959"/>
        <v>#VALUE!</v>
      </c>
      <c r="IE230" s="386" t="e">
        <f t="shared" si="959"/>
        <v>#VALUE!</v>
      </c>
      <c r="IF230" s="386" t="e">
        <f t="shared" si="959"/>
        <v>#VALUE!</v>
      </c>
      <c r="IG230" s="386" t="e">
        <f t="shared" si="959"/>
        <v>#VALUE!</v>
      </c>
      <c r="IH230" s="386" t="e">
        <f t="shared" si="959"/>
        <v>#VALUE!</v>
      </c>
      <c r="II230" s="386" t="e">
        <f t="shared" si="959"/>
        <v>#VALUE!</v>
      </c>
      <c r="IJ230" s="386" t="e">
        <f t="shared" si="959"/>
        <v>#VALUE!</v>
      </c>
      <c r="IK230" s="386" t="e">
        <f t="shared" si="959"/>
        <v>#VALUE!</v>
      </c>
      <c r="IL230" s="386" t="e">
        <f t="shared" si="959"/>
        <v>#VALUE!</v>
      </c>
      <c r="IM230" s="386" t="e">
        <f t="shared" si="959"/>
        <v>#VALUE!</v>
      </c>
      <c r="IN230" s="386" t="e">
        <f t="shared" si="959"/>
        <v>#VALUE!</v>
      </c>
      <c r="IO230" s="386" t="e">
        <f t="shared" si="959"/>
        <v>#VALUE!</v>
      </c>
      <c r="IP230" s="386" t="e">
        <f t="shared" si="959"/>
        <v>#VALUE!</v>
      </c>
      <c r="IQ230" s="386" t="e">
        <f t="shared" si="959"/>
        <v>#VALUE!</v>
      </c>
      <c r="IR230" s="386" t="e">
        <f t="shared" si="959"/>
        <v>#VALUE!</v>
      </c>
      <c r="IS230" s="386" t="e">
        <f t="shared" si="959"/>
        <v>#VALUE!</v>
      </c>
      <c r="IT230" s="386" t="e">
        <f t="shared" si="959"/>
        <v>#VALUE!</v>
      </c>
      <c r="IU230" s="386" t="e">
        <f t="shared" si="959"/>
        <v>#VALUE!</v>
      </c>
      <c r="IV230" s="386" t="e">
        <f t="shared" si="959"/>
        <v>#VALUE!</v>
      </c>
      <c r="IW230" s="386" t="e">
        <f t="shared" si="959"/>
        <v>#VALUE!</v>
      </c>
      <c r="IX230" s="386" t="e">
        <f t="shared" si="959"/>
        <v>#VALUE!</v>
      </c>
      <c r="IY230" s="386" t="e">
        <f t="shared" si="959"/>
        <v>#VALUE!</v>
      </c>
      <c r="IZ230" s="386" t="e">
        <f t="shared" si="959"/>
        <v>#VALUE!</v>
      </c>
      <c r="JA230" s="386" t="e">
        <f t="shared" si="959"/>
        <v>#VALUE!</v>
      </c>
      <c r="JB230" s="386" t="e">
        <f t="shared" si="959"/>
        <v>#VALUE!</v>
      </c>
      <c r="JC230" s="386" t="e">
        <f t="shared" si="959"/>
        <v>#VALUE!</v>
      </c>
      <c r="JD230" s="386" t="e">
        <f t="shared" si="959"/>
        <v>#VALUE!</v>
      </c>
      <c r="JE230" s="386" t="e">
        <f t="shared" si="959"/>
        <v>#VALUE!</v>
      </c>
      <c r="JF230" s="386" t="e">
        <f t="shared" si="959"/>
        <v>#VALUE!</v>
      </c>
      <c r="JG230" s="386" t="e">
        <f t="shared" si="959"/>
        <v>#VALUE!</v>
      </c>
      <c r="JH230" s="386" t="e">
        <f t="shared" si="959"/>
        <v>#VALUE!</v>
      </c>
      <c r="JI230" s="386" t="e">
        <f t="shared" si="959"/>
        <v>#VALUE!</v>
      </c>
      <c r="JJ230" s="386" t="e">
        <f t="shared" si="959"/>
        <v>#VALUE!</v>
      </c>
      <c r="JK230" s="386" t="e">
        <f t="shared" si="959"/>
        <v>#VALUE!</v>
      </c>
      <c r="JL230" s="386" t="e">
        <f t="shared" si="959"/>
        <v>#VALUE!</v>
      </c>
      <c r="JM230" s="386" t="e">
        <f t="shared" si="959"/>
        <v>#VALUE!</v>
      </c>
      <c r="JN230" s="386" t="e">
        <f t="shared" si="959"/>
        <v>#VALUE!</v>
      </c>
      <c r="JO230" s="386" t="e">
        <f t="shared" si="959"/>
        <v>#VALUE!</v>
      </c>
      <c r="JP230" s="386" t="e">
        <f t="shared" si="959"/>
        <v>#VALUE!</v>
      </c>
      <c r="JQ230" s="386" t="e">
        <f t="shared" si="959"/>
        <v>#VALUE!</v>
      </c>
      <c r="JR230" s="386" t="e">
        <f t="shared" si="959"/>
        <v>#VALUE!</v>
      </c>
      <c r="JS230" s="386" t="e">
        <f t="shared" si="959"/>
        <v>#VALUE!</v>
      </c>
      <c r="JT230" s="386" t="e">
        <f t="shared" si="959"/>
        <v>#VALUE!</v>
      </c>
      <c r="JU230" s="386" t="e">
        <f t="shared" si="959"/>
        <v>#VALUE!</v>
      </c>
      <c r="JV230" s="386" t="e">
        <f t="shared" si="959"/>
        <v>#VALUE!</v>
      </c>
      <c r="JW230" s="386" t="e">
        <f t="shared" si="959"/>
        <v>#VALUE!</v>
      </c>
      <c r="JX230" s="386" t="e">
        <f t="shared" si="959"/>
        <v>#VALUE!</v>
      </c>
      <c r="JY230" s="386" t="e">
        <f t="shared" si="959"/>
        <v>#VALUE!</v>
      </c>
      <c r="JZ230" s="386" t="e">
        <f t="shared" si="959"/>
        <v>#VALUE!</v>
      </c>
      <c r="KA230" s="386" t="e">
        <f t="shared" si="959"/>
        <v>#VALUE!</v>
      </c>
      <c r="KB230" s="386" t="e">
        <f t="shared" si="959"/>
        <v>#VALUE!</v>
      </c>
      <c r="KC230" s="386" t="e">
        <f t="shared" si="959"/>
        <v>#VALUE!</v>
      </c>
      <c r="KD230" s="386" t="e">
        <f t="shared" si="959"/>
        <v>#VALUE!</v>
      </c>
      <c r="KE230" s="386" t="e">
        <f t="shared" si="959"/>
        <v>#VALUE!</v>
      </c>
      <c r="KF230" s="386" t="e">
        <f t="shared" si="959"/>
        <v>#VALUE!</v>
      </c>
      <c r="KG230" s="386" t="e">
        <f t="shared" si="959"/>
        <v>#VALUE!</v>
      </c>
      <c r="KH230" s="386" t="e">
        <f t="shared" si="959"/>
        <v>#VALUE!</v>
      </c>
      <c r="KI230" s="386" t="e">
        <f t="shared" si="959"/>
        <v>#VALUE!</v>
      </c>
      <c r="KJ230" s="386" t="e">
        <f t="shared" si="959"/>
        <v>#VALUE!</v>
      </c>
      <c r="KK230" s="386" t="e">
        <f t="shared" si="959"/>
        <v>#VALUE!</v>
      </c>
      <c r="KL230" s="386" t="e">
        <f t="shared" si="959"/>
        <v>#VALUE!</v>
      </c>
      <c r="KM230" s="386" t="e">
        <f t="shared" si="959"/>
        <v>#VALUE!</v>
      </c>
      <c r="KN230" s="386" t="e">
        <f t="shared" si="959"/>
        <v>#VALUE!</v>
      </c>
      <c r="KO230" s="386" t="e">
        <f t="shared" ref="KO230:MZ230" si="960">IF(OR(KO218="",KO223=""),"",KO224/KO229)</f>
        <v>#VALUE!</v>
      </c>
      <c r="KP230" s="386" t="e">
        <f t="shared" si="960"/>
        <v>#VALUE!</v>
      </c>
      <c r="KQ230" s="386" t="e">
        <f t="shared" si="960"/>
        <v>#VALUE!</v>
      </c>
      <c r="KR230" s="386" t="e">
        <f t="shared" si="960"/>
        <v>#VALUE!</v>
      </c>
      <c r="KS230" s="386" t="e">
        <f t="shared" si="960"/>
        <v>#VALUE!</v>
      </c>
      <c r="KT230" s="386" t="e">
        <f t="shared" si="960"/>
        <v>#VALUE!</v>
      </c>
      <c r="KU230" s="386" t="e">
        <f t="shared" si="960"/>
        <v>#VALUE!</v>
      </c>
      <c r="KV230" s="386" t="e">
        <f t="shared" si="960"/>
        <v>#VALUE!</v>
      </c>
      <c r="KW230" s="386" t="e">
        <f t="shared" si="960"/>
        <v>#VALUE!</v>
      </c>
      <c r="KX230" s="386" t="e">
        <f t="shared" si="960"/>
        <v>#VALUE!</v>
      </c>
      <c r="KY230" s="386" t="e">
        <f t="shared" si="960"/>
        <v>#VALUE!</v>
      </c>
      <c r="KZ230" s="386" t="e">
        <f t="shared" si="960"/>
        <v>#VALUE!</v>
      </c>
      <c r="LA230" s="386" t="e">
        <f t="shared" si="960"/>
        <v>#VALUE!</v>
      </c>
      <c r="LB230" s="386" t="e">
        <f t="shared" si="960"/>
        <v>#VALUE!</v>
      </c>
      <c r="LC230" s="386" t="e">
        <f t="shared" si="960"/>
        <v>#VALUE!</v>
      </c>
      <c r="LD230" s="386" t="e">
        <f t="shared" si="960"/>
        <v>#VALUE!</v>
      </c>
      <c r="LE230" s="386" t="e">
        <f t="shared" si="960"/>
        <v>#VALUE!</v>
      </c>
      <c r="LF230" s="386" t="e">
        <f t="shared" si="960"/>
        <v>#VALUE!</v>
      </c>
      <c r="LG230" s="386" t="e">
        <f t="shared" si="960"/>
        <v>#VALUE!</v>
      </c>
      <c r="LH230" s="386" t="e">
        <f t="shared" si="960"/>
        <v>#VALUE!</v>
      </c>
      <c r="LI230" s="386" t="e">
        <f t="shared" si="960"/>
        <v>#VALUE!</v>
      </c>
      <c r="LJ230" s="386" t="e">
        <f t="shared" si="960"/>
        <v>#VALUE!</v>
      </c>
      <c r="LK230" s="386" t="e">
        <f t="shared" si="960"/>
        <v>#VALUE!</v>
      </c>
      <c r="LL230" s="386" t="e">
        <f t="shared" si="960"/>
        <v>#VALUE!</v>
      </c>
      <c r="LM230" s="386" t="e">
        <f t="shared" si="960"/>
        <v>#VALUE!</v>
      </c>
      <c r="LN230" s="386" t="e">
        <f t="shared" si="960"/>
        <v>#VALUE!</v>
      </c>
      <c r="LO230" s="386" t="e">
        <f t="shared" si="960"/>
        <v>#VALUE!</v>
      </c>
      <c r="LP230" s="386" t="e">
        <f t="shared" si="960"/>
        <v>#VALUE!</v>
      </c>
      <c r="LQ230" s="386" t="e">
        <f t="shared" si="960"/>
        <v>#VALUE!</v>
      </c>
      <c r="LR230" s="386" t="e">
        <f t="shared" si="960"/>
        <v>#VALUE!</v>
      </c>
      <c r="LS230" s="386" t="e">
        <f t="shared" si="960"/>
        <v>#VALUE!</v>
      </c>
      <c r="LT230" s="386" t="e">
        <f t="shared" si="960"/>
        <v>#VALUE!</v>
      </c>
      <c r="LU230" s="386" t="e">
        <f t="shared" si="960"/>
        <v>#VALUE!</v>
      </c>
      <c r="LV230" s="386" t="e">
        <f t="shared" si="960"/>
        <v>#VALUE!</v>
      </c>
      <c r="LW230" s="386" t="e">
        <f t="shared" si="960"/>
        <v>#VALUE!</v>
      </c>
      <c r="LX230" s="386" t="e">
        <f t="shared" si="960"/>
        <v>#VALUE!</v>
      </c>
      <c r="LY230" s="386" t="e">
        <f t="shared" si="960"/>
        <v>#VALUE!</v>
      </c>
      <c r="LZ230" s="386" t="e">
        <f t="shared" si="960"/>
        <v>#VALUE!</v>
      </c>
      <c r="MA230" s="386" t="e">
        <f t="shared" si="960"/>
        <v>#VALUE!</v>
      </c>
      <c r="MB230" s="386" t="e">
        <f t="shared" si="960"/>
        <v>#VALUE!</v>
      </c>
      <c r="MC230" s="386" t="e">
        <f t="shared" si="960"/>
        <v>#VALUE!</v>
      </c>
      <c r="MD230" s="386" t="e">
        <f t="shared" si="960"/>
        <v>#VALUE!</v>
      </c>
      <c r="ME230" s="386" t="e">
        <f t="shared" si="960"/>
        <v>#VALUE!</v>
      </c>
      <c r="MF230" s="386" t="e">
        <f t="shared" si="960"/>
        <v>#VALUE!</v>
      </c>
      <c r="MG230" s="386" t="e">
        <f t="shared" si="960"/>
        <v>#VALUE!</v>
      </c>
      <c r="MH230" s="386" t="e">
        <f t="shared" si="960"/>
        <v>#VALUE!</v>
      </c>
      <c r="MI230" s="386" t="e">
        <f t="shared" si="960"/>
        <v>#VALUE!</v>
      </c>
      <c r="MJ230" s="386" t="e">
        <f t="shared" si="960"/>
        <v>#VALUE!</v>
      </c>
      <c r="MK230" s="386" t="e">
        <f t="shared" si="960"/>
        <v>#VALUE!</v>
      </c>
      <c r="ML230" s="386" t="e">
        <f t="shared" si="960"/>
        <v>#VALUE!</v>
      </c>
      <c r="MM230" s="386" t="e">
        <f t="shared" si="960"/>
        <v>#VALUE!</v>
      </c>
      <c r="MN230" s="386" t="e">
        <f t="shared" si="960"/>
        <v>#VALUE!</v>
      </c>
      <c r="MO230" s="386" t="e">
        <f t="shared" si="960"/>
        <v>#VALUE!</v>
      </c>
      <c r="MP230" s="386" t="e">
        <f t="shared" si="960"/>
        <v>#VALUE!</v>
      </c>
      <c r="MQ230" s="386" t="e">
        <f t="shared" si="960"/>
        <v>#VALUE!</v>
      </c>
      <c r="MR230" s="386" t="e">
        <f t="shared" si="960"/>
        <v>#VALUE!</v>
      </c>
      <c r="MS230" s="386" t="e">
        <f t="shared" si="960"/>
        <v>#VALUE!</v>
      </c>
      <c r="MT230" s="386" t="e">
        <f t="shared" si="960"/>
        <v>#VALUE!</v>
      </c>
      <c r="MU230" s="386" t="e">
        <f t="shared" si="960"/>
        <v>#VALUE!</v>
      </c>
      <c r="MV230" s="386" t="e">
        <f t="shared" si="960"/>
        <v>#VALUE!</v>
      </c>
      <c r="MW230" s="386" t="e">
        <f t="shared" si="960"/>
        <v>#VALUE!</v>
      </c>
      <c r="MX230" s="386" t="e">
        <f t="shared" si="960"/>
        <v>#VALUE!</v>
      </c>
      <c r="MY230" s="386" t="e">
        <f t="shared" si="960"/>
        <v>#VALUE!</v>
      </c>
      <c r="MZ230" s="386" t="e">
        <f t="shared" si="960"/>
        <v>#VALUE!</v>
      </c>
      <c r="NA230" s="386" t="e">
        <f t="shared" ref="NA230:PL230" si="961">IF(OR(NA218="",NA223=""),"",NA224/NA229)</f>
        <v>#VALUE!</v>
      </c>
      <c r="NB230" s="386" t="e">
        <f t="shared" si="961"/>
        <v>#VALUE!</v>
      </c>
      <c r="NC230" s="386" t="e">
        <f t="shared" si="961"/>
        <v>#VALUE!</v>
      </c>
      <c r="ND230" s="386" t="e">
        <f t="shared" si="961"/>
        <v>#VALUE!</v>
      </c>
      <c r="NE230" s="386" t="e">
        <f t="shared" si="961"/>
        <v>#VALUE!</v>
      </c>
      <c r="NF230" s="386" t="e">
        <f t="shared" si="961"/>
        <v>#VALUE!</v>
      </c>
      <c r="NG230" s="386" t="e">
        <f t="shared" si="961"/>
        <v>#VALUE!</v>
      </c>
      <c r="NH230" s="386" t="e">
        <f t="shared" si="961"/>
        <v>#VALUE!</v>
      </c>
      <c r="NI230" s="386" t="e">
        <f t="shared" si="961"/>
        <v>#VALUE!</v>
      </c>
      <c r="NJ230" s="386" t="e">
        <f t="shared" si="961"/>
        <v>#VALUE!</v>
      </c>
      <c r="NK230" s="386" t="e">
        <f t="shared" si="961"/>
        <v>#VALUE!</v>
      </c>
      <c r="NL230" s="386" t="e">
        <f t="shared" si="961"/>
        <v>#VALUE!</v>
      </c>
      <c r="NM230" s="386" t="e">
        <f t="shared" si="961"/>
        <v>#VALUE!</v>
      </c>
      <c r="NN230" s="386" t="e">
        <f t="shared" si="961"/>
        <v>#VALUE!</v>
      </c>
      <c r="NO230" s="386" t="e">
        <f t="shared" si="961"/>
        <v>#VALUE!</v>
      </c>
      <c r="NP230" s="386" t="e">
        <f t="shared" si="961"/>
        <v>#VALUE!</v>
      </c>
      <c r="NQ230" s="386" t="e">
        <f t="shared" si="961"/>
        <v>#VALUE!</v>
      </c>
      <c r="NR230" s="386" t="e">
        <f t="shared" si="961"/>
        <v>#VALUE!</v>
      </c>
      <c r="NS230" s="386" t="e">
        <f t="shared" si="961"/>
        <v>#VALUE!</v>
      </c>
      <c r="NT230" s="386" t="e">
        <f t="shared" si="961"/>
        <v>#VALUE!</v>
      </c>
      <c r="NU230" s="386" t="e">
        <f t="shared" si="961"/>
        <v>#VALUE!</v>
      </c>
      <c r="NV230" s="386" t="e">
        <f t="shared" si="961"/>
        <v>#VALUE!</v>
      </c>
      <c r="NW230" s="386" t="e">
        <f t="shared" si="961"/>
        <v>#VALUE!</v>
      </c>
      <c r="NX230" s="386" t="e">
        <f t="shared" si="961"/>
        <v>#VALUE!</v>
      </c>
      <c r="NY230" s="386" t="e">
        <f t="shared" si="961"/>
        <v>#VALUE!</v>
      </c>
      <c r="NZ230" s="386" t="e">
        <f t="shared" si="961"/>
        <v>#VALUE!</v>
      </c>
      <c r="OA230" s="386" t="e">
        <f t="shared" si="961"/>
        <v>#VALUE!</v>
      </c>
      <c r="OB230" s="386" t="e">
        <f t="shared" si="961"/>
        <v>#VALUE!</v>
      </c>
      <c r="OC230" s="386" t="e">
        <f t="shared" si="961"/>
        <v>#VALUE!</v>
      </c>
      <c r="OD230" s="386" t="e">
        <f t="shared" si="961"/>
        <v>#VALUE!</v>
      </c>
      <c r="OE230" s="386" t="e">
        <f t="shared" si="961"/>
        <v>#VALUE!</v>
      </c>
      <c r="OF230" s="386" t="e">
        <f t="shared" si="961"/>
        <v>#VALUE!</v>
      </c>
      <c r="OG230" s="386" t="e">
        <f t="shared" si="961"/>
        <v>#VALUE!</v>
      </c>
      <c r="OH230" s="386" t="e">
        <f t="shared" si="961"/>
        <v>#VALUE!</v>
      </c>
      <c r="OI230" s="386" t="e">
        <f t="shared" si="961"/>
        <v>#VALUE!</v>
      </c>
      <c r="OJ230" s="386" t="e">
        <f t="shared" si="961"/>
        <v>#VALUE!</v>
      </c>
      <c r="OK230" s="386" t="e">
        <f t="shared" si="961"/>
        <v>#VALUE!</v>
      </c>
      <c r="OL230" s="386" t="e">
        <f t="shared" si="961"/>
        <v>#VALUE!</v>
      </c>
      <c r="OM230" s="386" t="e">
        <f t="shared" si="961"/>
        <v>#VALUE!</v>
      </c>
      <c r="ON230" s="386" t="e">
        <f t="shared" si="961"/>
        <v>#VALUE!</v>
      </c>
      <c r="OO230" s="386" t="e">
        <f t="shared" si="961"/>
        <v>#VALUE!</v>
      </c>
      <c r="OP230" s="386" t="e">
        <f t="shared" si="961"/>
        <v>#VALUE!</v>
      </c>
      <c r="OQ230" s="388" t="e">
        <f t="shared" si="961"/>
        <v>#VALUE!</v>
      </c>
      <c r="OR230" s="388" t="e">
        <f t="shared" si="961"/>
        <v>#VALUE!</v>
      </c>
      <c r="OS230" s="388" t="e">
        <f t="shared" si="961"/>
        <v>#VALUE!</v>
      </c>
      <c r="OT230" s="388" t="e">
        <f t="shared" si="961"/>
        <v>#VALUE!</v>
      </c>
      <c r="OU230" s="388" t="e">
        <f t="shared" si="961"/>
        <v>#VALUE!</v>
      </c>
      <c r="OV230" s="388" t="e">
        <f t="shared" si="961"/>
        <v>#VALUE!</v>
      </c>
      <c r="OW230" s="388" t="e">
        <f t="shared" si="961"/>
        <v>#VALUE!</v>
      </c>
      <c r="OX230" s="388" t="e">
        <f t="shared" si="961"/>
        <v>#VALUE!</v>
      </c>
      <c r="OY230" s="388" t="e">
        <f t="shared" si="961"/>
        <v>#VALUE!</v>
      </c>
      <c r="OZ230" s="388" t="e">
        <f t="shared" si="961"/>
        <v>#VALUE!</v>
      </c>
      <c r="PA230" s="388" t="e">
        <f t="shared" si="961"/>
        <v>#VALUE!</v>
      </c>
      <c r="PB230" s="388" t="e">
        <f t="shared" si="961"/>
        <v>#VALUE!</v>
      </c>
      <c r="PC230" s="388" t="e">
        <f t="shared" si="961"/>
        <v>#VALUE!</v>
      </c>
      <c r="PD230" s="388" t="e">
        <f t="shared" si="961"/>
        <v>#VALUE!</v>
      </c>
      <c r="PE230" s="388" t="e">
        <f t="shared" si="961"/>
        <v>#VALUE!</v>
      </c>
      <c r="PF230" s="388" t="e">
        <f t="shared" si="961"/>
        <v>#VALUE!</v>
      </c>
      <c r="PG230" s="388" t="e">
        <f t="shared" si="961"/>
        <v>#VALUE!</v>
      </c>
      <c r="PH230" s="388" t="e">
        <f t="shared" si="961"/>
        <v>#VALUE!</v>
      </c>
      <c r="PI230" s="388" t="e">
        <f t="shared" si="961"/>
        <v>#VALUE!</v>
      </c>
      <c r="PJ230" s="388" t="e">
        <f t="shared" si="961"/>
        <v>#VALUE!</v>
      </c>
      <c r="PK230" s="388" t="e">
        <f t="shared" si="961"/>
        <v>#VALUE!</v>
      </c>
      <c r="PL230" s="388" t="e">
        <f t="shared" si="961"/>
        <v>#VALUE!</v>
      </c>
      <c r="PM230" s="388" t="e">
        <f t="shared" ref="PM230:RX230" si="962">IF(OR(PM218="",PM223=""),"",PM224/PM229)</f>
        <v>#VALUE!</v>
      </c>
      <c r="PN230" s="388" t="e">
        <f t="shared" si="962"/>
        <v>#VALUE!</v>
      </c>
      <c r="PO230" s="388" t="e">
        <f t="shared" si="962"/>
        <v>#VALUE!</v>
      </c>
      <c r="PP230" s="388" t="e">
        <f t="shared" si="962"/>
        <v>#VALUE!</v>
      </c>
      <c r="PQ230" s="388" t="e">
        <f t="shared" si="962"/>
        <v>#VALUE!</v>
      </c>
      <c r="PR230" s="388" t="e">
        <f t="shared" si="962"/>
        <v>#VALUE!</v>
      </c>
      <c r="PS230" s="388" t="e">
        <f t="shared" si="962"/>
        <v>#VALUE!</v>
      </c>
      <c r="PT230" s="388" t="e">
        <f t="shared" si="962"/>
        <v>#VALUE!</v>
      </c>
      <c r="PU230" s="388" t="e">
        <f t="shared" si="962"/>
        <v>#VALUE!</v>
      </c>
      <c r="PV230" s="388" t="e">
        <f t="shared" si="962"/>
        <v>#VALUE!</v>
      </c>
      <c r="PW230" s="388" t="e">
        <f t="shared" si="962"/>
        <v>#VALUE!</v>
      </c>
      <c r="PX230" s="388" t="e">
        <f t="shared" si="962"/>
        <v>#VALUE!</v>
      </c>
      <c r="PY230" s="388" t="e">
        <f t="shared" si="962"/>
        <v>#VALUE!</v>
      </c>
      <c r="PZ230" s="388" t="e">
        <f t="shared" si="962"/>
        <v>#VALUE!</v>
      </c>
      <c r="QA230" s="388" t="e">
        <f t="shared" si="962"/>
        <v>#VALUE!</v>
      </c>
      <c r="QB230" s="388" t="e">
        <f t="shared" si="962"/>
        <v>#VALUE!</v>
      </c>
      <c r="QC230" s="388" t="e">
        <f t="shared" si="962"/>
        <v>#VALUE!</v>
      </c>
      <c r="QD230" s="388" t="e">
        <f t="shared" si="962"/>
        <v>#VALUE!</v>
      </c>
      <c r="QE230" s="388" t="e">
        <f t="shared" si="962"/>
        <v>#VALUE!</v>
      </c>
      <c r="QF230" s="388" t="e">
        <f t="shared" si="962"/>
        <v>#VALUE!</v>
      </c>
      <c r="QG230" s="388" t="e">
        <f t="shared" si="962"/>
        <v>#VALUE!</v>
      </c>
      <c r="QH230" s="388" t="e">
        <f t="shared" si="962"/>
        <v>#VALUE!</v>
      </c>
      <c r="QI230" s="388" t="e">
        <f t="shared" si="962"/>
        <v>#VALUE!</v>
      </c>
      <c r="QJ230" s="388" t="e">
        <f t="shared" si="962"/>
        <v>#VALUE!</v>
      </c>
      <c r="QK230" s="388" t="e">
        <f t="shared" si="962"/>
        <v>#VALUE!</v>
      </c>
      <c r="QL230" s="388" t="e">
        <f t="shared" si="962"/>
        <v>#VALUE!</v>
      </c>
      <c r="QM230" s="388" t="e">
        <f t="shared" si="962"/>
        <v>#VALUE!</v>
      </c>
      <c r="QN230" s="388" t="e">
        <f t="shared" si="962"/>
        <v>#VALUE!</v>
      </c>
      <c r="QO230" s="388" t="e">
        <f t="shared" si="962"/>
        <v>#VALUE!</v>
      </c>
      <c r="QP230" s="388" t="e">
        <f t="shared" si="962"/>
        <v>#VALUE!</v>
      </c>
      <c r="QQ230" s="388" t="e">
        <f t="shared" si="962"/>
        <v>#VALUE!</v>
      </c>
      <c r="QR230" s="388" t="e">
        <f t="shared" si="962"/>
        <v>#VALUE!</v>
      </c>
      <c r="QS230" s="388" t="e">
        <f t="shared" si="962"/>
        <v>#VALUE!</v>
      </c>
      <c r="QT230" s="388" t="e">
        <f t="shared" si="962"/>
        <v>#VALUE!</v>
      </c>
      <c r="QU230" s="388" t="e">
        <f t="shared" si="962"/>
        <v>#VALUE!</v>
      </c>
      <c r="QV230" s="388" t="e">
        <f t="shared" si="962"/>
        <v>#VALUE!</v>
      </c>
      <c r="QW230" s="388" t="e">
        <f t="shared" si="962"/>
        <v>#VALUE!</v>
      </c>
      <c r="QX230" s="388" t="e">
        <f t="shared" si="962"/>
        <v>#VALUE!</v>
      </c>
      <c r="QY230" s="388" t="e">
        <f t="shared" si="962"/>
        <v>#VALUE!</v>
      </c>
      <c r="QZ230" s="388" t="e">
        <f t="shared" si="962"/>
        <v>#VALUE!</v>
      </c>
      <c r="RA230" s="388" t="e">
        <f t="shared" si="962"/>
        <v>#VALUE!</v>
      </c>
      <c r="RB230" s="388" t="e">
        <f t="shared" si="962"/>
        <v>#VALUE!</v>
      </c>
      <c r="RC230" s="388" t="e">
        <f t="shared" si="962"/>
        <v>#VALUE!</v>
      </c>
      <c r="RD230" s="388" t="e">
        <f t="shared" si="962"/>
        <v>#VALUE!</v>
      </c>
      <c r="RE230" s="388" t="e">
        <f t="shared" si="962"/>
        <v>#VALUE!</v>
      </c>
      <c r="RF230" s="388" t="e">
        <f t="shared" si="962"/>
        <v>#VALUE!</v>
      </c>
      <c r="RG230" s="388" t="e">
        <f t="shared" si="962"/>
        <v>#VALUE!</v>
      </c>
      <c r="RH230" s="388" t="e">
        <f t="shared" si="962"/>
        <v>#VALUE!</v>
      </c>
      <c r="RI230" s="388" t="e">
        <f t="shared" si="962"/>
        <v>#VALUE!</v>
      </c>
      <c r="RJ230" s="388" t="e">
        <f t="shared" si="962"/>
        <v>#VALUE!</v>
      </c>
      <c r="RK230" s="388" t="e">
        <f t="shared" si="962"/>
        <v>#VALUE!</v>
      </c>
      <c r="RL230" s="388" t="e">
        <f t="shared" si="962"/>
        <v>#VALUE!</v>
      </c>
      <c r="RM230" s="388" t="e">
        <f t="shared" si="962"/>
        <v>#VALUE!</v>
      </c>
      <c r="RN230" s="388" t="e">
        <f t="shared" si="962"/>
        <v>#VALUE!</v>
      </c>
      <c r="RO230" s="388" t="e">
        <f t="shared" si="962"/>
        <v>#VALUE!</v>
      </c>
      <c r="RP230" s="388" t="e">
        <f t="shared" si="962"/>
        <v>#VALUE!</v>
      </c>
      <c r="RQ230" s="388" t="e">
        <f t="shared" si="962"/>
        <v>#VALUE!</v>
      </c>
      <c r="RR230" s="388" t="e">
        <f t="shared" si="962"/>
        <v>#VALUE!</v>
      </c>
      <c r="RS230" s="388" t="e">
        <f t="shared" si="962"/>
        <v>#VALUE!</v>
      </c>
      <c r="RT230" s="388" t="e">
        <f t="shared" si="962"/>
        <v>#VALUE!</v>
      </c>
      <c r="RU230" s="388" t="e">
        <f t="shared" si="962"/>
        <v>#VALUE!</v>
      </c>
      <c r="RV230" s="388" t="e">
        <f t="shared" si="962"/>
        <v>#VALUE!</v>
      </c>
      <c r="RW230" s="388" t="e">
        <f t="shared" si="962"/>
        <v>#VALUE!</v>
      </c>
      <c r="RX230" s="388" t="e">
        <f t="shared" si="962"/>
        <v>#VALUE!</v>
      </c>
      <c r="RY230" s="388" t="e">
        <f t="shared" ref="RY230:UJ230" si="963">IF(OR(RY218="",RY223=""),"",RY224/RY229)</f>
        <v>#VALUE!</v>
      </c>
      <c r="RZ230" s="388" t="e">
        <f t="shared" si="963"/>
        <v>#VALUE!</v>
      </c>
      <c r="SA230" s="388" t="e">
        <f t="shared" si="963"/>
        <v>#VALUE!</v>
      </c>
      <c r="SB230" s="388" t="e">
        <f t="shared" si="963"/>
        <v>#VALUE!</v>
      </c>
      <c r="SC230" s="388" t="e">
        <f t="shared" si="963"/>
        <v>#VALUE!</v>
      </c>
      <c r="SD230" s="388" t="e">
        <f t="shared" si="963"/>
        <v>#VALUE!</v>
      </c>
      <c r="SE230" s="388" t="e">
        <f t="shared" si="963"/>
        <v>#VALUE!</v>
      </c>
      <c r="SF230" s="388" t="e">
        <f t="shared" si="963"/>
        <v>#VALUE!</v>
      </c>
      <c r="SG230" s="388" t="e">
        <f t="shared" si="963"/>
        <v>#VALUE!</v>
      </c>
      <c r="SH230" s="388" t="e">
        <f t="shared" si="963"/>
        <v>#VALUE!</v>
      </c>
      <c r="SI230" s="388" t="e">
        <f t="shared" si="963"/>
        <v>#VALUE!</v>
      </c>
      <c r="SJ230" s="388" t="e">
        <f t="shared" si="963"/>
        <v>#VALUE!</v>
      </c>
      <c r="SK230" s="388" t="e">
        <f t="shared" si="963"/>
        <v>#VALUE!</v>
      </c>
      <c r="SL230" s="388" t="e">
        <f t="shared" si="963"/>
        <v>#VALUE!</v>
      </c>
      <c r="SM230" s="388" t="e">
        <f t="shared" si="963"/>
        <v>#VALUE!</v>
      </c>
      <c r="SN230" s="388" t="e">
        <f t="shared" si="963"/>
        <v>#VALUE!</v>
      </c>
      <c r="SO230" s="388" t="e">
        <f t="shared" si="963"/>
        <v>#VALUE!</v>
      </c>
      <c r="SP230" s="388" t="e">
        <f t="shared" si="963"/>
        <v>#VALUE!</v>
      </c>
      <c r="SQ230" s="388" t="e">
        <f t="shared" si="963"/>
        <v>#VALUE!</v>
      </c>
      <c r="SR230" s="388" t="e">
        <f t="shared" si="963"/>
        <v>#VALUE!</v>
      </c>
      <c r="SS230" s="388" t="e">
        <f t="shared" si="963"/>
        <v>#VALUE!</v>
      </c>
      <c r="ST230" s="388" t="e">
        <f t="shared" si="963"/>
        <v>#VALUE!</v>
      </c>
      <c r="SU230" s="388" t="e">
        <f t="shared" si="963"/>
        <v>#VALUE!</v>
      </c>
      <c r="SV230" s="388" t="e">
        <f t="shared" si="963"/>
        <v>#VALUE!</v>
      </c>
      <c r="SW230" s="388" t="e">
        <f t="shared" si="963"/>
        <v>#VALUE!</v>
      </c>
      <c r="SX230" s="388" t="e">
        <f t="shared" si="963"/>
        <v>#VALUE!</v>
      </c>
      <c r="SY230" s="388" t="e">
        <f t="shared" si="963"/>
        <v>#VALUE!</v>
      </c>
      <c r="SZ230" s="388" t="e">
        <f t="shared" si="963"/>
        <v>#VALUE!</v>
      </c>
      <c r="TA230" s="388" t="e">
        <f t="shared" si="963"/>
        <v>#VALUE!</v>
      </c>
      <c r="TB230" s="388" t="e">
        <f t="shared" si="963"/>
        <v>#VALUE!</v>
      </c>
      <c r="TC230" s="388" t="e">
        <f t="shared" si="963"/>
        <v>#VALUE!</v>
      </c>
      <c r="TD230" s="388" t="e">
        <f t="shared" si="963"/>
        <v>#VALUE!</v>
      </c>
      <c r="TE230" s="388" t="e">
        <f t="shared" si="963"/>
        <v>#VALUE!</v>
      </c>
      <c r="TF230" s="388" t="e">
        <f t="shared" si="963"/>
        <v>#VALUE!</v>
      </c>
      <c r="TG230" s="388" t="e">
        <f t="shared" si="963"/>
        <v>#VALUE!</v>
      </c>
      <c r="TH230" s="388" t="e">
        <f t="shared" si="963"/>
        <v>#VALUE!</v>
      </c>
      <c r="TI230" s="388" t="e">
        <f t="shared" si="963"/>
        <v>#VALUE!</v>
      </c>
      <c r="TJ230" s="388" t="e">
        <f t="shared" si="963"/>
        <v>#VALUE!</v>
      </c>
      <c r="TK230" s="388" t="e">
        <f t="shared" si="963"/>
        <v>#VALUE!</v>
      </c>
      <c r="TL230" s="388" t="e">
        <f t="shared" si="963"/>
        <v>#VALUE!</v>
      </c>
      <c r="TM230" s="388" t="e">
        <f t="shared" si="963"/>
        <v>#VALUE!</v>
      </c>
      <c r="TN230" s="388" t="e">
        <f t="shared" si="963"/>
        <v>#VALUE!</v>
      </c>
      <c r="TO230" s="388" t="e">
        <f t="shared" si="963"/>
        <v>#VALUE!</v>
      </c>
      <c r="TP230" s="388" t="e">
        <f t="shared" si="963"/>
        <v>#VALUE!</v>
      </c>
      <c r="TQ230" s="388" t="e">
        <f t="shared" si="963"/>
        <v>#VALUE!</v>
      </c>
      <c r="TR230" s="388" t="e">
        <f t="shared" si="963"/>
        <v>#VALUE!</v>
      </c>
      <c r="TS230" s="388" t="e">
        <f t="shared" si="963"/>
        <v>#VALUE!</v>
      </c>
      <c r="TT230" s="388" t="e">
        <f t="shared" si="963"/>
        <v>#VALUE!</v>
      </c>
      <c r="TU230" s="388" t="e">
        <f t="shared" si="963"/>
        <v>#VALUE!</v>
      </c>
      <c r="TV230" s="388" t="e">
        <f t="shared" si="963"/>
        <v>#VALUE!</v>
      </c>
      <c r="TW230" s="388" t="e">
        <f t="shared" si="963"/>
        <v>#VALUE!</v>
      </c>
      <c r="TX230" s="388" t="e">
        <f t="shared" si="963"/>
        <v>#VALUE!</v>
      </c>
      <c r="TY230" s="388" t="e">
        <f t="shared" si="963"/>
        <v>#VALUE!</v>
      </c>
      <c r="TZ230" s="388" t="e">
        <f t="shared" si="963"/>
        <v>#VALUE!</v>
      </c>
      <c r="UA230" s="388" t="e">
        <f t="shared" si="963"/>
        <v>#VALUE!</v>
      </c>
      <c r="UB230" s="388" t="e">
        <f t="shared" si="963"/>
        <v>#VALUE!</v>
      </c>
      <c r="UC230" s="388" t="e">
        <f t="shared" si="963"/>
        <v>#VALUE!</v>
      </c>
      <c r="UD230" s="388" t="e">
        <f t="shared" si="963"/>
        <v>#VALUE!</v>
      </c>
      <c r="UE230" s="388" t="e">
        <f t="shared" si="963"/>
        <v>#VALUE!</v>
      </c>
      <c r="UF230" s="388" t="e">
        <f t="shared" si="963"/>
        <v>#VALUE!</v>
      </c>
      <c r="UG230" s="388" t="e">
        <f t="shared" si="963"/>
        <v>#VALUE!</v>
      </c>
      <c r="UH230" s="388" t="e">
        <f t="shared" si="963"/>
        <v>#VALUE!</v>
      </c>
      <c r="UI230" s="388" t="e">
        <f t="shared" si="963"/>
        <v>#VALUE!</v>
      </c>
      <c r="UJ230" s="388" t="e">
        <f t="shared" si="963"/>
        <v>#VALUE!</v>
      </c>
      <c r="UK230" s="388" t="e">
        <f t="shared" ref="UK230:WI230" si="964">IF(OR(UK218="",UK223=""),"",UK224/UK229)</f>
        <v>#VALUE!</v>
      </c>
      <c r="UL230" s="388" t="e">
        <f t="shared" si="964"/>
        <v>#VALUE!</v>
      </c>
      <c r="UM230" s="388" t="e">
        <f t="shared" si="964"/>
        <v>#VALUE!</v>
      </c>
      <c r="UN230" s="388" t="e">
        <f t="shared" si="964"/>
        <v>#VALUE!</v>
      </c>
      <c r="UO230" s="388" t="e">
        <f t="shared" si="964"/>
        <v>#VALUE!</v>
      </c>
      <c r="UP230" s="388" t="e">
        <f t="shared" si="964"/>
        <v>#VALUE!</v>
      </c>
      <c r="UQ230" s="388" t="e">
        <f t="shared" si="964"/>
        <v>#VALUE!</v>
      </c>
      <c r="UR230" s="388" t="e">
        <f t="shared" si="964"/>
        <v>#VALUE!</v>
      </c>
      <c r="US230" s="388" t="e">
        <f t="shared" si="964"/>
        <v>#VALUE!</v>
      </c>
      <c r="UT230" s="388" t="e">
        <f t="shared" si="964"/>
        <v>#VALUE!</v>
      </c>
      <c r="UU230" s="388" t="e">
        <f t="shared" si="964"/>
        <v>#VALUE!</v>
      </c>
      <c r="UV230" s="388" t="e">
        <f t="shared" si="964"/>
        <v>#VALUE!</v>
      </c>
      <c r="UW230" s="388" t="e">
        <f t="shared" si="964"/>
        <v>#VALUE!</v>
      </c>
      <c r="UX230" s="388" t="e">
        <f t="shared" si="964"/>
        <v>#VALUE!</v>
      </c>
      <c r="UY230" s="388" t="e">
        <f t="shared" si="964"/>
        <v>#VALUE!</v>
      </c>
      <c r="UZ230" s="388" t="e">
        <f t="shared" si="964"/>
        <v>#VALUE!</v>
      </c>
      <c r="VA230" s="388" t="e">
        <f t="shared" si="964"/>
        <v>#VALUE!</v>
      </c>
      <c r="VB230" s="388" t="e">
        <f t="shared" si="964"/>
        <v>#VALUE!</v>
      </c>
      <c r="VC230" s="388" t="e">
        <f t="shared" si="964"/>
        <v>#VALUE!</v>
      </c>
      <c r="VD230" s="388" t="e">
        <f t="shared" si="964"/>
        <v>#VALUE!</v>
      </c>
      <c r="VE230" s="388" t="e">
        <f t="shared" si="964"/>
        <v>#VALUE!</v>
      </c>
      <c r="VF230" s="388" t="e">
        <f t="shared" si="964"/>
        <v>#VALUE!</v>
      </c>
      <c r="VG230" s="388" t="e">
        <f t="shared" si="964"/>
        <v>#VALUE!</v>
      </c>
      <c r="VH230" s="388" t="e">
        <f t="shared" si="964"/>
        <v>#VALUE!</v>
      </c>
      <c r="VI230" s="388" t="e">
        <f t="shared" si="964"/>
        <v>#VALUE!</v>
      </c>
      <c r="VJ230" s="388" t="e">
        <f t="shared" si="964"/>
        <v>#VALUE!</v>
      </c>
      <c r="VK230" s="388" t="e">
        <f t="shared" si="964"/>
        <v>#VALUE!</v>
      </c>
      <c r="VL230" s="388" t="e">
        <f t="shared" si="964"/>
        <v>#VALUE!</v>
      </c>
      <c r="VM230" s="388" t="e">
        <f t="shared" si="964"/>
        <v>#VALUE!</v>
      </c>
      <c r="VN230" s="388" t="e">
        <f t="shared" si="964"/>
        <v>#VALUE!</v>
      </c>
      <c r="VO230" s="388" t="e">
        <f t="shared" si="964"/>
        <v>#VALUE!</v>
      </c>
      <c r="VP230" s="388" t="e">
        <f t="shared" si="964"/>
        <v>#VALUE!</v>
      </c>
      <c r="VQ230" s="388" t="e">
        <f t="shared" si="964"/>
        <v>#VALUE!</v>
      </c>
      <c r="VR230" s="388" t="e">
        <f t="shared" si="964"/>
        <v>#VALUE!</v>
      </c>
      <c r="VS230" s="388" t="e">
        <f t="shared" si="964"/>
        <v>#VALUE!</v>
      </c>
      <c r="VT230" s="388" t="e">
        <f t="shared" si="964"/>
        <v>#VALUE!</v>
      </c>
      <c r="VU230" s="388" t="e">
        <f t="shared" si="964"/>
        <v>#VALUE!</v>
      </c>
      <c r="VV230" s="388" t="e">
        <f t="shared" si="964"/>
        <v>#VALUE!</v>
      </c>
      <c r="VW230" s="388" t="e">
        <f t="shared" si="964"/>
        <v>#VALUE!</v>
      </c>
      <c r="VX230" s="388" t="e">
        <f t="shared" si="964"/>
        <v>#VALUE!</v>
      </c>
      <c r="VY230" s="388" t="e">
        <f t="shared" si="964"/>
        <v>#VALUE!</v>
      </c>
      <c r="VZ230" s="388" t="e">
        <f t="shared" si="964"/>
        <v>#VALUE!</v>
      </c>
      <c r="WA230" s="388" t="e">
        <f t="shared" si="964"/>
        <v>#VALUE!</v>
      </c>
      <c r="WB230" s="388" t="e">
        <f t="shared" si="964"/>
        <v>#VALUE!</v>
      </c>
      <c r="WC230" s="388" t="e">
        <f t="shared" si="964"/>
        <v>#VALUE!</v>
      </c>
      <c r="WD230" s="388" t="e">
        <f t="shared" si="964"/>
        <v>#VALUE!</v>
      </c>
      <c r="WE230" s="388" t="e">
        <f t="shared" si="964"/>
        <v>#VALUE!</v>
      </c>
      <c r="WF230" s="388" t="e">
        <f t="shared" si="964"/>
        <v>#VALUE!</v>
      </c>
      <c r="WG230" s="388" t="e">
        <f t="shared" si="964"/>
        <v>#VALUE!</v>
      </c>
      <c r="WH230" s="388" t="e">
        <f t="shared" si="964"/>
        <v>#VALUE!</v>
      </c>
      <c r="WI230" s="386" t="e">
        <f t="shared" si="964"/>
        <v>#VALUE!</v>
      </c>
    </row>
    <row r="231" spans="1:607">
      <c r="A231" s="348"/>
      <c r="B231" s="360" t="s">
        <v>963</v>
      </c>
      <c r="C231" s="348"/>
      <c r="D231" s="348"/>
      <c r="E231" s="348"/>
      <c r="F231" s="348"/>
      <c r="G231" s="361" t="str">
        <f t="shared" si="734"/>
        <v/>
      </c>
      <c r="H231" s="361" t="str">
        <f t="shared" si="735"/>
        <v/>
      </c>
      <c r="I231" s="397"/>
      <c r="J231" s="348"/>
      <c r="K231" s="348"/>
      <c r="L231" s="348"/>
      <c r="M231" s="348"/>
      <c r="N231" s="400"/>
      <c r="O231" s="400"/>
      <c r="P231" s="400"/>
      <c r="Q231" s="400"/>
      <c r="R231" s="400"/>
      <c r="S231" s="400"/>
      <c r="T231" s="400"/>
      <c r="U231" s="400"/>
      <c r="V231" s="400"/>
      <c r="W231" s="400"/>
      <c r="X231" s="400"/>
      <c r="Y231" s="400"/>
      <c r="Z231" s="400"/>
      <c r="AA231" s="400"/>
      <c r="AB231" s="400"/>
      <c r="AC231" s="400"/>
      <c r="AD231" s="400"/>
      <c r="AE231" s="400"/>
      <c r="AF231" s="400"/>
      <c r="AG231" s="400"/>
      <c r="AH231" s="400"/>
      <c r="AI231" s="400"/>
      <c r="AJ231" s="400"/>
      <c r="AK231" s="400"/>
      <c r="AL231" s="400"/>
      <c r="AM231" s="400"/>
      <c r="AN231" s="400"/>
      <c r="AO231" s="400"/>
      <c r="AP231" s="400"/>
      <c r="AQ231" s="400"/>
      <c r="AR231" s="400"/>
      <c r="AS231" s="400"/>
      <c r="AT231" s="400"/>
      <c r="AU231" s="400"/>
      <c r="AV231" s="400"/>
      <c r="AW231" s="400"/>
      <c r="AX231" s="400"/>
      <c r="AY231" s="400"/>
      <c r="AZ231" s="400"/>
      <c r="BA231" s="400"/>
      <c r="BB231" s="400"/>
      <c r="BC231" s="400"/>
      <c r="BD231" s="400"/>
      <c r="BE231" s="400"/>
      <c r="BF231" s="400"/>
      <c r="BG231" s="400"/>
      <c r="BH231" s="400"/>
      <c r="BI231" s="400"/>
      <c r="BJ231" s="400"/>
      <c r="BK231" s="400"/>
      <c r="BL231" s="400"/>
      <c r="BM231" s="400"/>
      <c r="BN231" s="400"/>
      <c r="BO231" s="400"/>
      <c r="BP231" s="400"/>
      <c r="BQ231" s="400"/>
      <c r="BR231" s="400"/>
      <c r="BS231" s="400"/>
      <c r="BT231" s="400"/>
      <c r="BU231" s="400"/>
      <c r="BV231" s="400"/>
      <c r="BW231" s="400"/>
      <c r="BX231" s="400"/>
      <c r="BY231" s="400"/>
      <c r="BZ231" s="400"/>
      <c r="CA231" s="400"/>
      <c r="CB231" s="400"/>
      <c r="CC231" s="400"/>
      <c r="CD231" s="400"/>
      <c r="CE231" s="400"/>
      <c r="CF231" s="400"/>
      <c r="CG231" s="400"/>
      <c r="CH231" s="400"/>
      <c r="CI231" s="400"/>
      <c r="CJ231" s="400"/>
      <c r="CK231" s="400"/>
      <c r="CL231" s="400"/>
      <c r="CM231" s="400"/>
      <c r="CN231" s="400"/>
      <c r="CO231" s="400"/>
      <c r="CP231" s="400"/>
      <c r="CQ231" s="400"/>
      <c r="CR231" s="400"/>
      <c r="CS231" s="400"/>
      <c r="CT231" s="400"/>
      <c r="CU231" s="400"/>
      <c r="CV231" s="400"/>
      <c r="CW231" s="400"/>
      <c r="CX231" s="400"/>
      <c r="CY231" s="400"/>
      <c r="CZ231" s="362"/>
      <c r="DA231" s="906"/>
      <c r="DB231" s="899" t="s">
        <v>1391</v>
      </c>
      <c r="DC231" s="899"/>
      <c r="DD231" s="386" t="e">
        <f>IF(OR(DD219="",DD223=""),"",DD225/DD229)</f>
        <v>#VALUE!</v>
      </c>
      <c r="DE231" s="386" t="e">
        <f t="shared" ref="DE231:FP231" si="965">IF(OR(DE219="",DE223=""),"",DE225/DE229)</f>
        <v>#VALUE!</v>
      </c>
      <c r="DF231" s="386" t="e">
        <f t="shared" si="965"/>
        <v>#VALUE!</v>
      </c>
      <c r="DG231" s="386" t="e">
        <f t="shared" si="965"/>
        <v>#VALUE!</v>
      </c>
      <c r="DH231" s="386" t="e">
        <f t="shared" si="965"/>
        <v>#VALUE!</v>
      </c>
      <c r="DI231" s="386" t="e">
        <f t="shared" si="965"/>
        <v>#VALUE!</v>
      </c>
      <c r="DJ231" s="386" t="e">
        <f t="shared" si="965"/>
        <v>#VALUE!</v>
      </c>
      <c r="DK231" s="386" t="e">
        <f t="shared" si="965"/>
        <v>#VALUE!</v>
      </c>
      <c r="DL231" s="386" t="e">
        <f t="shared" si="965"/>
        <v>#VALUE!</v>
      </c>
      <c r="DM231" s="386" t="e">
        <f t="shared" si="965"/>
        <v>#VALUE!</v>
      </c>
      <c r="DN231" s="386" t="e">
        <f t="shared" si="965"/>
        <v>#VALUE!</v>
      </c>
      <c r="DO231" s="386" t="e">
        <f t="shared" si="965"/>
        <v>#VALUE!</v>
      </c>
      <c r="DP231" s="386" t="e">
        <f t="shared" si="965"/>
        <v>#VALUE!</v>
      </c>
      <c r="DQ231" s="386" t="e">
        <f t="shared" si="965"/>
        <v>#VALUE!</v>
      </c>
      <c r="DR231" s="386" t="e">
        <f t="shared" si="965"/>
        <v>#VALUE!</v>
      </c>
      <c r="DS231" s="386" t="e">
        <f t="shared" si="965"/>
        <v>#VALUE!</v>
      </c>
      <c r="DT231" s="386" t="e">
        <f t="shared" si="965"/>
        <v>#VALUE!</v>
      </c>
      <c r="DU231" s="386" t="e">
        <f t="shared" si="965"/>
        <v>#VALUE!</v>
      </c>
      <c r="DV231" s="386" t="e">
        <f t="shared" si="965"/>
        <v>#VALUE!</v>
      </c>
      <c r="DW231" s="386" t="e">
        <f t="shared" si="965"/>
        <v>#VALUE!</v>
      </c>
      <c r="DX231" s="387" t="e">
        <f t="shared" si="965"/>
        <v>#VALUE!</v>
      </c>
      <c r="DY231" s="386" t="e">
        <f t="shared" si="965"/>
        <v>#VALUE!</v>
      </c>
      <c r="DZ231" s="386" t="e">
        <f t="shared" si="965"/>
        <v>#VALUE!</v>
      </c>
      <c r="EA231" s="386" t="e">
        <f t="shared" si="965"/>
        <v>#VALUE!</v>
      </c>
      <c r="EB231" s="386" t="e">
        <f t="shared" si="965"/>
        <v>#VALUE!</v>
      </c>
      <c r="EC231" s="386" t="e">
        <f t="shared" si="965"/>
        <v>#VALUE!</v>
      </c>
      <c r="ED231" s="386" t="e">
        <f t="shared" si="965"/>
        <v>#VALUE!</v>
      </c>
      <c r="EE231" s="386" t="e">
        <f t="shared" si="965"/>
        <v>#VALUE!</v>
      </c>
      <c r="EF231" s="386" t="e">
        <f t="shared" si="965"/>
        <v>#VALUE!</v>
      </c>
      <c r="EG231" s="386" t="e">
        <f t="shared" si="965"/>
        <v>#VALUE!</v>
      </c>
      <c r="EH231" s="386" t="e">
        <f t="shared" si="965"/>
        <v>#VALUE!</v>
      </c>
      <c r="EI231" s="386" t="e">
        <f t="shared" si="965"/>
        <v>#VALUE!</v>
      </c>
      <c r="EJ231" s="386" t="e">
        <f t="shared" si="965"/>
        <v>#VALUE!</v>
      </c>
      <c r="EK231" s="386" t="e">
        <f t="shared" si="965"/>
        <v>#VALUE!</v>
      </c>
      <c r="EL231" s="386" t="e">
        <f t="shared" si="965"/>
        <v>#VALUE!</v>
      </c>
      <c r="EM231" s="386" t="e">
        <f t="shared" si="965"/>
        <v>#VALUE!</v>
      </c>
      <c r="EN231" s="386" t="e">
        <f t="shared" si="965"/>
        <v>#VALUE!</v>
      </c>
      <c r="EO231" s="386" t="e">
        <f t="shared" si="965"/>
        <v>#VALUE!</v>
      </c>
      <c r="EP231" s="386" t="e">
        <f t="shared" si="965"/>
        <v>#VALUE!</v>
      </c>
      <c r="EQ231" s="386" t="e">
        <f t="shared" si="965"/>
        <v>#VALUE!</v>
      </c>
      <c r="ER231" s="386" t="e">
        <f t="shared" si="965"/>
        <v>#VALUE!</v>
      </c>
      <c r="ES231" s="386" t="e">
        <f t="shared" si="965"/>
        <v>#VALUE!</v>
      </c>
      <c r="ET231" s="386" t="e">
        <f t="shared" si="965"/>
        <v>#VALUE!</v>
      </c>
      <c r="EU231" s="386" t="e">
        <f t="shared" si="965"/>
        <v>#VALUE!</v>
      </c>
      <c r="EV231" s="386" t="e">
        <f t="shared" si="965"/>
        <v>#VALUE!</v>
      </c>
      <c r="EW231" s="386" t="e">
        <f t="shared" si="965"/>
        <v>#VALUE!</v>
      </c>
      <c r="EX231" s="386" t="e">
        <f t="shared" si="965"/>
        <v>#VALUE!</v>
      </c>
      <c r="EY231" s="386" t="e">
        <f t="shared" si="965"/>
        <v>#VALUE!</v>
      </c>
      <c r="EZ231" s="386" t="e">
        <f t="shared" si="965"/>
        <v>#VALUE!</v>
      </c>
      <c r="FA231" s="386" t="e">
        <f t="shared" si="965"/>
        <v>#VALUE!</v>
      </c>
      <c r="FB231" s="386" t="e">
        <f t="shared" si="965"/>
        <v>#VALUE!</v>
      </c>
      <c r="FC231" s="386" t="e">
        <f t="shared" si="965"/>
        <v>#VALUE!</v>
      </c>
      <c r="FD231" s="386" t="e">
        <f t="shared" si="965"/>
        <v>#VALUE!</v>
      </c>
      <c r="FE231" s="386" t="e">
        <f t="shared" si="965"/>
        <v>#VALUE!</v>
      </c>
      <c r="FF231" s="386" t="e">
        <f t="shared" si="965"/>
        <v>#VALUE!</v>
      </c>
      <c r="FG231" s="386" t="e">
        <f t="shared" si="965"/>
        <v>#VALUE!</v>
      </c>
      <c r="FH231" s="386" t="e">
        <f t="shared" si="965"/>
        <v>#VALUE!</v>
      </c>
      <c r="FI231" s="386" t="e">
        <f t="shared" si="965"/>
        <v>#VALUE!</v>
      </c>
      <c r="FJ231" s="386" t="e">
        <f t="shared" si="965"/>
        <v>#VALUE!</v>
      </c>
      <c r="FK231" s="386" t="e">
        <f t="shared" si="965"/>
        <v>#VALUE!</v>
      </c>
      <c r="FL231" s="386" t="e">
        <f t="shared" si="965"/>
        <v>#VALUE!</v>
      </c>
      <c r="FM231" s="386" t="e">
        <f t="shared" si="965"/>
        <v>#VALUE!</v>
      </c>
      <c r="FN231" s="386" t="e">
        <f t="shared" si="965"/>
        <v>#VALUE!</v>
      </c>
      <c r="FO231" s="386" t="e">
        <f t="shared" si="965"/>
        <v>#VALUE!</v>
      </c>
      <c r="FP231" s="386" t="e">
        <f t="shared" si="965"/>
        <v>#VALUE!</v>
      </c>
      <c r="FQ231" s="386" t="e">
        <f t="shared" ref="FQ231:IB231" si="966">IF(OR(FQ219="",FQ223=""),"",FQ225/FQ229)</f>
        <v>#VALUE!</v>
      </c>
      <c r="FR231" s="386" t="e">
        <f t="shared" si="966"/>
        <v>#VALUE!</v>
      </c>
      <c r="FS231" s="386" t="e">
        <f t="shared" si="966"/>
        <v>#VALUE!</v>
      </c>
      <c r="FT231" s="386" t="e">
        <f t="shared" si="966"/>
        <v>#VALUE!</v>
      </c>
      <c r="FU231" s="386" t="e">
        <f t="shared" si="966"/>
        <v>#VALUE!</v>
      </c>
      <c r="FV231" s="386" t="e">
        <f t="shared" si="966"/>
        <v>#VALUE!</v>
      </c>
      <c r="FW231" s="386" t="e">
        <f t="shared" si="966"/>
        <v>#VALUE!</v>
      </c>
      <c r="FX231" s="386" t="e">
        <f t="shared" si="966"/>
        <v>#VALUE!</v>
      </c>
      <c r="FY231" s="386" t="e">
        <f t="shared" si="966"/>
        <v>#VALUE!</v>
      </c>
      <c r="FZ231" s="386" t="e">
        <f t="shared" si="966"/>
        <v>#VALUE!</v>
      </c>
      <c r="GA231" s="386" t="e">
        <f t="shared" si="966"/>
        <v>#VALUE!</v>
      </c>
      <c r="GB231" s="386" t="e">
        <f t="shared" si="966"/>
        <v>#VALUE!</v>
      </c>
      <c r="GC231" s="386" t="e">
        <f t="shared" si="966"/>
        <v>#VALUE!</v>
      </c>
      <c r="GD231" s="386" t="e">
        <f t="shared" si="966"/>
        <v>#VALUE!</v>
      </c>
      <c r="GE231" s="386" t="e">
        <f t="shared" si="966"/>
        <v>#VALUE!</v>
      </c>
      <c r="GF231" s="386" t="e">
        <f t="shared" si="966"/>
        <v>#VALUE!</v>
      </c>
      <c r="GG231" s="386" t="e">
        <f t="shared" si="966"/>
        <v>#VALUE!</v>
      </c>
      <c r="GH231" s="386" t="e">
        <f t="shared" si="966"/>
        <v>#VALUE!</v>
      </c>
      <c r="GI231" s="386" t="e">
        <f t="shared" si="966"/>
        <v>#VALUE!</v>
      </c>
      <c r="GJ231" s="386" t="e">
        <f t="shared" si="966"/>
        <v>#VALUE!</v>
      </c>
      <c r="GK231" s="386" t="e">
        <f t="shared" si="966"/>
        <v>#VALUE!</v>
      </c>
      <c r="GL231" s="386" t="e">
        <f t="shared" si="966"/>
        <v>#VALUE!</v>
      </c>
      <c r="GM231" s="386" t="e">
        <f t="shared" si="966"/>
        <v>#VALUE!</v>
      </c>
      <c r="GN231" s="386" t="e">
        <f t="shared" si="966"/>
        <v>#VALUE!</v>
      </c>
      <c r="GO231" s="386" t="e">
        <f t="shared" si="966"/>
        <v>#VALUE!</v>
      </c>
      <c r="GP231" s="386" t="e">
        <f t="shared" si="966"/>
        <v>#VALUE!</v>
      </c>
      <c r="GQ231" s="386" t="e">
        <f t="shared" si="966"/>
        <v>#VALUE!</v>
      </c>
      <c r="GR231" s="386" t="e">
        <f t="shared" si="966"/>
        <v>#VALUE!</v>
      </c>
      <c r="GS231" s="386" t="e">
        <f t="shared" si="966"/>
        <v>#VALUE!</v>
      </c>
      <c r="GT231" s="386" t="e">
        <f t="shared" si="966"/>
        <v>#VALUE!</v>
      </c>
      <c r="GU231" s="386" t="e">
        <f t="shared" si="966"/>
        <v>#VALUE!</v>
      </c>
      <c r="GV231" s="386" t="e">
        <f t="shared" si="966"/>
        <v>#VALUE!</v>
      </c>
      <c r="GW231" s="386" t="e">
        <f t="shared" si="966"/>
        <v>#VALUE!</v>
      </c>
      <c r="GX231" s="386" t="e">
        <f t="shared" si="966"/>
        <v>#VALUE!</v>
      </c>
      <c r="GY231" s="386" t="e">
        <f t="shared" si="966"/>
        <v>#VALUE!</v>
      </c>
      <c r="GZ231" s="386" t="e">
        <f t="shared" si="966"/>
        <v>#VALUE!</v>
      </c>
      <c r="HA231" s="386" t="e">
        <f t="shared" si="966"/>
        <v>#VALUE!</v>
      </c>
      <c r="HB231" s="386" t="e">
        <f t="shared" si="966"/>
        <v>#VALUE!</v>
      </c>
      <c r="HC231" s="386" t="e">
        <f t="shared" si="966"/>
        <v>#VALUE!</v>
      </c>
      <c r="HD231" s="386" t="e">
        <f t="shared" si="966"/>
        <v>#VALUE!</v>
      </c>
      <c r="HE231" s="386" t="e">
        <f t="shared" si="966"/>
        <v>#VALUE!</v>
      </c>
      <c r="HF231" s="386" t="e">
        <f t="shared" si="966"/>
        <v>#VALUE!</v>
      </c>
      <c r="HG231" s="386" t="e">
        <f t="shared" si="966"/>
        <v>#VALUE!</v>
      </c>
      <c r="HH231" s="386" t="e">
        <f t="shared" si="966"/>
        <v>#VALUE!</v>
      </c>
      <c r="HI231" s="386" t="e">
        <f t="shared" si="966"/>
        <v>#VALUE!</v>
      </c>
      <c r="HJ231" s="386" t="e">
        <f t="shared" si="966"/>
        <v>#VALUE!</v>
      </c>
      <c r="HK231" s="386" t="e">
        <f t="shared" si="966"/>
        <v>#VALUE!</v>
      </c>
      <c r="HL231" s="386" t="e">
        <f t="shared" si="966"/>
        <v>#VALUE!</v>
      </c>
      <c r="HM231" s="386" t="e">
        <f t="shared" si="966"/>
        <v>#VALUE!</v>
      </c>
      <c r="HN231" s="386" t="e">
        <f t="shared" si="966"/>
        <v>#VALUE!</v>
      </c>
      <c r="HO231" s="386" t="e">
        <f t="shared" si="966"/>
        <v>#VALUE!</v>
      </c>
      <c r="HP231" s="386" t="e">
        <f t="shared" si="966"/>
        <v>#VALUE!</v>
      </c>
      <c r="HQ231" s="386" t="e">
        <f t="shared" si="966"/>
        <v>#VALUE!</v>
      </c>
      <c r="HR231" s="386" t="e">
        <f t="shared" si="966"/>
        <v>#VALUE!</v>
      </c>
      <c r="HS231" s="386" t="e">
        <f t="shared" si="966"/>
        <v>#VALUE!</v>
      </c>
      <c r="HT231" s="386" t="e">
        <f t="shared" si="966"/>
        <v>#VALUE!</v>
      </c>
      <c r="HU231" s="386" t="e">
        <f t="shared" si="966"/>
        <v>#VALUE!</v>
      </c>
      <c r="HV231" s="386" t="e">
        <f t="shared" si="966"/>
        <v>#VALUE!</v>
      </c>
      <c r="HW231" s="386" t="e">
        <f t="shared" si="966"/>
        <v>#VALUE!</v>
      </c>
      <c r="HX231" s="386" t="e">
        <f t="shared" si="966"/>
        <v>#VALUE!</v>
      </c>
      <c r="HY231" s="386" t="e">
        <f t="shared" si="966"/>
        <v>#VALUE!</v>
      </c>
      <c r="HZ231" s="386" t="e">
        <f t="shared" si="966"/>
        <v>#VALUE!</v>
      </c>
      <c r="IA231" s="386" t="e">
        <f t="shared" si="966"/>
        <v>#VALUE!</v>
      </c>
      <c r="IB231" s="386" t="e">
        <f t="shared" si="966"/>
        <v>#VALUE!</v>
      </c>
      <c r="IC231" s="386" t="e">
        <f t="shared" ref="IC231:KN231" si="967">IF(OR(IC219="",IC223=""),"",IC225/IC229)</f>
        <v>#VALUE!</v>
      </c>
      <c r="ID231" s="386" t="e">
        <f t="shared" si="967"/>
        <v>#VALUE!</v>
      </c>
      <c r="IE231" s="386" t="e">
        <f t="shared" si="967"/>
        <v>#VALUE!</v>
      </c>
      <c r="IF231" s="386" t="e">
        <f t="shared" si="967"/>
        <v>#VALUE!</v>
      </c>
      <c r="IG231" s="386" t="e">
        <f t="shared" si="967"/>
        <v>#VALUE!</v>
      </c>
      <c r="IH231" s="386" t="e">
        <f t="shared" si="967"/>
        <v>#VALUE!</v>
      </c>
      <c r="II231" s="386" t="e">
        <f t="shared" si="967"/>
        <v>#VALUE!</v>
      </c>
      <c r="IJ231" s="386" t="e">
        <f t="shared" si="967"/>
        <v>#VALUE!</v>
      </c>
      <c r="IK231" s="386" t="e">
        <f t="shared" si="967"/>
        <v>#VALUE!</v>
      </c>
      <c r="IL231" s="386" t="e">
        <f t="shared" si="967"/>
        <v>#VALUE!</v>
      </c>
      <c r="IM231" s="386" t="e">
        <f t="shared" si="967"/>
        <v>#VALUE!</v>
      </c>
      <c r="IN231" s="386" t="e">
        <f t="shared" si="967"/>
        <v>#VALUE!</v>
      </c>
      <c r="IO231" s="386" t="e">
        <f t="shared" si="967"/>
        <v>#VALUE!</v>
      </c>
      <c r="IP231" s="386" t="e">
        <f t="shared" si="967"/>
        <v>#VALUE!</v>
      </c>
      <c r="IQ231" s="386" t="e">
        <f t="shared" si="967"/>
        <v>#VALUE!</v>
      </c>
      <c r="IR231" s="386" t="e">
        <f t="shared" si="967"/>
        <v>#VALUE!</v>
      </c>
      <c r="IS231" s="386" t="e">
        <f t="shared" si="967"/>
        <v>#VALUE!</v>
      </c>
      <c r="IT231" s="386" t="e">
        <f t="shared" si="967"/>
        <v>#VALUE!</v>
      </c>
      <c r="IU231" s="386" t="e">
        <f t="shared" si="967"/>
        <v>#VALUE!</v>
      </c>
      <c r="IV231" s="386" t="e">
        <f t="shared" si="967"/>
        <v>#VALUE!</v>
      </c>
      <c r="IW231" s="386" t="e">
        <f t="shared" si="967"/>
        <v>#VALUE!</v>
      </c>
      <c r="IX231" s="386" t="e">
        <f t="shared" si="967"/>
        <v>#VALUE!</v>
      </c>
      <c r="IY231" s="386" t="e">
        <f t="shared" si="967"/>
        <v>#VALUE!</v>
      </c>
      <c r="IZ231" s="386" t="e">
        <f t="shared" si="967"/>
        <v>#VALUE!</v>
      </c>
      <c r="JA231" s="386" t="e">
        <f t="shared" si="967"/>
        <v>#VALUE!</v>
      </c>
      <c r="JB231" s="386" t="e">
        <f t="shared" si="967"/>
        <v>#VALUE!</v>
      </c>
      <c r="JC231" s="386" t="e">
        <f t="shared" si="967"/>
        <v>#VALUE!</v>
      </c>
      <c r="JD231" s="386" t="e">
        <f t="shared" si="967"/>
        <v>#VALUE!</v>
      </c>
      <c r="JE231" s="386" t="e">
        <f t="shared" si="967"/>
        <v>#VALUE!</v>
      </c>
      <c r="JF231" s="386" t="e">
        <f t="shared" si="967"/>
        <v>#VALUE!</v>
      </c>
      <c r="JG231" s="386" t="e">
        <f t="shared" si="967"/>
        <v>#VALUE!</v>
      </c>
      <c r="JH231" s="386" t="e">
        <f t="shared" si="967"/>
        <v>#VALUE!</v>
      </c>
      <c r="JI231" s="386" t="e">
        <f t="shared" si="967"/>
        <v>#VALUE!</v>
      </c>
      <c r="JJ231" s="386" t="e">
        <f t="shared" si="967"/>
        <v>#VALUE!</v>
      </c>
      <c r="JK231" s="386" t="e">
        <f t="shared" si="967"/>
        <v>#VALUE!</v>
      </c>
      <c r="JL231" s="386" t="e">
        <f t="shared" si="967"/>
        <v>#VALUE!</v>
      </c>
      <c r="JM231" s="386" t="e">
        <f t="shared" si="967"/>
        <v>#VALUE!</v>
      </c>
      <c r="JN231" s="386" t="e">
        <f t="shared" si="967"/>
        <v>#VALUE!</v>
      </c>
      <c r="JO231" s="386" t="e">
        <f t="shared" si="967"/>
        <v>#VALUE!</v>
      </c>
      <c r="JP231" s="386" t="e">
        <f t="shared" si="967"/>
        <v>#VALUE!</v>
      </c>
      <c r="JQ231" s="386" t="e">
        <f t="shared" si="967"/>
        <v>#VALUE!</v>
      </c>
      <c r="JR231" s="386" t="e">
        <f t="shared" si="967"/>
        <v>#VALUE!</v>
      </c>
      <c r="JS231" s="386" t="e">
        <f t="shared" si="967"/>
        <v>#VALUE!</v>
      </c>
      <c r="JT231" s="386" t="e">
        <f t="shared" si="967"/>
        <v>#VALUE!</v>
      </c>
      <c r="JU231" s="386" t="e">
        <f t="shared" si="967"/>
        <v>#VALUE!</v>
      </c>
      <c r="JV231" s="386" t="e">
        <f t="shared" si="967"/>
        <v>#VALUE!</v>
      </c>
      <c r="JW231" s="386" t="e">
        <f t="shared" si="967"/>
        <v>#VALUE!</v>
      </c>
      <c r="JX231" s="386" t="e">
        <f t="shared" si="967"/>
        <v>#VALUE!</v>
      </c>
      <c r="JY231" s="386" t="e">
        <f t="shared" si="967"/>
        <v>#VALUE!</v>
      </c>
      <c r="JZ231" s="386" t="e">
        <f t="shared" si="967"/>
        <v>#VALUE!</v>
      </c>
      <c r="KA231" s="386" t="e">
        <f t="shared" si="967"/>
        <v>#VALUE!</v>
      </c>
      <c r="KB231" s="386" t="e">
        <f t="shared" si="967"/>
        <v>#VALUE!</v>
      </c>
      <c r="KC231" s="386" t="e">
        <f t="shared" si="967"/>
        <v>#VALUE!</v>
      </c>
      <c r="KD231" s="386" t="e">
        <f t="shared" si="967"/>
        <v>#VALUE!</v>
      </c>
      <c r="KE231" s="386" t="e">
        <f t="shared" si="967"/>
        <v>#VALUE!</v>
      </c>
      <c r="KF231" s="386" t="e">
        <f t="shared" si="967"/>
        <v>#VALUE!</v>
      </c>
      <c r="KG231" s="386" t="e">
        <f t="shared" si="967"/>
        <v>#VALUE!</v>
      </c>
      <c r="KH231" s="386" t="e">
        <f t="shared" si="967"/>
        <v>#VALUE!</v>
      </c>
      <c r="KI231" s="386" t="e">
        <f t="shared" si="967"/>
        <v>#VALUE!</v>
      </c>
      <c r="KJ231" s="386" t="e">
        <f t="shared" si="967"/>
        <v>#VALUE!</v>
      </c>
      <c r="KK231" s="386" t="e">
        <f t="shared" si="967"/>
        <v>#VALUE!</v>
      </c>
      <c r="KL231" s="386" t="e">
        <f t="shared" si="967"/>
        <v>#VALUE!</v>
      </c>
      <c r="KM231" s="386" t="e">
        <f t="shared" si="967"/>
        <v>#VALUE!</v>
      </c>
      <c r="KN231" s="386" t="e">
        <f t="shared" si="967"/>
        <v>#VALUE!</v>
      </c>
      <c r="KO231" s="386" t="e">
        <f t="shared" ref="KO231:MZ231" si="968">IF(OR(KO219="",KO223=""),"",KO225/KO229)</f>
        <v>#VALUE!</v>
      </c>
      <c r="KP231" s="386" t="e">
        <f t="shared" si="968"/>
        <v>#VALUE!</v>
      </c>
      <c r="KQ231" s="386" t="e">
        <f t="shared" si="968"/>
        <v>#VALUE!</v>
      </c>
      <c r="KR231" s="386" t="e">
        <f t="shared" si="968"/>
        <v>#VALUE!</v>
      </c>
      <c r="KS231" s="386" t="e">
        <f t="shared" si="968"/>
        <v>#VALUE!</v>
      </c>
      <c r="KT231" s="386" t="e">
        <f t="shared" si="968"/>
        <v>#VALUE!</v>
      </c>
      <c r="KU231" s="386" t="e">
        <f t="shared" si="968"/>
        <v>#VALUE!</v>
      </c>
      <c r="KV231" s="386" t="e">
        <f t="shared" si="968"/>
        <v>#VALUE!</v>
      </c>
      <c r="KW231" s="386" t="e">
        <f t="shared" si="968"/>
        <v>#VALUE!</v>
      </c>
      <c r="KX231" s="386" t="e">
        <f t="shared" si="968"/>
        <v>#VALUE!</v>
      </c>
      <c r="KY231" s="386" t="e">
        <f t="shared" si="968"/>
        <v>#VALUE!</v>
      </c>
      <c r="KZ231" s="386" t="e">
        <f t="shared" si="968"/>
        <v>#VALUE!</v>
      </c>
      <c r="LA231" s="386" t="e">
        <f t="shared" si="968"/>
        <v>#VALUE!</v>
      </c>
      <c r="LB231" s="386" t="e">
        <f t="shared" si="968"/>
        <v>#VALUE!</v>
      </c>
      <c r="LC231" s="386" t="e">
        <f t="shared" si="968"/>
        <v>#VALUE!</v>
      </c>
      <c r="LD231" s="386" t="e">
        <f t="shared" si="968"/>
        <v>#VALUE!</v>
      </c>
      <c r="LE231" s="386" t="e">
        <f t="shared" si="968"/>
        <v>#VALUE!</v>
      </c>
      <c r="LF231" s="386" t="e">
        <f t="shared" si="968"/>
        <v>#VALUE!</v>
      </c>
      <c r="LG231" s="386" t="e">
        <f t="shared" si="968"/>
        <v>#VALUE!</v>
      </c>
      <c r="LH231" s="386" t="e">
        <f t="shared" si="968"/>
        <v>#VALUE!</v>
      </c>
      <c r="LI231" s="386" t="e">
        <f t="shared" si="968"/>
        <v>#VALUE!</v>
      </c>
      <c r="LJ231" s="386" t="e">
        <f t="shared" si="968"/>
        <v>#VALUE!</v>
      </c>
      <c r="LK231" s="386" t="e">
        <f t="shared" si="968"/>
        <v>#VALUE!</v>
      </c>
      <c r="LL231" s="386" t="e">
        <f t="shared" si="968"/>
        <v>#VALUE!</v>
      </c>
      <c r="LM231" s="386" t="e">
        <f t="shared" si="968"/>
        <v>#VALUE!</v>
      </c>
      <c r="LN231" s="386" t="e">
        <f t="shared" si="968"/>
        <v>#VALUE!</v>
      </c>
      <c r="LO231" s="386" t="e">
        <f t="shared" si="968"/>
        <v>#VALUE!</v>
      </c>
      <c r="LP231" s="386" t="e">
        <f t="shared" si="968"/>
        <v>#VALUE!</v>
      </c>
      <c r="LQ231" s="386" t="e">
        <f t="shared" si="968"/>
        <v>#VALUE!</v>
      </c>
      <c r="LR231" s="386" t="e">
        <f t="shared" si="968"/>
        <v>#VALUE!</v>
      </c>
      <c r="LS231" s="386" t="e">
        <f t="shared" si="968"/>
        <v>#VALUE!</v>
      </c>
      <c r="LT231" s="386" t="e">
        <f t="shared" si="968"/>
        <v>#VALUE!</v>
      </c>
      <c r="LU231" s="386" t="e">
        <f t="shared" si="968"/>
        <v>#VALUE!</v>
      </c>
      <c r="LV231" s="386" t="e">
        <f t="shared" si="968"/>
        <v>#VALUE!</v>
      </c>
      <c r="LW231" s="386" t="e">
        <f t="shared" si="968"/>
        <v>#VALUE!</v>
      </c>
      <c r="LX231" s="386" t="e">
        <f t="shared" si="968"/>
        <v>#VALUE!</v>
      </c>
      <c r="LY231" s="386" t="e">
        <f t="shared" si="968"/>
        <v>#VALUE!</v>
      </c>
      <c r="LZ231" s="386" t="e">
        <f t="shared" si="968"/>
        <v>#VALUE!</v>
      </c>
      <c r="MA231" s="386" t="e">
        <f t="shared" si="968"/>
        <v>#VALUE!</v>
      </c>
      <c r="MB231" s="386" t="e">
        <f t="shared" si="968"/>
        <v>#VALUE!</v>
      </c>
      <c r="MC231" s="386" t="e">
        <f t="shared" si="968"/>
        <v>#VALUE!</v>
      </c>
      <c r="MD231" s="386" t="e">
        <f t="shared" si="968"/>
        <v>#VALUE!</v>
      </c>
      <c r="ME231" s="386" t="e">
        <f t="shared" si="968"/>
        <v>#VALUE!</v>
      </c>
      <c r="MF231" s="386" t="e">
        <f t="shared" si="968"/>
        <v>#VALUE!</v>
      </c>
      <c r="MG231" s="386" t="e">
        <f t="shared" si="968"/>
        <v>#VALUE!</v>
      </c>
      <c r="MH231" s="386" t="e">
        <f t="shared" si="968"/>
        <v>#VALUE!</v>
      </c>
      <c r="MI231" s="386" t="e">
        <f t="shared" si="968"/>
        <v>#VALUE!</v>
      </c>
      <c r="MJ231" s="386" t="e">
        <f t="shared" si="968"/>
        <v>#VALUE!</v>
      </c>
      <c r="MK231" s="386" t="e">
        <f t="shared" si="968"/>
        <v>#VALUE!</v>
      </c>
      <c r="ML231" s="386" t="e">
        <f t="shared" si="968"/>
        <v>#VALUE!</v>
      </c>
      <c r="MM231" s="386" t="e">
        <f t="shared" si="968"/>
        <v>#VALUE!</v>
      </c>
      <c r="MN231" s="386" t="e">
        <f t="shared" si="968"/>
        <v>#VALUE!</v>
      </c>
      <c r="MO231" s="386" t="e">
        <f t="shared" si="968"/>
        <v>#VALUE!</v>
      </c>
      <c r="MP231" s="386" t="e">
        <f t="shared" si="968"/>
        <v>#VALUE!</v>
      </c>
      <c r="MQ231" s="386" t="e">
        <f t="shared" si="968"/>
        <v>#VALUE!</v>
      </c>
      <c r="MR231" s="386" t="e">
        <f t="shared" si="968"/>
        <v>#VALUE!</v>
      </c>
      <c r="MS231" s="386" t="e">
        <f t="shared" si="968"/>
        <v>#VALUE!</v>
      </c>
      <c r="MT231" s="386" t="e">
        <f t="shared" si="968"/>
        <v>#VALUE!</v>
      </c>
      <c r="MU231" s="386" t="e">
        <f t="shared" si="968"/>
        <v>#VALUE!</v>
      </c>
      <c r="MV231" s="386" t="e">
        <f t="shared" si="968"/>
        <v>#VALUE!</v>
      </c>
      <c r="MW231" s="386" t="e">
        <f t="shared" si="968"/>
        <v>#VALUE!</v>
      </c>
      <c r="MX231" s="386" t="e">
        <f t="shared" si="968"/>
        <v>#VALUE!</v>
      </c>
      <c r="MY231" s="386" t="e">
        <f t="shared" si="968"/>
        <v>#VALUE!</v>
      </c>
      <c r="MZ231" s="386" t="e">
        <f t="shared" si="968"/>
        <v>#VALUE!</v>
      </c>
      <c r="NA231" s="386" t="e">
        <f t="shared" ref="NA231:PL231" si="969">IF(OR(NA219="",NA223=""),"",NA225/NA229)</f>
        <v>#VALUE!</v>
      </c>
      <c r="NB231" s="386" t="e">
        <f t="shared" si="969"/>
        <v>#VALUE!</v>
      </c>
      <c r="NC231" s="386" t="e">
        <f t="shared" si="969"/>
        <v>#VALUE!</v>
      </c>
      <c r="ND231" s="386" t="e">
        <f t="shared" si="969"/>
        <v>#VALUE!</v>
      </c>
      <c r="NE231" s="386" t="e">
        <f t="shared" si="969"/>
        <v>#VALUE!</v>
      </c>
      <c r="NF231" s="386" t="e">
        <f t="shared" si="969"/>
        <v>#VALUE!</v>
      </c>
      <c r="NG231" s="386" t="e">
        <f t="shared" si="969"/>
        <v>#VALUE!</v>
      </c>
      <c r="NH231" s="386" t="e">
        <f t="shared" si="969"/>
        <v>#VALUE!</v>
      </c>
      <c r="NI231" s="386" t="e">
        <f t="shared" si="969"/>
        <v>#VALUE!</v>
      </c>
      <c r="NJ231" s="386" t="e">
        <f t="shared" si="969"/>
        <v>#VALUE!</v>
      </c>
      <c r="NK231" s="386" t="e">
        <f t="shared" si="969"/>
        <v>#VALUE!</v>
      </c>
      <c r="NL231" s="386" t="e">
        <f t="shared" si="969"/>
        <v>#VALUE!</v>
      </c>
      <c r="NM231" s="386" t="e">
        <f t="shared" si="969"/>
        <v>#VALUE!</v>
      </c>
      <c r="NN231" s="386" t="e">
        <f t="shared" si="969"/>
        <v>#VALUE!</v>
      </c>
      <c r="NO231" s="386" t="e">
        <f t="shared" si="969"/>
        <v>#VALUE!</v>
      </c>
      <c r="NP231" s="386" t="e">
        <f t="shared" si="969"/>
        <v>#VALUE!</v>
      </c>
      <c r="NQ231" s="386" t="e">
        <f t="shared" si="969"/>
        <v>#VALUE!</v>
      </c>
      <c r="NR231" s="386" t="e">
        <f t="shared" si="969"/>
        <v>#VALUE!</v>
      </c>
      <c r="NS231" s="386" t="e">
        <f t="shared" si="969"/>
        <v>#VALUE!</v>
      </c>
      <c r="NT231" s="386" t="e">
        <f t="shared" si="969"/>
        <v>#VALUE!</v>
      </c>
      <c r="NU231" s="386" t="e">
        <f t="shared" si="969"/>
        <v>#VALUE!</v>
      </c>
      <c r="NV231" s="386" t="e">
        <f t="shared" si="969"/>
        <v>#VALUE!</v>
      </c>
      <c r="NW231" s="386" t="e">
        <f t="shared" si="969"/>
        <v>#VALUE!</v>
      </c>
      <c r="NX231" s="386" t="e">
        <f t="shared" si="969"/>
        <v>#VALUE!</v>
      </c>
      <c r="NY231" s="386" t="e">
        <f t="shared" si="969"/>
        <v>#VALUE!</v>
      </c>
      <c r="NZ231" s="386" t="e">
        <f t="shared" si="969"/>
        <v>#VALUE!</v>
      </c>
      <c r="OA231" s="386" t="e">
        <f t="shared" si="969"/>
        <v>#VALUE!</v>
      </c>
      <c r="OB231" s="386" t="e">
        <f t="shared" si="969"/>
        <v>#VALUE!</v>
      </c>
      <c r="OC231" s="386" t="e">
        <f t="shared" si="969"/>
        <v>#VALUE!</v>
      </c>
      <c r="OD231" s="386" t="e">
        <f t="shared" si="969"/>
        <v>#VALUE!</v>
      </c>
      <c r="OE231" s="386" t="e">
        <f t="shared" si="969"/>
        <v>#VALUE!</v>
      </c>
      <c r="OF231" s="386" t="e">
        <f t="shared" si="969"/>
        <v>#VALUE!</v>
      </c>
      <c r="OG231" s="386" t="e">
        <f t="shared" si="969"/>
        <v>#VALUE!</v>
      </c>
      <c r="OH231" s="386" t="e">
        <f t="shared" si="969"/>
        <v>#VALUE!</v>
      </c>
      <c r="OI231" s="386" t="e">
        <f t="shared" si="969"/>
        <v>#VALUE!</v>
      </c>
      <c r="OJ231" s="386" t="e">
        <f t="shared" si="969"/>
        <v>#VALUE!</v>
      </c>
      <c r="OK231" s="386" t="e">
        <f t="shared" si="969"/>
        <v>#VALUE!</v>
      </c>
      <c r="OL231" s="386" t="e">
        <f t="shared" si="969"/>
        <v>#VALUE!</v>
      </c>
      <c r="OM231" s="386" t="e">
        <f t="shared" si="969"/>
        <v>#VALUE!</v>
      </c>
      <c r="ON231" s="386" t="e">
        <f t="shared" si="969"/>
        <v>#VALUE!</v>
      </c>
      <c r="OO231" s="386" t="e">
        <f t="shared" si="969"/>
        <v>#VALUE!</v>
      </c>
      <c r="OP231" s="386" t="e">
        <f t="shared" si="969"/>
        <v>#VALUE!</v>
      </c>
      <c r="OQ231" s="388" t="e">
        <f t="shared" si="969"/>
        <v>#VALUE!</v>
      </c>
      <c r="OR231" s="388" t="e">
        <f t="shared" si="969"/>
        <v>#VALUE!</v>
      </c>
      <c r="OS231" s="388" t="e">
        <f t="shared" si="969"/>
        <v>#VALUE!</v>
      </c>
      <c r="OT231" s="388" t="e">
        <f t="shared" si="969"/>
        <v>#VALUE!</v>
      </c>
      <c r="OU231" s="388" t="e">
        <f t="shared" si="969"/>
        <v>#VALUE!</v>
      </c>
      <c r="OV231" s="388" t="e">
        <f t="shared" si="969"/>
        <v>#VALUE!</v>
      </c>
      <c r="OW231" s="388" t="e">
        <f t="shared" si="969"/>
        <v>#VALUE!</v>
      </c>
      <c r="OX231" s="388" t="e">
        <f t="shared" si="969"/>
        <v>#VALUE!</v>
      </c>
      <c r="OY231" s="388" t="e">
        <f t="shared" si="969"/>
        <v>#VALUE!</v>
      </c>
      <c r="OZ231" s="388" t="e">
        <f t="shared" si="969"/>
        <v>#VALUE!</v>
      </c>
      <c r="PA231" s="388" t="e">
        <f t="shared" si="969"/>
        <v>#VALUE!</v>
      </c>
      <c r="PB231" s="388" t="e">
        <f t="shared" si="969"/>
        <v>#VALUE!</v>
      </c>
      <c r="PC231" s="388" t="e">
        <f t="shared" si="969"/>
        <v>#VALUE!</v>
      </c>
      <c r="PD231" s="388" t="e">
        <f t="shared" si="969"/>
        <v>#VALUE!</v>
      </c>
      <c r="PE231" s="388" t="e">
        <f t="shared" si="969"/>
        <v>#VALUE!</v>
      </c>
      <c r="PF231" s="388" t="e">
        <f t="shared" si="969"/>
        <v>#VALUE!</v>
      </c>
      <c r="PG231" s="388" t="e">
        <f t="shared" si="969"/>
        <v>#VALUE!</v>
      </c>
      <c r="PH231" s="388" t="e">
        <f t="shared" si="969"/>
        <v>#VALUE!</v>
      </c>
      <c r="PI231" s="388" t="e">
        <f t="shared" si="969"/>
        <v>#VALUE!</v>
      </c>
      <c r="PJ231" s="388" t="e">
        <f t="shared" si="969"/>
        <v>#VALUE!</v>
      </c>
      <c r="PK231" s="388" t="e">
        <f t="shared" si="969"/>
        <v>#VALUE!</v>
      </c>
      <c r="PL231" s="388" t="e">
        <f t="shared" si="969"/>
        <v>#VALUE!</v>
      </c>
      <c r="PM231" s="388" t="e">
        <f t="shared" ref="PM231:RX231" si="970">IF(OR(PM219="",PM223=""),"",PM225/PM229)</f>
        <v>#VALUE!</v>
      </c>
      <c r="PN231" s="388" t="e">
        <f t="shared" si="970"/>
        <v>#VALUE!</v>
      </c>
      <c r="PO231" s="388" t="e">
        <f t="shared" si="970"/>
        <v>#VALUE!</v>
      </c>
      <c r="PP231" s="388" t="e">
        <f t="shared" si="970"/>
        <v>#VALUE!</v>
      </c>
      <c r="PQ231" s="388" t="e">
        <f t="shared" si="970"/>
        <v>#VALUE!</v>
      </c>
      <c r="PR231" s="388" t="e">
        <f t="shared" si="970"/>
        <v>#VALUE!</v>
      </c>
      <c r="PS231" s="388" t="e">
        <f t="shared" si="970"/>
        <v>#VALUE!</v>
      </c>
      <c r="PT231" s="388" t="e">
        <f t="shared" si="970"/>
        <v>#VALUE!</v>
      </c>
      <c r="PU231" s="388" t="e">
        <f t="shared" si="970"/>
        <v>#VALUE!</v>
      </c>
      <c r="PV231" s="388" t="e">
        <f t="shared" si="970"/>
        <v>#VALUE!</v>
      </c>
      <c r="PW231" s="388" t="e">
        <f t="shared" si="970"/>
        <v>#VALUE!</v>
      </c>
      <c r="PX231" s="388" t="e">
        <f t="shared" si="970"/>
        <v>#VALUE!</v>
      </c>
      <c r="PY231" s="388" t="e">
        <f t="shared" si="970"/>
        <v>#VALUE!</v>
      </c>
      <c r="PZ231" s="388" t="e">
        <f t="shared" si="970"/>
        <v>#VALUE!</v>
      </c>
      <c r="QA231" s="388" t="e">
        <f t="shared" si="970"/>
        <v>#VALUE!</v>
      </c>
      <c r="QB231" s="388" t="e">
        <f t="shared" si="970"/>
        <v>#VALUE!</v>
      </c>
      <c r="QC231" s="388" t="e">
        <f t="shared" si="970"/>
        <v>#VALUE!</v>
      </c>
      <c r="QD231" s="388" t="e">
        <f t="shared" si="970"/>
        <v>#VALUE!</v>
      </c>
      <c r="QE231" s="388" t="e">
        <f t="shared" si="970"/>
        <v>#VALUE!</v>
      </c>
      <c r="QF231" s="388" t="e">
        <f t="shared" si="970"/>
        <v>#VALUE!</v>
      </c>
      <c r="QG231" s="388" t="e">
        <f t="shared" si="970"/>
        <v>#VALUE!</v>
      </c>
      <c r="QH231" s="388" t="e">
        <f t="shared" si="970"/>
        <v>#VALUE!</v>
      </c>
      <c r="QI231" s="388" t="e">
        <f t="shared" si="970"/>
        <v>#VALUE!</v>
      </c>
      <c r="QJ231" s="388" t="e">
        <f t="shared" si="970"/>
        <v>#VALUE!</v>
      </c>
      <c r="QK231" s="388" t="e">
        <f t="shared" si="970"/>
        <v>#VALUE!</v>
      </c>
      <c r="QL231" s="388" t="e">
        <f t="shared" si="970"/>
        <v>#VALUE!</v>
      </c>
      <c r="QM231" s="388" t="e">
        <f t="shared" si="970"/>
        <v>#VALUE!</v>
      </c>
      <c r="QN231" s="388" t="e">
        <f t="shared" si="970"/>
        <v>#VALUE!</v>
      </c>
      <c r="QO231" s="388" t="e">
        <f t="shared" si="970"/>
        <v>#VALUE!</v>
      </c>
      <c r="QP231" s="388" t="e">
        <f t="shared" si="970"/>
        <v>#VALUE!</v>
      </c>
      <c r="QQ231" s="388" t="e">
        <f t="shared" si="970"/>
        <v>#VALUE!</v>
      </c>
      <c r="QR231" s="388" t="e">
        <f t="shared" si="970"/>
        <v>#VALUE!</v>
      </c>
      <c r="QS231" s="388" t="e">
        <f t="shared" si="970"/>
        <v>#VALUE!</v>
      </c>
      <c r="QT231" s="388" t="e">
        <f t="shared" si="970"/>
        <v>#VALUE!</v>
      </c>
      <c r="QU231" s="388" t="e">
        <f t="shared" si="970"/>
        <v>#VALUE!</v>
      </c>
      <c r="QV231" s="388" t="e">
        <f t="shared" si="970"/>
        <v>#VALUE!</v>
      </c>
      <c r="QW231" s="388" t="e">
        <f t="shared" si="970"/>
        <v>#VALUE!</v>
      </c>
      <c r="QX231" s="388" t="e">
        <f t="shared" si="970"/>
        <v>#VALUE!</v>
      </c>
      <c r="QY231" s="388" t="e">
        <f t="shared" si="970"/>
        <v>#VALUE!</v>
      </c>
      <c r="QZ231" s="388" t="e">
        <f t="shared" si="970"/>
        <v>#VALUE!</v>
      </c>
      <c r="RA231" s="388" t="e">
        <f t="shared" si="970"/>
        <v>#VALUE!</v>
      </c>
      <c r="RB231" s="388" t="e">
        <f t="shared" si="970"/>
        <v>#VALUE!</v>
      </c>
      <c r="RC231" s="388" t="e">
        <f t="shared" si="970"/>
        <v>#VALUE!</v>
      </c>
      <c r="RD231" s="388" t="e">
        <f t="shared" si="970"/>
        <v>#VALUE!</v>
      </c>
      <c r="RE231" s="388" t="e">
        <f t="shared" si="970"/>
        <v>#VALUE!</v>
      </c>
      <c r="RF231" s="388" t="e">
        <f t="shared" si="970"/>
        <v>#VALUE!</v>
      </c>
      <c r="RG231" s="388" t="e">
        <f t="shared" si="970"/>
        <v>#VALUE!</v>
      </c>
      <c r="RH231" s="388" t="e">
        <f t="shared" si="970"/>
        <v>#VALUE!</v>
      </c>
      <c r="RI231" s="388" t="e">
        <f t="shared" si="970"/>
        <v>#VALUE!</v>
      </c>
      <c r="RJ231" s="388" t="e">
        <f t="shared" si="970"/>
        <v>#VALUE!</v>
      </c>
      <c r="RK231" s="388" t="e">
        <f t="shared" si="970"/>
        <v>#VALUE!</v>
      </c>
      <c r="RL231" s="388" t="e">
        <f t="shared" si="970"/>
        <v>#VALUE!</v>
      </c>
      <c r="RM231" s="388" t="e">
        <f t="shared" si="970"/>
        <v>#VALUE!</v>
      </c>
      <c r="RN231" s="388" t="e">
        <f t="shared" si="970"/>
        <v>#VALUE!</v>
      </c>
      <c r="RO231" s="388" t="e">
        <f t="shared" si="970"/>
        <v>#VALUE!</v>
      </c>
      <c r="RP231" s="388" t="e">
        <f t="shared" si="970"/>
        <v>#VALUE!</v>
      </c>
      <c r="RQ231" s="388" t="e">
        <f t="shared" si="970"/>
        <v>#VALUE!</v>
      </c>
      <c r="RR231" s="388" t="e">
        <f t="shared" si="970"/>
        <v>#VALUE!</v>
      </c>
      <c r="RS231" s="388" t="e">
        <f t="shared" si="970"/>
        <v>#VALUE!</v>
      </c>
      <c r="RT231" s="388" t="e">
        <f t="shared" si="970"/>
        <v>#VALUE!</v>
      </c>
      <c r="RU231" s="388" t="e">
        <f t="shared" si="970"/>
        <v>#VALUE!</v>
      </c>
      <c r="RV231" s="388" t="e">
        <f t="shared" si="970"/>
        <v>#VALUE!</v>
      </c>
      <c r="RW231" s="388" t="e">
        <f t="shared" si="970"/>
        <v>#VALUE!</v>
      </c>
      <c r="RX231" s="388" t="e">
        <f t="shared" si="970"/>
        <v>#VALUE!</v>
      </c>
      <c r="RY231" s="388" t="e">
        <f t="shared" ref="RY231:UJ231" si="971">IF(OR(RY219="",RY223=""),"",RY225/RY229)</f>
        <v>#VALUE!</v>
      </c>
      <c r="RZ231" s="388" t="e">
        <f t="shared" si="971"/>
        <v>#VALUE!</v>
      </c>
      <c r="SA231" s="388" t="e">
        <f t="shared" si="971"/>
        <v>#VALUE!</v>
      </c>
      <c r="SB231" s="388" t="e">
        <f t="shared" si="971"/>
        <v>#VALUE!</v>
      </c>
      <c r="SC231" s="388" t="e">
        <f t="shared" si="971"/>
        <v>#VALUE!</v>
      </c>
      <c r="SD231" s="388" t="e">
        <f t="shared" si="971"/>
        <v>#VALUE!</v>
      </c>
      <c r="SE231" s="388" t="e">
        <f t="shared" si="971"/>
        <v>#VALUE!</v>
      </c>
      <c r="SF231" s="388" t="e">
        <f t="shared" si="971"/>
        <v>#VALUE!</v>
      </c>
      <c r="SG231" s="388" t="e">
        <f t="shared" si="971"/>
        <v>#VALUE!</v>
      </c>
      <c r="SH231" s="388" t="e">
        <f t="shared" si="971"/>
        <v>#VALUE!</v>
      </c>
      <c r="SI231" s="388" t="e">
        <f t="shared" si="971"/>
        <v>#VALUE!</v>
      </c>
      <c r="SJ231" s="388" t="e">
        <f t="shared" si="971"/>
        <v>#VALUE!</v>
      </c>
      <c r="SK231" s="388" t="e">
        <f t="shared" si="971"/>
        <v>#VALUE!</v>
      </c>
      <c r="SL231" s="388" t="e">
        <f t="shared" si="971"/>
        <v>#VALUE!</v>
      </c>
      <c r="SM231" s="388" t="e">
        <f t="shared" si="971"/>
        <v>#VALUE!</v>
      </c>
      <c r="SN231" s="388" t="e">
        <f t="shared" si="971"/>
        <v>#VALUE!</v>
      </c>
      <c r="SO231" s="388" t="e">
        <f t="shared" si="971"/>
        <v>#VALUE!</v>
      </c>
      <c r="SP231" s="388" t="e">
        <f t="shared" si="971"/>
        <v>#VALUE!</v>
      </c>
      <c r="SQ231" s="388" t="e">
        <f t="shared" si="971"/>
        <v>#VALUE!</v>
      </c>
      <c r="SR231" s="388" t="e">
        <f t="shared" si="971"/>
        <v>#VALUE!</v>
      </c>
      <c r="SS231" s="388" t="e">
        <f t="shared" si="971"/>
        <v>#VALUE!</v>
      </c>
      <c r="ST231" s="388" t="e">
        <f t="shared" si="971"/>
        <v>#VALUE!</v>
      </c>
      <c r="SU231" s="388" t="e">
        <f t="shared" si="971"/>
        <v>#VALUE!</v>
      </c>
      <c r="SV231" s="388" t="e">
        <f t="shared" si="971"/>
        <v>#VALUE!</v>
      </c>
      <c r="SW231" s="388" t="e">
        <f t="shared" si="971"/>
        <v>#VALUE!</v>
      </c>
      <c r="SX231" s="388" t="e">
        <f t="shared" si="971"/>
        <v>#VALUE!</v>
      </c>
      <c r="SY231" s="388" t="e">
        <f t="shared" si="971"/>
        <v>#VALUE!</v>
      </c>
      <c r="SZ231" s="388" t="e">
        <f t="shared" si="971"/>
        <v>#VALUE!</v>
      </c>
      <c r="TA231" s="388" t="e">
        <f t="shared" si="971"/>
        <v>#VALUE!</v>
      </c>
      <c r="TB231" s="388" t="e">
        <f t="shared" si="971"/>
        <v>#VALUE!</v>
      </c>
      <c r="TC231" s="388" t="e">
        <f t="shared" si="971"/>
        <v>#VALUE!</v>
      </c>
      <c r="TD231" s="388" t="e">
        <f t="shared" si="971"/>
        <v>#VALUE!</v>
      </c>
      <c r="TE231" s="388" t="e">
        <f t="shared" si="971"/>
        <v>#VALUE!</v>
      </c>
      <c r="TF231" s="388" t="e">
        <f t="shared" si="971"/>
        <v>#VALUE!</v>
      </c>
      <c r="TG231" s="388" t="e">
        <f t="shared" si="971"/>
        <v>#VALUE!</v>
      </c>
      <c r="TH231" s="388" t="e">
        <f t="shared" si="971"/>
        <v>#VALUE!</v>
      </c>
      <c r="TI231" s="388" t="e">
        <f t="shared" si="971"/>
        <v>#VALUE!</v>
      </c>
      <c r="TJ231" s="388" t="e">
        <f t="shared" si="971"/>
        <v>#VALUE!</v>
      </c>
      <c r="TK231" s="388" t="e">
        <f t="shared" si="971"/>
        <v>#VALUE!</v>
      </c>
      <c r="TL231" s="388" t="e">
        <f t="shared" si="971"/>
        <v>#VALUE!</v>
      </c>
      <c r="TM231" s="388" t="e">
        <f t="shared" si="971"/>
        <v>#VALUE!</v>
      </c>
      <c r="TN231" s="388" t="e">
        <f t="shared" si="971"/>
        <v>#VALUE!</v>
      </c>
      <c r="TO231" s="388" t="e">
        <f t="shared" si="971"/>
        <v>#VALUE!</v>
      </c>
      <c r="TP231" s="388" t="e">
        <f t="shared" si="971"/>
        <v>#VALUE!</v>
      </c>
      <c r="TQ231" s="388" t="e">
        <f t="shared" si="971"/>
        <v>#VALUE!</v>
      </c>
      <c r="TR231" s="388" t="e">
        <f t="shared" si="971"/>
        <v>#VALUE!</v>
      </c>
      <c r="TS231" s="388" t="e">
        <f t="shared" si="971"/>
        <v>#VALUE!</v>
      </c>
      <c r="TT231" s="388" t="e">
        <f t="shared" si="971"/>
        <v>#VALUE!</v>
      </c>
      <c r="TU231" s="388" t="e">
        <f t="shared" si="971"/>
        <v>#VALUE!</v>
      </c>
      <c r="TV231" s="388" t="e">
        <f t="shared" si="971"/>
        <v>#VALUE!</v>
      </c>
      <c r="TW231" s="388" t="e">
        <f t="shared" si="971"/>
        <v>#VALUE!</v>
      </c>
      <c r="TX231" s="388" t="e">
        <f t="shared" si="971"/>
        <v>#VALUE!</v>
      </c>
      <c r="TY231" s="388" t="e">
        <f t="shared" si="971"/>
        <v>#VALUE!</v>
      </c>
      <c r="TZ231" s="388" t="e">
        <f t="shared" si="971"/>
        <v>#VALUE!</v>
      </c>
      <c r="UA231" s="388" t="e">
        <f t="shared" si="971"/>
        <v>#VALUE!</v>
      </c>
      <c r="UB231" s="388" t="e">
        <f t="shared" si="971"/>
        <v>#VALUE!</v>
      </c>
      <c r="UC231" s="388" t="e">
        <f t="shared" si="971"/>
        <v>#VALUE!</v>
      </c>
      <c r="UD231" s="388" t="e">
        <f t="shared" si="971"/>
        <v>#VALUE!</v>
      </c>
      <c r="UE231" s="388" t="e">
        <f t="shared" si="971"/>
        <v>#VALUE!</v>
      </c>
      <c r="UF231" s="388" t="e">
        <f t="shared" si="971"/>
        <v>#VALUE!</v>
      </c>
      <c r="UG231" s="388" t="e">
        <f t="shared" si="971"/>
        <v>#VALUE!</v>
      </c>
      <c r="UH231" s="388" t="e">
        <f t="shared" si="971"/>
        <v>#VALUE!</v>
      </c>
      <c r="UI231" s="388" t="e">
        <f t="shared" si="971"/>
        <v>#VALUE!</v>
      </c>
      <c r="UJ231" s="388" t="e">
        <f t="shared" si="971"/>
        <v>#VALUE!</v>
      </c>
      <c r="UK231" s="388" t="e">
        <f t="shared" ref="UK231:WI231" si="972">IF(OR(UK219="",UK223=""),"",UK225/UK229)</f>
        <v>#VALUE!</v>
      </c>
      <c r="UL231" s="388" t="e">
        <f t="shared" si="972"/>
        <v>#VALUE!</v>
      </c>
      <c r="UM231" s="388" t="e">
        <f t="shared" si="972"/>
        <v>#VALUE!</v>
      </c>
      <c r="UN231" s="388" t="e">
        <f t="shared" si="972"/>
        <v>#VALUE!</v>
      </c>
      <c r="UO231" s="388" t="e">
        <f t="shared" si="972"/>
        <v>#VALUE!</v>
      </c>
      <c r="UP231" s="388" t="e">
        <f t="shared" si="972"/>
        <v>#VALUE!</v>
      </c>
      <c r="UQ231" s="388" t="e">
        <f t="shared" si="972"/>
        <v>#VALUE!</v>
      </c>
      <c r="UR231" s="388" t="e">
        <f t="shared" si="972"/>
        <v>#VALUE!</v>
      </c>
      <c r="US231" s="388" t="e">
        <f t="shared" si="972"/>
        <v>#VALUE!</v>
      </c>
      <c r="UT231" s="388" t="e">
        <f t="shared" si="972"/>
        <v>#VALUE!</v>
      </c>
      <c r="UU231" s="388" t="e">
        <f t="shared" si="972"/>
        <v>#VALUE!</v>
      </c>
      <c r="UV231" s="388" t="e">
        <f t="shared" si="972"/>
        <v>#VALUE!</v>
      </c>
      <c r="UW231" s="388" t="e">
        <f t="shared" si="972"/>
        <v>#VALUE!</v>
      </c>
      <c r="UX231" s="388" t="e">
        <f t="shared" si="972"/>
        <v>#VALUE!</v>
      </c>
      <c r="UY231" s="388" t="e">
        <f t="shared" si="972"/>
        <v>#VALUE!</v>
      </c>
      <c r="UZ231" s="388" t="e">
        <f t="shared" si="972"/>
        <v>#VALUE!</v>
      </c>
      <c r="VA231" s="388" t="e">
        <f t="shared" si="972"/>
        <v>#VALUE!</v>
      </c>
      <c r="VB231" s="388" t="e">
        <f t="shared" si="972"/>
        <v>#VALUE!</v>
      </c>
      <c r="VC231" s="388" t="e">
        <f t="shared" si="972"/>
        <v>#VALUE!</v>
      </c>
      <c r="VD231" s="388" t="e">
        <f t="shared" si="972"/>
        <v>#VALUE!</v>
      </c>
      <c r="VE231" s="388" t="e">
        <f t="shared" si="972"/>
        <v>#VALUE!</v>
      </c>
      <c r="VF231" s="388" t="e">
        <f t="shared" si="972"/>
        <v>#VALUE!</v>
      </c>
      <c r="VG231" s="388" t="e">
        <f t="shared" si="972"/>
        <v>#VALUE!</v>
      </c>
      <c r="VH231" s="388" t="e">
        <f t="shared" si="972"/>
        <v>#VALUE!</v>
      </c>
      <c r="VI231" s="388" t="e">
        <f t="shared" si="972"/>
        <v>#VALUE!</v>
      </c>
      <c r="VJ231" s="388" t="e">
        <f t="shared" si="972"/>
        <v>#VALUE!</v>
      </c>
      <c r="VK231" s="388" t="e">
        <f t="shared" si="972"/>
        <v>#VALUE!</v>
      </c>
      <c r="VL231" s="388" t="e">
        <f t="shared" si="972"/>
        <v>#VALUE!</v>
      </c>
      <c r="VM231" s="388" t="e">
        <f t="shared" si="972"/>
        <v>#VALUE!</v>
      </c>
      <c r="VN231" s="388" t="e">
        <f t="shared" si="972"/>
        <v>#VALUE!</v>
      </c>
      <c r="VO231" s="388" t="e">
        <f t="shared" si="972"/>
        <v>#VALUE!</v>
      </c>
      <c r="VP231" s="388" t="e">
        <f t="shared" si="972"/>
        <v>#VALUE!</v>
      </c>
      <c r="VQ231" s="388" t="e">
        <f t="shared" si="972"/>
        <v>#VALUE!</v>
      </c>
      <c r="VR231" s="388" t="e">
        <f t="shared" si="972"/>
        <v>#VALUE!</v>
      </c>
      <c r="VS231" s="388" t="e">
        <f t="shared" si="972"/>
        <v>#VALUE!</v>
      </c>
      <c r="VT231" s="388" t="e">
        <f t="shared" si="972"/>
        <v>#VALUE!</v>
      </c>
      <c r="VU231" s="388" t="e">
        <f t="shared" si="972"/>
        <v>#VALUE!</v>
      </c>
      <c r="VV231" s="388" t="e">
        <f t="shared" si="972"/>
        <v>#VALUE!</v>
      </c>
      <c r="VW231" s="388" t="e">
        <f t="shared" si="972"/>
        <v>#VALUE!</v>
      </c>
      <c r="VX231" s="388" t="e">
        <f t="shared" si="972"/>
        <v>#VALUE!</v>
      </c>
      <c r="VY231" s="388" t="e">
        <f t="shared" si="972"/>
        <v>#VALUE!</v>
      </c>
      <c r="VZ231" s="388" t="e">
        <f t="shared" si="972"/>
        <v>#VALUE!</v>
      </c>
      <c r="WA231" s="388" t="e">
        <f t="shared" si="972"/>
        <v>#VALUE!</v>
      </c>
      <c r="WB231" s="388" t="e">
        <f t="shared" si="972"/>
        <v>#VALUE!</v>
      </c>
      <c r="WC231" s="388" t="e">
        <f t="shared" si="972"/>
        <v>#VALUE!</v>
      </c>
      <c r="WD231" s="388" t="e">
        <f t="shared" si="972"/>
        <v>#VALUE!</v>
      </c>
      <c r="WE231" s="388" t="e">
        <f t="shared" si="972"/>
        <v>#VALUE!</v>
      </c>
      <c r="WF231" s="388" t="e">
        <f t="shared" si="972"/>
        <v>#VALUE!</v>
      </c>
      <c r="WG231" s="388" t="e">
        <f t="shared" si="972"/>
        <v>#VALUE!</v>
      </c>
      <c r="WH231" s="388" t="e">
        <f t="shared" si="972"/>
        <v>#VALUE!</v>
      </c>
      <c r="WI231" s="386" t="e">
        <f t="shared" si="972"/>
        <v>#VALUE!</v>
      </c>
    </row>
    <row r="232" spans="1:607">
      <c r="A232" s="348"/>
      <c r="B232" s="360" t="s">
        <v>964</v>
      </c>
      <c r="C232" s="348"/>
      <c r="D232" s="348"/>
      <c r="E232" s="348"/>
      <c r="F232" s="348"/>
      <c r="G232" s="361" t="str">
        <f t="shared" si="734"/>
        <v/>
      </c>
      <c r="H232" s="361" t="str">
        <f t="shared" si="735"/>
        <v/>
      </c>
      <c r="I232" s="397"/>
      <c r="J232" s="348"/>
      <c r="K232" s="348"/>
      <c r="L232" s="348"/>
      <c r="M232" s="348"/>
      <c r="N232" s="400"/>
      <c r="O232" s="400"/>
      <c r="P232" s="400"/>
      <c r="Q232" s="400"/>
      <c r="R232" s="400"/>
      <c r="S232" s="400"/>
      <c r="T232" s="400"/>
      <c r="U232" s="400"/>
      <c r="V232" s="400"/>
      <c r="W232" s="400"/>
      <c r="X232" s="400"/>
      <c r="Y232" s="400"/>
      <c r="Z232" s="400"/>
      <c r="AA232" s="400"/>
      <c r="AB232" s="400"/>
      <c r="AC232" s="400"/>
      <c r="AD232" s="400"/>
      <c r="AE232" s="400"/>
      <c r="AF232" s="400"/>
      <c r="AG232" s="400"/>
      <c r="AH232" s="400"/>
      <c r="AI232" s="400"/>
      <c r="AJ232" s="400"/>
      <c r="AK232" s="400"/>
      <c r="AL232" s="400"/>
      <c r="AM232" s="400"/>
      <c r="AN232" s="400"/>
      <c r="AO232" s="400"/>
      <c r="AP232" s="400"/>
      <c r="AQ232" s="400"/>
      <c r="AR232" s="400"/>
      <c r="AS232" s="400"/>
      <c r="AT232" s="400"/>
      <c r="AU232" s="400"/>
      <c r="AV232" s="400"/>
      <c r="AW232" s="400"/>
      <c r="AX232" s="400"/>
      <c r="AY232" s="400"/>
      <c r="AZ232" s="400"/>
      <c r="BA232" s="400"/>
      <c r="BB232" s="400"/>
      <c r="BC232" s="400"/>
      <c r="BD232" s="400"/>
      <c r="BE232" s="400"/>
      <c r="BF232" s="400"/>
      <c r="BG232" s="400"/>
      <c r="BH232" s="400"/>
      <c r="BI232" s="400"/>
      <c r="BJ232" s="400"/>
      <c r="BK232" s="400"/>
      <c r="BL232" s="400"/>
      <c r="BM232" s="400"/>
      <c r="BN232" s="400"/>
      <c r="BO232" s="400"/>
      <c r="BP232" s="400"/>
      <c r="BQ232" s="400"/>
      <c r="BR232" s="400"/>
      <c r="BS232" s="400"/>
      <c r="BT232" s="400"/>
      <c r="BU232" s="400"/>
      <c r="BV232" s="400"/>
      <c r="BW232" s="400"/>
      <c r="BX232" s="400"/>
      <c r="BY232" s="400"/>
      <c r="BZ232" s="400"/>
      <c r="CA232" s="400"/>
      <c r="CB232" s="400"/>
      <c r="CC232" s="400"/>
      <c r="CD232" s="400"/>
      <c r="CE232" s="400"/>
      <c r="CF232" s="400"/>
      <c r="CG232" s="400"/>
      <c r="CH232" s="400"/>
      <c r="CI232" s="400"/>
      <c r="CJ232" s="400"/>
      <c r="CK232" s="400"/>
      <c r="CL232" s="400"/>
      <c r="CM232" s="400"/>
      <c r="CN232" s="400"/>
      <c r="CO232" s="400"/>
      <c r="CP232" s="400"/>
      <c r="CQ232" s="400"/>
      <c r="CR232" s="400"/>
      <c r="CS232" s="400"/>
      <c r="CT232" s="400"/>
      <c r="CU232" s="400"/>
      <c r="CV232" s="400"/>
      <c r="CW232" s="400"/>
      <c r="CX232" s="400"/>
      <c r="CY232" s="400"/>
      <c r="CZ232" s="362"/>
      <c r="DA232" s="906"/>
      <c r="DB232" s="899" t="s">
        <v>1392</v>
      </c>
      <c r="DC232" s="899"/>
      <c r="DD232" s="386" t="e">
        <f>IF(OR(DD220="",DD223=""),"",DD226/DD229)</f>
        <v>#VALUE!</v>
      </c>
      <c r="DE232" s="386" t="e">
        <f t="shared" ref="DE232:FP232" si="973">IF(OR(DE220="",DE223=""),"",DE226/DE229)</f>
        <v>#VALUE!</v>
      </c>
      <c r="DF232" s="386" t="e">
        <f t="shared" si="973"/>
        <v>#VALUE!</v>
      </c>
      <c r="DG232" s="386" t="e">
        <f t="shared" si="973"/>
        <v>#VALUE!</v>
      </c>
      <c r="DH232" s="386" t="e">
        <f t="shared" si="973"/>
        <v>#VALUE!</v>
      </c>
      <c r="DI232" s="386" t="e">
        <f t="shared" si="973"/>
        <v>#VALUE!</v>
      </c>
      <c r="DJ232" s="386" t="e">
        <f t="shared" si="973"/>
        <v>#VALUE!</v>
      </c>
      <c r="DK232" s="386" t="e">
        <f t="shared" si="973"/>
        <v>#VALUE!</v>
      </c>
      <c r="DL232" s="386" t="e">
        <f t="shared" si="973"/>
        <v>#VALUE!</v>
      </c>
      <c r="DM232" s="386" t="e">
        <f t="shared" si="973"/>
        <v>#VALUE!</v>
      </c>
      <c r="DN232" s="386" t="e">
        <f t="shared" si="973"/>
        <v>#VALUE!</v>
      </c>
      <c r="DO232" s="386" t="e">
        <f t="shared" si="973"/>
        <v>#VALUE!</v>
      </c>
      <c r="DP232" s="386" t="e">
        <f t="shared" si="973"/>
        <v>#VALUE!</v>
      </c>
      <c r="DQ232" s="386" t="e">
        <f t="shared" si="973"/>
        <v>#VALUE!</v>
      </c>
      <c r="DR232" s="386" t="e">
        <f t="shared" si="973"/>
        <v>#VALUE!</v>
      </c>
      <c r="DS232" s="386" t="e">
        <f t="shared" si="973"/>
        <v>#VALUE!</v>
      </c>
      <c r="DT232" s="386" t="e">
        <f t="shared" si="973"/>
        <v>#VALUE!</v>
      </c>
      <c r="DU232" s="386" t="e">
        <f t="shared" si="973"/>
        <v>#VALUE!</v>
      </c>
      <c r="DV232" s="386" t="e">
        <f t="shared" si="973"/>
        <v>#VALUE!</v>
      </c>
      <c r="DW232" s="386" t="e">
        <f t="shared" si="973"/>
        <v>#VALUE!</v>
      </c>
      <c r="DX232" s="387" t="e">
        <f t="shared" si="973"/>
        <v>#VALUE!</v>
      </c>
      <c r="DY232" s="386" t="e">
        <f t="shared" si="973"/>
        <v>#VALUE!</v>
      </c>
      <c r="DZ232" s="386" t="e">
        <f t="shared" si="973"/>
        <v>#VALUE!</v>
      </c>
      <c r="EA232" s="386" t="e">
        <f t="shared" si="973"/>
        <v>#VALUE!</v>
      </c>
      <c r="EB232" s="386" t="e">
        <f t="shared" si="973"/>
        <v>#VALUE!</v>
      </c>
      <c r="EC232" s="386" t="e">
        <f t="shared" si="973"/>
        <v>#VALUE!</v>
      </c>
      <c r="ED232" s="386" t="e">
        <f t="shared" si="973"/>
        <v>#VALUE!</v>
      </c>
      <c r="EE232" s="386" t="e">
        <f t="shared" si="973"/>
        <v>#VALUE!</v>
      </c>
      <c r="EF232" s="386" t="e">
        <f t="shared" si="973"/>
        <v>#VALUE!</v>
      </c>
      <c r="EG232" s="386" t="e">
        <f t="shared" si="973"/>
        <v>#VALUE!</v>
      </c>
      <c r="EH232" s="386" t="e">
        <f t="shared" si="973"/>
        <v>#VALUE!</v>
      </c>
      <c r="EI232" s="386" t="e">
        <f t="shared" si="973"/>
        <v>#VALUE!</v>
      </c>
      <c r="EJ232" s="386" t="e">
        <f t="shared" si="973"/>
        <v>#VALUE!</v>
      </c>
      <c r="EK232" s="386" t="e">
        <f t="shared" si="973"/>
        <v>#VALUE!</v>
      </c>
      <c r="EL232" s="386" t="e">
        <f t="shared" si="973"/>
        <v>#VALUE!</v>
      </c>
      <c r="EM232" s="386" t="e">
        <f t="shared" si="973"/>
        <v>#VALUE!</v>
      </c>
      <c r="EN232" s="386" t="e">
        <f t="shared" si="973"/>
        <v>#VALUE!</v>
      </c>
      <c r="EO232" s="386" t="e">
        <f t="shared" si="973"/>
        <v>#VALUE!</v>
      </c>
      <c r="EP232" s="386" t="e">
        <f t="shared" si="973"/>
        <v>#VALUE!</v>
      </c>
      <c r="EQ232" s="386" t="e">
        <f t="shared" si="973"/>
        <v>#VALUE!</v>
      </c>
      <c r="ER232" s="386" t="e">
        <f t="shared" si="973"/>
        <v>#VALUE!</v>
      </c>
      <c r="ES232" s="386" t="e">
        <f t="shared" si="973"/>
        <v>#VALUE!</v>
      </c>
      <c r="ET232" s="386" t="e">
        <f t="shared" si="973"/>
        <v>#VALUE!</v>
      </c>
      <c r="EU232" s="386" t="e">
        <f t="shared" si="973"/>
        <v>#VALUE!</v>
      </c>
      <c r="EV232" s="386" t="e">
        <f t="shared" si="973"/>
        <v>#VALUE!</v>
      </c>
      <c r="EW232" s="386" t="e">
        <f t="shared" si="973"/>
        <v>#VALUE!</v>
      </c>
      <c r="EX232" s="386" t="e">
        <f t="shared" si="973"/>
        <v>#VALUE!</v>
      </c>
      <c r="EY232" s="386" t="e">
        <f t="shared" si="973"/>
        <v>#VALUE!</v>
      </c>
      <c r="EZ232" s="386" t="e">
        <f t="shared" si="973"/>
        <v>#VALUE!</v>
      </c>
      <c r="FA232" s="386" t="e">
        <f t="shared" si="973"/>
        <v>#VALUE!</v>
      </c>
      <c r="FB232" s="386" t="e">
        <f t="shared" si="973"/>
        <v>#VALUE!</v>
      </c>
      <c r="FC232" s="386" t="e">
        <f t="shared" si="973"/>
        <v>#VALUE!</v>
      </c>
      <c r="FD232" s="386" t="e">
        <f t="shared" si="973"/>
        <v>#VALUE!</v>
      </c>
      <c r="FE232" s="386" t="e">
        <f t="shared" si="973"/>
        <v>#VALUE!</v>
      </c>
      <c r="FF232" s="386" t="e">
        <f t="shared" si="973"/>
        <v>#VALUE!</v>
      </c>
      <c r="FG232" s="386" t="e">
        <f t="shared" si="973"/>
        <v>#VALUE!</v>
      </c>
      <c r="FH232" s="386" t="e">
        <f t="shared" si="973"/>
        <v>#VALUE!</v>
      </c>
      <c r="FI232" s="386" t="e">
        <f t="shared" si="973"/>
        <v>#VALUE!</v>
      </c>
      <c r="FJ232" s="386" t="e">
        <f t="shared" si="973"/>
        <v>#VALUE!</v>
      </c>
      <c r="FK232" s="386" t="e">
        <f t="shared" si="973"/>
        <v>#VALUE!</v>
      </c>
      <c r="FL232" s="386" t="e">
        <f t="shared" si="973"/>
        <v>#VALUE!</v>
      </c>
      <c r="FM232" s="386" t="e">
        <f t="shared" si="973"/>
        <v>#VALUE!</v>
      </c>
      <c r="FN232" s="386" t="e">
        <f t="shared" si="973"/>
        <v>#VALUE!</v>
      </c>
      <c r="FO232" s="386" t="e">
        <f t="shared" si="973"/>
        <v>#VALUE!</v>
      </c>
      <c r="FP232" s="386" t="e">
        <f t="shared" si="973"/>
        <v>#VALUE!</v>
      </c>
      <c r="FQ232" s="386" t="e">
        <f t="shared" ref="FQ232:IB232" si="974">IF(OR(FQ220="",FQ223=""),"",FQ226/FQ229)</f>
        <v>#VALUE!</v>
      </c>
      <c r="FR232" s="386" t="e">
        <f t="shared" si="974"/>
        <v>#VALUE!</v>
      </c>
      <c r="FS232" s="386" t="e">
        <f t="shared" si="974"/>
        <v>#VALUE!</v>
      </c>
      <c r="FT232" s="386" t="e">
        <f t="shared" si="974"/>
        <v>#VALUE!</v>
      </c>
      <c r="FU232" s="386" t="e">
        <f t="shared" si="974"/>
        <v>#VALUE!</v>
      </c>
      <c r="FV232" s="386" t="e">
        <f t="shared" si="974"/>
        <v>#VALUE!</v>
      </c>
      <c r="FW232" s="386" t="e">
        <f t="shared" si="974"/>
        <v>#VALUE!</v>
      </c>
      <c r="FX232" s="386" t="e">
        <f t="shared" si="974"/>
        <v>#VALUE!</v>
      </c>
      <c r="FY232" s="386" t="e">
        <f t="shared" si="974"/>
        <v>#VALUE!</v>
      </c>
      <c r="FZ232" s="386" t="e">
        <f t="shared" si="974"/>
        <v>#VALUE!</v>
      </c>
      <c r="GA232" s="386" t="e">
        <f t="shared" si="974"/>
        <v>#VALUE!</v>
      </c>
      <c r="GB232" s="386" t="e">
        <f t="shared" si="974"/>
        <v>#VALUE!</v>
      </c>
      <c r="GC232" s="386" t="e">
        <f t="shared" si="974"/>
        <v>#VALUE!</v>
      </c>
      <c r="GD232" s="386" t="e">
        <f t="shared" si="974"/>
        <v>#VALUE!</v>
      </c>
      <c r="GE232" s="386" t="e">
        <f t="shared" si="974"/>
        <v>#VALUE!</v>
      </c>
      <c r="GF232" s="386" t="e">
        <f t="shared" si="974"/>
        <v>#VALUE!</v>
      </c>
      <c r="GG232" s="386" t="e">
        <f t="shared" si="974"/>
        <v>#VALUE!</v>
      </c>
      <c r="GH232" s="386" t="e">
        <f t="shared" si="974"/>
        <v>#VALUE!</v>
      </c>
      <c r="GI232" s="386" t="e">
        <f t="shared" si="974"/>
        <v>#VALUE!</v>
      </c>
      <c r="GJ232" s="386" t="e">
        <f t="shared" si="974"/>
        <v>#VALUE!</v>
      </c>
      <c r="GK232" s="386" t="e">
        <f t="shared" si="974"/>
        <v>#VALUE!</v>
      </c>
      <c r="GL232" s="386" t="e">
        <f t="shared" si="974"/>
        <v>#VALUE!</v>
      </c>
      <c r="GM232" s="386" t="e">
        <f t="shared" si="974"/>
        <v>#VALUE!</v>
      </c>
      <c r="GN232" s="386" t="e">
        <f t="shared" si="974"/>
        <v>#VALUE!</v>
      </c>
      <c r="GO232" s="386" t="e">
        <f t="shared" si="974"/>
        <v>#VALUE!</v>
      </c>
      <c r="GP232" s="386" t="e">
        <f t="shared" si="974"/>
        <v>#VALUE!</v>
      </c>
      <c r="GQ232" s="386" t="e">
        <f t="shared" si="974"/>
        <v>#VALUE!</v>
      </c>
      <c r="GR232" s="386" t="e">
        <f t="shared" si="974"/>
        <v>#VALUE!</v>
      </c>
      <c r="GS232" s="386" t="e">
        <f t="shared" si="974"/>
        <v>#VALUE!</v>
      </c>
      <c r="GT232" s="386" t="e">
        <f t="shared" si="974"/>
        <v>#VALUE!</v>
      </c>
      <c r="GU232" s="386" t="e">
        <f t="shared" si="974"/>
        <v>#VALUE!</v>
      </c>
      <c r="GV232" s="386" t="e">
        <f t="shared" si="974"/>
        <v>#VALUE!</v>
      </c>
      <c r="GW232" s="386" t="e">
        <f t="shared" si="974"/>
        <v>#VALUE!</v>
      </c>
      <c r="GX232" s="386" t="e">
        <f t="shared" si="974"/>
        <v>#VALUE!</v>
      </c>
      <c r="GY232" s="386" t="e">
        <f t="shared" si="974"/>
        <v>#VALUE!</v>
      </c>
      <c r="GZ232" s="386" t="e">
        <f t="shared" si="974"/>
        <v>#VALUE!</v>
      </c>
      <c r="HA232" s="386" t="e">
        <f t="shared" si="974"/>
        <v>#VALUE!</v>
      </c>
      <c r="HB232" s="386" t="e">
        <f t="shared" si="974"/>
        <v>#VALUE!</v>
      </c>
      <c r="HC232" s="386" t="e">
        <f t="shared" si="974"/>
        <v>#VALUE!</v>
      </c>
      <c r="HD232" s="386" t="e">
        <f t="shared" si="974"/>
        <v>#VALUE!</v>
      </c>
      <c r="HE232" s="386" t="e">
        <f t="shared" si="974"/>
        <v>#VALUE!</v>
      </c>
      <c r="HF232" s="386" t="e">
        <f t="shared" si="974"/>
        <v>#VALUE!</v>
      </c>
      <c r="HG232" s="386" t="e">
        <f t="shared" si="974"/>
        <v>#VALUE!</v>
      </c>
      <c r="HH232" s="386" t="e">
        <f t="shared" si="974"/>
        <v>#VALUE!</v>
      </c>
      <c r="HI232" s="386" t="e">
        <f t="shared" si="974"/>
        <v>#VALUE!</v>
      </c>
      <c r="HJ232" s="386" t="e">
        <f t="shared" si="974"/>
        <v>#VALUE!</v>
      </c>
      <c r="HK232" s="386" t="e">
        <f t="shared" si="974"/>
        <v>#VALUE!</v>
      </c>
      <c r="HL232" s="386" t="e">
        <f t="shared" si="974"/>
        <v>#VALUE!</v>
      </c>
      <c r="HM232" s="386" t="e">
        <f t="shared" si="974"/>
        <v>#VALUE!</v>
      </c>
      <c r="HN232" s="386" t="e">
        <f t="shared" si="974"/>
        <v>#VALUE!</v>
      </c>
      <c r="HO232" s="386" t="e">
        <f t="shared" si="974"/>
        <v>#VALUE!</v>
      </c>
      <c r="HP232" s="386" t="e">
        <f t="shared" si="974"/>
        <v>#VALUE!</v>
      </c>
      <c r="HQ232" s="386" t="e">
        <f t="shared" si="974"/>
        <v>#VALUE!</v>
      </c>
      <c r="HR232" s="386" t="e">
        <f t="shared" si="974"/>
        <v>#VALUE!</v>
      </c>
      <c r="HS232" s="386" t="e">
        <f t="shared" si="974"/>
        <v>#VALUE!</v>
      </c>
      <c r="HT232" s="386" t="e">
        <f t="shared" si="974"/>
        <v>#VALUE!</v>
      </c>
      <c r="HU232" s="386" t="e">
        <f t="shared" si="974"/>
        <v>#VALUE!</v>
      </c>
      <c r="HV232" s="386" t="e">
        <f t="shared" si="974"/>
        <v>#VALUE!</v>
      </c>
      <c r="HW232" s="386" t="e">
        <f t="shared" si="974"/>
        <v>#VALUE!</v>
      </c>
      <c r="HX232" s="386" t="e">
        <f t="shared" si="974"/>
        <v>#VALUE!</v>
      </c>
      <c r="HY232" s="386" t="e">
        <f t="shared" si="974"/>
        <v>#VALUE!</v>
      </c>
      <c r="HZ232" s="386" t="e">
        <f t="shared" si="974"/>
        <v>#VALUE!</v>
      </c>
      <c r="IA232" s="386" t="e">
        <f t="shared" si="974"/>
        <v>#VALUE!</v>
      </c>
      <c r="IB232" s="386" t="e">
        <f t="shared" si="974"/>
        <v>#VALUE!</v>
      </c>
      <c r="IC232" s="386" t="e">
        <f t="shared" ref="IC232:KN232" si="975">IF(OR(IC220="",IC223=""),"",IC226/IC229)</f>
        <v>#VALUE!</v>
      </c>
      <c r="ID232" s="386" t="e">
        <f t="shared" si="975"/>
        <v>#VALUE!</v>
      </c>
      <c r="IE232" s="386" t="e">
        <f t="shared" si="975"/>
        <v>#VALUE!</v>
      </c>
      <c r="IF232" s="386" t="e">
        <f t="shared" si="975"/>
        <v>#VALUE!</v>
      </c>
      <c r="IG232" s="386" t="e">
        <f t="shared" si="975"/>
        <v>#VALUE!</v>
      </c>
      <c r="IH232" s="386" t="e">
        <f t="shared" si="975"/>
        <v>#VALUE!</v>
      </c>
      <c r="II232" s="386" t="e">
        <f t="shared" si="975"/>
        <v>#VALUE!</v>
      </c>
      <c r="IJ232" s="386" t="e">
        <f t="shared" si="975"/>
        <v>#VALUE!</v>
      </c>
      <c r="IK232" s="386" t="e">
        <f t="shared" si="975"/>
        <v>#VALUE!</v>
      </c>
      <c r="IL232" s="386" t="e">
        <f t="shared" si="975"/>
        <v>#VALUE!</v>
      </c>
      <c r="IM232" s="386" t="e">
        <f t="shared" si="975"/>
        <v>#VALUE!</v>
      </c>
      <c r="IN232" s="386" t="e">
        <f t="shared" si="975"/>
        <v>#VALUE!</v>
      </c>
      <c r="IO232" s="386" t="e">
        <f t="shared" si="975"/>
        <v>#VALUE!</v>
      </c>
      <c r="IP232" s="386" t="e">
        <f t="shared" si="975"/>
        <v>#VALUE!</v>
      </c>
      <c r="IQ232" s="386" t="e">
        <f t="shared" si="975"/>
        <v>#VALUE!</v>
      </c>
      <c r="IR232" s="386" t="e">
        <f t="shared" si="975"/>
        <v>#VALUE!</v>
      </c>
      <c r="IS232" s="386" t="e">
        <f t="shared" si="975"/>
        <v>#VALUE!</v>
      </c>
      <c r="IT232" s="386" t="e">
        <f t="shared" si="975"/>
        <v>#VALUE!</v>
      </c>
      <c r="IU232" s="386" t="e">
        <f t="shared" si="975"/>
        <v>#VALUE!</v>
      </c>
      <c r="IV232" s="386" t="e">
        <f t="shared" si="975"/>
        <v>#VALUE!</v>
      </c>
      <c r="IW232" s="386" t="e">
        <f t="shared" si="975"/>
        <v>#VALUE!</v>
      </c>
      <c r="IX232" s="386" t="e">
        <f t="shared" si="975"/>
        <v>#VALUE!</v>
      </c>
      <c r="IY232" s="386" t="e">
        <f t="shared" si="975"/>
        <v>#VALUE!</v>
      </c>
      <c r="IZ232" s="386" t="e">
        <f t="shared" si="975"/>
        <v>#VALUE!</v>
      </c>
      <c r="JA232" s="386" t="e">
        <f t="shared" si="975"/>
        <v>#VALUE!</v>
      </c>
      <c r="JB232" s="386" t="e">
        <f t="shared" si="975"/>
        <v>#VALUE!</v>
      </c>
      <c r="JC232" s="386" t="e">
        <f t="shared" si="975"/>
        <v>#VALUE!</v>
      </c>
      <c r="JD232" s="386" t="e">
        <f t="shared" si="975"/>
        <v>#VALUE!</v>
      </c>
      <c r="JE232" s="386" t="e">
        <f t="shared" si="975"/>
        <v>#VALUE!</v>
      </c>
      <c r="JF232" s="386" t="e">
        <f t="shared" si="975"/>
        <v>#VALUE!</v>
      </c>
      <c r="JG232" s="386" t="e">
        <f t="shared" si="975"/>
        <v>#VALUE!</v>
      </c>
      <c r="JH232" s="386" t="e">
        <f t="shared" si="975"/>
        <v>#VALUE!</v>
      </c>
      <c r="JI232" s="386" t="e">
        <f t="shared" si="975"/>
        <v>#VALUE!</v>
      </c>
      <c r="JJ232" s="386" t="e">
        <f t="shared" si="975"/>
        <v>#VALUE!</v>
      </c>
      <c r="JK232" s="386" t="e">
        <f t="shared" si="975"/>
        <v>#VALUE!</v>
      </c>
      <c r="JL232" s="386" t="e">
        <f t="shared" si="975"/>
        <v>#VALUE!</v>
      </c>
      <c r="JM232" s="386" t="e">
        <f t="shared" si="975"/>
        <v>#VALUE!</v>
      </c>
      <c r="JN232" s="386" t="e">
        <f t="shared" si="975"/>
        <v>#VALUE!</v>
      </c>
      <c r="JO232" s="386" t="e">
        <f t="shared" si="975"/>
        <v>#VALUE!</v>
      </c>
      <c r="JP232" s="386" t="e">
        <f t="shared" si="975"/>
        <v>#VALUE!</v>
      </c>
      <c r="JQ232" s="386" t="e">
        <f t="shared" si="975"/>
        <v>#VALUE!</v>
      </c>
      <c r="JR232" s="386" t="e">
        <f t="shared" si="975"/>
        <v>#VALUE!</v>
      </c>
      <c r="JS232" s="386" t="e">
        <f t="shared" si="975"/>
        <v>#VALUE!</v>
      </c>
      <c r="JT232" s="386" t="e">
        <f t="shared" si="975"/>
        <v>#VALUE!</v>
      </c>
      <c r="JU232" s="386" t="e">
        <f t="shared" si="975"/>
        <v>#VALUE!</v>
      </c>
      <c r="JV232" s="386" t="e">
        <f t="shared" si="975"/>
        <v>#VALUE!</v>
      </c>
      <c r="JW232" s="386" t="e">
        <f t="shared" si="975"/>
        <v>#VALUE!</v>
      </c>
      <c r="JX232" s="386" t="e">
        <f t="shared" si="975"/>
        <v>#VALUE!</v>
      </c>
      <c r="JY232" s="386" t="e">
        <f t="shared" si="975"/>
        <v>#VALUE!</v>
      </c>
      <c r="JZ232" s="386" t="e">
        <f t="shared" si="975"/>
        <v>#VALUE!</v>
      </c>
      <c r="KA232" s="386" t="e">
        <f t="shared" si="975"/>
        <v>#VALUE!</v>
      </c>
      <c r="KB232" s="386" t="e">
        <f t="shared" si="975"/>
        <v>#VALUE!</v>
      </c>
      <c r="KC232" s="386" t="e">
        <f t="shared" si="975"/>
        <v>#VALUE!</v>
      </c>
      <c r="KD232" s="386" t="e">
        <f t="shared" si="975"/>
        <v>#VALUE!</v>
      </c>
      <c r="KE232" s="386" t="e">
        <f t="shared" si="975"/>
        <v>#VALUE!</v>
      </c>
      <c r="KF232" s="386" t="e">
        <f t="shared" si="975"/>
        <v>#VALUE!</v>
      </c>
      <c r="KG232" s="386" t="e">
        <f t="shared" si="975"/>
        <v>#VALUE!</v>
      </c>
      <c r="KH232" s="386" t="e">
        <f t="shared" si="975"/>
        <v>#VALUE!</v>
      </c>
      <c r="KI232" s="386" t="e">
        <f t="shared" si="975"/>
        <v>#VALUE!</v>
      </c>
      <c r="KJ232" s="386" t="e">
        <f t="shared" si="975"/>
        <v>#VALUE!</v>
      </c>
      <c r="KK232" s="386" t="e">
        <f t="shared" si="975"/>
        <v>#VALUE!</v>
      </c>
      <c r="KL232" s="386" t="e">
        <f t="shared" si="975"/>
        <v>#VALUE!</v>
      </c>
      <c r="KM232" s="386" t="e">
        <f t="shared" si="975"/>
        <v>#VALUE!</v>
      </c>
      <c r="KN232" s="386" t="e">
        <f t="shared" si="975"/>
        <v>#VALUE!</v>
      </c>
      <c r="KO232" s="386" t="e">
        <f t="shared" ref="KO232:MZ232" si="976">IF(OR(KO220="",KO223=""),"",KO226/KO229)</f>
        <v>#VALUE!</v>
      </c>
      <c r="KP232" s="386" t="e">
        <f t="shared" si="976"/>
        <v>#VALUE!</v>
      </c>
      <c r="KQ232" s="386" t="e">
        <f t="shared" si="976"/>
        <v>#VALUE!</v>
      </c>
      <c r="KR232" s="386" t="e">
        <f t="shared" si="976"/>
        <v>#VALUE!</v>
      </c>
      <c r="KS232" s="386" t="e">
        <f t="shared" si="976"/>
        <v>#VALUE!</v>
      </c>
      <c r="KT232" s="386" t="e">
        <f t="shared" si="976"/>
        <v>#VALUE!</v>
      </c>
      <c r="KU232" s="386" t="e">
        <f t="shared" si="976"/>
        <v>#VALUE!</v>
      </c>
      <c r="KV232" s="386" t="e">
        <f t="shared" si="976"/>
        <v>#VALUE!</v>
      </c>
      <c r="KW232" s="386" t="e">
        <f t="shared" si="976"/>
        <v>#VALUE!</v>
      </c>
      <c r="KX232" s="386" t="e">
        <f t="shared" si="976"/>
        <v>#VALUE!</v>
      </c>
      <c r="KY232" s="386" t="e">
        <f t="shared" si="976"/>
        <v>#VALUE!</v>
      </c>
      <c r="KZ232" s="386" t="e">
        <f t="shared" si="976"/>
        <v>#VALUE!</v>
      </c>
      <c r="LA232" s="386" t="e">
        <f t="shared" si="976"/>
        <v>#VALUE!</v>
      </c>
      <c r="LB232" s="386" t="e">
        <f t="shared" si="976"/>
        <v>#VALUE!</v>
      </c>
      <c r="LC232" s="386" t="e">
        <f t="shared" si="976"/>
        <v>#VALUE!</v>
      </c>
      <c r="LD232" s="386" t="e">
        <f t="shared" si="976"/>
        <v>#VALUE!</v>
      </c>
      <c r="LE232" s="386" t="e">
        <f t="shared" si="976"/>
        <v>#VALUE!</v>
      </c>
      <c r="LF232" s="386" t="e">
        <f t="shared" si="976"/>
        <v>#VALUE!</v>
      </c>
      <c r="LG232" s="386" t="e">
        <f t="shared" si="976"/>
        <v>#VALUE!</v>
      </c>
      <c r="LH232" s="386" t="e">
        <f t="shared" si="976"/>
        <v>#VALUE!</v>
      </c>
      <c r="LI232" s="386" t="e">
        <f t="shared" si="976"/>
        <v>#VALUE!</v>
      </c>
      <c r="LJ232" s="386" t="e">
        <f t="shared" si="976"/>
        <v>#VALUE!</v>
      </c>
      <c r="LK232" s="386" t="e">
        <f t="shared" si="976"/>
        <v>#VALUE!</v>
      </c>
      <c r="LL232" s="386" t="e">
        <f t="shared" si="976"/>
        <v>#VALUE!</v>
      </c>
      <c r="LM232" s="386" t="e">
        <f t="shared" si="976"/>
        <v>#VALUE!</v>
      </c>
      <c r="LN232" s="386" t="e">
        <f t="shared" si="976"/>
        <v>#VALUE!</v>
      </c>
      <c r="LO232" s="386" t="e">
        <f t="shared" si="976"/>
        <v>#VALUE!</v>
      </c>
      <c r="LP232" s="386" t="e">
        <f t="shared" si="976"/>
        <v>#VALUE!</v>
      </c>
      <c r="LQ232" s="386" t="e">
        <f t="shared" si="976"/>
        <v>#VALUE!</v>
      </c>
      <c r="LR232" s="386" t="e">
        <f t="shared" si="976"/>
        <v>#VALUE!</v>
      </c>
      <c r="LS232" s="386" t="e">
        <f t="shared" si="976"/>
        <v>#VALUE!</v>
      </c>
      <c r="LT232" s="386" t="e">
        <f t="shared" si="976"/>
        <v>#VALUE!</v>
      </c>
      <c r="LU232" s="386" t="e">
        <f t="shared" si="976"/>
        <v>#VALUE!</v>
      </c>
      <c r="LV232" s="386" t="e">
        <f t="shared" si="976"/>
        <v>#VALUE!</v>
      </c>
      <c r="LW232" s="386" t="e">
        <f t="shared" si="976"/>
        <v>#VALUE!</v>
      </c>
      <c r="LX232" s="386" t="e">
        <f t="shared" si="976"/>
        <v>#VALUE!</v>
      </c>
      <c r="LY232" s="386" t="e">
        <f t="shared" si="976"/>
        <v>#VALUE!</v>
      </c>
      <c r="LZ232" s="386" t="e">
        <f t="shared" si="976"/>
        <v>#VALUE!</v>
      </c>
      <c r="MA232" s="386" t="e">
        <f t="shared" si="976"/>
        <v>#VALUE!</v>
      </c>
      <c r="MB232" s="386" t="e">
        <f t="shared" si="976"/>
        <v>#VALUE!</v>
      </c>
      <c r="MC232" s="386" t="e">
        <f t="shared" si="976"/>
        <v>#VALUE!</v>
      </c>
      <c r="MD232" s="386" t="e">
        <f t="shared" si="976"/>
        <v>#VALUE!</v>
      </c>
      <c r="ME232" s="386" t="e">
        <f t="shared" si="976"/>
        <v>#VALUE!</v>
      </c>
      <c r="MF232" s="386" t="e">
        <f t="shared" si="976"/>
        <v>#VALUE!</v>
      </c>
      <c r="MG232" s="386" t="e">
        <f t="shared" si="976"/>
        <v>#VALUE!</v>
      </c>
      <c r="MH232" s="386" t="e">
        <f t="shared" si="976"/>
        <v>#VALUE!</v>
      </c>
      <c r="MI232" s="386" t="e">
        <f t="shared" si="976"/>
        <v>#VALUE!</v>
      </c>
      <c r="MJ232" s="386" t="e">
        <f t="shared" si="976"/>
        <v>#VALUE!</v>
      </c>
      <c r="MK232" s="386" t="e">
        <f t="shared" si="976"/>
        <v>#VALUE!</v>
      </c>
      <c r="ML232" s="386" t="e">
        <f t="shared" si="976"/>
        <v>#VALUE!</v>
      </c>
      <c r="MM232" s="386" t="e">
        <f t="shared" si="976"/>
        <v>#VALUE!</v>
      </c>
      <c r="MN232" s="386" t="e">
        <f t="shared" si="976"/>
        <v>#VALUE!</v>
      </c>
      <c r="MO232" s="386" t="e">
        <f t="shared" si="976"/>
        <v>#VALUE!</v>
      </c>
      <c r="MP232" s="386" t="e">
        <f t="shared" si="976"/>
        <v>#VALUE!</v>
      </c>
      <c r="MQ232" s="386" t="e">
        <f t="shared" si="976"/>
        <v>#VALUE!</v>
      </c>
      <c r="MR232" s="386" t="e">
        <f t="shared" si="976"/>
        <v>#VALUE!</v>
      </c>
      <c r="MS232" s="386" t="e">
        <f t="shared" si="976"/>
        <v>#VALUE!</v>
      </c>
      <c r="MT232" s="386" t="e">
        <f t="shared" si="976"/>
        <v>#VALUE!</v>
      </c>
      <c r="MU232" s="386" t="e">
        <f t="shared" si="976"/>
        <v>#VALUE!</v>
      </c>
      <c r="MV232" s="386" t="e">
        <f t="shared" si="976"/>
        <v>#VALUE!</v>
      </c>
      <c r="MW232" s="386" t="e">
        <f t="shared" si="976"/>
        <v>#VALUE!</v>
      </c>
      <c r="MX232" s="386" t="e">
        <f t="shared" si="976"/>
        <v>#VALUE!</v>
      </c>
      <c r="MY232" s="386" t="e">
        <f t="shared" si="976"/>
        <v>#VALUE!</v>
      </c>
      <c r="MZ232" s="386" t="e">
        <f t="shared" si="976"/>
        <v>#VALUE!</v>
      </c>
      <c r="NA232" s="386" t="e">
        <f t="shared" ref="NA232:PL232" si="977">IF(OR(NA220="",NA223=""),"",NA226/NA229)</f>
        <v>#VALUE!</v>
      </c>
      <c r="NB232" s="386" t="e">
        <f t="shared" si="977"/>
        <v>#VALUE!</v>
      </c>
      <c r="NC232" s="386" t="e">
        <f t="shared" si="977"/>
        <v>#VALUE!</v>
      </c>
      <c r="ND232" s="386" t="e">
        <f t="shared" si="977"/>
        <v>#VALUE!</v>
      </c>
      <c r="NE232" s="386" t="e">
        <f t="shared" si="977"/>
        <v>#VALUE!</v>
      </c>
      <c r="NF232" s="386" t="e">
        <f t="shared" si="977"/>
        <v>#VALUE!</v>
      </c>
      <c r="NG232" s="386" t="e">
        <f t="shared" si="977"/>
        <v>#VALUE!</v>
      </c>
      <c r="NH232" s="386" t="e">
        <f t="shared" si="977"/>
        <v>#VALUE!</v>
      </c>
      <c r="NI232" s="386" t="e">
        <f t="shared" si="977"/>
        <v>#VALUE!</v>
      </c>
      <c r="NJ232" s="386" t="e">
        <f t="shared" si="977"/>
        <v>#VALUE!</v>
      </c>
      <c r="NK232" s="386" t="e">
        <f t="shared" si="977"/>
        <v>#VALUE!</v>
      </c>
      <c r="NL232" s="386" t="e">
        <f t="shared" si="977"/>
        <v>#VALUE!</v>
      </c>
      <c r="NM232" s="386" t="e">
        <f t="shared" si="977"/>
        <v>#VALUE!</v>
      </c>
      <c r="NN232" s="386" t="e">
        <f t="shared" si="977"/>
        <v>#VALUE!</v>
      </c>
      <c r="NO232" s="386" t="e">
        <f t="shared" si="977"/>
        <v>#VALUE!</v>
      </c>
      <c r="NP232" s="386" t="e">
        <f t="shared" si="977"/>
        <v>#VALUE!</v>
      </c>
      <c r="NQ232" s="386" t="e">
        <f t="shared" si="977"/>
        <v>#VALUE!</v>
      </c>
      <c r="NR232" s="386" t="e">
        <f t="shared" si="977"/>
        <v>#VALUE!</v>
      </c>
      <c r="NS232" s="386" t="e">
        <f t="shared" si="977"/>
        <v>#VALUE!</v>
      </c>
      <c r="NT232" s="386" t="e">
        <f t="shared" si="977"/>
        <v>#VALUE!</v>
      </c>
      <c r="NU232" s="386" t="e">
        <f t="shared" si="977"/>
        <v>#VALUE!</v>
      </c>
      <c r="NV232" s="386" t="e">
        <f t="shared" si="977"/>
        <v>#VALUE!</v>
      </c>
      <c r="NW232" s="386" t="e">
        <f t="shared" si="977"/>
        <v>#VALUE!</v>
      </c>
      <c r="NX232" s="386" t="e">
        <f t="shared" si="977"/>
        <v>#VALUE!</v>
      </c>
      <c r="NY232" s="386" t="e">
        <f t="shared" si="977"/>
        <v>#VALUE!</v>
      </c>
      <c r="NZ232" s="386" t="e">
        <f t="shared" si="977"/>
        <v>#VALUE!</v>
      </c>
      <c r="OA232" s="386" t="e">
        <f t="shared" si="977"/>
        <v>#VALUE!</v>
      </c>
      <c r="OB232" s="386" t="e">
        <f t="shared" si="977"/>
        <v>#VALUE!</v>
      </c>
      <c r="OC232" s="386" t="e">
        <f t="shared" si="977"/>
        <v>#VALUE!</v>
      </c>
      <c r="OD232" s="386" t="e">
        <f t="shared" si="977"/>
        <v>#VALUE!</v>
      </c>
      <c r="OE232" s="386" t="e">
        <f t="shared" si="977"/>
        <v>#VALUE!</v>
      </c>
      <c r="OF232" s="386" t="e">
        <f t="shared" si="977"/>
        <v>#VALUE!</v>
      </c>
      <c r="OG232" s="386" t="e">
        <f t="shared" si="977"/>
        <v>#VALUE!</v>
      </c>
      <c r="OH232" s="386" t="e">
        <f t="shared" si="977"/>
        <v>#VALUE!</v>
      </c>
      <c r="OI232" s="386" t="e">
        <f t="shared" si="977"/>
        <v>#VALUE!</v>
      </c>
      <c r="OJ232" s="386" t="e">
        <f t="shared" si="977"/>
        <v>#VALUE!</v>
      </c>
      <c r="OK232" s="386" t="e">
        <f t="shared" si="977"/>
        <v>#VALUE!</v>
      </c>
      <c r="OL232" s="386" t="e">
        <f t="shared" si="977"/>
        <v>#VALUE!</v>
      </c>
      <c r="OM232" s="386" t="e">
        <f t="shared" si="977"/>
        <v>#VALUE!</v>
      </c>
      <c r="ON232" s="386" t="e">
        <f t="shared" si="977"/>
        <v>#VALUE!</v>
      </c>
      <c r="OO232" s="386" t="e">
        <f t="shared" si="977"/>
        <v>#VALUE!</v>
      </c>
      <c r="OP232" s="386" t="e">
        <f t="shared" si="977"/>
        <v>#VALUE!</v>
      </c>
      <c r="OQ232" s="388" t="e">
        <f t="shared" si="977"/>
        <v>#VALUE!</v>
      </c>
      <c r="OR232" s="388" t="e">
        <f t="shared" si="977"/>
        <v>#VALUE!</v>
      </c>
      <c r="OS232" s="388" t="e">
        <f t="shared" si="977"/>
        <v>#VALUE!</v>
      </c>
      <c r="OT232" s="388" t="e">
        <f t="shared" si="977"/>
        <v>#VALUE!</v>
      </c>
      <c r="OU232" s="388" t="e">
        <f t="shared" si="977"/>
        <v>#VALUE!</v>
      </c>
      <c r="OV232" s="388" t="e">
        <f t="shared" si="977"/>
        <v>#VALUE!</v>
      </c>
      <c r="OW232" s="388" t="e">
        <f t="shared" si="977"/>
        <v>#VALUE!</v>
      </c>
      <c r="OX232" s="388" t="e">
        <f t="shared" si="977"/>
        <v>#VALUE!</v>
      </c>
      <c r="OY232" s="388" t="e">
        <f t="shared" si="977"/>
        <v>#VALUE!</v>
      </c>
      <c r="OZ232" s="388" t="e">
        <f t="shared" si="977"/>
        <v>#VALUE!</v>
      </c>
      <c r="PA232" s="388" t="e">
        <f t="shared" si="977"/>
        <v>#VALUE!</v>
      </c>
      <c r="PB232" s="388" t="e">
        <f t="shared" si="977"/>
        <v>#VALUE!</v>
      </c>
      <c r="PC232" s="388" t="e">
        <f t="shared" si="977"/>
        <v>#VALUE!</v>
      </c>
      <c r="PD232" s="388" t="e">
        <f t="shared" si="977"/>
        <v>#VALUE!</v>
      </c>
      <c r="PE232" s="388" t="e">
        <f t="shared" si="977"/>
        <v>#VALUE!</v>
      </c>
      <c r="PF232" s="388" t="e">
        <f t="shared" si="977"/>
        <v>#VALUE!</v>
      </c>
      <c r="PG232" s="388" t="e">
        <f t="shared" si="977"/>
        <v>#VALUE!</v>
      </c>
      <c r="PH232" s="388" t="e">
        <f t="shared" si="977"/>
        <v>#VALUE!</v>
      </c>
      <c r="PI232" s="388" t="e">
        <f t="shared" si="977"/>
        <v>#VALUE!</v>
      </c>
      <c r="PJ232" s="388" t="e">
        <f t="shared" si="977"/>
        <v>#VALUE!</v>
      </c>
      <c r="PK232" s="388" t="e">
        <f t="shared" si="977"/>
        <v>#VALUE!</v>
      </c>
      <c r="PL232" s="388" t="e">
        <f t="shared" si="977"/>
        <v>#VALUE!</v>
      </c>
      <c r="PM232" s="388" t="e">
        <f t="shared" ref="PM232:RX232" si="978">IF(OR(PM220="",PM223=""),"",PM226/PM229)</f>
        <v>#VALUE!</v>
      </c>
      <c r="PN232" s="388" t="e">
        <f t="shared" si="978"/>
        <v>#VALUE!</v>
      </c>
      <c r="PO232" s="388" t="e">
        <f t="shared" si="978"/>
        <v>#VALUE!</v>
      </c>
      <c r="PP232" s="388" t="e">
        <f t="shared" si="978"/>
        <v>#VALUE!</v>
      </c>
      <c r="PQ232" s="388" t="e">
        <f t="shared" si="978"/>
        <v>#VALUE!</v>
      </c>
      <c r="PR232" s="388" t="e">
        <f t="shared" si="978"/>
        <v>#VALUE!</v>
      </c>
      <c r="PS232" s="388" t="e">
        <f t="shared" si="978"/>
        <v>#VALUE!</v>
      </c>
      <c r="PT232" s="388" t="e">
        <f t="shared" si="978"/>
        <v>#VALUE!</v>
      </c>
      <c r="PU232" s="388" t="e">
        <f t="shared" si="978"/>
        <v>#VALUE!</v>
      </c>
      <c r="PV232" s="388" t="e">
        <f t="shared" si="978"/>
        <v>#VALUE!</v>
      </c>
      <c r="PW232" s="388" t="e">
        <f t="shared" si="978"/>
        <v>#VALUE!</v>
      </c>
      <c r="PX232" s="388" t="e">
        <f t="shared" si="978"/>
        <v>#VALUE!</v>
      </c>
      <c r="PY232" s="388" t="e">
        <f t="shared" si="978"/>
        <v>#VALUE!</v>
      </c>
      <c r="PZ232" s="388" t="e">
        <f t="shared" si="978"/>
        <v>#VALUE!</v>
      </c>
      <c r="QA232" s="388" t="e">
        <f t="shared" si="978"/>
        <v>#VALUE!</v>
      </c>
      <c r="QB232" s="388" t="e">
        <f t="shared" si="978"/>
        <v>#VALUE!</v>
      </c>
      <c r="QC232" s="388" t="e">
        <f t="shared" si="978"/>
        <v>#VALUE!</v>
      </c>
      <c r="QD232" s="388" t="e">
        <f t="shared" si="978"/>
        <v>#VALUE!</v>
      </c>
      <c r="QE232" s="388" t="e">
        <f t="shared" si="978"/>
        <v>#VALUE!</v>
      </c>
      <c r="QF232" s="388" t="e">
        <f t="shared" si="978"/>
        <v>#VALUE!</v>
      </c>
      <c r="QG232" s="388" t="e">
        <f t="shared" si="978"/>
        <v>#VALUE!</v>
      </c>
      <c r="QH232" s="388" t="e">
        <f t="shared" si="978"/>
        <v>#VALUE!</v>
      </c>
      <c r="QI232" s="388" t="e">
        <f t="shared" si="978"/>
        <v>#VALUE!</v>
      </c>
      <c r="QJ232" s="388" t="e">
        <f t="shared" si="978"/>
        <v>#VALUE!</v>
      </c>
      <c r="QK232" s="388" t="e">
        <f t="shared" si="978"/>
        <v>#VALUE!</v>
      </c>
      <c r="QL232" s="388" t="e">
        <f t="shared" si="978"/>
        <v>#VALUE!</v>
      </c>
      <c r="QM232" s="388" t="e">
        <f t="shared" si="978"/>
        <v>#VALUE!</v>
      </c>
      <c r="QN232" s="388" t="e">
        <f t="shared" si="978"/>
        <v>#VALUE!</v>
      </c>
      <c r="QO232" s="388" t="e">
        <f t="shared" si="978"/>
        <v>#VALUE!</v>
      </c>
      <c r="QP232" s="388" t="e">
        <f t="shared" si="978"/>
        <v>#VALUE!</v>
      </c>
      <c r="QQ232" s="388" t="e">
        <f t="shared" si="978"/>
        <v>#VALUE!</v>
      </c>
      <c r="QR232" s="388" t="e">
        <f t="shared" si="978"/>
        <v>#VALUE!</v>
      </c>
      <c r="QS232" s="388" t="e">
        <f t="shared" si="978"/>
        <v>#VALUE!</v>
      </c>
      <c r="QT232" s="388" t="e">
        <f t="shared" si="978"/>
        <v>#VALUE!</v>
      </c>
      <c r="QU232" s="388" t="e">
        <f t="shared" si="978"/>
        <v>#VALUE!</v>
      </c>
      <c r="QV232" s="388" t="e">
        <f t="shared" si="978"/>
        <v>#VALUE!</v>
      </c>
      <c r="QW232" s="388" t="e">
        <f t="shared" si="978"/>
        <v>#VALUE!</v>
      </c>
      <c r="QX232" s="388" t="e">
        <f t="shared" si="978"/>
        <v>#VALUE!</v>
      </c>
      <c r="QY232" s="388" t="e">
        <f t="shared" si="978"/>
        <v>#VALUE!</v>
      </c>
      <c r="QZ232" s="388" t="e">
        <f t="shared" si="978"/>
        <v>#VALUE!</v>
      </c>
      <c r="RA232" s="388" t="e">
        <f t="shared" si="978"/>
        <v>#VALUE!</v>
      </c>
      <c r="RB232" s="388" t="e">
        <f t="shared" si="978"/>
        <v>#VALUE!</v>
      </c>
      <c r="RC232" s="388" t="e">
        <f t="shared" si="978"/>
        <v>#VALUE!</v>
      </c>
      <c r="RD232" s="388" t="e">
        <f t="shared" si="978"/>
        <v>#VALUE!</v>
      </c>
      <c r="RE232" s="388" t="e">
        <f t="shared" si="978"/>
        <v>#VALUE!</v>
      </c>
      <c r="RF232" s="388" t="e">
        <f t="shared" si="978"/>
        <v>#VALUE!</v>
      </c>
      <c r="RG232" s="388" t="e">
        <f t="shared" si="978"/>
        <v>#VALUE!</v>
      </c>
      <c r="RH232" s="388" t="e">
        <f t="shared" si="978"/>
        <v>#VALUE!</v>
      </c>
      <c r="RI232" s="388" t="e">
        <f t="shared" si="978"/>
        <v>#VALUE!</v>
      </c>
      <c r="RJ232" s="388" t="e">
        <f t="shared" si="978"/>
        <v>#VALUE!</v>
      </c>
      <c r="RK232" s="388" t="e">
        <f t="shared" si="978"/>
        <v>#VALUE!</v>
      </c>
      <c r="RL232" s="388" t="e">
        <f t="shared" si="978"/>
        <v>#VALUE!</v>
      </c>
      <c r="RM232" s="388" t="e">
        <f t="shared" si="978"/>
        <v>#VALUE!</v>
      </c>
      <c r="RN232" s="388" t="e">
        <f t="shared" si="978"/>
        <v>#VALUE!</v>
      </c>
      <c r="RO232" s="388" t="e">
        <f t="shared" si="978"/>
        <v>#VALUE!</v>
      </c>
      <c r="RP232" s="388" t="e">
        <f t="shared" si="978"/>
        <v>#VALUE!</v>
      </c>
      <c r="RQ232" s="388" t="e">
        <f t="shared" si="978"/>
        <v>#VALUE!</v>
      </c>
      <c r="RR232" s="388" t="e">
        <f t="shared" si="978"/>
        <v>#VALUE!</v>
      </c>
      <c r="RS232" s="388" t="e">
        <f t="shared" si="978"/>
        <v>#VALUE!</v>
      </c>
      <c r="RT232" s="388" t="e">
        <f t="shared" si="978"/>
        <v>#VALUE!</v>
      </c>
      <c r="RU232" s="388" t="e">
        <f t="shared" si="978"/>
        <v>#VALUE!</v>
      </c>
      <c r="RV232" s="388" t="e">
        <f t="shared" si="978"/>
        <v>#VALUE!</v>
      </c>
      <c r="RW232" s="388" t="e">
        <f t="shared" si="978"/>
        <v>#VALUE!</v>
      </c>
      <c r="RX232" s="388" t="e">
        <f t="shared" si="978"/>
        <v>#VALUE!</v>
      </c>
      <c r="RY232" s="388" t="e">
        <f t="shared" ref="RY232:UJ232" si="979">IF(OR(RY220="",RY223=""),"",RY226/RY229)</f>
        <v>#VALUE!</v>
      </c>
      <c r="RZ232" s="388" t="e">
        <f t="shared" si="979"/>
        <v>#VALUE!</v>
      </c>
      <c r="SA232" s="388" t="e">
        <f t="shared" si="979"/>
        <v>#VALUE!</v>
      </c>
      <c r="SB232" s="388" t="e">
        <f t="shared" si="979"/>
        <v>#VALUE!</v>
      </c>
      <c r="SC232" s="388" t="e">
        <f t="shared" si="979"/>
        <v>#VALUE!</v>
      </c>
      <c r="SD232" s="388" t="e">
        <f t="shared" si="979"/>
        <v>#VALUE!</v>
      </c>
      <c r="SE232" s="388" t="e">
        <f t="shared" si="979"/>
        <v>#VALUE!</v>
      </c>
      <c r="SF232" s="388" t="e">
        <f t="shared" si="979"/>
        <v>#VALUE!</v>
      </c>
      <c r="SG232" s="388" t="e">
        <f t="shared" si="979"/>
        <v>#VALUE!</v>
      </c>
      <c r="SH232" s="388" t="e">
        <f t="shared" si="979"/>
        <v>#VALUE!</v>
      </c>
      <c r="SI232" s="388" t="e">
        <f t="shared" si="979"/>
        <v>#VALUE!</v>
      </c>
      <c r="SJ232" s="388" t="e">
        <f t="shared" si="979"/>
        <v>#VALUE!</v>
      </c>
      <c r="SK232" s="388" t="e">
        <f t="shared" si="979"/>
        <v>#VALUE!</v>
      </c>
      <c r="SL232" s="388" t="e">
        <f t="shared" si="979"/>
        <v>#VALUE!</v>
      </c>
      <c r="SM232" s="388" t="e">
        <f t="shared" si="979"/>
        <v>#VALUE!</v>
      </c>
      <c r="SN232" s="388" t="e">
        <f t="shared" si="979"/>
        <v>#VALUE!</v>
      </c>
      <c r="SO232" s="388" t="e">
        <f t="shared" si="979"/>
        <v>#VALUE!</v>
      </c>
      <c r="SP232" s="388" t="e">
        <f t="shared" si="979"/>
        <v>#VALUE!</v>
      </c>
      <c r="SQ232" s="388" t="e">
        <f t="shared" si="979"/>
        <v>#VALUE!</v>
      </c>
      <c r="SR232" s="388" t="e">
        <f t="shared" si="979"/>
        <v>#VALUE!</v>
      </c>
      <c r="SS232" s="388" t="e">
        <f t="shared" si="979"/>
        <v>#VALUE!</v>
      </c>
      <c r="ST232" s="388" t="e">
        <f t="shared" si="979"/>
        <v>#VALUE!</v>
      </c>
      <c r="SU232" s="388" t="e">
        <f t="shared" si="979"/>
        <v>#VALUE!</v>
      </c>
      <c r="SV232" s="388" t="e">
        <f t="shared" si="979"/>
        <v>#VALUE!</v>
      </c>
      <c r="SW232" s="388" t="e">
        <f t="shared" si="979"/>
        <v>#VALUE!</v>
      </c>
      <c r="SX232" s="388" t="e">
        <f t="shared" si="979"/>
        <v>#VALUE!</v>
      </c>
      <c r="SY232" s="388" t="e">
        <f t="shared" si="979"/>
        <v>#VALUE!</v>
      </c>
      <c r="SZ232" s="388" t="e">
        <f t="shared" si="979"/>
        <v>#VALUE!</v>
      </c>
      <c r="TA232" s="388" t="e">
        <f t="shared" si="979"/>
        <v>#VALUE!</v>
      </c>
      <c r="TB232" s="388" t="e">
        <f t="shared" si="979"/>
        <v>#VALUE!</v>
      </c>
      <c r="TC232" s="388" t="e">
        <f t="shared" si="979"/>
        <v>#VALUE!</v>
      </c>
      <c r="TD232" s="388" t="e">
        <f t="shared" si="979"/>
        <v>#VALUE!</v>
      </c>
      <c r="TE232" s="388" t="e">
        <f t="shared" si="979"/>
        <v>#VALUE!</v>
      </c>
      <c r="TF232" s="388" t="e">
        <f t="shared" si="979"/>
        <v>#VALUE!</v>
      </c>
      <c r="TG232" s="388" t="e">
        <f t="shared" si="979"/>
        <v>#VALUE!</v>
      </c>
      <c r="TH232" s="388" t="e">
        <f t="shared" si="979"/>
        <v>#VALUE!</v>
      </c>
      <c r="TI232" s="388" t="e">
        <f t="shared" si="979"/>
        <v>#VALUE!</v>
      </c>
      <c r="TJ232" s="388" t="e">
        <f t="shared" si="979"/>
        <v>#VALUE!</v>
      </c>
      <c r="TK232" s="388" t="e">
        <f t="shared" si="979"/>
        <v>#VALUE!</v>
      </c>
      <c r="TL232" s="388" t="e">
        <f t="shared" si="979"/>
        <v>#VALUE!</v>
      </c>
      <c r="TM232" s="388" t="e">
        <f t="shared" si="979"/>
        <v>#VALUE!</v>
      </c>
      <c r="TN232" s="388" t="e">
        <f t="shared" si="979"/>
        <v>#VALUE!</v>
      </c>
      <c r="TO232" s="388" t="e">
        <f t="shared" si="979"/>
        <v>#VALUE!</v>
      </c>
      <c r="TP232" s="388" t="e">
        <f t="shared" si="979"/>
        <v>#VALUE!</v>
      </c>
      <c r="TQ232" s="388" t="e">
        <f t="shared" si="979"/>
        <v>#VALUE!</v>
      </c>
      <c r="TR232" s="388" t="e">
        <f t="shared" si="979"/>
        <v>#VALUE!</v>
      </c>
      <c r="TS232" s="388" t="e">
        <f t="shared" si="979"/>
        <v>#VALUE!</v>
      </c>
      <c r="TT232" s="388" t="e">
        <f t="shared" si="979"/>
        <v>#VALUE!</v>
      </c>
      <c r="TU232" s="388" t="e">
        <f t="shared" si="979"/>
        <v>#VALUE!</v>
      </c>
      <c r="TV232" s="388" t="e">
        <f t="shared" si="979"/>
        <v>#VALUE!</v>
      </c>
      <c r="TW232" s="388" t="e">
        <f t="shared" si="979"/>
        <v>#VALUE!</v>
      </c>
      <c r="TX232" s="388" t="e">
        <f t="shared" si="979"/>
        <v>#VALUE!</v>
      </c>
      <c r="TY232" s="388" t="e">
        <f t="shared" si="979"/>
        <v>#VALUE!</v>
      </c>
      <c r="TZ232" s="388" t="e">
        <f t="shared" si="979"/>
        <v>#VALUE!</v>
      </c>
      <c r="UA232" s="388" t="e">
        <f t="shared" si="979"/>
        <v>#VALUE!</v>
      </c>
      <c r="UB232" s="388" t="e">
        <f t="shared" si="979"/>
        <v>#VALUE!</v>
      </c>
      <c r="UC232" s="388" t="e">
        <f t="shared" si="979"/>
        <v>#VALUE!</v>
      </c>
      <c r="UD232" s="388" t="e">
        <f t="shared" si="979"/>
        <v>#VALUE!</v>
      </c>
      <c r="UE232" s="388" t="e">
        <f t="shared" si="979"/>
        <v>#VALUE!</v>
      </c>
      <c r="UF232" s="388" t="e">
        <f t="shared" si="979"/>
        <v>#VALUE!</v>
      </c>
      <c r="UG232" s="388" t="e">
        <f t="shared" si="979"/>
        <v>#VALUE!</v>
      </c>
      <c r="UH232" s="388" t="e">
        <f t="shared" si="979"/>
        <v>#VALUE!</v>
      </c>
      <c r="UI232" s="388" t="e">
        <f t="shared" si="979"/>
        <v>#VALUE!</v>
      </c>
      <c r="UJ232" s="388" t="e">
        <f t="shared" si="979"/>
        <v>#VALUE!</v>
      </c>
      <c r="UK232" s="388" t="e">
        <f t="shared" ref="UK232:WI232" si="980">IF(OR(UK220="",UK223=""),"",UK226/UK229)</f>
        <v>#VALUE!</v>
      </c>
      <c r="UL232" s="388" t="e">
        <f t="shared" si="980"/>
        <v>#VALUE!</v>
      </c>
      <c r="UM232" s="388" t="e">
        <f t="shared" si="980"/>
        <v>#VALUE!</v>
      </c>
      <c r="UN232" s="388" t="e">
        <f t="shared" si="980"/>
        <v>#VALUE!</v>
      </c>
      <c r="UO232" s="388" t="e">
        <f t="shared" si="980"/>
        <v>#VALUE!</v>
      </c>
      <c r="UP232" s="388" t="e">
        <f t="shared" si="980"/>
        <v>#VALUE!</v>
      </c>
      <c r="UQ232" s="388" t="e">
        <f t="shared" si="980"/>
        <v>#VALUE!</v>
      </c>
      <c r="UR232" s="388" t="e">
        <f t="shared" si="980"/>
        <v>#VALUE!</v>
      </c>
      <c r="US232" s="388" t="e">
        <f t="shared" si="980"/>
        <v>#VALUE!</v>
      </c>
      <c r="UT232" s="388" t="e">
        <f t="shared" si="980"/>
        <v>#VALUE!</v>
      </c>
      <c r="UU232" s="388" t="e">
        <f t="shared" si="980"/>
        <v>#VALUE!</v>
      </c>
      <c r="UV232" s="388" t="e">
        <f t="shared" si="980"/>
        <v>#VALUE!</v>
      </c>
      <c r="UW232" s="388" t="e">
        <f t="shared" si="980"/>
        <v>#VALUE!</v>
      </c>
      <c r="UX232" s="388" t="e">
        <f t="shared" si="980"/>
        <v>#VALUE!</v>
      </c>
      <c r="UY232" s="388" t="e">
        <f t="shared" si="980"/>
        <v>#VALUE!</v>
      </c>
      <c r="UZ232" s="388" t="e">
        <f t="shared" si="980"/>
        <v>#VALUE!</v>
      </c>
      <c r="VA232" s="388" t="e">
        <f t="shared" si="980"/>
        <v>#VALUE!</v>
      </c>
      <c r="VB232" s="388" t="e">
        <f t="shared" si="980"/>
        <v>#VALUE!</v>
      </c>
      <c r="VC232" s="388" t="e">
        <f t="shared" si="980"/>
        <v>#VALUE!</v>
      </c>
      <c r="VD232" s="388" t="e">
        <f t="shared" si="980"/>
        <v>#VALUE!</v>
      </c>
      <c r="VE232" s="388" t="e">
        <f t="shared" si="980"/>
        <v>#VALUE!</v>
      </c>
      <c r="VF232" s="388" t="e">
        <f t="shared" si="980"/>
        <v>#VALUE!</v>
      </c>
      <c r="VG232" s="388" t="e">
        <f t="shared" si="980"/>
        <v>#VALUE!</v>
      </c>
      <c r="VH232" s="388" t="e">
        <f t="shared" si="980"/>
        <v>#VALUE!</v>
      </c>
      <c r="VI232" s="388" t="e">
        <f t="shared" si="980"/>
        <v>#VALUE!</v>
      </c>
      <c r="VJ232" s="388" t="e">
        <f t="shared" si="980"/>
        <v>#VALUE!</v>
      </c>
      <c r="VK232" s="388" t="e">
        <f t="shared" si="980"/>
        <v>#VALUE!</v>
      </c>
      <c r="VL232" s="388" t="e">
        <f t="shared" si="980"/>
        <v>#VALUE!</v>
      </c>
      <c r="VM232" s="388" t="e">
        <f t="shared" si="980"/>
        <v>#VALUE!</v>
      </c>
      <c r="VN232" s="388" t="e">
        <f t="shared" si="980"/>
        <v>#VALUE!</v>
      </c>
      <c r="VO232" s="388" t="e">
        <f t="shared" si="980"/>
        <v>#VALUE!</v>
      </c>
      <c r="VP232" s="388" t="e">
        <f t="shared" si="980"/>
        <v>#VALUE!</v>
      </c>
      <c r="VQ232" s="388" t="e">
        <f t="shared" si="980"/>
        <v>#VALUE!</v>
      </c>
      <c r="VR232" s="388" t="e">
        <f t="shared" si="980"/>
        <v>#VALUE!</v>
      </c>
      <c r="VS232" s="388" t="e">
        <f t="shared" si="980"/>
        <v>#VALUE!</v>
      </c>
      <c r="VT232" s="388" t="e">
        <f t="shared" si="980"/>
        <v>#VALUE!</v>
      </c>
      <c r="VU232" s="388" t="e">
        <f t="shared" si="980"/>
        <v>#VALUE!</v>
      </c>
      <c r="VV232" s="388" t="e">
        <f t="shared" si="980"/>
        <v>#VALUE!</v>
      </c>
      <c r="VW232" s="388" t="e">
        <f t="shared" si="980"/>
        <v>#VALUE!</v>
      </c>
      <c r="VX232" s="388" t="e">
        <f t="shared" si="980"/>
        <v>#VALUE!</v>
      </c>
      <c r="VY232" s="388" t="e">
        <f t="shared" si="980"/>
        <v>#VALUE!</v>
      </c>
      <c r="VZ232" s="388" t="e">
        <f t="shared" si="980"/>
        <v>#VALUE!</v>
      </c>
      <c r="WA232" s="388" t="e">
        <f t="shared" si="980"/>
        <v>#VALUE!</v>
      </c>
      <c r="WB232" s="388" t="e">
        <f t="shared" si="980"/>
        <v>#VALUE!</v>
      </c>
      <c r="WC232" s="388" t="e">
        <f t="shared" si="980"/>
        <v>#VALUE!</v>
      </c>
      <c r="WD232" s="388" t="e">
        <f t="shared" si="980"/>
        <v>#VALUE!</v>
      </c>
      <c r="WE232" s="388" t="e">
        <f t="shared" si="980"/>
        <v>#VALUE!</v>
      </c>
      <c r="WF232" s="388" t="e">
        <f t="shared" si="980"/>
        <v>#VALUE!</v>
      </c>
      <c r="WG232" s="388" t="e">
        <f t="shared" si="980"/>
        <v>#VALUE!</v>
      </c>
      <c r="WH232" s="388" t="e">
        <f t="shared" si="980"/>
        <v>#VALUE!</v>
      </c>
      <c r="WI232" s="386" t="e">
        <f t="shared" si="980"/>
        <v>#VALUE!</v>
      </c>
    </row>
    <row r="233" spans="1:607">
      <c r="A233" s="348"/>
      <c r="B233" s="360" t="s">
        <v>965</v>
      </c>
      <c r="C233" s="348"/>
      <c r="D233" s="348"/>
      <c r="E233" s="348"/>
      <c r="F233" s="348"/>
      <c r="G233" s="361" t="str">
        <f t="shared" si="734"/>
        <v/>
      </c>
      <c r="H233" s="361" t="str">
        <f t="shared" si="735"/>
        <v/>
      </c>
      <c r="I233" s="397"/>
      <c r="J233" s="348"/>
      <c r="K233" s="348"/>
      <c r="L233" s="348"/>
      <c r="M233" s="348"/>
      <c r="N233" s="400"/>
      <c r="O233" s="400"/>
      <c r="P233" s="400"/>
      <c r="Q233" s="400"/>
      <c r="R233" s="400"/>
      <c r="S233" s="400"/>
      <c r="T233" s="400"/>
      <c r="U233" s="400"/>
      <c r="V233" s="400"/>
      <c r="W233" s="400"/>
      <c r="X233" s="400"/>
      <c r="Y233" s="400"/>
      <c r="Z233" s="400"/>
      <c r="AA233" s="400"/>
      <c r="AB233" s="400"/>
      <c r="AC233" s="400"/>
      <c r="AD233" s="400"/>
      <c r="AE233" s="400"/>
      <c r="AF233" s="400"/>
      <c r="AG233" s="400"/>
      <c r="AH233" s="400"/>
      <c r="AI233" s="400"/>
      <c r="AJ233" s="400"/>
      <c r="AK233" s="400"/>
      <c r="AL233" s="400"/>
      <c r="AM233" s="400"/>
      <c r="AN233" s="400"/>
      <c r="AO233" s="400"/>
      <c r="AP233" s="400"/>
      <c r="AQ233" s="400"/>
      <c r="AR233" s="400"/>
      <c r="AS233" s="400"/>
      <c r="AT233" s="400"/>
      <c r="AU233" s="400"/>
      <c r="AV233" s="400"/>
      <c r="AW233" s="400"/>
      <c r="AX233" s="400"/>
      <c r="AY233" s="400"/>
      <c r="AZ233" s="400"/>
      <c r="BA233" s="400"/>
      <c r="BB233" s="400"/>
      <c r="BC233" s="400"/>
      <c r="BD233" s="400"/>
      <c r="BE233" s="400"/>
      <c r="BF233" s="400"/>
      <c r="BG233" s="400"/>
      <c r="BH233" s="400"/>
      <c r="BI233" s="400"/>
      <c r="BJ233" s="400"/>
      <c r="BK233" s="400"/>
      <c r="BL233" s="400"/>
      <c r="BM233" s="400"/>
      <c r="BN233" s="400"/>
      <c r="BO233" s="400"/>
      <c r="BP233" s="400"/>
      <c r="BQ233" s="400"/>
      <c r="BR233" s="400"/>
      <c r="BS233" s="400"/>
      <c r="BT233" s="400"/>
      <c r="BU233" s="400"/>
      <c r="BV233" s="400"/>
      <c r="BW233" s="400"/>
      <c r="BX233" s="400"/>
      <c r="BY233" s="400"/>
      <c r="BZ233" s="400"/>
      <c r="CA233" s="400"/>
      <c r="CB233" s="400"/>
      <c r="CC233" s="400"/>
      <c r="CD233" s="400"/>
      <c r="CE233" s="400"/>
      <c r="CF233" s="400"/>
      <c r="CG233" s="400"/>
      <c r="CH233" s="400"/>
      <c r="CI233" s="400"/>
      <c r="CJ233" s="400"/>
      <c r="CK233" s="400"/>
      <c r="CL233" s="400"/>
      <c r="CM233" s="400"/>
      <c r="CN233" s="400"/>
      <c r="CO233" s="400"/>
      <c r="CP233" s="400"/>
      <c r="CQ233" s="400"/>
      <c r="CR233" s="400"/>
      <c r="CS233" s="400"/>
      <c r="CT233" s="400"/>
      <c r="CU233" s="400"/>
      <c r="CV233" s="400"/>
      <c r="CW233" s="400"/>
      <c r="CX233" s="400"/>
      <c r="CY233" s="400"/>
      <c r="CZ233" s="362"/>
      <c r="DA233" s="906"/>
      <c r="DB233" s="899" t="s">
        <v>1393</v>
      </c>
      <c r="DC233" s="899"/>
      <c r="DD233" s="386" t="e">
        <f>IF(OR(DD221="",DD223=""),"",DD227/DD229)</f>
        <v>#VALUE!</v>
      </c>
      <c r="DE233" s="386" t="e">
        <f t="shared" ref="DE233:FP233" si="981">IF(OR(DE221="",DE223=""),"",DE227/DE229)</f>
        <v>#VALUE!</v>
      </c>
      <c r="DF233" s="386" t="e">
        <f t="shared" si="981"/>
        <v>#VALUE!</v>
      </c>
      <c r="DG233" s="386" t="e">
        <f t="shared" si="981"/>
        <v>#VALUE!</v>
      </c>
      <c r="DH233" s="386" t="e">
        <f t="shared" si="981"/>
        <v>#VALUE!</v>
      </c>
      <c r="DI233" s="386" t="e">
        <f t="shared" si="981"/>
        <v>#VALUE!</v>
      </c>
      <c r="DJ233" s="386" t="e">
        <f t="shared" si="981"/>
        <v>#VALUE!</v>
      </c>
      <c r="DK233" s="386" t="e">
        <f t="shared" si="981"/>
        <v>#VALUE!</v>
      </c>
      <c r="DL233" s="386" t="e">
        <f t="shared" si="981"/>
        <v>#VALUE!</v>
      </c>
      <c r="DM233" s="386" t="e">
        <f t="shared" si="981"/>
        <v>#VALUE!</v>
      </c>
      <c r="DN233" s="386" t="e">
        <f t="shared" si="981"/>
        <v>#VALUE!</v>
      </c>
      <c r="DO233" s="386" t="e">
        <f t="shared" si="981"/>
        <v>#VALUE!</v>
      </c>
      <c r="DP233" s="386" t="e">
        <f t="shared" si="981"/>
        <v>#VALUE!</v>
      </c>
      <c r="DQ233" s="386" t="e">
        <f t="shared" si="981"/>
        <v>#VALUE!</v>
      </c>
      <c r="DR233" s="386" t="e">
        <f t="shared" si="981"/>
        <v>#VALUE!</v>
      </c>
      <c r="DS233" s="386" t="e">
        <f t="shared" si="981"/>
        <v>#VALUE!</v>
      </c>
      <c r="DT233" s="386" t="e">
        <f t="shared" si="981"/>
        <v>#VALUE!</v>
      </c>
      <c r="DU233" s="386" t="e">
        <f t="shared" si="981"/>
        <v>#VALUE!</v>
      </c>
      <c r="DV233" s="386" t="e">
        <f t="shared" si="981"/>
        <v>#VALUE!</v>
      </c>
      <c r="DW233" s="386" t="e">
        <f t="shared" si="981"/>
        <v>#VALUE!</v>
      </c>
      <c r="DX233" s="387" t="e">
        <f>IF(OR(DX221="",DX223=""),"",DX227/DX229)</f>
        <v>#VALUE!</v>
      </c>
      <c r="DY233" s="386" t="e">
        <f t="shared" si="981"/>
        <v>#VALUE!</v>
      </c>
      <c r="DZ233" s="386" t="e">
        <f t="shared" si="981"/>
        <v>#VALUE!</v>
      </c>
      <c r="EA233" s="386" t="e">
        <f t="shared" si="981"/>
        <v>#VALUE!</v>
      </c>
      <c r="EB233" s="386" t="e">
        <f t="shared" si="981"/>
        <v>#VALUE!</v>
      </c>
      <c r="EC233" s="386" t="e">
        <f t="shared" si="981"/>
        <v>#VALUE!</v>
      </c>
      <c r="ED233" s="386" t="e">
        <f t="shared" si="981"/>
        <v>#VALUE!</v>
      </c>
      <c r="EE233" s="386" t="e">
        <f t="shared" si="981"/>
        <v>#VALUE!</v>
      </c>
      <c r="EF233" s="386" t="e">
        <f t="shared" si="981"/>
        <v>#VALUE!</v>
      </c>
      <c r="EG233" s="386" t="e">
        <f t="shared" si="981"/>
        <v>#VALUE!</v>
      </c>
      <c r="EH233" s="386" t="e">
        <f t="shared" si="981"/>
        <v>#VALUE!</v>
      </c>
      <c r="EI233" s="386" t="e">
        <f t="shared" si="981"/>
        <v>#VALUE!</v>
      </c>
      <c r="EJ233" s="386" t="e">
        <f t="shared" si="981"/>
        <v>#VALUE!</v>
      </c>
      <c r="EK233" s="386" t="e">
        <f t="shared" si="981"/>
        <v>#VALUE!</v>
      </c>
      <c r="EL233" s="386" t="e">
        <f t="shared" si="981"/>
        <v>#VALUE!</v>
      </c>
      <c r="EM233" s="386" t="e">
        <f t="shared" si="981"/>
        <v>#VALUE!</v>
      </c>
      <c r="EN233" s="386" t="e">
        <f t="shared" si="981"/>
        <v>#VALUE!</v>
      </c>
      <c r="EO233" s="386" t="e">
        <f t="shared" si="981"/>
        <v>#VALUE!</v>
      </c>
      <c r="EP233" s="386" t="e">
        <f t="shared" si="981"/>
        <v>#VALUE!</v>
      </c>
      <c r="EQ233" s="386" t="e">
        <f t="shared" si="981"/>
        <v>#VALUE!</v>
      </c>
      <c r="ER233" s="386" t="e">
        <f t="shared" si="981"/>
        <v>#VALUE!</v>
      </c>
      <c r="ES233" s="386" t="e">
        <f t="shared" si="981"/>
        <v>#VALUE!</v>
      </c>
      <c r="ET233" s="386" t="e">
        <f t="shared" si="981"/>
        <v>#VALUE!</v>
      </c>
      <c r="EU233" s="386" t="e">
        <f t="shared" si="981"/>
        <v>#VALUE!</v>
      </c>
      <c r="EV233" s="386" t="e">
        <f t="shared" si="981"/>
        <v>#VALUE!</v>
      </c>
      <c r="EW233" s="386" t="e">
        <f t="shared" si="981"/>
        <v>#VALUE!</v>
      </c>
      <c r="EX233" s="386" t="e">
        <f t="shared" si="981"/>
        <v>#VALUE!</v>
      </c>
      <c r="EY233" s="386" t="e">
        <f t="shared" si="981"/>
        <v>#VALUE!</v>
      </c>
      <c r="EZ233" s="386" t="e">
        <f t="shared" si="981"/>
        <v>#VALUE!</v>
      </c>
      <c r="FA233" s="386" t="e">
        <f t="shared" si="981"/>
        <v>#VALUE!</v>
      </c>
      <c r="FB233" s="386" t="e">
        <f t="shared" si="981"/>
        <v>#VALUE!</v>
      </c>
      <c r="FC233" s="386" t="e">
        <f t="shared" si="981"/>
        <v>#VALUE!</v>
      </c>
      <c r="FD233" s="386" t="e">
        <f t="shared" si="981"/>
        <v>#VALUE!</v>
      </c>
      <c r="FE233" s="386" t="e">
        <f t="shared" si="981"/>
        <v>#VALUE!</v>
      </c>
      <c r="FF233" s="386" t="e">
        <f t="shared" si="981"/>
        <v>#VALUE!</v>
      </c>
      <c r="FG233" s="386" t="e">
        <f t="shared" si="981"/>
        <v>#VALUE!</v>
      </c>
      <c r="FH233" s="386" t="e">
        <f t="shared" si="981"/>
        <v>#VALUE!</v>
      </c>
      <c r="FI233" s="386" t="e">
        <f t="shared" si="981"/>
        <v>#VALUE!</v>
      </c>
      <c r="FJ233" s="386" t="e">
        <f t="shared" si="981"/>
        <v>#VALUE!</v>
      </c>
      <c r="FK233" s="386" t="e">
        <f t="shared" si="981"/>
        <v>#VALUE!</v>
      </c>
      <c r="FL233" s="386" t="e">
        <f t="shared" si="981"/>
        <v>#VALUE!</v>
      </c>
      <c r="FM233" s="386" t="e">
        <f t="shared" si="981"/>
        <v>#VALUE!</v>
      </c>
      <c r="FN233" s="386" t="e">
        <f t="shared" si="981"/>
        <v>#VALUE!</v>
      </c>
      <c r="FO233" s="386" t="e">
        <f t="shared" si="981"/>
        <v>#VALUE!</v>
      </c>
      <c r="FP233" s="386" t="e">
        <f t="shared" si="981"/>
        <v>#VALUE!</v>
      </c>
      <c r="FQ233" s="386" t="e">
        <f t="shared" ref="FQ233:IB233" si="982">IF(OR(FQ221="",FQ223=""),"",FQ227/FQ229)</f>
        <v>#VALUE!</v>
      </c>
      <c r="FR233" s="386" t="e">
        <f t="shared" si="982"/>
        <v>#VALUE!</v>
      </c>
      <c r="FS233" s="386" t="e">
        <f t="shared" si="982"/>
        <v>#VALUE!</v>
      </c>
      <c r="FT233" s="386" t="e">
        <f t="shared" si="982"/>
        <v>#VALUE!</v>
      </c>
      <c r="FU233" s="386" t="e">
        <f t="shared" si="982"/>
        <v>#VALUE!</v>
      </c>
      <c r="FV233" s="386" t="e">
        <f t="shared" si="982"/>
        <v>#VALUE!</v>
      </c>
      <c r="FW233" s="386" t="e">
        <f t="shared" si="982"/>
        <v>#VALUE!</v>
      </c>
      <c r="FX233" s="386" t="e">
        <f t="shared" si="982"/>
        <v>#VALUE!</v>
      </c>
      <c r="FY233" s="386" t="e">
        <f t="shared" si="982"/>
        <v>#VALUE!</v>
      </c>
      <c r="FZ233" s="386" t="e">
        <f t="shared" si="982"/>
        <v>#VALUE!</v>
      </c>
      <c r="GA233" s="386" t="e">
        <f t="shared" si="982"/>
        <v>#VALUE!</v>
      </c>
      <c r="GB233" s="386" t="e">
        <f t="shared" si="982"/>
        <v>#VALUE!</v>
      </c>
      <c r="GC233" s="386" t="e">
        <f t="shared" si="982"/>
        <v>#VALUE!</v>
      </c>
      <c r="GD233" s="386" t="e">
        <f t="shared" si="982"/>
        <v>#VALUE!</v>
      </c>
      <c r="GE233" s="386" t="e">
        <f t="shared" si="982"/>
        <v>#VALUE!</v>
      </c>
      <c r="GF233" s="386" t="e">
        <f t="shared" si="982"/>
        <v>#VALUE!</v>
      </c>
      <c r="GG233" s="386" t="e">
        <f t="shared" si="982"/>
        <v>#VALUE!</v>
      </c>
      <c r="GH233" s="386" t="e">
        <f t="shared" si="982"/>
        <v>#VALUE!</v>
      </c>
      <c r="GI233" s="386" t="e">
        <f t="shared" si="982"/>
        <v>#VALUE!</v>
      </c>
      <c r="GJ233" s="386" t="e">
        <f t="shared" si="982"/>
        <v>#VALUE!</v>
      </c>
      <c r="GK233" s="386" t="e">
        <f t="shared" si="982"/>
        <v>#VALUE!</v>
      </c>
      <c r="GL233" s="386" t="e">
        <f t="shared" si="982"/>
        <v>#VALUE!</v>
      </c>
      <c r="GM233" s="386" t="e">
        <f t="shared" si="982"/>
        <v>#VALUE!</v>
      </c>
      <c r="GN233" s="386" t="e">
        <f t="shared" si="982"/>
        <v>#VALUE!</v>
      </c>
      <c r="GO233" s="386" t="e">
        <f t="shared" si="982"/>
        <v>#VALUE!</v>
      </c>
      <c r="GP233" s="386" t="e">
        <f t="shared" si="982"/>
        <v>#VALUE!</v>
      </c>
      <c r="GQ233" s="386" t="e">
        <f t="shared" si="982"/>
        <v>#VALUE!</v>
      </c>
      <c r="GR233" s="386" t="e">
        <f t="shared" si="982"/>
        <v>#VALUE!</v>
      </c>
      <c r="GS233" s="386" t="e">
        <f t="shared" si="982"/>
        <v>#VALUE!</v>
      </c>
      <c r="GT233" s="386" t="e">
        <f t="shared" si="982"/>
        <v>#VALUE!</v>
      </c>
      <c r="GU233" s="386" t="e">
        <f t="shared" si="982"/>
        <v>#VALUE!</v>
      </c>
      <c r="GV233" s="386" t="e">
        <f t="shared" si="982"/>
        <v>#VALUE!</v>
      </c>
      <c r="GW233" s="386" t="e">
        <f t="shared" si="982"/>
        <v>#VALUE!</v>
      </c>
      <c r="GX233" s="386" t="e">
        <f t="shared" si="982"/>
        <v>#VALUE!</v>
      </c>
      <c r="GY233" s="386" t="e">
        <f t="shared" si="982"/>
        <v>#VALUE!</v>
      </c>
      <c r="GZ233" s="386" t="e">
        <f t="shared" si="982"/>
        <v>#VALUE!</v>
      </c>
      <c r="HA233" s="386" t="e">
        <f t="shared" si="982"/>
        <v>#VALUE!</v>
      </c>
      <c r="HB233" s="386" t="e">
        <f t="shared" si="982"/>
        <v>#VALUE!</v>
      </c>
      <c r="HC233" s="386" t="e">
        <f t="shared" si="982"/>
        <v>#VALUE!</v>
      </c>
      <c r="HD233" s="386" t="e">
        <f t="shared" si="982"/>
        <v>#VALUE!</v>
      </c>
      <c r="HE233" s="386" t="e">
        <f t="shared" si="982"/>
        <v>#VALUE!</v>
      </c>
      <c r="HF233" s="386" t="e">
        <f t="shared" si="982"/>
        <v>#VALUE!</v>
      </c>
      <c r="HG233" s="386" t="e">
        <f t="shared" si="982"/>
        <v>#VALUE!</v>
      </c>
      <c r="HH233" s="386" t="e">
        <f t="shared" si="982"/>
        <v>#VALUE!</v>
      </c>
      <c r="HI233" s="386" t="e">
        <f t="shared" si="982"/>
        <v>#VALUE!</v>
      </c>
      <c r="HJ233" s="386" t="e">
        <f t="shared" si="982"/>
        <v>#VALUE!</v>
      </c>
      <c r="HK233" s="386" t="e">
        <f t="shared" si="982"/>
        <v>#VALUE!</v>
      </c>
      <c r="HL233" s="386" t="e">
        <f t="shared" si="982"/>
        <v>#VALUE!</v>
      </c>
      <c r="HM233" s="386" t="e">
        <f t="shared" si="982"/>
        <v>#VALUE!</v>
      </c>
      <c r="HN233" s="386" t="e">
        <f t="shared" si="982"/>
        <v>#VALUE!</v>
      </c>
      <c r="HO233" s="386" t="e">
        <f t="shared" si="982"/>
        <v>#VALUE!</v>
      </c>
      <c r="HP233" s="386" t="e">
        <f t="shared" si="982"/>
        <v>#VALUE!</v>
      </c>
      <c r="HQ233" s="386" t="e">
        <f t="shared" si="982"/>
        <v>#VALUE!</v>
      </c>
      <c r="HR233" s="386" t="e">
        <f t="shared" si="982"/>
        <v>#VALUE!</v>
      </c>
      <c r="HS233" s="386" t="e">
        <f t="shared" si="982"/>
        <v>#VALUE!</v>
      </c>
      <c r="HT233" s="386" t="e">
        <f t="shared" si="982"/>
        <v>#VALUE!</v>
      </c>
      <c r="HU233" s="386" t="e">
        <f t="shared" si="982"/>
        <v>#VALUE!</v>
      </c>
      <c r="HV233" s="386" t="e">
        <f t="shared" si="982"/>
        <v>#VALUE!</v>
      </c>
      <c r="HW233" s="386" t="e">
        <f t="shared" si="982"/>
        <v>#VALUE!</v>
      </c>
      <c r="HX233" s="386" t="e">
        <f t="shared" si="982"/>
        <v>#VALUE!</v>
      </c>
      <c r="HY233" s="386" t="e">
        <f t="shared" si="982"/>
        <v>#VALUE!</v>
      </c>
      <c r="HZ233" s="386" t="e">
        <f t="shared" si="982"/>
        <v>#VALUE!</v>
      </c>
      <c r="IA233" s="386" t="e">
        <f t="shared" si="982"/>
        <v>#VALUE!</v>
      </c>
      <c r="IB233" s="386" t="e">
        <f t="shared" si="982"/>
        <v>#VALUE!</v>
      </c>
      <c r="IC233" s="386" t="e">
        <f t="shared" ref="IC233:KN233" si="983">IF(OR(IC221="",IC223=""),"",IC227/IC229)</f>
        <v>#VALUE!</v>
      </c>
      <c r="ID233" s="386" t="e">
        <f t="shared" si="983"/>
        <v>#VALUE!</v>
      </c>
      <c r="IE233" s="386" t="e">
        <f t="shared" si="983"/>
        <v>#VALUE!</v>
      </c>
      <c r="IF233" s="386" t="e">
        <f t="shared" si="983"/>
        <v>#VALUE!</v>
      </c>
      <c r="IG233" s="386" t="e">
        <f t="shared" si="983"/>
        <v>#VALUE!</v>
      </c>
      <c r="IH233" s="386" t="e">
        <f t="shared" si="983"/>
        <v>#VALUE!</v>
      </c>
      <c r="II233" s="386" t="e">
        <f t="shared" si="983"/>
        <v>#VALUE!</v>
      </c>
      <c r="IJ233" s="386" t="e">
        <f t="shared" si="983"/>
        <v>#VALUE!</v>
      </c>
      <c r="IK233" s="386" t="e">
        <f t="shared" si="983"/>
        <v>#VALUE!</v>
      </c>
      <c r="IL233" s="386" t="e">
        <f t="shared" si="983"/>
        <v>#VALUE!</v>
      </c>
      <c r="IM233" s="386" t="e">
        <f t="shared" si="983"/>
        <v>#VALUE!</v>
      </c>
      <c r="IN233" s="386" t="e">
        <f t="shared" si="983"/>
        <v>#VALUE!</v>
      </c>
      <c r="IO233" s="386" t="e">
        <f t="shared" si="983"/>
        <v>#VALUE!</v>
      </c>
      <c r="IP233" s="386" t="e">
        <f t="shared" si="983"/>
        <v>#VALUE!</v>
      </c>
      <c r="IQ233" s="386" t="e">
        <f t="shared" si="983"/>
        <v>#VALUE!</v>
      </c>
      <c r="IR233" s="386" t="e">
        <f t="shared" si="983"/>
        <v>#VALUE!</v>
      </c>
      <c r="IS233" s="386" t="e">
        <f t="shared" si="983"/>
        <v>#VALUE!</v>
      </c>
      <c r="IT233" s="386" t="e">
        <f t="shared" si="983"/>
        <v>#VALUE!</v>
      </c>
      <c r="IU233" s="386" t="e">
        <f t="shared" si="983"/>
        <v>#VALUE!</v>
      </c>
      <c r="IV233" s="386" t="e">
        <f t="shared" si="983"/>
        <v>#VALUE!</v>
      </c>
      <c r="IW233" s="386" t="e">
        <f t="shared" si="983"/>
        <v>#VALUE!</v>
      </c>
      <c r="IX233" s="386" t="e">
        <f t="shared" si="983"/>
        <v>#VALUE!</v>
      </c>
      <c r="IY233" s="386" t="e">
        <f t="shared" si="983"/>
        <v>#VALUE!</v>
      </c>
      <c r="IZ233" s="386" t="e">
        <f t="shared" si="983"/>
        <v>#VALUE!</v>
      </c>
      <c r="JA233" s="386" t="e">
        <f t="shared" si="983"/>
        <v>#VALUE!</v>
      </c>
      <c r="JB233" s="386" t="e">
        <f t="shared" si="983"/>
        <v>#VALUE!</v>
      </c>
      <c r="JC233" s="386" t="e">
        <f t="shared" si="983"/>
        <v>#VALUE!</v>
      </c>
      <c r="JD233" s="386" t="e">
        <f t="shared" si="983"/>
        <v>#VALUE!</v>
      </c>
      <c r="JE233" s="386" t="e">
        <f t="shared" si="983"/>
        <v>#VALUE!</v>
      </c>
      <c r="JF233" s="386" t="e">
        <f t="shared" si="983"/>
        <v>#VALUE!</v>
      </c>
      <c r="JG233" s="386" t="e">
        <f t="shared" si="983"/>
        <v>#VALUE!</v>
      </c>
      <c r="JH233" s="386" t="e">
        <f t="shared" si="983"/>
        <v>#VALUE!</v>
      </c>
      <c r="JI233" s="386" t="e">
        <f t="shared" si="983"/>
        <v>#VALUE!</v>
      </c>
      <c r="JJ233" s="386" t="e">
        <f t="shared" si="983"/>
        <v>#VALUE!</v>
      </c>
      <c r="JK233" s="386" t="e">
        <f t="shared" si="983"/>
        <v>#VALUE!</v>
      </c>
      <c r="JL233" s="386" t="e">
        <f t="shared" si="983"/>
        <v>#VALUE!</v>
      </c>
      <c r="JM233" s="386" t="e">
        <f t="shared" si="983"/>
        <v>#VALUE!</v>
      </c>
      <c r="JN233" s="386" t="e">
        <f t="shared" si="983"/>
        <v>#VALUE!</v>
      </c>
      <c r="JO233" s="386" t="e">
        <f t="shared" si="983"/>
        <v>#VALUE!</v>
      </c>
      <c r="JP233" s="386" t="e">
        <f t="shared" si="983"/>
        <v>#VALUE!</v>
      </c>
      <c r="JQ233" s="386" t="e">
        <f t="shared" si="983"/>
        <v>#VALUE!</v>
      </c>
      <c r="JR233" s="386" t="e">
        <f t="shared" si="983"/>
        <v>#VALUE!</v>
      </c>
      <c r="JS233" s="386" t="e">
        <f t="shared" si="983"/>
        <v>#VALUE!</v>
      </c>
      <c r="JT233" s="386" t="e">
        <f t="shared" si="983"/>
        <v>#VALUE!</v>
      </c>
      <c r="JU233" s="386" t="e">
        <f t="shared" si="983"/>
        <v>#VALUE!</v>
      </c>
      <c r="JV233" s="386" t="e">
        <f t="shared" si="983"/>
        <v>#VALUE!</v>
      </c>
      <c r="JW233" s="386" t="e">
        <f t="shared" si="983"/>
        <v>#VALUE!</v>
      </c>
      <c r="JX233" s="386" t="e">
        <f t="shared" si="983"/>
        <v>#VALUE!</v>
      </c>
      <c r="JY233" s="386" t="e">
        <f t="shared" si="983"/>
        <v>#VALUE!</v>
      </c>
      <c r="JZ233" s="386" t="e">
        <f t="shared" si="983"/>
        <v>#VALUE!</v>
      </c>
      <c r="KA233" s="386" t="e">
        <f t="shared" si="983"/>
        <v>#VALUE!</v>
      </c>
      <c r="KB233" s="386" t="e">
        <f t="shared" si="983"/>
        <v>#VALUE!</v>
      </c>
      <c r="KC233" s="386" t="e">
        <f t="shared" si="983"/>
        <v>#VALUE!</v>
      </c>
      <c r="KD233" s="386" t="e">
        <f t="shared" si="983"/>
        <v>#VALUE!</v>
      </c>
      <c r="KE233" s="386" t="e">
        <f t="shared" si="983"/>
        <v>#VALUE!</v>
      </c>
      <c r="KF233" s="386" t="e">
        <f t="shared" si="983"/>
        <v>#VALUE!</v>
      </c>
      <c r="KG233" s="386" t="e">
        <f t="shared" si="983"/>
        <v>#VALUE!</v>
      </c>
      <c r="KH233" s="386" t="e">
        <f t="shared" si="983"/>
        <v>#VALUE!</v>
      </c>
      <c r="KI233" s="386" t="e">
        <f t="shared" si="983"/>
        <v>#VALUE!</v>
      </c>
      <c r="KJ233" s="386" t="e">
        <f t="shared" si="983"/>
        <v>#VALUE!</v>
      </c>
      <c r="KK233" s="386" t="e">
        <f t="shared" si="983"/>
        <v>#VALUE!</v>
      </c>
      <c r="KL233" s="386" t="e">
        <f t="shared" si="983"/>
        <v>#VALUE!</v>
      </c>
      <c r="KM233" s="386" t="e">
        <f t="shared" si="983"/>
        <v>#VALUE!</v>
      </c>
      <c r="KN233" s="386" t="e">
        <f t="shared" si="983"/>
        <v>#VALUE!</v>
      </c>
      <c r="KO233" s="386" t="e">
        <f t="shared" ref="KO233:MZ233" si="984">IF(OR(KO221="",KO223=""),"",KO227/KO229)</f>
        <v>#VALUE!</v>
      </c>
      <c r="KP233" s="386" t="e">
        <f t="shared" si="984"/>
        <v>#VALUE!</v>
      </c>
      <c r="KQ233" s="386" t="e">
        <f t="shared" si="984"/>
        <v>#VALUE!</v>
      </c>
      <c r="KR233" s="386" t="e">
        <f t="shared" si="984"/>
        <v>#VALUE!</v>
      </c>
      <c r="KS233" s="386" t="e">
        <f t="shared" si="984"/>
        <v>#VALUE!</v>
      </c>
      <c r="KT233" s="386" t="e">
        <f t="shared" si="984"/>
        <v>#VALUE!</v>
      </c>
      <c r="KU233" s="386" t="e">
        <f t="shared" si="984"/>
        <v>#VALUE!</v>
      </c>
      <c r="KV233" s="386" t="e">
        <f t="shared" si="984"/>
        <v>#VALUE!</v>
      </c>
      <c r="KW233" s="386" t="e">
        <f t="shared" si="984"/>
        <v>#VALUE!</v>
      </c>
      <c r="KX233" s="386" t="e">
        <f t="shared" si="984"/>
        <v>#VALUE!</v>
      </c>
      <c r="KY233" s="386" t="e">
        <f t="shared" si="984"/>
        <v>#VALUE!</v>
      </c>
      <c r="KZ233" s="386" t="e">
        <f t="shared" si="984"/>
        <v>#VALUE!</v>
      </c>
      <c r="LA233" s="386" t="e">
        <f t="shared" si="984"/>
        <v>#VALUE!</v>
      </c>
      <c r="LB233" s="386" t="e">
        <f t="shared" si="984"/>
        <v>#VALUE!</v>
      </c>
      <c r="LC233" s="386" t="e">
        <f t="shared" si="984"/>
        <v>#VALUE!</v>
      </c>
      <c r="LD233" s="386" t="e">
        <f t="shared" si="984"/>
        <v>#VALUE!</v>
      </c>
      <c r="LE233" s="386" t="e">
        <f t="shared" si="984"/>
        <v>#VALUE!</v>
      </c>
      <c r="LF233" s="386" t="e">
        <f t="shared" si="984"/>
        <v>#VALUE!</v>
      </c>
      <c r="LG233" s="386" t="e">
        <f t="shared" si="984"/>
        <v>#VALUE!</v>
      </c>
      <c r="LH233" s="386" t="e">
        <f t="shared" si="984"/>
        <v>#VALUE!</v>
      </c>
      <c r="LI233" s="386" t="e">
        <f t="shared" si="984"/>
        <v>#VALUE!</v>
      </c>
      <c r="LJ233" s="386" t="e">
        <f t="shared" si="984"/>
        <v>#VALUE!</v>
      </c>
      <c r="LK233" s="386" t="e">
        <f t="shared" si="984"/>
        <v>#VALUE!</v>
      </c>
      <c r="LL233" s="386" t="e">
        <f t="shared" si="984"/>
        <v>#VALUE!</v>
      </c>
      <c r="LM233" s="386" t="e">
        <f t="shared" si="984"/>
        <v>#VALUE!</v>
      </c>
      <c r="LN233" s="386" t="e">
        <f t="shared" si="984"/>
        <v>#VALUE!</v>
      </c>
      <c r="LO233" s="386" t="e">
        <f t="shared" si="984"/>
        <v>#VALUE!</v>
      </c>
      <c r="LP233" s="386" t="e">
        <f t="shared" si="984"/>
        <v>#VALUE!</v>
      </c>
      <c r="LQ233" s="386" t="e">
        <f t="shared" si="984"/>
        <v>#VALUE!</v>
      </c>
      <c r="LR233" s="386" t="e">
        <f t="shared" si="984"/>
        <v>#VALUE!</v>
      </c>
      <c r="LS233" s="386" t="e">
        <f t="shared" si="984"/>
        <v>#VALUE!</v>
      </c>
      <c r="LT233" s="386" t="e">
        <f t="shared" si="984"/>
        <v>#VALUE!</v>
      </c>
      <c r="LU233" s="386" t="e">
        <f t="shared" si="984"/>
        <v>#VALUE!</v>
      </c>
      <c r="LV233" s="386" t="e">
        <f t="shared" si="984"/>
        <v>#VALUE!</v>
      </c>
      <c r="LW233" s="386" t="e">
        <f t="shared" si="984"/>
        <v>#VALUE!</v>
      </c>
      <c r="LX233" s="386" t="e">
        <f t="shared" si="984"/>
        <v>#VALUE!</v>
      </c>
      <c r="LY233" s="386" t="e">
        <f t="shared" si="984"/>
        <v>#VALUE!</v>
      </c>
      <c r="LZ233" s="386" t="e">
        <f t="shared" si="984"/>
        <v>#VALUE!</v>
      </c>
      <c r="MA233" s="386" t="e">
        <f t="shared" si="984"/>
        <v>#VALUE!</v>
      </c>
      <c r="MB233" s="386" t="e">
        <f t="shared" si="984"/>
        <v>#VALUE!</v>
      </c>
      <c r="MC233" s="386" t="e">
        <f t="shared" si="984"/>
        <v>#VALUE!</v>
      </c>
      <c r="MD233" s="386" t="e">
        <f t="shared" si="984"/>
        <v>#VALUE!</v>
      </c>
      <c r="ME233" s="386" t="e">
        <f t="shared" si="984"/>
        <v>#VALUE!</v>
      </c>
      <c r="MF233" s="386" t="e">
        <f t="shared" si="984"/>
        <v>#VALUE!</v>
      </c>
      <c r="MG233" s="386" t="e">
        <f t="shared" si="984"/>
        <v>#VALUE!</v>
      </c>
      <c r="MH233" s="386" t="e">
        <f t="shared" si="984"/>
        <v>#VALUE!</v>
      </c>
      <c r="MI233" s="386" t="e">
        <f t="shared" si="984"/>
        <v>#VALUE!</v>
      </c>
      <c r="MJ233" s="386" t="e">
        <f t="shared" si="984"/>
        <v>#VALUE!</v>
      </c>
      <c r="MK233" s="386" t="e">
        <f t="shared" si="984"/>
        <v>#VALUE!</v>
      </c>
      <c r="ML233" s="386" t="e">
        <f t="shared" si="984"/>
        <v>#VALUE!</v>
      </c>
      <c r="MM233" s="386" t="e">
        <f t="shared" si="984"/>
        <v>#VALUE!</v>
      </c>
      <c r="MN233" s="386" t="e">
        <f t="shared" si="984"/>
        <v>#VALUE!</v>
      </c>
      <c r="MO233" s="386" t="e">
        <f t="shared" si="984"/>
        <v>#VALUE!</v>
      </c>
      <c r="MP233" s="386" t="e">
        <f t="shared" si="984"/>
        <v>#VALUE!</v>
      </c>
      <c r="MQ233" s="386" t="e">
        <f t="shared" si="984"/>
        <v>#VALUE!</v>
      </c>
      <c r="MR233" s="386" t="e">
        <f t="shared" si="984"/>
        <v>#VALUE!</v>
      </c>
      <c r="MS233" s="386" t="e">
        <f t="shared" si="984"/>
        <v>#VALUE!</v>
      </c>
      <c r="MT233" s="386" t="e">
        <f t="shared" si="984"/>
        <v>#VALUE!</v>
      </c>
      <c r="MU233" s="386" t="e">
        <f t="shared" si="984"/>
        <v>#VALUE!</v>
      </c>
      <c r="MV233" s="386" t="e">
        <f t="shared" si="984"/>
        <v>#VALUE!</v>
      </c>
      <c r="MW233" s="386" t="e">
        <f t="shared" si="984"/>
        <v>#VALUE!</v>
      </c>
      <c r="MX233" s="386" t="e">
        <f t="shared" si="984"/>
        <v>#VALUE!</v>
      </c>
      <c r="MY233" s="386" t="e">
        <f t="shared" si="984"/>
        <v>#VALUE!</v>
      </c>
      <c r="MZ233" s="386" t="e">
        <f t="shared" si="984"/>
        <v>#VALUE!</v>
      </c>
      <c r="NA233" s="386" t="e">
        <f t="shared" ref="NA233:PL233" si="985">IF(OR(NA221="",NA223=""),"",NA227/NA229)</f>
        <v>#VALUE!</v>
      </c>
      <c r="NB233" s="386" t="e">
        <f t="shared" si="985"/>
        <v>#VALUE!</v>
      </c>
      <c r="NC233" s="386" t="e">
        <f t="shared" si="985"/>
        <v>#VALUE!</v>
      </c>
      <c r="ND233" s="386" t="e">
        <f t="shared" si="985"/>
        <v>#VALUE!</v>
      </c>
      <c r="NE233" s="386" t="e">
        <f t="shared" si="985"/>
        <v>#VALUE!</v>
      </c>
      <c r="NF233" s="386" t="e">
        <f t="shared" si="985"/>
        <v>#VALUE!</v>
      </c>
      <c r="NG233" s="386" t="e">
        <f t="shared" si="985"/>
        <v>#VALUE!</v>
      </c>
      <c r="NH233" s="386" t="e">
        <f t="shared" si="985"/>
        <v>#VALUE!</v>
      </c>
      <c r="NI233" s="386" t="e">
        <f t="shared" si="985"/>
        <v>#VALUE!</v>
      </c>
      <c r="NJ233" s="386" t="e">
        <f t="shared" si="985"/>
        <v>#VALUE!</v>
      </c>
      <c r="NK233" s="386" t="e">
        <f t="shared" si="985"/>
        <v>#VALUE!</v>
      </c>
      <c r="NL233" s="386" t="e">
        <f t="shared" si="985"/>
        <v>#VALUE!</v>
      </c>
      <c r="NM233" s="386" t="e">
        <f t="shared" si="985"/>
        <v>#VALUE!</v>
      </c>
      <c r="NN233" s="386" t="e">
        <f t="shared" si="985"/>
        <v>#VALUE!</v>
      </c>
      <c r="NO233" s="386" t="e">
        <f t="shared" si="985"/>
        <v>#VALUE!</v>
      </c>
      <c r="NP233" s="386" t="e">
        <f t="shared" si="985"/>
        <v>#VALUE!</v>
      </c>
      <c r="NQ233" s="386" t="e">
        <f t="shared" si="985"/>
        <v>#VALUE!</v>
      </c>
      <c r="NR233" s="386" t="e">
        <f t="shared" si="985"/>
        <v>#VALUE!</v>
      </c>
      <c r="NS233" s="386" t="e">
        <f t="shared" si="985"/>
        <v>#VALUE!</v>
      </c>
      <c r="NT233" s="386" t="e">
        <f t="shared" si="985"/>
        <v>#VALUE!</v>
      </c>
      <c r="NU233" s="386" t="e">
        <f t="shared" si="985"/>
        <v>#VALUE!</v>
      </c>
      <c r="NV233" s="386" t="e">
        <f t="shared" si="985"/>
        <v>#VALUE!</v>
      </c>
      <c r="NW233" s="386" t="e">
        <f t="shared" si="985"/>
        <v>#VALUE!</v>
      </c>
      <c r="NX233" s="386" t="e">
        <f t="shared" si="985"/>
        <v>#VALUE!</v>
      </c>
      <c r="NY233" s="386" t="e">
        <f t="shared" si="985"/>
        <v>#VALUE!</v>
      </c>
      <c r="NZ233" s="386" t="e">
        <f t="shared" si="985"/>
        <v>#VALUE!</v>
      </c>
      <c r="OA233" s="386" t="e">
        <f t="shared" si="985"/>
        <v>#VALUE!</v>
      </c>
      <c r="OB233" s="386" t="e">
        <f t="shared" si="985"/>
        <v>#VALUE!</v>
      </c>
      <c r="OC233" s="386" t="e">
        <f t="shared" si="985"/>
        <v>#VALUE!</v>
      </c>
      <c r="OD233" s="386" t="e">
        <f t="shared" si="985"/>
        <v>#VALUE!</v>
      </c>
      <c r="OE233" s="386" t="e">
        <f t="shared" si="985"/>
        <v>#VALUE!</v>
      </c>
      <c r="OF233" s="386" t="e">
        <f t="shared" si="985"/>
        <v>#VALUE!</v>
      </c>
      <c r="OG233" s="386" t="e">
        <f t="shared" si="985"/>
        <v>#VALUE!</v>
      </c>
      <c r="OH233" s="386" t="e">
        <f t="shared" si="985"/>
        <v>#VALUE!</v>
      </c>
      <c r="OI233" s="386" t="e">
        <f t="shared" si="985"/>
        <v>#VALUE!</v>
      </c>
      <c r="OJ233" s="386" t="e">
        <f t="shared" si="985"/>
        <v>#VALUE!</v>
      </c>
      <c r="OK233" s="386" t="e">
        <f t="shared" si="985"/>
        <v>#VALUE!</v>
      </c>
      <c r="OL233" s="386" t="e">
        <f t="shared" si="985"/>
        <v>#VALUE!</v>
      </c>
      <c r="OM233" s="386" t="e">
        <f t="shared" si="985"/>
        <v>#VALUE!</v>
      </c>
      <c r="ON233" s="386" t="e">
        <f t="shared" si="985"/>
        <v>#VALUE!</v>
      </c>
      <c r="OO233" s="386" t="e">
        <f t="shared" si="985"/>
        <v>#VALUE!</v>
      </c>
      <c r="OP233" s="386" t="e">
        <f t="shared" si="985"/>
        <v>#VALUE!</v>
      </c>
      <c r="OQ233" s="388" t="e">
        <f t="shared" si="985"/>
        <v>#VALUE!</v>
      </c>
      <c r="OR233" s="388" t="e">
        <f t="shared" si="985"/>
        <v>#VALUE!</v>
      </c>
      <c r="OS233" s="388" t="e">
        <f t="shared" si="985"/>
        <v>#VALUE!</v>
      </c>
      <c r="OT233" s="388" t="e">
        <f t="shared" si="985"/>
        <v>#VALUE!</v>
      </c>
      <c r="OU233" s="388" t="e">
        <f t="shared" si="985"/>
        <v>#VALUE!</v>
      </c>
      <c r="OV233" s="388" t="e">
        <f t="shared" si="985"/>
        <v>#VALUE!</v>
      </c>
      <c r="OW233" s="388" t="e">
        <f t="shared" si="985"/>
        <v>#VALUE!</v>
      </c>
      <c r="OX233" s="388" t="e">
        <f t="shared" si="985"/>
        <v>#VALUE!</v>
      </c>
      <c r="OY233" s="388" t="e">
        <f t="shared" si="985"/>
        <v>#VALUE!</v>
      </c>
      <c r="OZ233" s="388" t="e">
        <f t="shared" si="985"/>
        <v>#VALUE!</v>
      </c>
      <c r="PA233" s="388" t="e">
        <f t="shared" si="985"/>
        <v>#VALUE!</v>
      </c>
      <c r="PB233" s="388" t="e">
        <f t="shared" si="985"/>
        <v>#VALUE!</v>
      </c>
      <c r="PC233" s="388" t="e">
        <f t="shared" si="985"/>
        <v>#VALUE!</v>
      </c>
      <c r="PD233" s="388" t="e">
        <f t="shared" si="985"/>
        <v>#VALUE!</v>
      </c>
      <c r="PE233" s="388" t="e">
        <f t="shared" si="985"/>
        <v>#VALUE!</v>
      </c>
      <c r="PF233" s="388" t="e">
        <f t="shared" si="985"/>
        <v>#VALUE!</v>
      </c>
      <c r="PG233" s="388" t="e">
        <f t="shared" si="985"/>
        <v>#VALUE!</v>
      </c>
      <c r="PH233" s="388" t="e">
        <f t="shared" si="985"/>
        <v>#VALUE!</v>
      </c>
      <c r="PI233" s="388" t="e">
        <f t="shared" si="985"/>
        <v>#VALUE!</v>
      </c>
      <c r="PJ233" s="388" t="e">
        <f t="shared" si="985"/>
        <v>#VALUE!</v>
      </c>
      <c r="PK233" s="388" t="e">
        <f t="shared" si="985"/>
        <v>#VALUE!</v>
      </c>
      <c r="PL233" s="388" t="e">
        <f t="shared" si="985"/>
        <v>#VALUE!</v>
      </c>
      <c r="PM233" s="388" t="e">
        <f t="shared" ref="PM233:RX233" si="986">IF(OR(PM221="",PM223=""),"",PM227/PM229)</f>
        <v>#VALUE!</v>
      </c>
      <c r="PN233" s="388" t="e">
        <f t="shared" si="986"/>
        <v>#VALUE!</v>
      </c>
      <c r="PO233" s="388" t="e">
        <f t="shared" si="986"/>
        <v>#VALUE!</v>
      </c>
      <c r="PP233" s="388" t="e">
        <f t="shared" si="986"/>
        <v>#VALUE!</v>
      </c>
      <c r="PQ233" s="388" t="e">
        <f t="shared" si="986"/>
        <v>#VALUE!</v>
      </c>
      <c r="PR233" s="388" t="e">
        <f t="shared" si="986"/>
        <v>#VALUE!</v>
      </c>
      <c r="PS233" s="388" t="e">
        <f t="shared" si="986"/>
        <v>#VALUE!</v>
      </c>
      <c r="PT233" s="388" t="e">
        <f t="shared" si="986"/>
        <v>#VALUE!</v>
      </c>
      <c r="PU233" s="388" t="e">
        <f t="shared" si="986"/>
        <v>#VALUE!</v>
      </c>
      <c r="PV233" s="388" t="e">
        <f t="shared" si="986"/>
        <v>#VALUE!</v>
      </c>
      <c r="PW233" s="388" t="e">
        <f t="shared" si="986"/>
        <v>#VALUE!</v>
      </c>
      <c r="PX233" s="388" t="e">
        <f t="shared" si="986"/>
        <v>#VALUE!</v>
      </c>
      <c r="PY233" s="388" t="e">
        <f t="shared" si="986"/>
        <v>#VALUE!</v>
      </c>
      <c r="PZ233" s="388" t="e">
        <f t="shared" si="986"/>
        <v>#VALUE!</v>
      </c>
      <c r="QA233" s="388" t="e">
        <f t="shared" si="986"/>
        <v>#VALUE!</v>
      </c>
      <c r="QB233" s="388" t="e">
        <f t="shared" si="986"/>
        <v>#VALUE!</v>
      </c>
      <c r="QC233" s="388" t="e">
        <f t="shared" si="986"/>
        <v>#VALUE!</v>
      </c>
      <c r="QD233" s="388" t="e">
        <f t="shared" si="986"/>
        <v>#VALUE!</v>
      </c>
      <c r="QE233" s="388" t="e">
        <f t="shared" si="986"/>
        <v>#VALUE!</v>
      </c>
      <c r="QF233" s="388" t="e">
        <f t="shared" si="986"/>
        <v>#VALUE!</v>
      </c>
      <c r="QG233" s="388" t="e">
        <f t="shared" si="986"/>
        <v>#VALUE!</v>
      </c>
      <c r="QH233" s="388" t="e">
        <f t="shared" si="986"/>
        <v>#VALUE!</v>
      </c>
      <c r="QI233" s="388" t="e">
        <f t="shared" si="986"/>
        <v>#VALUE!</v>
      </c>
      <c r="QJ233" s="388" t="e">
        <f t="shared" si="986"/>
        <v>#VALUE!</v>
      </c>
      <c r="QK233" s="388" t="e">
        <f t="shared" si="986"/>
        <v>#VALUE!</v>
      </c>
      <c r="QL233" s="388" t="e">
        <f t="shared" si="986"/>
        <v>#VALUE!</v>
      </c>
      <c r="QM233" s="388" t="e">
        <f t="shared" si="986"/>
        <v>#VALUE!</v>
      </c>
      <c r="QN233" s="388" t="e">
        <f t="shared" si="986"/>
        <v>#VALUE!</v>
      </c>
      <c r="QO233" s="388" t="e">
        <f t="shared" si="986"/>
        <v>#VALUE!</v>
      </c>
      <c r="QP233" s="388" t="e">
        <f t="shared" si="986"/>
        <v>#VALUE!</v>
      </c>
      <c r="QQ233" s="388" t="e">
        <f t="shared" si="986"/>
        <v>#VALUE!</v>
      </c>
      <c r="QR233" s="388" t="e">
        <f t="shared" si="986"/>
        <v>#VALUE!</v>
      </c>
      <c r="QS233" s="388" t="e">
        <f t="shared" si="986"/>
        <v>#VALUE!</v>
      </c>
      <c r="QT233" s="388" t="e">
        <f t="shared" si="986"/>
        <v>#VALUE!</v>
      </c>
      <c r="QU233" s="388" t="e">
        <f t="shared" si="986"/>
        <v>#VALUE!</v>
      </c>
      <c r="QV233" s="388" t="e">
        <f t="shared" si="986"/>
        <v>#VALUE!</v>
      </c>
      <c r="QW233" s="388" t="e">
        <f t="shared" si="986"/>
        <v>#VALUE!</v>
      </c>
      <c r="QX233" s="388" t="e">
        <f t="shared" si="986"/>
        <v>#VALUE!</v>
      </c>
      <c r="QY233" s="388" t="e">
        <f t="shared" si="986"/>
        <v>#VALUE!</v>
      </c>
      <c r="QZ233" s="388" t="e">
        <f t="shared" si="986"/>
        <v>#VALUE!</v>
      </c>
      <c r="RA233" s="388" t="e">
        <f t="shared" si="986"/>
        <v>#VALUE!</v>
      </c>
      <c r="RB233" s="388" t="e">
        <f t="shared" si="986"/>
        <v>#VALUE!</v>
      </c>
      <c r="RC233" s="388" t="e">
        <f t="shared" si="986"/>
        <v>#VALUE!</v>
      </c>
      <c r="RD233" s="388" t="e">
        <f t="shared" si="986"/>
        <v>#VALUE!</v>
      </c>
      <c r="RE233" s="388" t="e">
        <f t="shared" si="986"/>
        <v>#VALUE!</v>
      </c>
      <c r="RF233" s="388" t="e">
        <f t="shared" si="986"/>
        <v>#VALUE!</v>
      </c>
      <c r="RG233" s="388" t="e">
        <f t="shared" si="986"/>
        <v>#VALUE!</v>
      </c>
      <c r="RH233" s="388" t="e">
        <f t="shared" si="986"/>
        <v>#VALUE!</v>
      </c>
      <c r="RI233" s="388" t="e">
        <f t="shared" si="986"/>
        <v>#VALUE!</v>
      </c>
      <c r="RJ233" s="388" t="e">
        <f t="shared" si="986"/>
        <v>#VALUE!</v>
      </c>
      <c r="RK233" s="388" t="e">
        <f t="shared" si="986"/>
        <v>#VALUE!</v>
      </c>
      <c r="RL233" s="388" t="e">
        <f t="shared" si="986"/>
        <v>#VALUE!</v>
      </c>
      <c r="RM233" s="388" t="e">
        <f t="shared" si="986"/>
        <v>#VALUE!</v>
      </c>
      <c r="RN233" s="388" t="e">
        <f t="shared" si="986"/>
        <v>#VALUE!</v>
      </c>
      <c r="RO233" s="388" t="e">
        <f t="shared" si="986"/>
        <v>#VALUE!</v>
      </c>
      <c r="RP233" s="388" t="e">
        <f t="shared" si="986"/>
        <v>#VALUE!</v>
      </c>
      <c r="RQ233" s="388" t="e">
        <f t="shared" si="986"/>
        <v>#VALUE!</v>
      </c>
      <c r="RR233" s="388" t="e">
        <f t="shared" si="986"/>
        <v>#VALUE!</v>
      </c>
      <c r="RS233" s="388" t="e">
        <f t="shared" si="986"/>
        <v>#VALUE!</v>
      </c>
      <c r="RT233" s="388" t="e">
        <f t="shared" si="986"/>
        <v>#VALUE!</v>
      </c>
      <c r="RU233" s="388" t="e">
        <f t="shared" si="986"/>
        <v>#VALUE!</v>
      </c>
      <c r="RV233" s="388" t="e">
        <f t="shared" si="986"/>
        <v>#VALUE!</v>
      </c>
      <c r="RW233" s="388" t="e">
        <f t="shared" si="986"/>
        <v>#VALUE!</v>
      </c>
      <c r="RX233" s="388" t="e">
        <f t="shared" si="986"/>
        <v>#VALUE!</v>
      </c>
      <c r="RY233" s="388" t="e">
        <f t="shared" ref="RY233:UJ233" si="987">IF(OR(RY221="",RY223=""),"",RY227/RY229)</f>
        <v>#VALUE!</v>
      </c>
      <c r="RZ233" s="388" t="e">
        <f t="shared" si="987"/>
        <v>#VALUE!</v>
      </c>
      <c r="SA233" s="388" t="e">
        <f t="shared" si="987"/>
        <v>#VALUE!</v>
      </c>
      <c r="SB233" s="388" t="e">
        <f t="shared" si="987"/>
        <v>#VALUE!</v>
      </c>
      <c r="SC233" s="388" t="e">
        <f t="shared" si="987"/>
        <v>#VALUE!</v>
      </c>
      <c r="SD233" s="388" t="e">
        <f t="shared" si="987"/>
        <v>#VALUE!</v>
      </c>
      <c r="SE233" s="388" t="e">
        <f t="shared" si="987"/>
        <v>#VALUE!</v>
      </c>
      <c r="SF233" s="388" t="e">
        <f t="shared" si="987"/>
        <v>#VALUE!</v>
      </c>
      <c r="SG233" s="388" t="e">
        <f t="shared" si="987"/>
        <v>#VALUE!</v>
      </c>
      <c r="SH233" s="388" t="e">
        <f t="shared" si="987"/>
        <v>#VALUE!</v>
      </c>
      <c r="SI233" s="388" t="e">
        <f t="shared" si="987"/>
        <v>#VALUE!</v>
      </c>
      <c r="SJ233" s="388" t="e">
        <f t="shared" si="987"/>
        <v>#VALUE!</v>
      </c>
      <c r="SK233" s="388" t="e">
        <f t="shared" si="987"/>
        <v>#VALUE!</v>
      </c>
      <c r="SL233" s="388" t="e">
        <f t="shared" si="987"/>
        <v>#VALUE!</v>
      </c>
      <c r="SM233" s="388" t="e">
        <f t="shared" si="987"/>
        <v>#VALUE!</v>
      </c>
      <c r="SN233" s="388" t="e">
        <f t="shared" si="987"/>
        <v>#VALUE!</v>
      </c>
      <c r="SO233" s="388" t="e">
        <f t="shared" si="987"/>
        <v>#VALUE!</v>
      </c>
      <c r="SP233" s="388" t="e">
        <f t="shared" si="987"/>
        <v>#VALUE!</v>
      </c>
      <c r="SQ233" s="388" t="e">
        <f t="shared" si="987"/>
        <v>#VALUE!</v>
      </c>
      <c r="SR233" s="388" t="e">
        <f t="shared" si="987"/>
        <v>#VALUE!</v>
      </c>
      <c r="SS233" s="388" t="e">
        <f t="shared" si="987"/>
        <v>#VALUE!</v>
      </c>
      <c r="ST233" s="388" t="e">
        <f t="shared" si="987"/>
        <v>#VALUE!</v>
      </c>
      <c r="SU233" s="388" t="e">
        <f t="shared" si="987"/>
        <v>#VALUE!</v>
      </c>
      <c r="SV233" s="388" t="e">
        <f t="shared" si="987"/>
        <v>#VALUE!</v>
      </c>
      <c r="SW233" s="388" t="e">
        <f t="shared" si="987"/>
        <v>#VALUE!</v>
      </c>
      <c r="SX233" s="388" t="e">
        <f t="shared" si="987"/>
        <v>#VALUE!</v>
      </c>
      <c r="SY233" s="388" t="e">
        <f t="shared" si="987"/>
        <v>#VALUE!</v>
      </c>
      <c r="SZ233" s="388" t="e">
        <f t="shared" si="987"/>
        <v>#VALUE!</v>
      </c>
      <c r="TA233" s="388" t="e">
        <f t="shared" si="987"/>
        <v>#VALUE!</v>
      </c>
      <c r="TB233" s="388" t="e">
        <f t="shared" si="987"/>
        <v>#VALUE!</v>
      </c>
      <c r="TC233" s="388" t="e">
        <f t="shared" si="987"/>
        <v>#VALUE!</v>
      </c>
      <c r="TD233" s="388" t="e">
        <f t="shared" si="987"/>
        <v>#VALUE!</v>
      </c>
      <c r="TE233" s="388" t="e">
        <f t="shared" si="987"/>
        <v>#VALUE!</v>
      </c>
      <c r="TF233" s="388" t="e">
        <f t="shared" si="987"/>
        <v>#VALUE!</v>
      </c>
      <c r="TG233" s="388" t="e">
        <f t="shared" si="987"/>
        <v>#VALUE!</v>
      </c>
      <c r="TH233" s="388" t="e">
        <f t="shared" si="987"/>
        <v>#VALUE!</v>
      </c>
      <c r="TI233" s="388" t="e">
        <f t="shared" si="987"/>
        <v>#VALUE!</v>
      </c>
      <c r="TJ233" s="388" t="e">
        <f t="shared" si="987"/>
        <v>#VALUE!</v>
      </c>
      <c r="TK233" s="388" t="e">
        <f t="shared" si="987"/>
        <v>#VALUE!</v>
      </c>
      <c r="TL233" s="388" t="e">
        <f t="shared" si="987"/>
        <v>#VALUE!</v>
      </c>
      <c r="TM233" s="388" t="e">
        <f t="shared" si="987"/>
        <v>#VALUE!</v>
      </c>
      <c r="TN233" s="388" t="e">
        <f t="shared" si="987"/>
        <v>#VALUE!</v>
      </c>
      <c r="TO233" s="388" t="e">
        <f t="shared" si="987"/>
        <v>#VALUE!</v>
      </c>
      <c r="TP233" s="388" t="e">
        <f t="shared" si="987"/>
        <v>#VALUE!</v>
      </c>
      <c r="TQ233" s="388" t="e">
        <f t="shared" si="987"/>
        <v>#VALUE!</v>
      </c>
      <c r="TR233" s="388" t="e">
        <f t="shared" si="987"/>
        <v>#VALUE!</v>
      </c>
      <c r="TS233" s="388" t="e">
        <f t="shared" si="987"/>
        <v>#VALUE!</v>
      </c>
      <c r="TT233" s="388" t="e">
        <f t="shared" si="987"/>
        <v>#VALUE!</v>
      </c>
      <c r="TU233" s="388" t="e">
        <f t="shared" si="987"/>
        <v>#VALUE!</v>
      </c>
      <c r="TV233" s="388" t="e">
        <f t="shared" si="987"/>
        <v>#VALUE!</v>
      </c>
      <c r="TW233" s="388" t="e">
        <f t="shared" si="987"/>
        <v>#VALUE!</v>
      </c>
      <c r="TX233" s="388" t="e">
        <f t="shared" si="987"/>
        <v>#VALUE!</v>
      </c>
      <c r="TY233" s="388" t="e">
        <f t="shared" si="987"/>
        <v>#VALUE!</v>
      </c>
      <c r="TZ233" s="388" t="e">
        <f t="shared" si="987"/>
        <v>#VALUE!</v>
      </c>
      <c r="UA233" s="388" t="e">
        <f t="shared" si="987"/>
        <v>#VALUE!</v>
      </c>
      <c r="UB233" s="388" t="e">
        <f t="shared" si="987"/>
        <v>#VALUE!</v>
      </c>
      <c r="UC233" s="388" t="e">
        <f t="shared" si="987"/>
        <v>#VALUE!</v>
      </c>
      <c r="UD233" s="388" t="e">
        <f t="shared" si="987"/>
        <v>#VALUE!</v>
      </c>
      <c r="UE233" s="388" t="e">
        <f t="shared" si="987"/>
        <v>#VALUE!</v>
      </c>
      <c r="UF233" s="388" t="e">
        <f t="shared" si="987"/>
        <v>#VALUE!</v>
      </c>
      <c r="UG233" s="388" t="e">
        <f t="shared" si="987"/>
        <v>#VALUE!</v>
      </c>
      <c r="UH233" s="388" t="e">
        <f t="shared" si="987"/>
        <v>#VALUE!</v>
      </c>
      <c r="UI233" s="388" t="e">
        <f t="shared" si="987"/>
        <v>#VALUE!</v>
      </c>
      <c r="UJ233" s="388" t="e">
        <f t="shared" si="987"/>
        <v>#VALUE!</v>
      </c>
      <c r="UK233" s="388" t="e">
        <f t="shared" ref="UK233:WI233" si="988">IF(OR(UK221="",UK223=""),"",UK227/UK229)</f>
        <v>#VALUE!</v>
      </c>
      <c r="UL233" s="388" t="e">
        <f t="shared" si="988"/>
        <v>#VALUE!</v>
      </c>
      <c r="UM233" s="388" t="e">
        <f t="shared" si="988"/>
        <v>#VALUE!</v>
      </c>
      <c r="UN233" s="388" t="e">
        <f t="shared" si="988"/>
        <v>#VALUE!</v>
      </c>
      <c r="UO233" s="388" t="e">
        <f t="shared" si="988"/>
        <v>#VALUE!</v>
      </c>
      <c r="UP233" s="388" t="e">
        <f t="shared" si="988"/>
        <v>#VALUE!</v>
      </c>
      <c r="UQ233" s="388" t="e">
        <f t="shared" si="988"/>
        <v>#VALUE!</v>
      </c>
      <c r="UR233" s="388" t="e">
        <f t="shared" si="988"/>
        <v>#VALUE!</v>
      </c>
      <c r="US233" s="388" t="e">
        <f t="shared" si="988"/>
        <v>#VALUE!</v>
      </c>
      <c r="UT233" s="388" t="e">
        <f t="shared" si="988"/>
        <v>#VALUE!</v>
      </c>
      <c r="UU233" s="388" t="e">
        <f t="shared" si="988"/>
        <v>#VALUE!</v>
      </c>
      <c r="UV233" s="388" t="e">
        <f t="shared" si="988"/>
        <v>#VALUE!</v>
      </c>
      <c r="UW233" s="388" t="e">
        <f t="shared" si="988"/>
        <v>#VALUE!</v>
      </c>
      <c r="UX233" s="388" t="e">
        <f t="shared" si="988"/>
        <v>#VALUE!</v>
      </c>
      <c r="UY233" s="388" t="e">
        <f t="shared" si="988"/>
        <v>#VALUE!</v>
      </c>
      <c r="UZ233" s="388" t="e">
        <f t="shared" si="988"/>
        <v>#VALUE!</v>
      </c>
      <c r="VA233" s="388" t="e">
        <f t="shared" si="988"/>
        <v>#VALUE!</v>
      </c>
      <c r="VB233" s="388" t="e">
        <f t="shared" si="988"/>
        <v>#VALUE!</v>
      </c>
      <c r="VC233" s="388" t="e">
        <f t="shared" si="988"/>
        <v>#VALUE!</v>
      </c>
      <c r="VD233" s="388" t="e">
        <f t="shared" si="988"/>
        <v>#VALUE!</v>
      </c>
      <c r="VE233" s="388" t="e">
        <f t="shared" si="988"/>
        <v>#VALUE!</v>
      </c>
      <c r="VF233" s="388" t="e">
        <f t="shared" si="988"/>
        <v>#VALUE!</v>
      </c>
      <c r="VG233" s="388" t="e">
        <f t="shared" si="988"/>
        <v>#VALUE!</v>
      </c>
      <c r="VH233" s="388" t="e">
        <f t="shared" si="988"/>
        <v>#VALUE!</v>
      </c>
      <c r="VI233" s="388" t="e">
        <f t="shared" si="988"/>
        <v>#VALUE!</v>
      </c>
      <c r="VJ233" s="388" t="e">
        <f t="shared" si="988"/>
        <v>#VALUE!</v>
      </c>
      <c r="VK233" s="388" t="e">
        <f t="shared" si="988"/>
        <v>#VALUE!</v>
      </c>
      <c r="VL233" s="388" t="e">
        <f t="shared" si="988"/>
        <v>#VALUE!</v>
      </c>
      <c r="VM233" s="388" t="e">
        <f t="shared" si="988"/>
        <v>#VALUE!</v>
      </c>
      <c r="VN233" s="388" t="e">
        <f t="shared" si="988"/>
        <v>#VALUE!</v>
      </c>
      <c r="VO233" s="388" t="e">
        <f t="shared" si="988"/>
        <v>#VALUE!</v>
      </c>
      <c r="VP233" s="388" t="e">
        <f t="shared" si="988"/>
        <v>#VALUE!</v>
      </c>
      <c r="VQ233" s="388" t="e">
        <f t="shared" si="988"/>
        <v>#VALUE!</v>
      </c>
      <c r="VR233" s="388" t="e">
        <f t="shared" si="988"/>
        <v>#VALUE!</v>
      </c>
      <c r="VS233" s="388" t="e">
        <f t="shared" si="988"/>
        <v>#VALUE!</v>
      </c>
      <c r="VT233" s="388" t="e">
        <f t="shared" si="988"/>
        <v>#VALUE!</v>
      </c>
      <c r="VU233" s="388" t="e">
        <f t="shared" si="988"/>
        <v>#VALUE!</v>
      </c>
      <c r="VV233" s="388" t="e">
        <f t="shared" si="988"/>
        <v>#VALUE!</v>
      </c>
      <c r="VW233" s="388" t="e">
        <f t="shared" si="988"/>
        <v>#VALUE!</v>
      </c>
      <c r="VX233" s="388" t="e">
        <f t="shared" si="988"/>
        <v>#VALUE!</v>
      </c>
      <c r="VY233" s="388" t="e">
        <f t="shared" si="988"/>
        <v>#VALUE!</v>
      </c>
      <c r="VZ233" s="388" t="e">
        <f t="shared" si="988"/>
        <v>#VALUE!</v>
      </c>
      <c r="WA233" s="388" t="e">
        <f t="shared" si="988"/>
        <v>#VALUE!</v>
      </c>
      <c r="WB233" s="388" t="e">
        <f t="shared" si="988"/>
        <v>#VALUE!</v>
      </c>
      <c r="WC233" s="388" t="e">
        <f t="shared" si="988"/>
        <v>#VALUE!</v>
      </c>
      <c r="WD233" s="388" t="e">
        <f t="shared" si="988"/>
        <v>#VALUE!</v>
      </c>
      <c r="WE233" s="388" t="e">
        <f t="shared" si="988"/>
        <v>#VALUE!</v>
      </c>
      <c r="WF233" s="388" t="e">
        <f t="shared" si="988"/>
        <v>#VALUE!</v>
      </c>
      <c r="WG233" s="388" t="e">
        <f t="shared" si="988"/>
        <v>#VALUE!</v>
      </c>
      <c r="WH233" s="388" t="e">
        <f t="shared" si="988"/>
        <v>#VALUE!</v>
      </c>
      <c r="WI233" s="386" t="e">
        <f t="shared" si="988"/>
        <v>#VALUE!</v>
      </c>
    </row>
    <row r="234" spans="1:607">
      <c r="A234" s="348"/>
      <c r="B234" s="360" t="s">
        <v>966</v>
      </c>
      <c r="C234" s="348"/>
      <c r="D234" s="348"/>
      <c r="E234" s="348"/>
      <c r="F234" s="348"/>
      <c r="G234" s="361" t="str">
        <f t="shared" si="734"/>
        <v/>
      </c>
      <c r="H234" s="361" t="str">
        <f t="shared" si="735"/>
        <v/>
      </c>
      <c r="I234" s="397"/>
      <c r="J234" s="348"/>
      <c r="K234" s="348"/>
      <c r="L234" s="348"/>
      <c r="M234" s="348"/>
      <c r="N234" s="400"/>
      <c r="O234" s="400"/>
      <c r="P234" s="400"/>
      <c r="Q234" s="400"/>
      <c r="R234" s="400"/>
      <c r="S234" s="400"/>
      <c r="T234" s="400"/>
      <c r="U234" s="400"/>
      <c r="V234" s="400"/>
      <c r="W234" s="400"/>
      <c r="X234" s="400"/>
      <c r="Y234" s="400"/>
      <c r="Z234" s="400"/>
      <c r="AA234" s="400"/>
      <c r="AB234" s="400"/>
      <c r="AC234" s="400"/>
      <c r="AD234" s="400"/>
      <c r="AE234" s="400"/>
      <c r="AF234" s="400"/>
      <c r="AG234" s="400"/>
      <c r="AH234" s="400"/>
      <c r="AI234" s="400"/>
      <c r="AJ234" s="400"/>
      <c r="AK234" s="400"/>
      <c r="AL234" s="400"/>
      <c r="AM234" s="400"/>
      <c r="AN234" s="400"/>
      <c r="AO234" s="400"/>
      <c r="AP234" s="400"/>
      <c r="AQ234" s="400"/>
      <c r="AR234" s="400"/>
      <c r="AS234" s="400"/>
      <c r="AT234" s="400"/>
      <c r="AU234" s="400"/>
      <c r="AV234" s="400"/>
      <c r="AW234" s="400"/>
      <c r="AX234" s="400"/>
      <c r="AY234" s="400"/>
      <c r="AZ234" s="400"/>
      <c r="BA234" s="400"/>
      <c r="BB234" s="400"/>
      <c r="BC234" s="400"/>
      <c r="BD234" s="400"/>
      <c r="BE234" s="400"/>
      <c r="BF234" s="400"/>
      <c r="BG234" s="400"/>
      <c r="BH234" s="400"/>
      <c r="BI234" s="400"/>
      <c r="BJ234" s="400"/>
      <c r="BK234" s="400"/>
      <c r="BL234" s="400"/>
      <c r="BM234" s="400"/>
      <c r="BN234" s="400"/>
      <c r="BO234" s="400"/>
      <c r="BP234" s="400"/>
      <c r="BQ234" s="400"/>
      <c r="BR234" s="400"/>
      <c r="BS234" s="400"/>
      <c r="BT234" s="400"/>
      <c r="BU234" s="400"/>
      <c r="BV234" s="400"/>
      <c r="BW234" s="400"/>
      <c r="BX234" s="400"/>
      <c r="BY234" s="400"/>
      <c r="BZ234" s="400"/>
      <c r="CA234" s="400"/>
      <c r="CB234" s="400"/>
      <c r="CC234" s="400"/>
      <c r="CD234" s="400"/>
      <c r="CE234" s="400"/>
      <c r="CF234" s="400"/>
      <c r="CG234" s="400"/>
      <c r="CH234" s="400"/>
      <c r="CI234" s="400"/>
      <c r="CJ234" s="400"/>
      <c r="CK234" s="400"/>
      <c r="CL234" s="400"/>
      <c r="CM234" s="400"/>
      <c r="CN234" s="400"/>
      <c r="CO234" s="400"/>
      <c r="CP234" s="400"/>
      <c r="CQ234" s="400"/>
      <c r="CR234" s="400"/>
      <c r="CS234" s="400"/>
      <c r="CT234" s="400"/>
      <c r="CU234" s="400"/>
      <c r="CV234" s="400"/>
      <c r="CW234" s="400"/>
      <c r="CX234" s="400"/>
      <c r="CY234" s="400"/>
      <c r="CZ234" s="362"/>
      <c r="DA234" s="906"/>
      <c r="DB234" s="899" t="s">
        <v>1394</v>
      </c>
      <c r="DC234" s="899"/>
      <c r="DD234" s="386" t="e">
        <f>IF(OR(DD222="",DD223=""),"",DD228/DD229)</f>
        <v>#VALUE!</v>
      </c>
      <c r="DE234" s="386" t="e">
        <f t="shared" ref="DE234:FP234" si="989">IF(OR(DE222="",DE223=""),"",DE228/DE229)</f>
        <v>#VALUE!</v>
      </c>
      <c r="DF234" s="386" t="e">
        <f t="shared" si="989"/>
        <v>#VALUE!</v>
      </c>
      <c r="DG234" s="386" t="e">
        <f t="shared" si="989"/>
        <v>#VALUE!</v>
      </c>
      <c r="DH234" s="386" t="e">
        <f t="shared" si="989"/>
        <v>#VALUE!</v>
      </c>
      <c r="DI234" s="386" t="e">
        <f t="shared" si="989"/>
        <v>#VALUE!</v>
      </c>
      <c r="DJ234" s="386" t="e">
        <f t="shared" si="989"/>
        <v>#VALUE!</v>
      </c>
      <c r="DK234" s="386" t="e">
        <f t="shared" si="989"/>
        <v>#VALUE!</v>
      </c>
      <c r="DL234" s="386" t="e">
        <f t="shared" si="989"/>
        <v>#VALUE!</v>
      </c>
      <c r="DM234" s="386" t="e">
        <f t="shared" si="989"/>
        <v>#VALUE!</v>
      </c>
      <c r="DN234" s="386" t="e">
        <f t="shared" si="989"/>
        <v>#VALUE!</v>
      </c>
      <c r="DO234" s="386" t="e">
        <f t="shared" si="989"/>
        <v>#VALUE!</v>
      </c>
      <c r="DP234" s="386" t="e">
        <f t="shared" si="989"/>
        <v>#VALUE!</v>
      </c>
      <c r="DQ234" s="386" t="e">
        <f t="shared" si="989"/>
        <v>#VALUE!</v>
      </c>
      <c r="DR234" s="386" t="e">
        <f t="shared" si="989"/>
        <v>#VALUE!</v>
      </c>
      <c r="DS234" s="386" t="e">
        <f t="shared" si="989"/>
        <v>#VALUE!</v>
      </c>
      <c r="DT234" s="386" t="e">
        <f t="shared" si="989"/>
        <v>#VALUE!</v>
      </c>
      <c r="DU234" s="386" t="e">
        <f t="shared" si="989"/>
        <v>#VALUE!</v>
      </c>
      <c r="DV234" s="386" t="e">
        <f t="shared" si="989"/>
        <v>#VALUE!</v>
      </c>
      <c r="DW234" s="386" t="e">
        <f t="shared" si="989"/>
        <v>#VALUE!</v>
      </c>
      <c r="DX234" s="387" t="e">
        <f t="shared" si="989"/>
        <v>#VALUE!</v>
      </c>
      <c r="DY234" s="386" t="e">
        <f t="shared" si="989"/>
        <v>#VALUE!</v>
      </c>
      <c r="DZ234" s="386" t="e">
        <f t="shared" si="989"/>
        <v>#VALUE!</v>
      </c>
      <c r="EA234" s="386" t="e">
        <f t="shared" si="989"/>
        <v>#VALUE!</v>
      </c>
      <c r="EB234" s="386" t="e">
        <f t="shared" si="989"/>
        <v>#VALUE!</v>
      </c>
      <c r="EC234" s="386" t="e">
        <f t="shared" si="989"/>
        <v>#VALUE!</v>
      </c>
      <c r="ED234" s="386" t="e">
        <f t="shared" si="989"/>
        <v>#VALUE!</v>
      </c>
      <c r="EE234" s="386" t="e">
        <f t="shared" si="989"/>
        <v>#VALUE!</v>
      </c>
      <c r="EF234" s="386" t="e">
        <f t="shared" si="989"/>
        <v>#VALUE!</v>
      </c>
      <c r="EG234" s="386" t="e">
        <f t="shared" si="989"/>
        <v>#VALUE!</v>
      </c>
      <c r="EH234" s="386" t="e">
        <f t="shared" si="989"/>
        <v>#VALUE!</v>
      </c>
      <c r="EI234" s="386" t="e">
        <f t="shared" si="989"/>
        <v>#VALUE!</v>
      </c>
      <c r="EJ234" s="386" t="e">
        <f t="shared" si="989"/>
        <v>#VALUE!</v>
      </c>
      <c r="EK234" s="386" t="e">
        <f t="shared" si="989"/>
        <v>#VALUE!</v>
      </c>
      <c r="EL234" s="386" t="e">
        <f t="shared" si="989"/>
        <v>#VALUE!</v>
      </c>
      <c r="EM234" s="386" t="e">
        <f t="shared" si="989"/>
        <v>#VALUE!</v>
      </c>
      <c r="EN234" s="386" t="e">
        <f t="shared" si="989"/>
        <v>#VALUE!</v>
      </c>
      <c r="EO234" s="386" t="e">
        <f t="shared" si="989"/>
        <v>#VALUE!</v>
      </c>
      <c r="EP234" s="386" t="e">
        <f t="shared" si="989"/>
        <v>#VALUE!</v>
      </c>
      <c r="EQ234" s="386" t="e">
        <f t="shared" si="989"/>
        <v>#VALUE!</v>
      </c>
      <c r="ER234" s="386" t="e">
        <f t="shared" si="989"/>
        <v>#VALUE!</v>
      </c>
      <c r="ES234" s="386" t="e">
        <f t="shared" si="989"/>
        <v>#VALUE!</v>
      </c>
      <c r="ET234" s="386" t="e">
        <f t="shared" si="989"/>
        <v>#VALUE!</v>
      </c>
      <c r="EU234" s="386" t="e">
        <f t="shared" si="989"/>
        <v>#VALUE!</v>
      </c>
      <c r="EV234" s="386" t="e">
        <f t="shared" si="989"/>
        <v>#VALUE!</v>
      </c>
      <c r="EW234" s="386" t="e">
        <f t="shared" si="989"/>
        <v>#VALUE!</v>
      </c>
      <c r="EX234" s="386" t="e">
        <f t="shared" si="989"/>
        <v>#VALUE!</v>
      </c>
      <c r="EY234" s="386" t="e">
        <f t="shared" si="989"/>
        <v>#VALUE!</v>
      </c>
      <c r="EZ234" s="386" t="e">
        <f t="shared" si="989"/>
        <v>#VALUE!</v>
      </c>
      <c r="FA234" s="386" t="e">
        <f t="shared" si="989"/>
        <v>#VALUE!</v>
      </c>
      <c r="FB234" s="386" t="e">
        <f t="shared" si="989"/>
        <v>#VALUE!</v>
      </c>
      <c r="FC234" s="386" t="e">
        <f t="shared" si="989"/>
        <v>#VALUE!</v>
      </c>
      <c r="FD234" s="386" t="e">
        <f t="shared" si="989"/>
        <v>#VALUE!</v>
      </c>
      <c r="FE234" s="386" t="e">
        <f t="shared" si="989"/>
        <v>#VALUE!</v>
      </c>
      <c r="FF234" s="386" t="e">
        <f t="shared" si="989"/>
        <v>#VALUE!</v>
      </c>
      <c r="FG234" s="386" t="e">
        <f t="shared" si="989"/>
        <v>#VALUE!</v>
      </c>
      <c r="FH234" s="386" t="e">
        <f t="shared" si="989"/>
        <v>#VALUE!</v>
      </c>
      <c r="FI234" s="386" t="e">
        <f t="shared" si="989"/>
        <v>#VALUE!</v>
      </c>
      <c r="FJ234" s="386" t="e">
        <f t="shared" si="989"/>
        <v>#VALUE!</v>
      </c>
      <c r="FK234" s="386" t="e">
        <f t="shared" si="989"/>
        <v>#VALUE!</v>
      </c>
      <c r="FL234" s="386" t="e">
        <f t="shared" si="989"/>
        <v>#VALUE!</v>
      </c>
      <c r="FM234" s="386" t="e">
        <f t="shared" si="989"/>
        <v>#VALUE!</v>
      </c>
      <c r="FN234" s="386" t="e">
        <f t="shared" si="989"/>
        <v>#VALUE!</v>
      </c>
      <c r="FO234" s="386" t="e">
        <f t="shared" si="989"/>
        <v>#VALUE!</v>
      </c>
      <c r="FP234" s="386" t="e">
        <f t="shared" si="989"/>
        <v>#VALUE!</v>
      </c>
      <c r="FQ234" s="386" t="e">
        <f t="shared" ref="FQ234:IB234" si="990">IF(OR(FQ222="",FQ223=""),"",FQ228/FQ229)</f>
        <v>#VALUE!</v>
      </c>
      <c r="FR234" s="386" t="e">
        <f t="shared" si="990"/>
        <v>#VALUE!</v>
      </c>
      <c r="FS234" s="386" t="e">
        <f t="shared" si="990"/>
        <v>#VALUE!</v>
      </c>
      <c r="FT234" s="386" t="e">
        <f t="shared" si="990"/>
        <v>#VALUE!</v>
      </c>
      <c r="FU234" s="386" t="e">
        <f t="shared" si="990"/>
        <v>#VALUE!</v>
      </c>
      <c r="FV234" s="386" t="e">
        <f t="shared" si="990"/>
        <v>#VALUE!</v>
      </c>
      <c r="FW234" s="386" t="e">
        <f t="shared" si="990"/>
        <v>#VALUE!</v>
      </c>
      <c r="FX234" s="386" t="e">
        <f t="shared" si="990"/>
        <v>#VALUE!</v>
      </c>
      <c r="FY234" s="386" t="e">
        <f t="shared" si="990"/>
        <v>#VALUE!</v>
      </c>
      <c r="FZ234" s="386" t="e">
        <f t="shared" si="990"/>
        <v>#VALUE!</v>
      </c>
      <c r="GA234" s="386" t="e">
        <f t="shared" si="990"/>
        <v>#VALUE!</v>
      </c>
      <c r="GB234" s="386" t="e">
        <f t="shared" si="990"/>
        <v>#VALUE!</v>
      </c>
      <c r="GC234" s="386" t="e">
        <f t="shared" si="990"/>
        <v>#VALUE!</v>
      </c>
      <c r="GD234" s="386" t="e">
        <f t="shared" si="990"/>
        <v>#VALUE!</v>
      </c>
      <c r="GE234" s="386" t="e">
        <f t="shared" si="990"/>
        <v>#VALUE!</v>
      </c>
      <c r="GF234" s="386" t="e">
        <f t="shared" si="990"/>
        <v>#VALUE!</v>
      </c>
      <c r="GG234" s="386" t="e">
        <f t="shared" si="990"/>
        <v>#VALUE!</v>
      </c>
      <c r="GH234" s="386" t="e">
        <f t="shared" si="990"/>
        <v>#VALUE!</v>
      </c>
      <c r="GI234" s="386" t="e">
        <f t="shared" si="990"/>
        <v>#VALUE!</v>
      </c>
      <c r="GJ234" s="386" t="e">
        <f t="shared" si="990"/>
        <v>#VALUE!</v>
      </c>
      <c r="GK234" s="386" t="e">
        <f t="shared" si="990"/>
        <v>#VALUE!</v>
      </c>
      <c r="GL234" s="386" t="e">
        <f t="shared" si="990"/>
        <v>#VALUE!</v>
      </c>
      <c r="GM234" s="386" t="e">
        <f t="shared" si="990"/>
        <v>#VALUE!</v>
      </c>
      <c r="GN234" s="386" t="e">
        <f t="shared" si="990"/>
        <v>#VALUE!</v>
      </c>
      <c r="GO234" s="386" t="e">
        <f t="shared" si="990"/>
        <v>#VALUE!</v>
      </c>
      <c r="GP234" s="386" t="e">
        <f t="shared" si="990"/>
        <v>#VALUE!</v>
      </c>
      <c r="GQ234" s="386" t="e">
        <f t="shared" si="990"/>
        <v>#VALUE!</v>
      </c>
      <c r="GR234" s="386" t="e">
        <f t="shared" si="990"/>
        <v>#VALUE!</v>
      </c>
      <c r="GS234" s="386" t="e">
        <f t="shared" si="990"/>
        <v>#VALUE!</v>
      </c>
      <c r="GT234" s="386" t="e">
        <f t="shared" si="990"/>
        <v>#VALUE!</v>
      </c>
      <c r="GU234" s="386" t="e">
        <f t="shared" si="990"/>
        <v>#VALUE!</v>
      </c>
      <c r="GV234" s="386" t="e">
        <f t="shared" si="990"/>
        <v>#VALUE!</v>
      </c>
      <c r="GW234" s="386" t="e">
        <f t="shared" si="990"/>
        <v>#VALUE!</v>
      </c>
      <c r="GX234" s="386" t="e">
        <f t="shared" si="990"/>
        <v>#VALUE!</v>
      </c>
      <c r="GY234" s="386" t="e">
        <f t="shared" si="990"/>
        <v>#VALUE!</v>
      </c>
      <c r="GZ234" s="386" t="e">
        <f t="shared" si="990"/>
        <v>#VALUE!</v>
      </c>
      <c r="HA234" s="386" t="e">
        <f t="shared" si="990"/>
        <v>#VALUE!</v>
      </c>
      <c r="HB234" s="386" t="e">
        <f t="shared" si="990"/>
        <v>#VALUE!</v>
      </c>
      <c r="HC234" s="386" t="e">
        <f t="shared" si="990"/>
        <v>#VALUE!</v>
      </c>
      <c r="HD234" s="386" t="e">
        <f t="shared" si="990"/>
        <v>#VALUE!</v>
      </c>
      <c r="HE234" s="386" t="e">
        <f t="shared" si="990"/>
        <v>#VALUE!</v>
      </c>
      <c r="HF234" s="386" t="e">
        <f t="shared" si="990"/>
        <v>#VALUE!</v>
      </c>
      <c r="HG234" s="386" t="e">
        <f t="shared" si="990"/>
        <v>#VALUE!</v>
      </c>
      <c r="HH234" s="386" t="e">
        <f t="shared" si="990"/>
        <v>#VALUE!</v>
      </c>
      <c r="HI234" s="386" t="e">
        <f t="shared" si="990"/>
        <v>#VALUE!</v>
      </c>
      <c r="HJ234" s="386" t="e">
        <f t="shared" si="990"/>
        <v>#VALUE!</v>
      </c>
      <c r="HK234" s="386" t="e">
        <f t="shared" si="990"/>
        <v>#VALUE!</v>
      </c>
      <c r="HL234" s="386" t="e">
        <f t="shared" si="990"/>
        <v>#VALUE!</v>
      </c>
      <c r="HM234" s="386" t="e">
        <f t="shared" si="990"/>
        <v>#VALUE!</v>
      </c>
      <c r="HN234" s="386" t="e">
        <f t="shared" si="990"/>
        <v>#VALUE!</v>
      </c>
      <c r="HO234" s="386" t="e">
        <f t="shared" si="990"/>
        <v>#VALUE!</v>
      </c>
      <c r="HP234" s="386" t="e">
        <f t="shared" si="990"/>
        <v>#VALUE!</v>
      </c>
      <c r="HQ234" s="386" t="e">
        <f t="shared" si="990"/>
        <v>#VALUE!</v>
      </c>
      <c r="HR234" s="386" t="e">
        <f t="shared" si="990"/>
        <v>#VALUE!</v>
      </c>
      <c r="HS234" s="386" t="e">
        <f t="shared" si="990"/>
        <v>#VALUE!</v>
      </c>
      <c r="HT234" s="386" t="e">
        <f t="shared" si="990"/>
        <v>#VALUE!</v>
      </c>
      <c r="HU234" s="386" t="e">
        <f t="shared" si="990"/>
        <v>#VALUE!</v>
      </c>
      <c r="HV234" s="386" t="e">
        <f t="shared" si="990"/>
        <v>#VALUE!</v>
      </c>
      <c r="HW234" s="386" t="e">
        <f t="shared" si="990"/>
        <v>#VALUE!</v>
      </c>
      <c r="HX234" s="386" t="e">
        <f t="shared" si="990"/>
        <v>#VALUE!</v>
      </c>
      <c r="HY234" s="386" t="e">
        <f t="shared" si="990"/>
        <v>#VALUE!</v>
      </c>
      <c r="HZ234" s="386" t="e">
        <f t="shared" si="990"/>
        <v>#VALUE!</v>
      </c>
      <c r="IA234" s="386" t="e">
        <f t="shared" si="990"/>
        <v>#VALUE!</v>
      </c>
      <c r="IB234" s="386" t="e">
        <f t="shared" si="990"/>
        <v>#VALUE!</v>
      </c>
      <c r="IC234" s="386" t="e">
        <f t="shared" ref="IC234:KN234" si="991">IF(OR(IC222="",IC223=""),"",IC228/IC229)</f>
        <v>#VALUE!</v>
      </c>
      <c r="ID234" s="386" t="e">
        <f t="shared" si="991"/>
        <v>#VALUE!</v>
      </c>
      <c r="IE234" s="386" t="e">
        <f t="shared" si="991"/>
        <v>#VALUE!</v>
      </c>
      <c r="IF234" s="386" t="e">
        <f t="shared" si="991"/>
        <v>#VALUE!</v>
      </c>
      <c r="IG234" s="386" t="e">
        <f t="shared" si="991"/>
        <v>#VALUE!</v>
      </c>
      <c r="IH234" s="386" t="e">
        <f t="shared" si="991"/>
        <v>#VALUE!</v>
      </c>
      <c r="II234" s="386" t="e">
        <f t="shared" si="991"/>
        <v>#VALUE!</v>
      </c>
      <c r="IJ234" s="386" t="e">
        <f t="shared" si="991"/>
        <v>#VALUE!</v>
      </c>
      <c r="IK234" s="386" t="e">
        <f t="shared" si="991"/>
        <v>#VALUE!</v>
      </c>
      <c r="IL234" s="386" t="e">
        <f t="shared" si="991"/>
        <v>#VALUE!</v>
      </c>
      <c r="IM234" s="386" t="e">
        <f t="shared" si="991"/>
        <v>#VALUE!</v>
      </c>
      <c r="IN234" s="386" t="e">
        <f t="shared" si="991"/>
        <v>#VALUE!</v>
      </c>
      <c r="IO234" s="386" t="e">
        <f t="shared" si="991"/>
        <v>#VALUE!</v>
      </c>
      <c r="IP234" s="386" t="e">
        <f t="shared" si="991"/>
        <v>#VALUE!</v>
      </c>
      <c r="IQ234" s="386" t="e">
        <f t="shared" si="991"/>
        <v>#VALUE!</v>
      </c>
      <c r="IR234" s="386" t="e">
        <f t="shared" si="991"/>
        <v>#VALUE!</v>
      </c>
      <c r="IS234" s="386" t="e">
        <f t="shared" si="991"/>
        <v>#VALUE!</v>
      </c>
      <c r="IT234" s="386" t="e">
        <f t="shared" si="991"/>
        <v>#VALUE!</v>
      </c>
      <c r="IU234" s="386" t="e">
        <f t="shared" si="991"/>
        <v>#VALUE!</v>
      </c>
      <c r="IV234" s="386" t="e">
        <f t="shared" si="991"/>
        <v>#VALUE!</v>
      </c>
      <c r="IW234" s="386" t="e">
        <f t="shared" si="991"/>
        <v>#VALUE!</v>
      </c>
      <c r="IX234" s="386" t="e">
        <f t="shared" si="991"/>
        <v>#VALUE!</v>
      </c>
      <c r="IY234" s="386" t="e">
        <f t="shared" si="991"/>
        <v>#VALUE!</v>
      </c>
      <c r="IZ234" s="386" t="e">
        <f t="shared" si="991"/>
        <v>#VALUE!</v>
      </c>
      <c r="JA234" s="386" t="e">
        <f t="shared" si="991"/>
        <v>#VALUE!</v>
      </c>
      <c r="JB234" s="386" t="e">
        <f t="shared" si="991"/>
        <v>#VALUE!</v>
      </c>
      <c r="JC234" s="386" t="e">
        <f t="shared" si="991"/>
        <v>#VALUE!</v>
      </c>
      <c r="JD234" s="386" t="e">
        <f t="shared" si="991"/>
        <v>#VALUE!</v>
      </c>
      <c r="JE234" s="386" t="e">
        <f t="shared" si="991"/>
        <v>#VALUE!</v>
      </c>
      <c r="JF234" s="386" t="e">
        <f t="shared" si="991"/>
        <v>#VALUE!</v>
      </c>
      <c r="JG234" s="386" t="e">
        <f t="shared" si="991"/>
        <v>#VALUE!</v>
      </c>
      <c r="JH234" s="386" t="e">
        <f t="shared" si="991"/>
        <v>#VALUE!</v>
      </c>
      <c r="JI234" s="386" t="e">
        <f t="shared" si="991"/>
        <v>#VALUE!</v>
      </c>
      <c r="JJ234" s="386" t="e">
        <f t="shared" si="991"/>
        <v>#VALUE!</v>
      </c>
      <c r="JK234" s="386" t="e">
        <f t="shared" si="991"/>
        <v>#VALUE!</v>
      </c>
      <c r="JL234" s="386" t="e">
        <f t="shared" si="991"/>
        <v>#VALUE!</v>
      </c>
      <c r="JM234" s="386" t="e">
        <f t="shared" si="991"/>
        <v>#VALUE!</v>
      </c>
      <c r="JN234" s="386" t="e">
        <f t="shared" si="991"/>
        <v>#VALUE!</v>
      </c>
      <c r="JO234" s="386" t="e">
        <f t="shared" si="991"/>
        <v>#VALUE!</v>
      </c>
      <c r="JP234" s="386" t="e">
        <f t="shared" si="991"/>
        <v>#VALUE!</v>
      </c>
      <c r="JQ234" s="386" t="e">
        <f t="shared" si="991"/>
        <v>#VALUE!</v>
      </c>
      <c r="JR234" s="386" t="e">
        <f t="shared" si="991"/>
        <v>#VALUE!</v>
      </c>
      <c r="JS234" s="386" t="e">
        <f t="shared" si="991"/>
        <v>#VALUE!</v>
      </c>
      <c r="JT234" s="386" t="e">
        <f t="shared" si="991"/>
        <v>#VALUE!</v>
      </c>
      <c r="JU234" s="386" t="e">
        <f t="shared" si="991"/>
        <v>#VALUE!</v>
      </c>
      <c r="JV234" s="386" t="e">
        <f t="shared" si="991"/>
        <v>#VALUE!</v>
      </c>
      <c r="JW234" s="386" t="e">
        <f t="shared" si="991"/>
        <v>#VALUE!</v>
      </c>
      <c r="JX234" s="386" t="e">
        <f t="shared" si="991"/>
        <v>#VALUE!</v>
      </c>
      <c r="JY234" s="386" t="e">
        <f t="shared" si="991"/>
        <v>#VALUE!</v>
      </c>
      <c r="JZ234" s="386" t="e">
        <f t="shared" si="991"/>
        <v>#VALUE!</v>
      </c>
      <c r="KA234" s="386" t="e">
        <f t="shared" si="991"/>
        <v>#VALUE!</v>
      </c>
      <c r="KB234" s="386" t="e">
        <f t="shared" si="991"/>
        <v>#VALUE!</v>
      </c>
      <c r="KC234" s="386" t="e">
        <f t="shared" si="991"/>
        <v>#VALUE!</v>
      </c>
      <c r="KD234" s="386" t="e">
        <f t="shared" si="991"/>
        <v>#VALUE!</v>
      </c>
      <c r="KE234" s="386" t="e">
        <f t="shared" si="991"/>
        <v>#VALUE!</v>
      </c>
      <c r="KF234" s="386" t="e">
        <f t="shared" si="991"/>
        <v>#VALUE!</v>
      </c>
      <c r="KG234" s="386" t="e">
        <f t="shared" si="991"/>
        <v>#VALUE!</v>
      </c>
      <c r="KH234" s="386" t="e">
        <f t="shared" si="991"/>
        <v>#VALUE!</v>
      </c>
      <c r="KI234" s="386" t="e">
        <f t="shared" si="991"/>
        <v>#VALUE!</v>
      </c>
      <c r="KJ234" s="386" t="e">
        <f t="shared" si="991"/>
        <v>#VALUE!</v>
      </c>
      <c r="KK234" s="386" t="e">
        <f t="shared" si="991"/>
        <v>#VALUE!</v>
      </c>
      <c r="KL234" s="386" t="e">
        <f t="shared" si="991"/>
        <v>#VALUE!</v>
      </c>
      <c r="KM234" s="386" t="e">
        <f t="shared" si="991"/>
        <v>#VALUE!</v>
      </c>
      <c r="KN234" s="386" t="e">
        <f t="shared" si="991"/>
        <v>#VALUE!</v>
      </c>
      <c r="KO234" s="386" t="e">
        <f t="shared" ref="KO234:MZ234" si="992">IF(OR(KO222="",KO223=""),"",KO228/KO229)</f>
        <v>#VALUE!</v>
      </c>
      <c r="KP234" s="386" t="e">
        <f t="shared" si="992"/>
        <v>#VALUE!</v>
      </c>
      <c r="KQ234" s="386" t="e">
        <f t="shared" si="992"/>
        <v>#VALUE!</v>
      </c>
      <c r="KR234" s="386" t="e">
        <f t="shared" si="992"/>
        <v>#VALUE!</v>
      </c>
      <c r="KS234" s="386" t="e">
        <f t="shared" si="992"/>
        <v>#VALUE!</v>
      </c>
      <c r="KT234" s="386" t="e">
        <f t="shared" si="992"/>
        <v>#VALUE!</v>
      </c>
      <c r="KU234" s="386" t="e">
        <f t="shared" si="992"/>
        <v>#VALUE!</v>
      </c>
      <c r="KV234" s="386" t="e">
        <f t="shared" si="992"/>
        <v>#VALUE!</v>
      </c>
      <c r="KW234" s="386" t="e">
        <f t="shared" si="992"/>
        <v>#VALUE!</v>
      </c>
      <c r="KX234" s="386" t="e">
        <f t="shared" si="992"/>
        <v>#VALUE!</v>
      </c>
      <c r="KY234" s="386" t="e">
        <f t="shared" si="992"/>
        <v>#VALUE!</v>
      </c>
      <c r="KZ234" s="386" t="e">
        <f t="shared" si="992"/>
        <v>#VALUE!</v>
      </c>
      <c r="LA234" s="386" t="e">
        <f t="shared" si="992"/>
        <v>#VALUE!</v>
      </c>
      <c r="LB234" s="386" t="e">
        <f t="shared" si="992"/>
        <v>#VALUE!</v>
      </c>
      <c r="LC234" s="386" t="e">
        <f t="shared" si="992"/>
        <v>#VALUE!</v>
      </c>
      <c r="LD234" s="386" t="e">
        <f t="shared" si="992"/>
        <v>#VALUE!</v>
      </c>
      <c r="LE234" s="386" t="e">
        <f t="shared" si="992"/>
        <v>#VALUE!</v>
      </c>
      <c r="LF234" s="386" t="e">
        <f t="shared" si="992"/>
        <v>#VALUE!</v>
      </c>
      <c r="LG234" s="386" t="e">
        <f t="shared" si="992"/>
        <v>#VALUE!</v>
      </c>
      <c r="LH234" s="386" t="e">
        <f t="shared" si="992"/>
        <v>#VALUE!</v>
      </c>
      <c r="LI234" s="386" t="e">
        <f t="shared" si="992"/>
        <v>#VALUE!</v>
      </c>
      <c r="LJ234" s="386" t="e">
        <f t="shared" si="992"/>
        <v>#VALUE!</v>
      </c>
      <c r="LK234" s="386" t="e">
        <f t="shared" si="992"/>
        <v>#VALUE!</v>
      </c>
      <c r="LL234" s="386" t="e">
        <f t="shared" si="992"/>
        <v>#VALUE!</v>
      </c>
      <c r="LM234" s="386" t="e">
        <f t="shared" si="992"/>
        <v>#VALUE!</v>
      </c>
      <c r="LN234" s="386" t="e">
        <f t="shared" si="992"/>
        <v>#VALUE!</v>
      </c>
      <c r="LO234" s="386" t="e">
        <f t="shared" si="992"/>
        <v>#VALUE!</v>
      </c>
      <c r="LP234" s="386" t="e">
        <f t="shared" si="992"/>
        <v>#VALUE!</v>
      </c>
      <c r="LQ234" s="386" t="e">
        <f t="shared" si="992"/>
        <v>#VALUE!</v>
      </c>
      <c r="LR234" s="386" t="e">
        <f t="shared" si="992"/>
        <v>#VALUE!</v>
      </c>
      <c r="LS234" s="386" t="e">
        <f t="shared" si="992"/>
        <v>#VALUE!</v>
      </c>
      <c r="LT234" s="386" t="e">
        <f t="shared" si="992"/>
        <v>#VALUE!</v>
      </c>
      <c r="LU234" s="386" t="e">
        <f t="shared" si="992"/>
        <v>#VALUE!</v>
      </c>
      <c r="LV234" s="386" t="e">
        <f t="shared" si="992"/>
        <v>#VALUE!</v>
      </c>
      <c r="LW234" s="386" t="e">
        <f t="shared" si="992"/>
        <v>#VALUE!</v>
      </c>
      <c r="LX234" s="386" t="e">
        <f t="shared" si="992"/>
        <v>#VALUE!</v>
      </c>
      <c r="LY234" s="386" t="e">
        <f t="shared" si="992"/>
        <v>#VALUE!</v>
      </c>
      <c r="LZ234" s="386" t="e">
        <f t="shared" si="992"/>
        <v>#VALUE!</v>
      </c>
      <c r="MA234" s="386" t="e">
        <f t="shared" si="992"/>
        <v>#VALUE!</v>
      </c>
      <c r="MB234" s="386" t="e">
        <f t="shared" si="992"/>
        <v>#VALUE!</v>
      </c>
      <c r="MC234" s="386" t="e">
        <f t="shared" si="992"/>
        <v>#VALUE!</v>
      </c>
      <c r="MD234" s="386" t="e">
        <f t="shared" si="992"/>
        <v>#VALUE!</v>
      </c>
      <c r="ME234" s="386" t="e">
        <f t="shared" si="992"/>
        <v>#VALUE!</v>
      </c>
      <c r="MF234" s="386" t="e">
        <f t="shared" si="992"/>
        <v>#VALUE!</v>
      </c>
      <c r="MG234" s="386" t="e">
        <f t="shared" si="992"/>
        <v>#VALUE!</v>
      </c>
      <c r="MH234" s="386" t="e">
        <f t="shared" si="992"/>
        <v>#VALUE!</v>
      </c>
      <c r="MI234" s="386" t="e">
        <f t="shared" si="992"/>
        <v>#VALUE!</v>
      </c>
      <c r="MJ234" s="386" t="e">
        <f t="shared" si="992"/>
        <v>#VALUE!</v>
      </c>
      <c r="MK234" s="386" t="e">
        <f t="shared" si="992"/>
        <v>#VALUE!</v>
      </c>
      <c r="ML234" s="386" t="e">
        <f t="shared" si="992"/>
        <v>#VALUE!</v>
      </c>
      <c r="MM234" s="386" t="e">
        <f t="shared" si="992"/>
        <v>#VALUE!</v>
      </c>
      <c r="MN234" s="386" t="e">
        <f t="shared" si="992"/>
        <v>#VALUE!</v>
      </c>
      <c r="MO234" s="386" t="e">
        <f t="shared" si="992"/>
        <v>#VALUE!</v>
      </c>
      <c r="MP234" s="386" t="e">
        <f t="shared" si="992"/>
        <v>#VALUE!</v>
      </c>
      <c r="MQ234" s="386" t="e">
        <f t="shared" si="992"/>
        <v>#VALUE!</v>
      </c>
      <c r="MR234" s="386" t="e">
        <f t="shared" si="992"/>
        <v>#VALUE!</v>
      </c>
      <c r="MS234" s="386" t="e">
        <f t="shared" si="992"/>
        <v>#VALUE!</v>
      </c>
      <c r="MT234" s="386" t="e">
        <f t="shared" si="992"/>
        <v>#VALUE!</v>
      </c>
      <c r="MU234" s="386" t="e">
        <f t="shared" si="992"/>
        <v>#VALUE!</v>
      </c>
      <c r="MV234" s="386" t="e">
        <f t="shared" si="992"/>
        <v>#VALUE!</v>
      </c>
      <c r="MW234" s="386" t="e">
        <f t="shared" si="992"/>
        <v>#VALUE!</v>
      </c>
      <c r="MX234" s="386" t="e">
        <f t="shared" si="992"/>
        <v>#VALUE!</v>
      </c>
      <c r="MY234" s="386" t="e">
        <f t="shared" si="992"/>
        <v>#VALUE!</v>
      </c>
      <c r="MZ234" s="386" t="e">
        <f t="shared" si="992"/>
        <v>#VALUE!</v>
      </c>
      <c r="NA234" s="386" t="e">
        <f t="shared" ref="NA234:PL234" si="993">IF(OR(NA222="",NA223=""),"",NA228/NA229)</f>
        <v>#VALUE!</v>
      </c>
      <c r="NB234" s="386" t="e">
        <f t="shared" si="993"/>
        <v>#VALUE!</v>
      </c>
      <c r="NC234" s="386" t="e">
        <f t="shared" si="993"/>
        <v>#VALUE!</v>
      </c>
      <c r="ND234" s="386" t="e">
        <f t="shared" si="993"/>
        <v>#VALUE!</v>
      </c>
      <c r="NE234" s="386" t="e">
        <f t="shared" si="993"/>
        <v>#VALUE!</v>
      </c>
      <c r="NF234" s="386" t="e">
        <f t="shared" si="993"/>
        <v>#VALUE!</v>
      </c>
      <c r="NG234" s="386" t="e">
        <f t="shared" si="993"/>
        <v>#VALUE!</v>
      </c>
      <c r="NH234" s="386" t="e">
        <f t="shared" si="993"/>
        <v>#VALUE!</v>
      </c>
      <c r="NI234" s="386" t="e">
        <f t="shared" si="993"/>
        <v>#VALUE!</v>
      </c>
      <c r="NJ234" s="386" t="e">
        <f t="shared" si="993"/>
        <v>#VALUE!</v>
      </c>
      <c r="NK234" s="386" t="e">
        <f t="shared" si="993"/>
        <v>#VALUE!</v>
      </c>
      <c r="NL234" s="386" t="e">
        <f t="shared" si="993"/>
        <v>#VALUE!</v>
      </c>
      <c r="NM234" s="386" t="e">
        <f t="shared" si="993"/>
        <v>#VALUE!</v>
      </c>
      <c r="NN234" s="386" t="e">
        <f t="shared" si="993"/>
        <v>#VALUE!</v>
      </c>
      <c r="NO234" s="386" t="e">
        <f t="shared" si="993"/>
        <v>#VALUE!</v>
      </c>
      <c r="NP234" s="386" t="e">
        <f t="shared" si="993"/>
        <v>#VALUE!</v>
      </c>
      <c r="NQ234" s="386" t="e">
        <f t="shared" si="993"/>
        <v>#VALUE!</v>
      </c>
      <c r="NR234" s="386" t="e">
        <f t="shared" si="993"/>
        <v>#VALUE!</v>
      </c>
      <c r="NS234" s="386" t="e">
        <f t="shared" si="993"/>
        <v>#VALUE!</v>
      </c>
      <c r="NT234" s="386" t="e">
        <f t="shared" si="993"/>
        <v>#VALUE!</v>
      </c>
      <c r="NU234" s="386" t="e">
        <f t="shared" si="993"/>
        <v>#VALUE!</v>
      </c>
      <c r="NV234" s="386" t="e">
        <f t="shared" si="993"/>
        <v>#VALUE!</v>
      </c>
      <c r="NW234" s="386" t="e">
        <f t="shared" si="993"/>
        <v>#VALUE!</v>
      </c>
      <c r="NX234" s="386" t="e">
        <f t="shared" si="993"/>
        <v>#VALUE!</v>
      </c>
      <c r="NY234" s="386" t="e">
        <f t="shared" si="993"/>
        <v>#VALUE!</v>
      </c>
      <c r="NZ234" s="386" t="e">
        <f t="shared" si="993"/>
        <v>#VALUE!</v>
      </c>
      <c r="OA234" s="386" t="e">
        <f t="shared" si="993"/>
        <v>#VALUE!</v>
      </c>
      <c r="OB234" s="386" t="e">
        <f t="shared" si="993"/>
        <v>#VALUE!</v>
      </c>
      <c r="OC234" s="386" t="e">
        <f t="shared" si="993"/>
        <v>#VALUE!</v>
      </c>
      <c r="OD234" s="386" t="e">
        <f t="shared" si="993"/>
        <v>#VALUE!</v>
      </c>
      <c r="OE234" s="386" t="e">
        <f t="shared" si="993"/>
        <v>#VALUE!</v>
      </c>
      <c r="OF234" s="386" t="e">
        <f t="shared" si="993"/>
        <v>#VALUE!</v>
      </c>
      <c r="OG234" s="386" t="e">
        <f t="shared" si="993"/>
        <v>#VALUE!</v>
      </c>
      <c r="OH234" s="386" t="e">
        <f t="shared" si="993"/>
        <v>#VALUE!</v>
      </c>
      <c r="OI234" s="386" t="e">
        <f t="shared" si="993"/>
        <v>#VALUE!</v>
      </c>
      <c r="OJ234" s="386" t="e">
        <f t="shared" si="993"/>
        <v>#VALUE!</v>
      </c>
      <c r="OK234" s="386" t="e">
        <f t="shared" si="993"/>
        <v>#VALUE!</v>
      </c>
      <c r="OL234" s="386" t="e">
        <f t="shared" si="993"/>
        <v>#VALUE!</v>
      </c>
      <c r="OM234" s="386" t="e">
        <f t="shared" si="993"/>
        <v>#VALUE!</v>
      </c>
      <c r="ON234" s="386" t="e">
        <f t="shared" si="993"/>
        <v>#VALUE!</v>
      </c>
      <c r="OO234" s="386" t="e">
        <f t="shared" si="993"/>
        <v>#VALUE!</v>
      </c>
      <c r="OP234" s="386" t="e">
        <f t="shared" si="993"/>
        <v>#VALUE!</v>
      </c>
      <c r="OQ234" s="388" t="e">
        <f t="shared" si="993"/>
        <v>#VALUE!</v>
      </c>
      <c r="OR234" s="388" t="e">
        <f t="shared" si="993"/>
        <v>#VALUE!</v>
      </c>
      <c r="OS234" s="388" t="e">
        <f t="shared" si="993"/>
        <v>#VALUE!</v>
      </c>
      <c r="OT234" s="388" t="e">
        <f t="shared" si="993"/>
        <v>#VALUE!</v>
      </c>
      <c r="OU234" s="388" t="e">
        <f t="shared" si="993"/>
        <v>#VALUE!</v>
      </c>
      <c r="OV234" s="388" t="e">
        <f t="shared" si="993"/>
        <v>#VALUE!</v>
      </c>
      <c r="OW234" s="388" t="e">
        <f t="shared" si="993"/>
        <v>#VALUE!</v>
      </c>
      <c r="OX234" s="388" t="e">
        <f t="shared" si="993"/>
        <v>#VALUE!</v>
      </c>
      <c r="OY234" s="388" t="e">
        <f t="shared" si="993"/>
        <v>#VALUE!</v>
      </c>
      <c r="OZ234" s="388" t="e">
        <f t="shared" si="993"/>
        <v>#VALUE!</v>
      </c>
      <c r="PA234" s="388" t="e">
        <f t="shared" si="993"/>
        <v>#VALUE!</v>
      </c>
      <c r="PB234" s="388" t="e">
        <f t="shared" si="993"/>
        <v>#VALUE!</v>
      </c>
      <c r="PC234" s="388" t="e">
        <f t="shared" si="993"/>
        <v>#VALUE!</v>
      </c>
      <c r="PD234" s="388" t="e">
        <f t="shared" si="993"/>
        <v>#VALUE!</v>
      </c>
      <c r="PE234" s="388" t="e">
        <f t="shared" si="993"/>
        <v>#VALUE!</v>
      </c>
      <c r="PF234" s="388" t="e">
        <f t="shared" si="993"/>
        <v>#VALUE!</v>
      </c>
      <c r="PG234" s="388" t="e">
        <f t="shared" si="993"/>
        <v>#VALUE!</v>
      </c>
      <c r="PH234" s="388" t="e">
        <f t="shared" si="993"/>
        <v>#VALUE!</v>
      </c>
      <c r="PI234" s="388" t="e">
        <f t="shared" si="993"/>
        <v>#VALUE!</v>
      </c>
      <c r="PJ234" s="388" t="e">
        <f t="shared" si="993"/>
        <v>#VALUE!</v>
      </c>
      <c r="PK234" s="388" t="e">
        <f t="shared" si="993"/>
        <v>#VALUE!</v>
      </c>
      <c r="PL234" s="388" t="e">
        <f t="shared" si="993"/>
        <v>#VALUE!</v>
      </c>
      <c r="PM234" s="388" t="e">
        <f t="shared" ref="PM234:RX234" si="994">IF(OR(PM222="",PM223=""),"",PM228/PM229)</f>
        <v>#VALUE!</v>
      </c>
      <c r="PN234" s="388" t="e">
        <f t="shared" si="994"/>
        <v>#VALUE!</v>
      </c>
      <c r="PO234" s="388" t="e">
        <f t="shared" si="994"/>
        <v>#VALUE!</v>
      </c>
      <c r="PP234" s="388" t="e">
        <f t="shared" si="994"/>
        <v>#VALUE!</v>
      </c>
      <c r="PQ234" s="388" t="e">
        <f t="shared" si="994"/>
        <v>#VALUE!</v>
      </c>
      <c r="PR234" s="388" t="e">
        <f t="shared" si="994"/>
        <v>#VALUE!</v>
      </c>
      <c r="PS234" s="388" t="e">
        <f t="shared" si="994"/>
        <v>#VALUE!</v>
      </c>
      <c r="PT234" s="388" t="e">
        <f t="shared" si="994"/>
        <v>#VALUE!</v>
      </c>
      <c r="PU234" s="388" t="e">
        <f t="shared" si="994"/>
        <v>#VALUE!</v>
      </c>
      <c r="PV234" s="388" t="e">
        <f t="shared" si="994"/>
        <v>#VALUE!</v>
      </c>
      <c r="PW234" s="388" t="e">
        <f t="shared" si="994"/>
        <v>#VALUE!</v>
      </c>
      <c r="PX234" s="388" t="e">
        <f t="shared" si="994"/>
        <v>#VALUE!</v>
      </c>
      <c r="PY234" s="388" t="e">
        <f t="shared" si="994"/>
        <v>#VALUE!</v>
      </c>
      <c r="PZ234" s="388" t="e">
        <f t="shared" si="994"/>
        <v>#VALUE!</v>
      </c>
      <c r="QA234" s="388" t="e">
        <f t="shared" si="994"/>
        <v>#VALUE!</v>
      </c>
      <c r="QB234" s="388" t="e">
        <f t="shared" si="994"/>
        <v>#VALUE!</v>
      </c>
      <c r="QC234" s="388" t="e">
        <f t="shared" si="994"/>
        <v>#VALUE!</v>
      </c>
      <c r="QD234" s="388" t="e">
        <f t="shared" si="994"/>
        <v>#VALUE!</v>
      </c>
      <c r="QE234" s="388" t="e">
        <f t="shared" si="994"/>
        <v>#VALUE!</v>
      </c>
      <c r="QF234" s="388" t="e">
        <f t="shared" si="994"/>
        <v>#VALUE!</v>
      </c>
      <c r="QG234" s="388" t="e">
        <f t="shared" si="994"/>
        <v>#VALUE!</v>
      </c>
      <c r="QH234" s="388" t="e">
        <f t="shared" si="994"/>
        <v>#VALUE!</v>
      </c>
      <c r="QI234" s="388" t="e">
        <f t="shared" si="994"/>
        <v>#VALUE!</v>
      </c>
      <c r="QJ234" s="388" t="e">
        <f t="shared" si="994"/>
        <v>#VALUE!</v>
      </c>
      <c r="QK234" s="388" t="e">
        <f t="shared" si="994"/>
        <v>#VALUE!</v>
      </c>
      <c r="QL234" s="388" t="e">
        <f t="shared" si="994"/>
        <v>#VALUE!</v>
      </c>
      <c r="QM234" s="388" t="e">
        <f t="shared" si="994"/>
        <v>#VALUE!</v>
      </c>
      <c r="QN234" s="388" t="e">
        <f t="shared" si="994"/>
        <v>#VALUE!</v>
      </c>
      <c r="QO234" s="388" t="e">
        <f t="shared" si="994"/>
        <v>#VALUE!</v>
      </c>
      <c r="QP234" s="388" t="e">
        <f t="shared" si="994"/>
        <v>#VALUE!</v>
      </c>
      <c r="QQ234" s="388" t="e">
        <f t="shared" si="994"/>
        <v>#VALUE!</v>
      </c>
      <c r="QR234" s="388" t="e">
        <f t="shared" si="994"/>
        <v>#VALUE!</v>
      </c>
      <c r="QS234" s="388" t="e">
        <f t="shared" si="994"/>
        <v>#VALUE!</v>
      </c>
      <c r="QT234" s="388" t="e">
        <f t="shared" si="994"/>
        <v>#VALUE!</v>
      </c>
      <c r="QU234" s="388" t="e">
        <f t="shared" si="994"/>
        <v>#VALUE!</v>
      </c>
      <c r="QV234" s="388" t="e">
        <f t="shared" si="994"/>
        <v>#VALUE!</v>
      </c>
      <c r="QW234" s="388" t="e">
        <f t="shared" si="994"/>
        <v>#VALUE!</v>
      </c>
      <c r="QX234" s="388" t="e">
        <f t="shared" si="994"/>
        <v>#VALUE!</v>
      </c>
      <c r="QY234" s="388" t="e">
        <f t="shared" si="994"/>
        <v>#VALUE!</v>
      </c>
      <c r="QZ234" s="388" t="e">
        <f t="shared" si="994"/>
        <v>#VALUE!</v>
      </c>
      <c r="RA234" s="388" t="e">
        <f t="shared" si="994"/>
        <v>#VALUE!</v>
      </c>
      <c r="RB234" s="388" t="e">
        <f t="shared" si="994"/>
        <v>#VALUE!</v>
      </c>
      <c r="RC234" s="388" t="e">
        <f t="shared" si="994"/>
        <v>#VALUE!</v>
      </c>
      <c r="RD234" s="388" t="e">
        <f t="shared" si="994"/>
        <v>#VALUE!</v>
      </c>
      <c r="RE234" s="388" t="e">
        <f t="shared" si="994"/>
        <v>#VALUE!</v>
      </c>
      <c r="RF234" s="388" t="e">
        <f t="shared" si="994"/>
        <v>#VALUE!</v>
      </c>
      <c r="RG234" s="388" t="e">
        <f t="shared" si="994"/>
        <v>#VALUE!</v>
      </c>
      <c r="RH234" s="388" t="e">
        <f t="shared" si="994"/>
        <v>#VALUE!</v>
      </c>
      <c r="RI234" s="388" t="e">
        <f t="shared" si="994"/>
        <v>#VALUE!</v>
      </c>
      <c r="RJ234" s="388" t="e">
        <f t="shared" si="994"/>
        <v>#VALUE!</v>
      </c>
      <c r="RK234" s="388" t="e">
        <f t="shared" si="994"/>
        <v>#VALUE!</v>
      </c>
      <c r="RL234" s="388" t="e">
        <f t="shared" si="994"/>
        <v>#VALUE!</v>
      </c>
      <c r="RM234" s="388" t="e">
        <f t="shared" si="994"/>
        <v>#VALUE!</v>
      </c>
      <c r="RN234" s="388" t="e">
        <f t="shared" si="994"/>
        <v>#VALUE!</v>
      </c>
      <c r="RO234" s="388" t="e">
        <f t="shared" si="994"/>
        <v>#VALUE!</v>
      </c>
      <c r="RP234" s="388" t="e">
        <f t="shared" si="994"/>
        <v>#VALUE!</v>
      </c>
      <c r="RQ234" s="388" t="e">
        <f t="shared" si="994"/>
        <v>#VALUE!</v>
      </c>
      <c r="RR234" s="388" t="e">
        <f t="shared" si="994"/>
        <v>#VALUE!</v>
      </c>
      <c r="RS234" s="388" t="e">
        <f t="shared" si="994"/>
        <v>#VALUE!</v>
      </c>
      <c r="RT234" s="388" t="e">
        <f t="shared" si="994"/>
        <v>#VALUE!</v>
      </c>
      <c r="RU234" s="388" t="e">
        <f t="shared" si="994"/>
        <v>#VALUE!</v>
      </c>
      <c r="RV234" s="388" t="e">
        <f t="shared" si="994"/>
        <v>#VALUE!</v>
      </c>
      <c r="RW234" s="388" t="e">
        <f t="shared" si="994"/>
        <v>#VALUE!</v>
      </c>
      <c r="RX234" s="388" t="e">
        <f t="shared" si="994"/>
        <v>#VALUE!</v>
      </c>
      <c r="RY234" s="388" t="e">
        <f t="shared" ref="RY234:UJ234" si="995">IF(OR(RY222="",RY223=""),"",RY228/RY229)</f>
        <v>#VALUE!</v>
      </c>
      <c r="RZ234" s="388" t="e">
        <f t="shared" si="995"/>
        <v>#VALUE!</v>
      </c>
      <c r="SA234" s="388" t="e">
        <f t="shared" si="995"/>
        <v>#VALUE!</v>
      </c>
      <c r="SB234" s="388" t="e">
        <f t="shared" si="995"/>
        <v>#VALUE!</v>
      </c>
      <c r="SC234" s="388" t="e">
        <f t="shared" si="995"/>
        <v>#VALUE!</v>
      </c>
      <c r="SD234" s="388" t="e">
        <f t="shared" si="995"/>
        <v>#VALUE!</v>
      </c>
      <c r="SE234" s="388" t="e">
        <f t="shared" si="995"/>
        <v>#VALUE!</v>
      </c>
      <c r="SF234" s="388" t="e">
        <f t="shared" si="995"/>
        <v>#VALUE!</v>
      </c>
      <c r="SG234" s="388" t="e">
        <f t="shared" si="995"/>
        <v>#VALUE!</v>
      </c>
      <c r="SH234" s="388" t="e">
        <f t="shared" si="995"/>
        <v>#VALUE!</v>
      </c>
      <c r="SI234" s="388" t="e">
        <f t="shared" si="995"/>
        <v>#VALUE!</v>
      </c>
      <c r="SJ234" s="388" t="e">
        <f t="shared" si="995"/>
        <v>#VALUE!</v>
      </c>
      <c r="SK234" s="388" t="e">
        <f t="shared" si="995"/>
        <v>#VALUE!</v>
      </c>
      <c r="SL234" s="388" t="e">
        <f t="shared" si="995"/>
        <v>#VALUE!</v>
      </c>
      <c r="SM234" s="388" t="e">
        <f t="shared" si="995"/>
        <v>#VALUE!</v>
      </c>
      <c r="SN234" s="388" t="e">
        <f t="shared" si="995"/>
        <v>#VALUE!</v>
      </c>
      <c r="SO234" s="388" t="e">
        <f t="shared" si="995"/>
        <v>#VALUE!</v>
      </c>
      <c r="SP234" s="388" t="e">
        <f t="shared" si="995"/>
        <v>#VALUE!</v>
      </c>
      <c r="SQ234" s="388" t="e">
        <f t="shared" si="995"/>
        <v>#VALUE!</v>
      </c>
      <c r="SR234" s="388" t="e">
        <f t="shared" si="995"/>
        <v>#VALUE!</v>
      </c>
      <c r="SS234" s="388" t="e">
        <f t="shared" si="995"/>
        <v>#VALUE!</v>
      </c>
      <c r="ST234" s="388" t="e">
        <f t="shared" si="995"/>
        <v>#VALUE!</v>
      </c>
      <c r="SU234" s="388" t="e">
        <f t="shared" si="995"/>
        <v>#VALUE!</v>
      </c>
      <c r="SV234" s="388" t="e">
        <f t="shared" si="995"/>
        <v>#VALUE!</v>
      </c>
      <c r="SW234" s="388" t="e">
        <f t="shared" si="995"/>
        <v>#VALUE!</v>
      </c>
      <c r="SX234" s="388" t="e">
        <f t="shared" si="995"/>
        <v>#VALUE!</v>
      </c>
      <c r="SY234" s="388" t="e">
        <f t="shared" si="995"/>
        <v>#VALUE!</v>
      </c>
      <c r="SZ234" s="388" t="e">
        <f t="shared" si="995"/>
        <v>#VALUE!</v>
      </c>
      <c r="TA234" s="388" t="e">
        <f t="shared" si="995"/>
        <v>#VALUE!</v>
      </c>
      <c r="TB234" s="388" t="e">
        <f t="shared" si="995"/>
        <v>#VALUE!</v>
      </c>
      <c r="TC234" s="388" t="e">
        <f t="shared" si="995"/>
        <v>#VALUE!</v>
      </c>
      <c r="TD234" s="388" t="e">
        <f t="shared" si="995"/>
        <v>#VALUE!</v>
      </c>
      <c r="TE234" s="388" t="e">
        <f t="shared" si="995"/>
        <v>#VALUE!</v>
      </c>
      <c r="TF234" s="388" t="e">
        <f t="shared" si="995"/>
        <v>#VALUE!</v>
      </c>
      <c r="TG234" s="388" t="e">
        <f t="shared" si="995"/>
        <v>#VALUE!</v>
      </c>
      <c r="TH234" s="388" t="e">
        <f t="shared" si="995"/>
        <v>#VALUE!</v>
      </c>
      <c r="TI234" s="388" t="e">
        <f t="shared" si="995"/>
        <v>#VALUE!</v>
      </c>
      <c r="TJ234" s="388" t="e">
        <f t="shared" si="995"/>
        <v>#VALUE!</v>
      </c>
      <c r="TK234" s="388" t="e">
        <f t="shared" si="995"/>
        <v>#VALUE!</v>
      </c>
      <c r="TL234" s="388" t="e">
        <f t="shared" si="995"/>
        <v>#VALUE!</v>
      </c>
      <c r="TM234" s="388" t="e">
        <f t="shared" si="995"/>
        <v>#VALUE!</v>
      </c>
      <c r="TN234" s="388" t="e">
        <f t="shared" si="995"/>
        <v>#VALUE!</v>
      </c>
      <c r="TO234" s="388" t="e">
        <f t="shared" si="995"/>
        <v>#VALUE!</v>
      </c>
      <c r="TP234" s="388" t="e">
        <f t="shared" si="995"/>
        <v>#VALUE!</v>
      </c>
      <c r="TQ234" s="388" t="e">
        <f t="shared" si="995"/>
        <v>#VALUE!</v>
      </c>
      <c r="TR234" s="388" t="e">
        <f t="shared" si="995"/>
        <v>#VALUE!</v>
      </c>
      <c r="TS234" s="388" t="e">
        <f t="shared" si="995"/>
        <v>#VALUE!</v>
      </c>
      <c r="TT234" s="388" t="e">
        <f t="shared" si="995"/>
        <v>#VALUE!</v>
      </c>
      <c r="TU234" s="388" t="e">
        <f t="shared" si="995"/>
        <v>#VALUE!</v>
      </c>
      <c r="TV234" s="388" t="e">
        <f t="shared" si="995"/>
        <v>#VALUE!</v>
      </c>
      <c r="TW234" s="388" t="e">
        <f t="shared" si="995"/>
        <v>#VALUE!</v>
      </c>
      <c r="TX234" s="388" t="e">
        <f t="shared" si="995"/>
        <v>#VALUE!</v>
      </c>
      <c r="TY234" s="388" t="e">
        <f t="shared" si="995"/>
        <v>#VALUE!</v>
      </c>
      <c r="TZ234" s="388" t="e">
        <f t="shared" si="995"/>
        <v>#VALUE!</v>
      </c>
      <c r="UA234" s="388" t="e">
        <f t="shared" si="995"/>
        <v>#VALUE!</v>
      </c>
      <c r="UB234" s="388" t="e">
        <f t="shared" si="995"/>
        <v>#VALUE!</v>
      </c>
      <c r="UC234" s="388" t="e">
        <f t="shared" si="995"/>
        <v>#VALUE!</v>
      </c>
      <c r="UD234" s="388" t="e">
        <f t="shared" si="995"/>
        <v>#VALUE!</v>
      </c>
      <c r="UE234" s="388" t="e">
        <f t="shared" si="995"/>
        <v>#VALUE!</v>
      </c>
      <c r="UF234" s="388" t="e">
        <f t="shared" si="995"/>
        <v>#VALUE!</v>
      </c>
      <c r="UG234" s="388" t="e">
        <f t="shared" si="995"/>
        <v>#VALUE!</v>
      </c>
      <c r="UH234" s="388" t="e">
        <f t="shared" si="995"/>
        <v>#VALUE!</v>
      </c>
      <c r="UI234" s="388" t="e">
        <f t="shared" si="995"/>
        <v>#VALUE!</v>
      </c>
      <c r="UJ234" s="388" t="e">
        <f t="shared" si="995"/>
        <v>#VALUE!</v>
      </c>
      <c r="UK234" s="388" t="e">
        <f t="shared" ref="UK234:WI234" si="996">IF(OR(UK222="",UK223=""),"",UK228/UK229)</f>
        <v>#VALUE!</v>
      </c>
      <c r="UL234" s="388" t="e">
        <f t="shared" si="996"/>
        <v>#VALUE!</v>
      </c>
      <c r="UM234" s="388" t="e">
        <f t="shared" si="996"/>
        <v>#VALUE!</v>
      </c>
      <c r="UN234" s="388" t="e">
        <f t="shared" si="996"/>
        <v>#VALUE!</v>
      </c>
      <c r="UO234" s="388" t="e">
        <f t="shared" si="996"/>
        <v>#VALUE!</v>
      </c>
      <c r="UP234" s="388" t="e">
        <f t="shared" si="996"/>
        <v>#VALUE!</v>
      </c>
      <c r="UQ234" s="388" t="e">
        <f t="shared" si="996"/>
        <v>#VALUE!</v>
      </c>
      <c r="UR234" s="388" t="e">
        <f t="shared" si="996"/>
        <v>#VALUE!</v>
      </c>
      <c r="US234" s="388" t="e">
        <f t="shared" si="996"/>
        <v>#VALUE!</v>
      </c>
      <c r="UT234" s="388" t="e">
        <f t="shared" si="996"/>
        <v>#VALUE!</v>
      </c>
      <c r="UU234" s="388" t="e">
        <f t="shared" si="996"/>
        <v>#VALUE!</v>
      </c>
      <c r="UV234" s="388" t="e">
        <f t="shared" si="996"/>
        <v>#VALUE!</v>
      </c>
      <c r="UW234" s="388" t="e">
        <f t="shared" si="996"/>
        <v>#VALUE!</v>
      </c>
      <c r="UX234" s="388" t="e">
        <f t="shared" si="996"/>
        <v>#VALUE!</v>
      </c>
      <c r="UY234" s="388" t="e">
        <f t="shared" si="996"/>
        <v>#VALUE!</v>
      </c>
      <c r="UZ234" s="388" t="e">
        <f t="shared" si="996"/>
        <v>#VALUE!</v>
      </c>
      <c r="VA234" s="388" t="e">
        <f t="shared" si="996"/>
        <v>#VALUE!</v>
      </c>
      <c r="VB234" s="388" t="e">
        <f t="shared" si="996"/>
        <v>#VALUE!</v>
      </c>
      <c r="VC234" s="388" t="e">
        <f t="shared" si="996"/>
        <v>#VALUE!</v>
      </c>
      <c r="VD234" s="388" t="e">
        <f t="shared" si="996"/>
        <v>#VALUE!</v>
      </c>
      <c r="VE234" s="388" t="e">
        <f t="shared" si="996"/>
        <v>#VALUE!</v>
      </c>
      <c r="VF234" s="388" t="e">
        <f t="shared" si="996"/>
        <v>#VALUE!</v>
      </c>
      <c r="VG234" s="388" t="e">
        <f t="shared" si="996"/>
        <v>#VALUE!</v>
      </c>
      <c r="VH234" s="388" t="e">
        <f t="shared" si="996"/>
        <v>#VALUE!</v>
      </c>
      <c r="VI234" s="388" t="e">
        <f t="shared" si="996"/>
        <v>#VALUE!</v>
      </c>
      <c r="VJ234" s="388" t="e">
        <f t="shared" si="996"/>
        <v>#VALUE!</v>
      </c>
      <c r="VK234" s="388" t="e">
        <f t="shared" si="996"/>
        <v>#VALUE!</v>
      </c>
      <c r="VL234" s="388" t="e">
        <f t="shared" si="996"/>
        <v>#VALUE!</v>
      </c>
      <c r="VM234" s="388" t="e">
        <f t="shared" si="996"/>
        <v>#VALUE!</v>
      </c>
      <c r="VN234" s="388" t="e">
        <f t="shared" si="996"/>
        <v>#VALUE!</v>
      </c>
      <c r="VO234" s="388" t="e">
        <f t="shared" si="996"/>
        <v>#VALUE!</v>
      </c>
      <c r="VP234" s="388" t="e">
        <f t="shared" si="996"/>
        <v>#VALUE!</v>
      </c>
      <c r="VQ234" s="388" t="e">
        <f t="shared" si="996"/>
        <v>#VALUE!</v>
      </c>
      <c r="VR234" s="388" t="e">
        <f t="shared" si="996"/>
        <v>#VALUE!</v>
      </c>
      <c r="VS234" s="388" t="e">
        <f t="shared" si="996"/>
        <v>#VALUE!</v>
      </c>
      <c r="VT234" s="388" t="e">
        <f t="shared" si="996"/>
        <v>#VALUE!</v>
      </c>
      <c r="VU234" s="388" t="e">
        <f t="shared" si="996"/>
        <v>#VALUE!</v>
      </c>
      <c r="VV234" s="388" t="e">
        <f t="shared" si="996"/>
        <v>#VALUE!</v>
      </c>
      <c r="VW234" s="388" t="e">
        <f t="shared" si="996"/>
        <v>#VALUE!</v>
      </c>
      <c r="VX234" s="388" t="e">
        <f t="shared" si="996"/>
        <v>#VALUE!</v>
      </c>
      <c r="VY234" s="388" t="e">
        <f t="shared" si="996"/>
        <v>#VALUE!</v>
      </c>
      <c r="VZ234" s="388" t="e">
        <f t="shared" si="996"/>
        <v>#VALUE!</v>
      </c>
      <c r="WA234" s="388" t="e">
        <f t="shared" si="996"/>
        <v>#VALUE!</v>
      </c>
      <c r="WB234" s="388" t="e">
        <f t="shared" si="996"/>
        <v>#VALUE!</v>
      </c>
      <c r="WC234" s="388" t="e">
        <f t="shared" si="996"/>
        <v>#VALUE!</v>
      </c>
      <c r="WD234" s="388" t="e">
        <f t="shared" si="996"/>
        <v>#VALUE!</v>
      </c>
      <c r="WE234" s="388" t="e">
        <f t="shared" si="996"/>
        <v>#VALUE!</v>
      </c>
      <c r="WF234" s="388" t="e">
        <f t="shared" si="996"/>
        <v>#VALUE!</v>
      </c>
      <c r="WG234" s="388" t="e">
        <f t="shared" si="996"/>
        <v>#VALUE!</v>
      </c>
      <c r="WH234" s="388" t="e">
        <f t="shared" si="996"/>
        <v>#VALUE!</v>
      </c>
      <c r="WI234" s="386" t="e">
        <f t="shared" si="996"/>
        <v>#VALUE!</v>
      </c>
    </row>
    <row r="235" spans="1:607">
      <c r="A235" s="348"/>
      <c r="B235" s="360" t="s">
        <v>967</v>
      </c>
      <c r="C235" s="348"/>
      <c r="D235" s="348"/>
      <c r="E235" s="348"/>
      <c r="F235" s="348"/>
      <c r="G235" s="361" t="str">
        <f t="shared" si="734"/>
        <v/>
      </c>
      <c r="H235" s="361" t="str">
        <f t="shared" si="735"/>
        <v/>
      </c>
      <c r="I235" s="397"/>
      <c r="J235" s="348"/>
      <c r="K235" s="348"/>
      <c r="L235" s="348"/>
      <c r="M235" s="348"/>
      <c r="N235" s="400"/>
      <c r="O235" s="400"/>
      <c r="P235" s="400"/>
      <c r="Q235" s="400"/>
      <c r="R235" s="400"/>
      <c r="S235" s="400"/>
      <c r="T235" s="400"/>
      <c r="U235" s="400"/>
      <c r="V235" s="400"/>
      <c r="W235" s="400"/>
      <c r="X235" s="400"/>
      <c r="Y235" s="400"/>
      <c r="Z235" s="400"/>
      <c r="AA235" s="400"/>
      <c r="AB235" s="400"/>
      <c r="AC235" s="400"/>
      <c r="AD235" s="400"/>
      <c r="AE235" s="400"/>
      <c r="AF235" s="400"/>
      <c r="AG235" s="400"/>
      <c r="AH235" s="400"/>
      <c r="AI235" s="400"/>
      <c r="AJ235" s="400"/>
      <c r="AK235" s="400"/>
      <c r="AL235" s="400"/>
      <c r="AM235" s="400"/>
      <c r="AN235" s="400"/>
      <c r="AO235" s="400"/>
      <c r="AP235" s="400"/>
      <c r="AQ235" s="400"/>
      <c r="AR235" s="400"/>
      <c r="AS235" s="400"/>
      <c r="AT235" s="400"/>
      <c r="AU235" s="400"/>
      <c r="AV235" s="400"/>
      <c r="AW235" s="400"/>
      <c r="AX235" s="400"/>
      <c r="AY235" s="400"/>
      <c r="AZ235" s="400"/>
      <c r="BA235" s="400"/>
      <c r="BB235" s="400"/>
      <c r="BC235" s="400"/>
      <c r="BD235" s="400"/>
      <c r="BE235" s="400"/>
      <c r="BF235" s="400"/>
      <c r="BG235" s="400"/>
      <c r="BH235" s="400"/>
      <c r="BI235" s="400"/>
      <c r="BJ235" s="400"/>
      <c r="BK235" s="400"/>
      <c r="BL235" s="400"/>
      <c r="BM235" s="400"/>
      <c r="BN235" s="400"/>
      <c r="BO235" s="400"/>
      <c r="BP235" s="400"/>
      <c r="BQ235" s="400"/>
      <c r="BR235" s="400"/>
      <c r="BS235" s="400"/>
      <c r="BT235" s="400"/>
      <c r="BU235" s="400"/>
      <c r="BV235" s="400"/>
      <c r="BW235" s="400"/>
      <c r="BX235" s="400"/>
      <c r="BY235" s="400"/>
      <c r="BZ235" s="400"/>
      <c r="CA235" s="400"/>
      <c r="CB235" s="400"/>
      <c r="CC235" s="400"/>
      <c r="CD235" s="400"/>
      <c r="CE235" s="400"/>
      <c r="CF235" s="400"/>
      <c r="CG235" s="400"/>
      <c r="CH235" s="400"/>
      <c r="CI235" s="400"/>
      <c r="CJ235" s="400"/>
      <c r="CK235" s="400"/>
      <c r="CL235" s="400"/>
      <c r="CM235" s="400"/>
      <c r="CN235" s="400"/>
      <c r="CO235" s="400"/>
      <c r="CP235" s="400"/>
      <c r="CQ235" s="400"/>
      <c r="CR235" s="400"/>
      <c r="CS235" s="400"/>
      <c r="CT235" s="400"/>
      <c r="CU235" s="400"/>
      <c r="CV235" s="400"/>
      <c r="CW235" s="400"/>
      <c r="CX235" s="400"/>
      <c r="CY235" s="400"/>
      <c r="CZ235" s="362"/>
      <c r="DA235" s="907"/>
      <c r="DB235" s="899" t="s">
        <v>1395</v>
      </c>
      <c r="DC235" s="899"/>
      <c r="DD235" s="386"/>
      <c r="DE235" s="386"/>
      <c r="DF235" s="386"/>
      <c r="DG235" s="386"/>
      <c r="DH235" s="386"/>
      <c r="DI235" s="386"/>
      <c r="DJ235" s="386"/>
      <c r="DK235" s="386"/>
      <c r="DL235" s="386"/>
      <c r="DM235" s="386"/>
      <c r="DN235" s="386"/>
      <c r="DO235" s="386"/>
      <c r="DP235" s="386"/>
      <c r="DQ235" s="386"/>
      <c r="DR235" s="386"/>
      <c r="DS235" s="386"/>
      <c r="DT235" s="386"/>
      <c r="DU235" s="386"/>
      <c r="DV235" s="386"/>
      <c r="DW235" s="386"/>
      <c r="DX235" s="387"/>
      <c r="DY235" s="386"/>
      <c r="DZ235" s="386"/>
      <c r="EA235" s="386"/>
      <c r="EB235" s="386"/>
      <c r="EC235" s="386"/>
      <c r="ED235" s="386"/>
      <c r="EE235" s="386"/>
      <c r="EF235" s="386"/>
      <c r="EG235" s="386"/>
      <c r="EH235" s="386"/>
      <c r="EI235" s="386"/>
      <c r="EJ235" s="386"/>
      <c r="EK235" s="386"/>
      <c r="EL235" s="386"/>
      <c r="EM235" s="386"/>
      <c r="EN235" s="386"/>
      <c r="EO235" s="386"/>
      <c r="EP235" s="386"/>
      <c r="EQ235" s="386"/>
      <c r="ER235" s="386"/>
      <c r="ES235" s="386"/>
      <c r="ET235" s="386"/>
      <c r="EU235" s="386"/>
      <c r="EV235" s="386"/>
      <c r="EW235" s="386"/>
      <c r="EX235" s="386"/>
      <c r="EY235" s="386"/>
      <c r="EZ235" s="386"/>
      <c r="FA235" s="386"/>
      <c r="FB235" s="386"/>
      <c r="FC235" s="386"/>
      <c r="FD235" s="386"/>
      <c r="FE235" s="386"/>
      <c r="FF235" s="386"/>
      <c r="FG235" s="386"/>
      <c r="FH235" s="386"/>
      <c r="FI235" s="386"/>
      <c r="FJ235" s="386"/>
      <c r="FK235" s="386"/>
      <c r="FL235" s="386"/>
      <c r="FM235" s="386"/>
      <c r="FN235" s="386"/>
      <c r="FO235" s="386"/>
      <c r="FP235" s="386"/>
      <c r="FQ235" s="386"/>
      <c r="FR235" s="386"/>
      <c r="FS235" s="386"/>
      <c r="FT235" s="386"/>
      <c r="FU235" s="386"/>
      <c r="FV235" s="386"/>
      <c r="FW235" s="386"/>
      <c r="FX235" s="386"/>
      <c r="FY235" s="386"/>
      <c r="FZ235" s="386"/>
      <c r="GA235" s="386"/>
      <c r="GB235" s="386"/>
      <c r="GC235" s="386"/>
      <c r="GD235" s="386"/>
      <c r="GE235" s="386"/>
      <c r="GF235" s="386"/>
      <c r="GG235" s="386"/>
      <c r="GH235" s="386"/>
      <c r="GI235" s="386"/>
      <c r="GJ235" s="386"/>
      <c r="GK235" s="386"/>
      <c r="GL235" s="386"/>
      <c r="GM235" s="386"/>
      <c r="GN235" s="386"/>
      <c r="GO235" s="386"/>
      <c r="GP235" s="386"/>
      <c r="GQ235" s="386"/>
      <c r="GR235" s="386"/>
      <c r="GS235" s="386"/>
      <c r="GT235" s="386"/>
      <c r="GU235" s="386"/>
      <c r="GV235" s="386"/>
      <c r="GW235" s="386"/>
      <c r="GX235" s="386"/>
      <c r="GY235" s="386"/>
      <c r="GZ235" s="386"/>
      <c r="HA235" s="386"/>
      <c r="HB235" s="386"/>
      <c r="HC235" s="386"/>
      <c r="HD235" s="386"/>
      <c r="HE235" s="386"/>
      <c r="HF235" s="386"/>
      <c r="HG235" s="386"/>
      <c r="HH235" s="386"/>
      <c r="HI235" s="386"/>
      <c r="HJ235" s="386"/>
      <c r="HK235" s="386"/>
      <c r="HL235" s="386"/>
      <c r="HM235" s="386"/>
      <c r="HN235" s="386"/>
      <c r="HO235" s="386"/>
      <c r="HP235" s="386"/>
      <c r="HQ235" s="386"/>
      <c r="HR235" s="386"/>
      <c r="HS235" s="386"/>
      <c r="HT235" s="386"/>
      <c r="HU235" s="386"/>
      <c r="HV235" s="386"/>
      <c r="HW235" s="386"/>
      <c r="HX235" s="386"/>
      <c r="HY235" s="386"/>
      <c r="HZ235" s="386"/>
      <c r="IA235" s="386"/>
      <c r="IB235" s="386"/>
      <c r="IC235" s="386"/>
      <c r="ID235" s="386"/>
      <c r="IE235" s="386"/>
      <c r="IF235" s="386"/>
      <c r="IG235" s="386"/>
      <c r="IH235" s="386"/>
      <c r="II235" s="386"/>
      <c r="IJ235" s="386"/>
      <c r="IK235" s="386"/>
      <c r="IL235" s="386"/>
      <c r="IM235" s="386"/>
      <c r="IN235" s="386"/>
      <c r="IO235" s="386"/>
      <c r="IP235" s="386"/>
      <c r="IQ235" s="386"/>
      <c r="IR235" s="386"/>
      <c r="IS235" s="386"/>
      <c r="IT235" s="386"/>
      <c r="IU235" s="386"/>
      <c r="IV235" s="386"/>
      <c r="IW235" s="386"/>
      <c r="IX235" s="386"/>
      <c r="IY235" s="386"/>
      <c r="IZ235" s="386"/>
      <c r="JA235" s="386"/>
      <c r="JB235" s="386"/>
      <c r="JC235" s="386"/>
      <c r="JD235" s="386"/>
      <c r="JE235" s="386"/>
      <c r="JF235" s="386"/>
      <c r="JG235" s="386"/>
      <c r="JH235" s="386"/>
      <c r="JI235" s="386"/>
      <c r="JJ235" s="386"/>
      <c r="JK235" s="386"/>
      <c r="JL235" s="386"/>
      <c r="JM235" s="386"/>
      <c r="JN235" s="386"/>
      <c r="JO235" s="386"/>
      <c r="JP235" s="386"/>
      <c r="JQ235" s="386"/>
      <c r="JR235" s="386"/>
      <c r="JS235" s="386"/>
      <c r="JT235" s="386"/>
      <c r="JU235" s="386"/>
      <c r="JV235" s="386"/>
      <c r="JW235" s="386"/>
      <c r="JX235" s="386"/>
      <c r="JY235" s="386"/>
      <c r="JZ235" s="386"/>
      <c r="KA235" s="386"/>
      <c r="KB235" s="386"/>
      <c r="KC235" s="386"/>
      <c r="KD235" s="386"/>
      <c r="KE235" s="386"/>
      <c r="KF235" s="386"/>
      <c r="KG235" s="386"/>
      <c r="KH235" s="386"/>
      <c r="KI235" s="386"/>
      <c r="KJ235" s="386"/>
      <c r="KK235" s="386"/>
      <c r="KL235" s="386"/>
      <c r="KM235" s="386"/>
      <c r="KN235" s="386"/>
      <c r="KO235" s="386"/>
      <c r="KP235" s="386"/>
      <c r="KQ235" s="386"/>
      <c r="KR235" s="386"/>
      <c r="KS235" s="386"/>
      <c r="KT235" s="386"/>
      <c r="KU235" s="386"/>
      <c r="KV235" s="386"/>
      <c r="KW235" s="386"/>
      <c r="KX235" s="386"/>
      <c r="KY235" s="386"/>
      <c r="KZ235" s="386"/>
      <c r="LA235" s="386"/>
      <c r="LB235" s="386"/>
      <c r="LC235" s="386"/>
      <c r="LD235" s="386"/>
      <c r="LE235" s="386"/>
      <c r="LF235" s="386"/>
      <c r="LG235" s="386"/>
      <c r="LH235" s="386"/>
      <c r="LI235" s="386"/>
      <c r="LJ235" s="386"/>
      <c r="LK235" s="386"/>
      <c r="LL235" s="386"/>
      <c r="LM235" s="386"/>
      <c r="LN235" s="386"/>
      <c r="LO235" s="386"/>
      <c r="LP235" s="386"/>
      <c r="LQ235" s="386"/>
      <c r="LR235" s="386"/>
      <c r="LS235" s="386"/>
      <c r="LT235" s="386"/>
      <c r="LU235" s="386"/>
      <c r="LV235" s="386"/>
      <c r="LW235" s="386"/>
      <c r="LX235" s="386"/>
      <c r="LY235" s="386"/>
      <c r="LZ235" s="386"/>
      <c r="MA235" s="386"/>
      <c r="MB235" s="386"/>
      <c r="MC235" s="386"/>
      <c r="MD235" s="386"/>
      <c r="ME235" s="386"/>
      <c r="MF235" s="386"/>
      <c r="MG235" s="386"/>
      <c r="MH235" s="386"/>
      <c r="MI235" s="386"/>
      <c r="MJ235" s="386"/>
      <c r="MK235" s="386"/>
      <c r="ML235" s="386"/>
      <c r="MM235" s="386"/>
      <c r="MN235" s="386"/>
      <c r="MO235" s="386"/>
      <c r="MP235" s="386"/>
      <c r="MQ235" s="386"/>
      <c r="MR235" s="386"/>
      <c r="MS235" s="386"/>
      <c r="MT235" s="386"/>
      <c r="MU235" s="386"/>
      <c r="MV235" s="386"/>
      <c r="MW235" s="386"/>
      <c r="MX235" s="386"/>
      <c r="MY235" s="386"/>
      <c r="MZ235" s="386"/>
      <c r="NA235" s="386"/>
      <c r="NB235" s="386"/>
      <c r="NC235" s="386"/>
      <c r="ND235" s="386"/>
      <c r="NE235" s="386"/>
      <c r="NF235" s="386"/>
      <c r="NG235" s="386"/>
      <c r="NH235" s="386"/>
      <c r="NI235" s="386"/>
      <c r="NJ235" s="386"/>
      <c r="NK235" s="386"/>
      <c r="NL235" s="386"/>
      <c r="NM235" s="386"/>
      <c r="NN235" s="386"/>
      <c r="NO235" s="386"/>
      <c r="NP235" s="386"/>
      <c r="NQ235" s="386"/>
      <c r="NR235" s="386"/>
      <c r="NS235" s="386"/>
      <c r="NT235" s="386"/>
      <c r="NU235" s="386"/>
      <c r="NV235" s="386"/>
      <c r="NW235" s="386"/>
      <c r="NX235" s="386"/>
      <c r="NY235" s="386"/>
      <c r="NZ235" s="386"/>
      <c r="OA235" s="386"/>
      <c r="OB235" s="386"/>
      <c r="OC235" s="386"/>
      <c r="OD235" s="386"/>
      <c r="OE235" s="386"/>
      <c r="OF235" s="386"/>
      <c r="OG235" s="386"/>
      <c r="OH235" s="386"/>
      <c r="OI235" s="386"/>
      <c r="OJ235" s="386"/>
      <c r="OK235" s="386"/>
      <c r="OL235" s="386"/>
      <c r="OM235" s="386"/>
      <c r="ON235" s="386"/>
      <c r="OO235" s="386"/>
      <c r="OP235" s="386"/>
      <c r="OQ235" s="388"/>
      <c r="OR235" s="388"/>
      <c r="OS235" s="388"/>
      <c r="OT235" s="388"/>
      <c r="OU235" s="388"/>
      <c r="OV235" s="388"/>
      <c r="OW235" s="388"/>
      <c r="OX235" s="388"/>
      <c r="OY235" s="388"/>
      <c r="OZ235" s="388"/>
      <c r="PA235" s="388"/>
      <c r="PB235" s="388"/>
      <c r="PC235" s="388"/>
      <c r="PD235" s="388"/>
      <c r="PE235" s="388"/>
      <c r="PF235" s="388"/>
      <c r="PG235" s="388"/>
      <c r="PH235" s="388"/>
      <c r="PI235" s="388"/>
      <c r="PJ235" s="388"/>
      <c r="PK235" s="388"/>
      <c r="PL235" s="388"/>
      <c r="PM235" s="388"/>
      <c r="PN235" s="388"/>
      <c r="PO235" s="388"/>
      <c r="PP235" s="388"/>
      <c r="PQ235" s="388"/>
      <c r="PR235" s="388"/>
      <c r="PS235" s="388"/>
      <c r="PT235" s="388"/>
      <c r="PU235" s="388"/>
      <c r="PV235" s="388"/>
      <c r="PW235" s="388"/>
      <c r="PX235" s="388"/>
      <c r="PY235" s="388"/>
      <c r="PZ235" s="388"/>
      <c r="QA235" s="388"/>
      <c r="QB235" s="388"/>
      <c r="QC235" s="388"/>
      <c r="QD235" s="388"/>
      <c r="QE235" s="388"/>
      <c r="QF235" s="388"/>
      <c r="QG235" s="388"/>
      <c r="QH235" s="388"/>
      <c r="QI235" s="388"/>
      <c r="QJ235" s="388"/>
      <c r="QK235" s="388"/>
      <c r="QL235" s="388"/>
      <c r="QM235" s="388"/>
      <c r="QN235" s="388"/>
      <c r="QO235" s="388"/>
      <c r="QP235" s="388"/>
      <c r="QQ235" s="388"/>
      <c r="QR235" s="388"/>
      <c r="QS235" s="388"/>
      <c r="QT235" s="388"/>
      <c r="QU235" s="388"/>
      <c r="QV235" s="388"/>
      <c r="QW235" s="388"/>
      <c r="QX235" s="388"/>
      <c r="QY235" s="388"/>
      <c r="QZ235" s="388"/>
      <c r="RA235" s="388"/>
      <c r="RB235" s="388"/>
      <c r="RC235" s="388"/>
      <c r="RD235" s="388"/>
      <c r="RE235" s="388"/>
      <c r="RF235" s="388"/>
      <c r="RG235" s="388"/>
      <c r="RH235" s="388"/>
      <c r="RI235" s="388"/>
      <c r="RJ235" s="388"/>
      <c r="RK235" s="388"/>
      <c r="RL235" s="388"/>
      <c r="RM235" s="388"/>
      <c r="RN235" s="388"/>
      <c r="RO235" s="388"/>
      <c r="RP235" s="388"/>
      <c r="RQ235" s="388"/>
      <c r="RR235" s="388"/>
      <c r="RS235" s="388"/>
      <c r="RT235" s="388"/>
      <c r="RU235" s="388"/>
      <c r="RV235" s="388"/>
      <c r="RW235" s="388"/>
      <c r="RX235" s="388"/>
      <c r="RY235" s="388"/>
      <c r="RZ235" s="388"/>
      <c r="SA235" s="388"/>
      <c r="SB235" s="388"/>
      <c r="SC235" s="388"/>
      <c r="SD235" s="388"/>
      <c r="SE235" s="388"/>
      <c r="SF235" s="388"/>
      <c r="SG235" s="388"/>
      <c r="SH235" s="388"/>
      <c r="SI235" s="388"/>
      <c r="SJ235" s="388"/>
      <c r="SK235" s="388"/>
      <c r="SL235" s="388"/>
      <c r="SM235" s="388"/>
      <c r="SN235" s="388"/>
      <c r="SO235" s="388"/>
      <c r="SP235" s="388"/>
      <c r="SQ235" s="388"/>
      <c r="SR235" s="388"/>
      <c r="SS235" s="388"/>
      <c r="ST235" s="388"/>
      <c r="SU235" s="388"/>
      <c r="SV235" s="388"/>
      <c r="SW235" s="388"/>
      <c r="SX235" s="388"/>
      <c r="SY235" s="388"/>
      <c r="SZ235" s="388"/>
      <c r="TA235" s="388"/>
      <c r="TB235" s="388"/>
      <c r="TC235" s="388"/>
      <c r="TD235" s="388"/>
      <c r="TE235" s="388"/>
      <c r="TF235" s="388"/>
      <c r="TG235" s="388"/>
      <c r="TH235" s="388"/>
      <c r="TI235" s="388"/>
      <c r="TJ235" s="388"/>
      <c r="TK235" s="388"/>
      <c r="TL235" s="388"/>
      <c r="TM235" s="388"/>
      <c r="TN235" s="388"/>
      <c r="TO235" s="388"/>
      <c r="TP235" s="388"/>
      <c r="TQ235" s="388"/>
      <c r="TR235" s="388"/>
      <c r="TS235" s="388"/>
      <c r="TT235" s="388"/>
      <c r="TU235" s="388"/>
      <c r="TV235" s="388"/>
      <c r="TW235" s="388"/>
      <c r="TX235" s="388"/>
      <c r="TY235" s="388"/>
      <c r="TZ235" s="388"/>
      <c r="UA235" s="388"/>
      <c r="UB235" s="388"/>
      <c r="UC235" s="388"/>
      <c r="UD235" s="388"/>
      <c r="UE235" s="388"/>
      <c r="UF235" s="388"/>
      <c r="UG235" s="388"/>
      <c r="UH235" s="388"/>
      <c r="UI235" s="388"/>
      <c r="UJ235" s="388"/>
      <c r="UK235" s="388"/>
      <c r="UL235" s="388"/>
      <c r="UM235" s="388"/>
      <c r="UN235" s="388"/>
      <c r="UO235" s="388"/>
      <c r="UP235" s="388"/>
      <c r="UQ235" s="388"/>
      <c r="UR235" s="388"/>
      <c r="US235" s="388"/>
      <c r="UT235" s="388"/>
      <c r="UU235" s="388"/>
      <c r="UV235" s="388"/>
      <c r="UW235" s="388"/>
      <c r="UX235" s="388"/>
      <c r="UY235" s="388"/>
      <c r="UZ235" s="388"/>
      <c r="VA235" s="388"/>
      <c r="VB235" s="388"/>
      <c r="VC235" s="388"/>
      <c r="VD235" s="388"/>
      <c r="VE235" s="388"/>
      <c r="VF235" s="388"/>
      <c r="VG235" s="388"/>
      <c r="VH235" s="388"/>
      <c r="VI235" s="388"/>
      <c r="VJ235" s="388"/>
      <c r="VK235" s="388"/>
      <c r="VL235" s="388"/>
      <c r="VM235" s="388"/>
      <c r="VN235" s="388"/>
      <c r="VO235" s="388"/>
      <c r="VP235" s="388"/>
      <c r="VQ235" s="388"/>
      <c r="VR235" s="388"/>
      <c r="VS235" s="388"/>
      <c r="VT235" s="388"/>
      <c r="VU235" s="388"/>
      <c r="VV235" s="388"/>
      <c r="VW235" s="388"/>
      <c r="VX235" s="388"/>
      <c r="VY235" s="388"/>
      <c r="VZ235" s="388"/>
      <c r="WA235" s="388"/>
      <c r="WB235" s="388"/>
      <c r="WC235" s="388"/>
      <c r="WD235" s="388"/>
      <c r="WE235" s="388"/>
      <c r="WF235" s="388"/>
      <c r="WG235" s="388"/>
      <c r="WH235" s="388"/>
      <c r="WI235" s="386"/>
    </row>
    <row r="236" spans="1:607">
      <c r="A236" s="348"/>
      <c r="B236" s="360" t="s">
        <v>968</v>
      </c>
      <c r="C236" s="348"/>
      <c r="D236" s="348"/>
      <c r="E236" s="348"/>
      <c r="F236" s="348"/>
      <c r="G236" s="361" t="str">
        <f t="shared" si="734"/>
        <v/>
      </c>
      <c r="H236" s="361" t="str">
        <f t="shared" si="735"/>
        <v/>
      </c>
      <c r="I236" s="397"/>
      <c r="J236" s="348"/>
      <c r="K236" s="348"/>
      <c r="L236" s="348"/>
      <c r="M236" s="348"/>
      <c r="N236" s="400"/>
      <c r="O236" s="400"/>
      <c r="P236" s="400"/>
      <c r="Q236" s="400"/>
      <c r="R236" s="400"/>
      <c r="S236" s="400"/>
      <c r="T236" s="400"/>
      <c r="U236" s="400"/>
      <c r="V236" s="400"/>
      <c r="W236" s="400"/>
      <c r="X236" s="400"/>
      <c r="Y236" s="400"/>
      <c r="Z236" s="400"/>
      <c r="AA236" s="400"/>
      <c r="AB236" s="400"/>
      <c r="AC236" s="400"/>
      <c r="AD236" s="400"/>
      <c r="AE236" s="400"/>
      <c r="AF236" s="400"/>
      <c r="AG236" s="400"/>
      <c r="AH236" s="400"/>
      <c r="AI236" s="400"/>
      <c r="AJ236" s="400"/>
      <c r="AK236" s="400"/>
      <c r="AL236" s="400"/>
      <c r="AM236" s="400"/>
      <c r="AN236" s="400"/>
      <c r="AO236" s="400"/>
      <c r="AP236" s="400"/>
      <c r="AQ236" s="400"/>
      <c r="AR236" s="400"/>
      <c r="AS236" s="400"/>
      <c r="AT236" s="400"/>
      <c r="AU236" s="400"/>
      <c r="AV236" s="400"/>
      <c r="AW236" s="400"/>
      <c r="AX236" s="400"/>
      <c r="AY236" s="400"/>
      <c r="AZ236" s="400"/>
      <c r="BA236" s="400"/>
      <c r="BB236" s="400"/>
      <c r="BC236" s="400"/>
      <c r="BD236" s="400"/>
      <c r="BE236" s="400"/>
      <c r="BF236" s="400"/>
      <c r="BG236" s="400"/>
      <c r="BH236" s="400"/>
      <c r="BI236" s="400"/>
      <c r="BJ236" s="400"/>
      <c r="BK236" s="400"/>
      <c r="BL236" s="400"/>
      <c r="BM236" s="400"/>
      <c r="BN236" s="400"/>
      <c r="BO236" s="400"/>
      <c r="BP236" s="400"/>
      <c r="BQ236" s="400"/>
      <c r="BR236" s="400"/>
      <c r="BS236" s="400"/>
      <c r="BT236" s="400"/>
      <c r="BU236" s="400"/>
      <c r="BV236" s="400"/>
      <c r="BW236" s="400"/>
      <c r="BX236" s="400"/>
      <c r="BY236" s="400"/>
      <c r="BZ236" s="400"/>
      <c r="CA236" s="400"/>
      <c r="CB236" s="400"/>
      <c r="CC236" s="400"/>
      <c r="CD236" s="400"/>
      <c r="CE236" s="400"/>
      <c r="CF236" s="400"/>
      <c r="CG236" s="400"/>
      <c r="CH236" s="400"/>
      <c r="CI236" s="400"/>
      <c r="CJ236" s="400"/>
      <c r="CK236" s="400"/>
      <c r="CL236" s="400"/>
      <c r="CM236" s="400"/>
      <c r="CN236" s="400"/>
      <c r="CO236" s="400"/>
      <c r="CP236" s="400"/>
      <c r="CQ236" s="400"/>
      <c r="CR236" s="400"/>
      <c r="CS236" s="400"/>
      <c r="CT236" s="400"/>
      <c r="CU236" s="400"/>
      <c r="CV236" s="400"/>
      <c r="CW236" s="400"/>
      <c r="CX236" s="400"/>
      <c r="CY236" s="400"/>
      <c r="CZ236" s="362"/>
      <c r="DA236" s="905" t="s">
        <v>1398</v>
      </c>
      <c r="DB236" s="899" t="s">
        <v>1390</v>
      </c>
      <c r="DC236" s="899"/>
      <c r="DD236" s="386" t="e">
        <f>IF(OR(COUNT(DD7-DD8)=0,DD218="",DD223=""),"",DD224/(DD7-DD8))</f>
        <v>#VALUE!</v>
      </c>
      <c r="DE236" s="386" t="e">
        <f t="shared" ref="DE236:FP236" si="997">IF(OR(COUNT(DE7-DE8)=0,DE218="",DE223=""),"",DE224/(DE7-DE8))</f>
        <v>#VALUE!</v>
      </c>
      <c r="DF236" s="386" t="e">
        <f t="shared" si="997"/>
        <v>#VALUE!</v>
      </c>
      <c r="DG236" s="386" t="e">
        <f t="shared" si="997"/>
        <v>#VALUE!</v>
      </c>
      <c r="DH236" s="386" t="e">
        <f t="shared" si="997"/>
        <v>#VALUE!</v>
      </c>
      <c r="DI236" s="386" t="e">
        <f t="shared" si="997"/>
        <v>#VALUE!</v>
      </c>
      <c r="DJ236" s="386" t="e">
        <f t="shared" si="997"/>
        <v>#VALUE!</v>
      </c>
      <c r="DK236" s="386" t="e">
        <f t="shared" si="997"/>
        <v>#VALUE!</v>
      </c>
      <c r="DL236" s="386" t="e">
        <f t="shared" si="997"/>
        <v>#VALUE!</v>
      </c>
      <c r="DM236" s="386" t="e">
        <f t="shared" si="997"/>
        <v>#VALUE!</v>
      </c>
      <c r="DN236" s="386" t="e">
        <f t="shared" si="997"/>
        <v>#VALUE!</v>
      </c>
      <c r="DO236" s="386" t="e">
        <f t="shared" si="997"/>
        <v>#VALUE!</v>
      </c>
      <c r="DP236" s="386" t="e">
        <f t="shared" si="997"/>
        <v>#VALUE!</v>
      </c>
      <c r="DQ236" s="386" t="e">
        <f t="shared" si="997"/>
        <v>#VALUE!</v>
      </c>
      <c r="DR236" s="386" t="e">
        <f t="shared" si="997"/>
        <v>#VALUE!</v>
      </c>
      <c r="DS236" s="386" t="e">
        <f t="shared" si="997"/>
        <v>#VALUE!</v>
      </c>
      <c r="DT236" s="386" t="e">
        <f t="shared" si="997"/>
        <v>#VALUE!</v>
      </c>
      <c r="DU236" s="386" t="e">
        <f t="shared" si="997"/>
        <v>#VALUE!</v>
      </c>
      <c r="DV236" s="386" t="e">
        <f t="shared" si="997"/>
        <v>#VALUE!</v>
      </c>
      <c r="DW236" s="386" t="e">
        <f t="shared" si="997"/>
        <v>#VALUE!</v>
      </c>
      <c r="DX236" s="387" t="e">
        <f t="shared" si="997"/>
        <v>#VALUE!</v>
      </c>
      <c r="DY236" s="386" t="e">
        <f t="shared" si="997"/>
        <v>#VALUE!</v>
      </c>
      <c r="DZ236" s="386" t="e">
        <f t="shared" si="997"/>
        <v>#VALUE!</v>
      </c>
      <c r="EA236" s="386" t="e">
        <f t="shared" si="997"/>
        <v>#VALUE!</v>
      </c>
      <c r="EB236" s="386" t="e">
        <f t="shared" si="997"/>
        <v>#VALUE!</v>
      </c>
      <c r="EC236" s="386" t="e">
        <f t="shared" si="997"/>
        <v>#VALUE!</v>
      </c>
      <c r="ED236" s="386" t="e">
        <f t="shared" si="997"/>
        <v>#VALUE!</v>
      </c>
      <c r="EE236" s="386" t="e">
        <f t="shared" si="997"/>
        <v>#VALUE!</v>
      </c>
      <c r="EF236" s="386" t="e">
        <f t="shared" si="997"/>
        <v>#VALUE!</v>
      </c>
      <c r="EG236" s="386" t="e">
        <f t="shared" si="997"/>
        <v>#VALUE!</v>
      </c>
      <c r="EH236" s="386" t="e">
        <f t="shared" si="997"/>
        <v>#VALUE!</v>
      </c>
      <c r="EI236" s="386" t="e">
        <f t="shared" si="997"/>
        <v>#VALUE!</v>
      </c>
      <c r="EJ236" s="386" t="e">
        <f t="shared" si="997"/>
        <v>#VALUE!</v>
      </c>
      <c r="EK236" s="386" t="e">
        <f t="shared" si="997"/>
        <v>#VALUE!</v>
      </c>
      <c r="EL236" s="386" t="e">
        <f t="shared" si="997"/>
        <v>#VALUE!</v>
      </c>
      <c r="EM236" s="386" t="e">
        <f t="shared" si="997"/>
        <v>#VALUE!</v>
      </c>
      <c r="EN236" s="386" t="e">
        <f t="shared" si="997"/>
        <v>#VALUE!</v>
      </c>
      <c r="EO236" s="386" t="e">
        <f t="shared" si="997"/>
        <v>#VALUE!</v>
      </c>
      <c r="EP236" s="386" t="e">
        <f t="shared" si="997"/>
        <v>#VALUE!</v>
      </c>
      <c r="EQ236" s="386" t="e">
        <f t="shared" si="997"/>
        <v>#VALUE!</v>
      </c>
      <c r="ER236" s="386" t="e">
        <f t="shared" si="997"/>
        <v>#VALUE!</v>
      </c>
      <c r="ES236" s="386" t="e">
        <f t="shared" si="997"/>
        <v>#VALUE!</v>
      </c>
      <c r="ET236" s="386" t="e">
        <f t="shared" si="997"/>
        <v>#VALUE!</v>
      </c>
      <c r="EU236" s="386" t="e">
        <f t="shared" si="997"/>
        <v>#VALUE!</v>
      </c>
      <c r="EV236" s="386" t="e">
        <f t="shared" si="997"/>
        <v>#VALUE!</v>
      </c>
      <c r="EW236" s="386" t="e">
        <f t="shared" si="997"/>
        <v>#VALUE!</v>
      </c>
      <c r="EX236" s="386" t="e">
        <f t="shared" si="997"/>
        <v>#VALUE!</v>
      </c>
      <c r="EY236" s="386" t="e">
        <f t="shared" si="997"/>
        <v>#VALUE!</v>
      </c>
      <c r="EZ236" s="386" t="e">
        <f t="shared" si="997"/>
        <v>#VALUE!</v>
      </c>
      <c r="FA236" s="386" t="e">
        <f t="shared" si="997"/>
        <v>#VALUE!</v>
      </c>
      <c r="FB236" s="386" t="e">
        <f t="shared" si="997"/>
        <v>#VALUE!</v>
      </c>
      <c r="FC236" s="386" t="e">
        <f t="shared" si="997"/>
        <v>#VALUE!</v>
      </c>
      <c r="FD236" s="386" t="e">
        <f t="shared" si="997"/>
        <v>#VALUE!</v>
      </c>
      <c r="FE236" s="386" t="e">
        <f t="shared" si="997"/>
        <v>#VALUE!</v>
      </c>
      <c r="FF236" s="386" t="e">
        <f t="shared" si="997"/>
        <v>#VALUE!</v>
      </c>
      <c r="FG236" s="386" t="e">
        <f t="shared" si="997"/>
        <v>#VALUE!</v>
      </c>
      <c r="FH236" s="386" t="e">
        <f t="shared" si="997"/>
        <v>#VALUE!</v>
      </c>
      <c r="FI236" s="386" t="e">
        <f t="shared" si="997"/>
        <v>#VALUE!</v>
      </c>
      <c r="FJ236" s="386" t="e">
        <f t="shared" si="997"/>
        <v>#VALUE!</v>
      </c>
      <c r="FK236" s="386" t="e">
        <f t="shared" si="997"/>
        <v>#VALUE!</v>
      </c>
      <c r="FL236" s="386" t="e">
        <f t="shared" si="997"/>
        <v>#VALUE!</v>
      </c>
      <c r="FM236" s="386" t="e">
        <f t="shared" si="997"/>
        <v>#VALUE!</v>
      </c>
      <c r="FN236" s="386" t="e">
        <f t="shared" si="997"/>
        <v>#VALUE!</v>
      </c>
      <c r="FO236" s="386" t="e">
        <f t="shared" si="997"/>
        <v>#VALUE!</v>
      </c>
      <c r="FP236" s="386" t="e">
        <f t="shared" si="997"/>
        <v>#VALUE!</v>
      </c>
      <c r="FQ236" s="386" t="e">
        <f t="shared" ref="FQ236:IB236" si="998">IF(OR(COUNT(FQ7-FQ8)=0,FQ218="",FQ223=""),"",FQ224/(FQ7-FQ8))</f>
        <v>#VALUE!</v>
      </c>
      <c r="FR236" s="386" t="e">
        <f t="shared" si="998"/>
        <v>#VALUE!</v>
      </c>
      <c r="FS236" s="386" t="e">
        <f t="shared" si="998"/>
        <v>#VALUE!</v>
      </c>
      <c r="FT236" s="386" t="e">
        <f t="shared" si="998"/>
        <v>#VALUE!</v>
      </c>
      <c r="FU236" s="386" t="e">
        <f t="shared" si="998"/>
        <v>#VALUE!</v>
      </c>
      <c r="FV236" s="386" t="e">
        <f t="shared" si="998"/>
        <v>#VALUE!</v>
      </c>
      <c r="FW236" s="386" t="e">
        <f t="shared" si="998"/>
        <v>#VALUE!</v>
      </c>
      <c r="FX236" s="386" t="e">
        <f t="shared" si="998"/>
        <v>#VALUE!</v>
      </c>
      <c r="FY236" s="386" t="e">
        <f t="shared" si="998"/>
        <v>#VALUE!</v>
      </c>
      <c r="FZ236" s="386" t="e">
        <f t="shared" si="998"/>
        <v>#VALUE!</v>
      </c>
      <c r="GA236" s="386" t="e">
        <f t="shared" si="998"/>
        <v>#VALUE!</v>
      </c>
      <c r="GB236" s="386" t="e">
        <f t="shared" si="998"/>
        <v>#VALUE!</v>
      </c>
      <c r="GC236" s="386" t="e">
        <f t="shared" si="998"/>
        <v>#VALUE!</v>
      </c>
      <c r="GD236" s="386" t="e">
        <f t="shared" si="998"/>
        <v>#VALUE!</v>
      </c>
      <c r="GE236" s="386" t="e">
        <f t="shared" si="998"/>
        <v>#VALUE!</v>
      </c>
      <c r="GF236" s="386" t="e">
        <f t="shared" si="998"/>
        <v>#VALUE!</v>
      </c>
      <c r="GG236" s="386" t="e">
        <f t="shared" si="998"/>
        <v>#VALUE!</v>
      </c>
      <c r="GH236" s="386" t="e">
        <f t="shared" si="998"/>
        <v>#VALUE!</v>
      </c>
      <c r="GI236" s="386" t="e">
        <f t="shared" si="998"/>
        <v>#VALUE!</v>
      </c>
      <c r="GJ236" s="386" t="e">
        <f t="shared" si="998"/>
        <v>#VALUE!</v>
      </c>
      <c r="GK236" s="386" t="e">
        <f t="shared" si="998"/>
        <v>#VALUE!</v>
      </c>
      <c r="GL236" s="386" t="e">
        <f t="shared" si="998"/>
        <v>#VALUE!</v>
      </c>
      <c r="GM236" s="386" t="e">
        <f t="shared" si="998"/>
        <v>#VALUE!</v>
      </c>
      <c r="GN236" s="386" t="e">
        <f t="shared" si="998"/>
        <v>#VALUE!</v>
      </c>
      <c r="GO236" s="386" t="e">
        <f t="shared" si="998"/>
        <v>#VALUE!</v>
      </c>
      <c r="GP236" s="386" t="e">
        <f t="shared" si="998"/>
        <v>#VALUE!</v>
      </c>
      <c r="GQ236" s="386" t="e">
        <f t="shared" si="998"/>
        <v>#VALUE!</v>
      </c>
      <c r="GR236" s="386" t="e">
        <f t="shared" si="998"/>
        <v>#VALUE!</v>
      </c>
      <c r="GS236" s="386" t="e">
        <f t="shared" si="998"/>
        <v>#VALUE!</v>
      </c>
      <c r="GT236" s="386" t="e">
        <f t="shared" si="998"/>
        <v>#VALUE!</v>
      </c>
      <c r="GU236" s="386" t="e">
        <f t="shared" si="998"/>
        <v>#VALUE!</v>
      </c>
      <c r="GV236" s="386" t="e">
        <f t="shared" si="998"/>
        <v>#VALUE!</v>
      </c>
      <c r="GW236" s="386" t="e">
        <f t="shared" si="998"/>
        <v>#VALUE!</v>
      </c>
      <c r="GX236" s="386" t="e">
        <f t="shared" si="998"/>
        <v>#VALUE!</v>
      </c>
      <c r="GY236" s="386" t="e">
        <f t="shared" si="998"/>
        <v>#VALUE!</v>
      </c>
      <c r="GZ236" s="386" t="e">
        <f t="shared" si="998"/>
        <v>#VALUE!</v>
      </c>
      <c r="HA236" s="386" t="e">
        <f t="shared" si="998"/>
        <v>#VALUE!</v>
      </c>
      <c r="HB236" s="386" t="e">
        <f t="shared" si="998"/>
        <v>#VALUE!</v>
      </c>
      <c r="HC236" s="386" t="e">
        <f t="shared" si="998"/>
        <v>#VALUE!</v>
      </c>
      <c r="HD236" s="386" t="e">
        <f t="shared" si="998"/>
        <v>#VALUE!</v>
      </c>
      <c r="HE236" s="386" t="e">
        <f t="shared" si="998"/>
        <v>#VALUE!</v>
      </c>
      <c r="HF236" s="386" t="e">
        <f t="shared" si="998"/>
        <v>#VALUE!</v>
      </c>
      <c r="HG236" s="386" t="e">
        <f t="shared" si="998"/>
        <v>#VALUE!</v>
      </c>
      <c r="HH236" s="386" t="e">
        <f t="shared" si="998"/>
        <v>#VALUE!</v>
      </c>
      <c r="HI236" s="386" t="e">
        <f t="shared" si="998"/>
        <v>#VALUE!</v>
      </c>
      <c r="HJ236" s="386" t="e">
        <f t="shared" si="998"/>
        <v>#VALUE!</v>
      </c>
      <c r="HK236" s="386" t="e">
        <f t="shared" si="998"/>
        <v>#VALUE!</v>
      </c>
      <c r="HL236" s="386" t="e">
        <f t="shared" si="998"/>
        <v>#VALUE!</v>
      </c>
      <c r="HM236" s="386" t="e">
        <f t="shared" si="998"/>
        <v>#VALUE!</v>
      </c>
      <c r="HN236" s="386" t="e">
        <f t="shared" si="998"/>
        <v>#VALUE!</v>
      </c>
      <c r="HO236" s="386" t="e">
        <f t="shared" si="998"/>
        <v>#VALUE!</v>
      </c>
      <c r="HP236" s="386" t="e">
        <f t="shared" si="998"/>
        <v>#VALUE!</v>
      </c>
      <c r="HQ236" s="386" t="e">
        <f t="shared" si="998"/>
        <v>#VALUE!</v>
      </c>
      <c r="HR236" s="386" t="e">
        <f t="shared" si="998"/>
        <v>#VALUE!</v>
      </c>
      <c r="HS236" s="386" t="e">
        <f t="shared" si="998"/>
        <v>#VALUE!</v>
      </c>
      <c r="HT236" s="386" t="e">
        <f t="shared" si="998"/>
        <v>#VALUE!</v>
      </c>
      <c r="HU236" s="386" t="e">
        <f t="shared" si="998"/>
        <v>#VALUE!</v>
      </c>
      <c r="HV236" s="386" t="e">
        <f t="shared" si="998"/>
        <v>#VALUE!</v>
      </c>
      <c r="HW236" s="386" t="e">
        <f t="shared" si="998"/>
        <v>#VALUE!</v>
      </c>
      <c r="HX236" s="386" t="e">
        <f t="shared" si="998"/>
        <v>#VALUE!</v>
      </c>
      <c r="HY236" s="386" t="e">
        <f t="shared" si="998"/>
        <v>#VALUE!</v>
      </c>
      <c r="HZ236" s="386" t="e">
        <f t="shared" si="998"/>
        <v>#VALUE!</v>
      </c>
      <c r="IA236" s="386" t="e">
        <f t="shared" si="998"/>
        <v>#VALUE!</v>
      </c>
      <c r="IB236" s="386" t="e">
        <f t="shared" si="998"/>
        <v>#VALUE!</v>
      </c>
      <c r="IC236" s="386" t="e">
        <f t="shared" ref="IC236:KN236" si="999">IF(OR(COUNT(IC7-IC8)=0,IC218="",IC223=""),"",IC224/(IC7-IC8))</f>
        <v>#VALUE!</v>
      </c>
      <c r="ID236" s="386" t="e">
        <f t="shared" si="999"/>
        <v>#VALUE!</v>
      </c>
      <c r="IE236" s="386" t="e">
        <f t="shared" si="999"/>
        <v>#VALUE!</v>
      </c>
      <c r="IF236" s="386" t="e">
        <f t="shared" si="999"/>
        <v>#VALUE!</v>
      </c>
      <c r="IG236" s="386" t="e">
        <f t="shared" si="999"/>
        <v>#VALUE!</v>
      </c>
      <c r="IH236" s="386" t="e">
        <f t="shared" si="999"/>
        <v>#VALUE!</v>
      </c>
      <c r="II236" s="386" t="e">
        <f t="shared" si="999"/>
        <v>#VALUE!</v>
      </c>
      <c r="IJ236" s="386" t="e">
        <f t="shared" si="999"/>
        <v>#VALUE!</v>
      </c>
      <c r="IK236" s="386" t="e">
        <f t="shared" si="999"/>
        <v>#VALUE!</v>
      </c>
      <c r="IL236" s="386" t="e">
        <f t="shared" si="999"/>
        <v>#VALUE!</v>
      </c>
      <c r="IM236" s="386" t="e">
        <f t="shared" si="999"/>
        <v>#VALUE!</v>
      </c>
      <c r="IN236" s="386" t="e">
        <f t="shared" si="999"/>
        <v>#VALUE!</v>
      </c>
      <c r="IO236" s="386" t="e">
        <f t="shared" si="999"/>
        <v>#VALUE!</v>
      </c>
      <c r="IP236" s="386" t="e">
        <f t="shared" si="999"/>
        <v>#VALUE!</v>
      </c>
      <c r="IQ236" s="386" t="e">
        <f t="shared" si="999"/>
        <v>#VALUE!</v>
      </c>
      <c r="IR236" s="386" t="e">
        <f t="shared" si="999"/>
        <v>#VALUE!</v>
      </c>
      <c r="IS236" s="386" t="e">
        <f t="shared" si="999"/>
        <v>#VALUE!</v>
      </c>
      <c r="IT236" s="386" t="e">
        <f t="shared" si="999"/>
        <v>#VALUE!</v>
      </c>
      <c r="IU236" s="386" t="e">
        <f t="shared" si="999"/>
        <v>#VALUE!</v>
      </c>
      <c r="IV236" s="386" t="e">
        <f t="shared" si="999"/>
        <v>#VALUE!</v>
      </c>
      <c r="IW236" s="386" t="e">
        <f t="shared" si="999"/>
        <v>#VALUE!</v>
      </c>
      <c r="IX236" s="386" t="e">
        <f t="shared" si="999"/>
        <v>#VALUE!</v>
      </c>
      <c r="IY236" s="386" t="e">
        <f t="shared" si="999"/>
        <v>#VALUE!</v>
      </c>
      <c r="IZ236" s="386" t="e">
        <f t="shared" si="999"/>
        <v>#VALUE!</v>
      </c>
      <c r="JA236" s="386" t="e">
        <f t="shared" si="999"/>
        <v>#VALUE!</v>
      </c>
      <c r="JB236" s="386" t="e">
        <f t="shared" si="999"/>
        <v>#VALUE!</v>
      </c>
      <c r="JC236" s="386" t="e">
        <f t="shared" si="999"/>
        <v>#VALUE!</v>
      </c>
      <c r="JD236" s="386" t="e">
        <f t="shared" si="999"/>
        <v>#VALUE!</v>
      </c>
      <c r="JE236" s="386" t="e">
        <f t="shared" si="999"/>
        <v>#VALUE!</v>
      </c>
      <c r="JF236" s="386" t="e">
        <f t="shared" si="999"/>
        <v>#VALUE!</v>
      </c>
      <c r="JG236" s="386" t="e">
        <f t="shared" si="999"/>
        <v>#VALUE!</v>
      </c>
      <c r="JH236" s="386" t="e">
        <f t="shared" si="999"/>
        <v>#VALUE!</v>
      </c>
      <c r="JI236" s="386" t="e">
        <f t="shared" si="999"/>
        <v>#VALUE!</v>
      </c>
      <c r="JJ236" s="386" t="e">
        <f t="shared" si="999"/>
        <v>#VALUE!</v>
      </c>
      <c r="JK236" s="386" t="e">
        <f t="shared" si="999"/>
        <v>#VALUE!</v>
      </c>
      <c r="JL236" s="386" t="e">
        <f t="shared" si="999"/>
        <v>#VALUE!</v>
      </c>
      <c r="JM236" s="386" t="e">
        <f t="shared" si="999"/>
        <v>#VALUE!</v>
      </c>
      <c r="JN236" s="386" t="e">
        <f t="shared" si="999"/>
        <v>#VALUE!</v>
      </c>
      <c r="JO236" s="386" t="e">
        <f t="shared" si="999"/>
        <v>#VALUE!</v>
      </c>
      <c r="JP236" s="386" t="e">
        <f t="shared" si="999"/>
        <v>#VALUE!</v>
      </c>
      <c r="JQ236" s="386" t="e">
        <f t="shared" si="999"/>
        <v>#VALUE!</v>
      </c>
      <c r="JR236" s="386" t="e">
        <f t="shared" si="999"/>
        <v>#VALUE!</v>
      </c>
      <c r="JS236" s="386" t="e">
        <f t="shared" si="999"/>
        <v>#VALUE!</v>
      </c>
      <c r="JT236" s="386" t="e">
        <f t="shared" si="999"/>
        <v>#VALUE!</v>
      </c>
      <c r="JU236" s="386" t="e">
        <f t="shared" si="999"/>
        <v>#VALUE!</v>
      </c>
      <c r="JV236" s="386" t="e">
        <f t="shared" si="999"/>
        <v>#VALUE!</v>
      </c>
      <c r="JW236" s="386" t="e">
        <f t="shared" si="999"/>
        <v>#VALUE!</v>
      </c>
      <c r="JX236" s="386" t="e">
        <f t="shared" si="999"/>
        <v>#VALUE!</v>
      </c>
      <c r="JY236" s="386" t="e">
        <f t="shared" si="999"/>
        <v>#VALUE!</v>
      </c>
      <c r="JZ236" s="386" t="e">
        <f t="shared" si="999"/>
        <v>#VALUE!</v>
      </c>
      <c r="KA236" s="386" t="e">
        <f t="shared" si="999"/>
        <v>#VALUE!</v>
      </c>
      <c r="KB236" s="386" t="e">
        <f t="shared" si="999"/>
        <v>#VALUE!</v>
      </c>
      <c r="KC236" s="386" t="e">
        <f t="shared" si="999"/>
        <v>#VALUE!</v>
      </c>
      <c r="KD236" s="386" t="e">
        <f t="shared" si="999"/>
        <v>#VALUE!</v>
      </c>
      <c r="KE236" s="386" t="e">
        <f t="shared" si="999"/>
        <v>#VALUE!</v>
      </c>
      <c r="KF236" s="386" t="e">
        <f t="shared" si="999"/>
        <v>#VALUE!</v>
      </c>
      <c r="KG236" s="386" t="e">
        <f t="shared" si="999"/>
        <v>#VALUE!</v>
      </c>
      <c r="KH236" s="386" t="e">
        <f t="shared" si="999"/>
        <v>#VALUE!</v>
      </c>
      <c r="KI236" s="386" t="e">
        <f t="shared" si="999"/>
        <v>#VALUE!</v>
      </c>
      <c r="KJ236" s="386" t="e">
        <f t="shared" si="999"/>
        <v>#VALUE!</v>
      </c>
      <c r="KK236" s="386" t="e">
        <f t="shared" si="999"/>
        <v>#VALUE!</v>
      </c>
      <c r="KL236" s="386" t="e">
        <f t="shared" si="999"/>
        <v>#VALUE!</v>
      </c>
      <c r="KM236" s="386" t="e">
        <f t="shared" si="999"/>
        <v>#VALUE!</v>
      </c>
      <c r="KN236" s="386" t="e">
        <f t="shared" si="999"/>
        <v>#VALUE!</v>
      </c>
      <c r="KO236" s="386" t="e">
        <f t="shared" ref="KO236:MZ236" si="1000">IF(OR(COUNT(KO7-KO8)=0,KO218="",KO223=""),"",KO224/(KO7-KO8))</f>
        <v>#VALUE!</v>
      </c>
      <c r="KP236" s="386" t="e">
        <f t="shared" si="1000"/>
        <v>#VALUE!</v>
      </c>
      <c r="KQ236" s="386" t="e">
        <f t="shared" si="1000"/>
        <v>#VALUE!</v>
      </c>
      <c r="KR236" s="386" t="e">
        <f t="shared" si="1000"/>
        <v>#VALUE!</v>
      </c>
      <c r="KS236" s="386" t="e">
        <f t="shared" si="1000"/>
        <v>#VALUE!</v>
      </c>
      <c r="KT236" s="386" t="e">
        <f t="shared" si="1000"/>
        <v>#VALUE!</v>
      </c>
      <c r="KU236" s="386" t="e">
        <f t="shared" si="1000"/>
        <v>#VALUE!</v>
      </c>
      <c r="KV236" s="386" t="e">
        <f t="shared" si="1000"/>
        <v>#VALUE!</v>
      </c>
      <c r="KW236" s="386" t="e">
        <f t="shared" si="1000"/>
        <v>#VALUE!</v>
      </c>
      <c r="KX236" s="386" t="e">
        <f t="shared" si="1000"/>
        <v>#VALUE!</v>
      </c>
      <c r="KY236" s="386" t="e">
        <f t="shared" si="1000"/>
        <v>#VALUE!</v>
      </c>
      <c r="KZ236" s="386" t="e">
        <f t="shared" si="1000"/>
        <v>#VALUE!</v>
      </c>
      <c r="LA236" s="386" t="e">
        <f t="shared" si="1000"/>
        <v>#VALUE!</v>
      </c>
      <c r="LB236" s="386" t="e">
        <f t="shared" si="1000"/>
        <v>#VALUE!</v>
      </c>
      <c r="LC236" s="386" t="e">
        <f t="shared" si="1000"/>
        <v>#VALUE!</v>
      </c>
      <c r="LD236" s="386" t="e">
        <f t="shared" si="1000"/>
        <v>#VALUE!</v>
      </c>
      <c r="LE236" s="386" t="e">
        <f t="shared" si="1000"/>
        <v>#VALUE!</v>
      </c>
      <c r="LF236" s="386" t="e">
        <f t="shared" si="1000"/>
        <v>#VALUE!</v>
      </c>
      <c r="LG236" s="386" t="e">
        <f t="shared" si="1000"/>
        <v>#VALUE!</v>
      </c>
      <c r="LH236" s="386" t="e">
        <f t="shared" si="1000"/>
        <v>#VALUE!</v>
      </c>
      <c r="LI236" s="386" t="e">
        <f t="shared" si="1000"/>
        <v>#VALUE!</v>
      </c>
      <c r="LJ236" s="386" t="e">
        <f t="shared" si="1000"/>
        <v>#VALUE!</v>
      </c>
      <c r="LK236" s="386" t="e">
        <f t="shared" si="1000"/>
        <v>#VALUE!</v>
      </c>
      <c r="LL236" s="386" t="e">
        <f t="shared" si="1000"/>
        <v>#VALUE!</v>
      </c>
      <c r="LM236" s="386" t="e">
        <f t="shared" si="1000"/>
        <v>#VALUE!</v>
      </c>
      <c r="LN236" s="386" t="e">
        <f t="shared" si="1000"/>
        <v>#VALUE!</v>
      </c>
      <c r="LO236" s="386" t="e">
        <f t="shared" si="1000"/>
        <v>#VALUE!</v>
      </c>
      <c r="LP236" s="386" t="e">
        <f t="shared" si="1000"/>
        <v>#VALUE!</v>
      </c>
      <c r="LQ236" s="386" t="e">
        <f t="shared" si="1000"/>
        <v>#VALUE!</v>
      </c>
      <c r="LR236" s="386" t="e">
        <f t="shared" si="1000"/>
        <v>#VALUE!</v>
      </c>
      <c r="LS236" s="386" t="e">
        <f t="shared" si="1000"/>
        <v>#VALUE!</v>
      </c>
      <c r="LT236" s="386" t="e">
        <f t="shared" si="1000"/>
        <v>#VALUE!</v>
      </c>
      <c r="LU236" s="386" t="e">
        <f t="shared" si="1000"/>
        <v>#VALUE!</v>
      </c>
      <c r="LV236" s="386" t="e">
        <f t="shared" si="1000"/>
        <v>#VALUE!</v>
      </c>
      <c r="LW236" s="386" t="e">
        <f t="shared" si="1000"/>
        <v>#VALUE!</v>
      </c>
      <c r="LX236" s="386" t="e">
        <f t="shared" si="1000"/>
        <v>#VALUE!</v>
      </c>
      <c r="LY236" s="386" t="e">
        <f t="shared" si="1000"/>
        <v>#VALUE!</v>
      </c>
      <c r="LZ236" s="386" t="e">
        <f t="shared" si="1000"/>
        <v>#VALUE!</v>
      </c>
      <c r="MA236" s="386" t="e">
        <f t="shared" si="1000"/>
        <v>#VALUE!</v>
      </c>
      <c r="MB236" s="386" t="e">
        <f t="shared" si="1000"/>
        <v>#VALUE!</v>
      </c>
      <c r="MC236" s="386" t="e">
        <f t="shared" si="1000"/>
        <v>#VALUE!</v>
      </c>
      <c r="MD236" s="386" t="e">
        <f t="shared" si="1000"/>
        <v>#VALUE!</v>
      </c>
      <c r="ME236" s="386" t="e">
        <f t="shared" si="1000"/>
        <v>#VALUE!</v>
      </c>
      <c r="MF236" s="386" t="e">
        <f t="shared" si="1000"/>
        <v>#VALUE!</v>
      </c>
      <c r="MG236" s="386" t="e">
        <f t="shared" si="1000"/>
        <v>#VALUE!</v>
      </c>
      <c r="MH236" s="386" t="e">
        <f t="shared" si="1000"/>
        <v>#VALUE!</v>
      </c>
      <c r="MI236" s="386" t="e">
        <f t="shared" si="1000"/>
        <v>#VALUE!</v>
      </c>
      <c r="MJ236" s="386" t="e">
        <f t="shared" si="1000"/>
        <v>#VALUE!</v>
      </c>
      <c r="MK236" s="386" t="e">
        <f t="shared" si="1000"/>
        <v>#VALUE!</v>
      </c>
      <c r="ML236" s="386" t="e">
        <f t="shared" si="1000"/>
        <v>#VALUE!</v>
      </c>
      <c r="MM236" s="386" t="e">
        <f t="shared" si="1000"/>
        <v>#VALUE!</v>
      </c>
      <c r="MN236" s="386" t="e">
        <f t="shared" si="1000"/>
        <v>#VALUE!</v>
      </c>
      <c r="MO236" s="386" t="e">
        <f t="shared" si="1000"/>
        <v>#VALUE!</v>
      </c>
      <c r="MP236" s="386" t="e">
        <f t="shared" si="1000"/>
        <v>#VALUE!</v>
      </c>
      <c r="MQ236" s="386" t="e">
        <f t="shared" si="1000"/>
        <v>#VALUE!</v>
      </c>
      <c r="MR236" s="386" t="e">
        <f t="shared" si="1000"/>
        <v>#VALUE!</v>
      </c>
      <c r="MS236" s="386" t="e">
        <f t="shared" si="1000"/>
        <v>#VALUE!</v>
      </c>
      <c r="MT236" s="386" t="e">
        <f t="shared" si="1000"/>
        <v>#VALUE!</v>
      </c>
      <c r="MU236" s="386" t="e">
        <f t="shared" si="1000"/>
        <v>#VALUE!</v>
      </c>
      <c r="MV236" s="386" t="e">
        <f t="shared" si="1000"/>
        <v>#VALUE!</v>
      </c>
      <c r="MW236" s="386" t="e">
        <f t="shared" si="1000"/>
        <v>#VALUE!</v>
      </c>
      <c r="MX236" s="386" t="e">
        <f t="shared" si="1000"/>
        <v>#VALUE!</v>
      </c>
      <c r="MY236" s="386" t="e">
        <f t="shared" si="1000"/>
        <v>#VALUE!</v>
      </c>
      <c r="MZ236" s="386" t="e">
        <f t="shared" si="1000"/>
        <v>#VALUE!</v>
      </c>
      <c r="NA236" s="386" t="e">
        <f t="shared" ref="NA236:PL236" si="1001">IF(OR(COUNT(NA7-NA8)=0,NA218="",NA223=""),"",NA224/(NA7-NA8))</f>
        <v>#VALUE!</v>
      </c>
      <c r="NB236" s="386" t="e">
        <f t="shared" si="1001"/>
        <v>#VALUE!</v>
      </c>
      <c r="NC236" s="386" t="e">
        <f t="shared" si="1001"/>
        <v>#VALUE!</v>
      </c>
      <c r="ND236" s="386" t="e">
        <f t="shared" si="1001"/>
        <v>#VALUE!</v>
      </c>
      <c r="NE236" s="386" t="e">
        <f t="shared" si="1001"/>
        <v>#VALUE!</v>
      </c>
      <c r="NF236" s="386" t="e">
        <f t="shared" si="1001"/>
        <v>#VALUE!</v>
      </c>
      <c r="NG236" s="386" t="e">
        <f t="shared" si="1001"/>
        <v>#VALUE!</v>
      </c>
      <c r="NH236" s="386" t="e">
        <f t="shared" si="1001"/>
        <v>#VALUE!</v>
      </c>
      <c r="NI236" s="386" t="e">
        <f t="shared" si="1001"/>
        <v>#VALUE!</v>
      </c>
      <c r="NJ236" s="386" t="e">
        <f t="shared" si="1001"/>
        <v>#VALUE!</v>
      </c>
      <c r="NK236" s="386" t="e">
        <f t="shared" si="1001"/>
        <v>#VALUE!</v>
      </c>
      <c r="NL236" s="386" t="e">
        <f t="shared" si="1001"/>
        <v>#VALUE!</v>
      </c>
      <c r="NM236" s="386" t="e">
        <f t="shared" si="1001"/>
        <v>#VALUE!</v>
      </c>
      <c r="NN236" s="386" t="e">
        <f t="shared" si="1001"/>
        <v>#VALUE!</v>
      </c>
      <c r="NO236" s="386" t="e">
        <f t="shared" si="1001"/>
        <v>#VALUE!</v>
      </c>
      <c r="NP236" s="386" t="e">
        <f t="shared" si="1001"/>
        <v>#VALUE!</v>
      </c>
      <c r="NQ236" s="386" t="e">
        <f t="shared" si="1001"/>
        <v>#VALUE!</v>
      </c>
      <c r="NR236" s="386" t="e">
        <f t="shared" si="1001"/>
        <v>#VALUE!</v>
      </c>
      <c r="NS236" s="386" t="e">
        <f t="shared" si="1001"/>
        <v>#VALUE!</v>
      </c>
      <c r="NT236" s="386" t="e">
        <f t="shared" si="1001"/>
        <v>#VALUE!</v>
      </c>
      <c r="NU236" s="386" t="e">
        <f t="shared" si="1001"/>
        <v>#VALUE!</v>
      </c>
      <c r="NV236" s="386" t="e">
        <f t="shared" si="1001"/>
        <v>#VALUE!</v>
      </c>
      <c r="NW236" s="386" t="e">
        <f t="shared" si="1001"/>
        <v>#VALUE!</v>
      </c>
      <c r="NX236" s="386" t="e">
        <f t="shared" si="1001"/>
        <v>#VALUE!</v>
      </c>
      <c r="NY236" s="386" t="e">
        <f t="shared" si="1001"/>
        <v>#VALUE!</v>
      </c>
      <c r="NZ236" s="386" t="e">
        <f t="shared" si="1001"/>
        <v>#VALUE!</v>
      </c>
      <c r="OA236" s="386" t="e">
        <f t="shared" si="1001"/>
        <v>#VALUE!</v>
      </c>
      <c r="OB236" s="386" t="e">
        <f t="shared" si="1001"/>
        <v>#VALUE!</v>
      </c>
      <c r="OC236" s="386" t="e">
        <f t="shared" si="1001"/>
        <v>#VALUE!</v>
      </c>
      <c r="OD236" s="386" t="e">
        <f t="shared" si="1001"/>
        <v>#VALUE!</v>
      </c>
      <c r="OE236" s="386" t="e">
        <f t="shared" si="1001"/>
        <v>#VALUE!</v>
      </c>
      <c r="OF236" s="386" t="e">
        <f t="shared" si="1001"/>
        <v>#VALUE!</v>
      </c>
      <c r="OG236" s="386" t="e">
        <f t="shared" si="1001"/>
        <v>#VALUE!</v>
      </c>
      <c r="OH236" s="386" t="e">
        <f t="shared" si="1001"/>
        <v>#VALUE!</v>
      </c>
      <c r="OI236" s="386" t="e">
        <f t="shared" si="1001"/>
        <v>#VALUE!</v>
      </c>
      <c r="OJ236" s="386" t="e">
        <f t="shared" si="1001"/>
        <v>#VALUE!</v>
      </c>
      <c r="OK236" s="386" t="e">
        <f t="shared" si="1001"/>
        <v>#VALUE!</v>
      </c>
      <c r="OL236" s="386" t="e">
        <f t="shared" si="1001"/>
        <v>#VALUE!</v>
      </c>
      <c r="OM236" s="386" t="e">
        <f t="shared" si="1001"/>
        <v>#VALUE!</v>
      </c>
      <c r="ON236" s="386" t="e">
        <f t="shared" si="1001"/>
        <v>#VALUE!</v>
      </c>
      <c r="OO236" s="386" t="e">
        <f t="shared" si="1001"/>
        <v>#VALUE!</v>
      </c>
      <c r="OP236" s="386" t="e">
        <f t="shared" si="1001"/>
        <v>#VALUE!</v>
      </c>
      <c r="OQ236" s="388" t="e">
        <f t="shared" si="1001"/>
        <v>#VALUE!</v>
      </c>
      <c r="OR236" s="388" t="e">
        <f t="shared" si="1001"/>
        <v>#VALUE!</v>
      </c>
      <c r="OS236" s="388" t="e">
        <f t="shared" si="1001"/>
        <v>#VALUE!</v>
      </c>
      <c r="OT236" s="388" t="e">
        <f t="shared" si="1001"/>
        <v>#VALUE!</v>
      </c>
      <c r="OU236" s="388" t="e">
        <f t="shared" si="1001"/>
        <v>#VALUE!</v>
      </c>
      <c r="OV236" s="388" t="e">
        <f t="shared" si="1001"/>
        <v>#VALUE!</v>
      </c>
      <c r="OW236" s="388" t="e">
        <f t="shared" si="1001"/>
        <v>#VALUE!</v>
      </c>
      <c r="OX236" s="388" t="e">
        <f t="shared" si="1001"/>
        <v>#VALUE!</v>
      </c>
      <c r="OY236" s="388" t="e">
        <f t="shared" si="1001"/>
        <v>#VALUE!</v>
      </c>
      <c r="OZ236" s="388" t="e">
        <f t="shared" si="1001"/>
        <v>#VALUE!</v>
      </c>
      <c r="PA236" s="388" t="e">
        <f t="shared" si="1001"/>
        <v>#VALUE!</v>
      </c>
      <c r="PB236" s="388" t="e">
        <f t="shared" si="1001"/>
        <v>#VALUE!</v>
      </c>
      <c r="PC236" s="388" t="e">
        <f t="shared" si="1001"/>
        <v>#VALUE!</v>
      </c>
      <c r="PD236" s="388" t="e">
        <f t="shared" si="1001"/>
        <v>#VALUE!</v>
      </c>
      <c r="PE236" s="388" t="e">
        <f t="shared" si="1001"/>
        <v>#VALUE!</v>
      </c>
      <c r="PF236" s="388" t="e">
        <f t="shared" si="1001"/>
        <v>#VALUE!</v>
      </c>
      <c r="PG236" s="388" t="e">
        <f t="shared" si="1001"/>
        <v>#VALUE!</v>
      </c>
      <c r="PH236" s="388" t="e">
        <f t="shared" si="1001"/>
        <v>#VALUE!</v>
      </c>
      <c r="PI236" s="388" t="e">
        <f t="shared" si="1001"/>
        <v>#VALUE!</v>
      </c>
      <c r="PJ236" s="388" t="e">
        <f t="shared" si="1001"/>
        <v>#VALUE!</v>
      </c>
      <c r="PK236" s="388" t="e">
        <f t="shared" si="1001"/>
        <v>#VALUE!</v>
      </c>
      <c r="PL236" s="388" t="e">
        <f t="shared" si="1001"/>
        <v>#VALUE!</v>
      </c>
      <c r="PM236" s="388" t="e">
        <f t="shared" ref="PM236:RX236" si="1002">IF(OR(COUNT(PM7-PM8)=0,PM218="",PM223=""),"",PM224/(PM7-PM8))</f>
        <v>#VALUE!</v>
      </c>
      <c r="PN236" s="388" t="e">
        <f t="shared" si="1002"/>
        <v>#VALUE!</v>
      </c>
      <c r="PO236" s="388" t="e">
        <f t="shared" si="1002"/>
        <v>#VALUE!</v>
      </c>
      <c r="PP236" s="388" t="e">
        <f t="shared" si="1002"/>
        <v>#VALUE!</v>
      </c>
      <c r="PQ236" s="388" t="e">
        <f t="shared" si="1002"/>
        <v>#VALUE!</v>
      </c>
      <c r="PR236" s="388" t="e">
        <f t="shared" si="1002"/>
        <v>#VALUE!</v>
      </c>
      <c r="PS236" s="388" t="e">
        <f t="shared" si="1002"/>
        <v>#VALUE!</v>
      </c>
      <c r="PT236" s="388" t="e">
        <f t="shared" si="1002"/>
        <v>#VALUE!</v>
      </c>
      <c r="PU236" s="388" t="e">
        <f t="shared" si="1002"/>
        <v>#VALUE!</v>
      </c>
      <c r="PV236" s="388" t="e">
        <f t="shared" si="1002"/>
        <v>#VALUE!</v>
      </c>
      <c r="PW236" s="388" t="e">
        <f t="shared" si="1002"/>
        <v>#VALUE!</v>
      </c>
      <c r="PX236" s="388" t="e">
        <f t="shared" si="1002"/>
        <v>#VALUE!</v>
      </c>
      <c r="PY236" s="388" t="e">
        <f t="shared" si="1002"/>
        <v>#VALUE!</v>
      </c>
      <c r="PZ236" s="388" t="e">
        <f t="shared" si="1002"/>
        <v>#VALUE!</v>
      </c>
      <c r="QA236" s="388" t="e">
        <f t="shared" si="1002"/>
        <v>#VALUE!</v>
      </c>
      <c r="QB236" s="388" t="e">
        <f t="shared" si="1002"/>
        <v>#VALUE!</v>
      </c>
      <c r="QC236" s="388" t="e">
        <f t="shared" si="1002"/>
        <v>#VALUE!</v>
      </c>
      <c r="QD236" s="388" t="e">
        <f t="shared" si="1002"/>
        <v>#VALUE!</v>
      </c>
      <c r="QE236" s="388" t="e">
        <f t="shared" si="1002"/>
        <v>#VALUE!</v>
      </c>
      <c r="QF236" s="388" t="e">
        <f t="shared" si="1002"/>
        <v>#VALUE!</v>
      </c>
      <c r="QG236" s="388" t="e">
        <f t="shared" si="1002"/>
        <v>#VALUE!</v>
      </c>
      <c r="QH236" s="388" t="e">
        <f t="shared" si="1002"/>
        <v>#VALUE!</v>
      </c>
      <c r="QI236" s="388" t="e">
        <f t="shared" si="1002"/>
        <v>#VALUE!</v>
      </c>
      <c r="QJ236" s="388" t="e">
        <f t="shared" si="1002"/>
        <v>#VALUE!</v>
      </c>
      <c r="QK236" s="388" t="e">
        <f t="shared" si="1002"/>
        <v>#VALUE!</v>
      </c>
      <c r="QL236" s="388" t="e">
        <f t="shared" si="1002"/>
        <v>#VALUE!</v>
      </c>
      <c r="QM236" s="388" t="e">
        <f t="shared" si="1002"/>
        <v>#VALUE!</v>
      </c>
      <c r="QN236" s="388" t="e">
        <f t="shared" si="1002"/>
        <v>#VALUE!</v>
      </c>
      <c r="QO236" s="388" t="e">
        <f t="shared" si="1002"/>
        <v>#VALUE!</v>
      </c>
      <c r="QP236" s="388" t="e">
        <f t="shared" si="1002"/>
        <v>#VALUE!</v>
      </c>
      <c r="QQ236" s="388" t="e">
        <f t="shared" si="1002"/>
        <v>#VALUE!</v>
      </c>
      <c r="QR236" s="388" t="e">
        <f t="shared" si="1002"/>
        <v>#VALUE!</v>
      </c>
      <c r="QS236" s="388" t="e">
        <f t="shared" si="1002"/>
        <v>#VALUE!</v>
      </c>
      <c r="QT236" s="388" t="e">
        <f t="shared" si="1002"/>
        <v>#VALUE!</v>
      </c>
      <c r="QU236" s="388" t="e">
        <f t="shared" si="1002"/>
        <v>#VALUE!</v>
      </c>
      <c r="QV236" s="388" t="e">
        <f t="shared" si="1002"/>
        <v>#VALUE!</v>
      </c>
      <c r="QW236" s="388" t="e">
        <f t="shared" si="1002"/>
        <v>#VALUE!</v>
      </c>
      <c r="QX236" s="388" t="e">
        <f t="shared" si="1002"/>
        <v>#VALUE!</v>
      </c>
      <c r="QY236" s="388" t="e">
        <f t="shared" si="1002"/>
        <v>#VALUE!</v>
      </c>
      <c r="QZ236" s="388" t="e">
        <f t="shared" si="1002"/>
        <v>#VALUE!</v>
      </c>
      <c r="RA236" s="388" t="e">
        <f t="shared" si="1002"/>
        <v>#VALUE!</v>
      </c>
      <c r="RB236" s="388" t="e">
        <f t="shared" si="1002"/>
        <v>#VALUE!</v>
      </c>
      <c r="RC236" s="388" t="e">
        <f t="shared" si="1002"/>
        <v>#VALUE!</v>
      </c>
      <c r="RD236" s="388" t="e">
        <f t="shared" si="1002"/>
        <v>#VALUE!</v>
      </c>
      <c r="RE236" s="388" t="e">
        <f t="shared" si="1002"/>
        <v>#VALUE!</v>
      </c>
      <c r="RF236" s="388" t="e">
        <f t="shared" si="1002"/>
        <v>#VALUE!</v>
      </c>
      <c r="RG236" s="388" t="e">
        <f t="shared" si="1002"/>
        <v>#VALUE!</v>
      </c>
      <c r="RH236" s="388" t="e">
        <f t="shared" si="1002"/>
        <v>#VALUE!</v>
      </c>
      <c r="RI236" s="388" t="e">
        <f t="shared" si="1002"/>
        <v>#VALUE!</v>
      </c>
      <c r="RJ236" s="388" t="e">
        <f t="shared" si="1002"/>
        <v>#VALUE!</v>
      </c>
      <c r="RK236" s="388" t="e">
        <f t="shared" si="1002"/>
        <v>#VALUE!</v>
      </c>
      <c r="RL236" s="388" t="e">
        <f t="shared" si="1002"/>
        <v>#VALUE!</v>
      </c>
      <c r="RM236" s="388" t="e">
        <f t="shared" si="1002"/>
        <v>#VALUE!</v>
      </c>
      <c r="RN236" s="388" t="e">
        <f t="shared" si="1002"/>
        <v>#VALUE!</v>
      </c>
      <c r="RO236" s="388" t="e">
        <f t="shared" si="1002"/>
        <v>#VALUE!</v>
      </c>
      <c r="RP236" s="388" t="e">
        <f t="shared" si="1002"/>
        <v>#VALUE!</v>
      </c>
      <c r="RQ236" s="388" t="e">
        <f t="shared" si="1002"/>
        <v>#VALUE!</v>
      </c>
      <c r="RR236" s="388" t="e">
        <f t="shared" si="1002"/>
        <v>#VALUE!</v>
      </c>
      <c r="RS236" s="388" t="e">
        <f t="shared" si="1002"/>
        <v>#VALUE!</v>
      </c>
      <c r="RT236" s="388" t="e">
        <f t="shared" si="1002"/>
        <v>#VALUE!</v>
      </c>
      <c r="RU236" s="388" t="e">
        <f t="shared" si="1002"/>
        <v>#VALUE!</v>
      </c>
      <c r="RV236" s="388" t="e">
        <f t="shared" si="1002"/>
        <v>#VALUE!</v>
      </c>
      <c r="RW236" s="388" t="e">
        <f t="shared" si="1002"/>
        <v>#VALUE!</v>
      </c>
      <c r="RX236" s="388" t="e">
        <f t="shared" si="1002"/>
        <v>#VALUE!</v>
      </c>
      <c r="RY236" s="388" t="e">
        <f t="shared" ref="RY236:UJ236" si="1003">IF(OR(COUNT(RY7-RY8)=0,RY218="",RY223=""),"",RY224/(RY7-RY8))</f>
        <v>#VALUE!</v>
      </c>
      <c r="RZ236" s="388" t="e">
        <f t="shared" si="1003"/>
        <v>#VALUE!</v>
      </c>
      <c r="SA236" s="388" t="e">
        <f t="shared" si="1003"/>
        <v>#VALUE!</v>
      </c>
      <c r="SB236" s="388" t="e">
        <f t="shared" si="1003"/>
        <v>#VALUE!</v>
      </c>
      <c r="SC236" s="388" t="e">
        <f t="shared" si="1003"/>
        <v>#VALUE!</v>
      </c>
      <c r="SD236" s="388" t="e">
        <f t="shared" si="1003"/>
        <v>#VALUE!</v>
      </c>
      <c r="SE236" s="388" t="e">
        <f t="shared" si="1003"/>
        <v>#VALUE!</v>
      </c>
      <c r="SF236" s="388" t="e">
        <f t="shared" si="1003"/>
        <v>#VALUE!</v>
      </c>
      <c r="SG236" s="388" t="e">
        <f t="shared" si="1003"/>
        <v>#VALUE!</v>
      </c>
      <c r="SH236" s="388" t="e">
        <f t="shared" si="1003"/>
        <v>#VALUE!</v>
      </c>
      <c r="SI236" s="388" t="e">
        <f t="shared" si="1003"/>
        <v>#VALUE!</v>
      </c>
      <c r="SJ236" s="388" t="e">
        <f t="shared" si="1003"/>
        <v>#VALUE!</v>
      </c>
      <c r="SK236" s="388" t="e">
        <f t="shared" si="1003"/>
        <v>#VALUE!</v>
      </c>
      <c r="SL236" s="388" t="e">
        <f t="shared" si="1003"/>
        <v>#VALUE!</v>
      </c>
      <c r="SM236" s="388" t="e">
        <f t="shared" si="1003"/>
        <v>#VALUE!</v>
      </c>
      <c r="SN236" s="388" t="e">
        <f t="shared" si="1003"/>
        <v>#VALUE!</v>
      </c>
      <c r="SO236" s="388" t="e">
        <f t="shared" si="1003"/>
        <v>#VALUE!</v>
      </c>
      <c r="SP236" s="388" t="e">
        <f t="shared" si="1003"/>
        <v>#VALUE!</v>
      </c>
      <c r="SQ236" s="388" t="e">
        <f t="shared" si="1003"/>
        <v>#VALUE!</v>
      </c>
      <c r="SR236" s="388" t="e">
        <f t="shared" si="1003"/>
        <v>#VALUE!</v>
      </c>
      <c r="SS236" s="388" t="e">
        <f t="shared" si="1003"/>
        <v>#VALUE!</v>
      </c>
      <c r="ST236" s="388" t="e">
        <f t="shared" si="1003"/>
        <v>#VALUE!</v>
      </c>
      <c r="SU236" s="388" t="e">
        <f t="shared" si="1003"/>
        <v>#VALUE!</v>
      </c>
      <c r="SV236" s="388" t="e">
        <f t="shared" si="1003"/>
        <v>#VALUE!</v>
      </c>
      <c r="SW236" s="388" t="e">
        <f t="shared" si="1003"/>
        <v>#VALUE!</v>
      </c>
      <c r="SX236" s="388" t="e">
        <f t="shared" si="1003"/>
        <v>#VALUE!</v>
      </c>
      <c r="SY236" s="388" t="e">
        <f t="shared" si="1003"/>
        <v>#VALUE!</v>
      </c>
      <c r="SZ236" s="388" t="e">
        <f t="shared" si="1003"/>
        <v>#VALUE!</v>
      </c>
      <c r="TA236" s="388" t="e">
        <f t="shared" si="1003"/>
        <v>#VALUE!</v>
      </c>
      <c r="TB236" s="388" t="e">
        <f t="shared" si="1003"/>
        <v>#VALUE!</v>
      </c>
      <c r="TC236" s="388" t="e">
        <f t="shared" si="1003"/>
        <v>#VALUE!</v>
      </c>
      <c r="TD236" s="388" t="e">
        <f t="shared" si="1003"/>
        <v>#VALUE!</v>
      </c>
      <c r="TE236" s="388" t="e">
        <f t="shared" si="1003"/>
        <v>#VALUE!</v>
      </c>
      <c r="TF236" s="388" t="e">
        <f t="shared" si="1003"/>
        <v>#VALUE!</v>
      </c>
      <c r="TG236" s="388" t="e">
        <f t="shared" si="1003"/>
        <v>#VALUE!</v>
      </c>
      <c r="TH236" s="388" t="e">
        <f t="shared" si="1003"/>
        <v>#VALUE!</v>
      </c>
      <c r="TI236" s="388" t="e">
        <f t="shared" si="1003"/>
        <v>#VALUE!</v>
      </c>
      <c r="TJ236" s="388" t="e">
        <f t="shared" si="1003"/>
        <v>#VALUE!</v>
      </c>
      <c r="TK236" s="388" t="e">
        <f t="shared" si="1003"/>
        <v>#VALUE!</v>
      </c>
      <c r="TL236" s="388" t="e">
        <f t="shared" si="1003"/>
        <v>#VALUE!</v>
      </c>
      <c r="TM236" s="388" t="e">
        <f t="shared" si="1003"/>
        <v>#VALUE!</v>
      </c>
      <c r="TN236" s="388" t="e">
        <f t="shared" si="1003"/>
        <v>#VALUE!</v>
      </c>
      <c r="TO236" s="388" t="e">
        <f t="shared" si="1003"/>
        <v>#VALUE!</v>
      </c>
      <c r="TP236" s="388" t="e">
        <f t="shared" si="1003"/>
        <v>#VALUE!</v>
      </c>
      <c r="TQ236" s="388" t="e">
        <f t="shared" si="1003"/>
        <v>#VALUE!</v>
      </c>
      <c r="TR236" s="388" t="e">
        <f t="shared" si="1003"/>
        <v>#VALUE!</v>
      </c>
      <c r="TS236" s="388" t="e">
        <f t="shared" si="1003"/>
        <v>#VALUE!</v>
      </c>
      <c r="TT236" s="388" t="e">
        <f t="shared" si="1003"/>
        <v>#VALUE!</v>
      </c>
      <c r="TU236" s="388" t="e">
        <f t="shared" si="1003"/>
        <v>#VALUE!</v>
      </c>
      <c r="TV236" s="388" t="e">
        <f t="shared" si="1003"/>
        <v>#VALUE!</v>
      </c>
      <c r="TW236" s="388" t="e">
        <f t="shared" si="1003"/>
        <v>#VALUE!</v>
      </c>
      <c r="TX236" s="388" t="e">
        <f t="shared" si="1003"/>
        <v>#VALUE!</v>
      </c>
      <c r="TY236" s="388" t="e">
        <f t="shared" si="1003"/>
        <v>#VALUE!</v>
      </c>
      <c r="TZ236" s="388" t="e">
        <f t="shared" si="1003"/>
        <v>#VALUE!</v>
      </c>
      <c r="UA236" s="388" t="e">
        <f t="shared" si="1003"/>
        <v>#VALUE!</v>
      </c>
      <c r="UB236" s="388" t="e">
        <f t="shared" si="1003"/>
        <v>#VALUE!</v>
      </c>
      <c r="UC236" s="388" t="e">
        <f t="shared" si="1003"/>
        <v>#VALUE!</v>
      </c>
      <c r="UD236" s="388" t="e">
        <f t="shared" si="1003"/>
        <v>#VALUE!</v>
      </c>
      <c r="UE236" s="388" t="e">
        <f t="shared" si="1003"/>
        <v>#VALUE!</v>
      </c>
      <c r="UF236" s="388" t="e">
        <f t="shared" si="1003"/>
        <v>#VALUE!</v>
      </c>
      <c r="UG236" s="388" t="e">
        <f t="shared" si="1003"/>
        <v>#VALUE!</v>
      </c>
      <c r="UH236" s="388" t="e">
        <f t="shared" si="1003"/>
        <v>#VALUE!</v>
      </c>
      <c r="UI236" s="388" t="e">
        <f t="shared" si="1003"/>
        <v>#VALUE!</v>
      </c>
      <c r="UJ236" s="388" t="e">
        <f t="shared" si="1003"/>
        <v>#VALUE!</v>
      </c>
      <c r="UK236" s="388" t="e">
        <f t="shared" ref="UK236:WI236" si="1004">IF(OR(COUNT(UK7-UK8)=0,UK218="",UK223=""),"",UK224/(UK7-UK8))</f>
        <v>#VALUE!</v>
      </c>
      <c r="UL236" s="388" t="e">
        <f t="shared" si="1004"/>
        <v>#VALUE!</v>
      </c>
      <c r="UM236" s="388" t="e">
        <f t="shared" si="1004"/>
        <v>#VALUE!</v>
      </c>
      <c r="UN236" s="388" t="e">
        <f t="shared" si="1004"/>
        <v>#VALUE!</v>
      </c>
      <c r="UO236" s="388" t="e">
        <f t="shared" si="1004"/>
        <v>#VALUE!</v>
      </c>
      <c r="UP236" s="388" t="e">
        <f t="shared" si="1004"/>
        <v>#VALUE!</v>
      </c>
      <c r="UQ236" s="388" t="e">
        <f t="shared" si="1004"/>
        <v>#VALUE!</v>
      </c>
      <c r="UR236" s="388" t="e">
        <f t="shared" si="1004"/>
        <v>#VALUE!</v>
      </c>
      <c r="US236" s="388" t="e">
        <f t="shared" si="1004"/>
        <v>#VALUE!</v>
      </c>
      <c r="UT236" s="388" t="e">
        <f t="shared" si="1004"/>
        <v>#VALUE!</v>
      </c>
      <c r="UU236" s="388" t="e">
        <f t="shared" si="1004"/>
        <v>#VALUE!</v>
      </c>
      <c r="UV236" s="388" t="e">
        <f t="shared" si="1004"/>
        <v>#VALUE!</v>
      </c>
      <c r="UW236" s="388" t="e">
        <f t="shared" si="1004"/>
        <v>#VALUE!</v>
      </c>
      <c r="UX236" s="388" t="e">
        <f t="shared" si="1004"/>
        <v>#VALUE!</v>
      </c>
      <c r="UY236" s="388" t="e">
        <f t="shared" si="1004"/>
        <v>#VALUE!</v>
      </c>
      <c r="UZ236" s="388" t="e">
        <f t="shared" si="1004"/>
        <v>#VALUE!</v>
      </c>
      <c r="VA236" s="388" t="e">
        <f t="shared" si="1004"/>
        <v>#VALUE!</v>
      </c>
      <c r="VB236" s="388" t="e">
        <f t="shared" si="1004"/>
        <v>#VALUE!</v>
      </c>
      <c r="VC236" s="388" t="e">
        <f t="shared" si="1004"/>
        <v>#VALUE!</v>
      </c>
      <c r="VD236" s="388" t="e">
        <f t="shared" si="1004"/>
        <v>#VALUE!</v>
      </c>
      <c r="VE236" s="388" t="e">
        <f t="shared" si="1004"/>
        <v>#VALUE!</v>
      </c>
      <c r="VF236" s="388" t="e">
        <f t="shared" si="1004"/>
        <v>#VALUE!</v>
      </c>
      <c r="VG236" s="388" t="e">
        <f t="shared" si="1004"/>
        <v>#VALUE!</v>
      </c>
      <c r="VH236" s="388" t="e">
        <f t="shared" si="1004"/>
        <v>#VALUE!</v>
      </c>
      <c r="VI236" s="388" t="e">
        <f t="shared" si="1004"/>
        <v>#VALUE!</v>
      </c>
      <c r="VJ236" s="388" t="e">
        <f t="shared" si="1004"/>
        <v>#VALUE!</v>
      </c>
      <c r="VK236" s="388" t="e">
        <f t="shared" si="1004"/>
        <v>#VALUE!</v>
      </c>
      <c r="VL236" s="388" t="e">
        <f t="shared" si="1004"/>
        <v>#VALUE!</v>
      </c>
      <c r="VM236" s="388" t="e">
        <f t="shared" si="1004"/>
        <v>#VALUE!</v>
      </c>
      <c r="VN236" s="388" t="e">
        <f t="shared" si="1004"/>
        <v>#VALUE!</v>
      </c>
      <c r="VO236" s="388" t="e">
        <f t="shared" si="1004"/>
        <v>#VALUE!</v>
      </c>
      <c r="VP236" s="388" t="e">
        <f t="shared" si="1004"/>
        <v>#VALUE!</v>
      </c>
      <c r="VQ236" s="388" t="e">
        <f t="shared" si="1004"/>
        <v>#VALUE!</v>
      </c>
      <c r="VR236" s="388" t="e">
        <f t="shared" si="1004"/>
        <v>#VALUE!</v>
      </c>
      <c r="VS236" s="388" t="e">
        <f t="shared" si="1004"/>
        <v>#VALUE!</v>
      </c>
      <c r="VT236" s="388" t="e">
        <f t="shared" si="1004"/>
        <v>#VALUE!</v>
      </c>
      <c r="VU236" s="388" t="e">
        <f t="shared" si="1004"/>
        <v>#VALUE!</v>
      </c>
      <c r="VV236" s="388" t="e">
        <f t="shared" si="1004"/>
        <v>#VALUE!</v>
      </c>
      <c r="VW236" s="388" t="e">
        <f t="shared" si="1004"/>
        <v>#VALUE!</v>
      </c>
      <c r="VX236" s="388" t="e">
        <f t="shared" si="1004"/>
        <v>#VALUE!</v>
      </c>
      <c r="VY236" s="388" t="e">
        <f t="shared" si="1004"/>
        <v>#VALUE!</v>
      </c>
      <c r="VZ236" s="388" t="e">
        <f t="shared" si="1004"/>
        <v>#VALUE!</v>
      </c>
      <c r="WA236" s="388" t="e">
        <f t="shared" si="1004"/>
        <v>#VALUE!</v>
      </c>
      <c r="WB236" s="388" t="e">
        <f t="shared" si="1004"/>
        <v>#VALUE!</v>
      </c>
      <c r="WC236" s="388" t="e">
        <f t="shared" si="1004"/>
        <v>#VALUE!</v>
      </c>
      <c r="WD236" s="388" t="e">
        <f t="shared" si="1004"/>
        <v>#VALUE!</v>
      </c>
      <c r="WE236" s="388" t="e">
        <f t="shared" si="1004"/>
        <v>#VALUE!</v>
      </c>
      <c r="WF236" s="388" t="e">
        <f t="shared" si="1004"/>
        <v>#VALUE!</v>
      </c>
      <c r="WG236" s="388" t="e">
        <f t="shared" si="1004"/>
        <v>#VALUE!</v>
      </c>
      <c r="WH236" s="388" t="e">
        <f t="shared" si="1004"/>
        <v>#VALUE!</v>
      </c>
      <c r="WI236" s="386" t="e">
        <f t="shared" si="1004"/>
        <v>#VALUE!</v>
      </c>
    </row>
    <row r="237" spans="1:607">
      <c r="A237" s="348"/>
      <c r="B237" s="360" t="s">
        <v>969</v>
      </c>
      <c r="C237" s="348"/>
      <c r="D237" s="348"/>
      <c r="E237" s="348"/>
      <c r="F237" s="348"/>
      <c r="G237" s="361" t="str">
        <f t="shared" si="734"/>
        <v/>
      </c>
      <c r="H237" s="361" t="str">
        <f t="shared" si="735"/>
        <v/>
      </c>
      <c r="I237" s="397"/>
      <c r="J237" s="348"/>
      <c r="K237" s="348"/>
      <c r="L237" s="348"/>
      <c r="M237" s="348"/>
      <c r="N237" s="400"/>
      <c r="O237" s="400"/>
      <c r="P237" s="400"/>
      <c r="Q237" s="400"/>
      <c r="R237" s="400"/>
      <c r="S237" s="400"/>
      <c r="T237" s="400"/>
      <c r="U237" s="400"/>
      <c r="V237" s="400"/>
      <c r="W237" s="400"/>
      <c r="X237" s="400"/>
      <c r="Y237" s="400"/>
      <c r="Z237" s="400"/>
      <c r="AA237" s="400"/>
      <c r="AB237" s="400"/>
      <c r="AC237" s="400"/>
      <c r="AD237" s="400"/>
      <c r="AE237" s="400"/>
      <c r="AF237" s="400"/>
      <c r="AG237" s="400"/>
      <c r="AH237" s="400"/>
      <c r="AI237" s="400"/>
      <c r="AJ237" s="400"/>
      <c r="AK237" s="400"/>
      <c r="AL237" s="400"/>
      <c r="AM237" s="400"/>
      <c r="AN237" s="400"/>
      <c r="AO237" s="400"/>
      <c r="AP237" s="400"/>
      <c r="AQ237" s="400"/>
      <c r="AR237" s="400"/>
      <c r="AS237" s="400"/>
      <c r="AT237" s="400"/>
      <c r="AU237" s="400"/>
      <c r="AV237" s="400"/>
      <c r="AW237" s="400"/>
      <c r="AX237" s="400"/>
      <c r="AY237" s="400"/>
      <c r="AZ237" s="400"/>
      <c r="BA237" s="400"/>
      <c r="BB237" s="400"/>
      <c r="BC237" s="400"/>
      <c r="BD237" s="400"/>
      <c r="BE237" s="400"/>
      <c r="BF237" s="400"/>
      <c r="BG237" s="400"/>
      <c r="BH237" s="400"/>
      <c r="BI237" s="400"/>
      <c r="BJ237" s="400"/>
      <c r="BK237" s="400"/>
      <c r="BL237" s="400"/>
      <c r="BM237" s="400"/>
      <c r="BN237" s="400"/>
      <c r="BO237" s="400"/>
      <c r="BP237" s="400"/>
      <c r="BQ237" s="400"/>
      <c r="BR237" s="400"/>
      <c r="BS237" s="400"/>
      <c r="BT237" s="400"/>
      <c r="BU237" s="400"/>
      <c r="BV237" s="400"/>
      <c r="BW237" s="400"/>
      <c r="BX237" s="400"/>
      <c r="BY237" s="400"/>
      <c r="BZ237" s="400"/>
      <c r="CA237" s="400"/>
      <c r="CB237" s="400"/>
      <c r="CC237" s="400"/>
      <c r="CD237" s="400"/>
      <c r="CE237" s="400"/>
      <c r="CF237" s="400"/>
      <c r="CG237" s="400"/>
      <c r="CH237" s="400"/>
      <c r="CI237" s="400"/>
      <c r="CJ237" s="400"/>
      <c r="CK237" s="400"/>
      <c r="CL237" s="400"/>
      <c r="CM237" s="400"/>
      <c r="CN237" s="400"/>
      <c r="CO237" s="400"/>
      <c r="CP237" s="400"/>
      <c r="CQ237" s="400"/>
      <c r="CR237" s="400"/>
      <c r="CS237" s="400"/>
      <c r="CT237" s="400"/>
      <c r="CU237" s="400"/>
      <c r="CV237" s="400"/>
      <c r="CW237" s="400"/>
      <c r="CX237" s="400"/>
      <c r="CY237" s="400"/>
      <c r="CZ237" s="362"/>
      <c r="DA237" s="906"/>
      <c r="DB237" s="899" t="s">
        <v>1391</v>
      </c>
      <c r="DC237" s="899"/>
      <c r="DD237" s="386" t="e">
        <f>IF(OR(COUNT(DD7-DD8)=0,DD219="",DD223=""),"",DD225/(DD7-DD8))</f>
        <v>#VALUE!</v>
      </c>
      <c r="DE237" s="386" t="e">
        <f t="shared" ref="DE237:FP237" si="1005">IF(OR(COUNT(DE7-DE8)=0,DE219="",DE223=""),"",DE225/(DE7-DE8))</f>
        <v>#VALUE!</v>
      </c>
      <c r="DF237" s="386" t="e">
        <f t="shared" si="1005"/>
        <v>#VALUE!</v>
      </c>
      <c r="DG237" s="386" t="e">
        <f t="shared" si="1005"/>
        <v>#VALUE!</v>
      </c>
      <c r="DH237" s="386" t="e">
        <f t="shared" si="1005"/>
        <v>#VALUE!</v>
      </c>
      <c r="DI237" s="386" t="e">
        <f t="shared" si="1005"/>
        <v>#VALUE!</v>
      </c>
      <c r="DJ237" s="386" t="e">
        <f t="shared" si="1005"/>
        <v>#VALUE!</v>
      </c>
      <c r="DK237" s="386" t="e">
        <f t="shared" si="1005"/>
        <v>#VALUE!</v>
      </c>
      <c r="DL237" s="386" t="e">
        <f t="shared" si="1005"/>
        <v>#VALUE!</v>
      </c>
      <c r="DM237" s="386" t="e">
        <f t="shared" si="1005"/>
        <v>#VALUE!</v>
      </c>
      <c r="DN237" s="386" t="e">
        <f t="shared" si="1005"/>
        <v>#VALUE!</v>
      </c>
      <c r="DO237" s="386" t="e">
        <f t="shared" si="1005"/>
        <v>#VALUE!</v>
      </c>
      <c r="DP237" s="386" t="e">
        <f t="shared" si="1005"/>
        <v>#VALUE!</v>
      </c>
      <c r="DQ237" s="386" t="e">
        <f t="shared" si="1005"/>
        <v>#VALUE!</v>
      </c>
      <c r="DR237" s="386" t="e">
        <f t="shared" si="1005"/>
        <v>#VALUE!</v>
      </c>
      <c r="DS237" s="386" t="e">
        <f t="shared" si="1005"/>
        <v>#VALUE!</v>
      </c>
      <c r="DT237" s="386" t="e">
        <f t="shared" si="1005"/>
        <v>#VALUE!</v>
      </c>
      <c r="DU237" s="386" t="e">
        <f t="shared" si="1005"/>
        <v>#VALUE!</v>
      </c>
      <c r="DV237" s="386" t="e">
        <f t="shared" si="1005"/>
        <v>#VALUE!</v>
      </c>
      <c r="DW237" s="386" t="e">
        <f t="shared" si="1005"/>
        <v>#VALUE!</v>
      </c>
      <c r="DX237" s="387" t="e">
        <f t="shared" si="1005"/>
        <v>#VALUE!</v>
      </c>
      <c r="DY237" s="386" t="e">
        <f t="shared" si="1005"/>
        <v>#VALUE!</v>
      </c>
      <c r="DZ237" s="386" t="e">
        <f t="shared" si="1005"/>
        <v>#VALUE!</v>
      </c>
      <c r="EA237" s="386" t="e">
        <f t="shared" si="1005"/>
        <v>#VALUE!</v>
      </c>
      <c r="EB237" s="386" t="e">
        <f t="shared" si="1005"/>
        <v>#VALUE!</v>
      </c>
      <c r="EC237" s="386" t="e">
        <f t="shared" si="1005"/>
        <v>#VALUE!</v>
      </c>
      <c r="ED237" s="386" t="e">
        <f t="shared" si="1005"/>
        <v>#VALUE!</v>
      </c>
      <c r="EE237" s="386" t="e">
        <f t="shared" si="1005"/>
        <v>#VALUE!</v>
      </c>
      <c r="EF237" s="386" t="e">
        <f t="shared" si="1005"/>
        <v>#VALUE!</v>
      </c>
      <c r="EG237" s="386" t="e">
        <f t="shared" si="1005"/>
        <v>#VALUE!</v>
      </c>
      <c r="EH237" s="386" t="e">
        <f t="shared" si="1005"/>
        <v>#VALUE!</v>
      </c>
      <c r="EI237" s="386" t="e">
        <f t="shared" si="1005"/>
        <v>#VALUE!</v>
      </c>
      <c r="EJ237" s="386" t="e">
        <f t="shared" si="1005"/>
        <v>#VALUE!</v>
      </c>
      <c r="EK237" s="386" t="e">
        <f t="shared" si="1005"/>
        <v>#VALUE!</v>
      </c>
      <c r="EL237" s="386" t="e">
        <f t="shared" si="1005"/>
        <v>#VALUE!</v>
      </c>
      <c r="EM237" s="386" t="e">
        <f t="shared" si="1005"/>
        <v>#VALUE!</v>
      </c>
      <c r="EN237" s="386" t="e">
        <f t="shared" si="1005"/>
        <v>#VALUE!</v>
      </c>
      <c r="EO237" s="386" t="e">
        <f t="shared" si="1005"/>
        <v>#VALUE!</v>
      </c>
      <c r="EP237" s="386" t="e">
        <f t="shared" si="1005"/>
        <v>#VALUE!</v>
      </c>
      <c r="EQ237" s="386" t="e">
        <f t="shared" si="1005"/>
        <v>#VALUE!</v>
      </c>
      <c r="ER237" s="386" t="e">
        <f t="shared" si="1005"/>
        <v>#VALUE!</v>
      </c>
      <c r="ES237" s="386" t="e">
        <f t="shared" si="1005"/>
        <v>#VALUE!</v>
      </c>
      <c r="ET237" s="386" t="e">
        <f t="shared" si="1005"/>
        <v>#VALUE!</v>
      </c>
      <c r="EU237" s="386" t="e">
        <f t="shared" si="1005"/>
        <v>#VALUE!</v>
      </c>
      <c r="EV237" s="386" t="e">
        <f t="shared" si="1005"/>
        <v>#VALUE!</v>
      </c>
      <c r="EW237" s="386" t="e">
        <f t="shared" si="1005"/>
        <v>#VALUE!</v>
      </c>
      <c r="EX237" s="386" t="e">
        <f t="shared" si="1005"/>
        <v>#VALUE!</v>
      </c>
      <c r="EY237" s="386" t="e">
        <f t="shared" si="1005"/>
        <v>#VALUE!</v>
      </c>
      <c r="EZ237" s="386" t="e">
        <f t="shared" si="1005"/>
        <v>#VALUE!</v>
      </c>
      <c r="FA237" s="386" t="e">
        <f t="shared" si="1005"/>
        <v>#VALUE!</v>
      </c>
      <c r="FB237" s="386" t="e">
        <f t="shared" si="1005"/>
        <v>#VALUE!</v>
      </c>
      <c r="FC237" s="386" t="e">
        <f t="shared" si="1005"/>
        <v>#VALUE!</v>
      </c>
      <c r="FD237" s="386" t="e">
        <f t="shared" si="1005"/>
        <v>#VALUE!</v>
      </c>
      <c r="FE237" s="386" t="e">
        <f t="shared" si="1005"/>
        <v>#VALUE!</v>
      </c>
      <c r="FF237" s="386" t="e">
        <f t="shared" si="1005"/>
        <v>#VALUE!</v>
      </c>
      <c r="FG237" s="386" t="e">
        <f t="shared" si="1005"/>
        <v>#VALUE!</v>
      </c>
      <c r="FH237" s="386" t="e">
        <f t="shared" si="1005"/>
        <v>#VALUE!</v>
      </c>
      <c r="FI237" s="386" t="e">
        <f t="shared" si="1005"/>
        <v>#VALUE!</v>
      </c>
      <c r="FJ237" s="386" t="e">
        <f t="shared" si="1005"/>
        <v>#VALUE!</v>
      </c>
      <c r="FK237" s="386" t="e">
        <f t="shared" si="1005"/>
        <v>#VALUE!</v>
      </c>
      <c r="FL237" s="386" t="e">
        <f t="shared" si="1005"/>
        <v>#VALUE!</v>
      </c>
      <c r="FM237" s="386" t="e">
        <f t="shared" si="1005"/>
        <v>#VALUE!</v>
      </c>
      <c r="FN237" s="386" t="e">
        <f t="shared" si="1005"/>
        <v>#VALUE!</v>
      </c>
      <c r="FO237" s="386" t="e">
        <f t="shared" si="1005"/>
        <v>#VALUE!</v>
      </c>
      <c r="FP237" s="386" t="e">
        <f t="shared" si="1005"/>
        <v>#VALUE!</v>
      </c>
      <c r="FQ237" s="386" t="e">
        <f t="shared" ref="FQ237:IB237" si="1006">IF(OR(COUNT(FQ7-FQ8)=0,FQ219="",FQ223=""),"",FQ225/(FQ7-FQ8))</f>
        <v>#VALUE!</v>
      </c>
      <c r="FR237" s="386" t="e">
        <f t="shared" si="1006"/>
        <v>#VALUE!</v>
      </c>
      <c r="FS237" s="386" t="e">
        <f t="shared" si="1006"/>
        <v>#VALUE!</v>
      </c>
      <c r="FT237" s="386" t="e">
        <f t="shared" si="1006"/>
        <v>#VALUE!</v>
      </c>
      <c r="FU237" s="386" t="e">
        <f t="shared" si="1006"/>
        <v>#VALUE!</v>
      </c>
      <c r="FV237" s="386" t="e">
        <f t="shared" si="1006"/>
        <v>#VALUE!</v>
      </c>
      <c r="FW237" s="386" t="e">
        <f t="shared" si="1006"/>
        <v>#VALUE!</v>
      </c>
      <c r="FX237" s="386" t="e">
        <f t="shared" si="1006"/>
        <v>#VALUE!</v>
      </c>
      <c r="FY237" s="386" t="e">
        <f t="shared" si="1006"/>
        <v>#VALUE!</v>
      </c>
      <c r="FZ237" s="386" t="e">
        <f t="shared" si="1006"/>
        <v>#VALUE!</v>
      </c>
      <c r="GA237" s="386" t="e">
        <f t="shared" si="1006"/>
        <v>#VALUE!</v>
      </c>
      <c r="GB237" s="386" t="e">
        <f t="shared" si="1006"/>
        <v>#VALUE!</v>
      </c>
      <c r="GC237" s="386" t="e">
        <f t="shared" si="1006"/>
        <v>#VALUE!</v>
      </c>
      <c r="GD237" s="386" t="e">
        <f t="shared" si="1006"/>
        <v>#VALUE!</v>
      </c>
      <c r="GE237" s="386" t="e">
        <f t="shared" si="1006"/>
        <v>#VALUE!</v>
      </c>
      <c r="GF237" s="386" t="e">
        <f t="shared" si="1006"/>
        <v>#VALUE!</v>
      </c>
      <c r="GG237" s="386" t="e">
        <f t="shared" si="1006"/>
        <v>#VALUE!</v>
      </c>
      <c r="GH237" s="386" t="e">
        <f t="shared" si="1006"/>
        <v>#VALUE!</v>
      </c>
      <c r="GI237" s="386" t="e">
        <f t="shared" si="1006"/>
        <v>#VALUE!</v>
      </c>
      <c r="GJ237" s="386" t="e">
        <f t="shared" si="1006"/>
        <v>#VALUE!</v>
      </c>
      <c r="GK237" s="386" t="e">
        <f t="shared" si="1006"/>
        <v>#VALUE!</v>
      </c>
      <c r="GL237" s="386" t="e">
        <f t="shared" si="1006"/>
        <v>#VALUE!</v>
      </c>
      <c r="GM237" s="386" t="e">
        <f t="shared" si="1006"/>
        <v>#VALUE!</v>
      </c>
      <c r="GN237" s="386" t="e">
        <f t="shared" si="1006"/>
        <v>#VALUE!</v>
      </c>
      <c r="GO237" s="386" t="e">
        <f t="shared" si="1006"/>
        <v>#VALUE!</v>
      </c>
      <c r="GP237" s="386" t="e">
        <f t="shared" si="1006"/>
        <v>#VALUE!</v>
      </c>
      <c r="GQ237" s="386" t="e">
        <f t="shared" si="1006"/>
        <v>#VALUE!</v>
      </c>
      <c r="GR237" s="386" t="e">
        <f t="shared" si="1006"/>
        <v>#VALUE!</v>
      </c>
      <c r="GS237" s="386" t="e">
        <f t="shared" si="1006"/>
        <v>#VALUE!</v>
      </c>
      <c r="GT237" s="386" t="e">
        <f t="shared" si="1006"/>
        <v>#VALUE!</v>
      </c>
      <c r="GU237" s="386" t="e">
        <f t="shared" si="1006"/>
        <v>#VALUE!</v>
      </c>
      <c r="GV237" s="386" t="e">
        <f t="shared" si="1006"/>
        <v>#VALUE!</v>
      </c>
      <c r="GW237" s="386" t="e">
        <f t="shared" si="1006"/>
        <v>#VALUE!</v>
      </c>
      <c r="GX237" s="386" t="e">
        <f t="shared" si="1006"/>
        <v>#VALUE!</v>
      </c>
      <c r="GY237" s="386" t="e">
        <f t="shared" si="1006"/>
        <v>#VALUE!</v>
      </c>
      <c r="GZ237" s="386" t="e">
        <f t="shared" si="1006"/>
        <v>#VALUE!</v>
      </c>
      <c r="HA237" s="386" t="e">
        <f t="shared" si="1006"/>
        <v>#VALUE!</v>
      </c>
      <c r="HB237" s="386" t="e">
        <f t="shared" si="1006"/>
        <v>#VALUE!</v>
      </c>
      <c r="HC237" s="386" t="e">
        <f t="shared" si="1006"/>
        <v>#VALUE!</v>
      </c>
      <c r="HD237" s="386" t="e">
        <f t="shared" si="1006"/>
        <v>#VALUE!</v>
      </c>
      <c r="HE237" s="386" t="e">
        <f t="shared" si="1006"/>
        <v>#VALUE!</v>
      </c>
      <c r="HF237" s="386" t="e">
        <f t="shared" si="1006"/>
        <v>#VALUE!</v>
      </c>
      <c r="HG237" s="386" t="e">
        <f t="shared" si="1006"/>
        <v>#VALUE!</v>
      </c>
      <c r="HH237" s="386" t="e">
        <f t="shared" si="1006"/>
        <v>#VALUE!</v>
      </c>
      <c r="HI237" s="386" t="e">
        <f t="shared" si="1006"/>
        <v>#VALUE!</v>
      </c>
      <c r="HJ237" s="386" t="e">
        <f t="shared" si="1006"/>
        <v>#VALUE!</v>
      </c>
      <c r="HK237" s="386" t="e">
        <f t="shared" si="1006"/>
        <v>#VALUE!</v>
      </c>
      <c r="HL237" s="386" t="e">
        <f t="shared" si="1006"/>
        <v>#VALUE!</v>
      </c>
      <c r="HM237" s="386" t="e">
        <f t="shared" si="1006"/>
        <v>#VALUE!</v>
      </c>
      <c r="HN237" s="386" t="e">
        <f t="shared" si="1006"/>
        <v>#VALUE!</v>
      </c>
      <c r="HO237" s="386" t="e">
        <f t="shared" si="1006"/>
        <v>#VALUE!</v>
      </c>
      <c r="HP237" s="386" t="e">
        <f t="shared" si="1006"/>
        <v>#VALUE!</v>
      </c>
      <c r="HQ237" s="386" t="e">
        <f t="shared" si="1006"/>
        <v>#VALUE!</v>
      </c>
      <c r="HR237" s="386" t="e">
        <f t="shared" si="1006"/>
        <v>#VALUE!</v>
      </c>
      <c r="HS237" s="386" t="e">
        <f t="shared" si="1006"/>
        <v>#VALUE!</v>
      </c>
      <c r="HT237" s="386" t="e">
        <f t="shared" si="1006"/>
        <v>#VALUE!</v>
      </c>
      <c r="HU237" s="386" t="e">
        <f t="shared" si="1006"/>
        <v>#VALUE!</v>
      </c>
      <c r="HV237" s="386" t="e">
        <f t="shared" si="1006"/>
        <v>#VALUE!</v>
      </c>
      <c r="HW237" s="386" t="e">
        <f t="shared" si="1006"/>
        <v>#VALUE!</v>
      </c>
      <c r="HX237" s="386" t="e">
        <f t="shared" si="1006"/>
        <v>#VALUE!</v>
      </c>
      <c r="HY237" s="386" t="e">
        <f t="shared" si="1006"/>
        <v>#VALUE!</v>
      </c>
      <c r="HZ237" s="386" t="e">
        <f t="shared" si="1006"/>
        <v>#VALUE!</v>
      </c>
      <c r="IA237" s="386" t="e">
        <f t="shared" si="1006"/>
        <v>#VALUE!</v>
      </c>
      <c r="IB237" s="386" t="e">
        <f t="shared" si="1006"/>
        <v>#VALUE!</v>
      </c>
      <c r="IC237" s="386" t="e">
        <f t="shared" ref="IC237:KN237" si="1007">IF(OR(COUNT(IC7-IC8)=0,IC219="",IC223=""),"",IC225/(IC7-IC8))</f>
        <v>#VALUE!</v>
      </c>
      <c r="ID237" s="386" t="e">
        <f t="shared" si="1007"/>
        <v>#VALUE!</v>
      </c>
      <c r="IE237" s="386" t="e">
        <f t="shared" si="1007"/>
        <v>#VALUE!</v>
      </c>
      <c r="IF237" s="386" t="e">
        <f t="shared" si="1007"/>
        <v>#VALUE!</v>
      </c>
      <c r="IG237" s="386" t="e">
        <f t="shared" si="1007"/>
        <v>#VALUE!</v>
      </c>
      <c r="IH237" s="386" t="e">
        <f t="shared" si="1007"/>
        <v>#VALUE!</v>
      </c>
      <c r="II237" s="386" t="e">
        <f t="shared" si="1007"/>
        <v>#VALUE!</v>
      </c>
      <c r="IJ237" s="386" t="e">
        <f t="shared" si="1007"/>
        <v>#VALUE!</v>
      </c>
      <c r="IK237" s="386" t="e">
        <f t="shared" si="1007"/>
        <v>#VALUE!</v>
      </c>
      <c r="IL237" s="386" t="e">
        <f t="shared" si="1007"/>
        <v>#VALUE!</v>
      </c>
      <c r="IM237" s="386" t="e">
        <f t="shared" si="1007"/>
        <v>#VALUE!</v>
      </c>
      <c r="IN237" s="386" t="e">
        <f t="shared" si="1007"/>
        <v>#VALUE!</v>
      </c>
      <c r="IO237" s="386" t="e">
        <f t="shared" si="1007"/>
        <v>#VALUE!</v>
      </c>
      <c r="IP237" s="386" t="e">
        <f t="shared" si="1007"/>
        <v>#VALUE!</v>
      </c>
      <c r="IQ237" s="386" t="e">
        <f t="shared" si="1007"/>
        <v>#VALUE!</v>
      </c>
      <c r="IR237" s="386" t="e">
        <f t="shared" si="1007"/>
        <v>#VALUE!</v>
      </c>
      <c r="IS237" s="386" t="e">
        <f t="shared" si="1007"/>
        <v>#VALUE!</v>
      </c>
      <c r="IT237" s="386" t="e">
        <f t="shared" si="1007"/>
        <v>#VALUE!</v>
      </c>
      <c r="IU237" s="386" t="e">
        <f t="shared" si="1007"/>
        <v>#VALUE!</v>
      </c>
      <c r="IV237" s="386" t="e">
        <f t="shared" si="1007"/>
        <v>#VALUE!</v>
      </c>
      <c r="IW237" s="386" t="e">
        <f t="shared" si="1007"/>
        <v>#VALUE!</v>
      </c>
      <c r="IX237" s="386" t="e">
        <f t="shared" si="1007"/>
        <v>#VALUE!</v>
      </c>
      <c r="IY237" s="386" t="e">
        <f t="shared" si="1007"/>
        <v>#VALUE!</v>
      </c>
      <c r="IZ237" s="386" t="e">
        <f t="shared" si="1007"/>
        <v>#VALUE!</v>
      </c>
      <c r="JA237" s="386" t="e">
        <f t="shared" si="1007"/>
        <v>#VALUE!</v>
      </c>
      <c r="JB237" s="386" t="e">
        <f t="shared" si="1007"/>
        <v>#VALUE!</v>
      </c>
      <c r="JC237" s="386" t="e">
        <f t="shared" si="1007"/>
        <v>#VALUE!</v>
      </c>
      <c r="JD237" s="386" t="e">
        <f t="shared" si="1007"/>
        <v>#VALUE!</v>
      </c>
      <c r="JE237" s="386" t="e">
        <f t="shared" si="1007"/>
        <v>#VALUE!</v>
      </c>
      <c r="JF237" s="386" t="e">
        <f t="shared" si="1007"/>
        <v>#VALUE!</v>
      </c>
      <c r="JG237" s="386" t="e">
        <f t="shared" si="1007"/>
        <v>#VALUE!</v>
      </c>
      <c r="JH237" s="386" t="e">
        <f t="shared" si="1007"/>
        <v>#VALUE!</v>
      </c>
      <c r="JI237" s="386" t="e">
        <f t="shared" si="1007"/>
        <v>#VALUE!</v>
      </c>
      <c r="JJ237" s="386" t="e">
        <f t="shared" si="1007"/>
        <v>#VALUE!</v>
      </c>
      <c r="JK237" s="386" t="e">
        <f t="shared" si="1007"/>
        <v>#VALUE!</v>
      </c>
      <c r="JL237" s="386" t="e">
        <f t="shared" si="1007"/>
        <v>#VALUE!</v>
      </c>
      <c r="JM237" s="386" t="e">
        <f t="shared" si="1007"/>
        <v>#VALUE!</v>
      </c>
      <c r="JN237" s="386" t="e">
        <f t="shared" si="1007"/>
        <v>#VALUE!</v>
      </c>
      <c r="JO237" s="386" t="e">
        <f t="shared" si="1007"/>
        <v>#VALUE!</v>
      </c>
      <c r="JP237" s="386" t="e">
        <f t="shared" si="1007"/>
        <v>#VALUE!</v>
      </c>
      <c r="JQ237" s="386" t="e">
        <f t="shared" si="1007"/>
        <v>#VALUE!</v>
      </c>
      <c r="JR237" s="386" t="e">
        <f t="shared" si="1007"/>
        <v>#VALUE!</v>
      </c>
      <c r="JS237" s="386" t="e">
        <f t="shared" si="1007"/>
        <v>#VALUE!</v>
      </c>
      <c r="JT237" s="386" t="e">
        <f t="shared" si="1007"/>
        <v>#VALUE!</v>
      </c>
      <c r="JU237" s="386" t="e">
        <f t="shared" si="1007"/>
        <v>#VALUE!</v>
      </c>
      <c r="JV237" s="386" t="e">
        <f t="shared" si="1007"/>
        <v>#VALUE!</v>
      </c>
      <c r="JW237" s="386" t="e">
        <f t="shared" si="1007"/>
        <v>#VALUE!</v>
      </c>
      <c r="JX237" s="386" t="e">
        <f t="shared" si="1007"/>
        <v>#VALUE!</v>
      </c>
      <c r="JY237" s="386" t="e">
        <f t="shared" si="1007"/>
        <v>#VALUE!</v>
      </c>
      <c r="JZ237" s="386" t="e">
        <f t="shared" si="1007"/>
        <v>#VALUE!</v>
      </c>
      <c r="KA237" s="386" t="e">
        <f t="shared" si="1007"/>
        <v>#VALUE!</v>
      </c>
      <c r="KB237" s="386" t="e">
        <f t="shared" si="1007"/>
        <v>#VALUE!</v>
      </c>
      <c r="KC237" s="386" t="e">
        <f t="shared" si="1007"/>
        <v>#VALUE!</v>
      </c>
      <c r="KD237" s="386" t="e">
        <f t="shared" si="1007"/>
        <v>#VALUE!</v>
      </c>
      <c r="KE237" s="386" t="e">
        <f t="shared" si="1007"/>
        <v>#VALUE!</v>
      </c>
      <c r="KF237" s="386" t="e">
        <f t="shared" si="1007"/>
        <v>#VALUE!</v>
      </c>
      <c r="KG237" s="386" t="e">
        <f t="shared" si="1007"/>
        <v>#VALUE!</v>
      </c>
      <c r="KH237" s="386" t="e">
        <f t="shared" si="1007"/>
        <v>#VALUE!</v>
      </c>
      <c r="KI237" s="386" t="e">
        <f t="shared" si="1007"/>
        <v>#VALUE!</v>
      </c>
      <c r="KJ237" s="386" t="e">
        <f t="shared" si="1007"/>
        <v>#VALUE!</v>
      </c>
      <c r="KK237" s="386" t="e">
        <f t="shared" si="1007"/>
        <v>#VALUE!</v>
      </c>
      <c r="KL237" s="386" t="e">
        <f t="shared" si="1007"/>
        <v>#VALUE!</v>
      </c>
      <c r="KM237" s="386" t="e">
        <f t="shared" si="1007"/>
        <v>#VALUE!</v>
      </c>
      <c r="KN237" s="386" t="e">
        <f t="shared" si="1007"/>
        <v>#VALUE!</v>
      </c>
      <c r="KO237" s="386" t="e">
        <f t="shared" ref="KO237:MZ237" si="1008">IF(OR(COUNT(KO7-KO8)=0,KO219="",KO223=""),"",KO225/(KO7-KO8))</f>
        <v>#VALUE!</v>
      </c>
      <c r="KP237" s="386" t="e">
        <f t="shared" si="1008"/>
        <v>#VALUE!</v>
      </c>
      <c r="KQ237" s="386" t="e">
        <f t="shared" si="1008"/>
        <v>#VALUE!</v>
      </c>
      <c r="KR237" s="386" t="e">
        <f t="shared" si="1008"/>
        <v>#VALUE!</v>
      </c>
      <c r="KS237" s="386" t="e">
        <f t="shared" si="1008"/>
        <v>#VALUE!</v>
      </c>
      <c r="KT237" s="386" t="e">
        <f t="shared" si="1008"/>
        <v>#VALUE!</v>
      </c>
      <c r="KU237" s="386" t="e">
        <f t="shared" si="1008"/>
        <v>#VALUE!</v>
      </c>
      <c r="KV237" s="386" t="e">
        <f t="shared" si="1008"/>
        <v>#VALUE!</v>
      </c>
      <c r="KW237" s="386" t="e">
        <f t="shared" si="1008"/>
        <v>#VALUE!</v>
      </c>
      <c r="KX237" s="386" t="e">
        <f t="shared" si="1008"/>
        <v>#VALUE!</v>
      </c>
      <c r="KY237" s="386" t="e">
        <f t="shared" si="1008"/>
        <v>#VALUE!</v>
      </c>
      <c r="KZ237" s="386" t="e">
        <f t="shared" si="1008"/>
        <v>#VALUE!</v>
      </c>
      <c r="LA237" s="386" t="e">
        <f t="shared" si="1008"/>
        <v>#VALUE!</v>
      </c>
      <c r="LB237" s="386" t="e">
        <f t="shared" si="1008"/>
        <v>#VALUE!</v>
      </c>
      <c r="LC237" s="386" t="e">
        <f t="shared" si="1008"/>
        <v>#VALUE!</v>
      </c>
      <c r="LD237" s="386" t="e">
        <f t="shared" si="1008"/>
        <v>#VALUE!</v>
      </c>
      <c r="LE237" s="386" t="e">
        <f t="shared" si="1008"/>
        <v>#VALUE!</v>
      </c>
      <c r="LF237" s="386" t="e">
        <f t="shared" si="1008"/>
        <v>#VALUE!</v>
      </c>
      <c r="LG237" s="386" t="e">
        <f t="shared" si="1008"/>
        <v>#VALUE!</v>
      </c>
      <c r="LH237" s="386" t="e">
        <f t="shared" si="1008"/>
        <v>#VALUE!</v>
      </c>
      <c r="LI237" s="386" t="e">
        <f t="shared" si="1008"/>
        <v>#VALUE!</v>
      </c>
      <c r="LJ237" s="386" t="e">
        <f t="shared" si="1008"/>
        <v>#VALUE!</v>
      </c>
      <c r="LK237" s="386" t="e">
        <f t="shared" si="1008"/>
        <v>#VALUE!</v>
      </c>
      <c r="LL237" s="386" t="e">
        <f t="shared" si="1008"/>
        <v>#VALUE!</v>
      </c>
      <c r="LM237" s="386" t="e">
        <f t="shared" si="1008"/>
        <v>#VALUE!</v>
      </c>
      <c r="LN237" s="386" t="e">
        <f t="shared" si="1008"/>
        <v>#VALUE!</v>
      </c>
      <c r="LO237" s="386" t="e">
        <f t="shared" si="1008"/>
        <v>#VALUE!</v>
      </c>
      <c r="LP237" s="386" t="e">
        <f t="shared" si="1008"/>
        <v>#VALUE!</v>
      </c>
      <c r="LQ237" s="386" t="e">
        <f t="shared" si="1008"/>
        <v>#VALUE!</v>
      </c>
      <c r="LR237" s="386" t="e">
        <f t="shared" si="1008"/>
        <v>#VALUE!</v>
      </c>
      <c r="LS237" s="386" t="e">
        <f t="shared" si="1008"/>
        <v>#VALUE!</v>
      </c>
      <c r="LT237" s="386" t="e">
        <f t="shared" si="1008"/>
        <v>#VALUE!</v>
      </c>
      <c r="LU237" s="386" t="e">
        <f t="shared" si="1008"/>
        <v>#VALUE!</v>
      </c>
      <c r="LV237" s="386" t="e">
        <f t="shared" si="1008"/>
        <v>#VALUE!</v>
      </c>
      <c r="LW237" s="386" t="e">
        <f t="shared" si="1008"/>
        <v>#VALUE!</v>
      </c>
      <c r="LX237" s="386" t="e">
        <f t="shared" si="1008"/>
        <v>#VALUE!</v>
      </c>
      <c r="LY237" s="386" t="e">
        <f t="shared" si="1008"/>
        <v>#VALUE!</v>
      </c>
      <c r="LZ237" s="386" t="e">
        <f t="shared" si="1008"/>
        <v>#VALUE!</v>
      </c>
      <c r="MA237" s="386" t="e">
        <f t="shared" si="1008"/>
        <v>#VALUE!</v>
      </c>
      <c r="MB237" s="386" t="e">
        <f t="shared" si="1008"/>
        <v>#VALUE!</v>
      </c>
      <c r="MC237" s="386" t="e">
        <f t="shared" si="1008"/>
        <v>#VALUE!</v>
      </c>
      <c r="MD237" s="386" t="e">
        <f t="shared" si="1008"/>
        <v>#VALUE!</v>
      </c>
      <c r="ME237" s="386" t="e">
        <f t="shared" si="1008"/>
        <v>#VALUE!</v>
      </c>
      <c r="MF237" s="386" t="e">
        <f t="shared" si="1008"/>
        <v>#VALUE!</v>
      </c>
      <c r="MG237" s="386" t="e">
        <f t="shared" si="1008"/>
        <v>#VALUE!</v>
      </c>
      <c r="MH237" s="386" t="e">
        <f t="shared" si="1008"/>
        <v>#VALUE!</v>
      </c>
      <c r="MI237" s="386" t="e">
        <f t="shared" si="1008"/>
        <v>#VALUE!</v>
      </c>
      <c r="MJ237" s="386" t="e">
        <f t="shared" si="1008"/>
        <v>#VALUE!</v>
      </c>
      <c r="MK237" s="386" t="e">
        <f t="shared" si="1008"/>
        <v>#VALUE!</v>
      </c>
      <c r="ML237" s="386" t="e">
        <f t="shared" si="1008"/>
        <v>#VALUE!</v>
      </c>
      <c r="MM237" s="386" t="e">
        <f t="shared" si="1008"/>
        <v>#VALUE!</v>
      </c>
      <c r="MN237" s="386" t="e">
        <f t="shared" si="1008"/>
        <v>#VALUE!</v>
      </c>
      <c r="MO237" s="386" t="e">
        <f t="shared" si="1008"/>
        <v>#VALUE!</v>
      </c>
      <c r="MP237" s="386" t="e">
        <f t="shared" si="1008"/>
        <v>#VALUE!</v>
      </c>
      <c r="MQ237" s="386" t="e">
        <f t="shared" si="1008"/>
        <v>#VALUE!</v>
      </c>
      <c r="MR237" s="386" t="e">
        <f t="shared" si="1008"/>
        <v>#VALUE!</v>
      </c>
      <c r="MS237" s="386" t="e">
        <f t="shared" si="1008"/>
        <v>#VALUE!</v>
      </c>
      <c r="MT237" s="386" t="e">
        <f t="shared" si="1008"/>
        <v>#VALUE!</v>
      </c>
      <c r="MU237" s="386" t="e">
        <f t="shared" si="1008"/>
        <v>#VALUE!</v>
      </c>
      <c r="MV237" s="386" t="e">
        <f t="shared" si="1008"/>
        <v>#VALUE!</v>
      </c>
      <c r="MW237" s="386" t="e">
        <f t="shared" si="1008"/>
        <v>#VALUE!</v>
      </c>
      <c r="MX237" s="386" t="e">
        <f t="shared" si="1008"/>
        <v>#VALUE!</v>
      </c>
      <c r="MY237" s="386" t="e">
        <f t="shared" si="1008"/>
        <v>#VALUE!</v>
      </c>
      <c r="MZ237" s="386" t="e">
        <f t="shared" si="1008"/>
        <v>#VALUE!</v>
      </c>
      <c r="NA237" s="386" t="e">
        <f t="shared" ref="NA237:PL237" si="1009">IF(OR(COUNT(NA7-NA8)=0,NA219="",NA223=""),"",NA225/(NA7-NA8))</f>
        <v>#VALUE!</v>
      </c>
      <c r="NB237" s="386" t="e">
        <f t="shared" si="1009"/>
        <v>#VALUE!</v>
      </c>
      <c r="NC237" s="386" t="e">
        <f t="shared" si="1009"/>
        <v>#VALUE!</v>
      </c>
      <c r="ND237" s="386" t="e">
        <f t="shared" si="1009"/>
        <v>#VALUE!</v>
      </c>
      <c r="NE237" s="386" t="e">
        <f t="shared" si="1009"/>
        <v>#VALUE!</v>
      </c>
      <c r="NF237" s="386" t="e">
        <f t="shared" si="1009"/>
        <v>#VALUE!</v>
      </c>
      <c r="NG237" s="386" t="e">
        <f t="shared" si="1009"/>
        <v>#VALUE!</v>
      </c>
      <c r="NH237" s="386" t="e">
        <f t="shared" si="1009"/>
        <v>#VALUE!</v>
      </c>
      <c r="NI237" s="386" t="e">
        <f t="shared" si="1009"/>
        <v>#VALUE!</v>
      </c>
      <c r="NJ237" s="386" t="e">
        <f t="shared" si="1009"/>
        <v>#VALUE!</v>
      </c>
      <c r="NK237" s="386" t="e">
        <f t="shared" si="1009"/>
        <v>#VALUE!</v>
      </c>
      <c r="NL237" s="386" t="e">
        <f t="shared" si="1009"/>
        <v>#VALUE!</v>
      </c>
      <c r="NM237" s="386" t="e">
        <f t="shared" si="1009"/>
        <v>#VALUE!</v>
      </c>
      <c r="NN237" s="386" t="e">
        <f t="shared" si="1009"/>
        <v>#VALUE!</v>
      </c>
      <c r="NO237" s="386" t="e">
        <f t="shared" si="1009"/>
        <v>#VALUE!</v>
      </c>
      <c r="NP237" s="386" t="e">
        <f t="shared" si="1009"/>
        <v>#VALUE!</v>
      </c>
      <c r="NQ237" s="386" t="e">
        <f t="shared" si="1009"/>
        <v>#VALUE!</v>
      </c>
      <c r="NR237" s="386" t="e">
        <f t="shared" si="1009"/>
        <v>#VALUE!</v>
      </c>
      <c r="NS237" s="386" t="e">
        <f t="shared" si="1009"/>
        <v>#VALUE!</v>
      </c>
      <c r="NT237" s="386" t="e">
        <f t="shared" si="1009"/>
        <v>#VALUE!</v>
      </c>
      <c r="NU237" s="386" t="e">
        <f t="shared" si="1009"/>
        <v>#VALUE!</v>
      </c>
      <c r="NV237" s="386" t="e">
        <f t="shared" si="1009"/>
        <v>#VALUE!</v>
      </c>
      <c r="NW237" s="386" t="e">
        <f t="shared" si="1009"/>
        <v>#VALUE!</v>
      </c>
      <c r="NX237" s="386" t="e">
        <f t="shared" si="1009"/>
        <v>#VALUE!</v>
      </c>
      <c r="NY237" s="386" t="e">
        <f t="shared" si="1009"/>
        <v>#VALUE!</v>
      </c>
      <c r="NZ237" s="386" t="e">
        <f t="shared" si="1009"/>
        <v>#VALUE!</v>
      </c>
      <c r="OA237" s="386" t="e">
        <f t="shared" si="1009"/>
        <v>#VALUE!</v>
      </c>
      <c r="OB237" s="386" t="e">
        <f t="shared" si="1009"/>
        <v>#VALUE!</v>
      </c>
      <c r="OC237" s="386" t="e">
        <f t="shared" si="1009"/>
        <v>#VALUE!</v>
      </c>
      <c r="OD237" s="386" t="e">
        <f t="shared" si="1009"/>
        <v>#VALUE!</v>
      </c>
      <c r="OE237" s="386" t="e">
        <f t="shared" si="1009"/>
        <v>#VALUE!</v>
      </c>
      <c r="OF237" s="386" t="e">
        <f t="shared" si="1009"/>
        <v>#VALUE!</v>
      </c>
      <c r="OG237" s="386" t="e">
        <f t="shared" si="1009"/>
        <v>#VALUE!</v>
      </c>
      <c r="OH237" s="386" t="e">
        <f t="shared" si="1009"/>
        <v>#VALUE!</v>
      </c>
      <c r="OI237" s="386" t="e">
        <f t="shared" si="1009"/>
        <v>#VALUE!</v>
      </c>
      <c r="OJ237" s="386" t="e">
        <f t="shared" si="1009"/>
        <v>#VALUE!</v>
      </c>
      <c r="OK237" s="386" t="e">
        <f t="shared" si="1009"/>
        <v>#VALUE!</v>
      </c>
      <c r="OL237" s="386" t="e">
        <f t="shared" si="1009"/>
        <v>#VALUE!</v>
      </c>
      <c r="OM237" s="386" t="e">
        <f t="shared" si="1009"/>
        <v>#VALUE!</v>
      </c>
      <c r="ON237" s="386" t="e">
        <f t="shared" si="1009"/>
        <v>#VALUE!</v>
      </c>
      <c r="OO237" s="386" t="e">
        <f t="shared" si="1009"/>
        <v>#VALUE!</v>
      </c>
      <c r="OP237" s="386" t="e">
        <f t="shared" si="1009"/>
        <v>#VALUE!</v>
      </c>
      <c r="OQ237" s="388" t="e">
        <f t="shared" si="1009"/>
        <v>#VALUE!</v>
      </c>
      <c r="OR237" s="388" t="e">
        <f t="shared" si="1009"/>
        <v>#VALUE!</v>
      </c>
      <c r="OS237" s="388" t="e">
        <f t="shared" si="1009"/>
        <v>#VALUE!</v>
      </c>
      <c r="OT237" s="388" t="e">
        <f t="shared" si="1009"/>
        <v>#VALUE!</v>
      </c>
      <c r="OU237" s="388" t="e">
        <f t="shared" si="1009"/>
        <v>#VALUE!</v>
      </c>
      <c r="OV237" s="388" t="e">
        <f t="shared" si="1009"/>
        <v>#VALUE!</v>
      </c>
      <c r="OW237" s="388" t="e">
        <f t="shared" si="1009"/>
        <v>#VALUE!</v>
      </c>
      <c r="OX237" s="388" t="e">
        <f t="shared" si="1009"/>
        <v>#VALUE!</v>
      </c>
      <c r="OY237" s="388" t="e">
        <f t="shared" si="1009"/>
        <v>#VALUE!</v>
      </c>
      <c r="OZ237" s="388" t="e">
        <f t="shared" si="1009"/>
        <v>#VALUE!</v>
      </c>
      <c r="PA237" s="388" t="e">
        <f t="shared" si="1009"/>
        <v>#VALUE!</v>
      </c>
      <c r="PB237" s="388" t="e">
        <f t="shared" si="1009"/>
        <v>#VALUE!</v>
      </c>
      <c r="PC237" s="388" t="e">
        <f t="shared" si="1009"/>
        <v>#VALUE!</v>
      </c>
      <c r="PD237" s="388" t="e">
        <f t="shared" si="1009"/>
        <v>#VALUE!</v>
      </c>
      <c r="PE237" s="388" t="e">
        <f t="shared" si="1009"/>
        <v>#VALUE!</v>
      </c>
      <c r="PF237" s="388" t="e">
        <f t="shared" si="1009"/>
        <v>#VALUE!</v>
      </c>
      <c r="PG237" s="388" t="e">
        <f t="shared" si="1009"/>
        <v>#VALUE!</v>
      </c>
      <c r="PH237" s="388" t="e">
        <f t="shared" si="1009"/>
        <v>#VALUE!</v>
      </c>
      <c r="PI237" s="388" t="e">
        <f t="shared" si="1009"/>
        <v>#VALUE!</v>
      </c>
      <c r="PJ237" s="388" t="e">
        <f t="shared" si="1009"/>
        <v>#VALUE!</v>
      </c>
      <c r="PK237" s="388" t="e">
        <f t="shared" si="1009"/>
        <v>#VALUE!</v>
      </c>
      <c r="PL237" s="388" t="e">
        <f t="shared" si="1009"/>
        <v>#VALUE!</v>
      </c>
      <c r="PM237" s="388" t="e">
        <f t="shared" ref="PM237:RX237" si="1010">IF(OR(COUNT(PM7-PM8)=0,PM219="",PM223=""),"",PM225/(PM7-PM8))</f>
        <v>#VALUE!</v>
      </c>
      <c r="PN237" s="388" t="e">
        <f t="shared" si="1010"/>
        <v>#VALUE!</v>
      </c>
      <c r="PO237" s="388" t="e">
        <f t="shared" si="1010"/>
        <v>#VALUE!</v>
      </c>
      <c r="PP237" s="388" t="e">
        <f t="shared" si="1010"/>
        <v>#VALUE!</v>
      </c>
      <c r="PQ237" s="388" t="e">
        <f t="shared" si="1010"/>
        <v>#VALUE!</v>
      </c>
      <c r="PR237" s="388" t="e">
        <f t="shared" si="1010"/>
        <v>#VALUE!</v>
      </c>
      <c r="PS237" s="388" t="e">
        <f t="shared" si="1010"/>
        <v>#VALUE!</v>
      </c>
      <c r="PT237" s="388" t="e">
        <f t="shared" si="1010"/>
        <v>#VALUE!</v>
      </c>
      <c r="PU237" s="388" t="e">
        <f t="shared" si="1010"/>
        <v>#VALUE!</v>
      </c>
      <c r="PV237" s="388" t="e">
        <f t="shared" si="1010"/>
        <v>#VALUE!</v>
      </c>
      <c r="PW237" s="388" t="e">
        <f t="shared" si="1010"/>
        <v>#VALUE!</v>
      </c>
      <c r="PX237" s="388" t="e">
        <f t="shared" si="1010"/>
        <v>#VALUE!</v>
      </c>
      <c r="PY237" s="388" t="e">
        <f t="shared" si="1010"/>
        <v>#VALUE!</v>
      </c>
      <c r="PZ237" s="388" t="e">
        <f t="shared" si="1010"/>
        <v>#VALUE!</v>
      </c>
      <c r="QA237" s="388" t="e">
        <f t="shared" si="1010"/>
        <v>#VALUE!</v>
      </c>
      <c r="QB237" s="388" t="e">
        <f t="shared" si="1010"/>
        <v>#VALUE!</v>
      </c>
      <c r="QC237" s="388" t="e">
        <f t="shared" si="1010"/>
        <v>#VALUE!</v>
      </c>
      <c r="QD237" s="388" t="e">
        <f t="shared" si="1010"/>
        <v>#VALUE!</v>
      </c>
      <c r="QE237" s="388" t="e">
        <f t="shared" si="1010"/>
        <v>#VALUE!</v>
      </c>
      <c r="QF237" s="388" t="e">
        <f t="shared" si="1010"/>
        <v>#VALUE!</v>
      </c>
      <c r="QG237" s="388" t="e">
        <f t="shared" si="1010"/>
        <v>#VALUE!</v>
      </c>
      <c r="QH237" s="388" t="e">
        <f t="shared" si="1010"/>
        <v>#VALUE!</v>
      </c>
      <c r="QI237" s="388" t="e">
        <f t="shared" si="1010"/>
        <v>#VALUE!</v>
      </c>
      <c r="QJ237" s="388" t="e">
        <f t="shared" si="1010"/>
        <v>#VALUE!</v>
      </c>
      <c r="QK237" s="388" t="e">
        <f t="shared" si="1010"/>
        <v>#VALUE!</v>
      </c>
      <c r="QL237" s="388" t="e">
        <f t="shared" si="1010"/>
        <v>#VALUE!</v>
      </c>
      <c r="QM237" s="388" t="e">
        <f t="shared" si="1010"/>
        <v>#VALUE!</v>
      </c>
      <c r="QN237" s="388" t="e">
        <f t="shared" si="1010"/>
        <v>#VALUE!</v>
      </c>
      <c r="QO237" s="388" t="e">
        <f t="shared" si="1010"/>
        <v>#VALUE!</v>
      </c>
      <c r="QP237" s="388" t="e">
        <f t="shared" si="1010"/>
        <v>#VALUE!</v>
      </c>
      <c r="QQ237" s="388" t="e">
        <f t="shared" si="1010"/>
        <v>#VALUE!</v>
      </c>
      <c r="QR237" s="388" t="e">
        <f t="shared" si="1010"/>
        <v>#VALUE!</v>
      </c>
      <c r="QS237" s="388" t="e">
        <f t="shared" si="1010"/>
        <v>#VALUE!</v>
      </c>
      <c r="QT237" s="388" t="e">
        <f t="shared" si="1010"/>
        <v>#VALUE!</v>
      </c>
      <c r="QU237" s="388" t="e">
        <f t="shared" si="1010"/>
        <v>#VALUE!</v>
      </c>
      <c r="QV237" s="388" t="e">
        <f t="shared" si="1010"/>
        <v>#VALUE!</v>
      </c>
      <c r="QW237" s="388" t="e">
        <f t="shared" si="1010"/>
        <v>#VALUE!</v>
      </c>
      <c r="QX237" s="388" t="e">
        <f t="shared" si="1010"/>
        <v>#VALUE!</v>
      </c>
      <c r="QY237" s="388" t="e">
        <f t="shared" si="1010"/>
        <v>#VALUE!</v>
      </c>
      <c r="QZ237" s="388" t="e">
        <f t="shared" si="1010"/>
        <v>#VALUE!</v>
      </c>
      <c r="RA237" s="388" t="e">
        <f t="shared" si="1010"/>
        <v>#VALUE!</v>
      </c>
      <c r="RB237" s="388" t="e">
        <f t="shared" si="1010"/>
        <v>#VALUE!</v>
      </c>
      <c r="RC237" s="388" t="e">
        <f t="shared" si="1010"/>
        <v>#VALUE!</v>
      </c>
      <c r="RD237" s="388" t="e">
        <f t="shared" si="1010"/>
        <v>#VALUE!</v>
      </c>
      <c r="RE237" s="388" t="e">
        <f t="shared" si="1010"/>
        <v>#VALUE!</v>
      </c>
      <c r="RF237" s="388" t="e">
        <f t="shared" si="1010"/>
        <v>#VALUE!</v>
      </c>
      <c r="RG237" s="388" t="e">
        <f t="shared" si="1010"/>
        <v>#VALUE!</v>
      </c>
      <c r="RH237" s="388" t="e">
        <f t="shared" si="1010"/>
        <v>#VALUE!</v>
      </c>
      <c r="RI237" s="388" t="e">
        <f t="shared" si="1010"/>
        <v>#VALUE!</v>
      </c>
      <c r="RJ237" s="388" t="e">
        <f t="shared" si="1010"/>
        <v>#VALUE!</v>
      </c>
      <c r="RK237" s="388" t="e">
        <f t="shared" si="1010"/>
        <v>#VALUE!</v>
      </c>
      <c r="RL237" s="388" t="e">
        <f t="shared" si="1010"/>
        <v>#VALUE!</v>
      </c>
      <c r="RM237" s="388" t="e">
        <f t="shared" si="1010"/>
        <v>#VALUE!</v>
      </c>
      <c r="RN237" s="388" t="e">
        <f t="shared" si="1010"/>
        <v>#VALUE!</v>
      </c>
      <c r="RO237" s="388" t="e">
        <f t="shared" si="1010"/>
        <v>#VALUE!</v>
      </c>
      <c r="RP237" s="388" t="e">
        <f t="shared" si="1010"/>
        <v>#VALUE!</v>
      </c>
      <c r="RQ237" s="388" t="e">
        <f t="shared" si="1010"/>
        <v>#VALUE!</v>
      </c>
      <c r="RR237" s="388" t="e">
        <f t="shared" si="1010"/>
        <v>#VALUE!</v>
      </c>
      <c r="RS237" s="388" t="e">
        <f t="shared" si="1010"/>
        <v>#VALUE!</v>
      </c>
      <c r="RT237" s="388" t="e">
        <f t="shared" si="1010"/>
        <v>#VALUE!</v>
      </c>
      <c r="RU237" s="388" t="e">
        <f t="shared" si="1010"/>
        <v>#VALUE!</v>
      </c>
      <c r="RV237" s="388" t="e">
        <f t="shared" si="1010"/>
        <v>#VALUE!</v>
      </c>
      <c r="RW237" s="388" t="e">
        <f t="shared" si="1010"/>
        <v>#VALUE!</v>
      </c>
      <c r="RX237" s="388" t="e">
        <f t="shared" si="1010"/>
        <v>#VALUE!</v>
      </c>
      <c r="RY237" s="388" t="e">
        <f t="shared" ref="RY237:UJ237" si="1011">IF(OR(COUNT(RY7-RY8)=0,RY219="",RY223=""),"",RY225/(RY7-RY8))</f>
        <v>#VALUE!</v>
      </c>
      <c r="RZ237" s="388" t="e">
        <f t="shared" si="1011"/>
        <v>#VALUE!</v>
      </c>
      <c r="SA237" s="388" t="e">
        <f t="shared" si="1011"/>
        <v>#VALUE!</v>
      </c>
      <c r="SB237" s="388" t="e">
        <f t="shared" si="1011"/>
        <v>#VALUE!</v>
      </c>
      <c r="SC237" s="388" t="e">
        <f t="shared" si="1011"/>
        <v>#VALUE!</v>
      </c>
      <c r="SD237" s="388" t="e">
        <f t="shared" si="1011"/>
        <v>#VALUE!</v>
      </c>
      <c r="SE237" s="388" t="e">
        <f t="shared" si="1011"/>
        <v>#VALUE!</v>
      </c>
      <c r="SF237" s="388" t="e">
        <f t="shared" si="1011"/>
        <v>#VALUE!</v>
      </c>
      <c r="SG237" s="388" t="e">
        <f t="shared" si="1011"/>
        <v>#VALUE!</v>
      </c>
      <c r="SH237" s="388" t="e">
        <f t="shared" si="1011"/>
        <v>#VALUE!</v>
      </c>
      <c r="SI237" s="388" t="e">
        <f t="shared" si="1011"/>
        <v>#VALUE!</v>
      </c>
      <c r="SJ237" s="388" t="e">
        <f t="shared" si="1011"/>
        <v>#VALUE!</v>
      </c>
      <c r="SK237" s="388" t="e">
        <f t="shared" si="1011"/>
        <v>#VALUE!</v>
      </c>
      <c r="SL237" s="388" t="e">
        <f t="shared" si="1011"/>
        <v>#VALUE!</v>
      </c>
      <c r="SM237" s="388" t="e">
        <f t="shared" si="1011"/>
        <v>#VALUE!</v>
      </c>
      <c r="SN237" s="388" t="e">
        <f t="shared" si="1011"/>
        <v>#VALUE!</v>
      </c>
      <c r="SO237" s="388" t="e">
        <f t="shared" si="1011"/>
        <v>#VALUE!</v>
      </c>
      <c r="SP237" s="388" t="e">
        <f t="shared" si="1011"/>
        <v>#VALUE!</v>
      </c>
      <c r="SQ237" s="388" t="e">
        <f t="shared" si="1011"/>
        <v>#VALUE!</v>
      </c>
      <c r="SR237" s="388" t="e">
        <f t="shared" si="1011"/>
        <v>#VALUE!</v>
      </c>
      <c r="SS237" s="388" t="e">
        <f t="shared" si="1011"/>
        <v>#VALUE!</v>
      </c>
      <c r="ST237" s="388" t="e">
        <f t="shared" si="1011"/>
        <v>#VALUE!</v>
      </c>
      <c r="SU237" s="388" t="e">
        <f t="shared" si="1011"/>
        <v>#VALUE!</v>
      </c>
      <c r="SV237" s="388" t="e">
        <f t="shared" si="1011"/>
        <v>#VALUE!</v>
      </c>
      <c r="SW237" s="388" t="e">
        <f t="shared" si="1011"/>
        <v>#VALUE!</v>
      </c>
      <c r="SX237" s="388" t="e">
        <f t="shared" si="1011"/>
        <v>#VALUE!</v>
      </c>
      <c r="SY237" s="388" t="e">
        <f t="shared" si="1011"/>
        <v>#VALUE!</v>
      </c>
      <c r="SZ237" s="388" t="e">
        <f t="shared" si="1011"/>
        <v>#VALUE!</v>
      </c>
      <c r="TA237" s="388" t="e">
        <f t="shared" si="1011"/>
        <v>#VALUE!</v>
      </c>
      <c r="TB237" s="388" t="e">
        <f t="shared" si="1011"/>
        <v>#VALUE!</v>
      </c>
      <c r="TC237" s="388" t="e">
        <f t="shared" si="1011"/>
        <v>#VALUE!</v>
      </c>
      <c r="TD237" s="388" t="e">
        <f t="shared" si="1011"/>
        <v>#VALUE!</v>
      </c>
      <c r="TE237" s="388" t="e">
        <f t="shared" si="1011"/>
        <v>#VALUE!</v>
      </c>
      <c r="TF237" s="388" t="e">
        <f t="shared" si="1011"/>
        <v>#VALUE!</v>
      </c>
      <c r="TG237" s="388" t="e">
        <f t="shared" si="1011"/>
        <v>#VALUE!</v>
      </c>
      <c r="TH237" s="388" t="e">
        <f t="shared" si="1011"/>
        <v>#VALUE!</v>
      </c>
      <c r="TI237" s="388" t="e">
        <f t="shared" si="1011"/>
        <v>#VALUE!</v>
      </c>
      <c r="TJ237" s="388" t="e">
        <f t="shared" si="1011"/>
        <v>#VALUE!</v>
      </c>
      <c r="TK237" s="388" t="e">
        <f t="shared" si="1011"/>
        <v>#VALUE!</v>
      </c>
      <c r="TL237" s="388" t="e">
        <f t="shared" si="1011"/>
        <v>#VALUE!</v>
      </c>
      <c r="TM237" s="388" t="e">
        <f t="shared" si="1011"/>
        <v>#VALUE!</v>
      </c>
      <c r="TN237" s="388" t="e">
        <f t="shared" si="1011"/>
        <v>#VALUE!</v>
      </c>
      <c r="TO237" s="388" t="e">
        <f t="shared" si="1011"/>
        <v>#VALUE!</v>
      </c>
      <c r="TP237" s="388" t="e">
        <f t="shared" si="1011"/>
        <v>#VALUE!</v>
      </c>
      <c r="TQ237" s="388" t="e">
        <f t="shared" si="1011"/>
        <v>#VALUE!</v>
      </c>
      <c r="TR237" s="388" t="e">
        <f t="shared" si="1011"/>
        <v>#VALUE!</v>
      </c>
      <c r="TS237" s="388" t="e">
        <f t="shared" si="1011"/>
        <v>#VALUE!</v>
      </c>
      <c r="TT237" s="388" t="e">
        <f t="shared" si="1011"/>
        <v>#VALUE!</v>
      </c>
      <c r="TU237" s="388" t="e">
        <f t="shared" si="1011"/>
        <v>#VALUE!</v>
      </c>
      <c r="TV237" s="388" t="e">
        <f t="shared" si="1011"/>
        <v>#VALUE!</v>
      </c>
      <c r="TW237" s="388" t="e">
        <f t="shared" si="1011"/>
        <v>#VALUE!</v>
      </c>
      <c r="TX237" s="388" t="e">
        <f t="shared" si="1011"/>
        <v>#VALUE!</v>
      </c>
      <c r="TY237" s="388" t="e">
        <f t="shared" si="1011"/>
        <v>#VALUE!</v>
      </c>
      <c r="TZ237" s="388" t="e">
        <f t="shared" si="1011"/>
        <v>#VALUE!</v>
      </c>
      <c r="UA237" s="388" t="e">
        <f t="shared" si="1011"/>
        <v>#VALUE!</v>
      </c>
      <c r="UB237" s="388" t="e">
        <f t="shared" si="1011"/>
        <v>#VALUE!</v>
      </c>
      <c r="UC237" s="388" t="e">
        <f t="shared" si="1011"/>
        <v>#VALUE!</v>
      </c>
      <c r="UD237" s="388" t="e">
        <f t="shared" si="1011"/>
        <v>#VALUE!</v>
      </c>
      <c r="UE237" s="388" t="e">
        <f t="shared" si="1011"/>
        <v>#VALUE!</v>
      </c>
      <c r="UF237" s="388" t="e">
        <f t="shared" si="1011"/>
        <v>#VALUE!</v>
      </c>
      <c r="UG237" s="388" t="e">
        <f t="shared" si="1011"/>
        <v>#VALUE!</v>
      </c>
      <c r="UH237" s="388" t="e">
        <f t="shared" si="1011"/>
        <v>#VALUE!</v>
      </c>
      <c r="UI237" s="388" t="e">
        <f t="shared" si="1011"/>
        <v>#VALUE!</v>
      </c>
      <c r="UJ237" s="388" t="e">
        <f t="shared" si="1011"/>
        <v>#VALUE!</v>
      </c>
      <c r="UK237" s="388" t="e">
        <f t="shared" ref="UK237:WI237" si="1012">IF(OR(COUNT(UK7-UK8)=0,UK219="",UK223=""),"",UK225/(UK7-UK8))</f>
        <v>#VALUE!</v>
      </c>
      <c r="UL237" s="388" t="e">
        <f t="shared" si="1012"/>
        <v>#VALUE!</v>
      </c>
      <c r="UM237" s="388" t="e">
        <f t="shared" si="1012"/>
        <v>#VALUE!</v>
      </c>
      <c r="UN237" s="388" t="e">
        <f t="shared" si="1012"/>
        <v>#VALUE!</v>
      </c>
      <c r="UO237" s="388" t="e">
        <f t="shared" si="1012"/>
        <v>#VALUE!</v>
      </c>
      <c r="UP237" s="388" t="e">
        <f t="shared" si="1012"/>
        <v>#VALUE!</v>
      </c>
      <c r="UQ237" s="388" t="e">
        <f t="shared" si="1012"/>
        <v>#VALUE!</v>
      </c>
      <c r="UR237" s="388" t="e">
        <f t="shared" si="1012"/>
        <v>#VALUE!</v>
      </c>
      <c r="US237" s="388" t="e">
        <f t="shared" si="1012"/>
        <v>#VALUE!</v>
      </c>
      <c r="UT237" s="388" t="e">
        <f t="shared" si="1012"/>
        <v>#VALUE!</v>
      </c>
      <c r="UU237" s="388" t="e">
        <f t="shared" si="1012"/>
        <v>#VALUE!</v>
      </c>
      <c r="UV237" s="388" t="e">
        <f t="shared" si="1012"/>
        <v>#VALUE!</v>
      </c>
      <c r="UW237" s="388" t="e">
        <f t="shared" si="1012"/>
        <v>#VALUE!</v>
      </c>
      <c r="UX237" s="388" t="e">
        <f t="shared" si="1012"/>
        <v>#VALUE!</v>
      </c>
      <c r="UY237" s="388" t="e">
        <f t="shared" si="1012"/>
        <v>#VALUE!</v>
      </c>
      <c r="UZ237" s="388" t="e">
        <f t="shared" si="1012"/>
        <v>#VALUE!</v>
      </c>
      <c r="VA237" s="388" t="e">
        <f t="shared" si="1012"/>
        <v>#VALUE!</v>
      </c>
      <c r="VB237" s="388" t="e">
        <f t="shared" si="1012"/>
        <v>#VALUE!</v>
      </c>
      <c r="VC237" s="388" t="e">
        <f t="shared" si="1012"/>
        <v>#VALUE!</v>
      </c>
      <c r="VD237" s="388" t="e">
        <f t="shared" si="1012"/>
        <v>#VALUE!</v>
      </c>
      <c r="VE237" s="388" t="e">
        <f t="shared" si="1012"/>
        <v>#VALUE!</v>
      </c>
      <c r="VF237" s="388" t="e">
        <f t="shared" si="1012"/>
        <v>#VALUE!</v>
      </c>
      <c r="VG237" s="388" t="e">
        <f t="shared" si="1012"/>
        <v>#VALUE!</v>
      </c>
      <c r="VH237" s="388" t="e">
        <f t="shared" si="1012"/>
        <v>#VALUE!</v>
      </c>
      <c r="VI237" s="388" t="e">
        <f t="shared" si="1012"/>
        <v>#VALUE!</v>
      </c>
      <c r="VJ237" s="388" t="e">
        <f t="shared" si="1012"/>
        <v>#VALUE!</v>
      </c>
      <c r="VK237" s="388" t="e">
        <f t="shared" si="1012"/>
        <v>#VALUE!</v>
      </c>
      <c r="VL237" s="388" t="e">
        <f t="shared" si="1012"/>
        <v>#VALUE!</v>
      </c>
      <c r="VM237" s="388" t="e">
        <f t="shared" si="1012"/>
        <v>#VALUE!</v>
      </c>
      <c r="VN237" s="388" t="e">
        <f t="shared" si="1012"/>
        <v>#VALUE!</v>
      </c>
      <c r="VO237" s="388" t="e">
        <f t="shared" si="1012"/>
        <v>#VALUE!</v>
      </c>
      <c r="VP237" s="388" t="e">
        <f t="shared" si="1012"/>
        <v>#VALUE!</v>
      </c>
      <c r="VQ237" s="388" t="e">
        <f t="shared" si="1012"/>
        <v>#VALUE!</v>
      </c>
      <c r="VR237" s="388" t="e">
        <f t="shared" si="1012"/>
        <v>#VALUE!</v>
      </c>
      <c r="VS237" s="388" t="e">
        <f t="shared" si="1012"/>
        <v>#VALUE!</v>
      </c>
      <c r="VT237" s="388" t="e">
        <f t="shared" si="1012"/>
        <v>#VALUE!</v>
      </c>
      <c r="VU237" s="388" t="e">
        <f t="shared" si="1012"/>
        <v>#VALUE!</v>
      </c>
      <c r="VV237" s="388" t="e">
        <f t="shared" si="1012"/>
        <v>#VALUE!</v>
      </c>
      <c r="VW237" s="388" t="e">
        <f t="shared" si="1012"/>
        <v>#VALUE!</v>
      </c>
      <c r="VX237" s="388" t="e">
        <f t="shared" si="1012"/>
        <v>#VALUE!</v>
      </c>
      <c r="VY237" s="388" t="e">
        <f t="shared" si="1012"/>
        <v>#VALUE!</v>
      </c>
      <c r="VZ237" s="388" t="e">
        <f t="shared" si="1012"/>
        <v>#VALUE!</v>
      </c>
      <c r="WA237" s="388" t="e">
        <f t="shared" si="1012"/>
        <v>#VALUE!</v>
      </c>
      <c r="WB237" s="388" t="e">
        <f t="shared" si="1012"/>
        <v>#VALUE!</v>
      </c>
      <c r="WC237" s="388" t="e">
        <f t="shared" si="1012"/>
        <v>#VALUE!</v>
      </c>
      <c r="WD237" s="388" t="e">
        <f t="shared" si="1012"/>
        <v>#VALUE!</v>
      </c>
      <c r="WE237" s="388" t="e">
        <f t="shared" si="1012"/>
        <v>#VALUE!</v>
      </c>
      <c r="WF237" s="388" t="e">
        <f t="shared" si="1012"/>
        <v>#VALUE!</v>
      </c>
      <c r="WG237" s="388" t="e">
        <f t="shared" si="1012"/>
        <v>#VALUE!</v>
      </c>
      <c r="WH237" s="388" t="e">
        <f t="shared" si="1012"/>
        <v>#VALUE!</v>
      </c>
      <c r="WI237" s="386" t="e">
        <f t="shared" si="1012"/>
        <v>#VALUE!</v>
      </c>
    </row>
    <row r="238" spans="1:607">
      <c r="A238" s="348"/>
      <c r="B238" s="360" t="s">
        <v>970</v>
      </c>
      <c r="C238" s="348"/>
      <c r="D238" s="348"/>
      <c r="E238" s="348"/>
      <c r="F238" s="348"/>
      <c r="G238" s="361" t="str">
        <f t="shared" si="734"/>
        <v/>
      </c>
      <c r="H238" s="361" t="str">
        <f t="shared" si="735"/>
        <v/>
      </c>
      <c r="I238" s="397"/>
      <c r="J238" s="348"/>
      <c r="K238" s="348"/>
      <c r="L238" s="348"/>
      <c r="M238" s="348"/>
      <c r="N238" s="400"/>
      <c r="O238" s="400"/>
      <c r="P238" s="400"/>
      <c r="Q238" s="400"/>
      <c r="R238" s="400"/>
      <c r="S238" s="400"/>
      <c r="T238" s="400"/>
      <c r="U238" s="400"/>
      <c r="V238" s="400"/>
      <c r="W238" s="400"/>
      <c r="X238" s="400"/>
      <c r="Y238" s="400"/>
      <c r="Z238" s="400"/>
      <c r="AA238" s="400"/>
      <c r="AB238" s="400"/>
      <c r="AC238" s="400"/>
      <c r="AD238" s="400"/>
      <c r="AE238" s="400"/>
      <c r="AF238" s="400"/>
      <c r="AG238" s="400"/>
      <c r="AH238" s="400"/>
      <c r="AI238" s="400"/>
      <c r="AJ238" s="400"/>
      <c r="AK238" s="400"/>
      <c r="AL238" s="400"/>
      <c r="AM238" s="400"/>
      <c r="AN238" s="400"/>
      <c r="AO238" s="400"/>
      <c r="AP238" s="400"/>
      <c r="AQ238" s="400"/>
      <c r="AR238" s="400"/>
      <c r="AS238" s="400"/>
      <c r="AT238" s="400"/>
      <c r="AU238" s="400"/>
      <c r="AV238" s="400"/>
      <c r="AW238" s="400"/>
      <c r="AX238" s="400"/>
      <c r="AY238" s="400"/>
      <c r="AZ238" s="400"/>
      <c r="BA238" s="400"/>
      <c r="BB238" s="400"/>
      <c r="BC238" s="400"/>
      <c r="BD238" s="400"/>
      <c r="BE238" s="400"/>
      <c r="BF238" s="400"/>
      <c r="BG238" s="400"/>
      <c r="BH238" s="400"/>
      <c r="BI238" s="400"/>
      <c r="BJ238" s="400"/>
      <c r="BK238" s="400"/>
      <c r="BL238" s="400"/>
      <c r="BM238" s="400"/>
      <c r="BN238" s="400"/>
      <c r="BO238" s="400"/>
      <c r="BP238" s="400"/>
      <c r="BQ238" s="400"/>
      <c r="BR238" s="400"/>
      <c r="BS238" s="400"/>
      <c r="BT238" s="400"/>
      <c r="BU238" s="400"/>
      <c r="BV238" s="400"/>
      <c r="BW238" s="400"/>
      <c r="BX238" s="400"/>
      <c r="BY238" s="400"/>
      <c r="BZ238" s="400"/>
      <c r="CA238" s="400"/>
      <c r="CB238" s="400"/>
      <c r="CC238" s="400"/>
      <c r="CD238" s="400"/>
      <c r="CE238" s="400"/>
      <c r="CF238" s="400"/>
      <c r="CG238" s="400"/>
      <c r="CH238" s="400"/>
      <c r="CI238" s="400"/>
      <c r="CJ238" s="400"/>
      <c r="CK238" s="400"/>
      <c r="CL238" s="400"/>
      <c r="CM238" s="400"/>
      <c r="CN238" s="400"/>
      <c r="CO238" s="400"/>
      <c r="CP238" s="400"/>
      <c r="CQ238" s="400"/>
      <c r="CR238" s="400"/>
      <c r="CS238" s="400"/>
      <c r="CT238" s="400"/>
      <c r="CU238" s="400"/>
      <c r="CV238" s="400"/>
      <c r="CW238" s="400"/>
      <c r="CX238" s="400"/>
      <c r="CY238" s="400"/>
      <c r="CZ238" s="362"/>
      <c r="DA238" s="906"/>
      <c r="DB238" s="899" t="s">
        <v>1392</v>
      </c>
      <c r="DC238" s="899"/>
      <c r="DD238" s="389" t="str">
        <f t="shared" ref="DD238:FO238" si="1013">IF(DD220="","",DD226/(DD7-DD8))</f>
        <v/>
      </c>
      <c r="DE238" s="389" t="str">
        <f t="shared" si="1013"/>
        <v/>
      </c>
      <c r="DF238" s="389" t="str">
        <f t="shared" si="1013"/>
        <v/>
      </c>
      <c r="DG238" s="389" t="str">
        <f t="shared" si="1013"/>
        <v/>
      </c>
      <c r="DH238" s="389" t="str">
        <f t="shared" si="1013"/>
        <v/>
      </c>
      <c r="DI238" s="389" t="str">
        <f t="shared" si="1013"/>
        <v/>
      </c>
      <c r="DJ238" s="389" t="str">
        <f t="shared" si="1013"/>
        <v/>
      </c>
      <c r="DK238" s="389" t="str">
        <f t="shared" si="1013"/>
        <v/>
      </c>
      <c r="DL238" s="389" t="str">
        <f t="shared" si="1013"/>
        <v/>
      </c>
      <c r="DM238" s="389" t="str">
        <f t="shared" si="1013"/>
        <v/>
      </c>
      <c r="DN238" s="389" t="str">
        <f t="shared" si="1013"/>
        <v/>
      </c>
      <c r="DO238" s="389" t="str">
        <f t="shared" si="1013"/>
        <v/>
      </c>
      <c r="DP238" s="389" t="str">
        <f t="shared" si="1013"/>
        <v/>
      </c>
      <c r="DQ238" s="389" t="str">
        <f t="shared" si="1013"/>
        <v/>
      </c>
      <c r="DR238" s="389" t="str">
        <f t="shared" si="1013"/>
        <v/>
      </c>
      <c r="DS238" s="389" t="str">
        <f t="shared" si="1013"/>
        <v/>
      </c>
      <c r="DT238" s="389" t="str">
        <f t="shared" si="1013"/>
        <v/>
      </c>
      <c r="DU238" s="389" t="str">
        <f t="shared" si="1013"/>
        <v/>
      </c>
      <c r="DV238" s="389" t="str">
        <f t="shared" si="1013"/>
        <v/>
      </c>
      <c r="DW238" s="389" t="str">
        <f t="shared" si="1013"/>
        <v/>
      </c>
      <c r="DX238" s="387" t="str">
        <f>IF(DX220="","",DX226/(DX7-DX8))</f>
        <v/>
      </c>
      <c r="DY238" s="389" t="str">
        <f t="shared" si="1013"/>
        <v/>
      </c>
      <c r="DZ238" s="389" t="str">
        <f t="shared" si="1013"/>
        <v/>
      </c>
      <c r="EA238" s="389" t="str">
        <f t="shared" si="1013"/>
        <v/>
      </c>
      <c r="EB238" s="389" t="str">
        <f t="shared" si="1013"/>
        <v/>
      </c>
      <c r="EC238" s="389" t="str">
        <f t="shared" si="1013"/>
        <v/>
      </c>
      <c r="ED238" s="389" t="str">
        <f t="shared" si="1013"/>
        <v/>
      </c>
      <c r="EE238" s="389" t="str">
        <f t="shared" si="1013"/>
        <v/>
      </c>
      <c r="EF238" s="389" t="str">
        <f t="shared" si="1013"/>
        <v/>
      </c>
      <c r="EG238" s="389" t="str">
        <f t="shared" si="1013"/>
        <v/>
      </c>
      <c r="EH238" s="389" t="str">
        <f t="shared" si="1013"/>
        <v/>
      </c>
      <c r="EI238" s="389" t="str">
        <f t="shared" si="1013"/>
        <v/>
      </c>
      <c r="EJ238" s="389" t="str">
        <f t="shared" si="1013"/>
        <v/>
      </c>
      <c r="EK238" s="389" t="str">
        <f t="shared" si="1013"/>
        <v/>
      </c>
      <c r="EL238" s="389" t="str">
        <f t="shared" si="1013"/>
        <v/>
      </c>
      <c r="EM238" s="389" t="str">
        <f t="shared" si="1013"/>
        <v/>
      </c>
      <c r="EN238" s="389" t="str">
        <f t="shared" si="1013"/>
        <v/>
      </c>
      <c r="EO238" s="389" t="str">
        <f t="shared" si="1013"/>
        <v/>
      </c>
      <c r="EP238" s="389" t="str">
        <f t="shared" si="1013"/>
        <v/>
      </c>
      <c r="EQ238" s="389" t="str">
        <f t="shared" si="1013"/>
        <v/>
      </c>
      <c r="ER238" s="389" t="str">
        <f t="shared" si="1013"/>
        <v/>
      </c>
      <c r="ES238" s="389" t="str">
        <f t="shared" si="1013"/>
        <v/>
      </c>
      <c r="ET238" s="389" t="str">
        <f t="shared" si="1013"/>
        <v/>
      </c>
      <c r="EU238" s="389" t="str">
        <f t="shared" si="1013"/>
        <v/>
      </c>
      <c r="EV238" s="389" t="str">
        <f t="shared" si="1013"/>
        <v/>
      </c>
      <c r="EW238" s="389" t="str">
        <f t="shared" si="1013"/>
        <v/>
      </c>
      <c r="EX238" s="389" t="str">
        <f t="shared" si="1013"/>
        <v/>
      </c>
      <c r="EY238" s="389" t="str">
        <f t="shared" si="1013"/>
        <v/>
      </c>
      <c r="EZ238" s="389" t="str">
        <f t="shared" si="1013"/>
        <v/>
      </c>
      <c r="FA238" s="389" t="str">
        <f t="shared" si="1013"/>
        <v/>
      </c>
      <c r="FB238" s="389" t="str">
        <f t="shared" si="1013"/>
        <v/>
      </c>
      <c r="FC238" s="389" t="str">
        <f t="shared" si="1013"/>
        <v/>
      </c>
      <c r="FD238" s="389" t="str">
        <f t="shared" si="1013"/>
        <v/>
      </c>
      <c r="FE238" s="389" t="str">
        <f t="shared" si="1013"/>
        <v/>
      </c>
      <c r="FF238" s="389" t="str">
        <f t="shared" si="1013"/>
        <v/>
      </c>
      <c r="FG238" s="389" t="str">
        <f t="shared" si="1013"/>
        <v/>
      </c>
      <c r="FH238" s="389" t="str">
        <f t="shared" si="1013"/>
        <v/>
      </c>
      <c r="FI238" s="389" t="str">
        <f t="shared" si="1013"/>
        <v/>
      </c>
      <c r="FJ238" s="389" t="str">
        <f t="shared" si="1013"/>
        <v/>
      </c>
      <c r="FK238" s="389" t="str">
        <f t="shared" si="1013"/>
        <v/>
      </c>
      <c r="FL238" s="389" t="str">
        <f t="shared" si="1013"/>
        <v/>
      </c>
      <c r="FM238" s="389" t="str">
        <f t="shared" si="1013"/>
        <v/>
      </c>
      <c r="FN238" s="389" t="str">
        <f t="shared" si="1013"/>
        <v/>
      </c>
      <c r="FO238" s="389" t="str">
        <f t="shared" si="1013"/>
        <v/>
      </c>
      <c r="FP238" s="389" t="str">
        <f t="shared" ref="FP238:IA238" si="1014">IF(FP220="","",FP226/(FP7-FP8))</f>
        <v/>
      </c>
      <c r="FQ238" s="389" t="str">
        <f t="shared" si="1014"/>
        <v/>
      </c>
      <c r="FR238" s="389" t="str">
        <f t="shared" si="1014"/>
        <v/>
      </c>
      <c r="FS238" s="389" t="str">
        <f t="shared" si="1014"/>
        <v/>
      </c>
      <c r="FT238" s="389" t="str">
        <f t="shared" si="1014"/>
        <v/>
      </c>
      <c r="FU238" s="389" t="str">
        <f t="shared" si="1014"/>
        <v/>
      </c>
      <c r="FV238" s="389" t="str">
        <f t="shared" si="1014"/>
        <v/>
      </c>
      <c r="FW238" s="389" t="str">
        <f t="shared" si="1014"/>
        <v/>
      </c>
      <c r="FX238" s="389" t="str">
        <f t="shared" si="1014"/>
        <v/>
      </c>
      <c r="FY238" s="389" t="str">
        <f t="shared" si="1014"/>
        <v/>
      </c>
      <c r="FZ238" s="389" t="str">
        <f t="shared" si="1014"/>
        <v/>
      </c>
      <c r="GA238" s="389" t="str">
        <f t="shared" si="1014"/>
        <v/>
      </c>
      <c r="GB238" s="389" t="str">
        <f t="shared" si="1014"/>
        <v/>
      </c>
      <c r="GC238" s="389" t="str">
        <f t="shared" si="1014"/>
        <v/>
      </c>
      <c r="GD238" s="389" t="str">
        <f t="shared" si="1014"/>
        <v/>
      </c>
      <c r="GE238" s="389" t="str">
        <f t="shared" si="1014"/>
        <v/>
      </c>
      <c r="GF238" s="389" t="str">
        <f t="shared" si="1014"/>
        <v/>
      </c>
      <c r="GG238" s="389" t="str">
        <f t="shared" si="1014"/>
        <v/>
      </c>
      <c r="GH238" s="389" t="str">
        <f t="shared" si="1014"/>
        <v/>
      </c>
      <c r="GI238" s="389" t="str">
        <f t="shared" si="1014"/>
        <v/>
      </c>
      <c r="GJ238" s="389" t="str">
        <f t="shared" si="1014"/>
        <v/>
      </c>
      <c r="GK238" s="389" t="str">
        <f t="shared" si="1014"/>
        <v/>
      </c>
      <c r="GL238" s="389" t="str">
        <f t="shared" si="1014"/>
        <v/>
      </c>
      <c r="GM238" s="389" t="str">
        <f t="shared" si="1014"/>
        <v/>
      </c>
      <c r="GN238" s="389" t="str">
        <f t="shared" si="1014"/>
        <v/>
      </c>
      <c r="GO238" s="389" t="str">
        <f t="shared" si="1014"/>
        <v/>
      </c>
      <c r="GP238" s="389" t="str">
        <f t="shared" si="1014"/>
        <v/>
      </c>
      <c r="GQ238" s="389" t="str">
        <f t="shared" si="1014"/>
        <v/>
      </c>
      <c r="GR238" s="389" t="str">
        <f t="shared" si="1014"/>
        <v/>
      </c>
      <c r="GS238" s="389" t="str">
        <f t="shared" si="1014"/>
        <v/>
      </c>
      <c r="GT238" s="389" t="str">
        <f t="shared" si="1014"/>
        <v/>
      </c>
      <c r="GU238" s="389" t="str">
        <f t="shared" si="1014"/>
        <v/>
      </c>
      <c r="GV238" s="389" t="str">
        <f t="shared" si="1014"/>
        <v/>
      </c>
      <c r="GW238" s="389" t="str">
        <f t="shared" si="1014"/>
        <v/>
      </c>
      <c r="GX238" s="389" t="str">
        <f t="shared" si="1014"/>
        <v/>
      </c>
      <c r="GY238" s="389" t="str">
        <f t="shared" si="1014"/>
        <v/>
      </c>
      <c r="GZ238" s="389" t="str">
        <f t="shared" si="1014"/>
        <v/>
      </c>
      <c r="HA238" s="389" t="str">
        <f t="shared" si="1014"/>
        <v/>
      </c>
      <c r="HB238" s="389" t="str">
        <f t="shared" si="1014"/>
        <v/>
      </c>
      <c r="HC238" s="389" t="str">
        <f t="shared" si="1014"/>
        <v/>
      </c>
      <c r="HD238" s="389" t="str">
        <f t="shared" si="1014"/>
        <v/>
      </c>
      <c r="HE238" s="389" t="str">
        <f t="shared" si="1014"/>
        <v/>
      </c>
      <c r="HF238" s="389" t="str">
        <f t="shared" si="1014"/>
        <v/>
      </c>
      <c r="HG238" s="389" t="str">
        <f t="shared" si="1014"/>
        <v/>
      </c>
      <c r="HH238" s="389" t="str">
        <f t="shared" si="1014"/>
        <v/>
      </c>
      <c r="HI238" s="389" t="str">
        <f t="shared" si="1014"/>
        <v/>
      </c>
      <c r="HJ238" s="389" t="str">
        <f t="shared" si="1014"/>
        <v/>
      </c>
      <c r="HK238" s="389" t="str">
        <f t="shared" si="1014"/>
        <v/>
      </c>
      <c r="HL238" s="389" t="str">
        <f t="shared" si="1014"/>
        <v/>
      </c>
      <c r="HM238" s="389" t="str">
        <f t="shared" si="1014"/>
        <v/>
      </c>
      <c r="HN238" s="389" t="str">
        <f t="shared" si="1014"/>
        <v/>
      </c>
      <c r="HO238" s="389" t="str">
        <f t="shared" si="1014"/>
        <v/>
      </c>
      <c r="HP238" s="389" t="str">
        <f t="shared" si="1014"/>
        <v/>
      </c>
      <c r="HQ238" s="389" t="str">
        <f t="shared" si="1014"/>
        <v/>
      </c>
      <c r="HR238" s="389" t="str">
        <f t="shared" si="1014"/>
        <v/>
      </c>
      <c r="HS238" s="389" t="str">
        <f t="shared" si="1014"/>
        <v/>
      </c>
      <c r="HT238" s="389" t="str">
        <f t="shared" si="1014"/>
        <v/>
      </c>
      <c r="HU238" s="389" t="str">
        <f t="shared" si="1014"/>
        <v/>
      </c>
      <c r="HV238" s="389" t="str">
        <f t="shared" si="1014"/>
        <v/>
      </c>
      <c r="HW238" s="389" t="str">
        <f t="shared" si="1014"/>
        <v/>
      </c>
      <c r="HX238" s="389" t="str">
        <f t="shared" si="1014"/>
        <v/>
      </c>
      <c r="HY238" s="389" t="str">
        <f t="shared" si="1014"/>
        <v/>
      </c>
      <c r="HZ238" s="389" t="str">
        <f t="shared" si="1014"/>
        <v/>
      </c>
      <c r="IA238" s="389" t="str">
        <f t="shared" si="1014"/>
        <v/>
      </c>
      <c r="IB238" s="389" t="str">
        <f t="shared" ref="IB238:KM238" si="1015">IF(IB220="","",IB226/(IB7-IB8))</f>
        <v/>
      </c>
      <c r="IC238" s="389" t="str">
        <f t="shared" si="1015"/>
        <v/>
      </c>
      <c r="ID238" s="389" t="str">
        <f t="shared" si="1015"/>
        <v/>
      </c>
      <c r="IE238" s="389" t="str">
        <f t="shared" si="1015"/>
        <v/>
      </c>
      <c r="IF238" s="389" t="str">
        <f t="shared" si="1015"/>
        <v/>
      </c>
      <c r="IG238" s="389" t="str">
        <f t="shared" si="1015"/>
        <v/>
      </c>
      <c r="IH238" s="389" t="str">
        <f t="shared" si="1015"/>
        <v/>
      </c>
      <c r="II238" s="389" t="str">
        <f t="shared" si="1015"/>
        <v/>
      </c>
      <c r="IJ238" s="389" t="str">
        <f t="shared" si="1015"/>
        <v/>
      </c>
      <c r="IK238" s="389" t="str">
        <f t="shared" si="1015"/>
        <v/>
      </c>
      <c r="IL238" s="389" t="str">
        <f t="shared" si="1015"/>
        <v/>
      </c>
      <c r="IM238" s="389" t="str">
        <f t="shared" si="1015"/>
        <v/>
      </c>
      <c r="IN238" s="389" t="str">
        <f t="shared" si="1015"/>
        <v/>
      </c>
      <c r="IO238" s="389" t="str">
        <f t="shared" si="1015"/>
        <v/>
      </c>
      <c r="IP238" s="389" t="str">
        <f t="shared" si="1015"/>
        <v/>
      </c>
      <c r="IQ238" s="389" t="str">
        <f t="shared" si="1015"/>
        <v/>
      </c>
      <c r="IR238" s="389" t="str">
        <f t="shared" si="1015"/>
        <v/>
      </c>
      <c r="IS238" s="389" t="str">
        <f t="shared" si="1015"/>
        <v/>
      </c>
      <c r="IT238" s="389" t="str">
        <f t="shared" si="1015"/>
        <v/>
      </c>
      <c r="IU238" s="389" t="str">
        <f t="shared" si="1015"/>
        <v/>
      </c>
      <c r="IV238" s="389" t="str">
        <f t="shared" si="1015"/>
        <v/>
      </c>
      <c r="IW238" s="389" t="str">
        <f t="shared" si="1015"/>
        <v/>
      </c>
      <c r="IX238" s="389" t="str">
        <f t="shared" si="1015"/>
        <v/>
      </c>
      <c r="IY238" s="389" t="str">
        <f t="shared" si="1015"/>
        <v/>
      </c>
      <c r="IZ238" s="389" t="str">
        <f t="shared" si="1015"/>
        <v/>
      </c>
      <c r="JA238" s="389" t="str">
        <f t="shared" si="1015"/>
        <v/>
      </c>
      <c r="JB238" s="389" t="str">
        <f t="shared" si="1015"/>
        <v/>
      </c>
      <c r="JC238" s="389" t="str">
        <f t="shared" si="1015"/>
        <v/>
      </c>
      <c r="JD238" s="389" t="str">
        <f t="shared" si="1015"/>
        <v/>
      </c>
      <c r="JE238" s="389" t="str">
        <f t="shared" si="1015"/>
        <v/>
      </c>
      <c r="JF238" s="389" t="str">
        <f t="shared" si="1015"/>
        <v/>
      </c>
      <c r="JG238" s="389" t="str">
        <f t="shared" si="1015"/>
        <v/>
      </c>
      <c r="JH238" s="389" t="str">
        <f t="shared" si="1015"/>
        <v/>
      </c>
      <c r="JI238" s="389" t="str">
        <f t="shared" si="1015"/>
        <v/>
      </c>
      <c r="JJ238" s="389" t="str">
        <f t="shared" si="1015"/>
        <v/>
      </c>
      <c r="JK238" s="389" t="str">
        <f t="shared" si="1015"/>
        <v/>
      </c>
      <c r="JL238" s="389" t="str">
        <f t="shared" si="1015"/>
        <v/>
      </c>
      <c r="JM238" s="389" t="str">
        <f t="shared" si="1015"/>
        <v/>
      </c>
      <c r="JN238" s="389" t="str">
        <f t="shared" si="1015"/>
        <v/>
      </c>
      <c r="JO238" s="389" t="str">
        <f t="shared" si="1015"/>
        <v/>
      </c>
      <c r="JP238" s="389" t="str">
        <f t="shared" si="1015"/>
        <v/>
      </c>
      <c r="JQ238" s="389" t="str">
        <f t="shared" si="1015"/>
        <v/>
      </c>
      <c r="JR238" s="389" t="str">
        <f t="shared" si="1015"/>
        <v/>
      </c>
      <c r="JS238" s="389" t="str">
        <f t="shared" si="1015"/>
        <v/>
      </c>
      <c r="JT238" s="389" t="str">
        <f t="shared" si="1015"/>
        <v/>
      </c>
      <c r="JU238" s="389" t="str">
        <f t="shared" si="1015"/>
        <v/>
      </c>
      <c r="JV238" s="389" t="str">
        <f t="shared" si="1015"/>
        <v/>
      </c>
      <c r="JW238" s="389" t="str">
        <f t="shared" si="1015"/>
        <v/>
      </c>
      <c r="JX238" s="389" t="str">
        <f t="shared" si="1015"/>
        <v/>
      </c>
      <c r="JY238" s="389" t="str">
        <f t="shared" si="1015"/>
        <v/>
      </c>
      <c r="JZ238" s="389" t="str">
        <f t="shared" si="1015"/>
        <v/>
      </c>
      <c r="KA238" s="389" t="str">
        <f t="shared" si="1015"/>
        <v/>
      </c>
      <c r="KB238" s="389" t="str">
        <f t="shared" si="1015"/>
        <v/>
      </c>
      <c r="KC238" s="389" t="str">
        <f t="shared" si="1015"/>
        <v/>
      </c>
      <c r="KD238" s="389" t="str">
        <f t="shared" si="1015"/>
        <v/>
      </c>
      <c r="KE238" s="389" t="str">
        <f t="shared" si="1015"/>
        <v/>
      </c>
      <c r="KF238" s="389" t="str">
        <f t="shared" si="1015"/>
        <v/>
      </c>
      <c r="KG238" s="389" t="str">
        <f t="shared" si="1015"/>
        <v/>
      </c>
      <c r="KH238" s="389" t="str">
        <f t="shared" si="1015"/>
        <v/>
      </c>
      <c r="KI238" s="389" t="str">
        <f t="shared" si="1015"/>
        <v/>
      </c>
      <c r="KJ238" s="389" t="str">
        <f t="shared" si="1015"/>
        <v/>
      </c>
      <c r="KK238" s="389" t="str">
        <f t="shared" si="1015"/>
        <v/>
      </c>
      <c r="KL238" s="389" t="str">
        <f t="shared" si="1015"/>
        <v/>
      </c>
      <c r="KM238" s="389" t="str">
        <f t="shared" si="1015"/>
        <v/>
      </c>
      <c r="KN238" s="389" t="str">
        <f t="shared" ref="KN238:MY238" si="1016">IF(KN220="","",KN226/(KN7-KN8))</f>
        <v/>
      </c>
      <c r="KO238" s="389" t="str">
        <f t="shared" si="1016"/>
        <v/>
      </c>
      <c r="KP238" s="389" t="str">
        <f t="shared" si="1016"/>
        <v/>
      </c>
      <c r="KQ238" s="389" t="str">
        <f t="shared" si="1016"/>
        <v/>
      </c>
      <c r="KR238" s="389" t="str">
        <f t="shared" si="1016"/>
        <v/>
      </c>
      <c r="KS238" s="389" t="str">
        <f t="shared" si="1016"/>
        <v/>
      </c>
      <c r="KT238" s="389" t="str">
        <f t="shared" si="1016"/>
        <v/>
      </c>
      <c r="KU238" s="389" t="str">
        <f t="shared" si="1016"/>
        <v/>
      </c>
      <c r="KV238" s="389" t="str">
        <f t="shared" si="1016"/>
        <v/>
      </c>
      <c r="KW238" s="389" t="str">
        <f t="shared" si="1016"/>
        <v/>
      </c>
      <c r="KX238" s="389" t="str">
        <f t="shared" si="1016"/>
        <v/>
      </c>
      <c r="KY238" s="389" t="str">
        <f t="shared" si="1016"/>
        <v/>
      </c>
      <c r="KZ238" s="389" t="str">
        <f t="shared" si="1016"/>
        <v/>
      </c>
      <c r="LA238" s="389" t="str">
        <f t="shared" si="1016"/>
        <v/>
      </c>
      <c r="LB238" s="389" t="str">
        <f t="shared" si="1016"/>
        <v/>
      </c>
      <c r="LC238" s="389" t="str">
        <f t="shared" si="1016"/>
        <v/>
      </c>
      <c r="LD238" s="389" t="str">
        <f t="shared" si="1016"/>
        <v/>
      </c>
      <c r="LE238" s="389" t="str">
        <f t="shared" si="1016"/>
        <v/>
      </c>
      <c r="LF238" s="389" t="str">
        <f t="shared" si="1016"/>
        <v/>
      </c>
      <c r="LG238" s="389" t="str">
        <f t="shared" si="1016"/>
        <v/>
      </c>
      <c r="LH238" s="389" t="str">
        <f t="shared" si="1016"/>
        <v/>
      </c>
      <c r="LI238" s="389" t="str">
        <f t="shared" si="1016"/>
        <v/>
      </c>
      <c r="LJ238" s="389" t="str">
        <f t="shared" si="1016"/>
        <v/>
      </c>
      <c r="LK238" s="389" t="str">
        <f t="shared" si="1016"/>
        <v/>
      </c>
      <c r="LL238" s="389" t="str">
        <f t="shared" si="1016"/>
        <v/>
      </c>
      <c r="LM238" s="389" t="str">
        <f t="shared" si="1016"/>
        <v/>
      </c>
      <c r="LN238" s="389" t="str">
        <f t="shared" si="1016"/>
        <v/>
      </c>
      <c r="LO238" s="389" t="str">
        <f t="shared" si="1016"/>
        <v/>
      </c>
      <c r="LP238" s="389" t="str">
        <f t="shared" si="1016"/>
        <v/>
      </c>
      <c r="LQ238" s="389" t="str">
        <f t="shared" si="1016"/>
        <v/>
      </c>
      <c r="LR238" s="389" t="str">
        <f t="shared" si="1016"/>
        <v/>
      </c>
      <c r="LS238" s="389" t="str">
        <f t="shared" si="1016"/>
        <v/>
      </c>
      <c r="LT238" s="389" t="str">
        <f t="shared" si="1016"/>
        <v/>
      </c>
      <c r="LU238" s="389" t="str">
        <f t="shared" si="1016"/>
        <v/>
      </c>
      <c r="LV238" s="389" t="str">
        <f t="shared" si="1016"/>
        <v/>
      </c>
      <c r="LW238" s="389" t="str">
        <f t="shared" si="1016"/>
        <v/>
      </c>
      <c r="LX238" s="389" t="str">
        <f t="shared" si="1016"/>
        <v/>
      </c>
      <c r="LY238" s="389" t="str">
        <f t="shared" si="1016"/>
        <v/>
      </c>
      <c r="LZ238" s="389" t="str">
        <f t="shared" si="1016"/>
        <v/>
      </c>
      <c r="MA238" s="389" t="str">
        <f t="shared" si="1016"/>
        <v/>
      </c>
      <c r="MB238" s="389" t="str">
        <f t="shared" si="1016"/>
        <v/>
      </c>
      <c r="MC238" s="389" t="str">
        <f t="shared" si="1016"/>
        <v/>
      </c>
      <c r="MD238" s="389" t="str">
        <f t="shared" si="1016"/>
        <v/>
      </c>
      <c r="ME238" s="389" t="str">
        <f t="shared" si="1016"/>
        <v/>
      </c>
      <c r="MF238" s="389" t="str">
        <f t="shared" si="1016"/>
        <v/>
      </c>
      <c r="MG238" s="389" t="str">
        <f t="shared" si="1016"/>
        <v/>
      </c>
      <c r="MH238" s="389" t="str">
        <f t="shared" si="1016"/>
        <v/>
      </c>
      <c r="MI238" s="389" t="str">
        <f t="shared" si="1016"/>
        <v/>
      </c>
      <c r="MJ238" s="389" t="str">
        <f t="shared" si="1016"/>
        <v/>
      </c>
      <c r="MK238" s="389" t="str">
        <f t="shared" si="1016"/>
        <v/>
      </c>
      <c r="ML238" s="389" t="str">
        <f t="shared" si="1016"/>
        <v/>
      </c>
      <c r="MM238" s="389" t="str">
        <f t="shared" si="1016"/>
        <v/>
      </c>
      <c r="MN238" s="389" t="str">
        <f t="shared" si="1016"/>
        <v/>
      </c>
      <c r="MO238" s="389" t="str">
        <f t="shared" si="1016"/>
        <v/>
      </c>
      <c r="MP238" s="389" t="str">
        <f t="shared" si="1016"/>
        <v/>
      </c>
      <c r="MQ238" s="389" t="str">
        <f t="shared" si="1016"/>
        <v/>
      </c>
      <c r="MR238" s="389" t="str">
        <f t="shared" si="1016"/>
        <v/>
      </c>
      <c r="MS238" s="389" t="str">
        <f t="shared" si="1016"/>
        <v/>
      </c>
      <c r="MT238" s="389" t="str">
        <f t="shared" si="1016"/>
        <v/>
      </c>
      <c r="MU238" s="389" t="str">
        <f t="shared" si="1016"/>
        <v/>
      </c>
      <c r="MV238" s="389" t="str">
        <f t="shared" si="1016"/>
        <v/>
      </c>
      <c r="MW238" s="389" t="str">
        <f t="shared" si="1016"/>
        <v/>
      </c>
      <c r="MX238" s="389" t="str">
        <f t="shared" si="1016"/>
        <v/>
      </c>
      <c r="MY238" s="389" t="str">
        <f t="shared" si="1016"/>
        <v/>
      </c>
      <c r="MZ238" s="389" t="str">
        <f t="shared" ref="MZ238:PK238" si="1017">IF(MZ220="","",MZ226/(MZ7-MZ8))</f>
        <v/>
      </c>
      <c r="NA238" s="389" t="str">
        <f t="shared" si="1017"/>
        <v/>
      </c>
      <c r="NB238" s="389" t="str">
        <f t="shared" si="1017"/>
        <v/>
      </c>
      <c r="NC238" s="389" t="str">
        <f t="shared" si="1017"/>
        <v/>
      </c>
      <c r="ND238" s="389" t="str">
        <f t="shared" si="1017"/>
        <v/>
      </c>
      <c r="NE238" s="389" t="str">
        <f t="shared" si="1017"/>
        <v/>
      </c>
      <c r="NF238" s="389" t="str">
        <f t="shared" si="1017"/>
        <v/>
      </c>
      <c r="NG238" s="389" t="str">
        <f t="shared" si="1017"/>
        <v/>
      </c>
      <c r="NH238" s="389" t="str">
        <f t="shared" si="1017"/>
        <v/>
      </c>
      <c r="NI238" s="389" t="str">
        <f t="shared" si="1017"/>
        <v/>
      </c>
      <c r="NJ238" s="389" t="str">
        <f t="shared" si="1017"/>
        <v/>
      </c>
      <c r="NK238" s="389" t="str">
        <f t="shared" si="1017"/>
        <v/>
      </c>
      <c r="NL238" s="389" t="str">
        <f t="shared" si="1017"/>
        <v/>
      </c>
      <c r="NM238" s="389" t="str">
        <f t="shared" si="1017"/>
        <v/>
      </c>
      <c r="NN238" s="389" t="str">
        <f t="shared" si="1017"/>
        <v/>
      </c>
      <c r="NO238" s="389" t="str">
        <f t="shared" si="1017"/>
        <v/>
      </c>
      <c r="NP238" s="389" t="str">
        <f t="shared" si="1017"/>
        <v/>
      </c>
      <c r="NQ238" s="389" t="str">
        <f t="shared" si="1017"/>
        <v/>
      </c>
      <c r="NR238" s="389" t="str">
        <f t="shared" si="1017"/>
        <v/>
      </c>
      <c r="NS238" s="389" t="str">
        <f t="shared" si="1017"/>
        <v/>
      </c>
      <c r="NT238" s="389" t="str">
        <f t="shared" si="1017"/>
        <v/>
      </c>
      <c r="NU238" s="389" t="str">
        <f t="shared" si="1017"/>
        <v/>
      </c>
      <c r="NV238" s="389" t="str">
        <f t="shared" si="1017"/>
        <v/>
      </c>
      <c r="NW238" s="389" t="str">
        <f t="shared" si="1017"/>
        <v/>
      </c>
      <c r="NX238" s="389" t="str">
        <f t="shared" si="1017"/>
        <v/>
      </c>
      <c r="NY238" s="389" t="str">
        <f t="shared" si="1017"/>
        <v/>
      </c>
      <c r="NZ238" s="389" t="str">
        <f t="shared" si="1017"/>
        <v/>
      </c>
      <c r="OA238" s="389" t="str">
        <f t="shared" si="1017"/>
        <v/>
      </c>
      <c r="OB238" s="389" t="str">
        <f t="shared" si="1017"/>
        <v/>
      </c>
      <c r="OC238" s="389" t="str">
        <f t="shared" si="1017"/>
        <v/>
      </c>
      <c r="OD238" s="389" t="str">
        <f t="shared" si="1017"/>
        <v/>
      </c>
      <c r="OE238" s="389" t="str">
        <f t="shared" si="1017"/>
        <v/>
      </c>
      <c r="OF238" s="389" t="str">
        <f t="shared" si="1017"/>
        <v/>
      </c>
      <c r="OG238" s="389" t="str">
        <f t="shared" si="1017"/>
        <v/>
      </c>
      <c r="OH238" s="389" t="str">
        <f t="shared" si="1017"/>
        <v/>
      </c>
      <c r="OI238" s="389" t="str">
        <f t="shared" si="1017"/>
        <v/>
      </c>
      <c r="OJ238" s="389" t="str">
        <f t="shared" si="1017"/>
        <v/>
      </c>
      <c r="OK238" s="389" t="str">
        <f t="shared" si="1017"/>
        <v/>
      </c>
      <c r="OL238" s="389" t="str">
        <f t="shared" si="1017"/>
        <v/>
      </c>
      <c r="OM238" s="389" t="str">
        <f t="shared" si="1017"/>
        <v/>
      </c>
      <c r="ON238" s="389" t="str">
        <f t="shared" si="1017"/>
        <v/>
      </c>
      <c r="OO238" s="389" t="str">
        <f t="shared" si="1017"/>
        <v/>
      </c>
      <c r="OP238" s="389" t="str">
        <f t="shared" si="1017"/>
        <v/>
      </c>
      <c r="OQ238" s="390" t="str">
        <f t="shared" si="1017"/>
        <v/>
      </c>
      <c r="OR238" s="390" t="str">
        <f t="shared" si="1017"/>
        <v/>
      </c>
      <c r="OS238" s="390" t="str">
        <f t="shared" si="1017"/>
        <v/>
      </c>
      <c r="OT238" s="390" t="str">
        <f t="shared" si="1017"/>
        <v/>
      </c>
      <c r="OU238" s="390" t="str">
        <f t="shared" si="1017"/>
        <v/>
      </c>
      <c r="OV238" s="390" t="str">
        <f t="shared" si="1017"/>
        <v/>
      </c>
      <c r="OW238" s="390" t="str">
        <f t="shared" si="1017"/>
        <v/>
      </c>
      <c r="OX238" s="390" t="str">
        <f t="shared" si="1017"/>
        <v/>
      </c>
      <c r="OY238" s="390" t="str">
        <f t="shared" si="1017"/>
        <v/>
      </c>
      <c r="OZ238" s="390" t="str">
        <f t="shared" si="1017"/>
        <v/>
      </c>
      <c r="PA238" s="390" t="str">
        <f t="shared" si="1017"/>
        <v/>
      </c>
      <c r="PB238" s="390" t="str">
        <f t="shared" si="1017"/>
        <v/>
      </c>
      <c r="PC238" s="390" t="str">
        <f t="shared" si="1017"/>
        <v/>
      </c>
      <c r="PD238" s="390" t="str">
        <f t="shared" si="1017"/>
        <v/>
      </c>
      <c r="PE238" s="390" t="str">
        <f t="shared" si="1017"/>
        <v/>
      </c>
      <c r="PF238" s="390" t="str">
        <f t="shared" si="1017"/>
        <v/>
      </c>
      <c r="PG238" s="390" t="str">
        <f t="shared" si="1017"/>
        <v/>
      </c>
      <c r="PH238" s="390" t="str">
        <f t="shared" si="1017"/>
        <v/>
      </c>
      <c r="PI238" s="390" t="str">
        <f t="shared" si="1017"/>
        <v/>
      </c>
      <c r="PJ238" s="390" t="str">
        <f t="shared" si="1017"/>
        <v/>
      </c>
      <c r="PK238" s="390" t="str">
        <f t="shared" si="1017"/>
        <v/>
      </c>
      <c r="PL238" s="390" t="str">
        <f t="shared" ref="PL238:RW238" si="1018">IF(PL220="","",PL226/(PL7-PL8))</f>
        <v/>
      </c>
      <c r="PM238" s="390" t="str">
        <f t="shared" si="1018"/>
        <v/>
      </c>
      <c r="PN238" s="390" t="str">
        <f t="shared" si="1018"/>
        <v/>
      </c>
      <c r="PO238" s="390" t="str">
        <f t="shared" si="1018"/>
        <v/>
      </c>
      <c r="PP238" s="390" t="str">
        <f t="shared" si="1018"/>
        <v/>
      </c>
      <c r="PQ238" s="390" t="str">
        <f t="shared" si="1018"/>
        <v/>
      </c>
      <c r="PR238" s="390" t="str">
        <f t="shared" si="1018"/>
        <v/>
      </c>
      <c r="PS238" s="390" t="str">
        <f t="shared" si="1018"/>
        <v/>
      </c>
      <c r="PT238" s="390" t="str">
        <f t="shared" si="1018"/>
        <v/>
      </c>
      <c r="PU238" s="390" t="str">
        <f t="shared" si="1018"/>
        <v/>
      </c>
      <c r="PV238" s="390" t="str">
        <f t="shared" si="1018"/>
        <v/>
      </c>
      <c r="PW238" s="390" t="str">
        <f t="shared" si="1018"/>
        <v/>
      </c>
      <c r="PX238" s="390" t="str">
        <f t="shared" si="1018"/>
        <v/>
      </c>
      <c r="PY238" s="390" t="str">
        <f t="shared" si="1018"/>
        <v/>
      </c>
      <c r="PZ238" s="390" t="str">
        <f t="shared" si="1018"/>
        <v/>
      </c>
      <c r="QA238" s="390" t="str">
        <f t="shared" si="1018"/>
        <v/>
      </c>
      <c r="QB238" s="390" t="str">
        <f t="shared" si="1018"/>
        <v/>
      </c>
      <c r="QC238" s="390" t="str">
        <f t="shared" si="1018"/>
        <v/>
      </c>
      <c r="QD238" s="390" t="str">
        <f t="shared" si="1018"/>
        <v/>
      </c>
      <c r="QE238" s="390" t="str">
        <f t="shared" si="1018"/>
        <v/>
      </c>
      <c r="QF238" s="390" t="str">
        <f t="shared" si="1018"/>
        <v/>
      </c>
      <c r="QG238" s="390" t="str">
        <f t="shared" si="1018"/>
        <v/>
      </c>
      <c r="QH238" s="390" t="str">
        <f t="shared" si="1018"/>
        <v/>
      </c>
      <c r="QI238" s="390" t="str">
        <f t="shared" si="1018"/>
        <v/>
      </c>
      <c r="QJ238" s="390" t="str">
        <f t="shared" si="1018"/>
        <v/>
      </c>
      <c r="QK238" s="390" t="str">
        <f t="shared" si="1018"/>
        <v/>
      </c>
      <c r="QL238" s="390" t="str">
        <f t="shared" si="1018"/>
        <v/>
      </c>
      <c r="QM238" s="390" t="str">
        <f t="shared" si="1018"/>
        <v/>
      </c>
      <c r="QN238" s="390" t="str">
        <f t="shared" si="1018"/>
        <v/>
      </c>
      <c r="QO238" s="390" t="str">
        <f t="shared" si="1018"/>
        <v/>
      </c>
      <c r="QP238" s="390" t="str">
        <f t="shared" si="1018"/>
        <v/>
      </c>
      <c r="QQ238" s="390" t="str">
        <f t="shared" si="1018"/>
        <v/>
      </c>
      <c r="QR238" s="390" t="str">
        <f t="shared" si="1018"/>
        <v/>
      </c>
      <c r="QS238" s="390" t="str">
        <f t="shared" si="1018"/>
        <v/>
      </c>
      <c r="QT238" s="390" t="str">
        <f t="shared" si="1018"/>
        <v/>
      </c>
      <c r="QU238" s="390" t="str">
        <f t="shared" si="1018"/>
        <v/>
      </c>
      <c r="QV238" s="390" t="str">
        <f t="shared" si="1018"/>
        <v/>
      </c>
      <c r="QW238" s="390" t="str">
        <f t="shared" si="1018"/>
        <v/>
      </c>
      <c r="QX238" s="390" t="str">
        <f t="shared" si="1018"/>
        <v/>
      </c>
      <c r="QY238" s="390" t="str">
        <f t="shared" si="1018"/>
        <v/>
      </c>
      <c r="QZ238" s="390" t="str">
        <f t="shared" si="1018"/>
        <v/>
      </c>
      <c r="RA238" s="390" t="str">
        <f t="shared" si="1018"/>
        <v/>
      </c>
      <c r="RB238" s="390" t="str">
        <f t="shared" si="1018"/>
        <v/>
      </c>
      <c r="RC238" s="390" t="str">
        <f t="shared" si="1018"/>
        <v/>
      </c>
      <c r="RD238" s="390" t="str">
        <f t="shared" si="1018"/>
        <v/>
      </c>
      <c r="RE238" s="390" t="str">
        <f t="shared" si="1018"/>
        <v/>
      </c>
      <c r="RF238" s="390" t="str">
        <f t="shared" si="1018"/>
        <v/>
      </c>
      <c r="RG238" s="390" t="str">
        <f t="shared" si="1018"/>
        <v/>
      </c>
      <c r="RH238" s="390" t="str">
        <f t="shared" si="1018"/>
        <v/>
      </c>
      <c r="RI238" s="390" t="str">
        <f t="shared" si="1018"/>
        <v/>
      </c>
      <c r="RJ238" s="390" t="str">
        <f t="shared" si="1018"/>
        <v/>
      </c>
      <c r="RK238" s="390" t="str">
        <f t="shared" si="1018"/>
        <v/>
      </c>
      <c r="RL238" s="390" t="str">
        <f t="shared" si="1018"/>
        <v/>
      </c>
      <c r="RM238" s="390" t="str">
        <f t="shared" si="1018"/>
        <v/>
      </c>
      <c r="RN238" s="390" t="str">
        <f t="shared" si="1018"/>
        <v/>
      </c>
      <c r="RO238" s="390" t="str">
        <f t="shared" si="1018"/>
        <v/>
      </c>
      <c r="RP238" s="390" t="str">
        <f t="shared" si="1018"/>
        <v/>
      </c>
      <c r="RQ238" s="390" t="str">
        <f t="shared" si="1018"/>
        <v/>
      </c>
      <c r="RR238" s="390" t="str">
        <f t="shared" si="1018"/>
        <v/>
      </c>
      <c r="RS238" s="390" t="str">
        <f t="shared" si="1018"/>
        <v/>
      </c>
      <c r="RT238" s="390" t="str">
        <f t="shared" si="1018"/>
        <v/>
      </c>
      <c r="RU238" s="390" t="str">
        <f t="shared" si="1018"/>
        <v/>
      </c>
      <c r="RV238" s="390" t="str">
        <f t="shared" si="1018"/>
        <v/>
      </c>
      <c r="RW238" s="390" t="str">
        <f t="shared" si="1018"/>
        <v/>
      </c>
      <c r="RX238" s="390" t="str">
        <f t="shared" ref="RX238:UI238" si="1019">IF(RX220="","",RX226/(RX7-RX8))</f>
        <v/>
      </c>
      <c r="RY238" s="390" t="str">
        <f t="shared" si="1019"/>
        <v/>
      </c>
      <c r="RZ238" s="390" t="str">
        <f t="shared" si="1019"/>
        <v/>
      </c>
      <c r="SA238" s="390" t="str">
        <f t="shared" si="1019"/>
        <v/>
      </c>
      <c r="SB238" s="390" t="str">
        <f t="shared" si="1019"/>
        <v/>
      </c>
      <c r="SC238" s="390" t="str">
        <f t="shared" si="1019"/>
        <v/>
      </c>
      <c r="SD238" s="390" t="str">
        <f t="shared" si="1019"/>
        <v/>
      </c>
      <c r="SE238" s="390" t="str">
        <f t="shared" si="1019"/>
        <v/>
      </c>
      <c r="SF238" s="390" t="str">
        <f t="shared" si="1019"/>
        <v/>
      </c>
      <c r="SG238" s="390" t="str">
        <f t="shared" si="1019"/>
        <v/>
      </c>
      <c r="SH238" s="390" t="str">
        <f t="shared" si="1019"/>
        <v/>
      </c>
      <c r="SI238" s="390" t="str">
        <f t="shared" si="1019"/>
        <v/>
      </c>
      <c r="SJ238" s="390" t="str">
        <f t="shared" si="1019"/>
        <v/>
      </c>
      <c r="SK238" s="390" t="str">
        <f t="shared" si="1019"/>
        <v/>
      </c>
      <c r="SL238" s="390" t="str">
        <f t="shared" si="1019"/>
        <v/>
      </c>
      <c r="SM238" s="390" t="str">
        <f t="shared" si="1019"/>
        <v/>
      </c>
      <c r="SN238" s="390" t="str">
        <f t="shared" si="1019"/>
        <v/>
      </c>
      <c r="SO238" s="390" t="str">
        <f t="shared" si="1019"/>
        <v/>
      </c>
      <c r="SP238" s="390" t="str">
        <f t="shared" si="1019"/>
        <v/>
      </c>
      <c r="SQ238" s="390" t="str">
        <f t="shared" si="1019"/>
        <v/>
      </c>
      <c r="SR238" s="390" t="str">
        <f t="shared" si="1019"/>
        <v/>
      </c>
      <c r="SS238" s="390" t="str">
        <f t="shared" si="1019"/>
        <v/>
      </c>
      <c r="ST238" s="390" t="str">
        <f t="shared" si="1019"/>
        <v/>
      </c>
      <c r="SU238" s="390" t="str">
        <f t="shared" si="1019"/>
        <v/>
      </c>
      <c r="SV238" s="390" t="str">
        <f t="shared" si="1019"/>
        <v/>
      </c>
      <c r="SW238" s="390" t="str">
        <f t="shared" si="1019"/>
        <v/>
      </c>
      <c r="SX238" s="390" t="str">
        <f t="shared" si="1019"/>
        <v/>
      </c>
      <c r="SY238" s="390" t="str">
        <f t="shared" si="1019"/>
        <v/>
      </c>
      <c r="SZ238" s="390" t="str">
        <f t="shared" si="1019"/>
        <v/>
      </c>
      <c r="TA238" s="390" t="str">
        <f t="shared" si="1019"/>
        <v/>
      </c>
      <c r="TB238" s="390" t="str">
        <f t="shared" si="1019"/>
        <v/>
      </c>
      <c r="TC238" s="390" t="str">
        <f t="shared" si="1019"/>
        <v/>
      </c>
      <c r="TD238" s="390" t="str">
        <f t="shared" si="1019"/>
        <v/>
      </c>
      <c r="TE238" s="390" t="str">
        <f t="shared" si="1019"/>
        <v/>
      </c>
      <c r="TF238" s="390" t="str">
        <f t="shared" si="1019"/>
        <v/>
      </c>
      <c r="TG238" s="390" t="str">
        <f t="shared" si="1019"/>
        <v/>
      </c>
      <c r="TH238" s="390" t="str">
        <f t="shared" si="1019"/>
        <v/>
      </c>
      <c r="TI238" s="390" t="str">
        <f t="shared" si="1019"/>
        <v/>
      </c>
      <c r="TJ238" s="390" t="str">
        <f t="shared" si="1019"/>
        <v/>
      </c>
      <c r="TK238" s="390" t="str">
        <f t="shared" si="1019"/>
        <v/>
      </c>
      <c r="TL238" s="390" t="str">
        <f t="shared" si="1019"/>
        <v/>
      </c>
      <c r="TM238" s="390" t="str">
        <f t="shared" si="1019"/>
        <v/>
      </c>
      <c r="TN238" s="390" t="str">
        <f t="shared" si="1019"/>
        <v/>
      </c>
      <c r="TO238" s="390" t="str">
        <f t="shared" si="1019"/>
        <v/>
      </c>
      <c r="TP238" s="390" t="str">
        <f t="shared" si="1019"/>
        <v/>
      </c>
      <c r="TQ238" s="390" t="str">
        <f t="shared" si="1019"/>
        <v/>
      </c>
      <c r="TR238" s="390" t="str">
        <f t="shared" si="1019"/>
        <v/>
      </c>
      <c r="TS238" s="390" t="str">
        <f t="shared" si="1019"/>
        <v/>
      </c>
      <c r="TT238" s="390" t="str">
        <f t="shared" si="1019"/>
        <v/>
      </c>
      <c r="TU238" s="390" t="str">
        <f t="shared" si="1019"/>
        <v/>
      </c>
      <c r="TV238" s="390" t="str">
        <f t="shared" si="1019"/>
        <v/>
      </c>
      <c r="TW238" s="390" t="str">
        <f t="shared" si="1019"/>
        <v/>
      </c>
      <c r="TX238" s="390" t="str">
        <f t="shared" si="1019"/>
        <v/>
      </c>
      <c r="TY238" s="390" t="str">
        <f t="shared" si="1019"/>
        <v/>
      </c>
      <c r="TZ238" s="390" t="str">
        <f t="shared" si="1019"/>
        <v/>
      </c>
      <c r="UA238" s="390" t="str">
        <f t="shared" si="1019"/>
        <v/>
      </c>
      <c r="UB238" s="390" t="str">
        <f t="shared" si="1019"/>
        <v/>
      </c>
      <c r="UC238" s="390" t="str">
        <f t="shared" si="1019"/>
        <v/>
      </c>
      <c r="UD238" s="390" t="str">
        <f t="shared" si="1019"/>
        <v/>
      </c>
      <c r="UE238" s="390" t="str">
        <f t="shared" si="1019"/>
        <v/>
      </c>
      <c r="UF238" s="390" t="str">
        <f t="shared" si="1019"/>
        <v/>
      </c>
      <c r="UG238" s="390" t="str">
        <f t="shared" si="1019"/>
        <v/>
      </c>
      <c r="UH238" s="390" t="str">
        <f t="shared" si="1019"/>
        <v/>
      </c>
      <c r="UI238" s="390" t="str">
        <f t="shared" si="1019"/>
        <v/>
      </c>
      <c r="UJ238" s="390" t="str">
        <f t="shared" ref="UJ238:WI238" si="1020">IF(UJ220="","",UJ226/(UJ7-UJ8))</f>
        <v/>
      </c>
      <c r="UK238" s="390" t="str">
        <f t="shared" si="1020"/>
        <v/>
      </c>
      <c r="UL238" s="390" t="str">
        <f t="shared" si="1020"/>
        <v/>
      </c>
      <c r="UM238" s="390" t="str">
        <f t="shared" si="1020"/>
        <v/>
      </c>
      <c r="UN238" s="390" t="str">
        <f t="shared" si="1020"/>
        <v/>
      </c>
      <c r="UO238" s="390" t="str">
        <f t="shared" si="1020"/>
        <v/>
      </c>
      <c r="UP238" s="390" t="str">
        <f t="shared" si="1020"/>
        <v/>
      </c>
      <c r="UQ238" s="390" t="str">
        <f t="shared" si="1020"/>
        <v/>
      </c>
      <c r="UR238" s="390" t="str">
        <f t="shared" si="1020"/>
        <v/>
      </c>
      <c r="US238" s="390" t="str">
        <f t="shared" si="1020"/>
        <v/>
      </c>
      <c r="UT238" s="390" t="str">
        <f t="shared" si="1020"/>
        <v/>
      </c>
      <c r="UU238" s="390" t="str">
        <f t="shared" si="1020"/>
        <v/>
      </c>
      <c r="UV238" s="390" t="str">
        <f t="shared" si="1020"/>
        <v/>
      </c>
      <c r="UW238" s="390" t="str">
        <f t="shared" si="1020"/>
        <v/>
      </c>
      <c r="UX238" s="390" t="str">
        <f t="shared" si="1020"/>
        <v/>
      </c>
      <c r="UY238" s="390" t="str">
        <f t="shared" si="1020"/>
        <v/>
      </c>
      <c r="UZ238" s="390" t="str">
        <f t="shared" si="1020"/>
        <v/>
      </c>
      <c r="VA238" s="390" t="str">
        <f t="shared" si="1020"/>
        <v/>
      </c>
      <c r="VB238" s="390" t="str">
        <f t="shared" si="1020"/>
        <v/>
      </c>
      <c r="VC238" s="390" t="str">
        <f t="shared" si="1020"/>
        <v/>
      </c>
      <c r="VD238" s="390" t="str">
        <f t="shared" si="1020"/>
        <v/>
      </c>
      <c r="VE238" s="390" t="str">
        <f t="shared" si="1020"/>
        <v/>
      </c>
      <c r="VF238" s="390" t="str">
        <f t="shared" si="1020"/>
        <v/>
      </c>
      <c r="VG238" s="390" t="str">
        <f t="shared" si="1020"/>
        <v/>
      </c>
      <c r="VH238" s="390" t="str">
        <f t="shared" si="1020"/>
        <v/>
      </c>
      <c r="VI238" s="390" t="str">
        <f t="shared" si="1020"/>
        <v/>
      </c>
      <c r="VJ238" s="390" t="str">
        <f t="shared" si="1020"/>
        <v/>
      </c>
      <c r="VK238" s="390" t="str">
        <f t="shared" si="1020"/>
        <v/>
      </c>
      <c r="VL238" s="390" t="str">
        <f t="shared" si="1020"/>
        <v/>
      </c>
      <c r="VM238" s="390" t="str">
        <f t="shared" si="1020"/>
        <v/>
      </c>
      <c r="VN238" s="390" t="str">
        <f t="shared" si="1020"/>
        <v/>
      </c>
      <c r="VO238" s="390" t="str">
        <f t="shared" si="1020"/>
        <v/>
      </c>
      <c r="VP238" s="390" t="str">
        <f t="shared" si="1020"/>
        <v/>
      </c>
      <c r="VQ238" s="390" t="str">
        <f t="shared" si="1020"/>
        <v/>
      </c>
      <c r="VR238" s="390" t="str">
        <f t="shared" si="1020"/>
        <v/>
      </c>
      <c r="VS238" s="390" t="str">
        <f t="shared" si="1020"/>
        <v/>
      </c>
      <c r="VT238" s="390" t="str">
        <f t="shared" si="1020"/>
        <v/>
      </c>
      <c r="VU238" s="390" t="str">
        <f t="shared" si="1020"/>
        <v/>
      </c>
      <c r="VV238" s="390" t="str">
        <f t="shared" si="1020"/>
        <v/>
      </c>
      <c r="VW238" s="390" t="str">
        <f t="shared" si="1020"/>
        <v/>
      </c>
      <c r="VX238" s="390" t="str">
        <f t="shared" si="1020"/>
        <v/>
      </c>
      <c r="VY238" s="390" t="str">
        <f t="shared" si="1020"/>
        <v/>
      </c>
      <c r="VZ238" s="390" t="str">
        <f t="shared" si="1020"/>
        <v/>
      </c>
      <c r="WA238" s="390" t="str">
        <f t="shared" si="1020"/>
        <v/>
      </c>
      <c r="WB238" s="390" t="str">
        <f t="shared" si="1020"/>
        <v/>
      </c>
      <c r="WC238" s="390" t="str">
        <f t="shared" si="1020"/>
        <v/>
      </c>
      <c r="WD238" s="390" t="str">
        <f t="shared" si="1020"/>
        <v/>
      </c>
      <c r="WE238" s="390" t="str">
        <f t="shared" si="1020"/>
        <v/>
      </c>
      <c r="WF238" s="390" t="str">
        <f t="shared" si="1020"/>
        <v/>
      </c>
      <c r="WG238" s="390" t="str">
        <f t="shared" si="1020"/>
        <v/>
      </c>
      <c r="WH238" s="390" t="str">
        <f t="shared" si="1020"/>
        <v/>
      </c>
      <c r="WI238" s="389" t="str">
        <f t="shared" si="1020"/>
        <v/>
      </c>
    </row>
    <row r="239" spans="1:607">
      <c r="A239" s="348"/>
      <c r="B239" s="360" t="s">
        <v>971</v>
      </c>
      <c r="C239" s="348"/>
      <c r="D239" s="348"/>
      <c r="E239" s="348"/>
      <c r="F239" s="348"/>
      <c r="G239" s="361" t="str">
        <f t="shared" si="734"/>
        <v/>
      </c>
      <c r="H239" s="361" t="str">
        <f t="shared" si="735"/>
        <v/>
      </c>
      <c r="I239" s="397"/>
      <c r="J239" s="348"/>
      <c r="K239" s="348"/>
      <c r="L239" s="348"/>
      <c r="M239" s="348"/>
      <c r="N239" s="400"/>
      <c r="O239" s="400"/>
      <c r="P239" s="400"/>
      <c r="Q239" s="400"/>
      <c r="R239" s="400"/>
      <c r="S239" s="400"/>
      <c r="T239" s="400"/>
      <c r="U239" s="400"/>
      <c r="V239" s="400"/>
      <c r="W239" s="400"/>
      <c r="X239" s="400"/>
      <c r="Y239" s="400"/>
      <c r="Z239" s="400"/>
      <c r="AA239" s="400"/>
      <c r="AB239" s="400"/>
      <c r="AC239" s="400"/>
      <c r="AD239" s="400"/>
      <c r="AE239" s="400"/>
      <c r="AF239" s="400"/>
      <c r="AG239" s="400"/>
      <c r="AH239" s="400"/>
      <c r="AI239" s="400"/>
      <c r="AJ239" s="400"/>
      <c r="AK239" s="400"/>
      <c r="AL239" s="400"/>
      <c r="AM239" s="400"/>
      <c r="AN239" s="400"/>
      <c r="AO239" s="400"/>
      <c r="AP239" s="400"/>
      <c r="AQ239" s="400"/>
      <c r="AR239" s="400"/>
      <c r="AS239" s="400"/>
      <c r="AT239" s="400"/>
      <c r="AU239" s="400"/>
      <c r="AV239" s="400"/>
      <c r="AW239" s="400"/>
      <c r="AX239" s="400"/>
      <c r="AY239" s="400"/>
      <c r="AZ239" s="400"/>
      <c r="BA239" s="400"/>
      <c r="BB239" s="400"/>
      <c r="BC239" s="400"/>
      <c r="BD239" s="400"/>
      <c r="BE239" s="400"/>
      <c r="BF239" s="400"/>
      <c r="BG239" s="400"/>
      <c r="BH239" s="400"/>
      <c r="BI239" s="400"/>
      <c r="BJ239" s="400"/>
      <c r="BK239" s="400"/>
      <c r="BL239" s="400"/>
      <c r="BM239" s="400"/>
      <c r="BN239" s="400"/>
      <c r="BO239" s="400"/>
      <c r="BP239" s="400"/>
      <c r="BQ239" s="400"/>
      <c r="BR239" s="400"/>
      <c r="BS239" s="400"/>
      <c r="BT239" s="400"/>
      <c r="BU239" s="400"/>
      <c r="BV239" s="400"/>
      <c r="BW239" s="400"/>
      <c r="BX239" s="400"/>
      <c r="BY239" s="400"/>
      <c r="BZ239" s="400"/>
      <c r="CA239" s="400"/>
      <c r="CB239" s="400"/>
      <c r="CC239" s="400"/>
      <c r="CD239" s="400"/>
      <c r="CE239" s="400"/>
      <c r="CF239" s="400"/>
      <c r="CG239" s="400"/>
      <c r="CH239" s="400"/>
      <c r="CI239" s="400"/>
      <c r="CJ239" s="400"/>
      <c r="CK239" s="400"/>
      <c r="CL239" s="400"/>
      <c r="CM239" s="400"/>
      <c r="CN239" s="400"/>
      <c r="CO239" s="400"/>
      <c r="CP239" s="400"/>
      <c r="CQ239" s="400"/>
      <c r="CR239" s="400"/>
      <c r="CS239" s="400"/>
      <c r="CT239" s="400"/>
      <c r="CU239" s="400"/>
      <c r="CV239" s="400"/>
      <c r="CW239" s="400"/>
      <c r="CX239" s="400"/>
      <c r="CY239" s="400"/>
      <c r="CZ239" s="362"/>
      <c r="DA239" s="906"/>
      <c r="DB239" s="899" t="s">
        <v>1393</v>
      </c>
      <c r="DC239" s="899"/>
      <c r="DD239" s="386" t="e">
        <f>IF(OR(COUNT(DD7-DD8)=0,DD221="",DD223=""),"",DD227/(DD7-DD8))</f>
        <v>#VALUE!</v>
      </c>
      <c r="DE239" s="386" t="e">
        <f t="shared" ref="DE239:FP239" si="1021">IF(OR(COUNT(DE7-DE8)=0,DE221="",DE223=""),"",DE227/(DE7-DE8))</f>
        <v>#VALUE!</v>
      </c>
      <c r="DF239" s="386" t="e">
        <f t="shared" si="1021"/>
        <v>#VALUE!</v>
      </c>
      <c r="DG239" s="386" t="e">
        <f t="shared" si="1021"/>
        <v>#VALUE!</v>
      </c>
      <c r="DH239" s="386" t="e">
        <f t="shared" si="1021"/>
        <v>#VALUE!</v>
      </c>
      <c r="DI239" s="386" t="e">
        <f t="shared" si="1021"/>
        <v>#VALUE!</v>
      </c>
      <c r="DJ239" s="386" t="e">
        <f t="shared" si="1021"/>
        <v>#VALUE!</v>
      </c>
      <c r="DK239" s="386" t="e">
        <f t="shared" si="1021"/>
        <v>#VALUE!</v>
      </c>
      <c r="DL239" s="386" t="e">
        <f t="shared" si="1021"/>
        <v>#VALUE!</v>
      </c>
      <c r="DM239" s="386" t="e">
        <f t="shared" si="1021"/>
        <v>#VALUE!</v>
      </c>
      <c r="DN239" s="386" t="e">
        <f t="shared" si="1021"/>
        <v>#VALUE!</v>
      </c>
      <c r="DO239" s="386" t="e">
        <f t="shared" si="1021"/>
        <v>#VALUE!</v>
      </c>
      <c r="DP239" s="386" t="e">
        <f t="shared" si="1021"/>
        <v>#VALUE!</v>
      </c>
      <c r="DQ239" s="386" t="e">
        <f t="shared" si="1021"/>
        <v>#VALUE!</v>
      </c>
      <c r="DR239" s="386" t="e">
        <f t="shared" si="1021"/>
        <v>#VALUE!</v>
      </c>
      <c r="DS239" s="386" t="e">
        <f t="shared" si="1021"/>
        <v>#VALUE!</v>
      </c>
      <c r="DT239" s="386" t="e">
        <f t="shared" si="1021"/>
        <v>#VALUE!</v>
      </c>
      <c r="DU239" s="386" t="e">
        <f t="shared" si="1021"/>
        <v>#VALUE!</v>
      </c>
      <c r="DV239" s="386" t="e">
        <f t="shared" si="1021"/>
        <v>#VALUE!</v>
      </c>
      <c r="DW239" s="386" t="e">
        <f t="shared" si="1021"/>
        <v>#VALUE!</v>
      </c>
      <c r="DX239" s="387" t="e">
        <f t="shared" si="1021"/>
        <v>#VALUE!</v>
      </c>
      <c r="DY239" s="386" t="e">
        <f t="shared" si="1021"/>
        <v>#VALUE!</v>
      </c>
      <c r="DZ239" s="386" t="e">
        <f t="shared" si="1021"/>
        <v>#VALUE!</v>
      </c>
      <c r="EA239" s="386" t="e">
        <f t="shared" si="1021"/>
        <v>#VALUE!</v>
      </c>
      <c r="EB239" s="386" t="e">
        <f t="shared" si="1021"/>
        <v>#VALUE!</v>
      </c>
      <c r="EC239" s="386" t="e">
        <f t="shared" si="1021"/>
        <v>#VALUE!</v>
      </c>
      <c r="ED239" s="386" t="e">
        <f t="shared" si="1021"/>
        <v>#VALUE!</v>
      </c>
      <c r="EE239" s="386" t="e">
        <f t="shared" si="1021"/>
        <v>#VALUE!</v>
      </c>
      <c r="EF239" s="386" t="e">
        <f t="shared" si="1021"/>
        <v>#VALUE!</v>
      </c>
      <c r="EG239" s="386" t="e">
        <f t="shared" si="1021"/>
        <v>#VALUE!</v>
      </c>
      <c r="EH239" s="386" t="e">
        <f t="shared" si="1021"/>
        <v>#VALUE!</v>
      </c>
      <c r="EI239" s="386" t="e">
        <f t="shared" si="1021"/>
        <v>#VALUE!</v>
      </c>
      <c r="EJ239" s="386" t="e">
        <f t="shared" si="1021"/>
        <v>#VALUE!</v>
      </c>
      <c r="EK239" s="386" t="e">
        <f t="shared" si="1021"/>
        <v>#VALUE!</v>
      </c>
      <c r="EL239" s="386" t="e">
        <f t="shared" si="1021"/>
        <v>#VALUE!</v>
      </c>
      <c r="EM239" s="386" t="e">
        <f t="shared" si="1021"/>
        <v>#VALUE!</v>
      </c>
      <c r="EN239" s="386" t="e">
        <f t="shared" si="1021"/>
        <v>#VALUE!</v>
      </c>
      <c r="EO239" s="386" t="e">
        <f t="shared" si="1021"/>
        <v>#VALUE!</v>
      </c>
      <c r="EP239" s="386" t="e">
        <f t="shared" si="1021"/>
        <v>#VALUE!</v>
      </c>
      <c r="EQ239" s="386" t="e">
        <f t="shared" si="1021"/>
        <v>#VALUE!</v>
      </c>
      <c r="ER239" s="386" t="e">
        <f t="shared" si="1021"/>
        <v>#VALUE!</v>
      </c>
      <c r="ES239" s="386" t="e">
        <f t="shared" si="1021"/>
        <v>#VALUE!</v>
      </c>
      <c r="ET239" s="386" t="e">
        <f t="shared" si="1021"/>
        <v>#VALUE!</v>
      </c>
      <c r="EU239" s="386" t="e">
        <f t="shared" si="1021"/>
        <v>#VALUE!</v>
      </c>
      <c r="EV239" s="386" t="e">
        <f t="shared" si="1021"/>
        <v>#VALUE!</v>
      </c>
      <c r="EW239" s="386" t="e">
        <f t="shared" si="1021"/>
        <v>#VALUE!</v>
      </c>
      <c r="EX239" s="386" t="e">
        <f t="shared" si="1021"/>
        <v>#VALUE!</v>
      </c>
      <c r="EY239" s="386" t="e">
        <f t="shared" si="1021"/>
        <v>#VALUE!</v>
      </c>
      <c r="EZ239" s="386" t="e">
        <f t="shared" si="1021"/>
        <v>#VALUE!</v>
      </c>
      <c r="FA239" s="386" t="e">
        <f t="shared" si="1021"/>
        <v>#VALUE!</v>
      </c>
      <c r="FB239" s="386" t="e">
        <f t="shared" si="1021"/>
        <v>#VALUE!</v>
      </c>
      <c r="FC239" s="386" t="e">
        <f t="shared" si="1021"/>
        <v>#VALUE!</v>
      </c>
      <c r="FD239" s="386" t="e">
        <f t="shared" si="1021"/>
        <v>#VALUE!</v>
      </c>
      <c r="FE239" s="386" t="e">
        <f t="shared" si="1021"/>
        <v>#VALUE!</v>
      </c>
      <c r="FF239" s="386" t="e">
        <f t="shared" si="1021"/>
        <v>#VALUE!</v>
      </c>
      <c r="FG239" s="386" t="e">
        <f t="shared" si="1021"/>
        <v>#VALUE!</v>
      </c>
      <c r="FH239" s="386" t="e">
        <f t="shared" si="1021"/>
        <v>#VALUE!</v>
      </c>
      <c r="FI239" s="386" t="e">
        <f t="shared" si="1021"/>
        <v>#VALUE!</v>
      </c>
      <c r="FJ239" s="386" t="e">
        <f t="shared" si="1021"/>
        <v>#VALUE!</v>
      </c>
      <c r="FK239" s="386" t="e">
        <f t="shared" si="1021"/>
        <v>#VALUE!</v>
      </c>
      <c r="FL239" s="386" t="e">
        <f t="shared" si="1021"/>
        <v>#VALUE!</v>
      </c>
      <c r="FM239" s="386" t="e">
        <f t="shared" si="1021"/>
        <v>#VALUE!</v>
      </c>
      <c r="FN239" s="386" t="e">
        <f t="shared" si="1021"/>
        <v>#VALUE!</v>
      </c>
      <c r="FO239" s="386" t="e">
        <f t="shared" si="1021"/>
        <v>#VALUE!</v>
      </c>
      <c r="FP239" s="386" t="e">
        <f t="shared" si="1021"/>
        <v>#VALUE!</v>
      </c>
      <c r="FQ239" s="386" t="e">
        <f t="shared" ref="FQ239:IB239" si="1022">IF(OR(COUNT(FQ7-FQ8)=0,FQ221="",FQ223=""),"",FQ227/(FQ7-FQ8))</f>
        <v>#VALUE!</v>
      </c>
      <c r="FR239" s="386" t="e">
        <f t="shared" si="1022"/>
        <v>#VALUE!</v>
      </c>
      <c r="FS239" s="386" t="e">
        <f t="shared" si="1022"/>
        <v>#VALUE!</v>
      </c>
      <c r="FT239" s="386" t="e">
        <f t="shared" si="1022"/>
        <v>#VALUE!</v>
      </c>
      <c r="FU239" s="386" t="e">
        <f t="shared" si="1022"/>
        <v>#VALUE!</v>
      </c>
      <c r="FV239" s="386" t="e">
        <f t="shared" si="1022"/>
        <v>#VALUE!</v>
      </c>
      <c r="FW239" s="386" t="e">
        <f t="shared" si="1022"/>
        <v>#VALUE!</v>
      </c>
      <c r="FX239" s="386" t="e">
        <f t="shared" si="1022"/>
        <v>#VALUE!</v>
      </c>
      <c r="FY239" s="386" t="e">
        <f t="shared" si="1022"/>
        <v>#VALUE!</v>
      </c>
      <c r="FZ239" s="386" t="e">
        <f t="shared" si="1022"/>
        <v>#VALUE!</v>
      </c>
      <c r="GA239" s="386" t="e">
        <f t="shared" si="1022"/>
        <v>#VALUE!</v>
      </c>
      <c r="GB239" s="386" t="e">
        <f t="shared" si="1022"/>
        <v>#VALUE!</v>
      </c>
      <c r="GC239" s="386" t="e">
        <f t="shared" si="1022"/>
        <v>#VALUE!</v>
      </c>
      <c r="GD239" s="386" t="e">
        <f t="shared" si="1022"/>
        <v>#VALUE!</v>
      </c>
      <c r="GE239" s="386" t="e">
        <f t="shared" si="1022"/>
        <v>#VALUE!</v>
      </c>
      <c r="GF239" s="386" t="e">
        <f t="shared" si="1022"/>
        <v>#VALUE!</v>
      </c>
      <c r="GG239" s="386" t="e">
        <f t="shared" si="1022"/>
        <v>#VALUE!</v>
      </c>
      <c r="GH239" s="386" t="e">
        <f t="shared" si="1022"/>
        <v>#VALUE!</v>
      </c>
      <c r="GI239" s="386" t="e">
        <f t="shared" si="1022"/>
        <v>#VALUE!</v>
      </c>
      <c r="GJ239" s="386" t="e">
        <f t="shared" si="1022"/>
        <v>#VALUE!</v>
      </c>
      <c r="GK239" s="386" t="e">
        <f t="shared" si="1022"/>
        <v>#VALUE!</v>
      </c>
      <c r="GL239" s="386" t="e">
        <f t="shared" si="1022"/>
        <v>#VALUE!</v>
      </c>
      <c r="GM239" s="386" t="e">
        <f t="shared" si="1022"/>
        <v>#VALUE!</v>
      </c>
      <c r="GN239" s="386" t="e">
        <f t="shared" si="1022"/>
        <v>#VALUE!</v>
      </c>
      <c r="GO239" s="386" t="e">
        <f t="shared" si="1022"/>
        <v>#VALUE!</v>
      </c>
      <c r="GP239" s="386" t="e">
        <f t="shared" si="1022"/>
        <v>#VALUE!</v>
      </c>
      <c r="GQ239" s="386" t="e">
        <f t="shared" si="1022"/>
        <v>#VALUE!</v>
      </c>
      <c r="GR239" s="386" t="e">
        <f t="shared" si="1022"/>
        <v>#VALUE!</v>
      </c>
      <c r="GS239" s="386" t="e">
        <f t="shared" si="1022"/>
        <v>#VALUE!</v>
      </c>
      <c r="GT239" s="386" t="e">
        <f t="shared" si="1022"/>
        <v>#VALUE!</v>
      </c>
      <c r="GU239" s="386" t="e">
        <f t="shared" si="1022"/>
        <v>#VALUE!</v>
      </c>
      <c r="GV239" s="386" t="e">
        <f t="shared" si="1022"/>
        <v>#VALUE!</v>
      </c>
      <c r="GW239" s="386" t="e">
        <f t="shared" si="1022"/>
        <v>#VALUE!</v>
      </c>
      <c r="GX239" s="386" t="e">
        <f t="shared" si="1022"/>
        <v>#VALUE!</v>
      </c>
      <c r="GY239" s="386" t="e">
        <f t="shared" si="1022"/>
        <v>#VALUE!</v>
      </c>
      <c r="GZ239" s="386" t="e">
        <f t="shared" si="1022"/>
        <v>#VALUE!</v>
      </c>
      <c r="HA239" s="386" t="e">
        <f t="shared" si="1022"/>
        <v>#VALUE!</v>
      </c>
      <c r="HB239" s="386" t="e">
        <f t="shared" si="1022"/>
        <v>#VALUE!</v>
      </c>
      <c r="HC239" s="386" t="e">
        <f t="shared" si="1022"/>
        <v>#VALUE!</v>
      </c>
      <c r="HD239" s="386" t="e">
        <f t="shared" si="1022"/>
        <v>#VALUE!</v>
      </c>
      <c r="HE239" s="386" t="e">
        <f t="shared" si="1022"/>
        <v>#VALUE!</v>
      </c>
      <c r="HF239" s="386" t="e">
        <f t="shared" si="1022"/>
        <v>#VALUE!</v>
      </c>
      <c r="HG239" s="386" t="e">
        <f t="shared" si="1022"/>
        <v>#VALUE!</v>
      </c>
      <c r="HH239" s="386" t="e">
        <f t="shared" si="1022"/>
        <v>#VALUE!</v>
      </c>
      <c r="HI239" s="386" t="e">
        <f t="shared" si="1022"/>
        <v>#VALUE!</v>
      </c>
      <c r="HJ239" s="386" t="e">
        <f t="shared" si="1022"/>
        <v>#VALUE!</v>
      </c>
      <c r="HK239" s="386" t="e">
        <f t="shared" si="1022"/>
        <v>#VALUE!</v>
      </c>
      <c r="HL239" s="386" t="e">
        <f t="shared" si="1022"/>
        <v>#VALUE!</v>
      </c>
      <c r="HM239" s="386" t="e">
        <f t="shared" si="1022"/>
        <v>#VALUE!</v>
      </c>
      <c r="HN239" s="386" t="e">
        <f t="shared" si="1022"/>
        <v>#VALUE!</v>
      </c>
      <c r="HO239" s="386" t="e">
        <f t="shared" si="1022"/>
        <v>#VALUE!</v>
      </c>
      <c r="HP239" s="386" t="e">
        <f t="shared" si="1022"/>
        <v>#VALUE!</v>
      </c>
      <c r="HQ239" s="386" t="e">
        <f t="shared" si="1022"/>
        <v>#VALUE!</v>
      </c>
      <c r="HR239" s="386" t="e">
        <f t="shared" si="1022"/>
        <v>#VALUE!</v>
      </c>
      <c r="HS239" s="386" t="e">
        <f t="shared" si="1022"/>
        <v>#VALUE!</v>
      </c>
      <c r="HT239" s="386" t="e">
        <f t="shared" si="1022"/>
        <v>#VALUE!</v>
      </c>
      <c r="HU239" s="386" t="e">
        <f t="shared" si="1022"/>
        <v>#VALUE!</v>
      </c>
      <c r="HV239" s="386" t="e">
        <f t="shared" si="1022"/>
        <v>#VALUE!</v>
      </c>
      <c r="HW239" s="386" t="e">
        <f t="shared" si="1022"/>
        <v>#VALUE!</v>
      </c>
      <c r="HX239" s="386" t="e">
        <f t="shared" si="1022"/>
        <v>#VALUE!</v>
      </c>
      <c r="HY239" s="386" t="e">
        <f t="shared" si="1022"/>
        <v>#VALUE!</v>
      </c>
      <c r="HZ239" s="386" t="e">
        <f t="shared" si="1022"/>
        <v>#VALUE!</v>
      </c>
      <c r="IA239" s="386" t="e">
        <f t="shared" si="1022"/>
        <v>#VALUE!</v>
      </c>
      <c r="IB239" s="386" t="e">
        <f t="shared" si="1022"/>
        <v>#VALUE!</v>
      </c>
      <c r="IC239" s="386" t="e">
        <f t="shared" ref="IC239:KN239" si="1023">IF(OR(COUNT(IC7-IC8)=0,IC221="",IC223=""),"",IC227/(IC7-IC8))</f>
        <v>#VALUE!</v>
      </c>
      <c r="ID239" s="386" t="e">
        <f t="shared" si="1023"/>
        <v>#VALUE!</v>
      </c>
      <c r="IE239" s="386" t="e">
        <f t="shared" si="1023"/>
        <v>#VALUE!</v>
      </c>
      <c r="IF239" s="386" t="e">
        <f t="shared" si="1023"/>
        <v>#VALUE!</v>
      </c>
      <c r="IG239" s="386" t="e">
        <f t="shared" si="1023"/>
        <v>#VALUE!</v>
      </c>
      <c r="IH239" s="386" t="e">
        <f t="shared" si="1023"/>
        <v>#VALUE!</v>
      </c>
      <c r="II239" s="386" t="e">
        <f t="shared" si="1023"/>
        <v>#VALUE!</v>
      </c>
      <c r="IJ239" s="386" t="e">
        <f t="shared" si="1023"/>
        <v>#VALUE!</v>
      </c>
      <c r="IK239" s="386" t="e">
        <f t="shared" si="1023"/>
        <v>#VALUE!</v>
      </c>
      <c r="IL239" s="386" t="e">
        <f t="shared" si="1023"/>
        <v>#VALUE!</v>
      </c>
      <c r="IM239" s="386" t="e">
        <f t="shared" si="1023"/>
        <v>#VALUE!</v>
      </c>
      <c r="IN239" s="386" t="e">
        <f t="shared" si="1023"/>
        <v>#VALUE!</v>
      </c>
      <c r="IO239" s="386" t="e">
        <f t="shared" si="1023"/>
        <v>#VALUE!</v>
      </c>
      <c r="IP239" s="386" t="e">
        <f t="shared" si="1023"/>
        <v>#VALUE!</v>
      </c>
      <c r="IQ239" s="386" t="e">
        <f t="shared" si="1023"/>
        <v>#VALUE!</v>
      </c>
      <c r="IR239" s="386" t="e">
        <f t="shared" si="1023"/>
        <v>#VALUE!</v>
      </c>
      <c r="IS239" s="386" t="e">
        <f t="shared" si="1023"/>
        <v>#VALUE!</v>
      </c>
      <c r="IT239" s="386" t="e">
        <f t="shared" si="1023"/>
        <v>#VALUE!</v>
      </c>
      <c r="IU239" s="386" t="e">
        <f t="shared" si="1023"/>
        <v>#VALUE!</v>
      </c>
      <c r="IV239" s="386" t="e">
        <f t="shared" si="1023"/>
        <v>#VALUE!</v>
      </c>
      <c r="IW239" s="386" t="e">
        <f t="shared" si="1023"/>
        <v>#VALUE!</v>
      </c>
      <c r="IX239" s="386" t="e">
        <f t="shared" si="1023"/>
        <v>#VALUE!</v>
      </c>
      <c r="IY239" s="386" t="e">
        <f t="shared" si="1023"/>
        <v>#VALUE!</v>
      </c>
      <c r="IZ239" s="386" t="e">
        <f t="shared" si="1023"/>
        <v>#VALUE!</v>
      </c>
      <c r="JA239" s="386" t="e">
        <f t="shared" si="1023"/>
        <v>#VALUE!</v>
      </c>
      <c r="JB239" s="386" t="e">
        <f t="shared" si="1023"/>
        <v>#VALUE!</v>
      </c>
      <c r="JC239" s="386" t="e">
        <f t="shared" si="1023"/>
        <v>#VALUE!</v>
      </c>
      <c r="JD239" s="386" t="e">
        <f t="shared" si="1023"/>
        <v>#VALUE!</v>
      </c>
      <c r="JE239" s="386" t="e">
        <f t="shared" si="1023"/>
        <v>#VALUE!</v>
      </c>
      <c r="JF239" s="386" t="e">
        <f t="shared" si="1023"/>
        <v>#VALUE!</v>
      </c>
      <c r="JG239" s="386" t="e">
        <f t="shared" si="1023"/>
        <v>#VALUE!</v>
      </c>
      <c r="JH239" s="386" t="e">
        <f t="shared" si="1023"/>
        <v>#VALUE!</v>
      </c>
      <c r="JI239" s="386" t="e">
        <f t="shared" si="1023"/>
        <v>#VALUE!</v>
      </c>
      <c r="JJ239" s="386" t="e">
        <f t="shared" si="1023"/>
        <v>#VALUE!</v>
      </c>
      <c r="JK239" s="386" t="e">
        <f t="shared" si="1023"/>
        <v>#VALUE!</v>
      </c>
      <c r="JL239" s="386" t="e">
        <f t="shared" si="1023"/>
        <v>#VALUE!</v>
      </c>
      <c r="JM239" s="386" t="e">
        <f t="shared" si="1023"/>
        <v>#VALUE!</v>
      </c>
      <c r="JN239" s="386" t="e">
        <f t="shared" si="1023"/>
        <v>#VALUE!</v>
      </c>
      <c r="JO239" s="386" t="e">
        <f t="shared" si="1023"/>
        <v>#VALUE!</v>
      </c>
      <c r="JP239" s="386" t="e">
        <f t="shared" si="1023"/>
        <v>#VALUE!</v>
      </c>
      <c r="JQ239" s="386" t="e">
        <f t="shared" si="1023"/>
        <v>#VALUE!</v>
      </c>
      <c r="JR239" s="386" t="e">
        <f t="shared" si="1023"/>
        <v>#VALUE!</v>
      </c>
      <c r="JS239" s="386" t="e">
        <f t="shared" si="1023"/>
        <v>#VALUE!</v>
      </c>
      <c r="JT239" s="386" t="e">
        <f t="shared" si="1023"/>
        <v>#VALUE!</v>
      </c>
      <c r="JU239" s="386" t="e">
        <f t="shared" si="1023"/>
        <v>#VALUE!</v>
      </c>
      <c r="JV239" s="386" t="e">
        <f t="shared" si="1023"/>
        <v>#VALUE!</v>
      </c>
      <c r="JW239" s="386" t="e">
        <f t="shared" si="1023"/>
        <v>#VALUE!</v>
      </c>
      <c r="JX239" s="386" t="e">
        <f t="shared" si="1023"/>
        <v>#VALUE!</v>
      </c>
      <c r="JY239" s="386" t="e">
        <f t="shared" si="1023"/>
        <v>#VALUE!</v>
      </c>
      <c r="JZ239" s="386" t="e">
        <f t="shared" si="1023"/>
        <v>#VALUE!</v>
      </c>
      <c r="KA239" s="386" t="e">
        <f t="shared" si="1023"/>
        <v>#VALUE!</v>
      </c>
      <c r="KB239" s="386" t="e">
        <f t="shared" si="1023"/>
        <v>#VALUE!</v>
      </c>
      <c r="KC239" s="386" t="e">
        <f t="shared" si="1023"/>
        <v>#VALUE!</v>
      </c>
      <c r="KD239" s="386" t="e">
        <f t="shared" si="1023"/>
        <v>#VALUE!</v>
      </c>
      <c r="KE239" s="386" t="e">
        <f t="shared" si="1023"/>
        <v>#VALUE!</v>
      </c>
      <c r="KF239" s="386" t="e">
        <f t="shared" si="1023"/>
        <v>#VALUE!</v>
      </c>
      <c r="KG239" s="386" t="e">
        <f t="shared" si="1023"/>
        <v>#VALUE!</v>
      </c>
      <c r="KH239" s="386" t="e">
        <f t="shared" si="1023"/>
        <v>#VALUE!</v>
      </c>
      <c r="KI239" s="386" t="e">
        <f t="shared" si="1023"/>
        <v>#VALUE!</v>
      </c>
      <c r="KJ239" s="386" t="e">
        <f t="shared" si="1023"/>
        <v>#VALUE!</v>
      </c>
      <c r="KK239" s="386" t="e">
        <f t="shared" si="1023"/>
        <v>#VALUE!</v>
      </c>
      <c r="KL239" s="386" t="e">
        <f t="shared" si="1023"/>
        <v>#VALUE!</v>
      </c>
      <c r="KM239" s="386" t="e">
        <f t="shared" si="1023"/>
        <v>#VALUE!</v>
      </c>
      <c r="KN239" s="386" t="e">
        <f t="shared" si="1023"/>
        <v>#VALUE!</v>
      </c>
      <c r="KO239" s="386" t="e">
        <f t="shared" ref="KO239:MZ239" si="1024">IF(OR(COUNT(KO7-KO8)=0,KO221="",KO223=""),"",KO227/(KO7-KO8))</f>
        <v>#VALUE!</v>
      </c>
      <c r="KP239" s="386" t="e">
        <f t="shared" si="1024"/>
        <v>#VALUE!</v>
      </c>
      <c r="KQ239" s="386" t="e">
        <f t="shared" si="1024"/>
        <v>#VALUE!</v>
      </c>
      <c r="KR239" s="386" t="e">
        <f t="shared" si="1024"/>
        <v>#VALUE!</v>
      </c>
      <c r="KS239" s="386" t="e">
        <f t="shared" si="1024"/>
        <v>#VALUE!</v>
      </c>
      <c r="KT239" s="386" t="e">
        <f t="shared" si="1024"/>
        <v>#VALUE!</v>
      </c>
      <c r="KU239" s="386" t="e">
        <f t="shared" si="1024"/>
        <v>#VALUE!</v>
      </c>
      <c r="KV239" s="386" t="e">
        <f t="shared" si="1024"/>
        <v>#VALUE!</v>
      </c>
      <c r="KW239" s="386" t="e">
        <f t="shared" si="1024"/>
        <v>#VALUE!</v>
      </c>
      <c r="KX239" s="386" t="e">
        <f t="shared" si="1024"/>
        <v>#VALUE!</v>
      </c>
      <c r="KY239" s="386" t="e">
        <f t="shared" si="1024"/>
        <v>#VALUE!</v>
      </c>
      <c r="KZ239" s="386" t="e">
        <f t="shared" si="1024"/>
        <v>#VALUE!</v>
      </c>
      <c r="LA239" s="386" t="e">
        <f t="shared" si="1024"/>
        <v>#VALUE!</v>
      </c>
      <c r="LB239" s="386" t="e">
        <f t="shared" si="1024"/>
        <v>#VALUE!</v>
      </c>
      <c r="LC239" s="386" t="e">
        <f t="shared" si="1024"/>
        <v>#VALUE!</v>
      </c>
      <c r="LD239" s="386" t="e">
        <f t="shared" si="1024"/>
        <v>#VALUE!</v>
      </c>
      <c r="LE239" s="386" t="e">
        <f t="shared" si="1024"/>
        <v>#VALUE!</v>
      </c>
      <c r="LF239" s="386" t="e">
        <f t="shared" si="1024"/>
        <v>#VALUE!</v>
      </c>
      <c r="LG239" s="386" t="e">
        <f t="shared" si="1024"/>
        <v>#VALUE!</v>
      </c>
      <c r="LH239" s="386" t="e">
        <f t="shared" si="1024"/>
        <v>#VALUE!</v>
      </c>
      <c r="LI239" s="386" t="e">
        <f t="shared" si="1024"/>
        <v>#VALUE!</v>
      </c>
      <c r="LJ239" s="386" t="e">
        <f t="shared" si="1024"/>
        <v>#VALUE!</v>
      </c>
      <c r="LK239" s="386" t="e">
        <f t="shared" si="1024"/>
        <v>#VALUE!</v>
      </c>
      <c r="LL239" s="386" t="e">
        <f t="shared" si="1024"/>
        <v>#VALUE!</v>
      </c>
      <c r="LM239" s="386" t="e">
        <f t="shared" si="1024"/>
        <v>#VALUE!</v>
      </c>
      <c r="LN239" s="386" t="e">
        <f t="shared" si="1024"/>
        <v>#VALUE!</v>
      </c>
      <c r="LO239" s="386" t="e">
        <f t="shared" si="1024"/>
        <v>#VALUE!</v>
      </c>
      <c r="LP239" s="386" t="e">
        <f t="shared" si="1024"/>
        <v>#VALUE!</v>
      </c>
      <c r="LQ239" s="386" t="e">
        <f t="shared" si="1024"/>
        <v>#VALUE!</v>
      </c>
      <c r="LR239" s="386" t="e">
        <f t="shared" si="1024"/>
        <v>#VALUE!</v>
      </c>
      <c r="LS239" s="386" t="e">
        <f t="shared" si="1024"/>
        <v>#VALUE!</v>
      </c>
      <c r="LT239" s="386" t="e">
        <f t="shared" si="1024"/>
        <v>#VALUE!</v>
      </c>
      <c r="LU239" s="386" t="e">
        <f t="shared" si="1024"/>
        <v>#VALUE!</v>
      </c>
      <c r="LV239" s="386" t="e">
        <f t="shared" si="1024"/>
        <v>#VALUE!</v>
      </c>
      <c r="LW239" s="386" t="e">
        <f t="shared" si="1024"/>
        <v>#VALUE!</v>
      </c>
      <c r="LX239" s="386" t="e">
        <f t="shared" si="1024"/>
        <v>#VALUE!</v>
      </c>
      <c r="LY239" s="386" t="e">
        <f t="shared" si="1024"/>
        <v>#VALUE!</v>
      </c>
      <c r="LZ239" s="386" t="e">
        <f t="shared" si="1024"/>
        <v>#VALUE!</v>
      </c>
      <c r="MA239" s="386" t="e">
        <f t="shared" si="1024"/>
        <v>#VALUE!</v>
      </c>
      <c r="MB239" s="386" t="e">
        <f t="shared" si="1024"/>
        <v>#VALUE!</v>
      </c>
      <c r="MC239" s="386" t="e">
        <f t="shared" si="1024"/>
        <v>#VALUE!</v>
      </c>
      <c r="MD239" s="386" t="e">
        <f t="shared" si="1024"/>
        <v>#VALUE!</v>
      </c>
      <c r="ME239" s="386" t="e">
        <f t="shared" si="1024"/>
        <v>#VALUE!</v>
      </c>
      <c r="MF239" s="386" t="e">
        <f t="shared" si="1024"/>
        <v>#VALUE!</v>
      </c>
      <c r="MG239" s="386" t="e">
        <f t="shared" si="1024"/>
        <v>#VALUE!</v>
      </c>
      <c r="MH239" s="386" t="e">
        <f t="shared" si="1024"/>
        <v>#VALUE!</v>
      </c>
      <c r="MI239" s="386" t="e">
        <f t="shared" si="1024"/>
        <v>#VALUE!</v>
      </c>
      <c r="MJ239" s="386" t="e">
        <f t="shared" si="1024"/>
        <v>#VALUE!</v>
      </c>
      <c r="MK239" s="386" t="e">
        <f t="shared" si="1024"/>
        <v>#VALUE!</v>
      </c>
      <c r="ML239" s="386" t="e">
        <f t="shared" si="1024"/>
        <v>#VALUE!</v>
      </c>
      <c r="MM239" s="386" t="e">
        <f t="shared" si="1024"/>
        <v>#VALUE!</v>
      </c>
      <c r="MN239" s="386" t="e">
        <f t="shared" si="1024"/>
        <v>#VALUE!</v>
      </c>
      <c r="MO239" s="386" t="e">
        <f t="shared" si="1024"/>
        <v>#VALUE!</v>
      </c>
      <c r="MP239" s="386" t="e">
        <f t="shared" si="1024"/>
        <v>#VALUE!</v>
      </c>
      <c r="MQ239" s="386" t="e">
        <f t="shared" si="1024"/>
        <v>#VALUE!</v>
      </c>
      <c r="MR239" s="386" t="e">
        <f t="shared" si="1024"/>
        <v>#VALUE!</v>
      </c>
      <c r="MS239" s="386" t="e">
        <f t="shared" si="1024"/>
        <v>#VALUE!</v>
      </c>
      <c r="MT239" s="386" t="e">
        <f t="shared" si="1024"/>
        <v>#VALUE!</v>
      </c>
      <c r="MU239" s="386" t="e">
        <f t="shared" si="1024"/>
        <v>#VALUE!</v>
      </c>
      <c r="MV239" s="386" t="e">
        <f t="shared" si="1024"/>
        <v>#VALUE!</v>
      </c>
      <c r="MW239" s="386" t="e">
        <f t="shared" si="1024"/>
        <v>#VALUE!</v>
      </c>
      <c r="MX239" s="386" t="e">
        <f t="shared" si="1024"/>
        <v>#VALUE!</v>
      </c>
      <c r="MY239" s="386" t="e">
        <f t="shared" si="1024"/>
        <v>#VALUE!</v>
      </c>
      <c r="MZ239" s="386" t="e">
        <f t="shared" si="1024"/>
        <v>#VALUE!</v>
      </c>
      <c r="NA239" s="386" t="e">
        <f t="shared" ref="NA239:PL239" si="1025">IF(OR(COUNT(NA7-NA8)=0,NA221="",NA223=""),"",NA227/(NA7-NA8))</f>
        <v>#VALUE!</v>
      </c>
      <c r="NB239" s="386" t="e">
        <f t="shared" si="1025"/>
        <v>#VALUE!</v>
      </c>
      <c r="NC239" s="386" t="e">
        <f t="shared" si="1025"/>
        <v>#VALUE!</v>
      </c>
      <c r="ND239" s="386" t="e">
        <f t="shared" si="1025"/>
        <v>#VALUE!</v>
      </c>
      <c r="NE239" s="386" t="e">
        <f t="shared" si="1025"/>
        <v>#VALUE!</v>
      </c>
      <c r="NF239" s="386" t="e">
        <f t="shared" si="1025"/>
        <v>#VALUE!</v>
      </c>
      <c r="NG239" s="386" t="e">
        <f t="shared" si="1025"/>
        <v>#VALUE!</v>
      </c>
      <c r="NH239" s="386" t="e">
        <f t="shared" si="1025"/>
        <v>#VALUE!</v>
      </c>
      <c r="NI239" s="386" t="e">
        <f t="shared" si="1025"/>
        <v>#VALUE!</v>
      </c>
      <c r="NJ239" s="386" t="e">
        <f t="shared" si="1025"/>
        <v>#VALUE!</v>
      </c>
      <c r="NK239" s="386" t="e">
        <f t="shared" si="1025"/>
        <v>#VALUE!</v>
      </c>
      <c r="NL239" s="386" t="e">
        <f t="shared" si="1025"/>
        <v>#VALUE!</v>
      </c>
      <c r="NM239" s="386" t="e">
        <f t="shared" si="1025"/>
        <v>#VALUE!</v>
      </c>
      <c r="NN239" s="386" t="e">
        <f t="shared" si="1025"/>
        <v>#VALUE!</v>
      </c>
      <c r="NO239" s="386" t="e">
        <f t="shared" si="1025"/>
        <v>#VALUE!</v>
      </c>
      <c r="NP239" s="386" t="e">
        <f t="shared" si="1025"/>
        <v>#VALUE!</v>
      </c>
      <c r="NQ239" s="386" t="e">
        <f t="shared" si="1025"/>
        <v>#VALUE!</v>
      </c>
      <c r="NR239" s="386" t="e">
        <f t="shared" si="1025"/>
        <v>#VALUE!</v>
      </c>
      <c r="NS239" s="386" t="e">
        <f t="shared" si="1025"/>
        <v>#VALUE!</v>
      </c>
      <c r="NT239" s="386" t="e">
        <f t="shared" si="1025"/>
        <v>#VALUE!</v>
      </c>
      <c r="NU239" s="386" t="e">
        <f t="shared" si="1025"/>
        <v>#VALUE!</v>
      </c>
      <c r="NV239" s="386" t="e">
        <f t="shared" si="1025"/>
        <v>#VALUE!</v>
      </c>
      <c r="NW239" s="386" t="e">
        <f t="shared" si="1025"/>
        <v>#VALUE!</v>
      </c>
      <c r="NX239" s="386" t="e">
        <f t="shared" si="1025"/>
        <v>#VALUE!</v>
      </c>
      <c r="NY239" s="386" t="e">
        <f t="shared" si="1025"/>
        <v>#VALUE!</v>
      </c>
      <c r="NZ239" s="386" t="e">
        <f t="shared" si="1025"/>
        <v>#VALUE!</v>
      </c>
      <c r="OA239" s="386" t="e">
        <f t="shared" si="1025"/>
        <v>#VALUE!</v>
      </c>
      <c r="OB239" s="386" t="e">
        <f t="shared" si="1025"/>
        <v>#VALUE!</v>
      </c>
      <c r="OC239" s="386" t="e">
        <f t="shared" si="1025"/>
        <v>#VALUE!</v>
      </c>
      <c r="OD239" s="386" t="e">
        <f t="shared" si="1025"/>
        <v>#VALUE!</v>
      </c>
      <c r="OE239" s="386" t="e">
        <f t="shared" si="1025"/>
        <v>#VALUE!</v>
      </c>
      <c r="OF239" s="386" t="e">
        <f t="shared" si="1025"/>
        <v>#VALUE!</v>
      </c>
      <c r="OG239" s="386" t="e">
        <f t="shared" si="1025"/>
        <v>#VALUE!</v>
      </c>
      <c r="OH239" s="386" t="e">
        <f t="shared" si="1025"/>
        <v>#VALUE!</v>
      </c>
      <c r="OI239" s="386" t="e">
        <f t="shared" si="1025"/>
        <v>#VALUE!</v>
      </c>
      <c r="OJ239" s="386" t="e">
        <f t="shared" si="1025"/>
        <v>#VALUE!</v>
      </c>
      <c r="OK239" s="386" t="e">
        <f t="shared" si="1025"/>
        <v>#VALUE!</v>
      </c>
      <c r="OL239" s="386" t="e">
        <f t="shared" si="1025"/>
        <v>#VALUE!</v>
      </c>
      <c r="OM239" s="386" t="e">
        <f t="shared" si="1025"/>
        <v>#VALUE!</v>
      </c>
      <c r="ON239" s="386" t="e">
        <f t="shared" si="1025"/>
        <v>#VALUE!</v>
      </c>
      <c r="OO239" s="386" t="e">
        <f t="shared" si="1025"/>
        <v>#VALUE!</v>
      </c>
      <c r="OP239" s="386" t="e">
        <f t="shared" si="1025"/>
        <v>#VALUE!</v>
      </c>
      <c r="OQ239" s="388" t="e">
        <f t="shared" si="1025"/>
        <v>#VALUE!</v>
      </c>
      <c r="OR239" s="388" t="e">
        <f t="shared" si="1025"/>
        <v>#VALUE!</v>
      </c>
      <c r="OS239" s="388" t="e">
        <f t="shared" si="1025"/>
        <v>#VALUE!</v>
      </c>
      <c r="OT239" s="388" t="e">
        <f t="shared" si="1025"/>
        <v>#VALUE!</v>
      </c>
      <c r="OU239" s="388" t="e">
        <f t="shared" si="1025"/>
        <v>#VALUE!</v>
      </c>
      <c r="OV239" s="388" t="e">
        <f t="shared" si="1025"/>
        <v>#VALUE!</v>
      </c>
      <c r="OW239" s="388" t="e">
        <f t="shared" si="1025"/>
        <v>#VALUE!</v>
      </c>
      <c r="OX239" s="388" t="e">
        <f t="shared" si="1025"/>
        <v>#VALUE!</v>
      </c>
      <c r="OY239" s="388" t="e">
        <f t="shared" si="1025"/>
        <v>#VALUE!</v>
      </c>
      <c r="OZ239" s="388" t="e">
        <f t="shared" si="1025"/>
        <v>#VALUE!</v>
      </c>
      <c r="PA239" s="388" t="e">
        <f t="shared" si="1025"/>
        <v>#VALUE!</v>
      </c>
      <c r="PB239" s="388" t="e">
        <f t="shared" si="1025"/>
        <v>#VALUE!</v>
      </c>
      <c r="PC239" s="388" t="e">
        <f t="shared" si="1025"/>
        <v>#VALUE!</v>
      </c>
      <c r="PD239" s="388" t="e">
        <f t="shared" si="1025"/>
        <v>#VALUE!</v>
      </c>
      <c r="PE239" s="388" t="e">
        <f t="shared" si="1025"/>
        <v>#VALUE!</v>
      </c>
      <c r="PF239" s="388" t="e">
        <f t="shared" si="1025"/>
        <v>#VALUE!</v>
      </c>
      <c r="PG239" s="388" t="e">
        <f t="shared" si="1025"/>
        <v>#VALUE!</v>
      </c>
      <c r="PH239" s="388" t="e">
        <f t="shared" si="1025"/>
        <v>#VALUE!</v>
      </c>
      <c r="PI239" s="388" t="e">
        <f t="shared" si="1025"/>
        <v>#VALUE!</v>
      </c>
      <c r="PJ239" s="388" t="e">
        <f t="shared" si="1025"/>
        <v>#VALUE!</v>
      </c>
      <c r="PK239" s="388" t="e">
        <f t="shared" si="1025"/>
        <v>#VALUE!</v>
      </c>
      <c r="PL239" s="388" t="e">
        <f t="shared" si="1025"/>
        <v>#VALUE!</v>
      </c>
      <c r="PM239" s="388" t="e">
        <f t="shared" ref="PM239:RX239" si="1026">IF(OR(COUNT(PM7-PM8)=0,PM221="",PM223=""),"",PM227/(PM7-PM8))</f>
        <v>#VALUE!</v>
      </c>
      <c r="PN239" s="388" t="e">
        <f t="shared" si="1026"/>
        <v>#VALUE!</v>
      </c>
      <c r="PO239" s="388" t="e">
        <f t="shared" si="1026"/>
        <v>#VALUE!</v>
      </c>
      <c r="PP239" s="388" t="e">
        <f t="shared" si="1026"/>
        <v>#VALUE!</v>
      </c>
      <c r="PQ239" s="388" t="e">
        <f t="shared" si="1026"/>
        <v>#VALUE!</v>
      </c>
      <c r="PR239" s="388" t="e">
        <f t="shared" si="1026"/>
        <v>#VALUE!</v>
      </c>
      <c r="PS239" s="388" t="e">
        <f t="shared" si="1026"/>
        <v>#VALUE!</v>
      </c>
      <c r="PT239" s="388" t="e">
        <f t="shared" si="1026"/>
        <v>#VALUE!</v>
      </c>
      <c r="PU239" s="388" t="e">
        <f t="shared" si="1026"/>
        <v>#VALUE!</v>
      </c>
      <c r="PV239" s="388" t="e">
        <f t="shared" si="1026"/>
        <v>#VALUE!</v>
      </c>
      <c r="PW239" s="388" t="e">
        <f t="shared" si="1026"/>
        <v>#VALUE!</v>
      </c>
      <c r="PX239" s="388" t="e">
        <f t="shared" si="1026"/>
        <v>#VALUE!</v>
      </c>
      <c r="PY239" s="388" t="e">
        <f t="shared" si="1026"/>
        <v>#VALUE!</v>
      </c>
      <c r="PZ239" s="388" t="e">
        <f t="shared" si="1026"/>
        <v>#VALUE!</v>
      </c>
      <c r="QA239" s="388" t="e">
        <f t="shared" si="1026"/>
        <v>#VALUE!</v>
      </c>
      <c r="QB239" s="388" t="e">
        <f t="shared" si="1026"/>
        <v>#VALUE!</v>
      </c>
      <c r="QC239" s="388" t="e">
        <f t="shared" si="1026"/>
        <v>#VALUE!</v>
      </c>
      <c r="QD239" s="388" t="e">
        <f t="shared" si="1026"/>
        <v>#VALUE!</v>
      </c>
      <c r="QE239" s="388" t="e">
        <f t="shared" si="1026"/>
        <v>#VALUE!</v>
      </c>
      <c r="QF239" s="388" t="e">
        <f t="shared" si="1026"/>
        <v>#VALUE!</v>
      </c>
      <c r="QG239" s="388" t="e">
        <f t="shared" si="1026"/>
        <v>#VALUE!</v>
      </c>
      <c r="QH239" s="388" t="e">
        <f t="shared" si="1026"/>
        <v>#VALUE!</v>
      </c>
      <c r="QI239" s="388" t="e">
        <f t="shared" si="1026"/>
        <v>#VALUE!</v>
      </c>
      <c r="QJ239" s="388" t="e">
        <f t="shared" si="1026"/>
        <v>#VALUE!</v>
      </c>
      <c r="QK239" s="388" t="e">
        <f t="shared" si="1026"/>
        <v>#VALUE!</v>
      </c>
      <c r="QL239" s="388" t="e">
        <f t="shared" si="1026"/>
        <v>#VALUE!</v>
      </c>
      <c r="QM239" s="388" t="e">
        <f t="shared" si="1026"/>
        <v>#VALUE!</v>
      </c>
      <c r="QN239" s="388" t="e">
        <f t="shared" si="1026"/>
        <v>#VALUE!</v>
      </c>
      <c r="QO239" s="388" t="e">
        <f t="shared" si="1026"/>
        <v>#VALUE!</v>
      </c>
      <c r="QP239" s="388" t="e">
        <f t="shared" si="1026"/>
        <v>#VALUE!</v>
      </c>
      <c r="QQ239" s="388" t="e">
        <f t="shared" si="1026"/>
        <v>#VALUE!</v>
      </c>
      <c r="QR239" s="388" t="e">
        <f t="shared" si="1026"/>
        <v>#VALUE!</v>
      </c>
      <c r="QS239" s="388" t="e">
        <f t="shared" si="1026"/>
        <v>#VALUE!</v>
      </c>
      <c r="QT239" s="388" t="e">
        <f t="shared" si="1026"/>
        <v>#VALUE!</v>
      </c>
      <c r="QU239" s="388" t="e">
        <f t="shared" si="1026"/>
        <v>#VALUE!</v>
      </c>
      <c r="QV239" s="388" t="e">
        <f t="shared" si="1026"/>
        <v>#VALUE!</v>
      </c>
      <c r="QW239" s="388" t="e">
        <f t="shared" si="1026"/>
        <v>#VALUE!</v>
      </c>
      <c r="QX239" s="388" t="e">
        <f t="shared" si="1026"/>
        <v>#VALUE!</v>
      </c>
      <c r="QY239" s="388" t="e">
        <f t="shared" si="1026"/>
        <v>#VALUE!</v>
      </c>
      <c r="QZ239" s="388" t="e">
        <f t="shared" si="1026"/>
        <v>#VALUE!</v>
      </c>
      <c r="RA239" s="388" t="e">
        <f t="shared" si="1026"/>
        <v>#VALUE!</v>
      </c>
      <c r="RB239" s="388" t="e">
        <f t="shared" si="1026"/>
        <v>#VALUE!</v>
      </c>
      <c r="RC239" s="388" t="e">
        <f t="shared" si="1026"/>
        <v>#VALUE!</v>
      </c>
      <c r="RD239" s="388" t="e">
        <f t="shared" si="1026"/>
        <v>#VALUE!</v>
      </c>
      <c r="RE239" s="388" t="e">
        <f t="shared" si="1026"/>
        <v>#VALUE!</v>
      </c>
      <c r="RF239" s="388" t="e">
        <f t="shared" si="1026"/>
        <v>#VALUE!</v>
      </c>
      <c r="RG239" s="388" t="e">
        <f t="shared" si="1026"/>
        <v>#VALUE!</v>
      </c>
      <c r="RH239" s="388" t="e">
        <f t="shared" si="1026"/>
        <v>#VALUE!</v>
      </c>
      <c r="RI239" s="388" t="e">
        <f t="shared" si="1026"/>
        <v>#VALUE!</v>
      </c>
      <c r="RJ239" s="388" t="e">
        <f t="shared" si="1026"/>
        <v>#VALUE!</v>
      </c>
      <c r="RK239" s="388" t="e">
        <f t="shared" si="1026"/>
        <v>#VALUE!</v>
      </c>
      <c r="RL239" s="388" t="e">
        <f t="shared" si="1026"/>
        <v>#VALUE!</v>
      </c>
      <c r="RM239" s="388" t="e">
        <f t="shared" si="1026"/>
        <v>#VALUE!</v>
      </c>
      <c r="RN239" s="388" t="e">
        <f t="shared" si="1026"/>
        <v>#VALUE!</v>
      </c>
      <c r="RO239" s="388" t="e">
        <f t="shared" si="1026"/>
        <v>#VALUE!</v>
      </c>
      <c r="RP239" s="388" t="e">
        <f t="shared" si="1026"/>
        <v>#VALUE!</v>
      </c>
      <c r="RQ239" s="388" t="e">
        <f t="shared" si="1026"/>
        <v>#VALUE!</v>
      </c>
      <c r="RR239" s="388" t="e">
        <f t="shared" si="1026"/>
        <v>#VALUE!</v>
      </c>
      <c r="RS239" s="388" t="e">
        <f t="shared" si="1026"/>
        <v>#VALUE!</v>
      </c>
      <c r="RT239" s="388" t="e">
        <f t="shared" si="1026"/>
        <v>#VALUE!</v>
      </c>
      <c r="RU239" s="388" t="e">
        <f t="shared" si="1026"/>
        <v>#VALUE!</v>
      </c>
      <c r="RV239" s="388" t="e">
        <f t="shared" si="1026"/>
        <v>#VALUE!</v>
      </c>
      <c r="RW239" s="388" t="e">
        <f t="shared" si="1026"/>
        <v>#VALUE!</v>
      </c>
      <c r="RX239" s="388" t="e">
        <f t="shared" si="1026"/>
        <v>#VALUE!</v>
      </c>
      <c r="RY239" s="388" t="e">
        <f t="shared" ref="RY239:UJ239" si="1027">IF(OR(COUNT(RY7-RY8)=0,RY221="",RY223=""),"",RY227/(RY7-RY8))</f>
        <v>#VALUE!</v>
      </c>
      <c r="RZ239" s="388" t="e">
        <f t="shared" si="1027"/>
        <v>#VALUE!</v>
      </c>
      <c r="SA239" s="388" t="e">
        <f t="shared" si="1027"/>
        <v>#VALUE!</v>
      </c>
      <c r="SB239" s="388" t="e">
        <f t="shared" si="1027"/>
        <v>#VALUE!</v>
      </c>
      <c r="SC239" s="388" t="e">
        <f t="shared" si="1027"/>
        <v>#VALUE!</v>
      </c>
      <c r="SD239" s="388" t="e">
        <f t="shared" si="1027"/>
        <v>#VALUE!</v>
      </c>
      <c r="SE239" s="388" t="e">
        <f t="shared" si="1027"/>
        <v>#VALUE!</v>
      </c>
      <c r="SF239" s="388" t="e">
        <f t="shared" si="1027"/>
        <v>#VALUE!</v>
      </c>
      <c r="SG239" s="388" t="e">
        <f t="shared" si="1027"/>
        <v>#VALUE!</v>
      </c>
      <c r="SH239" s="388" t="e">
        <f t="shared" si="1027"/>
        <v>#VALUE!</v>
      </c>
      <c r="SI239" s="388" t="e">
        <f t="shared" si="1027"/>
        <v>#VALUE!</v>
      </c>
      <c r="SJ239" s="388" t="e">
        <f t="shared" si="1027"/>
        <v>#VALUE!</v>
      </c>
      <c r="SK239" s="388" t="e">
        <f t="shared" si="1027"/>
        <v>#VALUE!</v>
      </c>
      <c r="SL239" s="388" t="e">
        <f t="shared" si="1027"/>
        <v>#VALUE!</v>
      </c>
      <c r="SM239" s="388" t="e">
        <f t="shared" si="1027"/>
        <v>#VALUE!</v>
      </c>
      <c r="SN239" s="388" t="e">
        <f t="shared" si="1027"/>
        <v>#VALUE!</v>
      </c>
      <c r="SO239" s="388" t="e">
        <f t="shared" si="1027"/>
        <v>#VALUE!</v>
      </c>
      <c r="SP239" s="388" t="e">
        <f t="shared" si="1027"/>
        <v>#VALUE!</v>
      </c>
      <c r="SQ239" s="388" t="e">
        <f t="shared" si="1027"/>
        <v>#VALUE!</v>
      </c>
      <c r="SR239" s="388" t="e">
        <f t="shared" si="1027"/>
        <v>#VALUE!</v>
      </c>
      <c r="SS239" s="388" t="e">
        <f t="shared" si="1027"/>
        <v>#VALUE!</v>
      </c>
      <c r="ST239" s="388" t="e">
        <f t="shared" si="1027"/>
        <v>#VALUE!</v>
      </c>
      <c r="SU239" s="388" t="e">
        <f t="shared" si="1027"/>
        <v>#VALUE!</v>
      </c>
      <c r="SV239" s="388" t="e">
        <f t="shared" si="1027"/>
        <v>#VALUE!</v>
      </c>
      <c r="SW239" s="388" t="e">
        <f t="shared" si="1027"/>
        <v>#VALUE!</v>
      </c>
      <c r="SX239" s="388" t="e">
        <f t="shared" si="1027"/>
        <v>#VALUE!</v>
      </c>
      <c r="SY239" s="388" t="e">
        <f t="shared" si="1027"/>
        <v>#VALUE!</v>
      </c>
      <c r="SZ239" s="388" t="e">
        <f t="shared" si="1027"/>
        <v>#VALUE!</v>
      </c>
      <c r="TA239" s="388" t="e">
        <f t="shared" si="1027"/>
        <v>#VALUE!</v>
      </c>
      <c r="TB239" s="388" t="e">
        <f t="shared" si="1027"/>
        <v>#VALUE!</v>
      </c>
      <c r="TC239" s="388" t="e">
        <f t="shared" si="1027"/>
        <v>#VALUE!</v>
      </c>
      <c r="TD239" s="388" t="e">
        <f t="shared" si="1027"/>
        <v>#VALUE!</v>
      </c>
      <c r="TE239" s="388" t="e">
        <f t="shared" si="1027"/>
        <v>#VALUE!</v>
      </c>
      <c r="TF239" s="388" t="e">
        <f t="shared" si="1027"/>
        <v>#VALUE!</v>
      </c>
      <c r="TG239" s="388" t="e">
        <f t="shared" si="1027"/>
        <v>#VALUE!</v>
      </c>
      <c r="TH239" s="388" t="e">
        <f t="shared" si="1027"/>
        <v>#VALUE!</v>
      </c>
      <c r="TI239" s="388" t="e">
        <f t="shared" si="1027"/>
        <v>#VALUE!</v>
      </c>
      <c r="TJ239" s="388" t="e">
        <f t="shared" si="1027"/>
        <v>#VALUE!</v>
      </c>
      <c r="TK239" s="388" t="e">
        <f t="shared" si="1027"/>
        <v>#VALUE!</v>
      </c>
      <c r="TL239" s="388" t="e">
        <f t="shared" si="1027"/>
        <v>#VALUE!</v>
      </c>
      <c r="TM239" s="388" t="e">
        <f t="shared" si="1027"/>
        <v>#VALUE!</v>
      </c>
      <c r="TN239" s="388" t="e">
        <f t="shared" si="1027"/>
        <v>#VALUE!</v>
      </c>
      <c r="TO239" s="388" t="e">
        <f t="shared" si="1027"/>
        <v>#VALUE!</v>
      </c>
      <c r="TP239" s="388" t="e">
        <f t="shared" si="1027"/>
        <v>#VALUE!</v>
      </c>
      <c r="TQ239" s="388" t="e">
        <f t="shared" si="1027"/>
        <v>#VALUE!</v>
      </c>
      <c r="TR239" s="388" t="e">
        <f t="shared" si="1027"/>
        <v>#VALUE!</v>
      </c>
      <c r="TS239" s="388" t="e">
        <f t="shared" si="1027"/>
        <v>#VALUE!</v>
      </c>
      <c r="TT239" s="388" t="e">
        <f t="shared" si="1027"/>
        <v>#VALUE!</v>
      </c>
      <c r="TU239" s="388" t="e">
        <f t="shared" si="1027"/>
        <v>#VALUE!</v>
      </c>
      <c r="TV239" s="388" t="e">
        <f t="shared" si="1027"/>
        <v>#VALUE!</v>
      </c>
      <c r="TW239" s="388" t="e">
        <f t="shared" si="1027"/>
        <v>#VALUE!</v>
      </c>
      <c r="TX239" s="388" t="e">
        <f t="shared" si="1027"/>
        <v>#VALUE!</v>
      </c>
      <c r="TY239" s="388" t="e">
        <f t="shared" si="1027"/>
        <v>#VALUE!</v>
      </c>
      <c r="TZ239" s="388" t="e">
        <f t="shared" si="1027"/>
        <v>#VALUE!</v>
      </c>
      <c r="UA239" s="388" t="e">
        <f t="shared" si="1027"/>
        <v>#VALUE!</v>
      </c>
      <c r="UB239" s="388" t="e">
        <f t="shared" si="1027"/>
        <v>#VALUE!</v>
      </c>
      <c r="UC239" s="388" t="e">
        <f t="shared" si="1027"/>
        <v>#VALUE!</v>
      </c>
      <c r="UD239" s="388" t="e">
        <f t="shared" si="1027"/>
        <v>#VALUE!</v>
      </c>
      <c r="UE239" s="388" t="e">
        <f t="shared" si="1027"/>
        <v>#VALUE!</v>
      </c>
      <c r="UF239" s="388" t="e">
        <f t="shared" si="1027"/>
        <v>#VALUE!</v>
      </c>
      <c r="UG239" s="388" t="e">
        <f t="shared" si="1027"/>
        <v>#VALUE!</v>
      </c>
      <c r="UH239" s="388" t="e">
        <f t="shared" si="1027"/>
        <v>#VALUE!</v>
      </c>
      <c r="UI239" s="388" t="e">
        <f t="shared" si="1027"/>
        <v>#VALUE!</v>
      </c>
      <c r="UJ239" s="388" t="e">
        <f t="shared" si="1027"/>
        <v>#VALUE!</v>
      </c>
      <c r="UK239" s="388" t="e">
        <f t="shared" ref="UK239:WI239" si="1028">IF(OR(COUNT(UK7-UK8)=0,UK221="",UK223=""),"",UK227/(UK7-UK8))</f>
        <v>#VALUE!</v>
      </c>
      <c r="UL239" s="388" t="e">
        <f t="shared" si="1028"/>
        <v>#VALUE!</v>
      </c>
      <c r="UM239" s="388" t="e">
        <f t="shared" si="1028"/>
        <v>#VALUE!</v>
      </c>
      <c r="UN239" s="388" t="e">
        <f t="shared" si="1028"/>
        <v>#VALUE!</v>
      </c>
      <c r="UO239" s="388" t="e">
        <f t="shared" si="1028"/>
        <v>#VALUE!</v>
      </c>
      <c r="UP239" s="388" t="e">
        <f t="shared" si="1028"/>
        <v>#VALUE!</v>
      </c>
      <c r="UQ239" s="388" t="e">
        <f t="shared" si="1028"/>
        <v>#VALUE!</v>
      </c>
      <c r="UR239" s="388" t="e">
        <f t="shared" si="1028"/>
        <v>#VALUE!</v>
      </c>
      <c r="US239" s="388" t="e">
        <f t="shared" si="1028"/>
        <v>#VALUE!</v>
      </c>
      <c r="UT239" s="388" t="e">
        <f t="shared" si="1028"/>
        <v>#VALUE!</v>
      </c>
      <c r="UU239" s="388" t="e">
        <f t="shared" si="1028"/>
        <v>#VALUE!</v>
      </c>
      <c r="UV239" s="388" t="e">
        <f t="shared" si="1028"/>
        <v>#VALUE!</v>
      </c>
      <c r="UW239" s="388" t="e">
        <f t="shared" si="1028"/>
        <v>#VALUE!</v>
      </c>
      <c r="UX239" s="388" t="e">
        <f t="shared" si="1028"/>
        <v>#VALUE!</v>
      </c>
      <c r="UY239" s="388" t="e">
        <f t="shared" si="1028"/>
        <v>#VALUE!</v>
      </c>
      <c r="UZ239" s="388" t="e">
        <f t="shared" si="1028"/>
        <v>#VALUE!</v>
      </c>
      <c r="VA239" s="388" t="e">
        <f t="shared" si="1028"/>
        <v>#VALUE!</v>
      </c>
      <c r="VB239" s="388" t="e">
        <f t="shared" si="1028"/>
        <v>#VALUE!</v>
      </c>
      <c r="VC239" s="388" t="e">
        <f t="shared" si="1028"/>
        <v>#VALUE!</v>
      </c>
      <c r="VD239" s="388" t="e">
        <f t="shared" si="1028"/>
        <v>#VALUE!</v>
      </c>
      <c r="VE239" s="388" t="e">
        <f t="shared" si="1028"/>
        <v>#VALUE!</v>
      </c>
      <c r="VF239" s="388" t="e">
        <f t="shared" si="1028"/>
        <v>#VALUE!</v>
      </c>
      <c r="VG239" s="388" t="e">
        <f t="shared" si="1028"/>
        <v>#VALUE!</v>
      </c>
      <c r="VH239" s="388" t="e">
        <f t="shared" si="1028"/>
        <v>#VALUE!</v>
      </c>
      <c r="VI239" s="388" t="e">
        <f t="shared" si="1028"/>
        <v>#VALUE!</v>
      </c>
      <c r="VJ239" s="388" t="e">
        <f t="shared" si="1028"/>
        <v>#VALUE!</v>
      </c>
      <c r="VK239" s="388" t="e">
        <f t="shared" si="1028"/>
        <v>#VALUE!</v>
      </c>
      <c r="VL239" s="388" t="e">
        <f t="shared" si="1028"/>
        <v>#VALUE!</v>
      </c>
      <c r="VM239" s="388" t="e">
        <f t="shared" si="1028"/>
        <v>#VALUE!</v>
      </c>
      <c r="VN239" s="388" t="e">
        <f t="shared" si="1028"/>
        <v>#VALUE!</v>
      </c>
      <c r="VO239" s="388" t="e">
        <f t="shared" si="1028"/>
        <v>#VALUE!</v>
      </c>
      <c r="VP239" s="388" t="e">
        <f t="shared" si="1028"/>
        <v>#VALUE!</v>
      </c>
      <c r="VQ239" s="388" t="e">
        <f t="shared" si="1028"/>
        <v>#VALUE!</v>
      </c>
      <c r="VR239" s="388" t="e">
        <f t="shared" si="1028"/>
        <v>#VALUE!</v>
      </c>
      <c r="VS239" s="388" t="e">
        <f t="shared" si="1028"/>
        <v>#VALUE!</v>
      </c>
      <c r="VT239" s="388" t="e">
        <f t="shared" si="1028"/>
        <v>#VALUE!</v>
      </c>
      <c r="VU239" s="388" t="e">
        <f t="shared" si="1028"/>
        <v>#VALUE!</v>
      </c>
      <c r="VV239" s="388" t="e">
        <f t="shared" si="1028"/>
        <v>#VALUE!</v>
      </c>
      <c r="VW239" s="388" t="e">
        <f t="shared" si="1028"/>
        <v>#VALUE!</v>
      </c>
      <c r="VX239" s="388" t="e">
        <f t="shared" si="1028"/>
        <v>#VALUE!</v>
      </c>
      <c r="VY239" s="388" t="e">
        <f t="shared" si="1028"/>
        <v>#VALUE!</v>
      </c>
      <c r="VZ239" s="388" t="e">
        <f t="shared" si="1028"/>
        <v>#VALUE!</v>
      </c>
      <c r="WA239" s="388" t="e">
        <f t="shared" si="1028"/>
        <v>#VALUE!</v>
      </c>
      <c r="WB239" s="388" t="e">
        <f t="shared" si="1028"/>
        <v>#VALUE!</v>
      </c>
      <c r="WC239" s="388" t="e">
        <f t="shared" si="1028"/>
        <v>#VALUE!</v>
      </c>
      <c r="WD239" s="388" t="e">
        <f t="shared" si="1028"/>
        <v>#VALUE!</v>
      </c>
      <c r="WE239" s="388" t="e">
        <f t="shared" si="1028"/>
        <v>#VALUE!</v>
      </c>
      <c r="WF239" s="388" t="e">
        <f t="shared" si="1028"/>
        <v>#VALUE!</v>
      </c>
      <c r="WG239" s="388" t="e">
        <f t="shared" si="1028"/>
        <v>#VALUE!</v>
      </c>
      <c r="WH239" s="388" t="e">
        <f t="shared" si="1028"/>
        <v>#VALUE!</v>
      </c>
      <c r="WI239" s="386" t="e">
        <f t="shared" si="1028"/>
        <v>#VALUE!</v>
      </c>
    </row>
    <row r="240" spans="1:607">
      <c r="A240" s="348"/>
      <c r="B240" s="360" t="s">
        <v>972</v>
      </c>
      <c r="C240" s="348"/>
      <c r="D240" s="348"/>
      <c r="E240" s="348"/>
      <c r="F240" s="348"/>
      <c r="G240" s="361" t="str">
        <f t="shared" si="734"/>
        <v/>
      </c>
      <c r="H240" s="361" t="str">
        <f t="shared" si="735"/>
        <v/>
      </c>
      <c r="I240" s="397"/>
      <c r="J240" s="348"/>
      <c r="K240" s="348"/>
      <c r="L240" s="348"/>
      <c r="M240" s="348"/>
      <c r="N240" s="400"/>
      <c r="O240" s="400"/>
      <c r="P240" s="400"/>
      <c r="Q240" s="400"/>
      <c r="R240" s="400"/>
      <c r="S240" s="400"/>
      <c r="T240" s="400"/>
      <c r="U240" s="400"/>
      <c r="V240" s="400"/>
      <c r="W240" s="400"/>
      <c r="X240" s="400"/>
      <c r="Y240" s="400"/>
      <c r="Z240" s="400"/>
      <c r="AA240" s="400"/>
      <c r="AB240" s="400"/>
      <c r="AC240" s="400"/>
      <c r="AD240" s="400"/>
      <c r="AE240" s="400"/>
      <c r="AF240" s="400"/>
      <c r="AG240" s="400"/>
      <c r="AH240" s="400"/>
      <c r="AI240" s="400"/>
      <c r="AJ240" s="400"/>
      <c r="AK240" s="400"/>
      <c r="AL240" s="400"/>
      <c r="AM240" s="400"/>
      <c r="AN240" s="400"/>
      <c r="AO240" s="400"/>
      <c r="AP240" s="400"/>
      <c r="AQ240" s="400"/>
      <c r="AR240" s="400"/>
      <c r="AS240" s="400"/>
      <c r="AT240" s="400"/>
      <c r="AU240" s="400"/>
      <c r="AV240" s="400"/>
      <c r="AW240" s="400"/>
      <c r="AX240" s="400"/>
      <c r="AY240" s="400"/>
      <c r="AZ240" s="400"/>
      <c r="BA240" s="400"/>
      <c r="BB240" s="400"/>
      <c r="BC240" s="400"/>
      <c r="BD240" s="400"/>
      <c r="BE240" s="400"/>
      <c r="BF240" s="400"/>
      <c r="BG240" s="400"/>
      <c r="BH240" s="400"/>
      <c r="BI240" s="400"/>
      <c r="BJ240" s="400"/>
      <c r="BK240" s="400"/>
      <c r="BL240" s="400"/>
      <c r="BM240" s="400"/>
      <c r="BN240" s="400"/>
      <c r="BO240" s="400"/>
      <c r="BP240" s="400"/>
      <c r="BQ240" s="400"/>
      <c r="BR240" s="400"/>
      <c r="BS240" s="400"/>
      <c r="BT240" s="400"/>
      <c r="BU240" s="400"/>
      <c r="BV240" s="400"/>
      <c r="BW240" s="400"/>
      <c r="BX240" s="400"/>
      <c r="BY240" s="400"/>
      <c r="BZ240" s="400"/>
      <c r="CA240" s="400"/>
      <c r="CB240" s="400"/>
      <c r="CC240" s="400"/>
      <c r="CD240" s="400"/>
      <c r="CE240" s="400"/>
      <c r="CF240" s="400"/>
      <c r="CG240" s="400"/>
      <c r="CH240" s="400"/>
      <c r="CI240" s="400"/>
      <c r="CJ240" s="400"/>
      <c r="CK240" s="400"/>
      <c r="CL240" s="400"/>
      <c r="CM240" s="400"/>
      <c r="CN240" s="400"/>
      <c r="CO240" s="400"/>
      <c r="CP240" s="400"/>
      <c r="CQ240" s="400"/>
      <c r="CR240" s="400"/>
      <c r="CS240" s="400"/>
      <c r="CT240" s="400"/>
      <c r="CU240" s="400"/>
      <c r="CV240" s="400"/>
      <c r="CW240" s="400"/>
      <c r="CX240" s="400"/>
      <c r="CY240" s="400"/>
      <c r="CZ240" s="362"/>
      <c r="DA240" s="906"/>
      <c r="DB240" s="899" t="s">
        <v>1394</v>
      </c>
      <c r="DC240" s="899"/>
      <c r="DD240" s="386" t="e">
        <f>IF(OR(COUNT(DD7-DD8)=0,DD222="",DD223=""),"",DD228/(DD7-DD8))</f>
        <v>#VALUE!</v>
      </c>
      <c r="DE240" s="386" t="e">
        <f t="shared" ref="DE240:FP240" si="1029">IF(OR(COUNT(DE7-DE8)=0,DE222="",DE223=""),"",DE228/(DE7-DE8))</f>
        <v>#VALUE!</v>
      </c>
      <c r="DF240" s="386" t="e">
        <f t="shared" si="1029"/>
        <v>#VALUE!</v>
      </c>
      <c r="DG240" s="386" t="e">
        <f t="shared" si="1029"/>
        <v>#VALUE!</v>
      </c>
      <c r="DH240" s="386" t="e">
        <f t="shared" si="1029"/>
        <v>#VALUE!</v>
      </c>
      <c r="DI240" s="386" t="e">
        <f t="shared" si="1029"/>
        <v>#VALUE!</v>
      </c>
      <c r="DJ240" s="386" t="e">
        <f t="shared" si="1029"/>
        <v>#VALUE!</v>
      </c>
      <c r="DK240" s="386" t="e">
        <f t="shared" si="1029"/>
        <v>#VALUE!</v>
      </c>
      <c r="DL240" s="386" t="e">
        <f t="shared" si="1029"/>
        <v>#VALUE!</v>
      </c>
      <c r="DM240" s="386" t="e">
        <f t="shared" si="1029"/>
        <v>#VALUE!</v>
      </c>
      <c r="DN240" s="386" t="e">
        <f t="shared" si="1029"/>
        <v>#VALUE!</v>
      </c>
      <c r="DO240" s="386" t="e">
        <f t="shared" si="1029"/>
        <v>#VALUE!</v>
      </c>
      <c r="DP240" s="386" t="e">
        <f t="shared" si="1029"/>
        <v>#VALUE!</v>
      </c>
      <c r="DQ240" s="386" t="e">
        <f t="shared" si="1029"/>
        <v>#VALUE!</v>
      </c>
      <c r="DR240" s="386" t="e">
        <f t="shared" si="1029"/>
        <v>#VALUE!</v>
      </c>
      <c r="DS240" s="386" t="e">
        <f t="shared" si="1029"/>
        <v>#VALUE!</v>
      </c>
      <c r="DT240" s="386" t="e">
        <f t="shared" si="1029"/>
        <v>#VALUE!</v>
      </c>
      <c r="DU240" s="386" t="e">
        <f t="shared" si="1029"/>
        <v>#VALUE!</v>
      </c>
      <c r="DV240" s="386" t="e">
        <f t="shared" si="1029"/>
        <v>#VALUE!</v>
      </c>
      <c r="DW240" s="386" t="e">
        <f t="shared" si="1029"/>
        <v>#VALUE!</v>
      </c>
      <c r="DX240" s="387" t="e">
        <f t="shared" si="1029"/>
        <v>#VALUE!</v>
      </c>
      <c r="DY240" s="386" t="e">
        <f t="shared" si="1029"/>
        <v>#VALUE!</v>
      </c>
      <c r="DZ240" s="386" t="e">
        <f t="shared" si="1029"/>
        <v>#VALUE!</v>
      </c>
      <c r="EA240" s="386" t="e">
        <f t="shared" si="1029"/>
        <v>#VALUE!</v>
      </c>
      <c r="EB240" s="386" t="e">
        <f t="shared" si="1029"/>
        <v>#VALUE!</v>
      </c>
      <c r="EC240" s="386" t="e">
        <f t="shared" si="1029"/>
        <v>#VALUE!</v>
      </c>
      <c r="ED240" s="386" t="e">
        <f t="shared" si="1029"/>
        <v>#VALUE!</v>
      </c>
      <c r="EE240" s="386" t="e">
        <f t="shared" si="1029"/>
        <v>#VALUE!</v>
      </c>
      <c r="EF240" s="386" t="e">
        <f t="shared" si="1029"/>
        <v>#VALUE!</v>
      </c>
      <c r="EG240" s="386" t="e">
        <f t="shared" si="1029"/>
        <v>#VALUE!</v>
      </c>
      <c r="EH240" s="386" t="e">
        <f t="shared" si="1029"/>
        <v>#VALUE!</v>
      </c>
      <c r="EI240" s="386" t="e">
        <f t="shared" si="1029"/>
        <v>#VALUE!</v>
      </c>
      <c r="EJ240" s="386" t="e">
        <f t="shared" si="1029"/>
        <v>#VALUE!</v>
      </c>
      <c r="EK240" s="386" t="e">
        <f t="shared" si="1029"/>
        <v>#VALUE!</v>
      </c>
      <c r="EL240" s="386" t="e">
        <f t="shared" si="1029"/>
        <v>#VALUE!</v>
      </c>
      <c r="EM240" s="386" t="e">
        <f t="shared" si="1029"/>
        <v>#VALUE!</v>
      </c>
      <c r="EN240" s="386" t="e">
        <f t="shared" si="1029"/>
        <v>#VALUE!</v>
      </c>
      <c r="EO240" s="386" t="e">
        <f t="shared" si="1029"/>
        <v>#VALUE!</v>
      </c>
      <c r="EP240" s="386" t="e">
        <f t="shared" si="1029"/>
        <v>#VALUE!</v>
      </c>
      <c r="EQ240" s="386" t="e">
        <f t="shared" si="1029"/>
        <v>#VALUE!</v>
      </c>
      <c r="ER240" s="386" t="e">
        <f t="shared" si="1029"/>
        <v>#VALUE!</v>
      </c>
      <c r="ES240" s="386" t="e">
        <f t="shared" si="1029"/>
        <v>#VALUE!</v>
      </c>
      <c r="ET240" s="386" t="e">
        <f t="shared" si="1029"/>
        <v>#VALUE!</v>
      </c>
      <c r="EU240" s="386" t="e">
        <f t="shared" si="1029"/>
        <v>#VALUE!</v>
      </c>
      <c r="EV240" s="386" t="e">
        <f t="shared" si="1029"/>
        <v>#VALUE!</v>
      </c>
      <c r="EW240" s="386" t="e">
        <f t="shared" si="1029"/>
        <v>#VALUE!</v>
      </c>
      <c r="EX240" s="386" t="e">
        <f t="shared" si="1029"/>
        <v>#VALUE!</v>
      </c>
      <c r="EY240" s="386" t="e">
        <f t="shared" si="1029"/>
        <v>#VALUE!</v>
      </c>
      <c r="EZ240" s="386" t="e">
        <f t="shared" si="1029"/>
        <v>#VALUE!</v>
      </c>
      <c r="FA240" s="386" t="e">
        <f t="shared" si="1029"/>
        <v>#VALUE!</v>
      </c>
      <c r="FB240" s="386" t="e">
        <f t="shared" si="1029"/>
        <v>#VALUE!</v>
      </c>
      <c r="FC240" s="386" t="e">
        <f t="shared" si="1029"/>
        <v>#VALUE!</v>
      </c>
      <c r="FD240" s="386" t="e">
        <f t="shared" si="1029"/>
        <v>#VALUE!</v>
      </c>
      <c r="FE240" s="386" t="e">
        <f t="shared" si="1029"/>
        <v>#VALUE!</v>
      </c>
      <c r="FF240" s="386" t="e">
        <f t="shared" si="1029"/>
        <v>#VALUE!</v>
      </c>
      <c r="FG240" s="386" t="e">
        <f t="shared" si="1029"/>
        <v>#VALUE!</v>
      </c>
      <c r="FH240" s="386" t="e">
        <f t="shared" si="1029"/>
        <v>#VALUE!</v>
      </c>
      <c r="FI240" s="386" t="e">
        <f t="shared" si="1029"/>
        <v>#VALUE!</v>
      </c>
      <c r="FJ240" s="386" t="e">
        <f t="shared" si="1029"/>
        <v>#VALUE!</v>
      </c>
      <c r="FK240" s="386" t="e">
        <f t="shared" si="1029"/>
        <v>#VALUE!</v>
      </c>
      <c r="FL240" s="386" t="e">
        <f>IF(OR(COUNT(FL7-FL8)=0,FL222="",FL223=""),"",FL228/(FL7-FL8))</f>
        <v>#VALUE!</v>
      </c>
      <c r="FM240" s="386" t="e">
        <f t="shared" si="1029"/>
        <v>#VALUE!</v>
      </c>
      <c r="FN240" s="386" t="e">
        <f t="shared" si="1029"/>
        <v>#VALUE!</v>
      </c>
      <c r="FO240" s="386" t="e">
        <f t="shared" si="1029"/>
        <v>#VALUE!</v>
      </c>
      <c r="FP240" s="386" t="e">
        <f t="shared" si="1029"/>
        <v>#VALUE!</v>
      </c>
      <c r="FQ240" s="386" t="e">
        <f t="shared" ref="FQ240:IB240" si="1030">IF(OR(COUNT(FQ7-FQ8)=0,FQ222="",FQ223=""),"",FQ228/(FQ7-FQ8))</f>
        <v>#VALUE!</v>
      </c>
      <c r="FR240" s="386" t="e">
        <f t="shared" si="1030"/>
        <v>#VALUE!</v>
      </c>
      <c r="FS240" s="386" t="e">
        <f t="shared" si="1030"/>
        <v>#VALUE!</v>
      </c>
      <c r="FT240" s="386" t="e">
        <f t="shared" si="1030"/>
        <v>#VALUE!</v>
      </c>
      <c r="FU240" s="386" t="e">
        <f t="shared" si="1030"/>
        <v>#VALUE!</v>
      </c>
      <c r="FV240" s="386" t="e">
        <f t="shared" si="1030"/>
        <v>#VALUE!</v>
      </c>
      <c r="FW240" s="386" t="e">
        <f t="shared" si="1030"/>
        <v>#VALUE!</v>
      </c>
      <c r="FX240" s="386" t="e">
        <f t="shared" si="1030"/>
        <v>#VALUE!</v>
      </c>
      <c r="FY240" s="386" t="e">
        <f t="shared" si="1030"/>
        <v>#VALUE!</v>
      </c>
      <c r="FZ240" s="386" t="e">
        <f t="shared" si="1030"/>
        <v>#VALUE!</v>
      </c>
      <c r="GA240" s="386" t="e">
        <f t="shared" si="1030"/>
        <v>#VALUE!</v>
      </c>
      <c r="GB240" s="386" t="e">
        <f t="shared" si="1030"/>
        <v>#VALUE!</v>
      </c>
      <c r="GC240" s="386" t="e">
        <f t="shared" si="1030"/>
        <v>#VALUE!</v>
      </c>
      <c r="GD240" s="386" t="e">
        <f t="shared" si="1030"/>
        <v>#VALUE!</v>
      </c>
      <c r="GE240" s="386" t="e">
        <f t="shared" si="1030"/>
        <v>#VALUE!</v>
      </c>
      <c r="GF240" s="386" t="e">
        <f t="shared" si="1030"/>
        <v>#VALUE!</v>
      </c>
      <c r="GG240" s="386" t="e">
        <f t="shared" si="1030"/>
        <v>#VALUE!</v>
      </c>
      <c r="GH240" s="386" t="e">
        <f t="shared" si="1030"/>
        <v>#VALUE!</v>
      </c>
      <c r="GI240" s="386" t="e">
        <f t="shared" si="1030"/>
        <v>#VALUE!</v>
      </c>
      <c r="GJ240" s="386" t="e">
        <f t="shared" si="1030"/>
        <v>#VALUE!</v>
      </c>
      <c r="GK240" s="386" t="e">
        <f t="shared" si="1030"/>
        <v>#VALUE!</v>
      </c>
      <c r="GL240" s="386" t="e">
        <f t="shared" si="1030"/>
        <v>#VALUE!</v>
      </c>
      <c r="GM240" s="386" t="e">
        <f t="shared" si="1030"/>
        <v>#VALUE!</v>
      </c>
      <c r="GN240" s="386" t="e">
        <f t="shared" si="1030"/>
        <v>#VALUE!</v>
      </c>
      <c r="GO240" s="386" t="e">
        <f t="shared" si="1030"/>
        <v>#VALUE!</v>
      </c>
      <c r="GP240" s="386" t="e">
        <f t="shared" si="1030"/>
        <v>#VALUE!</v>
      </c>
      <c r="GQ240" s="386" t="e">
        <f t="shared" si="1030"/>
        <v>#VALUE!</v>
      </c>
      <c r="GR240" s="386" t="e">
        <f t="shared" si="1030"/>
        <v>#VALUE!</v>
      </c>
      <c r="GS240" s="386" t="e">
        <f t="shared" si="1030"/>
        <v>#VALUE!</v>
      </c>
      <c r="GT240" s="386" t="e">
        <f t="shared" si="1030"/>
        <v>#VALUE!</v>
      </c>
      <c r="GU240" s="386" t="e">
        <f t="shared" si="1030"/>
        <v>#VALUE!</v>
      </c>
      <c r="GV240" s="386" t="e">
        <f t="shared" si="1030"/>
        <v>#VALUE!</v>
      </c>
      <c r="GW240" s="386" t="e">
        <f t="shared" si="1030"/>
        <v>#VALUE!</v>
      </c>
      <c r="GX240" s="386" t="e">
        <f t="shared" si="1030"/>
        <v>#VALUE!</v>
      </c>
      <c r="GY240" s="386" t="e">
        <f t="shared" si="1030"/>
        <v>#VALUE!</v>
      </c>
      <c r="GZ240" s="386" t="e">
        <f t="shared" si="1030"/>
        <v>#VALUE!</v>
      </c>
      <c r="HA240" s="386" t="e">
        <f t="shared" si="1030"/>
        <v>#VALUE!</v>
      </c>
      <c r="HB240" s="386" t="e">
        <f t="shared" si="1030"/>
        <v>#VALUE!</v>
      </c>
      <c r="HC240" s="386" t="e">
        <f t="shared" si="1030"/>
        <v>#VALUE!</v>
      </c>
      <c r="HD240" s="386" t="e">
        <f t="shared" si="1030"/>
        <v>#VALUE!</v>
      </c>
      <c r="HE240" s="386" t="e">
        <f t="shared" si="1030"/>
        <v>#VALUE!</v>
      </c>
      <c r="HF240" s="386" t="e">
        <f t="shared" si="1030"/>
        <v>#VALUE!</v>
      </c>
      <c r="HG240" s="386" t="e">
        <f t="shared" si="1030"/>
        <v>#VALUE!</v>
      </c>
      <c r="HH240" s="386" t="e">
        <f t="shared" si="1030"/>
        <v>#VALUE!</v>
      </c>
      <c r="HI240" s="386" t="e">
        <f t="shared" si="1030"/>
        <v>#VALUE!</v>
      </c>
      <c r="HJ240" s="386" t="e">
        <f t="shared" si="1030"/>
        <v>#VALUE!</v>
      </c>
      <c r="HK240" s="386" t="e">
        <f t="shared" si="1030"/>
        <v>#VALUE!</v>
      </c>
      <c r="HL240" s="386" t="e">
        <f t="shared" si="1030"/>
        <v>#VALUE!</v>
      </c>
      <c r="HM240" s="386" t="e">
        <f t="shared" si="1030"/>
        <v>#VALUE!</v>
      </c>
      <c r="HN240" s="386" t="e">
        <f t="shared" si="1030"/>
        <v>#VALUE!</v>
      </c>
      <c r="HO240" s="386" t="e">
        <f t="shared" si="1030"/>
        <v>#VALUE!</v>
      </c>
      <c r="HP240" s="386" t="e">
        <f t="shared" si="1030"/>
        <v>#VALUE!</v>
      </c>
      <c r="HQ240" s="386" t="e">
        <f t="shared" si="1030"/>
        <v>#VALUE!</v>
      </c>
      <c r="HR240" s="386" t="e">
        <f t="shared" si="1030"/>
        <v>#VALUE!</v>
      </c>
      <c r="HS240" s="386" t="e">
        <f t="shared" si="1030"/>
        <v>#VALUE!</v>
      </c>
      <c r="HT240" s="386" t="e">
        <f t="shared" si="1030"/>
        <v>#VALUE!</v>
      </c>
      <c r="HU240" s="386" t="e">
        <f t="shared" si="1030"/>
        <v>#VALUE!</v>
      </c>
      <c r="HV240" s="386" t="e">
        <f t="shared" si="1030"/>
        <v>#VALUE!</v>
      </c>
      <c r="HW240" s="386" t="e">
        <f t="shared" si="1030"/>
        <v>#VALUE!</v>
      </c>
      <c r="HX240" s="386" t="e">
        <f t="shared" si="1030"/>
        <v>#VALUE!</v>
      </c>
      <c r="HY240" s="386" t="e">
        <f t="shared" si="1030"/>
        <v>#VALUE!</v>
      </c>
      <c r="HZ240" s="386" t="e">
        <f t="shared" si="1030"/>
        <v>#VALUE!</v>
      </c>
      <c r="IA240" s="386" t="e">
        <f t="shared" si="1030"/>
        <v>#VALUE!</v>
      </c>
      <c r="IB240" s="386" t="e">
        <f t="shared" si="1030"/>
        <v>#VALUE!</v>
      </c>
      <c r="IC240" s="386" t="e">
        <f t="shared" ref="IC240:KN240" si="1031">IF(OR(COUNT(IC7-IC8)=0,IC222="",IC223=""),"",IC228/(IC7-IC8))</f>
        <v>#VALUE!</v>
      </c>
      <c r="ID240" s="386" t="e">
        <f t="shared" si="1031"/>
        <v>#VALUE!</v>
      </c>
      <c r="IE240" s="386" t="e">
        <f t="shared" si="1031"/>
        <v>#VALUE!</v>
      </c>
      <c r="IF240" s="386" t="e">
        <f t="shared" si="1031"/>
        <v>#VALUE!</v>
      </c>
      <c r="IG240" s="386" t="e">
        <f t="shared" si="1031"/>
        <v>#VALUE!</v>
      </c>
      <c r="IH240" s="386" t="e">
        <f t="shared" si="1031"/>
        <v>#VALUE!</v>
      </c>
      <c r="II240" s="386" t="e">
        <f t="shared" si="1031"/>
        <v>#VALUE!</v>
      </c>
      <c r="IJ240" s="386" t="e">
        <f t="shared" si="1031"/>
        <v>#VALUE!</v>
      </c>
      <c r="IK240" s="386" t="e">
        <f t="shared" si="1031"/>
        <v>#VALUE!</v>
      </c>
      <c r="IL240" s="386" t="e">
        <f t="shared" si="1031"/>
        <v>#VALUE!</v>
      </c>
      <c r="IM240" s="386" t="e">
        <f t="shared" si="1031"/>
        <v>#VALUE!</v>
      </c>
      <c r="IN240" s="386" t="e">
        <f t="shared" si="1031"/>
        <v>#VALUE!</v>
      </c>
      <c r="IO240" s="386" t="e">
        <f t="shared" si="1031"/>
        <v>#VALUE!</v>
      </c>
      <c r="IP240" s="386" t="e">
        <f t="shared" si="1031"/>
        <v>#VALUE!</v>
      </c>
      <c r="IQ240" s="386" t="e">
        <f t="shared" si="1031"/>
        <v>#VALUE!</v>
      </c>
      <c r="IR240" s="386" t="e">
        <f t="shared" si="1031"/>
        <v>#VALUE!</v>
      </c>
      <c r="IS240" s="386" t="e">
        <f t="shared" si="1031"/>
        <v>#VALUE!</v>
      </c>
      <c r="IT240" s="386" t="e">
        <f t="shared" si="1031"/>
        <v>#VALUE!</v>
      </c>
      <c r="IU240" s="386" t="e">
        <f t="shared" si="1031"/>
        <v>#VALUE!</v>
      </c>
      <c r="IV240" s="386" t="e">
        <f t="shared" si="1031"/>
        <v>#VALUE!</v>
      </c>
      <c r="IW240" s="386" t="e">
        <f t="shared" si="1031"/>
        <v>#VALUE!</v>
      </c>
      <c r="IX240" s="386" t="e">
        <f t="shared" si="1031"/>
        <v>#VALUE!</v>
      </c>
      <c r="IY240" s="386" t="e">
        <f t="shared" si="1031"/>
        <v>#VALUE!</v>
      </c>
      <c r="IZ240" s="386" t="e">
        <f t="shared" si="1031"/>
        <v>#VALUE!</v>
      </c>
      <c r="JA240" s="386" t="e">
        <f t="shared" si="1031"/>
        <v>#VALUE!</v>
      </c>
      <c r="JB240" s="386" t="e">
        <f t="shared" si="1031"/>
        <v>#VALUE!</v>
      </c>
      <c r="JC240" s="386" t="e">
        <f t="shared" si="1031"/>
        <v>#VALUE!</v>
      </c>
      <c r="JD240" s="386" t="e">
        <f t="shared" si="1031"/>
        <v>#VALUE!</v>
      </c>
      <c r="JE240" s="386" t="e">
        <f t="shared" si="1031"/>
        <v>#VALUE!</v>
      </c>
      <c r="JF240" s="386" t="e">
        <f t="shared" si="1031"/>
        <v>#VALUE!</v>
      </c>
      <c r="JG240" s="386" t="e">
        <f t="shared" si="1031"/>
        <v>#VALUE!</v>
      </c>
      <c r="JH240" s="386" t="e">
        <f t="shared" si="1031"/>
        <v>#VALUE!</v>
      </c>
      <c r="JI240" s="386" t="e">
        <f t="shared" si="1031"/>
        <v>#VALUE!</v>
      </c>
      <c r="JJ240" s="386" t="e">
        <f t="shared" si="1031"/>
        <v>#VALUE!</v>
      </c>
      <c r="JK240" s="386" t="e">
        <f t="shared" si="1031"/>
        <v>#VALUE!</v>
      </c>
      <c r="JL240" s="386" t="e">
        <f t="shared" si="1031"/>
        <v>#VALUE!</v>
      </c>
      <c r="JM240" s="386" t="e">
        <f t="shared" si="1031"/>
        <v>#VALUE!</v>
      </c>
      <c r="JN240" s="386" t="e">
        <f t="shared" si="1031"/>
        <v>#VALUE!</v>
      </c>
      <c r="JO240" s="386" t="e">
        <f t="shared" si="1031"/>
        <v>#VALUE!</v>
      </c>
      <c r="JP240" s="386" t="e">
        <f t="shared" si="1031"/>
        <v>#VALUE!</v>
      </c>
      <c r="JQ240" s="386" t="e">
        <f t="shared" si="1031"/>
        <v>#VALUE!</v>
      </c>
      <c r="JR240" s="386" t="e">
        <f t="shared" si="1031"/>
        <v>#VALUE!</v>
      </c>
      <c r="JS240" s="386" t="e">
        <f t="shared" si="1031"/>
        <v>#VALUE!</v>
      </c>
      <c r="JT240" s="386" t="e">
        <f t="shared" si="1031"/>
        <v>#VALUE!</v>
      </c>
      <c r="JU240" s="386" t="e">
        <f t="shared" si="1031"/>
        <v>#VALUE!</v>
      </c>
      <c r="JV240" s="386" t="e">
        <f t="shared" si="1031"/>
        <v>#VALUE!</v>
      </c>
      <c r="JW240" s="386" t="e">
        <f t="shared" si="1031"/>
        <v>#VALUE!</v>
      </c>
      <c r="JX240" s="386" t="e">
        <f t="shared" si="1031"/>
        <v>#VALUE!</v>
      </c>
      <c r="JY240" s="386" t="e">
        <f t="shared" si="1031"/>
        <v>#VALUE!</v>
      </c>
      <c r="JZ240" s="386" t="e">
        <f t="shared" si="1031"/>
        <v>#VALUE!</v>
      </c>
      <c r="KA240" s="386" t="e">
        <f t="shared" si="1031"/>
        <v>#VALUE!</v>
      </c>
      <c r="KB240" s="386" t="e">
        <f t="shared" si="1031"/>
        <v>#VALUE!</v>
      </c>
      <c r="KC240" s="386" t="e">
        <f t="shared" si="1031"/>
        <v>#VALUE!</v>
      </c>
      <c r="KD240" s="386" t="e">
        <f t="shared" si="1031"/>
        <v>#VALUE!</v>
      </c>
      <c r="KE240" s="386" t="e">
        <f t="shared" si="1031"/>
        <v>#VALUE!</v>
      </c>
      <c r="KF240" s="386" t="e">
        <f t="shared" si="1031"/>
        <v>#VALUE!</v>
      </c>
      <c r="KG240" s="386" t="e">
        <f t="shared" si="1031"/>
        <v>#VALUE!</v>
      </c>
      <c r="KH240" s="386" t="e">
        <f t="shared" si="1031"/>
        <v>#VALUE!</v>
      </c>
      <c r="KI240" s="386" t="e">
        <f t="shared" si="1031"/>
        <v>#VALUE!</v>
      </c>
      <c r="KJ240" s="386" t="e">
        <f t="shared" si="1031"/>
        <v>#VALUE!</v>
      </c>
      <c r="KK240" s="386" t="e">
        <f t="shared" si="1031"/>
        <v>#VALUE!</v>
      </c>
      <c r="KL240" s="386" t="e">
        <f t="shared" si="1031"/>
        <v>#VALUE!</v>
      </c>
      <c r="KM240" s="386" t="e">
        <f t="shared" si="1031"/>
        <v>#VALUE!</v>
      </c>
      <c r="KN240" s="386" t="e">
        <f t="shared" si="1031"/>
        <v>#VALUE!</v>
      </c>
      <c r="KO240" s="386" t="e">
        <f t="shared" ref="KO240:MZ240" si="1032">IF(OR(COUNT(KO7-KO8)=0,KO222="",KO223=""),"",KO228/(KO7-KO8))</f>
        <v>#VALUE!</v>
      </c>
      <c r="KP240" s="386" t="e">
        <f t="shared" si="1032"/>
        <v>#VALUE!</v>
      </c>
      <c r="KQ240" s="386" t="e">
        <f t="shared" si="1032"/>
        <v>#VALUE!</v>
      </c>
      <c r="KR240" s="386" t="e">
        <f t="shared" si="1032"/>
        <v>#VALUE!</v>
      </c>
      <c r="KS240" s="386" t="e">
        <f t="shared" si="1032"/>
        <v>#VALUE!</v>
      </c>
      <c r="KT240" s="386" t="e">
        <f t="shared" si="1032"/>
        <v>#VALUE!</v>
      </c>
      <c r="KU240" s="386" t="e">
        <f t="shared" si="1032"/>
        <v>#VALUE!</v>
      </c>
      <c r="KV240" s="386" t="e">
        <f t="shared" si="1032"/>
        <v>#VALUE!</v>
      </c>
      <c r="KW240" s="386" t="e">
        <f t="shared" si="1032"/>
        <v>#VALUE!</v>
      </c>
      <c r="KX240" s="386" t="e">
        <f t="shared" si="1032"/>
        <v>#VALUE!</v>
      </c>
      <c r="KY240" s="386" t="e">
        <f t="shared" si="1032"/>
        <v>#VALUE!</v>
      </c>
      <c r="KZ240" s="386" t="e">
        <f t="shared" si="1032"/>
        <v>#VALUE!</v>
      </c>
      <c r="LA240" s="386" t="e">
        <f t="shared" si="1032"/>
        <v>#VALUE!</v>
      </c>
      <c r="LB240" s="386" t="e">
        <f t="shared" si="1032"/>
        <v>#VALUE!</v>
      </c>
      <c r="LC240" s="386" t="e">
        <f t="shared" si="1032"/>
        <v>#VALUE!</v>
      </c>
      <c r="LD240" s="386" t="e">
        <f t="shared" si="1032"/>
        <v>#VALUE!</v>
      </c>
      <c r="LE240" s="386" t="e">
        <f t="shared" si="1032"/>
        <v>#VALUE!</v>
      </c>
      <c r="LF240" s="386" t="e">
        <f t="shared" si="1032"/>
        <v>#VALUE!</v>
      </c>
      <c r="LG240" s="386" t="e">
        <f t="shared" si="1032"/>
        <v>#VALUE!</v>
      </c>
      <c r="LH240" s="386" t="e">
        <f t="shared" si="1032"/>
        <v>#VALUE!</v>
      </c>
      <c r="LI240" s="386" t="e">
        <f t="shared" si="1032"/>
        <v>#VALUE!</v>
      </c>
      <c r="LJ240" s="386" t="e">
        <f t="shared" si="1032"/>
        <v>#VALUE!</v>
      </c>
      <c r="LK240" s="386" t="e">
        <f t="shared" si="1032"/>
        <v>#VALUE!</v>
      </c>
      <c r="LL240" s="386" t="e">
        <f t="shared" si="1032"/>
        <v>#VALUE!</v>
      </c>
      <c r="LM240" s="386" t="e">
        <f t="shared" si="1032"/>
        <v>#VALUE!</v>
      </c>
      <c r="LN240" s="386" t="e">
        <f t="shared" si="1032"/>
        <v>#VALUE!</v>
      </c>
      <c r="LO240" s="386" t="e">
        <f t="shared" si="1032"/>
        <v>#VALUE!</v>
      </c>
      <c r="LP240" s="386" t="e">
        <f t="shared" si="1032"/>
        <v>#VALUE!</v>
      </c>
      <c r="LQ240" s="386" t="e">
        <f t="shared" si="1032"/>
        <v>#VALUE!</v>
      </c>
      <c r="LR240" s="386" t="e">
        <f t="shared" si="1032"/>
        <v>#VALUE!</v>
      </c>
      <c r="LS240" s="386" t="e">
        <f t="shared" si="1032"/>
        <v>#VALUE!</v>
      </c>
      <c r="LT240" s="386" t="e">
        <f t="shared" si="1032"/>
        <v>#VALUE!</v>
      </c>
      <c r="LU240" s="386" t="e">
        <f t="shared" si="1032"/>
        <v>#VALUE!</v>
      </c>
      <c r="LV240" s="386" t="e">
        <f t="shared" si="1032"/>
        <v>#VALUE!</v>
      </c>
      <c r="LW240" s="386" t="e">
        <f t="shared" si="1032"/>
        <v>#VALUE!</v>
      </c>
      <c r="LX240" s="386" t="e">
        <f t="shared" si="1032"/>
        <v>#VALUE!</v>
      </c>
      <c r="LY240" s="386" t="e">
        <f t="shared" si="1032"/>
        <v>#VALUE!</v>
      </c>
      <c r="LZ240" s="386" t="e">
        <f t="shared" si="1032"/>
        <v>#VALUE!</v>
      </c>
      <c r="MA240" s="386" t="e">
        <f t="shared" si="1032"/>
        <v>#VALUE!</v>
      </c>
      <c r="MB240" s="386" t="e">
        <f t="shared" si="1032"/>
        <v>#VALUE!</v>
      </c>
      <c r="MC240" s="386" t="e">
        <f t="shared" si="1032"/>
        <v>#VALUE!</v>
      </c>
      <c r="MD240" s="386" t="e">
        <f t="shared" si="1032"/>
        <v>#VALUE!</v>
      </c>
      <c r="ME240" s="386" t="e">
        <f t="shared" si="1032"/>
        <v>#VALUE!</v>
      </c>
      <c r="MF240" s="386" t="e">
        <f t="shared" si="1032"/>
        <v>#VALUE!</v>
      </c>
      <c r="MG240" s="386" t="e">
        <f t="shared" si="1032"/>
        <v>#VALUE!</v>
      </c>
      <c r="MH240" s="386" t="e">
        <f t="shared" si="1032"/>
        <v>#VALUE!</v>
      </c>
      <c r="MI240" s="386" t="e">
        <f t="shared" si="1032"/>
        <v>#VALUE!</v>
      </c>
      <c r="MJ240" s="386" t="e">
        <f t="shared" si="1032"/>
        <v>#VALUE!</v>
      </c>
      <c r="MK240" s="386" t="e">
        <f t="shared" si="1032"/>
        <v>#VALUE!</v>
      </c>
      <c r="ML240" s="386" t="e">
        <f t="shared" si="1032"/>
        <v>#VALUE!</v>
      </c>
      <c r="MM240" s="386" t="e">
        <f t="shared" si="1032"/>
        <v>#VALUE!</v>
      </c>
      <c r="MN240" s="386" t="e">
        <f t="shared" si="1032"/>
        <v>#VALUE!</v>
      </c>
      <c r="MO240" s="386" t="e">
        <f t="shared" si="1032"/>
        <v>#VALUE!</v>
      </c>
      <c r="MP240" s="386" t="e">
        <f t="shared" si="1032"/>
        <v>#VALUE!</v>
      </c>
      <c r="MQ240" s="386" t="e">
        <f t="shared" si="1032"/>
        <v>#VALUE!</v>
      </c>
      <c r="MR240" s="386" t="e">
        <f t="shared" si="1032"/>
        <v>#VALUE!</v>
      </c>
      <c r="MS240" s="386" t="e">
        <f t="shared" si="1032"/>
        <v>#VALUE!</v>
      </c>
      <c r="MT240" s="386" t="e">
        <f t="shared" si="1032"/>
        <v>#VALUE!</v>
      </c>
      <c r="MU240" s="386" t="e">
        <f t="shared" si="1032"/>
        <v>#VALUE!</v>
      </c>
      <c r="MV240" s="386" t="e">
        <f t="shared" si="1032"/>
        <v>#VALUE!</v>
      </c>
      <c r="MW240" s="386" t="e">
        <f t="shared" si="1032"/>
        <v>#VALUE!</v>
      </c>
      <c r="MX240" s="386" t="e">
        <f t="shared" si="1032"/>
        <v>#VALUE!</v>
      </c>
      <c r="MY240" s="386" t="e">
        <f t="shared" si="1032"/>
        <v>#VALUE!</v>
      </c>
      <c r="MZ240" s="386" t="e">
        <f t="shared" si="1032"/>
        <v>#VALUE!</v>
      </c>
      <c r="NA240" s="386" t="e">
        <f t="shared" ref="NA240:PL240" si="1033">IF(OR(COUNT(NA7-NA8)=0,NA222="",NA223=""),"",NA228/(NA7-NA8))</f>
        <v>#VALUE!</v>
      </c>
      <c r="NB240" s="386" t="e">
        <f t="shared" si="1033"/>
        <v>#VALUE!</v>
      </c>
      <c r="NC240" s="386" t="e">
        <f t="shared" si="1033"/>
        <v>#VALUE!</v>
      </c>
      <c r="ND240" s="386" t="e">
        <f t="shared" si="1033"/>
        <v>#VALUE!</v>
      </c>
      <c r="NE240" s="386" t="e">
        <f t="shared" si="1033"/>
        <v>#VALUE!</v>
      </c>
      <c r="NF240" s="386" t="e">
        <f t="shared" si="1033"/>
        <v>#VALUE!</v>
      </c>
      <c r="NG240" s="386" t="e">
        <f t="shared" si="1033"/>
        <v>#VALUE!</v>
      </c>
      <c r="NH240" s="386" t="e">
        <f t="shared" si="1033"/>
        <v>#VALUE!</v>
      </c>
      <c r="NI240" s="386" t="e">
        <f t="shared" si="1033"/>
        <v>#VALUE!</v>
      </c>
      <c r="NJ240" s="386" t="e">
        <f t="shared" si="1033"/>
        <v>#VALUE!</v>
      </c>
      <c r="NK240" s="386" t="e">
        <f t="shared" si="1033"/>
        <v>#VALUE!</v>
      </c>
      <c r="NL240" s="386" t="e">
        <f t="shared" si="1033"/>
        <v>#VALUE!</v>
      </c>
      <c r="NM240" s="386" t="e">
        <f t="shared" si="1033"/>
        <v>#VALUE!</v>
      </c>
      <c r="NN240" s="386" t="e">
        <f t="shared" si="1033"/>
        <v>#VALUE!</v>
      </c>
      <c r="NO240" s="386" t="e">
        <f t="shared" si="1033"/>
        <v>#VALUE!</v>
      </c>
      <c r="NP240" s="386" t="e">
        <f t="shared" si="1033"/>
        <v>#VALUE!</v>
      </c>
      <c r="NQ240" s="386" t="e">
        <f t="shared" si="1033"/>
        <v>#VALUE!</v>
      </c>
      <c r="NR240" s="386" t="e">
        <f t="shared" si="1033"/>
        <v>#VALUE!</v>
      </c>
      <c r="NS240" s="386" t="e">
        <f t="shared" si="1033"/>
        <v>#VALUE!</v>
      </c>
      <c r="NT240" s="386" t="e">
        <f t="shared" si="1033"/>
        <v>#VALUE!</v>
      </c>
      <c r="NU240" s="386" t="e">
        <f t="shared" si="1033"/>
        <v>#VALUE!</v>
      </c>
      <c r="NV240" s="386" t="e">
        <f t="shared" si="1033"/>
        <v>#VALUE!</v>
      </c>
      <c r="NW240" s="386" t="e">
        <f t="shared" si="1033"/>
        <v>#VALUE!</v>
      </c>
      <c r="NX240" s="386" t="e">
        <f t="shared" si="1033"/>
        <v>#VALUE!</v>
      </c>
      <c r="NY240" s="386" t="e">
        <f t="shared" si="1033"/>
        <v>#VALUE!</v>
      </c>
      <c r="NZ240" s="386" t="e">
        <f t="shared" si="1033"/>
        <v>#VALUE!</v>
      </c>
      <c r="OA240" s="386" t="e">
        <f t="shared" si="1033"/>
        <v>#VALUE!</v>
      </c>
      <c r="OB240" s="386" t="e">
        <f t="shared" si="1033"/>
        <v>#VALUE!</v>
      </c>
      <c r="OC240" s="386" t="e">
        <f t="shared" si="1033"/>
        <v>#VALUE!</v>
      </c>
      <c r="OD240" s="386" t="e">
        <f t="shared" si="1033"/>
        <v>#VALUE!</v>
      </c>
      <c r="OE240" s="386" t="e">
        <f t="shared" si="1033"/>
        <v>#VALUE!</v>
      </c>
      <c r="OF240" s="386" t="e">
        <f t="shared" si="1033"/>
        <v>#VALUE!</v>
      </c>
      <c r="OG240" s="386" t="e">
        <f t="shared" si="1033"/>
        <v>#VALUE!</v>
      </c>
      <c r="OH240" s="386" t="e">
        <f t="shared" si="1033"/>
        <v>#VALUE!</v>
      </c>
      <c r="OI240" s="386" t="e">
        <f t="shared" si="1033"/>
        <v>#VALUE!</v>
      </c>
      <c r="OJ240" s="386" t="e">
        <f t="shared" si="1033"/>
        <v>#VALUE!</v>
      </c>
      <c r="OK240" s="386" t="e">
        <f t="shared" si="1033"/>
        <v>#VALUE!</v>
      </c>
      <c r="OL240" s="386" t="e">
        <f t="shared" si="1033"/>
        <v>#VALUE!</v>
      </c>
      <c r="OM240" s="386" t="e">
        <f t="shared" si="1033"/>
        <v>#VALUE!</v>
      </c>
      <c r="ON240" s="386" t="e">
        <f t="shared" si="1033"/>
        <v>#VALUE!</v>
      </c>
      <c r="OO240" s="386" t="e">
        <f t="shared" si="1033"/>
        <v>#VALUE!</v>
      </c>
      <c r="OP240" s="386" t="e">
        <f t="shared" si="1033"/>
        <v>#VALUE!</v>
      </c>
      <c r="OQ240" s="388" t="e">
        <f t="shared" si="1033"/>
        <v>#VALUE!</v>
      </c>
      <c r="OR240" s="388" t="e">
        <f t="shared" si="1033"/>
        <v>#VALUE!</v>
      </c>
      <c r="OS240" s="388" t="e">
        <f t="shared" si="1033"/>
        <v>#VALUE!</v>
      </c>
      <c r="OT240" s="388" t="e">
        <f t="shared" si="1033"/>
        <v>#VALUE!</v>
      </c>
      <c r="OU240" s="388" t="e">
        <f t="shared" si="1033"/>
        <v>#VALUE!</v>
      </c>
      <c r="OV240" s="388" t="e">
        <f t="shared" si="1033"/>
        <v>#VALUE!</v>
      </c>
      <c r="OW240" s="388" t="e">
        <f t="shared" si="1033"/>
        <v>#VALUE!</v>
      </c>
      <c r="OX240" s="388" t="e">
        <f t="shared" si="1033"/>
        <v>#VALUE!</v>
      </c>
      <c r="OY240" s="388" t="e">
        <f t="shared" si="1033"/>
        <v>#VALUE!</v>
      </c>
      <c r="OZ240" s="388" t="e">
        <f t="shared" si="1033"/>
        <v>#VALUE!</v>
      </c>
      <c r="PA240" s="388" t="e">
        <f t="shared" si="1033"/>
        <v>#VALUE!</v>
      </c>
      <c r="PB240" s="388" t="e">
        <f t="shared" si="1033"/>
        <v>#VALUE!</v>
      </c>
      <c r="PC240" s="388" t="e">
        <f t="shared" si="1033"/>
        <v>#VALUE!</v>
      </c>
      <c r="PD240" s="388" t="e">
        <f t="shared" si="1033"/>
        <v>#VALUE!</v>
      </c>
      <c r="PE240" s="388" t="e">
        <f t="shared" si="1033"/>
        <v>#VALUE!</v>
      </c>
      <c r="PF240" s="388" t="e">
        <f t="shared" si="1033"/>
        <v>#VALUE!</v>
      </c>
      <c r="PG240" s="388" t="e">
        <f t="shared" si="1033"/>
        <v>#VALUE!</v>
      </c>
      <c r="PH240" s="388" t="e">
        <f t="shared" si="1033"/>
        <v>#VALUE!</v>
      </c>
      <c r="PI240" s="388" t="e">
        <f t="shared" si="1033"/>
        <v>#VALUE!</v>
      </c>
      <c r="PJ240" s="388" t="e">
        <f t="shared" si="1033"/>
        <v>#VALUE!</v>
      </c>
      <c r="PK240" s="388" t="e">
        <f t="shared" si="1033"/>
        <v>#VALUE!</v>
      </c>
      <c r="PL240" s="388" t="e">
        <f t="shared" si="1033"/>
        <v>#VALUE!</v>
      </c>
      <c r="PM240" s="388" t="e">
        <f t="shared" ref="PM240:RX240" si="1034">IF(OR(COUNT(PM7-PM8)=0,PM222="",PM223=""),"",PM228/(PM7-PM8))</f>
        <v>#VALUE!</v>
      </c>
      <c r="PN240" s="388" t="e">
        <f t="shared" si="1034"/>
        <v>#VALUE!</v>
      </c>
      <c r="PO240" s="388" t="e">
        <f t="shared" si="1034"/>
        <v>#VALUE!</v>
      </c>
      <c r="PP240" s="388" t="e">
        <f t="shared" si="1034"/>
        <v>#VALUE!</v>
      </c>
      <c r="PQ240" s="388" t="e">
        <f t="shared" si="1034"/>
        <v>#VALUE!</v>
      </c>
      <c r="PR240" s="388" t="e">
        <f t="shared" si="1034"/>
        <v>#VALUE!</v>
      </c>
      <c r="PS240" s="388" t="e">
        <f t="shared" si="1034"/>
        <v>#VALUE!</v>
      </c>
      <c r="PT240" s="388" t="e">
        <f t="shared" si="1034"/>
        <v>#VALUE!</v>
      </c>
      <c r="PU240" s="388" t="e">
        <f t="shared" si="1034"/>
        <v>#VALUE!</v>
      </c>
      <c r="PV240" s="388" t="e">
        <f t="shared" si="1034"/>
        <v>#VALUE!</v>
      </c>
      <c r="PW240" s="388" t="e">
        <f t="shared" si="1034"/>
        <v>#VALUE!</v>
      </c>
      <c r="PX240" s="388" t="e">
        <f t="shared" si="1034"/>
        <v>#VALUE!</v>
      </c>
      <c r="PY240" s="388" t="e">
        <f t="shared" si="1034"/>
        <v>#VALUE!</v>
      </c>
      <c r="PZ240" s="388" t="e">
        <f t="shared" si="1034"/>
        <v>#VALUE!</v>
      </c>
      <c r="QA240" s="388" t="e">
        <f t="shared" si="1034"/>
        <v>#VALUE!</v>
      </c>
      <c r="QB240" s="388" t="e">
        <f t="shared" si="1034"/>
        <v>#VALUE!</v>
      </c>
      <c r="QC240" s="388" t="e">
        <f t="shared" si="1034"/>
        <v>#VALUE!</v>
      </c>
      <c r="QD240" s="388" t="e">
        <f t="shared" si="1034"/>
        <v>#VALUE!</v>
      </c>
      <c r="QE240" s="388" t="e">
        <f t="shared" si="1034"/>
        <v>#VALUE!</v>
      </c>
      <c r="QF240" s="388" t="e">
        <f t="shared" si="1034"/>
        <v>#VALUE!</v>
      </c>
      <c r="QG240" s="388" t="e">
        <f t="shared" si="1034"/>
        <v>#VALUE!</v>
      </c>
      <c r="QH240" s="388" t="e">
        <f t="shared" si="1034"/>
        <v>#VALUE!</v>
      </c>
      <c r="QI240" s="388" t="e">
        <f t="shared" si="1034"/>
        <v>#VALUE!</v>
      </c>
      <c r="QJ240" s="388" t="e">
        <f t="shared" si="1034"/>
        <v>#VALUE!</v>
      </c>
      <c r="QK240" s="388" t="e">
        <f t="shared" si="1034"/>
        <v>#VALUE!</v>
      </c>
      <c r="QL240" s="388" t="e">
        <f t="shared" si="1034"/>
        <v>#VALUE!</v>
      </c>
      <c r="QM240" s="388" t="e">
        <f t="shared" si="1034"/>
        <v>#VALUE!</v>
      </c>
      <c r="QN240" s="388" t="e">
        <f t="shared" si="1034"/>
        <v>#VALUE!</v>
      </c>
      <c r="QO240" s="388" t="e">
        <f t="shared" si="1034"/>
        <v>#VALUE!</v>
      </c>
      <c r="QP240" s="388" t="e">
        <f t="shared" si="1034"/>
        <v>#VALUE!</v>
      </c>
      <c r="QQ240" s="388" t="e">
        <f t="shared" si="1034"/>
        <v>#VALUE!</v>
      </c>
      <c r="QR240" s="388" t="e">
        <f t="shared" si="1034"/>
        <v>#VALUE!</v>
      </c>
      <c r="QS240" s="388" t="e">
        <f t="shared" si="1034"/>
        <v>#VALUE!</v>
      </c>
      <c r="QT240" s="388" t="e">
        <f t="shared" si="1034"/>
        <v>#VALUE!</v>
      </c>
      <c r="QU240" s="388" t="e">
        <f t="shared" si="1034"/>
        <v>#VALUE!</v>
      </c>
      <c r="QV240" s="388" t="e">
        <f t="shared" si="1034"/>
        <v>#VALUE!</v>
      </c>
      <c r="QW240" s="388" t="e">
        <f t="shared" si="1034"/>
        <v>#VALUE!</v>
      </c>
      <c r="QX240" s="388" t="e">
        <f t="shared" si="1034"/>
        <v>#VALUE!</v>
      </c>
      <c r="QY240" s="388" t="e">
        <f t="shared" si="1034"/>
        <v>#VALUE!</v>
      </c>
      <c r="QZ240" s="388" t="e">
        <f t="shared" si="1034"/>
        <v>#VALUE!</v>
      </c>
      <c r="RA240" s="388" t="e">
        <f t="shared" si="1034"/>
        <v>#VALUE!</v>
      </c>
      <c r="RB240" s="388" t="e">
        <f t="shared" si="1034"/>
        <v>#VALUE!</v>
      </c>
      <c r="RC240" s="388" t="e">
        <f t="shared" si="1034"/>
        <v>#VALUE!</v>
      </c>
      <c r="RD240" s="388" t="e">
        <f t="shared" si="1034"/>
        <v>#VALUE!</v>
      </c>
      <c r="RE240" s="388" t="e">
        <f t="shared" si="1034"/>
        <v>#VALUE!</v>
      </c>
      <c r="RF240" s="388" t="e">
        <f t="shared" si="1034"/>
        <v>#VALUE!</v>
      </c>
      <c r="RG240" s="388" t="e">
        <f t="shared" si="1034"/>
        <v>#VALUE!</v>
      </c>
      <c r="RH240" s="388" t="e">
        <f t="shared" si="1034"/>
        <v>#VALUE!</v>
      </c>
      <c r="RI240" s="388" t="e">
        <f t="shared" si="1034"/>
        <v>#VALUE!</v>
      </c>
      <c r="RJ240" s="388" t="e">
        <f t="shared" si="1034"/>
        <v>#VALUE!</v>
      </c>
      <c r="RK240" s="388" t="e">
        <f t="shared" si="1034"/>
        <v>#VALUE!</v>
      </c>
      <c r="RL240" s="388" t="e">
        <f t="shared" si="1034"/>
        <v>#VALUE!</v>
      </c>
      <c r="RM240" s="388" t="e">
        <f t="shared" si="1034"/>
        <v>#VALUE!</v>
      </c>
      <c r="RN240" s="388" t="e">
        <f t="shared" si="1034"/>
        <v>#VALUE!</v>
      </c>
      <c r="RO240" s="388" t="e">
        <f t="shared" si="1034"/>
        <v>#VALUE!</v>
      </c>
      <c r="RP240" s="388" t="e">
        <f t="shared" si="1034"/>
        <v>#VALUE!</v>
      </c>
      <c r="RQ240" s="388" t="e">
        <f t="shared" si="1034"/>
        <v>#VALUE!</v>
      </c>
      <c r="RR240" s="388" t="e">
        <f t="shared" si="1034"/>
        <v>#VALUE!</v>
      </c>
      <c r="RS240" s="388" t="e">
        <f t="shared" si="1034"/>
        <v>#VALUE!</v>
      </c>
      <c r="RT240" s="388" t="e">
        <f t="shared" si="1034"/>
        <v>#VALUE!</v>
      </c>
      <c r="RU240" s="388" t="e">
        <f t="shared" si="1034"/>
        <v>#VALUE!</v>
      </c>
      <c r="RV240" s="388" t="e">
        <f t="shared" si="1034"/>
        <v>#VALUE!</v>
      </c>
      <c r="RW240" s="388" t="e">
        <f t="shared" si="1034"/>
        <v>#VALUE!</v>
      </c>
      <c r="RX240" s="388" t="e">
        <f t="shared" si="1034"/>
        <v>#VALUE!</v>
      </c>
      <c r="RY240" s="388" t="e">
        <f t="shared" ref="RY240:UJ240" si="1035">IF(OR(COUNT(RY7-RY8)=0,RY222="",RY223=""),"",RY228/(RY7-RY8))</f>
        <v>#VALUE!</v>
      </c>
      <c r="RZ240" s="388" t="e">
        <f t="shared" si="1035"/>
        <v>#VALUE!</v>
      </c>
      <c r="SA240" s="388" t="e">
        <f t="shared" si="1035"/>
        <v>#VALUE!</v>
      </c>
      <c r="SB240" s="388" t="e">
        <f t="shared" si="1035"/>
        <v>#VALUE!</v>
      </c>
      <c r="SC240" s="388" t="e">
        <f t="shared" si="1035"/>
        <v>#VALUE!</v>
      </c>
      <c r="SD240" s="388" t="e">
        <f t="shared" si="1035"/>
        <v>#VALUE!</v>
      </c>
      <c r="SE240" s="388" t="e">
        <f t="shared" si="1035"/>
        <v>#VALUE!</v>
      </c>
      <c r="SF240" s="388" t="e">
        <f t="shared" si="1035"/>
        <v>#VALUE!</v>
      </c>
      <c r="SG240" s="388" t="e">
        <f t="shared" si="1035"/>
        <v>#VALUE!</v>
      </c>
      <c r="SH240" s="388" t="e">
        <f t="shared" si="1035"/>
        <v>#VALUE!</v>
      </c>
      <c r="SI240" s="388" t="e">
        <f t="shared" si="1035"/>
        <v>#VALUE!</v>
      </c>
      <c r="SJ240" s="388" t="e">
        <f t="shared" si="1035"/>
        <v>#VALUE!</v>
      </c>
      <c r="SK240" s="388" t="e">
        <f t="shared" si="1035"/>
        <v>#VALUE!</v>
      </c>
      <c r="SL240" s="388" t="e">
        <f t="shared" si="1035"/>
        <v>#VALUE!</v>
      </c>
      <c r="SM240" s="388" t="e">
        <f t="shared" si="1035"/>
        <v>#VALUE!</v>
      </c>
      <c r="SN240" s="388" t="e">
        <f t="shared" si="1035"/>
        <v>#VALUE!</v>
      </c>
      <c r="SO240" s="388" t="e">
        <f t="shared" si="1035"/>
        <v>#VALUE!</v>
      </c>
      <c r="SP240" s="388" t="e">
        <f t="shared" si="1035"/>
        <v>#VALUE!</v>
      </c>
      <c r="SQ240" s="388" t="e">
        <f t="shared" si="1035"/>
        <v>#VALUE!</v>
      </c>
      <c r="SR240" s="388" t="e">
        <f t="shared" si="1035"/>
        <v>#VALUE!</v>
      </c>
      <c r="SS240" s="388" t="e">
        <f t="shared" si="1035"/>
        <v>#VALUE!</v>
      </c>
      <c r="ST240" s="388" t="e">
        <f t="shared" si="1035"/>
        <v>#VALUE!</v>
      </c>
      <c r="SU240" s="388" t="e">
        <f t="shared" si="1035"/>
        <v>#VALUE!</v>
      </c>
      <c r="SV240" s="388" t="e">
        <f t="shared" si="1035"/>
        <v>#VALUE!</v>
      </c>
      <c r="SW240" s="388" t="e">
        <f t="shared" si="1035"/>
        <v>#VALUE!</v>
      </c>
      <c r="SX240" s="388" t="e">
        <f t="shared" si="1035"/>
        <v>#VALUE!</v>
      </c>
      <c r="SY240" s="388" t="e">
        <f t="shared" si="1035"/>
        <v>#VALUE!</v>
      </c>
      <c r="SZ240" s="388" t="e">
        <f t="shared" si="1035"/>
        <v>#VALUE!</v>
      </c>
      <c r="TA240" s="388" t="e">
        <f t="shared" si="1035"/>
        <v>#VALUE!</v>
      </c>
      <c r="TB240" s="388" t="e">
        <f t="shared" si="1035"/>
        <v>#VALUE!</v>
      </c>
      <c r="TC240" s="388" t="e">
        <f t="shared" si="1035"/>
        <v>#VALUE!</v>
      </c>
      <c r="TD240" s="388" t="e">
        <f t="shared" si="1035"/>
        <v>#VALUE!</v>
      </c>
      <c r="TE240" s="388" t="e">
        <f t="shared" si="1035"/>
        <v>#VALUE!</v>
      </c>
      <c r="TF240" s="388" t="e">
        <f t="shared" si="1035"/>
        <v>#VALUE!</v>
      </c>
      <c r="TG240" s="388" t="e">
        <f t="shared" si="1035"/>
        <v>#VALUE!</v>
      </c>
      <c r="TH240" s="388" t="e">
        <f t="shared" si="1035"/>
        <v>#VALUE!</v>
      </c>
      <c r="TI240" s="388" t="e">
        <f t="shared" si="1035"/>
        <v>#VALUE!</v>
      </c>
      <c r="TJ240" s="388" t="e">
        <f t="shared" si="1035"/>
        <v>#VALUE!</v>
      </c>
      <c r="TK240" s="388" t="e">
        <f t="shared" si="1035"/>
        <v>#VALUE!</v>
      </c>
      <c r="TL240" s="388" t="e">
        <f t="shared" si="1035"/>
        <v>#VALUE!</v>
      </c>
      <c r="TM240" s="388" t="e">
        <f t="shared" si="1035"/>
        <v>#VALUE!</v>
      </c>
      <c r="TN240" s="388" t="e">
        <f t="shared" si="1035"/>
        <v>#VALUE!</v>
      </c>
      <c r="TO240" s="388" t="e">
        <f t="shared" si="1035"/>
        <v>#VALUE!</v>
      </c>
      <c r="TP240" s="388" t="e">
        <f t="shared" si="1035"/>
        <v>#VALUE!</v>
      </c>
      <c r="TQ240" s="388" t="e">
        <f t="shared" si="1035"/>
        <v>#VALUE!</v>
      </c>
      <c r="TR240" s="388" t="e">
        <f t="shared" si="1035"/>
        <v>#VALUE!</v>
      </c>
      <c r="TS240" s="388" t="e">
        <f t="shared" si="1035"/>
        <v>#VALUE!</v>
      </c>
      <c r="TT240" s="388" t="e">
        <f t="shared" si="1035"/>
        <v>#VALUE!</v>
      </c>
      <c r="TU240" s="388" t="e">
        <f t="shared" si="1035"/>
        <v>#VALUE!</v>
      </c>
      <c r="TV240" s="388" t="e">
        <f t="shared" si="1035"/>
        <v>#VALUE!</v>
      </c>
      <c r="TW240" s="388" t="e">
        <f t="shared" si="1035"/>
        <v>#VALUE!</v>
      </c>
      <c r="TX240" s="388" t="e">
        <f t="shared" si="1035"/>
        <v>#VALUE!</v>
      </c>
      <c r="TY240" s="388" t="e">
        <f t="shared" si="1035"/>
        <v>#VALUE!</v>
      </c>
      <c r="TZ240" s="388" t="e">
        <f t="shared" si="1035"/>
        <v>#VALUE!</v>
      </c>
      <c r="UA240" s="388" t="e">
        <f t="shared" si="1035"/>
        <v>#VALUE!</v>
      </c>
      <c r="UB240" s="388" t="e">
        <f t="shared" si="1035"/>
        <v>#VALUE!</v>
      </c>
      <c r="UC240" s="388" t="e">
        <f t="shared" si="1035"/>
        <v>#VALUE!</v>
      </c>
      <c r="UD240" s="388" t="e">
        <f t="shared" si="1035"/>
        <v>#VALUE!</v>
      </c>
      <c r="UE240" s="388" t="e">
        <f t="shared" si="1035"/>
        <v>#VALUE!</v>
      </c>
      <c r="UF240" s="388" t="e">
        <f t="shared" si="1035"/>
        <v>#VALUE!</v>
      </c>
      <c r="UG240" s="388" t="e">
        <f t="shared" si="1035"/>
        <v>#VALUE!</v>
      </c>
      <c r="UH240" s="388" t="e">
        <f t="shared" si="1035"/>
        <v>#VALUE!</v>
      </c>
      <c r="UI240" s="388" t="e">
        <f t="shared" si="1035"/>
        <v>#VALUE!</v>
      </c>
      <c r="UJ240" s="388" t="e">
        <f t="shared" si="1035"/>
        <v>#VALUE!</v>
      </c>
      <c r="UK240" s="388" t="e">
        <f t="shared" ref="UK240:WI240" si="1036">IF(OR(COUNT(UK7-UK8)=0,UK222="",UK223=""),"",UK228/(UK7-UK8))</f>
        <v>#VALUE!</v>
      </c>
      <c r="UL240" s="388" t="e">
        <f t="shared" si="1036"/>
        <v>#VALUE!</v>
      </c>
      <c r="UM240" s="388" t="e">
        <f t="shared" si="1036"/>
        <v>#VALUE!</v>
      </c>
      <c r="UN240" s="388" t="e">
        <f t="shared" si="1036"/>
        <v>#VALUE!</v>
      </c>
      <c r="UO240" s="388" t="e">
        <f t="shared" si="1036"/>
        <v>#VALUE!</v>
      </c>
      <c r="UP240" s="388" t="e">
        <f t="shared" si="1036"/>
        <v>#VALUE!</v>
      </c>
      <c r="UQ240" s="388" t="e">
        <f t="shared" si="1036"/>
        <v>#VALUE!</v>
      </c>
      <c r="UR240" s="388" t="e">
        <f t="shared" si="1036"/>
        <v>#VALUE!</v>
      </c>
      <c r="US240" s="388" t="e">
        <f t="shared" si="1036"/>
        <v>#VALUE!</v>
      </c>
      <c r="UT240" s="388" t="e">
        <f t="shared" si="1036"/>
        <v>#VALUE!</v>
      </c>
      <c r="UU240" s="388" t="e">
        <f t="shared" si="1036"/>
        <v>#VALUE!</v>
      </c>
      <c r="UV240" s="388" t="e">
        <f t="shared" si="1036"/>
        <v>#VALUE!</v>
      </c>
      <c r="UW240" s="388" t="e">
        <f t="shared" si="1036"/>
        <v>#VALUE!</v>
      </c>
      <c r="UX240" s="388" t="e">
        <f t="shared" si="1036"/>
        <v>#VALUE!</v>
      </c>
      <c r="UY240" s="388" t="e">
        <f t="shared" si="1036"/>
        <v>#VALUE!</v>
      </c>
      <c r="UZ240" s="388" t="e">
        <f t="shared" si="1036"/>
        <v>#VALUE!</v>
      </c>
      <c r="VA240" s="388" t="e">
        <f t="shared" si="1036"/>
        <v>#VALUE!</v>
      </c>
      <c r="VB240" s="388" t="e">
        <f t="shared" si="1036"/>
        <v>#VALUE!</v>
      </c>
      <c r="VC240" s="388" t="e">
        <f t="shared" si="1036"/>
        <v>#VALUE!</v>
      </c>
      <c r="VD240" s="388" t="e">
        <f t="shared" si="1036"/>
        <v>#VALUE!</v>
      </c>
      <c r="VE240" s="388" t="e">
        <f t="shared" si="1036"/>
        <v>#VALUE!</v>
      </c>
      <c r="VF240" s="388" t="e">
        <f t="shared" si="1036"/>
        <v>#VALUE!</v>
      </c>
      <c r="VG240" s="388" t="e">
        <f t="shared" si="1036"/>
        <v>#VALUE!</v>
      </c>
      <c r="VH240" s="388" t="e">
        <f t="shared" si="1036"/>
        <v>#VALUE!</v>
      </c>
      <c r="VI240" s="388" t="e">
        <f t="shared" si="1036"/>
        <v>#VALUE!</v>
      </c>
      <c r="VJ240" s="388" t="e">
        <f t="shared" si="1036"/>
        <v>#VALUE!</v>
      </c>
      <c r="VK240" s="388" t="e">
        <f t="shared" si="1036"/>
        <v>#VALUE!</v>
      </c>
      <c r="VL240" s="388" t="e">
        <f t="shared" si="1036"/>
        <v>#VALUE!</v>
      </c>
      <c r="VM240" s="388" t="e">
        <f t="shared" si="1036"/>
        <v>#VALUE!</v>
      </c>
      <c r="VN240" s="388" t="e">
        <f t="shared" si="1036"/>
        <v>#VALUE!</v>
      </c>
      <c r="VO240" s="388" t="e">
        <f t="shared" si="1036"/>
        <v>#VALUE!</v>
      </c>
      <c r="VP240" s="388" t="e">
        <f t="shared" si="1036"/>
        <v>#VALUE!</v>
      </c>
      <c r="VQ240" s="388" t="e">
        <f t="shared" si="1036"/>
        <v>#VALUE!</v>
      </c>
      <c r="VR240" s="388" t="e">
        <f t="shared" si="1036"/>
        <v>#VALUE!</v>
      </c>
      <c r="VS240" s="388" t="e">
        <f t="shared" si="1036"/>
        <v>#VALUE!</v>
      </c>
      <c r="VT240" s="388" t="e">
        <f t="shared" si="1036"/>
        <v>#VALUE!</v>
      </c>
      <c r="VU240" s="388" t="e">
        <f t="shared" si="1036"/>
        <v>#VALUE!</v>
      </c>
      <c r="VV240" s="388" t="e">
        <f t="shared" si="1036"/>
        <v>#VALUE!</v>
      </c>
      <c r="VW240" s="388" t="e">
        <f t="shared" si="1036"/>
        <v>#VALUE!</v>
      </c>
      <c r="VX240" s="388" t="e">
        <f t="shared" si="1036"/>
        <v>#VALUE!</v>
      </c>
      <c r="VY240" s="388" t="e">
        <f t="shared" si="1036"/>
        <v>#VALUE!</v>
      </c>
      <c r="VZ240" s="388" t="e">
        <f t="shared" si="1036"/>
        <v>#VALUE!</v>
      </c>
      <c r="WA240" s="388" t="e">
        <f t="shared" si="1036"/>
        <v>#VALUE!</v>
      </c>
      <c r="WB240" s="388" t="e">
        <f t="shared" si="1036"/>
        <v>#VALUE!</v>
      </c>
      <c r="WC240" s="388" t="e">
        <f t="shared" si="1036"/>
        <v>#VALUE!</v>
      </c>
      <c r="WD240" s="388" t="e">
        <f t="shared" si="1036"/>
        <v>#VALUE!</v>
      </c>
      <c r="WE240" s="388" t="e">
        <f t="shared" si="1036"/>
        <v>#VALUE!</v>
      </c>
      <c r="WF240" s="388" t="e">
        <f t="shared" si="1036"/>
        <v>#VALUE!</v>
      </c>
      <c r="WG240" s="388" t="e">
        <f t="shared" si="1036"/>
        <v>#VALUE!</v>
      </c>
      <c r="WH240" s="388" t="e">
        <f t="shared" si="1036"/>
        <v>#VALUE!</v>
      </c>
      <c r="WI240" s="386" t="e">
        <f t="shared" si="1036"/>
        <v>#VALUE!</v>
      </c>
    </row>
    <row r="241" spans="1:607">
      <c r="A241" s="348"/>
      <c r="B241" s="360" t="s">
        <v>973</v>
      </c>
      <c r="C241" s="348"/>
      <c r="D241" s="348"/>
      <c r="E241" s="348"/>
      <c r="F241" s="348"/>
      <c r="G241" s="361" t="str">
        <f t="shared" si="734"/>
        <v/>
      </c>
      <c r="H241" s="361" t="str">
        <f t="shared" si="735"/>
        <v/>
      </c>
      <c r="I241" s="397"/>
      <c r="J241" s="348"/>
      <c r="K241" s="348"/>
      <c r="L241" s="348"/>
      <c r="M241" s="348"/>
      <c r="N241" s="400"/>
      <c r="O241" s="400"/>
      <c r="P241" s="400"/>
      <c r="Q241" s="400"/>
      <c r="R241" s="400"/>
      <c r="S241" s="400"/>
      <c r="T241" s="400"/>
      <c r="U241" s="400"/>
      <c r="V241" s="400"/>
      <c r="W241" s="400"/>
      <c r="X241" s="400"/>
      <c r="Y241" s="400"/>
      <c r="Z241" s="400"/>
      <c r="AA241" s="400"/>
      <c r="AB241" s="400"/>
      <c r="AC241" s="400"/>
      <c r="AD241" s="400"/>
      <c r="AE241" s="400"/>
      <c r="AF241" s="400"/>
      <c r="AG241" s="400"/>
      <c r="AH241" s="400"/>
      <c r="AI241" s="400"/>
      <c r="AJ241" s="400"/>
      <c r="AK241" s="400"/>
      <c r="AL241" s="400"/>
      <c r="AM241" s="400"/>
      <c r="AN241" s="400"/>
      <c r="AO241" s="400"/>
      <c r="AP241" s="400"/>
      <c r="AQ241" s="400"/>
      <c r="AR241" s="400"/>
      <c r="AS241" s="400"/>
      <c r="AT241" s="400"/>
      <c r="AU241" s="400"/>
      <c r="AV241" s="400"/>
      <c r="AW241" s="400"/>
      <c r="AX241" s="400"/>
      <c r="AY241" s="400"/>
      <c r="AZ241" s="400"/>
      <c r="BA241" s="400"/>
      <c r="BB241" s="400"/>
      <c r="BC241" s="400"/>
      <c r="BD241" s="400"/>
      <c r="BE241" s="400"/>
      <c r="BF241" s="400"/>
      <c r="BG241" s="400"/>
      <c r="BH241" s="400"/>
      <c r="BI241" s="400"/>
      <c r="BJ241" s="400"/>
      <c r="BK241" s="400"/>
      <c r="BL241" s="400"/>
      <c r="BM241" s="400"/>
      <c r="BN241" s="400"/>
      <c r="BO241" s="400"/>
      <c r="BP241" s="400"/>
      <c r="BQ241" s="400"/>
      <c r="BR241" s="400"/>
      <c r="BS241" s="400"/>
      <c r="BT241" s="400"/>
      <c r="BU241" s="400"/>
      <c r="BV241" s="400"/>
      <c r="BW241" s="400"/>
      <c r="BX241" s="400"/>
      <c r="BY241" s="400"/>
      <c r="BZ241" s="400"/>
      <c r="CA241" s="400"/>
      <c r="CB241" s="400"/>
      <c r="CC241" s="400"/>
      <c r="CD241" s="400"/>
      <c r="CE241" s="400"/>
      <c r="CF241" s="400"/>
      <c r="CG241" s="400"/>
      <c r="CH241" s="400"/>
      <c r="CI241" s="400"/>
      <c r="CJ241" s="400"/>
      <c r="CK241" s="400"/>
      <c r="CL241" s="400"/>
      <c r="CM241" s="400"/>
      <c r="CN241" s="400"/>
      <c r="CO241" s="400"/>
      <c r="CP241" s="400"/>
      <c r="CQ241" s="400"/>
      <c r="CR241" s="400"/>
      <c r="CS241" s="400"/>
      <c r="CT241" s="400"/>
      <c r="CU241" s="400"/>
      <c r="CV241" s="400"/>
      <c r="CW241" s="400"/>
      <c r="CX241" s="400"/>
      <c r="CY241" s="400"/>
      <c r="CZ241" s="362"/>
      <c r="DA241" s="907"/>
      <c r="DB241" s="899" t="s">
        <v>1395</v>
      </c>
      <c r="DC241" s="899"/>
      <c r="DD241" s="386" t="e">
        <f>IF(OR(COUNT(DD7-DD8)=0,COUNT(DD116:DD125)&lt;2,DD223=""),"",DD229/(DD7-DD8))</f>
        <v>#VALUE!</v>
      </c>
      <c r="DE241" s="386" t="e">
        <f t="shared" ref="DE241:FP241" si="1037">IF(OR(COUNT(DE7-DE8)=0,COUNT(DE116:DE125)&lt;2,DE223=""),"",DE229/(DE7-DE8))</f>
        <v>#VALUE!</v>
      </c>
      <c r="DF241" s="386" t="e">
        <f t="shared" si="1037"/>
        <v>#VALUE!</v>
      </c>
      <c r="DG241" s="386" t="e">
        <f t="shared" si="1037"/>
        <v>#VALUE!</v>
      </c>
      <c r="DH241" s="386" t="e">
        <f t="shared" si="1037"/>
        <v>#VALUE!</v>
      </c>
      <c r="DI241" s="386" t="e">
        <f t="shared" si="1037"/>
        <v>#VALUE!</v>
      </c>
      <c r="DJ241" s="386" t="e">
        <f t="shared" si="1037"/>
        <v>#VALUE!</v>
      </c>
      <c r="DK241" s="386" t="e">
        <f t="shared" si="1037"/>
        <v>#VALUE!</v>
      </c>
      <c r="DL241" s="386" t="e">
        <f t="shared" si="1037"/>
        <v>#VALUE!</v>
      </c>
      <c r="DM241" s="386" t="e">
        <f t="shared" si="1037"/>
        <v>#VALUE!</v>
      </c>
      <c r="DN241" s="386" t="e">
        <f t="shared" si="1037"/>
        <v>#VALUE!</v>
      </c>
      <c r="DO241" s="386" t="e">
        <f t="shared" si="1037"/>
        <v>#VALUE!</v>
      </c>
      <c r="DP241" s="386" t="e">
        <f t="shared" si="1037"/>
        <v>#VALUE!</v>
      </c>
      <c r="DQ241" s="386" t="e">
        <f t="shared" si="1037"/>
        <v>#VALUE!</v>
      </c>
      <c r="DR241" s="386" t="e">
        <f t="shared" si="1037"/>
        <v>#VALUE!</v>
      </c>
      <c r="DS241" s="386" t="e">
        <f t="shared" si="1037"/>
        <v>#VALUE!</v>
      </c>
      <c r="DT241" s="386" t="e">
        <f t="shared" si="1037"/>
        <v>#VALUE!</v>
      </c>
      <c r="DU241" s="386" t="e">
        <f t="shared" si="1037"/>
        <v>#VALUE!</v>
      </c>
      <c r="DV241" s="386" t="e">
        <f t="shared" si="1037"/>
        <v>#VALUE!</v>
      </c>
      <c r="DW241" s="386" t="e">
        <f t="shared" si="1037"/>
        <v>#VALUE!</v>
      </c>
      <c r="DX241" s="387" t="e">
        <f t="shared" si="1037"/>
        <v>#VALUE!</v>
      </c>
      <c r="DY241" s="386" t="e">
        <f t="shared" si="1037"/>
        <v>#VALUE!</v>
      </c>
      <c r="DZ241" s="386" t="e">
        <f t="shared" si="1037"/>
        <v>#VALUE!</v>
      </c>
      <c r="EA241" s="386" t="e">
        <f t="shared" si="1037"/>
        <v>#VALUE!</v>
      </c>
      <c r="EB241" s="386" t="e">
        <f t="shared" si="1037"/>
        <v>#VALUE!</v>
      </c>
      <c r="EC241" s="386" t="e">
        <f t="shared" si="1037"/>
        <v>#VALUE!</v>
      </c>
      <c r="ED241" s="386" t="e">
        <f t="shared" si="1037"/>
        <v>#VALUE!</v>
      </c>
      <c r="EE241" s="386" t="e">
        <f t="shared" si="1037"/>
        <v>#VALUE!</v>
      </c>
      <c r="EF241" s="386" t="e">
        <f t="shared" si="1037"/>
        <v>#VALUE!</v>
      </c>
      <c r="EG241" s="386" t="e">
        <f t="shared" si="1037"/>
        <v>#VALUE!</v>
      </c>
      <c r="EH241" s="386" t="e">
        <f t="shared" si="1037"/>
        <v>#VALUE!</v>
      </c>
      <c r="EI241" s="386" t="e">
        <f t="shared" si="1037"/>
        <v>#VALUE!</v>
      </c>
      <c r="EJ241" s="386" t="e">
        <f t="shared" si="1037"/>
        <v>#VALUE!</v>
      </c>
      <c r="EK241" s="386" t="e">
        <f t="shared" si="1037"/>
        <v>#VALUE!</v>
      </c>
      <c r="EL241" s="386" t="e">
        <f t="shared" si="1037"/>
        <v>#VALUE!</v>
      </c>
      <c r="EM241" s="386" t="e">
        <f t="shared" si="1037"/>
        <v>#VALUE!</v>
      </c>
      <c r="EN241" s="386" t="e">
        <f t="shared" si="1037"/>
        <v>#VALUE!</v>
      </c>
      <c r="EO241" s="386" t="e">
        <f t="shared" si="1037"/>
        <v>#VALUE!</v>
      </c>
      <c r="EP241" s="386" t="e">
        <f t="shared" si="1037"/>
        <v>#VALUE!</v>
      </c>
      <c r="EQ241" s="386" t="e">
        <f t="shared" si="1037"/>
        <v>#VALUE!</v>
      </c>
      <c r="ER241" s="386" t="e">
        <f t="shared" si="1037"/>
        <v>#VALUE!</v>
      </c>
      <c r="ES241" s="386" t="e">
        <f t="shared" si="1037"/>
        <v>#VALUE!</v>
      </c>
      <c r="ET241" s="386" t="e">
        <f t="shared" si="1037"/>
        <v>#VALUE!</v>
      </c>
      <c r="EU241" s="386" t="e">
        <f t="shared" si="1037"/>
        <v>#VALUE!</v>
      </c>
      <c r="EV241" s="386" t="e">
        <f t="shared" si="1037"/>
        <v>#VALUE!</v>
      </c>
      <c r="EW241" s="386" t="e">
        <f t="shared" si="1037"/>
        <v>#VALUE!</v>
      </c>
      <c r="EX241" s="386" t="e">
        <f t="shared" si="1037"/>
        <v>#VALUE!</v>
      </c>
      <c r="EY241" s="386" t="e">
        <f t="shared" si="1037"/>
        <v>#VALUE!</v>
      </c>
      <c r="EZ241" s="386" t="e">
        <f t="shared" si="1037"/>
        <v>#VALUE!</v>
      </c>
      <c r="FA241" s="386" t="e">
        <f t="shared" si="1037"/>
        <v>#VALUE!</v>
      </c>
      <c r="FB241" s="386" t="e">
        <f t="shared" si="1037"/>
        <v>#VALUE!</v>
      </c>
      <c r="FC241" s="386" t="e">
        <f t="shared" si="1037"/>
        <v>#VALUE!</v>
      </c>
      <c r="FD241" s="386" t="e">
        <f t="shared" si="1037"/>
        <v>#VALUE!</v>
      </c>
      <c r="FE241" s="386" t="e">
        <f t="shared" si="1037"/>
        <v>#VALUE!</v>
      </c>
      <c r="FF241" s="386" t="e">
        <f t="shared" si="1037"/>
        <v>#VALUE!</v>
      </c>
      <c r="FG241" s="386" t="e">
        <f t="shared" si="1037"/>
        <v>#VALUE!</v>
      </c>
      <c r="FH241" s="386" t="e">
        <f t="shared" si="1037"/>
        <v>#VALUE!</v>
      </c>
      <c r="FI241" s="386" t="e">
        <f t="shared" si="1037"/>
        <v>#VALUE!</v>
      </c>
      <c r="FJ241" s="386" t="e">
        <f t="shared" si="1037"/>
        <v>#VALUE!</v>
      </c>
      <c r="FK241" s="386" t="e">
        <f t="shared" si="1037"/>
        <v>#VALUE!</v>
      </c>
      <c r="FL241" s="386" t="e">
        <f t="shared" si="1037"/>
        <v>#VALUE!</v>
      </c>
      <c r="FM241" s="386" t="e">
        <f t="shared" si="1037"/>
        <v>#VALUE!</v>
      </c>
      <c r="FN241" s="386" t="e">
        <f t="shared" si="1037"/>
        <v>#VALUE!</v>
      </c>
      <c r="FO241" s="386" t="e">
        <f t="shared" si="1037"/>
        <v>#VALUE!</v>
      </c>
      <c r="FP241" s="386" t="e">
        <f t="shared" si="1037"/>
        <v>#VALUE!</v>
      </c>
      <c r="FQ241" s="386" t="e">
        <f t="shared" ref="FQ241:IB241" si="1038">IF(OR(COUNT(FQ7-FQ8)=0,COUNT(FQ116:FQ125)&lt;2,FQ223=""),"",FQ229/(FQ7-FQ8))</f>
        <v>#VALUE!</v>
      </c>
      <c r="FR241" s="386" t="e">
        <f t="shared" si="1038"/>
        <v>#VALUE!</v>
      </c>
      <c r="FS241" s="386" t="e">
        <f t="shared" si="1038"/>
        <v>#VALUE!</v>
      </c>
      <c r="FT241" s="386" t="e">
        <f t="shared" si="1038"/>
        <v>#VALUE!</v>
      </c>
      <c r="FU241" s="386" t="e">
        <f t="shared" si="1038"/>
        <v>#VALUE!</v>
      </c>
      <c r="FV241" s="386" t="e">
        <f t="shared" si="1038"/>
        <v>#VALUE!</v>
      </c>
      <c r="FW241" s="386" t="e">
        <f t="shared" si="1038"/>
        <v>#VALUE!</v>
      </c>
      <c r="FX241" s="386" t="e">
        <f t="shared" si="1038"/>
        <v>#VALUE!</v>
      </c>
      <c r="FY241" s="386" t="e">
        <f t="shared" si="1038"/>
        <v>#VALUE!</v>
      </c>
      <c r="FZ241" s="386" t="e">
        <f t="shared" si="1038"/>
        <v>#VALUE!</v>
      </c>
      <c r="GA241" s="386" t="e">
        <f t="shared" si="1038"/>
        <v>#VALUE!</v>
      </c>
      <c r="GB241" s="386" t="e">
        <f t="shared" si="1038"/>
        <v>#VALUE!</v>
      </c>
      <c r="GC241" s="386" t="e">
        <f t="shared" si="1038"/>
        <v>#VALUE!</v>
      </c>
      <c r="GD241" s="386" t="e">
        <f t="shared" si="1038"/>
        <v>#VALUE!</v>
      </c>
      <c r="GE241" s="386" t="e">
        <f t="shared" si="1038"/>
        <v>#VALUE!</v>
      </c>
      <c r="GF241" s="386" t="e">
        <f t="shared" si="1038"/>
        <v>#VALUE!</v>
      </c>
      <c r="GG241" s="386" t="e">
        <f t="shared" si="1038"/>
        <v>#VALUE!</v>
      </c>
      <c r="GH241" s="386" t="e">
        <f t="shared" si="1038"/>
        <v>#VALUE!</v>
      </c>
      <c r="GI241" s="386" t="e">
        <f t="shared" si="1038"/>
        <v>#VALUE!</v>
      </c>
      <c r="GJ241" s="386" t="e">
        <f t="shared" si="1038"/>
        <v>#VALUE!</v>
      </c>
      <c r="GK241" s="386" t="e">
        <f t="shared" si="1038"/>
        <v>#VALUE!</v>
      </c>
      <c r="GL241" s="386" t="e">
        <f t="shared" si="1038"/>
        <v>#VALUE!</v>
      </c>
      <c r="GM241" s="386" t="e">
        <f t="shared" si="1038"/>
        <v>#VALUE!</v>
      </c>
      <c r="GN241" s="386" t="e">
        <f t="shared" si="1038"/>
        <v>#VALUE!</v>
      </c>
      <c r="GO241" s="386" t="e">
        <f t="shared" si="1038"/>
        <v>#VALUE!</v>
      </c>
      <c r="GP241" s="386" t="e">
        <f t="shared" si="1038"/>
        <v>#VALUE!</v>
      </c>
      <c r="GQ241" s="386" t="e">
        <f t="shared" si="1038"/>
        <v>#VALUE!</v>
      </c>
      <c r="GR241" s="386" t="e">
        <f t="shared" si="1038"/>
        <v>#VALUE!</v>
      </c>
      <c r="GS241" s="386" t="e">
        <f t="shared" si="1038"/>
        <v>#VALUE!</v>
      </c>
      <c r="GT241" s="386" t="e">
        <f t="shared" si="1038"/>
        <v>#VALUE!</v>
      </c>
      <c r="GU241" s="386" t="e">
        <f t="shared" si="1038"/>
        <v>#VALUE!</v>
      </c>
      <c r="GV241" s="386" t="e">
        <f t="shared" si="1038"/>
        <v>#VALUE!</v>
      </c>
      <c r="GW241" s="386" t="e">
        <f t="shared" si="1038"/>
        <v>#VALUE!</v>
      </c>
      <c r="GX241" s="386" t="e">
        <f t="shared" si="1038"/>
        <v>#VALUE!</v>
      </c>
      <c r="GY241" s="386" t="e">
        <f t="shared" si="1038"/>
        <v>#VALUE!</v>
      </c>
      <c r="GZ241" s="386" t="e">
        <f t="shared" si="1038"/>
        <v>#VALUE!</v>
      </c>
      <c r="HA241" s="386" t="e">
        <f t="shared" si="1038"/>
        <v>#VALUE!</v>
      </c>
      <c r="HB241" s="386" t="e">
        <f t="shared" si="1038"/>
        <v>#VALUE!</v>
      </c>
      <c r="HC241" s="386" t="e">
        <f t="shared" si="1038"/>
        <v>#VALUE!</v>
      </c>
      <c r="HD241" s="386" t="e">
        <f t="shared" si="1038"/>
        <v>#VALUE!</v>
      </c>
      <c r="HE241" s="386" t="e">
        <f t="shared" si="1038"/>
        <v>#VALUE!</v>
      </c>
      <c r="HF241" s="386" t="e">
        <f t="shared" si="1038"/>
        <v>#VALUE!</v>
      </c>
      <c r="HG241" s="386" t="e">
        <f t="shared" si="1038"/>
        <v>#VALUE!</v>
      </c>
      <c r="HH241" s="386" t="e">
        <f t="shared" si="1038"/>
        <v>#VALUE!</v>
      </c>
      <c r="HI241" s="386" t="e">
        <f t="shared" si="1038"/>
        <v>#VALUE!</v>
      </c>
      <c r="HJ241" s="386" t="e">
        <f t="shared" si="1038"/>
        <v>#VALUE!</v>
      </c>
      <c r="HK241" s="386" t="e">
        <f t="shared" si="1038"/>
        <v>#VALUE!</v>
      </c>
      <c r="HL241" s="386" t="e">
        <f t="shared" si="1038"/>
        <v>#VALUE!</v>
      </c>
      <c r="HM241" s="386" t="e">
        <f t="shared" si="1038"/>
        <v>#VALUE!</v>
      </c>
      <c r="HN241" s="386" t="e">
        <f t="shared" si="1038"/>
        <v>#VALUE!</v>
      </c>
      <c r="HO241" s="386" t="e">
        <f t="shared" si="1038"/>
        <v>#VALUE!</v>
      </c>
      <c r="HP241" s="386" t="e">
        <f t="shared" si="1038"/>
        <v>#VALUE!</v>
      </c>
      <c r="HQ241" s="386" t="e">
        <f t="shared" si="1038"/>
        <v>#VALUE!</v>
      </c>
      <c r="HR241" s="386" t="e">
        <f t="shared" si="1038"/>
        <v>#VALUE!</v>
      </c>
      <c r="HS241" s="386" t="e">
        <f t="shared" si="1038"/>
        <v>#VALUE!</v>
      </c>
      <c r="HT241" s="386" t="e">
        <f t="shared" si="1038"/>
        <v>#VALUE!</v>
      </c>
      <c r="HU241" s="386" t="e">
        <f t="shared" si="1038"/>
        <v>#VALUE!</v>
      </c>
      <c r="HV241" s="386" t="e">
        <f t="shared" si="1038"/>
        <v>#VALUE!</v>
      </c>
      <c r="HW241" s="386" t="e">
        <f t="shared" si="1038"/>
        <v>#VALUE!</v>
      </c>
      <c r="HX241" s="386" t="e">
        <f t="shared" si="1038"/>
        <v>#VALUE!</v>
      </c>
      <c r="HY241" s="386" t="e">
        <f t="shared" si="1038"/>
        <v>#VALUE!</v>
      </c>
      <c r="HZ241" s="386" t="e">
        <f t="shared" si="1038"/>
        <v>#VALUE!</v>
      </c>
      <c r="IA241" s="386" t="e">
        <f t="shared" si="1038"/>
        <v>#VALUE!</v>
      </c>
      <c r="IB241" s="386" t="e">
        <f t="shared" si="1038"/>
        <v>#VALUE!</v>
      </c>
      <c r="IC241" s="386" t="e">
        <f t="shared" ref="IC241:KN241" si="1039">IF(OR(COUNT(IC7-IC8)=0,COUNT(IC116:IC125)&lt;2,IC223=""),"",IC229/(IC7-IC8))</f>
        <v>#VALUE!</v>
      </c>
      <c r="ID241" s="386" t="e">
        <f t="shared" si="1039"/>
        <v>#VALUE!</v>
      </c>
      <c r="IE241" s="386" t="e">
        <f t="shared" si="1039"/>
        <v>#VALUE!</v>
      </c>
      <c r="IF241" s="386" t="e">
        <f t="shared" si="1039"/>
        <v>#VALUE!</v>
      </c>
      <c r="IG241" s="386" t="e">
        <f t="shared" si="1039"/>
        <v>#VALUE!</v>
      </c>
      <c r="IH241" s="386" t="e">
        <f t="shared" si="1039"/>
        <v>#VALUE!</v>
      </c>
      <c r="II241" s="386" t="e">
        <f t="shared" si="1039"/>
        <v>#VALUE!</v>
      </c>
      <c r="IJ241" s="386" t="e">
        <f t="shared" si="1039"/>
        <v>#VALUE!</v>
      </c>
      <c r="IK241" s="386" t="e">
        <f t="shared" si="1039"/>
        <v>#VALUE!</v>
      </c>
      <c r="IL241" s="386" t="e">
        <f t="shared" si="1039"/>
        <v>#VALUE!</v>
      </c>
      <c r="IM241" s="386" t="e">
        <f t="shared" si="1039"/>
        <v>#VALUE!</v>
      </c>
      <c r="IN241" s="386" t="e">
        <f t="shared" si="1039"/>
        <v>#VALUE!</v>
      </c>
      <c r="IO241" s="386" t="e">
        <f t="shared" si="1039"/>
        <v>#VALUE!</v>
      </c>
      <c r="IP241" s="386" t="e">
        <f t="shared" si="1039"/>
        <v>#VALUE!</v>
      </c>
      <c r="IQ241" s="386" t="e">
        <f t="shared" si="1039"/>
        <v>#VALUE!</v>
      </c>
      <c r="IR241" s="386" t="e">
        <f t="shared" si="1039"/>
        <v>#VALUE!</v>
      </c>
      <c r="IS241" s="386" t="e">
        <f t="shared" si="1039"/>
        <v>#VALUE!</v>
      </c>
      <c r="IT241" s="386" t="e">
        <f t="shared" si="1039"/>
        <v>#VALUE!</v>
      </c>
      <c r="IU241" s="386" t="e">
        <f t="shared" si="1039"/>
        <v>#VALUE!</v>
      </c>
      <c r="IV241" s="386" t="e">
        <f t="shared" si="1039"/>
        <v>#VALUE!</v>
      </c>
      <c r="IW241" s="386" t="e">
        <f t="shared" si="1039"/>
        <v>#VALUE!</v>
      </c>
      <c r="IX241" s="386" t="e">
        <f t="shared" si="1039"/>
        <v>#VALUE!</v>
      </c>
      <c r="IY241" s="386" t="e">
        <f t="shared" si="1039"/>
        <v>#VALUE!</v>
      </c>
      <c r="IZ241" s="386" t="e">
        <f t="shared" si="1039"/>
        <v>#VALUE!</v>
      </c>
      <c r="JA241" s="386" t="e">
        <f t="shared" si="1039"/>
        <v>#VALUE!</v>
      </c>
      <c r="JB241" s="386" t="e">
        <f t="shared" si="1039"/>
        <v>#VALUE!</v>
      </c>
      <c r="JC241" s="386" t="e">
        <f t="shared" si="1039"/>
        <v>#VALUE!</v>
      </c>
      <c r="JD241" s="386" t="e">
        <f t="shared" si="1039"/>
        <v>#VALUE!</v>
      </c>
      <c r="JE241" s="386" t="e">
        <f t="shared" si="1039"/>
        <v>#VALUE!</v>
      </c>
      <c r="JF241" s="386" t="e">
        <f t="shared" si="1039"/>
        <v>#VALUE!</v>
      </c>
      <c r="JG241" s="386" t="e">
        <f t="shared" si="1039"/>
        <v>#VALUE!</v>
      </c>
      <c r="JH241" s="386" t="e">
        <f t="shared" si="1039"/>
        <v>#VALUE!</v>
      </c>
      <c r="JI241" s="386" t="e">
        <f t="shared" si="1039"/>
        <v>#VALUE!</v>
      </c>
      <c r="JJ241" s="386" t="e">
        <f t="shared" si="1039"/>
        <v>#VALUE!</v>
      </c>
      <c r="JK241" s="386" t="e">
        <f t="shared" si="1039"/>
        <v>#VALUE!</v>
      </c>
      <c r="JL241" s="386" t="e">
        <f t="shared" si="1039"/>
        <v>#VALUE!</v>
      </c>
      <c r="JM241" s="386" t="e">
        <f t="shared" si="1039"/>
        <v>#VALUE!</v>
      </c>
      <c r="JN241" s="386" t="e">
        <f t="shared" si="1039"/>
        <v>#VALUE!</v>
      </c>
      <c r="JO241" s="386" t="e">
        <f t="shared" si="1039"/>
        <v>#VALUE!</v>
      </c>
      <c r="JP241" s="386" t="e">
        <f t="shared" si="1039"/>
        <v>#VALUE!</v>
      </c>
      <c r="JQ241" s="386" t="e">
        <f t="shared" si="1039"/>
        <v>#VALUE!</v>
      </c>
      <c r="JR241" s="386" t="e">
        <f t="shared" si="1039"/>
        <v>#VALUE!</v>
      </c>
      <c r="JS241" s="386" t="e">
        <f t="shared" si="1039"/>
        <v>#VALUE!</v>
      </c>
      <c r="JT241" s="386" t="e">
        <f t="shared" si="1039"/>
        <v>#VALUE!</v>
      </c>
      <c r="JU241" s="386" t="e">
        <f t="shared" si="1039"/>
        <v>#VALUE!</v>
      </c>
      <c r="JV241" s="386" t="e">
        <f t="shared" si="1039"/>
        <v>#VALUE!</v>
      </c>
      <c r="JW241" s="386" t="e">
        <f t="shared" si="1039"/>
        <v>#VALUE!</v>
      </c>
      <c r="JX241" s="386" t="e">
        <f t="shared" si="1039"/>
        <v>#VALUE!</v>
      </c>
      <c r="JY241" s="386" t="e">
        <f t="shared" si="1039"/>
        <v>#VALUE!</v>
      </c>
      <c r="JZ241" s="386" t="e">
        <f t="shared" si="1039"/>
        <v>#VALUE!</v>
      </c>
      <c r="KA241" s="386" t="e">
        <f t="shared" si="1039"/>
        <v>#VALUE!</v>
      </c>
      <c r="KB241" s="386" t="e">
        <f t="shared" si="1039"/>
        <v>#VALUE!</v>
      </c>
      <c r="KC241" s="386" t="e">
        <f t="shared" si="1039"/>
        <v>#VALUE!</v>
      </c>
      <c r="KD241" s="386" t="e">
        <f t="shared" si="1039"/>
        <v>#VALUE!</v>
      </c>
      <c r="KE241" s="386" t="e">
        <f t="shared" si="1039"/>
        <v>#VALUE!</v>
      </c>
      <c r="KF241" s="386" t="e">
        <f t="shared" si="1039"/>
        <v>#VALUE!</v>
      </c>
      <c r="KG241" s="386" t="e">
        <f t="shared" si="1039"/>
        <v>#VALUE!</v>
      </c>
      <c r="KH241" s="386" t="e">
        <f t="shared" si="1039"/>
        <v>#VALUE!</v>
      </c>
      <c r="KI241" s="386" t="e">
        <f t="shared" si="1039"/>
        <v>#VALUE!</v>
      </c>
      <c r="KJ241" s="386" t="e">
        <f t="shared" si="1039"/>
        <v>#VALUE!</v>
      </c>
      <c r="KK241" s="386" t="e">
        <f t="shared" si="1039"/>
        <v>#VALUE!</v>
      </c>
      <c r="KL241" s="386" t="e">
        <f t="shared" si="1039"/>
        <v>#VALUE!</v>
      </c>
      <c r="KM241" s="386" t="e">
        <f t="shared" si="1039"/>
        <v>#VALUE!</v>
      </c>
      <c r="KN241" s="386" t="e">
        <f t="shared" si="1039"/>
        <v>#VALUE!</v>
      </c>
      <c r="KO241" s="386" t="e">
        <f t="shared" ref="KO241:MZ241" si="1040">IF(OR(COUNT(KO7-KO8)=0,COUNT(KO116:KO125)&lt;2,KO223=""),"",KO229/(KO7-KO8))</f>
        <v>#VALUE!</v>
      </c>
      <c r="KP241" s="386" t="e">
        <f t="shared" si="1040"/>
        <v>#VALUE!</v>
      </c>
      <c r="KQ241" s="386" t="e">
        <f t="shared" si="1040"/>
        <v>#VALUE!</v>
      </c>
      <c r="KR241" s="386" t="e">
        <f t="shared" si="1040"/>
        <v>#VALUE!</v>
      </c>
      <c r="KS241" s="386" t="e">
        <f t="shared" si="1040"/>
        <v>#VALUE!</v>
      </c>
      <c r="KT241" s="386" t="e">
        <f t="shared" si="1040"/>
        <v>#VALUE!</v>
      </c>
      <c r="KU241" s="386" t="e">
        <f t="shared" si="1040"/>
        <v>#VALUE!</v>
      </c>
      <c r="KV241" s="386" t="e">
        <f t="shared" si="1040"/>
        <v>#VALUE!</v>
      </c>
      <c r="KW241" s="386" t="e">
        <f t="shared" si="1040"/>
        <v>#VALUE!</v>
      </c>
      <c r="KX241" s="386" t="e">
        <f t="shared" si="1040"/>
        <v>#VALUE!</v>
      </c>
      <c r="KY241" s="386" t="e">
        <f t="shared" si="1040"/>
        <v>#VALUE!</v>
      </c>
      <c r="KZ241" s="386" t="e">
        <f t="shared" si="1040"/>
        <v>#VALUE!</v>
      </c>
      <c r="LA241" s="386" t="e">
        <f t="shared" si="1040"/>
        <v>#VALUE!</v>
      </c>
      <c r="LB241" s="386" t="e">
        <f t="shared" si="1040"/>
        <v>#VALUE!</v>
      </c>
      <c r="LC241" s="386" t="e">
        <f t="shared" si="1040"/>
        <v>#VALUE!</v>
      </c>
      <c r="LD241" s="386" t="e">
        <f t="shared" si="1040"/>
        <v>#VALUE!</v>
      </c>
      <c r="LE241" s="386" t="e">
        <f t="shared" si="1040"/>
        <v>#VALUE!</v>
      </c>
      <c r="LF241" s="386" t="e">
        <f t="shared" si="1040"/>
        <v>#VALUE!</v>
      </c>
      <c r="LG241" s="386" t="e">
        <f t="shared" si="1040"/>
        <v>#VALUE!</v>
      </c>
      <c r="LH241" s="386" t="e">
        <f t="shared" si="1040"/>
        <v>#VALUE!</v>
      </c>
      <c r="LI241" s="386" t="e">
        <f t="shared" si="1040"/>
        <v>#VALUE!</v>
      </c>
      <c r="LJ241" s="386" t="e">
        <f t="shared" si="1040"/>
        <v>#VALUE!</v>
      </c>
      <c r="LK241" s="386" t="e">
        <f t="shared" si="1040"/>
        <v>#VALUE!</v>
      </c>
      <c r="LL241" s="386" t="e">
        <f t="shared" si="1040"/>
        <v>#VALUE!</v>
      </c>
      <c r="LM241" s="386" t="e">
        <f t="shared" si="1040"/>
        <v>#VALUE!</v>
      </c>
      <c r="LN241" s="386" t="e">
        <f t="shared" si="1040"/>
        <v>#VALUE!</v>
      </c>
      <c r="LO241" s="386" t="e">
        <f t="shared" si="1040"/>
        <v>#VALUE!</v>
      </c>
      <c r="LP241" s="386" t="e">
        <f t="shared" si="1040"/>
        <v>#VALUE!</v>
      </c>
      <c r="LQ241" s="386" t="e">
        <f t="shared" si="1040"/>
        <v>#VALUE!</v>
      </c>
      <c r="LR241" s="386" t="e">
        <f t="shared" si="1040"/>
        <v>#VALUE!</v>
      </c>
      <c r="LS241" s="386" t="e">
        <f t="shared" si="1040"/>
        <v>#VALUE!</v>
      </c>
      <c r="LT241" s="386" t="e">
        <f t="shared" si="1040"/>
        <v>#VALUE!</v>
      </c>
      <c r="LU241" s="386" t="e">
        <f t="shared" si="1040"/>
        <v>#VALUE!</v>
      </c>
      <c r="LV241" s="386" t="e">
        <f t="shared" si="1040"/>
        <v>#VALUE!</v>
      </c>
      <c r="LW241" s="386" t="e">
        <f t="shared" si="1040"/>
        <v>#VALUE!</v>
      </c>
      <c r="LX241" s="386" t="e">
        <f t="shared" si="1040"/>
        <v>#VALUE!</v>
      </c>
      <c r="LY241" s="386" t="e">
        <f t="shared" si="1040"/>
        <v>#VALUE!</v>
      </c>
      <c r="LZ241" s="386" t="e">
        <f t="shared" si="1040"/>
        <v>#VALUE!</v>
      </c>
      <c r="MA241" s="386" t="e">
        <f t="shared" si="1040"/>
        <v>#VALUE!</v>
      </c>
      <c r="MB241" s="386" t="e">
        <f t="shared" si="1040"/>
        <v>#VALUE!</v>
      </c>
      <c r="MC241" s="386" t="e">
        <f t="shared" si="1040"/>
        <v>#VALUE!</v>
      </c>
      <c r="MD241" s="386" t="e">
        <f t="shared" si="1040"/>
        <v>#VALUE!</v>
      </c>
      <c r="ME241" s="386" t="e">
        <f t="shared" si="1040"/>
        <v>#VALUE!</v>
      </c>
      <c r="MF241" s="386" t="e">
        <f t="shared" si="1040"/>
        <v>#VALUE!</v>
      </c>
      <c r="MG241" s="386" t="e">
        <f t="shared" si="1040"/>
        <v>#VALUE!</v>
      </c>
      <c r="MH241" s="386" t="e">
        <f t="shared" si="1040"/>
        <v>#VALUE!</v>
      </c>
      <c r="MI241" s="386" t="e">
        <f t="shared" si="1040"/>
        <v>#VALUE!</v>
      </c>
      <c r="MJ241" s="386" t="e">
        <f t="shared" si="1040"/>
        <v>#VALUE!</v>
      </c>
      <c r="MK241" s="386" t="e">
        <f t="shared" si="1040"/>
        <v>#VALUE!</v>
      </c>
      <c r="ML241" s="386" t="e">
        <f t="shared" si="1040"/>
        <v>#VALUE!</v>
      </c>
      <c r="MM241" s="386" t="e">
        <f t="shared" si="1040"/>
        <v>#VALUE!</v>
      </c>
      <c r="MN241" s="386" t="e">
        <f t="shared" si="1040"/>
        <v>#VALUE!</v>
      </c>
      <c r="MO241" s="386" t="e">
        <f t="shared" si="1040"/>
        <v>#VALUE!</v>
      </c>
      <c r="MP241" s="386" t="e">
        <f t="shared" si="1040"/>
        <v>#VALUE!</v>
      </c>
      <c r="MQ241" s="386" t="e">
        <f t="shared" si="1040"/>
        <v>#VALUE!</v>
      </c>
      <c r="MR241" s="386" t="e">
        <f t="shared" si="1040"/>
        <v>#VALUE!</v>
      </c>
      <c r="MS241" s="386" t="e">
        <f t="shared" si="1040"/>
        <v>#VALUE!</v>
      </c>
      <c r="MT241" s="386" t="e">
        <f t="shared" si="1040"/>
        <v>#VALUE!</v>
      </c>
      <c r="MU241" s="386" t="e">
        <f t="shared" si="1040"/>
        <v>#VALUE!</v>
      </c>
      <c r="MV241" s="386" t="e">
        <f t="shared" si="1040"/>
        <v>#VALUE!</v>
      </c>
      <c r="MW241" s="386" t="e">
        <f t="shared" si="1040"/>
        <v>#VALUE!</v>
      </c>
      <c r="MX241" s="386" t="e">
        <f t="shared" si="1040"/>
        <v>#VALUE!</v>
      </c>
      <c r="MY241" s="386" t="e">
        <f t="shared" si="1040"/>
        <v>#VALUE!</v>
      </c>
      <c r="MZ241" s="386" t="e">
        <f t="shared" si="1040"/>
        <v>#VALUE!</v>
      </c>
      <c r="NA241" s="386" t="e">
        <f t="shared" ref="NA241:PL241" si="1041">IF(OR(COUNT(NA7-NA8)=0,COUNT(NA116:NA125)&lt;2,NA223=""),"",NA229/(NA7-NA8))</f>
        <v>#VALUE!</v>
      </c>
      <c r="NB241" s="386" t="e">
        <f t="shared" si="1041"/>
        <v>#VALUE!</v>
      </c>
      <c r="NC241" s="386" t="e">
        <f t="shared" si="1041"/>
        <v>#VALUE!</v>
      </c>
      <c r="ND241" s="386" t="e">
        <f t="shared" si="1041"/>
        <v>#VALUE!</v>
      </c>
      <c r="NE241" s="386" t="e">
        <f t="shared" si="1041"/>
        <v>#VALUE!</v>
      </c>
      <c r="NF241" s="386" t="e">
        <f t="shared" si="1041"/>
        <v>#VALUE!</v>
      </c>
      <c r="NG241" s="386" t="e">
        <f t="shared" si="1041"/>
        <v>#VALUE!</v>
      </c>
      <c r="NH241" s="386" t="e">
        <f t="shared" si="1041"/>
        <v>#VALUE!</v>
      </c>
      <c r="NI241" s="386" t="e">
        <f t="shared" si="1041"/>
        <v>#VALUE!</v>
      </c>
      <c r="NJ241" s="386" t="e">
        <f t="shared" si="1041"/>
        <v>#VALUE!</v>
      </c>
      <c r="NK241" s="386" t="e">
        <f t="shared" si="1041"/>
        <v>#VALUE!</v>
      </c>
      <c r="NL241" s="386" t="e">
        <f t="shared" si="1041"/>
        <v>#VALUE!</v>
      </c>
      <c r="NM241" s="386" t="e">
        <f t="shared" si="1041"/>
        <v>#VALUE!</v>
      </c>
      <c r="NN241" s="386" t="e">
        <f t="shared" si="1041"/>
        <v>#VALUE!</v>
      </c>
      <c r="NO241" s="386" t="e">
        <f t="shared" si="1041"/>
        <v>#VALUE!</v>
      </c>
      <c r="NP241" s="386" t="e">
        <f t="shared" si="1041"/>
        <v>#VALUE!</v>
      </c>
      <c r="NQ241" s="386" t="e">
        <f t="shared" si="1041"/>
        <v>#VALUE!</v>
      </c>
      <c r="NR241" s="386" t="e">
        <f t="shared" si="1041"/>
        <v>#VALUE!</v>
      </c>
      <c r="NS241" s="386" t="e">
        <f t="shared" si="1041"/>
        <v>#VALUE!</v>
      </c>
      <c r="NT241" s="386" t="e">
        <f t="shared" si="1041"/>
        <v>#VALUE!</v>
      </c>
      <c r="NU241" s="386" t="e">
        <f t="shared" si="1041"/>
        <v>#VALUE!</v>
      </c>
      <c r="NV241" s="386" t="e">
        <f t="shared" si="1041"/>
        <v>#VALUE!</v>
      </c>
      <c r="NW241" s="386" t="e">
        <f t="shared" si="1041"/>
        <v>#VALUE!</v>
      </c>
      <c r="NX241" s="386" t="e">
        <f t="shared" si="1041"/>
        <v>#VALUE!</v>
      </c>
      <c r="NY241" s="386" t="e">
        <f t="shared" si="1041"/>
        <v>#VALUE!</v>
      </c>
      <c r="NZ241" s="386" t="e">
        <f t="shared" si="1041"/>
        <v>#VALUE!</v>
      </c>
      <c r="OA241" s="386" t="e">
        <f t="shared" si="1041"/>
        <v>#VALUE!</v>
      </c>
      <c r="OB241" s="386" t="e">
        <f t="shared" si="1041"/>
        <v>#VALUE!</v>
      </c>
      <c r="OC241" s="386" t="e">
        <f t="shared" si="1041"/>
        <v>#VALUE!</v>
      </c>
      <c r="OD241" s="386" t="e">
        <f t="shared" si="1041"/>
        <v>#VALUE!</v>
      </c>
      <c r="OE241" s="386" t="e">
        <f t="shared" si="1041"/>
        <v>#VALUE!</v>
      </c>
      <c r="OF241" s="386" t="e">
        <f t="shared" si="1041"/>
        <v>#VALUE!</v>
      </c>
      <c r="OG241" s="386" t="e">
        <f t="shared" si="1041"/>
        <v>#VALUE!</v>
      </c>
      <c r="OH241" s="386" t="e">
        <f t="shared" si="1041"/>
        <v>#VALUE!</v>
      </c>
      <c r="OI241" s="386" t="e">
        <f t="shared" si="1041"/>
        <v>#VALUE!</v>
      </c>
      <c r="OJ241" s="386" t="e">
        <f t="shared" si="1041"/>
        <v>#VALUE!</v>
      </c>
      <c r="OK241" s="386" t="e">
        <f t="shared" si="1041"/>
        <v>#VALUE!</v>
      </c>
      <c r="OL241" s="386" t="e">
        <f t="shared" si="1041"/>
        <v>#VALUE!</v>
      </c>
      <c r="OM241" s="386" t="e">
        <f t="shared" si="1041"/>
        <v>#VALUE!</v>
      </c>
      <c r="ON241" s="386" t="e">
        <f t="shared" si="1041"/>
        <v>#VALUE!</v>
      </c>
      <c r="OO241" s="386" t="e">
        <f t="shared" si="1041"/>
        <v>#VALUE!</v>
      </c>
      <c r="OP241" s="386" t="e">
        <f t="shared" si="1041"/>
        <v>#VALUE!</v>
      </c>
      <c r="OQ241" s="388" t="e">
        <f t="shared" si="1041"/>
        <v>#VALUE!</v>
      </c>
      <c r="OR241" s="388" t="e">
        <f t="shared" si="1041"/>
        <v>#VALUE!</v>
      </c>
      <c r="OS241" s="388" t="e">
        <f t="shared" si="1041"/>
        <v>#VALUE!</v>
      </c>
      <c r="OT241" s="388" t="e">
        <f t="shared" si="1041"/>
        <v>#VALUE!</v>
      </c>
      <c r="OU241" s="388" t="e">
        <f t="shared" si="1041"/>
        <v>#VALUE!</v>
      </c>
      <c r="OV241" s="388" t="e">
        <f t="shared" si="1041"/>
        <v>#VALUE!</v>
      </c>
      <c r="OW241" s="388" t="e">
        <f t="shared" si="1041"/>
        <v>#VALUE!</v>
      </c>
      <c r="OX241" s="388" t="e">
        <f t="shared" si="1041"/>
        <v>#VALUE!</v>
      </c>
      <c r="OY241" s="388" t="e">
        <f t="shared" si="1041"/>
        <v>#VALUE!</v>
      </c>
      <c r="OZ241" s="388" t="e">
        <f t="shared" si="1041"/>
        <v>#VALUE!</v>
      </c>
      <c r="PA241" s="388" t="e">
        <f t="shared" si="1041"/>
        <v>#VALUE!</v>
      </c>
      <c r="PB241" s="388" t="e">
        <f t="shared" si="1041"/>
        <v>#VALUE!</v>
      </c>
      <c r="PC241" s="388" t="e">
        <f t="shared" si="1041"/>
        <v>#VALUE!</v>
      </c>
      <c r="PD241" s="388" t="e">
        <f t="shared" si="1041"/>
        <v>#VALUE!</v>
      </c>
      <c r="PE241" s="388" t="e">
        <f t="shared" si="1041"/>
        <v>#VALUE!</v>
      </c>
      <c r="PF241" s="388" t="e">
        <f t="shared" si="1041"/>
        <v>#VALUE!</v>
      </c>
      <c r="PG241" s="388" t="e">
        <f t="shared" si="1041"/>
        <v>#VALUE!</v>
      </c>
      <c r="PH241" s="388" t="e">
        <f t="shared" si="1041"/>
        <v>#VALUE!</v>
      </c>
      <c r="PI241" s="388" t="e">
        <f t="shared" si="1041"/>
        <v>#VALUE!</v>
      </c>
      <c r="PJ241" s="388" t="e">
        <f t="shared" si="1041"/>
        <v>#VALUE!</v>
      </c>
      <c r="PK241" s="388" t="e">
        <f t="shared" si="1041"/>
        <v>#VALUE!</v>
      </c>
      <c r="PL241" s="388" t="e">
        <f t="shared" si="1041"/>
        <v>#VALUE!</v>
      </c>
      <c r="PM241" s="388" t="e">
        <f t="shared" ref="PM241:RX241" si="1042">IF(OR(COUNT(PM7-PM8)=0,COUNT(PM116:PM125)&lt;2,PM223=""),"",PM229/(PM7-PM8))</f>
        <v>#VALUE!</v>
      </c>
      <c r="PN241" s="388" t="e">
        <f t="shared" si="1042"/>
        <v>#VALUE!</v>
      </c>
      <c r="PO241" s="388" t="e">
        <f t="shared" si="1042"/>
        <v>#VALUE!</v>
      </c>
      <c r="PP241" s="388" t="e">
        <f t="shared" si="1042"/>
        <v>#VALUE!</v>
      </c>
      <c r="PQ241" s="388" t="e">
        <f t="shared" si="1042"/>
        <v>#VALUE!</v>
      </c>
      <c r="PR241" s="388" t="e">
        <f t="shared" si="1042"/>
        <v>#VALUE!</v>
      </c>
      <c r="PS241" s="388" t="e">
        <f t="shared" si="1042"/>
        <v>#VALUE!</v>
      </c>
      <c r="PT241" s="388" t="e">
        <f t="shared" si="1042"/>
        <v>#VALUE!</v>
      </c>
      <c r="PU241" s="388" t="e">
        <f t="shared" si="1042"/>
        <v>#VALUE!</v>
      </c>
      <c r="PV241" s="388" t="e">
        <f t="shared" si="1042"/>
        <v>#VALUE!</v>
      </c>
      <c r="PW241" s="388" t="e">
        <f t="shared" si="1042"/>
        <v>#VALUE!</v>
      </c>
      <c r="PX241" s="388" t="e">
        <f t="shared" si="1042"/>
        <v>#VALUE!</v>
      </c>
      <c r="PY241" s="388" t="e">
        <f t="shared" si="1042"/>
        <v>#VALUE!</v>
      </c>
      <c r="PZ241" s="388" t="e">
        <f t="shared" si="1042"/>
        <v>#VALUE!</v>
      </c>
      <c r="QA241" s="388" t="e">
        <f t="shared" si="1042"/>
        <v>#VALUE!</v>
      </c>
      <c r="QB241" s="388" t="e">
        <f t="shared" si="1042"/>
        <v>#VALUE!</v>
      </c>
      <c r="QC241" s="388" t="e">
        <f t="shared" si="1042"/>
        <v>#VALUE!</v>
      </c>
      <c r="QD241" s="388" t="e">
        <f t="shared" si="1042"/>
        <v>#VALUE!</v>
      </c>
      <c r="QE241" s="388" t="e">
        <f t="shared" si="1042"/>
        <v>#VALUE!</v>
      </c>
      <c r="QF241" s="388" t="e">
        <f t="shared" si="1042"/>
        <v>#VALUE!</v>
      </c>
      <c r="QG241" s="388" t="e">
        <f t="shared" si="1042"/>
        <v>#VALUE!</v>
      </c>
      <c r="QH241" s="388" t="e">
        <f t="shared" si="1042"/>
        <v>#VALUE!</v>
      </c>
      <c r="QI241" s="388" t="e">
        <f t="shared" si="1042"/>
        <v>#VALUE!</v>
      </c>
      <c r="QJ241" s="388" t="e">
        <f t="shared" si="1042"/>
        <v>#VALUE!</v>
      </c>
      <c r="QK241" s="388" t="e">
        <f t="shared" si="1042"/>
        <v>#VALUE!</v>
      </c>
      <c r="QL241" s="388" t="e">
        <f t="shared" si="1042"/>
        <v>#VALUE!</v>
      </c>
      <c r="QM241" s="388" t="e">
        <f t="shared" si="1042"/>
        <v>#VALUE!</v>
      </c>
      <c r="QN241" s="388" t="e">
        <f t="shared" si="1042"/>
        <v>#VALUE!</v>
      </c>
      <c r="QO241" s="388" t="e">
        <f t="shared" si="1042"/>
        <v>#VALUE!</v>
      </c>
      <c r="QP241" s="388" t="e">
        <f t="shared" si="1042"/>
        <v>#VALUE!</v>
      </c>
      <c r="QQ241" s="388" t="e">
        <f t="shared" si="1042"/>
        <v>#VALUE!</v>
      </c>
      <c r="QR241" s="388" t="e">
        <f t="shared" si="1042"/>
        <v>#VALUE!</v>
      </c>
      <c r="QS241" s="388" t="e">
        <f t="shared" si="1042"/>
        <v>#VALUE!</v>
      </c>
      <c r="QT241" s="388" t="e">
        <f t="shared" si="1042"/>
        <v>#VALUE!</v>
      </c>
      <c r="QU241" s="388" t="e">
        <f t="shared" si="1042"/>
        <v>#VALUE!</v>
      </c>
      <c r="QV241" s="388" t="e">
        <f t="shared" si="1042"/>
        <v>#VALUE!</v>
      </c>
      <c r="QW241" s="388" t="e">
        <f t="shared" si="1042"/>
        <v>#VALUE!</v>
      </c>
      <c r="QX241" s="388" t="e">
        <f t="shared" si="1042"/>
        <v>#VALUE!</v>
      </c>
      <c r="QY241" s="388" t="e">
        <f t="shared" si="1042"/>
        <v>#VALUE!</v>
      </c>
      <c r="QZ241" s="388" t="e">
        <f t="shared" si="1042"/>
        <v>#VALUE!</v>
      </c>
      <c r="RA241" s="388" t="e">
        <f t="shared" si="1042"/>
        <v>#VALUE!</v>
      </c>
      <c r="RB241" s="388" t="e">
        <f t="shared" si="1042"/>
        <v>#VALUE!</v>
      </c>
      <c r="RC241" s="388" t="e">
        <f t="shared" si="1042"/>
        <v>#VALUE!</v>
      </c>
      <c r="RD241" s="388" t="e">
        <f t="shared" si="1042"/>
        <v>#VALUE!</v>
      </c>
      <c r="RE241" s="388" t="e">
        <f t="shared" si="1042"/>
        <v>#VALUE!</v>
      </c>
      <c r="RF241" s="388" t="e">
        <f t="shared" si="1042"/>
        <v>#VALUE!</v>
      </c>
      <c r="RG241" s="388" t="e">
        <f t="shared" si="1042"/>
        <v>#VALUE!</v>
      </c>
      <c r="RH241" s="388" t="e">
        <f t="shared" si="1042"/>
        <v>#VALUE!</v>
      </c>
      <c r="RI241" s="388" t="e">
        <f t="shared" si="1042"/>
        <v>#VALUE!</v>
      </c>
      <c r="RJ241" s="388" t="e">
        <f t="shared" si="1042"/>
        <v>#VALUE!</v>
      </c>
      <c r="RK241" s="388" t="e">
        <f t="shared" si="1042"/>
        <v>#VALUE!</v>
      </c>
      <c r="RL241" s="388" t="e">
        <f t="shared" si="1042"/>
        <v>#VALUE!</v>
      </c>
      <c r="RM241" s="388" t="e">
        <f t="shared" si="1042"/>
        <v>#VALUE!</v>
      </c>
      <c r="RN241" s="388" t="e">
        <f t="shared" si="1042"/>
        <v>#VALUE!</v>
      </c>
      <c r="RO241" s="388" t="e">
        <f t="shared" si="1042"/>
        <v>#VALUE!</v>
      </c>
      <c r="RP241" s="388" t="e">
        <f t="shared" si="1042"/>
        <v>#VALUE!</v>
      </c>
      <c r="RQ241" s="388" t="e">
        <f t="shared" si="1042"/>
        <v>#VALUE!</v>
      </c>
      <c r="RR241" s="388" t="e">
        <f t="shared" si="1042"/>
        <v>#VALUE!</v>
      </c>
      <c r="RS241" s="388" t="e">
        <f t="shared" si="1042"/>
        <v>#VALUE!</v>
      </c>
      <c r="RT241" s="388" t="e">
        <f t="shared" si="1042"/>
        <v>#VALUE!</v>
      </c>
      <c r="RU241" s="388" t="e">
        <f t="shared" si="1042"/>
        <v>#VALUE!</v>
      </c>
      <c r="RV241" s="388" t="e">
        <f t="shared" si="1042"/>
        <v>#VALUE!</v>
      </c>
      <c r="RW241" s="388" t="e">
        <f t="shared" si="1042"/>
        <v>#VALUE!</v>
      </c>
      <c r="RX241" s="388" t="e">
        <f t="shared" si="1042"/>
        <v>#VALUE!</v>
      </c>
      <c r="RY241" s="388" t="e">
        <f t="shared" ref="RY241:UJ241" si="1043">IF(OR(COUNT(RY7-RY8)=0,COUNT(RY116:RY125)&lt;2,RY223=""),"",RY229/(RY7-RY8))</f>
        <v>#VALUE!</v>
      </c>
      <c r="RZ241" s="388" t="e">
        <f t="shared" si="1043"/>
        <v>#VALUE!</v>
      </c>
      <c r="SA241" s="388" t="e">
        <f t="shared" si="1043"/>
        <v>#VALUE!</v>
      </c>
      <c r="SB241" s="388" t="e">
        <f t="shared" si="1043"/>
        <v>#VALUE!</v>
      </c>
      <c r="SC241" s="388" t="e">
        <f t="shared" si="1043"/>
        <v>#VALUE!</v>
      </c>
      <c r="SD241" s="388" t="e">
        <f t="shared" si="1043"/>
        <v>#VALUE!</v>
      </c>
      <c r="SE241" s="388" t="e">
        <f t="shared" si="1043"/>
        <v>#VALUE!</v>
      </c>
      <c r="SF241" s="388" t="e">
        <f t="shared" si="1043"/>
        <v>#VALUE!</v>
      </c>
      <c r="SG241" s="388" t="e">
        <f t="shared" si="1043"/>
        <v>#VALUE!</v>
      </c>
      <c r="SH241" s="388" t="e">
        <f t="shared" si="1043"/>
        <v>#VALUE!</v>
      </c>
      <c r="SI241" s="388" t="e">
        <f t="shared" si="1043"/>
        <v>#VALUE!</v>
      </c>
      <c r="SJ241" s="388" t="e">
        <f t="shared" si="1043"/>
        <v>#VALUE!</v>
      </c>
      <c r="SK241" s="388" t="e">
        <f t="shared" si="1043"/>
        <v>#VALUE!</v>
      </c>
      <c r="SL241" s="388" t="e">
        <f t="shared" si="1043"/>
        <v>#VALUE!</v>
      </c>
      <c r="SM241" s="388" t="e">
        <f t="shared" si="1043"/>
        <v>#VALUE!</v>
      </c>
      <c r="SN241" s="388" t="e">
        <f t="shared" si="1043"/>
        <v>#VALUE!</v>
      </c>
      <c r="SO241" s="388" t="e">
        <f t="shared" si="1043"/>
        <v>#VALUE!</v>
      </c>
      <c r="SP241" s="388" t="e">
        <f t="shared" si="1043"/>
        <v>#VALUE!</v>
      </c>
      <c r="SQ241" s="388" t="e">
        <f t="shared" si="1043"/>
        <v>#VALUE!</v>
      </c>
      <c r="SR241" s="388" t="e">
        <f t="shared" si="1043"/>
        <v>#VALUE!</v>
      </c>
      <c r="SS241" s="388" t="e">
        <f t="shared" si="1043"/>
        <v>#VALUE!</v>
      </c>
      <c r="ST241" s="388" t="e">
        <f t="shared" si="1043"/>
        <v>#VALUE!</v>
      </c>
      <c r="SU241" s="388" t="e">
        <f t="shared" si="1043"/>
        <v>#VALUE!</v>
      </c>
      <c r="SV241" s="388" t="e">
        <f t="shared" si="1043"/>
        <v>#VALUE!</v>
      </c>
      <c r="SW241" s="388" t="e">
        <f t="shared" si="1043"/>
        <v>#VALUE!</v>
      </c>
      <c r="SX241" s="388" t="e">
        <f t="shared" si="1043"/>
        <v>#VALUE!</v>
      </c>
      <c r="SY241" s="388" t="e">
        <f t="shared" si="1043"/>
        <v>#VALUE!</v>
      </c>
      <c r="SZ241" s="388" t="e">
        <f t="shared" si="1043"/>
        <v>#VALUE!</v>
      </c>
      <c r="TA241" s="388" t="e">
        <f t="shared" si="1043"/>
        <v>#VALUE!</v>
      </c>
      <c r="TB241" s="388" t="e">
        <f t="shared" si="1043"/>
        <v>#VALUE!</v>
      </c>
      <c r="TC241" s="388" t="e">
        <f t="shared" si="1043"/>
        <v>#VALUE!</v>
      </c>
      <c r="TD241" s="388" t="e">
        <f t="shared" si="1043"/>
        <v>#VALUE!</v>
      </c>
      <c r="TE241" s="388" t="e">
        <f t="shared" si="1043"/>
        <v>#VALUE!</v>
      </c>
      <c r="TF241" s="388" t="e">
        <f t="shared" si="1043"/>
        <v>#VALUE!</v>
      </c>
      <c r="TG241" s="388" t="e">
        <f t="shared" si="1043"/>
        <v>#VALUE!</v>
      </c>
      <c r="TH241" s="388" t="e">
        <f t="shared" si="1043"/>
        <v>#VALUE!</v>
      </c>
      <c r="TI241" s="388" t="e">
        <f t="shared" si="1043"/>
        <v>#VALUE!</v>
      </c>
      <c r="TJ241" s="388" t="e">
        <f t="shared" si="1043"/>
        <v>#VALUE!</v>
      </c>
      <c r="TK241" s="388" t="e">
        <f t="shared" si="1043"/>
        <v>#VALUE!</v>
      </c>
      <c r="TL241" s="388" t="e">
        <f t="shared" si="1043"/>
        <v>#VALUE!</v>
      </c>
      <c r="TM241" s="388" t="e">
        <f t="shared" si="1043"/>
        <v>#VALUE!</v>
      </c>
      <c r="TN241" s="388" t="e">
        <f t="shared" si="1043"/>
        <v>#VALUE!</v>
      </c>
      <c r="TO241" s="388" t="e">
        <f t="shared" si="1043"/>
        <v>#VALUE!</v>
      </c>
      <c r="TP241" s="388" t="e">
        <f t="shared" si="1043"/>
        <v>#VALUE!</v>
      </c>
      <c r="TQ241" s="388" t="e">
        <f t="shared" si="1043"/>
        <v>#VALUE!</v>
      </c>
      <c r="TR241" s="388" t="e">
        <f t="shared" si="1043"/>
        <v>#VALUE!</v>
      </c>
      <c r="TS241" s="388" t="e">
        <f t="shared" si="1043"/>
        <v>#VALUE!</v>
      </c>
      <c r="TT241" s="388" t="e">
        <f t="shared" si="1043"/>
        <v>#VALUE!</v>
      </c>
      <c r="TU241" s="388" t="e">
        <f t="shared" si="1043"/>
        <v>#VALUE!</v>
      </c>
      <c r="TV241" s="388" t="e">
        <f t="shared" si="1043"/>
        <v>#VALUE!</v>
      </c>
      <c r="TW241" s="388" t="e">
        <f t="shared" si="1043"/>
        <v>#VALUE!</v>
      </c>
      <c r="TX241" s="388" t="e">
        <f t="shared" si="1043"/>
        <v>#VALUE!</v>
      </c>
      <c r="TY241" s="388" t="e">
        <f t="shared" si="1043"/>
        <v>#VALUE!</v>
      </c>
      <c r="TZ241" s="388" t="e">
        <f t="shared" si="1043"/>
        <v>#VALUE!</v>
      </c>
      <c r="UA241" s="388" t="e">
        <f t="shared" si="1043"/>
        <v>#VALUE!</v>
      </c>
      <c r="UB241" s="388" t="e">
        <f t="shared" si="1043"/>
        <v>#VALUE!</v>
      </c>
      <c r="UC241" s="388" t="e">
        <f t="shared" si="1043"/>
        <v>#VALUE!</v>
      </c>
      <c r="UD241" s="388" t="e">
        <f t="shared" si="1043"/>
        <v>#VALUE!</v>
      </c>
      <c r="UE241" s="388" t="e">
        <f t="shared" si="1043"/>
        <v>#VALUE!</v>
      </c>
      <c r="UF241" s="388" t="e">
        <f t="shared" si="1043"/>
        <v>#VALUE!</v>
      </c>
      <c r="UG241" s="388" t="e">
        <f t="shared" si="1043"/>
        <v>#VALUE!</v>
      </c>
      <c r="UH241" s="388" t="e">
        <f t="shared" si="1043"/>
        <v>#VALUE!</v>
      </c>
      <c r="UI241" s="388" t="e">
        <f t="shared" si="1043"/>
        <v>#VALUE!</v>
      </c>
      <c r="UJ241" s="388" t="e">
        <f t="shared" si="1043"/>
        <v>#VALUE!</v>
      </c>
      <c r="UK241" s="388" t="e">
        <f t="shared" ref="UK241:WI241" si="1044">IF(OR(COUNT(UK7-UK8)=0,COUNT(UK116:UK125)&lt;2,UK223=""),"",UK229/(UK7-UK8))</f>
        <v>#VALUE!</v>
      </c>
      <c r="UL241" s="388" t="e">
        <f t="shared" si="1044"/>
        <v>#VALUE!</v>
      </c>
      <c r="UM241" s="388" t="e">
        <f t="shared" si="1044"/>
        <v>#VALUE!</v>
      </c>
      <c r="UN241" s="388" t="e">
        <f t="shared" si="1044"/>
        <v>#VALUE!</v>
      </c>
      <c r="UO241" s="388" t="e">
        <f t="shared" si="1044"/>
        <v>#VALUE!</v>
      </c>
      <c r="UP241" s="388" t="e">
        <f t="shared" si="1044"/>
        <v>#VALUE!</v>
      </c>
      <c r="UQ241" s="388" t="e">
        <f t="shared" si="1044"/>
        <v>#VALUE!</v>
      </c>
      <c r="UR241" s="388" t="e">
        <f t="shared" si="1044"/>
        <v>#VALUE!</v>
      </c>
      <c r="US241" s="388" t="e">
        <f t="shared" si="1044"/>
        <v>#VALUE!</v>
      </c>
      <c r="UT241" s="388" t="e">
        <f t="shared" si="1044"/>
        <v>#VALUE!</v>
      </c>
      <c r="UU241" s="388" t="e">
        <f t="shared" si="1044"/>
        <v>#VALUE!</v>
      </c>
      <c r="UV241" s="388" t="e">
        <f t="shared" si="1044"/>
        <v>#VALUE!</v>
      </c>
      <c r="UW241" s="388" t="e">
        <f t="shared" si="1044"/>
        <v>#VALUE!</v>
      </c>
      <c r="UX241" s="388" t="e">
        <f t="shared" si="1044"/>
        <v>#VALUE!</v>
      </c>
      <c r="UY241" s="388" t="e">
        <f t="shared" si="1044"/>
        <v>#VALUE!</v>
      </c>
      <c r="UZ241" s="388" t="e">
        <f t="shared" si="1044"/>
        <v>#VALUE!</v>
      </c>
      <c r="VA241" s="388" t="e">
        <f t="shared" si="1044"/>
        <v>#VALUE!</v>
      </c>
      <c r="VB241" s="388" t="e">
        <f t="shared" si="1044"/>
        <v>#VALUE!</v>
      </c>
      <c r="VC241" s="388" t="e">
        <f t="shared" si="1044"/>
        <v>#VALUE!</v>
      </c>
      <c r="VD241" s="388" t="e">
        <f t="shared" si="1044"/>
        <v>#VALUE!</v>
      </c>
      <c r="VE241" s="388" t="e">
        <f t="shared" si="1044"/>
        <v>#VALUE!</v>
      </c>
      <c r="VF241" s="388" t="e">
        <f t="shared" si="1044"/>
        <v>#VALUE!</v>
      </c>
      <c r="VG241" s="388" t="e">
        <f t="shared" si="1044"/>
        <v>#VALUE!</v>
      </c>
      <c r="VH241" s="388" t="e">
        <f t="shared" si="1044"/>
        <v>#VALUE!</v>
      </c>
      <c r="VI241" s="388" t="e">
        <f t="shared" si="1044"/>
        <v>#VALUE!</v>
      </c>
      <c r="VJ241" s="388" t="e">
        <f t="shared" si="1044"/>
        <v>#VALUE!</v>
      </c>
      <c r="VK241" s="388" t="e">
        <f t="shared" si="1044"/>
        <v>#VALUE!</v>
      </c>
      <c r="VL241" s="388" t="e">
        <f t="shared" si="1044"/>
        <v>#VALUE!</v>
      </c>
      <c r="VM241" s="388" t="e">
        <f t="shared" si="1044"/>
        <v>#VALUE!</v>
      </c>
      <c r="VN241" s="388" t="e">
        <f t="shared" si="1044"/>
        <v>#VALUE!</v>
      </c>
      <c r="VO241" s="388" t="e">
        <f t="shared" si="1044"/>
        <v>#VALUE!</v>
      </c>
      <c r="VP241" s="388" t="e">
        <f t="shared" si="1044"/>
        <v>#VALUE!</v>
      </c>
      <c r="VQ241" s="388" t="e">
        <f t="shared" si="1044"/>
        <v>#VALUE!</v>
      </c>
      <c r="VR241" s="388" t="e">
        <f t="shared" si="1044"/>
        <v>#VALUE!</v>
      </c>
      <c r="VS241" s="388" t="e">
        <f t="shared" si="1044"/>
        <v>#VALUE!</v>
      </c>
      <c r="VT241" s="388" t="e">
        <f t="shared" si="1044"/>
        <v>#VALUE!</v>
      </c>
      <c r="VU241" s="388" t="e">
        <f t="shared" si="1044"/>
        <v>#VALUE!</v>
      </c>
      <c r="VV241" s="388" t="e">
        <f t="shared" si="1044"/>
        <v>#VALUE!</v>
      </c>
      <c r="VW241" s="388" t="e">
        <f t="shared" si="1044"/>
        <v>#VALUE!</v>
      </c>
      <c r="VX241" s="388" t="e">
        <f t="shared" si="1044"/>
        <v>#VALUE!</v>
      </c>
      <c r="VY241" s="388" t="e">
        <f t="shared" si="1044"/>
        <v>#VALUE!</v>
      </c>
      <c r="VZ241" s="388" t="e">
        <f t="shared" si="1044"/>
        <v>#VALUE!</v>
      </c>
      <c r="WA241" s="388" t="e">
        <f t="shared" si="1044"/>
        <v>#VALUE!</v>
      </c>
      <c r="WB241" s="388" t="e">
        <f t="shared" si="1044"/>
        <v>#VALUE!</v>
      </c>
      <c r="WC241" s="388" t="e">
        <f t="shared" si="1044"/>
        <v>#VALUE!</v>
      </c>
      <c r="WD241" s="388" t="e">
        <f t="shared" si="1044"/>
        <v>#VALUE!</v>
      </c>
      <c r="WE241" s="388" t="e">
        <f t="shared" si="1044"/>
        <v>#VALUE!</v>
      </c>
      <c r="WF241" s="388" t="e">
        <f t="shared" si="1044"/>
        <v>#VALUE!</v>
      </c>
      <c r="WG241" s="388" t="e">
        <f t="shared" si="1044"/>
        <v>#VALUE!</v>
      </c>
      <c r="WH241" s="388" t="e">
        <f t="shared" si="1044"/>
        <v>#VALUE!</v>
      </c>
      <c r="WI241" s="386" t="e">
        <f t="shared" si="1044"/>
        <v>#VALUE!</v>
      </c>
    </row>
    <row r="242" spans="1:607">
      <c r="A242" s="348"/>
      <c r="B242" s="360" t="s">
        <v>974</v>
      </c>
      <c r="C242" s="348"/>
      <c r="D242" s="348"/>
      <c r="E242" s="348"/>
      <c r="F242" s="348"/>
      <c r="G242" s="361" t="str">
        <f t="shared" si="734"/>
        <v/>
      </c>
      <c r="H242" s="361" t="str">
        <f t="shared" si="735"/>
        <v/>
      </c>
      <c r="I242" s="397"/>
      <c r="J242" s="348"/>
      <c r="K242" s="348"/>
      <c r="L242" s="348"/>
      <c r="M242" s="348"/>
      <c r="N242" s="400"/>
      <c r="O242" s="400"/>
      <c r="P242" s="400"/>
      <c r="Q242" s="400"/>
      <c r="R242" s="400"/>
      <c r="S242" s="400"/>
      <c r="T242" s="400"/>
      <c r="U242" s="400"/>
      <c r="V242" s="400"/>
      <c r="W242" s="400"/>
      <c r="X242" s="400"/>
      <c r="Y242" s="400"/>
      <c r="Z242" s="400"/>
      <c r="AA242" s="400"/>
      <c r="AB242" s="400"/>
      <c r="AC242" s="400"/>
      <c r="AD242" s="400"/>
      <c r="AE242" s="400"/>
      <c r="AF242" s="400"/>
      <c r="AG242" s="400"/>
      <c r="AH242" s="400"/>
      <c r="AI242" s="400"/>
      <c r="AJ242" s="400"/>
      <c r="AK242" s="400"/>
      <c r="AL242" s="400"/>
      <c r="AM242" s="400"/>
      <c r="AN242" s="400"/>
      <c r="AO242" s="400"/>
      <c r="AP242" s="400"/>
      <c r="AQ242" s="400"/>
      <c r="AR242" s="400"/>
      <c r="AS242" s="400"/>
      <c r="AT242" s="400"/>
      <c r="AU242" s="400"/>
      <c r="AV242" s="400"/>
      <c r="AW242" s="400"/>
      <c r="AX242" s="400"/>
      <c r="AY242" s="400"/>
      <c r="AZ242" s="400"/>
      <c r="BA242" s="400"/>
      <c r="BB242" s="400"/>
      <c r="BC242" s="400"/>
      <c r="BD242" s="400"/>
      <c r="BE242" s="400"/>
      <c r="BF242" s="400"/>
      <c r="BG242" s="400"/>
      <c r="BH242" s="400"/>
      <c r="BI242" s="400"/>
      <c r="BJ242" s="400"/>
      <c r="BK242" s="400"/>
      <c r="BL242" s="400"/>
      <c r="BM242" s="400"/>
      <c r="BN242" s="400"/>
      <c r="BO242" s="400"/>
      <c r="BP242" s="400"/>
      <c r="BQ242" s="400"/>
      <c r="BR242" s="400"/>
      <c r="BS242" s="400"/>
      <c r="BT242" s="400"/>
      <c r="BU242" s="400"/>
      <c r="BV242" s="400"/>
      <c r="BW242" s="400"/>
      <c r="BX242" s="400"/>
      <c r="BY242" s="400"/>
      <c r="BZ242" s="400"/>
      <c r="CA242" s="400"/>
      <c r="CB242" s="400"/>
      <c r="CC242" s="400"/>
      <c r="CD242" s="400"/>
      <c r="CE242" s="400"/>
      <c r="CF242" s="400"/>
      <c r="CG242" s="400"/>
      <c r="CH242" s="400"/>
      <c r="CI242" s="400"/>
      <c r="CJ242" s="400"/>
      <c r="CK242" s="400"/>
      <c r="CL242" s="400"/>
      <c r="CM242" s="400"/>
      <c r="CN242" s="400"/>
      <c r="CO242" s="400"/>
      <c r="CP242" s="400"/>
      <c r="CQ242" s="400"/>
      <c r="CR242" s="400"/>
      <c r="CS242" s="400"/>
      <c r="CT242" s="400"/>
      <c r="CU242" s="400"/>
      <c r="CV242" s="400"/>
      <c r="CW242" s="400"/>
      <c r="CX242" s="400"/>
      <c r="CY242" s="400"/>
      <c r="CZ242" s="362"/>
      <c r="DB242" s="909"/>
      <c r="DC242" s="909"/>
      <c r="DD242" s="81"/>
      <c r="DE242" s="81"/>
      <c r="DF242" s="81"/>
      <c r="DG242" s="81"/>
      <c r="DH242" s="81"/>
      <c r="DI242" s="81"/>
      <c r="DJ242" s="81"/>
      <c r="DK242" s="81"/>
      <c r="DL242" s="81"/>
      <c r="DM242" s="81"/>
      <c r="DN242" s="81"/>
      <c r="DO242" s="81"/>
      <c r="DP242" s="81"/>
      <c r="DQ242" s="81"/>
      <c r="DR242" s="81"/>
      <c r="DS242" s="81"/>
      <c r="DT242" s="81"/>
      <c r="DU242" s="81"/>
      <c r="DV242" s="81"/>
      <c r="DW242" s="81"/>
      <c r="DX242" s="19"/>
      <c r="DY242" s="81"/>
      <c r="DZ242" s="81"/>
      <c r="EA242" s="81"/>
      <c r="EB242" s="81"/>
      <c r="EC242" s="81"/>
      <c r="ED242" s="81"/>
      <c r="EE242" s="81"/>
      <c r="EF242" s="81"/>
      <c r="EG242" s="81"/>
      <c r="EH242" s="81"/>
      <c r="EI242" s="81"/>
      <c r="EJ242" s="81"/>
      <c r="EK242" s="81"/>
      <c r="EL242" s="81"/>
      <c r="EM242" s="81"/>
      <c r="EN242" s="81"/>
      <c r="EO242" s="81"/>
      <c r="EP242" s="81"/>
      <c r="EQ242" s="81"/>
      <c r="ER242" s="81"/>
      <c r="ES242" s="81"/>
      <c r="ET242" s="81"/>
      <c r="EU242" s="81"/>
      <c r="EV242" s="81"/>
      <c r="EW242" s="81"/>
      <c r="EX242" s="81"/>
      <c r="EY242" s="81"/>
      <c r="EZ242" s="81"/>
      <c r="FA242" s="81"/>
      <c r="FB242" s="81"/>
      <c r="FC242" s="81"/>
      <c r="FD242" s="81"/>
      <c r="FE242" s="81"/>
      <c r="FF242" s="81"/>
      <c r="FG242" s="81"/>
      <c r="FH242" s="81"/>
      <c r="FI242" s="81"/>
      <c r="FJ242" s="81"/>
      <c r="FK242" s="81"/>
      <c r="FL242" s="81"/>
      <c r="FM242" s="81"/>
      <c r="FN242" s="81"/>
      <c r="FO242" s="81"/>
      <c r="FP242" s="81"/>
      <c r="FQ242" s="81"/>
      <c r="FR242" s="81"/>
      <c r="FS242" s="81"/>
      <c r="FT242" s="81"/>
      <c r="FU242" s="81"/>
      <c r="FV242" s="81"/>
      <c r="FW242" s="81"/>
      <c r="FX242" s="81"/>
      <c r="FY242" s="81"/>
      <c r="FZ242" s="81"/>
      <c r="GA242" s="81"/>
      <c r="GB242" s="81"/>
      <c r="GC242" s="81"/>
      <c r="GD242" s="81"/>
      <c r="GE242" s="81"/>
      <c r="GF242" s="81"/>
      <c r="GG242" s="81"/>
      <c r="GH242" s="81"/>
      <c r="GI242" s="81"/>
      <c r="GJ242" s="81"/>
      <c r="GK242" s="81"/>
      <c r="GL242" s="81"/>
      <c r="GM242" s="81"/>
      <c r="GN242" s="81"/>
      <c r="GO242" s="81"/>
      <c r="GP242" s="81"/>
      <c r="GQ242" s="81"/>
      <c r="GR242" s="81"/>
      <c r="GS242" s="81"/>
      <c r="GT242" s="81"/>
      <c r="GU242" s="81"/>
      <c r="GV242" s="81"/>
      <c r="GW242" s="81"/>
      <c r="GX242" s="81"/>
      <c r="GY242" s="81"/>
      <c r="GZ242" s="81"/>
      <c r="HA242" s="81"/>
      <c r="HB242" s="81"/>
      <c r="HC242" s="81"/>
      <c r="HD242" s="81"/>
      <c r="HE242" s="81"/>
      <c r="HF242" s="81"/>
      <c r="HG242" s="81"/>
      <c r="HH242" s="81"/>
      <c r="HI242" s="81"/>
      <c r="HJ242" s="81"/>
      <c r="HK242" s="81"/>
      <c r="HL242" s="81"/>
      <c r="HM242" s="81"/>
      <c r="HN242" s="81"/>
      <c r="HO242" s="81"/>
      <c r="HP242" s="81"/>
      <c r="HQ242" s="81"/>
      <c r="HR242" s="81"/>
      <c r="HS242" s="81"/>
      <c r="HT242" s="81"/>
      <c r="HU242" s="81"/>
      <c r="HV242" s="81"/>
      <c r="HW242" s="81"/>
      <c r="HX242" s="81"/>
      <c r="HY242" s="81"/>
      <c r="HZ242" s="81"/>
      <c r="IA242" s="81"/>
      <c r="IB242" s="81"/>
      <c r="IC242" s="81"/>
      <c r="ID242" s="81"/>
      <c r="IE242" s="81"/>
      <c r="IF242" s="81"/>
      <c r="IG242" s="81"/>
      <c r="IH242" s="81"/>
      <c r="II242" s="81"/>
      <c r="IJ242" s="81"/>
      <c r="IK242" s="81"/>
      <c r="IL242" s="81"/>
      <c r="IM242" s="81"/>
      <c r="IN242" s="81"/>
      <c r="IO242" s="81"/>
      <c r="IP242" s="81"/>
      <c r="IQ242" s="81"/>
      <c r="IR242" s="81"/>
      <c r="IS242" s="81"/>
      <c r="IT242" s="81"/>
      <c r="IU242" s="81"/>
      <c r="IV242" s="81"/>
      <c r="IW242" s="81"/>
      <c r="IX242" s="81"/>
      <c r="IY242" s="81"/>
      <c r="IZ242" s="81"/>
      <c r="JA242" s="81"/>
      <c r="JB242" s="81"/>
      <c r="JC242" s="81"/>
      <c r="JD242" s="81"/>
      <c r="JE242" s="81"/>
      <c r="JF242" s="81"/>
      <c r="JG242" s="81"/>
      <c r="JH242" s="81"/>
      <c r="JI242" s="81"/>
      <c r="JJ242" s="81"/>
      <c r="JK242" s="81"/>
      <c r="JL242" s="81"/>
      <c r="JM242" s="81"/>
      <c r="JN242" s="81"/>
      <c r="JO242" s="81"/>
      <c r="JP242" s="81"/>
      <c r="JQ242" s="81"/>
      <c r="JR242" s="81"/>
      <c r="JS242" s="81"/>
      <c r="JT242" s="81"/>
      <c r="JU242" s="81"/>
      <c r="JV242" s="81"/>
      <c r="JW242" s="81"/>
      <c r="JX242" s="81"/>
      <c r="JY242" s="81"/>
      <c r="JZ242" s="81"/>
      <c r="KA242" s="81"/>
      <c r="KB242" s="81"/>
      <c r="KC242" s="81"/>
      <c r="KD242" s="81"/>
      <c r="KE242" s="81"/>
      <c r="KF242" s="81"/>
      <c r="KG242" s="81"/>
      <c r="KH242" s="81"/>
      <c r="KI242" s="81"/>
      <c r="KJ242" s="81"/>
      <c r="KK242" s="81"/>
      <c r="KL242" s="81"/>
      <c r="KM242" s="81"/>
      <c r="KN242" s="81"/>
      <c r="KO242" s="81"/>
      <c r="KP242" s="81"/>
      <c r="KQ242" s="81"/>
      <c r="KR242" s="81"/>
      <c r="KS242" s="81"/>
      <c r="KT242" s="81"/>
      <c r="KU242" s="81"/>
      <c r="KV242" s="81"/>
      <c r="KW242" s="81"/>
      <c r="KX242" s="81"/>
      <c r="KY242" s="81"/>
      <c r="KZ242" s="81"/>
      <c r="LA242" s="81"/>
      <c r="LB242" s="81"/>
      <c r="LC242" s="81"/>
      <c r="LD242" s="81"/>
      <c r="LE242" s="81"/>
      <c r="LF242" s="81"/>
      <c r="LG242" s="81"/>
      <c r="LH242" s="81"/>
      <c r="LI242" s="81"/>
      <c r="LJ242" s="81"/>
      <c r="LK242" s="81"/>
      <c r="LL242" s="81"/>
      <c r="LM242" s="81"/>
      <c r="LN242" s="81"/>
      <c r="LO242" s="81"/>
      <c r="LP242" s="81"/>
      <c r="LQ242" s="81"/>
      <c r="LR242" s="81"/>
      <c r="LS242" s="81"/>
      <c r="LT242" s="81"/>
      <c r="LU242" s="81"/>
      <c r="LV242" s="81"/>
      <c r="LW242" s="81"/>
      <c r="LX242" s="81"/>
      <c r="LY242" s="81"/>
      <c r="LZ242" s="81"/>
      <c r="MA242" s="81"/>
      <c r="MB242" s="81"/>
      <c r="MC242" s="81"/>
      <c r="MD242" s="81"/>
      <c r="ME242" s="81"/>
      <c r="MF242" s="81"/>
      <c r="MG242" s="81"/>
      <c r="MH242" s="81"/>
      <c r="MI242" s="81"/>
      <c r="MJ242" s="81"/>
      <c r="MK242" s="81"/>
      <c r="ML242" s="81"/>
      <c r="MM242" s="81"/>
      <c r="MN242" s="81"/>
      <c r="MO242" s="81"/>
      <c r="MP242" s="81"/>
      <c r="MQ242" s="81"/>
      <c r="MR242" s="81"/>
      <c r="MS242" s="81"/>
      <c r="MT242" s="81"/>
      <c r="MU242" s="81"/>
      <c r="MV242" s="81"/>
      <c r="MW242" s="81"/>
      <c r="MX242" s="81"/>
      <c r="MY242" s="81"/>
      <c r="MZ242" s="81"/>
      <c r="NA242" s="81"/>
      <c r="NB242" s="81"/>
      <c r="NC242" s="81"/>
      <c r="ND242" s="81"/>
      <c r="NE242" s="81"/>
      <c r="NF242" s="81"/>
      <c r="NG242" s="81"/>
      <c r="NH242" s="81"/>
      <c r="NI242" s="81"/>
      <c r="NJ242" s="81"/>
      <c r="NK242" s="81"/>
      <c r="NL242" s="81"/>
      <c r="NM242" s="81"/>
      <c r="NN242" s="81"/>
      <c r="NO242" s="81"/>
      <c r="NP242" s="81"/>
      <c r="NQ242" s="81"/>
      <c r="NR242" s="81"/>
      <c r="NS242" s="81"/>
      <c r="NT242" s="81"/>
      <c r="NU242" s="81"/>
      <c r="NV242" s="81"/>
      <c r="NW242" s="81"/>
      <c r="NX242" s="81"/>
      <c r="NY242" s="81"/>
      <c r="NZ242" s="81"/>
      <c r="OA242" s="81"/>
      <c r="OB242" s="81"/>
      <c r="OC242" s="81"/>
      <c r="OD242" s="81"/>
      <c r="OE242" s="81"/>
      <c r="OF242" s="81"/>
      <c r="OG242" s="81"/>
      <c r="OH242" s="81"/>
      <c r="OI242" s="81"/>
      <c r="OJ242" s="81"/>
      <c r="OK242" s="81"/>
      <c r="OL242" s="81"/>
      <c r="OM242" s="81"/>
      <c r="ON242" s="81"/>
      <c r="OO242" s="81"/>
      <c r="OP242" s="81"/>
      <c r="OQ242" s="81"/>
      <c r="OR242" s="81"/>
      <c r="OS242" s="81"/>
      <c r="OT242" s="81"/>
      <c r="OU242" s="81"/>
      <c r="OV242" s="81"/>
      <c r="OW242" s="81"/>
      <c r="OX242" s="81"/>
      <c r="OY242" s="81"/>
      <c r="OZ242" s="81"/>
      <c r="PA242" s="81"/>
      <c r="PB242" s="81"/>
      <c r="PC242" s="81"/>
      <c r="PD242" s="81"/>
      <c r="PE242" s="81"/>
      <c r="PF242" s="81"/>
      <c r="PG242" s="81"/>
      <c r="PH242" s="81"/>
      <c r="PI242" s="81"/>
      <c r="PJ242" s="81"/>
      <c r="PK242" s="81"/>
      <c r="PL242" s="81"/>
      <c r="PM242" s="81"/>
      <c r="PN242" s="81"/>
      <c r="PO242" s="81"/>
      <c r="PP242" s="81"/>
      <c r="PQ242" s="81"/>
      <c r="PR242" s="81"/>
      <c r="PS242" s="81"/>
      <c r="PT242" s="81"/>
      <c r="PU242" s="81"/>
      <c r="PV242" s="81"/>
      <c r="PW242" s="81"/>
      <c r="PX242" s="81"/>
      <c r="PY242" s="81"/>
      <c r="PZ242" s="81"/>
      <c r="QA242" s="81"/>
      <c r="QB242" s="81"/>
      <c r="QC242" s="81"/>
      <c r="QD242" s="81"/>
      <c r="QE242" s="81"/>
      <c r="QF242" s="81"/>
      <c r="QG242" s="81"/>
      <c r="QH242" s="81"/>
      <c r="QI242" s="81"/>
      <c r="QJ242" s="81"/>
      <c r="QK242" s="81"/>
      <c r="QL242" s="81"/>
      <c r="QM242" s="81"/>
      <c r="QN242" s="81"/>
      <c r="QO242" s="81"/>
      <c r="QP242" s="81"/>
      <c r="QQ242" s="81"/>
      <c r="QR242" s="81"/>
      <c r="QS242" s="81"/>
      <c r="QT242" s="81"/>
      <c r="QU242" s="81"/>
      <c r="QV242" s="81"/>
      <c r="QW242" s="81"/>
      <c r="QX242" s="81"/>
      <c r="QY242" s="81"/>
      <c r="QZ242" s="81"/>
      <c r="RA242" s="81"/>
      <c r="RB242" s="81"/>
      <c r="RC242" s="81"/>
      <c r="RD242" s="81"/>
      <c r="RE242" s="81"/>
      <c r="RF242" s="81"/>
      <c r="RG242" s="81"/>
      <c r="RH242" s="81"/>
      <c r="RI242" s="81"/>
      <c r="RJ242" s="81"/>
      <c r="RK242" s="81"/>
      <c r="RL242" s="81"/>
      <c r="RM242" s="81"/>
      <c r="RN242" s="81"/>
      <c r="RO242" s="81"/>
      <c r="RP242" s="81"/>
      <c r="RQ242" s="81"/>
      <c r="RR242" s="81"/>
      <c r="RS242" s="81"/>
      <c r="RT242" s="81"/>
      <c r="RU242" s="81"/>
      <c r="RV242" s="81"/>
      <c r="RW242" s="81"/>
      <c r="RX242" s="81"/>
      <c r="RY242" s="81"/>
      <c r="RZ242" s="81"/>
      <c r="SA242" s="81"/>
      <c r="SB242" s="81"/>
      <c r="SC242" s="81"/>
      <c r="SD242" s="81"/>
      <c r="SE242" s="81"/>
      <c r="SF242" s="81"/>
      <c r="SG242" s="81"/>
      <c r="SH242" s="81"/>
      <c r="SI242" s="81"/>
      <c r="SJ242" s="81"/>
      <c r="SK242" s="81"/>
      <c r="SL242" s="81"/>
      <c r="SM242" s="81"/>
      <c r="SN242" s="81"/>
      <c r="SO242" s="81"/>
      <c r="SP242" s="81"/>
      <c r="SQ242" s="81"/>
      <c r="SR242" s="81"/>
      <c r="SS242" s="81"/>
      <c r="ST242" s="81"/>
      <c r="SU242" s="81"/>
      <c r="SV242" s="81"/>
      <c r="SW242" s="81"/>
      <c r="SX242" s="81"/>
      <c r="SY242" s="81"/>
      <c r="SZ242" s="81"/>
      <c r="TA242" s="81"/>
      <c r="TB242" s="81"/>
      <c r="TC242" s="81"/>
      <c r="TD242" s="81"/>
      <c r="TE242" s="81"/>
      <c r="TF242" s="81"/>
      <c r="TG242" s="81"/>
      <c r="TH242" s="81"/>
      <c r="TI242" s="81"/>
      <c r="TJ242" s="81"/>
      <c r="TK242" s="81"/>
      <c r="TL242" s="81"/>
      <c r="TM242" s="81"/>
      <c r="TN242" s="81"/>
      <c r="TO242" s="81"/>
      <c r="TP242" s="81"/>
      <c r="TQ242" s="81"/>
      <c r="TR242" s="81"/>
      <c r="TS242" s="81"/>
      <c r="TT242" s="81"/>
      <c r="TU242" s="81"/>
      <c r="TV242" s="81"/>
      <c r="TW242" s="81"/>
      <c r="TX242" s="81"/>
      <c r="TY242" s="81"/>
      <c r="TZ242" s="81"/>
      <c r="UA242" s="81"/>
      <c r="UB242" s="81"/>
      <c r="UC242" s="81"/>
      <c r="UD242" s="81"/>
      <c r="UE242" s="81"/>
      <c r="UF242" s="81"/>
      <c r="UG242" s="81"/>
      <c r="UH242" s="81"/>
      <c r="UI242" s="81"/>
      <c r="UJ242" s="81"/>
      <c r="UK242" s="81"/>
      <c r="UL242" s="81"/>
      <c r="UM242" s="81"/>
      <c r="UN242" s="81"/>
      <c r="UO242" s="81"/>
      <c r="UP242" s="81"/>
      <c r="UQ242" s="81"/>
      <c r="UR242" s="81"/>
      <c r="US242" s="81"/>
      <c r="UT242" s="81"/>
      <c r="UU242" s="81"/>
      <c r="UV242" s="81"/>
      <c r="UW242" s="81"/>
      <c r="UX242" s="81"/>
      <c r="UY242" s="81"/>
      <c r="UZ242" s="81"/>
      <c r="VA242" s="81"/>
      <c r="VB242" s="81"/>
      <c r="VC242" s="81"/>
      <c r="VD242" s="81"/>
      <c r="VE242" s="81"/>
      <c r="VF242" s="81"/>
      <c r="VG242" s="81"/>
      <c r="VH242" s="81"/>
      <c r="VI242" s="81"/>
      <c r="VJ242" s="81"/>
      <c r="VK242" s="81"/>
      <c r="VL242" s="81"/>
      <c r="VM242" s="81"/>
      <c r="VN242" s="81"/>
      <c r="VO242" s="81"/>
      <c r="VP242" s="81"/>
      <c r="VQ242" s="81"/>
      <c r="VR242" s="81"/>
      <c r="VS242" s="81"/>
      <c r="VT242" s="81"/>
      <c r="VU242" s="81"/>
      <c r="VV242" s="81"/>
      <c r="VW242" s="81"/>
      <c r="VX242" s="81"/>
      <c r="VY242" s="81"/>
      <c r="VZ242" s="81"/>
      <c r="WA242" s="81"/>
      <c r="WB242" s="81"/>
      <c r="WC242" s="81"/>
      <c r="WD242" s="81"/>
      <c r="WE242" s="81"/>
      <c r="WF242" s="81"/>
      <c r="WG242" s="81"/>
      <c r="WH242" s="81"/>
      <c r="WI242" s="81"/>
    </row>
    <row r="243" spans="1:607" ht="13.5" thickBot="1">
      <c r="A243" s="348"/>
      <c r="B243" s="360" t="s">
        <v>975</v>
      </c>
      <c r="C243" s="348"/>
      <c r="D243" s="348"/>
      <c r="E243" s="348"/>
      <c r="F243" s="348"/>
      <c r="G243" s="361" t="str">
        <f t="shared" si="734"/>
        <v/>
      </c>
      <c r="H243" s="361" t="str">
        <f t="shared" si="735"/>
        <v/>
      </c>
      <c r="I243" s="397"/>
      <c r="J243" s="348"/>
      <c r="K243" s="348"/>
      <c r="L243" s="348"/>
      <c r="M243" s="348"/>
      <c r="N243" s="400"/>
      <c r="O243" s="400"/>
      <c r="P243" s="400"/>
      <c r="Q243" s="400"/>
      <c r="R243" s="400"/>
      <c r="S243" s="400"/>
      <c r="T243" s="400"/>
      <c r="U243" s="400"/>
      <c r="V243" s="400"/>
      <c r="W243" s="400"/>
      <c r="X243" s="400"/>
      <c r="Y243" s="400"/>
      <c r="Z243" s="400"/>
      <c r="AA243" s="400"/>
      <c r="AB243" s="400"/>
      <c r="AC243" s="400"/>
      <c r="AD243" s="400"/>
      <c r="AE243" s="400"/>
      <c r="AF243" s="400"/>
      <c r="AG243" s="400"/>
      <c r="AH243" s="400"/>
      <c r="AI243" s="400"/>
      <c r="AJ243" s="400"/>
      <c r="AK243" s="400"/>
      <c r="AL243" s="400"/>
      <c r="AM243" s="400"/>
      <c r="AN243" s="400"/>
      <c r="AO243" s="400"/>
      <c r="AP243" s="400"/>
      <c r="AQ243" s="400"/>
      <c r="AR243" s="400"/>
      <c r="AS243" s="400"/>
      <c r="AT243" s="400"/>
      <c r="AU243" s="400"/>
      <c r="AV243" s="400"/>
      <c r="AW243" s="400"/>
      <c r="AX243" s="400"/>
      <c r="AY243" s="400"/>
      <c r="AZ243" s="400"/>
      <c r="BA243" s="400"/>
      <c r="BB243" s="400"/>
      <c r="BC243" s="400"/>
      <c r="BD243" s="400"/>
      <c r="BE243" s="400"/>
      <c r="BF243" s="400"/>
      <c r="BG243" s="400"/>
      <c r="BH243" s="400"/>
      <c r="BI243" s="400"/>
      <c r="BJ243" s="400"/>
      <c r="BK243" s="400"/>
      <c r="BL243" s="400"/>
      <c r="BM243" s="400"/>
      <c r="BN243" s="400"/>
      <c r="BO243" s="400"/>
      <c r="BP243" s="400"/>
      <c r="BQ243" s="400"/>
      <c r="BR243" s="400"/>
      <c r="BS243" s="400"/>
      <c r="BT243" s="400"/>
      <c r="BU243" s="400"/>
      <c r="BV243" s="400"/>
      <c r="BW243" s="400"/>
      <c r="BX243" s="400"/>
      <c r="BY243" s="400"/>
      <c r="BZ243" s="400"/>
      <c r="CA243" s="400"/>
      <c r="CB243" s="400"/>
      <c r="CC243" s="400"/>
      <c r="CD243" s="400"/>
      <c r="CE243" s="400"/>
      <c r="CF243" s="400"/>
      <c r="CG243" s="400"/>
      <c r="CH243" s="400"/>
      <c r="CI243" s="400"/>
      <c r="CJ243" s="400"/>
      <c r="CK243" s="400"/>
      <c r="CL243" s="400"/>
      <c r="CM243" s="400"/>
      <c r="CN243" s="400"/>
      <c r="CO243" s="400"/>
      <c r="CP243" s="400"/>
      <c r="CQ243" s="400"/>
      <c r="CR243" s="400"/>
      <c r="CS243" s="400"/>
      <c r="CT243" s="400"/>
      <c r="CU243" s="400"/>
      <c r="CV243" s="400"/>
      <c r="CW243" s="400"/>
      <c r="CX243" s="400"/>
      <c r="CY243" s="400"/>
      <c r="CZ243" s="362"/>
      <c r="DB243" s="899" t="s">
        <v>1387</v>
      </c>
      <c r="DC243" s="899"/>
      <c r="DD243" s="295" t="str">
        <f>DD3</f>
        <v/>
      </c>
      <c r="DE243" s="295" t="str">
        <f t="shared" ref="DE243:FP243" si="1045">DE3</f>
        <v/>
      </c>
      <c r="DF243" s="295" t="str">
        <f t="shared" si="1045"/>
        <v/>
      </c>
      <c r="DG243" s="295" t="str">
        <f t="shared" si="1045"/>
        <v/>
      </c>
      <c r="DH243" s="295" t="str">
        <f t="shared" si="1045"/>
        <v/>
      </c>
      <c r="DI243" s="295" t="str">
        <f t="shared" si="1045"/>
        <v/>
      </c>
      <c r="DJ243" s="295" t="str">
        <f t="shared" si="1045"/>
        <v/>
      </c>
      <c r="DK243" s="295" t="str">
        <f t="shared" si="1045"/>
        <v/>
      </c>
      <c r="DL243" s="295" t="str">
        <f t="shared" si="1045"/>
        <v/>
      </c>
      <c r="DM243" s="295" t="str">
        <f t="shared" si="1045"/>
        <v/>
      </c>
      <c r="DN243" s="295" t="str">
        <f t="shared" si="1045"/>
        <v/>
      </c>
      <c r="DO243" s="295" t="str">
        <f t="shared" si="1045"/>
        <v/>
      </c>
      <c r="DP243" s="295" t="str">
        <f t="shared" si="1045"/>
        <v/>
      </c>
      <c r="DQ243" s="295" t="str">
        <f t="shared" si="1045"/>
        <v/>
      </c>
      <c r="DR243" s="295" t="str">
        <f t="shared" si="1045"/>
        <v/>
      </c>
      <c r="DS243" s="295" t="str">
        <f t="shared" si="1045"/>
        <v/>
      </c>
      <c r="DT243" s="295" t="str">
        <f t="shared" si="1045"/>
        <v/>
      </c>
      <c r="DU243" s="295" t="str">
        <f t="shared" si="1045"/>
        <v/>
      </c>
      <c r="DV243" s="295" t="str">
        <f t="shared" si="1045"/>
        <v/>
      </c>
      <c r="DW243" s="295" t="str">
        <f t="shared" si="1045"/>
        <v/>
      </c>
      <c r="DX243" s="295" t="str">
        <f t="shared" si="1045"/>
        <v/>
      </c>
      <c r="DY243" s="295" t="str">
        <f t="shared" si="1045"/>
        <v/>
      </c>
      <c r="DZ243" s="295" t="str">
        <f t="shared" si="1045"/>
        <v/>
      </c>
      <c r="EA243" s="295" t="str">
        <f t="shared" si="1045"/>
        <v/>
      </c>
      <c r="EB243" s="295" t="str">
        <f t="shared" si="1045"/>
        <v/>
      </c>
      <c r="EC243" s="295" t="str">
        <f t="shared" si="1045"/>
        <v/>
      </c>
      <c r="ED243" s="295" t="str">
        <f t="shared" si="1045"/>
        <v/>
      </c>
      <c r="EE243" s="295" t="str">
        <f t="shared" si="1045"/>
        <v/>
      </c>
      <c r="EF243" s="295" t="str">
        <f t="shared" si="1045"/>
        <v/>
      </c>
      <c r="EG243" s="295" t="str">
        <f t="shared" si="1045"/>
        <v/>
      </c>
      <c r="EH243" s="295" t="str">
        <f t="shared" si="1045"/>
        <v/>
      </c>
      <c r="EI243" s="295" t="str">
        <f t="shared" si="1045"/>
        <v/>
      </c>
      <c r="EJ243" s="295" t="str">
        <f t="shared" si="1045"/>
        <v/>
      </c>
      <c r="EK243" s="295" t="str">
        <f t="shared" si="1045"/>
        <v/>
      </c>
      <c r="EL243" s="295" t="str">
        <f t="shared" si="1045"/>
        <v/>
      </c>
      <c r="EM243" s="295" t="str">
        <f t="shared" si="1045"/>
        <v/>
      </c>
      <c r="EN243" s="295" t="str">
        <f t="shared" si="1045"/>
        <v/>
      </c>
      <c r="EO243" s="295" t="str">
        <f t="shared" si="1045"/>
        <v/>
      </c>
      <c r="EP243" s="295" t="str">
        <f t="shared" si="1045"/>
        <v/>
      </c>
      <c r="EQ243" s="295" t="str">
        <f t="shared" si="1045"/>
        <v/>
      </c>
      <c r="ER243" s="295" t="str">
        <f t="shared" si="1045"/>
        <v/>
      </c>
      <c r="ES243" s="295" t="str">
        <f t="shared" si="1045"/>
        <v/>
      </c>
      <c r="ET243" s="295" t="str">
        <f t="shared" si="1045"/>
        <v/>
      </c>
      <c r="EU243" s="295" t="str">
        <f t="shared" si="1045"/>
        <v/>
      </c>
      <c r="EV243" s="295" t="str">
        <f t="shared" si="1045"/>
        <v/>
      </c>
      <c r="EW243" s="295" t="str">
        <f t="shared" si="1045"/>
        <v/>
      </c>
      <c r="EX243" s="295" t="str">
        <f t="shared" si="1045"/>
        <v/>
      </c>
      <c r="EY243" s="295" t="str">
        <f t="shared" si="1045"/>
        <v/>
      </c>
      <c r="EZ243" s="295" t="str">
        <f t="shared" si="1045"/>
        <v/>
      </c>
      <c r="FA243" s="295" t="str">
        <f t="shared" si="1045"/>
        <v/>
      </c>
      <c r="FB243" s="295" t="str">
        <f t="shared" si="1045"/>
        <v/>
      </c>
      <c r="FC243" s="295" t="str">
        <f t="shared" si="1045"/>
        <v/>
      </c>
      <c r="FD243" s="295" t="str">
        <f t="shared" si="1045"/>
        <v/>
      </c>
      <c r="FE243" s="295" t="str">
        <f t="shared" si="1045"/>
        <v/>
      </c>
      <c r="FF243" s="295" t="str">
        <f t="shared" si="1045"/>
        <v/>
      </c>
      <c r="FG243" s="295" t="str">
        <f t="shared" si="1045"/>
        <v/>
      </c>
      <c r="FH243" s="295" t="str">
        <f t="shared" si="1045"/>
        <v/>
      </c>
      <c r="FI243" s="295" t="str">
        <f t="shared" si="1045"/>
        <v/>
      </c>
      <c r="FJ243" s="295" t="str">
        <f t="shared" si="1045"/>
        <v/>
      </c>
      <c r="FK243" s="295" t="str">
        <f t="shared" si="1045"/>
        <v/>
      </c>
      <c r="FL243" s="295" t="str">
        <f t="shared" si="1045"/>
        <v/>
      </c>
      <c r="FM243" s="295" t="str">
        <f t="shared" si="1045"/>
        <v/>
      </c>
      <c r="FN243" s="295" t="str">
        <f t="shared" si="1045"/>
        <v/>
      </c>
      <c r="FO243" s="295" t="str">
        <f t="shared" si="1045"/>
        <v/>
      </c>
      <c r="FP243" s="295" t="str">
        <f t="shared" si="1045"/>
        <v/>
      </c>
      <c r="FQ243" s="295" t="str">
        <f t="shared" ref="FQ243:IB243" si="1046">FQ3</f>
        <v/>
      </c>
      <c r="FR243" s="295" t="str">
        <f t="shared" si="1046"/>
        <v/>
      </c>
      <c r="FS243" s="295" t="str">
        <f t="shared" si="1046"/>
        <v/>
      </c>
      <c r="FT243" s="295" t="str">
        <f t="shared" si="1046"/>
        <v/>
      </c>
      <c r="FU243" s="295" t="str">
        <f t="shared" si="1046"/>
        <v/>
      </c>
      <c r="FV243" s="295" t="str">
        <f t="shared" si="1046"/>
        <v/>
      </c>
      <c r="FW243" s="295" t="str">
        <f t="shared" si="1046"/>
        <v/>
      </c>
      <c r="FX243" s="295" t="str">
        <f t="shared" si="1046"/>
        <v/>
      </c>
      <c r="FY243" s="295" t="str">
        <f t="shared" si="1046"/>
        <v/>
      </c>
      <c r="FZ243" s="295" t="str">
        <f t="shared" si="1046"/>
        <v/>
      </c>
      <c r="GA243" s="295" t="str">
        <f t="shared" si="1046"/>
        <v/>
      </c>
      <c r="GB243" s="295" t="str">
        <f t="shared" si="1046"/>
        <v/>
      </c>
      <c r="GC243" s="295" t="str">
        <f t="shared" si="1046"/>
        <v/>
      </c>
      <c r="GD243" s="295" t="str">
        <f t="shared" si="1046"/>
        <v/>
      </c>
      <c r="GE243" s="295" t="str">
        <f t="shared" si="1046"/>
        <v/>
      </c>
      <c r="GF243" s="295" t="str">
        <f t="shared" si="1046"/>
        <v/>
      </c>
      <c r="GG243" s="295" t="str">
        <f t="shared" si="1046"/>
        <v/>
      </c>
      <c r="GH243" s="295" t="str">
        <f t="shared" si="1046"/>
        <v/>
      </c>
      <c r="GI243" s="295" t="str">
        <f t="shared" si="1046"/>
        <v/>
      </c>
      <c r="GJ243" s="295" t="str">
        <f t="shared" si="1046"/>
        <v/>
      </c>
      <c r="GK243" s="295" t="str">
        <f t="shared" si="1046"/>
        <v/>
      </c>
      <c r="GL243" s="295" t="str">
        <f t="shared" si="1046"/>
        <v/>
      </c>
      <c r="GM243" s="295" t="str">
        <f t="shared" si="1046"/>
        <v/>
      </c>
      <c r="GN243" s="295" t="str">
        <f t="shared" si="1046"/>
        <v/>
      </c>
      <c r="GO243" s="295" t="str">
        <f t="shared" si="1046"/>
        <v/>
      </c>
      <c r="GP243" s="295" t="str">
        <f t="shared" si="1046"/>
        <v/>
      </c>
      <c r="GQ243" s="295" t="str">
        <f t="shared" si="1046"/>
        <v/>
      </c>
      <c r="GR243" s="295" t="str">
        <f t="shared" si="1046"/>
        <v/>
      </c>
      <c r="GS243" s="295" t="str">
        <f t="shared" si="1046"/>
        <v/>
      </c>
      <c r="GT243" s="295" t="str">
        <f t="shared" si="1046"/>
        <v/>
      </c>
      <c r="GU243" s="295" t="str">
        <f t="shared" si="1046"/>
        <v/>
      </c>
      <c r="GV243" s="295" t="str">
        <f t="shared" si="1046"/>
        <v/>
      </c>
      <c r="GW243" s="295" t="str">
        <f t="shared" si="1046"/>
        <v/>
      </c>
      <c r="GX243" s="295" t="str">
        <f t="shared" si="1046"/>
        <v/>
      </c>
      <c r="GY243" s="295" t="str">
        <f t="shared" si="1046"/>
        <v/>
      </c>
      <c r="GZ243" s="295" t="str">
        <f t="shared" si="1046"/>
        <v/>
      </c>
      <c r="HA243" s="295" t="str">
        <f t="shared" si="1046"/>
        <v/>
      </c>
      <c r="HB243" s="295" t="str">
        <f t="shared" si="1046"/>
        <v/>
      </c>
      <c r="HC243" s="295" t="str">
        <f t="shared" si="1046"/>
        <v/>
      </c>
      <c r="HD243" s="295" t="str">
        <f t="shared" si="1046"/>
        <v/>
      </c>
      <c r="HE243" s="295" t="str">
        <f t="shared" si="1046"/>
        <v/>
      </c>
      <c r="HF243" s="295" t="str">
        <f t="shared" si="1046"/>
        <v/>
      </c>
      <c r="HG243" s="295" t="str">
        <f t="shared" si="1046"/>
        <v/>
      </c>
      <c r="HH243" s="295" t="str">
        <f t="shared" si="1046"/>
        <v/>
      </c>
      <c r="HI243" s="295" t="str">
        <f t="shared" si="1046"/>
        <v/>
      </c>
      <c r="HJ243" s="295" t="str">
        <f t="shared" si="1046"/>
        <v/>
      </c>
      <c r="HK243" s="295" t="str">
        <f t="shared" si="1046"/>
        <v/>
      </c>
      <c r="HL243" s="295" t="str">
        <f t="shared" si="1046"/>
        <v/>
      </c>
      <c r="HM243" s="295" t="str">
        <f t="shared" si="1046"/>
        <v/>
      </c>
      <c r="HN243" s="295" t="str">
        <f t="shared" si="1046"/>
        <v/>
      </c>
      <c r="HO243" s="295" t="str">
        <f t="shared" si="1046"/>
        <v/>
      </c>
      <c r="HP243" s="295" t="str">
        <f t="shared" si="1046"/>
        <v/>
      </c>
      <c r="HQ243" s="295" t="str">
        <f t="shared" si="1046"/>
        <v/>
      </c>
      <c r="HR243" s="295" t="str">
        <f t="shared" si="1046"/>
        <v/>
      </c>
      <c r="HS243" s="295" t="str">
        <f t="shared" si="1046"/>
        <v/>
      </c>
      <c r="HT243" s="295" t="str">
        <f t="shared" si="1046"/>
        <v/>
      </c>
      <c r="HU243" s="295" t="str">
        <f t="shared" si="1046"/>
        <v/>
      </c>
      <c r="HV243" s="295" t="str">
        <f t="shared" si="1046"/>
        <v/>
      </c>
      <c r="HW243" s="295" t="str">
        <f t="shared" si="1046"/>
        <v/>
      </c>
      <c r="HX243" s="295" t="str">
        <f t="shared" si="1046"/>
        <v/>
      </c>
      <c r="HY243" s="295" t="str">
        <f t="shared" si="1046"/>
        <v/>
      </c>
      <c r="HZ243" s="295" t="str">
        <f t="shared" si="1046"/>
        <v/>
      </c>
      <c r="IA243" s="295" t="str">
        <f t="shared" si="1046"/>
        <v/>
      </c>
      <c r="IB243" s="295" t="str">
        <f t="shared" si="1046"/>
        <v/>
      </c>
      <c r="IC243" s="295" t="str">
        <f t="shared" ref="IC243:KN243" si="1047">IC3</f>
        <v/>
      </c>
      <c r="ID243" s="295" t="str">
        <f t="shared" si="1047"/>
        <v/>
      </c>
      <c r="IE243" s="295" t="str">
        <f t="shared" si="1047"/>
        <v/>
      </c>
      <c r="IF243" s="295" t="str">
        <f t="shared" si="1047"/>
        <v/>
      </c>
      <c r="IG243" s="295" t="str">
        <f t="shared" si="1047"/>
        <v/>
      </c>
      <c r="IH243" s="295" t="str">
        <f t="shared" si="1047"/>
        <v/>
      </c>
      <c r="II243" s="295" t="str">
        <f t="shared" si="1047"/>
        <v/>
      </c>
      <c r="IJ243" s="295" t="str">
        <f t="shared" si="1047"/>
        <v/>
      </c>
      <c r="IK243" s="295" t="str">
        <f t="shared" si="1047"/>
        <v/>
      </c>
      <c r="IL243" s="295" t="str">
        <f t="shared" si="1047"/>
        <v/>
      </c>
      <c r="IM243" s="295" t="str">
        <f t="shared" si="1047"/>
        <v/>
      </c>
      <c r="IN243" s="295" t="str">
        <f t="shared" si="1047"/>
        <v/>
      </c>
      <c r="IO243" s="295" t="str">
        <f t="shared" si="1047"/>
        <v/>
      </c>
      <c r="IP243" s="295" t="str">
        <f t="shared" si="1047"/>
        <v/>
      </c>
      <c r="IQ243" s="295" t="str">
        <f t="shared" si="1047"/>
        <v/>
      </c>
      <c r="IR243" s="295" t="str">
        <f t="shared" si="1047"/>
        <v/>
      </c>
      <c r="IS243" s="295" t="str">
        <f t="shared" si="1047"/>
        <v/>
      </c>
      <c r="IT243" s="295" t="str">
        <f t="shared" si="1047"/>
        <v/>
      </c>
      <c r="IU243" s="295" t="str">
        <f t="shared" si="1047"/>
        <v/>
      </c>
      <c r="IV243" s="295" t="str">
        <f t="shared" si="1047"/>
        <v/>
      </c>
      <c r="IW243" s="295" t="str">
        <f t="shared" si="1047"/>
        <v/>
      </c>
      <c r="IX243" s="295" t="str">
        <f t="shared" si="1047"/>
        <v/>
      </c>
      <c r="IY243" s="295" t="str">
        <f t="shared" si="1047"/>
        <v/>
      </c>
      <c r="IZ243" s="295" t="str">
        <f t="shared" si="1047"/>
        <v/>
      </c>
      <c r="JA243" s="295" t="str">
        <f t="shared" si="1047"/>
        <v/>
      </c>
      <c r="JB243" s="295" t="str">
        <f t="shared" si="1047"/>
        <v/>
      </c>
      <c r="JC243" s="295" t="str">
        <f t="shared" si="1047"/>
        <v/>
      </c>
      <c r="JD243" s="295" t="str">
        <f t="shared" si="1047"/>
        <v/>
      </c>
      <c r="JE243" s="295" t="str">
        <f t="shared" si="1047"/>
        <v/>
      </c>
      <c r="JF243" s="295" t="str">
        <f t="shared" si="1047"/>
        <v/>
      </c>
      <c r="JG243" s="295" t="str">
        <f t="shared" si="1047"/>
        <v/>
      </c>
      <c r="JH243" s="295" t="str">
        <f t="shared" si="1047"/>
        <v/>
      </c>
      <c r="JI243" s="295" t="str">
        <f t="shared" si="1047"/>
        <v/>
      </c>
      <c r="JJ243" s="295" t="str">
        <f t="shared" si="1047"/>
        <v/>
      </c>
      <c r="JK243" s="295" t="str">
        <f t="shared" si="1047"/>
        <v/>
      </c>
      <c r="JL243" s="295" t="str">
        <f t="shared" si="1047"/>
        <v/>
      </c>
      <c r="JM243" s="295" t="str">
        <f t="shared" si="1047"/>
        <v/>
      </c>
      <c r="JN243" s="295" t="str">
        <f t="shared" si="1047"/>
        <v/>
      </c>
      <c r="JO243" s="295" t="str">
        <f t="shared" si="1047"/>
        <v/>
      </c>
      <c r="JP243" s="295" t="str">
        <f t="shared" si="1047"/>
        <v/>
      </c>
      <c r="JQ243" s="295" t="str">
        <f t="shared" si="1047"/>
        <v/>
      </c>
      <c r="JR243" s="295" t="str">
        <f t="shared" si="1047"/>
        <v/>
      </c>
      <c r="JS243" s="295" t="str">
        <f t="shared" si="1047"/>
        <v/>
      </c>
      <c r="JT243" s="295" t="str">
        <f t="shared" si="1047"/>
        <v/>
      </c>
      <c r="JU243" s="295" t="str">
        <f t="shared" si="1047"/>
        <v/>
      </c>
      <c r="JV243" s="295" t="str">
        <f t="shared" si="1047"/>
        <v/>
      </c>
      <c r="JW243" s="295" t="str">
        <f t="shared" si="1047"/>
        <v/>
      </c>
      <c r="JX243" s="295" t="str">
        <f t="shared" si="1047"/>
        <v/>
      </c>
      <c r="JY243" s="295" t="str">
        <f t="shared" si="1047"/>
        <v/>
      </c>
      <c r="JZ243" s="295" t="str">
        <f t="shared" si="1047"/>
        <v/>
      </c>
      <c r="KA243" s="295" t="str">
        <f t="shared" si="1047"/>
        <v/>
      </c>
      <c r="KB243" s="295" t="str">
        <f t="shared" si="1047"/>
        <v/>
      </c>
      <c r="KC243" s="295" t="str">
        <f t="shared" si="1047"/>
        <v/>
      </c>
      <c r="KD243" s="295" t="str">
        <f t="shared" si="1047"/>
        <v/>
      </c>
      <c r="KE243" s="295" t="str">
        <f t="shared" si="1047"/>
        <v/>
      </c>
      <c r="KF243" s="295" t="str">
        <f t="shared" si="1047"/>
        <v/>
      </c>
      <c r="KG243" s="295" t="str">
        <f t="shared" si="1047"/>
        <v/>
      </c>
      <c r="KH243" s="295" t="str">
        <f t="shared" si="1047"/>
        <v/>
      </c>
      <c r="KI243" s="295" t="str">
        <f t="shared" si="1047"/>
        <v/>
      </c>
      <c r="KJ243" s="295" t="str">
        <f t="shared" si="1047"/>
        <v/>
      </c>
      <c r="KK243" s="295" t="str">
        <f t="shared" si="1047"/>
        <v/>
      </c>
      <c r="KL243" s="295" t="str">
        <f t="shared" si="1047"/>
        <v/>
      </c>
      <c r="KM243" s="295" t="str">
        <f t="shared" si="1047"/>
        <v/>
      </c>
      <c r="KN243" s="295" t="str">
        <f t="shared" si="1047"/>
        <v/>
      </c>
      <c r="KO243" s="295" t="str">
        <f t="shared" ref="KO243:MZ243" si="1048">KO3</f>
        <v/>
      </c>
      <c r="KP243" s="295" t="str">
        <f t="shared" si="1048"/>
        <v/>
      </c>
      <c r="KQ243" s="295" t="str">
        <f t="shared" si="1048"/>
        <v/>
      </c>
      <c r="KR243" s="295" t="str">
        <f t="shared" si="1048"/>
        <v/>
      </c>
      <c r="KS243" s="295" t="str">
        <f t="shared" si="1048"/>
        <v/>
      </c>
      <c r="KT243" s="295" t="str">
        <f t="shared" si="1048"/>
        <v/>
      </c>
      <c r="KU243" s="295" t="str">
        <f t="shared" si="1048"/>
        <v/>
      </c>
      <c r="KV243" s="295" t="str">
        <f t="shared" si="1048"/>
        <v/>
      </c>
      <c r="KW243" s="295" t="str">
        <f t="shared" si="1048"/>
        <v/>
      </c>
      <c r="KX243" s="295" t="str">
        <f t="shared" si="1048"/>
        <v/>
      </c>
      <c r="KY243" s="295" t="str">
        <f t="shared" si="1048"/>
        <v/>
      </c>
      <c r="KZ243" s="295" t="str">
        <f t="shared" si="1048"/>
        <v/>
      </c>
      <c r="LA243" s="295" t="str">
        <f t="shared" si="1048"/>
        <v/>
      </c>
      <c r="LB243" s="295" t="str">
        <f t="shared" si="1048"/>
        <v/>
      </c>
      <c r="LC243" s="295" t="str">
        <f t="shared" si="1048"/>
        <v/>
      </c>
      <c r="LD243" s="295" t="str">
        <f t="shared" si="1048"/>
        <v/>
      </c>
      <c r="LE243" s="295" t="str">
        <f t="shared" si="1048"/>
        <v/>
      </c>
      <c r="LF243" s="295" t="str">
        <f t="shared" si="1048"/>
        <v/>
      </c>
      <c r="LG243" s="295" t="str">
        <f t="shared" si="1048"/>
        <v/>
      </c>
      <c r="LH243" s="295" t="str">
        <f t="shared" si="1048"/>
        <v/>
      </c>
      <c r="LI243" s="295" t="str">
        <f t="shared" si="1048"/>
        <v/>
      </c>
      <c r="LJ243" s="295" t="str">
        <f t="shared" si="1048"/>
        <v/>
      </c>
      <c r="LK243" s="295" t="str">
        <f t="shared" si="1048"/>
        <v/>
      </c>
      <c r="LL243" s="295" t="str">
        <f t="shared" si="1048"/>
        <v/>
      </c>
      <c r="LM243" s="295" t="str">
        <f t="shared" si="1048"/>
        <v/>
      </c>
      <c r="LN243" s="295" t="str">
        <f t="shared" si="1048"/>
        <v/>
      </c>
      <c r="LO243" s="295" t="str">
        <f t="shared" si="1048"/>
        <v/>
      </c>
      <c r="LP243" s="295" t="str">
        <f t="shared" si="1048"/>
        <v/>
      </c>
      <c r="LQ243" s="295" t="str">
        <f t="shared" si="1048"/>
        <v/>
      </c>
      <c r="LR243" s="295" t="str">
        <f t="shared" si="1048"/>
        <v/>
      </c>
      <c r="LS243" s="295" t="str">
        <f t="shared" si="1048"/>
        <v/>
      </c>
      <c r="LT243" s="295" t="str">
        <f t="shared" si="1048"/>
        <v/>
      </c>
      <c r="LU243" s="295" t="str">
        <f t="shared" si="1048"/>
        <v/>
      </c>
      <c r="LV243" s="295" t="str">
        <f t="shared" si="1048"/>
        <v/>
      </c>
      <c r="LW243" s="295" t="str">
        <f t="shared" si="1048"/>
        <v/>
      </c>
      <c r="LX243" s="295" t="str">
        <f t="shared" si="1048"/>
        <v/>
      </c>
      <c r="LY243" s="295" t="str">
        <f t="shared" si="1048"/>
        <v/>
      </c>
      <c r="LZ243" s="295" t="str">
        <f t="shared" si="1048"/>
        <v/>
      </c>
      <c r="MA243" s="295" t="str">
        <f t="shared" si="1048"/>
        <v/>
      </c>
      <c r="MB243" s="295" t="str">
        <f t="shared" si="1048"/>
        <v/>
      </c>
      <c r="MC243" s="295" t="str">
        <f t="shared" si="1048"/>
        <v/>
      </c>
      <c r="MD243" s="295" t="str">
        <f t="shared" si="1048"/>
        <v/>
      </c>
      <c r="ME243" s="295" t="str">
        <f t="shared" si="1048"/>
        <v/>
      </c>
      <c r="MF243" s="295" t="str">
        <f t="shared" si="1048"/>
        <v/>
      </c>
      <c r="MG243" s="295" t="str">
        <f t="shared" si="1048"/>
        <v/>
      </c>
      <c r="MH243" s="295" t="str">
        <f t="shared" si="1048"/>
        <v/>
      </c>
      <c r="MI243" s="295" t="str">
        <f t="shared" si="1048"/>
        <v/>
      </c>
      <c r="MJ243" s="295" t="str">
        <f t="shared" si="1048"/>
        <v/>
      </c>
      <c r="MK243" s="295" t="str">
        <f t="shared" si="1048"/>
        <v/>
      </c>
      <c r="ML243" s="295" t="str">
        <f t="shared" si="1048"/>
        <v/>
      </c>
      <c r="MM243" s="295" t="str">
        <f t="shared" si="1048"/>
        <v/>
      </c>
      <c r="MN243" s="295" t="str">
        <f t="shared" si="1048"/>
        <v/>
      </c>
      <c r="MO243" s="295" t="str">
        <f t="shared" si="1048"/>
        <v/>
      </c>
      <c r="MP243" s="295" t="str">
        <f t="shared" si="1048"/>
        <v/>
      </c>
      <c r="MQ243" s="295" t="str">
        <f t="shared" si="1048"/>
        <v/>
      </c>
      <c r="MR243" s="295" t="str">
        <f t="shared" si="1048"/>
        <v/>
      </c>
      <c r="MS243" s="295" t="str">
        <f t="shared" si="1048"/>
        <v/>
      </c>
      <c r="MT243" s="295" t="str">
        <f t="shared" si="1048"/>
        <v/>
      </c>
      <c r="MU243" s="295" t="str">
        <f t="shared" si="1048"/>
        <v/>
      </c>
      <c r="MV243" s="295" t="str">
        <f t="shared" si="1048"/>
        <v/>
      </c>
      <c r="MW243" s="295" t="str">
        <f t="shared" si="1048"/>
        <v/>
      </c>
      <c r="MX243" s="295" t="str">
        <f t="shared" si="1048"/>
        <v/>
      </c>
      <c r="MY243" s="295" t="str">
        <f t="shared" si="1048"/>
        <v/>
      </c>
      <c r="MZ243" s="295" t="str">
        <f t="shared" si="1048"/>
        <v/>
      </c>
      <c r="NA243" s="295" t="str">
        <f t="shared" ref="NA243:PL243" si="1049">NA3</f>
        <v/>
      </c>
      <c r="NB243" s="295" t="str">
        <f t="shared" si="1049"/>
        <v/>
      </c>
      <c r="NC243" s="295" t="str">
        <f t="shared" si="1049"/>
        <v/>
      </c>
      <c r="ND243" s="295" t="str">
        <f t="shared" si="1049"/>
        <v/>
      </c>
      <c r="NE243" s="295" t="str">
        <f t="shared" si="1049"/>
        <v/>
      </c>
      <c r="NF243" s="295" t="str">
        <f t="shared" si="1049"/>
        <v/>
      </c>
      <c r="NG243" s="295" t="str">
        <f t="shared" si="1049"/>
        <v/>
      </c>
      <c r="NH243" s="295" t="str">
        <f t="shared" si="1049"/>
        <v/>
      </c>
      <c r="NI243" s="295" t="str">
        <f t="shared" si="1049"/>
        <v/>
      </c>
      <c r="NJ243" s="295" t="str">
        <f t="shared" si="1049"/>
        <v/>
      </c>
      <c r="NK243" s="295" t="str">
        <f t="shared" si="1049"/>
        <v/>
      </c>
      <c r="NL243" s="295" t="str">
        <f t="shared" si="1049"/>
        <v/>
      </c>
      <c r="NM243" s="295" t="str">
        <f t="shared" si="1049"/>
        <v/>
      </c>
      <c r="NN243" s="295" t="str">
        <f t="shared" si="1049"/>
        <v/>
      </c>
      <c r="NO243" s="295" t="str">
        <f t="shared" si="1049"/>
        <v/>
      </c>
      <c r="NP243" s="295" t="str">
        <f t="shared" si="1049"/>
        <v/>
      </c>
      <c r="NQ243" s="295" t="str">
        <f t="shared" si="1049"/>
        <v/>
      </c>
      <c r="NR243" s="295" t="str">
        <f t="shared" si="1049"/>
        <v/>
      </c>
      <c r="NS243" s="295" t="str">
        <f t="shared" si="1049"/>
        <v/>
      </c>
      <c r="NT243" s="295" t="str">
        <f t="shared" si="1049"/>
        <v/>
      </c>
      <c r="NU243" s="295" t="str">
        <f t="shared" si="1049"/>
        <v/>
      </c>
      <c r="NV243" s="295" t="str">
        <f t="shared" si="1049"/>
        <v/>
      </c>
      <c r="NW243" s="295" t="str">
        <f t="shared" si="1049"/>
        <v/>
      </c>
      <c r="NX243" s="295" t="str">
        <f t="shared" si="1049"/>
        <v/>
      </c>
      <c r="NY243" s="295" t="str">
        <f t="shared" si="1049"/>
        <v/>
      </c>
      <c r="NZ243" s="295" t="str">
        <f t="shared" si="1049"/>
        <v/>
      </c>
      <c r="OA243" s="295" t="str">
        <f t="shared" si="1049"/>
        <v/>
      </c>
      <c r="OB243" s="295" t="str">
        <f t="shared" si="1049"/>
        <v/>
      </c>
      <c r="OC243" s="295" t="str">
        <f t="shared" si="1049"/>
        <v/>
      </c>
      <c r="OD243" s="295" t="str">
        <f t="shared" si="1049"/>
        <v/>
      </c>
      <c r="OE243" s="295" t="str">
        <f t="shared" si="1049"/>
        <v/>
      </c>
      <c r="OF243" s="295" t="str">
        <f t="shared" si="1049"/>
        <v/>
      </c>
      <c r="OG243" s="295" t="str">
        <f t="shared" si="1049"/>
        <v/>
      </c>
      <c r="OH243" s="295" t="str">
        <f t="shared" si="1049"/>
        <v/>
      </c>
      <c r="OI243" s="295" t="str">
        <f t="shared" si="1049"/>
        <v/>
      </c>
      <c r="OJ243" s="295" t="str">
        <f t="shared" si="1049"/>
        <v/>
      </c>
      <c r="OK243" s="295" t="str">
        <f t="shared" si="1049"/>
        <v/>
      </c>
      <c r="OL243" s="295" t="str">
        <f t="shared" si="1049"/>
        <v/>
      </c>
      <c r="OM243" s="295" t="str">
        <f t="shared" si="1049"/>
        <v/>
      </c>
      <c r="ON243" s="295" t="str">
        <f t="shared" si="1049"/>
        <v/>
      </c>
      <c r="OO243" s="295" t="str">
        <f t="shared" si="1049"/>
        <v/>
      </c>
      <c r="OP243" s="295" t="str">
        <f t="shared" si="1049"/>
        <v/>
      </c>
      <c r="OQ243" s="295" t="str">
        <f t="shared" si="1049"/>
        <v/>
      </c>
      <c r="OR243" s="295" t="str">
        <f t="shared" si="1049"/>
        <v/>
      </c>
      <c r="OS243" s="295" t="str">
        <f t="shared" si="1049"/>
        <v/>
      </c>
      <c r="OT243" s="295" t="str">
        <f t="shared" si="1049"/>
        <v/>
      </c>
      <c r="OU243" s="295" t="str">
        <f t="shared" si="1049"/>
        <v/>
      </c>
      <c r="OV243" s="295" t="str">
        <f t="shared" si="1049"/>
        <v/>
      </c>
      <c r="OW243" s="295" t="str">
        <f t="shared" si="1049"/>
        <v/>
      </c>
      <c r="OX243" s="295" t="str">
        <f t="shared" si="1049"/>
        <v/>
      </c>
      <c r="OY243" s="295" t="str">
        <f t="shared" si="1049"/>
        <v/>
      </c>
      <c r="OZ243" s="295" t="str">
        <f t="shared" si="1049"/>
        <v/>
      </c>
      <c r="PA243" s="295" t="str">
        <f t="shared" si="1049"/>
        <v/>
      </c>
      <c r="PB243" s="295" t="str">
        <f t="shared" si="1049"/>
        <v/>
      </c>
      <c r="PC243" s="295" t="str">
        <f t="shared" si="1049"/>
        <v/>
      </c>
      <c r="PD243" s="295" t="str">
        <f t="shared" si="1049"/>
        <v/>
      </c>
      <c r="PE243" s="295" t="str">
        <f t="shared" si="1049"/>
        <v/>
      </c>
      <c r="PF243" s="295" t="str">
        <f t="shared" si="1049"/>
        <v/>
      </c>
      <c r="PG243" s="295" t="str">
        <f t="shared" si="1049"/>
        <v/>
      </c>
      <c r="PH243" s="295" t="str">
        <f t="shared" si="1049"/>
        <v/>
      </c>
      <c r="PI243" s="295" t="str">
        <f t="shared" si="1049"/>
        <v/>
      </c>
      <c r="PJ243" s="295" t="str">
        <f t="shared" si="1049"/>
        <v/>
      </c>
      <c r="PK243" s="295" t="str">
        <f t="shared" si="1049"/>
        <v/>
      </c>
      <c r="PL243" s="295" t="str">
        <f t="shared" si="1049"/>
        <v/>
      </c>
      <c r="PM243" s="295" t="str">
        <f t="shared" ref="PM243:RX243" si="1050">PM3</f>
        <v/>
      </c>
      <c r="PN243" s="295" t="str">
        <f t="shared" si="1050"/>
        <v/>
      </c>
      <c r="PO243" s="295" t="str">
        <f t="shared" si="1050"/>
        <v/>
      </c>
      <c r="PP243" s="295" t="str">
        <f t="shared" si="1050"/>
        <v/>
      </c>
      <c r="PQ243" s="295" t="str">
        <f t="shared" si="1050"/>
        <v/>
      </c>
      <c r="PR243" s="295" t="str">
        <f t="shared" si="1050"/>
        <v/>
      </c>
      <c r="PS243" s="295" t="str">
        <f t="shared" si="1050"/>
        <v/>
      </c>
      <c r="PT243" s="295" t="str">
        <f t="shared" si="1050"/>
        <v/>
      </c>
      <c r="PU243" s="295" t="str">
        <f t="shared" si="1050"/>
        <v/>
      </c>
      <c r="PV243" s="295" t="str">
        <f t="shared" si="1050"/>
        <v/>
      </c>
      <c r="PW243" s="295" t="str">
        <f t="shared" si="1050"/>
        <v/>
      </c>
      <c r="PX243" s="295" t="str">
        <f t="shared" si="1050"/>
        <v/>
      </c>
      <c r="PY243" s="295" t="str">
        <f t="shared" si="1050"/>
        <v/>
      </c>
      <c r="PZ243" s="295" t="str">
        <f t="shared" si="1050"/>
        <v/>
      </c>
      <c r="QA243" s="295" t="str">
        <f t="shared" si="1050"/>
        <v/>
      </c>
      <c r="QB243" s="295" t="str">
        <f t="shared" si="1050"/>
        <v/>
      </c>
      <c r="QC243" s="295" t="str">
        <f t="shared" si="1050"/>
        <v/>
      </c>
      <c r="QD243" s="295" t="str">
        <f t="shared" si="1050"/>
        <v/>
      </c>
      <c r="QE243" s="295" t="str">
        <f t="shared" si="1050"/>
        <v/>
      </c>
      <c r="QF243" s="295" t="str">
        <f t="shared" si="1050"/>
        <v/>
      </c>
      <c r="QG243" s="295" t="str">
        <f t="shared" si="1050"/>
        <v/>
      </c>
      <c r="QH243" s="295" t="str">
        <f t="shared" si="1050"/>
        <v/>
      </c>
      <c r="QI243" s="295" t="str">
        <f t="shared" si="1050"/>
        <v/>
      </c>
      <c r="QJ243" s="295" t="str">
        <f t="shared" si="1050"/>
        <v/>
      </c>
      <c r="QK243" s="295" t="str">
        <f t="shared" si="1050"/>
        <v/>
      </c>
      <c r="QL243" s="295" t="str">
        <f t="shared" si="1050"/>
        <v/>
      </c>
      <c r="QM243" s="295" t="str">
        <f t="shared" si="1050"/>
        <v/>
      </c>
      <c r="QN243" s="295" t="str">
        <f t="shared" si="1050"/>
        <v/>
      </c>
      <c r="QO243" s="295" t="str">
        <f t="shared" si="1050"/>
        <v/>
      </c>
      <c r="QP243" s="295" t="str">
        <f t="shared" si="1050"/>
        <v/>
      </c>
      <c r="QQ243" s="295" t="str">
        <f t="shared" si="1050"/>
        <v/>
      </c>
      <c r="QR243" s="295" t="str">
        <f t="shared" si="1050"/>
        <v/>
      </c>
      <c r="QS243" s="295" t="str">
        <f t="shared" si="1050"/>
        <v/>
      </c>
      <c r="QT243" s="295" t="str">
        <f t="shared" si="1050"/>
        <v/>
      </c>
      <c r="QU243" s="295" t="str">
        <f t="shared" si="1050"/>
        <v/>
      </c>
      <c r="QV243" s="295" t="str">
        <f t="shared" si="1050"/>
        <v/>
      </c>
      <c r="QW243" s="295" t="str">
        <f t="shared" si="1050"/>
        <v/>
      </c>
      <c r="QX243" s="295" t="str">
        <f t="shared" si="1050"/>
        <v/>
      </c>
      <c r="QY243" s="295" t="str">
        <f t="shared" si="1050"/>
        <v/>
      </c>
      <c r="QZ243" s="295" t="str">
        <f t="shared" si="1050"/>
        <v/>
      </c>
      <c r="RA243" s="295" t="str">
        <f t="shared" si="1050"/>
        <v/>
      </c>
      <c r="RB243" s="295" t="str">
        <f t="shared" si="1050"/>
        <v/>
      </c>
      <c r="RC243" s="295" t="str">
        <f t="shared" si="1050"/>
        <v/>
      </c>
      <c r="RD243" s="295" t="str">
        <f t="shared" si="1050"/>
        <v/>
      </c>
      <c r="RE243" s="295" t="str">
        <f t="shared" si="1050"/>
        <v/>
      </c>
      <c r="RF243" s="295" t="str">
        <f t="shared" si="1050"/>
        <v/>
      </c>
      <c r="RG243" s="295" t="str">
        <f t="shared" si="1050"/>
        <v/>
      </c>
      <c r="RH243" s="295" t="str">
        <f t="shared" si="1050"/>
        <v/>
      </c>
      <c r="RI243" s="295" t="str">
        <f t="shared" si="1050"/>
        <v/>
      </c>
      <c r="RJ243" s="295" t="str">
        <f t="shared" si="1050"/>
        <v/>
      </c>
      <c r="RK243" s="295" t="str">
        <f t="shared" si="1050"/>
        <v/>
      </c>
      <c r="RL243" s="295" t="str">
        <f t="shared" si="1050"/>
        <v/>
      </c>
      <c r="RM243" s="295" t="str">
        <f t="shared" si="1050"/>
        <v/>
      </c>
      <c r="RN243" s="295" t="str">
        <f t="shared" si="1050"/>
        <v/>
      </c>
      <c r="RO243" s="295" t="str">
        <f t="shared" si="1050"/>
        <v/>
      </c>
      <c r="RP243" s="295" t="str">
        <f t="shared" si="1050"/>
        <v/>
      </c>
      <c r="RQ243" s="295" t="str">
        <f t="shared" si="1050"/>
        <v/>
      </c>
      <c r="RR243" s="295" t="str">
        <f t="shared" si="1050"/>
        <v/>
      </c>
      <c r="RS243" s="295" t="str">
        <f t="shared" si="1050"/>
        <v/>
      </c>
      <c r="RT243" s="295" t="str">
        <f t="shared" si="1050"/>
        <v/>
      </c>
      <c r="RU243" s="295" t="str">
        <f t="shared" si="1050"/>
        <v/>
      </c>
      <c r="RV243" s="295" t="str">
        <f t="shared" si="1050"/>
        <v/>
      </c>
      <c r="RW243" s="295" t="str">
        <f t="shared" si="1050"/>
        <v/>
      </c>
      <c r="RX243" s="295" t="str">
        <f t="shared" si="1050"/>
        <v/>
      </c>
      <c r="RY243" s="295" t="str">
        <f t="shared" ref="RY243:UJ243" si="1051">RY3</f>
        <v/>
      </c>
      <c r="RZ243" s="295" t="str">
        <f t="shared" si="1051"/>
        <v/>
      </c>
      <c r="SA243" s="295" t="str">
        <f t="shared" si="1051"/>
        <v/>
      </c>
      <c r="SB243" s="295" t="str">
        <f t="shared" si="1051"/>
        <v/>
      </c>
      <c r="SC243" s="295" t="str">
        <f t="shared" si="1051"/>
        <v/>
      </c>
      <c r="SD243" s="295" t="str">
        <f t="shared" si="1051"/>
        <v/>
      </c>
      <c r="SE243" s="295" t="str">
        <f t="shared" si="1051"/>
        <v/>
      </c>
      <c r="SF243" s="295" t="str">
        <f t="shared" si="1051"/>
        <v/>
      </c>
      <c r="SG243" s="295" t="str">
        <f t="shared" si="1051"/>
        <v/>
      </c>
      <c r="SH243" s="295" t="str">
        <f t="shared" si="1051"/>
        <v/>
      </c>
      <c r="SI243" s="295" t="str">
        <f t="shared" si="1051"/>
        <v/>
      </c>
      <c r="SJ243" s="295" t="str">
        <f t="shared" si="1051"/>
        <v/>
      </c>
      <c r="SK243" s="295" t="str">
        <f t="shared" si="1051"/>
        <v/>
      </c>
      <c r="SL243" s="295" t="str">
        <f t="shared" si="1051"/>
        <v/>
      </c>
      <c r="SM243" s="295" t="str">
        <f t="shared" si="1051"/>
        <v/>
      </c>
      <c r="SN243" s="295" t="str">
        <f t="shared" si="1051"/>
        <v/>
      </c>
      <c r="SO243" s="295" t="str">
        <f t="shared" si="1051"/>
        <v/>
      </c>
      <c r="SP243" s="295" t="str">
        <f t="shared" si="1051"/>
        <v/>
      </c>
      <c r="SQ243" s="295" t="str">
        <f t="shared" si="1051"/>
        <v/>
      </c>
      <c r="SR243" s="295" t="str">
        <f t="shared" si="1051"/>
        <v/>
      </c>
      <c r="SS243" s="295" t="str">
        <f t="shared" si="1051"/>
        <v/>
      </c>
      <c r="ST243" s="295" t="str">
        <f t="shared" si="1051"/>
        <v/>
      </c>
      <c r="SU243" s="295" t="str">
        <f t="shared" si="1051"/>
        <v/>
      </c>
      <c r="SV243" s="295" t="str">
        <f t="shared" si="1051"/>
        <v/>
      </c>
      <c r="SW243" s="295" t="str">
        <f t="shared" si="1051"/>
        <v/>
      </c>
      <c r="SX243" s="295" t="str">
        <f t="shared" si="1051"/>
        <v/>
      </c>
      <c r="SY243" s="295" t="str">
        <f t="shared" si="1051"/>
        <v/>
      </c>
      <c r="SZ243" s="295" t="str">
        <f t="shared" si="1051"/>
        <v/>
      </c>
      <c r="TA243" s="295" t="str">
        <f t="shared" si="1051"/>
        <v/>
      </c>
      <c r="TB243" s="295" t="str">
        <f t="shared" si="1051"/>
        <v/>
      </c>
      <c r="TC243" s="295" t="str">
        <f t="shared" si="1051"/>
        <v/>
      </c>
      <c r="TD243" s="295" t="str">
        <f t="shared" si="1051"/>
        <v/>
      </c>
      <c r="TE243" s="295" t="str">
        <f t="shared" si="1051"/>
        <v/>
      </c>
      <c r="TF243" s="295" t="str">
        <f t="shared" si="1051"/>
        <v/>
      </c>
      <c r="TG243" s="295" t="str">
        <f t="shared" si="1051"/>
        <v/>
      </c>
      <c r="TH243" s="295" t="str">
        <f t="shared" si="1051"/>
        <v/>
      </c>
      <c r="TI243" s="295" t="str">
        <f t="shared" si="1051"/>
        <v/>
      </c>
      <c r="TJ243" s="295" t="str">
        <f t="shared" si="1051"/>
        <v/>
      </c>
      <c r="TK243" s="295" t="str">
        <f t="shared" si="1051"/>
        <v/>
      </c>
      <c r="TL243" s="295" t="str">
        <f t="shared" si="1051"/>
        <v/>
      </c>
      <c r="TM243" s="295" t="str">
        <f t="shared" si="1051"/>
        <v/>
      </c>
      <c r="TN243" s="295" t="str">
        <f t="shared" si="1051"/>
        <v/>
      </c>
      <c r="TO243" s="295" t="str">
        <f t="shared" si="1051"/>
        <v/>
      </c>
      <c r="TP243" s="295" t="str">
        <f t="shared" si="1051"/>
        <v/>
      </c>
      <c r="TQ243" s="295" t="str">
        <f t="shared" si="1051"/>
        <v/>
      </c>
      <c r="TR243" s="295" t="str">
        <f t="shared" si="1051"/>
        <v/>
      </c>
      <c r="TS243" s="295" t="str">
        <f t="shared" si="1051"/>
        <v/>
      </c>
      <c r="TT243" s="295" t="str">
        <f t="shared" si="1051"/>
        <v/>
      </c>
      <c r="TU243" s="295" t="str">
        <f t="shared" si="1051"/>
        <v/>
      </c>
      <c r="TV243" s="295" t="str">
        <f t="shared" si="1051"/>
        <v/>
      </c>
      <c r="TW243" s="295" t="str">
        <f t="shared" si="1051"/>
        <v/>
      </c>
      <c r="TX243" s="295" t="str">
        <f t="shared" si="1051"/>
        <v/>
      </c>
      <c r="TY243" s="295" t="str">
        <f t="shared" si="1051"/>
        <v/>
      </c>
      <c r="TZ243" s="295" t="str">
        <f t="shared" si="1051"/>
        <v/>
      </c>
      <c r="UA243" s="295" t="str">
        <f t="shared" si="1051"/>
        <v/>
      </c>
      <c r="UB243" s="295" t="str">
        <f t="shared" si="1051"/>
        <v/>
      </c>
      <c r="UC243" s="295" t="str">
        <f t="shared" si="1051"/>
        <v/>
      </c>
      <c r="UD243" s="295" t="str">
        <f t="shared" si="1051"/>
        <v/>
      </c>
      <c r="UE243" s="295" t="str">
        <f t="shared" si="1051"/>
        <v/>
      </c>
      <c r="UF243" s="295" t="str">
        <f t="shared" si="1051"/>
        <v/>
      </c>
      <c r="UG243" s="295" t="str">
        <f t="shared" si="1051"/>
        <v/>
      </c>
      <c r="UH243" s="295" t="str">
        <f t="shared" si="1051"/>
        <v/>
      </c>
      <c r="UI243" s="295" t="str">
        <f t="shared" si="1051"/>
        <v/>
      </c>
      <c r="UJ243" s="295" t="str">
        <f t="shared" si="1051"/>
        <v/>
      </c>
      <c r="UK243" s="295" t="str">
        <f t="shared" ref="UK243:WI243" si="1052">UK3</f>
        <v/>
      </c>
      <c r="UL243" s="295" t="str">
        <f t="shared" si="1052"/>
        <v/>
      </c>
      <c r="UM243" s="295" t="str">
        <f t="shared" si="1052"/>
        <v/>
      </c>
      <c r="UN243" s="295" t="str">
        <f t="shared" si="1052"/>
        <v/>
      </c>
      <c r="UO243" s="295" t="str">
        <f t="shared" si="1052"/>
        <v/>
      </c>
      <c r="UP243" s="295" t="str">
        <f t="shared" si="1052"/>
        <v/>
      </c>
      <c r="UQ243" s="295" t="str">
        <f t="shared" si="1052"/>
        <v/>
      </c>
      <c r="UR243" s="295" t="str">
        <f t="shared" si="1052"/>
        <v/>
      </c>
      <c r="US243" s="295" t="str">
        <f t="shared" si="1052"/>
        <v/>
      </c>
      <c r="UT243" s="295" t="str">
        <f t="shared" si="1052"/>
        <v/>
      </c>
      <c r="UU243" s="295" t="str">
        <f t="shared" si="1052"/>
        <v/>
      </c>
      <c r="UV243" s="295" t="str">
        <f t="shared" si="1052"/>
        <v/>
      </c>
      <c r="UW243" s="295" t="str">
        <f t="shared" si="1052"/>
        <v/>
      </c>
      <c r="UX243" s="295" t="str">
        <f t="shared" si="1052"/>
        <v/>
      </c>
      <c r="UY243" s="295" t="str">
        <f t="shared" si="1052"/>
        <v/>
      </c>
      <c r="UZ243" s="295" t="str">
        <f t="shared" si="1052"/>
        <v/>
      </c>
      <c r="VA243" s="295" t="str">
        <f t="shared" si="1052"/>
        <v/>
      </c>
      <c r="VB243" s="295" t="str">
        <f t="shared" si="1052"/>
        <v/>
      </c>
      <c r="VC243" s="295" t="str">
        <f t="shared" si="1052"/>
        <v/>
      </c>
      <c r="VD243" s="295" t="str">
        <f t="shared" si="1052"/>
        <v/>
      </c>
      <c r="VE243" s="295" t="str">
        <f t="shared" si="1052"/>
        <v/>
      </c>
      <c r="VF243" s="295" t="str">
        <f t="shared" si="1052"/>
        <v/>
      </c>
      <c r="VG243" s="295" t="str">
        <f t="shared" si="1052"/>
        <v/>
      </c>
      <c r="VH243" s="295" t="str">
        <f t="shared" si="1052"/>
        <v/>
      </c>
      <c r="VI243" s="295" t="str">
        <f t="shared" si="1052"/>
        <v/>
      </c>
      <c r="VJ243" s="295" t="str">
        <f t="shared" si="1052"/>
        <v/>
      </c>
      <c r="VK243" s="295" t="str">
        <f t="shared" si="1052"/>
        <v/>
      </c>
      <c r="VL243" s="295" t="str">
        <f t="shared" si="1052"/>
        <v/>
      </c>
      <c r="VM243" s="295" t="str">
        <f t="shared" si="1052"/>
        <v/>
      </c>
      <c r="VN243" s="295" t="str">
        <f t="shared" si="1052"/>
        <v/>
      </c>
      <c r="VO243" s="295" t="str">
        <f t="shared" si="1052"/>
        <v/>
      </c>
      <c r="VP243" s="295" t="str">
        <f t="shared" si="1052"/>
        <v/>
      </c>
      <c r="VQ243" s="295" t="str">
        <f t="shared" si="1052"/>
        <v/>
      </c>
      <c r="VR243" s="295" t="str">
        <f t="shared" si="1052"/>
        <v/>
      </c>
      <c r="VS243" s="295" t="str">
        <f t="shared" si="1052"/>
        <v/>
      </c>
      <c r="VT243" s="295" t="str">
        <f t="shared" si="1052"/>
        <v/>
      </c>
      <c r="VU243" s="295" t="str">
        <f t="shared" si="1052"/>
        <v/>
      </c>
      <c r="VV243" s="295" t="str">
        <f t="shared" si="1052"/>
        <v/>
      </c>
      <c r="VW243" s="295" t="str">
        <f t="shared" si="1052"/>
        <v/>
      </c>
      <c r="VX243" s="295" t="str">
        <f t="shared" si="1052"/>
        <v/>
      </c>
      <c r="VY243" s="295" t="str">
        <f t="shared" si="1052"/>
        <v/>
      </c>
      <c r="VZ243" s="295" t="str">
        <f t="shared" si="1052"/>
        <v/>
      </c>
      <c r="WA243" s="295" t="str">
        <f t="shared" si="1052"/>
        <v/>
      </c>
      <c r="WB243" s="295" t="str">
        <f t="shared" si="1052"/>
        <v/>
      </c>
      <c r="WC243" s="295" t="str">
        <f t="shared" si="1052"/>
        <v/>
      </c>
      <c r="WD243" s="295" t="str">
        <f t="shared" si="1052"/>
        <v/>
      </c>
      <c r="WE243" s="295" t="str">
        <f t="shared" si="1052"/>
        <v/>
      </c>
      <c r="WF243" s="295" t="str">
        <f t="shared" si="1052"/>
        <v/>
      </c>
      <c r="WG243" s="295" t="str">
        <f t="shared" si="1052"/>
        <v/>
      </c>
      <c r="WH243" s="295" t="str">
        <f t="shared" si="1052"/>
        <v/>
      </c>
      <c r="WI243" s="295" t="str">
        <f t="shared" si="1052"/>
        <v/>
      </c>
    </row>
    <row r="244" spans="1:607" ht="15" thickBot="1">
      <c r="A244" s="348"/>
      <c r="B244" s="360" t="s">
        <v>976</v>
      </c>
      <c r="C244" s="348"/>
      <c r="D244" s="348"/>
      <c r="E244" s="348"/>
      <c r="F244" s="348"/>
      <c r="G244" s="361" t="str">
        <f t="shared" si="734"/>
        <v/>
      </c>
      <c r="H244" s="361" t="str">
        <f t="shared" si="735"/>
        <v/>
      </c>
      <c r="I244" s="397"/>
      <c r="J244" s="348"/>
      <c r="K244" s="348"/>
      <c r="L244" s="348"/>
      <c r="M244" s="348"/>
      <c r="N244" s="400"/>
      <c r="O244" s="400"/>
      <c r="P244" s="400"/>
      <c r="Q244" s="400"/>
      <c r="R244" s="400"/>
      <c r="S244" s="400"/>
      <c r="T244" s="400"/>
      <c r="U244" s="400"/>
      <c r="V244" s="400"/>
      <c r="W244" s="400"/>
      <c r="X244" s="400"/>
      <c r="Y244" s="400"/>
      <c r="Z244" s="400"/>
      <c r="AA244" s="400"/>
      <c r="AB244" s="400"/>
      <c r="AC244" s="400"/>
      <c r="AD244" s="400"/>
      <c r="AE244" s="400"/>
      <c r="AF244" s="400"/>
      <c r="AG244" s="400"/>
      <c r="AH244" s="400"/>
      <c r="AI244" s="400"/>
      <c r="AJ244" s="400"/>
      <c r="AK244" s="400"/>
      <c r="AL244" s="400"/>
      <c r="AM244" s="400"/>
      <c r="AN244" s="400"/>
      <c r="AO244" s="400"/>
      <c r="AP244" s="400"/>
      <c r="AQ244" s="400"/>
      <c r="AR244" s="400"/>
      <c r="AS244" s="400"/>
      <c r="AT244" s="400"/>
      <c r="AU244" s="400"/>
      <c r="AV244" s="400"/>
      <c r="AW244" s="400"/>
      <c r="AX244" s="400"/>
      <c r="AY244" s="400"/>
      <c r="AZ244" s="400"/>
      <c r="BA244" s="400"/>
      <c r="BB244" s="400"/>
      <c r="BC244" s="400"/>
      <c r="BD244" s="400"/>
      <c r="BE244" s="400"/>
      <c r="BF244" s="400"/>
      <c r="BG244" s="400"/>
      <c r="BH244" s="400"/>
      <c r="BI244" s="400"/>
      <c r="BJ244" s="400"/>
      <c r="BK244" s="400"/>
      <c r="BL244" s="400"/>
      <c r="BM244" s="400"/>
      <c r="BN244" s="400"/>
      <c r="BO244" s="400"/>
      <c r="BP244" s="400"/>
      <c r="BQ244" s="400"/>
      <c r="BR244" s="400"/>
      <c r="BS244" s="400"/>
      <c r="BT244" s="400"/>
      <c r="BU244" s="400"/>
      <c r="BV244" s="400"/>
      <c r="BW244" s="400"/>
      <c r="BX244" s="400"/>
      <c r="BY244" s="400"/>
      <c r="BZ244" s="400"/>
      <c r="CA244" s="400"/>
      <c r="CB244" s="400"/>
      <c r="CC244" s="400"/>
      <c r="CD244" s="400"/>
      <c r="CE244" s="400"/>
      <c r="CF244" s="400"/>
      <c r="CG244" s="400"/>
      <c r="CH244" s="400"/>
      <c r="CI244" s="400"/>
      <c r="CJ244" s="400"/>
      <c r="CK244" s="400"/>
      <c r="CL244" s="400"/>
      <c r="CM244" s="400"/>
      <c r="CN244" s="400"/>
      <c r="CO244" s="400"/>
      <c r="CP244" s="400"/>
      <c r="CQ244" s="400"/>
      <c r="CR244" s="400"/>
      <c r="CS244" s="400"/>
      <c r="CT244" s="400"/>
      <c r="CU244" s="400"/>
      <c r="CV244" s="400"/>
      <c r="CW244" s="400"/>
      <c r="CX244" s="400"/>
      <c r="CY244" s="400"/>
      <c r="CZ244" s="362"/>
      <c r="DA244" s="910" t="s">
        <v>1399</v>
      </c>
      <c r="DB244" s="910"/>
      <c r="DC244" s="910"/>
      <c r="DD244" s="391" t="e">
        <f>IF(DD239="","",DD239)</f>
        <v>#VALUE!</v>
      </c>
      <c r="DE244" s="391" t="e">
        <f t="shared" ref="DE244:FP244" si="1053">IF(DE239="","",DE239)</f>
        <v>#VALUE!</v>
      </c>
      <c r="DF244" s="391" t="e">
        <f t="shared" si="1053"/>
        <v>#VALUE!</v>
      </c>
      <c r="DG244" s="391" t="e">
        <f t="shared" si="1053"/>
        <v>#VALUE!</v>
      </c>
      <c r="DH244" s="391" t="e">
        <f t="shared" si="1053"/>
        <v>#VALUE!</v>
      </c>
      <c r="DI244" s="391" t="e">
        <f t="shared" si="1053"/>
        <v>#VALUE!</v>
      </c>
      <c r="DJ244" s="391" t="e">
        <f t="shared" si="1053"/>
        <v>#VALUE!</v>
      </c>
      <c r="DK244" s="391" t="e">
        <f t="shared" si="1053"/>
        <v>#VALUE!</v>
      </c>
      <c r="DL244" s="391" t="e">
        <f t="shared" si="1053"/>
        <v>#VALUE!</v>
      </c>
      <c r="DM244" s="391" t="e">
        <f t="shared" si="1053"/>
        <v>#VALUE!</v>
      </c>
      <c r="DN244" s="391" t="e">
        <f t="shared" si="1053"/>
        <v>#VALUE!</v>
      </c>
      <c r="DO244" s="391" t="e">
        <f t="shared" si="1053"/>
        <v>#VALUE!</v>
      </c>
      <c r="DP244" s="391" t="e">
        <f t="shared" si="1053"/>
        <v>#VALUE!</v>
      </c>
      <c r="DQ244" s="391" t="e">
        <f t="shared" si="1053"/>
        <v>#VALUE!</v>
      </c>
      <c r="DR244" s="391" t="e">
        <f t="shared" si="1053"/>
        <v>#VALUE!</v>
      </c>
      <c r="DS244" s="391" t="e">
        <f t="shared" si="1053"/>
        <v>#VALUE!</v>
      </c>
      <c r="DT244" s="391" t="e">
        <f t="shared" si="1053"/>
        <v>#VALUE!</v>
      </c>
      <c r="DU244" s="391" t="e">
        <f t="shared" si="1053"/>
        <v>#VALUE!</v>
      </c>
      <c r="DV244" s="391" t="e">
        <f t="shared" si="1053"/>
        <v>#VALUE!</v>
      </c>
      <c r="DW244" s="391" t="e">
        <f t="shared" si="1053"/>
        <v>#VALUE!</v>
      </c>
      <c r="DX244" s="391" t="e">
        <f t="shared" si="1053"/>
        <v>#VALUE!</v>
      </c>
      <c r="DY244" s="391" t="e">
        <f t="shared" si="1053"/>
        <v>#VALUE!</v>
      </c>
      <c r="DZ244" s="391" t="e">
        <f t="shared" si="1053"/>
        <v>#VALUE!</v>
      </c>
      <c r="EA244" s="391" t="e">
        <f t="shared" si="1053"/>
        <v>#VALUE!</v>
      </c>
      <c r="EB244" s="391" t="e">
        <f t="shared" si="1053"/>
        <v>#VALUE!</v>
      </c>
      <c r="EC244" s="391" t="e">
        <f t="shared" si="1053"/>
        <v>#VALUE!</v>
      </c>
      <c r="ED244" s="391" t="e">
        <f t="shared" si="1053"/>
        <v>#VALUE!</v>
      </c>
      <c r="EE244" s="391" t="e">
        <f t="shared" si="1053"/>
        <v>#VALUE!</v>
      </c>
      <c r="EF244" s="391" t="e">
        <f t="shared" si="1053"/>
        <v>#VALUE!</v>
      </c>
      <c r="EG244" s="391" t="e">
        <f t="shared" si="1053"/>
        <v>#VALUE!</v>
      </c>
      <c r="EH244" s="391" t="e">
        <f t="shared" si="1053"/>
        <v>#VALUE!</v>
      </c>
      <c r="EI244" s="391" t="e">
        <f t="shared" si="1053"/>
        <v>#VALUE!</v>
      </c>
      <c r="EJ244" s="391" t="e">
        <f t="shared" si="1053"/>
        <v>#VALUE!</v>
      </c>
      <c r="EK244" s="391" t="e">
        <f t="shared" si="1053"/>
        <v>#VALUE!</v>
      </c>
      <c r="EL244" s="391" t="e">
        <f t="shared" si="1053"/>
        <v>#VALUE!</v>
      </c>
      <c r="EM244" s="391" t="e">
        <f t="shared" si="1053"/>
        <v>#VALUE!</v>
      </c>
      <c r="EN244" s="391" t="e">
        <f t="shared" si="1053"/>
        <v>#VALUE!</v>
      </c>
      <c r="EO244" s="391" t="e">
        <f t="shared" si="1053"/>
        <v>#VALUE!</v>
      </c>
      <c r="EP244" s="391" t="e">
        <f t="shared" si="1053"/>
        <v>#VALUE!</v>
      </c>
      <c r="EQ244" s="391" t="e">
        <f t="shared" si="1053"/>
        <v>#VALUE!</v>
      </c>
      <c r="ER244" s="391" t="e">
        <f t="shared" si="1053"/>
        <v>#VALUE!</v>
      </c>
      <c r="ES244" s="391" t="e">
        <f t="shared" si="1053"/>
        <v>#VALUE!</v>
      </c>
      <c r="ET244" s="391" t="e">
        <f t="shared" si="1053"/>
        <v>#VALUE!</v>
      </c>
      <c r="EU244" s="391" t="e">
        <f t="shared" si="1053"/>
        <v>#VALUE!</v>
      </c>
      <c r="EV244" s="391" t="e">
        <f t="shared" si="1053"/>
        <v>#VALUE!</v>
      </c>
      <c r="EW244" s="391" t="e">
        <f t="shared" si="1053"/>
        <v>#VALUE!</v>
      </c>
      <c r="EX244" s="391" t="e">
        <f t="shared" si="1053"/>
        <v>#VALUE!</v>
      </c>
      <c r="EY244" s="391" t="e">
        <f t="shared" si="1053"/>
        <v>#VALUE!</v>
      </c>
      <c r="EZ244" s="391" t="e">
        <f t="shared" si="1053"/>
        <v>#VALUE!</v>
      </c>
      <c r="FA244" s="391" t="e">
        <f t="shared" si="1053"/>
        <v>#VALUE!</v>
      </c>
      <c r="FB244" s="391" t="e">
        <f t="shared" si="1053"/>
        <v>#VALUE!</v>
      </c>
      <c r="FC244" s="391" t="e">
        <f t="shared" si="1053"/>
        <v>#VALUE!</v>
      </c>
      <c r="FD244" s="391" t="e">
        <f t="shared" si="1053"/>
        <v>#VALUE!</v>
      </c>
      <c r="FE244" s="391" t="e">
        <f t="shared" si="1053"/>
        <v>#VALUE!</v>
      </c>
      <c r="FF244" s="391" t="e">
        <f t="shared" si="1053"/>
        <v>#VALUE!</v>
      </c>
      <c r="FG244" s="391" t="e">
        <f t="shared" si="1053"/>
        <v>#VALUE!</v>
      </c>
      <c r="FH244" s="391" t="e">
        <f t="shared" si="1053"/>
        <v>#VALUE!</v>
      </c>
      <c r="FI244" s="391" t="e">
        <f t="shared" si="1053"/>
        <v>#VALUE!</v>
      </c>
      <c r="FJ244" s="391" t="e">
        <f t="shared" si="1053"/>
        <v>#VALUE!</v>
      </c>
      <c r="FK244" s="391" t="e">
        <f t="shared" si="1053"/>
        <v>#VALUE!</v>
      </c>
      <c r="FL244" s="391" t="e">
        <f t="shared" si="1053"/>
        <v>#VALUE!</v>
      </c>
      <c r="FM244" s="391" t="e">
        <f t="shared" si="1053"/>
        <v>#VALUE!</v>
      </c>
      <c r="FN244" s="391" t="e">
        <f t="shared" si="1053"/>
        <v>#VALUE!</v>
      </c>
      <c r="FO244" s="391" t="e">
        <f t="shared" si="1053"/>
        <v>#VALUE!</v>
      </c>
      <c r="FP244" s="391" t="e">
        <f t="shared" si="1053"/>
        <v>#VALUE!</v>
      </c>
      <c r="FQ244" s="391" t="e">
        <f t="shared" ref="FQ244:IB244" si="1054">IF(FQ239="","",FQ239)</f>
        <v>#VALUE!</v>
      </c>
      <c r="FR244" s="391" t="e">
        <f t="shared" si="1054"/>
        <v>#VALUE!</v>
      </c>
      <c r="FS244" s="391" t="e">
        <f t="shared" si="1054"/>
        <v>#VALUE!</v>
      </c>
      <c r="FT244" s="391" t="e">
        <f t="shared" si="1054"/>
        <v>#VALUE!</v>
      </c>
      <c r="FU244" s="391" t="e">
        <f t="shared" si="1054"/>
        <v>#VALUE!</v>
      </c>
      <c r="FV244" s="391" t="e">
        <f t="shared" si="1054"/>
        <v>#VALUE!</v>
      </c>
      <c r="FW244" s="391" t="e">
        <f t="shared" si="1054"/>
        <v>#VALUE!</v>
      </c>
      <c r="FX244" s="391" t="e">
        <f t="shared" si="1054"/>
        <v>#VALUE!</v>
      </c>
      <c r="FY244" s="391" t="e">
        <f t="shared" si="1054"/>
        <v>#VALUE!</v>
      </c>
      <c r="FZ244" s="391" t="e">
        <f t="shared" si="1054"/>
        <v>#VALUE!</v>
      </c>
      <c r="GA244" s="391" t="e">
        <f t="shared" si="1054"/>
        <v>#VALUE!</v>
      </c>
      <c r="GB244" s="391" t="e">
        <f t="shared" si="1054"/>
        <v>#VALUE!</v>
      </c>
      <c r="GC244" s="391" t="e">
        <f t="shared" si="1054"/>
        <v>#VALUE!</v>
      </c>
      <c r="GD244" s="391" t="e">
        <f t="shared" si="1054"/>
        <v>#VALUE!</v>
      </c>
      <c r="GE244" s="391" t="e">
        <f t="shared" si="1054"/>
        <v>#VALUE!</v>
      </c>
      <c r="GF244" s="391" t="e">
        <f t="shared" si="1054"/>
        <v>#VALUE!</v>
      </c>
      <c r="GG244" s="391" t="e">
        <f t="shared" si="1054"/>
        <v>#VALUE!</v>
      </c>
      <c r="GH244" s="391" t="e">
        <f t="shared" si="1054"/>
        <v>#VALUE!</v>
      </c>
      <c r="GI244" s="391" t="e">
        <f t="shared" si="1054"/>
        <v>#VALUE!</v>
      </c>
      <c r="GJ244" s="391" t="e">
        <f t="shared" si="1054"/>
        <v>#VALUE!</v>
      </c>
      <c r="GK244" s="391" t="e">
        <f t="shared" si="1054"/>
        <v>#VALUE!</v>
      </c>
      <c r="GL244" s="391" t="e">
        <f t="shared" si="1054"/>
        <v>#VALUE!</v>
      </c>
      <c r="GM244" s="391" t="e">
        <f t="shared" si="1054"/>
        <v>#VALUE!</v>
      </c>
      <c r="GN244" s="391" t="e">
        <f t="shared" si="1054"/>
        <v>#VALUE!</v>
      </c>
      <c r="GO244" s="391" t="e">
        <f t="shared" si="1054"/>
        <v>#VALUE!</v>
      </c>
      <c r="GP244" s="391" t="e">
        <f t="shared" si="1054"/>
        <v>#VALUE!</v>
      </c>
      <c r="GQ244" s="391" t="e">
        <f t="shared" si="1054"/>
        <v>#VALUE!</v>
      </c>
      <c r="GR244" s="391" t="e">
        <f t="shared" si="1054"/>
        <v>#VALUE!</v>
      </c>
      <c r="GS244" s="391" t="e">
        <f t="shared" si="1054"/>
        <v>#VALUE!</v>
      </c>
      <c r="GT244" s="391" t="e">
        <f t="shared" si="1054"/>
        <v>#VALUE!</v>
      </c>
      <c r="GU244" s="391" t="e">
        <f t="shared" si="1054"/>
        <v>#VALUE!</v>
      </c>
      <c r="GV244" s="391" t="e">
        <f t="shared" si="1054"/>
        <v>#VALUE!</v>
      </c>
      <c r="GW244" s="391" t="e">
        <f t="shared" si="1054"/>
        <v>#VALUE!</v>
      </c>
      <c r="GX244" s="391" t="e">
        <f t="shared" si="1054"/>
        <v>#VALUE!</v>
      </c>
      <c r="GY244" s="391" t="e">
        <f t="shared" si="1054"/>
        <v>#VALUE!</v>
      </c>
      <c r="GZ244" s="391" t="e">
        <f t="shared" si="1054"/>
        <v>#VALUE!</v>
      </c>
      <c r="HA244" s="391" t="e">
        <f t="shared" si="1054"/>
        <v>#VALUE!</v>
      </c>
      <c r="HB244" s="391" t="e">
        <f t="shared" si="1054"/>
        <v>#VALUE!</v>
      </c>
      <c r="HC244" s="391" t="e">
        <f t="shared" si="1054"/>
        <v>#VALUE!</v>
      </c>
      <c r="HD244" s="391" t="e">
        <f t="shared" si="1054"/>
        <v>#VALUE!</v>
      </c>
      <c r="HE244" s="391" t="e">
        <f t="shared" si="1054"/>
        <v>#VALUE!</v>
      </c>
      <c r="HF244" s="391" t="e">
        <f t="shared" si="1054"/>
        <v>#VALUE!</v>
      </c>
      <c r="HG244" s="391" t="e">
        <f t="shared" si="1054"/>
        <v>#VALUE!</v>
      </c>
      <c r="HH244" s="391" t="e">
        <f t="shared" si="1054"/>
        <v>#VALUE!</v>
      </c>
      <c r="HI244" s="391" t="e">
        <f t="shared" si="1054"/>
        <v>#VALUE!</v>
      </c>
      <c r="HJ244" s="391" t="e">
        <f t="shared" si="1054"/>
        <v>#VALUE!</v>
      </c>
      <c r="HK244" s="391" t="e">
        <f t="shared" si="1054"/>
        <v>#VALUE!</v>
      </c>
      <c r="HL244" s="391" t="e">
        <f t="shared" si="1054"/>
        <v>#VALUE!</v>
      </c>
      <c r="HM244" s="391" t="e">
        <f t="shared" si="1054"/>
        <v>#VALUE!</v>
      </c>
      <c r="HN244" s="391" t="e">
        <f t="shared" si="1054"/>
        <v>#VALUE!</v>
      </c>
      <c r="HO244" s="391" t="e">
        <f t="shared" si="1054"/>
        <v>#VALUE!</v>
      </c>
      <c r="HP244" s="391" t="e">
        <f t="shared" si="1054"/>
        <v>#VALUE!</v>
      </c>
      <c r="HQ244" s="391" t="e">
        <f t="shared" si="1054"/>
        <v>#VALUE!</v>
      </c>
      <c r="HR244" s="391" t="e">
        <f t="shared" si="1054"/>
        <v>#VALUE!</v>
      </c>
      <c r="HS244" s="391" t="e">
        <f t="shared" si="1054"/>
        <v>#VALUE!</v>
      </c>
      <c r="HT244" s="391" t="e">
        <f t="shared" si="1054"/>
        <v>#VALUE!</v>
      </c>
      <c r="HU244" s="391" t="e">
        <f t="shared" si="1054"/>
        <v>#VALUE!</v>
      </c>
      <c r="HV244" s="391" t="e">
        <f t="shared" si="1054"/>
        <v>#VALUE!</v>
      </c>
      <c r="HW244" s="391" t="e">
        <f t="shared" si="1054"/>
        <v>#VALUE!</v>
      </c>
      <c r="HX244" s="391" t="e">
        <f t="shared" si="1054"/>
        <v>#VALUE!</v>
      </c>
      <c r="HY244" s="391" t="e">
        <f t="shared" si="1054"/>
        <v>#VALUE!</v>
      </c>
      <c r="HZ244" s="391" t="e">
        <f t="shared" si="1054"/>
        <v>#VALUE!</v>
      </c>
      <c r="IA244" s="391" t="e">
        <f t="shared" si="1054"/>
        <v>#VALUE!</v>
      </c>
      <c r="IB244" s="391" t="e">
        <f t="shared" si="1054"/>
        <v>#VALUE!</v>
      </c>
      <c r="IC244" s="391" t="e">
        <f t="shared" ref="IC244:KN244" si="1055">IF(IC239="","",IC239)</f>
        <v>#VALUE!</v>
      </c>
      <c r="ID244" s="391" t="e">
        <f t="shared" si="1055"/>
        <v>#VALUE!</v>
      </c>
      <c r="IE244" s="391" t="e">
        <f t="shared" si="1055"/>
        <v>#VALUE!</v>
      </c>
      <c r="IF244" s="391" t="e">
        <f t="shared" si="1055"/>
        <v>#VALUE!</v>
      </c>
      <c r="IG244" s="391" t="e">
        <f t="shared" si="1055"/>
        <v>#VALUE!</v>
      </c>
      <c r="IH244" s="391" t="e">
        <f t="shared" si="1055"/>
        <v>#VALUE!</v>
      </c>
      <c r="II244" s="391" t="e">
        <f t="shared" si="1055"/>
        <v>#VALUE!</v>
      </c>
      <c r="IJ244" s="391" t="e">
        <f t="shared" si="1055"/>
        <v>#VALUE!</v>
      </c>
      <c r="IK244" s="391" t="e">
        <f t="shared" si="1055"/>
        <v>#VALUE!</v>
      </c>
      <c r="IL244" s="391" t="e">
        <f t="shared" si="1055"/>
        <v>#VALUE!</v>
      </c>
      <c r="IM244" s="391" t="e">
        <f t="shared" si="1055"/>
        <v>#VALUE!</v>
      </c>
      <c r="IN244" s="391" t="e">
        <f t="shared" si="1055"/>
        <v>#VALUE!</v>
      </c>
      <c r="IO244" s="391" t="e">
        <f t="shared" si="1055"/>
        <v>#VALUE!</v>
      </c>
      <c r="IP244" s="391" t="e">
        <f t="shared" si="1055"/>
        <v>#VALUE!</v>
      </c>
      <c r="IQ244" s="391" t="e">
        <f t="shared" si="1055"/>
        <v>#VALUE!</v>
      </c>
      <c r="IR244" s="391" t="e">
        <f t="shared" si="1055"/>
        <v>#VALUE!</v>
      </c>
      <c r="IS244" s="391" t="e">
        <f t="shared" si="1055"/>
        <v>#VALUE!</v>
      </c>
      <c r="IT244" s="391" t="e">
        <f t="shared" si="1055"/>
        <v>#VALUE!</v>
      </c>
      <c r="IU244" s="391" t="e">
        <f t="shared" si="1055"/>
        <v>#VALUE!</v>
      </c>
      <c r="IV244" s="391" t="e">
        <f t="shared" si="1055"/>
        <v>#VALUE!</v>
      </c>
      <c r="IW244" s="391" t="e">
        <f t="shared" si="1055"/>
        <v>#VALUE!</v>
      </c>
      <c r="IX244" s="391" t="e">
        <f t="shared" si="1055"/>
        <v>#VALUE!</v>
      </c>
      <c r="IY244" s="391" t="e">
        <f t="shared" si="1055"/>
        <v>#VALUE!</v>
      </c>
      <c r="IZ244" s="391" t="e">
        <f t="shared" si="1055"/>
        <v>#VALUE!</v>
      </c>
      <c r="JA244" s="391" t="e">
        <f t="shared" si="1055"/>
        <v>#VALUE!</v>
      </c>
      <c r="JB244" s="391" t="e">
        <f t="shared" si="1055"/>
        <v>#VALUE!</v>
      </c>
      <c r="JC244" s="391" t="e">
        <f t="shared" si="1055"/>
        <v>#VALUE!</v>
      </c>
      <c r="JD244" s="391" t="e">
        <f t="shared" si="1055"/>
        <v>#VALUE!</v>
      </c>
      <c r="JE244" s="391" t="e">
        <f t="shared" si="1055"/>
        <v>#VALUE!</v>
      </c>
      <c r="JF244" s="391" t="e">
        <f t="shared" si="1055"/>
        <v>#VALUE!</v>
      </c>
      <c r="JG244" s="391" t="e">
        <f t="shared" si="1055"/>
        <v>#VALUE!</v>
      </c>
      <c r="JH244" s="391" t="e">
        <f t="shared" si="1055"/>
        <v>#VALUE!</v>
      </c>
      <c r="JI244" s="391" t="e">
        <f t="shared" si="1055"/>
        <v>#VALUE!</v>
      </c>
      <c r="JJ244" s="391" t="e">
        <f t="shared" si="1055"/>
        <v>#VALUE!</v>
      </c>
      <c r="JK244" s="391" t="e">
        <f t="shared" si="1055"/>
        <v>#VALUE!</v>
      </c>
      <c r="JL244" s="391" t="e">
        <f t="shared" si="1055"/>
        <v>#VALUE!</v>
      </c>
      <c r="JM244" s="391" t="e">
        <f t="shared" si="1055"/>
        <v>#VALUE!</v>
      </c>
      <c r="JN244" s="391" t="e">
        <f t="shared" si="1055"/>
        <v>#VALUE!</v>
      </c>
      <c r="JO244" s="391" t="e">
        <f t="shared" si="1055"/>
        <v>#VALUE!</v>
      </c>
      <c r="JP244" s="391" t="e">
        <f t="shared" si="1055"/>
        <v>#VALUE!</v>
      </c>
      <c r="JQ244" s="391" t="e">
        <f t="shared" si="1055"/>
        <v>#VALUE!</v>
      </c>
      <c r="JR244" s="391" t="e">
        <f t="shared" si="1055"/>
        <v>#VALUE!</v>
      </c>
      <c r="JS244" s="391" t="e">
        <f t="shared" si="1055"/>
        <v>#VALUE!</v>
      </c>
      <c r="JT244" s="391" t="e">
        <f t="shared" si="1055"/>
        <v>#VALUE!</v>
      </c>
      <c r="JU244" s="391" t="e">
        <f t="shared" si="1055"/>
        <v>#VALUE!</v>
      </c>
      <c r="JV244" s="391" t="e">
        <f t="shared" si="1055"/>
        <v>#VALUE!</v>
      </c>
      <c r="JW244" s="391" t="e">
        <f t="shared" si="1055"/>
        <v>#VALUE!</v>
      </c>
      <c r="JX244" s="391" t="e">
        <f t="shared" si="1055"/>
        <v>#VALUE!</v>
      </c>
      <c r="JY244" s="391" t="e">
        <f t="shared" si="1055"/>
        <v>#VALUE!</v>
      </c>
      <c r="JZ244" s="391" t="e">
        <f t="shared" si="1055"/>
        <v>#VALUE!</v>
      </c>
      <c r="KA244" s="391" t="e">
        <f t="shared" si="1055"/>
        <v>#VALUE!</v>
      </c>
      <c r="KB244" s="391" t="e">
        <f t="shared" si="1055"/>
        <v>#VALUE!</v>
      </c>
      <c r="KC244" s="391" t="e">
        <f t="shared" si="1055"/>
        <v>#VALUE!</v>
      </c>
      <c r="KD244" s="391" t="e">
        <f t="shared" si="1055"/>
        <v>#VALUE!</v>
      </c>
      <c r="KE244" s="391" t="e">
        <f t="shared" si="1055"/>
        <v>#VALUE!</v>
      </c>
      <c r="KF244" s="391" t="e">
        <f t="shared" si="1055"/>
        <v>#VALUE!</v>
      </c>
      <c r="KG244" s="391" t="e">
        <f t="shared" si="1055"/>
        <v>#VALUE!</v>
      </c>
      <c r="KH244" s="391" t="e">
        <f t="shared" si="1055"/>
        <v>#VALUE!</v>
      </c>
      <c r="KI244" s="391" t="e">
        <f t="shared" si="1055"/>
        <v>#VALUE!</v>
      </c>
      <c r="KJ244" s="391" t="e">
        <f t="shared" si="1055"/>
        <v>#VALUE!</v>
      </c>
      <c r="KK244" s="391" t="e">
        <f t="shared" si="1055"/>
        <v>#VALUE!</v>
      </c>
      <c r="KL244" s="391" t="e">
        <f t="shared" si="1055"/>
        <v>#VALUE!</v>
      </c>
      <c r="KM244" s="391" t="e">
        <f t="shared" si="1055"/>
        <v>#VALUE!</v>
      </c>
      <c r="KN244" s="391" t="e">
        <f t="shared" si="1055"/>
        <v>#VALUE!</v>
      </c>
      <c r="KO244" s="391" t="e">
        <f t="shared" ref="KO244:MZ244" si="1056">IF(KO239="","",KO239)</f>
        <v>#VALUE!</v>
      </c>
      <c r="KP244" s="391" t="e">
        <f t="shared" si="1056"/>
        <v>#VALUE!</v>
      </c>
      <c r="KQ244" s="391" t="e">
        <f t="shared" si="1056"/>
        <v>#VALUE!</v>
      </c>
      <c r="KR244" s="391" t="e">
        <f t="shared" si="1056"/>
        <v>#VALUE!</v>
      </c>
      <c r="KS244" s="391" t="e">
        <f t="shared" si="1056"/>
        <v>#VALUE!</v>
      </c>
      <c r="KT244" s="391" t="e">
        <f t="shared" si="1056"/>
        <v>#VALUE!</v>
      </c>
      <c r="KU244" s="391" t="e">
        <f t="shared" si="1056"/>
        <v>#VALUE!</v>
      </c>
      <c r="KV244" s="391" t="e">
        <f t="shared" si="1056"/>
        <v>#VALUE!</v>
      </c>
      <c r="KW244" s="391" t="e">
        <f t="shared" si="1056"/>
        <v>#VALUE!</v>
      </c>
      <c r="KX244" s="391" t="e">
        <f t="shared" si="1056"/>
        <v>#VALUE!</v>
      </c>
      <c r="KY244" s="391" t="e">
        <f t="shared" si="1056"/>
        <v>#VALUE!</v>
      </c>
      <c r="KZ244" s="391" t="e">
        <f t="shared" si="1056"/>
        <v>#VALUE!</v>
      </c>
      <c r="LA244" s="391" t="e">
        <f t="shared" si="1056"/>
        <v>#VALUE!</v>
      </c>
      <c r="LB244" s="391" t="e">
        <f t="shared" si="1056"/>
        <v>#VALUE!</v>
      </c>
      <c r="LC244" s="391" t="e">
        <f t="shared" si="1056"/>
        <v>#VALUE!</v>
      </c>
      <c r="LD244" s="391" t="e">
        <f t="shared" si="1056"/>
        <v>#VALUE!</v>
      </c>
      <c r="LE244" s="391" t="e">
        <f t="shared" si="1056"/>
        <v>#VALUE!</v>
      </c>
      <c r="LF244" s="391" t="e">
        <f t="shared" si="1056"/>
        <v>#VALUE!</v>
      </c>
      <c r="LG244" s="391" t="e">
        <f t="shared" si="1056"/>
        <v>#VALUE!</v>
      </c>
      <c r="LH244" s="391" t="e">
        <f t="shared" si="1056"/>
        <v>#VALUE!</v>
      </c>
      <c r="LI244" s="391" t="e">
        <f t="shared" si="1056"/>
        <v>#VALUE!</v>
      </c>
      <c r="LJ244" s="391" t="e">
        <f t="shared" si="1056"/>
        <v>#VALUE!</v>
      </c>
      <c r="LK244" s="391" t="e">
        <f t="shared" si="1056"/>
        <v>#VALUE!</v>
      </c>
      <c r="LL244" s="391" t="e">
        <f t="shared" si="1056"/>
        <v>#VALUE!</v>
      </c>
      <c r="LM244" s="391" t="e">
        <f t="shared" si="1056"/>
        <v>#VALUE!</v>
      </c>
      <c r="LN244" s="391" t="e">
        <f t="shared" si="1056"/>
        <v>#VALUE!</v>
      </c>
      <c r="LO244" s="391" t="e">
        <f t="shared" si="1056"/>
        <v>#VALUE!</v>
      </c>
      <c r="LP244" s="391" t="e">
        <f t="shared" si="1056"/>
        <v>#VALUE!</v>
      </c>
      <c r="LQ244" s="391" t="e">
        <f t="shared" si="1056"/>
        <v>#VALUE!</v>
      </c>
      <c r="LR244" s="391" t="e">
        <f t="shared" si="1056"/>
        <v>#VALUE!</v>
      </c>
      <c r="LS244" s="391" t="e">
        <f t="shared" si="1056"/>
        <v>#VALUE!</v>
      </c>
      <c r="LT244" s="391" t="e">
        <f t="shared" si="1056"/>
        <v>#VALUE!</v>
      </c>
      <c r="LU244" s="391" t="e">
        <f t="shared" si="1056"/>
        <v>#VALUE!</v>
      </c>
      <c r="LV244" s="391" t="e">
        <f t="shared" si="1056"/>
        <v>#VALUE!</v>
      </c>
      <c r="LW244" s="391" t="e">
        <f t="shared" si="1056"/>
        <v>#VALUE!</v>
      </c>
      <c r="LX244" s="391" t="e">
        <f t="shared" si="1056"/>
        <v>#VALUE!</v>
      </c>
      <c r="LY244" s="391" t="e">
        <f t="shared" si="1056"/>
        <v>#VALUE!</v>
      </c>
      <c r="LZ244" s="391" t="e">
        <f t="shared" si="1056"/>
        <v>#VALUE!</v>
      </c>
      <c r="MA244" s="391" t="e">
        <f t="shared" si="1056"/>
        <v>#VALUE!</v>
      </c>
      <c r="MB244" s="391" t="e">
        <f t="shared" si="1056"/>
        <v>#VALUE!</v>
      </c>
      <c r="MC244" s="391" t="e">
        <f t="shared" si="1056"/>
        <v>#VALUE!</v>
      </c>
      <c r="MD244" s="391" t="e">
        <f t="shared" si="1056"/>
        <v>#VALUE!</v>
      </c>
      <c r="ME244" s="391" t="e">
        <f t="shared" si="1056"/>
        <v>#VALUE!</v>
      </c>
      <c r="MF244" s="391" t="e">
        <f t="shared" si="1056"/>
        <v>#VALUE!</v>
      </c>
      <c r="MG244" s="391" t="e">
        <f t="shared" si="1056"/>
        <v>#VALUE!</v>
      </c>
      <c r="MH244" s="391" t="e">
        <f t="shared" si="1056"/>
        <v>#VALUE!</v>
      </c>
      <c r="MI244" s="391" t="e">
        <f t="shared" si="1056"/>
        <v>#VALUE!</v>
      </c>
      <c r="MJ244" s="391" t="e">
        <f t="shared" si="1056"/>
        <v>#VALUE!</v>
      </c>
      <c r="MK244" s="391" t="e">
        <f t="shared" si="1056"/>
        <v>#VALUE!</v>
      </c>
      <c r="ML244" s="391" t="e">
        <f t="shared" si="1056"/>
        <v>#VALUE!</v>
      </c>
      <c r="MM244" s="391" t="e">
        <f t="shared" si="1056"/>
        <v>#VALUE!</v>
      </c>
      <c r="MN244" s="391" t="e">
        <f t="shared" si="1056"/>
        <v>#VALUE!</v>
      </c>
      <c r="MO244" s="391" t="e">
        <f t="shared" si="1056"/>
        <v>#VALUE!</v>
      </c>
      <c r="MP244" s="391" t="e">
        <f t="shared" si="1056"/>
        <v>#VALUE!</v>
      </c>
      <c r="MQ244" s="391" t="e">
        <f t="shared" si="1056"/>
        <v>#VALUE!</v>
      </c>
      <c r="MR244" s="391" t="e">
        <f t="shared" si="1056"/>
        <v>#VALUE!</v>
      </c>
      <c r="MS244" s="391" t="e">
        <f t="shared" si="1056"/>
        <v>#VALUE!</v>
      </c>
      <c r="MT244" s="391" t="e">
        <f t="shared" si="1056"/>
        <v>#VALUE!</v>
      </c>
      <c r="MU244" s="391" t="e">
        <f t="shared" si="1056"/>
        <v>#VALUE!</v>
      </c>
      <c r="MV244" s="391" t="e">
        <f t="shared" si="1056"/>
        <v>#VALUE!</v>
      </c>
      <c r="MW244" s="391" t="e">
        <f t="shared" si="1056"/>
        <v>#VALUE!</v>
      </c>
      <c r="MX244" s="391" t="e">
        <f t="shared" si="1056"/>
        <v>#VALUE!</v>
      </c>
      <c r="MY244" s="391" t="e">
        <f t="shared" si="1056"/>
        <v>#VALUE!</v>
      </c>
      <c r="MZ244" s="391" t="e">
        <f t="shared" si="1056"/>
        <v>#VALUE!</v>
      </c>
      <c r="NA244" s="391" t="e">
        <f t="shared" ref="NA244:PL244" si="1057">IF(NA239="","",NA239)</f>
        <v>#VALUE!</v>
      </c>
      <c r="NB244" s="391" t="e">
        <f t="shared" si="1057"/>
        <v>#VALUE!</v>
      </c>
      <c r="NC244" s="391" t="e">
        <f t="shared" si="1057"/>
        <v>#VALUE!</v>
      </c>
      <c r="ND244" s="391" t="e">
        <f t="shared" si="1057"/>
        <v>#VALUE!</v>
      </c>
      <c r="NE244" s="391" t="e">
        <f t="shared" si="1057"/>
        <v>#VALUE!</v>
      </c>
      <c r="NF244" s="391" t="e">
        <f t="shared" si="1057"/>
        <v>#VALUE!</v>
      </c>
      <c r="NG244" s="391" t="e">
        <f t="shared" si="1057"/>
        <v>#VALUE!</v>
      </c>
      <c r="NH244" s="391" t="e">
        <f t="shared" si="1057"/>
        <v>#VALUE!</v>
      </c>
      <c r="NI244" s="391" t="e">
        <f t="shared" si="1057"/>
        <v>#VALUE!</v>
      </c>
      <c r="NJ244" s="391" t="e">
        <f t="shared" si="1057"/>
        <v>#VALUE!</v>
      </c>
      <c r="NK244" s="391" t="e">
        <f t="shared" si="1057"/>
        <v>#VALUE!</v>
      </c>
      <c r="NL244" s="391" t="e">
        <f t="shared" si="1057"/>
        <v>#VALUE!</v>
      </c>
      <c r="NM244" s="391" t="e">
        <f t="shared" si="1057"/>
        <v>#VALUE!</v>
      </c>
      <c r="NN244" s="391" t="e">
        <f t="shared" si="1057"/>
        <v>#VALUE!</v>
      </c>
      <c r="NO244" s="391" t="e">
        <f t="shared" si="1057"/>
        <v>#VALUE!</v>
      </c>
      <c r="NP244" s="391" t="e">
        <f t="shared" si="1057"/>
        <v>#VALUE!</v>
      </c>
      <c r="NQ244" s="391" t="e">
        <f t="shared" si="1057"/>
        <v>#VALUE!</v>
      </c>
      <c r="NR244" s="391" t="e">
        <f t="shared" si="1057"/>
        <v>#VALUE!</v>
      </c>
      <c r="NS244" s="391" t="e">
        <f t="shared" si="1057"/>
        <v>#VALUE!</v>
      </c>
      <c r="NT244" s="391" t="e">
        <f t="shared" si="1057"/>
        <v>#VALUE!</v>
      </c>
      <c r="NU244" s="391" t="e">
        <f t="shared" si="1057"/>
        <v>#VALUE!</v>
      </c>
      <c r="NV244" s="391" t="e">
        <f t="shared" si="1057"/>
        <v>#VALUE!</v>
      </c>
      <c r="NW244" s="391" t="e">
        <f t="shared" si="1057"/>
        <v>#VALUE!</v>
      </c>
      <c r="NX244" s="391" t="e">
        <f t="shared" si="1057"/>
        <v>#VALUE!</v>
      </c>
      <c r="NY244" s="391" t="e">
        <f t="shared" si="1057"/>
        <v>#VALUE!</v>
      </c>
      <c r="NZ244" s="391" t="e">
        <f t="shared" si="1057"/>
        <v>#VALUE!</v>
      </c>
      <c r="OA244" s="391" t="e">
        <f t="shared" si="1057"/>
        <v>#VALUE!</v>
      </c>
      <c r="OB244" s="391" t="e">
        <f t="shared" si="1057"/>
        <v>#VALUE!</v>
      </c>
      <c r="OC244" s="391" t="e">
        <f t="shared" si="1057"/>
        <v>#VALUE!</v>
      </c>
      <c r="OD244" s="391" t="e">
        <f t="shared" si="1057"/>
        <v>#VALUE!</v>
      </c>
      <c r="OE244" s="391" t="e">
        <f t="shared" si="1057"/>
        <v>#VALUE!</v>
      </c>
      <c r="OF244" s="391" t="e">
        <f t="shared" si="1057"/>
        <v>#VALUE!</v>
      </c>
      <c r="OG244" s="391" t="e">
        <f t="shared" si="1057"/>
        <v>#VALUE!</v>
      </c>
      <c r="OH244" s="391" t="e">
        <f t="shared" si="1057"/>
        <v>#VALUE!</v>
      </c>
      <c r="OI244" s="391" t="e">
        <f t="shared" si="1057"/>
        <v>#VALUE!</v>
      </c>
      <c r="OJ244" s="391" t="e">
        <f t="shared" si="1057"/>
        <v>#VALUE!</v>
      </c>
      <c r="OK244" s="391" t="e">
        <f t="shared" si="1057"/>
        <v>#VALUE!</v>
      </c>
      <c r="OL244" s="391" t="e">
        <f t="shared" si="1057"/>
        <v>#VALUE!</v>
      </c>
      <c r="OM244" s="391" t="e">
        <f t="shared" si="1057"/>
        <v>#VALUE!</v>
      </c>
      <c r="ON244" s="391" t="e">
        <f t="shared" si="1057"/>
        <v>#VALUE!</v>
      </c>
      <c r="OO244" s="391" t="e">
        <f t="shared" si="1057"/>
        <v>#VALUE!</v>
      </c>
      <c r="OP244" s="391" t="e">
        <f t="shared" si="1057"/>
        <v>#VALUE!</v>
      </c>
      <c r="OQ244" s="391" t="e">
        <f t="shared" si="1057"/>
        <v>#VALUE!</v>
      </c>
      <c r="OR244" s="391" t="e">
        <f t="shared" si="1057"/>
        <v>#VALUE!</v>
      </c>
      <c r="OS244" s="391" t="e">
        <f t="shared" si="1057"/>
        <v>#VALUE!</v>
      </c>
      <c r="OT244" s="391" t="e">
        <f t="shared" si="1057"/>
        <v>#VALUE!</v>
      </c>
      <c r="OU244" s="391" t="e">
        <f t="shared" si="1057"/>
        <v>#VALUE!</v>
      </c>
      <c r="OV244" s="391" t="e">
        <f t="shared" si="1057"/>
        <v>#VALUE!</v>
      </c>
      <c r="OW244" s="391" t="e">
        <f t="shared" si="1057"/>
        <v>#VALUE!</v>
      </c>
      <c r="OX244" s="391" t="e">
        <f t="shared" si="1057"/>
        <v>#VALUE!</v>
      </c>
      <c r="OY244" s="391" t="e">
        <f t="shared" si="1057"/>
        <v>#VALUE!</v>
      </c>
      <c r="OZ244" s="391" t="e">
        <f t="shared" si="1057"/>
        <v>#VALUE!</v>
      </c>
      <c r="PA244" s="391" t="e">
        <f t="shared" si="1057"/>
        <v>#VALUE!</v>
      </c>
      <c r="PB244" s="391" t="e">
        <f t="shared" si="1057"/>
        <v>#VALUE!</v>
      </c>
      <c r="PC244" s="391" t="e">
        <f t="shared" si="1057"/>
        <v>#VALUE!</v>
      </c>
      <c r="PD244" s="391" t="e">
        <f t="shared" si="1057"/>
        <v>#VALUE!</v>
      </c>
      <c r="PE244" s="391" t="e">
        <f t="shared" si="1057"/>
        <v>#VALUE!</v>
      </c>
      <c r="PF244" s="391" t="e">
        <f t="shared" si="1057"/>
        <v>#VALUE!</v>
      </c>
      <c r="PG244" s="391" t="e">
        <f t="shared" si="1057"/>
        <v>#VALUE!</v>
      </c>
      <c r="PH244" s="391" t="e">
        <f t="shared" si="1057"/>
        <v>#VALUE!</v>
      </c>
      <c r="PI244" s="391" t="e">
        <f t="shared" si="1057"/>
        <v>#VALUE!</v>
      </c>
      <c r="PJ244" s="391" t="e">
        <f t="shared" si="1057"/>
        <v>#VALUE!</v>
      </c>
      <c r="PK244" s="391" t="e">
        <f t="shared" si="1057"/>
        <v>#VALUE!</v>
      </c>
      <c r="PL244" s="391" t="e">
        <f t="shared" si="1057"/>
        <v>#VALUE!</v>
      </c>
      <c r="PM244" s="391" t="e">
        <f t="shared" ref="PM244:RX244" si="1058">IF(PM239="","",PM239)</f>
        <v>#VALUE!</v>
      </c>
      <c r="PN244" s="391" t="e">
        <f t="shared" si="1058"/>
        <v>#VALUE!</v>
      </c>
      <c r="PO244" s="391" t="e">
        <f t="shared" si="1058"/>
        <v>#VALUE!</v>
      </c>
      <c r="PP244" s="391" t="e">
        <f t="shared" si="1058"/>
        <v>#VALUE!</v>
      </c>
      <c r="PQ244" s="391" t="e">
        <f t="shared" si="1058"/>
        <v>#VALUE!</v>
      </c>
      <c r="PR244" s="391" t="e">
        <f t="shared" si="1058"/>
        <v>#VALUE!</v>
      </c>
      <c r="PS244" s="391" t="e">
        <f t="shared" si="1058"/>
        <v>#VALUE!</v>
      </c>
      <c r="PT244" s="391" t="e">
        <f t="shared" si="1058"/>
        <v>#VALUE!</v>
      </c>
      <c r="PU244" s="391" t="e">
        <f t="shared" si="1058"/>
        <v>#VALUE!</v>
      </c>
      <c r="PV244" s="391" t="e">
        <f t="shared" si="1058"/>
        <v>#VALUE!</v>
      </c>
      <c r="PW244" s="391" t="e">
        <f t="shared" si="1058"/>
        <v>#VALUE!</v>
      </c>
      <c r="PX244" s="391" t="e">
        <f t="shared" si="1058"/>
        <v>#VALUE!</v>
      </c>
      <c r="PY244" s="391" t="e">
        <f t="shared" si="1058"/>
        <v>#VALUE!</v>
      </c>
      <c r="PZ244" s="391" t="e">
        <f t="shared" si="1058"/>
        <v>#VALUE!</v>
      </c>
      <c r="QA244" s="391" t="e">
        <f t="shared" si="1058"/>
        <v>#VALUE!</v>
      </c>
      <c r="QB244" s="391" t="e">
        <f t="shared" si="1058"/>
        <v>#VALUE!</v>
      </c>
      <c r="QC244" s="391" t="e">
        <f t="shared" si="1058"/>
        <v>#VALUE!</v>
      </c>
      <c r="QD244" s="391" t="e">
        <f t="shared" si="1058"/>
        <v>#VALUE!</v>
      </c>
      <c r="QE244" s="391" t="e">
        <f t="shared" si="1058"/>
        <v>#VALUE!</v>
      </c>
      <c r="QF244" s="391" t="e">
        <f t="shared" si="1058"/>
        <v>#VALUE!</v>
      </c>
      <c r="QG244" s="391" t="e">
        <f t="shared" si="1058"/>
        <v>#VALUE!</v>
      </c>
      <c r="QH244" s="391" t="e">
        <f t="shared" si="1058"/>
        <v>#VALUE!</v>
      </c>
      <c r="QI244" s="391" t="e">
        <f t="shared" si="1058"/>
        <v>#VALUE!</v>
      </c>
      <c r="QJ244" s="391" t="e">
        <f t="shared" si="1058"/>
        <v>#VALUE!</v>
      </c>
      <c r="QK244" s="391" t="e">
        <f t="shared" si="1058"/>
        <v>#VALUE!</v>
      </c>
      <c r="QL244" s="391" t="e">
        <f t="shared" si="1058"/>
        <v>#VALUE!</v>
      </c>
      <c r="QM244" s="391" t="e">
        <f t="shared" si="1058"/>
        <v>#VALUE!</v>
      </c>
      <c r="QN244" s="391" t="e">
        <f t="shared" si="1058"/>
        <v>#VALUE!</v>
      </c>
      <c r="QO244" s="391" t="e">
        <f t="shared" si="1058"/>
        <v>#VALUE!</v>
      </c>
      <c r="QP244" s="391" t="e">
        <f t="shared" si="1058"/>
        <v>#VALUE!</v>
      </c>
      <c r="QQ244" s="391" t="e">
        <f t="shared" si="1058"/>
        <v>#VALUE!</v>
      </c>
      <c r="QR244" s="391" t="e">
        <f t="shared" si="1058"/>
        <v>#VALUE!</v>
      </c>
      <c r="QS244" s="391" t="e">
        <f t="shared" si="1058"/>
        <v>#VALUE!</v>
      </c>
      <c r="QT244" s="391" t="e">
        <f t="shared" si="1058"/>
        <v>#VALUE!</v>
      </c>
      <c r="QU244" s="391" t="e">
        <f t="shared" si="1058"/>
        <v>#VALUE!</v>
      </c>
      <c r="QV244" s="391" t="e">
        <f t="shared" si="1058"/>
        <v>#VALUE!</v>
      </c>
      <c r="QW244" s="391" t="e">
        <f t="shared" si="1058"/>
        <v>#VALUE!</v>
      </c>
      <c r="QX244" s="391" t="e">
        <f t="shared" si="1058"/>
        <v>#VALUE!</v>
      </c>
      <c r="QY244" s="391" t="e">
        <f t="shared" si="1058"/>
        <v>#VALUE!</v>
      </c>
      <c r="QZ244" s="391" t="e">
        <f t="shared" si="1058"/>
        <v>#VALUE!</v>
      </c>
      <c r="RA244" s="391" t="e">
        <f t="shared" si="1058"/>
        <v>#VALUE!</v>
      </c>
      <c r="RB244" s="391" t="e">
        <f t="shared" si="1058"/>
        <v>#VALUE!</v>
      </c>
      <c r="RC244" s="391" t="e">
        <f t="shared" si="1058"/>
        <v>#VALUE!</v>
      </c>
      <c r="RD244" s="391" t="e">
        <f t="shared" si="1058"/>
        <v>#VALUE!</v>
      </c>
      <c r="RE244" s="391" t="e">
        <f t="shared" si="1058"/>
        <v>#VALUE!</v>
      </c>
      <c r="RF244" s="391" t="e">
        <f t="shared" si="1058"/>
        <v>#VALUE!</v>
      </c>
      <c r="RG244" s="391" t="e">
        <f t="shared" si="1058"/>
        <v>#VALUE!</v>
      </c>
      <c r="RH244" s="391" t="e">
        <f t="shared" si="1058"/>
        <v>#VALUE!</v>
      </c>
      <c r="RI244" s="391" t="e">
        <f t="shared" si="1058"/>
        <v>#VALUE!</v>
      </c>
      <c r="RJ244" s="391" t="e">
        <f t="shared" si="1058"/>
        <v>#VALUE!</v>
      </c>
      <c r="RK244" s="391" t="e">
        <f t="shared" si="1058"/>
        <v>#VALUE!</v>
      </c>
      <c r="RL244" s="391" t="e">
        <f t="shared" si="1058"/>
        <v>#VALUE!</v>
      </c>
      <c r="RM244" s="391" t="e">
        <f t="shared" si="1058"/>
        <v>#VALUE!</v>
      </c>
      <c r="RN244" s="391" t="e">
        <f t="shared" si="1058"/>
        <v>#VALUE!</v>
      </c>
      <c r="RO244" s="391" t="e">
        <f t="shared" si="1058"/>
        <v>#VALUE!</v>
      </c>
      <c r="RP244" s="391" t="e">
        <f t="shared" si="1058"/>
        <v>#VALUE!</v>
      </c>
      <c r="RQ244" s="391" t="e">
        <f t="shared" si="1058"/>
        <v>#VALUE!</v>
      </c>
      <c r="RR244" s="391" t="e">
        <f t="shared" si="1058"/>
        <v>#VALUE!</v>
      </c>
      <c r="RS244" s="391" t="e">
        <f t="shared" si="1058"/>
        <v>#VALUE!</v>
      </c>
      <c r="RT244" s="391" t="e">
        <f t="shared" si="1058"/>
        <v>#VALUE!</v>
      </c>
      <c r="RU244" s="391" t="e">
        <f t="shared" si="1058"/>
        <v>#VALUE!</v>
      </c>
      <c r="RV244" s="391" t="e">
        <f t="shared" si="1058"/>
        <v>#VALUE!</v>
      </c>
      <c r="RW244" s="391" t="e">
        <f t="shared" si="1058"/>
        <v>#VALUE!</v>
      </c>
      <c r="RX244" s="391" t="e">
        <f t="shared" si="1058"/>
        <v>#VALUE!</v>
      </c>
      <c r="RY244" s="391" t="e">
        <f t="shared" ref="RY244:UJ244" si="1059">IF(RY239="","",RY239)</f>
        <v>#VALUE!</v>
      </c>
      <c r="RZ244" s="391" t="e">
        <f t="shared" si="1059"/>
        <v>#VALUE!</v>
      </c>
      <c r="SA244" s="391" t="e">
        <f t="shared" si="1059"/>
        <v>#VALUE!</v>
      </c>
      <c r="SB244" s="391" t="e">
        <f t="shared" si="1059"/>
        <v>#VALUE!</v>
      </c>
      <c r="SC244" s="391" t="e">
        <f t="shared" si="1059"/>
        <v>#VALUE!</v>
      </c>
      <c r="SD244" s="391" t="e">
        <f t="shared" si="1059"/>
        <v>#VALUE!</v>
      </c>
      <c r="SE244" s="391" t="e">
        <f t="shared" si="1059"/>
        <v>#VALUE!</v>
      </c>
      <c r="SF244" s="391" t="e">
        <f t="shared" si="1059"/>
        <v>#VALUE!</v>
      </c>
      <c r="SG244" s="391" t="e">
        <f t="shared" si="1059"/>
        <v>#VALUE!</v>
      </c>
      <c r="SH244" s="391" t="e">
        <f t="shared" si="1059"/>
        <v>#VALUE!</v>
      </c>
      <c r="SI244" s="391" t="e">
        <f t="shared" si="1059"/>
        <v>#VALUE!</v>
      </c>
      <c r="SJ244" s="391" t="e">
        <f t="shared" si="1059"/>
        <v>#VALUE!</v>
      </c>
      <c r="SK244" s="391" t="e">
        <f t="shared" si="1059"/>
        <v>#VALUE!</v>
      </c>
      <c r="SL244" s="391" t="e">
        <f t="shared" si="1059"/>
        <v>#VALUE!</v>
      </c>
      <c r="SM244" s="391" t="e">
        <f t="shared" si="1059"/>
        <v>#VALUE!</v>
      </c>
      <c r="SN244" s="391" t="e">
        <f t="shared" si="1059"/>
        <v>#VALUE!</v>
      </c>
      <c r="SO244" s="391" t="e">
        <f t="shared" si="1059"/>
        <v>#VALUE!</v>
      </c>
      <c r="SP244" s="391" t="e">
        <f t="shared" si="1059"/>
        <v>#VALUE!</v>
      </c>
      <c r="SQ244" s="391" t="e">
        <f t="shared" si="1059"/>
        <v>#VALUE!</v>
      </c>
      <c r="SR244" s="391" t="e">
        <f t="shared" si="1059"/>
        <v>#VALUE!</v>
      </c>
      <c r="SS244" s="391" t="e">
        <f t="shared" si="1059"/>
        <v>#VALUE!</v>
      </c>
      <c r="ST244" s="391" t="e">
        <f t="shared" si="1059"/>
        <v>#VALUE!</v>
      </c>
      <c r="SU244" s="391" t="e">
        <f t="shared" si="1059"/>
        <v>#VALUE!</v>
      </c>
      <c r="SV244" s="391" t="e">
        <f t="shared" si="1059"/>
        <v>#VALUE!</v>
      </c>
      <c r="SW244" s="391" t="e">
        <f t="shared" si="1059"/>
        <v>#VALUE!</v>
      </c>
      <c r="SX244" s="391" t="e">
        <f t="shared" si="1059"/>
        <v>#VALUE!</v>
      </c>
      <c r="SY244" s="391" t="e">
        <f t="shared" si="1059"/>
        <v>#VALUE!</v>
      </c>
      <c r="SZ244" s="391" t="e">
        <f t="shared" si="1059"/>
        <v>#VALUE!</v>
      </c>
      <c r="TA244" s="391" t="e">
        <f t="shared" si="1059"/>
        <v>#VALUE!</v>
      </c>
      <c r="TB244" s="391" t="e">
        <f t="shared" si="1059"/>
        <v>#VALUE!</v>
      </c>
      <c r="TC244" s="391" t="e">
        <f t="shared" si="1059"/>
        <v>#VALUE!</v>
      </c>
      <c r="TD244" s="391" t="e">
        <f t="shared" si="1059"/>
        <v>#VALUE!</v>
      </c>
      <c r="TE244" s="391" t="e">
        <f t="shared" si="1059"/>
        <v>#VALUE!</v>
      </c>
      <c r="TF244" s="391" t="e">
        <f t="shared" si="1059"/>
        <v>#VALUE!</v>
      </c>
      <c r="TG244" s="391" t="e">
        <f t="shared" si="1059"/>
        <v>#VALUE!</v>
      </c>
      <c r="TH244" s="391" t="e">
        <f t="shared" si="1059"/>
        <v>#VALUE!</v>
      </c>
      <c r="TI244" s="391" t="e">
        <f t="shared" si="1059"/>
        <v>#VALUE!</v>
      </c>
      <c r="TJ244" s="391" t="e">
        <f t="shared" si="1059"/>
        <v>#VALUE!</v>
      </c>
      <c r="TK244" s="391" t="e">
        <f t="shared" si="1059"/>
        <v>#VALUE!</v>
      </c>
      <c r="TL244" s="391" t="e">
        <f t="shared" si="1059"/>
        <v>#VALUE!</v>
      </c>
      <c r="TM244" s="391" t="e">
        <f t="shared" si="1059"/>
        <v>#VALUE!</v>
      </c>
      <c r="TN244" s="391" t="e">
        <f t="shared" si="1059"/>
        <v>#VALUE!</v>
      </c>
      <c r="TO244" s="391" t="e">
        <f t="shared" si="1059"/>
        <v>#VALUE!</v>
      </c>
      <c r="TP244" s="391" t="e">
        <f t="shared" si="1059"/>
        <v>#VALUE!</v>
      </c>
      <c r="TQ244" s="391" t="e">
        <f t="shared" si="1059"/>
        <v>#VALUE!</v>
      </c>
      <c r="TR244" s="391" t="e">
        <f t="shared" si="1059"/>
        <v>#VALUE!</v>
      </c>
      <c r="TS244" s="391" t="e">
        <f t="shared" si="1059"/>
        <v>#VALUE!</v>
      </c>
      <c r="TT244" s="391" t="e">
        <f t="shared" si="1059"/>
        <v>#VALUE!</v>
      </c>
      <c r="TU244" s="391" t="e">
        <f t="shared" si="1059"/>
        <v>#VALUE!</v>
      </c>
      <c r="TV244" s="391" t="e">
        <f t="shared" si="1059"/>
        <v>#VALUE!</v>
      </c>
      <c r="TW244" s="391" t="e">
        <f t="shared" si="1059"/>
        <v>#VALUE!</v>
      </c>
      <c r="TX244" s="391" t="e">
        <f t="shared" si="1059"/>
        <v>#VALUE!</v>
      </c>
      <c r="TY244" s="391" t="e">
        <f t="shared" si="1059"/>
        <v>#VALUE!</v>
      </c>
      <c r="TZ244" s="391" t="e">
        <f t="shared" si="1059"/>
        <v>#VALUE!</v>
      </c>
      <c r="UA244" s="391" t="e">
        <f t="shared" si="1059"/>
        <v>#VALUE!</v>
      </c>
      <c r="UB244" s="391" t="e">
        <f t="shared" si="1059"/>
        <v>#VALUE!</v>
      </c>
      <c r="UC244" s="391" t="e">
        <f t="shared" si="1059"/>
        <v>#VALUE!</v>
      </c>
      <c r="UD244" s="391" t="e">
        <f t="shared" si="1059"/>
        <v>#VALUE!</v>
      </c>
      <c r="UE244" s="391" t="e">
        <f t="shared" si="1059"/>
        <v>#VALUE!</v>
      </c>
      <c r="UF244" s="391" t="e">
        <f t="shared" si="1059"/>
        <v>#VALUE!</v>
      </c>
      <c r="UG244" s="391" t="e">
        <f t="shared" si="1059"/>
        <v>#VALUE!</v>
      </c>
      <c r="UH244" s="391" t="e">
        <f t="shared" si="1059"/>
        <v>#VALUE!</v>
      </c>
      <c r="UI244" s="391" t="e">
        <f t="shared" si="1059"/>
        <v>#VALUE!</v>
      </c>
      <c r="UJ244" s="391" t="e">
        <f t="shared" si="1059"/>
        <v>#VALUE!</v>
      </c>
      <c r="UK244" s="391" t="e">
        <f t="shared" ref="UK244:WI244" si="1060">IF(UK239="","",UK239)</f>
        <v>#VALUE!</v>
      </c>
      <c r="UL244" s="391" t="e">
        <f t="shared" si="1060"/>
        <v>#VALUE!</v>
      </c>
      <c r="UM244" s="391" t="e">
        <f t="shared" si="1060"/>
        <v>#VALUE!</v>
      </c>
      <c r="UN244" s="391" t="e">
        <f t="shared" si="1060"/>
        <v>#VALUE!</v>
      </c>
      <c r="UO244" s="391" t="e">
        <f t="shared" si="1060"/>
        <v>#VALUE!</v>
      </c>
      <c r="UP244" s="391" t="e">
        <f t="shared" si="1060"/>
        <v>#VALUE!</v>
      </c>
      <c r="UQ244" s="391" t="e">
        <f t="shared" si="1060"/>
        <v>#VALUE!</v>
      </c>
      <c r="UR244" s="391" t="e">
        <f t="shared" si="1060"/>
        <v>#VALUE!</v>
      </c>
      <c r="US244" s="391" t="e">
        <f t="shared" si="1060"/>
        <v>#VALUE!</v>
      </c>
      <c r="UT244" s="391" t="e">
        <f t="shared" si="1060"/>
        <v>#VALUE!</v>
      </c>
      <c r="UU244" s="391" t="e">
        <f t="shared" si="1060"/>
        <v>#VALUE!</v>
      </c>
      <c r="UV244" s="391" t="e">
        <f t="shared" si="1060"/>
        <v>#VALUE!</v>
      </c>
      <c r="UW244" s="391" t="e">
        <f t="shared" si="1060"/>
        <v>#VALUE!</v>
      </c>
      <c r="UX244" s="391" t="e">
        <f t="shared" si="1060"/>
        <v>#VALUE!</v>
      </c>
      <c r="UY244" s="391" t="e">
        <f t="shared" si="1060"/>
        <v>#VALUE!</v>
      </c>
      <c r="UZ244" s="391" t="e">
        <f t="shared" si="1060"/>
        <v>#VALUE!</v>
      </c>
      <c r="VA244" s="391" t="e">
        <f t="shared" si="1060"/>
        <v>#VALUE!</v>
      </c>
      <c r="VB244" s="391" t="e">
        <f t="shared" si="1060"/>
        <v>#VALUE!</v>
      </c>
      <c r="VC244" s="391" t="e">
        <f t="shared" si="1060"/>
        <v>#VALUE!</v>
      </c>
      <c r="VD244" s="391" t="e">
        <f t="shared" si="1060"/>
        <v>#VALUE!</v>
      </c>
      <c r="VE244" s="391" t="e">
        <f t="shared" si="1060"/>
        <v>#VALUE!</v>
      </c>
      <c r="VF244" s="391" t="e">
        <f t="shared" si="1060"/>
        <v>#VALUE!</v>
      </c>
      <c r="VG244" s="391" t="e">
        <f t="shared" si="1060"/>
        <v>#VALUE!</v>
      </c>
      <c r="VH244" s="391" t="e">
        <f t="shared" si="1060"/>
        <v>#VALUE!</v>
      </c>
      <c r="VI244" s="391" t="e">
        <f t="shared" si="1060"/>
        <v>#VALUE!</v>
      </c>
      <c r="VJ244" s="391" t="e">
        <f t="shared" si="1060"/>
        <v>#VALUE!</v>
      </c>
      <c r="VK244" s="391" t="e">
        <f t="shared" si="1060"/>
        <v>#VALUE!</v>
      </c>
      <c r="VL244" s="391" t="e">
        <f t="shared" si="1060"/>
        <v>#VALUE!</v>
      </c>
      <c r="VM244" s="391" t="e">
        <f t="shared" si="1060"/>
        <v>#VALUE!</v>
      </c>
      <c r="VN244" s="391" t="e">
        <f t="shared" si="1060"/>
        <v>#VALUE!</v>
      </c>
      <c r="VO244" s="391" t="e">
        <f t="shared" si="1060"/>
        <v>#VALUE!</v>
      </c>
      <c r="VP244" s="391" t="e">
        <f t="shared" si="1060"/>
        <v>#VALUE!</v>
      </c>
      <c r="VQ244" s="391" t="e">
        <f t="shared" si="1060"/>
        <v>#VALUE!</v>
      </c>
      <c r="VR244" s="391" t="e">
        <f t="shared" si="1060"/>
        <v>#VALUE!</v>
      </c>
      <c r="VS244" s="391" t="e">
        <f t="shared" si="1060"/>
        <v>#VALUE!</v>
      </c>
      <c r="VT244" s="391" t="e">
        <f t="shared" si="1060"/>
        <v>#VALUE!</v>
      </c>
      <c r="VU244" s="391" t="e">
        <f t="shared" si="1060"/>
        <v>#VALUE!</v>
      </c>
      <c r="VV244" s="391" t="e">
        <f t="shared" si="1060"/>
        <v>#VALUE!</v>
      </c>
      <c r="VW244" s="391" t="e">
        <f t="shared" si="1060"/>
        <v>#VALUE!</v>
      </c>
      <c r="VX244" s="391" t="e">
        <f t="shared" si="1060"/>
        <v>#VALUE!</v>
      </c>
      <c r="VY244" s="391" t="e">
        <f t="shared" si="1060"/>
        <v>#VALUE!</v>
      </c>
      <c r="VZ244" s="391" t="e">
        <f t="shared" si="1060"/>
        <v>#VALUE!</v>
      </c>
      <c r="WA244" s="391" t="e">
        <f t="shared" si="1060"/>
        <v>#VALUE!</v>
      </c>
      <c r="WB244" s="391" t="e">
        <f t="shared" si="1060"/>
        <v>#VALUE!</v>
      </c>
      <c r="WC244" s="391" t="e">
        <f t="shared" si="1060"/>
        <v>#VALUE!</v>
      </c>
      <c r="WD244" s="391" t="e">
        <f t="shared" si="1060"/>
        <v>#VALUE!</v>
      </c>
      <c r="WE244" s="391" t="e">
        <f t="shared" si="1060"/>
        <v>#VALUE!</v>
      </c>
      <c r="WF244" s="391" t="e">
        <f t="shared" si="1060"/>
        <v>#VALUE!</v>
      </c>
      <c r="WG244" s="391" t="e">
        <f t="shared" si="1060"/>
        <v>#VALUE!</v>
      </c>
      <c r="WH244" s="391" t="e">
        <f t="shared" si="1060"/>
        <v>#VALUE!</v>
      </c>
      <c r="WI244" s="391" t="e">
        <f t="shared" si="1060"/>
        <v>#VALUE!</v>
      </c>
    </row>
    <row r="245" spans="1:607" ht="14.25">
      <c r="A245" s="348"/>
      <c r="B245" s="360" t="s">
        <v>977</v>
      </c>
      <c r="C245" s="348"/>
      <c r="D245" s="348"/>
      <c r="E245" s="348"/>
      <c r="F245" s="348"/>
      <c r="G245" s="361" t="str">
        <f t="shared" si="734"/>
        <v/>
      </c>
      <c r="H245" s="361" t="str">
        <f t="shared" si="735"/>
        <v/>
      </c>
      <c r="I245" s="397"/>
      <c r="J245" s="348"/>
      <c r="K245" s="348"/>
      <c r="L245" s="348"/>
      <c r="M245" s="348"/>
      <c r="N245" s="400"/>
      <c r="O245" s="400"/>
      <c r="P245" s="400"/>
      <c r="Q245" s="400"/>
      <c r="R245" s="400"/>
      <c r="S245" s="400"/>
      <c r="T245" s="400"/>
      <c r="U245" s="400"/>
      <c r="V245" s="400"/>
      <c r="W245" s="400"/>
      <c r="X245" s="400"/>
      <c r="Y245" s="400"/>
      <c r="Z245" s="400"/>
      <c r="AA245" s="400"/>
      <c r="AB245" s="400"/>
      <c r="AC245" s="400"/>
      <c r="AD245" s="400"/>
      <c r="AE245" s="400"/>
      <c r="AF245" s="400"/>
      <c r="AG245" s="400"/>
      <c r="AH245" s="400"/>
      <c r="AI245" s="400"/>
      <c r="AJ245" s="400"/>
      <c r="AK245" s="400"/>
      <c r="AL245" s="400"/>
      <c r="AM245" s="400"/>
      <c r="AN245" s="400"/>
      <c r="AO245" s="400"/>
      <c r="AP245" s="400"/>
      <c r="AQ245" s="400"/>
      <c r="AR245" s="400"/>
      <c r="AS245" s="400"/>
      <c r="AT245" s="400"/>
      <c r="AU245" s="400"/>
      <c r="AV245" s="400"/>
      <c r="AW245" s="400"/>
      <c r="AX245" s="400"/>
      <c r="AY245" s="400"/>
      <c r="AZ245" s="400"/>
      <c r="BA245" s="400"/>
      <c r="BB245" s="400"/>
      <c r="BC245" s="400"/>
      <c r="BD245" s="400"/>
      <c r="BE245" s="400"/>
      <c r="BF245" s="400"/>
      <c r="BG245" s="400"/>
      <c r="BH245" s="400"/>
      <c r="BI245" s="400"/>
      <c r="BJ245" s="400"/>
      <c r="BK245" s="400"/>
      <c r="BL245" s="400"/>
      <c r="BM245" s="400"/>
      <c r="BN245" s="400"/>
      <c r="BO245" s="400"/>
      <c r="BP245" s="400"/>
      <c r="BQ245" s="400"/>
      <c r="BR245" s="400"/>
      <c r="BS245" s="400"/>
      <c r="BT245" s="400"/>
      <c r="BU245" s="400"/>
      <c r="BV245" s="400"/>
      <c r="BW245" s="400"/>
      <c r="BX245" s="400"/>
      <c r="BY245" s="400"/>
      <c r="BZ245" s="400"/>
      <c r="CA245" s="400"/>
      <c r="CB245" s="400"/>
      <c r="CC245" s="400"/>
      <c r="CD245" s="400"/>
      <c r="CE245" s="400"/>
      <c r="CF245" s="400"/>
      <c r="CG245" s="400"/>
      <c r="CH245" s="400"/>
      <c r="CI245" s="400"/>
      <c r="CJ245" s="400"/>
      <c r="CK245" s="400"/>
      <c r="CL245" s="400"/>
      <c r="CM245" s="400"/>
      <c r="CN245" s="400"/>
      <c r="CO245" s="400"/>
      <c r="CP245" s="400"/>
      <c r="CQ245" s="400"/>
      <c r="CR245" s="400"/>
      <c r="CS245" s="400"/>
      <c r="CT245" s="400"/>
      <c r="CU245" s="400"/>
      <c r="CV245" s="400"/>
      <c r="CW245" s="400"/>
      <c r="CX245" s="400"/>
      <c r="CY245" s="400"/>
      <c r="CZ245" s="362"/>
      <c r="DA245" s="908" t="s">
        <v>1400</v>
      </c>
      <c r="DB245" s="908"/>
      <c r="DC245" s="908"/>
      <c r="DD245" s="392" t="e">
        <f>IF(DD222=0,1,IF(OR(DD221=0,DD221="",DD222=""),"",1.41*(DD222/DD221)))</f>
        <v>#VALUE!</v>
      </c>
      <c r="DE245" s="392" t="e">
        <f t="shared" ref="DE245:FP245" si="1061">IF(DE222=0,1,IF(OR(DE221=0,DE221="",DE222=""),"",1.41*(DE222/DE221)))</f>
        <v>#VALUE!</v>
      </c>
      <c r="DF245" s="392" t="e">
        <f t="shared" si="1061"/>
        <v>#VALUE!</v>
      </c>
      <c r="DG245" s="392" t="e">
        <f t="shared" si="1061"/>
        <v>#VALUE!</v>
      </c>
      <c r="DH245" s="392" t="e">
        <f t="shared" si="1061"/>
        <v>#VALUE!</v>
      </c>
      <c r="DI245" s="392" t="e">
        <f t="shared" si="1061"/>
        <v>#VALUE!</v>
      </c>
      <c r="DJ245" s="392" t="e">
        <f t="shared" si="1061"/>
        <v>#VALUE!</v>
      </c>
      <c r="DK245" s="392" t="e">
        <f t="shared" si="1061"/>
        <v>#VALUE!</v>
      </c>
      <c r="DL245" s="392" t="e">
        <f t="shared" si="1061"/>
        <v>#VALUE!</v>
      </c>
      <c r="DM245" s="392" t="e">
        <f t="shared" si="1061"/>
        <v>#VALUE!</v>
      </c>
      <c r="DN245" s="392" t="e">
        <f t="shared" si="1061"/>
        <v>#VALUE!</v>
      </c>
      <c r="DO245" s="392" t="e">
        <f t="shared" si="1061"/>
        <v>#VALUE!</v>
      </c>
      <c r="DP245" s="392" t="e">
        <f t="shared" si="1061"/>
        <v>#VALUE!</v>
      </c>
      <c r="DQ245" s="392" t="e">
        <f t="shared" si="1061"/>
        <v>#VALUE!</v>
      </c>
      <c r="DR245" s="392" t="e">
        <f t="shared" si="1061"/>
        <v>#VALUE!</v>
      </c>
      <c r="DS245" s="392" t="e">
        <f t="shared" si="1061"/>
        <v>#VALUE!</v>
      </c>
      <c r="DT245" s="392" t="e">
        <f t="shared" si="1061"/>
        <v>#VALUE!</v>
      </c>
      <c r="DU245" s="392" t="e">
        <f t="shared" si="1061"/>
        <v>#VALUE!</v>
      </c>
      <c r="DV245" s="392" t="e">
        <f t="shared" si="1061"/>
        <v>#VALUE!</v>
      </c>
      <c r="DW245" s="392" t="e">
        <f t="shared" si="1061"/>
        <v>#VALUE!</v>
      </c>
      <c r="DX245" s="392" t="e">
        <f t="shared" si="1061"/>
        <v>#VALUE!</v>
      </c>
      <c r="DY245" s="392" t="e">
        <f t="shared" si="1061"/>
        <v>#VALUE!</v>
      </c>
      <c r="DZ245" s="392" t="e">
        <f t="shared" si="1061"/>
        <v>#VALUE!</v>
      </c>
      <c r="EA245" s="392" t="e">
        <f t="shared" si="1061"/>
        <v>#VALUE!</v>
      </c>
      <c r="EB245" s="392" t="e">
        <f t="shared" si="1061"/>
        <v>#VALUE!</v>
      </c>
      <c r="EC245" s="392" t="e">
        <f t="shared" si="1061"/>
        <v>#VALUE!</v>
      </c>
      <c r="ED245" s="392" t="e">
        <f t="shared" si="1061"/>
        <v>#VALUE!</v>
      </c>
      <c r="EE245" s="392" t="e">
        <f t="shared" si="1061"/>
        <v>#VALUE!</v>
      </c>
      <c r="EF245" s="392" t="e">
        <f t="shared" si="1061"/>
        <v>#VALUE!</v>
      </c>
      <c r="EG245" s="392" t="e">
        <f t="shared" si="1061"/>
        <v>#VALUE!</v>
      </c>
      <c r="EH245" s="392" t="e">
        <f t="shared" si="1061"/>
        <v>#VALUE!</v>
      </c>
      <c r="EI245" s="392" t="e">
        <f t="shared" si="1061"/>
        <v>#VALUE!</v>
      </c>
      <c r="EJ245" s="392" t="e">
        <f t="shared" si="1061"/>
        <v>#VALUE!</v>
      </c>
      <c r="EK245" s="392" t="e">
        <f t="shared" si="1061"/>
        <v>#VALUE!</v>
      </c>
      <c r="EL245" s="392" t="e">
        <f t="shared" si="1061"/>
        <v>#VALUE!</v>
      </c>
      <c r="EM245" s="392" t="e">
        <f t="shared" si="1061"/>
        <v>#VALUE!</v>
      </c>
      <c r="EN245" s="392" t="e">
        <f t="shared" si="1061"/>
        <v>#VALUE!</v>
      </c>
      <c r="EO245" s="392" t="e">
        <f t="shared" si="1061"/>
        <v>#VALUE!</v>
      </c>
      <c r="EP245" s="392" t="e">
        <f t="shared" si="1061"/>
        <v>#VALUE!</v>
      </c>
      <c r="EQ245" s="392" t="e">
        <f t="shared" si="1061"/>
        <v>#VALUE!</v>
      </c>
      <c r="ER245" s="392" t="e">
        <f t="shared" si="1061"/>
        <v>#VALUE!</v>
      </c>
      <c r="ES245" s="392" t="e">
        <f t="shared" si="1061"/>
        <v>#VALUE!</v>
      </c>
      <c r="ET245" s="392" t="e">
        <f t="shared" si="1061"/>
        <v>#VALUE!</v>
      </c>
      <c r="EU245" s="392" t="e">
        <f t="shared" si="1061"/>
        <v>#VALUE!</v>
      </c>
      <c r="EV245" s="392" t="e">
        <f t="shared" si="1061"/>
        <v>#VALUE!</v>
      </c>
      <c r="EW245" s="392" t="e">
        <f t="shared" si="1061"/>
        <v>#VALUE!</v>
      </c>
      <c r="EX245" s="392" t="e">
        <f t="shared" si="1061"/>
        <v>#VALUE!</v>
      </c>
      <c r="EY245" s="392" t="e">
        <f t="shared" si="1061"/>
        <v>#VALUE!</v>
      </c>
      <c r="EZ245" s="392" t="e">
        <f t="shared" si="1061"/>
        <v>#VALUE!</v>
      </c>
      <c r="FA245" s="392" t="e">
        <f t="shared" si="1061"/>
        <v>#VALUE!</v>
      </c>
      <c r="FB245" s="335" t="e">
        <f t="shared" si="1061"/>
        <v>#VALUE!</v>
      </c>
      <c r="FC245" s="335" t="e">
        <f t="shared" si="1061"/>
        <v>#VALUE!</v>
      </c>
      <c r="FD245" s="335" t="e">
        <f t="shared" si="1061"/>
        <v>#VALUE!</v>
      </c>
      <c r="FE245" s="335" t="e">
        <f t="shared" si="1061"/>
        <v>#VALUE!</v>
      </c>
      <c r="FF245" s="335" t="e">
        <f t="shared" si="1061"/>
        <v>#VALUE!</v>
      </c>
      <c r="FG245" s="335" t="e">
        <f t="shared" si="1061"/>
        <v>#VALUE!</v>
      </c>
      <c r="FH245" s="335" t="e">
        <f t="shared" si="1061"/>
        <v>#VALUE!</v>
      </c>
      <c r="FI245" s="335" t="e">
        <f t="shared" si="1061"/>
        <v>#VALUE!</v>
      </c>
      <c r="FJ245" s="335" t="e">
        <f t="shared" si="1061"/>
        <v>#VALUE!</v>
      </c>
      <c r="FK245" s="335" t="e">
        <f t="shared" si="1061"/>
        <v>#VALUE!</v>
      </c>
      <c r="FL245" s="335" t="e">
        <f t="shared" si="1061"/>
        <v>#VALUE!</v>
      </c>
      <c r="FM245" s="335" t="e">
        <f t="shared" si="1061"/>
        <v>#VALUE!</v>
      </c>
      <c r="FN245" s="335" t="e">
        <f t="shared" si="1061"/>
        <v>#VALUE!</v>
      </c>
      <c r="FO245" s="335" t="e">
        <f t="shared" si="1061"/>
        <v>#VALUE!</v>
      </c>
      <c r="FP245" s="335" t="e">
        <f t="shared" si="1061"/>
        <v>#VALUE!</v>
      </c>
      <c r="FQ245" s="335" t="e">
        <f t="shared" ref="FQ245:IB245" si="1062">IF(FQ222=0,1,IF(OR(FQ221=0,FQ221="",FQ222=""),"",1.41*(FQ222/FQ221)))</f>
        <v>#VALUE!</v>
      </c>
      <c r="FR245" s="335" t="e">
        <f t="shared" si="1062"/>
        <v>#VALUE!</v>
      </c>
      <c r="FS245" s="335" t="e">
        <f t="shared" si="1062"/>
        <v>#VALUE!</v>
      </c>
      <c r="FT245" s="392" t="e">
        <f t="shared" si="1062"/>
        <v>#VALUE!</v>
      </c>
      <c r="FU245" s="392" t="e">
        <f t="shared" si="1062"/>
        <v>#VALUE!</v>
      </c>
      <c r="FV245" s="392" t="e">
        <f t="shared" si="1062"/>
        <v>#VALUE!</v>
      </c>
      <c r="FW245" s="392" t="e">
        <f t="shared" si="1062"/>
        <v>#VALUE!</v>
      </c>
      <c r="FX245" s="392" t="e">
        <f t="shared" si="1062"/>
        <v>#VALUE!</v>
      </c>
      <c r="FY245" s="392" t="e">
        <f t="shared" si="1062"/>
        <v>#VALUE!</v>
      </c>
      <c r="FZ245" s="392" t="e">
        <f t="shared" si="1062"/>
        <v>#VALUE!</v>
      </c>
      <c r="GA245" s="392" t="e">
        <f t="shared" si="1062"/>
        <v>#VALUE!</v>
      </c>
      <c r="GB245" s="392" t="e">
        <f t="shared" si="1062"/>
        <v>#VALUE!</v>
      </c>
      <c r="GC245" s="392" t="e">
        <f t="shared" si="1062"/>
        <v>#VALUE!</v>
      </c>
      <c r="GD245" s="392" t="e">
        <f t="shared" si="1062"/>
        <v>#VALUE!</v>
      </c>
      <c r="GE245" s="392" t="e">
        <f t="shared" si="1062"/>
        <v>#VALUE!</v>
      </c>
      <c r="GF245" s="392" t="e">
        <f t="shared" si="1062"/>
        <v>#VALUE!</v>
      </c>
      <c r="GG245" s="392" t="e">
        <f t="shared" si="1062"/>
        <v>#VALUE!</v>
      </c>
      <c r="GH245" s="392" t="e">
        <f t="shared" si="1062"/>
        <v>#VALUE!</v>
      </c>
      <c r="GI245" s="392" t="e">
        <f t="shared" si="1062"/>
        <v>#VALUE!</v>
      </c>
      <c r="GJ245" s="392" t="e">
        <f t="shared" si="1062"/>
        <v>#VALUE!</v>
      </c>
      <c r="GK245" s="392" t="e">
        <f t="shared" si="1062"/>
        <v>#VALUE!</v>
      </c>
      <c r="GL245" s="392" t="e">
        <f t="shared" si="1062"/>
        <v>#VALUE!</v>
      </c>
      <c r="GM245" s="392" t="e">
        <f t="shared" si="1062"/>
        <v>#VALUE!</v>
      </c>
      <c r="GN245" s="392" t="e">
        <f t="shared" si="1062"/>
        <v>#VALUE!</v>
      </c>
      <c r="GO245" s="392" t="e">
        <f t="shared" si="1062"/>
        <v>#VALUE!</v>
      </c>
      <c r="GP245" s="392" t="e">
        <f t="shared" si="1062"/>
        <v>#VALUE!</v>
      </c>
      <c r="GQ245" s="392" t="e">
        <f t="shared" si="1062"/>
        <v>#VALUE!</v>
      </c>
      <c r="GR245" s="392" t="e">
        <f t="shared" si="1062"/>
        <v>#VALUE!</v>
      </c>
      <c r="GS245" s="392" t="e">
        <f t="shared" si="1062"/>
        <v>#VALUE!</v>
      </c>
      <c r="GT245" s="392" t="e">
        <f t="shared" si="1062"/>
        <v>#VALUE!</v>
      </c>
      <c r="GU245" s="392" t="e">
        <f t="shared" si="1062"/>
        <v>#VALUE!</v>
      </c>
      <c r="GV245" s="392" t="e">
        <f t="shared" si="1062"/>
        <v>#VALUE!</v>
      </c>
      <c r="GW245" s="392" t="e">
        <f t="shared" si="1062"/>
        <v>#VALUE!</v>
      </c>
      <c r="GX245" s="392" t="e">
        <f t="shared" si="1062"/>
        <v>#VALUE!</v>
      </c>
      <c r="GY245" s="392" t="e">
        <f t="shared" si="1062"/>
        <v>#VALUE!</v>
      </c>
      <c r="GZ245" s="392" t="e">
        <f t="shared" si="1062"/>
        <v>#VALUE!</v>
      </c>
      <c r="HA245" s="392" t="e">
        <f t="shared" si="1062"/>
        <v>#VALUE!</v>
      </c>
      <c r="HB245" s="392" t="e">
        <f t="shared" si="1062"/>
        <v>#VALUE!</v>
      </c>
      <c r="HC245" s="392" t="e">
        <f t="shared" si="1062"/>
        <v>#VALUE!</v>
      </c>
      <c r="HD245" s="392" t="e">
        <f t="shared" si="1062"/>
        <v>#VALUE!</v>
      </c>
      <c r="HE245" s="392" t="e">
        <f t="shared" si="1062"/>
        <v>#VALUE!</v>
      </c>
      <c r="HF245" s="392" t="e">
        <f t="shared" si="1062"/>
        <v>#VALUE!</v>
      </c>
      <c r="HG245" s="392" t="e">
        <f t="shared" si="1062"/>
        <v>#VALUE!</v>
      </c>
      <c r="HH245" s="392" t="e">
        <f t="shared" si="1062"/>
        <v>#VALUE!</v>
      </c>
      <c r="HI245" s="392" t="e">
        <f t="shared" si="1062"/>
        <v>#VALUE!</v>
      </c>
      <c r="HJ245" s="392" t="e">
        <f t="shared" si="1062"/>
        <v>#VALUE!</v>
      </c>
      <c r="HK245" s="392" t="e">
        <f t="shared" si="1062"/>
        <v>#VALUE!</v>
      </c>
      <c r="HL245" s="392" t="e">
        <f t="shared" si="1062"/>
        <v>#VALUE!</v>
      </c>
      <c r="HM245" s="392" t="e">
        <f t="shared" si="1062"/>
        <v>#VALUE!</v>
      </c>
      <c r="HN245" s="392" t="e">
        <f t="shared" si="1062"/>
        <v>#VALUE!</v>
      </c>
      <c r="HO245" s="392" t="e">
        <f t="shared" si="1062"/>
        <v>#VALUE!</v>
      </c>
      <c r="HP245" s="392" t="e">
        <f t="shared" si="1062"/>
        <v>#VALUE!</v>
      </c>
      <c r="HQ245" s="392" t="e">
        <f t="shared" si="1062"/>
        <v>#VALUE!</v>
      </c>
      <c r="HR245" s="392" t="e">
        <f t="shared" si="1062"/>
        <v>#VALUE!</v>
      </c>
      <c r="HS245" s="392" t="e">
        <f t="shared" si="1062"/>
        <v>#VALUE!</v>
      </c>
      <c r="HT245" s="392" t="e">
        <f t="shared" si="1062"/>
        <v>#VALUE!</v>
      </c>
      <c r="HU245" s="392" t="e">
        <f t="shared" si="1062"/>
        <v>#VALUE!</v>
      </c>
      <c r="HV245" s="392" t="e">
        <f t="shared" si="1062"/>
        <v>#VALUE!</v>
      </c>
      <c r="HW245" s="392" t="e">
        <f t="shared" si="1062"/>
        <v>#VALUE!</v>
      </c>
      <c r="HX245" s="392" t="e">
        <f t="shared" si="1062"/>
        <v>#VALUE!</v>
      </c>
      <c r="HY245" s="392" t="e">
        <f t="shared" si="1062"/>
        <v>#VALUE!</v>
      </c>
      <c r="HZ245" s="392" t="e">
        <f t="shared" si="1062"/>
        <v>#VALUE!</v>
      </c>
      <c r="IA245" s="392" t="e">
        <f t="shared" si="1062"/>
        <v>#VALUE!</v>
      </c>
      <c r="IB245" s="392" t="e">
        <f t="shared" si="1062"/>
        <v>#VALUE!</v>
      </c>
      <c r="IC245" s="392" t="e">
        <f t="shared" ref="IC245:KN245" si="1063">IF(IC222=0,1,IF(OR(IC221=0,IC221="",IC222=""),"",1.41*(IC222/IC221)))</f>
        <v>#VALUE!</v>
      </c>
      <c r="ID245" s="392" t="e">
        <f t="shared" si="1063"/>
        <v>#VALUE!</v>
      </c>
      <c r="IE245" s="392" t="e">
        <f t="shared" si="1063"/>
        <v>#VALUE!</v>
      </c>
      <c r="IF245" s="392" t="e">
        <f t="shared" si="1063"/>
        <v>#VALUE!</v>
      </c>
      <c r="IG245" s="392" t="e">
        <f t="shared" si="1063"/>
        <v>#VALUE!</v>
      </c>
      <c r="IH245" s="392" t="e">
        <f t="shared" si="1063"/>
        <v>#VALUE!</v>
      </c>
      <c r="II245" s="392" t="e">
        <f t="shared" si="1063"/>
        <v>#VALUE!</v>
      </c>
      <c r="IJ245" s="392" t="e">
        <f t="shared" si="1063"/>
        <v>#VALUE!</v>
      </c>
      <c r="IK245" s="392" t="e">
        <f t="shared" si="1063"/>
        <v>#VALUE!</v>
      </c>
      <c r="IL245" s="392" t="e">
        <f t="shared" si="1063"/>
        <v>#VALUE!</v>
      </c>
      <c r="IM245" s="392" t="e">
        <f t="shared" si="1063"/>
        <v>#VALUE!</v>
      </c>
      <c r="IN245" s="392" t="e">
        <f t="shared" si="1063"/>
        <v>#VALUE!</v>
      </c>
      <c r="IO245" s="392" t="e">
        <f t="shared" si="1063"/>
        <v>#VALUE!</v>
      </c>
      <c r="IP245" s="392" t="e">
        <f t="shared" si="1063"/>
        <v>#VALUE!</v>
      </c>
      <c r="IQ245" s="392" t="e">
        <f t="shared" si="1063"/>
        <v>#VALUE!</v>
      </c>
      <c r="IR245" s="392" t="e">
        <f t="shared" si="1063"/>
        <v>#VALUE!</v>
      </c>
      <c r="IS245" s="392" t="e">
        <f t="shared" si="1063"/>
        <v>#VALUE!</v>
      </c>
      <c r="IT245" s="392" t="e">
        <f t="shared" si="1063"/>
        <v>#VALUE!</v>
      </c>
      <c r="IU245" s="392" t="e">
        <f t="shared" si="1063"/>
        <v>#VALUE!</v>
      </c>
      <c r="IV245" s="392" t="e">
        <f t="shared" si="1063"/>
        <v>#VALUE!</v>
      </c>
      <c r="IW245" s="392" t="e">
        <f t="shared" si="1063"/>
        <v>#VALUE!</v>
      </c>
      <c r="IX245" s="392" t="e">
        <f t="shared" si="1063"/>
        <v>#VALUE!</v>
      </c>
      <c r="IY245" s="392" t="e">
        <f t="shared" si="1063"/>
        <v>#VALUE!</v>
      </c>
      <c r="IZ245" s="392" t="e">
        <f t="shared" si="1063"/>
        <v>#VALUE!</v>
      </c>
      <c r="JA245" s="392" t="e">
        <f t="shared" si="1063"/>
        <v>#VALUE!</v>
      </c>
      <c r="JB245" s="392" t="e">
        <f t="shared" si="1063"/>
        <v>#VALUE!</v>
      </c>
      <c r="JC245" s="392" t="e">
        <f t="shared" si="1063"/>
        <v>#VALUE!</v>
      </c>
      <c r="JD245" s="392" t="e">
        <f t="shared" si="1063"/>
        <v>#VALUE!</v>
      </c>
      <c r="JE245" s="392" t="e">
        <f t="shared" si="1063"/>
        <v>#VALUE!</v>
      </c>
      <c r="JF245" s="392" t="e">
        <f t="shared" si="1063"/>
        <v>#VALUE!</v>
      </c>
      <c r="JG245" s="392" t="e">
        <f t="shared" si="1063"/>
        <v>#VALUE!</v>
      </c>
      <c r="JH245" s="392" t="e">
        <f t="shared" si="1063"/>
        <v>#VALUE!</v>
      </c>
      <c r="JI245" s="392" t="e">
        <f t="shared" si="1063"/>
        <v>#VALUE!</v>
      </c>
      <c r="JJ245" s="392" t="e">
        <f t="shared" si="1063"/>
        <v>#VALUE!</v>
      </c>
      <c r="JK245" s="392" t="e">
        <f t="shared" si="1063"/>
        <v>#VALUE!</v>
      </c>
      <c r="JL245" s="392" t="e">
        <f t="shared" si="1063"/>
        <v>#VALUE!</v>
      </c>
      <c r="JM245" s="392" t="e">
        <f t="shared" si="1063"/>
        <v>#VALUE!</v>
      </c>
      <c r="JN245" s="392" t="e">
        <f t="shared" si="1063"/>
        <v>#VALUE!</v>
      </c>
      <c r="JO245" s="392" t="e">
        <f t="shared" si="1063"/>
        <v>#VALUE!</v>
      </c>
      <c r="JP245" s="392" t="e">
        <f t="shared" si="1063"/>
        <v>#VALUE!</v>
      </c>
      <c r="JQ245" s="392" t="e">
        <f t="shared" si="1063"/>
        <v>#VALUE!</v>
      </c>
      <c r="JR245" s="392" t="e">
        <f t="shared" si="1063"/>
        <v>#VALUE!</v>
      </c>
      <c r="JS245" s="392" t="e">
        <f t="shared" si="1063"/>
        <v>#VALUE!</v>
      </c>
      <c r="JT245" s="392" t="e">
        <f t="shared" si="1063"/>
        <v>#VALUE!</v>
      </c>
      <c r="JU245" s="392" t="e">
        <f t="shared" si="1063"/>
        <v>#VALUE!</v>
      </c>
      <c r="JV245" s="392" t="e">
        <f t="shared" si="1063"/>
        <v>#VALUE!</v>
      </c>
      <c r="JW245" s="392" t="e">
        <f t="shared" si="1063"/>
        <v>#VALUE!</v>
      </c>
      <c r="JX245" s="392" t="e">
        <f t="shared" si="1063"/>
        <v>#VALUE!</v>
      </c>
      <c r="JY245" s="392" t="e">
        <f t="shared" si="1063"/>
        <v>#VALUE!</v>
      </c>
      <c r="JZ245" s="392" t="e">
        <f t="shared" si="1063"/>
        <v>#VALUE!</v>
      </c>
      <c r="KA245" s="392" t="e">
        <f t="shared" si="1063"/>
        <v>#VALUE!</v>
      </c>
      <c r="KB245" s="392" t="e">
        <f t="shared" si="1063"/>
        <v>#VALUE!</v>
      </c>
      <c r="KC245" s="392" t="e">
        <f t="shared" si="1063"/>
        <v>#VALUE!</v>
      </c>
      <c r="KD245" s="392" t="e">
        <f t="shared" si="1063"/>
        <v>#VALUE!</v>
      </c>
      <c r="KE245" s="392" t="e">
        <f t="shared" si="1063"/>
        <v>#VALUE!</v>
      </c>
      <c r="KF245" s="392" t="e">
        <f t="shared" si="1063"/>
        <v>#VALUE!</v>
      </c>
      <c r="KG245" s="392" t="e">
        <f t="shared" si="1063"/>
        <v>#VALUE!</v>
      </c>
      <c r="KH245" s="392" t="e">
        <f t="shared" si="1063"/>
        <v>#VALUE!</v>
      </c>
      <c r="KI245" s="392" t="e">
        <f t="shared" si="1063"/>
        <v>#VALUE!</v>
      </c>
      <c r="KJ245" s="392" t="e">
        <f t="shared" si="1063"/>
        <v>#VALUE!</v>
      </c>
      <c r="KK245" s="392" t="e">
        <f t="shared" si="1063"/>
        <v>#VALUE!</v>
      </c>
      <c r="KL245" s="392" t="e">
        <f t="shared" si="1063"/>
        <v>#VALUE!</v>
      </c>
      <c r="KM245" s="392" t="e">
        <f t="shared" si="1063"/>
        <v>#VALUE!</v>
      </c>
      <c r="KN245" s="392" t="e">
        <f t="shared" si="1063"/>
        <v>#VALUE!</v>
      </c>
      <c r="KO245" s="392" t="e">
        <f t="shared" ref="KO245:MZ245" si="1064">IF(KO222=0,1,IF(OR(KO221=0,KO221="",KO222=""),"",1.41*(KO222/KO221)))</f>
        <v>#VALUE!</v>
      </c>
      <c r="KP245" s="392" t="e">
        <f t="shared" si="1064"/>
        <v>#VALUE!</v>
      </c>
      <c r="KQ245" s="392" t="e">
        <f t="shared" si="1064"/>
        <v>#VALUE!</v>
      </c>
      <c r="KR245" s="392" t="e">
        <f t="shared" si="1064"/>
        <v>#VALUE!</v>
      </c>
      <c r="KS245" s="392" t="e">
        <f t="shared" si="1064"/>
        <v>#VALUE!</v>
      </c>
      <c r="KT245" s="392" t="e">
        <f t="shared" si="1064"/>
        <v>#VALUE!</v>
      </c>
      <c r="KU245" s="392" t="e">
        <f t="shared" si="1064"/>
        <v>#VALUE!</v>
      </c>
      <c r="KV245" s="392" t="e">
        <f t="shared" si="1064"/>
        <v>#VALUE!</v>
      </c>
      <c r="KW245" s="392" t="e">
        <f t="shared" si="1064"/>
        <v>#VALUE!</v>
      </c>
      <c r="KX245" s="392" t="e">
        <f t="shared" si="1064"/>
        <v>#VALUE!</v>
      </c>
      <c r="KY245" s="392" t="e">
        <f t="shared" si="1064"/>
        <v>#VALUE!</v>
      </c>
      <c r="KZ245" s="392" t="e">
        <f t="shared" si="1064"/>
        <v>#VALUE!</v>
      </c>
      <c r="LA245" s="392" t="e">
        <f t="shared" si="1064"/>
        <v>#VALUE!</v>
      </c>
      <c r="LB245" s="392" t="e">
        <f t="shared" si="1064"/>
        <v>#VALUE!</v>
      </c>
      <c r="LC245" s="392" t="e">
        <f t="shared" si="1064"/>
        <v>#VALUE!</v>
      </c>
      <c r="LD245" s="392" t="e">
        <f t="shared" si="1064"/>
        <v>#VALUE!</v>
      </c>
      <c r="LE245" s="392" t="e">
        <f t="shared" si="1064"/>
        <v>#VALUE!</v>
      </c>
      <c r="LF245" s="392" t="e">
        <f t="shared" si="1064"/>
        <v>#VALUE!</v>
      </c>
      <c r="LG245" s="392" t="e">
        <f t="shared" si="1064"/>
        <v>#VALUE!</v>
      </c>
      <c r="LH245" s="392" t="e">
        <f t="shared" si="1064"/>
        <v>#VALUE!</v>
      </c>
      <c r="LI245" s="392" t="e">
        <f t="shared" si="1064"/>
        <v>#VALUE!</v>
      </c>
      <c r="LJ245" s="392" t="e">
        <f t="shared" si="1064"/>
        <v>#VALUE!</v>
      </c>
      <c r="LK245" s="392" t="e">
        <f t="shared" si="1064"/>
        <v>#VALUE!</v>
      </c>
      <c r="LL245" s="392" t="e">
        <f t="shared" si="1064"/>
        <v>#VALUE!</v>
      </c>
      <c r="LM245" s="392" t="e">
        <f t="shared" si="1064"/>
        <v>#VALUE!</v>
      </c>
      <c r="LN245" s="392" t="e">
        <f t="shared" si="1064"/>
        <v>#VALUE!</v>
      </c>
      <c r="LO245" s="392" t="e">
        <f t="shared" si="1064"/>
        <v>#VALUE!</v>
      </c>
      <c r="LP245" s="392" t="e">
        <f t="shared" si="1064"/>
        <v>#VALUE!</v>
      </c>
      <c r="LQ245" s="392" t="e">
        <f t="shared" si="1064"/>
        <v>#VALUE!</v>
      </c>
      <c r="LR245" s="392" t="e">
        <f t="shared" si="1064"/>
        <v>#VALUE!</v>
      </c>
      <c r="LS245" s="392" t="e">
        <f t="shared" si="1064"/>
        <v>#VALUE!</v>
      </c>
      <c r="LT245" s="392" t="e">
        <f t="shared" si="1064"/>
        <v>#VALUE!</v>
      </c>
      <c r="LU245" s="392" t="e">
        <f t="shared" si="1064"/>
        <v>#VALUE!</v>
      </c>
      <c r="LV245" s="392" t="e">
        <f t="shared" si="1064"/>
        <v>#VALUE!</v>
      </c>
      <c r="LW245" s="392" t="e">
        <f t="shared" si="1064"/>
        <v>#VALUE!</v>
      </c>
      <c r="LX245" s="392" t="e">
        <f t="shared" si="1064"/>
        <v>#VALUE!</v>
      </c>
      <c r="LY245" s="392" t="e">
        <f t="shared" si="1064"/>
        <v>#VALUE!</v>
      </c>
      <c r="LZ245" s="392" t="e">
        <f t="shared" si="1064"/>
        <v>#VALUE!</v>
      </c>
      <c r="MA245" s="392" t="e">
        <f t="shared" si="1064"/>
        <v>#VALUE!</v>
      </c>
      <c r="MB245" s="392" t="e">
        <f t="shared" si="1064"/>
        <v>#VALUE!</v>
      </c>
      <c r="MC245" s="392" t="e">
        <f t="shared" si="1064"/>
        <v>#VALUE!</v>
      </c>
      <c r="MD245" s="392" t="e">
        <f t="shared" si="1064"/>
        <v>#VALUE!</v>
      </c>
      <c r="ME245" s="392" t="e">
        <f t="shared" si="1064"/>
        <v>#VALUE!</v>
      </c>
      <c r="MF245" s="392" t="e">
        <f t="shared" si="1064"/>
        <v>#VALUE!</v>
      </c>
      <c r="MG245" s="392" t="e">
        <f t="shared" si="1064"/>
        <v>#VALUE!</v>
      </c>
      <c r="MH245" s="392" t="e">
        <f t="shared" si="1064"/>
        <v>#VALUE!</v>
      </c>
      <c r="MI245" s="392" t="e">
        <f t="shared" si="1064"/>
        <v>#VALUE!</v>
      </c>
      <c r="MJ245" s="392" t="e">
        <f t="shared" si="1064"/>
        <v>#VALUE!</v>
      </c>
      <c r="MK245" s="392" t="e">
        <f t="shared" si="1064"/>
        <v>#VALUE!</v>
      </c>
      <c r="ML245" s="392" t="e">
        <f t="shared" si="1064"/>
        <v>#VALUE!</v>
      </c>
      <c r="MM245" s="392" t="e">
        <f t="shared" si="1064"/>
        <v>#VALUE!</v>
      </c>
      <c r="MN245" s="392" t="e">
        <f t="shared" si="1064"/>
        <v>#VALUE!</v>
      </c>
      <c r="MO245" s="392" t="e">
        <f t="shared" si="1064"/>
        <v>#VALUE!</v>
      </c>
      <c r="MP245" s="392" t="e">
        <f t="shared" si="1064"/>
        <v>#VALUE!</v>
      </c>
      <c r="MQ245" s="392" t="e">
        <f t="shared" si="1064"/>
        <v>#VALUE!</v>
      </c>
      <c r="MR245" s="392" t="e">
        <f t="shared" si="1064"/>
        <v>#VALUE!</v>
      </c>
      <c r="MS245" s="392" t="e">
        <f t="shared" si="1064"/>
        <v>#VALUE!</v>
      </c>
      <c r="MT245" s="392" t="e">
        <f t="shared" si="1064"/>
        <v>#VALUE!</v>
      </c>
      <c r="MU245" s="392" t="e">
        <f t="shared" si="1064"/>
        <v>#VALUE!</v>
      </c>
      <c r="MV245" s="392" t="e">
        <f t="shared" si="1064"/>
        <v>#VALUE!</v>
      </c>
      <c r="MW245" s="392" t="e">
        <f t="shared" si="1064"/>
        <v>#VALUE!</v>
      </c>
      <c r="MX245" s="392" t="e">
        <f t="shared" si="1064"/>
        <v>#VALUE!</v>
      </c>
      <c r="MY245" s="392" t="e">
        <f t="shared" si="1064"/>
        <v>#VALUE!</v>
      </c>
      <c r="MZ245" s="392" t="e">
        <f t="shared" si="1064"/>
        <v>#VALUE!</v>
      </c>
      <c r="NA245" s="392" t="e">
        <f t="shared" ref="NA245:PL245" si="1065">IF(NA222=0,1,IF(OR(NA221=0,NA221="",NA222=""),"",1.41*(NA222/NA221)))</f>
        <v>#VALUE!</v>
      </c>
      <c r="NB245" s="392" t="e">
        <f t="shared" si="1065"/>
        <v>#VALUE!</v>
      </c>
      <c r="NC245" s="392" t="e">
        <f t="shared" si="1065"/>
        <v>#VALUE!</v>
      </c>
      <c r="ND245" s="392" t="e">
        <f t="shared" si="1065"/>
        <v>#VALUE!</v>
      </c>
      <c r="NE245" s="392" t="e">
        <f t="shared" si="1065"/>
        <v>#VALUE!</v>
      </c>
      <c r="NF245" s="392" t="e">
        <f t="shared" si="1065"/>
        <v>#VALUE!</v>
      </c>
      <c r="NG245" s="392" t="e">
        <f t="shared" si="1065"/>
        <v>#VALUE!</v>
      </c>
      <c r="NH245" s="392" t="e">
        <f t="shared" si="1065"/>
        <v>#VALUE!</v>
      </c>
      <c r="NI245" s="392" t="e">
        <f t="shared" si="1065"/>
        <v>#VALUE!</v>
      </c>
      <c r="NJ245" s="392" t="e">
        <f t="shared" si="1065"/>
        <v>#VALUE!</v>
      </c>
      <c r="NK245" s="392" t="e">
        <f t="shared" si="1065"/>
        <v>#VALUE!</v>
      </c>
      <c r="NL245" s="392" t="e">
        <f t="shared" si="1065"/>
        <v>#VALUE!</v>
      </c>
      <c r="NM245" s="392" t="e">
        <f t="shared" si="1065"/>
        <v>#VALUE!</v>
      </c>
      <c r="NN245" s="392" t="e">
        <f t="shared" si="1065"/>
        <v>#VALUE!</v>
      </c>
      <c r="NO245" s="392" t="e">
        <f t="shared" si="1065"/>
        <v>#VALUE!</v>
      </c>
      <c r="NP245" s="392" t="e">
        <f t="shared" si="1065"/>
        <v>#VALUE!</v>
      </c>
      <c r="NQ245" s="392" t="e">
        <f t="shared" si="1065"/>
        <v>#VALUE!</v>
      </c>
      <c r="NR245" s="392" t="e">
        <f t="shared" si="1065"/>
        <v>#VALUE!</v>
      </c>
      <c r="NS245" s="392" t="e">
        <f t="shared" si="1065"/>
        <v>#VALUE!</v>
      </c>
      <c r="NT245" s="392" t="e">
        <f t="shared" si="1065"/>
        <v>#VALUE!</v>
      </c>
      <c r="NU245" s="392" t="e">
        <f t="shared" si="1065"/>
        <v>#VALUE!</v>
      </c>
      <c r="NV245" s="392" t="e">
        <f t="shared" si="1065"/>
        <v>#VALUE!</v>
      </c>
      <c r="NW245" s="392" t="e">
        <f t="shared" si="1065"/>
        <v>#VALUE!</v>
      </c>
      <c r="NX245" s="392" t="e">
        <f t="shared" si="1065"/>
        <v>#VALUE!</v>
      </c>
      <c r="NY245" s="392" t="e">
        <f t="shared" si="1065"/>
        <v>#VALUE!</v>
      </c>
      <c r="NZ245" s="392" t="e">
        <f t="shared" si="1065"/>
        <v>#VALUE!</v>
      </c>
      <c r="OA245" s="392" t="e">
        <f t="shared" si="1065"/>
        <v>#VALUE!</v>
      </c>
      <c r="OB245" s="392" t="e">
        <f t="shared" si="1065"/>
        <v>#VALUE!</v>
      </c>
      <c r="OC245" s="392" t="e">
        <f t="shared" si="1065"/>
        <v>#VALUE!</v>
      </c>
      <c r="OD245" s="392" t="e">
        <f t="shared" si="1065"/>
        <v>#VALUE!</v>
      </c>
      <c r="OE245" s="392" t="e">
        <f t="shared" si="1065"/>
        <v>#VALUE!</v>
      </c>
      <c r="OF245" s="392" t="e">
        <f t="shared" si="1065"/>
        <v>#VALUE!</v>
      </c>
      <c r="OG245" s="392" t="e">
        <f t="shared" si="1065"/>
        <v>#VALUE!</v>
      </c>
      <c r="OH245" s="392" t="e">
        <f t="shared" si="1065"/>
        <v>#VALUE!</v>
      </c>
      <c r="OI245" s="392" t="e">
        <f t="shared" si="1065"/>
        <v>#VALUE!</v>
      </c>
      <c r="OJ245" s="392" t="e">
        <f t="shared" si="1065"/>
        <v>#VALUE!</v>
      </c>
      <c r="OK245" s="392" t="e">
        <f t="shared" si="1065"/>
        <v>#VALUE!</v>
      </c>
      <c r="OL245" s="392" t="e">
        <f t="shared" si="1065"/>
        <v>#VALUE!</v>
      </c>
      <c r="OM245" s="392" t="e">
        <f t="shared" si="1065"/>
        <v>#VALUE!</v>
      </c>
      <c r="ON245" s="392" t="e">
        <f t="shared" si="1065"/>
        <v>#VALUE!</v>
      </c>
      <c r="OO245" s="392" t="e">
        <f t="shared" si="1065"/>
        <v>#VALUE!</v>
      </c>
      <c r="OP245" s="392" t="e">
        <f t="shared" si="1065"/>
        <v>#VALUE!</v>
      </c>
      <c r="OQ245" s="392" t="e">
        <f t="shared" si="1065"/>
        <v>#VALUE!</v>
      </c>
      <c r="OR245" s="392" t="e">
        <f t="shared" si="1065"/>
        <v>#VALUE!</v>
      </c>
      <c r="OS245" s="392" t="e">
        <f t="shared" si="1065"/>
        <v>#VALUE!</v>
      </c>
      <c r="OT245" s="392" t="e">
        <f t="shared" si="1065"/>
        <v>#VALUE!</v>
      </c>
      <c r="OU245" s="392" t="e">
        <f t="shared" si="1065"/>
        <v>#VALUE!</v>
      </c>
      <c r="OV245" s="392" t="e">
        <f t="shared" si="1065"/>
        <v>#VALUE!</v>
      </c>
      <c r="OW245" s="392" t="e">
        <f t="shared" si="1065"/>
        <v>#VALUE!</v>
      </c>
      <c r="OX245" s="392" t="e">
        <f t="shared" si="1065"/>
        <v>#VALUE!</v>
      </c>
      <c r="OY245" s="392" t="e">
        <f t="shared" si="1065"/>
        <v>#VALUE!</v>
      </c>
      <c r="OZ245" s="392" t="e">
        <f t="shared" si="1065"/>
        <v>#VALUE!</v>
      </c>
      <c r="PA245" s="392" t="e">
        <f t="shared" si="1065"/>
        <v>#VALUE!</v>
      </c>
      <c r="PB245" s="392" t="e">
        <f t="shared" si="1065"/>
        <v>#VALUE!</v>
      </c>
      <c r="PC245" s="392" t="e">
        <f t="shared" si="1065"/>
        <v>#VALUE!</v>
      </c>
      <c r="PD245" s="392" t="e">
        <f t="shared" si="1065"/>
        <v>#VALUE!</v>
      </c>
      <c r="PE245" s="392" t="e">
        <f t="shared" si="1065"/>
        <v>#VALUE!</v>
      </c>
      <c r="PF245" s="392" t="e">
        <f t="shared" si="1065"/>
        <v>#VALUE!</v>
      </c>
      <c r="PG245" s="392" t="e">
        <f t="shared" si="1065"/>
        <v>#VALUE!</v>
      </c>
      <c r="PH245" s="392" t="e">
        <f t="shared" si="1065"/>
        <v>#VALUE!</v>
      </c>
      <c r="PI245" s="392" t="e">
        <f t="shared" si="1065"/>
        <v>#VALUE!</v>
      </c>
      <c r="PJ245" s="392" t="e">
        <f t="shared" si="1065"/>
        <v>#VALUE!</v>
      </c>
      <c r="PK245" s="392" t="e">
        <f t="shared" si="1065"/>
        <v>#VALUE!</v>
      </c>
      <c r="PL245" s="392" t="e">
        <f t="shared" si="1065"/>
        <v>#VALUE!</v>
      </c>
      <c r="PM245" s="392" t="e">
        <f t="shared" ref="PM245:RX245" si="1066">IF(PM222=0,1,IF(OR(PM221=0,PM221="",PM222=""),"",1.41*(PM222/PM221)))</f>
        <v>#VALUE!</v>
      </c>
      <c r="PN245" s="392" t="e">
        <f t="shared" si="1066"/>
        <v>#VALUE!</v>
      </c>
      <c r="PO245" s="392" t="e">
        <f t="shared" si="1066"/>
        <v>#VALUE!</v>
      </c>
      <c r="PP245" s="392" t="e">
        <f t="shared" si="1066"/>
        <v>#VALUE!</v>
      </c>
      <c r="PQ245" s="392" t="e">
        <f t="shared" si="1066"/>
        <v>#VALUE!</v>
      </c>
      <c r="PR245" s="392" t="e">
        <f t="shared" si="1066"/>
        <v>#VALUE!</v>
      </c>
      <c r="PS245" s="392" t="e">
        <f t="shared" si="1066"/>
        <v>#VALUE!</v>
      </c>
      <c r="PT245" s="392" t="e">
        <f t="shared" si="1066"/>
        <v>#VALUE!</v>
      </c>
      <c r="PU245" s="392" t="e">
        <f t="shared" si="1066"/>
        <v>#VALUE!</v>
      </c>
      <c r="PV245" s="392" t="e">
        <f t="shared" si="1066"/>
        <v>#VALUE!</v>
      </c>
      <c r="PW245" s="392" t="e">
        <f t="shared" si="1066"/>
        <v>#VALUE!</v>
      </c>
      <c r="PX245" s="392" t="e">
        <f t="shared" si="1066"/>
        <v>#VALUE!</v>
      </c>
      <c r="PY245" s="392" t="e">
        <f t="shared" si="1066"/>
        <v>#VALUE!</v>
      </c>
      <c r="PZ245" s="392" t="e">
        <f t="shared" si="1066"/>
        <v>#VALUE!</v>
      </c>
      <c r="QA245" s="392" t="e">
        <f t="shared" si="1066"/>
        <v>#VALUE!</v>
      </c>
      <c r="QB245" s="392" t="e">
        <f t="shared" si="1066"/>
        <v>#VALUE!</v>
      </c>
      <c r="QC245" s="392" t="e">
        <f t="shared" si="1066"/>
        <v>#VALUE!</v>
      </c>
      <c r="QD245" s="392" t="e">
        <f t="shared" si="1066"/>
        <v>#VALUE!</v>
      </c>
      <c r="QE245" s="392" t="e">
        <f t="shared" si="1066"/>
        <v>#VALUE!</v>
      </c>
      <c r="QF245" s="392" t="e">
        <f t="shared" si="1066"/>
        <v>#VALUE!</v>
      </c>
      <c r="QG245" s="392" t="e">
        <f t="shared" si="1066"/>
        <v>#VALUE!</v>
      </c>
      <c r="QH245" s="392" t="e">
        <f t="shared" si="1066"/>
        <v>#VALUE!</v>
      </c>
      <c r="QI245" s="392" t="e">
        <f t="shared" si="1066"/>
        <v>#VALUE!</v>
      </c>
      <c r="QJ245" s="392" t="e">
        <f t="shared" si="1066"/>
        <v>#VALUE!</v>
      </c>
      <c r="QK245" s="392" t="e">
        <f t="shared" si="1066"/>
        <v>#VALUE!</v>
      </c>
      <c r="QL245" s="392" t="e">
        <f t="shared" si="1066"/>
        <v>#VALUE!</v>
      </c>
      <c r="QM245" s="392" t="e">
        <f t="shared" si="1066"/>
        <v>#VALUE!</v>
      </c>
      <c r="QN245" s="392" t="e">
        <f t="shared" si="1066"/>
        <v>#VALUE!</v>
      </c>
      <c r="QO245" s="392" t="e">
        <f t="shared" si="1066"/>
        <v>#VALUE!</v>
      </c>
      <c r="QP245" s="392" t="e">
        <f t="shared" si="1066"/>
        <v>#VALUE!</v>
      </c>
      <c r="QQ245" s="392" t="e">
        <f t="shared" si="1066"/>
        <v>#VALUE!</v>
      </c>
      <c r="QR245" s="392" t="e">
        <f t="shared" si="1066"/>
        <v>#VALUE!</v>
      </c>
      <c r="QS245" s="392" t="e">
        <f t="shared" si="1066"/>
        <v>#VALUE!</v>
      </c>
      <c r="QT245" s="392" t="e">
        <f t="shared" si="1066"/>
        <v>#VALUE!</v>
      </c>
      <c r="QU245" s="392" t="e">
        <f t="shared" si="1066"/>
        <v>#VALUE!</v>
      </c>
      <c r="QV245" s="392" t="e">
        <f t="shared" si="1066"/>
        <v>#VALUE!</v>
      </c>
      <c r="QW245" s="392" t="e">
        <f t="shared" si="1066"/>
        <v>#VALUE!</v>
      </c>
      <c r="QX245" s="392" t="e">
        <f t="shared" si="1066"/>
        <v>#VALUE!</v>
      </c>
      <c r="QY245" s="392" t="e">
        <f t="shared" si="1066"/>
        <v>#VALUE!</v>
      </c>
      <c r="QZ245" s="392" t="e">
        <f t="shared" si="1066"/>
        <v>#VALUE!</v>
      </c>
      <c r="RA245" s="392" t="e">
        <f t="shared" si="1066"/>
        <v>#VALUE!</v>
      </c>
      <c r="RB245" s="392" t="e">
        <f t="shared" si="1066"/>
        <v>#VALUE!</v>
      </c>
      <c r="RC245" s="392" t="e">
        <f t="shared" si="1066"/>
        <v>#VALUE!</v>
      </c>
      <c r="RD245" s="392" t="e">
        <f t="shared" si="1066"/>
        <v>#VALUE!</v>
      </c>
      <c r="RE245" s="392" t="e">
        <f t="shared" si="1066"/>
        <v>#VALUE!</v>
      </c>
      <c r="RF245" s="392" t="e">
        <f t="shared" si="1066"/>
        <v>#VALUE!</v>
      </c>
      <c r="RG245" s="392" t="e">
        <f t="shared" si="1066"/>
        <v>#VALUE!</v>
      </c>
      <c r="RH245" s="392" t="e">
        <f t="shared" si="1066"/>
        <v>#VALUE!</v>
      </c>
      <c r="RI245" s="392" t="e">
        <f t="shared" si="1066"/>
        <v>#VALUE!</v>
      </c>
      <c r="RJ245" s="392" t="e">
        <f t="shared" si="1066"/>
        <v>#VALUE!</v>
      </c>
      <c r="RK245" s="392" t="e">
        <f t="shared" si="1066"/>
        <v>#VALUE!</v>
      </c>
      <c r="RL245" s="392" t="e">
        <f t="shared" si="1066"/>
        <v>#VALUE!</v>
      </c>
      <c r="RM245" s="392" t="e">
        <f t="shared" si="1066"/>
        <v>#VALUE!</v>
      </c>
      <c r="RN245" s="392" t="e">
        <f t="shared" si="1066"/>
        <v>#VALUE!</v>
      </c>
      <c r="RO245" s="392" t="e">
        <f t="shared" si="1066"/>
        <v>#VALUE!</v>
      </c>
      <c r="RP245" s="392" t="e">
        <f t="shared" si="1066"/>
        <v>#VALUE!</v>
      </c>
      <c r="RQ245" s="392" t="e">
        <f t="shared" si="1066"/>
        <v>#VALUE!</v>
      </c>
      <c r="RR245" s="392" t="e">
        <f t="shared" si="1066"/>
        <v>#VALUE!</v>
      </c>
      <c r="RS245" s="392" t="e">
        <f t="shared" si="1066"/>
        <v>#VALUE!</v>
      </c>
      <c r="RT245" s="392" t="e">
        <f t="shared" si="1066"/>
        <v>#VALUE!</v>
      </c>
      <c r="RU245" s="392" t="e">
        <f t="shared" si="1066"/>
        <v>#VALUE!</v>
      </c>
      <c r="RV245" s="392" t="e">
        <f t="shared" si="1066"/>
        <v>#VALUE!</v>
      </c>
      <c r="RW245" s="392" t="e">
        <f t="shared" si="1066"/>
        <v>#VALUE!</v>
      </c>
      <c r="RX245" s="392" t="e">
        <f t="shared" si="1066"/>
        <v>#VALUE!</v>
      </c>
      <c r="RY245" s="392" t="e">
        <f t="shared" ref="RY245:UJ245" si="1067">IF(RY222=0,1,IF(OR(RY221=0,RY221="",RY222=""),"",1.41*(RY222/RY221)))</f>
        <v>#VALUE!</v>
      </c>
      <c r="RZ245" s="392" t="e">
        <f t="shared" si="1067"/>
        <v>#VALUE!</v>
      </c>
      <c r="SA245" s="392" t="e">
        <f t="shared" si="1067"/>
        <v>#VALUE!</v>
      </c>
      <c r="SB245" s="392" t="e">
        <f t="shared" si="1067"/>
        <v>#VALUE!</v>
      </c>
      <c r="SC245" s="392" t="e">
        <f t="shared" si="1067"/>
        <v>#VALUE!</v>
      </c>
      <c r="SD245" s="392" t="e">
        <f t="shared" si="1067"/>
        <v>#VALUE!</v>
      </c>
      <c r="SE245" s="392" t="e">
        <f t="shared" si="1067"/>
        <v>#VALUE!</v>
      </c>
      <c r="SF245" s="392" t="e">
        <f t="shared" si="1067"/>
        <v>#VALUE!</v>
      </c>
      <c r="SG245" s="392" t="e">
        <f t="shared" si="1067"/>
        <v>#VALUE!</v>
      </c>
      <c r="SH245" s="392" t="e">
        <f t="shared" si="1067"/>
        <v>#VALUE!</v>
      </c>
      <c r="SI245" s="392" t="e">
        <f t="shared" si="1067"/>
        <v>#VALUE!</v>
      </c>
      <c r="SJ245" s="392" t="e">
        <f t="shared" si="1067"/>
        <v>#VALUE!</v>
      </c>
      <c r="SK245" s="392" t="e">
        <f t="shared" si="1067"/>
        <v>#VALUE!</v>
      </c>
      <c r="SL245" s="392" t="e">
        <f t="shared" si="1067"/>
        <v>#VALUE!</v>
      </c>
      <c r="SM245" s="392" t="e">
        <f t="shared" si="1067"/>
        <v>#VALUE!</v>
      </c>
      <c r="SN245" s="392" t="e">
        <f t="shared" si="1067"/>
        <v>#VALUE!</v>
      </c>
      <c r="SO245" s="392" t="e">
        <f t="shared" si="1067"/>
        <v>#VALUE!</v>
      </c>
      <c r="SP245" s="392" t="e">
        <f t="shared" si="1067"/>
        <v>#VALUE!</v>
      </c>
      <c r="SQ245" s="392" t="e">
        <f t="shared" si="1067"/>
        <v>#VALUE!</v>
      </c>
      <c r="SR245" s="392" t="e">
        <f t="shared" si="1067"/>
        <v>#VALUE!</v>
      </c>
      <c r="SS245" s="392" t="e">
        <f t="shared" si="1067"/>
        <v>#VALUE!</v>
      </c>
      <c r="ST245" s="392" t="e">
        <f t="shared" si="1067"/>
        <v>#VALUE!</v>
      </c>
      <c r="SU245" s="392" t="e">
        <f t="shared" si="1067"/>
        <v>#VALUE!</v>
      </c>
      <c r="SV245" s="392" t="e">
        <f t="shared" si="1067"/>
        <v>#VALUE!</v>
      </c>
      <c r="SW245" s="392" t="e">
        <f t="shared" si="1067"/>
        <v>#VALUE!</v>
      </c>
      <c r="SX245" s="392" t="e">
        <f t="shared" si="1067"/>
        <v>#VALUE!</v>
      </c>
      <c r="SY245" s="392" t="e">
        <f t="shared" si="1067"/>
        <v>#VALUE!</v>
      </c>
      <c r="SZ245" s="392" t="e">
        <f t="shared" si="1067"/>
        <v>#VALUE!</v>
      </c>
      <c r="TA245" s="392" t="e">
        <f t="shared" si="1067"/>
        <v>#VALUE!</v>
      </c>
      <c r="TB245" s="392" t="e">
        <f t="shared" si="1067"/>
        <v>#VALUE!</v>
      </c>
      <c r="TC245" s="392" t="e">
        <f t="shared" si="1067"/>
        <v>#VALUE!</v>
      </c>
      <c r="TD245" s="392" t="e">
        <f t="shared" si="1067"/>
        <v>#VALUE!</v>
      </c>
      <c r="TE245" s="392" t="e">
        <f t="shared" si="1067"/>
        <v>#VALUE!</v>
      </c>
      <c r="TF245" s="392" t="e">
        <f t="shared" si="1067"/>
        <v>#VALUE!</v>
      </c>
      <c r="TG245" s="392" t="e">
        <f t="shared" si="1067"/>
        <v>#VALUE!</v>
      </c>
      <c r="TH245" s="392" t="e">
        <f t="shared" si="1067"/>
        <v>#VALUE!</v>
      </c>
      <c r="TI245" s="392" t="e">
        <f t="shared" si="1067"/>
        <v>#VALUE!</v>
      </c>
      <c r="TJ245" s="392" t="e">
        <f t="shared" si="1067"/>
        <v>#VALUE!</v>
      </c>
      <c r="TK245" s="392" t="e">
        <f t="shared" si="1067"/>
        <v>#VALUE!</v>
      </c>
      <c r="TL245" s="392" t="e">
        <f t="shared" si="1067"/>
        <v>#VALUE!</v>
      </c>
      <c r="TM245" s="392" t="e">
        <f t="shared" si="1067"/>
        <v>#VALUE!</v>
      </c>
      <c r="TN245" s="392" t="e">
        <f t="shared" si="1067"/>
        <v>#VALUE!</v>
      </c>
      <c r="TO245" s="392" t="e">
        <f t="shared" si="1067"/>
        <v>#VALUE!</v>
      </c>
      <c r="TP245" s="392" t="e">
        <f t="shared" si="1067"/>
        <v>#VALUE!</v>
      </c>
      <c r="TQ245" s="392" t="e">
        <f t="shared" si="1067"/>
        <v>#VALUE!</v>
      </c>
      <c r="TR245" s="392" t="e">
        <f t="shared" si="1067"/>
        <v>#VALUE!</v>
      </c>
      <c r="TS245" s="392" t="e">
        <f t="shared" si="1067"/>
        <v>#VALUE!</v>
      </c>
      <c r="TT245" s="392" t="e">
        <f t="shared" si="1067"/>
        <v>#VALUE!</v>
      </c>
      <c r="TU245" s="392" t="e">
        <f t="shared" si="1067"/>
        <v>#VALUE!</v>
      </c>
      <c r="TV245" s="392" t="e">
        <f t="shared" si="1067"/>
        <v>#VALUE!</v>
      </c>
      <c r="TW245" s="392" t="e">
        <f t="shared" si="1067"/>
        <v>#VALUE!</v>
      </c>
      <c r="TX245" s="392" t="e">
        <f t="shared" si="1067"/>
        <v>#VALUE!</v>
      </c>
      <c r="TY245" s="392" t="e">
        <f t="shared" si="1067"/>
        <v>#VALUE!</v>
      </c>
      <c r="TZ245" s="392" t="e">
        <f t="shared" si="1067"/>
        <v>#VALUE!</v>
      </c>
      <c r="UA245" s="392" t="e">
        <f t="shared" si="1067"/>
        <v>#VALUE!</v>
      </c>
      <c r="UB245" s="392" t="e">
        <f t="shared" si="1067"/>
        <v>#VALUE!</v>
      </c>
      <c r="UC245" s="392" t="e">
        <f t="shared" si="1067"/>
        <v>#VALUE!</v>
      </c>
      <c r="UD245" s="392" t="e">
        <f t="shared" si="1067"/>
        <v>#VALUE!</v>
      </c>
      <c r="UE245" s="392" t="e">
        <f t="shared" si="1067"/>
        <v>#VALUE!</v>
      </c>
      <c r="UF245" s="392" t="e">
        <f t="shared" si="1067"/>
        <v>#VALUE!</v>
      </c>
      <c r="UG245" s="392" t="e">
        <f t="shared" si="1067"/>
        <v>#VALUE!</v>
      </c>
      <c r="UH245" s="392" t="e">
        <f t="shared" si="1067"/>
        <v>#VALUE!</v>
      </c>
      <c r="UI245" s="392" t="e">
        <f t="shared" si="1067"/>
        <v>#VALUE!</v>
      </c>
      <c r="UJ245" s="392" t="e">
        <f t="shared" si="1067"/>
        <v>#VALUE!</v>
      </c>
      <c r="UK245" s="392" t="e">
        <f t="shared" ref="UK245:WI245" si="1068">IF(UK222=0,1,IF(OR(UK221=0,UK221="",UK222=""),"",1.41*(UK222/UK221)))</f>
        <v>#VALUE!</v>
      </c>
      <c r="UL245" s="392" t="e">
        <f t="shared" si="1068"/>
        <v>#VALUE!</v>
      </c>
      <c r="UM245" s="392" t="e">
        <f t="shared" si="1068"/>
        <v>#VALUE!</v>
      </c>
      <c r="UN245" s="392" t="e">
        <f t="shared" si="1068"/>
        <v>#VALUE!</v>
      </c>
      <c r="UO245" s="392" t="e">
        <f t="shared" si="1068"/>
        <v>#VALUE!</v>
      </c>
      <c r="UP245" s="392" t="e">
        <f t="shared" si="1068"/>
        <v>#VALUE!</v>
      </c>
      <c r="UQ245" s="392" t="e">
        <f t="shared" si="1068"/>
        <v>#VALUE!</v>
      </c>
      <c r="UR245" s="392" t="e">
        <f t="shared" si="1068"/>
        <v>#VALUE!</v>
      </c>
      <c r="US245" s="392" t="e">
        <f t="shared" si="1068"/>
        <v>#VALUE!</v>
      </c>
      <c r="UT245" s="392" t="e">
        <f t="shared" si="1068"/>
        <v>#VALUE!</v>
      </c>
      <c r="UU245" s="392" t="e">
        <f t="shared" si="1068"/>
        <v>#VALUE!</v>
      </c>
      <c r="UV245" s="392" t="e">
        <f t="shared" si="1068"/>
        <v>#VALUE!</v>
      </c>
      <c r="UW245" s="392" t="e">
        <f t="shared" si="1068"/>
        <v>#VALUE!</v>
      </c>
      <c r="UX245" s="392" t="e">
        <f t="shared" si="1068"/>
        <v>#VALUE!</v>
      </c>
      <c r="UY245" s="392" t="e">
        <f t="shared" si="1068"/>
        <v>#VALUE!</v>
      </c>
      <c r="UZ245" s="392" t="e">
        <f t="shared" si="1068"/>
        <v>#VALUE!</v>
      </c>
      <c r="VA245" s="392" t="e">
        <f t="shared" si="1068"/>
        <v>#VALUE!</v>
      </c>
      <c r="VB245" s="392" t="e">
        <f t="shared" si="1068"/>
        <v>#VALUE!</v>
      </c>
      <c r="VC245" s="392" t="e">
        <f t="shared" si="1068"/>
        <v>#VALUE!</v>
      </c>
      <c r="VD245" s="392" t="e">
        <f t="shared" si="1068"/>
        <v>#VALUE!</v>
      </c>
      <c r="VE245" s="392" t="e">
        <f t="shared" si="1068"/>
        <v>#VALUE!</v>
      </c>
      <c r="VF245" s="392" t="e">
        <f t="shared" si="1068"/>
        <v>#VALUE!</v>
      </c>
      <c r="VG245" s="392" t="e">
        <f t="shared" si="1068"/>
        <v>#VALUE!</v>
      </c>
      <c r="VH245" s="392" t="e">
        <f t="shared" si="1068"/>
        <v>#VALUE!</v>
      </c>
      <c r="VI245" s="392" t="e">
        <f t="shared" si="1068"/>
        <v>#VALUE!</v>
      </c>
      <c r="VJ245" s="392" t="e">
        <f t="shared" si="1068"/>
        <v>#VALUE!</v>
      </c>
      <c r="VK245" s="392" t="e">
        <f t="shared" si="1068"/>
        <v>#VALUE!</v>
      </c>
      <c r="VL245" s="392" t="e">
        <f t="shared" si="1068"/>
        <v>#VALUE!</v>
      </c>
      <c r="VM245" s="392" t="e">
        <f t="shared" si="1068"/>
        <v>#VALUE!</v>
      </c>
      <c r="VN245" s="392" t="e">
        <f t="shared" si="1068"/>
        <v>#VALUE!</v>
      </c>
      <c r="VO245" s="392" t="e">
        <f t="shared" si="1068"/>
        <v>#VALUE!</v>
      </c>
      <c r="VP245" s="392" t="e">
        <f t="shared" si="1068"/>
        <v>#VALUE!</v>
      </c>
      <c r="VQ245" s="392" t="e">
        <f t="shared" si="1068"/>
        <v>#VALUE!</v>
      </c>
      <c r="VR245" s="392" t="e">
        <f t="shared" si="1068"/>
        <v>#VALUE!</v>
      </c>
      <c r="VS245" s="392" t="e">
        <f t="shared" si="1068"/>
        <v>#VALUE!</v>
      </c>
      <c r="VT245" s="392" t="e">
        <f t="shared" si="1068"/>
        <v>#VALUE!</v>
      </c>
      <c r="VU245" s="392" t="e">
        <f t="shared" si="1068"/>
        <v>#VALUE!</v>
      </c>
      <c r="VV245" s="392" t="e">
        <f t="shared" si="1068"/>
        <v>#VALUE!</v>
      </c>
      <c r="VW245" s="392" t="e">
        <f t="shared" si="1068"/>
        <v>#VALUE!</v>
      </c>
      <c r="VX245" s="392" t="e">
        <f t="shared" si="1068"/>
        <v>#VALUE!</v>
      </c>
      <c r="VY245" s="392" t="e">
        <f t="shared" si="1068"/>
        <v>#VALUE!</v>
      </c>
      <c r="VZ245" s="392" t="e">
        <f t="shared" si="1068"/>
        <v>#VALUE!</v>
      </c>
      <c r="WA245" s="392" t="e">
        <f t="shared" si="1068"/>
        <v>#VALUE!</v>
      </c>
      <c r="WB245" s="392" t="e">
        <f t="shared" si="1068"/>
        <v>#VALUE!</v>
      </c>
      <c r="WC245" s="392" t="e">
        <f t="shared" si="1068"/>
        <v>#VALUE!</v>
      </c>
      <c r="WD245" s="392" t="e">
        <f t="shared" si="1068"/>
        <v>#VALUE!</v>
      </c>
      <c r="WE245" s="392" t="e">
        <f t="shared" si="1068"/>
        <v>#VALUE!</v>
      </c>
      <c r="WF245" s="392" t="e">
        <f t="shared" si="1068"/>
        <v>#VALUE!</v>
      </c>
      <c r="WG245" s="392" t="e">
        <f t="shared" si="1068"/>
        <v>#VALUE!</v>
      </c>
      <c r="WH245" s="392" t="e">
        <f t="shared" si="1068"/>
        <v>#VALUE!</v>
      </c>
      <c r="WI245" s="392" t="e">
        <f t="shared" si="1068"/>
        <v>#VALUE!</v>
      </c>
    </row>
    <row r="246" spans="1:607" ht="14.25">
      <c r="A246" s="348"/>
      <c r="B246" s="360" t="s">
        <v>978</v>
      </c>
      <c r="C246" s="348"/>
      <c r="D246" s="348"/>
      <c r="E246" s="348"/>
      <c r="F246" s="348"/>
      <c r="G246" s="361" t="str">
        <f t="shared" si="734"/>
        <v/>
      </c>
      <c r="H246" s="361" t="str">
        <f t="shared" si="735"/>
        <v/>
      </c>
      <c r="I246" s="397"/>
      <c r="J246" s="348"/>
      <c r="K246" s="348"/>
      <c r="L246" s="348"/>
      <c r="M246" s="348"/>
      <c r="N246" s="400"/>
      <c r="O246" s="400"/>
      <c r="P246" s="400"/>
      <c r="Q246" s="400"/>
      <c r="R246" s="400"/>
      <c r="S246" s="400"/>
      <c r="T246" s="400"/>
      <c r="U246" s="400"/>
      <c r="V246" s="400"/>
      <c r="W246" s="400"/>
      <c r="X246" s="400"/>
      <c r="Y246" s="400"/>
      <c r="Z246" s="400"/>
      <c r="AA246" s="400"/>
      <c r="AB246" s="400"/>
      <c r="AC246" s="400"/>
      <c r="AD246" s="400"/>
      <c r="AE246" s="400"/>
      <c r="AF246" s="400"/>
      <c r="AG246" s="400"/>
      <c r="AH246" s="400"/>
      <c r="AI246" s="400"/>
      <c r="AJ246" s="400"/>
      <c r="AK246" s="400"/>
      <c r="AL246" s="400"/>
      <c r="AM246" s="400"/>
      <c r="AN246" s="400"/>
      <c r="AO246" s="400"/>
      <c r="AP246" s="400"/>
      <c r="AQ246" s="400"/>
      <c r="AR246" s="400"/>
      <c r="AS246" s="400"/>
      <c r="AT246" s="400"/>
      <c r="AU246" s="400"/>
      <c r="AV246" s="400"/>
      <c r="AW246" s="400"/>
      <c r="AX246" s="400"/>
      <c r="AY246" s="400"/>
      <c r="AZ246" s="400"/>
      <c r="BA246" s="400"/>
      <c r="BB246" s="400"/>
      <c r="BC246" s="400"/>
      <c r="BD246" s="400"/>
      <c r="BE246" s="400"/>
      <c r="BF246" s="400"/>
      <c r="BG246" s="400"/>
      <c r="BH246" s="400"/>
      <c r="BI246" s="400"/>
      <c r="BJ246" s="400"/>
      <c r="BK246" s="400"/>
      <c r="BL246" s="400"/>
      <c r="BM246" s="400"/>
      <c r="BN246" s="400"/>
      <c r="BO246" s="400"/>
      <c r="BP246" s="400"/>
      <c r="BQ246" s="400"/>
      <c r="BR246" s="400"/>
      <c r="BS246" s="400"/>
      <c r="BT246" s="400"/>
      <c r="BU246" s="400"/>
      <c r="BV246" s="400"/>
      <c r="BW246" s="400"/>
      <c r="BX246" s="400"/>
      <c r="BY246" s="400"/>
      <c r="BZ246" s="400"/>
      <c r="CA246" s="400"/>
      <c r="CB246" s="400"/>
      <c r="CC246" s="400"/>
      <c r="CD246" s="400"/>
      <c r="CE246" s="400"/>
      <c r="CF246" s="400"/>
      <c r="CG246" s="400"/>
      <c r="CH246" s="400"/>
      <c r="CI246" s="400"/>
      <c r="CJ246" s="400"/>
      <c r="CK246" s="400"/>
      <c r="CL246" s="400"/>
      <c r="CM246" s="400"/>
      <c r="CN246" s="400"/>
      <c r="CO246" s="400"/>
      <c r="CP246" s="400"/>
      <c r="CQ246" s="400"/>
      <c r="CR246" s="400"/>
      <c r="CS246" s="400"/>
      <c r="CT246" s="400"/>
      <c r="CU246" s="400"/>
      <c r="CV246" s="400"/>
      <c r="CW246" s="400"/>
      <c r="CX246" s="400"/>
      <c r="CY246" s="400"/>
      <c r="CZ246" s="362"/>
      <c r="DA246" s="908" t="s">
        <v>1401</v>
      </c>
      <c r="DB246" s="908"/>
      <c r="DC246" s="908"/>
      <c r="DD246" s="291" t="e">
        <f>IF(DD233="","",DD233)</f>
        <v>#VALUE!</v>
      </c>
      <c r="DE246" s="291" t="e">
        <f t="shared" ref="DE246:FP246" si="1069">IF(DE233="","",DE233)</f>
        <v>#VALUE!</v>
      </c>
      <c r="DF246" s="291" t="e">
        <f t="shared" si="1069"/>
        <v>#VALUE!</v>
      </c>
      <c r="DG246" s="291" t="e">
        <f t="shared" si="1069"/>
        <v>#VALUE!</v>
      </c>
      <c r="DH246" s="291" t="e">
        <f t="shared" si="1069"/>
        <v>#VALUE!</v>
      </c>
      <c r="DI246" s="291" t="e">
        <f t="shared" si="1069"/>
        <v>#VALUE!</v>
      </c>
      <c r="DJ246" s="291" t="e">
        <f t="shared" si="1069"/>
        <v>#VALUE!</v>
      </c>
      <c r="DK246" s="291" t="e">
        <f t="shared" si="1069"/>
        <v>#VALUE!</v>
      </c>
      <c r="DL246" s="291" t="e">
        <f t="shared" si="1069"/>
        <v>#VALUE!</v>
      </c>
      <c r="DM246" s="291" t="e">
        <f t="shared" si="1069"/>
        <v>#VALUE!</v>
      </c>
      <c r="DN246" s="291" t="e">
        <f t="shared" si="1069"/>
        <v>#VALUE!</v>
      </c>
      <c r="DO246" s="291" t="e">
        <f t="shared" si="1069"/>
        <v>#VALUE!</v>
      </c>
      <c r="DP246" s="291" t="e">
        <f t="shared" si="1069"/>
        <v>#VALUE!</v>
      </c>
      <c r="DQ246" s="291" t="e">
        <f t="shared" si="1069"/>
        <v>#VALUE!</v>
      </c>
      <c r="DR246" s="291" t="e">
        <f t="shared" si="1069"/>
        <v>#VALUE!</v>
      </c>
      <c r="DS246" s="291" t="e">
        <f t="shared" si="1069"/>
        <v>#VALUE!</v>
      </c>
      <c r="DT246" s="291" t="e">
        <f t="shared" si="1069"/>
        <v>#VALUE!</v>
      </c>
      <c r="DU246" s="291" t="e">
        <f t="shared" si="1069"/>
        <v>#VALUE!</v>
      </c>
      <c r="DV246" s="291" t="e">
        <f t="shared" si="1069"/>
        <v>#VALUE!</v>
      </c>
      <c r="DW246" s="291" t="e">
        <f t="shared" si="1069"/>
        <v>#VALUE!</v>
      </c>
      <c r="DX246" s="291" t="e">
        <f t="shared" si="1069"/>
        <v>#VALUE!</v>
      </c>
      <c r="DY246" s="291" t="e">
        <f t="shared" si="1069"/>
        <v>#VALUE!</v>
      </c>
      <c r="DZ246" s="291" t="e">
        <f t="shared" si="1069"/>
        <v>#VALUE!</v>
      </c>
      <c r="EA246" s="291" t="e">
        <f t="shared" si="1069"/>
        <v>#VALUE!</v>
      </c>
      <c r="EB246" s="291" t="e">
        <f t="shared" si="1069"/>
        <v>#VALUE!</v>
      </c>
      <c r="EC246" s="291" t="e">
        <f t="shared" si="1069"/>
        <v>#VALUE!</v>
      </c>
      <c r="ED246" s="291" t="e">
        <f t="shared" si="1069"/>
        <v>#VALUE!</v>
      </c>
      <c r="EE246" s="291" t="e">
        <f t="shared" si="1069"/>
        <v>#VALUE!</v>
      </c>
      <c r="EF246" s="291" t="e">
        <f t="shared" si="1069"/>
        <v>#VALUE!</v>
      </c>
      <c r="EG246" s="291" t="e">
        <f t="shared" si="1069"/>
        <v>#VALUE!</v>
      </c>
      <c r="EH246" s="291" t="e">
        <f t="shared" si="1069"/>
        <v>#VALUE!</v>
      </c>
      <c r="EI246" s="291" t="e">
        <f t="shared" si="1069"/>
        <v>#VALUE!</v>
      </c>
      <c r="EJ246" s="291" t="e">
        <f t="shared" si="1069"/>
        <v>#VALUE!</v>
      </c>
      <c r="EK246" s="291" t="e">
        <f t="shared" si="1069"/>
        <v>#VALUE!</v>
      </c>
      <c r="EL246" s="291" t="e">
        <f t="shared" si="1069"/>
        <v>#VALUE!</v>
      </c>
      <c r="EM246" s="291" t="e">
        <f t="shared" si="1069"/>
        <v>#VALUE!</v>
      </c>
      <c r="EN246" s="291" t="e">
        <f t="shared" si="1069"/>
        <v>#VALUE!</v>
      </c>
      <c r="EO246" s="291" t="e">
        <f t="shared" si="1069"/>
        <v>#VALUE!</v>
      </c>
      <c r="EP246" s="291" t="e">
        <f t="shared" si="1069"/>
        <v>#VALUE!</v>
      </c>
      <c r="EQ246" s="291" t="e">
        <f t="shared" si="1069"/>
        <v>#VALUE!</v>
      </c>
      <c r="ER246" s="291" t="e">
        <f t="shared" si="1069"/>
        <v>#VALUE!</v>
      </c>
      <c r="ES246" s="291" t="e">
        <f t="shared" si="1069"/>
        <v>#VALUE!</v>
      </c>
      <c r="ET246" s="291" t="e">
        <f t="shared" si="1069"/>
        <v>#VALUE!</v>
      </c>
      <c r="EU246" s="291" t="e">
        <f t="shared" si="1069"/>
        <v>#VALUE!</v>
      </c>
      <c r="EV246" s="291" t="e">
        <f t="shared" si="1069"/>
        <v>#VALUE!</v>
      </c>
      <c r="EW246" s="291" t="e">
        <f t="shared" si="1069"/>
        <v>#VALUE!</v>
      </c>
      <c r="EX246" s="291" t="e">
        <f t="shared" si="1069"/>
        <v>#VALUE!</v>
      </c>
      <c r="EY246" s="291" t="e">
        <f t="shared" si="1069"/>
        <v>#VALUE!</v>
      </c>
      <c r="EZ246" s="291" t="e">
        <f t="shared" si="1069"/>
        <v>#VALUE!</v>
      </c>
      <c r="FA246" s="291" t="e">
        <f t="shared" si="1069"/>
        <v>#VALUE!</v>
      </c>
      <c r="FB246" s="291" t="e">
        <f t="shared" si="1069"/>
        <v>#VALUE!</v>
      </c>
      <c r="FC246" s="291" t="e">
        <f t="shared" si="1069"/>
        <v>#VALUE!</v>
      </c>
      <c r="FD246" s="291" t="e">
        <f t="shared" si="1069"/>
        <v>#VALUE!</v>
      </c>
      <c r="FE246" s="291" t="e">
        <f t="shared" si="1069"/>
        <v>#VALUE!</v>
      </c>
      <c r="FF246" s="291" t="e">
        <f t="shared" si="1069"/>
        <v>#VALUE!</v>
      </c>
      <c r="FG246" s="291" t="e">
        <f t="shared" si="1069"/>
        <v>#VALUE!</v>
      </c>
      <c r="FH246" s="291" t="e">
        <f t="shared" si="1069"/>
        <v>#VALUE!</v>
      </c>
      <c r="FI246" s="291" t="e">
        <f t="shared" si="1069"/>
        <v>#VALUE!</v>
      </c>
      <c r="FJ246" s="291" t="e">
        <f t="shared" si="1069"/>
        <v>#VALUE!</v>
      </c>
      <c r="FK246" s="291" t="e">
        <f t="shared" si="1069"/>
        <v>#VALUE!</v>
      </c>
      <c r="FL246" s="291" t="e">
        <f t="shared" si="1069"/>
        <v>#VALUE!</v>
      </c>
      <c r="FM246" s="291" t="e">
        <f t="shared" si="1069"/>
        <v>#VALUE!</v>
      </c>
      <c r="FN246" s="291" t="e">
        <f t="shared" si="1069"/>
        <v>#VALUE!</v>
      </c>
      <c r="FO246" s="291" t="e">
        <f t="shared" si="1069"/>
        <v>#VALUE!</v>
      </c>
      <c r="FP246" s="291" t="e">
        <f t="shared" si="1069"/>
        <v>#VALUE!</v>
      </c>
      <c r="FQ246" s="291" t="e">
        <f t="shared" ref="FQ246:IB246" si="1070">IF(FQ233="","",FQ233)</f>
        <v>#VALUE!</v>
      </c>
      <c r="FR246" s="291" t="e">
        <f t="shared" si="1070"/>
        <v>#VALUE!</v>
      </c>
      <c r="FS246" s="291" t="e">
        <f t="shared" si="1070"/>
        <v>#VALUE!</v>
      </c>
      <c r="FT246" s="291" t="e">
        <f t="shared" si="1070"/>
        <v>#VALUE!</v>
      </c>
      <c r="FU246" s="291" t="e">
        <f t="shared" si="1070"/>
        <v>#VALUE!</v>
      </c>
      <c r="FV246" s="291" t="e">
        <f t="shared" si="1070"/>
        <v>#VALUE!</v>
      </c>
      <c r="FW246" s="291" t="e">
        <f t="shared" si="1070"/>
        <v>#VALUE!</v>
      </c>
      <c r="FX246" s="291" t="e">
        <f t="shared" si="1070"/>
        <v>#VALUE!</v>
      </c>
      <c r="FY246" s="291" t="e">
        <f t="shared" si="1070"/>
        <v>#VALUE!</v>
      </c>
      <c r="FZ246" s="291" t="e">
        <f t="shared" si="1070"/>
        <v>#VALUE!</v>
      </c>
      <c r="GA246" s="291" t="e">
        <f t="shared" si="1070"/>
        <v>#VALUE!</v>
      </c>
      <c r="GB246" s="291" t="e">
        <f t="shared" si="1070"/>
        <v>#VALUE!</v>
      </c>
      <c r="GC246" s="291" t="e">
        <f t="shared" si="1070"/>
        <v>#VALUE!</v>
      </c>
      <c r="GD246" s="291" t="e">
        <f t="shared" si="1070"/>
        <v>#VALUE!</v>
      </c>
      <c r="GE246" s="291" t="e">
        <f t="shared" si="1070"/>
        <v>#VALUE!</v>
      </c>
      <c r="GF246" s="291" t="e">
        <f t="shared" si="1070"/>
        <v>#VALUE!</v>
      </c>
      <c r="GG246" s="291" t="e">
        <f t="shared" si="1070"/>
        <v>#VALUE!</v>
      </c>
      <c r="GH246" s="291" t="e">
        <f t="shared" si="1070"/>
        <v>#VALUE!</v>
      </c>
      <c r="GI246" s="291" t="e">
        <f t="shared" si="1070"/>
        <v>#VALUE!</v>
      </c>
      <c r="GJ246" s="291" t="e">
        <f t="shared" si="1070"/>
        <v>#VALUE!</v>
      </c>
      <c r="GK246" s="291" t="e">
        <f t="shared" si="1070"/>
        <v>#VALUE!</v>
      </c>
      <c r="GL246" s="291" t="e">
        <f t="shared" si="1070"/>
        <v>#VALUE!</v>
      </c>
      <c r="GM246" s="291" t="e">
        <f t="shared" si="1070"/>
        <v>#VALUE!</v>
      </c>
      <c r="GN246" s="291" t="e">
        <f t="shared" si="1070"/>
        <v>#VALUE!</v>
      </c>
      <c r="GO246" s="291" t="e">
        <f t="shared" si="1070"/>
        <v>#VALUE!</v>
      </c>
      <c r="GP246" s="291" t="e">
        <f t="shared" si="1070"/>
        <v>#VALUE!</v>
      </c>
      <c r="GQ246" s="291" t="e">
        <f t="shared" si="1070"/>
        <v>#VALUE!</v>
      </c>
      <c r="GR246" s="291" t="e">
        <f t="shared" si="1070"/>
        <v>#VALUE!</v>
      </c>
      <c r="GS246" s="291" t="e">
        <f t="shared" si="1070"/>
        <v>#VALUE!</v>
      </c>
      <c r="GT246" s="291" t="e">
        <f t="shared" si="1070"/>
        <v>#VALUE!</v>
      </c>
      <c r="GU246" s="291" t="e">
        <f t="shared" si="1070"/>
        <v>#VALUE!</v>
      </c>
      <c r="GV246" s="291" t="e">
        <f t="shared" si="1070"/>
        <v>#VALUE!</v>
      </c>
      <c r="GW246" s="291" t="e">
        <f t="shared" si="1070"/>
        <v>#VALUE!</v>
      </c>
      <c r="GX246" s="291" t="e">
        <f t="shared" si="1070"/>
        <v>#VALUE!</v>
      </c>
      <c r="GY246" s="291" t="e">
        <f t="shared" si="1070"/>
        <v>#VALUE!</v>
      </c>
      <c r="GZ246" s="291" t="e">
        <f t="shared" si="1070"/>
        <v>#VALUE!</v>
      </c>
      <c r="HA246" s="291" t="e">
        <f t="shared" si="1070"/>
        <v>#VALUE!</v>
      </c>
      <c r="HB246" s="291" t="e">
        <f t="shared" si="1070"/>
        <v>#VALUE!</v>
      </c>
      <c r="HC246" s="291" t="e">
        <f t="shared" si="1070"/>
        <v>#VALUE!</v>
      </c>
      <c r="HD246" s="291" t="e">
        <f t="shared" si="1070"/>
        <v>#VALUE!</v>
      </c>
      <c r="HE246" s="291" t="e">
        <f t="shared" si="1070"/>
        <v>#VALUE!</v>
      </c>
      <c r="HF246" s="291" t="e">
        <f t="shared" si="1070"/>
        <v>#VALUE!</v>
      </c>
      <c r="HG246" s="291" t="e">
        <f t="shared" si="1070"/>
        <v>#VALUE!</v>
      </c>
      <c r="HH246" s="291" t="e">
        <f t="shared" si="1070"/>
        <v>#VALUE!</v>
      </c>
      <c r="HI246" s="291" t="e">
        <f t="shared" si="1070"/>
        <v>#VALUE!</v>
      </c>
      <c r="HJ246" s="291" t="e">
        <f t="shared" si="1070"/>
        <v>#VALUE!</v>
      </c>
      <c r="HK246" s="291" t="e">
        <f t="shared" si="1070"/>
        <v>#VALUE!</v>
      </c>
      <c r="HL246" s="291" t="e">
        <f t="shared" si="1070"/>
        <v>#VALUE!</v>
      </c>
      <c r="HM246" s="291" t="e">
        <f t="shared" si="1070"/>
        <v>#VALUE!</v>
      </c>
      <c r="HN246" s="291" t="e">
        <f t="shared" si="1070"/>
        <v>#VALUE!</v>
      </c>
      <c r="HO246" s="291" t="e">
        <f t="shared" si="1070"/>
        <v>#VALUE!</v>
      </c>
      <c r="HP246" s="291" t="e">
        <f t="shared" si="1070"/>
        <v>#VALUE!</v>
      </c>
      <c r="HQ246" s="291" t="e">
        <f t="shared" si="1070"/>
        <v>#VALUE!</v>
      </c>
      <c r="HR246" s="291" t="e">
        <f t="shared" si="1070"/>
        <v>#VALUE!</v>
      </c>
      <c r="HS246" s="291" t="e">
        <f t="shared" si="1070"/>
        <v>#VALUE!</v>
      </c>
      <c r="HT246" s="291" t="e">
        <f t="shared" si="1070"/>
        <v>#VALUE!</v>
      </c>
      <c r="HU246" s="291" t="e">
        <f t="shared" si="1070"/>
        <v>#VALUE!</v>
      </c>
      <c r="HV246" s="291" t="e">
        <f t="shared" si="1070"/>
        <v>#VALUE!</v>
      </c>
      <c r="HW246" s="291" t="e">
        <f t="shared" si="1070"/>
        <v>#VALUE!</v>
      </c>
      <c r="HX246" s="291" t="e">
        <f t="shared" si="1070"/>
        <v>#VALUE!</v>
      </c>
      <c r="HY246" s="291" t="e">
        <f t="shared" si="1070"/>
        <v>#VALUE!</v>
      </c>
      <c r="HZ246" s="291" t="e">
        <f t="shared" si="1070"/>
        <v>#VALUE!</v>
      </c>
      <c r="IA246" s="291" t="e">
        <f t="shared" si="1070"/>
        <v>#VALUE!</v>
      </c>
      <c r="IB246" s="291" t="e">
        <f t="shared" si="1070"/>
        <v>#VALUE!</v>
      </c>
      <c r="IC246" s="291" t="e">
        <f t="shared" ref="IC246:KN246" si="1071">IF(IC233="","",IC233)</f>
        <v>#VALUE!</v>
      </c>
      <c r="ID246" s="291" t="e">
        <f t="shared" si="1071"/>
        <v>#VALUE!</v>
      </c>
      <c r="IE246" s="291" t="e">
        <f t="shared" si="1071"/>
        <v>#VALUE!</v>
      </c>
      <c r="IF246" s="291" t="e">
        <f t="shared" si="1071"/>
        <v>#VALUE!</v>
      </c>
      <c r="IG246" s="291" t="e">
        <f t="shared" si="1071"/>
        <v>#VALUE!</v>
      </c>
      <c r="IH246" s="291" t="e">
        <f t="shared" si="1071"/>
        <v>#VALUE!</v>
      </c>
      <c r="II246" s="291" t="e">
        <f t="shared" si="1071"/>
        <v>#VALUE!</v>
      </c>
      <c r="IJ246" s="291" t="e">
        <f t="shared" si="1071"/>
        <v>#VALUE!</v>
      </c>
      <c r="IK246" s="291" t="e">
        <f t="shared" si="1071"/>
        <v>#VALUE!</v>
      </c>
      <c r="IL246" s="291" t="e">
        <f t="shared" si="1071"/>
        <v>#VALUE!</v>
      </c>
      <c r="IM246" s="291" t="e">
        <f t="shared" si="1071"/>
        <v>#VALUE!</v>
      </c>
      <c r="IN246" s="291" t="e">
        <f t="shared" si="1071"/>
        <v>#VALUE!</v>
      </c>
      <c r="IO246" s="291" t="e">
        <f t="shared" si="1071"/>
        <v>#VALUE!</v>
      </c>
      <c r="IP246" s="291" t="e">
        <f t="shared" si="1071"/>
        <v>#VALUE!</v>
      </c>
      <c r="IQ246" s="291" t="e">
        <f t="shared" si="1071"/>
        <v>#VALUE!</v>
      </c>
      <c r="IR246" s="291" t="e">
        <f t="shared" si="1071"/>
        <v>#VALUE!</v>
      </c>
      <c r="IS246" s="291" t="e">
        <f t="shared" si="1071"/>
        <v>#VALUE!</v>
      </c>
      <c r="IT246" s="291" t="e">
        <f t="shared" si="1071"/>
        <v>#VALUE!</v>
      </c>
      <c r="IU246" s="291" t="e">
        <f t="shared" si="1071"/>
        <v>#VALUE!</v>
      </c>
      <c r="IV246" s="291" t="e">
        <f t="shared" si="1071"/>
        <v>#VALUE!</v>
      </c>
      <c r="IW246" s="291" t="e">
        <f t="shared" si="1071"/>
        <v>#VALUE!</v>
      </c>
      <c r="IX246" s="291" t="e">
        <f t="shared" si="1071"/>
        <v>#VALUE!</v>
      </c>
      <c r="IY246" s="291" t="e">
        <f t="shared" si="1071"/>
        <v>#VALUE!</v>
      </c>
      <c r="IZ246" s="291" t="e">
        <f t="shared" si="1071"/>
        <v>#VALUE!</v>
      </c>
      <c r="JA246" s="291" t="e">
        <f t="shared" si="1071"/>
        <v>#VALUE!</v>
      </c>
      <c r="JB246" s="291" t="e">
        <f t="shared" si="1071"/>
        <v>#VALUE!</v>
      </c>
      <c r="JC246" s="291" t="e">
        <f t="shared" si="1071"/>
        <v>#VALUE!</v>
      </c>
      <c r="JD246" s="291" t="e">
        <f t="shared" si="1071"/>
        <v>#VALUE!</v>
      </c>
      <c r="JE246" s="291" t="e">
        <f t="shared" si="1071"/>
        <v>#VALUE!</v>
      </c>
      <c r="JF246" s="291" t="e">
        <f t="shared" si="1071"/>
        <v>#VALUE!</v>
      </c>
      <c r="JG246" s="291" t="e">
        <f t="shared" si="1071"/>
        <v>#VALUE!</v>
      </c>
      <c r="JH246" s="291" t="e">
        <f t="shared" si="1071"/>
        <v>#VALUE!</v>
      </c>
      <c r="JI246" s="291" t="e">
        <f t="shared" si="1071"/>
        <v>#VALUE!</v>
      </c>
      <c r="JJ246" s="291" t="e">
        <f t="shared" si="1071"/>
        <v>#VALUE!</v>
      </c>
      <c r="JK246" s="291" t="e">
        <f t="shared" si="1071"/>
        <v>#VALUE!</v>
      </c>
      <c r="JL246" s="291" t="e">
        <f t="shared" si="1071"/>
        <v>#VALUE!</v>
      </c>
      <c r="JM246" s="291" t="e">
        <f t="shared" si="1071"/>
        <v>#VALUE!</v>
      </c>
      <c r="JN246" s="291" t="e">
        <f t="shared" si="1071"/>
        <v>#VALUE!</v>
      </c>
      <c r="JO246" s="291" t="e">
        <f t="shared" si="1071"/>
        <v>#VALUE!</v>
      </c>
      <c r="JP246" s="291" t="e">
        <f t="shared" si="1071"/>
        <v>#VALUE!</v>
      </c>
      <c r="JQ246" s="291" t="e">
        <f t="shared" si="1071"/>
        <v>#VALUE!</v>
      </c>
      <c r="JR246" s="291" t="e">
        <f t="shared" si="1071"/>
        <v>#VALUE!</v>
      </c>
      <c r="JS246" s="291" t="e">
        <f t="shared" si="1071"/>
        <v>#VALUE!</v>
      </c>
      <c r="JT246" s="291" t="e">
        <f t="shared" si="1071"/>
        <v>#VALUE!</v>
      </c>
      <c r="JU246" s="291" t="e">
        <f t="shared" si="1071"/>
        <v>#VALUE!</v>
      </c>
      <c r="JV246" s="291" t="e">
        <f t="shared" si="1071"/>
        <v>#VALUE!</v>
      </c>
      <c r="JW246" s="291" t="e">
        <f t="shared" si="1071"/>
        <v>#VALUE!</v>
      </c>
      <c r="JX246" s="291" t="e">
        <f t="shared" si="1071"/>
        <v>#VALUE!</v>
      </c>
      <c r="JY246" s="291" t="e">
        <f t="shared" si="1071"/>
        <v>#VALUE!</v>
      </c>
      <c r="JZ246" s="291" t="e">
        <f t="shared" si="1071"/>
        <v>#VALUE!</v>
      </c>
      <c r="KA246" s="291" t="e">
        <f t="shared" si="1071"/>
        <v>#VALUE!</v>
      </c>
      <c r="KB246" s="291" t="e">
        <f t="shared" si="1071"/>
        <v>#VALUE!</v>
      </c>
      <c r="KC246" s="291" t="e">
        <f t="shared" si="1071"/>
        <v>#VALUE!</v>
      </c>
      <c r="KD246" s="291" t="e">
        <f t="shared" si="1071"/>
        <v>#VALUE!</v>
      </c>
      <c r="KE246" s="291" t="e">
        <f t="shared" si="1071"/>
        <v>#VALUE!</v>
      </c>
      <c r="KF246" s="291" t="e">
        <f t="shared" si="1071"/>
        <v>#VALUE!</v>
      </c>
      <c r="KG246" s="291" t="e">
        <f t="shared" si="1071"/>
        <v>#VALUE!</v>
      </c>
      <c r="KH246" s="291" t="e">
        <f t="shared" si="1071"/>
        <v>#VALUE!</v>
      </c>
      <c r="KI246" s="291" t="e">
        <f t="shared" si="1071"/>
        <v>#VALUE!</v>
      </c>
      <c r="KJ246" s="291" t="e">
        <f t="shared" si="1071"/>
        <v>#VALUE!</v>
      </c>
      <c r="KK246" s="291" t="e">
        <f t="shared" si="1071"/>
        <v>#VALUE!</v>
      </c>
      <c r="KL246" s="291" t="e">
        <f t="shared" si="1071"/>
        <v>#VALUE!</v>
      </c>
      <c r="KM246" s="291" t="e">
        <f t="shared" si="1071"/>
        <v>#VALUE!</v>
      </c>
      <c r="KN246" s="291" t="e">
        <f t="shared" si="1071"/>
        <v>#VALUE!</v>
      </c>
      <c r="KO246" s="291" t="e">
        <f t="shared" ref="KO246:MZ246" si="1072">IF(KO233="","",KO233)</f>
        <v>#VALUE!</v>
      </c>
      <c r="KP246" s="291" t="e">
        <f t="shared" si="1072"/>
        <v>#VALUE!</v>
      </c>
      <c r="KQ246" s="291" t="e">
        <f t="shared" si="1072"/>
        <v>#VALUE!</v>
      </c>
      <c r="KR246" s="291" t="e">
        <f t="shared" si="1072"/>
        <v>#VALUE!</v>
      </c>
      <c r="KS246" s="291" t="e">
        <f t="shared" si="1072"/>
        <v>#VALUE!</v>
      </c>
      <c r="KT246" s="291" t="e">
        <f t="shared" si="1072"/>
        <v>#VALUE!</v>
      </c>
      <c r="KU246" s="291" t="e">
        <f t="shared" si="1072"/>
        <v>#VALUE!</v>
      </c>
      <c r="KV246" s="291" t="e">
        <f t="shared" si="1072"/>
        <v>#VALUE!</v>
      </c>
      <c r="KW246" s="291" t="e">
        <f t="shared" si="1072"/>
        <v>#VALUE!</v>
      </c>
      <c r="KX246" s="291" t="e">
        <f t="shared" si="1072"/>
        <v>#VALUE!</v>
      </c>
      <c r="KY246" s="291" t="e">
        <f t="shared" si="1072"/>
        <v>#VALUE!</v>
      </c>
      <c r="KZ246" s="291" t="e">
        <f t="shared" si="1072"/>
        <v>#VALUE!</v>
      </c>
      <c r="LA246" s="291" t="e">
        <f t="shared" si="1072"/>
        <v>#VALUE!</v>
      </c>
      <c r="LB246" s="291" t="e">
        <f t="shared" si="1072"/>
        <v>#VALUE!</v>
      </c>
      <c r="LC246" s="291" t="e">
        <f t="shared" si="1072"/>
        <v>#VALUE!</v>
      </c>
      <c r="LD246" s="291" t="e">
        <f t="shared" si="1072"/>
        <v>#VALUE!</v>
      </c>
      <c r="LE246" s="291" t="e">
        <f t="shared" si="1072"/>
        <v>#VALUE!</v>
      </c>
      <c r="LF246" s="291" t="e">
        <f t="shared" si="1072"/>
        <v>#VALUE!</v>
      </c>
      <c r="LG246" s="291" t="e">
        <f t="shared" si="1072"/>
        <v>#VALUE!</v>
      </c>
      <c r="LH246" s="291" t="e">
        <f t="shared" si="1072"/>
        <v>#VALUE!</v>
      </c>
      <c r="LI246" s="291" t="e">
        <f t="shared" si="1072"/>
        <v>#VALUE!</v>
      </c>
      <c r="LJ246" s="291" t="e">
        <f t="shared" si="1072"/>
        <v>#VALUE!</v>
      </c>
      <c r="LK246" s="291" t="e">
        <f t="shared" si="1072"/>
        <v>#VALUE!</v>
      </c>
      <c r="LL246" s="291" t="e">
        <f t="shared" si="1072"/>
        <v>#VALUE!</v>
      </c>
      <c r="LM246" s="291" t="e">
        <f t="shared" si="1072"/>
        <v>#VALUE!</v>
      </c>
      <c r="LN246" s="291" t="e">
        <f t="shared" si="1072"/>
        <v>#VALUE!</v>
      </c>
      <c r="LO246" s="291" t="e">
        <f t="shared" si="1072"/>
        <v>#VALUE!</v>
      </c>
      <c r="LP246" s="291" t="e">
        <f t="shared" si="1072"/>
        <v>#VALUE!</v>
      </c>
      <c r="LQ246" s="291" t="e">
        <f t="shared" si="1072"/>
        <v>#VALUE!</v>
      </c>
      <c r="LR246" s="291" t="e">
        <f t="shared" si="1072"/>
        <v>#VALUE!</v>
      </c>
      <c r="LS246" s="291" t="e">
        <f t="shared" si="1072"/>
        <v>#VALUE!</v>
      </c>
      <c r="LT246" s="291" t="e">
        <f t="shared" si="1072"/>
        <v>#VALUE!</v>
      </c>
      <c r="LU246" s="291" t="e">
        <f t="shared" si="1072"/>
        <v>#VALUE!</v>
      </c>
      <c r="LV246" s="291" t="e">
        <f t="shared" si="1072"/>
        <v>#VALUE!</v>
      </c>
      <c r="LW246" s="291" t="e">
        <f t="shared" si="1072"/>
        <v>#VALUE!</v>
      </c>
      <c r="LX246" s="291" t="e">
        <f t="shared" si="1072"/>
        <v>#VALUE!</v>
      </c>
      <c r="LY246" s="291" t="e">
        <f t="shared" si="1072"/>
        <v>#VALUE!</v>
      </c>
      <c r="LZ246" s="291" t="e">
        <f t="shared" si="1072"/>
        <v>#VALUE!</v>
      </c>
      <c r="MA246" s="291" t="e">
        <f t="shared" si="1072"/>
        <v>#VALUE!</v>
      </c>
      <c r="MB246" s="291" t="e">
        <f t="shared" si="1072"/>
        <v>#VALUE!</v>
      </c>
      <c r="MC246" s="291" t="e">
        <f t="shared" si="1072"/>
        <v>#VALUE!</v>
      </c>
      <c r="MD246" s="291" t="e">
        <f t="shared" si="1072"/>
        <v>#VALUE!</v>
      </c>
      <c r="ME246" s="291" t="e">
        <f t="shared" si="1072"/>
        <v>#VALUE!</v>
      </c>
      <c r="MF246" s="291" t="e">
        <f t="shared" si="1072"/>
        <v>#VALUE!</v>
      </c>
      <c r="MG246" s="291" t="e">
        <f t="shared" si="1072"/>
        <v>#VALUE!</v>
      </c>
      <c r="MH246" s="291" t="e">
        <f t="shared" si="1072"/>
        <v>#VALUE!</v>
      </c>
      <c r="MI246" s="291" t="e">
        <f t="shared" si="1072"/>
        <v>#VALUE!</v>
      </c>
      <c r="MJ246" s="291" t="e">
        <f t="shared" si="1072"/>
        <v>#VALUE!</v>
      </c>
      <c r="MK246" s="291" t="e">
        <f t="shared" si="1072"/>
        <v>#VALUE!</v>
      </c>
      <c r="ML246" s="291" t="e">
        <f t="shared" si="1072"/>
        <v>#VALUE!</v>
      </c>
      <c r="MM246" s="291" t="e">
        <f t="shared" si="1072"/>
        <v>#VALUE!</v>
      </c>
      <c r="MN246" s="291" t="e">
        <f t="shared" si="1072"/>
        <v>#VALUE!</v>
      </c>
      <c r="MO246" s="291" t="e">
        <f t="shared" si="1072"/>
        <v>#VALUE!</v>
      </c>
      <c r="MP246" s="291" t="e">
        <f t="shared" si="1072"/>
        <v>#VALUE!</v>
      </c>
      <c r="MQ246" s="291" t="e">
        <f t="shared" si="1072"/>
        <v>#VALUE!</v>
      </c>
      <c r="MR246" s="291" t="e">
        <f t="shared" si="1072"/>
        <v>#VALUE!</v>
      </c>
      <c r="MS246" s="291" t="e">
        <f t="shared" si="1072"/>
        <v>#VALUE!</v>
      </c>
      <c r="MT246" s="291" t="e">
        <f t="shared" si="1072"/>
        <v>#VALUE!</v>
      </c>
      <c r="MU246" s="291" t="e">
        <f t="shared" si="1072"/>
        <v>#VALUE!</v>
      </c>
      <c r="MV246" s="291" t="e">
        <f t="shared" si="1072"/>
        <v>#VALUE!</v>
      </c>
      <c r="MW246" s="291" t="e">
        <f t="shared" si="1072"/>
        <v>#VALUE!</v>
      </c>
      <c r="MX246" s="291" t="e">
        <f t="shared" si="1072"/>
        <v>#VALUE!</v>
      </c>
      <c r="MY246" s="291" t="e">
        <f t="shared" si="1072"/>
        <v>#VALUE!</v>
      </c>
      <c r="MZ246" s="291" t="e">
        <f t="shared" si="1072"/>
        <v>#VALUE!</v>
      </c>
      <c r="NA246" s="291" t="e">
        <f t="shared" ref="NA246:PL246" si="1073">IF(NA233="","",NA233)</f>
        <v>#VALUE!</v>
      </c>
      <c r="NB246" s="291" t="e">
        <f t="shared" si="1073"/>
        <v>#VALUE!</v>
      </c>
      <c r="NC246" s="291" t="e">
        <f t="shared" si="1073"/>
        <v>#VALUE!</v>
      </c>
      <c r="ND246" s="291" t="e">
        <f t="shared" si="1073"/>
        <v>#VALUE!</v>
      </c>
      <c r="NE246" s="291" t="e">
        <f t="shared" si="1073"/>
        <v>#VALUE!</v>
      </c>
      <c r="NF246" s="291" t="e">
        <f t="shared" si="1073"/>
        <v>#VALUE!</v>
      </c>
      <c r="NG246" s="291" t="e">
        <f t="shared" si="1073"/>
        <v>#VALUE!</v>
      </c>
      <c r="NH246" s="291" t="e">
        <f t="shared" si="1073"/>
        <v>#VALUE!</v>
      </c>
      <c r="NI246" s="291" t="e">
        <f t="shared" si="1073"/>
        <v>#VALUE!</v>
      </c>
      <c r="NJ246" s="291" t="e">
        <f t="shared" si="1073"/>
        <v>#VALUE!</v>
      </c>
      <c r="NK246" s="291" t="e">
        <f t="shared" si="1073"/>
        <v>#VALUE!</v>
      </c>
      <c r="NL246" s="291" t="e">
        <f t="shared" si="1073"/>
        <v>#VALUE!</v>
      </c>
      <c r="NM246" s="291" t="e">
        <f t="shared" si="1073"/>
        <v>#VALUE!</v>
      </c>
      <c r="NN246" s="291" t="e">
        <f t="shared" si="1073"/>
        <v>#VALUE!</v>
      </c>
      <c r="NO246" s="291" t="e">
        <f t="shared" si="1073"/>
        <v>#VALUE!</v>
      </c>
      <c r="NP246" s="291" t="e">
        <f t="shared" si="1073"/>
        <v>#VALUE!</v>
      </c>
      <c r="NQ246" s="291" t="e">
        <f t="shared" si="1073"/>
        <v>#VALUE!</v>
      </c>
      <c r="NR246" s="291" t="e">
        <f t="shared" si="1073"/>
        <v>#VALUE!</v>
      </c>
      <c r="NS246" s="291" t="e">
        <f t="shared" si="1073"/>
        <v>#VALUE!</v>
      </c>
      <c r="NT246" s="291" t="e">
        <f t="shared" si="1073"/>
        <v>#VALUE!</v>
      </c>
      <c r="NU246" s="291" t="e">
        <f t="shared" si="1073"/>
        <v>#VALUE!</v>
      </c>
      <c r="NV246" s="291" t="e">
        <f t="shared" si="1073"/>
        <v>#VALUE!</v>
      </c>
      <c r="NW246" s="291" t="e">
        <f t="shared" si="1073"/>
        <v>#VALUE!</v>
      </c>
      <c r="NX246" s="291" t="e">
        <f t="shared" si="1073"/>
        <v>#VALUE!</v>
      </c>
      <c r="NY246" s="291" t="e">
        <f t="shared" si="1073"/>
        <v>#VALUE!</v>
      </c>
      <c r="NZ246" s="291" t="e">
        <f t="shared" si="1073"/>
        <v>#VALUE!</v>
      </c>
      <c r="OA246" s="291" t="e">
        <f t="shared" si="1073"/>
        <v>#VALUE!</v>
      </c>
      <c r="OB246" s="291" t="e">
        <f t="shared" si="1073"/>
        <v>#VALUE!</v>
      </c>
      <c r="OC246" s="291" t="e">
        <f t="shared" si="1073"/>
        <v>#VALUE!</v>
      </c>
      <c r="OD246" s="291" t="e">
        <f t="shared" si="1073"/>
        <v>#VALUE!</v>
      </c>
      <c r="OE246" s="291" t="e">
        <f t="shared" si="1073"/>
        <v>#VALUE!</v>
      </c>
      <c r="OF246" s="291" t="e">
        <f t="shared" si="1073"/>
        <v>#VALUE!</v>
      </c>
      <c r="OG246" s="291" t="e">
        <f t="shared" si="1073"/>
        <v>#VALUE!</v>
      </c>
      <c r="OH246" s="291" t="e">
        <f t="shared" si="1073"/>
        <v>#VALUE!</v>
      </c>
      <c r="OI246" s="291" t="e">
        <f t="shared" si="1073"/>
        <v>#VALUE!</v>
      </c>
      <c r="OJ246" s="291" t="e">
        <f t="shared" si="1073"/>
        <v>#VALUE!</v>
      </c>
      <c r="OK246" s="291" t="e">
        <f t="shared" si="1073"/>
        <v>#VALUE!</v>
      </c>
      <c r="OL246" s="291" t="e">
        <f t="shared" si="1073"/>
        <v>#VALUE!</v>
      </c>
      <c r="OM246" s="291" t="e">
        <f t="shared" si="1073"/>
        <v>#VALUE!</v>
      </c>
      <c r="ON246" s="291" t="e">
        <f t="shared" si="1073"/>
        <v>#VALUE!</v>
      </c>
      <c r="OO246" s="291" t="e">
        <f t="shared" si="1073"/>
        <v>#VALUE!</v>
      </c>
      <c r="OP246" s="291" t="e">
        <f t="shared" si="1073"/>
        <v>#VALUE!</v>
      </c>
      <c r="OQ246" s="393" t="e">
        <f t="shared" si="1073"/>
        <v>#VALUE!</v>
      </c>
      <c r="OR246" s="393" t="e">
        <f t="shared" si="1073"/>
        <v>#VALUE!</v>
      </c>
      <c r="OS246" s="393" t="e">
        <f t="shared" si="1073"/>
        <v>#VALUE!</v>
      </c>
      <c r="OT246" s="393" t="e">
        <f t="shared" si="1073"/>
        <v>#VALUE!</v>
      </c>
      <c r="OU246" s="393" t="e">
        <f t="shared" si="1073"/>
        <v>#VALUE!</v>
      </c>
      <c r="OV246" s="393" t="e">
        <f t="shared" si="1073"/>
        <v>#VALUE!</v>
      </c>
      <c r="OW246" s="393" t="e">
        <f t="shared" si="1073"/>
        <v>#VALUE!</v>
      </c>
      <c r="OX246" s="393" t="e">
        <f t="shared" si="1073"/>
        <v>#VALUE!</v>
      </c>
      <c r="OY246" s="393" t="e">
        <f t="shared" si="1073"/>
        <v>#VALUE!</v>
      </c>
      <c r="OZ246" s="393" t="e">
        <f t="shared" si="1073"/>
        <v>#VALUE!</v>
      </c>
      <c r="PA246" s="393" t="e">
        <f t="shared" si="1073"/>
        <v>#VALUE!</v>
      </c>
      <c r="PB246" s="393" t="e">
        <f t="shared" si="1073"/>
        <v>#VALUE!</v>
      </c>
      <c r="PC246" s="393" t="e">
        <f t="shared" si="1073"/>
        <v>#VALUE!</v>
      </c>
      <c r="PD246" s="393" t="e">
        <f t="shared" si="1073"/>
        <v>#VALUE!</v>
      </c>
      <c r="PE246" s="393" t="e">
        <f t="shared" si="1073"/>
        <v>#VALUE!</v>
      </c>
      <c r="PF246" s="393" t="e">
        <f t="shared" si="1073"/>
        <v>#VALUE!</v>
      </c>
      <c r="PG246" s="393" t="e">
        <f t="shared" si="1073"/>
        <v>#VALUE!</v>
      </c>
      <c r="PH246" s="393" t="e">
        <f t="shared" si="1073"/>
        <v>#VALUE!</v>
      </c>
      <c r="PI246" s="393" t="e">
        <f t="shared" si="1073"/>
        <v>#VALUE!</v>
      </c>
      <c r="PJ246" s="393" t="e">
        <f t="shared" si="1073"/>
        <v>#VALUE!</v>
      </c>
      <c r="PK246" s="393" t="e">
        <f t="shared" si="1073"/>
        <v>#VALUE!</v>
      </c>
      <c r="PL246" s="393" t="e">
        <f t="shared" si="1073"/>
        <v>#VALUE!</v>
      </c>
      <c r="PM246" s="393" t="e">
        <f t="shared" ref="PM246:RX246" si="1074">IF(PM233="","",PM233)</f>
        <v>#VALUE!</v>
      </c>
      <c r="PN246" s="393" t="e">
        <f t="shared" si="1074"/>
        <v>#VALUE!</v>
      </c>
      <c r="PO246" s="393" t="e">
        <f t="shared" si="1074"/>
        <v>#VALUE!</v>
      </c>
      <c r="PP246" s="393" t="e">
        <f t="shared" si="1074"/>
        <v>#VALUE!</v>
      </c>
      <c r="PQ246" s="393" t="e">
        <f t="shared" si="1074"/>
        <v>#VALUE!</v>
      </c>
      <c r="PR246" s="393" t="e">
        <f t="shared" si="1074"/>
        <v>#VALUE!</v>
      </c>
      <c r="PS246" s="393" t="e">
        <f t="shared" si="1074"/>
        <v>#VALUE!</v>
      </c>
      <c r="PT246" s="393" t="e">
        <f t="shared" si="1074"/>
        <v>#VALUE!</v>
      </c>
      <c r="PU246" s="393" t="e">
        <f t="shared" si="1074"/>
        <v>#VALUE!</v>
      </c>
      <c r="PV246" s="393" t="e">
        <f t="shared" si="1074"/>
        <v>#VALUE!</v>
      </c>
      <c r="PW246" s="393" t="e">
        <f t="shared" si="1074"/>
        <v>#VALUE!</v>
      </c>
      <c r="PX246" s="393" t="e">
        <f t="shared" si="1074"/>
        <v>#VALUE!</v>
      </c>
      <c r="PY246" s="393" t="e">
        <f t="shared" si="1074"/>
        <v>#VALUE!</v>
      </c>
      <c r="PZ246" s="393" t="e">
        <f t="shared" si="1074"/>
        <v>#VALUE!</v>
      </c>
      <c r="QA246" s="393" t="e">
        <f t="shared" si="1074"/>
        <v>#VALUE!</v>
      </c>
      <c r="QB246" s="393" t="e">
        <f t="shared" si="1074"/>
        <v>#VALUE!</v>
      </c>
      <c r="QC246" s="393" t="e">
        <f t="shared" si="1074"/>
        <v>#VALUE!</v>
      </c>
      <c r="QD246" s="393" t="e">
        <f t="shared" si="1074"/>
        <v>#VALUE!</v>
      </c>
      <c r="QE246" s="393" t="e">
        <f t="shared" si="1074"/>
        <v>#VALUE!</v>
      </c>
      <c r="QF246" s="393" t="e">
        <f t="shared" si="1074"/>
        <v>#VALUE!</v>
      </c>
      <c r="QG246" s="393" t="e">
        <f t="shared" si="1074"/>
        <v>#VALUE!</v>
      </c>
      <c r="QH246" s="393" t="e">
        <f t="shared" si="1074"/>
        <v>#VALUE!</v>
      </c>
      <c r="QI246" s="393" t="e">
        <f t="shared" si="1074"/>
        <v>#VALUE!</v>
      </c>
      <c r="QJ246" s="393" t="e">
        <f t="shared" si="1074"/>
        <v>#VALUE!</v>
      </c>
      <c r="QK246" s="393" t="e">
        <f t="shared" si="1074"/>
        <v>#VALUE!</v>
      </c>
      <c r="QL246" s="393" t="e">
        <f t="shared" si="1074"/>
        <v>#VALUE!</v>
      </c>
      <c r="QM246" s="393" t="e">
        <f t="shared" si="1074"/>
        <v>#VALUE!</v>
      </c>
      <c r="QN246" s="393" t="e">
        <f t="shared" si="1074"/>
        <v>#VALUE!</v>
      </c>
      <c r="QO246" s="393" t="e">
        <f t="shared" si="1074"/>
        <v>#VALUE!</v>
      </c>
      <c r="QP246" s="393" t="e">
        <f t="shared" si="1074"/>
        <v>#VALUE!</v>
      </c>
      <c r="QQ246" s="393" t="e">
        <f t="shared" si="1074"/>
        <v>#VALUE!</v>
      </c>
      <c r="QR246" s="393" t="e">
        <f t="shared" si="1074"/>
        <v>#VALUE!</v>
      </c>
      <c r="QS246" s="393" t="e">
        <f t="shared" si="1074"/>
        <v>#VALUE!</v>
      </c>
      <c r="QT246" s="393" t="e">
        <f t="shared" si="1074"/>
        <v>#VALUE!</v>
      </c>
      <c r="QU246" s="393" t="e">
        <f t="shared" si="1074"/>
        <v>#VALUE!</v>
      </c>
      <c r="QV246" s="393" t="e">
        <f t="shared" si="1074"/>
        <v>#VALUE!</v>
      </c>
      <c r="QW246" s="393" t="e">
        <f t="shared" si="1074"/>
        <v>#VALUE!</v>
      </c>
      <c r="QX246" s="393" t="e">
        <f t="shared" si="1074"/>
        <v>#VALUE!</v>
      </c>
      <c r="QY246" s="393" t="e">
        <f t="shared" si="1074"/>
        <v>#VALUE!</v>
      </c>
      <c r="QZ246" s="393" t="e">
        <f t="shared" si="1074"/>
        <v>#VALUE!</v>
      </c>
      <c r="RA246" s="393" t="e">
        <f t="shared" si="1074"/>
        <v>#VALUE!</v>
      </c>
      <c r="RB246" s="393" t="e">
        <f t="shared" si="1074"/>
        <v>#VALUE!</v>
      </c>
      <c r="RC246" s="393" t="e">
        <f t="shared" si="1074"/>
        <v>#VALUE!</v>
      </c>
      <c r="RD246" s="393" t="e">
        <f t="shared" si="1074"/>
        <v>#VALUE!</v>
      </c>
      <c r="RE246" s="393" t="e">
        <f t="shared" si="1074"/>
        <v>#VALUE!</v>
      </c>
      <c r="RF246" s="393" t="e">
        <f t="shared" si="1074"/>
        <v>#VALUE!</v>
      </c>
      <c r="RG246" s="393" t="e">
        <f t="shared" si="1074"/>
        <v>#VALUE!</v>
      </c>
      <c r="RH246" s="393" t="e">
        <f t="shared" si="1074"/>
        <v>#VALUE!</v>
      </c>
      <c r="RI246" s="393" t="e">
        <f t="shared" si="1074"/>
        <v>#VALUE!</v>
      </c>
      <c r="RJ246" s="393" t="e">
        <f t="shared" si="1074"/>
        <v>#VALUE!</v>
      </c>
      <c r="RK246" s="393" t="e">
        <f t="shared" si="1074"/>
        <v>#VALUE!</v>
      </c>
      <c r="RL246" s="393" t="e">
        <f t="shared" si="1074"/>
        <v>#VALUE!</v>
      </c>
      <c r="RM246" s="393" t="e">
        <f t="shared" si="1074"/>
        <v>#VALUE!</v>
      </c>
      <c r="RN246" s="393" t="e">
        <f t="shared" si="1074"/>
        <v>#VALUE!</v>
      </c>
      <c r="RO246" s="393" t="e">
        <f t="shared" si="1074"/>
        <v>#VALUE!</v>
      </c>
      <c r="RP246" s="393" t="e">
        <f t="shared" si="1074"/>
        <v>#VALUE!</v>
      </c>
      <c r="RQ246" s="393" t="e">
        <f t="shared" si="1074"/>
        <v>#VALUE!</v>
      </c>
      <c r="RR246" s="393" t="e">
        <f t="shared" si="1074"/>
        <v>#VALUE!</v>
      </c>
      <c r="RS246" s="393" t="e">
        <f t="shared" si="1074"/>
        <v>#VALUE!</v>
      </c>
      <c r="RT246" s="393" t="e">
        <f t="shared" si="1074"/>
        <v>#VALUE!</v>
      </c>
      <c r="RU246" s="393" t="e">
        <f t="shared" si="1074"/>
        <v>#VALUE!</v>
      </c>
      <c r="RV246" s="393" t="e">
        <f t="shared" si="1074"/>
        <v>#VALUE!</v>
      </c>
      <c r="RW246" s="393" t="e">
        <f t="shared" si="1074"/>
        <v>#VALUE!</v>
      </c>
      <c r="RX246" s="393" t="e">
        <f t="shared" si="1074"/>
        <v>#VALUE!</v>
      </c>
      <c r="RY246" s="393" t="e">
        <f t="shared" ref="RY246:UJ246" si="1075">IF(RY233="","",RY233)</f>
        <v>#VALUE!</v>
      </c>
      <c r="RZ246" s="393" t="e">
        <f t="shared" si="1075"/>
        <v>#VALUE!</v>
      </c>
      <c r="SA246" s="393" t="e">
        <f t="shared" si="1075"/>
        <v>#VALUE!</v>
      </c>
      <c r="SB246" s="393" t="e">
        <f t="shared" si="1075"/>
        <v>#VALUE!</v>
      </c>
      <c r="SC246" s="393" t="e">
        <f t="shared" si="1075"/>
        <v>#VALUE!</v>
      </c>
      <c r="SD246" s="393" t="e">
        <f t="shared" si="1075"/>
        <v>#VALUE!</v>
      </c>
      <c r="SE246" s="393" t="e">
        <f t="shared" si="1075"/>
        <v>#VALUE!</v>
      </c>
      <c r="SF246" s="393" t="e">
        <f t="shared" si="1075"/>
        <v>#VALUE!</v>
      </c>
      <c r="SG246" s="393" t="e">
        <f t="shared" si="1075"/>
        <v>#VALUE!</v>
      </c>
      <c r="SH246" s="393" t="e">
        <f t="shared" si="1075"/>
        <v>#VALUE!</v>
      </c>
      <c r="SI246" s="393" t="e">
        <f t="shared" si="1075"/>
        <v>#VALUE!</v>
      </c>
      <c r="SJ246" s="393" t="e">
        <f t="shared" si="1075"/>
        <v>#VALUE!</v>
      </c>
      <c r="SK246" s="393" t="e">
        <f t="shared" si="1075"/>
        <v>#VALUE!</v>
      </c>
      <c r="SL246" s="393" t="e">
        <f t="shared" si="1075"/>
        <v>#VALUE!</v>
      </c>
      <c r="SM246" s="393" t="e">
        <f t="shared" si="1075"/>
        <v>#VALUE!</v>
      </c>
      <c r="SN246" s="393" t="e">
        <f t="shared" si="1075"/>
        <v>#VALUE!</v>
      </c>
      <c r="SO246" s="393" t="e">
        <f t="shared" si="1075"/>
        <v>#VALUE!</v>
      </c>
      <c r="SP246" s="393" t="e">
        <f t="shared" si="1075"/>
        <v>#VALUE!</v>
      </c>
      <c r="SQ246" s="393" t="e">
        <f t="shared" si="1075"/>
        <v>#VALUE!</v>
      </c>
      <c r="SR246" s="393" t="e">
        <f t="shared" si="1075"/>
        <v>#VALUE!</v>
      </c>
      <c r="SS246" s="393" t="e">
        <f t="shared" si="1075"/>
        <v>#VALUE!</v>
      </c>
      <c r="ST246" s="393" t="e">
        <f t="shared" si="1075"/>
        <v>#VALUE!</v>
      </c>
      <c r="SU246" s="393" t="e">
        <f t="shared" si="1075"/>
        <v>#VALUE!</v>
      </c>
      <c r="SV246" s="393" t="e">
        <f t="shared" si="1075"/>
        <v>#VALUE!</v>
      </c>
      <c r="SW246" s="393" t="e">
        <f t="shared" si="1075"/>
        <v>#VALUE!</v>
      </c>
      <c r="SX246" s="393" t="e">
        <f t="shared" si="1075"/>
        <v>#VALUE!</v>
      </c>
      <c r="SY246" s="393" t="e">
        <f t="shared" si="1075"/>
        <v>#VALUE!</v>
      </c>
      <c r="SZ246" s="393" t="e">
        <f t="shared" si="1075"/>
        <v>#VALUE!</v>
      </c>
      <c r="TA246" s="393" t="e">
        <f t="shared" si="1075"/>
        <v>#VALUE!</v>
      </c>
      <c r="TB246" s="393" t="e">
        <f t="shared" si="1075"/>
        <v>#VALUE!</v>
      </c>
      <c r="TC246" s="393" t="e">
        <f t="shared" si="1075"/>
        <v>#VALUE!</v>
      </c>
      <c r="TD246" s="393" t="e">
        <f t="shared" si="1075"/>
        <v>#VALUE!</v>
      </c>
      <c r="TE246" s="393" t="e">
        <f t="shared" si="1075"/>
        <v>#VALUE!</v>
      </c>
      <c r="TF246" s="393" t="e">
        <f t="shared" si="1075"/>
        <v>#VALUE!</v>
      </c>
      <c r="TG246" s="393" t="e">
        <f t="shared" si="1075"/>
        <v>#VALUE!</v>
      </c>
      <c r="TH246" s="393" t="e">
        <f t="shared" si="1075"/>
        <v>#VALUE!</v>
      </c>
      <c r="TI246" s="393" t="e">
        <f t="shared" si="1075"/>
        <v>#VALUE!</v>
      </c>
      <c r="TJ246" s="393" t="e">
        <f t="shared" si="1075"/>
        <v>#VALUE!</v>
      </c>
      <c r="TK246" s="393" t="e">
        <f t="shared" si="1075"/>
        <v>#VALUE!</v>
      </c>
      <c r="TL246" s="393" t="e">
        <f t="shared" si="1075"/>
        <v>#VALUE!</v>
      </c>
      <c r="TM246" s="393" t="e">
        <f t="shared" si="1075"/>
        <v>#VALUE!</v>
      </c>
      <c r="TN246" s="393" t="e">
        <f t="shared" si="1075"/>
        <v>#VALUE!</v>
      </c>
      <c r="TO246" s="393" t="e">
        <f t="shared" si="1075"/>
        <v>#VALUE!</v>
      </c>
      <c r="TP246" s="393" t="e">
        <f t="shared" si="1075"/>
        <v>#VALUE!</v>
      </c>
      <c r="TQ246" s="393" t="e">
        <f t="shared" si="1075"/>
        <v>#VALUE!</v>
      </c>
      <c r="TR246" s="393" t="e">
        <f t="shared" si="1075"/>
        <v>#VALUE!</v>
      </c>
      <c r="TS246" s="393" t="e">
        <f t="shared" si="1075"/>
        <v>#VALUE!</v>
      </c>
      <c r="TT246" s="393" t="e">
        <f t="shared" si="1075"/>
        <v>#VALUE!</v>
      </c>
      <c r="TU246" s="393" t="e">
        <f t="shared" si="1075"/>
        <v>#VALUE!</v>
      </c>
      <c r="TV246" s="393" t="e">
        <f t="shared" si="1075"/>
        <v>#VALUE!</v>
      </c>
      <c r="TW246" s="393" t="e">
        <f t="shared" si="1075"/>
        <v>#VALUE!</v>
      </c>
      <c r="TX246" s="393" t="e">
        <f t="shared" si="1075"/>
        <v>#VALUE!</v>
      </c>
      <c r="TY246" s="393" t="e">
        <f t="shared" si="1075"/>
        <v>#VALUE!</v>
      </c>
      <c r="TZ246" s="393" t="e">
        <f t="shared" si="1075"/>
        <v>#VALUE!</v>
      </c>
      <c r="UA246" s="393" t="e">
        <f t="shared" si="1075"/>
        <v>#VALUE!</v>
      </c>
      <c r="UB246" s="393" t="e">
        <f t="shared" si="1075"/>
        <v>#VALUE!</v>
      </c>
      <c r="UC246" s="393" t="e">
        <f t="shared" si="1075"/>
        <v>#VALUE!</v>
      </c>
      <c r="UD246" s="393" t="e">
        <f t="shared" si="1075"/>
        <v>#VALUE!</v>
      </c>
      <c r="UE246" s="393" t="e">
        <f t="shared" si="1075"/>
        <v>#VALUE!</v>
      </c>
      <c r="UF246" s="393" t="e">
        <f t="shared" si="1075"/>
        <v>#VALUE!</v>
      </c>
      <c r="UG246" s="393" t="e">
        <f t="shared" si="1075"/>
        <v>#VALUE!</v>
      </c>
      <c r="UH246" s="393" t="e">
        <f t="shared" si="1075"/>
        <v>#VALUE!</v>
      </c>
      <c r="UI246" s="393" t="e">
        <f t="shared" si="1075"/>
        <v>#VALUE!</v>
      </c>
      <c r="UJ246" s="393" t="e">
        <f t="shared" si="1075"/>
        <v>#VALUE!</v>
      </c>
      <c r="UK246" s="393" t="e">
        <f t="shared" ref="UK246:WI246" si="1076">IF(UK233="","",UK233)</f>
        <v>#VALUE!</v>
      </c>
      <c r="UL246" s="393" t="e">
        <f t="shared" si="1076"/>
        <v>#VALUE!</v>
      </c>
      <c r="UM246" s="393" t="e">
        <f t="shared" si="1076"/>
        <v>#VALUE!</v>
      </c>
      <c r="UN246" s="393" t="e">
        <f t="shared" si="1076"/>
        <v>#VALUE!</v>
      </c>
      <c r="UO246" s="393" t="e">
        <f t="shared" si="1076"/>
        <v>#VALUE!</v>
      </c>
      <c r="UP246" s="393" t="e">
        <f t="shared" si="1076"/>
        <v>#VALUE!</v>
      </c>
      <c r="UQ246" s="393" t="e">
        <f t="shared" si="1076"/>
        <v>#VALUE!</v>
      </c>
      <c r="UR246" s="393" t="e">
        <f t="shared" si="1076"/>
        <v>#VALUE!</v>
      </c>
      <c r="US246" s="393" t="e">
        <f t="shared" si="1076"/>
        <v>#VALUE!</v>
      </c>
      <c r="UT246" s="393" t="e">
        <f t="shared" si="1076"/>
        <v>#VALUE!</v>
      </c>
      <c r="UU246" s="393" t="e">
        <f t="shared" si="1076"/>
        <v>#VALUE!</v>
      </c>
      <c r="UV246" s="393" t="e">
        <f t="shared" si="1076"/>
        <v>#VALUE!</v>
      </c>
      <c r="UW246" s="393" t="e">
        <f t="shared" si="1076"/>
        <v>#VALUE!</v>
      </c>
      <c r="UX246" s="393" t="e">
        <f t="shared" si="1076"/>
        <v>#VALUE!</v>
      </c>
      <c r="UY246" s="393" t="e">
        <f t="shared" si="1076"/>
        <v>#VALUE!</v>
      </c>
      <c r="UZ246" s="393" t="e">
        <f t="shared" si="1076"/>
        <v>#VALUE!</v>
      </c>
      <c r="VA246" s="393" t="e">
        <f t="shared" si="1076"/>
        <v>#VALUE!</v>
      </c>
      <c r="VB246" s="393" t="e">
        <f t="shared" si="1076"/>
        <v>#VALUE!</v>
      </c>
      <c r="VC246" s="393" t="e">
        <f t="shared" si="1076"/>
        <v>#VALUE!</v>
      </c>
      <c r="VD246" s="393" t="e">
        <f t="shared" si="1076"/>
        <v>#VALUE!</v>
      </c>
      <c r="VE246" s="393" t="e">
        <f t="shared" si="1076"/>
        <v>#VALUE!</v>
      </c>
      <c r="VF246" s="393" t="e">
        <f t="shared" si="1076"/>
        <v>#VALUE!</v>
      </c>
      <c r="VG246" s="393" t="e">
        <f t="shared" si="1076"/>
        <v>#VALUE!</v>
      </c>
      <c r="VH246" s="393" t="e">
        <f t="shared" si="1076"/>
        <v>#VALUE!</v>
      </c>
      <c r="VI246" s="393" t="e">
        <f t="shared" si="1076"/>
        <v>#VALUE!</v>
      </c>
      <c r="VJ246" s="393" t="e">
        <f t="shared" si="1076"/>
        <v>#VALUE!</v>
      </c>
      <c r="VK246" s="393" t="e">
        <f t="shared" si="1076"/>
        <v>#VALUE!</v>
      </c>
      <c r="VL246" s="393" t="e">
        <f t="shared" si="1076"/>
        <v>#VALUE!</v>
      </c>
      <c r="VM246" s="393" t="e">
        <f t="shared" si="1076"/>
        <v>#VALUE!</v>
      </c>
      <c r="VN246" s="393" t="e">
        <f t="shared" si="1076"/>
        <v>#VALUE!</v>
      </c>
      <c r="VO246" s="393" t="e">
        <f t="shared" si="1076"/>
        <v>#VALUE!</v>
      </c>
      <c r="VP246" s="393" t="e">
        <f t="shared" si="1076"/>
        <v>#VALUE!</v>
      </c>
      <c r="VQ246" s="393" t="e">
        <f t="shared" si="1076"/>
        <v>#VALUE!</v>
      </c>
      <c r="VR246" s="393" t="e">
        <f t="shared" si="1076"/>
        <v>#VALUE!</v>
      </c>
      <c r="VS246" s="393" t="e">
        <f t="shared" si="1076"/>
        <v>#VALUE!</v>
      </c>
      <c r="VT246" s="393" t="e">
        <f t="shared" si="1076"/>
        <v>#VALUE!</v>
      </c>
      <c r="VU246" s="393" t="e">
        <f t="shared" si="1076"/>
        <v>#VALUE!</v>
      </c>
      <c r="VV246" s="393" t="e">
        <f t="shared" si="1076"/>
        <v>#VALUE!</v>
      </c>
      <c r="VW246" s="393" t="e">
        <f t="shared" si="1076"/>
        <v>#VALUE!</v>
      </c>
      <c r="VX246" s="393" t="e">
        <f t="shared" si="1076"/>
        <v>#VALUE!</v>
      </c>
      <c r="VY246" s="393" t="e">
        <f t="shared" si="1076"/>
        <v>#VALUE!</v>
      </c>
      <c r="VZ246" s="393" t="e">
        <f t="shared" si="1076"/>
        <v>#VALUE!</v>
      </c>
      <c r="WA246" s="393" t="e">
        <f t="shared" si="1076"/>
        <v>#VALUE!</v>
      </c>
      <c r="WB246" s="393" t="e">
        <f t="shared" si="1076"/>
        <v>#VALUE!</v>
      </c>
      <c r="WC246" s="393" t="e">
        <f t="shared" si="1076"/>
        <v>#VALUE!</v>
      </c>
      <c r="WD246" s="393" t="e">
        <f t="shared" si="1076"/>
        <v>#VALUE!</v>
      </c>
      <c r="WE246" s="393" t="e">
        <f t="shared" si="1076"/>
        <v>#VALUE!</v>
      </c>
      <c r="WF246" s="393" t="e">
        <f t="shared" si="1076"/>
        <v>#VALUE!</v>
      </c>
      <c r="WG246" s="393" t="e">
        <f t="shared" si="1076"/>
        <v>#VALUE!</v>
      </c>
      <c r="WH246" s="393" t="e">
        <f t="shared" si="1076"/>
        <v>#VALUE!</v>
      </c>
      <c r="WI246" s="291" t="e">
        <f t="shared" si="1076"/>
        <v>#VALUE!</v>
      </c>
    </row>
    <row r="247" spans="1:607">
      <c r="A247" s="348"/>
      <c r="B247" s="360" t="s">
        <v>979</v>
      </c>
      <c r="C247" s="348"/>
      <c r="D247" s="348"/>
      <c r="E247" s="348"/>
      <c r="F247" s="348"/>
      <c r="G247" s="361" t="str">
        <f t="shared" si="734"/>
        <v/>
      </c>
      <c r="H247" s="361" t="str">
        <f t="shared" si="735"/>
        <v/>
      </c>
      <c r="I247" s="397"/>
      <c r="J247" s="348"/>
      <c r="K247" s="348"/>
      <c r="L247" s="348"/>
      <c r="M247" s="348"/>
      <c r="N247" s="400"/>
      <c r="O247" s="400"/>
      <c r="P247" s="400"/>
      <c r="Q247" s="400"/>
      <c r="R247" s="400"/>
      <c r="S247" s="400"/>
      <c r="T247" s="400"/>
      <c r="U247" s="400"/>
      <c r="V247" s="400"/>
      <c r="W247" s="400"/>
      <c r="X247" s="400"/>
      <c r="Y247" s="400"/>
      <c r="Z247" s="400"/>
      <c r="AA247" s="400"/>
      <c r="AB247" s="400"/>
      <c r="AC247" s="400"/>
      <c r="AD247" s="400"/>
      <c r="AE247" s="400"/>
      <c r="AF247" s="400"/>
      <c r="AG247" s="400"/>
      <c r="AH247" s="400"/>
      <c r="AI247" s="400"/>
      <c r="AJ247" s="400"/>
      <c r="AK247" s="400"/>
      <c r="AL247" s="400"/>
      <c r="AM247" s="400"/>
      <c r="AN247" s="400"/>
      <c r="AO247" s="400"/>
      <c r="AP247" s="400"/>
      <c r="AQ247" s="400"/>
      <c r="AR247" s="400"/>
      <c r="AS247" s="400"/>
      <c r="AT247" s="400"/>
      <c r="AU247" s="400"/>
      <c r="AV247" s="400"/>
      <c r="AW247" s="400"/>
      <c r="AX247" s="400"/>
      <c r="AY247" s="400"/>
      <c r="AZ247" s="400"/>
      <c r="BA247" s="400"/>
      <c r="BB247" s="400"/>
      <c r="BC247" s="400"/>
      <c r="BD247" s="400"/>
      <c r="BE247" s="400"/>
      <c r="BF247" s="400"/>
      <c r="BG247" s="400"/>
      <c r="BH247" s="400"/>
      <c r="BI247" s="400"/>
      <c r="BJ247" s="400"/>
      <c r="BK247" s="400"/>
      <c r="BL247" s="400"/>
      <c r="BM247" s="400"/>
      <c r="BN247" s="400"/>
      <c r="BO247" s="400"/>
      <c r="BP247" s="400"/>
      <c r="BQ247" s="400"/>
      <c r="BR247" s="400"/>
      <c r="BS247" s="400"/>
      <c r="BT247" s="400"/>
      <c r="BU247" s="400"/>
      <c r="BV247" s="400"/>
      <c r="BW247" s="400"/>
      <c r="BX247" s="400"/>
      <c r="BY247" s="400"/>
      <c r="BZ247" s="400"/>
      <c r="CA247" s="400"/>
      <c r="CB247" s="400"/>
      <c r="CC247" s="400"/>
      <c r="CD247" s="400"/>
      <c r="CE247" s="400"/>
      <c r="CF247" s="400"/>
      <c r="CG247" s="400"/>
      <c r="CH247" s="400"/>
      <c r="CI247" s="400"/>
      <c r="CJ247" s="400"/>
      <c r="CK247" s="400"/>
      <c r="CL247" s="400"/>
      <c r="CM247" s="400"/>
      <c r="CN247" s="400"/>
      <c r="CO247" s="400"/>
      <c r="CP247" s="400"/>
      <c r="CQ247" s="400"/>
      <c r="CR247" s="400"/>
      <c r="CS247" s="400"/>
      <c r="CT247" s="400"/>
      <c r="CU247" s="400"/>
      <c r="CV247" s="400"/>
      <c r="CW247" s="400"/>
      <c r="CX247" s="400"/>
      <c r="CY247" s="400"/>
      <c r="CZ247" s="362"/>
      <c r="DA247" s="908" t="s">
        <v>1402</v>
      </c>
      <c r="DB247" s="908"/>
      <c r="DC247" s="908"/>
      <c r="DD247" s="295" t="s">
        <v>1403</v>
      </c>
      <c r="DE247" s="295" t="s">
        <v>1403</v>
      </c>
      <c r="DF247" s="295" t="s">
        <v>1403</v>
      </c>
      <c r="DG247" s="295" t="s">
        <v>1403</v>
      </c>
      <c r="DH247" s="295" t="s">
        <v>1403</v>
      </c>
      <c r="DI247" s="295" t="s">
        <v>1403</v>
      </c>
      <c r="DJ247" s="295" t="s">
        <v>1403</v>
      </c>
      <c r="DK247" s="295" t="s">
        <v>1403</v>
      </c>
      <c r="DL247" s="295" t="s">
        <v>1403</v>
      </c>
      <c r="DM247" s="295" t="s">
        <v>1403</v>
      </c>
      <c r="DN247" s="295" t="s">
        <v>1403</v>
      </c>
      <c r="DO247" s="295" t="s">
        <v>1403</v>
      </c>
      <c r="DP247" s="295" t="s">
        <v>1403</v>
      </c>
      <c r="DQ247" s="295" t="s">
        <v>1403</v>
      </c>
      <c r="DR247" s="295" t="s">
        <v>1403</v>
      </c>
      <c r="DS247" s="295" t="s">
        <v>1403</v>
      </c>
      <c r="DT247" s="295" t="s">
        <v>1403</v>
      </c>
      <c r="DU247" s="295" t="s">
        <v>1403</v>
      </c>
      <c r="DV247" s="295" t="s">
        <v>1403</v>
      </c>
      <c r="DW247" s="295" t="s">
        <v>1403</v>
      </c>
      <c r="DX247" s="374" t="s">
        <v>1403</v>
      </c>
      <c r="DY247" s="295" t="s">
        <v>1403</v>
      </c>
      <c r="DZ247" s="295" t="s">
        <v>1403</v>
      </c>
      <c r="EA247" s="295" t="s">
        <v>1403</v>
      </c>
      <c r="EB247" s="295" t="s">
        <v>1403</v>
      </c>
      <c r="EC247" s="295" t="s">
        <v>1403</v>
      </c>
      <c r="ED247" s="295" t="s">
        <v>1403</v>
      </c>
      <c r="EE247" s="295" t="s">
        <v>1403</v>
      </c>
      <c r="EF247" s="295" t="s">
        <v>1403</v>
      </c>
      <c r="EG247" s="295" t="s">
        <v>1403</v>
      </c>
      <c r="EH247" s="295" t="s">
        <v>1403</v>
      </c>
      <c r="EI247" s="295" t="s">
        <v>1403</v>
      </c>
      <c r="EJ247" s="295" t="s">
        <v>1403</v>
      </c>
      <c r="EK247" s="295" t="s">
        <v>1403</v>
      </c>
      <c r="EL247" s="295" t="s">
        <v>1403</v>
      </c>
      <c r="EM247" s="295" t="s">
        <v>1403</v>
      </c>
      <c r="EN247" s="295" t="s">
        <v>1403</v>
      </c>
      <c r="EO247" s="295" t="s">
        <v>1403</v>
      </c>
      <c r="EP247" s="295" t="s">
        <v>1403</v>
      </c>
      <c r="EQ247" s="295" t="s">
        <v>1403</v>
      </c>
      <c r="ER247" s="295" t="s">
        <v>1403</v>
      </c>
      <c r="ES247" s="295" t="s">
        <v>1403</v>
      </c>
      <c r="ET247" s="295" t="s">
        <v>1403</v>
      </c>
      <c r="EU247" s="295" t="s">
        <v>1403</v>
      </c>
      <c r="EV247" s="295" t="s">
        <v>1403</v>
      </c>
      <c r="EW247" s="295" t="s">
        <v>1403</v>
      </c>
      <c r="EX247" s="295" t="s">
        <v>1403</v>
      </c>
      <c r="EY247" s="295" t="s">
        <v>1403</v>
      </c>
      <c r="EZ247" s="295" t="s">
        <v>1403</v>
      </c>
      <c r="FA247" s="295" t="s">
        <v>1403</v>
      </c>
      <c r="FB247" s="295" t="s">
        <v>1403</v>
      </c>
      <c r="FC247" s="295" t="s">
        <v>1403</v>
      </c>
      <c r="FD247" s="295" t="s">
        <v>1403</v>
      </c>
      <c r="FE247" s="295" t="s">
        <v>1403</v>
      </c>
      <c r="FF247" s="295" t="s">
        <v>1403</v>
      </c>
      <c r="FG247" s="295" t="s">
        <v>1403</v>
      </c>
      <c r="FH247" s="295" t="s">
        <v>1403</v>
      </c>
      <c r="FI247" s="295" t="s">
        <v>1403</v>
      </c>
      <c r="FJ247" s="295" t="s">
        <v>1403</v>
      </c>
      <c r="FK247" s="295" t="s">
        <v>1403</v>
      </c>
      <c r="FL247" s="295" t="s">
        <v>1403</v>
      </c>
      <c r="FM247" s="295" t="s">
        <v>1403</v>
      </c>
      <c r="FN247" s="295" t="s">
        <v>1403</v>
      </c>
      <c r="FO247" s="295" t="s">
        <v>1403</v>
      </c>
      <c r="FP247" s="295" t="s">
        <v>1403</v>
      </c>
      <c r="FQ247" s="295" t="s">
        <v>1403</v>
      </c>
      <c r="FR247" s="295" t="s">
        <v>1403</v>
      </c>
      <c r="FS247" s="295" t="s">
        <v>1403</v>
      </c>
      <c r="FT247" s="295" t="s">
        <v>1403</v>
      </c>
      <c r="FU247" s="295" t="s">
        <v>1403</v>
      </c>
      <c r="FV247" s="295" t="s">
        <v>1403</v>
      </c>
      <c r="FW247" s="295" t="s">
        <v>1403</v>
      </c>
      <c r="FX247" s="295" t="s">
        <v>1403</v>
      </c>
      <c r="FY247" s="295" t="s">
        <v>1403</v>
      </c>
      <c r="FZ247" s="295" t="s">
        <v>1403</v>
      </c>
      <c r="GA247" s="295" t="s">
        <v>1403</v>
      </c>
      <c r="GB247" s="295" t="s">
        <v>1403</v>
      </c>
      <c r="GC247" s="295" t="s">
        <v>1403</v>
      </c>
      <c r="GD247" s="295" t="s">
        <v>1403</v>
      </c>
      <c r="GE247" s="295" t="s">
        <v>1403</v>
      </c>
      <c r="GF247" s="295" t="s">
        <v>1403</v>
      </c>
      <c r="GG247" s="295" t="s">
        <v>1403</v>
      </c>
      <c r="GH247" s="295" t="s">
        <v>1403</v>
      </c>
      <c r="GI247" s="295" t="s">
        <v>1403</v>
      </c>
      <c r="GJ247" s="295" t="s">
        <v>1403</v>
      </c>
      <c r="GK247" s="295" t="s">
        <v>1403</v>
      </c>
      <c r="GL247" s="295" t="s">
        <v>1403</v>
      </c>
      <c r="GM247" s="295" t="s">
        <v>1403</v>
      </c>
      <c r="GN247" s="295" t="s">
        <v>1403</v>
      </c>
      <c r="GO247" s="295" t="s">
        <v>1403</v>
      </c>
      <c r="GP247" s="295" t="s">
        <v>1403</v>
      </c>
      <c r="GQ247" s="295" t="s">
        <v>1403</v>
      </c>
      <c r="GR247" s="295" t="s">
        <v>1403</v>
      </c>
      <c r="GS247" s="295" t="s">
        <v>1403</v>
      </c>
      <c r="GT247" s="295" t="s">
        <v>1403</v>
      </c>
      <c r="GU247" s="295" t="s">
        <v>1403</v>
      </c>
      <c r="GV247" s="295" t="s">
        <v>1403</v>
      </c>
      <c r="GW247" s="295" t="s">
        <v>1403</v>
      </c>
      <c r="GX247" s="295" t="s">
        <v>1403</v>
      </c>
      <c r="GY247" s="295" t="s">
        <v>1403</v>
      </c>
      <c r="GZ247" s="295" t="s">
        <v>1403</v>
      </c>
      <c r="HA247" s="295" t="s">
        <v>1403</v>
      </c>
      <c r="HB247" s="295" t="s">
        <v>1403</v>
      </c>
      <c r="HC247" s="295" t="s">
        <v>1403</v>
      </c>
      <c r="HD247" s="295" t="s">
        <v>1403</v>
      </c>
      <c r="HE247" s="295" t="s">
        <v>1403</v>
      </c>
      <c r="HF247" s="295" t="s">
        <v>1403</v>
      </c>
      <c r="HG247" s="295" t="s">
        <v>1403</v>
      </c>
      <c r="HH247" s="295" t="s">
        <v>1403</v>
      </c>
      <c r="HI247" s="295" t="s">
        <v>1403</v>
      </c>
      <c r="HJ247" s="295" t="s">
        <v>1403</v>
      </c>
      <c r="HK247" s="295" t="s">
        <v>1403</v>
      </c>
      <c r="HL247" s="295" t="s">
        <v>1403</v>
      </c>
      <c r="HM247" s="295" t="s">
        <v>1403</v>
      </c>
      <c r="HN247" s="295" t="s">
        <v>1403</v>
      </c>
      <c r="HO247" s="295" t="s">
        <v>1403</v>
      </c>
      <c r="HP247" s="295" t="s">
        <v>1403</v>
      </c>
      <c r="HQ247" s="295" t="s">
        <v>1403</v>
      </c>
      <c r="HR247" s="295" t="s">
        <v>1403</v>
      </c>
      <c r="HS247" s="295" t="s">
        <v>1403</v>
      </c>
      <c r="HT247" s="295" t="s">
        <v>1403</v>
      </c>
      <c r="HU247" s="295" t="s">
        <v>1403</v>
      </c>
      <c r="HV247" s="295" t="s">
        <v>1403</v>
      </c>
      <c r="HW247" s="295" t="s">
        <v>1403</v>
      </c>
      <c r="HX247" s="295" t="s">
        <v>1403</v>
      </c>
      <c r="HY247" s="295" t="s">
        <v>1403</v>
      </c>
      <c r="HZ247" s="295" t="s">
        <v>1403</v>
      </c>
      <c r="IA247" s="295" t="s">
        <v>1403</v>
      </c>
      <c r="IB247" s="295" t="s">
        <v>1403</v>
      </c>
      <c r="IC247" s="295" t="s">
        <v>1403</v>
      </c>
      <c r="ID247" s="295" t="s">
        <v>1403</v>
      </c>
      <c r="IE247" s="295" t="s">
        <v>1403</v>
      </c>
      <c r="IF247" s="295" t="s">
        <v>1403</v>
      </c>
      <c r="IG247" s="295" t="s">
        <v>1403</v>
      </c>
      <c r="IH247" s="295" t="s">
        <v>1403</v>
      </c>
      <c r="II247" s="295" t="s">
        <v>1403</v>
      </c>
      <c r="IJ247" s="295" t="s">
        <v>1403</v>
      </c>
      <c r="IK247" s="295" t="s">
        <v>1403</v>
      </c>
      <c r="IL247" s="295" t="s">
        <v>1403</v>
      </c>
      <c r="IM247" s="295" t="s">
        <v>1403</v>
      </c>
      <c r="IN247" s="295" t="s">
        <v>1403</v>
      </c>
      <c r="IO247" s="295" t="s">
        <v>1403</v>
      </c>
      <c r="IP247" s="295" t="s">
        <v>1403</v>
      </c>
      <c r="IQ247" s="295" t="s">
        <v>1403</v>
      </c>
      <c r="IR247" s="295" t="s">
        <v>1403</v>
      </c>
      <c r="IS247" s="295" t="s">
        <v>1403</v>
      </c>
      <c r="IT247" s="295" t="s">
        <v>1403</v>
      </c>
      <c r="IU247" s="295" t="s">
        <v>1403</v>
      </c>
      <c r="IV247" s="295" t="s">
        <v>1403</v>
      </c>
      <c r="IW247" s="295" t="s">
        <v>1403</v>
      </c>
      <c r="IX247" s="295" t="s">
        <v>1403</v>
      </c>
      <c r="IY247" s="295" t="s">
        <v>1403</v>
      </c>
      <c r="IZ247" s="295" t="s">
        <v>1403</v>
      </c>
      <c r="JA247" s="295" t="s">
        <v>1403</v>
      </c>
      <c r="JB247" s="295" t="s">
        <v>1403</v>
      </c>
      <c r="JC247" s="295" t="s">
        <v>1403</v>
      </c>
      <c r="JD247" s="295" t="s">
        <v>1403</v>
      </c>
      <c r="JE247" s="295" t="s">
        <v>1403</v>
      </c>
      <c r="JF247" s="295" t="s">
        <v>1403</v>
      </c>
      <c r="JG247" s="295" t="s">
        <v>1403</v>
      </c>
      <c r="JH247" s="295" t="s">
        <v>1403</v>
      </c>
      <c r="JI247" s="295" t="s">
        <v>1403</v>
      </c>
      <c r="JJ247" s="295" t="s">
        <v>1403</v>
      </c>
      <c r="JK247" s="295" t="s">
        <v>1403</v>
      </c>
      <c r="JL247" s="295" t="s">
        <v>1403</v>
      </c>
      <c r="JM247" s="295" t="s">
        <v>1403</v>
      </c>
      <c r="JN247" s="295" t="s">
        <v>1403</v>
      </c>
      <c r="JO247" s="295" t="s">
        <v>1403</v>
      </c>
      <c r="JP247" s="295" t="s">
        <v>1403</v>
      </c>
      <c r="JQ247" s="295" t="s">
        <v>1403</v>
      </c>
      <c r="JR247" s="295" t="s">
        <v>1403</v>
      </c>
      <c r="JS247" s="295" t="s">
        <v>1403</v>
      </c>
      <c r="JT247" s="295" t="s">
        <v>1403</v>
      </c>
      <c r="JU247" s="295" t="s">
        <v>1403</v>
      </c>
      <c r="JV247" s="295" t="s">
        <v>1403</v>
      </c>
      <c r="JW247" s="295" t="s">
        <v>1403</v>
      </c>
      <c r="JX247" s="295" t="s">
        <v>1403</v>
      </c>
      <c r="JY247" s="295" t="s">
        <v>1403</v>
      </c>
      <c r="JZ247" s="295" t="s">
        <v>1403</v>
      </c>
      <c r="KA247" s="295" t="s">
        <v>1403</v>
      </c>
      <c r="KB247" s="295" t="s">
        <v>1403</v>
      </c>
      <c r="KC247" s="295" t="s">
        <v>1403</v>
      </c>
      <c r="KD247" s="295" t="s">
        <v>1403</v>
      </c>
      <c r="KE247" s="295" t="s">
        <v>1403</v>
      </c>
      <c r="KF247" s="295" t="s">
        <v>1403</v>
      </c>
      <c r="KG247" s="295" t="s">
        <v>1403</v>
      </c>
      <c r="KH247" s="295" t="s">
        <v>1403</v>
      </c>
      <c r="KI247" s="295" t="s">
        <v>1403</v>
      </c>
      <c r="KJ247" s="295" t="s">
        <v>1403</v>
      </c>
      <c r="KK247" s="295" t="s">
        <v>1403</v>
      </c>
      <c r="KL247" s="295" t="s">
        <v>1403</v>
      </c>
      <c r="KM247" s="295" t="s">
        <v>1403</v>
      </c>
      <c r="KN247" s="295" t="s">
        <v>1403</v>
      </c>
      <c r="KO247" s="295" t="s">
        <v>1403</v>
      </c>
      <c r="KP247" s="295" t="s">
        <v>1403</v>
      </c>
      <c r="KQ247" s="295" t="s">
        <v>1403</v>
      </c>
      <c r="KR247" s="295" t="s">
        <v>1403</v>
      </c>
      <c r="KS247" s="295" t="s">
        <v>1403</v>
      </c>
      <c r="KT247" s="295" t="s">
        <v>1403</v>
      </c>
      <c r="KU247" s="295" t="s">
        <v>1403</v>
      </c>
      <c r="KV247" s="295" t="s">
        <v>1403</v>
      </c>
      <c r="KW247" s="295" t="s">
        <v>1403</v>
      </c>
      <c r="KX247" s="295" t="s">
        <v>1403</v>
      </c>
      <c r="KY247" s="295" t="s">
        <v>1403</v>
      </c>
      <c r="KZ247" s="295" t="s">
        <v>1403</v>
      </c>
      <c r="LA247" s="295" t="s">
        <v>1403</v>
      </c>
      <c r="LB247" s="295" t="s">
        <v>1403</v>
      </c>
      <c r="LC247" s="295" t="s">
        <v>1403</v>
      </c>
      <c r="LD247" s="295" t="s">
        <v>1403</v>
      </c>
      <c r="LE247" s="295" t="s">
        <v>1403</v>
      </c>
      <c r="LF247" s="295" t="s">
        <v>1403</v>
      </c>
      <c r="LG247" s="295" t="s">
        <v>1403</v>
      </c>
      <c r="LH247" s="295" t="s">
        <v>1403</v>
      </c>
      <c r="LI247" s="295" t="s">
        <v>1403</v>
      </c>
      <c r="LJ247" s="295" t="s">
        <v>1403</v>
      </c>
      <c r="LK247" s="295" t="s">
        <v>1403</v>
      </c>
      <c r="LL247" s="295" t="s">
        <v>1403</v>
      </c>
      <c r="LM247" s="295" t="s">
        <v>1403</v>
      </c>
      <c r="LN247" s="295" t="s">
        <v>1403</v>
      </c>
      <c r="LO247" s="295" t="s">
        <v>1403</v>
      </c>
      <c r="LP247" s="295" t="s">
        <v>1403</v>
      </c>
      <c r="LQ247" s="295" t="s">
        <v>1403</v>
      </c>
      <c r="LR247" s="295" t="s">
        <v>1403</v>
      </c>
      <c r="LS247" s="295" t="s">
        <v>1403</v>
      </c>
      <c r="LT247" s="295" t="s">
        <v>1403</v>
      </c>
      <c r="LU247" s="295" t="s">
        <v>1403</v>
      </c>
      <c r="LV247" s="295" t="s">
        <v>1403</v>
      </c>
      <c r="LW247" s="295" t="s">
        <v>1403</v>
      </c>
      <c r="LX247" s="295" t="s">
        <v>1403</v>
      </c>
      <c r="LY247" s="295" t="s">
        <v>1403</v>
      </c>
      <c r="LZ247" s="295" t="s">
        <v>1403</v>
      </c>
      <c r="MA247" s="295" t="s">
        <v>1403</v>
      </c>
      <c r="MB247" s="295" t="s">
        <v>1403</v>
      </c>
      <c r="MC247" s="295" t="s">
        <v>1403</v>
      </c>
      <c r="MD247" s="295" t="s">
        <v>1403</v>
      </c>
      <c r="ME247" s="295" t="s">
        <v>1403</v>
      </c>
      <c r="MF247" s="295" t="s">
        <v>1403</v>
      </c>
      <c r="MG247" s="295" t="s">
        <v>1403</v>
      </c>
      <c r="MH247" s="295" t="s">
        <v>1403</v>
      </c>
      <c r="MI247" s="295" t="s">
        <v>1403</v>
      </c>
      <c r="MJ247" s="295" t="s">
        <v>1403</v>
      </c>
      <c r="MK247" s="295" t="s">
        <v>1403</v>
      </c>
      <c r="ML247" s="295" t="s">
        <v>1403</v>
      </c>
      <c r="MM247" s="295" t="s">
        <v>1403</v>
      </c>
      <c r="MN247" s="295" t="s">
        <v>1403</v>
      </c>
      <c r="MO247" s="295" t="s">
        <v>1403</v>
      </c>
      <c r="MP247" s="295" t="s">
        <v>1403</v>
      </c>
      <c r="MQ247" s="295" t="s">
        <v>1403</v>
      </c>
      <c r="MR247" s="295" t="s">
        <v>1403</v>
      </c>
      <c r="MS247" s="295" t="s">
        <v>1403</v>
      </c>
      <c r="MT247" s="295" t="s">
        <v>1403</v>
      </c>
      <c r="MU247" s="295" t="s">
        <v>1403</v>
      </c>
      <c r="MV247" s="295" t="s">
        <v>1403</v>
      </c>
      <c r="MW247" s="295" t="s">
        <v>1403</v>
      </c>
      <c r="MX247" s="295" t="s">
        <v>1403</v>
      </c>
      <c r="MY247" s="295" t="s">
        <v>1403</v>
      </c>
      <c r="MZ247" s="295" t="s">
        <v>1403</v>
      </c>
      <c r="NA247" s="295" t="s">
        <v>1403</v>
      </c>
      <c r="NB247" s="295" t="s">
        <v>1403</v>
      </c>
      <c r="NC247" s="295" t="s">
        <v>1403</v>
      </c>
      <c r="ND247" s="295" t="s">
        <v>1403</v>
      </c>
      <c r="NE247" s="295" t="s">
        <v>1403</v>
      </c>
      <c r="NF247" s="295" t="s">
        <v>1403</v>
      </c>
      <c r="NG247" s="295" t="s">
        <v>1403</v>
      </c>
      <c r="NH247" s="295" t="s">
        <v>1403</v>
      </c>
      <c r="NI247" s="295" t="s">
        <v>1403</v>
      </c>
      <c r="NJ247" s="295" t="s">
        <v>1403</v>
      </c>
      <c r="NK247" s="295" t="s">
        <v>1403</v>
      </c>
      <c r="NL247" s="295" t="s">
        <v>1403</v>
      </c>
      <c r="NM247" s="295" t="s">
        <v>1403</v>
      </c>
      <c r="NN247" s="295" t="s">
        <v>1403</v>
      </c>
      <c r="NO247" s="295" t="s">
        <v>1403</v>
      </c>
      <c r="NP247" s="295" t="s">
        <v>1403</v>
      </c>
      <c r="NQ247" s="295" t="s">
        <v>1403</v>
      </c>
      <c r="NR247" s="295" t="s">
        <v>1403</v>
      </c>
      <c r="NS247" s="295" t="s">
        <v>1403</v>
      </c>
      <c r="NT247" s="295" t="s">
        <v>1403</v>
      </c>
      <c r="NU247" s="295" t="s">
        <v>1403</v>
      </c>
      <c r="NV247" s="295" t="s">
        <v>1403</v>
      </c>
      <c r="NW247" s="295" t="s">
        <v>1403</v>
      </c>
      <c r="NX247" s="295" t="s">
        <v>1403</v>
      </c>
      <c r="NY247" s="295" t="s">
        <v>1403</v>
      </c>
      <c r="NZ247" s="295" t="s">
        <v>1403</v>
      </c>
      <c r="OA247" s="295" t="s">
        <v>1403</v>
      </c>
      <c r="OB247" s="295" t="s">
        <v>1403</v>
      </c>
      <c r="OC247" s="295" t="s">
        <v>1403</v>
      </c>
      <c r="OD247" s="295" t="s">
        <v>1403</v>
      </c>
      <c r="OE247" s="295" t="s">
        <v>1403</v>
      </c>
      <c r="OF247" s="295" t="s">
        <v>1403</v>
      </c>
      <c r="OG247" s="295" t="s">
        <v>1403</v>
      </c>
      <c r="OH247" s="295" t="s">
        <v>1403</v>
      </c>
      <c r="OI247" s="295" t="s">
        <v>1403</v>
      </c>
      <c r="OJ247" s="295" t="s">
        <v>1403</v>
      </c>
      <c r="OK247" s="295" t="s">
        <v>1403</v>
      </c>
      <c r="OL247" s="295" t="s">
        <v>1403</v>
      </c>
      <c r="OM247" s="295" t="s">
        <v>1403</v>
      </c>
      <c r="ON247" s="295" t="s">
        <v>1403</v>
      </c>
      <c r="OO247" s="295" t="s">
        <v>1403</v>
      </c>
      <c r="OP247" s="295" t="s">
        <v>1403</v>
      </c>
      <c r="OQ247" s="341" t="s">
        <v>1403</v>
      </c>
      <c r="OR247" s="341" t="s">
        <v>1403</v>
      </c>
      <c r="OS247" s="341" t="s">
        <v>1403</v>
      </c>
      <c r="OT247" s="341" t="s">
        <v>1403</v>
      </c>
      <c r="OU247" s="341" t="s">
        <v>1403</v>
      </c>
      <c r="OV247" s="341" t="s">
        <v>1403</v>
      </c>
      <c r="OW247" s="341" t="s">
        <v>1403</v>
      </c>
      <c r="OX247" s="341" t="s">
        <v>1403</v>
      </c>
      <c r="OY247" s="341" t="s">
        <v>1403</v>
      </c>
      <c r="OZ247" s="341" t="s">
        <v>1403</v>
      </c>
      <c r="PA247" s="341" t="s">
        <v>1403</v>
      </c>
      <c r="PB247" s="341" t="s">
        <v>1403</v>
      </c>
      <c r="PC247" s="341" t="s">
        <v>1403</v>
      </c>
      <c r="PD247" s="341" t="s">
        <v>1403</v>
      </c>
      <c r="PE247" s="341" t="s">
        <v>1403</v>
      </c>
      <c r="PF247" s="341" t="s">
        <v>1403</v>
      </c>
      <c r="PG247" s="341" t="s">
        <v>1403</v>
      </c>
      <c r="PH247" s="341" t="s">
        <v>1403</v>
      </c>
      <c r="PI247" s="341" t="s">
        <v>1403</v>
      </c>
      <c r="PJ247" s="341" t="s">
        <v>1403</v>
      </c>
      <c r="PK247" s="341" t="s">
        <v>1403</v>
      </c>
      <c r="PL247" s="341" t="s">
        <v>1403</v>
      </c>
      <c r="PM247" s="341" t="s">
        <v>1403</v>
      </c>
      <c r="PN247" s="341" t="s">
        <v>1403</v>
      </c>
      <c r="PO247" s="341" t="s">
        <v>1403</v>
      </c>
      <c r="PP247" s="341" t="s">
        <v>1403</v>
      </c>
      <c r="PQ247" s="341" t="s">
        <v>1403</v>
      </c>
      <c r="PR247" s="341" t="s">
        <v>1403</v>
      </c>
      <c r="PS247" s="341" t="s">
        <v>1403</v>
      </c>
      <c r="PT247" s="341" t="s">
        <v>1403</v>
      </c>
      <c r="PU247" s="341" t="s">
        <v>1403</v>
      </c>
      <c r="PV247" s="341" t="s">
        <v>1403</v>
      </c>
      <c r="PW247" s="341" t="s">
        <v>1403</v>
      </c>
      <c r="PX247" s="341" t="s">
        <v>1403</v>
      </c>
      <c r="PY247" s="341" t="s">
        <v>1403</v>
      </c>
      <c r="PZ247" s="341" t="s">
        <v>1403</v>
      </c>
      <c r="QA247" s="341" t="s">
        <v>1403</v>
      </c>
      <c r="QB247" s="341" t="s">
        <v>1403</v>
      </c>
      <c r="QC247" s="341" t="s">
        <v>1403</v>
      </c>
      <c r="QD247" s="341" t="s">
        <v>1403</v>
      </c>
      <c r="QE247" s="341" t="s">
        <v>1403</v>
      </c>
      <c r="QF247" s="341" t="s">
        <v>1403</v>
      </c>
      <c r="QG247" s="341" t="s">
        <v>1403</v>
      </c>
      <c r="QH247" s="341" t="s">
        <v>1403</v>
      </c>
      <c r="QI247" s="341" t="s">
        <v>1403</v>
      </c>
      <c r="QJ247" s="341" t="s">
        <v>1403</v>
      </c>
      <c r="QK247" s="341" t="s">
        <v>1403</v>
      </c>
      <c r="QL247" s="341" t="s">
        <v>1403</v>
      </c>
      <c r="QM247" s="341" t="s">
        <v>1403</v>
      </c>
      <c r="QN247" s="341" t="s">
        <v>1403</v>
      </c>
      <c r="QO247" s="341" t="s">
        <v>1403</v>
      </c>
      <c r="QP247" s="341" t="s">
        <v>1403</v>
      </c>
      <c r="QQ247" s="341" t="s">
        <v>1403</v>
      </c>
      <c r="QR247" s="341" t="s">
        <v>1403</v>
      </c>
      <c r="QS247" s="341" t="s">
        <v>1403</v>
      </c>
      <c r="QT247" s="341" t="s">
        <v>1403</v>
      </c>
      <c r="QU247" s="341" t="s">
        <v>1403</v>
      </c>
      <c r="QV247" s="341" t="s">
        <v>1403</v>
      </c>
      <c r="QW247" s="341" t="s">
        <v>1403</v>
      </c>
      <c r="QX247" s="341" t="s">
        <v>1403</v>
      </c>
      <c r="QY247" s="341" t="s">
        <v>1403</v>
      </c>
      <c r="QZ247" s="341" t="s">
        <v>1403</v>
      </c>
      <c r="RA247" s="341" t="s">
        <v>1403</v>
      </c>
      <c r="RB247" s="341" t="s">
        <v>1403</v>
      </c>
      <c r="RC247" s="341" t="s">
        <v>1403</v>
      </c>
      <c r="RD247" s="341" t="s">
        <v>1403</v>
      </c>
      <c r="RE247" s="341" t="s">
        <v>1403</v>
      </c>
      <c r="RF247" s="341" t="s">
        <v>1403</v>
      </c>
      <c r="RG247" s="341" t="s">
        <v>1403</v>
      </c>
      <c r="RH247" s="341" t="s">
        <v>1403</v>
      </c>
      <c r="RI247" s="341" t="s">
        <v>1403</v>
      </c>
      <c r="RJ247" s="341" t="s">
        <v>1403</v>
      </c>
      <c r="RK247" s="341" t="s">
        <v>1403</v>
      </c>
      <c r="RL247" s="341" t="s">
        <v>1403</v>
      </c>
      <c r="RM247" s="341" t="s">
        <v>1403</v>
      </c>
      <c r="RN247" s="341" t="s">
        <v>1403</v>
      </c>
      <c r="RO247" s="341" t="s">
        <v>1403</v>
      </c>
      <c r="RP247" s="341" t="s">
        <v>1403</v>
      </c>
      <c r="RQ247" s="341" t="s">
        <v>1403</v>
      </c>
      <c r="RR247" s="341" t="s">
        <v>1403</v>
      </c>
      <c r="RS247" s="341" t="s">
        <v>1403</v>
      </c>
      <c r="RT247" s="341" t="s">
        <v>1403</v>
      </c>
      <c r="RU247" s="341" t="s">
        <v>1403</v>
      </c>
      <c r="RV247" s="341" t="s">
        <v>1403</v>
      </c>
      <c r="RW247" s="341" t="s">
        <v>1403</v>
      </c>
      <c r="RX247" s="341" t="s">
        <v>1403</v>
      </c>
      <c r="RY247" s="341" t="s">
        <v>1403</v>
      </c>
      <c r="RZ247" s="341" t="s">
        <v>1403</v>
      </c>
      <c r="SA247" s="341" t="s">
        <v>1403</v>
      </c>
      <c r="SB247" s="341" t="s">
        <v>1403</v>
      </c>
      <c r="SC247" s="341" t="s">
        <v>1403</v>
      </c>
      <c r="SD247" s="341" t="s">
        <v>1403</v>
      </c>
      <c r="SE247" s="341" t="s">
        <v>1403</v>
      </c>
      <c r="SF247" s="341" t="s">
        <v>1403</v>
      </c>
      <c r="SG247" s="341" t="s">
        <v>1403</v>
      </c>
      <c r="SH247" s="341" t="s">
        <v>1403</v>
      </c>
      <c r="SI247" s="341" t="s">
        <v>1403</v>
      </c>
      <c r="SJ247" s="341" t="s">
        <v>1403</v>
      </c>
      <c r="SK247" s="341" t="s">
        <v>1403</v>
      </c>
      <c r="SL247" s="341" t="s">
        <v>1403</v>
      </c>
      <c r="SM247" s="341" t="s">
        <v>1403</v>
      </c>
      <c r="SN247" s="341" t="s">
        <v>1403</v>
      </c>
      <c r="SO247" s="341" t="s">
        <v>1403</v>
      </c>
      <c r="SP247" s="341" t="s">
        <v>1403</v>
      </c>
      <c r="SQ247" s="341" t="s">
        <v>1403</v>
      </c>
      <c r="SR247" s="341" t="s">
        <v>1403</v>
      </c>
      <c r="SS247" s="341" t="s">
        <v>1403</v>
      </c>
      <c r="ST247" s="341" t="s">
        <v>1403</v>
      </c>
      <c r="SU247" s="341" t="s">
        <v>1403</v>
      </c>
      <c r="SV247" s="341" t="s">
        <v>1403</v>
      </c>
      <c r="SW247" s="341" t="s">
        <v>1403</v>
      </c>
      <c r="SX247" s="341" t="s">
        <v>1403</v>
      </c>
      <c r="SY247" s="341" t="s">
        <v>1403</v>
      </c>
      <c r="SZ247" s="341" t="s">
        <v>1403</v>
      </c>
      <c r="TA247" s="341" t="s">
        <v>1403</v>
      </c>
      <c r="TB247" s="341" t="s">
        <v>1403</v>
      </c>
      <c r="TC247" s="341" t="s">
        <v>1403</v>
      </c>
      <c r="TD247" s="341" t="s">
        <v>1403</v>
      </c>
      <c r="TE247" s="341" t="s">
        <v>1403</v>
      </c>
      <c r="TF247" s="341" t="s">
        <v>1403</v>
      </c>
      <c r="TG247" s="341" t="s">
        <v>1403</v>
      </c>
      <c r="TH247" s="341" t="s">
        <v>1403</v>
      </c>
      <c r="TI247" s="341" t="s">
        <v>1403</v>
      </c>
      <c r="TJ247" s="341" t="s">
        <v>1403</v>
      </c>
      <c r="TK247" s="341" t="s">
        <v>1403</v>
      </c>
      <c r="TL247" s="341" t="s">
        <v>1403</v>
      </c>
      <c r="TM247" s="341" t="s">
        <v>1403</v>
      </c>
      <c r="TN247" s="341" t="s">
        <v>1403</v>
      </c>
      <c r="TO247" s="341" t="s">
        <v>1403</v>
      </c>
      <c r="TP247" s="341" t="s">
        <v>1403</v>
      </c>
      <c r="TQ247" s="341" t="s">
        <v>1403</v>
      </c>
      <c r="TR247" s="341" t="s">
        <v>1403</v>
      </c>
      <c r="TS247" s="341" t="s">
        <v>1403</v>
      </c>
      <c r="TT247" s="341" t="s">
        <v>1403</v>
      </c>
      <c r="TU247" s="341" t="s">
        <v>1403</v>
      </c>
      <c r="TV247" s="341" t="s">
        <v>1403</v>
      </c>
      <c r="TW247" s="341" t="s">
        <v>1403</v>
      </c>
      <c r="TX247" s="341" t="s">
        <v>1403</v>
      </c>
      <c r="TY247" s="341" t="s">
        <v>1403</v>
      </c>
      <c r="TZ247" s="341" t="s">
        <v>1403</v>
      </c>
      <c r="UA247" s="341" t="s">
        <v>1403</v>
      </c>
      <c r="UB247" s="341" t="s">
        <v>1403</v>
      </c>
      <c r="UC247" s="341" t="s">
        <v>1403</v>
      </c>
      <c r="UD247" s="341" t="s">
        <v>1403</v>
      </c>
      <c r="UE247" s="341" t="s">
        <v>1403</v>
      </c>
      <c r="UF247" s="341" t="s">
        <v>1403</v>
      </c>
      <c r="UG247" s="341" t="s">
        <v>1403</v>
      </c>
      <c r="UH247" s="341" t="s">
        <v>1403</v>
      </c>
      <c r="UI247" s="341" t="s">
        <v>1403</v>
      </c>
      <c r="UJ247" s="341" t="s">
        <v>1403</v>
      </c>
      <c r="UK247" s="341" t="s">
        <v>1403</v>
      </c>
      <c r="UL247" s="341" t="s">
        <v>1403</v>
      </c>
      <c r="UM247" s="341" t="s">
        <v>1403</v>
      </c>
      <c r="UN247" s="341" t="s">
        <v>1403</v>
      </c>
      <c r="UO247" s="341" t="s">
        <v>1403</v>
      </c>
      <c r="UP247" s="341" t="s">
        <v>1403</v>
      </c>
      <c r="UQ247" s="341" t="s">
        <v>1403</v>
      </c>
      <c r="UR247" s="341" t="s">
        <v>1403</v>
      </c>
      <c r="US247" s="341" t="s">
        <v>1403</v>
      </c>
      <c r="UT247" s="341" t="s">
        <v>1403</v>
      </c>
      <c r="UU247" s="341" t="s">
        <v>1403</v>
      </c>
      <c r="UV247" s="341" t="s">
        <v>1403</v>
      </c>
      <c r="UW247" s="341" t="s">
        <v>1403</v>
      </c>
      <c r="UX247" s="341" t="s">
        <v>1403</v>
      </c>
      <c r="UY247" s="341" t="s">
        <v>1403</v>
      </c>
      <c r="UZ247" s="341" t="s">
        <v>1403</v>
      </c>
      <c r="VA247" s="341" t="s">
        <v>1403</v>
      </c>
      <c r="VB247" s="341" t="s">
        <v>1403</v>
      </c>
      <c r="VC247" s="341" t="s">
        <v>1403</v>
      </c>
      <c r="VD247" s="341" t="s">
        <v>1403</v>
      </c>
      <c r="VE247" s="341" t="s">
        <v>1403</v>
      </c>
      <c r="VF247" s="341" t="s">
        <v>1403</v>
      </c>
      <c r="VG247" s="341" t="s">
        <v>1403</v>
      </c>
      <c r="VH247" s="341" t="s">
        <v>1403</v>
      </c>
      <c r="VI247" s="341" t="s">
        <v>1403</v>
      </c>
      <c r="VJ247" s="341" t="s">
        <v>1403</v>
      </c>
      <c r="VK247" s="341" t="s">
        <v>1403</v>
      </c>
      <c r="VL247" s="341" t="s">
        <v>1403</v>
      </c>
      <c r="VM247" s="341" t="s">
        <v>1403</v>
      </c>
      <c r="VN247" s="341" t="s">
        <v>1403</v>
      </c>
      <c r="VO247" s="341" t="s">
        <v>1403</v>
      </c>
      <c r="VP247" s="341" t="s">
        <v>1403</v>
      </c>
      <c r="VQ247" s="341" t="s">
        <v>1403</v>
      </c>
      <c r="VR247" s="341" t="s">
        <v>1403</v>
      </c>
      <c r="VS247" s="341" t="s">
        <v>1403</v>
      </c>
      <c r="VT247" s="341" t="s">
        <v>1403</v>
      </c>
      <c r="VU247" s="341" t="s">
        <v>1403</v>
      </c>
      <c r="VV247" s="341" t="s">
        <v>1403</v>
      </c>
      <c r="VW247" s="341" t="s">
        <v>1403</v>
      </c>
      <c r="VX247" s="341" t="s">
        <v>1403</v>
      </c>
      <c r="VY247" s="341" t="s">
        <v>1403</v>
      </c>
      <c r="VZ247" s="341" t="s">
        <v>1403</v>
      </c>
      <c r="WA247" s="341" t="s">
        <v>1403</v>
      </c>
      <c r="WB247" s="341" t="s">
        <v>1403</v>
      </c>
      <c r="WC247" s="341" t="s">
        <v>1403</v>
      </c>
      <c r="WD247" s="341" t="s">
        <v>1403</v>
      </c>
      <c r="WE247" s="341" t="s">
        <v>1403</v>
      </c>
      <c r="WF247" s="341" t="s">
        <v>1403</v>
      </c>
      <c r="WG247" s="341" t="s">
        <v>1403</v>
      </c>
      <c r="WH247" s="341" t="s">
        <v>1403</v>
      </c>
      <c r="WI247" s="295" t="s">
        <v>1403</v>
      </c>
    </row>
    <row r="248" spans="1:607" ht="14.25">
      <c r="A248" s="348"/>
      <c r="B248" s="360" t="s">
        <v>980</v>
      </c>
      <c r="C248" s="348"/>
      <c r="D248" s="348"/>
      <c r="E248" s="348"/>
      <c r="F248" s="348"/>
      <c r="G248" s="361" t="str">
        <f t="shared" si="734"/>
        <v/>
      </c>
      <c r="H248" s="361" t="str">
        <f t="shared" si="735"/>
        <v/>
      </c>
      <c r="I248" s="397"/>
      <c r="J248" s="348"/>
      <c r="K248" s="348"/>
      <c r="L248" s="348"/>
      <c r="M248" s="348"/>
      <c r="N248" s="400"/>
      <c r="O248" s="400"/>
      <c r="P248" s="400"/>
      <c r="Q248" s="400"/>
      <c r="R248" s="400"/>
      <c r="S248" s="400"/>
      <c r="T248" s="400"/>
      <c r="U248" s="400"/>
      <c r="V248" s="400"/>
      <c r="W248" s="400"/>
      <c r="X248" s="400"/>
      <c r="Y248" s="400"/>
      <c r="Z248" s="400"/>
      <c r="AA248" s="400"/>
      <c r="AB248" s="400"/>
      <c r="AC248" s="400"/>
      <c r="AD248" s="400"/>
      <c r="AE248" s="400"/>
      <c r="AF248" s="400"/>
      <c r="AG248" s="400"/>
      <c r="AH248" s="400"/>
      <c r="AI248" s="400"/>
      <c r="AJ248" s="400"/>
      <c r="AK248" s="400"/>
      <c r="AL248" s="400"/>
      <c r="AM248" s="400"/>
      <c r="AN248" s="400"/>
      <c r="AO248" s="400"/>
      <c r="AP248" s="400"/>
      <c r="AQ248" s="400"/>
      <c r="AR248" s="400"/>
      <c r="AS248" s="400"/>
      <c r="AT248" s="400"/>
      <c r="AU248" s="400"/>
      <c r="AV248" s="400"/>
      <c r="AW248" s="400"/>
      <c r="AX248" s="400"/>
      <c r="AY248" s="400"/>
      <c r="AZ248" s="400"/>
      <c r="BA248" s="400"/>
      <c r="BB248" s="400"/>
      <c r="BC248" s="400"/>
      <c r="BD248" s="400"/>
      <c r="BE248" s="400"/>
      <c r="BF248" s="400"/>
      <c r="BG248" s="400"/>
      <c r="BH248" s="400"/>
      <c r="BI248" s="400"/>
      <c r="BJ248" s="400"/>
      <c r="BK248" s="400"/>
      <c r="BL248" s="400"/>
      <c r="BM248" s="400"/>
      <c r="BN248" s="400"/>
      <c r="BO248" s="400"/>
      <c r="BP248" s="400"/>
      <c r="BQ248" s="400"/>
      <c r="BR248" s="400"/>
      <c r="BS248" s="400"/>
      <c r="BT248" s="400"/>
      <c r="BU248" s="400"/>
      <c r="BV248" s="400"/>
      <c r="BW248" s="400"/>
      <c r="BX248" s="400"/>
      <c r="BY248" s="400"/>
      <c r="BZ248" s="400"/>
      <c r="CA248" s="400"/>
      <c r="CB248" s="400"/>
      <c r="CC248" s="400"/>
      <c r="CD248" s="400"/>
      <c r="CE248" s="400"/>
      <c r="CF248" s="400"/>
      <c r="CG248" s="400"/>
      <c r="CH248" s="400"/>
      <c r="CI248" s="400"/>
      <c r="CJ248" s="400"/>
      <c r="CK248" s="400"/>
      <c r="CL248" s="400"/>
      <c r="CM248" s="400"/>
      <c r="CN248" s="400"/>
      <c r="CO248" s="400"/>
      <c r="CP248" s="400"/>
      <c r="CQ248" s="400"/>
      <c r="CR248" s="400"/>
      <c r="CS248" s="400"/>
      <c r="CT248" s="400"/>
      <c r="CU248" s="400"/>
      <c r="CV248" s="400"/>
      <c r="CW248" s="400"/>
      <c r="CX248" s="400"/>
      <c r="CY248" s="400"/>
      <c r="CZ248" s="362"/>
      <c r="DA248" s="908" t="s">
        <v>1404</v>
      </c>
      <c r="DB248" s="908"/>
      <c r="DC248" s="908"/>
      <c r="DD248" s="394" t="str">
        <f t="shared" ref="DD248:FO248" si="1077">IF(OR(DD7="",DD8=""),"",(MAX(DD14:DD103)-MIN(DD14:DD103))/(DD7-DD8))</f>
        <v/>
      </c>
      <c r="DE248" s="394" t="str">
        <f t="shared" si="1077"/>
        <v/>
      </c>
      <c r="DF248" s="394" t="str">
        <f t="shared" si="1077"/>
        <v/>
      </c>
      <c r="DG248" s="394" t="str">
        <f t="shared" si="1077"/>
        <v/>
      </c>
      <c r="DH248" s="394" t="str">
        <f t="shared" si="1077"/>
        <v/>
      </c>
      <c r="DI248" s="394" t="str">
        <f t="shared" si="1077"/>
        <v/>
      </c>
      <c r="DJ248" s="394" t="str">
        <f t="shared" si="1077"/>
        <v/>
      </c>
      <c r="DK248" s="394" t="str">
        <f t="shared" si="1077"/>
        <v/>
      </c>
      <c r="DL248" s="394" t="str">
        <f t="shared" si="1077"/>
        <v/>
      </c>
      <c r="DM248" s="394" t="str">
        <f t="shared" si="1077"/>
        <v/>
      </c>
      <c r="DN248" s="394" t="str">
        <f t="shared" si="1077"/>
        <v/>
      </c>
      <c r="DO248" s="394" t="str">
        <f t="shared" si="1077"/>
        <v/>
      </c>
      <c r="DP248" s="394" t="str">
        <f t="shared" si="1077"/>
        <v/>
      </c>
      <c r="DQ248" s="394" t="str">
        <f t="shared" si="1077"/>
        <v/>
      </c>
      <c r="DR248" s="394" t="str">
        <f t="shared" si="1077"/>
        <v/>
      </c>
      <c r="DS248" s="394" t="str">
        <f t="shared" si="1077"/>
        <v/>
      </c>
      <c r="DT248" s="394" t="str">
        <f t="shared" si="1077"/>
        <v/>
      </c>
      <c r="DU248" s="394" t="str">
        <f t="shared" si="1077"/>
        <v/>
      </c>
      <c r="DV248" s="394" t="str">
        <f t="shared" si="1077"/>
        <v/>
      </c>
      <c r="DW248" s="394" t="str">
        <f t="shared" si="1077"/>
        <v/>
      </c>
      <c r="DX248" s="394" t="str">
        <f t="shared" si="1077"/>
        <v/>
      </c>
      <c r="DY248" s="394" t="str">
        <f t="shared" si="1077"/>
        <v/>
      </c>
      <c r="DZ248" s="394" t="str">
        <f t="shared" si="1077"/>
        <v/>
      </c>
      <c r="EA248" s="394" t="str">
        <f t="shared" si="1077"/>
        <v/>
      </c>
      <c r="EB248" s="394" t="str">
        <f t="shared" si="1077"/>
        <v/>
      </c>
      <c r="EC248" s="394" t="str">
        <f t="shared" si="1077"/>
        <v/>
      </c>
      <c r="ED248" s="394" t="str">
        <f t="shared" si="1077"/>
        <v/>
      </c>
      <c r="EE248" s="394" t="str">
        <f t="shared" si="1077"/>
        <v/>
      </c>
      <c r="EF248" s="394" t="str">
        <f t="shared" si="1077"/>
        <v/>
      </c>
      <c r="EG248" s="394" t="str">
        <f t="shared" si="1077"/>
        <v/>
      </c>
      <c r="EH248" s="394" t="str">
        <f t="shared" si="1077"/>
        <v/>
      </c>
      <c r="EI248" s="394" t="str">
        <f t="shared" si="1077"/>
        <v/>
      </c>
      <c r="EJ248" s="394" t="str">
        <f t="shared" si="1077"/>
        <v/>
      </c>
      <c r="EK248" s="394" t="str">
        <f t="shared" si="1077"/>
        <v/>
      </c>
      <c r="EL248" s="394" t="str">
        <f t="shared" si="1077"/>
        <v/>
      </c>
      <c r="EM248" s="394" t="str">
        <f t="shared" si="1077"/>
        <v/>
      </c>
      <c r="EN248" s="394" t="str">
        <f t="shared" si="1077"/>
        <v/>
      </c>
      <c r="EO248" s="394" t="str">
        <f t="shared" si="1077"/>
        <v/>
      </c>
      <c r="EP248" s="394" t="str">
        <f t="shared" si="1077"/>
        <v/>
      </c>
      <c r="EQ248" s="394" t="str">
        <f t="shared" si="1077"/>
        <v/>
      </c>
      <c r="ER248" s="394" t="str">
        <f t="shared" si="1077"/>
        <v/>
      </c>
      <c r="ES248" s="394" t="str">
        <f t="shared" si="1077"/>
        <v/>
      </c>
      <c r="ET248" s="394" t="str">
        <f t="shared" si="1077"/>
        <v/>
      </c>
      <c r="EU248" s="394" t="str">
        <f t="shared" si="1077"/>
        <v/>
      </c>
      <c r="EV248" s="394" t="str">
        <f t="shared" si="1077"/>
        <v/>
      </c>
      <c r="EW248" s="394" t="str">
        <f t="shared" si="1077"/>
        <v/>
      </c>
      <c r="EX248" s="394" t="str">
        <f t="shared" si="1077"/>
        <v/>
      </c>
      <c r="EY248" s="394" t="str">
        <f t="shared" si="1077"/>
        <v/>
      </c>
      <c r="EZ248" s="394" t="str">
        <f t="shared" si="1077"/>
        <v/>
      </c>
      <c r="FA248" s="394" t="str">
        <f t="shared" si="1077"/>
        <v/>
      </c>
      <c r="FB248" s="394" t="str">
        <f t="shared" si="1077"/>
        <v/>
      </c>
      <c r="FC248" s="394" t="str">
        <f t="shared" si="1077"/>
        <v/>
      </c>
      <c r="FD248" s="394" t="str">
        <f t="shared" si="1077"/>
        <v/>
      </c>
      <c r="FE248" s="394" t="str">
        <f t="shared" si="1077"/>
        <v/>
      </c>
      <c r="FF248" s="394" t="str">
        <f t="shared" si="1077"/>
        <v/>
      </c>
      <c r="FG248" s="394" t="str">
        <f t="shared" si="1077"/>
        <v/>
      </c>
      <c r="FH248" s="394" t="str">
        <f t="shared" si="1077"/>
        <v/>
      </c>
      <c r="FI248" s="394" t="str">
        <f t="shared" si="1077"/>
        <v/>
      </c>
      <c r="FJ248" s="394" t="str">
        <f t="shared" si="1077"/>
        <v/>
      </c>
      <c r="FK248" s="394" t="str">
        <f t="shared" si="1077"/>
        <v/>
      </c>
      <c r="FL248" s="394" t="str">
        <f t="shared" si="1077"/>
        <v/>
      </c>
      <c r="FM248" s="394" t="str">
        <f t="shared" si="1077"/>
        <v/>
      </c>
      <c r="FN248" s="394" t="str">
        <f t="shared" si="1077"/>
        <v/>
      </c>
      <c r="FO248" s="394" t="str">
        <f t="shared" si="1077"/>
        <v/>
      </c>
      <c r="FP248" s="394" t="str">
        <f t="shared" ref="FP248:IA248" si="1078">IF(OR(FP7="",FP8=""),"",(MAX(FP14:FP103)-MIN(FP14:FP103))/(FP7-FP8))</f>
        <v/>
      </c>
      <c r="FQ248" s="394" t="str">
        <f t="shared" si="1078"/>
        <v/>
      </c>
      <c r="FR248" s="394" t="str">
        <f t="shared" si="1078"/>
        <v/>
      </c>
      <c r="FS248" s="394" t="str">
        <f t="shared" si="1078"/>
        <v/>
      </c>
      <c r="FT248" s="394" t="str">
        <f t="shared" si="1078"/>
        <v/>
      </c>
      <c r="FU248" s="394" t="str">
        <f t="shared" si="1078"/>
        <v/>
      </c>
      <c r="FV248" s="394" t="str">
        <f t="shared" si="1078"/>
        <v/>
      </c>
      <c r="FW248" s="394" t="str">
        <f t="shared" si="1078"/>
        <v/>
      </c>
      <c r="FX248" s="394" t="str">
        <f t="shared" si="1078"/>
        <v/>
      </c>
      <c r="FY248" s="394" t="str">
        <f t="shared" si="1078"/>
        <v/>
      </c>
      <c r="FZ248" s="394" t="str">
        <f t="shared" si="1078"/>
        <v/>
      </c>
      <c r="GA248" s="394" t="str">
        <f t="shared" si="1078"/>
        <v/>
      </c>
      <c r="GB248" s="394" t="str">
        <f t="shared" si="1078"/>
        <v/>
      </c>
      <c r="GC248" s="394" t="str">
        <f t="shared" si="1078"/>
        <v/>
      </c>
      <c r="GD248" s="394" t="str">
        <f t="shared" si="1078"/>
        <v/>
      </c>
      <c r="GE248" s="394" t="str">
        <f t="shared" si="1078"/>
        <v/>
      </c>
      <c r="GF248" s="394" t="str">
        <f t="shared" si="1078"/>
        <v/>
      </c>
      <c r="GG248" s="394" t="str">
        <f t="shared" si="1078"/>
        <v/>
      </c>
      <c r="GH248" s="394" t="str">
        <f t="shared" si="1078"/>
        <v/>
      </c>
      <c r="GI248" s="394" t="str">
        <f t="shared" si="1078"/>
        <v/>
      </c>
      <c r="GJ248" s="394" t="str">
        <f t="shared" si="1078"/>
        <v/>
      </c>
      <c r="GK248" s="394" t="str">
        <f t="shared" si="1078"/>
        <v/>
      </c>
      <c r="GL248" s="394" t="str">
        <f t="shared" si="1078"/>
        <v/>
      </c>
      <c r="GM248" s="394" t="str">
        <f t="shared" si="1078"/>
        <v/>
      </c>
      <c r="GN248" s="394" t="str">
        <f t="shared" si="1078"/>
        <v/>
      </c>
      <c r="GO248" s="394" t="str">
        <f t="shared" si="1078"/>
        <v/>
      </c>
      <c r="GP248" s="394" t="str">
        <f t="shared" si="1078"/>
        <v/>
      </c>
      <c r="GQ248" s="394" t="str">
        <f t="shared" si="1078"/>
        <v/>
      </c>
      <c r="GR248" s="394" t="str">
        <f t="shared" si="1078"/>
        <v/>
      </c>
      <c r="GS248" s="394" t="str">
        <f t="shared" si="1078"/>
        <v/>
      </c>
      <c r="GT248" s="394" t="str">
        <f t="shared" si="1078"/>
        <v/>
      </c>
      <c r="GU248" s="394" t="str">
        <f t="shared" si="1078"/>
        <v/>
      </c>
      <c r="GV248" s="394" t="str">
        <f t="shared" si="1078"/>
        <v/>
      </c>
      <c r="GW248" s="394" t="str">
        <f t="shared" si="1078"/>
        <v/>
      </c>
      <c r="GX248" s="394" t="str">
        <f t="shared" si="1078"/>
        <v/>
      </c>
      <c r="GY248" s="394" t="str">
        <f t="shared" si="1078"/>
        <v/>
      </c>
      <c r="GZ248" s="394" t="str">
        <f t="shared" si="1078"/>
        <v/>
      </c>
      <c r="HA248" s="394" t="str">
        <f t="shared" si="1078"/>
        <v/>
      </c>
      <c r="HB248" s="394" t="str">
        <f t="shared" si="1078"/>
        <v/>
      </c>
      <c r="HC248" s="394" t="str">
        <f t="shared" si="1078"/>
        <v/>
      </c>
      <c r="HD248" s="394" t="str">
        <f t="shared" si="1078"/>
        <v/>
      </c>
      <c r="HE248" s="394" t="str">
        <f t="shared" si="1078"/>
        <v/>
      </c>
      <c r="HF248" s="394" t="str">
        <f t="shared" si="1078"/>
        <v/>
      </c>
      <c r="HG248" s="394" t="str">
        <f t="shared" si="1078"/>
        <v/>
      </c>
      <c r="HH248" s="394" t="str">
        <f t="shared" si="1078"/>
        <v/>
      </c>
      <c r="HI248" s="394" t="str">
        <f t="shared" si="1078"/>
        <v/>
      </c>
      <c r="HJ248" s="394" t="str">
        <f t="shared" si="1078"/>
        <v/>
      </c>
      <c r="HK248" s="394" t="str">
        <f t="shared" si="1078"/>
        <v/>
      </c>
      <c r="HL248" s="394" t="str">
        <f t="shared" si="1078"/>
        <v/>
      </c>
      <c r="HM248" s="394" t="str">
        <f t="shared" si="1078"/>
        <v/>
      </c>
      <c r="HN248" s="394" t="str">
        <f t="shared" si="1078"/>
        <v/>
      </c>
      <c r="HO248" s="394" t="str">
        <f t="shared" si="1078"/>
        <v/>
      </c>
      <c r="HP248" s="394" t="str">
        <f t="shared" si="1078"/>
        <v/>
      </c>
      <c r="HQ248" s="394" t="str">
        <f t="shared" si="1078"/>
        <v/>
      </c>
      <c r="HR248" s="394" t="str">
        <f t="shared" si="1078"/>
        <v/>
      </c>
      <c r="HS248" s="394" t="str">
        <f t="shared" si="1078"/>
        <v/>
      </c>
      <c r="HT248" s="394" t="str">
        <f t="shared" si="1078"/>
        <v/>
      </c>
      <c r="HU248" s="394" t="str">
        <f t="shared" si="1078"/>
        <v/>
      </c>
      <c r="HV248" s="394" t="str">
        <f t="shared" si="1078"/>
        <v/>
      </c>
      <c r="HW248" s="394" t="str">
        <f t="shared" si="1078"/>
        <v/>
      </c>
      <c r="HX248" s="394" t="str">
        <f t="shared" si="1078"/>
        <v/>
      </c>
      <c r="HY248" s="394" t="str">
        <f t="shared" si="1078"/>
        <v/>
      </c>
      <c r="HZ248" s="394" t="str">
        <f t="shared" si="1078"/>
        <v/>
      </c>
      <c r="IA248" s="394" t="str">
        <f t="shared" si="1078"/>
        <v/>
      </c>
      <c r="IB248" s="394" t="str">
        <f t="shared" ref="IB248:KM248" si="1079">IF(OR(IB7="",IB8=""),"",(MAX(IB14:IB103)-MIN(IB14:IB103))/(IB7-IB8))</f>
        <v/>
      </c>
      <c r="IC248" s="394" t="str">
        <f t="shared" si="1079"/>
        <v/>
      </c>
      <c r="ID248" s="394" t="str">
        <f t="shared" si="1079"/>
        <v/>
      </c>
      <c r="IE248" s="394" t="str">
        <f t="shared" si="1079"/>
        <v/>
      </c>
      <c r="IF248" s="394" t="str">
        <f t="shared" si="1079"/>
        <v/>
      </c>
      <c r="IG248" s="394" t="str">
        <f t="shared" si="1079"/>
        <v/>
      </c>
      <c r="IH248" s="394" t="str">
        <f t="shared" si="1079"/>
        <v/>
      </c>
      <c r="II248" s="394" t="str">
        <f t="shared" si="1079"/>
        <v/>
      </c>
      <c r="IJ248" s="394" t="str">
        <f t="shared" si="1079"/>
        <v/>
      </c>
      <c r="IK248" s="394" t="str">
        <f t="shared" si="1079"/>
        <v/>
      </c>
      <c r="IL248" s="394" t="str">
        <f t="shared" si="1079"/>
        <v/>
      </c>
      <c r="IM248" s="394" t="str">
        <f t="shared" si="1079"/>
        <v/>
      </c>
      <c r="IN248" s="394" t="str">
        <f t="shared" si="1079"/>
        <v/>
      </c>
      <c r="IO248" s="394" t="str">
        <f t="shared" si="1079"/>
        <v/>
      </c>
      <c r="IP248" s="394" t="str">
        <f t="shared" si="1079"/>
        <v/>
      </c>
      <c r="IQ248" s="394" t="str">
        <f t="shared" si="1079"/>
        <v/>
      </c>
      <c r="IR248" s="394" t="str">
        <f t="shared" si="1079"/>
        <v/>
      </c>
      <c r="IS248" s="394" t="str">
        <f t="shared" si="1079"/>
        <v/>
      </c>
      <c r="IT248" s="394" t="str">
        <f t="shared" si="1079"/>
        <v/>
      </c>
      <c r="IU248" s="394" t="str">
        <f t="shared" si="1079"/>
        <v/>
      </c>
      <c r="IV248" s="394" t="str">
        <f t="shared" si="1079"/>
        <v/>
      </c>
      <c r="IW248" s="394" t="str">
        <f t="shared" si="1079"/>
        <v/>
      </c>
      <c r="IX248" s="394" t="str">
        <f t="shared" si="1079"/>
        <v/>
      </c>
      <c r="IY248" s="394" t="str">
        <f t="shared" si="1079"/>
        <v/>
      </c>
      <c r="IZ248" s="394" t="str">
        <f t="shared" si="1079"/>
        <v/>
      </c>
      <c r="JA248" s="394" t="str">
        <f t="shared" si="1079"/>
        <v/>
      </c>
      <c r="JB248" s="394" t="str">
        <f t="shared" si="1079"/>
        <v/>
      </c>
      <c r="JC248" s="394" t="str">
        <f t="shared" si="1079"/>
        <v/>
      </c>
      <c r="JD248" s="394" t="str">
        <f t="shared" si="1079"/>
        <v/>
      </c>
      <c r="JE248" s="394" t="str">
        <f t="shared" si="1079"/>
        <v/>
      </c>
      <c r="JF248" s="394" t="str">
        <f t="shared" si="1079"/>
        <v/>
      </c>
      <c r="JG248" s="394" t="str">
        <f t="shared" si="1079"/>
        <v/>
      </c>
      <c r="JH248" s="394" t="str">
        <f t="shared" si="1079"/>
        <v/>
      </c>
      <c r="JI248" s="394" t="str">
        <f t="shared" si="1079"/>
        <v/>
      </c>
      <c r="JJ248" s="394" t="str">
        <f t="shared" si="1079"/>
        <v/>
      </c>
      <c r="JK248" s="394" t="str">
        <f t="shared" si="1079"/>
        <v/>
      </c>
      <c r="JL248" s="394" t="str">
        <f t="shared" si="1079"/>
        <v/>
      </c>
      <c r="JM248" s="394" t="str">
        <f t="shared" si="1079"/>
        <v/>
      </c>
      <c r="JN248" s="394" t="str">
        <f t="shared" si="1079"/>
        <v/>
      </c>
      <c r="JO248" s="394" t="str">
        <f t="shared" si="1079"/>
        <v/>
      </c>
      <c r="JP248" s="394" t="str">
        <f t="shared" si="1079"/>
        <v/>
      </c>
      <c r="JQ248" s="394" t="str">
        <f t="shared" si="1079"/>
        <v/>
      </c>
      <c r="JR248" s="394" t="str">
        <f t="shared" si="1079"/>
        <v/>
      </c>
      <c r="JS248" s="394" t="str">
        <f t="shared" si="1079"/>
        <v/>
      </c>
      <c r="JT248" s="394" t="str">
        <f t="shared" si="1079"/>
        <v/>
      </c>
      <c r="JU248" s="394" t="str">
        <f t="shared" si="1079"/>
        <v/>
      </c>
      <c r="JV248" s="394" t="str">
        <f t="shared" si="1079"/>
        <v/>
      </c>
      <c r="JW248" s="394" t="str">
        <f t="shared" si="1079"/>
        <v/>
      </c>
      <c r="JX248" s="394" t="str">
        <f t="shared" si="1079"/>
        <v/>
      </c>
      <c r="JY248" s="394" t="str">
        <f t="shared" si="1079"/>
        <v/>
      </c>
      <c r="JZ248" s="394" t="str">
        <f t="shared" si="1079"/>
        <v/>
      </c>
      <c r="KA248" s="394" t="str">
        <f t="shared" si="1079"/>
        <v/>
      </c>
      <c r="KB248" s="394" t="str">
        <f t="shared" si="1079"/>
        <v/>
      </c>
      <c r="KC248" s="394" t="str">
        <f t="shared" si="1079"/>
        <v/>
      </c>
      <c r="KD248" s="394" t="str">
        <f t="shared" si="1079"/>
        <v/>
      </c>
      <c r="KE248" s="394" t="str">
        <f t="shared" si="1079"/>
        <v/>
      </c>
      <c r="KF248" s="394" t="str">
        <f t="shared" si="1079"/>
        <v/>
      </c>
      <c r="KG248" s="394" t="str">
        <f t="shared" si="1079"/>
        <v/>
      </c>
      <c r="KH248" s="394" t="str">
        <f t="shared" si="1079"/>
        <v/>
      </c>
      <c r="KI248" s="394" t="str">
        <f t="shared" si="1079"/>
        <v/>
      </c>
      <c r="KJ248" s="394" t="str">
        <f t="shared" si="1079"/>
        <v/>
      </c>
      <c r="KK248" s="394" t="str">
        <f t="shared" si="1079"/>
        <v/>
      </c>
      <c r="KL248" s="394" t="str">
        <f t="shared" si="1079"/>
        <v/>
      </c>
      <c r="KM248" s="394" t="str">
        <f t="shared" si="1079"/>
        <v/>
      </c>
      <c r="KN248" s="394" t="str">
        <f t="shared" ref="KN248:MY248" si="1080">IF(OR(KN7="",KN8=""),"",(MAX(KN14:KN103)-MIN(KN14:KN103))/(KN7-KN8))</f>
        <v/>
      </c>
      <c r="KO248" s="394" t="str">
        <f t="shared" si="1080"/>
        <v/>
      </c>
      <c r="KP248" s="394" t="str">
        <f t="shared" si="1080"/>
        <v/>
      </c>
      <c r="KQ248" s="394" t="str">
        <f t="shared" si="1080"/>
        <v/>
      </c>
      <c r="KR248" s="394" t="str">
        <f t="shared" si="1080"/>
        <v/>
      </c>
      <c r="KS248" s="394" t="str">
        <f t="shared" si="1080"/>
        <v/>
      </c>
      <c r="KT248" s="394" t="str">
        <f t="shared" si="1080"/>
        <v/>
      </c>
      <c r="KU248" s="394" t="str">
        <f t="shared" si="1080"/>
        <v/>
      </c>
      <c r="KV248" s="394" t="str">
        <f t="shared" si="1080"/>
        <v/>
      </c>
      <c r="KW248" s="394" t="str">
        <f t="shared" si="1080"/>
        <v/>
      </c>
      <c r="KX248" s="394" t="str">
        <f t="shared" si="1080"/>
        <v/>
      </c>
      <c r="KY248" s="394" t="str">
        <f t="shared" si="1080"/>
        <v/>
      </c>
      <c r="KZ248" s="394" t="str">
        <f t="shared" si="1080"/>
        <v/>
      </c>
      <c r="LA248" s="394" t="str">
        <f t="shared" si="1080"/>
        <v/>
      </c>
      <c r="LB248" s="394" t="str">
        <f t="shared" si="1080"/>
        <v/>
      </c>
      <c r="LC248" s="394" t="str">
        <f t="shared" si="1080"/>
        <v/>
      </c>
      <c r="LD248" s="394" t="str">
        <f t="shared" si="1080"/>
        <v/>
      </c>
      <c r="LE248" s="394" t="str">
        <f t="shared" si="1080"/>
        <v/>
      </c>
      <c r="LF248" s="394" t="str">
        <f t="shared" si="1080"/>
        <v/>
      </c>
      <c r="LG248" s="394" t="str">
        <f t="shared" si="1080"/>
        <v/>
      </c>
      <c r="LH248" s="394" t="str">
        <f t="shared" si="1080"/>
        <v/>
      </c>
      <c r="LI248" s="394" t="str">
        <f t="shared" si="1080"/>
        <v/>
      </c>
      <c r="LJ248" s="394" t="str">
        <f t="shared" si="1080"/>
        <v/>
      </c>
      <c r="LK248" s="394" t="str">
        <f t="shared" si="1080"/>
        <v/>
      </c>
      <c r="LL248" s="394" t="str">
        <f t="shared" si="1080"/>
        <v/>
      </c>
      <c r="LM248" s="394" t="str">
        <f t="shared" si="1080"/>
        <v/>
      </c>
      <c r="LN248" s="394" t="str">
        <f t="shared" si="1080"/>
        <v/>
      </c>
      <c r="LO248" s="394" t="str">
        <f t="shared" si="1080"/>
        <v/>
      </c>
      <c r="LP248" s="394" t="str">
        <f t="shared" si="1080"/>
        <v/>
      </c>
      <c r="LQ248" s="394" t="str">
        <f t="shared" si="1080"/>
        <v/>
      </c>
      <c r="LR248" s="394" t="str">
        <f t="shared" si="1080"/>
        <v/>
      </c>
      <c r="LS248" s="394" t="str">
        <f t="shared" si="1080"/>
        <v/>
      </c>
      <c r="LT248" s="394" t="str">
        <f t="shared" si="1080"/>
        <v/>
      </c>
      <c r="LU248" s="394" t="str">
        <f t="shared" si="1080"/>
        <v/>
      </c>
      <c r="LV248" s="394" t="str">
        <f t="shared" si="1080"/>
        <v/>
      </c>
      <c r="LW248" s="394" t="str">
        <f t="shared" si="1080"/>
        <v/>
      </c>
      <c r="LX248" s="394" t="str">
        <f t="shared" si="1080"/>
        <v/>
      </c>
      <c r="LY248" s="394" t="str">
        <f t="shared" si="1080"/>
        <v/>
      </c>
      <c r="LZ248" s="394" t="str">
        <f t="shared" si="1080"/>
        <v/>
      </c>
      <c r="MA248" s="394" t="str">
        <f t="shared" si="1080"/>
        <v/>
      </c>
      <c r="MB248" s="394" t="str">
        <f t="shared" si="1080"/>
        <v/>
      </c>
      <c r="MC248" s="394" t="str">
        <f t="shared" si="1080"/>
        <v/>
      </c>
      <c r="MD248" s="394" t="str">
        <f t="shared" si="1080"/>
        <v/>
      </c>
      <c r="ME248" s="394" t="str">
        <f t="shared" si="1080"/>
        <v/>
      </c>
      <c r="MF248" s="394" t="str">
        <f t="shared" si="1080"/>
        <v/>
      </c>
      <c r="MG248" s="394" t="str">
        <f t="shared" si="1080"/>
        <v/>
      </c>
      <c r="MH248" s="394" t="str">
        <f t="shared" si="1080"/>
        <v/>
      </c>
      <c r="MI248" s="394" t="str">
        <f t="shared" si="1080"/>
        <v/>
      </c>
      <c r="MJ248" s="394" t="str">
        <f t="shared" si="1080"/>
        <v/>
      </c>
      <c r="MK248" s="394" t="str">
        <f t="shared" si="1080"/>
        <v/>
      </c>
      <c r="ML248" s="394" t="str">
        <f t="shared" si="1080"/>
        <v/>
      </c>
      <c r="MM248" s="394" t="str">
        <f t="shared" si="1080"/>
        <v/>
      </c>
      <c r="MN248" s="394" t="str">
        <f t="shared" si="1080"/>
        <v/>
      </c>
      <c r="MO248" s="394" t="str">
        <f t="shared" si="1080"/>
        <v/>
      </c>
      <c r="MP248" s="394" t="str">
        <f t="shared" si="1080"/>
        <v/>
      </c>
      <c r="MQ248" s="394" t="str">
        <f t="shared" si="1080"/>
        <v/>
      </c>
      <c r="MR248" s="394" t="str">
        <f t="shared" si="1080"/>
        <v/>
      </c>
      <c r="MS248" s="394" t="str">
        <f t="shared" si="1080"/>
        <v/>
      </c>
      <c r="MT248" s="394" t="str">
        <f t="shared" si="1080"/>
        <v/>
      </c>
      <c r="MU248" s="394" t="str">
        <f t="shared" si="1080"/>
        <v/>
      </c>
      <c r="MV248" s="394" t="str">
        <f t="shared" si="1080"/>
        <v/>
      </c>
      <c r="MW248" s="394" t="str">
        <f t="shared" si="1080"/>
        <v/>
      </c>
      <c r="MX248" s="394" t="str">
        <f t="shared" si="1080"/>
        <v/>
      </c>
      <c r="MY248" s="394" t="str">
        <f t="shared" si="1080"/>
        <v/>
      </c>
      <c r="MZ248" s="394" t="str">
        <f t="shared" ref="MZ248:PK248" si="1081">IF(OR(MZ7="",MZ8=""),"",(MAX(MZ14:MZ103)-MIN(MZ14:MZ103))/(MZ7-MZ8))</f>
        <v/>
      </c>
      <c r="NA248" s="394" t="str">
        <f t="shared" si="1081"/>
        <v/>
      </c>
      <c r="NB248" s="394" t="str">
        <f t="shared" si="1081"/>
        <v/>
      </c>
      <c r="NC248" s="394" t="str">
        <f t="shared" si="1081"/>
        <v/>
      </c>
      <c r="ND248" s="394" t="str">
        <f t="shared" si="1081"/>
        <v/>
      </c>
      <c r="NE248" s="394" t="str">
        <f t="shared" si="1081"/>
        <v/>
      </c>
      <c r="NF248" s="394" t="str">
        <f t="shared" si="1081"/>
        <v/>
      </c>
      <c r="NG248" s="394" t="str">
        <f t="shared" si="1081"/>
        <v/>
      </c>
      <c r="NH248" s="394" t="str">
        <f t="shared" si="1081"/>
        <v/>
      </c>
      <c r="NI248" s="394" t="str">
        <f t="shared" si="1081"/>
        <v/>
      </c>
      <c r="NJ248" s="394" t="str">
        <f t="shared" si="1081"/>
        <v/>
      </c>
      <c r="NK248" s="394" t="str">
        <f t="shared" si="1081"/>
        <v/>
      </c>
      <c r="NL248" s="394" t="str">
        <f t="shared" si="1081"/>
        <v/>
      </c>
      <c r="NM248" s="394" t="str">
        <f t="shared" si="1081"/>
        <v/>
      </c>
      <c r="NN248" s="394" t="str">
        <f t="shared" si="1081"/>
        <v/>
      </c>
      <c r="NO248" s="394" t="str">
        <f t="shared" si="1081"/>
        <v/>
      </c>
      <c r="NP248" s="394" t="str">
        <f t="shared" si="1081"/>
        <v/>
      </c>
      <c r="NQ248" s="394" t="str">
        <f t="shared" si="1081"/>
        <v/>
      </c>
      <c r="NR248" s="394" t="str">
        <f t="shared" si="1081"/>
        <v/>
      </c>
      <c r="NS248" s="394" t="str">
        <f t="shared" si="1081"/>
        <v/>
      </c>
      <c r="NT248" s="394" t="str">
        <f t="shared" si="1081"/>
        <v/>
      </c>
      <c r="NU248" s="394" t="str">
        <f t="shared" si="1081"/>
        <v/>
      </c>
      <c r="NV248" s="394" t="str">
        <f t="shared" si="1081"/>
        <v/>
      </c>
      <c r="NW248" s="394" t="str">
        <f t="shared" si="1081"/>
        <v/>
      </c>
      <c r="NX248" s="394" t="str">
        <f t="shared" si="1081"/>
        <v/>
      </c>
      <c r="NY248" s="394" t="str">
        <f t="shared" si="1081"/>
        <v/>
      </c>
      <c r="NZ248" s="394" t="str">
        <f t="shared" si="1081"/>
        <v/>
      </c>
      <c r="OA248" s="394" t="str">
        <f t="shared" si="1081"/>
        <v/>
      </c>
      <c r="OB248" s="394" t="str">
        <f t="shared" si="1081"/>
        <v/>
      </c>
      <c r="OC248" s="394" t="str">
        <f t="shared" si="1081"/>
        <v/>
      </c>
      <c r="OD248" s="394" t="str">
        <f t="shared" si="1081"/>
        <v/>
      </c>
      <c r="OE248" s="394" t="str">
        <f t="shared" si="1081"/>
        <v/>
      </c>
      <c r="OF248" s="394" t="str">
        <f t="shared" si="1081"/>
        <v/>
      </c>
      <c r="OG248" s="394" t="str">
        <f t="shared" si="1081"/>
        <v/>
      </c>
      <c r="OH248" s="394" t="str">
        <f t="shared" si="1081"/>
        <v/>
      </c>
      <c r="OI248" s="394" t="str">
        <f t="shared" si="1081"/>
        <v/>
      </c>
      <c r="OJ248" s="394" t="str">
        <f t="shared" si="1081"/>
        <v/>
      </c>
      <c r="OK248" s="394" t="str">
        <f t="shared" si="1081"/>
        <v/>
      </c>
      <c r="OL248" s="394" t="str">
        <f t="shared" si="1081"/>
        <v/>
      </c>
      <c r="OM248" s="394" t="str">
        <f t="shared" si="1081"/>
        <v/>
      </c>
      <c r="ON248" s="394" t="str">
        <f t="shared" si="1081"/>
        <v/>
      </c>
      <c r="OO248" s="394" t="str">
        <f t="shared" si="1081"/>
        <v/>
      </c>
      <c r="OP248" s="394" t="str">
        <f t="shared" si="1081"/>
        <v/>
      </c>
      <c r="OQ248" s="395" t="str">
        <f t="shared" si="1081"/>
        <v/>
      </c>
      <c r="OR248" s="395" t="str">
        <f t="shared" si="1081"/>
        <v/>
      </c>
      <c r="OS248" s="395" t="str">
        <f t="shared" si="1081"/>
        <v/>
      </c>
      <c r="OT248" s="395" t="str">
        <f t="shared" si="1081"/>
        <v/>
      </c>
      <c r="OU248" s="395" t="str">
        <f t="shared" si="1081"/>
        <v/>
      </c>
      <c r="OV248" s="395" t="str">
        <f t="shared" si="1081"/>
        <v/>
      </c>
      <c r="OW248" s="395" t="str">
        <f t="shared" si="1081"/>
        <v/>
      </c>
      <c r="OX248" s="395" t="str">
        <f t="shared" si="1081"/>
        <v/>
      </c>
      <c r="OY248" s="395" t="str">
        <f t="shared" si="1081"/>
        <v/>
      </c>
      <c r="OZ248" s="395" t="str">
        <f t="shared" si="1081"/>
        <v/>
      </c>
      <c r="PA248" s="395" t="str">
        <f t="shared" si="1081"/>
        <v/>
      </c>
      <c r="PB248" s="395" t="str">
        <f t="shared" si="1081"/>
        <v/>
      </c>
      <c r="PC248" s="395" t="str">
        <f t="shared" si="1081"/>
        <v/>
      </c>
      <c r="PD248" s="395" t="str">
        <f t="shared" si="1081"/>
        <v/>
      </c>
      <c r="PE248" s="395" t="str">
        <f t="shared" si="1081"/>
        <v/>
      </c>
      <c r="PF248" s="395" t="str">
        <f t="shared" si="1081"/>
        <v/>
      </c>
      <c r="PG248" s="395" t="str">
        <f t="shared" si="1081"/>
        <v/>
      </c>
      <c r="PH248" s="395" t="str">
        <f t="shared" si="1081"/>
        <v/>
      </c>
      <c r="PI248" s="395" t="str">
        <f t="shared" si="1081"/>
        <v/>
      </c>
      <c r="PJ248" s="395" t="str">
        <f t="shared" si="1081"/>
        <v/>
      </c>
      <c r="PK248" s="395" t="str">
        <f t="shared" si="1081"/>
        <v/>
      </c>
      <c r="PL248" s="395" t="str">
        <f t="shared" ref="PL248:RW248" si="1082">IF(OR(PL7="",PL8=""),"",(MAX(PL14:PL103)-MIN(PL14:PL103))/(PL7-PL8))</f>
        <v/>
      </c>
      <c r="PM248" s="395" t="str">
        <f t="shared" si="1082"/>
        <v/>
      </c>
      <c r="PN248" s="395" t="str">
        <f t="shared" si="1082"/>
        <v/>
      </c>
      <c r="PO248" s="395" t="str">
        <f t="shared" si="1082"/>
        <v/>
      </c>
      <c r="PP248" s="395" t="str">
        <f t="shared" si="1082"/>
        <v/>
      </c>
      <c r="PQ248" s="395" t="str">
        <f t="shared" si="1082"/>
        <v/>
      </c>
      <c r="PR248" s="395" t="str">
        <f t="shared" si="1082"/>
        <v/>
      </c>
      <c r="PS248" s="395" t="str">
        <f t="shared" si="1082"/>
        <v/>
      </c>
      <c r="PT248" s="395" t="str">
        <f t="shared" si="1082"/>
        <v/>
      </c>
      <c r="PU248" s="395" t="str">
        <f t="shared" si="1082"/>
        <v/>
      </c>
      <c r="PV248" s="395" t="str">
        <f t="shared" si="1082"/>
        <v/>
      </c>
      <c r="PW248" s="395" t="str">
        <f t="shared" si="1082"/>
        <v/>
      </c>
      <c r="PX248" s="395" t="str">
        <f t="shared" si="1082"/>
        <v/>
      </c>
      <c r="PY248" s="395" t="str">
        <f t="shared" si="1082"/>
        <v/>
      </c>
      <c r="PZ248" s="395" t="str">
        <f t="shared" si="1082"/>
        <v/>
      </c>
      <c r="QA248" s="395" t="str">
        <f t="shared" si="1082"/>
        <v/>
      </c>
      <c r="QB248" s="395" t="str">
        <f t="shared" si="1082"/>
        <v/>
      </c>
      <c r="QC248" s="395" t="str">
        <f t="shared" si="1082"/>
        <v/>
      </c>
      <c r="QD248" s="395" t="str">
        <f t="shared" si="1082"/>
        <v/>
      </c>
      <c r="QE248" s="395" t="str">
        <f t="shared" si="1082"/>
        <v/>
      </c>
      <c r="QF248" s="395" t="str">
        <f t="shared" si="1082"/>
        <v/>
      </c>
      <c r="QG248" s="395" t="str">
        <f t="shared" si="1082"/>
        <v/>
      </c>
      <c r="QH248" s="395" t="str">
        <f t="shared" si="1082"/>
        <v/>
      </c>
      <c r="QI248" s="395" t="str">
        <f t="shared" si="1082"/>
        <v/>
      </c>
      <c r="QJ248" s="395" t="str">
        <f t="shared" si="1082"/>
        <v/>
      </c>
      <c r="QK248" s="395" t="str">
        <f t="shared" si="1082"/>
        <v/>
      </c>
      <c r="QL248" s="395" t="str">
        <f t="shared" si="1082"/>
        <v/>
      </c>
      <c r="QM248" s="395" t="str">
        <f t="shared" si="1082"/>
        <v/>
      </c>
      <c r="QN248" s="395" t="str">
        <f t="shared" si="1082"/>
        <v/>
      </c>
      <c r="QO248" s="395" t="str">
        <f t="shared" si="1082"/>
        <v/>
      </c>
      <c r="QP248" s="395" t="str">
        <f t="shared" si="1082"/>
        <v/>
      </c>
      <c r="QQ248" s="395" t="str">
        <f t="shared" si="1082"/>
        <v/>
      </c>
      <c r="QR248" s="395" t="str">
        <f t="shared" si="1082"/>
        <v/>
      </c>
      <c r="QS248" s="395" t="str">
        <f t="shared" si="1082"/>
        <v/>
      </c>
      <c r="QT248" s="395" t="str">
        <f t="shared" si="1082"/>
        <v/>
      </c>
      <c r="QU248" s="395" t="str">
        <f t="shared" si="1082"/>
        <v/>
      </c>
      <c r="QV248" s="395" t="str">
        <f t="shared" si="1082"/>
        <v/>
      </c>
      <c r="QW248" s="395" t="str">
        <f t="shared" si="1082"/>
        <v/>
      </c>
      <c r="QX248" s="395" t="str">
        <f t="shared" si="1082"/>
        <v/>
      </c>
      <c r="QY248" s="395" t="str">
        <f t="shared" si="1082"/>
        <v/>
      </c>
      <c r="QZ248" s="395" t="str">
        <f t="shared" si="1082"/>
        <v/>
      </c>
      <c r="RA248" s="395" t="str">
        <f t="shared" si="1082"/>
        <v/>
      </c>
      <c r="RB248" s="395" t="str">
        <f t="shared" si="1082"/>
        <v/>
      </c>
      <c r="RC248" s="395" t="str">
        <f t="shared" si="1082"/>
        <v/>
      </c>
      <c r="RD248" s="395" t="str">
        <f t="shared" si="1082"/>
        <v/>
      </c>
      <c r="RE248" s="395" t="str">
        <f t="shared" si="1082"/>
        <v/>
      </c>
      <c r="RF248" s="395" t="str">
        <f t="shared" si="1082"/>
        <v/>
      </c>
      <c r="RG248" s="395" t="str">
        <f t="shared" si="1082"/>
        <v/>
      </c>
      <c r="RH248" s="395" t="str">
        <f t="shared" si="1082"/>
        <v/>
      </c>
      <c r="RI248" s="395" t="str">
        <f t="shared" si="1082"/>
        <v/>
      </c>
      <c r="RJ248" s="395" t="str">
        <f t="shared" si="1082"/>
        <v/>
      </c>
      <c r="RK248" s="395" t="str">
        <f t="shared" si="1082"/>
        <v/>
      </c>
      <c r="RL248" s="395" t="str">
        <f t="shared" si="1082"/>
        <v/>
      </c>
      <c r="RM248" s="395" t="str">
        <f t="shared" si="1082"/>
        <v/>
      </c>
      <c r="RN248" s="395" t="str">
        <f t="shared" si="1082"/>
        <v/>
      </c>
      <c r="RO248" s="395" t="str">
        <f t="shared" si="1082"/>
        <v/>
      </c>
      <c r="RP248" s="395" t="str">
        <f t="shared" si="1082"/>
        <v/>
      </c>
      <c r="RQ248" s="395" t="str">
        <f t="shared" si="1082"/>
        <v/>
      </c>
      <c r="RR248" s="395" t="str">
        <f t="shared" si="1082"/>
        <v/>
      </c>
      <c r="RS248" s="395" t="str">
        <f t="shared" si="1082"/>
        <v/>
      </c>
      <c r="RT248" s="395" t="str">
        <f t="shared" si="1082"/>
        <v/>
      </c>
      <c r="RU248" s="395" t="str">
        <f t="shared" si="1082"/>
        <v/>
      </c>
      <c r="RV248" s="395" t="str">
        <f t="shared" si="1082"/>
        <v/>
      </c>
      <c r="RW248" s="395" t="str">
        <f t="shared" si="1082"/>
        <v/>
      </c>
      <c r="RX248" s="395" t="str">
        <f t="shared" ref="RX248:UI248" si="1083">IF(OR(RX7="",RX8=""),"",(MAX(RX14:RX103)-MIN(RX14:RX103))/(RX7-RX8))</f>
        <v/>
      </c>
      <c r="RY248" s="395" t="str">
        <f t="shared" si="1083"/>
        <v/>
      </c>
      <c r="RZ248" s="395" t="str">
        <f t="shared" si="1083"/>
        <v/>
      </c>
      <c r="SA248" s="395" t="str">
        <f t="shared" si="1083"/>
        <v/>
      </c>
      <c r="SB248" s="395" t="str">
        <f t="shared" si="1083"/>
        <v/>
      </c>
      <c r="SC248" s="395" t="str">
        <f t="shared" si="1083"/>
        <v/>
      </c>
      <c r="SD248" s="395" t="str">
        <f t="shared" si="1083"/>
        <v/>
      </c>
      <c r="SE248" s="395" t="str">
        <f t="shared" si="1083"/>
        <v/>
      </c>
      <c r="SF248" s="395" t="str">
        <f t="shared" si="1083"/>
        <v/>
      </c>
      <c r="SG248" s="395" t="str">
        <f t="shared" si="1083"/>
        <v/>
      </c>
      <c r="SH248" s="395" t="str">
        <f t="shared" si="1083"/>
        <v/>
      </c>
      <c r="SI248" s="395" t="str">
        <f t="shared" si="1083"/>
        <v/>
      </c>
      <c r="SJ248" s="395" t="str">
        <f t="shared" si="1083"/>
        <v/>
      </c>
      <c r="SK248" s="395" t="str">
        <f t="shared" si="1083"/>
        <v/>
      </c>
      <c r="SL248" s="395" t="str">
        <f t="shared" si="1083"/>
        <v/>
      </c>
      <c r="SM248" s="395" t="str">
        <f t="shared" si="1083"/>
        <v/>
      </c>
      <c r="SN248" s="395" t="str">
        <f t="shared" si="1083"/>
        <v/>
      </c>
      <c r="SO248" s="395" t="str">
        <f t="shared" si="1083"/>
        <v/>
      </c>
      <c r="SP248" s="395" t="str">
        <f t="shared" si="1083"/>
        <v/>
      </c>
      <c r="SQ248" s="395" t="str">
        <f t="shared" si="1083"/>
        <v/>
      </c>
      <c r="SR248" s="395" t="str">
        <f t="shared" si="1083"/>
        <v/>
      </c>
      <c r="SS248" s="395" t="str">
        <f t="shared" si="1083"/>
        <v/>
      </c>
      <c r="ST248" s="395" t="str">
        <f t="shared" si="1083"/>
        <v/>
      </c>
      <c r="SU248" s="395" t="str">
        <f t="shared" si="1083"/>
        <v/>
      </c>
      <c r="SV248" s="395" t="str">
        <f t="shared" si="1083"/>
        <v/>
      </c>
      <c r="SW248" s="395" t="str">
        <f t="shared" si="1083"/>
        <v/>
      </c>
      <c r="SX248" s="395" t="str">
        <f t="shared" si="1083"/>
        <v/>
      </c>
      <c r="SY248" s="395" t="str">
        <f t="shared" si="1083"/>
        <v/>
      </c>
      <c r="SZ248" s="395" t="str">
        <f t="shared" si="1083"/>
        <v/>
      </c>
      <c r="TA248" s="395" t="str">
        <f t="shared" si="1083"/>
        <v/>
      </c>
      <c r="TB248" s="395" t="str">
        <f t="shared" si="1083"/>
        <v/>
      </c>
      <c r="TC248" s="395" t="str">
        <f t="shared" si="1083"/>
        <v/>
      </c>
      <c r="TD248" s="395" t="str">
        <f t="shared" si="1083"/>
        <v/>
      </c>
      <c r="TE248" s="395" t="str">
        <f t="shared" si="1083"/>
        <v/>
      </c>
      <c r="TF248" s="395" t="str">
        <f t="shared" si="1083"/>
        <v/>
      </c>
      <c r="TG248" s="395" t="str">
        <f t="shared" si="1083"/>
        <v/>
      </c>
      <c r="TH248" s="395" t="str">
        <f t="shared" si="1083"/>
        <v/>
      </c>
      <c r="TI248" s="395" t="str">
        <f t="shared" si="1083"/>
        <v/>
      </c>
      <c r="TJ248" s="395" t="str">
        <f t="shared" si="1083"/>
        <v/>
      </c>
      <c r="TK248" s="395" t="str">
        <f t="shared" si="1083"/>
        <v/>
      </c>
      <c r="TL248" s="395" t="str">
        <f t="shared" si="1083"/>
        <v/>
      </c>
      <c r="TM248" s="395" t="str">
        <f t="shared" si="1083"/>
        <v/>
      </c>
      <c r="TN248" s="395" t="str">
        <f t="shared" si="1083"/>
        <v/>
      </c>
      <c r="TO248" s="395" t="str">
        <f t="shared" si="1083"/>
        <v/>
      </c>
      <c r="TP248" s="395" t="str">
        <f t="shared" si="1083"/>
        <v/>
      </c>
      <c r="TQ248" s="395" t="str">
        <f t="shared" si="1083"/>
        <v/>
      </c>
      <c r="TR248" s="395" t="str">
        <f t="shared" si="1083"/>
        <v/>
      </c>
      <c r="TS248" s="395" t="str">
        <f t="shared" si="1083"/>
        <v/>
      </c>
      <c r="TT248" s="395" t="str">
        <f t="shared" si="1083"/>
        <v/>
      </c>
      <c r="TU248" s="395" t="str">
        <f t="shared" si="1083"/>
        <v/>
      </c>
      <c r="TV248" s="395" t="str">
        <f t="shared" si="1083"/>
        <v/>
      </c>
      <c r="TW248" s="395" t="str">
        <f t="shared" si="1083"/>
        <v/>
      </c>
      <c r="TX248" s="395" t="str">
        <f t="shared" si="1083"/>
        <v/>
      </c>
      <c r="TY248" s="395" t="str">
        <f t="shared" si="1083"/>
        <v/>
      </c>
      <c r="TZ248" s="395" t="str">
        <f t="shared" si="1083"/>
        <v/>
      </c>
      <c r="UA248" s="395" t="str">
        <f t="shared" si="1083"/>
        <v/>
      </c>
      <c r="UB248" s="395" t="str">
        <f t="shared" si="1083"/>
        <v/>
      </c>
      <c r="UC248" s="395" t="str">
        <f t="shared" si="1083"/>
        <v/>
      </c>
      <c r="UD248" s="395" t="str">
        <f t="shared" si="1083"/>
        <v/>
      </c>
      <c r="UE248" s="395" t="str">
        <f t="shared" si="1083"/>
        <v/>
      </c>
      <c r="UF248" s="395" t="str">
        <f t="shared" si="1083"/>
        <v/>
      </c>
      <c r="UG248" s="395" t="str">
        <f t="shared" si="1083"/>
        <v/>
      </c>
      <c r="UH248" s="395" t="str">
        <f t="shared" si="1083"/>
        <v/>
      </c>
      <c r="UI248" s="395" t="str">
        <f t="shared" si="1083"/>
        <v/>
      </c>
      <c r="UJ248" s="395" t="str">
        <f t="shared" ref="UJ248:WI248" si="1084">IF(OR(UJ7="",UJ8=""),"",(MAX(UJ14:UJ103)-MIN(UJ14:UJ103))/(UJ7-UJ8))</f>
        <v/>
      </c>
      <c r="UK248" s="395" t="str">
        <f t="shared" si="1084"/>
        <v/>
      </c>
      <c r="UL248" s="395" t="str">
        <f t="shared" si="1084"/>
        <v/>
      </c>
      <c r="UM248" s="395" t="str">
        <f t="shared" si="1084"/>
        <v/>
      </c>
      <c r="UN248" s="395" t="str">
        <f t="shared" si="1084"/>
        <v/>
      </c>
      <c r="UO248" s="395" t="str">
        <f t="shared" si="1084"/>
        <v/>
      </c>
      <c r="UP248" s="395" t="str">
        <f t="shared" si="1084"/>
        <v/>
      </c>
      <c r="UQ248" s="395" t="str">
        <f t="shared" si="1084"/>
        <v/>
      </c>
      <c r="UR248" s="395" t="str">
        <f t="shared" si="1084"/>
        <v/>
      </c>
      <c r="US248" s="395" t="str">
        <f t="shared" si="1084"/>
        <v/>
      </c>
      <c r="UT248" s="395" t="str">
        <f t="shared" si="1084"/>
        <v/>
      </c>
      <c r="UU248" s="395" t="str">
        <f t="shared" si="1084"/>
        <v/>
      </c>
      <c r="UV248" s="395" t="str">
        <f t="shared" si="1084"/>
        <v/>
      </c>
      <c r="UW248" s="395" t="str">
        <f t="shared" si="1084"/>
        <v/>
      </c>
      <c r="UX248" s="395" t="str">
        <f t="shared" si="1084"/>
        <v/>
      </c>
      <c r="UY248" s="395" t="str">
        <f t="shared" si="1084"/>
        <v/>
      </c>
      <c r="UZ248" s="395" t="str">
        <f t="shared" si="1084"/>
        <v/>
      </c>
      <c r="VA248" s="395" t="str">
        <f t="shared" si="1084"/>
        <v/>
      </c>
      <c r="VB248" s="395" t="str">
        <f t="shared" si="1084"/>
        <v/>
      </c>
      <c r="VC248" s="395" t="str">
        <f t="shared" si="1084"/>
        <v/>
      </c>
      <c r="VD248" s="395" t="str">
        <f t="shared" si="1084"/>
        <v/>
      </c>
      <c r="VE248" s="395" t="str">
        <f t="shared" si="1084"/>
        <v/>
      </c>
      <c r="VF248" s="395" t="str">
        <f t="shared" si="1084"/>
        <v/>
      </c>
      <c r="VG248" s="395" t="str">
        <f t="shared" si="1084"/>
        <v/>
      </c>
      <c r="VH248" s="395" t="str">
        <f t="shared" si="1084"/>
        <v/>
      </c>
      <c r="VI248" s="395" t="str">
        <f t="shared" si="1084"/>
        <v/>
      </c>
      <c r="VJ248" s="395" t="str">
        <f t="shared" si="1084"/>
        <v/>
      </c>
      <c r="VK248" s="395" t="str">
        <f t="shared" si="1084"/>
        <v/>
      </c>
      <c r="VL248" s="395" t="str">
        <f t="shared" si="1084"/>
        <v/>
      </c>
      <c r="VM248" s="395" t="str">
        <f t="shared" si="1084"/>
        <v/>
      </c>
      <c r="VN248" s="395" t="str">
        <f t="shared" si="1084"/>
        <v/>
      </c>
      <c r="VO248" s="395" t="str">
        <f t="shared" si="1084"/>
        <v/>
      </c>
      <c r="VP248" s="395" t="str">
        <f t="shared" si="1084"/>
        <v/>
      </c>
      <c r="VQ248" s="395" t="str">
        <f t="shared" si="1084"/>
        <v/>
      </c>
      <c r="VR248" s="395" t="str">
        <f t="shared" si="1084"/>
        <v/>
      </c>
      <c r="VS248" s="395" t="str">
        <f t="shared" si="1084"/>
        <v/>
      </c>
      <c r="VT248" s="395" t="str">
        <f t="shared" si="1084"/>
        <v/>
      </c>
      <c r="VU248" s="395" t="str">
        <f t="shared" si="1084"/>
        <v/>
      </c>
      <c r="VV248" s="395" t="str">
        <f t="shared" si="1084"/>
        <v/>
      </c>
      <c r="VW248" s="395" t="str">
        <f t="shared" si="1084"/>
        <v/>
      </c>
      <c r="VX248" s="395" t="str">
        <f t="shared" si="1084"/>
        <v/>
      </c>
      <c r="VY248" s="395" t="str">
        <f t="shared" si="1084"/>
        <v/>
      </c>
      <c r="VZ248" s="395" t="str">
        <f t="shared" si="1084"/>
        <v/>
      </c>
      <c r="WA248" s="395" t="str">
        <f t="shared" si="1084"/>
        <v/>
      </c>
      <c r="WB248" s="395" t="str">
        <f t="shared" si="1084"/>
        <v/>
      </c>
      <c r="WC248" s="395" t="str">
        <f t="shared" si="1084"/>
        <v/>
      </c>
      <c r="WD248" s="395" t="str">
        <f t="shared" si="1084"/>
        <v/>
      </c>
      <c r="WE248" s="395" t="str">
        <f t="shared" si="1084"/>
        <v/>
      </c>
      <c r="WF248" s="395" t="str">
        <f t="shared" si="1084"/>
        <v/>
      </c>
      <c r="WG248" s="395" t="str">
        <f t="shared" si="1084"/>
        <v/>
      </c>
      <c r="WH248" s="395" t="str">
        <f t="shared" si="1084"/>
        <v/>
      </c>
      <c r="WI248" s="394" t="str">
        <f t="shared" si="1084"/>
        <v/>
      </c>
    </row>
    <row r="249" spans="1:607" ht="14.25">
      <c r="A249" s="348"/>
      <c r="B249" s="360" t="s">
        <v>981</v>
      </c>
      <c r="C249" s="348"/>
      <c r="D249" s="348"/>
      <c r="E249" s="348"/>
      <c r="F249" s="348"/>
      <c r="G249" s="361" t="str">
        <f t="shared" si="734"/>
        <v/>
      </c>
      <c r="H249" s="361" t="str">
        <f t="shared" si="735"/>
        <v/>
      </c>
      <c r="I249" s="397"/>
      <c r="J249" s="348"/>
      <c r="K249" s="348"/>
      <c r="L249" s="348"/>
      <c r="M249" s="348"/>
      <c r="N249" s="400"/>
      <c r="O249" s="400"/>
      <c r="P249" s="400"/>
      <c r="Q249" s="400"/>
      <c r="R249" s="400"/>
      <c r="S249" s="400"/>
      <c r="T249" s="400"/>
      <c r="U249" s="400"/>
      <c r="V249" s="400"/>
      <c r="W249" s="400"/>
      <c r="X249" s="400"/>
      <c r="Y249" s="400"/>
      <c r="Z249" s="400"/>
      <c r="AA249" s="400"/>
      <c r="AB249" s="400"/>
      <c r="AC249" s="400"/>
      <c r="AD249" s="400"/>
      <c r="AE249" s="400"/>
      <c r="AF249" s="400"/>
      <c r="AG249" s="400"/>
      <c r="AH249" s="400"/>
      <c r="AI249" s="400"/>
      <c r="AJ249" s="400"/>
      <c r="AK249" s="400"/>
      <c r="AL249" s="400"/>
      <c r="AM249" s="400"/>
      <c r="AN249" s="400"/>
      <c r="AO249" s="400"/>
      <c r="AP249" s="400"/>
      <c r="AQ249" s="400"/>
      <c r="AR249" s="400"/>
      <c r="AS249" s="400"/>
      <c r="AT249" s="400"/>
      <c r="AU249" s="400"/>
      <c r="AV249" s="400"/>
      <c r="AW249" s="400"/>
      <c r="AX249" s="400"/>
      <c r="AY249" s="400"/>
      <c r="AZ249" s="400"/>
      <c r="BA249" s="400"/>
      <c r="BB249" s="400"/>
      <c r="BC249" s="400"/>
      <c r="BD249" s="400"/>
      <c r="BE249" s="400"/>
      <c r="BF249" s="400"/>
      <c r="BG249" s="400"/>
      <c r="BH249" s="400"/>
      <c r="BI249" s="400"/>
      <c r="BJ249" s="400"/>
      <c r="BK249" s="400"/>
      <c r="BL249" s="400"/>
      <c r="BM249" s="400"/>
      <c r="BN249" s="400"/>
      <c r="BO249" s="400"/>
      <c r="BP249" s="400"/>
      <c r="BQ249" s="400"/>
      <c r="BR249" s="400"/>
      <c r="BS249" s="400"/>
      <c r="BT249" s="400"/>
      <c r="BU249" s="400"/>
      <c r="BV249" s="400"/>
      <c r="BW249" s="400"/>
      <c r="BX249" s="400"/>
      <c r="BY249" s="400"/>
      <c r="BZ249" s="400"/>
      <c r="CA249" s="400"/>
      <c r="CB249" s="400"/>
      <c r="CC249" s="400"/>
      <c r="CD249" s="400"/>
      <c r="CE249" s="400"/>
      <c r="CF249" s="400"/>
      <c r="CG249" s="400"/>
      <c r="CH249" s="400"/>
      <c r="CI249" s="400"/>
      <c r="CJ249" s="400"/>
      <c r="CK249" s="400"/>
      <c r="CL249" s="400"/>
      <c r="CM249" s="400"/>
      <c r="CN249" s="400"/>
      <c r="CO249" s="400"/>
      <c r="CP249" s="400"/>
      <c r="CQ249" s="400"/>
      <c r="CR249" s="400"/>
      <c r="CS249" s="400"/>
      <c r="CT249" s="400"/>
      <c r="CU249" s="400"/>
      <c r="CV249" s="400"/>
      <c r="CW249" s="400"/>
      <c r="CX249" s="400"/>
      <c r="CY249" s="400"/>
      <c r="CZ249" s="362"/>
      <c r="DA249" s="908" t="s">
        <v>1405</v>
      </c>
      <c r="DB249" s="908"/>
      <c r="DC249" s="908"/>
      <c r="DD249" s="394" t="str">
        <f>IF((DD107*DD108*DD109=0),"",1-((COUNTA(_xlfn.UNIQUE(DD14:DD103,0,1)))/(DD107*DD108*DD109)))</f>
        <v/>
      </c>
      <c r="DE249" s="394" t="str">
        <f t="shared" ref="DE249:FP249" si="1085">IF((DE107*DE108*DE109=0),"",1-((COUNTA(_xlfn.UNIQUE(DE14:DE103,0,1)))/(DE107*DE108*DE109)))</f>
        <v/>
      </c>
      <c r="DF249" s="394" t="str">
        <f t="shared" si="1085"/>
        <v/>
      </c>
      <c r="DG249" s="394" t="str">
        <f t="shared" si="1085"/>
        <v/>
      </c>
      <c r="DH249" s="394" t="str">
        <f t="shared" si="1085"/>
        <v/>
      </c>
      <c r="DI249" s="394" t="str">
        <f t="shared" si="1085"/>
        <v/>
      </c>
      <c r="DJ249" s="394" t="str">
        <f t="shared" si="1085"/>
        <v/>
      </c>
      <c r="DK249" s="394" t="str">
        <f t="shared" si="1085"/>
        <v/>
      </c>
      <c r="DL249" s="394" t="str">
        <f t="shared" si="1085"/>
        <v/>
      </c>
      <c r="DM249" s="394" t="str">
        <f t="shared" si="1085"/>
        <v/>
      </c>
      <c r="DN249" s="394" t="str">
        <f t="shared" si="1085"/>
        <v/>
      </c>
      <c r="DO249" s="394" t="str">
        <f t="shared" si="1085"/>
        <v/>
      </c>
      <c r="DP249" s="394" t="str">
        <f t="shared" si="1085"/>
        <v/>
      </c>
      <c r="DQ249" s="394" t="str">
        <f t="shared" si="1085"/>
        <v/>
      </c>
      <c r="DR249" s="394" t="str">
        <f t="shared" si="1085"/>
        <v/>
      </c>
      <c r="DS249" s="394" t="str">
        <f t="shared" si="1085"/>
        <v/>
      </c>
      <c r="DT249" s="394" t="str">
        <f t="shared" si="1085"/>
        <v/>
      </c>
      <c r="DU249" s="394" t="str">
        <f t="shared" si="1085"/>
        <v/>
      </c>
      <c r="DV249" s="394" t="str">
        <f t="shared" si="1085"/>
        <v/>
      </c>
      <c r="DW249" s="394" t="str">
        <f t="shared" si="1085"/>
        <v/>
      </c>
      <c r="DX249" s="394" t="str">
        <f t="shared" si="1085"/>
        <v/>
      </c>
      <c r="DY249" s="394" t="str">
        <f t="shared" si="1085"/>
        <v/>
      </c>
      <c r="DZ249" s="394" t="str">
        <f t="shared" si="1085"/>
        <v/>
      </c>
      <c r="EA249" s="394" t="str">
        <f t="shared" si="1085"/>
        <v/>
      </c>
      <c r="EB249" s="394" t="str">
        <f t="shared" si="1085"/>
        <v/>
      </c>
      <c r="EC249" s="394" t="str">
        <f t="shared" si="1085"/>
        <v/>
      </c>
      <c r="ED249" s="394" t="str">
        <f t="shared" si="1085"/>
        <v/>
      </c>
      <c r="EE249" s="394" t="str">
        <f t="shared" si="1085"/>
        <v/>
      </c>
      <c r="EF249" s="394" t="str">
        <f t="shared" si="1085"/>
        <v/>
      </c>
      <c r="EG249" s="394" t="str">
        <f t="shared" si="1085"/>
        <v/>
      </c>
      <c r="EH249" s="394" t="str">
        <f t="shared" si="1085"/>
        <v/>
      </c>
      <c r="EI249" s="394" t="str">
        <f t="shared" si="1085"/>
        <v/>
      </c>
      <c r="EJ249" s="394" t="str">
        <f t="shared" si="1085"/>
        <v/>
      </c>
      <c r="EK249" s="394" t="str">
        <f t="shared" si="1085"/>
        <v/>
      </c>
      <c r="EL249" s="394" t="str">
        <f t="shared" si="1085"/>
        <v/>
      </c>
      <c r="EM249" s="394" t="str">
        <f t="shared" si="1085"/>
        <v/>
      </c>
      <c r="EN249" s="394" t="str">
        <f t="shared" si="1085"/>
        <v/>
      </c>
      <c r="EO249" s="394" t="str">
        <f t="shared" si="1085"/>
        <v/>
      </c>
      <c r="EP249" s="394" t="str">
        <f t="shared" si="1085"/>
        <v/>
      </c>
      <c r="EQ249" s="394" t="str">
        <f t="shared" si="1085"/>
        <v/>
      </c>
      <c r="ER249" s="394" t="str">
        <f t="shared" si="1085"/>
        <v/>
      </c>
      <c r="ES249" s="394" t="str">
        <f t="shared" si="1085"/>
        <v/>
      </c>
      <c r="ET249" s="394" t="str">
        <f t="shared" si="1085"/>
        <v/>
      </c>
      <c r="EU249" s="394" t="str">
        <f t="shared" si="1085"/>
        <v/>
      </c>
      <c r="EV249" s="394" t="str">
        <f t="shared" si="1085"/>
        <v/>
      </c>
      <c r="EW249" s="394" t="str">
        <f t="shared" si="1085"/>
        <v/>
      </c>
      <c r="EX249" s="394" t="str">
        <f t="shared" si="1085"/>
        <v/>
      </c>
      <c r="EY249" s="394" t="str">
        <f t="shared" si="1085"/>
        <v/>
      </c>
      <c r="EZ249" s="394" t="str">
        <f t="shared" si="1085"/>
        <v/>
      </c>
      <c r="FA249" s="394" t="str">
        <f t="shared" si="1085"/>
        <v/>
      </c>
      <c r="FB249" s="394" t="str">
        <f t="shared" si="1085"/>
        <v/>
      </c>
      <c r="FC249" s="394" t="str">
        <f t="shared" si="1085"/>
        <v/>
      </c>
      <c r="FD249" s="394" t="str">
        <f t="shared" si="1085"/>
        <v/>
      </c>
      <c r="FE249" s="394" t="str">
        <f t="shared" si="1085"/>
        <v/>
      </c>
      <c r="FF249" s="394" t="str">
        <f t="shared" si="1085"/>
        <v/>
      </c>
      <c r="FG249" s="394" t="str">
        <f t="shared" si="1085"/>
        <v/>
      </c>
      <c r="FH249" s="394" t="str">
        <f t="shared" si="1085"/>
        <v/>
      </c>
      <c r="FI249" s="394" t="str">
        <f t="shared" si="1085"/>
        <v/>
      </c>
      <c r="FJ249" s="394" t="str">
        <f t="shared" si="1085"/>
        <v/>
      </c>
      <c r="FK249" s="394" t="str">
        <f t="shared" si="1085"/>
        <v/>
      </c>
      <c r="FL249" s="394" t="str">
        <f t="shared" si="1085"/>
        <v/>
      </c>
      <c r="FM249" s="394" t="str">
        <f t="shared" si="1085"/>
        <v/>
      </c>
      <c r="FN249" s="394" t="str">
        <f t="shared" si="1085"/>
        <v/>
      </c>
      <c r="FO249" s="394" t="str">
        <f t="shared" si="1085"/>
        <v/>
      </c>
      <c r="FP249" s="394" t="str">
        <f t="shared" si="1085"/>
        <v/>
      </c>
      <c r="FQ249" s="394" t="str">
        <f t="shared" ref="FQ249:IB249" si="1086">IF((FQ107*FQ108*FQ109=0),"",1-((COUNTA(_xlfn.UNIQUE(FQ14:FQ103,0,1)))/(FQ107*FQ108*FQ109)))</f>
        <v/>
      </c>
      <c r="FR249" s="394" t="str">
        <f t="shared" si="1086"/>
        <v/>
      </c>
      <c r="FS249" s="394" t="str">
        <f t="shared" si="1086"/>
        <v/>
      </c>
      <c r="FT249" s="394" t="str">
        <f t="shared" si="1086"/>
        <v/>
      </c>
      <c r="FU249" s="394" t="str">
        <f t="shared" si="1086"/>
        <v/>
      </c>
      <c r="FV249" s="394" t="str">
        <f t="shared" si="1086"/>
        <v/>
      </c>
      <c r="FW249" s="394" t="str">
        <f t="shared" si="1086"/>
        <v/>
      </c>
      <c r="FX249" s="394" t="str">
        <f t="shared" si="1086"/>
        <v/>
      </c>
      <c r="FY249" s="394" t="str">
        <f t="shared" si="1086"/>
        <v/>
      </c>
      <c r="FZ249" s="394" t="str">
        <f t="shared" si="1086"/>
        <v/>
      </c>
      <c r="GA249" s="394" t="str">
        <f t="shared" si="1086"/>
        <v/>
      </c>
      <c r="GB249" s="394" t="str">
        <f t="shared" si="1086"/>
        <v/>
      </c>
      <c r="GC249" s="394" t="str">
        <f t="shared" si="1086"/>
        <v/>
      </c>
      <c r="GD249" s="394" t="str">
        <f t="shared" si="1086"/>
        <v/>
      </c>
      <c r="GE249" s="394" t="str">
        <f t="shared" si="1086"/>
        <v/>
      </c>
      <c r="GF249" s="394" t="str">
        <f t="shared" si="1086"/>
        <v/>
      </c>
      <c r="GG249" s="394" t="str">
        <f t="shared" si="1086"/>
        <v/>
      </c>
      <c r="GH249" s="394" t="str">
        <f t="shared" si="1086"/>
        <v/>
      </c>
      <c r="GI249" s="394" t="str">
        <f t="shared" si="1086"/>
        <v/>
      </c>
      <c r="GJ249" s="394" t="str">
        <f t="shared" si="1086"/>
        <v/>
      </c>
      <c r="GK249" s="394" t="str">
        <f t="shared" si="1086"/>
        <v/>
      </c>
      <c r="GL249" s="394" t="str">
        <f t="shared" si="1086"/>
        <v/>
      </c>
      <c r="GM249" s="394" t="str">
        <f t="shared" si="1086"/>
        <v/>
      </c>
      <c r="GN249" s="394" t="str">
        <f t="shared" si="1086"/>
        <v/>
      </c>
      <c r="GO249" s="394" t="str">
        <f t="shared" si="1086"/>
        <v/>
      </c>
      <c r="GP249" s="394" t="str">
        <f t="shared" si="1086"/>
        <v/>
      </c>
      <c r="GQ249" s="394" t="str">
        <f t="shared" si="1086"/>
        <v/>
      </c>
      <c r="GR249" s="394" t="str">
        <f t="shared" si="1086"/>
        <v/>
      </c>
      <c r="GS249" s="394" t="str">
        <f t="shared" si="1086"/>
        <v/>
      </c>
      <c r="GT249" s="394" t="str">
        <f t="shared" si="1086"/>
        <v/>
      </c>
      <c r="GU249" s="394" t="str">
        <f t="shared" si="1086"/>
        <v/>
      </c>
      <c r="GV249" s="394" t="str">
        <f t="shared" si="1086"/>
        <v/>
      </c>
      <c r="GW249" s="394" t="str">
        <f t="shared" si="1086"/>
        <v/>
      </c>
      <c r="GX249" s="394" t="str">
        <f t="shared" si="1086"/>
        <v/>
      </c>
      <c r="GY249" s="394" t="str">
        <f t="shared" si="1086"/>
        <v/>
      </c>
      <c r="GZ249" s="394" t="str">
        <f t="shared" si="1086"/>
        <v/>
      </c>
      <c r="HA249" s="394" t="str">
        <f t="shared" si="1086"/>
        <v/>
      </c>
      <c r="HB249" s="394" t="str">
        <f t="shared" si="1086"/>
        <v/>
      </c>
      <c r="HC249" s="394" t="str">
        <f t="shared" si="1086"/>
        <v/>
      </c>
      <c r="HD249" s="394" t="str">
        <f t="shared" si="1086"/>
        <v/>
      </c>
      <c r="HE249" s="394" t="str">
        <f t="shared" si="1086"/>
        <v/>
      </c>
      <c r="HF249" s="394" t="str">
        <f t="shared" si="1086"/>
        <v/>
      </c>
      <c r="HG249" s="394" t="str">
        <f t="shared" si="1086"/>
        <v/>
      </c>
      <c r="HH249" s="394" t="str">
        <f t="shared" si="1086"/>
        <v/>
      </c>
      <c r="HI249" s="394" t="str">
        <f t="shared" si="1086"/>
        <v/>
      </c>
      <c r="HJ249" s="394" t="str">
        <f t="shared" si="1086"/>
        <v/>
      </c>
      <c r="HK249" s="394" t="str">
        <f t="shared" si="1086"/>
        <v/>
      </c>
      <c r="HL249" s="394" t="str">
        <f t="shared" si="1086"/>
        <v/>
      </c>
      <c r="HM249" s="394" t="str">
        <f t="shared" si="1086"/>
        <v/>
      </c>
      <c r="HN249" s="394" t="str">
        <f t="shared" si="1086"/>
        <v/>
      </c>
      <c r="HO249" s="394" t="str">
        <f t="shared" si="1086"/>
        <v/>
      </c>
      <c r="HP249" s="394" t="str">
        <f t="shared" si="1086"/>
        <v/>
      </c>
      <c r="HQ249" s="394" t="str">
        <f t="shared" si="1086"/>
        <v/>
      </c>
      <c r="HR249" s="394" t="str">
        <f t="shared" si="1086"/>
        <v/>
      </c>
      <c r="HS249" s="394" t="str">
        <f t="shared" si="1086"/>
        <v/>
      </c>
      <c r="HT249" s="394" t="str">
        <f t="shared" si="1086"/>
        <v/>
      </c>
      <c r="HU249" s="394" t="str">
        <f t="shared" si="1086"/>
        <v/>
      </c>
      <c r="HV249" s="394" t="str">
        <f t="shared" si="1086"/>
        <v/>
      </c>
      <c r="HW249" s="394" t="str">
        <f t="shared" si="1086"/>
        <v/>
      </c>
      <c r="HX249" s="394" t="str">
        <f t="shared" si="1086"/>
        <v/>
      </c>
      <c r="HY249" s="394" t="str">
        <f t="shared" si="1086"/>
        <v/>
      </c>
      <c r="HZ249" s="394" t="str">
        <f t="shared" si="1086"/>
        <v/>
      </c>
      <c r="IA249" s="394" t="str">
        <f t="shared" si="1086"/>
        <v/>
      </c>
      <c r="IB249" s="394" t="str">
        <f t="shared" si="1086"/>
        <v/>
      </c>
      <c r="IC249" s="394" t="str">
        <f t="shared" ref="IC249:KN249" si="1087">IF((IC107*IC108*IC109=0),"",1-((COUNTA(_xlfn.UNIQUE(IC14:IC103,0,1)))/(IC107*IC108*IC109)))</f>
        <v/>
      </c>
      <c r="ID249" s="394" t="str">
        <f t="shared" si="1087"/>
        <v/>
      </c>
      <c r="IE249" s="394" t="str">
        <f t="shared" si="1087"/>
        <v/>
      </c>
      <c r="IF249" s="394" t="str">
        <f t="shared" si="1087"/>
        <v/>
      </c>
      <c r="IG249" s="394" t="str">
        <f t="shared" si="1087"/>
        <v/>
      </c>
      <c r="IH249" s="394" t="str">
        <f t="shared" si="1087"/>
        <v/>
      </c>
      <c r="II249" s="394" t="str">
        <f t="shared" si="1087"/>
        <v/>
      </c>
      <c r="IJ249" s="394" t="str">
        <f t="shared" si="1087"/>
        <v/>
      </c>
      <c r="IK249" s="394" t="str">
        <f t="shared" si="1087"/>
        <v/>
      </c>
      <c r="IL249" s="394" t="str">
        <f t="shared" si="1087"/>
        <v/>
      </c>
      <c r="IM249" s="394" t="str">
        <f t="shared" si="1087"/>
        <v/>
      </c>
      <c r="IN249" s="394" t="str">
        <f t="shared" si="1087"/>
        <v/>
      </c>
      <c r="IO249" s="394" t="str">
        <f t="shared" si="1087"/>
        <v/>
      </c>
      <c r="IP249" s="394" t="str">
        <f t="shared" si="1087"/>
        <v/>
      </c>
      <c r="IQ249" s="394" t="str">
        <f t="shared" si="1087"/>
        <v/>
      </c>
      <c r="IR249" s="394" t="str">
        <f t="shared" si="1087"/>
        <v/>
      </c>
      <c r="IS249" s="394" t="str">
        <f t="shared" si="1087"/>
        <v/>
      </c>
      <c r="IT249" s="394" t="str">
        <f t="shared" si="1087"/>
        <v/>
      </c>
      <c r="IU249" s="394" t="str">
        <f t="shared" si="1087"/>
        <v/>
      </c>
      <c r="IV249" s="394" t="str">
        <f t="shared" si="1087"/>
        <v/>
      </c>
      <c r="IW249" s="394" t="str">
        <f t="shared" si="1087"/>
        <v/>
      </c>
      <c r="IX249" s="394" t="str">
        <f t="shared" si="1087"/>
        <v/>
      </c>
      <c r="IY249" s="394" t="str">
        <f t="shared" si="1087"/>
        <v/>
      </c>
      <c r="IZ249" s="394" t="str">
        <f t="shared" si="1087"/>
        <v/>
      </c>
      <c r="JA249" s="394" t="str">
        <f t="shared" si="1087"/>
        <v/>
      </c>
      <c r="JB249" s="394" t="str">
        <f t="shared" si="1087"/>
        <v/>
      </c>
      <c r="JC249" s="394" t="str">
        <f t="shared" si="1087"/>
        <v/>
      </c>
      <c r="JD249" s="394" t="str">
        <f t="shared" si="1087"/>
        <v/>
      </c>
      <c r="JE249" s="394" t="str">
        <f t="shared" si="1087"/>
        <v/>
      </c>
      <c r="JF249" s="394" t="str">
        <f t="shared" si="1087"/>
        <v/>
      </c>
      <c r="JG249" s="394" t="str">
        <f t="shared" si="1087"/>
        <v/>
      </c>
      <c r="JH249" s="394" t="str">
        <f t="shared" si="1087"/>
        <v/>
      </c>
      <c r="JI249" s="394" t="str">
        <f t="shared" si="1087"/>
        <v/>
      </c>
      <c r="JJ249" s="394" t="str">
        <f t="shared" si="1087"/>
        <v/>
      </c>
      <c r="JK249" s="394" t="str">
        <f t="shared" si="1087"/>
        <v/>
      </c>
      <c r="JL249" s="394" t="str">
        <f t="shared" si="1087"/>
        <v/>
      </c>
      <c r="JM249" s="394" t="str">
        <f t="shared" si="1087"/>
        <v/>
      </c>
      <c r="JN249" s="394" t="str">
        <f t="shared" si="1087"/>
        <v/>
      </c>
      <c r="JO249" s="394" t="str">
        <f t="shared" si="1087"/>
        <v/>
      </c>
      <c r="JP249" s="394" t="str">
        <f t="shared" si="1087"/>
        <v/>
      </c>
      <c r="JQ249" s="394" t="str">
        <f t="shared" si="1087"/>
        <v/>
      </c>
      <c r="JR249" s="394" t="str">
        <f t="shared" si="1087"/>
        <v/>
      </c>
      <c r="JS249" s="394" t="str">
        <f t="shared" si="1087"/>
        <v/>
      </c>
      <c r="JT249" s="394" t="str">
        <f t="shared" si="1087"/>
        <v/>
      </c>
      <c r="JU249" s="394" t="str">
        <f t="shared" si="1087"/>
        <v/>
      </c>
      <c r="JV249" s="394" t="str">
        <f t="shared" si="1087"/>
        <v/>
      </c>
      <c r="JW249" s="394" t="str">
        <f t="shared" si="1087"/>
        <v/>
      </c>
      <c r="JX249" s="394" t="str">
        <f t="shared" si="1087"/>
        <v/>
      </c>
      <c r="JY249" s="394" t="str">
        <f t="shared" si="1087"/>
        <v/>
      </c>
      <c r="JZ249" s="394" t="str">
        <f t="shared" si="1087"/>
        <v/>
      </c>
      <c r="KA249" s="394" t="str">
        <f t="shared" si="1087"/>
        <v/>
      </c>
      <c r="KB249" s="394" t="str">
        <f t="shared" si="1087"/>
        <v/>
      </c>
      <c r="KC249" s="394" t="str">
        <f t="shared" si="1087"/>
        <v/>
      </c>
      <c r="KD249" s="394" t="str">
        <f t="shared" si="1087"/>
        <v/>
      </c>
      <c r="KE249" s="394" t="str">
        <f t="shared" si="1087"/>
        <v/>
      </c>
      <c r="KF249" s="394" t="str">
        <f t="shared" si="1087"/>
        <v/>
      </c>
      <c r="KG249" s="394" t="str">
        <f t="shared" si="1087"/>
        <v/>
      </c>
      <c r="KH249" s="394" t="str">
        <f t="shared" si="1087"/>
        <v/>
      </c>
      <c r="KI249" s="394" t="str">
        <f t="shared" si="1087"/>
        <v/>
      </c>
      <c r="KJ249" s="394" t="str">
        <f t="shared" si="1087"/>
        <v/>
      </c>
      <c r="KK249" s="394" t="str">
        <f t="shared" si="1087"/>
        <v/>
      </c>
      <c r="KL249" s="394" t="str">
        <f t="shared" si="1087"/>
        <v/>
      </c>
      <c r="KM249" s="394" t="str">
        <f t="shared" si="1087"/>
        <v/>
      </c>
      <c r="KN249" s="394" t="str">
        <f t="shared" si="1087"/>
        <v/>
      </c>
      <c r="KO249" s="394" t="str">
        <f t="shared" ref="KO249:MZ249" si="1088">IF((KO107*KO108*KO109=0),"",1-((COUNTA(_xlfn.UNIQUE(KO14:KO103,0,1)))/(KO107*KO108*KO109)))</f>
        <v/>
      </c>
      <c r="KP249" s="394" t="str">
        <f t="shared" si="1088"/>
        <v/>
      </c>
      <c r="KQ249" s="394" t="str">
        <f t="shared" si="1088"/>
        <v/>
      </c>
      <c r="KR249" s="394" t="str">
        <f t="shared" si="1088"/>
        <v/>
      </c>
      <c r="KS249" s="394" t="str">
        <f t="shared" si="1088"/>
        <v/>
      </c>
      <c r="KT249" s="394" t="str">
        <f t="shared" si="1088"/>
        <v/>
      </c>
      <c r="KU249" s="394" t="str">
        <f t="shared" si="1088"/>
        <v/>
      </c>
      <c r="KV249" s="394" t="str">
        <f t="shared" si="1088"/>
        <v/>
      </c>
      <c r="KW249" s="394" t="str">
        <f t="shared" si="1088"/>
        <v/>
      </c>
      <c r="KX249" s="394" t="str">
        <f t="shared" si="1088"/>
        <v/>
      </c>
      <c r="KY249" s="394" t="str">
        <f t="shared" si="1088"/>
        <v/>
      </c>
      <c r="KZ249" s="394" t="str">
        <f t="shared" si="1088"/>
        <v/>
      </c>
      <c r="LA249" s="394" t="str">
        <f t="shared" si="1088"/>
        <v/>
      </c>
      <c r="LB249" s="394" t="str">
        <f t="shared" si="1088"/>
        <v/>
      </c>
      <c r="LC249" s="394" t="str">
        <f t="shared" si="1088"/>
        <v/>
      </c>
      <c r="LD249" s="394" t="str">
        <f t="shared" si="1088"/>
        <v/>
      </c>
      <c r="LE249" s="394" t="str">
        <f t="shared" si="1088"/>
        <v/>
      </c>
      <c r="LF249" s="394" t="str">
        <f t="shared" si="1088"/>
        <v/>
      </c>
      <c r="LG249" s="394" t="str">
        <f t="shared" si="1088"/>
        <v/>
      </c>
      <c r="LH249" s="394" t="str">
        <f t="shared" si="1088"/>
        <v/>
      </c>
      <c r="LI249" s="394" t="str">
        <f t="shared" si="1088"/>
        <v/>
      </c>
      <c r="LJ249" s="394" t="str">
        <f t="shared" si="1088"/>
        <v/>
      </c>
      <c r="LK249" s="394" t="str">
        <f t="shared" si="1088"/>
        <v/>
      </c>
      <c r="LL249" s="394" t="str">
        <f t="shared" si="1088"/>
        <v/>
      </c>
      <c r="LM249" s="394" t="str">
        <f t="shared" si="1088"/>
        <v/>
      </c>
      <c r="LN249" s="394" t="str">
        <f t="shared" si="1088"/>
        <v/>
      </c>
      <c r="LO249" s="394" t="str">
        <f t="shared" si="1088"/>
        <v/>
      </c>
      <c r="LP249" s="394" t="str">
        <f t="shared" si="1088"/>
        <v/>
      </c>
      <c r="LQ249" s="394" t="str">
        <f t="shared" si="1088"/>
        <v/>
      </c>
      <c r="LR249" s="394" t="str">
        <f t="shared" si="1088"/>
        <v/>
      </c>
      <c r="LS249" s="394" t="str">
        <f t="shared" si="1088"/>
        <v/>
      </c>
      <c r="LT249" s="394" t="str">
        <f t="shared" si="1088"/>
        <v/>
      </c>
      <c r="LU249" s="394" t="str">
        <f t="shared" si="1088"/>
        <v/>
      </c>
      <c r="LV249" s="394" t="str">
        <f t="shared" si="1088"/>
        <v/>
      </c>
      <c r="LW249" s="394" t="str">
        <f t="shared" si="1088"/>
        <v/>
      </c>
      <c r="LX249" s="394" t="str">
        <f t="shared" si="1088"/>
        <v/>
      </c>
      <c r="LY249" s="394" t="str">
        <f t="shared" si="1088"/>
        <v/>
      </c>
      <c r="LZ249" s="394" t="str">
        <f t="shared" si="1088"/>
        <v/>
      </c>
      <c r="MA249" s="394" t="str">
        <f t="shared" si="1088"/>
        <v/>
      </c>
      <c r="MB249" s="394" t="str">
        <f t="shared" si="1088"/>
        <v/>
      </c>
      <c r="MC249" s="394" t="str">
        <f t="shared" si="1088"/>
        <v/>
      </c>
      <c r="MD249" s="394" t="str">
        <f t="shared" si="1088"/>
        <v/>
      </c>
      <c r="ME249" s="394" t="str">
        <f t="shared" si="1088"/>
        <v/>
      </c>
      <c r="MF249" s="394" t="str">
        <f t="shared" si="1088"/>
        <v/>
      </c>
      <c r="MG249" s="394" t="str">
        <f t="shared" si="1088"/>
        <v/>
      </c>
      <c r="MH249" s="394" t="str">
        <f t="shared" si="1088"/>
        <v/>
      </c>
      <c r="MI249" s="394" t="str">
        <f t="shared" si="1088"/>
        <v/>
      </c>
      <c r="MJ249" s="394" t="str">
        <f t="shared" si="1088"/>
        <v/>
      </c>
      <c r="MK249" s="394" t="str">
        <f t="shared" si="1088"/>
        <v/>
      </c>
      <c r="ML249" s="394" t="str">
        <f t="shared" si="1088"/>
        <v/>
      </c>
      <c r="MM249" s="394" t="str">
        <f t="shared" si="1088"/>
        <v/>
      </c>
      <c r="MN249" s="394" t="str">
        <f t="shared" si="1088"/>
        <v/>
      </c>
      <c r="MO249" s="394" t="str">
        <f t="shared" si="1088"/>
        <v/>
      </c>
      <c r="MP249" s="394" t="str">
        <f t="shared" si="1088"/>
        <v/>
      </c>
      <c r="MQ249" s="394" t="str">
        <f t="shared" si="1088"/>
        <v/>
      </c>
      <c r="MR249" s="394" t="str">
        <f t="shared" si="1088"/>
        <v/>
      </c>
      <c r="MS249" s="394" t="str">
        <f t="shared" si="1088"/>
        <v/>
      </c>
      <c r="MT249" s="394" t="str">
        <f t="shared" si="1088"/>
        <v/>
      </c>
      <c r="MU249" s="394" t="str">
        <f t="shared" si="1088"/>
        <v/>
      </c>
      <c r="MV249" s="394" t="str">
        <f t="shared" si="1088"/>
        <v/>
      </c>
      <c r="MW249" s="394" t="str">
        <f t="shared" si="1088"/>
        <v/>
      </c>
      <c r="MX249" s="394" t="str">
        <f t="shared" si="1088"/>
        <v/>
      </c>
      <c r="MY249" s="394" t="str">
        <f t="shared" si="1088"/>
        <v/>
      </c>
      <c r="MZ249" s="394" t="str">
        <f t="shared" si="1088"/>
        <v/>
      </c>
      <c r="NA249" s="394" t="str">
        <f t="shared" ref="NA249:PL249" si="1089">IF((NA107*NA108*NA109=0),"",1-((COUNTA(_xlfn.UNIQUE(NA14:NA103,0,1)))/(NA107*NA108*NA109)))</f>
        <v/>
      </c>
      <c r="NB249" s="394" t="str">
        <f t="shared" si="1089"/>
        <v/>
      </c>
      <c r="NC249" s="394" t="str">
        <f t="shared" si="1089"/>
        <v/>
      </c>
      <c r="ND249" s="394" t="str">
        <f t="shared" si="1089"/>
        <v/>
      </c>
      <c r="NE249" s="394" t="str">
        <f t="shared" si="1089"/>
        <v/>
      </c>
      <c r="NF249" s="394" t="str">
        <f t="shared" si="1089"/>
        <v/>
      </c>
      <c r="NG249" s="394" t="str">
        <f t="shared" si="1089"/>
        <v/>
      </c>
      <c r="NH249" s="394" t="str">
        <f t="shared" si="1089"/>
        <v/>
      </c>
      <c r="NI249" s="394" t="str">
        <f t="shared" si="1089"/>
        <v/>
      </c>
      <c r="NJ249" s="394" t="str">
        <f t="shared" si="1089"/>
        <v/>
      </c>
      <c r="NK249" s="394" t="str">
        <f t="shared" si="1089"/>
        <v/>
      </c>
      <c r="NL249" s="394" t="str">
        <f t="shared" si="1089"/>
        <v/>
      </c>
      <c r="NM249" s="394" t="str">
        <f t="shared" si="1089"/>
        <v/>
      </c>
      <c r="NN249" s="394" t="str">
        <f t="shared" si="1089"/>
        <v/>
      </c>
      <c r="NO249" s="394" t="str">
        <f t="shared" si="1089"/>
        <v/>
      </c>
      <c r="NP249" s="394" t="str">
        <f t="shared" si="1089"/>
        <v/>
      </c>
      <c r="NQ249" s="394" t="str">
        <f t="shared" si="1089"/>
        <v/>
      </c>
      <c r="NR249" s="394" t="str">
        <f t="shared" si="1089"/>
        <v/>
      </c>
      <c r="NS249" s="394" t="str">
        <f t="shared" si="1089"/>
        <v/>
      </c>
      <c r="NT249" s="394" t="str">
        <f t="shared" si="1089"/>
        <v/>
      </c>
      <c r="NU249" s="394" t="str">
        <f t="shared" si="1089"/>
        <v/>
      </c>
      <c r="NV249" s="394" t="str">
        <f t="shared" si="1089"/>
        <v/>
      </c>
      <c r="NW249" s="394" t="str">
        <f t="shared" si="1089"/>
        <v/>
      </c>
      <c r="NX249" s="394" t="str">
        <f t="shared" si="1089"/>
        <v/>
      </c>
      <c r="NY249" s="394" t="str">
        <f t="shared" si="1089"/>
        <v/>
      </c>
      <c r="NZ249" s="394" t="str">
        <f t="shared" si="1089"/>
        <v/>
      </c>
      <c r="OA249" s="394" t="str">
        <f t="shared" si="1089"/>
        <v/>
      </c>
      <c r="OB249" s="394" t="str">
        <f t="shared" si="1089"/>
        <v/>
      </c>
      <c r="OC249" s="394" t="str">
        <f t="shared" si="1089"/>
        <v/>
      </c>
      <c r="OD249" s="394" t="str">
        <f t="shared" si="1089"/>
        <v/>
      </c>
      <c r="OE249" s="394" t="str">
        <f t="shared" si="1089"/>
        <v/>
      </c>
      <c r="OF249" s="394" t="str">
        <f t="shared" si="1089"/>
        <v/>
      </c>
      <c r="OG249" s="394" t="str">
        <f t="shared" si="1089"/>
        <v/>
      </c>
      <c r="OH249" s="394" t="str">
        <f t="shared" si="1089"/>
        <v/>
      </c>
      <c r="OI249" s="394" t="str">
        <f t="shared" si="1089"/>
        <v/>
      </c>
      <c r="OJ249" s="394" t="str">
        <f t="shared" si="1089"/>
        <v/>
      </c>
      <c r="OK249" s="394" t="str">
        <f t="shared" si="1089"/>
        <v/>
      </c>
      <c r="OL249" s="394" t="str">
        <f t="shared" si="1089"/>
        <v/>
      </c>
      <c r="OM249" s="394" t="str">
        <f t="shared" si="1089"/>
        <v/>
      </c>
      <c r="ON249" s="394" t="str">
        <f t="shared" si="1089"/>
        <v/>
      </c>
      <c r="OO249" s="394" t="str">
        <f t="shared" si="1089"/>
        <v/>
      </c>
      <c r="OP249" s="394" t="str">
        <f t="shared" si="1089"/>
        <v/>
      </c>
      <c r="OQ249" s="395" t="str">
        <f t="shared" si="1089"/>
        <v/>
      </c>
      <c r="OR249" s="395" t="str">
        <f t="shared" si="1089"/>
        <v/>
      </c>
      <c r="OS249" s="395" t="str">
        <f t="shared" si="1089"/>
        <v/>
      </c>
      <c r="OT249" s="395" t="str">
        <f t="shared" si="1089"/>
        <v/>
      </c>
      <c r="OU249" s="395" t="str">
        <f t="shared" si="1089"/>
        <v/>
      </c>
      <c r="OV249" s="395" t="str">
        <f t="shared" si="1089"/>
        <v/>
      </c>
      <c r="OW249" s="395" t="str">
        <f t="shared" si="1089"/>
        <v/>
      </c>
      <c r="OX249" s="395" t="str">
        <f t="shared" si="1089"/>
        <v/>
      </c>
      <c r="OY249" s="395" t="str">
        <f t="shared" si="1089"/>
        <v/>
      </c>
      <c r="OZ249" s="395" t="str">
        <f t="shared" si="1089"/>
        <v/>
      </c>
      <c r="PA249" s="395" t="str">
        <f t="shared" si="1089"/>
        <v/>
      </c>
      <c r="PB249" s="395" t="str">
        <f t="shared" si="1089"/>
        <v/>
      </c>
      <c r="PC249" s="395" t="str">
        <f t="shared" si="1089"/>
        <v/>
      </c>
      <c r="PD249" s="395" t="str">
        <f t="shared" si="1089"/>
        <v/>
      </c>
      <c r="PE249" s="395" t="str">
        <f t="shared" si="1089"/>
        <v/>
      </c>
      <c r="PF249" s="395" t="str">
        <f t="shared" si="1089"/>
        <v/>
      </c>
      <c r="PG249" s="395" t="str">
        <f t="shared" si="1089"/>
        <v/>
      </c>
      <c r="PH249" s="395" t="str">
        <f t="shared" si="1089"/>
        <v/>
      </c>
      <c r="PI249" s="395" t="str">
        <f t="shared" si="1089"/>
        <v/>
      </c>
      <c r="PJ249" s="395" t="str">
        <f t="shared" si="1089"/>
        <v/>
      </c>
      <c r="PK249" s="395" t="str">
        <f t="shared" si="1089"/>
        <v/>
      </c>
      <c r="PL249" s="395" t="str">
        <f t="shared" si="1089"/>
        <v/>
      </c>
      <c r="PM249" s="395" t="str">
        <f t="shared" ref="PM249:RX249" si="1090">IF((PM107*PM108*PM109=0),"",1-((COUNTA(_xlfn.UNIQUE(PM14:PM103,0,1)))/(PM107*PM108*PM109)))</f>
        <v/>
      </c>
      <c r="PN249" s="395" t="str">
        <f t="shared" si="1090"/>
        <v/>
      </c>
      <c r="PO249" s="395" t="str">
        <f t="shared" si="1090"/>
        <v/>
      </c>
      <c r="PP249" s="395" t="str">
        <f t="shared" si="1090"/>
        <v/>
      </c>
      <c r="PQ249" s="395" t="str">
        <f t="shared" si="1090"/>
        <v/>
      </c>
      <c r="PR249" s="395" t="str">
        <f t="shared" si="1090"/>
        <v/>
      </c>
      <c r="PS249" s="395" t="str">
        <f t="shared" si="1090"/>
        <v/>
      </c>
      <c r="PT249" s="395" t="str">
        <f t="shared" si="1090"/>
        <v/>
      </c>
      <c r="PU249" s="395" t="str">
        <f t="shared" si="1090"/>
        <v/>
      </c>
      <c r="PV249" s="395" t="str">
        <f t="shared" si="1090"/>
        <v/>
      </c>
      <c r="PW249" s="395" t="str">
        <f t="shared" si="1090"/>
        <v/>
      </c>
      <c r="PX249" s="395" t="str">
        <f t="shared" si="1090"/>
        <v/>
      </c>
      <c r="PY249" s="395" t="str">
        <f t="shared" si="1090"/>
        <v/>
      </c>
      <c r="PZ249" s="395" t="str">
        <f t="shared" si="1090"/>
        <v/>
      </c>
      <c r="QA249" s="395" t="str">
        <f t="shared" si="1090"/>
        <v/>
      </c>
      <c r="QB249" s="395" t="str">
        <f t="shared" si="1090"/>
        <v/>
      </c>
      <c r="QC249" s="395" t="str">
        <f t="shared" si="1090"/>
        <v/>
      </c>
      <c r="QD249" s="395" t="str">
        <f t="shared" si="1090"/>
        <v/>
      </c>
      <c r="QE249" s="395" t="str">
        <f t="shared" si="1090"/>
        <v/>
      </c>
      <c r="QF249" s="395" t="str">
        <f t="shared" si="1090"/>
        <v/>
      </c>
      <c r="QG249" s="395" t="str">
        <f t="shared" si="1090"/>
        <v/>
      </c>
      <c r="QH249" s="395" t="str">
        <f t="shared" si="1090"/>
        <v/>
      </c>
      <c r="QI249" s="395" t="str">
        <f t="shared" si="1090"/>
        <v/>
      </c>
      <c r="QJ249" s="395" t="str">
        <f t="shared" si="1090"/>
        <v/>
      </c>
      <c r="QK249" s="395" t="str">
        <f t="shared" si="1090"/>
        <v/>
      </c>
      <c r="QL249" s="395" t="str">
        <f t="shared" si="1090"/>
        <v/>
      </c>
      <c r="QM249" s="395" t="str">
        <f t="shared" si="1090"/>
        <v/>
      </c>
      <c r="QN249" s="395" t="str">
        <f t="shared" si="1090"/>
        <v/>
      </c>
      <c r="QO249" s="395" t="str">
        <f t="shared" si="1090"/>
        <v/>
      </c>
      <c r="QP249" s="395" t="str">
        <f t="shared" si="1090"/>
        <v/>
      </c>
      <c r="QQ249" s="395" t="str">
        <f t="shared" si="1090"/>
        <v/>
      </c>
      <c r="QR249" s="395" t="str">
        <f t="shared" si="1090"/>
        <v/>
      </c>
      <c r="QS249" s="395" t="str">
        <f t="shared" si="1090"/>
        <v/>
      </c>
      <c r="QT249" s="395" t="str">
        <f t="shared" si="1090"/>
        <v/>
      </c>
      <c r="QU249" s="395" t="str">
        <f t="shared" si="1090"/>
        <v/>
      </c>
      <c r="QV249" s="395" t="str">
        <f t="shared" si="1090"/>
        <v/>
      </c>
      <c r="QW249" s="395" t="str">
        <f t="shared" si="1090"/>
        <v/>
      </c>
      <c r="QX249" s="395" t="str">
        <f t="shared" si="1090"/>
        <v/>
      </c>
      <c r="QY249" s="395" t="str">
        <f t="shared" si="1090"/>
        <v/>
      </c>
      <c r="QZ249" s="395" t="str">
        <f t="shared" si="1090"/>
        <v/>
      </c>
      <c r="RA249" s="395" t="str">
        <f t="shared" si="1090"/>
        <v/>
      </c>
      <c r="RB249" s="395" t="str">
        <f t="shared" si="1090"/>
        <v/>
      </c>
      <c r="RC249" s="395" t="str">
        <f t="shared" si="1090"/>
        <v/>
      </c>
      <c r="RD249" s="395" t="str">
        <f t="shared" si="1090"/>
        <v/>
      </c>
      <c r="RE249" s="395" t="str">
        <f t="shared" si="1090"/>
        <v/>
      </c>
      <c r="RF249" s="395" t="str">
        <f t="shared" si="1090"/>
        <v/>
      </c>
      <c r="RG249" s="395" t="str">
        <f t="shared" si="1090"/>
        <v/>
      </c>
      <c r="RH249" s="395" t="str">
        <f t="shared" si="1090"/>
        <v/>
      </c>
      <c r="RI249" s="395" t="str">
        <f t="shared" si="1090"/>
        <v/>
      </c>
      <c r="RJ249" s="395" t="str">
        <f t="shared" si="1090"/>
        <v/>
      </c>
      <c r="RK249" s="395" t="str">
        <f t="shared" si="1090"/>
        <v/>
      </c>
      <c r="RL249" s="395" t="str">
        <f t="shared" si="1090"/>
        <v/>
      </c>
      <c r="RM249" s="395" t="str">
        <f t="shared" si="1090"/>
        <v/>
      </c>
      <c r="RN249" s="395" t="str">
        <f t="shared" si="1090"/>
        <v/>
      </c>
      <c r="RO249" s="395" t="str">
        <f t="shared" si="1090"/>
        <v/>
      </c>
      <c r="RP249" s="395" t="str">
        <f t="shared" si="1090"/>
        <v/>
      </c>
      <c r="RQ249" s="395" t="str">
        <f t="shared" si="1090"/>
        <v/>
      </c>
      <c r="RR249" s="395" t="str">
        <f t="shared" si="1090"/>
        <v/>
      </c>
      <c r="RS249" s="395" t="str">
        <f t="shared" si="1090"/>
        <v/>
      </c>
      <c r="RT249" s="395" t="str">
        <f t="shared" si="1090"/>
        <v/>
      </c>
      <c r="RU249" s="395" t="str">
        <f t="shared" si="1090"/>
        <v/>
      </c>
      <c r="RV249" s="395" t="str">
        <f t="shared" si="1090"/>
        <v/>
      </c>
      <c r="RW249" s="395" t="str">
        <f t="shared" si="1090"/>
        <v/>
      </c>
      <c r="RX249" s="395" t="str">
        <f t="shared" si="1090"/>
        <v/>
      </c>
      <c r="RY249" s="395" t="str">
        <f t="shared" ref="RY249:UJ249" si="1091">IF((RY107*RY108*RY109=0),"",1-((COUNTA(_xlfn.UNIQUE(RY14:RY103,0,1)))/(RY107*RY108*RY109)))</f>
        <v/>
      </c>
      <c r="RZ249" s="395" t="str">
        <f t="shared" si="1091"/>
        <v/>
      </c>
      <c r="SA249" s="395" t="str">
        <f t="shared" si="1091"/>
        <v/>
      </c>
      <c r="SB249" s="395" t="str">
        <f t="shared" si="1091"/>
        <v/>
      </c>
      <c r="SC249" s="395" t="str">
        <f t="shared" si="1091"/>
        <v/>
      </c>
      <c r="SD249" s="395" t="str">
        <f t="shared" si="1091"/>
        <v/>
      </c>
      <c r="SE249" s="395" t="str">
        <f t="shared" si="1091"/>
        <v/>
      </c>
      <c r="SF249" s="395" t="str">
        <f t="shared" si="1091"/>
        <v/>
      </c>
      <c r="SG249" s="395" t="str">
        <f t="shared" si="1091"/>
        <v/>
      </c>
      <c r="SH249" s="395" t="str">
        <f t="shared" si="1091"/>
        <v/>
      </c>
      <c r="SI249" s="395" t="str">
        <f t="shared" si="1091"/>
        <v/>
      </c>
      <c r="SJ249" s="395" t="str">
        <f t="shared" si="1091"/>
        <v/>
      </c>
      <c r="SK249" s="395" t="str">
        <f t="shared" si="1091"/>
        <v/>
      </c>
      <c r="SL249" s="395" t="str">
        <f t="shared" si="1091"/>
        <v/>
      </c>
      <c r="SM249" s="395" t="str">
        <f t="shared" si="1091"/>
        <v/>
      </c>
      <c r="SN249" s="395" t="str">
        <f t="shared" si="1091"/>
        <v/>
      </c>
      <c r="SO249" s="395" t="str">
        <f t="shared" si="1091"/>
        <v/>
      </c>
      <c r="SP249" s="395" t="str">
        <f t="shared" si="1091"/>
        <v/>
      </c>
      <c r="SQ249" s="395" t="str">
        <f t="shared" si="1091"/>
        <v/>
      </c>
      <c r="SR249" s="395" t="str">
        <f t="shared" si="1091"/>
        <v/>
      </c>
      <c r="SS249" s="395" t="str">
        <f t="shared" si="1091"/>
        <v/>
      </c>
      <c r="ST249" s="395" t="str">
        <f t="shared" si="1091"/>
        <v/>
      </c>
      <c r="SU249" s="395" t="str">
        <f t="shared" si="1091"/>
        <v/>
      </c>
      <c r="SV249" s="395" t="str">
        <f t="shared" si="1091"/>
        <v/>
      </c>
      <c r="SW249" s="395" t="str">
        <f t="shared" si="1091"/>
        <v/>
      </c>
      <c r="SX249" s="395" t="str">
        <f t="shared" si="1091"/>
        <v/>
      </c>
      <c r="SY249" s="395" t="str">
        <f t="shared" si="1091"/>
        <v/>
      </c>
      <c r="SZ249" s="395" t="str">
        <f t="shared" si="1091"/>
        <v/>
      </c>
      <c r="TA249" s="395" t="str">
        <f t="shared" si="1091"/>
        <v/>
      </c>
      <c r="TB249" s="395" t="str">
        <f t="shared" si="1091"/>
        <v/>
      </c>
      <c r="TC249" s="395" t="str">
        <f t="shared" si="1091"/>
        <v/>
      </c>
      <c r="TD249" s="395" t="str">
        <f t="shared" si="1091"/>
        <v/>
      </c>
      <c r="TE249" s="395" t="str">
        <f t="shared" si="1091"/>
        <v/>
      </c>
      <c r="TF249" s="395" t="str">
        <f t="shared" si="1091"/>
        <v/>
      </c>
      <c r="TG249" s="395" t="str">
        <f t="shared" si="1091"/>
        <v/>
      </c>
      <c r="TH249" s="395" t="str">
        <f t="shared" si="1091"/>
        <v/>
      </c>
      <c r="TI249" s="395" t="str">
        <f t="shared" si="1091"/>
        <v/>
      </c>
      <c r="TJ249" s="395" t="str">
        <f t="shared" si="1091"/>
        <v/>
      </c>
      <c r="TK249" s="395" t="str">
        <f t="shared" si="1091"/>
        <v/>
      </c>
      <c r="TL249" s="395" t="str">
        <f t="shared" si="1091"/>
        <v/>
      </c>
      <c r="TM249" s="395" t="str">
        <f t="shared" si="1091"/>
        <v/>
      </c>
      <c r="TN249" s="395" t="str">
        <f t="shared" si="1091"/>
        <v/>
      </c>
      <c r="TO249" s="395" t="str">
        <f t="shared" si="1091"/>
        <v/>
      </c>
      <c r="TP249" s="395" t="str">
        <f t="shared" si="1091"/>
        <v/>
      </c>
      <c r="TQ249" s="395" t="str">
        <f t="shared" si="1091"/>
        <v/>
      </c>
      <c r="TR249" s="395" t="str">
        <f t="shared" si="1091"/>
        <v/>
      </c>
      <c r="TS249" s="395" t="str">
        <f t="shared" si="1091"/>
        <v/>
      </c>
      <c r="TT249" s="395" t="str">
        <f t="shared" si="1091"/>
        <v/>
      </c>
      <c r="TU249" s="395" t="str">
        <f t="shared" si="1091"/>
        <v/>
      </c>
      <c r="TV249" s="395" t="str">
        <f t="shared" si="1091"/>
        <v/>
      </c>
      <c r="TW249" s="395" t="str">
        <f t="shared" si="1091"/>
        <v/>
      </c>
      <c r="TX249" s="395" t="str">
        <f t="shared" si="1091"/>
        <v/>
      </c>
      <c r="TY249" s="395" t="str">
        <f t="shared" si="1091"/>
        <v/>
      </c>
      <c r="TZ249" s="395" t="str">
        <f t="shared" si="1091"/>
        <v/>
      </c>
      <c r="UA249" s="395" t="str">
        <f t="shared" si="1091"/>
        <v/>
      </c>
      <c r="UB249" s="395" t="str">
        <f t="shared" si="1091"/>
        <v/>
      </c>
      <c r="UC249" s="395" t="str">
        <f t="shared" si="1091"/>
        <v/>
      </c>
      <c r="UD249" s="395" t="str">
        <f t="shared" si="1091"/>
        <v/>
      </c>
      <c r="UE249" s="395" t="str">
        <f t="shared" si="1091"/>
        <v/>
      </c>
      <c r="UF249" s="395" t="str">
        <f t="shared" si="1091"/>
        <v/>
      </c>
      <c r="UG249" s="395" t="str">
        <f t="shared" si="1091"/>
        <v/>
      </c>
      <c r="UH249" s="395" t="str">
        <f t="shared" si="1091"/>
        <v/>
      </c>
      <c r="UI249" s="395" t="str">
        <f t="shared" si="1091"/>
        <v/>
      </c>
      <c r="UJ249" s="395" t="str">
        <f t="shared" si="1091"/>
        <v/>
      </c>
      <c r="UK249" s="395" t="str">
        <f t="shared" ref="UK249:WI249" si="1092">IF((UK107*UK108*UK109=0),"",1-((COUNTA(_xlfn.UNIQUE(UK14:UK103,0,1)))/(UK107*UK108*UK109)))</f>
        <v/>
      </c>
      <c r="UL249" s="395" t="str">
        <f t="shared" si="1092"/>
        <v/>
      </c>
      <c r="UM249" s="395" t="str">
        <f t="shared" si="1092"/>
        <v/>
      </c>
      <c r="UN249" s="395" t="str">
        <f t="shared" si="1092"/>
        <v/>
      </c>
      <c r="UO249" s="395" t="str">
        <f t="shared" si="1092"/>
        <v/>
      </c>
      <c r="UP249" s="395" t="str">
        <f t="shared" si="1092"/>
        <v/>
      </c>
      <c r="UQ249" s="395" t="str">
        <f t="shared" si="1092"/>
        <v/>
      </c>
      <c r="UR249" s="395" t="str">
        <f t="shared" si="1092"/>
        <v/>
      </c>
      <c r="US249" s="395" t="str">
        <f t="shared" si="1092"/>
        <v/>
      </c>
      <c r="UT249" s="395" t="str">
        <f t="shared" si="1092"/>
        <v/>
      </c>
      <c r="UU249" s="395" t="str">
        <f t="shared" si="1092"/>
        <v/>
      </c>
      <c r="UV249" s="395" t="str">
        <f t="shared" si="1092"/>
        <v/>
      </c>
      <c r="UW249" s="395" t="str">
        <f t="shared" si="1092"/>
        <v/>
      </c>
      <c r="UX249" s="395" t="str">
        <f t="shared" si="1092"/>
        <v/>
      </c>
      <c r="UY249" s="395" t="str">
        <f t="shared" si="1092"/>
        <v/>
      </c>
      <c r="UZ249" s="395" t="str">
        <f t="shared" si="1092"/>
        <v/>
      </c>
      <c r="VA249" s="395" t="str">
        <f t="shared" si="1092"/>
        <v/>
      </c>
      <c r="VB249" s="395" t="str">
        <f t="shared" si="1092"/>
        <v/>
      </c>
      <c r="VC249" s="395" t="str">
        <f t="shared" si="1092"/>
        <v/>
      </c>
      <c r="VD249" s="395" t="str">
        <f t="shared" si="1092"/>
        <v/>
      </c>
      <c r="VE249" s="395" t="str">
        <f t="shared" si="1092"/>
        <v/>
      </c>
      <c r="VF249" s="395" t="str">
        <f t="shared" si="1092"/>
        <v/>
      </c>
      <c r="VG249" s="395" t="str">
        <f t="shared" si="1092"/>
        <v/>
      </c>
      <c r="VH249" s="395" t="str">
        <f t="shared" si="1092"/>
        <v/>
      </c>
      <c r="VI249" s="395" t="str">
        <f t="shared" si="1092"/>
        <v/>
      </c>
      <c r="VJ249" s="395" t="str">
        <f t="shared" si="1092"/>
        <v/>
      </c>
      <c r="VK249" s="395" t="str">
        <f t="shared" si="1092"/>
        <v/>
      </c>
      <c r="VL249" s="395" t="str">
        <f t="shared" si="1092"/>
        <v/>
      </c>
      <c r="VM249" s="395" t="str">
        <f t="shared" si="1092"/>
        <v/>
      </c>
      <c r="VN249" s="395" t="str">
        <f t="shared" si="1092"/>
        <v/>
      </c>
      <c r="VO249" s="395" t="str">
        <f t="shared" si="1092"/>
        <v/>
      </c>
      <c r="VP249" s="395" t="str">
        <f t="shared" si="1092"/>
        <v/>
      </c>
      <c r="VQ249" s="395" t="str">
        <f t="shared" si="1092"/>
        <v/>
      </c>
      <c r="VR249" s="395" t="str">
        <f t="shared" si="1092"/>
        <v/>
      </c>
      <c r="VS249" s="395" t="str">
        <f t="shared" si="1092"/>
        <v/>
      </c>
      <c r="VT249" s="395" t="str">
        <f t="shared" si="1092"/>
        <v/>
      </c>
      <c r="VU249" s="395" t="str">
        <f t="shared" si="1092"/>
        <v/>
      </c>
      <c r="VV249" s="395" t="str">
        <f t="shared" si="1092"/>
        <v/>
      </c>
      <c r="VW249" s="395" t="str">
        <f t="shared" si="1092"/>
        <v/>
      </c>
      <c r="VX249" s="395" t="str">
        <f t="shared" si="1092"/>
        <v/>
      </c>
      <c r="VY249" s="395" t="str">
        <f t="shared" si="1092"/>
        <v/>
      </c>
      <c r="VZ249" s="395" t="str">
        <f t="shared" si="1092"/>
        <v/>
      </c>
      <c r="WA249" s="395" t="str">
        <f t="shared" si="1092"/>
        <v/>
      </c>
      <c r="WB249" s="395" t="str">
        <f t="shared" si="1092"/>
        <v/>
      </c>
      <c r="WC249" s="395" t="str">
        <f t="shared" si="1092"/>
        <v/>
      </c>
      <c r="WD249" s="395" t="str">
        <f t="shared" si="1092"/>
        <v/>
      </c>
      <c r="WE249" s="395" t="str">
        <f t="shared" si="1092"/>
        <v/>
      </c>
      <c r="WF249" s="395" t="str">
        <f t="shared" si="1092"/>
        <v/>
      </c>
      <c r="WG249" s="395" t="str">
        <f t="shared" si="1092"/>
        <v/>
      </c>
      <c r="WH249" s="395" t="str">
        <f t="shared" si="1092"/>
        <v/>
      </c>
      <c r="WI249" s="394" t="str">
        <f t="shared" si="1092"/>
        <v/>
      </c>
    </row>
    <row r="250" spans="1:607">
      <c r="A250" s="348"/>
      <c r="B250" s="360" t="s">
        <v>982</v>
      </c>
      <c r="C250" s="348"/>
      <c r="D250" s="348"/>
      <c r="E250" s="348"/>
      <c r="F250" s="348"/>
      <c r="G250" s="361" t="str">
        <f t="shared" si="734"/>
        <v/>
      </c>
      <c r="H250" s="361" t="str">
        <f t="shared" si="735"/>
        <v/>
      </c>
      <c r="I250" s="397"/>
      <c r="J250" s="348"/>
      <c r="K250" s="348"/>
      <c r="L250" s="348"/>
      <c r="M250" s="348"/>
      <c r="N250" s="400"/>
      <c r="O250" s="400"/>
      <c r="P250" s="400"/>
      <c r="Q250" s="400"/>
      <c r="R250" s="400"/>
      <c r="S250" s="400"/>
      <c r="T250" s="400"/>
      <c r="U250" s="400"/>
      <c r="V250" s="400"/>
      <c r="W250" s="400"/>
      <c r="X250" s="400"/>
      <c r="Y250" s="400"/>
      <c r="Z250" s="400"/>
      <c r="AA250" s="400"/>
      <c r="AB250" s="400"/>
      <c r="AC250" s="400"/>
      <c r="AD250" s="400"/>
      <c r="AE250" s="400"/>
      <c r="AF250" s="400"/>
      <c r="AG250" s="400"/>
      <c r="AH250" s="400"/>
      <c r="AI250" s="400"/>
      <c r="AJ250" s="400"/>
      <c r="AK250" s="400"/>
      <c r="AL250" s="400"/>
      <c r="AM250" s="400"/>
      <c r="AN250" s="400"/>
      <c r="AO250" s="400"/>
      <c r="AP250" s="400"/>
      <c r="AQ250" s="400"/>
      <c r="AR250" s="400"/>
      <c r="AS250" s="400"/>
      <c r="AT250" s="400"/>
      <c r="AU250" s="400"/>
      <c r="AV250" s="400"/>
      <c r="AW250" s="400"/>
      <c r="AX250" s="400"/>
      <c r="AY250" s="400"/>
      <c r="AZ250" s="400"/>
      <c r="BA250" s="400"/>
      <c r="BB250" s="400"/>
      <c r="BC250" s="400"/>
      <c r="BD250" s="400"/>
      <c r="BE250" s="400"/>
      <c r="BF250" s="400"/>
      <c r="BG250" s="400"/>
      <c r="BH250" s="400"/>
      <c r="BI250" s="400"/>
      <c r="BJ250" s="400"/>
      <c r="BK250" s="400"/>
      <c r="BL250" s="400"/>
      <c r="BM250" s="400"/>
      <c r="BN250" s="400"/>
      <c r="BO250" s="400"/>
      <c r="BP250" s="400"/>
      <c r="BQ250" s="400"/>
      <c r="BR250" s="400"/>
      <c r="BS250" s="400"/>
      <c r="BT250" s="400"/>
      <c r="BU250" s="400"/>
      <c r="BV250" s="400"/>
      <c r="BW250" s="400"/>
      <c r="BX250" s="400"/>
      <c r="BY250" s="400"/>
      <c r="BZ250" s="400"/>
      <c r="CA250" s="400"/>
      <c r="CB250" s="400"/>
      <c r="CC250" s="400"/>
      <c r="CD250" s="400"/>
      <c r="CE250" s="400"/>
      <c r="CF250" s="400"/>
      <c r="CG250" s="400"/>
      <c r="CH250" s="400"/>
      <c r="CI250" s="400"/>
      <c r="CJ250" s="400"/>
      <c r="CK250" s="400"/>
      <c r="CL250" s="400"/>
      <c r="CM250" s="400"/>
      <c r="CN250" s="400"/>
      <c r="CO250" s="400"/>
      <c r="CP250" s="400"/>
      <c r="CQ250" s="400"/>
      <c r="CR250" s="400"/>
      <c r="CS250" s="400"/>
      <c r="CT250" s="400"/>
      <c r="CU250" s="400"/>
      <c r="CV250" s="400"/>
      <c r="CW250" s="400"/>
      <c r="CX250" s="400"/>
      <c r="CY250" s="400"/>
      <c r="CZ250" s="362"/>
    </row>
    <row r="251" spans="1:607">
      <c r="A251" s="348"/>
      <c r="B251" s="360" t="s">
        <v>983</v>
      </c>
      <c r="C251" s="348"/>
      <c r="D251" s="348"/>
      <c r="E251" s="348"/>
      <c r="F251" s="348"/>
      <c r="G251" s="361" t="str">
        <f t="shared" si="734"/>
        <v/>
      </c>
      <c r="H251" s="361" t="str">
        <f t="shared" si="735"/>
        <v/>
      </c>
      <c r="I251" s="397"/>
      <c r="J251" s="348"/>
      <c r="K251" s="348"/>
      <c r="L251" s="348"/>
      <c r="M251" s="348"/>
      <c r="N251" s="400"/>
      <c r="O251" s="400"/>
      <c r="P251" s="400"/>
      <c r="Q251" s="400"/>
      <c r="R251" s="400"/>
      <c r="S251" s="400"/>
      <c r="T251" s="400"/>
      <c r="U251" s="400"/>
      <c r="V251" s="400"/>
      <c r="W251" s="400"/>
      <c r="X251" s="400"/>
      <c r="Y251" s="400"/>
      <c r="Z251" s="400"/>
      <c r="AA251" s="400"/>
      <c r="AB251" s="400"/>
      <c r="AC251" s="400"/>
      <c r="AD251" s="400"/>
      <c r="AE251" s="400"/>
      <c r="AF251" s="400"/>
      <c r="AG251" s="400"/>
      <c r="AH251" s="400"/>
      <c r="AI251" s="400"/>
      <c r="AJ251" s="400"/>
      <c r="AK251" s="400"/>
      <c r="AL251" s="400"/>
      <c r="AM251" s="400"/>
      <c r="AN251" s="400"/>
      <c r="AO251" s="400"/>
      <c r="AP251" s="400"/>
      <c r="AQ251" s="400"/>
      <c r="AR251" s="400"/>
      <c r="AS251" s="400"/>
      <c r="AT251" s="400"/>
      <c r="AU251" s="400"/>
      <c r="AV251" s="400"/>
      <c r="AW251" s="400"/>
      <c r="AX251" s="400"/>
      <c r="AY251" s="400"/>
      <c r="AZ251" s="400"/>
      <c r="BA251" s="400"/>
      <c r="BB251" s="400"/>
      <c r="BC251" s="400"/>
      <c r="BD251" s="400"/>
      <c r="BE251" s="400"/>
      <c r="BF251" s="400"/>
      <c r="BG251" s="400"/>
      <c r="BH251" s="400"/>
      <c r="BI251" s="400"/>
      <c r="BJ251" s="400"/>
      <c r="BK251" s="400"/>
      <c r="BL251" s="400"/>
      <c r="BM251" s="400"/>
      <c r="BN251" s="400"/>
      <c r="BO251" s="400"/>
      <c r="BP251" s="400"/>
      <c r="BQ251" s="400"/>
      <c r="BR251" s="400"/>
      <c r="BS251" s="400"/>
      <c r="BT251" s="400"/>
      <c r="BU251" s="400"/>
      <c r="BV251" s="400"/>
      <c r="BW251" s="400"/>
      <c r="BX251" s="400"/>
      <c r="BY251" s="400"/>
      <c r="BZ251" s="400"/>
      <c r="CA251" s="400"/>
      <c r="CB251" s="400"/>
      <c r="CC251" s="400"/>
      <c r="CD251" s="400"/>
      <c r="CE251" s="400"/>
      <c r="CF251" s="400"/>
      <c r="CG251" s="400"/>
      <c r="CH251" s="400"/>
      <c r="CI251" s="400"/>
      <c r="CJ251" s="400"/>
      <c r="CK251" s="400"/>
      <c r="CL251" s="400"/>
      <c r="CM251" s="400"/>
      <c r="CN251" s="400"/>
      <c r="CO251" s="400"/>
      <c r="CP251" s="400"/>
      <c r="CQ251" s="400"/>
      <c r="CR251" s="400"/>
      <c r="CS251" s="400"/>
      <c r="CT251" s="400"/>
      <c r="CU251" s="400"/>
      <c r="CV251" s="400"/>
      <c r="CW251" s="400"/>
      <c r="CX251" s="400"/>
      <c r="CY251" s="400"/>
      <c r="CZ251" s="362"/>
    </row>
    <row r="252" spans="1:607">
      <c r="A252" s="348"/>
      <c r="B252" s="360" t="s">
        <v>984</v>
      </c>
      <c r="C252" s="348"/>
      <c r="D252" s="348"/>
      <c r="E252" s="348"/>
      <c r="F252" s="348"/>
      <c r="G252" s="361" t="str">
        <f t="shared" si="734"/>
        <v/>
      </c>
      <c r="H252" s="361" t="str">
        <f t="shared" si="735"/>
        <v/>
      </c>
      <c r="I252" s="397"/>
      <c r="J252" s="348"/>
      <c r="K252" s="348"/>
      <c r="L252" s="348"/>
      <c r="M252" s="348"/>
      <c r="N252" s="400"/>
      <c r="O252" s="400"/>
      <c r="P252" s="400"/>
      <c r="Q252" s="400"/>
      <c r="R252" s="400"/>
      <c r="S252" s="400"/>
      <c r="T252" s="400"/>
      <c r="U252" s="400"/>
      <c r="V252" s="400"/>
      <c r="W252" s="400"/>
      <c r="X252" s="400"/>
      <c r="Y252" s="400"/>
      <c r="Z252" s="400"/>
      <c r="AA252" s="400"/>
      <c r="AB252" s="400"/>
      <c r="AC252" s="400"/>
      <c r="AD252" s="400"/>
      <c r="AE252" s="400"/>
      <c r="AF252" s="400"/>
      <c r="AG252" s="400"/>
      <c r="AH252" s="400"/>
      <c r="AI252" s="400"/>
      <c r="AJ252" s="400"/>
      <c r="AK252" s="400"/>
      <c r="AL252" s="400"/>
      <c r="AM252" s="400"/>
      <c r="AN252" s="400"/>
      <c r="AO252" s="400"/>
      <c r="AP252" s="400"/>
      <c r="AQ252" s="400"/>
      <c r="AR252" s="400"/>
      <c r="AS252" s="400"/>
      <c r="AT252" s="400"/>
      <c r="AU252" s="400"/>
      <c r="AV252" s="400"/>
      <c r="AW252" s="400"/>
      <c r="AX252" s="400"/>
      <c r="AY252" s="400"/>
      <c r="AZ252" s="400"/>
      <c r="BA252" s="400"/>
      <c r="BB252" s="400"/>
      <c r="BC252" s="400"/>
      <c r="BD252" s="400"/>
      <c r="BE252" s="400"/>
      <c r="BF252" s="400"/>
      <c r="BG252" s="400"/>
      <c r="BH252" s="400"/>
      <c r="BI252" s="400"/>
      <c r="BJ252" s="400"/>
      <c r="BK252" s="400"/>
      <c r="BL252" s="400"/>
      <c r="BM252" s="400"/>
      <c r="BN252" s="400"/>
      <c r="BO252" s="400"/>
      <c r="BP252" s="400"/>
      <c r="BQ252" s="400"/>
      <c r="BR252" s="400"/>
      <c r="BS252" s="400"/>
      <c r="BT252" s="400"/>
      <c r="BU252" s="400"/>
      <c r="BV252" s="400"/>
      <c r="BW252" s="400"/>
      <c r="BX252" s="400"/>
      <c r="BY252" s="400"/>
      <c r="BZ252" s="400"/>
      <c r="CA252" s="400"/>
      <c r="CB252" s="400"/>
      <c r="CC252" s="400"/>
      <c r="CD252" s="400"/>
      <c r="CE252" s="400"/>
      <c r="CF252" s="400"/>
      <c r="CG252" s="400"/>
      <c r="CH252" s="400"/>
      <c r="CI252" s="400"/>
      <c r="CJ252" s="400"/>
      <c r="CK252" s="400"/>
      <c r="CL252" s="400"/>
      <c r="CM252" s="400"/>
      <c r="CN252" s="400"/>
      <c r="CO252" s="400"/>
      <c r="CP252" s="400"/>
      <c r="CQ252" s="400"/>
      <c r="CR252" s="400"/>
      <c r="CS252" s="400"/>
      <c r="CT252" s="400"/>
      <c r="CU252" s="400"/>
      <c r="CV252" s="400"/>
      <c r="CW252" s="400"/>
      <c r="CX252" s="400"/>
      <c r="CY252" s="400"/>
      <c r="CZ252" s="362"/>
    </row>
    <row r="253" spans="1:607">
      <c r="A253" s="348"/>
      <c r="B253" s="360" t="s">
        <v>985</v>
      </c>
      <c r="C253" s="348"/>
      <c r="D253" s="348"/>
      <c r="E253" s="348"/>
      <c r="F253" s="348"/>
      <c r="G253" s="361" t="str">
        <f t="shared" si="734"/>
        <v/>
      </c>
      <c r="H253" s="361" t="str">
        <f t="shared" si="735"/>
        <v/>
      </c>
      <c r="I253" s="397"/>
      <c r="J253" s="348"/>
      <c r="K253" s="348"/>
      <c r="L253" s="348"/>
      <c r="M253" s="348"/>
      <c r="N253" s="400"/>
      <c r="O253" s="400"/>
      <c r="P253" s="400"/>
      <c r="Q253" s="400"/>
      <c r="R253" s="400"/>
      <c r="S253" s="400"/>
      <c r="T253" s="400"/>
      <c r="U253" s="400"/>
      <c r="V253" s="400"/>
      <c r="W253" s="400"/>
      <c r="X253" s="400"/>
      <c r="Y253" s="400"/>
      <c r="Z253" s="400"/>
      <c r="AA253" s="400"/>
      <c r="AB253" s="400"/>
      <c r="AC253" s="400"/>
      <c r="AD253" s="400"/>
      <c r="AE253" s="400"/>
      <c r="AF253" s="400"/>
      <c r="AG253" s="400"/>
      <c r="AH253" s="400"/>
      <c r="AI253" s="400"/>
      <c r="AJ253" s="400"/>
      <c r="AK253" s="400"/>
      <c r="AL253" s="400"/>
      <c r="AM253" s="400"/>
      <c r="AN253" s="400"/>
      <c r="AO253" s="400"/>
      <c r="AP253" s="400"/>
      <c r="AQ253" s="400"/>
      <c r="AR253" s="400"/>
      <c r="AS253" s="400"/>
      <c r="AT253" s="400"/>
      <c r="AU253" s="400"/>
      <c r="AV253" s="400"/>
      <c r="AW253" s="400"/>
      <c r="AX253" s="400"/>
      <c r="AY253" s="400"/>
      <c r="AZ253" s="400"/>
      <c r="BA253" s="400"/>
      <c r="BB253" s="400"/>
      <c r="BC253" s="400"/>
      <c r="BD253" s="400"/>
      <c r="BE253" s="400"/>
      <c r="BF253" s="400"/>
      <c r="BG253" s="400"/>
      <c r="BH253" s="400"/>
      <c r="BI253" s="400"/>
      <c r="BJ253" s="400"/>
      <c r="BK253" s="400"/>
      <c r="BL253" s="400"/>
      <c r="BM253" s="400"/>
      <c r="BN253" s="400"/>
      <c r="BO253" s="400"/>
      <c r="BP253" s="400"/>
      <c r="BQ253" s="400"/>
      <c r="BR253" s="400"/>
      <c r="BS253" s="400"/>
      <c r="BT253" s="400"/>
      <c r="BU253" s="400"/>
      <c r="BV253" s="400"/>
      <c r="BW253" s="400"/>
      <c r="BX253" s="400"/>
      <c r="BY253" s="400"/>
      <c r="BZ253" s="400"/>
      <c r="CA253" s="400"/>
      <c r="CB253" s="400"/>
      <c r="CC253" s="400"/>
      <c r="CD253" s="400"/>
      <c r="CE253" s="400"/>
      <c r="CF253" s="400"/>
      <c r="CG253" s="400"/>
      <c r="CH253" s="400"/>
      <c r="CI253" s="400"/>
      <c r="CJ253" s="400"/>
      <c r="CK253" s="400"/>
      <c r="CL253" s="400"/>
      <c r="CM253" s="400"/>
      <c r="CN253" s="400"/>
      <c r="CO253" s="400"/>
      <c r="CP253" s="400"/>
      <c r="CQ253" s="400"/>
      <c r="CR253" s="400"/>
      <c r="CS253" s="400"/>
      <c r="CT253" s="400"/>
      <c r="CU253" s="400"/>
      <c r="CV253" s="400"/>
      <c r="CW253" s="400"/>
      <c r="CX253" s="400"/>
      <c r="CY253" s="400"/>
      <c r="CZ253" s="362"/>
    </row>
    <row r="254" spans="1:607">
      <c r="A254" s="348"/>
      <c r="B254" s="360" t="s">
        <v>986</v>
      </c>
      <c r="C254" s="348"/>
      <c r="D254" s="348"/>
      <c r="E254" s="348"/>
      <c r="F254" s="348"/>
      <c r="G254" s="361" t="str">
        <f t="shared" si="734"/>
        <v/>
      </c>
      <c r="H254" s="361" t="str">
        <f t="shared" si="735"/>
        <v/>
      </c>
      <c r="I254" s="397"/>
      <c r="J254" s="348"/>
      <c r="K254" s="348"/>
      <c r="L254" s="348"/>
      <c r="M254" s="348"/>
      <c r="N254" s="400"/>
      <c r="O254" s="400"/>
      <c r="P254" s="400"/>
      <c r="Q254" s="400"/>
      <c r="R254" s="400"/>
      <c r="S254" s="400"/>
      <c r="T254" s="400"/>
      <c r="U254" s="400"/>
      <c r="V254" s="400"/>
      <c r="W254" s="400"/>
      <c r="X254" s="400"/>
      <c r="Y254" s="400"/>
      <c r="Z254" s="400"/>
      <c r="AA254" s="400"/>
      <c r="AB254" s="400"/>
      <c r="AC254" s="400"/>
      <c r="AD254" s="400"/>
      <c r="AE254" s="400"/>
      <c r="AF254" s="400"/>
      <c r="AG254" s="400"/>
      <c r="AH254" s="400"/>
      <c r="AI254" s="400"/>
      <c r="AJ254" s="400"/>
      <c r="AK254" s="400"/>
      <c r="AL254" s="400"/>
      <c r="AM254" s="400"/>
      <c r="AN254" s="400"/>
      <c r="AO254" s="400"/>
      <c r="AP254" s="400"/>
      <c r="AQ254" s="400"/>
      <c r="AR254" s="400"/>
      <c r="AS254" s="400"/>
      <c r="AT254" s="400"/>
      <c r="AU254" s="400"/>
      <c r="AV254" s="400"/>
      <c r="AW254" s="400"/>
      <c r="AX254" s="400"/>
      <c r="AY254" s="400"/>
      <c r="AZ254" s="400"/>
      <c r="BA254" s="400"/>
      <c r="BB254" s="400"/>
      <c r="BC254" s="400"/>
      <c r="BD254" s="400"/>
      <c r="BE254" s="400"/>
      <c r="BF254" s="400"/>
      <c r="BG254" s="400"/>
      <c r="BH254" s="400"/>
      <c r="BI254" s="400"/>
      <c r="BJ254" s="400"/>
      <c r="BK254" s="400"/>
      <c r="BL254" s="400"/>
      <c r="BM254" s="400"/>
      <c r="BN254" s="400"/>
      <c r="BO254" s="400"/>
      <c r="BP254" s="400"/>
      <c r="BQ254" s="400"/>
      <c r="BR254" s="400"/>
      <c r="BS254" s="400"/>
      <c r="BT254" s="400"/>
      <c r="BU254" s="400"/>
      <c r="BV254" s="400"/>
      <c r="BW254" s="400"/>
      <c r="BX254" s="400"/>
      <c r="BY254" s="400"/>
      <c r="BZ254" s="400"/>
      <c r="CA254" s="400"/>
      <c r="CB254" s="400"/>
      <c r="CC254" s="400"/>
      <c r="CD254" s="400"/>
      <c r="CE254" s="400"/>
      <c r="CF254" s="400"/>
      <c r="CG254" s="400"/>
      <c r="CH254" s="400"/>
      <c r="CI254" s="400"/>
      <c r="CJ254" s="400"/>
      <c r="CK254" s="400"/>
      <c r="CL254" s="400"/>
      <c r="CM254" s="400"/>
      <c r="CN254" s="400"/>
      <c r="CO254" s="400"/>
      <c r="CP254" s="400"/>
      <c r="CQ254" s="400"/>
      <c r="CR254" s="400"/>
      <c r="CS254" s="400"/>
      <c r="CT254" s="400"/>
      <c r="CU254" s="400"/>
      <c r="CV254" s="400"/>
      <c r="CW254" s="400"/>
      <c r="CX254" s="400"/>
      <c r="CY254" s="400"/>
      <c r="CZ254" s="362"/>
    </row>
    <row r="255" spans="1:607">
      <c r="A255" s="348"/>
      <c r="B255" s="360" t="s">
        <v>987</v>
      </c>
      <c r="C255" s="348"/>
      <c r="D255" s="348"/>
      <c r="E255" s="348"/>
      <c r="F255" s="348"/>
      <c r="G255" s="361" t="str">
        <f t="shared" si="734"/>
        <v/>
      </c>
      <c r="H255" s="361" t="str">
        <f t="shared" si="735"/>
        <v/>
      </c>
      <c r="I255" s="397"/>
      <c r="J255" s="348"/>
      <c r="K255" s="348"/>
      <c r="L255" s="348"/>
      <c r="M255" s="348"/>
      <c r="N255" s="400"/>
      <c r="O255" s="400"/>
      <c r="P255" s="400"/>
      <c r="Q255" s="400"/>
      <c r="R255" s="400"/>
      <c r="S255" s="400"/>
      <c r="T255" s="400"/>
      <c r="U255" s="400"/>
      <c r="V255" s="400"/>
      <c r="W255" s="400"/>
      <c r="X255" s="400"/>
      <c r="Y255" s="400"/>
      <c r="Z255" s="400"/>
      <c r="AA255" s="400"/>
      <c r="AB255" s="400"/>
      <c r="AC255" s="400"/>
      <c r="AD255" s="400"/>
      <c r="AE255" s="400"/>
      <c r="AF255" s="400"/>
      <c r="AG255" s="400"/>
      <c r="AH255" s="400"/>
      <c r="AI255" s="400"/>
      <c r="AJ255" s="400"/>
      <c r="AK255" s="400"/>
      <c r="AL255" s="400"/>
      <c r="AM255" s="400"/>
      <c r="AN255" s="400"/>
      <c r="AO255" s="400"/>
      <c r="AP255" s="400"/>
      <c r="AQ255" s="400"/>
      <c r="AR255" s="400"/>
      <c r="AS255" s="400"/>
      <c r="AT255" s="400"/>
      <c r="AU255" s="400"/>
      <c r="AV255" s="400"/>
      <c r="AW255" s="400"/>
      <c r="AX255" s="400"/>
      <c r="AY255" s="400"/>
      <c r="AZ255" s="400"/>
      <c r="BA255" s="400"/>
      <c r="BB255" s="400"/>
      <c r="BC255" s="400"/>
      <c r="BD255" s="400"/>
      <c r="BE255" s="400"/>
      <c r="BF255" s="400"/>
      <c r="BG255" s="400"/>
      <c r="BH255" s="400"/>
      <c r="BI255" s="400"/>
      <c r="BJ255" s="400"/>
      <c r="BK255" s="400"/>
      <c r="BL255" s="400"/>
      <c r="BM255" s="400"/>
      <c r="BN255" s="400"/>
      <c r="BO255" s="400"/>
      <c r="BP255" s="400"/>
      <c r="BQ255" s="400"/>
      <c r="BR255" s="400"/>
      <c r="BS255" s="400"/>
      <c r="BT255" s="400"/>
      <c r="BU255" s="400"/>
      <c r="BV255" s="400"/>
      <c r="BW255" s="400"/>
      <c r="BX255" s="400"/>
      <c r="BY255" s="400"/>
      <c r="BZ255" s="400"/>
      <c r="CA255" s="400"/>
      <c r="CB255" s="400"/>
      <c r="CC255" s="400"/>
      <c r="CD255" s="400"/>
      <c r="CE255" s="400"/>
      <c r="CF255" s="400"/>
      <c r="CG255" s="400"/>
      <c r="CH255" s="400"/>
      <c r="CI255" s="400"/>
      <c r="CJ255" s="400"/>
      <c r="CK255" s="400"/>
      <c r="CL255" s="400"/>
      <c r="CM255" s="400"/>
      <c r="CN255" s="400"/>
      <c r="CO255" s="400"/>
      <c r="CP255" s="400"/>
      <c r="CQ255" s="400"/>
      <c r="CR255" s="400"/>
      <c r="CS255" s="400"/>
      <c r="CT255" s="400"/>
      <c r="CU255" s="400"/>
      <c r="CV255" s="400"/>
      <c r="CW255" s="400"/>
      <c r="CX255" s="400"/>
      <c r="CY255" s="400"/>
      <c r="CZ255" s="362"/>
      <c r="FR255" t="str">
        <f>IF(FR107&lt;2,"",(SUM(FR113:FR115)/(FR108*FR109))-(SUM(FR14:FR103)^2/(FR107*FR108*FR109)))</f>
        <v/>
      </c>
    </row>
    <row r="256" spans="1:607">
      <c r="A256" s="348"/>
      <c r="B256" s="360" t="s">
        <v>988</v>
      </c>
      <c r="C256" s="348"/>
      <c r="D256" s="348"/>
      <c r="E256" s="348"/>
      <c r="F256" s="348"/>
      <c r="G256" s="361" t="str">
        <f t="shared" si="734"/>
        <v/>
      </c>
      <c r="H256" s="361" t="str">
        <f t="shared" si="735"/>
        <v/>
      </c>
      <c r="I256" s="397"/>
      <c r="J256" s="348"/>
      <c r="K256" s="348"/>
      <c r="L256" s="348"/>
      <c r="M256" s="348"/>
      <c r="N256" s="400"/>
      <c r="O256" s="400"/>
      <c r="P256" s="400"/>
      <c r="Q256" s="400"/>
      <c r="R256" s="400"/>
      <c r="S256" s="400"/>
      <c r="T256" s="400"/>
      <c r="U256" s="400"/>
      <c r="V256" s="400"/>
      <c r="W256" s="400"/>
      <c r="X256" s="400"/>
      <c r="Y256" s="400"/>
      <c r="Z256" s="400"/>
      <c r="AA256" s="400"/>
      <c r="AB256" s="400"/>
      <c r="AC256" s="400"/>
      <c r="AD256" s="400"/>
      <c r="AE256" s="400"/>
      <c r="AF256" s="400"/>
      <c r="AG256" s="400"/>
      <c r="AH256" s="400"/>
      <c r="AI256" s="400"/>
      <c r="AJ256" s="400"/>
      <c r="AK256" s="400"/>
      <c r="AL256" s="400"/>
      <c r="AM256" s="400"/>
      <c r="AN256" s="400"/>
      <c r="AO256" s="400"/>
      <c r="AP256" s="400"/>
      <c r="AQ256" s="400"/>
      <c r="AR256" s="400"/>
      <c r="AS256" s="400"/>
      <c r="AT256" s="400"/>
      <c r="AU256" s="400"/>
      <c r="AV256" s="400"/>
      <c r="AW256" s="400"/>
      <c r="AX256" s="400"/>
      <c r="AY256" s="400"/>
      <c r="AZ256" s="400"/>
      <c r="BA256" s="400"/>
      <c r="BB256" s="400"/>
      <c r="BC256" s="400"/>
      <c r="BD256" s="400"/>
      <c r="BE256" s="400"/>
      <c r="BF256" s="400"/>
      <c r="BG256" s="400"/>
      <c r="BH256" s="400"/>
      <c r="BI256" s="400"/>
      <c r="BJ256" s="400"/>
      <c r="BK256" s="400"/>
      <c r="BL256" s="400"/>
      <c r="BM256" s="400"/>
      <c r="BN256" s="400"/>
      <c r="BO256" s="400"/>
      <c r="BP256" s="400"/>
      <c r="BQ256" s="400"/>
      <c r="BR256" s="400"/>
      <c r="BS256" s="400"/>
      <c r="BT256" s="400"/>
      <c r="BU256" s="400"/>
      <c r="BV256" s="400"/>
      <c r="BW256" s="400"/>
      <c r="BX256" s="400"/>
      <c r="BY256" s="400"/>
      <c r="BZ256" s="400"/>
      <c r="CA256" s="400"/>
      <c r="CB256" s="400"/>
      <c r="CC256" s="400"/>
      <c r="CD256" s="400"/>
      <c r="CE256" s="400"/>
      <c r="CF256" s="400"/>
      <c r="CG256" s="400"/>
      <c r="CH256" s="400"/>
      <c r="CI256" s="400"/>
      <c r="CJ256" s="400"/>
      <c r="CK256" s="400"/>
      <c r="CL256" s="400"/>
      <c r="CM256" s="400"/>
      <c r="CN256" s="400"/>
      <c r="CO256" s="400"/>
      <c r="CP256" s="400"/>
      <c r="CQ256" s="400"/>
      <c r="CR256" s="400"/>
      <c r="CS256" s="400"/>
      <c r="CT256" s="400"/>
      <c r="CU256" s="400"/>
      <c r="CV256" s="400"/>
      <c r="CW256" s="400"/>
      <c r="CX256" s="400"/>
      <c r="CY256" s="400"/>
      <c r="CZ256" s="362"/>
      <c r="FR256" t="str">
        <f>IF(FR107=3,(SUM(FR113:FR115)/(FR108*FR109))-(SUM(FR14:FR103)^2/(FR107*FR108*FR109)),"")</f>
        <v/>
      </c>
    </row>
    <row r="257" spans="1:174">
      <c r="A257" s="348"/>
      <c r="B257" s="360" t="s">
        <v>989</v>
      </c>
      <c r="C257" s="348"/>
      <c r="D257" s="348"/>
      <c r="E257" s="348"/>
      <c r="F257" s="348"/>
      <c r="G257" s="361" t="str">
        <f t="shared" si="734"/>
        <v/>
      </c>
      <c r="H257" s="361" t="str">
        <f t="shared" si="735"/>
        <v/>
      </c>
      <c r="I257" s="397"/>
      <c r="J257" s="348"/>
      <c r="K257" s="348"/>
      <c r="L257" s="348"/>
      <c r="M257" s="348"/>
      <c r="N257" s="400"/>
      <c r="O257" s="400"/>
      <c r="P257" s="400"/>
      <c r="Q257" s="400"/>
      <c r="R257" s="400"/>
      <c r="S257" s="400"/>
      <c r="T257" s="400"/>
      <c r="U257" s="400"/>
      <c r="V257" s="400"/>
      <c r="W257" s="400"/>
      <c r="X257" s="400"/>
      <c r="Y257" s="400"/>
      <c r="Z257" s="400"/>
      <c r="AA257" s="400"/>
      <c r="AB257" s="400"/>
      <c r="AC257" s="400"/>
      <c r="AD257" s="400"/>
      <c r="AE257" s="400"/>
      <c r="AF257" s="400"/>
      <c r="AG257" s="400"/>
      <c r="AH257" s="400"/>
      <c r="AI257" s="400"/>
      <c r="AJ257" s="400"/>
      <c r="AK257" s="400"/>
      <c r="AL257" s="400"/>
      <c r="AM257" s="400"/>
      <c r="AN257" s="400"/>
      <c r="AO257" s="400"/>
      <c r="AP257" s="400"/>
      <c r="AQ257" s="400"/>
      <c r="AR257" s="400"/>
      <c r="AS257" s="400"/>
      <c r="AT257" s="400"/>
      <c r="AU257" s="400"/>
      <c r="AV257" s="400"/>
      <c r="AW257" s="400"/>
      <c r="AX257" s="400"/>
      <c r="AY257" s="400"/>
      <c r="AZ257" s="400"/>
      <c r="BA257" s="400"/>
      <c r="BB257" s="400"/>
      <c r="BC257" s="400"/>
      <c r="BD257" s="400"/>
      <c r="BE257" s="400"/>
      <c r="BF257" s="400"/>
      <c r="BG257" s="400"/>
      <c r="BH257" s="400"/>
      <c r="BI257" s="400"/>
      <c r="BJ257" s="400"/>
      <c r="BK257" s="400"/>
      <c r="BL257" s="400"/>
      <c r="BM257" s="400"/>
      <c r="BN257" s="400"/>
      <c r="BO257" s="400"/>
      <c r="BP257" s="400"/>
      <c r="BQ257" s="400"/>
      <c r="BR257" s="400"/>
      <c r="BS257" s="400"/>
      <c r="BT257" s="400"/>
      <c r="BU257" s="400"/>
      <c r="BV257" s="400"/>
      <c r="BW257" s="400"/>
      <c r="BX257" s="400"/>
      <c r="BY257" s="400"/>
      <c r="BZ257" s="400"/>
      <c r="CA257" s="400"/>
      <c r="CB257" s="400"/>
      <c r="CC257" s="400"/>
      <c r="CD257" s="400"/>
      <c r="CE257" s="400"/>
      <c r="CF257" s="400"/>
      <c r="CG257" s="400"/>
      <c r="CH257" s="400"/>
      <c r="CI257" s="400"/>
      <c r="CJ257" s="400"/>
      <c r="CK257" s="400"/>
      <c r="CL257" s="400"/>
      <c r="CM257" s="400"/>
      <c r="CN257" s="400"/>
      <c r="CO257" s="400"/>
      <c r="CP257" s="400"/>
      <c r="CQ257" s="400"/>
      <c r="CR257" s="400"/>
      <c r="CS257" s="400"/>
      <c r="CT257" s="400"/>
      <c r="CU257" s="400"/>
      <c r="CV257" s="400"/>
      <c r="CW257" s="400"/>
      <c r="CX257" s="400"/>
      <c r="CY257" s="400"/>
      <c r="CZ257" s="362"/>
      <c r="FR257" t="e">
        <f>(SUM(FR113:FR115)/(FR108*FR109))-(SUM(FR14:FR103)^2/(FR107*FR108*FR109))</f>
        <v>#DIV/0!</v>
      </c>
    </row>
    <row r="258" spans="1:174">
      <c r="A258" s="348"/>
      <c r="B258" s="360" t="s">
        <v>990</v>
      </c>
      <c r="C258" s="348"/>
      <c r="D258" s="348"/>
      <c r="E258" s="348"/>
      <c r="F258" s="348"/>
      <c r="G258" s="361" t="str">
        <f t="shared" si="734"/>
        <v/>
      </c>
      <c r="H258" s="361" t="str">
        <f t="shared" si="735"/>
        <v/>
      </c>
      <c r="I258" s="397"/>
      <c r="J258" s="348"/>
      <c r="K258" s="348"/>
      <c r="L258" s="348"/>
      <c r="M258" s="348"/>
      <c r="N258" s="400"/>
      <c r="O258" s="400"/>
      <c r="P258" s="400"/>
      <c r="Q258" s="400"/>
      <c r="R258" s="400"/>
      <c r="S258" s="400"/>
      <c r="T258" s="400"/>
      <c r="U258" s="400"/>
      <c r="V258" s="400"/>
      <c r="W258" s="400"/>
      <c r="X258" s="400"/>
      <c r="Y258" s="400"/>
      <c r="Z258" s="400"/>
      <c r="AA258" s="400"/>
      <c r="AB258" s="400"/>
      <c r="AC258" s="400"/>
      <c r="AD258" s="400"/>
      <c r="AE258" s="400"/>
      <c r="AF258" s="400"/>
      <c r="AG258" s="400"/>
      <c r="AH258" s="400"/>
      <c r="AI258" s="400"/>
      <c r="AJ258" s="400"/>
      <c r="AK258" s="400"/>
      <c r="AL258" s="400"/>
      <c r="AM258" s="400"/>
      <c r="AN258" s="400"/>
      <c r="AO258" s="400"/>
      <c r="AP258" s="400"/>
      <c r="AQ258" s="400"/>
      <c r="AR258" s="400"/>
      <c r="AS258" s="400"/>
      <c r="AT258" s="400"/>
      <c r="AU258" s="400"/>
      <c r="AV258" s="400"/>
      <c r="AW258" s="400"/>
      <c r="AX258" s="400"/>
      <c r="AY258" s="400"/>
      <c r="AZ258" s="400"/>
      <c r="BA258" s="400"/>
      <c r="BB258" s="400"/>
      <c r="BC258" s="400"/>
      <c r="BD258" s="400"/>
      <c r="BE258" s="400"/>
      <c r="BF258" s="400"/>
      <c r="BG258" s="400"/>
      <c r="BH258" s="400"/>
      <c r="BI258" s="400"/>
      <c r="BJ258" s="400"/>
      <c r="BK258" s="400"/>
      <c r="BL258" s="400"/>
      <c r="BM258" s="400"/>
      <c r="BN258" s="400"/>
      <c r="BO258" s="400"/>
      <c r="BP258" s="400"/>
      <c r="BQ258" s="400"/>
      <c r="BR258" s="400"/>
      <c r="BS258" s="400"/>
      <c r="BT258" s="400"/>
      <c r="BU258" s="400"/>
      <c r="BV258" s="400"/>
      <c r="BW258" s="400"/>
      <c r="BX258" s="400"/>
      <c r="BY258" s="400"/>
      <c r="BZ258" s="400"/>
      <c r="CA258" s="400"/>
      <c r="CB258" s="400"/>
      <c r="CC258" s="400"/>
      <c r="CD258" s="400"/>
      <c r="CE258" s="400"/>
      <c r="CF258" s="400"/>
      <c r="CG258" s="400"/>
      <c r="CH258" s="400"/>
      <c r="CI258" s="400"/>
      <c r="CJ258" s="400"/>
      <c r="CK258" s="400"/>
      <c r="CL258" s="400"/>
      <c r="CM258" s="400"/>
      <c r="CN258" s="400"/>
      <c r="CO258" s="400"/>
      <c r="CP258" s="400"/>
      <c r="CQ258" s="400"/>
      <c r="CR258" s="400"/>
      <c r="CS258" s="400"/>
      <c r="CT258" s="400"/>
      <c r="CU258" s="400"/>
      <c r="CV258" s="400"/>
      <c r="CW258" s="400"/>
      <c r="CX258" s="400"/>
      <c r="CY258" s="400"/>
      <c r="CZ258" s="362"/>
      <c r="FR258" s="630">
        <f>FR107</f>
        <v>0</v>
      </c>
    </row>
    <row r="259" spans="1:174">
      <c r="A259" s="348"/>
      <c r="B259" s="360" t="s">
        <v>991</v>
      </c>
      <c r="C259" s="348"/>
      <c r="D259" s="348"/>
      <c r="E259" s="348"/>
      <c r="F259" s="348"/>
      <c r="G259" s="361" t="str">
        <f t="shared" si="734"/>
        <v/>
      </c>
      <c r="H259" s="361" t="str">
        <f t="shared" si="735"/>
        <v/>
      </c>
      <c r="I259" s="397"/>
      <c r="J259" s="348"/>
      <c r="K259" s="348"/>
      <c r="L259" s="348"/>
      <c r="M259" s="348"/>
      <c r="N259" s="400"/>
      <c r="O259" s="400"/>
      <c r="P259" s="400"/>
      <c r="Q259" s="400"/>
      <c r="R259" s="400"/>
      <c r="S259" s="400"/>
      <c r="T259" s="400"/>
      <c r="U259" s="400"/>
      <c r="V259" s="400"/>
      <c r="W259" s="400"/>
      <c r="X259" s="400"/>
      <c r="Y259" s="400"/>
      <c r="Z259" s="400"/>
      <c r="AA259" s="400"/>
      <c r="AB259" s="400"/>
      <c r="AC259" s="400"/>
      <c r="AD259" s="400"/>
      <c r="AE259" s="400"/>
      <c r="AF259" s="400"/>
      <c r="AG259" s="400"/>
      <c r="AH259" s="400"/>
      <c r="AI259" s="400"/>
      <c r="AJ259" s="400"/>
      <c r="AK259" s="400"/>
      <c r="AL259" s="400"/>
      <c r="AM259" s="400"/>
      <c r="AN259" s="400"/>
      <c r="AO259" s="400"/>
      <c r="AP259" s="400"/>
      <c r="AQ259" s="400"/>
      <c r="AR259" s="400"/>
      <c r="AS259" s="400"/>
      <c r="AT259" s="400"/>
      <c r="AU259" s="400"/>
      <c r="AV259" s="400"/>
      <c r="AW259" s="400"/>
      <c r="AX259" s="400"/>
      <c r="AY259" s="400"/>
      <c r="AZ259" s="400"/>
      <c r="BA259" s="400"/>
      <c r="BB259" s="400"/>
      <c r="BC259" s="400"/>
      <c r="BD259" s="400"/>
      <c r="BE259" s="400"/>
      <c r="BF259" s="400"/>
      <c r="BG259" s="400"/>
      <c r="BH259" s="400"/>
      <c r="BI259" s="400"/>
      <c r="BJ259" s="400"/>
      <c r="BK259" s="400"/>
      <c r="BL259" s="400"/>
      <c r="BM259" s="400"/>
      <c r="BN259" s="400"/>
      <c r="BO259" s="400"/>
      <c r="BP259" s="400"/>
      <c r="BQ259" s="400"/>
      <c r="BR259" s="400"/>
      <c r="BS259" s="400"/>
      <c r="BT259" s="400"/>
      <c r="BU259" s="400"/>
      <c r="BV259" s="400"/>
      <c r="BW259" s="400"/>
      <c r="BX259" s="400"/>
      <c r="BY259" s="400"/>
      <c r="BZ259" s="400"/>
      <c r="CA259" s="400"/>
      <c r="CB259" s="400"/>
      <c r="CC259" s="400"/>
      <c r="CD259" s="400"/>
      <c r="CE259" s="400"/>
      <c r="CF259" s="400"/>
      <c r="CG259" s="400"/>
      <c r="CH259" s="400"/>
      <c r="CI259" s="400"/>
      <c r="CJ259" s="400"/>
      <c r="CK259" s="400"/>
      <c r="CL259" s="400"/>
      <c r="CM259" s="400"/>
      <c r="CN259" s="400"/>
      <c r="CO259" s="400"/>
      <c r="CP259" s="400"/>
      <c r="CQ259" s="400"/>
      <c r="CR259" s="400"/>
      <c r="CS259" s="400"/>
      <c r="CT259" s="400"/>
      <c r="CU259" s="400"/>
      <c r="CV259" s="400"/>
      <c r="CW259" s="400"/>
      <c r="CX259" s="400"/>
      <c r="CY259" s="400"/>
      <c r="CZ259" s="362"/>
      <c r="FR259" s="630">
        <f t="shared" ref="FR259:FR260" si="1093">FR108</f>
        <v>0</v>
      </c>
    </row>
    <row r="260" spans="1:174">
      <c r="A260" s="348"/>
      <c r="B260" s="360" t="s">
        <v>992</v>
      </c>
      <c r="C260" s="348"/>
      <c r="D260" s="348"/>
      <c r="E260" s="348"/>
      <c r="F260" s="348"/>
      <c r="G260" s="361" t="str">
        <f t="shared" si="734"/>
        <v/>
      </c>
      <c r="H260" s="361" t="str">
        <f t="shared" si="735"/>
        <v/>
      </c>
      <c r="I260" s="397"/>
      <c r="J260" s="348"/>
      <c r="K260" s="348"/>
      <c r="L260" s="348"/>
      <c r="M260" s="348"/>
      <c r="N260" s="400"/>
      <c r="O260" s="400"/>
      <c r="P260" s="400"/>
      <c r="Q260" s="400"/>
      <c r="R260" s="400"/>
      <c r="S260" s="400"/>
      <c r="T260" s="400"/>
      <c r="U260" s="400"/>
      <c r="V260" s="400"/>
      <c r="W260" s="400"/>
      <c r="X260" s="400"/>
      <c r="Y260" s="400"/>
      <c r="Z260" s="400"/>
      <c r="AA260" s="400"/>
      <c r="AB260" s="400"/>
      <c r="AC260" s="400"/>
      <c r="AD260" s="400"/>
      <c r="AE260" s="400"/>
      <c r="AF260" s="400"/>
      <c r="AG260" s="400"/>
      <c r="AH260" s="400"/>
      <c r="AI260" s="400"/>
      <c r="AJ260" s="400"/>
      <c r="AK260" s="400"/>
      <c r="AL260" s="400"/>
      <c r="AM260" s="400"/>
      <c r="AN260" s="400"/>
      <c r="AO260" s="400"/>
      <c r="AP260" s="400"/>
      <c r="AQ260" s="400"/>
      <c r="AR260" s="400"/>
      <c r="AS260" s="400"/>
      <c r="AT260" s="400"/>
      <c r="AU260" s="400"/>
      <c r="AV260" s="400"/>
      <c r="AW260" s="400"/>
      <c r="AX260" s="400"/>
      <c r="AY260" s="400"/>
      <c r="AZ260" s="400"/>
      <c r="BA260" s="400"/>
      <c r="BB260" s="400"/>
      <c r="BC260" s="400"/>
      <c r="BD260" s="400"/>
      <c r="BE260" s="400"/>
      <c r="BF260" s="400"/>
      <c r="BG260" s="400"/>
      <c r="BH260" s="400"/>
      <c r="BI260" s="400"/>
      <c r="BJ260" s="400"/>
      <c r="BK260" s="400"/>
      <c r="BL260" s="400"/>
      <c r="BM260" s="400"/>
      <c r="BN260" s="400"/>
      <c r="BO260" s="400"/>
      <c r="BP260" s="400"/>
      <c r="BQ260" s="400"/>
      <c r="BR260" s="400"/>
      <c r="BS260" s="400"/>
      <c r="BT260" s="400"/>
      <c r="BU260" s="400"/>
      <c r="BV260" s="400"/>
      <c r="BW260" s="400"/>
      <c r="BX260" s="400"/>
      <c r="BY260" s="400"/>
      <c r="BZ260" s="400"/>
      <c r="CA260" s="400"/>
      <c r="CB260" s="400"/>
      <c r="CC260" s="400"/>
      <c r="CD260" s="400"/>
      <c r="CE260" s="400"/>
      <c r="CF260" s="400"/>
      <c r="CG260" s="400"/>
      <c r="CH260" s="400"/>
      <c r="CI260" s="400"/>
      <c r="CJ260" s="400"/>
      <c r="CK260" s="400"/>
      <c r="CL260" s="400"/>
      <c r="CM260" s="400"/>
      <c r="CN260" s="400"/>
      <c r="CO260" s="400"/>
      <c r="CP260" s="400"/>
      <c r="CQ260" s="400"/>
      <c r="CR260" s="400"/>
      <c r="CS260" s="400"/>
      <c r="CT260" s="400"/>
      <c r="CU260" s="400"/>
      <c r="CV260" s="400"/>
      <c r="CW260" s="400"/>
      <c r="CX260" s="400"/>
      <c r="CY260" s="400"/>
      <c r="CZ260" s="362"/>
      <c r="FR260" s="630">
        <f t="shared" si="1093"/>
        <v>0</v>
      </c>
    </row>
    <row r="261" spans="1:174">
      <c r="A261" s="348"/>
      <c r="B261" s="360" t="s">
        <v>993</v>
      </c>
      <c r="C261" s="348"/>
      <c r="D261" s="348"/>
      <c r="E261" s="348"/>
      <c r="F261" s="348"/>
      <c r="G261" s="361" t="str">
        <f t="shared" si="734"/>
        <v/>
      </c>
      <c r="H261" s="361" t="str">
        <f t="shared" si="735"/>
        <v/>
      </c>
      <c r="I261" s="397"/>
      <c r="J261" s="348"/>
      <c r="K261" s="348"/>
      <c r="L261" s="348"/>
      <c r="M261" s="348"/>
      <c r="N261" s="400"/>
      <c r="O261" s="400"/>
      <c r="P261" s="400"/>
      <c r="Q261" s="400"/>
      <c r="R261" s="400"/>
      <c r="S261" s="400"/>
      <c r="T261" s="400"/>
      <c r="U261" s="400"/>
      <c r="V261" s="400"/>
      <c r="W261" s="400"/>
      <c r="X261" s="400"/>
      <c r="Y261" s="400"/>
      <c r="Z261" s="400"/>
      <c r="AA261" s="400"/>
      <c r="AB261" s="400"/>
      <c r="AC261" s="400"/>
      <c r="AD261" s="400"/>
      <c r="AE261" s="400"/>
      <c r="AF261" s="400"/>
      <c r="AG261" s="400"/>
      <c r="AH261" s="400"/>
      <c r="AI261" s="400"/>
      <c r="AJ261" s="400"/>
      <c r="AK261" s="400"/>
      <c r="AL261" s="400"/>
      <c r="AM261" s="400"/>
      <c r="AN261" s="400"/>
      <c r="AO261" s="400"/>
      <c r="AP261" s="400"/>
      <c r="AQ261" s="400"/>
      <c r="AR261" s="400"/>
      <c r="AS261" s="400"/>
      <c r="AT261" s="400"/>
      <c r="AU261" s="400"/>
      <c r="AV261" s="400"/>
      <c r="AW261" s="400"/>
      <c r="AX261" s="400"/>
      <c r="AY261" s="400"/>
      <c r="AZ261" s="400"/>
      <c r="BA261" s="400"/>
      <c r="BB261" s="400"/>
      <c r="BC261" s="400"/>
      <c r="BD261" s="400"/>
      <c r="BE261" s="400"/>
      <c r="BF261" s="400"/>
      <c r="BG261" s="400"/>
      <c r="BH261" s="400"/>
      <c r="BI261" s="400"/>
      <c r="BJ261" s="400"/>
      <c r="BK261" s="400"/>
      <c r="BL261" s="400"/>
      <c r="BM261" s="400"/>
      <c r="BN261" s="400"/>
      <c r="BO261" s="400"/>
      <c r="BP261" s="400"/>
      <c r="BQ261" s="400"/>
      <c r="BR261" s="400"/>
      <c r="BS261" s="400"/>
      <c r="BT261" s="400"/>
      <c r="BU261" s="400"/>
      <c r="BV261" s="400"/>
      <c r="BW261" s="400"/>
      <c r="BX261" s="400"/>
      <c r="BY261" s="400"/>
      <c r="BZ261" s="400"/>
      <c r="CA261" s="400"/>
      <c r="CB261" s="400"/>
      <c r="CC261" s="400"/>
      <c r="CD261" s="400"/>
      <c r="CE261" s="400"/>
      <c r="CF261" s="400"/>
      <c r="CG261" s="400"/>
      <c r="CH261" s="400"/>
      <c r="CI261" s="400"/>
      <c r="CJ261" s="400"/>
      <c r="CK261" s="400"/>
      <c r="CL261" s="400"/>
      <c r="CM261" s="400"/>
      <c r="CN261" s="400"/>
      <c r="CO261" s="400"/>
      <c r="CP261" s="400"/>
      <c r="CQ261" s="400"/>
      <c r="CR261" s="400"/>
      <c r="CS261" s="400"/>
      <c r="CT261" s="400"/>
      <c r="CU261" s="400"/>
      <c r="CV261" s="400"/>
      <c r="CW261" s="400"/>
      <c r="CX261" s="400"/>
      <c r="CY261" s="400"/>
      <c r="CZ261" s="362"/>
      <c r="FR261" t="str">
        <f>IF(FR258&lt;2,"X&lt;2",(SUM(FR113:FR115)/(FR108*FR109))-(SUM(FR14:FR103)^2/(FR107*FR108*FR109)))</f>
        <v>X&lt;2</v>
      </c>
    </row>
    <row r="262" spans="1:174">
      <c r="A262" s="348"/>
      <c r="B262" s="360" t="s">
        <v>994</v>
      </c>
      <c r="C262" s="348"/>
      <c r="D262" s="348"/>
      <c r="E262" s="348"/>
      <c r="F262" s="348"/>
      <c r="G262" s="361" t="str">
        <f t="shared" ref="G262:G325" si="1094">IF(OR(D262="",E262=""),"",ROUND((D262+E262),10))</f>
        <v/>
      </c>
      <c r="H262" s="361" t="str">
        <f t="shared" ref="H262:H325" si="1095">IF(OR(D262="",F262=""),"",ROUND((D262-F262),10))</f>
        <v/>
      </c>
      <c r="I262" s="397"/>
      <c r="J262" s="348"/>
      <c r="K262" s="348"/>
      <c r="L262" s="348"/>
      <c r="M262" s="348"/>
      <c r="N262" s="400"/>
      <c r="O262" s="400"/>
      <c r="P262" s="400"/>
      <c r="Q262" s="400"/>
      <c r="R262" s="400"/>
      <c r="S262" s="400"/>
      <c r="T262" s="400"/>
      <c r="U262" s="400"/>
      <c r="V262" s="400"/>
      <c r="W262" s="400"/>
      <c r="X262" s="400"/>
      <c r="Y262" s="400"/>
      <c r="Z262" s="400"/>
      <c r="AA262" s="400"/>
      <c r="AB262" s="400"/>
      <c r="AC262" s="400"/>
      <c r="AD262" s="400"/>
      <c r="AE262" s="400"/>
      <c r="AF262" s="400"/>
      <c r="AG262" s="400"/>
      <c r="AH262" s="400"/>
      <c r="AI262" s="400"/>
      <c r="AJ262" s="400"/>
      <c r="AK262" s="400"/>
      <c r="AL262" s="400"/>
      <c r="AM262" s="400"/>
      <c r="AN262" s="400"/>
      <c r="AO262" s="400"/>
      <c r="AP262" s="400"/>
      <c r="AQ262" s="400"/>
      <c r="AR262" s="400"/>
      <c r="AS262" s="400"/>
      <c r="AT262" s="400"/>
      <c r="AU262" s="400"/>
      <c r="AV262" s="400"/>
      <c r="AW262" s="400"/>
      <c r="AX262" s="400"/>
      <c r="AY262" s="400"/>
      <c r="AZ262" s="400"/>
      <c r="BA262" s="400"/>
      <c r="BB262" s="400"/>
      <c r="BC262" s="400"/>
      <c r="BD262" s="400"/>
      <c r="BE262" s="400"/>
      <c r="BF262" s="400"/>
      <c r="BG262" s="400"/>
      <c r="BH262" s="400"/>
      <c r="BI262" s="400"/>
      <c r="BJ262" s="400"/>
      <c r="BK262" s="400"/>
      <c r="BL262" s="400"/>
      <c r="BM262" s="400"/>
      <c r="BN262" s="400"/>
      <c r="BO262" s="400"/>
      <c r="BP262" s="400"/>
      <c r="BQ262" s="400"/>
      <c r="BR262" s="400"/>
      <c r="BS262" s="400"/>
      <c r="BT262" s="400"/>
      <c r="BU262" s="400"/>
      <c r="BV262" s="400"/>
      <c r="BW262" s="400"/>
      <c r="BX262" s="400"/>
      <c r="BY262" s="400"/>
      <c r="BZ262" s="400"/>
      <c r="CA262" s="400"/>
      <c r="CB262" s="400"/>
      <c r="CC262" s="400"/>
      <c r="CD262" s="400"/>
      <c r="CE262" s="400"/>
      <c r="CF262" s="400"/>
      <c r="CG262" s="400"/>
      <c r="CH262" s="400"/>
      <c r="CI262" s="400"/>
      <c r="CJ262" s="400"/>
      <c r="CK262" s="400"/>
      <c r="CL262" s="400"/>
      <c r="CM262" s="400"/>
      <c r="CN262" s="400"/>
      <c r="CO262" s="400"/>
      <c r="CP262" s="400"/>
      <c r="CQ262" s="400"/>
      <c r="CR262" s="400"/>
      <c r="CS262" s="400"/>
      <c r="CT262" s="400"/>
      <c r="CU262" s="400"/>
      <c r="CV262" s="400"/>
      <c r="CW262" s="400"/>
      <c r="CX262" s="400"/>
      <c r="CY262" s="400"/>
      <c r="CZ262" s="362"/>
    </row>
    <row r="263" spans="1:174">
      <c r="A263" s="348"/>
      <c r="B263" s="360" t="s">
        <v>995</v>
      </c>
      <c r="C263" s="348"/>
      <c r="D263" s="348"/>
      <c r="E263" s="348"/>
      <c r="F263" s="348"/>
      <c r="G263" s="361" t="str">
        <f t="shared" si="1094"/>
        <v/>
      </c>
      <c r="H263" s="361" t="str">
        <f t="shared" si="1095"/>
        <v/>
      </c>
      <c r="I263" s="397"/>
      <c r="J263" s="348"/>
      <c r="K263" s="348"/>
      <c r="L263" s="348"/>
      <c r="M263" s="348"/>
      <c r="N263" s="400"/>
      <c r="O263" s="400"/>
      <c r="P263" s="400"/>
      <c r="Q263" s="400"/>
      <c r="R263" s="400"/>
      <c r="S263" s="400"/>
      <c r="T263" s="400"/>
      <c r="U263" s="400"/>
      <c r="V263" s="400"/>
      <c r="W263" s="400"/>
      <c r="X263" s="400"/>
      <c r="Y263" s="400"/>
      <c r="Z263" s="400"/>
      <c r="AA263" s="400"/>
      <c r="AB263" s="400"/>
      <c r="AC263" s="400"/>
      <c r="AD263" s="400"/>
      <c r="AE263" s="400"/>
      <c r="AF263" s="400"/>
      <c r="AG263" s="400"/>
      <c r="AH263" s="400"/>
      <c r="AI263" s="400"/>
      <c r="AJ263" s="400"/>
      <c r="AK263" s="400"/>
      <c r="AL263" s="400"/>
      <c r="AM263" s="400"/>
      <c r="AN263" s="400"/>
      <c r="AO263" s="400"/>
      <c r="AP263" s="400"/>
      <c r="AQ263" s="400"/>
      <c r="AR263" s="400"/>
      <c r="AS263" s="400"/>
      <c r="AT263" s="400"/>
      <c r="AU263" s="400"/>
      <c r="AV263" s="400"/>
      <c r="AW263" s="400"/>
      <c r="AX263" s="400"/>
      <c r="AY263" s="400"/>
      <c r="AZ263" s="400"/>
      <c r="BA263" s="400"/>
      <c r="BB263" s="400"/>
      <c r="BC263" s="400"/>
      <c r="BD263" s="400"/>
      <c r="BE263" s="400"/>
      <c r="BF263" s="400"/>
      <c r="BG263" s="400"/>
      <c r="BH263" s="400"/>
      <c r="BI263" s="400"/>
      <c r="BJ263" s="400"/>
      <c r="BK263" s="400"/>
      <c r="BL263" s="400"/>
      <c r="BM263" s="400"/>
      <c r="BN263" s="400"/>
      <c r="BO263" s="400"/>
      <c r="BP263" s="400"/>
      <c r="BQ263" s="400"/>
      <c r="BR263" s="400"/>
      <c r="BS263" s="400"/>
      <c r="BT263" s="400"/>
      <c r="BU263" s="400"/>
      <c r="BV263" s="400"/>
      <c r="BW263" s="400"/>
      <c r="BX263" s="400"/>
      <c r="BY263" s="400"/>
      <c r="BZ263" s="400"/>
      <c r="CA263" s="400"/>
      <c r="CB263" s="400"/>
      <c r="CC263" s="400"/>
      <c r="CD263" s="400"/>
      <c r="CE263" s="400"/>
      <c r="CF263" s="400"/>
      <c r="CG263" s="400"/>
      <c r="CH263" s="400"/>
      <c r="CI263" s="400"/>
      <c r="CJ263" s="400"/>
      <c r="CK263" s="400"/>
      <c r="CL263" s="400"/>
      <c r="CM263" s="400"/>
      <c r="CN263" s="400"/>
      <c r="CO263" s="400"/>
      <c r="CP263" s="400"/>
      <c r="CQ263" s="400"/>
      <c r="CR263" s="400"/>
      <c r="CS263" s="400"/>
      <c r="CT263" s="400"/>
      <c r="CU263" s="400"/>
      <c r="CV263" s="400"/>
      <c r="CW263" s="400"/>
      <c r="CX263" s="400"/>
      <c r="CY263" s="400"/>
      <c r="CZ263" s="362"/>
    </row>
    <row r="264" spans="1:174">
      <c r="A264" s="348"/>
      <c r="B264" s="360" t="s">
        <v>996</v>
      </c>
      <c r="C264" s="348"/>
      <c r="D264" s="348"/>
      <c r="E264" s="348"/>
      <c r="F264" s="348"/>
      <c r="G264" s="361" t="str">
        <f t="shared" si="1094"/>
        <v/>
      </c>
      <c r="H264" s="361" t="str">
        <f t="shared" si="1095"/>
        <v/>
      </c>
      <c r="I264" s="397"/>
      <c r="J264" s="348"/>
      <c r="K264" s="348"/>
      <c r="L264" s="348"/>
      <c r="M264" s="348"/>
      <c r="N264" s="400"/>
      <c r="O264" s="400"/>
      <c r="P264" s="400"/>
      <c r="Q264" s="400"/>
      <c r="R264" s="400"/>
      <c r="S264" s="400"/>
      <c r="T264" s="400"/>
      <c r="U264" s="400"/>
      <c r="V264" s="400"/>
      <c r="W264" s="400"/>
      <c r="X264" s="400"/>
      <c r="Y264" s="400"/>
      <c r="Z264" s="400"/>
      <c r="AA264" s="400"/>
      <c r="AB264" s="400"/>
      <c r="AC264" s="400"/>
      <c r="AD264" s="400"/>
      <c r="AE264" s="400"/>
      <c r="AF264" s="400"/>
      <c r="AG264" s="400"/>
      <c r="AH264" s="400"/>
      <c r="AI264" s="400"/>
      <c r="AJ264" s="400"/>
      <c r="AK264" s="400"/>
      <c r="AL264" s="400"/>
      <c r="AM264" s="400"/>
      <c r="AN264" s="400"/>
      <c r="AO264" s="400"/>
      <c r="AP264" s="400"/>
      <c r="AQ264" s="400"/>
      <c r="AR264" s="400"/>
      <c r="AS264" s="400"/>
      <c r="AT264" s="400"/>
      <c r="AU264" s="400"/>
      <c r="AV264" s="400"/>
      <c r="AW264" s="400"/>
      <c r="AX264" s="400"/>
      <c r="AY264" s="400"/>
      <c r="AZ264" s="400"/>
      <c r="BA264" s="400"/>
      <c r="BB264" s="400"/>
      <c r="BC264" s="400"/>
      <c r="BD264" s="400"/>
      <c r="BE264" s="400"/>
      <c r="BF264" s="400"/>
      <c r="BG264" s="400"/>
      <c r="BH264" s="400"/>
      <c r="BI264" s="400"/>
      <c r="BJ264" s="400"/>
      <c r="BK264" s="400"/>
      <c r="BL264" s="400"/>
      <c r="BM264" s="400"/>
      <c r="BN264" s="400"/>
      <c r="BO264" s="400"/>
      <c r="BP264" s="400"/>
      <c r="BQ264" s="400"/>
      <c r="BR264" s="400"/>
      <c r="BS264" s="400"/>
      <c r="BT264" s="400"/>
      <c r="BU264" s="400"/>
      <c r="BV264" s="400"/>
      <c r="BW264" s="400"/>
      <c r="BX264" s="400"/>
      <c r="BY264" s="400"/>
      <c r="BZ264" s="400"/>
      <c r="CA264" s="400"/>
      <c r="CB264" s="400"/>
      <c r="CC264" s="400"/>
      <c r="CD264" s="400"/>
      <c r="CE264" s="400"/>
      <c r="CF264" s="400"/>
      <c r="CG264" s="400"/>
      <c r="CH264" s="400"/>
      <c r="CI264" s="400"/>
      <c r="CJ264" s="400"/>
      <c r="CK264" s="400"/>
      <c r="CL264" s="400"/>
      <c r="CM264" s="400"/>
      <c r="CN264" s="400"/>
      <c r="CO264" s="400"/>
      <c r="CP264" s="400"/>
      <c r="CQ264" s="400"/>
      <c r="CR264" s="400"/>
      <c r="CS264" s="400"/>
      <c r="CT264" s="400"/>
      <c r="CU264" s="400"/>
      <c r="CV264" s="400"/>
      <c r="CW264" s="400"/>
      <c r="CX264" s="400"/>
      <c r="CY264" s="400"/>
      <c r="CZ264" s="362"/>
    </row>
    <row r="265" spans="1:174">
      <c r="A265" s="348"/>
      <c r="B265" s="360" t="s">
        <v>997</v>
      </c>
      <c r="C265" s="348"/>
      <c r="D265" s="348"/>
      <c r="E265" s="348"/>
      <c r="F265" s="348"/>
      <c r="G265" s="361" t="str">
        <f t="shared" si="1094"/>
        <v/>
      </c>
      <c r="H265" s="361" t="str">
        <f t="shared" si="1095"/>
        <v/>
      </c>
      <c r="I265" s="397"/>
      <c r="J265" s="348"/>
      <c r="K265" s="348"/>
      <c r="L265" s="348"/>
      <c r="M265" s="348"/>
      <c r="N265" s="400"/>
      <c r="O265" s="400"/>
      <c r="P265" s="400"/>
      <c r="Q265" s="400"/>
      <c r="R265" s="400"/>
      <c r="S265" s="400"/>
      <c r="T265" s="400"/>
      <c r="U265" s="400"/>
      <c r="V265" s="400"/>
      <c r="W265" s="400"/>
      <c r="X265" s="400"/>
      <c r="Y265" s="400"/>
      <c r="Z265" s="400"/>
      <c r="AA265" s="400"/>
      <c r="AB265" s="400"/>
      <c r="AC265" s="400"/>
      <c r="AD265" s="400"/>
      <c r="AE265" s="400"/>
      <c r="AF265" s="400"/>
      <c r="AG265" s="400"/>
      <c r="AH265" s="400"/>
      <c r="AI265" s="400"/>
      <c r="AJ265" s="400"/>
      <c r="AK265" s="400"/>
      <c r="AL265" s="400"/>
      <c r="AM265" s="400"/>
      <c r="AN265" s="400"/>
      <c r="AO265" s="400"/>
      <c r="AP265" s="400"/>
      <c r="AQ265" s="400"/>
      <c r="AR265" s="400"/>
      <c r="AS265" s="400"/>
      <c r="AT265" s="400"/>
      <c r="AU265" s="400"/>
      <c r="AV265" s="400"/>
      <c r="AW265" s="400"/>
      <c r="AX265" s="400"/>
      <c r="AY265" s="400"/>
      <c r="AZ265" s="400"/>
      <c r="BA265" s="400"/>
      <c r="BB265" s="400"/>
      <c r="BC265" s="400"/>
      <c r="BD265" s="400"/>
      <c r="BE265" s="400"/>
      <c r="BF265" s="400"/>
      <c r="BG265" s="400"/>
      <c r="BH265" s="400"/>
      <c r="BI265" s="400"/>
      <c r="BJ265" s="400"/>
      <c r="BK265" s="400"/>
      <c r="BL265" s="400"/>
      <c r="BM265" s="400"/>
      <c r="BN265" s="400"/>
      <c r="BO265" s="400"/>
      <c r="BP265" s="400"/>
      <c r="BQ265" s="400"/>
      <c r="BR265" s="400"/>
      <c r="BS265" s="400"/>
      <c r="BT265" s="400"/>
      <c r="BU265" s="400"/>
      <c r="BV265" s="400"/>
      <c r="BW265" s="400"/>
      <c r="BX265" s="400"/>
      <c r="BY265" s="400"/>
      <c r="BZ265" s="400"/>
      <c r="CA265" s="400"/>
      <c r="CB265" s="400"/>
      <c r="CC265" s="400"/>
      <c r="CD265" s="400"/>
      <c r="CE265" s="400"/>
      <c r="CF265" s="400"/>
      <c r="CG265" s="400"/>
      <c r="CH265" s="400"/>
      <c r="CI265" s="400"/>
      <c r="CJ265" s="400"/>
      <c r="CK265" s="400"/>
      <c r="CL265" s="400"/>
      <c r="CM265" s="400"/>
      <c r="CN265" s="400"/>
      <c r="CO265" s="400"/>
      <c r="CP265" s="400"/>
      <c r="CQ265" s="400"/>
      <c r="CR265" s="400"/>
      <c r="CS265" s="400"/>
      <c r="CT265" s="400"/>
      <c r="CU265" s="400"/>
      <c r="CV265" s="400"/>
      <c r="CW265" s="400"/>
      <c r="CX265" s="400"/>
      <c r="CY265" s="400"/>
      <c r="CZ265" s="362"/>
    </row>
    <row r="266" spans="1:174">
      <c r="A266" s="348"/>
      <c r="B266" s="360" t="s">
        <v>998</v>
      </c>
      <c r="C266" s="348"/>
      <c r="D266" s="348"/>
      <c r="E266" s="348"/>
      <c r="F266" s="348"/>
      <c r="G266" s="361" t="str">
        <f t="shared" si="1094"/>
        <v/>
      </c>
      <c r="H266" s="361" t="str">
        <f t="shared" si="1095"/>
        <v/>
      </c>
      <c r="I266" s="397"/>
      <c r="J266" s="348"/>
      <c r="K266" s="348"/>
      <c r="L266" s="348"/>
      <c r="M266" s="348"/>
      <c r="N266" s="400"/>
      <c r="O266" s="400"/>
      <c r="P266" s="400"/>
      <c r="Q266" s="400"/>
      <c r="R266" s="400"/>
      <c r="S266" s="400"/>
      <c r="T266" s="400"/>
      <c r="U266" s="400"/>
      <c r="V266" s="400"/>
      <c r="W266" s="400"/>
      <c r="X266" s="400"/>
      <c r="Y266" s="400"/>
      <c r="Z266" s="400"/>
      <c r="AA266" s="400"/>
      <c r="AB266" s="400"/>
      <c r="AC266" s="400"/>
      <c r="AD266" s="400"/>
      <c r="AE266" s="400"/>
      <c r="AF266" s="400"/>
      <c r="AG266" s="400"/>
      <c r="AH266" s="400"/>
      <c r="AI266" s="400"/>
      <c r="AJ266" s="400"/>
      <c r="AK266" s="400"/>
      <c r="AL266" s="400"/>
      <c r="AM266" s="400"/>
      <c r="AN266" s="400"/>
      <c r="AO266" s="400"/>
      <c r="AP266" s="400"/>
      <c r="AQ266" s="400"/>
      <c r="AR266" s="400"/>
      <c r="AS266" s="400"/>
      <c r="AT266" s="400"/>
      <c r="AU266" s="400"/>
      <c r="AV266" s="400"/>
      <c r="AW266" s="400"/>
      <c r="AX266" s="400"/>
      <c r="AY266" s="400"/>
      <c r="AZ266" s="400"/>
      <c r="BA266" s="400"/>
      <c r="BB266" s="400"/>
      <c r="BC266" s="400"/>
      <c r="BD266" s="400"/>
      <c r="BE266" s="400"/>
      <c r="BF266" s="400"/>
      <c r="BG266" s="400"/>
      <c r="BH266" s="400"/>
      <c r="BI266" s="400"/>
      <c r="BJ266" s="400"/>
      <c r="BK266" s="400"/>
      <c r="BL266" s="400"/>
      <c r="BM266" s="400"/>
      <c r="BN266" s="400"/>
      <c r="BO266" s="400"/>
      <c r="BP266" s="400"/>
      <c r="BQ266" s="400"/>
      <c r="BR266" s="400"/>
      <c r="BS266" s="400"/>
      <c r="BT266" s="400"/>
      <c r="BU266" s="400"/>
      <c r="BV266" s="400"/>
      <c r="BW266" s="400"/>
      <c r="BX266" s="400"/>
      <c r="BY266" s="400"/>
      <c r="BZ266" s="400"/>
      <c r="CA266" s="400"/>
      <c r="CB266" s="400"/>
      <c r="CC266" s="400"/>
      <c r="CD266" s="400"/>
      <c r="CE266" s="400"/>
      <c r="CF266" s="400"/>
      <c r="CG266" s="400"/>
      <c r="CH266" s="400"/>
      <c r="CI266" s="400"/>
      <c r="CJ266" s="400"/>
      <c r="CK266" s="400"/>
      <c r="CL266" s="400"/>
      <c r="CM266" s="400"/>
      <c r="CN266" s="400"/>
      <c r="CO266" s="400"/>
      <c r="CP266" s="400"/>
      <c r="CQ266" s="400"/>
      <c r="CR266" s="400"/>
      <c r="CS266" s="400"/>
      <c r="CT266" s="400"/>
      <c r="CU266" s="400"/>
      <c r="CV266" s="400"/>
      <c r="CW266" s="400"/>
      <c r="CX266" s="400"/>
      <c r="CY266" s="400"/>
      <c r="CZ266" s="362"/>
    </row>
    <row r="267" spans="1:174">
      <c r="A267" s="348"/>
      <c r="B267" s="360" t="s">
        <v>999</v>
      </c>
      <c r="C267" s="348"/>
      <c r="D267" s="348"/>
      <c r="E267" s="348"/>
      <c r="F267" s="348"/>
      <c r="G267" s="361" t="str">
        <f t="shared" si="1094"/>
        <v/>
      </c>
      <c r="H267" s="361" t="str">
        <f t="shared" si="1095"/>
        <v/>
      </c>
      <c r="I267" s="397"/>
      <c r="J267" s="348"/>
      <c r="K267" s="348"/>
      <c r="L267" s="348"/>
      <c r="M267" s="348"/>
      <c r="N267" s="400"/>
      <c r="O267" s="400"/>
      <c r="P267" s="400"/>
      <c r="Q267" s="400"/>
      <c r="R267" s="400"/>
      <c r="S267" s="400"/>
      <c r="T267" s="400"/>
      <c r="U267" s="400"/>
      <c r="V267" s="400"/>
      <c r="W267" s="400"/>
      <c r="X267" s="400"/>
      <c r="Y267" s="400"/>
      <c r="Z267" s="400"/>
      <c r="AA267" s="400"/>
      <c r="AB267" s="400"/>
      <c r="AC267" s="400"/>
      <c r="AD267" s="400"/>
      <c r="AE267" s="400"/>
      <c r="AF267" s="400"/>
      <c r="AG267" s="400"/>
      <c r="AH267" s="400"/>
      <c r="AI267" s="400"/>
      <c r="AJ267" s="400"/>
      <c r="AK267" s="400"/>
      <c r="AL267" s="400"/>
      <c r="AM267" s="400"/>
      <c r="AN267" s="400"/>
      <c r="AO267" s="400"/>
      <c r="AP267" s="400"/>
      <c r="AQ267" s="400"/>
      <c r="AR267" s="400"/>
      <c r="AS267" s="400"/>
      <c r="AT267" s="400"/>
      <c r="AU267" s="400"/>
      <c r="AV267" s="400"/>
      <c r="AW267" s="400"/>
      <c r="AX267" s="400"/>
      <c r="AY267" s="400"/>
      <c r="AZ267" s="400"/>
      <c r="BA267" s="400"/>
      <c r="BB267" s="400"/>
      <c r="BC267" s="400"/>
      <c r="BD267" s="400"/>
      <c r="BE267" s="400"/>
      <c r="BF267" s="400"/>
      <c r="BG267" s="400"/>
      <c r="BH267" s="400"/>
      <c r="BI267" s="400"/>
      <c r="BJ267" s="400"/>
      <c r="BK267" s="400"/>
      <c r="BL267" s="400"/>
      <c r="BM267" s="400"/>
      <c r="BN267" s="400"/>
      <c r="BO267" s="400"/>
      <c r="BP267" s="400"/>
      <c r="BQ267" s="400"/>
      <c r="BR267" s="400"/>
      <c r="BS267" s="400"/>
      <c r="BT267" s="400"/>
      <c r="BU267" s="400"/>
      <c r="BV267" s="400"/>
      <c r="BW267" s="400"/>
      <c r="BX267" s="400"/>
      <c r="BY267" s="400"/>
      <c r="BZ267" s="400"/>
      <c r="CA267" s="400"/>
      <c r="CB267" s="400"/>
      <c r="CC267" s="400"/>
      <c r="CD267" s="400"/>
      <c r="CE267" s="400"/>
      <c r="CF267" s="400"/>
      <c r="CG267" s="400"/>
      <c r="CH267" s="400"/>
      <c r="CI267" s="400"/>
      <c r="CJ267" s="400"/>
      <c r="CK267" s="400"/>
      <c r="CL267" s="400"/>
      <c r="CM267" s="400"/>
      <c r="CN267" s="400"/>
      <c r="CO267" s="400"/>
      <c r="CP267" s="400"/>
      <c r="CQ267" s="400"/>
      <c r="CR267" s="400"/>
      <c r="CS267" s="400"/>
      <c r="CT267" s="400"/>
      <c r="CU267" s="400"/>
      <c r="CV267" s="400"/>
      <c r="CW267" s="400"/>
      <c r="CX267" s="400"/>
      <c r="CY267" s="400"/>
      <c r="CZ267" s="362"/>
    </row>
    <row r="268" spans="1:174">
      <c r="A268" s="348"/>
      <c r="B268" s="360" t="s">
        <v>1000</v>
      </c>
      <c r="C268" s="348"/>
      <c r="D268" s="348"/>
      <c r="E268" s="348"/>
      <c r="F268" s="348"/>
      <c r="G268" s="361" t="str">
        <f t="shared" si="1094"/>
        <v/>
      </c>
      <c r="H268" s="361" t="str">
        <f t="shared" si="1095"/>
        <v/>
      </c>
      <c r="I268" s="397"/>
      <c r="J268" s="348"/>
      <c r="K268" s="348"/>
      <c r="L268" s="348"/>
      <c r="M268" s="348"/>
      <c r="N268" s="400"/>
      <c r="O268" s="400"/>
      <c r="P268" s="400"/>
      <c r="Q268" s="400"/>
      <c r="R268" s="400"/>
      <c r="S268" s="400"/>
      <c r="T268" s="400"/>
      <c r="U268" s="400"/>
      <c r="V268" s="400"/>
      <c r="W268" s="400"/>
      <c r="X268" s="400"/>
      <c r="Y268" s="400"/>
      <c r="Z268" s="400"/>
      <c r="AA268" s="400"/>
      <c r="AB268" s="400"/>
      <c r="AC268" s="400"/>
      <c r="AD268" s="400"/>
      <c r="AE268" s="400"/>
      <c r="AF268" s="400"/>
      <c r="AG268" s="400"/>
      <c r="AH268" s="400"/>
      <c r="AI268" s="400"/>
      <c r="AJ268" s="400"/>
      <c r="AK268" s="400"/>
      <c r="AL268" s="400"/>
      <c r="AM268" s="400"/>
      <c r="AN268" s="400"/>
      <c r="AO268" s="400"/>
      <c r="AP268" s="400"/>
      <c r="AQ268" s="400"/>
      <c r="AR268" s="400"/>
      <c r="AS268" s="400"/>
      <c r="AT268" s="400"/>
      <c r="AU268" s="400"/>
      <c r="AV268" s="400"/>
      <c r="AW268" s="400"/>
      <c r="AX268" s="400"/>
      <c r="AY268" s="400"/>
      <c r="AZ268" s="400"/>
      <c r="BA268" s="400"/>
      <c r="BB268" s="400"/>
      <c r="BC268" s="400"/>
      <c r="BD268" s="400"/>
      <c r="BE268" s="400"/>
      <c r="BF268" s="400"/>
      <c r="BG268" s="400"/>
      <c r="BH268" s="400"/>
      <c r="BI268" s="400"/>
      <c r="BJ268" s="400"/>
      <c r="BK268" s="400"/>
      <c r="BL268" s="400"/>
      <c r="BM268" s="400"/>
      <c r="BN268" s="400"/>
      <c r="BO268" s="400"/>
      <c r="BP268" s="400"/>
      <c r="BQ268" s="400"/>
      <c r="BR268" s="400"/>
      <c r="BS268" s="400"/>
      <c r="BT268" s="400"/>
      <c r="BU268" s="400"/>
      <c r="BV268" s="400"/>
      <c r="BW268" s="400"/>
      <c r="BX268" s="400"/>
      <c r="BY268" s="400"/>
      <c r="BZ268" s="400"/>
      <c r="CA268" s="400"/>
      <c r="CB268" s="400"/>
      <c r="CC268" s="400"/>
      <c r="CD268" s="400"/>
      <c r="CE268" s="400"/>
      <c r="CF268" s="400"/>
      <c r="CG268" s="400"/>
      <c r="CH268" s="400"/>
      <c r="CI268" s="400"/>
      <c r="CJ268" s="400"/>
      <c r="CK268" s="400"/>
      <c r="CL268" s="400"/>
      <c r="CM268" s="400"/>
      <c r="CN268" s="400"/>
      <c r="CO268" s="400"/>
      <c r="CP268" s="400"/>
      <c r="CQ268" s="400"/>
      <c r="CR268" s="400"/>
      <c r="CS268" s="400"/>
      <c r="CT268" s="400"/>
      <c r="CU268" s="400"/>
      <c r="CV268" s="400"/>
      <c r="CW268" s="400"/>
      <c r="CX268" s="400"/>
      <c r="CY268" s="400"/>
      <c r="CZ268" s="362"/>
    </row>
    <row r="269" spans="1:174">
      <c r="A269" s="348"/>
      <c r="B269" s="360" t="s">
        <v>1001</v>
      </c>
      <c r="C269" s="348"/>
      <c r="D269" s="348"/>
      <c r="E269" s="348"/>
      <c r="F269" s="348"/>
      <c r="G269" s="361" t="str">
        <f t="shared" si="1094"/>
        <v/>
      </c>
      <c r="H269" s="361" t="str">
        <f t="shared" si="1095"/>
        <v/>
      </c>
      <c r="I269" s="397"/>
      <c r="J269" s="348"/>
      <c r="K269" s="348"/>
      <c r="L269" s="348"/>
      <c r="M269" s="348"/>
      <c r="N269" s="400"/>
      <c r="O269" s="400"/>
      <c r="P269" s="400"/>
      <c r="Q269" s="400"/>
      <c r="R269" s="400"/>
      <c r="S269" s="400"/>
      <c r="T269" s="400"/>
      <c r="U269" s="400"/>
      <c r="V269" s="400"/>
      <c r="W269" s="400"/>
      <c r="X269" s="400"/>
      <c r="Y269" s="400"/>
      <c r="Z269" s="400"/>
      <c r="AA269" s="400"/>
      <c r="AB269" s="400"/>
      <c r="AC269" s="400"/>
      <c r="AD269" s="400"/>
      <c r="AE269" s="400"/>
      <c r="AF269" s="400"/>
      <c r="AG269" s="400"/>
      <c r="AH269" s="400"/>
      <c r="AI269" s="400"/>
      <c r="AJ269" s="400"/>
      <c r="AK269" s="400"/>
      <c r="AL269" s="400"/>
      <c r="AM269" s="400"/>
      <c r="AN269" s="400"/>
      <c r="AO269" s="400"/>
      <c r="AP269" s="400"/>
      <c r="AQ269" s="400"/>
      <c r="AR269" s="400"/>
      <c r="AS269" s="400"/>
      <c r="AT269" s="400"/>
      <c r="AU269" s="400"/>
      <c r="AV269" s="400"/>
      <c r="AW269" s="400"/>
      <c r="AX269" s="400"/>
      <c r="AY269" s="400"/>
      <c r="AZ269" s="400"/>
      <c r="BA269" s="400"/>
      <c r="BB269" s="400"/>
      <c r="BC269" s="400"/>
      <c r="BD269" s="400"/>
      <c r="BE269" s="400"/>
      <c r="BF269" s="400"/>
      <c r="BG269" s="400"/>
      <c r="BH269" s="400"/>
      <c r="BI269" s="400"/>
      <c r="BJ269" s="400"/>
      <c r="BK269" s="400"/>
      <c r="BL269" s="400"/>
      <c r="BM269" s="400"/>
      <c r="BN269" s="400"/>
      <c r="BO269" s="400"/>
      <c r="BP269" s="400"/>
      <c r="BQ269" s="400"/>
      <c r="BR269" s="400"/>
      <c r="BS269" s="400"/>
      <c r="BT269" s="400"/>
      <c r="BU269" s="400"/>
      <c r="BV269" s="400"/>
      <c r="BW269" s="400"/>
      <c r="BX269" s="400"/>
      <c r="BY269" s="400"/>
      <c r="BZ269" s="400"/>
      <c r="CA269" s="400"/>
      <c r="CB269" s="400"/>
      <c r="CC269" s="400"/>
      <c r="CD269" s="400"/>
      <c r="CE269" s="400"/>
      <c r="CF269" s="400"/>
      <c r="CG269" s="400"/>
      <c r="CH269" s="400"/>
      <c r="CI269" s="400"/>
      <c r="CJ269" s="400"/>
      <c r="CK269" s="400"/>
      <c r="CL269" s="400"/>
      <c r="CM269" s="400"/>
      <c r="CN269" s="400"/>
      <c r="CO269" s="400"/>
      <c r="CP269" s="400"/>
      <c r="CQ269" s="400"/>
      <c r="CR269" s="400"/>
      <c r="CS269" s="400"/>
      <c r="CT269" s="400"/>
      <c r="CU269" s="400"/>
      <c r="CV269" s="400"/>
      <c r="CW269" s="400"/>
      <c r="CX269" s="400"/>
      <c r="CY269" s="400"/>
      <c r="CZ269" s="362"/>
    </row>
    <row r="270" spans="1:174">
      <c r="A270" s="348"/>
      <c r="B270" s="360" t="s">
        <v>1002</v>
      </c>
      <c r="C270" s="348"/>
      <c r="D270" s="348"/>
      <c r="E270" s="348"/>
      <c r="F270" s="348"/>
      <c r="G270" s="361" t="str">
        <f t="shared" si="1094"/>
        <v/>
      </c>
      <c r="H270" s="361" t="str">
        <f t="shared" si="1095"/>
        <v/>
      </c>
      <c r="I270" s="397"/>
      <c r="J270" s="348"/>
      <c r="K270" s="348"/>
      <c r="L270" s="348"/>
      <c r="M270" s="348"/>
      <c r="N270" s="400"/>
      <c r="O270" s="400"/>
      <c r="P270" s="400"/>
      <c r="Q270" s="400"/>
      <c r="R270" s="400"/>
      <c r="S270" s="400"/>
      <c r="T270" s="400"/>
      <c r="U270" s="400"/>
      <c r="V270" s="400"/>
      <c r="W270" s="400"/>
      <c r="X270" s="400"/>
      <c r="Y270" s="400"/>
      <c r="Z270" s="400"/>
      <c r="AA270" s="400"/>
      <c r="AB270" s="400"/>
      <c r="AC270" s="400"/>
      <c r="AD270" s="400"/>
      <c r="AE270" s="400"/>
      <c r="AF270" s="400"/>
      <c r="AG270" s="400"/>
      <c r="AH270" s="400"/>
      <c r="AI270" s="400"/>
      <c r="AJ270" s="400"/>
      <c r="AK270" s="400"/>
      <c r="AL270" s="400"/>
      <c r="AM270" s="400"/>
      <c r="AN270" s="400"/>
      <c r="AO270" s="400"/>
      <c r="AP270" s="400"/>
      <c r="AQ270" s="400"/>
      <c r="AR270" s="400"/>
      <c r="AS270" s="400"/>
      <c r="AT270" s="400"/>
      <c r="AU270" s="400"/>
      <c r="AV270" s="400"/>
      <c r="AW270" s="400"/>
      <c r="AX270" s="400"/>
      <c r="AY270" s="400"/>
      <c r="AZ270" s="400"/>
      <c r="BA270" s="400"/>
      <c r="BB270" s="400"/>
      <c r="BC270" s="400"/>
      <c r="BD270" s="400"/>
      <c r="BE270" s="400"/>
      <c r="BF270" s="400"/>
      <c r="BG270" s="400"/>
      <c r="BH270" s="400"/>
      <c r="BI270" s="400"/>
      <c r="BJ270" s="400"/>
      <c r="BK270" s="400"/>
      <c r="BL270" s="400"/>
      <c r="BM270" s="400"/>
      <c r="BN270" s="400"/>
      <c r="BO270" s="400"/>
      <c r="BP270" s="400"/>
      <c r="BQ270" s="400"/>
      <c r="BR270" s="400"/>
      <c r="BS270" s="400"/>
      <c r="BT270" s="400"/>
      <c r="BU270" s="400"/>
      <c r="BV270" s="400"/>
      <c r="BW270" s="400"/>
      <c r="BX270" s="400"/>
      <c r="BY270" s="400"/>
      <c r="BZ270" s="400"/>
      <c r="CA270" s="400"/>
      <c r="CB270" s="400"/>
      <c r="CC270" s="400"/>
      <c r="CD270" s="400"/>
      <c r="CE270" s="400"/>
      <c r="CF270" s="400"/>
      <c r="CG270" s="400"/>
      <c r="CH270" s="400"/>
      <c r="CI270" s="400"/>
      <c r="CJ270" s="400"/>
      <c r="CK270" s="400"/>
      <c r="CL270" s="400"/>
      <c r="CM270" s="400"/>
      <c r="CN270" s="400"/>
      <c r="CO270" s="400"/>
      <c r="CP270" s="400"/>
      <c r="CQ270" s="400"/>
      <c r="CR270" s="400"/>
      <c r="CS270" s="400"/>
      <c r="CT270" s="400"/>
      <c r="CU270" s="400"/>
      <c r="CV270" s="400"/>
      <c r="CW270" s="400"/>
      <c r="CX270" s="400"/>
      <c r="CY270" s="400"/>
      <c r="CZ270" s="362"/>
    </row>
    <row r="271" spans="1:174">
      <c r="A271" s="348"/>
      <c r="B271" s="360" t="s">
        <v>1003</v>
      </c>
      <c r="C271" s="348"/>
      <c r="D271" s="348"/>
      <c r="E271" s="348"/>
      <c r="F271" s="348"/>
      <c r="G271" s="361" t="str">
        <f t="shared" si="1094"/>
        <v/>
      </c>
      <c r="H271" s="361" t="str">
        <f t="shared" si="1095"/>
        <v/>
      </c>
      <c r="I271" s="397"/>
      <c r="J271" s="348"/>
      <c r="K271" s="348"/>
      <c r="L271" s="348"/>
      <c r="M271" s="348"/>
      <c r="N271" s="400"/>
      <c r="O271" s="400"/>
      <c r="P271" s="400"/>
      <c r="Q271" s="400"/>
      <c r="R271" s="400"/>
      <c r="S271" s="400"/>
      <c r="T271" s="400"/>
      <c r="U271" s="400"/>
      <c r="V271" s="400"/>
      <c r="W271" s="400"/>
      <c r="X271" s="400"/>
      <c r="Y271" s="400"/>
      <c r="Z271" s="400"/>
      <c r="AA271" s="400"/>
      <c r="AB271" s="400"/>
      <c r="AC271" s="400"/>
      <c r="AD271" s="400"/>
      <c r="AE271" s="400"/>
      <c r="AF271" s="400"/>
      <c r="AG271" s="400"/>
      <c r="AH271" s="400"/>
      <c r="AI271" s="400"/>
      <c r="AJ271" s="400"/>
      <c r="AK271" s="400"/>
      <c r="AL271" s="400"/>
      <c r="AM271" s="400"/>
      <c r="AN271" s="400"/>
      <c r="AO271" s="400"/>
      <c r="AP271" s="400"/>
      <c r="AQ271" s="400"/>
      <c r="AR271" s="400"/>
      <c r="AS271" s="400"/>
      <c r="AT271" s="400"/>
      <c r="AU271" s="400"/>
      <c r="AV271" s="400"/>
      <c r="AW271" s="400"/>
      <c r="AX271" s="400"/>
      <c r="AY271" s="400"/>
      <c r="AZ271" s="400"/>
      <c r="BA271" s="400"/>
      <c r="BB271" s="400"/>
      <c r="BC271" s="400"/>
      <c r="BD271" s="400"/>
      <c r="BE271" s="400"/>
      <c r="BF271" s="400"/>
      <c r="BG271" s="400"/>
      <c r="BH271" s="400"/>
      <c r="BI271" s="400"/>
      <c r="BJ271" s="400"/>
      <c r="BK271" s="400"/>
      <c r="BL271" s="400"/>
      <c r="BM271" s="400"/>
      <c r="BN271" s="400"/>
      <c r="BO271" s="400"/>
      <c r="BP271" s="400"/>
      <c r="BQ271" s="400"/>
      <c r="BR271" s="400"/>
      <c r="BS271" s="400"/>
      <c r="BT271" s="400"/>
      <c r="BU271" s="400"/>
      <c r="BV271" s="400"/>
      <c r="BW271" s="400"/>
      <c r="BX271" s="400"/>
      <c r="BY271" s="400"/>
      <c r="BZ271" s="400"/>
      <c r="CA271" s="400"/>
      <c r="CB271" s="400"/>
      <c r="CC271" s="400"/>
      <c r="CD271" s="400"/>
      <c r="CE271" s="400"/>
      <c r="CF271" s="400"/>
      <c r="CG271" s="400"/>
      <c r="CH271" s="400"/>
      <c r="CI271" s="400"/>
      <c r="CJ271" s="400"/>
      <c r="CK271" s="400"/>
      <c r="CL271" s="400"/>
      <c r="CM271" s="400"/>
      <c r="CN271" s="400"/>
      <c r="CO271" s="400"/>
      <c r="CP271" s="400"/>
      <c r="CQ271" s="400"/>
      <c r="CR271" s="400"/>
      <c r="CS271" s="400"/>
      <c r="CT271" s="400"/>
      <c r="CU271" s="400"/>
      <c r="CV271" s="400"/>
      <c r="CW271" s="400"/>
      <c r="CX271" s="400"/>
      <c r="CY271" s="400"/>
      <c r="CZ271" s="362"/>
    </row>
    <row r="272" spans="1:174">
      <c r="A272" s="348"/>
      <c r="B272" s="360" t="s">
        <v>1004</v>
      </c>
      <c r="C272" s="348"/>
      <c r="D272" s="348"/>
      <c r="E272" s="348"/>
      <c r="F272" s="348"/>
      <c r="G272" s="361" t="str">
        <f t="shared" si="1094"/>
        <v/>
      </c>
      <c r="H272" s="361" t="str">
        <f t="shared" si="1095"/>
        <v/>
      </c>
      <c r="I272" s="397"/>
      <c r="J272" s="348"/>
      <c r="K272" s="348"/>
      <c r="L272" s="348"/>
      <c r="M272" s="348"/>
      <c r="N272" s="400"/>
      <c r="O272" s="400"/>
      <c r="P272" s="400"/>
      <c r="Q272" s="400"/>
      <c r="R272" s="400"/>
      <c r="S272" s="400"/>
      <c r="T272" s="400"/>
      <c r="U272" s="400"/>
      <c r="V272" s="400"/>
      <c r="W272" s="400"/>
      <c r="X272" s="400"/>
      <c r="Y272" s="400"/>
      <c r="Z272" s="400"/>
      <c r="AA272" s="400"/>
      <c r="AB272" s="400"/>
      <c r="AC272" s="400"/>
      <c r="AD272" s="400"/>
      <c r="AE272" s="400"/>
      <c r="AF272" s="400"/>
      <c r="AG272" s="400"/>
      <c r="AH272" s="400"/>
      <c r="AI272" s="400"/>
      <c r="AJ272" s="400"/>
      <c r="AK272" s="400"/>
      <c r="AL272" s="400"/>
      <c r="AM272" s="400"/>
      <c r="AN272" s="400"/>
      <c r="AO272" s="400"/>
      <c r="AP272" s="400"/>
      <c r="AQ272" s="400"/>
      <c r="AR272" s="400"/>
      <c r="AS272" s="400"/>
      <c r="AT272" s="400"/>
      <c r="AU272" s="400"/>
      <c r="AV272" s="400"/>
      <c r="AW272" s="400"/>
      <c r="AX272" s="400"/>
      <c r="AY272" s="400"/>
      <c r="AZ272" s="400"/>
      <c r="BA272" s="400"/>
      <c r="BB272" s="400"/>
      <c r="BC272" s="400"/>
      <c r="BD272" s="400"/>
      <c r="BE272" s="400"/>
      <c r="BF272" s="400"/>
      <c r="BG272" s="400"/>
      <c r="BH272" s="400"/>
      <c r="BI272" s="400"/>
      <c r="BJ272" s="400"/>
      <c r="BK272" s="400"/>
      <c r="BL272" s="400"/>
      <c r="BM272" s="400"/>
      <c r="BN272" s="400"/>
      <c r="BO272" s="400"/>
      <c r="BP272" s="400"/>
      <c r="BQ272" s="400"/>
      <c r="BR272" s="400"/>
      <c r="BS272" s="400"/>
      <c r="BT272" s="400"/>
      <c r="BU272" s="400"/>
      <c r="BV272" s="400"/>
      <c r="BW272" s="400"/>
      <c r="BX272" s="400"/>
      <c r="BY272" s="400"/>
      <c r="BZ272" s="400"/>
      <c r="CA272" s="400"/>
      <c r="CB272" s="400"/>
      <c r="CC272" s="400"/>
      <c r="CD272" s="400"/>
      <c r="CE272" s="400"/>
      <c r="CF272" s="400"/>
      <c r="CG272" s="400"/>
      <c r="CH272" s="400"/>
      <c r="CI272" s="400"/>
      <c r="CJ272" s="400"/>
      <c r="CK272" s="400"/>
      <c r="CL272" s="400"/>
      <c r="CM272" s="400"/>
      <c r="CN272" s="400"/>
      <c r="CO272" s="400"/>
      <c r="CP272" s="400"/>
      <c r="CQ272" s="400"/>
      <c r="CR272" s="400"/>
      <c r="CS272" s="400"/>
      <c r="CT272" s="400"/>
      <c r="CU272" s="400"/>
      <c r="CV272" s="400"/>
      <c r="CW272" s="400"/>
      <c r="CX272" s="400"/>
      <c r="CY272" s="400"/>
      <c r="CZ272" s="362"/>
    </row>
    <row r="273" spans="1:104">
      <c r="A273" s="348"/>
      <c r="B273" s="360" t="s">
        <v>1005</v>
      </c>
      <c r="C273" s="348"/>
      <c r="D273" s="348"/>
      <c r="E273" s="348"/>
      <c r="F273" s="348"/>
      <c r="G273" s="361" t="str">
        <f t="shared" si="1094"/>
        <v/>
      </c>
      <c r="H273" s="361" t="str">
        <f t="shared" si="1095"/>
        <v/>
      </c>
      <c r="I273" s="397"/>
      <c r="J273" s="348"/>
      <c r="K273" s="348"/>
      <c r="L273" s="348"/>
      <c r="M273" s="348"/>
      <c r="N273" s="400"/>
      <c r="O273" s="400"/>
      <c r="P273" s="400"/>
      <c r="Q273" s="400"/>
      <c r="R273" s="400"/>
      <c r="S273" s="400"/>
      <c r="T273" s="400"/>
      <c r="U273" s="400"/>
      <c r="V273" s="400"/>
      <c r="W273" s="400"/>
      <c r="X273" s="400"/>
      <c r="Y273" s="400"/>
      <c r="Z273" s="400"/>
      <c r="AA273" s="400"/>
      <c r="AB273" s="400"/>
      <c r="AC273" s="400"/>
      <c r="AD273" s="400"/>
      <c r="AE273" s="400"/>
      <c r="AF273" s="400"/>
      <c r="AG273" s="400"/>
      <c r="AH273" s="400"/>
      <c r="AI273" s="400"/>
      <c r="AJ273" s="400"/>
      <c r="AK273" s="400"/>
      <c r="AL273" s="400"/>
      <c r="AM273" s="400"/>
      <c r="AN273" s="400"/>
      <c r="AO273" s="400"/>
      <c r="AP273" s="400"/>
      <c r="AQ273" s="400"/>
      <c r="AR273" s="400"/>
      <c r="AS273" s="400"/>
      <c r="AT273" s="400"/>
      <c r="AU273" s="400"/>
      <c r="AV273" s="400"/>
      <c r="AW273" s="400"/>
      <c r="AX273" s="400"/>
      <c r="AY273" s="400"/>
      <c r="AZ273" s="400"/>
      <c r="BA273" s="400"/>
      <c r="BB273" s="400"/>
      <c r="BC273" s="400"/>
      <c r="BD273" s="400"/>
      <c r="BE273" s="400"/>
      <c r="BF273" s="400"/>
      <c r="BG273" s="400"/>
      <c r="BH273" s="400"/>
      <c r="BI273" s="400"/>
      <c r="BJ273" s="400"/>
      <c r="BK273" s="400"/>
      <c r="BL273" s="400"/>
      <c r="BM273" s="400"/>
      <c r="BN273" s="400"/>
      <c r="BO273" s="400"/>
      <c r="BP273" s="400"/>
      <c r="BQ273" s="400"/>
      <c r="BR273" s="400"/>
      <c r="BS273" s="400"/>
      <c r="BT273" s="400"/>
      <c r="BU273" s="400"/>
      <c r="BV273" s="400"/>
      <c r="BW273" s="400"/>
      <c r="BX273" s="400"/>
      <c r="BY273" s="400"/>
      <c r="BZ273" s="400"/>
      <c r="CA273" s="400"/>
      <c r="CB273" s="400"/>
      <c r="CC273" s="400"/>
      <c r="CD273" s="400"/>
      <c r="CE273" s="400"/>
      <c r="CF273" s="400"/>
      <c r="CG273" s="400"/>
      <c r="CH273" s="400"/>
      <c r="CI273" s="400"/>
      <c r="CJ273" s="400"/>
      <c r="CK273" s="400"/>
      <c r="CL273" s="400"/>
      <c r="CM273" s="400"/>
      <c r="CN273" s="400"/>
      <c r="CO273" s="400"/>
      <c r="CP273" s="400"/>
      <c r="CQ273" s="400"/>
      <c r="CR273" s="400"/>
      <c r="CS273" s="400"/>
      <c r="CT273" s="400"/>
      <c r="CU273" s="400"/>
      <c r="CV273" s="400"/>
      <c r="CW273" s="400"/>
      <c r="CX273" s="400"/>
      <c r="CY273" s="400"/>
      <c r="CZ273" s="362"/>
    </row>
    <row r="274" spans="1:104">
      <c r="A274" s="348"/>
      <c r="B274" s="360" t="s">
        <v>1006</v>
      </c>
      <c r="C274" s="348"/>
      <c r="D274" s="348"/>
      <c r="E274" s="348"/>
      <c r="F274" s="348"/>
      <c r="G274" s="361" t="str">
        <f t="shared" si="1094"/>
        <v/>
      </c>
      <c r="H274" s="361" t="str">
        <f t="shared" si="1095"/>
        <v/>
      </c>
      <c r="I274" s="397"/>
      <c r="J274" s="348"/>
      <c r="K274" s="348"/>
      <c r="L274" s="348"/>
      <c r="M274" s="348"/>
      <c r="N274" s="400"/>
      <c r="O274" s="400"/>
      <c r="P274" s="400"/>
      <c r="Q274" s="400"/>
      <c r="R274" s="400"/>
      <c r="S274" s="400"/>
      <c r="T274" s="400"/>
      <c r="U274" s="400"/>
      <c r="V274" s="400"/>
      <c r="W274" s="400"/>
      <c r="X274" s="400"/>
      <c r="Y274" s="400"/>
      <c r="Z274" s="400"/>
      <c r="AA274" s="400"/>
      <c r="AB274" s="400"/>
      <c r="AC274" s="400"/>
      <c r="AD274" s="400"/>
      <c r="AE274" s="400"/>
      <c r="AF274" s="400"/>
      <c r="AG274" s="400"/>
      <c r="AH274" s="400"/>
      <c r="AI274" s="400"/>
      <c r="AJ274" s="400"/>
      <c r="AK274" s="400"/>
      <c r="AL274" s="400"/>
      <c r="AM274" s="400"/>
      <c r="AN274" s="400"/>
      <c r="AO274" s="400"/>
      <c r="AP274" s="400"/>
      <c r="AQ274" s="400"/>
      <c r="AR274" s="400"/>
      <c r="AS274" s="400"/>
      <c r="AT274" s="400"/>
      <c r="AU274" s="400"/>
      <c r="AV274" s="400"/>
      <c r="AW274" s="400"/>
      <c r="AX274" s="400"/>
      <c r="AY274" s="400"/>
      <c r="AZ274" s="400"/>
      <c r="BA274" s="400"/>
      <c r="BB274" s="400"/>
      <c r="BC274" s="400"/>
      <c r="BD274" s="400"/>
      <c r="BE274" s="400"/>
      <c r="BF274" s="400"/>
      <c r="BG274" s="400"/>
      <c r="BH274" s="400"/>
      <c r="BI274" s="400"/>
      <c r="BJ274" s="400"/>
      <c r="BK274" s="400"/>
      <c r="BL274" s="400"/>
      <c r="BM274" s="400"/>
      <c r="BN274" s="400"/>
      <c r="BO274" s="400"/>
      <c r="BP274" s="400"/>
      <c r="BQ274" s="400"/>
      <c r="BR274" s="400"/>
      <c r="BS274" s="400"/>
      <c r="BT274" s="400"/>
      <c r="BU274" s="400"/>
      <c r="BV274" s="400"/>
      <c r="BW274" s="400"/>
      <c r="BX274" s="400"/>
      <c r="BY274" s="400"/>
      <c r="BZ274" s="400"/>
      <c r="CA274" s="400"/>
      <c r="CB274" s="400"/>
      <c r="CC274" s="400"/>
      <c r="CD274" s="400"/>
      <c r="CE274" s="400"/>
      <c r="CF274" s="400"/>
      <c r="CG274" s="400"/>
      <c r="CH274" s="400"/>
      <c r="CI274" s="400"/>
      <c r="CJ274" s="400"/>
      <c r="CK274" s="400"/>
      <c r="CL274" s="400"/>
      <c r="CM274" s="400"/>
      <c r="CN274" s="400"/>
      <c r="CO274" s="400"/>
      <c r="CP274" s="400"/>
      <c r="CQ274" s="400"/>
      <c r="CR274" s="400"/>
      <c r="CS274" s="400"/>
      <c r="CT274" s="400"/>
      <c r="CU274" s="400"/>
      <c r="CV274" s="400"/>
      <c r="CW274" s="400"/>
      <c r="CX274" s="400"/>
      <c r="CY274" s="400"/>
      <c r="CZ274" s="362"/>
    </row>
    <row r="275" spans="1:104">
      <c r="A275" s="348"/>
      <c r="B275" s="360" t="s">
        <v>1007</v>
      </c>
      <c r="C275" s="348"/>
      <c r="D275" s="348"/>
      <c r="E275" s="348"/>
      <c r="F275" s="348"/>
      <c r="G275" s="361" t="str">
        <f t="shared" si="1094"/>
        <v/>
      </c>
      <c r="H275" s="361" t="str">
        <f t="shared" si="1095"/>
        <v/>
      </c>
      <c r="I275" s="397"/>
      <c r="J275" s="348"/>
      <c r="K275" s="348"/>
      <c r="L275" s="348"/>
      <c r="M275" s="348"/>
      <c r="N275" s="400"/>
      <c r="O275" s="400"/>
      <c r="P275" s="400"/>
      <c r="Q275" s="400"/>
      <c r="R275" s="400"/>
      <c r="S275" s="400"/>
      <c r="T275" s="400"/>
      <c r="U275" s="400"/>
      <c r="V275" s="400"/>
      <c r="W275" s="400"/>
      <c r="X275" s="400"/>
      <c r="Y275" s="400"/>
      <c r="Z275" s="400"/>
      <c r="AA275" s="400"/>
      <c r="AB275" s="400"/>
      <c r="AC275" s="400"/>
      <c r="AD275" s="400"/>
      <c r="AE275" s="400"/>
      <c r="AF275" s="400"/>
      <c r="AG275" s="400"/>
      <c r="AH275" s="400"/>
      <c r="AI275" s="400"/>
      <c r="AJ275" s="400"/>
      <c r="AK275" s="400"/>
      <c r="AL275" s="400"/>
      <c r="AM275" s="400"/>
      <c r="AN275" s="400"/>
      <c r="AO275" s="400"/>
      <c r="AP275" s="400"/>
      <c r="AQ275" s="400"/>
      <c r="AR275" s="400"/>
      <c r="AS275" s="400"/>
      <c r="AT275" s="400"/>
      <c r="AU275" s="400"/>
      <c r="AV275" s="400"/>
      <c r="AW275" s="400"/>
      <c r="AX275" s="400"/>
      <c r="AY275" s="400"/>
      <c r="AZ275" s="400"/>
      <c r="BA275" s="400"/>
      <c r="BB275" s="400"/>
      <c r="BC275" s="400"/>
      <c r="BD275" s="400"/>
      <c r="BE275" s="400"/>
      <c r="BF275" s="400"/>
      <c r="BG275" s="400"/>
      <c r="BH275" s="400"/>
      <c r="BI275" s="400"/>
      <c r="BJ275" s="400"/>
      <c r="BK275" s="400"/>
      <c r="BL275" s="400"/>
      <c r="BM275" s="400"/>
      <c r="BN275" s="400"/>
      <c r="BO275" s="400"/>
      <c r="BP275" s="400"/>
      <c r="BQ275" s="400"/>
      <c r="BR275" s="400"/>
      <c r="BS275" s="400"/>
      <c r="BT275" s="400"/>
      <c r="BU275" s="400"/>
      <c r="BV275" s="400"/>
      <c r="BW275" s="400"/>
      <c r="BX275" s="400"/>
      <c r="BY275" s="400"/>
      <c r="BZ275" s="400"/>
      <c r="CA275" s="400"/>
      <c r="CB275" s="400"/>
      <c r="CC275" s="400"/>
      <c r="CD275" s="400"/>
      <c r="CE275" s="400"/>
      <c r="CF275" s="400"/>
      <c r="CG275" s="400"/>
      <c r="CH275" s="400"/>
      <c r="CI275" s="400"/>
      <c r="CJ275" s="400"/>
      <c r="CK275" s="400"/>
      <c r="CL275" s="400"/>
      <c r="CM275" s="400"/>
      <c r="CN275" s="400"/>
      <c r="CO275" s="400"/>
      <c r="CP275" s="400"/>
      <c r="CQ275" s="400"/>
      <c r="CR275" s="400"/>
      <c r="CS275" s="400"/>
      <c r="CT275" s="400"/>
      <c r="CU275" s="400"/>
      <c r="CV275" s="400"/>
      <c r="CW275" s="400"/>
      <c r="CX275" s="400"/>
      <c r="CY275" s="400"/>
      <c r="CZ275" s="362"/>
    </row>
    <row r="276" spans="1:104">
      <c r="A276" s="348"/>
      <c r="B276" s="360" t="s">
        <v>1008</v>
      </c>
      <c r="C276" s="348"/>
      <c r="D276" s="348"/>
      <c r="E276" s="348"/>
      <c r="F276" s="348"/>
      <c r="G276" s="361" t="str">
        <f t="shared" si="1094"/>
        <v/>
      </c>
      <c r="H276" s="361" t="str">
        <f t="shared" si="1095"/>
        <v/>
      </c>
      <c r="I276" s="397"/>
      <c r="J276" s="348"/>
      <c r="K276" s="348"/>
      <c r="L276" s="348"/>
      <c r="M276" s="348"/>
      <c r="N276" s="400"/>
      <c r="O276" s="400"/>
      <c r="P276" s="400"/>
      <c r="Q276" s="400"/>
      <c r="R276" s="400"/>
      <c r="S276" s="400"/>
      <c r="T276" s="400"/>
      <c r="U276" s="400"/>
      <c r="V276" s="400"/>
      <c r="W276" s="400"/>
      <c r="X276" s="400"/>
      <c r="Y276" s="400"/>
      <c r="Z276" s="400"/>
      <c r="AA276" s="400"/>
      <c r="AB276" s="400"/>
      <c r="AC276" s="400"/>
      <c r="AD276" s="400"/>
      <c r="AE276" s="400"/>
      <c r="AF276" s="400"/>
      <c r="AG276" s="400"/>
      <c r="AH276" s="400"/>
      <c r="AI276" s="400"/>
      <c r="AJ276" s="400"/>
      <c r="AK276" s="400"/>
      <c r="AL276" s="400"/>
      <c r="AM276" s="400"/>
      <c r="AN276" s="400"/>
      <c r="AO276" s="400"/>
      <c r="AP276" s="400"/>
      <c r="AQ276" s="400"/>
      <c r="AR276" s="400"/>
      <c r="AS276" s="400"/>
      <c r="AT276" s="400"/>
      <c r="AU276" s="400"/>
      <c r="AV276" s="400"/>
      <c r="AW276" s="400"/>
      <c r="AX276" s="400"/>
      <c r="AY276" s="400"/>
      <c r="AZ276" s="400"/>
      <c r="BA276" s="400"/>
      <c r="BB276" s="400"/>
      <c r="BC276" s="400"/>
      <c r="BD276" s="400"/>
      <c r="BE276" s="400"/>
      <c r="BF276" s="400"/>
      <c r="BG276" s="400"/>
      <c r="BH276" s="400"/>
      <c r="BI276" s="400"/>
      <c r="BJ276" s="400"/>
      <c r="BK276" s="400"/>
      <c r="BL276" s="400"/>
      <c r="BM276" s="400"/>
      <c r="BN276" s="400"/>
      <c r="BO276" s="400"/>
      <c r="BP276" s="400"/>
      <c r="BQ276" s="400"/>
      <c r="BR276" s="400"/>
      <c r="BS276" s="400"/>
      <c r="BT276" s="400"/>
      <c r="BU276" s="400"/>
      <c r="BV276" s="400"/>
      <c r="BW276" s="400"/>
      <c r="BX276" s="400"/>
      <c r="BY276" s="400"/>
      <c r="BZ276" s="400"/>
      <c r="CA276" s="400"/>
      <c r="CB276" s="400"/>
      <c r="CC276" s="400"/>
      <c r="CD276" s="400"/>
      <c r="CE276" s="400"/>
      <c r="CF276" s="400"/>
      <c r="CG276" s="400"/>
      <c r="CH276" s="400"/>
      <c r="CI276" s="400"/>
      <c r="CJ276" s="400"/>
      <c r="CK276" s="400"/>
      <c r="CL276" s="400"/>
      <c r="CM276" s="400"/>
      <c r="CN276" s="400"/>
      <c r="CO276" s="400"/>
      <c r="CP276" s="400"/>
      <c r="CQ276" s="400"/>
      <c r="CR276" s="400"/>
      <c r="CS276" s="400"/>
      <c r="CT276" s="400"/>
      <c r="CU276" s="400"/>
      <c r="CV276" s="400"/>
      <c r="CW276" s="400"/>
      <c r="CX276" s="400"/>
      <c r="CY276" s="400"/>
      <c r="CZ276" s="362"/>
    </row>
    <row r="277" spans="1:104">
      <c r="A277" s="348"/>
      <c r="B277" s="360" t="s">
        <v>1009</v>
      </c>
      <c r="C277" s="348"/>
      <c r="D277" s="348"/>
      <c r="E277" s="348"/>
      <c r="F277" s="348"/>
      <c r="G277" s="361" t="str">
        <f t="shared" si="1094"/>
        <v/>
      </c>
      <c r="H277" s="361" t="str">
        <f t="shared" si="1095"/>
        <v/>
      </c>
      <c r="I277" s="397"/>
      <c r="J277" s="348"/>
      <c r="K277" s="348"/>
      <c r="L277" s="348"/>
      <c r="M277" s="348"/>
      <c r="N277" s="400"/>
      <c r="O277" s="400"/>
      <c r="P277" s="400"/>
      <c r="Q277" s="400"/>
      <c r="R277" s="400"/>
      <c r="S277" s="400"/>
      <c r="T277" s="400"/>
      <c r="U277" s="400"/>
      <c r="V277" s="400"/>
      <c r="W277" s="400"/>
      <c r="X277" s="400"/>
      <c r="Y277" s="400"/>
      <c r="Z277" s="400"/>
      <c r="AA277" s="400"/>
      <c r="AB277" s="400"/>
      <c r="AC277" s="400"/>
      <c r="AD277" s="400"/>
      <c r="AE277" s="400"/>
      <c r="AF277" s="400"/>
      <c r="AG277" s="400"/>
      <c r="AH277" s="400"/>
      <c r="AI277" s="400"/>
      <c r="AJ277" s="400"/>
      <c r="AK277" s="400"/>
      <c r="AL277" s="400"/>
      <c r="AM277" s="400"/>
      <c r="AN277" s="400"/>
      <c r="AO277" s="400"/>
      <c r="AP277" s="400"/>
      <c r="AQ277" s="400"/>
      <c r="AR277" s="400"/>
      <c r="AS277" s="400"/>
      <c r="AT277" s="400"/>
      <c r="AU277" s="400"/>
      <c r="AV277" s="400"/>
      <c r="AW277" s="400"/>
      <c r="AX277" s="400"/>
      <c r="AY277" s="400"/>
      <c r="AZ277" s="400"/>
      <c r="BA277" s="400"/>
      <c r="BB277" s="400"/>
      <c r="BC277" s="400"/>
      <c r="BD277" s="400"/>
      <c r="BE277" s="400"/>
      <c r="BF277" s="400"/>
      <c r="BG277" s="400"/>
      <c r="BH277" s="400"/>
      <c r="BI277" s="400"/>
      <c r="BJ277" s="400"/>
      <c r="BK277" s="400"/>
      <c r="BL277" s="400"/>
      <c r="BM277" s="400"/>
      <c r="BN277" s="400"/>
      <c r="BO277" s="400"/>
      <c r="BP277" s="400"/>
      <c r="BQ277" s="400"/>
      <c r="BR277" s="400"/>
      <c r="BS277" s="400"/>
      <c r="BT277" s="400"/>
      <c r="BU277" s="400"/>
      <c r="BV277" s="400"/>
      <c r="BW277" s="400"/>
      <c r="BX277" s="400"/>
      <c r="BY277" s="400"/>
      <c r="BZ277" s="400"/>
      <c r="CA277" s="400"/>
      <c r="CB277" s="400"/>
      <c r="CC277" s="400"/>
      <c r="CD277" s="400"/>
      <c r="CE277" s="400"/>
      <c r="CF277" s="400"/>
      <c r="CG277" s="400"/>
      <c r="CH277" s="400"/>
      <c r="CI277" s="400"/>
      <c r="CJ277" s="400"/>
      <c r="CK277" s="400"/>
      <c r="CL277" s="400"/>
      <c r="CM277" s="400"/>
      <c r="CN277" s="400"/>
      <c r="CO277" s="400"/>
      <c r="CP277" s="400"/>
      <c r="CQ277" s="400"/>
      <c r="CR277" s="400"/>
      <c r="CS277" s="400"/>
      <c r="CT277" s="400"/>
      <c r="CU277" s="400"/>
      <c r="CV277" s="400"/>
      <c r="CW277" s="400"/>
      <c r="CX277" s="400"/>
      <c r="CY277" s="400"/>
      <c r="CZ277" s="362"/>
    </row>
    <row r="278" spans="1:104">
      <c r="A278" s="348"/>
      <c r="B278" s="360" t="s">
        <v>1010</v>
      </c>
      <c r="C278" s="348"/>
      <c r="D278" s="348"/>
      <c r="E278" s="348"/>
      <c r="F278" s="348"/>
      <c r="G278" s="361" t="str">
        <f t="shared" si="1094"/>
        <v/>
      </c>
      <c r="H278" s="361" t="str">
        <f t="shared" si="1095"/>
        <v/>
      </c>
      <c r="I278" s="397"/>
      <c r="J278" s="348"/>
      <c r="K278" s="348"/>
      <c r="L278" s="348"/>
      <c r="M278" s="348"/>
      <c r="N278" s="400"/>
      <c r="O278" s="400"/>
      <c r="P278" s="400"/>
      <c r="Q278" s="400"/>
      <c r="R278" s="400"/>
      <c r="S278" s="400"/>
      <c r="T278" s="400"/>
      <c r="U278" s="400"/>
      <c r="V278" s="400"/>
      <c r="W278" s="400"/>
      <c r="X278" s="400"/>
      <c r="Y278" s="400"/>
      <c r="Z278" s="400"/>
      <c r="AA278" s="400"/>
      <c r="AB278" s="400"/>
      <c r="AC278" s="400"/>
      <c r="AD278" s="400"/>
      <c r="AE278" s="400"/>
      <c r="AF278" s="400"/>
      <c r="AG278" s="400"/>
      <c r="AH278" s="400"/>
      <c r="AI278" s="400"/>
      <c r="AJ278" s="400"/>
      <c r="AK278" s="400"/>
      <c r="AL278" s="400"/>
      <c r="AM278" s="400"/>
      <c r="AN278" s="400"/>
      <c r="AO278" s="400"/>
      <c r="AP278" s="400"/>
      <c r="AQ278" s="400"/>
      <c r="AR278" s="400"/>
      <c r="AS278" s="400"/>
      <c r="AT278" s="400"/>
      <c r="AU278" s="400"/>
      <c r="AV278" s="400"/>
      <c r="AW278" s="400"/>
      <c r="AX278" s="400"/>
      <c r="AY278" s="400"/>
      <c r="AZ278" s="400"/>
      <c r="BA278" s="400"/>
      <c r="BB278" s="400"/>
      <c r="BC278" s="400"/>
      <c r="BD278" s="400"/>
      <c r="BE278" s="400"/>
      <c r="BF278" s="400"/>
      <c r="BG278" s="400"/>
      <c r="BH278" s="400"/>
      <c r="BI278" s="400"/>
      <c r="BJ278" s="400"/>
      <c r="BK278" s="400"/>
      <c r="BL278" s="400"/>
      <c r="BM278" s="400"/>
      <c r="BN278" s="400"/>
      <c r="BO278" s="400"/>
      <c r="BP278" s="400"/>
      <c r="BQ278" s="400"/>
      <c r="BR278" s="400"/>
      <c r="BS278" s="400"/>
      <c r="BT278" s="400"/>
      <c r="BU278" s="400"/>
      <c r="BV278" s="400"/>
      <c r="BW278" s="400"/>
      <c r="BX278" s="400"/>
      <c r="BY278" s="400"/>
      <c r="BZ278" s="400"/>
      <c r="CA278" s="400"/>
      <c r="CB278" s="400"/>
      <c r="CC278" s="400"/>
      <c r="CD278" s="400"/>
      <c r="CE278" s="400"/>
      <c r="CF278" s="400"/>
      <c r="CG278" s="400"/>
      <c r="CH278" s="400"/>
      <c r="CI278" s="400"/>
      <c r="CJ278" s="400"/>
      <c r="CK278" s="400"/>
      <c r="CL278" s="400"/>
      <c r="CM278" s="400"/>
      <c r="CN278" s="400"/>
      <c r="CO278" s="400"/>
      <c r="CP278" s="400"/>
      <c r="CQ278" s="400"/>
      <c r="CR278" s="400"/>
      <c r="CS278" s="400"/>
      <c r="CT278" s="400"/>
      <c r="CU278" s="400"/>
      <c r="CV278" s="400"/>
      <c r="CW278" s="400"/>
      <c r="CX278" s="400"/>
      <c r="CY278" s="400"/>
      <c r="CZ278" s="362"/>
    </row>
    <row r="279" spans="1:104">
      <c r="A279" s="348"/>
      <c r="B279" s="360" t="s">
        <v>1011</v>
      </c>
      <c r="C279" s="348"/>
      <c r="D279" s="348"/>
      <c r="E279" s="348"/>
      <c r="F279" s="348"/>
      <c r="G279" s="361" t="str">
        <f t="shared" si="1094"/>
        <v/>
      </c>
      <c r="H279" s="361" t="str">
        <f t="shared" si="1095"/>
        <v/>
      </c>
      <c r="I279" s="397"/>
      <c r="J279" s="348"/>
      <c r="K279" s="348"/>
      <c r="L279" s="348"/>
      <c r="M279" s="348"/>
      <c r="N279" s="400"/>
      <c r="O279" s="400"/>
      <c r="P279" s="400"/>
      <c r="Q279" s="400"/>
      <c r="R279" s="400"/>
      <c r="S279" s="400"/>
      <c r="T279" s="400"/>
      <c r="U279" s="400"/>
      <c r="V279" s="400"/>
      <c r="W279" s="400"/>
      <c r="X279" s="400"/>
      <c r="Y279" s="400"/>
      <c r="Z279" s="400"/>
      <c r="AA279" s="400"/>
      <c r="AB279" s="400"/>
      <c r="AC279" s="400"/>
      <c r="AD279" s="400"/>
      <c r="AE279" s="400"/>
      <c r="AF279" s="400"/>
      <c r="AG279" s="400"/>
      <c r="AH279" s="400"/>
      <c r="AI279" s="400"/>
      <c r="AJ279" s="400"/>
      <c r="AK279" s="400"/>
      <c r="AL279" s="400"/>
      <c r="AM279" s="400"/>
      <c r="AN279" s="400"/>
      <c r="AO279" s="400"/>
      <c r="AP279" s="400"/>
      <c r="AQ279" s="400"/>
      <c r="AR279" s="400"/>
      <c r="AS279" s="400"/>
      <c r="AT279" s="400"/>
      <c r="AU279" s="400"/>
      <c r="AV279" s="400"/>
      <c r="AW279" s="400"/>
      <c r="AX279" s="400"/>
      <c r="AY279" s="400"/>
      <c r="AZ279" s="400"/>
      <c r="BA279" s="400"/>
      <c r="BB279" s="400"/>
      <c r="BC279" s="400"/>
      <c r="BD279" s="400"/>
      <c r="BE279" s="400"/>
      <c r="BF279" s="400"/>
      <c r="BG279" s="400"/>
      <c r="BH279" s="400"/>
      <c r="BI279" s="400"/>
      <c r="BJ279" s="400"/>
      <c r="BK279" s="400"/>
      <c r="BL279" s="400"/>
      <c r="BM279" s="400"/>
      <c r="BN279" s="400"/>
      <c r="BO279" s="400"/>
      <c r="BP279" s="400"/>
      <c r="BQ279" s="400"/>
      <c r="BR279" s="400"/>
      <c r="BS279" s="400"/>
      <c r="BT279" s="400"/>
      <c r="BU279" s="400"/>
      <c r="BV279" s="400"/>
      <c r="BW279" s="400"/>
      <c r="BX279" s="400"/>
      <c r="BY279" s="400"/>
      <c r="BZ279" s="400"/>
      <c r="CA279" s="400"/>
      <c r="CB279" s="400"/>
      <c r="CC279" s="400"/>
      <c r="CD279" s="400"/>
      <c r="CE279" s="400"/>
      <c r="CF279" s="400"/>
      <c r="CG279" s="400"/>
      <c r="CH279" s="400"/>
      <c r="CI279" s="400"/>
      <c r="CJ279" s="400"/>
      <c r="CK279" s="400"/>
      <c r="CL279" s="400"/>
      <c r="CM279" s="400"/>
      <c r="CN279" s="400"/>
      <c r="CO279" s="400"/>
      <c r="CP279" s="400"/>
      <c r="CQ279" s="400"/>
      <c r="CR279" s="400"/>
      <c r="CS279" s="400"/>
      <c r="CT279" s="400"/>
      <c r="CU279" s="400"/>
      <c r="CV279" s="400"/>
      <c r="CW279" s="400"/>
      <c r="CX279" s="400"/>
      <c r="CY279" s="400"/>
      <c r="CZ279" s="362"/>
    </row>
    <row r="280" spans="1:104">
      <c r="A280" s="348"/>
      <c r="B280" s="360" t="s">
        <v>1012</v>
      </c>
      <c r="C280" s="348"/>
      <c r="D280" s="348"/>
      <c r="E280" s="348"/>
      <c r="F280" s="348"/>
      <c r="G280" s="361" t="str">
        <f t="shared" si="1094"/>
        <v/>
      </c>
      <c r="H280" s="361" t="str">
        <f t="shared" si="1095"/>
        <v/>
      </c>
      <c r="I280" s="397"/>
      <c r="J280" s="348"/>
      <c r="K280" s="348"/>
      <c r="L280" s="348"/>
      <c r="M280" s="348"/>
      <c r="N280" s="400"/>
      <c r="O280" s="400"/>
      <c r="P280" s="400"/>
      <c r="Q280" s="400"/>
      <c r="R280" s="400"/>
      <c r="S280" s="400"/>
      <c r="T280" s="400"/>
      <c r="U280" s="400"/>
      <c r="V280" s="400"/>
      <c r="W280" s="400"/>
      <c r="X280" s="400"/>
      <c r="Y280" s="400"/>
      <c r="Z280" s="400"/>
      <c r="AA280" s="400"/>
      <c r="AB280" s="400"/>
      <c r="AC280" s="400"/>
      <c r="AD280" s="400"/>
      <c r="AE280" s="400"/>
      <c r="AF280" s="400"/>
      <c r="AG280" s="400"/>
      <c r="AH280" s="400"/>
      <c r="AI280" s="400"/>
      <c r="AJ280" s="400"/>
      <c r="AK280" s="400"/>
      <c r="AL280" s="400"/>
      <c r="AM280" s="400"/>
      <c r="AN280" s="400"/>
      <c r="AO280" s="400"/>
      <c r="AP280" s="400"/>
      <c r="AQ280" s="400"/>
      <c r="AR280" s="400"/>
      <c r="AS280" s="400"/>
      <c r="AT280" s="400"/>
      <c r="AU280" s="400"/>
      <c r="AV280" s="400"/>
      <c r="AW280" s="400"/>
      <c r="AX280" s="400"/>
      <c r="AY280" s="400"/>
      <c r="AZ280" s="400"/>
      <c r="BA280" s="400"/>
      <c r="BB280" s="400"/>
      <c r="BC280" s="400"/>
      <c r="BD280" s="400"/>
      <c r="BE280" s="400"/>
      <c r="BF280" s="400"/>
      <c r="BG280" s="400"/>
      <c r="BH280" s="400"/>
      <c r="BI280" s="400"/>
      <c r="BJ280" s="400"/>
      <c r="BK280" s="400"/>
      <c r="BL280" s="400"/>
      <c r="BM280" s="400"/>
      <c r="BN280" s="400"/>
      <c r="BO280" s="400"/>
      <c r="BP280" s="400"/>
      <c r="BQ280" s="400"/>
      <c r="BR280" s="400"/>
      <c r="BS280" s="400"/>
      <c r="BT280" s="400"/>
      <c r="BU280" s="400"/>
      <c r="BV280" s="400"/>
      <c r="BW280" s="400"/>
      <c r="BX280" s="400"/>
      <c r="BY280" s="400"/>
      <c r="BZ280" s="400"/>
      <c r="CA280" s="400"/>
      <c r="CB280" s="400"/>
      <c r="CC280" s="400"/>
      <c r="CD280" s="400"/>
      <c r="CE280" s="400"/>
      <c r="CF280" s="400"/>
      <c r="CG280" s="400"/>
      <c r="CH280" s="400"/>
      <c r="CI280" s="400"/>
      <c r="CJ280" s="400"/>
      <c r="CK280" s="400"/>
      <c r="CL280" s="400"/>
      <c r="CM280" s="400"/>
      <c r="CN280" s="400"/>
      <c r="CO280" s="400"/>
      <c r="CP280" s="400"/>
      <c r="CQ280" s="400"/>
      <c r="CR280" s="400"/>
      <c r="CS280" s="400"/>
      <c r="CT280" s="400"/>
      <c r="CU280" s="400"/>
      <c r="CV280" s="400"/>
      <c r="CW280" s="400"/>
      <c r="CX280" s="400"/>
      <c r="CY280" s="400"/>
      <c r="CZ280" s="362"/>
    </row>
    <row r="281" spans="1:104">
      <c r="A281" s="348"/>
      <c r="B281" s="360" t="s">
        <v>1013</v>
      </c>
      <c r="C281" s="348"/>
      <c r="D281" s="348"/>
      <c r="E281" s="348"/>
      <c r="F281" s="348"/>
      <c r="G281" s="361" t="str">
        <f t="shared" si="1094"/>
        <v/>
      </c>
      <c r="H281" s="361" t="str">
        <f t="shared" si="1095"/>
        <v/>
      </c>
      <c r="I281" s="397"/>
      <c r="J281" s="348"/>
      <c r="K281" s="348"/>
      <c r="L281" s="348"/>
      <c r="M281" s="348"/>
      <c r="N281" s="400"/>
      <c r="O281" s="400"/>
      <c r="P281" s="400"/>
      <c r="Q281" s="400"/>
      <c r="R281" s="400"/>
      <c r="S281" s="400"/>
      <c r="T281" s="400"/>
      <c r="U281" s="400"/>
      <c r="V281" s="400"/>
      <c r="W281" s="400"/>
      <c r="X281" s="400"/>
      <c r="Y281" s="400"/>
      <c r="Z281" s="400"/>
      <c r="AA281" s="400"/>
      <c r="AB281" s="400"/>
      <c r="AC281" s="400"/>
      <c r="AD281" s="400"/>
      <c r="AE281" s="400"/>
      <c r="AF281" s="400"/>
      <c r="AG281" s="400"/>
      <c r="AH281" s="400"/>
      <c r="AI281" s="400"/>
      <c r="AJ281" s="400"/>
      <c r="AK281" s="400"/>
      <c r="AL281" s="400"/>
      <c r="AM281" s="400"/>
      <c r="AN281" s="400"/>
      <c r="AO281" s="400"/>
      <c r="AP281" s="400"/>
      <c r="AQ281" s="400"/>
      <c r="AR281" s="400"/>
      <c r="AS281" s="400"/>
      <c r="AT281" s="400"/>
      <c r="AU281" s="400"/>
      <c r="AV281" s="400"/>
      <c r="AW281" s="400"/>
      <c r="AX281" s="400"/>
      <c r="AY281" s="400"/>
      <c r="AZ281" s="400"/>
      <c r="BA281" s="400"/>
      <c r="BB281" s="400"/>
      <c r="BC281" s="400"/>
      <c r="BD281" s="400"/>
      <c r="BE281" s="400"/>
      <c r="BF281" s="400"/>
      <c r="BG281" s="400"/>
      <c r="BH281" s="400"/>
      <c r="BI281" s="400"/>
      <c r="BJ281" s="400"/>
      <c r="BK281" s="400"/>
      <c r="BL281" s="400"/>
      <c r="BM281" s="400"/>
      <c r="BN281" s="400"/>
      <c r="BO281" s="400"/>
      <c r="BP281" s="400"/>
      <c r="BQ281" s="400"/>
      <c r="BR281" s="400"/>
      <c r="BS281" s="400"/>
      <c r="BT281" s="400"/>
      <c r="BU281" s="400"/>
      <c r="BV281" s="400"/>
      <c r="BW281" s="400"/>
      <c r="BX281" s="400"/>
      <c r="BY281" s="400"/>
      <c r="BZ281" s="400"/>
      <c r="CA281" s="400"/>
      <c r="CB281" s="400"/>
      <c r="CC281" s="400"/>
      <c r="CD281" s="400"/>
      <c r="CE281" s="400"/>
      <c r="CF281" s="400"/>
      <c r="CG281" s="400"/>
      <c r="CH281" s="400"/>
      <c r="CI281" s="400"/>
      <c r="CJ281" s="400"/>
      <c r="CK281" s="400"/>
      <c r="CL281" s="400"/>
      <c r="CM281" s="400"/>
      <c r="CN281" s="400"/>
      <c r="CO281" s="400"/>
      <c r="CP281" s="400"/>
      <c r="CQ281" s="400"/>
      <c r="CR281" s="400"/>
      <c r="CS281" s="400"/>
      <c r="CT281" s="400"/>
      <c r="CU281" s="400"/>
      <c r="CV281" s="400"/>
      <c r="CW281" s="400"/>
      <c r="CX281" s="400"/>
      <c r="CY281" s="400"/>
      <c r="CZ281" s="362"/>
    </row>
    <row r="282" spans="1:104">
      <c r="A282" s="348"/>
      <c r="B282" s="360" t="s">
        <v>1014</v>
      </c>
      <c r="C282" s="348"/>
      <c r="D282" s="348"/>
      <c r="E282" s="348"/>
      <c r="F282" s="348"/>
      <c r="G282" s="361" t="str">
        <f t="shared" si="1094"/>
        <v/>
      </c>
      <c r="H282" s="361" t="str">
        <f t="shared" si="1095"/>
        <v/>
      </c>
      <c r="I282" s="397"/>
      <c r="J282" s="348"/>
      <c r="K282" s="348"/>
      <c r="L282" s="348"/>
      <c r="M282" s="348"/>
      <c r="N282" s="400"/>
      <c r="O282" s="400"/>
      <c r="P282" s="400"/>
      <c r="Q282" s="400"/>
      <c r="R282" s="400"/>
      <c r="S282" s="400"/>
      <c r="T282" s="400"/>
      <c r="U282" s="400"/>
      <c r="V282" s="400"/>
      <c r="W282" s="400"/>
      <c r="X282" s="400"/>
      <c r="Y282" s="400"/>
      <c r="Z282" s="400"/>
      <c r="AA282" s="400"/>
      <c r="AB282" s="400"/>
      <c r="AC282" s="400"/>
      <c r="AD282" s="400"/>
      <c r="AE282" s="400"/>
      <c r="AF282" s="400"/>
      <c r="AG282" s="400"/>
      <c r="AH282" s="400"/>
      <c r="AI282" s="400"/>
      <c r="AJ282" s="400"/>
      <c r="AK282" s="400"/>
      <c r="AL282" s="400"/>
      <c r="AM282" s="400"/>
      <c r="AN282" s="400"/>
      <c r="AO282" s="400"/>
      <c r="AP282" s="400"/>
      <c r="AQ282" s="400"/>
      <c r="AR282" s="400"/>
      <c r="AS282" s="400"/>
      <c r="AT282" s="400"/>
      <c r="AU282" s="400"/>
      <c r="AV282" s="400"/>
      <c r="AW282" s="400"/>
      <c r="AX282" s="400"/>
      <c r="AY282" s="400"/>
      <c r="AZ282" s="400"/>
      <c r="BA282" s="400"/>
      <c r="BB282" s="400"/>
      <c r="BC282" s="400"/>
      <c r="BD282" s="400"/>
      <c r="BE282" s="400"/>
      <c r="BF282" s="400"/>
      <c r="BG282" s="400"/>
      <c r="BH282" s="400"/>
      <c r="BI282" s="400"/>
      <c r="BJ282" s="400"/>
      <c r="BK282" s="400"/>
      <c r="BL282" s="400"/>
      <c r="BM282" s="400"/>
      <c r="BN282" s="400"/>
      <c r="BO282" s="400"/>
      <c r="BP282" s="400"/>
      <c r="BQ282" s="400"/>
      <c r="BR282" s="400"/>
      <c r="BS282" s="400"/>
      <c r="BT282" s="400"/>
      <c r="BU282" s="400"/>
      <c r="BV282" s="400"/>
      <c r="BW282" s="400"/>
      <c r="BX282" s="400"/>
      <c r="BY282" s="400"/>
      <c r="BZ282" s="400"/>
      <c r="CA282" s="400"/>
      <c r="CB282" s="400"/>
      <c r="CC282" s="400"/>
      <c r="CD282" s="400"/>
      <c r="CE282" s="400"/>
      <c r="CF282" s="400"/>
      <c r="CG282" s="400"/>
      <c r="CH282" s="400"/>
      <c r="CI282" s="400"/>
      <c r="CJ282" s="400"/>
      <c r="CK282" s="400"/>
      <c r="CL282" s="400"/>
      <c r="CM282" s="400"/>
      <c r="CN282" s="400"/>
      <c r="CO282" s="400"/>
      <c r="CP282" s="400"/>
      <c r="CQ282" s="400"/>
      <c r="CR282" s="400"/>
      <c r="CS282" s="400"/>
      <c r="CT282" s="400"/>
      <c r="CU282" s="400"/>
      <c r="CV282" s="400"/>
      <c r="CW282" s="400"/>
      <c r="CX282" s="400"/>
      <c r="CY282" s="400"/>
      <c r="CZ282" s="362"/>
    </row>
    <row r="283" spans="1:104">
      <c r="A283" s="348"/>
      <c r="B283" s="360" t="s">
        <v>1015</v>
      </c>
      <c r="C283" s="348"/>
      <c r="D283" s="348"/>
      <c r="E283" s="348"/>
      <c r="F283" s="348"/>
      <c r="G283" s="361" t="str">
        <f t="shared" si="1094"/>
        <v/>
      </c>
      <c r="H283" s="361" t="str">
        <f t="shared" si="1095"/>
        <v/>
      </c>
      <c r="I283" s="397"/>
      <c r="J283" s="348"/>
      <c r="K283" s="348"/>
      <c r="L283" s="348"/>
      <c r="M283" s="348"/>
      <c r="N283" s="400"/>
      <c r="O283" s="400"/>
      <c r="P283" s="400"/>
      <c r="Q283" s="400"/>
      <c r="R283" s="400"/>
      <c r="S283" s="400"/>
      <c r="T283" s="400"/>
      <c r="U283" s="400"/>
      <c r="V283" s="400"/>
      <c r="W283" s="400"/>
      <c r="X283" s="400"/>
      <c r="Y283" s="400"/>
      <c r="Z283" s="400"/>
      <c r="AA283" s="400"/>
      <c r="AB283" s="400"/>
      <c r="AC283" s="400"/>
      <c r="AD283" s="400"/>
      <c r="AE283" s="400"/>
      <c r="AF283" s="400"/>
      <c r="AG283" s="400"/>
      <c r="AH283" s="400"/>
      <c r="AI283" s="400"/>
      <c r="AJ283" s="400"/>
      <c r="AK283" s="400"/>
      <c r="AL283" s="400"/>
      <c r="AM283" s="400"/>
      <c r="AN283" s="400"/>
      <c r="AO283" s="400"/>
      <c r="AP283" s="400"/>
      <c r="AQ283" s="400"/>
      <c r="AR283" s="400"/>
      <c r="AS283" s="400"/>
      <c r="AT283" s="400"/>
      <c r="AU283" s="400"/>
      <c r="AV283" s="400"/>
      <c r="AW283" s="400"/>
      <c r="AX283" s="400"/>
      <c r="AY283" s="400"/>
      <c r="AZ283" s="400"/>
      <c r="BA283" s="400"/>
      <c r="BB283" s="400"/>
      <c r="BC283" s="400"/>
      <c r="BD283" s="400"/>
      <c r="BE283" s="400"/>
      <c r="BF283" s="400"/>
      <c r="BG283" s="400"/>
      <c r="BH283" s="400"/>
      <c r="BI283" s="400"/>
      <c r="BJ283" s="400"/>
      <c r="BK283" s="400"/>
      <c r="BL283" s="400"/>
      <c r="BM283" s="400"/>
      <c r="BN283" s="400"/>
      <c r="BO283" s="400"/>
      <c r="BP283" s="400"/>
      <c r="BQ283" s="400"/>
      <c r="BR283" s="400"/>
      <c r="BS283" s="400"/>
      <c r="BT283" s="400"/>
      <c r="BU283" s="400"/>
      <c r="BV283" s="400"/>
      <c r="BW283" s="400"/>
      <c r="BX283" s="400"/>
      <c r="BY283" s="400"/>
      <c r="BZ283" s="400"/>
      <c r="CA283" s="400"/>
      <c r="CB283" s="400"/>
      <c r="CC283" s="400"/>
      <c r="CD283" s="400"/>
      <c r="CE283" s="400"/>
      <c r="CF283" s="400"/>
      <c r="CG283" s="400"/>
      <c r="CH283" s="400"/>
      <c r="CI283" s="400"/>
      <c r="CJ283" s="400"/>
      <c r="CK283" s="400"/>
      <c r="CL283" s="400"/>
      <c r="CM283" s="400"/>
      <c r="CN283" s="400"/>
      <c r="CO283" s="400"/>
      <c r="CP283" s="400"/>
      <c r="CQ283" s="400"/>
      <c r="CR283" s="400"/>
      <c r="CS283" s="400"/>
      <c r="CT283" s="400"/>
      <c r="CU283" s="400"/>
      <c r="CV283" s="400"/>
      <c r="CW283" s="400"/>
      <c r="CX283" s="400"/>
      <c r="CY283" s="400"/>
      <c r="CZ283" s="362"/>
    </row>
    <row r="284" spans="1:104">
      <c r="A284" s="348"/>
      <c r="B284" s="360" t="s">
        <v>1016</v>
      </c>
      <c r="C284" s="348"/>
      <c r="D284" s="348"/>
      <c r="E284" s="348"/>
      <c r="F284" s="348"/>
      <c r="G284" s="361" t="str">
        <f t="shared" si="1094"/>
        <v/>
      </c>
      <c r="H284" s="361" t="str">
        <f t="shared" si="1095"/>
        <v/>
      </c>
      <c r="I284" s="397"/>
      <c r="J284" s="348"/>
      <c r="K284" s="348"/>
      <c r="L284" s="348"/>
      <c r="M284" s="348"/>
      <c r="N284" s="400"/>
      <c r="O284" s="400"/>
      <c r="P284" s="400"/>
      <c r="Q284" s="400"/>
      <c r="R284" s="400"/>
      <c r="S284" s="400"/>
      <c r="T284" s="400"/>
      <c r="U284" s="400"/>
      <c r="V284" s="400"/>
      <c r="W284" s="400"/>
      <c r="X284" s="400"/>
      <c r="Y284" s="400"/>
      <c r="Z284" s="400"/>
      <c r="AA284" s="400"/>
      <c r="AB284" s="400"/>
      <c r="AC284" s="400"/>
      <c r="AD284" s="400"/>
      <c r="AE284" s="400"/>
      <c r="AF284" s="400"/>
      <c r="AG284" s="400"/>
      <c r="AH284" s="400"/>
      <c r="AI284" s="400"/>
      <c r="AJ284" s="400"/>
      <c r="AK284" s="400"/>
      <c r="AL284" s="400"/>
      <c r="AM284" s="400"/>
      <c r="AN284" s="400"/>
      <c r="AO284" s="400"/>
      <c r="AP284" s="400"/>
      <c r="AQ284" s="400"/>
      <c r="AR284" s="400"/>
      <c r="AS284" s="400"/>
      <c r="AT284" s="400"/>
      <c r="AU284" s="400"/>
      <c r="AV284" s="400"/>
      <c r="AW284" s="400"/>
      <c r="AX284" s="400"/>
      <c r="AY284" s="400"/>
      <c r="AZ284" s="400"/>
      <c r="BA284" s="400"/>
      <c r="BB284" s="400"/>
      <c r="BC284" s="400"/>
      <c r="BD284" s="400"/>
      <c r="BE284" s="400"/>
      <c r="BF284" s="400"/>
      <c r="BG284" s="400"/>
      <c r="BH284" s="400"/>
      <c r="BI284" s="400"/>
      <c r="BJ284" s="400"/>
      <c r="BK284" s="400"/>
      <c r="BL284" s="400"/>
      <c r="BM284" s="400"/>
      <c r="BN284" s="400"/>
      <c r="BO284" s="400"/>
      <c r="BP284" s="400"/>
      <c r="BQ284" s="400"/>
      <c r="BR284" s="400"/>
      <c r="BS284" s="400"/>
      <c r="BT284" s="400"/>
      <c r="BU284" s="400"/>
      <c r="BV284" s="400"/>
      <c r="BW284" s="400"/>
      <c r="BX284" s="400"/>
      <c r="BY284" s="400"/>
      <c r="BZ284" s="400"/>
      <c r="CA284" s="400"/>
      <c r="CB284" s="400"/>
      <c r="CC284" s="400"/>
      <c r="CD284" s="400"/>
      <c r="CE284" s="400"/>
      <c r="CF284" s="400"/>
      <c r="CG284" s="400"/>
      <c r="CH284" s="400"/>
      <c r="CI284" s="400"/>
      <c r="CJ284" s="400"/>
      <c r="CK284" s="400"/>
      <c r="CL284" s="400"/>
      <c r="CM284" s="400"/>
      <c r="CN284" s="400"/>
      <c r="CO284" s="400"/>
      <c r="CP284" s="400"/>
      <c r="CQ284" s="400"/>
      <c r="CR284" s="400"/>
      <c r="CS284" s="400"/>
      <c r="CT284" s="400"/>
      <c r="CU284" s="400"/>
      <c r="CV284" s="400"/>
      <c r="CW284" s="400"/>
      <c r="CX284" s="400"/>
      <c r="CY284" s="400"/>
      <c r="CZ284" s="362"/>
    </row>
    <row r="285" spans="1:104">
      <c r="A285" s="348"/>
      <c r="B285" s="360" t="s">
        <v>1017</v>
      </c>
      <c r="C285" s="348"/>
      <c r="D285" s="348"/>
      <c r="E285" s="348"/>
      <c r="F285" s="348"/>
      <c r="G285" s="361" t="str">
        <f t="shared" si="1094"/>
        <v/>
      </c>
      <c r="H285" s="361" t="str">
        <f t="shared" si="1095"/>
        <v/>
      </c>
      <c r="I285" s="397"/>
      <c r="J285" s="348"/>
      <c r="K285" s="348"/>
      <c r="L285" s="348"/>
      <c r="M285" s="348"/>
      <c r="N285" s="400"/>
      <c r="O285" s="400"/>
      <c r="P285" s="400"/>
      <c r="Q285" s="400"/>
      <c r="R285" s="400"/>
      <c r="S285" s="400"/>
      <c r="T285" s="400"/>
      <c r="U285" s="400"/>
      <c r="V285" s="400"/>
      <c r="W285" s="400"/>
      <c r="X285" s="400"/>
      <c r="Y285" s="400"/>
      <c r="Z285" s="400"/>
      <c r="AA285" s="400"/>
      <c r="AB285" s="400"/>
      <c r="AC285" s="400"/>
      <c r="AD285" s="400"/>
      <c r="AE285" s="400"/>
      <c r="AF285" s="400"/>
      <c r="AG285" s="400"/>
      <c r="AH285" s="400"/>
      <c r="AI285" s="400"/>
      <c r="AJ285" s="400"/>
      <c r="AK285" s="400"/>
      <c r="AL285" s="400"/>
      <c r="AM285" s="400"/>
      <c r="AN285" s="400"/>
      <c r="AO285" s="400"/>
      <c r="AP285" s="400"/>
      <c r="AQ285" s="400"/>
      <c r="AR285" s="400"/>
      <c r="AS285" s="400"/>
      <c r="AT285" s="400"/>
      <c r="AU285" s="400"/>
      <c r="AV285" s="400"/>
      <c r="AW285" s="400"/>
      <c r="AX285" s="400"/>
      <c r="AY285" s="400"/>
      <c r="AZ285" s="400"/>
      <c r="BA285" s="400"/>
      <c r="BB285" s="400"/>
      <c r="BC285" s="400"/>
      <c r="BD285" s="400"/>
      <c r="BE285" s="400"/>
      <c r="BF285" s="400"/>
      <c r="BG285" s="400"/>
      <c r="BH285" s="400"/>
      <c r="BI285" s="400"/>
      <c r="BJ285" s="400"/>
      <c r="BK285" s="400"/>
      <c r="BL285" s="400"/>
      <c r="BM285" s="400"/>
      <c r="BN285" s="400"/>
      <c r="BO285" s="400"/>
      <c r="BP285" s="400"/>
      <c r="BQ285" s="400"/>
      <c r="BR285" s="400"/>
      <c r="BS285" s="400"/>
      <c r="BT285" s="400"/>
      <c r="BU285" s="400"/>
      <c r="BV285" s="400"/>
      <c r="BW285" s="400"/>
      <c r="BX285" s="400"/>
      <c r="BY285" s="400"/>
      <c r="BZ285" s="400"/>
      <c r="CA285" s="400"/>
      <c r="CB285" s="400"/>
      <c r="CC285" s="400"/>
      <c r="CD285" s="400"/>
      <c r="CE285" s="400"/>
      <c r="CF285" s="400"/>
      <c r="CG285" s="400"/>
      <c r="CH285" s="400"/>
      <c r="CI285" s="400"/>
      <c r="CJ285" s="400"/>
      <c r="CK285" s="400"/>
      <c r="CL285" s="400"/>
      <c r="CM285" s="400"/>
      <c r="CN285" s="400"/>
      <c r="CO285" s="400"/>
      <c r="CP285" s="400"/>
      <c r="CQ285" s="400"/>
      <c r="CR285" s="400"/>
      <c r="CS285" s="400"/>
      <c r="CT285" s="400"/>
      <c r="CU285" s="400"/>
      <c r="CV285" s="400"/>
      <c r="CW285" s="400"/>
      <c r="CX285" s="400"/>
      <c r="CY285" s="400"/>
      <c r="CZ285" s="362"/>
    </row>
    <row r="286" spans="1:104">
      <c r="A286" s="348"/>
      <c r="B286" s="360" t="s">
        <v>1018</v>
      </c>
      <c r="C286" s="348"/>
      <c r="D286" s="348"/>
      <c r="E286" s="348"/>
      <c r="F286" s="348"/>
      <c r="G286" s="361" t="str">
        <f t="shared" si="1094"/>
        <v/>
      </c>
      <c r="H286" s="361" t="str">
        <f t="shared" si="1095"/>
        <v/>
      </c>
      <c r="I286" s="397"/>
      <c r="J286" s="348"/>
      <c r="K286" s="348"/>
      <c r="L286" s="348"/>
      <c r="M286" s="348"/>
      <c r="N286" s="400"/>
      <c r="O286" s="400"/>
      <c r="P286" s="400"/>
      <c r="Q286" s="400"/>
      <c r="R286" s="400"/>
      <c r="S286" s="400"/>
      <c r="T286" s="400"/>
      <c r="U286" s="400"/>
      <c r="V286" s="400"/>
      <c r="W286" s="400"/>
      <c r="X286" s="400"/>
      <c r="Y286" s="400"/>
      <c r="Z286" s="400"/>
      <c r="AA286" s="400"/>
      <c r="AB286" s="400"/>
      <c r="AC286" s="400"/>
      <c r="AD286" s="400"/>
      <c r="AE286" s="400"/>
      <c r="AF286" s="400"/>
      <c r="AG286" s="400"/>
      <c r="AH286" s="400"/>
      <c r="AI286" s="400"/>
      <c r="AJ286" s="400"/>
      <c r="AK286" s="400"/>
      <c r="AL286" s="400"/>
      <c r="AM286" s="400"/>
      <c r="AN286" s="400"/>
      <c r="AO286" s="400"/>
      <c r="AP286" s="400"/>
      <c r="AQ286" s="400"/>
      <c r="AR286" s="400"/>
      <c r="AS286" s="400"/>
      <c r="AT286" s="400"/>
      <c r="AU286" s="400"/>
      <c r="AV286" s="400"/>
      <c r="AW286" s="400"/>
      <c r="AX286" s="400"/>
      <c r="AY286" s="400"/>
      <c r="AZ286" s="400"/>
      <c r="BA286" s="400"/>
      <c r="BB286" s="400"/>
      <c r="BC286" s="400"/>
      <c r="BD286" s="400"/>
      <c r="BE286" s="400"/>
      <c r="BF286" s="400"/>
      <c r="BG286" s="400"/>
      <c r="BH286" s="400"/>
      <c r="BI286" s="400"/>
      <c r="BJ286" s="400"/>
      <c r="BK286" s="400"/>
      <c r="BL286" s="400"/>
      <c r="BM286" s="400"/>
      <c r="BN286" s="400"/>
      <c r="BO286" s="400"/>
      <c r="BP286" s="400"/>
      <c r="BQ286" s="400"/>
      <c r="BR286" s="400"/>
      <c r="BS286" s="400"/>
      <c r="BT286" s="400"/>
      <c r="BU286" s="400"/>
      <c r="BV286" s="400"/>
      <c r="BW286" s="400"/>
      <c r="BX286" s="400"/>
      <c r="BY286" s="400"/>
      <c r="BZ286" s="400"/>
      <c r="CA286" s="400"/>
      <c r="CB286" s="400"/>
      <c r="CC286" s="400"/>
      <c r="CD286" s="400"/>
      <c r="CE286" s="400"/>
      <c r="CF286" s="400"/>
      <c r="CG286" s="400"/>
      <c r="CH286" s="400"/>
      <c r="CI286" s="400"/>
      <c r="CJ286" s="400"/>
      <c r="CK286" s="400"/>
      <c r="CL286" s="400"/>
      <c r="CM286" s="400"/>
      <c r="CN286" s="400"/>
      <c r="CO286" s="400"/>
      <c r="CP286" s="400"/>
      <c r="CQ286" s="400"/>
      <c r="CR286" s="400"/>
      <c r="CS286" s="400"/>
      <c r="CT286" s="400"/>
      <c r="CU286" s="400"/>
      <c r="CV286" s="400"/>
      <c r="CW286" s="400"/>
      <c r="CX286" s="400"/>
      <c r="CY286" s="400"/>
      <c r="CZ286" s="362"/>
    </row>
    <row r="287" spans="1:104">
      <c r="A287" s="348"/>
      <c r="B287" s="360" t="s">
        <v>1019</v>
      </c>
      <c r="C287" s="348"/>
      <c r="D287" s="348"/>
      <c r="E287" s="348"/>
      <c r="F287" s="348"/>
      <c r="G287" s="361" t="str">
        <f t="shared" si="1094"/>
        <v/>
      </c>
      <c r="H287" s="361" t="str">
        <f t="shared" si="1095"/>
        <v/>
      </c>
      <c r="I287" s="397"/>
      <c r="J287" s="348"/>
      <c r="K287" s="348"/>
      <c r="L287" s="348"/>
      <c r="M287" s="348"/>
      <c r="N287" s="400"/>
      <c r="O287" s="400"/>
      <c r="P287" s="400"/>
      <c r="Q287" s="400"/>
      <c r="R287" s="400"/>
      <c r="S287" s="400"/>
      <c r="T287" s="400"/>
      <c r="U287" s="400"/>
      <c r="V287" s="400"/>
      <c r="W287" s="400"/>
      <c r="X287" s="400"/>
      <c r="Y287" s="400"/>
      <c r="Z287" s="400"/>
      <c r="AA287" s="400"/>
      <c r="AB287" s="400"/>
      <c r="AC287" s="400"/>
      <c r="AD287" s="400"/>
      <c r="AE287" s="400"/>
      <c r="AF287" s="400"/>
      <c r="AG287" s="400"/>
      <c r="AH287" s="400"/>
      <c r="AI287" s="400"/>
      <c r="AJ287" s="400"/>
      <c r="AK287" s="400"/>
      <c r="AL287" s="400"/>
      <c r="AM287" s="400"/>
      <c r="AN287" s="400"/>
      <c r="AO287" s="400"/>
      <c r="AP287" s="400"/>
      <c r="AQ287" s="400"/>
      <c r="AR287" s="400"/>
      <c r="AS287" s="400"/>
      <c r="AT287" s="400"/>
      <c r="AU287" s="400"/>
      <c r="AV287" s="400"/>
      <c r="AW287" s="400"/>
      <c r="AX287" s="400"/>
      <c r="AY287" s="400"/>
      <c r="AZ287" s="400"/>
      <c r="BA287" s="400"/>
      <c r="BB287" s="400"/>
      <c r="BC287" s="400"/>
      <c r="BD287" s="400"/>
      <c r="BE287" s="400"/>
      <c r="BF287" s="400"/>
      <c r="BG287" s="400"/>
      <c r="BH287" s="400"/>
      <c r="BI287" s="400"/>
      <c r="BJ287" s="400"/>
      <c r="BK287" s="400"/>
      <c r="BL287" s="400"/>
      <c r="BM287" s="400"/>
      <c r="BN287" s="400"/>
      <c r="BO287" s="400"/>
      <c r="BP287" s="400"/>
      <c r="BQ287" s="400"/>
      <c r="BR287" s="400"/>
      <c r="BS287" s="400"/>
      <c r="BT287" s="400"/>
      <c r="BU287" s="400"/>
      <c r="BV287" s="400"/>
      <c r="BW287" s="400"/>
      <c r="BX287" s="400"/>
      <c r="BY287" s="400"/>
      <c r="BZ287" s="400"/>
      <c r="CA287" s="400"/>
      <c r="CB287" s="400"/>
      <c r="CC287" s="400"/>
      <c r="CD287" s="400"/>
      <c r="CE287" s="400"/>
      <c r="CF287" s="400"/>
      <c r="CG287" s="400"/>
      <c r="CH287" s="400"/>
      <c r="CI287" s="400"/>
      <c r="CJ287" s="400"/>
      <c r="CK287" s="400"/>
      <c r="CL287" s="400"/>
      <c r="CM287" s="400"/>
      <c r="CN287" s="400"/>
      <c r="CO287" s="400"/>
      <c r="CP287" s="400"/>
      <c r="CQ287" s="400"/>
      <c r="CR287" s="400"/>
      <c r="CS287" s="400"/>
      <c r="CT287" s="400"/>
      <c r="CU287" s="400"/>
      <c r="CV287" s="400"/>
      <c r="CW287" s="400"/>
      <c r="CX287" s="400"/>
      <c r="CY287" s="400"/>
      <c r="CZ287" s="362"/>
    </row>
    <row r="288" spans="1:104">
      <c r="A288" s="348"/>
      <c r="B288" s="360" t="s">
        <v>1020</v>
      </c>
      <c r="C288" s="348"/>
      <c r="D288" s="348"/>
      <c r="E288" s="348"/>
      <c r="F288" s="348"/>
      <c r="G288" s="361" t="str">
        <f t="shared" si="1094"/>
        <v/>
      </c>
      <c r="H288" s="361" t="str">
        <f t="shared" si="1095"/>
        <v/>
      </c>
      <c r="I288" s="397"/>
      <c r="J288" s="348"/>
      <c r="K288" s="348"/>
      <c r="L288" s="348"/>
      <c r="M288" s="348"/>
      <c r="N288" s="400"/>
      <c r="O288" s="400"/>
      <c r="P288" s="400"/>
      <c r="Q288" s="400"/>
      <c r="R288" s="400"/>
      <c r="S288" s="400"/>
      <c r="T288" s="400"/>
      <c r="U288" s="400"/>
      <c r="V288" s="400"/>
      <c r="W288" s="400"/>
      <c r="X288" s="400"/>
      <c r="Y288" s="400"/>
      <c r="Z288" s="400"/>
      <c r="AA288" s="400"/>
      <c r="AB288" s="400"/>
      <c r="AC288" s="400"/>
      <c r="AD288" s="400"/>
      <c r="AE288" s="400"/>
      <c r="AF288" s="400"/>
      <c r="AG288" s="400"/>
      <c r="AH288" s="400"/>
      <c r="AI288" s="400"/>
      <c r="AJ288" s="400"/>
      <c r="AK288" s="400"/>
      <c r="AL288" s="400"/>
      <c r="AM288" s="400"/>
      <c r="AN288" s="400"/>
      <c r="AO288" s="400"/>
      <c r="AP288" s="400"/>
      <c r="AQ288" s="400"/>
      <c r="AR288" s="400"/>
      <c r="AS288" s="400"/>
      <c r="AT288" s="400"/>
      <c r="AU288" s="400"/>
      <c r="AV288" s="400"/>
      <c r="AW288" s="400"/>
      <c r="AX288" s="400"/>
      <c r="AY288" s="400"/>
      <c r="AZ288" s="400"/>
      <c r="BA288" s="400"/>
      <c r="BB288" s="400"/>
      <c r="BC288" s="400"/>
      <c r="BD288" s="400"/>
      <c r="BE288" s="400"/>
      <c r="BF288" s="400"/>
      <c r="BG288" s="400"/>
      <c r="BH288" s="400"/>
      <c r="BI288" s="400"/>
      <c r="BJ288" s="400"/>
      <c r="BK288" s="400"/>
      <c r="BL288" s="400"/>
      <c r="BM288" s="400"/>
      <c r="BN288" s="400"/>
      <c r="BO288" s="400"/>
      <c r="BP288" s="400"/>
      <c r="BQ288" s="400"/>
      <c r="BR288" s="400"/>
      <c r="BS288" s="400"/>
      <c r="BT288" s="400"/>
      <c r="BU288" s="400"/>
      <c r="BV288" s="400"/>
      <c r="BW288" s="400"/>
      <c r="BX288" s="400"/>
      <c r="BY288" s="400"/>
      <c r="BZ288" s="400"/>
      <c r="CA288" s="400"/>
      <c r="CB288" s="400"/>
      <c r="CC288" s="400"/>
      <c r="CD288" s="400"/>
      <c r="CE288" s="400"/>
      <c r="CF288" s="400"/>
      <c r="CG288" s="400"/>
      <c r="CH288" s="400"/>
      <c r="CI288" s="400"/>
      <c r="CJ288" s="400"/>
      <c r="CK288" s="400"/>
      <c r="CL288" s="400"/>
      <c r="CM288" s="400"/>
      <c r="CN288" s="400"/>
      <c r="CO288" s="400"/>
      <c r="CP288" s="400"/>
      <c r="CQ288" s="400"/>
      <c r="CR288" s="400"/>
      <c r="CS288" s="400"/>
      <c r="CT288" s="400"/>
      <c r="CU288" s="400"/>
      <c r="CV288" s="400"/>
      <c r="CW288" s="400"/>
      <c r="CX288" s="400"/>
      <c r="CY288" s="400"/>
      <c r="CZ288" s="362"/>
    </row>
    <row r="289" spans="1:104">
      <c r="A289" s="348"/>
      <c r="B289" s="360" t="s">
        <v>1021</v>
      </c>
      <c r="C289" s="348"/>
      <c r="D289" s="348"/>
      <c r="E289" s="348"/>
      <c r="F289" s="348"/>
      <c r="G289" s="361" t="str">
        <f t="shared" si="1094"/>
        <v/>
      </c>
      <c r="H289" s="361" t="str">
        <f t="shared" si="1095"/>
        <v/>
      </c>
      <c r="I289" s="397"/>
      <c r="J289" s="348"/>
      <c r="K289" s="348"/>
      <c r="L289" s="348"/>
      <c r="M289" s="348"/>
      <c r="N289" s="400"/>
      <c r="O289" s="400"/>
      <c r="P289" s="400"/>
      <c r="Q289" s="400"/>
      <c r="R289" s="400"/>
      <c r="S289" s="400"/>
      <c r="T289" s="400"/>
      <c r="U289" s="400"/>
      <c r="V289" s="400"/>
      <c r="W289" s="400"/>
      <c r="X289" s="400"/>
      <c r="Y289" s="400"/>
      <c r="Z289" s="400"/>
      <c r="AA289" s="400"/>
      <c r="AB289" s="400"/>
      <c r="AC289" s="400"/>
      <c r="AD289" s="400"/>
      <c r="AE289" s="400"/>
      <c r="AF289" s="400"/>
      <c r="AG289" s="400"/>
      <c r="AH289" s="400"/>
      <c r="AI289" s="400"/>
      <c r="AJ289" s="400"/>
      <c r="AK289" s="400"/>
      <c r="AL289" s="400"/>
      <c r="AM289" s="400"/>
      <c r="AN289" s="400"/>
      <c r="AO289" s="400"/>
      <c r="AP289" s="400"/>
      <c r="AQ289" s="400"/>
      <c r="AR289" s="400"/>
      <c r="AS289" s="400"/>
      <c r="AT289" s="400"/>
      <c r="AU289" s="400"/>
      <c r="AV289" s="400"/>
      <c r="AW289" s="400"/>
      <c r="AX289" s="400"/>
      <c r="AY289" s="400"/>
      <c r="AZ289" s="400"/>
      <c r="BA289" s="400"/>
      <c r="BB289" s="400"/>
      <c r="BC289" s="400"/>
      <c r="BD289" s="400"/>
      <c r="BE289" s="400"/>
      <c r="BF289" s="400"/>
      <c r="BG289" s="400"/>
      <c r="BH289" s="400"/>
      <c r="BI289" s="400"/>
      <c r="BJ289" s="400"/>
      <c r="BK289" s="400"/>
      <c r="BL289" s="400"/>
      <c r="BM289" s="400"/>
      <c r="BN289" s="400"/>
      <c r="BO289" s="400"/>
      <c r="BP289" s="400"/>
      <c r="BQ289" s="400"/>
      <c r="BR289" s="400"/>
      <c r="BS289" s="400"/>
      <c r="BT289" s="400"/>
      <c r="BU289" s="400"/>
      <c r="BV289" s="400"/>
      <c r="BW289" s="400"/>
      <c r="BX289" s="400"/>
      <c r="BY289" s="400"/>
      <c r="BZ289" s="400"/>
      <c r="CA289" s="400"/>
      <c r="CB289" s="400"/>
      <c r="CC289" s="400"/>
      <c r="CD289" s="400"/>
      <c r="CE289" s="400"/>
      <c r="CF289" s="400"/>
      <c r="CG289" s="400"/>
      <c r="CH289" s="400"/>
      <c r="CI289" s="400"/>
      <c r="CJ289" s="400"/>
      <c r="CK289" s="400"/>
      <c r="CL289" s="400"/>
      <c r="CM289" s="400"/>
      <c r="CN289" s="400"/>
      <c r="CO289" s="400"/>
      <c r="CP289" s="400"/>
      <c r="CQ289" s="400"/>
      <c r="CR289" s="400"/>
      <c r="CS289" s="400"/>
      <c r="CT289" s="400"/>
      <c r="CU289" s="400"/>
      <c r="CV289" s="400"/>
      <c r="CW289" s="400"/>
      <c r="CX289" s="400"/>
      <c r="CY289" s="400"/>
      <c r="CZ289" s="362"/>
    </row>
    <row r="290" spans="1:104">
      <c r="A290" s="348"/>
      <c r="B290" s="360" t="s">
        <v>1022</v>
      </c>
      <c r="C290" s="348"/>
      <c r="D290" s="348"/>
      <c r="E290" s="348"/>
      <c r="F290" s="348"/>
      <c r="G290" s="361" t="str">
        <f t="shared" si="1094"/>
        <v/>
      </c>
      <c r="H290" s="361" t="str">
        <f t="shared" si="1095"/>
        <v/>
      </c>
      <c r="I290" s="397"/>
      <c r="J290" s="348"/>
      <c r="K290" s="348"/>
      <c r="L290" s="348"/>
      <c r="M290" s="348"/>
      <c r="N290" s="400"/>
      <c r="O290" s="400"/>
      <c r="P290" s="400"/>
      <c r="Q290" s="400"/>
      <c r="R290" s="400"/>
      <c r="S290" s="400"/>
      <c r="T290" s="400"/>
      <c r="U290" s="400"/>
      <c r="V290" s="400"/>
      <c r="W290" s="400"/>
      <c r="X290" s="400"/>
      <c r="Y290" s="400"/>
      <c r="Z290" s="400"/>
      <c r="AA290" s="400"/>
      <c r="AB290" s="400"/>
      <c r="AC290" s="400"/>
      <c r="AD290" s="400"/>
      <c r="AE290" s="400"/>
      <c r="AF290" s="400"/>
      <c r="AG290" s="400"/>
      <c r="AH290" s="400"/>
      <c r="AI290" s="400"/>
      <c r="AJ290" s="400"/>
      <c r="AK290" s="400"/>
      <c r="AL290" s="400"/>
      <c r="AM290" s="400"/>
      <c r="AN290" s="400"/>
      <c r="AO290" s="400"/>
      <c r="AP290" s="400"/>
      <c r="AQ290" s="400"/>
      <c r="AR290" s="400"/>
      <c r="AS290" s="400"/>
      <c r="AT290" s="400"/>
      <c r="AU290" s="400"/>
      <c r="AV290" s="400"/>
      <c r="AW290" s="400"/>
      <c r="AX290" s="400"/>
      <c r="AY290" s="400"/>
      <c r="AZ290" s="400"/>
      <c r="BA290" s="400"/>
      <c r="BB290" s="400"/>
      <c r="BC290" s="400"/>
      <c r="BD290" s="400"/>
      <c r="BE290" s="400"/>
      <c r="BF290" s="400"/>
      <c r="BG290" s="400"/>
      <c r="BH290" s="400"/>
      <c r="BI290" s="400"/>
      <c r="BJ290" s="400"/>
      <c r="BK290" s="400"/>
      <c r="BL290" s="400"/>
      <c r="BM290" s="400"/>
      <c r="BN290" s="400"/>
      <c r="BO290" s="400"/>
      <c r="BP290" s="400"/>
      <c r="BQ290" s="400"/>
      <c r="BR290" s="400"/>
      <c r="BS290" s="400"/>
      <c r="BT290" s="400"/>
      <c r="BU290" s="400"/>
      <c r="BV290" s="400"/>
      <c r="BW290" s="400"/>
      <c r="BX290" s="400"/>
      <c r="BY290" s="400"/>
      <c r="BZ290" s="400"/>
      <c r="CA290" s="400"/>
      <c r="CB290" s="400"/>
      <c r="CC290" s="400"/>
      <c r="CD290" s="400"/>
      <c r="CE290" s="400"/>
      <c r="CF290" s="400"/>
      <c r="CG290" s="400"/>
      <c r="CH290" s="400"/>
      <c r="CI290" s="400"/>
      <c r="CJ290" s="400"/>
      <c r="CK290" s="400"/>
      <c r="CL290" s="400"/>
      <c r="CM290" s="400"/>
      <c r="CN290" s="400"/>
      <c r="CO290" s="400"/>
      <c r="CP290" s="400"/>
      <c r="CQ290" s="400"/>
      <c r="CR290" s="400"/>
      <c r="CS290" s="400"/>
      <c r="CT290" s="400"/>
      <c r="CU290" s="400"/>
      <c r="CV290" s="400"/>
      <c r="CW290" s="400"/>
      <c r="CX290" s="400"/>
      <c r="CY290" s="400"/>
      <c r="CZ290" s="362"/>
    </row>
    <row r="291" spans="1:104">
      <c r="A291" s="348"/>
      <c r="B291" s="360" t="s">
        <v>1023</v>
      </c>
      <c r="C291" s="348"/>
      <c r="D291" s="348"/>
      <c r="E291" s="348"/>
      <c r="F291" s="348"/>
      <c r="G291" s="361" t="str">
        <f t="shared" si="1094"/>
        <v/>
      </c>
      <c r="H291" s="361" t="str">
        <f t="shared" si="1095"/>
        <v/>
      </c>
      <c r="I291" s="397"/>
      <c r="J291" s="348"/>
      <c r="K291" s="348"/>
      <c r="L291" s="348"/>
      <c r="M291" s="348"/>
      <c r="N291" s="400"/>
      <c r="O291" s="400"/>
      <c r="P291" s="400"/>
      <c r="Q291" s="400"/>
      <c r="R291" s="400"/>
      <c r="S291" s="400"/>
      <c r="T291" s="400"/>
      <c r="U291" s="400"/>
      <c r="V291" s="400"/>
      <c r="W291" s="400"/>
      <c r="X291" s="400"/>
      <c r="Y291" s="400"/>
      <c r="Z291" s="400"/>
      <c r="AA291" s="400"/>
      <c r="AB291" s="400"/>
      <c r="AC291" s="400"/>
      <c r="AD291" s="400"/>
      <c r="AE291" s="400"/>
      <c r="AF291" s="400"/>
      <c r="AG291" s="400"/>
      <c r="AH291" s="400"/>
      <c r="AI291" s="400"/>
      <c r="AJ291" s="400"/>
      <c r="AK291" s="400"/>
      <c r="AL291" s="400"/>
      <c r="AM291" s="400"/>
      <c r="AN291" s="400"/>
      <c r="AO291" s="400"/>
      <c r="AP291" s="400"/>
      <c r="AQ291" s="400"/>
      <c r="AR291" s="400"/>
      <c r="AS291" s="400"/>
      <c r="AT291" s="400"/>
      <c r="AU291" s="400"/>
      <c r="AV291" s="400"/>
      <c r="AW291" s="400"/>
      <c r="AX291" s="400"/>
      <c r="AY291" s="400"/>
      <c r="AZ291" s="400"/>
      <c r="BA291" s="400"/>
      <c r="BB291" s="400"/>
      <c r="BC291" s="400"/>
      <c r="BD291" s="400"/>
      <c r="BE291" s="400"/>
      <c r="BF291" s="400"/>
      <c r="BG291" s="400"/>
      <c r="BH291" s="400"/>
      <c r="BI291" s="400"/>
      <c r="BJ291" s="400"/>
      <c r="BK291" s="400"/>
      <c r="BL291" s="400"/>
      <c r="BM291" s="400"/>
      <c r="BN291" s="400"/>
      <c r="BO291" s="400"/>
      <c r="BP291" s="400"/>
      <c r="BQ291" s="400"/>
      <c r="BR291" s="400"/>
      <c r="BS291" s="400"/>
      <c r="BT291" s="400"/>
      <c r="BU291" s="400"/>
      <c r="BV291" s="400"/>
      <c r="BW291" s="400"/>
      <c r="BX291" s="400"/>
      <c r="BY291" s="400"/>
      <c r="BZ291" s="400"/>
      <c r="CA291" s="400"/>
      <c r="CB291" s="400"/>
      <c r="CC291" s="400"/>
      <c r="CD291" s="400"/>
      <c r="CE291" s="400"/>
      <c r="CF291" s="400"/>
      <c r="CG291" s="400"/>
      <c r="CH291" s="400"/>
      <c r="CI291" s="400"/>
      <c r="CJ291" s="400"/>
      <c r="CK291" s="400"/>
      <c r="CL291" s="400"/>
      <c r="CM291" s="400"/>
      <c r="CN291" s="400"/>
      <c r="CO291" s="400"/>
      <c r="CP291" s="400"/>
      <c r="CQ291" s="400"/>
      <c r="CR291" s="400"/>
      <c r="CS291" s="400"/>
      <c r="CT291" s="400"/>
      <c r="CU291" s="400"/>
      <c r="CV291" s="400"/>
      <c r="CW291" s="400"/>
      <c r="CX291" s="400"/>
      <c r="CY291" s="400"/>
      <c r="CZ291" s="362"/>
    </row>
    <row r="292" spans="1:104">
      <c r="A292" s="348"/>
      <c r="B292" s="360" t="s">
        <v>1024</v>
      </c>
      <c r="C292" s="348"/>
      <c r="D292" s="348"/>
      <c r="E292" s="348"/>
      <c r="F292" s="348"/>
      <c r="G292" s="361" t="str">
        <f t="shared" si="1094"/>
        <v/>
      </c>
      <c r="H292" s="361" t="str">
        <f t="shared" si="1095"/>
        <v/>
      </c>
      <c r="I292" s="397"/>
      <c r="J292" s="348"/>
      <c r="K292" s="348"/>
      <c r="L292" s="348"/>
      <c r="M292" s="348"/>
      <c r="N292" s="400"/>
      <c r="O292" s="400"/>
      <c r="P292" s="400"/>
      <c r="Q292" s="400"/>
      <c r="R292" s="400"/>
      <c r="S292" s="400"/>
      <c r="T292" s="400"/>
      <c r="U292" s="400"/>
      <c r="V292" s="400"/>
      <c r="W292" s="400"/>
      <c r="X292" s="400"/>
      <c r="Y292" s="400"/>
      <c r="Z292" s="400"/>
      <c r="AA292" s="400"/>
      <c r="AB292" s="400"/>
      <c r="AC292" s="400"/>
      <c r="AD292" s="400"/>
      <c r="AE292" s="400"/>
      <c r="AF292" s="400"/>
      <c r="AG292" s="400"/>
      <c r="AH292" s="400"/>
      <c r="AI292" s="400"/>
      <c r="AJ292" s="400"/>
      <c r="AK292" s="400"/>
      <c r="AL292" s="400"/>
      <c r="AM292" s="400"/>
      <c r="AN292" s="400"/>
      <c r="AO292" s="400"/>
      <c r="AP292" s="400"/>
      <c r="AQ292" s="400"/>
      <c r="AR292" s="400"/>
      <c r="AS292" s="400"/>
      <c r="AT292" s="400"/>
      <c r="AU292" s="400"/>
      <c r="AV292" s="400"/>
      <c r="AW292" s="400"/>
      <c r="AX292" s="400"/>
      <c r="AY292" s="400"/>
      <c r="AZ292" s="400"/>
      <c r="BA292" s="400"/>
      <c r="BB292" s="400"/>
      <c r="BC292" s="400"/>
      <c r="BD292" s="400"/>
      <c r="BE292" s="400"/>
      <c r="BF292" s="400"/>
      <c r="BG292" s="400"/>
      <c r="BH292" s="400"/>
      <c r="BI292" s="400"/>
      <c r="BJ292" s="400"/>
      <c r="BK292" s="400"/>
      <c r="BL292" s="400"/>
      <c r="BM292" s="400"/>
      <c r="BN292" s="400"/>
      <c r="BO292" s="400"/>
      <c r="BP292" s="400"/>
      <c r="BQ292" s="400"/>
      <c r="BR292" s="400"/>
      <c r="BS292" s="400"/>
      <c r="BT292" s="400"/>
      <c r="BU292" s="400"/>
      <c r="BV292" s="400"/>
      <c r="BW292" s="400"/>
      <c r="BX292" s="400"/>
      <c r="BY292" s="400"/>
      <c r="BZ292" s="400"/>
      <c r="CA292" s="400"/>
      <c r="CB292" s="400"/>
      <c r="CC292" s="400"/>
      <c r="CD292" s="400"/>
      <c r="CE292" s="400"/>
      <c r="CF292" s="400"/>
      <c r="CG292" s="400"/>
      <c r="CH292" s="400"/>
      <c r="CI292" s="400"/>
      <c r="CJ292" s="400"/>
      <c r="CK292" s="400"/>
      <c r="CL292" s="400"/>
      <c r="CM292" s="400"/>
      <c r="CN292" s="400"/>
      <c r="CO292" s="400"/>
      <c r="CP292" s="400"/>
      <c r="CQ292" s="400"/>
      <c r="CR292" s="400"/>
      <c r="CS292" s="400"/>
      <c r="CT292" s="400"/>
      <c r="CU292" s="400"/>
      <c r="CV292" s="400"/>
      <c r="CW292" s="400"/>
      <c r="CX292" s="400"/>
      <c r="CY292" s="400"/>
      <c r="CZ292" s="362"/>
    </row>
    <row r="293" spans="1:104">
      <c r="A293" s="348"/>
      <c r="B293" s="360" t="s">
        <v>1025</v>
      </c>
      <c r="C293" s="348"/>
      <c r="D293" s="348"/>
      <c r="E293" s="348"/>
      <c r="F293" s="348"/>
      <c r="G293" s="361" t="str">
        <f t="shared" si="1094"/>
        <v/>
      </c>
      <c r="H293" s="361" t="str">
        <f t="shared" si="1095"/>
        <v/>
      </c>
      <c r="I293" s="397"/>
      <c r="J293" s="348"/>
      <c r="K293" s="348"/>
      <c r="L293" s="348"/>
      <c r="M293" s="348"/>
      <c r="N293" s="400"/>
      <c r="O293" s="400"/>
      <c r="P293" s="400"/>
      <c r="Q293" s="400"/>
      <c r="R293" s="400"/>
      <c r="S293" s="400"/>
      <c r="T293" s="400"/>
      <c r="U293" s="400"/>
      <c r="V293" s="400"/>
      <c r="W293" s="400"/>
      <c r="X293" s="400"/>
      <c r="Y293" s="400"/>
      <c r="Z293" s="400"/>
      <c r="AA293" s="400"/>
      <c r="AB293" s="400"/>
      <c r="AC293" s="400"/>
      <c r="AD293" s="400"/>
      <c r="AE293" s="400"/>
      <c r="AF293" s="400"/>
      <c r="AG293" s="400"/>
      <c r="AH293" s="400"/>
      <c r="AI293" s="400"/>
      <c r="AJ293" s="400"/>
      <c r="AK293" s="400"/>
      <c r="AL293" s="400"/>
      <c r="AM293" s="400"/>
      <c r="AN293" s="400"/>
      <c r="AO293" s="400"/>
      <c r="AP293" s="400"/>
      <c r="AQ293" s="400"/>
      <c r="AR293" s="400"/>
      <c r="AS293" s="400"/>
      <c r="AT293" s="400"/>
      <c r="AU293" s="400"/>
      <c r="AV293" s="400"/>
      <c r="AW293" s="400"/>
      <c r="AX293" s="400"/>
      <c r="AY293" s="400"/>
      <c r="AZ293" s="400"/>
      <c r="BA293" s="400"/>
      <c r="BB293" s="400"/>
      <c r="BC293" s="400"/>
      <c r="BD293" s="400"/>
      <c r="BE293" s="400"/>
      <c r="BF293" s="400"/>
      <c r="BG293" s="400"/>
      <c r="BH293" s="400"/>
      <c r="BI293" s="400"/>
      <c r="BJ293" s="400"/>
      <c r="BK293" s="400"/>
      <c r="BL293" s="400"/>
      <c r="BM293" s="400"/>
      <c r="BN293" s="400"/>
      <c r="BO293" s="400"/>
      <c r="BP293" s="400"/>
      <c r="BQ293" s="400"/>
      <c r="BR293" s="400"/>
      <c r="BS293" s="400"/>
      <c r="BT293" s="400"/>
      <c r="BU293" s="400"/>
      <c r="BV293" s="400"/>
      <c r="BW293" s="400"/>
      <c r="BX293" s="400"/>
      <c r="BY293" s="400"/>
      <c r="BZ293" s="400"/>
      <c r="CA293" s="400"/>
      <c r="CB293" s="400"/>
      <c r="CC293" s="400"/>
      <c r="CD293" s="400"/>
      <c r="CE293" s="400"/>
      <c r="CF293" s="400"/>
      <c r="CG293" s="400"/>
      <c r="CH293" s="400"/>
      <c r="CI293" s="400"/>
      <c r="CJ293" s="400"/>
      <c r="CK293" s="400"/>
      <c r="CL293" s="400"/>
      <c r="CM293" s="400"/>
      <c r="CN293" s="400"/>
      <c r="CO293" s="400"/>
      <c r="CP293" s="400"/>
      <c r="CQ293" s="400"/>
      <c r="CR293" s="400"/>
      <c r="CS293" s="400"/>
      <c r="CT293" s="400"/>
      <c r="CU293" s="400"/>
      <c r="CV293" s="400"/>
      <c r="CW293" s="400"/>
      <c r="CX293" s="400"/>
      <c r="CY293" s="400"/>
      <c r="CZ293" s="362"/>
    </row>
    <row r="294" spans="1:104">
      <c r="A294" s="348"/>
      <c r="B294" s="360" t="s">
        <v>1026</v>
      </c>
      <c r="C294" s="348"/>
      <c r="D294" s="348"/>
      <c r="E294" s="348"/>
      <c r="F294" s="348"/>
      <c r="G294" s="361" t="str">
        <f t="shared" si="1094"/>
        <v/>
      </c>
      <c r="H294" s="361" t="str">
        <f t="shared" si="1095"/>
        <v/>
      </c>
      <c r="I294" s="397"/>
      <c r="J294" s="348"/>
      <c r="K294" s="348"/>
      <c r="L294" s="348"/>
      <c r="M294" s="348"/>
      <c r="N294" s="400"/>
      <c r="O294" s="400"/>
      <c r="P294" s="400"/>
      <c r="Q294" s="400"/>
      <c r="R294" s="400"/>
      <c r="S294" s="400"/>
      <c r="T294" s="400"/>
      <c r="U294" s="400"/>
      <c r="V294" s="400"/>
      <c r="W294" s="400"/>
      <c r="X294" s="400"/>
      <c r="Y294" s="400"/>
      <c r="Z294" s="400"/>
      <c r="AA294" s="400"/>
      <c r="AB294" s="400"/>
      <c r="AC294" s="400"/>
      <c r="AD294" s="400"/>
      <c r="AE294" s="400"/>
      <c r="AF294" s="400"/>
      <c r="AG294" s="400"/>
      <c r="AH294" s="400"/>
      <c r="AI294" s="400"/>
      <c r="AJ294" s="400"/>
      <c r="AK294" s="400"/>
      <c r="AL294" s="400"/>
      <c r="AM294" s="400"/>
      <c r="AN294" s="400"/>
      <c r="AO294" s="400"/>
      <c r="AP294" s="400"/>
      <c r="AQ294" s="400"/>
      <c r="AR294" s="400"/>
      <c r="AS294" s="400"/>
      <c r="AT294" s="400"/>
      <c r="AU294" s="400"/>
      <c r="AV294" s="400"/>
      <c r="AW294" s="400"/>
      <c r="AX294" s="400"/>
      <c r="AY294" s="400"/>
      <c r="AZ294" s="400"/>
      <c r="BA294" s="400"/>
      <c r="BB294" s="400"/>
      <c r="BC294" s="400"/>
      <c r="BD294" s="400"/>
      <c r="BE294" s="400"/>
      <c r="BF294" s="400"/>
      <c r="BG294" s="400"/>
      <c r="BH294" s="400"/>
      <c r="BI294" s="400"/>
      <c r="BJ294" s="400"/>
      <c r="BK294" s="400"/>
      <c r="BL294" s="400"/>
      <c r="BM294" s="400"/>
      <c r="BN294" s="400"/>
      <c r="BO294" s="400"/>
      <c r="BP294" s="400"/>
      <c r="BQ294" s="400"/>
      <c r="BR294" s="400"/>
      <c r="BS294" s="400"/>
      <c r="BT294" s="400"/>
      <c r="BU294" s="400"/>
      <c r="BV294" s="400"/>
      <c r="BW294" s="400"/>
      <c r="BX294" s="400"/>
      <c r="BY294" s="400"/>
      <c r="BZ294" s="400"/>
      <c r="CA294" s="400"/>
      <c r="CB294" s="400"/>
      <c r="CC294" s="400"/>
      <c r="CD294" s="400"/>
      <c r="CE294" s="400"/>
      <c r="CF294" s="400"/>
      <c r="CG294" s="400"/>
      <c r="CH294" s="400"/>
      <c r="CI294" s="400"/>
      <c r="CJ294" s="400"/>
      <c r="CK294" s="400"/>
      <c r="CL294" s="400"/>
      <c r="CM294" s="400"/>
      <c r="CN294" s="400"/>
      <c r="CO294" s="400"/>
      <c r="CP294" s="400"/>
      <c r="CQ294" s="400"/>
      <c r="CR294" s="400"/>
      <c r="CS294" s="400"/>
      <c r="CT294" s="400"/>
      <c r="CU294" s="400"/>
      <c r="CV294" s="400"/>
      <c r="CW294" s="400"/>
      <c r="CX294" s="400"/>
      <c r="CY294" s="400"/>
      <c r="CZ294" s="362"/>
    </row>
    <row r="295" spans="1:104">
      <c r="A295" s="348"/>
      <c r="B295" s="360" t="s">
        <v>1027</v>
      </c>
      <c r="C295" s="348"/>
      <c r="D295" s="348"/>
      <c r="E295" s="348"/>
      <c r="F295" s="348"/>
      <c r="G295" s="361" t="str">
        <f t="shared" si="1094"/>
        <v/>
      </c>
      <c r="H295" s="361" t="str">
        <f t="shared" si="1095"/>
        <v/>
      </c>
      <c r="I295" s="397"/>
      <c r="J295" s="348"/>
      <c r="K295" s="348"/>
      <c r="L295" s="348"/>
      <c r="M295" s="348"/>
      <c r="N295" s="400"/>
      <c r="O295" s="400"/>
      <c r="P295" s="400"/>
      <c r="Q295" s="400"/>
      <c r="R295" s="400"/>
      <c r="S295" s="400"/>
      <c r="T295" s="400"/>
      <c r="U295" s="400"/>
      <c r="V295" s="400"/>
      <c r="W295" s="400"/>
      <c r="X295" s="400"/>
      <c r="Y295" s="400"/>
      <c r="Z295" s="400"/>
      <c r="AA295" s="400"/>
      <c r="AB295" s="400"/>
      <c r="AC295" s="400"/>
      <c r="AD295" s="400"/>
      <c r="AE295" s="400"/>
      <c r="AF295" s="400"/>
      <c r="AG295" s="400"/>
      <c r="AH295" s="400"/>
      <c r="AI295" s="400"/>
      <c r="AJ295" s="400"/>
      <c r="AK295" s="400"/>
      <c r="AL295" s="400"/>
      <c r="AM295" s="400"/>
      <c r="AN295" s="400"/>
      <c r="AO295" s="400"/>
      <c r="AP295" s="400"/>
      <c r="AQ295" s="400"/>
      <c r="AR295" s="400"/>
      <c r="AS295" s="400"/>
      <c r="AT295" s="400"/>
      <c r="AU295" s="400"/>
      <c r="AV295" s="400"/>
      <c r="AW295" s="400"/>
      <c r="AX295" s="400"/>
      <c r="AY295" s="400"/>
      <c r="AZ295" s="400"/>
      <c r="BA295" s="400"/>
      <c r="BB295" s="400"/>
      <c r="BC295" s="400"/>
      <c r="BD295" s="400"/>
      <c r="BE295" s="400"/>
      <c r="BF295" s="400"/>
      <c r="BG295" s="400"/>
      <c r="BH295" s="400"/>
      <c r="BI295" s="400"/>
      <c r="BJ295" s="400"/>
      <c r="BK295" s="400"/>
      <c r="BL295" s="400"/>
      <c r="BM295" s="400"/>
      <c r="BN295" s="400"/>
      <c r="BO295" s="400"/>
      <c r="BP295" s="400"/>
      <c r="BQ295" s="400"/>
      <c r="BR295" s="400"/>
      <c r="BS295" s="400"/>
      <c r="BT295" s="400"/>
      <c r="BU295" s="400"/>
      <c r="BV295" s="400"/>
      <c r="BW295" s="400"/>
      <c r="BX295" s="400"/>
      <c r="BY295" s="400"/>
      <c r="BZ295" s="400"/>
      <c r="CA295" s="400"/>
      <c r="CB295" s="400"/>
      <c r="CC295" s="400"/>
      <c r="CD295" s="400"/>
      <c r="CE295" s="400"/>
      <c r="CF295" s="400"/>
      <c r="CG295" s="400"/>
      <c r="CH295" s="400"/>
      <c r="CI295" s="400"/>
      <c r="CJ295" s="400"/>
      <c r="CK295" s="400"/>
      <c r="CL295" s="400"/>
      <c r="CM295" s="400"/>
      <c r="CN295" s="400"/>
      <c r="CO295" s="400"/>
      <c r="CP295" s="400"/>
      <c r="CQ295" s="400"/>
      <c r="CR295" s="400"/>
      <c r="CS295" s="400"/>
      <c r="CT295" s="400"/>
      <c r="CU295" s="400"/>
      <c r="CV295" s="400"/>
      <c r="CW295" s="400"/>
      <c r="CX295" s="400"/>
      <c r="CY295" s="400"/>
      <c r="CZ295" s="362"/>
    </row>
    <row r="296" spans="1:104">
      <c r="A296" s="348"/>
      <c r="B296" s="360" t="s">
        <v>1028</v>
      </c>
      <c r="C296" s="348"/>
      <c r="D296" s="348"/>
      <c r="E296" s="348"/>
      <c r="F296" s="348"/>
      <c r="G296" s="361" t="str">
        <f t="shared" si="1094"/>
        <v/>
      </c>
      <c r="H296" s="361" t="str">
        <f t="shared" si="1095"/>
        <v/>
      </c>
      <c r="I296" s="397"/>
      <c r="J296" s="348"/>
      <c r="K296" s="348"/>
      <c r="L296" s="348"/>
      <c r="M296" s="348"/>
      <c r="N296" s="400"/>
      <c r="O296" s="400"/>
      <c r="P296" s="400"/>
      <c r="Q296" s="400"/>
      <c r="R296" s="400"/>
      <c r="S296" s="400"/>
      <c r="T296" s="400"/>
      <c r="U296" s="400"/>
      <c r="V296" s="400"/>
      <c r="W296" s="400"/>
      <c r="X296" s="400"/>
      <c r="Y296" s="400"/>
      <c r="Z296" s="400"/>
      <c r="AA296" s="400"/>
      <c r="AB296" s="400"/>
      <c r="AC296" s="400"/>
      <c r="AD296" s="400"/>
      <c r="AE296" s="400"/>
      <c r="AF296" s="400"/>
      <c r="AG296" s="400"/>
      <c r="AH296" s="400"/>
      <c r="AI296" s="400"/>
      <c r="AJ296" s="400"/>
      <c r="AK296" s="400"/>
      <c r="AL296" s="400"/>
      <c r="AM296" s="400"/>
      <c r="AN296" s="400"/>
      <c r="AO296" s="400"/>
      <c r="AP296" s="400"/>
      <c r="AQ296" s="400"/>
      <c r="AR296" s="400"/>
      <c r="AS296" s="400"/>
      <c r="AT296" s="400"/>
      <c r="AU296" s="400"/>
      <c r="AV296" s="400"/>
      <c r="AW296" s="400"/>
      <c r="AX296" s="400"/>
      <c r="AY296" s="400"/>
      <c r="AZ296" s="400"/>
      <c r="BA296" s="400"/>
      <c r="BB296" s="400"/>
      <c r="BC296" s="400"/>
      <c r="BD296" s="400"/>
      <c r="BE296" s="400"/>
      <c r="BF296" s="400"/>
      <c r="BG296" s="400"/>
      <c r="BH296" s="400"/>
      <c r="BI296" s="400"/>
      <c r="BJ296" s="400"/>
      <c r="BK296" s="400"/>
      <c r="BL296" s="400"/>
      <c r="BM296" s="400"/>
      <c r="BN296" s="400"/>
      <c r="BO296" s="400"/>
      <c r="BP296" s="400"/>
      <c r="BQ296" s="400"/>
      <c r="BR296" s="400"/>
      <c r="BS296" s="400"/>
      <c r="BT296" s="400"/>
      <c r="BU296" s="400"/>
      <c r="BV296" s="400"/>
      <c r="BW296" s="400"/>
      <c r="BX296" s="400"/>
      <c r="BY296" s="400"/>
      <c r="BZ296" s="400"/>
      <c r="CA296" s="400"/>
      <c r="CB296" s="400"/>
      <c r="CC296" s="400"/>
      <c r="CD296" s="400"/>
      <c r="CE296" s="400"/>
      <c r="CF296" s="400"/>
      <c r="CG296" s="400"/>
      <c r="CH296" s="400"/>
      <c r="CI296" s="400"/>
      <c r="CJ296" s="400"/>
      <c r="CK296" s="400"/>
      <c r="CL296" s="400"/>
      <c r="CM296" s="400"/>
      <c r="CN296" s="400"/>
      <c r="CO296" s="400"/>
      <c r="CP296" s="400"/>
      <c r="CQ296" s="400"/>
      <c r="CR296" s="400"/>
      <c r="CS296" s="400"/>
      <c r="CT296" s="400"/>
      <c r="CU296" s="400"/>
      <c r="CV296" s="400"/>
      <c r="CW296" s="400"/>
      <c r="CX296" s="400"/>
      <c r="CY296" s="400"/>
      <c r="CZ296" s="362"/>
    </row>
    <row r="297" spans="1:104">
      <c r="A297" s="348"/>
      <c r="B297" s="360" t="s">
        <v>1029</v>
      </c>
      <c r="C297" s="348"/>
      <c r="D297" s="348"/>
      <c r="E297" s="348"/>
      <c r="F297" s="348"/>
      <c r="G297" s="361" t="str">
        <f t="shared" si="1094"/>
        <v/>
      </c>
      <c r="H297" s="361" t="str">
        <f t="shared" si="1095"/>
        <v/>
      </c>
      <c r="I297" s="397"/>
      <c r="J297" s="348"/>
      <c r="K297" s="348"/>
      <c r="L297" s="348"/>
      <c r="M297" s="348"/>
      <c r="N297" s="400"/>
      <c r="O297" s="400"/>
      <c r="P297" s="400"/>
      <c r="Q297" s="400"/>
      <c r="R297" s="400"/>
      <c r="S297" s="400"/>
      <c r="T297" s="400"/>
      <c r="U297" s="400"/>
      <c r="V297" s="400"/>
      <c r="W297" s="400"/>
      <c r="X297" s="400"/>
      <c r="Y297" s="400"/>
      <c r="Z297" s="400"/>
      <c r="AA297" s="400"/>
      <c r="AB297" s="400"/>
      <c r="AC297" s="400"/>
      <c r="AD297" s="400"/>
      <c r="AE297" s="400"/>
      <c r="AF297" s="400"/>
      <c r="AG297" s="400"/>
      <c r="AH297" s="400"/>
      <c r="AI297" s="400"/>
      <c r="AJ297" s="400"/>
      <c r="AK297" s="400"/>
      <c r="AL297" s="400"/>
      <c r="AM297" s="400"/>
      <c r="AN297" s="400"/>
      <c r="AO297" s="400"/>
      <c r="AP297" s="400"/>
      <c r="AQ297" s="400"/>
      <c r="AR297" s="400"/>
      <c r="AS297" s="400"/>
      <c r="AT297" s="400"/>
      <c r="AU297" s="400"/>
      <c r="AV297" s="400"/>
      <c r="AW297" s="400"/>
      <c r="AX297" s="400"/>
      <c r="AY297" s="400"/>
      <c r="AZ297" s="400"/>
      <c r="BA297" s="400"/>
      <c r="BB297" s="400"/>
      <c r="BC297" s="400"/>
      <c r="BD297" s="400"/>
      <c r="BE297" s="400"/>
      <c r="BF297" s="400"/>
      <c r="BG297" s="400"/>
      <c r="BH297" s="400"/>
      <c r="BI297" s="400"/>
      <c r="BJ297" s="400"/>
      <c r="BK297" s="400"/>
      <c r="BL297" s="400"/>
      <c r="BM297" s="400"/>
      <c r="BN297" s="400"/>
      <c r="BO297" s="400"/>
      <c r="BP297" s="400"/>
      <c r="BQ297" s="400"/>
      <c r="BR297" s="400"/>
      <c r="BS297" s="400"/>
      <c r="BT297" s="400"/>
      <c r="BU297" s="400"/>
      <c r="BV297" s="400"/>
      <c r="BW297" s="400"/>
      <c r="BX297" s="400"/>
      <c r="BY297" s="400"/>
      <c r="BZ297" s="400"/>
      <c r="CA297" s="400"/>
      <c r="CB297" s="400"/>
      <c r="CC297" s="400"/>
      <c r="CD297" s="400"/>
      <c r="CE297" s="400"/>
      <c r="CF297" s="400"/>
      <c r="CG297" s="400"/>
      <c r="CH297" s="400"/>
      <c r="CI297" s="400"/>
      <c r="CJ297" s="400"/>
      <c r="CK297" s="400"/>
      <c r="CL297" s="400"/>
      <c r="CM297" s="400"/>
      <c r="CN297" s="400"/>
      <c r="CO297" s="400"/>
      <c r="CP297" s="400"/>
      <c r="CQ297" s="400"/>
      <c r="CR297" s="400"/>
      <c r="CS297" s="400"/>
      <c r="CT297" s="400"/>
      <c r="CU297" s="400"/>
      <c r="CV297" s="400"/>
      <c r="CW297" s="400"/>
      <c r="CX297" s="400"/>
      <c r="CY297" s="400"/>
      <c r="CZ297" s="362"/>
    </row>
    <row r="298" spans="1:104">
      <c r="A298" s="348"/>
      <c r="B298" s="360" t="s">
        <v>1030</v>
      </c>
      <c r="C298" s="348"/>
      <c r="D298" s="348"/>
      <c r="E298" s="348"/>
      <c r="F298" s="348"/>
      <c r="G298" s="361" t="str">
        <f t="shared" si="1094"/>
        <v/>
      </c>
      <c r="H298" s="361" t="str">
        <f t="shared" si="1095"/>
        <v/>
      </c>
      <c r="I298" s="397"/>
      <c r="J298" s="348"/>
      <c r="K298" s="348"/>
      <c r="L298" s="348"/>
      <c r="M298" s="348"/>
      <c r="N298" s="400"/>
      <c r="O298" s="400"/>
      <c r="P298" s="400"/>
      <c r="Q298" s="400"/>
      <c r="R298" s="400"/>
      <c r="S298" s="400"/>
      <c r="T298" s="400"/>
      <c r="U298" s="400"/>
      <c r="V298" s="400"/>
      <c r="W298" s="400"/>
      <c r="X298" s="400"/>
      <c r="Y298" s="400"/>
      <c r="Z298" s="400"/>
      <c r="AA298" s="400"/>
      <c r="AB298" s="400"/>
      <c r="AC298" s="400"/>
      <c r="AD298" s="400"/>
      <c r="AE298" s="400"/>
      <c r="AF298" s="400"/>
      <c r="AG298" s="400"/>
      <c r="AH298" s="400"/>
      <c r="AI298" s="400"/>
      <c r="AJ298" s="400"/>
      <c r="AK298" s="400"/>
      <c r="AL298" s="400"/>
      <c r="AM298" s="400"/>
      <c r="AN298" s="400"/>
      <c r="AO298" s="400"/>
      <c r="AP298" s="400"/>
      <c r="AQ298" s="400"/>
      <c r="AR298" s="400"/>
      <c r="AS298" s="400"/>
      <c r="AT298" s="400"/>
      <c r="AU298" s="400"/>
      <c r="AV298" s="400"/>
      <c r="AW298" s="400"/>
      <c r="AX298" s="400"/>
      <c r="AY298" s="400"/>
      <c r="AZ298" s="400"/>
      <c r="BA298" s="400"/>
      <c r="BB298" s="400"/>
      <c r="BC298" s="400"/>
      <c r="BD298" s="400"/>
      <c r="BE298" s="400"/>
      <c r="BF298" s="400"/>
      <c r="BG298" s="400"/>
      <c r="BH298" s="400"/>
      <c r="BI298" s="400"/>
      <c r="BJ298" s="400"/>
      <c r="BK298" s="400"/>
      <c r="BL298" s="400"/>
      <c r="BM298" s="400"/>
      <c r="BN298" s="400"/>
      <c r="BO298" s="400"/>
      <c r="BP298" s="400"/>
      <c r="BQ298" s="400"/>
      <c r="BR298" s="400"/>
      <c r="BS298" s="400"/>
      <c r="BT298" s="400"/>
      <c r="BU298" s="400"/>
      <c r="BV298" s="400"/>
      <c r="BW298" s="400"/>
      <c r="BX298" s="400"/>
      <c r="BY298" s="400"/>
      <c r="BZ298" s="400"/>
      <c r="CA298" s="400"/>
      <c r="CB298" s="400"/>
      <c r="CC298" s="400"/>
      <c r="CD298" s="400"/>
      <c r="CE298" s="400"/>
      <c r="CF298" s="400"/>
      <c r="CG298" s="400"/>
      <c r="CH298" s="400"/>
      <c r="CI298" s="400"/>
      <c r="CJ298" s="400"/>
      <c r="CK298" s="400"/>
      <c r="CL298" s="400"/>
      <c r="CM298" s="400"/>
      <c r="CN298" s="400"/>
      <c r="CO298" s="400"/>
      <c r="CP298" s="400"/>
      <c r="CQ298" s="400"/>
      <c r="CR298" s="400"/>
      <c r="CS298" s="400"/>
      <c r="CT298" s="400"/>
      <c r="CU298" s="400"/>
      <c r="CV298" s="400"/>
      <c r="CW298" s="400"/>
      <c r="CX298" s="400"/>
      <c r="CY298" s="400"/>
      <c r="CZ298" s="362"/>
    </row>
    <row r="299" spans="1:104">
      <c r="A299" s="348"/>
      <c r="B299" s="360" t="s">
        <v>1031</v>
      </c>
      <c r="C299" s="348"/>
      <c r="D299" s="348"/>
      <c r="E299" s="348"/>
      <c r="F299" s="348"/>
      <c r="G299" s="361" t="str">
        <f t="shared" si="1094"/>
        <v/>
      </c>
      <c r="H299" s="361" t="str">
        <f t="shared" si="1095"/>
        <v/>
      </c>
      <c r="I299" s="397"/>
      <c r="J299" s="348"/>
      <c r="K299" s="348"/>
      <c r="L299" s="348"/>
      <c r="M299" s="348"/>
      <c r="N299" s="400"/>
      <c r="O299" s="400"/>
      <c r="P299" s="400"/>
      <c r="Q299" s="400"/>
      <c r="R299" s="400"/>
      <c r="S299" s="400"/>
      <c r="T299" s="400"/>
      <c r="U299" s="400"/>
      <c r="V299" s="400"/>
      <c r="W299" s="400"/>
      <c r="X299" s="400"/>
      <c r="Y299" s="400"/>
      <c r="Z299" s="400"/>
      <c r="AA299" s="400"/>
      <c r="AB299" s="400"/>
      <c r="AC299" s="400"/>
      <c r="AD299" s="400"/>
      <c r="AE299" s="400"/>
      <c r="AF299" s="400"/>
      <c r="AG299" s="400"/>
      <c r="AH299" s="400"/>
      <c r="AI299" s="400"/>
      <c r="AJ299" s="400"/>
      <c r="AK299" s="400"/>
      <c r="AL299" s="400"/>
      <c r="AM299" s="400"/>
      <c r="AN299" s="400"/>
      <c r="AO299" s="400"/>
      <c r="AP299" s="400"/>
      <c r="AQ299" s="400"/>
      <c r="AR299" s="400"/>
      <c r="AS299" s="400"/>
      <c r="AT299" s="400"/>
      <c r="AU299" s="400"/>
      <c r="AV299" s="400"/>
      <c r="AW299" s="400"/>
      <c r="AX299" s="400"/>
      <c r="AY299" s="400"/>
      <c r="AZ299" s="400"/>
      <c r="BA299" s="400"/>
      <c r="BB299" s="400"/>
      <c r="BC299" s="400"/>
      <c r="BD299" s="400"/>
      <c r="BE299" s="400"/>
      <c r="BF299" s="400"/>
      <c r="BG299" s="400"/>
      <c r="BH299" s="400"/>
      <c r="BI299" s="400"/>
      <c r="BJ299" s="400"/>
      <c r="BK299" s="400"/>
      <c r="BL299" s="400"/>
      <c r="BM299" s="400"/>
      <c r="BN299" s="400"/>
      <c r="BO299" s="400"/>
      <c r="BP299" s="400"/>
      <c r="BQ299" s="400"/>
      <c r="BR299" s="400"/>
      <c r="BS299" s="400"/>
      <c r="BT299" s="400"/>
      <c r="BU299" s="400"/>
      <c r="BV299" s="400"/>
      <c r="BW299" s="400"/>
      <c r="BX299" s="400"/>
      <c r="BY299" s="400"/>
      <c r="BZ299" s="400"/>
      <c r="CA299" s="400"/>
      <c r="CB299" s="400"/>
      <c r="CC299" s="400"/>
      <c r="CD299" s="400"/>
      <c r="CE299" s="400"/>
      <c r="CF299" s="400"/>
      <c r="CG299" s="400"/>
      <c r="CH299" s="400"/>
      <c r="CI299" s="400"/>
      <c r="CJ299" s="400"/>
      <c r="CK299" s="400"/>
      <c r="CL299" s="400"/>
      <c r="CM299" s="400"/>
      <c r="CN299" s="400"/>
      <c r="CO299" s="400"/>
      <c r="CP299" s="400"/>
      <c r="CQ299" s="400"/>
      <c r="CR299" s="400"/>
      <c r="CS299" s="400"/>
      <c r="CT299" s="400"/>
      <c r="CU299" s="400"/>
      <c r="CV299" s="400"/>
      <c r="CW299" s="400"/>
      <c r="CX299" s="400"/>
      <c r="CY299" s="400"/>
      <c r="CZ299" s="362"/>
    </row>
    <row r="300" spans="1:104">
      <c r="A300" s="348"/>
      <c r="B300" s="360" t="s">
        <v>1032</v>
      </c>
      <c r="C300" s="348"/>
      <c r="D300" s="348"/>
      <c r="E300" s="348"/>
      <c r="F300" s="348"/>
      <c r="G300" s="361" t="str">
        <f t="shared" si="1094"/>
        <v/>
      </c>
      <c r="H300" s="361" t="str">
        <f t="shared" si="1095"/>
        <v/>
      </c>
      <c r="I300" s="397"/>
      <c r="J300" s="348"/>
      <c r="K300" s="348"/>
      <c r="L300" s="348"/>
      <c r="M300" s="348"/>
      <c r="N300" s="400"/>
      <c r="O300" s="400"/>
      <c r="P300" s="400"/>
      <c r="Q300" s="400"/>
      <c r="R300" s="400"/>
      <c r="S300" s="400"/>
      <c r="T300" s="400"/>
      <c r="U300" s="400"/>
      <c r="V300" s="400"/>
      <c r="W300" s="400"/>
      <c r="X300" s="400"/>
      <c r="Y300" s="400"/>
      <c r="Z300" s="400"/>
      <c r="AA300" s="400"/>
      <c r="AB300" s="400"/>
      <c r="AC300" s="400"/>
      <c r="AD300" s="400"/>
      <c r="AE300" s="400"/>
      <c r="AF300" s="400"/>
      <c r="AG300" s="400"/>
      <c r="AH300" s="400"/>
      <c r="AI300" s="400"/>
      <c r="AJ300" s="400"/>
      <c r="AK300" s="400"/>
      <c r="AL300" s="400"/>
      <c r="AM300" s="400"/>
      <c r="AN300" s="400"/>
      <c r="AO300" s="400"/>
      <c r="AP300" s="400"/>
      <c r="AQ300" s="400"/>
      <c r="AR300" s="400"/>
      <c r="AS300" s="400"/>
      <c r="AT300" s="400"/>
      <c r="AU300" s="400"/>
      <c r="AV300" s="400"/>
      <c r="AW300" s="400"/>
      <c r="AX300" s="400"/>
      <c r="AY300" s="400"/>
      <c r="AZ300" s="400"/>
      <c r="BA300" s="400"/>
      <c r="BB300" s="400"/>
      <c r="BC300" s="400"/>
      <c r="BD300" s="400"/>
      <c r="BE300" s="400"/>
      <c r="BF300" s="400"/>
      <c r="BG300" s="400"/>
      <c r="BH300" s="400"/>
      <c r="BI300" s="400"/>
      <c r="BJ300" s="400"/>
      <c r="BK300" s="400"/>
      <c r="BL300" s="400"/>
      <c r="BM300" s="400"/>
      <c r="BN300" s="400"/>
      <c r="BO300" s="400"/>
      <c r="BP300" s="400"/>
      <c r="BQ300" s="400"/>
      <c r="BR300" s="400"/>
      <c r="BS300" s="400"/>
      <c r="BT300" s="400"/>
      <c r="BU300" s="400"/>
      <c r="BV300" s="400"/>
      <c r="BW300" s="400"/>
      <c r="BX300" s="400"/>
      <c r="BY300" s="400"/>
      <c r="BZ300" s="400"/>
      <c r="CA300" s="400"/>
      <c r="CB300" s="400"/>
      <c r="CC300" s="400"/>
      <c r="CD300" s="400"/>
      <c r="CE300" s="400"/>
      <c r="CF300" s="400"/>
      <c r="CG300" s="400"/>
      <c r="CH300" s="400"/>
      <c r="CI300" s="400"/>
      <c r="CJ300" s="400"/>
      <c r="CK300" s="400"/>
      <c r="CL300" s="400"/>
      <c r="CM300" s="400"/>
      <c r="CN300" s="400"/>
      <c r="CO300" s="400"/>
      <c r="CP300" s="400"/>
      <c r="CQ300" s="400"/>
      <c r="CR300" s="400"/>
      <c r="CS300" s="400"/>
      <c r="CT300" s="400"/>
      <c r="CU300" s="400"/>
      <c r="CV300" s="400"/>
      <c r="CW300" s="400"/>
      <c r="CX300" s="400"/>
      <c r="CY300" s="400"/>
      <c r="CZ300" s="362"/>
    </row>
    <row r="301" spans="1:104">
      <c r="A301" s="348"/>
      <c r="B301" s="360" t="s">
        <v>1033</v>
      </c>
      <c r="C301" s="348"/>
      <c r="D301" s="348"/>
      <c r="E301" s="348"/>
      <c r="F301" s="348"/>
      <c r="G301" s="361" t="str">
        <f t="shared" si="1094"/>
        <v/>
      </c>
      <c r="H301" s="361" t="str">
        <f t="shared" si="1095"/>
        <v/>
      </c>
      <c r="I301" s="397"/>
      <c r="J301" s="348"/>
      <c r="K301" s="348"/>
      <c r="L301" s="348"/>
      <c r="M301" s="348"/>
      <c r="N301" s="400"/>
      <c r="O301" s="400"/>
      <c r="P301" s="400"/>
      <c r="Q301" s="400"/>
      <c r="R301" s="400"/>
      <c r="S301" s="400"/>
      <c r="T301" s="400"/>
      <c r="U301" s="400"/>
      <c r="V301" s="400"/>
      <c r="W301" s="400"/>
      <c r="X301" s="400"/>
      <c r="Y301" s="400"/>
      <c r="Z301" s="400"/>
      <c r="AA301" s="400"/>
      <c r="AB301" s="400"/>
      <c r="AC301" s="400"/>
      <c r="AD301" s="400"/>
      <c r="AE301" s="400"/>
      <c r="AF301" s="400"/>
      <c r="AG301" s="400"/>
      <c r="AH301" s="400"/>
      <c r="AI301" s="400"/>
      <c r="AJ301" s="400"/>
      <c r="AK301" s="400"/>
      <c r="AL301" s="400"/>
      <c r="AM301" s="400"/>
      <c r="AN301" s="400"/>
      <c r="AO301" s="400"/>
      <c r="AP301" s="400"/>
      <c r="AQ301" s="400"/>
      <c r="AR301" s="400"/>
      <c r="AS301" s="400"/>
      <c r="AT301" s="400"/>
      <c r="AU301" s="400"/>
      <c r="AV301" s="400"/>
      <c r="AW301" s="400"/>
      <c r="AX301" s="400"/>
      <c r="AY301" s="400"/>
      <c r="AZ301" s="400"/>
      <c r="BA301" s="400"/>
      <c r="BB301" s="400"/>
      <c r="BC301" s="400"/>
      <c r="BD301" s="400"/>
      <c r="BE301" s="400"/>
      <c r="BF301" s="400"/>
      <c r="BG301" s="400"/>
      <c r="BH301" s="400"/>
      <c r="BI301" s="400"/>
      <c r="BJ301" s="400"/>
      <c r="BK301" s="400"/>
      <c r="BL301" s="400"/>
      <c r="BM301" s="400"/>
      <c r="BN301" s="400"/>
      <c r="BO301" s="400"/>
      <c r="BP301" s="400"/>
      <c r="BQ301" s="400"/>
      <c r="BR301" s="400"/>
      <c r="BS301" s="400"/>
      <c r="BT301" s="400"/>
      <c r="BU301" s="400"/>
      <c r="BV301" s="400"/>
      <c r="BW301" s="400"/>
      <c r="BX301" s="400"/>
      <c r="BY301" s="400"/>
      <c r="BZ301" s="400"/>
      <c r="CA301" s="400"/>
      <c r="CB301" s="400"/>
      <c r="CC301" s="400"/>
      <c r="CD301" s="400"/>
      <c r="CE301" s="400"/>
      <c r="CF301" s="400"/>
      <c r="CG301" s="400"/>
      <c r="CH301" s="400"/>
      <c r="CI301" s="400"/>
      <c r="CJ301" s="400"/>
      <c r="CK301" s="400"/>
      <c r="CL301" s="400"/>
      <c r="CM301" s="400"/>
      <c r="CN301" s="400"/>
      <c r="CO301" s="400"/>
      <c r="CP301" s="400"/>
      <c r="CQ301" s="400"/>
      <c r="CR301" s="400"/>
      <c r="CS301" s="400"/>
      <c r="CT301" s="400"/>
      <c r="CU301" s="400"/>
      <c r="CV301" s="400"/>
      <c r="CW301" s="400"/>
      <c r="CX301" s="400"/>
      <c r="CY301" s="400"/>
      <c r="CZ301" s="362"/>
    </row>
    <row r="302" spans="1:104">
      <c r="A302" s="348"/>
      <c r="B302" s="360" t="s">
        <v>1034</v>
      </c>
      <c r="C302" s="348"/>
      <c r="D302" s="348"/>
      <c r="E302" s="348"/>
      <c r="F302" s="348"/>
      <c r="G302" s="361" t="str">
        <f t="shared" si="1094"/>
        <v/>
      </c>
      <c r="H302" s="361" t="str">
        <f t="shared" si="1095"/>
        <v/>
      </c>
      <c r="I302" s="397"/>
      <c r="J302" s="348"/>
      <c r="K302" s="348"/>
      <c r="L302" s="348"/>
      <c r="M302" s="348"/>
      <c r="N302" s="400"/>
      <c r="O302" s="400"/>
      <c r="P302" s="400"/>
      <c r="Q302" s="400"/>
      <c r="R302" s="400"/>
      <c r="S302" s="400"/>
      <c r="T302" s="400"/>
      <c r="U302" s="400"/>
      <c r="V302" s="400"/>
      <c r="W302" s="400"/>
      <c r="X302" s="400"/>
      <c r="Y302" s="400"/>
      <c r="Z302" s="400"/>
      <c r="AA302" s="400"/>
      <c r="AB302" s="400"/>
      <c r="AC302" s="400"/>
      <c r="AD302" s="400"/>
      <c r="AE302" s="400"/>
      <c r="AF302" s="400"/>
      <c r="AG302" s="400"/>
      <c r="AH302" s="400"/>
      <c r="AI302" s="400"/>
      <c r="AJ302" s="400"/>
      <c r="AK302" s="400"/>
      <c r="AL302" s="400"/>
      <c r="AM302" s="400"/>
      <c r="AN302" s="400"/>
      <c r="AO302" s="400"/>
      <c r="AP302" s="400"/>
      <c r="AQ302" s="400"/>
      <c r="AR302" s="400"/>
      <c r="AS302" s="400"/>
      <c r="AT302" s="400"/>
      <c r="AU302" s="400"/>
      <c r="AV302" s="400"/>
      <c r="AW302" s="400"/>
      <c r="AX302" s="400"/>
      <c r="AY302" s="400"/>
      <c r="AZ302" s="400"/>
      <c r="BA302" s="400"/>
      <c r="BB302" s="400"/>
      <c r="BC302" s="400"/>
      <c r="BD302" s="400"/>
      <c r="BE302" s="400"/>
      <c r="BF302" s="400"/>
      <c r="BG302" s="400"/>
      <c r="BH302" s="400"/>
      <c r="BI302" s="400"/>
      <c r="BJ302" s="400"/>
      <c r="BK302" s="400"/>
      <c r="BL302" s="400"/>
      <c r="BM302" s="400"/>
      <c r="BN302" s="400"/>
      <c r="BO302" s="400"/>
      <c r="BP302" s="400"/>
      <c r="BQ302" s="400"/>
      <c r="BR302" s="400"/>
      <c r="BS302" s="400"/>
      <c r="BT302" s="400"/>
      <c r="BU302" s="400"/>
      <c r="BV302" s="400"/>
      <c r="BW302" s="400"/>
      <c r="BX302" s="400"/>
      <c r="BY302" s="400"/>
      <c r="BZ302" s="400"/>
      <c r="CA302" s="400"/>
      <c r="CB302" s="400"/>
      <c r="CC302" s="400"/>
      <c r="CD302" s="400"/>
      <c r="CE302" s="400"/>
      <c r="CF302" s="400"/>
      <c r="CG302" s="400"/>
      <c r="CH302" s="400"/>
      <c r="CI302" s="400"/>
      <c r="CJ302" s="400"/>
      <c r="CK302" s="400"/>
      <c r="CL302" s="400"/>
      <c r="CM302" s="400"/>
      <c r="CN302" s="400"/>
      <c r="CO302" s="400"/>
      <c r="CP302" s="400"/>
      <c r="CQ302" s="400"/>
      <c r="CR302" s="400"/>
      <c r="CS302" s="400"/>
      <c r="CT302" s="400"/>
      <c r="CU302" s="400"/>
      <c r="CV302" s="400"/>
      <c r="CW302" s="400"/>
      <c r="CX302" s="400"/>
      <c r="CY302" s="400"/>
      <c r="CZ302" s="362"/>
    </row>
    <row r="303" spans="1:104">
      <c r="A303" s="348"/>
      <c r="B303" s="360" t="s">
        <v>1035</v>
      </c>
      <c r="C303" s="348"/>
      <c r="D303" s="348"/>
      <c r="E303" s="348"/>
      <c r="F303" s="348"/>
      <c r="G303" s="361" t="str">
        <f t="shared" si="1094"/>
        <v/>
      </c>
      <c r="H303" s="361" t="str">
        <f t="shared" si="1095"/>
        <v/>
      </c>
      <c r="I303" s="397"/>
      <c r="J303" s="348"/>
      <c r="K303" s="348"/>
      <c r="L303" s="348"/>
      <c r="M303" s="348"/>
      <c r="N303" s="400"/>
      <c r="O303" s="400"/>
      <c r="P303" s="400"/>
      <c r="Q303" s="400"/>
      <c r="R303" s="400"/>
      <c r="S303" s="400"/>
      <c r="T303" s="400"/>
      <c r="U303" s="400"/>
      <c r="V303" s="400"/>
      <c r="W303" s="400"/>
      <c r="X303" s="400"/>
      <c r="Y303" s="400"/>
      <c r="Z303" s="400"/>
      <c r="AA303" s="400"/>
      <c r="AB303" s="400"/>
      <c r="AC303" s="400"/>
      <c r="AD303" s="400"/>
      <c r="AE303" s="400"/>
      <c r="AF303" s="400"/>
      <c r="AG303" s="400"/>
      <c r="AH303" s="400"/>
      <c r="AI303" s="400"/>
      <c r="AJ303" s="400"/>
      <c r="AK303" s="400"/>
      <c r="AL303" s="400"/>
      <c r="AM303" s="400"/>
      <c r="AN303" s="400"/>
      <c r="AO303" s="400"/>
      <c r="AP303" s="400"/>
      <c r="AQ303" s="400"/>
      <c r="AR303" s="400"/>
      <c r="AS303" s="400"/>
      <c r="AT303" s="400"/>
      <c r="AU303" s="400"/>
      <c r="AV303" s="400"/>
      <c r="AW303" s="400"/>
      <c r="AX303" s="400"/>
      <c r="AY303" s="400"/>
      <c r="AZ303" s="400"/>
      <c r="BA303" s="400"/>
      <c r="BB303" s="400"/>
      <c r="BC303" s="400"/>
      <c r="BD303" s="400"/>
      <c r="BE303" s="400"/>
      <c r="BF303" s="400"/>
      <c r="BG303" s="400"/>
      <c r="BH303" s="400"/>
      <c r="BI303" s="400"/>
      <c r="BJ303" s="400"/>
      <c r="BK303" s="400"/>
      <c r="BL303" s="400"/>
      <c r="BM303" s="400"/>
      <c r="BN303" s="400"/>
      <c r="BO303" s="400"/>
      <c r="BP303" s="400"/>
      <c r="BQ303" s="400"/>
      <c r="BR303" s="400"/>
      <c r="BS303" s="400"/>
      <c r="BT303" s="400"/>
      <c r="BU303" s="400"/>
      <c r="BV303" s="400"/>
      <c r="BW303" s="400"/>
      <c r="BX303" s="400"/>
      <c r="BY303" s="400"/>
      <c r="BZ303" s="400"/>
      <c r="CA303" s="400"/>
      <c r="CB303" s="400"/>
      <c r="CC303" s="400"/>
      <c r="CD303" s="400"/>
      <c r="CE303" s="400"/>
      <c r="CF303" s="400"/>
      <c r="CG303" s="400"/>
      <c r="CH303" s="400"/>
      <c r="CI303" s="400"/>
      <c r="CJ303" s="400"/>
      <c r="CK303" s="400"/>
      <c r="CL303" s="400"/>
      <c r="CM303" s="400"/>
      <c r="CN303" s="400"/>
      <c r="CO303" s="400"/>
      <c r="CP303" s="400"/>
      <c r="CQ303" s="400"/>
      <c r="CR303" s="400"/>
      <c r="CS303" s="400"/>
      <c r="CT303" s="400"/>
      <c r="CU303" s="400"/>
      <c r="CV303" s="400"/>
      <c r="CW303" s="400"/>
      <c r="CX303" s="400"/>
      <c r="CY303" s="400"/>
      <c r="CZ303" s="362"/>
    </row>
    <row r="304" spans="1:104">
      <c r="A304" s="348"/>
      <c r="B304" s="360" t="s">
        <v>1036</v>
      </c>
      <c r="C304" s="348"/>
      <c r="D304" s="348"/>
      <c r="E304" s="348"/>
      <c r="F304" s="348"/>
      <c r="G304" s="361" t="str">
        <f t="shared" si="1094"/>
        <v/>
      </c>
      <c r="H304" s="361" t="str">
        <f t="shared" si="1095"/>
        <v/>
      </c>
      <c r="I304" s="397"/>
      <c r="J304" s="348"/>
      <c r="K304" s="348"/>
      <c r="L304" s="348"/>
      <c r="M304" s="348"/>
      <c r="N304" s="400"/>
      <c r="O304" s="400"/>
      <c r="P304" s="400"/>
      <c r="Q304" s="400"/>
      <c r="R304" s="400"/>
      <c r="S304" s="400"/>
      <c r="T304" s="400"/>
      <c r="U304" s="400"/>
      <c r="V304" s="400"/>
      <c r="W304" s="400"/>
      <c r="X304" s="400"/>
      <c r="Y304" s="400"/>
      <c r="Z304" s="400"/>
      <c r="AA304" s="400"/>
      <c r="AB304" s="400"/>
      <c r="AC304" s="400"/>
      <c r="AD304" s="400"/>
      <c r="AE304" s="400"/>
      <c r="AF304" s="400"/>
      <c r="AG304" s="400"/>
      <c r="AH304" s="400"/>
      <c r="AI304" s="400"/>
      <c r="AJ304" s="400"/>
      <c r="AK304" s="400"/>
      <c r="AL304" s="400"/>
      <c r="AM304" s="400"/>
      <c r="AN304" s="400"/>
      <c r="AO304" s="400"/>
      <c r="AP304" s="400"/>
      <c r="AQ304" s="400"/>
      <c r="AR304" s="400"/>
      <c r="AS304" s="400"/>
      <c r="AT304" s="400"/>
      <c r="AU304" s="400"/>
      <c r="AV304" s="400"/>
      <c r="AW304" s="400"/>
      <c r="AX304" s="400"/>
      <c r="AY304" s="400"/>
      <c r="AZ304" s="400"/>
      <c r="BA304" s="400"/>
      <c r="BB304" s="400"/>
      <c r="BC304" s="400"/>
      <c r="BD304" s="400"/>
      <c r="BE304" s="400"/>
      <c r="BF304" s="400"/>
      <c r="BG304" s="400"/>
      <c r="BH304" s="400"/>
      <c r="BI304" s="400"/>
      <c r="BJ304" s="400"/>
      <c r="BK304" s="400"/>
      <c r="BL304" s="400"/>
      <c r="BM304" s="400"/>
      <c r="BN304" s="400"/>
      <c r="BO304" s="400"/>
      <c r="BP304" s="400"/>
      <c r="BQ304" s="400"/>
      <c r="BR304" s="400"/>
      <c r="BS304" s="400"/>
      <c r="BT304" s="400"/>
      <c r="BU304" s="400"/>
      <c r="BV304" s="400"/>
      <c r="BW304" s="400"/>
      <c r="BX304" s="400"/>
      <c r="BY304" s="400"/>
      <c r="BZ304" s="400"/>
      <c r="CA304" s="400"/>
      <c r="CB304" s="400"/>
      <c r="CC304" s="400"/>
      <c r="CD304" s="400"/>
      <c r="CE304" s="400"/>
      <c r="CF304" s="400"/>
      <c r="CG304" s="400"/>
      <c r="CH304" s="400"/>
      <c r="CI304" s="400"/>
      <c r="CJ304" s="400"/>
      <c r="CK304" s="400"/>
      <c r="CL304" s="400"/>
      <c r="CM304" s="400"/>
      <c r="CN304" s="400"/>
      <c r="CO304" s="400"/>
      <c r="CP304" s="400"/>
      <c r="CQ304" s="400"/>
      <c r="CR304" s="400"/>
      <c r="CS304" s="400"/>
      <c r="CT304" s="400"/>
      <c r="CU304" s="400"/>
      <c r="CV304" s="400"/>
      <c r="CW304" s="400"/>
      <c r="CX304" s="400"/>
      <c r="CY304" s="400"/>
      <c r="CZ304" s="362"/>
    </row>
    <row r="305" spans="1:103">
      <c r="A305" s="348"/>
      <c r="B305" s="360" t="s">
        <v>1037</v>
      </c>
      <c r="C305" s="348"/>
      <c r="D305" s="348"/>
      <c r="E305" s="348"/>
      <c r="F305" s="348"/>
      <c r="G305" s="361" t="str">
        <f t="shared" si="1094"/>
        <v/>
      </c>
      <c r="H305" s="361" t="str">
        <f t="shared" si="1095"/>
        <v/>
      </c>
      <c r="I305" s="397"/>
      <c r="J305" s="348"/>
      <c r="K305" s="348"/>
      <c r="L305" s="348"/>
      <c r="M305" s="348"/>
      <c r="N305" s="400"/>
      <c r="O305" s="400"/>
      <c r="P305" s="400"/>
      <c r="Q305" s="400"/>
      <c r="R305" s="400"/>
      <c r="S305" s="400"/>
      <c r="T305" s="400"/>
      <c r="U305" s="400"/>
      <c r="V305" s="400"/>
      <c r="W305" s="400"/>
      <c r="X305" s="400"/>
      <c r="Y305" s="400"/>
      <c r="Z305" s="400"/>
      <c r="AA305" s="400"/>
      <c r="AB305" s="400"/>
      <c r="AC305" s="400"/>
      <c r="AD305" s="400"/>
      <c r="AE305" s="400"/>
      <c r="AF305" s="400"/>
      <c r="AG305" s="400"/>
      <c r="AH305" s="400"/>
      <c r="AI305" s="400"/>
      <c r="AJ305" s="400"/>
      <c r="AK305" s="400"/>
      <c r="AL305" s="400"/>
      <c r="AM305" s="400"/>
      <c r="AN305" s="400"/>
      <c r="AO305" s="400"/>
      <c r="AP305" s="400"/>
      <c r="AQ305" s="400"/>
      <c r="AR305" s="400"/>
      <c r="AS305" s="400"/>
      <c r="AT305" s="400"/>
      <c r="AU305" s="400"/>
      <c r="AV305" s="400"/>
      <c r="AW305" s="400"/>
      <c r="AX305" s="400"/>
      <c r="AY305" s="400"/>
      <c r="AZ305" s="400"/>
      <c r="BA305" s="400"/>
      <c r="BB305" s="400"/>
      <c r="BC305" s="400"/>
      <c r="BD305" s="400"/>
      <c r="BE305" s="400"/>
      <c r="BF305" s="400"/>
      <c r="BG305" s="400"/>
      <c r="BH305" s="400"/>
      <c r="BI305" s="400"/>
      <c r="BJ305" s="400"/>
      <c r="BK305" s="400"/>
      <c r="BL305" s="400"/>
      <c r="BM305" s="400"/>
      <c r="BN305" s="400"/>
      <c r="BO305" s="400"/>
      <c r="BP305" s="400"/>
      <c r="BQ305" s="400"/>
      <c r="BR305" s="400"/>
      <c r="BS305" s="400"/>
      <c r="BT305" s="400"/>
      <c r="BU305" s="400"/>
      <c r="BV305" s="400"/>
      <c r="BW305" s="400"/>
      <c r="BX305" s="400"/>
      <c r="BY305" s="400"/>
      <c r="BZ305" s="400"/>
      <c r="CA305" s="400"/>
      <c r="CB305" s="400"/>
      <c r="CC305" s="400"/>
      <c r="CD305" s="400"/>
      <c r="CE305" s="400"/>
      <c r="CF305" s="400"/>
      <c r="CG305" s="400"/>
      <c r="CH305" s="400"/>
      <c r="CI305" s="400"/>
      <c r="CJ305" s="400"/>
      <c r="CK305" s="400"/>
      <c r="CL305" s="400"/>
      <c r="CM305" s="400"/>
      <c r="CN305" s="400"/>
      <c r="CO305" s="400"/>
      <c r="CP305" s="400"/>
      <c r="CQ305" s="400"/>
      <c r="CR305" s="400"/>
      <c r="CS305" s="400"/>
      <c r="CT305" s="400"/>
      <c r="CU305" s="400"/>
      <c r="CV305" s="400"/>
      <c r="CW305" s="400"/>
      <c r="CX305" s="400"/>
      <c r="CY305" s="400"/>
    </row>
    <row r="306" spans="1:103">
      <c r="A306" s="348"/>
      <c r="B306" s="360" t="s">
        <v>1038</v>
      </c>
      <c r="C306" s="348"/>
      <c r="D306" s="348"/>
      <c r="E306" s="348"/>
      <c r="F306" s="348"/>
      <c r="G306" s="361" t="str">
        <f t="shared" si="1094"/>
        <v/>
      </c>
      <c r="H306" s="361" t="str">
        <f t="shared" si="1095"/>
        <v/>
      </c>
      <c r="I306" s="397"/>
      <c r="J306" s="348"/>
      <c r="K306" s="348"/>
      <c r="L306" s="348"/>
      <c r="M306" s="348"/>
      <c r="N306" s="400"/>
      <c r="O306" s="400"/>
      <c r="P306" s="400"/>
      <c r="Q306" s="400"/>
      <c r="R306" s="400"/>
      <c r="S306" s="400"/>
      <c r="T306" s="400"/>
      <c r="U306" s="400"/>
      <c r="V306" s="400"/>
      <c r="W306" s="400"/>
      <c r="X306" s="400"/>
      <c r="Y306" s="400"/>
      <c r="Z306" s="400"/>
      <c r="AA306" s="400"/>
      <c r="AB306" s="400"/>
      <c r="AC306" s="400"/>
      <c r="AD306" s="400"/>
      <c r="AE306" s="400"/>
      <c r="AF306" s="400"/>
      <c r="AG306" s="400"/>
      <c r="AH306" s="400"/>
      <c r="AI306" s="400"/>
      <c r="AJ306" s="400"/>
      <c r="AK306" s="400"/>
      <c r="AL306" s="400"/>
      <c r="AM306" s="400"/>
      <c r="AN306" s="400"/>
      <c r="AO306" s="400"/>
      <c r="AP306" s="400"/>
      <c r="AQ306" s="400"/>
      <c r="AR306" s="400"/>
      <c r="AS306" s="400"/>
      <c r="AT306" s="400"/>
      <c r="AU306" s="400"/>
      <c r="AV306" s="400"/>
      <c r="AW306" s="400"/>
      <c r="AX306" s="400"/>
      <c r="AY306" s="400"/>
      <c r="AZ306" s="400"/>
      <c r="BA306" s="400"/>
      <c r="BB306" s="400"/>
      <c r="BC306" s="400"/>
      <c r="BD306" s="400"/>
      <c r="BE306" s="400"/>
      <c r="BF306" s="400"/>
      <c r="BG306" s="400"/>
      <c r="BH306" s="400"/>
      <c r="BI306" s="400"/>
      <c r="BJ306" s="400"/>
      <c r="BK306" s="400"/>
      <c r="BL306" s="400"/>
      <c r="BM306" s="400"/>
      <c r="BN306" s="400"/>
      <c r="BO306" s="400"/>
      <c r="BP306" s="400"/>
      <c r="BQ306" s="400"/>
      <c r="BR306" s="400"/>
      <c r="BS306" s="400"/>
      <c r="BT306" s="400"/>
      <c r="BU306" s="400"/>
      <c r="BV306" s="400"/>
      <c r="BW306" s="400"/>
      <c r="BX306" s="400"/>
      <c r="BY306" s="400"/>
      <c r="BZ306" s="400"/>
      <c r="CA306" s="400"/>
      <c r="CB306" s="400"/>
      <c r="CC306" s="400"/>
      <c r="CD306" s="400"/>
      <c r="CE306" s="400"/>
      <c r="CF306" s="400"/>
      <c r="CG306" s="400"/>
      <c r="CH306" s="400"/>
      <c r="CI306" s="400"/>
      <c r="CJ306" s="400"/>
      <c r="CK306" s="400"/>
      <c r="CL306" s="400"/>
      <c r="CM306" s="400"/>
      <c r="CN306" s="400"/>
      <c r="CO306" s="400"/>
      <c r="CP306" s="400"/>
      <c r="CQ306" s="400"/>
      <c r="CR306" s="400"/>
      <c r="CS306" s="400"/>
      <c r="CT306" s="400"/>
      <c r="CU306" s="400"/>
      <c r="CV306" s="400"/>
      <c r="CW306" s="400"/>
      <c r="CX306" s="400"/>
      <c r="CY306" s="400"/>
    </row>
    <row r="307" spans="1:103">
      <c r="A307" s="348"/>
      <c r="B307" s="360" t="s">
        <v>1039</v>
      </c>
      <c r="C307" s="348"/>
      <c r="D307" s="348"/>
      <c r="E307" s="348"/>
      <c r="F307" s="348"/>
      <c r="G307" s="361" t="str">
        <f t="shared" si="1094"/>
        <v/>
      </c>
      <c r="H307" s="361" t="str">
        <f t="shared" si="1095"/>
        <v/>
      </c>
      <c r="I307" s="397"/>
      <c r="J307" s="348"/>
      <c r="K307" s="348"/>
      <c r="L307" s="348"/>
      <c r="M307" s="348"/>
      <c r="N307" s="400"/>
      <c r="O307" s="400"/>
      <c r="P307" s="400"/>
      <c r="Q307" s="400"/>
      <c r="R307" s="400"/>
      <c r="S307" s="400"/>
      <c r="T307" s="400"/>
      <c r="U307" s="400"/>
      <c r="V307" s="400"/>
      <c r="W307" s="400"/>
      <c r="X307" s="400"/>
      <c r="Y307" s="400"/>
      <c r="Z307" s="400"/>
      <c r="AA307" s="400"/>
      <c r="AB307" s="400"/>
      <c r="AC307" s="400"/>
      <c r="AD307" s="400"/>
      <c r="AE307" s="400"/>
      <c r="AF307" s="400"/>
      <c r="AG307" s="400"/>
      <c r="AH307" s="400"/>
      <c r="AI307" s="400"/>
      <c r="AJ307" s="400"/>
      <c r="AK307" s="400"/>
      <c r="AL307" s="400"/>
      <c r="AM307" s="400"/>
      <c r="AN307" s="400"/>
      <c r="AO307" s="400"/>
      <c r="AP307" s="400"/>
      <c r="AQ307" s="400"/>
      <c r="AR307" s="400"/>
      <c r="AS307" s="400"/>
      <c r="AT307" s="400"/>
      <c r="AU307" s="400"/>
      <c r="AV307" s="400"/>
      <c r="AW307" s="400"/>
      <c r="AX307" s="400"/>
      <c r="AY307" s="400"/>
      <c r="AZ307" s="400"/>
      <c r="BA307" s="400"/>
      <c r="BB307" s="400"/>
      <c r="BC307" s="400"/>
      <c r="BD307" s="400"/>
      <c r="BE307" s="400"/>
      <c r="BF307" s="400"/>
      <c r="BG307" s="400"/>
      <c r="BH307" s="400"/>
      <c r="BI307" s="400"/>
      <c r="BJ307" s="400"/>
      <c r="BK307" s="400"/>
      <c r="BL307" s="400"/>
      <c r="BM307" s="400"/>
      <c r="BN307" s="400"/>
      <c r="BO307" s="400"/>
      <c r="BP307" s="400"/>
      <c r="BQ307" s="400"/>
      <c r="BR307" s="400"/>
      <c r="BS307" s="400"/>
      <c r="BT307" s="400"/>
      <c r="BU307" s="400"/>
      <c r="BV307" s="400"/>
      <c r="BW307" s="400"/>
      <c r="BX307" s="400"/>
      <c r="BY307" s="400"/>
      <c r="BZ307" s="400"/>
      <c r="CA307" s="400"/>
      <c r="CB307" s="400"/>
      <c r="CC307" s="400"/>
      <c r="CD307" s="400"/>
      <c r="CE307" s="400"/>
      <c r="CF307" s="400"/>
      <c r="CG307" s="400"/>
      <c r="CH307" s="400"/>
      <c r="CI307" s="400"/>
      <c r="CJ307" s="400"/>
      <c r="CK307" s="400"/>
      <c r="CL307" s="400"/>
      <c r="CM307" s="400"/>
      <c r="CN307" s="400"/>
      <c r="CO307" s="400"/>
      <c r="CP307" s="400"/>
      <c r="CQ307" s="400"/>
      <c r="CR307" s="400"/>
      <c r="CS307" s="400"/>
      <c r="CT307" s="400"/>
      <c r="CU307" s="400"/>
      <c r="CV307" s="400"/>
      <c r="CW307" s="400"/>
      <c r="CX307" s="400"/>
      <c r="CY307" s="400"/>
    </row>
    <row r="308" spans="1:103">
      <c r="A308" s="348"/>
      <c r="B308" s="360" t="s">
        <v>1040</v>
      </c>
      <c r="C308" s="348"/>
      <c r="D308" s="348"/>
      <c r="E308" s="348"/>
      <c r="F308" s="348"/>
      <c r="G308" s="361" t="str">
        <f t="shared" si="1094"/>
        <v/>
      </c>
      <c r="H308" s="361" t="str">
        <f t="shared" si="1095"/>
        <v/>
      </c>
      <c r="I308" s="397"/>
      <c r="J308" s="348"/>
      <c r="K308" s="348"/>
      <c r="L308" s="348"/>
      <c r="M308" s="348"/>
      <c r="N308" s="400"/>
      <c r="O308" s="400"/>
      <c r="P308" s="400"/>
      <c r="Q308" s="400"/>
      <c r="R308" s="400"/>
      <c r="S308" s="400"/>
      <c r="T308" s="400"/>
      <c r="U308" s="400"/>
      <c r="V308" s="400"/>
      <c r="W308" s="400"/>
      <c r="X308" s="400"/>
      <c r="Y308" s="400"/>
      <c r="Z308" s="400"/>
      <c r="AA308" s="400"/>
      <c r="AB308" s="400"/>
      <c r="AC308" s="400"/>
      <c r="AD308" s="400"/>
      <c r="AE308" s="400"/>
      <c r="AF308" s="400"/>
      <c r="AG308" s="400"/>
      <c r="AH308" s="400"/>
      <c r="AI308" s="400"/>
      <c r="AJ308" s="400"/>
      <c r="AK308" s="400"/>
      <c r="AL308" s="400"/>
      <c r="AM308" s="400"/>
      <c r="AN308" s="400"/>
      <c r="AO308" s="400"/>
      <c r="AP308" s="400"/>
      <c r="AQ308" s="400"/>
      <c r="AR308" s="400"/>
      <c r="AS308" s="400"/>
      <c r="AT308" s="400"/>
      <c r="AU308" s="400"/>
      <c r="AV308" s="400"/>
      <c r="AW308" s="400"/>
      <c r="AX308" s="400"/>
      <c r="AY308" s="400"/>
      <c r="AZ308" s="400"/>
      <c r="BA308" s="400"/>
      <c r="BB308" s="400"/>
      <c r="BC308" s="400"/>
      <c r="BD308" s="400"/>
      <c r="BE308" s="400"/>
      <c r="BF308" s="400"/>
      <c r="BG308" s="400"/>
      <c r="BH308" s="400"/>
      <c r="BI308" s="400"/>
      <c r="BJ308" s="400"/>
      <c r="BK308" s="400"/>
      <c r="BL308" s="400"/>
      <c r="BM308" s="400"/>
      <c r="BN308" s="400"/>
      <c r="BO308" s="400"/>
      <c r="BP308" s="400"/>
      <c r="BQ308" s="400"/>
      <c r="BR308" s="400"/>
      <c r="BS308" s="400"/>
      <c r="BT308" s="400"/>
      <c r="BU308" s="400"/>
      <c r="BV308" s="400"/>
      <c r="BW308" s="400"/>
      <c r="BX308" s="400"/>
      <c r="BY308" s="400"/>
      <c r="BZ308" s="400"/>
      <c r="CA308" s="400"/>
      <c r="CB308" s="400"/>
      <c r="CC308" s="400"/>
      <c r="CD308" s="400"/>
      <c r="CE308" s="400"/>
      <c r="CF308" s="400"/>
      <c r="CG308" s="400"/>
      <c r="CH308" s="400"/>
      <c r="CI308" s="400"/>
      <c r="CJ308" s="400"/>
      <c r="CK308" s="400"/>
      <c r="CL308" s="400"/>
      <c r="CM308" s="400"/>
      <c r="CN308" s="400"/>
      <c r="CO308" s="400"/>
      <c r="CP308" s="400"/>
      <c r="CQ308" s="400"/>
      <c r="CR308" s="400"/>
      <c r="CS308" s="400"/>
      <c r="CT308" s="400"/>
      <c r="CU308" s="400"/>
      <c r="CV308" s="400"/>
      <c r="CW308" s="400"/>
      <c r="CX308" s="400"/>
      <c r="CY308" s="400"/>
    </row>
    <row r="309" spans="1:103">
      <c r="A309" s="348"/>
      <c r="B309" s="360" t="s">
        <v>1041</v>
      </c>
      <c r="C309" s="348"/>
      <c r="D309" s="348"/>
      <c r="E309" s="348"/>
      <c r="F309" s="348"/>
      <c r="G309" s="361" t="str">
        <f t="shared" si="1094"/>
        <v/>
      </c>
      <c r="H309" s="361" t="str">
        <f t="shared" si="1095"/>
        <v/>
      </c>
      <c r="I309" s="397"/>
      <c r="J309" s="348"/>
      <c r="K309" s="348"/>
      <c r="L309" s="348"/>
      <c r="M309" s="348"/>
      <c r="N309" s="400"/>
      <c r="O309" s="400"/>
      <c r="P309" s="400"/>
      <c r="Q309" s="400"/>
      <c r="R309" s="400"/>
      <c r="S309" s="400"/>
      <c r="T309" s="400"/>
      <c r="U309" s="400"/>
      <c r="V309" s="400"/>
      <c r="W309" s="400"/>
      <c r="X309" s="400"/>
      <c r="Y309" s="400"/>
      <c r="Z309" s="400"/>
      <c r="AA309" s="400"/>
      <c r="AB309" s="400"/>
      <c r="AC309" s="400"/>
      <c r="AD309" s="400"/>
      <c r="AE309" s="400"/>
      <c r="AF309" s="400"/>
      <c r="AG309" s="400"/>
      <c r="AH309" s="400"/>
      <c r="AI309" s="400"/>
      <c r="AJ309" s="400"/>
      <c r="AK309" s="400"/>
      <c r="AL309" s="400"/>
      <c r="AM309" s="400"/>
      <c r="AN309" s="400"/>
      <c r="AO309" s="400"/>
      <c r="AP309" s="400"/>
      <c r="AQ309" s="400"/>
      <c r="AR309" s="400"/>
      <c r="AS309" s="400"/>
      <c r="AT309" s="400"/>
      <c r="AU309" s="400"/>
      <c r="AV309" s="400"/>
      <c r="AW309" s="400"/>
      <c r="AX309" s="400"/>
      <c r="AY309" s="400"/>
      <c r="AZ309" s="400"/>
      <c r="BA309" s="400"/>
      <c r="BB309" s="400"/>
      <c r="BC309" s="400"/>
      <c r="BD309" s="400"/>
      <c r="BE309" s="400"/>
      <c r="BF309" s="400"/>
      <c r="BG309" s="400"/>
      <c r="BH309" s="400"/>
      <c r="BI309" s="400"/>
      <c r="BJ309" s="400"/>
      <c r="BK309" s="400"/>
      <c r="BL309" s="400"/>
      <c r="BM309" s="400"/>
      <c r="BN309" s="400"/>
      <c r="BO309" s="400"/>
      <c r="BP309" s="400"/>
      <c r="BQ309" s="400"/>
      <c r="BR309" s="400"/>
      <c r="BS309" s="400"/>
      <c r="BT309" s="400"/>
      <c r="BU309" s="400"/>
      <c r="BV309" s="400"/>
      <c r="BW309" s="400"/>
      <c r="BX309" s="400"/>
      <c r="BY309" s="400"/>
      <c r="BZ309" s="400"/>
      <c r="CA309" s="400"/>
      <c r="CB309" s="400"/>
      <c r="CC309" s="400"/>
      <c r="CD309" s="400"/>
      <c r="CE309" s="400"/>
      <c r="CF309" s="400"/>
      <c r="CG309" s="400"/>
      <c r="CH309" s="400"/>
      <c r="CI309" s="400"/>
      <c r="CJ309" s="400"/>
      <c r="CK309" s="400"/>
      <c r="CL309" s="400"/>
      <c r="CM309" s="400"/>
      <c r="CN309" s="400"/>
      <c r="CO309" s="400"/>
      <c r="CP309" s="400"/>
      <c r="CQ309" s="400"/>
      <c r="CR309" s="400"/>
      <c r="CS309" s="400"/>
      <c r="CT309" s="400"/>
      <c r="CU309" s="400"/>
      <c r="CV309" s="400"/>
      <c r="CW309" s="400"/>
      <c r="CX309" s="400"/>
      <c r="CY309" s="400"/>
    </row>
    <row r="310" spans="1:103">
      <c r="A310" s="348"/>
      <c r="B310" s="360" t="s">
        <v>1042</v>
      </c>
      <c r="C310" s="348"/>
      <c r="D310" s="348"/>
      <c r="E310" s="348"/>
      <c r="F310" s="348"/>
      <c r="G310" s="361" t="str">
        <f t="shared" si="1094"/>
        <v/>
      </c>
      <c r="H310" s="361" t="str">
        <f t="shared" si="1095"/>
        <v/>
      </c>
      <c r="I310" s="397"/>
      <c r="J310" s="348"/>
      <c r="K310" s="348"/>
      <c r="L310" s="348"/>
      <c r="M310" s="348"/>
      <c r="N310" s="400"/>
      <c r="O310" s="400"/>
      <c r="P310" s="400"/>
      <c r="Q310" s="400"/>
      <c r="R310" s="400"/>
      <c r="S310" s="400"/>
      <c r="T310" s="400"/>
      <c r="U310" s="400"/>
      <c r="V310" s="400"/>
      <c r="W310" s="400"/>
      <c r="X310" s="400"/>
      <c r="Y310" s="400"/>
      <c r="Z310" s="400"/>
      <c r="AA310" s="400"/>
      <c r="AB310" s="400"/>
      <c r="AC310" s="400"/>
      <c r="AD310" s="400"/>
      <c r="AE310" s="400"/>
      <c r="AF310" s="400"/>
      <c r="AG310" s="400"/>
      <c r="AH310" s="400"/>
      <c r="AI310" s="400"/>
      <c r="AJ310" s="400"/>
      <c r="AK310" s="400"/>
      <c r="AL310" s="400"/>
      <c r="AM310" s="400"/>
      <c r="AN310" s="400"/>
      <c r="AO310" s="400"/>
      <c r="AP310" s="400"/>
      <c r="AQ310" s="400"/>
      <c r="AR310" s="400"/>
      <c r="AS310" s="400"/>
      <c r="AT310" s="400"/>
      <c r="AU310" s="400"/>
      <c r="AV310" s="400"/>
      <c r="AW310" s="400"/>
      <c r="AX310" s="400"/>
      <c r="AY310" s="400"/>
      <c r="AZ310" s="400"/>
      <c r="BA310" s="400"/>
      <c r="BB310" s="400"/>
      <c r="BC310" s="400"/>
      <c r="BD310" s="400"/>
      <c r="BE310" s="400"/>
      <c r="BF310" s="400"/>
      <c r="BG310" s="400"/>
      <c r="BH310" s="400"/>
      <c r="BI310" s="400"/>
      <c r="BJ310" s="400"/>
      <c r="BK310" s="400"/>
      <c r="BL310" s="400"/>
      <c r="BM310" s="400"/>
      <c r="BN310" s="400"/>
      <c r="BO310" s="400"/>
      <c r="BP310" s="400"/>
      <c r="BQ310" s="400"/>
      <c r="BR310" s="400"/>
      <c r="BS310" s="400"/>
      <c r="BT310" s="400"/>
      <c r="BU310" s="400"/>
      <c r="BV310" s="400"/>
      <c r="BW310" s="400"/>
      <c r="BX310" s="400"/>
      <c r="BY310" s="400"/>
      <c r="BZ310" s="400"/>
      <c r="CA310" s="400"/>
      <c r="CB310" s="400"/>
      <c r="CC310" s="400"/>
      <c r="CD310" s="400"/>
      <c r="CE310" s="400"/>
      <c r="CF310" s="400"/>
      <c r="CG310" s="400"/>
      <c r="CH310" s="400"/>
      <c r="CI310" s="400"/>
      <c r="CJ310" s="400"/>
      <c r="CK310" s="400"/>
      <c r="CL310" s="400"/>
      <c r="CM310" s="400"/>
      <c r="CN310" s="400"/>
      <c r="CO310" s="400"/>
      <c r="CP310" s="400"/>
      <c r="CQ310" s="400"/>
      <c r="CR310" s="400"/>
      <c r="CS310" s="400"/>
      <c r="CT310" s="400"/>
      <c r="CU310" s="400"/>
      <c r="CV310" s="400"/>
      <c r="CW310" s="400"/>
      <c r="CX310" s="400"/>
      <c r="CY310" s="400"/>
    </row>
    <row r="311" spans="1:103">
      <c r="A311" s="348"/>
      <c r="B311" s="360" t="s">
        <v>1043</v>
      </c>
      <c r="C311" s="348"/>
      <c r="D311" s="348"/>
      <c r="E311" s="348"/>
      <c r="F311" s="348"/>
      <c r="G311" s="361" t="str">
        <f t="shared" si="1094"/>
        <v/>
      </c>
      <c r="H311" s="361" t="str">
        <f t="shared" si="1095"/>
        <v/>
      </c>
      <c r="I311" s="397"/>
      <c r="J311" s="348"/>
      <c r="K311" s="348"/>
      <c r="L311" s="348"/>
      <c r="M311" s="348"/>
      <c r="N311" s="400"/>
      <c r="O311" s="400"/>
      <c r="P311" s="400"/>
      <c r="Q311" s="400"/>
      <c r="R311" s="400"/>
      <c r="S311" s="400"/>
      <c r="T311" s="400"/>
      <c r="U311" s="400"/>
      <c r="V311" s="400"/>
      <c r="W311" s="400"/>
      <c r="X311" s="400"/>
      <c r="Y311" s="400"/>
      <c r="Z311" s="400"/>
      <c r="AA311" s="400"/>
      <c r="AB311" s="400"/>
      <c r="AC311" s="400"/>
      <c r="AD311" s="400"/>
      <c r="AE311" s="400"/>
      <c r="AF311" s="400"/>
      <c r="AG311" s="400"/>
      <c r="AH311" s="400"/>
      <c r="AI311" s="400"/>
      <c r="AJ311" s="400"/>
      <c r="AK311" s="400"/>
      <c r="AL311" s="400"/>
      <c r="AM311" s="400"/>
      <c r="AN311" s="400"/>
      <c r="AO311" s="400"/>
      <c r="AP311" s="400"/>
      <c r="AQ311" s="400"/>
      <c r="AR311" s="400"/>
      <c r="AS311" s="400"/>
      <c r="AT311" s="400"/>
      <c r="AU311" s="400"/>
      <c r="AV311" s="400"/>
      <c r="AW311" s="400"/>
      <c r="AX311" s="400"/>
      <c r="AY311" s="400"/>
      <c r="AZ311" s="400"/>
      <c r="BA311" s="400"/>
      <c r="BB311" s="400"/>
      <c r="BC311" s="400"/>
      <c r="BD311" s="400"/>
      <c r="BE311" s="400"/>
      <c r="BF311" s="400"/>
      <c r="BG311" s="400"/>
      <c r="BH311" s="400"/>
      <c r="BI311" s="400"/>
      <c r="BJ311" s="400"/>
      <c r="BK311" s="400"/>
      <c r="BL311" s="400"/>
      <c r="BM311" s="400"/>
      <c r="BN311" s="400"/>
      <c r="BO311" s="400"/>
      <c r="BP311" s="400"/>
      <c r="BQ311" s="400"/>
      <c r="BR311" s="400"/>
      <c r="BS311" s="400"/>
      <c r="BT311" s="400"/>
      <c r="BU311" s="400"/>
      <c r="BV311" s="400"/>
      <c r="BW311" s="400"/>
      <c r="BX311" s="400"/>
      <c r="BY311" s="400"/>
      <c r="BZ311" s="400"/>
      <c r="CA311" s="400"/>
      <c r="CB311" s="400"/>
      <c r="CC311" s="400"/>
      <c r="CD311" s="400"/>
      <c r="CE311" s="400"/>
      <c r="CF311" s="400"/>
      <c r="CG311" s="400"/>
      <c r="CH311" s="400"/>
      <c r="CI311" s="400"/>
      <c r="CJ311" s="400"/>
      <c r="CK311" s="400"/>
      <c r="CL311" s="400"/>
      <c r="CM311" s="400"/>
      <c r="CN311" s="400"/>
      <c r="CO311" s="400"/>
      <c r="CP311" s="400"/>
      <c r="CQ311" s="400"/>
      <c r="CR311" s="400"/>
      <c r="CS311" s="400"/>
      <c r="CT311" s="400"/>
      <c r="CU311" s="400"/>
      <c r="CV311" s="400"/>
      <c r="CW311" s="400"/>
      <c r="CX311" s="400"/>
      <c r="CY311" s="400"/>
    </row>
    <row r="312" spans="1:103">
      <c r="A312" s="348"/>
      <c r="B312" s="360" t="s">
        <v>1044</v>
      </c>
      <c r="C312" s="348"/>
      <c r="D312" s="348"/>
      <c r="E312" s="348"/>
      <c r="F312" s="348"/>
      <c r="G312" s="361" t="str">
        <f t="shared" si="1094"/>
        <v/>
      </c>
      <c r="H312" s="361" t="str">
        <f t="shared" si="1095"/>
        <v/>
      </c>
      <c r="I312" s="397"/>
      <c r="J312" s="348"/>
      <c r="K312" s="348"/>
      <c r="L312" s="348"/>
      <c r="M312" s="348"/>
      <c r="N312" s="400"/>
      <c r="O312" s="400"/>
      <c r="P312" s="400"/>
      <c r="Q312" s="400"/>
      <c r="R312" s="400"/>
      <c r="S312" s="400"/>
      <c r="T312" s="400"/>
      <c r="U312" s="400"/>
      <c r="V312" s="400"/>
      <c r="W312" s="400"/>
      <c r="X312" s="400"/>
      <c r="Y312" s="400"/>
      <c r="Z312" s="400"/>
      <c r="AA312" s="400"/>
      <c r="AB312" s="400"/>
      <c r="AC312" s="400"/>
      <c r="AD312" s="400"/>
      <c r="AE312" s="400"/>
      <c r="AF312" s="400"/>
      <c r="AG312" s="400"/>
      <c r="AH312" s="400"/>
      <c r="AI312" s="400"/>
      <c r="AJ312" s="400"/>
      <c r="AK312" s="400"/>
      <c r="AL312" s="400"/>
      <c r="AM312" s="400"/>
      <c r="AN312" s="400"/>
      <c r="AO312" s="400"/>
      <c r="AP312" s="400"/>
      <c r="AQ312" s="400"/>
      <c r="AR312" s="400"/>
      <c r="AS312" s="400"/>
      <c r="AT312" s="400"/>
      <c r="AU312" s="400"/>
      <c r="AV312" s="400"/>
      <c r="AW312" s="400"/>
      <c r="AX312" s="400"/>
      <c r="AY312" s="400"/>
      <c r="AZ312" s="400"/>
      <c r="BA312" s="400"/>
      <c r="BB312" s="400"/>
      <c r="BC312" s="400"/>
      <c r="BD312" s="400"/>
      <c r="BE312" s="400"/>
      <c r="BF312" s="400"/>
      <c r="BG312" s="400"/>
      <c r="BH312" s="400"/>
      <c r="BI312" s="400"/>
      <c r="BJ312" s="400"/>
      <c r="BK312" s="400"/>
      <c r="BL312" s="400"/>
      <c r="BM312" s="400"/>
      <c r="BN312" s="400"/>
      <c r="BO312" s="400"/>
      <c r="BP312" s="400"/>
      <c r="BQ312" s="400"/>
      <c r="BR312" s="400"/>
      <c r="BS312" s="400"/>
      <c r="BT312" s="400"/>
      <c r="BU312" s="400"/>
      <c r="BV312" s="400"/>
      <c r="BW312" s="400"/>
      <c r="BX312" s="400"/>
      <c r="BY312" s="400"/>
      <c r="BZ312" s="400"/>
      <c r="CA312" s="400"/>
      <c r="CB312" s="400"/>
      <c r="CC312" s="400"/>
      <c r="CD312" s="400"/>
      <c r="CE312" s="400"/>
      <c r="CF312" s="400"/>
      <c r="CG312" s="400"/>
      <c r="CH312" s="400"/>
      <c r="CI312" s="400"/>
      <c r="CJ312" s="400"/>
      <c r="CK312" s="400"/>
      <c r="CL312" s="400"/>
      <c r="CM312" s="400"/>
      <c r="CN312" s="400"/>
      <c r="CO312" s="400"/>
      <c r="CP312" s="400"/>
      <c r="CQ312" s="400"/>
      <c r="CR312" s="400"/>
      <c r="CS312" s="400"/>
      <c r="CT312" s="400"/>
      <c r="CU312" s="400"/>
      <c r="CV312" s="400"/>
      <c r="CW312" s="400"/>
      <c r="CX312" s="400"/>
      <c r="CY312" s="400"/>
    </row>
    <row r="313" spans="1:103">
      <c r="A313" s="348"/>
      <c r="B313" s="360" t="s">
        <v>1045</v>
      </c>
      <c r="C313" s="348"/>
      <c r="D313" s="348"/>
      <c r="E313" s="348"/>
      <c r="F313" s="348"/>
      <c r="G313" s="361" t="str">
        <f t="shared" si="1094"/>
        <v/>
      </c>
      <c r="H313" s="361" t="str">
        <f t="shared" si="1095"/>
        <v/>
      </c>
      <c r="I313" s="397"/>
      <c r="J313" s="348"/>
      <c r="K313" s="348"/>
      <c r="L313" s="348"/>
      <c r="M313" s="348"/>
      <c r="N313" s="400"/>
      <c r="O313" s="400"/>
      <c r="P313" s="400"/>
      <c r="Q313" s="400"/>
      <c r="R313" s="400"/>
      <c r="S313" s="400"/>
      <c r="T313" s="400"/>
      <c r="U313" s="400"/>
      <c r="V313" s="400"/>
      <c r="W313" s="400"/>
      <c r="X313" s="400"/>
      <c r="Y313" s="400"/>
      <c r="Z313" s="400"/>
      <c r="AA313" s="400"/>
      <c r="AB313" s="400"/>
      <c r="AC313" s="400"/>
      <c r="AD313" s="400"/>
      <c r="AE313" s="400"/>
      <c r="AF313" s="400"/>
      <c r="AG313" s="400"/>
      <c r="AH313" s="400"/>
      <c r="AI313" s="400"/>
      <c r="AJ313" s="400"/>
      <c r="AK313" s="400"/>
      <c r="AL313" s="400"/>
      <c r="AM313" s="400"/>
      <c r="AN313" s="400"/>
      <c r="AO313" s="400"/>
      <c r="AP313" s="400"/>
      <c r="AQ313" s="400"/>
      <c r="AR313" s="400"/>
      <c r="AS313" s="400"/>
      <c r="AT313" s="400"/>
      <c r="AU313" s="400"/>
      <c r="AV313" s="400"/>
      <c r="AW313" s="400"/>
      <c r="AX313" s="400"/>
      <c r="AY313" s="400"/>
      <c r="AZ313" s="400"/>
      <c r="BA313" s="400"/>
      <c r="BB313" s="400"/>
      <c r="BC313" s="400"/>
      <c r="BD313" s="400"/>
      <c r="BE313" s="400"/>
      <c r="BF313" s="400"/>
      <c r="BG313" s="400"/>
      <c r="BH313" s="400"/>
      <c r="BI313" s="400"/>
      <c r="BJ313" s="400"/>
      <c r="BK313" s="400"/>
      <c r="BL313" s="400"/>
      <c r="BM313" s="400"/>
      <c r="BN313" s="400"/>
      <c r="BO313" s="400"/>
      <c r="BP313" s="400"/>
      <c r="BQ313" s="400"/>
      <c r="BR313" s="400"/>
      <c r="BS313" s="400"/>
      <c r="BT313" s="400"/>
      <c r="BU313" s="400"/>
      <c r="BV313" s="400"/>
      <c r="BW313" s="400"/>
      <c r="BX313" s="400"/>
      <c r="BY313" s="400"/>
      <c r="BZ313" s="400"/>
      <c r="CA313" s="400"/>
      <c r="CB313" s="400"/>
      <c r="CC313" s="400"/>
      <c r="CD313" s="400"/>
      <c r="CE313" s="400"/>
      <c r="CF313" s="400"/>
      <c r="CG313" s="400"/>
      <c r="CH313" s="400"/>
      <c r="CI313" s="400"/>
      <c r="CJ313" s="400"/>
      <c r="CK313" s="400"/>
      <c r="CL313" s="400"/>
      <c r="CM313" s="400"/>
      <c r="CN313" s="400"/>
      <c r="CO313" s="400"/>
      <c r="CP313" s="400"/>
      <c r="CQ313" s="400"/>
      <c r="CR313" s="400"/>
      <c r="CS313" s="400"/>
      <c r="CT313" s="400"/>
      <c r="CU313" s="400"/>
      <c r="CV313" s="400"/>
      <c r="CW313" s="400"/>
      <c r="CX313" s="400"/>
      <c r="CY313" s="400"/>
    </row>
    <row r="314" spans="1:103">
      <c r="A314" s="348"/>
      <c r="B314" s="360" t="s">
        <v>1046</v>
      </c>
      <c r="C314" s="348"/>
      <c r="D314" s="348"/>
      <c r="E314" s="348"/>
      <c r="F314" s="348"/>
      <c r="G314" s="361" t="str">
        <f t="shared" si="1094"/>
        <v/>
      </c>
      <c r="H314" s="361" t="str">
        <f t="shared" si="1095"/>
        <v/>
      </c>
      <c r="I314" s="397"/>
      <c r="J314" s="348"/>
      <c r="K314" s="348"/>
      <c r="L314" s="348"/>
      <c r="M314" s="348"/>
      <c r="N314" s="400"/>
      <c r="O314" s="400"/>
      <c r="P314" s="400"/>
      <c r="Q314" s="400"/>
      <c r="R314" s="400"/>
      <c r="S314" s="400"/>
      <c r="T314" s="400"/>
      <c r="U314" s="400"/>
      <c r="V314" s="400"/>
      <c r="W314" s="400"/>
      <c r="X314" s="400"/>
      <c r="Y314" s="400"/>
      <c r="Z314" s="400"/>
      <c r="AA314" s="400"/>
      <c r="AB314" s="400"/>
      <c r="AC314" s="400"/>
      <c r="AD314" s="400"/>
      <c r="AE314" s="400"/>
      <c r="AF314" s="400"/>
      <c r="AG314" s="400"/>
      <c r="AH314" s="400"/>
      <c r="AI314" s="400"/>
      <c r="AJ314" s="400"/>
      <c r="AK314" s="400"/>
      <c r="AL314" s="400"/>
      <c r="AM314" s="400"/>
      <c r="AN314" s="400"/>
      <c r="AO314" s="400"/>
      <c r="AP314" s="400"/>
      <c r="AQ314" s="400"/>
      <c r="AR314" s="400"/>
      <c r="AS314" s="400"/>
      <c r="AT314" s="400"/>
      <c r="AU314" s="400"/>
      <c r="AV314" s="400"/>
      <c r="AW314" s="400"/>
      <c r="AX314" s="400"/>
      <c r="AY314" s="400"/>
      <c r="AZ314" s="400"/>
      <c r="BA314" s="400"/>
      <c r="BB314" s="400"/>
      <c r="BC314" s="400"/>
      <c r="BD314" s="400"/>
      <c r="BE314" s="400"/>
      <c r="BF314" s="400"/>
      <c r="BG314" s="400"/>
      <c r="BH314" s="400"/>
      <c r="BI314" s="400"/>
      <c r="BJ314" s="400"/>
      <c r="BK314" s="400"/>
      <c r="BL314" s="400"/>
      <c r="BM314" s="400"/>
      <c r="BN314" s="400"/>
      <c r="BO314" s="400"/>
      <c r="BP314" s="400"/>
      <c r="BQ314" s="400"/>
      <c r="BR314" s="400"/>
      <c r="BS314" s="400"/>
      <c r="BT314" s="400"/>
      <c r="BU314" s="400"/>
      <c r="BV314" s="400"/>
      <c r="BW314" s="400"/>
      <c r="BX314" s="400"/>
      <c r="BY314" s="400"/>
      <c r="BZ314" s="400"/>
      <c r="CA314" s="400"/>
      <c r="CB314" s="400"/>
      <c r="CC314" s="400"/>
      <c r="CD314" s="400"/>
      <c r="CE314" s="400"/>
      <c r="CF314" s="400"/>
      <c r="CG314" s="400"/>
      <c r="CH314" s="400"/>
      <c r="CI314" s="400"/>
      <c r="CJ314" s="400"/>
      <c r="CK314" s="400"/>
      <c r="CL314" s="400"/>
      <c r="CM314" s="400"/>
      <c r="CN314" s="400"/>
      <c r="CO314" s="400"/>
      <c r="CP314" s="400"/>
      <c r="CQ314" s="400"/>
      <c r="CR314" s="400"/>
      <c r="CS314" s="400"/>
      <c r="CT314" s="400"/>
      <c r="CU314" s="400"/>
      <c r="CV314" s="400"/>
      <c r="CW314" s="400"/>
      <c r="CX314" s="400"/>
      <c r="CY314" s="400"/>
    </row>
    <row r="315" spans="1:103">
      <c r="A315" s="348"/>
      <c r="B315" s="360" t="s">
        <v>1047</v>
      </c>
      <c r="C315" s="348"/>
      <c r="D315" s="348"/>
      <c r="E315" s="348"/>
      <c r="F315" s="348"/>
      <c r="G315" s="361" t="str">
        <f t="shared" si="1094"/>
        <v/>
      </c>
      <c r="H315" s="361" t="str">
        <f t="shared" si="1095"/>
        <v/>
      </c>
      <c r="I315" s="397"/>
      <c r="J315" s="348"/>
      <c r="K315" s="348"/>
      <c r="L315" s="348"/>
      <c r="M315" s="348"/>
      <c r="N315" s="400"/>
      <c r="O315" s="400"/>
      <c r="P315" s="400"/>
      <c r="Q315" s="400"/>
      <c r="R315" s="400"/>
      <c r="S315" s="400"/>
      <c r="T315" s="400"/>
      <c r="U315" s="400"/>
      <c r="V315" s="400"/>
      <c r="W315" s="400"/>
      <c r="X315" s="400"/>
      <c r="Y315" s="400"/>
      <c r="Z315" s="400"/>
      <c r="AA315" s="400"/>
      <c r="AB315" s="400"/>
      <c r="AC315" s="400"/>
      <c r="AD315" s="400"/>
      <c r="AE315" s="400"/>
      <c r="AF315" s="400"/>
      <c r="AG315" s="400"/>
      <c r="AH315" s="400"/>
      <c r="AI315" s="400"/>
      <c r="AJ315" s="400"/>
      <c r="AK315" s="400"/>
      <c r="AL315" s="400"/>
      <c r="AM315" s="400"/>
      <c r="AN315" s="400"/>
      <c r="AO315" s="400"/>
      <c r="AP315" s="400"/>
      <c r="AQ315" s="400"/>
      <c r="AR315" s="400"/>
      <c r="AS315" s="400"/>
      <c r="AT315" s="400"/>
      <c r="AU315" s="400"/>
      <c r="AV315" s="400"/>
      <c r="AW315" s="400"/>
      <c r="AX315" s="400"/>
      <c r="AY315" s="400"/>
      <c r="AZ315" s="400"/>
      <c r="BA315" s="400"/>
      <c r="BB315" s="400"/>
      <c r="BC315" s="400"/>
      <c r="BD315" s="400"/>
      <c r="BE315" s="400"/>
      <c r="BF315" s="400"/>
      <c r="BG315" s="400"/>
      <c r="BH315" s="400"/>
      <c r="BI315" s="400"/>
      <c r="BJ315" s="400"/>
      <c r="BK315" s="400"/>
      <c r="BL315" s="400"/>
      <c r="BM315" s="400"/>
      <c r="BN315" s="400"/>
      <c r="BO315" s="400"/>
      <c r="BP315" s="400"/>
      <c r="BQ315" s="400"/>
      <c r="BR315" s="400"/>
      <c r="BS315" s="400"/>
      <c r="BT315" s="400"/>
      <c r="BU315" s="400"/>
      <c r="BV315" s="400"/>
      <c r="BW315" s="400"/>
      <c r="BX315" s="400"/>
      <c r="BY315" s="400"/>
      <c r="BZ315" s="400"/>
      <c r="CA315" s="400"/>
      <c r="CB315" s="400"/>
      <c r="CC315" s="400"/>
      <c r="CD315" s="400"/>
      <c r="CE315" s="400"/>
      <c r="CF315" s="400"/>
      <c r="CG315" s="400"/>
      <c r="CH315" s="400"/>
      <c r="CI315" s="400"/>
      <c r="CJ315" s="400"/>
      <c r="CK315" s="400"/>
      <c r="CL315" s="400"/>
      <c r="CM315" s="400"/>
      <c r="CN315" s="400"/>
      <c r="CO315" s="400"/>
      <c r="CP315" s="400"/>
      <c r="CQ315" s="400"/>
      <c r="CR315" s="400"/>
      <c r="CS315" s="400"/>
      <c r="CT315" s="400"/>
      <c r="CU315" s="400"/>
      <c r="CV315" s="400"/>
      <c r="CW315" s="400"/>
      <c r="CX315" s="400"/>
      <c r="CY315" s="400"/>
    </row>
    <row r="316" spans="1:103">
      <c r="A316" s="348"/>
      <c r="B316" s="360" t="s">
        <v>1048</v>
      </c>
      <c r="C316" s="348"/>
      <c r="D316" s="348"/>
      <c r="E316" s="348"/>
      <c r="F316" s="348"/>
      <c r="G316" s="361" t="str">
        <f t="shared" si="1094"/>
        <v/>
      </c>
      <c r="H316" s="361" t="str">
        <f t="shared" si="1095"/>
        <v/>
      </c>
      <c r="I316" s="397"/>
      <c r="J316" s="348"/>
      <c r="K316" s="348"/>
      <c r="L316" s="348"/>
      <c r="M316" s="348"/>
      <c r="N316" s="400"/>
      <c r="O316" s="400"/>
      <c r="P316" s="400"/>
      <c r="Q316" s="400"/>
      <c r="R316" s="400"/>
      <c r="S316" s="400"/>
      <c r="T316" s="400"/>
      <c r="U316" s="400"/>
      <c r="V316" s="400"/>
      <c r="W316" s="400"/>
      <c r="X316" s="400"/>
      <c r="Y316" s="400"/>
      <c r="Z316" s="400"/>
      <c r="AA316" s="400"/>
      <c r="AB316" s="400"/>
      <c r="AC316" s="400"/>
      <c r="AD316" s="400"/>
      <c r="AE316" s="400"/>
      <c r="AF316" s="400"/>
      <c r="AG316" s="400"/>
      <c r="AH316" s="400"/>
      <c r="AI316" s="400"/>
      <c r="AJ316" s="400"/>
      <c r="AK316" s="400"/>
      <c r="AL316" s="400"/>
      <c r="AM316" s="400"/>
      <c r="AN316" s="400"/>
      <c r="AO316" s="400"/>
      <c r="AP316" s="400"/>
      <c r="AQ316" s="400"/>
      <c r="AR316" s="400"/>
      <c r="AS316" s="400"/>
      <c r="AT316" s="400"/>
      <c r="AU316" s="400"/>
      <c r="AV316" s="400"/>
      <c r="AW316" s="400"/>
      <c r="AX316" s="400"/>
      <c r="AY316" s="400"/>
      <c r="AZ316" s="400"/>
      <c r="BA316" s="400"/>
      <c r="BB316" s="400"/>
      <c r="BC316" s="400"/>
      <c r="BD316" s="400"/>
      <c r="BE316" s="400"/>
      <c r="BF316" s="400"/>
      <c r="BG316" s="400"/>
      <c r="BH316" s="400"/>
      <c r="BI316" s="400"/>
      <c r="BJ316" s="400"/>
      <c r="BK316" s="400"/>
      <c r="BL316" s="400"/>
      <c r="BM316" s="400"/>
      <c r="BN316" s="400"/>
      <c r="BO316" s="400"/>
      <c r="BP316" s="400"/>
      <c r="BQ316" s="400"/>
      <c r="BR316" s="400"/>
      <c r="BS316" s="400"/>
      <c r="BT316" s="400"/>
      <c r="BU316" s="400"/>
      <c r="BV316" s="400"/>
      <c r="BW316" s="400"/>
      <c r="BX316" s="400"/>
      <c r="BY316" s="400"/>
      <c r="BZ316" s="400"/>
      <c r="CA316" s="400"/>
      <c r="CB316" s="400"/>
      <c r="CC316" s="400"/>
      <c r="CD316" s="400"/>
      <c r="CE316" s="400"/>
      <c r="CF316" s="400"/>
      <c r="CG316" s="400"/>
      <c r="CH316" s="400"/>
      <c r="CI316" s="400"/>
      <c r="CJ316" s="400"/>
      <c r="CK316" s="400"/>
      <c r="CL316" s="400"/>
      <c r="CM316" s="400"/>
      <c r="CN316" s="400"/>
      <c r="CO316" s="400"/>
      <c r="CP316" s="400"/>
      <c r="CQ316" s="400"/>
      <c r="CR316" s="400"/>
      <c r="CS316" s="400"/>
      <c r="CT316" s="400"/>
      <c r="CU316" s="400"/>
      <c r="CV316" s="400"/>
      <c r="CW316" s="400"/>
      <c r="CX316" s="400"/>
      <c r="CY316" s="400"/>
    </row>
    <row r="317" spans="1:103">
      <c r="A317" s="348"/>
      <c r="B317" s="360" t="s">
        <v>1049</v>
      </c>
      <c r="C317" s="348"/>
      <c r="D317" s="348"/>
      <c r="E317" s="348"/>
      <c r="F317" s="348"/>
      <c r="G317" s="361" t="str">
        <f t="shared" si="1094"/>
        <v/>
      </c>
      <c r="H317" s="361" t="str">
        <f t="shared" si="1095"/>
        <v/>
      </c>
      <c r="I317" s="397"/>
      <c r="J317" s="348"/>
      <c r="K317" s="348"/>
      <c r="L317" s="348"/>
      <c r="M317" s="348"/>
      <c r="N317" s="400"/>
      <c r="O317" s="400"/>
      <c r="P317" s="400"/>
      <c r="Q317" s="400"/>
      <c r="R317" s="400"/>
      <c r="S317" s="400"/>
      <c r="T317" s="400"/>
      <c r="U317" s="400"/>
      <c r="V317" s="400"/>
      <c r="W317" s="400"/>
      <c r="X317" s="400"/>
      <c r="Y317" s="400"/>
      <c r="Z317" s="400"/>
      <c r="AA317" s="400"/>
      <c r="AB317" s="400"/>
      <c r="AC317" s="400"/>
      <c r="AD317" s="400"/>
      <c r="AE317" s="400"/>
      <c r="AF317" s="400"/>
      <c r="AG317" s="400"/>
      <c r="AH317" s="400"/>
      <c r="AI317" s="400"/>
      <c r="AJ317" s="400"/>
      <c r="AK317" s="400"/>
      <c r="AL317" s="400"/>
      <c r="AM317" s="400"/>
      <c r="AN317" s="400"/>
      <c r="AO317" s="400"/>
      <c r="AP317" s="400"/>
      <c r="AQ317" s="400"/>
      <c r="AR317" s="400"/>
      <c r="AS317" s="400"/>
      <c r="AT317" s="400"/>
      <c r="AU317" s="400"/>
      <c r="AV317" s="400"/>
      <c r="AW317" s="400"/>
      <c r="AX317" s="400"/>
      <c r="AY317" s="400"/>
      <c r="AZ317" s="400"/>
      <c r="BA317" s="400"/>
      <c r="BB317" s="400"/>
      <c r="BC317" s="400"/>
      <c r="BD317" s="400"/>
      <c r="BE317" s="400"/>
      <c r="BF317" s="400"/>
      <c r="BG317" s="400"/>
      <c r="BH317" s="400"/>
      <c r="BI317" s="400"/>
      <c r="BJ317" s="400"/>
      <c r="BK317" s="400"/>
      <c r="BL317" s="400"/>
      <c r="BM317" s="400"/>
      <c r="BN317" s="400"/>
      <c r="BO317" s="400"/>
      <c r="BP317" s="400"/>
      <c r="BQ317" s="400"/>
      <c r="BR317" s="400"/>
      <c r="BS317" s="400"/>
      <c r="BT317" s="400"/>
      <c r="BU317" s="400"/>
      <c r="BV317" s="400"/>
      <c r="BW317" s="400"/>
      <c r="BX317" s="400"/>
      <c r="BY317" s="400"/>
      <c r="BZ317" s="400"/>
      <c r="CA317" s="400"/>
      <c r="CB317" s="400"/>
      <c r="CC317" s="400"/>
      <c r="CD317" s="400"/>
      <c r="CE317" s="400"/>
      <c r="CF317" s="400"/>
      <c r="CG317" s="400"/>
      <c r="CH317" s="400"/>
      <c r="CI317" s="400"/>
      <c r="CJ317" s="400"/>
      <c r="CK317" s="400"/>
      <c r="CL317" s="400"/>
      <c r="CM317" s="400"/>
      <c r="CN317" s="400"/>
      <c r="CO317" s="400"/>
      <c r="CP317" s="400"/>
      <c r="CQ317" s="400"/>
      <c r="CR317" s="400"/>
      <c r="CS317" s="400"/>
      <c r="CT317" s="400"/>
      <c r="CU317" s="400"/>
      <c r="CV317" s="400"/>
      <c r="CW317" s="400"/>
      <c r="CX317" s="400"/>
      <c r="CY317" s="400"/>
    </row>
    <row r="318" spans="1:103">
      <c r="A318" s="348"/>
      <c r="B318" s="360" t="s">
        <v>1050</v>
      </c>
      <c r="C318" s="348"/>
      <c r="D318" s="348"/>
      <c r="E318" s="348"/>
      <c r="F318" s="348"/>
      <c r="G318" s="361" t="str">
        <f t="shared" si="1094"/>
        <v/>
      </c>
      <c r="H318" s="361" t="str">
        <f t="shared" si="1095"/>
        <v/>
      </c>
      <c r="I318" s="397"/>
      <c r="J318" s="348"/>
      <c r="K318" s="348"/>
      <c r="L318" s="348"/>
      <c r="M318" s="348"/>
      <c r="N318" s="400"/>
      <c r="O318" s="400"/>
      <c r="P318" s="400"/>
      <c r="Q318" s="400"/>
      <c r="R318" s="400"/>
      <c r="S318" s="400"/>
      <c r="T318" s="400"/>
      <c r="U318" s="400"/>
      <c r="V318" s="400"/>
      <c r="W318" s="400"/>
      <c r="X318" s="400"/>
      <c r="Y318" s="400"/>
      <c r="Z318" s="400"/>
      <c r="AA318" s="400"/>
      <c r="AB318" s="400"/>
      <c r="AC318" s="400"/>
      <c r="AD318" s="400"/>
      <c r="AE318" s="400"/>
      <c r="AF318" s="400"/>
      <c r="AG318" s="400"/>
      <c r="AH318" s="400"/>
      <c r="AI318" s="400"/>
      <c r="AJ318" s="400"/>
      <c r="AK318" s="400"/>
      <c r="AL318" s="400"/>
      <c r="AM318" s="400"/>
      <c r="AN318" s="400"/>
      <c r="AO318" s="400"/>
      <c r="AP318" s="400"/>
      <c r="AQ318" s="400"/>
      <c r="AR318" s="400"/>
      <c r="AS318" s="400"/>
      <c r="AT318" s="400"/>
      <c r="AU318" s="400"/>
      <c r="AV318" s="400"/>
      <c r="AW318" s="400"/>
      <c r="AX318" s="400"/>
      <c r="AY318" s="400"/>
      <c r="AZ318" s="400"/>
      <c r="BA318" s="400"/>
      <c r="BB318" s="400"/>
      <c r="BC318" s="400"/>
      <c r="BD318" s="400"/>
      <c r="BE318" s="400"/>
      <c r="BF318" s="400"/>
      <c r="BG318" s="400"/>
      <c r="BH318" s="400"/>
      <c r="BI318" s="400"/>
      <c r="BJ318" s="400"/>
      <c r="BK318" s="400"/>
      <c r="BL318" s="400"/>
      <c r="BM318" s="400"/>
      <c r="BN318" s="400"/>
      <c r="BO318" s="400"/>
      <c r="BP318" s="400"/>
      <c r="BQ318" s="400"/>
      <c r="BR318" s="400"/>
      <c r="BS318" s="400"/>
      <c r="BT318" s="400"/>
      <c r="BU318" s="400"/>
      <c r="BV318" s="400"/>
      <c r="BW318" s="400"/>
      <c r="BX318" s="400"/>
      <c r="BY318" s="400"/>
      <c r="BZ318" s="400"/>
      <c r="CA318" s="400"/>
      <c r="CB318" s="400"/>
      <c r="CC318" s="400"/>
      <c r="CD318" s="400"/>
      <c r="CE318" s="400"/>
      <c r="CF318" s="400"/>
      <c r="CG318" s="400"/>
      <c r="CH318" s="400"/>
      <c r="CI318" s="400"/>
      <c r="CJ318" s="400"/>
      <c r="CK318" s="400"/>
      <c r="CL318" s="400"/>
      <c r="CM318" s="400"/>
      <c r="CN318" s="400"/>
      <c r="CO318" s="400"/>
      <c r="CP318" s="400"/>
      <c r="CQ318" s="400"/>
      <c r="CR318" s="400"/>
      <c r="CS318" s="400"/>
      <c r="CT318" s="400"/>
      <c r="CU318" s="400"/>
      <c r="CV318" s="400"/>
      <c r="CW318" s="400"/>
      <c r="CX318" s="400"/>
      <c r="CY318" s="400"/>
    </row>
    <row r="319" spans="1:103">
      <c r="A319" s="348"/>
      <c r="B319" s="360" t="s">
        <v>1051</v>
      </c>
      <c r="C319" s="348"/>
      <c r="D319" s="348"/>
      <c r="E319" s="348"/>
      <c r="F319" s="348"/>
      <c r="G319" s="361" t="str">
        <f t="shared" si="1094"/>
        <v/>
      </c>
      <c r="H319" s="361" t="str">
        <f t="shared" si="1095"/>
        <v/>
      </c>
      <c r="I319" s="397"/>
      <c r="J319" s="348"/>
      <c r="K319" s="348"/>
      <c r="L319" s="348"/>
      <c r="M319" s="348"/>
      <c r="N319" s="400"/>
      <c r="O319" s="400"/>
      <c r="P319" s="400"/>
      <c r="Q319" s="400"/>
      <c r="R319" s="400"/>
      <c r="S319" s="400"/>
      <c r="T319" s="400"/>
      <c r="U319" s="400"/>
      <c r="V319" s="400"/>
      <c r="W319" s="400"/>
      <c r="X319" s="400"/>
      <c r="Y319" s="400"/>
      <c r="Z319" s="400"/>
      <c r="AA319" s="400"/>
      <c r="AB319" s="400"/>
      <c r="AC319" s="400"/>
      <c r="AD319" s="400"/>
      <c r="AE319" s="400"/>
      <c r="AF319" s="400"/>
      <c r="AG319" s="400"/>
      <c r="AH319" s="400"/>
      <c r="AI319" s="400"/>
      <c r="AJ319" s="400"/>
      <c r="AK319" s="400"/>
      <c r="AL319" s="400"/>
      <c r="AM319" s="400"/>
      <c r="AN319" s="400"/>
      <c r="AO319" s="400"/>
      <c r="AP319" s="400"/>
      <c r="AQ319" s="400"/>
      <c r="AR319" s="400"/>
      <c r="AS319" s="400"/>
      <c r="AT319" s="400"/>
      <c r="AU319" s="400"/>
      <c r="AV319" s="400"/>
      <c r="AW319" s="400"/>
      <c r="AX319" s="400"/>
      <c r="AY319" s="400"/>
      <c r="AZ319" s="400"/>
      <c r="BA319" s="400"/>
      <c r="BB319" s="400"/>
      <c r="BC319" s="400"/>
      <c r="BD319" s="400"/>
      <c r="BE319" s="400"/>
      <c r="BF319" s="400"/>
      <c r="BG319" s="400"/>
      <c r="BH319" s="400"/>
      <c r="BI319" s="400"/>
      <c r="BJ319" s="400"/>
      <c r="BK319" s="400"/>
      <c r="BL319" s="400"/>
      <c r="BM319" s="400"/>
      <c r="BN319" s="400"/>
      <c r="BO319" s="400"/>
      <c r="BP319" s="400"/>
      <c r="BQ319" s="400"/>
      <c r="BR319" s="400"/>
      <c r="BS319" s="400"/>
      <c r="BT319" s="400"/>
      <c r="BU319" s="400"/>
      <c r="BV319" s="400"/>
      <c r="BW319" s="400"/>
      <c r="BX319" s="400"/>
      <c r="BY319" s="400"/>
      <c r="BZ319" s="400"/>
      <c r="CA319" s="400"/>
      <c r="CB319" s="400"/>
      <c r="CC319" s="400"/>
      <c r="CD319" s="400"/>
      <c r="CE319" s="400"/>
      <c r="CF319" s="400"/>
      <c r="CG319" s="400"/>
      <c r="CH319" s="400"/>
      <c r="CI319" s="400"/>
      <c r="CJ319" s="400"/>
      <c r="CK319" s="400"/>
      <c r="CL319" s="400"/>
      <c r="CM319" s="400"/>
      <c r="CN319" s="400"/>
      <c r="CO319" s="400"/>
      <c r="CP319" s="400"/>
      <c r="CQ319" s="400"/>
      <c r="CR319" s="400"/>
      <c r="CS319" s="400"/>
      <c r="CT319" s="400"/>
      <c r="CU319" s="400"/>
      <c r="CV319" s="400"/>
      <c r="CW319" s="400"/>
      <c r="CX319" s="400"/>
      <c r="CY319" s="400"/>
    </row>
    <row r="320" spans="1:103">
      <c r="A320" s="348"/>
      <c r="B320" s="360" t="s">
        <v>1052</v>
      </c>
      <c r="C320" s="348"/>
      <c r="D320" s="348"/>
      <c r="E320" s="348"/>
      <c r="F320" s="348"/>
      <c r="G320" s="361" t="str">
        <f t="shared" si="1094"/>
        <v/>
      </c>
      <c r="H320" s="361" t="str">
        <f t="shared" si="1095"/>
        <v/>
      </c>
      <c r="I320" s="397"/>
      <c r="J320" s="348"/>
      <c r="K320" s="348"/>
      <c r="L320" s="348"/>
      <c r="M320" s="348"/>
      <c r="N320" s="400"/>
      <c r="O320" s="400"/>
      <c r="P320" s="400"/>
      <c r="Q320" s="400"/>
      <c r="R320" s="400"/>
      <c r="S320" s="400"/>
      <c r="T320" s="400"/>
      <c r="U320" s="400"/>
      <c r="V320" s="400"/>
      <c r="W320" s="400"/>
      <c r="X320" s="400"/>
      <c r="Y320" s="400"/>
      <c r="Z320" s="400"/>
      <c r="AA320" s="400"/>
      <c r="AB320" s="400"/>
      <c r="AC320" s="400"/>
      <c r="AD320" s="400"/>
      <c r="AE320" s="400"/>
      <c r="AF320" s="400"/>
      <c r="AG320" s="400"/>
      <c r="AH320" s="400"/>
      <c r="AI320" s="400"/>
      <c r="AJ320" s="400"/>
      <c r="AK320" s="400"/>
      <c r="AL320" s="400"/>
      <c r="AM320" s="400"/>
      <c r="AN320" s="400"/>
      <c r="AO320" s="400"/>
      <c r="AP320" s="400"/>
      <c r="AQ320" s="400"/>
      <c r="AR320" s="400"/>
      <c r="AS320" s="400"/>
      <c r="AT320" s="400"/>
      <c r="AU320" s="400"/>
      <c r="AV320" s="400"/>
      <c r="AW320" s="400"/>
      <c r="AX320" s="400"/>
      <c r="AY320" s="400"/>
      <c r="AZ320" s="400"/>
      <c r="BA320" s="400"/>
      <c r="BB320" s="400"/>
      <c r="BC320" s="400"/>
      <c r="BD320" s="400"/>
      <c r="BE320" s="400"/>
      <c r="BF320" s="400"/>
      <c r="BG320" s="400"/>
      <c r="BH320" s="400"/>
      <c r="BI320" s="400"/>
      <c r="BJ320" s="400"/>
      <c r="BK320" s="400"/>
      <c r="BL320" s="400"/>
      <c r="BM320" s="400"/>
      <c r="BN320" s="400"/>
      <c r="BO320" s="400"/>
      <c r="BP320" s="400"/>
      <c r="BQ320" s="400"/>
      <c r="BR320" s="400"/>
      <c r="BS320" s="400"/>
      <c r="BT320" s="400"/>
      <c r="BU320" s="400"/>
      <c r="BV320" s="400"/>
      <c r="BW320" s="400"/>
      <c r="BX320" s="400"/>
      <c r="BY320" s="400"/>
      <c r="BZ320" s="400"/>
      <c r="CA320" s="400"/>
      <c r="CB320" s="400"/>
      <c r="CC320" s="400"/>
      <c r="CD320" s="400"/>
      <c r="CE320" s="400"/>
      <c r="CF320" s="400"/>
      <c r="CG320" s="400"/>
      <c r="CH320" s="400"/>
      <c r="CI320" s="400"/>
      <c r="CJ320" s="400"/>
      <c r="CK320" s="400"/>
      <c r="CL320" s="400"/>
      <c r="CM320" s="400"/>
      <c r="CN320" s="400"/>
      <c r="CO320" s="400"/>
      <c r="CP320" s="400"/>
      <c r="CQ320" s="400"/>
      <c r="CR320" s="400"/>
      <c r="CS320" s="400"/>
      <c r="CT320" s="400"/>
      <c r="CU320" s="400"/>
      <c r="CV320" s="400"/>
      <c r="CW320" s="400"/>
      <c r="CX320" s="400"/>
      <c r="CY320" s="400"/>
    </row>
    <row r="321" spans="1:103">
      <c r="A321" s="348"/>
      <c r="B321" s="360" t="s">
        <v>1053</v>
      </c>
      <c r="C321" s="348"/>
      <c r="D321" s="348"/>
      <c r="E321" s="348"/>
      <c r="F321" s="348"/>
      <c r="G321" s="361" t="str">
        <f t="shared" si="1094"/>
        <v/>
      </c>
      <c r="H321" s="361" t="str">
        <f t="shared" si="1095"/>
        <v/>
      </c>
      <c r="I321" s="397"/>
      <c r="J321" s="348"/>
      <c r="K321" s="348"/>
      <c r="L321" s="348"/>
      <c r="M321" s="348"/>
      <c r="N321" s="400"/>
      <c r="O321" s="400"/>
      <c r="P321" s="400"/>
      <c r="Q321" s="400"/>
      <c r="R321" s="400"/>
      <c r="S321" s="400"/>
      <c r="T321" s="400"/>
      <c r="U321" s="400"/>
      <c r="V321" s="400"/>
      <c r="W321" s="400"/>
      <c r="X321" s="400"/>
      <c r="Y321" s="400"/>
      <c r="Z321" s="400"/>
      <c r="AA321" s="400"/>
      <c r="AB321" s="400"/>
      <c r="AC321" s="400"/>
      <c r="AD321" s="400"/>
      <c r="AE321" s="400"/>
      <c r="AF321" s="400"/>
      <c r="AG321" s="400"/>
      <c r="AH321" s="400"/>
      <c r="AI321" s="400"/>
      <c r="AJ321" s="400"/>
      <c r="AK321" s="400"/>
      <c r="AL321" s="400"/>
      <c r="AM321" s="400"/>
      <c r="AN321" s="400"/>
      <c r="AO321" s="400"/>
      <c r="AP321" s="400"/>
      <c r="AQ321" s="400"/>
      <c r="AR321" s="400"/>
      <c r="AS321" s="400"/>
      <c r="AT321" s="400"/>
      <c r="AU321" s="400"/>
      <c r="AV321" s="400"/>
      <c r="AW321" s="400"/>
      <c r="AX321" s="400"/>
      <c r="AY321" s="400"/>
      <c r="AZ321" s="400"/>
      <c r="BA321" s="400"/>
      <c r="BB321" s="400"/>
      <c r="BC321" s="400"/>
      <c r="BD321" s="400"/>
      <c r="BE321" s="400"/>
      <c r="BF321" s="400"/>
      <c r="BG321" s="400"/>
      <c r="BH321" s="400"/>
      <c r="BI321" s="400"/>
      <c r="BJ321" s="400"/>
      <c r="BK321" s="400"/>
      <c r="BL321" s="400"/>
      <c r="BM321" s="400"/>
      <c r="BN321" s="400"/>
      <c r="BO321" s="400"/>
      <c r="BP321" s="400"/>
      <c r="BQ321" s="400"/>
      <c r="BR321" s="400"/>
      <c r="BS321" s="400"/>
      <c r="BT321" s="400"/>
      <c r="BU321" s="400"/>
      <c r="BV321" s="400"/>
      <c r="BW321" s="400"/>
      <c r="BX321" s="400"/>
      <c r="BY321" s="400"/>
      <c r="BZ321" s="400"/>
      <c r="CA321" s="400"/>
      <c r="CB321" s="400"/>
      <c r="CC321" s="400"/>
      <c r="CD321" s="400"/>
      <c r="CE321" s="400"/>
      <c r="CF321" s="400"/>
      <c r="CG321" s="400"/>
      <c r="CH321" s="400"/>
      <c r="CI321" s="400"/>
      <c r="CJ321" s="400"/>
      <c r="CK321" s="400"/>
      <c r="CL321" s="400"/>
      <c r="CM321" s="400"/>
      <c r="CN321" s="400"/>
      <c r="CO321" s="400"/>
      <c r="CP321" s="400"/>
      <c r="CQ321" s="400"/>
      <c r="CR321" s="400"/>
      <c r="CS321" s="400"/>
      <c r="CT321" s="400"/>
      <c r="CU321" s="400"/>
      <c r="CV321" s="400"/>
      <c r="CW321" s="400"/>
      <c r="CX321" s="400"/>
      <c r="CY321" s="400"/>
    </row>
    <row r="322" spans="1:103">
      <c r="A322" s="348"/>
      <c r="B322" s="360" t="s">
        <v>1054</v>
      </c>
      <c r="C322" s="348"/>
      <c r="D322" s="348"/>
      <c r="E322" s="348"/>
      <c r="F322" s="348"/>
      <c r="G322" s="361" t="str">
        <f t="shared" si="1094"/>
        <v/>
      </c>
      <c r="H322" s="361" t="str">
        <f t="shared" si="1095"/>
        <v/>
      </c>
      <c r="I322" s="397"/>
      <c r="J322" s="348"/>
      <c r="K322" s="348"/>
      <c r="L322" s="348"/>
      <c r="M322" s="348"/>
      <c r="N322" s="400"/>
      <c r="O322" s="400"/>
      <c r="P322" s="400"/>
      <c r="Q322" s="400"/>
      <c r="R322" s="400"/>
      <c r="S322" s="400"/>
      <c r="T322" s="400"/>
      <c r="U322" s="400"/>
      <c r="V322" s="400"/>
      <c r="W322" s="400"/>
      <c r="X322" s="400"/>
      <c r="Y322" s="400"/>
      <c r="Z322" s="400"/>
      <c r="AA322" s="400"/>
      <c r="AB322" s="400"/>
      <c r="AC322" s="400"/>
      <c r="AD322" s="400"/>
      <c r="AE322" s="400"/>
      <c r="AF322" s="400"/>
      <c r="AG322" s="400"/>
      <c r="AH322" s="400"/>
      <c r="AI322" s="400"/>
      <c r="AJ322" s="400"/>
      <c r="AK322" s="400"/>
      <c r="AL322" s="400"/>
      <c r="AM322" s="400"/>
      <c r="AN322" s="400"/>
      <c r="AO322" s="400"/>
      <c r="AP322" s="400"/>
      <c r="AQ322" s="400"/>
      <c r="AR322" s="400"/>
      <c r="AS322" s="400"/>
      <c r="AT322" s="400"/>
      <c r="AU322" s="400"/>
      <c r="AV322" s="400"/>
      <c r="AW322" s="400"/>
      <c r="AX322" s="400"/>
      <c r="AY322" s="400"/>
      <c r="AZ322" s="400"/>
      <c r="BA322" s="400"/>
      <c r="BB322" s="400"/>
      <c r="BC322" s="400"/>
      <c r="BD322" s="400"/>
      <c r="BE322" s="400"/>
      <c r="BF322" s="400"/>
      <c r="BG322" s="400"/>
      <c r="BH322" s="400"/>
      <c r="BI322" s="400"/>
      <c r="BJ322" s="400"/>
      <c r="BK322" s="400"/>
      <c r="BL322" s="400"/>
      <c r="BM322" s="400"/>
      <c r="BN322" s="400"/>
      <c r="BO322" s="400"/>
      <c r="BP322" s="400"/>
      <c r="BQ322" s="400"/>
      <c r="BR322" s="400"/>
      <c r="BS322" s="400"/>
      <c r="BT322" s="400"/>
      <c r="BU322" s="400"/>
      <c r="BV322" s="400"/>
      <c r="BW322" s="400"/>
      <c r="BX322" s="400"/>
      <c r="BY322" s="400"/>
      <c r="BZ322" s="400"/>
      <c r="CA322" s="400"/>
      <c r="CB322" s="400"/>
      <c r="CC322" s="400"/>
      <c r="CD322" s="400"/>
      <c r="CE322" s="400"/>
      <c r="CF322" s="400"/>
      <c r="CG322" s="400"/>
      <c r="CH322" s="400"/>
      <c r="CI322" s="400"/>
      <c r="CJ322" s="400"/>
      <c r="CK322" s="400"/>
      <c r="CL322" s="400"/>
      <c r="CM322" s="400"/>
      <c r="CN322" s="400"/>
      <c r="CO322" s="400"/>
      <c r="CP322" s="400"/>
      <c r="CQ322" s="400"/>
      <c r="CR322" s="400"/>
      <c r="CS322" s="400"/>
      <c r="CT322" s="400"/>
      <c r="CU322" s="400"/>
      <c r="CV322" s="400"/>
      <c r="CW322" s="400"/>
      <c r="CX322" s="400"/>
      <c r="CY322" s="400"/>
    </row>
    <row r="323" spans="1:103">
      <c r="A323" s="348"/>
      <c r="B323" s="360" t="s">
        <v>1055</v>
      </c>
      <c r="C323" s="348"/>
      <c r="D323" s="348"/>
      <c r="E323" s="348"/>
      <c r="F323" s="348"/>
      <c r="G323" s="361" t="str">
        <f t="shared" si="1094"/>
        <v/>
      </c>
      <c r="H323" s="361" t="str">
        <f t="shared" si="1095"/>
        <v/>
      </c>
      <c r="I323" s="397"/>
      <c r="J323" s="348"/>
      <c r="K323" s="348"/>
      <c r="L323" s="348"/>
      <c r="M323" s="348"/>
      <c r="N323" s="400"/>
      <c r="O323" s="400"/>
      <c r="P323" s="400"/>
      <c r="Q323" s="400"/>
      <c r="R323" s="400"/>
      <c r="S323" s="400"/>
      <c r="T323" s="400"/>
      <c r="U323" s="400"/>
      <c r="V323" s="400"/>
      <c r="W323" s="400"/>
      <c r="X323" s="400"/>
      <c r="Y323" s="400"/>
      <c r="Z323" s="400"/>
      <c r="AA323" s="400"/>
      <c r="AB323" s="400"/>
      <c r="AC323" s="400"/>
      <c r="AD323" s="400"/>
      <c r="AE323" s="400"/>
      <c r="AF323" s="400"/>
      <c r="AG323" s="400"/>
      <c r="AH323" s="400"/>
      <c r="AI323" s="400"/>
      <c r="AJ323" s="400"/>
      <c r="AK323" s="400"/>
      <c r="AL323" s="400"/>
      <c r="AM323" s="400"/>
      <c r="AN323" s="400"/>
      <c r="AO323" s="400"/>
      <c r="AP323" s="400"/>
      <c r="AQ323" s="400"/>
      <c r="AR323" s="400"/>
      <c r="AS323" s="400"/>
      <c r="AT323" s="400"/>
      <c r="AU323" s="400"/>
      <c r="AV323" s="400"/>
      <c r="AW323" s="400"/>
      <c r="AX323" s="400"/>
      <c r="AY323" s="400"/>
      <c r="AZ323" s="400"/>
      <c r="BA323" s="400"/>
      <c r="BB323" s="400"/>
      <c r="BC323" s="400"/>
      <c r="BD323" s="400"/>
      <c r="BE323" s="400"/>
      <c r="BF323" s="400"/>
      <c r="BG323" s="400"/>
      <c r="BH323" s="400"/>
      <c r="BI323" s="400"/>
      <c r="BJ323" s="400"/>
      <c r="BK323" s="400"/>
      <c r="BL323" s="400"/>
      <c r="BM323" s="400"/>
      <c r="BN323" s="400"/>
      <c r="BO323" s="400"/>
      <c r="BP323" s="400"/>
      <c r="BQ323" s="400"/>
      <c r="BR323" s="400"/>
      <c r="BS323" s="400"/>
      <c r="BT323" s="400"/>
      <c r="BU323" s="400"/>
      <c r="BV323" s="400"/>
      <c r="BW323" s="400"/>
      <c r="BX323" s="400"/>
      <c r="BY323" s="400"/>
      <c r="BZ323" s="400"/>
      <c r="CA323" s="400"/>
      <c r="CB323" s="400"/>
      <c r="CC323" s="400"/>
      <c r="CD323" s="400"/>
      <c r="CE323" s="400"/>
      <c r="CF323" s="400"/>
      <c r="CG323" s="400"/>
      <c r="CH323" s="400"/>
      <c r="CI323" s="400"/>
      <c r="CJ323" s="400"/>
      <c r="CK323" s="400"/>
      <c r="CL323" s="400"/>
      <c r="CM323" s="400"/>
      <c r="CN323" s="400"/>
      <c r="CO323" s="400"/>
      <c r="CP323" s="400"/>
      <c r="CQ323" s="400"/>
      <c r="CR323" s="400"/>
      <c r="CS323" s="400"/>
      <c r="CT323" s="400"/>
      <c r="CU323" s="400"/>
      <c r="CV323" s="400"/>
      <c r="CW323" s="400"/>
      <c r="CX323" s="400"/>
      <c r="CY323" s="400"/>
    </row>
    <row r="324" spans="1:103">
      <c r="A324" s="348"/>
      <c r="B324" s="360" t="s">
        <v>1056</v>
      </c>
      <c r="C324" s="348"/>
      <c r="D324" s="348"/>
      <c r="E324" s="348"/>
      <c r="F324" s="348"/>
      <c r="G324" s="361" t="str">
        <f t="shared" si="1094"/>
        <v/>
      </c>
      <c r="H324" s="361" t="str">
        <f t="shared" si="1095"/>
        <v/>
      </c>
      <c r="I324" s="397"/>
      <c r="J324" s="348"/>
      <c r="K324" s="348"/>
      <c r="L324" s="348"/>
      <c r="M324" s="348"/>
      <c r="N324" s="400"/>
      <c r="O324" s="400"/>
      <c r="P324" s="400"/>
      <c r="Q324" s="400"/>
      <c r="R324" s="400"/>
      <c r="S324" s="400"/>
      <c r="T324" s="400"/>
      <c r="U324" s="400"/>
      <c r="V324" s="400"/>
      <c r="W324" s="400"/>
      <c r="X324" s="400"/>
      <c r="Y324" s="400"/>
      <c r="Z324" s="400"/>
      <c r="AA324" s="400"/>
      <c r="AB324" s="400"/>
      <c r="AC324" s="400"/>
      <c r="AD324" s="400"/>
      <c r="AE324" s="400"/>
      <c r="AF324" s="400"/>
      <c r="AG324" s="400"/>
      <c r="AH324" s="400"/>
      <c r="AI324" s="400"/>
      <c r="AJ324" s="400"/>
      <c r="AK324" s="400"/>
      <c r="AL324" s="400"/>
      <c r="AM324" s="400"/>
      <c r="AN324" s="400"/>
      <c r="AO324" s="400"/>
      <c r="AP324" s="400"/>
      <c r="AQ324" s="400"/>
      <c r="AR324" s="400"/>
      <c r="AS324" s="400"/>
      <c r="AT324" s="400"/>
      <c r="AU324" s="400"/>
      <c r="AV324" s="400"/>
      <c r="AW324" s="400"/>
      <c r="AX324" s="400"/>
      <c r="AY324" s="400"/>
      <c r="AZ324" s="400"/>
      <c r="BA324" s="400"/>
      <c r="BB324" s="400"/>
      <c r="BC324" s="400"/>
      <c r="BD324" s="400"/>
      <c r="BE324" s="400"/>
      <c r="BF324" s="400"/>
      <c r="BG324" s="400"/>
      <c r="BH324" s="400"/>
      <c r="BI324" s="400"/>
      <c r="BJ324" s="400"/>
      <c r="BK324" s="400"/>
      <c r="BL324" s="400"/>
      <c r="BM324" s="400"/>
      <c r="BN324" s="400"/>
      <c r="BO324" s="400"/>
      <c r="BP324" s="400"/>
      <c r="BQ324" s="400"/>
      <c r="BR324" s="400"/>
      <c r="BS324" s="400"/>
      <c r="BT324" s="400"/>
      <c r="BU324" s="400"/>
      <c r="BV324" s="400"/>
      <c r="BW324" s="400"/>
      <c r="BX324" s="400"/>
      <c r="BY324" s="400"/>
      <c r="BZ324" s="400"/>
      <c r="CA324" s="400"/>
      <c r="CB324" s="400"/>
      <c r="CC324" s="400"/>
      <c r="CD324" s="400"/>
      <c r="CE324" s="400"/>
      <c r="CF324" s="400"/>
      <c r="CG324" s="400"/>
      <c r="CH324" s="400"/>
      <c r="CI324" s="400"/>
      <c r="CJ324" s="400"/>
      <c r="CK324" s="400"/>
      <c r="CL324" s="400"/>
      <c r="CM324" s="400"/>
      <c r="CN324" s="400"/>
      <c r="CO324" s="400"/>
      <c r="CP324" s="400"/>
      <c r="CQ324" s="400"/>
      <c r="CR324" s="400"/>
      <c r="CS324" s="400"/>
      <c r="CT324" s="400"/>
      <c r="CU324" s="400"/>
      <c r="CV324" s="400"/>
      <c r="CW324" s="400"/>
      <c r="CX324" s="400"/>
      <c r="CY324" s="400"/>
    </row>
    <row r="325" spans="1:103">
      <c r="A325" s="348"/>
      <c r="B325" s="360" t="s">
        <v>1057</v>
      </c>
      <c r="C325" s="348"/>
      <c r="D325" s="348"/>
      <c r="E325" s="348"/>
      <c r="F325" s="348"/>
      <c r="G325" s="361" t="str">
        <f t="shared" si="1094"/>
        <v/>
      </c>
      <c r="H325" s="361" t="str">
        <f t="shared" si="1095"/>
        <v/>
      </c>
      <c r="I325" s="397"/>
      <c r="J325" s="348"/>
      <c r="K325" s="348"/>
      <c r="L325" s="348"/>
      <c r="M325" s="348"/>
      <c r="N325" s="400"/>
      <c r="O325" s="400"/>
      <c r="P325" s="400"/>
      <c r="Q325" s="400"/>
      <c r="R325" s="400"/>
      <c r="S325" s="400"/>
      <c r="T325" s="400"/>
      <c r="U325" s="400"/>
      <c r="V325" s="400"/>
      <c r="W325" s="400"/>
      <c r="X325" s="400"/>
      <c r="Y325" s="400"/>
      <c r="Z325" s="400"/>
      <c r="AA325" s="400"/>
      <c r="AB325" s="400"/>
      <c r="AC325" s="400"/>
      <c r="AD325" s="400"/>
      <c r="AE325" s="400"/>
      <c r="AF325" s="400"/>
      <c r="AG325" s="400"/>
      <c r="AH325" s="400"/>
      <c r="AI325" s="400"/>
      <c r="AJ325" s="400"/>
      <c r="AK325" s="400"/>
      <c r="AL325" s="400"/>
      <c r="AM325" s="400"/>
      <c r="AN325" s="400"/>
      <c r="AO325" s="400"/>
      <c r="AP325" s="400"/>
      <c r="AQ325" s="400"/>
      <c r="AR325" s="400"/>
      <c r="AS325" s="400"/>
      <c r="AT325" s="400"/>
      <c r="AU325" s="400"/>
      <c r="AV325" s="400"/>
      <c r="AW325" s="400"/>
      <c r="AX325" s="400"/>
      <c r="AY325" s="400"/>
      <c r="AZ325" s="400"/>
      <c r="BA325" s="400"/>
      <c r="BB325" s="400"/>
      <c r="BC325" s="400"/>
      <c r="BD325" s="400"/>
      <c r="BE325" s="400"/>
      <c r="BF325" s="400"/>
      <c r="BG325" s="400"/>
      <c r="BH325" s="400"/>
      <c r="BI325" s="400"/>
      <c r="BJ325" s="400"/>
      <c r="BK325" s="400"/>
      <c r="BL325" s="400"/>
      <c r="BM325" s="400"/>
      <c r="BN325" s="400"/>
      <c r="BO325" s="400"/>
      <c r="BP325" s="400"/>
      <c r="BQ325" s="400"/>
      <c r="BR325" s="400"/>
      <c r="BS325" s="400"/>
      <c r="BT325" s="400"/>
      <c r="BU325" s="400"/>
      <c r="BV325" s="400"/>
      <c r="BW325" s="400"/>
      <c r="BX325" s="400"/>
      <c r="BY325" s="400"/>
      <c r="BZ325" s="400"/>
      <c r="CA325" s="400"/>
      <c r="CB325" s="400"/>
      <c r="CC325" s="400"/>
      <c r="CD325" s="400"/>
      <c r="CE325" s="400"/>
      <c r="CF325" s="400"/>
      <c r="CG325" s="400"/>
      <c r="CH325" s="400"/>
      <c r="CI325" s="400"/>
      <c r="CJ325" s="400"/>
      <c r="CK325" s="400"/>
      <c r="CL325" s="400"/>
      <c r="CM325" s="400"/>
      <c r="CN325" s="400"/>
      <c r="CO325" s="400"/>
      <c r="CP325" s="400"/>
      <c r="CQ325" s="400"/>
      <c r="CR325" s="400"/>
      <c r="CS325" s="400"/>
      <c r="CT325" s="400"/>
      <c r="CU325" s="400"/>
      <c r="CV325" s="400"/>
      <c r="CW325" s="400"/>
      <c r="CX325" s="400"/>
      <c r="CY325" s="400"/>
    </row>
    <row r="326" spans="1:103">
      <c r="A326" s="348"/>
      <c r="B326" s="360" t="s">
        <v>1058</v>
      </c>
      <c r="C326" s="348"/>
      <c r="D326" s="348"/>
      <c r="E326" s="348"/>
      <c r="F326" s="348"/>
      <c r="G326" s="361" t="str">
        <f t="shared" ref="G326:G389" si="1096">IF(OR(D326="",E326=""),"",ROUND((D326+E326),10))</f>
        <v/>
      </c>
      <c r="H326" s="361" t="str">
        <f t="shared" ref="H326:H389" si="1097">IF(OR(D326="",F326=""),"",ROUND((D326-F326),10))</f>
        <v/>
      </c>
      <c r="I326" s="397"/>
      <c r="J326" s="348"/>
      <c r="K326" s="348"/>
      <c r="L326" s="348"/>
      <c r="M326" s="348"/>
      <c r="N326" s="400"/>
      <c r="O326" s="400"/>
      <c r="P326" s="400"/>
      <c r="Q326" s="400"/>
      <c r="R326" s="400"/>
      <c r="S326" s="400"/>
      <c r="T326" s="400"/>
      <c r="U326" s="400"/>
      <c r="V326" s="400"/>
      <c r="W326" s="400"/>
      <c r="X326" s="400"/>
      <c r="Y326" s="400"/>
      <c r="Z326" s="400"/>
      <c r="AA326" s="400"/>
      <c r="AB326" s="400"/>
      <c r="AC326" s="400"/>
      <c r="AD326" s="400"/>
      <c r="AE326" s="400"/>
      <c r="AF326" s="400"/>
      <c r="AG326" s="400"/>
      <c r="AH326" s="400"/>
      <c r="AI326" s="400"/>
      <c r="AJ326" s="400"/>
      <c r="AK326" s="400"/>
      <c r="AL326" s="400"/>
      <c r="AM326" s="400"/>
      <c r="AN326" s="400"/>
      <c r="AO326" s="400"/>
      <c r="AP326" s="400"/>
      <c r="AQ326" s="400"/>
      <c r="AR326" s="400"/>
      <c r="AS326" s="400"/>
      <c r="AT326" s="400"/>
      <c r="AU326" s="400"/>
      <c r="AV326" s="400"/>
      <c r="AW326" s="400"/>
      <c r="AX326" s="400"/>
      <c r="AY326" s="400"/>
      <c r="AZ326" s="400"/>
      <c r="BA326" s="400"/>
      <c r="BB326" s="400"/>
      <c r="BC326" s="400"/>
      <c r="BD326" s="400"/>
      <c r="BE326" s="400"/>
      <c r="BF326" s="400"/>
      <c r="BG326" s="400"/>
      <c r="BH326" s="400"/>
      <c r="BI326" s="400"/>
      <c r="BJ326" s="400"/>
      <c r="BK326" s="400"/>
      <c r="BL326" s="400"/>
      <c r="BM326" s="400"/>
      <c r="BN326" s="400"/>
      <c r="BO326" s="400"/>
      <c r="BP326" s="400"/>
      <c r="BQ326" s="400"/>
      <c r="BR326" s="400"/>
      <c r="BS326" s="400"/>
      <c r="BT326" s="400"/>
      <c r="BU326" s="400"/>
      <c r="BV326" s="400"/>
      <c r="BW326" s="400"/>
      <c r="BX326" s="400"/>
      <c r="BY326" s="400"/>
      <c r="BZ326" s="400"/>
      <c r="CA326" s="400"/>
      <c r="CB326" s="400"/>
      <c r="CC326" s="400"/>
      <c r="CD326" s="400"/>
      <c r="CE326" s="400"/>
      <c r="CF326" s="400"/>
      <c r="CG326" s="400"/>
      <c r="CH326" s="400"/>
      <c r="CI326" s="400"/>
      <c r="CJ326" s="400"/>
      <c r="CK326" s="400"/>
      <c r="CL326" s="400"/>
      <c r="CM326" s="400"/>
      <c r="CN326" s="400"/>
      <c r="CO326" s="400"/>
      <c r="CP326" s="400"/>
      <c r="CQ326" s="400"/>
      <c r="CR326" s="400"/>
      <c r="CS326" s="400"/>
      <c r="CT326" s="400"/>
      <c r="CU326" s="400"/>
      <c r="CV326" s="400"/>
      <c r="CW326" s="400"/>
      <c r="CX326" s="400"/>
      <c r="CY326" s="400"/>
    </row>
    <row r="327" spans="1:103">
      <c r="A327" s="348"/>
      <c r="B327" s="360" t="s">
        <v>1059</v>
      </c>
      <c r="C327" s="348"/>
      <c r="D327" s="348"/>
      <c r="E327" s="348"/>
      <c r="F327" s="348"/>
      <c r="G327" s="361" t="str">
        <f t="shared" si="1096"/>
        <v/>
      </c>
      <c r="H327" s="361" t="str">
        <f t="shared" si="1097"/>
        <v/>
      </c>
      <c r="I327" s="397"/>
      <c r="J327" s="348"/>
      <c r="K327" s="348"/>
      <c r="L327" s="348"/>
      <c r="M327" s="348"/>
      <c r="N327" s="400"/>
      <c r="O327" s="400"/>
      <c r="P327" s="400"/>
      <c r="Q327" s="400"/>
      <c r="R327" s="400"/>
      <c r="S327" s="400"/>
      <c r="T327" s="400"/>
      <c r="U327" s="400"/>
      <c r="V327" s="400"/>
      <c r="W327" s="400"/>
      <c r="X327" s="400"/>
      <c r="Y327" s="400"/>
      <c r="Z327" s="400"/>
      <c r="AA327" s="400"/>
      <c r="AB327" s="400"/>
      <c r="AC327" s="400"/>
      <c r="AD327" s="400"/>
      <c r="AE327" s="400"/>
      <c r="AF327" s="400"/>
      <c r="AG327" s="400"/>
      <c r="AH327" s="400"/>
      <c r="AI327" s="400"/>
      <c r="AJ327" s="400"/>
      <c r="AK327" s="400"/>
      <c r="AL327" s="400"/>
      <c r="AM327" s="400"/>
      <c r="AN327" s="400"/>
      <c r="AO327" s="400"/>
      <c r="AP327" s="400"/>
      <c r="AQ327" s="400"/>
      <c r="AR327" s="400"/>
      <c r="AS327" s="400"/>
      <c r="AT327" s="400"/>
      <c r="AU327" s="400"/>
      <c r="AV327" s="400"/>
      <c r="AW327" s="400"/>
      <c r="AX327" s="400"/>
      <c r="AY327" s="400"/>
      <c r="AZ327" s="400"/>
      <c r="BA327" s="400"/>
      <c r="BB327" s="400"/>
      <c r="BC327" s="400"/>
      <c r="BD327" s="400"/>
      <c r="BE327" s="400"/>
      <c r="BF327" s="400"/>
      <c r="BG327" s="400"/>
      <c r="BH327" s="400"/>
      <c r="BI327" s="400"/>
      <c r="BJ327" s="400"/>
      <c r="BK327" s="400"/>
      <c r="BL327" s="400"/>
      <c r="BM327" s="400"/>
      <c r="BN327" s="400"/>
      <c r="BO327" s="400"/>
      <c r="BP327" s="400"/>
      <c r="BQ327" s="400"/>
      <c r="BR327" s="400"/>
      <c r="BS327" s="400"/>
      <c r="BT327" s="400"/>
      <c r="BU327" s="400"/>
      <c r="BV327" s="400"/>
      <c r="BW327" s="400"/>
      <c r="BX327" s="400"/>
      <c r="BY327" s="400"/>
      <c r="BZ327" s="400"/>
      <c r="CA327" s="400"/>
      <c r="CB327" s="400"/>
      <c r="CC327" s="400"/>
      <c r="CD327" s="400"/>
      <c r="CE327" s="400"/>
      <c r="CF327" s="400"/>
      <c r="CG327" s="400"/>
      <c r="CH327" s="400"/>
      <c r="CI327" s="400"/>
      <c r="CJ327" s="400"/>
      <c r="CK327" s="400"/>
      <c r="CL327" s="400"/>
      <c r="CM327" s="400"/>
      <c r="CN327" s="400"/>
      <c r="CO327" s="400"/>
      <c r="CP327" s="400"/>
      <c r="CQ327" s="400"/>
      <c r="CR327" s="400"/>
      <c r="CS327" s="400"/>
      <c r="CT327" s="400"/>
      <c r="CU327" s="400"/>
      <c r="CV327" s="400"/>
      <c r="CW327" s="400"/>
      <c r="CX327" s="400"/>
      <c r="CY327" s="400"/>
    </row>
    <row r="328" spans="1:103">
      <c r="A328" s="348"/>
      <c r="B328" s="360" t="s">
        <v>1060</v>
      </c>
      <c r="C328" s="348"/>
      <c r="D328" s="348"/>
      <c r="E328" s="348"/>
      <c r="F328" s="348"/>
      <c r="G328" s="361" t="str">
        <f t="shared" si="1096"/>
        <v/>
      </c>
      <c r="H328" s="361" t="str">
        <f t="shared" si="1097"/>
        <v/>
      </c>
      <c r="I328" s="397"/>
      <c r="J328" s="348"/>
      <c r="K328" s="348"/>
      <c r="L328" s="348"/>
      <c r="M328" s="348"/>
      <c r="N328" s="400"/>
      <c r="O328" s="400"/>
      <c r="P328" s="400"/>
      <c r="Q328" s="400"/>
      <c r="R328" s="400"/>
      <c r="S328" s="400"/>
      <c r="T328" s="400"/>
      <c r="U328" s="400"/>
      <c r="V328" s="400"/>
      <c r="W328" s="400"/>
      <c r="X328" s="400"/>
      <c r="Y328" s="400"/>
      <c r="Z328" s="400"/>
      <c r="AA328" s="400"/>
      <c r="AB328" s="400"/>
      <c r="AC328" s="400"/>
      <c r="AD328" s="400"/>
      <c r="AE328" s="400"/>
      <c r="AF328" s="400"/>
      <c r="AG328" s="400"/>
      <c r="AH328" s="400"/>
      <c r="AI328" s="400"/>
      <c r="AJ328" s="400"/>
      <c r="AK328" s="400"/>
      <c r="AL328" s="400"/>
      <c r="AM328" s="400"/>
      <c r="AN328" s="400"/>
      <c r="AO328" s="400"/>
      <c r="AP328" s="400"/>
      <c r="AQ328" s="400"/>
      <c r="AR328" s="400"/>
      <c r="AS328" s="400"/>
      <c r="AT328" s="400"/>
      <c r="AU328" s="400"/>
      <c r="AV328" s="400"/>
      <c r="AW328" s="400"/>
      <c r="AX328" s="400"/>
      <c r="AY328" s="400"/>
      <c r="AZ328" s="400"/>
      <c r="BA328" s="400"/>
      <c r="BB328" s="400"/>
      <c r="BC328" s="400"/>
      <c r="BD328" s="400"/>
      <c r="BE328" s="400"/>
      <c r="BF328" s="400"/>
      <c r="BG328" s="400"/>
      <c r="BH328" s="400"/>
      <c r="BI328" s="400"/>
      <c r="BJ328" s="400"/>
      <c r="BK328" s="400"/>
      <c r="BL328" s="400"/>
      <c r="BM328" s="400"/>
      <c r="BN328" s="400"/>
      <c r="BO328" s="400"/>
      <c r="BP328" s="400"/>
      <c r="BQ328" s="400"/>
      <c r="BR328" s="400"/>
      <c r="BS328" s="400"/>
      <c r="BT328" s="400"/>
      <c r="BU328" s="400"/>
      <c r="BV328" s="400"/>
      <c r="BW328" s="400"/>
      <c r="BX328" s="400"/>
      <c r="BY328" s="400"/>
      <c r="BZ328" s="400"/>
      <c r="CA328" s="400"/>
      <c r="CB328" s="400"/>
      <c r="CC328" s="400"/>
      <c r="CD328" s="400"/>
      <c r="CE328" s="400"/>
      <c r="CF328" s="400"/>
      <c r="CG328" s="400"/>
      <c r="CH328" s="400"/>
      <c r="CI328" s="400"/>
      <c r="CJ328" s="400"/>
      <c r="CK328" s="400"/>
      <c r="CL328" s="400"/>
      <c r="CM328" s="400"/>
      <c r="CN328" s="400"/>
      <c r="CO328" s="400"/>
      <c r="CP328" s="400"/>
      <c r="CQ328" s="400"/>
      <c r="CR328" s="400"/>
      <c r="CS328" s="400"/>
      <c r="CT328" s="400"/>
      <c r="CU328" s="400"/>
      <c r="CV328" s="400"/>
      <c r="CW328" s="400"/>
      <c r="CX328" s="400"/>
      <c r="CY328" s="400"/>
    </row>
    <row r="329" spans="1:103">
      <c r="A329" s="348"/>
      <c r="B329" s="360" t="s">
        <v>1061</v>
      </c>
      <c r="C329" s="348"/>
      <c r="D329" s="348"/>
      <c r="E329" s="348"/>
      <c r="F329" s="348"/>
      <c r="G329" s="361" t="str">
        <f t="shared" si="1096"/>
        <v/>
      </c>
      <c r="H329" s="361" t="str">
        <f t="shared" si="1097"/>
        <v/>
      </c>
      <c r="I329" s="397"/>
      <c r="J329" s="348"/>
      <c r="K329" s="348"/>
      <c r="L329" s="348"/>
      <c r="M329" s="348"/>
      <c r="N329" s="400"/>
      <c r="O329" s="400"/>
      <c r="P329" s="400"/>
      <c r="Q329" s="400"/>
      <c r="R329" s="400"/>
      <c r="S329" s="400"/>
      <c r="T329" s="400"/>
      <c r="U329" s="400"/>
      <c r="V329" s="400"/>
      <c r="W329" s="400"/>
      <c r="X329" s="400"/>
      <c r="Y329" s="400"/>
      <c r="Z329" s="400"/>
      <c r="AA329" s="400"/>
      <c r="AB329" s="400"/>
      <c r="AC329" s="400"/>
      <c r="AD329" s="400"/>
      <c r="AE329" s="400"/>
      <c r="AF329" s="400"/>
      <c r="AG329" s="400"/>
      <c r="AH329" s="400"/>
      <c r="AI329" s="400"/>
      <c r="AJ329" s="400"/>
      <c r="AK329" s="400"/>
      <c r="AL329" s="400"/>
      <c r="AM329" s="400"/>
      <c r="AN329" s="400"/>
      <c r="AO329" s="400"/>
      <c r="AP329" s="400"/>
      <c r="AQ329" s="400"/>
      <c r="AR329" s="400"/>
      <c r="AS329" s="400"/>
      <c r="AT329" s="400"/>
      <c r="AU329" s="400"/>
      <c r="AV329" s="400"/>
      <c r="AW329" s="400"/>
      <c r="AX329" s="400"/>
      <c r="AY329" s="400"/>
      <c r="AZ329" s="400"/>
      <c r="BA329" s="400"/>
      <c r="BB329" s="400"/>
      <c r="BC329" s="400"/>
      <c r="BD329" s="400"/>
      <c r="BE329" s="400"/>
      <c r="BF329" s="400"/>
      <c r="BG329" s="400"/>
      <c r="BH329" s="400"/>
      <c r="BI329" s="400"/>
      <c r="BJ329" s="400"/>
      <c r="BK329" s="400"/>
      <c r="BL329" s="400"/>
      <c r="BM329" s="400"/>
      <c r="BN329" s="400"/>
      <c r="BO329" s="400"/>
      <c r="BP329" s="400"/>
      <c r="BQ329" s="400"/>
      <c r="BR329" s="400"/>
      <c r="BS329" s="400"/>
      <c r="BT329" s="400"/>
      <c r="BU329" s="400"/>
      <c r="BV329" s="400"/>
      <c r="BW329" s="400"/>
      <c r="BX329" s="400"/>
      <c r="BY329" s="400"/>
      <c r="BZ329" s="400"/>
      <c r="CA329" s="400"/>
      <c r="CB329" s="400"/>
      <c r="CC329" s="400"/>
      <c r="CD329" s="400"/>
      <c r="CE329" s="400"/>
      <c r="CF329" s="400"/>
      <c r="CG329" s="400"/>
      <c r="CH329" s="400"/>
      <c r="CI329" s="400"/>
      <c r="CJ329" s="400"/>
      <c r="CK329" s="400"/>
      <c r="CL329" s="400"/>
      <c r="CM329" s="400"/>
      <c r="CN329" s="400"/>
      <c r="CO329" s="400"/>
      <c r="CP329" s="400"/>
      <c r="CQ329" s="400"/>
      <c r="CR329" s="400"/>
      <c r="CS329" s="400"/>
      <c r="CT329" s="400"/>
      <c r="CU329" s="400"/>
      <c r="CV329" s="400"/>
      <c r="CW329" s="400"/>
      <c r="CX329" s="400"/>
      <c r="CY329" s="400"/>
    </row>
    <row r="330" spans="1:103">
      <c r="A330" s="348"/>
      <c r="B330" s="360" t="s">
        <v>1062</v>
      </c>
      <c r="C330" s="348"/>
      <c r="D330" s="348"/>
      <c r="E330" s="348"/>
      <c r="F330" s="348"/>
      <c r="G330" s="361" t="str">
        <f t="shared" si="1096"/>
        <v/>
      </c>
      <c r="H330" s="361" t="str">
        <f t="shared" si="1097"/>
        <v/>
      </c>
      <c r="I330" s="397"/>
      <c r="J330" s="348"/>
      <c r="K330" s="348"/>
      <c r="L330" s="348"/>
      <c r="M330" s="348"/>
      <c r="N330" s="400"/>
      <c r="O330" s="400"/>
      <c r="P330" s="400"/>
      <c r="Q330" s="400"/>
      <c r="R330" s="400"/>
      <c r="S330" s="400"/>
      <c r="T330" s="400"/>
      <c r="U330" s="400"/>
      <c r="V330" s="400"/>
      <c r="W330" s="400"/>
      <c r="X330" s="400"/>
      <c r="Y330" s="400"/>
      <c r="Z330" s="400"/>
      <c r="AA330" s="400"/>
      <c r="AB330" s="400"/>
      <c r="AC330" s="400"/>
      <c r="AD330" s="400"/>
      <c r="AE330" s="400"/>
      <c r="AF330" s="400"/>
      <c r="AG330" s="400"/>
      <c r="AH330" s="400"/>
      <c r="AI330" s="400"/>
      <c r="AJ330" s="400"/>
      <c r="AK330" s="400"/>
      <c r="AL330" s="400"/>
      <c r="AM330" s="400"/>
      <c r="AN330" s="400"/>
      <c r="AO330" s="400"/>
      <c r="AP330" s="400"/>
      <c r="AQ330" s="400"/>
      <c r="AR330" s="400"/>
      <c r="AS330" s="400"/>
      <c r="AT330" s="400"/>
      <c r="AU330" s="400"/>
      <c r="AV330" s="400"/>
      <c r="AW330" s="400"/>
      <c r="AX330" s="400"/>
      <c r="AY330" s="400"/>
      <c r="AZ330" s="400"/>
      <c r="BA330" s="400"/>
      <c r="BB330" s="400"/>
      <c r="BC330" s="400"/>
      <c r="BD330" s="400"/>
      <c r="BE330" s="400"/>
      <c r="BF330" s="400"/>
      <c r="BG330" s="400"/>
      <c r="BH330" s="400"/>
      <c r="BI330" s="400"/>
      <c r="BJ330" s="400"/>
      <c r="BK330" s="400"/>
      <c r="BL330" s="400"/>
      <c r="BM330" s="400"/>
      <c r="BN330" s="400"/>
      <c r="BO330" s="400"/>
      <c r="BP330" s="400"/>
      <c r="BQ330" s="400"/>
      <c r="BR330" s="400"/>
      <c r="BS330" s="400"/>
      <c r="BT330" s="400"/>
      <c r="BU330" s="400"/>
      <c r="BV330" s="400"/>
      <c r="BW330" s="400"/>
      <c r="BX330" s="400"/>
      <c r="BY330" s="400"/>
      <c r="BZ330" s="400"/>
      <c r="CA330" s="400"/>
      <c r="CB330" s="400"/>
      <c r="CC330" s="400"/>
      <c r="CD330" s="400"/>
      <c r="CE330" s="400"/>
      <c r="CF330" s="400"/>
      <c r="CG330" s="400"/>
      <c r="CH330" s="400"/>
      <c r="CI330" s="400"/>
      <c r="CJ330" s="400"/>
      <c r="CK330" s="400"/>
      <c r="CL330" s="400"/>
      <c r="CM330" s="400"/>
      <c r="CN330" s="400"/>
      <c r="CO330" s="400"/>
      <c r="CP330" s="400"/>
      <c r="CQ330" s="400"/>
      <c r="CR330" s="400"/>
      <c r="CS330" s="400"/>
      <c r="CT330" s="400"/>
      <c r="CU330" s="400"/>
      <c r="CV330" s="400"/>
      <c r="CW330" s="400"/>
      <c r="CX330" s="400"/>
      <c r="CY330" s="400"/>
    </row>
    <row r="331" spans="1:103">
      <c r="A331" s="348"/>
      <c r="B331" s="360" t="s">
        <v>1063</v>
      </c>
      <c r="C331" s="348"/>
      <c r="D331" s="348"/>
      <c r="E331" s="348"/>
      <c r="F331" s="348"/>
      <c r="G331" s="361" t="str">
        <f t="shared" si="1096"/>
        <v/>
      </c>
      <c r="H331" s="361" t="str">
        <f t="shared" si="1097"/>
        <v/>
      </c>
      <c r="I331" s="397"/>
      <c r="J331" s="348"/>
      <c r="K331" s="348"/>
      <c r="L331" s="348"/>
      <c r="M331" s="348"/>
      <c r="N331" s="400"/>
      <c r="O331" s="400"/>
      <c r="P331" s="400"/>
      <c r="Q331" s="400"/>
      <c r="R331" s="400"/>
      <c r="S331" s="400"/>
      <c r="T331" s="400"/>
      <c r="U331" s="400"/>
      <c r="V331" s="400"/>
      <c r="W331" s="400"/>
      <c r="X331" s="400"/>
      <c r="Y331" s="400"/>
      <c r="Z331" s="400"/>
      <c r="AA331" s="400"/>
      <c r="AB331" s="400"/>
      <c r="AC331" s="400"/>
      <c r="AD331" s="400"/>
      <c r="AE331" s="400"/>
      <c r="AF331" s="400"/>
      <c r="AG331" s="400"/>
      <c r="AH331" s="400"/>
      <c r="AI331" s="400"/>
      <c r="AJ331" s="400"/>
      <c r="AK331" s="400"/>
      <c r="AL331" s="400"/>
      <c r="AM331" s="400"/>
      <c r="AN331" s="400"/>
      <c r="AO331" s="400"/>
      <c r="AP331" s="400"/>
      <c r="AQ331" s="400"/>
      <c r="AR331" s="400"/>
      <c r="AS331" s="400"/>
      <c r="AT331" s="400"/>
      <c r="AU331" s="400"/>
      <c r="AV331" s="400"/>
      <c r="AW331" s="400"/>
      <c r="AX331" s="400"/>
      <c r="AY331" s="400"/>
      <c r="AZ331" s="400"/>
      <c r="BA331" s="400"/>
      <c r="BB331" s="400"/>
      <c r="BC331" s="400"/>
      <c r="BD331" s="400"/>
      <c r="BE331" s="400"/>
      <c r="BF331" s="400"/>
      <c r="BG331" s="400"/>
      <c r="BH331" s="400"/>
      <c r="BI331" s="400"/>
      <c r="BJ331" s="400"/>
      <c r="BK331" s="400"/>
      <c r="BL331" s="400"/>
      <c r="BM331" s="400"/>
      <c r="BN331" s="400"/>
      <c r="BO331" s="400"/>
      <c r="BP331" s="400"/>
      <c r="BQ331" s="400"/>
      <c r="BR331" s="400"/>
      <c r="BS331" s="400"/>
      <c r="BT331" s="400"/>
      <c r="BU331" s="400"/>
      <c r="BV331" s="400"/>
      <c r="BW331" s="400"/>
      <c r="BX331" s="400"/>
      <c r="BY331" s="400"/>
      <c r="BZ331" s="400"/>
      <c r="CA331" s="400"/>
      <c r="CB331" s="400"/>
      <c r="CC331" s="400"/>
      <c r="CD331" s="400"/>
      <c r="CE331" s="400"/>
      <c r="CF331" s="400"/>
      <c r="CG331" s="400"/>
      <c r="CH331" s="400"/>
      <c r="CI331" s="400"/>
      <c r="CJ331" s="400"/>
      <c r="CK331" s="400"/>
      <c r="CL331" s="400"/>
      <c r="CM331" s="400"/>
      <c r="CN331" s="400"/>
      <c r="CO331" s="400"/>
      <c r="CP331" s="400"/>
      <c r="CQ331" s="400"/>
      <c r="CR331" s="400"/>
      <c r="CS331" s="400"/>
      <c r="CT331" s="400"/>
      <c r="CU331" s="400"/>
      <c r="CV331" s="400"/>
      <c r="CW331" s="400"/>
      <c r="CX331" s="400"/>
      <c r="CY331" s="400"/>
    </row>
    <row r="332" spans="1:103">
      <c r="A332" s="348"/>
      <c r="B332" s="360" t="s">
        <v>1064</v>
      </c>
      <c r="C332" s="348"/>
      <c r="D332" s="348"/>
      <c r="E332" s="348"/>
      <c r="F332" s="348"/>
      <c r="G332" s="361" t="str">
        <f t="shared" si="1096"/>
        <v/>
      </c>
      <c r="H332" s="361" t="str">
        <f t="shared" si="1097"/>
        <v/>
      </c>
      <c r="I332" s="397"/>
      <c r="J332" s="348"/>
      <c r="K332" s="348"/>
      <c r="L332" s="348"/>
      <c r="M332" s="348"/>
      <c r="N332" s="400"/>
      <c r="O332" s="400"/>
      <c r="P332" s="400"/>
      <c r="Q332" s="400"/>
      <c r="R332" s="400"/>
      <c r="S332" s="400"/>
      <c r="T332" s="400"/>
      <c r="U332" s="400"/>
      <c r="V332" s="400"/>
      <c r="W332" s="400"/>
      <c r="X332" s="400"/>
      <c r="Y332" s="400"/>
      <c r="Z332" s="400"/>
      <c r="AA332" s="400"/>
      <c r="AB332" s="400"/>
      <c r="AC332" s="400"/>
      <c r="AD332" s="400"/>
      <c r="AE332" s="400"/>
      <c r="AF332" s="400"/>
      <c r="AG332" s="400"/>
      <c r="AH332" s="400"/>
      <c r="AI332" s="400"/>
      <c r="AJ332" s="400"/>
      <c r="AK332" s="400"/>
      <c r="AL332" s="400"/>
      <c r="AM332" s="400"/>
      <c r="AN332" s="400"/>
      <c r="AO332" s="400"/>
      <c r="AP332" s="400"/>
      <c r="AQ332" s="400"/>
      <c r="AR332" s="400"/>
      <c r="AS332" s="400"/>
      <c r="AT332" s="400"/>
      <c r="AU332" s="400"/>
      <c r="AV332" s="400"/>
      <c r="AW332" s="400"/>
      <c r="AX332" s="400"/>
      <c r="AY332" s="400"/>
      <c r="AZ332" s="400"/>
      <c r="BA332" s="400"/>
      <c r="BB332" s="400"/>
      <c r="BC332" s="400"/>
      <c r="BD332" s="400"/>
      <c r="BE332" s="400"/>
      <c r="BF332" s="400"/>
      <c r="BG332" s="400"/>
      <c r="BH332" s="400"/>
      <c r="BI332" s="400"/>
      <c r="BJ332" s="400"/>
      <c r="BK332" s="400"/>
      <c r="BL332" s="400"/>
      <c r="BM332" s="400"/>
      <c r="BN332" s="400"/>
      <c r="BO332" s="400"/>
      <c r="BP332" s="400"/>
      <c r="BQ332" s="400"/>
      <c r="BR332" s="400"/>
      <c r="BS332" s="400"/>
      <c r="BT332" s="400"/>
      <c r="BU332" s="400"/>
      <c r="BV332" s="400"/>
      <c r="BW332" s="400"/>
      <c r="BX332" s="400"/>
      <c r="BY332" s="400"/>
      <c r="BZ332" s="400"/>
      <c r="CA332" s="400"/>
      <c r="CB332" s="400"/>
      <c r="CC332" s="400"/>
      <c r="CD332" s="400"/>
      <c r="CE332" s="400"/>
      <c r="CF332" s="400"/>
      <c r="CG332" s="400"/>
      <c r="CH332" s="400"/>
      <c r="CI332" s="400"/>
      <c r="CJ332" s="400"/>
      <c r="CK332" s="400"/>
      <c r="CL332" s="400"/>
      <c r="CM332" s="400"/>
      <c r="CN332" s="400"/>
      <c r="CO332" s="400"/>
      <c r="CP332" s="400"/>
      <c r="CQ332" s="400"/>
      <c r="CR332" s="400"/>
      <c r="CS332" s="400"/>
      <c r="CT332" s="400"/>
      <c r="CU332" s="400"/>
      <c r="CV332" s="400"/>
      <c r="CW332" s="400"/>
      <c r="CX332" s="400"/>
      <c r="CY332" s="400"/>
    </row>
    <row r="333" spans="1:103">
      <c r="A333" s="348"/>
      <c r="B333" s="360" t="s">
        <v>1065</v>
      </c>
      <c r="C333" s="348"/>
      <c r="D333" s="348"/>
      <c r="E333" s="348"/>
      <c r="F333" s="348"/>
      <c r="G333" s="361" t="str">
        <f t="shared" si="1096"/>
        <v/>
      </c>
      <c r="H333" s="361" t="str">
        <f t="shared" si="1097"/>
        <v/>
      </c>
      <c r="I333" s="397"/>
      <c r="J333" s="348"/>
      <c r="K333" s="348"/>
      <c r="L333" s="348"/>
      <c r="M333" s="348"/>
      <c r="N333" s="400"/>
      <c r="O333" s="400"/>
      <c r="P333" s="400"/>
      <c r="Q333" s="400"/>
      <c r="R333" s="400"/>
      <c r="S333" s="400"/>
      <c r="T333" s="400"/>
      <c r="U333" s="400"/>
      <c r="V333" s="400"/>
      <c r="W333" s="400"/>
      <c r="X333" s="400"/>
      <c r="Y333" s="400"/>
      <c r="Z333" s="400"/>
      <c r="AA333" s="400"/>
      <c r="AB333" s="400"/>
      <c r="AC333" s="400"/>
      <c r="AD333" s="400"/>
      <c r="AE333" s="400"/>
      <c r="AF333" s="400"/>
      <c r="AG333" s="400"/>
      <c r="AH333" s="400"/>
      <c r="AI333" s="400"/>
      <c r="AJ333" s="400"/>
      <c r="AK333" s="400"/>
      <c r="AL333" s="400"/>
      <c r="AM333" s="400"/>
      <c r="AN333" s="400"/>
      <c r="AO333" s="400"/>
      <c r="AP333" s="400"/>
      <c r="AQ333" s="400"/>
      <c r="AR333" s="400"/>
      <c r="AS333" s="400"/>
      <c r="AT333" s="400"/>
      <c r="AU333" s="400"/>
      <c r="AV333" s="400"/>
      <c r="AW333" s="400"/>
      <c r="AX333" s="400"/>
      <c r="AY333" s="400"/>
      <c r="AZ333" s="400"/>
      <c r="BA333" s="400"/>
      <c r="BB333" s="400"/>
      <c r="BC333" s="400"/>
      <c r="BD333" s="400"/>
      <c r="BE333" s="400"/>
      <c r="BF333" s="400"/>
      <c r="BG333" s="400"/>
      <c r="BH333" s="400"/>
      <c r="BI333" s="400"/>
      <c r="BJ333" s="400"/>
      <c r="BK333" s="400"/>
      <c r="BL333" s="400"/>
      <c r="BM333" s="400"/>
      <c r="BN333" s="400"/>
      <c r="BO333" s="400"/>
      <c r="BP333" s="400"/>
      <c r="BQ333" s="400"/>
      <c r="BR333" s="400"/>
      <c r="BS333" s="400"/>
      <c r="BT333" s="400"/>
      <c r="BU333" s="400"/>
      <c r="BV333" s="400"/>
      <c r="BW333" s="400"/>
      <c r="BX333" s="400"/>
      <c r="BY333" s="400"/>
      <c r="BZ333" s="400"/>
      <c r="CA333" s="400"/>
      <c r="CB333" s="400"/>
      <c r="CC333" s="400"/>
      <c r="CD333" s="400"/>
      <c r="CE333" s="400"/>
      <c r="CF333" s="400"/>
      <c r="CG333" s="400"/>
      <c r="CH333" s="400"/>
      <c r="CI333" s="400"/>
      <c r="CJ333" s="400"/>
      <c r="CK333" s="400"/>
      <c r="CL333" s="400"/>
      <c r="CM333" s="400"/>
      <c r="CN333" s="400"/>
      <c r="CO333" s="400"/>
      <c r="CP333" s="400"/>
      <c r="CQ333" s="400"/>
      <c r="CR333" s="400"/>
      <c r="CS333" s="400"/>
      <c r="CT333" s="400"/>
      <c r="CU333" s="400"/>
      <c r="CV333" s="400"/>
      <c r="CW333" s="400"/>
      <c r="CX333" s="400"/>
      <c r="CY333" s="400"/>
    </row>
    <row r="334" spans="1:103">
      <c r="A334" s="348"/>
      <c r="B334" s="360" t="s">
        <v>1066</v>
      </c>
      <c r="C334" s="348"/>
      <c r="D334" s="348"/>
      <c r="E334" s="348"/>
      <c r="F334" s="348"/>
      <c r="G334" s="361" t="str">
        <f t="shared" si="1096"/>
        <v/>
      </c>
      <c r="H334" s="361" t="str">
        <f t="shared" si="1097"/>
        <v/>
      </c>
      <c r="I334" s="397"/>
      <c r="J334" s="348"/>
      <c r="K334" s="348"/>
      <c r="L334" s="348"/>
      <c r="M334" s="348"/>
      <c r="N334" s="400"/>
      <c r="O334" s="400"/>
      <c r="P334" s="400"/>
      <c r="Q334" s="400"/>
      <c r="R334" s="400"/>
      <c r="S334" s="400"/>
      <c r="T334" s="400"/>
      <c r="U334" s="400"/>
      <c r="V334" s="400"/>
      <c r="W334" s="400"/>
      <c r="X334" s="400"/>
      <c r="Y334" s="400"/>
      <c r="Z334" s="400"/>
      <c r="AA334" s="400"/>
      <c r="AB334" s="400"/>
      <c r="AC334" s="400"/>
      <c r="AD334" s="400"/>
      <c r="AE334" s="400"/>
      <c r="AF334" s="400"/>
      <c r="AG334" s="400"/>
      <c r="AH334" s="400"/>
      <c r="AI334" s="400"/>
      <c r="AJ334" s="400"/>
      <c r="AK334" s="400"/>
      <c r="AL334" s="400"/>
      <c r="AM334" s="400"/>
      <c r="AN334" s="400"/>
      <c r="AO334" s="400"/>
      <c r="AP334" s="400"/>
      <c r="AQ334" s="400"/>
      <c r="AR334" s="400"/>
      <c r="AS334" s="400"/>
      <c r="AT334" s="400"/>
      <c r="AU334" s="400"/>
      <c r="AV334" s="400"/>
      <c r="AW334" s="400"/>
      <c r="AX334" s="400"/>
      <c r="AY334" s="400"/>
      <c r="AZ334" s="400"/>
      <c r="BA334" s="400"/>
      <c r="BB334" s="400"/>
      <c r="BC334" s="400"/>
      <c r="BD334" s="400"/>
      <c r="BE334" s="400"/>
      <c r="BF334" s="400"/>
      <c r="BG334" s="400"/>
      <c r="BH334" s="400"/>
      <c r="BI334" s="400"/>
      <c r="BJ334" s="400"/>
      <c r="BK334" s="400"/>
      <c r="BL334" s="400"/>
      <c r="BM334" s="400"/>
      <c r="BN334" s="400"/>
      <c r="BO334" s="400"/>
      <c r="BP334" s="400"/>
      <c r="BQ334" s="400"/>
      <c r="BR334" s="400"/>
      <c r="BS334" s="400"/>
      <c r="BT334" s="400"/>
      <c r="BU334" s="400"/>
      <c r="BV334" s="400"/>
      <c r="BW334" s="400"/>
      <c r="BX334" s="400"/>
      <c r="BY334" s="400"/>
      <c r="BZ334" s="400"/>
      <c r="CA334" s="400"/>
      <c r="CB334" s="400"/>
      <c r="CC334" s="400"/>
      <c r="CD334" s="400"/>
      <c r="CE334" s="400"/>
      <c r="CF334" s="400"/>
      <c r="CG334" s="400"/>
      <c r="CH334" s="400"/>
      <c r="CI334" s="400"/>
      <c r="CJ334" s="400"/>
      <c r="CK334" s="400"/>
      <c r="CL334" s="400"/>
      <c r="CM334" s="400"/>
      <c r="CN334" s="400"/>
      <c r="CO334" s="400"/>
      <c r="CP334" s="400"/>
      <c r="CQ334" s="400"/>
      <c r="CR334" s="400"/>
      <c r="CS334" s="400"/>
      <c r="CT334" s="400"/>
      <c r="CU334" s="400"/>
      <c r="CV334" s="400"/>
      <c r="CW334" s="400"/>
      <c r="CX334" s="400"/>
      <c r="CY334" s="400"/>
    </row>
    <row r="335" spans="1:103">
      <c r="A335" s="348"/>
      <c r="B335" s="360" t="s">
        <v>1067</v>
      </c>
      <c r="C335" s="348"/>
      <c r="D335" s="348"/>
      <c r="E335" s="348"/>
      <c r="F335" s="348"/>
      <c r="G335" s="361" t="str">
        <f t="shared" si="1096"/>
        <v/>
      </c>
      <c r="H335" s="361" t="str">
        <f t="shared" si="1097"/>
        <v/>
      </c>
      <c r="I335" s="397"/>
      <c r="J335" s="348"/>
      <c r="K335" s="348"/>
      <c r="L335" s="348"/>
      <c r="M335" s="348"/>
      <c r="N335" s="400"/>
      <c r="O335" s="400"/>
      <c r="P335" s="400"/>
      <c r="Q335" s="400"/>
      <c r="R335" s="400"/>
      <c r="S335" s="400"/>
      <c r="T335" s="400"/>
      <c r="U335" s="400"/>
      <c r="V335" s="400"/>
      <c r="W335" s="400"/>
      <c r="X335" s="400"/>
      <c r="Y335" s="400"/>
      <c r="Z335" s="400"/>
      <c r="AA335" s="400"/>
      <c r="AB335" s="400"/>
      <c r="AC335" s="400"/>
      <c r="AD335" s="400"/>
      <c r="AE335" s="400"/>
      <c r="AF335" s="400"/>
      <c r="AG335" s="400"/>
      <c r="AH335" s="400"/>
      <c r="AI335" s="400"/>
      <c r="AJ335" s="400"/>
      <c r="AK335" s="400"/>
      <c r="AL335" s="400"/>
      <c r="AM335" s="400"/>
      <c r="AN335" s="400"/>
      <c r="AO335" s="400"/>
      <c r="AP335" s="400"/>
      <c r="AQ335" s="400"/>
      <c r="AR335" s="400"/>
      <c r="AS335" s="400"/>
      <c r="AT335" s="400"/>
      <c r="AU335" s="400"/>
      <c r="AV335" s="400"/>
      <c r="AW335" s="400"/>
      <c r="AX335" s="400"/>
      <c r="AY335" s="400"/>
      <c r="AZ335" s="400"/>
      <c r="BA335" s="400"/>
      <c r="BB335" s="400"/>
      <c r="BC335" s="400"/>
      <c r="BD335" s="400"/>
      <c r="BE335" s="400"/>
      <c r="BF335" s="400"/>
      <c r="BG335" s="400"/>
      <c r="BH335" s="400"/>
      <c r="BI335" s="400"/>
      <c r="BJ335" s="400"/>
      <c r="BK335" s="400"/>
      <c r="BL335" s="400"/>
      <c r="BM335" s="400"/>
      <c r="BN335" s="400"/>
      <c r="BO335" s="400"/>
      <c r="BP335" s="400"/>
      <c r="BQ335" s="400"/>
      <c r="BR335" s="400"/>
      <c r="BS335" s="400"/>
      <c r="BT335" s="400"/>
      <c r="BU335" s="400"/>
      <c r="BV335" s="400"/>
      <c r="BW335" s="400"/>
      <c r="BX335" s="400"/>
      <c r="BY335" s="400"/>
      <c r="BZ335" s="400"/>
      <c r="CA335" s="400"/>
      <c r="CB335" s="400"/>
      <c r="CC335" s="400"/>
      <c r="CD335" s="400"/>
      <c r="CE335" s="400"/>
      <c r="CF335" s="400"/>
      <c r="CG335" s="400"/>
      <c r="CH335" s="400"/>
      <c r="CI335" s="400"/>
      <c r="CJ335" s="400"/>
      <c r="CK335" s="400"/>
      <c r="CL335" s="400"/>
      <c r="CM335" s="400"/>
      <c r="CN335" s="400"/>
      <c r="CO335" s="400"/>
      <c r="CP335" s="400"/>
      <c r="CQ335" s="400"/>
      <c r="CR335" s="400"/>
      <c r="CS335" s="400"/>
      <c r="CT335" s="400"/>
      <c r="CU335" s="400"/>
      <c r="CV335" s="400"/>
      <c r="CW335" s="400"/>
      <c r="CX335" s="400"/>
      <c r="CY335" s="400"/>
    </row>
    <row r="336" spans="1:103">
      <c r="A336" s="348"/>
      <c r="B336" s="360" t="s">
        <v>1068</v>
      </c>
      <c r="C336" s="348"/>
      <c r="D336" s="348"/>
      <c r="E336" s="348"/>
      <c r="F336" s="348"/>
      <c r="G336" s="361" t="str">
        <f t="shared" si="1096"/>
        <v/>
      </c>
      <c r="H336" s="361" t="str">
        <f t="shared" si="1097"/>
        <v/>
      </c>
      <c r="I336" s="397"/>
      <c r="J336" s="348"/>
      <c r="K336" s="348"/>
      <c r="L336" s="348"/>
      <c r="M336" s="348"/>
      <c r="N336" s="400"/>
      <c r="O336" s="400"/>
      <c r="P336" s="400"/>
      <c r="Q336" s="400"/>
      <c r="R336" s="400"/>
      <c r="S336" s="400"/>
      <c r="T336" s="400"/>
      <c r="U336" s="400"/>
      <c r="V336" s="400"/>
      <c r="W336" s="400"/>
      <c r="X336" s="400"/>
      <c r="Y336" s="400"/>
      <c r="Z336" s="400"/>
      <c r="AA336" s="400"/>
      <c r="AB336" s="400"/>
      <c r="AC336" s="400"/>
      <c r="AD336" s="400"/>
      <c r="AE336" s="400"/>
      <c r="AF336" s="400"/>
      <c r="AG336" s="400"/>
      <c r="AH336" s="400"/>
      <c r="AI336" s="400"/>
      <c r="AJ336" s="400"/>
      <c r="AK336" s="400"/>
      <c r="AL336" s="400"/>
      <c r="AM336" s="400"/>
      <c r="AN336" s="400"/>
      <c r="AO336" s="400"/>
      <c r="AP336" s="400"/>
      <c r="AQ336" s="400"/>
      <c r="AR336" s="400"/>
      <c r="AS336" s="400"/>
      <c r="AT336" s="400"/>
      <c r="AU336" s="400"/>
      <c r="AV336" s="400"/>
      <c r="AW336" s="400"/>
      <c r="AX336" s="400"/>
      <c r="AY336" s="400"/>
      <c r="AZ336" s="400"/>
      <c r="BA336" s="400"/>
      <c r="BB336" s="400"/>
      <c r="BC336" s="400"/>
      <c r="BD336" s="400"/>
      <c r="BE336" s="400"/>
      <c r="BF336" s="400"/>
      <c r="BG336" s="400"/>
      <c r="BH336" s="400"/>
      <c r="BI336" s="400"/>
      <c r="BJ336" s="400"/>
      <c r="BK336" s="400"/>
      <c r="BL336" s="400"/>
      <c r="BM336" s="400"/>
      <c r="BN336" s="400"/>
      <c r="BO336" s="400"/>
      <c r="BP336" s="400"/>
      <c r="BQ336" s="400"/>
      <c r="BR336" s="400"/>
      <c r="BS336" s="400"/>
      <c r="BT336" s="400"/>
      <c r="BU336" s="400"/>
      <c r="BV336" s="400"/>
      <c r="BW336" s="400"/>
      <c r="BX336" s="400"/>
      <c r="BY336" s="400"/>
      <c r="BZ336" s="400"/>
      <c r="CA336" s="400"/>
      <c r="CB336" s="400"/>
      <c r="CC336" s="400"/>
      <c r="CD336" s="400"/>
      <c r="CE336" s="400"/>
      <c r="CF336" s="400"/>
      <c r="CG336" s="400"/>
      <c r="CH336" s="400"/>
      <c r="CI336" s="400"/>
      <c r="CJ336" s="400"/>
      <c r="CK336" s="400"/>
      <c r="CL336" s="400"/>
      <c r="CM336" s="400"/>
      <c r="CN336" s="400"/>
      <c r="CO336" s="400"/>
      <c r="CP336" s="400"/>
      <c r="CQ336" s="400"/>
      <c r="CR336" s="400"/>
      <c r="CS336" s="400"/>
      <c r="CT336" s="400"/>
      <c r="CU336" s="400"/>
      <c r="CV336" s="400"/>
      <c r="CW336" s="400"/>
      <c r="CX336" s="400"/>
      <c r="CY336" s="400"/>
    </row>
    <row r="337" spans="1:103">
      <c r="A337" s="348"/>
      <c r="B337" s="360" t="s">
        <v>1069</v>
      </c>
      <c r="C337" s="348"/>
      <c r="D337" s="348"/>
      <c r="E337" s="348"/>
      <c r="F337" s="348"/>
      <c r="G337" s="361" t="str">
        <f t="shared" si="1096"/>
        <v/>
      </c>
      <c r="H337" s="361" t="str">
        <f t="shared" si="1097"/>
        <v/>
      </c>
      <c r="I337" s="397"/>
      <c r="J337" s="348"/>
      <c r="K337" s="348"/>
      <c r="L337" s="348"/>
      <c r="M337" s="348"/>
      <c r="N337" s="400"/>
      <c r="O337" s="400"/>
      <c r="P337" s="400"/>
      <c r="Q337" s="400"/>
      <c r="R337" s="400"/>
      <c r="S337" s="400"/>
      <c r="T337" s="400"/>
      <c r="U337" s="400"/>
      <c r="V337" s="400"/>
      <c r="W337" s="400"/>
      <c r="X337" s="400"/>
      <c r="Y337" s="400"/>
      <c r="Z337" s="400"/>
      <c r="AA337" s="400"/>
      <c r="AB337" s="400"/>
      <c r="AC337" s="400"/>
      <c r="AD337" s="400"/>
      <c r="AE337" s="400"/>
      <c r="AF337" s="400"/>
      <c r="AG337" s="400"/>
      <c r="AH337" s="400"/>
      <c r="AI337" s="400"/>
      <c r="AJ337" s="400"/>
      <c r="AK337" s="400"/>
      <c r="AL337" s="400"/>
      <c r="AM337" s="400"/>
      <c r="AN337" s="400"/>
      <c r="AO337" s="400"/>
      <c r="AP337" s="400"/>
      <c r="AQ337" s="400"/>
      <c r="AR337" s="400"/>
      <c r="AS337" s="400"/>
      <c r="AT337" s="400"/>
      <c r="AU337" s="400"/>
      <c r="AV337" s="400"/>
      <c r="AW337" s="400"/>
      <c r="AX337" s="400"/>
      <c r="AY337" s="400"/>
      <c r="AZ337" s="400"/>
      <c r="BA337" s="400"/>
      <c r="BB337" s="400"/>
      <c r="BC337" s="400"/>
      <c r="BD337" s="400"/>
      <c r="BE337" s="400"/>
      <c r="BF337" s="400"/>
      <c r="BG337" s="400"/>
      <c r="BH337" s="400"/>
      <c r="BI337" s="400"/>
      <c r="BJ337" s="400"/>
      <c r="BK337" s="400"/>
      <c r="BL337" s="400"/>
      <c r="BM337" s="400"/>
      <c r="BN337" s="400"/>
      <c r="BO337" s="400"/>
      <c r="BP337" s="400"/>
      <c r="BQ337" s="400"/>
      <c r="BR337" s="400"/>
      <c r="BS337" s="400"/>
      <c r="BT337" s="400"/>
      <c r="BU337" s="400"/>
      <c r="BV337" s="400"/>
      <c r="BW337" s="400"/>
      <c r="BX337" s="400"/>
      <c r="BY337" s="400"/>
      <c r="BZ337" s="400"/>
      <c r="CA337" s="400"/>
      <c r="CB337" s="400"/>
      <c r="CC337" s="400"/>
      <c r="CD337" s="400"/>
      <c r="CE337" s="400"/>
      <c r="CF337" s="400"/>
      <c r="CG337" s="400"/>
      <c r="CH337" s="400"/>
      <c r="CI337" s="400"/>
      <c r="CJ337" s="400"/>
      <c r="CK337" s="400"/>
      <c r="CL337" s="400"/>
      <c r="CM337" s="400"/>
      <c r="CN337" s="400"/>
      <c r="CO337" s="400"/>
      <c r="CP337" s="400"/>
      <c r="CQ337" s="400"/>
      <c r="CR337" s="400"/>
      <c r="CS337" s="400"/>
      <c r="CT337" s="400"/>
      <c r="CU337" s="400"/>
      <c r="CV337" s="400"/>
      <c r="CW337" s="400"/>
      <c r="CX337" s="400"/>
      <c r="CY337" s="400"/>
    </row>
    <row r="338" spans="1:103">
      <c r="A338" s="348"/>
      <c r="B338" s="360" t="s">
        <v>1070</v>
      </c>
      <c r="C338" s="348"/>
      <c r="D338" s="348"/>
      <c r="E338" s="348"/>
      <c r="F338" s="348"/>
      <c r="G338" s="361" t="str">
        <f t="shared" si="1096"/>
        <v/>
      </c>
      <c r="H338" s="361" t="str">
        <f t="shared" si="1097"/>
        <v/>
      </c>
      <c r="I338" s="397"/>
      <c r="J338" s="348"/>
      <c r="K338" s="348"/>
      <c r="L338" s="348"/>
      <c r="M338" s="348"/>
      <c r="N338" s="400"/>
      <c r="O338" s="400"/>
      <c r="P338" s="400"/>
      <c r="Q338" s="400"/>
      <c r="R338" s="400"/>
      <c r="S338" s="400"/>
      <c r="T338" s="400"/>
      <c r="U338" s="400"/>
      <c r="V338" s="400"/>
      <c r="W338" s="400"/>
      <c r="X338" s="400"/>
      <c r="Y338" s="400"/>
      <c r="Z338" s="400"/>
      <c r="AA338" s="400"/>
      <c r="AB338" s="400"/>
      <c r="AC338" s="400"/>
      <c r="AD338" s="400"/>
      <c r="AE338" s="400"/>
      <c r="AF338" s="400"/>
      <c r="AG338" s="400"/>
      <c r="AH338" s="400"/>
      <c r="AI338" s="400"/>
      <c r="AJ338" s="400"/>
      <c r="AK338" s="400"/>
      <c r="AL338" s="400"/>
      <c r="AM338" s="400"/>
      <c r="AN338" s="400"/>
      <c r="AO338" s="400"/>
      <c r="AP338" s="400"/>
      <c r="AQ338" s="400"/>
      <c r="AR338" s="400"/>
      <c r="AS338" s="400"/>
      <c r="AT338" s="400"/>
      <c r="AU338" s="400"/>
      <c r="AV338" s="400"/>
      <c r="AW338" s="400"/>
      <c r="AX338" s="400"/>
      <c r="AY338" s="400"/>
      <c r="AZ338" s="400"/>
      <c r="BA338" s="400"/>
      <c r="BB338" s="400"/>
      <c r="BC338" s="400"/>
      <c r="BD338" s="400"/>
      <c r="BE338" s="400"/>
      <c r="BF338" s="400"/>
      <c r="BG338" s="400"/>
      <c r="BH338" s="400"/>
      <c r="BI338" s="400"/>
      <c r="BJ338" s="400"/>
      <c r="BK338" s="400"/>
      <c r="BL338" s="400"/>
      <c r="BM338" s="400"/>
      <c r="BN338" s="400"/>
      <c r="BO338" s="400"/>
      <c r="BP338" s="400"/>
      <c r="BQ338" s="400"/>
      <c r="BR338" s="400"/>
      <c r="BS338" s="400"/>
      <c r="BT338" s="400"/>
      <c r="BU338" s="400"/>
      <c r="BV338" s="400"/>
      <c r="BW338" s="400"/>
      <c r="BX338" s="400"/>
      <c r="BY338" s="400"/>
      <c r="BZ338" s="400"/>
      <c r="CA338" s="400"/>
      <c r="CB338" s="400"/>
      <c r="CC338" s="400"/>
      <c r="CD338" s="400"/>
      <c r="CE338" s="400"/>
      <c r="CF338" s="400"/>
      <c r="CG338" s="400"/>
      <c r="CH338" s="400"/>
      <c r="CI338" s="400"/>
      <c r="CJ338" s="400"/>
      <c r="CK338" s="400"/>
      <c r="CL338" s="400"/>
      <c r="CM338" s="400"/>
      <c r="CN338" s="400"/>
      <c r="CO338" s="400"/>
      <c r="CP338" s="400"/>
      <c r="CQ338" s="400"/>
      <c r="CR338" s="400"/>
      <c r="CS338" s="400"/>
      <c r="CT338" s="400"/>
      <c r="CU338" s="400"/>
      <c r="CV338" s="400"/>
      <c r="CW338" s="400"/>
      <c r="CX338" s="400"/>
      <c r="CY338" s="400"/>
    </row>
    <row r="339" spans="1:103">
      <c r="A339" s="348"/>
      <c r="B339" s="360" t="s">
        <v>1071</v>
      </c>
      <c r="C339" s="348"/>
      <c r="D339" s="348"/>
      <c r="E339" s="348"/>
      <c r="F339" s="348"/>
      <c r="G339" s="361" t="str">
        <f t="shared" si="1096"/>
        <v/>
      </c>
      <c r="H339" s="361" t="str">
        <f t="shared" si="1097"/>
        <v/>
      </c>
      <c r="I339" s="397"/>
      <c r="J339" s="348"/>
      <c r="K339" s="348"/>
      <c r="L339" s="348"/>
      <c r="M339" s="348"/>
      <c r="N339" s="400"/>
      <c r="O339" s="400"/>
      <c r="P339" s="400"/>
      <c r="Q339" s="400"/>
      <c r="R339" s="400"/>
      <c r="S339" s="400"/>
      <c r="T339" s="400"/>
      <c r="U339" s="400"/>
      <c r="V339" s="400"/>
      <c r="W339" s="400"/>
      <c r="X339" s="400"/>
      <c r="Y339" s="400"/>
      <c r="Z339" s="400"/>
      <c r="AA339" s="400"/>
      <c r="AB339" s="400"/>
      <c r="AC339" s="400"/>
      <c r="AD339" s="400"/>
      <c r="AE339" s="400"/>
      <c r="AF339" s="400"/>
      <c r="AG339" s="400"/>
      <c r="AH339" s="400"/>
      <c r="AI339" s="400"/>
      <c r="AJ339" s="400"/>
      <c r="AK339" s="400"/>
      <c r="AL339" s="400"/>
      <c r="AM339" s="400"/>
      <c r="AN339" s="400"/>
      <c r="AO339" s="400"/>
      <c r="AP339" s="400"/>
      <c r="AQ339" s="400"/>
      <c r="AR339" s="400"/>
      <c r="AS339" s="400"/>
      <c r="AT339" s="400"/>
      <c r="AU339" s="400"/>
      <c r="AV339" s="400"/>
      <c r="AW339" s="400"/>
      <c r="AX339" s="400"/>
      <c r="AY339" s="400"/>
      <c r="AZ339" s="400"/>
      <c r="BA339" s="400"/>
      <c r="BB339" s="400"/>
      <c r="BC339" s="400"/>
      <c r="BD339" s="400"/>
      <c r="BE339" s="400"/>
      <c r="BF339" s="400"/>
      <c r="BG339" s="400"/>
      <c r="BH339" s="400"/>
      <c r="BI339" s="400"/>
      <c r="BJ339" s="400"/>
      <c r="BK339" s="400"/>
      <c r="BL339" s="400"/>
      <c r="BM339" s="400"/>
      <c r="BN339" s="400"/>
      <c r="BO339" s="400"/>
      <c r="BP339" s="400"/>
      <c r="BQ339" s="400"/>
      <c r="BR339" s="400"/>
      <c r="BS339" s="400"/>
      <c r="BT339" s="400"/>
      <c r="BU339" s="400"/>
      <c r="BV339" s="400"/>
      <c r="BW339" s="400"/>
      <c r="BX339" s="400"/>
      <c r="BY339" s="400"/>
      <c r="BZ339" s="400"/>
      <c r="CA339" s="400"/>
      <c r="CB339" s="400"/>
      <c r="CC339" s="400"/>
      <c r="CD339" s="400"/>
      <c r="CE339" s="400"/>
      <c r="CF339" s="400"/>
      <c r="CG339" s="400"/>
      <c r="CH339" s="400"/>
      <c r="CI339" s="400"/>
      <c r="CJ339" s="400"/>
      <c r="CK339" s="400"/>
      <c r="CL339" s="400"/>
      <c r="CM339" s="400"/>
      <c r="CN339" s="400"/>
      <c r="CO339" s="400"/>
      <c r="CP339" s="400"/>
      <c r="CQ339" s="400"/>
      <c r="CR339" s="400"/>
      <c r="CS339" s="400"/>
      <c r="CT339" s="400"/>
      <c r="CU339" s="400"/>
      <c r="CV339" s="400"/>
      <c r="CW339" s="400"/>
      <c r="CX339" s="400"/>
      <c r="CY339" s="400"/>
    </row>
    <row r="340" spans="1:103">
      <c r="A340" s="348"/>
      <c r="B340" s="360" t="s">
        <v>1072</v>
      </c>
      <c r="C340" s="348"/>
      <c r="D340" s="348"/>
      <c r="E340" s="348"/>
      <c r="F340" s="348"/>
      <c r="G340" s="361" t="str">
        <f t="shared" si="1096"/>
        <v/>
      </c>
      <c r="H340" s="361" t="str">
        <f t="shared" si="1097"/>
        <v/>
      </c>
      <c r="I340" s="397"/>
      <c r="J340" s="348"/>
      <c r="K340" s="348"/>
      <c r="L340" s="348"/>
      <c r="M340" s="348"/>
      <c r="N340" s="400"/>
      <c r="O340" s="400"/>
      <c r="P340" s="400"/>
      <c r="Q340" s="400"/>
      <c r="R340" s="400"/>
      <c r="S340" s="400"/>
      <c r="T340" s="400"/>
      <c r="U340" s="400"/>
      <c r="V340" s="400"/>
      <c r="W340" s="400"/>
      <c r="X340" s="400"/>
      <c r="Y340" s="400"/>
      <c r="Z340" s="400"/>
      <c r="AA340" s="400"/>
      <c r="AB340" s="400"/>
      <c r="AC340" s="400"/>
      <c r="AD340" s="400"/>
      <c r="AE340" s="400"/>
      <c r="AF340" s="400"/>
      <c r="AG340" s="400"/>
      <c r="AH340" s="400"/>
      <c r="AI340" s="400"/>
      <c r="AJ340" s="400"/>
      <c r="AK340" s="400"/>
      <c r="AL340" s="400"/>
      <c r="AM340" s="400"/>
      <c r="AN340" s="400"/>
      <c r="AO340" s="400"/>
      <c r="AP340" s="400"/>
      <c r="AQ340" s="400"/>
      <c r="AR340" s="400"/>
      <c r="AS340" s="400"/>
      <c r="AT340" s="400"/>
      <c r="AU340" s="400"/>
      <c r="AV340" s="400"/>
      <c r="AW340" s="400"/>
      <c r="AX340" s="400"/>
      <c r="AY340" s="400"/>
      <c r="AZ340" s="400"/>
      <c r="BA340" s="400"/>
      <c r="BB340" s="400"/>
      <c r="BC340" s="400"/>
      <c r="BD340" s="400"/>
      <c r="BE340" s="400"/>
      <c r="BF340" s="400"/>
      <c r="BG340" s="400"/>
      <c r="BH340" s="400"/>
      <c r="BI340" s="400"/>
      <c r="BJ340" s="400"/>
      <c r="BK340" s="400"/>
      <c r="BL340" s="400"/>
      <c r="BM340" s="400"/>
      <c r="BN340" s="400"/>
      <c r="BO340" s="400"/>
      <c r="BP340" s="400"/>
      <c r="BQ340" s="400"/>
      <c r="BR340" s="400"/>
      <c r="BS340" s="400"/>
      <c r="BT340" s="400"/>
      <c r="BU340" s="400"/>
      <c r="BV340" s="400"/>
      <c r="BW340" s="400"/>
      <c r="BX340" s="400"/>
      <c r="BY340" s="400"/>
      <c r="BZ340" s="400"/>
      <c r="CA340" s="400"/>
      <c r="CB340" s="400"/>
      <c r="CC340" s="400"/>
      <c r="CD340" s="400"/>
      <c r="CE340" s="400"/>
      <c r="CF340" s="400"/>
      <c r="CG340" s="400"/>
      <c r="CH340" s="400"/>
      <c r="CI340" s="400"/>
      <c r="CJ340" s="400"/>
      <c r="CK340" s="400"/>
      <c r="CL340" s="400"/>
      <c r="CM340" s="400"/>
      <c r="CN340" s="400"/>
      <c r="CO340" s="400"/>
      <c r="CP340" s="400"/>
      <c r="CQ340" s="400"/>
      <c r="CR340" s="400"/>
      <c r="CS340" s="400"/>
      <c r="CT340" s="400"/>
      <c r="CU340" s="400"/>
      <c r="CV340" s="400"/>
      <c r="CW340" s="400"/>
      <c r="CX340" s="400"/>
      <c r="CY340" s="400"/>
    </row>
    <row r="341" spans="1:103">
      <c r="A341" s="348"/>
      <c r="B341" s="360" t="s">
        <v>1073</v>
      </c>
      <c r="C341" s="348"/>
      <c r="D341" s="348"/>
      <c r="E341" s="348"/>
      <c r="F341" s="348"/>
      <c r="G341" s="361" t="str">
        <f t="shared" si="1096"/>
        <v/>
      </c>
      <c r="H341" s="361" t="str">
        <f t="shared" si="1097"/>
        <v/>
      </c>
      <c r="I341" s="397"/>
      <c r="J341" s="348"/>
      <c r="K341" s="348"/>
      <c r="L341" s="348"/>
      <c r="M341" s="348"/>
      <c r="N341" s="400"/>
      <c r="O341" s="400"/>
      <c r="P341" s="400"/>
      <c r="Q341" s="400"/>
      <c r="R341" s="400"/>
      <c r="S341" s="400"/>
      <c r="T341" s="400"/>
      <c r="U341" s="400"/>
      <c r="V341" s="400"/>
      <c r="W341" s="400"/>
      <c r="X341" s="400"/>
      <c r="Y341" s="400"/>
      <c r="Z341" s="400"/>
      <c r="AA341" s="400"/>
      <c r="AB341" s="400"/>
      <c r="AC341" s="400"/>
      <c r="AD341" s="400"/>
      <c r="AE341" s="400"/>
      <c r="AF341" s="400"/>
      <c r="AG341" s="400"/>
      <c r="AH341" s="400"/>
      <c r="AI341" s="400"/>
      <c r="AJ341" s="400"/>
      <c r="AK341" s="400"/>
      <c r="AL341" s="400"/>
      <c r="AM341" s="400"/>
      <c r="AN341" s="400"/>
      <c r="AO341" s="400"/>
      <c r="AP341" s="400"/>
      <c r="AQ341" s="400"/>
      <c r="AR341" s="400"/>
      <c r="AS341" s="400"/>
      <c r="AT341" s="400"/>
      <c r="AU341" s="400"/>
      <c r="AV341" s="400"/>
      <c r="AW341" s="400"/>
      <c r="AX341" s="400"/>
      <c r="AY341" s="400"/>
      <c r="AZ341" s="400"/>
      <c r="BA341" s="400"/>
      <c r="BB341" s="400"/>
      <c r="BC341" s="400"/>
      <c r="BD341" s="400"/>
      <c r="BE341" s="400"/>
      <c r="BF341" s="400"/>
      <c r="BG341" s="400"/>
      <c r="BH341" s="400"/>
      <c r="BI341" s="400"/>
      <c r="BJ341" s="400"/>
      <c r="BK341" s="400"/>
      <c r="BL341" s="400"/>
      <c r="BM341" s="400"/>
      <c r="BN341" s="400"/>
      <c r="BO341" s="400"/>
      <c r="BP341" s="400"/>
      <c r="BQ341" s="400"/>
      <c r="BR341" s="400"/>
      <c r="BS341" s="400"/>
      <c r="BT341" s="400"/>
      <c r="BU341" s="400"/>
      <c r="BV341" s="400"/>
      <c r="BW341" s="400"/>
      <c r="BX341" s="400"/>
      <c r="BY341" s="400"/>
      <c r="BZ341" s="400"/>
      <c r="CA341" s="400"/>
      <c r="CB341" s="400"/>
      <c r="CC341" s="400"/>
      <c r="CD341" s="400"/>
      <c r="CE341" s="400"/>
      <c r="CF341" s="400"/>
      <c r="CG341" s="400"/>
      <c r="CH341" s="400"/>
      <c r="CI341" s="400"/>
      <c r="CJ341" s="400"/>
      <c r="CK341" s="400"/>
      <c r="CL341" s="400"/>
      <c r="CM341" s="400"/>
      <c r="CN341" s="400"/>
      <c r="CO341" s="400"/>
      <c r="CP341" s="400"/>
      <c r="CQ341" s="400"/>
      <c r="CR341" s="400"/>
      <c r="CS341" s="400"/>
      <c r="CT341" s="400"/>
      <c r="CU341" s="400"/>
      <c r="CV341" s="400"/>
      <c r="CW341" s="400"/>
      <c r="CX341" s="400"/>
      <c r="CY341" s="400"/>
    </row>
    <row r="342" spans="1:103">
      <c r="A342" s="348"/>
      <c r="B342" s="360" t="s">
        <v>1074</v>
      </c>
      <c r="C342" s="348"/>
      <c r="D342" s="348"/>
      <c r="E342" s="348"/>
      <c r="F342" s="348"/>
      <c r="G342" s="361" t="str">
        <f t="shared" si="1096"/>
        <v/>
      </c>
      <c r="H342" s="361" t="str">
        <f t="shared" si="1097"/>
        <v/>
      </c>
      <c r="I342" s="397"/>
      <c r="J342" s="348"/>
      <c r="K342" s="348"/>
      <c r="L342" s="348"/>
      <c r="M342" s="348"/>
      <c r="N342" s="400"/>
      <c r="O342" s="400"/>
      <c r="P342" s="400"/>
      <c r="Q342" s="400"/>
      <c r="R342" s="400"/>
      <c r="S342" s="400"/>
      <c r="T342" s="400"/>
      <c r="U342" s="400"/>
      <c r="V342" s="400"/>
      <c r="W342" s="400"/>
      <c r="X342" s="400"/>
      <c r="Y342" s="400"/>
      <c r="Z342" s="400"/>
      <c r="AA342" s="400"/>
      <c r="AB342" s="400"/>
      <c r="AC342" s="400"/>
      <c r="AD342" s="400"/>
      <c r="AE342" s="400"/>
      <c r="AF342" s="400"/>
      <c r="AG342" s="400"/>
      <c r="AH342" s="400"/>
      <c r="AI342" s="400"/>
      <c r="AJ342" s="400"/>
      <c r="AK342" s="400"/>
      <c r="AL342" s="400"/>
      <c r="AM342" s="400"/>
      <c r="AN342" s="400"/>
      <c r="AO342" s="400"/>
      <c r="AP342" s="400"/>
      <c r="AQ342" s="400"/>
      <c r="AR342" s="400"/>
      <c r="AS342" s="400"/>
      <c r="AT342" s="400"/>
      <c r="AU342" s="400"/>
      <c r="AV342" s="400"/>
      <c r="AW342" s="400"/>
      <c r="AX342" s="400"/>
      <c r="AY342" s="400"/>
      <c r="AZ342" s="400"/>
      <c r="BA342" s="400"/>
      <c r="BB342" s="400"/>
      <c r="BC342" s="400"/>
      <c r="BD342" s="400"/>
      <c r="BE342" s="400"/>
      <c r="BF342" s="400"/>
      <c r="BG342" s="400"/>
      <c r="BH342" s="400"/>
      <c r="BI342" s="400"/>
      <c r="BJ342" s="400"/>
      <c r="BK342" s="400"/>
      <c r="BL342" s="400"/>
      <c r="BM342" s="400"/>
      <c r="BN342" s="400"/>
      <c r="BO342" s="400"/>
      <c r="BP342" s="400"/>
      <c r="BQ342" s="400"/>
      <c r="BR342" s="400"/>
      <c r="BS342" s="400"/>
      <c r="BT342" s="400"/>
      <c r="BU342" s="400"/>
      <c r="BV342" s="400"/>
      <c r="BW342" s="400"/>
      <c r="BX342" s="400"/>
      <c r="BY342" s="400"/>
      <c r="BZ342" s="400"/>
      <c r="CA342" s="400"/>
      <c r="CB342" s="400"/>
      <c r="CC342" s="400"/>
      <c r="CD342" s="400"/>
      <c r="CE342" s="400"/>
      <c r="CF342" s="400"/>
      <c r="CG342" s="400"/>
      <c r="CH342" s="400"/>
      <c r="CI342" s="400"/>
      <c r="CJ342" s="400"/>
      <c r="CK342" s="400"/>
      <c r="CL342" s="400"/>
      <c r="CM342" s="400"/>
      <c r="CN342" s="400"/>
      <c r="CO342" s="400"/>
      <c r="CP342" s="400"/>
      <c r="CQ342" s="400"/>
      <c r="CR342" s="400"/>
      <c r="CS342" s="400"/>
      <c r="CT342" s="400"/>
      <c r="CU342" s="400"/>
      <c r="CV342" s="400"/>
      <c r="CW342" s="400"/>
      <c r="CX342" s="400"/>
      <c r="CY342" s="400"/>
    </row>
    <row r="343" spans="1:103">
      <c r="A343" s="348"/>
      <c r="B343" s="360" t="s">
        <v>1075</v>
      </c>
      <c r="C343" s="348"/>
      <c r="D343" s="348"/>
      <c r="E343" s="348"/>
      <c r="F343" s="348"/>
      <c r="G343" s="361" t="str">
        <f t="shared" si="1096"/>
        <v/>
      </c>
      <c r="H343" s="361" t="str">
        <f t="shared" si="1097"/>
        <v/>
      </c>
      <c r="I343" s="397"/>
      <c r="J343" s="348"/>
      <c r="K343" s="348"/>
      <c r="L343" s="348"/>
      <c r="M343" s="348"/>
      <c r="N343" s="400"/>
      <c r="O343" s="400"/>
      <c r="P343" s="400"/>
      <c r="Q343" s="400"/>
      <c r="R343" s="400"/>
      <c r="S343" s="400"/>
      <c r="T343" s="400"/>
      <c r="U343" s="400"/>
      <c r="V343" s="400"/>
      <c r="W343" s="400"/>
      <c r="X343" s="400"/>
      <c r="Y343" s="400"/>
      <c r="Z343" s="400"/>
      <c r="AA343" s="400"/>
      <c r="AB343" s="400"/>
      <c r="AC343" s="400"/>
      <c r="AD343" s="400"/>
      <c r="AE343" s="400"/>
      <c r="AF343" s="400"/>
      <c r="AG343" s="400"/>
      <c r="AH343" s="400"/>
      <c r="AI343" s="400"/>
      <c r="AJ343" s="400"/>
      <c r="AK343" s="400"/>
      <c r="AL343" s="400"/>
      <c r="AM343" s="400"/>
      <c r="AN343" s="400"/>
      <c r="AO343" s="400"/>
      <c r="AP343" s="400"/>
      <c r="AQ343" s="400"/>
      <c r="AR343" s="400"/>
      <c r="AS343" s="400"/>
      <c r="AT343" s="400"/>
      <c r="AU343" s="400"/>
      <c r="AV343" s="400"/>
      <c r="AW343" s="400"/>
      <c r="AX343" s="400"/>
      <c r="AY343" s="400"/>
      <c r="AZ343" s="400"/>
      <c r="BA343" s="400"/>
      <c r="BB343" s="400"/>
      <c r="BC343" s="400"/>
      <c r="BD343" s="400"/>
      <c r="BE343" s="400"/>
      <c r="BF343" s="400"/>
      <c r="BG343" s="400"/>
      <c r="BH343" s="400"/>
      <c r="BI343" s="400"/>
      <c r="BJ343" s="400"/>
      <c r="BK343" s="400"/>
      <c r="BL343" s="400"/>
      <c r="BM343" s="400"/>
      <c r="BN343" s="400"/>
      <c r="BO343" s="400"/>
      <c r="BP343" s="400"/>
      <c r="BQ343" s="400"/>
      <c r="BR343" s="400"/>
      <c r="BS343" s="400"/>
      <c r="BT343" s="400"/>
      <c r="BU343" s="400"/>
      <c r="BV343" s="400"/>
      <c r="BW343" s="400"/>
      <c r="BX343" s="400"/>
      <c r="BY343" s="400"/>
      <c r="BZ343" s="400"/>
      <c r="CA343" s="400"/>
      <c r="CB343" s="400"/>
      <c r="CC343" s="400"/>
      <c r="CD343" s="400"/>
      <c r="CE343" s="400"/>
      <c r="CF343" s="400"/>
      <c r="CG343" s="400"/>
      <c r="CH343" s="400"/>
      <c r="CI343" s="400"/>
      <c r="CJ343" s="400"/>
      <c r="CK343" s="400"/>
      <c r="CL343" s="400"/>
      <c r="CM343" s="400"/>
      <c r="CN343" s="400"/>
      <c r="CO343" s="400"/>
      <c r="CP343" s="400"/>
      <c r="CQ343" s="400"/>
      <c r="CR343" s="400"/>
      <c r="CS343" s="400"/>
      <c r="CT343" s="400"/>
      <c r="CU343" s="400"/>
      <c r="CV343" s="400"/>
      <c r="CW343" s="400"/>
      <c r="CX343" s="400"/>
      <c r="CY343" s="400"/>
    </row>
    <row r="344" spans="1:103">
      <c r="A344" s="348"/>
      <c r="B344" s="360" t="s">
        <v>1076</v>
      </c>
      <c r="C344" s="348"/>
      <c r="D344" s="348"/>
      <c r="E344" s="348"/>
      <c r="F344" s="348"/>
      <c r="G344" s="361" t="str">
        <f t="shared" si="1096"/>
        <v/>
      </c>
      <c r="H344" s="361" t="str">
        <f t="shared" si="1097"/>
        <v/>
      </c>
      <c r="I344" s="397"/>
      <c r="J344" s="348"/>
      <c r="K344" s="348"/>
      <c r="L344" s="348"/>
      <c r="M344" s="348"/>
      <c r="N344" s="400"/>
      <c r="O344" s="400"/>
      <c r="P344" s="400"/>
      <c r="Q344" s="400"/>
      <c r="R344" s="400"/>
      <c r="S344" s="400"/>
      <c r="T344" s="400"/>
      <c r="U344" s="400"/>
      <c r="V344" s="400"/>
      <c r="W344" s="400"/>
      <c r="X344" s="400"/>
      <c r="Y344" s="400"/>
      <c r="Z344" s="400"/>
      <c r="AA344" s="400"/>
      <c r="AB344" s="400"/>
      <c r="AC344" s="400"/>
      <c r="AD344" s="400"/>
      <c r="AE344" s="400"/>
      <c r="AF344" s="400"/>
      <c r="AG344" s="400"/>
      <c r="AH344" s="400"/>
      <c r="AI344" s="400"/>
      <c r="AJ344" s="400"/>
      <c r="AK344" s="400"/>
      <c r="AL344" s="400"/>
      <c r="AM344" s="400"/>
      <c r="AN344" s="400"/>
      <c r="AO344" s="400"/>
      <c r="AP344" s="400"/>
      <c r="AQ344" s="400"/>
      <c r="AR344" s="400"/>
      <c r="AS344" s="400"/>
      <c r="AT344" s="400"/>
      <c r="AU344" s="400"/>
      <c r="AV344" s="400"/>
      <c r="AW344" s="400"/>
      <c r="AX344" s="400"/>
      <c r="AY344" s="400"/>
      <c r="AZ344" s="400"/>
      <c r="BA344" s="400"/>
      <c r="BB344" s="400"/>
      <c r="BC344" s="400"/>
      <c r="BD344" s="400"/>
      <c r="BE344" s="400"/>
      <c r="BF344" s="400"/>
      <c r="BG344" s="400"/>
      <c r="BH344" s="400"/>
      <c r="BI344" s="400"/>
      <c r="BJ344" s="400"/>
      <c r="BK344" s="400"/>
      <c r="BL344" s="400"/>
      <c r="BM344" s="400"/>
      <c r="BN344" s="400"/>
      <c r="BO344" s="400"/>
      <c r="BP344" s="400"/>
      <c r="BQ344" s="400"/>
      <c r="BR344" s="400"/>
      <c r="BS344" s="400"/>
      <c r="BT344" s="400"/>
      <c r="BU344" s="400"/>
      <c r="BV344" s="400"/>
      <c r="BW344" s="400"/>
      <c r="BX344" s="400"/>
      <c r="BY344" s="400"/>
      <c r="BZ344" s="400"/>
      <c r="CA344" s="400"/>
      <c r="CB344" s="400"/>
      <c r="CC344" s="400"/>
      <c r="CD344" s="400"/>
      <c r="CE344" s="400"/>
      <c r="CF344" s="400"/>
      <c r="CG344" s="400"/>
      <c r="CH344" s="400"/>
      <c r="CI344" s="400"/>
      <c r="CJ344" s="400"/>
      <c r="CK344" s="400"/>
      <c r="CL344" s="400"/>
      <c r="CM344" s="400"/>
      <c r="CN344" s="400"/>
      <c r="CO344" s="400"/>
      <c r="CP344" s="400"/>
      <c r="CQ344" s="400"/>
      <c r="CR344" s="400"/>
      <c r="CS344" s="400"/>
      <c r="CT344" s="400"/>
      <c r="CU344" s="400"/>
      <c r="CV344" s="400"/>
      <c r="CW344" s="400"/>
      <c r="CX344" s="400"/>
      <c r="CY344" s="400"/>
    </row>
    <row r="345" spans="1:103">
      <c r="A345" s="348"/>
      <c r="B345" s="360" t="s">
        <v>1077</v>
      </c>
      <c r="C345" s="348"/>
      <c r="D345" s="348"/>
      <c r="E345" s="348"/>
      <c r="F345" s="348"/>
      <c r="G345" s="361" t="str">
        <f t="shared" si="1096"/>
        <v/>
      </c>
      <c r="H345" s="361" t="str">
        <f t="shared" si="1097"/>
        <v/>
      </c>
      <c r="I345" s="397"/>
      <c r="J345" s="348"/>
      <c r="K345" s="348"/>
      <c r="L345" s="348"/>
      <c r="M345" s="348"/>
      <c r="N345" s="400"/>
      <c r="O345" s="400"/>
      <c r="P345" s="400"/>
      <c r="Q345" s="400"/>
      <c r="R345" s="400"/>
      <c r="S345" s="400"/>
      <c r="T345" s="400"/>
      <c r="U345" s="400"/>
      <c r="V345" s="400"/>
      <c r="W345" s="400"/>
      <c r="X345" s="400"/>
      <c r="Y345" s="400"/>
      <c r="Z345" s="400"/>
      <c r="AA345" s="400"/>
      <c r="AB345" s="400"/>
      <c r="AC345" s="400"/>
      <c r="AD345" s="400"/>
      <c r="AE345" s="400"/>
      <c r="AF345" s="400"/>
      <c r="AG345" s="400"/>
      <c r="AH345" s="400"/>
      <c r="AI345" s="400"/>
      <c r="AJ345" s="400"/>
      <c r="AK345" s="400"/>
      <c r="AL345" s="400"/>
      <c r="AM345" s="400"/>
      <c r="AN345" s="400"/>
      <c r="AO345" s="400"/>
      <c r="AP345" s="400"/>
      <c r="AQ345" s="400"/>
      <c r="AR345" s="400"/>
      <c r="AS345" s="400"/>
      <c r="AT345" s="400"/>
      <c r="AU345" s="400"/>
      <c r="AV345" s="400"/>
      <c r="AW345" s="400"/>
      <c r="AX345" s="400"/>
      <c r="AY345" s="400"/>
      <c r="AZ345" s="400"/>
      <c r="BA345" s="400"/>
      <c r="BB345" s="400"/>
      <c r="BC345" s="400"/>
      <c r="BD345" s="400"/>
      <c r="BE345" s="400"/>
      <c r="BF345" s="400"/>
      <c r="BG345" s="400"/>
      <c r="BH345" s="400"/>
      <c r="BI345" s="400"/>
      <c r="BJ345" s="400"/>
      <c r="BK345" s="400"/>
      <c r="BL345" s="400"/>
      <c r="BM345" s="400"/>
      <c r="BN345" s="400"/>
      <c r="BO345" s="400"/>
      <c r="BP345" s="400"/>
      <c r="BQ345" s="400"/>
      <c r="BR345" s="400"/>
      <c r="BS345" s="400"/>
      <c r="BT345" s="400"/>
      <c r="BU345" s="400"/>
      <c r="BV345" s="400"/>
      <c r="BW345" s="400"/>
      <c r="BX345" s="400"/>
      <c r="BY345" s="400"/>
      <c r="BZ345" s="400"/>
      <c r="CA345" s="400"/>
      <c r="CB345" s="400"/>
      <c r="CC345" s="400"/>
      <c r="CD345" s="400"/>
      <c r="CE345" s="400"/>
      <c r="CF345" s="400"/>
      <c r="CG345" s="400"/>
      <c r="CH345" s="400"/>
      <c r="CI345" s="400"/>
      <c r="CJ345" s="400"/>
      <c r="CK345" s="400"/>
      <c r="CL345" s="400"/>
      <c r="CM345" s="400"/>
      <c r="CN345" s="400"/>
      <c r="CO345" s="400"/>
      <c r="CP345" s="400"/>
      <c r="CQ345" s="400"/>
      <c r="CR345" s="400"/>
      <c r="CS345" s="400"/>
      <c r="CT345" s="400"/>
      <c r="CU345" s="400"/>
      <c r="CV345" s="400"/>
      <c r="CW345" s="400"/>
      <c r="CX345" s="400"/>
      <c r="CY345" s="400"/>
    </row>
    <row r="346" spans="1:103">
      <c r="A346" s="348"/>
      <c r="B346" s="360" t="s">
        <v>1078</v>
      </c>
      <c r="C346" s="348"/>
      <c r="D346" s="348"/>
      <c r="E346" s="348"/>
      <c r="F346" s="348"/>
      <c r="G346" s="361" t="str">
        <f t="shared" si="1096"/>
        <v/>
      </c>
      <c r="H346" s="361" t="str">
        <f t="shared" si="1097"/>
        <v/>
      </c>
      <c r="I346" s="397"/>
      <c r="J346" s="348"/>
      <c r="K346" s="348"/>
      <c r="L346" s="348"/>
      <c r="M346" s="348"/>
      <c r="N346" s="400"/>
      <c r="O346" s="400"/>
      <c r="P346" s="400"/>
      <c r="Q346" s="400"/>
      <c r="R346" s="400"/>
      <c r="S346" s="400"/>
      <c r="T346" s="400"/>
      <c r="U346" s="400"/>
      <c r="V346" s="400"/>
      <c r="W346" s="400"/>
      <c r="X346" s="400"/>
      <c r="Y346" s="400"/>
      <c r="Z346" s="400"/>
      <c r="AA346" s="400"/>
      <c r="AB346" s="400"/>
      <c r="AC346" s="400"/>
      <c r="AD346" s="400"/>
      <c r="AE346" s="400"/>
      <c r="AF346" s="400"/>
      <c r="AG346" s="400"/>
      <c r="AH346" s="400"/>
      <c r="AI346" s="400"/>
      <c r="AJ346" s="400"/>
      <c r="AK346" s="400"/>
      <c r="AL346" s="400"/>
      <c r="AM346" s="400"/>
      <c r="AN346" s="400"/>
      <c r="AO346" s="400"/>
      <c r="AP346" s="400"/>
      <c r="AQ346" s="400"/>
      <c r="AR346" s="400"/>
      <c r="AS346" s="400"/>
      <c r="AT346" s="400"/>
      <c r="AU346" s="400"/>
      <c r="AV346" s="400"/>
      <c r="AW346" s="400"/>
      <c r="AX346" s="400"/>
      <c r="AY346" s="400"/>
      <c r="AZ346" s="400"/>
      <c r="BA346" s="400"/>
      <c r="BB346" s="400"/>
      <c r="BC346" s="400"/>
      <c r="BD346" s="400"/>
      <c r="BE346" s="400"/>
      <c r="BF346" s="400"/>
      <c r="BG346" s="400"/>
      <c r="BH346" s="400"/>
      <c r="BI346" s="400"/>
      <c r="BJ346" s="400"/>
      <c r="BK346" s="400"/>
      <c r="BL346" s="400"/>
      <c r="BM346" s="400"/>
      <c r="BN346" s="400"/>
      <c r="BO346" s="400"/>
      <c r="BP346" s="400"/>
      <c r="BQ346" s="400"/>
      <c r="BR346" s="400"/>
      <c r="BS346" s="400"/>
      <c r="BT346" s="400"/>
      <c r="BU346" s="400"/>
      <c r="BV346" s="400"/>
      <c r="BW346" s="400"/>
      <c r="BX346" s="400"/>
      <c r="BY346" s="400"/>
      <c r="BZ346" s="400"/>
      <c r="CA346" s="400"/>
      <c r="CB346" s="400"/>
      <c r="CC346" s="400"/>
      <c r="CD346" s="400"/>
      <c r="CE346" s="400"/>
      <c r="CF346" s="400"/>
      <c r="CG346" s="400"/>
      <c r="CH346" s="400"/>
      <c r="CI346" s="400"/>
      <c r="CJ346" s="400"/>
      <c r="CK346" s="400"/>
      <c r="CL346" s="400"/>
      <c r="CM346" s="400"/>
      <c r="CN346" s="400"/>
      <c r="CO346" s="400"/>
      <c r="CP346" s="400"/>
      <c r="CQ346" s="400"/>
      <c r="CR346" s="400"/>
      <c r="CS346" s="400"/>
      <c r="CT346" s="400"/>
      <c r="CU346" s="400"/>
      <c r="CV346" s="400"/>
      <c r="CW346" s="400"/>
      <c r="CX346" s="400"/>
      <c r="CY346" s="400"/>
    </row>
    <row r="347" spans="1:103">
      <c r="A347" s="348"/>
      <c r="B347" s="360" t="s">
        <v>1079</v>
      </c>
      <c r="C347" s="348"/>
      <c r="D347" s="348"/>
      <c r="E347" s="348"/>
      <c r="F347" s="348"/>
      <c r="G347" s="361" t="str">
        <f t="shared" si="1096"/>
        <v/>
      </c>
      <c r="H347" s="361" t="str">
        <f t="shared" si="1097"/>
        <v/>
      </c>
      <c r="I347" s="397"/>
      <c r="J347" s="348"/>
      <c r="K347" s="348"/>
      <c r="L347" s="348"/>
      <c r="M347" s="348"/>
      <c r="N347" s="400"/>
      <c r="O347" s="400"/>
      <c r="P347" s="400"/>
      <c r="Q347" s="400"/>
      <c r="R347" s="400"/>
      <c r="S347" s="400"/>
      <c r="T347" s="400"/>
      <c r="U347" s="400"/>
      <c r="V347" s="400"/>
      <c r="W347" s="400"/>
      <c r="X347" s="400"/>
      <c r="Y347" s="400"/>
      <c r="Z347" s="400"/>
      <c r="AA347" s="400"/>
      <c r="AB347" s="400"/>
      <c r="AC347" s="400"/>
      <c r="AD347" s="400"/>
      <c r="AE347" s="400"/>
      <c r="AF347" s="400"/>
      <c r="AG347" s="400"/>
      <c r="AH347" s="400"/>
      <c r="AI347" s="400"/>
      <c r="AJ347" s="400"/>
      <c r="AK347" s="400"/>
      <c r="AL347" s="400"/>
      <c r="AM347" s="400"/>
      <c r="AN347" s="400"/>
      <c r="AO347" s="400"/>
      <c r="AP347" s="400"/>
      <c r="AQ347" s="400"/>
      <c r="AR347" s="400"/>
      <c r="AS347" s="400"/>
      <c r="AT347" s="400"/>
      <c r="AU347" s="400"/>
      <c r="AV347" s="400"/>
      <c r="AW347" s="400"/>
      <c r="AX347" s="400"/>
      <c r="AY347" s="400"/>
      <c r="AZ347" s="400"/>
      <c r="BA347" s="400"/>
      <c r="BB347" s="400"/>
      <c r="BC347" s="400"/>
      <c r="BD347" s="400"/>
      <c r="BE347" s="400"/>
      <c r="BF347" s="400"/>
      <c r="BG347" s="400"/>
      <c r="BH347" s="400"/>
      <c r="BI347" s="400"/>
      <c r="BJ347" s="400"/>
      <c r="BK347" s="400"/>
      <c r="BL347" s="400"/>
      <c r="BM347" s="400"/>
      <c r="BN347" s="400"/>
      <c r="BO347" s="400"/>
      <c r="BP347" s="400"/>
      <c r="BQ347" s="400"/>
      <c r="BR347" s="400"/>
      <c r="BS347" s="400"/>
      <c r="BT347" s="400"/>
      <c r="BU347" s="400"/>
      <c r="BV347" s="400"/>
      <c r="BW347" s="400"/>
      <c r="BX347" s="400"/>
      <c r="BY347" s="400"/>
      <c r="BZ347" s="400"/>
      <c r="CA347" s="400"/>
      <c r="CB347" s="400"/>
      <c r="CC347" s="400"/>
      <c r="CD347" s="400"/>
      <c r="CE347" s="400"/>
      <c r="CF347" s="400"/>
      <c r="CG347" s="400"/>
      <c r="CH347" s="400"/>
      <c r="CI347" s="400"/>
      <c r="CJ347" s="400"/>
      <c r="CK347" s="400"/>
      <c r="CL347" s="400"/>
      <c r="CM347" s="400"/>
      <c r="CN347" s="400"/>
      <c r="CO347" s="400"/>
      <c r="CP347" s="400"/>
      <c r="CQ347" s="400"/>
      <c r="CR347" s="400"/>
      <c r="CS347" s="400"/>
      <c r="CT347" s="400"/>
      <c r="CU347" s="400"/>
      <c r="CV347" s="400"/>
      <c r="CW347" s="400"/>
      <c r="CX347" s="400"/>
      <c r="CY347" s="400"/>
    </row>
    <row r="348" spans="1:103">
      <c r="A348" s="348"/>
      <c r="B348" s="360" t="s">
        <v>1080</v>
      </c>
      <c r="C348" s="348"/>
      <c r="D348" s="348"/>
      <c r="E348" s="348"/>
      <c r="F348" s="348"/>
      <c r="G348" s="361" t="str">
        <f t="shared" si="1096"/>
        <v/>
      </c>
      <c r="H348" s="361" t="str">
        <f t="shared" si="1097"/>
        <v/>
      </c>
      <c r="I348" s="397"/>
      <c r="J348" s="348"/>
      <c r="K348" s="348"/>
      <c r="L348" s="348"/>
      <c r="M348" s="348"/>
      <c r="N348" s="400"/>
      <c r="O348" s="400"/>
      <c r="P348" s="400"/>
      <c r="Q348" s="400"/>
      <c r="R348" s="400"/>
      <c r="S348" s="400"/>
      <c r="T348" s="400"/>
      <c r="U348" s="400"/>
      <c r="V348" s="400"/>
      <c r="W348" s="400"/>
      <c r="X348" s="400"/>
      <c r="Y348" s="400"/>
      <c r="Z348" s="400"/>
      <c r="AA348" s="400"/>
      <c r="AB348" s="400"/>
      <c r="AC348" s="400"/>
      <c r="AD348" s="400"/>
      <c r="AE348" s="400"/>
      <c r="AF348" s="400"/>
      <c r="AG348" s="400"/>
      <c r="AH348" s="400"/>
      <c r="AI348" s="400"/>
      <c r="AJ348" s="400"/>
      <c r="AK348" s="400"/>
      <c r="AL348" s="400"/>
      <c r="AM348" s="400"/>
      <c r="AN348" s="400"/>
      <c r="AO348" s="400"/>
      <c r="AP348" s="400"/>
      <c r="AQ348" s="400"/>
      <c r="AR348" s="400"/>
      <c r="AS348" s="400"/>
      <c r="AT348" s="400"/>
      <c r="AU348" s="400"/>
      <c r="AV348" s="400"/>
      <c r="AW348" s="400"/>
      <c r="AX348" s="400"/>
      <c r="AY348" s="400"/>
      <c r="AZ348" s="400"/>
      <c r="BA348" s="400"/>
      <c r="BB348" s="400"/>
      <c r="BC348" s="400"/>
      <c r="BD348" s="400"/>
      <c r="BE348" s="400"/>
      <c r="BF348" s="400"/>
      <c r="BG348" s="400"/>
      <c r="BH348" s="400"/>
      <c r="BI348" s="400"/>
      <c r="BJ348" s="400"/>
      <c r="BK348" s="400"/>
      <c r="BL348" s="400"/>
      <c r="BM348" s="400"/>
      <c r="BN348" s="400"/>
      <c r="BO348" s="400"/>
      <c r="BP348" s="400"/>
      <c r="BQ348" s="400"/>
      <c r="BR348" s="400"/>
      <c r="BS348" s="400"/>
      <c r="BT348" s="400"/>
      <c r="BU348" s="400"/>
      <c r="BV348" s="400"/>
      <c r="BW348" s="400"/>
      <c r="BX348" s="400"/>
      <c r="BY348" s="400"/>
      <c r="BZ348" s="400"/>
      <c r="CA348" s="400"/>
      <c r="CB348" s="400"/>
      <c r="CC348" s="400"/>
      <c r="CD348" s="400"/>
      <c r="CE348" s="400"/>
      <c r="CF348" s="400"/>
      <c r="CG348" s="400"/>
      <c r="CH348" s="400"/>
      <c r="CI348" s="400"/>
      <c r="CJ348" s="400"/>
      <c r="CK348" s="400"/>
      <c r="CL348" s="400"/>
      <c r="CM348" s="400"/>
      <c r="CN348" s="400"/>
      <c r="CO348" s="400"/>
      <c r="CP348" s="400"/>
      <c r="CQ348" s="400"/>
      <c r="CR348" s="400"/>
      <c r="CS348" s="400"/>
      <c r="CT348" s="400"/>
      <c r="CU348" s="400"/>
      <c r="CV348" s="400"/>
      <c r="CW348" s="400"/>
      <c r="CX348" s="400"/>
      <c r="CY348" s="400"/>
    </row>
    <row r="349" spans="1:103">
      <c r="A349" s="348"/>
      <c r="B349" s="360" t="s">
        <v>1081</v>
      </c>
      <c r="C349" s="348"/>
      <c r="D349" s="348"/>
      <c r="E349" s="348"/>
      <c r="F349" s="348"/>
      <c r="G349" s="361" t="str">
        <f t="shared" si="1096"/>
        <v/>
      </c>
      <c r="H349" s="361" t="str">
        <f t="shared" si="1097"/>
        <v/>
      </c>
      <c r="I349" s="397"/>
      <c r="J349" s="348"/>
      <c r="K349" s="348"/>
      <c r="L349" s="348"/>
      <c r="M349" s="348"/>
      <c r="N349" s="400"/>
      <c r="O349" s="400"/>
      <c r="P349" s="400"/>
      <c r="Q349" s="400"/>
      <c r="R349" s="400"/>
      <c r="S349" s="400"/>
      <c r="T349" s="400"/>
      <c r="U349" s="400"/>
      <c r="V349" s="400"/>
      <c r="W349" s="400"/>
      <c r="X349" s="400"/>
      <c r="Y349" s="400"/>
      <c r="Z349" s="400"/>
      <c r="AA349" s="400"/>
      <c r="AB349" s="400"/>
      <c r="AC349" s="400"/>
      <c r="AD349" s="400"/>
      <c r="AE349" s="400"/>
      <c r="AF349" s="400"/>
      <c r="AG349" s="400"/>
      <c r="AH349" s="400"/>
      <c r="AI349" s="400"/>
      <c r="AJ349" s="400"/>
      <c r="AK349" s="400"/>
      <c r="AL349" s="400"/>
      <c r="AM349" s="400"/>
      <c r="AN349" s="400"/>
      <c r="AO349" s="400"/>
      <c r="AP349" s="400"/>
      <c r="AQ349" s="400"/>
      <c r="AR349" s="400"/>
      <c r="AS349" s="400"/>
      <c r="AT349" s="400"/>
      <c r="AU349" s="400"/>
      <c r="AV349" s="400"/>
      <c r="AW349" s="400"/>
      <c r="AX349" s="400"/>
      <c r="AY349" s="400"/>
      <c r="AZ349" s="400"/>
      <c r="BA349" s="400"/>
      <c r="BB349" s="400"/>
      <c r="BC349" s="400"/>
      <c r="BD349" s="400"/>
      <c r="BE349" s="400"/>
      <c r="BF349" s="400"/>
      <c r="BG349" s="400"/>
      <c r="BH349" s="400"/>
      <c r="BI349" s="400"/>
      <c r="BJ349" s="400"/>
      <c r="BK349" s="400"/>
      <c r="BL349" s="400"/>
      <c r="BM349" s="400"/>
      <c r="BN349" s="400"/>
      <c r="BO349" s="400"/>
      <c r="BP349" s="400"/>
      <c r="BQ349" s="400"/>
      <c r="BR349" s="400"/>
      <c r="BS349" s="400"/>
      <c r="BT349" s="400"/>
      <c r="BU349" s="400"/>
      <c r="BV349" s="400"/>
      <c r="BW349" s="400"/>
      <c r="BX349" s="400"/>
      <c r="BY349" s="400"/>
      <c r="BZ349" s="400"/>
      <c r="CA349" s="400"/>
      <c r="CB349" s="400"/>
      <c r="CC349" s="400"/>
      <c r="CD349" s="400"/>
      <c r="CE349" s="400"/>
      <c r="CF349" s="400"/>
      <c r="CG349" s="400"/>
      <c r="CH349" s="400"/>
      <c r="CI349" s="400"/>
      <c r="CJ349" s="400"/>
      <c r="CK349" s="400"/>
      <c r="CL349" s="400"/>
      <c r="CM349" s="400"/>
      <c r="CN349" s="400"/>
      <c r="CO349" s="400"/>
      <c r="CP349" s="400"/>
      <c r="CQ349" s="400"/>
      <c r="CR349" s="400"/>
      <c r="CS349" s="400"/>
      <c r="CT349" s="400"/>
      <c r="CU349" s="400"/>
      <c r="CV349" s="400"/>
      <c r="CW349" s="400"/>
      <c r="CX349" s="400"/>
      <c r="CY349" s="400"/>
    </row>
    <row r="350" spans="1:103">
      <c r="A350" s="348"/>
      <c r="B350" s="360" t="s">
        <v>1082</v>
      </c>
      <c r="C350" s="348"/>
      <c r="D350" s="348"/>
      <c r="E350" s="348"/>
      <c r="F350" s="348"/>
      <c r="G350" s="361" t="str">
        <f t="shared" si="1096"/>
        <v/>
      </c>
      <c r="H350" s="361" t="str">
        <f t="shared" si="1097"/>
        <v/>
      </c>
      <c r="I350" s="397"/>
      <c r="J350" s="348"/>
      <c r="K350" s="348"/>
      <c r="L350" s="348"/>
      <c r="M350" s="348"/>
      <c r="N350" s="400"/>
      <c r="O350" s="400"/>
      <c r="P350" s="400"/>
      <c r="Q350" s="400"/>
      <c r="R350" s="400"/>
      <c r="S350" s="400"/>
      <c r="T350" s="400"/>
      <c r="U350" s="400"/>
      <c r="V350" s="400"/>
      <c r="W350" s="400"/>
      <c r="X350" s="400"/>
      <c r="Y350" s="400"/>
      <c r="Z350" s="400"/>
      <c r="AA350" s="400"/>
      <c r="AB350" s="400"/>
      <c r="AC350" s="400"/>
      <c r="AD350" s="400"/>
      <c r="AE350" s="400"/>
      <c r="AF350" s="400"/>
      <c r="AG350" s="400"/>
      <c r="AH350" s="400"/>
      <c r="AI350" s="400"/>
      <c r="AJ350" s="400"/>
      <c r="AK350" s="400"/>
      <c r="AL350" s="400"/>
      <c r="AM350" s="400"/>
      <c r="AN350" s="400"/>
      <c r="AO350" s="400"/>
      <c r="AP350" s="400"/>
      <c r="AQ350" s="400"/>
      <c r="AR350" s="400"/>
      <c r="AS350" s="400"/>
      <c r="AT350" s="400"/>
      <c r="AU350" s="400"/>
      <c r="AV350" s="400"/>
      <c r="AW350" s="400"/>
      <c r="AX350" s="400"/>
      <c r="AY350" s="400"/>
      <c r="AZ350" s="400"/>
      <c r="BA350" s="400"/>
      <c r="BB350" s="400"/>
      <c r="BC350" s="400"/>
      <c r="BD350" s="400"/>
      <c r="BE350" s="400"/>
      <c r="BF350" s="400"/>
      <c r="BG350" s="400"/>
      <c r="BH350" s="400"/>
      <c r="BI350" s="400"/>
      <c r="BJ350" s="400"/>
      <c r="BK350" s="400"/>
      <c r="BL350" s="400"/>
      <c r="BM350" s="400"/>
      <c r="BN350" s="400"/>
      <c r="BO350" s="400"/>
      <c r="BP350" s="400"/>
      <c r="BQ350" s="400"/>
      <c r="BR350" s="400"/>
      <c r="BS350" s="400"/>
      <c r="BT350" s="400"/>
      <c r="BU350" s="400"/>
      <c r="BV350" s="400"/>
      <c r="BW350" s="400"/>
      <c r="BX350" s="400"/>
      <c r="BY350" s="400"/>
      <c r="BZ350" s="400"/>
      <c r="CA350" s="400"/>
      <c r="CB350" s="400"/>
      <c r="CC350" s="400"/>
      <c r="CD350" s="400"/>
      <c r="CE350" s="400"/>
      <c r="CF350" s="400"/>
      <c r="CG350" s="400"/>
      <c r="CH350" s="400"/>
      <c r="CI350" s="400"/>
      <c r="CJ350" s="400"/>
      <c r="CK350" s="400"/>
      <c r="CL350" s="400"/>
      <c r="CM350" s="400"/>
      <c r="CN350" s="400"/>
      <c r="CO350" s="400"/>
      <c r="CP350" s="400"/>
      <c r="CQ350" s="400"/>
      <c r="CR350" s="400"/>
      <c r="CS350" s="400"/>
      <c r="CT350" s="400"/>
      <c r="CU350" s="400"/>
      <c r="CV350" s="400"/>
      <c r="CW350" s="400"/>
      <c r="CX350" s="400"/>
      <c r="CY350" s="400"/>
    </row>
    <row r="351" spans="1:103">
      <c r="A351" s="348"/>
      <c r="B351" s="360" t="s">
        <v>1083</v>
      </c>
      <c r="C351" s="348"/>
      <c r="D351" s="348"/>
      <c r="E351" s="348"/>
      <c r="F351" s="348"/>
      <c r="G351" s="361" t="str">
        <f t="shared" si="1096"/>
        <v/>
      </c>
      <c r="H351" s="361" t="str">
        <f t="shared" si="1097"/>
        <v/>
      </c>
      <c r="I351" s="397"/>
      <c r="J351" s="348"/>
      <c r="K351" s="348"/>
      <c r="L351" s="348"/>
      <c r="M351" s="348"/>
      <c r="N351" s="400"/>
      <c r="O351" s="400"/>
      <c r="P351" s="400"/>
      <c r="Q351" s="400"/>
      <c r="R351" s="400"/>
      <c r="S351" s="400"/>
      <c r="T351" s="400"/>
      <c r="U351" s="400"/>
      <c r="V351" s="400"/>
      <c r="W351" s="400"/>
      <c r="X351" s="400"/>
      <c r="Y351" s="400"/>
      <c r="Z351" s="400"/>
      <c r="AA351" s="400"/>
      <c r="AB351" s="400"/>
      <c r="AC351" s="400"/>
      <c r="AD351" s="400"/>
      <c r="AE351" s="400"/>
      <c r="AF351" s="400"/>
      <c r="AG351" s="400"/>
      <c r="AH351" s="400"/>
      <c r="AI351" s="400"/>
      <c r="AJ351" s="400"/>
      <c r="AK351" s="400"/>
      <c r="AL351" s="400"/>
      <c r="AM351" s="400"/>
      <c r="AN351" s="400"/>
      <c r="AO351" s="400"/>
      <c r="AP351" s="400"/>
      <c r="AQ351" s="400"/>
      <c r="AR351" s="400"/>
      <c r="AS351" s="400"/>
      <c r="AT351" s="400"/>
      <c r="AU351" s="400"/>
      <c r="AV351" s="400"/>
      <c r="AW351" s="400"/>
      <c r="AX351" s="400"/>
      <c r="AY351" s="400"/>
      <c r="AZ351" s="400"/>
      <c r="BA351" s="400"/>
      <c r="BB351" s="400"/>
      <c r="BC351" s="400"/>
      <c r="BD351" s="400"/>
      <c r="BE351" s="400"/>
      <c r="BF351" s="400"/>
      <c r="BG351" s="400"/>
      <c r="BH351" s="400"/>
      <c r="BI351" s="400"/>
      <c r="BJ351" s="400"/>
      <c r="BK351" s="400"/>
      <c r="BL351" s="400"/>
      <c r="BM351" s="400"/>
      <c r="BN351" s="400"/>
      <c r="BO351" s="400"/>
      <c r="BP351" s="400"/>
      <c r="BQ351" s="400"/>
      <c r="BR351" s="400"/>
      <c r="BS351" s="400"/>
      <c r="BT351" s="400"/>
      <c r="BU351" s="400"/>
      <c r="BV351" s="400"/>
      <c r="BW351" s="400"/>
      <c r="BX351" s="400"/>
      <c r="BY351" s="400"/>
      <c r="BZ351" s="400"/>
      <c r="CA351" s="400"/>
      <c r="CB351" s="400"/>
      <c r="CC351" s="400"/>
      <c r="CD351" s="400"/>
      <c r="CE351" s="400"/>
      <c r="CF351" s="400"/>
      <c r="CG351" s="400"/>
      <c r="CH351" s="400"/>
      <c r="CI351" s="400"/>
      <c r="CJ351" s="400"/>
      <c r="CK351" s="400"/>
      <c r="CL351" s="400"/>
      <c r="CM351" s="400"/>
      <c r="CN351" s="400"/>
      <c r="CO351" s="400"/>
      <c r="CP351" s="400"/>
      <c r="CQ351" s="400"/>
      <c r="CR351" s="400"/>
      <c r="CS351" s="400"/>
      <c r="CT351" s="400"/>
      <c r="CU351" s="400"/>
      <c r="CV351" s="400"/>
      <c r="CW351" s="400"/>
      <c r="CX351" s="400"/>
      <c r="CY351" s="400"/>
    </row>
    <row r="352" spans="1:103">
      <c r="A352" s="348"/>
      <c r="B352" s="360" t="s">
        <v>1084</v>
      </c>
      <c r="C352" s="348"/>
      <c r="D352" s="348"/>
      <c r="E352" s="348"/>
      <c r="F352" s="348"/>
      <c r="G352" s="361" t="str">
        <f t="shared" si="1096"/>
        <v/>
      </c>
      <c r="H352" s="361" t="str">
        <f t="shared" si="1097"/>
        <v/>
      </c>
      <c r="I352" s="397"/>
      <c r="J352" s="348"/>
      <c r="K352" s="348"/>
      <c r="L352" s="348"/>
      <c r="M352" s="348"/>
      <c r="N352" s="400"/>
      <c r="O352" s="400"/>
      <c r="P352" s="400"/>
      <c r="Q352" s="400"/>
      <c r="R352" s="400"/>
      <c r="S352" s="400"/>
      <c r="T352" s="400"/>
      <c r="U352" s="400"/>
      <c r="V352" s="400"/>
      <c r="W352" s="400"/>
      <c r="X352" s="400"/>
      <c r="Y352" s="400"/>
      <c r="Z352" s="400"/>
      <c r="AA352" s="400"/>
      <c r="AB352" s="400"/>
      <c r="AC352" s="400"/>
      <c r="AD352" s="400"/>
      <c r="AE352" s="400"/>
      <c r="AF352" s="400"/>
      <c r="AG352" s="400"/>
      <c r="AH352" s="400"/>
      <c r="AI352" s="400"/>
      <c r="AJ352" s="400"/>
      <c r="AK352" s="400"/>
      <c r="AL352" s="400"/>
      <c r="AM352" s="400"/>
      <c r="AN352" s="400"/>
      <c r="AO352" s="400"/>
      <c r="AP352" s="400"/>
      <c r="AQ352" s="400"/>
      <c r="AR352" s="400"/>
      <c r="AS352" s="400"/>
      <c r="AT352" s="400"/>
      <c r="AU352" s="400"/>
      <c r="AV352" s="400"/>
      <c r="AW352" s="400"/>
      <c r="AX352" s="400"/>
      <c r="AY352" s="400"/>
      <c r="AZ352" s="400"/>
      <c r="BA352" s="400"/>
      <c r="BB352" s="400"/>
      <c r="BC352" s="400"/>
      <c r="BD352" s="400"/>
      <c r="BE352" s="400"/>
      <c r="BF352" s="400"/>
      <c r="BG352" s="400"/>
      <c r="BH352" s="400"/>
      <c r="BI352" s="400"/>
      <c r="BJ352" s="400"/>
      <c r="BK352" s="400"/>
      <c r="BL352" s="400"/>
      <c r="BM352" s="400"/>
      <c r="BN352" s="400"/>
      <c r="BO352" s="400"/>
      <c r="BP352" s="400"/>
      <c r="BQ352" s="400"/>
      <c r="BR352" s="400"/>
      <c r="BS352" s="400"/>
      <c r="BT352" s="400"/>
      <c r="BU352" s="400"/>
      <c r="BV352" s="400"/>
      <c r="BW352" s="400"/>
      <c r="BX352" s="400"/>
      <c r="BY352" s="400"/>
      <c r="BZ352" s="400"/>
      <c r="CA352" s="400"/>
      <c r="CB352" s="400"/>
      <c r="CC352" s="400"/>
      <c r="CD352" s="400"/>
      <c r="CE352" s="400"/>
      <c r="CF352" s="400"/>
      <c r="CG352" s="400"/>
      <c r="CH352" s="400"/>
      <c r="CI352" s="400"/>
      <c r="CJ352" s="400"/>
      <c r="CK352" s="400"/>
      <c r="CL352" s="400"/>
      <c r="CM352" s="400"/>
      <c r="CN352" s="400"/>
      <c r="CO352" s="400"/>
      <c r="CP352" s="400"/>
      <c r="CQ352" s="400"/>
      <c r="CR352" s="400"/>
      <c r="CS352" s="400"/>
      <c r="CT352" s="400"/>
      <c r="CU352" s="400"/>
      <c r="CV352" s="400"/>
      <c r="CW352" s="400"/>
      <c r="CX352" s="400"/>
      <c r="CY352" s="400"/>
    </row>
    <row r="353" spans="1:103">
      <c r="A353" s="348"/>
      <c r="B353" s="360" t="s">
        <v>1085</v>
      </c>
      <c r="C353" s="348"/>
      <c r="D353" s="348"/>
      <c r="E353" s="348"/>
      <c r="F353" s="348"/>
      <c r="G353" s="361" t="str">
        <f t="shared" si="1096"/>
        <v/>
      </c>
      <c r="H353" s="361" t="str">
        <f t="shared" si="1097"/>
        <v/>
      </c>
      <c r="I353" s="397"/>
      <c r="J353" s="348"/>
      <c r="K353" s="348"/>
      <c r="L353" s="348"/>
      <c r="M353" s="348"/>
      <c r="N353" s="400"/>
      <c r="O353" s="400"/>
      <c r="P353" s="400"/>
      <c r="Q353" s="400"/>
      <c r="R353" s="400"/>
      <c r="S353" s="400"/>
      <c r="T353" s="400"/>
      <c r="U353" s="400"/>
      <c r="V353" s="400"/>
      <c r="W353" s="400"/>
      <c r="X353" s="400"/>
      <c r="Y353" s="400"/>
      <c r="Z353" s="400"/>
      <c r="AA353" s="400"/>
      <c r="AB353" s="400"/>
      <c r="AC353" s="400"/>
      <c r="AD353" s="400"/>
      <c r="AE353" s="400"/>
      <c r="AF353" s="400"/>
      <c r="AG353" s="400"/>
      <c r="AH353" s="400"/>
      <c r="AI353" s="400"/>
      <c r="AJ353" s="400"/>
      <c r="AK353" s="400"/>
      <c r="AL353" s="400"/>
      <c r="AM353" s="400"/>
      <c r="AN353" s="400"/>
      <c r="AO353" s="400"/>
      <c r="AP353" s="400"/>
      <c r="AQ353" s="400"/>
      <c r="AR353" s="400"/>
      <c r="AS353" s="400"/>
      <c r="AT353" s="400"/>
      <c r="AU353" s="400"/>
      <c r="AV353" s="400"/>
      <c r="AW353" s="400"/>
      <c r="AX353" s="400"/>
      <c r="AY353" s="400"/>
      <c r="AZ353" s="400"/>
      <c r="BA353" s="400"/>
      <c r="BB353" s="400"/>
      <c r="BC353" s="400"/>
      <c r="BD353" s="400"/>
      <c r="BE353" s="400"/>
      <c r="BF353" s="400"/>
      <c r="BG353" s="400"/>
      <c r="BH353" s="400"/>
      <c r="BI353" s="400"/>
      <c r="BJ353" s="400"/>
      <c r="BK353" s="400"/>
      <c r="BL353" s="400"/>
      <c r="BM353" s="400"/>
      <c r="BN353" s="400"/>
      <c r="BO353" s="400"/>
      <c r="BP353" s="400"/>
      <c r="BQ353" s="400"/>
      <c r="BR353" s="400"/>
      <c r="BS353" s="400"/>
      <c r="BT353" s="400"/>
      <c r="BU353" s="400"/>
      <c r="BV353" s="400"/>
      <c r="BW353" s="400"/>
      <c r="BX353" s="400"/>
      <c r="BY353" s="400"/>
      <c r="BZ353" s="400"/>
      <c r="CA353" s="400"/>
      <c r="CB353" s="400"/>
      <c r="CC353" s="400"/>
      <c r="CD353" s="400"/>
      <c r="CE353" s="400"/>
      <c r="CF353" s="400"/>
      <c r="CG353" s="400"/>
      <c r="CH353" s="400"/>
      <c r="CI353" s="400"/>
      <c r="CJ353" s="400"/>
      <c r="CK353" s="400"/>
      <c r="CL353" s="400"/>
      <c r="CM353" s="400"/>
      <c r="CN353" s="400"/>
      <c r="CO353" s="400"/>
      <c r="CP353" s="400"/>
      <c r="CQ353" s="400"/>
      <c r="CR353" s="400"/>
      <c r="CS353" s="400"/>
      <c r="CT353" s="400"/>
      <c r="CU353" s="400"/>
      <c r="CV353" s="400"/>
      <c r="CW353" s="400"/>
      <c r="CX353" s="400"/>
      <c r="CY353" s="400"/>
    </row>
    <row r="354" spans="1:103">
      <c r="A354" s="348"/>
      <c r="B354" s="360" t="s">
        <v>1086</v>
      </c>
      <c r="C354" s="348"/>
      <c r="D354" s="348"/>
      <c r="E354" s="348"/>
      <c r="F354" s="348"/>
      <c r="G354" s="361" t="str">
        <f t="shared" si="1096"/>
        <v/>
      </c>
      <c r="H354" s="361" t="str">
        <f t="shared" si="1097"/>
        <v/>
      </c>
      <c r="I354" s="397"/>
      <c r="J354" s="348"/>
      <c r="K354" s="348"/>
      <c r="L354" s="348"/>
      <c r="M354" s="348"/>
      <c r="N354" s="323"/>
      <c r="O354" s="323"/>
      <c r="P354" s="323"/>
      <c r="Q354" s="323"/>
      <c r="R354" s="323"/>
      <c r="S354" s="323"/>
      <c r="T354" s="323"/>
      <c r="U354" s="323"/>
      <c r="V354" s="323"/>
      <c r="W354" s="323"/>
      <c r="X354" s="323"/>
      <c r="Y354" s="323"/>
      <c r="Z354" s="323"/>
      <c r="AA354" s="323"/>
      <c r="AB354" s="323"/>
      <c r="AC354" s="323"/>
      <c r="AD354" s="323"/>
      <c r="AE354" s="323"/>
      <c r="AF354" s="323"/>
      <c r="AG354" s="323"/>
      <c r="AH354" s="323"/>
      <c r="AI354" s="323"/>
      <c r="AJ354" s="323"/>
      <c r="AK354" s="323"/>
      <c r="AL354" s="323"/>
      <c r="AM354" s="323"/>
      <c r="AN354" s="323"/>
      <c r="AO354" s="323"/>
      <c r="AP354" s="323"/>
      <c r="AQ354" s="323"/>
      <c r="AR354" s="323"/>
      <c r="AS354" s="323"/>
      <c r="AT354" s="323"/>
      <c r="AU354" s="323"/>
      <c r="AV354" s="323"/>
      <c r="AW354" s="323"/>
      <c r="AX354" s="323"/>
      <c r="AY354" s="323"/>
      <c r="AZ354" s="323"/>
      <c r="BA354" s="323"/>
      <c r="BB354" s="323"/>
      <c r="BC354" s="323"/>
      <c r="BD354" s="323"/>
      <c r="BE354" s="323"/>
      <c r="BF354" s="323"/>
      <c r="BG354" s="323"/>
      <c r="BH354" s="323"/>
      <c r="BI354" s="323"/>
      <c r="BJ354" s="323"/>
      <c r="BK354" s="323"/>
      <c r="BL354" s="323"/>
      <c r="BM354" s="323"/>
      <c r="BN354" s="323"/>
      <c r="BO354" s="323"/>
      <c r="BP354" s="323"/>
      <c r="BQ354" s="323"/>
      <c r="BR354" s="323"/>
      <c r="BS354" s="323"/>
      <c r="BT354" s="323"/>
      <c r="BU354" s="323"/>
      <c r="BV354" s="323"/>
      <c r="BW354" s="323"/>
      <c r="BX354" s="323"/>
      <c r="BY354" s="323"/>
      <c r="BZ354" s="323"/>
      <c r="CA354" s="323"/>
      <c r="CB354" s="323"/>
      <c r="CC354" s="323"/>
      <c r="CD354" s="323"/>
      <c r="CE354" s="323"/>
      <c r="CF354" s="323"/>
      <c r="CG354" s="323"/>
      <c r="CH354" s="323"/>
      <c r="CI354" s="323"/>
      <c r="CJ354" s="323"/>
      <c r="CK354" s="323"/>
      <c r="CL354" s="323"/>
      <c r="CM354" s="323"/>
      <c r="CN354" s="323"/>
      <c r="CO354" s="323"/>
      <c r="CP354" s="323"/>
      <c r="CQ354" s="323"/>
      <c r="CR354" s="323"/>
      <c r="CS354" s="323"/>
      <c r="CT354" s="323"/>
      <c r="CU354" s="323"/>
      <c r="CV354" s="323"/>
      <c r="CW354" s="323"/>
      <c r="CX354" s="323"/>
      <c r="CY354" s="323"/>
    </row>
    <row r="355" spans="1:103">
      <c r="A355" s="348"/>
      <c r="B355" s="360" t="s">
        <v>1087</v>
      </c>
      <c r="C355" s="348"/>
      <c r="D355" s="348"/>
      <c r="E355" s="348"/>
      <c r="F355" s="348"/>
      <c r="G355" s="361" t="str">
        <f t="shared" si="1096"/>
        <v/>
      </c>
      <c r="H355" s="361" t="str">
        <f t="shared" si="1097"/>
        <v/>
      </c>
      <c r="I355" s="397"/>
      <c r="J355" s="348"/>
      <c r="K355" s="348"/>
      <c r="L355" s="348"/>
      <c r="M355" s="348"/>
      <c r="N355" s="400"/>
      <c r="O355" s="400"/>
      <c r="P355" s="400"/>
      <c r="Q355" s="400"/>
      <c r="R355" s="400"/>
      <c r="S355" s="400"/>
      <c r="T355" s="400"/>
      <c r="U355" s="400"/>
      <c r="V355" s="400"/>
      <c r="W355" s="400"/>
      <c r="X355" s="400"/>
      <c r="Y355" s="400"/>
      <c r="Z355" s="400"/>
      <c r="AA355" s="400"/>
      <c r="AB355" s="400"/>
      <c r="AC355" s="400"/>
      <c r="AD355" s="400"/>
      <c r="AE355" s="400"/>
      <c r="AF355" s="400"/>
      <c r="AG355" s="400"/>
      <c r="AH355" s="400"/>
      <c r="AI355" s="400"/>
      <c r="AJ355" s="400"/>
      <c r="AK355" s="400"/>
      <c r="AL355" s="400"/>
      <c r="AM355" s="400"/>
      <c r="AN355" s="400"/>
      <c r="AO355" s="400"/>
      <c r="AP355" s="400"/>
      <c r="AQ355" s="400"/>
      <c r="AR355" s="400"/>
      <c r="AS355" s="400"/>
      <c r="AT355" s="400"/>
      <c r="AU355" s="400"/>
      <c r="AV355" s="400"/>
      <c r="AW355" s="400"/>
      <c r="AX355" s="400"/>
      <c r="AY355" s="400"/>
      <c r="AZ355" s="400"/>
      <c r="BA355" s="400"/>
      <c r="BB355" s="400"/>
      <c r="BC355" s="400"/>
      <c r="BD355" s="400"/>
      <c r="BE355" s="400"/>
      <c r="BF355" s="400"/>
      <c r="BG355" s="400"/>
      <c r="BH355" s="400"/>
      <c r="BI355" s="400"/>
      <c r="BJ355" s="400"/>
      <c r="BK355" s="400"/>
      <c r="BL355" s="400"/>
      <c r="BM355" s="400"/>
      <c r="BN355" s="400"/>
      <c r="BO355" s="400"/>
      <c r="BP355" s="400"/>
      <c r="BQ355" s="400"/>
      <c r="BR355" s="400"/>
      <c r="BS355" s="400"/>
      <c r="BT355" s="400"/>
      <c r="BU355" s="400"/>
      <c r="BV355" s="400"/>
      <c r="BW355" s="400"/>
      <c r="BX355" s="400"/>
      <c r="BY355" s="400"/>
      <c r="BZ355" s="400"/>
      <c r="CA355" s="400"/>
      <c r="CB355" s="400"/>
      <c r="CC355" s="400"/>
      <c r="CD355" s="400"/>
      <c r="CE355" s="400"/>
      <c r="CF355" s="400"/>
      <c r="CG355" s="400"/>
      <c r="CH355" s="400"/>
      <c r="CI355" s="400"/>
      <c r="CJ355" s="400"/>
      <c r="CK355" s="400"/>
      <c r="CL355" s="400"/>
      <c r="CM355" s="400"/>
      <c r="CN355" s="400"/>
      <c r="CO355" s="400"/>
      <c r="CP355" s="400"/>
      <c r="CQ355" s="400"/>
      <c r="CR355" s="400"/>
      <c r="CS355" s="400"/>
      <c r="CT355" s="400"/>
      <c r="CU355" s="400"/>
      <c r="CV355" s="400"/>
      <c r="CW355" s="400"/>
      <c r="CX355" s="400"/>
      <c r="CY355" s="400"/>
    </row>
    <row r="356" spans="1:103">
      <c r="A356" s="348"/>
      <c r="B356" s="360" t="s">
        <v>1088</v>
      </c>
      <c r="C356" s="348"/>
      <c r="D356" s="396"/>
      <c r="E356" s="397"/>
      <c r="F356" s="397"/>
      <c r="G356" s="361" t="str">
        <f t="shared" si="1096"/>
        <v/>
      </c>
      <c r="H356" s="361" t="str">
        <f t="shared" si="1097"/>
        <v/>
      </c>
      <c r="I356" s="397"/>
      <c r="J356" s="348"/>
      <c r="K356" s="348"/>
      <c r="L356" s="348"/>
      <c r="M356" s="348"/>
      <c r="N356" s="400"/>
      <c r="O356" s="400"/>
      <c r="P356" s="400"/>
      <c r="Q356" s="400"/>
      <c r="R356" s="400"/>
      <c r="S356" s="400"/>
      <c r="T356" s="400"/>
      <c r="U356" s="400"/>
      <c r="V356" s="400"/>
      <c r="W356" s="400"/>
      <c r="X356" s="400"/>
      <c r="Y356" s="400"/>
      <c r="Z356" s="400"/>
      <c r="AA356" s="400"/>
      <c r="AB356" s="400"/>
      <c r="AC356" s="400"/>
      <c r="AD356" s="400"/>
      <c r="AE356" s="400"/>
      <c r="AF356" s="400"/>
      <c r="AG356" s="400"/>
      <c r="AH356" s="400"/>
      <c r="AI356" s="400"/>
      <c r="AJ356" s="400"/>
      <c r="AK356" s="400"/>
      <c r="AL356" s="400"/>
      <c r="AM356" s="400"/>
      <c r="AN356" s="400"/>
      <c r="AO356" s="400"/>
      <c r="AP356" s="400"/>
      <c r="AQ356" s="400"/>
      <c r="AR356" s="400"/>
      <c r="AS356" s="400"/>
      <c r="AT356" s="400"/>
      <c r="AU356" s="400"/>
      <c r="AV356" s="400"/>
      <c r="AW356" s="400"/>
      <c r="AX356" s="400"/>
      <c r="AY356" s="400"/>
      <c r="AZ356" s="400"/>
      <c r="BA356" s="400"/>
      <c r="BB356" s="400"/>
      <c r="BC356" s="400"/>
      <c r="BD356" s="400"/>
      <c r="BE356" s="400"/>
      <c r="BF356" s="400"/>
      <c r="BG356" s="400"/>
      <c r="BH356" s="400"/>
      <c r="BI356" s="400"/>
      <c r="BJ356" s="400"/>
      <c r="BK356" s="400"/>
      <c r="BL356" s="400"/>
      <c r="BM356" s="400"/>
      <c r="BN356" s="400"/>
      <c r="BO356" s="400"/>
      <c r="BP356" s="400"/>
      <c r="BQ356" s="400"/>
      <c r="BR356" s="400"/>
      <c r="BS356" s="400"/>
      <c r="BT356" s="400"/>
      <c r="BU356" s="400"/>
      <c r="BV356" s="400"/>
      <c r="BW356" s="400"/>
      <c r="BX356" s="400"/>
      <c r="BY356" s="400"/>
      <c r="BZ356" s="400"/>
      <c r="CA356" s="400"/>
      <c r="CB356" s="400"/>
      <c r="CC356" s="400"/>
      <c r="CD356" s="400"/>
      <c r="CE356" s="400"/>
      <c r="CF356" s="400"/>
      <c r="CG356" s="400"/>
      <c r="CH356" s="400"/>
      <c r="CI356" s="400"/>
      <c r="CJ356" s="400"/>
      <c r="CK356" s="400"/>
      <c r="CL356" s="400"/>
      <c r="CM356" s="400"/>
      <c r="CN356" s="400"/>
      <c r="CO356" s="400"/>
      <c r="CP356" s="400"/>
      <c r="CQ356" s="400"/>
      <c r="CR356" s="400"/>
      <c r="CS356" s="400"/>
      <c r="CT356" s="400"/>
      <c r="CU356" s="400"/>
      <c r="CV356" s="400"/>
      <c r="CW356" s="400"/>
      <c r="CX356" s="400"/>
      <c r="CY356" s="400"/>
    </row>
    <row r="357" spans="1:103">
      <c r="A357" s="348"/>
      <c r="B357" s="360" t="s">
        <v>1089</v>
      </c>
      <c r="C357" s="348"/>
      <c r="D357" s="348"/>
      <c r="E357" s="397"/>
      <c r="F357" s="348"/>
      <c r="G357" s="361" t="str">
        <f t="shared" si="1096"/>
        <v/>
      </c>
      <c r="H357" s="361" t="str">
        <f t="shared" si="1097"/>
        <v/>
      </c>
      <c r="I357" s="397"/>
      <c r="J357" s="348"/>
      <c r="K357" s="348"/>
      <c r="L357" s="348"/>
      <c r="M357" s="348"/>
      <c r="N357" s="400"/>
      <c r="O357" s="400"/>
      <c r="P357" s="400"/>
      <c r="Q357" s="400"/>
      <c r="R357" s="400"/>
      <c r="S357" s="400"/>
      <c r="T357" s="400"/>
      <c r="U357" s="400"/>
      <c r="V357" s="400"/>
      <c r="W357" s="400"/>
      <c r="X357" s="400"/>
      <c r="Y357" s="400"/>
      <c r="Z357" s="400"/>
      <c r="AA357" s="400"/>
      <c r="AB357" s="400"/>
      <c r="AC357" s="400"/>
      <c r="AD357" s="400"/>
      <c r="AE357" s="400"/>
      <c r="AF357" s="400"/>
      <c r="AG357" s="400"/>
      <c r="AH357" s="400"/>
      <c r="AI357" s="400"/>
      <c r="AJ357" s="400"/>
      <c r="AK357" s="400"/>
      <c r="AL357" s="400"/>
      <c r="AM357" s="400"/>
      <c r="AN357" s="400"/>
      <c r="AO357" s="400"/>
      <c r="AP357" s="400"/>
      <c r="AQ357" s="400"/>
      <c r="AR357" s="400"/>
      <c r="AS357" s="400"/>
      <c r="AT357" s="400"/>
      <c r="AU357" s="400"/>
      <c r="AV357" s="400"/>
      <c r="AW357" s="400"/>
      <c r="AX357" s="400"/>
      <c r="AY357" s="400"/>
      <c r="AZ357" s="400"/>
      <c r="BA357" s="400"/>
      <c r="BB357" s="400"/>
      <c r="BC357" s="400"/>
      <c r="BD357" s="400"/>
      <c r="BE357" s="400"/>
      <c r="BF357" s="400"/>
      <c r="BG357" s="400"/>
      <c r="BH357" s="400"/>
      <c r="BI357" s="400"/>
      <c r="BJ357" s="400"/>
      <c r="BK357" s="400"/>
      <c r="BL357" s="400"/>
      <c r="BM357" s="400"/>
      <c r="BN357" s="400"/>
      <c r="BO357" s="400"/>
      <c r="BP357" s="400"/>
      <c r="BQ357" s="400"/>
      <c r="BR357" s="400"/>
      <c r="BS357" s="400"/>
      <c r="BT357" s="400"/>
      <c r="BU357" s="400"/>
      <c r="BV357" s="400"/>
      <c r="BW357" s="400"/>
      <c r="BX357" s="400"/>
      <c r="BY357" s="400"/>
      <c r="BZ357" s="400"/>
      <c r="CA357" s="400"/>
      <c r="CB357" s="400"/>
      <c r="CC357" s="400"/>
      <c r="CD357" s="400"/>
      <c r="CE357" s="400"/>
      <c r="CF357" s="400"/>
      <c r="CG357" s="400"/>
      <c r="CH357" s="400"/>
      <c r="CI357" s="400"/>
      <c r="CJ357" s="400"/>
      <c r="CK357" s="400"/>
      <c r="CL357" s="400"/>
      <c r="CM357" s="400"/>
      <c r="CN357" s="400"/>
      <c r="CO357" s="400"/>
      <c r="CP357" s="400"/>
      <c r="CQ357" s="400"/>
      <c r="CR357" s="400"/>
      <c r="CS357" s="400"/>
      <c r="CT357" s="400"/>
      <c r="CU357" s="400"/>
      <c r="CV357" s="400"/>
      <c r="CW357" s="400"/>
      <c r="CX357" s="400"/>
      <c r="CY357" s="400"/>
    </row>
    <row r="358" spans="1:103">
      <c r="A358" s="348"/>
      <c r="B358" s="360" t="s">
        <v>1090</v>
      </c>
      <c r="C358" s="348"/>
      <c r="D358" s="348"/>
      <c r="E358" s="348"/>
      <c r="F358" s="348"/>
      <c r="G358" s="361" t="str">
        <f t="shared" si="1096"/>
        <v/>
      </c>
      <c r="H358" s="361" t="str">
        <f t="shared" si="1097"/>
        <v/>
      </c>
      <c r="I358" s="397"/>
      <c r="J358" s="348"/>
      <c r="K358" s="348"/>
      <c r="L358" s="348"/>
      <c r="M358" s="348"/>
      <c r="N358" s="400"/>
      <c r="O358" s="400"/>
      <c r="P358" s="400"/>
      <c r="Q358" s="400"/>
      <c r="R358" s="400"/>
      <c r="S358" s="400"/>
      <c r="T358" s="400"/>
      <c r="U358" s="400"/>
      <c r="V358" s="400"/>
      <c r="W358" s="400"/>
      <c r="X358" s="400"/>
      <c r="Y358" s="400"/>
      <c r="Z358" s="400"/>
      <c r="AA358" s="400"/>
      <c r="AB358" s="400"/>
      <c r="AC358" s="400"/>
      <c r="AD358" s="400"/>
      <c r="AE358" s="400"/>
      <c r="AF358" s="400"/>
      <c r="AG358" s="400"/>
      <c r="AH358" s="400"/>
      <c r="AI358" s="400"/>
      <c r="AJ358" s="400"/>
      <c r="AK358" s="400"/>
      <c r="AL358" s="400"/>
      <c r="AM358" s="400"/>
      <c r="AN358" s="400"/>
      <c r="AO358" s="400"/>
      <c r="AP358" s="400"/>
      <c r="AQ358" s="400"/>
      <c r="AR358" s="400"/>
      <c r="AS358" s="400"/>
      <c r="AT358" s="400"/>
      <c r="AU358" s="400"/>
      <c r="AV358" s="400"/>
      <c r="AW358" s="400"/>
      <c r="AX358" s="400"/>
      <c r="AY358" s="400"/>
      <c r="AZ358" s="400"/>
      <c r="BA358" s="400"/>
      <c r="BB358" s="400"/>
      <c r="BC358" s="400"/>
      <c r="BD358" s="400"/>
      <c r="BE358" s="400"/>
      <c r="BF358" s="400"/>
      <c r="BG358" s="400"/>
      <c r="BH358" s="400"/>
      <c r="BI358" s="400"/>
      <c r="BJ358" s="400"/>
      <c r="BK358" s="400"/>
      <c r="BL358" s="400"/>
      <c r="BM358" s="400"/>
      <c r="BN358" s="400"/>
      <c r="BO358" s="400"/>
      <c r="BP358" s="400"/>
      <c r="BQ358" s="400"/>
      <c r="BR358" s="400"/>
      <c r="BS358" s="400"/>
      <c r="BT358" s="400"/>
      <c r="BU358" s="400"/>
      <c r="BV358" s="400"/>
      <c r="BW358" s="400"/>
      <c r="BX358" s="400"/>
      <c r="BY358" s="400"/>
      <c r="BZ358" s="400"/>
      <c r="CA358" s="400"/>
      <c r="CB358" s="400"/>
      <c r="CC358" s="400"/>
      <c r="CD358" s="400"/>
      <c r="CE358" s="400"/>
      <c r="CF358" s="400"/>
      <c r="CG358" s="400"/>
      <c r="CH358" s="400"/>
      <c r="CI358" s="400"/>
      <c r="CJ358" s="400"/>
      <c r="CK358" s="400"/>
      <c r="CL358" s="400"/>
      <c r="CM358" s="400"/>
      <c r="CN358" s="400"/>
      <c r="CO358" s="400"/>
      <c r="CP358" s="400"/>
      <c r="CQ358" s="400"/>
      <c r="CR358" s="400"/>
      <c r="CS358" s="400"/>
      <c r="CT358" s="400"/>
      <c r="CU358" s="400"/>
      <c r="CV358" s="400"/>
      <c r="CW358" s="400"/>
      <c r="CX358" s="400"/>
      <c r="CY358" s="400"/>
    </row>
    <row r="359" spans="1:103">
      <c r="A359" s="348"/>
      <c r="B359" s="360" t="s">
        <v>1091</v>
      </c>
      <c r="C359" s="348"/>
      <c r="D359" s="348"/>
      <c r="E359" s="348"/>
      <c r="F359" s="348"/>
      <c r="G359" s="361" t="str">
        <f t="shared" si="1096"/>
        <v/>
      </c>
      <c r="H359" s="361" t="str">
        <f t="shared" si="1097"/>
        <v/>
      </c>
      <c r="I359" s="397"/>
      <c r="J359" s="348"/>
      <c r="K359" s="348"/>
      <c r="L359" s="348"/>
      <c r="M359" s="348"/>
      <c r="N359" s="400"/>
      <c r="O359" s="400"/>
      <c r="P359" s="400"/>
      <c r="Q359" s="400"/>
      <c r="R359" s="400"/>
      <c r="S359" s="400"/>
      <c r="T359" s="400"/>
      <c r="U359" s="400"/>
      <c r="V359" s="400"/>
      <c r="W359" s="400"/>
      <c r="X359" s="400"/>
      <c r="Y359" s="400"/>
      <c r="Z359" s="400"/>
      <c r="AA359" s="400"/>
      <c r="AB359" s="400"/>
      <c r="AC359" s="400"/>
      <c r="AD359" s="400"/>
      <c r="AE359" s="400"/>
      <c r="AF359" s="400"/>
      <c r="AG359" s="400"/>
      <c r="AH359" s="400"/>
      <c r="AI359" s="400"/>
      <c r="AJ359" s="400"/>
      <c r="AK359" s="400"/>
      <c r="AL359" s="400"/>
      <c r="AM359" s="400"/>
      <c r="AN359" s="400"/>
      <c r="AO359" s="400"/>
      <c r="AP359" s="400"/>
      <c r="AQ359" s="400"/>
      <c r="AR359" s="400"/>
      <c r="AS359" s="400"/>
      <c r="AT359" s="400"/>
      <c r="AU359" s="400"/>
      <c r="AV359" s="400"/>
      <c r="AW359" s="400"/>
      <c r="AX359" s="400"/>
      <c r="AY359" s="400"/>
      <c r="AZ359" s="400"/>
      <c r="BA359" s="400"/>
      <c r="BB359" s="400"/>
      <c r="BC359" s="400"/>
      <c r="BD359" s="400"/>
      <c r="BE359" s="400"/>
      <c r="BF359" s="400"/>
      <c r="BG359" s="400"/>
      <c r="BH359" s="400"/>
      <c r="BI359" s="400"/>
      <c r="BJ359" s="400"/>
      <c r="BK359" s="400"/>
      <c r="BL359" s="400"/>
      <c r="BM359" s="400"/>
      <c r="BN359" s="400"/>
      <c r="BO359" s="400"/>
      <c r="BP359" s="400"/>
      <c r="BQ359" s="400"/>
      <c r="BR359" s="400"/>
      <c r="BS359" s="400"/>
      <c r="BT359" s="400"/>
      <c r="BU359" s="400"/>
      <c r="BV359" s="400"/>
      <c r="BW359" s="400"/>
      <c r="BX359" s="400"/>
      <c r="BY359" s="400"/>
      <c r="BZ359" s="400"/>
      <c r="CA359" s="400"/>
      <c r="CB359" s="400"/>
      <c r="CC359" s="400"/>
      <c r="CD359" s="400"/>
      <c r="CE359" s="400"/>
      <c r="CF359" s="400"/>
      <c r="CG359" s="400"/>
      <c r="CH359" s="400"/>
      <c r="CI359" s="400"/>
      <c r="CJ359" s="400"/>
      <c r="CK359" s="400"/>
      <c r="CL359" s="400"/>
      <c r="CM359" s="400"/>
      <c r="CN359" s="400"/>
      <c r="CO359" s="400"/>
      <c r="CP359" s="400"/>
      <c r="CQ359" s="400"/>
      <c r="CR359" s="400"/>
      <c r="CS359" s="400"/>
      <c r="CT359" s="400"/>
      <c r="CU359" s="400"/>
      <c r="CV359" s="400"/>
      <c r="CW359" s="400"/>
      <c r="CX359" s="400"/>
      <c r="CY359" s="400"/>
    </row>
    <row r="360" spans="1:103">
      <c r="A360" s="348"/>
      <c r="B360" s="360" t="s">
        <v>1092</v>
      </c>
      <c r="C360" s="348"/>
      <c r="D360" s="348"/>
      <c r="E360" s="348"/>
      <c r="F360" s="348"/>
      <c r="G360" s="361" t="str">
        <f t="shared" si="1096"/>
        <v/>
      </c>
      <c r="H360" s="361" t="str">
        <f t="shared" si="1097"/>
        <v/>
      </c>
      <c r="I360" s="397"/>
      <c r="J360" s="348"/>
      <c r="K360" s="348"/>
      <c r="L360" s="348"/>
      <c r="M360" s="348"/>
      <c r="N360" s="400"/>
      <c r="O360" s="400"/>
      <c r="P360" s="400"/>
      <c r="Q360" s="400"/>
      <c r="R360" s="400"/>
      <c r="S360" s="400"/>
      <c r="T360" s="400"/>
      <c r="U360" s="400"/>
      <c r="V360" s="400"/>
      <c r="W360" s="400"/>
      <c r="X360" s="400"/>
      <c r="Y360" s="400"/>
      <c r="Z360" s="400"/>
      <c r="AA360" s="400"/>
      <c r="AB360" s="400"/>
      <c r="AC360" s="400"/>
      <c r="AD360" s="400"/>
      <c r="AE360" s="400"/>
      <c r="AF360" s="400"/>
      <c r="AG360" s="400"/>
      <c r="AH360" s="400"/>
      <c r="AI360" s="400"/>
      <c r="AJ360" s="400"/>
      <c r="AK360" s="400"/>
      <c r="AL360" s="400"/>
      <c r="AM360" s="400"/>
      <c r="AN360" s="400"/>
      <c r="AO360" s="400"/>
      <c r="AP360" s="400"/>
      <c r="AQ360" s="400"/>
      <c r="AR360" s="400"/>
      <c r="AS360" s="400"/>
      <c r="AT360" s="400"/>
      <c r="AU360" s="400"/>
      <c r="AV360" s="400"/>
      <c r="AW360" s="400"/>
      <c r="AX360" s="400"/>
      <c r="AY360" s="400"/>
      <c r="AZ360" s="400"/>
      <c r="BA360" s="400"/>
      <c r="BB360" s="400"/>
      <c r="BC360" s="400"/>
      <c r="BD360" s="400"/>
      <c r="BE360" s="400"/>
      <c r="BF360" s="400"/>
      <c r="BG360" s="400"/>
      <c r="BH360" s="400"/>
      <c r="BI360" s="400"/>
      <c r="BJ360" s="400"/>
      <c r="BK360" s="400"/>
      <c r="BL360" s="400"/>
      <c r="BM360" s="400"/>
      <c r="BN360" s="400"/>
      <c r="BO360" s="400"/>
      <c r="BP360" s="400"/>
      <c r="BQ360" s="400"/>
      <c r="BR360" s="400"/>
      <c r="BS360" s="400"/>
      <c r="BT360" s="400"/>
      <c r="BU360" s="400"/>
      <c r="BV360" s="400"/>
      <c r="BW360" s="400"/>
      <c r="BX360" s="400"/>
      <c r="BY360" s="400"/>
      <c r="BZ360" s="400"/>
      <c r="CA360" s="400"/>
      <c r="CB360" s="400"/>
      <c r="CC360" s="400"/>
      <c r="CD360" s="400"/>
      <c r="CE360" s="400"/>
      <c r="CF360" s="400"/>
      <c r="CG360" s="400"/>
      <c r="CH360" s="400"/>
      <c r="CI360" s="400"/>
      <c r="CJ360" s="400"/>
      <c r="CK360" s="400"/>
      <c r="CL360" s="400"/>
      <c r="CM360" s="400"/>
      <c r="CN360" s="400"/>
      <c r="CO360" s="400"/>
      <c r="CP360" s="400"/>
      <c r="CQ360" s="400"/>
      <c r="CR360" s="400"/>
      <c r="CS360" s="400"/>
      <c r="CT360" s="400"/>
      <c r="CU360" s="400"/>
      <c r="CV360" s="400"/>
      <c r="CW360" s="400"/>
      <c r="CX360" s="400"/>
      <c r="CY360" s="400"/>
    </row>
    <row r="361" spans="1:103">
      <c r="A361" s="348"/>
      <c r="B361" s="360" t="s">
        <v>1093</v>
      </c>
      <c r="C361" s="348"/>
      <c r="D361" s="348"/>
      <c r="E361" s="348"/>
      <c r="F361" s="348"/>
      <c r="G361" s="361" t="str">
        <f t="shared" si="1096"/>
        <v/>
      </c>
      <c r="H361" s="361" t="str">
        <f t="shared" si="1097"/>
        <v/>
      </c>
      <c r="I361" s="397"/>
      <c r="J361" s="348"/>
      <c r="K361" s="348"/>
      <c r="L361" s="348"/>
      <c r="M361" s="348"/>
      <c r="N361" s="400"/>
      <c r="O361" s="400"/>
      <c r="P361" s="400"/>
      <c r="Q361" s="400"/>
      <c r="R361" s="400"/>
      <c r="S361" s="400"/>
      <c r="T361" s="400"/>
      <c r="U361" s="400"/>
      <c r="V361" s="400"/>
      <c r="W361" s="400"/>
      <c r="X361" s="400"/>
      <c r="Y361" s="400"/>
      <c r="Z361" s="400"/>
      <c r="AA361" s="400"/>
      <c r="AB361" s="400"/>
      <c r="AC361" s="400"/>
      <c r="AD361" s="400"/>
      <c r="AE361" s="400"/>
      <c r="AF361" s="400"/>
      <c r="AG361" s="400"/>
      <c r="AH361" s="400"/>
      <c r="AI361" s="400"/>
      <c r="AJ361" s="400"/>
      <c r="AK361" s="400"/>
      <c r="AL361" s="400"/>
      <c r="AM361" s="400"/>
      <c r="AN361" s="400"/>
      <c r="AO361" s="400"/>
      <c r="AP361" s="400"/>
      <c r="AQ361" s="400"/>
      <c r="AR361" s="400"/>
      <c r="AS361" s="400"/>
      <c r="AT361" s="400"/>
      <c r="AU361" s="400"/>
      <c r="AV361" s="400"/>
      <c r="AW361" s="400"/>
      <c r="AX361" s="400"/>
      <c r="AY361" s="400"/>
      <c r="AZ361" s="400"/>
      <c r="BA361" s="400"/>
      <c r="BB361" s="400"/>
      <c r="BC361" s="400"/>
      <c r="BD361" s="400"/>
      <c r="BE361" s="400"/>
      <c r="BF361" s="400"/>
      <c r="BG361" s="400"/>
      <c r="BH361" s="400"/>
      <c r="BI361" s="400"/>
      <c r="BJ361" s="400"/>
      <c r="BK361" s="400"/>
      <c r="BL361" s="400"/>
      <c r="BM361" s="400"/>
      <c r="BN361" s="400"/>
      <c r="BO361" s="400"/>
      <c r="BP361" s="400"/>
      <c r="BQ361" s="400"/>
      <c r="BR361" s="400"/>
      <c r="BS361" s="400"/>
      <c r="BT361" s="400"/>
      <c r="BU361" s="400"/>
      <c r="BV361" s="400"/>
      <c r="BW361" s="400"/>
      <c r="BX361" s="400"/>
      <c r="BY361" s="400"/>
      <c r="BZ361" s="400"/>
      <c r="CA361" s="400"/>
      <c r="CB361" s="400"/>
      <c r="CC361" s="400"/>
      <c r="CD361" s="400"/>
      <c r="CE361" s="400"/>
      <c r="CF361" s="400"/>
      <c r="CG361" s="400"/>
      <c r="CH361" s="400"/>
      <c r="CI361" s="400"/>
      <c r="CJ361" s="400"/>
      <c r="CK361" s="400"/>
      <c r="CL361" s="400"/>
      <c r="CM361" s="400"/>
      <c r="CN361" s="400"/>
      <c r="CO361" s="400"/>
      <c r="CP361" s="400"/>
      <c r="CQ361" s="400"/>
      <c r="CR361" s="400"/>
      <c r="CS361" s="400"/>
      <c r="CT361" s="400"/>
      <c r="CU361" s="400"/>
      <c r="CV361" s="400"/>
      <c r="CW361" s="400"/>
      <c r="CX361" s="400"/>
      <c r="CY361" s="400"/>
    </row>
    <row r="362" spans="1:103">
      <c r="A362" s="348"/>
      <c r="B362" s="360" t="s">
        <v>1094</v>
      </c>
      <c r="C362" s="348"/>
      <c r="D362" s="348"/>
      <c r="E362" s="348"/>
      <c r="F362" s="348"/>
      <c r="G362" s="361" t="str">
        <f t="shared" si="1096"/>
        <v/>
      </c>
      <c r="H362" s="361" t="str">
        <f t="shared" si="1097"/>
        <v/>
      </c>
      <c r="I362" s="397"/>
      <c r="J362" s="348"/>
      <c r="K362" s="348"/>
      <c r="L362" s="348"/>
      <c r="M362" s="348"/>
      <c r="N362" s="400"/>
      <c r="O362" s="400"/>
      <c r="P362" s="400"/>
      <c r="Q362" s="400"/>
      <c r="R362" s="400"/>
      <c r="S362" s="400"/>
      <c r="T362" s="400"/>
      <c r="U362" s="400"/>
      <c r="V362" s="400"/>
      <c r="W362" s="400"/>
      <c r="X362" s="400"/>
      <c r="Y362" s="400"/>
      <c r="Z362" s="400"/>
      <c r="AA362" s="400"/>
      <c r="AB362" s="400"/>
      <c r="AC362" s="400"/>
      <c r="AD362" s="400"/>
      <c r="AE362" s="400"/>
      <c r="AF362" s="400"/>
      <c r="AG362" s="400"/>
      <c r="AH362" s="400"/>
      <c r="AI362" s="400"/>
      <c r="AJ362" s="400"/>
      <c r="AK362" s="400"/>
      <c r="AL362" s="400"/>
      <c r="AM362" s="400"/>
      <c r="AN362" s="400"/>
      <c r="AO362" s="400"/>
      <c r="AP362" s="400"/>
      <c r="AQ362" s="400"/>
      <c r="AR362" s="400"/>
      <c r="AS362" s="400"/>
      <c r="AT362" s="400"/>
      <c r="AU362" s="400"/>
      <c r="AV362" s="400"/>
      <c r="AW362" s="400"/>
      <c r="AX362" s="400"/>
      <c r="AY362" s="400"/>
      <c r="AZ362" s="400"/>
      <c r="BA362" s="400"/>
      <c r="BB362" s="400"/>
      <c r="BC362" s="400"/>
      <c r="BD362" s="400"/>
      <c r="BE362" s="400"/>
      <c r="BF362" s="400"/>
      <c r="BG362" s="400"/>
      <c r="BH362" s="400"/>
      <c r="BI362" s="400"/>
      <c r="BJ362" s="400"/>
      <c r="BK362" s="400"/>
      <c r="BL362" s="400"/>
      <c r="BM362" s="400"/>
      <c r="BN362" s="400"/>
      <c r="BO362" s="400"/>
      <c r="BP362" s="400"/>
      <c r="BQ362" s="400"/>
      <c r="BR362" s="400"/>
      <c r="BS362" s="400"/>
      <c r="BT362" s="400"/>
      <c r="BU362" s="400"/>
      <c r="BV362" s="400"/>
      <c r="BW362" s="400"/>
      <c r="BX362" s="400"/>
      <c r="BY362" s="400"/>
      <c r="BZ362" s="400"/>
      <c r="CA362" s="400"/>
      <c r="CB362" s="400"/>
      <c r="CC362" s="400"/>
      <c r="CD362" s="400"/>
      <c r="CE362" s="400"/>
      <c r="CF362" s="400"/>
      <c r="CG362" s="400"/>
      <c r="CH362" s="400"/>
      <c r="CI362" s="400"/>
      <c r="CJ362" s="400"/>
      <c r="CK362" s="400"/>
      <c r="CL362" s="400"/>
      <c r="CM362" s="400"/>
      <c r="CN362" s="400"/>
      <c r="CO362" s="400"/>
      <c r="CP362" s="400"/>
      <c r="CQ362" s="400"/>
      <c r="CR362" s="400"/>
      <c r="CS362" s="400"/>
      <c r="CT362" s="400"/>
      <c r="CU362" s="400"/>
      <c r="CV362" s="400"/>
      <c r="CW362" s="400"/>
      <c r="CX362" s="400"/>
      <c r="CY362" s="400"/>
    </row>
    <row r="363" spans="1:103">
      <c r="A363" s="348"/>
      <c r="B363" s="360" t="s">
        <v>1095</v>
      </c>
      <c r="C363" s="348"/>
      <c r="D363" s="348"/>
      <c r="E363" s="348"/>
      <c r="F363" s="348"/>
      <c r="G363" s="361" t="str">
        <f t="shared" si="1096"/>
        <v/>
      </c>
      <c r="H363" s="361" t="str">
        <f t="shared" si="1097"/>
        <v/>
      </c>
      <c r="I363" s="397"/>
      <c r="J363" s="348"/>
      <c r="K363" s="348"/>
      <c r="L363" s="348"/>
      <c r="M363" s="348"/>
      <c r="N363" s="400"/>
      <c r="O363" s="400"/>
      <c r="P363" s="400"/>
      <c r="Q363" s="400"/>
      <c r="R363" s="400"/>
      <c r="S363" s="400"/>
      <c r="T363" s="400"/>
      <c r="U363" s="400"/>
      <c r="V363" s="400"/>
      <c r="W363" s="400"/>
      <c r="X363" s="400"/>
      <c r="Y363" s="400"/>
      <c r="Z363" s="400"/>
      <c r="AA363" s="400"/>
      <c r="AB363" s="400"/>
      <c r="AC363" s="400"/>
      <c r="AD363" s="400"/>
      <c r="AE363" s="400"/>
      <c r="AF363" s="400"/>
      <c r="AG363" s="400"/>
      <c r="AH363" s="400"/>
      <c r="AI363" s="400"/>
      <c r="AJ363" s="400"/>
      <c r="AK363" s="400"/>
      <c r="AL363" s="400"/>
      <c r="AM363" s="400"/>
      <c r="AN363" s="400"/>
      <c r="AO363" s="400"/>
      <c r="AP363" s="400"/>
      <c r="AQ363" s="400"/>
      <c r="AR363" s="400"/>
      <c r="AS363" s="400"/>
      <c r="AT363" s="400"/>
      <c r="AU363" s="400"/>
      <c r="AV363" s="400"/>
      <c r="AW363" s="400"/>
      <c r="AX363" s="400"/>
      <c r="AY363" s="400"/>
      <c r="AZ363" s="400"/>
      <c r="BA363" s="400"/>
      <c r="BB363" s="400"/>
      <c r="BC363" s="400"/>
      <c r="BD363" s="400"/>
      <c r="BE363" s="400"/>
      <c r="BF363" s="400"/>
      <c r="BG363" s="400"/>
      <c r="BH363" s="400"/>
      <c r="BI363" s="400"/>
      <c r="BJ363" s="400"/>
      <c r="BK363" s="400"/>
      <c r="BL363" s="400"/>
      <c r="BM363" s="400"/>
      <c r="BN363" s="400"/>
      <c r="BO363" s="400"/>
      <c r="BP363" s="400"/>
      <c r="BQ363" s="400"/>
      <c r="BR363" s="400"/>
      <c r="BS363" s="400"/>
      <c r="BT363" s="400"/>
      <c r="BU363" s="400"/>
      <c r="BV363" s="400"/>
      <c r="BW363" s="400"/>
      <c r="BX363" s="400"/>
      <c r="BY363" s="400"/>
      <c r="BZ363" s="400"/>
      <c r="CA363" s="400"/>
      <c r="CB363" s="400"/>
      <c r="CC363" s="400"/>
      <c r="CD363" s="400"/>
      <c r="CE363" s="400"/>
      <c r="CF363" s="400"/>
      <c r="CG363" s="400"/>
      <c r="CH363" s="400"/>
      <c r="CI363" s="400"/>
      <c r="CJ363" s="400"/>
      <c r="CK363" s="400"/>
      <c r="CL363" s="400"/>
      <c r="CM363" s="400"/>
      <c r="CN363" s="400"/>
      <c r="CO363" s="400"/>
      <c r="CP363" s="400"/>
      <c r="CQ363" s="400"/>
      <c r="CR363" s="400"/>
      <c r="CS363" s="400"/>
      <c r="CT363" s="400"/>
      <c r="CU363" s="400"/>
      <c r="CV363" s="400"/>
      <c r="CW363" s="400"/>
      <c r="CX363" s="400"/>
      <c r="CY363" s="400"/>
    </row>
    <row r="364" spans="1:103">
      <c r="A364" s="348"/>
      <c r="B364" s="360" t="s">
        <v>1096</v>
      </c>
      <c r="C364" s="348"/>
      <c r="D364" s="348"/>
      <c r="E364" s="348"/>
      <c r="F364" s="348"/>
      <c r="G364" s="361" t="str">
        <f t="shared" si="1096"/>
        <v/>
      </c>
      <c r="H364" s="361" t="str">
        <f t="shared" si="1097"/>
        <v/>
      </c>
      <c r="I364" s="397"/>
      <c r="J364" s="348"/>
      <c r="K364" s="348"/>
      <c r="L364" s="348"/>
      <c r="M364" s="348"/>
      <c r="N364" s="400"/>
      <c r="O364" s="400"/>
      <c r="P364" s="400"/>
      <c r="Q364" s="400"/>
      <c r="R364" s="400"/>
      <c r="S364" s="400"/>
      <c r="T364" s="400"/>
      <c r="U364" s="400"/>
      <c r="V364" s="400"/>
      <c r="W364" s="400"/>
      <c r="X364" s="400"/>
      <c r="Y364" s="400"/>
      <c r="Z364" s="400"/>
      <c r="AA364" s="400"/>
      <c r="AB364" s="400"/>
      <c r="AC364" s="400"/>
      <c r="AD364" s="400"/>
      <c r="AE364" s="400"/>
      <c r="AF364" s="400"/>
      <c r="AG364" s="400"/>
      <c r="AH364" s="400"/>
      <c r="AI364" s="400"/>
      <c r="AJ364" s="400"/>
      <c r="AK364" s="400"/>
      <c r="AL364" s="400"/>
      <c r="AM364" s="400"/>
      <c r="AN364" s="400"/>
      <c r="AO364" s="400"/>
      <c r="AP364" s="400"/>
      <c r="AQ364" s="400"/>
      <c r="AR364" s="400"/>
      <c r="AS364" s="400"/>
      <c r="AT364" s="400"/>
      <c r="AU364" s="400"/>
      <c r="AV364" s="400"/>
      <c r="AW364" s="400"/>
      <c r="AX364" s="400"/>
      <c r="AY364" s="400"/>
      <c r="AZ364" s="400"/>
      <c r="BA364" s="400"/>
      <c r="BB364" s="400"/>
      <c r="BC364" s="400"/>
      <c r="BD364" s="400"/>
      <c r="BE364" s="400"/>
      <c r="BF364" s="400"/>
      <c r="BG364" s="400"/>
      <c r="BH364" s="400"/>
      <c r="BI364" s="400"/>
      <c r="BJ364" s="400"/>
      <c r="BK364" s="400"/>
      <c r="BL364" s="400"/>
      <c r="BM364" s="400"/>
      <c r="BN364" s="400"/>
      <c r="BO364" s="400"/>
      <c r="BP364" s="400"/>
      <c r="BQ364" s="400"/>
      <c r="BR364" s="400"/>
      <c r="BS364" s="400"/>
      <c r="BT364" s="400"/>
      <c r="BU364" s="400"/>
      <c r="BV364" s="400"/>
      <c r="BW364" s="400"/>
      <c r="BX364" s="400"/>
      <c r="BY364" s="400"/>
      <c r="BZ364" s="400"/>
      <c r="CA364" s="400"/>
      <c r="CB364" s="400"/>
      <c r="CC364" s="400"/>
      <c r="CD364" s="400"/>
      <c r="CE364" s="400"/>
      <c r="CF364" s="400"/>
      <c r="CG364" s="400"/>
      <c r="CH364" s="400"/>
      <c r="CI364" s="400"/>
      <c r="CJ364" s="400"/>
      <c r="CK364" s="400"/>
      <c r="CL364" s="400"/>
      <c r="CM364" s="400"/>
      <c r="CN364" s="400"/>
      <c r="CO364" s="400"/>
      <c r="CP364" s="400"/>
      <c r="CQ364" s="400"/>
      <c r="CR364" s="400"/>
      <c r="CS364" s="400"/>
      <c r="CT364" s="400"/>
      <c r="CU364" s="400"/>
      <c r="CV364" s="400"/>
      <c r="CW364" s="400"/>
      <c r="CX364" s="400"/>
      <c r="CY364" s="400"/>
    </row>
    <row r="365" spans="1:103">
      <c r="A365" s="348"/>
      <c r="B365" s="360" t="s">
        <v>1097</v>
      </c>
      <c r="C365" s="348"/>
      <c r="D365" s="348"/>
      <c r="E365" s="348"/>
      <c r="F365" s="348"/>
      <c r="G365" s="361" t="str">
        <f t="shared" si="1096"/>
        <v/>
      </c>
      <c r="H365" s="361" t="str">
        <f t="shared" si="1097"/>
        <v/>
      </c>
      <c r="I365" s="397"/>
      <c r="J365" s="348"/>
      <c r="K365" s="348"/>
      <c r="L365" s="348"/>
      <c r="M365" s="348"/>
      <c r="N365" s="400"/>
      <c r="O365" s="400"/>
      <c r="P365" s="400"/>
      <c r="Q365" s="400"/>
      <c r="R365" s="400"/>
      <c r="S365" s="400"/>
      <c r="T365" s="400"/>
      <c r="U365" s="400"/>
      <c r="V365" s="400"/>
      <c r="W365" s="400"/>
      <c r="X365" s="400"/>
      <c r="Y365" s="400"/>
      <c r="Z365" s="400"/>
      <c r="AA365" s="400"/>
      <c r="AB365" s="400"/>
      <c r="AC365" s="400"/>
      <c r="AD365" s="400"/>
      <c r="AE365" s="400"/>
      <c r="AF365" s="400"/>
      <c r="AG365" s="400"/>
      <c r="AH365" s="400"/>
      <c r="AI365" s="400"/>
      <c r="AJ365" s="400"/>
      <c r="AK365" s="400"/>
      <c r="AL365" s="400"/>
      <c r="AM365" s="400"/>
      <c r="AN365" s="400"/>
      <c r="AO365" s="400"/>
      <c r="AP365" s="400"/>
      <c r="AQ365" s="400"/>
      <c r="AR365" s="400"/>
      <c r="AS365" s="400"/>
      <c r="AT365" s="400"/>
      <c r="AU365" s="400"/>
      <c r="AV365" s="400"/>
      <c r="AW365" s="400"/>
      <c r="AX365" s="400"/>
      <c r="AY365" s="400"/>
      <c r="AZ365" s="400"/>
      <c r="BA365" s="400"/>
      <c r="BB365" s="400"/>
      <c r="BC365" s="400"/>
      <c r="BD365" s="400"/>
      <c r="BE365" s="400"/>
      <c r="BF365" s="400"/>
      <c r="BG365" s="400"/>
      <c r="BH365" s="400"/>
      <c r="BI365" s="400"/>
      <c r="BJ365" s="400"/>
      <c r="BK365" s="400"/>
      <c r="BL365" s="400"/>
      <c r="BM365" s="400"/>
      <c r="BN365" s="400"/>
      <c r="BO365" s="400"/>
      <c r="BP365" s="400"/>
      <c r="BQ365" s="400"/>
      <c r="BR365" s="400"/>
      <c r="BS365" s="400"/>
      <c r="BT365" s="400"/>
      <c r="BU365" s="400"/>
      <c r="BV365" s="400"/>
      <c r="BW365" s="400"/>
      <c r="BX365" s="400"/>
      <c r="BY365" s="400"/>
      <c r="BZ365" s="400"/>
      <c r="CA365" s="400"/>
      <c r="CB365" s="400"/>
      <c r="CC365" s="400"/>
      <c r="CD365" s="400"/>
      <c r="CE365" s="400"/>
      <c r="CF365" s="400"/>
      <c r="CG365" s="400"/>
      <c r="CH365" s="400"/>
      <c r="CI365" s="400"/>
      <c r="CJ365" s="400"/>
      <c r="CK365" s="400"/>
      <c r="CL365" s="400"/>
      <c r="CM365" s="400"/>
      <c r="CN365" s="400"/>
      <c r="CO365" s="400"/>
      <c r="CP365" s="400"/>
      <c r="CQ365" s="400"/>
      <c r="CR365" s="400"/>
      <c r="CS365" s="400"/>
      <c r="CT365" s="400"/>
      <c r="CU365" s="400"/>
      <c r="CV365" s="400"/>
      <c r="CW365" s="400"/>
      <c r="CX365" s="400"/>
      <c r="CY365" s="400"/>
    </row>
    <row r="366" spans="1:103">
      <c r="A366" s="348"/>
      <c r="B366" s="360" t="s">
        <v>1098</v>
      </c>
      <c r="C366" s="348"/>
      <c r="D366" s="348"/>
      <c r="E366" s="348"/>
      <c r="F366" s="348"/>
      <c r="G366" s="361" t="str">
        <f t="shared" si="1096"/>
        <v/>
      </c>
      <c r="H366" s="361" t="str">
        <f t="shared" si="1097"/>
        <v/>
      </c>
      <c r="I366" s="397"/>
      <c r="J366" s="348"/>
      <c r="K366" s="348"/>
      <c r="L366" s="348"/>
      <c r="M366" s="348"/>
      <c r="N366" s="400"/>
      <c r="O366" s="400"/>
      <c r="P366" s="400"/>
      <c r="Q366" s="400"/>
      <c r="R366" s="400"/>
      <c r="S366" s="400"/>
      <c r="T366" s="400"/>
      <c r="U366" s="400"/>
      <c r="V366" s="400"/>
      <c r="W366" s="400"/>
      <c r="X366" s="400"/>
      <c r="Y366" s="400"/>
      <c r="Z366" s="400"/>
      <c r="AA366" s="400"/>
      <c r="AB366" s="400"/>
      <c r="AC366" s="400"/>
      <c r="AD366" s="400"/>
      <c r="AE366" s="400"/>
      <c r="AF366" s="400"/>
      <c r="AG366" s="400"/>
      <c r="AH366" s="400"/>
      <c r="AI366" s="400"/>
      <c r="AJ366" s="400"/>
      <c r="AK366" s="400"/>
      <c r="AL366" s="400"/>
      <c r="AM366" s="400"/>
      <c r="AN366" s="400"/>
      <c r="AO366" s="400"/>
      <c r="AP366" s="400"/>
      <c r="AQ366" s="400"/>
      <c r="AR366" s="400"/>
      <c r="AS366" s="400"/>
      <c r="AT366" s="400"/>
      <c r="AU366" s="400"/>
      <c r="AV366" s="400"/>
      <c r="AW366" s="400"/>
      <c r="AX366" s="400"/>
      <c r="AY366" s="400"/>
      <c r="AZ366" s="400"/>
      <c r="BA366" s="400"/>
      <c r="BB366" s="400"/>
      <c r="BC366" s="400"/>
      <c r="BD366" s="400"/>
      <c r="BE366" s="400"/>
      <c r="BF366" s="400"/>
      <c r="BG366" s="400"/>
      <c r="BH366" s="400"/>
      <c r="BI366" s="400"/>
      <c r="BJ366" s="400"/>
      <c r="BK366" s="400"/>
      <c r="BL366" s="400"/>
      <c r="BM366" s="400"/>
      <c r="BN366" s="400"/>
      <c r="BO366" s="400"/>
      <c r="BP366" s="400"/>
      <c r="BQ366" s="400"/>
      <c r="BR366" s="400"/>
      <c r="BS366" s="400"/>
      <c r="BT366" s="400"/>
      <c r="BU366" s="400"/>
      <c r="BV366" s="400"/>
      <c r="BW366" s="400"/>
      <c r="BX366" s="400"/>
      <c r="BY366" s="400"/>
      <c r="BZ366" s="400"/>
      <c r="CA366" s="400"/>
      <c r="CB366" s="400"/>
      <c r="CC366" s="400"/>
      <c r="CD366" s="400"/>
      <c r="CE366" s="400"/>
      <c r="CF366" s="400"/>
      <c r="CG366" s="400"/>
      <c r="CH366" s="400"/>
      <c r="CI366" s="400"/>
      <c r="CJ366" s="400"/>
      <c r="CK366" s="400"/>
      <c r="CL366" s="400"/>
      <c r="CM366" s="400"/>
      <c r="CN366" s="400"/>
      <c r="CO366" s="400"/>
      <c r="CP366" s="400"/>
      <c r="CQ366" s="400"/>
      <c r="CR366" s="400"/>
      <c r="CS366" s="400"/>
      <c r="CT366" s="400"/>
      <c r="CU366" s="400"/>
      <c r="CV366" s="400"/>
      <c r="CW366" s="400"/>
      <c r="CX366" s="400"/>
      <c r="CY366" s="400"/>
    </row>
    <row r="367" spans="1:103">
      <c r="A367" s="348"/>
      <c r="B367" s="360" t="s">
        <v>1099</v>
      </c>
      <c r="C367" s="348"/>
      <c r="D367" s="348"/>
      <c r="E367" s="348"/>
      <c r="F367" s="348"/>
      <c r="G367" s="361" t="str">
        <f t="shared" si="1096"/>
        <v/>
      </c>
      <c r="H367" s="361" t="str">
        <f t="shared" si="1097"/>
        <v/>
      </c>
      <c r="I367" s="397"/>
      <c r="J367" s="348"/>
      <c r="K367" s="348"/>
      <c r="L367" s="348"/>
      <c r="M367" s="348"/>
      <c r="N367" s="400"/>
      <c r="O367" s="400"/>
      <c r="P367" s="400"/>
      <c r="Q367" s="400"/>
      <c r="R367" s="400"/>
      <c r="S367" s="400"/>
      <c r="T367" s="400"/>
      <c r="U367" s="400"/>
      <c r="V367" s="400"/>
      <c r="W367" s="400"/>
      <c r="X367" s="400"/>
      <c r="Y367" s="400"/>
      <c r="Z367" s="400"/>
      <c r="AA367" s="400"/>
      <c r="AB367" s="400"/>
      <c r="AC367" s="400"/>
      <c r="AD367" s="400"/>
      <c r="AE367" s="400"/>
      <c r="AF367" s="400"/>
      <c r="AG367" s="400"/>
      <c r="AH367" s="400"/>
      <c r="AI367" s="400"/>
      <c r="AJ367" s="400"/>
      <c r="AK367" s="400"/>
      <c r="AL367" s="400"/>
      <c r="AM367" s="400"/>
      <c r="AN367" s="400"/>
      <c r="AO367" s="400"/>
      <c r="AP367" s="400"/>
      <c r="AQ367" s="400"/>
      <c r="AR367" s="400"/>
      <c r="AS367" s="400"/>
      <c r="AT367" s="400"/>
      <c r="AU367" s="400"/>
      <c r="AV367" s="400"/>
      <c r="AW367" s="400"/>
      <c r="AX367" s="400"/>
      <c r="AY367" s="400"/>
      <c r="AZ367" s="400"/>
      <c r="BA367" s="400"/>
      <c r="BB367" s="400"/>
      <c r="BC367" s="400"/>
      <c r="BD367" s="400"/>
      <c r="BE367" s="400"/>
      <c r="BF367" s="400"/>
      <c r="BG367" s="400"/>
      <c r="BH367" s="400"/>
      <c r="BI367" s="400"/>
      <c r="BJ367" s="400"/>
      <c r="BK367" s="400"/>
      <c r="BL367" s="400"/>
      <c r="BM367" s="400"/>
      <c r="BN367" s="400"/>
      <c r="BO367" s="400"/>
      <c r="BP367" s="400"/>
      <c r="BQ367" s="400"/>
      <c r="BR367" s="400"/>
      <c r="BS367" s="400"/>
      <c r="BT367" s="400"/>
      <c r="BU367" s="400"/>
      <c r="BV367" s="400"/>
      <c r="BW367" s="400"/>
      <c r="BX367" s="400"/>
      <c r="BY367" s="400"/>
      <c r="BZ367" s="400"/>
      <c r="CA367" s="400"/>
      <c r="CB367" s="400"/>
      <c r="CC367" s="400"/>
      <c r="CD367" s="400"/>
      <c r="CE367" s="400"/>
      <c r="CF367" s="400"/>
      <c r="CG367" s="400"/>
      <c r="CH367" s="400"/>
      <c r="CI367" s="400"/>
      <c r="CJ367" s="400"/>
      <c r="CK367" s="400"/>
      <c r="CL367" s="400"/>
      <c r="CM367" s="400"/>
      <c r="CN367" s="400"/>
      <c r="CO367" s="400"/>
      <c r="CP367" s="400"/>
      <c r="CQ367" s="400"/>
      <c r="CR367" s="400"/>
      <c r="CS367" s="400"/>
      <c r="CT367" s="400"/>
      <c r="CU367" s="400"/>
      <c r="CV367" s="400"/>
      <c r="CW367" s="400"/>
      <c r="CX367" s="400"/>
      <c r="CY367" s="400"/>
    </row>
    <row r="368" spans="1:103">
      <c r="A368" s="348"/>
      <c r="B368" s="360" t="s">
        <v>1100</v>
      </c>
      <c r="C368" s="348"/>
      <c r="D368" s="348"/>
      <c r="E368" s="348"/>
      <c r="F368" s="348"/>
      <c r="G368" s="361" t="str">
        <f t="shared" si="1096"/>
        <v/>
      </c>
      <c r="H368" s="361" t="str">
        <f t="shared" si="1097"/>
        <v/>
      </c>
      <c r="I368" s="397"/>
      <c r="J368" s="348"/>
      <c r="K368" s="348"/>
      <c r="L368" s="348"/>
      <c r="M368" s="348"/>
      <c r="N368" s="400"/>
      <c r="O368" s="400"/>
      <c r="P368" s="400"/>
      <c r="Q368" s="400"/>
      <c r="R368" s="400"/>
      <c r="S368" s="400"/>
      <c r="T368" s="400"/>
      <c r="U368" s="400"/>
      <c r="V368" s="400"/>
      <c r="W368" s="400"/>
      <c r="X368" s="400"/>
      <c r="Y368" s="400"/>
      <c r="Z368" s="400"/>
      <c r="AA368" s="400"/>
      <c r="AB368" s="400"/>
      <c r="AC368" s="400"/>
      <c r="AD368" s="400"/>
      <c r="AE368" s="400"/>
      <c r="AF368" s="400"/>
      <c r="AG368" s="400"/>
      <c r="AH368" s="400"/>
      <c r="AI368" s="400"/>
      <c r="AJ368" s="400"/>
      <c r="AK368" s="400"/>
      <c r="AL368" s="400"/>
      <c r="AM368" s="400"/>
      <c r="AN368" s="400"/>
      <c r="AO368" s="400"/>
      <c r="AP368" s="400"/>
      <c r="AQ368" s="400"/>
      <c r="AR368" s="400"/>
      <c r="AS368" s="400"/>
      <c r="AT368" s="400"/>
      <c r="AU368" s="400"/>
      <c r="AV368" s="400"/>
      <c r="AW368" s="400"/>
      <c r="AX368" s="400"/>
      <c r="AY368" s="400"/>
      <c r="AZ368" s="400"/>
      <c r="BA368" s="400"/>
      <c r="BB368" s="400"/>
      <c r="BC368" s="400"/>
      <c r="BD368" s="400"/>
      <c r="BE368" s="400"/>
      <c r="BF368" s="400"/>
      <c r="BG368" s="400"/>
      <c r="BH368" s="400"/>
      <c r="BI368" s="400"/>
      <c r="BJ368" s="400"/>
      <c r="BK368" s="400"/>
      <c r="BL368" s="400"/>
      <c r="BM368" s="400"/>
      <c r="BN368" s="400"/>
      <c r="BO368" s="400"/>
      <c r="BP368" s="400"/>
      <c r="BQ368" s="400"/>
      <c r="BR368" s="400"/>
      <c r="BS368" s="400"/>
      <c r="BT368" s="400"/>
      <c r="BU368" s="400"/>
      <c r="BV368" s="400"/>
      <c r="BW368" s="400"/>
      <c r="BX368" s="400"/>
      <c r="BY368" s="400"/>
      <c r="BZ368" s="400"/>
      <c r="CA368" s="400"/>
      <c r="CB368" s="400"/>
      <c r="CC368" s="400"/>
      <c r="CD368" s="400"/>
      <c r="CE368" s="400"/>
      <c r="CF368" s="400"/>
      <c r="CG368" s="400"/>
      <c r="CH368" s="400"/>
      <c r="CI368" s="400"/>
      <c r="CJ368" s="400"/>
      <c r="CK368" s="400"/>
      <c r="CL368" s="400"/>
      <c r="CM368" s="400"/>
      <c r="CN368" s="400"/>
      <c r="CO368" s="400"/>
      <c r="CP368" s="400"/>
      <c r="CQ368" s="400"/>
      <c r="CR368" s="400"/>
      <c r="CS368" s="400"/>
      <c r="CT368" s="400"/>
      <c r="CU368" s="400"/>
      <c r="CV368" s="400"/>
      <c r="CW368" s="400"/>
      <c r="CX368" s="400"/>
      <c r="CY368" s="400"/>
    </row>
    <row r="369" spans="1:103">
      <c r="A369" s="348"/>
      <c r="B369" s="360" t="s">
        <v>1101</v>
      </c>
      <c r="C369" s="348"/>
      <c r="D369" s="348"/>
      <c r="E369" s="348"/>
      <c r="F369" s="348"/>
      <c r="G369" s="361" t="str">
        <f t="shared" si="1096"/>
        <v/>
      </c>
      <c r="H369" s="361" t="str">
        <f t="shared" si="1097"/>
        <v/>
      </c>
      <c r="I369" s="397"/>
      <c r="J369" s="348"/>
      <c r="K369" s="348"/>
      <c r="L369" s="348"/>
      <c r="M369" s="348"/>
      <c r="N369" s="400"/>
      <c r="O369" s="400"/>
      <c r="P369" s="400"/>
      <c r="Q369" s="400"/>
      <c r="R369" s="400"/>
      <c r="S369" s="400"/>
      <c r="T369" s="400"/>
      <c r="U369" s="400"/>
      <c r="V369" s="400"/>
      <c r="W369" s="400"/>
      <c r="X369" s="400"/>
      <c r="Y369" s="400"/>
      <c r="Z369" s="400"/>
      <c r="AA369" s="400"/>
      <c r="AB369" s="400"/>
      <c r="AC369" s="400"/>
      <c r="AD369" s="400"/>
      <c r="AE369" s="400"/>
      <c r="AF369" s="400"/>
      <c r="AG369" s="400"/>
      <c r="AH369" s="400"/>
      <c r="AI369" s="400"/>
      <c r="AJ369" s="400"/>
      <c r="AK369" s="400"/>
      <c r="AL369" s="400"/>
      <c r="AM369" s="400"/>
      <c r="AN369" s="400"/>
      <c r="AO369" s="400"/>
      <c r="AP369" s="400"/>
      <c r="AQ369" s="400"/>
      <c r="AR369" s="400"/>
      <c r="AS369" s="400"/>
      <c r="AT369" s="400"/>
      <c r="AU369" s="400"/>
      <c r="AV369" s="400"/>
      <c r="AW369" s="400"/>
      <c r="AX369" s="400"/>
      <c r="AY369" s="400"/>
      <c r="AZ369" s="400"/>
      <c r="BA369" s="400"/>
      <c r="BB369" s="400"/>
      <c r="BC369" s="400"/>
      <c r="BD369" s="400"/>
      <c r="BE369" s="400"/>
      <c r="BF369" s="400"/>
      <c r="BG369" s="400"/>
      <c r="BH369" s="400"/>
      <c r="BI369" s="400"/>
      <c r="BJ369" s="400"/>
      <c r="BK369" s="400"/>
      <c r="BL369" s="400"/>
      <c r="BM369" s="400"/>
      <c r="BN369" s="400"/>
      <c r="BO369" s="400"/>
      <c r="BP369" s="400"/>
      <c r="BQ369" s="400"/>
      <c r="BR369" s="400"/>
      <c r="BS369" s="400"/>
      <c r="BT369" s="400"/>
      <c r="BU369" s="400"/>
      <c r="BV369" s="400"/>
      <c r="BW369" s="400"/>
      <c r="BX369" s="400"/>
      <c r="BY369" s="400"/>
      <c r="BZ369" s="400"/>
      <c r="CA369" s="400"/>
      <c r="CB369" s="400"/>
      <c r="CC369" s="400"/>
      <c r="CD369" s="400"/>
      <c r="CE369" s="400"/>
      <c r="CF369" s="400"/>
      <c r="CG369" s="400"/>
      <c r="CH369" s="400"/>
      <c r="CI369" s="400"/>
      <c r="CJ369" s="400"/>
      <c r="CK369" s="400"/>
      <c r="CL369" s="400"/>
      <c r="CM369" s="400"/>
      <c r="CN369" s="400"/>
      <c r="CO369" s="400"/>
      <c r="CP369" s="400"/>
      <c r="CQ369" s="400"/>
      <c r="CR369" s="400"/>
      <c r="CS369" s="400"/>
      <c r="CT369" s="400"/>
      <c r="CU369" s="400"/>
      <c r="CV369" s="400"/>
      <c r="CW369" s="400"/>
      <c r="CX369" s="400"/>
      <c r="CY369" s="400"/>
    </row>
    <row r="370" spans="1:103">
      <c r="A370" s="348"/>
      <c r="B370" s="360" t="s">
        <v>1102</v>
      </c>
      <c r="C370" s="348"/>
      <c r="D370" s="348"/>
      <c r="E370" s="348"/>
      <c r="F370" s="348"/>
      <c r="G370" s="361" t="str">
        <f t="shared" si="1096"/>
        <v/>
      </c>
      <c r="H370" s="361" t="str">
        <f t="shared" si="1097"/>
        <v/>
      </c>
      <c r="I370" s="397"/>
      <c r="J370" s="348"/>
      <c r="K370" s="348"/>
      <c r="L370" s="348"/>
      <c r="M370" s="348"/>
      <c r="N370" s="400"/>
      <c r="O370" s="400"/>
      <c r="P370" s="400"/>
      <c r="Q370" s="400"/>
      <c r="R370" s="400"/>
      <c r="S370" s="400"/>
      <c r="T370" s="400"/>
      <c r="U370" s="400"/>
      <c r="V370" s="400"/>
      <c r="W370" s="400"/>
      <c r="X370" s="400"/>
      <c r="Y370" s="400"/>
      <c r="Z370" s="400"/>
      <c r="AA370" s="400"/>
      <c r="AB370" s="400"/>
      <c r="AC370" s="400"/>
      <c r="AD370" s="400"/>
      <c r="AE370" s="400"/>
      <c r="AF370" s="400"/>
      <c r="AG370" s="400"/>
      <c r="AH370" s="400"/>
      <c r="AI370" s="400"/>
      <c r="AJ370" s="400"/>
      <c r="AK370" s="400"/>
      <c r="AL370" s="400"/>
      <c r="AM370" s="400"/>
      <c r="AN370" s="400"/>
      <c r="AO370" s="400"/>
      <c r="AP370" s="400"/>
      <c r="AQ370" s="400"/>
      <c r="AR370" s="400"/>
      <c r="AS370" s="400"/>
      <c r="AT370" s="400"/>
      <c r="AU370" s="400"/>
      <c r="AV370" s="400"/>
      <c r="AW370" s="400"/>
      <c r="AX370" s="400"/>
      <c r="AY370" s="400"/>
      <c r="AZ370" s="400"/>
      <c r="BA370" s="400"/>
      <c r="BB370" s="400"/>
      <c r="BC370" s="400"/>
      <c r="BD370" s="400"/>
      <c r="BE370" s="400"/>
      <c r="BF370" s="400"/>
      <c r="BG370" s="400"/>
      <c r="BH370" s="400"/>
      <c r="BI370" s="400"/>
      <c r="BJ370" s="400"/>
      <c r="BK370" s="400"/>
      <c r="BL370" s="400"/>
      <c r="BM370" s="400"/>
      <c r="BN370" s="400"/>
      <c r="BO370" s="400"/>
      <c r="BP370" s="400"/>
      <c r="BQ370" s="400"/>
      <c r="BR370" s="400"/>
      <c r="BS370" s="400"/>
      <c r="BT370" s="400"/>
      <c r="BU370" s="400"/>
      <c r="BV370" s="400"/>
      <c r="BW370" s="400"/>
      <c r="BX370" s="400"/>
      <c r="BY370" s="400"/>
      <c r="BZ370" s="400"/>
      <c r="CA370" s="400"/>
      <c r="CB370" s="400"/>
      <c r="CC370" s="400"/>
      <c r="CD370" s="400"/>
      <c r="CE370" s="400"/>
      <c r="CF370" s="400"/>
      <c r="CG370" s="400"/>
      <c r="CH370" s="400"/>
      <c r="CI370" s="400"/>
      <c r="CJ370" s="400"/>
      <c r="CK370" s="400"/>
      <c r="CL370" s="400"/>
      <c r="CM370" s="400"/>
      <c r="CN370" s="400"/>
      <c r="CO370" s="400"/>
      <c r="CP370" s="400"/>
      <c r="CQ370" s="400"/>
      <c r="CR370" s="400"/>
      <c r="CS370" s="400"/>
      <c r="CT370" s="400"/>
      <c r="CU370" s="400"/>
      <c r="CV370" s="400"/>
      <c r="CW370" s="400"/>
      <c r="CX370" s="400"/>
      <c r="CY370" s="400"/>
    </row>
    <row r="371" spans="1:103">
      <c r="A371" s="348"/>
      <c r="B371" s="360" t="s">
        <v>1103</v>
      </c>
      <c r="C371" s="348"/>
      <c r="D371" s="348"/>
      <c r="E371" s="348"/>
      <c r="F371" s="348"/>
      <c r="G371" s="361" t="str">
        <f t="shared" si="1096"/>
        <v/>
      </c>
      <c r="H371" s="361" t="str">
        <f t="shared" si="1097"/>
        <v/>
      </c>
      <c r="I371" s="397"/>
      <c r="J371" s="348"/>
      <c r="K371" s="348"/>
      <c r="L371" s="348"/>
      <c r="M371" s="348"/>
      <c r="N371" s="400"/>
      <c r="O371" s="400"/>
      <c r="P371" s="400"/>
      <c r="Q371" s="400"/>
      <c r="R371" s="400"/>
      <c r="S371" s="400"/>
      <c r="T371" s="400"/>
      <c r="U371" s="400"/>
      <c r="V371" s="400"/>
      <c r="W371" s="400"/>
      <c r="X371" s="400"/>
      <c r="Y371" s="400"/>
      <c r="Z371" s="400"/>
      <c r="AA371" s="400"/>
      <c r="AB371" s="400"/>
      <c r="AC371" s="400"/>
      <c r="AD371" s="400"/>
      <c r="AE371" s="400"/>
      <c r="AF371" s="400"/>
      <c r="AG371" s="400"/>
      <c r="AH371" s="400"/>
      <c r="AI371" s="400"/>
      <c r="AJ371" s="400"/>
      <c r="AK371" s="400"/>
      <c r="AL371" s="400"/>
      <c r="AM371" s="400"/>
      <c r="AN371" s="400"/>
      <c r="AO371" s="400"/>
      <c r="AP371" s="400"/>
      <c r="AQ371" s="400"/>
      <c r="AR371" s="400"/>
      <c r="AS371" s="400"/>
      <c r="AT371" s="400"/>
      <c r="AU371" s="400"/>
      <c r="AV371" s="400"/>
      <c r="AW371" s="400"/>
      <c r="AX371" s="400"/>
      <c r="AY371" s="400"/>
      <c r="AZ371" s="400"/>
      <c r="BA371" s="400"/>
      <c r="BB371" s="400"/>
      <c r="BC371" s="400"/>
      <c r="BD371" s="400"/>
      <c r="BE371" s="400"/>
      <c r="BF371" s="400"/>
      <c r="BG371" s="400"/>
      <c r="BH371" s="400"/>
      <c r="BI371" s="400"/>
      <c r="BJ371" s="400"/>
      <c r="BK371" s="400"/>
      <c r="BL371" s="400"/>
      <c r="BM371" s="400"/>
      <c r="BN371" s="400"/>
      <c r="BO371" s="400"/>
      <c r="BP371" s="400"/>
      <c r="BQ371" s="400"/>
      <c r="BR371" s="400"/>
      <c r="BS371" s="400"/>
      <c r="BT371" s="400"/>
      <c r="BU371" s="400"/>
      <c r="BV371" s="400"/>
      <c r="BW371" s="400"/>
      <c r="BX371" s="400"/>
      <c r="BY371" s="400"/>
      <c r="BZ371" s="400"/>
      <c r="CA371" s="400"/>
      <c r="CB371" s="400"/>
      <c r="CC371" s="400"/>
      <c r="CD371" s="400"/>
      <c r="CE371" s="400"/>
      <c r="CF371" s="400"/>
      <c r="CG371" s="400"/>
      <c r="CH371" s="400"/>
      <c r="CI371" s="400"/>
      <c r="CJ371" s="400"/>
      <c r="CK371" s="400"/>
      <c r="CL371" s="400"/>
      <c r="CM371" s="400"/>
      <c r="CN371" s="400"/>
      <c r="CO371" s="400"/>
      <c r="CP371" s="400"/>
      <c r="CQ371" s="400"/>
      <c r="CR371" s="400"/>
      <c r="CS371" s="400"/>
      <c r="CT371" s="400"/>
      <c r="CU371" s="400"/>
      <c r="CV371" s="400"/>
      <c r="CW371" s="400"/>
      <c r="CX371" s="400"/>
      <c r="CY371" s="400"/>
    </row>
    <row r="372" spans="1:103">
      <c r="A372" s="348"/>
      <c r="B372" s="360" t="s">
        <v>1104</v>
      </c>
      <c r="C372" s="348"/>
      <c r="D372" s="348"/>
      <c r="E372" s="348"/>
      <c r="F372" s="348"/>
      <c r="G372" s="361" t="str">
        <f t="shared" si="1096"/>
        <v/>
      </c>
      <c r="H372" s="361" t="str">
        <f t="shared" si="1097"/>
        <v/>
      </c>
      <c r="I372" s="397"/>
      <c r="J372" s="348"/>
      <c r="K372" s="348"/>
      <c r="L372" s="348"/>
      <c r="M372" s="348"/>
      <c r="N372" s="400"/>
      <c r="O372" s="400"/>
      <c r="P372" s="400"/>
      <c r="Q372" s="400"/>
      <c r="R372" s="400"/>
      <c r="S372" s="400"/>
      <c r="T372" s="400"/>
      <c r="U372" s="400"/>
      <c r="V372" s="400"/>
      <c r="W372" s="400"/>
      <c r="X372" s="400"/>
      <c r="Y372" s="400"/>
      <c r="Z372" s="400"/>
      <c r="AA372" s="400"/>
      <c r="AB372" s="400"/>
      <c r="AC372" s="400"/>
      <c r="AD372" s="400"/>
      <c r="AE372" s="400"/>
      <c r="AF372" s="400"/>
      <c r="AG372" s="400"/>
      <c r="AH372" s="400"/>
      <c r="AI372" s="400"/>
      <c r="AJ372" s="400"/>
      <c r="AK372" s="400"/>
      <c r="AL372" s="400"/>
      <c r="AM372" s="400"/>
      <c r="AN372" s="400"/>
      <c r="AO372" s="400"/>
      <c r="AP372" s="400"/>
      <c r="AQ372" s="400"/>
      <c r="AR372" s="400"/>
      <c r="AS372" s="400"/>
      <c r="AT372" s="400"/>
      <c r="AU372" s="400"/>
      <c r="AV372" s="400"/>
      <c r="AW372" s="400"/>
      <c r="AX372" s="400"/>
      <c r="AY372" s="400"/>
      <c r="AZ372" s="400"/>
      <c r="BA372" s="400"/>
      <c r="BB372" s="400"/>
      <c r="BC372" s="400"/>
      <c r="BD372" s="400"/>
      <c r="BE372" s="400"/>
      <c r="BF372" s="400"/>
      <c r="BG372" s="400"/>
      <c r="BH372" s="400"/>
      <c r="BI372" s="400"/>
      <c r="BJ372" s="400"/>
      <c r="BK372" s="400"/>
      <c r="BL372" s="400"/>
      <c r="BM372" s="400"/>
      <c r="BN372" s="400"/>
      <c r="BO372" s="400"/>
      <c r="BP372" s="400"/>
      <c r="BQ372" s="400"/>
      <c r="BR372" s="400"/>
      <c r="BS372" s="400"/>
      <c r="BT372" s="400"/>
      <c r="BU372" s="400"/>
      <c r="BV372" s="400"/>
      <c r="BW372" s="400"/>
      <c r="BX372" s="400"/>
      <c r="BY372" s="400"/>
      <c r="BZ372" s="400"/>
      <c r="CA372" s="400"/>
      <c r="CB372" s="400"/>
      <c r="CC372" s="400"/>
      <c r="CD372" s="400"/>
      <c r="CE372" s="400"/>
      <c r="CF372" s="400"/>
      <c r="CG372" s="400"/>
      <c r="CH372" s="400"/>
      <c r="CI372" s="400"/>
      <c r="CJ372" s="400"/>
      <c r="CK372" s="400"/>
      <c r="CL372" s="400"/>
      <c r="CM372" s="400"/>
      <c r="CN372" s="400"/>
      <c r="CO372" s="400"/>
      <c r="CP372" s="400"/>
      <c r="CQ372" s="400"/>
      <c r="CR372" s="400"/>
      <c r="CS372" s="400"/>
      <c r="CT372" s="400"/>
      <c r="CU372" s="400"/>
      <c r="CV372" s="400"/>
      <c r="CW372" s="400"/>
      <c r="CX372" s="400"/>
      <c r="CY372" s="400"/>
    </row>
    <row r="373" spans="1:103">
      <c r="A373" s="348"/>
      <c r="B373" s="360" t="s">
        <v>1105</v>
      </c>
      <c r="C373" s="348"/>
      <c r="D373" s="348"/>
      <c r="E373" s="348"/>
      <c r="F373" s="348"/>
      <c r="G373" s="361" t="str">
        <f t="shared" si="1096"/>
        <v/>
      </c>
      <c r="H373" s="361" t="str">
        <f t="shared" si="1097"/>
        <v/>
      </c>
      <c r="I373" s="397"/>
      <c r="J373" s="348"/>
      <c r="K373" s="348"/>
      <c r="L373" s="348"/>
      <c r="M373" s="348"/>
      <c r="N373" s="400"/>
      <c r="O373" s="400"/>
      <c r="P373" s="400"/>
      <c r="Q373" s="400"/>
      <c r="R373" s="400"/>
      <c r="S373" s="400"/>
      <c r="T373" s="400"/>
      <c r="U373" s="400"/>
      <c r="V373" s="400"/>
      <c r="W373" s="400"/>
      <c r="X373" s="400"/>
      <c r="Y373" s="400"/>
      <c r="Z373" s="400"/>
      <c r="AA373" s="400"/>
      <c r="AB373" s="400"/>
      <c r="AC373" s="400"/>
      <c r="AD373" s="400"/>
      <c r="AE373" s="400"/>
      <c r="AF373" s="400"/>
      <c r="AG373" s="400"/>
      <c r="AH373" s="400"/>
      <c r="AI373" s="400"/>
      <c r="AJ373" s="400"/>
      <c r="AK373" s="400"/>
      <c r="AL373" s="400"/>
      <c r="AM373" s="400"/>
      <c r="AN373" s="400"/>
      <c r="AO373" s="400"/>
      <c r="AP373" s="400"/>
      <c r="AQ373" s="400"/>
      <c r="AR373" s="400"/>
      <c r="AS373" s="400"/>
      <c r="AT373" s="400"/>
      <c r="AU373" s="400"/>
      <c r="AV373" s="400"/>
      <c r="AW373" s="400"/>
      <c r="AX373" s="400"/>
      <c r="AY373" s="400"/>
      <c r="AZ373" s="400"/>
      <c r="BA373" s="400"/>
      <c r="BB373" s="400"/>
      <c r="BC373" s="400"/>
      <c r="BD373" s="400"/>
      <c r="BE373" s="400"/>
      <c r="BF373" s="400"/>
      <c r="BG373" s="400"/>
      <c r="BH373" s="400"/>
      <c r="BI373" s="400"/>
      <c r="BJ373" s="400"/>
      <c r="BK373" s="400"/>
      <c r="BL373" s="400"/>
      <c r="BM373" s="400"/>
      <c r="BN373" s="400"/>
      <c r="BO373" s="400"/>
      <c r="BP373" s="400"/>
      <c r="BQ373" s="400"/>
      <c r="BR373" s="400"/>
      <c r="BS373" s="400"/>
      <c r="BT373" s="400"/>
      <c r="BU373" s="400"/>
      <c r="BV373" s="400"/>
      <c r="BW373" s="400"/>
      <c r="BX373" s="400"/>
      <c r="BY373" s="400"/>
      <c r="BZ373" s="400"/>
      <c r="CA373" s="400"/>
      <c r="CB373" s="400"/>
      <c r="CC373" s="400"/>
      <c r="CD373" s="400"/>
      <c r="CE373" s="400"/>
      <c r="CF373" s="400"/>
      <c r="CG373" s="400"/>
      <c r="CH373" s="400"/>
      <c r="CI373" s="400"/>
      <c r="CJ373" s="400"/>
      <c r="CK373" s="400"/>
      <c r="CL373" s="400"/>
      <c r="CM373" s="400"/>
      <c r="CN373" s="400"/>
      <c r="CO373" s="400"/>
      <c r="CP373" s="400"/>
      <c r="CQ373" s="400"/>
      <c r="CR373" s="400"/>
      <c r="CS373" s="400"/>
      <c r="CT373" s="400"/>
      <c r="CU373" s="400"/>
      <c r="CV373" s="400"/>
      <c r="CW373" s="400"/>
      <c r="CX373" s="400"/>
      <c r="CY373" s="400"/>
    </row>
    <row r="374" spans="1:103">
      <c r="A374" s="348"/>
      <c r="B374" s="360" t="s">
        <v>1106</v>
      </c>
      <c r="C374" s="348"/>
      <c r="D374" s="348"/>
      <c r="E374" s="348"/>
      <c r="F374" s="348"/>
      <c r="G374" s="361" t="str">
        <f t="shared" si="1096"/>
        <v/>
      </c>
      <c r="H374" s="361" t="str">
        <f t="shared" si="1097"/>
        <v/>
      </c>
      <c r="I374" s="397"/>
      <c r="J374" s="348"/>
      <c r="K374" s="348"/>
      <c r="L374" s="348"/>
      <c r="M374" s="348"/>
      <c r="N374" s="400"/>
      <c r="O374" s="400"/>
      <c r="P374" s="400"/>
      <c r="Q374" s="400"/>
      <c r="R374" s="400"/>
      <c r="S374" s="400"/>
      <c r="T374" s="400"/>
      <c r="U374" s="400"/>
      <c r="V374" s="400"/>
      <c r="W374" s="400"/>
      <c r="X374" s="400"/>
      <c r="Y374" s="400"/>
      <c r="Z374" s="400"/>
      <c r="AA374" s="400"/>
      <c r="AB374" s="400"/>
      <c r="AC374" s="400"/>
      <c r="AD374" s="400"/>
      <c r="AE374" s="400"/>
      <c r="AF374" s="400"/>
      <c r="AG374" s="400"/>
      <c r="AH374" s="400"/>
      <c r="AI374" s="400"/>
      <c r="AJ374" s="400"/>
      <c r="AK374" s="400"/>
      <c r="AL374" s="400"/>
      <c r="AM374" s="400"/>
      <c r="AN374" s="400"/>
      <c r="AO374" s="400"/>
      <c r="AP374" s="400"/>
      <c r="AQ374" s="400"/>
      <c r="AR374" s="400"/>
      <c r="AS374" s="400"/>
      <c r="AT374" s="400"/>
      <c r="AU374" s="400"/>
      <c r="AV374" s="400"/>
      <c r="AW374" s="400"/>
      <c r="AX374" s="400"/>
      <c r="AY374" s="400"/>
      <c r="AZ374" s="400"/>
      <c r="BA374" s="400"/>
      <c r="BB374" s="400"/>
      <c r="BC374" s="400"/>
      <c r="BD374" s="400"/>
      <c r="BE374" s="400"/>
      <c r="BF374" s="400"/>
      <c r="BG374" s="400"/>
      <c r="BH374" s="400"/>
      <c r="BI374" s="400"/>
      <c r="BJ374" s="400"/>
      <c r="BK374" s="400"/>
      <c r="BL374" s="400"/>
      <c r="BM374" s="400"/>
      <c r="BN374" s="400"/>
      <c r="BO374" s="400"/>
      <c r="BP374" s="400"/>
      <c r="BQ374" s="400"/>
      <c r="BR374" s="400"/>
      <c r="BS374" s="400"/>
      <c r="BT374" s="400"/>
      <c r="BU374" s="400"/>
      <c r="BV374" s="400"/>
      <c r="BW374" s="400"/>
      <c r="BX374" s="400"/>
      <c r="BY374" s="400"/>
      <c r="BZ374" s="400"/>
      <c r="CA374" s="400"/>
      <c r="CB374" s="400"/>
      <c r="CC374" s="400"/>
      <c r="CD374" s="400"/>
      <c r="CE374" s="400"/>
      <c r="CF374" s="400"/>
      <c r="CG374" s="400"/>
      <c r="CH374" s="400"/>
      <c r="CI374" s="400"/>
      <c r="CJ374" s="400"/>
      <c r="CK374" s="400"/>
      <c r="CL374" s="400"/>
      <c r="CM374" s="400"/>
      <c r="CN374" s="400"/>
      <c r="CO374" s="400"/>
      <c r="CP374" s="400"/>
      <c r="CQ374" s="400"/>
      <c r="CR374" s="400"/>
      <c r="CS374" s="400"/>
      <c r="CT374" s="400"/>
      <c r="CU374" s="400"/>
      <c r="CV374" s="400"/>
      <c r="CW374" s="400"/>
      <c r="CX374" s="400"/>
      <c r="CY374" s="400"/>
    </row>
    <row r="375" spans="1:103">
      <c r="A375" s="348"/>
      <c r="B375" s="360" t="s">
        <v>1107</v>
      </c>
      <c r="C375" s="348"/>
      <c r="D375" s="348"/>
      <c r="E375" s="348"/>
      <c r="F375" s="348"/>
      <c r="G375" s="361" t="str">
        <f t="shared" si="1096"/>
        <v/>
      </c>
      <c r="H375" s="361" t="str">
        <f t="shared" si="1097"/>
        <v/>
      </c>
      <c r="I375" s="397"/>
      <c r="J375" s="348"/>
      <c r="K375" s="348"/>
      <c r="L375" s="348"/>
      <c r="M375" s="348"/>
      <c r="N375" s="400"/>
      <c r="O375" s="400"/>
      <c r="P375" s="400"/>
      <c r="Q375" s="400"/>
      <c r="R375" s="400"/>
      <c r="S375" s="400"/>
      <c r="T375" s="400"/>
      <c r="U375" s="400"/>
      <c r="V375" s="400"/>
      <c r="W375" s="400"/>
      <c r="X375" s="400"/>
      <c r="Y375" s="400"/>
      <c r="Z375" s="400"/>
      <c r="AA375" s="400"/>
      <c r="AB375" s="400"/>
      <c r="AC375" s="400"/>
      <c r="AD375" s="400"/>
      <c r="AE375" s="400"/>
      <c r="AF375" s="400"/>
      <c r="AG375" s="400"/>
      <c r="AH375" s="400"/>
      <c r="AI375" s="400"/>
      <c r="AJ375" s="400"/>
      <c r="AK375" s="400"/>
      <c r="AL375" s="400"/>
      <c r="AM375" s="400"/>
      <c r="AN375" s="400"/>
      <c r="AO375" s="400"/>
      <c r="AP375" s="400"/>
      <c r="AQ375" s="400"/>
      <c r="AR375" s="400"/>
      <c r="AS375" s="400"/>
      <c r="AT375" s="400"/>
      <c r="AU375" s="400"/>
      <c r="AV375" s="400"/>
      <c r="AW375" s="400"/>
      <c r="AX375" s="400"/>
      <c r="AY375" s="400"/>
      <c r="AZ375" s="400"/>
      <c r="BA375" s="400"/>
      <c r="BB375" s="400"/>
      <c r="BC375" s="400"/>
      <c r="BD375" s="400"/>
      <c r="BE375" s="400"/>
      <c r="BF375" s="400"/>
      <c r="BG375" s="400"/>
      <c r="BH375" s="400"/>
      <c r="BI375" s="400"/>
      <c r="BJ375" s="400"/>
      <c r="BK375" s="400"/>
      <c r="BL375" s="400"/>
      <c r="BM375" s="400"/>
      <c r="BN375" s="400"/>
      <c r="BO375" s="400"/>
      <c r="BP375" s="400"/>
      <c r="BQ375" s="400"/>
      <c r="BR375" s="400"/>
      <c r="BS375" s="400"/>
      <c r="BT375" s="400"/>
      <c r="BU375" s="400"/>
      <c r="BV375" s="400"/>
      <c r="BW375" s="400"/>
      <c r="BX375" s="400"/>
      <c r="BY375" s="400"/>
      <c r="BZ375" s="400"/>
      <c r="CA375" s="400"/>
      <c r="CB375" s="400"/>
      <c r="CC375" s="400"/>
      <c r="CD375" s="400"/>
      <c r="CE375" s="400"/>
      <c r="CF375" s="400"/>
      <c r="CG375" s="400"/>
      <c r="CH375" s="400"/>
      <c r="CI375" s="400"/>
      <c r="CJ375" s="400"/>
      <c r="CK375" s="400"/>
      <c r="CL375" s="400"/>
      <c r="CM375" s="400"/>
      <c r="CN375" s="400"/>
      <c r="CO375" s="400"/>
      <c r="CP375" s="400"/>
      <c r="CQ375" s="400"/>
      <c r="CR375" s="400"/>
      <c r="CS375" s="400"/>
      <c r="CT375" s="400"/>
      <c r="CU375" s="400"/>
      <c r="CV375" s="400"/>
      <c r="CW375" s="400"/>
      <c r="CX375" s="400"/>
      <c r="CY375" s="400"/>
    </row>
    <row r="376" spans="1:103">
      <c r="A376" s="348"/>
      <c r="B376" s="360" t="s">
        <v>1108</v>
      </c>
      <c r="C376" s="348"/>
      <c r="D376" s="348"/>
      <c r="E376" s="348"/>
      <c r="F376" s="348"/>
      <c r="G376" s="361" t="str">
        <f t="shared" si="1096"/>
        <v/>
      </c>
      <c r="H376" s="361" t="str">
        <f t="shared" si="1097"/>
        <v/>
      </c>
      <c r="I376" s="397"/>
      <c r="J376" s="348"/>
      <c r="K376" s="348"/>
      <c r="L376" s="348"/>
      <c r="M376" s="348"/>
      <c r="N376" s="400"/>
      <c r="O376" s="400"/>
      <c r="P376" s="400"/>
      <c r="Q376" s="400"/>
      <c r="R376" s="400"/>
      <c r="S376" s="400"/>
      <c r="T376" s="400"/>
      <c r="U376" s="400"/>
      <c r="V376" s="400"/>
      <c r="W376" s="400"/>
      <c r="X376" s="400"/>
      <c r="Y376" s="400"/>
      <c r="Z376" s="400"/>
      <c r="AA376" s="400"/>
      <c r="AB376" s="400"/>
      <c r="AC376" s="400"/>
      <c r="AD376" s="400"/>
      <c r="AE376" s="400"/>
      <c r="AF376" s="400"/>
      <c r="AG376" s="400"/>
      <c r="AH376" s="400"/>
      <c r="AI376" s="400"/>
      <c r="AJ376" s="400"/>
      <c r="AK376" s="400"/>
      <c r="AL376" s="400"/>
      <c r="AM376" s="400"/>
      <c r="AN376" s="400"/>
      <c r="AO376" s="400"/>
      <c r="AP376" s="400"/>
      <c r="AQ376" s="400"/>
      <c r="AR376" s="400"/>
      <c r="AS376" s="400"/>
      <c r="AT376" s="400"/>
      <c r="AU376" s="400"/>
      <c r="AV376" s="400"/>
      <c r="AW376" s="400"/>
      <c r="AX376" s="400"/>
      <c r="AY376" s="400"/>
      <c r="AZ376" s="400"/>
      <c r="BA376" s="400"/>
      <c r="BB376" s="400"/>
      <c r="BC376" s="400"/>
      <c r="BD376" s="400"/>
      <c r="BE376" s="400"/>
      <c r="BF376" s="400"/>
      <c r="BG376" s="400"/>
      <c r="BH376" s="400"/>
      <c r="BI376" s="400"/>
      <c r="BJ376" s="400"/>
      <c r="BK376" s="400"/>
      <c r="BL376" s="400"/>
      <c r="BM376" s="400"/>
      <c r="BN376" s="400"/>
      <c r="BO376" s="400"/>
      <c r="BP376" s="400"/>
      <c r="BQ376" s="400"/>
      <c r="BR376" s="400"/>
      <c r="BS376" s="400"/>
      <c r="BT376" s="400"/>
      <c r="BU376" s="400"/>
      <c r="BV376" s="400"/>
      <c r="BW376" s="400"/>
      <c r="BX376" s="400"/>
      <c r="BY376" s="400"/>
      <c r="BZ376" s="400"/>
      <c r="CA376" s="400"/>
      <c r="CB376" s="400"/>
      <c r="CC376" s="400"/>
      <c r="CD376" s="400"/>
      <c r="CE376" s="400"/>
      <c r="CF376" s="400"/>
      <c r="CG376" s="400"/>
      <c r="CH376" s="400"/>
      <c r="CI376" s="400"/>
      <c r="CJ376" s="400"/>
      <c r="CK376" s="400"/>
      <c r="CL376" s="400"/>
      <c r="CM376" s="400"/>
      <c r="CN376" s="400"/>
      <c r="CO376" s="400"/>
      <c r="CP376" s="400"/>
      <c r="CQ376" s="400"/>
      <c r="CR376" s="400"/>
      <c r="CS376" s="400"/>
      <c r="CT376" s="400"/>
      <c r="CU376" s="400"/>
      <c r="CV376" s="400"/>
      <c r="CW376" s="400"/>
      <c r="CX376" s="400"/>
      <c r="CY376" s="400"/>
    </row>
    <row r="377" spans="1:103">
      <c r="A377" s="348"/>
      <c r="B377" s="360" t="s">
        <v>1109</v>
      </c>
      <c r="C377" s="348"/>
      <c r="D377" s="348"/>
      <c r="E377" s="348"/>
      <c r="F377" s="348"/>
      <c r="G377" s="361" t="str">
        <f t="shared" si="1096"/>
        <v/>
      </c>
      <c r="H377" s="361" t="str">
        <f t="shared" si="1097"/>
        <v/>
      </c>
      <c r="I377" s="397"/>
      <c r="J377" s="348"/>
      <c r="K377" s="348"/>
      <c r="L377" s="348"/>
      <c r="M377" s="348"/>
      <c r="N377" s="400"/>
      <c r="O377" s="400"/>
      <c r="P377" s="400"/>
      <c r="Q377" s="400"/>
      <c r="R377" s="400"/>
      <c r="S377" s="400"/>
      <c r="T377" s="400"/>
      <c r="U377" s="400"/>
      <c r="V377" s="400"/>
      <c r="W377" s="400"/>
      <c r="X377" s="400"/>
      <c r="Y377" s="400"/>
      <c r="Z377" s="400"/>
      <c r="AA377" s="400"/>
      <c r="AB377" s="400"/>
      <c r="AC377" s="400"/>
      <c r="AD377" s="400"/>
      <c r="AE377" s="400"/>
      <c r="AF377" s="400"/>
      <c r="AG377" s="400"/>
      <c r="AH377" s="400"/>
      <c r="AI377" s="400"/>
      <c r="AJ377" s="400"/>
      <c r="AK377" s="400"/>
      <c r="AL377" s="400"/>
      <c r="AM377" s="400"/>
      <c r="AN377" s="400"/>
      <c r="AO377" s="400"/>
      <c r="AP377" s="400"/>
      <c r="AQ377" s="400"/>
      <c r="AR377" s="400"/>
      <c r="AS377" s="400"/>
      <c r="AT377" s="400"/>
      <c r="AU377" s="400"/>
      <c r="AV377" s="400"/>
      <c r="AW377" s="400"/>
      <c r="AX377" s="400"/>
      <c r="AY377" s="400"/>
      <c r="AZ377" s="400"/>
      <c r="BA377" s="400"/>
      <c r="BB377" s="400"/>
      <c r="BC377" s="400"/>
      <c r="BD377" s="400"/>
      <c r="BE377" s="400"/>
      <c r="BF377" s="400"/>
      <c r="BG377" s="400"/>
      <c r="BH377" s="400"/>
      <c r="BI377" s="400"/>
      <c r="BJ377" s="400"/>
      <c r="BK377" s="400"/>
      <c r="BL377" s="400"/>
      <c r="BM377" s="400"/>
      <c r="BN377" s="400"/>
      <c r="BO377" s="400"/>
      <c r="BP377" s="400"/>
      <c r="BQ377" s="400"/>
      <c r="BR377" s="400"/>
      <c r="BS377" s="400"/>
      <c r="BT377" s="400"/>
      <c r="BU377" s="400"/>
      <c r="BV377" s="400"/>
      <c r="BW377" s="400"/>
      <c r="BX377" s="400"/>
      <c r="BY377" s="400"/>
      <c r="BZ377" s="400"/>
      <c r="CA377" s="400"/>
      <c r="CB377" s="400"/>
      <c r="CC377" s="400"/>
      <c r="CD377" s="400"/>
      <c r="CE377" s="400"/>
      <c r="CF377" s="400"/>
      <c r="CG377" s="400"/>
      <c r="CH377" s="400"/>
      <c r="CI377" s="400"/>
      <c r="CJ377" s="400"/>
      <c r="CK377" s="400"/>
      <c r="CL377" s="400"/>
      <c r="CM377" s="400"/>
      <c r="CN377" s="400"/>
      <c r="CO377" s="400"/>
      <c r="CP377" s="400"/>
      <c r="CQ377" s="400"/>
      <c r="CR377" s="400"/>
      <c r="CS377" s="400"/>
      <c r="CT377" s="400"/>
      <c r="CU377" s="400"/>
      <c r="CV377" s="400"/>
      <c r="CW377" s="400"/>
      <c r="CX377" s="400"/>
      <c r="CY377" s="400"/>
    </row>
    <row r="378" spans="1:103">
      <c r="A378" s="348"/>
      <c r="B378" s="360" t="s">
        <v>1110</v>
      </c>
      <c r="C378" s="348"/>
      <c r="D378" s="348"/>
      <c r="E378" s="348"/>
      <c r="F378" s="348"/>
      <c r="G378" s="361" t="str">
        <f t="shared" si="1096"/>
        <v/>
      </c>
      <c r="H378" s="361" t="str">
        <f t="shared" si="1097"/>
        <v/>
      </c>
      <c r="I378" s="397"/>
      <c r="J378" s="348"/>
      <c r="K378" s="348"/>
      <c r="L378" s="348"/>
      <c r="M378" s="348"/>
      <c r="N378" s="400"/>
      <c r="O378" s="400"/>
      <c r="P378" s="400"/>
      <c r="Q378" s="400"/>
      <c r="R378" s="400"/>
      <c r="S378" s="400"/>
      <c r="T378" s="400"/>
      <c r="U378" s="400"/>
      <c r="V378" s="400"/>
      <c r="W378" s="400"/>
      <c r="X378" s="400"/>
      <c r="Y378" s="400"/>
      <c r="Z378" s="400"/>
      <c r="AA378" s="400"/>
      <c r="AB378" s="400"/>
      <c r="AC378" s="400"/>
      <c r="AD378" s="400"/>
      <c r="AE378" s="400"/>
      <c r="AF378" s="400"/>
      <c r="AG378" s="400"/>
      <c r="AH378" s="400"/>
      <c r="AI378" s="400"/>
      <c r="AJ378" s="400"/>
      <c r="AK378" s="400"/>
      <c r="AL378" s="400"/>
      <c r="AM378" s="400"/>
      <c r="AN378" s="400"/>
      <c r="AO378" s="400"/>
      <c r="AP378" s="400"/>
      <c r="AQ378" s="400"/>
      <c r="AR378" s="400"/>
      <c r="AS378" s="400"/>
      <c r="AT378" s="400"/>
      <c r="AU378" s="400"/>
      <c r="AV378" s="400"/>
      <c r="AW378" s="400"/>
      <c r="AX378" s="400"/>
      <c r="AY378" s="400"/>
      <c r="AZ378" s="400"/>
      <c r="BA378" s="400"/>
      <c r="BB378" s="400"/>
      <c r="BC378" s="400"/>
      <c r="BD378" s="400"/>
      <c r="BE378" s="400"/>
      <c r="BF378" s="400"/>
      <c r="BG378" s="400"/>
      <c r="BH378" s="400"/>
      <c r="BI378" s="400"/>
      <c r="BJ378" s="400"/>
      <c r="BK378" s="400"/>
      <c r="BL378" s="400"/>
      <c r="BM378" s="400"/>
      <c r="BN378" s="400"/>
      <c r="BO378" s="400"/>
      <c r="BP378" s="400"/>
      <c r="BQ378" s="400"/>
      <c r="BR378" s="400"/>
      <c r="BS378" s="400"/>
      <c r="BT378" s="400"/>
      <c r="BU378" s="400"/>
      <c r="BV378" s="400"/>
      <c r="BW378" s="400"/>
      <c r="BX378" s="400"/>
      <c r="BY378" s="400"/>
      <c r="BZ378" s="400"/>
      <c r="CA378" s="400"/>
      <c r="CB378" s="400"/>
      <c r="CC378" s="400"/>
      <c r="CD378" s="400"/>
      <c r="CE378" s="400"/>
      <c r="CF378" s="400"/>
      <c r="CG378" s="400"/>
      <c r="CH378" s="400"/>
      <c r="CI378" s="400"/>
      <c r="CJ378" s="400"/>
      <c r="CK378" s="400"/>
      <c r="CL378" s="400"/>
      <c r="CM378" s="400"/>
      <c r="CN378" s="400"/>
      <c r="CO378" s="400"/>
      <c r="CP378" s="400"/>
      <c r="CQ378" s="400"/>
      <c r="CR378" s="400"/>
      <c r="CS378" s="400"/>
      <c r="CT378" s="400"/>
      <c r="CU378" s="400"/>
      <c r="CV378" s="400"/>
      <c r="CW378" s="400"/>
      <c r="CX378" s="400"/>
      <c r="CY378" s="400"/>
    </row>
    <row r="379" spans="1:103">
      <c r="A379" s="348"/>
      <c r="B379" s="360" t="s">
        <v>1111</v>
      </c>
      <c r="C379" s="348"/>
      <c r="D379" s="348"/>
      <c r="E379" s="348"/>
      <c r="F379" s="348"/>
      <c r="G379" s="361" t="str">
        <f t="shared" si="1096"/>
        <v/>
      </c>
      <c r="H379" s="361" t="str">
        <f t="shared" si="1097"/>
        <v/>
      </c>
      <c r="I379" s="397"/>
      <c r="J379" s="348"/>
      <c r="K379" s="348"/>
      <c r="L379" s="348"/>
      <c r="M379" s="348"/>
      <c r="N379" s="400"/>
      <c r="O379" s="400"/>
      <c r="P379" s="400"/>
      <c r="Q379" s="400"/>
      <c r="R379" s="400"/>
      <c r="S379" s="400"/>
      <c r="T379" s="400"/>
      <c r="U379" s="400"/>
      <c r="V379" s="400"/>
      <c r="W379" s="400"/>
      <c r="X379" s="400"/>
      <c r="Y379" s="400"/>
      <c r="Z379" s="400"/>
      <c r="AA379" s="400"/>
      <c r="AB379" s="400"/>
      <c r="AC379" s="400"/>
      <c r="AD379" s="400"/>
      <c r="AE379" s="400"/>
      <c r="AF379" s="400"/>
      <c r="AG379" s="400"/>
      <c r="AH379" s="400"/>
      <c r="AI379" s="400"/>
      <c r="AJ379" s="400"/>
      <c r="AK379" s="400"/>
      <c r="AL379" s="400"/>
      <c r="AM379" s="400"/>
      <c r="AN379" s="400"/>
      <c r="AO379" s="400"/>
      <c r="AP379" s="400"/>
      <c r="AQ379" s="400"/>
      <c r="AR379" s="400"/>
      <c r="AS379" s="400"/>
      <c r="AT379" s="400"/>
      <c r="AU379" s="400"/>
      <c r="AV379" s="400"/>
      <c r="AW379" s="400"/>
      <c r="AX379" s="400"/>
      <c r="AY379" s="400"/>
      <c r="AZ379" s="400"/>
      <c r="BA379" s="400"/>
      <c r="BB379" s="400"/>
      <c r="BC379" s="400"/>
      <c r="BD379" s="400"/>
      <c r="BE379" s="400"/>
      <c r="BF379" s="400"/>
      <c r="BG379" s="400"/>
      <c r="BH379" s="400"/>
      <c r="BI379" s="400"/>
      <c r="BJ379" s="400"/>
      <c r="BK379" s="400"/>
      <c r="BL379" s="400"/>
      <c r="BM379" s="400"/>
      <c r="BN379" s="400"/>
      <c r="BO379" s="400"/>
      <c r="BP379" s="400"/>
      <c r="BQ379" s="400"/>
      <c r="BR379" s="400"/>
      <c r="BS379" s="400"/>
      <c r="BT379" s="400"/>
      <c r="BU379" s="400"/>
      <c r="BV379" s="400"/>
      <c r="BW379" s="400"/>
      <c r="BX379" s="400"/>
      <c r="BY379" s="400"/>
      <c r="BZ379" s="400"/>
      <c r="CA379" s="400"/>
      <c r="CB379" s="400"/>
      <c r="CC379" s="400"/>
      <c r="CD379" s="400"/>
      <c r="CE379" s="400"/>
      <c r="CF379" s="400"/>
      <c r="CG379" s="400"/>
      <c r="CH379" s="400"/>
      <c r="CI379" s="400"/>
      <c r="CJ379" s="400"/>
      <c r="CK379" s="400"/>
      <c r="CL379" s="400"/>
      <c r="CM379" s="400"/>
      <c r="CN379" s="400"/>
      <c r="CO379" s="400"/>
      <c r="CP379" s="400"/>
      <c r="CQ379" s="400"/>
      <c r="CR379" s="400"/>
      <c r="CS379" s="400"/>
      <c r="CT379" s="400"/>
      <c r="CU379" s="400"/>
      <c r="CV379" s="400"/>
      <c r="CW379" s="400"/>
      <c r="CX379" s="400"/>
      <c r="CY379" s="400"/>
    </row>
    <row r="380" spans="1:103">
      <c r="A380" s="348"/>
      <c r="B380" s="360" t="s">
        <v>1112</v>
      </c>
      <c r="C380" s="348"/>
      <c r="D380" s="348"/>
      <c r="E380" s="348"/>
      <c r="F380" s="348"/>
      <c r="G380" s="361" t="str">
        <f t="shared" si="1096"/>
        <v/>
      </c>
      <c r="H380" s="361" t="str">
        <f t="shared" si="1097"/>
        <v/>
      </c>
      <c r="I380" s="397"/>
      <c r="J380" s="348"/>
      <c r="K380" s="348"/>
      <c r="L380" s="348"/>
      <c r="M380" s="348"/>
      <c r="N380" s="400"/>
      <c r="O380" s="400"/>
      <c r="P380" s="400"/>
      <c r="Q380" s="400"/>
      <c r="R380" s="400"/>
      <c r="S380" s="400"/>
      <c r="T380" s="400"/>
      <c r="U380" s="400"/>
      <c r="V380" s="400"/>
      <c r="W380" s="400"/>
      <c r="X380" s="400"/>
      <c r="Y380" s="400"/>
      <c r="Z380" s="400"/>
      <c r="AA380" s="400"/>
      <c r="AB380" s="400"/>
      <c r="AC380" s="400"/>
      <c r="AD380" s="400"/>
      <c r="AE380" s="400"/>
      <c r="AF380" s="400"/>
      <c r="AG380" s="400"/>
      <c r="AH380" s="400"/>
      <c r="AI380" s="400"/>
      <c r="AJ380" s="400"/>
      <c r="AK380" s="400"/>
      <c r="AL380" s="400"/>
      <c r="AM380" s="400"/>
      <c r="AN380" s="400"/>
      <c r="AO380" s="400"/>
      <c r="AP380" s="400"/>
      <c r="AQ380" s="400"/>
      <c r="AR380" s="400"/>
      <c r="AS380" s="400"/>
      <c r="AT380" s="400"/>
      <c r="AU380" s="400"/>
      <c r="AV380" s="400"/>
      <c r="AW380" s="400"/>
      <c r="AX380" s="400"/>
      <c r="AY380" s="400"/>
      <c r="AZ380" s="400"/>
      <c r="BA380" s="400"/>
      <c r="BB380" s="400"/>
      <c r="BC380" s="400"/>
      <c r="BD380" s="400"/>
      <c r="BE380" s="400"/>
      <c r="BF380" s="400"/>
      <c r="BG380" s="400"/>
      <c r="BH380" s="400"/>
      <c r="BI380" s="400"/>
      <c r="BJ380" s="400"/>
      <c r="BK380" s="400"/>
      <c r="BL380" s="400"/>
      <c r="BM380" s="400"/>
      <c r="BN380" s="400"/>
      <c r="BO380" s="400"/>
      <c r="BP380" s="400"/>
      <c r="BQ380" s="400"/>
      <c r="BR380" s="400"/>
      <c r="BS380" s="400"/>
      <c r="BT380" s="400"/>
      <c r="BU380" s="400"/>
      <c r="BV380" s="400"/>
      <c r="BW380" s="400"/>
      <c r="BX380" s="400"/>
      <c r="BY380" s="400"/>
      <c r="BZ380" s="400"/>
      <c r="CA380" s="400"/>
      <c r="CB380" s="400"/>
      <c r="CC380" s="400"/>
      <c r="CD380" s="400"/>
      <c r="CE380" s="400"/>
      <c r="CF380" s="400"/>
      <c r="CG380" s="400"/>
      <c r="CH380" s="400"/>
      <c r="CI380" s="400"/>
      <c r="CJ380" s="400"/>
      <c r="CK380" s="400"/>
      <c r="CL380" s="400"/>
      <c r="CM380" s="400"/>
      <c r="CN380" s="400"/>
      <c r="CO380" s="400"/>
      <c r="CP380" s="400"/>
      <c r="CQ380" s="400"/>
      <c r="CR380" s="400"/>
      <c r="CS380" s="400"/>
      <c r="CT380" s="400"/>
      <c r="CU380" s="400"/>
      <c r="CV380" s="400"/>
      <c r="CW380" s="400"/>
      <c r="CX380" s="400"/>
      <c r="CY380" s="400"/>
    </row>
    <row r="381" spans="1:103">
      <c r="A381" s="348"/>
      <c r="B381" s="360" t="s">
        <v>1113</v>
      </c>
      <c r="C381" s="348"/>
      <c r="D381" s="348"/>
      <c r="E381" s="348"/>
      <c r="F381" s="348"/>
      <c r="G381" s="361" t="str">
        <f t="shared" si="1096"/>
        <v/>
      </c>
      <c r="H381" s="361" t="str">
        <f t="shared" si="1097"/>
        <v/>
      </c>
      <c r="I381" s="397"/>
      <c r="J381" s="348"/>
      <c r="K381" s="348"/>
      <c r="L381" s="348"/>
      <c r="M381" s="348"/>
      <c r="N381" s="400"/>
      <c r="O381" s="400"/>
      <c r="P381" s="400"/>
      <c r="Q381" s="400"/>
      <c r="R381" s="400"/>
      <c r="S381" s="400"/>
      <c r="T381" s="400"/>
      <c r="U381" s="400"/>
      <c r="V381" s="400"/>
      <c r="W381" s="400"/>
      <c r="X381" s="400"/>
      <c r="Y381" s="400"/>
      <c r="Z381" s="400"/>
      <c r="AA381" s="400"/>
      <c r="AB381" s="400"/>
      <c r="AC381" s="400"/>
      <c r="AD381" s="400"/>
      <c r="AE381" s="400"/>
      <c r="AF381" s="400"/>
      <c r="AG381" s="400"/>
      <c r="AH381" s="400"/>
      <c r="AI381" s="400"/>
      <c r="AJ381" s="400"/>
      <c r="AK381" s="400"/>
      <c r="AL381" s="400"/>
      <c r="AM381" s="400"/>
      <c r="AN381" s="400"/>
      <c r="AO381" s="400"/>
      <c r="AP381" s="400"/>
      <c r="AQ381" s="400"/>
      <c r="AR381" s="400"/>
      <c r="AS381" s="400"/>
      <c r="AT381" s="400"/>
      <c r="AU381" s="400"/>
      <c r="AV381" s="400"/>
      <c r="AW381" s="400"/>
      <c r="AX381" s="400"/>
      <c r="AY381" s="400"/>
      <c r="AZ381" s="400"/>
      <c r="BA381" s="400"/>
      <c r="BB381" s="400"/>
      <c r="BC381" s="400"/>
      <c r="BD381" s="400"/>
      <c r="BE381" s="400"/>
      <c r="BF381" s="400"/>
      <c r="BG381" s="400"/>
      <c r="BH381" s="400"/>
      <c r="BI381" s="400"/>
      <c r="BJ381" s="400"/>
      <c r="BK381" s="400"/>
      <c r="BL381" s="400"/>
      <c r="BM381" s="400"/>
      <c r="BN381" s="400"/>
      <c r="BO381" s="400"/>
      <c r="BP381" s="400"/>
      <c r="BQ381" s="400"/>
      <c r="BR381" s="400"/>
      <c r="BS381" s="400"/>
      <c r="BT381" s="400"/>
      <c r="BU381" s="400"/>
      <c r="BV381" s="400"/>
      <c r="BW381" s="400"/>
      <c r="BX381" s="400"/>
      <c r="BY381" s="400"/>
      <c r="BZ381" s="400"/>
      <c r="CA381" s="400"/>
      <c r="CB381" s="400"/>
      <c r="CC381" s="400"/>
      <c r="CD381" s="400"/>
      <c r="CE381" s="400"/>
      <c r="CF381" s="400"/>
      <c r="CG381" s="400"/>
      <c r="CH381" s="400"/>
      <c r="CI381" s="400"/>
      <c r="CJ381" s="400"/>
      <c r="CK381" s="400"/>
      <c r="CL381" s="400"/>
      <c r="CM381" s="400"/>
      <c r="CN381" s="400"/>
      <c r="CO381" s="400"/>
      <c r="CP381" s="400"/>
      <c r="CQ381" s="400"/>
      <c r="CR381" s="400"/>
      <c r="CS381" s="400"/>
      <c r="CT381" s="400"/>
      <c r="CU381" s="400"/>
      <c r="CV381" s="400"/>
      <c r="CW381" s="400"/>
      <c r="CX381" s="400"/>
      <c r="CY381" s="400"/>
    </row>
    <row r="382" spans="1:103">
      <c r="A382" s="348"/>
      <c r="B382" s="360" t="s">
        <v>1114</v>
      </c>
      <c r="C382" s="348"/>
      <c r="D382" s="348"/>
      <c r="E382" s="348"/>
      <c r="F382" s="348"/>
      <c r="G382" s="361" t="str">
        <f t="shared" si="1096"/>
        <v/>
      </c>
      <c r="H382" s="361" t="str">
        <f t="shared" si="1097"/>
        <v/>
      </c>
      <c r="I382" s="397"/>
      <c r="J382" s="348"/>
      <c r="K382" s="348"/>
      <c r="L382" s="348"/>
      <c r="M382" s="348"/>
      <c r="N382" s="400"/>
      <c r="O382" s="400"/>
      <c r="P382" s="400"/>
      <c r="Q382" s="400"/>
      <c r="R382" s="400"/>
      <c r="S382" s="400"/>
      <c r="T382" s="400"/>
      <c r="U382" s="400"/>
      <c r="V382" s="400"/>
      <c r="W382" s="400"/>
      <c r="X382" s="400"/>
      <c r="Y382" s="400"/>
      <c r="Z382" s="400"/>
      <c r="AA382" s="400"/>
      <c r="AB382" s="400"/>
      <c r="AC382" s="400"/>
      <c r="AD382" s="400"/>
      <c r="AE382" s="400"/>
      <c r="AF382" s="400"/>
      <c r="AG382" s="400"/>
      <c r="AH382" s="400"/>
      <c r="AI382" s="400"/>
      <c r="AJ382" s="400"/>
      <c r="AK382" s="400"/>
      <c r="AL382" s="400"/>
      <c r="AM382" s="400"/>
      <c r="AN382" s="400"/>
      <c r="AO382" s="400"/>
      <c r="AP382" s="400"/>
      <c r="AQ382" s="400"/>
      <c r="AR382" s="400"/>
      <c r="AS382" s="400"/>
      <c r="AT382" s="400"/>
      <c r="AU382" s="400"/>
      <c r="AV382" s="400"/>
      <c r="AW382" s="400"/>
      <c r="AX382" s="400"/>
      <c r="AY382" s="400"/>
      <c r="AZ382" s="400"/>
      <c r="BA382" s="400"/>
      <c r="BB382" s="400"/>
      <c r="BC382" s="400"/>
      <c r="BD382" s="400"/>
      <c r="BE382" s="400"/>
      <c r="BF382" s="400"/>
      <c r="BG382" s="400"/>
      <c r="BH382" s="400"/>
      <c r="BI382" s="400"/>
      <c r="BJ382" s="400"/>
      <c r="BK382" s="400"/>
      <c r="BL382" s="400"/>
      <c r="BM382" s="400"/>
      <c r="BN382" s="400"/>
      <c r="BO382" s="400"/>
      <c r="BP382" s="400"/>
      <c r="BQ382" s="400"/>
      <c r="BR382" s="400"/>
      <c r="BS382" s="400"/>
      <c r="BT382" s="400"/>
      <c r="BU382" s="400"/>
      <c r="BV382" s="400"/>
      <c r="BW382" s="400"/>
      <c r="BX382" s="400"/>
      <c r="BY382" s="400"/>
      <c r="BZ382" s="400"/>
      <c r="CA382" s="400"/>
      <c r="CB382" s="400"/>
      <c r="CC382" s="400"/>
      <c r="CD382" s="400"/>
      <c r="CE382" s="400"/>
      <c r="CF382" s="400"/>
      <c r="CG382" s="400"/>
      <c r="CH382" s="400"/>
      <c r="CI382" s="400"/>
      <c r="CJ382" s="400"/>
      <c r="CK382" s="400"/>
      <c r="CL382" s="400"/>
      <c r="CM382" s="400"/>
      <c r="CN382" s="400"/>
      <c r="CO382" s="400"/>
      <c r="CP382" s="400"/>
      <c r="CQ382" s="400"/>
      <c r="CR382" s="400"/>
      <c r="CS382" s="400"/>
      <c r="CT382" s="400"/>
      <c r="CU382" s="400"/>
      <c r="CV382" s="400"/>
      <c r="CW382" s="400"/>
      <c r="CX382" s="400"/>
      <c r="CY382" s="400"/>
    </row>
    <row r="383" spans="1:103">
      <c r="A383" s="348"/>
      <c r="B383" s="360" t="s">
        <v>1115</v>
      </c>
      <c r="C383" s="348"/>
      <c r="D383" s="348"/>
      <c r="E383" s="348"/>
      <c r="F383" s="348"/>
      <c r="G383" s="361" t="str">
        <f t="shared" si="1096"/>
        <v/>
      </c>
      <c r="H383" s="361" t="str">
        <f t="shared" si="1097"/>
        <v/>
      </c>
      <c r="I383" s="397"/>
      <c r="J383" s="348"/>
      <c r="K383" s="348"/>
      <c r="L383" s="348"/>
      <c r="M383" s="348"/>
      <c r="N383" s="400"/>
      <c r="O383" s="400"/>
      <c r="P383" s="400"/>
      <c r="Q383" s="400"/>
      <c r="R383" s="400"/>
      <c r="S383" s="400"/>
      <c r="T383" s="400"/>
      <c r="U383" s="400"/>
      <c r="V383" s="400"/>
      <c r="W383" s="400"/>
      <c r="X383" s="400"/>
      <c r="Y383" s="400"/>
      <c r="Z383" s="400"/>
      <c r="AA383" s="400"/>
      <c r="AB383" s="400"/>
      <c r="AC383" s="400"/>
      <c r="AD383" s="400"/>
      <c r="AE383" s="400"/>
      <c r="AF383" s="400"/>
      <c r="AG383" s="400"/>
      <c r="AH383" s="400"/>
      <c r="AI383" s="400"/>
      <c r="AJ383" s="400"/>
      <c r="AK383" s="400"/>
      <c r="AL383" s="400"/>
      <c r="AM383" s="400"/>
      <c r="AN383" s="400"/>
      <c r="AO383" s="400"/>
      <c r="AP383" s="400"/>
      <c r="AQ383" s="400"/>
      <c r="AR383" s="400"/>
      <c r="AS383" s="400"/>
      <c r="AT383" s="400"/>
      <c r="AU383" s="400"/>
      <c r="AV383" s="400"/>
      <c r="AW383" s="400"/>
      <c r="AX383" s="400"/>
      <c r="AY383" s="400"/>
      <c r="AZ383" s="400"/>
      <c r="BA383" s="400"/>
      <c r="BB383" s="400"/>
      <c r="BC383" s="400"/>
      <c r="BD383" s="400"/>
      <c r="BE383" s="400"/>
      <c r="BF383" s="400"/>
      <c r="BG383" s="400"/>
      <c r="BH383" s="400"/>
      <c r="BI383" s="400"/>
      <c r="BJ383" s="400"/>
      <c r="BK383" s="400"/>
      <c r="BL383" s="400"/>
      <c r="BM383" s="400"/>
      <c r="BN383" s="400"/>
      <c r="BO383" s="400"/>
      <c r="BP383" s="400"/>
      <c r="BQ383" s="400"/>
      <c r="BR383" s="400"/>
      <c r="BS383" s="400"/>
      <c r="BT383" s="400"/>
      <c r="BU383" s="400"/>
      <c r="BV383" s="400"/>
      <c r="BW383" s="400"/>
      <c r="BX383" s="400"/>
      <c r="BY383" s="400"/>
      <c r="BZ383" s="400"/>
      <c r="CA383" s="400"/>
      <c r="CB383" s="400"/>
      <c r="CC383" s="400"/>
      <c r="CD383" s="400"/>
      <c r="CE383" s="400"/>
      <c r="CF383" s="400"/>
      <c r="CG383" s="400"/>
      <c r="CH383" s="400"/>
      <c r="CI383" s="400"/>
      <c r="CJ383" s="400"/>
      <c r="CK383" s="400"/>
      <c r="CL383" s="400"/>
      <c r="CM383" s="400"/>
      <c r="CN383" s="400"/>
      <c r="CO383" s="400"/>
      <c r="CP383" s="400"/>
      <c r="CQ383" s="400"/>
      <c r="CR383" s="400"/>
      <c r="CS383" s="400"/>
      <c r="CT383" s="400"/>
      <c r="CU383" s="400"/>
      <c r="CV383" s="400"/>
      <c r="CW383" s="400"/>
      <c r="CX383" s="400"/>
      <c r="CY383" s="400"/>
    </row>
    <row r="384" spans="1:103">
      <c r="A384" s="348"/>
      <c r="B384" s="360" t="s">
        <v>1116</v>
      </c>
      <c r="C384" s="348"/>
      <c r="D384" s="348"/>
      <c r="E384" s="348"/>
      <c r="F384" s="348"/>
      <c r="G384" s="361" t="str">
        <f t="shared" si="1096"/>
        <v/>
      </c>
      <c r="H384" s="361" t="str">
        <f t="shared" si="1097"/>
        <v/>
      </c>
      <c r="I384" s="397"/>
      <c r="J384" s="348"/>
      <c r="K384" s="348"/>
      <c r="L384" s="348"/>
      <c r="M384" s="348"/>
      <c r="N384" s="400"/>
      <c r="O384" s="400"/>
      <c r="P384" s="400"/>
      <c r="Q384" s="400"/>
      <c r="R384" s="400"/>
      <c r="S384" s="400"/>
      <c r="T384" s="400"/>
      <c r="U384" s="400"/>
      <c r="V384" s="400"/>
      <c r="W384" s="400"/>
      <c r="X384" s="400"/>
      <c r="Y384" s="400"/>
      <c r="Z384" s="400"/>
      <c r="AA384" s="400"/>
      <c r="AB384" s="400"/>
      <c r="AC384" s="400"/>
      <c r="AD384" s="400"/>
      <c r="AE384" s="400"/>
      <c r="AF384" s="400"/>
      <c r="AG384" s="400"/>
      <c r="AH384" s="400"/>
      <c r="AI384" s="400"/>
      <c r="AJ384" s="400"/>
      <c r="AK384" s="400"/>
      <c r="AL384" s="400"/>
      <c r="AM384" s="400"/>
      <c r="AN384" s="400"/>
      <c r="AO384" s="400"/>
      <c r="AP384" s="400"/>
      <c r="AQ384" s="400"/>
      <c r="AR384" s="400"/>
      <c r="AS384" s="400"/>
      <c r="AT384" s="400"/>
      <c r="AU384" s="400"/>
      <c r="AV384" s="400"/>
      <c r="AW384" s="400"/>
      <c r="AX384" s="400"/>
      <c r="AY384" s="400"/>
      <c r="AZ384" s="400"/>
      <c r="BA384" s="400"/>
      <c r="BB384" s="400"/>
      <c r="BC384" s="400"/>
      <c r="BD384" s="400"/>
      <c r="BE384" s="400"/>
      <c r="BF384" s="400"/>
      <c r="BG384" s="400"/>
      <c r="BH384" s="400"/>
      <c r="BI384" s="400"/>
      <c r="BJ384" s="400"/>
      <c r="BK384" s="400"/>
      <c r="BL384" s="400"/>
      <c r="BM384" s="400"/>
      <c r="BN384" s="400"/>
      <c r="BO384" s="400"/>
      <c r="BP384" s="400"/>
      <c r="BQ384" s="400"/>
      <c r="BR384" s="400"/>
      <c r="BS384" s="400"/>
      <c r="BT384" s="400"/>
      <c r="BU384" s="400"/>
      <c r="BV384" s="400"/>
      <c r="BW384" s="400"/>
      <c r="BX384" s="400"/>
      <c r="BY384" s="400"/>
      <c r="BZ384" s="400"/>
      <c r="CA384" s="400"/>
      <c r="CB384" s="400"/>
      <c r="CC384" s="400"/>
      <c r="CD384" s="400"/>
      <c r="CE384" s="400"/>
      <c r="CF384" s="400"/>
      <c r="CG384" s="400"/>
      <c r="CH384" s="400"/>
      <c r="CI384" s="400"/>
      <c r="CJ384" s="400"/>
      <c r="CK384" s="400"/>
      <c r="CL384" s="400"/>
      <c r="CM384" s="400"/>
      <c r="CN384" s="400"/>
      <c r="CO384" s="400"/>
      <c r="CP384" s="400"/>
      <c r="CQ384" s="400"/>
      <c r="CR384" s="400"/>
      <c r="CS384" s="400"/>
      <c r="CT384" s="400"/>
      <c r="CU384" s="400"/>
      <c r="CV384" s="400"/>
      <c r="CW384" s="400"/>
      <c r="CX384" s="400"/>
      <c r="CY384" s="400"/>
    </row>
    <row r="385" spans="1:103">
      <c r="A385" s="348"/>
      <c r="B385" s="360" t="s">
        <v>1117</v>
      </c>
      <c r="C385" s="348"/>
      <c r="D385" s="348"/>
      <c r="E385" s="348"/>
      <c r="F385" s="348"/>
      <c r="G385" s="361" t="str">
        <f t="shared" si="1096"/>
        <v/>
      </c>
      <c r="H385" s="361" t="str">
        <f t="shared" si="1097"/>
        <v/>
      </c>
      <c r="I385" s="397"/>
      <c r="J385" s="348"/>
      <c r="K385" s="348"/>
      <c r="L385" s="348"/>
      <c r="M385" s="348"/>
      <c r="N385" s="400"/>
      <c r="O385" s="400"/>
      <c r="P385" s="400"/>
      <c r="Q385" s="400"/>
      <c r="R385" s="400"/>
      <c r="S385" s="400"/>
      <c r="T385" s="400"/>
      <c r="U385" s="400"/>
      <c r="V385" s="400"/>
      <c r="W385" s="400"/>
      <c r="X385" s="400"/>
      <c r="Y385" s="400"/>
      <c r="Z385" s="400"/>
      <c r="AA385" s="400"/>
      <c r="AB385" s="400"/>
      <c r="AC385" s="400"/>
      <c r="AD385" s="400"/>
      <c r="AE385" s="400"/>
      <c r="AF385" s="400"/>
      <c r="AG385" s="400"/>
      <c r="AH385" s="400"/>
      <c r="AI385" s="400"/>
      <c r="AJ385" s="400"/>
      <c r="AK385" s="400"/>
      <c r="AL385" s="400"/>
      <c r="AM385" s="400"/>
      <c r="AN385" s="400"/>
      <c r="AO385" s="400"/>
      <c r="AP385" s="400"/>
      <c r="AQ385" s="400"/>
      <c r="AR385" s="400"/>
      <c r="AS385" s="400"/>
      <c r="AT385" s="400"/>
      <c r="AU385" s="400"/>
      <c r="AV385" s="400"/>
      <c r="AW385" s="400"/>
      <c r="AX385" s="400"/>
      <c r="AY385" s="400"/>
      <c r="AZ385" s="400"/>
      <c r="BA385" s="400"/>
      <c r="BB385" s="400"/>
      <c r="BC385" s="400"/>
      <c r="BD385" s="400"/>
      <c r="BE385" s="400"/>
      <c r="BF385" s="400"/>
      <c r="BG385" s="400"/>
      <c r="BH385" s="400"/>
      <c r="BI385" s="400"/>
      <c r="BJ385" s="400"/>
      <c r="BK385" s="400"/>
      <c r="BL385" s="400"/>
      <c r="BM385" s="400"/>
      <c r="BN385" s="400"/>
      <c r="BO385" s="400"/>
      <c r="BP385" s="400"/>
      <c r="BQ385" s="400"/>
      <c r="BR385" s="400"/>
      <c r="BS385" s="400"/>
      <c r="BT385" s="400"/>
      <c r="BU385" s="400"/>
      <c r="BV385" s="400"/>
      <c r="BW385" s="400"/>
      <c r="BX385" s="400"/>
      <c r="BY385" s="400"/>
      <c r="BZ385" s="400"/>
      <c r="CA385" s="400"/>
      <c r="CB385" s="400"/>
      <c r="CC385" s="400"/>
      <c r="CD385" s="400"/>
      <c r="CE385" s="400"/>
      <c r="CF385" s="400"/>
      <c r="CG385" s="400"/>
      <c r="CH385" s="400"/>
      <c r="CI385" s="400"/>
      <c r="CJ385" s="400"/>
      <c r="CK385" s="400"/>
      <c r="CL385" s="400"/>
      <c r="CM385" s="400"/>
      <c r="CN385" s="400"/>
      <c r="CO385" s="400"/>
      <c r="CP385" s="400"/>
      <c r="CQ385" s="400"/>
      <c r="CR385" s="400"/>
      <c r="CS385" s="400"/>
      <c r="CT385" s="400"/>
      <c r="CU385" s="400"/>
      <c r="CV385" s="400"/>
      <c r="CW385" s="400"/>
      <c r="CX385" s="400"/>
      <c r="CY385" s="400"/>
    </row>
    <row r="386" spans="1:103">
      <c r="A386" s="348"/>
      <c r="B386" s="360" t="s">
        <v>1118</v>
      </c>
      <c r="C386" s="348"/>
      <c r="D386" s="348"/>
      <c r="E386" s="348"/>
      <c r="F386" s="348"/>
      <c r="G386" s="361" t="str">
        <f t="shared" si="1096"/>
        <v/>
      </c>
      <c r="H386" s="361" t="str">
        <f t="shared" si="1097"/>
        <v/>
      </c>
      <c r="I386" s="397"/>
      <c r="J386" s="348"/>
      <c r="K386" s="348"/>
      <c r="L386" s="348"/>
      <c r="M386" s="348"/>
      <c r="N386" s="400"/>
      <c r="O386" s="400"/>
      <c r="P386" s="400"/>
      <c r="Q386" s="400"/>
      <c r="R386" s="400"/>
      <c r="S386" s="400"/>
      <c r="T386" s="400"/>
      <c r="U386" s="400"/>
      <c r="V386" s="400"/>
      <c r="W386" s="400"/>
      <c r="X386" s="400"/>
      <c r="Y386" s="400"/>
      <c r="Z386" s="400"/>
      <c r="AA386" s="400"/>
      <c r="AB386" s="400"/>
      <c r="AC386" s="400"/>
      <c r="AD386" s="400"/>
      <c r="AE386" s="400"/>
      <c r="AF386" s="400"/>
      <c r="AG386" s="400"/>
      <c r="AH386" s="400"/>
      <c r="AI386" s="400"/>
      <c r="AJ386" s="400"/>
      <c r="AK386" s="400"/>
      <c r="AL386" s="400"/>
      <c r="AM386" s="400"/>
      <c r="AN386" s="400"/>
      <c r="AO386" s="400"/>
      <c r="AP386" s="400"/>
      <c r="AQ386" s="400"/>
      <c r="AR386" s="400"/>
      <c r="AS386" s="400"/>
      <c r="AT386" s="400"/>
      <c r="AU386" s="400"/>
      <c r="AV386" s="400"/>
      <c r="AW386" s="400"/>
      <c r="AX386" s="400"/>
      <c r="AY386" s="400"/>
      <c r="AZ386" s="400"/>
      <c r="BA386" s="400"/>
      <c r="BB386" s="400"/>
      <c r="BC386" s="400"/>
      <c r="BD386" s="400"/>
      <c r="BE386" s="400"/>
      <c r="BF386" s="400"/>
      <c r="BG386" s="400"/>
      <c r="BH386" s="400"/>
      <c r="BI386" s="400"/>
      <c r="BJ386" s="400"/>
      <c r="BK386" s="400"/>
      <c r="BL386" s="400"/>
      <c r="BM386" s="400"/>
      <c r="BN386" s="400"/>
      <c r="BO386" s="400"/>
      <c r="BP386" s="400"/>
      <c r="BQ386" s="400"/>
      <c r="BR386" s="400"/>
      <c r="BS386" s="400"/>
      <c r="BT386" s="400"/>
      <c r="BU386" s="400"/>
      <c r="BV386" s="400"/>
      <c r="BW386" s="400"/>
      <c r="BX386" s="400"/>
      <c r="BY386" s="400"/>
      <c r="BZ386" s="400"/>
      <c r="CA386" s="400"/>
      <c r="CB386" s="400"/>
      <c r="CC386" s="400"/>
      <c r="CD386" s="400"/>
      <c r="CE386" s="400"/>
      <c r="CF386" s="400"/>
      <c r="CG386" s="400"/>
      <c r="CH386" s="400"/>
      <c r="CI386" s="400"/>
      <c r="CJ386" s="400"/>
      <c r="CK386" s="400"/>
      <c r="CL386" s="400"/>
      <c r="CM386" s="400"/>
      <c r="CN386" s="400"/>
      <c r="CO386" s="400"/>
      <c r="CP386" s="400"/>
      <c r="CQ386" s="400"/>
      <c r="CR386" s="400"/>
      <c r="CS386" s="400"/>
      <c r="CT386" s="400"/>
      <c r="CU386" s="400"/>
      <c r="CV386" s="400"/>
      <c r="CW386" s="400"/>
      <c r="CX386" s="400"/>
      <c r="CY386" s="400"/>
    </row>
    <row r="387" spans="1:103">
      <c r="A387" s="348"/>
      <c r="B387" s="360" t="s">
        <v>1119</v>
      </c>
      <c r="C387" s="348"/>
      <c r="D387" s="348"/>
      <c r="E387" s="348"/>
      <c r="F387" s="348"/>
      <c r="G387" s="361" t="str">
        <f t="shared" si="1096"/>
        <v/>
      </c>
      <c r="H387" s="361" t="str">
        <f t="shared" si="1097"/>
        <v/>
      </c>
      <c r="I387" s="397"/>
      <c r="J387" s="348"/>
      <c r="K387" s="348"/>
      <c r="L387" s="348"/>
      <c r="M387" s="348"/>
      <c r="N387" s="400"/>
      <c r="O387" s="400"/>
      <c r="P387" s="400"/>
      <c r="Q387" s="400"/>
      <c r="R387" s="400"/>
      <c r="S387" s="400"/>
      <c r="T387" s="400"/>
      <c r="U387" s="400"/>
      <c r="V387" s="400"/>
      <c r="W387" s="400"/>
      <c r="X387" s="400"/>
      <c r="Y387" s="400"/>
      <c r="Z387" s="400"/>
      <c r="AA387" s="400"/>
      <c r="AB387" s="400"/>
      <c r="AC387" s="400"/>
      <c r="AD387" s="400"/>
      <c r="AE387" s="400"/>
      <c r="AF387" s="400"/>
      <c r="AG387" s="400"/>
      <c r="AH387" s="400"/>
      <c r="AI387" s="400"/>
      <c r="AJ387" s="400"/>
      <c r="AK387" s="400"/>
      <c r="AL387" s="400"/>
      <c r="AM387" s="400"/>
      <c r="AN387" s="400"/>
      <c r="AO387" s="400"/>
      <c r="AP387" s="400"/>
      <c r="AQ387" s="400"/>
      <c r="AR387" s="400"/>
      <c r="AS387" s="400"/>
      <c r="AT387" s="400"/>
      <c r="AU387" s="400"/>
      <c r="AV387" s="400"/>
      <c r="AW387" s="400"/>
      <c r="AX387" s="400"/>
      <c r="AY387" s="400"/>
      <c r="AZ387" s="400"/>
      <c r="BA387" s="400"/>
      <c r="BB387" s="400"/>
      <c r="BC387" s="400"/>
      <c r="BD387" s="400"/>
      <c r="BE387" s="400"/>
      <c r="BF387" s="400"/>
      <c r="BG387" s="400"/>
      <c r="BH387" s="400"/>
      <c r="BI387" s="400"/>
      <c r="BJ387" s="400"/>
      <c r="BK387" s="400"/>
      <c r="BL387" s="400"/>
      <c r="BM387" s="400"/>
      <c r="BN387" s="400"/>
      <c r="BO387" s="400"/>
      <c r="BP387" s="400"/>
      <c r="BQ387" s="400"/>
      <c r="BR387" s="400"/>
      <c r="BS387" s="400"/>
      <c r="BT387" s="400"/>
      <c r="BU387" s="400"/>
      <c r="BV387" s="400"/>
      <c r="BW387" s="400"/>
      <c r="BX387" s="400"/>
      <c r="BY387" s="400"/>
      <c r="BZ387" s="400"/>
      <c r="CA387" s="400"/>
      <c r="CB387" s="400"/>
      <c r="CC387" s="400"/>
      <c r="CD387" s="400"/>
      <c r="CE387" s="400"/>
      <c r="CF387" s="400"/>
      <c r="CG387" s="400"/>
      <c r="CH387" s="400"/>
      <c r="CI387" s="400"/>
      <c r="CJ387" s="400"/>
      <c r="CK387" s="400"/>
      <c r="CL387" s="400"/>
      <c r="CM387" s="400"/>
      <c r="CN387" s="400"/>
      <c r="CO387" s="400"/>
      <c r="CP387" s="400"/>
      <c r="CQ387" s="400"/>
      <c r="CR387" s="400"/>
      <c r="CS387" s="400"/>
      <c r="CT387" s="400"/>
      <c r="CU387" s="400"/>
      <c r="CV387" s="400"/>
      <c r="CW387" s="400"/>
      <c r="CX387" s="400"/>
      <c r="CY387" s="400"/>
    </row>
    <row r="388" spans="1:103">
      <c r="A388" s="348"/>
      <c r="B388" s="360" t="s">
        <v>1120</v>
      </c>
      <c r="C388" s="348"/>
      <c r="D388" s="348"/>
      <c r="E388" s="348"/>
      <c r="F388" s="348"/>
      <c r="G388" s="361" t="str">
        <f t="shared" si="1096"/>
        <v/>
      </c>
      <c r="H388" s="361" t="str">
        <f t="shared" si="1097"/>
        <v/>
      </c>
      <c r="I388" s="397"/>
      <c r="J388" s="348"/>
      <c r="K388" s="348"/>
      <c r="L388" s="348"/>
      <c r="M388" s="348"/>
      <c r="N388" s="400"/>
      <c r="O388" s="400"/>
      <c r="P388" s="400"/>
      <c r="Q388" s="400"/>
      <c r="R388" s="400"/>
      <c r="S388" s="400"/>
      <c r="T388" s="400"/>
      <c r="U388" s="400"/>
      <c r="V388" s="400"/>
      <c r="W388" s="400"/>
      <c r="X388" s="400"/>
      <c r="Y388" s="400"/>
      <c r="Z388" s="400"/>
      <c r="AA388" s="400"/>
      <c r="AB388" s="400"/>
      <c r="AC388" s="400"/>
      <c r="AD388" s="400"/>
      <c r="AE388" s="400"/>
      <c r="AF388" s="400"/>
      <c r="AG388" s="400"/>
      <c r="AH388" s="400"/>
      <c r="AI388" s="400"/>
      <c r="AJ388" s="400"/>
      <c r="AK388" s="400"/>
      <c r="AL388" s="400"/>
      <c r="AM388" s="400"/>
      <c r="AN388" s="400"/>
      <c r="AO388" s="400"/>
      <c r="AP388" s="400"/>
      <c r="AQ388" s="400"/>
      <c r="AR388" s="400"/>
      <c r="AS388" s="400"/>
      <c r="AT388" s="400"/>
      <c r="AU388" s="400"/>
      <c r="AV388" s="400"/>
      <c r="AW388" s="400"/>
      <c r="AX388" s="400"/>
      <c r="AY388" s="400"/>
      <c r="AZ388" s="400"/>
      <c r="BA388" s="400"/>
      <c r="BB388" s="400"/>
      <c r="BC388" s="400"/>
      <c r="BD388" s="400"/>
      <c r="BE388" s="400"/>
      <c r="BF388" s="400"/>
      <c r="BG388" s="400"/>
      <c r="BH388" s="400"/>
      <c r="BI388" s="400"/>
      <c r="BJ388" s="400"/>
      <c r="BK388" s="400"/>
      <c r="BL388" s="400"/>
      <c r="BM388" s="400"/>
      <c r="BN388" s="400"/>
      <c r="BO388" s="400"/>
      <c r="BP388" s="400"/>
      <c r="BQ388" s="400"/>
      <c r="BR388" s="400"/>
      <c r="BS388" s="400"/>
      <c r="BT388" s="400"/>
      <c r="BU388" s="400"/>
      <c r="BV388" s="400"/>
      <c r="BW388" s="400"/>
      <c r="BX388" s="400"/>
      <c r="BY388" s="400"/>
      <c r="BZ388" s="400"/>
      <c r="CA388" s="400"/>
      <c r="CB388" s="400"/>
      <c r="CC388" s="400"/>
      <c r="CD388" s="400"/>
      <c r="CE388" s="400"/>
      <c r="CF388" s="400"/>
      <c r="CG388" s="400"/>
      <c r="CH388" s="400"/>
      <c r="CI388" s="400"/>
      <c r="CJ388" s="400"/>
      <c r="CK388" s="400"/>
      <c r="CL388" s="400"/>
      <c r="CM388" s="400"/>
      <c r="CN388" s="400"/>
      <c r="CO388" s="400"/>
      <c r="CP388" s="400"/>
      <c r="CQ388" s="400"/>
      <c r="CR388" s="400"/>
      <c r="CS388" s="400"/>
      <c r="CT388" s="400"/>
      <c r="CU388" s="400"/>
      <c r="CV388" s="400"/>
      <c r="CW388" s="400"/>
      <c r="CX388" s="400"/>
      <c r="CY388" s="400"/>
    </row>
    <row r="389" spans="1:103">
      <c r="A389" s="348"/>
      <c r="B389" s="360" t="s">
        <v>1121</v>
      </c>
      <c r="C389" s="348"/>
      <c r="D389" s="348"/>
      <c r="E389" s="348"/>
      <c r="F389" s="348"/>
      <c r="G389" s="361" t="str">
        <f t="shared" si="1096"/>
        <v/>
      </c>
      <c r="H389" s="361" t="str">
        <f t="shared" si="1097"/>
        <v/>
      </c>
      <c r="I389" s="397"/>
      <c r="J389" s="348"/>
      <c r="K389" s="348"/>
      <c r="L389" s="348"/>
      <c r="M389" s="348"/>
      <c r="N389" s="400"/>
      <c r="O389" s="400"/>
      <c r="P389" s="400"/>
      <c r="Q389" s="400"/>
      <c r="R389" s="400"/>
      <c r="S389" s="400"/>
      <c r="T389" s="400"/>
      <c r="U389" s="400"/>
      <c r="V389" s="400"/>
      <c r="W389" s="400"/>
      <c r="X389" s="400"/>
      <c r="Y389" s="400"/>
      <c r="Z389" s="400"/>
      <c r="AA389" s="400"/>
      <c r="AB389" s="400"/>
      <c r="AC389" s="400"/>
      <c r="AD389" s="400"/>
      <c r="AE389" s="400"/>
      <c r="AF389" s="400"/>
      <c r="AG389" s="400"/>
      <c r="AH389" s="400"/>
      <c r="AI389" s="400"/>
      <c r="AJ389" s="400"/>
      <c r="AK389" s="400"/>
      <c r="AL389" s="400"/>
      <c r="AM389" s="400"/>
      <c r="AN389" s="400"/>
      <c r="AO389" s="400"/>
      <c r="AP389" s="400"/>
      <c r="AQ389" s="400"/>
      <c r="AR389" s="400"/>
      <c r="AS389" s="400"/>
      <c r="AT389" s="400"/>
      <c r="AU389" s="400"/>
      <c r="AV389" s="400"/>
      <c r="AW389" s="400"/>
      <c r="AX389" s="400"/>
      <c r="AY389" s="400"/>
      <c r="AZ389" s="400"/>
      <c r="BA389" s="400"/>
      <c r="BB389" s="400"/>
      <c r="BC389" s="400"/>
      <c r="BD389" s="400"/>
      <c r="BE389" s="400"/>
      <c r="BF389" s="400"/>
      <c r="BG389" s="400"/>
      <c r="BH389" s="400"/>
      <c r="BI389" s="400"/>
      <c r="BJ389" s="400"/>
      <c r="BK389" s="400"/>
      <c r="BL389" s="400"/>
      <c r="BM389" s="400"/>
      <c r="BN389" s="400"/>
      <c r="BO389" s="400"/>
      <c r="BP389" s="400"/>
      <c r="BQ389" s="400"/>
      <c r="BR389" s="400"/>
      <c r="BS389" s="400"/>
      <c r="BT389" s="400"/>
      <c r="BU389" s="400"/>
      <c r="BV389" s="400"/>
      <c r="BW389" s="400"/>
      <c r="BX389" s="400"/>
      <c r="BY389" s="400"/>
      <c r="BZ389" s="400"/>
      <c r="CA389" s="400"/>
      <c r="CB389" s="400"/>
      <c r="CC389" s="400"/>
      <c r="CD389" s="400"/>
      <c r="CE389" s="400"/>
      <c r="CF389" s="400"/>
      <c r="CG389" s="400"/>
      <c r="CH389" s="400"/>
      <c r="CI389" s="400"/>
      <c r="CJ389" s="400"/>
      <c r="CK389" s="400"/>
      <c r="CL389" s="400"/>
      <c r="CM389" s="400"/>
      <c r="CN389" s="400"/>
      <c r="CO389" s="400"/>
      <c r="CP389" s="400"/>
      <c r="CQ389" s="400"/>
      <c r="CR389" s="400"/>
      <c r="CS389" s="400"/>
      <c r="CT389" s="400"/>
      <c r="CU389" s="400"/>
      <c r="CV389" s="400"/>
      <c r="CW389" s="400"/>
      <c r="CX389" s="400"/>
      <c r="CY389" s="400"/>
    </row>
    <row r="390" spans="1:103">
      <c r="A390" s="348"/>
      <c r="B390" s="360" t="s">
        <v>1122</v>
      </c>
      <c r="C390" s="348"/>
      <c r="D390" s="348"/>
      <c r="E390" s="348"/>
      <c r="F390" s="348"/>
      <c r="G390" s="361" t="str">
        <f t="shared" ref="G390:G453" si="1098">IF(OR(D390="",E390=""),"",ROUND((D390+E390),10))</f>
        <v/>
      </c>
      <c r="H390" s="361" t="str">
        <f t="shared" ref="H390:H453" si="1099">IF(OR(D390="",F390=""),"",ROUND((D390-F390),10))</f>
        <v/>
      </c>
      <c r="I390" s="397"/>
      <c r="J390" s="348"/>
      <c r="K390" s="348"/>
      <c r="L390" s="348"/>
      <c r="M390" s="348"/>
      <c r="N390" s="400"/>
      <c r="O390" s="400"/>
      <c r="P390" s="400"/>
      <c r="Q390" s="400"/>
      <c r="R390" s="400"/>
      <c r="S390" s="400"/>
      <c r="T390" s="400"/>
      <c r="U390" s="400"/>
      <c r="V390" s="400"/>
      <c r="W390" s="400"/>
      <c r="X390" s="400"/>
      <c r="Y390" s="400"/>
      <c r="Z390" s="400"/>
      <c r="AA390" s="400"/>
      <c r="AB390" s="400"/>
      <c r="AC390" s="400"/>
      <c r="AD390" s="400"/>
      <c r="AE390" s="400"/>
      <c r="AF390" s="400"/>
      <c r="AG390" s="400"/>
      <c r="AH390" s="400"/>
      <c r="AI390" s="400"/>
      <c r="AJ390" s="400"/>
      <c r="AK390" s="400"/>
      <c r="AL390" s="400"/>
      <c r="AM390" s="400"/>
      <c r="AN390" s="400"/>
      <c r="AO390" s="400"/>
      <c r="AP390" s="400"/>
      <c r="AQ390" s="400"/>
      <c r="AR390" s="400"/>
      <c r="AS390" s="400"/>
      <c r="AT390" s="400"/>
      <c r="AU390" s="400"/>
      <c r="AV390" s="400"/>
      <c r="AW390" s="400"/>
      <c r="AX390" s="400"/>
      <c r="AY390" s="400"/>
      <c r="AZ390" s="400"/>
      <c r="BA390" s="400"/>
      <c r="BB390" s="400"/>
      <c r="BC390" s="400"/>
      <c r="BD390" s="400"/>
      <c r="BE390" s="400"/>
      <c r="BF390" s="400"/>
      <c r="BG390" s="400"/>
      <c r="BH390" s="400"/>
      <c r="BI390" s="400"/>
      <c r="BJ390" s="400"/>
      <c r="BK390" s="400"/>
      <c r="BL390" s="400"/>
      <c r="BM390" s="400"/>
      <c r="BN390" s="400"/>
      <c r="BO390" s="400"/>
      <c r="BP390" s="400"/>
      <c r="BQ390" s="400"/>
      <c r="BR390" s="400"/>
      <c r="BS390" s="400"/>
      <c r="BT390" s="400"/>
      <c r="BU390" s="400"/>
      <c r="BV390" s="400"/>
      <c r="BW390" s="400"/>
      <c r="BX390" s="400"/>
      <c r="BY390" s="400"/>
      <c r="BZ390" s="400"/>
      <c r="CA390" s="400"/>
      <c r="CB390" s="400"/>
      <c r="CC390" s="400"/>
      <c r="CD390" s="400"/>
      <c r="CE390" s="400"/>
      <c r="CF390" s="400"/>
      <c r="CG390" s="400"/>
      <c r="CH390" s="400"/>
      <c r="CI390" s="400"/>
      <c r="CJ390" s="400"/>
      <c r="CK390" s="400"/>
      <c r="CL390" s="400"/>
      <c r="CM390" s="400"/>
      <c r="CN390" s="400"/>
      <c r="CO390" s="400"/>
      <c r="CP390" s="400"/>
      <c r="CQ390" s="400"/>
      <c r="CR390" s="400"/>
      <c r="CS390" s="400"/>
      <c r="CT390" s="400"/>
      <c r="CU390" s="400"/>
      <c r="CV390" s="400"/>
      <c r="CW390" s="400"/>
      <c r="CX390" s="400"/>
      <c r="CY390" s="400"/>
    </row>
    <row r="391" spans="1:103">
      <c r="A391" s="348"/>
      <c r="B391" s="360" t="s">
        <v>1123</v>
      </c>
      <c r="C391" s="348"/>
      <c r="D391" s="348"/>
      <c r="E391" s="348"/>
      <c r="F391" s="348"/>
      <c r="G391" s="361" t="str">
        <f t="shared" si="1098"/>
        <v/>
      </c>
      <c r="H391" s="361" t="str">
        <f t="shared" si="1099"/>
        <v/>
      </c>
      <c r="I391" s="397"/>
      <c r="J391" s="348"/>
      <c r="K391" s="348"/>
      <c r="L391" s="348"/>
      <c r="M391" s="348"/>
      <c r="N391" s="400"/>
      <c r="O391" s="400"/>
      <c r="P391" s="400"/>
      <c r="Q391" s="400"/>
      <c r="R391" s="400"/>
      <c r="S391" s="400"/>
      <c r="T391" s="400"/>
      <c r="U391" s="400"/>
      <c r="V391" s="400"/>
      <c r="W391" s="400"/>
      <c r="X391" s="400"/>
      <c r="Y391" s="400"/>
      <c r="Z391" s="400"/>
      <c r="AA391" s="400"/>
      <c r="AB391" s="400"/>
      <c r="AC391" s="400"/>
      <c r="AD391" s="400"/>
      <c r="AE391" s="400"/>
      <c r="AF391" s="400"/>
      <c r="AG391" s="400"/>
      <c r="AH391" s="400"/>
      <c r="AI391" s="400"/>
      <c r="AJ391" s="400"/>
      <c r="AK391" s="400"/>
      <c r="AL391" s="400"/>
      <c r="AM391" s="400"/>
      <c r="AN391" s="400"/>
      <c r="AO391" s="400"/>
      <c r="AP391" s="400"/>
      <c r="AQ391" s="400"/>
      <c r="AR391" s="400"/>
      <c r="AS391" s="400"/>
      <c r="AT391" s="400"/>
      <c r="AU391" s="400"/>
      <c r="AV391" s="400"/>
      <c r="AW391" s="400"/>
      <c r="AX391" s="400"/>
      <c r="AY391" s="400"/>
      <c r="AZ391" s="400"/>
      <c r="BA391" s="400"/>
      <c r="BB391" s="400"/>
      <c r="BC391" s="400"/>
      <c r="BD391" s="400"/>
      <c r="BE391" s="400"/>
      <c r="BF391" s="400"/>
      <c r="BG391" s="400"/>
      <c r="BH391" s="400"/>
      <c r="BI391" s="400"/>
      <c r="BJ391" s="400"/>
      <c r="BK391" s="400"/>
      <c r="BL391" s="400"/>
      <c r="BM391" s="400"/>
      <c r="BN391" s="400"/>
      <c r="BO391" s="400"/>
      <c r="BP391" s="400"/>
      <c r="BQ391" s="400"/>
      <c r="BR391" s="400"/>
      <c r="BS391" s="400"/>
      <c r="BT391" s="400"/>
      <c r="BU391" s="400"/>
      <c r="BV391" s="400"/>
      <c r="BW391" s="400"/>
      <c r="BX391" s="400"/>
      <c r="BY391" s="400"/>
      <c r="BZ391" s="400"/>
      <c r="CA391" s="400"/>
      <c r="CB391" s="400"/>
      <c r="CC391" s="400"/>
      <c r="CD391" s="400"/>
      <c r="CE391" s="400"/>
      <c r="CF391" s="400"/>
      <c r="CG391" s="400"/>
      <c r="CH391" s="400"/>
      <c r="CI391" s="400"/>
      <c r="CJ391" s="400"/>
      <c r="CK391" s="400"/>
      <c r="CL391" s="400"/>
      <c r="CM391" s="400"/>
      <c r="CN391" s="400"/>
      <c r="CO391" s="400"/>
      <c r="CP391" s="400"/>
      <c r="CQ391" s="400"/>
      <c r="CR391" s="400"/>
      <c r="CS391" s="400"/>
      <c r="CT391" s="400"/>
      <c r="CU391" s="400"/>
      <c r="CV391" s="400"/>
      <c r="CW391" s="400"/>
      <c r="CX391" s="400"/>
      <c r="CY391" s="400"/>
    </row>
    <row r="392" spans="1:103">
      <c r="A392" s="348"/>
      <c r="B392" s="360" t="s">
        <v>1124</v>
      </c>
      <c r="C392" s="348"/>
      <c r="D392" s="348"/>
      <c r="E392" s="348"/>
      <c r="F392" s="348"/>
      <c r="G392" s="361" t="str">
        <f t="shared" si="1098"/>
        <v/>
      </c>
      <c r="H392" s="361" t="str">
        <f t="shared" si="1099"/>
        <v/>
      </c>
      <c r="I392" s="397"/>
      <c r="J392" s="348"/>
      <c r="K392" s="348"/>
      <c r="L392" s="348"/>
      <c r="M392" s="348"/>
      <c r="N392" s="400"/>
      <c r="O392" s="400"/>
      <c r="P392" s="400"/>
      <c r="Q392" s="400"/>
      <c r="R392" s="400"/>
      <c r="S392" s="400"/>
      <c r="T392" s="400"/>
      <c r="U392" s="400"/>
      <c r="V392" s="400"/>
      <c r="W392" s="400"/>
      <c r="X392" s="400"/>
      <c r="Y392" s="400"/>
      <c r="Z392" s="400"/>
      <c r="AA392" s="400"/>
      <c r="AB392" s="400"/>
      <c r="AC392" s="400"/>
      <c r="AD392" s="400"/>
      <c r="AE392" s="400"/>
      <c r="AF392" s="400"/>
      <c r="AG392" s="400"/>
      <c r="AH392" s="400"/>
      <c r="AI392" s="400"/>
      <c r="AJ392" s="400"/>
      <c r="AK392" s="400"/>
      <c r="AL392" s="400"/>
      <c r="AM392" s="400"/>
      <c r="AN392" s="400"/>
      <c r="AO392" s="400"/>
      <c r="AP392" s="400"/>
      <c r="AQ392" s="400"/>
      <c r="AR392" s="400"/>
      <c r="AS392" s="400"/>
      <c r="AT392" s="400"/>
      <c r="AU392" s="400"/>
      <c r="AV392" s="400"/>
      <c r="AW392" s="400"/>
      <c r="AX392" s="400"/>
      <c r="AY392" s="400"/>
      <c r="AZ392" s="400"/>
      <c r="BA392" s="400"/>
      <c r="BB392" s="400"/>
      <c r="BC392" s="400"/>
      <c r="BD392" s="400"/>
      <c r="BE392" s="400"/>
      <c r="BF392" s="400"/>
      <c r="BG392" s="400"/>
      <c r="BH392" s="400"/>
      <c r="BI392" s="400"/>
      <c r="BJ392" s="400"/>
      <c r="BK392" s="400"/>
      <c r="BL392" s="400"/>
      <c r="BM392" s="400"/>
      <c r="BN392" s="400"/>
      <c r="BO392" s="400"/>
      <c r="BP392" s="400"/>
      <c r="BQ392" s="400"/>
      <c r="BR392" s="400"/>
      <c r="BS392" s="400"/>
      <c r="BT392" s="400"/>
      <c r="BU392" s="400"/>
      <c r="BV392" s="400"/>
      <c r="BW392" s="400"/>
      <c r="BX392" s="400"/>
      <c r="BY392" s="400"/>
      <c r="BZ392" s="400"/>
      <c r="CA392" s="400"/>
      <c r="CB392" s="400"/>
      <c r="CC392" s="400"/>
      <c r="CD392" s="400"/>
      <c r="CE392" s="400"/>
      <c r="CF392" s="400"/>
      <c r="CG392" s="400"/>
      <c r="CH392" s="400"/>
      <c r="CI392" s="400"/>
      <c r="CJ392" s="400"/>
      <c r="CK392" s="400"/>
      <c r="CL392" s="400"/>
      <c r="CM392" s="400"/>
      <c r="CN392" s="400"/>
      <c r="CO392" s="400"/>
      <c r="CP392" s="400"/>
      <c r="CQ392" s="400"/>
      <c r="CR392" s="400"/>
      <c r="CS392" s="400"/>
      <c r="CT392" s="400"/>
      <c r="CU392" s="400"/>
      <c r="CV392" s="400"/>
      <c r="CW392" s="400"/>
      <c r="CX392" s="400"/>
      <c r="CY392" s="400"/>
    </row>
    <row r="393" spans="1:103">
      <c r="A393" s="348"/>
      <c r="B393" s="360" t="s">
        <v>1125</v>
      </c>
      <c r="C393" s="348"/>
      <c r="D393" s="348"/>
      <c r="E393" s="348"/>
      <c r="F393" s="348"/>
      <c r="G393" s="361" t="str">
        <f t="shared" si="1098"/>
        <v/>
      </c>
      <c r="H393" s="361" t="str">
        <f t="shared" si="1099"/>
        <v/>
      </c>
      <c r="I393" s="397"/>
      <c r="J393" s="348"/>
      <c r="K393" s="348"/>
      <c r="L393" s="348"/>
      <c r="M393" s="348"/>
      <c r="N393" s="400"/>
      <c r="O393" s="400"/>
      <c r="P393" s="400"/>
      <c r="Q393" s="400"/>
      <c r="R393" s="400"/>
      <c r="S393" s="400"/>
      <c r="T393" s="400"/>
      <c r="U393" s="400"/>
      <c r="V393" s="400"/>
      <c r="W393" s="400"/>
      <c r="X393" s="400"/>
      <c r="Y393" s="400"/>
      <c r="Z393" s="400"/>
      <c r="AA393" s="400"/>
      <c r="AB393" s="400"/>
      <c r="AC393" s="400"/>
      <c r="AD393" s="400"/>
      <c r="AE393" s="400"/>
      <c r="AF393" s="400"/>
      <c r="AG393" s="400"/>
      <c r="AH393" s="400"/>
      <c r="AI393" s="400"/>
      <c r="AJ393" s="400"/>
      <c r="AK393" s="400"/>
      <c r="AL393" s="400"/>
      <c r="AM393" s="400"/>
      <c r="AN393" s="400"/>
      <c r="AO393" s="400"/>
      <c r="AP393" s="400"/>
      <c r="AQ393" s="400"/>
      <c r="AR393" s="400"/>
      <c r="AS393" s="400"/>
      <c r="AT393" s="400"/>
      <c r="AU393" s="400"/>
      <c r="AV393" s="400"/>
      <c r="AW393" s="400"/>
      <c r="AX393" s="400"/>
      <c r="AY393" s="400"/>
      <c r="AZ393" s="400"/>
      <c r="BA393" s="400"/>
      <c r="BB393" s="400"/>
      <c r="BC393" s="400"/>
      <c r="BD393" s="400"/>
      <c r="BE393" s="400"/>
      <c r="BF393" s="400"/>
      <c r="BG393" s="400"/>
      <c r="BH393" s="400"/>
      <c r="BI393" s="400"/>
      <c r="BJ393" s="400"/>
      <c r="BK393" s="400"/>
      <c r="BL393" s="400"/>
      <c r="BM393" s="400"/>
      <c r="BN393" s="400"/>
      <c r="BO393" s="400"/>
      <c r="BP393" s="400"/>
      <c r="BQ393" s="400"/>
      <c r="BR393" s="400"/>
      <c r="BS393" s="400"/>
      <c r="BT393" s="400"/>
      <c r="BU393" s="400"/>
      <c r="BV393" s="400"/>
      <c r="BW393" s="400"/>
      <c r="BX393" s="400"/>
      <c r="BY393" s="400"/>
      <c r="BZ393" s="400"/>
      <c r="CA393" s="400"/>
      <c r="CB393" s="400"/>
      <c r="CC393" s="400"/>
      <c r="CD393" s="400"/>
      <c r="CE393" s="400"/>
      <c r="CF393" s="400"/>
      <c r="CG393" s="400"/>
      <c r="CH393" s="400"/>
      <c r="CI393" s="400"/>
      <c r="CJ393" s="400"/>
      <c r="CK393" s="400"/>
      <c r="CL393" s="400"/>
      <c r="CM393" s="400"/>
      <c r="CN393" s="400"/>
      <c r="CO393" s="400"/>
      <c r="CP393" s="400"/>
      <c r="CQ393" s="400"/>
      <c r="CR393" s="400"/>
      <c r="CS393" s="400"/>
      <c r="CT393" s="400"/>
      <c r="CU393" s="400"/>
      <c r="CV393" s="400"/>
      <c r="CW393" s="400"/>
      <c r="CX393" s="400"/>
      <c r="CY393" s="400"/>
    </row>
    <row r="394" spans="1:103">
      <c r="A394" s="348"/>
      <c r="B394" s="360" t="s">
        <v>1126</v>
      </c>
      <c r="C394" s="348"/>
      <c r="D394" s="348"/>
      <c r="E394" s="348"/>
      <c r="F394" s="348"/>
      <c r="G394" s="361" t="str">
        <f t="shared" si="1098"/>
        <v/>
      </c>
      <c r="H394" s="361" t="str">
        <f t="shared" si="1099"/>
        <v/>
      </c>
      <c r="I394" s="397"/>
      <c r="J394" s="348"/>
      <c r="K394" s="348"/>
      <c r="L394" s="348"/>
      <c r="M394" s="348"/>
      <c r="N394" s="400"/>
      <c r="O394" s="400"/>
      <c r="P394" s="400"/>
      <c r="Q394" s="400"/>
      <c r="R394" s="400"/>
      <c r="S394" s="400"/>
      <c r="T394" s="400"/>
      <c r="U394" s="400"/>
      <c r="V394" s="400"/>
      <c r="W394" s="400"/>
      <c r="X394" s="400"/>
      <c r="Y394" s="400"/>
      <c r="Z394" s="400"/>
      <c r="AA394" s="400"/>
      <c r="AB394" s="400"/>
      <c r="AC394" s="400"/>
      <c r="AD394" s="400"/>
      <c r="AE394" s="400"/>
      <c r="AF394" s="400"/>
      <c r="AG394" s="400"/>
      <c r="AH394" s="400"/>
      <c r="AI394" s="400"/>
      <c r="AJ394" s="400"/>
      <c r="AK394" s="400"/>
      <c r="AL394" s="400"/>
      <c r="AM394" s="400"/>
      <c r="AN394" s="400"/>
      <c r="AO394" s="400"/>
      <c r="AP394" s="400"/>
      <c r="AQ394" s="400"/>
      <c r="AR394" s="400"/>
      <c r="AS394" s="400"/>
      <c r="AT394" s="400"/>
      <c r="AU394" s="400"/>
      <c r="AV394" s="400"/>
      <c r="AW394" s="400"/>
      <c r="AX394" s="400"/>
      <c r="AY394" s="400"/>
      <c r="AZ394" s="400"/>
      <c r="BA394" s="400"/>
      <c r="BB394" s="400"/>
      <c r="BC394" s="400"/>
      <c r="BD394" s="400"/>
      <c r="BE394" s="400"/>
      <c r="BF394" s="400"/>
      <c r="BG394" s="400"/>
      <c r="BH394" s="400"/>
      <c r="BI394" s="400"/>
      <c r="BJ394" s="400"/>
      <c r="BK394" s="400"/>
      <c r="BL394" s="400"/>
      <c r="BM394" s="400"/>
      <c r="BN394" s="400"/>
      <c r="BO394" s="400"/>
      <c r="BP394" s="400"/>
      <c r="BQ394" s="400"/>
      <c r="BR394" s="400"/>
      <c r="BS394" s="400"/>
      <c r="BT394" s="400"/>
      <c r="BU394" s="400"/>
      <c r="BV394" s="400"/>
      <c r="BW394" s="400"/>
      <c r="BX394" s="400"/>
      <c r="BY394" s="400"/>
      <c r="BZ394" s="400"/>
      <c r="CA394" s="400"/>
      <c r="CB394" s="400"/>
      <c r="CC394" s="400"/>
      <c r="CD394" s="400"/>
      <c r="CE394" s="400"/>
      <c r="CF394" s="400"/>
      <c r="CG394" s="400"/>
      <c r="CH394" s="400"/>
      <c r="CI394" s="400"/>
      <c r="CJ394" s="400"/>
      <c r="CK394" s="400"/>
      <c r="CL394" s="400"/>
      <c r="CM394" s="400"/>
      <c r="CN394" s="400"/>
      <c r="CO394" s="400"/>
      <c r="CP394" s="400"/>
      <c r="CQ394" s="400"/>
      <c r="CR394" s="400"/>
      <c r="CS394" s="400"/>
      <c r="CT394" s="400"/>
      <c r="CU394" s="400"/>
      <c r="CV394" s="400"/>
      <c r="CW394" s="400"/>
      <c r="CX394" s="400"/>
      <c r="CY394" s="400"/>
    </row>
    <row r="395" spans="1:103">
      <c r="A395" s="348"/>
      <c r="B395" s="360" t="s">
        <v>1127</v>
      </c>
      <c r="C395" s="348"/>
      <c r="D395" s="348"/>
      <c r="E395" s="348"/>
      <c r="F395" s="348"/>
      <c r="G395" s="361" t="str">
        <f t="shared" si="1098"/>
        <v/>
      </c>
      <c r="H395" s="361" t="str">
        <f t="shared" si="1099"/>
        <v/>
      </c>
      <c r="I395" s="397"/>
      <c r="J395" s="348"/>
      <c r="K395" s="348"/>
      <c r="L395" s="348"/>
      <c r="M395" s="348"/>
      <c r="N395" s="400"/>
      <c r="O395" s="400"/>
      <c r="P395" s="400"/>
      <c r="Q395" s="400"/>
      <c r="R395" s="400"/>
      <c r="S395" s="400"/>
      <c r="T395" s="400"/>
      <c r="U395" s="400"/>
      <c r="V395" s="400"/>
      <c r="W395" s="400"/>
      <c r="X395" s="400"/>
      <c r="Y395" s="400"/>
      <c r="Z395" s="400"/>
      <c r="AA395" s="400"/>
      <c r="AB395" s="400"/>
      <c r="AC395" s="400"/>
      <c r="AD395" s="400"/>
      <c r="AE395" s="400"/>
      <c r="AF395" s="400"/>
      <c r="AG395" s="400"/>
      <c r="AH395" s="400"/>
      <c r="AI395" s="400"/>
      <c r="AJ395" s="400"/>
      <c r="AK395" s="400"/>
      <c r="AL395" s="400"/>
      <c r="AM395" s="400"/>
      <c r="AN395" s="400"/>
      <c r="AO395" s="400"/>
      <c r="AP395" s="400"/>
      <c r="AQ395" s="400"/>
      <c r="AR395" s="400"/>
      <c r="AS395" s="400"/>
      <c r="AT395" s="400"/>
      <c r="AU395" s="400"/>
      <c r="AV395" s="400"/>
      <c r="AW395" s="400"/>
      <c r="AX395" s="400"/>
      <c r="AY395" s="400"/>
      <c r="AZ395" s="400"/>
      <c r="BA395" s="400"/>
      <c r="BB395" s="400"/>
      <c r="BC395" s="400"/>
      <c r="BD395" s="400"/>
      <c r="BE395" s="400"/>
      <c r="BF395" s="400"/>
      <c r="BG395" s="400"/>
      <c r="BH395" s="400"/>
      <c r="BI395" s="400"/>
      <c r="BJ395" s="400"/>
      <c r="BK395" s="400"/>
      <c r="BL395" s="400"/>
      <c r="BM395" s="400"/>
      <c r="BN395" s="400"/>
      <c r="BO395" s="400"/>
      <c r="BP395" s="400"/>
      <c r="BQ395" s="400"/>
      <c r="BR395" s="400"/>
      <c r="BS395" s="400"/>
      <c r="BT395" s="400"/>
      <c r="BU395" s="400"/>
      <c r="BV395" s="400"/>
      <c r="BW395" s="400"/>
      <c r="BX395" s="400"/>
      <c r="BY395" s="400"/>
      <c r="BZ395" s="400"/>
      <c r="CA395" s="400"/>
      <c r="CB395" s="400"/>
      <c r="CC395" s="400"/>
      <c r="CD395" s="400"/>
      <c r="CE395" s="400"/>
      <c r="CF395" s="400"/>
      <c r="CG395" s="400"/>
      <c r="CH395" s="400"/>
      <c r="CI395" s="400"/>
      <c r="CJ395" s="400"/>
      <c r="CK395" s="400"/>
      <c r="CL395" s="400"/>
      <c r="CM395" s="400"/>
      <c r="CN395" s="400"/>
      <c r="CO395" s="400"/>
      <c r="CP395" s="400"/>
      <c r="CQ395" s="400"/>
      <c r="CR395" s="400"/>
      <c r="CS395" s="400"/>
      <c r="CT395" s="400"/>
      <c r="CU395" s="400"/>
      <c r="CV395" s="400"/>
      <c r="CW395" s="400"/>
      <c r="CX395" s="400"/>
      <c r="CY395" s="400"/>
    </row>
    <row r="396" spans="1:103">
      <c r="A396" s="348"/>
      <c r="B396" s="360" t="s">
        <v>1128</v>
      </c>
      <c r="C396" s="348"/>
      <c r="D396" s="348"/>
      <c r="E396" s="348"/>
      <c r="F396" s="348"/>
      <c r="G396" s="361" t="str">
        <f t="shared" si="1098"/>
        <v/>
      </c>
      <c r="H396" s="361" t="str">
        <f t="shared" si="1099"/>
        <v/>
      </c>
      <c r="I396" s="397"/>
      <c r="J396" s="348"/>
      <c r="K396" s="348"/>
      <c r="L396" s="348"/>
      <c r="M396" s="348"/>
      <c r="N396" s="400"/>
      <c r="O396" s="400"/>
      <c r="P396" s="400"/>
      <c r="Q396" s="400"/>
      <c r="R396" s="400"/>
      <c r="S396" s="400"/>
      <c r="T396" s="400"/>
      <c r="U396" s="400"/>
      <c r="V396" s="400"/>
      <c r="W396" s="400"/>
      <c r="X396" s="400"/>
      <c r="Y396" s="400"/>
      <c r="Z396" s="400"/>
      <c r="AA396" s="400"/>
      <c r="AB396" s="400"/>
      <c r="AC396" s="400"/>
      <c r="AD396" s="400"/>
      <c r="AE396" s="400"/>
      <c r="AF396" s="400"/>
      <c r="AG396" s="400"/>
      <c r="AH396" s="400"/>
      <c r="AI396" s="400"/>
      <c r="AJ396" s="400"/>
      <c r="AK396" s="400"/>
      <c r="AL396" s="400"/>
      <c r="AM396" s="400"/>
      <c r="AN396" s="400"/>
      <c r="AO396" s="400"/>
      <c r="AP396" s="400"/>
      <c r="AQ396" s="400"/>
      <c r="AR396" s="400"/>
      <c r="AS396" s="400"/>
      <c r="AT396" s="400"/>
      <c r="AU396" s="400"/>
      <c r="AV396" s="400"/>
      <c r="AW396" s="400"/>
      <c r="AX396" s="400"/>
      <c r="AY396" s="400"/>
      <c r="AZ396" s="400"/>
      <c r="BA396" s="400"/>
      <c r="BB396" s="400"/>
      <c r="BC396" s="400"/>
      <c r="BD396" s="400"/>
      <c r="BE396" s="400"/>
      <c r="BF396" s="400"/>
      <c r="BG396" s="400"/>
      <c r="BH396" s="400"/>
      <c r="BI396" s="400"/>
      <c r="BJ396" s="400"/>
      <c r="BK396" s="400"/>
      <c r="BL396" s="400"/>
      <c r="BM396" s="400"/>
      <c r="BN396" s="400"/>
      <c r="BO396" s="400"/>
      <c r="BP396" s="400"/>
      <c r="BQ396" s="400"/>
      <c r="BR396" s="400"/>
      <c r="BS396" s="400"/>
      <c r="BT396" s="400"/>
      <c r="BU396" s="400"/>
      <c r="BV396" s="400"/>
      <c r="BW396" s="400"/>
      <c r="BX396" s="400"/>
      <c r="BY396" s="400"/>
      <c r="BZ396" s="400"/>
      <c r="CA396" s="400"/>
      <c r="CB396" s="400"/>
      <c r="CC396" s="400"/>
      <c r="CD396" s="400"/>
      <c r="CE396" s="400"/>
      <c r="CF396" s="400"/>
      <c r="CG396" s="400"/>
      <c r="CH396" s="400"/>
      <c r="CI396" s="400"/>
      <c r="CJ396" s="400"/>
      <c r="CK396" s="400"/>
      <c r="CL396" s="400"/>
      <c r="CM396" s="400"/>
      <c r="CN396" s="400"/>
      <c r="CO396" s="400"/>
      <c r="CP396" s="400"/>
      <c r="CQ396" s="400"/>
      <c r="CR396" s="400"/>
      <c r="CS396" s="400"/>
      <c r="CT396" s="400"/>
      <c r="CU396" s="400"/>
      <c r="CV396" s="400"/>
      <c r="CW396" s="400"/>
      <c r="CX396" s="400"/>
      <c r="CY396" s="400"/>
    </row>
    <row r="397" spans="1:103">
      <c r="A397" s="348"/>
      <c r="B397" s="360" t="s">
        <v>1129</v>
      </c>
      <c r="C397" s="348"/>
      <c r="D397" s="348"/>
      <c r="E397" s="348"/>
      <c r="F397" s="348"/>
      <c r="G397" s="361" t="str">
        <f t="shared" si="1098"/>
        <v/>
      </c>
      <c r="H397" s="361" t="str">
        <f t="shared" si="1099"/>
        <v/>
      </c>
      <c r="I397" s="397"/>
      <c r="J397" s="348"/>
      <c r="K397" s="348"/>
      <c r="L397" s="348"/>
      <c r="M397" s="348"/>
      <c r="N397" s="400"/>
      <c r="O397" s="400"/>
      <c r="P397" s="400"/>
      <c r="Q397" s="400"/>
      <c r="R397" s="400"/>
      <c r="S397" s="400"/>
      <c r="T397" s="400"/>
      <c r="U397" s="400"/>
      <c r="V397" s="400"/>
      <c r="W397" s="400"/>
      <c r="X397" s="400"/>
      <c r="Y397" s="400"/>
      <c r="Z397" s="400"/>
      <c r="AA397" s="400"/>
      <c r="AB397" s="400"/>
      <c r="AC397" s="400"/>
      <c r="AD397" s="400"/>
      <c r="AE397" s="400"/>
      <c r="AF397" s="400"/>
      <c r="AG397" s="400"/>
      <c r="AH397" s="400"/>
      <c r="AI397" s="400"/>
      <c r="AJ397" s="400"/>
      <c r="AK397" s="400"/>
      <c r="AL397" s="400"/>
      <c r="AM397" s="400"/>
      <c r="AN397" s="400"/>
      <c r="AO397" s="400"/>
      <c r="AP397" s="400"/>
      <c r="AQ397" s="400"/>
      <c r="AR397" s="400"/>
      <c r="AS397" s="400"/>
      <c r="AT397" s="400"/>
      <c r="AU397" s="400"/>
      <c r="AV397" s="400"/>
      <c r="AW397" s="400"/>
      <c r="AX397" s="400"/>
      <c r="AY397" s="400"/>
      <c r="AZ397" s="400"/>
      <c r="BA397" s="400"/>
      <c r="BB397" s="400"/>
      <c r="BC397" s="400"/>
      <c r="BD397" s="400"/>
      <c r="BE397" s="400"/>
      <c r="BF397" s="400"/>
      <c r="BG397" s="400"/>
      <c r="BH397" s="400"/>
      <c r="BI397" s="400"/>
      <c r="BJ397" s="400"/>
      <c r="BK397" s="400"/>
      <c r="BL397" s="400"/>
      <c r="BM397" s="400"/>
      <c r="BN397" s="400"/>
      <c r="BO397" s="400"/>
      <c r="BP397" s="400"/>
      <c r="BQ397" s="400"/>
      <c r="BR397" s="400"/>
      <c r="BS397" s="400"/>
      <c r="BT397" s="400"/>
      <c r="BU397" s="400"/>
      <c r="BV397" s="400"/>
      <c r="BW397" s="400"/>
      <c r="BX397" s="400"/>
      <c r="BY397" s="400"/>
      <c r="BZ397" s="400"/>
      <c r="CA397" s="400"/>
      <c r="CB397" s="400"/>
      <c r="CC397" s="400"/>
      <c r="CD397" s="400"/>
      <c r="CE397" s="400"/>
      <c r="CF397" s="400"/>
      <c r="CG397" s="400"/>
      <c r="CH397" s="400"/>
      <c r="CI397" s="400"/>
      <c r="CJ397" s="400"/>
      <c r="CK397" s="400"/>
      <c r="CL397" s="400"/>
      <c r="CM397" s="400"/>
      <c r="CN397" s="400"/>
      <c r="CO397" s="400"/>
      <c r="CP397" s="400"/>
      <c r="CQ397" s="400"/>
      <c r="CR397" s="400"/>
      <c r="CS397" s="400"/>
      <c r="CT397" s="400"/>
      <c r="CU397" s="400"/>
      <c r="CV397" s="400"/>
      <c r="CW397" s="400"/>
      <c r="CX397" s="400"/>
      <c r="CY397" s="400"/>
    </row>
    <row r="398" spans="1:103">
      <c r="A398" s="348"/>
      <c r="B398" s="360" t="s">
        <v>1130</v>
      </c>
      <c r="C398" s="348"/>
      <c r="D398" s="348"/>
      <c r="E398" s="348"/>
      <c r="F398" s="348"/>
      <c r="G398" s="361" t="str">
        <f t="shared" si="1098"/>
        <v/>
      </c>
      <c r="H398" s="361" t="str">
        <f t="shared" si="1099"/>
        <v/>
      </c>
      <c r="I398" s="397"/>
      <c r="J398" s="348"/>
      <c r="K398" s="348"/>
      <c r="L398" s="348"/>
      <c r="M398" s="348"/>
      <c r="N398" s="400"/>
      <c r="O398" s="400"/>
      <c r="P398" s="400"/>
      <c r="Q398" s="400"/>
      <c r="R398" s="400"/>
      <c r="S398" s="400"/>
      <c r="T398" s="400"/>
      <c r="U398" s="400"/>
      <c r="V398" s="400"/>
      <c r="W398" s="400"/>
      <c r="X398" s="400"/>
      <c r="Y398" s="400"/>
      <c r="Z398" s="400"/>
      <c r="AA398" s="400"/>
      <c r="AB398" s="400"/>
      <c r="AC398" s="400"/>
      <c r="AD398" s="400"/>
      <c r="AE398" s="400"/>
      <c r="AF398" s="400"/>
      <c r="AG398" s="400"/>
      <c r="AH398" s="400"/>
      <c r="AI398" s="400"/>
      <c r="AJ398" s="400"/>
      <c r="AK398" s="400"/>
      <c r="AL398" s="400"/>
      <c r="AM398" s="400"/>
      <c r="AN398" s="400"/>
      <c r="AO398" s="400"/>
      <c r="AP398" s="400"/>
      <c r="AQ398" s="400"/>
      <c r="AR398" s="400"/>
      <c r="AS398" s="400"/>
      <c r="AT398" s="400"/>
      <c r="AU398" s="400"/>
      <c r="AV398" s="400"/>
      <c r="AW398" s="400"/>
      <c r="AX398" s="400"/>
      <c r="AY398" s="400"/>
      <c r="AZ398" s="400"/>
      <c r="BA398" s="400"/>
      <c r="BB398" s="400"/>
      <c r="BC398" s="400"/>
      <c r="BD398" s="400"/>
      <c r="BE398" s="400"/>
      <c r="BF398" s="400"/>
      <c r="BG398" s="400"/>
      <c r="BH398" s="400"/>
      <c r="BI398" s="400"/>
      <c r="BJ398" s="400"/>
      <c r="BK398" s="400"/>
      <c r="BL398" s="400"/>
      <c r="BM398" s="400"/>
      <c r="BN398" s="400"/>
      <c r="BO398" s="400"/>
      <c r="BP398" s="400"/>
      <c r="BQ398" s="400"/>
      <c r="BR398" s="400"/>
      <c r="BS398" s="400"/>
      <c r="BT398" s="400"/>
      <c r="BU398" s="400"/>
      <c r="BV398" s="400"/>
      <c r="BW398" s="400"/>
      <c r="BX398" s="400"/>
      <c r="BY398" s="400"/>
      <c r="BZ398" s="400"/>
      <c r="CA398" s="400"/>
      <c r="CB398" s="400"/>
      <c r="CC398" s="400"/>
      <c r="CD398" s="400"/>
      <c r="CE398" s="400"/>
      <c r="CF398" s="400"/>
      <c r="CG398" s="400"/>
      <c r="CH398" s="400"/>
      <c r="CI398" s="400"/>
      <c r="CJ398" s="400"/>
      <c r="CK398" s="400"/>
      <c r="CL398" s="400"/>
      <c r="CM398" s="400"/>
      <c r="CN398" s="400"/>
      <c r="CO398" s="400"/>
      <c r="CP398" s="400"/>
      <c r="CQ398" s="400"/>
      <c r="CR398" s="400"/>
      <c r="CS398" s="400"/>
      <c r="CT398" s="400"/>
      <c r="CU398" s="400"/>
      <c r="CV398" s="400"/>
      <c r="CW398" s="400"/>
      <c r="CX398" s="400"/>
      <c r="CY398" s="400"/>
    </row>
    <row r="399" spans="1:103">
      <c r="A399" s="348"/>
      <c r="B399" s="360" t="s">
        <v>1131</v>
      </c>
      <c r="C399" s="348"/>
      <c r="D399" s="348"/>
      <c r="E399" s="348"/>
      <c r="F399" s="348"/>
      <c r="G399" s="361" t="str">
        <f t="shared" si="1098"/>
        <v/>
      </c>
      <c r="H399" s="361" t="str">
        <f t="shared" si="1099"/>
        <v/>
      </c>
      <c r="I399" s="397"/>
      <c r="J399" s="348"/>
      <c r="K399" s="348"/>
      <c r="L399" s="348"/>
      <c r="M399" s="348"/>
      <c r="N399" s="400"/>
      <c r="O399" s="400"/>
      <c r="P399" s="400"/>
      <c r="Q399" s="400"/>
      <c r="R399" s="400"/>
      <c r="S399" s="400"/>
      <c r="T399" s="400"/>
      <c r="U399" s="400"/>
      <c r="V399" s="400"/>
      <c r="W399" s="400"/>
      <c r="X399" s="400"/>
      <c r="Y399" s="400"/>
      <c r="Z399" s="400"/>
      <c r="AA399" s="400"/>
      <c r="AB399" s="400"/>
      <c r="AC399" s="400"/>
      <c r="AD399" s="400"/>
      <c r="AE399" s="400"/>
      <c r="AF399" s="400"/>
      <c r="AG399" s="400"/>
      <c r="AH399" s="400"/>
      <c r="AI399" s="400"/>
      <c r="AJ399" s="400"/>
      <c r="AK399" s="400"/>
      <c r="AL399" s="400"/>
      <c r="AM399" s="400"/>
      <c r="AN399" s="400"/>
      <c r="AO399" s="400"/>
      <c r="AP399" s="400"/>
      <c r="AQ399" s="400"/>
      <c r="AR399" s="400"/>
      <c r="AS399" s="400"/>
      <c r="AT399" s="400"/>
      <c r="AU399" s="400"/>
      <c r="AV399" s="400"/>
      <c r="AW399" s="400"/>
      <c r="AX399" s="400"/>
      <c r="AY399" s="400"/>
      <c r="AZ399" s="400"/>
      <c r="BA399" s="400"/>
      <c r="BB399" s="400"/>
      <c r="BC399" s="400"/>
      <c r="BD399" s="400"/>
      <c r="BE399" s="400"/>
      <c r="BF399" s="400"/>
      <c r="BG399" s="400"/>
      <c r="BH399" s="400"/>
      <c r="BI399" s="400"/>
      <c r="BJ399" s="400"/>
      <c r="BK399" s="400"/>
      <c r="BL399" s="400"/>
      <c r="BM399" s="400"/>
      <c r="BN399" s="400"/>
      <c r="BO399" s="400"/>
      <c r="BP399" s="400"/>
      <c r="BQ399" s="400"/>
      <c r="BR399" s="400"/>
      <c r="BS399" s="400"/>
      <c r="BT399" s="400"/>
      <c r="BU399" s="400"/>
      <c r="BV399" s="400"/>
      <c r="BW399" s="400"/>
      <c r="BX399" s="400"/>
      <c r="BY399" s="400"/>
      <c r="BZ399" s="400"/>
      <c r="CA399" s="400"/>
      <c r="CB399" s="400"/>
      <c r="CC399" s="400"/>
      <c r="CD399" s="400"/>
      <c r="CE399" s="400"/>
      <c r="CF399" s="400"/>
      <c r="CG399" s="400"/>
      <c r="CH399" s="400"/>
      <c r="CI399" s="400"/>
      <c r="CJ399" s="400"/>
      <c r="CK399" s="400"/>
      <c r="CL399" s="400"/>
      <c r="CM399" s="400"/>
      <c r="CN399" s="400"/>
      <c r="CO399" s="400"/>
      <c r="CP399" s="400"/>
      <c r="CQ399" s="400"/>
      <c r="CR399" s="400"/>
      <c r="CS399" s="400"/>
      <c r="CT399" s="400"/>
      <c r="CU399" s="400"/>
      <c r="CV399" s="400"/>
      <c r="CW399" s="400"/>
      <c r="CX399" s="400"/>
      <c r="CY399" s="400"/>
    </row>
    <row r="400" spans="1:103">
      <c r="A400" s="348"/>
      <c r="B400" s="360" t="s">
        <v>1132</v>
      </c>
      <c r="C400" s="348"/>
      <c r="D400" s="348"/>
      <c r="E400" s="348"/>
      <c r="F400" s="348"/>
      <c r="G400" s="361" t="str">
        <f t="shared" si="1098"/>
        <v/>
      </c>
      <c r="H400" s="361" t="str">
        <f t="shared" si="1099"/>
        <v/>
      </c>
      <c r="I400" s="397"/>
      <c r="J400" s="348"/>
      <c r="K400" s="348"/>
      <c r="L400" s="348"/>
      <c r="M400" s="348"/>
      <c r="N400" s="400"/>
      <c r="O400" s="400"/>
      <c r="P400" s="400"/>
      <c r="Q400" s="400"/>
      <c r="R400" s="400"/>
      <c r="S400" s="400"/>
      <c r="T400" s="400"/>
      <c r="U400" s="400"/>
      <c r="V400" s="400"/>
      <c r="W400" s="400"/>
      <c r="X400" s="400"/>
      <c r="Y400" s="400"/>
      <c r="Z400" s="400"/>
      <c r="AA400" s="400"/>
      <c r="AB400" s="400"/>
      <c r="AC400" s="400"/>
      <c r="AD400" s="400"/>
      <c r="AE400" s="400"/>
      <c r="AF400" s="400"/>
      <c r="AG400" s="400"/>
      <c r="AH400" s="400"/>
      <c r="AI400" s="400"/>
      <c r="AJ400" s="400"/>
      <c r="AK400" s="400"/>
      <c r="AL400" s="400"/>
      <c r="AM400" s="400"/>
      <c r="AN400" s="400"/>
      <c r="AO400" s="400"/>
      <c r="AP400" s="400"/>
      <c r="AQ400" s="400"/>
      <c r="AR400" s="400"/>
      <c r="AS400" s="400"/>
      <c r="AT400" s="400"/>
      <c r="AU400" s="400"/>
      <c r="AV400" s="400"/>
      <c r="AW400" s="400"/>
      <c r="AX400" s="400"/>
      <c r="AY400" s="400"/>
      <c r="AZ400" s="400"/>
      <c r="BA400" s="400"/>
      <c r="BB400" s="400"/>
      <c r="BC400" s="400"/>
      <c r="BD400" s="400"/>
      <c r="BE400" s="400"/>
      <c r="BF400" s="400"/>
      <c r="BG400" s="400"/>
      <c r="BH400" s="400"/>
      <c r="BI400" s="400"/>
      <c r="BJ400" s="400"/>
      <c r="BK400" s="400"/>
      <c r="BL400" s="400"/>
      <c r="BM400" s="400"/>
      <c r="BN400" s="400"/>
      <c r="BO400" s="400"/>
      <c r="BP400" s="400"/>
      <c r="BQ400" s="400"/>
      <c r="BR400" s="400"/>
      <c r="BS400" s="400"/>
      <c r="BT400" s="400"/>
      <c r="BU400" s="400"/>
      <c r="BV400" s="400"/>
      <c r="BW400" s="400"/>
      <c r="BX400" s="400"/>
      <c r="BY400" s="400"/>
      <c r="BZ400" s="400"/>
      <c r="CA400" s="400"/>
      <c r="CB400" s="400"/>
      <c r="CC400" s="400"/>
      <c r="CD400" s="400"/>
      <c r="CE400" s="400"/>
      <c r="CF400" s="400"/>
      <c r="CG400" s="400"/>
      <c r="CH400" s="400"/>
      <c r="CI400" s="400"/>
      <c r="CJ400" s="400"/>
      <c r="CK400" s="400"/>
      <c r="CL400" s="400"/>
      <c r="CM400" s="400"/>
      <c r="CN400" s="400"/>
      <c r="CO400" s="400"/>
      <c r="CP400" s="400"/>
      <c r="CQ400" s="400"/>
      <c r="CR400" s="400"/>
      <c r="CS400" s="400"/>
      <c r="CT400" s="400"/>
      <c r="CU400" s="400"/>
      <c r="CV400" s="400"/>
      <c r="CW400" s="400"/>
      <c r="CX400" s="400"/>
      <c r="CY400" s="400"/>
    </row>
    <row r="401" spans="1:103">
      <c r="A401" s="348"/>
      <c r="B401" s="360" t="s">
        <v>1133</v>
      </c>
      <c r="C401" s="348"/>
      <c r="D401" s="348"/>
      <c r="E401" s="348"/>
      <c r="F401" s="348"/>
      <c r="G401" s="361" t="str">
        <f t="shared" si="1098"/>
        <v/>
      </c>
      <c r="H401" s="361" t="str">
        <f t="shared" si="1099"/>
        <v/>
      </c>
      <c r="I401" s="397"/>
      <c r="J401" s="348"/>
      <c r="K401" s="348"/>
      <c r="L401" s="348"/>
      <c r="M401" s="348"/>
      <c r="N401" s="400"/>
      <c r="O401" s="400"/>
      <c r="P401" s="400"/>
      <c r="Q401" s="400"/>
      <c r="R401" s="400"/>
      <c r="S401" s="400"/>
      <c r="T401" s="400"/>
      <c r="U401" s="400"/>
      <c r="V401" s="400"/>
      <c r="W401" s="400"/>
      <c r="X401" s="400"/>
      <c r="Y401" s="400"/>
      <c r="Z401" s="400"/>
      <c r="AA401" s="400"/>
      <c r="AB401" s="400"/>
      <c r="AC401" s="400"/>
      <c r="AD401" s="400"/>
      <c r="AE401" s="400"/>
      <c r="AF401" s="400"/>
      <c r="AG401" s="400"/>
      <c r="AH401" s="400"/>
      <c r="AI401" s="400"/>
      <c r="AJ401" s="400"/>
      <c r="AK401" s="400"/>
      <c r="AL401" s="400"/>
      <c r="AM401" s="400"/>
      <c r="AN401" s="400"/>
      <c r="AO401" s="400"/>
      <c r="AP401" s="400"/>
      <c r="AQ401" s="400"/>
      <c r="AR401" s="400"/>
      <c r="AS401" s="400"/>
      <c r="AT401" s="400"/>
      <c r="AU401" s="400"/>
      <c r="AV401" s="400"/>
      <c r="AW401" s="400"/>
      <c r="AX401" s="400"/>
      <c r="AY401" s="400"/>
      <c r="AZ401" s="400"/>
      <c r="BA401" s="400"/>
      <c r="BB401" s="400"/>
      <c r="BC401" s="400"/>
      <c r="BD401" s="400"/>
      <c r="BE401" s="400"/>
      <c r="BF401" s="400"/>
      <c r="BG401" s="400"/>
      <c r="BH401" s="400"/>
      <c r="BI401" s="400"/>
      <c r="BJ401" s="400"/>
      <c r="BK401" s="400"/>
      <c r="BL401" s="400"/>
      <c r="BM401" s="400"/>
      <c r="BN401" s="400"/>
      <c r="BO401" s="400"/>
      <c r="BP401" s="400"/>
      <c r="BQ401" s="400"/>
      <c r="BR401" s="400"/>
      <c r="BS401" s="400"/>
      <c r="BT401" s="400"/>
      <c r="BU401" s="400"/>
      <c r="BV401" s="400"/>
      <c r="BW401" s="400"/>
      <c r="BX401" s="400"/>
      <c r="BY401" s="400"/>
      <c r="BZ401" s="400"/>
      <c r="CA401" s="400"/>
      <c r="CB401" s="400"/>
      <c r="CC401" s="400"/>
      <c r="CD401" s="400"/>
      <c r="CE401" s="400"/>
      <c r="CF401" s="400"/>
      <c r="CG401" s="400"/>
      <c r="CH401" s="400"/>
      <c r="CI401" s="400"/>
      <c r="CJ401" s="400"/>
      <c r="CK401" s="400"/>
      <c r="CL401" s="400"/>
      <c r="CM401" s="400"/>
      <c r="CN401" s="400"/>
      <c r="CO401" s="400"/>
      <c r="CP401" s="400"/>
      <c r="CQ401" s="400"/>
      <c r="CR401" s="400"/>
      <c r="CS401" s="400"/>
      <c r="CT401" s="400"/>
      <c r="CU401" s="400"/>
      <c r="CV401" s="400"/>
      <c r="CW401" s="400"/>
      <c r="CX401" s="400"/>
      <c r="CY401" s="400"/>
    </row>
    <row r="402" spans="1:103">
      <c r="A402" s="348"/>
      <c r="B402" s="360" t="s">
        <v>1134</v>
      </c>
      <c r="C402" s="348"/>
      <c r="D402" s="348"/>
      <c r="E402" s="348"/>
      <c r="F402" s="348"/>
      <c r="G402" s="361" t="str">
        <f t="shared" si="1098"/>
        <v/>
      </c>
      <c r="H402" s="361" t="str">
        <f t="shared" si="1099"/>
        <v/>
      </c>
      <c r="I402" s="397"/>
      <c r="J402" s="348"/>
      <c r="K402" s="348"/>
      <c r="L402" s="348"/>
      <c r="M402" s="348"/>
      <c r="N402" s="400"/>
      <c r="O402" s="400"/>
      <c r="P402" s="400"/>
      <c r="Q402" s="400"/>
      <c r="R402" s="400"/>
      <c r="S402" s="400"/>
      <c r="T402" s="400"/>
      <c r="U402" s="400"/>
      <c r="V402" s="400"/>
      <c r="W402" s="400"/>
      <c r="X402" s="400"/>
      <c r="Y402" s="400"/>
      <c r="Z402" s="400"/>
      <c r="AA402" s="400"/>
      <c r="AB402" s="400"/>
      <c r="AC402" s="400"/>
      <c r="AD402" s="400"/>
      <c r="AE402" s="400"/>
      <c r="AF402" s="400"/>
      <c r="AG402" s="400"/>
      <c r="AH402" s="400"/>
      <c r="AI402" s="400"/>
      <c r="AJ402" s="400"/>
      <c r="AK402" s="400"/>
      <c r="AL402" s="400"/>
      <c r="AM402" s="400"/>
      <c r="AN402" s="400"/>
      <c r="AO402" s="400"/>
      <c r="AP402" s="400"/>
      <c r="AQ402" s="400"/>
      <c r="AR402" s="400"/>
      <c r="AS402" s="400"/>
      <c r="AT402" s="400"/>
      <c r="AU402" s="400"/>
      <c r="AV402" s="400"/>
      <c r="AW402" s="400"/>
      <c r="AX402" s="400"/>
      <c r="AY402" s="400"/>
      <c r="AZ402" s="400"/>
      <c r="BA402" s="400"/>
      <c r="BB402" s="400"/>
      <c r="BC402" s="400"/>
      <c r="BD402" s="400"/>
      <c r="BE402" s="400"/>
      <c r="BF402" s="400"/>
      <c r="BG402" s="400"/>
      <c r="BH402" s="400"/>
      <c r="BI402" s="400"/>
      <c r="BJ402" s="400"/>
      <c r="BK402" s="400"/>
      <c r="BL402" s="400"/>
      <c r="BM402" s="400"/>
      <c r="BN402" s="400"/>
      <c r="BO402" s="400"/>
      <c r="BP402" s="400"/>
      <c r="BQ402" s="400"/>
      <c r="BR402" s="400"/>
      <c r="BS402" s="400"/>
      <c r="BT402" s="400"/>
      <c r="BU402" s="400"/>
      <c r="BV402" s="400"/>
      <c r="BW402" s="400"/>
      <c r="BX402" s="400"/>
      <c r="BY402" s="400"/>
      <c r="BZ402" s="400"/>
      <c r="CA402" s="400"/>
      <c r="CB402" s="400"/>
      <c r="CC402" s="400"/>
      <c r="CD402" s="400"/>
      <c r="CE402" s="400"/>
      <c r="CF402" s="400"/>
      <c r="CG402" s="400"/>
      <c r="CH402" s="400"/>
      <c r="CI402" s="400"/>
      <c r="CJ402" s="400"/>
      <c r="CK402" s="400"/>
      <c r="CL402" s="400"/>
      <c r="CM402" s="400"/>
      <c r="CN402" s="400"/>
      <c r="CO402" s="400"/>
      <c r="CP402" s="400"/>
      <c r="CQ402" s="400"/>
      <c r="CR402" s="400"/>
      <c r="CS402" s="400"/>
      <c r="CT402" s="400"/>
      <c r="CU402" s="400"/>
      <c r="CV402" s="400"/>
      <c r="CW402" s="400"/>
      <c r="CX402" s="400"/>
      <c r="CY402" s="400"/>
    </row>
    <row r="403" spans="1:103">
      <c r="A403" s="348"/>
      <c r="B403" s="360" t="s">
        <v>1135</v>
      </c>
      <c r="C403" s="348"/>
      <c r="D403" s="348"/>
      <c r="E403" s="348"/>
      <c r="F403" s="348"/>
      <c r="G403" s="361" t="str">
        <f t="shared" si="1098"/>
        <v/>
      </c>
      <c r="H403" s="361" t="str">
        <f t="shared" si="1099"/>
        <v/>
      </c>
      <c r="I403" s="397"/>
      <c r="J403" s="348"/>
      <c r="K403" s="348"/>
      <c r="L403" s="348"/>
      <c r="M403" s="348"/>
      <c r="N403" s="400"/>
      <c r="O403" s="400"/>
      <c r="P403" s="400"/>
      <c r="Q403" s="400"/>
      <c r="R403" s="400"/>
      <c r="S403" s="400"/>
      <c r="T403" s="400"/>
      <c r="U403" s="400"/>
      <c r="V403" s="400"/>
      <c r="W403" s="400"/>
      <c r="X403" s="400"/>
      <c r="Y403" s="400"/>
      <c r="Z403" s="400"/>
      <c r="AA403" s="400"/>
      <c r="AB403" s="400"/>
      <c r="AC403" s="400"/>
      <c r="AD403" s="400"/>
      <c r="AE403" s="400"/>
      <c r="AF403" s="400"/>
      <c r="AG403" s="400"/>
      <c r="AH403" s="400"/>
      <c r="AI403" s="400"/>
      <c r="AJ403" s="400"/>
      <c r="AK403" s="400"/>
      <c r="AL403" s="400"/>
      <c r="AM403" s="400"/>
      <c r="AN403" s="400"/>
      <c r="AO403" s="400"/>
      <c r="AP403" s="400"/>
      <c r="AQ403" s="400"/>
      <c r="AR403" s="400"/>
      <c r="AS403" s="400"/>
      <c r="AT403" s="400"/>
      <c r="AU403" s="400"/>
      <c r="AV403" s="400"/>
      <c r="AW403" s="400"/>
      <c r="AX403" s="400"/>
      <c r="AY403" s="400"/>
      <c r="AZ403" s="400"/>
      <c r="BA403" s="400"/>
      <c r="BB403" s="400"/>
      <c r="BC403" s="400"/>
      <c r="BD403" s="400"/>
      <c r="BE403" s="400"/>
      <c r="BF403" s="400"/>
      <c r="BG403" s="400"/>
      <c r="BH403" s="400"/>
      <c r="BI403" s="400"/>
      <c r="BJ403" s="400"/>
      <c r="BK403" s="400"/>
      <c r="BL403" s="400"/>
      <c r="BM403" s="400"/>
      <c r="BN403" s="400"/>
      <c r="BO403" s="400"/>
      <c r="BP403" s="400"/>
      <c r="BQ403" s="400"/>
      <c r="BR403" s="400"/>
      <c r="BS403" s="400"/>
      <c r="BT403" s="400"/>
      <c r="BU403" s="400"/>
      <c r="BV403" s="400"/>
      <c r="BW403" s="400"/>
      <c r="BX403" s="400"/>
      <c r="BY403" s="400"/>
      <c r="BZ403" s="400"/>
      <c r="CA403" s="400"/>
      <c r="CB403" s="400"/>
      <c r="CC403" s="400"/>
      <c r="CD403" s="400"/>
      <c r="CE403" s="400"/>
      <c r="CF403" s="400"/>
      <c r="CG403" s="400"/>
      <c r="CH403" s="400"/>
      <c r="CI403" s="400"/>
      <c r="CJ403" s="400"/>
      <c r="CK403" s="400"/>
      <c r="CL403" s="400"/>
      <c r="CM403" s="400"/>
      <c r="CN403" s="400"/>
      <c r="CO403" s="400"/>
      <c r="CP403" s="400"/>
      <c r="CQ403" s="400"/>
      <c r="CR403" s="400"/>
      <c r="CS403" s="400"/>
      <c r="CT403" s="400"/>
      <c r="CU403" s="400"/>
      <c r="CV403" s="400"/>
      <c r="CW403" s="400"/>
      <c r="CX403" s="400"/>
      <c r="CY403" s="400"/>
    </row>
    <row r="404" spans="1:103">
      <c r="A404" s="348"/>
      <c r="B404" s="360" t="s">
        <v>1136</v>
      </c>
      <c r="C404" s="348"/>
      <c r="D404" s="348"/>
      <c r="E404" s="348"/>
      <c r="F404" s="348"/>
      <c r="G404" s="361" t="str">
        <f t="shared" si="1098"/>
        <v/>
      </c>
      <c r="H404" s="361" t="str">
        <f t="shared" si="1099"/>
        <v/>
      </c>
      <c r="I404" s="397"/>
      <c r="J404" s="348"/>
      <c r="K404" s="348"/>
      <c r="L404" s="348"/>
      <c r="M404" s="348"/>
      <c r="N404" s="400"/>
      <c r="O404" s="400"/>
      <c r="P404" s="400"/>
      <c r="Q404" s="400"/>
      <c r="R404" s="400"/>
      <c r="S404" s="400"/>
      <c r="T404" s="400"/>
      <c r="U404" s="400"/>
      <c r="V404" s="400"/>
      <c r="W404" s="400"/>
      <c r="X404" s="400"/>
      <c r="Y404" s="400"/>
      <c r="Z404" s="400"/>
      <c r="AA404" s="400"/>
      <c r="AB404" s="400"/>
      <c r="AC404" s="400"/>
      <c r="AD404" s="400"/>
      <c r="AE404" s="400"/>
      <c r="AF404" s="400"/>
      <c r="AG404" s="400"/>
      <c r="AH404" s="400"/>
      <c r="AI404" s="400"/>
      <c r="AJ404" s="400"/>
      <c r="AK404" s="400"/>
      <c r="AL404" s="400"/>
      <c r="AM404" s="400"/>
      <c r="AN404" s="400"/>
      <c r="AO404" s="400"/>
      <c r="AP404" s="400"/>
      <c r="AQ404" s="400"/>
      <c r="AR404" s="400"/>
      <c r="AS404" s="400"/>
      <c r="AT404" s="400"/>
      <c r="AU404" s="400"/>
      <c r="AV404" s="400"/>
      <c r="AW404" s="400"/>
      <c r="AX404" s="400"/>
      <c r="AY404" s="400"/>
      <c r="AZ404" s="400"/>
      <c r="BA404" s="400"/>
      <c r="BB404" s="400"/>
      <c r="BC404" s="400"/>
      <c r="BD404" s="400"/>
      <c r="BE404" s="400"/>
      <c r="BF404" s="400"/>
      <c r="BG404" s="400"/>
      <c r="BH404" s="400"/>
      <c r="BI404" s="400"/>
      <c r="BJ404" s="400"/>
      <c r="BK404" s="400"/>
      <c r="BL404" s="400"/>
      <c r="BM404" s="400"/>
      <c r="BN404" s="400"/>
      <c r="BO404" s="400"/>
      <c r="BP404" s="400"/>
      <c r="BQ404" s="400"/>
      <c r="BR404" s="400"/>
      <c r="BS404" s="400"/>
      <c r="BT404" s="400"/>
      <c r="BU404" s="400"/>
      <c r="BV404" s="400"/>
      <c r="BW404" s="400"/>
      <c r="BX404" s="400"/>
      <c r="BY404" s="400"/>
      <c r="BZ404" s="400"/>
      <c r="CA404" s="400"/>
      <c r="CB404" s="400"/>
      <c r="CC404" s="400"/>
      <c r="CD404" s="400"/>
      <c r="CE404" s="400"/>
      <c r="CF404" s="400"/>
      <c r="CG404" s="400"/>
      <c r="CH404" s="400"/>
      <c r="CI404" s="400"/>
      <c r="CJ404" s="400"/>
      <c r="CK404" s="400"/>
      <c r="CL404" s="400"/>
      <c r="CM404" s="400"/>
      <c r="CN404" s="400"/>
      <c r="CO404" s="400"/>
      <c r="CP404" s="400"/>
      <c r="CQ404" s="400"/>
      <c r="CR404" s="400"/>
      <c r="CS404" s="400"/>
      <c r="CT404" s="400"/>
      <c r="CU404" s="400"/>
      <c r="CV404" s="400"/>
      <c r="CW404" s="400"/>
      <c r="CX404" s="400"/>
      <c r="CY404" s="400"/>
    </row>
    <row r="405" spans="1:103">
      <c r="A405" s="348"/>
      <c r="B405" s="360" t="s">
        <v>1137</v>
      </c>
      <c r="C405" s="348"/>
      <c r="D405" s="348"/>
      <c r="E405" s="348"/>
      <c r="F405" s="348"/>
      <c r="G405" s="361" t="str">
        <f t="shared" si="1098"/>
        <v/>
      </c>
      <c r="H405" s="361" t="str">
        <f t="shared" si="1099"/>
        <v/>
      </c>
      <c r="I405" s="397"/>
      <c r="J405" s="348"/>
      <c r="K405" s="348"/>
      <c r="L405" s="348"/>
      <c r="M405" s="348"/>
      <c r="N405" s="400"/>
      <c r="O405" s="400"/>
      <c r="P405" s="400"/>
      <c r="Q405" s="400"/>
      <c r="R405" s="400"/>
      <c r="S405" s="400"/>
      <c r="T405" s="400"/>
      <c r="U405" s="400"/>
      <c r="V405" s="400"/>
      <c r="W405" s="400"/>
      <c r="X405" s="400"/>
      <c r="Y405" s="400"/>
      <c r="Z405" s="400"/>
      <c r="AA405" s="400"/>
      <c r="AB405" s="400"/>
      <c r="AC405" s="400"/>
      <c r="AD405" s="400"/>
      <c r="AE405" s="400"/>
      <c r="AF405" s="400"/>
      <c r="AG405" s="400"/>
      <c r="AH405" s="400"/>
      <c r="AI405" s="400"/>
      <c r="AJ405" s="400"/>
      <c r="AK405" s="400"/>
      <c r="AL405" s="400"/>
      <c r="AM405" s="400"/>
      <c r="AN405" s="400"/>
      <c r="AO405" s="400"/>
      <c r="AP405" s="400"/>
      <c r="AQ405" s="400"/>
      <c r="AR405" s="400"/>
      <c r="AS405" s="400"/>
      <c r="AT405" s="400"/>
      <c r="AU405" s="400"/>
      <c r="AV405" s="400"/>
      <c r="AW405" s="400"/>
      <c r="AX405" s="400"/>
      <c r="AY405" s="400"/>
      <c r="AZ405" s="400"/>
      <c r="BA405" s="400"/>
      <c r="BB405" s="400"/>
      <c r="BC405" s="400"/>
      <c r="BD405" s="400"/>
      <c r="BE405" s="400"/>
      <c r="BF405" s="400"/>
      <c r="BG405" s="400"/>
      <c r="BH405" s="400"/>
      <c r="BI405" s="400"/>
      <c r="BJ405" s="400"/>
      <c r="BK405" s="400"/>
      <c r="BL405" s="400"/>
      <c r="BM405" s="400"/>
      <c r="BN405" s="400"/>
      <c r="BO405" s="400"/>
      <c r="BP405" s="400"/>
      <c r="BQ405" s="400"/>
      <c r="BR405" s="400"/>
      <c r="BS405" s="400"/>
      <c r="BT405" s="400"/>
      <c r="BU405" s="400"/>
      <c r="BV405" s="400"/>
      <c r="BW405" s="400"/>
      <c r="BX405" s="400"/>
      <c r="BY405" s="400"/>
      <c r="BZ405" s="400"/>
      <c r="CA405" s="400"/>
      <c r="CB405" s="400"/>
      <c r="CC405" s="400"/>
      <c r="CD405" s="400"/>
      <c r="CE405" s="400"/>
      <c r="CF405" s="400"/>
      <c r="CG405" s="400"/>
      <c r="CH405" s="400"/>
      <c r="CI405" s="400"/>
      <c r="CJ405" s="400"/>
      <c r="CK405" s="400"/>
      <c r="CL405" s="400"/>
      <c r="CM405" s="400"/>
      <c r="CN405" s="400"/>
      <c r="CO405" s="400"/>
      <c r="CP405" s="400"/>
      <c r="CQ405" s="400"/>
      <c r="CR405" s="400"/>
      <c r="CS405" s="400"/>
      <c r="CT405" s="400"/>
      <c r="CU405" s="400"/>
      <c r="CV405" s="400"/>
      <c r="CW405" s="400"/>
      <c r="CX405" s="400"/>
      <c r="CY405" s="400"/>
    </row>
    <row r="406" spans="1:103">
      <c r="A406" s="348"/>
      <c r="B406" s="360" t="s">
        <v>1138</v>
      </c>
      <c r="C406" s="348"/>
      <c r="D406" s="348"/>
      <c r="E406" s="348"/>
      <c r="F406" s="348"/>
      <c r="G406" s="361" t="str">
        <f t="shared" si="1098"/>
        <v/>
      </c>
      <c r="H406" s="361" t="str">
        <f t="shared" si="1099"/>
        <v/>
      </c>
      <c r="I406" s="397"/>
      <c r="J406" s="348"/>
      <c r="K406" s="348"/>
      <c r="L406" s="348"/>
      <c r="M406" s="348"/>
      <c r="N406" s="400"/>
      <c r="O406" s="400"/>
      <c r="P406" s="400"/>
      <c r="Q406" s="400"/>
      <c r="R406" s="400"/>
      <c r="S406" s="400"/>
      <c r="T406" s="400"/>
      <c r="U406" s="400"/>
      <c r="V406" s="400"/>
      <c r="W406" s="400"/>
      <c r="X406" s="400"/>
      <c r="Y406" s="400"/>
      <c r="Z406" s="400"/>
      <c r="AA406" s="400"/>
      <c r="AB406" s="400"/>
      <c r="AC406" s="400"/>
      <c r="AD406" s="400"/>
      <c r="AE406" s="400"/>
      <c r="AF406" s="400"/>
      <c r="AG406" s="400"/>
      <c r="AH406" s="400"/>
      <c r="AI406" s="400"/>
      <c r="AJ406" s="400"/>
      <c r="AK406" s="400"/>
      <c r="AL406" s="400"/>
      <c r="AM406" s="400"/>
      <c r="AN406" s="400"/>
      <c r="AO406" s="400"/>
      <c r="AP406" s="400"/>
      <c r="AQ406" s="400"/>
      <c r="AR406" s="400"/>
      <c r="AS406" s="400"/>
      <c r="AT406" s="400"/>
      <c r="AU406" s="400"/>
      <c r="AV406" s="400"/>
      <c r="AW406" s="400"/>
      <c r="AX406" s="400"/>
      <c r="AY406" s="400"/>
      <c r="AZ406" s="400"/>
      <c r="BA406" s="400"/>
      <c r="BB406" s="400"/>
      <c r="BC406" s="400"/>
      <c r="BD406" s="400"/>
      <c r="BE406" s="400"/>
      <c r="BF406" s="400"/>
      <c r="BG406" s="400"/>
      <c r="BH406" s="400"/>
      <c r="BI406" s="400"/>
      <c r="BJ406" s="400"/>
      <c r="BK406" s="400"/>
      <c r="BL406" s="400"/>
      <c r="BM406" s="400"/>
      <c r="BN406" s="400"/>
      <c r="BO406" s="400"/>
      <c r="BP406" s="400"/>
      <c r="BQ406" s="400"/>
      <c r="BR406" s="400"/>
      <c r="BS406" s="400"/>
      <c r="BT406" s="400"/>
      <c r="BU406" s="400"/>
      <c r="BV406" s="400"/>
      <c r="BW406" s="400"/>
      <c r="BX406" s="400"/>
      <c r="BY406" s="400"/>
      <c r="BZ406" s="400"/>
      <c r="CA406" s="400"/>
      <c r="CB406" s="400"/>
      <c r="CC406" s="400"/>
      <c r="CD406" s="400"/>
      <c r="CE406" s="400"/>
      <c r="CF406" s="400"/>
      <c r="CG406" s="400"/>
      <c r="CH406" s="400"/>
      <c r="CI406" s="400"/>
      <c r="CJ406" s="400"/>
      <c r="CK406" s="400"/>
      <c r="CL406" s="400"/>
      <c r="CM406" s="400"/>
      <c r="CN406" s="400"/>
      <c r="CO406" s="400"/>
      <c r="CP406" s="400"/>
      <c r="CQ406" s="400"/>
      <c r="CR406" s="400"/>
      <c r="CS406" s="400"/>
      <c r="CT406" s="400"/>
      <c r="CU406" s="400"/>
      <c r="CV406" s="400"/>
      <c r="CW406" s="400"/>
      <c r="CX406" s="400"/>
      <c r="CY406" s="400"/>
    </row>
    <row r="407" spans="1:103">
      <c r="A407" s="348"/>
      <c r="B407" s="360" t="s">
        <v>1139</v>
      </c>
      <c r="C407" s="348"/>
      <c r="D407" s="348"/>
      <c r="E407" s="348"/>
      <c r="F407" s="348"/>
      <c r="G407" s="361" t="str">
        <f t="shared" si="1098"/>
        <v/>
      </c>
      <c r="H407" s="361" t="str">
        <f t="shared" si="1099"/>
        <v/>
      </c>
      <c r="I407" s="397"/>
      <c r="J407" s="348"/>
      <c r="K407" s="348"/>
      <c r="L407" s="348"/>
      <c r="M407" s="348"/>
      <c r="N407" s="400"/>
      <c r="O407" s="400"/>
      <c r="P407" s="400"/>
      <c r="Q407" s="400"/>
      <c r="R407" s="400"/>
      <c r="S407" s="400"/>
      <c r="T407" s="400"/>
      <c r="U407" s="400"/>
      <c r="V407" s="400"/>
      <c r="W407" s="400"/>
      <c r="X407" s="400"/>
      <c r="Y407" s="400"/>
      <c r="Z407" s="400"/>
      <c r="AA407" s="400"/>
      <c r="AB407" s="400"/>
      <c r="AC407" s="400"/>
      <c r="AD407" s="400"/>
      <c r="AE407" s="400"/>
      <c r="AF407" s="400"/>
      <c r="AG407" s="400"/>
      <c r="AH407" s="400"/>
      <c r="AI407" s="400"/>
      <c r="AJ407" s="400"/>
      <c r="AK407" s="400"/>
      <c r="AL407" s="400"/>
      <c r="AM407" s="400"/>
      <c r="AN407" s="400"/>
      <c r="AO407" s="400"/>
      <c r="AP407" s="400"/>
      <c r="AQ407" s="400"/>
      <c r="AR407" s="400"/>
      <c r="AS407" s="400"/>
      <c r="AT407" s="400"/>
      <c r="AU407" s="400"/>
      <c r="AV407" s="400"/>
      <c r="AW407" s="400"/>
      <c r="AX407" s="400"/>
      <c r="AY407" s="400"/>
      <c r="AZ407" s="400"/>
      <c r="BA407" s="400"/>
      <c r="BB407" s="400"/>
      <c r="BC407" s="400"/>
      <c r="BD407" s="400"/>
      <c r="BE407" s="400"/>
      <c r="BF407" s="400"/>
      <c r="BG407" s="400"/>
      <c r="BH407" s="400"/>
      <c r="BI407" s="400"/>
      <c r="BJ407" s="400"/>
      <c r="BK407" s="400"/>
      <c r="BL407" s="400"/>
      <c r="BM407" s="400"/>
      <c r="BN407" s="400"/>
      <c r="BO407" s="400"/>
      <c r="BP407" s="400"/>
      <c r="BQ407" s="400"/>
      <c r="BR407" s="400"/>
      <c r="BS407" s="400"/>
      <c r="BT407" s="400"/>
      <c r="BU407" s="400"/>
      <c r="BV407" s="400"/>
      <c r="BW407" s="400"/>
      <c r="BX407" s="400"/>
      <c r="BY407" s="400"/>
      <c r="BZ407" s="400"/>
      <c r="CA407" s="400"/>
      <c r="CB407" s="400"/>
      <c r="CC407" s="400"/>
      <c r="CD407" s="400"/>
      <c r="CE407" s="400"/>
      <c r="CF407" s="400"/>
      <c r="CG407" s="400"/>
      <c r="CH407" s="400"/>
      <c r="CI407" s="400"/>
      <c r="CJ407" s="400"/>
      <c r="CK407" s="400"/>
      <c r="CL407" s="400"/>
      <c r="CM407" s="400"/>
      <c r="CN407" s="400"/>
      <c r="CO407" s="400"/>
      <c r="CP407" s="400"/>
      <c r="CQ407" s="400"/>
      <c r="CR407" s="400"/>
      <c r="CS407" s="400"/>
      <c r="CT407" s="400"/>
      <c r="CU407" s="400"/>
      <c r="CV407" s="400"/>
      <c r="CW407" s="400"/>
      <c r="CX407" s="400"/>
      <c r="CY407" s="400"/>
    </row>
    <row r="408" spans="1:103">
      <c r="A408" s="348"/>
      <c r="B408" s="360" t="s">
        <v>1140</v>
      </c>
      <c r="C408" s="348"/>
      <c r="D408" s="348"/>
      <c r="E408" s="348"/>
      <c r="F408" s="348"/>
      <c r="G408" s="361" t="str">
        <f t="shared" si="1098"/>
        <v/>
      </c>
      <c r="H408" s="361" t="str">
        <f t="shared" si="1099"/>
        <v/>
      </c>
      <c r="I408" s="397"/>
      <c r="J408" s="348"/>
      <c r="K408" s="348"/>
      <c r="L408" s="348"/>
      <c r="M408" s="348"/>
      <c r="N408" s="400"/>
      <c r="O408" s="400"/>
      <c r="P408" s="400"/>
      <c r="Q408" s="400"/>
      <c r="R408" s="400"/>
      <c r="S408" s="400"/>
      <c r="T408" s="400"/>
      <c r="U408" s="400"/>
      <c r="V408" s="400"/>
      <c r="W408" s="400"/>
      <c r="X408" s="400"/>
      <c r="Y408" s="400"/>
      <c r="Z408" s="400"/>
      <c r="AA408" s="400"/>
      <c r="AB408" s="400"/>
      <c r="AC408" s="400"/>
      <c r="AD408" s="400"/>
      <c r="AE408" s="400"/>
      <c r="AF408" s="400"/>
      <c r="AG408" s="400"/>
      <c r="AH408" s="400"/>
      <c r="AI408" s="400"/>
      <c r="AJ408" s="400"/>
      <c r="AK408" s="400"/>
      <c r="AL408" s="400"/>
      <c r="AM408" s="400"/>
      <c r="AN408" s="400"/>
      <c r="AO408" s="400"/>
      <c r="AP408" s="400"/>
      <c r="AQ408" s="400"/>
      <c r="AR408" s="400"/>
      <c r="AS408" s="400"/>
      <c r="AT408" s="400"/>
      <c r="AU408" s="400"/>
      <c r="AV408" s="400"/>
      <c r="AW408" s="400"/>
      <c r="AX408" s="400"/>
      <c r="AY408" s="400"/>
      <c r="AZ408" s="400"/>
      <c r="BA408" s="400"/>
      <c r="BB408" s="400"/>
      <c r="BC408" s="400"/>
      <c r="BD408" s="400"/>
      <c r="BE408" s="400"/>
      <c r="BF408" s="400"/>
      <c r="BG408" s="400"/>
      <c r="BH408" s="400"/>
      <c r="BI408" s="400"/>
      <c r="BJ408" s="400"/>
      <c r="BK408" s="400"/>
      <c r="BL408" s="400"/>
      <c r="BM408" s="400"/>
      <c r="BN408" s="400"/>
      <c r="BO408" s="400"/>
      <c r="BP408" s="400"/>
      <c r="BQ408" s="400"/>
      <c r="BR408" s="400"/>
      <c r="BS408" s="400"/>
      <c r="BT408" s="400"/>
      <c r="BU408" s="400"/>
      <c r="BV408" s="400"/>
      <c r="BW408" s="400"/>
      <c r="BX408" s="400"/>
      <c r="BY408" s="400"/>
      <c r="BZ408" s="400"/>
      <c r="CA408" s="400"/>
      <c r="CB408" s="400"/>
      <c r="CC408" s="400"/>
      <c r="CD408" s="400"/>
      <c r="CE408" s="400"/>
      <c r="CF408" s="400"/>
      <c r="CG408" s="400"/>
      <c r="CH408" s="400"/>
      <c r="CI408" s="400"/>
      <c r="CJ408" s="400"/>
      <c r="CK408" s="400"/>
      <c r="CL408" s="400"/>
      <c r="CM408" s="400"/>
      <c r="CN408" s="400"/>
      <c r="CO408" s="400"/>
      <c r="CP408" s="400"/>
      <c r="CQ408" s="400"/>
      <c r="CR408" s="400"/>
      <c r="CS408" s="400"/>
      <c r="CT408" s="400"/>
      <c r="CU408" s="400"/>
      <c r="CV408" s="400"/>
      <c r="CW408" s="400"/>
      <c r="CX408" s="400"/>
      <c r="CY408" s="400"/>
    </row>
    <row r="409" spans="1:103">
      <c r="A409" s="348"/>
      <c r="B409" s="360" t="s">
        <v>1141</v>
      </c>
      <c r="C409" s="348"/>
      <c r="D409" s="348"/>
      <c r="E409" s="348"/>
      <c r="F409" s="348"/>
      <c r="G409" s="361" t="str">
        <f t="shared" si="1098"/>
        <v/>
      </c>
      <c r="H409" s="361" t="str">
        <f t="shared" si="1099"/>
        <v/>
      </c>
      <c r="I409" s="397"/>
      <c r="J409" s="348"/>
      <c r="K409" s="348"/>
      <c r="L409" s="348"/>
      <c r="M409" s="348"/>
      <c r="N409" s="400"/>
      <c r="O409" s="400"/>
      <c r="P409" s="400"/>
      <c r="Q409" s="400"/>
      <c r="R409" s="400"/>
      <c r="S409" s="400"/>
      <c r="T409" s="400"/>
      <c r="U409" s="400"/>
      <c r="V409" s="400"/>
      <c r="W409" s="400"/>
      <c r="X409" s="400"/>
      <c r="Y409" s="400"/>
      <c r="Z409" s="400"/>
      <c r="AA409" s="400"/>
      <c r="AB409" s="400"/>
      <c r="AC409" s="400"/>
      <c r="AD409" s="400"/>
      <c r="AE409" s="400"/>
      <c r="AF409" s="400"/>
      <c r="AG409" s="400"/>
      <c r="AH409" s="400"/>
      <c r="AI409" s="400"/>
      <c r="AJ409" s="400"/>
      <c r="AK409" s="400"/>
      <c r="AL409" s="400"/>
      <c r="AM409" s="400"/>
      <c r="AN409" s="400"/>
      <c r="AO409" s="400"/>
      <c r="AP409" s="400"/>
      <c r="AQ409" s="400"/>
      <c r="AR409" s="400"/>
      <c r="AS409" s="400"/>
      <c r="AT409" s="400"/>
      <c r="AU409" s="400"/>
      <c r="AV409" s="400"/>
      <c r="AW409" s="400"/>
      <c r="AX409" s="400"/>
      <c r="AY409" s="400"/>
      <c r="AZ409" s="400"/>
      <c r="BA409" s="400"/>
      <c r="BB409" s="400"/>
      <c r="BC409" s="400"/>
      <c r="BD409" s="400"/>
      <c r="BE409" s="400"/>
      <c r="BF409" s="400"/>
      <c r="BG409" s="400"/>
      <c r="BH409" s="400"/>
      <c r="BI409" s="400"/>
      <c r="BJ409" s="400"/>
      <c r="BK409" s="400"/>
      <c r="BL409" s="400"/>
      <c r="BM409" s="400"/>
      <c r="BN409" s="400"/>
      <c r="BO409" s="400"/>
      <c r="BP409" s="400"/>
      <c r="BQ409" s="400"/>
      <c r="BR409" s="400"/>
      <c r="BS409" s="400"/>
      <c r="BT409" s="400"/>
      <c r="BU409" s="400"/>
      <c r="BV409" s="400"/>
      <c r="BW409" s="400"/>
      <c r="BX409" s="400"/>
      <c r="BY409" s="400"/>
      <c r="BZ409" s="400"/>
      <c r="CA409" s="400"/>
      <c r="CB409" s="400"/>
      <c r="CC409" s="400"/>
      <c r="CD409" s="400"/>
      <c r="CE409" s="400"/>
      <c r="CF409" s="400"/>
      <c r="CG409" s="400"/>
      <c r="CH409" s="400"/>
      <c r="CI409" s="400"/>
      <c r="CJ409" s="400"/>
      <c r="CK409" s="400"/>
      <c r="CL409" s="400"/>
      <c r="CM409" s="400"/>
      <c r="CN409" s="400"/>
      <c r="CO409" s="400"/>
      <c r="CP409" s="400"/>
      <c r="CQ409" s="400"/>
      <c r="CR409" s="400"/>
      <c r="CS409" s="400"/>
      <c r="CT409" s="400"/>
      <c r="CU409" s="400"/>
      <c r="CV409" s="400"/>
      <c r="CW409" s="400"/>
      <c r="CX409" s="400"/>
      <c r="CY409" s="400"/>
    </row>
    <row r="410" spans="1:103">
      <c r="A410" s="348"/>
      <c r="B410" s="360" t="s">
        <v>1142</v>
      </c>
      <c r="C410" s="348"/>
      <c r="D410" s="348"/>
      <c r="E410" s="348"/>
      <c r="F410" s="348"/>
      <c r="G410" s="361" t="str">
        <f t="shared" si="1098"/>
        <v/>
      </c>
      <c r="H410" s="361" t="str">
        <f t="shared" si="1099"/>
        <v/>
      </c>
      <c r="I410" s="397"/>
      <c r="J410" s="348"/>
      <c r="K410" s="348"/>
      <c r="L410" s="348"/>
      <c r="M410" s="348"/>
      <c r="N410" s="400"/>
      <c r="O410" s="400"/>
      <c r="P410" s="400"/>
      <c r="Q410" s="400"/>
      <c r="R410" s="400"/>
      <c r="S410" s="400"/>
      <c r="T410" s="400"/>
      <c r="U410" s="400"/>
      <c r="V410" s="400"/>
      <c r="W410" s="400"/>
      <c r="X410" s="400"/>
      <c r="Y410" s="400"/>
      <c r="Z410" s="400"/>
      <c r="AA410" s="400"/>
      <c r="AB410" s="400"/>
      <c r="AC410" s="400"/>
      <c r="AD410" s="400"/>
      <c r="AE410" s="400"/>
      <c r="AF410" s="400"/>
      <c r="AG410" s="400"/>
      <c r="AH410" s="400"/>
      <c r="AI410" s="400"/>
      <c r="AJ410" s="400"/>
      <c r="AK410" s="400"/>
      <c r="AL410" s="400"/>
      <c r="AM410" s="400"/>
      <c r="AN410" s="400"/>
      <c r="AO410" s="400"/>
      <c r="AP410" s="400"/>
      <c r="AQ410" s="400"/>
      <c r="AR410" s="400"/>
      <c r="AS410" s="400"/>
      <c r="AT410" s="400"/>
      <c r="AU410" s="400"/>
      <c r="AV410" s="400"/>
      <c r="AW410" s="400"/>
      <c r="AX410" s="400"/>
      <c r="AY410" s="400"/>
      <c r="AZ410" s="400"/>
      <c r="BA410" s="400"/>
      <c r="BB410" s="400"/>
      <c r="BC410" s="400"/>
      <c r="BD410" s="400"/>
      <c r="BE410" s="400"/>
      <c r="BF410" s="400"/>
      <c r="BG410" s="400"/>
      <c r="BH410" s="400"/>
      <c r="BI410" s="400"/>
      <c r="BJ410" s="400"/>
      <c r="BK410" s="400"/>
      <c r="BL410" s="400"/>
      <c r="BM410" s="400"/>
      <c r="BN410" s="400"/>
      <c r="BO410" s="400"/>
      <c r="BP410" s="400"/>
      <c r="BQ410" s="400"/>
      <c r="BR410" s="400"/>
      <c r="BS410" s="400"/>
      <c r="BT410" s="400"/>
      <c r="BU410" s="400"/>
      <c r="BV410" s="400"/>
      <c r="BW410" s="400"/>
      <c r="BX410" s="400"/>
      <c r="BY410" s="400"/>
      <c r="BZ410" s="400"/>
      <c r="CA410" s="400"/>
      <c r="CB410" s="400"/>
      <c r="CC410" s="400"/>
      <c r="CD410" s="400"/>
      <c r="CE410" s="400"/>
      <c r="CF410" s="400"/>
      <c r="CG410" s="400"/>
      <c r="CH410" s="400"/>
      <c r="CI410" s="400"/>
      <c r="CJ410" s="400"/>
      <c r="CK410" s="400"/>
      <c r="CL410" s="400"/>
      <c r="CM410" s="400"/>
      <c r="CN410" s="400"/>
      <c r="CO410" s="400"/>
      <c r="CP410" s="400"/>
      <c r="CQ410" s="400"/>
      <c r="CR410" s="400"/>
      <c r="CS410" s="400"/>
      <c r="CT410" s="400"/>
      <c r="CU410" s="400"/>
      <c r="CV410" s="400"/>
      <c r="CW410" s="400"/>
      <c r="CX410" s="400"/>
      <c r="CY410" s="400"/>
    </row>
    <row r="411" spans="1:103">
      <c r="A411" s="348"/>
      <c r="B411" s="360" t="s">
        <v>1143</v>
      </c>
      <c r="C411" s="348"/>
      <c r="D411" s="348"/>
      <c r="E411" s="348"/>
      <c r="F411" s="348"/>
      <c r="G411" s="361" t="str">
        <f t="shared" si="1098"/>
        <v/>
      </c>
      <c r="H411" s="361" t="str">
        <f t="shared" si="1099"/>
        <v/>
      </c>
      <c r="I411" s="397"/>
      <c r="J411" s="348"/>
      <c r="K411" s="348"/>
      <c r="L411" s="348"/>
      <c r="M411" s="348"/>
      <c r="N411" s="400"/>
      <c r="O411" s="400"/>
      <c r="P411" s="400"/>
      <c r="Q411" s="400"/>
      <c r="R411" s="400"/>
      <c r="S411" s="400"/>
      <c r="T411" s="400"/>
      <c r="U411" s="400"/>
      <c r="V411" s="400"/>
      <c r="W411" s="400"/>
      <c r="X411" s="400"/>
      <c r="Y411" s="400"/>
      <c r="Z411" s="400"/>
      <c r="AA411" s="400"/>
      <c r="AB411" s="400"/>
      <c r="AC411" s="400"/>
      <c r="AD411" s="400"/>
      <c r="AE411" s="400"/>
      <c r="AF411" s="400"/>
      <c r="AG411" s="400"/>
      <c r="AH411" s="400"/>
      <c r="AI411" s="400"/>
      <c r="AJ411" s="400"/>
      <c r="AK411" s="400"/>
      <c r="AL411" s="400"/>
      <c r="AM411" s="400"/>
      <c r="AN411" s="400"/>
      <c r="AO411" s="400"/>
      <c r="AP411" s="400"/>
      <c r="AQ411" s="400"/>
      <c r="AR411" s="400"/>
      <c r="AS411" s="400"/>
      <c r="AT411" s="400"/>
      <c r="AU411" s="400"/>
      <c r="AV411" s="400"/>
      <c r="AW411" s="400"/>
      <c r="AX411" s="400"/>
      <c r="AY411" s="400"/>
      <c r="AZ411" s="400"/>
      <c r="BA411" s="400"/>
      <c r="BB411" s="400"/>
      <c r="BC411" s="400"/>
      <c r="BD411" s="400"/>
      <c r="BE411" s="400"/>
      <c r="BF411" s="400"/>
      <c r="BG411" s="400"/>
      <c r="BH411" s="400"/>
      <c r="BI411" s="400"/>
      <c r="BJ411" s="400"/>
      <c r="BK411" s="400"/>
      <c r="BL411" s="400"/>
      <c r="BM411" s="400"/>
      <c r="BN411" s="400"/>
      <c r="BO411" s="400"/>
      <c r="BP411" s="400"/>
      <c r="BQ411" s="400"/>
      <c r="BR411" s="400"/>
      <c r="BS411" s="400"/>
      <c r="BT411" s="400"/>
      <c r="BU411" s="400"/>
      <c r="BV411" s="400"/>
      <c r="BW411" s="400"/>
      <c r="BX411" s="400"/>
      <c r="BY411" s="400"/>
      <c r="BZ411" s="400"/>
      <c r="CA411" s="400"/>
      <c r="CB411" s="400"/>
      <c r="CC411" s="400"/>
      <c r="CD411" s="400"/>
      <c r="CE411" s="400"/>
      <c r="CF411" s="400"/>
      <c r="CG411" s="400"/>
      <c r="CH411" s="400"/>
      <c r="CI411" s="400"/>
      <c r="CJ411" s="400"/>
      <c r="CK411" s="400"/>
      <c r="CL411" s="400"/>
      <c r="CM411" s="400"/>
      <c r="CN411" s="400"/>
      <c r="CO411" s="400"/>
      <c r="CP411" s="400"/>
      <c r="CQ411" s="400"/>
      <c r="CR411" s="400"/>
      <c r="CS411" s="400"/>
      <c r="CT411" s="400"/>
      <c r="CU411" s="400"/>
      <c r="CV411" s="400"/>
      <c r="CW411" s="400"/>
      <c r="CX411" s="400"/>
      <c r="CY411" s="400"/>
    </row>
    <row r="412" spans="1:103">
      <c r="A412" s="348"/>
      <c r="B412" s="360" t="s">
        <v>1144</v>
      </c>
      <c r="C412" s="348"/>
      <c r="D412" s="348"/>
      <c r="E412" s="348"/>
      <c r="F412" s="348"/>
      <c r="G412" s="361" t="str">
        <f t="shared" si="1098"/>
        <v/>
      </c>
      <c r="H412" s="361" t="str">
        <f t="shared" si="1099"/>
        <v/>
      </c>
      <c r="I412" s="397"/>
      <c r="J412" s="348"/>
      <c r="K412" s="348"/>
      <c r="L412" s="348"/>
      <c r="M412" s="348"/>
      <c r="N412" s="400"/>
      <c r="O412" s="400"/>
      <c r="P412" s="400"/>
      <c r="Q412" s="400"/>
      <c r="R412" s="400"/>
      <c r="S412" s="400"/>
      <c r="T412" s="400"/>
      <c r="U412" s="400"/>
      <c r="V412" s="400"/>
      <c r="W412" s="400"/>
      <c r="X412" s="400"/>
      <c r="Y412" s="400"/>
      <c r="Z412" s="400"/>
      <c r="AA412" s="400"/>
      <c r="AB412" s="400"/>
      <c r="AC412" s="400"/>
      <c r="AD412" s="400"/>
      <c r="AE412" s="400"/>
      <c r="AF412" s="400"/>
      <c r="AG412" s="400"/>
      <c r="AH412" s="400"/>
      <c r="AI412" s="400"/>
      <c r="AJ412" s="400"/>
      <c r="AK412" s="400"/>
      <c r="AL412" s="400"/>
      <c r="AM412" s="400"/>
      <c r="AN412" s="400"/>
      <c r="AO412" s="400"/>
      <c r="AP412" s="400"/>
      <c r="AQ412" s="400"/>
      <c r="AR412" s="400"/>
      <c r="AS412" s="400"/>
      <c r="AT412" s="400"/>
      <c r="AU412" s="400"/>
      <c r="AV412" s="400"/>
      <c r="AW412" s="400"/>
      <c r="AX412" s="400"/>
      <c r="AY412" s="400"/>
      <c r="AZ412" s="400"/>
      <c r="BA412" s="400"/>
      <c r="BB412" s="400"/>
      <c r="BC412" s="400"/>
      <c r="BD412" s="400"/>
      <c r="BE412" s="400"/>
      <c r="BF412" s="400"/>
      <c r="BG412" s="400"/>
      <c r="BH412" s="400"/>
      <c r="BI412" s="400"/>
      <c r="BJ412" s="400"/>
      <c r="BK412" s="400"/>
      <c r="BL412" s="400"/>
      <c r="BM412" s="400"/>
      <c r="BN412" s="400"/>
      <c r="BO412" s="400"/>
      <c r="BP412" s="400"/>
      <c r="BQ412" s="400"/>
      <c r="BR412" s="400"/>
      <c r="BS412" s="400"/>
      <c r="BT412" s="400"/>
      <c r="BU412" s="400"/>
      <c r="BV412" s="400"/>
      <c r="BW412" s="400"/>
      <c r="BX412" s="400"/>
      <c r="BY412" s="400"/>
      <c r="BZ412" s="400"/>
      <c r="CA412" s="400"/>
      <c r="CB412" s="400"/>
      <c r="CC412" s="400"/>
      <c r="CD412" s="400"/>
      <c r="CE412" s="400"/>
      <c r="CF412" s="400"/>
      <c r="CG412" s="400"/>
      <c r="CH412" s="400"/>
      <c r="CI412" s="400"/>
      <c r="CJ412" s="400"/>
      <c r="CK412" s="400"/>
      <c r="CL412" s="400"/>
      <c r="CM412" s="400"/>
      <c r="CN412" s="400"/>
      <c r="CO412" s="400"/>
      <c r="CP412" s="400"/>
      <c r="CQ412" s="400"/>
      <c r="CR412" s="400"/>
      <c r="CS412" s="400"/>
      <c r="CT412" s="400"/>
      <c r="CU412" s="400"/>
      <c r="CV412" s="400"/>
      <c r="CW412" s="400"/>
      <c r="CX412" s="400"/>
      <c r="CY412" s="400"/>
    </row>
    <row r="413" spans="1:103">
      <c r="A413" s="348"/>
      <c r="B413" s="360" t="s">
        <v>1145</v>
      </c>
      <c r="C413" s="348"/>
      <c r="D413" s="348"/>
      <c r="E413" s="348"/>
      <c r="F413" s="348"/>
      <c r="G413" s="361" t="str">
        <f t="shared" si="1098"/>
        <v/>
      </c>
      <c r="H413" s="361" t="str">
        <f t="shared" si="1099"/>
        <v/>
      </c>
      <c r="I413" s="397"/>
      <c r="J413" s="348"/>
      <c r="K413" s="348"/>
      <c r="L413" s="348"/>
      <c r="M413" s="348"/>
      <c r="N413" s="400"/>
      <c r="O413" s="400"/>
      <c r="P413" s="400"/>
      <c r="Q413" s="400"/>
      <c r="R413" s="400"/>
      <c r="S413" s="400"/>
      <c r="T413" s="400"/>
      <c r="U413" s="400"/>
      <c r="V413" s="400"/>
      <c r="W413" s="400"/>
      <c r="X413" s="400"/>
      <c r="Y413" s="400"/>
      <c r="Z413" s="400"/>
      <c r="AA413" s="400"/>
      <c r="AB413" s="400"/>
      <c r="AC413" s="400"/>
      <c r="AD413" s="400"/>
      <c r="AE413" s="400"/>
      <c r="AF413" s="400"/>
      <c r="AG413" s="400"/>
      <c r="AH413" s="400"/>
      <c r="AI413" s="400"/>
      <c r="AJ413" s="400"/>
      <c r="AK413" s="400"/>
      <c r="AL413" s="400"/>
      <c r="AM413" s="400"/>
      <c r="AN413" s="400"/>
      <c r="AO413" s="400"/>
      <c r="AP413" s="400"/>
      <c r="AQ413" s="400"/>
      <c r="AR413" s="400"/>
      <c r="AS413" s="400"/>
      <c r="AT413" s="400"/>
      <c r="AU413" s="400"/>
      <c r="AV413" s="400"/>
      <c r="AW413" s="400"/>
      <c r="AX413" s="400"/>
      <c r="AY413" s="400"/>
      <c r="AZ413" s="400"/>
      <c r="BA413" s="400"/>
      <c r="BB413" s="400"/>
      <c r="BC413" s="400"/>
      <c r="BD413" s="400"/>
      <c r="BE413" s="400"/>
      <c r="BF413" s="400"/>
      <c r="BG413" s="400"/>
      <c r="BH413" s="400"/>
      <c r="BI413" s="400"/>
      <c r="BJ413" s="400"/>
      <c r="BK413" s="400"/>
      <c r="BL413" s="400"/>
      <c r="BM413" s="400"/>
      <c r="BN413" s="400"/>
      <c r="BO413" s="400"/>
      <c r="BP413" s="400"/>
      <c r="BQ413" s="400"/>
      <c r="BR413" s="400"/>
      <c r="BS413" s="400"/>
      <c r="BT413" s="400"/>
      <c r="BU413" s="400"/>
      <c r="BV413" s="400"/>
      <c r="BW413" s="400"/>
      <c r="BX413" s="400"/>
      <c r="BY413" s="400"/>
      <c r="BZ413" s="400"/>
      <c r="CA413" s="400"/>
      <c r="CB413" s="400"/>
      <c r="CC413" s="400"/>
      <c r="CD413" s="400"/>
      <c r="CE413" s="400"/>
      <c r="CF413" s="400"/>
      <c r="CG413" s="400"/>
      <c r="CH413" s="400"/>
      <c r="CI413" s="400"/>
      <c r="CJ413" s="400"/>
      <c r="CK413" s="400"/>
      <c r="CL413" s="400"/>
      <c r="CM413" s="400"/>
      <c r="CN413" s="400"/>
      <c r="CO413" s="400"/>
      <c r="CP413" s="400"/>
      <c r="CQ413" s="400"/>
      <c r="CR413" s="400"/>
      <c r="CS413" s="400"/>
      <c r="CT413" s="400"/>
      <c r="CU413" s="400"/>
      <c r="CV413" s="400"/>
      <c r="CW413" s="400"/>
      <c r="CX413" s="400"/>
      <c r="CY413" s="400"/>
    </row>
    <row r="414" spans="1:103">
      <c r="A414" s="348"/>
      <c r="B414" s="360" t="s">
        <v>1146</v>
      </c>
      <c r="C414" s="348"/>
      <c r="D414" s="348"/>
      <c r="E414" s="348"/>
      <c r="F414" s="348"/>
      <c r="G414" s="361" t="str">
        <f t="shared" si="1098"/>
        <v/>
      </c>
      <c r="H414" s="361" t="str">
        <f t="shared" si="1099"/>
        <v/>
      </c>
      <c r="I414" s="397"/>
      <c r="J414" s="348"/>
      <c r="K414" s="348"/>
      <c r="L414" s="348"/>
      <c r="M414" s="348"/>
      <c r="N414" s="400"/>
      <c r="O414" s="400"/>
      <c r="P414" s="400"/>
      <c r="Q414" s="400"/>
      <c r="R414" s="400"/>
      <c r="S414" s="400"/>
      <c r="T414" s="400"/>
      <c r="U414" s="400"/>
      <c r="V414" s="400"/>
      <c r="W414" s="400"/>
      <c r="X414" s="400"/>
      <c r="Y414" s="400"/>
      <c r="Z414" s="400"/>
      <c r="AA414" s="400"/>
      <c r="AB414" s="400"/>
      <c r="AC414" s="400"/>
      <c r="AD414" s="400"/>
      <c r="AE414" s="400"/>
      <c r="AF414" s="400"/>
      <c r="AG414" s="400"/>
      <c r="AH414" s="400"/>
      <c r="AI414" s="400"/>
      <c r="AJ414" s="400"/>
      <c r="AK414" s="400"/>
      <c r="AL414" s="400"/>
      <c r="AM414" s="400"/>
      <c r="AN414" s="400"/>
      <c r="AO414" s="400"/>
      <c r="AP414" s="400"/>
      <c r="AQ414" s="400"/>
      <c r="AR414" s="400"/>
      <c r="AS414" s="400"/>
      <c r="AT414" s="400"/>
      <c r="AU414" s="400"/>
      <c r="AV414" s="400"/>
      <c r="AW414" s="400"/>
      <c r="AX414" s="400"/>
      <c r="AY414" s="400"/>
      <c r="AZ414" s="400"/>
      <c r="BA414" s="400"/>
      <c r="BB414" s="400"/>
      <c r="BC414" s="400"/>
      <c r="BD414" s="400"/>
      <c r="BE414" s="400"/>
      <c r="BF414" s="400"/>
      <c r="BG414" s="400"/>
      <c r="BH414" s="400"/>
      <c r="BI414" s="400"/>
      <c r="BJ414" s="400"/>
      <c r="BK414" s="400"/>
      <c r="BL414" s="400"/>
      <c r="BM414" s="400"/>
      <c r="BN414" s="400"/>
      <c r="BO414" s="400"/>
      <c r="BP414" s="400"/>
      <c r="BQ414" s="400"/>
      <c r="BR414" s="400"/>
      <c r="BS414" s="400"/>
      <c r="BT414" s="400"/>
      <c r="BU414" s="400"/>
      <c r="BV414" s="400"/>
      <c r="BW414" s="400"/>
      <c r="BX414" s="400"/>
      <c r="BY414" s="400"/>
      <c r="BZ414" s="400"/>
      <c r="CA414" s="400"/>
      <c r="CB414" s="400"/>
      <c r="CC414" s="400"/>
      <c r="CD414" s="400"/>
      <c r="CE414" s="400"/>
      <c r="CF414" s="400"/>
      <c r="CG414" s="400"/>
      <c r="CH414" s="400"/>
      <c r="CI414" s="400"/>
      <c r="CJ414" s="400"/>
      <c r="CK414" s="400"/>
      <c r="CL414" s="400"/>
      <c r="CM414" s="400"/>
      <c r="CN414" s="400"/>
      <c r="CO414" s="400"/>
      <c r="CP414" s="400"/>
      <c r="CQ414" s="400"/>
      <c r="CR414" s="400"/>
      <c r="CS414" s="400"/>
      <c r="CT414" s="400"/>
      <c r="CU414" s="400"/>
      <c r="CV414" s="400"/>
      <c r="CW414" s="400"/>
      <c r="CX414" s="400"/>
      <c r="CY414" s="400"/>
    </row>
    <row r="415" spans="1:103">
      <c r="A415" s="348"/>
      <c r="B415" s="360" t="s">
        <v>1147</v>
      </c>
      <c r="C415" s="348"/>
      <c r="D415" s="348"/>
      <c r="E415" s="348"/>
      <c r="F415" s="348"/>
      <c r="G415" s="361" t="str">
        <f t="shared" si="1098"/>
        <v/>
      </c>
      <c r="H415" s="361" t="str">
        <f t="shared" si="1099"/>
        <v/>
      </c>
      <c r="I415" s="397"/>
      <c r="J415" s="348"/>
      <c r="K415" s="348"/>
      <c r="L415" s="348"/>
      <c r="M415" s="348"/>
      <c r="N415" s="400"/>
      <c r="O415" s="400"/>
      <c r="P415" s="400"/>
      <c r="Q415" s="400"/>
      <c r="R415" s="400"/>
      <c r="S415" s="400"/>
      <c r="T415" s="400"/>
      <c r="U415" s="400"/>
      <c r="V415" s="400"/>
      <c r="W415" s="400"/>
      <c r="X415" s="400"/>
      <c r="Y415" s="400"/>
      <c r="Z415" s="400"/>
      <c r="AA415" s="400"/>
      <c r="AB415" s="400"/>
      <c r="AC415" s="400"/>
      <c r="AD415" s="400"/>
      <c r="AE415" s="400"/>
      <c r="AF415" s="400"/>
      <c r="AG415" s="400"/>
      <c r="AH415" s="400"/>
      <c r="AI415" s="400"/>
      <c r="AJ415" s="400"/>
      <c r="AK415" s="400"/>
      <c r="AL415" s="400"/>
      <c r="AM415" s="400"/>
      <c r="AN415" s="400"/>
      <c r="AO415" s="400"/>
      <c r="AP415" s="400"/>
      <c r="AQ415" s="400"/>
      <c r="AR415" s="400"/>
      <c r="AS415" s="400"/>
      <c r="AT415" s="400"/>
      <c r="AU415" s="400"/>
      <c r="AV415" s="400"/>
      <c r="AW415" s="400"/>
      <c r="AX415" s="400"/>
      <c r="AY415" s="400"/>
      <c r="AZ415" s="400"/>
      <c r="BA415" s="400"/>
      <c r="BB415" s="400"/>
      <c r="BC415" s="400"/>
      <c r="BD415" s="400"/>
      <c r="BE415" s="400"/>
      <c r="BF415" s="400"/>
      <c r="BG415" s="400"/>
      <c r="BH415" s="400"/>
      <c r="BI415" s="400"/>
      <c r="BJ415" s="400"/>
      <c r="BK415" s="400"/>
      <c r="BL415" s="400"/>
      <c r="BM415" s="400"/>
      <c r="BN415" s="400"/>
      <c r="BO415" s="400"/>
      <c r="BP415" s="400"/>
      <c r="BQ415" s="400"/>
      <c r="BR415" s="400"/>
      <c r="BS415" s="400"/>
      <c r="BT415" s="400"/>
      <c r="BU415" s="400"/>
      <c r="BV415" s="400"/>
      <c r="BW415" s="400"/>
      <c r="BX415" s="400"/>
      <c r="BY415" s="400"/>
      <c r="BZ415" s="400"/>
      <c r="CA415" s="400"/>
      <c r="CB415" s="400"/>
      <c r="CC415" s="400"/>
      <c r="CD415" s="400"/>
      <c r="CE415" s="400"/>
      <c r="CF415" s="400"/>
      <c r="CG415" s="400"/>
      <c r="CH415" s="400"/>
      <c r="CI415" s="400"/>
      <c r="CJ415" s="400"/>
      <c r="CK415" s="400"/>
      <c r="CL415" s="400"/>
      <c r="CM415" s="400"/>
      <c r="CN415" s="400"/>
      <c r="CO415" s="400"/>
      <c r="CP415" s="400"/>
      <c r="CQ415" s="400"/>
      <c r="CR415" s="400"/>
      <c r="CS415" s="400"/>
      <c r="CT415" s="400"/>
      <c r="CU415" s="400"/>
      <c r="CV415" s="400"/>
      <c r="CW415" s="400"/>
      <c r="CX415" s="400"/>
      <c r="CY415" s="400"/>
    </row>
    <row r="416" spans="1:103">
      <c r="A416" s="348"/>
      <c r="B416" s="360" t="s">
        <v>1148</v>
      </c>
      <c r="C416" s="348"/>
      <c r="D416" s="348"/>
      <c r="E416" s="348"/>
      <c r="F416" s="348"/>
      <c r="G416" s="361" t="str">
        <f t="shared" si="1098"/>
        <v/>
      </c>
      <c r="H416" s="361" t="str">
        <f t="shared" si="1099"/>
        <v/>
      </c>
      <c r="I416" s="397"/>
      <c r="J416" s="348"/>
      <c r="K416" s="348"/>
      <c r="L416" s="348"/>
      <c r="M416" s="348"/>
      <c r="N416" s="400"/>
      <c r="O416" s="400"/>
      <c r="P416" s="400"/>
      <c r="Q416" s="400"/>
      <c r="R416" s="400"/>
      <c r="S416" s="400"/>
      <c r="T416" s="400"/>
      <c r="U416" s="400"/>
      <c r="V416" s="400"/>
      <c r="W416" s="400"/>
      <c r="X416" s="400"/>
      <c r="Y416" s="400"/>
      <c r="Z416" s="400"/>
      <c r="AA416" s="400"/>
      <c r="AB416" s="400"/>
      <c r="AC416" s="400"/>
      <c r="AD416" s="400"/>
      <c r="AE416" s="400"/>
      <c r="AF416" s="400"/>
      <c r="AG416" s="400"/>
      <c r="AH416" s="400"/>
      <c r="AI416" s="400"/>
      <c r="AJ416" s="400"/>
      <c r="AK416" s="400"/>
      <c r="AL416" s="400"/>
      <c r="AM416" s="400"/>
      <c r="AN416" s="400"/>
      <c r="AO416" s="400"/>
      <c r="AP416" s="400"/>
      <c r="AQ416" s="400"/>
      <c r="AR416" s="400"/>
      <c r="AS416" s="400"/>
      <c r="AT416" s="400"/>
      <c r="AU416" s="400"/>
      <c r="AV416" s="400"/>
      <c r="AW416" s="400"/>
      <c r="AX416" s="400"/>
      <c r="AY416" s="400"/>
      <c r="AZ416" s="400"/>
      <c r="BA416" s="400"/>
      <c r="BB416" s="400"/>
      <c r="BC416" s="400"/>
      <c r="BD416" s="400"/>
      <c r="BE416" s="400"/>
      <c r="BF416" s="400"/>
      <c r="BG416" s="400"/>
      <c r="BH416" s="400"/>
      <c r="BI416" s="400"/>
      <c r="BJ416" s="400"/>
      <c r="BK416" s="400"/>
      <c r="BL416" s="400"/>
      <c r="BM416" s="400"/>
      <c r="BN416" s="400"/>
      <c r="BO416" s="400"/>
      <c r="BP416" s="400"/>
      <c r="BQ416" s="400"/>
      <c r="BR416" s="400"/>
      <c r="BS416" s="400"/>
      <c r="BT416" s="400"/>
      <c r="BU416" s="400"/>
      <c r="BV416" s="400"/>
      <c r="BW416" s="400"/>
      <c r="BX416" s="400"/>
      <c r="BY416" s="400"/>
      <c r="BZ416" s="400"/>
      <c r="CA416" s="400"/>
      <c r="CB416" s="400"/>
      <c r="CC416" s="400"/>
      <c r="CD416" s="400"/>
      <c r="CE416" s="400"/>
      <c r="CF416" s="400"/>
      <c r="CG416" s="400"/>
      <c r="CH416" s="400"/>
      <c r="CI416" s="400"/>
      <c r="CJ416" s="400"/>
      <c r="CK416" s="400"/>
      <c r="CL416" s="400"/>
      <c r="CM416" s="400"/>
      <c r="CN416" s="400"/>
      <c r="CO416" s="400"/>
      <c r="CP416" s="400"/>
      <c r="CQ416" s="400"/>
      <c r="CR416" s="400"/>
      <c r="CS416" s="400"/>
      <c r="CT416" s="400"/>
      <c r="CU416" s="400"/>
      <c r="CV416" s="400"/>
      <c r="CW416" s="400"/>
      <c r="CX416" s="400"/>
      <c r="CY416" s="400"/>
    </row>
    <row r="417" spans="1:103">
      <c r="A417" s="348"/>
      <c r="B417" s="360" t="s">
        <v>1149</v>
      </c>
      <c r="C417" s="348"/>
      <c r="D417" s="348"/>
      <c r="E417" s="348"/>
      <c r="F417" s="348"/>
      <c r="G417" s="361" t="str">
        <f t="shared" si="1098"/>
        <v/>
      </c>
      <c r="H417" s="361" t="str">
        <f t="shared" si="1099"/>
        <v/>
      </c>
      <c r="I417" s="397"/>
      <c r="J417" s="348"/>
      <c r="K417" s="348"/>
      <c r="L417" s="348"/>
      <c r="M417" s="348"/>
      <c r="N417" s="400"/>
      <c r="O417" s="400"/>
      <c r="P417" s="400"/>
      <c r="Q417" s="400"/>
      <c r="R417" s="400"/>
      <c r="S417" s="400"/>
      <c r="T417" s="400"/>
      <c r="U417" s="400"/>
      <c r="V417" s="400"/>
      <c r="W417" s="400"/>
      <c r="X417" s="400"/>
      <c r="Y417" s="400"/>
      <c r="Z417" s="400"/>
      <c r="AA417" s="400"/>
      <c r="AB417" s="400"/>
      <c r="AC417" s="400"/>
      <c r="AD417" s="400"/>
      <c r="AE417" s="400"/>
      <c r="AF417" s="400"/>
      <c r="AG417" s="400"/>
      <c r="AH417" s="400"/>
      <c r="AI417" s="400"/>
      <c r="AJ417" s="400"/>
      <c r="AK417" s="400"/>
      <c r="AL417" s="400"/>
      <c r="AM417" s="400"/>
      <c r="AN417" s="400"/>
      <c r="AO417" s="400"/>
      <c r="AP417" s="400"/>
      <c r="AQ417" s="400"/>
      <c r="AR417" s="400"/>
      <c r="AS417" s="400"/>
      <c r="AT417" s="400"/>
      <c r="AU417" s="400"/>
      <c r="AV417" s="400"/>
      <c r="AW417" s="400"/>
      <c r="AX417" s="400"/>
      <c r="AY417" s="400"/>
      <c r="AZ417" s="400"/>
      <c r="BA417" s="400"/>
      <c r="BB417" s="400"/>
      <c r="BC417" s="400"/>
      <c r="BD417" s="400"/>
      <c r="BE417" s="400"/>
      <c r="BF417" s="400"/>
      <c r="BG417" s="400"/>
      <c r="BH417" s="400"/>
      <c r="BI417" s="400"/>
      <c r="BJ417" s="400"/>
      <c r="BK417" s="400"/>
      <c r="BL417" s="400"/>
      <c r="BM417" s="400"/>
      <c r="BN417" s="400"/>
      <c r="BO417" s="400"/>
      <c r="BP417" s="400"/>
      <c r="BQ417" s="400"/>
      <c r="BR417" s="400"/>
      <c r="BS417" s="400"/>
      <c r="BT417" s="400"/>
      <c r="BU417" s="400"/>
      <c r="BV417" s="400"/>
      <c r="BW417" s="400"/>
      <c r="BX417" s="400"/>
      <c r="BY417" s="400"/>
      <c r="BZ417" s="400"/>
      <c r="CA417" s="400"/>
      <c r="CB417" s="400"/>
      <c r="CC417" s="400"/>
      <c r="CD417" s="400"/>
      <c r="CE417" s="400"/>
      <c r="CF417" s="400"/>
      <c r="CG417" s="400"/>
      <c r="CH417" s="400"/>
      <c r="CI417" s="400"/>
      <c r="CJ417" s="400"/>
      <c r="CK417" s="400"/>
      <c r="CL417" s="400"/>
      <c r="CM417" s="400"/>
      <c r="CN417" s="400"/>
      <c r="CO417" s="400"/>
      <c r="CP417" s="400"/>
      <c r="CQ417" s="400"/>
      <c r="CR417" s="400"/>
      <c r="CS417" s="400"/>
      <c r="CT417" s="400"/>
      <c r="CU417" s="400"/>
      <c r="CV417" s="400"/>
      <c r="CW417" s="400"/>
      <c r="CX417" s="400"/>
      <c r="CY417" s="400"/>
    </row>
    <row r="418" spans="1:103">
      <c r="A418" s="348"/>
      <c r="B418" s="360" t="s">
        <v>1150</v>
      </c>
      <c r="C418" s="348"/>
      <c r="D418" s="348"/>
      <c r="E418" s="348"/>
      <c r="F418" s="348"/>
      <c r="G418" s="361" t="str">
        <f t="shared" si="1098"/>
        <v/>
      </c>
      <c r="H418" s="361" t="str">
        <f t="shared" si="1099"/>
        <v/>
      </c>
      <c r="I418" s="397"/>
      <c r="J418" s="348"/>
      <c r="K418" s="348"/>
      <c r="L418" s="348"/>
      <c r="M418" s="348"/>
      <c r="N418" s="400"/>
      <c r="O418" s="400"/>
      <c r="P418" s="400"/>
      <c r="Q418" s="400"/>
      <c r="R418" s="400"/>
      <c r="S418" s="400"/>
      <c r="T418" s="400"/>
      <c r="U418" s="400"/>
      <c r="V418" s="400"/>
      <c r="W418" s="400"/>
      <c r="X418" s="400"/>
      <c r="Y418" s="400"/>
      <c r="Z418" s="400"/>
      <c r="AA418" s="400"/>
      <c r="AB418" s="400"/>
      <c r="AC418" s="400"/>
      <c r="AD418" s="400"/>
      <c r="AE418" s="400"/>
      <c r="AF418" s="400"/>
      <c r="AG418" s="400"/>
      <c r="AH418" s="400"/>
      <c r="AI418" s="400"/>
      <c r="AJ418" s="400"/>
      <c r="AK418" s="400"/>
      <c r="AL418" s="400"/>
      <c r="AM418" s="400"/>
      <c r="AN418" s="400"/>
      <c r="AO418" s="400"/>
      <c r="AP418" s="400"/>
      <c r="AQ418" s="400"/>
      <c r="AR418" s="400"/>
      <c r="AS418" s="400"/>
      <c r="AT418" s="400"/>
      <c r="AU418" s="400"/>
      <c r="AV418" s="400"/>
      <c r="AW418" s="400"/>
      <c r="AX418" s="400"/>
      <c r="AY418" s="400"/>
      <c r="AZ418" s="400"/>
      <c r="BA418" s="400"/>
      <c r="BB418" s="400"/>
      <c r="BC418" s="400"/>
      <c r="BD418" s="400"/>
      <c r="BE418" s="400"/>
      <c r="BF418" s="400"/>
      <c r="BG418" s="400"/>
      <c r="BH418" s="400"/>
      <c r="BI418" s="400"/>
      <c r="BJ418" s="400"/>
      <c r="BK418" s="400"/>
      <c r="BL418" s="400"/>
      <c r="BM418" s="400"/>
      <c r="BN418" s="400"/>
      <c r="BO418" s="400"/>
      <c r="BP418" s="400"/>
      <c r="BQ418" s="400"/>
      <c r="BR418" s="400"/>
      <c r="BS418" s="400"/>
      <c r="BT418" s="400"/>
      <c r="BU418" s="400"/>
      <c r="BV418" s="400"/>
      <c r="BW418" s="400"/>
      <c r="BX418" s="400"/>
      <c r="BY418" s="400"/>
      <c r="BZ418" s="400"/>
      <c r="CA418" s="400"/>
      <c r="CB418" s="400"/>
      <c r="CC418" s="400"/>
      <c r="CD418" s="400"/>
      <c r="CE418" s="400"/>
      <c r="CF418" s="400"/>
      <c r="CG418" s="400"/>
      <c r="CH418" s="400"/>
      <c r="CI418" s="400"/>
      <c r="CJ418" s="400"/>
      <c r="CK418" s="400"/>
      <c r="CL418" s="400"/>
      <c r="CM418" s="400"/>
      <c r="CN418" s="400"/>
      <c r="CO418" s="400"/>
      <c r="CP418" s="400"/>
      <c r="CQ418" s="400"/>
      <c r="CR418" s="400"/>
      <c r="CS418" s="400"/>
      <c r="CT418" s="400"/>
      <c r="CU418" s="400"/>
      <c r="CV418" s="400"/>
      <c r="CW418" s="400"/>
      <c r="CX418" s="400"/>
      <c r="CY418" s="400"/>
    </row>
    <row r="419" spans="1:103">
      <c r="A419" s="348"/>
      <c r="B419" s="360" t="s">
        <v>1151</v>
      </c>
      <c r="C419" s="348"/>
      <c r="D419" s="348"/>
      <c r="E419" s="348"/>
      <c r="F419" s="348"/>
      <c r="G419" s="361" t="str">
        <f t="shared" si="1098"/>
        <v/>
      </c>
      <c r="H419" s="361" t="str">
        <f t="shared" si="1099"/>
        <v/>
      </c>
      <c r="I419" s="397"/>
      <c r="J419" s="348"/>
      <c r="K419" s="348"/>
      <c r="L419" s="348"/>
      <c r="M419" s="348"/>
      <c r="N419" s="400"/>
      <c r="O419" s="400"/>
      <c r="P419" s="400"/>
      <c r="Q419" s="400"/>
      <c r="R419" s="400"/>
      <c r="S419" s="400"/>
      <c r="T419" s="400"/>
      <c r="U419" s="400"/>
      <c r="V419" s="400"/>
      <c r="W419" s="400"/>
      <c r="X419" s="400"/>
      <c r="Y419" s="400"/>
      <c r="Z419" s="400"/>
      <c r="AA419" s="400"/>
      <c r="AB419" s="400"/>
      <c r="AC419" s="400"/>
      <c r="AD419" s="400"/>
      <c r="AE419" s="400"/>
      <c r="AF419" s="400"/>
      <c r="AG419" s="400"/>
      <c r="AH419" s="400"/>
      <c r="AI419" s="400"/>
      <c r="AJ419" s="400"/>
      <c r="AK419" s="400"/>
      <c r="AL419" s="400"/>
      <c r="AM419" s="400"/>
      <c r="AN419" s="400"/>
      <c r="AO419" s="400"/>
      <c r="AP419" s="400"/>
      <c r="AQ419" s="400"/>
      <c r="AR419" s="400"/>
      <c r="AS419" s="400"/>
      <c r="AT419" s="400"/>
      <c r="AU419" s="400"/>
      <c r="AV419" s="400"/>
      <c r="AW419" s="400"/>
      <c r="AX419" s="400"/>
      <c r="AY419" s="400"/>
      <c r="AZ419" s="400"/>
      <c r="BA419" s="400"/>
      <c r="BB419" s="400"/>
      <c r="BC419" s="400"/>
      <c r="BD419" s="400"/>
      <c r="BE419" s="400"/>
      <c r="BF419" s="400"/>
      <c r="BG419" s="400"/>
      <c r="BH419" s="400"/>
      <c r="BI419" s="400"/>
      <c r="BJ419" s="400"/>
      <c r="BK419" s="400"/>
      <c r="BL419" s="400"/>
      <c r="BM419" s="400"/>
      <c r="BN419" s="400"/>
      <c r="BO419" s="400"/>
      <c r="BP419" s="400"/>
      <c r="BQ419" s="400"/>
      <c r="BR419" s="400"/>
      <c r="BS419" s="400"/>
      <c r="BT419" s="400"/>
      <c r="BU419" s="400"/>
      <c r="BV419" s="400"/>
      <c r="BW419" s="400"/>
      <c r="BX419" s="400"/>
      <c r="BY419" s="400"/>
      <c r="BZ419" s="400"/>
      <c r="CA419" s="400"/>
      <c r="CB419" s="400"/>
      <c r="CC419" s="400"/>
      <c r="CD419" s="400"/>
      <c r="CE419" s="400"/>
      <c r="CF419" s="400"/>
      <c r="CG419" s="400"/>
      <c r="CH419" s="400"/>
      <c r="CI419" s="400"/>
      <c r="CJ419" s="400"/>
      <c r="CK419" s="400"/>
      <c r="CL419" s="400"/>
      <c r="CM419" s="400"/>
      <c r="CN419" s="400"/>
      <c r="CO419" s="400"/>
      <c r="CP419" s="400"/>
      <c r="CQ419" s="400"/>
      <c r="CR419" s="400"/>
      <c r="CS419" s="400"/>
      <c r="CT419" s="400"/>
      <c r="CU419" s="400"/>
      <c r="CV419" s="400"/>
      <c r="CW419" s="400"/>
      <c r="CX419" s="400"/>
      <c r="CY419" s="400"/>
    </row>
    <row r="420" spans="1:103">
      <c r="A420" s="348"/>
      <c r="B420" s="360" t="s">
        <v>1152</v>
      </c>
      <c r="C420" s="348"/>
      <c r="D420" s="348"/>
      <c r="E420" s="348"/>
      <c r="F420" s="348"/>
      <c r="G420" s="361" t="str">
        <f t="shared" si="1098"/>
        <v/>
      </c>
      <c r="H420" s="361" t="str">
        <f t="shared" si="1099"/>
        <v/>
      </c>
      <c r="I420" s="397"/>
      <c r="J420" s="348"/>
      <c r="K420" s="348"/>
      <c r="L420" s="348"/>
      <c r="M420" s="348"/>
      <c r="N420" s="400"/>
      <c r="O420" s="400"/>
      <c r="P420" s="400"/>
      <c r="Q420" s="400"/>
      <c r="R420" s="400"/>
      <c r="S420" s="400"/>
      <c r="T420" s="400"/>
      <c r="U420" s="400"/>
      <c r="V420" s="400"/>
      <c r="W420" s="400"/>
      <c r="X420" s="400"/>
      <c r="Y420" s="400"/>
      <c r="Z420" s="400"/>
      <c r="AA420" s="400"/>
      <c r="AB420" s="400"/>
      <c r="AC420" s="400"/>
      <c r="AD420" s="400"/>
      <c r="AE420" s="400"/>
      <c r="AF420" s="400"/>
      <c r="AG420" s="400"/>
      <c r="AH420" s="400"/>
      <c r="AI420" s="400"/>
      <c r="AJ420" s="400"/>
      <c r="AK420" s="400"/>
      <c r="AL420" s="400"/>
      <c r="AM420" s="400"/>
      <c r="AN420" s="400"/>
      <c r="AO420" s="400"/>
      <c r="AP420" s="400"/>
      <c r="AQ420" s="400"/>
      <c r="AR420" s="400"/>
      <c r="AS420" s="400"/>
      <c r="AT420" s="400"/>
      <c r="AU420" s="400"/>
      <c r="AV420" s="400"/>
      <c r="AW420" s="400"/>
      <c r="AX420" s="400"/>
      <c r="AY420" s="400"/>
      <c r="AZ420" s="400"/>
      <c r="BA420" s="400"/>
      <c r="BB420" s="400"/>
      <c r="BC420" s="400"/>
      <c r="BD420" s="400"/>
      <c r="BE420" s="400"/>
      <c r="BF420" s="400"/>
      <c r="BG420" s="400"/>
      <c r="BH420" s="400"/>
      <c r="BI420" s="400"/>
      <c r="BJ420" s="400"/>
      <c r="BK420" s="400"/>
      <c r="BL420" s="400"/>
      <c r="BM420" s="400"/>
      <c r="BN420" s="400"/>
      <c r="BO420" s="400"/>
      <c r="BP420" s="400"/>
      <c r="BQ420" s="400"/>
      <c r="BR420" s="400"/>
      <c r="BS420" s="400"/>
      <c r="BT420" s="400"/>
      <c r="BU420" s="400"/>
      <c r="BV420" s="400"/>
      <c r="BW420" s="400"/>
      <c r="BX420" s="400"/>
      <c r="BY420" s="400"/>
      <c r="BZ420" s="400"/>
      <c r="CA420" s="400"/>
      <c r="CB420" s="400"/>
      <c r="CC420" s="400"/>
      <c r="CD420" s="400"/>
      <c r="CE420" s="400"/>
      <c r="CF420" s="400"/>
      <c r="CG420" s="400"/>
      <c r="CH420" s="400"/>
      <c r="CI420" s="400"/>
      <c r="CJ420" s="400"/>
      <c r="CK420" s="400"/>
      <c r="CL420" s="400"/>
      <c r="CM420" s="400"/>
      <c r="CN420" s="400"/>
      <c r="CO420" s="400"/>
      <c r="CP420" s="400"/>
      <c r="CQ420" s="400"/>
      <c r="CR420" s="400"/>
      <c r="CS420" s="400"/>
      <c r="CT420" s="400"/>
      <c r="CU420" s="400"/>
      <c r="CV420" s="400"/>
      <c r="CW420" s="400"/>
      <c r="CX420" s="400"/>
      <c r="CY420" s="400"/>
    </row>
    <row r="421" spans="1:103">
      <c r="A421" s="348"/>
      <c r="B421" s="360" t="s">
        <v>1153</v>
      </c>
      <c r="C421" s="348"/>
      <c r="D421" s="348"/>
      <c r="E421" s="348"/>
      <c r="F421" s="348"/>
      <c r="G421" s="361" t="str">
        <f t="shared" si="1098"/>
        <v/>
      </c>
      <c r="H421" s="361" t="str">
        <f t="shared" si="1099"/>
        <v/>
      </c>
      <c r="I421" s="397"/>
      <c r="J421" s="348"/>
      <c r="K421" s="348"/>
      <c r="L421" s="348"/>
      <c r="M421" s="348"/>
      <c r="N421" s="400"/>
      <c r="O421" s="400"/>
      <c r="P421" s="400"/>
      <c r="Q421" s="400"/>
      <c r="R421" s="400"/>
      <c r="S421" s="400"/>
      <c r="T421" s="400"/>
      <c r="U421" s="400"/>
      <c r="V421" s="400"/>
      <c r="W421" s="400"/>
      <c r="X421" s="400"/>
      <c r="Y421" s="400"/>
      <c r="Z421" s="400"/>
      <c r="AA421" s="400"/>
      <c r="AB421" s="400"/>
      <c r="AC421" s="400"/>
      <c r="AD421" s="400"/>
      <c r="AE421" s="400"/>
      <c r="AF421" s="400"/>
      <c r="AG421" s="400"/>
      <c r="AH421" s="400"/>
      <c r="AI421" s="400"/>
      <c r="AJ421" s="400"/>
      <c r="AK421" s="400"/>
      <c r="AL421" s="400"/>
      <c r="AM421" s="400"/>
      <c r="AN421" s="400"/>
      <c r="AO421" s="400"/>
      <c r="AP421" s="400"/>
      <c r="AQ421" s="400"/>
      <c r="AR421" s="400"/>
      <c r="AS421" s="400"/>
      <c r="AT421" s="400"/>
      <c r="AU421" s="400"/>
      <c r="AV421" s="400"/>
      <c r="AW421" s="400"/>
      <c r="AX421" s="400"/>
      <c r="AY421" s="400"/>
      <c r="AZ421" s="400"/>
      <c r="BA421" s="400"/>
      <c r="BB421" s="400"/>
      <c r="BC421" s="400"/>
      <c r="BD421" s="400"/>
      <c r="BE421" s="400"/>
      <c r="BF421" s="400"/>
      <c r="BG421" s="400"/>
      <c r="BH421" s="400"/>
      <c r="BI421" s="400"/>
      <c r="BJ421" s="400"/>
      <c r="BK421" s="400"/>
      <c r="BL421" s="400"/>
      <c r="BM421" s="400"/>
      <c r="BN421" s="400"/>
      <c r="BO421" s="400"/>
      <c r="BP421" s="400"/>
      <c r="BQ421" s="400"/>
      <c r="BR421" s="400"/>
      <c r="BS421" s="400"/>
      <c r="BT421" s="400"/>
      <c r="BU421" s="400"/>
      <c r="BV421" s="400"/>
      <c r="BW421" s="400"/>
      <c r="BX421" s="400"/>
      <c r="BY421" s="400"/>
      <c r="BZ421" s="400"/>
      <c r="CA421" s="400"/>
      <c r="CB421" s="400"/>
      <c r="CC421" s="400"/>
      <c r="CD421" s="400"/>
      <c r="CE421" s="400"/>
      <c r="CF421" s="400"/>
      <c r="CG421" s="400"/>
      <c r="CH421" s="400"/>
      <c r="CI421" s="400"/>
      <c r="CJ421" s="400"/>
      <c r="CK421" s="400"/>
      <c r="CL421" s="400"/>
      <c r="CM421" s="400"/>
      <c r="CN421" s="400"/>
      <c r="CO421" s="400"/>
      <c r="CP421" s="400"/>
      <c r="CQ421" s="400"/>
      <c r="CR421" s="400"/>
      <c r="CS421" s="400"/>
      <c r="CT421" s="400"/>
      <c r="CU421" s="400"/>
      <c r="CV421" s="400"/>
      <c r="CW421" s="400"/>
      <c r="CX421" s="400"/>
      <c r="CY421" s="400"/>
    </row>
    <row r="422" spans="1:103">
      <c r="A422" s="348"/>
      <c r="B422" s="360" t="s">
        <v>1154</v>
      </c>
      <c r="C422" s="348"/>
      <c r="D422" s="348"/>
      <c r="E422" s="348"/>
      <c r="F422" s="348"/>
      <c r="G422" s="361" t="str">
        <f t="shared" si="1098"/>
        <v/>
      </c>
      <c r="H422" s="361" t="str">
        <f t="shared" si="1099"/>
        <v/>
      </c>
      <c r="I422" s="397"/>
      <c r="J422" s="348"/>
      <c r="K422" s="348"/>
      <c r="L422" s="348"/>
      <c r="M422" s="348"/>
      <c r="N422" s="400"/>
      <c r="O422" s="400"/>
      <c r="P422" s="400"/>
      <c r="Q422" s="400"/>
      <c r="R422" s="400"/>
      <c r="S422" s="400"/>
      <c r="T422" s="400"/>
      <c r="U422" s="400"/>
      <c r="V422" s="400"/>
      <c r="W422" s="400"/>
      <c r="X422" s="400"/>
      <c r="Y422" s="400"/>
      <c r="Z422" s="400"/>
      <c r="AA422" s="400"/>
      <c r="AB422" s="400"/>
      <c r="AC422" s="400"/>
      <c r="AD422" s="400"/>
      <c r="AE422" s="400"/>
      <c r="AF422" s="400"/>
      <c r="AG422" s="400"/>
      <c r="AH422" s="400"/>
      <c r="AI422" s="400"/>
      <c r="AJ422" s="400"/>
      <c r="AK422" s="400"/>
      <c r="AL422" s="400"/>
      <c r="AM422" s="400"/>
      <c r="AN422" s="400"/>
      <c r="AO422" s="400"/>
      <c r="AP422" s="400"/>
      <c r="AQ422" s="400"/>
      <c r="AR422" s="400"/>
      <c r="AS422" s="400"/>
      <c r="AT422" s="400"/>
      <c r="AU422" s="400"/>
      <c r="AV422" s="400"/>
      <c r="AW422" s="400"/>
      <c r="AX422" s="400"/>
      <c r="AY422" s="400"/>
      <c r="AZ422" s="400"/>
      <c r="BA422" s="400"/>
      <c r="BB422" s="400"/>
      <c r="BC422" s="400"/>
      <c r="BD422" s="400"/>
      <c r="BE422" s="400"/>
      <c r="BF422" s="400"/>
      <c r="BG422" s="400"/>
      <c r="BH422" s="400"/>
      <c r="BI422" s="400"/>
      <c r="BJ422" s="400"/>
      <c r="BK422" s="400"/>
      <c r="BL422" s="400"/>
      <c r="BM422" s="400"/>
      <c r="BN422" s="400"/>
      <c r="BO422" s="400"/>
      <c r="BP422" s="400"/>
      <c r="BQ422" s="400"/>
      <c r="BR422" s="400"/>
      <c r="BS422" s="400"/>
      <c r="BT422" s="400"/>
      <c r="BU422" s="400"/>
      <c r="BV422" s="400"/>
      <c r="BW422" s="400"/>
      <c r="BX422" s="400"/>
      <c r="BY422" s="400"/>
      <c r="BZ422" s="400"/>
      <c r="CA422" s="400"/>
      <c r="CB422" s="400"/>
      <c r="CC422" s="400"/>
      <c r="CD422" s="400"/>
      <c r="CE422" s="400"/>
      <c r="CF422" s="400"/>
      <c r="CG422" s="400"/>
      <c r="CH422" s="400"/>
      <c r="CI422" s="400"/>
      <c r="CJ422" s="400"/>
      <c r="CK422" s="400"/>
      <c r="CL422" s="400"/>
      <c r="CM422" s="400"/>
      <c r="CN422" s="400"/>
      <c r="CO422" s="400"/>
      <c r="CP422" s="400"/>
      <c r="CQ422" s="400"/>
      <c r="CR422" s="400"/>
      <c r="CS422" s="400"/>
      <c r="CT422" s="400"/>
      <c r="CU422" s="400"/>
      <c r="CV422" s="400"/>
      <c r="CW422" s="400"/>
      <c r="CX422" s="400"/>
      <c r="CY422" s="400"/>
    </row>
    <row r="423" spans="1:103">
      <c r="A423" s="348"/>
      <c r="B423" s="360" t="s">
        <v>1155</v>
      </c>
      <c r="C423" s="348"/>
      <c r="D423" s="348"/>
      <c r="E423" s="348"/>
      <c r="F423" s="348"/>
      <c r="G423" s="361" t="str">
        <f t="shared" si="1098"/>
        <v/>
      </c>
      <c r="H423" s="361" t="str">
        <f t="shared" si="1099"/>
        <v/>
      </c>
      <c r="I423" s="397"/>
      <c r="J423" s="348"/>
      <c r="K423" s="348"/>
      <c r="L423" s="348"/>
      <c r="M423" s="348"/>
      <c r="N423" s="400"/>
      <c r="O423" s="400"/>
      <c r="P423" s="400"/>
      <c r="Q423" s="400"/>
      <c r="R423" s="400"/>
      <c r="S423" s="400"/>
      <c r="T423" s="400"/>
      <c r="U423" s="400"/>
      <c r="V423" s="400"/>
      <c r="W423" s="400"/>
      <c r="X423" s="400"/>
      <c r="Y423" s="400"/>
      <c r="Z423" s="400"/>
      <c r="AA423" s="400"/>
      <c r="AB423" s="400"/>
      <c r="AC423" s="400"/>
      <c r="AD423" s="400"/>
      <c r="AE423" s="400"/>
      <c r="AF423" s="400"/>
      <c r="AG423" s="400"/>
      <c r="AH423" s="400"/>
      <c r="AI423" s="400"/>
      <c r="AJ423" s="400"/>
      <c r="AK423" s="400"/>
      <c r="AL423" s="400"/>
      <c r="AM423" s="400"/>
      <c r="AN423" s="400"/>
      <c r="AO423" s="400"/>
      <c r="AP423" s="400"/>
      <c r="AQ423" s="400"/>
      <c r="AR423" s="400"/>
      <c r="AS423" s="400"/>
      <c r="AT423" s="400"/>
      <c r="AU423" s="400"/>
      <c r="AV423" s="400"/>
      <c r="AW423" s="400"/>
      <c r="AX423" s="400"/>
      <c r="AY423" s="400"/>
      <c r="AZ423" s="400"/>
      <c r="BA423" s="400"/>
      <c r="BB423" s="400"/>
      <c r="BC423" s="400"/>
      <c r="BD423" s="400"/>
      <c r="BE423" s="400"/>
      <c r="BF423" s="400"/>
      <c r="BG423" s="400"/>
      <c r="BH423" s="400"/>
      <c r="BI423" s="400"/>
      <c r="BJ423" s="400"/>
      <c r="BK423" s="400"/>
      <c r="BL423" s="400"/>
      <c r="BM423" s="400"/>
      <c r="BN423" s="400"/>
      <c r="BO423" s="400"/>
      <c r="BP423" s="400"/>
      <c r="BQ423" s="400"/>
      <c r="BR423" s="400"/>
      <c r="BS423" s="400"/>
      <c r="BT423" s="400"/>
      <c r="BU423" s="400"/>
      <c r="BV423" s="400"/>
      <c r="BW423" s="400"/>
      <c r="BX423" s="400"/>
      <c r="BY423" s="400"/>
      <c r="BZ423" s="400"/>
      <c r="CA423" s="400"/>
      <c r="CB423" s="400"/>
      <c r="CC423" s="400"/>
      <c r="CD423" s="400"/>
      <c r="CE423" s="400"/>
      <c r="CF423" s="400"/>
      <c r="CG423" s="400"/>
      <c r="CH423" s="400"/>
      <c r="CI423" s="400"/>
      <c r="CJ423" s="400"/>
      <c r="CK423" s="400"/>
      <c r="CL423" s="400"/>
      <c r="CM423" s="400"/>
      <c r="CN423" s="400"/>
      <c r="CO423" s="400"/>
      <c r="CP423" s="400"/>
      <c r="CQ423" s="400"/>
      <c r="CR423" s="400"/>
      <c r="CS423" s="400"/>
      <c r="CT423" s="400"/>
      <c r="CU423" s="400"/>
      <c r="CV423" s="400"/>
      <c r="CW423" s="400"/>
      <c r="CX423" s="400"/>
      <c r="CY423" s="400"/>
    </row>
    <row r="424" spans="1:103">
      <c r="A424" s="348"/>
      <c r="B424" s="360" t="s">
        <v>1156</v>
      </c>
      <c r="C424" s="348"/>
      <c r="D424" s="348"/>
      <c r="E424" s="348"/>
      <c r="F424" s="348"/>
      <c r="G424" s="361" t="str">
        <f t="shared" si="1098"/>
        <v/>
      </c>
      <c r="H424" s="361" t="str">
        <f t="shared" si="1099"/>
        <v/>
      </c>
      <c r="I424" s="397"/>
      <c r="J424" s="348"/>
      <c r="K424" s="348"/>
      <c r="L424" s="348"/>
      <c r="M424" s="348"/>
      <c r="N424" s="400"/>
      <c r="O424" s="400"/>
      <c r="P424" s="400"/>
      <c r="Q424" s="400"/>
      <c r="R424" s="400"/>
      <c r="S424" s="400"/>
      <c r="T424" s="400"/>
      <c r="U424" s="400"/>
      <c r="V424" s="400"/>
      <c r="W424" s="400"/>
      <c r="X424" s="400"/>
      <c r="Y424" s="400"/>
      <c r="Z424" s="400"/>
      <c r="AA424" s="400"/>
      <c r="AB424" s="400"/>
      <c r="AC424" s="400"/>
      <c r="AD424" s="400"/>
      <c r="AE424" s="400"/>
      <c r="AF424" s="400"/>
      <c r="AG424" s="400"/>
      <c r="AH424" s="400"/>
      <c r="AI424" s="400"/>
      <c r="AJ424" s="400"/>
      <c r="AK424" s="400"/>
      <c r="AL424" s="400"/>
      <c r="AM424" s="400"/>
      <c r="AN424" s="400"/>
      <c r="AO424" s="400"/>
      <c r="AP424" s="400"/>
      <c r="AQ424" s="400"/>
      <c r="AR424" s="400"/>
      <c r="AS424" s="400"/>
      <c r="AT424" s="400"/>
      <c r="AU424" s="400"/>
      <c r="AV424" s="400"/>
      <c r="AW424" s="400"/>
      <c r="AX424" s="400"/>
      <c r="AY424" s="400"/>
      <c r="AZ424" s="400"/>
      <c r="BA424" s="400"/>
      <c r="BB424" s="400"/>
      <c r="BC424" s="400"/>
      <c r="BD424" s="400"/>
      <c r="BE424" s="400"/>
      <c r="BF424" s="400"/>
      <c r="BG424" s="400"/>
      <c r="BH424" s="400"/>
      <c r="BI424" s="400"/>
      <c r="BJ424" s="400"/>
      <c r="BK424" s="400"/>
      <c r="BL424" s="400"/>
      <c r="BM424" s="400"/>
      <c r="BN424" s="400"/>
      <c r="BO424" s="400"/>
      <c r="BP424" s="400"/>
      <c r="BQ424" s="400"/>
      <c r="BR424" s="400"/>
      <c r="BS424" s="400"/>
      <c r="BT424" s="400"/>
      <c r="BU424" s="400"/>
      <c r="BV424" s="400"/>
      <c r="BW424" s="400"/>
      <c r="BX424" s="400"/>
      <c r="BY424" s="400"/>
      <c r="BZ424" s="400"/>
      <c r="CA424" s="400"/>
      <c r="CB424" s="400"/>
      <c r="CC424" s="400"/>
      <c r="CD424" s="400"/>
      <c r="CE424" s="400"/>
      <c r="CF424" s="400"/>
      <c r="CG424" s="400"/>
      <c r="CH424" s="400"/>
      <c r="CI424" s="400"/>
      <c r="CJ424" s="400"/>
      <c r="CK424" s="400"/>
      <c r="CL424" s="400"/>
      <c r="CM424" s="400"/>
      <c r="CN424" s="400"/>
      <c r="CO424" s="400"/>
      <c r="CP424" s="400"/>
      <c r="CQ424" s="400"/>
      <c r="CR424" s="400"/>
      <c r="CS424" s="400"/>
      <c r="CT424" s="400"/>
      <c r="CU424" s="400"/>
      <c r="CV424" s="400"/>
      <c r="CW424" s="400"/>
      <c r="CX424" s="400"/>
      <c r="CY424" s="400"/>
    </row>
    <row r="425" spans="1:103">
      <c r="A425" s="348"/>
      <c r="B425" s="360" t="s">
        <v>1157</v>
      </c>
      <c r="C425" s="348"/>
      <c r="D425" s="348"/>
      <c r="E425" s="348"/>
      <c r="F425" s="348"/>
      <c r="G425" s="361" t="str">
        <f t="shared" si="1098"/>
        <v/>
      </c>
      <c r="H425" s="361" t="str">
        <f t="shared" si="1099"/>
        <v/>
      </c>
      <c r="I425" s="397"/>
      <c r="J425" s="348"/>
      <c r="K425" s="348"/>
      <c r="L425" s="348"/>
      <c r="M425" s="348"/>
      <c r="N425" s="400"/>
      <c r="O425" s="400"/>
      <c r="P425" s="400"/>
      <c r="Q425" s="400"/>
      <c r="R425" s="400"/>
      <c r="S425" s="400"/>
      <c r="T425" s="400"/>
      <c r="U425" s="400"/>
      <c r="V425" s="400"/>
      <c r="W425" s="400"/>
      <c r="X425" s="400"/>
      <c r="Y425" s="400"/>
      <c r="Z425" s="400"/>
      <c r="AA425" s="400"/>
      <c r="AB425" s="400"/>
      <c r="AC425" s="400"/>
      <c r="AD425" s="400"/>
      <c r="AE425" s="400"/>
      <c r="AF425" s="400"/>
      <c r="AG425" s="400"/>
      <c r="AH425" s="400"/>
      <c r="AI425" s="400"/>
      <c r="AJ425" s="400"/>
      <c r="AK425" s="400"/>
      <c r="AL425" s="400"/>
      <c r="AM425" s="400"/>
      <c r="AN425" s="400"/>
      <c r="AO425" s="400"/>
      <c r="AP425" s="400"/>
      <c r="AQ425" s="400"/>
      <c r="AR425" s="400"/>
      <c r="AS425" s="400"/>
      <c r="AT425" s="400"/>
      <c r="AU425" s="400"/>
      <c r="AV425" s="400"/>
      <c r="AW425" s="400"/>
      <c r="AX425" s="400"/>
      <c r="AY425" s="400"/>
      <c r="AZ425" s="400"/>
      <c r="BA425" s="400"/>
      <c r="BB425" s="400"/>
      <c r="BC425" s="400"/>
      <c r="BD425" s="400"/>
      <c r="BE425" s="400"/>
      <c r="BF425" s="400"/>
      <c r="BG425" s="400"/>
      <c r="BH425" s="400"/>
      <c r="BI425" s="400"/>
      <c r="BJ425" s="400"/>
      <c r="BK425" s="400"/>
      <c r="BL425" s="400"/>
      <c r="BM425" s="400"/>
      <c r="BN425" s="400"/>
      <c r="BO425" s="400"/>
      <c r="BP425" s="400"/>
      <c r="BQ425" s="400"/>
      <c r="BR425" s="400"/>
      <c r="BS425" s="400"/>
      <c r="BT425" s="400"/>
      <c r="BU425" s="400"/>
      <c r="BV425" s="400"/>
      <c r="BW425" s="400"/>
      <c r="BX425" s="400"/>
      <c r="BY425" s="400"/>
      <c r="BZ425" s="400"/>
      <c r="CA425" s="400"/>
      <c r="CB425" s="400"/>
      <c r="CC425" s="400"/>
      <c r="CD425" s="400"/>
      <c r="CE425" s="400"/>
      <c r="CF425" s="400"/>
      <c r="CG425" s="400"/>
      <c r="CH425" s="400"/>
      <c r="CI425" s="400"/>
      <c r="CJ425" s="400"/>
      <c r="CK425" s="400"/>
      <c r="CL425" s="400"/>
      <c r="CM425" s="400"/>
      <c r="CN425" s="400"/>
      <c r="CO425" s="400"/>
      <c r="CP425" s="400"/>
      <c r="CQ425" s="400"/>
      <c r="CR425" s="400"/>
      <c r="CS425" s="400"/>
      <c r="CT425" s="400"/>
      <c r="CU425" s="400"/>
      <c r="CV425" s="400"/>
      <c r="CW425" s="400"/>
      <c r="CX425" s="400"/>
      <c r="CY425" s="400"/>
    </row>
    <row r="426" spans="1:103">
      <c r="A426" s="348"/>
      <c r="B426" s="360" t="s">
        <v>1158</v>
      </c>
      <c r="C426" s="348"/>
      <c r="D426" s="348"/>
      <c r="E426" s="348"/>
      <c r="F426" s="348"/>
      <c r="G426" s="361" t="str">
        <f t="shared" si="1098"/>
        <v/>
      </c>
      <c r="H426" s="361" t="str">
        <f t="shared" si="1099"/>
        <v/>
      </c>
      <c r="I426" s="397"/>
      <c r="J426" s="348"/>
      <c r="K426" s="348"/>
      <c r="L426" s="348"/>
      <c r="M426" s="348"/>
      <c r="N426" s="400"/>
      <c r="O426" s="400"/>
      <c r="P426" s="400"/>
      <c r="Q426" s="400"/>
      <c r="R426" s="400"/>
      <c r="S426" s="400"/>
      <c r="T426" s="400"/>
      <c r="U426" s="400"/>
      <c r="V426" s="400"/>
      <c r="W426" s="400"/>
      <c r="X426" s="400"/>
      <c r="Y426" s="400"/>
      <c r="Z426" s="400"/>
      <c r="AA426" s="400"/>
      <c r="AB426" s="400"/>
      <c r="AC426" s="400"/>
      <c r="AD426" s="400"/>
      <c r="AE426" s="400"/>
      <c r="AF426" s="400"/>
      <c r="AG426" s="400"/>
      <c r="AH426" s="400"/>
      <c r="AI426" s="400"/>
      <c r="AJ426" s="400"/>
      <c r="AK426" s="400"/>
      <c r="AL426" s="400"/>
      <c r="AM426" s="400"/>
      <c r="AN426" s="400"/>
      <c r="AO426" s="400"/>
      <c r="AP426" s="400"/>
      <c r="AQ426" s="400"/>
      <c r="AR426" s="400"/>
      <c r="AS426" s="400"/>
      <c r="AT426" s="400"/>
      <c r="AU426" s="400"/>
      <c r="AV426" s="400"/>
      <c r="AW426" s="400"/>
      <c r="AX426" s="400"/>
      <c r="AY426" s="400"/>
      <c r="AZ426" s="400"/>
      <c r="BA426" s="400"/>
      <c r="BB426" s="400"/>
      <c r="BC426" s="400"/>
      <c r="BD426" s="400"/>
      <c r="BE426" s="400"/>
      <c r="BF426" s="400"/>
      <c r="BG426" s="400"/>
      <c r="BH426" s="400"/>
      <c r="BI426" s="400"/>
      <c r="BJ426" s="400"/>
      <c r="BK426" s="400"/>
      <c r="BL426" s="400"/>
      <c r="BM426" s="400"/>
      <c r="BN426" s="400"/>
      <c r="BO426" s="400"/>
      <c r="BP426" s="400"/>
      <c r="BQ426" s="400"/>
      <c r="BR426" s="400"/>
      <c r="BS426" s="400"/>
      <c r="BT426" s="400"/>
      <c r="BU426" s="400"/>
      <c r="BV426" s="400"/>
      <c r="BW426" s="400"/>
      <c r="BX426" s="400"/>
      <c r="BY426" s="400"/>
      <c r="BZ426" s="400"/>
      <c r="CA426" s="400"/>
      <c r="CB426" s="400"/>
      <c r="CC426" s="400"/>
      <c r="CD426" s="400"/>
      <c r="CE426" s="400"/>
      <c r="CF426" s="400"/>
      <c r="CG426" s="400"/>
      <c r="CH426" s="400"/>
      <c r="CI426" s="400"/>
      <c r="CJ426" s="400"/>
      <c r="CK426" s="400"/>
      <c r="CL426" s="400"/>
      <c r="CM426" s="400"/>
      <c r="CN426" s="400"/>
      <c r="CO426" s="400"/>
      <c r="CP426" s="400"/>
      <c r="CQ426" s="400"/>
      <c r="CR426" s="400"/>
      <c r="CS426" s="400"/>
      <c r="CT426" s="400"/>
      <c r="CU426" s="400"/>
      <c r="CV426" s="400"/>
      <c r="CW426" s="400"/>
      <c r="CX426" s="400"/>
      <c r="CY426" s="400"/>
    </row>
    <row r="427" spans="1:103">
      <c r="A427" s="348"/>
      <c r="B427" s="360" t="s">
        <v>1159</v>
      </c>
      <c r="C427" s="348"/>
      <c r="D427" s="348"/>
      <c r="E427" s="348"/>
      <c r="F427" s="348"/>
      <c r="G427" s="361" t="str">
        <f t="shared" si="1098"/>
        <v/>
      </c>
      <c r="H427" s="361" t="str">
        <f t="shared" si="1099"/>
        <v/>
      </c>
      <c r="I427" s="397"/>
      <c r="J427" s="348"/>
      <c r="K427" s="348"/>
      <c r="L427" s="348"/>
      <c r="M427" s="348"/>
      <c r="N427" s="400"/>
      <c r="O427" s="400"/>
      <c r="P427" s="400"/>
      <c r="Q427" s="400"/>
      <c r="R427" s="400"/>
      <c r="S427" s="400"/>
      <c r="T427" s="400"/>
      <c r="U427" s="400"/>
      <c r="V427" s="400"/>
      <c r="W427" s="400"/>
      <c r="X427" s="400"/>
      <c r="Y427" s="400"/>
      <c r="Z427" s="400"/>
      <c r="AA427" s="400"/>
      <c r="AB427" s="400"/>
      <c r="AC427" s="400"/>
      <c r="AD427" s="400"/>
      <c r="AE427" s="400"/>
      <c r="AF427" s="400"/>
      <c r="AG427" s="400"/>
      <c r="AH427" s="400"/>
      <c r="AI427" s="400"/>
      <c r="AJ427" s="400"/>
      <c r="AK427" s="400"/>
      <c r="AL427" s="400"/>
      <c r="AM427" s="400"/>
      <c r="AN427" s="400"/>
      <c r="AO427" s="400"/>
      <c r="AP427" s="400"/>
      <c r="AQ427" s="400"/>
      <c r="AR427" s="400"/>
      <c r="AS427" s="400"/>
      <c r="AT427" s="400"/>
      <c r="AU427" s="400"/>
      <c r="AV427" s="400"/>
      <c r="AW427" s="400"/>
      <c r="AX427" s="400"/>
      <c r="AY427" s="400"/>
      <c r="AZ427" s="400"/>
      <c r="BA427" s="400"/>
      <c r="BB427" s="400"/>
      <c r="BC427" s="400"/>
      <c r="BD427" s="400"/>
      <c r="BE427" s="400"/>
      <c r="BF427" s="400"/>
      <c r="BG427" s="400"/>
      <c r="BH427" s="400"/>
      <c r="BI427" s="400"/>
      <c r="BJ427" s="400"/>
      <c r="BK427" s="400"/>
      <c r="BL427" s="400"/>
      <c r="BM427" s="400"/>
      <c r="BN427" s="400"/>
      <c r="BO427" s="400"/>
      <c r="BP427" s="400"/>
      <c r="BQ427" s="400"/>
      <c r="BR427" s="400"/>
      <c r="BS427" s="400"/>
      <c r="BT427" s="400"/>
      <c r="BU427" s="400"/>
      <c r="BV427" s="400"/>
      <c r="BW427" s="400"/>
      <c r="BX427" s="400"/>
      <c r="BY427" s="400"/>
      <c r="BZ427" s="400"/>
      <c r="CA427" s="400"/>
      <c r="CB427" s="400"/>
      <c r="CC427" s="400"/>
      <c r="CD427" s="400"/>
      <c r="CE427" s="400"/>
      <c r="CF427" s="400"/>
      <c r="CG427" s="400"/>
      <c r="CH427" s="400"/>
      <c r="CI427" s="400"/>
      <c r="CJ427" s="400"/>
      <c r="CK427" s="400"/>
      <c r="CL427" s="400"/>
      <c r="CM427" s="400"/>
      <c r="CN427" s="400"/>
      <c r="CO427" s="400"/>
      <c r="CP427" s="400"/>
      <c r="CQ427" s="400"/>
      <c r="CR427" s="400"/>
      <c r="CS427" s="400"/>
      <c r="CT427" s="400"/>
      <c r="CU427" s="400"/>
      <c r="CV427" s="400"/>
      <c r="CW427" s="400"/>
      <c r="CX427" s="400"/>
      <c r="CY427" s="400"/>
    </row>
    <row r="428" spans="1:103">
      <c r="A428" s="348"/>
      <c r="B428" s="360" t="s">
        <v>1160</v>
      </c>
      <c r="C428" s="348"/>
      <c r="D428" s="348"/>
      <c r="E428" s="348"/>
      <c r="F428" s="348"/>
      <c r="G428" s="361" t="str">
        <f t="shared" si="1098"/>
        <v/>
      </c>
      <c r="H428" s="361" t="str">
        <f t="shared" si="1099"/>
        <v/>
      </c>
      <c r="I428" s="397"/>
      <c r="J428" s="348"/>
      <c r="K428" s="348"/>
      <c r="L428" s="348"/>
      <c r="M428" s="348"/>
      <c r="N428" s="400"/>
      <c r="O428" s="400"/>
      <c r="P428" s="400"/>
      <c r="Q428" s="400"/>
      <c r="R428" s="400"/>
      <c r="S428" s="400"/>
      <c r="T428" s="400"/>
      <c r="U428" s="400"/>
      <c r="V428" s="400"/>
      <c r="W428" s="400"/>
      <c r="X428" s="400"/>
      <c r="Y428" s="400"/>
      <c r="Z428" s="400"/>
      <c r="AA428" s="400"/>
      <c r="AB428" s="400"/>
      <c r="AC428" s="400"/>
      <c r="AD428" s="400"/>
      <c r="AE428" s="400"/>
      <c r="AF428" s="400"/>
      <c r="AG428" s="400"/>
      <c r="AH428" s="400"/>
      <c r="AI428" s="400"/>
      <c r="AJ428" s="400"/>
      <c r="AK428" s="400"/>
      <c r="AL428" s="400"/>
      <c r="AM428" s="400"/>
      <c r="AN428" s="400"/>
      <c r="AO428" s="400"/>
      <c r="AP428" s="400"/>
      <c r="AQ428" s="400"/>
      <c r="AR428" s="400"/>
      <c r="AS428" s="400"/>
      <c r="AT428" s="400"/>
      <c r="AU428" s="400"/>
      <c r="AV428" s="400"/>
      <c r="AW428" s="400"/>
      <c r="AX428" s="400"/>
      <c r="AY428" s="400"/>
      <c r="AZ428" s="400"/>
      <c r="BA428" s="400"/>
      <c r="BB428" s="400"/>
      <c r="BC428" s="400"/>
      <c r="BD428" s="400"/>
      <c r="BE428" s="400"/>
      <c r="BF428" s="400"/>
      <c r="BG428" s="400"/>
      <c r="BH428" s="400"/>
      <c r="BI428" s="400"/>
      <c r="BJ428" s="400"/>
      <c r="BK428" s="400"/>
      <c r="BL428" s="400"/>
      <c r="BM428" s="400"/>
      <c r="BN428" s="400"/>
      <c r="BO428" s="400"/>
      <c r="BP428" s="400"/>
      <c r="BQ428" s="400"/>
      <c r="BR428" s="400"/>
      <c r="BS428" s="400"/>
      <c r="BT428" s="400"/>
      <c r="BU428" s="400"/>
      <c r="BV428" s="400"/>
      <c r="BW428" s="400"/>
      <c r="BX428" s="400"/>
      <c r="BY428" s="400"/>
      <c r="BZ428" s="400"/>
      <c r="CA428" s="400"/>
      <c r="CB428" s="400"/>
      <c r="CC428" s="400"/>
      <c r="CD428" s="400"/>
      <c r="CE428" s="400"/>
      <c r="CF428" s="400"/>
      <c r="CG428" s="400"/>
      <c r="CH428" s="400"/>
      <c r="CI428" s="400"/>
      <c r="CJ428" s="400"/>
      <c r="CK428" s="400"/>
      <c r="CL428" s="400"/>
      <c r="CM428" s="400"/>
      <c r="CN428" s="400"/>
      <c r="CO428" s="400"/>
      <c r="CP428" s="400"/>
      <c r="CQ428" s="400"/>
      <c r="CR428" s="400"/>
      <c r="CS428" s="400"/>
      <c r="CT428" s="400"/>
      <c r="CU428" s="400"/>
      <c r="CV428" s="400"/>
      <c r="CW428" s="400"/>
      <c r="CX428" s="400"/>
      <c r="CY428" s="400"/>
    </row>
    <row r="429" spans="1:103">
      <c r="A429" s="348"/>
      <c r="B429" s="360" t="s">
        <v>1161</v>
      </c>
      <c r="C429" s="348"/>
      <c r="D429" s="348"/>
      <c r="E429" s="348"/>
      <c r="F429" s="348"/>
      <c r="G429" s="361" t="str">
        <f t="shared" si="1098"/>
        <v/>
      </c>
      <c r="H429" s="361" t="str">
        <f t="shared" si="1099"/>
        <v/>
      </c>
      <c r="I429" s="397"/>
      <c r="J429" s="348"/>
      <c r="K429" s="348"/>
      <c r="L429" s="348"/>
      <c r="M429" s="348"/>
      <c r="N429" s="400"/>
      <c r="O429" s="400"/>
      <c r="P429" s="400"/>
      <c r="Q429" s="400"/>
      <c r="R429" s="400"/>
      <c r="S429" s="400"/>
      <c r="T429" s="400"/>
      <c r="U429" s="400"/>
      <c r="V429" s="400"/>
      <c r="W429" s="400"/>
      <c r="X429" s="400"/>
      <c r="Y429" s="400"/>
      <c r="Z429" s="400"/>
      <c r="AA429" s="400"/>
      <c r="AB429" s="400"/>
      <c r="AC429" s="400"/>
      <c r="AD429" s="400"/>
      <c r="AE429" s="400"/>
      <c r="AF429" s="400"/>
      <c r="AG429" s="400"/>
      <c r="AH429" s="400"/>
      <c r="AI429" s="400"/>
      <c r="AJ429" s="400"/>
      <c r="AK429" s="400"/>
      <c r="AL429" s="400"/>
      <c r="AM429" s="400"/>
      <c r="AN429" s="400"/>
      <c r="AO429" s="400"/>
      <c r="AP429" s="400"/>
      <c r="AQ429" s="400"/>
      <c r="AR429" s="400"/>
      <c r="AS429" s="400"/>
      <c r="AT429" s="400"/>
      <c r="AU429" s="400"/>
      <c r="AV429" s="400"/>
      <c r="AW429" s="400"/>
      <c r="AX429" s="400"/>
      <c r="AY429" s="400"/>
      <c r="AZ429" s="400"/>
      <c r="BA429" s="400"/>
      <c r="BB429" s="400"/>
      <c r="BC429" s="400"/>
      <c r="BD429" s="400"/>
      <c r="BE429" s="400"/>
      <c r="BF429" s="400"/>
      <c r="BG429" s="400"/>
      <c r="BH429" s="400"/>
      <c r="BI429" s="400"/>
      <c r="BJ429" s="400"/>
      <c r="BK429" s="400"/>
      <c r="BL429" s="400"/>
      <c r="BM429" s="400"/>
      <c r="BN429" s="400"/>
      <c r="BO429" s="400"/>
      <c r="BP429" s="400"/>
      <c r="BQ429" s="400"/>
      <c r="BR429" s="400"/>
      <c r="BS429" s="400"/>
      <c r="BT429" s="400"/>
      <c r="BU429" s="400"/>
      <c r="BV429" s="400"/>
      <c r="BW429" s="400"/>
      <c r="BX429" s="400"/>
      <c r="BY429" s="400"/>
      <c r="BZ429" s="400"/>
      <c r="CA429" s="400"/>
      <c r="CB429" s="400"/>
      <c r="CC429" s="400"/>
      <c r="CD429" s="400"/>
      <c r="CE429" s="400"/>
      <c r="CF429" s="400"/>
      <c r="CG429" s="400"/>
      <c r="CH429" s="400"/>
      <c r="CI429" s="400"/>
      <c r="CJ429" s="400"/>
      <c r="CK429" s="400"/>
      <c r="CL429" s="400"/>
      <c r="CM429" s="400"/>
      <c r="CN429" s="400"/>
      <c r="CO429" s="400"/>
      <c r="CP429" s="400"/>
      <c r="CQ429" s="400"/>
      <c r="CR429" s="400"/>
      <c r="CS429" s="400"/>
      <c r="CT429" s="400"/>
      <c r="CU429" s="400"/>
      <c r="CV429" s="400"/>
      <c r="CW429" s="400"/>
      <c r="CX429" s="400"/>
      <c r="CY429" s="400"/>
    </row>
    <row r="430" spans="1:103">
      <c r="A430" s="348"/>
      <c r="B430" s="360" t="s">
        <v>1162</v>
      </c>
      <c r="C430" s="348"/>
      <c r="D430" s="348"/>
      <c r="E430" s="348"/>
      <c r="F430" s="348"/>
      <c r="G430" s="361" t="str">
        <f t="shared" si="1098"/>
        <v/>
      </c>
      <c r="H430" s="361" t="str">
        <f t="shared" si="1099"/>
        <v/>
      </c>
      <c r="I430" s="397"/>
      <c r="J430" s="348"/>
      <c r="K430" s="348"/>
      <c r="L430" s="348"/>
      <c r="M430" s="348"/>
      <c r="N430" s="400"/>
      <c r="O430" s="400"/>
      <c r="P430" s="400"/>
      <c r="Q430" s="400"/>
      <c r="R430" s="400"/>
      <c r="S430" s="400"/>
      <c r="T430" s="400"/>
      <c r="U430" s="400"/>
      <c r="V430" s="400"/>
      <c r="W430" s="400"/>
      <c r="X430" s="400"/>
      <c r="Y430" s="400"/>
      <c r="Z430" s="400"/>
      <c r="AA430" s="400"/>
      <c r="AB430" s="400"/>
      <c r="AC430" s="400"/>
      <c r="AD430" s="400"/>
      <c r="AE430" s="400"/>
      <c r="AF430" s="400"/>
      <c r="AG430" s="400"/>
      <c r="AH430" s="400"/>
      <c r="AI430" s="400"/>
      <c r="AJ430" s="400"/>
      <c r="AK430" s="400"/>
      <c r="AL430" s="400"/>
      <c r="AM430" s="400"/>
      <c r="AN430" s="400"/>
      <c r="AO430" s="400"/>
      <c r="AP430" s="400"/>
      <c r="AQ430" s="400"/>
      <c r="AR430" s="400"/>
      <c r="AS430" s="400"/>
      <c r="AT430" s="400"/>
      <c r="AU430" s="400"/>
      <c r="AV430" s="400"/>
      <c r="AW430" s="400"/>
      <c r="AX430" s="400"/>
      <c r="AY430" s="400"/>
      <c r="AZ430" s="400"/>
      <c r="BA430" s="400"/>
      <c r="BB430" s="400"/>
      <c r="BC430" s="400"/>
      <c r="BD430" s="400"/>
      <c r="BE430" s="400"/>
      <c r="BF430" s="400"/>
      <c r="BG430" s="400"/>
      <c r="BH430" s="400"/>
      <c r="BI430" s="400"/>
      <c r="BJ430" s="400"/>
      <c r="BK430" s="400"/>
      <c r="BL430" s="400"/>
      <c r="BM430" s="400"/>
      <c r="BN430" s="400"/>
      <c r="BO430" s="400"/>
      <c r="BP430" s="400"/>
      <c r="BQ430" s="400"/>
      <c r="BR430" s="400"/>
      <c r="BS430" s="400"/>
      <c r="BT430" s="400"/>
      <c r="BU430" s="400"/>
      <c r="BV430" s="400"/>
      <c r="BW430" s="400"/>
      <c r="BX430" s="400"/>
      <c r="BY430" s="400"/>
      <c r="BZ430" s="400"/>
      <c r="CA430" s="400"/>
      <c r="CB430" s="400"/>
      <c r="CC430" s="400"/>
      <c r="CD430" s="400"/>
      <c r="CE430" s="400"/>
      <c r="CF430" s="400"/>
      <c r="CG430" s="400"/>
      <c r="CH430" s="400"/>
      <c r="CI430" s="400"/>
      <c r="CJ430" s="400"/>
      <c r="CK430" s="400"/>
      <c r="CL430" s="400"/>
      <c r="CM430" s="400"/>
      <c r="CN430" s="400"/>
      <c r="CO430" s="400"/>
      <c r="CP430" s="400"/>
      <c r="CQ430" s="400"/>
      <c r="CR430" s="400"/>
      <c r="CS430" s="400"/>
      <c r="CT430" s="400"/>
      <c r="CU430" s="400"/>
      <c r="CV430" s="400"/>
      <c r="CW430" s="400"/>
      <c r="CX430" s="400"/>
      <c r="CY430" s="400"/>
    </row>
    <row r="431" spans="1:103">
      <c r="A431" s="348"/>
      <c r="B431" s="360" t="s">
        <v>1163</v>
      </c>
      <c r="C431" s="348"/>
      <c r="D431" s="348"/>
      <c r="E431" s="348"/>
      <c r="F431" s="348"/>
      <c r="G431" s="361" t="str">
        <f t="shared" si="1098"/>
        <v/>
      </c>
      <c r="H431" s="361" t="str">
        <f t="shared" si="1099"/>
        <v/>
      </c>
      <c r="I431" s="397"/>
      <c r="J431" s="348"/>
      <c r="K431" s="348"/>
      <c r="L431" s="348"/>
      <c r="M431" s="348"/>
      <c r="N431" s="400"/>
      <c r="O431" s="400"/>
      <c r="P431" s="400"/>
      <c r="Q431" s="400"/>
      <c r="R431" s="400"/>
      <c r="S431" s="400"/>
      <c r="T431" s="400"/>
      <c r="U431" s="400"/>
      <c r="V431" s="400"/>
      <c r="W431" s="400"/>
      <c r="X431" s="400"/>
      <c r="Y431" s="400"/>
      <c r="Z431" s="400"/>
      <c r="AA431" s="400"/>
      <c r="AB431" s="400"/>
      <c r="AC431" s="400"/>
      <c r="AD431" s="400"/>
      <c r="AE431" s="400"/>
      <c r="AF431" s="400"/>
      <c r="AG431" s="400"/>
      <c r="AH431" s="400"/>
      <c r="AI431" s="400"/>
      <c r="AJ431" s="400"/>
      <c r="AK431" s="400"/>
      <c r="AL431" s="400"/>
      <c r="AM431" s="400"/>
      <c r="AN431" s="400"/>
      <c r="AO431" s="400"/>
      <c r="AP431" s="400"/>
      <c r="AQ431" s="400"/>
      <c r="AR431" s="400"/>
      <c r="AS431" s="400"/>
      <c r="AT431" s="400"/>
      <c r="AU431" s="400"/>
      <c r="AV431" s="400"/>
      <c r="AW431" s="400"/>
      <c r="AX431" s="400"/>
      <c r="AY431" s="400"/>
      <c r="AZ431" s="400"/>
      <c r="BA431" s="400"/>
      <c r="BB431" s="400"/>
      <c r="BC431" s="400"/>
      <c r="BD431" s="400"/>
      <c r="BE431" s="400"/>
      <c r="BF431" s="400"/>
      <c r="BG431" s="400"/>
      <c r="BH431" s="400"/>
      <c r="BI431" s="400"/>
      <c r="BJ431" s="400"/>
      <c r="BK431" s="400"/>
      <c r="BL431" s="400"/>
      <c r="BM431" s="400"/>
      <c r="BN431" s="400"/>
      <c r="BO431" s="400"/>
      <c r="BP431" s="400"/>
      <c r="BQ431" s="400"/>
      <c r="BR431" s="400"/>
      <c r="BS431" s="400"/>
      <c r="BT431" s="400"/>
      <c r="BU431" s="400"/>
      <c r="BV431" s="400"/>
      <c r="BW431" s="400"/>
      <c r="BX431" s="400"/>
      <c r="BY431" s="400"/>
      <c r="BZ431" s="400"/>
      <c r="CA431" s="400"/>
      <c r="CB431" s="400"/>
      <c r="CC431" s="400"/>
      <c r="CD431" s="400"/>
      <c r="CE431" s="400"/>
      <c r="CF431" s="400"/>
      <c r="CG431" s="400"/>
      <c r="CH431" s="400"/>
      <c r="CI431" s="400"/>
      <c r="CJ431" s="400"/>
      <c r="CK431" s="400"/>
      <c r="CL431" s="400"/>
      <c r="CM431" s="400"/>
      <c r="CN431" s="400"/>
      <c r="CO431" s="400"/>
      <c r="CP431" s="400"/>
      <c r="CQ431" s="400"/>
      <c r="CR431" s="400"/>
      <c r="CS431" s="400"/>
      <c r="CT431" s="400"/>
      <c r="CU431" s="400"/>
      <c r="CV431" s="400"/>
      <c r="CW431" s="400"/>
      <c r="CX431" s="400"/>
      <c r="CY431" s="400"/>
    </row>
    <row r="432" spans="1:103">
      <c r="A432" s="348"/>
      <c r="B432" s="360" t="s">
        <v>1164</v>
      </c>
      <c r="C432" s="348"/>
      <c r="D432" s="348"/>
      <c r="E432" s="348"/>
      <c r="F432" s="348"/>
      <c r="G432" s="361" t="str">
        <f t="shared" si="1098"/>
        <v/>
      </c>
      <c r="H432" s="361" t="str">
        <f t="shared" si="1099"/>
        <v/>
      </c>
      <c r="I432" s="397"/>
      <c r="J432" s="348"/>
      <c r="K432" s="348"/>
      <c r="L432" s="348"/>
      <c r="M432" s="348"/>
      <c r="N432" s="400"/>
      <c r="O432" s="400"/>
      <c r="P432" s="400"/>
      <c r="Q432" s="400"/>
      <c r="R432" s="400"/>
      <c r="S432" s="400"/>
      <c r="T432" s="400"/>
      <c r="U432" s="400"/>
      <c r="V432" s="400"/>
      <c r="W432" s="400"/>
      <c r="X432" s="400"/>
      <c r="Y432" s="400"/>
      <c r="Z432" s="400"/>
      <c r="AA432" s="400"/>
      <c r="AB432" s="400"/>
      <c r="AC432" s="400"/>
      <c r="AD432" s="400"/>
      <c r="AE432" s="400"/>
      <c r="AF432" s="400"/>
      <c r="AG432" s="400"/>
      <c r="AH432" s="400"/>
      <c r="AI432" s="400"/>
      <c r="AJ432" s="400"/>
      <c r="AK432" s="400"/>
      <c r="AL432" s="400"/>
      <c r="AM432" s="400"/>
      <c r="AN432" s="400"/>
      <c r="AO432" s="400"/>
      <c r="AP432" s="400"/>
      <c r="AQ432" s="400"/>
      <c r="AR432" s="400"/>
      <c r="AS432" s="400"/>
      <c r="AT432" s="400"/>
      <c r="AU432" s="400"/>
      <c r="AV432" s="400"/>
      <c r="AW432" s="400"/>
      <c r="AX432" s="400"/>
      <c r="AY432" s="400"/>
      <c r="AZ432" s="400"/>
      <c r="BA432" s="400"/>
      <c r="BB432" s="400"/>
      <c r="BC432" s="400"/>
      <c r="BD432" s="400"/>
      <c r="BE432" s="400"/>
      <c r="BF432" s="400"/>
      <c r="BG432" s="400"/>
      <c r="BH432" s="400"/>
      <c r="BI432" s="400"/>
      <c r="BJ432" s="400"/>
      <c r="BK432" s="400"/>
      <c r="BL432" s="400"/>
      <c r="BM432" s="400"/>
      <c r="BN432" s="400"/>
      <c r="BO432" s="400"/>
      <c r="BP432" s="400"/>
      <c r="BQ432" s="400"/>
      <c r="BR432" s="400"/>
      <c r="BS432" s="400"/>
      <c r="BT432" s="400"/>
      <c r="BU432" s="400"/>
      <c r="BV432" s="400"/>
      <c r="BW432" s="400"/>
      <c r="BX432" s="400"/>
      <c r="BY432" s="400"/>
      <c r="BZ432" s="400"/>
      <c r="CA432" s="400"/>
      <c r="CB432" s="400"/>
      <c r="CC432" s="400"/>
      <c r="CD432" s="400"/>
      <c r="CE432" s="400"/>
      <c r="CF432" s="400"/>
      <c r="CG432" s="400"/>
      <c r="CH432" s="400"/>
      <c r="CI432" s="400"/>
      <c r="CJ432" s="400"/>
      <c r="CK432" s="400"/>
      <c r="CL432" s="400"/>
      <c r="CM432" s="400"/>
      <c r="CN432" s="400"/>
      <c r="CO432" s="400"/>
      <c r="CP432" s="400"/>
      <c r="CQ432" s="400"/>
      <c r="CR432" s="400"/>
      <c r="CS432" s="400"/>
      <c r="CT432" s="400"/>
      <c r="CU432" s="400"/>
      <c r="CV432" s="400"/>
      <c r="CW432" s="400"/>
      <c r="CX432" s="400"/>
      <c r="CY432" s="400"/>
    </row>
    <row r="433" spans="1:103">
      <c r="A433" s="348"/>
      <c r="B433" s="360" t="s">
        <v>1165</v>
      </c>
      <c r="C433" s="348"/>
      <c r="D433" s="348"/>
      <c r="E433" s="348"/>
      <c r="F433" s="348"/>
      <c r="G433" s="361" t="str">
        <f t="shared" si="1098"/>
        <v/>
      </c>
      <c r="H433" s="361" t="str">
        <f t="shared" si="1099"/>
        <v/>
      </c>
      <c r="I433" s="397"/>
      <c r="J433" s="348"/>
      <c r="K433" s="348"/>
      <c r="L433" s="348"/>
      <c r="M433" s="348"/>
      <c r="N433" s="400"/>
      <c r="O433" s="400"/>
      <c r="P433" s="400"/>
      <c r="Q433" s="400"/>
      <c r="R433" s="400"/>
      <c r="S433" s="400"/>
      <c r="T433" s="400"/>
      <c r="U433" s="400"/>
      <c r="V433" s="400"/>
      <c r="W433" s="400"/>
      <c r="X433" s="400"/>
      <c r="Y433" s="400"/>
      <c r="Z433" s="400"/>
      <c r="AA433" s="400"/>
      <c r="AB433" s="400"/>
      <c r="AC433" s="400"/>
      <c r="AD433" s="400"/>
      <c r="AE433" s="400"/>
      <c r="AF433" s="400"/>
      <c r="AG433" s="400"/>
      <c r="AH433" s="400"/>
      <c r="AI433" s="400"/>
      <c r="AJ433" s="400"/>
      <c r="AK433" s="400"/>
      <c r="AL433" s="400"/>
      <c r="AM433" s="400"/>
      <c r="AN433" s="400"/>
      <c r="AO433" s="400"/>
      <c r="AP433" s="400"/>
      <c r="AQ433" s="400"/>
      <c r="AR433" s="400"/>
      <c r="AS433" s="400"/>
      <c r="AT433" s="400"/>
      <c r="AU433" s="400"/>
      <c r="AV433" s="400"/>
      <c r="AW433" s="400"/>
      <c r="AX433" s="400"/>
      <c r="AY433" s="400"/>
      <c r="AZ433" s="400"/>
      <c r="BA433" s="400"/>
      <c r="BB433" s="400"/>
      <c r="BC433" s="400"/>
      <c r="BD433" s="400"/>
      <c r="BE433" s="400"/>
      <c r="BF433" s="400"/>
      <c r="BG433" s="400"/>
      <c r="BH433" s="400"/>
      <c r="BI433" s="400"/>
      <c r="BJ433" s="400"/>
      <c r="BK433" s="400"/>
      <c r="BL433" s="400"/>
      <c r="BM433" s="400"/>
      <c r="BN433" s="400"/>
      <c r="BO433" s="400"/>
      <c r="BP433" s="400"/>
      <c r="BQ433" s="400"/>
      <c r="BR433" s="400"/>
      <c r="BS433" s="400"/>
      <c r="BT433" s="400"/>
      <c r="BU433" s="400"/>
      <c r="BV433" s="400"/>
      <c r="BW433" s="400"/>
      <c r="BX433" s="400"/>
      <c r="BY433" s="400"/>
      <c r="BZ433" s="400"/>
      <c r="CA433" s="400"/>
      <c r="CB433" s="400"/>
      <c r="CC433" s="400"/>
      <c r="CD433" s="400"/>
      <c r="CE433" s="400"/>
      <c r="CF433" s="400"/>
      <c r="CG433" s="400"/>
      <c r="CH433" s="400"/>
      <c r="CI433" s="400"/>
      <c r="CJ433" s="400"/>
      <c r="CK433" s="400"/>
      <c r="CL433" s="400"/>
      <c r="CM433" s="400"/>
      <c r="CN433" s="400"/>
      <c r="CO433" s="400"/>
      <c r="CP433" s="400"/>
      <c r="CQ433" s="400"/>
      <c r="CR433" s="400"/>
      <c r="CS433" s="400"/>
      <c r="CT433" s="400"/>
      <c r="CU433" s="400"/>
      <c r="CV433" s="400"/>
      <c r="CW433" s="400"/>
      <c r="CX433" s="400"/>
      <c r="CY433" s="400"/>
    </row>
    <row r="434" spans="1:103">
      <c r="A434" s="348"/>
      <c r="B434" s="360" t="s">
        <v>1166</v>
      </c>
      <c r="C434" s="348"/>
      <c r="D434" s="348"/>
      <c r="E434" s="348"/>
      <c r="F434" s="348"/>
      <c r="G434" s="361" t="str">
        <f t="shared" si="1098"/>
        <v/>
      </c>
      <c r="H434" s="361" t="str">
        <f t="shared" si="1099"/>
        <v/>
      </c>
      <c r="I434" s="397"/>
      <c r="J434" s="348"/>
      <c r="K434" s="348"/>
      <c r="L434" s="348"/>
      <c r="M434" s="348"/>
      <c r="N434" s="400"/>
      <c r="O434" s="400"/>
      <c r="P434" s="400"/>
      <c r="Q434" s="400"/>
      <c r="R434" s="400"/>
      <c r="S434" s="400"/>
      <c r="T434" s="400"/>
      <c r="U434" s="400"/>
      <c r="V434" s="400"/>
      <c r="W434" s="400"/>
      <c r="X434" s="400"/>
      <c r="Y434" s="400"/>
      <c r="Z434" s="400"/>
      <c r="AA434" s="400"/>
      <c r="AB434" s="400"/>
      <c r="AC434" s="400"/>
      <c r="AD434" s="400"/>
      <c r="AE434" s="400"/>
      <c r="AF434" s="400"/>
      <c r="AG434" s="400"/>
      <c r="AH434" s="400"/>
      <c r="AI434" s="400"/>
      <c r="AJ434" s="400"/>
      <c r="AK434" s="400"/>
      <c r="AL434" s="400"/>
      <c r="AM434" s="400"/>
      <c r="AN434" s="400"/>
      <c r="AO434" s="400"/>
      <c r="AP434" s="400"/>
      <c r="AQ434" s="400"/>
      <c r="AR434" s="400"/>
      <c r="AS434" s="400"/>
      <c r="AT434" s="400"/>
      <c r="AU434" s="400"/>
      <c r="AV434" s="400"/>
      <c r="AW434" s="400"/>
      <c r="AX434" s="400"/>
      <c r="AY434" s="400"/>
      <c r="AZ434" s="400"/>
      <c r="BA434" s="400"/>
      <c r="BB434" s="400"/>
      <c r="BC434" s="400"/>
      <c r="BD434" s="400"/>
      <c r="BE434" s="400"/>
      <c r="BF434" s="400"/>
      <c r="BG434" s="400"/>
      <c r="BH434" s="400"/>
      <c r="BI434" s="400"/>
      <c r="BJ434" s="400"/>
      <c r="BK434" s="400"/>
      <c r="BL434" s="400"/>
      <c r="BM434" s="400"/>
      <c r="BN434" s="400"/>
      <c r="BO434" s="400"/>
      <c r="BP434" s="400"/>
      <c r="BQ434" s="400"/>
      <c r="BR434" s="400"/>
      <c r="BS434" s="400"/>
      <c r="BT434" s="400"/>
      <c r="BU434" s="400"/>
      <c r="BV434" s="400"/>
      <c r="BW434" s="400"/>
      <c r="BX434" s="400"/>
      <c r="BY434" s="400"/>
      <c r="BZ434" s="400"/>
      <c r="CA434" s="400"/>
      <c r="CB434" s="400"/>
      <c r="CC434" s="400"/>
      <c r="CD434" s="400"/>
      <c r="CE434" s="400"/>
      <c r="CF434" s="400"/>
      <c r="CG434" s="400"/>
      <c r="CH434" s="400"/>
      <c r="CI434" s="400"/>
      <c r="CJ434" s="400"/>
      <c r="CK434" s="400"/>
      <c r="CL434" s="400"/>
      <c r="CM434" s="400"/>
      <c r="CN434" s="400"/>
      <c r="CO434" s="400"/>
      <c r="CP434" s="400"/>
      <c r="CQ434" s="400"/>
      <c r="CR434" s="400"/>
      <c r="CS434" s="400"/>
      <c r="CT434" s="400"/>
      <c r="CU434" s="400"/>
      <c r="CV434" s="400"/>
      <c r="CW434" s="400"/>
      <c r="CX434" s="400"/>
      <c r="CY434" s="400"/>
    </row>
    <row r="435" spans="1:103">
      <c r="A435" s="348"/>
      <c r="B435" s="360" t="s">
        <v>1167</v>
      </c>
      <c r="C435" s="348"/>
      <c r="D435" s="348"/>
      <c r="E435" s="348"/>
      <c r="F435" s="348"/>
      <c r="G435" s="361" t="str">
        <f t="shared" si="1098"/>
        <v/>
      </c>
      <c r="H435" s="361" t="str">
        <f t="shared" si="1099"/>
        <v/>
      </c>
      <c r="I435" s="397"/>
      <c r="J435" s="348"/>
      <c r="K435" s="348"/>
      <c r="L435" s="348"/>
      <c r="M435" s="348"/>
      <c r="N435" s="400"/>
      <c r="O435" s="400"/>
      <c r="P435" s="400"/>
      <c r="Q435" s="400"/>
      <c r="R435" s="400"/>
      <c r="S435" s="400"/>
      <c r="T435" s="400"/>
      <c r="U435" s="400"/>
      <c r="V435" s="400"/>
      <c r="W435" s="400"/>
      <c r="X435" s="400"/>
      <c r="Y435" s="400"/>
      <c r="Z435" s="400"/>
      <c r="AA435" s="400"/>
      <c r="AB435" s="400"/>
      <c r="AC435" s="400"/>
      <c r="AD435" s="400"/>
      <c r="AE435" s="400"/>
      <c r="AF435" s="400"/>
      <c r="AG435" s="400"/>
      <c r="AH435" s="400"/>
      <c r="AI435" s="400"/>
      <c r="AJ435" s="400"/>
      <c r="AK435" s="400"/>
      <c r="AL435" s="400"/>
      <c r="AM435" s="400"/>
      <c r="AN435" s="400"/>
      <c r="AO435" s="400"/>
      <c r="AP435" s="400"/>
      <c r="AQ435" s="400"/>
      <c r="AR435" s="400"/>
      <c r="AS435" s="400"/>
      <c r="AT435" s="400"/>
      <c r="AU435" s="400"/>
      <c r="AV435" s="400"/>
      <c r="AW435" s="400"/>
      <c r="AX435" s="400"/>
      <c r="AY435" s="400"/>
      <c r="AZ435" s="400"/>
      <c r="BA435" s="400"/>
      <c r="BB435" s="400"/>
      <c r="BC435" s="400"/>
      <c r="BD435" s="400"/>
      <c r="BE435" s="400"/>
      <c r="BF435" s="400"/>
      <c r="BG435" s="400"/>
      <c r="BH435" s="400"/>
      <c r="BI435" s="400"/>
      <c r="BJ435" s="400"/>
      <c r="BK435" s="400"/>
      <c r="BL435" s="400"/>
      <c r="BM435" s="400"/>
      <c r="BN435" s="400"/>
      <c r="BO435" s="400"/>
      <c r="BP435" s="400"/>
      <c r="BQ435" s="400"/>
      <c r="BR435" s="400"/>
      <c r="BS435" s="400"/>
      <c r="BT435" s="400"/>
      <c r="BU435" s="400"/>
      <c r="BV435" s="400"/>
      <c r="BW435" s="400"/>
      <c r="BX435" s="400"/>
      <c r="BY435" s="400"/>
      <c r="BZ435" s="400"/>
      <c r="CA435" s="400"/>
      <c r="CB435" s="400"/>
      <c r="CC435" s="400"/>
      <c r="CD435" s="400"/>
      <c r="CE435" s="400"/>
      <c r="CF435" s="400"/>
      <c r="CG435" s="400"/>
      <c r="CH435" s="400"/>
      <c r="CI435" s="400"/>
      <c r="CJ435" s="400"/>
      <c r="CK435" s="400"/>
      <c r="CL435" s="400"/>
      <c r="CM435" s="400"/>
      <c r="CN435" s="400"/>
      <c r="CO435" s="400"/>
      <c r="CP435" s="400"/>
      <c r="CQ435" s="400"/>
      <c r="CR435" s="400"/>
      <c r="CS435" s="400"/>
      <c r="CT435" s="400"/>
      <c r="CU435" s="400"/>
      <c r="CV435" s="400"/>
      <c r="CW435" s="400"/>
      <c r="CX435" s="400"/>
      <c r="CY435" s="400"/>
    </row>
    <row r="436" spans="1:103">
      <c r="A436" s="348"/>
      <c r="B436" s="360" t="s">
        <v>1168</v>
      </c>
      <c r="C436" s="348"/>
      <c r="D436" s="348"/>
      <c r="E436" s="348"/>
      <c r="F436" s="348"/>
      <c r="G436" s="361" t="str">
        <f t="shared" si="1098"/>
        <v/>
      </c>
      <c r="H436" s="361" t="str">
        <f t="shared" si="1099"/>
        <v/>
      </c>
      <c r="I436" s="397"/>
      <c r="J436" s="348"/>
      <c r="K436" s="348"/>
      <c r="L436" s="348"/>
      <c r="M436" s="348"/>
      <c r="N436" s="400"/>
      <c r="O436" s="400"/>
      <c r="P436" s="400"/>
      <c r="Q436" s="400"/>
      <c r="R436" s="400"/>
      <c r="S436" s="400"/>
      <c r="T436" s="400"/>
      <c r="U436" s="400"/>
      <c r="V436" s="400"/>
      <c r="W436" s="400"/>
      <c r="X436" s="400"/>
      <c r="Y436" s="400"/>
      <c r="Z436" s="400"/>
      <c r="AA436" s="400"/>
      <c r="AB436" s="400"/>
      <c r="AC436" s="400"/>
      <c r="AD436" s="400"/>
      <c r="AE436" s="400"/>
      <c r="AF436" s="400"/>
      <c r="AG436" s="400"/>
      <c r="AH436" s="400"/>
      <c r="AI436" s="400"/>
      <c r="AJ436" s="400"/>
      <c r="AK436" s="400"/>
      <c r="AL436" s="400"/>
      <c r="AM436" s="400"/>
      <c r="AN436" s="400"/>
      <c r="AO436" s="400"/>
      <c r="AP436" s="400"/>
      <c r="AQ436" s="400"/>
      <c r="AR436" s="400"/>
      <c r="AS436" s="400"/>
      <c r="AT436" s="400"/>
      <c r="AU436" s="400"/>
      <c r="AV436" s="400"/>
      <c r="AW436" s="400"/>
      <c r="AX436" s="400"/>
      <c r="AY436" s="400"/>
      <c r="AZ436" s="400"/>
      <c r="BA436" s="400"/>
      <c r="BB436" s="400"/>
      <c r="BC436" s="400"/>
      <c r="BD436" s="400"/>
      <c r="BE436" s="400"/>
      <c r="BF436" s="400"/>
      <c r="BG436" s="400"/>
      <c r="BH436" s="400"/>
      <c r="BI436" s="400"/>
      <c r="BJ436" s="400"/>
      <c r="BK436" s="400"/>
      <c r="BL436" s="400"/>
      <c r="BM436" s="400"/>
      <c r="BN436" s="400"/>
      <c r="BO436" s="400"/>
      <c r="BP436" s="400"/>
      <c r="BQ436" s="400"/>
      <c r="BR436" s="400"/>
      <c r="BS436" s="400"/>
      <c r="BT436" s="400"/>
      <c r="BU436" s="400"/>
      <c r="BV436" s="400"/>
      <c r="BW436" s="400"/>
      <c r="BX436" s="400"/>
      <c r="BY436" s="400"/>
      <c r="BZ436" s="400"/>
      <c r="CA436" s="400"/>
      <c r="CB436" s="400"/>
      <c r="CC436" s="400"/>
      <c r="CD436" s="400"/>
      <c r="CE436" s="400"/>
      <c r="CF436" s="400"/>
      <c r="CG436" s="400"/>
      <c r="CH436" s="400"/>
      <c r="CI436" s="400"/>
      <c r="CJ436" s="400"/>
      <c r="CK436" s="400"/>
      <c r="CL436" s="400"/>
      <c r="CM436" s="400"/>
      <c r="CN436" s="400"/>
      <c r="CO436" s="400"/>
      <c r="CP436" s="400"/>
      <c r="CQ436" s="400"/>
      <c r="CR436" s="400"/>
      <c r="CS436" s="400"/>
      <c r="CT436" s="400"/>
      <c r="CU436" s="400"/>
      <c r="CV436" s="400"/>
      <c r="CW436" s="400"/>
      <c r="CX436" s="400"/>
      <c r="CY436" s="400"/>
    </row>
    <row r="437" spans="1:103">
      <c r="A437" s="348"/>
      <c r="B437" s="360" t="s">
        <v>1169</v>
      </c>
      <c r="C437" s="348"/>
      <c r="D437" s="348"/>
      <c r="E437" s="348"/>
      <c r="F437" s="348"/>
      <c r="G437" s="361" t="str">
        <f t="shared" si="1098"/>
        <v/>
      </c>
      <c r="H437" s="361" t="str">
        <f t="shared" si="1099"/>
        <v/>
      </c>
      <c r="I437" s="397"/>
      <c r="J437" s="348"/>
      <c r="K437" s="348"/>
      <c r="L437" s="348"/>
      <c r="M437" s="348"/>
      <c r="N437" s="400"/>
      <c r="O437" s="400"/>
      <c r="P437" s="400"/>
      <c r="Q437" s="400"/>
      <c r="R437" s="400"/>
      <c r="S437" s="400"/>
      <c r="T437" s="400"/>
      <c r="U437" s="400"/>
      <c r="V437" s="400"/>
      <c r="W437" s="400"/>
      <c r="X437" s="400"/>
      <c r="Y437" s="400"/>
      <c r="Z437" s="400"/>
      <c r="AA437" s="400"/>
      <c r="AB437" s="400"/>
      <c r="AC437" s="400"/>
      <c r="AD437" s="400"/>
      <c r="AE437" s="400"/>
      <c r="AF437" s="400"/>
      <c r="AG437" s="400"/>
      <c r="AH437" s="400"/>
      <c r="AI437" s="400"/>
      <c r="AJ437" s="400"/>
      <c r="AK437" s="400"/>
      <c r="AL437" s="400"/>
      <c r="AM437" s="400"/>
      <c r="AN437" s="400"/>
      <c r="AO437" s="400"/>
      <c r="AP437" s="400"/>
      <c r="AQ437" s="400"/>
      <c r="AR437" s="400"/>
      <c r="AS437" s="400"/>
      <c r="AT437" s="400"/>
      <c r="AU437" s="400"/>
      <c r="AV437" s="400"/>
      <c r="AW437" s="400"/>
      <c r="AX437" s="400"/>
      <c r="AY437" s="400"/>
      <c r="AZ437" s="400"/>
      <c r="BA437" s="400"/>
      <c r="BB437" s="400"/>
      <c r="BC437" s="400"/>
      <c r="BD437" s="400"/>
      <c r="BE437" s="400"/>
      <c r="BF437" s="400"/>
      <c r="BG437" s="400"/>
      <c r="BH437" s="400"/>
      <c r="BI437" s="400"/>
      <c r="BJ437" s="400"/>
      <c r="BK437" s="400"/>
      <c r="BL437" s="400"/>
      <c r="BM437" s="400"/>
      <c r="BN437" s="400"/>
      <c r="BO437" s="400"/>
      <c r="BP437" s="400"/>
      <c r="BQ437" s="400"/>
      <c r="BR437" s="400"/>
      <c r="BS437" s="400"/>
      <c r="BT437" s="400"/>
      <c r="BU437" s="400"/>
      <c r="BV437" s="400"/>
      <c r="BW437" s="400"/>
      <c r="BX437" s="400"/>
      <c r="BY437" s="400"/>
      <c r="BZ437" s="400"/>
      <c r="CA437" s="400"/>
      <c r="CB437" s="400"/>
      <c r="CC437" s="400"/>
      <c r="CD437" s="400"/>
      <c r="CE437" s="400"/>
      <c r="CF437" s="400"/>
      <c r="CG437" s="400"/>
      <c r="CH437" s="400"/>
      <c r="CI437" s="400"/>
      <c r="CJ437" s="400"/>
      <c r="CK437" s="400"/>
      <c r="CL437" s="400"/>
      <c r="CM437" s="400"/>
      <c r="CN437" s="400"/>
      <c r="CO437" s="400"/>
      <c r="CP437" s="400"/>
      <c r="CQ437" s="400"/>
      <c r="CR437" s="400"/>
      <c r="CS437" s="400"/>
      <c r="CT437" s="400"/>
      <c r="CU437" s="400"/>
      <c r="CV437" s="400"/>
      <c r="CW437" s="400"/>
      <c r="CX437" s="400"/>
      <c r="CY437" s="400"/>
    </row>
    <row r="438" spans="1:103">
      <c r="A438" s="348"/>
      <c r="B438" s="360" t="s">
        <v>1170</v>
      </c>
      <c r="C438" s="348"/>
      <c r="D438" s="348"/>
      <c r="E438" s="348"/>
      <c r="F438" s="348"/>
      <c r="G438" s="361" t="str">
        <f t="shared" si="1098"/>
        <v/>
      </c>
      <c r="H438" s="361" t="str">
        <f t="shared" si="1099"/>
        <v/>
      </c>
      <c r="I438" s="397"/>
      <c r="J438" s="348"/>
      <c r="K438" s="348"/>
      <c r="L438" s="348"/>
      <c r="M438" s="348"/>
      <c r="N438" s="400"/>
      <c r="O438" s="400"/>
      <c r="P438" s="400"/>
      <c r="Q438" s="400"/>
      <c r="R438" s="400"/>
      <c r="S438" s="400"/>
      <c r="T438" s="400"/>
      <c r="U438" s="400"/>
      <c r="V438" s="400"/>
      <c r="W438" s="400"/>
      <c r="X438" s="400"/>
      <c r="Y438" s="400"/>
      <c r="Z438" s="400"/>
      <c r="AA438" s="400"/>
      <c r="AB438" s="400"/>
      <c r="AC438" s="400"/>
      <c r="AD438" s="400"/>
      <c r="AE438" s="400"/>
      <c r="AF438" s="400"/>
      <c r="AG438" s="400"/>
      <c r="AH438" s="400"/>
      <c r="AI438" s="400"/>
      <c r="AJ438" s="400"/>
      <c r="AK438" s="400"/>
      <c r="AL438" s="400"/>
      <c r="AM438" s="400"/>
      <c r="AN438" s="400"/>
      <c r="AO438" s="400"/>
      <c r="AP438" s="400"/>
      <c r="AQ438" s="400"/>
      <c r="AR438" s="400"/>
      <c r="AS438" s="400"/>
      <c r="AT438" s="400"/>
      <c r="AU438" s="400"/>
      <c r="AV438" s="400"/>
      <c r="AW438" s="400"/>
      <c r="AX438" s="400"/>
      <c r="AY438" s="400"/>
      <c r="AZ438" s="400"/>
      <c r="BA438" s="400"/>
      <c r="BB438" s="400"/>
      <c r="BC438" s="400"/>
      <c r="BD438" s="400"/>
      <c r="BE438" s="400"/>
      <c r="BF438" s="400"/>
      <c r="BG438" s="400"/>
      <c r="BH438" s="400"/>
      <c r="BI438" s="400"/>
      <c r="BJ438" s="400"/>
      <c r="BK438" s="400"/>
      <c r="BL438" s="400"/>
      <c r="BM438" s="400"/>
      <c r="BN438" s="400"/>
      <c r="BO438" s="400"/>
      <c r="BP438" s="400"/>
      <c r="BQ438" s="400"/>
      <c r="BR438" s="400"/>
      <c r="BS438" s="400"/>
      <c r="BT438" s="400"/>
      <c r="BU438" s="400"/>
      <c r="BV438" s="400"/>
      <c r="BW438" s="400"/>
      <c r="BX438" s="400"/>
      <c r="BY438" s="400"/>
      <c r="BZ438" s="400"/>
      <c r="CA438" s="400"/>
      <c r="CB438" s="400"/>
      <c r="CC438" s="400"/>
      <c r="CD438" s="400"/>
      <c r="CE438" s="400"/>
      <c r="CF438" s="400"/>
      <c r="CG438" s="400"/>
      <c r="CH438" s="400"/>
      <c r="CI438" s="400"/>
      <c r="CJ438" s="400"/>
      <c r="CK438" s="400"/>
      <c r="CL438" s="400"/>
      <c r="CM438" s="400"/>
      <c r="CN438" s="400"/>
      <c r="CO438" s="400"/>
      <c r="CP438" s="400"/>
      <c r="CQ438" s="400"/>
      <c r="CR438" s="400"/>
      <c r="CS438" s="400"/>
      <c r="CT438" s="400"/>
      <c r="CU438" s="400"/>
      <c r="CV438" s="400"/>
      <c r="CW438" s="400"/>
      <c r="CX438" s="400"/>
      <c r="CY438" s="400"/>
    </row>
    <row r="439" spans="1:103">
      <c r="A439" s="348"/>
      <c r="B439" s="360" t="s">
        <v>1171</v>
      </c>
      <c r="C439" s="348"/>
      <c r="D439" s="348"/>
      <c r="E439" s="348"/>
      <c r="F439" s="348"/>
      <c r="G439" s="361" t="str">
        <f t="shared" si="1098"/>
        <v/>
      </c>
      <c r="H439" s="361" t="str">
        <f t="shared" si="1099"/>
        <v/>
      </c>
      <c r="I439" s="397"/>
      <c r="J439" s="348"/>
      <c r="K439" s="348"/>
      <c r="L439" s="348"/>
      <c r="M439" s="348"/>
      <c r="N439" s="400"/>
      <c r="O439" s="400"/>
      <c r="P439" s="400"/>
      <c r="Q439" s="400"/>
      <c r="R439" s="400"/>
      <c r="S439" s="400"/>
      <c r="T439" s="400"/>
      <c r="U439" s="400"/>
      <c r="V439" s="400"/>
      <c r="W439" s="400"/>
      <c r="X439" s="400"/>
      <c r="Y439" s="400"/>
      <c r="Z439" s="400"/>
      <c r="AA439" s="400"/>
      <c r="AB439" s="400"/>
      <c r="AC439" s="400"/>
      <c r="AD439" s="400"/>
      <c r="AE439" s="400"/>
      <c r="AF439" s="400"/>
      <c r="AG439" s="400"/>
      <c r="AH439" s="400"/>
      <c r="AI439" s="400"/>
      <c r="AJ439" s="400"/>
      <c r="AK439" s="400"/>
      <c r="AL439" s="400"/>
      <c r="AM439" s="400"/>
      <c r="AN439" s="400"/>
      <c r="AO439" s="400"/>
      <c r="AP439" s="400"/>
      <c r="AQ439" s="400"/>
      <c r="AR439" s="400"/>
      <c r="AS439" s="400"/>
      <c r="AT439" s="400"/>
      <c r="AU439" s="400"/>
      <c r="AV439" s="400"/>
      <c r="AW439" s="400"/>
      <c r="AX439" s="400"/>
      <c r="AY439" s="400"/>
      <c r="AZ439" s="400"/>
      <c r="BA439" s="400"/>
      <c r="BB439" s="400"/>
      <c r="BC439" s="400"/>
      <c r="BD439" s="400"/>
      <c r="BE439" s="400"/>
      <c r="BF439" s="400"/>
      <c r="BG439" s="400"/>
      <c r="BH439" s="400"/>
      <c r="BI439" s="400"/>
      <c r="BJ439" s="400"/>
      <c r="BK439" s="400"/>
      <c r="BL439" s="400"/>
      <c r="BM439" s="400"/>
      <c r="BN439" s="400"/>
      <c r="BO439" s="400"/>
      <c r="BP439" s="400"/>
      <c r="BQ439" s="400"/>
      <c r="BR439" s="400"/>
      <c r="BS439" s="400"/>
      <c r="BT439" s="400"/>
      <c r="BU439" s="400"/>
      <c r="BV439" s="400"/>
      <c r="BW439" s="400"/>
      <c r="BX439" s="400"/>
      <c r="BY439" s="400"/>
      <c r="BZ439" s="400"/>
      <c r="CA439" s="400"/>
      <c r="CB439" s="400"/>
      <c r="CC439" s="400"/>
      <c r="CD439" s="400"/>
      <c r="CE439" s="400"/>
      <c r="CF439" s="400"/>
      <c r="CG439" s="400"/>
      <c r="CH439" s="400"/>
      <c r="CI439" s="400"/>
      <c r="CJ439" s="400"/>
      <c r="CK439" s="400"/>
      <c r="CL439" s="400"/>
      <c r="CM439" s="400"/>
      <c r="CN439" s="400"/>
      <c r="CO439" s="400"/>
      <c r="CP439" s="400"/>
      <c r="CQ439" s="400"/>
      <c r="CR439" s="400"/>
      <c r="CS439" s="400"/>
      <c r="CT439" s="400"/>
      <c r="CU439" s="400"/>
      <c r="CV439" s="400"/>
      <c r="CW439" s="400"/>
      <c r="CX439" s="400"/>
      <c r="CY439" s="400"/>
    </row>
    <row r="440" spans="1:103">
      <c r="A440" s="348"/>
      <c r="B440" s="360" t="s">
        <v>1172</v>
      </c>
      <c r="C440" s="348"/>
      <c r="D440" s="348"/>
      <c r="E440" s="348"/>
      <c r="F440" s="348"/>
      <c r="G440" s="361" t="str">
        <f t="shared" si="1098"/>
        <v/>
      </c>
      <c r="H440" s="361" t="str">
        <f t="shared" si="1099"/>
        <v/>
      </c>
      <c r="I440" s="397"/>
      <c r="J440" s="348"/>
      <c r="K440" s="348"/>
      <c r="L440" s="348"/>
      <c r="M440" s="348"/>
      <c r="N440" s="400"/>
      <c r="O440" s="400"/>
      <c r="P440" s="400"/>
      <c r="Q440" s="400"/>
      <c r="R440" s="400"/>
      <c r="S440" s="400"/>
      <c r="T440" s="400"/>
      <c r="U440" s="400"/>
      <c r="V440" s="400"/>
      <c r="W440" s="400"/>
      <c r="X440" s="400"/>
      <c r="Y440" s="400"/>
      <c r="Z440" s="400"/>
      <c r="AA440" s="400"/>
      <c r="AB440" s="400"/>
      <c r="AC440" s="400"/>
      <c r="AD440" s="400"/>
      <c r="AE440" s="400"/>
      <c r="AF440" s="400"/>
      <c r="AG440" s="400"/>
      <c r="AH440" s="400"/>
      <c r="AI440" s="400"/>
      <c r="AJ440" s="400"/>
      <c r="AK440" s="400"/>
      <c r="AL440" s="400"/>
      <c r="AM440" s="400"/>
      <c r="AN440" s="400"/>
      <c r="AO440" s="400"/>
      <c r="AP440" s="400"/>
      <c r="AQ440" s="400"/>
      <c r="AR440" s="400"/>
      <c r="AS440" s="400"/>
      <c r="AT440" s="400"/>
      <c r="AU440" s="400"/>
      <c r="AV440" s="400"/>
      <c r="AW440" s="400"/>
      <c r="AX440" s="400"/>
      <c r="AY440" s="400"/>
      <c r="AZ440" s="400"/>
      <c r="BA440" s="400"/>
      <c r="BB440" s="400"/>
      <c r="BC440" s="400"/>
      <c r="BD440" s="400"/>
      <c r="BE440" s="400"/>
      <c r="BF440" s="400"/>
      <c r="BG440" s="400"/>
      <c r="BH440" s="400"/>
      <c r="BI440" s="400"/>
      <c r="BJ440" s="400"/>
      <c r="BK440" s="400"/>
      <c r="BL440" s="400"/>
      <c r="BM440" s="400"/>
      <c r="BN440" s="400"/>
      <c r="BO440" s="400"/>
      <c r="BP440" s="400"/>
      <c r="BQ440" s="400"/>
      <c r="BR440" s="400"/>
      <c r="BS440" s="400"/>
      <c r="BT440" s="400"/>
      <c r="BU440" s="400"/>
      <c r="BV440" s="400"/>
      <c r="BW440" s="400"/>
      <c r="BX440" s="400"/>
      <c r="BY440" s="400"/>
      <c r="BZ440" s="400"/>
      <c r="CA440" s="400"/>
      <c r="CB440" s="400"/>
      <c r="CC440" s="400"/>
      <c r="CD440" s="400"/>
      <c r="CE440" s="400"/>
      <c r="CF440" s="400"/>
      <c r="CG440" s="400"/>
      <c r="CH440" s="400"/>
      <c r="CI440" s="400"/>
      <c r="CJ440" s="400"/>
      <c r="CK440" s="400"/>
      <c r="CL440" s="400"/>
      <c r="CM440" s="400"/>
      <c r="CN440" s="400"/>
      <c r="CO440" s="400"/>
      <c r="CP440" s="400"/>
      <c r="CQ440" s="400"/>
      <c r="CR440" s="400"/>
      <c r="CS440" s="400"/>
      <c r="CT440" s="400"/>
      <c r="CU440" s="400"/>
      <c r="CV440" s="400"/>
      <c r="CW440" s="400"/>
      <c r="CX440" s="400"/>
      <c r="CY440" s="400"/>
    </row>
    <row r="441" spans="1:103">
      <c r="A441" s="348"/>
      <c r="B441" s="360" t="s">
        <v>1173</v>
      </c>
      <c r="C441" s="348"/>
      <c r="D441" s="348"/>
      <c r="E441" s="348"/>
      <c r="F441" s="348"/>
      <c r="G441" s="361" t="str">
        <f t="shared" si="1098"/>
        <v/>
      </c>
      <c r="H441" s="361" t="str">
        <f t="shared" si="1099"/>
        <v/>
      </c>
      <c r="I441" s="397"/>
      <c r="J441" s="348"/>
      <c r="K441" s="348"/>
      <c r="L441" s="348"/>
      <c r="M441" s="348"/>
      <c r="N441" s="400"/>
      <c r="O441" s="400"/>
      <c r="P441" s="400"/>
      <c r="Q441" s="400"/>
      <c r="R441" s="400"/>
      <c r="S441" s="400"/>
      <c r="T441" s="400"/>
      <c r="U441" s="400"/>
      <c r="V441" s="400"/>
      <c r="W441" s="400"/>
      <c r="X441" s="400"/>
      <c r="Y441" s="400"/>
      <c r="Z441" s="400"/>
      <c r="AA441" s="400"/>
      <c r="AB441" s="400"/>
      <c r="AC441" s="400"/>
      <c r="AD441" s="400"/>
      <c r="AE441" s="400"/>
      <c r="AF441" s="400"/>
      <c r="AG441" s="400"/>
      <c r="AH441" s="400"/>
      <c r="AI441" s="400"/>
      <c r="AJ441" s="400"/>
      <c r="AK441" s="400"/>
      <c r="AL441" s="400"/>
      <c r="AM441" s="400"/>
      <c r="AN441" s="400"/>
      <c r="AO441" s="400"/>
      <c r="AP441" s="400"/>
      <c r="AQ441" s="400"/>
      <c r="AR441" s="400"/>
      <c r="AS441" s="400"/>
      <c r="AT441" s="400"/>
      <c r="AU441" s="400"/>
      <c r="AV441" s="400"/>
      <c r="AW441" s="400"/>
      <c r="AX441" s="400"/>
      <c r="AY441" s="400"/>
      <c r="AZ441" s="400"/>
      <c r="BA441" s="400"/>
      <c r="BB441" s="400"/>
      <c r="BC441" s="400"/>
      <c r="BD441" s="400"/>
      <c r="BE441" s="400"/>
      <c r="BF441" s="400"/>
      <c r="BG441" s="400"/>
      <c r="BH441" s="400"/>
      <c r="BI441" s="400"/>
      <c r="BJ441" s="400"/>
      <c r="BK441" s="400"/>
      <c r="BL441" s="400"/>
      <c r="BM441" s="400"/>
      <c r="BN441" s="400"/>
      <c r="BO441" s="400"/>
      <c r="BP441" s="400"/>
      <c r="BQ441" s="400"/>
      <c r="BR441" s="400"/>
      <c r="BS441" s="400"/>
      <c r="BT441" s="400"/>
      <c r="BU441" s="400"/>
      <c r="BV441" s="400"/>
      <c r="BW441" s="400"/>
      <c r="BX441" s="400"/>
      <c r="BY441" s="400"/>
      <c r="BZ441" s="400"/>
      <c r="CA441" s="400"/>
      <c r="CB441" s="400"/>
      <c r="CC441" s="400"/>
      <c r="CD441" s="400"/>
      <c r="CE441" s="400"/>
      <c r="CF441" s="400"/>
      <c r="CG441" s="400"/>
      <c r="CH441" s="400"/>
      <c r="CI441" s="400"/>
      <c r="CJ441" s="400"/>
      <c r="CK441" s="400"/>
      <c r="CL441" s="400"/>
      <c r="CM441" s="400"/>
      <c r="CN441" s="400"/>
      <c r="CO441" s="400"/>
      <c r="CP441" s="400"/>
      <c r="CQ441" s="400"/>
      <c r="CR441" s="400"/>
      <c r="CS441" s="400"/>
      <c r="CT441" s="400"/>
      <c r="CU441" s="400"/>
      <c r="CV441" s="400"/>
      <c r="CW441" s="400"/>
      <c r="CX441" s="400"/>
      <c r="CY441" s="400"/>
    </row>
    <row r="442" spans="1:103">
      <c r="A442" s="348"/>
      <c r="B442" s="360" t="s">
        <v>1174</v>
      </c>
      <c r="C442" s="348"/>
      <c r="D442" s="348"/>
      <c r="E442" s="348"/>
      <c r="F442" s="348"/>
      <c r="G442" s="361" t="str">
        <f t="shared" si="1098"/>
        <v/>
      </c>
      <c r="H442" s="361" t="str">
        <f t="shared" si="1099"/>
        <v/>
      </c>
      <c r="I442" s="397"/>
      <c r="J442" s="348"/>
      <c r="K442" s="348"/>
      <c r="L442" s="348"/>
      <c r="M442" s="348"/>
      <c r="N442" s="400"/>
      <c r="O442" s="400"/>
      <c r="P442" s="400"/>
      <c r="Q442" s="400"/>
      <c r="R442" s="400"/>
      <c r="S442" s="400"/>
      <c r="T442" s="400"/>
      <c r="U442" s="400"/>
      <c r="V442" s="400"/>
      <c r="W442" s="400"/>
      <c r="X442" s="400"/>
      <c r="Y442" s="400"/>
      <c r="Z442" s="400"/>
      <c r="AA442" s="400"/>
      <c r="AB442" s="400"/>
      <c r="AC442" s="400"/>
      <c r="AD442" s="400"/>
      <c r="AE442" s="400"/>
      <c r="AF442" s="400"/>
      <c r="AG442" s="400"/>
      <c r="AH442" s="400"/>
      <c r="AI442" s="400"/>
      <c r="AJ442" s="400"/>
      <c r="AK442" s="400"/>
      <c r="AL442" s="400"/>
      <c r="AM442" s="400"/>
      <c r="AN442" s="400"/>
      <c r="AO442" s="400"/>
      <c r="AP442" s="400"/>
      <c r="AQ442" s="400"/>
      <c r="AR442" s="400"/>
      <c r="AS442" s="400"/>
      <c r="AT442" s="400"/>
      <c r="AU442" s="400"/>
      <c r="AV442" s="400"/>
      <c r="AW442" s="400"/>
      <c r="AX442" s="400"/>
      <c r="AY442" s="400"/>
      <c r="AZ442" s="400"/>
      <c r="BA442" s="400"/>
      <c r="BB442" s="400"/>
      <c r="BC442" s="400"/>
      <c r="BD442" s="400"/>
      <c r="BE442" s="400"/>
      <c r="BF442" s="400"/>
      <c r="BG442" s="400"/>
      <c r="BH442" s="400"/>
      <c r="BI442" s="400"/>
      <c r="BJ442" s="400"/>
      <c r="BK442" s="400"/>
      <c r="BL442" s="400"/>
      <c r="BM442" s="400"/>
      <c r="BN442" s="400"/>
      <c r="BO442" s="400"/>
      <c r="BP442" s="400"/>
      <c r="BQ442" s="400"/>
      <c r="BR442" s="400"/>
      <c r="BS442" s="400"/>
      <c r="BT442" s="400"/>
      <c r="BU442" s="400"/>
      <c r="BV442" s="400"/>
      <c r="BW442" s="400"/>
      <c r="BX442" s="400"/>
      <c r="BY442" s="400"/>
      <c r="BZ442" s="400"/>
      <c r="CA442" s="400"/>
      <c r="CB442" s="400"/>
      <c r="CC442" s="400"/>
      <c r="CD442" s="400"/>
      <c r="CE442" s="400"/>
      <c r="CF442" s="400"/>
      <c r="CG442" s="400"/>
      <c r="CH442" s="400"/>
      <c r="CI442" s="400"/>
      <c r="CJ442" s="400"/>
      <c r="CK442" s="400"/>
      <c r="CL442" s="400"/>
      <c r="CM442" s="400"/>
      <c r="CN442" s="400"/>
      <c r="CO442" s="400"/>
      <c r="CP442" s="400"/>
      <c r="CQ442" s="400"/>
      <c r="CR442" s="400"/>
      <c r="CS442" s="400"/>
      <c r="CT442" s="400"/>
      <c r="CU442" s="400"/>
      <c r="CV442" s="400"/>
      <c r="CW442" s="400"/>
      <c r="CX442" s="400"/>
      <c r="CY442" s="400"/>
    </row>
    <row r="443" spans="1:103">
      <c r="A443" s="348"/>
      <c r="B443" s="360" t="s">
        <v>1175</v>
      </c>
      <c r="C443" s="348"/>
      <c r="D443" s="348"/>
      <c r="E443" s="348"/>
      <c r="F443" s="348"/>
      <c r="G443" s="361" t="str">
        <f t="shared" si="1098"/>
        <v/>
      </c>
      <c r="H443" s="361" t="str">
        <f t="shared" si="1099"/>
        <v/>
      </c>
      <c r="I443" s="397"/>
      <c r="J443" s="348"/>
      <c r="K443" s="348"/>
      <c r="L443" s="348"/>
      <c r="M443" s="348"/>
      <c r="N443" s="400"/>
      <c r="O443" s="400"/>
      <c r="P443" s="400"/>
      <c r="Q443" s="400"/>
      <c r="R443" s="400"/>
      <c r="S443" s="400"/>
      <c r="T443" s="400"/>
      <c r="U443" s="400"/>
      <c r="V443" s="400"/>
      <c r="W443" s="400"/>
      <c r="X443" s="400"/>
      <c r="Y443" s="400"/>
      <c r="Z443" s="400"/>
      <c r="AA443" s="400"/>
      <c r="AB443" s="400"/>
      <c r="AC443" s="400"/>
      <c r="AD443" s="400"/>
      <c r="AE443" s="400"/>
      <c r="AF443" s="400"/>
      <c r="AG443" s="400"/>
      <c r="AH443" s="400"/>
      <c r="AI443" s="400"/>
      <c r="AJ443" s="400"/>
      <c r="AK443" s="400"/>
      <c r="AL443" s="400"/>
      <c r="AM443" s="400"/>
      <c r="AN443" s="400"/>
      <c r="AO443" s="400"/>
      <c r="AP443" s="400"/>
      <c r="AQ443" s="400"/>
      <c r="AR443" s="400"/>
      <c r="AS443" s="400"/>
      <c r="AT443" s="400"/>
      <c r="AU443" s="400"/>
      <c r="AV443" s="400"/>
      <c r="AW443" s="400"/>
      <c r="AX443" s="400"/>
      <c r="AY443" s="400"/>
      <c r="AZ443" s="400"/>
      <c r="BA443" s="400"/>
      <c r="BB443" s="400"/>
      <c r="BC443" s="400"/>
      <c r="BD443" s="400"/>
      <c r="BE443" s="400"/>
      <c r="BF443" s="400"/>
      <c r="BG443" s="400"/>
      <c r="BH443" s="400"/>
      <c r="BI443" s="400"/>
      <c r="BJ443" s="400"/>
      <c r="BK443" s="400"/>
      <c r="BL443" s="400"/>
      <c r="BM443" s="400"/>
      <c r="BN443" s="400"/>
      <c r="BO443" s="400"/>
      <c r="BP443" s="400"/>
      <c r="BQ443" s="400"/>
      <c r="BR443" s="400"/>
      <c r="BS443" s="400"/>
      <c r="BT443" s="400"/>
      <c r="BU443" s="400"/>
      <c r="BV443" s="400"/>
      <c r="BW443" s="400"/>
      <c r="BX443" s="400"/>
      <c r="BY443" s="400"/>
      <c r="BZ443" s="400"/>
      <c r="CA443" s="400"/>
      <c r="CB443" s="400"/>
      <c r="CC443" s="400"/>
      <c r="CD443" s="400"/>
      <c r="CE443" s="400"/>
      <c r="CF443" s="400"/>
      <c r="CG443" s="400"/>
      <c r="CH443" s="400"/>
      <c r="CI443" s="400"/>
      <c r="CJ443" s="400"/>
      <c r="CK443" s="400"/>
      <c r="CL443" s="400"/>
      <c r="CM443" s="400"/>
      <c r="CN443" s="400"/>
      <c r="CO443" s="400"/>
      <c r="CP443" s="400"/>
      <c r="CQ443" s="400"/>
      <c r="CR443" s="400"/>
      <c r="CS443" s="400"/>
      <c r="CT443" s="400"/>
      <c r="CU443" s="400"/>
      <c r="CV443" s="400"/>
      <c r="CW443" s="400"/>
      <c r="CX443" s="400"/>
      <c r="CY443" s="400"/>
    </row>
    <row r="444" spans="1:103">
      <c r="A444" s="348"/>
      <c r="B444" s="360" t="s">
        <v>1176</v>
      </c>
      <c r="C444" s="348"/>
      <c r="D444" s="348"/>
      <c r="E444" s="348"/>
      <c r="F444" s="348"/>
      <c r="G444" s="361" t="str">
        <f t="shared" si="1098"/>
        <v/>
      </c>
      <c r="H444" s="361" t="str">
        <f t="shared" si="1099"/>
        <v/>
      </c>
      <c r="I444" s="397"/>
      <c r="J444" s="348"/>
      <c r="K444" s="348"/>
      <c r="L444" s="348"/>
      <c r="M444" s="348"/>
      <c r="N444" s="400"/>
      <c r="O444" s="400"/>
      <c r="P444" s="400"/>
      <c r="Q444" s="400"/>
      <c r="R444" s="400"/>
      <c r="S444" s="400"/>
      <c r="T444" s="400"/>
      <c r="U444" s="400"/>
      <c r="V444" s="400"/>
      <c r="W444" s="400"/>
      <c r="X444" s="400"/>
      <c r="Y444" s="400"/>
      <c r="Z444" s="400"/>
      <c r="AA444" s="400"/>
      <c r="AB444" s="400"/>
      <c r="AC444" s="400"/>
      <c r="AD444" s="400"/>
      <c r="AE444" s="400"/>
      <c r="AF444" s="400"/>
      <c r="AG444" s="400"/>
      <c r="AH444" s="400"/>
      <c r="AI444" s="400"/>
      <c r="AJ444" s="400"/>
      <c r="AK444" s="400"/>
      <c r="AL444" s="400"/>
      <c r="AM444" s="400"/>
      <c r="AN444" s="400"/>
      <c r="AO444" s="400"/>
      <c r="AP444" s="400"/>
      <c r="AQ444" s="400"/>
      <c r="AR444" s="400"/>
      <c r="AS444" s="400"/>
      <c r="AT444" s="400"/>
      <c r="AU444" s="400"/>
      <c r="AV444" s="400"/>
      <c r="AW444" s="400"/>
      <c r="AX444" s="400"/>
      <c r="AY444" s="400"/>
      <c r="AZ444" s="400"/>
      <c r="BA444" s="400"/>
      <c r="BB444" s="400"/>
      <c r="BC444" s="400"/>
      <c r="BD444" s="400"/>
      <c r="BE444" s="400"/>
      <c r="BF444" s="400"/>
      <c r="BG444" s="400"/>
      <c r="BH444" s="400"/>
      <c r="BI444" s="400"/>
      <c r="BJ444" s="400"/>
      <c r="BK444" s="400"/>
      <c r="BL444" s="400"/>
      <c r="BM444" s="400"/>
      <c r="BN444" s="400"/>
      <c r="BO444" s="400"/>
      <c r="BP444" s="400"/>
      <c r="BQ444" s="400"/>
      <c r="BR444" s="400"/>
      <c r="BS444" s="400"/>
      <c r="BT444" s="400"/>
      <c r="BU444" s="400"/>
      <c r="BV444" s="400"/>
      <c r="BW444" s="400"/>
      <c r="BX444" s="400"/>
      <c r="BY444" s="400"/>
      <c r="BZ444" s="400"/>
      <c r="CA444" s="400"/>
      <c r="CB444" s="400"/>
      <c r="CC444" s="400"/>
      <c r="CD444" s="400"/>
      <c r="CE444" s="400"/>
      <c r="CF444" s="400"/>
      <c r="CG444" s="400"/>
      <c r="CH444" s="400"/>
      <c r="CI444" s="400"/>
      <c r="CJ444" s="400"/>
      <c r="CK444" s="400"/>
      <c r="CL444" s="400"/>
      <c r="CM444" s="400"/>
      <c r="CN444" s="400"/>
      <c r="CO444" s="400"/>
      <c r="CP444" s="400"/>
      <c r="CQ444" s="400"/>
      <c r="CR444" s="400"/>
      <c r="CS444" s="400"/>
      <c r="CT444" s="400"/>
      <c r="CU444" s="400"/>
      <c r="CV444" s="400"/>
      <c r="CW444" s="400"/>
      <c r="CX444" s="400"/>
      <c r="CY444" s="400"/>
    </row>
    <row r="445" spans="1:103">
      <c r="A445" s="348"/>
      <c r="B445" s="360" t="s">
        <v>1177</v>
      </c>
      <c r="C445" s="348"/>
      <c r="D445" s="348"/>
      <c r="E445" s="348"/>
      <c r="F445" s="348"/>
      <c r="G445" s="361" t="str">
        <f t="shared" si="1098"/>
        <v/>
      </c>
      <c r="H445" s="361" t="str">
        <f t="shared" si="1099"/>
        <v/>
      </c>
      <c r="I445" s="397"/>
      <c r="J445" s="348"/>
      <c r="K445" s="348"/>
      <c r="L445" s="348"/>
      <c r="M445" s="348"/>
      <c r="N445" s="400"/>
      <c r="O445" s="400"/>
      <c r="P445" s="400"/>
      <c r="Q445" s="400"/>
      <c r="R445" s="400"/>
      <c r="S445" s="400"/>
      <c r="T445" s="400"/>
      <c r="U445" s="400"/>
      <c r="V445" s="400"/>
      <c r="W445" s="400"/>
      <c r="X445" s="400"/>
      <c r="Y445" s="400"/>
      <c r="Z445" s="400"/>
      <c r="AA445" s="400"/>
      <c r="AB445" s="400"/>
      <c r="AC445" s="400"/>
      <c r="AD445" s="400"/>
      <c r="AE445" s="400"/>
      <c r="AF445" s="400"/>
      <c r="AG445" s="400"/>
      <c r="AH445" s="400"/>
      <c r="AI445" s="400"/>
      <c r="AJ445" s="400"/>
      <c r="AK445" s="400"/>
      <c r="AL445" s="400"/>
      <c r="AM445" s="400"/>
      <c r="AN445" s="400"/>
      <c r="AO445" s="400"/>
      <c r="AP445" s="400"/>
      <c r="AQ445" s="400"/>
      <c r="AR445" s="400"/>
      <c r="AS445" s="400"/>
      <c r="AT445" s="400"/>
      <c r="AU445" s="400"/>
      <c r="AV445" s="400"/>
      <c r="AW445" s="400"/>
      <c r="AX445" s="400"/>
      <c r="AY445" s="400"/>
      <c r="AZ445" s="400"/>
      <c r="BA445" s="400"/>
      <c r="BB445" s="400"/>
      <c r="BC445" s="400"/>
      <c r="BD445" s="400"/>
      <c r="BE445" s="400"/>
      <c r="BF445" s="400"/>
      <c r="BG445" s="400"/>
      <c r="BH445" s="400"/>
      <c r="BI445" s="400"/>
      <c r="BJ445" s="400"/>
      <c r="BK445" s="400"/>
      <c r="BL445" s="400"/>
      <c r="BM445" s="400"/>
      <c r="BN445" s="400"/>
      <c r="BO445" s="400"/>
      <c r="BP445" s="400"/>
      <c r="BQ445" s="400"/>
      <c r="BR445" s="400"/>
      <c r="BS445" s="400"/>
      <c r="BT445" s="400"/>
      <c r="BU445" s="400"/>
      <c r="BV445" s="400"/>
      <c r="BW445" s="400"/>
      <c r="BX445" s="400"/>
      <c r="BY445" s="400"/>
      <c r="BZ445" s="400"/>
      <c r="CA445" s="400"/>
      <c r="CB445" s="400"/>
      <c r="CC445" s="400"/>
      <c r="CD445" s="400"/>
      <c r="CE445" s="400"/>
      <c r="CF445" s="400"/>
      <c r="CG445" s="400"/>
      <c r="CH445" s="400"/>
      <c r="CI445" s="400"/>
      <c r="CJ445" s="400"/>
      <c r="CK445" s="400"/>
      <c r="CL445" s="400"/>
      <c r="CM445" s="400"/>
      <c r="CN445" s="400"/>
      <c r="CO445" s="400"/>
      <c r="CP445" s="400"/>
      <c r="CQ445" s="400"/>
      <c r="CR445" s="400"/>
      <c r="CS445" s="400"/>
      <c r="CT445" s="400"/>
      <c r="CU445" s="400"/>
      <c r="CV445" s="400"/>
      <c r="CW445" s="400"/>
      <c r="CX445" s="400"/>
      <c r="CY445" s="400"/>
    </row>
    <row r="446" spans="1:103">
      <c r="A446" s="348"/>
      <c r="B446" s="360" t="s">
        <v>1178</v>
      </c>
      <c r="C446" s="348"/>
      <c r="D446" s="348"/>
      <c r="E446" s="348"/>
      <c r="F446" s="348"/>
      <c r="G446" s="361" t="str">
        <f t="shared" si="1098"/>
        <v/>
      </c>
      <c r="H446" s="361" t="str">
        <f t="shared" si="1099"/>
        <v/>
      </c>
      <c r="I446" s="397"/>
      <c r="J446" s="348"/>
      <c r="K446" s="348"/>
      <c r="L446" s="348"/>
      <c r="M446" s="348"/>
      <c r="N446" s="400"/>
      <c r="O446" s="400"/>
      <c r="P446" s="400"/>
      <c r="Q446" s="400"/>
      <c r="R446" s="400"/>
      <c r="S446" s="400"/>
      <c r="T446" s="400"/>
      <c r="U446" s="400"/>
      <c r="V446" s="400"/>
      <c r="W446" s="400"/>
      <c r="X446" s="400"/>
      <c r="Y446" s="400"/>
      <c r="Z446" s="400"/>
      <c r="AA446" s="400"/>
      <c r="AB446" s="400"/>
      <c r="AC446" s="400"/>
      <c r="AD446" s="400"/>
      <c r="AE446" s="400"/>
      <c r="AF446" s="400"/>
      <c r="AG446" s="400"/>
      <c r="AH446" s="400"/>
      <c r="AI446" s="400"/>
      <c r="AJ446" s="400"/>
      <c r="AK446" s="400"/>
      <c r="AL446" s="400"/>
      <c r="AM446" s="400"/>
      <c r="AN446" s="400"/>
      <c r="AO446" s="400"/>
      <c r="AP446" s="400"/>
      <c r="AQ446" s="400"/>
      <c r="AR446" s="400"/>
      <c r="AS446" s="400"/>
      <c r="AT446" s="400"/>
      <c r="AU446" s="400"/>
      <c r="AV446" s="400"/>
      <c r="AW446" s="400"/>
      <c r="AX446" s="400"/>
      <c r="AY446" s="400"/>
      <c r="AZ446" s="400"/>
      <c r="BA446" s="400"/>
      <c r="BB446" s="400"/>
      <c r="BC446" s="400"/>
      <c r="BD446" s="400"/>
      <c r="BE446" s="400"/>
      <c r="BF446" s="400"/>
      <c r="BG446" s="400"/>
      <c r="BH446" s="400"/>
      <c r="BI446" s="400"/>
      <c r="BJ446" s="400"/>
      <c r="BK446" s="400"/>
      <c r="BL446" s="400"/>
      <c r="BM446" s="400"/>
      <c r="BN446" s="400"/>
      <c r="BO446" s="400"/>
      <c r="BP446" s="400"/>
      <c r="BQ446" s="400"/>
      <c r="BR446" s="400"/>
      <c r="BS446" s="400"/>
      <c r="BT446" s="400"/>
      <c r="BU446" s="400"/>
      <c r="BV446" s="400"/>
      <c r="BW446" s="400"/>
      <c r="BX446" s="400"/>
      <c r="BY446" s="400"/>
      <c r="BZ446" s="400"/>
      <c r="CA446" s="400"/>
      <c r="CB446" s="400"/>
      <c r="CC446" s="400"/>
      <c r="CD446" s="400"/>
      <c r="CE446" s="400"/>
      <c r="CF446" s="400"/>
      <c r="CG446" s="400"/>
      <c r="CH446" s="400"/>
      <c r="CI446" s="400"/>
      <c r="CJ446" s="400"/>
      <c r="CK446" s="400"/>
      <c r="CL446" s="400"/>
      <c r="CM446" s="400"/>
      <c r="CN446" s="400"/>
      <c r="CO446" s="400"/>
      <c r="CP446" s="400"/>
      <c r="CQ446" s="400"/>
      <c r="CR446" s="400"/>
      <c r="CS446" s="400"/>
      <c r="CT446" s="400"/>
      <c r="CU446" s="400"/>
      <c r="CV446" s="400"/>
      <c r="CW446" s="400"/>
      <c r="CX446" s="400"/>
      <c r="CY446" s="400"/>
    </row>
    <row r="447" spans="1:103">
      <c r="A447" s="348"/>
      <c r="B447" s="360" t="s">
        <v>1179</v>
      </c>
      <c r="C447" s="348"/>
      <c r="D447" s="348"/>
      <c r="E447" s="348"/>
      <c r="F447" s="348"/>
      <c r="G447" s="361" t="str">
        <f t="shared" si="1098"/>
        <v/>
      </c>
      <c r="H447" s="361" t="str">
        <f t="shared" si="1099"/>
        <v/>
      </c>
      <c r="I447" s="397"/>
      <c r="J447" s="348"/>
      <c r="K447" s="348"/>
      <c r="L447" s="348"/>
      <c r="M447" s="348"/>
      <c r="N447" s="400"/>
      <c r="O447" s="400"/>
      <c r="P447" s="400"/>
      <c r="Q447" s="400"/>
      <c r="R447" s="400"/>
      <c r="S447" s="400"/>
      <c r="T447" s="400"/>
      <c r="U447" s="400"/>
      <c r="V447" s="400"/>
      <c r="W447" s="400"/>
      <c r="X447" s="400"/>
      <c r="Y447" s="400"/>
      <c r="Z447" s="400"/>
      <c r="AA447" s="400"/>
      <c r="AB447" s="400"/>
      <c r="AC447" s="400"/>
      <c r="AD447" s="400"/>
      <c r="AE447" s="400"/>
      <c r="AF447" s="400"/>
      <c r="AG447" s="400"/>
      <c r="AH447" s="400"/>
      <c r="AI447" s="400"/>
      <c r="AJ447" s="400"/>
      <c r="AK447" s="400"/>
      <c r="AL447" s="400"/>
      <c r="AM447" s="400"/>
      <c r="AN447" s="400"/>
      <c r="AO447" s="400"/>
      <c r="AP447" s="400"/>
      <c r="AQ447" s="400"/>
      <c r="AR447" s="400"/>
      <c r="AS447" s="400"/>
      <c r="AT447" s="400"/>
      <c r="AU447" s="400"/>
      <c r="AV447" s="400"/>
      <c r="AW447" s="400"/>
      <c r="AX447" s="400"/>
      <c r="AY447" s="400"/>
      <c r="AZ447" s="400"/>
      <c r="BA447" s="400"/>
      <c r="BB447" s="400"/>
      <c r="BC447" s="400"/>
      <c r="BD447" s="400"/>
      <c r="BE447" s="400"/>
      <c r="BF447" s="400"/>
      <c r="BG447" s="400"/>
      <c r="BH447" s="400"/>
      <c r="BI447" s="400"/>
      <c r="BJ447" s="400"/>
      <c r="BK447" s="400"/>
      <c r="BL447" s="400"/>
      <c r="BM447" s="400"/>
      <c r="BN447" s="400"/>
      <c r="BO447" s="400"/>
      <c r="BP447" s="400"/>
      <c r="BQ447" s="400"/>
      <c r="BR447" s="400"/>
      <c r="BS447" s="400"/>
      <c r="BT447" s="400"/>
      <c r="BU447" s="400"/>
      <c r="BV447" s="400"/>
      <c r="BW447" s="400"/>
      <c r="BX447" s="400"/>
      <c r="BY447" s="400"/>
      <c r="BZ447" s="400"/>
      <c r="CA447" s="400"/>
      <c r="CB447" s="400"/>
      <c r="CC447" s="400"/>
      <c r="CD447" s="400"/>
      <c r="CE447" s="400"/>
      <c r="CF447" s="400"/>
      <c r="CG447" s="400"/>
      <c r="CH447" s="400"/>
      <c r="CI447" s="400"/>
      <c r="CJ447" s="400"/>
      <c r="CK447" s="400"/>
      <c r="CL447" s="400"/>
      <c r="CM447" s="400"/>
      <c r="CN447" s="400"/>
      <c r="CO447" s="400"/>
      <c r="CP447" s="400"/>
      <c r="CQ447" s="400"/>
      <c r="CR447" s="400"/>
      <c r="CS447" s="400"/>
      <c r="CT447" s="400"/>
      <c r="CU447" s="400"/>
      <c r="CV447" s="400"/>
      <c r="CW447" s="400"/>
      <c r="CX447" s="400"/>
      <c r="CY447" s="400"/>
    </row>
    <row r="448" spans="1:103">
      <c r="A448" s="348"/>
      <c r="B448" s="360" t="s">
        <v>1180</v>
      </c>
      <c r="C448" s="348"/>
      <c r="D448" s="348"/>
      <c r="E448" s="348"/>
      <c r="F448" s="348"/>
      <c r="G448" s="361" t="str">
        <f t="shared" si="1098"/>
        <v/>
      </c>
      <c r="H448" s="361" t="str">
        <f t="shared" si="1099"/>
        <v/>
      </c>
      <c r="I448" s="397"/>
      <c r="J448" s="348"/>
      <c r="K448" s="348"/>
      <c r="L448" s="348"/>
      <c r="M448" s="348"/>
      <c r="N448" s="400"/>
      <c r="O448" s="400"/>
      <c r="P448" s="400"/>
      <c r="Q448" s="400"/>
      <c r="R448" s="400"/>
      <c r="S448" s="400"/>
      <c r="T448" s="400"/>
      <c r="U448" s="400"/>
      <c r="V448" s="400"/>
      <c r="W448" s="400"/>
      <c r="X448" s="400"/>
      <c r="Y448" s="400"/>
      <c r="Z448" s="400"/>
      <c r="AA448" s="400"/>
      <c r="AB448" s="400"/>
      <c r="AC448" s="400"/>
      <c r="AD448" s="400"/>
      <c r="AE448" s="400"/>
      <c r="AF448" s="400"/>
      <c r="AG448" s="400"/>
      <c r="AH448" s="400"/>
      <c r="AI448" s="400"/>
      <c r="AJ448" s="400"/>
      <c r="AK448" s="400"/>
      <c r="AL448" s="400"/>
      <c r="AM448" s="400"/>
      <c r="AN448" s="400"/>
      <c r="AO448" s="400"/>
      <c r="AP448" s="400"/>
      <c r="AQ448" s="400"/>
      <c r="AR448" s="400"/>
      <c r="AS448" s="400"/>
      <c r="AT448" s="400"/>
      <c r="AU448" s="400"/>
      <c r="AV448" s="400"/>
      <c r="AW448" s="400"/>
      <c r="AX448" s="400"/>
      <c r="AY448" s="400"/>
      <c r="AZ448" s="400"/>
      <c r="BA448" s="400"/>
      <c r="BB448" s="400"/>
      <c r="BC448" s="400"/>
      <c r="BD448" s="400"/>
      <c r="BE448" s="400"/>
      <c r="BF448" s="400"/>
      <c r="BG448" s="400"/>
      <c r="BH448" s="400"/>
      <c r="BI448" s="400"/>
      <c r="BJ448" s="400"/>
      <c r="BK448" s="400"/>
      <c r="BL448" s="400"/>
      <c r="BM448" s="400"/>
      <c r="BN448" s="400"/>
      <c r="BO448" s="400"/>
      <c r="BP448" s="400"/>
      <c r="BQ448" s="400"/>
      <c r="BR448" s="400"/>
      <c r="BS448" s="400"/>
      <c r="BT448" s="400"/>
      <c r="BU448" s="400"/>
      <c r="BV448" s="400"/>
      <c r="BW448" s="400"/>
      <c r="BX448" s="400"/>
      <c r="BY448" s="400"/>
      <c r="BZ448" s="400"/>
      <c r="CA448" s="400"/>
      <c r="CB448" s="400"/>
      <c r="CC448" s="400"/>
      <c r="CD448" s="400"/>
      <c r="CE448" s="400"/>
      <c r="CF448" s="400"/>
      <c r="CG448" s="400"/>
      <c r="CH448" s="400"/>
      <c r="CI448" s="400"/>
      <c r="CJ448" s="400"/>
      <c r="CK448" s="400"/>
      <c r="CL448" s="400"/>
      <c r="CM448" s="400"/>
      <c r="CN448" s="400"/>
      <c r="CO448" s="400"/>
      <c r="CP448" s="400"/>
      <c r="CQ448" s="400"/>
      <c r="CR448" s="400"/>
      <c r="CS448" s="400"/>
      <c r="CT448" s="400"/>
      <c r="CU448" s="400"/>
      <c r="CV448" s="400"/>
      <c r="CW448" s="400"/>
      <c r="CX448" s="400"/>
      <c r="CY448" s="400"/>
    </row>
    <row r="449" spans="1:103">
      <c r="A449" s="348"/>
      <c r="B449" s="360" t="s">
        <v>1181</v>
      </c>
      <c r="C449" s="348"/>
      <c r="D449" s="348"/>
      <c r="E449" s="348"/>
      <c r="F449" s="348"/>
      <c r="G449" s="361" t="str">
        <f t="shared" si="1098"/>
        <v/>
      </c>
      <c r="H449" s="361" t="str">
        <f t="shared" si="1099"/>
        <v/>
      </c>
      <c r="I449" s="397"/>
      <c r="J449" s="348"/>
      <c r="K449" s="348"/>
      <c r="L449" s="348"/>
      <c r="M449" s="348"/>
      <c r="N449" s="400"/>
      <c r="O449" s="400"/>
      <c r="P449" s="400"/>
      <c r="Q449" s="400"/>
      <c r="R449" s="400"/>
      <c r="S449" s="400"/>
      <c r="T449" s="400"/>
      <c r="U449" s="400"/>
      <c r="V449" s="400"/>
      <c r="W449" s="400"/>
      <c r="X449" s="400"/>
      <c r="Y449" s="400"/>
      <c r="Z449" s="400"/>
      <c r="AA449" s="400"/>
      <c r="AB449" s="400"/>
      <c r="AC449" s="400"/>
      <c r="AD449" s="400"/>
      <c r="AE449" s="400"/>
      <c r="AF449" s="400"/>
      <c r="AG449" s="400"/>
      <c r="AH449" s="400"/>
      <c r="AI449" s="400"/>
      <c r="AJ449" s="400"/>
      <c r="AK449" s="400"/>
      <c r="AL449" s="400"/>
      <c r="AM449" s="400"/>
      <c r="AN449" s="400"/>
      <c r="AO449" s="400"/>
      <c r="AP449" s="400"/>
      <c r="AQ449" s="400"/>
      <c r="AR449" s="400"/>
      <c r="AS449" s="400"/>
      <c r="AT449" s="400"/>
      <c r="AU449" s="400"/>
      <c r="AV449" s="400"/>
      <c r="AW449" s="400"/>
      <c r="AX449" s="400"/>
      <c r="AY449" s="400"/>
      <c r="AZ449" s="400"/>
      <c r="BA449" s="400"/>
      <c r="BB449" s="400"/>
      <c r="BC449" s="400"/>
      <c r="BD449" s="400"/>
      <c r="BE449" s="400"/>
      <c r="BF449" s="400"/>
      <c r="BG449" s="400"/>
      <c r="BH449" s="400"/>
      <c r="BI449" s="400"/>
      <c r="BJ449" s="400"/>
      <c r="BK449" s="400"/>
      <c r="BL449" s="400"/>
      <c r="BM449" s="400"/>
      <c r="BN449" s="400"/>
      <c r="BO449" s="400"/>
      <c r="BP449" s="400"/>
      <c r="BQ449" s="400"/>
      <c r="BR449" s="400"/>
      <c r="BS449" s="400"/>
      <c r="BT449" s="400"/>
      <c r="BU449" s="400"/>
      <c r="BV449" s="400"/>
      <c r="BW449" s="400"/>
      <c r="BX449" s="400"/>
      <c r="BY449" s="400"/>
      <c r="BZ449" s="400"/>
      <c r="CA449" s="400"/>
      <c r="CB449" s="400"/>
      <c r="CC449" s="400"/>
      <c r="CD449" s="400"/>
      <c r="CE449" s="400"/>
      <c r="CF449" s="400"/>
      <c r="CG449" s="400"/>
      <c r="CH449" s="400"/>
      <c r="CI449" s="400"/>
      <c r="CJ449" s="400"/>
      <c r="CK449" s="400"/>
      <c r="CL449" s="400"/>
      <c r="CM449" s="400"/>
      <c r="CN449" s="400"/>
      <c r="CO449" s="400"/>
      <c r="CP449" s="400"/>
      <c r="CQ449" s="400"/>
      <c r="CR449" s="400"/>
      <c r="CS449" s="400"/>
      <c r="CT449" s="400"/>
      <c r="CU449" s="400"/>
      <c r="CV449" s="400"/>
      <c r="CW449" s="400"/>
      <c r="CX449" s="400"/>
      <c r="CY449" s="400"/>
    </row>
    <row r="450" spans="1:103">
      <c r="A450" s="348"/>
      <c r="B450" s="360" t="s">
        <v>1182</v>
      </c>
      <c r="C450" s="348"/>
      <c r="D450" s="348"/>
      <c r="E450" s="348"/>
      <c r="F450" s="348"/>
      <c r="G450" s="361" t="str">
        <f t="shared" si="1098"/>
        <v/>
      </c>
      <c r="H450" s="361" t="str">
        <f t="shared" si="1099"/>
        <v/>
      </c>
      <c r="I450" s="397"/>
      <c r="J450" s="348"/>
      <c r="K450" s="348"/>
      <c r="L450" s="348"/>
      <c r="M450" s="348"/>
      <c r="N450" s="400"/>
      <c r="O450" s="400"/>
      <c r="P450" s="400"/>
      <c r="Q450" s="400"/>
      <c r="R450" s="400"/>
      <c r="S450" s="400"/>
      <c r="T450" s="400"/>
      <c r="U450" s="400"/>
      <c r="V450" s="400"/>
      <c r="W450" s="400"/>
      <c r="X450" s="400"/>
      <c r="Y450" s="400"/>
      <c r="Z450" s="400"/>
      <c r="AA450" s="400"/>
      <c r="AB450" s="400"/>
      <c r="AC450" s="400"/>
      <c r="AD450" s="400"/>
      <c r="AE450" s="400"/>
      <c r="AF450" s="400"/>
      <c r="AG450" s="400"/>
      <c r="AH450" s="400"/>
      <c r="AI450" s="400"/>
      <c r="AJ450" s="400"/>
      <c r="AK450" s="400"/>
      <c r="AL450" s="400"/>
      <c r="AM450" s="400"/>
      <c r="AN450" s="400"/>
      <c r="AO450" s="400"/>
      <c r="AP450" s="400"/>
      <c r="AQ450" s="400"/>
      <c r="AR450" s="400"/>
      <c r="AS450" s="400"/>
      <c r="AT450" s="400"/>
      <c r="AU450" s="400"/>
      <c r="AV450" s="400"/>
      <c r="AW450" s="400"/>
      <c r="AX450" s="400"/>
      <c r="AY450" s="400"/>
      <c r="AZ450" s="400"/>
      <c r="BA450" s="400"/>
      <c r="BB450" s="400"/>
      <c r="BC450" s="400"/>
      <c r="BD450" s="400"/>
      <c r="BE450" s="400"/>
      <c r="BF450" s="400"/>
      <c r="BG450" s="400"/>
      <c r="BH450" s="400"/>
      <c r="BI450" s="400"/>
      <c r="BJ450" s="400"/>
      <c r="BK450" s="400"/>
      <c r="BL450" s="400"/>
      <c r="BM450" s="400"/>
      <c r="BN450" s="400"/>
      <c r="BO450" s="400"/>
      <c r="BP450" s="400"/>
      <c r="BQ450" s="400"/>
      <c r="BR450" s="400"/>
      <c r="BS450" s="400"/>
      <c r="BT450" s="400"/>
      <c r="BU450" s="400"/>
      <c r="BV450" s="400"/>
      <c r="BW450" s="400"/>
      <c r="BX450" s="400"/>
      <c r="BY450" s="400"/>
      <c r="BZ450" s="400"/>
      <c r="CA450" s="400"/>
      <c r="CB450" s="400"/>
      <c r="CC450" s="400"/>
      <c r="CD450" s="400"/>
      <c r="CE450" s="400"/>
      <c r="CF450" s="400"/>
      <c r="CG450" s="400"/>
      <c r="CH450" s="400"/>
      <c r="CI450" s="400"/>
      <c r="CJ450" s="400"/>
      <c r="CK450" s="400"/>
      <c r="CL450" s="400"/>
      <c r="CM450" s="400"/>
      <c r="CN450" s="400"/>
      <c r="CO450" s="400"/>
      <c r="CP450" s="400"/>
      <c r="CQ450" s="400"/>
      <c r="CR450" s="400"/>
      <c r="CS450" s="400"/>
      <c r="CT450" s="400"/>
      <c r="CU450" s="400"/>
      <c r="CV450" s="400"/>
      <c r="CW450" s="400"/>
      <c r="CX450" s="400"/>
      <c r="CY450" s="400"/>
    </row>
    <row r="451" spans="1:103">
      <c r="A451" s="348"/>
      <c r="B451" s="360" t="s">
        <v>1183</v>
      </c>
      <c r="C451" s="348"/>
      <c r="D451" s="348"/>
      <c r="E451" s="348"/>
      <c r="F451" s="348"/>
      <c r="G451" s="361" t="str">
        <f t="shared" si="1098"/>
        <v/>
      </c>
      <c r="H451" s="361" t="str">
        <f t="shared" si="1099"/>
        <v/>
      </c>
      <c r="I451" s="397"/>
      <c r="J451" s="348"/>
      <c r="K451" s="348"/>
      <c r="L451" s="348"/>
      <c r="M451" s="348"/>
      <c r="N451" s="400"/>
      <c r="O451" s="400"/>
      <c r="P451" s="400"/>
      <c r="Q451" s="400"/>
      <c r="R451" s="400"/>
      <c r="S451" s="400"/>
      <c r="T451" s="400"/>
      <c r="U451" s="400"/>
      <c r="V451" s="400"/>
      <c r="W451" s="400"/>
      <c r="X451" s="400"/>
      <c r="Y451" s="400"/>
      <c r="Z451" s="400"/>
      <c r="AA451" s="400"/>
      <c r="AB451" s="400"/>
      <c r="AC451" s="400"/>
      <c r="AD451" s="400"/>
      <c r="AE451" s="400"/>
      <c r="AF451" s="400"/>
      <c r="AG451" s="400"/>
      <c r="AH451" s="400"/>
      <c r="AI451" s="400"/>
      <c r="AJ451" s="400"/>
      <c r="AK451" s="400"/>
      <c r="AL451" s="400"/>
      <c r="AM451" s="400"/>
      <c r="AN451" s="400"/>
      <c r="AO451" s="400"/>
      <c r="AP451" s="400"/>
      <c r="AQ451" s="400"/>
      <c r="AR451" s="400"/>
      <c r="AS451" s="400"/>
      <c r="AT451" s="400"/>
      <c r="AU451" s="400"/>
      <c r="AV451" s="400"/>
      <c r="AW451" s="400"/>
      <c r="AX451" s="400"/>
      <c r="AY451" s="400"/>
      <c r="AZ451" s="400"/>
      <c r="BA451" s="400"/>
      <c r="BB451" s="400"/>
      <c r="BC451" s="400"/>
      <c r="BD451" s="400"/>
      <c r="BE451" s="400"/>
      <c r="BF451" s="400"/>
      <c r="BG451" s="400"/>
      <c r="BH451" s="400"/>
      <c r="BI451" s="400"/>
      <c r="BJ451" s="400"/>
      <c r="BK451" s="400"/>
      <c r="BL451" s="400"/>
      <c r="BM451" s="400"/>
      <c r="BN451" s="400"/>
      <c r="BO451" s="400"/>
      <c r="BP451" s="400"/>
      <c r="BQ451" s="400"/>
      <c r="BR451" s="400"/>
      <c r="BS451" s="400"/>
      <c r="BT451" s="400"/>
      <c r="BU451" s="400"/>
      <c r="BV451" s="400"/>
      <c r="BW451" s="400"/>
      <c r="BX451" s="400"/>
      <c r="BY451" s="400"/>
      <c r="BZ451" s="400"/>
      <c r="CA451" s="400"/>
      <c r="CB451" s="400"/>
      <c r="CC451" s="400"/>
      <c r="CD451" s="400"/>
      <c r="CE451" s="400"/>
      <c r="CF451" s="400"/>
      <c r="CG451" s="400"/>
      <c r="CH451" s="400"/>
      <c r="CI451" s="400"/>
      <c r="CJ451" s="400"/>
      <c r="CK451" s="400"/>
      <c r="CL451" s="400"/>
      <c r="CM451" s="400"/>
      <c r="CN451" s="400"/>
      <c r="CO451" s="400"/>
      <c r="CP451" s="400"/>
      <c r="CQ451" s="400"/>
      <c r="CR451" s="400"/>
      <c r="CS451" s="400"/>
      <c r="CT451" s="400"/>
      <c r="CU451" s="400"/>
      <c r="CV451" s="400"/>
      <c r="CW451" s="400"/>
      <c r="CX451" s="400"/>
      <c r="CY451" s="400"/>
    </row>
    <row r="452" spans="1:103">
      <c r="A452" s="348"/>
      <c r="B452" s="360" t="s">
        <v>1184</v>
      </c>
      <c r="C452" s="348"/>
      <c r="D452" s="348"/>
      <c r="E452" s="348"/>
      <c r="F452" s="348"/>
      <c r="G452" s="361" t="str">
        <f t="shared" si="1098"/>
        <v/>
      </c>
      <c r="H452" s="361" t="str">
        <f t="shared" si="1099"/>
        <v/>
      </c>
      <c r="I452" s="397"/>
      <c r="J452" s="348"/>
      <c r="K452" s="348"/>
      <c r="L452" s="348"/>
      <c r="M452" s="348"/>
      <c r="N452" s="400"/>
      <c r="O452" s="400"/>
      <c r="P452" s="400"/>
      <c r="Q452" s="400"/>
      <c r="R452" s="400"/>
      <c r="S452" s="400"/>
      <c r="T452" s="400"/>
      <c r="U452" s="400"/>
      <c r="V452" s="400"/>
      <c r="W452" s="400"/>
      <c r="X452" s="400"/>
      <c r="Y452" s="400"/>
      <c r="Z452" s="400"/>
      <c r="AA452" s="400"/>
      <c r="AB452" s="400"/>
      <c r="AC452" s="400"/>
      <c r="AD452" s="400"/>
      <c r="AE452" s="400"/>
      <c r="AF452" s="400"/>
      <c r="AG452" s="400"/>
      <c r="AH452" s="400"/>
      <c r="AI452" s="400"/>
      <c r="AJ452" s="400"/>
      <c r="AK452" s="400"/>
      <c r="AL452" s="400"/>
      <c r="AM452" s="400"/>
      <c r="AN452" s="400"/>
      <c r="AO452" s="400"/>
      <c r="AP452" s="400"/>
      <c r="AQ452" s="400"/>
      <c r="AR452" s="400"/>
      <c r="AS452" s="400"/>
      <c r="AT452" s="400"/>
      <c r="AU452" s="400"/>
      <c r="AV452" s="400"/>
      <c r="AW452" s="400"/>
      <c r="AX452" s="400"/>
      <c r="AY452" s="400"/>
      <c r="AZ452" s="400"/>
      <c r="BA452" s="400"/>
      <c r="BB452" s="400"/>
      <c r="BC452" s="400"/>
      <c r="BD452" s="400"/>
      <c r="BE452" s="400"/>
      <c r="BF452" s="400"/>
      <c r="BG452" s="400"/>
      <c r="BH452" s="400"/>
      <c r="BI452" s="400"/>
      <c r="BJ452" s="400"/>
      <c r="BK452" s="400"/>
      <c r="BL452" s="400"/>
      <c r="BM452" s="400"/>
      <c r="BN452" s="400"/>
      <c r="BO452" s="400"/>
      <c r="BP452" s="400"/>
      <c r="BQ452" s="400"/>
      <c r="BR452" s="400"/>
      <c r="BS452" s="400"/>
      <c r="BT452" s="400"/>
      <c r="BU452" s="400"/>
      <c r="BV452" s="400"/>
      <c r="BW452" s="400"/>
      <c r="BX452" s="400"/>
      <c r="BY452" s="400"/>
      <c r="BZ452" s="400"/>
      <c r="CA452" s="400"/>
      <c r="CB452" s="400"/>
      <c r="CC452" s="400"/>
      <c r="CD452" s="400"/>
      <c r="CE452" s="400"/>
      <c r="CF452" s="400"/>
      <c r="CG452" s="400"/>
      <c r="CH452" s="400"/>
      <c r="CI452" s="400"/>
      <c r="CJ452" s="400"/>
      <c r="CK452" s="400"/>
      <c r="CL452" s="400"/>
      <c r="CM452" s="400"/>
      <c r="CN452" s="400"/>
      <c r="CO452" s="400"/>
      <c r="CP452" s="400"/>
      <c r="CQ452" s="400"/>
      <c r="CR452" s="400"/>
      <c r="CS452" s="400"/>
      <c r="CT452" s="400"/>
      <c r="CU452" s="400"/>
      <c r="CV452" s="400"/>
      <c r="CW452" s="400"/>
      <c r="CX452" s="400"/>
      <c r="CY452" s="400"/>
    </row>
    <row r="453" spans="1:103">
      <c r="A453" s="348"/>
      <c r="B453" s="360" t="s">
        <v>1185</v>
      </c>
      <c r="C453" s="348"/>
      <c r="D453" s="348"/>
      <c r="E453" s="348"/>
      <c r="F453" s="348"/>
      <c r="G453" s="361" t="str">
        <f t="shared" si="1098"/>
        <v/>
      </c>
      <c r="H453" s="361" t="str">
        <f t="shared" si="1099"/>
        <v/>
      </c>
      <c r="I453" s="397"/>
      <c r="J453" s="348"/>
      <c r="K453" s="348"/>
      <c r="L453" s="348"/>
      <c r="M453" s="348"/>
      <c r="N453" s="400"/>
      <c r="O453" s="400"/>
      <c r="P453" s="400"/>
      <c r="Q453" s="400"/>
      <c r="R453" s="400"/>
      <c r="S453" s="400"/>
      <c r="T453" s="400"/>
      <c r="U453" s="400"/>
      <c r="V453" s="400"/>
      <c r="W453" s="400"/>
      <c r="X453" s="400"/>
      <c r="Y453" s="400"/>
      <c r="Z453" s="400"/>
      <c r="AA453" s="400"/>
      <c r="AB453" s="400"/>
      <c r="AC453" s="400"/>
      <c r="AD453" s="400"/>
      <c r="AE453" s="400"/>
      <c r="AF453" s="400"/>
      <c r="AG453" s="400"/>
      <c r="AH453" s="400"/>
      <c r="AI453" s="400"/>
      <c r="AJ453" s="400"/>
      <c r="AK453" s="400"/>
      <c r="AL453" s="400"/>
      <c r="AM453" s="400"/>
      <c r="AN453" s="400"/>
      <c r="AO453" s="400"/>
      <c r="AP453" s="400"/>
      <c r="AQ453" s="400"/>
      <c r="AR453" s="400"/>
      <c r="AS453" s="400"/>
      <c r="AT453" s="400"/>
      <c r="AU453" s="400"/>
      <c r="AV453" s="400"/>
      <c r="AW453" s="400"/>
      <c r="AX453" s="400"/>
      <c r="AY453" s="400"/>
      <c r="AZ453" s="400"/>
      <c r="BA453" s="400"/>
      <c r="BB453" s="400"/>
      <c r="BC453" s="400"/>
      <c r="BD453" s="400"/>
      <c r="BE453" s="400"/>
      <c r="BF453" s="400"/>
      <c r="BG453" s="400"/>
      <c r="BH453" s="400"/>
      <c r="BI453" s="400"/>
      <c r="BJ453" s="400"/>
      <c r="BK453" s="400"/>
      <c r="BL453" s="400"/>
      <c r="BM453" s="400"/>
      <c r="BN453" s="400"/>
      <c r="BO453" s="400"/>
      <c r="BP453" s="400"/>
      <c r="BQ453" s="400"/>
      <c r="BR453" s="400"/>
      <c r="BS453" s="400"/>
      <c r="BT453" s="400"/>
      <c r="BU453" s="400"/>
      <c r="BV453" s="400"/>
      <c r="BW453" s="400"/>
      <c r="BX453" s="400"/>
      <c r="BY453" s="400"/>
      <c r="BZ453" s="400"/>
      <c r="CA453" s="400"/>
      <c r="CB453" s="400"/>
      <c r="CC453" s="400"/>
      <c r="CD453" s="400"/>
      <c r="CE453" s="400"/>
      <c r="CF453" s="400"/>
      <c r="CG453" s="400"/>
      <c r="CH453" s="400"/>
      <c r="CI453" s="400"/>
      <c r="CJ453" s="400"/>
      <c r="CK453" s="400"/>
      <c r="CL453" s="400"/>
      <c r="CM453" s="400"/>
      <c r="CN453" s="400"/>
      <c r="CO453" s="400"/>
      <c r="CP453" s="400"/>
      <c r="CQ453" s="400"/>
      <c r="CR453" s="400"/>
      <c r="CS453" s="400"/>
      <c r="CT453" s="400"/>
      <c r="CU453" s="400"/>
      <c r="CV453" s="400"/>
      <c r="CW453" s="400"/>
      <c r="CX453" s="400"/>
      <c r="CY453" s="400"/>
    </row>
    <row r="454" spans="1:103">
      <c r="A454" s="348"/>
      <c r="B454" s="360" t="s">
        <v>1186</v>
      </c>
      <c r="C454" s="348"/>
      <c r="D454" s="348"/>
      <c r="E454" s="348"/>
      <c r="F454" s="348"/>
      <c r="G454" s="361" t="str">
        <f t="shared" ref="G454:G504" si="1100">IF(OR(D454="",E454=""),"",ROUND((D454+E454),10))</f>
        <v/>
      </c>
      <c r="H454" s="361" t="str">
        <f t="shared" ref="H454:H504" si="1101">IF(OR(D454="",F454=""),"",ROUND((D454-F454),10))</f>
        <v/>
      </c>
      <c r="I454" s="397"/>
      <c r="J454" s="348"/>
      <c r="K454" s="348"/>
      <c r="L454" s="348"/>
      <c r="M454" s="348"/>
      <c r="N454" s="400"/>
      <c r="O454" s="400"/>
      <c r="P454" s="400"/>
      <c r="Q454" s="400"/>
      <c r="R454" s="400"/>
      <c r="S454" s="400"/>
      <c r="T454" s="400"/>
      <c r="U454" s="400"/>
      <c r="V454" s="400"/>
      <c r="W454" s="400"/>
      <c r="X454" s="400"/>
      <c r="Y454" s="400"/>
      <c r="Z454" s="400"/>
      <c r="AA454" s="400"/>
      <c r="AB454" s="400"/>
      <c r="AC454" s="400"/>
      <c r="AD454" s="400"/>
      <c r="AE454" s="400"/>
      <c r="AF454" s="400"/>
      <c r="AG454" s="400"/>
      <c r="AH454" s="400"/>
      <c r="AI454" s="400"/>
      <c r="AJ454" s="400"/>
      <c r="AK454" s="400"/>
      <c r="AL454" s="400"/>
      <c r="AM454" s="400"/>
      <c r="AN454" s="400"/>
      <c r="AO454" s="400"/>
      <c r="AP454" s="400"/>
      <c r="AQ454" s="400"/>
      <c r="AR454" s="400"/>
      <c r="AS454" s="400"/>
      <c r="AT454" s="400"/>
      <c r="AU454" s="400"/>
      <c r="AV454" s="400"/>
      <c r="AW454" s="400"/>
      <c r="AX454" s="400"/>
      <c r="AY454" s="400"/>
      <c r="AZ454" s="400"/>
      <c r="BA454" s="400"/>
      <c r="BB454" s="400"/>
      <c r="BC454" s="400"/>
      <c r="BD454" s="400"/>
      <c r="BE454" s="400"/>
      <c r="BF454" s="400"/>
      <c r="BG454" s="400"/>
      <c r="BH454" s="400"/>
      <c r="BI454" s="400"/>
      <c r="BJ454" s="400"/>
      <c r="BK454" s="400"/>
      <c r="BL454" s="400"/>
      <c r="BM454" s="400"/>
      <c r="BN454" s="400"/>
      <c r="BO454" s="400"/>
      <c r="BP454" s="400"/>
      <c r="BQ454" s="400"/>
      <c r="BR454" s="400"/>
      <c r="BS454" s="400"/>
      <c r="BT454" s="400"/>
      <c r="BU454" s="400"/>
      <c r="BV454" s="400"/>
      <c r="BW454" s="400"/>
      <c r="BX454" s="400"/>
      <c r="BY454" s="400"/>
      <c r="BZ454" s="400"/>
      <c r="CA454" s="400"/>
      <c r="CB454" s="400"/>
      <c r="CC454" s="400"/>
      <c r="CD454" s="400"/>
      <c r="CE454" s="400"/>
      <c r="CF454" s="400"/>
      <c r="CG454" s="400"/>
      <c r="CH454" s="400"/>
      <c r="CI454" s="400"/>
      <c r="CJ454" s="400"/>
      <c r="CK454" s="400"/>
      <c r="CL454" s="400"/>
      <c r="CM454" s="400"/>
      <c r="CN454" s="400"/>
      <c r="CO454" s="400"/>
      <c r="CP454" s="400"/>
      <c r="CQ454" s="400"/>
      <c r="CR454" s="400"/>
      <c r="CS454" s="400"/>
      <c r="CT454" s="400"/>
      <c r="CU454" s="400"/>
      <c r="CV454" s="400"/>
      <c r="CW454" s="400"/>
      <c r="CX454" s="400"/>
      <c r="CY454" s="400"/>
    </row>
    <row r="455" spans="1:103">
      <c r="A455" s="348"/>
      <c r="B455" s="360" t="s">
        <v>1187</v>
      </c>
      <c r="C455" s="348"/>
      <c r="D455" s="348"/>
      <c r="E455" s="348"/>
      <c r="F455" s="348"/>
      <c r="G455" s="361" t="str">
        <f t="shared" si="1100"/>
        <v/>
      </c>
      <c r="H455" s="361" t="str">
        <f t="shared" si="1101"/>
        <v/>
      </c>
      <c r="I455" s="397"/>
      <c r="J455" s="348"/>
      <c r="K455" s="348"/>
      <c r="L455" s="348"/>
      <c r="M455" s="348"/>
      <c r="N455" s="400"/>
      <c r="O455" s="400"/>
      <c r="P455" s="400"/>
      <c r="Q455" s="400"/>
      <c r="R455" s="400"/>
      <c r="S455" s="400"/>
      <c r="T455" s="400"/>
      <c r="U455" s="400"/>
      <c r="V455" s="400"/>
      <c r="W455" s="400"/>
      <c r="X455" s="400"/>
      <c r="Y455" s="400"/>
      <c r="Z455" s="400"/>
      <c r="AA455" s="400"/>
      <c r="AB455" s="400"/>
      <c r="AC455" s="400"/>
      <c r="AD455" s="400"/>
      <c r="AE455" s="400"/>
      <c r="AF455" s="400"/>
      <c r="AG455" s="400"/>
      <c r="AH455" s="400"/>
      <c r="AI455" s="400"/>
      <c r="AJ455" s="400"/>
      <c r="AK455" s="400"/>
      <c r="AL455" s="400"/>
      <c r="AM455" s="400"/>
      <c r="AN455" s="400"/>
      <c r="AO455" s="400"/>
      <c r="AP455" s="400"/>
      <c r="AQ455" s="400"/>
      <c r="AR455" s="400"/>
      <c r="AS455" s="400"/>
      <c r="AT455" s="400"/>
      <c r="AU455" s="400"/>
      <c r="AV455" s="400"/>
      <c r="AW455" s="400"/>
      <c r="AX455" s="400"/>
      <c r="AY455" s="400"/>
      <c r="AZ455" s="400"/>
      <c r="BA455" s="400"/>
      <c r="BB455" s="400"/>
      <c r="BC455" s="400"/>
      <c r="BD455" s="400"/>
      <c r="BE455" s="400"/>
      <c r="BF455" s="400"/>
      <c r="BG455" s="400"/>
      <c r="BH455" s="400"/>
      <c r="BI455" s="400"/>
      <c r="BJ455" s="400"/>
      <c r="BK455" s="400"/>
      <c r="BL455" s="400"/>
      <c r="BM455" s="400"/>
      <c r="BN455" s="400"/>
      <c r="BO455" s="400"/>
      <c r="BP455" s="400"/>
      <c r="BQ455" s="400"/>
      <c r="BR455" s="400"/>
      <c r="BS455" s="400"/>
      <c r="BT455" s="400"/>
      <c r="BU455" s="400"/>
      <c r="BV455" s="400"/>
      <c r="BW455" s="400"/>
      <c r="BX455" s="400"/>
      <c r="BY455" s="400"/>
      <c r="BZ455" s="400"/>
      <c r="CA455" s="400"/>
      <c r="CB455" s="400"/>
      <c r="CC455" s="400"/>
      <c r="CD455" s="400"/>
      <c r="CE455" s="400"/>
      <c r="CF455" s="400"/>
      <c r="CG455" s="400"/>
      <c r="CH455" s="400"/>
      <c r="CI455" s="400"/>
      <c r="CJ455" s="400"/>
      <c r="CK455" s="400"/>
      <c r="CL455" s="400"/>
      <c r="CM455" s="400"/>
      <c r="CN455" s="400"/>
      <c r="CO455" s="400"/>
      <c r="CP455" s="400"/>
      <c r="CQ455" s="400"/>
      <c r="CR455" s="400"/>
      <c r="CS455" s="400"/>
      <c r="CT455" s="400"/>
      <c r="CU455" s="400"/>
      <c r="CV455" s="400"/>
      <c r="CW455" s="400"/>
      <c r="CX455" s="400"/>
      <c r="CY455" s="400"/>
    </row>
    <row r="456" spans="1:103">
      <c r="A456" s="348"/>
      <c r="B456" s="360" t="s">
        <v>1188</v>
      </c>
      <c r="C456" s="348"/>
      <c r="D456" s="348"/>
      <c r="E456" s="348"/>
      <c r="F456" s="348"/>
      <c r="G456" s="361" t="str">
        <f t="shared" si="1100"/>
        <v/>
      </c>
      <c r="H456" s="361" t="str">
        <f t="shared" si="1101"/>
        <v/>
      </c>
      <c r="I456" s="397"/>
      <c r="J456" s="348"/>
      <c r="K456" s="348"/>
      <c r="L456" s="348"/>
      <c r="M456" s="348"/>
      <c r="N456" s="400"/>
      <c r="O456" s="400"/>
      <c r="P456" s="400"/>
      <c r="Q456" s="400"/>
      <c r="R456" s="400"/>
      <c r="S456" s="400"/>
      <c r="T456" s="400"/>
      <c r="U456" s="400"/>
      <c r="V456" s="400"/>
      <c r="W456" s="400"/>
      <c r="X456" s="400"/>
      <c r="Y456" s="400"/>
      <c r="Z456" s="400"/>
      <c r="AA456" s="400"/>
      <c r="AB456" s="400"/>
      <c r="AC456" s="400"/>
      <c r="AD456" s="400"/>
      <c r="AE456" s="400"/>
      <c r="AF456" s="400"/>
      <c r="AG456" s="400"/>
      <c r="AH456" s="400"/>
      <c r="AI456" s="400"/>
      <c r="AJ456" s="400"/>
      <c r="AK456" s="400"/>
      <c r="AL456" s="400"/>
      <c r="AM456" s="400"/>
      <c r="AN456" s="400"/>
      <c r="AO456" s="400"/>
      <c r="AP456" s="400"/>
      <c r="AQ456" s="400"/>
      <c r="AR456" s="400"/>
      <c r="AS456" s="400"/>
      <c r="AT456" s="400"/>
      <c r="AU456" s="400"/>
      <c r="AV456" s="400"/>
      <c r="AW456" s="400"/>
      <c r="AX456" s="400"/>
      <c r="AY456" s="400"/>
      <c r="AZ456" s="400"/>
      <c r="BA456" s="400"/>
      <c r="BB456" s="400"/>
      <c r="BC456" s="400"/>
      <c r="BD456" s="400"/>
      <c r="BE456" s="400"/>
      <c r="BF456" s="400"/>
      <c r="BG456" s="400"/>
      <c r="BH456" s="400"/>
      <c r="BI456" s="400"/>
      <c r="BJ456" s="400"/>
      <c r="BK456" s="400"/>
      <c r="BL456" s="400"/>
      <c r="BM456" s="400"/>
      <c r="BN456" s="400"/>
      <c r="BO456" s="400"/>
      <c r="BP456" s="400"/>
      <c r="BQ456" s="400"/>
      <c r="BR456" s="400"/>
      <c r="BS456" s="400"/>
      <c r="BT456" s="400"/>
      <c r="BU456" s="400"/>
      <c r="BV456" s="400"/>
      <c r="BW456" s="400"/>
      <c r="BX456" s="400"/>
      <c r="BY456" s="400"/>
      <c r="BZ456" s="400"/>
      <c r="CA456" s="400"/>
      <c r="CB456" s="400"/>
      <c r="CC456" s="400"/>
      <c r="CD456" s="400"/>
      <c r="CE456" s="400"/>
      <c r="CF456" s="400"/>
      <c r="CG456" s="400"/>
      <c r="CH456" s="400"/>
      <c r="CI456" s="400"/>
      <c r="CJ456" s="400"/>
      <c r="CK456" s="400"/>
      <c r="CL456" s="400"/>
      <c r="CM456" s="400"/>
      <c r="CN456" s="400"/>
      <c r="CO456" s="400"/>
      <c r="CP456" s="400"/>
      <c r="CQ456" s="400"/>
      <c r="CR456" s="400"/>
      <c r="CS456" s="400"/>
      <c r="CT456" s="400"/>
      <c r="CU456" s="400"/>
      <c r="CV456" s="400"/>
      <c r="CW456" s="400"/>
      <c r="CX456" s="400"/>
      <c r="CY456" s="400"/>
    </row>
    <row r="457" spans="1:103">
      <c r="A457" s="348"/>
      <c r="B457" s="360" t="s">
        <v>1189</v>
      </c>
      <c r="C457" s="348"/>
      <c r="D457" s="348"/>
      <c r="E457" s="348"/>
      <c r="F457" s="348"/>
      <c r="G457" s="361" t="str">
        <f t="shared" si="1100"/>
        <v/>
      </c>
      <c r="H457" s="361" t="str">
        <f t="shared" si="1101"/>
        <v/>
      </c>
      <c r="I457" s="397"/>
      <c r="J457" s="348"/>
      <c r="K457" s="348"/>
      <c r="L457" s="348"/>
      <c r="M457" s="348"/>
      <c r="N457" s="400"/>
      <c r="O457" s="400"/>
      <c r="P457" s="400"/>
      <c r="Q457" s="400"/>
      <c r="R457" s="400"/>
      <c r="S457" s="400"/>
      <c r="T457" s="400"/>
      <c r="U457" s="400"/>
      <c r="V457" s="400"/>
      <c r="W457" s="400"/>
      <c r="X457" s="400"/>
      <c r="Y457" s="400"/>
      <c r="Z457" s="400"/>
      <c r="AA457" s="400"/>
      <c r="AB457" s="400"/>
      <c r="AC457" s="400"/>
      <c r="AD457" s="400"/>
      <c r="AE457" s="400"/>
      <c r="AF457" s="400"/>
      <c r="AG457" s="400"/>
      <c r="AH457" s="400"/>
      <c r="AI457" s="400"/>
      <c r="AJ457" s="400"/>
      <c r="AK457" s="400"/>
      <c r="AL457" s="400"/>
      <c r="AM457" s="400"/>
      <c r="AN457" s="400"/>
      <c r="AO457" s="400"/>
      <c r="AP457" s="400"/>
      <c r="AQ457" s="400"/>
      <c r="AR457" s="400"/>
      <c r="AS457" s="400"/>
      <c r="AT457" s="400"/>
      <c r="AU457" s="400"/>
      <c r="AV457" s="400"/>
      <c r="AW457" s="400"/>
      <c r="AX457" s="400"/>
      <c r="AY457" s="400"/>
      <c r="AZ457" s="400"/>
      <c r="BA457" s="400"/>
      <c r="BB457" s="400"/>
      <c r="BC457" s="400"/>
      <c r="BD457" s="400"/>
      <c r="BE457" s="400"/>
      <c r="BF457" s="400"/>
      <c r="BG457" s="400"/>
      <c r="BH457" s="400"/>
      <c r="BI457" s="400"/>
      <c r="BJ457" s="400"/>
      <c r="BK457" s="400"/>
      <c r="BL457" s="400"/>
      <c r="BM457" s="400"/>
      <c r="BN457" s="400"/>
      <c r="BO457" s="400"/>
      <c r="BP457" s="400"/>
      <c r="BQ457" s="400"/>
      <c r="BR457" s="400"/>
      <c r="BS457" s="400"/>
      <c r="BT457" s="400"/>
      <c r="BU457" s="400"/>
      <c r="BV457" s="400"/>
      <c r="BW457" s="400"/>
      <c r="BX457" s="400"/>
      <c r="BY457" s="400"/>
      <c r="BZ457" s="400"/>
      <c r="CA457" s="400"/>
      <c r="CB457" s="400"/>
      <c r="CC457" s="400"/>
      <c r="CD457" s="400"/>
      <c r="CE457" s="400"/>
      <c r="CF457" s="400"/>
      <c r="CG457" s="400"/>
      <c r="CH457" s="400"/>
      <c r="CI457" s="400"/>
      <c r="CJ457" s="400"/>
      <c r="CK457" s="400"/>
      <c r="CL457" s="400"/>
      <c r="CM457" s="400"/>
      <c r="CN457" s="400"/>
      <c r="CO457" s="400"/>
      <c r="CP457" s="400"/>
      <c r="CQ457" s="400"/>
      <c r="CR457" s="400"/>
      <c r="CS457" s="400"/>
      <c r="CT457" s="400"/>
      <c r="CU457" s="400"/>
      <c r="CV457" s="400"/>
      <c r="CW457" s="400"/>
      <c r="CX457" s="400"/>
      <c r="CY457" s="400"/>
    </row>
    <row r="458" spans="1:103">
      <c r="A458" s="348"/>
      <c r="B458" s="360" t="s">
        <v>1190</v>
      </c>
      <c r="C458" s="348"/>
      <c r="D458" s="348"/>
      <c r="E458" s="348"/>
      <c r="F458" s="348"/>
      <c r="G458" s="361" t="str">
        <f t="shared" si="1100"/>
        <v/>
      </c>
      <c r="H458" s="361" t="str">
        <f t="shared" si="1101"/>
        <v/>
      </c>
      <c r="I458" s="397"/>
      <c r="J458" s="348"/>
      <c r="K458" s="348"/>
      <c r="L458" s="348"/>
      <c r="M458" s="348"/>
      <c r="N458" s="400"/>
      <c r="O458" s="400"/>
      <c r="P458" s="400"/>
      <c r="Q458" s="400"/>
      <c r="R458" s="400"/>
      <c r="S458" s="400"/>
      <c r="T458" s="400"/>
      <c r="U458" s="400"/>
      <c r="V458" s="400"/>
      <c r="W458" s="400"/>
      <c r="X458" s="400"/>
      <c r="Y458" s="400"/>
      <c r="Z458" s="400"/>
      <c r="AA458" s="400"/>
      <c r="AB458" s="400"/>
      <c r="AC458" s="400"/>
      <c r="AD458" s="400"/>
      <c r="AE458" s="400"/>
      <c r="AF458" s="400"/>
      <c r="AG458" s="400"/>
      <c r="AH458" s="400"/>
      <c r="AI458" s="400"/>
      <c r="AJ458" s="400"/>
      <c r="AK458" s="400"/>
      <c r="AL458" s="400"/>
      <c r="AM458" s="400"/>
      <c r="AN458" s="400"/>
      <c r="AO458" s="400"/>
      <c r="AP458" s="400"/>
      <c r="AQ458" s="400"/>
      <c r="AR458" s="400"/>
      <c r="AS458" s="400"/>
      <c r="AT458" s="400"/>
      <c r="AU458" s="400"/>
      <c r="AV458" s="400"/>
      <c r="AW458" s="400"/>
      <c r="AX458" s="400"/>
      <c r="AY458" s="400"/>
      <c r="AZ458" s="400"/>
      <c r="BA458" s="400"/>
      <c r="BB458" s="400"/>
      <c r="BC458" s="400"/>
      <c r="BD458" s="400"/>
      <c r="BE458" s="400"/>
      <c r="BF458" s="400"/>
      <c r="BG458" s="400"/>
      <c r="BH458" s="400"/>
      <c r="BI458" s="400"/>
      <c r="BJ458" s="400"/>
      <c r="BK458" s="400"/>
      <c r="BL458" s="400"/>
      <c r="BM458" s="400"/>
      <c r="BN458" s="400"/>
      <c r="BO458" s="400"/>
      <c r="BP458" s="400"/>
      <c r="BQ458" s="400"/>
      <c r="BR458" s="400"/>
      <c r="BS458" s="400"/>
      <c r="BT458" s="400"/>
      <c r="BU458" s="400"/>
      <c r="BV458" s="400"/>
      <c r="BW458" s="400"/>
      <c r="BX458" s="400"/>
      <c r="BY458" s="400"/>
      <c r="BZ458" s="400"/>
      <c r="CA458" s="400"/>
      <c r="CB458" s="400"/>
      <c r="CC458" s="400"/>
      <c r="CD458" s="400"/>
      <c r="CE458" s="400"/>
      <c r="CF458" s="400"/>
      <c r="CG458" s="400"/>
      <c r="CH458" s="400"/>
      <c r="CI458" s="400"/>
      <c r="CJ458" s="400"/>
      <c r="CK458" s="400"/>
      <c r="CL458" s="400"/>
      <c r="CM458" s="400"/>
      <c r="CN458" s="400"/>
      <c r="CO458" s="400"/>
      <c r="CP458" s="400"/>
      <c r="CQ458" s="400"/>
      <c r="CR458" s="400"/>
      <c r="CS458" s="400"/>
      <c r="CT458" s="400"/>
      <c r="CU458" s="400"/>
      <c r="CV458" s="400"/>
      <c r="CW458" s="400"/>
      <c r="CX458" s="400"/>
      <c r="CY458" s="400"/>
    </row>
    <row r="459" spans="1:103">
      <c r="A459" s="348"/>
      <c r="B459" s="360" t="s">
        <v>1191</v>
      </c>
      <c r="C459" s="348"/>
      <c r="D459" s="348"/>
      <c r="E459" s="348"/>
      <c r="F459" s="348"/>
      <c r="G459" s="361" t="str">
        <f t="shared" si="1100"/>
        <v/>
      </c>
      <c r="H459" s="361" t="str">
        <f t="shared" si="1101"/>
        <v/>
      </c>
      <c r="I459" s="397"/>
      <c r="J459" s="348"/>
      <c r="K459" s="348"/>
      <c r="L459" s="348"/>
      <c r="M459" s="348"/>
      <c r="N459" s="400"/>
      <c r="O459" s="400"/>
      <c r="P459" s="400"/>
      <c r="Q459" s="400"/>
      <c r="R459" s="400"/>
      <c r="S459" s="400"/>
      <c r="T459" s="400"/>
      <c r="U459" s="400"/>
      <c r="V459" s="400"/>
      <c r="W459" s="400"/>
      <c r="X459" s="400"/>
      <c r="Y459" s="400"/>
      <c r="Z459" s="400"/>
      <c r="AA459" s="400"/>
      <c r="AB459" s="400"/>
      <c r="AC459" s="400"/>
      <c r="AD459" s="400"/>
      <c r="AE459" s="400"/>
      <c r="AF459" s="400"/>
      <c r="AG459" s="400"/>
      <c r="AH459" s="400"/>
      <c r="AI459" s="400"/>
      <c r="AJ459" s="400"/>
      <c r="AK459" s="400"/>
      <c r="AL459" s="400"/>
      <c r="AM459" s="400"/>
      <c r="AN459" s="400"/>
      <c r="AO459" s="400"/>
      <c r="AP459" s="400"/>
      <c r="AQ459" s="400"/>
      <c r="AR459" s="400"/>
      <c r="AS459" s="400"/>
      <c r="AT459" s="400"/>
      <c r="AU459" s="400"/>
      <c r="AV459" s="400"/>
      <c r="AW459" s="400"/>
      <c r="AX459" s="400"/>
      <c r="AY459" s="400"/>
      <c r="AZ459" s="400"/>
      <c r="BA459" s="400"/>
      <c r="BB459" s="400"/>
      <c r="BC459" s="400"/>
      <c r="BD459" s="400"/>
      <c r="BE459" s="400"/>
      <c r="BF459" s="400"/>
      <c r="BG459" s="400"/>
      <c r="BH459" s="400"/>
      <c r="BI459" s="400"/>
      <c r="BJ459" s="400"/>
      <c r="BK459" s="400"/>
      <c r="BL459" s="400"/>
      <c r="BM459" s="400"/>
      <c r="BN459" s="400"/>
      <c r="BO459" s="400"/>
      <c r="BP459" s="400"/>
      <c r="BQ459" s="400"/>
      <c r="BR459" s="400"/>
      <c r="BS459" s="400"/>
      <c r="BT459" s="400"/>
      <c r="BU459" s="400"/>
      <c r="BV459" s="400"/>
      <c r="BW459" s="400"/>
      <c r="BX459" s="400"/>
      <c r="BY459" s="400"/>
      <c r="BZ459" s="400"/>
      <c r="CA459" s="400"/>
      <c r="CB459" s="400"/>
      <c r="CC459" s="400"/>
      <c r="CD459" s="400"/>
      <c r="CE459" s="400"/>
      <c r="CF459" s="400"/>
      <c r="CG459" s="400"/>
      <c r="CH459" s="400"/>
      <c r="CI459" s="400"/>
      <c r="CJ459" s="400"/>
      <c r="CK459" s="400"/>
      <c r="CL459" s="400"/>
      <c r="CM459" s="400"/>
      <c r="CN459" s="400"/>
      <c r="CO459" s="400"/>
      <c r="CP459" s="400"/>
      <c r="CQ459" s="400"/>
      <c r="CR459" s="400"/>
      <c r="CS459" s="400"/>
      <c r="CT459" s="400"/>
      <c r="CU459" s="400"/>
      <c r="CV459" s="400"/>
      <c r="CW459" s="400"/>
      <c r="CX459" s="400"/>
      <c r="CY459" s="400"/>
    </row>
    <row r="460" spans="1:103">
      <c r="A460" s="348"/>
      <c r="B460" s="360" t="s">
        <v>1192</v>
      </c>
      <c r="C460" s="348"/>
      <c r="D460" s="348"/>
      <c r="E460" s="348"/>
      <c r="F460" s="348"/>
      <c r="G460" s="361" t="str">
        <f t="shared" si="1100"/>
        <v/>
      </c>
      <c r="H460" s="361" t="str">
        <f t="shared" si="1101"/>
        <v/>
      </c>
      <c r="I460" s="397"/>
      <c r="J460" s="348"/>
      <c r="K460" s="348"/>
      <c r="L460" s="348"/>
      <c r="M460" s="348"/>
      <c r="N460" s="400"/>
      <c r="O460" s="400"/>
      <c r="P460" s="400"/>
      <c r="Q460" s="400"/>
      <c r="R460" s="400"/>
      <c r="S460" s="400"/>
      <c r="T460" s="400"/>
      <c r="U460" s="400"/>
      <c r="V460" s="400"/>
      <c r="W460" s="400"/>
      <c r="X460" s="400"/>
      <c r="Y460" s="400"/>
      <c r="Z460" s="400"/>
      <c r="AA460" s="400"/>
      <c r="AB460" s="400"/>
      <c r="AC460" s="400"/>
      <c r="AD460" s="400"/>
      <c r="AE460" s="400"/>
      <c r="AF460" s="400"/>
      <c r="AG460" s="400"/>
      <c r="AH460" s="400"/>
      <c r="AI460" s="400"/>
      <c r="AJ460" s="400"/>
      <c r="AK460" s="400"/>
      <c r="AL460" s="400"/>
      <c r="AM460" s="400"/>
      <c r="AN460" s="400"/>
      <c r="AO460" s="400"/>
      <c r="AP460" s="400"/>
      <c r="AQ460" s="400"/>
      <c r="AR460" s="400"/>
      <c r="AS460" s="400"/>
      <c r="AT460" s="400"/>
      <c r="AU460" s="400"/>
      <c r="AV460" s="400"/>
      <c r="AW460" s="400"/>
      <c r="AX460" s="400"/>
      <c r="AY460" s="400"/>
      <c r="AZ460" s="400"/>
      <c r="BA460" s="400"/>
      <c r="BB460" s="400"/>
      <c r="BC460" s="400"/>
      <c r="BD460" s="400"/>
      <c r="BE460" s="400"/>
      <c r="BF460" s="400"/>
      <c r="BG460" s="400"/>
      <c r="BH460" s="400"/>
      <c r="BI460" s="400"/>
      <c r="BJ460" s="400"/>
      <c r="BK460" s="400"/>
      <c r="BL460" s="400"/>
      <c r="BM460" s="400"/>
      <c r="BN460" s="400"/>
      <c r="BO460" s="400"/>
      <c r="BP460" s="400"/>
      <c r="BQ460" s="400"/>
      <c r="BR460" s="400"/>
      <c r="BS460" s="400"/>
      <c r="BT460" s="400"/>
      <c r="BU460" s="400"/>
      <c r="BV460" s="400"/>
      <c r="BW460" s="400"/>
      <c r="BX460" s="400"/>
      <c r="BY460" s="400"/>
      <c r="BZ460" s="400"/>
      <c r="CA460" s="400"/>
      <c r="CB460" s="400"/>
      <c r="CC460" s="400"/>
      <c r="CD460" s="400"/>
      <c r="CE460" s="400"/>
      <c r="CF460" s="400"/>
      <c r="CG460" s="400"/>
      <c r="CH460" s="400"/>
      <c r="CI460" s="400"/>
      <c r="CJ460" s="400"/>
      <c r="CK460" s="400"/>
      <c r="CL460" s="400"/>
      <c r="CM460" s="400"/>
      <c r="CN460" s="400"/>
      <c r="CO460" s="400"/>
      <c r="CP460" s="400"/>
      <c r="CQ460" s="400"/>
      <c r="CR460" s="400"/>
      <c r="CS460" s="400"/>
      <c r="CT460" s="400"/>
      <c r="CU460" s="400"/>
      <c r="CV460" s="400"/>
      <c r="CW460" s="400"/>
      <c r="CX460" s="400"/>
      <c r="CY460" s="400"/>
    </row>
    <row r="461" spans="1:103">
      <c r="A461" s="348"/>
      <c r="B461" s="360" t="s">
        <v>1193</v>
      </c>
      <c r="C461" s="348"/>
      <c r="D461" s="348"/>
      <c r="E461" s="348"/>
      <c r="F461" s="348"/>
      <c r="G461" s="361" t="str">
        <f t="shared" si="1100"/>
        <v/>
      </c>
      <c r="H461" s="361" t="str">
        <f t="shared" si="1101"/>
        <v/>
      </c>
      <c r="I461" s="397"/>
      <c r="J461" s="348"/>
      <c r="K461" s="348"/>
      <c r="L461" s="348"/>
      <c r="M461" s="348"/>
      <c r="N461" s="400"/>
      <c r="O461" s="400"/>
      <c r="P461" s="400"/>
      <c r="Q461" s="400"/>
      <c r="R461" s="400"/>
      <c r="S461" s="400"/>
      <c r="T461" s="400"/>
      <c r="U461" s="400"/>
      <c r="V461" s="400"/>
      <c r="W461" s="400"/>
      <c r="X461" s="400"/>
      <c r="Y461" s="400"/>
      <c r="Z461" s="400"/>
      <c r="AA461" s="400"/>
      <c r="AB461" s="400"/>
      <c r="AC461" s="400"/>
      <c r="AD461" s="400"/>
      <c r="AE461" s="400"/>
      <c r="AF461" s="400"/>
      <c r="AG461" s="400"/>
      <c r="AH461" s="400"/>
      <c r="AI461" s="400"/>
      <c r="AJ461" s="400"/>
      <c r="AK461" s="400"/>
      <c r="AL461" s="400"/>
      <c r="AM461" s="400"/>
      <c r="AN461" s="400"/>
      <c r="AO461" s="400"/>
      <c r="AP461" s="400"/>
      <c r="AQ461" s="400"/>
      <c r="AR461" s="400"/>
      <c r="AS461" s="400"/>
      <c r="AT461" s="400"/>
      <c r="AU461" s="400"/>
      <c r="AV461" s="400"/>
      <c r="AW461" s="400"/>
      <c r="AX461" s="400"/>
      <c r="AY461" s="400"/>
      <c r="AZ461" s="400"/>
      <c r="BA461" s="400"/>
      <c r="BB461" s="400"/>
      <c r="BC461" s="400"/>
      <c r="BD461" s="400"/>
      <c r="BE461" s="400"/>
      <c r="BF461" s="400"/>
      <c r="BG461" s="400"/>
      <c r="BH461" s="400"/>
      <c r="BI461" s="400"/>
      <c r="BJ461" s="400"/>
      <c r="BK461" s="400"/>
      <c r="BL461" s="400"/>
      <c r="BM461" s="400"/>
      <c r="BN461" s="400"/>
      <c r="BO461" s="400"/>
      <c r="BP461" s="400"/>
      <c r="BQ461" s="400"/>
      <c r="BR461" s="400"/>
      <c r="BS461" s="400"/>
      <c r="BT461" s="400"/>
      <c r="BU461" s="400"/>
      <c r="BV461" s="400"/>
      <c r="BW461" s="400"/>
      <c r="BX461" s="400"/>
      <c r="BY461" s="400"/>
      <c r="BZ461" s="400"/>
      <c r="CA461" s="400"/>
      <c r="CB461" s="400"/>
      <c r="CC461" s="400"/>
      <c r="CD461" s="400"/>
      <c r="CE461" s="400"/>
      <c r="CF461" s="400"/>
      <c r="CG461" s="400"/>
      <c r="CH461" s="400"/>
      <c r="CI461" s="400"/>
      <c r="CJ461" s="400"/>
      <c r="CK461" s="400"/>
      <c r="CL461" s="400"/>
      <c r="CM461" s="400"/>
      <c r="CN461" s="400"/>
      <c r="CO461" s="400"/>
      <c r="CP461" s="400"/>
      <c r="CQ461" s="400"/>
      <c r="CR461" s="400"/>
      <c r="CS461" s="400"/>
      <c r="CT461" s="400"/>
      <c r="CU461" s="400"/>
      <c r="CV461" s="400"/>
      <c r="CW461" s="400"/>
      <c r="CX461" s="400"/>
      <c r="CY461" s="400"/>
    </row>
    <row r="462" spans="1:103">
      <c r="A462" s="348"/>
      <c r="B462" s="360" t="s">
        <v>1194</v>
      </c>
      <c r="C462" s="348"/>
      <c r="D462" s="348"/>
      <c r="E462" s="348"/>
      <c r="F462" s="348"/>
      <c r="G462" s="361" t="str">
        <f t="shared" si="1100"/>
        <v/>
      </c>
      <c r="H462" s="361" t="str">
        <f t="shared" si="1101"/>
        <v/>
      </c>
      <c r="I462" s="397"/>
      <c r="J462" s="348"/>
      <c r="K462" s="348"/>
      <c r="L462" s="348"/>
      <c r="M462" s="348"/>
      <c r="N462" s="400"/>
      <c r="O462" s="400"/>
      <c r="P462" s="400"/>
      <c r="Q462" s="400"/>
      <c r="R462" s="400"/>
      <c r="S462" s="400"/>
      <c r="T462" s="400"/>
      <c r="U462" s="400"/>
      <c r="V462" s="400"/>
      <c r="W462" s="400"/>
      <c r="X462" s="400"/>
      <c r="Y462" s="400"/>
      <c r="Z462" s="400"/>
      <c r="AA462" s="400"/>
      <c r="AB462" s="400"/>
      <c r="AC462" s="400"/>
      <c r="AD462" s="400"/>
      <c r="AE462" s="400"/>
      <c r="AF462" s="400"/>
      <c r="AG462" s="400"/>
      <c r="AH462" s="400"/>
      <c r="AI462" s="400"/>
      <c r="AJ462" s="400"/>
      <c r="AK462" s="400"/>
      <c r="AL462" s="400"/>
      <c r="AM462" s="400"/>
      <c r="AN462" s="400"/>
      <c r="AO462" s="400"/>
      <c r="AP462" s="400"/>
      <c r="AQ462" s="400"/>
      <c r="AR462" s="400"/>
      <c r="AS462" s="400"/>
      <c r="AT462" s="400"/>
      <c r="AU462" s="400"/>
      <c r="AV462" s="400"/>
      <c r="AW462" s="400"/>
      <c r="AX462" s="400"/>
      <c r="AY462" s="400"/>
      <c r="AZ462" s="400"/>
      <c r="BA462" s="400"/>
      <c r="BB462" s="400"/>
      <c r="BC462" s="400"/>
      <c r="BD462" s="400"/>
      <c r="BE462" s="400"/>
      <c r="BF462" s="400"/>
      <c r="BG462" s="400"/>
      <c r="BH462" s="400"/>
      <c r="BI462" s="400"/>
      <c r="BJ462" s="400"/>
      <c r="BK462" s="400"/>
      <c r="BL462" s="400"/>
      <c r="BM462" s="400"/>
      <c r="BN462" s="400"/>
      <c r="BO462" s="400"/>
      <c r="BP462" s="400"/>
      <c r="BQ462" s="400"/>
      <c r="BR462" s="400"/>
      <c r="BS462" s="400"/>
      <c r="BT462" s="400"/>
      <c r="BU462" s="400"/>
      <c r="BV462" s="400"/>
      <c r="BW462" s="400"/>
      <c r="BX462" s="400"/>
      <c r="BY462" s="400"/>
      <c r="BZ462" s="400"/>
      <c r="CA462" s="400"/>
      <c r="CB462" s="400"/>
      <c r="CC462" s="400"/>
      <c r="CD462" s="400"/>
      <c r="CE462" s="400"/>
      <c r="CF462" s="400"/>
      <c r="CG462" s="400"/>
      <c r="CH462" s="400"/>
      <c r="CI462" s="400"/>
      <c r="CJ462" s="400"/>
      <c r="CK462" s="400"/>
      <c r="CL462" s="400"/>
      <c r="CM462" s="400"/>
      <c r="CN462" s="400"/>
      <c r="CO462" s="400"/>
      <c r="CP462" s="400"/>
      <c r="CQ462" s="400"/>
      <c r="CR462" s="400"/>
      <c r="CS462" s="400"/>
      <c r="CT462" s="400"/>
      <c r="CU462" s="400"/>
      <c r="CV462" s="400"/>
      <c r="CW462" s="400"/>
      <c r="CX462" s="400"/>
      <c r="CY462" s="400"/>
    </row>
    <row r="463" spans="1:103">
      <c r="A463" s="348"/>
      <c r="B463" s="360" t="s">
        <v>1195</v>
      </c>
      <c r="C463" s="348"/>
      <c r="D463" s="348"/>
      <c r="E463" s="348"/>
      <c r="F463" s="348"/>
      <c r="G463" s="361" t="str">
        <f t="shared" si="1100"/>
        <v/>
      </c>
      <c r="H463" s="361" t="str">
        <f t="shared" si="1101"/>
        <v/>
      </c>
      <c r="I463" s="397"/>
      <c r="J463" s="348"/>
      <c r="K463" s="348"/>
      <c r="L463" s="348"/>
      <c r="M463" s="348"/>
      <c r="N463" s="400"/>
      <c r="O463" s="400"/>
      <c r="P463" s="400"/>
      <c r="Q463" s="400"/>
      <c r="R463" s="400"/>
      <c r="S463" s="400"/>
      <c r="T463" s="400"/>
      <c r="U463" s="400"/>
      <c r="V463" s="400"/>
      <c r="W463" s="400"/>
      <c r="X463" s="400"/>
      <c r="Y463" s="400"/>
      <c r="Z463" s="400"/>
      <c r="AA463" s="400"/>
      <c r="AB463" s="400"/>
      <c r="AC463" s="400"/>
      <c r="AD463" s="400"/>
      <c r="AE463" s="400"/>
      <c r="AF463" s="400"/>
      <c r="AG463" s="400"/>
      <c r="AH463" s="400"/>
      <c r="AI463" s="400"/>
      <c r="AJ463" s="400"/>
      <c r="AK463" s="400"/>
      <c r="AL463" s="400"/>
      <c r="AM463" s="400"/>
      <c r="AN463" s="400"/>
      <c r="AO463" s="400"/>
      <c r="AP463" s="400"/>
      <c r="AQ463" s="400"/>
      <c r="AR463" s="400"/>
      <c r="AS463" s="400"/>
      <c r="AT463" s="400"/>
      <c r="AU463" s="400"/>
      <c r="AV463" s="400"/>
      <c r="AW463" s="400"/>
      <c r="AX463" s="400"/>
      <c r="AY463" s="400"/>
      <c r="AZ463" s="400"/>
      <c r="BA463" s="400"/>
      <c r="BB463" s="400"/>
      <c r="BC463" s="400"/>
      <c r="BD463" s="400"/>
      <c r="BE463" s="400"/>
      <c r="BF463" s="400"/>
      <c r="BG463" s="400"/>
      <c r="BH463" s="400"/>
      <c r="BI463" s="400"/>
      <c r="BJ463" s="400"/>
      <c r="BK463" s="400"/>
      <c r="BL463" s="400"/>
      <c r="BM463" s="400"/>
      <c r="BN463" s="400"/>
      <c r="BO463" s="400"/>
      <c r="BP463" s="400"/>
      <c r="BQ463" s="400"/>
      <c r="BR463" s="400"/>
      <c r="BS463" s="400"/>
      <c r="BT463" s="400"/>
      <c r="BU463" s="400"/>
      <c r="BV463" s="400"/>
      <c r="BW463" s="400"/>
      <c r="BX463" s="400"/>
      <c r="BY463" s="400"/>
      <c r="BZ463" s="400"/>
      <c r="CA463" s="400"/>
      <c r="CB463" s="400"/>
      <c r="CC463" s="400"/>
      <c r="CD463" s="400"/>
      <c r="CE463" s="400"/>
      <c r="CF463" s="400"/>
      <c r="CG463" s="400"/>
      <c r="CH463" s="400"/>
      <c r="CI463" s="400"/>
      <c r="CJ463" s="400"/>
      <c r="CK463" s="400"/>
      <c r="CL463" s="400"/>
      <c r="CM463" s="400"/>
      <c r="CN463" s="400"/>
      <c r="CO463" s="400"/>
      <c r="CP463" s="400"/>
      <c r="CQ463" s="400"/>
      <c r="CR463" s="400"/>
      <c r="CS463" s="400"/>
      <c r="CT463" s="400"/>
      <c r="CU463" s="400"/>
      <c r="CV463" s="400"/>
      <c r="CW463" s="400"/>
      <c r="CX463" s="400"/>
      <c r="CY463" s="400"/>
    </row>
    <row r="464" spans="1:103">
      <c r="A464" s="348"/>
      <c r="B464" s="360" t="s">
        <v>1196</v>
      </c>
      <c r="C464" s="348"/>
      <c r="D464" s="348"/>
      <c r="E464" s="348"/>
      <c r="F464" s="348"/>
      <c r="G464" s="361" t="str">
        <f t="shared" si="1100"/>
        <v/>
      </c>
      <c r="H464" s="361" t="str">
        <f t="shared" si="1101"/>
        <v/>
      </c>
      <c r="I464" s="397"/>
      <c r="J464" s="348"/>
      <c r="K464" s="348"/>
      <c r="L464" s="348"/>
      <c r="M464" s="348"/>
      <c r="N464" s="400"/>
      <c r="O464" s="400"/>
      <c r="P464" s="400"/>
      <c r="Q464" s="400"/>
      <c r="R464" s="400"/>
      <c r="S464" s="400"/>
      <c r="T464" s="400"/>
      <c r="U464" s="400"/>
      <c r="V464" s="400"/>
      <c r="W464" s="400"/>
      <c r="X464" s="400"/>
      <c r="Y464" s="400"/>
      <c r="Z464" s="400"/>
      <c r="AA464" s="400"/>
      <c r="AB464" s="400"/>
      <c r="AC464" s="400"/>
      <c r="AD464" s="400"/>
      <c r="AE464" s="400"/>
      <c r="AF464" s="400"/>
      <c r="AG464" s="400"/>
      <c r="AH464" s="400"/>
      <c r="AI464" s="400"/>
      <c r="AJ464" s="400"/>
      <c r="AK464" s="400"/>
      <c r="AL464" s="400"/>
      <c r="AM464" s="400"/>
      <c r="AN464" s="400"/>
      <c r="AO464" s="400"/>
      <c r="AP464" s="400"/>
      <c r="AQ464" s="400"/>
      <c r="AR464" s="400"/>
      <c r="AS464" s="400"/>
      <c r="AT464" s="400"/>
      <c r="AU464" s="400"/>
      <c r="AV464" s="400"/>
      <c r="AW464" s="400"/>
      <c r="AX464" s="400"/>
      <c r="AY464" s="400"/>
      <c r="AZ464" s="400"/>
      <c r="BA464" s="400"/>
      <c r="BB464" s="400"/>
      <c r="BC464" s="400"/>
      <c r="BD464" s="400"/>
      <c r="BE464" s="400"/>
      <c r="BF464" s="400"/>
      <c r="BG464" s="400"/>
      <c r="BH464" s="400"/>
      <c r="BI464" s="400"/>
      <c r="BJ464" s="400"/>
      <c r="BK464" s="400"/>
      <c r="BL464" s="400"/>
      <c r="BM464" s="400"/>
      <c r="BN464" s="400"/>
      <c r="BO464" s="400"/>
      <c r="BP464" s="400"/>
      <c r="BQ464" s="400"/>
      <c r="BR464" s="400"/>
      <c r="BS464" s="400"/>
      <c r="BT464" s="400"/>
      <c r="BU464" s="400"/>
      <c r="BV464" s="400"/>
      <c r="BW464" s="400"/>
      <c r="BX464" s="400"/>
      <c r="BY464" s="400"/>
      <c r="BZ464" s="400"/>
      <c r="CA464" s="400"/>
      <c r="CB464" s="400"/>
      <c r="CC464" s="400"/>
      <c r="CD464" s="400"/>
      <c r="CE464" s="400"/>
      <c r="CF464" s="400"/>
      <c r="CG464" s="400"/>
      <c r="CH464" s="400"/>
      <c r="CI464" s="400"/>
      <c r="CJ464" s="400"/>
      <c r="CK464" s="400"/>
      <c r="CL464" s="400"/>
      <c r="CM464" s="400"/>
      <c r="CN464" s="400"/>
      <c r="CO464" s="400"/>
      <c r="CP464" s="400"/>
      <c r="CQ464" s="400"/>
      <c r="CR464" s="400"/>
      <c r="CS464" s="400"/>
      <c r="CT464" s="400"/>
      <c r="CU464" s="400"/>
      <c r="CV464" s="400"/>
      <c r="CW464" s="400"/>
      <c r="CX464" s="400"/>
      <c r="CY464" s="400"/>
    </row>
    <row r="465" spans="1:103">
      <c r="A465" s="348"/>
      <c r="B465" s="360" t="s">
        <v>1197</v>
      </c>
      <c r="C465" s="348"/>
      <c r="D465" s="348"/>
      <c r="E465" s="348"/>
      <c r="F465" s="348"/>
      <c r="G465" s="361" t="str">
        <f t="shared" si="1100"/>
        <v/>
      </c>
      <c r="H465" s="361" t="str">
        <f t="shared" si="1101"/>
        <v/>
      </c>
      <c r="I465" s="397"/>
      <c r="J465" s="348"/>
      <c r="K465" s="348"/>
      <c r="L465" s="348"/>
      <c r="M465" s="348"/>
      <c r="N465" s="400"/>
      <c r="O465" s="400"/>
      <c r="P465" s="400"/>
      <c r="Q465" s="400"/>
      <c r="R465" s="400"/>
      <c r="S465" s="400"/>
      <c r="T465" s="400"/>
      <c r="U465" s="400"/>
      <c r="V465" s="400"/>
      <c r="W465" s="400"/>
      <c r="X465" s="400"/>
      <c r="Y465" s="400"/>
      <c r="Z465" s="400"/>
      <c r="AA465" s="400"/>
      <c r="AB465" s="400"/>
      <c r="AC465" s="400"/>
      <c r="AD465" s="400"/>
      <c r="AE465" s="400"/>
      <c r="AF465" s="400"/>
      <c r="AG465" s="400"/>
      <c r="AH465" s="400"/>
      <c r="AI465" s="400"/>
      <c r="AJ465" s="400"/>
      <c r="AK465" s="400"/>
      <c r="AL465" s="400"/>
      <c r="AM465" s="400"/>
      <c r="AN465" s="400"/>
      <c r="AO465" s="400"/>
      <c r="AP465" s="400"/>
      <c r="AQ465" s="400"/>
      <c r="AR465" s="400"/>
      <c r="AS465" s="400"/>
      <c r="AT465" s="400"/>
      <c r="AU465" s="400"/>
      <c r="AV465" s="400"/>
      <c r="AW465" s="400"/>
      <c r="AX465" s="400"/>
      <c r="AY465" s="400"/>
      <c r="AZ465" s="400"/>
      <c r="BA465" s="400"/>
      <c r="BB465" s="400"/>
      <c r="BC465" s="400"/>
      <c r="BD465" s="400"/>
      <c r="BE465" s="400"/>
      <c r="BF465" s="400"/>
      <c r="BG465" s="400"/>
      <c r="BH465" s="400"/>
      <c r="BI465" s="400"/>
      <c r="BJ465" s="400"/>
      <c r="BK465" s="400"/>
      <c r="BL465" s="400"/>
      <c r="BM465" s="400"/>
      <c r="BN465" s="400"/>
      <c r="BO465" s="400"/>
      <c r="BP465" s="400"/>
      <c r="BQ465" s="400"/>
      <c r="BR465" s="400"/>
      <c r="BS465" s="400"/>
      <c r="BT465" s="400"/>
      <c r="BU465" s="400"/>
      <c r="BV465" s="400"/>
      <c r="BW465" s="400"/>
      <c r="BX465" s="400"/>
      <c r="BY465" s="400"/>
      <c r="BZ465" s="400"/>
      <c r="CA465" s="400"/>
      <c r="CB465" s="400"/>
      <c r="CC465" s="400"/>
      <c r="CD465" s="400"/>
      <c r="CE465" s="400"/>
      <c r="CF465" s="400"/>
      <c r="CG465" s="400"/>
      <c r="CH465" s="400"/>
      <c r="CI465" s="400"/>
      <c r="CJ465" s="400"/>
      <c r="CK465" s="400"/>
      <c r="CL465" s="400"/>
      <c r="CM465" s="400"/>
      <c r="CN465" s="400"/>
      <c r="CO465" s="400"/>
      <c r="CP465" s="400"/>
      <c r="CQ465" s="400"/>
      <c r="CR465" s="400"/>
      <c r="CS465" s="400"/>
      <c r="CT465" s="400"/>
      <c r="CU465" s="400"/>
      <c r="CV465" s="400"/>
      <c r="CW465" s="400"/>
      <c r="CX465" s="400"/>
      <c r="CY465" s="400"/>
    </row>
    <row r="466" spans="1:103">
      <c r="A466" s="348"/>
      <c r="B466" s="360" t="s">
        <v>1198</v>
      </c>
      <c r="C466" s="348"/>
      <c r="D466" s="348"/>
      <c r="E466" s="348"/>
      <c r="F466" s="348"/>
      <c r="G466" s="361" t="str">
        <f t="shared" si="1100"/>
        <v/>
      </c>
      <c r="H466" s="361" t="str">
        <f t="shared" si="1101"/>
        <v/>
      </c>
      <c r="I466" s="397"/>
      <c r="J466" s="348"/>
      <c r="K466" s="348"/>
      <c r="L466" s="348"/>
      <c r="M466" s="348"/>
      <c r="N466" s="400"/>
      <c r="O466" s="400"/>
      <c r="P466" s="400"/>
      <c r="Q466" s="400"/>
      <c r="R466" s="400"/>
      <c r="S466" s="400"/>
      <c r="T466" s="400"/>
      <c r="U466" s="400"/>
      <c r="V466" s="400"/>
      <c r="W466" s="400"/>
      <c r="X466" s="400"/>
      <c r="Y466" s="400"/>
      <c r="Z466" s="400"/>
      <c r="AA466" s="400"/>
      <c r="AB466" s="400"/>
      <c r="AC466" s="400"/>
      <c r="AD466" s="400"/>
      <c r="AE466" s="400"/>
      <c r="AF466" s="400"/>
      <c r="AG466" s="400"/>
      <c r="AH466" s="400"/>
      <c r="AI466" s="400"/>
      <c r="AJ466" s="400"/>
      <c r="AK466" s="400"/>
      <c r="AL466" s="400"/>
      <c r="AM466" s="400"/>
      <c r="AN466" s="400"/>
      <c r="AO466" s="400"/>
      <c r="AP466" s="400"/>
      <c r="AQ466" s="400"/>
      <c r="AR466" s="400"/>
      <c r="AS466" s="400"/>
      <c r="AT466" s="400"/>
      <c r="AU466" s="400"/>
      <c r="AV466" s="400"/>
      <c r="AW466" s="400"/>
      <c r="AX466" s="400"/>
      <c r="AY466" s="400"/>
      <c r="AZ466" s="400"/>
      <c r="BA466" s="400"/>
      <c r="BB466" s="400"/>
      <c r="BC466" s="400"/>
      <c r="BD466" s="400"/>
      <c r="BE466" s="400"/>
      <c r="BF466" s="400"/>
      <c r="BG466" s="400"/>
      <c r="BH466" s="400"/>
      <c r="BI466" s="400"/>
      <c r="BJ466" s="400"/>
      <c r="BK466" s="400"/>
      <c r="BL466" s="400"/>
      <c r="BM466" s="400"/>
      <c r="BN466" s="400"/>
      <c r="BO466" s="400"/>
      <c r="BP466" s="400"/>
      <c r="BQ466" s="400"/>
      <c r="BR466" s="400"/>
      <c r="BS466" s="400"/>
      <c r="BT466" s="400"/>
      <c r="BU466" s="400"/>
      <c r="BV466" s="400"/>
      <c r="BW466" s="400"/>
      <c r="BX466" s="400"/>
      <c r="BY466" s="400"/>
      <c r="BZ466" s="400"/>
      <c r="CA466" s="400"/>
      <c r="CB466" s="400"/>
      <c r="CC466" s="400"/>
      <c r="CD466" s="400"/>
      <c r="CE466" s="400"/>
      <c r="CF466" s="400"/>
      <c r="CG466" s="400"/>
      <c r="CH466" s="400"/>
      <c r="CI466" s="400"/>
      <c r="CJ466" s="400"/>
      <c r="CK466" s="400"/>
      <c r="CL466" s="400"/>
      <c r="CM466" s="400"/>
      <c r="CN466" s="400"/>
      <c r="CO466" s="400"/>
      <c r="CP466" s="400"/>
      <c r="CQ466" s="400"/>
      <c r="CR466" s="400"/>
      <c r="CS466" s="400"/>
      <c r="CT466" s="400"/>
      <c r="CU466" s="400"/>
      <c r="CV466" s="400"/>
      <c r="CW466" s="400"/>
      <c r="CX466" s="400"/>
      <c r="CY466" s="400"/>
    </row>
    <row r="467" spans="1:103">
      <c r="A467" s="348"/>
      <c r="B467" s="360" t="s">
        <v>1199</v>
      </c>
      <c r="C467" s="348"/>
      <c r="D467" s="348"/>
      <c r="E467" s="348"/>
      <c r="F467" s="348"/>
      <c r="G467" s="361" t="str">
        <f t="shared" si="1100"/>
        <v/>
      </c>
      <c r="H467" s="361" t="str">
        <f t="shared" si="1101"/>
        <v/>
      </c>
      <c r="I467" s="397"/>
      <c r="J467" s="348"/>
      <c r="K467" s="348"/>
      <c r="L467" s="348"/>
      <c r="M467" s="348"/>
      <c r="N467" s="400"/>
      <c r="O467" s="400"/>
      <c r="P467" s="400"/>
      <c r="Q467" s="400"/>
      <c r="R467" s="400"/>
      <c r="S467" s="400"/>
      <c r="T467" s="400"/>
      <c r="U467" s="400"/>
      <c r="V467" s="400"/>
      <c r="W467" s="400"/>
      <c r="X467" s="400"/>
      <c r="Y467" s="400"/>
      <c r="Z467" s="400"/>
      <c r="AA467" s="400"/>
      <c r="AB467" s="400"/>
      <c r="AC467" s="400"/>
      <c r="AD467" s="400"/>
      <c r="AE467" s="400"/>
      <c r="AF467" s="400"/>
      <c r="AG467" s="400"/>
      <c r="AH467" s="400"/>
      <c r="AI467" s="400"/>
      <c r="AJ467" s="400"/>
      <c r="AK467" s="400"/>
      <c r="AL467" s="400"/>
      <c r="AM467" s="400"/>
      <c r="AN467" s="400"/>
      <c r="AO467" s="400"/>
      <c r="AP467" s="400"/>
      <c r="AQ467" s="400"/>
      <c r="AR467" s="400"/>
      <c r="AS467" s="400"/>
      <c r="AT467" s="400"/>
      <c r="AU467" s="400"/>
      <c r="AV467" s="400"/>
      <c r="AW467" s="400"/>
      <c r="AX467" s="400"/>
      <c r="AY467" s="400"/>
      <c r="AZ467" s="400"/>
      <c r="BA467" s="400"/>
      <c r="BB467" s="400"/>
      <c r="BC467" s="400"/>
      <c r="BD467" s="400"/>
      <c r="BE467" s="400"/>
      <c r="BF467" s="400"/>
      <c r="BG467" s="400"/>
      <c r="BH467" s="400"/>
      <c r="BI467" s="400"/>
      <c r="BJ467" s="400"/>
      <c r="BK467" s="400"/>
      <c r="BL467" s="400"/>
      <c r="BM467" s="400"/>
      <c r="BN467" s="400"/>
      <c r="BO467" s="400"/>
      <c r="BP467" s="400"/>
      <c r="BQ467" s="400"/>
      <c r="BR467" s="400"/>
      <c r="BS467" s="400"/>
      <c r="BT467" s="400"/>
      <c r="BU467" s="400"/>
      <c r="BV467" s="400"/>
      <c r="BW467" s="400"/>
      <c r="BX467" s="400"/>
      <c r="BY467" s="400"/>
      <c r="BZ467" s="400"/>
      <c r="CA467" s="400"/>
      <c r="CB467" s="400"/>
      <c r="CC467" s="400"/>
      <c r="CD467" s="400"/>
      <c r="CE467" s="400"/>
      <c r="CF467" s="400"/>
      <c r="CG467" s="400"/>
      <c r="CH467" s="400"/>
      <c r="CI467" s="400"/>
      <c r="CJ467" s="400"/>
      <c r="CK467" s="400"/>
      <c r="CL467" s="400"/>
      <c r="CM467" s="400"/>
      <c r="CN467" s="400"/>
      <c r="CO467" s="400"/>
      <c r="CP467" s="400"/>
      <c r="CQ467" s="400"/>
      <c r="CR467" s="400"/>
      <c r="CS467" s="400"/>
      <c r="CT467" s="400"/>
      <c r="CU467" s="400"/>
      <c r="CV467" s="400"/>
      <c r="CW467" s="400"/>
      <c r="CX467" s="400"/>
      <c r="CY467" s="400"/>
    </row>
    <row r="468" spans="1:103">
      <c r="A468" s="348"/>
      <c r="B468" s="360" t="s">
        <v>1200</v>
      </c>
      <c r="C468" s="348"/>
      <c r="D468" s="348"/>
      <c r="E468" s="348"/>
      <c r="F468" s="348"/>
      <c r="G468" s="361" t="str">
        <f t="shared" si="1100"/>
        <v/>
      </c>
      <c r="H468" s="361" t="str">
        <f t="shared" si="1101"/>
        <v/>
      </c>
      <c r="I468" s="397"/>
      <c r="J468" s="348"/>
      <c r="K468" s="348"/>
      <c r="L468" s="348"/>
      <c r="M468" s="348"/>
      <c r="N468" s="400"/>
      <c r="O468" s="400"/>
      <c r="P468" s="400"/>
      <c r="Q468" s="400"/>
      <c r="R468" s="400"/>
      <c r="S468" s="400"/>
      <c r="T468" s="400"/>
      <c r="U468" s="400"/>
      <c r="V468" s="400"/>
      <c r="W468" s="400"/>
      <c r="X468" s="400"/>
      <c r="Y468" s="400"/>
      <c r="Z468" s="400"/>
      <c r="AA468" s="400"/>
      <c r="AB468" s="400"/>
      <c r="AC468" s="400"/>
      <c r="AD468" s="400"/>
      <c r="AE468" s="400"/>
      <c r="AF468" s="400"/>
      <c r="AG468" s="400"/>
      <c r="AH468" s="400"/>
      <c r="AI468" s="400"/>
      <c r="AJ468" s="400"/>
      <c r="AK468" s="400"/>
      <c r="AL468" s="400"/>
      <c r="AM468" s="400"/>
      <c r="AN468" s="400"/>
      <c r="AO468" s="400"/>
      <c r="AP468" s="400"/>
      <c r="AQ468" s="400"/>
      <c r="AR468" s="400"/>
      <c r="AS468" s="400"/>
      <c r="AT468" s="400"/>
      <c r="AU468" s="400"/>
      <c r="AV468" s="400"/>
      <c r="AW468" s="400"/>
      <c r="AX468" s="400"/>
      <c r="AY468" s="400"/>
      <c r="AZ468" s="400"/>
      <c r="BA468" s="400"/>
      <c r="BB468" s="400"/>
      <c r="BC468" s="400"/>
      <c r="BD468" s="400"/>
      <c r="BE468" s="400"/>
      <c r="BF468" s="400"/>
      <c r="BG468" s="400"/>
      <c r="BH468" s="400"/>
      <c r="BI468" s="400"/>
      <c r="BJ468" s="400"/>
      <c r="BK468" s="400"/>
      <c r="BL468" s="400"/>
      <c r="BM468" s="400"/>
      <c r="BN468" s="400"/>
      <c r="BO468" s="400"/>
      <c r="BP468" s="400"/>
      <c r="BQ468" s="400"/>
      <c r="BR468" s="400"/>
      <c r="BS468" s="400"/>
      <c r="BT468" s="400"/>
      <c r="BU468" s="400"/>
      <c r="BV468" s="400"/>
      <c r="BW468" s="400"/>
      <c r="BX468" s="400"/>
      <c r="BY468" s="400"/>
      <c r="BZ468" s="400"/>
      <c r="CA468" s="400"/>
      <c r="CB468" s="400"/>
      <c r="CC468" s="400"/>
      <c r="CD468" s="400"/>
      <c r="CE468" s="400"/>
      <c r="CF468" s="400"/>
      <c r="CG468" s="400"/>
      <c r="CH468" s="400"/>
      <c r="CI468" s="400"/>
      <c r="CJ468" s="400"/>
      <c r="CK468" s="400"/>
      <c r="CL468" s="400"/>
      <c r="CM468" s="400"/>
      <c r="CN468" s="400"/>
      <c r="CO468" s="400"/>
      <c r="CP468" s="400"/>
      <c r="CQ468" s="400"/>
      <c r="CR468" s="400"/>
      <c r="CS468" s="400"/>
      <c r="CT468" s="400"/>
      <c r="CU468" s="400"/>
      <c r="CV468" s="400"/>
      <c r="CW468" s="400"/>
      <c r="CX468" s="400"/>
      <c r="CY468" s="400"/>
    </row>
    <row r="469" spans="1:103">
      <c r="A469" s="348"/>
      <c r="B469" s="360" t="s">
        <v>1201</v>
      </c>
      <c r="C469" s="348"/>
      <c r="D469" s="348"/>
      <c r="E469" s="348"/>
      <c r="F469" s="348"/>
      <c r="G469" s="361" t="str">
        <f t="shared" si="1100"/>
        <v/>
      </c>
      <c r="H469" s="361" t="str">
        <f t="shared" si="1101"/>
        <v/>
      </c>
      <c r="I469" s="397"/>
      <c r="J469" s="348"/>
      <c r="K469" s="348"/>
      <c r="L469" s="348"/>
      <c r="M469" s="348"/>
      <c r="N469" s="400"/>
      <c r="O469" s="400"/>
      <c r="P469" s="400"/>
      <c r="Q469" s="400"/>
      <c r="R469" s="400"/>
      <c r="S469" s="400"/>
      <c r="T469" s="400"/>
      <c r="U469" s="400"/>
      <c r="V469" s="400"/>
      <c r="W469" s="400"/>
      <c r="X469" s="400"/>
      <c r="Y469" s="400"/>
      <c r="Z469" s="400"/>
      <c r="AA469" s="400"/>
      <c r="AB469" s="400"/>
      <c r="AC469" s="400"/>
      <c r="AD469" s="400"/>
      <c r="AE469" s="400"/>
      <c r="AF469" s="400"/>
      <c r="AG469" s="400"/>
      <c r="AH469" s="400"/>
      <c r="AI469" s="400"/>
      <c r="AJ469" s="400"/>
      <c r="AK469" s="400"/>
      <c r="AL469" s="400"/>
      <c r="AM469" s="400"/>
      <c r="AN469" s="400"/>
      <c r="AO469" s="400"/>
      <c r="AP469" s="400"/>
      <c r="AQ469" s="400"/>
      <c r="AR469" s="400"/>
      <c r="AS469" s="400"/>
      <c r="AT469" s="400"/>
      <c r="AU469" s="400"/>
      <c r="AV469" s="400"/>
      <c r="AW469" s="400"/>
      <c r="AX469" s="400"/>
      <c r="AY469" s="400"/>
      <c r="AZ469" s="400"/>
      <c r="BA469" s="400"/>
      <c r="BB469" s="400"/>
      <c r="BC469" s="400"/>
      <c r="BD469" s="400"/>
      <c r="BE469" s="400"/>
      <c r="BF469" s="400"/>
      <c r="BG469" s="400"/>
      <c r="BH469" s="400"/>
      <c r="BI469" s="400"/>
      <c r="BJ469" s="400"/>
      <c r="BK469" s="400"/>
      <c r="BL469" s="400"/>
      <c r="BM469" s="400"/>
      <c r="BN469" s="400"/>
      <c r="BO469" s="400"/>
      <c r="BP469" s="400"/>
      <c r="BQ469" s="400"/>
      <c r="BR469" s="400"/>
      <c r="BS469" s="400"/>
      <c r="BT469" s="400"/>
      <c r="BU469" s="400"/>
      <c r="BV469" s="400"/>
      <c r="BW469" s="400"/>
      <c r="BX469" s="400"/>
      <c r="BY469" s="400"/>
      <c r="BZ469" s="400"/>
      <c r="CA469" s="400"/>
      <c r="CB469" s="400"/>
      <c r="CC469" s="400"/>
      <c r="CD469" s="400"/>
      <c r="CE469" s="400"/>
      <c r="CF469" s="400"/>
      <c r="CG469" s="400"/>
      <c r="CH469" s="400"/>
      <c r="CI469" s="400"/>
      <c r="CJ469" s="400"/>
      <c r="CK469" s="400"/>
      <c r="CL469" s="400"/>
      <c r="CM469" s="400"/>
      <c r="CN469" s="400"/>
      <c r="CO469" s="400"/>
      <c r="CP469" s="400"/>
      <c r="CQ469" s="400"/>
      <c r="CR469" s="400"/>
      <c r="CS469" s="400"/>
      <c r="CT469" s="400"/>
      <c r="CU469" s="400"/>
      <c r="CV469" s="400"/>
      <c r="CW469" s="400"/>
      <c r="CX469" s="400"/>
      <c r="CY469" s="400"/>
    </row>
    <row r="470" spans="1:103">
      <c r="A470" s="348"/>
      <c r="B470" s="360" t="s">
        <v>1202</v>
      </c>
      <c r="C470" s="348"/>
      <c r="D470" s="348"/>
      <c r="E470" s="348"/>
      <c r="F470" s="348"/>
      <c r="G470" s="361" t="str">
        <f t="shared" si="1100"/>
        <v/>
      </c>
      <c r="H470" s="361" t="str">
        <f t="shared" si="1101"/>
        <v/>
      </c>
      <c r="I470" s="397"/>
      <c r="J470" s="348"/>
      <c r="K470" s="348"/>
      <c r="L470" s="348"/>
      <c r="M470" s="348"/>
      <c r="N470" s="400"/>
      <c r="O470" s="400"/>
      <c r="P470" s="400"/>
      <c r="Q470" s="400"/>
      <c r="R470" s="400"/>
      <c r="S470" s="400"/>
      <c r="T470" s="400"/>
      <c r="U470" s="400"/>
      <c r="V470" s="400"/>
      <c r="W470" s="400"/>
      <c r="X470" s="400"/>
      <c r="Y470" s="400"/>
      <c r="Z470" s="400"/>
      <c r="AA470" s="400"/>
      <c r="AB470" s="400"/>
      <c r="AC470" s="400"/>
      <c r="AD470" s="400"/>
      <c r="AE470" s="400"/>
      <c r="AF470" s="400"/>
      <c r="AG470" s="400"/>
      <c r="AH470" s="400"/>
      <c r="AI470" s="400"/>
      <c r="AJ470" s="400"/>
      <c r="AK470" s="400"/>
      <c r="AL470" s="400"/>
      <c r="AM470" s="400"/>
      <c r="AN470" s="400"/>
      <c r="AO470" s="400"/>
      <c r="AP470" s="400"/>
      <c r="AQ470" s="400"/>
      <c r="AR470" s="400"/>
      <c r="AS470" s="400"/>
      <c r="AT470" s="400"/>
      <c r="AU470" s="400"/>
      <c r="AV470" s="400"/>
      <c r="AW470" s="400"/>
      <c r="AX470" s="400"/>
      <c r="AY470" s="400"/>
      <c r="AZ470" s="400"/>
      <c r="BA470" s="400"/>
      <c r="BB470" s="400"/>
      <c r="BC470" s="400"/>
      <c r="BD470" s="400"/>
      <c r="BE470" s="400"/>
      <c r="BF470" s="400"/>
      <c r="BG470" s="400"/>
      <c r="BH470" s="400"/>
      <c r="BI470" s="400"/>
      <c r="BJ470" s="400"/>
      <c r="BK470" s="400"/>
      <c r="BL470" s="400"/>
      <c r="BM470" s="400"/>
      <c r="BN470" s="400"/>
      <c r="BO470" s="400"/>
      <c r="BP470" s="400"/>
      <c r="BQ470" s="400"/>
      <c r="BR470" s="400"/>
      <c r="BS470" s="400"/>
      <c r="BT470" s="400"/>
      <c r="BU470" s="400"/>
      <c r="BV470" s="400"/>
      <c r="BW470" s="400"/>
      <c r="BX470" s="400"/>
      <c r="BY470" s="400"/>
      <c r="BZ470" s="400"/>
      <c r="CA470" s="400"/>
      <c r="CB470" s="400"/>
      <c r="CC470" s="400"/>
      <c r="CD470" s="400"/>
      <c r="CE470" s="400"/>
      <c r="CF470" s="400"/>
      <c r="CG470" s="400"/>
      <c r="CH470" s="400"/>
      <c r="CI470" s="400"/>
      <c r="CJ470" s="400"/>
      <c r="CK470" s="400"/>
      <c r="CL470" s="400"/>
      <c r="CM470" s="400"/>
      <c r="CN470" s="400"/>
      <c r="CO470" s="400"/>
      <c r="CP470" s="400"/>
      <c r="CQ470" s="400"/>
      <c r="CR470" s="400"/>
      <c r="CS470" s="400"/>
      <c r="CT470" s="400"/>
      <c r="CU470" s="400"/>
      <c r="CV470" s="400"/>
      <c r="CW470" s="400"/>
      <c r="CX470" s="400"/>
      <c r="CY470" s="400"/>
    </row>
    <row r="471" spans="1:103">
      <c r="A471" s="348"/>
      <c r="B471" s="360" t="s">
        <v>1203</v>
      </c>
      <c r="C471" s="348"/>
      <c r="D471" s="348"/>
      <c r="E471" s="348"/>
      <c r="F471" s="348"/>
      <c r="G471" s="361" t="str">
        <f t="shared" si="1100"/>
        <v/>
      </c>
      <c r="H471" s="361" t="str">
        <f t="shared" si="1101"/>
        <v/>
      </c>
      <c r="I471" s="397"/>
      <c r="J471" s="348"/>
      <c r="K471" s="348"/>
      <c r="L471" s="348"/>
      <c r="M471" s="348"/>
      <c r="N471" s="400"/>
      <c r="O471" s="400"/>
      <c r="P471" s="400"/>
      <c r="Q471" s="400"/>
      <c r="R471" s="400"/>
      <c r="S471" s="400"/>
      <c r="T471" s="400"/>
      <c r="U471" s="400"/>
      <c r="V471" s="400"/>
      <c r="W471" s="400"/>
      <c r="X471" s="400"/>
      <c r="Y471" s="400"/>
      <c r="Z471" s="400"/>
      <c r="AA471" s="400"/>
      <c r="AB471" s="400"/>
      <c r="AC471" s="400"/>
      <c r="AD471" s="400"/>
      <c r="AE471" s="400"/>
      <c r="AF471" s="400"/>
      <c r="AG471" s="400"/>
      <c r="AH471" s="400"/>
      <c r="AI471" s="400"/>
      <c r="AJ471" s="400"/>
      <c r="AK471" s="400"/>
      <c r="AL471" s="400"/>
      <c r="AM471" s="400"/>
      <c r="AN471" s="400"/>
      <c r="AO471" s="400"/>
      <c r="AP471" s="400"/>
      <c r="AQ471" s="400"/>
      <c r="AR471" s="400"/>
      <c r="AS471" s="400"/>
      <c r="AT471" s="400"/>
      <c r="AU471" s="400"/>
      <c r="AV471" s="400"/>
      <c r="AW471" s="400"/>
      <c r="AX471" s="400"/>
      <c r="AY471" s="400"/>
      <c r="AZ471" s="400"/>
      <c r="BA471" s="400"/>
      <c r="BB471" s="400"/>
      <c r="BC471" s="400"/>
      <c r="BD471" s="400"/>
      <c r="BE471" s="400"/>
      <c r="BF471" s="400"/>
      <c r="BG471" s="400"/>
      <c r="BH471" s="400"/>
      <c r="BI471" s="400"/>
      <c r="BJ471" s="400"/>
      <c r="BK471" s="400"/>
      <c r="BL471" s="400"/>
      <c r="BM471" s="400"/>
      <c r="BN471" s="400"/>
      <c r="BO471" s="400"/>
      <c r="BP471" s="400"/>
      <c r="BQ471" s="400"/>
      <c r="BR471" s="400"/>
      <c r="BS471" s="400"/>
      <c r="BT471" s="400"/>
      <c r="BU471" s="400"/>
      <c r="BV471" s="400"/>
      <c r="BW471" s="400"/>
      <c r="BX471" s="400"/>
      <c r="BY471" s="400"/>
      <c r="BZ471" s="400"/>
      <c r="CA471" s="400"/>
      <c r="CB471" s="400"/>
      <c r="CC471" s="400"/>
      <c r="CD471" s="400"/>
      <c r="CE471" s="400"/>
      <c r="CF471" s="400"/>
      <c r="CG471" s="400"/>
      <c r="CH471" s="400"/>
      <c r="CI471" s="400"/>
      <c r="CJ471" s="400"/>
      <c r="CK471" s="400"/>
      <c r="CL471" s="400"/>
      <c r="CM471" s="400"/>
      <c r="CN471" s="400"/>
      <c r="CO471" s="400"/>
      <c r="CP471" s="400"/>
      <c r="CQ471" s="400"/>
      <c r="CR471" s="400"/>
      <c r="CS471" s="400"/>
      <c r="CT471" s="400"/>
      <c r="CU471" s="400"/>
      <c r="CV471" s="400"/>
      <c r="CW471" s="400"/>
      <c r="CX471" s="400"/>
      <c r="CY471" s="400"/>
    </row>
    <row r="472" spans="1:103">
      <c r="A472" s="348"/>
      <c r="B472" s="360" t="s">
        <v>1204</v>
      </c>
      <c r="C472" s="348"/>
      <c r="D472" s="348"/>
      <c r="E472" s="348"/>
      <c r="F472" s="348"/>
      <c r="G472" s="361" t="str">
        <f t="shared" si="1100"/>
        <v/>
      </c>
      <c r="H472" s="361" t="str">
        <f t="shared" si="1101"/>
        <v/>
      </c>
      <c r="I472" s="397"/>
      <c r="J472" s="348"/>
      <c r="K472" s="348"/>
      <c r="L472" s="348"/>
      <c r="M472" s="348"/>
      <c r="N472" s="400"/>
      <c r="O472" s="400"/>
      <c r="P472" s="400"/>
      <c r="Q472" s="400"/>
      <c r="R472" s="400"/>
      <c r="S472" s="400"/>
      <c r="T472" s="400"/>
      <c r="U472" s="400"/>
      <c r="V472" s="400"/>
      <c r="W472" s="400"/>
      <c r="X472" s="400"/>
      <c r="Y472" s="400"/>
      <c r="Z472" s="400"/>
      <c r="AA472" s="400"/>
      <c r="AB472" s="400"/>
      <c r="AC472" s="400"/>
      <c r="AD472" s="400"/>
      <c r="AE472" s="400"/>
      <c r="AF472" s="400"/>
      <c r="AG472" s="400"/>
      <c r="AH472" s="400"/>
      <c r="AI472" s="400"/>
      <c r="AJ472" s="400"/>
      <c r="AK472" s="400"/>
      <c r="AL472" s="400"/>
      <c r="AM472" s="400"/>
      <c r="AN472" s="400"/>
      <c r="AO472" s="400"/>
      <c r="AP472" s="400"/>
      <c r="AQ472" s="400"/>
      <c r="AR472" s="400"/>
      <c r="AS472" s="400"/>
      <c r="AT472" s="400"/>
      <c r="AU472" s="400"/>
      <c r="AV472" s="400"/>
      <c r="AW472" s="400"/>
      <c r="AX472" s="400"/>
      <c r="AY472" s="400"/>
      <c r="AZ472" s="400"/>
      <c r="BA472" s="400"/>
      <c r="BB472" s="400"/>
      <c r="BC472" s="400"/>
      <c r="BD472" s="400"/>
      <c r="BE472" s="400"/>
      <c r="BF472" s="400"/>
      <c r="BG472" s="400"/>
      <c r="BH472" s="400"/>
      <c r="BI472" s="400"/>
      <c r="BJ472" s="400"/>
      <c r="BK472" s="400"/>
      <c r="BL472" s="400"/>
      <c r="BM472" s="400"/>
      <c r="BN472" s="400"/>
      <c r="BO472" s="400"/>
      <c r="BP472" s="400"/>
      <c r="BQ472" s="400"/>
      <c r="BR472" s="400"/>
      <c r="BS472" s="400"/>
      <c r="BT472" s="400"/>
      <c r="BU472" s="400"/>
      <c r="BV472" s="400"/>
      <c r="BW472" s="400"/>
      <c r="BX472" s="400"/>
      <c r="BY472" s="400"/>
      <c r="BZ472" s="400"/>
      <c r="CA472" s="400"/>
      <c r="CB472" s="400"/>
      <c r="CC472" s="400"/>
      <c r="CD472" s="400"/>
      <c r="CE472" s="400"/>
      <c r="CF472" s="400"/>
      <c r="CG472" s="400"/>
      <c r="CH472" s="400"/>
      <c r="CI472" s="400"/>
      <c r="CJ472" s="400"/>
      <c r="CK472" s="400"/>
      <c r="CL472" s="400"/>
      <c r="CM472" s="400"/>
      <c r="CN472" s="400"/>
      <c r="CO472" s="400"/>
      <c r="CP472" s="400"/>
      <c r="CQ472" s="400"/>
      <c r="CR472" s="400"/>
      <c r="CS472" s="400"/>
      <c r="CT472" s="400"/>
      <c r="CU472" s="400"/>
      <c r="CV472" s="400"/>
      <c r="CW472" s="400"/>
      <c r="CX472" s="400"/>
      <c r="CY472" s="400"/>
    </row>
    <row r="473" spans="1:103">
      <c r="A473" s="348"/>
      <c r="B473" s="360" t="s">
        <v>1205</v>
      </c>
      <c r="C473" s="348"/>
      <c r="D473" s="348"/>
      <c r="E473" s="348"/>
      <c r="F473" s="348"/>
      <c r="G473" s="361" t="str">
        <f t="shared" si="1100"/>
        <v/>
      </c>
      <c r="H473" s="361" t="str">
        <f t="shared" si="1101"/>
        <v/>
      </c>
      <c r="I473" s="397"/>
      <c r="J473" s="348"/>
      <c r="K473" s="348"/>
      <c r="L473" s="348"/>
      <c r="M473" s="348"/>
      <c r="N473" s="400"/>
      <c r="O473" s="400"/>
      <c r="P473" s="400"/>
      <c r="Q473" s="400"/>
      <c r="R473" s="400"/>
      <c r="S473" s="400"/>
      <c r="T473" s="400"/>
      <c r="U473" s="400"/>
      <c r="V473" s="400"/>
      <c r="W473" s="400"/>
      <c r="X473" s="400"/>
      <c r="Y473" s="400"/>
      <c r="Z473" s="400"/>
      <c r="AA473" s="400"/>
      <c r="AB473" s="400"/>
      <c r="AC473" s="400"/>
      <c r="AD473" s="400"/>
      <c r="AE473" s="400"/>
      <c r="AF473" s="400"/>
      <c r="AG473" s="400"/>
      <c r="AH473" s="400"/>
      <c r="AI473" s="400"/>
      <c r="AJ473" s="400"/>
      <c r="AK473" s="400"/>
      <c r="AL473" s="400"/>
      <c r="AM473" s="400"/>
      <c r="AN473" s="400"/>
      <c r="AO473" s="400"/>
      <c r="AP473" s="400"/>
      <c r="AQ473" s="400"/>
      <c r="AR473" s="400"/>
      <c r="AS473" s="400"/>
      <c r="AT473" s="400"/>
      <c r="AU473" s="400"/>
      <c r="AV473" s="400"/>
      <c r="AW473" s="400"/>
      <c r="AX473" s="400"/>
      <c r="AY473" s="400"/>
      <c r="AZ473" s="400"/>
      <c r="BA473" s="400"/>
      <c r="BB473" s="400"/>
      <c r="BC473" s="400"/>
      <c r="BD473" s="400"/>
      <c r="BE473" s="400"/>
      <c r="BF473" s="400"/>
      <c r="BG473" s="400"/>
      <c r="BH473" s="400"/>
      <c r="BI473" s="400"/>
      <c r="BJ473" s="400"/>
      <c r="BK473" s="400"/>
      <c r="BL473" s="400"/>
      <c r="BM473" s="400"/>
      <c r="BN473" s="400"/>
      <c r="BO473" s="400"/>
      <c r="BP473" s="400"/>
      <c r="BQ473" s="400"/>
      <c r="BR473" s="400"/>
      <c r="BS473" s="400"/>
      <c r="BT473" s="400"/>
      <c r="BU473" s="400"/>
      <c r="BV473" s="400"/>
      <c r="BW473" s="400"/>
      <c r="BX473" s="400"/>
      <c r="BY473" s="400"/>
      <c r="BZ473" s="400"/>
      <c r="CA473" s="400"/>
      <c r="CB473" s="400"/>
      <c r="CC473" s="400"/>
      <c r="CD473" s="400"/>
      <c r="CE473" s="400"/>
      <c r="CF473" s="400"/>
      <c r="CG473" s="400"/>
      <c r="CH473" s="400"/>
      <c r="CI473" s="400"/>
      <c r="CJ473" s="400"/>
      <c r="CK473" s="400"/>
      <c r="CL473" s="400"/>
      <c r="CM473" s="400"/>
      <c r="CN473" s="400"/>
      <c r="CO473" s="400"/>
      <c r="CP473" s="400"/>
      <c r="CQ473" s="400"/>
      <c r="CR473" s="400"/>
      <c r="CS473" s="400"/>
      <c r="CT473" s="400"/>
      <c r="CU473" s="400"/>
      <c r="CV473" s="400"/>
      <c r="CW473" s="400"/>
      <c r="CX473" s="400"/>
      <c r="CY473" s="400"/>
    </row>
    <row r="474" spans="1:103">
      <c r="A474" s="348"/>
      <c r="B474" s="360" t="s">
        <v>1206</v>
      </c>
      <c r="C474" s="348"/>
      <c r="D474" s="348"/>
      <c r="E474" s="348"/>
      <c r="F474" s="348"/>
      <c r="G474" s="361" t="str">
        <f t="shared" si="1100"/>
        <v/>
      </c>
      <c r="H474" s="361" t="str">
        <f t="shared" si="1101"/>
        <v/>
      </c>
      <c r="I474" s="397"/>
      <c r="J474" s="348"/>
      <c r="K474" s="348"/>
      <c r="L474" s="348"/>
      <c r="M474" s="348"/>
      <c r="N474" s="400"/>
      <c r="O474" s="400"/>
      <c r="P474" s="400"/>
      <c r="Q474" s="400"/>
      <c r="R474" s="400"/>
      <c r="S474" s="400"/>
      <c r="T474" s="400"/>
      <c r="U474" s="400"/>
      <c r="V474" s="400"/>
      <c r="W474" s="400"/>
      <c r="X474" s="400"/>
      <c r="Y474" s="400"/>
      <c r="Z474" s="400"/>
      <c r="AA474" s="400"/>
      <c r="AB474" s="400"/>
      <c r="AC474" s="400"/>
      <c r="AD474" s="400"/>
      <c r="AE474" s="400"/>
      <c r="AF474" s="400"/>
      <c r="AG474" s="400"/>
      <c r="AH474" s="400"/>
      <c r="AI474" s="400"/>
      <c r="AJ474" s="400"/>
      <c r="AK474" s="400"/>
      <c r="AL474" s="400"/>
      <c r="AM474" s="400"/>
      <c r="AN474" s="400"/>
      <c r="AO474" s="400"/>
      <c r="AP474" s="400"/>
      <c r="AQ474" s="400"/>
      <c r="AR474" s="400"/>
      <c r="AS474" s="400"/>
      <c r="AT474" s="400"/>
      <c r="AU474" s="400"/>
      <c r="AV474" s="400"/>
      <c r="AW474" s="400"/>
      <c r="AX474" s="400"/>
      <c r="AY474" s="400"/>
      <c r="AZ474" s="400"/>
      <c r="BA474" s="400"/>
      <c r="BB474" s="400"/>
      <c r="BC474" s="400"/>
      <c r="BD474" s="400"/>
      <c r="BE474" s="400"/>
      <c r="BF474" s="400"/>
      <c r="BG474" s="400"/>
      <c r="BH474" s="400"/>
      <c r="BI474" s="400"/>
      <c r="BJ474" s="400"/>
      <c r="BK474" s="400"/>
      <c r="BL474" s="400"/>
      <c r="BM474" s="400"/>
      <c r="BN474" s="400"/>
      <c r="BO474" s="400"/>
      <c r="BP474" s="400"/>
      <c r="BQ474" s="400"/>
      <c r="BR474" s="400"/>
      <c r="BS474" s="400"/>
      <c r="BT474" s="400"/>
      <c r="BU474" s="400"/>
      <c r="BV474" s="400"/>
      <c r="BW474" s="400"/>
      <c r="BX474" s="400"/>
      <c r="BY474" s="400"/>
      <c r="BZ474" s="400"/>
      <c r="CA474" s="400"/>
      <c r="CB474" s="400"/>
      <c r="CC474" s="400"/>
      <c r="CD474" s="400"/>
      <c r="CE474" s="400"/>
      <c r="CF474" s="400"/>
      <c r="CG474" s="400"/>
      <c r="CH474" s="400"/>
      <c r="CI474" s="400"/>
      <c r="CJ474" s="400"/>
      <c r="CK474" s="400"/>
      <c r="CL474" s="400"/>
      <c r="CM474" s="400"/>
      <c r="CN474" s="400"/>
      <c r="CO474" s="400"/>
      <c r="CP474" s="400"/>
      <c r="CQ474" s="400"/>
      <c r="CR474" s="400"/>
      <c r="CS474" s="400"/>
      <c r="CT474" s="400"/>
      <c r="CU474" s="400"/>
      <c r="CV474" s="400"/>
      <c r="CW474" s="400"/>
      <c r="CX474" s="400"/>
      <c r="CY474" s="400"/>
    </row>
    <row r="475" spans="1:103">
      <c r="A475" s="348"/>
      <c r="B475" s="360" t="s">
        <v>1207</v>
      </c>
      <c r="C475" s="348"/>
      <c r="D475" s="348"/>
      <c r="E475" s="348"/>
      <c r="F475" s="348"/>
      <c r="G475" s="361" t="str">
        <f t="shared" si="1100"/>
        <v/>
      </c>
      <c r="H475" s="361" t="str">
        <f t="shared" si="1101"/>
        <v/>
      </c>
      <c r="I475" s="397"/>
      <c r="J475" s="348"/>
      <c r="K475" s="348"/>
      <c r="L475" s="348"/>
      <c r="M475" s="348"/>
      <c r="N475" s="400"/>
      <c r="O475" s="400"/>
      <c r="P475" s="400"/>
      <c r="Q475" s="400"/>
      <c r="R475" s="400"/>
      <c r="S475" s="400"/>
      <c r="T475" s="400"/>
      <c r="U475" s="400"/>
      <c r="V475" s="400"/>
      <c r="W475" s="400"/>
      <c r="X475" s="400"/>
      <c r="Y475" s="400"/>
      <c r="Z475" s="400"/>
      <c r="AA475" s="400"/>
      <c r="AB475" s="400"/>
      <c r="AC475" s="400"/>
      <c r="AD475" s="400"/>
      <c r="AE475" s="400"/>
      <c r="AF475" s="400"/>
      <c r="AG475" s="400"/>
      <c r="AH475" s="400"/>
      <c r="AI475" s="400"/>
      <c r="AJ475" s="400"/>
      <c r="AK475" s="400"/>
      <c r="AL475" s="400"/>
      <c r="AM475" s="400"/>
      <c r="AN475" s="400"/>
      <c r="AO475" s="400"/>
      <c r="AP475" s="400"/>
      <c r="AQ475" s="400"/>
      <c r="AR475" s="400"/>
      <c r="AS475" s="400"/>
      <c r="AT475" s="400"/>
      <c r="AU475" s="400"/>
      <c r="AV475" s="400"/>
      <c r="AW475" s="400"/>
      <c r="AX475" s="400"/>
      <c r="AY475" s="400"/>
      <c r="AZ475" s="400"/>
      <c r="BA475" s="400"/>
      <c r="BB475" s="400"/>
      <c r="BC475" s="400"/>
      <c r="BD475" s="400"/>
      <c r="BE475" s="400"/>
      <c r="BF475" s="400"/>
      <c r="BG475" s="400"/>
      <c r="BH475" s="400"/>
      <c r="BI475" s="400"/>
      <c r="BJ475" s="400"/>
      <c r="BK475" s="400"/>
      <c r="BL475" s="400"/>
      <c r="BM475" s="400"/>
      <c r="BN475" s="400"/>
      <c r="BO475" s="400"/>
      <c r="BP475" s="400"/>
      <c r="BQ475" s="400"/>
      <c r="BR475" s="400"/>
      <c r="BS475" s="400"/>
      <c r="BT475" s="400"/>
      <c r="BU475" s="400"/>
      <c r="BV475" s="400"/>
      <c r="BW475" s="400"/>
      <c r="BX475" s="400"/>
      <c r="BY475" s="400"/>
      <c r="BZ475" s="400"/>
      <c r="CA475" s="400"/>
      <c r="CB475" s="400"/>
      <c r="CC475" s="400"/>
      <c r="CD475" s="400"/>
      <c r="CE475" s="400"/>
      <c r="CF475" s="400"/>
      <c r="CG475" s="400"/>
      <c r="CH475" s="400"/>
      <c r="CI475" s="400"/>
      <c r="CJ475" s="400"/>
      <c r="CK475" s="400"/>
      <c r="CL475" s="400"/>
      <c r="CM475" s="400"/>
      <c r="CN475" s="400"/>
      <c r="CO475" s="400"/>
      <c r="CP475" s="400"/>
      <c r="CQ475" s="400"/>
      <c r="CR475" s="400"/>
      <c r="CS475" s="400"/>
      <c r="CT475" s="400"/>
      <c r="CU475" s="400"/>
      <c r="CV475" s="400"/>
      <c r="CW475" s="400"/>
      <c r="CX475" s="400"/>
      <c r="CY475" s="400"/>
    </row>
    <row r="476" spans="1:103">
      <c r="A476" s="348"/>
      <c r="B476" s="360" t="s">
        <v>1208</v>
      </c>
      <c r="C476" s="348"/>
      <c r="D476" s="348"/>
      <c r="E476" s="348"/>
      <c r="F476" s="348"/>
      <c r="G476" s="361" t="str">
        <f t="shared" si="1100"/>
        <v/>
      </c>
      <c r="H476" s="361" t="str">
        <f t="shared" si="1101"/>
        <v/>
      </c>
      <c r="I476" s="397"/>
      <c r="J476" s="348"/>
      <c r="K476" s="348"/>
      <c r="L476" s="348"/>
      <c r="M476" s="348"/>
      <c r="N476" s="400"/>
      <c r="O476" s="400"/>
      <c r="P476" s="400"/>
      <c r="Q476" s="400"/>
      <c r="R476" s="400"/>
      <c r="S476" s="400"/>
      <c r="T476" s="400"/>
      <c r="U476" s="400"/>
      <c r="V476" s="400"/>
      <c r="W476" s="400"/>
      <c r="X476" s="400"/>
      <c r="Y476" s="400"/>
      <c r="Z476" s="400"/>
      <c r="AA476" s="400"/>
      <c r="AB476" s="400"/>
      <c r="AC476" s="400"/>
      <c r="AD476" s="400"/>
      <c r="AE476" s="400"/>
      <c r="AF476" s="400"/>
      <c r="AG476" s="400"/>
      <c r="AH476" s="400"/>
      <c r="AI476" s="400"/>
      <c r="AJ476" s="400"/>
      <c r="AK476" s="400"/>
      <c r="AL476" s="400"/>
      <c r="AM476" s="400"/>
      <c r="AN476" s="400"/>
      <c r="AO476" s="400"/>
      <c r="AP476" s="400"/>
      <c r="AQ476" s="400"/>
      <c r="AR476" s="400"/>
      <c r="AS476" s="400"/>
      <c r="AT476" s="400"/>
      <c r="AU476" s="400"/>
      <c r="AV476" s="400"/>
      <c r="AW476" s="400"/>
      <c r="AX476" s="400"/>
      <c r="AY476" s="400"/>
      <c r="AZ476" s="400"/>
      <c r="BA476" s="400"/>
      <c r="BB476" s="400"/>
      <c r="BC476" s="400"/>
      <c r="BD476" s="400"/>
      <c r="BE476" s="400"/>
      <c r="BF476" s="400"/>
      <c r="BG476" s="400"/>
      <c r="BH476" s="400"/>
      <c r="BI476" s="400"/>
      <c r="BJ476" s="400"/>
      <c r="BK476" s="400"/>
      <c r="BL476" s="400"/>
      <c r="BM476" s="400"/>
      <c r="BN476" s="400"/>
      <c r="BO476" s="400"/>
      <c r="BP476" s="400"/>
      <c r="BQ476" s="400"/>
      <c r="BR476" s="400"/>
      <c r="BS476" s="400"/>
      <c r="BT476" s="400"/>
      <c r="BU476" s="400"/>
      <c r="BV476" s="400"/>
      <c r="BW476" s="400"/>
      <c r="BX476" s="400"/>
      <c r="BY476" s="400"/>
      <c r="BZ476" s="400"/>
      <c r="CA476" s="400"/>
      <c r="CB476" s="400"/>
      <c r="CC476" s="400"/>
      <c r="CD476" s="400"/>
      <c r="CE476" s="400"/>
      <c r="CF476" s="400"/>
      <c r="CG476" s="400"/>
      <c r="CH476" s="400"/>
      <c r="CI476" s="400"/>
      <c r="CJ476" s="400"/>
      <c r="CK476" s="400"/>
      <c r="CL476" s="400"/>
      <c r="CM476" s="400"/>
      <c r="CN476" s="400"/>
      <c r="CO476" s="400"/>
      <c r="CP476" s="400"/>
      <c r="CQ476" s="400"/>
      <c r="CR476" s="400"/>
      <c r="CS476" s="400"/>
      <c r="CT476" s="400"/>
      <c r="CU476" s="400"/>
      <c r="CV476" s="400"/>
      <c r="CW476" s="400"/>
      <c r="CX476" s="400"/>
      <c r="CY476" s="400"/>
    </row>
    <row r="477" spans="1:103">
      <c r="A477" s="348"/>
      <c r="B477" s="360" t="s">
        <v>1209</v>
      </c>
      <c r="C477" s="348"/>
      <c r="D477" s="348"/>
      <c r="E477" s="348"/>
      <c r="F477" s="348"/>
      <c r="G477" s="361" t="str">
        <f t="shared" si="1100"/>
        <v/>
      </c>
      <c r="H477" s="361" t="str">
        <f t="shared" si="1101"/>
        <v/>
      </c>
      <c r="I477" s="397"/>
      <c r="J477" s="348"/>
      <c r="K477" s="348"/>
      <c r="L477" s="348"/>
      <c r="M477" s="348"/>
      <c r="N477" s="400"/>
      <c r="O477" s="400"/>
      <c r="P477" s="400"/>
      <c r="Q477" s="400"/>
      <c r="R477" s="400"/>
      <c r="S477" s="400"/>
      <c r="T477" s="400"/>
      <c r="U477" s="400"/>
      <c r="V477" s="400"/>
      <c r="W477" s="400"/>
      <c r="X477" s="400"/>
      <c r="Y477" s="400"/>
      <c r="Z477" s="400"/>
      <c r="AA477" s="400"/>
      <c r="AB477" s="400"/>
      <c r="AC477" s="400"/>
      <c r="AD477" s="400"/>
      <c r="AE477" s="400"/>
      <c r="AF477" s="400"/>
      <c r="AG477" s="400"/>
      <c r="AH477" s="400"/>
      <c r="AI477" s="400"/>
      <c r="AJ477" s="400"/>
      <c r="AK477" s="400"/>
      <c r="AL477" s="400"/>
      <c r="AM477" s="400"/>
      <c r="AN477" s="400"/>
      <c r="AO477" s="400"/>
      <c r="AP477" s="400"/>
      <c r="AQ477" s="400"/>
      <c r="AR477" s="400"/>
      <c r="AS477" s="400"/>
      <c r="AT477" s="400"/>
      <c r="AU477" s="400"/>
      <c r="AV477" s="400"/>
      <c r="AW477" s="400"/>
      <c r="AX477" s="400"/>
      <c r="AY477" s="400"/>
      <c r="AZ477" s="400"/>
      <c r="BA477" s="400"/>
      <c r="BB477" s="400"/>
      <c r="BC477" s="400"/>
      <c r="BD477" s="400"/>
      <c r="BE477" s="400"/>
      <c r="BF477" s="400"/>
      <c r="BG477" s="400"/>
      <c r="BH477" s="400"/>
      <c r="BI477" s="400"/>
      <c r="BJ477" s="400"/>
      <c r="BK477" s="400"/>
      <c r="BL477" s="400"/>
      <c r="BM477" s="400"/>
      <c r="BN477" s="400"/>
      <c r="BO477" s="400"/>
      <c r="BP477" s="400"/>
      <c r="BQ477" s="400"/>
      <c r="BR477" s="400"/>
      <c r="BS477" s="400"/>
      <c r="BT477" s="400"/>
      <c r="BU477" s="400"/>
      <c r="BV477" s="400"/>
      <c r="BW477" s="400"/>
      <c r="BX477" s="400"/>
      <c r="BY477" s="400"/>
      <c r="BZ477" s="400"/>
      <c r="CA477" s="400"/>
      <c r="CB477" s="400"/>
      <c r="CC477" s="400"/>
      <c r="CD477" s="400"/>
      <c r="CE477" s="400"/>
      <c r="CF477" s="400"/>
      <c r="CG477" s="400"/>
      <c r="CH477" s="400"/>
      <c r="CI477" s="400"/>
      <c r="CJ477" s="400"/>
      <c r="CK477" s="400"/>
      <c r="CL477" s="400"/>
      <c r="CM477" s="400"/>
      <c r="CN477" s="400"/>
      <c r="CO477" s="400"/>
      <c r="CP477" s="400"/>
      <c r="CQ477" s="400"/>
      <c r="CR477" s="400"/>
      <c r="CS477" s="400"/>
      <c r="CT477" s="400"/>
      <c r="CU477" s="400"/>
      <c r="CV477" s="400"/>
      <c r="CW477" s="400"/>
      <c r="CX477" s="400"/>
      <c r="CY477" s="400"/>
    </row>
    <row r="478" spans="1:103">
      <c r="A478" s="348"/>
      <c r="B478" s="360" t="s">
        <v>1210</v>
      </c>
      <c r="C478" s="348"/>
      <c r="D478" s="348"/>
      <c r="E478" s="348"/>
      <c r="F478" s="348"/>
      <c r="G478" s="361" t="str">
        <f t="shared" si="1100"/>
        <v/>
      </c>
      <c r="H478" s="361" t="str">
        <f t="shared" si="1101"/>
        <v/>
      </c>
      <c r="I478" s="397"/>
      <c r="J478" s="348"/>
      <c r="K478" s="348"/>
      <c r="L478" s="348"/>
      <c r="M478" s="348"/>
      <c r="N478" s="400"/>
      <c r="O478" s="400"/>
      <c r="P478" s="400"/>
      <c r="Q478" s="400"/>
      <c r="R478" s="400"/>
      <c r="S478" s="400"/>
      <c r="T478" s="400"/>
      <c r="U478" s="400"/>
      <c r="V478" s="400"/>
      <c r="W478" s="400"/>
      <c r="X478" s="400"/>
      <c r="Y478" s="400"/>
      <c r="Z478" s="400"/>
      <c r="AA478" s="400"/>
      <c r="AB478" s="400"/>
      <c r="AC478" s="400"/>
      <c r="AD478" s="400"/>
      <c r="AE478" s="400"/>
      <c r="AF478" s="400"/>
      <c r="AG478" s="400"/>
      <c r="AH478" s="400"/>
      <c r="AI478" s="400"/>
      <c r="AJ478" s="400"/>
      <c r="AK478" s="400"/>
      <c r="AL478" s="400"/>
      <c r="AM478" s="400"/>
      <c r="AN478" s="400"/>
      <c r="AO478" s="400"/>
      <c r="AP478" s="400"/>
      <c r="AQ478" s="400"/>
      <c r="AR478" s="400"/>
      <c r="AS478" s="400"/>
      <c r="AT478" s="400"/>
      <c r="AU478" s="400"/>
      <c r="AV478" s="400"/>
      <c r="AW478" s="400"/>
      <c r="AX478" s="400"/>
      <c r="AY478" s="400"/>
      <c r="AZ478" s="400"/>
      <c r="BA478" s="400"/>
      <c r="BB478" s="400"/>
      <c r="BC478" s="400"/>
      <c r="BD478" s="400"/>
      <c r="BE478" s="400"/>
      <c r="BF478" s="400"/>
      <c r="BG478" s="400"/>
      <c r="BH478" s="400"/>
      <c r="BI478" s="400"/>
      <c r="BJ478" s="400"/>
      <c r="BK478" s="400"/>
      <c r="BL478" s="400"/>
      <c r="BM478" s="400"/>
      <c r="BN478" s="400"/>
      <c r="BO478" s="400"/>
      <c r="BP478" s="400"/>
      <c r="BQ478" s="400"/>
      <c r="BR478" s="400"/>
      <c r="BS478" s="400"/>
      <c r="BT478" s="400"/>
      <c r="BU478" s="400"/>
      <c r="BV478" s="400"/>
      <c r="BW478" s="400"/>
      <c r="BX478" s="400"/>
      <c r="BY478" s="400"/>
      <c r="BZ478" s="400"/>
      <c r="CA478" s="400"/>
      <c r="CB478" s="400"/>
      <c r="CC478" s="400"/>
      <c r="CD478" s="400"/>
      <c r="CE478" s="400"/>
      <c r="CF478" s="400"/>
      <c r="CG478" s="400"/>
      <c r="CH478" s="400"/>
      <c r="CI478" s="400"/>
      <c r="CJ478" s="400"/>
      <c r="CK478" s="400"/>
      <c r="CL478" s="400"/>
      <c r="CM478" s="400"/>
      <c r="CN478" s="400"/>
      <c r="CO478" s="400"/>
      <c r="CP478" s="400"/>
      <c r="CQ478" s="400"/>
      <c r="CR478" s="400"/>
      <c r="CS478" s="400"/>
      <c r="CT478" s="400"/>
      <c r="CU478" s="400"/>
      <c r="CV478" s="400"/>
      <c r="CW478" s="400"/>
      <c r="CX478" s="400"/>
      <c r="CY478" s="400"/>
    </row>
    <row r="479" spans="1:103">
      <c r="A479" s="348"/>
      <c r="B479" s="360" t="s">
        <v>1211</v>
      </c>
      <c r="C479" s="348"/>
      <c r="D479" s="348"/>
      <c r="E479" s="348"/>
      <c r="F479" s="348"/>
      <c r="G479" s="361" t="str">
        <f t="shared" si="1100"/>
        <v/>
      </c>
      <c r="H479" s="361" t="str">
        <f t="shared" si="1101"/>
        <v/>
      </c>
      <c r="I479" s="397"/>
      <c r="J479" s="348"/>
      <c r="K479" s="348"/>
      <c r="L479" s="348"/>
      <c r="M479" s="348"/>
      <c r="N479" s="400"/>
      <c r="O479" s="400"/>
      <c r="P479" s="400"/>
      <c r="Q479" s="400"/>
      <c r="R479" s="400"/>
      <c r="S479" s="400"/>
      <c r="T479" s="400"/>
      <c r="U479" s="400"/>
      <c r="V479" s="400"/>
      <c r="W479" s="400"/>
      <c r="X479" s="400"/>
      <c r="Y479" s="400"/>
      <c r="Z479" s="400"/>
      <c r="AA479" s="400"/>
      <c r="AB479" s="400"/>
      <c r="AC479" s="400"/>
      <c r="AD479" s="400"/>
      <c r="AE479" s="400"/>
      <c r="AF479" s="400"/>
      <c r="AG479" s="400"/>
      <c r="AH479" s="400"/>
      <c r="AI479" s="400"/>
      <c r="AJ479" s="400"/>
      <c r="AK479" s="400"/>
      <c r="AL479" s="400"/>
      <c r="AM479" s="400"/>
      <c r="AN479" s="400"/>
      <c r="AO479" s="400"/>
      <c r="AP479" s="400"/>
      <c r="AQ479" s="400"/>
      <c r="AR479" s="400"/>
      <c r="AS479" s="400"/>
      <c r="AT479" s="400"/>
      <c r="AU479" s="400"/>
      <c r="AV479" s="400"/>
      <c r="AW479" s="400"/>
      <c r="AX479" s="400"/>
      <c r="AY479" s="400"/>
      <c r="AZ479" s="400"/>
      <c r="BA479" s="400"/>
      <c r="BB479" s="400"/>
      <c r="BC479" s="400"/>
      <c r="BD479" s="400"/>
      <c r="BE479" s="400"/>
      <c r="BF479" s="400"/>
      <c r="BG479" s="400"/>
      <c r="BH479" s="400"/>
      <c r="BI479" s="400"/>
      <c r="BJ479" s="400"/>
      <c r="BK479" s="400"/>
      <c r="BL479" s="400"/>
      <c r="BM479" s="400"/>
      <c r="BN479" s="400"/>
      <c r="BO479" s="400"/>
      <c r="BP479" s="400"/>
      <c r="BQ479" s="400"/>
      <c r="BR479" s="400"/>
      <c r="BS479" s="400"/>
      <c r="BT479" s="400"/>
      <c r="BU479" s="400"/>
      <c r="BV479" s="400"/>
      <c r="BW479" s="400"/>
      <c r="BX479" s="400"/>
      <c r="BY479" s="400"/>
      <c r="BZ479" s="400"/>
      <c r="CA479" s="400"/>
      <c r="CB479" s="400"/>
      <c r="CC479" s="400"/>
      <c r="CD479" s="400"/>
      <c r="CE479" s="400"/>
      <c r="CF479" s="400"/>
      <c r="CG479" s="400"/>
      <c r="CH479" s="400"/>
      <c r="CI479" s="400"/>
      <c r="CJ479" s="400"/>
      <c r="CK479" s="400"/>
      <c r="CL479" s="400"/>
      <c r="CM479" s="400"/>
      <c r="CN479" s="400"/>
      <c r="CO479" s="400"/>
      <c r="CP479" s="400"/>
      <c r="CQ479" s="400"/>
      <c r="CR479" s="400"/>
      <c r="CS479" s="400"/>
      <c r="CT479" s="400"/>
      <c r="CU479" s="400"/>
      <c r="CV479" s="400"/>
      <c r="CW479" s="400"/>
      <c r="CX479" s="400"/>
      <c r="CY479" s="400"/>
    </row>
    <row r="480" spans="1:103">
      <c r="A480" s="348"/>
      <c r="B480" s="360" t="s">
        <v>1212</v>
      </c>
      <c r="C480" s="348"/>
      <c r="D480" s="348"/>
      <c r="E480" s="348"/>
      <c r="F480" s="348"/>
      <c r="G480" s="361" t="str">
        <f t="shared" si="1100"/>
        <v/>
      </c>
      <c r="H480" s="361" t="str">
        <f t="shared" si="1101"/>
        <v/>
      </c>
      <c r="I480" s="397"/>
      <c r="J480" s="348"/>
      <c r="K480" s="348"/>
      <c r="L480" s="348"/>
      <c r="M480" s="348"/>
      <c r="N480" s="400"/>
      <c r="O480" s="400"/>
      <c r="P480" s="400"/>
      <c r="Q480" s="400"/>
      <c r="R480" s="400"/>
      <c r="S480" s="400"/>
      <c r="T480" s="400"/>
      <c r="U480" s="400"/>
      <c r="V480" s="400"/>
      <c r="W480" s="400"/>
      <c r="X480" s="400"/>
      <c r="Y480" s="400"/>
      <c r="Z480" s="400"/>
      <c r="AA480" s="400"/>
      <c r="AB480" s="400"/>
      <c r="AC480" s="400"/>
      <c r="AD480" s="400"/>
      <c r="AE480" s="400"/>
      <c r="AF480" s="400"/>
      <c r="AG480" s="400"/>
      <c r="AH480" s="400"/>
      <c r="AI480" s="400"/>
      <c r="AJ480" s="400"/>
      <c r="AK480" s="400"/>
      <c r="AL480" s="400"/>
      <c r="AM480" s="400"/>
      <c r="AN480" s="400"/>
      <c r="AO480" s="400"/>
      <c r="AP480" s="400"/>
      <c r="AQ480" s="400"/>
      <c r="AR480" s="400"/>
      <c r="AS480" s="400"/>
      <c r="AT480" s="400"/>
      <c r="AU480" s="400"/>
      <c r="AV480" s="400"/>
      <c r="AW480" s="400"/>
      <c r="AX480" s="400"/>
      <c r="AY480" s="400"/>
      <c r="AZ480" s="400"/>
      <c r="BA480" s="400"/>
      <c r="BB480" s="400"/>
      <c r="BC480" s="400"/>
      <c r="BD480" s="400"/>
      <c r="BE480" s="400"/>
      <c r="BF480" s="400"/>
      <c r="BG480" s="400"/>
      <c r="BH480" s="400"/>
      <c r="BI480" s="400"/>
      <c r="BJ480" s="400"/>
      <c r="BK480" s="400"/>
      <c r="BL480" s="400"/>
      <c r="BM480" s="400"/>
      <c r="BN480" s="400"/>
      <c r="BO480" s="400"/>
      <c r="BP480" s="400"/>
      <c r="BQ480" s="400"/>
      <c r="BR480" s="400"/>
      <c r="BS480" s="400"/>
      <c r="BT480" s="400"/>
      <c r="BU480" s="400"/>
      <c r="BV480" s="400"/>
      <c r="BW480" s="400"/>
      <c r="BX480" s="400"/>
      <c r="BY480" s="400"/>
      <c r="BZ480" s="400"/>
      <c r="CA480" s="400"/>
      <c r="CB480" s="400"/>
      <c r="CC480" s="400"/>
      <c r="CD480" s="400"/>
      <c r="CE480" s="400"/>
      <c r="CF480" s="400"/>
      <c r="CG480" s="400"/>
      <c r="CH480" s="400"/>
      <c r="CI480" s="400"/>
      <c r="CJ480" s="400"/>
      <c r="CK480" s="400"/>
      <c r="CL480" s="400"/>
      <c r="CM480" s="400"/>
      <c r="CN480" s="400"/>
      <c r="CO480" s="400"/>
      <c r="CP480" s="400"/>
      <c r="CQ480" s="400"/>
      <c r="CR480" s="400"/>
      <c r="CS480" s="400"/>
      <c r="CT480" s="400"/>
      <c r="CU480" s="400"/>
      <c r="CV480" s="400"/>
      <c r="CW480" s="400"/>
      <c r="CX480" s="400"/>
      <c r="CY480" s="400"/>
    </row>
    <row r="481" spans="1:103">
      <c r="A481" s="348"/>
      <c r="B481" s="360" t="s">
        <v>1213</v>
      </c>
      <c r="C481" s="348"/>
      <c r="D481" s="348"/>
      <c r="E481" s="348"/>
      <c r="F481" s="348"/>
      <c r="G481" s="361" t="str">
        <f t="shared" si="1100"/>
        <v/>
      </c>
      <c r="H481" s="361" t="str">
        <f t="shared" si="1101"/>
        <v/>
      </c>
      <c r="I481" s="397"/>
      <c r="J481" s="348"/>
      <c r="K481" s="348"/>
      <c r="L481" s="348"/>
      <c r="M481" s="348"/>
      <c r="N481" s="400"/>
      <c r="O481" s="400"/>
      <c r="P481" s="400"/>
      <c r="Q481" s="400"/>
      <c r="R481" s="400"/>
      <c r="S481" s="400"/>
      <c r="T481" s="400"/>
      <c r="U481" s="400"/>
      <c r="V481" s="400"/>
      <c r="W481" s="400"/>
      <c r="X481" s="400"/>
      <c r="Y481" s="400"/>
      <c r="Z481" s="400"/>
      <c r="AA481" s="400"/>
      <c r="AB481" s="400"/>
      <c r="AC481" s="400"/>
      <c r="AD481" s="400"/>
      <c r="AE481" s="400"/>
      <c r="AF481" s="400"/>
      <c r="AG481" s="400"/>
      <c r="AH481" s="400"/>
      <c r="AI481" s="400"/>
      <c r="AJ481" s="400"/>
      <c r="AK481" s="400"/>
      <c r="AL481" s="400"/>
      <c r="AM481" s="400"/>
      <c r="AN481" s="400"/>
      <c r="AO481" s="400"/>
      <c r="AP481" s="400"/>
      <c r="AQ481" s="400"/>
      <c r="AR481" s="400"/>
      <c r="AS481" s="400"/>
      <c r="AT481" s="400"/>
      <c r="AU481" s="400"/>
      <c r="AV481" s="400"/>
      <c r="AW481" s="400"/>
      <c r="AX481" s="400"/>
      <c r="AY481" s="400"/>
      <c r="AZ481" s="400"/>
      <c r="BA481" s="400"/>
      <c r="BB481" s="400"/>
      <c r="BC481" s="400"/>
      <c r="BD481" s="400"/>
      <c r="BE481" s="400"/>
      <c r="BF481" s="400"/>
      <c r="BG481" s="400"/>
      <c r="BH481" s="400"/>
      <c r="BI481" s="400"/>
      <c r="BJ481" s="400"/>
      <c r="BK481" s="400"/>
      <c r="BL481" s="400"/>
      <c r="BM481" s="400"/>
      <c r="BN481" s="400"/>
      <c r="BO481" s="400"/>
      <c r="BP481" s="400"/>
      <c r="BQ481" s="400"/>
      <c r="BR481" s="400"/>
      <c r="BS481" s="400"/>
      <c r="BT481" s="400"/>
      <c r="BU481" s="400"/>
      <c r="BV481" s="400"/>
      <c r="BW481" s="400"/>
      <c r="BX481" s="400"/>
      <c r="BY481" s="400"/>
      <c r="BZ481" s="400"/>
      <c r="CA481" s="400"/>
      <c r="CB481" s="400"/>
      <c r="CC481" s="400"/>
      <c r="CD481" s="400"/>
      <c r="CE481" s="400"/>
      <c r="CF481" s="400"/>
      <c r="CG481" s="400"/>
      <c r="CH481" s="400"/>
      <c r="CI481" s="400"/>
      <c r="CJ481" s="400"/>
      <c r="CK481" s="400"/>
      <c r="CL481" s="400"/>
      <c r="CM481" s="400"/>
      <c r="CN481" s="400"/>
      <c r="CO481" s="400"/>
      <c r="CP481" s="400"/>
      <c r="CQ481" s="400"/>
      <c r="CR481" s="400"/>
      <c r="CS481" s="400"/>
      <c r="CT481" s="400"/>
      <c r="CU481" s="400"/>
      <c r="CV481" s="400"/>
      <c r="CW481" s="400"/>
      <c r="CX481" s="400"/>
      <c r="CY481" s="400"/>
    </row>
    <row r="482" spans="1:103">
      <c r="A482" s="348"/>
      <c r="B482" s="360" t="s">
        <v>1214</v>
      </c>
      <c r="C482" s="348"/>
      <c r="D482" s="348"/>
      <c r="E482" s="348"/>
      <c r="F482" s="348"/>
      <c r="G482" s="361" t="str">
        <f t="shared" si="1100"/>
        <v/>
      </c>
      <c r="H482" s="361" t="str">
        <f t="shared" si="1101"/>
        <v/>
      </c>
      <c r="I482" s="397"/>
      <c r="J482" s="348"/>
      <c r="K482" s="348"/>
      <c r="L482" s="348"/>
      <c r="M482" s="348"/>
      <c r="N482" s="400"/>
      <c r="O482" s="400"/>
      <c r="P482" s="400"/>
      <c r="Q482" s="400"/>
      <c r="R482" s="400"/>
      <c r="S482" s="400"/>
      <c r="T482" s="400"/>
      <c r="U482" s="400"/>
      <c r="V482" s="400"/>
      <c r="W482" s="400"/>
      <c r="X482" s="400"/>
      <c r="Y482" s="400"/>
      <c r="Z482" s="400"/>
      <c r="AA482" s="400"/>
      <c r="AB482" s="400"/>
      <c r="AC482" s="400"/>
      <c r="AD482" s="400"/>
      <c r="AE482" s="400"/>
      <c r="AF482" s="400"/>
      <c r="AG482" s="400"/>
      <c r="AH482" s="400"/>
      <c r="AI482" s="400"/>
      <c r="AJ482" s="400"/>
      <c r="AK482" s="400"/>
      <c r="AL482" s="400"/>
      <c r="AM482" s="400"/>
      <c r="AN482" s="400"/>
      <c r="AO482" s="400"/>
      <c r="AP482" s="400"/>
      <c r="AQ482" s="400"/>
      <c r="AR482" s="400"/>
      <c r="AS482" s="400"/>
      <c r="AT482" s="400"/>
      <c r="AU482" s="400"/>
      <c r="AV482" s="400"/>
      <c r="AW482" s="400"/>
      <c r="AX482" s="400"/>
      <c r="AY482" s="400"/>
      <c r="AZ482" s="400"/>
      <c r="BA482" s="400"/>
      <c r="BB482" s="400"/>
      <c r="BC482" s="400"/>
      <c r="BD482" s="400"/>
      <c r="BE482" s="400"/>
      <c r="BF482" s="400"/>
      <c r="BG482" s="400"/>
      <c r="BH482" s="400"/>
      <c r="BI482" s="400"/>
      <c r="BJ482" s="400"/>
      <c r="BK482" s="400"/>
      <c r="BL482" s="400"/>
      <c r="BM482" s="400"/>
      <c r="BN482" s="400"/>
      <c r="BO482" s="400"/>
      <c r="BP482" s="400"/>
      <c r="BQ482" s="400"/>
      <c r="BR482" s="400"/>
      <c r="BS482" s="400"/>
      <c r="BT482" s="400"/>
      <c r="BU482" s="400"/>
      <c r="BV482" s="400"/>
      <c r="BW482" s="400"/>
      <c r="BX482" s="400"/>
      <c r="BY482" s="400"/>
      <c r="BZ482" s="400"/>
      <c r="CA482" s="400"/>
      <c r="CB482" s="400"/>
      <c r="CC482" s="400"/>
      <c r="CD482" s="400"/>
      <c r="CE482" s="400"/>
      <c r="CF482" s="400"/>
      <c r="CG482" s="400"/>
      <c r="CH482" s="400"/>
      <c r="CI482" s="400"/>
      <c r="CJ482" s="400"/>
      <c r="CK482" s="400"/>
      <c r="CL482" s="400"/>
      <c r="CM482" s="400"/>
      <c r="CN482" s="400"/>
      <c r="CO482" s="400"/>
      <c r="CP482" s="400"/>
      <c r="CQ482" s="400"/>
      <c r="CR482" s="400"/>
      <c r="CS482" s="400"/>
      <c r="CT482" s="400"/>
      <c r="CU482" s="400"/>
      <c r="CV482" s="400"/>
      <c r="CW482" s="400"/>
      <c r="CX482" s="400"/>
      <c r="CY482" s="400"/>
    </row>
    <row r="483" spans="1:103">
      <c r="A483" s="348"/>
      <c r="B483" s="360" t="s">
        <v>1215</v>
      </c>
      <c r="C483" s="348"/>
      <c r="D483" s="348"/>
      <c r="E483" s="348"/>
      <c r="F483" s="348"/>
      <c r="G483" s="361" t="str">
        <f t="shared" si="1100"/>
        <v/>
      </c>
      <c r="H483" s="361" t="str">
        <f t="shared" si="1101"/>
        <v/>
      </c>
      <c r="I483" s="397"/>
      <c r="J483" s="348"/>
      <c r="K483" s="348"/>
      <c r="L483" s="348"/>
      <c r="M483" s="348"/>
      <c r="N483" s="400"/>
      <c r="O483" s="400"/>
      <c r="P483" s="400"/>
      <c r="Q483" s="400"/>
      <c r="R483" s="400"/>
      <c r="S483" s="400"/>
      <c r="T483" s="400"/>
      <c r="U483" s="400"/>
      <c r="V483" s="400"/>
      <c r="W483" s="400"/>
      <c r="X483" s="400"/>
      <c r="Y483" s="400"/>
      <c r="Z483" s="400"/>
      <c r="AA483" s="400"/>
      <c r="AB483" s="400"/>
      <c r="AC483" s="400"/>
      <c r="AD483" s="400"/>
      <c r="AE483" s="400"/>
      <c r="AF483" s="400"/>
      <c r="AG483" s="400"/>
      <c r="AH483" s="400"/>
      <c r="AI483" s="400"/>
      <c r="AJ483" s="400"/>
      <c r="AK483" s="400"/>
      <c r="AL483" s="400"/>
      <c r="AM483" s="400"/>
      <c r="AN483" s="400"/>
      <c r="AO483" s="400"/>
      <c r="AP483" s="400"/>
      <c r="AQ483" s="400"/>
      <c r="AR483" s="400"/>
      <c r="AS483" s="400"/>
      <c r="AT483" s="400"/>
      <c r="AU483" s="400"/>
      <c r="AV483" s="400"/>
      <c r="AW483" s="400"/>
      <c r="AX483" s="400"/>
      <c r="AY483" s="400"/>
      <c r="AZ483" s="400"/>
      <c r="BA483" s="400"/>
      <c r="BB483" s="400"/>
      <c r="BC483" s="400"/>
      <c r="BD483" s="400"/>
      <c r="BE483" s="400"/>
      <c r="BF483" s="400"/>
      <c r="BG483" s="400"/>
      <c r="BH483" s="400"/>
      <c r="BI483" s="400"/>
      <c r="BJ483" s="400"/>
      <c r="BK483" s="400"/>
      <c r="BL483" s="400"/>
      <c r="BM483" s="400"/>
      <c r="BN483" s="400"/>
      <c r="BO483" s="400"/>
      <c r="BP483" s="400"/>
      <c r="BQ483" s="400"/>
      <c r="BR483" s="400"/>
      <c r="BS483" s="400"/>
      <c r="BT483" s="400"/>
      <c r="BU483" s="400"/>
      <c r="BV483" s="400"/>
      <c r="BW483" s="400"/>
      <c r="BX483" s="400"/>
      <c r="BY483" s="400"/>
      <c r="BZ483" s="400"/>
      <c r="CA483" s="400"/>
      <c r="CB483" s="400"/>
      <c r="CC483" s="400"/>
      <c r="CD483" s="400"/>
      <c r="CE483" s="400"/>
      <c r="CF483" s="400"/>
      <c r="CG483" s="400"/>
      <c r="CH483" s="400"/>
      <c r="CI483" s="400"/>
      <c r="CJ483" s="400"/>
      <c r="CK483" s="400"/>
      <c r="CL483" s="400"/>
      <c r="CM483" s="400"/>
      <c r="CN483" s="400"/>
      <c r="CO483" s="400"/>
      <c r="CP483" s="400"/>
      <c r="CQ483" s="400"/>
      <c r="CR483" s="400"/>
      <c r="CS483" s="400"/>
      <c r="CT483" s="400"/>
      <c r="CU483" s="400"/>
      <c r="CV483" s="400"/>
      <c r="CW483" s="400"/>
      <c r="CX483" s="400"/>
      <c r="CY483" s="400"/>
    </row>
    <row r="484" spans="1:103">
      <c r="A484" s="348"/>
      <c r="B484" s="360" t="s">
        <v>1216</v>
      </c>
      <c r="C484" s="348"/>
      <c r="D484" s="348"/>
      <c r="E484" s="348"/>
      <c r="F484" s="348"/>
      <c r="G484" s="361" t="str">
        <f t="shared" si="1100"/>
        <v/>
      </c>
      <c r="H484" s="361" t="str">
        <f t="shared" si="1101"/>
        <v/>
      </c>
      <c r="I484" s="397"/>
      <c r="J484" s="348"/>
      <c r="K484" s="348"/>
      <c r="L484" s="348"/>
      <c r="M484" s="348"/>
      <c r="N484" s="400"/>
      <c r="O484" s="400"/>
      <c r="P484" s="400"/>
      <c r="Q484" s="400"/>
      <c r="R484" s="400"/>
      <c r="S484" s="400"/>
      <c r="T484" s="400"/>
      <c r="U484" s="400"/>
      <c r="V484" s="400"/>
      <c r="W484" s="400"/>
      <c r="X484" s="400"/>
      <c r="Y484" s="400"/>
      <c r="Z484" s="400"/>
      <c r="AA484" s="400"/>
      <c r="AB484" s="400"/>
      <c r="AC484" s="400"/>
      <c r="AD484" s="400"/>
      <c r="AE484" s="400"/>
      <c r="AF484" s="400"/>
      <c r="AG484" s="400"/>
      <c r="AH484" s="400"/>
      <c r="AI484" s="400"/>
      <c r="AJ484" s="400"/>
      <c r="AK484" s="400"/>
      <c r="AL484" s="400"/>
      <c r="AM484" s="400"/>
      <c r="AN484" s="400"/>
      <c r="AO484" s="400"/>
      <c r="AP484" s="400"/>
      <c r="AQ484" s="400"/>
      <c r="AR484" s="400"/>
      <c r="AS484" s="400"/>
      <c r="AT484" s="400"/>
      <c r="AU484" s="400"/>
      <c r="AV484" s="400"/>
      <c r="AW484" s="400"/>
      <c r="AX484" s="400"/>
      <c r="AY484" s="400"/>
      <c r="AZ484" s="400"/>
      <c r="BA484" s="400"/>
      <c r="BB484" s="400"/>
      <c r="BC484" s="400"/>
      <c r="BD484" s="400"/>
      <c r="BE484" s="400"/>
      <c r="BF484" s="400"/>
      <c r="BG484" s="400"/>
      <c r="BH484" s="400"/>
      <c r="BI484" s="400"/>
      <c r="BJ484" s="400"/>
      <c r="BK484" s="400"/>
      <c r="BL484" s="400"/>
      <c r="BM484" s="400"/>
      <c r="BN484" s="400"/>
      <c r="BO484" s="400"/>
      <c r="BP484" s="400"/>
      <c r="BQ484" s="400"/>
      <c r="BR484" s="400"/>
      <c r="BS484" s="400"/>
      <c r="BT484" s="400"/>
      <c r="BU484" s="400"/>
      <c r="BV484" s="400"/>
      <c r="BW484" s="400"/>
      <c r="BX484" s="400"/>
      <c r="BY484" s="400"/>
      <c r="BZ484" s="400"/>
      <c r="CA484" s="400"/>
      <c r="CB484" s="400"/>
      <c r="CC484" s="400"/>
      <c r="CD484" s="400"/>
      <c r="CE484" s="400"/>
      <c r="CF484" s="400"/>
      <c r="CG484" s="400"/>
      <c r="CH484" s="400"/>
      <c r="CI484" s="400"/>
      <c r="CJ484" s="400"/>
      <c r="CK484" s="400"/>
      <c r="CL484" s="400"/>
      <c r="CM484" s="400"/>
      <c r="CN484" s="400"/>
      <c r="CO484" s="400"/>
      <c r="CP484" s="400"/>
      <c r="CQ484" s="400"/>
      <c r="CR484" s="400"/>
      <c r="CS484" s="400"/>
      <c r="CT484" s="400"/>
      <c r="CU484" s="400"/>
      <c r="CV484" s="400"/>
      <c r="CW484" s="400"/>
      <c r="CX484" s="400"/>
      <c r="CY484" s="400"/>
    </row>
    <row r="485" spans="1:103">
      <c r="A485" s="348"/>
      <c r="B485" s="360" t="s">
        <v>1217</v>
      </c>
      <c r="C485" s="348"/>
      <c r="D485" s="348"/>
      <c r="E485" s="348"/>
      <c r="F485" s="348"/>
      <c r="G485" s="361" t="str">
        <f t="shared" si="1100"/>
        <v/>
      </c>
      <c r="H485" s="361" t="str">
        <f t="shared" si="1101"/>
        <v/>
      </c>
      <c r="I485" s="397"/>
      <c r="J485" s="348"/>
      <c r="K485" s="348"/>
      <c r="L485" s="348"/>
      <c r="M485" s="348"/>
      <c r="N485" s="400"/>
      <c r="O485" s="400"/>
      <c r="P485" s="400"/>
      <c r="Q485" s="400"/>
      <c r="R485" s="400"/>
      <c r="S485" s="400"/>
      <c r="T485" s="400"/>
      <c r="U485" s="400"/>
      <c r="V485" s="400"/>
      <c r="W485" s="400"/>
      <c r="X485" s="400"/>
      <c r="Y485" s="400"/>
      <c r="Z485" s="400"/>
      <c r="AA485" s="400"/>
      <c r="AB485" s="400"/>
      <c r="AC485" s="400"/>
      <c r="AD485" s="400"/>
      <c r="AE485" s="400"/>
      <c r="AF485" s="400"/>
      <c r="AG485" s="400"/>
      <c r="AH485" s="400"/>
      <c r="AI485" s="400"/>
      <c r="AJ485" s="400"/>
      <c r="AK485" s="400"/>
      <c r="AL485" s="400"/>
      <c r="AM485" s="400"/>
      <c r="AN485" s="400"/>
      <c r="AO485" s="400"/>
      <c r="AP485" s="400"/>
      <c r="AQ485" s="400"/>
      <c r="AR485" s="400"/>
      <c r="AS485" s="400"/>
      <c r="AT485" s="400"/>
      <c r="AU485" s="400"/>
      <c r="AV485" s="400"/>
      <c r="AW485" s="400"/>
      <c r="AX485" s="400"/>
      <c r="AY485" s="400"/>
      <c r="AZ485" s="400"/>
      <c r="BA485" s="400"/>
      <c r="BB485" s="400"/>
      <c r="BC485" s="400"/>
      <c r="BD485" s="400"/>
      <c r="BE485" s="400"/>
      <c r="BF485" s="400"/>
      <c r="BG485" s="400"/>
      <c r="BH485" s="400"/>
      <c r="BI485" s="400"/>
      <c r="BJ485" s="400"/>
      <c r="BK485" s="400"/>
      <c r="BL485" s="400"/>
      <c r="BM485" s="400"/>
      <c r="BN485" s="400"/>
      <c r="BO485" s="400"/>
      <c r="BP485" s="400"/>
      <c r="BQ485" s="400"/>
      <c r="BR485" s="400"/>
      <c r="BS485" s="400"/>
      <c r="BT485" s="400"/>
      <c r="BU485" s="400"/>
      <c r="BV485" s="400"/>
      <c r="BW485" s="400"/>
      <c r="BX485" s="400"/>
      <c r="BY485" s="400"/>
      <c r="BZ485" s="400"/>
      <c r="CA485" s="400"/>
      <c r="CB485" s="400"/>
      <c r="CC485" s="400"/>
      <c r="CD485" s="400"/>
      <c r="CE485" s="400"/>
      <c r="CF485" s="400"/>
      <c r="CG485" s="400"/>
      <c r="CH485" s="400"/>
      <c r="CI485" s="400"/>
      <c r="CJ485" s="400"/>
      <c r="CK485" s="400"/>
      <c r="CL485" s="400"/>
      <c r="CM485" s="400"/>
      <c r="CN485" s="400"/>
      <c r="CO485" s="400"/>
      <c r="CP485" s="400"/>
      <c r="CQ485" s="400"/>
      <c r="CR485" s="400"/>
      <c r="CS485" s="400"/>
      <c r="CT485" s="400"/>
      <c r="CU485" s="400"/>
      <c r="CV485" s="400"/>
      <c r="CW485" s="400"/>
      <c r="CX485" s="400"/>
      <c r="CY485" s="400"/>
    </row>
    <row r="486" spans="1:103">
      <c r="A486" s="348"/>
      <c r="B486" s="360" t="s">
        <v>1218</v>
      </c>
      <c r="C486" s="348"/>
      <c r="D486" s="348"/>
      <c r="E486" s="348"/>
      <c r="F486" s="348"/>
      <c r="G486" s="361" t="str">
        <f t="shared" si="1100"/>
        <v/>
      </c>
      <c r="H486" s="361" t="str">
        <f t="shared" si="1101"/>
        <v/>
      </c>
      <c r="I486" s="397"/>
      <c r="J486" s="348"/>
      <c r="K486" s="348"/>
      <c r="L486" s="348"/>
      <c r="M486" s="348"/>
      <c r="N486" s="400"/>
      <c r="O486" s="400"/>
      <c r="P486" s="400"/>
      <c r="Q486" s="400"/>
      <c r="R486" s="400"/>
      <c r="S486" s="400"/>
      <c r="T486" s="400"/>
      <c r="U486" s="400"/>
      <c r="V486" s="400"/>
      <c r="W486" s="400"/>
      <c r="X486" s="400"/>
      <c r="Y486" s="400"/>
      <c r="Z486" s="400"/>
      <c r="AA486" s="400"/>
      <c r="AB486" s="400"/>
      <c r="AC486" s="400"/>
      <c r="AD486" s="400"/>
      <c r="AE486" s="400"/>
      <c r="AF486" s="400"/>
      <c r="AG486" s="400"/>
      <c r="AH486" s="400"/>
      <c r="AI486" s="400"/>
      <c r="AJ486" s="400"/>
      <c r="AK486" s="400"/>
      <c r="AL486" s="400"/>
      <c r="AM486" s="400"/>
      <c r="AN486" s="400"/>
      <c r="AO486" s="400"/>
      <c r="AP486" s="400"/>
      <c r="AQ486" s="400"/>
      <c r="AR486" s="400"/>
      <c r="AS486" s="400"/>
      <c r="AT486" s="400"/>
      <c r="AU486" s="400"/>
      <c r="AV486" s="400"/>
      <c r="AW486" s="400"/>
      <c r="AX486" s="400"/>
      <c r="AY486" s="400"/>
      <c r="AZ486" s="400"/>
      <c r="BA486" s="400"/>
      <c r="BB486" s="400"/>
      <c r="BC486" s="400"/>
      <c r="BD486" s="400"/>
      <c r="BE486" s="400"/>
      <c r="BF486" s="400"/>
      <c r="BG486" s="400"/>
      <c r="BH486" s="400"/>
      <c r="BI486" s="400"/>
      <c r="BJ486" s="400"/>
      <c r="BK486" s="400"/>
      <c r="BL486" s="400"/>
      <c r="BM486" s="400"/>
      <c r="BN486" s="400"/>
      <c r="BO486" s="400"/>
      <c r="BP486" s="400"/>
      <c r="BQ486" s="400"/>
      <c r="BR486" s="400"/>
      <c r="BS486" s="400"/>
      <c r="BT486" s="400"/>
      <c r="BU486" s="400"/>
      <c r="BV486" s="400"/>
      <c r="BW486" s="400"/>
      <c r="BX486" s="400"/>
      <c r="BY486" s="400"/>
      <c r="BZ486" s="400"/>
      <c r="CA486" s="400"/>
      <c r="CB486" s="400"/>
      <c r="CC486" s="400"/>
      <c r="CD486" s="400"/>
      <c r="CE486" s="400"/>
      <c r="CF486" s="400"/>
      <c r="CG486" s="400"/>
      <c r="CH486" s="400"/>
      <c r="CI486" s="400"/>
      <c r="CJ486" s="400"/>
      <c r="CK486" s="400"/>
      <c r="CL486" s="400"/>
      <c r="CM486" s="400"/>
      <c r="CN486" s="400"/>
      <c r="CO486" s="400"/>
      <c r="CP486" s="400"/>
      <c r="CQ486" s="400"/>
      <c r="CR486" s="400"/>
      <c r="CS486" s="400"/>
      <c r="CT486" s="400"/>
      <c r="CU486" s="400"/>
      <c r="CV486" s="400"/>
      <c r="CW486" s="400"/>
      <c r="CX486" s="400"/>
      <c r="CY486" s="400"/>
    </row>
    <row r="487" spans="1:103">
      <c r="A487" s="348"/>
      <c r="B487" s="360" t="s">
        <v>1219</v>
      </c>
      <c r="C487" s="348"/>
      <c r="D487" s="348"/>
      <c r="E487" s="348"/>
      <c r="F487" s="348"/>
      <c r="G487" s="361" t="str">
        <f t="shared" si="1100"/>
        <v/>
      </c>
      <c r="H487" s="361" t="str">
        <f t="shared" si="1101"/>
        <v/>
      </c>
      <c r="I487" s="397"/>
      <c r="J487" s="348"/>
      <c r="K487" s="348"/>
      <c r="L487" s="348"/>
      <c r="M487" s="348"/>
      <c r="N487" s="400"/>
      <c r="O487" s="400"/>
      <c r="P487" s="400"/>
      <c r="Q487" s="400"/>
      <c r="R487" s="400"/>
      <c r="S487" s="400"/>
      <c r="T487" s="400"/>
      <c r="U487" s="400"/>
      <c r="V487" s="400"/>
      <c r="W487" s="400"/>
      <c r="X487" s="400"/>
      <c r="Y487" s="400"/>
      <c r="Z487" s="400"/>
      <c r="AA487" s="400"/>
      <c r="AB487" s="400"/>
      <c r="AC487" s="400"/>
      <c r="AD487" s="400"/>
      <c r="AE487" s="400"/>
      <c r="AF487" s="400"/>
      <c r="AG487" s="400"/>
      <c r="AH487" s="400"/>
      <c r="AI487" s="400"/>
      <c r="AJ487" s="400"/>
      <c r="AK487" s="400"/>
      <c r="AL487" s="400"/>
      <c r="AM487" s="400"/>
      <c r="AN487" s="400"/>
      <c r="AO487" s="400"/>
      <c r="AP487" s="400"/>
      <c r="AQ487" s="400"/>
      <c r="AR487" s="400"/>
      <c r="AS487" s="400"/>
      <c r="AT487" s="400"/>
      <c r="AU487" s="400"/>
      <c r="AV487" s="400"/>
      <c r="AW487" s="400"/>
      <c r="AX487" s="400"/>
      <c r="AY487" s="400"/>
      <c r="AZ487" s="400"/>
      <c r="BA487" s="400"/>
      <c r="BB487" s="400"/>
      <c r="BC487" s="400"/>
      <c r="BD487" s="400"/>
      <c r="BE487" s="400"/>
      <c r="BF487" s="400"/>
      <c r="BG487" s="400"/>
      <c r="BH487" s="400"/>
      <c r="BI487" s="400"/>
      <c r="BJ487" s="400"/>
      <c r="BK487" s="400"/>
      <c r="BL487" s="400"/>
      <c r="BM487" s="400"/>
      <c r="BN487" s="400"/>
      <c r="BO487" s="400"/>
      <c r="BP487" s="400"/>
      <c r="BQ487" s="400"/>
      <c r="BR487" s="400"/>
      <c r="BS487" s="400"/>
      <c r="BT487" s="400"/>
      <c r="BU487" s="400"/>
      <c r="BV487" s="400"/>
      <c r="BW487" s="400"/>
      <c r="BX487" s="400"/>
      <c r="BY487" s="400"/>
      <c r="BZ487" s="400"/>
      <c r="CA487" s="400"/>
      <c r="CB487" s="400"/>
      <c r="CC487" s="400"/>
      <c r="CD487" s="400"/>
      <c r="CE487" s="400"/>
      <c r="CF487" s="400"/>
      <c r="CG487" s="400"/>
      <c r="CH487" s="400"/>
      <c r="CI487" s="400"/>
      <c r="CJ487" s="400"/>
      <c r="CK487" s="400"/>
      <c r="CL487" s="400"/>
      <c r="CM487" s="400"/>
      <c r="CN487" s="400"/>
      <c r="CO487" s="400"/>
      <c r="CP487" s="400"/>
      <c r="CQ487" s="400"/>
      <c r="CR487" s="400"/>
      <c r="CS487" s="400"/>
      <c r="CT487" s="400"/>
      <c r="CU487" s="400"/>
      <c r="CV487" s="400"/>
      <c r="CW487" s="400"/>
      <c r="CX487" s="400"/>
      <c r="CY487" s="400"/>
    </row>
    <row r="488" spans="1:103">
      <c r="A488" s="348"/>
      <c r="B488" s="360" t="s">
        <v>1220</v>
      </c>
      <c r="C488" s="348"/>
      <c r="D488" s="348"/>
      <c r="E488" s="348"/>
      <c r="F488" s="348"/>
      <c r="G488" s="361" t="str">
        <f t="shared" si="1100"/>
        <v/>
      </c>
      <c r="H488" s="361" t="str">
        <f t="shared" si="1101"/>
        <v/>
      </c>
      <c r="I488" s="397"/>
      <c r="J488" s="348"/>
      <c r="K488" s="348"/>
      <c r="L488" s="348"/>
      <c r="M488" s="348"/>
      <c r="N488" s="400"/>
      <c r="O488" s="400"/>
      <c r="P488" s="400"/>
      <c r="Q488" s="400"/>
      <c r="R488" s="400"/>
      <c r="S488" s="400"/>
      <c r="T488" s="400"/>
      <c r="U488" s="400"/>
      <c r="V488" s="400"/>
      <c r="W488" s="400"/>
      <c r="X488" s="400"/>
      <c r="Y488" s="400"/>
      <c r="Z488" s="400"/>
      <c r="AA488" s="400"/>
      <c r="AB488" s="400"/>
      <c r="AC488" s="400"/>
      <c r="AD488" s="400"/>
      <c r="AE488" s="400"/>
      <c r="AF488" s="400"/>
      <c r="AG488" s="400"/>
      <c r="AH488" s="400"/>
      <c r="AI488" s="400"/>
      <c r="AJ488" s="400"/>
      <c r="AK488" s="400"/>
      <c r="AL488" s="400"/>
      <c r="AM488" s="400"/>
      <c r="AN488" s="400"/>
      <c r="AO488" s="400"/>
      <c r="AP488" s="400"/>
      <c r="AQ488" s="400"/>
      <c r="AR488" s="400"/>
      <c r="AS488" s="400"/>
      <c r="AT488" s="400"/>
      <c r="AU488" s="400"/>
      <c r="AV488" s="400"/>
      <c r="AW488" s="400"/>
      <c r="AX488" s="400"/>
      <c r="AY488" s="400"/>
      <c r="AZ488" s="400"/>
      <c r="BA488" s="400"/>
      <c r="BB488" s="400"/>
      <c r="BC488" s="400"/>
      <c r="BD488" s="400"/>
      <c r="BE488" s="400"/>
      <c r="BF488" s="400"/>
      <c r="BG488" s="400"/>
      <c r="BH488" s="400"/>
      <c r="BI488" s="400"/>
      <c r="BJ488" s="400"/>
      <c r="BK488" s="400"/>
      <c r="BL488" s="400"/>
      <c r="BM488" s="400"/>
      <c r="BN488" s="400"/>
      <c r="BO488" s="400"/>
      <c r="BP488" s="400"/>
      <c r="BQ488" s="400"/>
      <c r="BR488" s="400"/>
      <c r="BS488" s="400"/>
      <c r="BT488" s="400"/>
      <c r="BU488" s="400"/>
      <c r="BV488" s="400"/>
      <c r="BW488" s="400"/>
      <c r="BX488" s="400"/>
      <c r="BY488" s="400"/>
      <c r="BZ488" s="400"/>
      <c r="CA488" s="400"/>
      <c r="CB488" s="400"/>
      <c r="CC488" s="400"/>
      <c r="CD488" s="400"/>
      <c r="CE488" s="400"/>
      <c r="CF488" s="400"/>
      <c r="CG488" s="400"/>
      <c r="CH488" s="400"/>
      <c r="CI488" s="400"/>
      <c r="CJ488" s="400"/>
      <c r="CK488" s="400"/>
      <c r="CL488" s="400"/>
      <c r="CM488" s="400"/>
      <c r="CN488" s="400"/>
      <c r="CO488" s="400"/>
      <c r="CP488" s="400"/>
      <c r="CQ488" s="400"/>
      <c r="CR488" s="400"/>
      <c r="CS488" s="400"/>
      <c r="CT488" s="400"/>
      <c r="CU488" s="400"/>
      <c r="CV488" s="400"/>
      <c r="CW488" s="400"/>
      <c r="CX488" s="400"/>
      <c r="CY488" s="400"/>
    </row>
    <row r="489" spans="1:103">
      <c r="A489" s="348"/>
      <c r="B489" s="360" t="s">
        <v>1221</v>
      </c>
      <c r="C489" s="348"/>
      <c r="D489" s="348"/>
      <c r="E489" s="348"/>
      <c r="F489" s="348"/>
      <c r="G489" s="361" t="str">
        <f t="shared" si="1100"/>
        <v/>
      </c>
      <c r="H489" s="361" t="str">
        <f t="shared" si="1101"/>
        <v/>
      </c>
      <c r="I489" s="397"/>
      <c r="J489" s="348"/>
      <c r="K489" s="348"/>
      <c r="L489" s="348"/>
      <c r="M489" s="348"/>
      <c r="N489" s="400"/>
      <c r="O489" s="400"/>
      <c r="P489" s="400"/>
      <c r="Q489" s="400"/>
      <c r="R489" s="400"/>
      <c r="S489" s="400"/>
      <c r="T489" s="400"/>
      <c r="U489" s="400"/>
      <c r="V489" s="400"/>
      <c r="W489" s="400"/>
      <c r="X489" s="400"/>
      <c r="Y489" s="400"/>
      <c r="Z489" s="400"/>
      <c r="AA489" s="400"/>
      <c r="AB489" s="400"/>
      <c r="AC489" s="400"/>
      <c r="AD489" s="400"/>
      <c r="AE489" s="400"/>
      <c r="AF489" s="400"/>
      <c r="AG489" s="400"/>
      <c r="AH489" s="400"/>
      <c r="AI489" s="400"/>
      <c r="AJ489" s="400"/>
      <c r="AK489" s="400"/>
      <c r="AL489" s="400"/>
      <c r="AM489" s="400"/>
      <c r="AN489" s="400"/>
      <c r="AO489" s="400"/>
      <c r="AP489" s="400"/>
      <c r="AQ489" s="400"/>
      <c r="AR489" s="400"/>
      <c r="AS489" s="400"/>
      <c r="AT489" s="400"/>
      <c r="AU489" s="400"/>
      <c r="AV489" s="400"/>
      <c r="AW489" s="400"/>
      <c r="AX489" s="400"/>
      <c r="AY489" s="400"/>
      <c r="AZ489" s="400"/>
      <c r="BA489" s="400"/>
      <c r="BB489" s="400"/>
      <c r="BC489" s="400"/>
      <c r="BD489" s="400"/>
      <c r="BE489" s="400"/>
      <c r="BF489" s="400"/>
      <c r="BG489" s="400"/>
      <c r="BH489" s="400"/>
      <c r="BI489" s="400"/>
      <c r="BJ489" s="400"/>
      <c r="BK489" s="400"/>
      <c r="BL489" s="400"/>
      <c r="BM489" s="400"/>
      <c r="BN489" s="400"/>
      <c r="BO489" s="400"/>
      <c r="BP489" s="400"/>
      <c r="BQ489" s="400"/>
      <c r="BR489" s="400"/>
      <c r="BS489" s="400"/>
      <c r="BT489" s="400"/>
      <c r="BU489" s="400"/>
      <c r="BV489" s="400"/>
      <c r="BW489" s="400"/>
      <c r="BX489" s="400"/>
      <c r="BY489" s="400"/>
      <c r="BZ489" s="400"/>
      <c r="CA489" s="400"/>
      <c r="CB489" s="400"/>
      <c r="CC489" s="400"/>
      <c r="CD489" s="400"/>
      <c r="CE489" s="400"/>
      <c r="CF489" s="400"/>
      <c r="CG489" s="400"/>
      <c r="CH489" s="400"/>
      <c r="CI489" s="400"/>
      <c r="CJ489" s="400"/>
      <c r="CK489" s="400"/>
      <c r="CL489" s="400"/>
      <c r="CM489" s="400"/>
      <c r="CN489" s="400"/>
      <c r="CO489" s="400"/>
      <c r="CP489" s="400"/>
      <c r="CQ489" s="400"/>
      <c r="CR489" s="400"/>
      <c r="CS489" s="400"/>
      <c r="CT489" s="400"/>
      <c r="CU489" s="400"/>
      <c r="CV489" s="400"/>
      <c r="CW489" s="400"/>
      <c r="CX489" s="400"/>
      <c r="CY489" s="400"/>
    </row>
    <row r="490" spans="1:103">
      <c r="A490" s="348"/>
      <c r="B490" s="360" t="s">
        <v>1222</v>
      </c>
      <c r="C490" s="348"/>
      <c r="D490" s="348"/>
      <c r="E490" s="348"/>
      <c r="F490" s="348"/>
      <c r="G490" s="361" t="str">
        <f t="shared" si="1100"/>
        <v/>
      </c>
      <c r="H490" s="361" t="str">
        <f t="shared" si="1101"/>
        <v/>
      </c>
      <c r="I490" s="397"/>
      <c r="J490" s="348"/>
      <c r="K490" s="348"/>
      <c r="L490" s="348"/>
      <c r="M490" s="348"/>
      <c r="N490" s="400"/>
      <c r="O490" s="400"/>
      <c r="P490" s="400"/>
      <c r="Q490" s="400"/>
      <c r="R490" s="400"/>
      <c r="S490" s="400"/>
      <c r="T490" s="400"/>
      <c r="U490" s="400"/>
      <c r="V490" s="400"/>
      <c r="W490" s="400"/>
      <c r="X490" s="400"/>
      <c r="Y490" s="400"/>
      <c r="Z490" s="400"/>
      <c r="AA490" s="400"/>
      <c r="AB490" s="400"/>
      <c r="AC490" s="400"/>
      <c r="AD490" s="400"/>
      <c r="AE490" s="400"/>
      <c r="AF490" s="400"/>
      <c r="AG490" s="400"/>
      <c r="AH490" s="400"/>
      <c r="AI490" s="400"/>
      <c r="AJ490" s="400"/>
      <c r="AK490" s="400"/>
      <c r="AL490" s="400"/>
      <c r="AM490" s="400"/>
      <c r="AN490" s="400"/>
      <c r="AO490" s="400"/>
      <c r="AP490" s="400"/>
      <c r="AQ490" s="400"/>
      <c r="AR490" s="400"/>
      <c r="AS490" s="400"/>
      <c r="AT490" s="400"/>
      <c r="AU490" s="400"/>
      <c r="AV490" s="400"/>
      <c r="AW490" s="400"/>
      <c r="AX490" s="400"/>
      <c r="AY490" s="400"/>
      <c r="AZ490" s="400"/>
      <c r="BA490" s="400"/>
      <c r="BB490" s="400"/>
      <c r="BC490" s="400"/>
      <c r="BD490" s="400"/>
      <c r="BE490" s="400"/>
      <c r="BF490" s="400"/>
      <c r="BG490" s="400"/>
      <c r="BH490" s="400"/>
      <c r="BI490" s="400"/>
      <c r="BJ490" s="400"/>
      <c r="BK490" s="400"/>
      <c r="BL490" s="400"/>
      <c r="BM490" s="400"/>
      <c r="BN490" s="400"/>
      <c r="BO490" s="400"/>
      <c r="BP490" s="400"/>
      <c r="BQ490" s="400"/>
      <c r="BR490" s="400"/>
      <c r="BS490" s="400"/>
      <c r="BT490" s="400"/>
      <c r="BU490" s="400"/>
      <c r="BV490" s="400"/>
      <c r="BW490" s="400"/>
      <c r="BX490" s="400"/>
      <c r="BY490" s="400"/>
      <c r="BZ490" s="400"/>
      <c r="CA490" s="400"/>
      <c r="CB490" s="400"/>
      <c r="CC490" s="400"/>
      <c r="CD490" s="400"/>
      <c r="CE490" s="400"/>
      <c r="CF490" s="400"/>
      <c r="CG490" s="400"/>
      <c r="CH490" s="400"/>
      <c r="CI490" s="400"/>
      <c r="CJ490" s="400"/>
      <c r="CK490" s="400"/>
      <c r="CL490" s="400"/>
      <c r="CM490" s="400"/>
      <c r="CN490" s="400"/>
      <c r="CO490" s="400"/>
      <c r="CP490" s="400"/>
      <c r="CQ490" s="400"/>
      <c r="CR490" s="400"/>
      <c r="CS490" s="400"/>
      <c r="CT490" s="400"/>
      <c r="CU490" s="400"/>
      <c r="CV490" s="400"/>
      <c r="CW490" s="400"/>
      <c r="CX490" s="400"/>
      <c r="CY490" s="400"/>
    </row>
    <row r="491" spans="1:103">
      <c r="A491" s="348"/>
      <c r="B491" s="360" t="s">
        <v>1223</v>
      </c>
      <c r="C491" s="348"/>
      <c r="D491" s="348"/>
      <c r="E491" s="348"/>
      <c r="F491" s="348"/>
      <c r="G491" s="361" t="str">
        <f t="shared" si="1100"/>
        <v/>
      </c>
      <c r="H491" s="361" t="str">
        <f t="shared" si="1101"/>
        <v/>
      </c>
      <c r="I491" s="397"/>
      <c r="J491" s="348"/>
      <c r="K491" s="348"/>
      <c r="L491" s="348"/>
      <c r="M491" s="348"/>
      <c r="N491" s="400"/>
      <c r="O491" s="400"/>
      <c r="P491" s="400"/>
      <c r="Q491" s="400"/>
      <c r="R491" s="400"/>
      <c r="S491" s="400"/>
      <c r="T491" s="400"/>
      <c r="U491" s="400"/>
      <c r="V491" s="400"/>
      <c r="W491" s="400"/>
      <c r="X491" s="400"/>
      <c r="Y491" s="400"/>
      <c r="Z491" s="400"/>
      <c r="AA491" s="400"/>
      <c r="AB491" s="400"/>
      <c r="AC491" s="400"/>
      <c r="AD491" s="400"/>
      <c r="AE491" s="400"/>
      <c r="AF491" s="400"/>
      <c r="AG491" s="400"/>
      <c r="AH491" s="400"/>
      <c r="AI491" s="400"/>
      <c r="AJ491" s="400"/>
      <c r="AK491" s="400"/>
      <c r="AL491" s="400"/>
      <c r="AM491" s="400"/>
      <c r="AN491" s="400"/>
      <c r="AO491" s="400"/>
      <c r="AP491" s="400"/>
      <c r="AQ491" s="400"/>
      <c r="AR491" s="400"/>
      <c r="AS491" s="400"/>
      <c r="AT491" s="400"/>
      <c r="AU491" s="400"/>
      <c r="AV491" s="400"/>
      <c r="AW491" s="400"/>
      <c r="AX491" s="400"/>
      <c r="AY491" s="400"/>
      <c r="AZ491" s="400"/>
      <c r="BA491" s="400"/>
      <c r="BB491" s="400"/>
      <c r="BC491" s="400"/>
      <c r="BD491" s="400"/>
      <c r="BE491" s="400"/>
      <c r="BF491" s="400"/>
      <c r="BG491" s="400"/>
      <c r="BH491" s="400"/>
      <c r="BI491" s="400"/>
      <c r="BJ491" s="400"/>
      <c r="BK491" s="400"/>
      <c r="BL491" s="400"/>
      <c r="BM491" s="400"/>
      <c r="BN491" s="400"/>
      <c r="BO491" s="400"/>
      <c r="BP491" s="400"/>
      <c r="BQ491" s="400"/>
      <c r="BR491" s="400"/>
      <c r="BS491" s="400"/>
      <c r="BT491" s="400"/>
      <c r="BU491" s="400"/>
      <c r="BV491" s="400"/>
      <c r="BW491" s="400"/>
      <c r="BX491" s="400"/>
      <c r="BY491" s="400"/>
      <c r="BZ491" s="400"/>
      <c r="CA491" s="400"/>
      <c r="CB491" s="400"/>
      <c r="CC491" s="400"/>
      <c r="CD491" s="400"/>
      <c r="CE491" s="400"/>
      <c r="CF491" s="400"/>
      <c r="CG491" s="400"/>
      <c r="CH491" s="400"/>
      <c r="CI491" s="400"/>
      <c r="CJ491" s="400"/>
      <c r="CK491" s="400"/>
      <c r="CL491" s="400"/>
      <c r="CM491" s="400"/>
      <c r="CN491" s="400"/>
      <c r="CO491" s="400"/>
      <c r="CP491" s="400"/>
      <c r="CQ491" s="400"/>
      <c r="CR491" s="400"/>
      <c r="CS491" s="400"/>
      <c r="CT491" s="400"/>
      <c r="CU491" s="400"/>
      <c r="CV491" s="400"/>
      <c r="CW491" s="400"/>
      <c r="CX491" s="400"/>
      <c r="CY491" s="400"/>
    </row>
    <row r="492" spans="1:103">
      <c r="A492" s="348"/>
      <c r="B492" s="360" t="s">
        <v>1224</v>
      </c>
      <c r="C492" s="348"/>
      <c r="D492" s="348"/>
      <c r="E492" s="348"/>
      <c r="F492" s="348"/>
      <c r="G492" s="361" t="str">
        <f t="shared" si="1100"/>
        <v/>
      </c>
      <c r="H492" s="361" t="str">
        <f t="shared" si="1101"/>
        <v/>
      </c>
      <c r="I492" s="397"/>
      <c r="J492" s="348"/>
      <c r="K492" s="348"/>
      <c r="L492" s="348"/>
      <c r="M492" s="348"/>
      <c r="N492" s="400"/>
      <c r="O492" s="400"/>
      <c r="P492" s="400"/>
      <c r="Q492" s="400"/>
      <c r="R492" s="400"/>
      <c r="S492" s="400"/>
      <c r="T492" s="400"/>
      <c r="U492" s="400"/>
      <c r="V492" s="400"/>
      <c r="W492" s="400"/>
      <c r="X492" s="400"/>
      <c r="Y492" s="400"/>
      <c r="Z492" s="400"/>
      <c r="AA492" s="400"/>
      <c r="AB492" s="400"/>
      <c r="AC492" s="400"/>
      <c r="AD492" s="400"/>
      <c r="AE492" s="400"/>
      <c r="AF492" s="400"/>
      <c r="AG492" s="400"/>
      <c r="AH492" s="400"/>
      <c r="AI492" s="400"/>
      <c r="AJ492" s="400"/>
      <c r="AK492" s="400"/>
      <c r="AL492" s="400"/>
      <c r="AM492" s="400"/>
      <c r="AN492" s="400"/>
      <c r="AO492" s="400"/>
      <c r="AP492" s="400"/>
      <c r="AQ492" s="400"/>
      <c r="AR492" s="400"/>
      <c r="AS492" s="400"/>
      <c r="AT492" s="400"/>
      <c r="AU492" s="400"/>
      <c r="AV492" s="400"/>
      <c r="AW492" s="400"/>
      <c r="AX492" s="400"/>
      <c r="AY492" s="400"/>
      <c r="AZ492" s="400"/>
      <c r="BA492" s="400"/>
      <c r="BB492" s="400"/>
      <c r="BC492" s="400"/>
      <c r="BD492" s="400"/>
      <c r="BE492" s="400"/>
      <c r="BF492" s="400"/>
      <c r="BG492" s="400"/>
      <c r="BH492" s="400"/>
      <c r="BI492" s="400"/>
      <c r="BJ492" s="400"/>
      <c r="BK492" s="400"/>
      <c r="BL492" s="400"/>
      <c r="BM492" s="400"/>
      <c r="BN492" s="400"/>
      <c r="BO492" s="400"/>
      <c r="BP492" s="400"/>
      <c r="BQ492" s="400"/>
      <c r="BR492" s="400"/>
      <c r="BS492" s="400"/>
      <c r="BT492" s="400"/>
      <c r="BU492" s="400"/>
      <c r="BV492" s="400"/>
      <c r="BW492" s="400"/>
      <c r="BX492" s="400"/>
      <c r="BY492" s="400"/>
      <c r="BZ492" s="400"/>
      <c r="CA492" s="400"/>
      <c r="CB492" s="400"/>
      <c r="CC492" s="400"/>
      <c r="CD492" s="400"/>
      <c r="CE492" s="400"/>
      <c r="CF492" s="400"/>
      <c r="CG492" s="400"/>
      <c r="CH492" s="400"/>
      <c r="CI492" s="400"/>
      <c r="CJ492" s="400"/>
      <c r="CK492" s="400"/>
      <c r="CL492" s="400"/>
      <c r="CM492" s="400"/>
      <c r="CN492" s="400"/>
      <c r="CO492" s="400"/>
      <c r="CP492" s="400"/>
      <c r="CQ492" s="400"/>
      <c r="CR492" s="400"/>
      <c r="CS492" s="400"/>
      <c r="CT492" s="400"/>
      <c r="CU492" s="400"/>
      <c r="CV492" s="400"/>
      <c r="CW492" s="400"/>
      <c r="CX492" s="400"/>
      <c r="CY492" s="400"/>
    </row>
    <row r="493" spans="1:103">
      <c r="A493" s="348"/>
      <c r="B493" s="360" t="s">
        <v>1225</v>
      </c>
      <c r="C493" s="348"/>
      <c r="D493" s="348"/>
      <c r="E493" s="348"/>
      <c r="F493" s="348"/>
      <c r="G493" s="361" t="str">
        <f t="shared" si="1100"/>
        <v/>
      </c>
      <c r="H493" s="361" t="str">
        <f t="shared" si="1101"/>
        <v/>
      </c>
      <c r="I493" s="397"/>
      <c r="J493" s="348"/>
      <c r="K493" s="348"/>
      <c r="L493" s="348"/>
      <c r="M493" s="348"/>
      <c r="N493" s="400"/>
      <c r="O493" s="400"/>
      <c r="P493" s="400"/>
      <c r="Q493" s="400"/>
      <c r="R493" s="400"/>
      <c r="S493" s="400"/>
      <c r="T493" s="400"/>
      <c r="U493" s="400"/>
      <c r="V493" s="400"/>
      <c r="W493" s="400"/>
      <c r="X493" s="400"/>
      <c r="Y493" s="400"/>
      <c r="Z493" s="400"/>
      <c r="AA493" s="400"/>
      <c r="AB493" s="400"/>
      <c r="AC493" s="400"/>
      <c r="AD493" s="400"/>
      <c r="AE493" s="400"/>
      <c r="AF493" s="400"/>
      <c r="AG493" s="400"/>
      <c r="AH493" s="400"/>
      <c r="AI493" s="400"/>
      <c r="AJ493" s="400"/>
      <c r="AK493" s="400"/>
      <c r="AL493" s="400"/>
      <c r="AM493" s="400"/>
      <c r="AN493" s="400"/>
      <c r="AO493" s="400"/>
      <c r="AP493" s="400"/>
      <c r="AQ493" s="400"/>
      <c r="AR493" s="400"/>
      <c r="AS493" s="400"/>
      <c r="AT493" s="400"/>
      <c r="AU493" s="400"/>
      <c r="AV493" s="400"/>
      <c r="AW493" s="400"/>
      <c r="AX493" s="400"/>
      <c r="AY493" s="400"/>
      <c r="AZ493" s="400"/>
      <c r="BA493" s="400"/>
      <c r="BB493" s="400"/>
      <c r="BC493" s="400"/>
      <c r="BD493" s="400"/>
      <c r="BE493" s="400"/>
      <c r="BF493" s="400"/>
      <c r="BG493" s="400"/>
      <c r="BH493" s="400"/>
      <c r="BI493" s="400"/>
      <c r="BJ493" s="400"/>
      <c r="BK493" s="400"/>
      <c r="BL493" s="400"/>
      <c r="BM493" s="400"/>
      <c r="BN493" s="400"/>
      <c r="BO493" s="400"/>
      <c r="BP493" s="400"/>
      <c r="BQ493" s="400"/>
      <c r="BR493" s="400"/>
      <c r="BS493" s="400"/>
      <c r="BT493" s="400"/>
      <c r="BU493" s="400"/>
      <c r="BV493" s="400"/>
      <c r="BW493" s="400"/>
      <c r="BX493" s="400"/>
      <c r="BY493" s="400"/>
      <c r="BZ493" s="400"/>
      <c r="CA493" s="400"/>
      <c r="CB493" s="400"/>
      <c r="CC493" s="400"/>
      <c r="CD493" s="400"/>
      <c r="CE493" s="400"/>
      <c r="CF493" s="400"/>
      <c r="CG493" s="400"/>
      <c r="CH493" s="400"/>
      <c r="CI493" s="400"/>
      <c r="CJ493" s="400"/>
      <c r="CK493" s="400"/>
      <c r="CL493" s="400"/>
      <c r="CM493" s="400"/>
      <c r="CN493" s="400"/>
      <c r="CO493" s="400"/>
      <c r="CP493" s="400"/>
      <c r="CQ493" s="400"/>
      <c r="CR493" s="400"/>
      <c r="CS493" s="400"/>
      <c r="CT493" s="400"/>
      <c r="CU493" s="400"/>
      <c r="CV493" s="400"/>
      <c r="CW493" s="400"/>
      <c r="CX493" s="400"/>
      <c r="CY493" s="400"/>
    </row>
    <row r="494" spans="1:103">
      <c r="A494" s="348"/>
      <c r="B494" s="360" t="s">
        <v>1226</v>
      </c>
      <c r="C494" s="348"/>
      <c r="D494" s="348"/>
      <c r="E494" s="348"/>
      <c r="F494" s="348"/>
      <c r="G494" s="361" t="str">
        <f t="shared" si="1100"/>
        <v/>
      </c>
      <c r="H494" s="361" t="str">
        <f t="shared" si="1101"/>
        <v/>
      </c>
      <c r="I494" s="397"/>
      <c r="J494" s="348"/>
      <c r="K494" s="348"/>
      <c r="L494" s="348"/>
      <c r="M494" s="348"/>
      <c r="N494" s="400"/>
      <c r="O494" s="400"/>
      <c r="P494" s="400"/>
      <c r="Q494" s="400"/>
      <c r="R494" s="400"/>
      <c r="S494" s="400"/>
      <c r="T494" s="400"/>
      <c r="U494" s="400"/>
      <c r="V494" s="400"/>
      <c r="W494" s="400"/>
      <c r="X494" s="400"/>
      <c r="Y494" s="400"/>
      <c r="Z494" s="400"/>
      <c r="AA494" s="400"/>
      <c r="AB494" s="400"/>
      <c r="AC494" s="400"/>
      <c r="AD494" s="400"/>
      <c r="AE494" s="400"/>
      <c r="AF494" s="400"/>
      <c r="AG494" s="400"/>
      <c r="AH494" s="400"/>
      <c r="AI494" s="400"/>
      <c r="AJ494" s="400"/>
      <c r="AK494" s="400"/>
      <c r="AL494" s="400"/>
      <c r="AM494" s="400"/>
      <c r="AN494" s="400"/>
      <c r="AO494" s="400"/>
      <c r="AP494" s="400"/>
      <c r="AQ494" s="400"/>
      <c r="AR494" s="400"/>
      <c r="AS494" s="400"/>
      <c r="AT494" s="400"/>
      <c r="AU494" s="400"/>
      <c r="AV494" s="400"/>
      <c r="AW494" s="400"/>
      <c r="AX494" s="400"/>
      <c r="AY494" s="400"/>
      <c r="AZ494" s="400"/>
      <c r="BA494" s="400"/>
      <c r="BB494" s="400"/>
      <c r="BC494" s="400"/>
      <c r="BD494" s="400"/>
      <c r="BE494" s="400"/>
      <c r="BF494" s="400"/>
      <c r="BG494" s="400"/>
      <c r="BH494" s="400"/>
      <c r="BI494" s="400"/>
      <c r="BJ494" s="400"/>
      <c r="BK494" s="400"/>
      <c r="BL494" s="400"/>
      <c r="BM494" s="400"/>
      <c r="BN494" s="400"/>
      <c r="BO494" s="400"/>
      <c r="BP494" s="400"/>
      <c r="BQ494" s="400"/>
      <c r="BR494" s="400"/>
      <c r="BS494" s="400"/>
      <c r="BT494" s="400"/>
      <c r="BU494" s="400"/>
      <c r="BV494" s="400"/>
      <c r="BW494" s="400"/>
      <c r="BX494" s="400"/>
      <c r="BY494" s="400"/>
      <c r="BZ494" s="400"/>
      <c r="CA494" s="400"/>
      <c r="CB494" s="400"/>
      <c r="CC494" s="400"/>
      <c r="CD494" s="400"/>
      <c r="CE494" s="400"/>
      <c r="CF494" s="400"/>
      <c r="CG494" s="400"/>
      <c r="CH494" s="400"/>
      <c r="CI494" s="400"/>
      <c r="CJ494" s="400"/>
      <c r="CK494" s="400"/>
      <c r="CL494" s="400"/>
      <c r="CM494" s="400"/>
      <c r="CN494" s="400"/>
      <c r="CO494" s="400"/>
      <c r="CP494" s="400"/>
      <c r="CQ494" s="400"/>
      <c r="CR494" s="400"/>
      <c r="CS494" s="400"/>
      <c r="CT494" s="400"/>
      <c r="CU494" s="400"/>
      <c r="CV494" s="400"/>
      <c r="CW494" s="400"/>
      <c r="CX494" s="400"/>
      <c r="CY494" s="400"/>
    </row>
    <row r="495" spans="1:103">
      <c r="A495" s="348"/>
      <c r="B495" s="360" t="s">
        <v>1227</v>
      </c>
      <c r="C495" s="348"/>
      <c r="D495" s="348"/>
      <c r="E495" s="348"/>
      <c r="F495" s="348"/>
      <c r="G495" s="361" t="str">
        <f t="shared" si="1100"/>
        <v/>
      </c>
      <c r="H495" s="361" t="str">
        <f t="shared" si="1101"/>
        <v/>
      </c>
      <c r="I495" s="397"/>
      <c r="J495" s="348"/>
      <c r="K495" s="348"/>
      <c r="L495" s="348"/>
      <c r="M495" s="348"/>
      <c r="N495" s="400"/>
      <c r="O495" s="400"/>
      <c r="P495" s="400"/>
      <c r="Q495" s="400"/>
      <c r="R495" s="400"/>
      <c r="S495" s="400"/>
      <c r="T495" s="400"/>
      <c r="U495" s="400"/>
      <c r="V495" s="400"/>
      <c r="W495" s="400"/>
      <c r="X495" s="400"/>
      <c r="Y495" s="400"/>
      <c r="Z495" s="400"/>
      <c r="AA495" s="400"/>
      <c r="AB495" s="400"/>
      <c r="AC495" s="400"/>
      <c r="AD495" s="400"/>
      <c r="AE495" s="400"/>
      <c r="AF495" s="400"/>
      <c r="AG495" s="400"/>
      <c r="AH495" s="400"/>
      <c r="AI495" s="400"/>
      <c r="AJ495" s="400"/>
      <c r="AK495" s="400"/>
      <c r="AL495" s="400"/>
      <c r="AM495" s="400"/>
      <c r="AN495" s="400"/>
      <c r="AO495" s="400"/>
      <c r="AP495" s="400"/>
      <c r="AQ495" s="400"/>
      <c r="AR495" s="400"/>
      <c r="AS495" s="400"/>
      <c r="AT495" s="400"/>
      <c r="AU495" s="400"/>
      <c r="AV495" s="400"/>
      <c r="AW495" s="400"/>
      <c r="AX495" s="400"/>
      <c r="AY495" s="400"/>
      <c r="AZ495" s="400"/>
      <c r="BA495" s="400"/>
      <c r="BB495" s="400"/>
      <c r="BC495" s="400"/>
      <c r="BD495" s="400"/>
      <c r="BE495" s="400"/>
      <c r="BF495" s="400"/>
      <c r="BG495" s="400"/>
      <c r="BH495" s="400"/>
      <c r="BI495" s="400"/>
      <c r="BJ495" s="400"/>
      <c r="BK495" s="400"/>
      <c r="BL495" s="400"/>
      <c r="BM495" s="400"/>
      <c r="BN495" s="400"/>
      <c r="BO495" s="400"/>
      <c r="BP495" s="400"/>
      <c r="BQ495" s="400"/>
      <c r="BR495" s="400"/>
      <c r="BS495" s="400"/>
      <c r="BT495" s="400"/>
      <c r="BU495" s="400"/>
      <c r="BV495" s="400"/>
      <c r="BW495" s="400"/>
      <c r="BX495" s="400"/>
      <c r="BY495" s="400"/>
      <c r="BZ495" s="400"/>
      <c r="CA495" s="400"/>
      <c r="CB495" s="400"/>
      <c r="CC495" s="400"/>
      <c r="CD495" s="400"/>
      <c r="CE495" s="400"/>
      <c r="CF495" s="400"/>
      <c r="CG495" s="400"/>
      <c r="CH495" s="400"/>
      <c r="CI495" s="400"/>
      <c r="CJ495" s="400"/>
      <c r="CK495" s="400"/>
      <c r="CL495" s="400"/>
      <c r="CM495" s="400"/>
      <c r="CN495" s="400"/>
      <c r="CO495" s="400"/>
      <c r="CP495" s="400"/>
      <c r="CQ495" s="400"/>
      <c r="CR495" s="400"/>
      <c r="CS495" s="400"/>
      <c r="CT495" s="400"/>
      <c r="CU495" s="400"/>
      <c r="CV495" s="400"/>
      <c r="CW495" s="400"/>
      <c r="CX495" s="400"/>
      <c r="CY495" s="400"/>
    </row>
    <row r="496" spans="1:103">
      <c r="A496" s="348"/>
      <c r="B496" s="360" t="s">
        <v>1228</v>
      </c>
      <c r="C496" s="348"/>
      <c r="D496" s="348"/>
      <c r="E496" s="348"/>
      <c r="F496" s="348"/>
      <c r="G496" s="361" t="str">
        <f t="shared" si="1100"/>
        <v/>
      </c>
      <c r="H496" s="361" t="str">
        <f t="shared" si="1101"/>
        <v/>
      </c>
      <c r="I496" s="397"/>
      <c r="J496" s="348"/>
      <c r="K496" s="348"/>
      <c r="L496" s="348"/>
      <c r="M496" s="348"/>
      <c r="N496" s="400"/>
      <c r="O496" s="400"/>
      <c r="P496" s="400"/>
      <c r="Q496" s="400"/>
      <c r="R496" s="400"/>
      <c r="S496" s="400"/>
      <c r="T496" s="400"/>
      <c r="U496" s="400"/>
      <c r="V496" s="400"/>
      <c r="W496" s="400"/>
      <c r="X496" s="400"/>
      <c r="Y496" s="400"/>
      <c r="Z496" s="400"/>
      <c r="AA496" s="400"/>
      <c r="AB496" s="400"/>
      <c r="AC496" s="400"/>
      <c r="AD496" s="400"/>
      <c r="AE496" s="400"/>
      <c r="AF496" s="400"/>
      <c r="AG496" s="400"/>
      <c r="AH496" s="400"/>
      <c r="AI496" s="400"/>
      <c r="AJ496" s="400"/>
      <c r="AK496" s="400"/>
      <c r="AL496" s="400"/>
      <c r="AM496" s="400"/>
      <c r="AN496" s="400"/>
      <c r="AO496" s="400"/>
      <c r="AP496" s="400"/>
      <c r="AQ496" s="400"/>
      <c r="AR496" s="400"/>
      <c r="AS496" s="400"/>
      <c r="AT496" s="400"/>
      <c r="AU496" s="400"/>
      <c r="AV496" s="400"/>
      <c r="AW496" s="400"/>
      <c r="AX496" s="400"/>
      <c r="AY496" s="400"/>
      <c r="AZ496" s="400"/>
      <c r="BA496" s="400"/>
      <c r="BB496" s="400"/>
      <c r="BC496" s="400"/>
      <c r="BD496" s="400"/>
      <c r="BE496" s="400"/>
      <c r="BF496" s="400"/>
      <c r="BG496" s="400"/>
      <c r="BH496" s="400"/>
      <c r="BI496" s="400"/>
      <c r="BJ496" s="400"/>
      <c r="BK496" s="400"/>
      <c r="BL496" s="400"/>
      <c r="BM496" s="400"/>
      <c r="BN496" s="400"/>
      <c r="BO496" s="400"/>
      <c r="BP496" s="400"/>
      <c r="BQ496" s="400"/>
      <c r="BR496" s="400"/>
      <c r="BS496" s="400"/>
      <c r="BT496" s="400"/>
      <c r="BU496" s="400"/>
      <c r="BV496" s="400"/>
      <c r="BW496" s="400"/>
      <c r="BX496" s="400"/>
      <c r="BY496" s="400"/>
      <c r="BZ496" s="400"/>
      <c r="CA496" s="400"/>
      <c r="CB496" s="400"/>
      <c r="CC496" s="400"/>
      <c r="CD496" s="400"/>
      <c r="CE496" s="400"/>
      <c r="CF496" s="400"/>
      <c r="CG496" s="400"/>
      <c r="CH496" s="400"/>
      <c r="CI496" s="400"/>
      <c r="CJ496" s="400"/>
      <c r="CK496" s="400"/>
      <c r="CL496" s="400"/>
      <c r="CM496" s="400"/>
      <c r="CN496" s="400"/>
      <c r="CO496" s="400"/>
      <c r="CP496" s="400"/>
      <c r="CQ496" s="400"/>
      <c r="CR496" s="400"/>
      <c r="CS496" s="400"/>
      <c r="CT496" s="400"/>
      <c r="CU496" s="400"/>
      <c r="CV496" s="400"/>
      <c r="CW496" s="400"/>
      <c r="CX496" s="400"/>
      <c r="CY496" s="400"/>
    </row>
    <row r="497" spans="1:103">
      <c r="A497" s="348"/>
      <c r="B497" s="360" t="s">
        <v>1229</v>
      </c>
      <c r="C497" s="348"/>
      <c r="D497" s="348"/>
      <c r="E497" s="348"/>
      <c r="F497" s="348"/>
      <c r="G497" s="361" t="str">
        <f t="shared" si="1100"/>
        <v/>
      </c>
      <c r="H497" s="361" t="str">
        <f t="shared" si="1101"/>
        <v/>
      </c>
      <c r="I497" s="397"/>
      <c r="J497" s="348"/>
      <c r="K497" s="348"/>
      <c r="L497" s="348"/>
      <c r="M497" s="348"/>
      <c r="N497" s="400"/>
      <c r="O497" s="400"/>
      <c r="P497" s="400"/>
      <c r="Q497" s="400"/>
      <c r="R497" s="400"/>
      <c r="S497" s="400"/>
      <c r="T497" s="400"/>
      <c r="U497" s="400"/>
      <c r="V497" s="400"/>
      <c r="W497" s="400"/>
      <c r="X497" s="400"/>
      <c r="Y497" s="400"/>
      <c r="Z497" s="400"/>
      <c r="AA497" s="400"/>
      <c r="AB497" s="400"/>
      <c r="AC497" s="400"/>
      <c r="AD497" s="400"/>
      <c r="AE497" s="400"/>
      <c r="AF497" s="400"/>
      <c r="AG497" s="400"/>
      <c r="AH497" s="400"/>
      <c r="AI497" s="400"/>
      <c r="AJ497" s="400"/>
      <c r="AK497" s="400"/>
      <c r="AL497" s="400"/>
      <c r="AM497" s="400"/>
      <c r="AN497" s="400"/>
      <c r="AO497" s="400"/>
      <c r="AP497" s="400"/>
      <c r="AQ497" s="400"/>
      <c r="AR497" s="400"/>
      <c r="AS497" s="400"/>
      <c r="AT497" s="400"/>
      <c r="AU497" s="400"/>
      <c r="AV497" s="400"/>
      <c r="AW497" s="400"/>
      <c r="AX497" s="400"/>
      <c r="AY497" s="400"/>
      <c r="AZ497" s="400"/>
      <c r="BA497" s="400"/>
      <c r="BB497" s="400"/>
      <c r="BC497" s="400"/>
      <c r="BD497" s="400"/>
      <c r="BE497" s="400"/>
      <c r="BF497" s="400"/>
      <c r="BG497" s="400"/>
      <c r="BH497" s="400"/>
      <c r="BI497" s="400"/>
      <c r="BJ497" s="400"/>
      <c r="BK497" s="400"/>
      <c r="BL497" s="400"/>
      <c r="BM497" s="400"/>
      <c r="BN497" s="400"/>
      <c r="BO497" s="400"/>
      <c r="BP497" s="400"/>
      <c r="BQ497" s="400"/>
      <c r="BR497" s="400"/>
      <c r="BS497" s="400"/>
      <c r="BT497" s="400"/>
      <c r="BU497" s="400"/>
      <c r="BV497" s="400"/>
      <c r="BW497" s="400"/>
      <c r="BX497" s="400"/>
      <c r="BY497" s="400"/>
      <c r="BZ497" s="400"/>
      <c r="CA497" s="400"/>
      <c r="CB497" s="400"/>
      <c r="CC497" s="400"/>
      <c r="CD497" s="400"/>
      <c r="CE497" s="400"/>
      <c r="CF497" s="400"/>
      <c r="CG497" s="400"/>
      <c r="CH497" s="400"/>
      <c r="CI497" s="400"/>
      <c r="CJ497" s="400"/>
      <c r="CK497" s="400"/>
      <c r="CL497" s="400"/>
      <c r="CM497" s="400"/>
      <c r="CN497" s="400"/>
      <c r="CO497" s="400"/>
      <c r="CP497" s="400"/>
      <c r="CQ497" s="400"/>
      <c r="CR497" s="400"/>
      <c r="CS497" s="400"/>
      <c r="CT497" s="400"/>
      <c r="CU497" s="400"/>
      <c r="CV497" s="400"/>
      <c r="CW497" s="400"/>
      <c r="CX497" s="400"/>
      <c r="CY497" s="400"/>
    </row>
    <row r="498" spans="1:103">
      <c r="A498" s="348"/>
      <c r="B498" s="360" t="s">
        <v>1230</v>
      </c>
      <c r="C498" s="348"/>
      <c r="D498" s="348"/>
      <c r="E498" s="348"/>
      <c r="F498" s="348"/>
      <c r="G498" s="361" t="str">
        <f t="shared" si="1100"/>
        <v/>
      </c>
      <c r="H498" s="361" t="str">
        <f t="shared" si="1101"/>
        <v/>
      </c>
      <c r="I498" s="397"/>
      <c r="J498" s="348"/>
      <c r="K498" s="348"/>
      <c r="L498" s="348"/>
      <c r="M498" s="348"/>
      <c r="N498" s="400"/>
      <c r="O498" s="400"/>
      <c r="P498" s="400"/>
      <c r="Q498" s="400"/>
      <c r="R498" s="400"/>
      <c r="S498" s="400"/>
      <c r="T498" s="400"/>
      <c r="U498" s="400"/>
      <c r="V498" s="400"/>
      <c r="W498" s="400"/>
      <c r="X498" s="400"/>
      <c r="Y498" s="400"/>
      <c r="Z498" s="400"/>
      <c r="AA498" s="400"/>
      <c r="AB498" s="400"/>
      <c r="AC498" s="400"/>
      <c r="AD498" s="400"/>
      <c r="AE498" s="400"/>
      <c r="AF498" s="400"/>
      <c r="AG498" s="400"/>
      <c r="AH498" s="400"/>
      <c r="AI498" s="400"/>
      <c r="AJ498" s="400"/>
      <c r="AK498" s="400"/>
      <c r="AL498" s="400"/>
      <c r="AM498" s="400"/>
      <c r="AN498" s="400"/>
      <c r="AO498" s="400"/>
      <c r="AP498" s="400"/>
      <c r="AQ498" s="400"/>
      <c r="AR498" s="400"/>
      <c r="AS498" s="400"/>
      <c r="AT498" s="400"/>
      <c r="AU498" s="400"/>
      <c r="AV498" s="400"/>
      <c r="AW498" s="400"/>
      <c r="AX498" s="400"/>
      <c r="AY498" s="400"/>
      <c r="AZ498" s="400"/>
      <c r="BA498" s="400"/>
      <c r="BB498" s="400"/>
      <c r="BC498" s="400"/>
      <c r="BD498" s="400"/>
      <c r="BE498" s="400"/>
      <c r="BF498" s="400"/>
      <c r="BG498" s="400"/>
      <c r="BH498" s="400"/>
      <c r="BI498" s="400"/>
      <c r="BJ498" s="400"/>
      <c r="BK498" s="400"/>
      <c r="BL498" s="400"/>
      <c r="BM498" s="400"/>
      <c r="BN498" s="400"/>
      <c r="BO498" s="400"/>
      <c r="BP498" s="400"/>
      <c r="BQ498" s="400"/>
      <c r="BR498" s="400"/>
      <c r="BS498" s="400"/>
      <c r="BT498" s="400"/>
      <c r="BU498" s="400"/>
      <c r="BV498" s="400"/>
      <c r="BW498" s="400"/>
      <c r="BX498" s="400"/>
      <c r="BY498" s="400"/>
      <c r="BZ498" s="400"/>
      <c r="CA498" s="400"/>
      <c r="CB498" s="400"/>
      <c r="CC498" s="400"/>
      <c r="CD498" s="400"/>
      <c r="CE498" s="400"/>
      <c r="CF498" s="400"/>
      <c r="CG498" s="400"/>
      <c r="CH498" s="400"/>
      <c r="CI498" s="400"/>
      <c r="CJ498" s="400"/>
      <c r="CK498" s="400"/>
      <c r="CL498" s="400"/>
      <c r="CM498" s="400"/>
      <c r="CN498" s="400"/>
      <c r="CO498" s="400"/>
      <c r="CP498" s="400"/>
      <c r="CQ498" s="400"/>
      <c r="CR498" s="400"/>
      <c r="CS498" s="400"/>
      <c r="CT498" s="400"/>
      <c r="CU498" s="400"/>
      <c r="CV498" s="400"/>
      <c r="CW498" s="400"/>
      <c r="CX498" s="400"/>
      <c r="CY498" s="400"/>
    </row>
    <row r="499" spans="1:103">
      <c r="A499" s="348"/>
      <c r="B499" s="360" t="s">
        <v>1231</v>
      </c>
      <c r="C499" s="348"/>
      <c r="D499" s="348"/>
      <c r="E499" s="348"/>
      <c r="F499" s="348"/>
      <c r="G499" s="361" t="str">
        <f t="shared" si="1100"/>
        <v/>
      </c>
      <c r="H499" s="361" t="str">
        <f t="shared" si="1101"/>
        <v/>
      </c>
      <c r="I499" s="397"/>
      <c r="J499" s="348"/>
      <c r="K499" s="348"/>
      <c r="L499" s="348"/>
      <c r="M499" s="348"/>
      <c r="N499" s="400"/>
      <c r="O499" s="400"/>
      <c r="P499" s="400"/>
      <c r="Q499" s="400"/>
      <c r="R499" s="400"/>
      <c r="S499" s="400"/>
      <c r="T499" s="400"/>
      <c r="U499" s="400"/>
      <c r="V499" s="400"/>
      <c r="W499" s="400"/>
      <c r="X499" s="400"/>
      <c r="Y499" s="400"/>
      <c r="Z499" s="400"/>
      <c r="AA499" s="400"/>
      <c r="AB499" s="400"/>
      <c r="AC499" s="400"/>
      <c r="AD499" s="400"/>
      <c r="AE499" s="400"/>
      <c r="AF499" s="400"/>
      <c r="AG499" s="400"/>
      <c r="AH499" s="400"/>
      <c r="AI499" s="400"/>
      <c r="AJ499" s="400"/>
      <c r="AK499" s="400"/>
      <c r="AL499" s="400"/>
      <c r="AM499" s="400"/>
      <c r="AN499" s="400"/>
      <c r="AO499" s="400"/>
      <c r="AP499" s="400"/>
      <c r="AQ499" s="400"/>
      <c r="AR499" s="400"/>
      <c r="AS499" s="400"/>
      <c r="AT499" s="400"/>
      <c r="AU499" s="400"/>
      <c r="AV499" s="400"/>
      <c r="AW499" s="400"/>
      <c r="AX499" s="400"/>
      <c r="AY499" s="400"/>
      <c r="AZ499" s="400"/>
      <c r="BA499" s="400"/>
      <c r="BB499" s="400"/>
      <c r="BC499" s="400"/>
      <c r="BD499" s="400"/>
      <c r="BE499" s="400"/>
      <c r="BF499" s="400"/>
      <c r="BG499" s="400"/>
      <c r="BH499" s="400"/>
      <c r="BI499" s="400"/>
      <c r="BJ499" s="400"/>
      <c r="BK499" s="400"/>
      <c r="BL499" s="400"/>
      <c r="BM499" s="400"/>
      <c r="BN499" s="400"/>
      <c r="BO499" s="400"/>
      <c r="BP499" s="400"/>
      <c r="BQ499" s="400"/>
      <c r="BR499" s="400"/>
      <c r="BS499" s="400"/>
      <c r="BT499" s="400"/>
      <c r="BU499" s="400"/>
      <c r="BV499" s="400"/>
      <c r="BW499" s="400"/>
      <c r="BX499" s="400"/>
      <c r="BY499" s="400"/>
      <c r="BZ499" s="400"/>
      <c r="CA499" s="400"/>
      <c r="CB499" s="400"/>
      <c r="CC499" s="400"/>
      <c r="CD499" s="400"/>
      <c r="CE499" s="400"/>
      <c r="CF499" s="400"/>
      <c r="CG499" s="400"/>
      <c r="CH499" s="400"/>
      <c r="CI499" s="400"/>
      <c r="CJ499" s="400"/>
      <c r="CK499" s="400"/>
      <c r="CL499" s="400"/>
      <c r="CM499" s="400"/>
      <c r="CN499" s="400"/>
      <c r="CO499" s="400"/>
      <c r="CP499" s="400"/>
      <c r="CQ499" s="400"/>
      <c r="CR499" s="400"/>
      <c r="CS499" s="400"/>
      <c r="CT499" s="400"/>
      <c r="CU499" s="400"/>
      <c r="CV499" s="400"/>
      <c r="CW499" s="400"/>
      <c r="CX499" s="400"/>
      <c r="CY499" s="400"/>
    </row>
    <row r="500" spans="1:103">
      <c r="A500" s="348"/>
      <c r="B500" s="360" t="s">
        <v>1232</v>
      </c>
      <c r="C500" s="348"/>
      <c r="D500" s="348"/>
      <c r="E500" s="348"/>
      <c r="F500" s="348"/>
      <c r="G500" s="361" t="str">
        <f t="shared" si="1100"/>
        <v/>
      </c>
      <c r="H500" s="361" t="str">
        <f t="shared" si="1101"/>
        <v/>
      </c>
      <c r="I500" s="397"/>
      <c r="J500" s="348"/>
      <c r="K500" s="348"/>
      <c r="L500" s="348"/>
      <c r="M500" s="348"/>
      <c r="N500" s="400"/>
      <c r="O500" s="400"/>
      <c r="P500" s="400"/>
      <c r="Q500" s="400"/>
      <c r="R500" s="400"/>
      <c r="S500" s="400"/>
      <c r="T500" s="400"/>
      <c r="U500" s="400"/>
      <c r="V500" s="400"/>
      <c r="W500" s="400"/>
      <c r="X500" s="400"/>
      <c r="Y500" s="400"/>
      <c r="Z500" s="400"/>
      <c r="AA500" s="400"/>
      <c r="AB500" s="400"/>
      <c r="AC500" s="400"/>
      <c r="AD500" s="400"/>
      <c r="AE500" s="400"/>
      <c r="AF500" s="400"/>
      <c r="AG500" s="400"/>
      <c r="AH500" s="400"/>
      <c r="AI500" s="400"/>
      <c r="AJ500" s="400"/>
      <c r="AK500" s="400"/>
      <c r="AL500" s="400"/>
      <c r="AM500" s="400"/>
      <c r="AN500" s="400"/>
      <c r="AO500" s="400"/>
      <c r="AP500" s="400"/>
      <c r="AQ500" s="400"/>
      <c r="AR500" s="400"/>
      <c r="AS500" s="400"/>
      <c r="AT500" s="400"/>
      <c r="AU500" s="400"/>
      <c r="AV500" s="400"/>
      <c r="AW500" s="400"/>
      <c r="AX500" s="400"/>
      <c r="AY500" s="400"/>
      <c r="AZ500" s="400"/>
      <c r="BA500" s="400"/>
      <c r="BB500" s="400"/>
      <c r="BC500" s="400"/>
      <c r="BD500" s="400"/>
      <c r="BE500" s="400"/>
      <c r="BF500" s="400"/>
      <c r="BG500" s="400"/>
      <c r="BH500" s="400"/>
      <c r="BI500" s="400"/>
      <c r="BJ500" s="400"/>
      <c r="BK500" s="400"/>
      <c r="BL500" s="400"/>
      <c r="BM500" s="400"/>
      <c r="BN500" s="400"/>
      <c r="BO500" s="400"/>
      <c r="BP500" s="400"/>
      <c r="BQ500" s="400"/>
      <c r="BR500" s="400"/>
      <c r="BS500" s="400"/>
      <c r="BT500" s="400"/>
      <c r="BU500" s="400"/>
      <c r="BV500" s="400"/>
      <c r="BW500" s="400"/>
      <c r="BX500" s="400"/>
      <c r="BY500" s="400"/>
      <c r="BZ500" s="400"/>
      <c r="CA500" s="400"/>
      <c r="CB500" s="400"/>
      <c r="CC500" s="400"/>
      <c r="CD500" s="400"/>
      <c r="CE500" s="400"/>
      <c r="CF500" s="400"/>
      <c r="CG500" s="400"/>
      <c r="CH500" s="400"/>
      <c r="CI500" s="400"/>
      <c r="CJ500" s="400"/>
      <c r="CK500" s="400"/>
      <c r="CL500" s="400"/>
      <c r="CM500" s="400"/>
      <c r="CN500" s="400"/>
      <c r="CO500" s="400"/>
      <c r="CP500" s="400"/>
      <c r="CQ500" s="400"/>
      <c r="CR500" s="400"/>
      <c r="CS500" s="400"/>
      <c r="CT500" s="400"/>
      <c r="CU500" s="400"/>
      <c r="CV500" s="400"/>
      <c r="CW500" s="400"/>
      <c r="CX500" s="400"/>
      <c r="CY500" s="400"/>
    </row>
    <row r="501" spans="1:103">
      <c r="A501" s="348"/>
      <c r="B501" s="360" t="s">
        <v>1233</v>
      </c>
      <c r="C501" s="348"/>
      <c r="D501" s="348"/>
      <c r="E501" s="348"/>
      <c r="F501" s="348"/>
      <c r="G501" s="361" t="str">
        <f t="shared" si="1100"/>
        <v/>
      </c>
      <c r="H501" s="361" t="str">
        <f t="shared" si="1101"/>
        <v/>
      </c>
      <c r="I501" s="397"/>
      <c r="J501" s="348"/>
      <c r="K501" s="348"/>
      <c r="L501" s="348"/>
      <c r="M501" s="348"/>
      <c r="N501" s="400"/>
      <c r="O501" s="400"/>
      <c r="P501" s="400"/>
      <c r="Q501" s="400"/>
      <c r="R501" s="400"/>
      <c r="S501" s="400"/>
      <c r="T501" s="400"/>
      <c r="U501" s="400"/>
      <c r="V501" s="400"/>
      <c r="W501" s="400"/>
      <c r="X501" s="400"/>
      <c r="Y501" s="400"/>
      <c r="Z501" s="400"/>
      <c r="AA501" s="400"/>
      <c r="AB501" s="400"/>
      <c r="AC501" s="400"/>
      <c r="AD501" s="400"/>
      <c r="AE501" s="400"/>
      <c r="AF501" s="400"/>
      <c r="AG501" s="400"/>
      <c r="AH501" s="400"/>
      <c r="AI501" s="400"/>
      <c r="AJ501" s="400"/>
      <c r="AK501" s="400"/>
      <c r="AL501" s="400"/>
      <c r="AM501" s="400"/>
      <c r="AN501" s="400"/>
      <c r="AO501" s="400"/>
      <c r="AP501" s="400"/>
      <c r="AQ501" s="400"/>
      <c r="AR501" s="400"/>
      <c r="AS501" s="400"/>
      <c r="AT501" s="400"/>
      <c r="AU501" s="400"/>
      <c r="AV501" s="400"/>
      <c r="AW501" s="400"/>
      <c r="AX501" s="400"/>
      <c r="AY501" s="400"/>
      <c r="AZ501" s="400"/>
      <c r="BA501" s="400"/>
      <c r="BB501" s="400"/>
      <c r="BC501" s="400"/>
      <c r="BD501" s="400"/>
      <c r="BE501" s="400"/>
      <c r="BF501" s="400"/>
      <c r="BG501" s="400"/>
      <c r="BH501" s="400"/>
      <c r="BI501" s="400"/>
      <c r="BJ501" s="400"/>
      <c r="BK501" s="400"/>
      <c r="BL501" s="400"/>
      <c r="BM501" s="400"/>
      <c r="BN501" s="400"/>
      <c r="BO501" s="400"/>
      <c r="BP501" s="400"/>
      <c r="BQ501" s="400"/>
      <c r="BR501" s="400"/>
      <c r="BS501" s="400"/>
      <c r="BT501" s="400"/>
      <c r="BU501" s="400"/>
      <c r="BV501" s="400"/>
      <c r="BW501" s="400"/>
      <c r="BX501" s="400"/>
      <c r="BY501" s="400"/>
      <c r="BZ501" s="400"/>
      <c r="CA501" s="400"/>
      <c r="CB501" s="400"/>
      <c r="CC501" s="400"/>
      <c r="CD501" s="400"/>
      <c r="CE501" s="400"/>
      <c r="CF501" s="400"/>
      <c r="CG501" s="400"/>
      <c r="CH501" s="400"/>
      <c r="CI501" s="400"/>
      <c r="CJ501" s="400"/>
      <c r="CK501" s="400"/>
      <c r="CL501" s="400"/>
      <c r="CM501" s="400"/>
      <c r="CN501" s="400"/>
      <c r="CO501" s="400"/>
      <c r="CP501" s="400"/>
      <c r="CQ501" s="400"/>
      <c r="CR501" s="400"/>
      <c r="CS501" s="400"/>
      <c r="CT501" s="400"/>
      <c r="CU501" s="400"/>
      <c r="CV501" s="400"/>
      <c r="CW501" s="400"/>
      <c r="CX501" s="400"/>
      <c r="CY501" s="400"/>
    </row>
    <row r="502" spans="1:103">
      <c r="A502" s="348"/>
      <c r="B502" s="360" t="s">
        <v>1234</v>
      </c>
      <c r="C502" s="348"/>
      <c r="D502" s="348"/>
      <c r="E502" s="348"/>
      <c r="F502" s="348"/>
      <c r="G502" s="361" t="str">
        <f t="shared" si="1100"/>
        <v/>
      </c>
      <c r="H502" s="361" t="str">
        <f t="shared" si="1101"/>
        <v/>
      </c>
      <c r="I502" s="397"/>
      <c r="J502" s="348"/>
      <c r="K502" s="348"/>
      <c r="L502" s="348"/>
      <c r="M502" s="348"/>
      <c r="N502" s="400"/>
      <c r="O502" s="400"/>
      <c r="P502" s="400"/>
      <c r="Q502" s="400"/>
      <c r="R502" s="400"/>
      <c r="S502" s="400"/>
      <c r="T502" s="400"/>
      <c r="U502" s="400"/>
      <c r="V502" s="400"/>
      <c r="W502" s="400"/>
      <c r="X502" s="400"/>
      <c r="Y502" s="400"/>
      <c r="Z502" s="400"/>
      <c r="AA502" s="400"/>
      <c r="AB502" s="400"/>
      <c r="AC502" s="400"/>
      <c r="AD502" s="400"/>
      <c r="AE502" s="400"/>
      <c r="AF502" s="400"/>
      <c r="AG502" s="400"/>
      <c r="AH502" s="400"/>
      <c r="AI502" s="400"/>
      <c r="AJ502" s="400"/>
      <c r="AK502" s="400"/>
      <c r="AL502" s="400"/>
      <c r="AM502" s="400"/>
      <c r="AN502" s="400"/>
      <c r="AO502" s="400"/>
      <c r="AP502" s="400"/>
      <c r="AQ502" s="400"/>
      <c r="AR502" s="400"/>
      <c r="AS502" s="400"/>
      <c r="AT502" s="400"/>
      <c r="AU502" s="400"/>
      <c r="AV502" s="400"/>
      <c r="AW502" s="400"/>
      <c r="AX502" s="400"/>
      <c r="AY502" s="400"/>
      <c r="AZ502" s="400"/>
      <c r="BA502" s="400"/>
      <c r="BB502" s="400"/>
      <c r="BC502" s="400"/>
      <c r="BD502" s="400"/>
      <c r="BE502" s="400"/>
      <c r="BF502" s="400"/>
      <c r="BG502" s="400"/>
      <c r="BH502" s="400"/>
      <c r="BI502" s="400"/>
      <c r="BJ502" s="400"/>
      <c r="BK502" s="400"/>
      <c r="BL502" s="400"/>
      <c r="BM502" s="400"/>
      <c r="BN502" s="400"/>
      <c r="BO502" s="400"/>
      <c r="BP502" s="400"/>
      <c r="BQ502" s="400"/>
      <c r="BR502" s="400"/>
      <c r="BS502" s="400"/>
      <c r="BT502" s="400"/>
      <c r="BU502" s="400"/>
      <c r="BV502" s="400"/>
      <c r="BW502" s="400"/>
      <c r="BX502" s="400"/>
      <c r="BY502" s="400"/>
      <c r="BZ502" s="400"/>
      <c r="CA502" s="400"/>
      <c r="CB502" s="400"/>
      <c r="CC502" s="400"/>
      <c r="CD502" s="400"/>
      <c r="CE502" s="400"/>
      <c r="CF502" s="400"/>
      <c r="CG502" s="400"/>
      <c r="CH502" s="400"/>
      <c r="CI502" s="400"/>
      <c r="CJ502" s="400"/>
      <c r="CK502" s="400"/>
      <c r="CL502" s="400"/>
      <c r="CM502" s="400"/>
      <c r="CN502" s="400"/>
      <c r="CO502" s="400"/>
      <c r="CP502" s="400"/>
      <c r="CQ502" s="400"/>
      <c r="CR502" s="400"/>
      <c r="CS502" s="400"/>
      <c r="CT502" s="400"/>
      <c r="CU502" s="400"/>
      <c r="CV502" s="400"/>
      <c r="CW502" s="400"/>
      <c r="CX502" s="400"/>
      <c r="CY502" s="400"/>
    </row>
    <row r="503" spans="1:103">
      <c r="A503" s="348"/>
      <c r="B503" s="360" t="s">
        <v>1235</v>
      </c>
      <c r="C503" s="348"/>
      <c r="D503" s="348"/>
      <c r="E503" s="348"/>
      <c r="F503" s="348"/>
      <c r="G503" s="361" t="str">
        <f t="shared" si="1100"/>
        <v/>
      </c>
      <c r="H503" s="361" t="str">
        <f t="shared" si="1101"/>
        <v/>
      </c>
      <c r="I503" s="397"/>
      <c r="J503" s="348"/>
      <c r="K503" s="348"/>
      <c r="L503" s="348"/>
      <c r="M503" s="348"/>
      <c r="N503" s="400"/>
      <c r="O503" s="400"/>
      <c r="P503" s="400"/>
      <c r="Q503" s="400"/>
      <c r="R503" s="400"/>
      <c r="S503" s="400"/>
      <c r="T503" s="400"/>
      <c r="U503" s="400"/>
      <c r="V503" s="400"/>
      <c r="W503" s="400"/>
      <c r="X503" s="400"/>
      <c r="Y503" s="400"/>
      <c r="Z503" s="400"/>
      <c r="AA503" s="400"/>
      <c r="AB503" s="400"/>
      <c r="AC503" s="400"/>
      <c r="AD503" s="400"/>
      <c r="AE503" s="400"/>
      <c r="AF503" s="400"/>
      <c r="AG503" s="400"/>
      <c r="AH503" s="400"/>
      <c r="AI503" s="400"/>
      <c r="AJ503" s="400"/>
      <c r="AK503" s="400"/>
      <c r="AL503" s="400"/>
      <c r="AM503" s="400"/>
      <c r="AN503" s="400"/>
      <c r="AO503" s="400"/>
      <c r="AP503" s="400"/>
      <c r="AQ503" s="400"/>
      <c r="AR503" s="400"/>
      <c r="AS503" s="400"/>
      <c r="AT503" s="400"/>
      <c r="AU503" s="400"/>
      <c r="AV503" s="400"/>
      <c r="AW503" s="400"/>
      <c r="AX503" s="400"/>
      <c r="AY503" s="400"/>
      <c r="AZ503" s="400"/>
      <c r="BA503" s="400"/>
      <c r="BB503" s="400"/>
      <c r="BC503" s="400"/>
      <c r="BD503" s="400"/>
      <c r="BE503" s="400"/>
      <c r="BF503" s="400"/>
      <c r="BG503" s="400"/>
      <c r="BH503" s="400"/>
      <c r="BI503" s="400"/>
      <c r="BJ503" s="400"/>
      <c r="BK503" s="400"/>
      <c r="BL503" s="400"/>
      <c r="BM503" s="400"/>
      <c r="BN503" s="400"/>
      <c r="BO503" s="400"/>
      <c r="BP503" s="400"/>
      <c r="BQ503" s="400"/>
      <c r="BR503" s="400"/>
      <c r="BS503" s="400"/>
      <c r="BT503" s="400"/>
      <c r="BU503" s="400"/>
      <c r="BV503" s="400"/>
      <c r="BW503" s="400"/>
      <c r="BX503" s="400"/>
      <c r="BY503" s="400"/>
      <c r="BZ503" s="400"/>
      <c r="CA503" s="400"/>
      <c r="CB503" s="400"/>
      <c r="CC503" s="400"/>
      <c r="CD503" s="400"/>
      <c r="CE503" s="400"/>
      <c r="CF503" s="400"/>
      <c r="CG503" s="400"/>
      <c r="CH503" s="400"/>
      <c r="CI503" s="400"/>
      <c r="CJ503" s="400"/>
      <c r="CK503" s="400"/>
      <c r="CL503" s="400"/>
      <c r="CM503" s="400"/>
      <c r="CN503" s="400"/>
      <c r="CO503" s="400"/>
      <c r="CP503" s="400"/>
      <c r="CQ503" s="400"/>
      <c r="CR503" s="400"/>
      <c r="CS503" s="400"/>
      <c r="CT503" s="400"/>
      <c r="CU503" s="400"/>
      <c r="CV503" s="400"/>
      <c r="CW503" s="400"/>
      <c r="CX503" s="400"/>
      <c r="CY503" s="400"/>
    </row>
    <row r="504" spans="1:103">
      <c r="A504" s="348"/>
      <c r="B504" s="360" t="s">
        <v>1236</v>
      </c>
      <c r="C504" s="348"/>
      <c r="D504" s="348"/>
      <c r="E504" s="348"/>
      <c r="F504" s="348"/>
      <c r="G504" s="361" t="str">
        <f t="shared" si="1100"/>
        <v/>
      </c>
      <c r="H504" s="361" t="str">
        <f t="shared" si="1101"/>
        <v/>
      </c>
      <c r="I504" s="397"/>
      <c r="J504" s="348"/>
      <c r="K504" s="348"/>
      <c r="L504" s="348"/>
      <c r="M504" s="348"/>
      <c r="N504" s="400"/>
      <c r="O504" s="400"/>
      <c r="P504" s="400"/>
      <c r="Q504" s="400"/>
      <c r="R504" s="400"/>
      <c r="S504" s="400"/>
      <c r="T504" s="400"/>
      <c r="U504" s="400"/>
      <c r="V504" s="400"/>
      <c r="W504" s="400"/>
      <c r="X504" s="400"/>
      <c r="Y504" s="400"/>
      <c r="Z504" s="400"/>
      <c r="AA504" s="400"/>
      <c r="AB504" s="400"/>
      <c r="AC504" s="400"/>
      <c r="AD504" s="400"/>
      <c r="AE504" s="400"/>
      <c r="AF504" s="400"/>
      <c r="AG504" s="400"/>
      <c r="AH504" s="400"/>
      <c r="AI504" s="400"/>
      <c r="AJ504" s="400"/>
      <c r="AK504" s="400"/>
      <c r="AL504" s="400"/>
      <c r="AM504" s="400"/>
      <c r="AN504" s="400"/>
      <c r="AO504" s="400"/>
      <c r="AP504" s="400"/>
      <c r="AQ504" s="400"/>
      <c r="AR504" s="400"/>
      <c r="AS504" s="400"/>
      <c r="AT504" s="400"/>
      <c r="AU504" s="400"/>
      <c r="AV504" s="400"/>
      <c r="AW504" s="400"/>
      <c r="AX504" s="400"/>
      <c r="AY504" s="400"/>
      <c r="AZ504" s="400"/>
      <c r="BA504" s="400"/>
      <c r="BB504" s="400"/>
      <c r="BC504" s="400"/>
      <c r="BD504" s="400"/>
      <c r="BE504" s="400"/>
      <c r="BF504" s="400"/>
      <c r="BG504" s="400"/>
      <c r="BH504" s="400"/>
      <c r="BI504" s="400"/>
      <c r="BJ504" s="400"/>
      <c r="BK504" s="400"/>
      <c r="BL504" s="400"/>
      <c r="BM504" s="400"/>
      <c r="BN504" s="400"/>
      <c r="BO504" s="400"/>
      <c r="BP504" s="400"/>
      <c r="BQ504" s="400"/>
      <c r="BR504" s="400"/>
      <c r="BS504" s="400"/>
      <c r="BT504" s="400"/>
      <c r="BU504" s="400"/>
      <c r="BV504" s="400"/>
      <c r="BW504" s="400"/>
      <c r="BX504" s="400"/>
      <c r="BY504" s="400"/>
      <c r="BZ504" s="400"/>
      <c r="CA504" s="400"/>
      <c r="CB504" s="400"/>
      <c r="CC504" s="400"/>
      <c r="CD504" s="400"/>
      <c r="CE504" s="400"/>
      <c r="CF504" s="400"/>
      <c r="CG504" s="400"/>
      <c r="CH504" s="400"/>
      <c r="CI504" s="400"/>
      <c r="CJ504" s="400"/>
      <c r="CK504" s="400"/>
      <c r="CL504" s="400"/>
      <c r="CM504" s="400"/>
      <c r="CN504" s="400"/>
      <c r="CO504" s="400"/>
      <c r="CP504" s="400"/>
      <c r="CQ504" s="400"/>
      <c r="CR504" s="400"/>
      <c r="CS504" s="400"/>
      <c r="CT504" s="400"/>
      <c r="CU504" s="400"/>
      <c r="CV504" s="400"/>
      <c r="CW504" s="400"/>
      <c r="CX504" s="400"/>
      <c r="CY504" s="400"/>
    </row>
  </sheetData>
  <sheetProtection algorithmName="SHA-512" hashValue="zpbZmt1pPwDDQOyFeX2Gqc+MU1XgK/k1p//mtACURVWZrrMTkzUm7VMP0HHHWd4/BQyPiYAZL4eXDrGHq4eawQ==" saltValue="+dmXfRr+VzzLZuiEqWSlzQ==" spinCount="100000" sheet="1" objects="1" scenarios="1"/>
  <mergeCells count="336">
    <mergeCell ref="DA248:DC248"/>
    <mergeCell ref="DA249:DC249"/>
    <mergeCell ref="DB242:DC242"/>
    <mergeCell ref="DB243:DC243"/>
    <mergeCell ref="DA244:DC244"/>
    <mergeCell ref="DA245:DC245"/>
    <mergeCell ref="DA246:DC246"/>
    <mergeCell ref="DA247:DC247"/>
    <mergeCell ref="DA236:DA241"/>
    <mergeCell ref="DB236:DC236"/>
    <mergeCell ref="DB237:DC237"/>
    <mergeCell ref="DB238:DC238"/>
    <mergeCell ref="DB239:DC239"/>
    <mergeCell ref="DB240:DC240"/>
    <mergeCell ref="DB241:DC241"/>
    <mergeCell ref="DA230:DA235"/>
    <mergeCell ref="DB230:DC230"/>
    <mergeCell ref="DB231:DC231"/>
    <mergeCell ref="DB232:DC232"/>
    <mergeCell ref="DB233:DC233"/>
    <mergeCell ref="DB234:DC234"/>
    <mergeCell ref="DB235:DC235"/>
    <mergeCell ref="DB223:DC223"/>
    <mergeCell ref="DA224:DA229"/>
    <mergeCell ref="DB224:DC224"/>
    <mergeCell ref="DB225:DC225"/>
    <mergeCell ref="DB226:DC226"/>
    <mergeCell ref="DB227:DC227"/>
    <mergeCell ref="DB228:DC228"/>
    <mergeCell ref="DB229:DC229"/>
    <mergeCell ref="DB212:DC212"/>
    <mergeCell ref="DB213:DC213"/>
    <mergeCell ref="DB216:DC216"/>
    <mergeCell ref="DB217:DC217"/>
    <mergeCell ref="DA218:DA223"/>
    <mergeCell ref="DB218:DC218"/>
    <mergeCell ref="DB219:DC219"/>
    <mergeCell ref="DB220:DC220"/>
    <mergeCell ref="DB221:DC221"/>
    <mergeCell ref="DB222:DC222"/>
    <mergeCell ref="DA207:DA211"/>
    <mergeCell ref="DB207:DC207"/>
    <mergeCell ref="DB208:DC208"/>
    <mergeCell ref="DB209:DC209"/>
    <mergeCell ref="DB210:DC210"/>
    <mergeCell ref="DB211:DC211"/>
    <mergeCell ref="DA202:DA206"/>
    <mergeCell ref="DB202:DC202"/>
    <mergeCell ref="DB203:DC203"/>
    <mergeCell ref="DB204:DC204"/>
    <mergeCell ref="DB205:DC205"/>
    <mergeCell ref="DB206:DC206"/>
    <mergeCell ref="DB196:DC196"/>
    <mergeCell ref="DA197:DA201"/>
    <mergeCell ref="DB197:DC197"/>
    <mergeCell ref="DB198:DC198"/>
    <mergeCell ref="DB199:DC199"/>
    <mergeCell ref="DB200:DC200"/>
    <mergeCell ref="DB201:DC201"/>
    <mergeCell ref="DA187:DA196"/>
    <mergeCell ref="DB187:DC187"/>
    <mergeCell ref="DB188:DC188"/>
    <mergeCell ref="DB189:DC189"/>
    <mergeCell ref="DB190:DC190"/>
    <mergeCell ref="DB191:DC191"/>
    <mergeCell ref="DB192:DC192"/>
    <mergeCell ref="DB193:DC193"/>
    <mergeCell ref="DB194:DC194"/>
    <mergeCell ref="DB195:DC195"/>
    <mergeCell ref="DB182:DC182"/>
    <mergeCell ref="DB183:DC183"/>
    <mergeCell ref="DB184:DC184"/>
    <mergeCell ref="DB185:DC185"/>
    <mergeCell ref="DB186:DC186"/>
    <mergeCell ref="DB172:DC172"/>
    <mergeCell ref="DB173:DC173"/>
    <mergeCell ref="DB174:DC174"/>
    <mergeCell ref="DB175:DC175"/>
    <mergeCell ref="DB176:DC176"/>
    <mergeCell ref="DB156:DC156"/>
    <mergeCell ref="DA157:DA166"/>
    <mergeCell ref="DB157:DC157"/>
    <mergeCell ref="DB158:DC158"/>
    <mergeCell ref="DB159:DC159"/>
    <mergeCell ref="DB160:DC160"/>
    <mergeCell ref="DB161:DC161"/>
    <mergeCell ref="DB162:DC162"/>
    <mergeCell ref="DA177:DA186"/>
    <mergeCell ref="DB177:DC177"/>
    <mergeCell ref="DB178:DC178"/>
    <mergeCell ref="DB179:DC179"/>
    <mergeCell ref="DB180:DC180"/>
    <mergeCell ref="DB163:DC163"/>
    <mergeCell ref="DB164:DC164"/>
    <mergeCell ref="DB165:DC165"/>
    <mergeCell ref="DB166:DC166"/>
    <mergeCell ref="DA167:DA176"/>
    <mergeCell ref="DB167:DC167"/>
    <mergeCell ref="DB168:DC168"/>
    <mergeCell ref="DB169:DC169"/>
    <mergeCell ref="DB170:DC170"/>
    <mergeCell ref="DB171:DC171"/>
    <mergeCell ref="DB181:DC181"/>
    <mergeCell ref="DB124:DC124"/>
    <mergeCell ref="DB125:DC125"/>
    <mergeCell ref="DB145:DC145"/>
    <mergeCell ref="DA146:DA155"/>
    <mergeCell ref="DB146:DC146"/>
    <mergeCell ref="DB147:DC147"/>
    <mergeCell ref="DB148:DC148"/>
    <mergeCell ref="DB149:DC149"/>
    <mergeCell ref="DB150:DC150"/>
    <mergeCell ref="DB151:DC151"/>
    <mergeCell ref="DB152:DC152"/>
    <mergeCell ref="DB153:DC153"/>
    <mergeCell ref="DA136:DA145"/>
    <mergeCell ref="DB136:DC136"/>
    <mergeCell ref="DB137:DC137"/>
    <mergeCell ref="DB138:DC138"/>
    <mergeCell ref="DB139:DC139"/>
    <mergeCell ref="DB140:DC140"/>
    <mergeCell ref="DB141:DC141"/>
    <mergeCell ref="DB142:DC142"/>
    <mergeCell ref="DB143:DC143"/>
    <mergeCell ref="DB144:DC144"/>
    <mergeCell ref="DB154:DC154"/>
    <mergeCell ref="DB155:DC155"/>
    <mergeCell ref="DA126:DA135"/>
    <mergeCell ref="DB126:DC126"/>
    <mergeCell ref="DB127:DC127"/>
    <mergeCell ref="DB128:DC128"/>
    <mergeCell ref="DB129:DC129"/>
    <mergeCell ref="DA113:DA115"/>
    <mergeCell ref="DB113:DC113"/>
    <mergeCell ref="DB114:DC114"/>
    <mergeCell ref="DB115:DC115"/>
    <mergeCell ref="DA116:DA125"/>
    <mergeCell ref="DB116:DC116"/>
    <mergeCell ref="DB117:DC117"/>
    <mergeCell ref="DB118:DC118"/>
    <mergeCell ref="DB119:DC119"/>
    <mergeCell ref="DB120:DC120"/>
    <mergeCell ref="DB130:DC130"/>
    <mergeCell ref="DB131:DC131"/>
    <mergeCell ref="DB132:DC132"/>
    <mergeCell ref="DB133:DC133"/>
    <mergeCell ref="DB134:DC134"/>
    <mergeCell ref="DB135:DC135"/>
    <mergeCell ref="DB121:DC121"/>
    <mergeCell ref="DB122:DC122"/>
    <mergeCell ref="DB123:DC123"/>
    <mergeCell ref="DB105:DC105"/>
    <mergeCell ref="DB106:DC106"/>
    <mergeCell ref="DB107:DC107"/>
    <mergeCell ref="DB108:DC108"/>
    <mergeCell ref="DB109:DC109"/>
    <mergeCell ref="DA110:DA112"/>
    <mergeCell ref="DB110:DC110"/>
    <mergeCell ref="DB111:DC111"/>
    <mergeCell ref="DB112:DC112"/>
    <mergeCell ref="DB86:DB94"/>
    <mergeCell ref="DC86:DC88"/>
    <mergeCell ref="DC89:DC91"/>
    <mergeCell ref="DC92:DC94"/>
    <mergeCell ref="DB95:DB103"/>
    <mergeCell ref="DC95:DC97"/>
    <mergeCell ref="DC98:DC100"/>
    <mergeCell ref="DC101:DC103"/>
    <mergeCell ref="DB68:DB76"/>
    <mergeCell ref="DC68:DC70"/>
    <mergeCell ref="DC71:DC73"/>
    <mergeCell ref="DC74:DC76"/>
    <mergeCell ref="DB77:DB85"/>
    <mergeCell ref="DC77:DC79"/>
    <mergeCell ref="DC80:DC82"/>
    <mergeCell ref="DC83:DC85"/>
    <mergeCell ref="DB50:DB58"/>
    <mergeCell ref="DC50:DC52"/>
    <mergeCell ref="DC53:DC55"/>
    <mergeCell ref="DC56:DC58"/>
    <mergeCell ref="DB59:DB67"/>
    <mergeCell ref="DC59:DC61"/>
    <mergeCell ref="DC62:DC64"/>
    <mergeCell ref="DC65:DC67"/>
    <mergeCell ref="DB32:DB40"/>
    <mergeCell ref="DC32:DC34"/>
    <mergeCell ref="DC35:DC37"/>
    <mergeCell ref="DC38:DC40"/>
    <mergeCell ref="DB41:DB49"/>
    <mergeCell ref="DC41:DC43"/>
    <mergeCell ref="DC44:DC46"/>
    <mergeCell ref="DC47:DC49"/>
    <mergeCell ref="WK20:WL20"/>
    <mergeCell ref="WK21:WL21"/>
    <mergeCell ref="WK22:WL22"/>
    <mergeCell ref="DB23:DB31"/>
    <mergeCell ref="DC23:DC25"/>
    <mergeCell ref="DC26:DC28"/>
    <mergeCell ref="DC29:DC31"/>
    <mergeCell ref="DB13:DC13"/>
    <mergeCell ref="WK13:WL13"/>
    <mergeCell ref="DB14:DB22"/>
    <mergeCell ref="DC14:DC16"/>
    <mergeCell ref="WK14:WL14"/>
    <mergeCell ref="WK15:WL15"/>
    <mergeCell ref="WK16:WL16"/>
    <mergeCell ref="DC17:DC19"/>
    <mergeCell ref="WK17:WL17"/>
    <mergeCell ref="DC20:DC22"/>
    <mergeCell ref="DB10:DC10"/>
    <mergeCell ref="WK10:WL10"/>
    <mergeCell ref="DB11:DC11"/>
    <mergeCell ref="WK11:WL11"/>
    <mergeCell ref="DB12:DC12"/>
    <mergeCell ref="WK12:WL12"/>
    <mergeCell ref="DB7:DC7"/>
    <mergeCell ref="WK7:WL7"/>
    <mergeCell ref="DB8:DC8"/>
    <mergeCell ref="WK8:WL8"/>
    <mergeCell ref="DB9:DC9"/>
    <mergeCell ref="WK9:WL9"/>
    <mergeCell ref="WK3:WL3"/>
    <mergeCell ref="DB4:DC4"/>
    <mergeCell ref="WK4:WL4"/>
    <mergeCell ref="DB5:DC5"/>
    <mergeCell ref="WK5:WL5"/>
    <mergeCell ref="DB6:DC6"/>
    <mergeCell ref="WK6:WL6"/>
    <mergeCell ref="CK3:CM3"/>
    <mergeCell ref="CN3:CP3"/>
    <mergeCell ref="CQ3:CS3"/>
    <mergeCell ref="CT3:CV3"/>
    <mergeCell ref="CW3:CY3"/>
    <mergeCell ref="DB3:DC3"/>
    <mergeCell ref="BS3:BU3"/>
    <mergeCell ref="BV3:BX3"/>
    <mergeCell ref="BY3:CA3"/>
    <mergeCell ref="CB3:CD3"/>
    <mergeCell ref="CE3:CG3"/>
    <mergeCell ref="CH3:CJ3"/>
    <mergeCell ref="BA3:BC3"/>
    <mergeCell ref="BD3:BF3"/>
    <mergeCell ref="BG3:BI3"/>
    <mergeCell ref="BJ3:BL3"/>
    <mergeCell ref="BM3:BO3"/>
    <mergeCell ref="BP3:BR3"/>
    <mergeCell ref="AI3:AK3"/>
    <mergeCell ref="AL3:AN3"/>
    <mergeCell ref="AO3:AQ3"/>
    <mergeCell ref="AR3:AT3"/>
    <mergeCell ref="AU3:AW3"/>
    <mergeCell ref="AX3:AZ3"/>
    <mergeCell ref="WK2:WL2"/>
    <mergeCell ref="D3:D4"/>
    <mergeCell ref="E3:E4"/>
    <mergeCell ref="F3:F4"/>
    <mergeCell ref="G3:G4"/>
    <mergeCell ref="H3:H4"/>
    <mergeCell ref="I3:I4"/>
    <mergeCell ref="N3:P3"/>
    <mergeCell ref="Q3:S3"/>
    <mergeCell ref="T3:V3"/>
    <mergeCell ref="BG2:BO2"/>
    <mergeCell ref="BP2:BX2"/>
    <mergeCell ref="BY2:CG2"/>
    <mergeCell ref="CH2:CP2"/>
    <mergeCell ref="CQ2:CY2"/>
    <mergeCell ref="DB2:DC2"/>
    <mergeCell ref="M2:M4"/>
    <mergeCell ref="N2:V2"/>
    <mergeCell ref="W2:AE2"/>
    <mergeCell ref="AF2:AN2"/>
    <mergeCell ref="AO2:AW2"/>
    <mergeCell ref="AX2:BF2"/>
    <mergeCell ref="W3:Y3"/>
    <mergeCell ref="Z3:AB3"/>
    <mergeCell ref="AC3:AE3"/>
    <mergeCell ref="AF3:AH3"/>
    <mergeCell ref="VF1:VO1"/>
    <mergeCell ref="PL1:PU1"/>
    <mergeCell ref="PV1:QE1"/>
    <mergeCell ref="QF1:QO1"/>
    <mergeCell ref="LZ1:MI1"/>
    <mergeCell ref="MJ1:MS1"/>
    <mergeCell ref="MT1:NC1"/>
    <mergeCell ref="ND1:NM1"/>
    <mergeCell ref="NN1:NW1"/>
    <mergeCell ref="NX1:OG1"/>
    <mergeCell ref="JR1:KA1"/>
    <mergeCell ref="KB1:KK1"/>
    <mergeCell ref="KL1:KU1"/>
    <mergeCell ref="KV1:LE1"/>
    <mergeCell ref="LF1:LO1"/>
    <mergeCell ref="LP1:LY1"/>
    <mergeCell ref="VP1:VY1"/>
    <mergeCell ref="VZ1:WI1"/>
    <mergeCell ref="A2:A4"/>
    <mergeCell ref="B2:B4"/>
    <mergeCell ref="C2:C4"/>
    <mergeCell ref="D2:I2"/>
    <mergeCell ref="J2:J4"/>
    <mergeCell ref="K2:K4"/>
    <mergeCell ref="L2:L4"/>
    <mergeCell ref="SX1:TG1"/>
    <mergeCell ref="TH1:TQ1"/>
    <mergeCell ref="TR1:UA1"/>
    <mergeCell ref="UB1:UK1"/>
    <mergeCell ref="UL1:UU1"/>
    <mergeCell ref="UV1:VE1"/>
    <mergeCell ref="QP1:QY1"/>
    <mergeCell ref="QZ1:RI1"/>
    <mergeCell ref="RJ1:RS1"/>
    <mergeCell ref="RT1:SC1"/>
    <mergeCell ref="SD1:SM1"/>
    <mergeCell ref="SN1:SW1"/>
    <mergeCell ref="OH1:OQ1"/>
    <mergeCell ref="OR1:PA1"/>
    <mergeCell ref="PB1:PK1"/>
    <mergeCell ref="IN1:IW1"/>
    <mergeCell ref="IX1:JG1"/>
    <mergeCell ref="JH1:JQ1"/>
    <mergeCell ref="FB1:FK1"/>
    <mergeCell ref="FL1:FU1"/>
    <mergeCell ref="FV1:GE1"/>
    <mergeCell ref="GF1:GO1"/>
    <mergeCell ref="GP1:GY1"/>
    <mergeCell ref="GZ1:HI1"/>
    <mergeCell ref="B1:AM1"/>
    <mergeCell ref="DD1:DM1"/>
    <mergeCell ref="DN1:DW1"/>
    <mergeCell ref="DX1:EG1"/>
    <mergeCell ref="EH1:EQ1"/>
    <mergeCell ref="ER1:FA1"/>
    <mergeCell ref="HJ1:HS1"/>
    <mergeCell ref="HT1:IC1"/>
    <mergeCell ref="ID1:IM1"/>
  </mergeCells>
  <phoneticPr fontId="2" type="noConversion"/>
  <conditionalFormatting sqref="N305:CY504">
    <cfRule type="cellIs" dxfId="45" priority="1" operator="equal">
      <formula>"NG"</formula>
    </cfRule>
  </conditionalFormatting>
  <conditionalFormatting sqref="N5:CZ304">
    <cfRule type="cellIs" dxfId="44" priority="19" operator="equal">
      <formula>"NG"</formula>
    </cfRule>
  </conditionalFormatting>
  <conditionalFormatting sqref="DD244:WI244">
    <cfRule type="cellIs" dxfId="43" priority="16" operator="greaterThan">
      <formula>0.2</formula>
    </cfRule>
    <cfRule type="cellIs" dxfId="42" priority="17" operator="between">
      <formula>0.1</formula>
      <formula>0.2</formula>
    </cfRule>
    <cfRule type="cellIs" dxfId="41" priority="18" operator="lessThanOrEqual">
      <formula>0.1</formula>
    </cfRule>
  </conditionalFormatting>
  <conditionalFormatting sqref="DD244:WI246">
    <cfRule type="containsBlanks" dxfId="40" priority="9">
      <formula>LEN(TRIM(DD244))=0</formula>
    </cfRule>
  </conditionalFormatting>
  <conditionalFormatting sqref="DD245:WI245">
    <cfRule type="cellIs" dxfId="39" priority="13" stopIfTrue="1" operator="greaterThanOrEqual">
      <formula>5</formula>
    </cfRule>
    <cfRule type="cellIs" dxfId="38" priority="14" stopIfTrue="1" operator="between">
      <formula>4</formula>
      <formula>5</formula>
    </cfRule>
    <cfRule type="cellIs" dxfId="37" priority="15" stopIfTrue="1" operator="lessThan">
      <formula>4</formula>
    </cfRule>
  </conditionalFormatting>
  <conditionalFormatting sqref="DD246:WI246">
    <cfRule type="cellIs" dxfId="36" priority="10" operator="greaterThan">
      <formula>0.3</formula>
    </cfRule>
    <cfRule type="cellIs" dxfId="35" priority="11" operator="between">
      <formula>0.1</formula>
      <formula>0.3</formula>
    </cfRule>
    <cfRule type="cellIs" dxfId="34" priority="12" operator="lessThanOrEqual">
      <formula>0.1</formula>
    </cfRule>
  </conditionalFormatting>
  <conditionalFormatting sqref="DD248:WI248">
    <cfRule type="cellIs" dxfId="33" priority="6" operator="lessThanOrEqual">
      <formula>0.5</formula>
    </cfRule>
    <cfRule type="cellIs" dxfId="32" priority="7" operator="greaterThanOrEqual">
      <formula>0.8</formula>
    </cfRule>
    <cfRule type="cellIs" dxfId="31" priority="8" operator="between">
      <formula>0.5</formula>
      <formula>0.8</formula>
    </cfRule>
  </conditionalFormatting>
  <conditionalFormatting sqref="DD248:WI249">
    <cfRule type="containsBlanks" dxfId="30" priority="2">
      <formula>LEN(TRIM(DD248))=0</formula>
    </cfRule>
  </conditionalFormatting>
  <conditionalFormatting sqref="DD249:WI249">
    <cfRule type="cellIs" dxfId="29" priority="3" operator="greaterThanOrEqual">
      <formula>0.1</formula>
    </cfRule>
    <cfRule type="cellIs" dxfId="28" priority="4" operator="lessThanOrEqual">
      <formula>0.05</formula>
    </cfRule>
    <cfRule type="cellIs" dxfId="27" priority="5" operator="between">
      <formula>0.05</formula>
      <formula>0.1</formula>
    </cfRule>
  </conditionalFormatting>
  <dataValidations count="2">
    <dataValidation type="list" allowBlank="1" showInputMessage="1" showErrorMessage="1" sqref="DD217" xr:uid="{00000000-0002-0000-0B00-000000000000}">
      <formula1>$WK$21:$WK$22</formula1>
    </dataValidation>
    <dataValidation type="list" allowBlank="1" showInputMessage="1" showErrorMessage="1" sqref="J5:J504" xr:uid="{00000000-0002-0000-0B00-000001000000}">
      <formula1>$WK$3:$WK$17</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DJ193"/>
  <sheetViews>
    <sheetView zoomScale="85" zoomScaleNormal="85" workbookViewId="0">
      <selection activeCell="G7" sqref="G7:H7"/>
    </sheetView>
  </sheetViews>
  <sheetFormatPr defaultColWidth="8" defaultRowHeight="12.75"/>
  <cols>
    <col min="1" max="1" width="6.140625" style="402" customWidth="1"/>
    <col min="2" max="2" width="13" style="402" customWidth="1"/>
    <col min="3" max="13" width="11.140625" style="402" customWidth="1"/>
    <col min="14" max="14" width="13" style="401" customWidth="1"/>
    <col min="15" max="17" width="13" style="402" customWidth="1"/>
    <col min="18" max="18" width="4.42578125" style="402" customWidth="1"/>
    <col min="19" max="33" width="10.5703125" style="402" customWidth="1"/>
    <col min="34" max="34" width="12.42578125" style="402" customWidth="1"/>
    <col min="35" max="36" width="10.5703125" style="402" customWidth="1"/>
    <col min="37" max="37" width="13.140625" style="402" customWidth="1"/>
    <col min="38" max="46" width="10.85546875" style="402" customWidth="1"/>
    <col min="47" max="47" width="8" style="402"/>
    <col min="48" max="49" width="3.85546875" style="402" customWidth="1"/>
    <col min="50" max="53" width="12" style="402" customWidth="1"/>
    <col min="54" max="54" width="8" style="402"/>
    <col min="55" max="56" width="3.85546875" style="402" customWidth="1"/>
    <col min="57" max="61" width="12" style="402" customWidth="1"/>
    <col min="62" max="63" width="3.42578125" style="402" customWidth="1"/>
    <col min="64" max="68" width="10.85546875" style="402" customWidth="1"/>
    <col min="69" max="256" width="8" style="402"/>
    <col min="257" max="257" width="2.85546875" style="402" customWidth="1"/>
    <col min="258" max="258" width="7.5703125" style="402" customWidth="1"/>
    <col min="259" max="259" width="8.42578125" style="402" customWidth="1"/>
    <col min="260" max="269" width="10.5703125" style="402" customWidth="1"/>
    <col min="270" max="270" width="45.85546875" style="402" customWidth="1"/>
    <col min="271" max="271" width="2.85546875" style="402" customWidth="1"/>
    <col min="272" max="272" width="6.42578125" style="402" customWidth="1"/>
    <col min="273" max="273" width="10.140625" style="402" customWidth="1"/>
    <col min="274" max="274" width="6.140625" style="402" customWidth="1"/>
    <col min="275" max="294" width="7.42578125" style="402" customWidth="1"/>
    <col min="295" max="512" width="8" style="402"/>
    <col min="513" max="513" width="2.85546875" style="402" customWidth="1"/>
    <col min="514" max="514" width="7.5703125" style="402" customWidth="1"/>
    <col min="515" max="515" width="8.42578125" style="402" customWidth="1"/>
    <col min="516" max="525" width="10.5703125" style="402" customWidth="1"/>
    <col min="526" max="526" width="45.85546875" style="402" customWidth="1"/>
    <col min="527" max="527" width="2.85546875" style="402" customWidth="1"/>
    <col min="528" max="528" width="6.42578125" style="402" customWidth="1"/>
    <col min="529" max="529" width="10.140625" style="402" customWidth="1"/>
    <col min="530" max="530" width="6.140625" style="402" customWidth="1"/>
    <col min="531" max="550" width="7.42578125" style="402" customWidth="1"/>
    <col min="551" max="768" width="8" style="402"/>
    <col min="769" max="769" width="2.85546875" style="402" customWidth="1"/>
    <col min="770" max="770" width="7.5703125" style="402" customWidth="1"/>
    <col min="771" max="771" width="8.42578125" style="402" customWidth="1"/>
    <col min="772" max="781" width="10.5703125" style="402" customWidth="1"/>
    <col min="782" max="782" width="45.85546875" style="402" customWidth="1"/>
    <col min="783" max="783" width="2.85546875" style="402" customWidth="1"/>
    <col min="784" max="784" width="6.42578125" style="402" customWidth="1"/>
    <col min="785" max="785" width="10.140625" style="402" customWidth="1"/>
    <col min="786" max="786" width="6.140625" style="402" customWidth="1"/>
    <col min="787" max="806" width="7.42578125" style="402" customWidth="1"/>
    <col min="807" max="1024" width="8" style="402"/>
    <col min="1025" max="1025" width="2.85546875" style="402" customWidth="1"/>
    <col min="1026" max="1026" width="7.5703125" style="402" customWidth="1"/>
    <col min="1027" max="1027" width="8.42578125" style="402" customWidth="1"/>
    <col min="1028" max="1037" width="10.5703125" style="402" customWidth="1"/>
    <col min="1038" max="1038" width="45.85546875" style="402" customWidth="1"/>
    <col min="1039" max="1039" width="2.85546875" style="402" customWidth="1"/>
    <col min="1040" max="1040" width="6.42578125" style="402" customWidth="1"/>
    <col min="1041" max="1041" width="10.140625" style="402" customWidth="1"/>
    <col min="1042" max="1042" width="6.140625" style="402" customWidth="1"/>
    <col min="1043" max="1062" width="7.42578125" style="402" customWidth="1"/>
    <col min="1063" max="1280" width="8" style="402"/>
    <col min="1281" max="1281" width="2.85546875" style="402" customWidth="1"/>
    <col min="1282" max="1282" width="7.5703125" style="402" customWidth="1"/>
    <col min="1283" max="1283" width="8.42578125" style="402" customWidth="1"/>
    <col min="1284" max="1293" width="10.5703125" style="402" customWidth="1"/>
    <col min="1294" max="1294" width="45.85546875" style="402" customWidth="1"/>
    <col min="1295" max="1295" width="2.85546875" style="402" customWidth="1"/>
    <col min="1296" max="1296" width="6.42578125" style="402" customWidth="1"/>
    <col min="1297" max="1297" width="10.140625" style="402" customWidth="1"/>
    <col min="1298" max="1298" width="6.140625" style="402" customWidth="1"/>
    <col min="1299" max="1318" width="7.42578125" style="402" customWidth="1"/>
    <col min="1319" max="1536" width="8" style="402"/>
    <col min="1537" max="1537" width="2.85546875" style="402" customWidth="1"/>
    <col min="1538" max="1538" width="7.5703125" style="402" customWidth="1"/>
    <col min="1539" max="1539" width="8.42578125" style="402" customWidth="1"/>
    <col min="1540" max="1549" width="10.5703125" style="402" customWidth="1"/>
    <col min="1550" max="1550" width="45.85546875" style="402" customWidth="1"/>
    <col min="1551" max="1551" width="2.85546875" style="402" customWidth="1"/>
    <col min="1552" max="1552" width="6.42578125" style="402" customWidth="1"/>
    <col min="1553" max="1553" width="10.140625" style="402" customWidth="1"/>
    <col min="1554" max="1554" width="6.140625" style="402" customWidth="1"/>
    <col min="1555" max="1574" width="7.42578125" style="402" customWidth="1"/>
    <col min="1575" max="1792" width="8" style="402"/>
    <col min="1793" max="1793" width="2.85546875" style="402" customWidth="1"/>
    <col min="1794" max="1794" width="7.5703125" style="402" customWidth="1"/>
    <col min="1795" max="1795" width="8.42578125" style="402" customWidth="1"/>
    <col min="1796" max="1805" width="10.5703125" style="402" customWidth="1"/>
    <col min="1806" max="1806" width="45.85546875" style="402" customWidth="1"/>
    <col min="1807" max="1807" width="2.85546875" style="402" customWidth="1"/>
    <col min="1808" max="1808" width="6.42578125" style="402" customWidth="1"/>
    <col min="1809" max="1809" width="10.140625" style="402" customWidth="1"/>
    <col min="1810" max="1810" width="6.140625" style="402" customWidth="1"/>
    <col min="1811" max="1830" width="7.42578125" style="402" customWidth="1"/>
    <col min="1831" max="2048" width="8" style="402"/>
    <col min="2049" max="2049" width="2.85546875" style="402" customWidth="1"/>
    <col min="2050" max="2050" width="7.5703125" style="402" customWidth="1"/>
    <col min="2051" max="2051" width="8.42578125" style="402" customWidth="1"/>
    <col min="2052" max="2061" width="10.5703125" style="402" customWidth="1"/>
    <col min="2062" max="2062" width="45.85546875" style="402" customWidth="1"/>
    <col min="2063" max="2063" width="2.85546875" style="402" customWidth="1"/>
    <col min="2064" max="2064" width="6.42578125" style="402" customWidth="1"/>
    <col min="2065" max="2065" width="10.140625" style="402" customWidth="1"/>
    <col min="2066" max="2066" width="6.140625" style="402" customWidth="1"/>
    <col min="2067" max="2086" width="7.42578125" style="402" customWidth="1"/>
    <col min="2087" max="2304" width="8" style="402"/>
    <col min="2305" max="2305" width="2.85546875" style="402" customWidth="1"/>
    <col min="2306" max="2306" width="7.5703125" style="402" customWidth="1"/>
    <col min="2307" max="2307" width="8.42578125" style="402" customWidth="1"/>
    <col min="2308" max="2317" width="10.5703125" style="402" customWidth="1"/>
    <col min="2318" max="2318" width="45.85546875" style="402" customWidth="1"/>
    <col min="2319" max="2319" width="2.85546875" style="402" customWidth="1"/>
    <col min="2320" max="2320" width="6.42578125" style="402" customWidth="1"/>
    <col min="2321" max="2321" width="10.140625" style="402" customWidth="1"/>
    <col min="2322" max="2322" width="6.140625" style="402" customWidth="1"/>
    <col min="2323" max="2342" width="7.42578125" style="402" customWidth="1"/>
    <col min="2343" max="2560" width="8" style="402"/>
    <col min="2561" max="2561" width="2.85546875" style="402" customWidth="1"/>
    <col min="2562" max="2562" width="7.5703125" style="402" customWidth="1"/>
    <col min="2563" max="2563" width="8.42578125" style="402" customWidth="1"/>
    <col min="2564" max="2573" width="10.5703125" style="402" customWidth="1"/>
    <col min="2574" max="2574" width="45.85546875" style="402" customWidth="1"/>
    <col min="2575" max="2575" width="2.85546875" style="402" customWidth="1"/>
    <col min="2576" max="2576" width="6.42578125" style="402" customWidth="1"/>
    <col min="2577" max="2577" width="10.140625" style="402" customWidth="1"/>
    <col min="2578" max="2578" width="6.140625" style="402" customWidth="1"/>
    <col min="2579" max="2598" width="7.42578125" style="402" customWidth="1"/>
    <col min="2599" max="2816" width="8" style="402"/>
    <col min="2817" max="2817" width="2.85546875" style="402" customWidth="1"/>
    <col min="2818" max="2818" width="7.5703125" style="402" customWidth="1"/>
    <col min="2819" max="2819" width="8.42578125" style="402" customWidth="1"/>
    <col min="2820" max="2829" width="10.5703125" style="402" customWidth="1"/>
    <col min="2830" max="2830" width="45.85546875" style="402" customWidth="1"/>
    <col min="2831" max="2831" width="2.85546875" style="402" customWidth="1"/>
    <col min="2832" max="2832" width="6.42578125" style="402" customWidth="1"/>
    <col min="2833" max="2833" width="10.140625" style="402" customWidth="1"/>
    <col min="2834" max="2834" width="6.140625" style="402" customWidth="1"/>
    <col min="2835" max="2854" width="7.42578125" style="402" customWidth="1"/>
    <col min="2855" max="3072" width="8" style="402"/>
    <col min="3073" max="3073" width="2.85546875" style="402" customWidth="1"/>
    <col min="3074" max="3074" width="7.5703125" style="402" customWidth="1"/>
    <col min="3075" max="3075" width="8.42578125" style="402" customWidth="1"/>
    <col min="3076" max="3085" width="10.5703125" style="402" customWidth="1"/>
    <col min="3086" max="3086" width="45.85546875" style="402" customWidth="1"/>
    <col min="3087" max="3087" width="2.85546875" style="402" customWidth="1"/>
    <col min="3088" max="3088" width="6.42578125" style="402" customWidth="1"/>
    <col min="3089" max="3089" width="10.140625" style="402" customWidth="1"/>
    <col min="3090" max="3090" width="6.140625" style="402" customWidth="1"/>
    <col min="3091" max="3110" width="7.42578125" style="402" customWidth="1"/>
    <col min="3111" max="3328" width="8" style="402"/>
    <col min="3329" max="3329" width="2.85546875" style="402" customWidth="1"/>
    <col min="3330" max="3330" width="7.5703125" style="402" customWidth="1"/>
    <col min="3331" max="3331" width="8.42578125" style="402" customWidth="1"/>
    <col min="3332" max="3341" width="10.5703125" style="402" customWidth="1"/>
    <col min="3342" max="3342" width="45.85546875" style="402" customWidth="1"/>
    <col min="3343" max="3343" width="2.85546875" style="402" customWidth="1"/>
    <col min="3344" max="3344" width="6.42578125" style="402" customWidth="1"/>
    <col min="3345" max="3345" width="10.140625" style="402" customWidth="1"/>
    <col min="3346" max="3346" width="6.140625" style="402" customWidth="1"/>
    <col min="3347" max="3366" width="7.42578125" style="402" customWidth="1"/>
    <col min="3367" max="3584" width="8" style="402"/>
    <col min="3585" max="3585" width="2.85546875" style="402" customWidth="1"/>
    <col min="3586" max="3586" width="7.5703125" style="402" customWidth="1"/>
    <col min="3587" max="3587" width="8.42578125" style="402" customWidth="1"/>
    <col min="3588" max="3597" width="10.5703125" style="402" customWidth="1"/>
    <col min="3598" max="3598" width="45.85546875" style="402" customWidth="1"/>
    <col min="3599" max="3599" width="2.85546875" style="402" customWidth="1"/>
    <col min="3600" max="3600" width="6.42578125" style="402" customWidth="1"/>
    <col min="3601" max="3601" width="10.140625" style="402" customWidth="1"/>
    <col min="3602" max="3602" width="6.140625" style="402" customWidth="1"/>
    <col min="3603" max="3622" width="7.42578125" style="402" customWidth="1"/>
    <col min="3623" max="3840" width="8" style="402"/>
    <col min="3841" max="3841" width="2.85546875" style="402" customWidth="1"/>
    <col min="3842" max="3842" width="7.5703125" style="402" customWidth="1"/>
    <col min="3843" max="3843" width="8.42578125" style="402" customWidth="1"/>
    <col min="3844" max="3853" width="10.5703125" style="402" customWidth="1"/>
    <col min="3854" max="3854" width="45.85546875" style="402" customWidth="1"/>
    <col min="3855" max="3855" width="2.85546875" style="402" customWidth="1"/>
    <col min="3856" max="3856" width="6.42578125" style="402" customWidth="1"/>
    <col min="3857" max="3857" width="10.140625" style="402" customWidth="1"/>
    <col min="3858" max="3858" width="6.140625" style="402" customWidth="1"/>
    <col min="3859" max="3878" width="7.42578125" style="402" customWidth="1"/>
    <col min="3879" max="4096" width="8" style="402"/>
    <col min="4097" max="4097" width="2.85546875" style="402" customWidth="1"/>
    <col min="4098" max="4098" width="7.5703125" style="402" customWidth="1"/>
    <col min="4099" max="4099" width="8.42578125" style="402" customWidth="1"/>
    <col min="4100" max="4109" width="10.5703125" style="402" customWidth="1"/>
    <col min="4110" max="4110" width="45.85546875" style="402" customWidth="1"/>
    <col min="4111" max="4111" width="2.85546875" style="402" customWidth="1"/>
    <col min="4112" max="4112" width="6.42578125" style="402" customWidth="1"/>
    <col min="4113" max="4113" width="10.140625" style="402" customWidth="1"/>
    <col min="4114" max="4114" width="6.140625" style="402" customWidth="1"/>
    <col min="4115" max="4134" width="7.42578125" style="402" customWidth="1"/>
    <col min="4135" max="4352" width="8" style="402"/>
    <col min="4353" max="4353" width="2.85546875" style="402" customWidth="1"/>
    <col min="4354" max="4354" width="7.5703125" style="402" customWidth="1"/>
    <col min="4355" max="4355" width="8.42578125" style="402" customWidth="1"/>
    <col min="4356" max="4365" width="10.5703125" style="402" customWidth="1"/>
    <col min="4366" max="4366" width="45.85546875" style="402" customWidth="1"/>
    <col min="4367" max="4367" width="2.85546875" style="402" customWidth="1"/>
    <col min="4368" max="4368" width="6.42578125" style="402" customWidth="1"/>
    <col min="4369" max="4369" width="10.140625" style="402" customWidth="1"/>
    <col min="4370" max="4370" width="6.140625" style="402" customWidth="1"/>
    <col min="4371" max="4390" width="7.42578125" style="402" customWidth="1"/>
    <col min="4391" max="4608" width="8" style="402"/>
    <col min="4609" max="4609" width="2.85546875" style="402" customWidth="1"/>
    <col min="4610" max="4610" width="7.5703125" style="402" customWidth="1"/>
    <col min="4611" max="4611" width="8.42578125" style="402" customWidth="1"/>
    <col min="4612" max="4621" width="10.5703125" style="402" customWidth="1"/>
    <col min="4622" max="4622" width="45.85546875" style="402" customWidth="1"/>
    <col min="4623" max="4623" width="2.85546875" style="402" customWidth="1"/>
    <col min="4624" max="4624" width="6.42578125" style="402" customWidth="1"/>
    <col min="4625" max="4625" width="10.140625" style="402" customWidth="1"/>
    <col min="4626" max="4626" width="6.140625" style="402" customWidth="1"/>
    <col min="4627" max="4646" width="7.42578125" style="402" customWidth="1"/>
    <col min="4647" max="4864" width="8" style="402"/>
    <col min="4865" max="4865" width="2.85546875" style="402" customWidth="1"/>
    <col min="4866" max="4866" width="7.5703125" style="402" customWidth="1"/>
    <col min="4867" max="4867" width="8.42578125" style="402" customWidth="1"/>
    <col min="4868" max="4877" width="10.5703125" style="402" customWidth="1"/>
    <col min="4878" max="4878" width="45.85546875" style="402" customWidth="1"/>
    <col min="4879" max="4879" width="2.85546875" style="402" customWidth="1"/>
    <col min="4880" max="4880" width="6.42578125" style="402" customWidth="1"/>
    <col min="4881" max="4881" width="10.140625" style="402" customWidth="1"/>
    <col min="4882" max="4882" width="6.140625" style="402" customWidth="1"/>
    <col min="4883" max="4902" width="7.42578125" style="402" customWidth="1"/>
    <col min="4903" max="5120" width="8" style="402"/>
    <col min="5121" max="5121" width="2.85546875" style="402" customWidth="1"/>
    <col min="5122" max="5122" width="7.5703125" style="402" customWidth="1"/>
    <col min="5123" max="5123" width="8.42578125" style="402" customWidth="1"/>
    <col min="5124" max="5133" width="10.5703125" style="402" customWidth="1"/>
    <col min="5134" max="5134" width="45.85546875" style="402" customWidth="1"/>
    <col min="5135" max="5135" width="2.85546875" style="402" customWidth="1"/>
    <col min="5136" max="5136" width="6.42578125" style="402" customWidth="1"/>
    <col min="5137" max="5137" width="10.140625" style="402" customWidth="1"/>
    <col min="5138" max="5138" width="6.140625" style="402" customWidth="1"/>
    <col min="5139" max="5158" width="7.42578125" style="402" customWidth="1"/>
    <col min="5159" max="5376" width="8" style="402"/>
    <col min="5377" max="5377" width="2.85546875" style="402" customWidth="1"/>
    <col min="5378" max="5378" width="7.5703125" style="402" customWidth="1"/>
    <col min="5379" max="5379" width="8.42578125" style="402" customWidth="1"/>
    <col min="5380" max="5389" width="10.5703125" style="402" customWidth="1"/>
    <col min="5390" max="5390" width="45.85546875" style="402" customWidth="1"/>
    <col min="5391" max="5391" width="2.85546875" style="402" customWidth="1"/>
    <col min="5392" max="5392" width="6.42578125" style="402" customWidth="1"/>
    <col min="5393" max="5393" width="10.140625" style="402" customWidth="1"/>
    <col min="5394" max="5394" width="6.140625" style="402" customWidth="1"/>
    <col min="5395" max="5414" width="7.42578125" style="402" customWidth="1"/>
    <col min="5415" max="5632" width="8" style="402"/>
    <col min="5633" max="5633" width="2.85546875" style="402" customWidth="1"/>
    <col min="5634" max="5634" width="7.5703125" style="402" customWidth="1"/>
    <col min="5635" max="5635" width="8.42578125" style="402" customWidth="1"/>
    <col min="5636" max="5645" width="10.5703125" style="402" customWidth="1"/>
    <col min="5646" max="5646" width="45.85546875" style="402" customWidth="1"/>
    <col min="5647" max="5647" width="2.85546875" style="402" customWidth="1"/>
    <col min="5648" max="5648" width="6.42578125" style="402" customWidth="1"/>
    <col min="5649" max="5649" width="10.140625" style="402" customWidth="1"/>
    <col min="5650" max="5650" width="6.140625" style="402" customWidth="1"/>
    <col min="5651" max="5670" width="7.42578125" style="402" customWidth="1"/>
    <col min="5671" max="5888" width="8" style="402"/>
    <col min="5889" max="5889" width="2.85546875" style="402" customWidth="1"/>
    <col min="5890" max="5890" width="7.5703125" style="402" customWidth="1"/>
    <col min="5891" max="5891" width="8.42578125" style="402" customWidth="1"/>
    <col min="5892" max="5901" width="10.5703125" style="402" customWidth="1"/>
    <col min="5902" max="5902" width="45.85546875" style="402" customWidth="1"/>
    <col min="5903" max="5903" width="2.85546875" style="402" customWidth="1"/>
    <col min="5904" max="5904" width="6.42578125" style="402" customWidth="1"/>
    <col min="5905" max="5905" width="10.140625" style="402" customWidth="1"/>
    <col min="5906" max="5906" width="6.140625" style="402" customWidth="1"/>
    <col min="5907" max="5926" width="7.42578125" style="402" customWidth="1"/>
    <col min="5927" max="6144" width="8" style="402"/>
    <col min="6145" max="6145" width="2.85546875" style="402" customWidth="1"/>
    <col min="6146" max="6146" width="7.5703125" style="402" customWidth="1"/>
    <col min="6147" max="6147" width="8.42578125" style="402" customWidth="1"/>
    <col min="6148" max="6157" width="10.5703125" style="402" customWidth="1"/>
    <col min="6158" max="6158" width="45.85546875" style="402" customWidth="1"/>
    <col min="6159" max="6159" width="2.85546875" style="402" customWidth="1"/>
    <col min="6160" max="6160" width="6.42578125" style="402" customWidth="1"/>
    <col min="6161" max="6161" width="10.140625" style="402" customWidth="1"/>
    <col min="6162" max="6162" width="6.140625" style="402" customWidth="1"/>
    <col min="6163" max="6182" width="7.42578125" style="402" customWidth="1"/>
    <col min="6183" max="6400" width="8" style="402"/>
    <col min="6401" max="6401" width="2.85546875" style="402" customWidth="1"/>
    <col min="6402" max="6402" width="7.5703125" style="402" customWidth="1"/>
    <col min="6403" max="6403" width="8.42578125" style="402" customWidth="1"/>
    <col min="6404" max="6413" width="10.5703125" style="402" customWidth="1"/>
    <col min="6414" max="6414" width="45.85546875" style="402" customWidth="1"/>
    <col min="6415" max="6415" width="2.85546875" style="402" customWidth="1"/>
    <col min="6416" max="6416" width="6.42578125" style="402" customWidth="1"/>
    <col min="6417" max="6417" width="10.140625" style="402" customWidth="1"/>
    <col min="6418" max="6418" width="6.140625" style="402" customWidth="1"/>
    <col min="6419" max="6438" width="7.42578125" style="402" customWidth="1"/>
    <col min="6439" max="6656" width="8" style="402"/>
    <col min="6657" max="6657" width="2.85546875" style="402" customWidth="1"/>
    <col min="6658" max="6658" width="7.5703125" style="402" customWidth="1"/>
    <col min="6659" max="6659" width="8.42578125" style="402" customWidth="1"/>
    <col min="6660" max="6669" width="10.5703125" style="402" customWidth="1"/>
    <col min="6670" max="6670" width="45.85546875" style="402" customWidth="1"/>
    <col min="6671" max="6671" width="2.85546875" style="402" customWidth="1"/>
    <col min="6672" max="6672" width="6.42578125" style="402" customWidth="1"/>
    <col min="6673" max="6673" width="10.140625" style="402" customWidth="1"/>
    <col min="6674" max="6674" width="6.140625" style="402" customWidth="1"/>
    <col min="6675" max="6694" width="7.42578125" style="402" customWidth="1"/>
    <col min="6695" max="6912" width="8" style="402"/>
    <col min="6913" max="6913" width="2.85546875" style="402" customWidth="1"/>
    <col min="6914" max="6914" width="7.5703125" style="402" customWidth="1"/>
    <col min="6915" max="6915" width="8.42578125" style="402" customWidth="1"/>
    <col min="6916" max="6925" width="10.5703125" style="402" customWidth="1"/>
    <col min="6926" max="6926" width="45.85546875" style="402" customWidth="1"/>
    <col min="6927" max="6927" width="2.85546875" style="402" customWidth="1"/>
    <col min="6928" max="6928" width="6.42578125" style="402" customWidth="1"/>
    <col min="6929" max="6929" width="10.140625" style="402" customWidth="1"/>
    <col min="6930" max="6930" width="6.140625" style="402" customWidth="1"/>
    <col min="6931" max="6950" width="7.42578125" style="402" customWidth="1"/>
    <col min="6951" max="7168" width="8" style="402"/>
    <col min="7169" max="7169" width="2.85546875" style="402" customWidth="1"/>
    <col min="7170" max="7170" width="7.5703125" style="402" customWidth="1"/>
    <col min="7171" max="7171" width="8.42578125" style="402" customWidth="1"/>
    <col min="7172" max="7181" width="10.5703125" style="402" customWidth="1"/>
    <col min="7182" max="7182" width="45.85546875" style="402" customWidth="1"/>
    <col min="7183" max="7183" width="2.85546875" style="402" customWidth="1"/>
    <col min="7184" max="7184" width="6.42578125" style="402" customWidth="1"/>
    <col min="7185" max="7185" width="10.140625" style="402" customWidth="1"/>
    <col min="7186" max="7186" width="6.140625" style="402" customWidth="1"/>
    <col min="7187" max="7206" width="7.42578125" style="402" customWidth="1"/>
    <col min="7207" max="7424" width="8" style="402"/>
    <col min="7425" max="7425" width="2.85546875" style="402" customWidth="1"/>
    <col min="7426" max="7426" width="7.5703125" style="402" customWidth="1"/>
    <col min="7427" max="7427" width="8.42578125" style="402" customWidth="1"/>
    <col min="7428" max="7437" width="10.5703125" style="402" customWidth="1"/>
    <col min="7438" max="7438" width="45.85546875" style="402" customWidth="1"/>
    <col min="7439" max="7439" width="2.85546875" style="402" customWidth="1"/>
    <col min="7440" max="7440" width="6.42578125" style="402" customWidth="1"/>
    <col min="7441" max="7441" width="10.140625" style="402" customWidth="1"/>
    <col min="7442" max="7442" width="6.140625" style="402" customWidth="1"/>
    <col min="7443" max="7462" width="7.42578125" style="402" customWidth="1"/>
    <col min="7463" max="7680" width="8" style="402"/>
    <col min="7681" max="7681" width="2.85546875" style="402" customWidth="1"/>
    <col min="7682" max="7682" width="7.5703125" style="402" customWidth="1"/>
    <col min="7683" max="7683" width="8.42578125" style="402" customWidth="1"/>
    <col min="7684" max="7693" width="10.5703125" style="402" customWidth="1"/>
    <col min="7694" max="7694" width="45.85546875" style="402" customWidth="1"/>
    <col min="7695" max="7695" width="2.85546875" style="402" customWidth="1"/>
    <col min="7696" max="7696" width="6.42578125" style="402" customWidth="1"/>
    <col min="7697" max="7697" width="10.140625" style="402" customWidth="1"/>
    <col min="7698" max="7698" width="6.140625" style="402" customWidth="1"/>
    <col min="7699" max="7718" width="7.42578125" style="402" customWidth="1"/>
    <col min="7719" max="7936" width="8" style="402"/>
    <col min="7937" max="7937" width="2.85546875" style="402" customWidth="1"/>
    <col min="7938" max="7938" width="7.5703125" style="402" customWidth="1"/>
    <col min="7939" max="7939" width="8.42578125" style="402" customWidth="1"/>
    <col min="7940" max="7949" width="10.5703125" style="402" customWidth="1"/>
    <col min="7950" max="7950" width="45.85546875" style="402" customWidth="1"/>
    <col min="7951" max="7951" width="2.85546875" style="402" customWidth="1"/>
    <col min="7952" max="7952" width="6.42578125" style="402" customWidth="1"/>
    <col min="7953" max="7953" width="10.140625" style="402" customWidth="1"/>
    <col min="7954" max="7954" width="6.140625" style="402" customWidth="1"/>
    <col min="7955" max="7974" width="7.42578125" style="402" customWidth="1"/>
    <col min="7975" max="8192" width="8" style="402"/>
    <col min="8193" max="8193" width="2.85546875" style="402" customWidth="1"/>
    <col min="8194" max="8194" width="7.5703125" style="402" customWidth="1"/>
    <col min="8195" max="8195" width="8.42578125" style="402" customWidth="1"/>
    <col min="8196" max="8205" width="10.5703125" style="402" customWidth="1"/>
    <col min="8206" max="8206" width="45.85546875" style="402" customWidth="1"/>
    <col min="8207" max="8207" width="2.85546875" style="402" customWidth="1"/>
    <col min="8208" max="8208" width="6.42578125" style="402" customWidth="1"/>
    <col min="8209" max="8209" width="10.140625" style="402" customWidth="1"/>
    <col min="8210" max="8210" width="6.140625" style="402" customWidth="1"/>
    <col min="8211" max="8230" width="7.42578125" style="402" customWidth="1"/>
    <col min="8231" max="8448" width="8" style="402"/>
    <col min="8449" max="8449" width="2.85546875" style="402" customWidth="1"/>
    <col min="8450" max="8450" width="7.5703125" style="402" customWidth="1"/>
    <col min="8451" max="8451" width="8.42578125" style="402" customWidth="1"/>
    <col min="8452" max="8461" width="10.5703125" style="402" customWidth="1"/>
    <col min="8462" max="8462" width="45.85546875" style="402" customWidth="1"/>
    <col min="8463" max="8463" width="2.85546875" style="402" customWidth="1"/>
    <col min="8464" max="8464" width="6.42578125" style="402" customWidth="1"/>
    <col min="8465" max="8465" width="10.140625" style="402" customWidth="1"/>
    <col min="8466" max="8466" width="6.140625" style="402" customWidth="1"/>
    <col min="8467" max="8486" width="7.42578125" style="402" customWidth="1"/>
    <col min="8487" max="8704" width="8" style="402"/>
    <col min="8705" max="8705" width="2.85546875" style="402" customWidth="1"/>
    <col min="8706" max="8706" width="7.5703125" style="402" customWidth="1"/>
    <col min="8707" max="8707" width="8.42578125" style="402" customWidth="1"/>
    <col min="8708" max="8717" width="10.5703125" style="402" customWidth="1"/>
    <col min="8718" max="8718" width="45.85546875" style="402" customWidth="1"/>
    <col min="8719" max="8719" width="2.85546875" style="402" customWidth="1"/>
    <col min="8720" max="8720" width="6.42578125" style="402" customWidth="1"/>
    <col min="8721" max="8721" width="10.140625" style="402" customWidth="1"/>
    <col min="8722" max="8722" width="6.140625" style="402" customWidth="1"/>
    <col min="8723" max="8742" width="7.42578125" style="402" customWidth="1"/>
    <col min="8743" max="8960" width="8" style="402"/>
    <col min="8961" max="8961" width="2.85546875" style="402" customWidth="1"/>
    <col min="8962" max="8962" width="7.5703125" style="402" customWidth="1"/>
    <col min="8963" max="8963" width="8.42578125" style="402" customWidth="1"/>
    <col min="8964" max="8973" width="10.5703125" style="402" customWidth="1"/>
    <col min="8974" max="8974" width="45.85546875" style="402" customWidth="1"/>
    <col min="8975" max="8975" width="2.85546875" style="402" customWidth="1"/>
    <col min="8976" max="8976" width="6.42578125" style="402" customWidth="1"/>
    <col min="8977" max="8977" width="10.140625" style="402" customWidth="1"/>
    <col min="8978" max="8978" width="6.140625" style="402" customWidth="1"/>
    <col min="8979" max="8998" width="7.42578125" style="402" customWidth="1"/>
    <col min="8999" max="9216" width="8" style="402"/>
    <col min="9217" max="9217" width="2.85546875" style="402" customWidth="1"/>
    <col min="9218" max="9218" width="7.5703125" style="402" customWidth="1"/>
    <col min="9219" max="9219" width="8.42578125" style="402" customWidth="1"/>
    <col min="9220" max="9229" width="10.5703125" style="402" customWidth="1"/>
    <col min="9230" max="9230" width="45.85546875" style="402" customWidth="1"/>
    <col min="9231" max="9231" width="2.85546875" style="402" customWidth="1"/>
    <col min="9232" max="9232" width="6.42578125" style="402" customWidth="1"/>
    <col min="9233" max="9233" width="10.140625" style="402" customWidth="1"/>
    <col min="9234" max="9234" width="6.140625" style="402" customWidth="1"/>
    <col min="9235" max="9254" width="7.42578125" style="402" customWidth="1"/>
    <col min="9255" max="9472" width="8" style="402"/>
    <col min="9473" max="9473" width="2.85546875" style="402" customWidth="1"/>
    <col min="9474" max="9474" width="7.5703125" style="402" customWidth="1"/>
    <col min="9475" max="9475" width="8.42578125" style="402" customWidth="1"/>
    <col min="9476" max="9485" width="10.5703125" style="402" customWidth="1"/>
    <col min="9486" max="9486" width="45.85546875" style="402" customWidth="1"/>
    <col min="9487" max="9487" width="2.85546875" style="402" customWidth="1"/>
    <col min="9488" max="9488" width="6.42578125" style="402" customWidth="1"/>
    <col min="9489" max="9489" width="10.140625" style="402" customWidth="1"/>
    <col min="9490" max="9490" width="6.140625" style="402" customWidth="1"/>
    <col min="9491" max="9510" width="7.42578125" style="402" customWidth="1"/>
    <col min="9511" max="9728" width="8" style="402"/>
    <col min="9729" max="9729" width="2.85546875" style="402" customWidth="1"/>
    <col min="9730" max="9730" width="7.5703125" style="402" customWidth="1"/>
    <col min="9731" max="9731" width="8.42578125" style="402" customWidth="1"/>
    <col min="9732" max="9741" width="10.5703125" style="402" customWidth="1"/>
    <col min="9742" max="9742" width="45.85546875" style="402" customWidth="1"/>
    <col min="9743" max="9743" width="2.85546875" style="402" customWidth="1"/>
    <col min="9744" max="9744" width="6.42578125" style="402" customWidth="1"/>
    <col min="9745" max="9745" width="10.140625" style="402" customWidth="1"/>
    <col min="9746" max="9746" width="6.140625" style="402" customWidth="1"/>
    <col min="9747" max="9766" width="7.42578125" style="402" customWidth="1"/>
    <col min="9767" max="9984" width="8" style="402"/>
    <col min="9985" max="9985" width="2.85546875" style="402" customWidth="1"/>
    <col min="9986" max="9986" width="7.5703125" style="402" customWidth="1"/>
    <col min="9987" max="9987" width="8.42578125" style="402" customWidth="1"/>
    <col min="9988" max="9997" width="10.5703125" style="402" customWidth="1"/>
    <col min="9998" max="9998" width="45.85546875" style="402" customWidth="1"/>
    <col min="9999" max="9999" width="2.85546875" style="402" customWidth="1"/>
    <col min="10000" max="10000" width="6.42578125" style="402" customWidth="1"/>
    <col min="10001" max="10001" width="10.140625" style="402" customWidth="1"/>
    <col min="10002" max="10002" width="6.140625" style="402" customWidth="1"/>
    <col min="10003" max="10022" width="7.42578125" style="402" customWidth="1"/>
    <col min="10023" max="10240" width="8" style="402"/>
    <col min="10241" max="10241" width="2.85546875" style="402" customWidth="1"/>
    <col min="10242" max="10242" width="7.5703125" style="402" customWidth="1"/>
    <col min="10243" max="10243" width="8.42578125" style="402" customWidth="1"/>
    <col min="10244" max="10253" width="10.5703125" style="402" customWidth="1"/>
    <col min="10254" max="10254" width="45.85546875" style="402" customWidth="1"/>
    <col min="10255" max="10255" width="2.85546875" style="402" customWidth="1"/>
    <col min="10256" max="10256" width="6.42578125" style="402" customWidth="1"/>
    <col min="10257" max="10257" width="10.140625" style="402" customWidth="1"/>
    <col min="10258" max="10258" width="6.140625" style="402" customWidth="1"/>
    <col min="10259" max="10278" width="7.42578125" style="402" customWidth="1"/>
    <col min="10279" max="10496" width="8" style="402"/>
    <col min="10497" max="10497" width="2.85546875" style="402" customWidth="1"/>
    <col min="10498" max="10498" width="7.5703125" style="402" customWidth="1"/>
    <col min="10499" max="10499" width="8.42578125" style="402" customWidth="1"/>
    <col min="10500" max="10509" width="10.5703125" style="402" customWidth="1"/>
    <col min="10510" max="10510" width="45.85546875" style="402" customWidth="1"/>
    <col min="10511" max="10511" width="2.85546875" style="402" customWidth="1"/>
    <col min="10512" max="10512" width="6.42578125" style="402" customWidth="1"/>
    <col min="10513" max="10513" width="10.140625" style="402" customWidth="1"/>
    <col min="10514" max="10514" width="6.140625" style="402" customWidth="1"/>
    <col min="10515" max="10534" width="7.42578125" style="402" customWidth="1"/>
    <col min="10535" max="10752" width="8" style="402"/>
    <col min="10753" max="10753" width="2.85546875" style="402" customWidth="1"/>
    <col min="10754" max="10754" width="7.5703125" style="402" customWidth="1"/>
    <col min="10755" max="10755" width="8.42578125" style="402" customWidth="1"/>
    <col min="10756" max="10765" width="10.5703125" style="402" customWidth="1"/>
    <col min="10766" max="10766" width="45.85546875" style="402" customWidth="1"/>
    <col min="10767" max="10767" width="2.85546875" style="402" customWidth="1"/>
    <col min="10768" max="10768" width="6.42578125" style="402" customWidth="1"/>
    <col min="10769" max="10769" width="10.140625" style="402" customWidth="1"/>
    <col min="10770" max="10770" width="6.140625" style="402" customWidth="1"/>
    <col min="10771" max="10790" width="7.42578125" style="402" customWidth="1"/>
    <col min="10791" max="11008" width="8" style="402"/>
    <col min="11009" max="11009" width="2.85546875" style="402" customWidth="1"/>
    <col min="11010" max="11010" width="7.5703125" style="402" customWidth="1"/>
    <col min="11011" max="11011" width="8.42578125" style="402" customWidth="1"/>
    <col min="11012" max="11021" width="10.5703125" style="402" customWidth="1"/>
    <col min="11022" max="11022" width="45.85546875" style="402" customWidth="1"/>
    <col min="11023" max="11023" width="2.85546875" style="402" customWidth="1"/>
    <col min="11024" max="11024" width="6.42578125" style="402" customWidth="1"/>
    <col min="11025" max="11025" width="10.140625" style="402" customWidth="1"/>
    <col min="11026" max="11026" width="6.140625" style="402" customWidth="1"/>
    <col min="11027" max="11046" width="7.42578125" style="402" customWidth="1"/>
    <col min="11047" max="11264" width="8" style="402"/>
    <col min="11265" max="11265" width="2.85546875" style="402" customWidth="1"/>
    <col min="11266" max="11266" width="7.5703125" style="402" customWidth="1"/>
    <col min="11267" max="11267" width="8.42578125" style="402" customWidth="1"/>
    <col min="11268" max="11277" width="10.5703125" style="402" customWidth="1"/>
    <col min="11278" max="11278" width="45.85546875" style="402" customWidth="1"/>
    <col min="11279" max="11279" width="2.85546875" style="402" customWidth="1"/>
    <col min="11280" max="11280" width="6.42578125" style="402" customWidth="1"/>
    <col min="11281" max="11281" width="10.140625" style="402" customWidth="1"/>
    <col min="11282" max="11282" width="6.140625" style="402" customWidth="1"/>
    <col min="11283" max="11302" width="7.42578125" style="402" customWidth="1"/>
    <col min="11303" max="11520" width="8" style="402"/>
    <col min="11521" max="11521" width="2.85546875" style="402" customWidth="1"/>
    <col min="11522" max="11522" width="7.5703125" style="402" customWidth="1"/>
    <col min="11523" max="11523" width="8.42578125" style="402" customWidth="1"/>
    <col min="11524" max="11533" width="10.5703125" style="402" customWidth="1"/>
    <col min="11534" max="11534" width="45.85546875" style="402" customWidth="1"/>
    <col min="11535" max="11535" width="2.85546875" style="402" customWidth="1"/>
    <col min="11536" max="11536" width="6.42578125" style="402" customWidth="1"/>
    <col min="11537" max="11537" width="10.140625" style="402" customWidth="1"/>
    <col min="11538" max="11538" width="6.140625" style="402" customWidth="1"/>
    <col min="11539" max="11558" width="7.42578125" style="402" customWidth="1"/>
    <col min="11559" max="11776" width="8" style="402"/>
    <col min="11777" max="11777" width="2.85546875" style="402" customWidth="1"/>
    <col min="11778" max="11778" width="7.5703125" style="402" customWidth="1"/>
    <col min="11779" max="11779" width="8.42578125" style="402" customWidth="1"/>
    <col min="11780" max="11789" width="10.5703125" style="402" customWidth="1"/>
    <col min="11790" max="11790" width="45.85546875" style="402" customWidth="1"/>
    <col min="11791" max="11791" width="2.85546875" style="402" customWidth="1"/>
    <col min="11792" max="11792" width="6.42578125" style="402" customWidth="1"/>
    <col min="11793" max="11793" width="10.140625" style="402" customWidth="1"/>
    <col min="11794" max="11794" width="6.140625" style="402" customWidth="1"/>
    <col min="11795" max="11814" width="7.42578125" style="402" customWidth="1"/>
    <col min="11815" max="12032" width="8" style="402"/>
    <col min="12033" max="12033" width="2.85546875" style="402" customWidth="1"/>
    <col min="12034" max="12034" width="7.5703125" style="402" customWidth="1"/>
    <col min="12035" max="12035" width="8.42578125" style="402" customWidth="1"/>
    <col min="12036" max="12045" width="10.5703125" style="402" customWidth="1"/>
    <col min="12046" max="12046" width="45.85546875" style="402" customWidth="1"/>
    <col min="12047" max="12047" width="2.85546875" style="402" customWidth="1"/>
    <col min="12048" max="12048" width="6.42578125" style="402" customWidth="1"/>
    <col min="12049" max="12049" width="10.140625" style="402" customWidth="1"/>
    <col min="12050" max="12050" width="6.140625" style="402" customWidth="1"/>
    <col min="12051" max="12070" width="7.42578125" style="402" customWidth="1"/>
    <col min="12071" max="12288" width="8" style="402"/>
    <col min="12289" max="12289" width="2.85546875" style="402" customWidth="1"/>
    <col min="12290" max="12290" width="7.5703125" style="402" customWidth="1"/>
    <col min="12291" max="12291" width="8.42578125" style="402" customWidth="1"/>
    <col min="12292" max="12301" width="10.5703125" style="402" customWidth="1"/>
    <col min="12302" max="12302" width="45.85546875" style="402" customWidth="1"/>
    <col min="12303" max="12303" width="2.85546875" style="402" customWidth="1"/>
    <col min="12304" max="12304" width="6.42578125" style="402" customWidth="1"/>
    <col min="12305" max="12305" width="10.140625" style="402" customWidth="1"/>
    <col min="12306" max="12306" width="6.140625" style="402" customWidth="1"/>
    <col min="12307" max="12326" width="7.42578125" style="402" customWidth="1"/>
    <col min="12327" max="12544" width="8" style="402"/>
    <col min="12545" max="12545" width="2.85546875" style="402" customWidth="1"/>
    <col min="12546" max="12546" width="7.5703125" style="402" customWidth="1"/>
    <col min="12547" max="12547" width="8.42578125" style="402" customWidth="1"/>
    <col min="12548" max="12557" width="10.5703125" style="402" customWidth="1"/>
    <col min="12558" max="12558" width="45.85546875" style="402" customWidth="1"/>
    <col min="12559" max="12559" width="2.85546875" style="402" customWidth="1"/>
    <col min="12560" max="12560" width="6.42578125" style="402" customWidth="1"/>
    <col min="12561" max="12561" width="10.140625" style="402" customWidth="1"/>
    <col min="12562" max="12562" width="6.140625" style="402" customWidth="1"/>
    <col min="12563" max="12582" width="7.42578125" style="402" customWidth="1"/>
    <col min="12583" max="12800" width="8" style="402"/>
    <col min="12801" max="12801" width="2.85546875" style="402" customWidth="1"/>
    <col min="12802" max="12802" width="7.5703125" style="402" customWidth="1"/>
    <col min="12803" max="12803" width="8.42578125" style="402" customWidth="1"/>
    <col min="12804" max="12813" width="10.5703125" style="402" customWidth="1"/>
    <col min="12814" max="12814" width="45.85546875" style="402" customWidth="1"/>
    <col min="12815" max="12815" width="2.85546875" style="402" customWidth="1"/>
    <col min="12816" max="12816" width="6.42578125" style="402" customWidth="1"/>
    <col min="12817" max="12817" width="10.140625" style="402" customWidth="1"/>
    <col min="12818" max="12818" width="6.140625" style="402" customWidth="1"/>
    <col min="12819" max="12838" width="7.42578125" style="402" customWidth="1"/>
    <col min="12839" max="13056" width="8" style="402"/>
    <col min="13057" max="13057" width="2.85546875" style="402" customWidth="1"/>
    <col min="13058" max="13058" width="7.5703125" style="402" customWidth="1"/>
    <col min="13059" max="13059" width="8.42578125" style="402" customWidth="1"/>
    <col min="13060" max="13069" width="10.5703125" style="402" customWidth="1"/>
    <col min="13070" max="13070" width="45.85546875" style="402" customWidth="1"/>
    <col min="13071" max="13071" width="2.85546875" style="402" customWidth="1"/>
    <col min="13072" max="13072" width="6.42578125" style="402" customWidth="1"/>
    <col min="13073" max="13073" width="10.140625" style="402" customWidth="1"/>
    <col min="13074" max="13074" width="6.140625" style="402" customWidth="1"/>
    <col min="13075" max="13094" width="7.42578125" style="402" customWidth="1"/>
    <col min="13095" max="13312" width="8" style="402"/>
    <col min="13313" max="13313" width="2.85546875" style="402" customWidth="1"/>
    <col min="13314" max="13314" width="7.5703125" style="402" customWidth="1"/>
    <col min="13315" max="13315" width="8.42578125" style="402" customWidth="1"/>
    <col min="13316" max="13325" width="10.5703125" style="402" customWidth="1"/>
    <col min="13326" max="13326" width="45.85546875" style="402" customWidth="1"/>
    <col min="13327" max="13327" width="2.85546875" style="402" customWidth="1"/>
    <col min="13328" max="13328" width="6.42578125" style="402" customWidth="1"/>
    <col min="13329" max="13329" width="10.140625" style="402" customWidth="1"/>
    <col min="13330" max="13330" width="6.140625" style="402" customWidth="1"/>
    <col min="13331" max="13350" width="7.42578125" style="402" customWidth="1"/>
    <col min="13351" max="13568" width="8" style="402"/>
    <col min="13569" max="13569" width="2.85546875" style="402" customWidth="1"/>
    <col min="13570" max="13570" width="7.5703125" style="402" customWidth="1"/>
    <col min="13571" max="13571" width="8.42578125" style="402" customWidth="1"/>
    <col min="13572" max="13581" width="10.5703125" style="402" customWidth="1"/>
    <col min="13582" max="13582" width="45.85546875" style="402" customWidth="1"/>
    <col min="13583" max="13583" width="2.85546875" style="402" customWidth="1"/>
    <col min="13584" max="13584" width="6.42578125" style="402" customWidth="1"/>
    <col min="13585" max="13585" width="10.140625" style="402" customWidth="1"/>
    <col min="13586" max="13586" width="6.140625" style="402" customWidth="1"/>
    <col min="13587" max="13606" width="7.42578125" style="402" customWidth="1"/>
    <col min="13607" max="13824" width="8" style="402"/>
    <col min="13825" max="13825" width="2.85546875" style="402" customWidth="1"/>
    <col min="13826" max="13826" width="7.5703125" style="402" customWidth="1"/>
    <col min="13827" max="13827" width="8.42578125" style="402" customWidth="1"/>
    <col min="13828" max="13837" width="10.5703125" style="402" customWidth="1"/>
    <col min="13838" max="13838" width="45.85546875" style="402" customWidth="1"/>
    <col min="13839" max="13839" width="2.85546875" style="402" customWidth="1"/>
    <col min="13840" max="13840" width="6.42578125" style="402" customWidth="1"/>
    <col min="13841" max="13841" width="10.140625" style="402" customWidth="1"/>
    <col min="13842" max="13842" width="6.140625" style="402" customWidth="1"/>
    <col min="13843" max="13862" width="7.42578125" style="402" customWidth="1"/>
    <col min="13863" max="14080" width="8" style="402"/>
    <col min="14081" max="14081" width="2.85546875" style="402" customWidth="1"/>
    <col min="14082" max="14082" width="7.5703125" style="402" customWidth="1"/>
    <col min="14083" max="14083" width="8.42578125" style="402" customWidth="1"/>
    <col min="14084" max="14093" width="10.5703125" style="402" customWidth="1"/>
    <col min="14094" max="14094" width="45.85546875" style="402" customWidth="1"/>
    <col min="14095" max="14095" width="2.85546875" style="402" customWidth="1"/>
    <col min="14096" max="14096" width="6.42578125" style="402" customWidth="1"/>
    <col min="14097" max="14097" width="10.140625" style="402" customWidth="1"/>
    <col min="14098" max="14098" width="6.140625" style="402" customWidth="1"/>
    <col min="14099" max="14118" width="7.42578125" style="402" customWidth="1"/>
    <col min="14119" max="14336" width="8" style="402"/>
    <col min="14337" max="14337" width="2.85546875" style="402" customWidth="1"/>
    <col min="14338" max="14338" width="7.5703125" style="402" customWidth="1"/>
    <col min="14339" max="14339" width="8.42578125" style="402" customWidth="1"/>
    <col min="14340" max="14349" width="10.5703125" style="402" customWidth="1"/>
    <col min="14350" max="14350" width="45.85546875" style="402" customWidth="1"/>
    <col min="14351" max="14351" width="2.85546875" style="402" customWidth="1"/>
    <col min="14352" max="14352" width="6.42578125" style="402" customWidth="1"/>
    <col min="14353" max="14353" width="10.140625" style="402" customWidth="1"/>
    <col min="14354" max="14354" width="6.140625" style="402" customWidth="1"/>
    <col min="14355" max="14374" width="7.42578125" style="402" customWidth="1"/>
    <col min="14375" max="14592" width="8" style="402"/>
    <col min="14593" max="14593" width="2.85546875" style="402" customWidth="1"/>
    <col min="14594" max="14594" width="7.5703125" style="402" customWidth="1"/>
    <col min="14595" max="14595" width="8.42578125" style="402" customWidth="1"/>
    <col min="14596" max="14605" width="10.5703125" style="402" customWidth="1"/>
    <col min="14606" max="14606" width="45.85546875" style="402" customWidth="1"/>
    <col min="14607" max="14607" width="2.85546875" style="402" customWidth="1"/>
    <col min="14608" max="14608" width="6.42578125" style="402" customWidth="1"/>
    <col min="14609" max="14609" width="10.140625" style="402" customWidth="1"/>
    <col min="14610" max="14610" width="6.140625" style="402" customWidth="1"/>
    <col min="14611" max="14630" width="7.42578125" style="402" customWidth="1"/>
    <col min="14631" max="14848" width="8" style="402"/>
    <col min="14849" max="14849" width="2.85546875" style="402" customWidth="1"/>
    <col min="14850" max="14850" width="7.5703125" style="402" customWidth="1"/>
    <col min="14851" max="14851" width="8.42578125" style="402" customWidth="1"/>
    <col min="14852" max="14861" width="10.5703125" style="402" customWidth="1"/>
    <col min="14862" max="14862" width="45.85546875" style="402" customWidth="1"/>
    <col min="14863" max="14863" width="2.85546875" style="402" customWidth="1"/>
    <col min="14864" max="14864" width="6.42578125" style="402" customWidth="1"/>
    <col min="14865" max="14865" width="10.140625" style="402" customWidth="1"/>
    <col min="14866" max="14866" width="6.140625" style="402" customWidth="1"/>
    <col min="14867" max="14886" width="7.42578125" style="402" customWidth="1"/>
    <col min="14887" max="15104" width="8" style="402"/>
    <col min="15105" max="15105" width="2.85546875" style="402" customWidth="1"/>
    <col min="15106" max="15106" width="7.5703125" style="402" customWidth="1"/>
    <col min="15107" max="15107" width="8.42578125" style="402" customWidth="1"/>
    <col min="15108" max="15117" width="10.5703125" style="402" customWidth="1"/>
    <col min="15118" max="15118" width="45.85546875" style="402" customWidth="1"/>
    <col min="15119" max="15119" width="2.85546875" style="402" customWidth="1"/>
    <col min="15120" max="15120" width="6.42578125" style="402" customWidth="1"/>
    <col min="15121" max="15121" width="10.140625" style="402" customWidth="1"/>
    <col min="15122" max="15122" width="6.140625" style="402" customWidth="1"/>
    <col min="15123" max="15142" width="7.42578125" style="402" customWidth="1"/>
    <col min="15143" max="15360" width="8" style="402"/>
    <col min="15361" max="15361" width="2.85546875" style="402" customWidth="1"/>
    <col min="15362" max="15362" width="7.5703125" style="402" customWidth="1"/>
    <col min="15363" max="15363" width="8.42578125" style="402" customWidth="1"/>
    <col min="15364" max="15373" width="10.5703125" style="402" customWidth="1"/>
    <col min="15374" max="15374" width="45.85546875" style="402" customWidth="1"/>
    <col min="15375" max="15375" width="2.85546875" style="402" customWidth="1"/>
    <col min="15376" max="15376" width="6.42578125" style="402" customWidth="1"/>
    <col min="15377" max="15377" width="10.140625" style="402" customWidth="1"/>
    <col min="15378" max="15378" width="6.140625" style="402" customWidth="1"/>
    <col min="15379" max="15398" width="7.42578125" style="402" customWidth="1"/>
    <col min="15399" max="15616" width="8" style="402"/>
    <col min="15617" max="15617" width="2.85546875" style="402" customWidth="1"/>
    <col min="15618" max="15618" width="7.5703125" style="402" customWidth="1"/>
    <col min="15619" max="15619" width="8.42578125" style="402" customWidth="1"/>
    <col min="15620" max="15629" width="10.5703125" style="402" customWidth="1"/>
    <col min="15630" max="15630" width="45.85546875" style="402" customWidth="1"/>
    <col min="15631" max="15631" width="2.85546875" style="402" customWidth="1"/>
    <col min="15632" max="15632" width="6.42578125" style="402" customWidth="1"/>
    <col min="15633" max="15633" width="10.140625" style="402" customWidth="1"/>
    <col min="15634" max="15634" width="6.140625" style="402" customWidth="1"/>
    <col min="15635" max="15654" width="7.42578125" style="402" customWidth="1"/>
    <col min="15655" max="15872" width="8" style="402"/>
    <col min="15873" max="15873" width="2.85546875" style="402" customWidth="1"/>
    <col min="15874" max="15874" width="7.5703125" style="402" customWidth="1"/>
    <col min="15875" max="15875" width="8.42578125" style="402" customWidth="1"/>
    <col min="15876" max="15885" width="10.5703125" style="402" customWidth="1"/>
    <col min="15886" max="15886" width="45.85546875" style="402" customWidth="1"/>
    <col min="15887" max="15887" width="2.85546875" style="402" customWidth="1"/>
    <col min="15888" max="15888" width="6.42578125" style="402" customWidth="1"/>
    <col min="15889" max="15889" width="10.140625" style="402" customWidth="1"/>
    <col min="15890" max="15890" width="6.140625" style="402" customWidth="1"/>
    <col min="15891" max="15910" width="7.42578125" style="402" customWidth="1"/>
    <col min="15911" max="16128" width="8" style="402"/>
    <col min="16129" max="16129" width="2.85546875" style="402" customWidth="1"/>
    <col min="16130" max="16130" width="7.5703125" style="402" customWidth="1"/>
    <col min="16131" max="16131" width="8.42578125" style="402" customWidth="1"/>
    <col min="16132" max="16141" width="10.5703125" style="402" customWidth="1"/>
    <col min="16142" max="16142" width="45.85546875" style="402" customWidth="1"/>
    <col min="16143" max="16143" width="2.85546875" style="402" customWidth="1"/>
    <col min="16144" max="16144" width="6.42578125" style="402" customWidth="1"/>
    <col min="16145" max="16145" width="10.140625" style="402" customWidth="1"/>
    <col min="16146" max="16146" width="6.140625" style="402" customWidth="1"/>
    <col min="16147" max="16166" width="7.42578125" style="402" customWidth="1"/>
    <col min="16167" max="16384" width="8" style="402"/>
  </cols>
  <sheetData>
    <row r="1" spans="1:61" ht="22.5" customHeight="1" thickBot="1">
      <c r="A1" s="919" t="s">
        <v>32</v>
      </c>
      <c r="B1" s="919"/>
      <c r="C1" s="919"/>
      <c r="D1" s="919"/>
      <c r="E1" s="920" t="s">
        <v>1406</v>
      </c>
      <c r="F1" s="920"/>
      <c r="G1" s="920"/>
      <c r="H1" s="920"/>
      <c r="I1" s="920"/>
      <c r="J1" s="921"/>
      <c r="K1" s="922" t="s">
        <v>1407</v>
      </c>
      <c r="L1" s="923"/>
      <c r="M1" s="924"/>
      <c r="AE1" s="401"/>
    </row>
    <row r="2" spans="1:61" ht="23.25">
      <c r="A2" s="403"/>
      <c r="B2" s="403"/>
      <c r="C2" s="403"/>
      <c r="D2" s="403"/>
      <c r="E2" s="918" t="s">
        <v>1408</v>
      </c>
      <c r="F2" s="918"/>
      <c r="G2" s="918"/>
      <c r="H2" s="918"/>
      <c r="I2" s="918"/>
      <c r="J2" s="918"/>
      <c r="K2" s="404"/>
      <c r="L2" s="404"/>
      <c r="M2" s="405"/>
      <c r="N2" s="20" t="s">
        <v>34</v>
      </c>
      <c r="O2" s="69" t="str">
        <f>'Revision block'!B1</f>
        <v>H001122</v>
      </c>
      <c r="Q2"/>
      <c r="AE2" s="401"/>
      <c r="BC2" s="373" t="s">
        <v>1409</v>
      </c>
    </row>
    <row r="3" spans="1:61" ht="18.75" thickBot="1">
      <c r="A3" s="925" t="s">
        <v>1410</v>
      </c>
      <c r="B3" s="909"/>
      <c r="C3" s="909"/>
      <c r="D3" s="909"/>
      <c r="E3" s="909"/>
      <c r="F3" s="909"/>
      <c r="G3" s="909"/>
      <c r="H3" s="909"/>
      <c r="I3" s="909"/>
      <c r="J3" s="909"/>
      <c r="K3" s="909"/>
      <c r="L3" s="909"/>
      <c r="M3" s="926"/>
      <c r="N3" s="20" t="s">
        <v>36</v>
      </c>
      <c r="O3" s="28" t="str">
        <f>'Revision block'!B2</f>
        <v>K</v>
      </c>
      <c r="Q3" s="372"/>
      <c r="AE3" s="401"/>
      <c r="AK3" s="373" t="s">
        <v>1411</v>
      </c>
      <c r="AV3" s="373" t="s">
        <v>1412</v>
      </c>
      <c r="BC3" s="373" t="s">
        <v>1413</v>
      </c>
    </row>
    <row r="4" spans="1:61" ht="13.5" customHeight="1" thickBot="1">
      <c r="A4"/>
      <c r="B4" s="275" t="s">
        <v>290</v>
      </c>
      <c r="C4" s="914"/>
      <c r="D4" s="915"/>
      <c r="E4" s="406"/>
      <c r="F4" s="275" t="s">
        <v>1414</v>
      </c>
      <c r="G4" s="407" t="e">
        <f t="array" ref="G4">HLOOKUP($G$7,'GRR Data'!$DD$3:$WI$103,2,FALSE)</f>
        <v>#N/A</v>
      </c>
      <c r="H4" s="407" t="e">
        <f t="array" ref="H4">HLOOKUP($G$7,'GRR Data'!$DD$3:$WI$103,7,FALSE)</f>
        <v>#N/A</v>
      </c>
      <c r="I4" s="406"/>
      <c r="J4" s="275" t="s">
        <v>1415</v>
      </c>
      <c r="K4" s="916"/>
      <c r="L4" s="917"/>
      <c r="M4" s="401"/>
      <c r="N4" s="38" t="s">
        <v>38</v>
      </c>
      <c r="O4" s="39">
        <f>'Revision block'!B3</f>
        <v>45082</v>
      </c>
      <c r="Q4" s="372"/>
      <c r="AE4" s="401"/>
      <c r="AL4" s="927" t="s">
        <v>1416</v>
      </c>
      <c r="AM4" s="928"/>
      <c r="AN4" s="929"/>
      <c r="AO4" s="927" t="s">
        <v>1417</v>
      </c>
      <c r="AP4" s="928"/>
      <c r="AQ4" s="929"/>
      <c r="AR4" s="927" t="s">
        <v>1418</v>
      </c>
      <c r="AS4" s="928"/>
      <c r="AT4" s="929"/>
      <c r="AX4" s="939" t="s">
        <v>1419</v>
      </c>
      <c r="AY4" s="939" t="s">
        <v>1420</v>
      </c>
      <c r="AZ4" s="939" t="s">
        <v>1421</v>
      </c>
      <c r="BA4" s="939" t="s">
        <v>719</v>
      </c>
      <c r="BE4" s="933" t="s">
        <v>1422</v>
      </c>
      <c r="BF4" s="933" t="s">
        <v>1421</v>
      </c>
      <c r="BG4" s="933" t="s">
        <v>1419</v>
      </c>
      <c r="BH4" s="933" t="s">
        <v>1423</v>
      </c>
      <c r="BI4" s="933" t="s">
        <v>719</v>
      </c>
    </row>
    <row r="5" spans="1:61" ht="13.5" thickBot="1">
      <c r="A5"/>
      <c r="B5" s="275" t="s">
        <v>289</v>
      </c>
      <c r="C5" s="914"/>
      <c r="D5" s="915"/>
      <c r="E5" s="406"/>
      <c r="F5" s="275" t="s">
        <v>1424</v>
      </c>
      <c r="G5" s="407" t="e">
        <f t="array" ref="G5">HLOOKUP($G$7,'GRR Data'!$DD$3:$WI$103,5,FALSE)</f>
        <v>#N/A</v>
      </c>
      <c r="H5" s="407" t="e">
        <f t="array" ref="H5">HLOOKUP($G$7,'GRR Data'!$DD$3:$WI$103,7,FALSE)</f>
        <v>#N/A</v>
      </c>
      <c r="I5" s="406"/>
      <c r="J5" s="275" t="s">
        <v>1425</v>
      </c>
      <c r="K5" s="914"/>
      <c r="L5" s="915"/>
      <c r="M5"/>
      <c r="N5"/>
      <c r="O5"/>
      <c r="P5"/>
      <c r="Q5" s="372"/>
      <c r="AE5" s="401"/>
      <c r="AL5" s="408" t="s">
        <v>1244</v>
      </c>
      <c r="AM5" s="409" t="s">
        <v>1245</v>
      </c>
      <c r="AN5" s="410" t="s">
        <v>1246</v>
      </c>
      <c r="AO5" s="408" t="s">
        <v>1244</v>
      </c>
      <c r="AP5" s="409" t="s">
        <v>1245</v>
      </c>
      <c r="AQ5" s="410" t="s">
        <v>1246</v>
      </c>
      <c r="AR5" s="408" t="s">
        <v>1244</v>
      </c>
      <c r="AS5" s="409" t="s">
        <v>1245</v>
      </c>
      <c r="AT5" s="410" t="s">
        <v>1246</v>
      </c>
      <c r="AX5" s="939"/>
      <c r="AY5" s="939"/>
      <c r="AZ5" s="939"/>
      <c r="BA5" s="939"/>
      <c r="BE5" s="934"/>
      <c r="BF5" s="934"/>
      <c r="BG5" s="934"/>
      <c r="BH5" s="934"/>
      <c r="BI5" s="934"/>
    </row>
    <row r="6" spans="1:61" ht="13.5" customHeight="1" thickBot="1">
      <c r="A6"/>
      <c r="B6" s="275" t="s">
        <v>293</v>
      </c>
      <c r="C6" s="914"/>
      <c r="D6" s="915"/>
      <c r="E6" s="406"/>
      <c r="F6" s="275" t="s">
        <v>1426</v>
      </c>
      <c r="G6" s="407" t="e">
        <f t="array" ref="G6">HLOOKUP($G$7,'GRR Data'!$DD$3:$WI$103,6,FALSE)</f>
        <v>#N/A</v>
      </c>
      <c r="H6" s="407" t="e">
        <f t="array" ref="H6">HLOOKUP($G$7,'GRR Data'!$DD$3:$WI$103,7,FALSE)</f>
        <v>#N/A</v>
      </c>
      <c r="I6" s="406"/>
      <c r="J6" s="275" t="s">
        <v>1427</v>
      </c>
      <c r="K6" s="914"/>
      <c r="L6" s="915"/>
      <c r="M6"/>
      <c r="N6" s="411"/>
      <c r="AE6" s="401"/>
      <c r="AK6" s="412" t="s">
        <v>727</v>
      </c>
      <c r="AL6" s="413" t="e">
        <f t="array" ref="AL6:AT15">TRANSPOSE(IF(D15:M23="","",D15:M23))</f>
        <v>#N/A</v>
      </c>
      <c r="AM6" s="414" t="e">
        <v>#N/A</v>
      </c>
      <c r="AN6" s="415" t="e">
        <v>#N/A</v>
      </c>
      <c r="AO6" s="416" t="e">
        <v>#N/A</v>
      </c>
      <c r="AP6" s="414" t="e">
        <v>#N/A</v>
      </c>
      <c r="AQ6" s="415" t="e">
        <v>#N/A</v>
      </c>
      <c r="AR6" s="413" t="e">
        <v>#N/A</v>
      </c>
      <c r="AS6" s="414" t="e">
        <v>#N/A</v>
      </c>
      <c r="AT6" s="415" t="e">
        <v>#N/A</v>
      </c>
      <c r="AV6" s="935" t="s">
        <v>1240</v>
      </c>
      <c r="AW6" s="935" t="s">
        <v>1244</v>
      </c>
      <c r="AX6" s="417">
        <v>1</v>
      </c>
      <c r="AY6" s="417">
        <v>1</v>
      </c>
      <c r="AZ6" s="417">
        <v>1</v>
      </c>
      <c r="BA6" s="418" t="e">
        <f>IF(AL6="","",AL6)</f>
        <v>#N/A</v>
      </c>
      <c r="BC6" s="936" t="s">
        <v>727</v>
      </c>
      <c r="BD6" s="936" t="s">
        <v>1251</v>
      </c>
      <c r="BE6" s="417">
        <v>1</v>
      </c>
      <c r="BF6" s="417">
        <v>1</v>
      </c>
      <c r="BG6" s="417">
        <v>1</v>
      </c>
      <c r="BH6" s="417">
        <v>1</v>
      </c>
      <c r="BI6" s="419" t="e">
        <f t="array" ref="BI6">HLOOKUP($G$7,'GRR Data'!$DD$3:$WI$103,12,FALSE)</f>
        <v>#N/A</v>
      </c>
    </row>
    <row r="7" spans="1:61" ht="13.35" customHeight="1">
      <c r="B7" s="275" t="s">
        <v>1428</v>
      </c>
      <c r="C7" s="914"/>
      <c r="D7" s="915"/>
      <c r="E7" s="406"/>
      <c r="F7" s="275" t="s">
        <v>1429</v>
      </c>
      <c r="G7" s="914"/>
      <c r="H7" s="915"/>
      <c r="I7" s="406"/>
      <c r="J7" s="275" t="s">
        <v>1430</v>
      </c>
      <c r="K7" s="914"/>
      <c r="L7" s="915"/>
      <c r="M7" s="420"/>
      <c r="N7" s="930" t="s">
        <v>1431</v>
      </c>
      <c r="O7" s="931"/>
      <c r="P7" s="932"/>
      <c r="AE7" s="401" t="s">
        <v>1432</v>
      </c>
      <c r="AK7" s="421" t="s">
        <v>728</v>
      </c>
      <c r="AL7" s="422" t="e">
        <v>#N/A</v>
      </c>
      <c r="AM7" s="418" t="e">
        <v>#N/A</v>
      </c>
      <c r="AN7" s="423" t="e">
        <v>#N/A</v>
      </c>
      <c r="AO7" s="424" t="e">
        <v>#N/A</v>
      </c>
      <c r="AP7" s="418" t="e">
        <v>#N/A</v>
      </c>
      <c r="AQ7" s="423" t="e">
        <v>#N/A</v>
      </c>
      <c r="AR7" s="422" t="e">
        <v>#N/A</v>
      </c>
      <c r="AS7" s="418" t="e">
        <v>#N/A</v>
      </c>
      <c r="AT7" s="423" t="e">
        <v>#N/A</v>
      </c>
      <c r="AV7" s="935"/>
      <c r="AW7" s="935"/>
      <c r="AX7" s="425">
        <v>2</v>
      </c>
      <c r="AY7" s="425">
        <v>2</v>
      </c>
      <c r="AZ7" s="425">
        <v>1</v>
      </c>
      <c r="BA7" s="418" t="e">
        <f>IF(AL7="","",AL7)</f>
        <v>#N/A</v>
      </c>
      <c r="BC7" s="937"/>
      <c r="BD7" s="937"/>
      <c r="BE7" s="417">
        <v>1</v>
      </c>
      <c r="BF7" s="417">
        <v>1</v>
      </c>
      <c r="BG7" s="417">
        <v>11</v>
      </c>
      <c r="BH7" s="417">
        <v>2</v>
      </c>
      <c r="BI7" s="419" t="e">
        <f t="array" ref="BI7">HLOOKUP($G$7,'GRR Data'!$DD$3:$WI$103,13,FALSE)</f>
        <v>#N/A</v>
      </c>
    </row>
    <row r="8" spans="1:61" ht="13.5" customHeight="1" thickBot="1">
      <c r="A8" s="404"/>
      <c r="B8" s="406"/>
      <c r="C8" s="406"/>
      <c r="D8" s="406"/>
      <c r="E8" s="406"/>
      <c r="F8" s="275" t="s">
        <v>1433</v>
      </c>
      <c r="G8" s="426" t="e">
        <f t="array" ref="G8">HLOOKUP($G$7,'GRR Data'!$DD$3:$WI$103,8,FALSE)</f>
        <v>#N/A</v>
      </c>
      <c r="H8" s="427"/>
      <c r="I8" s="406"/>
      <c r="J8" s="275" t="s">
        <v>1434</v>
      </c>
      <c r="K8" s="428" t="e">
        <f t="array" ref="K8">HLOOKUP($G$7,'GRR Data'!$DD$3:$WI$103,9,FALSE)</f>
        <v>#N/A</v>
      </c>
      <c r="L8" s="429"/>
      <c r="M8" s="420"/>
      <c r="N8" s="911" t="s">
        <v>1435</v>
      </c>
      <c r="O8" s="912"/>
      <c r="P8" s="913"/>
      <c r="AK8" s="421" t="s">
        <v>729</v>
      </c>
      <c r="AL8" s="422" t="e">
        <v>#N/A</v>
      </c>
      <c r="AM8" s="418" t="e">
        <v>#N/A</v>
      </c>
      <c r="AN8" s="423" t="e">
        <v>#N/A</v>
      </c>
      <c r="AO8" s="424" t="e">
        <v>#N/A</v>
      </c>
      <c r="AP8" s="418" t="e">
        <v>#N/A</v>
      </c>
      <c r="AQ8" s="423" t="e">
        <v>#N/A</v>
      </c>
      <c r="AR8" s="422" t="e">
        <v>#N/A</v>
      </c>
      <c r="AS8" s="418" t="e">
        <v>#N/A</v>
      </c>
      <c r="AT8" s="423" t="e">
        <v>#N/A</v>
      </c>
      <c r="AV8" s="935"/>
      <c r="AW8" s="935"/>
      <c r="AX8" s="425">
        <v>3</v>
      </c>
      <c r="AY8" s="425">
        <v>3</v>
      </c>
      <c r="AZ8" s="425">
        <v>1</v>
      </c>
      <c r="BA8" s="418" t="e">
        <f t="shared" ref="BA8:BA15" si="0">IF(AL8="","",AL8)</f>
        <v>#N/A</v>
      </c>
      <c r="BC8" s="937"/>
      <c r="BD8" s="938"/>
      <c r="BE8" s="417">
        <v>1</v>
      </c>
      <c r="BF8" s="417">
        <v>1</v>
      </c>
      <c r="BG8" s="417">
        <v>21</v>
      </c>
      <c r="BH8" s="417">
        <v>3</v>
      </c>
      <c r="BI8" s="419" t="e">
        <f t="array" ref="BI8">HLOOKUP($G$7,'GRR Data'!$DD$3:$WI$103,14,FALSE)</f>
        <v>#N/A</v>
      </c>
    </row>
    <row r="9" spans="1:61" ht="13.5" thickBot="1">
      <c r="A9" s="404"/>
      <c r="B9" s="430"/>
      <c r="C9" s="275" t="s">
        <v>1436</v>
      </c>
      <c r="D9" s="431">
        <f>COUNT(B29,B35,B41)</f>
        <v>0</v>
      </c>
      <c r="E9" s="404"/>
      <c r="F9" s="432"/>
      <c r="G9" s="432"/>
      <c r="H9" s="432"/>
      <c r="I9" s="430"/>
      <c r="J9" s="275" t="s">
        <v>725</v>
      </c>
      <c r="K9" s="426" t="e">
        <f t="array" ref="K9">HLOOKUP($G$7,'GRR Data'!$DD$3:$WI$103,10,FALSE)</f>
        <v>#N/A</v>
      </c>
      <c r="L9" s="427" t="e">
        <f>HLOOKUP($G$7,'GRR Data'!$DD$3:$WI$103,7,FALSE)</f>
        <v>#N/A</v>
      </c>
      <c r="M9" s="420"/>
      <c r="N9" s="411"/>
      <c r="AE9" s="401" t="s">
        <v>1437</v>
      </c>
      <c r="AK9" s="421" t="s">
        <v>730</v>
      </c>
      <c r="AL9" s="422" t="e">
        <v>#N/A</v>
      </c>
      <c r="AM9" s="418" t="e">
        <v>#N/A</v>
      </c>
      <c r="AN9" s="423" t="e">
        <v>#N/A</v>
      </c>
      <c r="AO9" s="424" t="e">
        <v>#N/A</v>
      </c>
      <c r="AP9" s="418" t="e">
        <v>#N/A</v>
      </c>
      <c r="AQ9" s="423" t="e">
        <v>#N/A</v>
      </c>
      <c r="AR9" s="422" t="e">
        <v>#N/A</v>
      </c>
      <c r="AS9" s="418" t="e">
        <v>#N/A</v>
      </c>
      <c r="AT9" s="423" t="e">
        <v>#N/A</v>
      </c>
      <c r="AV9" s="935"/>
      <c r="AW9" s="935"/>
      <c r="AX9" s="417">
        <v>4</v>
      </c>
      <c r="AY9" s="417">
        <v>4</v>
      </c>
      <c r="AZ9" s="417">
        <v>1</v>
      </c>
      <c r="BA9" s="418" t="e">
        <f t="shared" si="0"/>
        <v>#N/A</v>
      </c>
      <c r="BC9" s="937"/>
      <c r="BD9" s="936" t="s">
        <v>1252</v>
      </c>
      <c r="BE9" s="417">
        <v>1</v>
      </c>
      <c r="BF9" s="417">
        <v>2</v>
      </c>
      <c r="BG9" s="417">
        <v>31</v>
      </c>
      <c r="BH9" s="417">
        <v>4</v>
      </c>
      <c r="BI9" s="419" t="e">
        <f t="array" ref="BI9">HLOOKUP($G$7,'GRR Data'!$DD$3:$WI$103,15,FALSE)</f>
        <v>#N/A</v>
      </c>
    </row>
    <row r="10" spans="1:61" ht="13.35" customHeight="1">
      <c r="B10" s="404"/>
      <c r="C10" s="275" t="s">
        <v>1438</v>
      </c>
      <c r="D10" s="431">
        <f>COUNT(D45:M45)</f>
        <v>0</v>
      </c>
      <c r="E10" s="404"/>
      <c r="F10" s="432"/>
      <c r="G10" s="432"/>
      <c r="H10" s="432"/>
      <c r="I10" s="404"/>
      <c r="J10" s="275" t="s">
        <v>726</v>
      </c>
      <c r="K10" s="433" t="e">
        <f t="array" ref="K10">HLOOKUP($G$7,'GRR Data'!$DD$3:$WI$103,11,FALSE)</f>
        <v>#N/A</v>
      </c>
      <c r="L10" s="434"/>
      <c r="M10" s="404" t="s">
        <v>174</v>
      </c>
      <c r="N10" s="930" t="s">
        <v>1439</v>
      </c>
      <c r="O10" s="931"/>
      <c r="P10" s="932"/>
      <c r="AE10" s="401" t="s">
        <v>1440</v>
      </c>
      <c r="AK10" s="421" t="s">
        <v>731</v>
      </c>
      <c r="AL10" s="422" t="e">
        <v>#N/A</v>
      </c>
      <c r="AM10" s="418" t="e">
        <v>#N/A</v>
      </c>
      <c r="AN10" s="423" t="e">
        <v>#N/A</v>
      </c>
      <c r="AO10" s="424" t="e">
        <v>#N/A</v>
      </c>
      <c r="AP10" s="418" t="e">
        <v>#N/A</v>
      </c>
      <c r="AQ10" s="423" t="e">
        <v>#N/A</v>
      </c>
      <c r="AR10" s="422" t="e">
        <v>#N/A</v>
      </c>
      <c r="AS10" s="418" t="e">
        <v>#N/A</v>
      </c>
      <c r="AT10" s="423" t="e">
        <v>#N/A</v>
      </c>
      <c r="AV10" s="935"/>
      <c r="AW10" s="935"/>
      <c r="AX10" s="425">
        <v>5</v>
      </c>
      <c r="AY10" s="425">
        <v>5</v>
      </c>
      <c r="AZ10" s="425">
        <v>1</v>
      </c>
      <c r="BA10" s="418" t="e">
        <f t="shared" si="0"/>
        <v>#N/A</v>
      </c>
      <c r="BC10" s="937"/>
      <c r="BD10" s="937"/>
      <c r="BE10" s="417">
        <v>1</v>
      </c>
      <c r="BF10" s="417">
        <v>2</v>
      </c>
      <c r="BG10" s="417">
        <v>41</v>
      </c>
      <c r="BH10" s="417">
        <v>5</v>
      </c>
      <c r="BI10" s="419" t="e">
        <f t="array" ref="BI10">HLOOKUP($G$7,'GRR Data'!$DD$3:$WI$103,16,FALSE)</f>
        <v>#N/A</v>
      </c>
    </row>
    <row r="11" spans="1:61" ht="13.5" thickBot="1">
      <c r="B11" s="404"/>
      <c r="C11" s="275" t="s">
        <v>1441</v>
      </c>
      <c r="D11" s="431">
        <f>MAX(COUNT(D27:D29),COUNT(D33:D35),COUNT(D39:D41))</f>
        <v>0</v>
      </c>
      <c r="E11" s="404"/>
      <c r="F11" s="275" t="s">
        <v>1442</v>
      </c>
      <c r="G11" s="435" t="e">
        <f>G5-G6</f>
        <v>#N/A</v>
      </c>
      <c r="H11" s="407" t="e">
        <f>HLOOKUP($G$7,'GRR Data'!$DD$3:$WI$103,7,FALSE)</f>
        <v>#N/A</v>
      </c>
      <c r="J11" s="411"/>
      <c r="K11" s="411"/>
      <c r="L11" s="411"/>
      <c r="M11" s="411"/>
      <c r="N11" s="911" t="s">
        <v>1443</v>
      </c>
      <c r="O11" s="912"/>
      <c r="P11" s="913"/>
      <c r="AE11" s="401"/>
      <c r="AK11" s="421" t="s">
        <v>732</v>
      </c>
      <c r="AL11" s="422" t="e">
        <v>#N/A</v>
      </c>
      <c r="AM11" s="418" t="e">
        <v>#N/A</v>
      </c>
      <c r="AN11" s="423" t="e">
        <v>#N/A</v>
      </c>
      <c r="AO11" s="424" t="e">
        <v>#N/A</v>
      </c>
      <c r="AP11" s="418" t="e">
        <v>#N/A</v>
      </c>
      <c r="AQ11" s="423" t="e">
        <v>#N/A</v>
      </c>
      <c r="AR11" s="422" t="e">
        <v>#N/A</v>
      </c>
      <c r="AS11" s="418" t="e">
        <v>#N/A</v>
      </c>
      <c r="AT11" s="423" t="e">
        <v>#N/A</v>
      </c>
      <c r="AV11" s="935"/>
      <c r="AW11" s="935"/>
      <c r="AX11" s="425">
        <v>6</v>
      </c>
      <c r="AY11" s="425">
        <v>6</v>
      </c>
      <c r="AZ11" s="425">
        <v>1</v>
      </c>
      <c r="BA11" s="418" t="e">
        <f t="shared" si="0"/>
        <v>#N/A</v>
      </c>
      <c r="BC11" s="937"/>
      <c r="BD11" s="938"/>
      <c r="BE11" s="417">
        <v>1</v>
      </c>
      <c r="BF11" s="417">
        <v>2</v>
      </c>
      <c r="BG11" s="417">
        <v>51</v>
      </c>
      <c r="BH11" s="417">
        <v>6</v>
      </c>
      <c r="BI11" s="419" t="e">
        <f t="array" ref="BI11">HLOOKUP($G$7,'GRR Data'!$DD$3:$WI$103,17,FALSE)</f>
        <v>#N/A</v>
      </c>
    </row>
    <row r="12" spans="1:61" ht="13.5" thickBot="1">
      <c r="B12" s="430"/>
      <c r="C12"/>
      <c r="D12"/>
      <c r="E12"/>
      <c r="F12"/>
      <c r="G12" s="436" t="s">
        <v>1444</v>
      </c>
      <c r="H12"/>
      <c r="I12"/>
      <c r="J12"/>
      <c r="K12"/>
      <c r="L12"/>
      <c r="M12"/>
      <c r="Q12" s="437"/>
      <c r="AE12" s="401" t="s">
        <v>1445</v>
      </c>
      <c r="AK12" s="421" t="s">
        <v>733</v>
      </c>
      <c r="AL12" s="422" t="e">
        <v>#N/A</v>
      </c>
      <c r="AM12" s="418" t="e">
        <v>#N/A</v>
      </c>
      <c r="AN12" s="423" t="e">
        <v>#N/A</v>
      </c>
      <c r="AO12" s="424" t="e">
        <v>#N/A</v>
      </c>
      <c r="AP12" s="418" t="e">
        <v>#N/A</v>
      </c>
      <c r="AQ12" s="423" t="e">
        <v>#N/A</v>
      </c>
      <c r="AR12" s="422" t="e">
        <v>#N/A</v>
      </c>
      <c r="AS12" s="418" t="e">
        <v>#N/A</v>
      </c>
      <c r="AT12" s="423" t="e">
        <v>#N/A</v>
      </c>
      <c r="AV12" s="935"/>
      <c r="AW12" s="935"/>
      <c r="AX12" s="417">
        <v>7</v>
      </c>
      <c r="AY12" s="417">
        <v>7</v>
      </c>
      <c r="AZ12" s="417">
        <v>1</v>
      </c>
      <c r="BA12" s="418" t="e">
        <f t="shared" si="0"/>
        <v>#N/A</v>
      </c>
      <c r="BC12" s="937"/>
      <c r="BD12" s="936" t="s">
        <v>1253</v>
      </c>
      <c r="BE12" s="417">
        <v>1</v>
      </c>
      <c r="BF12" s="417">
        <v>3</v>
      </c>
      <c r="BG12" s="417">
        <v>61</v>
      </c>
      <c r="BH12" s="417">
        <v>7</v>
      </c>
      <c r="BI12" s="419" t="e">
        <f t="array" ref="BI12">HLOOKUP($G$7,'GRR Data'!$DD$3:$WI$103,18,FALSE)</f>
        <v>#N/A</v>
      </c>
    </row>
    <row r="13" spans="1:61" ht="13.5" thickBot="1">
      <c r="B13" s="943" t="s">
        <v>1446</v>
      </c>
      <c r="C13" s="943"/>
      <c r="D13" s="944" t="s">
        <v>1447</v>
      </c>
      <c r="E13" s="945"/>
      <c r="F13" s="945"/>
      <c r="G13" s="945"/>
      <c r="H13" s="945"/>
      <c r="I13" s="945"/>
      <c r="J13" s="945"/>
      <c r="K13" s="945"/>
      <c r="L13" s="945"/>
      <c r="M13" s="946"/>
      <c r="N13" s="402"/>
      <c r="AK13" s="421" t="s">
        <v>734</v>
      </c>
      <c r="AL13" s="422" t="e">
        <v>#N/A</v>
      </c>
      <c r="AM13" s="418" t="e">
        <v>#N/A</v>
      </c>
      <c r="AN13" s="423" t="e">
        <v>#N/A</v>
      </c>
      <c r="AO13" s="424" t="e">
        <v>#N/A</v>
      </c>
      <c r="AP13" s="418" t="e">
        <v>#N/A</v>
      </c>
      <c r="AQ13" s="423" t="e">
        <v>#N/A</v>
      </c>
      <c r="AR13" s="422" t="e">
        <v>#N/A</v>
      </c>
      <c r="AS13" s="418" t="e">
        <v>#N/A</v>
      </c>
      <c r="AT13" s="423" t="e">
        <v>#N/A</v>
      </c>
      <c r="AV13" s="935"/>
      <c r="AW13" s="935"/>
      <c r="AX13" s="425">
        <v>8</v>
      </c>
      <c r="AY13" s="425">
        <v>8</v>
      </c>
      <c r="AZ13" s="425">
        <v>1</v>
      </c>
      <c r="BA13" s="418" t="e">
        <f t="shared" si="0"/>
        <v>#N/A</v>
      </c>
      <c r="BC13" s="937"/>
      <c r="BD13" s="937"/>
      <c r="BE13" s="417">
        <v>1</v>
      </c>
      <c r="BF13" s="417">
        <v>3</v>
      </c>
      <c r="BG13" s="417">
        <v>71</v>
      </c>
      <c r="BH13" s="417">
        <v>8</v>
      </c>
      <c r="BI13" s="419" t="e">
        <f t="array" ref="BI13">HLOOKUP($G$7,'GRR Data'!$DD$3:$WI$103,19,FALSE)</f>
        <v>#N/A</v>
      </c>
    </row>
    <row r="14" spans="1:61" ht="13.5" thickBot="1">
      <c r="B14" s="438" t="s">
        <v>1421</v>
      </c>
      <c r="C14" s="439" t="s">
        <v>1448</v>
      </c>
      <c r="D14" s="440">
        <v>1</v>
      </c>
      <c r="E14" s="441">
        <v>2</v>
      </c>
      <c r="F14" s="442">
        <v>3</v>
      </c>
      <c r="G14" s="441">
        <v>4</v>
      </c>
      <c r="H14" s="441">
        <v>5</v>
      </c>
      <c r="I14" s="442">
        <v>6</v>
      </c>
      <c r="J14" s="441">
        <v>7</v>
      </c>
      <c r="K14" s="441">
        <v>8</v>
      </c>
      <c r="L14" s="442">
        <v>9</v>
      </c>
      <c r="M14" s="443">
        <v>10</v>
      </c>
      <c r="N14" s="947" t="s">
        <v>1449</v>
      </c>
      <c r="O14" s="947"/>
      <c r="P14" s="947"/>
      <c r="Q14" s="947"/>
      <c r="AE14" s="401"/>
      <c r="AK14" s="421" t="s">
        <v>735</v>
      </c>
      <c r="AL14" s="422" t="e">
        <v>#N/A</v>
      </c>
      <c r="AM14" s="418" t="e">
        <v>#N/A</v>
      </c>
      <c r="AN14" s="423" t="e">
        <v>#N/A</v>
      </c>
      <c r="AO14" s="424" t="e">
        <v>#N/A</v>
      </c>
      <c r="AP14" s="418" t="e">
        <v>#N/A</v>
      </c>
      <c r="AQ14" s="423" t="e">
        <v>#N/A</v>
      </c>
      <c r="AR14" s="422" t="e">
        <v>#N/A</v>
      </c>
      <c r="AS14" s="418" t="e">
        <v>#N/A</v>
      </c>
      <c r="AT14" s="423" t="e">
        <v>#N/A</v>
      </c>
      <c r="AV14" s="935"/>
      <c r="AW14" s="935"/>
      <c r="AX14" s="425">
        <v>9</v>
      </c>
      <c r="AY14" s="425">
        <v>9</v>
      </c>
      <c r="AZ14" s="425">
        <v>1</v>
      </c>
      <c r="BA14" s="418" t="e">
        <f t="shared" si="0"/>
        <v>#N/A</v>
      </c>
      <c r="BC14" s="938"/>
      <c r="BD14" s="938"/>
      <c r="BE14" s="417">
        <v>1</v>
      </c>
      <c r="BF14" s="417">
        <v>3</v>
      </c>
      <c r="BG14" s="417">
        <v>81</v>
      </c>
      <c r="BH14" s="417">
        <v>9</v>
      </c>
      <c r="BI14" s="419" t="e">
        <f t="array" ref="BI14">HLOOKUP($G$7,'GRR Data'!$DD$3:$WI$103,20,FALSE)</f>
        <v>#N/A</v>
      </c>
    </row>
    <row r="15" spans="1:61" ht="13.5" thickBot="1">
      <c r="B15" s="940" t="s">
        <v>10</v>
      </c>
      <c r="C15" s="445">
        <v>1</v>
      </c>
      <c r="D15" s="413" t="e">
        <f>BI6</f>
        <v>#N/A</v>
      </c>
      <c r="E15" s="414" t="e">
        <f>BI15</f>
        <v>#N/A</v>
      </c>
      <c r="F15" s="414" t="e">
        <f>BI24</f>
        <v>#N/A</v>
      </c>
      <c r="G15" s="414" t="e">
        <f>BI33</f>
        <v>#N/A</v>
      </c>
      <c r="H15" s="414" t="e">
        <f>BI42</f>
        <v>#N/A</v>
      </c>
      <c r="I15" s="414" t="e">
        <f>BI51</f>
        <v>#N/A</v>
      </c>
      <c r="J15" s="414" t="e">
        <f>BI60</f>
        <v>#N/A</v>
      </c>
      <c r="K15" s="414" t="e">
        <f>BI69</f>
        <v>#N/A</v>
      </c>
      <c r="L15" s="414" t="e">
        <f>BI78</f>
        <v>#N/A</v>
      </c>
      <c r="M15" s="415" t="e">
        <f>BI87</f>
        <v>#N/A</v>
      </c>
      <c r="N15" s="446" t="s">
        <v>1450</v>
      </c>
      <c r="AE15" s="401" t="s">
        <v>1451</v>
      </c>
      <c r="AK15" s="447" t="s">
        <v>736</v>
      </c>
      <c r="AL15" s="448" t="e">
        <v>#N/A</v>
      </c>
      <c r="AM15" s="449" t="e">
        <v>#N/A</v>
      </c>
      <c r="AN15" s="450" t="e">
        <v>#N/A</v>
      </c>
      <c r="AO15" s="451" t="e">
        <v>#N/A</v>
      </c>
      <c r="AP15" s="449" t="e">
        <v>#N/A</v>
      </c>
      <c r="AQ15" s="450" t="e">
        <v>#N/A</v>
      </c>
      <c r="AR15" s="448" t="e">
        <v>#N/A</v>
      </c>
      <c r="AS15" s="449" t="e">
        <v>#N/A</v>
      </c>
      <c r="AT15" s="450" t="e">
        <v>#N/A</v>
      </c>
      <c r="AV15" s="935"/>
      <c r="AW15" s="935"/>
      <c r="AX15" s="417">
        <v>10</v>
      </c>
      <c r="AY15" s="417">
        <v>10</v>
      </c>
      <c r="AZ15" s="417">
        <v>1</v>
      </c>
      <c r="BA15" s="418" t="e">
        <f t="shared" si="0"/>
        <v>#N/A</v>
      </c>
      <c r="BC15" s="936" t="s">
        <v>728</v>
      </c>
      <c r="BD15" s="936" t="s">
        <v>1251</v>
      </c>
      <c r="BE15" s="417">
        <v>2</v>
      </c>
      <c r="BF15" s="417">
        <v>1</v>
      </c>
      <c r="BG15" s="417">
        <v>2</v>
      </c>
      <c r="BH15" s="417">
        <v>10</v>
      </c>
      <c r="BI15" s="419" t="e">
        <f t="array" ref="BI15">HLOOKUP($G$7,'GRR Data'!$DD$3:$WI$103,21,FALSE)</f>
        <v>#N/A</v>
      </c>
    </row>
    <row r="16" spans="1:61" ht="12.75" customHeight="1">
      <c r="B16" s="941"/>
      <c r="C16" s="452">
        <v>2</v>
      </c>
      <c r="D16" s="422" t="e">
        <f>BI7</f>
        <v>#N/A</v>
      </c>
      <c r="E16" s="418" t="e">
        <f>BI16</f>
        <v>#N/A</v>
      </c>
      <c r="F16" s="418" t="e">
        <f>BI25</f>
        <v>#N/A</v>
      </c>
      <c r="G16" s="418" t="e">
        <f>BI34</f>
        <v>#N/A</v>
      </c>
      <c r="H16" s="418" t="e">
        <f>BI43</f>
        <v>#N/A</v>
      </c>
      <c r="I16" s="418" t="e">
        <f>BI52</f>
        <v>#N/A</v>
      </c>
      <c r="J16" s="418" t="e">
        <f>BI61</f>
        <v>#N/A</v>
      </c>
      <c r="K16" s="418" t="e">
        <f>BI70</f>
        <v>#N/A</v>
      </c>
      <c r="L16" s="418" t="e">
        <f>BI79</f>
        <v>#N/A</v>
      </c>
      <c r="M16" s="423" t="e">
        <f>BI88</f>
        <v>#N/A</v>
      </c>
      <c r="N16" s="446" t="s">
        <v>1452</v>
      </c>
      <c r="AE16" s="401" t="s">
        <v>1453</v>
      </c>
      <c r="AV16" s="935"/>
      <c r="AW16" s="935" t="s">
        <v>1245</v>
      </c>
      <c r="AX16" s="417">
        <v>11</v>
      </c>
      <c r="AY16" s="417">
        <v>1</v>
      </c>
      <c r="AZ16" s="417">
        <v>1</v>
      </c>
      <c r="BA16" s="418" t="e">
        <f>IF(AM6="","",AM6)</f>
        <v>#N/A</v>
      </c>
      <c r="BC16" s="937"/>
      <c r="BD16" s="937"/>
      <c r="BE16" s="417">
        <v>2</v>
      </c>
      <c r="BF16" s="417">
        <v>1</v>
      </c>
      <c r="BG16" s="417">
        <v>12</v>
      </c>
      <c r="BH16" s="417">
        <v>11</v>
      </c>
      <c r="BI16" s="419" t="e">
        <f t="array" ref="BI16">HLOOKUP($G$7,'GRR Data'!$DD$3:$WI$103,22,FALSE)</f>
        <v>#N/A</v>
      </c>
    </row>
    <row r="17" spans="1:114" ht="13.5" thickBot="1">
      <c r="B17" s="942"/>
      <c r="C17" s="453">
        <v>3</v>
      </c>
      <c r="D17" s="454" t="e">
        <f>BI8</f>
        <v>#N/A</v>
      </c>
      <c r="E17" s="455" t="e">
        <f>BI17</f>
        <v>#N/A</v>
      </c>
      <c r="F17" s="455" t="e">
        <f>BI26</f>
        <v>#N/A</v>
      </c>
      <c r="G17" s="455" t="e">
        <f>BI35</f>
        <v>#N/A</v>
      </c>
      <c r="H17" s="455" t="e">
        <f>BI44</f>
        <v>#N/A</v>
      </c>
      <c r="I17" s="455" t="e">
        <f>BI53</f>
        <v>#N/A</v>
      </c>
      <c r="J17" s="455" t="e">
        <f>BI62</f>
        <v>#N/A</v>
      </c>
      <c r="K17" s="455" t="e">
        <f>BI71</f>
        <v>#N/A</v>
      </c>
      <c r="L17" s="455" t="e">
        <f>BI80</f>
        <v>#N/A</v>
      </c>
      <c r="M17" s="456" t="e">
        <f>BI89</f>
        <v>#N/A</v>
      </c>
      <c r="N17" s="457" t="s">
        <v>1454</v>
      </c>
      <c r="AE17" s="401"/>
      <c r="AK17" s="884" t="s">
        <v>424</v>
      </c>
      <c r="AL17" s="884"/>
      <c r="AV17" s="935"/>
      <c r="AW17" s="935"/>
      <c r="AX17" s="425">
        <v>12</v>
      </c>
      <c r="AY17" s="425">
        <v>2</v>
      </c>
      <c r="AZ17" s="425">
        <v>1</v>
      </c>
      <c r="BA17" s="418" t="e">
        <f t="shared" ref="BA17:BA25" si="1">IF(AM7="","",AM7)</f>
        <v>#N/A</v>
      </c>
      <c r="BC17" s="937"/>
      <c r="BD17" s="938"/>
      <c r="BE17" s="417">
        <v>2</v>
      </c>
      <c r="BF17" s="417">
        <v>1</v>
      </c>
      <c r="BG17" s="417">
        <v>22</v>
      </c>
      <c r="BH17" s="417">
        <v>12</v>
      </c>
      <c r="BI17" s="419" t="e">
        <f t="array" ref="BI17">HLOOKUP($G$7,'GRR Data'!$DD$3:$WI$103,23,FALSE)</f>
        <v>#N/A</v>
      </c>
    </row>
    <row r="18" spans="1:114" ht="12.6" customHeight="1">
      <c r="B18" s="940" t="s">
        <v>13</v>
      </c>
      <c r="C18" s="445">
        <v>1</v>
      </c>
      <c r="D18" s="413" t="e">
        <f t="shared" ref="D18:D23" si="2">BI9</f>
        <v>#N/A</v>
      </c>
      <c r="E18" s="414" t="e">
        <f t="shared" ref="E18:E23" si="3">BI18</f>
        <v>#N/A</v>
      </c>
      <c r="F18" s="414" t="e">
        <f t="shared" ref="F18:F23" si="4">BI27</f>
        <v>#N/A</v>
      </c>
      <c r="G18" s="414" t="e">
        <f t="shared" ref="G18:G23" si="5">BI36</f>
        <v>#N/A</v>
      </c>
      <c r="H18" s="414" t="e">
        <f t="shared" ref="H18:H23" si="6">BI45</f>
        <v>#N/A</v>
      </c>
      <c r="I18" s="414" t="e">
        <f t="shared" ref="I18:I23" si="7">BI54</f>
        <v>#N/A</v>
      </c>
      <c r="J18" s="414" t="e">
        <f t="shared" ref="J18:J23" si="8">BI63</f>
        <v>#N/A</v>
      </c>
      <c r="K18" s="414" t="e">
        <f t="shared" ref="K18:K23" si="9">BI72</f>
        <v>#N/A</v>
      </c>
      <c r="L18" s="414" t="e">
        <f t="shared" ref="L18:L23" si="10">BI81</f>
        <v>#N/A</v>
      </c>
      <c r="M18" s="415" t="e">
        <f t="shared" ref="M18:M23" si="11">BI90</f>
        <v>#N/A</v>
      </c>
      <c r="N18" s="457" t="s">
        <v>1455</v>
      </c>
      <c r="AE18" s="401"/>
      <c r="AK18" s="892"/>
      <c r="AL18" s="892"/>
      <c r="AV18" s="935"/>
      <c r="AW18" s="935"/>
      <c r="AX18" s="425">
        <v>13</v>
      </c>
      <c r="AY18" s="425">
        <v>3</v>
      </c>
      <c r="AZ18" s="425">
        <v>1</v>
      </c>
      <c r="BA18" s="418" t="e">
        <f t="shared" si="1"/>
        <v>#N/A</v>
      </c>
      <c r="BC18" s="937"/>
      <c r="BD18" s="936" t="s">
        <v>1252</v>
      </c>
      <c r="BE18" s="417">
        <v>2</v>
      </c>
      <c r="BF18" s="417">
        <v>2</v>
      </c>
      <c r="BG18" s="417">
        <v>32</v>
      </c>
      <c r="BH18" s="417">
        <v>13</v>
      </c>
      <c r="BI18" s="419" t="e">
        <f t="array" ref="BI18">HLOOKUP($G$7,'GRR Data'!$DD$3:$WI$103,24,FALSE)</f>
        <v>#N/A</v>
      </c>
    </row>
    <row r="19" spans="1:114" s="430" customFormat="1">
      <c r="B19" s="941"/>
      <c r="C19" s="452">
        <v>2</v>
      </c>
      <c r="D19" s="422" t="e">
        <f t="shared" si="2"/>
        <v>#N/A</v>
      </c>
      <c r="E19" s="418" t="e">
        <f t="shared" si="3"/>
        <v>#N/A</v>
      </c>
      <c r="F19" s="418" t="e">
        <f t="shared" si="4"/>
        <v>#N/A</v>
      </c>
      <c r="G19" s="418" t="e">
        <f t="shared" si="5"/>
        <v>#N/A</v>
      </c>
      <c r="H19" s="418" t="e">
        <f t="shared" si="6"/>
        <v>#N/A</v>
      </c>
      <c r="I19" s="418" t="e">
        <f t="shared" si="7"/>
        <v>#N/A</v>
      </c>
      <c r="J19" s="418" t="e">
        <f t="shared" si="8"/>
        <v>#N/A</v>
      </c>
      <c r="K19" s="418" t="e">
        <f t="shared" si="9"/>
        <v>#N/A</v>
      </c>
      <c r="L19" s="418" t="e">
        <f t="shared" si="10"/>
        <v>#N/A</v>
      </c>
      <c r="M19" s="423" t="e">
        <f t="shared" si="11"/>
        <v>#N/A</v>
      </c>
      <c r="N19" s="457" t="s">
        <v>1456</v>
      </c>
      <c r="O19" s="402"/>
      <c r="P19" s="402"/>
      <c r="Q19" s="402"/>
      <c r="R19" s="402"/>
      <c r="S19" s="402"/>
      <c r="T19" s="402"/>
      <c r="U19" s="402"/>
      <c r="V19" s="402"/>
      <c r="W19" s="402"/>
      <c r="X19" s="402"/>
      <c r="Y19" s="402"/>
      <c r="Z19" s="402"/>
      <c r="AA19" s="402"/>
      <c r="AB19" s="402"/>
      <c r="AC19" s="402"/>
      <c r="AD19" s="402"/>
      <c r="AE19" s="401"/>
      <c r="AF19" s="402"/>
      <c r="AG19" s="402"/>
      <c r="AH19" s="402"/>
      <c r="AI19" s="402"/>
      <c r="AJ19" s="402"/>
      <c r="AK19" s="892" t="s">
        <v>1457</v>
      </c>
      <c r="AL19" s="892"/>
      <c r="AM19" s="402"/>
      <c r="AN19" s="402"/>
      <c r="AO19" s="402"/>
      <c r="AP19" s="402"/>
      <c r="AQ19" s="402"/>
      <c r="AR19" s="402"/>
      <c r="AS19" s="402"/>
      <c r="AT19" s="402"/>
      <c r="AU19" s="402"/>
      <c r="AV19" s="935"/>
      <c r="AW19" s="935"/>
      <c r="AX19" s="417">
        <v>14</v>
      </c>
      <c r="AY19" s="417">
        <v>4</v>
      </c>
      <c r="AZ19" s="417">
        <v>1</v>
      </c>
      <c r="BA19" s="418" t="e">
        <f t="shared" si="1"/>
        <v>#N/A</v>
      </c>
      <c r="BB19" s="402"/>
      <c r="BC19" s="937"/>
      <c r="BD19" s="937"/>
      <c r="BE19" s="417">
        <v>2</v>
      </c>
      <c r="BF19" s="417">
        <v>2</v>
      </c>
      <c r="BG19" s="417">
        <v>42</v>
      </c>
      <c r="BH19" s="417">
        <v>14</v>
      </c>
      <c r="BI19" s="419" t="e">
        <f t="array" ref="BI19">HLOOKUP($G$7,'GRR Data'!$DD$3:$WI$103,25,FALSE)</f>
        <v>#N/A</v>
      </c>
      <c r="BJ19" s="402"/>
      <c r="BK19" s="402"/>
      <c r="BL19" s="402"/>
      <c r="BM19" s="402"/>
      <c r="BN19" s="402"/>
      <c r="BO19" s="402"/>
      <c r="BP19" s="402"/>
      <c r="BQ19" s="402"/>
      <c r="BR19" s="402"/>
      <c r="BS19" s="402"/>
      <c r="BT19" s="402"/>
      <c r="BU19" s="402"/>
      <c r="BV19" s="402"/>
      <c r="BW19" s="402"/>
      <c r="BX19" s="402"/>
      <c r="BY19" s="402"/>
      <c r="BZ19" s="402"/>
      <c r="CA19" s="402"/>
      <c r="CB19" s="402"/>
      <c r="CC19" s="402"/>
      <c r="CD19" s="402"/>
      <c r="CE19" s="402"/>
      <c r="CF19" s="402"/>
      <c r="CG19" s="402"/>
      <c r="CH19" s="402"/>
      <c r="CI19" s="402"/>
      <c r="CJ19" s="402"/>
      <c r="CK19" s="402"/>
      <c r="CL19" s="402"/>
      <c r="CM19" s="402"/>
      <c r="CN19" s="402"/>
      <c r="CO19" s="402"/>
      <c r="CP19" s="402"/>
      <c r="CQ19" s="402"/>
      <c r="CR19" s="402"/>
      <c r="CS19" s="402"/>
      <c r="CT19" s="402"/>
      <c r="CU19" s="402"/>
      <c r="CV19" s="402"/>
      <c r="CW19" s="402"/>
      <c r="CX19" s="402"/>
      <c r="CY19" s="402"/>
      <c r="CZ19" s="402"/>
      <c r="DA19" s="402"/>
      <c r="DB19" s="402"/>
      <c r="DC19" s="402"/>
      <c r="DD19" s="402"/>
      <c r="DE19" s="402"/>
      <c r="DF19" s="402"/>
      <c r="DG19" s="402"/>
      <c r="DH19" s="402"/>
      <c r="DI19" s="402"/>
    </row>
    <row r="20" spans="1:114" s="430" customFormat="1" ht="13.5" thickBot="1">
      <c r="A20" s="402"/>
      <c r="B20" s="942"/>
      <c r="C20" s="453">
        <v>3</v>
      </c>
      <c r="D20" s="448" t="e">
        <f t="shared" si="2"/>
        <v>#N/A</v>
      </c>
      <c r="E20" s="449" t="e">
        <f t="shared" si="3"/>
        <v>#N/A</v>
      </c>
      <c r="F20" s="449" t="e">
        <f t="shared" si="4"/>
        <v>#N/A</v>
      </c>
      <c r="G20" s="449" t="e">
        <f t="shared" si="5"/>
        <v>#N/A</v>
      </c>
      <c r="H20" s="449" t="e">
        <f t="shared" si="6"/>
        <v>#N/A</v>
      </c>
      <c r="I20" s="449" t="e">
        <f t="shared" si="7"/>
        <v>#N/A</v>
      </c>
      <c r="J20" s="449" t="e">
        <f t="shared" si="8"/>
        <v>#N/A</v>
      </c>
      <c r="K20" s="449" t="e">
        <f t="shared" si="9"/>
        <v>#N/A</v>
      </c>
      <c r="L20" s="449" t="e">
        <f t="shared" si="10"/>
        <v>#N/A</v>
      </c>
      <c r="M20" s="450" t="e">
        <f t="shared" si="11"/>
        <v>#N/A</v>
      </c>
      <c r="N20" s="457" t="s">
        <v>1458</v>
      </c>
      <c r="O20" s="402"/>
      <c r="P20" s="402"/>
      <c r="Q20" s="402"/>
      <c r="R20" s="402"/>
      <c r="S20" s="402"/>
      <c r="T20" s="402"/>
      <c r="U20" s="402"/>
      <c r="V20" s="402"/>
      <c r="W20" s="402"/>
      <c r="X20" s="402"/>
      <c r="Y20" s="402"/>
      <c r="Z20" s="402"/>
      <c r="AA20" s="402"/>
      <c r="AB20" s="402"/>
      <c r="AC20" s="402"/>
      <c r="AD20" s="402"/>
      <c r="AE20" s="401"/>
      <c r="AF20" s="402"/>
      <c r="AG20" s="402"/>
      <c r="AH20" s="402"/>
      <c r="AI20" s="402"/>
      <c r="AJ20" s="402"/>
      <c r="AK20" s="892" t="s">
        <v>428</v>
      </c>
      <c r="AL20" s="892"/>
      <c r="AM20" s="402"/>
      <c r="AN20" s="402"/>
      <c r="AO20" s="402"/>
      <c r="AP20" s="402"/>
      <c r="AQ20" s="402"/>
      <c r="AR20" s="402"/>
      <c r="AS20" s="402"/>
      <c r="AT20" s="402"/>
      <c r="AU20" s="402"/>
      <c r="AV20" s="935"/>
      <c r="AW20" s="935"/>
      <c r="AX20" s="425">
        <v>15</v>
      </c>
      <c r="AY20" s="425">
        <v>5</v>
      </c>
      <c r="AZ20" s="425">
        <v>1</v>
      </c>
      <c r="BA20" s="418" t="e">
        <f t="shared" si="1"/>
        <v>#N/A</v>
      </c>
      <c r="BB20" s="402"/>
      <c r="BC20" s="937"/>
      <c r="BD20" s="938"/>
      <c r="BE20" s="417">
        <v>2</v>
      </c>
      <c r="BF20" s="417">
        <v>2</v>
      </c>
      <c r="BG20" s="417">
        <v>52</v>
      </c>
      <c r="BH20" s="417">
        <v>15</v>
      </c>
      <c r="BI20" s="419" t="e">
        <f t="array" ref="BI20">HLOOKUP($G$7,'GRR Data'!$DD$3:$WI$103,26,FALSE)</f>
        <v>#N/A</v>
      </c>
      <c r="BJ20" s="402"/>
      <c r="BK20" s="402"/>
      <c r="BL20" s="402"/>
      <c r="BM20" s="402"/>
      <c r="BN20" s="402"/>
      <c r="BO20" s="402"/>
      <c r="BP20" s="402"/>
      <c r="BQ20" s="402"/>
      <c r="BR20" s="402"/>
      <c r="BS20" s="402"/>
      <c r="BT20" s="402"/>
      <c r="BU20" s="402"/>
      <c r="BV20" s="402"/>
      <c r="BW20" s="402"/>
      <c r="BX20" s="402"/>
      <c r="BY20" s="402"/>
      <c r="BZ20" s="402"/>
      <c r="CA20" s="402"/>
      <c r="CB20" s="402"/>
      <c r="CC20" s="402"/>
      <c r="CD20" s="402"/>
      <c r="CE20" s="402"/>
      <c r="CF20" s="402"/>
      <c r="CG20" s="402"/>
      <c r="CH20" s="402"/>
      <c r="CI20" s="402"/>
      <c r="CJ20" s="402"/>
      <c r="CK20" s="402"/>
      <c r="CL20" s="402"/>
      <c r="CM20" s="402"/>
      <c r="CN20" s="402"/>
      <c r="CO20" s="402"/>
      <c r="CP20" s="402"/>
      <c r="CQ20" s="402"/>
      <c r="CR20" s="402"/>
      <c r="CS20" s="402"/>
      <c r="CT20" s="402"/>
      <c r="CU20" s="402"/>
      <c r="CV20" s="402"/>
      <c r="CW20" s="402"/>
      <c r="CX20" s="402"/>
      <c r="CY20" s="402"/>
      <c r="CZ20" s="402"/>
      <c r="DA20" s="402"/>
      <c r="DB20" s="402"/>
      <c r="DC20" s="402"/>
      <c r="DD20" s="402"/>
      <c r="DE20" s="402"/>
      <c r="DF20" s="402"/>
      <c r="DG20" s="402"/>
      <c r="DH20" s="402"/>
      <c r="DI20" s="402"/>
      <c r="DJ20" s="402"/>
    </row>
    <row r="21" spans="1:114">
      <c r="B21" s="940" t="s">
        <v>16</v>
      </c>
      <c r="C21" s="445">
        <v>1</v>
      </c>
      <c r="D21" s="458" t="e">
        <f t="shared" si="2"/>
        <v>#N/A</v>
      </c>
      <c r="E21" s="459" t="e">
        <f t="shared" si="3"/>
        <v>#N/A</v>
      </c>
      <c r="F21" s="459" t="e">
        <f t="shared" si="4"/>
        <v>#N/A</v>
      </c>
      <c r="G21" s="459" t="e">
        <f t="shared" si="5"/>
        <v>#N/A</v>
      </c>
      <c r="H21" s="459" t="e">
        <f t="shared" si="6"/>
        <v>#N/A</v>
      </c>
      <c r="I21" s="459" t="e">
        <f t="shared" si="7"/>
        <v>#N/A</v>
      </c>
      <c r="J21" s="459" t="e">
        <f t="shared" si="8"/>
        <v>#N/A</v>
      </c>
      <c r="K21" s="459" t="e">
        <f t="shared" si="9"/>
        <v>#N/A</v>
      </c>
      <c r="L21" s="459" t="e">
        <f t="shared" si="10"/>
        <v>#N/A</v>
      </c>
      <c r="M21" s="460" t="e">
        <f t="shared" si="11"/>
        <v>#N/A</v>
      </c>
      <c r="N21" s="444"/>
      <c r="AE21" s="401"/>
      <c r="AK21" s="892" t="s">
        <v>429</v>
      </c>
      <c r="AL21" s="892"/>
      <c r="AV21" s="935"/>
      <c r="AW21" s="935"/>
      <c r="AX21" s="425">
        <v>16</v>
      </c>
      <c r="AY21" s="425">
        <v>6</v>
      </c>
      <c r="AZ21" s="425">
        <v>1</v>
      </c>
      <c r="BA21" s="418" t="e">
        <f t="shared" si="1"/>
        <v>#N/A</v>
      </c>
      <c r="BC21" s="937"/>
      <c r="BD21" s="936" t="s">
        <v>1253</v>
      </c>
      <c r="BE21" s="417">
        <v>2</v>
      </c>
      <c r="BF21" s="417">
        <v>3</v>
      </c>
      <c r="BG21" s="417">
        <v>62</v>
      </c>
      <c r="BH21" s="417">
        <v>16</v>
      </c>
      <c r="BI21" s="419" t="e">
        <f t="array" ref="BI21">HLOOKUP($G$7,'GRR Data'!$DD$3:$WI$103,27,FALSE)</f>
        <v>#N/A</v>
      </c>
      <c r="DC21" s="430"/>
      <c r="DD21" s="430"/>
      <c r="DE21" s="430"/>
      <c r="DF21" s="430"/>
      <c r="DG21" s="430"/>
      <c r="DH21" s="430"/>
      <c r="DI21" s="430"/>
    </row>
    <row r="22" spans="1:114">
      <c r="B22" s="941"/>
      <c r="C22" s="452">
        <v>2</v>
      </c>
      <c r="D22" s="422" t="e">
        <f t="shared" si="2"/>
        <v>#N/A</v>
      </c>
      <c r="E22" s="418" t="e">
        <f t="shared" si="3"/>
        <v>#N/A</v>
      </c>
      <c r="F22" s="418" t="e">
        <f t="shared" si="4"/>
        <v>#N/A</v>
      </c>
      <c r="G22" s="418" t="e">
        <f t="shared" si="5"/>
        <v>#N/A</v>
      </c>
      <c r="H22" s="418" t="e">
        <f t="shared" si="6"/>
        <v>#N/A</v>
      </c>
      <c r="I22" s="418" t="e">
        <f t="shared" si="7"/>
        <v>#N/A</v>
      </c>
      <c r="J22" s="418" t="e">
        <f t="shared" si="8"/>
        <v>#N/A</v>
      </c>
      <c r="K22" s="418" t="e">
        <f t="shared" si="9"/>
        <v>#N/A</v>
      </c>
      <c r="L22" s="418" t="e">
        <f t="shared" si="10"/>
        <v>#N/A</v>
      </c>
      <c r="M22" s="423" t="e">
        <f t="shared" si="11"/>
        <v>#N/A</v>
      </c>
      <c r="N22" s="444"/>
      <c r="AE22" s="401"/>
      <c r="AK22" s="892" t="s">
        <v>1459</v>
      </c>
      <c r="AL22" s="892"/>
      <c r="AV22" s="935"/>
      <c r="AW22" s="935"/>
      <c r="AX22" s="417">
        <v>17</v>
      </c>
      <c r="AY22" s="417">
        <v>7</v>
      </c>
      <c r="AZ22" s="417">
        <v>1</v>
      </c>
      <c r="BA22" s="418" t="e">
        <f t="shared" si="1"/>
        <v>#N/A</v>
      </c>
      <c r="BC22" s="937"/>
      <c r="BD22" s="937"/>
      <c r="BE22" s="417">
        <v>2</v>
      </c>
      <c r="BF22" s="417">
        <v>3</v>
      </c>
      <c r="BG22" s="417">
        <v>72</v>
      </c>
      <c r="BH22" s="417">
        <v>17</v>
      </c>
      <c r="BI22" s="419" t="e">
        <f t="array" ref="BI22">HLOOKUP($G$7,'GRR Data'!$DD$3:$WI$103,28,FALSE)</f>
        <v>#N/A</v>
      </c>
      <c r="DC22" s="430"/>
      <c r="DD22" s="430"/>
      <c r="DE22" s="430"/>
      <c r="DF22" s="430"/>
      <c r="DG22" s="430"/>
      <c r="DH22" s="430"/>
      <c r="DI22" s="430"/>
    </row>
    <row r="23" spans="1:114" ht="13.5" thickBot="1">
      <c r="B23" s="942"/>
      <c r="C23" s="453">
        <v>3</v>
      </c>
      <c r="D23" s="448" t="e">
        <f t="shared" si="2"/>
        <v>#N/A</v>
      </c>
      <c r="E23" s="449" t="e">
        <f t="shared" si="3"/>
        <v>#N/A</v>
      </c>
      <c r="F23" s="449" t="e">
        <f t="shared" si="4"/>
        <v>#N/A</v>
      </c>
      <c r="G23" s="449" t="e">
        <f t="shared" si="5"/>
        <v>#N/A</v>
      </c>
      <c r="H23" s="449" t="e">
        <f t="shared" si="6"/>
        <v>#N/A</v>
      </c>
      <c r="I23" s="449" t="e">
        <f t="shared" si="7"/>
        <v>#N/A</v>
      </c>
      <c r="J23" s="449" t="e">
        <f t="shared" si="8"/>
        <v>#N/A</v>
      </c>
      <c r="K23" s="449" t="e">
        <f t="shared" si="9"/>
        <v>#N/A</v>
      </c>
      <c r="L23" s="449" t="e">
        <f t="shared" si="10"/>
        <v>#N/A</v>
      </c>
      <c r="M23" s="450" t="e">
        <f t="shared" si="11"/>
        <v>#N/A</v>
      </c>
      <c r="N23" s="444"/>
      <c r="AE23" s="401"/>
      <c r="AK23" s="892" t="s">
        <v>436</v>
      </c>
      <c r="AL23" s="892"/>
      <c r="AV23" s="935"/>
      <c r="AW23" s="935"/>
      <c r="AX23" s="425">
        <v>18</v>
      </c>
      <c r="AY23" s="425">
        <v>8</v>
      </c>
      <c r="AZ23" s="425">
        <v>1</v>
      </c>
      <c r="BA23" s="418" t="e">
        <f t="shared" si="1"/>
        <v>#N/A</v>
      </c>
      <c r="BC23" s="938"/>
      <c r="BD23" s="938"/>
      <c r="BE23" s="417">
        <v>2</v>
      </c>
      <c r="BF23" s="417">
        <v>3</v>
      </c>
      <c r="BG23" s="417">
        <v>82</v>
      </c>
      <c r="BH23" s="417">
        <v>18</v>
      </c>
      <c r="BI23" s="419" t="e">
        <f t="array" ref="BI23">HLOOKUP($G$7,'GRR Data'!$DD$3:$WI$103,29,FALSE)</f>
        <v>#N/A</v>
      </c>
    </row>
    <row r="24" spans="1:114">
      <c r="D24" s="275"/>
      <c r="E24" s="461"/>
      <c r="G24" s="275"/>
      <c r="H24" s="462"/>
      <c r="K24" s="404"/>
      <c r="N24" s="402"/>
      <c r="AE24" s="401"/>
      <c r="AK24" s="892" t="s">
        <v>1460</v>
      </c>
      <c r="AL24" s="892"/>
      <c r="AV24" s="935"/>
      <c r="AW24" s="935"/>
      <c r="AX24" s="425">
        <v>19</v>
      </c>
      <c r="AY24" s="425">
        <v>9</v>
      </c>
      <c r="AZ24" s="425">
        <v>1</v>
      </c>
      <c r="BA24" s="418" t="e">
        <f t="shared" si="1"/>
        <v>#N/A</v>
      </c>
      <c r="BC24" s="936" t="s">
        <v>729</v>
      </c>
      <c r="BD24" s="936" t="s">
        <v>1251</v>
      </c>
      <c r="BE24" s="417">
        <v>3</v>
      </c>
      <c r="BF24" s="417">
        <v>1</v>
      </c>
      <c r="BG24" s="417">
        <v>3</v>
      </c>
      <c r="BH24" s="417">
        <v>19</v>
      </c>
      <c r="BI24" s="419" t="e">
        <f t="array" ref="BI24">HLOOKUP($G$7,'GRR Data'!$DD$3:$WI$103,30,FALSE)</f>
        <v>#N/A</v>
      </c>
    </row>
    <row r="25" spans="1:114" ht="16.350000000000001" customHeight="1">
      <c r="D25" s="463" t="s">
        <v>1461</v>
      </c>
      <c r="E25" s="464"/>
      <c r="F25" s="464"/>
      <c r="G25" s="464"/>
      <c r="H25" s="464"/>
      <c r="I25" s="464"/>
      <c r="J25" s="464"/>
      <c r="K25" s="464"/>
      <c r="L25" s="464"/>
      <c r="M25" s="465"/>
      <c r="N25" s="466"/>
      <c r="S25" s="467"/>
      <c r="T25" s="404"/>
      <c r="U25" s="467"/>
      <c r="V25" s="467"/>
      <c r="W25" s="467"/>
      <c r="X25" s="467"/>
      <c r="Y25" s="467"/>
      <c r="Z25" s="467"/>
      <c r="AA25" s="467"/>
      <c r="AB25" s="467"/>
      <c r="AC25" s="467"/>
      <c r="AD25" s="467"/>
      <c r="AE25" s="401"/>
      <c r="AH25" s="430"/>
      <c r="AI25" s="430"/>
      <c r="AJ25" s="430"/>
      <c r="AK25" s="892" t="s">
        <v>1462</v>
      </c>
      <c r="AL25" s="892"/>
      <c r="AM25" s="430"/>
      <c r="AN25" s="430"/>
      <c r="AO25" s="430"/>
      <c r="AP25" s="430"/>
      <c r="AQ25" s="430"/>
      <c r="AR25" s="430"/>
      <c r="AS25" s="430"/>
      <c r="AT25" s="430"/>
      <c r="AU25" s="430"/>
      <c r="AV25" s="935"/>
      <c r="AW25" s="935"/>
      <c r="AX25" s="417">
        <v>20</v>
      </c>
      <c r="AY25" s="417">
        <v>10</v>
      </c>
      <c r="AZ25" s="417">
        <v>1</v>
      </c>
      <c r="BA25" s="418" t="e">
        <f t="shared" si="1"/>
        <v>#N/A</v>
      </c>
      <c r="BB25" s="430"/>
      <c r="BC25" s="937"/>
      <c r="BD25" s="937"/>
      <c r="BE25" s="417">
        <v>3</v>
      </c>
      <c r="BF25" s="417">
        <v>1</v>
      </c>
      <c r="BG25" s="417">
        <v>13</v>
      </c>
      <c r="BH25" s="417">
        <v>20</v>
      </c>
      <c r="BI25" s="419" t="e">
        <f t="array" ref="BI25">HLOOKUP($G$7,'GRR Data'!$DD$3:$WI$103,31,FALSE)</f>
        <v>#N/A</v>
      </c>
      <c r="BJ25" s="430"/>
      <c r="BK25" s="430"/>
      <c r="BL25" s="430"/>
      <c r="BM25" s="430"/>
      <c r="BN25" s="430"/>
      <c r="BO25" s="430"/>
      <c r="BP25" s="430"/>
      <c r="BQ25" s="430"/>
      <c r="BR25" s="430"/>
      <c r="BS25" s="430"/>
      <c r="BT25" s="430"/>
      <c r="BU25" s="430"/>
      <c r="BV25" s="430"/>
      <c r="BW25" s="430"/>
      <c r="BX25" s="430"/>
      <c r="BY25" s="430"/>
      <c r="BZ25" s="430"/>
      <c r="CA25" s="430"/>
      <c r="CB25" s="430"/>
      <c r="CC25" s="430"/>
      <c r="CD25" s="430"/>
      <c r="CE25" s="430"/>
      <c r="CF25" s="430"/>
      <c r="CG25" s="430"/>
      <c r="CH25" s="430"/>
      <c r="CI25" s="430"/>
      <c r="CJ25" s="430"/>
      <c r="CK25" s="430"/>
      <c r="CL25" s="430"/>
      <c r="CM25" s="430"/>
      <c r="CN25" s="430"/>
      <c r="CO25" s="430"/>
      <c r="CP25" s="430"/>
      <c r="CQ25" s="430"/>
      <c r="CR25" s="430"/>
      <c r="CS25" s="430"/>
      <c r="CT25" s="430"/>
      <c r="CU25" s="430"/>
      <c r="CV25" s="430"/>
      <c r="CW25" s="430"/>
      <c r="CX25" s="430"/>
      <c r="CY25" s="430"/>
      <c r="CZ25" s="430"/>
      <c r="DA25" s="430"/>
      <c r="DB25" s="430"/>
    </row>
    <row r="26" spans="1:114" ht="16.350000000000001" customHeight="1" thickBot="1">
      <c r="B26" s="468" t="s">
        <v>1463</v>
      </c>
      <c r="C26" s="469"/>
      <c r="D26" s="470">
        <v>1</v>
      </c>
      <c r="E26" s="470">
        <v>2</v>
      </c>
      <c r="F26" s="470">
        <v>3</v>
      </c>
      <c r="G26" s="470">
        <v>4</v>
      </c>
      <c r="H26" s="470">
        <v>5</v>
      </c>
      <c r="I26" s="470">
        <v>6</v>
      </c>
      <c r="J26" s="470">
        <v>7</v>
      </c>
      <c r="K26" s="470">
        <v>8</v>
      </c>
      <c r="L26" s="470">
        <v>9</v>
      </c>
      <c r="M26" s="470">
        <v>10</v>
      </c>
      <c r="N26" s="471"/>
      <c r="O26" s="472"/>
      <c r="P26" s="472"/>
      <c r="AE26" s="401"/>
      <c r="AH26" s="430"/>
      <c r="AI26" s="430"/>
      <c r="AJ26" s="430"/>
      <c r="AK26" s="892" t="s">
        <v>1464</v>
      </c>
      <c r="AL26" s="892"/>
      <c r="AM26" s="430"/>
      <c r="AN26" s="430"/>
      <c r="AO26" s="430"/>
      <c r="AP26" s="430"/>
      <c r="AQ26" s="430"/>
      <c r="AR26" s="430"/>
      <c r="AS26" s="430"/>
      <c r="AT26" s="430"/>
      <c r="AU26" s="430"/>
      <c r="AV26" s="935"/>
      <c r="AW26" s="935" t="s">
        <v>1246</v>
      </c>
      <c r="AX26" s="417">
        <v>21</v>
      </c>
      <c r="AY26" s="417">
        <v>1</v>
      </c>
      <c r="AZ26" s="417">
        <v>1</v>
      </c>
      <c r="BA26" s="418" t="e">
        <f>IF(AN6="","",AN6)</f>
        <v>#N/A</v>
      </c>
      <c r="BB26" s="430"/>
      <c r="BC26" s="937"/>
      <c r="BD26" s="938"/>
      <c r="BE26" s="417">
        <v>3</v>
      </c>
      <c r="BF26" s="417">
        <v>1</v>
      </c>
      <c r="BG26" s="417">
        <v>23</v>
      </c>
      <c r="BH26" s="417">
        <v>21</v>
      </c>
      <c r="BI26" s="419" t="e">
        <f t="array" ref="BI26">HLOOKUP($G$7,'GRR Data'!$DD$3:$WI$103,32,FALSE)</f>
        <v>#N/A</v>
      </c>
      <c r="BJ26" s="430"/>
      <c r="BK26" s="430"/>
      <c r="BL26" s="430"/>
      <c r="BM26" s="430"/>
      <c r="BN26" s="430"/>
      <c r="BO26" s="430"/>
      <c r="BP26" s="430"/>
      <c r="BQ26" s="430"/>
      <c r="BR26" s="430"/>
      <c r="BS26" s="430"/>
      <c r="BT26" s="430"/>
      <c r="BU26" s="430"/>
      <c r="BV26" s="430"/>
      <c r="BW26" s="430"/>
      <c r="BX26" s="430"/>
      <c r="BY26" s="430"/>
      <c r="BZ26" s="430"/>
      <c r="CA26" s="430"/>
      <c r="CB26" s="430"/>
      <c r="CC26" s="430"/>
      <c r="CD26" s="430"/>
      <c r="CE26" s="430"/>
      <c r="CF26" s="430"/>
      <c r="CG26" s="430"/>
      <c r="CH26" s="430"/>
      <c r="CI26" s="430"/>
      <c r="CJ26" s="430"/>
      <c r="CK26" s="430"/>
      <c r="CL26" s="430"/>
      <c r="CM26" s="430"/>
      <c r="CN26" s="430"/>
      <c r="CO26" s="430"/>
      <c r="CP26" s="430"/>
      <c r="CQ26" s="430"/>
      <c r="CR26" s="430"/>
      <c r="CS26" s="430"/>
      <c r="CT26" s="430"/>
      <c r="CU26" s="430"/>
      <c r="CV26" s="430"/>
      <c r="CW26" s="430"/>
      <c r="CX26" s="430"/>
      <c r="CY26" s="430"/>
      <c r="CZ26" s="430"/>
      <c r="DA26" s="430"/>
      <c r="DB26" s="430"/>
    </row>
    <row r="27" spans="1:114" ht="16.350000000000001" customHeight="1" thickTop="1">
      <c r="B27" s="473" t="s">
        <v>10</v>
      </c>
      <c r="C27" s="474">
        <v>1</v>
      </c>
      <c r="D27" s="475" t="e">
        <f t="shared" ref="D27:M29" si="12">IF(D15="","",D15)</f>
        <v>#N/A</v>
      </c>
      <c r="E27" s="475" t="e">
        <f t="shared" si="12"/>
        <v>#N/A</v>
      </c>
      <c r="F27" s="475" t="e">
        <f t="shared" si="12"/>
        <v>#N/A</v>
      </c>
      <c r="G27" s="475" t="e">
        <f t="shared" si="12"/>
        <v>#N/A</v>
      </c>
      <c r="H27" s="475" t="e">
        <f t="shared" si="12"/>
        <v>#N/A</v>
      </c>
      <c r="I27" s="475" t="e">
        <f t="shared" si="12"/>
        <v>#N/A</v>
      </c>
      <c r="J27" s="475" t="e">
        <f t="shared" si="12"/>
        <v>#N/A</v>
      </c>
      <c r="K27" s="475" t="e">
        <f t="shared" si="12"/>
        <v>#N/A</v>
      </c>
      <c r="L27" s="475" t="e">
        <f t="shared" si="12"/>
        <v>#N/A</v>
      </c>
      <c r="M27" s="475" t="e">
        <f t="shared" si="12"/>
        <v>#N/A</v>
      </c>
      <c r="N27" s="476" t="s">
        <v>1465</v>
      </c>
      <c r="AE27" s="401"/>
      <c r="AK27" s="892" t="s">
        <v>1466</v>
      </c>
      <c r="AL27" s="892"/>
      <c r="AV27" s="935"/>
      <c r="AW27" s="935"/>
      <c r="AX27" s="425">
        <v>22</v>
      </c>
      <c r="AY27" s="425">
        <v>2</v>
      </c>
      <c r="AZ27" s="425">
        <v>1</v>
      </c>
      <c r="BA27" s="418" t="e">
        <f t="shared" ref="BA27:BA35" si="13">IF(AN7="","",AN7)</f>
        <v>#N/A</v>
      </c>
      <c r="BC27" s="937"/>
      <c r="BD27" s="936" t="s">
        <v>1252</v>
      </c>
      <c r="BE27" s="417">
        <v>3</v>
      </c>
      <c r="BF27" s="417">
        <v>2</v>
      </c>
      <c r="BG27" s="417">
        <v>33</v>
      </c>
      <c r="BH27" s="417">
        <v>22</v>
      </c>
      <c r="BI27" s="419" t="e">
        <f t="array" ref="BI27">HLOOKUP($G$7,'GRR Data'!$DD$3:$WI$103,33,FALSE)</f>
        <v>#N/A</v>
      </c>
    </row>
    <row r="28" spans="1:114" ht="16.350000000000001" customHeight="1">
      <c r="B28" s="477" t="s">
        <v>1467</v>
      </c>
      <c r="C28" s="478">
        <v>2</v>
      </c>
      <c r="D28" s="475" t="e">
        <f t="shared" si="12"/>
        <v>#N/A</v>
      </c>
      <c r="E28" s="475" t="e">
        <f t="shared" si="12"/>
        <v>#N/A</v>
      </c>
      <c r="F28" s="475" t="e">
        <f t="shared" si="12"/>
        <v>#N/A</v>
      </c>
      <c r="G28" s="475" t="e">
        <f t="shared" si="12"/>
        <v>#N/A</v>
      </c>
      <c r="H28" s="475" t="e">
        <f t="shared" si="12"/>
        <v>#N/A</v>
      </c>
      <c r="I28" s="475" t="e">
        <f t="shared" si="12"/>
        <v>#N/A</v>
      </c>
      <c r="J28" s="475" t="e">
        <f t="shared" si="12"/>
        <v>#N/A</v>
      </c>
      <c r="K28" s="475" t="e">
        <f t="shared" si="12"/>
        <v>#N/A</v>
      </c>
      <c r="L28" s="475" t="e">
        <f t="shared" si="12"/>
        <v>#N/A</v>
      </c>
      <c r="M28" s="475" t="e">
        <f t="shared" si="12"/>
        <v>#N/A</v>
      </c>
      <c r="N28" s="479" t="s">
        <v>1468</v>
      </c>
      <c r="AE28" s="401"/>
      <c r="AK28" s="892" t="s">
        <v>1469</v>
      </c>
      <c r="AL28" s="892"/>
      <c r="AV28" s="935"/>
      <c r="AW28" s="935"/>
      <c r="AX28" s="425">
        <v>23</v>
      </c>
      <c r="AY28" s="425">
        <v>3</v>
      </c>
      <c r="AZ28" s="425">
        <v>1</v>
      </c>
      <c r="BA28" s="418" t="e">
        <f t="shared" si="13"/>
        <v>#N/A</v>
      </c>
      <c r="BC28" s="937"/>
      <c r="BD28" s="937"/>
      <c r="BE28" s="417">
        <v>3</v>
      </c>
      <c r="BF28" s="417">
        <v>2</v>
      </c>
      <c r="BG28" s="417">
        <v>43</v>
      </c>
      <c r="BH28" s="417">
        <v>23</v>
      </c>
      <c r="BI28" s="419" t="e">
        <f t="array" ref="BI28">HLOOKUP($G$7,'GRR Data'!$DD$3:$WI$103,34,FALSE)</f>
        <v>#N/A</v>
      </c>
    </row>
    <row r="29" spans="1:114" ht="16.350000000000001" customHeight="1">
      <c r="B29" s="480" t="str">
        <f>IF(COUNT(D27:M29)=0,"",AVERAGE(D27:M29))</f>
        <v/>
      </c>
      <c r="C29" s="481">
        <v>3</v>
      </c>
      <c r="D29" s="475" t="e">
        <f t="shared" si="12"/>
        <v>#N/A</v>
      </c>
      <c r="E29" s="475" t="e">
        <f t="shared" si="12"/>
        <v>#N/A</v>
      </c>
      <c r="F29" s="475" t="e">
        <f t="shared" si="12"/>
        <v>#N/A</v>
      </c>
      <c r="G29" s="475" t="e">
        <f t="shared" si="12"/>
        <v>#N/A</v>
      </c>
      <c r="H29" s="475" t="e">
        <f t="shared" si="12"/>
        <v>#N/A</v>
      </c>
      <c r="I29" s="475" t="e">
        <f t="shared" si="12"/>
        <v>#N/A</v>
      </c>
      <c r="J29" s="475" t="e">
        <f t="shared" si="12"/>
        <v>#N/A</v>
      </c>
      <c r="K29" s="475" t="e">
        <f t="shared" si="12"/>
        <v>#N/A</v>
      </c>
      <c r="L29" s="475" t="e">
        <f t="shared" si="12"/>
        <v>#N/A</v>
      </c>
      <c r="M29" s="475" t="e">
        <f t="shared" si="12"/>
        <v>#N/A</v>
      </c>
      <c r="N29" s="479" t="s">
        <v>1470</v>
      </c>
      <c r="AE29" s="401"/>
      <c r="AK29" s="892" t="s">
        <v>1471</v>
      </c>
      <c r="AL29" s="892"/>
      <c r="AV29" s="935"/>
      <c r="AW29" s="935"/>
      <c r="AX29" s="417">
        <v>24</v>
      </c>
      <c r="AY29" s="417">
        <v>4</v>
      </c>
      <c r="AZ29" s="417">
        <v>1</v>
      </c>
      <c r="BA29" s="418" t="e">
        <f t="shared" si="13"/>
        <v>#N/A</v>
      </c>
      <c r="BC29" s="937"/>
      <c r="BD29" s="938"/>
      <c r="BE29" s="417">
        <v>3</v>
      </c>
      <c r="BF29" s="417">
        <v>2</v>
      </c>
      <c r="BG29" s="417">
        <v>53</v>
      </c>
      <c r="BH29" s="417">
        <v>24</v>
      </c>
      <c r="BI29" s="419" t="e">
        <f t="array" ref="BI29">HLOOKUP($G$7,'GRR Data'!$DD$3:$WI$103,35,FALSE)</f>
        <v>#N/A</v>
      </c>
    </row>
    <row r="30" spans="1:114" ht="16.350000000000001" customHeight="1">
      <c r="B30" s="482" t="s">
        <v>1472</v>
      </c>
      <c r="C30" s="483" t="s">
        <v>1473</v>
      </c>
      <c r="D30" s="484" t="e">
        <f>ROUND(((MAX(D27:D29)-MIN(D27:D29))),10)</f>
        <v>#N/A</v>
      </c>
      <c r="E30" s="484" t="e">
        <f t="shared" ref="E30:M30" si="14">ROUND(((MAX(E27:E29)-MIN(E27:E29))),10)</f>
        <v>#N/A</v>
      </c>
      <c r="F30" s="484" t="e">
        <f t="shared" si="14"/>
        <v>#N/A</v>
      </c>
      <c r="G30" s="484" t="e">
        <f t="shared" si="14"/>
        <v>#N/A</v>
      </c>
      <c r="H30" s="484" t="e">
        <f t="shared" si="14"/>
        <v>#N/A</v>
      </c>
      <c r="I30" s="484" t="e">
        <f t="shared" si="14"/>
        <v>#N/A</v>
      </c>
      <c r="J30" s="484" t="e">
        <f t="shared" si="14"/>
        <v>#N/A</v>
      </c>
      <c r="K30" s="484" t="e">
        <f t="shared" si="14"/>
        <v>#N/A</v>
      </c>
      <c r="L30" s="484" t="e">
        <f t="shared" si="14"/>
        <v>#N/A</v>
      </c>
      <c r="M30" s="484" t="e">
        <f t="shared" si="14"/>
        <v>#N/A</v>
      </c>
      <c r="N30" s="485"/>
      <c r="AE30" s="401" t="s">
        <v>1432</v>
      </c>
      <c r="AK30" s="892" t="s">
        <v>1474</v>
      </c>
      <c r="AL30" s="892"/>
      <c r="AV30" s="935"/>
      <c r="AW30" s="935"/>
      <c r="AX30" s="425">
        <v>25</v>
      </c>
      <c r="AY30" s="425">
        <v>5</v>
      </c>
      <c r="AZ30" s="425">
        <v>1</v>
      </c>
      <c r="BA30" s="418" t="e">
        <f t="shared" si="13"/>
        <v>#N/A</v>
      </c>
      <c r="BC30" s="937"/>
      <c r="BD30" s="936" t="s">
        <v>1253</v>
      </c>
      <c r="BE30" s="417">
        <v>3</v>
      </c>
      <c r="BF30" s="417">
        <v>3</v>
      </c>
      <c r="BG30" s="417">
        <v>63</v>
      </c>
      <c r="BH30" s="417">
        <v>25</v>
      </c>
      <c r="BI30" s="419" t="e">
        <f t="array" ref="BI30">HLOOKUP($G$7,'GRR Data'!$DD$3:$WI$103,36,FALSE)</f>
        <v>#N/A</v>
      </c>
    </row>
    <row r="31" spans="1:114" ht="16.350000000000001" customHeight="1">
      <c r="B31" s="486" t="str">
        <f>IF(COUNT(D27:M29)=0,"",SUM(D27:M29)^2)</f>
        <v/>
      </c>
      <c r="C31" s="487" t="s">
        <v>1475</v>
      </c>
      <c r="D31" s="488" t="str">
        <f t="shared" ref="D31:M31" si="15">IF(COUNT(D27:D29)&lt;2,"",IF(AND(D30&gt;=AVERAGE($D$30:$M$30,$D$36:$M$36,$D$42:$M$42)*RangeCheckD3,D30&lt;=AVERAGE($D$30:$M$30,$D$36:$M$36,$D$42:$M$42)*RangeCheckD4),"","FLAG"))</f>
        <v/>
      </c>
      <c r="E31" s="488" t="str">
        <f t="shared" si="15"/>
        <v/>
      </c>
      <c r="F31" s="488" t="str">
        <f t="shared" si="15"/>
        <v/>
      </c>
      <c r="G31" s="488" t="str">
        <f t="shared" si="15"/>
        <v/>
      </c>
      <c r="H31" s="488" t="str">
        <f t="shared" si="15"/>
        <v/>
      </c>
      <c r="I31" s="488" t="str">
        <f t="shared" si="15"/>
        <v/>
      </c>
      <c r="J31" s="488" t="str">
        <f t="shared" si="15"/>
        <v/>
      </c>
      <c r="K31" s="488" t="str">
        <f t="shared" si="15"/>
        <v/>
      </c>
      <c r="L31" s="488" t="str">
        <f t="shared" si="15"/>
        <v/>
      </c>
      <c r="M31" s="488" t="str">
        <f t="shared" si="15"/>
        <v/>
      </c>
      <c r="N31" s="479" t="s">
        <v>1476</v>
      </c>
      <c r="AE31" s="401" t="s">
        <v>1477</v>
      </c>
      <c r="AK31" s="892" t="s">
        <v>1478</v>
      </c>
      <c r="AL31" s="892"/>
      <c r="AV31" s="935"/>
      <c r="AW31" s="935"/>
      <c r="AX31" s="417">
        <v>26</v>
      </c>
      <c r="AY31" s="425">
        <v>6</v>
      </c>
      <c r="AZ31" s="425">
        <v>1</v>
      </c>
      <c r="BA31" s="418" t="e">
        <f t="shared" si="13"/>
        <v>#N/A</v>
      </c>
      <c r="BC31" s="937"/>
      <c r="BD31" s="937"/>
      <c r="BE31" s="417">
        <v>3</v>
      </c>
      <c r="BF31" s="417">
        <v>3</v>
      </c>
      <c r="BG31" s="417">
        <v>73</v>
      </c>
      <c r="BH31" s="417">
        <v>26</v>
      </c>
      <c r="BI31" s="419" t="e">
        <f t="array" ref="BI31">HLOOKUP($G$7,'GRR Data'!$DD$3:$WI$103,37,FALSE)</f>
        <v>#N/A</v>
      </c>
    </row>
    <row r="32" spans="1:114" ht="16.350000000000001" customHeight="1" thickBot="1">
      <c r="B32" s="489"/>
      <c r="C32" s="490" t="s">
        <v>1479</v>
      </c>
      <c r="D32" s="491" t="str">
        <f t="shared" ref="D32:M32" si="16">IF(COUNT(D27:D29)=0,"",SUM(D27:D29)^2)</f>
        <v/>
      </c>
      <c r="E32" s="491" t="str">
        <f t="shared" si="16"/>
        <v/>
      </c>
      <c r="F32" s="491" t="str">
        <f t="shared" si="16"/>
        <v/>
      </c>
      <c r="G32" s="491" t="str">
        <f t="shared" si="16"/>
        <v/>
      </c>
      <c r="H32" s="491" t="str">
        <f t="shared" si="16"/>
        <v/>
      </c>
      <c r="I32" s="491" t="str">
        <f t="shared" si="16"/>
        <v/>
      </c>
      <c r="J32" s="491" t="str">
        <f t="shared" si="16"/>
        <v/>
      </c>
      <c r="K32" s="491" t="str">
        <f t="shared" si="16"/>
        <v/>
      </c>
      <c r="L32" s="491" t="str">
        <f t="shared" si="16"/>
        <v/>
      </c>
      <c r="M32" s="491" t="str">
        <f t="shared" si="16"/>
        <v/>
      </c>
      <c r="N32" s="479" t="s">
        <v>1480</v>
      </c>
      <c r="AK32" s="892" t="s">
        <v>432</v>
      </c>
      <c r="AL32" s="892"/>
      <c r="AV32" s="935"/>
      <c r="AW32" s="935"/>
      <c r="AX32" s="425">
        <v>27</v>
      </c>
      <c r="AY32" s="417">
        <v>7</v>
      </c>
      <c r="AZ32" s="417">
        <v>1</v>
      </c>
      <c r="BA32" s="418" t="e">
        <f t="shared" si="13"/>
        <v>#N/A</v>
      </c>
      <c r="BC32" s="938"/>
      <c r="BD32" s="938"/>
      <c r="BE32" s="417">
        <v>3</v>
      </c>
      <c r="BF32" s="417">
        <v>3</v>
      </c>
      <c r="BG32" s="417">
        <v>83</v>
      </c>
      <c r="BH32" s="417">
        <v>27</v>
      </c>
      <c r="BI32" s="419" t="e">
        <f t="array" ref="BI32">HLOOKUP($G$7,'GRR Data'!$DD$3:$WI$103,38,FALSE)</f>
        <v>#N/A</v>
      </c>
    </row>
    <row r="33" spans="2:61" ht="16.350000000000001" customHeight="1" thickTop="1">
      <c r="B33" s="473" t="s">
        <v>13</v>
      </c>
      <c r="C33" s="474">
        <v>1</v>
      </c>
      <c r="D33" s="475" t="e">
        <f t="shared" ref="D33:M35" si="17">IF(D18="","",D18)</f>
        <v>#N/A</v>
      </c>
      <c r="E33" s="475" t="e">
        <f t="shared" si="17"/>
        <v>#N/A</v>
      </c>
      <c r="F33" s="475" t="e">
        <f t="shared" si="17"/>
        <v>#N/A</v>
      </c>
      <c r="G33" s="475" t="e">
        <f t="shared" si="17"/>
        <v>#N/A</v>
      </c>
      <c r="H33" s="475" t="e">
        <f t="shared" si="17"/>
        <v>#N/A</v>
      </c>
      <c r="I33" s="475" t="e">
        <f t="shared" si="17"/>
        <v>#N/A</v>
      </c>
      <c r="J33" s="475" t="e">
        <f t="shared" si="17"/>
        <v>#N/A</v>
      </c>
      <c r="K33" s="475" t="e">
        <f t="shared" si="17"/>
        <v>#N/A</v>
      </c>
      <c r="L33" s="475" t="e">
        <f t="shared" si="17"/>
        <v>#N/A</v>
      </c>
      <c r="M33" s="475" t="e">
        <f t="shared" si="17"/>
        <v>#N/A</v>
      </c>
      <c r="N33" s="479"/>
      <c r="AE33" s="401" t="s">
        <v>1437</v>
      </c>
      <c r="AV33" s="935"/>
      <c r="AW33" s="935"/>
      <c r="AX33" s="425">
        <v>28</v>
      </c>
      <c r="AY33" s="425">
        <v>8</v>
      </c>
      <c r="AZ33" s="425">
        <v>1</v>
      </c>
      <c r="BA33" s="418" t="e">
        <f t="shared" si="13"/>
        <v>#N/A</v>
      </c>
      <c r="BC33" s="936" t="s">
        <v>730</v>
      </c>
      <c r="BD33" s="936" t="s">
        <v>1251</v>
      </c>
      <c r="BE33" s="417">
        <v>4</v>
      </c>
      <c r="BF33" s="417">
        <v>1</v>
      </c>
      <c r="BG33" s="417">
        <v>4</v>
      </c>
      <c r="BH33" s="417">
        <v>28</v>
      </c>
      <c r="BI33" s="419" t="e">
        <f t="array" ref="BI33">HLOOKUP($G$7,'GRR Data'!$DD$3:$WI$103,39,FALSE)</f>
        <v>#N/A</v>
      </c>
    </row>
    <row r="34" spans="2:61" ht="16.350000000000001" customHeight="1">
      <c r="B34" s="477" t="s">
        <v>1467</v>
      </c>
      <c r="C34" s="478">
        <v>2</v>
      </c>
      <c r="D34" s="475" t="e">
        <f t="shared" si="17"/>
        <v>#N/A</v>
      </c>
      <c r="E34" s="475" t="e">
        <f t="shared" si="17"/>
        <v>#N/A</v>
      </c>
      <c r="F34" s="475" t="e">
        <f t="shared" si="17"/>
        <v>#N/A</v>
      </c>
      <c r="G34" s="475" t="e">
        <f t="shared" si="17"/>
        <v>#N/A</v>
      </c>
      <c r="H34" s="475" t="e">
        <f t="shared" si="17"/>
        <v>#N/A</v>
      </c>
      <c r="I34" s="475" t="e">
        <f t="shared" si="17"/>
        <v>#N/A</v>
      </c>
      <c r="J34" s="475" t="e">
        <f t="shared" si="17"/>
        <v>#N/A</v>
      </c>
      <c r="K34" s="475" t="e">
        <f t="shared" si="17"/>
        <v>#N/A</v>
      </c>
      <c r="L34" s="475" t="e">
        <f t="shared" si="17"/>
        <v>#N/A</v>
      </c>
      <c r="M34" s="475" t="e">
        <f t="shared" si="17"/>
        <v>#N/A</v>
      </c>
      <c r="N34" s="476" t="s">
        <v>1481</v>
      </c>
      <c r="AE34" s="401" t="s">
        <v>1482</v>
      </c>
      <c r="AH34" s="492"/>
      <c r="AI34" s="492"/>
      <c r="AJ34" s="492"/>
      <c r="AK34" s="492"/>
      <c r="AL34" s="492"/>
      <c r="AM34" s="492"/>
      <c r="AN34" s="492"/>
      <c r="AO34" s="492"/>
      <c r="AP34" s="492"/>
      <c r="AQ34" s="492"/>
      <c r="AV34" s="935"/>
      <c r="AW34" s="935"/>
      <c r="AX34" s="417">
        <v>29</v>
      </c>
      <c r="AY34" s="425">
        <v>9</v>
      </c>
      <c r="AZ34" s="425">
        <v>1</v>
      </c>
      <c r="BA34" s="418" t="e">
        <f t="shared" si="13"/>
        <v>#N/A</v>
      </c>
      <c r="BC34" s="937"/>
      <c r="BD34" s="937"/>
      <c r="BE34" s="417">
        <v>4</v>
      </c>
      <c r="BF34" s="417">
        <v>1</v>
      </c>
      <c r="BG34" s="417">
        <v>14</v>
      </c>
      <c r="BH34" s="417">
        <v>29</v>
      </c>
      <c r="BI34" s="419" t="e">
        <f t="array" ref="BI34">HLOOKUP($G$7,'GRR Data'!$DD$3:$WI$103,40,FALSE)</f>
        <v>#N/A</v>
      </c>
    </row>
    <row r="35" spans="2:61" ht="16.350000000000001" customHeight="1">
      <c r="B35" s="480" t="str">
        <f>IF(COUNT(D33:M35)=0,"",AVERAGE(D33:M35))</f>
        <v/>
      </c>
      <c r="C35" s="481">
        <v>3</v>
      </c>
      <c r="D35" s="475" t="e">
        <f t="shared" si="17"/>
        <v>#N/A</v>
      </c>
      <c r="E35" s="475" t="e">
        <f t="shared" si="17"/>
        <v>#N/A</v>
      </c>
      <c r="F35" s="475" t="e">
        <f t="shared" si="17"/>
        <v>#N/A</v>
      </c>
      <c r="G35" s="475" t="e">
        <f t="shared" si="17"/>
        <v>#N/A</v>
      </c>
      <c r="H35" s="475" t="e">
        <f t="shared" si="17"/>
        <v>#N/A</v>
      </c>
      <c r="I35" s="475" t="e">
        <f t="shared" si="17"/>
        <v>#N/A</v>
      </c>
      <c r="J35" s="475" t="e">
        <f t="shared" si="17"/>
        <v>#N/A</v>
      </c>
      <c r="K35" s="475" t="e">
        <f t="shared" si="17"/>
        <v>#N/A</v>
      </c>
      <c r="L35" s="475" t="e">
        <f t="shared" si="17"/>
        <v>#N/A</v>
      </c>
      <c r="M35" s="475" t="e">
        <f t="shared" si="17"/>
        <v>#N/A</v>
      </c>
      <c r="N35" s="476" t="s">
        <v>1483</v>
      </c>
      <c r="AE35" s="401"/>
      <c r="AH35" s="492"/>
      <c r="AI35" s="492"/>
      <c r="AJ35" s="492"/>
      <c r="AK35" s="492"/>
      <c r="AL35" s="492"/>
      <c r="AM35" s="492"/>
      <c r="AN35" s="492"/>
      <c r="AO35" s="492"/>
      <c r="AP35" s="492"/>
      <c r="AQ35" s="492"/>
      <c r="AV35" s="935"/>
      <c r="AW35" s="935"/>
      <c r="AX35" s="425">
        <v>30</v>
      </c>
      <c r="AY35" s="417">
        <v>10</v>
      </c>
      <c r="AZ35" s="417">
        <v>1</v>
      </c>
      <c r="BA35" s="418" t="e">
        <f t="shared" si="13"/>
        <v>#N/A</v>
      </c>
      <c r="BC35" s="937"/>
      <c r="BD35" s="938"/>
      <c r="BE35" s="417">
        <v>4</v>
      </c>
      <c r="BF35" s="417">
        <v>1</v>
      </c>
      <c r="BG35" s="417">
        <v>24</v>
      </c>
      <c r="BH35" s="417">
        <v>30</v>
      </c>
      <c r="BI35" s="419" t="e">
        <f t="array" ref="BI35">HLOOKUP($G$7,'GRR Data'!$DD$3:$WI$103,41,FALSE)</f>
        <v>#N/A</v>
      </c>
    </row>
    <row r="36" spans="2:61" ht="16.350000000000001" customHeight="1">
      <c r="B36" s="482" t="s">
        <v>1484</v>
      </c>
      <c r="C36" s="483" t="s">
        <v>1473</v>
      </c>
      <c r="D36" s="484" t="e">
        <f>ROUND(((MAX(D33:D35)-MIN(D33:D35))),10)</f>
        <v>#N/A</v>
      </c>
      <c r="E36" s="484" t="e">
        <f t="shared" ref="E36" si="18">ROUND(((MAX(E33:E35)-MIN(E33:E35))),10)</f>
        <v>#N/A</v>
      </c>
      <c r="F36" s="484" t="e">
        <f t="shared" ref="F36" si="19">ROUND(((MAX(F33:F35)-MIN(F33:F35))),10)</f>
        <v>#N/A</v>
      </c>
      <c r="G36" s="484" t="e">
        <f t="shared" ref="G36" si="20">ROUND(((MAX(G33:G35)-MIN(G33:G35))),10)</f>
        <v>#N/A</v>
      </c>
      <c r="H36" s="484" t="e">
        <f t="shared" ref="H36" si="21">ROUND(((MAX(H33:H35)-MIN(H33:H35))),10)</f>
        <v>#N/A</v>
      </c>
      <c r="I36" s="484" t="e">
        <f t="shared" ref="I36" si="22">ROUND(((MAX(I33:I35)-MIN(I33:I35))),10)</f>
        <v>#N/A</v>
      </c>
      <c r="J36" s="484" t="e">
        <f t="shared" ref="J36" si="23">ROUND(((MAX(J33:J35)-MIN(J33:J35))),10)</f>
        <v>#N/A</v>
      </c>
      <c r="K36" s="484" t="e">
        <f t="shared" ref="K36" si="24">ROUND(((MAX(K33:K35)-MIN(K33:K35))),10)</f>
        <v>#N/A</v>
      </c>
      <c r="L36" s="484" t="e">
        <f t="shared" ref="L36" si="25">ROUND(((MAX(L33:L35)-MIN(L33:L35))),10)</f>
        <v>#N/A</v>
      </c>
      <c r="M36" s="484" t="e">
        <f t="shared" ref="M36" si="26">ROUND(((MAX(M33:M35)-MIN(M33:M35))),10)</f>
        <v>#N/A</v>
      </c>
      <c r="Q36" s="406"/>
      <c r="AE36" s="401" t="s">
        <v>1445</v>
      </c>
      <c r="AV36" s="935" t="s">
        <v>1241</v>
      </c>
      <c r="AW36" s="935" t="s">
        <v>1244</v>
      </c>
      <c r="AX36" s="425">
        <v>31</v>
      </c>
      <c r="AY36" s="417">
        <v>1</v>
      </c>
      <c r="AZ36" s="417">
        <v>2</v>
      </c>
      <c r="BA36" s="418" t="e">
        <f>IF(AO6="","",AO6)</f>
        <v>#N/A</v>
      </c>
      <c r="BC36" s="937"/>
      <c r="BD36" s="936" t="s">
        <v>1252</v>
      </c>
      <c r="BE36" s="417">
        <v>4</v>
      </c>
      <c r="BF36" s="417">
        <v>2</v>
      </c>
      <c r="BG36" s="417">
        <v>34</v>
      </c>
      <c r="BH36" s="417">
        <v>31</v>
      </c>
      <c r="BI36" s="419" t="e">
        <f t="array" ref="BI36">HLOOKUP($G$7,'GRR Data'!$DD$3:$WI$103,42,FALSE)</f>
        <v>#N/A</v>
      </c>
    </row>
    <row r="37" spans="2:61" ht="16.350000000000001" customHeight="1">
      <c r="B37" s="486" t="str">
        <f>IF(COUNT(D33:M35)=0,"",SUM(D33:M35)^2)</f>
        <v/>
      </c>
      <c r="C37" s="487" t="s">
        <v>1475</v>
      </c>
      <c r="D37" s="488" t="str">
        <f t="shared" ref="D37:M37" si="27">IF(COUNT(D33:D35)&lt;2,"",IF(AND(D36&gt;=AVERAGE($D$30:$M$30,$D$36:$M$36,$D$42:$M$42)*RangeCheckD3,D36&lt;=AVERAGE($D$30:$M$30,$D$36:$M$36,$D$42:$M$42)*RangeCheckD4),"","FLAG"))</f>
        <v/>
      </c>
      <c r="E37" s="488" t="str">
        <f t="shared" si="27"/>
        <v/>
      </c>
      <c r="F37" s="488" t="str">
        <f t="shared" si="27"/>
        <v/>
      </c>
      <c r="G37" s="488" t="str">
        <f t="shared" si="27"/>
        <v/>
      </c>
      <c r="H37" s="488" t="str">
        <f t="shared" si="27"/>
        <v/>
      </c>
      <c r="I37" s="488" t="str">
        <f t="shared" si="27"/>
        <v/>
      </c>
      <c r="J37" s="488" t="str">
        <f t="shared" si="27"/>
        <v/>
      </c>
      <c r="K37" s="488" t="str">
        <f t="shared" si="27"/>
        <v/>
      </c>
      <c r="L37" s="488" t="str">
        <f t="shared" si="27"/>
        <v/>
      </c>
      <c r="M37" s="488" t="str">
        <f t="shared" si="27"/>
        <v/>
      </c>
      <c r="Q37" s="406"/>
      <c r="AV37" s="935"/>
      <c r="AW37" s="935"/>
      <c r="AX37" s="417">
        <v>32</v>
      </c>
      <c r="AY37" s="425">
        <v>2</v>
      </c>
      <c r="AZ37" s="417">
        <v>2</v>
      </c>
      <c r="BA37" s="418" t="e">
        <f t="shared" ref="BA37:BA45" si="28">IF(AO7="","",AO7)</f>
        <v>#N/A</v>
      </c>
      <c r="BC37" s="937"/>
      <c r="BD37" s="937"/>
      <c r="BE37" s="417">
        <v>4</v>
      </c>
      <c r="BF37" s="417">
        <v>2</v>
      </c>
      <c r="BG37" s="417">
        <v>44</v>
      </c>
      <c r="BH37" s="417">
        <v>32</v>
      </c>
      <c r="BI37" s="419" t="e">
        <f t="array" ref="BI37">HLOOKUP($G$7,'GRR Data'!$DD$3:$WI$103,43,FALSE)</f>
        <v>#N/A</v>
      </c>
    </row>
    <row r="38" spans="2:61" ht="16.350000000000001" customHeight="1" thickBot="1">
      <c r="B38" s="489"/>
      <c r="C38" s="490" t="s">
        <v>1485</v>
      </c>
      <c r="D38" s="491" t="str">
        <f t="shared" ref="D38:M38" si="29">IF(COUNT(D33:D35)=0,"",SUM(D33:D35)^2)</f>
        <v/>
      </c>
      <c r="E38" s="491" t="str">
        <f t="shared" si="29"/>
        <v/>
      </c>
      <c r="F38" s="491" t="str">
        <f t="shared" si="29"/>
        <v/>
      </c>
      <c r="G38" s="491" t="str">
        <f t="shared" si="29"/>
        <v/>
      </c>
      <c r="H38" s="491" t="str">
        <f t="shared" si="29"/>
        <v/>
      </c>
      <c r="I38" s="491" t="str">
        <f t="shared" si="29"/>
        <v/>
      </c>
      <c r="J38" s="491" t="str">
        <f t="shared" si="29"/>
        <v/>
      </c>
      <c r="K38" s="491" t="str">
        <f t="shared" si="29"/>
        <v/>
      </c>
      <c r="L38" s="491" t="str">
        <f t="shared" si="29"/>
        <v/>
      </c>
      <c r="M38" s="491" t="str">
        <f t="shared" si="29"/>
        <v/>
      </c>
      <c r="Q38" s="406"/>
      <c r="AE38" s="401" t="s">
        <v>1451</v>
      </c>
      <c r="AV38" s="935"/>
      <c r="AW38" s="935"/>
      <c r="AX38" s="425">
        <v>33</v>
      </c>
      <c r="AY38" s="425">
        <v>3</v>
      </c>
      <c r="AZ38" s="417">
        <v>2</v>
      </c>
      <c r="BA38" s="418" t="e">
        <f t="shared" si="28"/>
        <v>#N/A</v>
      </c>
      <c r="BC38" s="937"/>
      <c r="BD38" s="938"/>
      <c r="BE38" s="417">
        <v>4</v>
      </c>
      <c r="BF38" s="417">
        <v>2</v>
      </c>
      <c r="BG38" s="417">
        <v>54</v>
      </c>
      <c r="BH38" s="417">
        <v>33</v>
      </c>
      <c r="BI38" s="419" t="e">
        <f t="array" ref="BI38">HLOOKUP($G$7,'GRR Data'!$DD$3:$WI$103,44,FALSE)</f>
        <v>#N/A</v>
      </c>
    </row>
    <row r="39" spans="2:61" ht="16.350000000000001" customHeight="1" thickTop="1">
      <c r="B39" s="473" t="s">
        <v>16</v>
      </c>
      <c r="C39" s="474">
        <v>1</v>
      </c>
      <c r="D39" s="475" t="e">
        <f t="shared" ref="D39:M41" si="30">IF(D21="","",D21)</f>
        <v>#N/A</v>
      </c>
      <c r="E39" s="475" t="e">
        <f t="shared" si="30"/>
        <v>#N/A</v>
      </c>
      <c r="F39" s="475" t="e">
        <f t="shared" si="30"/>
        <v>#N/A</v>
      </c>
      <c r="G39" s="475" t="e">
        <f t="shared" si="30"/>
        <v>#N/A</v>
      </c>
      <c r="H39" s="475" t="e">
        <f t="shared" si="30"/>
        <v>#N/A</v>
      </c>
      <c r="I39" s="475" t="e">
        <f t="shared" si="30"/>
        <v>#N/A</v>
      </c>
      <c r="J39" s="475" t="e">
        <f t="shared" si="30"/>
        <v>#N/A</v>
      </c>
      <c r="K39" s="475" t="e">
        <f t="shared" si="30"/>
        <v>#N/A</v>
      </c>
      <c r="L39" s="475" t="e">
        <f t="shared" si="30"/>
        <v>#N/A</v>
      </c>
      <c r="M39" s="475" t="e">
        <f t="shared" si="30"/>
        <v>#N/A</v>
      </c>
      <c r="N39" s="493"/>
      <c r="Q39" s="406"/>
      <c r="AE39" s="401" t="s">
        <v>1453</v>
      </c>
      <c r="AV39" s="935"/>
      <c r="AW39" s="935"/>
      <c r="AX39" s="425">
        <v>34</v>
      </c>
      <c r="AY39" s="417">
        <v>4</v>
      </c>
      <c r="AZ39" s="417">
        <v>2</v>
      </c>
      <c r="BA39" s="418" t="e">
        <f t="shared" si="28"/>
        <v>#N/A</v>
      </c>
      <c r="BC39" s="937"/>
      <c r="BD39" s="936" t="s">
        <v>1253</v>
      </c>
      <c r="BE39" s="417">
        <v>4</v>
      </c>
      <c r="BF39" s="417">
        <v>3</v>
      </c>
      <c r="BG39" s="417">
        <v>64</v>
      </c>
      <c r="BH39" s="417">
        <v>34</v>
      </c>
      <c r="BI39" s="419" t="e">
        <f t="array" ref="BI39">HLOOKUP($G$7,'GRR Data'!$DD$3:$WI$103,45,FALSE)</f>
        <v>#N/A</v>
      </c>
    </row>
    <row r="40" spans="2:61" ht="16.350000000000001" customHeight="1">
      <c r="B40" s="477" t="s">
        <v>1467</v>
      </c>
      <c r="C40" s="478">
        <v>2</v>
      </c>
      <c r="D40" s="475" t="e">
        <f t="shared" si="30"/>
        <v>#N/A</v>
      </c>
      <c r="E40" s="475" t="e">
        <f t="shared" si="30"/>
        <v>#N/A</v>
      </c>
      <c r="F40" s="475" t="e">
        <f t="shared" si="30"/>
        <v>#N/A</v>
      </c>
      <c r="G40" s="475" t="e">
        <f t="shared" si="30"/>
        <v>#N/A</v>
      </c>
      <c r="H40" s="475" t="e">
        <f t="shared" si="30"/>
        <v>#N/A</v>
      </c>
      <c r="I40" s="475" t="e">
        <f t="shared" si="30"/>
        <v>#N/A</v>
      </c>
      <c r="J40" s="475" t="e">
        <f t="shared" si="30"/>
        <v>#N/A</v>
      </c>
      <c r="K40" s="475" t="e">
        <f t="shared" si="30"/>
        <v>#N/A</v>
      </c>
      <c r="L40" s="475" t="e">
        <f t="shared" si="30"/>
        <v>#N/A</v>
      </c>
      <c r="M40" s="475" t="e">
        <f t="shared" si="30"/>
        <v>#N/A</v>
      </c>
      <c r="N40" s="493"/>
      <c r="AE40" s="401" t="s">
        <v>1486</v>
      </c>
      <c r="AV40" s="935"/>
      <c r="AW40" s="935"/>
      <c r="AX40" s="417">
        <v>35</v>
      </c>
      <c r="AY40" s="425">
        <v>5</v>
      </c>
      <c r="AZ40" s="417">
        <v>2</v>
      </c>
      <c r="BA40" s="418" t="e">
        <f t="shared" si="28"/>
        <v>#N/A</v>
      </c>
      <c r="BC40" s="937"/>
      <c r="BD40" s="937"/>
      <c r="BE40" s="417">
        <v>4</v>
      </c>
      <c r="BF40" s="417">
        <v>3</v>
      </c>
      <c r="BG40" s="417">
        <v>74</v>
      </c>
      <c r="BH40" s="417">
        <v>35</v>
      </c>
      <c r="BI40" s="419" t="e">
        <f t="array" ref="BI40">HLOOKUP($G$7,'GRR Data'!$DD$3:$WI$103,46,FALSE)</f>
        <v>#N/A</v>
      </c>
    </row>
    <row r="41" spans="2:61" ht="16.350000000000001" customHeight="1">
      <c r="B41" s="480" t="str">
        <f>IF(COUNT(D39:M41)=0,"",AVERAGE(D39:M41))</f>
        <v/>
      </c>
      <c r="C41" s="481">
        <v>3</v>
      </c>
      <c r="D41" s="475" t="e">
        <f t="shared" si="30"/>
        <v>#N/A</v>
      </c>
      <c r="E41" s="475" t="e">
        <f t="shared" si="30"/>
        <v>#N/A</v>
      </c>
      <c r="F41" s="475" t="e">
        <f t="shared" si="30"/>
        <v>#N/A</v>
      </c>
      <c r="G41" s="475" t="e">
        <f t="shared" si="30"/>
        <v>#N/A</v>
      </c>
      <c r="H41" s="475" t="e">
        <f t="shared" si="30"/>
        <v>#N/A</v>
      </c>
      <c r="I41" s="475" t="e">
        <f t="shared" si="30"/>
        <v>#N/A</v>
      </c>
      <c r="J41" s="475" t="e">
        <f t="shared" si="30"/>
        <v>#N/A</v>
      </c>
      <c r="K41" s="475" t="e">
        <f t="shared" si="30"/>
        <v>#N/A</v>
      </c>
      <c r="L41" s="475" t="e">
        <f t="shared" si="30"/>
        <v>#N/A</v>
      </c>
      <c r="M41" s="475" t="e">
        <f t="shared" si="30"/>
        <v>#N/A</v>
      </c>
      <c r="N41" s="493"/>
      <c r="AV41" s="935"/>
      <c r="AW41" s="935"/>
      <c r="AX41" s="417">
        <v>36</v>
      </c>
      <c r="AY41" s="425">
        <v>6</v>
      </c>
      <c r="AZ41" s="417">
        <v>2</v>
      </c>
      <c r="BA41" s="418" t="e">
        <f t="shared" si="28"/>
        <v>#N/A</v>
      </c>
      <c r="BC41" s="938"/>
      <c r="BD41" s="938"/>
      <c r="BE41" s="417">
        <v>4</v>
      </c>
      <c r="BF41" s="417">
        <v>3</v>
      </c>
      <c r="BG41" s="417">
        <v>84</v>
      </c>
      <c r="BH41" s="417">
        <v>36</v>
      </c>
      <c r="BI41" s="419" t="e">
        <f t="array" ref="BI41">HLOOKUP($G$7,'GRR Data'!$DD$3:$WI$103,47,FALSE)</f>
        <v>#N/A</v>
      </c>
    </row>
    <row r="42" spans="2:61" ht="16.350000000000001" customHeight="1">
      <c r="B42" s="482" t="s">
        <v>1487</v>
      </c>
      <c r="C42" s="483" t="s">
        <v>1473</v>
      </c>
      <c r="D42" s="484" t="e">
        <f>ROUND(((MAX(D39:D41)-MIN(D39:D41))),10)</f>
        <v>#N/A</v>
      </c>
      <c r="E42" s="484" t="e">
        <f t="shared" ref="E42" si="31">ROUND(((MAX(E39:E41)-MIN(E39:E41))),10)</f>
        <v>#N/A</v>
      </c>
      <c r="F42" s="484" t="e">
        <f t="shared" ref="F42" si="32">ROUND(((MAX(F39:F41)-MIN(F39:F41))),10)</f>
        <v>#N/A</v>
      </c>
      <c r="G42" s="484" t="e">
        <f t="shared" ref="G42" si="33">ROUND(((MAX(G39:G41)-MIN(G39:G41))),10)</f>
        <v>#N/A</v>
      </c>
      <c r="H42" s="484" t="e">
        <f t="shared" ref="H42" si="34">ROUND(((MAX(H39:H41)-MIN(H39:H41))),10)</f>
        <v>#N/A</v>
      </c>
      <c r="I42" s="484" t="e">
        <f t="shared" ref="I42" si="35">ROUND(((MAX(I39:I41)-MIN(I39:I41))),10)</f>
        <v>#N/A</v>
      </c>
      <c r="J42" s="484" t="e">
        <f t="shared" ref="J42" si="36">ROUND(((MAX(J39:J41)-MIN(J39:J41))),10)</f>
        <v>#N/A</v>
      </c>
      <c r="K42" s="484" t="e">
        <f t="shared" ref="K42" si="37">ROUND(((MAX(K39:K41)-MIN(K39:K41))),10)</f>
        <v>#N/A</v>
      </c>
      <c r="L42" s="484" t="e">
        <f t="shared" ref="L42" si="38">ROUND(((MAX(L39:L41)-MIN(L39:L41))),10)</f>
        <v>#N/A</v>
      </c>
      <c r="M42" s="484" t="e">
        <f t="shared" ref="M42" si="39">ROUND(((MAX(M39:M41)-MIN(M39:M41))),10)</f>
        <v>#N/A</v>
      </c>
      <c r="N42" s="493"/>
      <c r="AV42" s="935"/>
      <c r="AW42" s="935"/>
      <c r="AX42" s="425">
        <v>37</v>
      </c>
      <c r="AY42" s="417">
        <v>7</v>
      </c>
      <c r="AZ42" s="417">
        <v>2</v>
      </c>
      <c r="BA42" s="418" t="e">
        <f t="shared" si="28"/>
        <v>#N/A</v>
      </c>
      <c r="BC42" s="936" t="s">
        <v>731</v>
      </c>
      <c r="BD42" s="936" t="s">
        <v>1251</v>
      </c>
      <c r="BE42" s="417">
        <v>5</v>
      </c>
      <c r="BF42" s="417">
        <v>1</v>
      </c>
      <c r="BG42" s="417">
        <v>5</v>
      </c>
      <c r="BH42" s="417">
        <v>37</v>
      </c>
      <c r="BI42" s="419" t="e">
        <f t="array" ref="BI42">HLOOKUP($G$7,'GRR Data'!$DD$3:$WI$103,48,FALSE)</f>
        <v>#N/A</v>
      </c>
    </row>
    <row r="43" spans="2:61" ht="16.350000000000001" customHeight="1">
      <c r="B43" s="486" t="str">
        <f>IF(COUNT(D39:M41)=0,"",SUM(D39:M41)^2)</f>
        <v/>
      </c>
      <c r="C43" s="487" t="s">
        <v>1475</v>
      </c>
      <c r="D43" s="494" t="str">
        <f t="shared" ref="D43:M43" si="40">IF(COUNT(D39:D41)&lt;2,"",IF(AND(D42&gt;=AVERAGE($D$30:$M$30,$D$36:$M$36,$D$42:$M$42)*RangeCheckD3,D42&lt;=AVERAGE($D$30:$M$30,$D$36:$M$36,$D$42:$M$42)*RangeCheckD4),"","FLAG"))</f>
        <v/>
      </c>
      <c r="E43" s="494" t="str">
        <f t="shared" si="40"/>
        <v/>
      </c>
      <c r="F43" s="494" t="str">
        <f t="shared" si="40"/>
        <v/>
      </c>
      <c r="G43" s="494" t="str">
        <f t="shared" si="40"/>
        <v/>
      </c>
      <c r="H43" s="494" t="str">
        <f t="shared" si="40"/>
        <v/>
      </c>
      <c r="I43" s="494" t="str">
        <f t="shared" si="40"/>
        <v/>
      </c>
      <c r="J43" s="494" t="str">
        <f t="shared" si="40"/>
        <v/>
      </c>
      <c r="K43" s="494" t="str">
        <f t="shared" si="40"/>
        <v/>
      </c>
      <c r="L43" s="494" t="str">
        <f t="shared" si="40"/>
        <v/>
      </c>
      <c r="M43" s="494" t="str">
        <f t="shared" si="40"/>
        <v/>
      </c>
      <c r="AE43" s="401"/>
      <c r="AV43" s="935"/>
      <c r="AW43" s="935"/>
      <c r="AX43" s="425">
        <v>38</v>
      </c>
      <c r="AY43" s="425">
        <v>8</v>
      </c>
      <c r="AZ43" s="417">
        <v>2</v>
      </c>
      <c r="BA43" s="418" t="e">
        <f t="shared" si="28"/>
        <v>#N/A</v>
      </c>
      <c r="BC43" s="937"/>
      <c r="BD43" s="937"/>
      <c r="BE43" s="417">
        <v>5</v>
      </c>
      <c r="BF43" s="417">
        <v>1</v>
      </c>
      <c r="BG43" s="417">
        <v>15</v>
      </c>
      <c r="BH43" s="417">
        <v>38</v>
      </c>
      <c r="BI43" s="419" t="e">
        <f t="array" ref="BI43">HLOOKUP($G$7,'GRR Data'!$DD$3:$WI$103,49,FALSE)</f>
        <v>#N/A</v>
      </c>
    </row>
    <row r="44" spans="2:61" ht="16.350000000000001" customHeight="1" thickBot="1">
      <c r="B44" s="489"/>
      <c r="C44" s="490" t="s">
        <v>1488</v>
      </c>
      <c r="D44" s="495" t="str">
        <f t="shared" ref="D44:M44" si="41">IF(COUNT(D39:D41)=0,"",SUM(D39:D41)^2)</f>
        <v/>
      </c>
      <c r="E44" s="495" t="str">
        <f t="shared" si="41"/>
        <v/>
      </c>
      <c r="F44" s="495" t="str">
        <f t="shared" si="41"/>
        <v/>
      </c>
      <c r="G44" s="495" t="str">
        <f t="shared" si="41"/>
        <v/>
      </c>
      <c r="H44" s="495" t="str">
        <f t="shared" si="41"/>
        <v/>
      </c>
      <c r="I44" s="495" t="str">
        <f t="shared" si="41"/>
        <v/>
      </c>
      <c r="J44" s="495" t="str">
        <f t="shared" si="41"/>
        <v/>
      </c>
      <c r="K44" s="495" t="str">
        <f t="shared" si="41"/>
        <v/>
      </c>
      <c r="L44" s="495" t="str">
        <f t="shared" si="41"/>
        <v/>
      </c>
      <c r="M44" s="495" t="str">
        <f t="shared" si="41"/>
        <v/>
      </c>
      <c r="AE44" s="401"/>
      <c r="AV44" s="935"/>
      <c r="AW44" s="935"/>
      <c r="AX44" s="417">
        <v>39</v>
      </c>
      <c r="AY44" s="425">
        <v>9</v>
      </c>
      <c r="AZ44" s="417">
        <v>2</v>
      </c>
      <c r="BA44" s="418" t="e">
        <f t="shared" si="28"/>
        <v>#N/A</v>
      </c>
      <c r="BC44" s="937"/>
      <c r="BD44" s="938"/>
      <c r="BE44" s="417">
        <v>5</v>
      </c>
      <c r="BF44" s="417">
        <v>1</v>
      </c>
      <c r="BG44" s="417">
        <v>25</v>
      </c>
      <c r="BH44" s="417">
        <v>39</v>
      </c>
      <c r="BI44" s="419" t="e">
        <f t="array" ref="BI44">HLOOKUP($G$7,'GRR Data'!$DD$3:$WI$103,50,FALSE)</f>
        <v>#N/A</v>
      </c>
    </row>
    <row r="45" spans="2:61" ht="16.350000000000001" customHeight="1" thickTop="1">
      <c r="B45" s="496"/>
      <c r="C45" s="497" t="s">
        <v>1277</v>
      </c>
      <c r="D45" s="498" t="e">
        <f t="shared" ref="D45:M45" si="42">AVERAGE(D27:D29,D33:D35,D39:D41)</f>
        <v>#N/A</v>
      </c>
      <c r="E45" s="498" t="e">
        <f t="shared" si="42"/>
        <v>#N/A</v>
      </c>
      <c r="F45" s="498" t="e">
        <f t="shared" si="42"/>
        <v>#N/A</v>
      </c>
      <c r="G45" s="498" t="e">
        <f t="shared" si="42"/>
        <v>#N/A</v>
      </c>
      <c r="H45" s="498" t="e">
        <f t="shared" si="42"/>
        <v>#N/A</v>
      </c>
      <c r="I45" s="498" t="e">
        <f t="shared" si="42"/>
        <v>#N/A</v>
      </c>
      <c r="J45" s="498" t="e">
        <f t="shared" si="42"/>
        <v>#N/A</v>
      </c>
      <c r="K45" s="498" t="e">
        <f t="shared" si="42"/>
        <v>#N/A</v>
      </c>
      <c r="L45" s="498" t="e">
        <f t="shared" si="42"/>
        <v>#N/A</v>
      </c>
      <c r="M45" s="498" t="e">
        <f t="shared" si="42"/>
        <v>#N/A</v>
      </c>
      <c r="AE45" s="401"/>
      <c r="AV45" s="935"/>
      <c r="AW45" s="935"/>
      <c r="AX45" s="425">
        <v>40</v>
      </c>
      <c r="AY45" s="417">
        <v>10</v>
      </c>
      <c r="AZ45" s="417">
        <v>2</v>
      </c>
      <c r="BA45" s="418" t="e">
        <f t="shared" si="28"/>
        <v>#N/A</v>
      </c>
      <c r="BC45" s="937"/>
      <c r="BD45" s="936" t="s">
        <v>1252</v>
      </c>
      <c r="BE45" s="417">
        <v>5</v>
      </c>
      <c r="BF45" s="417">
        <v>2</v>
      </c>
      <c r="BG45" s="417">
        <v>35</v>
      </c>
      <c r="BH45" s="417">
        <v>40</v>
      </c>
      <c r="BI45" s="419" t="e">
        <f t="array" ref="BI45">HLOOKUP($G$7,'GRR Data'!$DD$3:$WI$103,51,FALSE)</f>
        <v>#N/A</v>
      </c>
    </row>
    <row r="46" spans="2:61" ht="16.350000000000001" customHeight="1" thickBot="1">
      <c r="B46" s="499"/>
      <c r="C46" s="500" t="s">
        <v>1489</v>
      </c>
      <c r="D46" s="629" t="e">
        <f>SUM(D27:D29,D33:D35,D39:D41)^2</f>
        <v>#N/A</v>
      </c>
      <c r="E46" s="499" t="e">
        <f t="shared" ref="E46:M46" si="43">SUM(E27:E29,E33:E35,E39:E41)^2</f>
        <v>#N/A</v>
      </c>
      <c r="F46" s="499" t="e">
        <f t="shared" si="43"/>
        <v>#N/A</v>
      </c>
      <c r="G46" s="499" t="e">
        <f t="shared" si="43"/>
        <v>#N/A</v>
      </c>
      <c r="H46" s="499" t="e">
        <f t="shared" si="43"/>
        <v>#N/A</v>
      </c>
      <c r="I46" s="499" t="e">
        <f t="shared" si="43"/>
        <v>#N/A</v>
      </c>
      <c r="J46" s="499" t="e">
        <f t="shared" si="43"/>
        <v>#N/A</v>
      </c>
      <c r="K46" s="499" t="e">
        <f t="shared" si="43"/>
        <v>#N/A</v>
      </c>
      <c r="L46" s="499" t="e">
        <f t="shared" si="43"/>
        <v>#N/A</v>
      </c>
      <c r="M46" s="499" t="e">
        <f t="shared" si="43"/>
        <v>#N/A</v>
      </c>
      <c r="AE46" s="401"/>
      <c r="AV46" s="935"/>
      <c r="AW46" s="935" t="s">
        <v>1245</v>
      </c>
      <c r="AX46" s="425">
        <v>41</v>
      </c>
      <c r="AY46" s="417">
        <v>1</v>
      </c>
      <c r="AZ46" s="417">
        <v>2</v>
      </c>
      <c r="BA46" s="418" t="e">
        <f>IF(AP6="","",AP6)</f>
        <v>#N/A</v>
      </c>
      <c r="BC46" s="937"/>
      <c r="BD46" s="937"/>
      <c r="BE46" s="417">
        <v>5</v>
      </c>
      <c r="BF46" s="417">
        <v>2</v>
      </c>
      <c r="BG46" s="417">
        <v>45</v>
      </c>
      <c r="BH46" s="417">
        <v>41</v>
      </c>
      <c r="BI46" s="419" t="e">
        <f t="array" ref="BI46">HLOOKUP($G$7,'GRR Data'!$DD$3:$WI$103,52,FALSE)</f>
        <v>#N/A</v>
      </c>
    </row>
    <row r="47" spans="2:61" ht="16.350000000000001" customHeight="1" thickBot="1">
      <c r="B47" s="501" t="s">
        <v>1490</v>
      </c>
      <c r="C47" s="502"/>
      <c r="D47" s="501" t="s">
        <v>1491</v>
      </c>
      <c r="E47" s="503"/>
      <c r="F47" s="501" t="s">
        <v>1492</v>
      </c>
      <c r="G47" s="503"/>
      <c r="H47" s="501" t="s">
        <v>1493</v>
      </c>
      <c r="I47" s="503"/>
      <c r="J47" s="501" t="s">
        <v>22</v>
      </c>
      <c r="K47" s="503"/>
      <c r="L47" s="501" t="s">
        <v>1494</v>
      </c>
      <c r="M47" s="503"/>
      <c r="N47" s="493"/>
      <c r="S47" s="467"/>
      <c r="T47" s="404"/>
      <c r="U47" s="404"/>
      <c r="V47" s="404"/>
      <c r="W47" s="404"/>
      <c r="X47" s="404"/>
      <c r="Y47" s="404"/>
      <c r="Z47" s="404"/>
      <c r="AA47" s="404"/>
      <c r="AB47" s="404"/>
      <c r="AC47" s="404"/>
      <c r="AD47" s="404"/>
      <c r="AE47" s="401"/>
      <c r="AV47" s="935"/>
      <c r="AW47" s="935"/>
      <c r="AX47" s="417">
        <v>42</v>
      </c>
      <c r="AY47" s="425">
        <v>2</v>
      </c>
      <c r="AZ47" s="417">
        <v>2</v>
      </c>
      <c r="BA47" s="418" t="e">
        <f t="shared" ref="BA47:BA55" si="44">IF(AP7="","",AP7)</f>
        <v>#N/A</v>
      </c>
      <c r="BC47" s="937"/>
      <c r="BD47" s="938"/>
      <c r="BE47" s="417">
        <v>5</v>
      </c>
      <c r="BF47" s="417">
        <v>2</v>
      </c>
      <c r="BG47" s="417">
        <v>55</v>
      </c>
      <c r="BH47" s="417">
        <v>42</v>
      </c>
      <c r="BI47" s="419" t="e">
        <f t="array" ref="BI47">HLOOKUP($G$7,'GRR Data'!$DD$3:$WI$103,53,FALSE)</f>
        <v>#N/A</v>
      </c>
    </row>
    <row r="48" spans="2:61" ht="16.350000000000001" customHeight="1">
      <c r="B48" s="504" t="s">
        <v>1495</v>
      </c>
      <c r="C48" s="505"/>
      <c r="D48" s="948" t="str">
        <f>IF(D9=0,"",IF(D9=1,1,D9-1))</f>
        <v/>
      </c>
      <c r="E48" s="949"/>
      <c r="F48" s="950" t="str">
        <f>IF(D9&lt;2,"",ROUND(((SUM($B$31,$B$37,$B$43)/($D$10*$D$11))-(SUM($D$27:$M$29,$D$33:$M$35,$D$39:$M$41)^2/($D$9*$D$10*$D$11))),10))</f>
        <v/>
      </c>
      <c r="G48" s="951"/>
      <c r="H48" s="950" t="str">
        <f>IF(OR(DFappraisers="",SSappraisers=""),"",SSappraisers/DFappraisers)</f>
        <v/>
      </c>
      <c r="I48" s="951"/>
      <c r="J48" s="950"/>
      <c r="K48" s="951"/>
      <c r="L48" s="950"/>
      <c r="M48" s="951"/>
      <c r="N48" s="479" t="s">
        <v>1496</v>
      </c>
      <c r="S48" s="467"/>
      <c r="T48" s="404"/>
      <c r="U48" s="404"/>
      <c r="V48" s="404"/>
      <c r="W48" s="404"/>
      <c r="X48" s="404"/>
      <c r="Y48" s="404"/>
      <c r="Z48" s="404"/>
      <c r="AA48" s="404"/>
      <c r="AB48" s="404"/>
      <c r="AC48" s="404"/>
      <c r="AD48" s="404"/>
      <c r="AE48" s="401"/>
      <c r="AV48" s="935"/>
      <c r="AW48" s="935"/>
      <c r="AX48" s="425">
        <v>43</v>
      </c>
      <c r="AY48" s="425">
        <v>3</v>
      </c>
      <c r="AZ48" s="417">
        <v>2</v>
      </c>
      <c r="BA48" s="418" t="e">
        <f t="shared" si="44"/>
        <v>#N/A</v>
      </c>
      <c r="BC48" s="937"/>
      <c r="BD48" s="936" t="s">
        <v>1253</v>
      </c>
      <c r="BE48" s="417">
        <v>5</v>
      </c>
      <c r="BF48" s="417">
        <v>3</v>
      </c>
      <c r="BG48" s="417">
        <v>65</v>
      </c>
      <c r="BH48" s="417">
        <v>43</v>
      </c>
      <c r="BI48" s="419" t="e">
        <f t="array" ref="BI48">HLOOKUP($G$7,'GRR Data'!$DD$3:$WI$103,54,FALSE)</f>
        <v>#N/A</v>
      </c>
    </row>
    <row r="49" spans="1:114" ht="16.350000000000001" customHeight="1">
      <c r="A49" s="506"/>
      <c r="B49" s="504" t="s">
        <v>1497</v>
      </c>
      <c r="C49" s="505"/>
      <c r="D49" s="952" t="str">
        <f>IF(D10=0,"",D10-1)</f>
        <v/>
      </c>
      <c r="E49" s="953"/>
      <c r="F49" s="954" t="str">
        <f>IF(D10&lt;2,"",ROUND(((SUM($D$46:$M$46)/($D$9*$D$11))-(SUM($D$27:$M$29,$D$33:$M$35,$D$39:$M$41)^2/($D$9*$D$10*$D$11))),10))</f>
        <v/>
      </c>
      <c r="G49" s="955"/>
      <c r="H49" s="954" t="str">
        <f>IF(OR(DFparts="",SSparts=""),"",SSparts/DFparts)</f>
        <v/>
      </c>
      <c r="I49" s="955"/>
      <c r="J49" s="954"/>
      <c r="K49" s="955"/>
      <c r="L49" s="954"/>
      <c r="M49" s="955"/>
      <c r="N49" s="507" t="s">
        <v>1498</v>
      </c>
      <c r="S49" s="467"/>
      <c r="T49" s="404"/>
      <c r="U49" s="404"/>
      <c r="V49" s="404"/>
      <c r="W49" s="404"/>
      <c r="X49" s="404"/>
      <c r="Y49" s="404"/>
      <c r="Z49" s="404"/>
      <c r="AA49" s="404"/>
      <c r="AB49" s="404"/>
      <c r="AC49" s="404"/>
      <c r="AD49" s="404"/>
      <c r="AE49" s="401"/>
      <c r="AV49" s="935"/>
      <c r="AW49" s="935"/>
      <c r="AX49" s="425">
        <v>44</v>
      </c>
      <c r="AY49" s="417">
        <v>4</v>
      </c>
      <c r="AZ49" s="417">
        <v>2</v>
      </c>
      <c r="BA49" s="418" t="e">
        <f t="shared" si="44"/>
        <v>#N/A</v>
      </c>
      <c r="BC49" s="937"/>
      <c r="BD49" s="937"/>
      <c r="BE49" s="417">
        <v>5</v>
      </c>
      <c r="BF49" s="417">
        <v>3</v>
      </c>
      <c r="BG49" s="417">
        <v>75</v>
      </c>
      <c r="BH49" s="417">
        <v>44</v>
      </c>
      <c r="BI49" s="419" t="e">
        <f t="array" ref="BI49">HLOOKUP($G$7,'GRR Data'!$DD$3:$WI$103,55,FALSE)</f>
        <v>#N/A</v>
      </c>
      <c r="DJ49" s="506"/>
    </row>
    <row r="50" spans="1:114" s="506" customFormat="1" ht="16.350000000000001" customHeight="1">
      <c r="A50" s="402"/>
      <c r="B50" s="504" t="s">
        <v>1499</v>
      </c>
      <c r="C50" s="505"/>
      <c r="D50" s="956" t="str">
        <f>IF(OR(D9&lt;1,D10&lt;1),"",D48*D49)</f>
        <v/>
      </c>
      <c r="E50" s="957"/>
      <c r="F50" s="958">
        <f>IF(OR(D9=0,D10=0),0,IF(DFappraisersXparts="","",ROUND((SUM($D$32:$M$32,$D$38:$M$38,$D$44:$M$44)/$D$11)-(SUM($D$46:$M$46)/($D$9*$D$11))-(SUM($B$31,$B$37,$B$43)/($D$10*$D$11))+(SUM($D$27:$M$29,$D$33:$M$35,$D$39:$M$41)^2/($D$9*$D$10*$D$11)),10)))</f>
        <v>0</v>
      </c>
      <c r="G50" s="959"/>
      <c r="H50" s="958" t="str">
        <f>IF(OR(DFappraisersXparts="",SSappraisersXparts=""),"",SSappraisersXparts/DFappraisersXparts)</f>
        <v/>
      </c>
      <c r="I50" s="959"/>
      <c r="J50" s="960" t="e">
        <f>IF(SSappraisersXparts="","",MSappraisersXparts/MSerror)</f>
        <v>#VALUE!</v>
      </c>
      <c r="K50" s="961"/>
      <c r="L50" s="954" t="e">
        <f>IF(SSappraisersXparts="","",FDIST(FappraisersXparts,DFappraisersXparts,DFerror))</f>
        <v>#VALUE!</v>
      </c>
      <c r="M50" s="955"/>
      <c r="N50" s="479" t="s">
        <v>1500</v>
      </c>
      <c r="O50" s="402"/>
      <c r="P50" s="402"/>
      <c r="Q50" s="402"/>
      <c r="R50" s="402"/>
      <c r="S50" s="402"/>
      <c r="T50" s="402"/>
      <c r="U50" s="402"/>
      <c r="V50" s="402"/>
      <c r="W50" s="402"/>
      <c r="X50" s="402"/>
      <c r="Y50" s="402"/>
      <c r="Z50" s="402"/>
      <c r="AA50" s="402"/>
      <c r="AB50" s="402"/>
      <c r="AC50" s="402"/>
      <c r="AD50" s="402"/>
      <c r="AE50" s="401"/>
      <c r="AF50" s="402"/>
      <c r="AG50" s="402"/>
      <c r="AH50" s="402"/>
      <c r="AI50" s="402"/>
      <c r="AJ50" s="402"/>
      <c r="AK50" s="402"/>
      <c r="AL50" s="402"/>
      <c r="AM50" s="402"/>
      <c r="AN50" s="402"/>
      <c r="AO50" s="402"/>
      <c r="AP50" s="402"/>
      <c r="AQ50" s="402"/>
      <c r="AR50" s="402"/>
      <c r="AS50" s="402"/>
      <c r="AT50" s="402"/>
      <c r="AU50" s="402"/>
      <c r="AV50" s="935"/>
      <c r="AW50" s="935"/>
      <c r="AX50" s="417">
        <v>45</v>
      </c>
      <c r="AY50" s="425">
        <v>5</v>
      </c>
      <c r="AZ50" s="417">
        <v>2</v>
      </c>
      <c r="BA50" s="418" t="e">
        <f t="shared" si="44"/>
        <v>#N/A</v>
      </c>
      <c r="BB50" s="402"/>
      <c r="BC50" s="938"/>
      <c r="BD50" s="938"/>
      <c r="BE50" s="417">
        <v>5</v>
      </c>
      <c r="BF50" s="417">
        <v>3</v>
      </c>
      <c r="BG50" s="417">
        <v>85</v>
      </c>
      <c r="BH50" s="417">
        <v>45</v>
      </c>
      <c r="BI50" s="419" t="e">
        <f t="array" ref="BI50">HLOOKUP($G$7,'GRR Data'!$DD$3:$WI$103,56,FALSE)</f>
        <v>#N/A</v>
      </c>
      <c r="BJ50" s="402"/>
      <c r="BK50" s="402"/>
      <c r="BL50" s="402"/>
      <c r="BM50" s="402"/>
      <c r="BN50" s="402"/>
      <c r="BO50" s="402"/>
      <c r="BP50" s="402"/>
      <c r="BQ50" s="402"/>
      <c r="BR50" s="402"/>
      <c r="BS50" s="402"/>
      <c r="BT50" s="402"/>
      <c r="BU50" s="402"/>
      <c r="BV50" s="402"/>
      <c r="BW50" s="402"/>
      <c r="BX50" s="402"/>
      <c r="BY50" s="402"/>
      <c r="BZ50" s="402"/>
      <c r="CA50" s="402"/>
      <c r="CB50" s="402"/>
      <c r="CC50" s="402"/>
      <c r="CD50" s="402"/>
      <c r="CE50" s="402"/>
      <c r="CF50" s="402"/>
      <c r="CG50" s="402"/>
      <c r="CH50" s="402"/>
      <c r="CI50" s="402"/>
      <c r="CJ50" s="402"/>
      <c r="CK50" s="402"/>
      <c r="CL50" s="402"/>
      <c r="CM50" s="402"/>
      <c r="CN50" s="402"/>
      <c r="CO50" s="402"/>
      <c r="CP50" s="402"/>
      <c r="CQ50" s="402"/>
      <c r="CR50" s="402"/>
      <c r="CS50" s="402"/>
      <c r="CT50" s="402"/>
      <c r="CU50" s="402"/>
      <c r="CV50" s="402"/>
      <c r="CW50" s="402"/>
      <c r="CX50" s="402"/>
      <c r="CY50" s="402"/>
      <c r="CZ50" s="402"/>
      <c r="DA50" s="402"/>
      <c r="DB50" s="402"/>
      <c r="DC50" s="402"/>
      <c r="DD50" s="402"/>
      <c r="DE50" s="402"/>
      <c r="DF50" s="402"/>
      <c r="DG50" s="402"/>
      <c r="DH50" s="402"/>
      <c r="DI50" s="402"/>
      <c r="DJ50" s="402"/>
    </row>
    <row r="51" spans="1:114" ht="16.350000000000001" customHeight="1" thickBot="1">
      <c r="B51" s="508" t="s">
        <v>1501</v>
      </c>
      <c r="C51" s="509"/>
      <c r="D51" s="952" t="str">
        <f>IF(D11&lt;=1,"",D9*D10*(D11-1))</f>
        <v/>
      </c>
      <c r="E51" s="953"/>
      <c r="F51" s="954" t="str">
        <f>IF(DFerror="","",ROUND((SStotal-SUM(F48:F50)),10))</f>
        <v/>
      </c>
      <c r="G51" s="955"/>
      <c r="H51" s="954" t="str">
        <f>IF(OR(DFerror="",SSerror=""),"",SSerror/DFerror)</f>
        <v/>
      </c>
      <c r="I51" s="955"/>
      <c r="J51" s="510" t="e">
        <f>IF(SSappraisersXparts="","",IF(PappraisersXparts&lt;=0.05,"Appraiser*Part Interaction IS Significant","Appraiser*Part Interaction is Not Significant"))</f>
        <v>#VALUE!</v>
      </c>
      <c r="K51" s="511"/>
      <c r="L51" s="511"/>
      <c r="M51" s="511"/>
      <c r="N51" s="479" t="s">
        <v>1502</v>
      </c>
      <c r="AE51" s="401" t="s">
        <v>1503</v>
      </c>
      <c r="AH51" s="506"/>
      <c r="AI51" s="506"/>
      <c r="AJ51" s="506"/>
      <c r="AK51" s="506"/>
      <c r="AL51" s="506"/>
      <c r="AM51" s="506"/>
      <c r="AN51" s="506"/>
      <c r="AV51" s="935"/>
      <c r="AW51" s="935"/>
      <c r="AX51" s="417">
        <v>46</v>
      </c>
      <c r="AY51" s="425">
        <v>6</v>
      </c>
      <c r="AZ51" s="417">
        <v>2</v>
      </c>
      <c r="BA51" s="418" t="e">
        <f t="shared" si="44"/>
        <v>#N/A</v>
      </c>
      <c r="BC51" s="936" t="s">
        <v>732</v>
      </c>
      <c r="BD51" s="936" t="s">
        <v>1251</v>
      </c>
      <c r="BE51" s="417">
        <v>6</v>
      </c>
      <c r="BF51" s="417">
        <v>1</v>
      </c>
      <c r="BG51" s="417">
        <v>6</v>
      </c>
      <c r="BH51" s="417">
        <v>46</v>
      </c>
      <c r="BI51" s="419" t="e">
        <f t="array" ref="BI51">HLOOKUP($G$7,'GRR Data'!$DD$3:$WI$103,57,FALSE)</f>
        <v>#N/A</v>
      </c>
    </row>
    <row r="52" spans="1:114" ht="16.350000000000001" customHeight="1">
      <c r="B52" s="504" t="s">
        <v>1504</v>
      </c>
      <c r="C52" s="505"/>
      <c r="D52" s="948" t="str">
        <f>IF(D11=0,"",D9*D10*D11-1)</f>
        <v/>
      </c>
      <c r="E52" s="949"/>
      <c r="F52" s="950" t="str">
        <f>IF(DFtotal="","",SUMSQ($D$27:$M$29,$D$33:$M$35,$D$39:$M$41)-(SUM($D$27:$M$29,$D$33:$M$35,$D$39:$M$41)^2/($D$9*$D$10*$D$11)))</f>
        <v/>
      </c>
      <c r="G52" s="951"/>
      <c r="H52" s="950" t="e">
        <f>IF(F50="",SSerror,(SSappraisersXparts+SSerror)/(DFappraisersXparts+DFerror))</f>
        <v>#VALUE!</v>
      </c>
      <c r="I52" s="951"/>
      <c r="J52" s="512"/>
      <c r="K52" s="512"/>
      <c r="L52" s="512"/>
      <c r="M52" s="512"/>
      <c r="AE52" s="401" t="s">
        <v>1505</v>
      </c>
      <c r="AV52" s="935"/>
      <c r="AW52" s="935"/>
      <c r="AX52" s="425">
        <v>47</v>
      </c>
      <c r="AY52" s="417">
        <v>7</v>
      </c>
      <c r="AZ52" s="417">
        <v>2</v>
      </c>
      <c r="BA52" s="418" t="e">
        <f t="shared" si="44"/>
        <v>#N/A</v>
      </c>
      <c r="BC52" s="937"/>
      <c r="BD52" s="937"/>
      <c r="BE52" s="417">
        <v>6</v>
      </c>
      <c r="BF52" s="417">
        <v>1</v>
      </c>
      <c r="BG52" s="417">
        <v>16</v>
      </c>
      <c r="BH52" s="417">
        <v>47</v>
      </c>
      <c r="BI52" s="419" t="e">
        <f t="array" ref="BI52">HLOOKUP($G$7,'GRR Data'!$DD$3:$WI$103,58,FALSE)</f>
        <v>#N/A</v>
      </c>
      <c r="DC52" s="506"/>
      <c r="DD52" s="506"/>
      <c r="DE52" s="506"/>
      <c r="DF52" s="506"/>
      <c r="DG52" s="506"/>
      <c r="DH52" s="506"/>
      <c r="DI52" s="506"/>
    </row>
    <row r="53" spans="1:114" ht="16.350000000000001" customHeight="1" thickBot="1">
      <c r="AE53" s="401"/>
      <c r="AV53" s="935"/>
      <c r="AW53" s="935"/>
      <c r="AX53" s="425">
        <v>48</v>
      </c>
      <c r="AY53" s="425">
        <v>8</v>
      </c>
      <c r="AZ53" s="417">
        <v>2</v>
      </c>
      <c r="BA53" s="418" t="e">
        <f t="shared" si="44"/>
        <v>#N/A</v>
      </c>
      <c r="BC53" s="937"/>
      <c r="BD53" s="938"/>
      <c r="BE53" s="417">
        <v>6</v>
      </c>
      <c r="BF53" s="417">
        <v>1</v>
      </c>
      <c r="BG53" s="417">
        <v>26</v>
      </c>
      <c r="BH53" s="417">
        <v>48</v>
      </c>
      <c r="BI53" s="419" t="e">
        <f t="array" ref="BI53">HLOOKUP($G$7,'GRR Data'!$DD$3:$WI$103,59,FALSE)</f>
        <v>#N/A</v>
      </c>
    </row>
    <row r="54" spans="1:114" ht="16.350000000000001" customHeight="1" thickBot="1">
      <c r="F54" s="962" t="s">
        <v>1506</v>
      </c>
      <c r="G54" s="963"/>
      <c r="H54" s="963"/>
      <c r="I54" s="963"/>
      <c r="J54" s="964"/>
      <c r="K54" s="513">
        <f>'GRR Data'!DD217</f>
        <v>5.15</v>
      </c>
      <c r="N54" s="479" t="s">
        <v>1507</v>
      </c>
      <c r="AE54" s="401" t="s">
        <v>1508</v>
      </c>
      <c r="AV54" s="935"/>
      <c r="AW54" s="935"/>
      <c r="AX54" s="417">
        <v>49</v>
      </c>
      <c r="AY54" s="425">
        <v>9</v>
      </c>
      <c r="AZ54" s="417">
        <v>2</v>
      </c>
      <c r="BA54" s="418" t="e">
        <f t="shared" si="44"/>
        <v>#N/A</v>
      </c>
      <c r="BC54" s="937"/>
      <c r="BD54" s="936" t="s">
        <v>1252</v>
      </c>
      <c r="BE54" s="417">
        <v>6</v>
      </c>
      <c r="BF54" s="417">
        <v>2</v>
      </c>
      <c r="BG54" s="417">
        <v>36</v>
      </c>
      <c r="BH54" s="417">
        <v>49</v>
      </c>
      <c r="BI54" s="419" t="e">
        <f t="array" ref="BI54">HLOOKUP($G$7,'GRR Data'!$DD$3:$WI$103,60,FALSE)</f>
        <v>#N/A</v>
      </c>
    </row>
    <row r="55" spans="1:114" ht="26.1" customHeight="1" thickBot="1">
      <c r="B55" s="514" t="s">
        <v>1509</v>
      </c>
      <c r="C55" s="515"/>
      <c r="D55" s="515"/>
      <c r="E55" s="516"/>
      <c r="F55" s="517" t="s">
        <v>1510</v>
      </c>
      <c r="G55" s="518"/>
      <c r="H55" s="517" t="s">
        <v>1511</v>
      </c>
      <c r="I55" s="518"/>
      <c r="J55" s="519" t="s">
        <v>1512</v>
      </c>
      <c r="K55" s="518"/>
      <c r="L55" s="519" t="s">
        <v>1513</v>
      </c>
      <c r="M55" s="518"/>
      <c r="N55" s="479" t="s">
        <v>1514</v>
      </c>
      <c r="AE55" s="401" t="s">
        <v>1515</v>
      </c>
      <c r="AO55" s="506"/>
      <c r="AP55" s="506"/>
      <c r="AQ55" s="506"/>
      <c r="AR55" s="506"/>
      <c r="AS55" s="506"/>
      <c r="AT55" s="506"/>
      <c r="AU55" s="506"/>
      <c r="AV55" s="935"/>
      <c r="AW55" s="935"/>
      <c r="AX55" s="425">
        <v>50</v>
      </c>
      <c r="AY55" s="417">
        <v>10</v>
      </c>
      <c r="AZ55" s="417">
        <v>2</v>
      </c>
      <c r="BA55" s="418" t="e">
        <f t="shared" si="44"/>
        <v>#N/A</v>
      </c>
      <c r="BC55" s="937"/>
      <c r="BD55" s="937"/>
      <c r="BE55" s="417">
        <v>6</v>
      </c>
      <c r="BF55" s="417">
        <v>2</v>
      </c>
      <c r="BG55" s="417">
        <v>46</v>
      </c>
      <c r="BH55" s="417">
        <v>50</v>
      </c>
      <c r="BI55" s="419" t="e">
        <f t="array" ref="BI55">HLOOKUP($G$7,'GRR Data'!$DD$3:$WI$103,61,FALSE)</f>
        <v>#N/A</v>
      </c>
    </row>
    <row r="56" spans="1:114" ht="16.350000000000001" customHeight="1">
      <c r="B56" s="504" t="s">
        <v>1516</v>
      </c>
      <c r="C56" s="520"/>
      <c r="D56" s="520"/>
      <c r="E56" s="505"/>
      <c r="F56" s="950" t="str">
        <f>IF(D9=1,SQRT(MSerror),IF(D11&lt;2,"",IF(OR(PappraisersXparts="",PappraisersXparts&lt;=0.05),SQRT(MSerror),SQRT(MSpool))))</f>
        <v/>
      </c>
      <c r="G56" s="951"/>
      <c r="H56" s="950" t="str">
        <f>IF(s_Repeatability="","",s_Repeatability*DistrWidth)</f>
        <v/>
      </c>
      <c r="I56" s="951"/>
      <c r="J56" s="965" t="e">
        <f>IF(OR(s_Repeatability="",s_TotalVar=""),"",Repeatability/Total_Variation)</f>
        <v>#VALUE!</v>
      </c>
      <c r="K56" s="966"/>
      <c r="L56" s="965" t="e">
        <f>IF(OR(COUNT(Tolerance)=0,s_Repeatability="",s_TotalVar=""),"",Repeatability/Tolerance)</f>
        <v>#VALUE!</v>
      </c>
      <c r="M56" s="966"/>
      <c r="O56" s="506"/>
      <c r="P56" s="506"/>
      <c r="AE56" s="401"/>
      <c r="AV56" s="935"/>
      <c r="AW56" s="935" t="s">
        <v>1246</v>
      </c>
      <c r="AX56" s="417">
        <v>51</v>
      </c>
      <c r="AY56" s="417">
        <v>1</v>
      </c>
      <c r="AZ56" s="417">
        <v>2</v>
      </c>
      <c r="BA56" s="418" t="e">
        <f>IF(AQ6="","",AQ6)</f>
        <v>#N/A</v>
      </c>
      <c r="BB56" s="506"/>
      <c r="BC56" s="937"/>
      <c r="BD56" s="938"/>
      <c r="BE56" s="417">
        <v>6</v>
      </c>
      <c r="BF56" s="417">
        <v>2</v>
      </c>
      <c r="BG56" s="417">
        <v>56</v>
      </c>
      <c r="BH56" s="417">
        <v>51</v>
      </c>
      <c r="BI56" s="419" t="e">
        <f t="array" ref="BI56">HLOOKUP($G$7,'GRR Data'!$DD$3:$WI$103,62,FALSE)</f>
        <v>#N/A</v>
      </c>
      <c r="BJ56" s="506"/>
      <c r="BK56" s="506"/>
      <c r="BL56" s="506"/>
      <c r="BM56" s="506"/>
      <c r="BN56" s="506"/>
      <c r="BO56" s="506"/>
      <c r="BP56" s="506"/>
      <c r="BQ56" s="506"/>
      <c r="BR56" s="506"/>
      <c r="BS56" s="506"/>
      <c r="BT56" s="506"/>
      <c r="BU56" s="506"/>
      <c r="BV56" s="506"/>
      <c r="BW56" s="506"/>
      <c r="BX56" s="506"/>
      <c r="BY56" s="506"/>
      <c r="BZ56" s="506"/>
      <c r="CA56" s="506"/>
      <c r="CB56" s="506"/>
      <c r="CC56" s="506"/>
      <c r="CD56" s="506"/>
      <c r="CE56" s="506"/>
      <c r="CF56" s="506"/>
      <c r="CG56" s="506"/>
      <c r="CH56" s="506"/>
      <c r="CI56" s="506"/>
      <c r="CJ56" s="506"/>
      <c r="CK56" s="506"/>
      <c r="CL56" s="506"/>
      <c r="CM56" s="506"/>
      <c r="CN56" s="506"/>
      <c r="CO56" s="506"/>
      <c r="CP56" s="506"/>
      <c r="CQ56" s="506"/>
      <c r="CR56" s="506"/>
      <c r="CS56" s="506"/>
      <c r="CT56" s="506"/>
      <c r="CU56" s="506"/>
      <c r="CV56" s="506"/>
      <c r="CW56" s="506"/>
      <c r="CX56" s="506"/>
      <c r="CY56" s="506"/>
      <c r="CZ56" s="506"/>
      <c r="DA56" s="506"/>
      <c r="DB56" s="506"/>
    </row>
    <row r="57" spans="1:114" ht="16.350000000000001" customHeight="1">
      <c r="B57" s="504" t="s">
        <v>1517</v>
      </c>
      <c r="C57" s="520"/>
      <c r="D57" s="520"/>
      <c r="E57" s="505"/>
      <c r="F57" s="958" t="str">
        <f>IF(D9=1,0,IF(COUNT(B29,B35,B41)&lt;2,"",IF(PappraisersXparts&lt;=0.05,IF(((MSappraisers-MSappraisersXparts)/(D10*D11))&lt;0,"0",SQRT((MSappraisers-MSappraisersXparts)/(D10*D11))),IF(((MSappraisers-MSpool)/(D10*D11))&lt;0,"0",SQRT((MSappraisers-MSpool)/(D10*D11))))))</f>
        <v/>
      </c>
      <c r="G57" s="959"/>
      <c r="H57" s="958" t="str">
        <f>IF(s_Reproducibility="","",s_Reproducibility*DistrWidth)</f>
        <v/>
      </c>
      <c r="I57" s="959"/>
      <c r="J57" s="967" t="e">
        <f>IF(OR(s_Reproducibility="",s_TotalVar=""),"",Reproducibility/Total_Variation)</f>
        <v>#VALUE!</v>
      </c>
      <c r="K57" s="968"/>
      <c r="L57" s="967" t="e">
        <f>IF(OR(COUNT(Tolerance)=0,s_Reproducibility="",s_TotalVar=""),"",Reproducibility/Tolerance)</f>
        <v>#VALUE!</v>
      </c>
      <c r="M57" s="968"/>
      <c r="N57" s="476" t="s">
        <v>1518</v>
      </c>
      <c r="AE57" s="401" t="s">
        <v>1519</v>
      </c>
      <c r="AV57" s="935"/>
      <c r="AW57" s="935"/>
      <c r="AX57" s="425">
        <v>52</v>
      </c>
      <c r="AY57" s="425">
        <v>2</v>
      </c>
      <c r="AZ57" s="417">
        <v>2</v>
      </c>
      <c r="BA57" s="418" t="e">
        <f t="shared" ref="BA57:BA65" si="45">IF(AQ7="","",AQ7)</f>
        <v>#N/A</v>
      </c>
      <c r="BC57" s="937"/>
      <c r="BD57" s="936" t="s">
        <v>1253</v>
      </c>
      <c r="BE57" s="417">
        <v>6</v>
      </c>
      <c r="BF57" s="417">
        <v>3</v>
      </c>
      <c r="BG57" s="417">
        <v>66</v>
      </c>
      <c r="BH57" s="417">
        <v>52</v>
      </c>
      <c r="BI57" s="419" t="e">
        <f t="array" ref="BI57">HLOOKUP($G$7,'GRR Data'!$DD$3:$WI$103,63,FALSE)</f>
        <v>#N/A</v>
      </c>
    </row>
    <row r="58" spans="1:114" ht="16.350000000000001" customHeight="1">
      <c r="A58" s="521"/>
      <c r="B58" s="504" t="s">
        <v>1520</v>
      </c>
      <c r="C58" s="520"/>
      <c r="D58" s="520"/>
      <c r="E58" s="505"/>
      <c r="F58" s="954" t="str">
        <f>IF(D9=1,0,IF(OR(COUNT(B29,B35,B41)&lt;2,COUNT(D45:M45)&lt;2),"",IF(PappraisersXparts&lt;=0.05,SQRT((MSappraisersXparts-MSerror)/D11),"")))</f>
        <v/>
      </c>
      <c r="G58" s="955"/>
      <c r="H58" s="954" t="str">
        <f>IF(s_Interaction="","",DistrWidth*s_Interaction)</f>
        <v/>
      </c>
      <c r="I58" s="955"/>
      <c r="J58" s="969" t="e">
        <f>IF(OR(s_Interaction="",s_TotalVar=""),"",Interaction/Total_Variation)</f>
        <v>#VALUE!</v>
      </c>
      <c r="K58" s="970"/>
      <c r="L58" s="969" t="str">
        <f>IF(s_Interaction="","",Interaction/Tolerance)</f>
        <v/>
      </c>
      <c r="M58" s="970"/>
      <c r="N58" s="479"/>
      <c r="AE58" s="401"/>
      <c r="AV58" s="935"/>
      <c r="AW58" s="935"/>
      <c r="AX58" s="425">
        <v>53</v>
      </c>
      <c r="AY58" s="425">
        <v>3</v>
      </c>
      <c r="AZ58" s="417">
        <v>2</v>
      </c>
      <c r="BA58" s="418" t="e">
        <f t="shared" si="45"/>
        <v>#N/A</v>
      </c>
      <c r="BC58" s="937"/>
      <c r="BD58" s="937"/>
      <c r="BE58" s="417">
        <v>6</v>
      </c>
      <c r="BF58" s="417">
        <v>3</v>
      </c>
      <c r="BG58" s="417">
        <v>76</v>
      </c>
      <c r="BH58" s="417">
        <v>53</v>
      </c>
      <c r="BI58" s="419" t="e">
        <f t="array" ref="BI58">HLOOKUP($G$7,'GRR Data'!$DD$3:$WI$103,64,FALSE)</f>
        <v>#N/A</v>
      </c>
    </row>
    <row r="59" spans="1:114" ht="16.350000000000001" customHeight="1">
      <c r="A59" s="521"/>
      <c r="B59" s="504" t="s">
        <v>1521</v>
      </c>
      <c r="C59" s="520"/>
      <c r="D59" s="520"/>
      <c r="E59" s="505"/>
      <c r="F59" s="958" t="str">
        <f>IF(COUNT(D27:M29,D33:M35,D39:M41)=0,"",IF(OR(COUNT(B29,B35,B41)&lt;2,s_Reproducibility=""),SQRT(s_Repeatability^2+s_Interaction^2),IF(PappraisersXparts="",s_Repeatability,IF(PappraisersXparts&lt;=0.05,SQRT(s_Repeatability^2+s_Reproducibility^2+s_Interaction^2),SQRT(s_Repeatability^2+s_Reproducibility^2)))))</f>
        <v/>
      </c>
      <c r="G59" s="959"/>
      <c r="H59" s="958" t="str">
        <f>IF(s_RR="","",s_RR*DistrWidth)</f>
        <v/>
      </c>
      <c r="I59" s="959"/>
      <c r="J59" s="967" t="e">
        <f>IF(OR(s_RR="",s_TotalVar=""),"",RR/Total_Variation)</f>
        <v>#VALUE!</v>
      </c>
      <c r="K59" s="968"/>
      <c r="L59" s="967" t="e">
        <f>IF(OR(COUNT(Tolerance)=0,s_RR="",s_TotalVar=""),"",RR/Tolerance)</f>
        <v>#VALUE!</v>
      </c>
      <c r="M59" s="968"/>
      <c r="N59" s="479" t="s">
        <v>1522</v>
      </c>
      <c r="O59" s="471"/>
      <c r="P59" s="471"/>
      <c r="AE59" s="401" t="s">
        <v>1523</v>
      </c>
      <c r="AH59" s="512"/>
      <c r="AI59" s="512"/>
      <c r="AJ59" s="512"/>
      <c r="AK59" s="512"/>
      <c r="AL59" s="512"/>
      <c r="AM59" s="512"/>
      <c r="AN59" s="512"/>
      <c r="AV59" s="935"/>
      <c r="AW59" s="935"/>
      <c r="AX59" s="417">
        <v>54</v>
      </c>
      <c r="AY59" s="417">
        <v>4</v>
      </c>
      <c r="AZ59" s="417">
        <v>2</v>
      </c>
      <c r="BA59" s="418" t="e">
        <f t="shared" si="45"/>
        <v>#N/A</v>
      </c>
      <c r="BC59" s="938"/>
      <c r="BD59" s="938"/>
      <c r="BE59" s="417">
        <v>6</v>
      </c>
      <c r="BF59" s="417">
        <v>3</v>
      </c>
      <c r="BG59" s="417">
        <v>86</v>
      </c>
      <c r="BH59" s="417">
        <v>54</v>
      </c>
      <c r="BI59" s="419" t="e">
        <f t="array" ref="BI59">HLOOKUP($G$7,'GRR Data'!$DD$3:$WI$103,65,FALSE)</f>
        <v>#N/A</v>
      </c>
    </row>
    <row r="60" spans="1:114" ht="16.350000000000001" customHeight="1" thickBot="1">
      <c r="A60" s="521"/>
      <c r="B60" s="508" t="s">
        <v>1524</v>
      </c>
      <c r="C60" s="522"/>
      <c r="D60" s="522"/>
      <c r="E60" s="509"/>
      <c r="F60" s="954" t="e">
        <f>IF(MSpool&gt;=MSparts,0,IF(MSappraisersXparts="","",IF(OR(COUNT(D45:M45)&lt;2,(MSparts-MSpool)/(D9*D11)&lt;0,(MSparts-MSappraisersXparts)/(D9*D11)&lt;0),"",IF(PappraisersXparts="","",IF(PappraisersXparts&lt;=0.05,SQRT((MSparts-MSappraisersXparts)/(D9*D11)),SQRT((MSparts-MSpool)/(D9*D11)))))))</f>
        <v>#VALUE!</v>
      </c>
      <c r="G60" s="955"/>
      <c r="H60" s="954" t="e">
        <f>IF(s_PartVariation="","",s_PartVariation*DistrWidth)</f>
        <v>#VALUE!</v>
      </c>
      <c r="I60" s="955"/>
      <c r="J60" s="969" t="e">
        <f>IF(OR(s_PartVariation="",s_TotalVar=""),"",Part_Variation/Total_Variation)</f>
        <v>#VALUE!</v>
      </c>
      <c r="K60" s="970"/>
      <c r="L60" s="969" t="e">
        <f>IF(OR(COUNT(Tolerance)=0,s_PartVariation="",s_TotalVar=""),"",Part_Variation/Tolerance)</f>
        <v>#VALUE!</v>
      </c>
      <c r="M60" s="970"/>
      <c r="N60" s="523"/>
      <c r="AE60" s="401" t="s">
        <v>1525</v>
      </c>
      <c r="AV60" s="935"/>
      <c r="AW60" s="935"/>
      <c r="AX60" s="425">
        <v>55</v>
      </c>
      <c r="AY60" s="425">
        <v>5</v>
      </c>
      <c r="AZ60" s="417">
        <v>2</v>
      </c>
      <c r="BA60" s="418" t="e">
        <f t="shared" si="45"/>
        <v>#N/A</v>
      </c>
      <c r="BC60" s="936" t="s">
        <v>733</v>
      </c>
      <c r="BD60" s="936" t="s">
        <v>1251</v>
      </c>
      <c r="BE60" s="417">
        <v>7</v>
      </c>
      <c r="BF60" s="417">
        <v>1</v>
      </c>
      <c r="BG60" s="417">
        <v>7</v>
      </c>
      <c r="BH60" s="417">
        <v>55</v>
      </c>
      <c r="BI60" s="419" t="e">
        <f t="array" ref="BI60">HLOOKUP($G$7,'GRR Data'!$DD$3:$WI$103,66,FALSE)</f>
        <v>#N/A</v>
      </c>
    </row>
    <row r="61" spans="1:114" ht="16.350000000000001" customHeight="1">
      <c r="A61" s="521"/>
      <c r="B61" s="504" t="s">
        <v>1526</v>
      </c>
      <c r="C61" s="520"/>
      <c r="D61" s="520"/>
      <c r="E61" s="505"/>
      <c r="F61" s="950" t="e">
        <f>IF(s_PartVariation="","",IF(COUNT(D45:M45)&lt;2,"",SQRT(s_RR^2+s_PartVariation^2)))</f>
        <v>#VALUE!</v>
      </c>
      <c r="G61" s="951"/>
      <c r="H61" s="950" t="e">
        <f>IF(s_TotalVar="","",s_TotalVar*DistrWidth)</f>
        <v>#VALUE!</v>
      </c>
      <c r="I61" s="951"/>
      <c r="J61" s="948"/>
      <c r="K61" s="949"/>
      <c r="L61" s="965" t="e">
        <f>IF(OR(COUNT(Tolerance)=0,COUNT(D45:M45)&lt;2,s_TotalVar=""),"",Total_Variation/Tolerance)</f>
        <v>#VALUE!</v>
      </c>
      <c r="M61" s="966"/>
      <c r="N61" s="401" t="s">
        <v>1527</v>
      </c>
      <c r="AE61" s="401" t="s">
        <v>1528</v>
      </c>
      <c r="AV61" s="935"/>
      <c r="AW61" s="935"/>
      <c r="AX61" s="425">
        <v>56</v>
      </c>
      <c r="AY61" s="425">
        <v>6</v>
      </c>
      <c r="AZ61" s="417">
        <v>2</v>
      </c>
      <c r="BA61" s="418" t="e">
        <f t="shared" si="45"/>
        <v>#N/A</v>
      </c>
      <c r="BC61" s="937"/>
      <c r="BD61" s="937"/>
      <c r="BE61" s="417">
        <v>7</v>
      </c>
      <c r="BF61" s="417">
        <v>1</v>
      </c>
      <c r="BG61" s="417">
        <v>17</v>
      </c>
      <c r="BH61" s="417">
        <v>56</v>
      </c>
      <c r="BI61" s="419" t="e">
        <f t="array" ref="BI61">HLOOKUP($G$7,'GRR Data'!$DD$3:$WI$103,67,FALSE)</f>
        <v>#N/A</v>
      </c>
    </row>
    <row r="62" spans="1:114" ht="16.350000000000001" customHeight="1">
      <c r="A62" s="521"/>
      <c r="C62" s="521"/>
      <c r="F62" s="404"/>
      <c r="G62" s="404"/>
      <c r="I62" s="511"/>
      <c r="J62" s="977" t="s">
        <v>1529</v>
      </c>
      <c r="K62" s="977"/>
      <c r="L62" s="977"/>
      <c r="M62" s="977"/>
      <c r="AV62" s="935"/>
      <c r="AW62" s="935"/>
      <c r="AX62" s="417">
        <v>57</v>
      </c>
      <c r="AY62" s="417">
        <v>7</v>
      </c>
      <c r="AZ62" s="417">
        <v>2</v>
      </c>
      <c r="BA62" s="418" t="e">
        <f t="shared" si="45"/>
        <v>#N/A</v>
      </c>
      <c r="BC62" s="937"/>
      <c r="BD62" s="938"/>
      <c r="BE62" s="417">
        <v>7</v>
      </c>
      <c r="BF62" s="417">
        <v>1</v>
      </c>
      <c r="BG62" s="417">
        <v>27</v>
      </c>
      <c r="BH62" s="417">
        <v>57</v>
      </c>
      <c r="BI62" s="419" t="e">
        <f t="array" ref="BI62">HLOOKUP($G$7,'GRR Data'!$DD$3:$WI$103,68,FALSE)</f>
        <v>#N/A</v>
      </c>
    </row>
    <row r="63" spans="1:114" ht="16.350000000000001" customHeight="1">
      <c r="A63" s="521"/>
      <c r="C63" s="521"/>
      <c r="F63" s="973" t="e">
        <f>IF(SUM(D30:M30,D36:M36,D42:M42)=0,"No variation measured.  PV set to 0.  Cannot calculate GR&amp;R without variation.",IF(MSpool&gt;=MSparts,"Note: MStotal≥Msparts. PVsigma set to zero, enabling GR&amp;R calculation.",""))</f>
        <v>#N/A</v>
      </c>
      <c r="G63" s="973"/>
      <c r="H63" s="973"/>
      <c r="I63" s="973"/>
      <c r="J63" s="973"/>
      <c r="K63" s="973"/>
      <c r="L63" s="973"/>
      <c r="M63" s="524"/>
      <c r="N63" s="971" t="s">
        <v>1530</v>
      </c>
      <c r="O63" s="971"/>
      <c r="P63" s="971"/>
      <c r="Q63" s="971"/>
      <c r="AO63" s="512"/>
      <c r="AP63" s="512"/>
      <c r="AQ63" s="512"/>
      <c r="AR63" s="512"/>
      <c r="AS63" s="512"/>
      <c r="AT63" s="512"/>
      <c r="AU63" s="512"/>
      <c r="AV63" s="935"/>
      <c r="AW63" s="935"/>
      <c r="AX63" s="425">
        <v>58</v>
      </c>
      <c r="AY63" s="425">
        <v>8</v>
      </c>
      <c r="AZ63" s="417">
        <v>2</v>
      </c>
      <c r="BA63" s="418" t="e">
        <f t="shared" si="45"/>
        <v>#N/A</v>
      </c>
      <c r="BC63" s="937"/>
      <c r="BD63" s="936" t="s">
        <v>1252</v>
      </c>
      <c r="BE63" s="417">
        <v>7</v>
      </c>
      <c r="BF63" s="417">
        <v>2</v>
      </c>
      <c r="BG63" s="417">
        <v>37</v>
      </c>
      <c r="BH63" s="417">
        <v>58</v>
      </c>
      <c r="BI63" s="419" t="e">
        <f t="array" ref="BI63">HLOOKUP($G$7,'GRR Data'!$DD$3:$WI$103,69,FALSE)</f>
        <v>#N/A</v>
      </c>
    </row>
    <row r="64" spans="1:114" s="512" customFormat="1" ht="16.350000000000001" customHeight="1" thickBot="1">
      <c r="A64" s="521"/>
      <c r="B64" s="972" t="s">
        <v>1531</v>
      </c>
      <c r="C64" s="972"/>
      <c r="D64" s="972"/>
      <c r="E64" s="972"/>
      <c r="F64" s="973" t="str">
        <f>IF(D9=1,"Note: Since only 1 Appraiser, This is a GR, Equipment Variation Analysis Only.","")</f>
        <v/>
      </c>
      <c r="G64" s="973"/>
      <c r="H64" s="973"/>
      <c r="I64" s="973"/>
      <c r="J64" s="973"/>
      <c r="K64" s="973"/>
      <c r="L64" s="973"/>
      <c r="M64" s="511"/>
      <c r="N64" s="974" t="s">
        <v>1532</v>
      </c>
      <c r="O64" s="974"/>
      <c r="P64" s="974"/>
      <c r="Q64" s="974"/>
      <c r="S64" s="402"/>
      <c r="T64" s="402"/>
      <c r="U64" s="402"/>
      <c r="V64" s="402"/>
      <c r="W64" s="402"/>
      <c r="X64" s="402"/>
      <c r="Y64" s="402"/>
      <c r="Z64" s="402"/>
      <c r="AA64" s="402"/>
      <c r="AB64" s="402"/>
      <c r="AC64" s="402"/>
      <c r="AD64" s="402"/>
      <c r="AF64" s="402"/>
      <c r="AG64" s="402"/>
      <c r="AH64" s="402"/>
      <c r="AI64" s="402"/>
      <c r="AJ64" s="402"/>
      <c r="AK64" s="402"/>
      <c r="AL64" s="402"/>
      <c r="AM64" s="402"/>
      <c r="AN64" s="402"/>
      <c r="AO64" s="402"/>
      <c r="AP64" s="402"/>
      <c r="AQ64" s="402"/>
      <c r="AR64" s="402"/>
      <c r="AS64" s="402"/>
      <c r="AT64" s="402"/>
      <c r="AU64" s="402"/>
      <c r="AV64" s="935"/>
      <c r="AW64" s="935"/>
      <c r="AX64" s="425">
        <v>59</v>
      </c>
      <c r="AY64" s="425">
        <v>9</v>
      </c>
      <c r="AZ64" s="417">
        <v>2</v>
      </c>
      <c r="BA64" s="418" t="e">
        <f t="shared" si="45"/>
        <v>#N/A</v>
      </c>
      <c r="BC64" s="937"/>
      <c r="BD64" s="937"/>
      <c r="BE64" s="417">
        <v>7</v>
      </c>
      <c r="BF64" s="417">
        <v>2</v>
      </c>
      <c r="BG64" s="417">
        <v>47</v>
      </c>
      <c r="BH64" s="417">
        <v>59</v>
      </c>
      <c r="BI64" s="419" t="e">
        <f t="array" ref="BI64">HLOOKUP($G$7,'GRR Data'!$DD$3:$WI$103,70,FALSE)</f>
        <v>#N/A</v>
      </c>
    </row>
    <row r="65" spans="1:61" ht="16.350000000000001" customHeight="1" thickBot="1">
      <c r="A65" s="521"/>
      <c r="B65" s="521"/>
      <c r="C65" s="625" t="e">
        <f>IF(L59="","",L59)</f>
        <v>#VALUE!</v>
      </c>
      <c r="D65" s="279" t="s">
        <v>1533</v>
      </c>
      <c r="E65" s="975" t="s">
        <v>1534</v>
      </c>
      <c r="F65" s="975"/>
      <c r="G65" s="975"/>
      <c r="H65" s="975"/>
      <c r="I65" s="975"/>
      <c r="J65" s="975"/>
      <c r="K65" s="975"/>
      <c r="L65" s="975"/>
      <c r="M65" s="525"/>
      <c r="N65" s="976" t="s">
        <v>1535</v>
      </c>
      <c r="O65" s="976"/>
      <c r="P65" s="976"/>
      <c r="Q65" s="976"/>
      <c r="AV65" s="935"/>
      <c r="AW65" s="935"/>
      <c r="AX65" s="417">
        <v>60</v>
      </c>
      <c r="AY65" s="417">
        <v>10</v>
      </c>
      <c r="AZ65" s="417">
        <v>2</v>
      </c>
      <c r="BA65" s="418" t="e">
        <f t="shared" si="45"/>
        <v>#N/A</v>
      </c>
      <c r="BC65" s="937"/>
      <c r="BD65" s="938"/>
      <c r="BE65" s="417">
        <v>7</v>
      </c>
      <c r="BF65" s="417">
        <v>2</v>
      </c>
      <c r="BG65" s="417">
        <v>57</v>
      </c>
      <c r="BH65" s="417">
        <v>60</v>
      </c>
      <c r="BI65" s="419" t="e">
        <f t="array" ref="BI65">HLOOKUP($G$7,'GRR Data'!$DD$3:$WI$103,71,FALSE)</f>
        <v>#N/A</v>
      </c>
    </row>
    <row r="66" spans="1:61" ht="16.350000000000001" customHeight="1">
      <c r="A66" s="521"/>
      <c r="B66" s="983" t="s">
        <v>1536</v>
      </c>
      <c r="C66" s="983"/>
      <c r="D66" s="983"/>
      <c r="E66" s="983"/>
      <c r="F66" s="983"/>
      <c r="G66" s="973" t="e">
        <f>IF(MSpool&gt;=MSparts,"Note: Since PV=0, ndc set to 1.  Corrective Action recommended.","")</f>
        <v>#VALUE!</v>
      </c>
      <c r="H66" s="973"/>
      <c r="I66" s="973"/>
      <c r="J66" s="973"/>
      <c r="K66" s="973"/>
      <c r="L66" s="973"/>
      <c r="M66" s="973"/>
      <c r="N66" s="982" t="s">
        <v>1537</v>
      </c>
      <c r="O66" s="982"/>
      <c r="P66" s="982"/>
      <c r="Q66" s="982"/>
      <c r="AV66" s="935" t="s">
        <v>1242</v>
      </c>
      <c r="AW66" s="935" t="s">
        <v>1244</v>
      </c>
      <c r="AX66" s="417">
        <v>61</v>
      </c>
      <c r="AY66" s="417">
        <v>1</v>
      </c>
      <c r="AZ66" s="417">
        <v>3</v>
      </c>
      <c r="BA66" s="418" t="e">
        <f>IF(AR6="","",AR6)</f>
        <v>#N/A</v>
      </c>
      <c r="BC66" s="937"/>
      <c r="BD66" s="936" t="s">
        <v>1253</v>
      </c>
      <c r="BE66" s="417">
        <v>7</v>
      </c>
      <c r="BF66" s="417">
        <v>3</v>
      </c>
      <c r="BG66" s="417">
        <v>67</v>
      </c>
      <c r="BH66" s="417">
        <v>61</v>
      </c>
      <c r="BI66" s="419" t="e">
        <f t="array" ref="BI66">HLOOKUP($G$7,'GRR Data'!$DD$3:$WI$103,72,FALSE)</f>
        <v>#N/A</v>
      </c>
    </row>
    <row r="67" spans="1:61" ht="16.350000000000001" customHeight="1">
      <c r="A67" s="521"/>
      <c r="B67" s="526"/>
      <c r="C67" s="335" t="e">
        <f>IF(F60=0,1,1.41*(F60/F59))</f>
        <v>#VALUE!</v>
      </c>
      <c r="D67" s="279" t="s">
        <v>1533</v>
      </c>
      <c r="E67" s="975" t="s">
        <v>1538</v>
      </c>
      <c r="F67" s="975"/>
      <c r="G67" s="975"/>
      <c r="H67" s="975"/>
      <c r="I67" s="975"/>
      <c r="J67" s="975"/>
      <c r="K67" s="975"/>
      <c r="L67" s="975"/>
      <c r="M67" s="527"/>
      <c r="N67" s="528"/>
      <c r="O67" s="512"/>
      <c r="P67" s="512"/>
      <c r="Q67" s="512"/>
      <c r="AE67" s="401"/>
      <c r="AV67" s="935"/>
      <c r="AW67" s="935"/>
      <c r="AX67" s="425">
        <v>62</v>
      </c>
      <c r="AY67" s="425">
        <v>2</v>
      </c>
      <c r="AZ67" s="417">
        <v>3</v>
      </c>
      <c r="BA67" s="418" t="e">
        <f t="shared" ref="BA67:BA75" si="46">IF(AR7="","",AR7)</f>
        <v>#N/A</v>
      </c>
      <c r="BC67" s="937"/>
      <c r="BD67" s="937"/>
      <c r="BE67" s="417">
        <v>7</v>
      </c>
      <c r="BF67" s="417">
        <v>3</v>
      </c>
      <c r="BG67" s="417">
        <v>77</v>
      </c>
      <c r="BH67" s="417">
        <v>62</v>
      </c>
      <c r="BI67" s="419" t="e">
        <f t="array" ref="BI67">HLOOKUP($G$7,'GRR Data'!$DD$3:$WI$103,73,FALSE)</f>
        <v>#N/A</v>
      </c>
    </row>
    <row r="68" spans="1:61" ht="16.350000000000001" customHeight="1">
      <c r="A68" s="521"/>
      <c r="B68" s="978" t="s">
        <v>1539</v>
      </c>
      <c r="C68" s="979"/>
      <c r="D68" s="978"/>
      <c r="E68" s="978"/>
      <c r="F68" s="978"/>
      <c r="G68" s="978"/>
      <c r="H68" s="978"/>
      <c r="I68" s="978"/>
      <c r="J68" s="978"/>
      <c r="K68" s="978"/>
      <c r="L68" s="978"/>
      <c r="M68" s="511"/>
      <c r="N68" s="529"/>
      <c r="O68" s="512"/>
      <c r="P68" s="512"/>
      <c r="Q68" s="512"/>
      <c r="S68" s="404"/>
      <c r="T68" s="404"/>
      <c r="U68" s="404"/>
      <c r="V68" s="404"/>
      <c r="W68" s="404"/>
      <c r="X68" s="404"/>
      <c r="Y68" s="404"/>
      <c r="Z68" s="404"/>
      <c r="AA68" s="404"/>
      <c r="AB68" s="404"/>
      <c r="AC68" s="404"/>
      <c r="AD68" s="401"/>
      <c r="AV68" s="935"/>
      <c r="AW68" s="935"/>
      <c r="AX68" s="425">
        <v>63</v>
      </c>
      <c r="AY68" s="425">
        <v>3</v>
      </c>
      <c r="AZ68" s="417">
        <v>3</v>
      </c>
      <c r="BA68" s="418" t="e">
        <f t="shared" si="46"/>
        <v>#N/A</v>
      </c>
      <c r="BC68" s="938"/>
      <c r="BD68" s="938"/>
      <c r="BE68" s="417">
        <v>7</v>
      </c>
      <c r="BF68" s="417">
        <v>3</v>
      </c>
      <c r="BG68" s="417">
        <v>87</v>
      </c>
      <c r="BH68" s="417">
        <v>63</v>
      </c>
      <c r="BI68" s="419" t="e">
        <f t="array" ref="BI68">HLOOKUP($G$7,'GRR Data'!$DD$3:$WI$103,74,FALSE)</f>
        <v>#N/A</v>
      </c>
    </row>
    <row r="69" spans="1:61" ht="16.350000000000001" customHeight="1">
      <c r="A69" s="521"/>
      <c r="B69" s="526"/>
      <c r="C69" s="291" t="e">
        <f>J59</f>
        <v>#VALUE!</v>
      </c>
      <c r="D69" s="279" t="s">
        <v>1533</v>
      </c>
      <c r="E69" s="975" t="s">
        <v>1540</v>
      </c>
      <c r="F69" s="975"/>
      <c r="G69" s="975"/>
      <c r="H69" s="975"/>
      <c r="I69" s="975"/>
      <c r="J69" s="975"/>
      <c r="K69" s="975"/>
      <c r="L69" s="975"/>
      <c r="M69" s="527"/>
      <c r="N69" s="971" t="s">
        <v>1541</v>
      </c>
      <c r="O69" s="971"/>
      <c r="P69" s="971"/>
      <c r="Q69" s="971"/>
      <c r="AD69" s="401"/>
      <c r="AV69" s="935"/>
      <c r="AW69" s="935"/>
      <c r="AX69" s="417">
        <v>64</v>
      </c>
      <c r="AY69" s="417">
        <v>4</v>
      </c>
      <c r="AZ69" s="417">
        <v>3</v>
      </c>
      <c r="BA69" s="418" t="e">
        <f t="shared" si="46"/>
        <v>#N/A</v>
      </c>
      <c r="BC69" s="936" t="s">
        <v>734</v>
      </c>
      <c r="BD69" s="936" t="s">
        <v>1251</v>
      </c>
      <c r="BE69" s="417">
        <v>8</v>
      </c>
      <c r="BF69" s="417">
        <v>1</v>
      </c>
      <c r="BG69" s="417">
        <v>8</v>
      </c>
      <c r="BH69" s="417">
        <v>64</v>
      </c>
      <c r="BI69" s="419" t="e">
        <f t="array" ref="BI69">HLOOKUP($G$7,'GRR Data'!$DD$3:$WI$103,75,FALSE)</f>
        <v>#N/A</v>
      </c>
    </row>
    <row r="70" spans="1:61" ht="16.350000000000001" customHeight="1">
      <c r="A70" s="521"/>
      <c r="B70" s="978" t="s">
        <v>1402</v>
      </c>
      <c r="C70" s="979"/>
      <c r="D70" s="978"/>
      <c r="E70" s="978"/>
      <c r="F70" s="978"/>
      <c r="G70" s="978"/>
      <c r="H70" s="978"/>
      <c r="I70" s="978"/>
      <c r="J70" s="978"/>
      <c r="K70" s="978"/>
      <c r="L70" s="978"/>
      <c r="M70" s="511"/>
      <c r="N70" s="974" t="s">
        <v>1542</v>
      </c>
      <c r="O70" s="974"/>
      <c r="P70" s="974"/>
      <c r="Q70" s="974"/>
      <c r="AD70" s="401"/>
      <c r="AV70" s="935"/>
      <c r="AW70" s="935"/>
      <c r="AX70" s="425">
        <v>65</v>
      </c>
      <c r="AY70" s="425">
        <v>5</v>
      </c>
      <c r="AZ70" s="417">
        <v>3</v>
      </c>
      <c r="BA70" s="418" t="e">
        <f t="shared" si="46"/>
        <v>#N/A</v>
      </c>
      <c r="BC70" s="937"/>
      <c r="BD70" s="937"/>
      <c r="BE70" s="417">
        <v>8</v>
      </c>
      <c r="BF70" s="417">
        <v>1</v>
      </c>
      <c r="BG70" s="417">
        <v>18</v>
      </c>
      <c r="BH70" s="417">
        <v>65</v>
      </c>
      <c r="BI70" s="419" t="e">
        <f t="array" ref="BI70">HLOOKUP($G$7,'GRR Data'!$DD$3:$WI$103,76,FALSE)</f>
        <v>#N/A</v>
      </c>
    </row>
    <row r="71" spans="1:61" ht="16.350000000000001" customHeight="1">
      <c r="A71" s="521"/>
      <c r="B71" s="526"/>
      <c r="C71" s="530" t="e">
        <f>T143</f>
        <v>#DIV/0!</v>
      </c>
      <c r="D71" s="280" t="s">
        <v>1533</v>
      </c>
      <c r="E71" s="980" t="s">
        <v>1543</v>
      </c>
      <c r="F71" s="980"/>
      <c r="G71" s="980"/>
      <c r="H71" s="980"/>
      <c r="I71" s="980"/>
      <c r="J71" s="980"/>
      <c r="K71" s="980"/>
      <c r="L71" s="980"/>
      <c r="M71" s="531"/>
      <c r="N71" s="976" t="s">
        <v>1544</v>
      </c>
      <c r="O71" s="976"/>
      <c r="P71" s="976"/>
      <c r="Q71" s="976"/>
      <c r="AD71" s="401"/>
      <c r="AV71" s="935"/>
      <c r="AW71" s="935"/>
      <c r="AX71" s="425">
        <v>66</v>
      </c>
      <c r="AY71" s="425">
        <v>6</v>
      </c>
      <c r="AZ71" s="417">
        <v>3</v>
      </c>
      <c r="BA71" s="418" t="e">
        <f t="shared" si="46"/>
        <v>#N/A</v>
      </c>
      <c r="BC71" s="937"/>
      <c r="BD71" s="938"/>
      <c r="BE71" s="417">
        <v>8</v>
      </c>
      <c r="BF71" s="417">
        <v>1</v>
      </c>
      <c r="BG71" s="417">
        <v>28</v>
      </c>
      <c r="BH71" s="417">
        <v>66</v>
      </c>
      <c r="BI71" s="419" t="e">
        <f t="array" ref="BI71">HLOOKUP($G$7,'GRR Data'!$DD$3:$WI$103,77,FALSE)</f>
        <v>#N/A</v>
      </c>
    </row>
    <row r="72" spans="1:61" ht="16.350000000000001" customHeight="1">
      <c r="A72" s="521"/>
      <c r="B72" s="532" t="s">
        <v>1545</v>
      </c>
      <c r="C72"/>
      <c r="D72" s="533"/>
      <c r="E72" s="533"/>
      <c r="F72" s="533"/>
      <c r="G72" s="533"/>
      <c r="H72" s="533"/>
      <c r="I72" s="533"/>
      <c r="J72" s="533"/>
      <c r="K72" s="533"/>
      <c r="L72" s="533"/>
      <c r="M72" s="511"/>
      <c r="N72" s="981" t="s">
        <v>1546</v>
      </c>
      <c r="O72" s="981"/>
      <c r="P72" s="981"/>
      <c r="Q72" s="981"/>
      <c r="AE72" s="401" t="s">
        <v>1547</v>
      </c>
      <c r="AV72" s="935"/>
      <c r="AW72" s="935"/>
      <c r="AX72" s="417">
        <v>67</v>
      </c>
      <c r="AY72" s="417">
        <v>7</v>
      </c>
      <c r="AZ72" s="417">
        <v>3</v>
      </c>
      <c r="BA72" s="418" t="e">
        <f t="shared" si="46"/>
        <v>#N/A</v>
      </c>
      <c r="BC72" s="937"/>
      <c r="BD72" s="936" t="s">
        <v>1252</v>
      </c>
      <c r="BE72" s="417">
        <v>8</v>
      </c>
      <c r="BF72" s="417">
        <v>2</v>
      </c>
      <c r="BG72" s="417">
        <v>38</v>
      </c>
      <c r="BH72" s="417">
        <v>67</v>
      </c>
      <c r="BI72" s="419" t="e">
        <f t="array" ref="BI72">HLOOKUP($G$7,'GRR Data'!$DD$3:$WI$103,78,FALSE)</f>
        <v>#N/A</v>
      </c>
    </row>
    <row r="73" spans="1:61" ht="16.350000000000001" customHeight="1">
      <c r="A73" s="521"/>
      <c r="B73" s="534"/>
      <c r="C73" s="394" t="e">
        <f>(MAX($D$15:$M$23)-MIN($D$15:$M$23))/($G$5-$G$6)</f>
        <v>#N/A</v>
      </c>
      <c r="D73" s="280" t="s">
        <v>1533</v>
      </c>
      <c r="E73" s="975" t="s">
        <v>1548</v>
      </c>
      <c r="F73" s="975"/>
      <c r="G73" s="975"/>
      <c r="H73" s="975"/>
      <c r="I73" s="975"/>
      <c r="J73" s="975"/>
      <c r="K73" s="975"/>
      <c r="L73" s="975"/>
      <c r="M73" s="525"/>
      <c r="AE73" s="401"/>
      <c r="AV73" s="935"/>
      <c r="AW73" s="935"/>
      <c r="AX73" s="425">
        <v>68</v>
      </c>
      <c r="AY73" s="425">
        <v>8</v>
      </c>
      <c r="AZ73" s="417">
        <v>3</v>
      </c>
      <c r="BA73" s="418" t="e">
        <f t="shared" si="46"/>
        <v>#N/A</v>
      </c>
      <c r="BC73" s="937"/>
      <c r="BD73" s="937"/>
      <c r="BE73" s="417">
        <v>8</v>
      </c>
      <c r="BF73" s="417">
        <v>2</v>
      </c>
      <c r="BG73" s="417">
        <v>48</v>
      </c>
      <c r="BH73" s="417">
        <v>68</v>
      </c>
      <c r="BI73" s="419" t="e">
        <f t="array" ref="BI73">HLOOKUP($G$7,'GRR Data'!$DD$3:$WI$103,79,FALSE)</f>
        <v>#N/A</v>
      </c>
    </row>
    <row r="74" spans="1:61" ht="16.350000000000001" customHeight="1">
      <c r="A74" s="521"/>
      <c r="B74" s="532" t="s">
        <v>1549</v>
      </c>
      <c r="C74" s="535"/>
      <c r="D74" s="281"/>
      <c r="E74" s="536"/>
      <c r="F74" s="536"/>
      <c r="G74" s="536"/>
      <c r="H74" s="536"/>
      <c r="I74" s="536"/>
      <c r="J74" s="536"/>
      <c r="K74" s="536"/>
      <c r="L74" s="536"/>
      <c r="M74" s="537"/>
      <c r="AE74" s="401" t="s">
        <v>1550</v>
      </c>
      <c r="AV74" s="935"/>
      <c r="AW74" s="935"/>
      <c r="AX74" s="425">
        <v>69</v>
      </c>
      <c r="AY74" s="425">
        <v>9</v>
      </c>
      <c r="AZ74" s="417">
        <v>3</v>
      </c>
      <c r="BA74" s="418" t="e">
        <f t="shared" si="46"/>
        <v>#N/A</v>
      </c>
      <c r="BC74" s="937"/>
      <c r="BD74" s="938"/>
      <c r="BE74" s="417">
        <v>8</v>
      </c>
      <c r="BF74" s="417">
        <v>2</v>
      </c>
      <c r="BG74" s="417">
        <v>58</v>
      </c>
      <c r="BH74" s="417">
        <v>69</v>
      </c>
      <c r="BI74" s="419" t="e">
        <f t="array" ref="BI74">HLOOKUP($G$7,'GRR Data'!$DD$3:$WI$103,80,FALSE)</f>
        <v>#N/A</v>
      </c>
    </row>
    <row r="75" spans="1:61" ht="12.75" customHeight="1">
      <c r="A75" s="521"/>
      <c r="B75" s="534"/>
      <c r="C75" s="394" t="e">
        <f>1-((COUNTA(_xlfn.UNIQUE(BA6:BA95,0,1)))/(D9*D10*D11))</f>
        <v>#DIV/0!</v>
      </c>
      <c r="D75" s="280" t="s">
        <v>1533</v>
      </c>
      <c r="E75" s="975" t="s">
        <v>1551</v>
      </c>
      <c r="F75" s="975"/>
      <c r="G75" s="975"/>
      <c r="H75" s="975"/>
      <c r="I75" s="975"/>
      <c r="J75" s="975"/>
      <c r="K75" s="975"/>
      <c r="L75" s="975"/>
      <c r="M75" s="525"/>
      <c r="AE75" s="401" t="s">
        <v>1552</v>
      </c>
      <c r="AV75" s="935"/>
      <c r="AW75" s="935"/>
      <c r="AX75" s="417">
        <v>70</v>
      </c>
      <c r="AY75" s="417">
        <v>10</v>
      </c>
      <c r="AZ75" s="417">
        <v>3</v>
      </c>
      <c r="BA75" s="418" t="e">
        <f t="shared" si="46"/>
        <v>#N/A</v>
      </c>
      <c r="BC75" s="937"/>
      <c r="BD75" s="936" t="s">
        <v>1253</v>
      </c>
      <c r="BE75" s="417">
        <v>8</v>
      </c>
      <c r="BF75" s="417">
        <v>3</v>
      </c>
      <c r="BG75" s="417">
        <v>68</v>
      </c>
      <c r="BH75" s="417">
        <v>70</v>
      </c>
      <c r="BI75" s="419" t="e">
        <f t="array" ref="BI75">HLOOKUP($G$7,'GRR Data'!$DD$3:$WI$103,81,FALSE)</f>
        <v>#N/A</v>
      </c>
    </row>
    <row r="76" spans="1:61" ht="12.75" customHeight="1">
      <c r="A76" s="521"/>
      <c r="B76" s="538"/>
      <c r="C76" s="404"/>
      <c r="D76" s="539"/>
      <c r="E76" s="539"/>
      <c r="F76" s="539"/>
      <c r="G76" s="539"/>
      <c r="H76" s="539"/>
      <c r="I76" s="539"/>
      <c r="J76" s="539"/>
      <c r="K76" s="539"/>
      <c r="L76" s="539"/>
      <c r="M76" s="539"/>
      <c r="AE76" s="401"/>
      <c r="AV76" s="935"/>
      <c r="AW76" s="935" t="s">
        <v>1245</v>
      </c>
      <c r="AX76" s="417">
        <v>71</v>
      </c>
      <c r="AY76" s="417">
        <v>1</v>
      </c>
      <c r="AZ76" s="417">
        <v>3</v>
      </c>
      <c r="BA76" s="418" t="e">
        <f>IF(AS6="","",AS6)</f>
        <v>#N/A</v>
      </c>
      <c r="BC76" s="937"/>
      <c r="BD76" s="937"/>
      <c r="BE76" s="417">
        <v>8</v>
      </c>
      <c r="BF76" s="417">
        <v>3</v>
      </c>
      <c r="BG76" s="417">
        <v>78</v>
      </c>
      <c r="BH76" s="417">
        <v>71</v>
      </c>
      <c r="BI76" s="419" t="e">
        <f t="array" ref="BI76">HLOOKUP($G$7,'GRR Data'!$DD$3:$WI$103,82,FALSE)</f>
        <v>#N/A</v>
      </c>
    </row>
    <row r="77" spans="1:61" ht="18.75">
      <c r="A77" s="521"/>
      <c r="B77" s="540" t="s">
        <v>39</v>
      </c>
      <c r="C77" s="541" t="s">
        <v>1553</v>
      </c>
      <c r="D77" s="542"/>
      <c r="E77" s="542"/>
      <c r="F77" s="542"/>
      <c r="G77" s="542"/>
      <c r="H77" s="539"/>
      <c r="AE77" s="401"/>
      <c r="AV77" s="935"/>
      <c r="AW77" s="935"/>
      <c r="AX77" s="425">
        <v>72</v>
      </c>
      <c r="AY77" s="425">
        <v>2</v>
      </c>
      <c r="AZ77" s="417">
        <v>3</v>
      </c>
      <c r="BA77" s="418" t="e">
        <f t="shared" ref="BA77:BA85" si="47">IF(AS7="","",AS7)</f>
        <v>#N/A</v>
      </c>
      <c r="BC77" s="938"/>
      <c r="BD77" s="938"/>
      <c r="BE77" s="417">
        <v>8</v>
      </c>
      <c r="BF77" s="417">
        <v>3</v>
      </c>
      <c r="BG77" s="417">
        <v>88</v>
      </c>
      <c r="BH77" s="417">
        <v>72</v>
      </c>
      <c r="BI77" s="419" t="e">
        <f t="array" ref="BI77">HLOOKUP($G$7,'GRR Data'!$DD$3:$WI$103,83,FALSE)</f>
        <v>#N/A</v>
      </c>
    </row>
    <row r="78" spans="1:61" ht="12.75" customHeight="1">
      <c r="A78" s="521"/>
      <c r="B78" s="543"/>
      <c r="H78" s="539"/>
      <c r="AE78" s="401"/>
      <c r="AV78" s="935"/>
      <c r="AW78" s="935"/>
      <c r="AX78" s="425">
        <v>73</v>
      </c>
      <c r="AY78" s="425">
        <v>3</v>
      </c>
      <c r="AZ78" s="417">
        <v>3</v>
      </c>
      <c r="BA78" s="418" t="e">
        <f t="shared" si="47"/>
        <v>#N/A</v>
      </c>
      <c r="BC78" s="936" t="s">
        <v>735</v>
      </c>
      <c r="BD78" s="936" t="s">
        <v>1251</v>
      </c>
      <c r="BE78" s="417">
        <v>9</v>
      </c>
      <c r="BF78" s="417">
        <v>1</v>
      </c>
      <c r="BG78" s="417">
        <v>9</v>
      </c>
      <c r="BH78" s="417">
        <v>73</v>
      </c>
      <c r="BI78" s="419" t="e">
        <f t="array" ref="BI78">HLOOKUP($G$7,'GRR Data'!$DD$3:$WI$103,84,FALSE)</f>
        <v>#N/A</v>
      </c>
    </row>
    <row r="79" spans="1:61" ht="12.75" customHeight="1">
      <c r="A79" s="521"/>
      <c r="B79" s="986" t="s">
        <v>1554</v>
      </c>
      <c r="C79" s="987"/>
      <c r="D79" s="988"/>
      <c r="E79" s="544" t="s">
        <v>1555</v>
      </c>
      <c r="F79" s="544" t="s">
        <v>1556</v>
      </c>
      <c r="G79" s="544" t="s">
        <v>1557</v>
      </c>
      <c r="H79" s="539"/>
      <c r="AE79" s="401"/>
      <c r="AV79" s="935"/>
      <c r="AW79" s="935"/>
      <c r="AX79" s="417">
        <v>74</v>
      </c>
      <c r="AY79" s="417">
        <v>4</v>
      </c>
      <c r="AZ79" s="417">
        <v>3</v>
      </c>
      <c r="BA79" s="418" t="e">
        <f t="shared" si="47"/>
        <v>#N/A</v>
      </c>
      <c r="BC79" s="937"/>
      <c r="BD79" s="937"/>
      <c r="BE79" s="417">
        <v>9</v>
      </c>
      <c r="BF79" s="417">
        <v>1</v>
      </c>
      <c r="BG79" s="417">
        <v>19</v>
      </c>
      <c r="BH79" s="417">
        <v>74</v>
      </c>
      <c r="BI79" s="419" t="e">
        <f t="array" ref="BI79">HLOOKUP($G$7,'GRR Data'!$DD$3:$WI$103,85,FALSE)</f>
        <v>#N/A</v>
      </c>
    </row>
    <row r="80" spans="1:61" ht="12.75" customHeight="1">
      <c r="A80" s="521"/>
      <c r="B80" s="989" t="s">
        <v>1558</v>
      </c>
      <c r="C80" s="990"/>
      <c r="D80" s="991"/>
      <c r="E80" s="545">
        <v>0.1</v>
      </c>
      <c r="F80" s="546" t="e">
        <f>($C$65/E80)*Tolerance</f>
        <v>#VALUE!</v>
      </c>
      <c r="G80" s="546" t="e">
        <f>F80/2</f>
        <v>#VALUE!</v>
      </c>
      <c r="H80" s="539"/>
      <c r="AE80" s="401"/>
      <c r="AV80" s="935"/>
      <c r="AW80" s="935"/>
      <c r="AX80" s="425">
        <v>75</v>
      </c>
      <c r="AY80" s="425">
        <v>5</v>
      </c>
      <c r="AZ80" s="417">
        <v>3</v>
      </c>
      <c r="BA80" s="418" t="e">
        <f t="shared" si="47"/>
        <v>#N/A</v>
      </c>
      <c r="BC80" s="937"/>
      <c r="BD80" s="938"/>
      <c r="BE80" s="417">
        <v>9</v>
      </c>
      <c r="BF80" s="417">
        <v>1</v>
      </c>
      <c r="BG80" s="417">
        <v>29</v>
      </c>
      <c r="BH80" s="417">
        <v>75</v>
      </c>
      <c r="BI80" s="419" t="e">
        <f t="array" ref="BI80">HLOOKUP($G$7,'GRR Data'!$DD$3:$WI$103,86,FALSE)</f>
        <v>#N/A</v>
      </c>
    </row>
    <row r="81" spans="1:61" ht="12.75" customHeight="1">
      <c r="A81" s="521"/>
      <c r="B81" s="992"/>
      <c r="C81" s="993"/>
      <c r="D81" s="994"/>
      <c r="E81" s="545">
        <v>0.2</v>
      </c>
      <c r="F81" s="546" t="e">
        <f>($C$65/E81)*Tolerance</f>
        <v>#VALUE!</v>
      </c>
      <c r="G81" s="546" t="e">
        <f>F81/2</f>
        <v>#VALUE!</v>
      </c>
      <c r="H81" s="539"/>
      <c r="AE81" s="401"/>
      <c r="AV81" s="935"/>
      <c r="AW81" s="935"/>
      <c r="AX81" s="417">
        <v>76</v>
      </c>
      <c r="AY81" s="425">
        <v>6</v>
      </c>
      <c r="AZ81" s="417">
        <v>3</v>
      </c>
      <c r="BA81" s="418" t="e">
        <f t="shared" si="47"/>
        <v>#N/A</v>
      </c>
      <c r="BC81" s="937"/>
      <c r="BD81" s="936" t="s">
        <v>1252</v>
      </c>
      <c r="BE81" s="417">
        <v>9</v>
      </c>
      <c r="BF81" s="417">
        <v>2</v>
      </c>
      <c r="BG81" s="417">
        <v>39</v>
      </c>
      <c r="BH81" s="417">
        <v>76</v>
      </c>
      <c r="BI81" s="419" t="e">
        <f t="array" ref="BI81">HLOOKUP($G$7,'GRR Data'!$DD$3:$WI$103,87,FALSE)</f>
        <v>#N/A</v>
      </c>
    </row>
    <row r="82" spans="1:61" ht="12.75" customHeight="1">
      <c r="A82" s="521"/>
      <c r="B82" s="995"/>
      <c r="C82" s="996"/>
      <c r="D82" s="997"/>
      <c r="E82" s="545">
        <v>0.3</v>
      </c>
      <c r="F82" s="546" t="e">
        <f>($C$65/E82)*Tolerance</f>
        <v>#VALUE!</v>
      </c>
      <c r="G82" s="546" t="e">
        <f>F82/2</f>
        <v>#VALUE!</v>
      </c>
      <c r="H82" s="539"/>
      <c r="AE82" s="401"/>
      <c r="AV82" s="935"/>
      <c r="AW82" s="935"/>
      <c r="AX82" s="425">
        <v>77</v>
      </c>
      <c r="AY82" s="417">
        <v>7</v>
      </c>
      <c r="AZ82" s="417">
        <v>3</v>
      </c>
      <c r="BA82" s="418" t="e">
        <f t="shared" si="47"/>
        <v>#N/A</v>
      </c>
      <c r="BC82" s="937"/>
      <c r="BD82" s="937"/>
      <c r="BE82" s="417">
        <v>9</v>
      </c>
      <c r="BF82" s="417">
        <v>2</v>
      </c>
      <c r="BG82" s="417">
        <v>49</v>
      </c>
      <c r="BH82" s="417">
        <v>77</v>
      </c>
      <c r="BI82" s="419" t="e">
        <f t="array" ref="BI82">HLOOKUP($G$7,'GRR Data'!$DD$3:$WI$103,88,FALSE)</f>
        <v>#N/A</v>
      </c>
    </row>
    <row r="83" spans="1:61" ht="12.75" customHeight="1">
      <c r="A83" s="521"/>
      <c r="B83" s="538"/>
      <c r="C83" s="404"/>
      <c r="D83" s="539"/>
      <c r="E83" s="539"/>
      <c r="F83" s="539"/>
      <c r="G83" s="539"/>
      <c r="H83" s="539"/>
      <c r="I83" s="539"/>
      <c r="J83" s="539"/>
      <c r="K83" s="539"/>
      <c r="L83" s="539"/>
      <c r="M83" s="539"/>
      <c r="AE83" s="401"/>
      <c r="AV83" s="935"/>
      <c r="AW83" s="935"/>
      <c r="AX83" s="425">
        <v>78</v>
      </c>
      <c r="AY83" s="425">
        <v>8</v>
      </c>
      <c r="AZ83" s="417">
        <v>3</v>
      </c>
      <c r="BA83" s="418" t="e">
        <f t="shared" si="47"/>
        <v>#N/A</v>
      </c>
      <c r="BC83" s="937"/>
      <c r="BD83" s="938"/>
      <c r="BE83" s="417">
        <v>9</v>
      </c>
      <c r="BF83" s="417">
        <v>2</v>
      </c>
      <c r="BG83" s="417">
        <v>59</v>
      </c>
      <c r="BH83" s="417">
        <v>78</v>
      </c>
      <c r="BI83" s="419" t="e">
        <f t="array" ref="BI83">HLOOKUP($G$7,'GRR Data'!$DD$3:$WI$103,89,FALSE)</f>
        <v>#N/A</v>
      </c>
    </row>
    <row r="84" spans="1:61" ht="12.75" customHeight="1">
      <c r="A84" s="521"/>
      <c r="B84" s="538"/>
      <c r="C84" s="404"/>
      <c r="D84" s="539"/>
      <c r="E84" s="539"/>
      <c r="F84" s="539"/>
      <c r="G84" s="539"/>
      <c r="H84" s="539"/>
      <c r="I84" s="539"/>
      <c r="J84" s="539"/>
      <c r="K84" s="539"/>
      <c r="L84" s="539"/>
      <c r="M84" s="539"/>
      <c r="AE84" s="401"/>
      <c r="AV84" s="935"/>
      <c r="AW84" s="935"/>
      <c r="AX84" s="417">
        <v>79</v>
      </c>
      <c r="AY84" s="425">
        <v>9</v>
      </c>
      <c r="AZ84" s="417">
        <v>3</v>
      </c>
      <c r="BA84" s="418" t="e">
        <f t="shared" si="47"/>
        <v>#N/A</v>
      </c>
      <c r="BC84" s="937"/>
      <c r="BD84" s="936" t="s">
        <v>1253</v>
      </c>
      <c r="BE84" s="417">
        <v>9</v>
      </c>
      <c r="BF84" s="417">
        <v>3</v>
      </c>
      <c r="BG84" s="417">
        <v>69</v>
      </c>
      <c r="BH84" s="417">
        <v>79</v>
      </c>
      <c r="BI84" s="419" t="e">
        <f t="array" ref="BI84">HLOOKUP($G$7,'GRR Data'!$DD$3:$WI$103,90,FALSE)</f>
        <v>#N/A</v>
      </c>
    </row>
    <row r="85" spans="1:61" ht="12.75" customHeight="1">
      <c r="A85" s="521"/>
      <c r="B85" s="538"/>
      <c r="C85" s="404"/>
      <c r="D85" s="539"/>
      <c r="E85" s="539"/>
      <c r="F85" s="539"/>
      <c r="G85" s="539"/>
      <c r="H85" s="539"/>
      <c r="I85" s="539"/>
      <c r="J85" s="539"/>
      <c r="K85" s="539"/>
      <c r="L85" s="539"/>
      <c r="M85" s="539"/>
      <c r="AE85" s="401"/>
      <c r="AV85" s="935"/>
      <c r="AW85" s="935"/>
      <c r="AX85" s="425">
        <v>80</v>
      </c>
      <c r="AY85" s="417">
        <v>10</v>
      </c>
      <c r="AZ85" s="417">
        <v>3</v>
      </c>
      <c r="BA85" s="418" t="e">
        <f t="shared" si="47"/>
        <v>#N/A</v>
      </c>
      <c r="BC85" s="937"/>
      <c r="BD85" s="937"/>
      <c r="BE85" s="417">
        <v>9</v>
      </c>
      <c r="BF85" s="417">
        <v>3</v>
      </c>
      <c r="BG85" s="417">
        <v>79</v>
      </c>
      <c r="BH85" s="417">
        <v>80</v>
      </c>
      <c r="BI85" s="419" t="e">
        <f t="array" ref="BI85">HLOOKUP($G$7,'GRR Data'!$DD$3:$WI$103,91,FALSE)</f>
        <v>#N/A</v>
      </c>
    </row>
    <row r="86" spans="1:61" ht="12.75" customHeight="1">
      <c r="A86" s="521"/>
      <c r="B86" s="538"/>
      <c r="C86" s="404"/>
      <c r="D86" s="539"/>
      <c r="E86" s="539"/>
      <c r="F86" s="539"/>
      <c r="G86" s="539"/>
      <c r="H86" s="539"/>
      <c r="I86" s="539"/>
      <c r="J86" s="539"/>
      <c r="K86" s="539"/>
      <c r="L86" s="539"/>
      <c r="M86" s="539"/>
      <c r="AE86" s="401"/>
      <c r="AV86" s="935"/>
      <c r="AW86" s="935" t="s">
        <v>1246</v>
      </c>
      <c r="AX86" s="425">
        <v>81</v>
      </c>
      <c r="AY86" s="417">
        <v>1</v>
      </c>
      <c r="AZ86" s="417">
        <v>3</v>
      </c>
      <c r="BA86" s="418" t="e">
        <f>IF(AT6="","",AT6)</f>
        <v>#N/A</v>
      </c>
      <c r="BC86" s="938"/>
      <c r="BD86" s="938"/>
      <c r="BE86" s="417">
        <v>9</v>
      </c>
      <c r="BF86" s="417">
        <v>3</v>
      </c>
      <c r="BG86" s="417">
        <v>89</v>
      </c>
      <c r="BH86" s="417">
        <v>81</v>
      </c>
      <c r="BI86" s="419" t="e">
        <f t="array" ref="BI86">HLOOKUP($G$7,'GRR Data'!$DD$3:$WI$103,92,FALSE)</f>
        <v>#N/A</v>
      </c>
    </row>
    <row r="87" spans="1:61" ht="12.75" customHeight="1">
      <c r="A87" s="521"/>
      <c r="B87" s="538"/>
      <c r="C87" s="404"/>
      <c r="D87" s="539"/>
      <c r="E87" s="539"/>
      <c r="F87" s="539"/>
      <c r="G87" s="539"/>
      <c r="H87" s="539"/>
      <c r="I87" s="539"/>
      <c r="J87" s="539"/>
      <c r="K87" s="539"/>
      <c r="L87" s="539"/>
      <c r="M87" s="539"/>
      <c r="AE87" s="401"/>
      <c r="AV87" s="935"/>
      <c r="AW87" s="935"/>
      <c r="AX87" s="417">
        <v>82</v>
      </c>
      <c r="AY87" s="425">
        <v>2</v>
      </c>
      <c r="AZ87" s="417">
        <v>3</v>
      </c>
      <c r="BA87" s="418" t="e">
        <f t="shared" ref="BA87:BA95" si="48">IF(AT7="","",AT7)</f>
        <v>#N/A</v>
      </c>
      <c r="BC87" s="936" t="s">
        <v>736</v>
      </c>
      <c r="BD87" s="936" t="s">
        <v>1251</v>
      </c>
      <c r="BE87" s="417">
        <v>10</v>
      </c>
      <c r="BF87" s="417">
        <v>1</v>
      </c>
      <c r="BG87" s="417">
        <v>10</v>
      </c>
      <c r="BH87" s="417">
        <v>82</v>
      </c>
      <c r="BI87" s="419" t="e">
        <f t="array" ref="BI87">HLOOKUP($G$7,'GRR Data'!$DD$3:$WI$103,93,FALSE)</f>
        <v>#N/A</v>
      </c>
    </row>
    <row r="88" spans="1:61" ht="12.75" customHeight="1">
      <c r="A88" s="521"/>
      <c r="B88" s="538"/>
      <c r="C88" s="404"/>
      <c r="D88" s="539"/>
      <c r="E88" s="539"/>
      <c r="F88" s="539"/>
      <c r="G88" s="539"/>
      <c r="H88" s="539"/>
      <c r="I88" s="539"/>
      <c r="J88" s="539"/>
      <c r="K88" s="539"/>
      <c r="L88" s="539"/>
      <c r="M88" s="539"/>
      <c r="AE88" s="401"/>
      <c r="AV88" s="935"/>
      <c r="AW88" s="935"/>
      <c r="AX88" s="425">
        <v>83</v>
      </c>
      <c r="AY88" s="425">
        <v>3</v>
      </c>
      <c r="AZ88" s="417">
        <v>3</v>
      </c>
      <c r="BA88" s="418" t="e">
        <f t="shared" si="48"/>
        <v>#N/A</v>
      </c>
      <c r="BC88" s="937"/>
      <c r="BD88" s="937"/>
      <c r="BE88" s="417">
        <v>10</v>
      </c>
      <c r="BF88" s="417">
        <v>1</v>
      </c>
      <c r="BG88" s="417">
        <v>20</v>
      </c>
      <c r="BH88" s="417">
        <v>83</v>
      </c>
      <c r="BI88" s="419" t="e">
        <f t="array" ref="BI88">HLOOKUP($G$7,'GRR Data'!$DD$3:$WI$103,94,FALSE)</f>
        <v>#N/A</v>
      </c>
    </row>
    <row r="89" spans="1:61" ht="12.75" customHeight="1">
      <c r="A89" s="521"/>
      <c r="AE89" s="401"/>
      <c r="AV89" s="935"/>
      <c r="AW89" s="935"/>
      <c r="AX89" s="425">
        <v>84</v>
      </c>
      <c r="AY89" s="417">
        <v>4</v>
      </c>
      <c r="AZ89" s="417">
        <v>3</v>
      </c>
      <c r="BA89" s="418" t="e">
        <f t="shared" si="48"/>
        <v>#N/A</v>
      </c>
      <c r="BC89" s="937"/>
      <c r="BD89" s="938"/>
      <c r="BE89" s="417">
        <v>10</v>
      </c>
      <c r="BF89" s="417">
        <v>1</v>
      </c>
      <c r="BG89" s="417">
        <v>30</v>
      </c>
      <c r="BH89" s="417">
        <v>84</v>
      </c>
      <c r="BI89" s="419" t="e">
        <f t="array" ref="BI89">HLOOKUP($G$7,'GRR Data'!$DD$3:$WI$103,95,FALSE)</f>
        <v>#N/A</v>
      </c>
    </row>
    <row r="90" spans="1:61" ht="12.75" customHeight="1">
      <c r="A90" s="521"/>
      <c r="AE90" s="401"/>
      <c r="AV90" s="935"/>
      <c r="AW90" s="935"/>
      <c r="AX90" s="417">
        <v>85</v>
      </c>
      <c r="AY90" s="425">
        <v>5</v>
      </c>
      <c r="AZ90" s="417">
        <v>3</v>
      </c>
      <c r="BA90" s="418" t="e">
        <f t="shared" si="48"/>
        <v>#N/A</v>
      </c>
      <c r="BC90" s="937"/>
      <c r="BD90" s="936" t="s">
        <v>1252</v>
      </c>
      <c r="BE90" s="417">
        <v>10</v>
      </c>
      <c r="BF90" s="417">
        <v>2</v>
      </c>
      <c r="BG90" s="417">
        <v>40</v>
      </c>
      <c r="BH90" s="417">
        <v>85</v>
      </c>
      <c r="BI90" s="419" t="e">
        <f t="array" ref="BI90">HLOOKUP($G$7,'GRR Data'!$DD$3:$WI$103,96,FALSE)</f>
        <v>#N/A</v>
      </c>
    </row>
    <row r="91" spans="1:61">
      <c r="A91" s="521"/>
      <c r="AE91" s="401"/>
      <c r="AV91" s="935"/>
      <c r="AW91" s="935"/>
      <c r="AX91" s="417">
        <v>86</v>
      </c>
      <c r="AY91" s="425">
        <v>6</v>
      </c>
      <c r="AZ91" s="417">
        <v>3</v>
      </c>
      <c r="BA91" s="418" t="e">
        <f t="shared" si="48"/>
        <v>#N/A</v>
      </c>
      <c r="BC91" s="937"/>
      <c r="BD91" s="937"/>
      <c r="BE91" s="417">
        <v>10</v>
      </c>
      <c r="BF91" s="417">
        <v>2</v>
      </c>
      <c r="BG91" s="417">
        <v>50</v>
      </c>
      <c r="BH91" s="417">
        <v>86</v>
      </c>
      <c r="BI91" s="419" t="e">
        <f t="array" ref="BI91">HLOOKUP($G$7,'GRR Data'!$DD$3:$WI$103,97,FALSE)</f>
        <v>#N/A</v>
      </c>
    </row>
    <row r="92" spans="1:61" ht="15.75" customHeight="1">
      <c r="A92" s="521"/>
      <c r="AE92" s="401"/>
      <c r="AV92" s="935"/>
      <c r="AW92" s="935"/>
      <c r="AX92" s="425">
        <v>87</v>
      </c>
      <c r="AY92" s="417">
        <v>7</v>
      </c>
      <c r="AZ92" s="417">
        <v>3</v>
      </c>
      <c r="BA92" s="418" t="e">
        <f t="shared" si="48"/>
        <v>#N/A</v>
      </c>
      <c r="BC92" s="937"/>
      <c r="BD92" s="938"/>
      <c r="BE92" s="417">
        <v>10</v>
      </c>
      <c r="BF92" s="417">
        <v>2</v>
      </c>
      <c r="BG92" s="417">
        <v>60</v>
      </c>
      <c r="BH92" s="417">
        <v>87</v>
      </c>
      <c r="BI92" s="419" t="e">
        <f t="array" ref="BI92">HLOOKUP($G$7,'GRR Data'!$DD$3:$WI$103,98,FALSE)</f>
        <v>#N/A</v>
      </c>
    </row>
    <row r="93" spans="1:61">
      <c r="AE93" s="401"/>
      <c r="AV93" s="935"/>
      <c r="AW93" s="935"/>
      <c r="AX93" s="425">
        <v>88</v>
      </c>
      <c r="AY93" s="425">
        <v>8</v>
      </c>
      <c r="AZ93" s="417">
        <v>3</v>
      </c>
      <c r="BA93" s="418" t="e">
        <f t="shared" si="48"/>
        <v>#N/A</v>
      </c>
      <c r="BC93" s="937"/>
      <c r="BD93" s="936" t="s">
        <v>1253</v>
      </c>
      <c r="BE93" s="417">
        <v>10</v>
      </c>
      <c r="BF93" s="417">
        <v>3</v>
      </c>
      <c r="BG93" s="417">
        <v>70</v>
      </c>
      <c r="BH93" s="417">
        <v>88</v>
      </c>
      <c r="BI93" s="419" t="e">
        <f t="array" ref="BI93">HLOOKUP($G$7,'GRR Data'!$DD$3:$WI$103,99,FALSE)</f>
        <v>#N/A</v>
      </c>
    </row>
    <row r="94" spans="1:61">
      <c r="AE94" s="401"/>
      <c r="AV94" s="935"/>
      <c r="AW94" s="935"/>
      <c r="AX94" s="417">
        <v>89</v>
      </c>
      <c r="AY94" s="425">
        <v>9</v>
      </c>
      <c r="AZ94" s="417">
        <v>3</v>
      </c>
      <c r="BA94" s="418" t="e">
        <f t="shared" si="48"/>
        <v>#N/A</v>
      </c>
      <c r="BC94" s="937"/>
      <c r="BD94" s="937"/>
      <c r="BE94" s="417">
        <v>10</v>
      </c>
      <c r="BF94" s="417">
        <v>3</v>
      </c>
      <c r="BG94" s="417">
        <v>80</v>
      </c>
      <c r="BH94" s="417">
        <v>89</v>
      </c>
      <c r="BI94" s="419" t="e">
        <f t="array" ref="BI94">HLOOKUP($G$7,'GRR Data'!$DD$3:$WI$103,100,FALSE)</f>
        <v>#N/A</v>
      </c>
    </row>
    <row r="95" spans="1:61">
      <c r="AE95" s="401"/>
      <c r="AV95" s="935"/>
      <c r="AW95" s="935"/>
      <c r="AX95" s="425">
        <v>90</v>
      </c>
      <c r="AY95" s="417">
        <v>10</v>
      </c>
      <c r="AZ95" s="417">
        <v>3</v>
      </c>
      <c r="BA95" s="418" t="e">
        <f t="shared" si="48"/>
        <v>#N/A</v>
      </c>
      <c r="BC95" s="938"/>
      <c r="BD95" s="938"/>
      <c r="BE95" s="417">
        <v>10</v>
      </c>
      <c r="BF95" s="417">
        <v>3</v>
      </c>
      <c r="BG95" s="417">
        <v>90</v>
      </c>
      <c r="BH95" s="417">
        <v>90</v>
      </c>
      <c r="BI95" s="419" t="e">
        <f t="array" ref="BI95">HLOOKUP($G$7,'GRR Data'!$DD$3:$WI$103,101,FALSE)</f>
        <v>#N/A</v>
      </c>
    </row>
    <row r="96" spans="1:61">
      <c r="AE96" s="401"/>
    </row>
    <row r="97" spans="1:38">
      <c r="AE97" s="401"/>
    </row>
    <row r="98" spans="1:38">
      <c r="AE98" s="401"/>
    </row>
    <row r="99" spans="1:38">
      <c r="AE99" s="401"/>
    </row>
    <row r="100" spans="1:38">
      <c r="AE100" s="401"/>
    </row>
    <row r="101" spans="1:38">
      <c r="AE101" s="401"/>
    </row>
    <row r="102" spans="1:38">
      <c r="AL102" s="401"/>
    </row>
    <row r="103" spans="1:38">
      <c r="B103" s="984" t="s">
        <v>1559</v>
      </c>
      <c r="C103" s="547" t="s">
        <v>1560</v>
      </c>
      <c r="D103" s="548"/>
      <c r="E103" s="548"/>
      <c r="F103" s="548"/>
      <c r="G103" s="548"/>
      <c r="H103" s="548"/>
      <c r="I103" s="548"/>
      <c r="J103" s="548"/>
      <c r="K103" s="548"/>
      <c r="L103" s="548"/>
      <c r="M103" s="548"/>
      <c r="N103" s="548"/>
      <c r="O103" s="548"/>
      <c r="P103" s="549"/>
      <c r="AL103" s="401"/>
    </row>
    <row r="104" spans="1:38">
      <c r="B104" s="985"/>
      <c r="C104" s="550">
        <v>2</v>
      </c>
      <c r="D104" s="548">
        <v>3</v>
      </c>
      <c r="E104" s="548">
        <v>4</v>
      </c>
      <c r="F104" s="548">
        <v>5</v>
      </c>
      <c r="G104" s="548">
        <v>6</v>
      </c>
      <c r="H104" s="548">
        <v>7</v>
      </c>
      <c r="I104" s="548">
        <v>8</v>
      </c>
      <c r="J104" s="548">
        <v>9</v>
      </c>
      <c r="K104" s="548">
        <v>10</v>
      </c>
      <c r="L104" s="548">
        <v>11</v>
      </c>
      <c r="M104" s="548">
        <v>12</v>
      </c>
      <c r="N104" s="548">
        <v>13</v>
      </c>
      <c r="O104" s="548">
        <v>14</v>
      </c>
      <c r="P104" s="549">
        <v>15</v>
      </c>
      <c r="Q104" s="551"/>
      <c r="AL104" s="401"/>
    </row>
    <row r="105" spans="1:38" ht="14.25">
      <c r="B105" s="552" t="s">
        <v>1561</v>
      </c>
      <c r="C105" s="553">
        <v>1.88</v>
      </c>
      <c r="D105" s="554">
        <v>1.0229999999999999</v>
      </c>
      <c r="E105" s="554">
        <v>0.72899999999999998</v>
      </c>
      <c r="F105" s="554">
        <v>0.57699999999999996</v>
      </c>
      <c r="G105" s="554">
        <v>0.48299999999999998</v>
      </c>
      <c r="H105" s="554">
        <v>0.41899999999999998</v>
      </c>
      <c r="I105" s="554">
        <v>0.373</v>
      </c>
      <c r="J105" s="554">
        <v>0.33700000000000002</v>
      </c>
      <c r="K105" s="554">
        <v>0.308</v>
      </c>
      <c r="L105" s="554">
        <v>0.28499999999999998</v>
      </c>
      <c r="M105" s="554">
        <v>0.26600000000000001</v>
      </c>
      <c r="N105" s="554">
        <v>0.249</v>
      </c>
      <c r="O105" s="554">
        <v>0.23499999999999999</v>
      </c>
      <c r="P105" s="554">
        <v>0.223</v>
      </c>
      <c r="Q105" s="555" t="str">
        <f>IF(COUNT(D27:D29)&lt;2,"Not Available",INDEX($B$105:$P$107,1,nTrials))</f>
        <v>Not Available</v>
      </c>
      <c r="AL105" s="401"/>
    </row>
    <row r="106" spans="1:38" ht="14.25">
      <c r="B106" s="556" t="s">
        <v>1562</v>
      </c>
      <c r="C106" s="557">
        <v>0</v>
      </c>
      <c r="D106" s="558">
        <v>0</v>
      </c>
      <c r="E106" s="558">
        <v>0</v>
      </c>
      <c r="F106" s="558">
        <v>0</v>
      </c>
      <c r="G106" s="558">
        <v>0</v>
      </c>
      <c r="H106" s="558">
        <v>7.5999999999999998E-2</v>
      </c>
      <c r="I106" s="558">
        <v>0.13600000000000001</v>
      </c>
      <c r="J106" s="558">
        <v>0.184</v>
      </c>
      <c r="K106" s="558">
        <v>0.223</v>
      </c>
      <c r="L106" s="558">
        <v>0.25600000000000001</v>
      </c>
      <c r="M106" s="558">
        <v>0.28399999999999997</v>
      </c>
      <c r="N106" s="558">
        <v>0.308</v>
      </c>
      <c r="O106" s="558">
        <v>0.32900000000000001</v>
      </c>
      <c r="P106" s="558">
        <v>0.64800000000000002</v>
      </c>
      <c r="Q106" s="555" t="str">
        <f>IF(COUNT(D27:D29)&lt;2,"Not Available",INDEX($B$105:$P$107,2,nTrials))</f>
        <v>Not Available</v>
      </c>
      <c r="AB106" s="275"/>
    </row>
    <row r="107" spans="1:38" ht="14.25">
      <c r="B107" s="556" t="s">
        <v>1563</v>
      </c>
      <c r="C107" s="557">
        <v>3.2669999999999999</v>
      </c>
      <c r="D107" s="558">
        <v>2.5750000000000002</v>
      </c>
      <c r="E107" s="558">
        <v>2.282</v>
      </c>
      <c r="F107" s="558">
        <v>2.1150000000000002</v>
      </c>
      <c r="G107" s="558">
        <v>2.004</v>
      </c>
      <c r="H107" s="558">
        <v>1.9239999999999999</v>
      </c>
      <c r="I107" s="558">
        <v>1.8640000000000001</v>
      </c>
      <c r="J107" s="558">
        <v>1.8160000000000001</v>
      </c>
      <c r="K107" s="558">
        <v>1.7769999999999999</v>
      </c>
      <c r="L107" s="558">
        <v>1.744</v>
      </c>
      <c r="M107" s="558">
        <v>1.716</v>
      </c>
      <c r="N107" s="558">
        <v>1.6919999999999999</v>
      </c>
      <c r="O107" s="558">
        <v>1.671</v>
      </c>
      <c r="P107" s="558">
        <v>1.6519999999999999</v>
      </c>
      <c r="Q107" s="555" t="str">
        <f>IF(COUNT(D27:D29)&lt;2,"Not Available",INDEX($B$105:$P$107,3,nTrials))</f>
        <v>Not Available</v>
      </c>
    </row>
    <row r="108" spans="1:38">
      <c r="F108" s="430"/>
      <c r="N108" s="402"/>
    </row>
    <row r="109" spans="1:38">
      <c r="C109" s="461" t="s">
        <v>1564</v>
      </c>
      <c r="D109" s="461"/>
      <c r="E109" s="461"/>
      <c r="F109" s="552" t="s">
        <v>1448</v>
      </c>
      <c r="G109" s="552" t="s">
        <v>1420</v>
      </c>
      <c r="H109" s="406"/>
      <c r="I109" s="406"/>
      <c r="J109" s="406"/>
      <c r="K109" s="406"/>
      <c r="L109" s="406"/>
      <c r="M109" s="461" t="s">
        <v>1564</v>
      </c>
      <c r="N109" s="461"/>
      <c r="O109" s="461"/>
      <c r="P109" s="552" t="s">
        <v>1448</v>
      </c>
      <c r="Q109" s="552" t="s">
        <v>1421</v>
      </c>
      <c r="R109" s="406"/>
      <c r="S109" s="406"/>
      <c r="T109" s="406"/>
      <c r="U109" s="406"/>
      <c r="V109" s="406"/>
      <c r="W109" s="406"/>
      <c r="X109" s="406"/>
      <c r="Y109" s="552" t="s">
        <v>1565</v>
      </c>
      <c r="Z109" s="552" t="s">
        <v>1448</v>
      </c>
      <c r="AC109" s="552" t="s">
        <v>10</v>
      </c>
      <c r="AD109" s="552" t="s">
        <v>13</v>
      </c>
      <c r="AE109" s="552" t="s">
        <v>16</v>
      </c>
    </row>
    <row r="110" spans="1:38">
      <c r="C110" s="552">
        <v>1</v>
      </c>
      <c r="D110" s="552">
        <v>2</v>
      </c>
      <c r="E110" s="552">
        <v>3</v>
      </c>
      <c r="F110" s="552" t="s">
        <v>1269</v>
      </c>
      <c r="G110" s="552" t="s">
        <v>1269</v>
      </c>
      <c r="H110" s="552" t="s">
        <v>1566</v>
      </c>
      <c r="I110" s="552" t="s">
        <v>1567</v>
      </c>
      <c r="J110" s="559" t="s">
        <v>1568</v>
      </c>
      <c r="K110" s="559" t="s">
        <v>1569</v>
      </c>
      <c r="L110" s="406"/>
      <c r="M110" s="552">
        <v>1</v>
      </c>
      <c r="N110" s="552">
        <v>2</v>
      </c>
      <c r="O110" s="552">
        <v>3</v>
      </c>
      <c r="P110" s="552" t="s">
        <v>1269</v>
      </c>
      <c r="Q110" s="552" t="s">
        <v>1269</v>
      </c>
      <c r="R110" s="552" t="s">
        <v>1570</v>
      </c>
      <c r="S110" s="552" t="s">
        <v>1571</v>
      </c>
      <c r="T110" s="406"/>
      <c r="U110" s="552" t="s">
        <v>1566</v>
      </c>
      <c r="V110" s="552" t="s">
        <v>1567</v>
      </c>
      <c r="W110" s="559" t="s">
        <v>1568</v>
      </c>
      <c r="X110" s="559" t="s">
        <v>1569</v>
      </c>
      <c r="Y110" s="552" t="s">
        <v>1269</v>
      </c>
      <c r="Z110" s="552" t="s">
        <v>1269</v>
      </c>
      <c r="AA110" s="552"/>
      <c r="AB110" s="430">
        <v>1</v>
      </c>
      <c r="AC110" s="560" t="e">
        <f>IF(COUNT($D$27:$D$29)=0,NA(),IF(AVERAGE($D$27:$D$29)=0,NA(),AVERAGE($D$27:$D$29)))</f>
        <v>#N/A</v>
      </c>
      <c r="AD110" s="560" t="e">
        <f>IF(COUNT($D$33:$D$35)=0,NA(),IF(AVERAGE($D$33:$D$35)=0,NA(),AVERAGE($D$33:$D$35)))</f>
        <v>#N/A</v>
      </c>
      <c r="AE110" s="560" t="e">
        <f>IF(COUNT($D$39:$D$41)=0,NA(),IF(AVERAGE($D$39:$D$41)=0,NA(),AVERAGE($D$39:$D$41)))</f>
        <v>#N/A</v>
      </c>
    </row>
    <row r="111" spans="1:38">
      <c r="A111" s="406" t="s">
        <v>18</v>
      </c>
      <c r="B111" s="552" t="s">
        <v>1572</v>
      </c>
      <c r="C111" s="561" t="e">
        <f>IF($D$27=0,NA(),$D$27)</f>
        <v>#N/A</v>
      </c>
      <c r="D111" s="561" t="e">
        <f>IF($D$28=0,NA(),$D$28)</f>
        <v>#N/A</v>
      </c>
      <c r="E111" s="561" t="e">
        <f>IF($D$29=0,NA(),$D$29)</f>
        <v>#N/A</v>
      </c>
      <c r="F111" s="562" t="e">
        <f>IF(COUNT($D$27:$D$29)=0,NA(),IF(AVERAGE($D$27:$D$29)=0,NA(),AVERAGE($D$27:$D$29)))</f>
        <v>#N/A</v>
      </c>
      <c r="G111" s="562" t="e">
        <f>IF(COUNT(D27:D29,D33:D35,D39:D41)=0,NA(),AVERAGE(D27:D29,D33:D35,D39:D41))</f>
        <v>#N/A</v>
      </c>
      <c r="H111" s="561" t="e">
        <f>IF(COUNT($D$27:$D$29)=0,NA(),MIN($D$27:$D$29))</f>
        <v>#N/A</v>
      </c>
      <c r="I111" s="561" t="e">
        <f>IF(COUNT($D$27:$D$29)=0,NA(),MAX($D$27:$D$29))</f>
        <v>#N/A</v>
      </c>
      <c r="J111" s="561" t="e">
        <f>F111-H111</f>
        <v>#N/A</v>
      </c>
      <c r="K111" s="561" t="e">
        <f>I111-F111</f>
        <v>#N/A</v>
      </c>
      <c r="L111" s="552" t="s">
        <v>1572</v>
      </c>
      <c r="M111" s="561" t="e">
        <f>IF($D$27=0,NA(),$D$27)</f>
        <v>#N/A</v>
      </c>
      <c r="N111" s="561" t="e">
        <f>IF($D$28=0,NA(),$D$28)</f>
        <v>#N/A</v>
      </c>
      <c r="O111" s="561" t="e">
        <f>IF($D$29=0,NA(),$D$29)</f>
        <v>#N/A</v>
      </c>
      <c r="P111" s="562" t="e">
        <f>IF(COUNT($D$27:$D$29)=0,NA(),IF(AVERAGE($D$27:$D$29)=0,NA(),AVERAGE($D$27:$D$29)))</f>
        <v>#N/A</v>
      </c>
      <c r="Q111" s="562" t="e">
        <f>IF(COUNT(D27:M29)=0,NA(),AVERAGE(D27:M29))</f>
        <v>#N/A</v>
      </c>
      <c r="R111" s="561" t="str">
        <f>IF(COUNT($D$27:$D$29)&lt;2,"",AVERAGE($D$27:$M$29,$D$33:$M$35,$D$39:$M$41)-Control_A2*AVERAGE($D$30:$M$30,$D$36:$M$36,$D$42:$M$42))</f>
        <v/>
      </c>
      <c r="S111" s="561" t="str">
        <f>IF(COUNT($D$27:$D$29)&lt;2,"",AVERAGE($D$27:$M$29,$D$33:$M$35,$D$39:$M$41)+Control_A2*AVERAGE($D$30:$M$30,$D$36:$M$36,$D$42:$M$42))</f>
        <v/>
      </c>
      <c r="T111" s="406" t="str">
        <f t="shared" ref="T111:T120" si="49">IF(ISNA(P111),"",IF(AND(P111&gt;R111,P111&lt;S111),0,1))</f>
        <v/>
      </c>
      <c r="U111" s="561" t="e">
        <f>IF(COUNT($D$27:$D$29)=0,NA(),MIN($D$27:$D$29))</f>
        <v>#N/A</v>
      </c>
      <c r="V111" s="561" t="e">
        <f>IF(COUNT($D$27:$D$29)=0,NA(),MAX($D$27:$D$29))</f>
        <v>#N/A</v>
      </c>
      <c r="W111" s="561" t="e">
        <f t="shared" ref="W111:W120" si="50">P111-U111</f>
        <v>#N/A</v>
      </c>
      <c r="X111" s="561" t="e">
        <f t="shared" ref="X111:X120" si="51">V111-P111</f>
        <v>#N/A</v>
      </c>
      <c r="Y111" s="562" t="e">
        <f>IF(COUNT($D$27:$M$29,$D$33:$M$35,$D$39:$M$41)=0,NA(),AVERAGE($D$27:$M$29,$D$33:$M$35,$D$39:$M$41))</f>
        <v>#N/A</v>
      </c>
      <c r="Z111" s="562" t="e">
        <f>IF(COUNT($D$27:$D$29)=0,NA(),IF(AVERAGE($D$27:$D$29)=0,NA(),AVERAGE($D$27:$D$29)))</f>
        <v>#N/A</v>
      </c>
      <c r="AB111" s="430">
        <v>2</v>
      </c>
      <c r="AC111" s="560" t="e">
        <f>IF(COUNT($E$27:$E$29)=0,NA(),IF(AVERAGE($E$27:$E$29)=0,NA(),AVERAGE($E$27:$E$29)))</f>
        <v>#N/A</v>
      </c>
      <c r="AD111" s="560" t="e">
        <f>IF(COUNT($E$33:$E$35)=0,NA(),IF(AVERAGE($E$33:$E$35)=0,NA(),AVERAGE($E$33:$E$35)))</f>
        <v>#N/A</v>
      </c>
      <c r="AE111" s="560" t="e">
        <f>IF(COUNT($E$39:$E$41)=0,NA(),IF(AVERAGE($E$39:$E$41)=0,NA(),AVERAGE($E$39:$E$41)))</f>
        <v>#N/A</v>
      </c>
    </row>
    <row r="112" spans="1:38">
      <c r="A112" s="406"/>
      <c r="B112" s="552" t="s">
        <v>1573</v>
      </c>
      <c r="C112" s="561" t="e">
        <f>IF($D$33=0,NA(),$D$33)</f>
        <v>#N/A</v>
      </c>
      <c r="D112" s="561" t="e">
        <f>IF($D$34=0,NA(),$D$34)</f>
        <v>#N/A</v>
      </c>
      <c r="E112" s="561" t="e">
        <f>IF($D$35=0,NA(),$D$35)</f>
        <v>#N/A</v>
      </c>
      <c r="F112" s="562" t="e">
        <f>IF(COUNT($D$33:$D$35)=0,NA(),IF(AVERAGE($D$33:$D$35)=0,NA(),AVERAGE($D$33:$D$35)))</f>
        <v>#N/A</v>
      </c>
      <c r="G112" s="562" t="e">
        <f>G111</f>
        <v>#N/A</v>
      </c>
      <c r="H112" s="561" t="e">
        <f>IF(COUNT($D$33:$D$35)=0,NA(),MIN($D$33:$D$35))</f>
        <v>#N/A</v>
      </c>
      <c r="I112" s="561" t="e">
        <f>IF(COUNT($D$33:$D$35)=0,NA(),MAX($D$33:$D$35))</f>
        <v>#N/A</v>
      </c>
      <c r="J112" s="561" t="e">
        <f>F112-H112</f>
        <v>#N/A</v>
      </c>
      <c r="K112" s="561" t="e">
        <f>I112-F112</f>
        <v>#N/A</v>
      </c>
      <c r="L112" s="552" t="s">
        <v>1574</v>
      </c>
      <c r="M112" s="561" t="e">
        <f>IF($E$27=0,NA(),$E$27)</f>
        <v>#N/A</v>
      </c>
      <c r="N112" s="561" t="e">
        <f>IF($E$28=0,NA(),$E$28)</f>
        <v>#N/A</v>
      </c>
      <c r="O112" s="561" t="e">
        <f>IF($E$29=0,NA(),$E$29)</f>
        <v>#N/A</v>
      </c>
      <c r="P112" s="562" t="e">
        <f>IF(COUNT($E$27:$E$29)=0,NA(),IF(AVERAGE($E$27:$E$29)=0,NA(),AVERAGE($E$27:$E$29)))</f>
        <v>#N/A</v>
      </c>
      <c r="Q112" s="562" t="e">
        <f>Q111</f>
        <v>#N/A</v>
      </c>
      <c r="R112" s="561" t="str">
        <f t="shared" ref="R112:R142" si="52">$R$111</f>
        <v/>
      </c>
      <c r="S112" s="561" t="str">
        <f t="shared" ref="S112:S142" si="53">$S$111</f>
        <v/>
      </c>
      <c r="T112" s="406" t="str">
        <f t="shared" si="49"/>
        <v/>
      </c>
      <c r="U112" s="561" t="e">
        <f>IF(COUNT($E$27:$E$29)=0,NA(),MIN($E$27:$E$29))</f>
        <v>#N/A</v>
      </c>
      <c r="V112" s="561" t="e">
        <f>IF(COUNT($E$27:$E$29)=0,NA(),MAX($E$27:$E$29))</f>
        <v>#N/A</v>
      </c>
      <c r="W112" s="561" t="e">
        <f t="shared" si="50"/>
        <v>#N/A</v>
      </c>
      <c r="X112" s="561" t="e">
        <f t="shared" si="51"/>
        <v>#N/A</v>
      </c>
      <c r="Y112" s="562" t="e">
        <f t="shared" ref="Y112:Y142" si="54">$Y$111</f>
        <v>#N/A</v>
      </c>
      <c r="Z112" s="562" t="e">
        <f>IF(COUNT($E$27:$E$29)=0,NA(),IF(AVERAGE($E$27:$E$29)=0,NA(),AVERAGE($E$27:$E$29)))</f>
        <v>#N/A</v>
      </c>
      <c r="AB112" s="430">
        <v>3</v>
      </c>
      <c r="AC112" s="560" t="e">
        <f>IF(COUNT($F$27:$F$29)=0,NA(),IF(AVERAGE($F$27:$F$29)=0,NA(),AVERAGE($F$27:$F$29)))</f>
        <v>#N/A</v>
      </c>
      <c r="AD112" s="560" t="e">
        <f>IF(COUNT($F$33:$F$35)=0,NA(),IF(AVERAGE($F$33:$F$35)=0,NA(),AVERAGE($F$33:$F$35)))</f>
        <v>#N/A</v>
      </c>
      <c r="AE112" s="560" t="e">
        <f>IF(COUNT($F$39:$F$41)=0,NA(),IF(AVERAGE($F$39:$F$41)=0,NA(),AVERAGE($F$39:$F$41)))</f>
        <v>#N/A</v>
      </c>
    </row>
    <row r="113" spans="1:31">
      <c r="A113" s="406"/>
      <c r="B113" s="552" t="s">
        <v>1575</v>
      </c>
      <c r="C113" s="561" t="e">
        <f>IF($D$39=0,NA(),$D$39)</f>
        <v>#N/A</v>
      </c>
      <c r="D113" s="561" t="e">
        <f>IF($D$40=0,NA(),$D$40)</f>
        <v>#N/A</v>
      </c>
      <c r="E113" s="561" t="e">
        <f>IF($D$41=0,NA(),$D$41)</f>
        <v>#N/A</v>
      </c>
      <c r="F113" s="562" t="e">
        <f>IF(COUNT($D$39:$D$41)=0,NA(),IF(AVERAGE($D$39:$D$41)=0,NA(),AVERAGE($D$39:$D$41)))</f>
        <v>#N/A</v>
      </c>
      <c r="G113" s="562" t="e">
        <f>G111</f>
        <v>#N/A</v>
      </c>
      <c r="H113" s="561" t="e">
        <f>IF(COUNT($D$39:$D$41)=0,NA(),MIN($D$39:$D$41))</f>
        <v>#N/A</v>
      </c>
      <c r="I113" s="561" t="e">
        <f>IF(COUNT($D$39:$D$41)=0,NA(),MAX($D$39:$D$41))</f>
        <v>#N/A</v>
      </c>
      <c r="J113" s="561" t="e">
        <f>F113-H113</f>
        <v>#N/A</v>
      </c>
      <c r="K113" s="561" t="e">
        <f>I113-F113</f>
        <v>#N/A</v>
      </c>
      <c r="L113" s="552" t="s">
        <v>1576</v>
      </c>
      <c r="M113" s="561" t="e">
        <f>IF($F$27=0,NA(),$F$27)</f>
        <v>#N/A</v>
      </c>
      <c r="N113" s="561" t="e">
        <f>IF($F$28=0,NA(),$F$28)</f>
        <v>#N/A</v>
      </c>
      <c r="O113" s="561" t="e">
        <f>IF($F$29=0,NA(),$F$29)</f>
        <v>#N/A</v>
      </c>
      <c r="P113" s="562" t="e">
        <f>IF(COUNT($F$27:$F$29)=0,NA(),IF(AVERAGE($F$27:$F$29)=0,NA(),AVERAGE($F$27:$F$29)))</f>
        <v>#N/A</v>
      </c>
      <c r="Q113" s="562" t="e">
        <f>Q111</f>
        <v>#N/A</v>
      </c>
      <c r="R113" s="561" t="str">
        <f t="shared" si="52"/>
        <v/>
      </c>
      <c r="S113" s="561" t="str">
        <f t="shared" si="53"/>
        <v/>
      </c>
      <c r="T113" s="406" t="str">
        <f t="shared" si="49"/>
        <v/>
      </c>
      <c r="U113" s="561" t="e">
        <f>IF(COUNT($F$27:$F$29)=0,NA(),MIN($F$27:$F$29))</f>
        <v>#N/A</v>
      </c>
      <c r="V113" s="561" t="e">
        <f>IF(COUNT($F$27:$F$29)=0,NA(),MAX($F$27:$F$29))</f>
        <v>#N/A</v>
      </c>
      <c r="W113" s="561" t="e">
        <f t="shared" si="50"/>
        <v>#N/A</v>
      </c>
      <c r="X113" s="561" t="e">
        <f t="shared" si="51"/>
        <v>#N/A</v>
      </c>
      <c r="Y113" s="562" t="e">
        <f t="shared" si="54"/>
        <v>#N/A</v>
      </c>
      <c r="Z113" s="562" t="e">
        <f>IF(COUNT($F$27:$F$29)=0,NA(),IF(AVERAGE($F$27:$F$29)=0,NA(),AVERAGE($F$27:$F$29)))</f>
        <v>#N/A</v>
      </c>
      <c r="AB113" s="430">
        <v>4</v>
      </c>
      <c r="AC113" s="560" t="e">
        <f>IF(COUNT($G$27:$G$29)=0,NA(),IF(AVERAGE($G$27:$G$29)=0,NA(),AVERAGE($G$27:$G$29)))</f>
        <v>#N/A</v>
      </c>
      <c r="AD113" s="560" t="e">
        <f>IF(COUNT($G$33:$G$35)=0,NA(),IF(AVERAGE($G$33:$G$35)=0,NA(),AVERAGE($G$33:$G$35)))</f>
        <v>#N/A</v>
      </c>
      <c r="AE113" s="560" t="e">
        <f>IF(COUNT($G$39:$G$41)=0,NA(),IF(AVERAGE($G$39:$G$41)=0,NA(),AVERAGE($G$39:$G$41)))</f>
        <v>#N/A</v>
      </c>
    </row>
    <row r="114" spans="1:31">
      <c r="A114" s="406"/>
      <c r="B114" s="552"/>
      <c r="C114" s="561"/>
      <c r="D114" s="561"/>
      <c r="E114" s="561"/>
      <c r="F114" s="562"/>
      <c r="G114" s="562"/>
      <c r="H114" s="561"/>
      <c r="I114" s="561"/>
      <c r="J114" s="561"/>
      <c r="K114" s="561"/>
      <c r="L114" s="552" t="s">
        <v>1577</v>
      </c>
      <c r="M114" s="561" t="e">
        <f>IF($G$27=0,NA(),$G$27)</f>
        <v>#N/A</v>
      </c>
      <c r="N114" s="561" t="e">
        <f>IF($G$28=0,NA(),$G$28)</f>
        <v>#N/A</v>
      </c>
      <c r="O114" s="561" t="e">
        <f>IF($G$29=0,NA(),$G$29)</f>
        <v>#N/A</v>
      </c>
      <c r="P114" s="562" t="e">
        <f>IF(COUNT($G$27:$G$29)=0,NA(),IF(AVERAGE($G$27:$G$29)=0,NA(),AVERAGE($G$27:$G$29)))</f>
        <v>#N/A</v>
      </c>
      <c r="Q114" s="562" t="e">
        <f>Q111</f>
        <v>#N/A</v>
      </c>
      <c r="R114" s="561" t="str">
        <f t="shared" si="52"/>
        <v/>
      </c>
      <c r="S114" s="561" t="str">
        <f t="shared" si="53"/>
        <v/>
      </c>
      <c r="T114" s="406" t="str">
        <f t="shared" si="49"/>
        <v/>
      </c>
      <c r="U114" s="561" t="e">
        <f>IF(COUNT($G$27:$G$29)=0,NA(),MIN($G$27:$G$29))</f>
        <v>#N/A</v>
      </c>
      <c r="V114" s="561" t="e">
        <f>IF(COUNT($G$27:$G$29)=0,NA(),MAX($G$27:$G$29))</f>
        <v>#N/A</v>
      </c>
      <c r="W114" s="561" t="e">
        <f t="shared" si="50"/>
        <v>#N/A</v>
      </c>
      <c r="X114" s="561" t="e">
        <f t="shared" si="51"/>
        <v>#N/A</v>
      </c>
      <c r="Y114" s="562" t="e">
        <f t="shared" si="54"/>
        <v>#N/A</v>
      </c>
      <c r="Z114" s="562" t="e">
        <f>IF(COUNT($G$27:$G$29)=0,NA(),IF(AVERAGE($G$27:$G$29)=0,NA(),AVERAGE($G$27:$G$29)))</f>
        <v>#N/A</v>
      </c>
      <c r="AB114" s="430">
        <v>5</v>
      </c>
      <c r="AC114" s="560" t="e">
        <f>IF(COUNT($H$27:$H$29)=0,NA(),IF(AVERAGE($H$27:$H$29)=0,NA(),AVERAGE($H$27:$H$29)))</f>
        <v>#N/A</v>
      </c>
      <c r="AD114" s="560" t="e">
        <f>IF(COUNT($H$33:$H$35)=0,NA(),IF(AVERAGE($H$33:$H$35)=0,NA(),AVERAGE($H$33:$H$35)))</f>
        <v>#N/A</v>
      </c>
      <c r="AE114" s="560" t="e">
        <f>IF(COUNT($H$39:$H$41)=0,NA(),IF(AVERAGE($H$39:$H$41)=0,NA(),AVERAGE($H$39:$H$41)))</f>
        <v>#N/A</v>
      </c>
    </row>
    <row r="115" spans="1:31">
      <c r="A115" s="406" t="s">
        <v>20</v>
      </c>
      <c r="B115" s="552" t="s">
        <v>1574</v>
      </c>
      <c r="C115" s="561" t="e">
        <f>IF($E$27=0,NA(),$E$27)</f>
        <v>#N/A</v>
      </c>
      <c r="D115" s="561" t="e">
        <f>IF($E$28=0,NA(),$E$28)</f>
        <v>#N/A</v>
      </c>
      <c r="E115" s="561" t="e">
        <f>IF($E$29=0,NA(),$E$29)</f>
        <v>#N/A</v>
      </c>
      <c r="F115" s="562" t="e">
        <f>IF(COUNT($E$27:$E$29)=0,NA(),IF(AVERAGE($E$27:$E$29)=0,NA(),AVERAGE($E$27:$E$29)))</f>
        <v>#N/A</v>
      </c>
      <c r="G115" s="562" t="e">
        <f>IF(COUNT(E27:E29,E33:E35,E39:E41)=0,NA(),AVERAGE(E27:E29,E33:E35,E39:E41))</f>
        <v>#N/A</v>
      </c>
      <c r="H115" s="561" t="e">
        <f>IF(COUNT($E$27:$E$29)=0,NA(),MIN($E$27:$E$29))</f>
        <v>#N/A</v>
      </c>
      <c r="I115" s="561" t="e">
        <f>IF(COUNT($E$27:$E$29)=0,NA(),MAX($E$27:$E$29))</f>
        <v>#N/A</v>
      </c>
      <c r="J115" s="561" t="e">
        <f>F115-H115</f>
        <v>#N/A</v>
      </c>
      <c r="K115" s="561" t="e">
        <f>I115-F115</f>
        <v>#N/A</v>
      </c>
      <c r="L115" s="552" t="s">
        <v>1578</v>
      </c>
      <c r="M115" s="561" t="e">
        <f>IF($H$27=0,NA(),$H$27)</f>
        <v>#N/A</v>
      </c>
      <c r="N115" s="561" t="e">
        <f>IF($H$28=0,NA(),$H$28)</f>
        <v>#N/A</v>
      </c>
      <c r="O115" s="561" t="e">
        <f>IF($H$29=0,NA(),$H$29)</f>
        <v>#N/A</v>
      </c>
      <c r="P115" s="562" t="e">
        <f>IF(COUNT($H$27:$H$29)=0,NA(),IF(AVERAGE($H$27:$H$29)=0,NA(),AVERAGE($H$27:$H$29)))</f>
        <v>#N/A</v>
      </c>
      <c r="Q115" s="562" t="e">
        <f>Q111</f>
        <v>#N/A</v>
      </c>
      <c r="R115" s="561" t="str">
        <f t="shared" si="52"/>
        <v/>
      </c>
      <c r="S115" s="561" t="str">
        <f t="shared" si="53"/>
        <v/>
      </c>
      <c r="T115" s="406" t="str">
        <f t="shared" si="49"/>
        <v/>
      </c>
      <c r="U115" s="561" t="e">
        <f>IF(COUNT($H$27:$H$29)=0,NA(),MIN($H$27:$H$29))</f>
        <v>#N/A</v>
      </c>
      <c r="V115" s="561" t="e">
        <f>IF(COUNT($H$27:$H$29)=0,NA(),MAX($H$27:$H$29))</f>
        <v>#N/A</v>
      </c>
      <c r="W115" s="561" t="e">
        <f t="shared" si="50"/>
        <v>#N/A</v>
      </c>
      <c r="X115" s="561" t="e">
        <f t="shared" si="51"/>
        <v>#N/A</v>
      </c>
      <c r="Y115" s="562" t="e">
        <f t="shared" si="54"/>
        <v>#N/A</v>
      </c>
      <c r="Z115" s="562" t="e">
        <f>IF(COUNT($H$27:$H$29)=0,NA(),IF(AVERAGE($H$27:$H$29)=0,NA(),AVERAGE($H$27:$H$29)))</f>
        <v>#N/A</v>
      </c>
      <c r="AB115" s="430">
        <v>6</v>
      </c>
      <c r="AC115" s="560" t="e">
        <f>IF(COUNT($I$27:$I$29)=0,NA(),IF(AVERAGE($I$27:$I$29)=0,NA(),AVERAGE($I$27:$I$29)))</f>
        <v>#N/A</v>
      </c>
      <c r="AD115" s="560" t="e">
        <f>IF(COUNT($I$33:$I$35)=0,NA(),IF(AVERAGE($I$33:$I$35)=0,NA(),AVERAGE($I$33:$I$35)))</f>
        <v>#N/A</v>
      </c>
      <c r="AE115" s="560" t="e">
        <f>IF(COUNT($I$39:$I$41)=0,NA(),IF(AVERAGE($I$39:$I$41)=0,NA(),AVERAGE($I$39:$I$41)))</f>
        <v>#N/A</v>
      </c>
    </row>
    <row r="116" spans="1:31">
      <c r="A116" s="406"/>
      <c r="B116" s="552" t="s">
        <v>1579</v>
      </c>
      <c r="C116" s="561" t="e">
        <f>IF($E$33=0,NA(),$E$33)</f>
        <v>#N/A</v>
      </c>
      <c r="D116" s="561" t="e">
        <f>IF($E$34=0,NA(),$E$34)</f>
        <v>#N/A</v>
      </c>
      <c r="E116" s="561" t="e">
        <f>IF($E$35=0,NA(),$E$35)</f>
        <v>#N/A</v>
      </c>
      <c r="F116" s="562" t="e">
        <f>IF(COUNT($E$33:$E$35)=0,NA(),IF(AVERAGE($E$33:$E$35)=0,NA(),AVERAGE($E$33:$E$35)))</f>
        <v>#N/A</v>
      </c>
      <c r="G116" s="562" t="e">
        <f>G115</f>
        <v>#N/A</v>
      </c>
      <c r="H116" s="561" t="e">
        <f>IF(COUNT($E$33:$E$35)=0,NA(),MIN($E$33:$E$35))</f>
        <v>#N/A</v>
      </c>
      <c r="I116" s="561" t="e">
        <f>IF(COUNT($E$33:$E$35)=0,NA(),MAX($E$33:$E$35))</f>
        <v>#N/A</v>
      </c>
      <c r="J116" s="561" t="e">
        <f>F116-H116</f>
        <v>#N/A</v>
      </c>
      <c r="K116" s="561" t="e">
        <f>I116-F116</f>
        <v>#N/A</v>
      </c>
      <c r="L116" s="552" t="s">
        <v>1580</v>
      </c>
      <c r="M116" s="561" t="e">
        <f>IF($I$27=0,NA(),$I$27)</f>
        <v>#N/A</v>
      </c>
      <c r="N116" s="561" t="e">
        <f>IF($I$28=0,NA(),$I$28)</f>
        <v>#N/A</v>
      </c>
      <c r="O116" s="561" t="e">
        <f>IF($I$29=0,NA(),$I$29)</f>
        <v>#N/A</v>
      </c>
      <c r="P116" s="562" t="e">
        <f>IF(COUNT($I$27:$I$29)=0,NA(),IF(AVERAGE($I$27:$I$29)=0,NA(),AVERAGE($I$27:$I$29)))</f>
        <v>#N/A</v>
      </c>
      <c r="Q116" s="562" t="e">
        <f>Q111</f>
        <v>#N/A</v>
      </c>
      <c r="R116" s="561" t="str">
        <f t="shared" si="52"/>
        <v/>
      </c>
      <c r="S116" s="561" t="str">
        <f t="shared" si="53"/>
        <v/>
      </c>
      <c r="T116" s="406" t="str">
        <f t="shared" si="49"/>
        <v/>
      </c>
      <c r="U116" s="561" t="e">
        <f>IF(COUNT($I$27:$I$29)=0,NA(),MIN($I$27:$I$29))</f>
        <v>#N/A</v>
      </c>
      <c r="V116" s="561" t="e">
        <f>IF(COUNT($I$27:$I$29)=0,NA(),MAX($I$27:$I$29))</f>
        <v>#N/A</v>
      </c>
      <c r="W116" s="561" t="e">
        <f t="shared" si="50"/>
        <v>#N/A</v>
      </c>
      <c r="X116" s="561" t="e">
        <f t="shared" si="51"/>
        <v>#N/A</v>
      </c>
      <c r="Y116" s="562" t="e">
        <f t="shared" si="54"/>
        <v>#N/A</v>
      </c>
      <c r="Z116" s="562" t="e">
        <f>IF(COUNT($I$27:$I$29)=0,NA(),IF(AVERAGE($I$27:$I$29)=0,NA(),AVERAGE($I$27:$I$29)))</f>
        <v>#N/A</v>
      </c>
      <c r="AB116" s="430">
        <v>7</v>
      </c>
      <c r="AC116" s="560" t="e">
        <f>IF(COUNT($J$27:$J$29)=0,NA(),IF(AVERAGE($J$27:$J$29)=0,NA(),AVERAGE($J$27:$J$29)))</f>
        <v>#N/A</v>
      </c>
      <c r="AD116" s="560" t="e">
        <f>IF(COUNT($J$33:$J$35)=0,NA(),IF(AVERAGE($J$33:$J$35)=0,NA(),AVERAGE($J$33:$J$35)))</f>
        <v>#N/A</v>
      </c>
      <c r="AE116" s="560" t="e">
        <f>IF(COUNT($J$39:$J$41)=0,NA(),IF(AVERAGE($J$39:$J$41)=0,NA(),AVERAGE($J$39:$J$41)))</f>
        <v>#N/A</v>
      </c>
    </row>
    <row r="117" spans="1:31">
      <c r="A117" s="406"/>
      <c r="B117" s="552" t="s">
        <v>1581</v>
      </c>
      <c r="C117" s="561" t="e">
        <f>IF($E$39=0,NA(),$E$39)</f>
        <v>#N/A</v>
      </c>
      <c r="D117" s="561" t="e">
        <f>IF($E$40=0,NA(),$E$40)</f>
        <v>#N/A</v>
      </c>
      <c r="E117" s="561" t="e">
        <f>IF($E$41=0,NA(),$E$41)</f>
        <v>#N/A</v>
      </c>
      <c r="F117" s="562" t="e">
        <f>IF(COUNT($E$39:$E$41)=0,NA(),IF(AVERAGE($E$39:$E$41)=0,NA(),AVERAGE($E$39:$E$41)))</f>
        <v>#N/A</v>
      </c>
      <c r="G117" s="562" t="e">
        <f>G115</f>
        <v>#N/A</v>
      </c>
      <c r="H117" s="561" t="e">
        <f>IF(COUNT($E$39:$E$41)=0,NA(),MIN($E$39:$E$41))</f>
        <v>#N/A</v>
      </c>
      <c r="I117" s="561" t="e">
        <f>IF(COUNT($E$39:$E$41)=0,NA(),MAX($E$39:$E$41))</f>
        <v>#N/A</v>
      </c>
      <c r="J117" s="561" t="e">
        <f>F117-H117</f>
        <v>#N/A</v>
      </c>
      <c r="K117" s="561" t="e">
        <f>I117-F117</f>
        <v>#N/A</v>
      </c>
      <c r="L117" s="552" t="s">
        <v>1582</v>
      </c>
      <c r="M117" s="561" t="e">
        <f>IF($J$27=0,NA(),$J$27)</f>
        <v>#N/A</v>
      </c>
      <c r="N117" s="561" t="e">
        <f>IF($J$28=0,NA(),$J$28)</f>
        <v>#N/A</v>
      </c>
      <c r="O117" s="561" t="e">
        <f>IF($J$29=0,NA(),$J$29)</f>
        <v>#N/A</v>
      </c>
      <c r="P117" s="562" t="e">
        <f>IF(COUNT($J$27:$J$29)=0,NA(),IF(AVERAGE($J$27:$J$29)=0,NA(),AVERAGE($J$27:$J$29)))</f>
        <v>#N/A</v>
      </c>
      <c r="Q117" s="562" t="e">
        <f>Q111</f>
        <v>#N/A</v>
      </c>
      <c r="R117" s="561" t="str">
        <f t="shared" si="52"/>
        <v/>
      </c>
      <c r="S117" s="561" t="str">
        <f t="shared" si="53"/>
        <v/>
      </c>
      <c r="T117" s="406" t="str">
        <f t="shared" si="49"/>
        <v/>
      </c>
      <c r="U117" s="561" t="e">
        <f>IF(COUNT($J$27:$J$29)=0,NA(),MIN($J$27:$J$29))</f>
        <v>#N/A</v>
      </c>
      <c r="V117" s="561" t="e">
        <f>IF(COUNT($J$27:$J$29)=0,NA(),MAX($J$27:$J$29))</f>
        <v>#N/A</v>
      </c>
      <c r="W117" s="561" t="e">
        <f t="shared" si="50"/>
        <v>#N/A</v>
      </c>
      <c r="X117" s="561" t="e">
        <f t="shared" si="51"/>
        <v>#N/A</v>
      </c>
      <c r="Y117" s="562" t="e">
        <f t="shared" si="54"/>
        <v>#N/A</v>
      </c>
      <c r="Z117" s="562" t="e">
        <f>IF(COUNT($J$27:$J$29)=0,NA(),IF(AVERAGE($J$27:$J$29)=0,NA(),AVERAGE($J$27:$J$29)))</f>
        <v>#N/A</v>
      </c>
      <c r="AB117" s="430">
        <v>8</v>
      </c>
      <c r="AC117" s="560" t="e">
        <f>IF(COUNT($K$27:$K$29)=0,NA(),IF(AVERAGE($K$27:$K$29)=0,NA(),AVERAGE($K$27:$K$29)))</f>
        <v>#N/A</v>
      </c>
      <c r="AD117" s="560" t="e">
        <f>IF(COUNT($K$33:$K$35)=0,NA(),IF(AVERAGE($K$33:$K$35)=0,NA(),AVERAGE($K$33:$K$35)))</f>
        <v>#N/A</v>
      </c>
      <c r="AE117" s="560" t="e">
        <f>IF(COUNT($K$39:$K$41)=0,NA(),IF(AVERAGE($K$39:$K$41)=0,NA(),AVERAGE($K$39:$K$41)))</f>
        <v>#N/A</v>
      </c>
    </row>
    <row r="118" spans="1:31">
      <c r="A118" s="406"/>
      <c r="B118" s="552"/>
      <c r="C118" s="561"/>
      <c r="D118" s="561"/>
      <c r="E118" s="561"/>
      <c r="F118" s="562"/>
      <c r="G118" s="562"/>
      <c r="H118" s="561"/>
      <c r="I118" s="561"/>
      <c r="J118" s="561"/>
      <c r="K118" s="561"/>
      <c r="L118" s="552" t="s">
        <v>1583</v>
      </c>
      <c r="M118" s="561" t="e">
        <f>IF($K$27=0,NA(),$K$27)</f>
        <v>#N/A</v>
      </c>
      <c r="N118" s="561" t="e">
        <f>IF($K$28=0,NA(),$K$28)</f>
        <v>#N/A</v>
      </c>
      <c r="O118" s="561" t="e">
        <f>IF($K$29=0,NA(),$K$29)</f>
        <v>#N/A</v>
      </c>
      <c r="P118" s="562" t="e">
        <f>IF(COUNT($K$27:$K$29)=0,NA(),IF(AVERAGE($K$27:$K$29)=0,NA(),AVERAGE($K$27:$K$29)))</f>
        <v>#N/A</v>
      </c>
      <c r="Q118" s="562" t="e">
        <f>Q111</f>
        <v>#N/A</v>
      </c>
      <c r="R118" s="561" t="str">
        <f t="shared" si="52"/>
        <v/>
      </c>
      <c r="S118" s="561" t="str">
        <f t="shared" si="53"/>
        <v/>
      </c>
      <c r="T118" s="406" t="str">
        <f t="shared" si="49"/>
        <v/>
      </c>
      <c r="U118" s="561" t="e">
        <f>IF(COUNT($K$27:$K$29)=0,NA(),MIN($K$27:$K$29))</f>
        <v>#N/A</v>
      </c>
      <c r="V118" s="561" t="e">
        <f>IF(COUNT($K$27:$K$29)=0,NA(),MAX($K$27:$K$29))</f>
        <v>#N/A</v>
      </c>
      <c r="W118" s="561" t="e">
        <f t="shared" si="50"/>
        <v>#N/A</v>
      </c>
      <c r="X118" s="561" t="e">
        <f t="shared" si="51"/>
        <v>#N/A</v>
      </c>
      <c r="Y118" s="562" t="e">
        <f t="shared" si="54"/>
        <v>#N/A</v>
      </c>
      <c r="Z118" s="562" t="e">
        <f>IF(COUNT($K$27:$K$29)=0,NA(),IF(AVERAGE($K$27:$K$29)=0,NA(),AVERAGE($K$27:$K$29)))</f>
        <v>#N/A</v>
      </c>
      <c r="AB118" s="430">
        <v>9</v>
      </c>
      <c r="AC118" s="560" t="e">
        <f>IF(COUNT($L$27:$L$29)=0,NA(),IF(AVERAGE($L$27:$L$29)=0,NA(),AVERAGE($L$27:$L$29)))</f>
        <v>#N/A</v>
      </c>
      <c r="AD118" s="560" t="e">
        <f>IF(COUNT($L$33:$L$35)=0,NA(),IF(AVERAGE($L$33:$L$35)=0,NA(),AVERAGE($L$33:$L$35)))</f>
        <v>#N/A</v>
      </c>
      <c r="AE118" s="560" t="e">
        <f>IF(COUNT($L$39:$L$41)=0,NA(),IF(AVERAGE($L$39:$L$41)=0,NA(),AVERAGE($L$39:$L$41)))</f>
        <v>#N/A</v>
      </c>
    </row>
    <row r="119" spans="1:31">
      <c r="A119" s="406"/>
      <c r="B119" s="552" t="s">
        <v>1576</v>
      </c>
      <c r="C119" s="561" t="e">
        <f>IF($F$27=0,NA(),$F$27)</f>
        <v>#N/A</v>
      </c>
      <c r="D119" s="561" t="e">
        <f>IF($F$28=0,NA(),$F$28)</f>
        <v>#N/A</v>
      </c>
      <c r="E119" s="561" t="e">
        <f>IF($F$29=0,NA(),$F$29)</f>
        <v>#N/A</v>
      </c>
      <c r="F119" s="562" t="e">
        <f>IF(COUNT($F$27:$F$29)=0,NA(),IF(AVERAGE($F$27:$F$29)=0,NA(),AVERAGE($F$27:$F$29)))</f>
        <v>#N/A</v>
      </c>
      <c r="G119" s="562" t="e">
        <f>IF(COUNT(F27:F29,F33:F35,F39:F41)=0,NA(),AVERAGE(F27:F29,F33:F35,F39:F41))</f>
        <v>#N/A</v>
      </c>
      <c r="H119" s="561" t="e">
        <f>IF(COUNT($F$27:$F$29)=0,NA(),MIN($F$27:$F$29))</f>
        <v>#N/A</v>
      </c>
      <c r="I119" s="561" t="e">
        <f>IF(COUNT($F$27:$F$29)=0,NA(),MAX($F$27:$F$29))</f>
        <v>#N/A</v>
      </c>
      <c r="J119" s="561" t="e">
        <f>F119-H119</f>
        <v>#N/A</v>
      </c>
      <c r="K119" s="561" t="e">
        <f>I119-F119</f>
        <v>#N/A</v>
      </c>
      <c r="L119" s="552" t="s">
        <v>1584</v>
      </c>
      <c r="M119" s="561" t="e">
        <f>IF($L$27=0,NA(),$L$27)</f>
        <v>#N/A</v>
      </c>
      <c r="N119" s="561" t="e">
        <f>IF($L$28=0,NA(),$L$28)</f>
        <v>#N/A</v>
      </c>
      <c r="O119" s="561" t="e">
        <f>IF($L$29=0,NA(),$L$29)</f>
        <v>#N/A</v>
      </c>
      <c r="P119" s="562" t="e">
        <f>IF(COUNT($L$27:$L$29)=0,NA(),IF(AVERAGE($L$27:$L$29)=0,NA(),AVERAGE($L$27:$L$29)))</f>
        <v>#N/A</v>
      </c>
      <c r="Q119" s="562" t="e">
        <f>Q111</f>
        <v>#N/A</v>
      </c>
      <c r="R119" s="561" t="str">
        <f t="shared" si="52"/>
        <v/>
      </c>
      <c r="S119" s="561" t="str">
        <f t="shared" si="53"/>
        <v/>
      </c>
      <c r="T119" s="406" t="str">
        <f t="shared" si="49"/>
        <v/>
      </c>
      <c r="U119" s="561" t="e">
        <f>IF(COUNT($L$27:$L$29)=0,NA(),MIN($L$27:$L$29))</f>
        <v>#N/A</v>
      </c>
      <c r="V119" s="561" t="e">
        <f>IF(COUNT($L$27:$L$29)=0,NA(),MAX($L$27:$L$29))</f>
        <v>#N/A</v>
      </c>
      <c r="W119" s="561" t="e">
        <f t="shared" si="50"/>
        <v>#N/A</v>
      </c>
      <c r="X119" s="561" t="e">
        <f t="shared" si="51"/>
        <v>#N/A</v>
      </c>
      <c r="Y119" s="562" t="e">
        <f t="shared" si="54"/>
        <v>#N/A</v>
      </c>
      <c r="Z119" s="562" t="e">
        <f>IF(COUNT($L$27:$L$29)=0,NA(),IF(AVERAGE($L$27:$L$29)=0,NA(),AVERAGE($L$27:$L$29)))</f>
        <v>#N/A</v>
      </c>
      <c r="AB119" s="430">
        <v>10</v>
      </c>
      <c r="AC119" s="560" t="e">
        <f>IF(COUNT($M$27:$M$29)=0,NA(),IF(AVERAGE($M$27:$M$29)=0,NA(),AVERAGE($M$27:$M$29)))</f>
        <v>#N/A</v>
      </c>
      <c r="AD119" s="560" t="e">
        <f>IF(COUNT($M$33:$M$35)=0,NA(),IF(AVERAGE($M$33:$M$35)=0,NA(),AVERAGE($M$33:$M$35)))</f>
        <v>#N/A</v>
      </c>
      <c r="AE119" s="560" t="e">
        <f>IF(COUNT($M$39:$M$41)=0,NA(),IF(AVERAGE($M$39:$M$41)=0,NA(),AVERAGE($M$39:$M$41)))</f>
        <v>#N/A</v>
      </c>
    </row>
    <row r="120" spans="1:31">
      <c r="A120" s="406" t="s">
        <v>22</v>
      </c>
      <c r="B120" s="552" t="s">
        <v>1585</v>
      </c>
      <c r="C120" s="561" t="e">
        <f>IF($F$33=0,NA(),$F$33)</f>
        <v>#N/A</v>
      </c>
      <c r="D120" s="561" t="e">
        <f>IF($F$34=0,NA(),$F$34)</f>
        <v>#N/A</v>
      </c>
      <c r="E120" s="561" t="e">
        <f>IF($F$35=0,NA(),$F$35)</f>
        <v>#N/A</v>
      </c>
      <c r="F120" s="562" t="e">
        <f>IF(COUNT($F$33:$F$35)=0,NA(),IF(AVERAGE($F$33:$F$35)=0,NA(),AVERAGE($F$33:$F$35)))</f>
        <v>#N/A</v>
      </c>
      <c r="G120" s="562" t="e">
        <f>G119</f>
        <v>#N/A</v>
      </c>
      <c r="H120" s="561" t="e">
        <f>IF(COUNT($F$33:$F$35)=0,NA(),MIN($F$33:$F$35))</f>
        <v>#N/A</v>
      </c>
      <c r="I120" s="561" t="e">
        <f>IF(COUNT($F$33:$F$35)=0,NA(),MAX($F$33:$F$35))</f>
        <v>#N/A</v>
      </c>
      <c r="J120" s="561" t="e">
        <f>F120-H120</f>
        <v>#N/A</v>
      </c>
      <c r="K120" s="561" t="e">
        <f>I120-F120</f>
        <v>#N/A</v>
      </c>
      <c r="L120" s="552" t="s">
        <v>1586</v>
      </c>
      <c r="M120" s="561" t="e">
        <f>IF($M$27=0,NA(),$M$27)</f>
        <v>#N/A</v>
      </c>
      <c r="N120" s="561" t="e">
        <f>IF($M$28=0,NA(),$M$28)</f>
        <v>#N/A</v>
      </c>
      <c r="O120" s="561" t="e">
        <f>IF($M$29=0,NA(),$M$29)</f>
        <v>#N/A</v>
      </c>
      <c r="P120" s="562" t="e">
        <f>IF(COUNT($M$27:$M$29)=0,NA(),IF(AVERAGE($M$27:$M$29)=0,NA(),AVERAGE($M$27:$M$29)))</f>
        <v>#N/A</v>
      </c>
      <c r="Q120" s="562" t="e">
        <f>Q111</f>
        <v>#N/A</v>
      </c>
      <c r="R120" s="561" t="str">
        <f t="shared" si="52"/>
        <v/>
      </c>
      <c r="S120" s="561" t="str">
        <f t="shared" si="53"/>
        <v/>
      </c>
      <c r="T120" s="406" t="str">
        <f t="shared" si="49"/>
        <v/>
      </c>
      <c r="U120" s="561" t="e">
        <f>IF(COUNT($M$27:$M$29)=0,NA(),MIN($M$27:$M$29))</f>
        <v>#N/A</v>
      </c>
      <c r="V120" s="561" t="e">
        <f>IF(COUNT($M$27:$M$29)=0,NA(),MAX($M$27:$M$29))</f>
        <v>#N/A</v>
      </c>
      <c r="W120" s="561" t="e">
        <f t="shared" si="50"/>
        <v>#N/A</v>
      </c>
      <c r="X120" s="561" t="e">
        <f t="shared" si="51"/>
        <v>#N/A</v>
      </c>
      <c r="Y120" s="562" t="e">
        <f t="shared" si="54"/>
        <v>#N/A</v>
      </c>
      <c r="Z120" s="562" t="e">
        <f>IF(COUNT($M$27:$M$29)=0,NA(),IF(AVERAGE($M$27:$M$29)=0,NA(),AVERAGE($M$27:$M$29)))</f>
        <v>#N/A</v>
      </c>
    </row>
    <row r="121" spans="1:31">
      <c r="A121" s="406"/>
      <c r="B121" s="552" t="s">
        <v>1587</v>
      </c>
      <c r="C121" s="561" t="e">
        <f>IF($F$39=0,NA(),$F$39)</f>
        <v>#N/A</v>
      </c>
      <c r="D121" s="561" t="e">
        <f>IF($F$40=0,NA(),$F$40)</f>
        <v>#N/A</v>
      </c>
      <c r="E121" s="561" t="e">
        <f>IF($F$41=0,NA(),$F$41)</f>
        <v>#N/A</v>
      </c>
      <c r="F121" s="562" t="e">
        <f>IF(COUNT($F$39:$F$41)=0,NA(),IF(AVERAGE($F$39:$F$41)=0,NA(),AVERAGE($F$39:$F$41)))</f>
        <v>#N/A</v>
      </c>
      <c r="G121" s="562" t="e">
        <f>G119</f>
        <v>#N/A</v>
      </c>
      <c r="H121" s="561" t="e">
        <f>IF(COUNT($F$39:$F$41)=0,NA(),MIN($F$39:$F$41))</f>
        <v>#N/A</v>
      </c>
      <c r="I121" s="561" t="e">
        <f>IF(COUNT($F$39:$F$41)=0,NA(),MAX($F$39:$F$41))</f>
        <v>#N/A</v>
      </c>
      <c r="J121" s="561" t="e">
        <f>F121-H121</f>
        <v>#N/A</v>
      </c>
      <c r="K121" s="561" t="e">
        <f>I121-F121</f>
        <v>#N/A</v>
      </c>
      <c r="L121" s="406"/>
      <c r="M121" s="561"/>
      <c r="N121" s="561"/>
      <c r="O121" s="561"/>
      <c r="P121" s="562"/>
      <c r="Q121" s="562"/>
      <c r="R121" s="561" t="str">
        <f t="shared" si="52"/>
        <v/>
      </c>
      <c r="S121" s="561" t="str">
        <f t="shared" si="53"/>
        <v/>
      </c>
      <c r="T121" s="406"/>
      <c r="U121" s="561"/>
      <c r="V121" s="561"/>
      <c r="W121" s="561"/>
      <c r="X121" s="561"/>
      <c r="Y121" s="562" t="e">
        <f t="shared" si="54"/>
        <v>#N/A</v>
      </c>
      <c r="Z121" s="562"/>
    </row>
    <row r="122" spans="1:31">
      <c r="A122" s="406"/>
      <c r="B122" s="552"/>
      <c r="C122" s="561"/>
      <c r="D122" s="561"/>
      <c r="E122" s="561"/>
      <c r="F122" s="562"/>
      <c r="G122" s="562"/>
      <c r="H122" s="561"/>
      <c r="I122" s="561"/>
      <c r="J122" s="561"/>
      <c r="K122" s="561"/>
      <c r="L122" s="552" t="s">
        <v>1573</v>
      </c>
      <c r="M122" s="561" t="e">
        <f>IF($D$33=0,NA(),$D$33)</f>
        <v>#N/A</v>
      </c>
      <c r="N122" s="561" t="e">
        <f>IF($D$34=0,NA(),$D$34)</f>
        <v>#N/A</v>
      </c>
      <c r="O122" s="561" t="e">
        <f>IF($D$35=0,NA(),$D$35)</f>
        <v>#N/A</v>
      </c>
      <c r="P122" s="562" t="e">
        <f>IF(COUNT($D$33:$D$35)=0,NA(),IF(AVERAGE($D$33:$D$35)=0,NA(),AVERAGE($D$33:$D$35)))</f>
        <v>#N/A</v>
      </c>
      <c r="Q122" s="562" t="e">
        <f>IF(COUNT(D33:M35)=0,NA(),AVERAGE(D33:M35))</f>
        <v>#N/A</v>
      </c>
      <c r="R122" s="561" t="str">
        <f t="shared" si="52"/>
        <v/>
      </c>
      <c r="S122" s="561" t="str">
        <f t="shared" si="53"/>
        <v/>
      </c>
      <c r="T122" s="406" t="str">
        <f t="shared" ref="T122:T131" si="55">IF(ISNA(P122),"",IF(AND(P122&gt;R122,P122&lt;S122),0,1))</f>
        <v/>
      </c>
      <c r="U122" s="561" t="e">
        <f>IF(COUNT($D$33:$D$35)=0,NA(),MIN($D$33:$D$35))</f>
        <v>#N/A</v>
      </c>
      <c r="V122" s="561" t="e">
        <f>IF(COUNT($D$33:$D$35)=0,NA(),MAX($D$33:$D$35))</f>
        <v>#N/A</v>
      </c>
      <c r="W122" s="561" t="e">
        <f t="shared" ref="W122:W131" si="56">P122-U122</f>
        <v>#N/A</v>
      </c>
      <c r="X122" s="561" t="e">
        <f t="shared" ref="X122:X131" si="57">V122-P122</f>
        <v>#N/A</v>
      </c>
      <c r="Y122" s="562" t="e">
        <f t="shared" si="54"/>
        <v>#N/A</v>
      </c>
      <c r="Z122" s="562" t="e">
        <f>IF(COUNT($D$33:$D$35)=0,NA(),IF(AVERAGE($D$33:$D$35)=0,NA(),AVERAGE($D$33:$D$35)))</f>
        <v>#N/A</v>
      </c>
    </row>
    <row r="123" spans="1:31">
      <c r="A123" s="406"/>
      <c r="B123" s="552" t="s">
        <v>1577</v>
      </c>
      <c r="C123" s="561" t="e">
        <f>IF($G$27=0,NA(),$G$27)</f>
        <v>#N/A</v>
      </c>
      <c r="D123" s="561" t="e">
        <f>IF($G$28=0,NA(),$G$28)</f>
        <v>#N/A</v>
      </c>
      <c r="E123" s="561" t="e">
        <f>IF($G$29=0,NA(),$G$29)</f>
        <v>#N/A</v>
      </c>
      <c r="F123" s="562" t="e">
        <f>IF(COUNT($G$27:$G$29)=0,NA(),IF(AVERAGE($G$27:$G$29)=0,NA(),AVERAGE($G$27:$G$29)))</f>
        <v>#N/A</v>
      </c>
      <c r="G123" s="562" t="e">
        <f>IF(COUNT(G27:G29,G33:G35,G39:G41)=0,NA(),AVERAGE(G27:G29,G33:G35,G39:G41))</f>
        <v>#N/A</v>
      </c>
      <c r="H123" s="561" t="e">
        <f>IF(COUNT($G$27:$G$29)=0,NA(),MIN($G$27:$G$29))</f>
        <v>#N/A</v>
      </c>
      <c r="I123" s="561" t="e">
        <f>IF(COUNT($G$27:$G$29)=0,NA(),MAX($G$27:$G$29))</f>
        <v>#N/A</v>
      </c>
      <c r="J123" s="561" t="e">
        <f>F123-H123</f>
        <v>#N/A</v>
      </c>
      <c r="K123" s="561" t="e">
        <f>I123-F123</f>
        <v>#N/A</v>
      </c>
      <c r="L123" s="552" t="s">
        <v>1579</v>
      </c>
      <c r="M123" s="561" t="e">
        <f>IF($E$33=0,NA(),$E$33)</f>
        <v>#N/A</v>
      </c>
      <c r="N123" s="561" t="e">
        <f>IF($E$34=0,NA(),$E$34)</f>
        <v>#N/A</v>
      </c>
      <c r="O123" s="561" t="e">
        <f>IF($E$35=0,NA(),$E$35)</f>
        <v>#N/A</v>
      </c>
      <c r="P123" s="562" t="e">
        <f>IF(COUNT($E$33:$E$35)=0,NA(),IF(AVERAGE($E$33:$E$35)=0,NA(),AVERAGE($E$33:$E$35)))</f>
        <v>#N/A</v>
      </c>
      <c r="Q123" s="562" t="e">
        <f>Q122</f>
        <v>#N/A</v>
      </c>
      <c r="R123" s="561" t="str">
        <f t="shared" si="52"/>
        <v/>
      </c>
      <c r="S123" s="561" t="str">
        <f t="shared" si="53"/>
        <v/>
      </c>
      <c r="T123" s="406" t="str">
        <f t="shared" si="55"/>
        <v/>
      </c>
      <c r="U123" s="561" t="e">
        <f>IF(COUNT($E$33:$E$35)=0,NA(),MIN($E$33:$E$35))</f>
        <v>#N/A</v>
      </c>
      <c r="V123" s="561" t="e">
        <f>IF(COUNT($E$33:$E$35)=0,NA(),MAX($E$33:$E$35))</f>
        <v>#N/A</v>
      </c>
      <c r="W123" s="561" t="e">
        <f t="shared" si="56"/>
        <v>#N/A</v>
      </c>
      <c r="X123" s="561" t="e">
        <f t="shared" si="57"/>
        <v>#N/A</v>
      </c>
      <c r="Y123" s="562" t="e">
        <f t="shared" si="54"/>
        <v>#N/A</v>
      </c>
      <c r="Z123" s="562" t="e">
        <f>IF(COUNT($E$33:$E$35)=0,NA(),IF(AVERAGE($E$33:$E$35)=0,NA(),AVERAGE($E$33:$E$35)))</f>
        <v>#N/A</v>
      </c>
    </row>
    <row r="124" spans="1:31">
      <c r="A124" s="406" t="s">
        <v>24</v>
      </c>
      <c r="B124" s="552" t="s">
        <v>1588</v>
      </c>
      <c r="C124" s="561" t="e">
        <f>IF($G$33=0,NA(),$G$33)</f>
        <v>#N/A</v>
      </c>
      <c r="D124" s="561" t="e">
        <f>IF($G$34=0,NA(),$G$34)</f>
        <v>#N/A</v>
      </c>
      <c r="E124" s="561" t="e">
        <f>IF($G$35=0,NA(),$G$35)</f>
        <v>#N/A</v>
      </c>
      <c r="F124" s="562" t="e">
        <f>IF(COUNT($G$33:$G$35)=0,NA(),IF(AVERAGE($G$33:$G$35)=0,NA(),AVERAGE($G$33:$G$35)))</f>
        <v>#N/A</v>
      </c>
      <c r="G124" s="562" t="e">
        <f>G123</f>
        <v>#N/A</v>
      </c>
      <c r="H124" s="561" t="e">
        <f>IF(COUNT($G$33:$G$35)=0,NA(),MIN($G$33:$G$35))</f>
        <v>#N/A</v>
      </c>
      <c r="I124" s="561" t="e">
        <f>IF(COUNT($G$33:$G$35)=0,NA(),MAX($G$33:$G$35))</f>
        <v>#N/A</v>
      </c>
      <c r="J124" s="561" t="e">
        <f>F124-H124</f>
        <v>#N/A</v>
      </c>
      <c r="K124" s="561" t="e">
        <f>I124-F124</f>
        <v>#N/A</v>
      </c>
      <c r="L124" s="552" t="s">
        <v>1585</v>
      </c>
      <c r="M124" s="561" t="e">
        <f>IF($F$33=0,NA(),$F$33)</f>
        <v>#N/A</v>
      </c>
      <c r="N124" s="561" t="e">
        <f>IF($F$34=0,NA(),$F$34)</f>
        <v>#N/A</v>
      </c>
      <c r="O124" s="561" t="e">
        <f>IF($F$35=0,NA(),$F$35)</f>
        <v>#N/A</v>
      </c>
      <c r="P124" s="562" t="e">
        <f>IF(COUNT($F$33:$F$35)=0,NA(),IF(AVERAGE($F$33:$F$35)=0,NA(),AVERAGE($F$33:$F$35)))</f>
        <v>#N/A</v>
      </c>
      <c r="Q124" s="562" t="e">
        <f>Q122</f>
        <v>#N/A</v>
      </c>
      <c r="R124" s="561" t="str">
        <f t="shared" si="52"/>
        <v/>
      </c>
      <c r="S124" s="561" t="str">
        <f t="shared" si="53"/>
        <v/>
      </c>
      <c r="T124" s="406" t="str">
        <f t="shared" si="55"/>
        <v/>
      </c>
      <c r="U124" s="561" t="e">
        <f>IF(COUNT($F$33:$F$35)=0,NA(),MIN($F$33:$F$35))</f>
        <v>#N/A</v>
      </c>
      <c r="V124" s="561" t="e">
        <f>IF(COUNT($F$33:$F$35)=0,NA(),MAX($F$33:$F$35))</f>
        <v>#N/A</v>
      </c>
      <c r="W124" s="561" t="e">
        <f t="shared" si="56"/>
        <v>#N/A</v>
      </c>
      <c r="X124" s="561" t="e">
        <f t="shared" si="57"/>
        <v>#N/A</v>
      </c>
      <c r="Y124" s="562" t="e">
        <f t="shared" si="54"/>
        <v>#N/A</v>
      </c>
      <c r="Z124" s="562" t="e">
        <f>IF(COUNT($F$33:$F$35)=0,NA(),IF(AVERAGE($F$33:$F$35)=0,NA(),AVERAGE($F$33:$F$35)))</f>
        <v>#N/A</v>
      </c>
    </row>
    <row r="125" spans="1:31">
      <c r="A125" s="406"/>
      <c r="B125" s="552" t="s">
        <v>1589</v>
      </c>
      <c r="C125" s="561" t="e">
        <f>IF($G$39=0,NA(),$G$39)</f>
        <v>#N/A</v>
      </c>
      <c r="D125" s="561" t="e">
        <f>IF($G$40=0,NA(),$G$40)</f>
        <v>#N/A</v>
      </c>
      <c r="E125" s="561" t="e">
        <f>IF($G$41=0,NA(),$G$41)</f>
        <v>#N/A</v>
      </c>
      <c r="F125" s="562" t="e">
        <f>IF(COUNT($G$39:$G$41)=0,NA(),IF(AVERAGE($G$39:$G$41)=0,NA(),AVERAGE($G$39:$G$41)))</f>
        <v>#N/A</v>
      </c>
      <c r="G125" s="562" t="e">
        <f>G123</f>
        <v>#N/A</v>
      </c>
      <c r="H125" s="561" t="e">
        <f>IF(COUNT($G$39:$G$41)=0,NA(),MIN($G$39:$G$41))</f>
        <v>#N/A</v>
      </c>
      <c r="I125" s="561" t="e">
        <f>IF(COUNT($G$39:$G$41)=0,NA(),MAX($G$39:$G$41))</f>
        <v>#N/A</v>
      </c>
      <c r="J125" s="561" t="e">
        <f>F125-H125</f>
        <v>#N/A</v>
      </c>
      <c r="K125" s="561" t="e">
        <f>I125-F125</f>
        <v>#N/A</v>
      </c>
      <c r="L125" s="552" t="s">
        <v>1588</v>
      </c>
      <c r="M125" s="561" t="e">
        <f>IF($G$33=0,NA(),$G$33)</f>
        <v>#N/A</v>
      </c>
      <c r="N125" s="561" t="e">
        <f>IF($G$34=0,NA(),$G$34)</f>
        <v>#N/A</v>
      </c>
      <c r="O125" s="561" t="e">
        <f>IF($G$35=0,NA(),$G$35)</f>
        <v>#N/A</v>
      </c>
      <c r="P125" s="562" t="e">
        <f>IF(COUNT($G$33:$G$35)=0,NA(),IF(AVERAGE($G$33:$G$35)=0,NA(),AVERAGE($G$33:$G$35)))</f>
        <v>#N/A</v>
      </c>
      <c r="Q125" s="562" t="e">
        <f>Q122</f>
        <v>#N/A</v>
      </c>
      <c r="R125" s="561" t="str">
        <f t="shared" si="52"/>
        <v/>
      </c>
      <c r="S125" s="561" t="str">
        <f t="shared" si="53"/>
        <v/>
      </c>
      <c r="T125" s="406" t="str">
        <f t="shared" si="55"/>
        <v/>
      </c>
      <c r="U125" s="561" t="e">
        <f>IF(COUNT($G$33:$G$35)=0,NA(),MIN($G$33:$G$35))</f>
        <v>#N/A</v>
      </c>
      <c r="V125" s="561" t="e">
        <f>IF(COUNT($G$33:$G$35)=0,NA(),MAX($G$33:$G$35))</f>
        <v>#N/A</v>
      </c>
      <c r="W125" s="561" t="e">
        <f t="shared" si="56"/>
        <v>#N/A</v>
      </c>
      <c r="X125" s="561" t="e">
        <f t="shared" si="57"/>
        <v>#N/A</v>
      </c>
      <c r="Y125" s="562" t="e">
        <f t="shared" si="54"/>
        <v>#N/A</v>
      </c>
      <c r="Z125" s="562" t="e">
        <f>IF(COUNT($G$33:$G$35)=0,NA(),IF(AVERAGE($G$33:$G$35)=0,NA(),AVERAGE($G$33:$G$35)))</f>
        <v>#N/A</v>
      </c>
    </row>
    <row r="126" spans="1:31">
      <c r="A126" s="406"/>
      <c r="B126" s="552"/>
      <c r="C126" s="561"/>
      <c r="D126" s="561"/>
      <c r="E126" s="561"/>
      <c r="F126" s="562"/>
      <c r="G126" s="562"/>
      <c r="H126" s="561"/>
      <c r="I126" s="561"/>
      <c r="J126" s="561"/>
      <c r="K126" s="561"/>
      <c r="L126" s="552" t="s">
        <v>1590</v>
      </c>
      <c r="M126" s="561" t="e">
        <f>IF($H$33=0,NA(),$H$33)</f>
        <v>#N/A</v>
      </c>
      <c r="N126" s="561" t="e">
        <f>IF($H$34=0,NA(),$H$34)</f>
        <v>#N/A</v>
      </c>
      <c r="O126" s="561" t="e">
        <f>IF($H$35=0,NA(),$H$35)</f>
        <v>#N/A</v>
      </c>
      <c r="P126" s="562" t="e">
        <f>IF(COUNT($H$33:$H$35)=0,NA(),IF(AVERAGE($H$33:$H$35)=0,NA(),AVERAGE($H$33:$H$35)))</f>
        <v>#N/A</v>
      </c>
      <c r="Q126" s="562" t="e">
        <f>Q122</f>
        <v>#N/A</v>
      </c>
      <c r="R126" s="561" t="str">
        <f t="shared" si="52"/>
        <v/>
      </c>
      <c r="S126" s="561" t="str">
        <f t="shared" si="53"/>
        <v/>
      </c>
      <c r="T126" s="406" t="str">
        <f t="shared" si="55"/>
        <v/>
      </c>
      <c r="U126" s="561" t="e">
        <f>IF(COUNT($H$33:$H$35)=0,NA(),MIN($H$33:$H$35))</f>
        <v>#N/A</v>
      </c>
      <c r="V126" s="561" t="e">
        <f>IF(COUNT($H$33:$H$35)=0,NA(),MAX($H$33:$H$35))</f>
        <v>#N/A</v>
      </c>
      <c r="W126" s="561" t="e">
        <f t="shared" si="56"/>
        <v>#N/A</v>
      </c>
      <c r="X126" s="561" t="e">
        <f t="shared" si="57"/>
        <v>#N/A</v>
      </c>
      <c r="Y126" s="562" t="e">
        <f t="shared" si="54"/>
        <v>#N/A</v>
      </c>
      <c r="Z126" s="562" t="e">
        <f>IF(COUNT($H$33:$H$35)=0,NA(),IF(AVERAGE($H$33:$H$35)=0,NA(),AVERAGE($H$33:$H$35)))</f>
        <v>#N/A</v>
      </c>
    </row>
    <row r="127" spans="1:31">
      <c r="A127" s="406"/>
      <c r="B127" s="552" t="s">
        <v>1578</v>
      </c>
      <c r="C127" s="561" t="e">
        <f>IF($H$27=0,NA(),$H$27)</f>
        <v>#N/A</v>
      </c>
      <c r="D127" s="561" t="e">
        <f>IF($H$28=0,NA(),$H$28)</f>
        <v>#N/A</v>
      </c>
      <c r="E127" s="561" t="e">
        <f>IF($H$29=0,NA(),$H$29)</f>
        <v>#N/A</v>
      </c>
      <c r="F127" s="562" t="e">
        <f>IF(COUNT($H$27:$H$29)=0,NA(),IF(AVERAGE($H$27:$H$29)=0,NA(),AVERAGE($H$27:$H$29)))</f>
        <v>#N/A</v>
      </c>
      <c r="G127" s="562" t="e">
        <f>IF(COUNT(H27:H29,H33:H35,H39:H41)=0,NA(),AVERAGE(H27:H29,H33:H35,H39:H41))</f>
        <v>#N/A</v>
      </c>
      <c r="H127" s="561" t="e">
        <f>IF(COUNT($H$27:$H$29)=0,NA(),MIN($H$27:$H$29))</f>
        <v>#N/A</v>
      </c>
      <c r="I127" s="561" t="e">
        <f>IF(COUNT($H$27:$H$29)=0,NA(),MAX($H$27:$H$29))</f>
        <v>#N/A</v>
      </c>
      <c r="J127" s="561" t="e">
        <f>F127-H127</f>
        <v>#N/A</v>
      </c>
      <c r="K127" s="561" t="e">
        <f>I127-F127</f>
        <v>#N/A</v>
      </c>
      <c r="L127" s="552" t="s">
        <v>1591</v>
      </c>
      <c r="M127" s="561" t="e">
        <f>IF($I$33=0,NA(),$I$33)</f>
        <v>#N/A</v>
      </c>
      <c r="N127" s="561" t="e">
        <f>IF($I$34=0,NA(),$I$34)</f>
        <v>#N/A</v>
      </c>
      <c r="O127" s="561" t="e">
        <f>IF($I$35=0,NA(),$I$35)</f>
        <v>#N/A</v>
      </c>
      <c r="P127" s="562" t="e">
        <f>IF(COUNT($I$33:$I$35)=0,NA(),IF(AVERAGE($I$33:$I$35)=0,NA(),AVERAGE($I$33:$I$35)))</f>
        <v>#N/A</v>
      </c>
      <c r="Q127" s="562" t="e">
        <f>Q122</f>
        <v>#N/A</v>
      </c>
      <c r="R127" s="561" t="str">
        <f t="shared" si="52"/>
        <v/>
      </c>
      <c r="S127" s="561" t="str">
        <f t="shared" si="53"/>
        <v/>
      </c>
      <c r="T127" s="406" t="str">
        <f t="shared" si="55"/>
        <v/>
      </c>
      <c r="U127" s="561" t="e">
        <f>IF(COUNT($I$33:$I$35)=0,NA(),MIN($I$33:$I$35))</f>
        <v>#N/A</v>
      </c>
      <c r="V127" s="561" t="e">
        <f>IF(COUNT($I$33:$I$35)=0,NA(),MAX($I$33:$I$35))</f>
        <v>#N/A</v>
      </c>
      <c r="W127" s="561" t="e">
        <f t="shared" si="56"/>
        <v>#N/A</v>
      </c>
      <c r="X127" s="561" t="e">
        <f t="shared" si="57"/>
        <v>#N/A</v>
      </c>
      <c r="Y127" s="562" t="e">
        <f t="shared" si="54"/>
        <v>#N/A</v>
      </c>
      <c r="Z127" s="562" t="e">
        <f>IF(COUNT($I$33:$I$35)=0,NA(),IF(AVERAGE($I$33:$I$35)=0,NA(),AVERAGE($I$33:$I$35)))</f>
        <v>#N/A</v>
      </c>
    </row>
    <row r="128" spans="1:31">
      <c r="A128" s="406" t="s">
        <v>26</v>
      </c>
      <c r="B128" s="552" t="s">
        <v>1590</v>
      </c>
      <c r="C128" s="561" t="e">
        <f>IF($H$33=0,NA(),$H$33)</f>
        <v>#N/A</v>
      </c>
      <c r="D128" s="561" t="e">
        <f>IF($H$34=0,NA(),$H$34)</f>
        <v>#N/A</v>
      </c>
      <c r="E128" s="561" t="e">
        <f>IF($H$35=0,NA(),$H$35)</f>
        <v>#N/A</v>
      </c>
      <c r="F128" s="562" t="e">
        <f>IF(COUNT($H$33:$H$35)=0,NA(),IF(AVERAGE($H$33:$H$35)=0,NA(),AVERAGE($H$33:$H$35)))</f>
        <v>#N/A</v>
      </c>
      <c r="G128" s="562" t="e">
        <f>G127</f>
        <v>#N/A</v>
      </c>
      <c r="H128" s="561" t="e">
        <f>IF(COUNT($H$33:$H$35)=0,NA(),MIN($H$33:$H$35))</f>
        <v>#N/A</v>
      </c>
      <c r="I128" s="561" t="e">
        <f>IF(COUNT($H$33:$H$35)=0,NA(),MAX($H$33:$H$35))</f>
        <v>#N/A</v>
      </c>
      <c r="J128" s="561" t="e">
        <f>F128-H128</f>
        <v>#N/A</v>
      </c>
      <c r="K128" s="561" t="e">
        <f>I128-F128</f>
        <v>#N/A</v>
      </c>
      <c r="L128" s="552" t="s">
        <v>1592</v>
      </c>
      <c r="M128" s="561" t="e">
        <f>IF($J$33=0,NA(),$J$33)</f>
        <v>#N/A</v>
      </c>
      <c r="N128" s="561" t="e">
        <f>IF($J$34=0,NA(),$J$34)</f>
        <v>#N/A</v>
      </c>
      <c r="O128" s="561" t="e">
        <f>IF($J$35=0,NA(),$J$35)</f>
        <v>#N/A</v>
      </c>
      <c r="P128" s="562" t="e">
        <f>IF(COUNT($J$33:$J$35)=0,NA(),IF(AVERAGE($J$33:$J$35)=0,NA(),AVERAGE($J$33:$J$35)))</f>
        <v>#N/A</v>
      </c>
      <c r="Q128" s="562" t="e">
        <f>Q122</f>
        <v>#N/A</v>
      </c>
      <c r="R128" s="561" t="str">
        <f t="shared" si="52"/>
        <v/>
      </c>
      <c r="S128" s="561" t="str">
        <f t="shared" si="53"/>
        <v/>
      </c>
      <c r="T128" s="406" t="str">
        <f t="shared" si="55"/>
        <v/>
      </c>
      <c r="U128" s="561" t="e">
        <f>IF(COUNT($J$33:$J$35)=0,NA(),MIN($J$33:$J$35))</f>
        <v>#N/A</v>
      </c>
      <c r="V128" s="561" t="e">
        <f>IF(COUNT($J$33:$J$35)=0,NA(),MAX($J$33:$J$35))</f>
        <v>#N/A</v>
      </c>
      <c r="W128" s="561" t="e">
        <f t="shared" si="56"/>
        <v>#N/A</v>
      </c>
      <c r="X128" s="561" t="e">
        <f t="shared" si="57"/>
        <v>#N/A</v>
      </c>
      <c r="Y128" s="562" t="e">
        <f t="shared" si="54"/>
        <v>#N/A</v>
      </c>
      <c r="Z128" s="562" t="e">
        <f>IF(COUNT($J$33:$J$35)=0,NA(),IF(AVERAGE($J$33:$J$35)=0,NA(),AVERAGE($J$33:$J$35)))</f>
        <v>#N/A</v>
      </c>
    </row>
    <row r="129" spans="1:26">
      <c r="A129" s="406"/>
      <c r="B129" s="552" t="s">
        <v>1593</v>
      </c>
      <c r="C129" s="561" t="e">
        <f>IF($H$39=0,NA(),$H$39)</f>
        <v>#N/A</v>
      </c>
      <c r="D129" s="561" t="e">
        <f>IF($H$40=0,NA(),$H$40)</f>
        <v>#N/A</v>
      </c>
      <c r="E129" s="561" t="e">
        <f>IF($H$41=0,NA(),$H$41)</f>
        <v>#N/A</v>
      </c>
      <c r="F129" s="562" t="e">
        <f>IF(COUNT($H$39:$H$41)=0,NA(),IF(AVERAGE($H$39:$H$41)=0,NA(),AVERAGE($H$39:$H$41)))</f>
        <v>#N/A</v>
      </c>
      <c r="G129" s="562" t="e">
        <f>G127</f>
        <v>#N/A</v>
      </c>
      <c r="H129" s="561" t="e">
        <f>IF(COUNT($H$39:$H$41)=0,NA(),MIN($H$39:$H$41))</f>
        <v>#N/A</v>
      </c>
      <c r="I129" s="561" t="e">
        <f>IF(COUNT($H$39:$H$41)=0,NA(),MAX($H$39:$H$41))</f>
        <v>#N/A</v>
      </c>
      <c r="J129" s="561" t="e">
        <f>F129-H129</f>
        <v>#N/A</v>
      </c>
      <c r="K129" s="561" t="e">
        <f>I129-F129</f>
        <v>#N/A</v>
      </c>
      <c r="L129" s="552" t="s">
        <v>1594</v>
      </c>
      <c r="M129" s="561" t="e">
        <f>IF($K$33=0,NA(),$K$33)</f>
        <v>#N/A</v>
      </c>
      <c r="N129" s="561" t="e">
        <f>IF($K$34=0,NA(),$K$34)</f>
        <v>#N/A</v>
      </c>
      <c r="O129" s="561" t="e">
        <f>IF($K$35=0,NA(),$K$35)</f>
        <v>#N/A</v>
      </c>
      <c r="P129" s="562" t="e">
        <f>IF(COUNT($K$33:$K$35)=0,NA(),IF(AVERAGE($K$33:$K$35)=0,NA(),AVERAGE($K$33:$K$35)))</f>
        <v>#N/A</v>
      </c>
      <c r="Q129" s="562" t="e">
        <f>Q122</f>
        <v>#N/A</v>
      </c>
      <c r="R129" s="561" t="str">
        <f t="shared" si="52"/>
        <v/>
      </c>
      <c r="S129" s="561" t="str">
        <f t="shared" si="53"/>
        <v/>
      </c>
      <c r="T129" s="406" t="str">
        <f t="shared" si="55"/>
        <v/>
      </c>
      <c r="U129" s="561" t="e">
        <f>IF(COUNT($K$33:$K$35)=0,NA(),MIN($K$33:$K$35))</f>
        <v>#N/A</v>
      </c>
      <c r="V129" s="561" t="e">
        <f>IF(COUNT($K$33:$K$35)=0,NA(),MAX($K$33:$K$35))</f>
        <v>#N/A</v>
      </c>
      <c r="W129" s="561" t="e">
        <f t="shared" si="56"/>
        <v>#N/A</v>
      </c>
      <c r="X129" s="561" t="e">
        <f t="shared" si="57"/>
        <v>#N/A</v>
      </c>
      <c r="Y129" s="562" t="e">
        <f t="shared" si="54"/>
        <v>#N/A</v>
      </c>
      <c r="Z129" s="562" t="e">
        <f>IF(COUNT($K$33:$K$35)=0,NA(),IF(AVERAGE($K$33:$K$35)=0,NA(),AVERAGE($K$33:$K$35)))</f>
        <v>#N/A</v>
      </c>
    </row>
    <row r="130" spans="1:26">
      <c r="A130" s="406"/>
      <c r="B130" s="552"/>
      <c r="C130" s="561"/>
      <c r="D130" s="561"/>
      <c r="E130" s="561"/>
      <c r="F130" s="562"/>
      <c r="G130" s="562"/>
      <c r="H130" s="561"/>
      <c r="I130" s="561"/>
      <c r="J130" s="561"/>
      <c r="K130" s="561"/>
      <c r="L130" s="552" t="s">
        <v>1595</v>
      </c>
      <c r="M130" s="561" t="e">
        <f>IF($L$33=0,NA(),$L$33)</f>
        <v>#N/A</v>
      </c>
      <c r="N130" s="561" t="e">
        <f>IF($L$34=0,NA(),$L$34)</f>
        <v>#N/A</v>
      </c>
      <c r="O130" s="561" t="e">
        <f>IF($L$35=0,NA(),$L$35)</f>
        <v>#N/A</v>
      </c>
      <c r="P130" s="562" t="e">
        <f>IF(COUNT($L$33:$L$35)=0,NA(),IF(AVERAGE($L$33:$L$35)=0,NA(),AVERAGE($L$33:$L$35)))</f>
        <v>#N/A</v>
      </c>
      <c r="Q130" s="562" t="e">
        <f>Q122</f>
        <v>#N/A</v>
      </c>
      <c r="R130" s="561" t="str">
        <f t="shared" si="52"/>
        <v/>
      </c>
      <c r="S130" s="561" t="str">
        <f t="shared" si="53"/>
        <v/>
      </c>
      <c r="T130" s="406" t="str">
        <f t="shared" si="55"/>
        <v/>
      </c>
      <c r="U130" s="561" t="e">
        <f>IF(COUNT($L$33:$L$35)=0,NA(),MIN($L$33:$L$35))</f>
        <v>#N/A</v>
      </c>
      <c r="V130" s="561" t="e">
        <f>IF(COUNT($L$33:$L$35)=0,NA(),MAX($L$33:$L$35))</f>
        <v>#N/A</v>
      </c>
      <c r="W130" s="561" t="e">
        <f t="shared" si="56"/>
        <v>#N/A</v>
      </c>
      <c r="X130" s="561" t="e">
        <f t="shared" si="57"/>
        <v>#N/A</v>
      </c>
      <c r="Y130" s="562" t="e">
        <f t="shared" si="54"/>
        <v>#N/A</v>
      </c>
      <c r="Z130" s="562" t="e">
        <f>IF(COUNT($L$33:$L$35)=0,NA(),IF(AVERAGE($L$33:$L$35)=0,NA(),AVERAGE($L$33:$L$35)))</f>
        <v>#N/A</v>
      </c>
    </row>
    <row r="131" spans="1:26">
      <c r="A131" s="406"/>
      <c r="B131" s="552" t="s">
        <v>1580</v>
      </c>
      <c r="C131" s="561" t="e">
        <f>IF($I$27=0,NA(),$I$27)</f>
        <v>#N/A</v>
      </c>
      <c r="D131" s="561" t="e">
        <f>IF($I$28=0,NA(),$I$28)</f>
        <v>#N/A</v>
      </c>
      <c r="E131" s="561" t="e">
        <f>IF($I$29=0,NA(),$I$29)</f>
        <v>#N/A</v>
      </c>
      <c r="F131" s="562" t="e">
        <f>IF(COUNT($I$27:$I$29)=0,NA(),IF(AVERAGE($I$27:$I$29)=0,NA(),AVERAGE($I$27:$I$29)))</f>
        <v>#N/A</v>
      </c>
      <c r="G131" s="562" t="e">
        <f>IF(COUNT(I27:I29,I33:I35,I39:I41)=0,NA(),AVERAGE(I27:I29,I33:I35,I39:I41))</f>
        <v>#N/A</v>
      </c>
      <c r="H131" s="561" t="e">
        <f>IF(COUNT($I$27:$I$29)=0,NA(),MIN($I$27:$I$29))</f>
        <v>#N/A</v>
      </c>
      <c r="I131" s="561" t="e">
        <f>IF(COUNT($I$27:$I$29)=0,NA(),MAX($I$27:$I$29))</f>
        <v>#N/A</v>
      </c>
      <c r="J131" s="561" t="e">
        <f>F131-H131</f>
        <v>#N/A</v>
      </c>
      <c r="K131" s="561" t="e">
        <f>I131-F131</f>
        <v>#N/A</v>
      </c>
      <c r="L131" s="552" t="s">
        <v>1596</v>
      </c>
      <c r="M131" s="561" t="e">
        <f>IF($M$33=0,NA(),$M$33)</f>
        <v>#N/A</v>
      </c>
      <c r="N131" s="561" t="e">
        <f>IF($M$34=0,NA(),$M$34)</f>
        <v>#N/A</v>
      </c>
      <c r="O131" s="561" t="e">
        <f>IF($M$35=0,NA(),$M$35)</f>
        <v>#N/A</v>
      </c>
      <c r="P131" s="562" t="e">
        <f>IF(COUNT($M$33:$M$35)=0,NA(),IF(AVERAGE($M$33:$M$35)=0,NA(),AVERAGE($M$33:$M$35)))</f>
        <v>#N/A</v>
      </c>
      <c r="Q131" s="562" t="e">
        <f>Q122</f>
        <v>#N/A</v>
      </c>
      <c r="R131" s="561" t="str">
        <f t="shared" si="52"/>
        <v/>
      </c>
      <c r="S131" s="561" t="str">
        <f t="shared" si="53"/>
        <v/>
      </c>
      <c r="T131" s="406" t="str">
        <f t="shared" si="55"/>
        <v/>
      </c>
      <c r="U131" s="561" t="e">
        <f>IF(COUNT($M$33:$M$35)=0,NA(),MIN($M$33:$M$35))</f>
        <v>#N/A</v>
      </c>
      <c r="V131" s="561" t="e">
        <f>IF(COUNT($M$33:$M$35)=0,NA(),MAX($M$33:$M$35))</f>
        <v>#N/A</v>
      </c>
      <c r="W131" s="561" t="e">
        <f t="shared" si="56"/>
        <v>#N/A</v>
      </c>
      <c r="X131" s="561" t="e">
        <f t="shared" si="57"/>
        <v>#N/A</v>
      </c>
      <c r="Y131" s="562" t="e">
        <f t="shared" si="54"/>
        <v>#N/A</v>
      </c>
      <c r="Z131" s="562" t="e">
        <f>IF(COUNT($M$33:$M$35)=0,NA(),IF(AVERAGE($M$33:$M$35)=0,NA(),AVERAGE($M$33:$M$35)))</f>
        <v>#N/A</v>
      </c>
    </row>
    <row r="132" spans="1:26">
      <c r="A132" s="406" t="s">
        <v>1597</v>
      </c>
      <c r="B132" s="552" t="s">
        <v>1591</v>
      </c>
      <c r="C132" s="561" t="e">
        <f>IF($I$33=0,NA(),$I$33)</f>
        <v>#N/A</v>
      </c>
      <c r="D132" s="561" t="e">
        <f>IF($I$34=0,NA(),$I$34)</f>
        <v>#N/A</v>
      </c>
      <c r="E132" s="561" t="e">
        <f>IF($I$35=0,NA(),$I$35)</f>
        <v>#N/A</v>
      </c>
      <c r="F132" s="562" t="e">
        <f>IF(COUNT($I$33:$I$35)=0,NA(),IF(AVERAGE($I$33:$I$35)=0,NA(),AVERAGE($I$33:$I$35)))</f>
        <v>#N/A</v>
      </c>
      <c r="G132" s="562" t="e">
        <f>G131</f>
        <v>#N/A</v>
      </c>
      <c r="H132" s="561" t="e">
        <f>IF(COUNT($I$33:$I$35)=0,NA(),MIN($I$33:$I$35))</f>
        <v>#N/A</v>
      </c>
      <c r="I132" s="561" t="e">
        <f>IF(COUNT($I$33:$I$35)=0,NA(),MAX($I$33:$I$35))</f>
        <v>#N/A</v>
      </c>
      <c r="J132" s="561" t="e">
        <f>F132-H132</f>
        <v>#N/A</v>
      </c>
      <c r="K132" s="561" t="e">
        <f>I132-F132</f>
        <v>#N/A</v>
      </c>
      <c r="L132" s="406"/>
      <c r="M132" s="561"/>
      <c r="N132" s="561"/>
      <c r="O132" s="561"/>
      <c r="P132" s="562"/>
      <c r="Q132" s="562"/>
      <c r="R132" s="561" t="str">
        <f t="shared" si="52"/>
        <v/>
      </c>
      <c r="S132" s="561" t="str">
        <f t="shared" si="53"/>
        <v/>
      </c>
      <c r="T132" s="406"/>
      <c r="U132" s="561"/>
      <c r="V132" s="561"/>
      <c r="W132" s="561"/>
      <c r="X132" s="561"/>
      <c r="Y132" s="562" t="e">
        <f t="shared" si="54"/>
        <v>#N/A</v>
      </c>
      <c r="Z132" s="562"/>
    </row>
    <row r="133" spans="1:26">
      <c r="A133" s="406"/>
      <c r="B133" s="552" t="s">
        <v>1598</v>
      </c>
      <c r="C133" s="561" t="e">
        <f>IF($I$39=0,NA(),$I$39)</f>
        <v>#N/A</v>
      </c>
      <c r="D133" s="561" t="e">
        <f>IF($I$40=0,NA(),$I$40)</f>
        <v>#N/A</v>
      </c>
      <c r="E133" s="561" t="e">
        <f>IF($I$41=0,NA(),$I$41)</f>
        <v>#N/A</v>
      </c>
      <c r="F133" s="562" t="e">
        <f>IF(COUNT($I$39:$I$41)=0,NA(),IF(AVERAGE($I$39:$I$41)=0,NA(),AVERAGE($I$39:$I$41)))</f>
        <v>#N/A</v>
      </c>
      <c r="G133" s="562" t="e">
        <f>G131</f>
        <v>#N/A</v>
      </c>
      <c r="H133" s="561" t="e">
        <f>IF(COUNT($I$39:$I$41)=0,NA(),MIN($I$39:$I$41))</f>
        <v>#N/A</v>
      </c>
      <c r="I133" s="561" t="e">
        <f>IF(COUNT($I$39:$I$41)=0,NA(),MAX($I$39:$I$41))</f>
        <v>#N/A</v>
      </c>
      <c r="J133" s="561" t="e">
        <f>F133-H133</f>
        <v>#N/A</v>
      </c>
      <c r="K133" s="561" t="e">
        <f>I133-F133</f>
        <v>#N/A</v>
      </c>
      <c r="L133" s="552" t="s">
        <v>1575</v>
      </c>
      <c r="M133" s="561" t="e">
        <f>IF($D$39=0,NA(),$D$39)</f>
        <v>#N/A</v>
      </c>
      <c r="N133" s="561" t="e">
        <f>IF($D$40=0,NA(),$D$40)</f>
        <v>#N/A</v>
      </c>
      <c r="O133" s="561" t="e">
        <f>IF($D$41=0,NA(),$D$41)</f>
        <v>#N/A</v>
      </c>
      <c r="P133" s="562" t="e">
        <f>IF(COUNT($D$39:$D$41)=0,NA(),IF(AVERAGE($D$39:$D$41)=0,NA(),AVERAGE($D$39:$D$41)))</f>
        <v>#N/A</v>
      </c>
      <c r="Q133" s="562" t="e">
        <f>IF(COUNT(D39:M41)=0,NA(),AVERAGE(D39:M41))</f>
        <v>#N/A</v>
      </c>
      <c r="R133" s="561" t="str">
        <f t="shared" si="52"/>
        <v/>
      </c>
      <c r="S133" s="561" t="str">
        <f t="shared" si="53"/>
        <v/>
      </c>
      <c r="T133" s="406" t="str">
        <f t="shared" ref="T133:T142" si="58">IF(ISNA(P133),"",IF(AND(P133&gt;R133,P133&lt;S133),0,1))</f>
        <v/>
      </c>
      <c r="U133" s="561" t="e">
        <f>IF(COUNT($D$39:$D$41)=0,NA(),MIN($D$39:$D$41))</f>
        <v>#N/A</v>
      </c>
      <c r="V133" s="561" t="e">
        <f>IF(COUNT($D$39:$D$41)=0,NA(),MAX($D$39:$D$41))</f>
        <v>#N/A</v>
      </c>
      <c r="W133" s="561" t="e">
        <f t="shared" ref="W133:W142" si="59">P133-U133</f>
        <v>#N/A</v>
      </c>
      <c r="X133" s="561" t="e">
        <f t="shared" ref="X133:X142" si="60">V133-P133</f>
        <v>#N/A</v>
      </c>
      <c r="Y133" s="562" t="e">
        <f t="shared" si="54"/>
        <v>#N/A</v>
      </c>
      <c r="Z133" s="562" t="e">
        <f>IF(COUNT($D$39:$D$41)=0,NA(),IF(AVERAGE($D$39:$D$41)=0,NA(),AVERAGE($D$39:$D$41)))</f>
        <v>#N/A</v>
      </c>
    </row>
    <row r="134" spans="1:26">
      <c r="A134" s="406"/>
      <c r="B134" s="552"/>
      <c r="C134" s="561"/>
      <c r="D134" s="561"/>
      <c r="E134" s="561"/>
      <c r="F134" s="562"/>
      <c r="G134" s="562"/>
      <c r="H134" s="561"/>
      <c r="I134" s="561"/>
      <c r="J134" s="561"/>
      <c r="K134" s="561"/>
      <c r="L134" s="552" t="s">
        <v>1581</v>
      </c>
      <c r="M134" s="561" t="e">
        <f>IF($E$39=0,NA(),$E$39)</f>
        <v>#N/A</v>
      </c>
      <c r="N134" s="561" t="e">
        <f>IF($E$40=0,NA(),$E$40)</f>
        <v>#N/A</v>
      </c>
      <c r="O134" s="561" t="e">
        <f>IF($E$41=0,NA(),$E$41)</f>
        <v>#N/A</v>
      </c>
      <c r="P134" s="562" t="e">
        <f>IF(COUNT($E$39:$E$41)=0,NA(),IF(AVERAGE($E$39:$E$41)=0,NA(),AVERAGE($E$39:$E$41)))</f>
        <v>#N/A</v>
      </c>
      <c r="Q134" s="562" t="e">
        <f>Q133</f>
        <v>#N/A</v>
      </c>
      <c r="R134" s="561" t="str">
        <f t="shared" si="52"/>
        <v/>
      </c>
      <c r="S134" s="561" t="str">
        <f t="shared" si="53"/>
        <v/>
      </c>
      <c r="T134" s="406" t="str">
        <f t="shared" si="58"/>
        <v/>
      </c>
      <c r="U134" s="561" t="e">
        <f>IF(COUNT($E$39:$E$41)=0,NA(),MIN($E$39:$E$41))</f>
        <v>#N/A</v>
      </c>
      <c r="V134" s="561" t="e">
        <f>IF(COUNT($E$39:$E$41)=0,NA(),MAX($E$39:$E$41))</f>
        <v>#N/A</v>
      </c>
      <c r="W134" s="561" t="e">
        <f t="shared" si="59"/>
        <v>#N/A</v>
      </c>
      <c r="X134" s="561" t="e">
        <f t="shared" si="60"/>
        <v>#N/A</v>
      </c>
      <c r="Y134" s="562" t="e">
        <f t="shared" si="54"/>
        <v>#N/A</v>
      </c>
      <c r="Z134" s="562" t="e">
        <f>IF(COUNT($E$39:$E$41)=0,NA(),IF(AVERAGE($E$39:$E$41)=0,NA(),AVERAGE($E$39:$E$41)))</f>
        <v>#N/A</v>
      </c>
    </row>
    <row r="135" spans="1:26">
      <c r="A135" s="406"/>
      <c r="B135" s="552" t="s">
        <v>1582</v>
      </c>
      <c r="C135" s="561" t="e">
        <f>IF($J$27=0,NA(),$J$27)</f>
        <v>#N/A</v>
      </c>
      <c r="D135" s="561" t="e">
        <f>IF($J$28=0,NA(),$J$28)</f>
        <v>#N/A</v>
      </c>
      <c r="E135" s="561" t="e">
        <f>IF($J$29=0,NA(),$J$29)</f>
        <v>#N/A</v>
      </c>
      <c r="F135" s="562" t="e">
        <f>IF(COUNT($J$27:$J$29)=0,NA(),IF(AVERAGE($J$27:$J$29)=0,NA(),AVERAGE($J$27:$J$29)))</f>
        <v>#N/A</v>
      </c>
      <c r="G135" s="562" t="e">
        <f>IF(COUNT(J27:J29,J33:J35,J39:J41)=0,NA(),AVERAGE(J27:J29,J33:J35,J39:J41))</f>
        <v>#N/A</v>
      </c>
      <c r="H135" s="561" t="e">
        <f>IF(COUNT($J$27:$J$29)=0,NA(),MIN($J$27:$J$29))</f>
        <v>#N/A</v>
      </c>
      <c r="I135" s="561" t="e">
        <f>IF(COUNT($J$27:$J$29)=0,NA(),MAX($J$27:$J$29))</f>
        <v>#N/A</v>
      </c>
      <c r="J135" s="561" t="e">
        <f>F135-H135</f>
        <v>#N/A</v>
      </c>
      <c r="K135" s="561" t="e">
        <f>I135-F135</f>
        <v>#N/A</v>
      </c>
      <c r="L135" s="552" t="s">
        <v>1587</v>
      </c>
      <c r="M135" s="561" t="e">
        <f>IF($F$39=0,NA(),$F$39)</f>
        <v>#N/A</v>
      </c>
      <c r="N135" s="561" t="e">
        <f>IF($F$40=0,NA(),$F$40)</f>
        <v>#N/A</v>
      </c>
      <c r="O135" s="561" t="e">
        <f>IF($F$41=0,NA(),$F$41)</f>
        <v>#N/A</v>
      </c>
      <c r="P135" s="562" t="e">
        <f>IF(COUNT($F$39:$F$41)=0,NA(),IF(AVERAGE($F$39:$F$41)=0,NA(),AVERAGE($F$39:$F$41)))</f>
        <v>#N/A</v>
      </c>
      <c r="Q135" s="562" t="e">
        <f>Q133</f>
        <v>#N/A</v>
      </c>
      <c r="R135" s="561" t="str">
        <f t="shared" si="52"/>
        <v/>
      </c>
      <c r="S135" s="561" t="str">
        <f t="shared" si="53"/>
        <v/>
      </c>
      <c r="T135" s="406" t="str">
        <f t="shared" si="58"/>
        <v/>
      </c>
      <c r="U135" s="561" t="e">
        <f>IF(COUNT($F$39:$F$41)=0,NA(),MIN($F$39:$F$41))</f>
        <v>#N/A</v>
      </c>
      <c r="V135" s="561" t="e">
        <f>IF(COUNT($F$39:$F$41)=0,NA(),MAX($F$39:$F$41))</f>
        <v>#N/A</v>
      </c>
      <c r="W135" s="561" t="e">
        <f t="shared" si="59"/>
        <v>#N/A</v>
      </c>
      <c r="X135" s="561" t="e">
        <f t="shared" si="60"/>
        <v>#N/A</v>
      </c>
      <c r="Y135" s="562" t="e">
        <f t="shared" si="54"/>
        <v>#N/A</v>
      </c>
      <c r="Z135" s="562" t="e">
        <f>IF(COUNT($F$39:$F$41)=0,NA(),IF(AVERAGE($F$39:$F$41)=0,NA(),AVERAGE($F$39:$F$41)))</f>
        <v>#N/A</v>
      </c>
    </row>
    <row r="136" spans="1:26">
      <c r="A136" s="406" t="s">
        <v>28</v>
      </c>
      <c r="B136" s="552" t="s">
        <v>1592</v>
      </c>
      <c r="C136" s="561" t="e">
        <f>IF($J$33=0,NA(),$J$33)</f>
        <v>#N/A</v>
      </c>
      <c r="D136" s="561" t="e">
        <f>IF($J$34=0,NA(),$J$34)</f>
        <v>#N/A</v>
      </c>
      <c r="E136" s="561" t="e">
        <f>IF($J$35=0,NA(),$J$35)</f>
        <v>#N/A</v>
      </c>
      <c r="F136" s="562" t="e">
        <f>IF(COUNT($J$33:$J$35)=0,NA(),IF(AVERAGE($J$33:$J$35)=0,NA(),AVERAGE($J$33:$J$35)))</f>
        <v>#N/A</v>
      </c>
      <c r="G136" s="562" t="e">
        <f>G135</f>
        <v>#N/A</v>
      </c>
      <c r="H136" s="561" t="e">
        <f>IF(COUNT($J$33:$J$35)=0,NA(),MIN($J$33:$J$35))</f>
        <v>#N/A</v>
      </c>
      <c r="I136" s="561" t="e">
        <f>IF(COUNT($J$33:$J$35)=0,NA(),MAX($J$33:$J$35))</f>
        <v>#N/A</v>
      </c>
      <c r="J136" s="561" t="e">
        <f>F136-H136</f>
        <v>#N/A</v>
      </c>
      <c r="K136" s="561" t="e">
        <f>I136-F136</f>
        <v>#N/A</v>
      </c>
      <c r="L136" s="552" t="s">
        <v>1589</v>
      </c>
      <c r="M136" s="561" t="e">
        <f>IF($G$39=0,NA(),$G$39)</f>
        <v>#N/A</v>
      </c>
      <c r="N136" s="561" t="e">
        <f>IF($G$40=0,NA(),$G$40)</f>
        <v>#N/A</v>
      </c>
      <c r="O136" s="561" t="e">
        <f>IF($G$41=0,NA(),$G$41)</f>
        <v>#N/A</v>
      </c>
      <c r="P136" s="562" t="e">
        <f>IF(COUNT($G$39:$G$41)=0,NA(),IF(AVERAGE($G$39:$G$41)=0,NA(),AVERAGE($G$39:$G$41)))</f>
        <v>#N/A</v>
      </c>
      <c r="Q136" s="562" t="e">
        <f>Q133</f>
        <v>#N/A</v>
      </c>
      <c r="R136" s="561" t="str">
        <f t="shared" si="52"/>
        <v/>
      </c>
      <c r="S136" s="561" t="str">
        <f t="shared" si="53"/>
        <v/>
      </c>
      <c r="T136" s="406" t="str">
        <f t="shared" si="58"/>
        <v/>
      </c>
      <c r="U136" s="561" t="e">
        <f>IF(COUNT($G$39:$G$41)=0,NA(),MIN($G$39:$G$41))</f>
        <v>#N/A</v>
      </c>
      <c r="V136" s="561" t="e">
        <f>IF(COUNT($G$39:$G$41)=0,NA(),MAX($G$39:$G$41))</f>
        <v>#N/A</v>
      </c>
      <c r="W136" s="561" t="e">
        <f t="shared" si="59"/>
        <v>#N/A</v>
      </c>
      <c r="X136" s="561" t="e">
        <f t="shared" si="60"/>
        <v>#N/A</v>
      </c>
      <c r="Y136" s="562" t="e">
        <f t="shared" si="54"/>
        <v>#N/A</v>
      </c>
      <c r="Z136" s="562" t="e">
        <f>IF(COUNT($G$39:$G$41)=0,NA(),IF(AVERAGE($G$39:$G$41)=0,NA(),AVERAGE($G$39:$G$41)))</f>
        <v>#N/A</v>
      </c>
    </row>
    <row r="137" spans="1:26">
      <c r="A137" s="406"/>
      <c r="B137" s="552" t="s">
        <v>1599</v>
      </c>
      <c r="C137" s="561" t="e">
        <f>IF($J$39=0,NA(),$J$39)</f>
        <v>#N/A</v>
      </c>
      <c r="D137" s="561" t="e">
        <f>IF($J$40=0,NA(),$J$40)</f>
        <v>#N/A</v>
      </c>
      <c r="E137" s="561" t="e">
        <f>IF($J$41=0,NA(),$J$41)</f>
        <v>#N/A</v>
      </c>
      <c r="F137" s="562" t="e">
        <f>IF(COUNT($J$39:$J$41)=0,NA(),IF(AVERAGE($J$39:$J$41)=0,NA(),AVERAGE($J$39:$J$41)))</f>
        <v>#N/A</v>
      </c>
      <c r="G137" s="562" t="e">
        <f>G135</f>
        <v>#N/A</v>
      </c>
      <c r="H137" s="561" t="e">
        <f>IF(COUNT($J$39:$J$41)=0,NA(),MIN($J$39:$J$41))</f>
        <v>#N/A</v>
      </c>
      <c r="I137" s="561" t="e">
        <f>IF(COUNT($J$39:$J$41)=0,NA(),MAX($J$39:$J$41))</f>
        <v>#N/A</v>
      </c>
      <c r="J137" s="561" t="e">
        <f>F137-H137</f>
        <v>#N/A</v>
      </c>
      <c r="K137" s="561" t="e">
        <f>I137-F137</f>
        <v>#N/A</v>
      </c>
      <c r="L137" s="552" t="s">
        <v>1593</v>
      </c>
      <c r="M137" s="561" t="e">
        <f>IF($H$39=0,NA(),$H$39)</f>
        <v>#N/A</v>
      </c>
      <c r="N137" s="561" t="e">
        <f>IF($H$40=0,NA(),$H$40)</f>
        <v>#N/A</v>
      </c>
      <c r="O137" s="561" t="e">
        <f>IF($H$41=0,NA(),$H$41)</f>
        <v>#N/A</v>
      </c>
      <c r="P137" s="562" t="e">
        <f>IF(COUNT($H$39:$H$41)=0,NA(),IF(AVERAGE($H$39:$H$41)=0,NA(),AVERAGE($H$39:$H$41)))</f>
        <v>#N/A</v>
      </c>
      <c r="Q137" s="562" t="e">
        <f>Q133</f>
        <v>#N/A</v>
      </c>
      <c r="R137" s="561" t="str">
        <f t="shared" si="52"/>
        <v/>
      </c>
      <c r="S137" s="561" t="str">
        <f t="shared" si="53"/>
        <v/>
      </c>
      <c r="T137" s="406" t="str">
        <f t="shared" si="58"/>
        <v/>
      </c>
      <c r="U137" s="561" t="e">
        <f>IF(COUNT($H$39:$H$41)=0,NA(),MIN($H$39:$H$41))</f>
        <v>#N/A</v>
      </c>
      <c r="V137" s="561" t="e">
        <f>IF(COUNT($H$39:$H$41)=0,NA(),MAX($H$39:$H$41))</f>
        <v>#N/A</v>
      </c>
      <c r="W137" s="561" t="e">
        <f t="shared" si="59"/>
        <v>#N/A</v>
      </c>
      <c r="X137" s="561" t="e">
        <f t="shared" si="60"/>
        <v>#N/A</v>
      </c>
      <c r="Y137" s="562" t="e">
        <f t="shared" si="54"/>
        <v>#N/A</v>
      </c>
      <c r="Z137" s="562" t="e">
        <f>IF(COUNT($H$39:$H$41)=0,NA(),IF(AVERAGE($H$39:$H$41)=0,NA(),AVERAGE($H$39:$H$41)))</f>
        <v>#N/A</v>
      </c>
    </row>
    <row r="138" spans="1:26">
      <c r="A138" s="406"/>
      <c r="B138" s="552"/>
      <c r="C138" s="561"/>
      <c r="D138" s="561"/>
      <c r="E138" s="561"/>
      <c r="F138" s="562"/>
      <c r="G138" s="562"/>
      <c r="H138" s="561"/>
      <c r="I138" s="561"/>
      <c r="J138" s="561"/>
      <c r="K138" s="561"/>
      <c r="L138" s="552" t="s">
        <v>1598</v>
      </c>
      <c r="M138" s="561" t="e">
        <f>IF($I$39=0,NA(),$I$39)</f>
        <v>#N/A</v>
      </c>
      <c r="N138" s="561" t="e">
        <f>IF($I$40=0,NA(),$I$40)</f>
        <v>#N/A</v>
      </c>
      <c r="O138" s="561" t="e">
        <f>IF($I$41=0,NA(),$I$41)</f>
        <v>#N/A</v>
      </c>
      <c r="P138" s="562" t="e">
        <f>IF(COUNT($I$39:$I$41)=0,NA(),IF(AVERAGE($I$39:$I$41)=0,NA(),AVERAGE($I$39:$I$41)))</f>
        <v>#N/A</v>
      </c>
      <c r="Q138" s="562" t="e">
        <f>Q133</f>
        <v>#N/A</v>
      </c>
      <c r="R138" s="561" t="str">
        <f t="shared" si="52"/>
        <v/>
      </c>
      <c r="S138" s="561" t="str">
        <f t="shared" si="53"/>
        <v/>
      </c>
      <c r="T138" s="406" t="str">
        <f t="shared" si="58"/>
        <v/>
      </c>
      <c r="U138" s="561" t="e">
        <f>IF(COUNT($I$39:$I$41)=0,NA(),MIN($I$39:$I$41))</f>
        <v>#N/A</v>
      </c>
      <c r="V138" s="561" t="e">
        <f>IF(COUNT($I$39:$I$41)=0,NA(),MAX($I$39:$I$41))</f>
        <v>#N/A</v>
      </c>
      <c r="W138" s="561" t="e">
        <f t="shared" si="59"/>
        <v>#N/A</v>
      </c>
      <c r="X138" s="561" t="e">
        <f t="shared" si="60"/>
        <v>#N/A</v>
      </c>
      <c r="Y138" s="562" t="e">
        <f t="shared" si="54"/>
        <v>#N/A</v>
      </c>
      <c r="Z138" s="562" t="e">
        <f>IF(COUNT($I$39:$I$41)=0,NA(),IF(AVERAGE($I$39:$I$41)=0,NA(),AVERAGE($I$39:$I$41)))</f>
        <v>#N/A</v>
      </c>
    </row>
    <row r="139" spans="1:26">
      <c r="A139" s="406"/>
      <c r="B139" s="552" t="s">
        <v>1583</v>
      </c>
      <c r="C139" s="561" t="e">
        <f>IF($K$27=0,NA(),$K$27)</f>
        <v>#N/A</v>
      </c>
      <c r="D139" s="561" t="e">
        <f>IF($K$28=0,NA(),$K$28)</f>
        <v>#N/A</v>
      </c>
      <c r="E139" s="561" t="e">
        <f>IF($K$29=0,NA(),$K$29)</f>
        <v>#N/A</v>
      </c>
      <c r="F139" s="562" t="e">
        <f>IF(COUNT($K$27:$K$29)=0,NA(),IF(AVERAGE($K$27:$K$29)=0,NA(),AVERAGE($K$27:$K$29)))</f>
        <v>#N/A</v>
      </c>
      <c r="G139" s="562" t="e">
        <f>IF(COUNT(K27:K29,K33:K35,K39:K41)=0,NA(),AVERAGE(K27:K29,K33:K35,K39:K41))</f>
        <v>#N/A</v>
      </c>
      <c r="H139" s="561" t="e">
        <f>IF(COUNT($K$27:$K$29)=0,NA(),MIN($K$27:$K$29))</f>
        <v>#N/A</v>
      </c>
      <c r="I139" s="561" t="e">
        <f>IF(COUNT($K$27:$K$29)=0,NA(),MAX($K$27:$K$29))</f>
        <v>#N/A</v>
      </c>
      <c r="J139" s="561" t="e">
        <f>F139-H139</f>
        <v>#N/A</v>
      </c>
      <c r="K139" s="561" t="e">
        <f>I139-F139</f>
        <v>#N/A</v>
      </c>
      <c r="L139" s="552" t="s">
        <v>1599</v>
      </c>
      <c r="M139" s="561" t="e">
        <f>IF($J$39=0,NA(),$J$39)</f>
        <v>#N/A</v>
      </c>
      <c r="N139" s="561" t="e">
        <f>IF($J$40=0,NA(),$J$40)</f>
        <v>#N/A</v>
      </c>
      <c r="O139" s="561" t="e">
        <f>IF($J$41=0,NA(),$J$41)</f>
        <v>#N/A</v>
      </c>
      <c r="P139" s="562" t="e">
        <f>IF(COUNT($J$39:$J$41)=0,NA(),IF(AVERAGE($J$39:$J$41)=0,NA(),AVERAGE($J$39:$J$41)))</f>
        <v>#N/A</v>
      </c>
      <c r="Q139" s="562" t="e">
        <f>Q133</f>
        <v>#N/A</v>
      </c>
      <c r="R139" s="561" t="str">
        <f t="shared" si="52"/>
        <v/>
      </c>
      <c r="S139" s="561" t="str">
        <f t="shared" si="53"/>
        <v/>
      </c>
      <c r="T139" s="406" t="str">
        <f t="shared" si="58"/>
        <v/>
      </c>
      <c r="U139" s="561" t="e">
        <f>IF(COUNT($J$39:$J$41)=0,NA(),MIN($J$39:$J$41))</f>
        <v>#N/A</v>
      </c>
      <c r="V139" s="561" t="e">
        <f>IF(COUNT($J$39:$J$41)=0,NA(),MAX($J$39:$J$41))</f>
        <v>#N/A</v>
      </c>
      <c r="W139" s="561" t="e">
        <f t="shared" si="59"/>
        <v>#N/A</v>
      </c>
      <c r="X139" s="561" t="e">
        <f t="shared" si="60"/>
        <v>#N/A</v>
      </c>
      <c r="Y139" s="562" t="e">
        <f t="shared" si="54"/>
        <v>#N/A</v>
      </c>
      <c r="Z139" s="562" t="e">
        <f>IF(COUNT($J$39:$J$41)=0,NA(),IF(AVERAGE($J$39:$J$41)=0,NA(),AVERAGE($J$39:$J$41)))</f>
        <v>#N/A</v>
      </c>
    </row>
    <row r="140" spans="1:26">
      <c r="A140" s="406" t="s">
        <v>3</v>
      </c>
      <c r="B140" s="552" t="s">
        <v>1594</v>
      </c>
      <c r="C140" s="561" t="e">
        <f>IF($K$33=0,NA(),$K$33)</f>
        <v>#N/A</v>
      </c>
      <c r="D140" s="561" t="e">
        <f>IF($K$34=0,NA(),$K$34)</f>
        <v>#N/A</v>
      </c>
      <c r="E140" s="561" t="e">
        <f>IF($K$35=0,NA(),$K$35)</f>
        <v>#N/A</v>
      </c>
      <c r="F140" s="562" t="e">
        <f>IF(COUNT($K$33:$K$35)=0,NA(),IF(AVERAGE($K$33:$K$35)=0,NA(),AVERAGE($K$33:$K$35)))</f>
        <v>#N/A</v>
      </c>
      <c r="G140" s="562" t="e">
        <f>G139</f>
        <v>#N/A</v>
      </c>
      <c r="H140" s="561" t="e">
        <f>IF(COUNT($K$33:$K$35)=0,NA(),MIN($K$33:$K$35))</f>
        <v>#N/A</v>
      </c>
      <c r="I140" s="561" t="e">
        <f>IF(COUNT($K$33:$K$35)=0,NA(),MAX($K$33:$K$35))</f>
        <v>#N/A</v>
      </c>
      <c r="J140" s="561" t="e">
        <f>F140-H140</f>
        <v>#N/A</v>
      </c>
      <c r="K140" s="561" t="e">
        <f>I140-F140</f>
        <v>#N/A</v>
      </c>
      <c r="L140" s="552" t="s">
        <v>1600</v>
      </c>
      <c r="M140" s="561" t="e">
        <f>IF($K$39=0,NA(),$K$39)</f>
        <v>#N/A</v>
      </c>
      <c r="N140" s="561" t="e">
        <f>IF($K$40=0,NA(),$K$40)</f>
        <v>#N/A</v>
      </c>
      <c r="O140" s="561" t="e">
        <f>IF($K$41=0,NA(),$K$41)</f>
        <v>#N/A</v>
      </c>
      <c r="P140" s="562" t="e">
        <f>IF(COUNT($K$39:$K$41)=0,NA(),IF(AVERAGE($K$39:$K$41)=0,NA(),AVERAGE($K$39:$K$41)))</f>
        <v>#N/A</v>
      </c>
      <c r="Q140" s="562" t="e">
        <f>Q133</f>
        <v>#N/A</v>
      </c>
      <c r="R140" s="561" t="str">
        <f t="shared" si="52"/>
        <v/>
      </c>
      <c r="S140" s="561" t="str">
        <f t="shared" si="53"/>
        <v/>
      </c>
      <c r="T140" s="406" t="str">
        <f t="shared" si="58"/>
        <v/>
      </c>
      <c r="U140" s="561" t="e">
        <f>IF(COUNT($K$39:$K$41)=0,NA(),MIN($K$39:$K$41))</f>
        <v>#N/A</v>
      </c>
      <c r="V140" s="561" t="e">
        <f>IF(COUNT($K$39:$K$41)=0,NA(),MAX($K$39:$K$41))</f>
        <v>#N/A</v>
      </c>
      <c r="W140" s="561" t="e">
        <f t="shared" si="59"/>
        <v>#N/A</v>
      </c>
      <c r="X140" s="561" t="e">
        <f t="shared" si="60"/>
        <v>#N/A</v>
      </c>
      <c r="Y140" s="562" t="e">
        <f t="shared" si="54"/>
        <v>#N/A</v>
      </c>
      <c r="Z140" s="562" t="e">
        <f>IF(COUNT($K$39:$K$41)=0,NA(),IF(AVERAGE($K$39:$K$41)=0,NA(),AVERAGE($K$39:$K$41)))</f>
        <v>#N/A</v>
      </c>
    </row>
    <row r="141" spans="1:26">
      <c r="A141" s="406"/>
      <c r="B141" s="552" t="s">
        <v>1600</v>
      </c>
      <c r="C141" s="561" t="e">
        <f>IF($K$39=0,NA(),$K$39)</f>
        <v>#N/A</v>
      </c>
      <c r="D141" s="561" t="e">
        <f>IF($K$40=0,NA(),$K$40)</f>
        <v>#N/A</v>
      </c>
      <c r="E141" s="561" t="e">
        <f>IF($K$41=0,NA(),$K$41)</f>
        <v>#N/A</v>
      </c>
      <c r="F141" s="562" t="e">
        <f>IF(COUNT($K$39:$K$41)=0,NA(),IF(AVERAGE($K$39:$K$41)=0,NA(),AVERAGE($K$39:$K$41)))</f>
        <v>#N/A</v>
      </c>
      <c r="G141" s="562" t="e">
        <f>G139</f>
        <v>#N/A</v>
      </c>
      <c r="H141" s="561" t="e">
        <f>IF(COUNT($K$39:$K$41)=0,NA(),MIN($K$39:$K$41))</f>
        <v>#N/A</v>
      </c>
      <c r="I141" s="561" t="e">
        <f>IF(COUNT($K$39:$K$41)=0,NA(),MAX($K$39:$K$41))</f>
        <v>#N/A</v>
      </c>
      <c r="J141" s="561" t="e">
        <f>F141-H141</f>
        <v>#N/A</v>
      </c>
      <c r="K141" s="561" t="e">
        <f>I141-F141</f>
        <v>#N/A</v>
      </c>
      <c r="L141" s="552" t="s">
        <v>1601</v>
      </c>
      <c r="M141" s="561" t="e">
        <f>IF($L$39=0,NA(),$L$39)</f>
        <v>#N/A</v>
      </c>
      <c r="N141" s="561" t="e">
        <f>IF($L$40=0,NA(),$L$40)</f>
        <v>#N/A</v>
      </c>
      <c r="O141" s="561" t="e">
        <f>IF($L$41=0,NA(),$L$41)</f>
        <v>#N/A</v>
      </c>
      <c r="P141" s="562" t="e">
        <f>IF(COUNT($L$39:$L$41)=0,NA(),IF(AVERAGE($L$39:$L$41)=0,NA(),AVERAGE($L$39:$L$41)))</f>
        <v>#N/A</v>
      </c>
      <c r="Q141" s="562" t="e">
        <f>Q133</f>
        <v>#N/A</v>
      </c>
      <c r="R141" s="561" t="str">
        <f t="shared" si="52"/>
        <v/>
      </c>
      <c r="S141" s="561" t="str">
        <f t="shared" si="53"/>
        <v/>
      </c>
      <c r="T141" s="406" t="str">
        <f t="shared" si="58"/>
        <v/>
      </c>
      <c r="U141" s="561" t="e">
        <f>IF(COUNT($L$39:$L$41)=0,NA(),MIN($L$39:$L$41))</f>
        <v>#N/A</v>
      </c>
      <c r="V141" s="561" t="e">
        <f>IF(COUNT($L$39:$L$41)=0,NA(),MAX($L$39:$L$41))</f>
        <v>#N/A</v>
      </c>
      <c r="W141" s="561" t="e">
        <f t="shared" si="59"/>
        <v>#N/A</v>
      </c>
      <c r="X141" s="561" t="e">
        <f t="shared" si="60"/>
        <v>#N/A</v>
      </c>
      <c r="Y141" s="562" t="e">
        <f t="shared" si="54"/>
        <v>#N/A</v>
      </c>
      <c r="Z141" s="562" t="e">
        <f>IF(COUNT($L$39:$L$41)=0,NA(),IF(AVERAGE($L$39:$L$41)=0,NA(),AVERAGE($L$39:$L$41)))</f>
        <v>#N/A</v>
      </c>
    </row>
    <row r="142" spans="1:26">
      <c r="A142" s="406"/>
      <c r="B142" s="406"/>
      <c r="C142" s="561"/>
      <c r="D142" s="561"/>
      <c r="E142" s="561"/>
      <c r="F142" s="562"/>
      <c r="G142" s="562"/>
      <c r="H142" s="561"/>
      <c r="I142" s="561"/>
      <c r="J142" s="561"/>
      <c r="K142" s="561"/>
      <c r="L142" s="552" t="s">
        <v>1602</v>
      </c>
      <c r="M142" s="561" t="e">
        <f>IF($M$39=0,NA(),$M$39)</f>
        <v>#N/A</v>
      </c>
      <c r="N142" s="561" t="e">
        <f>IF($M$40=0,NA(),$M$40)</f>
        <v>#N/A</v>
      </c>
      <c r="O142" s="561" t="e">
        <f>IF($M$41=0,NA(),$M$41)</f>
        <v>#N/A</v>
      </c>
      <c r="P142" s="562" t="e">
        <f>IF(COUNT($M$39:$M$41)=0,NA(),IF(AVERAGE($M$39:$M$41)=0,NA(),AVERAGE($M$39:$M$41)))</f>
        <v>#N/A</v>
      </c>
      <c r="Q142" s="562" t="e">
        <f>Q133</f>
        <v>#N/A</v>
      </c>
      <c r="R142" s="561" t="str">
        <f t="shared" si="52"/>
        <v/>
      </c>
      <c r="S142" s="561" t="str">
        <f t="shared" si="53"/>
        <v/>
      </c>
      <c r="T142" s="406" t="str">
        <f t="shared" si="58"/>
        <v/>
      </c>
      <c r="U142" s="561" t="e">
        <f>IF(COUNT($M$39:$M$41)=0,NA(),MIN($M$39:$M$41))</f>
        <v>#N/A</v>
      </c>
      <c r="V142" s="561" t="e">
        <f>IF(COUNT($M$39:$M$41)=0,NA(),MAX($M$39:$M$41))</f>
        <v>#N/A</v>
      </c>
      <c r="W142" s="561" t="e">
        <f t="shared" si="59"/>
        <v>#N/A</v>
      </c>
      <c r="X142" s="561" t="e">
        <f t="shared" si="60"/>
        <v>#N/A</v>
      </c>
      <c r="Y142" s="562" t="e">
        <f t="shared" si="54"/>
        <v>#N/A</v>
      </c>
      <c r="Z142" s="562" t="e">
        <f>IF(COUNT($M$39:$M$41)=0,NA(),IF(AVERAGE($M$39:$M$41)=0,NA(),AVERAGE($M$39:$M$41)))</f>
        <v>#N/A</v>
      </c>
    </row>
    <row r="143" spans="1:26">
      <c r="A143" s="406"/>
      <c r="B143" s="552" t="s">
        <v>1584</v>
      </c>
      <c r="C143" s="561" t="e">
        <f>IF($L$27=0,NA(),$L$27)</f>
        <v>#N/A</v>
      </c>
      <c r="D143" s="561" t="e">
        <f>IF($L$28=0,NA(),$L$28)</f>
        <v>#N/A</v>
      </c>
      <c r="E143" s="561" t="e">
        <f>IF($L$29=0,NA(),$L$29)</f>
        <v>#N/A</v>
      </c>
      <c r="F143" s="562" t="e">
        <f>IF(COUNT($L$27:$L$29)=0,NA(),IF(AVERAGE($L$27:$L$29)=0,NA(),AVERAGE($L$27:$L$29)))</f>
        <v>#N/A</v>
      </c>
      <c r="G143" s="562" t="e">
        <f>IF(COUNT(L27:L29,L33:L35,L39:L41)=0,NA(),AVERAGE(L27:L29,L33:L35,L39:L41))</f>
        <v>#N/A</v>
      </c>
      <c r="H143" s="561" t="e">
        <f>IF(COUNT($L$27:$L$29)=0,NA(),MIN($L$27:$L$29))</f>
        <v>#N/A</v>
      </c>
      <c r="I143" s="561" t="e">
        <f>IF(COUNT($L$27:$L$29)=0,NA(),MAX($L$27:$L$29))</f>
        <v>#N/A</v>
      </c>
      <c r="J143" s="561" t="e">
        <f>F143-H143</f>
        <v>#N/A</v>
      </c>
      <c r="K143" s="561" t="e">
        <f>I143-F143</f>
        <v>#N/A</v>
      </c>
      <c r="N143" s="402"/>
      <c r="T143" s="563" t="e">
        <f>SUM(T111:T142)/COUNT(T111:T142)</f>
        <v>#DIV/0!</v>
      </c>
      <c r="Z143" s="563"/>
    </row>
    <row r="144" spans="1:26">
      <c r="A144" s="406" t="s">
        <v>1603</v>
      </c>
      <c r="B144" s="552" t="s">
        <v>1595</v>
      </c>
      <c r="C144" s="561" t="e">
        <f>IF($L$33=0,NA(),$L$33)</f>
        <v>#N/A</v>
      </c>
      <c r="D144" s="561" t="e">
        <f>IF($L$34=0,NA(),$L$34)</f>
        <v>#N/A</v>
      </c>
      <c r="E144" s="561" t="e">
        <f>IF($L$35=0,NA(),$L$35)</f>
        <v>#N/A</v>
      </c>
      <c r="F144" s="562" t="e">
        <f>IF(COUNT($L$33:$L$35)=0,NA(),IF(AVERAGE($L$33:$L$35)=0,NA(),AVERAGE($L$33:$L$35)))</f>
        <v>#N/A</v>
      </c>
      <c r="G144" s="562" t="e">
        <f>G143</f>
        <v>#N/A</v>
      </c>
      <c r="H144" s="561" t="e">
        <f>IF(COUNT($L$33:$L$35)=0,NA(),MIN($L$33:$L$35))</f>
        <v>#N/A</v>
      </c>
      <c r="I144" s="561" t="e">
        <f>IF(COUNT($L$33:$L$35)=0,NA(),MAX($L$33:$L$35))</f>
        <v>#N/A</v>
      </c>
      <c r="J144" s="561" t="e">
        <f>F144-H144</f>
        <v>#N/A</v>
      </c>
      <c r="K144" s="561" t="e">
        <f>I144-F144</f>
        <v>#N/A</v>
      </c>
      <c r="N144" s="402"/>
      <c r="T144" s="564" t="str">
        <f>IF(COUNT(T111:T142)=0,"",IF(T143&lt;0.5,"For an adequate measurement system, at least 50% of averages should fall outside control limits. Because " &amp; FIXED(T143*100,0,1) &amp; "% of averages are outside control limits, the system is NOT adequate to detect part variation.","For an adequate measurement system, at least 50% of averages should fall outside control limits. Because " &amp; FIXED(T143*100,0,1) &amp;"% of averages are outside control limits system IS adequate to detect part variation."))</f>
        <v/>
      </c>
      <c r="Z144" s="565"/>
    </row>
    <row r="145" spans="1:24">
      <c r="A145" s="406"/>
      <c r="B145" s="552" t="s">
        <v>1601</v>
      </c>
      <c r="C145" s="561" t="e">
        <f>IF($L$39=0,NA(),$L$39)</f>
        <v>#N/A</v>
      </c>
      <c r="D145" s="561" t="e">
        <f>IF($L$40=0,NA(),$L$40)</f>
        <v>#N/A</v>
      </c>
      <c r="E145" s="561" t="e">
        <f>IF($L$41=0,NA(),$L$41)</f>
        <v>#N/A</v>
      </c>
      <c r="F145" s="562" t="e">
        <f>IF(COUNT($L$39:$L$41)=0,NA(),IF(AVERAGE($L$39:$L$41)=0,NA(),AVERAGE($L$39:$L$41)))</f>
        <v>#N/A</v>
      </c>
      <c r="G145" s="562" t="e">
        <f>G143</f>
        <v>#N/A</v>
      </c>
      <c r="H145" s="561" t="e">
        <f>IF(COUNT($L$39:$L$41)=0,NA(),MIN($L$39:$L$41))</f>
        <v>#N/A</v>
      </c>
      <c r="I145" s="561" t="e">
        <f>IF(COUNT($L$39:$L$41)=0,NA(),MAX($L$39:$L$41))</f>
        <v>#N/A</v>
      </c>
      <c r="J145" s="561" t="e">
        <f>F145-H145</f>
        <v>#N/A</v>
      </c>
      <c r="K145" s="561" t="e">
        <f>I145-F145</f>
        <v>#N/A</v>
      </c>
      <c r="N145" s="402"/>
    </row>
    <row r="146" spans="1:24">
      <c r="A146" s="406"/>
      <c r="B146" s="406"/>
      <c r="C146" s="561"/>
      <c r="D146" s="561"/>
      <c r="E146" s="561"/>
      <c r="F146" s="562"/>
      <c r="G146" s="562"/>
      <c r="H146" s="561"/>
      <c r="I146" s="561"/>
      <c r="J146" s="561"/>
      <c r="K146" s="561"/>
      <c r="N146" s="402"/>
    </row>
    <row r="147" spans="1:24">
      <c r="A147" s="406"/>
      <c r="B147" s="552" t="s">
        <v>1586</v>
      </c>
      <c r="C147" s="561" t="e">
        <f>IF($M$27=0,NA(),$M$27)</f>
        <v>#N/A</v>
      </c>
      <c r="D147" s="561" t="e">
        <f>IF($M$28=0,NA(),$M$28)</f>
        <v>#N/A</v>
      </c>
      <c r="E147" s="561" t="e">
        <f>IF($M$29=0,NA(),$M$29)</f>
        <v>#N/A</v>
      </c>
      <c r="F147" s="562" t="e">
        <f>IF(COUNT($M$27:$M$29)=0,NA(),IF(AVERAGE($M$27:$M$29)=0,NA(),AVERAGE($M$27:$M$29)))</f>
        <v>#N/A</v>
      </c>
      <c r="G147" s="562" t="e">
        <f>IF(COUNT(M27:M29,M33:M35,M39:M41)=0,NA(),AVERAGE(M27:M29,M33:M35,M39:M41))</f>
        <v>#N/A</v>
      </c>
      <c r="H147" s="561" t="e">
        <f>IF(COUNT($M$27:$M$29)=0,NA(),MIN($M$27:$M$29))</f>
        <v>#N/A</v>
      </c>
      <c r="I147" s="561" t="e">
        <f>IF(COUNT($M$27:$M$29)=0,NA(),MAX($M$27:$M$29))</f>
        <v>#N/A</v>
      </c>
      <c r="J147" s="561" t="e">
        <f>F147-H147</f>
        <v>#N/A</v>
      </c>
      <c r="K147" s="561" t="e">
        <f>I147-F147</f>
        <v>#N/A</v>
      </c>
      <c r="N147" s="402"/>
    </row>
    <row r="148" spans="1:24">
      <c r="A148" s="406" t="s">
        <v>1604</v>
      </c>
      <c r="B148" s="552" t="s">
        <v>1596</v>
      </c>
      <c r="C148" s="561" t="e">
        <f>IF($M$33=0,NA(),$M$33)</f>
        <v>#N/A</v>
      </c>
      <c r="D148" s="561" t="e">
        <f>IF($M$34=0,NA(),$M$34)</f>
        <v>#N/A</v>
      </c>
      <c r="E148" s="561" t="e">
        <f>IF($M$35=0,NA(),$M$35)</f>
        <v>#N/A</v>
      </c>
      <c r="F148" s="562" t="e">
        <f>IF(COUNT($M$33:$M$35)=0,NA(),IF(AVERAGE($M$33:$M$35)=0,NA(),AVERAGE($M$33:$M$35)))</f>
        <v>#N/A</v>
      </c>
      <c r="G148" s="562" t="e">
        <f>G147</f>
        <v>#N/A</v>
      </c>
      <c r="H148" s="561" t="e">
        <f>IF(COUNT($M$33:$M$35)=0,NA(),MIN($M$33:$M$35))</f>
        <v>#N/A</v>
      </c>
      <c r="I148" s="561" t="e">
        <f>IF(COUNT($M$33:$M$35)=0,NA(),MAX($M$33:$M$35))</f>
        <v>#N/A</v>
      </c>
      <c r="J148" s="561" t="e">
        <f>F148-H148</f>
        <v>#N/A</v>
      </c>
      <c r="K148" s="561" t="e">
        <f>I148-F148</f>
        <v>#N/A</v>
      </c>
      <c r="N148" s="402"/>
    </row>
    <row r="149" spans="1:24">
      <c r="A149" s="406"/>
      <c r="B149" s="552" t="s">
        <v>1602</v>
      </c>
      <c r="C149" s="561" t="e">
        <f>IF($M$39=0,NA(),$M$39)</f>
        <v>#N/A</v>
      </c>
      <c r="D149" s="561" t="e">
        <f>IF($M$40=0,NA(),$M$40)</f>
        <v>#N/A</v>
      </c>
      <c r="E149" s="561" t="e">
        <f>IF($M$41=0,NA(),$M$41)</f>
        <v>#N/A</v>
      </c>
      <c r="F149" s="562" t="e">
        <f>IF(COUNT($M$39:$M$41)=0,NA(),IF(AVERAGE($M$39:$M$41)=0,NA(),AVERAGE($M$39:$M$41)))</f>
        <v>#N/A</v>
      </c>
      <c r="G149" s="562" t="e">
        <f>G147</f>
        <v>#N/A</v>
      </c>
      <c r="H149" s="561" t="e">
        <f>IF(COUNT($M$39:$M$41)=0,NA(),MIN($M$39:$M$41))</f>
        <v>#N/A</v>
      </c>
      <c r="I149" s="561" t="e">
        <f>IF(COUNT($M$39:$M$41)=0,NA(),MAX($M$39:$M$41))</f>
        <v>#N/A</v>
      </c>
      <c r="J149" s="561" t="e">
        <f>F149-H149</f>
        <v>#N/A</v>
      </c>
      <c r="K149" s="561" t="e">
        <f>I149-F149</f>
        <v>#N/A</v>
      </c>
      <c r="N149" s="402"/>
    </row>
    <row r="150" spans="1:24">
      <c r="B150" s="275"/>
      <c r="N150" s="402"/>
    </row>
    <row r="151" spans="1:24">
      <c r="B151" s="275"/>
      <c r="N151" s="402"/>
    </row>
    <row r="152" spans="1:24">
      <c r="S152" s="275"/>
    </row>
    <row r="153" spans="1:24">
      <c r="S153" s="275"/>
    </row>
    <row r="154" spans="1:24">
      <c r="X154" s="430"/>
    </row>
    <row r="158" spans="1:24">
      <c r="X158" s="430"/>
    </row>
    <row r="162" spans="24:24">
      <c r="X162" s="430"/>
    </row>
    <row r="166" spans="24:24">
      <c r="X166" s="430"/>
    </row>
    <row r="193" spans="2:13">
      <c r="B193" s="467"/>
      <c r="C193" s="404"/>
      <c r="D193" s="467"/>
      <c r="E193" s="467"/>
      <c r="F193" s="467"/>
      <c r="G193" s="467"/>
      <c r="H193" s="467"/>
      <c r="I193" s="467"/>
      <c r="J193" s="467"/>
      <c r="K193" s="467"/>
      <c r="L193" s="467"/>
      <c r="M193" s="467"/>
    </row>
  </sheetData>
  <sheetProtection algorithmName="SHA-512" hashValue="BBRxoJ8DHZLkpbvooNQvIXZZwMCM7s5f/h06phb9Xs3N9eQGPf8hva1yRgrgS/hnM3lU4O7rCqWHCkgo0K63fQ==" saltValue="2ObicLLVJgsM68jLUX1i0A==" spinCount="100000" sheet="1" objects="1" scenarios="1"/>
  <mergeCells count="175">
    <mergeCell ref="B103:B104"/>
    <mergeCell ref="E75:L75"/>
    <mergeCell ref="BD75:BD77"/>
    <mergeCell ref="AW76:AW85"/>
    <mergeCell ref="BC78:BC86"/>
    <mergeCell ref="BD78:BD80"/>
    <mergeCell ref="B79:D79"/>
    <mergeCell ref="B80:D82"/>
    <mergeCell ref="BD81:BD83"/>
    <mergeCell ref="BD84:BD86"/>
    <mergeCell ref="AW86:AW95"/>
    <mergeCell ref="BD69:BD71"/>
    <mergeCell ref="B70:L70"/>
    <mergeCell ref="N70:Q70"/>
    <mergeCell ref="E71:L71"/>
    <mergeCell ref="N71:Q71"/>
    <mergeCell ref="N72:Q72"/>
    <mergeCell ref="BD72:BD74"/>
    <mergeCell ref="E73:L73"/>
    <mergeCell ref="N66:Q66"/>
    <mergeCell ref="AV66:AV95"/>
    <mergeCell ref="AW66:AW75"/>
    <mergeCell ref="BD66:BD68"/>
    <mergeCell ref="E67:L67"/>
    <mergeCell ref="B68:L68"/>
    <mergeCell ref="E69:L69"/>
    <mergeCell ref="N69:Q69"/>
    <mergeCell ref="BC69:BC77"/>
    <mergeCell ref="BC87:BC95"/>
    <mergeCell ref="BD87:BD89"/>
    <mergeCell ref="BD90:BD92"/>
    <mergeCell ref="BD93:BD95"/>
    <mergeCell ref="B66:F66"/>
    <mergeCell ref="G66:M66"/>
    <mergeCell ref="L58:M58"/>
    <mergeCell ref="F59:G59"/>
    <mergeCell ref="H59:I59"/>
    <mergeCell ref="J59:K59"/>
    <mergeCell ref="L59:M59"/>
    <mergeCell ref="N63:Q63"/>
    <mergeCell ref="BD63:BD65"/>
    <mergeCell ref="B64:E64"/>
    <mergeCell ref="F64:L64"/>
    <mergeCell ref="N64:Q64"/>
    <mergeCell ref="E65:L65"/>
    <mergeCell ref="N65:Q65"/>
    <mergeCell ref="H60:I60"/>
    <mergeCell ref="J60:K60"/>
    <mergeCell ref="L60:M60"/>
    <mergeCell ref="BC60:BC68"/>
    <mergeCell ref="BD60:BD62"/>
    <mergeCell ref="F61:G61"/>
    <mergeCell ref="H61:I61"/>
    <mergeCell ref="J61:K61"/>
    <mergeCell ref="L61:M61"/>
    <mergeCell ref="J62:M62"/>
    <mergeCell ref="F63:L63"/>
    <mergeCell ref="D51:E51"/>
    <mergeCell ref="F51:G51"/>
    <mergeCell ref="H51:I51"/>
    <mergeCell ref="BC51:BC59"/>
    <mergeCell ref="BD51:BD53"/>
    <mergeCell ref="D52:E52"/>
    <mergeCell ref="F52:G52"/>
    <mergeCell ref="H52:I52"/>
    <mergeCell ref="F54:J54"/>
    <mergeCell ref="BD54:BD56"/>
    <mergeCell ref="F56:G56"/>
    <mergeCell ref="H56:I56"/>
    <mergeCell ref="J56:K56"/>
    <mergeCell ref="L56:M56"/>
    <mergeCell ref="AW56:AW65"/>
    <mergeCell ref="F57:G57"/>
    <mergeCell ref="H57:I57"/>
    <mergeCell ref="J57:K57"/>
    <mergeCell ref="L57:M57"/>
    <mergeCell ref="F60:G60"/>
    <mergeCell ref="BD57:BD59"/>
    <mergeCell ref="F58:G58"/>
    <mergeCell ref="H58:I58"/>
    <mergeCell ref="J58:K58"/>
    <mergeCell ref="D48:E48"/>
    <mergeCell ref="F48:G48"/>
    <mergeCell ref="H48:I48"/>
    <mergeCell ref="J48:K48"/>
    <mergeCell ref="L48:M48"/>
    <mergeCell ref="BD48:BD50"/>
    <mergeCell ref="D49:E49"/>
    <mergeCell ref="F49:G49"/>
    <mergeCell ref="H49:I49"/>
    <mergeCell ref="J49:K49"/>
    <mergeCell ref="L49:M49"/>
    <mergeCell ref="D50:E50"/>
    <mergeCell ref="F50:G50"/>
    <mergeCell ref="H50:I50"/>
    <mergeCell ref="J50:K50"/>
    <mergeCell ref="L50:M50"/>
    <mergeCell ref="AK26:AL26"/>
    <mergeCell ref="AW26:AW35"/>
    <mergeCell ref="AK27:AL27"/>
    <mergeCell ref="BD27:BD29"/>
    <mergeCell ref="AK28:AL28"/>
    <mergeCell ref="AK29:AL29"/>
    <mergeCell ref="AK30:AL30"/>
    <mergeCell ref="BD30:BD32"/>
    <mergeCell ref="AK31:AL31"/>
    <mergeCell ref="AK32:AL32"/>
    <mergeCell ref="BC33:BC41"/>
    <mergeCell ref="BD33:BD35"/>
    <mergeCell ref="AV36:AV65"/>
    <mergeCell ref="AW36:AW45"/>
    <mergeCell ref="BD36:BD38"/>
    <mergeCell ref="BD39:BD41"/>
    <mergeCell ref="BC42:BC50"/>
    <mergeCell ref="BD42:BD44"/>
    <mergeCell ref="BD45:BD47"/>
    <mergeCell ref="AW46:AW55"/>
    <mergeCell ref="N11:P11"/>
    <mergeCell ref="BD12:BD14"/>
    <mergeCell ref="BF4:BF5"/>
    <mergeCell ref="BG4:BG5"/>
    <mergeCell ref="BH4:BH5"/>
    <mergeCell ref="AK19:AL19"/>
    <mergeCell ref="AK20:AL20"/>
    <mergeCell ref="B21:B23"/>
    <mergeCell ref="AK21:AL21"/>
    <mergeCell ref="BD21:BD23"/>
    <mergeCell ref="AK22:AL22"/>
    <mergeCell ref="AK23:AL23"/>
    <mergeCell ref="B13:C13"/>
    <mergeCell ref="D13:M13"/>
    <mergeCell ref="N14:Q14"/>
    <mergeCell ref="B15:B17"/>
    <mergeCell ref="BC15:BC23"/>
    <mergeCell ref="BD15:BD17"/>
    <mergeCell ref="AW16:AW25"/>
    <mergeCell ref="AK17:AL17"/>
    <mergeCell ref="B18:B20"/>
    <mergeCell ref="AK18:AL18"/>
    <mergeCell ref="AK24:AL24"/>
    <mergeCell ref="AK25:AL25"/>
    <mergeCell ref="E2:J2"/>
    <mergeCell ref="A1:D1"/>
    <mergeCell ref="E1:J1"/>
    <mergeCell ref="K1:M1"/>
    <mergeCell ref="A3:M3"/>
    <mergeCell ref="AL4:AN4"/>
    <mergeCell ref="AO4:AQ4"/>
    <mergeCell ref="N7:P7"/>
    <mergeCell ref="BI4:BI5"/>
    <mergeCell ref="AV6:AV35"/>
    <mergeCell ref="AW6:AW15"/>
    <mergeCell ref="BC6:BC14"/>
    <mergeCell ref="BD6:BD8"/>
    <mergeCell ref="BD18:BD20"/>
    <mergeCell ref="AR4:AT4"/>
    <mergeCell ref="AX4:AX5"/>
    <mergeCell ref="AY4:AY5"/>
    <mergeCell ref="AZ4:AZ5"/>
    <mergeCell ref="BA4:BA5"/>
    <mergeCell ref="BE4:BE5"/>
    <mergeCell ref="BD9:BD11"/>
    <mergeCell ref="BC24:BC32"/>
    <mergeCell ref="BD24:BD26"/>
    <mergeCell ref="N10:P10"/>
    <mergeCell ref="N8:P8"/>
    <mergeCell ref="C4:D4"/>
    <mergeCell ref="C5:D5"/>
    <mergeCell ref="C6:D6"/>
    <mergeCell ref="C7:D7"/>
    <mergeCell ref="K4:L4"/>
    <mergeCell ref="K5:L5"/>
    <mergeCell ref="K6:L6"/>
    <mergeCell ref="K7:L7"/>
    <mergeCell ref="G7:H7"/>
  </mergeCells>
  <phoneticPr fontId="194" type="noConversion"/>
  <conditionalFormatting sqref="C65">
    <cfRule type="containsBlanks" dxfId="26" priority="7">
      <formula>LEN(TRIM(C65))=0</formula>
    </cfRule>
    <cfRule type="cellIs" dxfId="25" priority="16" operator="greaterThan">
      <formula>0.2</formula>
    </cfRule>
    <cfRule type="cellIs" dxfId="24" priority="17" operator="between">
      <formula>0.1</formula>
      <formula>0.2</formula>
    </cfRule>
    <cfRule type="cellIs" dxfId="23" priority="18" operator="lessThanOrEqual">
      <formula>0.1</formula>
    </cfRule>
  </conditionalFormatting>
  <conditionalFormatting sqref="C67">
    <cfRule type="cellIs" dxfId="22" priority="1" stopIfTrue="1" operator="equal">
      <formula>"#DIV/0!"</formula>
    </cfRule>
    <cfRule type="containsBlanks" dxfId="21" priority="6" stopIfTrue="1">
      <formula>LEN(TRIM(C67))=0</formula>
    </cfRule>
    <cfRule type="cellIs" dxfId="20" priority="19" stopIfTrue="1" operator="greaterThanOrEqual">
      <formula>5</formula>
    </cfRule>
    <cfRule type="cellIs" dxfId="19" priority="20" stopIfTrue="1" operator="between">
      <formula>4</formula>
      <formula>5</formula>
    </cfRule>
    <cfRule type="cellIs" dxfId="18" priority="21" stopIfTrue="1" operator="lessThan">
      <formula>4</formula>
    </cfRule>
  </conditionalFormatting>
  <conditionalFormatting sqref="C69">
    <cfRule type="containsBlanks" dxfId="17" priority="5">
      <formula>LEN(TRIM(C69))=0</formula>
    </cfRule>
    <cfRule type="cellIs" dxfId="16" priority="13" operator="greaterThan">
      <formula>0.3</formula>
    </cfRule>
    <cfRule type="cellIs" dxfId="15" priority="14" operator="between">
      <formula>0.1</formula>
      <formula>0.3</formula>
    </cfRule>
    <cfRule type="cellIs" dxfId="14" priority="15" operator="lessThanOrEqual">
      <formula>0.1</formula>
    </cfRule>
  </conditionalFormatting>
  <conditionalFormatting sqref="C71">
    <cfRule type="containsBlanks" dxfId="13" priority="4">
      <formula>LEN(TRIM(C71))=0</formula>
    </cfRule>
    <cfRule type="cellIs" dxfId="12" priority="11" operator="lessThan">
      <formula>0.5</formula>
    </cfRule>
    <cfRule type="cellIs" dxfId="11" priority="12" operator="greaterThanOrEqual">
      <formula>50%</formula>
    </cfRule>
  </conditionalFormatting>
  <conditionalFormatting sqref="C73">
    <cfRule type="containsBlanks" dxfId="10" priority="3">
      <formula>LEN(TRIM(C73))=0</formula>
    </cfRule>
    <cfRule type="cellIs" dxfId="9" priority="8" operator="lessThanOrEqual">
      <formula>0.5</formula>
    </cfRule>
    <cfRule type="cellIs" dxfId="8" priority="9" operator="greaterThanOrEqual">
      <formula>0.8</formula>
    </cfRule>
    <cfRule type="cellIs" dxfId="7" priority="10" operator="between">
      <formula>0.5</formula>
      <formula>0.8</formula>
    </cfRule>
  </conditionalFormatting>
  <conditionalFormatting sqref="C75">
    <cfRule type="containsBlanks" dxfId="6" priority="2">
      <formula>LEN(TRIM(C75))=0</formula>
    </cfRule>
    <cfRule type="cellIs" dxfId="5" priority="28" operator="greaterThanOrEqual">
      <formula>0.1</formula>
    </cfRule>
    <cfRule type="cellIs" dxfId="4" priority="30" operator="lessThanOrEqual">
      <formula>0.05</formula>
    </cfRule>
    <cfRule type="cellIs" dxfId="3" priority="31" operator="between">
      <formula>0.05</formula>
      <formula>0.1</formula>
    </cfRule>
  </conditionalFormatting>
  <conditionalFormatting sqref="D27:M29 D33:M35 D39:M41">
    <cfRule type="duplicateValues" dxfId="2" priority="32"/>
  </conditionalFormatting>
  <conditionalFormatting sqref="D27:M30 D33:M36 D39:M42">
    <cfRule type="cellIs" dxfId="1" priority="23" operator="equal">
      <formula>0</formula>
    </cfRule>
  </conditionalFormatting>
  <conditionalFormatting sqref="F9:H10">
    <cfRule type="notContainsBlanks" dxfId="0" priority="26">
      <formula>LEN(TRIM(F9))&gt;0</formula>
    </cfRule>
  </conditionalFormatting>
  <hyperlinks>
    <hyperlink ref="A1" location="'Table of contents'!A1" display="Table of Contents" xr:uid="{00000000-0004-0000-0C00-000000000000}"/>
    <hyperlink ref="B77" location="Summary!A1" display="Summary" xr:uid="{00000000-0004-0000-0C00-000001000000}"/>
    <hyperlink ref="D65" location="$J$36" display="$J$36" xr:uid="{00000000-0004-0000-0C00-000002000000}"/>
    <hyperlink ref="D67" location="$J$43" display="$J$43" xr:uid="{00000000-0004-0000-0C00-000003000000}"/>
    <hyperlink ref="D69" location="$E$46" display="$E$46" xr:uid="{00000000-0004-0000-0C00-000004000000}"/>
    <hyperlink ref="A1:D1" location="'Table of contents'!A1" display="Table of Contents" xr:uid="{00000000-0004-0000-0C00-000005000000}"/>
  </hyperlink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'GRR Data'!$C$5:$C$504</xm:f>
          </x14:formula1>
          <xm:sqref>G7:H7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00B0F0"/>
  </sheetPr>
  <dimension ref="A1:Q4"/>
  <sheetViews>
    <sheetView workbookViewId="0">
      <selection activeCell="B6" sqref="B6"/>
    </sheetView>
  </sheetViews>
  <sheetFormatPr defaultColWidth="9.140625" defaultRowHeight="12.75"/>
  <cols>
    <col min="1" max="2" width="9.140625" style="67"/>
    <col min="3" max="3" width="13" style="67" customWidth="1"/>
    <col min="4" max="16" width="9.140625" style="67"/>
    <col min="17" max="17" width="12.5703125" style="67" customWidth="1"/>
    <col min="18" max="18" width="12.85546875" style="67" customWidth="1"/>
    <col min="19" max="16384" width="9.140625" style="67"/>
  </cols>
  <sheetData>
    <row r="1" spans="1:17" ht="23.25">
      <c r="A1" s="675" t="s">
        <v>32</v>
      </c>
      <c r="B1" s="676"/>
      <c r="C1" s="676"/>
    </row>
    <row r="2" spans="1:17" customFormat="1" ht="15.75">
      <c r="P2" s="20" t="s">
        <v>34</v>
      </c>
      <c r="Q2" s="69" t="str">
        <f>'Revision block'!B1</f>
        <v>H001122</v>
      </c>
    </row>
    <row r="3" spans="1:17" customFormat="1" ht="20.25">
      <c r="B3" s="117" t="s">
        <v>1605</v>
      </c>
      <c r="P3" s="20" t="s">
        <v>36</v>
      </c>
      <c r="Q3" s="28" t="str">
        <f>'Revision block'!B2</f>
        <v>K</v>
      </c>
    </row>
    <row r="4" spans="1:17" ht="13.5" thickBot="1">
      <c r="P4" s="38" t="s">
        <v>38</v>
      </c>
      <c r="Q4" s="39">
        <f>'Revision block'!B3</f>
        <v>45082</v>
      </c>
    </row>
  </sheetData>
  <sheetProtection algorithmName="SHA-512" hashValue="VJvqQg6g0fReBUT5RyMx1u0sg7WdqK+a+7WIBNnxF+1Q3tOZrwkAKAUs58FGI0JKs/eH2VUSPaTNN3KbnrbhNg==" saltValue="uCxBxp6qC/bGIoIofepGbA==" spinCount="100000" sheet="1" scenarios="1" insertHyperlinks="0"/>
  <mergeCells count="1">
    <mergeCell ref="A1:C1"/>
  </mergeCells>
  <phoneticPr fontId="194" type="noConversion"/>
  <hyperlinks>
    <hyperlink ref="A1" location="'Table of contents'!A1" display="Table of Contents" xr:uid="{00000000-0004-0000-0D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00B0F0"/>
  </sheetPr>
  <dimension ref="A1:R4"/>
  <sheetViews>
    <sheetView workbookViewId="0">
      <selection activeCell="B6" sqref="B6"/>
    </sheetView>
  </sheetViews>
  <sheetFormatPr defaultColWidth="9.140625" defaultRowHeight="12.75"/>
  <cols>
    <col min="1" max="2" width="9.140625" style="67"/>
    <col min="3" max="3" width="12.42578125" style="67" customWidth="1"/>
    <col min="4" max="16" width="9.140625" style="67"/>
    <col min="17" max="17" width="12.5703125" style="67" customWidth="1"/>
    <col min="18" max="18" width="12.85546875" style="67" customWidth="1"/>
    <col min="19" max="16384" width="9.140625" style="67"/>
  </cols>
  <sheetData>
    <row r="1" spans="1:18" ht="23.25">
      <c r="A1" s="675" t="s">
        <v>32</v>
      </c>
      <c r="B1" s="676"/>
      <c r="C1" s="676"/>
    </row>
    <row r="2" spans="1:18" ht="15.75">
      <c r="Q2" s="20" t="s">
        <v>34</v>
      </c>
      <c r="R2" s="69" t="str">
        <f>'Revision block'!B1</f>
        <v>H001122</v>
      </c>
    </row>
    <row r="3" spans="1:18" ht="20.25">
      <c r="A3"/>
      <c r="B3" s="117" t="s">
        <v>1606</v>
      </c>
      <c r="C3"/>
      <c r="D3"/>
      <c r="E3"/>
      <c r="F3"/>
      <c r="G3"/>
      <c r="H3"/>
      <c r="I3"/>
      <c r="J3"/>
      <c r="K3"/>
      <c r="L3"/>
      <c r="M3"/>
      <c r="N3"/>
      <c r="O3"/>
      <c r="P3"/>
      <c r="Q3" s="20" t="s">
        <v>36</v>
      </c>
      <c r="R3" s="28" t="str">
        <f>'Revision block'!B2</f>
        <v>K</v>
      </c>
    </row>
    <row r="4" spans="1:18" ht="13.5" thickBot="1">
      <c r="Q4" s="38" t="s">
        <v>38</v>
      </c>
      <c r="R4" s="39">
        <f>'Revision block'!B3</f>
        <v>45082</v>
      </c>
    </row>
  </sheetData>
  <sheetProtection algorithmName="SHA-512" hashValue="uJb2pKqOcbt/PVE6LMfHTzGTT0L1gROjTsEDiQJfHvg+Arjx7VlCBR+Lg/dlXTEEbsx1NqAVP+yD6wZ/UFpgEw==" saltValue="kNaUiiNH40vGdWp6bJ0wdA==" spinCount="100000" sheet="1" scenarios="1" insertHyperlinks="0"/>
  <mergeCells count="1">
    <mergeCell ref="A1:C1"/>
  </mergeCells>
  <phoneticPr fontId="194" type="noConversion"/>
  <hyperlinks>
    <hyperlink ref="A1" location="'Table of contents'!A1" display="Table of Contents" xr:uid="{00000000-0004-0000-0E00-000000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00B0F0"/>
  </sheetPr>
  <dimension ref="A1:P4"/>
  <sheetViews>
    <sheetView workbookViewId="0">
      <selection activeCell="B6" sqref="B6"/>
    </sheetView>
  </sheetViews>
  <sheetFormatPr defaultColWidth="9.140625" defaultRowHeight="12.75"/>
  <cols>
    <col min="1" max="2" width="9.140625" style="67"/>
    <col min="3" max="3" width="13.85546875" style="67" customWidth="1"/>
    <col min="4" max="14" width="9.140625" style="67"/>
    <col min="15" max="15" width="10.42578125" style="67" customWidth="1"/>
    <col min="16" max="16" width="11.140625" style="67" customWidth="1"/>
    <col min="17" max="17" width="12.5703125" style="67" customWidth="1"/>
    <col min="18" max="18" width="12.85546875" style="67" customWidth="1"/>
    <col min="19" max="16384" width="9.140625" style="67"/>
  </cols>
  <sheetData>
    <row r="1" spans="1:16" ht="23.25">
      <c r="A1" s="675" t="s">
        <v>32</v>
      </c>
      <c r="B1" s="676"/>
      <c r="C1" s="676"/>
    </row>
    <row r="2" spans="1:16" ht="15.75">
      <c r="O2" s="20" t="s">
        <v>34</v>
      </c>
      <c r="P2" s="69" t="str">
        <f>'Revision block'!B1</f>
        <v>H001122</v>
      </c>
    </row>
    <row r="3" spans="1:16" ht="20.25">
      <c r="A3"/>
      <c r="B3" s="117" t="s">
        <v>1607</v>
      </c>
      <c r="C3"/>
      <c r="D3"/>
      <c r="E3"/>
      <c r="F3"/>
      <c r="G3"/>
      <c r="H3"/>
      <c r="I3"/>
      <c r="J3"/>
      <c r="K3"/>
      <c r="L3"/>
      <c r="M3"/>
      <c r="N3"/>
      <c r="O3" s="20" t="s">
        <v>36</v>
      </c>
      <c r="P3" s="28" t="str">
        <f>'Revision block'!B2</f>
        <v>K</v>
      </c>
    </row>
    <row r="4" spans="1:16" ht="13.5" thickBot="1">
      <c r="O4" s="38" t="s">
        <v>38</v>
      </c>
      <c r="P4" s="39">
        <f>'Revision block'!B3</f>
        <v>45082</v>
      </c>
    </row>
  </sheetData>
  <sheetProtection algorithmName="SHA-512" hashValue="9vV+44amqJs/I9nWNE43YioxmXPzP6PnejkzsiZjul77fWnVUMZBFJgNmVLNCEOuD9Ls1ORlAcTjDj9AdgMlSQ==" saltValue="6YlizkbYyJ9asMGPaT5+Qw==" spinCount="100000" sheet="1" scenarios="1" insertHyperlinks="0"/>
  <mergeCells count="1">
    <mergeCell ref="A1:C1"/>
  </mergeCells>
  <phoneticPr fontId="194" type="noConversion"/>
  <hyperlinks>
    <hyperlink ref="A1" location="'Table of contents'!A1" display="Table of Contents" xr:uid="{00000000-0004-0000-0F00-00000000000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1">
    <tabColor rgb="FF00B0F0"/>
    <pageSetUpPr fitToPage="1"/>
  </sheetPr>
  <dimension ref="A1:P22"/>
  <sheetViews>
    <sheetView zoomScaleNormal="100" zoomScaleSheetLayoutView="100" workbookViewId="0">
      <selection activeCell="B6" sqref="B6"/>
    </sheetView>
  </sheetViews>
  <sheetFormatPr defaultColWidth="10.140625" defaultRowHeight="14.25" customHeight="1"/>
  <cols>
    <col min="1" max="1" width="18.85546875" style="71" bestFit="1" customWidth="1"/>
    <col min="2" max="2" width="30.42578125" style="71" bestFit="1" customWidth="1"/>
    <col min="3" max="3" width="5.140625" style="78" customWidth="1"/>
    <col min="4" max="4" width="11" style="76" customWidth="1"/>
    <col min="5" max="5" width="14.140625" style="77" customWidth="1"/>
    <col min="6" max="6" width="13.140625" style="77" bestFit="1" customWidth="1"/>
    <col min="7" max="7" width="5.5703125" style="77" customWidth="1"/>
    <col min="8" max="8" width="11.42578125" style="76" customWidth="1"/>
    <col min="9" max="9" width="6.140625" style="78" customWidth="1"/>
    <col min="10" max="10" width="12.85546875" style="76" customWidth="1"/>
    <col min="11" max="11" width="4.140625" style="71" customWidth="1"/>
    <col min="12" max="12" width="12.140625" style="71" customWidth="1"/>
    <col min="13" max="13" width="12.85546875" style="71" customWidth="1"/>
    <col min="14" max="14" width="10.140625" style="71"/>
    <col min="15" max="15" width="11.140625" style="71" customWidth="1"/>
    <col min="16" max="16" width="13.140625" style="71" customWidth="1"/>
    <col min="17" max="17" width="14.140625" style="71" customWidth="1"/>
    <col min="18" max="18" width="13.85546875" style="71" customWidth="1"/>
    <col min="19" max="253" width="10.140625" style="71"/>
    <col min="254" max="254" width="14.85546875" style="71" customWidth="1"/>
    <col min="255" max="255" width="24.140625" style="71" customWidth="1"/>
    <col min="256" max="256" width="5.140625" style="71" customWidth="1"/>
    <col min="257" max="257" width="2" style="71" customWidth="1"/>
    <col min="258" max="258" width="6.140625" style="71" customWidth="1"/>
    <col min="259" max="259" width="14.140625" style="71" customWidth="1"/>
    <col min="260" max="260" width="8.140625" style="71" customWidth="1"/>
    <col min="261" max="261" width="5.5703125" style="71" customWidth="1"/>
    <col min="262" max="262" width="2" style="71" customWidth="1"/>
    <col min="263" max="263" width="5.85546875" style="71" customWidth="1"/>
    <col min="264" max="264" width="6.140625" style="71" customWidth="1"/>
    <col min="265" max="265" width="1.85546875" style="71" customWidth="1"/>
    <col min="266" max="266" width="7.85546875" style="71" customWidth="1"/>
    <col min="267" max="509" width="10.140625" style="71"/>
    <col min="510" max="510" width="14.85546875" style="71" customWidth="1"/>
    <col min="511" max="511" width="24.140625" style="71" customWidth="1"/>
    <col min="512" max="512" width="5.140625" style="71" customWidth="1"/>
    <col min="513" max="513" width="2" style="71" customWidth="1"/>
    <col min="514" max="514" width="6.140625" style="71" customWidth="1"/>
    <col min="515" max="515" width="14.140625" style="71" customWidth="1"/>
    <col min="516" max="516" width="8.140625" style="71" customWidth="1"/>
    <col min="517" max="517" width="5.5703125" style="71" customWidth="1"/>
    <col min="518" max="518" width="2" style="71" customWidth="1"/>
    <col min="519" max="519" width="5.85546875" style="71" customWidth="1"/>
    <col min="520" max="520" width="6.140625" style="71" customWidth="1"/>
    <col min="521" max="521" width="1.85546875" style="71" customWidth="1"/>
    <col min="522" max="522" width="7.85546875" style="71" customWidth="1"/>
    <col min="523" max="765" width="10.140625" style="71"/>
    <col min="766" max="766" width="14.85546875" style="71" customWidth="1"/>
    <col min="767" max="767" width="24.140625" style="71" customWidth="1"/>
    <col min="768" max="768" width="5.140625" style="71" customWidth="1"/>
    <col min="769" max="769" width="2" style="71" customWidth="1"/>
    <col min="770" max="770" width="6.140625" style="71" customWidth="1"/>
    <col min="771" max="771" width="14.140625" style="71" customWidth="1"/>
    <col min="772" max="772" width="8.140625" style="71" customWidth="1"/>
    <col min="773" max="773" width="5.5703125" style="71" customWidth="1"/>
    <col min="774" max="774" width="2" style="71" customWidth="1"/>
    <col min="775" max="775" width="5.85546875" style="71" customWidth="1"/>
    <col min="776" max="776" width="6.140625" style="71" customWidth="1"/>
    <col min="777" max="777" width="1.85546875" style="71" customWidth="1"/>
    <col min="778" max="778" width="7.85546875" style="71" customWidth="1"/>
    <col min="779" max="1021" width="10.140625" style="71"/>
    <col min="1022" max="1022" width="14.85546875" style="71" customWidth="1"/>
    <col min="1023" max="1023" width="24.140625" style="71" customWidth="1"/>
    <col min="1024" max="1024" width="5.140625" style="71" customWidth="1"/>
    <col min="1025" max="1025" width="2" style="71" customWidth="1"/>
    <col min="1026" max="1026" width="6.140625" style="71" customWidth="1"/>
    <col min="1027" max="1027" width="14.140625" style="71" customWidth="1"/>
    <col min="1028" max="1028" width="8.140625" style="71" customWidth="1"/>
    <col min="1029" max="1029" width="5.5703125" style="71" customWidth="1"/>
    <col min="1030" max="1030" width="2" style="71" customWidth="1"/>
    <col min="1031" max="1031" width="5.85546875" style="71" customWidth="1"/>
    <col min="1032" max="1032" width="6.140625" style="71" customWidth="1"/>
    <col min="1033" max="1033" width="1.85546875" style="71" customWidth="1"/>
    <col min="1034" max="1034" width="7.85546875" style="71" customWidth="1"/>
    <col min="1035" max="1277" width="10.140625" style="71"/>
    <col min="1278" max="1278" width="14.85546875" style="71" customWidth="1"/>
    <col min="1279" max="1279" width="24.140625" style="71" customWidth="1"/>
    <col min="1280" max="1280" width="5.140625" style="71" customWidth="1"/>
    <col min="1281" max="1281" width="2" style="71" customWidth="1"/>
    <col min="1282" max="1282" width="6.140625" style="71" customWidth="1"/>
    <col min="1283" max="1283" width="14.140625" style="71" customWidth="1"/>
    <col min="1284" max="1284" width="8.140625" style="71" customWidth="1"/>
    <col min="1285" max="1285" width="5.5703125" style="71" customWidth="1"/>
    <col min="1286" max="1286" width="2" style="71" customWidth="1"/>
    <col min="1287" max="1287" width="5.85546875" style="71" customWidth="1"/>
    <col min="1288" max="1288" width="6.140625" style="71" customWidth="1"/>
    <col min="1289" max="1289" width="1.85546875" style="71" customWidth="1"/>
    <col min="1290" max="1290" width="7.85546875" style="71" customWidth="1"/>
    <col min="1291" max="1533" width="10.140625" style="71"/>
    <col min="1534" max="1534" width="14.85546875" style="71" customWidth="1"/>
    <col min="1535" max="1535" width="24.140625" style="71" customWidth="1"/>
    <col min="1536" max="1536" width="5.140625" style="71" customWidth="1"/>
    <col min="1537" max="1537" width="2" style="71" customWidth="1"/>
    <col min="1538" max="1538" width="6.140625" style="71" customWidth="1"/>
    <col min="1539" max="1539" width="14.140625" style="71" customWidth="1"/>
    <col min="1540" max="1540" width="8.140625" style="71" customWidth="1"/>
    <col min="1541" max="1541" width="5.5703125" style="71" customWidth="1"/>
    <col min="1542" max="1542" width="2" style="71" customWidth="1"/>
    <col min="1543" max="1543" width="5.85546875" style="71" customWidth="1"/>
    <col min="1544" max="1544" width="6.140625" style="71" customWidth="1"/>
    <col min="1545" max="1545" width="1.85546875" style="71" customWidth="1"/>
    <col min="1546" max="1546" width="7.85546875" style="71" customWidth="1"/>
    <col min="1547" max="1789" width="10.140625" style="71"/>
    <col min="1790" max="1790" width="14.85546875" style="71" customWidth="1"/>
    <col min="1791" max="1791" width="24.140625" style="71" customWidth="1"/>
    <col min="1792" max="1792" width="5.140625" style="71" customWidth="1"/>
    <col min="1793" max="1793" width="2" style="71" customWidth="1"/>
    <col min="1794" max="1794" width="6.140625" style="71" customWidth="1"/>
    <col min="1795" max="1795" width="14.140625" style="71" customWidth="1"/>
    <col min="1796" max="1796" width="8.140625" style="71" customWidth="1"/>
    <col min="1797" max="1797" width="5.5703125" style="71" customWidth="1"/>
    <col min="1798" max="1798" width="2" style="71" customWidth="1"/>
    <col min="1799" max="1799" width="5.85546875" style="71" customWidth="1"/>
    <col min="1800" max="1800" width="6.140625" style="71" customWidth="1"/>
    <col min="1801" max="1801" width="1.85546875" style="71" customWidth="1"/>
    <col min="1802" max="1802" width="7.85546875" style="71" customWidth="1"/>
    <col min="1803" max="2045" width="10.140625" style="71"/>
    <col min="2046" max="2046" width="14.85546875" style="71" customWidth="1"/>
    <col min="2047" max="2047" width="24.140625" style="71" customWidth="1"/>
    <col min="2048" max="2048" width="5.140625" style="71" customWidth="1"/>
    <col min="2049" max="2049" width="2" style="71" customWidth="1"/>
    <col min="2050" max="2050" width="6.140625" style="71" customWidth="1"/>
    <col min="2051" max="2051" width="14.140625" style="71" customWidth="1"/>
    <col min="2052" max="2052" width="8.140625" style="71" customWidth="1"/>
    <col min="2053" max="2053" width="5.5703125" style="71" customWidth="1"/>
    <col min="2054" max="2054" width="2" style="71" customWidth="1"/>
    <col min="2055" max="2055" width="5.85546875" style="71" customWidth="1"/>
    <col min="2056" max="2056" width="6.140625" style="71" customWidth="1"/>
    <col min="2057" max="2057" width="1.85546875" style="71" customWidth="1"/>
    <col min="2058" max="2058" width="7.85546875" style="71" customWidth="1"/>
    <col min="2059" max="2301" width="10.140625" style="71"/>
    <col min="2302" max="2302" width="14.85546875" style="71" customWidth="1"/>
    <col min="2303" max="2303" width="24.140625" style="71" customWidth="1"/>
    <col min="2304" max="2304" width="5.140625" style="71" customWidth="1"/>
    <col min="2305" max="2305" width="2" style="71" customWidth="1"/>
    <col min="2306" max="2306" width="6.140625" style="71" customWidth="1"/>
    <col min="2307" max="2307" width="14.140625" style="71" customWidth="1"/>
    <col min="2308" max="2308" width="8.140625" style="71" customWidth="1"/>
    <col min="2309" max="2309" width="5.5703125" style="71" customWidth="1"/>
    <col min="2310" max="2310" width="2" style="71" customWidth="1"/>
    <col min="2311" max="2311" width="5.85546875" style="71" customWidth="1"/>
    <col min="2312" max="2312" width="6.140625" style="71" customWidth="1"/>
    <col min="2313" max="2313" width="1.85546875" style="71" customWidth="1"/>
    <col min="2314" max="2314" width="7.85546875" style="71" customWidth="1"/>
    <col min="2315" max="2557" width="10.140625" style="71"/>
    <col min="2558" max="2558" width="14.85546875" style="71" customWidth="1"/>
    <col min="2559" max="2559" width="24.140625" style="71" customWidth="1"/>
    <col min="2560" max="2560" width="5.140625" style="71" customWidth="1"/>
    <col min="2561" max="2561" width="2" style="71" customWidth="1"/>
    <col min="2562" max="2562" width="6.140625" style="71" customWidth="1"/>
    <col min="2563" max="2563" width="14.140625" style="71" customWidth="1"/>
    <col min="2564" max="2564" width="8.140625" style="71" customWidth="1"/>
    <col min="2565" max="2565" width="5.5703125" style="71" customWidth="1"/>
    <col min="2566" max="2566" width="2" style="71" customWidth="1"/>
    <col min="2567" max="2567" width="5.85546875" style="71" customWidth="1"/>
    <col min="2568" max="2568" width="6.140625" style="71" customWidth="1"/>
    <col min="2569" max="2569" width="1.85546875" style="71" customWidth="1"/>
    <col min="2570" max="2570" width="7.85546875" style="71" customWidth="1"/>
    <col min="2571" max="2813" width="10.140625" style="71"/>
    <col min="2814" max="2814" width="14.85546875" style="71" customWidth="1"/>
    <col min="2815" max="2815" width="24.140625" style="71" customWidth="1"/>
    <col min="2816" max="2816" width="5.140625" style="71" customWidth="1"/>
    <col min="2817" max="2817" width="2" style="71" customWidth="1"/>
    <col min="2818" max="2818" width="6.140625" style="71" customWidth="1"/>
    <col min="2819" max="2819" width="14.140625" style="71" customWidth="1"/>
    <col min="2820" max="2820" width="8.140625" style="71" customWidth="1"/>
    <col min="2821" max="2821" width="5.5703125" style="71" customWidth="1"/>
    <col min="2822" max="2822" width="2" style="71" customWidth="1"/>
    <col min="2823" max="2823" width="5.85546875" style="71" customWidth="1"/>
    <col min="2824" max="2824" width="6.140625" style="71" customWidth="1"/>
    <col min="2825" max="2825" width="1.85546875" style="71" customWidth="1"/>
    <col min="2826" max="2826" width="7.85546875" style="71" customWidth="1"/>
    <col min="2827" max="3069" width="10.140625" style="71"/>
    <col min="3070" max="3070" width="14.85546875" style="71" customWidth="1"/>
    <col min="3071" max="3071" width="24.140625" style="71" customWidth="1"/>
    <col min="3072" max="3072" width="5.140625" style="71" customWidth="1"/>
    <col min="3073" max="3073" width="2" style="71" customWidth="1"/>
    <col min="3074" max="3074" width="6.140625" style="71" customWidth="1"/>
    <col min="3075" max="3075" width="14.140625" style="71" customWidth="1"/>
    <col min="3076" max="3076" width="8.140625" style="71" customWidth="1"/>
    <col min="3077" max="3077" width="5.5703125" style="71" customWidth="1"/>
    <col min="3078" max="3078" width="2" style="71" customWidth="1"/>
    <col min="3079" max="3079" width="5.85546875" style="71" customWidth="1"/>
    <col min="3080" max="3080" width="6.140625" style="71" customWidth="1"/>
    <col min="3081" max="3081" width="1.85546875" style="71" customWidth="1"/>
    <col min="3082" max="3082" width="7.85546875" style="71" customWidth="1"/>
    <col min="3083" max="3325" width="10.140625" style="71"/>
    <col min="3326" max="3326" width="14.85546875" style="71" customWidth="1"/>
    <col min="3327" max="3327" width="24.140625" style="71" customWidth="1"/>
    <col min="3328" max="3328" width="5.140625" style="71" customWidth="1"/>
    <col min="3329" max="3329" width="2" style="71" customWidth="1"/>
    <col min="3330" max="3330" width="6.140625" style="71" customWidth="1"/>
    <col min="3331" max="3331" width="14.140625" style="71" customWidth="1"/>
    <col min="3332" max="3332" width="8.140625" style="71" customWidth="1"/>
    <col min="3333" max="3333" width="5.5703125" style="71" customWidth="1"/>
    <col min="3334" max="3334" width="2" style="71" customWidth="1"/>
    <col min="3335" max="3335" width="5.85546875" style="71" customWidth="1"/>
    <col min="3336" max="3336" width="6.140625" style="71" customWidth="1"/>
    <col min="3337" max="3337" width="1.85546875" style="71" customWidth="1"/>
    <col min="3338" max="3338" width="7.85546875" style="71" customWidth="1"/>
    <col min="3339" max="3581" width="10.140625" style="71"/>
    <col min="3582" max="3582" width="14.85546875" style="71" customWidth="1"/>
    <col min="3583" max="3583" width="24.140625" style="71" customWidth="1"/>
    <col min="3584" max="3584" width="5.140625" style="71" customWidth="1"/>
    <col min="3585" max="3585" width="2" style="71" customWidth="1"/>
    <col min="3586" max="3586" width="6.140625" style="71" customWidth="1"/>
    <col min="3587" max="3587" width="14.140625" style="71" customWidth="1"/>
    <col min="3588" max="3588" width="8.140625" style="71" customWidth="1"/>
    <col min="3589" max="3589" width="5.5703125" style="71" customWidth="1"/>
    <col min="3590" max="3590" width="2" style="71" customWidth="1"/>
    <col min="3591" max="3591" width="5.85546875" style="71" customWidth="1"/>
    <col min="3592" max="3592" width="6.140625" style="71" customWidth="1"/>
    <col min="3593" max="3593" width="1.85546875" style="71" customWidth="1"/>
    <col min="3594" max="3594" width="7.85546875" style="71" customWidth="1"/>
    <col min="3595" max="3837" width="10.140625" style="71"/>
    <col min="3838" max="3838" width="14.85546875" style="71" customWidth="1"/>
    <col min="3839" max="3839" width="24.140625" style="71" customWidth="1"/>
    <col min="3840" max="3840" width="5.140625" style="71" customWidth="1"/>
    <col min="3841" max="3841" width="2" style="71" customWidth="1"/>
    <col min="3842" max="3842" width="6.140625" style="71" customWidth="1"/>
    <col min="3843" max="3843" width="14.140625" style="71" customWidth="1"/>
    <col min="3844" max="3844" width="8.140625" style="71" customWidth="1"/>
    <col min="3845" max="3845" width="5.5703125" style="71" customWidth="1"/>
    <col min="3846" max="3846" width="2" style="71" customWidth="1"/>
    <col min="3847" max="3847" width="5.85546875" style="71" customWidth="1"/>
    <col min="3848" max="3848" width="6.140625" style="71" customWidth="1"/>
    <col min="3849" max="3849" width="1.85546875" style="71" customWidth="1"/>
    <col min="3850" max="3850" width="7.85546875" style="71" customWidth="1"/>
    <col min="3851" max="4093" width="10.140625" style="71"/>
    <col min="4094" max="4094" width="14.85546875" style="71" customWidth="1"/>
    <col min="4095" max="4095" width="24.140625" style="71" customWidth="1"/>
    <col min="4096" max="4096" width="5.140625" style="71" customWidth="1"/>
    <col min="4097" max="4097" width="2" style="71" customWidth="1"/>
    <col min="4098" max="4098" width="6.140625" style="71" customWidth="1"/>
    <col min="4099" max="4099" width="14.140625" style="71" customWidth="1"/>
    <col min="4100" max="4100" width="8.140625" style="71" customWidth="1"/>
    <col min="4101" max="4101" width="5.5703125" style="71" customWidth="1"/>
    <col min="4102" max="4102" width="2" style="71" customWidth="1"/>
    <col min="4103" max="4103" width="5.85546875" style="71" customWidth="1"/>
    <col min="4104" max="4104" width="6.140625" style="71" customWidth="1"/>
    <col min="4105" max="4105" width="1.85546875" style="71" customWidth="1"/>
    <col min="4106" max="4106" width="7.85546875" style="71" customWidth="1"/>
    <col min="4107" max="4349" width="10.140625" style="71"/>
    <col min="4350" max="4350" width="14.85546875" style="71" customWidth="1"/>
    <col min="4351" max="4351" width="24.140625" style="71" customWidth="1"/>
    <col min="4352" max="4352" width="5.140625" style="71" customWidth="1"/>
    <col min="4353" max="4353" width="2" style="71" customWidth="1"/>
    <col min="4354" max="4354" width="6.140625" style="71" customWidth="1"/>
    <col min="4355" max="4355" width="14.140625" style="71" customWidth="1"/>
    <col min="4356" max="4356" width="8.140625" style="71" customWidth="1"/>
    <col min="4357" max="4357" width="5.5703125" style="71" customWidth="1"/>
    <col min="4358" max="4358" width="2" style="71" customWidth="1"/>
    <col min="4359" max="4359" width="5.85546875" style="71" customWidth="1"/>
    <col min="4360" max="4360" width="6.140625" style="71" customWidth="1"/>
    <col min="4361" max="4361" width="1.85546875" style="71" customWidth="1"/>
    <col min="4362" max="4362" width="7.85546875" style="71" customWidth="1"/>
    <col min="4363" max="4605" width="10.140625" style="71"/>
    <col min="4606" max="4606" width="14.85546875" style="71" customWidth="1"/>
    <col min="4607" max="4607" width="24.140625" style="71" customWidth="1"/>
    <col min="4608" max="4608" width="5.140625" style="71" customWidth="1"/>
    <col min="4609" max="4609" width="2" style="71" customWidth="1"/>
    <col min="4610" max="4610" width="6.140625" style="71" customWidth="1"/>
    <col min="4611" max="4611" width="14.140625" style="71" customWidth="1"/>
    <col min="4612" max="4612" width="8.140625" style="71" customWidth="1"/>
    <col min="4613" max="4613" width="5.5703125" style="71" customWidth="1"/>
    <col min="4614" max="4614" width="2" style="71" customWidth="1"/>
    <col min="4615" max="4615" width="5.85546875" style="71" customWidth="1"/>
    <col min="4616" max="4616" width="6.140625" style="71" customWidth="1"/>
    <col min="4617" max="4617" width="1.85546875" style="71" customWidth="1"/>
    <col min="4618" max="4618" width="7.85546875" style="71" customWidth="1"/>
    <col min="4619" max="4861" width="10.140625" style="71"/>
    <col min="4862" max="4862" width="14.85546875" style="71" customWidth="1"/>
    <col min="4863" max="4863" width="24.140625" style="71" customWidth="1"/>
    <col min="4864" max="4864" width="5.140625" style="71" customWidth="1"/>
    <col min="4865" max="4865" width="2" style="71" customWidth="1"/>
    <col min="4866" max="4866" width="6.140625" style="71" customWidth="1"/>
    <col min="4867" max="4867" width="14.140625" style="71" customWidth="1"/>
    <col min="4868" max="4868" width="8.140625" style="71" customWidth="1"/>
    <col min="4869" max="4869" width="5.5703125" style="71" customWidth="1"/>
    <col min="4870" max="4870" width="2" style="71" customWidth="1"/>
    <col min="4871" max="4871" width="5.85546875" style="71" customWidth="1"/>
    <col min="4872" max="4872" width="6.140625" style="71" customWidth="1"/>
    <col min="4873" max="4873" width="1.85546875" style="71" customWidth="1"/>
    <col min="4874" max="4874" width="7.85546875" style="71" customWidth="1"/>
    <col min="4875" max="5117" width="10.140625" style="71"/>
    <col min="5118" max="5118" width="14.85546875" style="71" customWidth="1"/>
    <col min="5119" max="5119" width="24.140625" style="71" customWidth="1"/>
    <col min="5120" max="5120" width="5.140625" style="71" customWidth="1"/>
    <col min="5121" max="5121" width="2" style="71" customWidth="1"/>
    <col min="5122" max="5122" width="6.140625" style="71" customWidth="1"/>
    <col min="5123" max="5123" width="14.140625" style="71" customWidth="1"/>
    <col min="5124" max="5124" width="8.140625" style="71" customWidth="1"/>
    <col min="5125" max="5125" width="5.5703125" style="71" customWidth="1"/>
    <col min="5126" max="5126" width="2" style="71" customWidth="1"/>
    <col min="5127" max="5127" width="5.85546875" style="71" customWidth="1"/>
    <col min="5128" max="5128" width="6.140625" style="71" customWidth="1"/>
    <col min="5129" max="5129" width="1.85546875" style="71" customWidth="1"/>
    <col min="5130" max="5130" width="7.85546875" style="71" customWidth="1"/>
    <col min="5131" max="5373" width="10.140625" style="71"/>
    <col min="5374" max="5374" width="14.85546875" style="71" customWidth="1"/>
    <col min="5375" max="5375" width="24.140625" style="71" customWidth="1"/>
    <col min="5376" max="5376" width="5.140625" style="71" customWidth="1"/>
    <col min="5377" max="5377" width="2" style="71" customWidth="1"/>
    <col min="5378" max="5378" width="6.140625" style="71" customWidth="1"/>
    <col min="5379" max="5379" width="14.140625" style="71" customWidth="1"/>
    <col min="5380" max="5380" width="8.140625" style="71" customWidth="1"/>
    <col min="5381" max="5381" width="5.5703125" style="71" customWidth="1"/>
    <col min="5382" max="5382" width="2" style="71" customWidth="1"/>
    <col min="5383" max="5383" width="5.85546875" style="71" customWidth="1"/>
    <col min="5384" max="5384" width="6.140625" style="71" customWidth="1"/>
    <col min="5385" max="5385" width="1.85546875" style="71" customWidth="1"/>
    <col min="5386" max="5386" width="7.85546875" style="71" customWidth="1"/>
    <col min="5387" max="5629" width="10.140625" style="71"/>
    <col min="5630" max="5630" width="14.85546875" style="71" customWidth="1"/>
    <col min="5631" max="5631" width="24.140625" style="71" customWidth="1"/>
    <col min="5632" max="5632" width="5.140625" style="71" customWidth="1"/>
    <col min="5633" max="5633" width="2" style="71" customWidth="1"/>
    <col min="5634" max="5634" width="6.140625" style="71" customWidth="1"/>
    <col min="5635" max="5635" width="14.140625" style="71" customWidth="1"/>
    <col min="5636" max="5636" width="8.140625" style="71" customWidth="1"/>
    <col min="5637" max="5637" width="5.5703125" style="71" customWidth="1"/>
    <col min="5638" max="5638" width="2" style="71" customWidth="1"/>
    <col min="5639" max="5639" width="5.85546875" style="71" customWidth="1"/>
    <col min="5640" max="5640" width="6.140625" style="71" customWidth="1"/>
    <col min="5641" max="5641" width="1.85546875" style="71" customWidth="1"/>
    <col min="5642" max="5642" width="7.85546875" style="71" customWidth="1"/>
    <col min="5643" max="5885" width="10.140625" style="71"/>
    <col min="5886" max="5886" width="14.85546875" style="71" customWidth="1"/>
    <col min="5887" max="5887" width="24.140625" style="71" customWidth="1"/>
    <col min="5888" max="5888" width="5.140625" style="71" customWidth="1"/>
    <col min="5889" max="5889" width="2" style="71" customWidth="1"/>
    <col min="5890" max="5890" width="6.140625" style="71" customWidth="1"/>
    <col min="5891" max="5891" width="14.140625" style="71" customWidth="1"/>
    <col min="5892" max="5892" width="8.140625" style="71" customWidth="1"/>
    <col min="5893" max="5893" width="5.5703125" style="71" customWidth="1"/>
    <col min="5894" max="5894" width="2" style="71" customWidth="1"/>
    <col min="5895" max="5895" width="5.85546875" style="71" customWidth="1"/>
    <col min="5896" max="5896" width="6.140625" style="71" customWidth="1"/>
    <col min="5897" max="5897" width="1.85546875" style="71" customWidth="1"/>
    <col min="5898" max="5898" width="7.85546875" style="71" customWidth="1"/>
    <col min="5899" max="6141" width="10.140625" style="71"/>
    <col min="6142" max="6142" width="14.85546875" style="71" customWidth="1"/>
    <col min="6143" max="6143" width="24.140625" style="71" customWidth="1"/>
    <col min="6144" max="6144" width="5.140625" style="71" customWidth="1"/>
    <col min="6145" max="6145" width="2" style="71" customWidth="1"/>
    <col min="6146" max="6146" width="6.140625" style="71" customWidth="1"/>
    <col min="6147" max="6147" width="14.140625" style="71" customWidth="1"/>
    <col min="6148" max="6148" width="8.140625" style="71" customWidth="1"/>
    <col min="6149" max="6149" width="5.5703125" style="71" customWidth="1"/>
    <col min="6150" max="6150" width="2" style="71" customWidth="1"/>
    <col min="6151" max="6151" width="5.85546875" style="71" customWidth="1"/>
    <col min="6152" max="6152" width="6.140625" style="71" customWidth="1"/>
    <col min="6153" max="6153" width="1.85546875" style="71" customWidth="1"/>
    <col min="6154" max="6154" width="7.85546875" style="71" customWidth="1"/>
    <col min="6155" max="6397" width="10.140625" style="71"/>
    <col min="6398" max="6398" width="14.85546875" style="71" customWidth="1"/>
    <col min="6399" max="6399" width="24.140625" style="71" customWidth="1"/>
    <col min="6400" max="6400" width="5.140625" style="71" customWidth="1"/>
    <col min="6401" max="6401" width="2" style="71" customWidth="1"/>
    <col min="6402" max="6402" width="6.140625" style="71" customWidth="1"/>
    <col min="6403" max="6403" width="14.140625" style="71" customWidth="1"/>
    <col min="6404" max="6404" width="8.140625" style="71" customWidth="1"/>
    <col min="6405" max="6405" width="5.5703125" style="71" customWidth="1"/>
    <col min="6406" max="6406" width="2" style="71" customWidth="1"/>
    <col min="6407" max="6407" width="5.85546875" style="71" customWidth="1"/>
    <col min="6408" max="6408" width="6.140625" style="71" customWidth="1"/>
    <col min="6409" max="6409" width="1.85546875" style="71" customWidth="1"/>
    <col min="6410" max="6410" width="7.85546875" style="71" customWidth="1"/>
    <col min="6411" max="6653" width="10.140625" style="71"/>
    <col min="6654" max="6654" width="14.85546875" style="71" customWidth="1"/>
    <col min="6655" max="6655" width="24.140625" style="71" customWidth="1"/>
    <col min="6656" max="6656" width="5.140625" style="71" customWidth="1"/>
    <col min="6657" max="6657" width="2" style="71" customWidth="1"/>
    <col min="6658" max="6658" width="6.140625" style="71" customWidth="1"/>
    <col min="6659" max="6659" width="14.140625" style="71" customWidth="1"/>
    <col min="6660" max="6660" width="8.140625" style="71" customWidth="1"/>
    <col min="6661" max="6661" width="5.5703125" style="71" customWidth="1"/>
    <col min="6662" max="6662" width="2" style="71" customWidth="1"/>
    <col min="6663" max="6663" width="5.85546875" style="71" customWidth="1"/>
    <col min="6664" max="6664" width="6.140625" style="71" customWidth="1"/>
    <col min="6665" max="6665" width="1.85546875" style="71" customWidth="1"/>
    <col min="6666" max="6666" width="7.85546875" style="71" customWidth="1"/>
    <col min="6667" max="6909" width="10.140625" style="71"/>
    <col min="6910" max="6910" width="14.85546875" style="71" customWidth="1"/>
    <col min="6911" max="6911" width="24.140625" style="71" customWidth="1"/>
    <col min="6912" max="6912" width="5.140625" style="71" customWidth="1"/>
    <col min="6913" max="6913" width="2" style="71" customWidth="1"/>
    <col min="6914" max="6914" width="6.140625" style="71" customWidth="1"/>
    <col min="6915" max="6915" width="14.140625" style="71" customWidth="1"/>
    <col min="6916" max="6916" width="8.140625" style="71" customWidth="1"/>
    <col min="6917" max="6917" width="5.5703125" style="71" customWidth="1"/>
    <col min="6918" max="6918" width="2" style="71" customWidth="1"/>
    <col min="6919" max="6919" width="5.85546875" style="71" customWidth="1"/>
    <col min="6920" max="6920" width="6.140625" style="71" customWidth="1"/>
    <col min="6921" max="6921" width="1.85546875" style="71" customWidth="1"/>
    <col min="6922" max="6922" width="7.85546875" style="71" customWidth="1"/>
    <col min="6923" max="7165" width="10.140625" style="71"/>
    <col min="7166" max="7166" width="14.85546875" style="71" customWidth="1"/>
    <col min="7167" max="7167" width="24.140625" style="71" customWidth="1"/>
    <col min="7168" max="7168" width="5.140625" style="71" customWidth="1"/>
    <col min="7169" max="7169" width="2" style="71" customWidth="1"/>
    <col min="7170" max="7170" width="6.140625" style="71" customWidth="1"/>
    <col min="7171" max="7171" width="14.140625" style="71" customWidth="1"/>
    <col min="7172" max="7172" width="8.140625" style="71" customWidth="1"/>
    <col min="7173" max="7173" width="5.5703125" style="71" customWidth="1"/>
    <col min="7174" max="7174" width="2" style="71" customWidth="1"/>
    <col min="7175" max="7175" width="5.85546875" style="71" customWidth="1"/>
    <col min="7176" max="7176" width="6.140625" style="71" customWidth="1"/>
    <col min="7177" max="7177" width="1.85546875" style="71" customWidth="1"/>
    <col min="7178" max="7178" width="7.85546875" style="71" customWidth="1"/>
    <col min="7179" max="7421" width="10.140625" style="71"/>
    <col min="7422" max="7422" width="14.85546875" style="71" customWidth="1"/>
    <col min="7423" max="7423" width="24.140625" style="71" customWidth="1"/>
    <col min="7424" max="7424" width="5.140625" style="71" customWidth="1"/>
    <col min="7425" max="7425" width="2" style="71" customWidth="1"/>
    <col min="7426" max="7426" width="6.140625" style="71" customWidth="1"/>
    <col min="7427" max="7427" width="14.140625" style="71" customWidth="1"/>
    <col min="7428" max="7428" width="8.140625" style="71" customWidth="1"/>
    <col min="7429" max="7429" width="5.5703125" style="71" customWidth="1"/>
    <col min="7430" max="7430" width="2" style="71" customWidth="1"/>
    <col min="7431" max="7431" width="5.85546875" style="71" customWidth="1"/>
    <col min="7432" max="7432" width="6.140625" style="71" customWidth="1"/>
    <col min="7433" max="7433" width="1.85546875" style="71" customWidth="1"/>
    <col min="7434" max="7434" width="7.85546875" style="71" customWidth="1"/>
    <col min="7435" max="7677" width="10.140625" style="71"/>
    <col min="7678" max="7678" width="14.85546875" style="71" customWidth="1"/>
    <col min="7679" max="7679" width="24.140625" style="71" customWidth="1"/>
    <col min="7680" max="7680" width="5.140625" style="71" customWidth="1"/>
    <col min="7681" max="7681" width="2" style="71" customWidth="1"/>
    <col min="7682" max="7682" width="6.140625" style="71" customWidth="1"/>
    <col min="7683" max="7683" width="14.140625" style="71" customWidth="1"/>
    <col min="7684" max="7684" width="8.140625" style="71" customWidth="1"/>
    <col min="7685" max="7685" width="5.5703125" style="71" customWidth="1"/>
    <col min="7686" max="7686" width="2" style="71" customWidth="1"/>
    <col min="7687" max="7687" width="5.85546875" style="71" customWidth="1"/>
    <col min="7688" max="7688" width="6.140625" style="71" customWidth="1"/>
    <col min="7689" max="7689" width="1.85546875" style="71" customWidth="1"/>
    <col min="7690" max="7690" width="7.85546875" style="71" customWidth="1"/>
    <col min="7691" max="7933" width="10.140625" style="71"/>
    <col min="7934" max="7934" width="14.85546875" style="71" customWidth="1"/>
    <col min="7935" max="7935" width="24.140625" style="71" customWidth="1"/>
    <col min="7936" max="7936" width="5.140625" style="71" customWidth="1"/>
    <col min="7937" max="7937" width="2" style="71" customWidth="1"/>
    <col min="7938" max="7938" width="6.140625" style="71" customWidth="1"/>
    <col min="7939" max="7939" width="14.140625" style="71" customWidth="1"/>
    <col min="7940" max="7940" width="8.140625" style="71" customWidth="1"/>
    <col min="7941" max="7941" width="5.5703125" style="71" customWidth="1"/>
    <col min="7942" max="7942" width="2" style="71" customWidth="1"/>
    <col min="7943" max="7943" width="5.85546875" style="71" customWidth="1"/>
    <col min="7944" max="7944" width="6.140625" style="71" customWidth="1"/>
    <col min="7945" max="7945" width="1.85546875" style="71" customWidth="1"/>
    <col min="7946" max="7946" width="7.85546875" style="71" customWidth="1"/>
    <col min="7947" max="8189" width="10.140625" style="71"/>
    <col min="8190" max="8190" width="14.85546875" style="71" customWidth="1"/>
    <col min="8191" max="8191" width="24.140625" style="71" customWidth="1"/>
    <col min="8192" max="8192" width="5.140625" style="71" customWidth="1"/>
    <col min="8193" max="8193" width="2" style="71" customWidth="1"/>
    <col min="8194" max="8194" width="6.140625" style="71" customWidth="1"/>
    <col min="8195" max="8195" width="14.140625" style="71" customWidth="1"/>
    <col min="8196" max="8196" width="8.140625" style="71" customWidth="1"/>
    <col min="8197" max="8197" width="5.5703125" style="71" customWidth="1"/>
    <col min="8198" max="8198" width="2" style="71" customWidth="1"/>
    <col min="8199" max="8199" width="5.85546875" style="71" customWidth="1"/>
    <col min="8200" max="8200" width="6.140625" style="71" customWidth="1"/>
    <col min="8201" max="8201" width="1.85546875" style="71" customWidth="1"/>
    <col min="8202" max="8202" width="7.85546875" style="71" customWidth="1"/>
    <col min="8203" max="8445" width="10.140625" style="71"/>
    <col min="8446" max="8446" width="14.85546875" style="71" customWidth="1"/>
    <col min="8447" max="8447" width="24.140625" style="71" customWidth="1"/>
    <col min="8448" max="8448" width="5.140625" style="71" customWidth="1"/>
    <col min="8449" max="8449" width="2" style="71" customWidth="1"/>
    <col min="8450" max="8450" width="6.140625" style="71" customWidth="1"/>
    <col min="8451" max="8451" width="14.140625" style="71" customWidth="1"/>
    <col min="8452" max="8452" width="8.140625" style="71" customWidth="1"/>
    <col min="8453" max="8453" width="5.5703125" style="71" customWidth="1"/>
    <col min="8454" max="8454" width="2" style="71" customWidth="1"/>
    <col min="8455" max="8455" width="5.85546875" style="71" customWidth="1"/>
    <col min="8456" max="8456" width="6.140625" style="71" customWidth="1"/>
    <col min="8457" max="8457" width="1.85546875" style="71" customWidth="1"/>
    <col min="8458" max="8458" width="7.85546875" style="71" customWidth="1"/>
    <col min="8459" max="8701" width="10.140625" style="71"/>
    <col min="8702" max="8702" width="14.85546875" style="71" customWidth="1"/>
    <col min="8703" max="8703" width="24.140625" style="71" customWidth="1"/>
    <col min="8704" max="8704" width="5.140625" style="71" customWidth="1"/>
    <col min="8705" max="8705" width="2" style="71" customWidth="1"/>
    <col min="8706" max="8706" width="6.140625" style="71" customWidth="1"/>
    <col min="8707" max="8707" width="14.140625" style="71" customWidth="1"/>
    <col min="8708" max="8708" width="8.140625" style="71" customWidth="1"/>
    <col min="8709" max="8709" width="5.5703125" style="71" customWidth="1"/>
    <col min="8710" max="8710" width="2" style="71" customWidth="1"/>
    <col min="8711" max="8711" width="5.85546875" style="71" customWidth="1"/>
    <col min="8712" max="8712" width="6.140625" style="71" customWidth="1"/>
    <col min="8713" max="8713" width="1.85546875" style="71" customWidth="1"/>
    <col min="8714" max="8714" width="7.85546875" style="71" customWidth="1"/>
    <col min="8715" max="8957" width="10.140625" style="71"/>
    <col min="8958" max="8958" width="14.85546875" style="71" customWidth="1"/>
    <col min="8959" max="8959" width="24.140625" style="71" customWidth="1"/>
    <col min="8960" max="8960" width="5.140625" style="71" customWidth="1"/>
    <col min="8961" max="8961" width="2" style="71" customWidth="1"/>
    <col min="8962" max="8962" width="6.140625" style="71" customWidth="1"/>
    <col min="8963" max="8963" width="14.140625" style="71" customWidth="1"/>
    <col min="8964" max="8964" width="8.140625" style="71" customWidth="1"/>
    <col min="8965" max="8965" width="5.5703125" style="71" customWidth="1"/>
    <col min="8966" max="8966" width="2" style="71" customWidth="1"/>
    <col min="8967" max="8967" width="5.85546875" style="71" customWidth="1"/>
    <col min="8968" max="8968" width="6.140625" style="71" customWidth="1"/>
    <col min="8969" max="8969" width="1.85546875" style="71" customWidth="1"/>
    <col min="8970" max="8970" width="7.85546875" style="71" customWidth="1"/>
    <col min="8971" max="9213" width="10.140625" style="71"/>
    <col min="9214" max="9214" width="14.85546875" style="71" customWidth="1"/>
    <col min="9215" max="9215" width="24.140625" style="71" customWidth="1"/>
    <col min="9216" max="9216" width="5.140625" style="71" customWidth="1"/>
    <col min="9217" max="9217" width="2" style="71" customWidth="1"/>
    <col min="9218" max="9218" width="6.140625" style="71" customWidth="1"/>
    <col min="9219" max="9219" width="14.140625" style="71" customWidth="1"/>
    <col min="9220" max="9220" width="8.140625" style="71" customWidth="1"/>
    <col min="9221" max="9221" width="5.5703125" style="71" customWidth="1"/>
    <col min="9222" max="9222" width="2" style="71" customWidth="1"/>
    <col min="9223" max="9223" width="5.85546875" style="71" customWidth="1"/>
    <col min="9224" max="9224" width="6.140625" style="71" customWidth="1"/>
    <col min="9225" max="9225" width="1.85546875" style="71" customWidth="1"/>
    <col min="9226" max="9226" width="7.85546875" style="71" customWidth="1"/>
    <col min="9227" max="9469" width="10.140625" style="71"/>
    <col min="9470" max="9470" width="14.85546875" style="71" customWidth="1"/>
    <col min="9471" max="9471" width="24.140625" style="71" customWidth="1"/>
    <col min="9472" max="9472" width="5.140625" style="71" customWidth="1"/>
    <col min="9473" max="9473" width="2" style="71" customWidth="1"/>
    <col min="9474" max="9474" width="6.140625" style="71" customWidth="1"/>
    <col min="9475" max="9475" width="14.140625" style="71" customWidth="1"/>
    <col min="9476" max="9476" width="8.140625" style="71" customWidth="1"/>
    <col min="9477" max="9477" width="5.5703125" style="71" customWidth="1"/>
    <col min="9478" max="9478" width="2" style="71" customWidth="1"/>
    <col min="9479" max="9479" width="5.85546875" style="71" customWidth="1"/>
    <col min="9480" max="9480" width="6.140625" style="71" customWidth="1"/>
    <col min="9481" max="9481" width="1.85546875" style="71" customWidth="1"/>
    <col min="9482" max="9482" width="7.85546875" style="71" customWidth="1"/>
    <col min="9483" max="9725" width="10.140625" style="71"/>
    <col min="9726" max="9726" width="14.85546875" style="71" customWidth="1"/>
    <col min="9727" max="9727" width="24.140625" style="71" customWidth="1"/>
    <col min="9728" max="9728" width="5.140625" style="71" customWidth="1"/>
    <col min="9729" max="9729" width="2" style="71" customWidth="1"/>
    <col min="9730" max="9730" width="6.140625" style="71" customWidth="1"/>
    <col min="9731" max="9731" width="14.140625" style="71" customWidth="1"/>
    <col min="9732" max="9732" width="8.140625" style="71" customWidth="1"/>
    <col min="9733" max="9733" width="5.5703125" style="71" customWidth="1"/>
    <col min="9734" max="9734" width="2" style="71" customWidth="1"/>
    <col min="9735" max="9735" width="5.85546875" style="71" customWidth="1"/>
    <col min="9736" max="9736" width="6.140625" style="71" customWidth="1"/>
    <col min="9737" max="9737" width="1.85546875" style="71" customWidth="1"/>
    <col min="9738" max="9738" width="7.85546875" style="71" customWidth="1"/>
    <col min="9739" max="9981" width="10.140625" style="71"/>
    <col min="9982" max="9982" width="14.85546875" style="71" customWidth="1"/>
    <col min="9983" max="9983" width="24.140625" style="71" customWidth="1"/>
    <col min="9984" max="9984" width="5.140625" style="71" customWidth="1"/>
    <col min="9985" max="9985" width="2" style="71" customWidth="1"/>
    <col min="9986" max="9986" width="6.140625" style="71" customWidth="1"/>
    <col min="9987" max="9987" width="14.140625" style="71" customWidth="1"/>
    <col min="9988" max="9988" width="8.140625" style="71" customWidth="1"/>
    <col min="9989" max="9989" width="5.5703125" style="71" customWidth="1"/>
    <col min="9990" max="9990" width="2" style="71" customWidth="1"/>
    <col min="9991" max="9991" width="5.85546875" style="71" customWidth="1"/>
    <col min="9992" max="9992" width="6.140625" style="71" customWidth="1"/>
    <col min="9993" max="9993" width="1.85546875" style="71" customWidth="1"/>
    <col min="9994" max="9994" width="7.85546875" style="71" customWidth="1"/>
    <col min="9995" max="10237" width="10.140625" style="71"/>
    <col min="10238" max="10238" width="14.85546875" style="71" customWidth="1"/>
    <col min="10239" max="10239" width="24.140625" style="71" customWidth="1"/>
    <col min="10240" max="10240" width="5.140625" style="71" customWidth="1"/>
    <col min="10241" max="10241" width="2" style="71" customWidth="1"/>
    <col min="10242" max="10242" width="6.140625" style="71" customWidth="1"/>
    <col min="10243" max="10243" width="14.140625" style="71" customWidth="1"/>
    <col min="10244" max="10244" width="8.140625" style="71" customWidth="1"/>
    <col min="10245" max="10245" width="5.5703125" style="71" customWidth="1"/>
    <col min="10246" max="10246" width="2" style="71" customWidth="1"/>
    <col min="10247" max="10247" width="5.85546875" style="71" customWidth="1"/>
    <col min="10248" max="10248" width="6.140625" style="71" customWidth="1"/>
    <col min="10249" max="10249" width="1.85546875" style="71" customWidth="1"/>
    <col min="10250" max="10250" width="7.85546875" style="71" customWidth="1"/>
    <col min="10251" max="10493" width="10.140625" style="71"/>
    <col min="10494" max="10494" width="14.85546875" style="71" customWidth="1"/>
    <col min="10495" max="10495" width="24.140625" style="71" customWidth="1"/>
    <col min="10496" max="10496" width="5.140625" style="71" customWidth="1"/>
    <col min="10497" max="10497" width="2" style="71" customWidth="1"/>
    <col min="10498" max="10498" width="6.140625" style="71" customWidth="1"/>
    <col min="10499" max="10499" width="14.140625" style="71" customWidth="1"/>
    <col min="10500" max="10500" width="8.140625" style="71" customWidth="1"/>
    <col min="10501" max="10501" width="5.5703125" style="71" customWidth="1"/>
    <col min="10502" max="10502" width="2" style="71" customWidth="1"/>
    <col min="10503" max="10503" width="5.85546875" style="71" customWidth="1"/>
    <col min="10504" max="10504" width="6.140625" style="71" customWidth="1"/>
    <col min="10505" max="10505" width="1.85546875" style="71" customWidth="1"/>
    <col min="10506" max="10506" width="7.85546875" style="71" customWidth="1"/>
    <col min="10507" max="10749" width="10.140625" style="71"/>
    <col min="10750" max="10750" width="14.85546875" style="71" customWidth="1"/>
    <col min="10751" max="10751" width="24.140625" style="71" customWidth="1"/>
    <col min="10752" max="10752" width="5.140625" style="71" customWidth="1"/>
    <col min="10753" max="10753" width="2" style="71" customWidth="1"/>
    <col min="10754" max="10754" width="6.140625" style="71" customWidth="1"/>
    <col min="10755" max="10755" width="14.140625" style="71" customWidth="1"/>
    <col min="10756" max="10756" width="8.140625" style="71" customWidth="1"/>
    <col min="10757" max="10757" width="5.5703125" style="71" customWidth="1"/>
    <col min="10758" max="10758" width="2" style="71" customWidth="1"/>
    <col min="10759" max="10759" width="5.85546875" style="71" customWidth="1"/>
    <col min="10760" max="10760" width="6.140625" style="71" customWidth="1"/>
    <col min="10761" max="10761" width="1.85546875" style="71" customWidth="1"/>
    <col min="10762" max="10762" width="7.85546875" style="71" customWidth="1"/>
    <col min="10763" max="11005" width="10.140625" style="71"/>
    <col min="11006" max="11006" width="14.85546875" style="71" customWidth="1"/>
    <col min="11007" max="11007" width="24.140625" style="71" customWidth="1"/>
    <col min="11008" max="11008" width="5.140625" style="71" customWidth="1"/>
    <col min="11009" max="11009" width="2" style="71" customWidth="1"/>
    <col min="11010" max="11010" width="6.140625" style="71" customWidth="1"/>
    <col min="11011" max="11011" width="14.140625" style="71" customWidth="1"/>
    <col min="11012" max="11012" width="8.140625" style="71" customWidth="1"/>
    <col min="11013" max="11013" width="5.5703125" style="71" customWidth="1"/>
    <col min="11014" max="11014" width="2" style="71" customWidth="1"/>
    <col min="11015" max="11015" width="5.85546875" style="71" customWidth="1"/>
    <col min="11016" max="11016" width="6.140625" style="71" customWidth="1"/>
    <col min="11017" max="11017" width="1.85546875" style="71" customWidth="1"/>
    <col min="11018" max="11018" width="7.85546875" style="71" customWidth="1"/>
    <col min="11019" max="11261" width="10.140625" style="71"/>
    <col min="11262" max="11262" width="14.85546875" style="71" customWidth="1"/>
    <col min="11263" max="11263" width="24.140625" style="71" customWidth="1"/>
    <col min="11264" max="11264" width="5.140625" style="71" customWidth="1"/>
    <col min="11265" max="11265" width="2" style="71" customWidth="1"/>
    <col min="11266" max="11266" width="6.140625" style="71" customWidth="1"/>
    <col min="11267" max="11267" width="14.140625" style="71" customWidth="1"/>
    <col min="11268" max="11268" width="8.140625" style="71" customWidth="1"/>
    <col min="11269" max="11269" width="5.5703125" style="71" customWidth="1"/>
    <col min="11270" max="11270" width="2" style="71" customWidth="1"/>
    <col min="11271" max="11271" width="5.85546875" style="71" customWidth="1"/>
    <col min="11272" max="11272" width="6.140625" style="71" customWidth="1"/>
    <col min="11273" max="11273" width="1.85546875" style="71" customWidth="1"/>
    <col min="11274" max="11274" width="7.85546875" style="71" customWidth="1"/>
    <col min="11275" max="11517" width="10.140625" style="71"/>
    <col min="11518" max="11518" width="14.85546875" style="71" customWidth="1"/>
    <col min="11519" max="11519" width="24.140625" style="71" customWidth="1"/>
    <col min="11520" max="11520" width="5.140625" style="71" customWidth="1"/>
    <col min="11521" max="11521" width="2" style="71" customWidth="1"/>
    <col min="11522" max="11522" width="6.140625" style="71" customWidth="1"/>
    <col min="11523" max="11523" width="14.140625" style="71" customWidth="1"/>
    <col min="11524" max="11524" width="8.140625" style="71" customWidth="1"/>
    <col min="11525" max="11525" width="5.5703125" style="71" customWidth="1"/>
    <col min="11526" max="11526" width="2" style="71" customWidth="1"/>
    <col min="11527" max="11527" width="5.85546875" style="71" customWidth="1"/>
    <col min="11528" max="11528" width="6.140625" style="71" customWidth="1"/>
    <col min="11529" max="11529" width="1.85546875" style="71" customWidth="1"/>
    <col min="11530" max="11530" width="7.85546875" style="71" customWidth="1"/>
    <col min="11531" max="11773" width="10.140625" style="71"/>
    <col min="11774" max="11774" width="14.85546875" style="71" customWidth="1"/>
    <col min="11775" max="11775" width="24.140625" style="71" customWidth="1"/>
    <col min="11776" max="11776" width="5.140625" style="71" customWidth="1"/>
    <col min="11777" max="11777" width="2" style="71" customWidth="1"/>
    <col min="11778" max="11778" width="6.140625" style="71" customWidth="1"/>
    <col min="11779" max="11779" width="14.140625" style="71" customWidth="1"/>
    <col min="11780" max="11780" width="8.140625" style="71" customWidth="1"/>
    <col min="11781" max="11781" width="5.5703125" style="71" customWidth="1"/>
    <col min="11782" max="11782" width="2" style="71" customWidth="1"/>
    <col min="11783" max="11783" width="5.85546875" style="71" customWidth="1"/>
    <col min="11784" max="11784" width="6.140625" style="71" customWidth="1"/>
    <col min="11785" max="11785" width="1.85546875" style="71" customWidth="1"/>
    <col min="11786" max="11786" width="7.85546875" style="71" customWidth="1"/>
    <col min="11787" max="12029" width="10.140625" style="71"/>
    <col min="12030" max="12030" width="14.85546875" style="71" customWidth="1"/>
    <col min="12031" max="12031" width="24.140625" style="71" customWidth="1"/>
    <col min="12032" max="12032" width="5.140625" style="71" customWidth="1"/>
    <col min="12033" max="12033" width="2" style="71" customWidth="1"/>
    <col min="12034" max="12034" width="6.140625" style="71" customWidth="1"/>
    <col min="12035" max="12035" width="14.140625" style="71" customWidth="1"/>
    <col min="12036" max="12036" width="8.140625" style="71" customWidth="1"/>
    <col min="12037" max="12037" width="5.5703125" style="71" customWidth="1"/>
    <col min="12038" max="12038" width="2" style="71" customWidth="1"/>
    <col min="12039" max="12039" width="5.85546875" style="71" customWidth="1"/>
    <col min="12040" max="12040" width="6.140625" style="71" customWidth="1"/>
    <col min="12041" max="12041" width="1.85546875" style="71" customWidth="1"/>
    <col min="12042" max="12042" width="7.85546875" style="71" customWidth="1"/>
    <col min="12043" max="12285" width="10.140625" style="71"/>
    <col min="12286" max="12286" width="14.85546875" style="71" customWidth="1"/>
    <col min="12287" max="12287" width="24.140625" style="71" customWidth="1"/>
    <col min="12288" max="12288" width="5.140625" style="71" customWidth="1"/>
    <col min="12289" max="12289" width="2" style="71" customWidth="1"/>
    <col min="12290" max="12290" width="6.140625" style="71" customWidth="1"/>
    <col min="12291" max="12291" width="14.140625" style="71" customWidth="1"/>
    <col min="12292" max="12292" width="8.140625" style="71" customWidth="1"/>
    <col min="12293" max="12293" width="5.5703125" style="71" customWidth="1"/>
    <col min="12294" max="12294" width="2" style="71" customWidth="1"/>
    <col min="12295" max="12295" width="5.85546875" style="71" customWidth="1"/>
    <col min="12296" max="12296" width="6.140625" style="71" customWidth="1"/>
    <col min="12297" max="12297" width="1.85546875" style="71" customWidth="1"/>
    <col min="12298" max="12298" width="7.85546875" style="71" customWidth="1"/>
    <col min="12299" max="12541" width="10.140625" style="71"/>
    <col min="12542" max="12542" width="14.85546875" style="71" customWidth="1"/>
    <col min="12543" max="12543" width="24.140625" style="71" customWidth="1"/>
    <col min="12544" max="12544" width="5.140625" style="71" customWidth="1"/>
    <col min="12545" max="12545" width="2" style="71" customWidth="1"/>
    <col min="12546" max="12546" width="6.140625" style="71" customWidth="1"/>
    <col min="12547" max="12547" width="14.140625" style="71" customWidth="1"/>
    <col min="12548" max="12548" width="8.140625" style="71" customWidth="1"/>
    <col min="12549" max="12549" width="5.5703125" style="71" customWidth="1"/>
    <col min="12550" max="12550" width="2" style="71" customWidth="1"/>
    <col min="12551" max="12551" width="5.85546875" style="71" customWidth="1"/>
    <col min="12552" max="12552" width="6.140625" style="71" customWidth="1"/>
    <col min="12553" max="12553" width="1.85546875" style="71" customWidth="1"/>
    <col min="12554" max="12554" width="7.85546875" style="71" customWidth="1"/>
    <col min="12555" max="12797" width="10.140625" style="71"/>
    <col min="12798" max="12798" width="14.85546875" style="71" customWidth="1"/>
    <col min="12799" max="12799" width="24.140625" style="71" customWidth="1"/>
    <col min="12800" max="12800" width="5.140625" style="71" customWidth="1"/>
    <col min="12801" max="12801" width="2" style="71" customWidth="1"/>
    <col min="12802" max="12802" width="6.140625" style="71" customWidth="1"/>
    <col min="12803" max="12803" width="14.140625" style="71" customWidth="1"/>
    <col min="12804" max="12804" width="8.140625" style="71" customWidth="1"/>
    <col min="12805" max="12805" width="5.5703125" style="71" customWidth="1"/>
    <col min="12806" max="12806" width="2" style="71" customWidth="1"/>
    <col min="12807" max="12807" width="5.85546875" style="71" customWidth="1"/>
    <col min="12808" max="12808" width="6.140625" style="71" customWidth="1"/>
    <col min="12809" max="12809" width="1.85546875" style="71" customWidth="1"/>
    <col min="12810" max="12810" width="7.85546875" style="71" customWidth="1"/>
    <col min="12811" max="13053" width="10.140625" style="71"/>
    <col min="13054" max="13054" width="14.85546875" style="71" customWidth="1"/>
    <col min="13055" max="13055" width="24.140625" style="71" customWidth="1"/>
    <col min="13056" max="13056" width="5.140625" style="71" customWidth="1"/>
    <col min="13057" max="13057" width="2" style="71" customWidth="1"/>
    <col min="13058" max="13058" width="6.140625" style="71" customWidth="1"/>
    <col min="13059" max="13059" width="14.140625" style="71" customWidth="1"/>
    <col min="13060" max="13060" width="8.140625" style="71" customWidth="1"/>
    <col min="13061" max="13061" width="5.5703125" style="71" customWidth="1"/>
    <col min="13062" max="13062" width="2" style="71" customWidth="1"/>
    <col min="13063" max="13063" width="5.85546875" style="71" customWidth="1"/>
    <col min="13064" max="13064" width="6.140625" style="71" customWidth="1"/>
    <col min="13065" max="13065" width="1.85546875" style="71" customWidth="1"/>
    <col min="13066" max="13066" width="7.85546875" style="71" customWidth="1"/>
    <col min="13067" max="13309" width="10.140625" style="71"/>
    <col min="13310" max="13310" width="14.85546875" style="71" customWidth="1"/>
    <col min="13311" max="13311" width="24.140625" style="71" customWidth="1"/>
    <col min="13312" max="13312" width="5.140625" style="71" customWidth="1"/>
    <col min="13313" max="13313" width="2" style="71" customWidth="1"/>
    <col min="13314" max="13314" width="6.140625" style="71" customWidth="1"/>
    <col min="13315" max="13315" width="14.140625" style="71" customWidth="1"/>
    <col min="13316" max="13316" width="8.140625" style="71" customWidth="1"/>
    <col min="13317" max="13317" width="5.5703125" style="71" customWidth="1"/>
    <col min="13318" max="13318" width="2" style="71" customWidth="1"/>
    <col min="13319" max="13319" width="5.85546875" style="71" customWidth="1"/>
    <col min="13320" max="13320" width="6.140625" style="71" customWidth="1"/>
    <col min="13321" max="13321" width="1.85546875" style="71" customWidth="1"/>
    <col min="13322" max="13322" width="7.85546875" style="71" customWidth="1"/>
    <col min="13323" max="13565" width="10.140625" style="71"/>
    <col min="13566" max="13566" width="14.85546875" style="71" customWidth="1"/>
    <col min="13567" max="13567" width="24.140625" style="71" customWidth="1"/>
    <col min="13568" max="13568" width="5.140625" style="71" customWidth="1"/>
    <col min="13569" max="13569" width="2" style="71" customWidth="1"/>
    <col min="13570" max="13570" width="6.140625" style="71" customWidth="1"/>
    <col min="13571" max="13571" width="14.140625" style="71" customWidth="1"/>
    <col min="13572" max="13572" width="8.140625" style="71" customWidth="1"/>
    <col min="13573" max="13573" width="5.5703125" style="71" customWidth="1"/>
    <col min="13574" max="13574" width="2" style="71" customWidth="1"/>
    <col min="13575" max="13575" width="5.85546875" style="71" customWidth="1"/>
    <col min="13576" max="13576" width="6.140625" style="71" customWidth="1"/>
    <col min="13577" max="13577" width="1.85546875" style="71" customWidth="1"/>
    <col min="13578" max="13578" width="7.85546875" style="71" customWidth="1"/>
    <col min="13579" max="13821" width="10.140625" style="71"/>
    <col min="13822" max="13822" width="14.85546875" style="71" customWidth="1"/>
    <col min="13823" max="13823" width="24.140625" style="71" customWidth="1"/>
    <col min="13824" max="13824" width="5.140625" style="71" customWidth="1"/>
    <col min="13825" max="13825" width="2" style="71" customWidth="1"/>
    <col min="13826" max="13826" width="6.140625" style="71" customWidth="1"/>
    <col min="13827" max="13827" width="14.140625" style="71" customWidth="1"/>
    <col min="13828" max="13828" width="8.140625" style="71" customWidth="1"/>
    <col min="13829" max="13829" width="5.5703125" style="71" customWidth="1"/>
    <col min="13830" max="13830" width="2" style="71" customWidth="1"/>
    <col min="13831" max="13831" width="5.85546875" style="71" customWidth="1"/>
    <col min="13832" max="13832" width="6.140625" style="71" customWidth="1"/>
    <col min="13833" max="13833" width="1.85546875" style="71" customWidth="1"/>
    <col min="13834" max="13834" width="7.85546875" style="71" customWidth="1"/>
    <col min="13835" max="14077" width="10.140625" style="71"/>
    <col min="14078" max="14078" width="14.85546875" style="71" customWidth="1"/>
    <col min="14079" max="14079" width="24.140625" style="71" customWidth="1"/>
    <col min="14080" max="14080" width="5.140625" style="71" customWidth="1"/>
    <col min="14081" max="14081" width="2" style="71" customWidth="1"/>
    <col min="14082" max="14082" width="6.140625" style="71" customWidth="1"/>
    <col min="14083" max="14083" width="14.140625" style="71" customWidth="1"/>
    <col min="14084" max="14084" width="8.140625" style="71" customWidth="1"/>
    <col min="14085" max="14085" width="5.5703125" style="71" customWidth="1"/>
    <col min="14086" max="14086" width="2" style="71" customWidth="1"/>
    <col min="14087" max="14087" width="5.85546875" style="71" customWidth="1"/>
    <col min="14088" max="14088" width="6.140625" style="71" customWidth="1"/>
    <col min="14089" max="14089" width="1.85546875" style="71" customWidth="1"/>
    <col min="14090" max="14090" width="7.85546875" style="71" customWidth="1"/>
    <col min="14091" max="14333" width="10.140625" style="71"/>
    <col min="14334" max="14334" width="14.85546875" style="71" customWidth="1"/>
    <col min="14335" max="14335" width="24.140625" style="71" customWidth="1"/>
    <col min="14336" max="14336" width="5.140625" style="71" customWidth="1"/>
    <col min="14337" max="14337" width="2" style="71" customWidth="1"/>
    <col min="14338" max="14338" width="6.140625" style="71" customWidth="1"/>
    <col min="14339" max="14339" width="14.140625" style="71" customWidth="1"/>
    <col min="14340" max="14340" width="8.140625" style="71" customWidth="1"/>
    <col min="14341" max="14341" width="5.5703125" style="71" customWidth="1"/>
    <col min="14342" max="14342" width="2" style="71" customWidth="1"/>
    <col min="14343" max="14343" width="5.85546875" style="71" customWidth="1"/>
    <col min="14344" max="14344" width="6.140625" style="71" customWidth="1"/>
    <col min="14345" max="14345" width="1.85546875" style="71" customWidth="1"/>
    <col min="14346" max="14346" width="7.85546875" style="71" customWidth="1"/>
    <col min="14347" max="14589" width="10.140625" style="71"/>
    <col min="14590" max="14590" width="14.85546875" style="71" customWidth="1"/>
    <col min="14591" max="14591" width="24.140625" style="71" customWidth="1"/>
    <col min="14592" max="14592" width="5.140625" style="71" customWidth="1"/>
    <col min="14593" max="14593" width="2" style="71" customWidth="1"/>
    <col min="14594" max="14594" width="6.140625" style="71" customWidth="1"/>
    <col min="14595" max="14595" width="14.140625" style="71" customWidth="1"/>
    <col min="14596" max="14596" width="8.140625" style="71" customWidth="1"/>
    <col min="14597" max="14597" width="5.5703125" style="71" customWidth="1"/>
    <col min="14598" max="14598" width="2" style="71" customWidth="1"/>
    <col min="14599" max="14599" width="5.85546875" style="71" customWidth="1"/>
    <col min="14600" max="14600" width="6.140625" style="71" customWidth="1"/>
    <col min="14601" max="14601" width="1.85546875" style="71" customWidth="1"/>
    <col min="14602" max="14602" width="7.85546875" style="71" customWidth="1"/>
    <col min="14603" max="14845" width="10.140625" style="71"/>
    <col min="14846" max="14846" width="14.85546875" style="71" customWidth="1"/>
    <col min="14847" max="14847" width="24.140625" style="71" customWidth="1"/>
    <col min="14848" max="14848" width="5.140625" style="71" customWidth="1"/>
    <col min="14849" max="14849" width="2" style="71" customWidth="1"/>
    <col min="14850" max="14850" width="6.140625" style="71" customWidth="1"/>
    <col min="14851" max="14851" width="14.140625" style="71" customWidth="1"/>
    <col min="14852" max="14852" width="8.140625" style="71" customWidth="1"/>
    <col min="14853" max="14853" width="5.5703125" style="71" customWidth="1"/>
    <col min="14854" max="14854" width="2" style="71" customWidth="1"/>
    <col min="14855" max="14855" width="5.85546875" style="71" customWidth="1"/>
    <col min="14856" max="14856" width="6.140625" style="71" customWidth="1"/>
    <col min="14857" max="14857" width="1.85546875" style="71" customWidth="1"/>
    <col min="14858" max="14858" width="7.85546875" style="71" customWidth="1"/>
    <col min="14859" max="15101" width="10.140625" style="71"/>
    <col min="15102" max="15102" width="14.85546875" style="71" customWidth="1"/>
    <col min="15103" max="15103" width="24.140625" style="71" customWidth="1"/>
    <col min="15104" max="15104" width="5.140625" style="71" customWidth="1"/>
    <col min="15105" max="15105" width="2" style="71" customWidth="1"/>
    <col min="15106" max="15106" width="6.140625" style="71" customWidth="1"/>
    <col min="15107" max="15107" width="14.140625" style="71" customWidth="1"/>
    <col min="15108" max="15108" width="8.140625" style="71" customWidth="1"/>
    <col min="15109" max="15109" width="5.5703125" style="71" customWidth="1"/>
    <col min="15110" max="15110" width="2" style="71" customWidth="1"/>
    <col min="15111" max="15111" width="5.85546875" style="71" customWidth="1"/>
    <col min="15112" max="15112" width="6.140625" style="71" customWidth="1"/>
    <col min="15113" max="15113" width="1.85546875" style="71" customWidth="1"/>
    <col min="15114" max="15114" width="7.85546875" style="71" customWidth="1"/>
    <col min="15115" max="15357" width="10.140625" style="71"/>
    <col min="15358" max="15358" width="14.85546875" style="71" customWidth="1"/>
    <col min="15359" max="15359" width="24.140625" style="71" customWidth="1"/>
    <col min="15360" max="15360" width="5.140625" style="71" customWidth="1"/>
    <col min="15361" max="15361" width="2" style="71" customWidth="1"/>
    <col min="15362" max="15362" width="6.140625" style="71" customWidth="1"/>
    <col min="15363" max="15363" width="14.140625" style="71" customWidth="1"/>
    <col min="15364" max="15364" width="8.140625" style="71" customWidth="1"/>
    <col min="15365" max="15365" width="5.5703125" style="71" customWidth="1"/>
    <col min="15366" max="15366" width="2" style="71" customWidth="1"/>
    <col min="15367" max="15367" width="5.85546875" style="71" customWidth="1"/>
    <col min="15368" max="15368" width="6.140625" style="71" customWidth="1"/>
    <col min="15369" max="15369" width="1.85546875" style="71" customWidth="1"/>
    <col min="15370" max="15370" width="7.85546875" style="71" customWidth="1"/>
    <col min="15371" max="15613" width="10.140625" style="71"/>
    <col min="15614" max="15614" width="14.85546875" style="71" customWidth="1"/>
    <col min="15615" max="15615" width="24.140625" style="71" customWidth="1"/>
    <col min="15616" max="15616" width="5.140625" style="71" customWidth="1"/>
    <col min="15617" max="15617" width="2" style="71" customWidth="1"/>
    <col min="15618" max="15618" width="6.140625" style="71" customWidth="1"/>
    <col min="15619" max="15619" width="14.140625" style="71" customWidth="1"/>
    <col min="15620" max="15620" width="8.140625" style="71" customWidth="1"/>
    <col min="15621" max="15621" width="5.5703125" style="71" customWidth="1"/>
    <col min="15622" max="15622" width="2" style="71" customWidth="1"/>
    <col min="15623" max="15623" width="5.85546875" style="71" customWidth="1"/>
    <col min="15624" max="15624" width="6.140625" style="71" customWidth="1"/>
    <col min="15625" max="15625" width="1.85546875" style="71" customWidth="1"/>
    <col min="15626" max="15626" width="7.85546875" style="71" customWidth="1"/>
    <col min="15627" max="15869" width="10.140625" style="71"/>
    <col min="15870" max="15870" width="14.85546875" style="71" customWidth="1"/>
    <col min="15871" max="15871" width="24.140625" style="71" customWidth="1"/>
    <col min="15872" max="15872" width="5.140625" style="71" customWidth="1"/>
    <col min="15873" max="15873" width="2" style="71" customWidth="1"/>
    <col min="15874" max="15874" width="6.140625" style="71" customWidth="1"/>
    <col min="15875" max="15875" width="14.140625" style="71" customWidth="1"/>
    <col min="15876" max="15876" width="8.140625" style="71" customWidth="1"/>
    <col min="15877" max="15877" width="5.5703125" style="71" customWidth="1"/>
    <col min="15878" max="15878" width="2" style="71" customWidth="1"/>
    <col min="15879" max="15879" width="5.85546875" style="71" customWidth="1"/>
    <col min="15880" max="15880" width="6.140625" style="71" customWidth="1"/>
    <col min="15881" max="15881" width="1.85546875" style="71" customWidth="1"/>
    <col min="15882" max="15882" width="7.85546875" style="71" customWidth="1"/>
    <col min="15883" max="16125" width="10.140625" style="71"/>
    <col min="16126" max="16126" width="14.85546875" style="71" customWidth="1"/>
    <col min="16127" max="16127" width="24.140625" style="71" customWidth="1"/>
    <col min="16128" max="16128" width="5.140625" style="71" customWidth="1"/>
    <col min="16129" max="16129" width="2" style="71" customWidth="1"/>
    <col min="16130" max="16130" width="6.140625" style="71" customWidth="1"/>
    <col min="16131" max="16131" width="14.140625" style="71" customWidth="1"/>
    <col min="16132" max="16132" width="8.140625" style="71" customWidth="1"/>
    <col min="16133" max="16133" width="5.5703125" style="71" customWidth="1"/>
    <col min="16134" max="16134" width="2" style="71" customWidth="1"/>
    <col min="16135" max="16135" width="5.85546875" style="71" customWidth="1"/>
    <col min="16136" max="16136" width="6.140625" style="71" customWidth="1"/>
    <col min="16137" max="16137" width="1.85546875" style="71" customWidth="1"/>
    <col min="16138" max="16138" width="7.85546875" style="71" customWidth="1"/>
    <col min="16139" max="16384" width="10.140625" style="71"/>
  </cols>
  <sheetData>
    <row r="1" spans="1:16" ht="24" customHeight="1">
      <c r="A1" s="675" t="s">
        <v>32</v>
      </c>
      <c r="B1" s="676"/>
      <c r="C1" s="676"/>
    </row>
    <row r="2" spans="1:16" ht="22.5" customHeight="1">
      <c r="B2" s="223"/>
      <c r="C2" s="214"/>
      <c r="D2" s="215"/>
      <c r="E2" s="216"/>
      <c r="F2" s="216"/>
      <c r="G2" s="216"/>
      <c r="H2" s="215"/>
      <c r="I2" s="224"/>
      <c r="J2" s="215"/>
      <c r="O2" s="20" t="s">
        <v>34</v>
      </c>
      <c r="P2" s="69" t="str">
        <f>'Revision block'!B1</f>
        <v>H001122</v>
      </c>
    </row>
    <row r="3" spans="1:16" ht="20.25">
      <c r="A3" s="213"/>
      <c r="B3" s="117" t="s">
        <v>1608</v>
      </c>
      <c r="C3" s="214"/>
      <c r="D3" s="215"/>
      <c r="E3" s="216"/>
      <c r="F3" s="216"/>
      <c r="G3" s="216"/>
      <c r="H3" s="215"/>
      <c r="I3" s="216"/>
      <c r="J3" s="217"/>
      <c r="O3" s="20" t="s">
        <v>36</v>
      </c>
      <c r="P3" s="28" t="str">
        <f>'Revision block'!B2</f>
        <v>K</v>
      </c>
    </row>
    <row r="4" spans="1:16" ht="15" customHeight="1" thickBot="1">
      <c r="A4" s="218"/>
      <c r="B4" s="219"/>
      <c r="C4" s="220"/>
      <c r="E4" s="221"/>
      <c r="F4" s="221"/>
      <c r="G4" s="221"/>
      <c r="I4" s="75"/>
      <c r="J4" s="222"/>
      <c r="O4" s="38" t="s">
        <v>38</v>
      </c>
      <c r="P4" s="39">
        <f>'Revision block'!B3</f>
        <v>45082</v>
      </c>
    </row>
    <row r="5" spans="1:16" s="72" customFormat="1" ht="14.85" customHeight="1">
      <c r="A5" s="241"/>
      <c r="B5" s="240"/>
      <c r="C5" s="229"/>
      <c r="D5" s="226"/>
      <c r="E5" s="227"/>
      <c r="F5" s="73"/>
      <c r="G5" s="228"/>
      <c r="H5" s="226"/>
      <c r="I5" s="238"/>
      <c r="J5" s="237"/>
    </row>
    <row r="6" spans="1:16" s="72" customFormat="1" ht="14.85" customHeight="1">
      <c r="A6" s="241"/>
      <c r="B6" s="240"/>
      <c r="C6" s="229"/>
      <c r="D6" s="226"/>
      <c r="E6" s="227"/>
      <c r="F6" s="73"/>
      <c r="G6" s="228"/>
      <c r="H6" s="226"/>
      <c r="I6" s="236"/>
      <c r="J6" s="237"/>
    </row>
    <row r="7" spans="1:16" s="72" customFormat="1" ht="14.85" customHeight="1">
      <c r="A7" s="241"/>
      <c r="B7" s="240"/>
      <c r="C7" s="231"/>
      <c r="D7" s="230"/>
      <c r="E7" s="227"/>
      <c r="F7" s="73"/>
      <c r="G7" s="228"/>
      <c r="H7" s="226"/>
      <c r="I7" s="238"/>
      <c r="J7" s="234"/>
    </row>
    <row r="8" spans="1:16" s="72" customFormat="1" ht="14.85" customHeight="1">
      <c r="A8" s="241"/>
      <c r="B8" s="225"/>
      <c r="C8" s="229"/>
      <c r="D8" s="233"/>
      <c r="E8" s="227"/>
      <c r="F8" s="73"/>
      <c r="G8" s="231"/>
      <c r="H8" s="230"/>
      <c r="I8" s="238"/>
      <c r="J8" s="234"/>
    </row>
    <row r="9" spans="1:16" s="72" customFormat="1" ht="14.85" customHeight="1">
      <c r="A9" s="232"/>
      <c r="B9" s="225"/>
      <c r="C9" s="229"/>
      <c r="D9" s="226"/>
      <c r="E9" s="227"/>
      <c r="F9" s="73"/>
      <c r="G9" s="231"/>
      <c r="H9" s="230"/>
      <c r="I9" s="238"/>
      <c r="J9" s="237"/>
    </row>
    <row r="10" spans="1:16" s="72" customFormat="1" ht="14.85" customHeight="1">
      <c r="A10" s="232"/>
      <c r="B10" s="239"/>
      <c r="C10" s="242"/>
      <c r="D10" s="226"/>
      <c r="E10" s="227"/>
      <c r="F10" s="73"/>
      <c r="G10" s="235"/>
      <c r="H10" s="226"/>
      <c r="I10" s="238"/>
      <c r="J10" s="237"/>
    </row>
    <row r="11" spans="1:16" s="72" customFormat="1" ht="14.85" customHeight="1">
      <c r="A11" s="243"/>
      <c r="B11" s="239"/>
      <c r="C11" s="228"/>
      <c r="D11" s="226"/>
      <c r="E11" s="227"/>
      <c r="F11" s="240"/>
      <c r="G11" s="233"/>
      <c r="H11" s="233"/>
      <c r="I11" s="236"/>
      <c r="J11" s="234"/>
    </row>
    <row r="12" spans="1:16" s="72" customFormat="1" ht="14.85" customHeight="1">
      <c r="A12" s="241"/>
      <c r="B12" s="239"/>
      <c r="C12" s="229"/>
      <c r="D12" s="226"/>
      <c r="E12" s="227"/>
      <c r="F12" s="240"/>
      <c r="G12" s="233"/>
      <c r="H12" s="230"/>
      <c r="I12" s="238"/>
      <c r="J12" s="234"/>
    </row>
    <row r="13" spans="1:16" s="72" customFormat="1" ht="14.85" customHeight="1">
      <c r="A13" s="241"/>
      <c r="B13" s="239"/>
      <c r="C13" s="229"/>
      <c r="D13" s="226"/>
      <c r="E13" s="227"/>
      <c r="F13" s="240"/>
      <c r="G13" s="233"/>
      <c r="H13" s="230"/>
      <c r="I13" s="238"/>
      <c r="J13" s="237"/>
    </row>
    <row r="14" spans="1:16" s="72" customFormat="1" ht="14.85" customHeight="1">
      <c r="A14" s="241"/>
      <c r="B14" s="239"/>
      <c r="C14" s="228"/>
      <c r="D14" s="226"/>
      <c r="E14" s="227"/>
      <c r="F14" s="240"/>
      <c r="G14" s="233"/>
      <c r="H14" s="230"/>
      <c r="I14" s="238"/>
      <c r="J14" s="237"/>
    </row>
    <row r="15" spans="1:16" s="72" customFormat="1" ht="14.85" customHeight="1">
      <c r="A15" s="241"/>
      <c r="B15" s="239"/>
      <c r="C15" s="228"/>
      <c r="D15" s="226"/>
      <c r="E15" s="227"/>
      <c r="F15" s="240"/>
      <c r="G15" s="233"/>
      <c r="H15" s="230"/>
      <c r="I15" s="238"/>
      <c r="J15" s="237"/>
    </row>
    <row r="16" spans="1:16" s="72" customFormat="1" ht="14.85" customHeight="1">
      <c r="A16" s="232"/>
      <c r="B16" s="239"/>
      <c r="C16" s="228"/>
      <c r="D16" s="226"/>
      <c r="E16" s="227"/>
      <c r="F16" s="240"/>
      <c r="G16" s="231"/>
      <c r="H16" s="230"/>
      <c r="I16" s="238"/>
      <c r="J16" s="234"/>
    </row>
    <row r="17" spans="2:3" ht="14.25" customHeight="1">
      <c r="B17" s="74"/>
      <c r="C17" s="75"/>
    </row>
    <row r="18" spans="2:3" ht="14.25" customHeight="1">
      <c r="B18" s="79"/>
    </row>
    <row r="19" spans="2:3" ht="14.25" customHeight="1">
      <c r="B19" s="79"/>
    </row>
    <row r="20" spans="2:3" ht="14.25" customHeight="1">
      <c r="B20" s="79"/>
    </row>
    <row r="21" spans="2:3" ht="14.25" customHeight="1">
      <c r="B21" s="79"/>
    </row>
    <row r="22" spans="2:3" ht="14.25" customHeight="1">
      <c r="B22" s="79"/>
    </row>
  </sheetData>
  <sheetProtection algorithmName="SHA-512" hashValue="HpnHHWQaMlw47QkFdApUg+v1Go/x61w0KssUyR3ysgiAp2vfXRlQgOexnPnxGMRgNjtcwX4840U11eU0xq5XjA==" saltValue="q9m38mUUreqYMAOY8VTH2A==" spinCount="100000" sheet="1" scenarios="1" insertHyperlinks="0"/>
  <mergeCells count="1">
    <mergeCell ref="A1:C1"/>
  </mergeCells>
  <phoneticPr fontId="194" type="noConversion"/>
  <hyperlinks>
    <hyperlink ref="A1" location="'Table of contents'!A1" display="Table of Contents" xr:uid="{00000000-0004-0000-1000-000000000000}"/>
  </hyperlinks>
  <printOptions horizontalCentered="1"/>
  <pageMargins left="0.25" right="0.25" top="0.75" bottom="0.75" header="0.3" footer="0.3"/>
  <pageSetup paperSize="9" scale="78" orientation="portrait" horizontalDpi="300" verticalDpi="300" r:id="rId1"/>
  <headerFooter alignWithMargins="0">
    <oddHeader>&amp;CPage 9&amp;RDocument H04711     Rev. E
3/2/11</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rgb="FF00B0F0"/>
    <pageSetUpPr fitToPage="1"/>
  </sheetPr>
  <dimension ref="A1:P33"/>
  <sheetViews>
    <sheetView showGridLines="0" zoomScale="93" zoomScaleNormal="93" workbookViewId="0">
      <selection activeCell="D6" sqref="D6:H6"/>
    </sheetView>
  </sheetViews>
  <sheetFormatPr defaultColWidth="8.85546875" defaultRowHeight="12.75"/>
  <cols>
    <col min="1" max="1" width="4.140625" customWidth="1"/>
    <col min="2" max="2" width="10" customWidth="1"/>
    <col min="3" max="3" width="17.5703125" customWidth="1"/>
    <col min="4" max="4" width="7.140625" customWidth="1"/>
    <col min="5" max="5" width="2.140625" customWidth="1"/>
    <col min="6" max="6" width="3.85546875" customWidth="1"/>
    <col min="7" max="7" width="7.5703125" customWidth="1"/>
    <col min="8" max="8" width="16.85546875" customWidth="1"/>
    <col min="9" max="9" width="2.5703125" customWidth="1"/>
    <col min="10" max="10" width="23" customWidth="1"/>
    <col min="11" max="11" width="3.140625" customWidth="1"/>
    <col min="12" max="12" width="6.5703125" customWidth="1"/>
    <col min="13" max="13" width="43" customWidth="1"/>
    <col min="14" max="14" width="12.42578125" customWidth="1"/>
    <col min="15" max="15" width="12" customWidth="1"/>
    <col min="16" max="16" width="4.140625" customWidth="1"/>
    <col min="17" max="17" width="13.5703125" customWidth="1"/>
    <col min="18" max="18" width="13.85546875" customWidth="1"/>
  </cols>
  <sheetData>
    <row r="1" spans="1:16" s="8" customFormat="1" ht="24.75" customHeight="1">
      <c r="A1" s="692" t="s">
        <v>32</v>
      </c>
      <c r="B1" s="676"/>
      <c r="C1" s="676"/>
      <c r="D1" s="41"/>
      <c r="E1" s="41"/>
      <c r="F1" s="41"/>
      <c r="G1" s="41"/>
      <c r="H1" s="41"/>
      <c r="I1" s="41"/>
      <c r="J1" s="41"/>
      <c r="K1" s="41"/>
      <c r="L1" s="41"/>
      <c r="M1" s="41"/>
      <c r="N1" s="41"/>
      <c r="O1" s="41"/>
      <c r="P1" s="41"/>
    </row>
    <row r="2" spans="1:16" s="8" customFormat="1" ht="16.350000000000001" customHeight="1">
      <c r="A2" s="566"/>
      <c r="B2" s="567"/>
      <c r="C2" s="567"/>
      <c r="D2" s="567"/>
      <c r="E2" s="567"/>
      <c r="F2" s="568" t="s">
        <v>1609</v>
      </c>
      <c r="G2" s="567"/>
      <c r="H2" s="568"/>
      <c r="I2" s="567"/>
      <c r="J2" s="567"/>
      <c r="K2" s="567"/>
      <c r="L2" s="567"/>
      <c r="M2" s="567"/>
      <c r="N2" s="68" t="s">
        <v>34</v>
      </c>
      <c r="O2" s="69" t="str">
        <f>'Revision block'!B1</f>
        <v>H001122</v>
      </c>
      <c r="P2" s="189"/>
    </row>
    <row r="3" spans="1:16" s="8" customFormat="1" ht="18" customHeight="1">
      <c r="A3" s="41"/>
      <c r="B3" s="41"/>
      <c r="C3" s="41"/>
      <c r="D3" s="41"/>
      <c r="E3" s="149"/>
      <c r="F3" s="149"/>
      <c r="G3" s="149"/>
      <c r="H3" s="151"/>
      <c r="I3" s="151"/>
      <c r="J3" s="151"/>
      <c r="K3" s="151"/>
      <c r="L3" s="151"/>
      <c r="M3" s="151"/>
      <c r="N3" s="68" t="s">
        <v>36</v>
      </c>
      <c r="O3" s="69" t="str">
        <f>'Revision block'!B2</f>
        <v>K</v>
      </c>
      <c r="P3" s="151"/>
    </row>
    <row r="4" spans="1:16" s="8" customFormat="1" ht="18" customHeight="1">
      <c r="A4" s="41"/>
      <c r="B4" s="41"/>
      <c r="C4" s="41"/>
      <c r="D4" s="41"/>
      <c r="E4" s="149"/>
      <c r="F4" s="149"/>
      <c r="G4" s="149"/>
      <c r="H4" s="151"/>
      <c r="I4" s="151"/>
      <c r="J4" s="151"/>
      <c r="K4" s="151"/>
      <c r="L4" s="151"/>
      <c r="M4" s="151"/>
      <c r="N4" s="68" t="s">
        <v>38</v>
      </c>
      <c r="O4" s="70">
        <f>'Revision block'!B3</f>
        <v>45082</v>
      </c>
      <c r="P4" s="151"/>
    </row>
    <row r="5" spans="1:16" ht="20.25" customHeight="1">
      <c r="A5" s="30"/>
      <c r="B5" s="30"/>
      <c r="C5" s="30"/>
      <c r="D5" s="30"/>
      <c r="E5" s="30"/>
      <c r="F5" s="30"/>
      <c r="G5" s="30"/>
      <c r="H5" s="30"/>
      <c r="I5" s="30"/>
      <c r="J5" s="30"/>
      <c r="K5" s="30"/>
      <c r="L5" s="30"/>
      <c r="M5" s="569"/>
      <c r="N5" s="569"/>
      <c r="O5" s="31"/>
      <c r="P5" s="31"/>
    </row>
    <row r="6" spans="1:16" ht="16.350000000000001" customHeight="1">
      <c r="A6" s="45"/>
      <c r="B6" s="1012" t="s">
        <v>1610</v>
      </c>
      <c r="C6" s="1012"/>
      <c r="D6" s="1013"/>
      <c r="E6" s="1013"/>
      <c r="F6" s="1013"/>
      <c r="G6" s="1013"/>
      <c r="H6" s="747"/>
      <c r="M6" s="570" t="s">
        <v>1611</v>
      </c>
      <c r="N6" s="347"/>
      <c r="O6" s="571">
        <f>SUM(N6)*(0.0352736)</f>
        <v>0</v>
      </c>
      <c r="P6" s="572" t="s">
        <v>1612</v>
      </c>
    </row>
    <row r="7" spans="1:16" ht="16.350000000000001" customHeight="1">
      <c r="A7" s="47"/>
      <c r="B7" s="1003" t="s">
        <v>1613</v>
      </c>
      <c r="C7" s="1003"/>
      <c r="D7" s="1004"/>
      <c r="E7" s="773"/>
      <c r="F7" s="773"/>
      <c r="G7" s="773"/>
      <c r="H7" s="773"/>
      <c r="M7" s="570" t="s">
        <v>1614</v>
      </c>
      <c r="N7" s="347"/>
      <c r="O7" s="573"/>
      <c r="P7" s="574"/>
    </row>
    <row r="8" spans="1:16" ht="16.350000000000001" customHeight="1">
      <c r="A8" s="47"/>
      <c r="B8" s="1003" t="s">
        <v>229</v>
      </c>
      <c r="C8" s="1003"/>
      <c r="D8" s="1004"/>
      <c r="E8" s="1004"/>
      <c r="F8" s="1004"/>
      <c r="G8" s="1004"/>
      <c r="H8" s="773"/>
      <c r="M8" s="570" t="s">
        <v>1615</v>
      </c>
      <c r="N8" s="347"/>
      <c r="O8" s="571">
        <f>SUM(N8)*(0.0352736)</f>
        <v>0</v>
      </c>
      <c r="P8" s="572" t="s">
        <v>1612</v>
      </c>
    </row>
    <row r="9" spans="1:16" ht="16.350000000000001" customHeight="1">
      <c r="A9" s="47"/>
      <c r="B9" s="1003" t="s">
        <v>1616</v>
      </c>
      <c r="C9" s="1003"/>
      <c r="D9" s="1004"/>
      <c r="E9" s="1004"/>
      <c r="F9" s="1004"/>
      <c r="G9" s="1004"/>
      <c r="H9" s="773"/>
      <c r="M9" s="570" t="s">
        <v>1617</v>
      </c>
      <c r="N9" s="347"/>
      <c r="O9" s="571">
        <f>SUM(N9)*(0.0352736)</f>
        <v>0</v>
      </c>
      <c r="P9" s="572" t="s">
        <v>1612</v>
      </c>
    </row>
    <row r="10" spans="1:16" ht="16.350000000000001" customHeight="1">
      <c r="A10" s="47"/>
      <c r="B10" s="1003" t="s">
        <v>1618</v>
      </c>
      <c r="C10" s="1003"/>
      <c r="D10" s="1004"/>
      <c r="E10" s="773"/>
      <c r="F10" s="773"/>
      <c r="G10" s="773"/>
      <c r="H10" s="773"/>
      <c r="M10" s="570" t="s">
        <v>1619</v>
      </c>
      <c r="N10" s="347"/>
      <c r="O10" s="571">
        <f>SUM(N10)*(0.0352736)</f>
        <v>0</v>
      </c>
      <c r="P10" s="572" t="s">
        <v>1612</v>
      </c>
    </row>
    <row r="11" spans="1:16" ht="16.350000000000001" customHeight="1">
      <c r="A11" s="47"/>
      <c r="B11" s="1003" t="s">
        <v>1620</v>
      </c>
      <c r="C11" s="1003"/>
      <c r="D11" s="1004"/>
      <c r="E11" s="1004"/>
      <c r="F11" s="1004"/>
      <c r="G11" s="1004"/>
      <c r="H11" s="773"/>
      <c r="M11" s="570" t="s">
        <v>1621</v>
      </c>
      <c r="N11" s="347"/>
      <c r="O11" s="575"/>
      <c r="P11" s="575"/>
    </row>
    <row r="12" spans="1:16" s="577" customFormat="1" ht="16.350000000000001" customHeight="1">
      <c r="A12" s="576"/>
      <c r="B12" s="1003" t="s">
        <v>1622</v>
      </c>
      <c r="C12" s="1003"/>
      <c r="D12" s="1004"/>
      <c r="E12" s="1004"/>
      <c r="F12" s="1004"/>
      <c r="G12" s="1004"/>
      <c r="H12" s="773"/>
      <c r="L12"/>
      <c r="M12"/>
      <c r="N12"/>
      <c r="O12"/>
      <c r="P12"/>
    </row>
    <row r="13" spans="1:16" s="577" customFormat="1" ht="16.350000000000001" customHeight="1">
      <c r="A13" s="576"/>
      <c r="B13" s="1003" t="s">
        <v>1623</v>
      </c>
      <c r="C13" s="1003"/>
      <c r="D13" s="1004"/>
      <c r="E13" s="1004"/>
      <c r="F13" s="1004"/>
      <c r="G13" s="1004"/>
      <c r="H13" s="773"/>
      <c r="M13" s="570"/>
      <c r="N13" s="570" t="s">
        <v>1624</v>
      </c>
      <c r="O13" s="578">
        <f>SUM(N7/1.06)*O8</f>
        <v>0</v>
      </c>
      <c r="P13" s="579" t="s">
        <v>1612</v>
      </c>
    </row>
    <row r="14" spans="1:16" s="577" customFormat="1" ht="16.350000000000001" customHeight="1" thickBot="1">
      <c r="A14" s="576"/>
      <c r="B14" s="570"/>
      <c r="C14" s="570"/>
      <c r="D14" s="575"/>
      <c r="E14" s="575"/>
      <c r="F14" s="575"/>
      <c r="G14" s="575"/>
      <c r="H14" s="580"/>
      <c r="M14" s="570"/>
      <c r="N14" s="570"/>
      <c r="O14" s="575"/>
      <c r="P14" s="575"/>
    </row>
    <row r="15" spans="1:16" ht="16.350000000000001" customHeight="1" thickTop="1" thickBot="1">
      <c r="A15" s="47"/>
      <c r="B15" s="1003"/>
      <c r="C15" s="1003"/>
      <c r="D15" s="1009"/>
      <c r="E15" s="1009"/>
      <c r="F15" s="1009"/>
      <c r="G15" s="1009"/>
      <c r="H15" s="1010"/>
      <c r="M15" s="570"/>
      <c r="N15" s="582" t="s">
        <v>1625</v>
      </c>
      <c r="O15" s="1005" t="e">
        <f>SUM((O13+O10)/O6)</f>
        <v>#DIV/0!</v>
      </c>
      <c r="P15" s="1006"/>
    </row>
    <row r="16" spans="1:16" ht="16.350000000000001" customHeight="1" thickTop="1" thickBot="1">
      <c r="A16" s="47"/>
      <c r="B16" s="570"/>
      <c r="C16" s="570"/>
      <c r="D16" s="581"/>
      <c r="E16" s="581"/>
      <c r="F16" s="581"/>
      <c r="G16" s="581"/>
      <c r="H16" s="151"/>
      <c r="M16" s="570"/>
      <c r="N16" s="582" t="s">
        <v>1626</v>
      </c>
      <c r="O16" s="1007" t="e">
        <f>SUM(O6/(O13+O10))</f>
        <v>#DIV/0!</v>
      </c>
      <c r="P16" s="1008"/>
    </row>
    <row r="17" spans="1:16" ht="16.350000000000001" customHeight="1" thickTop="1" thickBot="1">
      <c r="A17" s="47"/>
      <c r="B17" s="1003"/>
      <c r="C17" s="1003"/>
      <c r="D17" s="1009"/>
      <c r="E17" s="1009"/>
      <c r="F17" s="1009"/>
      <c r="G17" s="1009"/>
      <c r="H17" s="1010"/>
      <c r="M17" s="570"/>
      <c r="N17" s="582" t="s">
        <v>1627</v>
      </c>
      <c r="O17" s="1005" t="e">
        <f>SUM(1*O13/1.06)*(N7/O6)*(N11)*(1/60)</f>
        <v>#DIV/0!</v>
      </c>
      <c r="P17" s="1011"/>
    </row>
    <row r="18" spans="1:16" ht="16.350000000000001" customHeight="1" thickTop="1">
      <c r="A18" s="119"/>
      <c r="B18" s="583"/>
      <c r="C18" s="583"/>
      <c r="D18" s="583" t="s">
        <v>252</v>
      </c>
      <c r="E18" s="583"/>
      <c r="F18" s="583"/>
      <c r="G18" s="583"/>
      <c r="H18" s="583"/>
      <c r="I18" s="583"/>
      <c r="J18" s="583"/>
      <c r="K18" s="583"/>
      <c r="L18" s="583"/>
      <c r="M18" s="583"/>
      <c r="N18" s="583"/>
      <c r="O18" s="583"/>
      <c r="P18" s="583"/>
    </row>
    <row r="23" spans="1:16" ht="13.5" hidden="1" thickBot="1">
      <c r="B23" s="1001" t="s">
        <v>1628</v>
      </c>
      <c r="C23" s="1001"/>
      <c r="D23" s="1001"/>
      <c r="E23" s="1002"/>
      <c r="F23" s="998" t="s">
        <v>1629</v>
      </c>
      <c r="G23" s="676"/>
      <c r="H23" s="676"/>
      <c r="I23" s="676"/>
      <c r="J23" s="676"/>
      <c r="N23" s="584"/>
    </row>
    <row r="24" spans="1:16" hidden="1">
      <c r="B24" s="1000" t="s">
        <v>1630</v>
      </c>
      <c r="C24" s="1000"/>
      <c r="D24" s="1000"/>
      <c r="E24" s="999"/>
      <c r="F24" s="998"/>
      <c r="G24" s="676"/>
      <c r="H24" s="676"/>
      <c r="I24" s="676"/>
      <c r="J24" s="676"/>
      <c r="N24" s="585"/>
    </row>
    <row r="25" spans="1:16" hidden="1"/>
    <row r="26" spans="1:16" ht="13.5" hidden="1" thickBot="1">
      <c r="B26" s="1001" t="s">
        <v>1631</v>
      </c>
      <c r="C26" s="1001"/>
      <c r="D26" s="1001"/>
      <c r="F26" s="998" t="s">
        <v>1632</v>
      </c>
      <c r="G26" s="1001" t="s">
        <v>1628</v>
      </c>
      <c r="H26" s="1001"/>
      <c r="I26" s="1001"/>
      <c r="J26" s="998" t="s">
        <v>1633</v>
      </c>
      <c r="K26" s="998" t="s">
        <v>1632</v>
      </c>
      <c r="L26" s="620" t="s">
        <v>1634</v>
      </c>
      <c r="M26" s="998" t="s">
        <v>1635</v>
      </c>
    </row>
    <row r="27" spans="1:16" hidden="1">
      <c r="B27" s="1000" t="s">
        <v>1630</v>
      </c>
      <c r="C27" s="1000"/>
      <c r="D27" s="1000"/>
      <c r="F27" s="998"/>
      <c r="G27" s="791" t="s">
        <v>1636</v>
      </c>
      <c r="H27" s="791"/>
      <c r="I27" s="791"/>
      <c r="J27" s="999"/>
      <c r="K27" s="998"/>
      <c r="L27" s="586" t="s">
        <v>1637</v>
      </c>
      <c r="M27" s="999"/>
    </row>
    <row r="28" spans="1:16" hidden="1">
      <c r="N28" s="587"/>
    </row>
    <row r="29" spans="1:16" hidden="1"/>
    <row r="30" spans="1:16" hidden="1">
      <c r="B30" t="s">
        <v>1638</v>
      </c>
    </row>
    <row r="31" spans="1:16" hidden="1">
      <c r="C31" t="s">
        <v>1639</v>
      </c>
    </row>
    <row r="32" spans="1:16" hidden="1"/>
    <row r="33" spans="2:2" hidden="1">
      <c r="B33" t="s">
        <v>1640</v>
      </c>
    </row>
  </sheetData>
  <sheetProtection algorithmName="SHA-512" hashValue="AwA5mm8L/EMSThAYiizllgO0BySvhhEIFp2HUOBeBwB+OEt+OkKS+vwiGe1lydrJavVZ3714fBLTbBuAP0nPoA==" saltValue="m1T/e63CuRSYBWKa1E4i3A==" spinCount="100000" sheet="1" formatCells="0" insertHyperlinks="0"/>
  <mergeCells count="36">
    <mergeCell ref="B6:C6"/>
    <mergeCell ref="D6:H6"/>
    <mergeCell ref="B7:C7"/>
    <mergeCell ref="D7:H7"/>
    <mergeCell ref="B8:C8"/>
    <mergeCell ref="D8:H8"/>
    <mergeCell ref="D13:H13"/>
    <mergeCell ref="B15:C15"/>
    <mergeCell ref="D15:H15"/>
    <mergeCell ref="B9:C9"/>
    <mergeCell ref="D9:H9"/>
    <mergeCell ref="B10:C10"/>
    <mergeCell ref="D10:H10"/>
    <mergeCell ref="B11:C11"/>
    <mergeCell ref="D11:H11"/>
    <mergeCell ref="O15:P15"/>
    <mergeCell ref="O16:P16"/>
    <mergeCell ref="B17:C17"/>
    <mergeCell ref="D17:H17"/>
    <mergeCell ref="O17:P17"/>
    <mergeCell ref="A1:C1"/>
    <mergeCell ref="K26:K27"/>
    <mergeCell ref="M26:M27"/>
    <mergeCell ref="B27:D27"/>
    <mergeCell ref="G27:I27"/>
    <mergeCell ref="B23:D23"/>
    <mergeCell ref="E23:E24"/>
    <mergeCell ref="F23:J24"/>
    <mergeCell ref="B24:D24"/>
    <mergeCell ref="B26:D26"/>
    <mergeCell ref="F26:F27"/>
    <mergeCell ref="G26:I26"/>
    <mergeCell ref="J26:J27"/>
    <mergeCell ref="B12:C12"/>
    <mergeCell ref="D12:H12"/>
    <mergeCell ref="B13:C13"/>
  </mergeCells>
  <phoneticPr fontId="194" type="noConversion"/>
  <hyperlinks>
    <hyperlink ref="A1" location="'Table of contents'!A1" display="Table of Contents" xr:uid="{00000000-0004-0000-1100-000000000000}"/>
  </hyperlinks>
  <pageMargins left="0.25" right="0.25" top="0.75" bottom="0.75" header="0.3" footer="0.3"/>
  <pageSetup scale="81" orientation="landscape" r:id="rId1"/>
  <headerFooter>
    <oddHeader>&amp;CPage 10&amp;RDocument H04711     Rev. E
3/2/11</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6">
    <tabColor rgb="FF00B0F0"/>
  </sheetPr>
  <dimension ref="A1:P4"/>
  <sheetViews>
    <sheetView workbookViewId="0">
      <selection activeCell="B6" sqref="B6"/>
    </sheetView>
  </sheetViews>
  <sheetFormatPr defaultColWidth="9.140625" defaultRowHeight="12.75"/>
  <cols>
    <col min="1" max="1" width="9.140625" style="67"/>
    <col min="2" max="2" width="10.42578125" style="67" customWidth="1"/>
    <col min="3" max="3" width="11.85546875" style="67" customWidth="1"/>
    <col min="4" max="4" width="9.140625" style="67"/>
    <col min="5" max="5" width="14.5703125" style="67" customWidth="1"/>
    <col min="6" max="14" width="9.140625" style="67"/>
    <col min="15" max="15" width="11.85546875" style="67" customWidth="1"/>
    <col min="16" max="16" width="12.42578125" style="67" customWidth="1"/>
    <col min="17" max="17" width="12.5703125" style="67" customWidth="1"/>
    <col min="18" max="18" width="12.85546875" style="67" customWidth="1"/>
    <col min="19" max="16384" width="9.140625" style="67"/>
  </cols>
  <sheetData>
    <row r="1" spans="1:16" ht="23.25">
      <c r="A1" s="675" t="s">
        <v>32</v>
      </c>
      <c r="B1" s="676"/>
      <c r="C1" s="676"/>
    </row>
    <row r="2" spans="1:16" ht="15.75">
      <c r="O2" s="68" t="s">
        <v>34</v>
      </c>
      <c r="P2" s="69" t="str">
        <f>'Revision block'!B1</f>
        <v>H001122</v>
      </c>
    </row>
    <row r="3" spans="1:16" ht="20.25">
      <c r="A3"/>
      <c r="B3" s="117" t="s">
        <v>1641</v>
      </c>
      <c r="C3"/>
      <c r="D3"/>
      <c r="E3"/>
      <c r="F3"/>
      <c r="G3"/>
      <c r="H3"/>
      <c r="I3"/>
      <c r="J3"/>
      <c r="K3"/>
      <c r="L3"/>
      <c r="M3"/>
      <c r="N3"/>
      <c r="O3" s="68" t="s">
        <v>36</v>
      </c>
      <c r="P3" s="69" t="str">
        <f>'Revision block'!B2</f>
        <v>K</v>
      </c>
    </row>
    <row r="4" spans="1:16" ht="15.75">
      <c r="O4" s="68" t="s">
        <v>38</v>
      </c>
      <c r="P4" s="70">
        <f>'Revision block'!B3</f>
        <v>45082</v>
      </c>
    </row>
  </sheetData>
  <sheetProtection algorithmName="SHA-512" hashValue="BCtnbg2sCwed8RlGKt4cF6J47WjDZJGghjoiPjLb6GDk3bbM3RKXQgz76nSj9gL4LRKe+2mxHuyTFwqTabFboQ==" saltValue="ED7HQmJGTfyQq4n5IXUNOg==" spinCount="100000" sheet="1" scenarios="1" insertHyperlinks="0"/>
  <mergeCells count="1">
    <mergeCell ref="A1:C1"/>
  </mergeCells>
  <phoneticPr fontId="194" type="noConversion"/>
  <hyperlinks>
    <hyperlink ref="A1" location="'Table of contents'!A1" display="Table of Contents" xr:uid="{00000000-0004-0000-1200-00000000000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P4"/>
  <sheetViews>
    <sheetView workbookViewId="0">
      <selection activeCell="B6" sqref="B6"/>
    </sheetView>
  </sheetViews>
  <sheetFormatPr defaultColWidth="9.140625" defaultRowHeight="12.75"/>
  <cols>
    <col min="1" max="2" width="9.140625" style="67"/>
    <col min="3" max="3" width="12.85546875" style="67" customWidth="1"/>
    <col min="4" max="14" width="9.140625" style="67"/>
    <col min="15" max="15" width="11" style="67" bestFit="1" customWidth="1"/>
    <col min="16" max="16" width="12.42578125" style="67" customWidth="1"/>
    <col min="17" max="17" width="12.5703125" style="67" customWidth="1"/>
    <col min="18" max="18" width="12.85546875" style="67" customWidth="1"/>
    <col min="19" max="16384" width="9.140625" style="67"/>
  </cols>
  <sheetData>
    <row r="1" spans="1:16" ht="23.25">
      <c r="A1" s="675" t="s">
        <v>32</v>
      </c>
      <c r="B1" s="676"/>
      <c r="C1" s="676"/>
    </row>
    <row r="2" spans="1:16" ht="15.75">
      <c r="O2" s="68" t="s">
        <v>34</v>
      </c>
      <c r="P2" s="69" t="str">
        <f>'Revision block'!B1</f>
        <v>H001122</v>
      </c>
    </row>
    <row r="3" spans="1:16" ht="20.25">
      <c r="A3"/>
      <c r="B3" s="117" t="s">
        <v>1642</v>
      </c>
      <c r="C3"/>
      <c r="D3"/>
      <c r="E3"/>
      <c r="F3"/>
      <c r="G3"/>
      <c r="H3"/>
      <c r="I3"/>
      <c r="J3"/>
      <c r="K3"/>
      <c r="L3"/>
      <c r="M3"/>
      <c r="N3"/>
      <c r="O3" s="68" t="s">
        <v>36</v>
      </c>
      <c r="P3" s="69" t="str">
        <f>'Revision block'!B2</f>
        <v>K</v>
      </c>
    </row>
    <row r="4" spans="1:16" ht="15.75">
      <c r="O4" s="68" t="s">
        <v>38</v>
      </c>
      <c r="P4" s="70">
        <f>'Revision block'!B3</f>
        <v>45082</v>
      </c>
    </row>
  </sheetData>
  <sheetProtection algorithmName="SHA-512" hashValue="dwgVz0a8q3GUI+RMUvS1eghwID4GS0i6/isVU68SIfLiOIJBTRGjytHjhysEbzjrbhzYwMYm91VwTDzGRDEiDA==" saltValue="meiyFxtGd8TUS7Vm4YmDjg==" spinCount="100000" sheet="1" scenarios="1" insertHyperlinks="0"/>
  <mergeCells count="1">
    <mergeCell ref="A1:C1"/>
  </mergeCells>
  <phoneticPr fontId="194" type="noConversion"/>
  <hyperlinks>
    <hyperlink ref="A1" location="'Table of contents'!A1" display="Table of Contents" xr:uid="{00000000-0004-0000-13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P6"/>
  <sheetViews>
    <sheetView workbookViewId="0">
      <selection activeCell="B5" sqref="B5"/>
    </sheetView>
  </sheetViews>
  <sheetFormatPr defaultRowHeight="12.75"/>
  <sheetData>
    <row r="1" spans="1:16" ht="23.25">
      <c r="A1" s="675" t="s">
        <v>32</v>
      </c>
      <c r="B1" s="676"/>
      <c r="C1" s="676"/>
      <c r="D1" s="67"/>
      <c r="E1" s="67"/>
      <c r="F1" s="67"/>
      <c r="G1" s="67"/>
      <c r="H1" s="67"/>
      <c r="I1" s="67"/>
      <c r="J1" s="67"/>
      <c r="K1" s="67"/>
      <c r="L1" s="67"/>
      <c r="M1" s="67"/>
      <c r="N1" s="67"/>
      <c r="O1" s="67"/>
      <c r="P1" s="67"/>
    </row>
    <row r="2" spans="1:16" ht="15.75">
      <c r="A2" s="67"/>
      <c r="B2" s="67"/>
      <c r="C2" s="67"/>
      <c r="D2" s="67"/>
      <c r="E2" s="67"/>
      <c r="F2" s="67"/>
      <c r="G2" s="67"/>
      <c r="H2" s="67"/>
      <c r="I2" s="67"/>
      <c r="J2" s="67"/>
      <c r="K2" s="67"/>
      <c r="L2" s="67"/>
      <c r="M2" s="67"/>
      <c r="N2" s="67"/>
      <c r="O2" s="68" t="s">
        <v>34</v>
      </c>
      <c r="P2" s="69" t="str">
        <f>'Revision block'!B1</f>
        <v>H001122</v>
      </c>
    </row>
    <row r="3" spans="1:16" ht="20.25">
      <c r="B3" s="117" t="s">
        <v>1643</v>
      </c>
      <c r="O3" s="68" t="s">
        <v>36</v>
      </c>
      <c r="P3" s="69" t="str">
        <f>'Revision block'!B2</f>
        <v>K</v>
      </c>
    </row>
    <row r="4" spans="1:16" ht="15.75">
      <c r="A4" s="67"/>
      <c r="B4" s="67"/>
      <c r="C4" s="67"/>
      <c r="D4" s="67"/>
      <c r="E4" s="67"/>
      <c r="F4" s="67"/>
      <c r="G4" s="67"/>
      <c r="H4" s="67"/>
      <c r="I4" s="67"/>
      <c r="J4" s="67"/>
      <c r="K4" s="67"/>
      <c r="L4" s="67"/>
      <c r="M4" s="67"/>
      <c r="N4" s="67"/>
      <c r="O4" s="68" t="s">
        <v>38</v>
      </c>
      <c r="P4" s="70">
        <f>'Revision block'!B3</f>
        <v>45082</v>
      </c>
    </row>
    <row r="5" spans="1:16">
      <c r="A5" s="67"/>
      <c r="B5" s="67"/>
      <c r="C5" s="67"/>
      <c r="D5" s="67"/>
      <c r="E5" s="67"/>
      <c r="F5" s="67"/>
      <c r="G5" s="67"/>
      <c r="H5" s="67"/>
      <c r="I5" s="67"/>
      <c r="J5" s="67"/>
      <c r="K5" s="67"/>
      <c r="L5" s="67"/>
      <c r="M5" s="67"/>
      <c r="N5" s="67"/>
      <c r="O5" s="67"/>
      <c r="P5" s="67"/>
    </row>
    <row r="6" spans="1:16">
      <c r="A6" s="67"/>
      <c r="B6" s="67"/>
      <c r="C6" s="67"/>
      <c r="D6" s="67"/>
      <c r="E6" s="67"/>
      <c r="F6" s="67"/>
      <c r="G6" s="67"/>
      <c r="H6" s="67"/>
      <c r="I6" s="67"/>
      <c r="J6" s="67"/>
      <c r="K6" s="67"/>
      <c r="L6" s="67"/>
      <c r="M6" s="67"/>
      <c r="N6" s="67"/>
      <c r="O6" s="67"/>
      <c r="P6" s="67"/>
    </row>
  </sheetData>
  <sheetProtection algorithmName="SHA-512" hashValue="MI/JbV+get9b2gA4ONVYhyU0OmaPK3XsFB4hkVRv3xFE00C8hwmbizJPYEZnfdMJjEozzXzPtwi8d4OGONmKDw==" saltValue="pbD1GBz4l1Kx8yPjJ9Aeaw==" spinCount="100000" sheet="1" scenarios="1" insertHyperlinks="0"/>
  <mergeCells count="1">
    <mergeCell ref="A1:C1"/>
  </mergeCells>
  <phoneticPr fontId="194" type="noConversion"/>
  <hyperlinks>
    <hyperlink ref="A1" location="'Table of contents'!A1" display="Table of Contents" xr:uid="{00000000-0004-0000-14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tabColor rgb="FF00B0F0"/>
  </sheetPr>
  <dimension ref="A1:P4"/>
  <sheetViews>
    <sheetView workbookViewId="0">
      <selection activeCell="B6" sqref="B6"/>
    </sheetView>
  </sheetViews>
  <sheetFormatPr defaultColWidth="9.140625" defaultRowHeight="12.75"/>
  <cols>
    <col min="1" max="2" width="9.140625" style="67"/>
    <col min="3" max="3" width="13.140625" style="67" customWidth="1"/>
    <col min="4" max="14" width="9.140625" style="67"/>
    <col min="15" max="15" width="11.140625" style="67" customWidth="1"/>
    <col min="16" max="16" width="13.140625" style="67" customWidth="1"/>
    <col min="17" max="17" width="12.5703125" style="67" customWidth="1"/>
    <col min="18" max="18" width="12.85546875" style="67" customWidth="1"/>
    <col min="19" max="16384" width="9.140625" style="67"/>
  </cols>
  <sheetData>
    <row r="1" spans="1:16" ht="23.25">
      <c r="A1" s="675" t="s">
        <v>32</v>
      </c>
      <c r="B1" s="676"/>
      <c r="C1" s="676"/>
    </row>
    <row r="2" spans="1:16" ht="15.75">
      <c r="O2" s="68" t="s">
        <v>34</v>
      </c>
      <c r="P2" s="69" t="str">
        <f>'Revision block'!B1</f>
        <v>H001122</v>
      </c>
    </row>
    <row r="3" spans="1:16" ht="20.25">
      <c r="A3"/>
      <c r="B3" s="117" t="s">
        <v>1644</v>
      </c>
      <c r="C3"/>
      <c r="D3"/>
      <c r="E3"/>
      <c r="F3"/>
      <c r="G3"/>
      <c r="H3"/>
      <c r="I3"/>
      <c r="J3"/>
      <c r="K3"/>
      <c r="L3"/>
      <c r="M3"/>
      <c r="N3"/>
      <c r="O3" s="68" t="s">
        <v>36</v>
      </c>
      <c r="P3" s="69" t="str">
        <f>'Revision block'!B2</f>
        <v>K</v>
      </c>
    </row>
    <row r="4" spans="1:16" ht="15.75">
      <c r="O4" s="68" t="s">
        <v>38</v>
      </c>
      <c r="P4" s="70">
        <f>'Revision block'!B3</f>
        <v>45082</v>
      </c>
    </row>
  </sheetData>
  <sheetProtection algorithmName="SHA-512" hashValue="fUTznF0phOD0ixcEaS+r/vsQKKKk2wO9iMyy5Dj9fuLaStSKMHhwc8Q+/5n6ad/zWCV+8N0Ff/G418y9kU5ffg==" saltValue="kqXR2vGd7+YBOmW4vHQAIQ==" spinCount="100000" sheet="1" scenarios="1" insertHyperlinks="0"/>
  <mergeCells count="1">
    <mergeCell ref="A1:C1"/>
  </mergeCells>
  <phoneticPr fontId="194" type="noConversion"/>
  <hyperlinks>
    <hyperlink ref="A1" location="'Table of contents'!A1" display="Table of Contents" xr:uid="{00000000-0004-0000-1500-000000000000}"/>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tabColor rgb="FF00B0F0"/>
  </sheetPr>
  <dimension ref="A1:R4"/>
  <sheetViews>
    <sheetView workbookViewId="0">
      <selection activeCell="B6" sqref="B6"/>
    </sheetView>
  </sheetViews>
  <sheetFormatPr defaultColWidth="9.140625" defaultRowHeight="12.75"/>
  <cols>
    <col min="1" max="2" width="9.140625" style="67"/>
    <col min="3" max="3" width="14.42578125" style="67" customWidth="1"/>
    <col min="4" max="14" width="9.140625" style="67"/>
    <col min="15" max="15" width="10.5703125" style="67" customWidth="1"/>
    <col min="16" max="16" width="12.85546875" style="67" customWidth="1"/>
    <col min="17" max="17" width="12.5703125" style="67" customWidth="1"/>
    <col min="18" max="18" width="12.85546875" style="67" customWidth="1"/>
    <col min="19" max="16384" width="9.140625" style="67"/>
  </cols>
  <sheetData>
    <row r="1" spans="1:18" customFormat="1" ht="23.25">
      <c r="A1" s="675" t="s">
        <v>32</v>
      </c>
      <c r="B1" s="676"/>
      <c r="C1" s="676"/>
    </row>
    <row r="2" spans="1:18" customFormat="1" ht="15.75">
      <c r="O2" s="68" t="s">
        <v>34</v>
      </c>
      <c r="P2" s="69" t="str">
        <f>'Revision block'!B1</f>
        <v>H001122</v>
      </c>
      <c r="Q2" s="115"/>
      <c r="R2" s="31"/>
    </row>
    <row r="3" spans="1:18" customFormat="1" ht="20.25">
      <c r="B3" s="117" t="s">
        <v>1645</v>
      </c>
      <c r="O3" s="68" t="s">
        <v>36</v>
      </c>
      <c r="P3" s="69" t="str">
        <f>'Revision block'!B2</f>
        <v>K</v>
      </c>
      <c r="Q3" s="115"/>
      <c r="R3" s="131"/>
    </row>
    <row r="4" spans="1:18" customFormat="1" ht="15.75">
      <c r="O4" s="68" t="s">
        <v>38</v>
      </c>
      <c r="P4" s="70">
        <f>'Revision block'!B3</f>
        <v>45082</v>
      </c>
      <c r="Q4" s="115"/>
      <c r="R4" s="116"/>
    </row>
  </sheetData>
  <sheetProtection algorithmName="SHA-512" hashValue="bPuULV8hoPSmMw6B2EZeW1yquMwW3hENl4eK9bsfUFiq3Q7VuX2AGXPgI8fkS+qcyw/OrbFqOyhahr6WVNU81Q==" saltValue="GJXCizffFrqmFJk/vl+3cg==" spinCount="100000" sheet="1" scenarios="1" insertHyperlinks="0"/>
  <mergeCells count="1">
    <mergeCell ref="A1:C1"/>
  </mergeCells>
  <phoneticPr fontId="194" type="noConversion"/>
  <hyperlinks>
    <hyperlink ref="A1" location="'Table of contents'!A1" display="Table of Contents" xr:uid="{00000000-0004-0000-16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00B0F0"/>
  </sheetPr>
  <dimension ref="A1:P4"/>
  <sheetViews>
    <sheetView zoomScaleNormal="100" workbookViewId="0">
      <selection activeCell="B6" sqref="B6"/>
    </sheetView>
  </sheetViews>
  <sheetFormatPr defaultColWidth="9.140625" defaultRowHeight="12.75"/>
  <cols>
    <col min="1" max="2" width="9.140625" style="67"/>
    <col min="3" max="3" width="12.85546875" style="67" customWidth="1"/>
    <col min="4" max="14" width="9.140625" style="67"/>
    <col min="15" max="15" width="11.85546875" style="67" customWidth="1"/>
    <col min="16" max="16" width="12" style="67" customWidth="1"/>
    <col min="17" max="17" width="12.5703125" style="67" customWidth="1"/>
    <col min="18" max="18" width="12.85546875" style="67" customWidth="1"/>
    <col min="19" max="16384" width="9.140625" style="67"/>
  </cols>
  <sheetData>
    <row r="1" spans="1:16" ht="23.25">
      <c r="A1" s="675" t="s">
        <v>32</v>
      </c>
      <c r="B1" s="676"/>
      <c r="C1" s="676"/>
    </row>
    <row r="2" spans="1:16" ht="15.75">
      <c r="O2" s="68" t="s">
        <v>34</v>
      </c>
      <c r="P2" s="69" t="str">
        <f>'Revision block'!B1</f>
        <v>H001122</v>
      </c>
    </row>
    <row r="3" spans="1:16" ht="20.25">
      <c r="A3"/>
      <c r="B3" s="117" t="s">
        <v>1646</v>
      </c>
      <c r="C3"/>
      <c r="D3"/>
      <c r="E3"/>
      <c r="F3"/>
      <c r="G3"/>
      <c r="H3"/>
      <c r="I3"/>
      <c r="J3"/>
      <c r="K3"/>
      <c r="L3"/>
      <c r="M3"/>
      <c r="N3"/>
      <c r="O3" s="68" t="s">
        <v>36</v>
      </c>
      <c r="P3" s="69" t="str">
        <f>'Revision block'!B2</f>
        <v>K</v>
      </c>
    </row>
    <row r="4" spans="1:16" ht="15.75">
      <c r="O4" s="68" t="s">
        <v>38</v>
      </c>
      <c r="P4" s="70">
        <f>'Revision block'!B3</f>
        <v>45082</v>
      </c>
    </row>
  </sheetData>
  <sheetProtection algorithmName="SHA-512" hashValue="KptQvVDmGo3tZ3kae+g1A6Q4QikQ88ZsBhRrlpfCBYUMHP78Ycjg5wbPyWKpZqiv3Y6/ED0KOEahZUMUTKONlw==" saltValue="FSPFrNDIPrjj3QtXdfAw9w==" spinCount="100000" sheet="1" scenarios="1" insertHyperlinks="0"/>
  <mergeCells count="1">
    <mergeCell ref="A1:C1"/>
  </mergeCells>
  <phoneticPr fontId="194" type="noConversion"/>
  <hyperlinks>
    <hyperlink ref="A1" location="'Table of contents'!A1" display="Table of Contents" xr:uid="{00000000-0004-0000-1700-00000000000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B1:P13"/>
  <sheetViews>
    <sheetView workbookViewId="0">
      <selection activeCell="J7" sqref="J7"/>
    </sheetView>
  </sheetViews>
  <sheetFormatPr defaultColWidth="9.140625" defaultRowHeight="12.75"/>
  <cols>
    <col min="2" max="2" width="19.140625" style="125" customWidth="1"/>
    <col min="3" max="3" width="1.85546875" customWidth="1"/>
    <col min="4" max="4" width="11.5703125" style="81" customWidth="1"/>
    <col min="5" max="5" width="1.85546875" customWidth="1"/>
    <col min="6" max="6" width="8.85546875" style="81"/>
    <col min="7" max="7" width="2.140625" style="81" customWidth="1"/>
    <col min="8" max="8" width="8.85546875" style="81"/>
    <col min="9" max="9" width="2.140625" style="81" customWidth="1"/>
    <col min="10" max="10" width="15.140625" customWidth="1"/>
    <col min="15" max="15" width="11.85546875" customWidth="1"/>
    <col min="16" max="16" width="13.42578125" customWidth="1"/>
  </cols>
  <sheetData>
    <row r="1" spans="2:16" ht="21.75" customHeight="1"/>
    <row r="2" spans="2:16" ht="15.75">
      <c r="O2" s="68" t="s">
        <v>34</v>
      </c>
      <c r="P2" s="69" t="str">
        <f>'Revision block'!B1</f>
        <v>H001122</v>
      </c>
    </row>
    <row r="3" spans="2:16" ht="15.75">
      <c r="O3" s="68" t="s">
        <v>36</v>
      </c>
      <c r="P3" s="69" t="str">
        <f>'Revision block'!B2</f>
        <v>K</v>
      </c>
    </row>
    <row r="4" spans="2:16" ht="15.75">
      <c r="O4" s="68" t="s">
        <v>38</v>
      </c>
      <c r="P4" s="70">
        <f>'Revision block'!B3</f>
        <v>45082</v>
      </c>
    </row>
    <row r="5" spans="2:16" s="127" customFormat="1" ht="25.5">
      <c r="B5" s="126" t="s">
        <v>1647</v>
      </c>
      <c r="D5" s="126" t="s">
        <v>1648</v>
      </c>
      <c r="F5" s="126" t="s">
        <v>1649</v>
      </c>
      <c r="G5" s="126"/>
      <c r="H5" s="126" t="s">
        <v>1650</v>
      </c>
      <c r="I5" s="126"/>
      <c r="J5" s="126" t="s">
        <v>361</v>
      </c>
    </row>
    <row r="6" spans="2:16">
      <c r="B6" s="125" t="s">
        <v>1651</v>
      </c>
      <c r="D6" s="81" t="s">
        <v>100</v>
      </c>
      <c r="F6" s="81">
        <v>1.33</v>
      </c>
      <c r="H6" s="81">
        <v>0</v>
      </c>
      <c r="I6" s="128"/>
      <c r="J6" t="s">
        <v>362</v>
      </c>
    </row>
    <row r="7" spans="2:16">
      <c r="B7" s="125" t="s">
        <v>1652</v>
      </c>
      <c r="D7" s="81" t="s">
        <v>377</v>
      </c>
      <c r="F7" s="81">
        <v>1.66</v>
      </c>
      <c r="H7" s="128">
        <v>0.1</v>
      </c>
      <c r="I7" s="128"/>
      <c r="J7" t="s">
        <v>340</v>
      </c>
    </row>
    <row r="8" spans="2:16">
      <c r="B8" s="125" t="s">
        <v>1653</v>
      </c>
      <c r="H8" s="128">
        <v>0.2</v>
      </c>
      <c r="J8" t="s">
        <v>342</v>
      </c>
    </row>
    <row r="9" spans="2:16">
      <c r="B9" s="125" t="s">
        <v>1654</v>
      </c>
      <c r="J9" t="s">
        <v>343</v>
      </c>
    </row>
    <row r="10" spans="2:16">
      <c r="B10" s="125" t="s">
        <v>1655</v>
      </c>
      <c r="J10" t="s">
        <v>1656</v>
      </c>
    </row>
    <row r="11" spans="2:16">
      <c r="B11" s="125" t="s">
        <v>1657</v>
      </c>
    </row>
    <row r="12" spans="2:16">
      <c r="B12" s="125" t="s">
        <v>1658</v>
      </c>
    </row>
    <row r="13" spans="2:16" ht="25.5">
      <c r="B13" s="125" t="s">
        <v>1659</v>
      </c>
    </row>
  </sheetData>
  <sheetProtection password="EE64" sheet="1" objects="1" scenarios="1"/>
  <phoneticPr fontId="19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32e32596-6f48-4afc-8ba5-ca387c05d62a">
      <Terms xmlns="http://schemas.microsoft.com/office/infopath/2007/PartnerControls"/>
    </lcf76f155ced4ddcb4097134ff3c332f>
    <TaxCatchAll xmlns="2d67bc26-792e-46c8-aa07-95ada935d8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107D5B6EAF9F4581B4A9358B93D365" ma:contentTypeVersion="15" ma:contentTypeDescription="Create a new document." ma:contentTypeScope="" ma:versionID="2d474ac623dd2979146f361e1f57cdc0">
  <xsd:schema xmlns:xsd="http://www.w3.org/2001/XMLSchema" xmlns:xs="http://www.w3.org/2001/XMLSchema" xmlns:p="http://schemas.microsoft.com/office/2006/metadata/properties" xmlns:ns1="http://schemas.microsoft.com/sharepoint/v3" xmlns:ns2="32e32596-6f48-4afc-8ba5-ca387c05d62a" xmlns:ns3="2d67bc26-792e-46c8-aa07-95ada935d82d" targetNamespace="http://schemas.microsoft.com/office/2006/metadata/properties" ma:root="true" ma:fieldsID="a9dbc190433927c58c4fc0f79dbb5eee" ns1:_="" ns2:_="" ns3:_="">
    <xsd:import namespace="http://schemas.microsoft.com/sharepoint/v3"/>
    <xsd:import namespace="32e32596-6f48-4afc-8ba5-ca387c05d62a"/>
    <xsd:import namespace="2d67bc26-792e-46c8-aa07-95ada935d82d"/>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e32596-6f48-4afc-8ba5-ca387c05d62a"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67bc26-792e-46c8-aa07-95ada935d82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7230eb5-4106-4fea-9396-8c5a4f422608}" ma:internalName="TaxCatchAll" ma:showField="CatchAllData" ma:web="2d67bc26-792e-46c8-aa07-95ada935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11F925-7C5D-4732-9D5C-A390989FB8F5}">
  <ds:schemaRefs>
    <ds:schemaRef ds:uri="http://schemas.microsoft.com/sharepoint/v3/contenttype/forms"/>
  </ds:schemaRefs>
</ds:datastoreItem>
</file>

<file path=customXml/itemProps2.xml><?xml version="1.0" encoding="utf-8"?>
<ds:datastoreItem xmlns:ds="http://schemas.openxmlformats.org/officeDocument/2006/customXml" ds:itemID="{67DB75BF-47CC-45FB-8E32-CCE013C31202}">
  <ds:schemaRefs>
    <ds:schemaRef ds:uri="http://www.w3.org/XML/1998/namespace"/>
    <ds:schemaRef ds:uri="32e32596-6f48-4afc-8ba5-ca387c05d62a"/>
    <ds:schemaRef ds:uri="http://schemas.microsoft.com/office/2006/documentManagement/types"/>
    <ds:schemaRef ds:uri="http://schemas.openxmlformats.org/package/2006/metadata/core-properties"/>
    <ds:schemaRef ds:uri="http://schemas.microsoft.com/office/infopath/2007/PartnerControls"/>
    <ds:schemaRef ds:uri="http://schemas.microsoft.com/sharepoint/v3"/>
    <ds:schemaRef ds:uri="http://purl.org/dc/terms/"/>
    <ds:schemaRef ds:uri="http://schemas.microsoft.com/office/2006/metadata/properties"/>
    <ds:schemaRef ds:uri="2d67bc26-792e-46c8-aa07-95ada935d82d"/>
    <ds:schemaRef ds:uri="http://purl.org/dc/dcmitype/"/>
    <ds:schemaRef ds:uri="http://purl.org/dc/elements/1.1/"/>
  </ds:schemaRefs>
</ds:datastoreItem>
</file>

<file path=customXml/itemProps3.xml><?xml version="1.0" encoding="utf-8"?>
<ds:datastoreItem xmlns:ds="http://schemas.openxmlformats.org/officeDocument/2006/customXml" ds:itemID="{3EED3FAB-E0D7-4EFD-8588-109834F6D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2e32596-6f48-4afc-8ba5-ca387c05d62a"/>
    <ds:schemaRef ds:uri="2d67bc26-792e-46c8-aa07-95ada935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45</vt:i4>
      </vt:variant>
    </vt:vector>
  </HeadingPairs>
  <TitlesOfParts>
    <vt:vector size="69" baseType="lpstr">
      <vt:lpstr>Revision block</vt:lpstr>
      <vt:lpstr>Table of contents</vt:lpstr>
      <vt:lpstr>Instructions</vt:lpstr>
      <vt:lpstr>Tool and Part Trial Definitions</vt:lpstr>
      <vt:lpstr>Drawing</vt:lpstr>
      <vt:lpstr>Summary</vt:lpstr>
      <vt:lpstr>Steel Measurement</vt:lpstr>
      <vt:lpstr>Note Verifications</vt:lpstr>
      <vt:lpstr>FAI</vt:lpstr>
      <vt:lpstr>CPK</vt:lpstr>
      <vt:lpstr>GRR Data</vt:lpstr>
      <vt:lpstr>GRR Plots</vt:lpstr>
      <vt:lpstr>Tool Steel COC</vt:lpstr>
      <vt:lpstr>Heat treat COC</vt:lpstr>
      <vt:lpstr>Part material COC</vt:lpstr>
      <vt:lpstr>Process parameter</vt:lpstr>
      <vt:lpstr>Residence time</vt:lpstr>
      <vt:lpstr>Window Study</vt:lpstr>
      <vt:lpstr>PMP</vt:lpstr>
      <vt:lpstr>PFD</vt:lpstr>
      <vt:lpstr>PFMEA</vt:lpstr>
      <vt:lpstr>Measurement instructions</vt:lpstr>
      <vt:lpstr>Packaging Instructions</vt:lpstr>
      <vt:lpstr>Data Selections (Hide &amp; Lock) </vt:lpstr>
      <vt:lpstr>'GRR Plots'!Control_A2</vt:lpstr>
      <vt:lpstr>CPKDrop</vt:lpstr>
      <vt:lpstr>CPKValueDrop</vt:lpstr>
      <vt:lpstr>'GRR Plots'!DFappraisers</vt:lpstr>
      <vt:lpstr>'GRR Plots'!DFappraisersXparts</vt:lpstr>
      <vt:lpstr>'GRR Plots'!DFerror</vt:lpstr>
      <vt:lpstr>'GRR Plots'!DFparts</vt:lpstr>
      <vt:lpstr>'GRR Plots'!DFtotal</vt:lpstr>
      <vt:lpstr>'GRR Plots'!DistrWidth</vt:lpstr>
      <vt:lpstr>FAIDrop</vt:lpstr>
      <vt:lpstr>'GRR Plots'!FappraisersXparts</vt:lpstr>
      <vt:lpstr>GRRDrop</vt:lpstr>
      <vt:lpstr>'GRR Plots'!Interaction</vt:lpstr>
      <vt:lpstr>MeasureDrop</vt:lpstr>
      <vt:lpstr>'GRR Plots'!MSappraisers</vt:lpstr>
      <vt:lpstr>'GRR Plots'!MSappraisersXparts</vt:lpstr>
      <vt:lpstr>'GRR Plots'!MSerror</vt:lpstr>
      <vt:lpstr>'GRR Plots'!MSparts</vt:lpstr>
      <vt:lpstr>'GRR Plots'!MSpool</vt:lpstr>
      <vt:lpstr>'GRR Plots'!nTrials</vt:lpstr>
      <vt:lpstr>'GRR Plots'!PappraisersXparts</vt:lpstr>
      <vt:lpstr>'GRR Plots'!Part_Variation</vt:lpstr>
      <vt:lpstr>CPK!Print_Area</vt:lpstr>
      <vt:lpstr>'Residence time'!Print_Area</vt:lpstr>
      <vt:lpstr>'Revision block'!Print_Area</vt:lpstr>
      <vt:lpstr>'Steel Measurement'!Print_Area</vt:lpstr>
      <vt:lpstr>Summary!Print_Area</vt:lpstr>
      <vt:lpstr>'GRR Plots'!RangeCheckD3</vt:lpstr>
      <vt:lpstr>'GRR Plots'!RangeCheckD4</vt:lpstr>
      <vt:lpstr>'GRR Plots'!Repeatability</vt:lpstr>
      <vt:lpstr>'GRR Plots'!Reproducibility</vt:lpstr>
      <vt:lpstr>'GRR Plots'!RR</vt:lpstr>
      <vt:lpstr>'GRR Plots'!s_Interaction</vt:lpstr>
      <vt:lpstr>'GRR Plots'!s_PartVariation</vt:lpstr>
      <vt:lpstr>'GRR Plots'!s_Repeatability</vt:lpstr>
      <vt:lpstr>'GRR Plots'!s_Reproducibility</vt:lpstr>
      <vt:lpstr>'GRR Plots'!s_RR</vt:lpstr>
      <vt:lpstr>'GRR Plots'!s_TotalVar</vt:lpstr>
      <vt:lpstr>'GRR Plots'!SSappraisers</vt:lpstr>
      <vt:lpstr>'GRR Plots'!SSappraisersXparts</vt:lpstr>
      <vt:lpstr>'GRR Plots'!SSerror</vt:lpstr>
      <vt:lpstr>'GRR Plots'!SSparts</vt:lpstr>
      <vt:lpstr>'GRR Plots'!SStotal</vt:lpstr>
      <vt:lpstr>'GRR Plots'!Tolerance</vt:lpstr>
      <vt:lpstr>'GRR Plots'!Total_Variation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Massood Nikkhah</dc:creator>
  <cp:keywords/>
  <dc:description/>
  <cp:lastModifiedBy>Chi Zhang (HCL Axon Solutions Shanghai Co)</cp:lastModifiedBy>
  <cp:revision/>
  <dcterms:created xsi:type="dcterms:W3CDTF">1999-08-12T13:50:14Z</dcterms:created>
  <dcterms:modified xsi:type="dcterms:W3CDTF">2026-04-09T08:53:36Z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0x0101006E107D5B6EAF9F4581B4A9358B93D365</vt:lpwstr>
  </property>
  <property fmtid="{D5CDD505-2E9C-101B-9397-08002B2CF9AE}" pid="4" name="IsMyDocuments">
    <vt:bool>true</vt:bool>
  </property>
  <property fmtid="{D5CDD505-2E9C-101B-9397-08002B2CF9AE}" pid="5" name="MSIP_Label_f42aa342-8706-4288-bd11-ebb85995028c_Enabled">
    <vt:lpwstr>True</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Owner">
    <vt:lpwstr>massoodn@microsoft.com</vt:lpwstr>
  </property>
  <property fmtid="{D5CDD505-2E9C-101B-9397-08002B2CF9AE}" pid="8" name="MSIP_Label_f42aa342-8706-4288-bd11-ebb85995028c_SetDate">
    <vt:lpwstr>2018-10-30T18:18:09.5524443Z</vt:lpwstr>
  </property>
  <property fmtid="{D5CDD505-2E9C-101B-9397-08002B2CF9AE}" pid="9" name="MSIP_Label_f42aa342-8706-4288-bd11-ebb85995028c_Name">
    <vt:lpwstr>General</vt:lpwstr>
  </property>
  <property fmtid="{D5CDD505-2E9C-101B-9397-08002B2CF9AE}" pid="10" name="MSIP_Label_f42aa342-8706-4288-bd11-ebb85995028c_Application">
    <vt:lpwstr>Microsoft Azure Information Protection</vt:lpwstr>
  </property>
  <property fmtid="{D5CDD505-2E9C-101B-9397-08002B2CF9AE}" pid="11" name="MSIP_Label_f42aa342-8706-4288-bd11-ebb85995028c_Extended_MSFT_Method">
    <vt:lpwstr>Automatic</vt:lpwstr>
  </property>
  <property fmtid="{D5CDD505-2E9C-101B-9397-08002B2CF9AE}" pid="12" name="Sensitivity">
    <vt:lpwstr>General</vt:lpwstr>
  </property>
  <property fmtid="{D5CDD505-2E9C-101B-9397-08002B2CF9AE}" pid="13" name="MediaServiceImageTags">
    <vt:lpwstr/>
  </property>
</Properties>
</file>